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o/Desktop/"/>
    </mc:Choice>
  </mc:AlternateContent>
  <xr:revisionPtr revIDLastSave="0" documentId="13_ncr:1_{7DEF8FE3-10EC-2D4A-AD64-2509B69C3A60}" xr6:coauthVersionLast="47" xr6:coauthVersionMax="47" xr10:uidLastSave="{00000000-0000-0000-0000-000000000000}"/>
  <bookViews>
    <workbookView xWindow="0" yWindow="500" windowWidth="28800" windowHeight="16020" xr2:uid="{8008CE26-AD91-4A0A-9E62-6505C94ABD60}"/>
  </bookViews>
  <sheets>
    <sheet name="Portfolio allocation" sheetId="7" r:id="rId1"/>
    <sheet name="Sheet1" sheetId="18" r:id="rId2"/>
    <sheet name="Sheet2" sheetId="19" r:id="rId3"/>
    <sheet name="Sheet3" sheetId="20" r:id="rId4"/>
  </sheets>
  <definedNames>
    <definedName name="TRNR_0584a1926d144f3fadeda8fc82bd4b6f_8791_1" hidden="1">#REF!</definedName>
    <definedName name="TRNR_1ae74a3bbb7644f18b8035a30d5399ae_5_1" hidden="1">#REF!</definedName>
    <definedName name="TRNR_2a27f6c49973412ab81788e52379d119_8544_1" hidden="1">#REF!</definedName>
    <definedName name="TRNR_2d00266b51a94127af2423c707528255_8791_1" hidden="1">#REF!</definedName>
    <definedName name="TRNR_3ad3a8ab678045dcaec4b895adcd5299_8544_1" hidden="1">#REF!</definedName>
    <definedName name="TRNR_3e084ab5a1544f1b8bcf5ef18461498c_8393_1" hidden="1">#REF!</definedName>
    <definedName name="TRNR_48fca71e0c2c4981a760b746e07a26b9_8791_3" hidden="1">#REF!</definedName>
    <definedName name="TRNR_4947f898794f4d96b32a2f073717695c_8393_3" hidden="1">#REF!</definedName>
    <definedName name="TRNR_4c521610d9014d1a8cdcb928d0d4c4ff_8791_1" hidden="1">#REF!</definedName>
    <definedName name="TRNR_4d9b026531594bb19419e994e0c05abd_8393_1" hidden="1">#REF!</definedName>
    <definedName name="TRNR_55abea45392044efaf5759a3b2127215_8791_1" hidden="1">#REF!</definedName>
    <definedName name="TRNR_5fc9526b16ce405d806131d383fb202b_8791_3" hidden="1">#REF!</definedName>
    <definedName name="TRNR_6858506976b54fd1b6f47202e71ba03b_8544_1" hidden="1">#REF!</definedName>
    <definedName name="TRNR_68a6852f46fd428b94ea10054ff3a628_8791_1" hidden="1">'Portfolio allocation'!#REF!</definedName>
    <definedName name="TRNR_6b52112fb01c43798a9d483e34f4483a_8791_1" hidden="1">'Portfolio allocation'!#REF!</definedName>
    <definedName name="TRNR_6c1e459d32a348fe82efce1b86317b94_8791_1" hidden="1">'Portfolio allocation'!#REF!</definedName>
    <definedName name="TRNR_730c6cb1f8fa4c4d9ffe68ab01aebd1a_8791_1" hidden="1">#REF!</definedName>
    <definedName name="TRNR_74d3449d45504ce99c9d120b3f1735d8_8791_1" hidden="1">#REF!</definedName>
    <definedName name="TRNR_7b99349b1ffa418493ef8ba9b0763d8e_8791_1" hidden="1">#REF!</definedName>
    <definedName name="TRNR_80291d1ca71c41658f2641e50c7a1c23_401_1" hidden="1">#REF!</definedName>
    <definedName name="TRNR_89874b3557d84142ab145f74b78fddb2_8791_1" hidden="1">#REF!</definedName>
    <definedName name="TRNR_89e3f89fdb474e7ab5422ebb6de6946b_8393_1" hidden="1">#REF!</definedName>
    <definedName name="TRNR_8eaa0c7813454a608dee8d38afbc068c_8393_1" hidden="1">#REF!</definedName>
    <definedName name="TRNR_950c6ccd4e3a4cfba820c8ebe52709f1_8393_1" hidden="1">#REF!</definedName>
    <definedName name="TRNR_95579e6f49254a3ebfd8c7c2cec362de_8544_3" hidden="1">#REF!</definedName>
    <definedName name="TRNR_9a83495c6bff44b4b6724f4a27a5ffb3_8791_3" hidden="1">'Portfolio allocation'!#REF!</definedName>
    <definedName name="TRNR_9b5ae10424f64c7faa1f0298f69da316_5_1" hidden="1">#REF!</definedName>
    <definedName name="TRNR_9fbd4aefecd449ec82bda3506f027312_8393_1" hidden="1">#REF!</definedName>
    <definedName name="TRNR_a15bf31b7f0d47ab952010a8737d743e_8544_1" hidden="1">#REF!</definedName>
    <definedName name="TRNR_b0ff86a3fce04801863c68650e6d5d1d_8791_1" hidden="1">'Portfolio allocation'!#REF!</definedName>
    <definedName name="TRNR_b2329ee6b816480f9b14c3d248d22a08_8791_1" hidden="1">'Portfolio allocation'!#REF!</definedName>
    <definedName name="TRNR_c37030cfd7d74317922c881cf510633d_8544_1" hidden="1">#REF!</definedName>
    <definedName name="TRNR_c5e594947ca34552a81e635f62c993db_8544_1" hidden="1">#REF!</definedName>
    <definedName name="TRNR_c789d83d43974b4ea7c51b1159b9f268_8791_1" hidden="1">#REF!</definedName>
    <definedName name="TRNR_d0f06e68d4c547f0bdb12633bef0e5c7_8791_1" hidden="1">#REF!</definedName>
    <definedName name="TRNR_d27879d0f6204072b1a42fe2d1de9385_5_1" hidden="1">#REF!</definedName>
    <definedName name="TRNR_d497eebf652f4f009007e728d314d9b1_8791_1" hidden="1">'Portfolio allocation'!#REF!</definedName>
    <definedName name="TRNR_df2b9a97e6854bc8bda4c73c71a91453_401_1" hidden="1">#REF!</definedName>
    <definedName name="TRNR_f3440b07a3c240eab680b5782859b432_5_1" hidden="1">#REF!</definedName>
    <definedName name="TRNR_f487d8341c0949bf8a45dd662a41b788_8544_1" hidden="1">#REF!</definedName>
    <definedName name="TRNR_f520db49bb074fb39bcc30de56d00986_401_1" hidden="1">'Portfolio allocation'!#REF!</definedName>
    <definedName name="TRNR_f525313805f04554b3d369f7813d2e4f_8791_1" hidden="1">#REF!</definedName>
    <definedName name="TRNR_f7b4679df4a24790b38262be7cb7a92a_8393_1" hidden="1">#REF!</definedName>
    <definedName name="TRNR_f9e86fafa4384934ac0fe959d5746d52_389_1" hidden="1">#REF!</definedName>
    <definedName name="TRNR_fc6ccedce0e94afabb3f50417712e803_389_1" hidden="1">#REF!</definedName>
    <definedName name="TRNR_ff7f0836c6d3423eb7430795806d2d93_8791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8794" i="7" l="1"/>
  <c r="T8800" i="7"/>
  <c r="T8798" i="7"/>
  <c r="T8797" i="7"/>
  <c r="V5" i="7"/>
  <c r="D21" i="20"/>
  <c r="U4" i="7"/>
  <c r="T4" i="7"/>
  <c r="S4" i="7"/>
  <c r="AC4" i="7"/>
  <c r="R8791" i="7"/>
  <c r="F8794" i="7"/>
  <c r="D22" i="20" l="1"/>
  <c r="B19" i="18" l="1"/>
  <c r="B20" i="18"/>
  <c r="AB8791" i="7"/>
  <c r="AC5" i="7"/>
  <c r="AD5" i="7" s="1"/>
  <c r="AC6" i="7"/>
  <c r="AD6" i="7" s="1"/>
  <c r="AC7" i="7"/>
  <c r="AD7" i="7" s="1"/>
  <c r="AC8" i="7"/>
  <c r="AD8" i="7" s="1"/>
  <c r="AC9" i="7"/>
  <c r="AD9" i="7" s="1"/>
  <c r="AC10" i="7"/>
  <c r="AD10" i="7" s="1"/>
  <c r="AC11" i="7"/>
  <c r="AD11" i="7" s="1"/>
  <c r="AC12" i="7"/>
  <c r="AD12" i="7" s="1"/>
  <c r="AC13" i="7"/>
  <c r="AD13" i="7" s="1"/>
  <c r="AC14" i="7"/>
  <c r="AD14" i="7" s="1"/>
  <c r="AC15" i="7"/>
  <c r="AD15" i="7" s="1"/>
  <c r="AC16" i="7"/>
  <c r="AD16" i="7" s="1"/>
  <c r="AC17" i="7"/>
  <c r="AD17" i="7" s="1"/>
  <c r="AC18" i="7"/>
  <c r="AD18" i="7" s="1"/>
  <c r="AC19" i="7"/>
  <c r="AD19" i="7" s="1"/>
  <c r="AC20" i="7"/>
  <c r="AD20" i="7" s="1"/>
  <c r="AC21" i="7"/>
  <c r="AD21" i="7" s="1"/>
  <c r="AC22" i="7"/>
  <c r="AD22" i="7" s="1"/>
  <c r="AC23" i="7"/>
  <c r="AD23" i="7" s="1"/>
  <c r="AC24" i="7"/>
  <c r="AD24" i="7" s="1"/>
  <c r="AC25" i="7"/>
  <c r="AD25" i="7" s="1"/>
  <c r="AC26" i="7"/>
  <c r="AD26" i="7" s="1"/>
  <c r="AC27" i="7"/>
  <c r="AD27" i="7" s="1"/>
  <c r="AC28" i="7"/>
  <c r="AD28" i="7" s="1"/>
  <c r="AC29" i="7"/>
  <c r="AD29" i="7" s="1"/>
  <c r="AC30" i="7"/>
  <c r="AD30" i="7" s="1"/>
  <c r="AC31" i="7"/>
  <c r="AD31" i="7" s="1"/>
  <c r="AC32" i="7"/>
  <c r="AD32" i="7" s="1"/>
  <c r="AC33" i="7"/>
  <c r="AD33" i="7" s="1"/>
  <c r="AC34" i="7"/>
  <c r="AD34" i="7" s="1"/>
  <c r="AC35" i="7"/>
  <c r="AD35" i="7" s="1"/>
  <c r="AC36" i="7"/>
  <c r="AD36" i="7" s="1"/>
  <c r="AC37" i="7"/>
  <c r="AD37" i="7" s="1"/>
  <c r="AC38" i="7"/>
  <c r="AD38" i="7" s="1"/>
  <c r="AC39" i="7"/>
  <c r="AD39" i="7" s="1"/>
  <c r="AC40" i="7"/>
  <c r="AD40" i="7" s="1"/>
  <c r="AC41" i="7"/>
  <c r="AD41" i="7" s="1"/>
  <c r="AC42" i="7"/>
  <c r="AD42" i="7" s="1"/>
  <c r="AC43" i="7"/>
  <c r="AD43" i="7" s="1"/>
  <c r="AC44" i="7"/>
  <c r="AD44" i="7" s="1"/>
  <c r="AC45" i="7"/>
  <c r="AD45" i="7" s="1"/>
  <c r="AC46" i="7"/>
  <c r="AD46" i="7" s="1"/>
  <c r="AC47" i="7"/>
  <c r="AD47" i="7" s="1"/>
  <c r="AC48" i="7"/>
  <c r="AD48" i="7" s="1"/>
  <c r="AC49" i="7"/>
  <c r="AD49" i="7" s="1"/>
  <c r="AC50" i="7"/>
  <c r="AD50" i="7" s="1"/>
  <c r="AC51" i="7"/>
  <c r="AD51" i="7" s="1"/>
  <c r="AC52" i="7"/>
  <c r="AD52" i="7" s="1"/>
  <c r="AC53" i="7"/>
  <c r="AD53" i="7" s="1"/>
  <c r="AC54" i="7"/>
  <c r="AD54" i="7" s="1"/>
  <c r="AC55" i="7"/>
  <c r="AD55" i="7" s="1"/>
  <c r="AC56" i="7"/>
  <c r="AD56" i="7" s="1"/>
  <c r="AC57" i="7"/>
  <c r="AD57" i="7" s="1"/>
  <c r="AC58" i="7"/>
  <c r="AD58" i="7" s="1"/>
  <c r="AC59" i="7"/>
  <c r="AD59" i="7" s="1"/>
  <c r="AC60" i="7"/>
  <c r="AD60" i="7" s="1"/>
  <c r="AC61" i="7"/>
  <c r="AD61" i="7" s="1"/>
  <c r="AC62" i="7"/>
  <c r="AD62" i="7" s="1"/>
  <c r="AC63" i="7"/>
  <c r="AD63" i="7" s="1"/>
  <c r="AC64" i="7"/>
  <c r="AD64" i="7" s="1"/>
  <c r="AC65" i="7"/>
  <c r="AD65" i="7" s="1"/>
  <c r="AC66" i="7"/>
  <c r="AD66" i="7" s="1"/>
  <c r="AC67" i="7"/>
  <c r="AD67" i="7" s="1"/>
  <c r="AC68" i="7"/>
  <c r="AD68" i="7" s="1"/>
  <c r="AC69" i="7"/>
  <c r="AD69" i="7" s="1"/>
  <c r="AC70" i="7"/>
  <c r="AD70" i="7" s="1"/>
  <c r="AC71" i="7"/>
  <c r="AD71" i="7" s="1"/>
  <c r="AC72" i="7"/>
  <c r="AD72" i="7" s="1"/>
  <c r="AC73" i="7"/>
  <c r="AD73" i="7" s="1"/>
  <c r="AC74" i="7"/>
  <c r="AD74" i="7" s="1"/>
  <c r="AC75" i="7"/>
  <c r="AD75" i="7" s="1"/>
  <c r="AC76" i="7"/>
  <c r="AD76" i="7" s="1"/>
  <c r="AC77" i="7"/>
  <c r="AD77" i="7" s="1"/>
  <c r="AC78" i="7"/>
  <c r="AD78" i="7" s="1"/>
  <c r="AC79" i="7"/>
  <c r="AD79" i="7" s="1"/>
  <c r="AC80" i="7"/>
  <c r="AD80" i="7" s="1"/>
  <c r="AC81" i="7"/>
  <c r="AD81" i="7" s="1"/>
  <c r="AC82" i="7"/>
  <c r="AD82" i="7" s="1"/>
  <c r="AC83" i="7"/>
  <c r="AD83" i="7" s="1"/>
  <c r="AC84" i="7"/>
  <c r="AD84" i="7" s="1"/>
  <c r="AC85" i="7"/>
  <c r="AD85" i="7" s="1"/>
  <c r="AC86" i="7"/>
  <c r="AD86" i="7" s="1"/>
  <c r="AC87" i="7"/>
  <c r="AD87" i="7" s="1"/>
  <c r="AC88" i="7"/>
  <c r="AD88" i="7" s="1"/>
  <c r="AC89" i="7"/>
  <c r="AD89" i="7" s="1"/>
  <c r="AC90" i="7"/>
  <c r="AD90" i="7" s="1"/>
  <c r="AC91" i="7"/>
  <c r="AD91" i="7" s="1"/>
  <c r="AC92" i="7"/>
  <c r="AD92" i="7" s="1"/>
  <c r="AC93" i="7"/>
  <c r="AD93" i="7" s="1"/>
  <c r="AC94" i="7"/>
  <c r="AD94" i="7" s="1"/>
  <c r="AC95" i="7"/>
  <c r="AD95" i="7" s="1"/>
  <c r="AC96" i="7"/>
  <c r="AD96" i="7" s="1"/>
  <c r="AC97" i="7"/>
  <c r="AD97" i="7" s="1"/>
  <c r="AC98" i="7"/>
  <c r="AD98" i="7" s="1"/>
  <c r="AC99" i="7"/>
  <c r="AD99" i="7" s="1"/>
  <c r="AC100" i="7"/>
  <c r="AD100" i="7" s="1"/>
  <c r="AC101" i="7"/>
  <c r="AD101" i="7" s="1"/>
  <c r="AC102" i="7"/>
  <c r="AD102" i="7" s="1"/>
  <c r="AC103" i="7"/>
  <c r="AD103" i="7" s="1"/>
  <c r="AC104" i="7"/>
  <c r="AD104" i="7" s="1"/>
  <c r="AC105" i="7"/>
  <c r="AD105" i="7" s="1"/>
  <c r="AC106" i="7"/>
  <c r="AD106" i="7" s="1"/>
  <c r="AC107" i="7"/>
  <c r="AD107" i="7" s="1"/>
  <c r="AC108" i="7"/>
  <c r="AD108" i="7" s="1"/>
  <c r="AC109" i="7"/>
  <c r="AD109" i="7" s="1"/>
  <c r="AC110" i="7"/>
  <c r="AD110" i="7" s="1"/>
  <c r="AC111" i="7"/>
  <c r="AD111" i="7" s="1"/>
  <c r="AC112" i="7"/>
  <c r="AD112" i="7" s="1"/>
  <c r="AC113" i="7"/>
  <c r="AD113" i="7" s="1"/>
  <c r="AC114" i="7"/>
  <c r="AD114" i="7" s="1"/>
  <c r="AC115" i="7"/>
  <c r="AD115" i="7" s="1"/>
  <c r="AC116" i="7"/>
  <c r="AD116" i="7" s="1"/>
  <c r="AC117" i="7"/>
  <c r="AD117" i="7" s="1"/>
  <c r="AC118" i="7"/>
  <c r="AD118" i="7" s="1"/>
  <c r="AC119" i="7"/>
  <c r="AD119" i="7" s="1"/>
  <c r="AC120" i="7"/>
  <c r="AD120" i="7" s="1"/>
  <c r="AC121" i="7"/>
  <c r="AD121" i="7" s="1"/>
  <c r="AC122" i="7"/>
  <c r="AD122" i="7" s="1"/>
  <c r="AC123" i="7"/>
  <c r="AD123" i="7" s="1"/>
  <c r="AC124" i="7"/>
  <c r="AD124" i="7" s="1"/>
  <c r="AC125" i="7"/>
  <c r="AD125" i="7" s="1"/>
  <c r="AC126" i="7"/>
  <c r="AD126" i="7" s="1"/>
  <c r="AC127" i="7"/>
  <c r="AD127" i="7" s="1"/>
  <c r="AC128" i="7"/>
  <c r="AD128" i="7" s="1"/>
  <c r="AC129" i="7"/>
  <c r="AD129" i="7" s="1"/>
  <c r="AC130" i="7"/>
  <c r="AD130" i="7" s="1"/>
  <c r="AC131" i="7"/>
  <c r="AD131" i="7" s="1"/>
  <c r="AC132" i="7"/>
  <c r="AD132" i="7" s="1"/>
  <c r="AC133" i="7"/>
  <c r="AD133" i="7" s="1"/>
  <c r="AC134" i="7"/>
  <c r="AD134" i="7" s="1"/>
  <c r="AC135" i="7"/>
  <c r="AD135" i="7" s="1"/>
  <c r="AC136" i="7"/>
  <c r="AD136" i="7" s="1"/>
  <c r="AC137" i="7"/>
  <c r="AD137" i="7" s="1"/>
  <c r="AC138" i="7"/>
  <c r="AD138" i="7" s="1"/>
  <c r="AC139" i="7"/>
  <c r="AD139" i="7" s="1"/>
  <c r="AC140" i="7"/>
  <c r="AD140" i="7" s="1"/>
  <c r="AC141" i="7"/>
  <c r="AD141" i="7" s="1"/>
  <c r="AC142" i="7"/>
  <c r="AD142" i="7" s="1"/>
  <c r="AC143" i="7"/>
  <c r="AD143" i="7" s="1"/>
  <c r="AC144" i="7"/>
  <c r="AD144" i="7" s="1"/>
  <c r="AC145" i="7"/>
  <c r="AD145" i="7" s="1"/>
  <c r="AC146" i="7"/>
  <c r="AD146" i="7" s="1"/>
  <c r="AC147" i="7"/>
  <c r="AD147" i="7" s="1"/>
  <c r="AC148" i="7"/>
  <c r="AD148" i="7" s="1"/>
  <c r="AC149" i="7"/>
  <c r="AD149" i="7" s="1"/>
  <c r="AC150" i="7"/>
  <c r="AD150" i="7" s="1"/>
  <c r="AC151" i="7"/>
  <c r="AD151" i="7" s="1"/>
  <c r="AC152" i="7"/>
  <c r="AD152" i="7" s="1"/>
  <c r="AC153" i="7"/>
  <c r="AD153" i="7" s="1"/>
  <c r="AC154" i="7"/>
  <c r="AD154" i="7" s="1"/>
  <c r="AC155" i="7"/>
  <c r="AD155" i="7" s="1"/>
  <c r="AC156" i="7"/>
  <c r="AD156" i="7" s="1"/>
  <c r="AC157" i="7"/>
  <c r="AD157" i="7" s="1"/>
  <c r="AC158" i="7"/>
  <c r="AD158" i="7" s="1"/>
  <c r="AC159" i="7"/>
  <c r="AD159" i="7" s="1"/>
  <c r="AC160" i="7"/>
  <c r="AD160" i="7" s="1"/>
  <c r="AC161" i="7"/>
  <c r="AD161" i="7" s="1"/>
  <c r="AC162" i="7"/>
  <c r="AD162" i="7" s="1"/>
  <c r="AC163" i="7"/>
  <c r="AD163" i="7" s="1"/>
  <c r="AC164" i="7"/>
  <c r="AD164" i="7" s="1"/>
  <c r="AC165" i="7"/>
  <c r="AD165" i="7" s="1"/>
  <c r="AC166" i="7"/>
  <c r="AD166" i="7" s="1"/>
  <c r="AC167" i="7"/>
  <c r="AD167" i="7" s="1"/>
  <c r="AC168" i="7"/>
  <c r="AD168" i="7" s="1"/>
  <c r="AC169" i="7"/>
  <c r="AD169" i="7" s="1"/>
  <c r="AC170" i="7"/>
  <c r="AD170" i="7" s="1"/>
  <c r="AC171" i="7"/>
  <c r="AD171" i="7" s="1"/>
  <c r="AC172" i="7"/>
  <c r="AD172" i="7" s="1"/>
  <c r="AC173" i="7"/>
  <c r="AD173" i="7" s="1"/>
  <c r="AC174" i="7"/>
  <c r="AD174" i="7" s="1"/>
  <c r="AC175" i="7"/>
  <c r="AD175" i="7" s="1"/>
  <c r="AC176" i="7"/>
  <c r="AD176" i="7" s="1"/>
  <c r="AC177" i="7"/>
  <c r="AD177" i="7" s="1"/>
  <c r="AC178" i="7"/>
  <c r="AD178" i="7" s="1"/>
  <c r="AC179" i="7"/>
  <c r="AD179" i="7" s="1"/>
  <c r="AC180" i="7"/>
  <c r="AD180" i="7" s="1"/>
  <c r="AC181" i="7"/>
  <c r="AD181" i="7" s="1"/>
  <c r="AC182" i="7"/>
  <c r="AD182" i="7" s="1"/>
  <c r="AC183" i="7"/>
  <c r="AD183" i="7" s="1"/>
  <c r="AC184" i="7"/>
  <c r="AD184" i="7" s="1"/>
  <c r="AC185" i="7"/>
  <c r="AD185" i="7" s="1"/>
  <c r="AC186" i="7"/>
  <c r="AD186" i="7" s="1"/>
  <c r="AC187" i="7"/>
  <c r="AD187" i="7" s="1"/>
  <c r="AC188" i="7"/>
  <c r="AD188" i="7" s="1"/>
  <c r="AC189" i="7"/>
  <c r="AD189" i="7" s="1"/>
  <c r="AC190" i="7"/>
  <c r="AD190" i="7" s="1"/>
  <c r="AC191" i="7"/>
  <c r="AD191" i="7" s="1"/>
  <c r="AC192" i="7"/>
  <c r="AD192" i="7" s="1"/>
  <c r="AC193" i="7"/>
  <c r="AD193" i="7" s="1"/>
  <c r="AC194" i="7"/>
  <c r="AD194" i="7" s="1"/>
  <c r="AC195" i="7"/>
  <c r="AD195" i="7" s="1"/>
  <c r="AC196" i="7"/>
  <c r="AD196" i="7" s="1"/>
  <c r="AC197" i="7"/>
  <c r="AD197" i="7" s="1"/>
  <c r="AC198" i="7"/>
  <c r="AD198" i="7" s="1"/>
  <c r="AC199" i="7"/>
  <c r="AD199" i="7" s="1"/>
  <c r="AC200" i="7"/>
  <c r="AD200" i="7" s="1"/>
  <c r="AC201" i="7"/>
  <c r="AD201" i="7" s="1"/>
  <c r="AC202" i="7"/>
  <c r="AD202" i="7" s="1"/>
  <c r="AC203" i="7"/>
  <c r="AD203" i="7" s="1"/>
  <c r="AC204" i="7"/>
  <c r="AD204" i="7" s="1"/>
  <c r="AC205" i="7"/>
  <c r="AD205" i="7" s="1"/>
  <c r="AC206" i="7"/>
  <c r="AD206" i="7" s="1"/>
  <c r="AC207" i="7"/>
  <c r="AD207" i="7" s="1"/>
  <c r="AC208" i="7"/>
  <c r="AD208" i="7" s="1"/>
  <c r="AC209" i="7"/>
  <c r="AD209" i="7" s="1"/>
  <c r="AC210" i="7"/>
  <c r="AD210" i="7" s="1"/>
  <c r="AC211" i="7"/>
  <c r="AD211" i="7" s="1"/>
  <c r="AC212" i="7"/>
  <c r="AD212" i="7" s="1"/>
  <c r="AC213" i="7"/>
  <c r="AD213" i="7" s="1"/>
  <c r="AC214" i="7"/>
  <c r="AD214" i="7" s="1"/>
  <c r="AC215" i="7"/>
  <c r="AD215" i="7" s="1"/>
  <c r="AC216" i="7"/>
  <c r="AD216" i="7" s="1"/>
  <c r="AC217" i="7"/>
  <c r="AD217" i="7" s="1"/>
  <c r="AC218" i="7"/>
  <c r="AD218" i="7" s="1"/>
  <c r="AC219" i="7"/>
  <c r="AD219" i="7" s="1"/>
  <c r="AC220" i="7"/>
  <c r="AD220" i="7" s="1"/>
  <c r="AC221" i="7"/>
  <c r="AD221" i="7" s="1"/>
  <c r="AC222" i="7"/>
  <c r="AD222" i="7" s="1"/>
  <c r="AC223" i="7"/>
  <c r="AD223" i="7" s="1"/>
  <c r="AC224" i="7"/>
  <c r="AD224" i="7" s="1"/>
  <c r="AC225" i="7"/>
  <c r="AD225" i="7" s="1"/>
  <c r="AC226" i="7"/>
  <c r="AD226" i="7" s="1"/>
  <c r="AC227" i="7"/>
  <c r="AD227" i="7" s="1"/>
  <c r="AC228" i="7"/>
  <c r="AD228" i="7" s="1"/>
  <c r="AC229" i="7"/>
  <c r="AD229" i="7" s="1"/>
  <c r="AC230" i="7"/>
  <c r="AD230" i="7" s="1"/>
  <c r="AC231" i="7"/>
  <c r="AD231" i="7" s="1"/>
  <c r="AC232" i="7"/>
  <c r="AD232" i="7" s="1"/>
  <c r="AC233" i="7"/>
  <c r="AD233" i="7" s="1"/>
  <c r="AC234" i="7"/>
  <c r="AD234" i="7" s="1"/>
  <c r="AC235" i="7"/>
  <c r="AD235" i="7" s="1"/>
  <c r="AC236" i="7"/>
  <c r="AD236" i="7" s="1"/>
  <c r="AC237" i="7"/>
  <c r="AD237" i="7" s="1"/>
  <c r="AC238" i="7"/>
  <c r="AD238" i="7" s="1"/>
  <c r="AC239" i="7"/>
  <c r="AD239" i="7" s="1"/>
  <c r="AC240" i="7"/>
  <c r="AD240" i="7" s="1"/>
  <c r="AC241" i="7"/>
  <c r="AD241" i="7" s="1"/>
  <c r="AC242" i="7"/>
  <c r="AD242" i="7" s="1"/>
  <c r="AC243" i="7"/>
  <c r="AD243" i="7" s="1"/>
  <c r="AC244" i="7"/>
  <c r="AD244" i="7" s="1"/>
  <c r="AC245" i="7"/>
  <c r="AD245" i="7" s="1"/>
  <c r="AC246" i="7"/>
  <c r="AD246" i="7" s="1"/>
  <c r="AC247" i="7"/>
  <c r="AD247" i="7" s="1"/>
  <c r="AC248" i="7"/>
  <c r="AD248" i="7" s="1"/>
  <c r="AC249" i="7"/>
  <c r="AD249" i="7" s="1"/>
  <c r="AC250" i="7"/>
  <c r="AD250" i="7" s="1"/>
  <c r="AC251" i="7"/>
  <c r="AD251" i="7" s="1"/>
  <c r="AC252" i="7"/>
  <c r="AD252" i="7" s="1"/>
  <c r="AC253" i="7"/>
  <c r="AD253" i="7" s="1"/>
  <c r="AC254" i="7"/>
  <c r="AD254" i="7" s="1"/>
  <c r="AC255" i="7"/>
  <c r="AD255" i="7" s="1"/>
  <c r="AC256" i="7"/>
  <c r="AD256" i="7" s="1"/>
  <c r="AC257" i="7"/>
  <c r="AD257" i="7" s="1"/>
  <c r="AC258" i="7"/>
  <c r="AD258" i="7" s="1"/>
  <c r="AC259" i="7"/>
  <c r="AD259" i="7" s="1"/>
  <c r="AC260" i="7"/>
  <c r="AD260" i="7" s="1"/>
  <c r="AC261" i="7"/>
  <c r="AD261" i="7" s="1"/>
  <c r="AC262" i="7"/>
  <c r="AD262" i="7" s="1"/>
  <c r="AC263" i="7"/>
  <c r="AD263" i="7" s="1"/>
  <c r="AC264" i="7"/>
  <c r="AD264" i="7" s="1"/>
  <c r="AC265" i="7"/>
  <c r="AD265" i="7" s="1"/>
  <c r="AC266" i="7"/>
  <c r="AD266" i="7" s="1"/>
  <c r="AC267" i="7"/>
  <c r="AD267" i="7" s="1"/>
  <c r="AC268" i="7"/>
  <c r="AD268" i="7" s="1"/>
  <c r="AC269" i="7"/>
  <c r="AD269" i="7" s="1"/>
  <c r="AC270" i="7"/>
  <c r="AD270" i="7" s="1"/>
  <c r="AC271" i="7"/>
  <c r="AD271" i="7" s="1"/>
  <c r="AC272" i="7"/>
  <c r="AD272" i="7" s="1"/>
  <c r="AC273" i="7"/>
  <c r="AD273" i="7" s="1"/>
  <c r="AC274" i="7"/>
  <c r="AD274" i="7" s="1"/>
  <c r="AC275" i="7"/>
  <c r="AD275" i="7" s="1"/>
  <c r="AC276" i="7"/>
  <c r="AD276" i="7" s="1"/>
  <c r="AC277" i="7"/>
  <c r="AD277" i="7" s="1"/>
  <c r="AC278" i="7"/>
  <c r="AD278" i="7" s="1"/>
  <c r="AC279" i="7"/>
  <c r="AD279" i="7" s="1"/>
  <c r="AC280" i="7"/>
  <c r="AD280" i="7" s="1"/>
  <c r="AC281" i="7"/>
  <c r="AD281" i="7" s="1"/>
  <c r="AC282" i="7"/>
  <c r="AD282" i="7" s="1"/>
  <c r="AC283" i="7"/>
  <c r="AD283" i="7" s="1"/>
  <c r="AC284" i="7"/>
  <c r="AD284" i="7" s="1"/>
  <c r="AC285" i="7"/>
  <c r="AD285" i="7" s="1"/>
  <c r="AC286" i="7"/>
  <c r="AD286" i="7" s="1"/>
  <c r="AC287" i="7"/>
  <c r="AD287" i="7" s="1"/>
  <c r="AC288" i="7"/>
  <c r="AD288" i="7" s="1"/>
  <c r="AC289" i="7"/>
  <c r="AD289" i="7" s="1"/>
  <c r="AC290" i="7"/>
  <c r="AD290" i="7" s="1"/>
  <c r="AC291" i="7"/>
  <c r="AD291" i="7" s="1"/>
  <c r="AC292" i="7"/>
  <c r="AD292" i="7" s="1"/>
  <c r="AC293" i="7"/>
  <c r="AD293" i="7" s="1"/>
  <c r="AC294" i="7"/>
  <c r="AD294" i="7" s="1"/>
  <c r="AC295" i="7"/>
  <c r="AD295" i="7" s="1"/>
  <c r="AC296" i="7"/>
  <c r="AD296" i="7" s="1"/>
  <c r="AC297" i="7"/>
  <c r="AD297" i="7" s="1"/>
  <c r="AC298" i="7"/>
  <c r="AD298" i="7" s="1"/>
  <c r="AC299" i="7"/>
  <c r="AD299" i="7" s="1"/>
  <c r="AC300" i="7"/>
  <c r="AD300" i="7" s="1"/>
  <c r="AC301" i="7"/>
  <c r="AD301" i="7" s="1"/>
  <c r="AC302" i="7"/>
  <c r="AD302" i="7" s="1"/>
  <c r="AC303" i="7"/>
  <c r="AD303" i="7" s="1"/>
  <c r="AC304" i="7"/>
  <c r="AD304" i="7" s="1"/>
  <c r="AC305" i="7"/>
  <c r="AD305" i="7" s="1"/>
  <c r="AC306" i="7"/>
  <c r="AD306" i="7" s="1"/>
  <c r="AC307" i="7"/>
  <c r="AD307" i="7" s="1"/>
  <c r="AC308" i="7"/>
  <c r="AD308" i="7" s="1"/>
  <c r="AC309" i="7"/>
  <c r="AD309" i="7" s="1"/>
  <c r="AC310" i="7"/>
  <c r="AD310" i="7" s="1"/>
  <c r="AC311" i="7"/>
  <c r="AD311" i="7" s="1"/>
  <c r="AC312" i="7"/>
  <c r="AD312" i="7" s="1"/>
  <c r="AC313" i="7"/>
  <c r="AD313" i="7" s="1"/>
  <c r="AC314" i="7"/>
  <c r="AD314" i="7" s="1"/>
  <c r="AC315" i="7"/>
  <c r="AD315" i="7" s="1"/>
  <c r="AC316" i="7"/>
  <c r="AD316" i="7" s="1"/>
  <c r="AC317" i="7"/>
  <c r="AD317" i="7" s="1"/>
  <c r="AC318" i="7"/>
  <c r="AD318" i="7" s="1"/>
  <c r="AC319" i="7"/>
  <c r="AD319" i="7" s="1"/>
  <c r="AC320" i="7"/>
  <c r="AD320" i="7" s="1"/>
  <c r="AC321" i="7"/>
  <c r="AD321" i="7" s="1"/>
  <c r="AC322" i="7"/>
  <c r="AD322" i="7" s="1"/>
  <c r="AC323" i="7"/>
  <c r="AD323" i="7" s="1"/>
  <c r="AC324" i="7"/>
  <c r="AD324" i="7" s="1"/>
  <c r="AC325" i="7"/>
  <c r="AD325" i="7" s="1"/>
  <c r="AC326" i="7"/>
  <c r="AD326" i="7" s="1"/>
  <c r="AC327" i="7"/>
  <c r="AD327" i="7" s="1"/>
  <c r="AC328" i="7"/>
  <c r="AD328" i="7" s="1"/>
  <c r="AC329" i="7"/>
  <c r="AD329" i="7" s="1"/>
  <c r="AC330" i="7"/>
  <c r="AD330" i="7" s="1"/>
  <c r="AC331" i="7"/>
  <c r="AD331" i="7" s="1"/>
  <c r="AC332" i="7"/>
  <c r="AD332" i="7" s="1"/>
  <c r="AC333" i="7"/>
  <c r="AD333" i="7" s="1"/>
  <c r="AC334" i="7"/>
  <c r="AD334" i="7" s="1"/>
  <c r="AC335" i="7"/>
  <c r="AD335" i="7" s="1"/>
  <c r="AC336" i="7"/>
  <c r="AD336" i="7" s="1"/>
  <c r="AC337" i="7"/>
  <c r="AD337" i="7" s="1"/>
  <c r="AC338" i="7"/>
  <c r="AD338" i="7" s="1"/>
  <c r="AC339" i="7"/>
  <c r="AD339" i="7" s="1"/>
  <c r="AC340" i="7"/>
  <c r="AD340" i="7" s="1"/>
  <c r="AC341" i="7"/>
  <c r="AD341" i="7" s="1"/>
  <c r="AC342" i="7"/>
  <c r="AD342" i="7" s="1"/>
  <c r="AC343" i="7"/>
  <c r="AD343" i="7" s="1"/>
  <c r="AC344" i="7"/>
  <c r="AD344" i="7" s="1"/>
  <c r="AC345" i="7"/>
  <c r="AD345" i="7" s="1"/>
  <c r="AC346" i="7"/>
  <c r="AD346" i="7" s="1"/>
  <c r="AC347" i="7"/>
  <c r="AD347" i="7" s="1"/>
  <c r="AC348" i="7"/>
  <c r="AD348" i="7" s="1"/>
  <c r="AC349" i="7"/>
  <c r="AD349" i="7" s="1"/>
  <c r="AC350" i="7"/>
  <c r="AD350" i="7" s="1"/>
  <c r="AC351" i="7"/>
  <c r="AD351" i="7" s="1"/>
  <c r="AC352" i="7"/>
  <c r="AD352" i="7" s="1"/>
  <c r="AC353" i="7"/>
  <c r="AD353" i="7" s="1"/>
  <c r="AC354" i="7"/>
  <c r="AD354" i="7" s="1"/>
  <c r="AC355" i="7"/>
  <c r="AD355" i="7" s="1"/>
  <c r="AC356" i="7"/>
  <c r="AD356" i="7" s="1"/>
  <c r="AC357" i="7"/>
  <c r="AD357" i="7" s="1"/>
  <c r="AC358" i="7"/>
  <c r="AD358" i="7" s="1"/>
  <c r="AC359" i="7"/>
  <c r="AD359" i="7" s="1"/>
  <c r="AC360" i="7"/>
  <c r="AD360" i="7" s="1"/>
  <c r="AC361" i="7"/>
  <c r="AD361" i="7" s="1"/>
  <c r="AC362" i="7"/>
  <c r="AD362" i="7" s="1"/>
  <c r="AC363" i="7"/>
  <c r="AD363" i="7" s="1"/>
  <c r="AC364" i="7"/>
  <c r="AD364" i="7" s="1"/>
  <c r="AC365" i="7"/>
  <c r="AD365" i="7" s="1"/>
  <c r="AC366" i="7"/>
  <c r="AD366" i="7" s="1"/>
  <c r="AC367" i="7"/>
  <c r="AD367" i="7" s="1"/>
  <c r="AC368" i="7"/>
  <c r="AD368" i="7" s="1"/>
  <c r="AC369" i="7"/>
  <c r="AD369" i="7" s="1"/>
  <c r="AC370" i="7"/>
  <c r="AD370" i="7" s="1"/>
  <c r="AC371" i="7"/>
  <c r="AD371" i="7" s="1"/>
  <c r="AC372" i="7"/>
  <c r="AD372" i="7" s="1"/>
  <c r="AC373" i="7"/>
  <c r="AD373" i="7" s="1"/>
  <c r="AC374" i="7"/>
  <c r="AD374" i="7" s="1"/>
  <c r="AC375" i="7"/>
  <c r="AD375" i="7" s="1"/>
  <c r="AC376" i="7"/>
  <c r="AD376" i="7" s="1"/>
  <c r="AC377" i="7"/>
  <c r="AD377" i="7" s="1"/>
  <c r="AC378" i="7"/>
  <c r="AD378" i="7" s="1"/>
  <c r="AC379" i="7"/>
  <c r="AD379" i="7" s="1"/>
  <c r="AC380" i="7"/>
  <c r="AD380" i="7" s="1"/>
  <c r="AC381" i="7"/>
  <c r="AD381" i="7" s="1"/>
  <c r="AC382" i="7"/>
  <c r="AD382" i="7" s="1"/>
  <c r="AC383" i="7"/>
  <c r="AD383" i="7" s="1"/>
  <c r="AC384" i="7"/>
  <c r="AD384" i="7" s="1"/>
  <c r="AC385" i="7"/>
  <c r="AD385" i="7" s="1"/>
  <c r="AC386" i="7"/>
  <c r="AD386" i="7" s="1"/>
  <c r="AC387" i="7"/>
  <c r="AD387" i="7" s="1"/>
  <c r="AC388" i="7"/>
  <c r="AD388" i="7" s="1"/>
  <c r="AC389" i="7"/>
  <c r="AD389" i="7" s="1"/>
  <c r="AC390" i="7"/>
  <c r="AD390" i="7" s="1"/>
  <c r="AC391" i="7"/>
  <c r="AD391" i="7" s="1"/>
  <c r="AC392" i="7"/>
  <c r="AD392" i="7" s="1"/>
  <c r="AC393" i="7"/>
  <c r="AD393" i="7" s="1"/>
  <c r="AC394" i="7"/>
  <c r="AD394" i="7" s="1"/>
  <c r="AC395" i="7"/>
  <c r="AD395" i="7" s="1"/>
  <c r="AC396" i="7"/>
  <c r="AD396" i="7" s="1"/>
  <c r="AC397" i="7"/>
  <c r="AD397" i="7" s="1"/>
  <c r="AC398" i="7"/>
  <c r="AD398" i="7" s="1"/>
  <c r="AC399" i="7"/>
  <c r="AD399" i="7" s="1"/>
  <c r="AC400" i="7"/>
  <c r="AD400" i="7" s="1"/>
  <c r="AC401" i="7"/>
  <c r="AD401" i="7" s="1"/>
  <c r="AC402" i="7"/>
  <c r="AD402" i="7" s="1"/>
  <c r="AC403" i="7"/>
  <c r="AD403" i="7" s="1"/>
  <c r="AC404" i="7"/>
  <c r="AD404" i="7" s="1"/>
  <c r="AC405" i="7"/>
  <c r="AD405" i="7" s="1"/>
  <c r="AC406" i="7"/>
  <c r="AD406" i="7" s="1"/>
  <c r="AC407" i="7"/>
  <c r="AD407" i="7" s="1"/>
  <c r="AC408" i="7"/>
  <c r="AD408" i="7" s="1"/>
  <c r="AC409" i="7"/>
  <c r="AD409" i="7" s="1"/>
  <c r="AC410" i="7"/>
  <c r="AD410" i="7" s="1"/>
  <c r="AC411" i="7"/>
  <c r="AD411" i="7" s="1"/>
  <c r="AC412" i="7"/>
  <c r="AD412" i="7" s="1"/>
  <c r="AC413" i="7"/>
  <c r="AD413" i="7" s="1"/>
  <c r="AC414" i="7"/>
  <c r="AD414" i="7" s="1"/>
  <c r="AC415" i="7"/>
  <c r="AD415" i="7" s="1"/>
  <c r="AC416" i="7"/>
  <c r="AD416" i="7" s="1"/>
  <c r="AC417" i="7"/>
  <c r="AD417" i="7" s="1"/>
  <c r="AC418" i="7"/>
  <c r="AD418" i="7" s="1"/>
  <c r="AC419" i="7"/>
  <c r="AD419" i="7" s="1"/>
  <c r="AC420" i="7"/>
  <c r="AD420" i="7" s="1"/>
  <c r="AC421" i="7"/>
  <c r="AD421" i="7" s="1"/>
  <c r="AC422" i="7"/>
  <c r="AD422" i="7" s="1"/>
  <c r="AC423" i="7"/>
  <c r="AD423" i="7" s="1"/>
  <c r="AC424" i="7"/>
  <c r="AD424" i="7" s="1"/>
  <c r="AC425" i="7"/>
  <c r="AD425" i="7" s="1"/>
  <c r="AC426" i="7"/>
  <c r="AD426" i="7" s="1"/>
  <c r="AC427" i="7"/>
  <c r="AD427" i="7" s="1"/>
  <c r="AC428" i="7"/>
  <c r="AD428" i="7" s="1"/>
  <c r="AC429" i="7"/>
  <c r="AD429" i="7" s="1"/>
  <c r="AC430" i="7"/>
  <c r="AD430" i="7" s="1"/>
  <c r="AC431" i="7"/>
  <c r="AD431" i="7" s="1"/>
  <c r="AC432" i="7"/>
  <c r="AD432" i="7" s="1"/>
  <c r="AC433" i="7"/>
  <c r="AD433" i="7" s="1"/>
  <c r="AC434" i="7"/>
  <c r="AD434" i="7" s="1"/>
  <c r="AC435" i="7"/>
  <c r="AD435" i="7" s="1"/>
  <c r="AC436" i="7"/>
  <c r="AD436" i="7" s="1"/>
  <c r="AC437" i="7"/>
  <c r="AD437" i="7" s="1"/>
  <c r="AC438" i="7"/>
  <c r="AD438" i="7" s="1"/>
  <c r="AC439" i="7"/>
  <c r="AD439" i="7" s="1"/>
  <c r="AC440" i="7"/>
  <c r="AD440" i="7" s="1"/>
  <c r="AC441" i="7"/>
  <c r="AD441" i="7" s="1"/>
  <c r="AC442" i="7"/>
  <c r="AD442" i="7" s="1"/>
  <c r="AC443" i="7"/>
  <c r="AD443" i="7" s="1"/>
  <c r="AC444" i="7"/>
  <c r="AD444" i="7" s="1"/>
  <c r="AC445" i="7"/>
  <c r="AD445" i="7" s="1"/>
  <c r="AC446" i="7"/>
  <c r="AD446" i="7" s="1"/>
  <c r="AC447" i="7"/>
  <c r="AD447" i="7" s="1"/>
  <c r="AC448" i="7"/>
  <c r="AD448" i="7" s="1"/>
  <c r="AC449" i="7"/>
  <c r="AD449" i="7" s="1"/>
  <c r="AC450" i="7"/>
  <c r="AD450" i="7" s="1"/>
  <c r="AC451" i="7"/>
  <c r="AD451" i="7" s="1"/>
  <c r="AC452" i="7"/>
  <c r="AD452" i="7" s="1"/>
  <c r="AC453" i="7"/>
  <c r="AD453" i="7" s="1"/>
  <c r="AC454" i="7"/>
  <c r="AD454" i="7" s="1"/>
  <c r="AC455" i="7"/>
  <c r="AD455" i="7" s="1"/>
  <c r="AC456" i="7"/>
  <c r="AD456" i="7" s="1"/>
  <c r="AC457" i="7"/>
  <c r="AD457" i="7" s="1"/>
  <c r="AC458" i="7"/>
  <c r="AD458" i="7" s="1"/>
  <c r="AC459" i="7"/>
  <c r="AD459" i="7" s="1"/>
  <c r="AC460" i="7"/>
  <c r="AD460" i="7" s="1"/>
  <c r="AC461" i="7"/>
  <c r="AD461" i="7" s="1"/>
  <c r="AC462" i="7"/>
  <c r="AD462" i="7" s="1"/>
  <c r="AC463" i="7"/>
  <c r="AD463" i="7" s="1"/>
  <c r="AC464" i="7"/>
  <c r="AD464" i="7" s="1"/>
  <c r="AC465" i="7"/>
  <c r="AD465" i="7" s="1"/>
  <c r="AC466" i="7"/>
  <c r="AD466" i="7" s="1"/>
  <c r="AC467" i="7"/>
  <c r="AD467" i="7" s="1"/>
  <c r="AC468" i="7"/>
  <c r="AD468" i="7" s="1"/>
  <c r="AC469" i="7"/>
  <c r="AD469" i="7" s="1"/>
  <c r="AC470" i="7"/>
  <c r="AD470" i="7" s="1"/>
  <c r="AC471" i="7"/>
  <c r="AD471" i="7" s="1"/>
  <c r="AC472" i="7"/>
  <c r="AD472" i="7" s="1"/>
  <c r="AC473" i="7"/>
  <c r="AD473" i="7" s="1"/>
  <c r="AC474" i="7"/>
  <c r="AD474" i="7" s="1"/>
  <c r="AC475" i="7"/>
  <c r="AD475" i="7" s="1"/>
  <c r="AC476" i="7"/>
  <c r="AD476" i="7" s="1"/>
  <c r="AC477" i="7"/>
  <c r="AD477" i="7" s="1"/>
  <c r="AC478" i="7"/>
  <c r="AD478" i="7" s="1"/>
  <c r="AC479" i="7"/>
  <c r="AD479" i="7" s="1"/>
  <c r="AC480" i="7"/>
  <c r="AD480" i="7" s="1"/>
  <c r="AC481" i="7"/>
  <c r="AD481" i="7" s="1"/>
  <c r="AC482" i="7"/>
  <c r="AD482" i="7" s="1"/>
  <c r="AC483" i="7"/>
  <c r="AD483" i="7" s="1"/>
  <c r="AC484" i="7"/>
  <c r="AD484" i="7" s="1"/>
  <c r="AC485" i="7"/>
  <c r="AD485" i="7" s="1"/>
  <c r="AC486" i="7"/>
  <c r="AD486" i="7" s="1"/>
  <c r="AC487" i="7"/>
  <c r="AD487" i="7" s="1"/>
  <c r="AC488" i="7"/>
  <c r="AD488" i="7" s="1"/>
  <c r="AC489" i="7"/>
  <c r="AD489" i="7" s="1"/>
  <c r="AC490" i="7"/>
  <c r="AD490" i="7" s="1"/>
  <c r="AC491" i="7"/>
  <c r="AD491" i="7" s="1"/>
  <c r="AC492" i="7"/>
  <c r="AD492" i="7" s="1"/>
  <c r="AC493" i="7"/>
  <c r="AD493" i="7" s="1"/>
  <c r="AC494" i="7"/>
  <c r="AD494" i="7" s="1"/>
  <c r="AC495" i="7"/>
  <c r="AD495" i="7" s="1"/>
  <c r="AC496" i="7"/>
  <c r="AD496" i="7" s="1"/>
  <c r="AC497" i="7"/>
  <c r="AD497" i="7" s="1"/>
  <c r="AC498" i="7"/>
  <c r="AD498" i="7" s="1"/>
  <c r="AC499" i="7"/>
  <c r="AD499" i="7" s="1"/>
  <c r="AC500" i="7"/>
  <c r="AD500" i="7" s="1"/>
  <c r="AC501" i="7"/>
  <c r="AD501" i="7" s="1"/>
  <c r="AC502" i="7"/>
  <c r="AD502" i="7" s="1"/>
  <c r="AC503" i="7"/>
  <c r="AD503" i="7" s="1"/>
  <c r="AC504" i="7"/>
  <c r="AD504" i="7" s="1"/>
  <c r="AC505" i="7"/>
  <c r="AD505" i="7" s="1"/>
  <c r="AC506" i="7"/>
  <c r="AD506" i="7" s="1"/>
  <c r="AC507" i="7"/>
  <c r="AD507" i="7" s="1"/>
  <c r="AC508" i="7"/>
  <c r="AD508" i="7" s="1"/>
  <c r="AC509" i="7"/>
  <c r="AD509" i="7" s="1"/>
  <c r="AC510" i="7"/>
  <c r="AD510" i="7" s="1"/>
  <c r="AC511" i="7"/>
  <c r="AD511" i="7" s="1"/>
  <c r="AC512" i="7"/>
  <c r="AD512" i="7" s="1"/>
  <c r="AC513" i="7"/>
  <c r="AD513" i="7" s="1"/>
  <c r="AC514" i="7"/>
  <c r="AD514" i="7" s="1"/>
  <c r="AC515" i="7"/>
  <c r="AD515" i="7" s="1"/>
  <c r="AC516" i="7"/>
  <c r="AD516" i="7" s="1"/>
  <c r="AC517" i="7"/>
  <c r="AD517" i="7" s="1"/>
  <c r="AC518" i="7"/>
  <c r="AD518" i="7" s="1"/>
  <c r="AC519" i="7"/>
  <c r="AD519" i="7" s="1"/>
  <c r="AC520" i="7"/>
  <c r="AD520" i="7" s="1"/>
  <c r="AC521" i="7"/>
  <c r="AD521" i="7" s="1"/>
  <c r="AC522" i="7"/>
  <c r="AD522" i="7" s="1"/>
  <c r="AC523" i="7"/>
  <c r="AD523" i="7" s="1"/>
  <c r="AC524" i="7"/>
  <c r="AD524" i="7" s="1"/>
  <c r="AC525" i="7"/>
  <c r="AD525" i="7" s="1"/>
  <c r="AC526" i="7"/>
  <c r="AD526" i="7" s="1"/>
  <c r="AC527" i="7"/>
  <c r="AD527" i="7" s="1"/>
  <c r="AC528" i="7"/>
  <c r="AD528" i="7" s="1"/>
  <c r="AC529" i="7"/>
  <c r="AD529" i="7" s="1"/>
  <c r="AC530" i="7"/>
  <c r="AD530" i="7" s="1"/>
  <c r="AC531" i="7"/>
  <c r="AD531" i="7" s="1"/>
  <c r="AC532" i="7"/>
  <c r="AD532" i="7" s="1"/>
  <c r="AC533" i="7"/>
  <c r="AD533" i="7" s="1"/>
  <c r="AC534" i="7"/>
  <c r="AD534" i="7" s="1"/>
  <c r="AC535" i="7"/>
  <c r="AD535" i="7" s="1"/>
  <c r="AC536" i="7"/>
  <c r="AD536" i="7" s="1"/>
  <c r="AC537" i="7"/>
  <c r="AD537" i="7" s="1"/>
  <c r="AC538" i="7"/>
  <c r="AD538" i="7" s="1"/>
  <c r="AC539" i="7"/>
  <c r="AD539" i="7" s="1"/>
  <c r="AC540" i="7"/>
  <c r="AD540" i="7" s="1"/>
  <c r="AC541" i="7"/>
  <c r="AD541" i="7" s="1"/>
  <c r="AC542" i="7"/>
  <c r="AD542" i="7" s="1"/>
  <c r="AC543" i="7"/>
  <c r="AD543" i="7" s="1"/>
  <c r="AC544" i="7"/>
  <c r="AD544" i="7" s="1"/>
  <c r="AC545" i="7"/>
  <c r="AD545" i="7" s="1"/>
  <c r="AC546" i="7"/>
  <c r="AD546" i="7" s="1"/>
  <c r="AC547" i="7"/>
  <c r="AD547" i="7" s="1"/>
  <c r="AC548" i="7"/>
  <c r="AD548" i="7" s="1"/>
  <c r="AC549" i="7"/>
  <c r="AD549" i="7" s="1"/>
  <c r="AC550" i="7"/>
  <c r="AD550" i="7" s="1"/>
  <c r="AC551" i="7"/>
  <c r="AD551" i="7" s="1"/>
  <c r="AC552" i="7"/>
  <c r="AD552" i="7" s="1"/>
  <c r="AC553" i="7"/>
  <c r="AD553" i="7" s="1"/>
  <c r="AC554" i="7"/>
  <c r="AD554" i="7" s="1"/>
  <c r="AC555" i="7"/>
  <c r="AD555" i="7" s="1"/>
  <c r="AC556" i="7"/>
  <c r="AD556" i="7" s="1"/>
  <c r="AC557" i="7"/>
  <c r="AD557" i="7" s="1"/>
  <c r="AC558" i="7"/>
  <c r="AD558" i="7" s="1"/>
  <c r="AC559" i="7"/>
  <c r="AD559" i="7" s="1"/>
  <c r="AC560" i="7"/>
  <c r="AD560" i="7" s="1"/>
  <c r="AC561" i="7"/>
  <c r="AD561" i="7" s="1"/>
  <c r="AC562" i="7"/>
  <c r="AD562" i="7" s="1"/>
  <c r="AC563" i="7"/>
  <c r="AD563" i="7" s="1"/>
  <c r="AC564" i="7"/>
  <c r="AD564" i="7" s="1"/>
  <c r="AC565" i="7"/>
  <c r="AD565" i="7" s="1"/>
  <c r="AC566" i="7"/>
  <c r="AD566" i="7" s="1"/>
  <c r="AC567" i="7"/>
  <c r="AD567" i="7" s="1"/>
  <c r="AC568" i="7"/>
  <c r="AD568" i="7" s="1"/>
  <c r="AC569" i="7"/>
  <c r="AD569" i="7" s="1"/>
  <c r="AC570" i="7"/>
  <c r="AD570" i="7" s="1"/>
  <c r="AC571" i="7"/>
  <c r="AD571" i="7" s="1"/>
  <c r="AC572" i="7"/>
  <c r="AD572" i="7" s="1"/>
  <c r="AC573" i="7"/>
  <c r="AD573" i="7" s="1"/>
  <c r="AC574" i="7"/>
  <c r="AD574" i="7" s="1"/>
  <c r="AC575" i="7"/>
  <c r="AD575" i="7" s="1"/>
  <c r="AC576" i="7"/>
  <c r="AD576" i="7" s="1"/>
  <c r="AC577" i="7"/>
  <c r="AD577" i="7" s="1"/>
  <c r="AC578" i="7"/>
  <c r="AD578" i="7" s="1"/>
  <c r="AC579" i="7"/>
  <c r="AD579" i="7" s="1"/>
  <c r="AC580" i="7"/>
  <c r="AD580" i="7" s="1"/>
  <c r="AC581" i="7"/>
  <c r="AD581" i="7" s="1"/>
  <c r="AC582" i="7"/>
  <c r="AD582" i="7" s="1"/>
  <c r="AC583" i="7"/>
  <c r="AD583" i="7" s="1"/>
  <c r="AC584" i="7"/>
  <c r="AD584" i="7" s="1"/>
  <c r="AC585" i="7"/>
  <c r="AD585" i="7" s="1"/>
  <c r="AC586" i="7"/>
  <c r="AD586" i="7" s="1"/>
  <c r="AC587" i="7"/>
  <c r="AD587" i="7" s="1"/>
  <c r="AC588" i="7"/>
  <c r="AD588" i="7" s="1"/>
  <c r="AC589" i="7"/>
  <c r="AD589" i="7" s="1"/>
  <c r="AC590" i="7"/>
  <c r="AD590" i="7" s="1"/>
  <c r="AC591" i="7"/>
  <c r="AD591" i="7" s="1"/>
  <c r="AC592" i="7"/>
  <c r="AD592" i="7" s="1"/>
  <c r="AC593" i="7"/>
  <c r="AD593" i="7" s="1"/>
  <c r="AC594" i="7"/>
  <c r="AD594" i="7" s="1"/>
  <c r="AC595" i="7"/>
  <c r="AD595" i="7" s="1"/>
  <c r="AC596" i="7"/>
  <c r="AD596" i="7" s="1"/>
  <c r="AC597" i="7"/>
  <c r="AD597" i="7" s="1"/>
  <c r="AC598" i="7"/>
  <c r="AD598" i="7" s="1"/>
  <c r="AC599" i="7"/>
  <c r="AD599" i="7" s="1"/>
  <c r="AC600" i="7"/>
  <c r="AD600" i="7" s="1"/>
  <c r="AC601" i="7"/>
  <c r="AD601" i="7" s="1"/>
  <c r="AC602" i="7"/>
  <c r="AD602" i="7" s="1"/>
  <c r="AC603" i="7"/>
  <c r="AD603" i="7" s="1"/>
  <c r="AC604" i="7"/>
  <c r="AD604" i="7" s="1"/>
  <c r="AC605" i="7"/>
  <c r="AD605" i="7" s="1"/>
  <c r="AC606" i="7"/>
  <c r="AD606" i="7" s="1"/>
  <c r="AC607" i="7"/>
  <c r="AD607" i="7" s="1"/>
  <c r="AC608" i="7"/>
  <c r="AD608" i="7" s="1"/>
  <c r="AC609" i="7"/>
  <c r="AD609" i="7" s="1"/>
  <c r="AC610" i="7"/>
  <c r="AD610" i="7" s="1"/>
  <c r="AC611" i="7"/>
  <c r="AD611" i="7" s="1"/>
  <c r="AC612" i="7"/>
  <c r="AD612" i="7" s="1"/>
  <c r="AC613" i="7"/>
  <c r="AD613" i="7" s="1"/>
  <c r="AC614" i="7"/>
  <c r="AD614" i="7" s="1"/>
  <c r="AC615" i="7"/>
  <c r="AD615" i="7" s="1"/>
  <c r="AC616" i="7"/>
  <c r="AD616" i="7" s="1"/>
  <c r="AC617" i="7"/>
  <c r="AD617" i="7" s="1"/>
  <c r="AC618" i="7"/>
  <c r="AD618" i="7" s="1"/>
  <c r="AC619" i="7"/>
  <c r="AD619" i="7" s="1"/>
  <c r="AC620" i="7"/>
  <c r="AD620" i="7" s="1"/>
  <c r="AC621" i="7"/>
  <c r="AD621" i="7" s="1"/>
  <c r="AC622" i="7"/>
  <c r="AD622" i="7" s="1"/>
  <c r="AC623" i="7"/>
  <c r="AD623" i="7" s="1"/>
  <c r="AC624" i="7"/>
  <c r="AD624" i="7" s="1"/>
  <c r="AC625" i="7"/>
  <c r="AD625" i="7" s="1"/>
  <c r="AC626" i="7"/>
  <c r="AD626" i="7" s="1"/>
  <c r="AC627" i="7"/>
  <c r="AD627" i="7" s="1"/>
  <c r="AC628" i="7"/>
  <c r="AD628" i="7" s="1"/>
  <c r="AC629" i="7"/>
  <c r="AD629" i="7" s="1"/>
  <c r="AC630" i="7"/>
  <c r="AD630" i="7" s="1"/>
  <c r="AC631" i="7"/>
  <c r="AD631" i="7" s="1"/>
  <c r="AC632" i="7"/>
  <c r="AD632" i="7" s="1"/>
  <c r="AC633" i="7"/>
  <c r="AD633" i="7" s="1"/>
  <c r="AC634" i="7"/>
  <c r="AD634" i="7" s="1"/>
  <c r="AC635" i="7"/>
  <c r="AD635" i="7" s="1"/>
  <c r="AC636" i="7"/>
  <c r="AD636" i="7" s="1"/>
  <c r="AC637" i="7"/>
  <c r="AD637" i="7" s="1"/>
  <c r="AC638" i="7"/>
  <c r="AD638" i="7" s="1"/>
  <c r="AC639" i="7"/>
  <c r="AD639" i="7" s="1"/>
  <c r="AC640" i="7"/>
  <c r="AD640" i="7" s="1"/>
  <c r="AC641" i="7"/>
  <c r="AD641" i="7" s="1"/>
  <c r="AC642" i="7"/>
  <c r="AD642" i="7" s="1"/>
  <c r="AC643" i="7"/>
  <c r="AD643" i="7" s="1"/>
  <c r="AC644" i="7"/>
  <c r="AD644" i="7" s="1"/>
  <c r="AC645" i="7"/>
  <c r="AD645" i="7" s="1"/>
  <c r="AC646" i="7"/>
  <c r="AD646" i="7" s="1"/>
  <c r="AC647" i="7"/>
  <c r="AD647" i="7" s="1"/>
  <c r="AC648" i="7"/>
  <c r="AD648" i="7" s="1"/>
  <c r="AC649" i="7"/>
  <c r="AD649" i="7" s="1"/>
  <c r="AC650" i="7"/>
  <c r="AD650" i="7" s="1"/>
  <c r="AC651" i="7"/>
  <c r="AD651" i="7" s="1"/>
  <c r="AC652" i="7"/>
  <c r="AD652" i="7" s="1"/>
  <c r="AC653" i="7"/>
  <c r="AD653" i="7" s="1"/>
  <c r="AC654" i="7"/>
  <c r="AD654" i="7" s="1"/>
  <c r="AC655" i="7"/>
  <c r="AD655" i="7" s="1"/>
  <c r="AC656" i="7"/>
  <c r="AD656" i="7" s="1"/>
  <c r="AC657" i="7"/>
  <c r="AD657" i="7" s="1"/>
  <c r="AC658" i="7"/>
  <c r="AD658" i="7" s="1"/>
  <c r="AC659" i="7"/>
  <c r="AD659" i="7" s="1"/>
  <c r="AC660" i="7"/>
  <c r="AD660" i="7" s="1"/>
  <c r="AC661" i="7"/>
  <c r="AD661" i="7" s="1"/>
  <c r="AC662" i="7"/>
  <c r="AD662" i="7" s="1"/>
  <c r="AC663" i="7"/>
  <c r="AD663" i="7" s="1"/>
  <c r="AC664" i="7"/>
  <c r="AD664" i="7" s="1"/>
  <c r="AC665" i="7"/>
  <c r="AD665" i="7" s="1"/>
  <c r="AC666" i="7"/>
  <c r="AD666" i="7" s="1"/>
  <c r="AC667" i="7"/>
  <c r="AD667" i="7" s="1"/>
  <c r="AC668" i="7"/>
  <c r="AD668" i="7" s="1"/>
  <c r="AC669" i="7"/>
  <c r="AD669" i="7" s="1"/>
  <c r="AC670" i="7"/>
  <c r="AD670" i="7" s="1"/>
  <c r="AC671" i="7"/>
  <c r="AD671" i="7" s="1"/>
  <c r="AC672" i="7"/>
  <c r="AD672" i="7" s="1"/>
  <c r="AC673" i="7"/>
  <c r="AD673" i="7" s="1"/>
  <c r="AC674" i="7"/>
  <c r="AD674" i="7" s="1"/>
  <c r="AC675" i="7"/>
  <c r="AD675" i="7" s="1"/>
  <c r="AC676" i="7"/>
  <c r="AD676" i="7" s="1"/>
  <c r="AC677" i="7"/>
  <c r="AD677" i="7" s="1"/>
  <c r="AC678" i="7"/>
  <c r="AD678" i="7" s="1"/>
  <c r="AC679" i="7"/>
  <c r="AD679" i="7" s="1"/>
  <c r="AC680" i="7"/>
  <c r="AD680" i="7" s="1"/>
  <c r="AC681" i="7"/>
  <c r="AD681" i="7" s="1"/>
  <c r="AC682" i="7"/>
  <c r="AD682" i="7" s="1"/>
  <c r="AC683" i="7"/>
  <c r="AD683" i="7" s="1"/>
  <c r="AC684" i="7"/>
  <c r="AD684" i="7" s="1"/>
  <c r="AC685" i="7"/>
  <c r="AD685" i="7" s="1"/>
  <c r="AC686" i="7"/>
  <c r="AD686" i="7" s="1"/>
  <c r="AC687" i="7"/>
  <c r="AD687" i="7" s="1"/>
  <c r="AC688" i="7"/>
  <c r="AD688" i="7" s="1"/>
  <c r="AC689" i="7"/>
  <c r="AD689" i="7" s="1"/>
  <c r="AC690" i="7"/>
  <c r="AD690" i="7" s="1"/>
  <c r="AC691" i="7"/>
  <c r="AD691" i="7" s="1"/>
  <c r="AC692" i="7"/>
  <c r="AD692" i="7" s="1"/>
  <c r="AC693" i="7"/>
  <c r="AD693" i="7" s="1"/>
  <c r="AC694" i="7"/>
  <c r="AD694" i="7" s="1"/>
  <c r="AC695" i="7"/>
  <c r="AD695" i="7" s="1"/>
  <c r="AC696" i="7"/>
  <c r="AD696" i="7" s="1"/>
  <c r="AC697" i="7"/>
  <c r="AD697" i="7" s="1"/>
  <c r="AC698" i="7"/>
  <c r="AD698" i="7" s="1"/>
  <c r="AC699" i="7"/>
  <c r="AD699" i="7" s="1"/>
  <c r="AC700" i="7"/>
  <c r="AD700" i="7" s="1"/>
  <c r="AC701" i="7"/>
  <c r="AD701" i="7" s="1"/>
  <c r="AC702" i="7"/>
  <c r="AD702" i="7" s="1"/>
  <c r="AC703" i="7"/>
  <c r="AD703" i="7" s="1"/>
  <c r="AC704" i="7"/>
  <c r="AD704" i="7" s="1"/>
  <c r="AC705" i="7"/>
  <c r="AD705" i="7" s="1"/>
  <c r="AC706" i="7"/>
  <c r="AD706" i="7" s="1"/>
  <c r="AC707" i="7"/>
  <c r="AD707" i="7" s="1"/>
  <c r="AC708" i="7"/>
  <c r="AD708" i="7" s="1"/>
  <c r="AC709" i="7"/>
  <c r="AD709" i="7" s="1"/>
  <c r="AC710" i="7"/>
  <c r="AD710" i="7" s="1"/>
  <c r="AC711" i="7"/>
  <c r="AD711" i="7" s="1"/>
  <c r="AC712" i="7"/>
  <c r="AD712" i="7" s="1"/>
  <c r="AC713" i="7"/>
  <c r="AD713" i="7" s="1"/>
  <c r="AC714" i="7"/>
  <c r="AD714" i="7" s="1"/>
  <c r="AC715" i="7"/>
  <c r="AD715" i="7" s="1"/>
  <c r="AC716" i="7"/>
  <c r="AD716" i="7" s="1"/>
  <c r="AC717" i="7"/>
  <c r="AD717" i="7" s="1"/>
  <c r="AC718" i="7"/>
  <c r="AD718" i="7" s="1"/>
  <c r="AC719" i="7"/>
  <c r="AD719" i="7" s="1"/>
  <c r="AC720" i="7"/>
  <c r="AD720" i="7" s="1"/>
  <c r="AC721" i="7"/>
  <c r="AD721" i="7" s="1"/>
  <c r="AC722" i="7"/>
  <c r="AD722" i="7" s="1"/>
  <c r="AC723" i="7"/>
  <c r="AD723" i="7" s="1"/>
  <c r="AC724" i="7"/>
  <c r="AD724" i="7" s="1"/>
  <c r="AC725" i="7"/>
  <c r="AD725" i="7" s="1"/>
  <c r="AC726" i="7"/>
  <c r="AD726" i="7" s="1"/>
  <c r="AC727" i="7"/>
  <c r="AD727" i="7" s="1"/>
  <c r="AC728" i="7"/>
  <c r="AD728" i="7" s="1"/>
  <c r="AC729" i="7"/>
  <c r="AD729" i="7" s="1"/>
  <c r="AC730" i="7"/>
  <c r="AD730" i="7" s="1"/>
  <c r="AC731" i="7"/>
  <c r="AD731" i="7" s="1"/>
  <c r="AC732" i="7"/>
  <c r="AD732" i="7" s="1"/>
  <c r="AC733" i="7"/>
  <c r="AD733" i="7" s="1"/>
  <c r="AC734" i="7"/>
  <c r="AD734" i="7" s="1"/>
  <c r="AC735" i="7"/>
  <c r="AD735" i="7" s="1"/>
  <c r="AC736" i="7"/>
  <c r="AD736" i="7" s="1"/>
  <c r="AC737" i="7"/>
  <c r="AD737" i="7" s="1"/>
  <c r="AC738" i="7"/>
  <c r="AD738" i="7" s="1"/>
  <c r="AC739" i="7"/>
  <c r="AD739" i="7" s="1"/>
  <c r="AC740" i="7"/>
  <c r="AD740" i="7" s="1"/>
  <c r="AC741" i="7"/>
  <c r="AD741" i="7" s="1"/>
  <c r="AC742" i="7"/>
  <c r="AD742" i="7" s="1"/>
  <c r="AC743" i="7"/>
  <c r="AD743" i="7" s="1"/>
  <c r="AC744" i="7"/>
  <c r="AD744" i="7" s="1"/>
  <c r="AC745" i="7"/>
  <c r="AD745" i="7" s="1"/>
  <c r="AC746" i="7"/>
  <c r="AD746" i="7" s="1"/>
  <c r="AC747" i="7"/>
  <c r="AD747" i="7" s="1"/>
  <c r="AC748" i="7"/>
  <c r="AD748" i="7" s="1"/>
  <c r="AC749" i="7"/>
  <c r="AD749" i="7" s="1"/>
  <c r="AC750" i="7"/>
  <c r="AD750" i="7" s="1"/>
  <c r="AC751" i="7"/>
  <c r="AD751" i="7" s="1"/>
  <c r="AC752" i="7"/>
  <c r="AD752" i="7" s="1"/>
  <c r="AC753" i="7"/>
  <c r="AD753" i="7" s="1"/>
  <c r="AC754" i="7"/>
  <c r="AD754" i="7" s="1"/>
  <c r="AC755" i="7"/>
  <c r="AD755" i="7" s="1"/>
  <c r="AC756" i="7"/>
  <c r="AD756" i="7" s="1"/>
  <c r="AC757" i="7"/>
  <c r="AD757" i="7" s="1"/>
  <c r="AC758" i="7"/>
  <c r="AD758" i="7" s="1"/>
  <c r="AC759" i="7"/>
  <c r="AD759" i="7" s="1"/>
  <c r="AC760" i="7"/>
  <c r="AD760" i="7" s="1"/>
  <c r="AC761" i="7"/>
  <c r="AD761" i="7" s="1"/>
  <c r="AC762" i="7"/>
  <c r="AD762" i="7" s="1"/>
  <c r="AC763" i="7"/>
  <c r="AD763" i="7" s="1"/>
  <c r="AC764" i="7"/>
  <c r="AD764" i="7" s="1"/>
  <c r="AC765" i="7"/>
  <c r="AD765" i="7" s="1"/>
  <c r="AC766" i="7"/>
  <c r="AD766" i="7" s="1"/>
  <c r="AC767" i="7"/>
  <c r="AD767" i="7" s="1"/>
  <c r="AC768" i="7"/>
  <c r="AD768" i="7" s="1"/>
  <c r="AC769" i="7"/>
  <c r="AD769" i="7" s="1"/>
  <c r="AC770" i="7"/>
  <c r="AD770" i="7" s="1"/>
  <c r="AC771" i="7"/>
  <c r="AD771" i="7" s="1"/>
  <c r="AC772" i="7"/>
  <c r="AD772" i="7" s="1"/>
  <c r="AC773" i="7"/>
  <c r="AD773" i="7" s="1"/>
  <c r="AC774" i="7"/>
  <c r="AD774" i="7" s="1"/>
  <c r="AC775" i="7"/>
  <c r="AD775" i="7" s="1"/>
  <c r="AC776" i="7"/>
  <c r="AD776" i="7" s="1"/>
  <c r="AC777" i="7"/>
  <c r="AD777" i="7" s="1"/>
  <c r="AC778" i="7"/>
  <c r="AD778" i="7" s="1"/>
  <c r="AC779" i="7"/>
  <c r="AD779" i="7" s="1"/>
  <c r="AC780" i="7"/>
  <c r="AD780" i="7" s="1"/>
  <c r="AC781" i="7"/>
  <c r="AD781" i="7" s="1"/>
  <c r="AC782" i="7"/>
  <c r="AD782" i="7" s="1"/>
  <c r="AC783" i="7"/>
  <c r="AD783" i="7" s="1"/>
  <c r="AC784" i="7"/>
  <c r="AD784" i="7" s="1"/>
  <c r="AC785" i="7"/>
  <c r="AD785" i="7" s="1"/>
  <c r="AC786" i="7"/>
  <c r="AD786" i="7" s="1"/>
  <c r="AC787" i="7"/>
  <c r="AD787" i="7" s="1"/>
  <c r="AC788" i="7"/>
  <c r="AD788" i="7" s="1"/>
  <c r="AC789" i="7"/>
  <c r="AD789" i="7" s="1"/>
  <c r="AC790" i="7"/>
  <c r="AD790" i="7" s="1"/>
  <c r="AC791" i="7"/>
  <c r="AD791" i="7" s="1"/>
  <c r="AC792" i="7"/>
  <c r="AD792" i="7" s="1"/>
  <c r="AC793" i="7"/>
  <c r="AD793" i="7" s="1"/>
  <c r="AC794" i="7"/>
  <c r="AD794" i="7" s="1"/>
  <c r="AC795" i="7"/>
  <c r="AD795" i="7" s="1"/>
  <c r="AC796" i="7"/>
  <c r="AD796" i="7" s="1"/>
  <c r="AC797" i="7"/>
  <c r="AD797" i="7" s="1"/>
  <c r="AC798" i="7"/>
  <c r="AD798" i="7" s="1"/>
  <c r="AC799" i="7"/>
  <c r="AD799" i="7" s="1"/>
  <c r="AC800" i="7"/>
  <c r="AD800" i="7" s="1"/>
  <c r="AC801" i="7"/>
  <c r="AD801" i="7" s="1"/>
  <c r="AC802" i="7"/>
  <c r="AD802" i="7" s="1"/>
  <c r="AC803" i="7"/>
  <c r="AD803" i="7" s="1"/>
  <c r="AC804" i="7"/>
  <c r="AD804" i="7" s="1"/>
  <c r="AC805" i="7"/>
  <c r="AD805" i="7" s="1"/>
  <c r="AC806" i="7"/>
  <c r="AD806" i="7" s="1"/>
  <c r="AC807" i="7"/>
  <c r="AD807" i="7" s="1"/>
  <c r="AC808" i="7"/>
  <c r="AD808" i="7" s="1"/>
  <c r="AC809" i="7"/>
  <c r="AD809" i="7" s="1"/>
  <c r="AC810" i="7"/>
  <c r="AD810" i="7" s="1"/>
  <c r="AC811" i="7"/>
  <c r="AD811" i="7" s="1"/>
  <c r="AC812" i="7"/>
  <c r="AD812" i="7" s="1"/>
  <c r="AC813" i="7"/>
  <c r="AD813" i="7" s="1"/>
  <c r="AC814" i="7"/>
  <c r="AD814" i="7" s="1"/>
  <c r="AC815" i="7"/>
  <c r="AD815" i="7" s="1"/>
  <c r="AC816" i="7"/>
  <c r="AD816" i="7" s="1"/>
  <c r="AC817" i="7"/>
  <c r="AD817" i="7" s="1"/>
  <c r="AC818" i="7"/>
  <c r="AD818" i="7" s="1"/>
  <c r="AC819" i="7"/>
  <c r="AD819" i="7" s="1"/>
  <c r="AC820" i="7"/>
  <c r="AD820" i="7" s="1"/>
  <c r="AC821" i="7"/>
  <c r="AD821" i="7" s="1"/>
  <c r="AC822" i="7"/>
  <c r="AD822" i="7" s="1"/>
  <c r="AC823" i="7"/>
  <c r="AD823" i="7" s="1"/>
  <c r="AC824" i="7"/>
  <c r="AD824" i="7" s="1"/>
  <c r="AC825" i="7"/>
  <c r="AD825" i="7" s="1"/>
  <c r="AC826" i="7"/>
  <c r="AD826" i="7" s="1"/>
  <c r="AC827" i="7"/>
  <c r="AD827" i="7" s="1"/>
  <c r="AC828" i="7"/>
  <c r="AD828" i="7" s="1"/>
  <c r="AC829" i="7"/>
  <c r="AD829" i="7" s="1"/>
  <c r="AC830" i="7"/>
  <c r="AD830" i="7" s="1"/>
  <c r="AC831" i="7"/>
  <c r="AD831" i="7" s="1"/>
  <c r="AC832" i="7"/>
  <c r="AD832" i="7" s="1"/>
  <c r="AC833" i="7"/>
  <c r="AD833" i="7" s="1"/>
  <c r="AC834" i="7"/>
  <c r="AD834" i="7" s="1"/>
  <c r="AC835" i="7"/>
  <c r="AD835" i="7" s="1"/>
  <c r="AC836" i="7"/>
  <c r="AD836" i="7" s="1"/>
  <c r="AC837" i="7"/>
  <c r="AD837" i="7" s="1"/>
  <c r="AC838" i="7"/>
  <c r="AD838" i="7" s="1"/>
  <c r="AC839" i="7"/>
  <c r="AD839" i="7" s="1"/>
  <c r="AC840" i="7"/>
  <c r="AD840" i="7" s="1"/>
  <c r="AC841" i="7"/>
  <c r="AD841" i="7" s="1"/>
  <c r="AC842" i="7"/>
  <c r="AD842" i="7" s="1"/>
  <c r="AC843" i="7"/>
  <c r="AD843" i="7" s="1"/>
  <c r="AC844" i="7"/>
  <c r="AD844" i="7" s="1"/>
  <c r="AC845" i="7"/>
  <c r="AD845" i="7" s="1"/>
  <c r="AC846" i="7"/>
  <c r="AD846" i="7" s="1"/>
  <c r="AC847" i="7"/>
  <c r="AD847" i="7" s="1"/>
  <c r="AC848" i="7"/>
  <c r="AD848" i="7" s="1"/>
  <c r="AC849" i="7"/>
  <c r="AD849" i="7" s="1"/>
  <c r="AC850" i="7"/>
  <c r="AD850" i="7" s="1"/>
  <c r="AC851" i="7"/>
  <c r="AD851" i="7" s="1"/>
  <c r="AC852" i="7"/>
  <c r="AD852" i="7" s="1"/>
  <c r="AC853" i="7"/>
  <c r="AD853" i="7" s="1"/>
  <c r="AC854" i="7"/>
  <c r="AD854" i="7" s="1"/>
  <c r="AC855" i="7"/>
  <c r="AD855" i="7" s="1"/>
  <c r="AC856" i="7"/>
  <c r="AD856" i="7" s="1"/>
  <c r="AC857" i="7"/>
  <c r="AD857" i="7" s="1"/>
  <c r="AC858" i="7"/>
  <c r="AD858" i="7" s="1"/>
  <c r="AC859" i="7"/>
  <c r="AD859" i="7" s="1"/>
  <c r="AC860" i="7"/>
  <c r="AD860" i="7" s="1"/>
  <c r="AC861" i="7"/>
  <c r="AD861" i="7" s="1"/>
  <c r="AC862" i="7"/>
  <c r="AD862" i="7" s="1"/>
  <c r="AC863" i="7"/>
  <c r="AD863" i="7" s="1"/>
  <c r="AC864" i="7"/>
  <c r="AD864" i="7" s="1"/>
  <c r="AC865" i="7"/>
  <c r="AD865" i="7" s="1"/>
  <c r="AC866" i="7"/>
  <c r="AD866" i="7" s="1"/>
  <c r="AC867" i="7"/>
  <c r="AD867" i="7" s="1"/>
  <c r="AC868" i="7"/>
  <c r="AD868" i="7" s="1"/>
  <c r="AC869" i="7"/>
  <c r="AD869" i="7" s="1"/>
  <c r="AC870" i="7"/>
  <c r="AD870" i="7" s="1"/>
  <c r="AC871" i="7"/>
  <c r="AD871" i="7" s="1"/>
  <c r="AC872" i="7"/>
  <c r="AD872" i="7" s="1"/>
  <c r="AC873" i="7"/>
  <c r="AD873" i="7" s="1"/>
  <c r="AC874" i="7"/>
  <c r="AD874" i="7" s="1"/>
  <c r="AC875" i="7"/>
  <c r="AD875" i="7" s="1"/>
  <c r="AC876" i="7"/>
  <c r="AD876" i="7" s="1"/>
  <c r="AC877" i="7"/>
  <c r="AD877" i="7" s="1"/>
  <c r="AC878" i="7"/>
  <c r="AD878" i="7" s="1"/>
  <c r="AC879" i="7"/>
  <c r="AD879" i="7" s="1"/>
  <c r="AC880" i="7"/>
  <c r="AD880" i="7" s="1"/>
  <c r="AC881" i="7"/>
  <c r="AD881" i="7" s="1"/>
  <c r="AC882" i="7"/>
  <c r="AD882" i="7" s="1"/>
  <c r="AC883" i="7"/>
  <c r="AD883" i="7" s="1"/>
  <c r="AC884" i="7"/>
  <c r="AD884" i="7" s="1"/>
  <c r="AC885" i="7"/>
  <c r="AD885" i="7" s="1"/>
  <c r="AC886" i="7"/>
  <c r="AD886" i="7" s="1"/>
  <c r="AC887" i="7"/>
  <c r="AD887" i="7" s="1"/>
  <c r="AC888" i="7"/>
  <c r="AD888" i="7" s="1"/>
  <c r="AC889" i="7"/>
  <c r="AD889" i="7" s="1"/>
  <c r="AC890" i="7"/>
  <c r="AD890" i="7" s="1"/>
  <c r="AC891" i="7"/>
  <c r="AD891" i="7" s="1"/>
  <c r="AC892" i="7"/>
  <c r="AD892" i="7" s="1"/>
  <c r="AC893" i="7"/>
  <c r="AD893" i="7" s="1"/>
  <c r="AC894" i="7"/>
  <c r="AD894" i="7" s="1"/>
  <c r="AC895" i="7"/>
  <c r="AD895" i="7" s="1"/>
  <c r="AC896" i="7"/>
  <c r="AD896" i="7" s="1"/>
  <c r="AC897" i="7"/>
  <c r="AD897" i="7" s="1"/>
  <c r="AC898" i="7"/>
  <c r="AD898" i="7" s="1"/>
  <c r="AC899" i="7"/>
  <c r="AD899" i="7" s="1"/>
  <c r="AC900" i="7"/>
  <c r="AD900" i="7" s="1"/>
  <c r="AC901" i="7"/>
  <c r="AD901" i="7" s="1"/>
  <c r="AC902" i="7"/>
  <c r="AD902" i="7" s="1"/>
  <c r="AC903" i="7"/>
  <c r="AD903" i="7" s="1"/>
  <c r="AC904" i="7"/>
  <c r="AD904" i="7" s="1"/>
  <c r="AC905" i="7"/>
  <c r="AD905" i="7" s="1"/>
  <c r="AC906" i="7"/>
  <c r="AD906" i="7" s="1"/>
  <c r="AC907" i="7"/>
  <c r="AD907" i="7" s="1"/>
  <c r="AC908" i="7"/>
  <c r="AD908" i="7" s="1"/>
  <c r="AC909" i="7"/>
  <c r="AD909" i="7" s="1"/>
  <c r="AC910" i="7"/>
  <c r="AD910" i="7" s="1"/>
  <c r="AC911" i="7"/>
  <c r="AD911" i="7" s="1"/>
  <c r="AC912" i="7"/>
  <c r="AD912" i="7" s="1"/>
  <c r="AC913" i="7"/>
  <c r="AD913" i="7" s="1"/>
  <c r="AC914" i="7"/>
  <c r="AD914" i="7" s="1"/>
  <c r="AC915" i="7"/>
  <c r="AD915" i="7" s="1"/>
  <c r="AC916" i="7"/>
  <c r="AD916" i="7" s="1"/>
  <c r="AC917" i="7"/>
  <c r="AD917" i="7" s="1"/>
  <c r="AC918" i="7"/>
  <c r="AD918" i="7" s="1"/>
  <c r="AC919" i="7"/>
  <c r="AD919" i="7" s="1"/>
  <c r="AC920" i="7"/>
  <c r="AD920" i="7" s="1"/>
  <c r="AC921" i="7"/>
  <c r="AD921" i="7" s="1"/>
  <c r="AC922" i="7"/>
  <c r="AD922" i="7" s="1"/>
  <c r="AC923" i="7"/>
  <c r="AD923" i="7" s="1"/>
  <c r="AC924" i="7"/>
  <c r="AD924" i="7" s="1"/>
  <c r="AC925" i="7"/>
  <c r="AD925" i="7" s="1"/>
  <c r="AC926" i="7"/>
  <c r="AD926" i="7" s="1"/>
  <c r="AC927" i="7"/>
  <c r="AD927" i="7" s="1"/>
  <c r="AC928" i="7"/>
  <c r="AD928" i="7" s="1"/>
  <c r="AC929" i="7"/>
  <c r="AD929" i="7" s="1"/>
  <c r="AC930" i="7"/>
  <c r="AD930" i="7" s="1"/>
  <c r="AC931" i="7"/>
  <c r="AD931" i="7" s="1"/>
  <c r="AC932" i="7"/>
  <c r="AD932" i="7" s="1"/>
  <c r="AC933" i="7"/>
  <c r="AD933" i="7" s="1"/>
  <c r="AC934" i="7"/>
  <c r="AD934" i="7" s="1"/>
  <c r="AC935" i="7"/>
  <c r="AD935" i="7" s="1"/>
  <c r="AC936" i="7"/>
  <c r="AD936" i="7" s="1"/>
  <c r="AC937" i="7"/>
  <c r="AD937" i="7" s="1"/>
  <c r="AC938" i="7"/>
  <c r="AD938" i="7" s="1"/>
  <c r="AC939" i="7"/>
  <c r="AD939" i="7" s="1"/>
  <c r="AC940" i="7"/>
  <c r="AD940" i="7" s="1"/>
  <c r="AC941" i="7"/>
  <c r="AD941" i="7" s="1"/>
  <c r="AC942" i="7"/>
  <c r="AD942" i="7" s="1"/>
  <c r="AC943" i="7"/>
  <c r="AD943" i="7" s="1"/>
  <c r="AC944" i="7"/>
  <c r="AD944" i="7" s="1"/>
  <c r="AC945" i="7"/>
  <c r="AD945" i="7" s="1"/>
  <c r="AC946" i="7"/>
  <c r="AD946" i="7" s="1"/>
  <c r="AC947" i="7"/>
  <c r="AD947" i="7" s="1"/>
  <c r="AC948" i="7"/>
  <c r="AD948" i="7" s="1"/>
  <c r="AC949" i="7"/>
  <c r="AD949" i="7" s="1"/>
  <c r="AC950" i="7"/>
  <c r="AD950" i="7" s="1"/>
  <c r="AC951" i="7"/>
  <c r="AD951" i="7" s="1"/>
  <c r="AC952" i="7"/>
  <c r="AD952" i="7" s="1"/>
  <c r="AC953" i="7"/>
  <c r="AD953" i="7" s="1"/>
  <c r="AC954" i="7"/>
  <c r="AD954" i="7" s="1"/>
  <c r="AC955" i="7"/>
  <c r="AD955" i="7" s="1"/>
  <c r="AC956" i="7"/>
  <c r="AD956" i="7" s="1"/>
  <c r="AC957" i="7"/>
  <c r="AD957" i="7" s="1"/>
  <c r="AC958" i="7"/>
  <c r="AD958" i="7" s="1"/>
  <c r="AC959" i="7"/>
  <c r="AD959" i="7" s="1"/>
  <c r="AC960" i="7"/>
  <c r="AD960" i="7" s="1"/>
  <c r="AC961" i="7"/>
  <c r="AD961" i="7" s="1"/>
  <c r="AC962" i="7"/>
  <c r="AD962" i="7" s="1"/>
  <c r="AC963" i="7"/>
  <c r="AD963" i="7" s="1"/>
  <c r="AC964" i="7"/>
  <c r="AD964" i="7" s="1"/>
  <c r="AC965" i="7"/>
  <c r="AD965" i="7" s="1"/>
  <c r="AC966" i="7"/>
  <c r="AD966" i="7" s="1"/>
  <c r="AC967" i="7"/>
  <c r="AD967" i="7" s="1"/>
  <c r="AC968" i="7"/>
  <c r="AD968" i="7" s="1"/>
  <c r="AC969" i="7"/>
  <c r="AD969" i="7" s="1"/>
  <c r="AC970" i="7"/>
  <c r="AD970" i="7" s="1"/>
  <c r="AC971" i="7"/>
  <c r="AD971" i="7" s="1"/>
  <c r="AC972" i="7"/>
  <c r="AD972" i="7" s="1"/>
  <c r="AC973" i="7"/>
  <c r="AD973" i="7" s="1"/>
  <c r="AC974" i="7"/>
  <c r="AD974" i="7" s="1"/>
  <c r="AC975" i="7"/>
  <c r="AD975" i="7" s="1"/>
  <c r="AC976" i="7"/>
  <c r="AD976" i="7" s="1"/>
  <c r="AC977" i="7"/>
  <c r="AD977" i="7" s="1"/>
  <c r="AC978" i="7"/>
  <c r="AD978" i="7" s="1"/>
  <c r="AC979" i="7"/>
  <c r="AD979" i="7" s="1"/>
  <c r="AC980" i="7"/>
  <c r="AD980" i="7" s="1"/>
  <c r="AC981" i="7"/>
  <c r="AD981" i="7" s="1"/>
  <c r="AC982" i="7"/>
  <c r="AD982" i="7" s="1"/>
  <c r="AC983" i="7"/>
  <c r="AD983" i="7" s="1"/>
  <c r="AC984" i="7"/>
  <c r="AD984" i="7" s="1"/>
  <c r="AC985" i="7"/>
  <c r="AD985" i="7" s="1"/>
  <c r="AC986" i="7"/>
  <c r="AD986" i="7" s="1"/>
  <c r="AC987" i="7"/>
  <c r="AD987" i="7" s="1"/>
  <c r="AC988" i="7"/>
  <c r="AD988" i="7" s="1"/>
  <c r="AC989" i="7"/>
  <c r="AD989" i="7" s="1"/>
  <c r="AC990" i="7"/>
  <c r="AD990" i="7" s="1"/>
  <c r="AC991" i="7"/>
  <c r="AD991" i="7" s="1"/>
  <c r="AC992" i="7"/>
  <c r="AD992" i="7" s="1"/>
  <c r="AC993" i="7"/>
  <c r="AD993" i="7" s="1"/>
  <c r="AC994" i="7"/>
  <c r="AD994" i="7" s="1"/>
  <c r="AC995" i="7"/>
  <c r="AD995" i="7" s="1"/>
  <c r="AC996" i="7"/>
  <c r="AD996" i="7" s="1"/>
  <c r="AC997" i="7"/>
  <c r="AD997" i="7" s="1"/>
  <c r="AC998" i="7"/>
  <c r="AD998" i="7" s="1"/>
  <c r="AC999" i="7"/>
  <c r="AD999" i="7" s="1"/>
  <c r="AC1000" i="7"/>
  <c r="AD1000" i="7" s="1"/>
  <c r="AC1001" i="7"/>
  <c r="AD1001" i="7" s="1"/>
  <c r="AC1002" i="7"/>
  <c r="AD1002" i="7" s="1"/>
  <c r="AC1003" i="7"/>
  <c r="AD1003" i="7" s="1"/>
  <c r="AC1004" i="7"/>
  <c r="AD1004" i="7" s="1"/>
  <c r="AC1005" i="7"/>
  <c r="AD1005" i="7" s="1"/>
  <c r="AC1006" i="7"/>
  <c r="AD1006" i="7" s="1"/>
  <c r="AC1007" i="7"/>
  <c r="AD1007" i="7" s="1"/>
  <c r="AC1008" i="7"/>
  <c r="AD1008" i="7" s="1"/>
  <c r="AC1009" i="7"/>
  <c r="AD1009" i="7" s="1"/>
  <c r="AC1010" i="7"/>
  <c r="AD1010" i="7" s="1"/>
  <c r="AC1011" i="7"/>
  <c r="AD1011" i="7" s="1"/>
  <c r="AC1012" i="7"/>
  <c r="AD1012" i="7" s="1"/>
  <c r="AC1013" i="7"/>
  <c r="AD1013" i="7" s="1"/>
  <c r="AC1014" i="7"/>
  <c r="AD1014" i="7" s="1"/>
  <c r="AC1015" i="7"/>
  <c r="AD1015" i="7" s="1"/>
  <c r="AC1016" i="7"/>
  <c r="AD1016" i="7" s="1"/>
  <c r="AC1017" i="7"/>
  <c r="AD1017" i="7" s="1"/>
  <c r="AC1018" i="7"/>
  <c r="AD1018" i="7" s="1"/>
  <c r="AC1019" i="7"/>
  <c r="AD1019" i="7" s="1"/>
  <c r="AC1020" i="7"/>
  <c r="AD1020" i="7" s="1"/>
  <c r="AC1021" i="7"/>
  <c r="AD1021" i="7" s="1"/>
  <c r="AC1022" i="7"/>
  <c r="AD1022" i="7" s="1"/>
  <c r="AC1023" i="7"/>
  <c r="AD1023" i="7" s="1"/>
  <c r="AC1024" i="7"/>
  <c r="AD1024" i="7" s="1"/>
  <c r="AC1025" i="7"/>
  <c r="AD1025" i="7" s="1"/>
  <c r="AC1026" i="7"/>
  <c r="AD1026" i="7" s="1"/>
  <c r="AC1027" i="7"/>
  <c r="AD1027" i="7" s="1"/>
  <c r="AC1028" i="7"/>
  <c r="AD1028" i="7" s="1"/>
  <c r="AC1029" i="7"/>
  <c r="AD1029" i="7" s="1"/>
  <c r="AC1030" i="7"/>
  <c r="AD1030" i="7" s="1"/>
  <c r="AC1031" i="7"/>
  <c r="AD1031" i="7" s="1"/>
  <c r="AC1032" i="7"/>
  <c r="AD1032" i="7" s="1"/>
  <c r="AC1033" i="7"/>
  <c r="AD1033" i="7" s="1"/>
  <c r="AC1034" i="7"/>
  <c r="AD1034" i="7" s="1"/>
  <c r="AC1035" i="7"/>
  <c r="AD1035" i="7" s="1"/>
  <c r="AC1036" i="7"/>
  <c r="AD1036" i="7" s="1"/>
  <c r="AC1037" i="7"/>
  <c r="AD1037" i="7" s="1"/>
  <c r="AC1038" i="7"/>
  <c r="AD1038" i="7" s="1"/>
  <c r="AC1039" i="7"/>
  <c r="AD1039" i="7" s="1"/>
  <c r="AC1040" i="7"/>
  <c r="AD1040" i="7" s="1"/>
  <c r="AC1041" i="7"/>
  <c r="AD1041" i="7" s="1"/>
  <c r="AC1042" i="7"/>
  <c r="AD1042" i="7" s="1"/>
  <c r="AC1043" i="7"/>
  <c r="AD1043" i="7" s="1"/>
  <c r="AC1044" i="7"/>
  <c r="AD1044" i="7" s="1"/>
  <c r="AC1045" i="7"/>
  <c r="AD1045" i="7" s="1"/>
  <c r="AC1046" i="7"/>
  <c r="AD1046" i="7" s="1"/>
  <c r="AC1047" i="7"/>
  <c r="AD1047" i="7" s="1"/>
  <c r="AC1048" i="7"/>
  <c r="AD1048" i="7" s="1"/>
  <c r="AC1049" i="7"/>
  <c r="AD1049" i="7" s="1"/>
  <c r="AC1050" i="7"/>
  <c r="AD1050" i="7" s="1"/>
  <c r="AC1051" i="7"/>
  <c r="AD1051" i="7" s="1"/>
  <c r="AC1052" i="7"/>
  <c r="AD1052" i="7" s="1"/>
  <c r="AC1053" i="7"/>
  <c r="AD1053" i="7" s="1"/>
  <c r="AC1054" i="7"/>
  <c r="AD1054" i="7" s="1"/>
  <c r="AC1055" i="7"/>
  <c r="AD1055" i="7" s="1"/>
  <c r="AC1056" i="7"/>
  <c r="AD1056" i="7" s="1"/>
  <c r="AC1057" i="7"/>
  <c r="AD1057" i="7" s="1"/>
  <c r="AC1058" i="7"/>
  <c r="AD1058" i="7" s="1"/>
  <c r="AC1059" i="7"/>
  <c r="AD1059" i="7" s="1"/>
  <c r="AC1060" i="7"/>
  <c r="AD1060" i="7" s="1"/>
  <c r="AC1061" i="7"/>
  <c r="AD1061" i="7" s="1"/>
  <c r="AC1062" i="7"/>
  <c r="AD1062" i="7" s="1"/>
  <c r="AC1063" i="7"/>
  <c r="AD1063" i="7" s="1"/>
  <c r="AC1064" i="7"/>
  <c r="AD1064" i="7" s="1"/>
  <c r="AC1065" i="7"/>
  <c r="AD1065" i="7" s="1"/>
  <c r="AC1066" i="7"/>
  <c r="AD1066" i="7" s="1"/>
  <c r="AC1067" i="7"/>
  <c r="AD1067" i="7" s="1"/>
  <c r="AC1068" i="7"/>
  <c r="AD1068" i="7" s="1"/>
  <c r="AC1069" i="7"/>
  <c r="AD1069" i="7" s="1"/>
  <c r="AC1070" i="7"/>
  <c r="AD1070" i="7" s="1"/>
  <c r="AC1071" i="7"/>
  <c r="AD1071" i="7" s="1"/>
  <c r="AC1072" i="7"/>
  <c r="AD1072" i="7" s="1"/>
  <c r="AC1073" i="7"/>
  <c r="AD1073" i="7" s="1"/>
  <c r="AC1074" i="7"/>
  <c r="AD1074" i="7" s="1"/>
  <c r="AC1075" i="7"/>
  <c r="AD1075" i="7" s="1"/>
  <c r="AC1076" i="7"/>
  <c r="AD1076" i="7" s="1"/>
  <c r="AC1077" i="7"/>
  <c r="AD1077" i="7" s="1"/>
  <c r="AC1078" i="7"/>
  <c r="AD1078" i="7" s="1"/>
  <c r="AC1079" i="7"/>
  <c r="AD1079" i="7" s="1"/>
  <c r="AC1080" i="7"/>
  <c r="AD1080" i="7" s="1"/>
  <c r="AC1081" i="7"/>
  <c r="AD1081" i="7" s="1"/>
  <c r="AC1082" i="7"/>
  <c r="AD1082" i="7" s="1"/>
  <c r="AC1083" i="7"/>
  <c r="AD1083" i="7" s="1"/>
  <c r="AC1084" i="7"/>
  <c r="AD1084" i="7" s="1"/>
  <c r="AC1085" i="7"/>
  <c r="AD1085" i="7" s="1"/>
  <c r="AC1086" i="7"/>
  <c r="AD1086" i="7" s="1"/>
  <c r="AC1087" i="7"/>
  <c r="AD1087" i="7" s="1"/>
  <c r="AC1088" i="7"/>
  <c r="AD1088" i="7" s="1"/>
  <c r="AC1089" i="7"/>
  <c r="AD1089" i="7" s="1"/>
  <c r="AC1090" i="7"/>
  <c r="AD1090" i="7" s="1"/>
  <c r="AC1091" i="7"/>
  <c r="AD1091" i="7" s="1"/>
  <c r="AC1092" i="7"/>
  <c r="AD1092" i="7" s="1"/>
  <c r="AC1093" i="7"/>
  <c r="AD1093" i="7" s="1"/>
  <c r="AC1094" i="7"/>
  <c r="AD1094" i="7" s="1"/>
  <c r="AC1095" i="7"/>
  <c r="AD1095" i="7" s="1"/>
  <c r="AC1096" i="7"/>
  <c r="AD1096" i="7" s="1"/>
  <c r="AC1097" i="7"/>
  <c r="AD1097" i="7" s="1"/>
  <c r="AC1098" i="7"/>
  <c r="AD1098" i="7" s="1"/>
  <c r="AC1099" i="7"/>
  <c r="AD1099" i="7" s="1"/>
  <c r="AC1100" i="7"/>
  <c r="AD1100" i="7" s="1"/>
  <c r="AC1101" i="7"/>
  <c r="AD1101" i="7" s="1"/>
  <c r="AC1102" i="7"/>
  <c r="AD1102" i="7" s="1"/>
  <c r="AC1103" i="7"/>
  <c r="AD1103" i="7" s="1"/>
  <c r="AC1104" i="7"/>
  <c r="AD1104" i="7" s="1"/>
  <c r="AC1105" i="7"/>
  <c r="AD1105" i="7" s="1"/>
  <c r="AC1106" i="7"/>
  <c r="AD1106" i="7" s="1"/>
  <c r="AC1107" i="7"/>
  <c r="AD1107" i="7" s="1"/>
  <c r="AC1108" i="7"/>
  <c r="AD1108" i="7" s="1"/>
  <c r="AC1109" i="7"/>
  <c r="AD1109" i="7" s="1"/>
  <c r="AC1110" i="7"/>
  <c r="AD1110" i="7" s="1"/>
  <c r="AC1111" i="7"/>
  <c r="AD1111" i="7" s="1"/>
  <c r="AC1112" i="7"/>
  <c r="AD1112" i="7" s="1"/>
  <c r="AC1113" i="7"/>
  <c r="AD1113" i="7" s="1"/>
  <c r="AC1114" i="7"/>
  <c r="AD1114" i="7" s="1"/>
  <c r="AC1115" i="7"/>
  <c r="AD1115" i="7" s="1"/>
  <c r="AC1116" i="7"/>
  <c r="AD1116" i="7" s="1"/>
  <c r="AC1117" i="7"/>
  <c r="AD1117" i="7" s="1"/>
  <c r="AC1118" i="7"/>
  <c r="AD1118" i="7" s="1"/>
  <c r="AC1119" i="7"/>
  <c r="AD1119" i="7" s="1"/>
  <c r="AC1120" i="7"/>
  <c r="AD1120" i="7" s="1"/>
  <c r="AC1121" i="7"/>
  <c r="AD1121" i="7" s="1"/>
  <c r="AC1122" i="7"/>
  <c r="AD1122" i="7" s="1"/>
  <c r="AC1123" i="7"/>
  <c r="AD1123" i="7" s="1"/>
  <c r="AC1124" i="7"/>
  <c r="AD1124" i="7" s="1"/>
  <c r="AC1125" i="7"/>
  <c r="AD1125" i="7" s="1"/>
  <c r="AC1126" i="7"/>
  <c r="AD1126" i="7" s="1"/>
  <c r="AC1127" i="7"/>
  <c r="AD1127" i="7" s="1"/>
  <c r="AC1128" i="7"/>
  <c r="AD1128" i="7" s="1"/>
  <c r="AC1129" i="7"/>
  <c r="AD1129" i="7" s="1"/>
  <c r="AC1130" i="7"/>
  <c r="AD1130" i="7" s="1"/>
  <c r="AC1131" i="7"/>
  <c r="AD1131" i="7" s="1"/>
  <c r="AC1132" i="7"/>
  <c r="AD1132" i="7" s="1"/>
  <c r="AC1133" i="7"/>
  <c r="AD1133" i="7" s="1"/>
  <c r="AC1134" i="7"/>
  <c r="AD1134" i="7" s="1"/>
  <c r="AC1135" i="7"/>
  <c r="AD1135" i="7" s="1"/>
  <c r="AC1136" i="7"/>
  <c r="AD1136" i="7" s="1"/>
  <c r="AC1137" i="7"/>
  <c r="AD1137" i="7" s="1"/>
  <c r="AC1138" i="7"/>
  <c r="AD1138" i="7" s="1"/>
  <c r="AC1139" i="7"/>
  <c r="AD1139" i="7" s="1"/>
  <c r="AC1140" i="7"/>
  <c r="AD1140" i="7" s="1"/>
  <c r="AC1141" i="7"/>
  <c r="AD1141" i="7" s="1"/>
  <c r="AC1142" i="7"/>
  <c r="AD1142" i="7" s="1"/>
  <c r="AC1143" i="7"/>
  <c r="AD1143" i="7" s="1"/>
  <c r="AC1144" i="7"/>
  <c r="AD1144" i="7" s="1"/>
  <c r="AC1145" i="7"/>
  <c r="AD1145" i="7" s="1"/>
  <c r="AC1146" i="7"/>
  <c r="AD1146" i="7" s="1"/>
  <c r="AC1147" i="7"/>
  <c r="AD1147" i="7" s="1"/>
  <c r="AC1148" i="7"/>
  <c r="AD1148" i="7" s="1"/>
  <c r="AC1149" i="7"/>
  <c r="AD1149" i="7" s="1"/>
  <c r="AC1150" i="7"/>
  <c r="AD1150" i="7" s="1"/>
  <c r="AC1151" i="7"/>
  <c r="AD1151" i="7" s="1"/>
  <c r="AC1152" i="7"/>
  <c r="AD1152" i="7" s="1"/>
  <c r="AC1153" i="7"/>
  <c r="AD1153" i="7" s="1"/>
  <c r="AC1154" i="7"/>
  <c r="AD1154" i="7" s="1"/>
  <c r="AC1155" i="7"/>
  <c r="AD1155" i="7" s="1"/>
  <c r="AC1156" i="7"/>
  <c r="AD1156" i="7" s="1"/>
  <c r="AC1157" i="7"/>
  <c r="AD1157" i="7" s="1"/>
  <c r="AC1158" i="7"/>
  <c r="AD1158" i="7" s="1"/>
  <c r="AC1159" i="7"/>
  <c r="AD1159" i="7" s="1"/>
  <c r="AC1160" i="7"/>
  <c r="AD1160" i="7" s="1"/>
  <c r="AC1161" i="7"/>
  <c r="AD1161" i="7" s="1"/>
  <c r="AC1162" i="7"/>
  <c r="AD1162" i="7" s="1"/>
  <c r="AC1163" i="7"/>
  <c r="AD1163" i="7" s="1"/>
  <c r="AC1164" i="7"/>
  <c r="AD1164" i="7" s="1"/>
  <c r="AC1165" i="7"/>
  <c r="AD1165" i="7" s="1"/>
  <c r="AC1166" i="7"/>
  <c r="AD1166" i="7" s="1"/>
  <c r="AC1167" i="7"/>
  <c r="AD1167" i="7" s="1"/>
  <c r="AC1168" i="7"/>
  <c r="AD1168" i="7" s="1"/>
  <c r="AC1169" i="7"/>
  <c r="AD1169" i="7" s="1"/>
  <c r="AC1170" i="7"/>
  <c r="AD1170" i="7" s="1"/>
  <c r="AC1171" i="7"/>
  <c r="AD1171" i="7" s="1"/>
  <c r="AC1172" i="7"/>
  <c r="AD1172" i="7" s="1"/>
  <c r="AC1173" i="7"/>
  <c r="AD1173" i="7" s="1"/>
  <c r="AC1174" i="7"/>
  <c r="AD1174" i="7" s="1"/>
  <c r="AC1175" i="7"/>
  <c r="AD1175" i="7" s="1"/>
  <c r="AC1176" i="7"/>
  <c r="AD1176" i="7" s="1"/>
  <c r="AC1177" i="7"/>
  <c r="AD1177" i="7" s="1"/>
  <c r="AC1178" i="7"/>
  <c r="AD1178" i="7" s="1"/>
  <c r="AC1179" i="7"/>
  <c r="AD1179" i="7" s="1"/>
  <c r="AC1180" i="7"/>
  <c r="AD1180" i="7" s="1"/>
  <c r="AC1181" i="7"/>
  <c r="AD1181" i="7" s="1"/>
  <c r="AC1182" i="7"/>
  <c r="AD1182" i="7" s="1"/>
  <c r="AC1183" i="7"/>
  <c r="AD1183" i="7" s="1"/>
  <c r="AC1184" i="7"/>
  <c r="AD1184" i="7" s="1"/>
  <c r="AC1185" i="7"/>
  <c r="AD1185" i="7" s="1"/>
  <c r="AC1186" i="7"/>
  <c r="AD1186" i="7" s="1"/>
  <c r="AC1187" i="7"/>
  <c r="AD1187" i="7" s="1"/>
  <c r="AC1188" i="7"/>
  <c r="AD1188" i="7" s="1"/>
  <c r="AC1189" i="7"/>
  <c r="AD1189" i="7" s="1"/>
  <c r="AC1190" i="7"/>
  <c r="AD1190" i="7" s="1"/>
  <c r="AC1191" i="7"/>
  <c r="AD1191" i="7" s="1"/>
  <c r="AC1192" i="7"/>
  <c r="AD1192" i="7" s="1"/>
  <c r="AC1193" i="7"/>
  <c r="AD1193" i="7" s="1"/>
  <c r="AC1194" i="7"/>
  <c r="AD1194" i="7" s="1"/>
  <c r="AC1195" i="7"/>
  <c r="AD1195" i="7" s="1"/>
  <c r="AC1196" i="7"/>
  <c r="AD1196" i="7" s="1"/>
  <c r="AC1197" i="7"/>
  <c r="AD1197" i="7" s="1"/>
  <c r="AC1198" i="7"/>
  <c r="AD1198" i="7" s="1"/>
  <c r="AC1199" i="7"/>
  <c r="AD1199" i="7" s="1"/>
  <c r="AC1200" i="7"/>
  <c r="AD1200" i="7" s="1"/>
  <c r="AC1201" i="7"/>
  <c r="AD1201" i="7" s="1"/>
  <c r="AC1202" i="7"/>
  <c r="AD1202" i="7" s="1"/>
  <c r="AC1203" i="7"/>
  <c r="AD1203" i="7" s="1"/>
  <c r="AC1204" i="7"/>
  <c r="AD1204" i="7" s="1"/>
  <c r="AC1205" i="7"/>
  <c r="AD1205" i="7" s="1"/>
  <c r="AC1206" i="7"/>
  <c r="AD1206" i="7" s="1"/>
  <c r="AC1207" i="7"/>
  <c r="AD1207" i="7" s="1"/>
  <c r="AC1208" i="7"/>
  <c r="AD1208" i="7" s="1"/>
  <c r="AC1209" i="7"/>
  <c r="AD1209" i="7" s="1"/>
  <c r="AC1210" i="7"/>
  <c r="AD1210" i="7" s="1"/>
  <c r="AC1211" i="7"/>
  <c r="AD1211" i="7" s="1"/>
  <c r="AC1212" i="7"/>
  <c r="AD1212" i="7" s="1"/>
  <c r="AC1213" i="7"/>
  <c r="AD1213" i="7" s="1"/>
  <c r="AC1214" i="7"/>
  <c r="AD1214" i="7" s="1"/>
  <c r="AC1215" i="7"/>
  <c r="AD1215" i="7" s="1"/>
  <c r="AC1216" i="7"/>
  <c r="AD1216" i="7" s="1"/>
  <c r="AC1217" i="7"/>
  <c r="AD1217" i="7" s="1"/>
  <c r="AC1218" i="7"/>
  <c r="AD1218" i="7" s="1"/>
  <c r="AC1219" i="7"/>
  <c r="AD1219" i="7" s="1"/>
  <c r="AC1220" i="7"/>
  <c r="AD1220" i="7" s="1"/>
  <c r="AC1221" i="7"/>
  <c r="AD1221" i="7" s="1"/>
  <c r="AC1222" i="7"/>
  <c r="AD1222" i="7" s="1"/>
  <c r="AC1223" i="7"/>
  <c r="AD1223" i="7" s="1"/>
  <c r="AC1224" i="7"/>
  <c r="AD1224" i="7" s="1"/>
  <c r="AC1225" i="7"/>
  <c r="AD1225" i="7" s="1"/>
  <c r="AC1226" i="7"/>
  <c r="AD1226" i="7" s="1"/>
  <c r="AC1227" i="7"/>
  <c r="AD1227" i="7" s="1"/>
  <c r="AC1228" i="7"/>
  <c r="AD1228" i="7" s="1"/>
  <c r="AC1229" i="7"/>
  <c r="AD1229" i="7" s="1"/>
  <c r="AC1230" i="7"/>
  <c r="AD1230" i="7" s="1"/>
  <c r="AC1231" i="7"/>
  <c r="AD1231" i="7" s="1"/>
  <c r="AC1232" i="7"/>
  <c r="AD1232" i="7" s="1"/>
  <c r="AC1233" i="7"/>
  <c r="AD1233" i="7" s="1"/>
  <c r="AC1234" i="7"/>
  <c r="AD1234" i="7" s="1"/>
  <c r="AC1235" i="7"/>
  <c r="AD1235" i="7" s="1"/>
  <c r="AC1236" i="7"/>
  <c r="AD1236" i="7" s="1"/>
  <c r="AC1237" i="7"/>
  <c r="AD1237" i="7" s="1"/>
  <c r="AC1238" i="7"/>
  <c r="AD1238" i="7" s="1"/>
  <c r="AC1239" i="7"/>
  <c r="AD1239" i="7" s="1"/>
  <c r="AC1240" i="7"/>
  <c r="AD1240" i="7" s="1"/>
  <c r="AC1241" i="7"/>
  <c r="AD1241" i="7" s="1"/>
  <c r="AC1242" i="7"/>
  <c r="AD1242" i="7" s="1"/>
  <c r="AC1243" i="7"/>
  <c r="AD1243" i="7" s="1"/>
  <c r="AC1244" i="7"/>
  <c r="AD1244" i="7" s="1"/>
  <c r="AC1245" i="7"/>
  <c r="AD1245" i="7" s="1"/>
  <c r="AC1246" i="7"/>
  <c r="AD1246" i="7" s="1"/>
  <c r="AC1247" i="7"/>
  <c r="AD1247" i="7" s="1"/>
  <c r="AC1248" i="7"/>
  <c r="AD1248" i="7" s="1"/>
  <c r="AC1249" i="7"/>
  <c r="AD1249" i="7" s="1"/>
  <c r="AC1250" i="7"/>
  <c r="AD1250" i="7" s="1"/>
  <c r="AC1251" i="7"/>
  <c r="AD1251" i="7" s="1"/>
  <c r="AC1252" i="7"/>
  <c r="AD1252" i="7" s="1"/>
  <c r="AC1253" i="7"/>
  <c r="AD1253" i="7" s="1"/>
  <c r="AC1254" i="7"/>
  <c r="AD1254" i="7" s="1"/>
  <c r="AC1255" i="7"/>
  <c r="AD1255" i="7" s="1"/>
  <c r="AC1256" i="7"/>
  <c r="AD1256" i="7" s="1"/>
  <c r="AC1257" i="7"/>
  <c r="AD1257" i="7" s="1"/>
  <c r="AC1258" i="7"/>
  <c r="AD1258" i="7" s="1"/>
  <c r="AC1259" i="7"/>
  <c r="AD1259" i="7" s="1"/>
  <c r="AC1260" i="7"/>
  <c r="AD1260" i="7" s="1"/>
  <c r="AC1261" i="7"/>
  <c r="AD1261" i="7" s="1"/>
  <c r="AC1262" i="7"/>
  <c r="AD1262" i="7" s="1"/>
  <c r="AC1263" i="7"/>
  <c r="AD1263" i="7" s="1"/>
  <c r="AC1264" i="7"/>
  <c r="AD1264" i="7" s="1"/>
  <c r="AC1265" i="7"/>
  <c r="AD1265" i="7" s="1"/>
  <c r="AC1266" i="7"/>
  <c r="AD1266" i="7" s="1"/>
  <c r="AC1267" i="7"/>
  <c r="AD1267" i="7" s="1"/>
  <c r="AC1268" i="7"/>
  <c r="AD1268" i="7" s="1"/>
  <c r="AC1269" i="7"/>
  <c r="AD1269" i="7" s="1"/>
  <c r="AC1270" i="7"/>
  <c r="AD1270" i="7" s="1"/>
  <c r="AC1271" i="7"/>
  <c r="AD1271" i="7" s="1"/>
  <c r="AC1272" i="7"/>
  <c r="AD1272" i="7" s="1"/>
  <c r="AC1273" i="7"/>
  <c r="AD1273" i="7" s="1"/>
  <c r="AC1274" i="7"/>
  <c r="AD1274" i="7" s="1"/>
  <c r="AC1275" i="7"/>
  <c r="AD1275" i="7" s="1"/>
  <c r="AC1276" i="7"/>
  <c r="AD1276" i="7" s="1"/>
  <c r="AC1277" i="7"/>
  <c r="AD1277" i="7" s="1"/>
  <c r="AC1278" i="7"/>
  <c r="AD1278" i="7" s="1"/>
  <c r="AC1279" i="7"/>
  <c r="AD1279" i="7" s="1"/>
  <c r="AC1280" i="7"/>
  <c r="AD1280" i="7" s="1"/>
  <c r="AC1281" i="7"/>
  <c r="AD1281" i="7" s="1"/>
  <c r="AC1282" i="7"/>
  <c r="AD1282" i="7" s="1"/>
  <c r="AC1283" i="7"/>
  <c r="AD1283" i="7" s="1"/>
  <c r="AC1284" i="7"/>
  <c r="AD1284" i="7" s="1"/>
  <c r="AC1285" i="7"/>
  <c r="AD1285" i="7" s="1"/>
  <c r="AC1286" i="7"/>
  <c r="AD1286" i="7" s="1"/>
  <c r="AC1287" i="7"/>
  <c r="AD1287" i="7" s="1"/>
  <c r="AC1288" i="7"/>
  <c r="AD1288" i="7" s="1"/>
  <c r="AC1289" i="7"/>
  <c r="AD1289" i="7" s="1"/>
  <c r="AC1290" i="7"/>
  <c r="AD1290" i="7" s="1"/>
  <c r="AC1291" i="7"/>
  <c r="AD1291" i="7" s="1"/>
  <c r="AC1292" i="7"/>
  <c r="AD1292" i="7" s="1"/>
  <c r="AC1293" i="7"/>
  <c r="AD1293" i="7" s="1"/>
  <c r="AC1294" i="7"/>
  <c r="AD1294" i="7" s="1"/>
  <c r="AC1295" i="7"/>
  <c r="AD1295" i="7" s="1"/>
  <c r="AC1296" i="7"/>
  <c r="AD1296" i="7" s="1"/>
  <c r="AC1297" i="7"/>
  <c r="AD1297" i="7" s="1"/>
  <c r="AC1298" i="7"/>
  <c r="AD1298" i="7" s="1"/>
  <c r="AC1299" i="7"/>
  <c r="AD1299" i="7" s="1"/>
  <c r="AC1300" i="7"/>
  <c r="AD1300" i="7" s="1"/>
  <c r="AC1301" i="7"/>
  <c r="AD1301" i="7" s="1"/>
  <c r="AC1302" i="7"/>
  <c r="AD1302" i="7" s="1"/>
  <c r="AC1303" i="7"/>
  <c r="AD1303" i="7" s="1"/>
  <c r="AC1304" i="7"/>
  <c r="AD1304" i="7" s="1"/>
  <c r="AC1305" i="7"/>
  <c r="AD1305" i="7" s="1"/>
  <c r="AC1306" i="7"/>
  <c r="AD1306" i="7" s="1"/>
  <c r="AC1307" i="7"/>
  <c r="AD1307" i="7" s="1"/>
  <c r="AC1308" i="7"/>
  <c r="AD1308" i="7" s="1"/>
  <c r="AC1309" i="7"/>
  <c r="AD1309" i="7" s="1"/>
  <c r="AC1310" i="7"/>
  <c r="AD1310" i="7" s="1"/>
  <c r="AC1311" i="7"/>
  <c r="AD1311" i="7" s="1"/>
  <c r="AC1312" i="7"/>
  <c r="AD1312" i="7" s="1"/>
  <c r="AC1313" i="7"/>
  <c r="AD1313" i="7" s="1"/>
  <c r="AC1314" i="7"/>
  <c r="AD1314" i="7" s="1"/>
  <c r="AC1315" i="7"/>
  <c r="AD1315" i="7" s="1"/>
  <c r="AC1316" i="7"/>
  <c r="AD1316" i="7" s="1"/>
  <c r="AC1317" i="7"/>
  <c r="AD1317" i="7" s="1"/>
  <c r="AC1318" i="7"/>
  <c r="AD1318" i="7" s="1"/>
  <c r="AC1319" i="7"/>
  <c r="AD1319" i="7" s="1"/>
  <c r="AC1320" i="7"/>
  <c r="AD1320" i="7" s="1"/>
  <c r="AC1321" i="7"/>
  <c r="AD1321" i="7" s="1"/>
  <c r="AC1322" i="7"/>
  <c r="AD1322" i="7" s="1"/>
  <c r="AC1323" i="7"/>
  <c r="AD1323" i="7" s="1"/>
  <c r="AC1324" i="7"/>
  <c r="AD1324" i="7" s="1"/>
  <c r="AC1325" i="7"/>
  <c r="AD1325" i="7" s="1"/>
  <c r="AC1326" i="7"/>
  <c r="AD1326" i="7" s="1"/>
  <c r="AC1327" i="7"/>
  <c r="AD1327" i="7" s="1"/>
  <c r="AC1328" i="7"/>
  <c r="AD1328" i="7" s="1"/>
  <c r="AC1329" i="7"/>
  <c r="AD1329" i="7" s="1"/>
  <c r="AC1330" i="7"/>
  <c r="AD1330" i="7" s="1"/>
  <c r="AC1331" i="7"/>
  <c r="AD1331" i="7" s="1"/>
  <c r="AC1332" i="7"/>
  <c r="AD1332" i="7" s="1"/>
  <c r="AC1333" i="7"/>
  <c r="AD1333" i="7" s="1"/>
  <c r="AC1334" i="7"/>
  <c r="AD1334" i="7" s="1"/>
  <c r="AC1335" i="7"/>
  <c r="AD1335" i="7" s="1"/>
  <c r="AC1336" i="7"/>
  <c r="AD1336" i="7" s="1"/>
  <c r="AC1337" i="7"/>
  <c r="AD1337" i="7" s="1"/>
  <c r="AC1338" i="7"/>
  <c r="AD1338" i="7" s="1"/>
  <c r="AC1339" i="7"/>
  <c r="AD1339" i="7" s="1"/>
  <c r="AC1340" i="7"/>
  <c r="AD1340" i="7" s="1"/>
  <c r="AC1341" i="7"/>
  <c r="AD1341" i="7" s="1"/>
  <c r="AC1342" i="7"/>
  <c r="AD1342" i="7" s="1"/>
  <c r="AC1343" i="7"/>
  <c r="AD1343" i="7" s="1"/>
  <c r="AC1344" i="7"/>
  <c r="AD1344" i="7" s="1"/>
  <c r="AC1345" i="7"/>
  <c r="AD1345" i="7" s="1"/>
  <c r="AC1346" i="7"/>
  <c r="AD1346" i="7" s="1"/>
  <c r="AC1347" i="7"/>
  <c r="AD1347" i="7" s="1"/>
  <c r="AC1348" i="7"/>
  <c r="AD1348" i="7" s="1"/>
  <c r="AC1349" i="7"/>
  <c r="AD1349" i="7" s="1"/>
  <c r="AC1350" i="7"/>
  <c r="AD1350" i="7" s="1"/>
  <c r="AC1351" i="7"/>
  <c r="AD1351" i="7" s="1"/>
  <c r="AC1352" i="7"/>
  <c r="AD1352" i="7" s="1"/>
  <c r="AC1353" i="7"/>
  <c r="AD1353" i="7" s="1"/>
  <c r="AC1354" i="7"/>
  <c r="AD1354" i="7" s="1"/>
  <c r="AC1355" i="7"/>
  <c r="AD1355" i="7" s="1"/>
  <c r="AC1356" i="7"/>
  <c r="AD1356" i="7" s="1"/>
  <c r="AC1357" i="7"/>
  <c r="AD1357" i="7" s="1"/>
  <c r="AC1358" i="7"/>
  <c r="AD1358" i="7" s="1"/>
  <c r="AC1359" i="7"/>
  <c r="AD1359" i="7" s="1"/>
  <c r="AC1360" i="7"/>
  <c r="AD1360" i="7" s="1"/>
  <c r="AC1361" i="7"/>
  <c r="AD1361" i="7" s="1"/>
  <c r="AC1362" i="7"/>
  <c r="AD1362" i="7" s="1"/>
  <c r="AC1363" i="7"/>
  <c r="AD1363" i="7" s="1"/>
  <c r="AC1364" i="7"/>
  <c r="AD1364" i="7" s="1"/>
  <c r="AC1365" i="7"/>
  <c r="AD1365" i="7" s="1"/>
  <c r="AC1366" i="7"/>
  <c r="AD1366" i="7" s="1"/>
  <c r="AC1367" i="7"/>
  <c r="AD1367" i="7" s="1"/>
  <c r="AC1368" i="7"/>
  <c r="AD1368" i="7" s="1"/>
  <c r="AC1369" i="7"/>
  <c r="AD1369" i="7" s="1"/>
  <c r="AC1370" i="7"/>
  <c r="AD1370" i="7" s="1"/>
  <c r="AC1371" i="7"/>
  <c r="AD1371" i="7" s="1"/>
  <c r="AC1372" i="7"/>
  <c r="AD1372" i="7" s="1"/>
  <c r="AC1373" i="7"/>
  <c r="AD1373" i="7" s="1"/>
  <c r="AC1374" i="7"/>
  <c r="AD1374" i="7" s="1"/>
  <c r="AC1375" i="7"/>
  <c r="AD1375" i="7" s="1"/>
  <c r="AC1376" i="7"/>
  <c r="AD1376" i="7" s="1"/>
  <c r="AC1377" i="7"/>
  <c r="AD1377" i="7" s="1"/>
  <c r="AC1378" i="7"/>
  <c r="AD1378" i="7" s="1"/>
  <c r="AC1379" i="7"/>
  <c r="AD1379" i="7" s="1"/>
  <c r="AC1380" i="7"/>
  <c r="AD1380" i="7" s="1"/>
  <c r="AC1381" i="7"/>
  <c r="AD1381" i="7" s="1"/>
  <c r="AC1382" i="7"/>
  <c r="AD1382" i="7" s="1"/>
  <c r="AC1383" i="7"/>
  <c r="AD1383" i="7" s="1"/>
  <c r="AC1384" i="7"/>
  <c r="AD1384" i="7" s="1"/>
  <c r="AC1385" i="7"/>
  <c r="AD1385" i="7" s="1"/>
  <c r="AC1386" i="7"/>
  <c r="AD1386" i="7" s="1"/>
  <c r="AC1387" i="7"/>
  <c r="AD1387" i="7" s="1"/>
  <c r="AC1388" i="7"/>
  <c r="AD1388" i="7" s="1"/>
  <c r="AC1389" i="7"/>
  <c r="AD1389" i="7" s="1"/>
  <c r="AC1390" i="7"/>
  <c r="AD1390" i="7" s="1"/>
  <c r="AC1391" i="7"/>
  <c r="AD1391" i="7" s="1"/>
  <c r="AC1392" i="7"/>
  <c r="AD1392" i="7" s="1"/>
  <c r="AC1393" i="7"/>
  <c r="AD1393" i="7" s="1"/>
  <c r="AC1394" i="7"/>
  <c r="AD1394" i="7" s="1"/>
  <c r="AC1395" i="7"/>
  <c r="AD1395" i="7" s="1"/>
  <c r="AC1396" i="7"/>
  <c r="AD1396" i="7" s="1"/>
  <c r="AC1397" i="7"/>
  <c r="AD1397" i="7" s="1"/>
  <c r="AC1398" i="7"/>
  <c r="AD1398" i="7" s="1"/>
  <c r="AC1399" i="7"/>
  <c r="AD1399" i="7" s="1"/>
  <c r="AC1400" i="7"/>
  <c r="AD1400" i="7" s="1"/>
  <c r="AC1401" i="7"/>
  <c r="AD1401" i="7" s="1"/>
  <c r="AC1402" i="7"/>
  <c r="AD1402" i="7" s="1"/>
  <c r="AC1403" i="7"/>
  <c r="AD1403" i="7" s="1"/>
  <c r="AC1404" i="7"/>
  <c r="AD1404" i="7" s="1"/>
  <c r="AC1405" i="7"/>
  <c r="AD1405" i="7" s="1"/>
  <c r="AC1406" i="7"/>
  <c r="AD1406" i="7" s="1"/>
  <c r="AC1407" i="7"/>
  <c r="AD1407" i="7" s="1"/>
  <c r="AC1408" i="7"/>
  <c r="AD1408" i="7" s="1"/>
  <c r="AC1409" i="7"/>
  <c r="AD1409" i="7" s="1"/>
  <c r="AC1410" i="7"/>
  <c r="AD1410" i="7" s="1"/>
  <c r="AC1411" i="7"/>
  <c r="AD1411" i="7" s="1"/>
  <c r="AC1412" i="7"/>
  <c r="AD1412" i="7" s="1"/>
  <c r="AC1413" i="7"/>
  <c r="AD1413" i="7" s="1"/>
  <c r="AC1414" i="7"/>
  <c r="AD1414" i="7" s="1"/>
  <c r="AC1415" i="7"/>
  <c r="AD1415" i="7" s="1"/>
  <c r="AC1416" i="7"/>
  <c r="AD1416" i="7" s="1"/>
  <c r="AC1417" i="7"/>
  <c r="AD1417" i="7" s="1"/>
  <c r="AC1418" i="7"/>
  <c r="AD1418" i="7" s="1"/>
  <c r="AC1419" i="7"/>
  <c r="AD1419" i="7" s="1"/>
  <c r="AC1420" i="7"/>
  <c r="AD1420" i="7" s="1"/>
  <c r="AC1421" i="7"/>
  <c r="AD1421" i="7" s="1"/>
  <c r="AC1422" i="7"/>
  <c r="AD1422" i="7" s="1"/>
  <c r="AC1423" i="7"/>
  <c r="AD1423" i="7" s="1"/>
  <c r="AC1424" i="7"/>
  <c r="AD1424" i="7" s="1"/>
  <c r="AC1425" i="7"/>
  <c r="AD1425" i="7" s="1"/>
  <c r="AC1426" i="7"/>
  <c r="AD1426" i="7" s="1"/>
  <c r="AC1427" i="7"/>
  <c r="AD1427" i="7" s="1"/>
  <c r="AC1428" i="7"/>
  <c r="AD1428" i="7" s="1"/>
  <c r="AC1429" i="7"/>
  <c r="AD1429" i="7" s="1"/>
  <c r="AC1430" i="7"/>
  <c r="AD1430" i="7" s="1"/>
  <c r="AC1431" i="7"/>
  <c r="AD1431" i="7" s="1"/>
  <c r="AC1432" i="7"/>
  <c r="AD1432" i="7" s="1"/>
  <c r="AC1433" i="7"/>
  <c r="AD1433" i="7" s="1"/>
  <c r="AC1434" i="7"/>
  <c r="AD1434" i="7" s="1"/>
  <c r="AC1435" i="7"/>
  <c r="AD1435" i="7" s="1"/>
  <c r="AC1436" i="7"/>
  <c r="AD1436" i="7" s="1"/>
  <c r="AC1437" i="7"/>
  <c r="AD1437" i="7" s="1"/>
  <c r="AC1438" i="7"/>
  <c r="AD1438" i="7" s="1"/>
  <c r="AC1439" i="7"/>
  <c r="AD1439" i="7" s="1"/>
  <c r="AC1440" i="7"/>
  <c r="AD1440" i="7" s="1"/>
  <c r="AC1441" i="7"/>
  <c r="AD1441" i="7" s="1"/>
  <c r="AC1442" i="7"/>
  <c r="AD1442" i="7" s="1"/>
  <c r="AC1443" i="7"/>
  <c r="AD1443" i="7" s="1"/>
  <c r="AC1444" i="7"/>
  <c r="AD1444" i="7" s="1"/>
  <c r="AC1445" i="7"/>
  <c r="AD1445" i="7" s="1"/>
  <c r="AC1446" i="7"/>
  <c r="AD1446" i="7" s="1"/>
  <c r="AC1447" i="7"/>
  <c r="AD1447" i="7" s="1"/>
  <c r="AC1448" i="7"/>
  <c r="AD1448" i="7" s="1"/>
  <c r="AC1449" i="7"/>
  <c r="AD1449" i="7" s="1"/>
  <c r="AC1450" i="7"/>
  <c r="AD1450" i="7" s="1"/>
  <c r="AC1451" i="7"/>
  <c r="AD1451" i="7" s="1"/>
  <c r="AC1452" i="7"/>
  <c r="AD1452" i="7" s="1"/>
  <c r="AC1453" i="7"/>
  <c r="AD1453" i="7" s="1"/>
  <c r="AC1454" i="7"/>
  <c r="AD1454" i="7" s="1"/>
  <c r="AC1455" i="7"/>
  <c r="AD1455" i="7" s="1"/>
  <c r="AC1456" i="7"/>
  <c r="AD1456" i="7" s="1"/>
  <c r="AC1457" i="7"/>
  <c r="AD1457" i="7" s="1"/>
  <c r="AC1458" i="7"/>
  <c r="AD1458" i="7" s="1"/>
  <c r="AC1459" i="7"/>
  <c r="AD1459" i="7" s="1"/>
  <c r="AC1460" i="7"/>
  <c r="AD1460" i="7" s="1"/>
  <c r="AC1461" i="7"/>
  <c r="AD1461" i="7" s="1"/>
  <c r="AC1462" i="7"/>
  <c r="AD1462" i="7" s="1"/>
  <c r="AC1463" i="7"/>
  <c r="AD1463" i="7" s="1"/>
  <c r="AC1464" i="7"/>
  <c r="AD1464" i="7" s="1"/>
  <c r="AC1465" i="7"/>
  <c r="AD1465" i="7" s="1"/>
  <c r="AC1466" i="7"/>
  <c r="AD1466" i="7" s="1"/>
  <c r="AC1467" i="7"/>
  <c r="AD1467" i="7" s="1"/>
  <c r="AC1468" i="7"/>
  <c r="AD1468" i="7" s="1"/>
  <c r="AC1469" i="7"/>
  <c r="AD1469" i="7" s="1"/>
  <c r="AC1470" i="7"/>
  <c r="AD1470" i="7" s="1"/>
  <c r="AC1471" i="7"/>
  <c r="AD1471" i="7" s="1"/>
  <c r="AC1472" i="7"/>
  <c r="AD1472" i="7" s="1"/>
  <c r="AC1473" i="7"/>
  <c r="AD1473" i="7" s="1"/>
  <c r="AC1474" i="7"/>
  <c r="AD1474" i="7" s="1"/>
  <c r="AC1475" i="7"/>
  <c r="AD1475" i="7" s="1"/>
  <c r="AC1476" i="7"/>
  <c r="AD1476" i="7" s="1"/>
  <c r="AC1477" i="7"/>
  <c r="AD1477" i="7" s="1"/>
  <c r="AC1478" i="7"/>
  <c r="AD1478" i="7" s="1"/>
  <c r="AC1479" i="7"/>
  <c r="AD1479" i="7" s="1"/>
  <c r="AC1480" i="7"/>
  <c r="AD1480" i="7" s="1"/>
  <c r="AC1481" i="7"/>
  <c r="AD1481" i="7" s="1"/>
  <c r="AC1482" i="7"/>
  <c r="AD1482" i="7" s="1"/>
  <c r="AC1483" i="7"/>
  <c r="AD1483" i="7" s="1"/>
  <c r="AC1484" i="7"/>
  <c r="AD1484" i="7" s="1"/>
  <c r="AC1485" i="7"/>
  <c r="AD1485" i="7" s="1"/>
  <c r="AC1486" i="7"/>
  <c r="AD1486" i="7" s="1"/>
  <c r="AC1487" i="7"/>
  <c r="AD1487" i="7" s="1"/>
  <c r="AC1488" i="7"/>
  <c r="AD1488" i="7" s="1"/>
  <c r="AC1489" i="7"/>
  <c r="AD1489" i="7" s="1"/>
  <c r="AC1490" i="7"/>
  <c r="AD1490" i="7" s="1"/>
  <c r="AC1491" i="7"/>
  <c r="AD1491" i="7" s="1"/>
  <c r="AC1492" i="7"/>
  <c r="AD1492" i="7" s="1"/>
  <c r="AC1493" i="7"/>
  <c r="AD1493" i="7" s="1"/>
  <c r="AC1494" i="7"/>
  <c r="AD1494" i="7" s="1"/>
  <c r="AC1495" i="7"/>
  <c r="AD1495" i="7" s="1"/>
  <c r="AC1496" i="7"/>
  <c r="AD1496" i="7" s="1"/>
  <c r="AC1497" i="7"/>
  <c r="AD1497" i="7" s="1"/>
  <c r="AC1498" i="7"/>
  <c r="AD1498" i="7" s="1"/>
  <c r="AC1499" i="7"/>
  <c r="AD1499" i="7" s="1"/>
  <c r="AC1500" i="7"/>
  <c r="AD1500" i="7" s="1"/>
  <c r="AC1501" i="7"/>
  <c r="AD1501" i="7" s="1"/>
  <c r="AC1502" i="7"/>
  <c r="AD1502" i="7" s="1"/>
  <c r="AC1503" i="7"/>
  <c r="AD1503" i="7" s="1"/>
  <c r="AC1504" i="7"/>
  <c r="AD1504" i="7" s="1"/>
  <c r="AC1505" i="7"/>
  <c r="AD1505" i="7" s="1"/>
  <c r="AC1506" i="7"/>
  <c r="AD1506" i="7" s="1"/>
  <c r="AC1507" i="7"/>
  <c r="AD1507" i="7" s="1"/>
  <c r="AC1508" i="7"/>
  <c r="AD1508" i="7" s="1"/>
  <c r="AC1509" i="7"/>
  <c r="AD1509" i="7" s="1"/>
  <c r="AC1510" i="7"/>
  <c r="AD1510" i="7" s="1"/>
  <c r="AC1511" i="7"/>
  <c r="AD1511" i="7" s="1"/>
  <c r="AC1512" i="7"/>
  <c r="AD1512" i="7" s="1"/>
  <c r="AC1513" i="7"/>
  <c r="AD1513" i="7" s="1"/>
  <c r="AC1514" i="7"/>
  <c r="AD1514" i="7" s="1"/>
  <c r="AC1515" i="7"/>
  <c r="AD1515" i="7" s="1"/>
  <c r="AC1516" i="7"/>
  <c r="AD1516" i="7" s="1"/>
  <c r="AC1517" i="7"/>
  <c r="AD1517" i="7" s="1"/>
  <c r="AC1518" i="7"/>
  <c r="AD1518" i="7" s="1"/>
  <c r="AC1519" i="7"/>
  <c r="AD1519" i="7" s="1"/>
  <c r="AC1520" i="7"/>
  <c r="AD1520" i="7" s="1"/>
  <c r="AC1521" i="7"/>
  <c r="AD1521" i="7" s="1"/>
  <c r="AC1522" i="7"/>
  <c r="AD1522" i="7" s="1"/>
  <c r="AC1523" i="7"/>
  <c r="AD1523" i="7" s="1"/>
  <c r="AC1524" i="7"/>
  <c r="AD1524" i="7" s="1"/>
  <c r="AC1525" i="7"/>
  <c r="AD1525" i="7" s="1"/>
  <c r="AC1526" i="7"/>
  <c r="AD1526" i="7" s="1"/>
  <c r="AC1527" i="7"/>
  <c r="AD1527" i="7" s="1"/>
  <c r="AC1528" i="7"/>
  <c r="AD1528" i="7" s="1"/>
  <c r="AC1529" i="7"/>
  <c r="AD1529" i="7" s="1"/>
  <c r="AC1530" i="7"/>
  <c r="AD1530" i="7" s="1"/>
  <c r="AC1531" i="7"/>
  <c r="AD1531" i="7" s="1"/>
  <c r="AC1532" i="7"/>
  <c r="AD1532" i="7" s="1"/>
  <c r="AC1533" i="7"/>
  <c r="AD1533" i="7" s="1"/>
  <c r="AC1534" i="7"/>
  <c r="AD1534" i="7" s="1"/>
  <c r="AC1535" i="7"/>
  <c r="AD1535" i="7" s="1"/>
  <c r="AC1536" i="7"/>
  <c r="AD1536" i="7" s="1"/>
  <c r="AC1537" i="7"/>
  <c r="AD1537" i="7" s="1"/>
  <c r="AC1538" i="7"/>
  <c r="AD1538" i="7" s="1"/>
  <c r="AC1539" i="7"/>
  <c r="AD1539" i="7" s="1"/>
  <c r="AC1540" i="7"/>
  <c r="AD1540" i="7" s="1"/>
  <c r="AC1541" i="7"/>
  <c r="AD1541" i="7" s="1"/>
  <c r="AC1542" i="7"/>
  <c r="AD1542" i="7" s="1"/>
  <c r="AC1543" i="7"/>
  <c r="AD1543" i="7" s="1"/>
  <c r="AC1544" i="7"/>
  <c r="AD1544" i="7" s="1"/>
  <c r="AC1545" i="7"/>
  <c r="AD1545" i="7" s="1"/>
  <c r="AC1546" i="7"/>
  <c r="AD1546" i="7" s="1"/>
  <c r="AC1547" i="7"/>
  <c r="AD1547" i="7" s="1"/>
  <c r="AC1548" i="7"/>
  <c r="AD1548" i="7" s="1"/>
  <c r="AC1549" i="7"/>
  <c r="AD1549" i="7" s="1"/>
  <c r="AC1550" i="7"/>
  <c r="AD1550" i="7" s="1"/>
  <c r="AC1551" i="7"/>
  <c r="AD1551" i="7" s="1"/>
  <c r="AC1552" i="7"/>
  <c r="AD1552" i="7" s="1"/>
  <c r="AC1553" i="7"/>
  <c r="AD1553" i="7" s="1"/>
  <c r="AC1554" i="7"/>
  <c r="AD1554" i="7" s="1"/>
  <c r="AC1555" i="7"/>
  <c r="AD1555" i="7" s="1"/>
  <c r="AC1556" i="7"/>
  <c r="AD1556" i="7" s="1"/>
  <c r="AC1557" i="7"/>
  <c r="AD1557" i="7" s="1"/>
  <c r="AC1558" i="7"/>
  <c r="AD1558" i="7" s="1"/>
  <c r="AC1559" i="7"/>
  <c r="AD1559" i="7" s="1"/>
  <c r="AC1560" i="7"/>
  <c r="AD1560" i="7" s="1"/>
  <c r="AC1561" i="7"/>
  <c r="AD1561" i="7" s="1"/>
  <c r="AC1562" i="7"/>
  <c r="AD1562" i="7" s="1"/>
  <c r="AC1563" i="7"/>
  <c r="AD1563" i="7" s="1"/>
  <c r="AC1564" i="7"/>
  <c r="AD1564" i="7" s="1"/>
  <c r="AC1565" i="7"/>
  <c r="AD1565" i="7" s="1"/>
  <c r="AC1566" i="7"/>
  <c r="AD1566" i="7" s="1"/>
  <c r="AC1567" i="7"/>
  <c r="AD1567" i="7" s="1"/>
  <c r="AC1568" i="7"/>
  <c r="AD1568" i="7" s="1"/>
  <c r="AC1569" i="7"/>
  <c r="AD1569" i="7" s="1"/>
  <c r="AC1570" i="7"/>
  <c r="AD1570" i="7" s="1"/>
  <c r="AC1571" i="7"/>
  <c r="AD1571" i="7" s="1"/>
  <c r="AC1572" i="7"/>
  <c r="AD1572" i="7" s="1"/>
  <c r="AC1573" i="7"/>
  <c r="AD1573" i="7" s="1"/>
  <c r="AC1574" i="7"/>
  <c r="AD1574" i="7" s="1"/>
  <c r="AC1575" i="7"/>
  <c r="AD1575" i="7" s="1"/>
  <c r="AC1576" i="7"/>
  <c r="AD1576" i="7" s="1"/>
  <c r="AC1577" i="7"/>
  <c r="AD1577" i="7" s="1"/>
  <c r="AC1578" i="7"/>
  <c r="AD1578" i="7" s="1"/>
  <c r="AC1579" i="7"/>
  <c r="AD1579" i="7" s="1"/>
  <c r="AC1580" i="7"/>
  <c r="AD1580" i="7" s="1"/>
  <c r="AC1581" i="7"/>
  <c r="AD1581" i="7" s="1"/>
  <c r="AC1582" i="7"/>
  <c r="AD1582" i="7" s="1"/>
  <c r="AC1583" i="7"/>
  <c r="AD1583" i="7" s="1"/>
  <c r="AC1584" i="7"/>
  <c r="AD1584" i="7" s="1"/>
  <c r="AC1585" i="7"/>
  <c r="AD1585" i="7" s="1"/>
  <c r="AC1586" i="7"/>
  <c r="AD1586" i="7" s="1"/>
  <c r="AC1587" i="7"/>
  <c r="AD1587" i="7" s="1"/>
  <c r="AC1588" i="7"/>
  <c r="AD1588" i="7" s="1"/>
  <c r="AC1589" i="7"/>
  <c r="AD1589" i="7" s="1"/>
  <c r="AC1590" i="7"/>
  <c r="AD1590" i="7" s="1"/>
  <c r="AC1591" i="7"/>
  <c r="AD1591" i="7" s="1"/>
  <c r="AC1592" i="7"/>
  <c r="AD1592" i="7" s="1"/>
  <c r="AC1593" i="7"/>
  <c r="AD1593" i="7" s="1"/>
  <c r="AC1594" i="7"/>
  <c r="AD1594" i="7" s="1"/>
  <c r="AC1595" i="7"/>
  <c r="AD1595" i="7" s="1"/>
  <c r="AC1596" i="7"/>
  <c r="AD1596" i="7" s="1"/>
  <c r="AC1597" i="7"/>
  <c r="AD1597" i="7" s="1"/>
  <c r="AC1598" i="7"/>
  <c r="AD1598" i="7" s="1"/>
  <c r="AC1599" i="7"/>
  <c r="AD1599" i="7" s="1"/>
  <c r="AC1600" i="7"/>
  <c r="AD1600" i="7" s="1"/>
  <c r="AC1601" i="7"/>
  <c r="AD1601" i="7" s="1"/>
  <c r="AC1602" i="7"/>
  <c r="AD1602" i="7" s="1"/>
  <c r="AC1603" i="7"/>
  <c r="AD1603" i="7" s="1"/>
  <c r="AC1604" i="7"/>
  <c r="AD1604" i="7" s="1"/>
  <c r="AC1605" i="7"/>
  <c r="AD1605" i="7" s="1"/>
  <c r="AC1606" i="7"/>
  <c r="AD1606" i="7" s="1"/>
  <c r="AC1607" i="7"/>
  <c r="AD1607" i="7" s="1"/>
  <c r="AC1608" i="7"/>
  <c r="AD1608" i="7" s="1"/>
  <c r="AC1609" i="7"/>
  <c r="AD1609" i="7" s="1"/>
  <c r="AC1610" i="7"/>
  <c r="AD1610" i="7" s="1"/>
  <c r="AC1611" i="7"/>
  <c r="AD1611" i="7" s="1"/>
  <c r="AC1612" i="7"/>
  <c r="AD1612" i="7" s="1"/>
  <c r="AC1613" i="7"/>
  <c r="AD1613" i="7" s="1"/>
  <c r="AC1614" i="7"/>
  <c r="AD1614" i="7" s="1"/>
  <c r="AC1615" i="7"/>
  <c r="AD1615" i="7" s="1"/>
  <c r="AC1616" i="7"/>
  <c r="AD1616" i="7" s="1"/>
  <c r="AC1617" i="7"/>
  <c r="AD1617" i="7" s="1"/>
  <c r="AC1618" i="7"/>
  <c r="AD1618" i="7" s="1"/>
  <c r="AC1619" i="7"/>
  <c r="AD1619" i="7" s="1"/>
  <c r="AC1620" i="7"/>
  <c r="AD1620" i="7" s="1"/>
  <c r="AC1621" i="7"/>
  <c r="AD1621" i="7" s="1"/>
  <c r="AC1622" i="7"/>
  <c r="AD1622" i="7" s="1"/>
  <c r="AC1623" i="7"/>
  <c r="AD1623" i="7" s="1"/>
  <c r="AC1624" i="7"/>
  <c r="AD1624" i="7" s="1"/>
  <c r="AC1625" i="7"/>
  <c r="AD1625" i="7" s="1"/>
  <c r="AC1626" i="7"/>
  <c r="AD1626" i="7" s="1"/>
  <c r="AC1627" i="7"/>
  <c r="AD1627" i="7" s="1"/>
  <c r="AC1628" i="7"/>
  <c r="AD1628" i="7" s="1"/>
  <c r="AC1629" i="7"/>
  <c r="AD1629" i="7" s="1"/>
  <c r="AC1630" i="7"/>
  <c r="AD1630" i="7" s="1"/>
  <c r="AC1631" i="7"/>
  <c r="AD1631" i="7" s="1"/>
  <c r="AC1632" i="7"/>
  <c r="AD1632" i="7" s="1"/>
  <c r="AC1633" i="7"/>
  <c r="AD1633" i="7" s="1"/>
  <c r="AC1634" i="7"/>
  <c r="AD1634" i="7" s="1"/>
  <c r="AC1635" i="7"/>
  <c r="AD1635" i="7" s="1"/>
  <c r="AC1636" i="7"/>
  <c r="AD1636" i="7" s="1"/>
  <c r="AC1637" i="7"/>
  <c r="AD1637" i="7" s="1"/>
  <c r="AC1638" i="7"/>
  <c r="AD1638" i="7" s="1"/>
  <c r="AC1639" i="7"/>
  <c r="AD1639" i="7" s="1"/>
  <c r="AC1640" i="7"/>
  <c r="AD1640" i="7" s="1"/>
  <c r="AC1641" i="7"/>
  <c r="AD1641" i="7" s="1"/>
  <c r="AC1642" i="7"/>
  <c r="AD1642" i="7" s="1"/>
  <c r="AC1643" i="7"/>
  <c r="AD1643" i="7" s="1"/>
  <c r="AC1644" i="7"/>
  <c r="AD1644" i="7" s="1"/>
  <c r="AC1645" i="7"/>
  <c r="AD1645" i="7" s="1"/>
  <c r="AC1646" i="7"/>
  <c r="AD1646" i="7" s="1"/>
  <c r="AC1647" i="7"/>
  <c r="AD1647" i="7" s="1"/>
  <c r="AC1648" i="7"/>
  <c r="AD1648" i="7" s="1"/>
  <c r="AC1649" i="7"/>
  <c r="AD1649" i="7" s="1"/>
  <c r="AC1650" i="7"/>
  <c r="AD1650" i="7" s="1"/>
  <c r="AC1651" i="7"/>
  <c r="AD1651" i="7" s="1"/>
  <c r="AC1652" i="7"/>
  <c r="AD1652" i="7" s="1"/>
  <c r="AC1653" i="7"/>
  <c r="AD1653" i="7" s="1"/>
  <c r="AC1654" i="7"/>
  <c r="AD1654" i="7" s="1"/>
  <c r="AC1655" i="7"/>
  <c r="AD1655" i="7" s="1"/>
  <c r="AC1656" i="7"/>
  <c r="AD1656" i="7" s="1"/>
  <c r="AC1657" i="7"/>
  <c r="AD1657" i="7" s="1"/>
  <c r="AC1658" i="7"/>
  <c r="AD1658" i="7" s="1"/>
  <c r="AC1659" i="7"/>
  <c r="AD1659" i="7" s="1"/>
  <c r="AC1660" i="7"/>
  <c r="AD1660" i="7" s="1"/>
  <c r="AC1661" i="7"/>
  <c r="AD1661" i="7" s="1"/>
  <c r="AC1662" i="7"/>
  <c r="AD1662" i="7" s="1"/>
  <c r="AC1663" i="7"/>
  <c r="AD1663" i="7" s="1"/>
  <c r="AC1664" i="7"/>
  <c r="AD1664" i="7" s="1"/>
  <c r="AC1665" i="7"/>
  <c r="AD1665" i="7" s="1"/>
  <c r="AC1666" i="7"/>
  <c r="AD1666" i="7" s="1"/>
  <c r="AC1667" i="7"/>
  <c r="AD1667" i="7" s="1"/>
  <c r="AC1668" i="7"/>
  <c r="AD1668" i="7" s="1"/>
  <c r="AC1669" i="7"/>
  <c r="AD1669" i="7" s="1"/>
  <c r="AC1670" i="7"/>
  <c r="AD1670" i="7" s="1"/>
  <c r="AC1671" i="7"/>
  <c r="AD1671" i="7" s="1"/>
  <c r="AC1672" i="7"/>
  <c r="AD1672" i="7" s="1"/>
  <c r="AC1673" i="7"/>
  <c r="AD1673" i="7" s="1"/>
  <c r="AC1674" i="7"/>
  <c r="AD1674" i="7" s="1"/>
  <c r="AC1675" i="7"/>
  <c r="AD1675" i="7" s="1"/>
  <c r="AC1676" i="7"/>
  <c r="AD1676" i="7" s="1"/>
  <c r="AC1677" i="7"/>
  <c r="AD1677" i="7" s="1"/>
  <c r="AC1678" i="7"/>
  <c r="AD1678" i="7" s="1"/>
  <c r="AC1679" i="7"/>
  <c r="AD1679" i="7" s="1"/>
  <c r="AC1680" i="7"/>
  <c r="AD1680" i="7" s="1"/>
  <c r="AC1681" i="7"/>
  <c r="AD1681" i="7" s="1"/>
  <c r="AC1682" i="7"/>
  <c r="AD1682" i="7" s="1"/>
  <c r="AC1683" i="7"/>
  <c r="AD1683" i="7" s="1"/>
  <c r="AC1684" i="7"/>
  <c r="AD1684" i="7" s="1"/>
  <c r="AC1685" i="7"/>
  <c r="AD1685" i="7" s="1"/>
  <c r="AC1686" i="7"/>
  <c r="AD1686" i="7" s="1"/>
  <c r="AC1687" i="7"/>
  <c r="AD1687" i="7" s="1"/>
  <c r="AC1688" i="7"/>
  <c r="AD1688" i="7" s="1"/>
  <c r="AC1689" i="7"/>
  <c r="AD1689" i="7" s="1"/>
  <c r="AC1690" i="7"/>
  <c r="AD1690" i="7" s="1"/>
  <c r="AC1691" i="7"/>
  <c r="AD1691" i="7" s="1"/>
  <c r="AC1692" i="7"/>
  <c r="AD1692" i="7" s="1"/>
  <c r="AC1693" i="7"/>
  <c r="AD1693" i="7" s="1"/>
  <c r="AC1694" i="7"/>
  <c r="AD1694" i="7" s="1"/>
  <c r="AC1695" i="7"/>
  <c r="AD1695" i="7" s="1"/>
  <c r="AC1696" i="7"/>
  <c r="AD1696" i="7" s="1"/>
  <c r="AC1697" i="7"/>
  <c r="AD1697" i="7" s="1"/>
  <c r="AC1698" i="7"/>
  <c r="AD1698" i="7" s="1"/>
  <c r="AC1699" i="7"/>
  <c r="AD1699" i="7" s="1"/>
  <c r="AC1700" i="7"/>
  <c r="AD1700" i="7" s="1"/>
  <c r="AC1701" i="7"/>
  <c r="AD1701" i="7" s="1"/>
  <c r="AC1702" i="7"/>
  <c r="AD1702" i="7" s="1"/>
  <c r="AC1703" i="7"/>
  <c r="AD1703" i="7" s="1"/>
  <c r="AC1704" i="7"/>
  <c r="AD1704" i="7" s="1"/>
  <c r="AC1705" i="7"/>
  <c r="AD1705" i="7" s="1"/>
  <c r="AC1706" i="7"/>
  <c r="AD1706" i="7" s="1"/>
  <c r="AC1707" i="7"/>
  <c r="AD1707" i="7" s="1"/>
  <c r="AC1708" i="7"/>
  <c r="AD1708" i="7" s="1"/>
  <c r="AC1709" i="7"/>
  <c r="AD1709" i="7" s="1"/>
  <c r="AC1710" i="7"/>
  <c r="AD1710" i="7" s="1"/>
  <c r="AC1711" i="7"/>
  <c r="AD1711" i="7" s="1"/>
  <c r="AC1712" i="7"/>
  <c r="AD1712" i="7" s="1"/>
  <c r="AC1713" i="7"/>
  <c r="AD1713" i="7" s="1"/>
  <c r="AC1714" i="7"/>
  <c r="AD1714" i="7" s="1"/>
  <c r="AC1715" i="7"/>
  <c r="AD1715" i="7" s="1"/>
  <c r="AC1716" i="7"/>
  <c r="AD1716" i="7" s="1"/>
  <c r="AC1717" i="7"/>
  <c r="AD1717" i="7" s="1"/>
  <c r="AC1718" i="7"/>
  <c r="AD1718" i="7" s="1"/>
  <c r="AC1719" i="7"/>
  <c r="AD1719" i="7" s="1"/>
  <c r="AC1720" i="7"/>
  <c r="AD1720" i="7" s="1"/>
  <c r="AC1721" i="7"/>
  <c r="AD1721" i="7" s="1"/>
  <c r="AC1722" i="7"/>
  <c r="AD1722" i="7" s="1"/>
  <c r="AC1723" i="7"/>
  <c r="AD1723" i="7" s="1"/>
  <c r="AC1724" i="7"/>
  <c r="AD1724" i="7" s="1"/>
  <c r="AC1725" i="7"/>
  <c r="AD1725" i="7" s="1"/>
  <c r="AC1726" i="7"/>
  <c r="AD1726" i="7" s="1"/>
  <c r="AC1727" i="7"/>
  <c r="AD1727" i="7" s="1"/>
  <c r="AC1728" i="7"/>
  <c r="AD1728" i="7" s="1"/>
  <c r="AC1729" i="7"/>
  <c r="AD1729" i="7" s="1"/>
  <c r="AC1730" i="7"/>
  <c r="AD1730" i="7" s="1"/>
  <c r="AC1731" i="7"/>
  <c r="AD1731" i="7" s="1"/>
  <c r="AC1732" i="7"/>
  <c r="AD1732" i="7" s="1"/>
  <c r="AC1733" i="7"/>
  <c r="AD1733" i="7" s="1"/>
  <c r="AC1734" i="7"/>
  <c r="AD1734" i="7" s="1"/>
  <c r="AC1735" i="7"/>
  <c r="AD1735" i="7" s="1"/>
  <c r="AC1736" i="7"/>
  <c r="AD1736" i="7" s="1"/>
  <c r="AC1737" i="7"/>
  <c r="AD1737" i="7" s="1"/>
  <c r="AC1738" i="7"/>
  <c r="AD1738" i="7" s="1"/>
  <c r="AC1739" i="7"/>
  <c r="AD1739" i="7" s="1"/>
  <c r="AC1740" i="7"/>
  <c r="AD1740" i="7" s="1"/>
  <c r="AC1741" i="7"/>
  <c r="AD1741" i="7" s="1"/>
  <c r="AC1742" i="7"/>
  <c r="AD1742" i="7" s="1"/>
  <c r="AC1743" i="7"/>
  <c r="AD1743" i="7" s="1"/>
  <c r="AC1744" i="7"/>
  <c r="AD1744" i="7" s="1"/>
  <c r="AC1745" i="7"/>
  <c r="AD1745" i="7" s="1"/>
  <c r="AC1746" i="7"/>
  <c r="AD1746" i="7" s="1"/>
  <c r="AC1747" i="7"/>
  <c r="AD1747" i="7" s="1"/>
  <c r="AC1748" i="7"/>
  <c r="AD1748" i="7" s="1"/>
  <c r="AC1749" i="7"/>
  <c r="AD1749" i="7" s="1"/>
  <c r="AC1750" i="7"/>
  <c r="AD1750" i="7" s="1"/>
  <c r="AC1751" i="7"/>
  <c r="AD1751" i="7" s="1"/>
  <c r="AC1752" i="7"/>
  <c r="AD1752" i="7" s="1"/>
  <c r="AC1753" i="7"/>
  <c r="AD1753" i="7" s="1"/>
  <c r="AC1754" i="7"/>
  <c r="AD1754" i="7" s="1"/>
  <c r="AC1755" i="7"/>
  <c r="AD1755" i="7" s="1"/>
  <c r="AC1756" i="7"/>
  <c r="AD1756" i="7" s="1"/>
  <c r="AC1757" i="7"/>
  <c r="AD1757" i="7" s="1"/>
  <c r="AC1758" i="7"/>
  <c r="AD1758" i="7" s="1"/>
  <c r="AC1759" i="7"/>
  <c r="AD1759" i="7" s="1"/>
  <c r="AC1760" i="7"/>
  <c r="AD1760" i="7" s="1"/>
  <c r="AC1761" i="7"/>
  <c r="AD1761" i="7" s="1"/>
  <c r="AC1762" i="7"/>
  <c r="AD1762" i="7" s="1"/>
  <c r="AC1763" i="7"/>
  <c r="AD1763" i="7" s="1"/>
  <c r="AC1764" i="7"/>
  <c r="AD1764" i="7" s="1"/>
  <c r="AC1765" i="7"/>
  <c r="AD1765" i="7" s="1"/>
  <c r="AC1766" i="7"/>
  <c r="AD1766" i="7" s="1"/>
  <c r="AC1767" i="7"/>
  <c r="AD1767" i="7" s="1"/>
  <c r="AC1768" i="7"/>
  <c r="AD1768" i="7" s="1"/>
  <c r="AC1769" i="7"/>
  <c r="AD1769" i="7" s="1"/>
  <c r="AC1770" i="7"/>
  <c r="AD1770" i="7" s="1"/>
  <c r="AC1771" i="7"/>
  <c r="AD1771" i="7" s="1"/>
  <c r="AC1772" i="7"/>
  <c r="AD1772" i="7" s="1"/>
  <c r="AC1773" i="7"/>
  <c r="AD1773" i="7" s="1"/>
  <c r="AC1774" i="7"/>
  <c r="AD1774" i="7" s="1"/>
  <c r="AC1775" i="7"/>
  <c r="AD1775" i="7" s="1"/>
  <c r="AC1776" i="7"/>
  <c r="AD1776" i="7" s="1"/>
  <c r="AC1777" i="7"/>
  <c r="AD1777" i="7" s="1"/>
  <c r="AC1778" i="7"/>
  <c r="AD1778" i="7" s="1"/>
  <c r="AC1779" i="7"/>
  <c r="AD1779" i="7" s="1"/>
  <c r="AC1780" i="7"/>
  <c r="AD1780" i="7" s="1"/>
  <c r="AC1781" i="7"/>
  <c r="AD1781" i="7" s="1"/>
  <c r="AC1782" i="7"/>
  <c r="AD1782" i="7" s="1"/>
  <c r="AC1783" i="7"/>
  <c r="AD1783" i="7" s="1"/>
  <c r="AC1784" i="7"/>
  <c r="AD1784" i="7" s="1"/>
  <c r="AC1785" i="7"/>
  <c r="AD1785" i="7" s="1"/>
  <c r="AC1786" i="7"/>
  <c r="AD1786" i="7" s="1"/>
  <c r="AC1787" i="7"/>
  <c r="AD1787" i="7" s="1"/>
  <c r="AC1788" i="7"/>
  <c r="AD1788" i="7" s="1"/>
  <c r="AC1789" i="7"/>
  <c r="AD1789" i="7" s="1"/>
  <c r="AC1790" i="7"/>
  <c r="AD1790" i="7" s="1"/>
  <c r="AC1791" i="7"/>
  <c r="AD1791" i="7" s="1"/>
  <c r="AC1792" i="7"/>
  <c r="AD1792" i="7" s="1"/>
  <c r="AC1793" i="7"/>
  <c r="AD1793" i="7" s="1"/>
  <c r="AC1794" i="7"/>
  <c r="AD1794" i="7" s="1"/>
  <c r="AC1795" i="7"/>
  <c r="AD1795" i="7" s="1"/>
  <c r="AC1796" i="7"/>
  <c r="AD1796" i="7" s="1"/>
  <c r="AC1797" i="7"/>
  <c r="AD1797" i="7" s="1"/>
  <c r="AC1798" i="7"/>
  <c r="AD1798" i="7" s="1"/>
  <c r="AC1799" i="7"/>
  <c r="AD1799" i="7" s="1"/>
  <c r="AC1800" i="7"/>
  <c r="AD1800" i="7" s="1"/>
  <c r="AC1801" i="7"/>
  <c r="AD1801" i="7" s="1"/>
  <c r="AC1802" i="7"/>
  <c r="AD1802" i="7" s="1"/>
  <c r="AC1803" i="7"/>
  <c r="AD1803" i="7" s="1"/>
  <c r="AC1804" i="7"/>
  <c r="AD1804" i="7" s="1"/>
  <c r="AC1805" i="7"/>
  <c r="AD1805" i="7" s="1"/>
  <c r="AC1806" i="7"/>
  <c r="AD1806" i="7" s="1"/>
  <c r="AC1807" i="7"/>
  <c r="AD1807" i="7" s="1"/>
  <c r="AC1808" i="7"/>
  <c r="AD1808" i="7" s="1"/>
  <c r="AC1809" i="7"/>
  <c r="AD1809" i="7" s="1"/>
  <c r="AC1810" i="7"/>
  <c r="AD1810" i="7" s="1"/>
  <c r="AC1811" i="7"/>
  <c r="AD1811" i="7" s="1"/>
  <c r="AC1812" i="7"/>
  <c r="AD1812" i="7" s="1"/>
  <c r="AC1813" i="7"/>
  <c r="AD1813" i="7" s="1"/>
  <c r="AC1814" i="7"/>
  <c r="AD1814" i="7" s="1"/>
  <c r="AC1815" i="7"/>
  <c r="AD1815" i="7" s="1"/>
  <c r="AC1816" i="7"/>
  <c r="AD1816" i="7" s="1"/>
  <c r="AC1817" i="7"/>
  <c r="AD1817" i="7" s="1"/>
  <c r="AC1818" i="7"/>
  <c r="AD1818" i="7" s="1"/>
  <c r="AC1819" i="7"/>
  <c r="AD1819" i="7" s="1"/>
  <c r="AC1820" i="7"/>
  <c r="AD1820" i="7" s="1"/>
  <c r="AC1821" i="7"/>
  <c r="AD1821" i="7" s="1"/>
  <c r="AC1822" i="7"/>
  <c r="AD1822" i="7" s="1"/>
  <c r="AC1823" i="7"/>
  <c r="AD1823" i="7" s="1"/>
  <c r="AC1824" i="7"/>
  <c r="AD1824" i="7" s="1"/>
  <c r="AC1825" i="7"/>
  <c r="AD1825" i="7" s="1"/>
  <c r="AC1826" i="7"/>
  <c r="AD1826" i="7" s="1"/>
  <c r="AC1827" i="7"/>
  <c r="AD1827" i="7" s="1"/>
  <c r="AC1828" i="7"/>
  <c r="AD1828" i="7" s="1"/>
  <c r="AC1829" i="7"/>
  <c r="AD1829" i="7" s="1"/>
  <c r="AC1830" i="7"/>
  <c r="AD1830" i="7" s="1"/>
  <c r="AC1831" i="7"/>
  <c r="AD1831" i="7" s="1"/>
  <c r="AC1832" i="7"/>
  <c r="AD1832" i="7" s="1"/>
  <c r="AC1833" i="7"/>
  <c r="AD1833" i="7" s="1"/>
  <c r="AC1834" i="7"/>
  <c r="AD1834" i="7" s="1"/>
  <c r="AC1835" i="7"/>
  <c r="AD1835" i="7" s="1"/>
  <c r="AC1836" i="7"/>
  <c r="AD1836" i="7" s="1"/>
  <c r="AC1837" i="7"/>
  <c r="AD1837" i="7" s="1"/>
  <c r="AC1838" i="7"/>
  <c r="AD1838" i="7" s="1"/>
  <c r="AC1839" i="7"/>
  <c r="AD1839" i="7" s="1"/>
  <c r="AC1840" i="7"/>
  <c r="AD1840" i="7" s="1"/>
  <c r="AC1841" i="7"/>
  <c r="AD1841" i="7" s="1"/>
  <c r="AC1842" i="7"/>
  <c r="AD1842" i="7" s="1"/>
  <c r="AC1843" i="7"/>
  <c r="AD1843" i="7" s="1"/>
  <c r="AC1844" i="7"/>
  <c r="AD1844" i="7" s="1"/>
  <c r="AC1845" i="7"/>
  <c r="AD1845" i="7" s="1"/>
  <c r="AC1846" i="7"/>
  <c r="AD1846" i="7" s="1"/>
  <c r="AC1847" i="7"/>
  <c r="AD1847" i="7" s="1"/>
  <c r="AC1848" i="7"/>
  <c r="AD1848" i="7" s="1"/>
  <c r="AC1849" i="7"/>
  <c r="AD1849" i="7" s="1"/>
  <c r="AC1850" i="7"/>
  <c r="AD1850" i="7" s="1"/>
  <c r="AC1851" i="7"/>
  <c r="AD1851" i="7" s="1"/>
  <c r="AC1852" i="7"/>
  <c r="AD1852" i="7" s="1"/>
  <c r="AC1853" i="7"/>
  <c r="AD1853" i="7" s="1"/>
  <c r="AC1854" i="7"/>
  <c r="AD1854" i="7" s="1"/>
  <c r="AC1855" i="7"/>
  <c r="AD1855" i="7" s="1"/>
  <c r="AC1856" i="7"/>
  <c r="AD1856" i="7" s="1"/>
  <c r="AC1857" i="7"/>
  <c r="AD1857" i="7" s="1"/>
  <c r="AC1858" i="7"/>
  <c r="AD1858" i="7" s="1"/>
  <c r="AC1859" i="7"/>
  <c r="AD1859" i="7" s="1"/>
  <c r="AC1860" i="7"/>
  <c r="AD1860" i="7" s="1"/>
  <c r="AC1861" i="7"/>
  <c r="AD1861" i="7" s="1"/>
  <c r="AC1862" i="7"/>
  <c r="AD1862" i="7" s="1"/>
  <c r="AC1863" i="7"/>
  <c r="AD1863" i="7" s="1"/>
  <c r="AC1864" i="7"/>
  <c r="AD1864" i="7" s="1"/>
  <c r="AC1865" i="7"/>
  <c r="AD1865" i="7" s="1"/>
  <c r="AC1866" i="7"/>
  <c r="AD1866" i="7" s="1"/>
  <c r="AC1867" i="7"/>
  <c r="AD1867" i="7" s="1"/>
  <c r="AC1868" i="7"/>
  <c r="AD1868" i="7" s="1"/>
  <c r="AC1869" i="7"/>
  <c r="AD1869" i="7" s="1"/>
  <c r="AC1870" i="7"/>
  <c r="AD1870" i="7" s="1"/>
  <c r="AC1871" i="7"/>
  <c r="AD1871" i="7" s="1"/>
  <c r="AC1872" i="7"/>
  <c r="AD1872" i="7" s="1"/>
  <c r="AC1873" i="7"/>
  <c r="AD1873" i="7" s="1"/>
  <c r="AC1874" i="7"/>
  <c r="AD1874" i="7" s="1"/>
  <c r="AC1875" i="7"/>
  <c r="AD1875" i="7" s="1"/>
  <c r="AC1876" i="7"/>
  <c r="AD1876" i="7" s="1"/>
  <c r="AC1877" i="7"/>
  <c r="AD1877" i="7" s="1"/>
  <c r="AC1878" i="7"/>
  <c r="AD1878" i="7" s="1"/>
  <c r="AC1879" i="7"/>
  <c r="AD1879" i="7" s="1"/>
  <c r="AC1880" i="7"/>
  <c r="AD1880" i="7" s="1"/>
  <c r="AC1881" i="7"/>
  <c r="AD1881" i="7" s="1"/>
  <c r="AC1882" i="7"/>
  <c r="AD1882" i="7" s="1"/>
  <c r="AC1883" i="7"/>
  <c r="AD1883" i="7" s="1"/>
  <c r="AC1884" i="7"/>
  <c r="AD1884" i="7" s="1"/>
  <c r="AC1885" i="7"/>
  <c r="AD1885" i="7" s="1"/>
  <c r="AC1886" i="7"/>
  <c r="AD1886" i="7" s="1"/>
  <c r="AC1887" i="7"/>
  <c r="AD1887" i="7" s="1"/>
  <c r="AC1888" i="7"/>
  <c r="AD1888" i="7" s="1"/>
  <c r="AC1889" i="7"/>
  <c r="AD1889" i="7" s="1"/>
  <c r="AC1890" i="7"/>
  <c r="AD1890" i="7" s="1"/>
  <c r="AC1891" i="7"/>
  <c r="AD1891" i="7" s="1"/>
  <c r="AC1892" i="7"/>
  <c r="AD1892" i="7" s="1"/>
  <c r="AC1893" i="7"/>
  <c r="AD1893" i="7" s="1"/>
  <c r="AC1894" i="7"/>
  <c r="AD1894" i="7" s="1"/>
  <c r="AC1895" i="7"/>
  <c r="AD1895" i="7" s="1"/>
  <c r="AC1896" i="7"/>
  <c r="AD1896" i="7" s="1"/>
  <c r="AC1897" i="7"/>
  <c r="AD1897" i="7" s="1"/>
  <c r="AC1898" i="7"/>
  <c r="AD1898" i="7" s="1"/>
  <c r="AC1899" i="7"/>
  <c r="AD1899" i="7" s="1"/>
  <c r="AC1900" i="7"/>
  <c r="AD1900" i="7" s="1"/>
  <c r="AC1901" i="7"/>
  <c r="AD1901" i="7" s="1"/>
  <c r="AC1902" i="7"/>
  <c r="AD1902" i="7" s="1"/>
  <c r="AC1903" i="7"/>
  <c r="AD1903" i="7" s="1"/>
  <c r="AC1904" i="7"/>
  <c r="AD1904" i="7" s="1"/>
  <c r="AC1905" i="7"/>
  <c r="AD1905" i="7" s="1"/>
  <c r="AC1906" i="7"/>
  <c r="AD1906" i="7" s="1"/>
  <c r="AC1907" i="7"/>
  <c r="AD1907" i="7" s="1"/>
  <c r="AC1908" i="7"/>
  <c r="AD1908" i="7" s="1"/>
  <c r="AC1909" i="7"/>
  <c r="AD1909" i="7" s="1"/>
  <c r="AC1910" i="7"/>
  <c r="AD1910" i="7" s="1"/>
  <c r="AC1911" i="7"/>
  <c r="AD1911" i="7" s="1"/>
  <c r="AC1912" i="7"/>
  <c r="AD1912" i="7" s="1"/>
  <c r="AC1913" i="7"/>
  <c r="AD1913" i="7" s="1"/>
  <c r="AC1914" i="7"/>
  <c r="AD1914" i="7" s="1"/>
  <c r="AC1915" i="7"/>
  <c r="AD1915" i="7" s="1"/>
  <c r="AC1916" i="7"/>
  <c r="AD1916" i="7" s="1"/>
  <c r="AC1917" i="7"/>
  <c r="AD1917" i="7" s="1"/>
  <c r="AC1918" i="7"/>
  <c r="AD1918" i="7" s="1"/>
  <c r="AC1919" i="7"/>
  <c r="AD1919" i="7" s="1"/>
  <c r="AC1920" i="7"/>
  <c r="AD1920" i="7" s="1"/>
  <c r="AC1921" i="7"/>
  <c r="AD1921" i="7" s="1"/>
  <c r="AC1922" i="7"/>
  <c r="AD1922" i="7" s="1"/>
  <c r="AC1923" i="7"/>
  <c r="AD1923" i="7" s="1"/>
  <c r="AC1924" i="7"/>
  <c r="AD1924" i="7" s="1"/>
  <c r="AC1925" i="7"/>
  <c r="AD1925" i="7" s="1"/>
  <c r="AC1926" i="7"/>
  <c r="AD1926" i="7" s="1"/>
  <c r="AC1927" i="7"/>
  <c r="AD1927" i="7" s="1"/>
  <c r="AC1928" i="7"/>
  <c r="AD1928" i="7" s="1"/>
  <c r="AC1929" i="7"/>
  <c r="AD1929" i="7" s="1"/>
  <c r="AC1930" i="7"/>
  <c r="AD1930" i="7" s="1"/>
  <c r="AC1931" i="7"/>
  <c r="AD1931" i="7" s="1"/>
  <c r="AC1932" i="7"/>
  <c r="AD1932" i="7" s="1"/>
  <c r="AC1933" i="7"/>
  <c r="AD1933" i="7" s="1"/>
  <c r="AC1934" i="7"/>
  <c r="AD1934" i="7" s="1"/>
  <c r="AC1935" i="7"/>
  <c r="AD1935" i="7" s="1"/>
  <c r="AC1936" i="7"/>
  <c r="AD1936" i="7" s="1"/>
  <c r="AC1937" i="7"/>
  <c r="AD1937" i="7" s="1"/>
  <c r="AC1938" i="7"/>
  <c r="AD1938" i="7" s="1"/>
  <c r="AC1939" i="7"/>
  <c r="AD1939" i="7" s="1"/>
  <c r="AC1940" i="7"/>
  <c r="AD1940" i="7" s="1"/>
  <c r="AC1941" i="7"/>
  <c r="AD1941" i="7" s="1"/>
  <c r="AC1942" i="7"/>
  <c r="AD1942" i="7" s="1"/>
  <c r="AC1943" i="7"/>
  <c r="AD1943" i="7" s="1"/>
  <c r="AC1944" i="7"/>
  <c r="AD1944" i="7" s="1"/>
  <c r="AC1945" i="7"/>
  <c r="AD1945" i="7" s="1"/>
  <c r="AC1946" i="7"/>
  <c r="AD1946" i="7" s="1"/>
  <c r="AC1947" i="7"/>
  <c r="AD1947" i="7" s="1"/>
  <c r="AC1948" i="7"/>
  <c r="AD1948" i="7" s="1"/>
  <c r="AC1949" i="7"/>
  <c r="AD1949" i="7" s="1"/>
  <c r="AC1950" i="7"/>
  <c r="AD1950" i="7" s="1"/>
  <c r="AC1951" i="7"/>
  <c r="AD1951" i="7" s="1"/>
  <c r="AC1952" i="7"/>
  <c r="AD1952" i="7" s="1"/>
  <c r="AC1953" i="7"/>
  <c r="AD1953" i="7" s="1"/>
  <c r="AC1954" i="7"/>
  <c r="AD1954" i="7" s="1"/>
  <c r="AC1955" i="7"/>
  <c r="AD1955" i="7" s="1"/>
  <c r="AC1956" i="7"/>
  <c r="AD1956" i="7" s="1"/>
  <c r="AC1957" i="7"/>
  <c r="AD1957" i="7" s="1"/>
  <c r="AC1958" i="7"/>
  <c r="AD1958" i="7" s="1"/>
  <c r="AC1959" i="7"/>
  <c r="AD1959" i="7" s="1"/>
  <c r="AC1960" i="7"/>
  <c r="AD1960" i="7" s="1"/>
  <c r="AC1961" i="7"/>
  <c r="AD1961" i="7" s="1"/>
  <c r="AC1962" i="7"/>
  <c r="AD1962" i="7" s="1"/>
  <c r="AC1963" i="7"/>
  <c r="AD1963" i="7" s="1"/>
  <c r="AC1964" i="7"/>
  <c r="AD1964" i="7" s="1"/>
  <c r="AC1965" i="7"/>
  <c r="AD1965" i="7" s="1"/>
  <c r="AC1966" i="7"/>
  <c r="AD1966" i="7" s="1"/>
  <c r="AC1967" i="7"/>
  <c r="AD1967" i="7" s="1"/>
  <c r="AC1968" i="7"/>
  <c r="AD1968" i="7" s="1"/>
  <c r="AC1969" i="7"/>
  <c r="AD1969" i="7" s="1"/>
  <c r="AC1970" i="7"/>
  <c r="AD1970" i="7" s="1"/>
  <c r="AC1971" i="7"/>
  <c r="AD1971" i="7" s="1"/>
  <c r="AC1972" i="7"/>
  <c r="AD1972" i="7" s="1"/>
  <c r="AC1973" i="7"/>
  <c r="AD1973" i="7" s="1"/>
  <c r="AC1974" i="7"/>
  <c r="AD1974" i="7" s="1"/>
  <c r="AC1975" i="7"/>
  <c r="AD1975" i="7" s="1"/>
  <c r="AC1976" i="7"/>
  <c r="AD1976" i="7" s="1"/>
  <c r="AC1977" i="7"/>
  <c r="AD1977" i="7" s="1"/>
  <c r="AC1978" i="7"/>
  <c r="AD1978" i="7" s="1"/>
  <c r="AC1979" i="7"/>
  <c r="AD1979" i="7" s="1"/>
  <c r="AC1980" i="7"/>
  <c r="AD1980" i="7" s="1"/>
  <c r="AC1981" i="7"/>
  <c r="AD1981" i="7" s="1"/>
  <c r="AC1982" i="7"/>
  <c r="AD1982" i="7" s="1"/>
  <c r="AC1983" i="7"/>
  <c r="AD1983" i="7" s="1"/>
  <c r="AC1984" i="7"/>
  <c r="AD1984" i="7" s="1"/>
  <c r="AC1985" i="7"/>
  <c r="AD1985" i="7" s="1"/>
  <c r="AC1986" i="7"/>
  <c r="AD1986" i="7" s="1"/>
  <c r="AC1987" i="7"/>
  <c r="AD1987" i="7" s="1"/>
  <c r="AC1988" i="7"/>
  <c r="AD1988" i="7" s="1"/>
  <c r="AC1989" i="7"/>
  <c r="AD1989" i="7" s="1"/>
  <c r="AC1990" i="7"/>
  <c r="AD1990" i="7" s="1"/>
  <c r="AC1991" i="7"/>
  <c r="AD1991" i="7" s="1"/>
  <c r="AC1992" i="7"/>
  <c r="AD1992" i="7" s="1"/>
  <c r="AC1993" i="7"/>
  <c r="AD1993" i="7" s="1"/>
  <c r="AC1994" i="7"/>
  <c r="AD1994" i="7" s="1"/>
  <c r="AC1995" i="7"/>
  <c r="AD1995" i="7" s="1"/>
  <c r="AC1996" i="7"/>
  <c r="AD1996" i="7" s="1"/>
  <c r="AC1997" i="7"/>
  <c r="AD1997" i="7" s="1"/>
  <c r="AC1998" i="7"/>
  <c r="AD1998" i="7" s="1"/>
  <c r="AC1999" i="7"/>
  <c r="AD1999" i="7" s="1"/>
  <c r="AC2000" i="7"/>
  <c r="AD2000" i="7" s="1"/>
  <c r="AC2001" i="7"/>
  <c r="AD2001" i="7" s="1"/>
  <c r="AC2002" i="7"/>
  <c r="AD2002" i="7" s="1"/>
  <c r="AC2003" i="7"/>
  <c r="AD2003" i="7" s="1"/>
  <c r="AC2004" i="7"/>
  <c r="AD2004" i="7" s="1"/>
  <c r="AC2005" i="7"/>
  <c r="AD2005" i="7" s="1"/>
  <c r="AC2006" i="7"/>
  <c r="AD2006" i="7" s="1"/>
  <c r="AC2007" i="7"/>
  <c r="AD2007" i="7" s="1"/>
  <c r="AC2008" i="7"/>
  <c r="AD2008" i="7" s="1"/>
  <c r="AC2009" i="7"/>
  <c r="AD2009" i="7" s="1"/>
  <c r="AC2010" i="7"/>
  <c r="AD2010" i="7" s="1"/>
  <c r="AC2011" i="7"/>
  <c r="AD2011" i="7" s="1"/>
  <c r="AC2012" i="7"/>
  <c r="AD2012" i="7" s="1"/>
  <c r="AC2013" i="7"/>
  <c r="AD2013" i="7" s="1"/>
  <c r="AC2014" i="7"/>
  <c r="AD2014" i="7" s="1"/>
  <c r="AC2015" i="7"/>
  <c r="AD2015" i="7" s="1"/>
  <c r="AC2016" i="7"/>
  <c r="AD2016" i="7" s="1"/>
  <c r="AC2017" i="7"/>
  <c r="AD2017" i="7" s="1"/>
  <c r="AC2018" i="7"/>
  <c r="AD2018" i="7" s="1"/>
  <c r="AC2019" i="7"/>
  <c r="AD2019" i="7" s="1"/>
  <c r="AC2020" i="7"/>
  <c r="AD2020" i="7" s="1"/>
  <c r="AC2021" i="7"/>
  <c r="AD2021" i="7" s="1"/>
  <c r="AC2022" i="7"/>
  <c r="AD2022" i="7" s="1"/>
  <c r="AC2023" i="7"/>
  <c r="AD2023" i="7" s="1"/>
  <c r="AC2024" i="7"/>
  <c r="AD2024" i="7" s="1"/>
  <c r="AC2025" i="7"/>
  <c r="AD2025" i="7" s="1"/>
  <c r="AC2026" i="7"/>
  <c r="AD2026" i="7" s="1"/>
  <c r="AC2027" i="7"/>
  <c r="AD2027" i="7" s="1"/>
  <c r="AC2028" i="7"/>
  <c r="AD2028" i="7" s="1"/>
  <c r="AC2029" i="7"/>
  <c r="AD2029" i="7" s="1"/>
  <c r="AC2030" i="7"/>
  <c r="AD2030" i="7" s="1"/>
  <c r="AC2031" i="7"/>
  <c r="AD2031" i="7" s="1"/>
  <c r="AC2032" i="7"/>
  <c r="AD2032" i="7" s="1"/>
  <c r="AC2033" i="7"/>
  <c r="AD2033" i="7" s="1"/>
  <c r="AC2034" i="7"/>
  <c r="AD2034" i="7" s="1"/>
  <c r="AC2035" i="7"/>
  <c r="AD2035" i="7" s="1"/>
  <c r="AC2036" i="7"/>
  <c r="AD2036" i="7" s="1"/>
  <c r="AC2037" i="7"/>
  <c r="AD2037" i="7" s="1"/>
  <c r="AC2038" i="7"/>
  <c r="AD2038" i="7" s="1"/>
  <c r="AC2039" i="7"/>
  <c r="AD2039" i="7" s="1"/>
  <c r="AC2040" i="7"/>
  <c r="AD2040" i="7" s="1"/>
  <c r="AC2041" i="7"/>
  <c r="AD2041" i="7" s="1"/>
  <c r="AC2042" i="7"/>
  <c r="AD2042" i="7" s="1"/>
  <c r="AC2043" i="7"/>
  <c r="AD2043" i="7" s="1"/>
  <c r="AC2044" i="7"/>
  <c r="AD2044" i="7" s="1"/>
  <c r="AC2045" i="7"/>
  <c r="AD2045" i="7" s="1"/>
  <c r="AC2046" i="7"/>
  <c r="AD2046" i="7" s="1"/>
  <c r="AC2047" i="7"/>
  <c r="AD2047" i="7" s="1"/>
  <c r="AC2048" i="7"/>
  <c r="AD2048" i="7" s="1"/>
  <c r="AC2049" i="7"/>
  <c r="AD2049" i="7" s="1"/>
  <c r="AC2050" i="7"/>
  <c r="AD2050" i="7" s="1"/>
  <c r="AC2051" i="7"/>
  <c r="AD2051" i="7" s="1"/>
  <c r="AC2052" i="7"/>
  <c r="AD2052" i="7" s="1"/>
  <c r="AC2053" i="7"/>
  <c r="AD2053" i="7" s="1"/>
  <c r="AC2054" i="7"/>
  <c r="AD2054" i="7" s="1"/>
  <c r="AC2055" i="7"/>
  <c r="AD2055" i="7" s="1"/>
  <c r="AC2056" i="7"/>
  <c r="AD2056" i="7" s="1"/>
  <c r="AC2057" i="7"/>
  <c r="AD2057" i="7" s="1"/>
  <c r="AC2058" i="7"/>
  <c r="AD2058" i="7" s="1"/>
  <c r="AC2059" i="7"/>
  <c r="AD2059" i="7" s="1"/>
  <c r="AC2060" i="7"/>
  <c r="AD2060" i="7" s="1"/>
  <c r="AC2061" i="7"/>
  <c r="AD2061" i="7" s="1"/>
  <c r="AC2062" i="7"/>
  <c r="AD2062" i="7" s="1"/>
  <c r="AC2063" i="7"/>
  <c r="AD2063" i="7" s="1"/>
  <c r="AC2064" i="7"/>
  <c r="AD2064" i="7" s="1"/>
  <c r="AC2065" i="7"/>
  <c r="AD2065" i="7" s="1"/>
  <c r="AC2066" i="7"/>
  <c r="AD2066" i="7" s="1"/>
  <c r="AC2067" i="7"/>
  <c r="AD2067" i="7" s="1"/>
  <c r="AC2068" i="7"/>
  <c r="AD2068" i="7" s="1"/>
  <c r="AC2069" i="7"/>
  <c r="AD2069" i="7" s="1"/>
  <c r="AC2070" i="7"/>
  <c r="AD2070" i="7" s="1"/>
  <c r="AC2071" i="7"/>
  <c r="AD2071" i="7" s="1"/>
  <c r="AC2072" i="7"/>
  <c r="AD2072" i="7" s="1"/>
  <c r="AC2073" i="7"/>
  <c r="AD2073" i="7" s="1"/>
  <c r="AC2074" i="7"/>
  <c r="AD2074" i="7" s="1"/>
  <c r="AC2075" i="7"/>
  <c r="AD2075" i="7" s="1"/>
  <c r="AC2076" i="7"/>
  <c r="AD2076" i="7" s="1"/>
  <c r="AC2077" i="7"/>
  <c r="AD2077" i="7" s="1"/>
  <c r="AC2078" i="7"/>
  <c r="AD2078" i="7" s="1"/>
  <c r="AC2079" i="7"/>
  <c r="AD2079" i="7" s="1"/>
  <c r="AC2080" i="7"/>
  <c r="AD2080" i="7" s="1"/>
  <c r="AC2081" i="7"/>
  <c r="AD2081" i="7" s="1"/>
  <c r="AC2082" i="7"/>
  <c r="AD2082" i="7" s="1"/>
  <c r="AC2083" i="7"/>
  <c r="AD2083" i="7" s="1"/>
  <c r="AC2084" i="7"/>
  <c r="AD2084" i="7" s="1"/>
  <c r="AC2085" i="7"/>
  <c r="AD2085" i="7" s="1"/>
  <c r="AC2086" i="7"/>
  <c r="AD2086" i="7" s="1"/>
  <c r="AC2087" i="7"/>
  <c r="AD2087" i="7" s="1"/>
  <c r="AC2088" i="7"/>
  <c r="AD2088" i="7" s="1"/>
  <c r="AC2089" i="7"/>
  <c r="AD2089" i="7" s="1"/>
  <c r="AC2090" i="7"/>
  <c r="AD2090" i="7" s="1"/>
  <c r="AC2091" i="7"/>
  <c r="AD2091" i="7" s="1"/>
  <c r="AC2092" i="7"/>
  <c r="AD2092" i="7" s="1"/>
  <c r="AC2093" i="7"/>
  <c r="AD2093" i="7" s="1"/>
  <c r="AC2094" i="7"/>
  <c r="AD2094" i="7" s="1"/>
  <c r="AC2095" i="7"/>
  <c r="AD2095" i="7" s="1"/>
  <c r="AC2096" i="7"/>
  <c r="AD2096" i="7" s="1"/>
  <c r="AC2097" i="7"/>
  <c r="AD2097" i="7" s="1"/>
  <c r="AC2098" i="7"/>
  <c r="AD2098" i="7" s="1"/>
  <c r="AC2099" i="7"/>
  <c r="AD2099" i="7" s="1"/>
  <c r="AC2100" i="7"/>
  <c r="AD2100" i="7" s="1"/>
  <c r="AC2101" i="7"/>
  <c r="AD2101" i="7" s="1"/>
  <c r="AC2102" i="7"/>
  <c r="AD2102" i="7" s="1"/>
  <c r="AC2103" i="7"/>
  <c r="AD2103" i="7" s="1"/>
  <c r="AC2104" i="7"/>
  <c r="AD2104" i="7" s="1"/>
  <c r="AC2105" i="7"/>
  <c r="AD2105" i="7" s="1"/>
  <c r="AC2106" i="7"/>
  <c r="AD2106" i="7" s="1"/>
  <c r="AC2107" i="7"/>
  <c r="AD2107" i="7" s="1"/>
  <c r="AC2108" i="7"/>
  <c r="AD2108" i="7" s="1"/>
  <c r="AC2109" i="7"/>
  <c r="AD2109" i="7" s="1"/>
  <c r="AC2110" i="7"/>
  <c r="AD2110" i="7" s="1"/>
  <c r="AC2111" i="7"/>
  <c r="AD2111" i="7" s="1"/>
  <c r="AC2112" i="7"/>
  <c r="AD2112" i="7" s="1"/>
  <c r="AC2113" i="7"/>
  <c r="AD2113" i="7" s="1"/>
  <c r="AC2114" i="7"/>
  <c r="AD2114" i="7" s="1"/>
  <c r="AC2115" i="7"/>
  <c r="AD2115" i="7" s="1"/>
  <c r="AC2116" i="7"/>
  <c r="AD2116" i="7" s="1"/>
  <c r="AC2117" i="7"/>
  <c r="AD2117" i="7" s="1"/>
  <c r="AC2118" i="7"/>
  <c r="AD2118" i="7" s="1"/>
  <c r="AC2119" i="7"/>
  <c r="AD2119" i="7" s="1"/>
  <c r="AC2120" i="7"/>
  <c r="AD2120" i="7" s="1"/>
  <c r="AC2121" i="7"/>
  <c r="AD2121" i="7" s="1"/>
  <c r="AC2122" i="7"/>
  <c r="AD2122" i="7" s="1"/>
  <c r="AC2123" i="7"/>
  <c r="AD2123" i="7" s="1"/>
  <c r="AC2124" i="7"/>
  <c r="AD2124" i="7" s="1"/>
  <c r="AC2125" i="7"/>
  <c r="AD2125" i="7" s="1"/>
  <c r="AC2126" i="7"/>
  <c r="AD2126" i="7" s="1"/>
  <c r="AC2127" i="7"/>
  <c r="AD2127" i="7" s="1"/>
  <c r="AC2128" i="7"/>
  <c r="AD2128" i="7" s="1"/>
  <c r="AC2129" i="7"/>
  <c r="AD2129" i="7" s="1"/>
  <c r="AC2130" i="7"/>
  <c r="AD2130" i="7" s="1"/>
  <c r="AC2131" i="7"/>
  <c r="AD2131" i="7" s="1"/>
  <c r="AC2132" i="7"/>
  <c r="AD2132" i="7" s="1"/>
  <c r="AC2133" i="7"/>
  <c r="AD2133" i="7" s="1"/>
  <c r="AC2134" i="7"/>
  <c r="AD2134" i="7" s="1"/>
  <c r="AC2135" i="7"/>
  <c r="AD2135" i="7" s="1"/>
  <c r="AC2136" i="7"/>
  <c r="AD2136" i="7" s="1"/>
  <c r="AC2137" i="7"/>
  <c r="AD2137" i="7" s="1"/>
  <c r="AC2138" i="7"/>
  <c r="AD2138" i="7" s="1"/>
  <c r="AC2139" i="7"/>
  <c r="AD2139" i="7" s="1"/>
  <c r="AC2140" i="7"/>
  <c r="AD2140" i="7" s="1"/>
  <c r="AC2141" i="7"/>
  <c r="AD2141" i="7" s="1"/>
  <c r="AC2142" i="7"/>
  <c r="AD2142" i="7" s="1"/>
  <c r="AC2143" i="7"/>
  <c r="AD2143" i="7" s="1"/>
  <c r="AC2144" i="7"/>
  <c r="AD2144" i="7" s="1"/>
  <c r="AC2145" i="7"/>
  <c r="AD2145" i="7" s="1"/>
  <c r="AC2146" i="7"/>
  <c r="AD2146" i="7" s="1"/>
  <c r="AC2147" i="7"/>
  <c r="AD2147" i="7" s="1"/>
  <c r="AC2148" i="7"/>
  <c r="AD2148" i="7" s="1"/>
  <c r="AC2149" i="7"/>
  <c r="AD2149" i="7" s="1"/>
  <c r="AC2150" i="7"/>
  <c r="AD2150" i="7" s="1"/>
  <c r="AC2151" i="7"/>
  <c r="AD2151" i="7" s="1"/>
  <c r="AC2152" i="7"/>
  <c r="AD2152" i="7" s="1"/>
  <c r="AC2153" i="7"/>
  <c r="AD2153" i="7" s="1"/>
  <c r="AC2154" i="7"/>
  <c r="AD2154" i="7" s="1"/>
  <c r="AC2155" i="7"/>
  <c r="AD2155" i="7" s="1"/>
  <c r="AC2156" i="7"/>
  <c r="AD2156" i="7" s="1"/>
  <c r="AC2157" i="7"/>
  <c r="AD2157" i="7" s="1"/>
  <c r="AC2158" i="7"/>
  <c r="AD2158" i="7" s="1"/>
  <c r="AC2159" i="7"/>
  <c r="AD2159" i="7" s="1"/>
  <c r="AC2160" i="7"/>
  <c r="AD2160" i="7" s="1"/>
  <c r="AC2161" i="7"/>
  <c r="AD2161" i="7" s="1"/>
  <c r="AC2162" i="7"/>
  <c r="AD2162" i="7" s="1"/>
  <c r="AC2163" i="7"/>
  <c r="AD2163" i="7" s="1"/>
  <c r="AC2164" i="7"/>
  <c r="AD2164" i="7" s="1"/>
  <c r="AC2165" i="7"/>
  <c r="AD2165" i="7" s="1"/>
  <c r="AC2166" i="7"/>
  <c r="AD2166" i="7" s="1"/>
  <c r="AC2167" i="7"/>
  <c r="AD2167" i="7" s="1"/>
  <c r="AC2168" i="7"/>
  <c r="AD2168" i="7" s="1"/>
  <c r="AC2169" i="7"/>
  <c r="AD2169" i="7" s="1"/>
  <c r="AC2170" i="7"/>
  <c r="AD2170" i="7" s="1"/>
  <c r="AC2171" i="7"/>
  <c r="AD2171" i="7" s="1"/>
  <c r="AC2172" i="7"/>
  <c r="AD2172" i="7" s="1"/>
  <c r="AC2173" i="7"/>
  <c r="AD2173" i="7" s="1"/>
  <c r="AC2174" i="7"/>
  <c r="AD2174" i="7" s="1"/>
  <c r="AC2175" i="7"/>
  <c r="AD2175" i="7" s="1"/>
  <c r="AC2176" i="7"/>
  <c r="AD2176" i="7" s="1"/>
  <c r="AC2177" i="7"/>
  <c r="AD2177" i="7" s="1"/>
  <c r="AC2178" i="7"/>
  <c r="AD2178" i="7" s="1"/>
  <c r="AC2179" i="7"/>
  <c r="AD2179" i="7" s="1"/>
  <c r="AC2180" i="7"/>
  <c r="AD2180" i="7" s="1"/>
  <c r="AC2181" i="7"/>
  <c r="AD2181" i="7" s="1"/>
  <c r="AC2182" i="7"/>
  <c r="AD2182" i="7" s="1"/>
  <c r="AC2183" i="7"/>
  <c r="AD2183" i="7" s="1"/>
  <c r="AC2184" i="7"/>
  <c r="AD2184" i="7" s="1"/>
  <c r="AC2185" i="7"/>
  <c r="AD2185" i="7" s="1"/>
  <c r="AC2186" i="7"/>
  <c r="AD2186" i="7" s="1"/>
  <c r="AC2187" i="7"/>
  <c r="AD2187" i="7" s="1"/>
  <c r="AC2188" i="7"/>
  <c r="AD2188" i="7" s="1"/>
  <c r="AC2189" i="7"/>
  <c r="AD2189" i="7" s="1"/>
  <c r="AC2190" i="7"/>
  <c r="AD2190" i="7" s="1"/>
  <c r="AC2191" i="7"/>
  <c r="AD2191" i="7" s="1"/>
  <c r="AC2192" i="7"/>
  <c r="AD2192" i="7" s="1"/>
  <c r="AC2193" i="7"/>
  <c r="AD2193" i="7" s="1"/>
  <c r="AC2194" i="7"/>
  <c r="AD2194" i="7" s="1"/>
  <c r="AC2195" i="7"/>
  <c r="AD2195" i="7" s="1"/>
  <c r="AC2196" i="7"/>
  <c r="AD2196" i="7" s="1"/>
  <c r="AC2197" i="7"/>
  <c r="AD2197" i="7" s="1"/>
  <c r="AC2198" i="7"/>
  <c r="AD2198" i="7" s="1"/>
  <c r="AC2199" i="7"/>
  <c r="AD2199" i="7" s="1"/>
  <c r="AC2200" i="7"/>
  <c r="AD2200" i="7" s="1"/>
  <c r="AC2201" i="7"/>
  <c r="AD2201" i="7" s="1"/>
  <c r="AC2202" i="7"/>
  <c r="AD2202" i="7" s="1"/>
  <c r="AC2203" i="7"/>
  <c r="AD2203" i="7" s="1"/>
  <c r="AC2204" i="7"/>
  <c r="AD2204" i="7" s="1"/>
  <c r="AC2205" i="7"/>
  <c r="AD2205" i="7" s="1"/>
  <c r="AC2206" i="7"/>
  <c r="AD2206" i="7" s="1"/>
  <c r="AC2207" i="7"/>
  <c r="AD2207" i="7" s="1"/>
  <c r="AC2208" i="7"/>
  <c r="AD2208" i="7" s="1"/>
  <c r="AC2209" i="7"/>
  <c r="AD2209" i="7" s="1"/>
  <c r="AC2210" i="7"/>
  <c r="AD2210" i="7" s="1"/>
  <c r="AC2211" i="7"/>
  <c r="AD2211" i="7" s="1"/>
  <c r="AC2212" i="7"/>
  <c r="AD2212" i="7" s="1"/>
  <c r="AC2213" i="7"/>
  <c r="AD2213" i="7" s="1"/>
  <c r="AC2214" i="7"/>
  <c r="AD2214" i="7" s="1"/>
  <c r="AC2215" i="7"/>
  <c r="AD2215" i="7" s="1"/>
  <c r="AC2216" i="7"/>
  <c r="AD2216" i="7" s="1"/>
  <c r="AC2217" i="7"/>
  <c r="AD2217" i="7" s="1"/>
  <c r="AC2218" i="7"/>
  <c r="AD2218" i="7" s="1"/>
  <c r="AC2219" i="7"/>
  <c r="AD2219" i="7" s="1"/>
  <c r="AC2220" i="7"/>
  <c r="AD2220" i="7" s="1"/>
  <c r="AC2221" i="7"/>
  <c r="AD2221" i="7" s="1"/>
  <c r="AC2222" i="7"/>
  <c r="AD2222" i="7" s="1"/>
  <c r="AC2223" i="7"/>
  <c r="AD2223" i="7" s="1"/>
  <c r="AC2224" i="7"/>
  <c r="AD2224" i="7" s="1"/>
  <c r="AC2225" i="7"/>
  <c r="AD2225" i="7" s="1"/>
  <c r="AC2226" i="7"/>
  <c r="AD2226" i="7" s="1"/>
  <c r="AC2227" i="7"/>
  <c r="AD2227" i="7" s="1"/>
  <c r="AC2228" i="7"/>
  <c r="AD2228" i="7" s="1"/>
  <c r="AC2229" i="7"/>
  <c r="AD2229" i="7" s="1"/>
  <c r="AC2230" i="7"/>
  <c r="AD2230" i="7" s="1"/>
  <c r="AC2231" i="7"/>
  <c r="AD2231" i="7" s="1"/>
  <c r="AC2232" i="7"/>
  <c r="AD2232" i="7" s="1"/>
  <c r="AC2233" i="7"/>
  <c r="AD2233" i="7" s="1"/>
  <c r="AC2234" i="7"/>
  <c r="AD2234" i="7" s="1"/>
  <c r="AC2235" i="7"/>
  <c r="AD2235" i="7" s="1"/>
  <c r="AC2236" i="7"/>
  <c r="AD2236" i="7" s="1"/>
  <c r="AC2237" i="7"/>
  <c r="AD2237" i="7" s="1"/>
  <c r="AC2238" i="7"/>
  <c r="AD2238" i="7" s="1"/>
  <c r="AC2239" i="7"/>
  <c r="AD2239" i="7" s="1"/>
  <c r="AC2240" i="7"/>
  <c r="AD2240" i="7" s="1"/>
  <c r="AC2241" i="7"/>
  <c r="AD2241" i="7" s="1"/>
  <c r="AC2242" i="7"/>
  <c r="AD2242" i="7" s="1"/>
  <c r="AC2243" i="7"/>
  <c r="AD2243" i="7" s="1"/>
  <c r="AC2244" i="7"/>
  <c r="AD2244" i="7" s="1"/>
  <c r="AC2245" i="7"/>
  <c r="AD2245" i="7" s="1"/>
  <c r="AC2246" i="7"/>
  <c r="AD2246" i="7" s="1"/>
  <c r="AC2247" i="7"/>
  <c r="AD2247" i="7" s="1"/>
  <c r="AC2248" i="7"/>
  <c r="AD2248" i="7" s="1"/>
  <c r="AC2249" i="7"/>
  <c r="AD2249" i="7" s="1"/>
  <c r="AC2250" i="7"/>
  <c r="AD2250" i="7" s="1"/>
  <c r="AC2251" i="7"/>
  <c r="AD2251" i="7" s="1"/>
  <c r="AC2252" i="7"/>
  <c r="AD2252" i="7" s="1"/>
  <c r="AC2253" i="7"/>
  <c r="AD2253" i="7" s="1"/>
  <c r="AC2254" i="7"/>
  <c r="AD2254" i="7" s="1"/>
  <c r="AC2255" i="7"/>
  <c r="AD2255" i="7" s="1"/>
  <c r="AC2256" i="7"/>
  <c r="AD2256" i="7" s="1"/>
  <c r="AC2257" i="7"/>
  <c r="AD2257" i="7" s="1"/>
  <c r="AC2258" i="7"/>
  <c r="AD2258" i="7" s="1"/>
  <c r="AC2259" i="7"/>
  <c r="AD2259" i="7" s="1"/>
  <c r="AC2260" i="7"/>
  <c r="AD2260" i="7" s="1"/>
  <c r="AC2261" i="7"/>
  <c r="AD2261" i="7" s="1"/>
  <c r="AC2262" i="7"/>
  <c r="AD2262" i="7" s="1"/>
  <c r="AC2263" i="7"/>
  <c r="AD2263" i="7" s="1"/>
  <c r="AC2264" i="7"/>
  <c r="AD2264" i="7" s="1"/>
  <c r="AC2265" i="7"/>
  <c r="AD2265" i="7" s="1"/>
  <c r="AC2266" i="7"/>
  <c r="AD2266" i="7" s="1"/>
  <c r="AC2267" i="7"/>
  <c r="AD2267" i="7" s="1"/>
  <c r="AC2268" i="7"/>
  <c r="AD2268" i="7" s="1"/>
  <c r="AC2269" i="7"/>
  <c r="AD2269" i="7" s="1"/>
  <c r="AC2270" i="7"/>
  <c r="AD2270" i="7" s="1"/>
  <c r="AC2271" i="7"/>
  <c r="AD2271" i="7" s="1"/>
  <c r="AC2272" i="7"/>
  <c r="AD2272" i="7" s="1"/>
  <c r="AC2273" i="7"/>
  <c r="AD2273" i="7" s="1"/>
  <c r="AC2274" i="7"/>
  <c r="AD2274" i="7" s="1"/>
  <c r="AC2275" i="7"/>
  <c r="AD2275" i="7" s="1"/>
  <c r="AC2276" i="7"/>
  <c r="AD2276" i="7" s="1"/>
  <c r="AC2277" i="7"/>
  <c r="AD2277" i="7" s="1"/>
  <c r="AC2278" i="7"/>
  <c r="AD2278" i="7" s="1"/>
  <c r="AC2279" i="7"/>
  <c r="AD2279" i="7" s="1"/>
  <c r="AC2280" i="7"/>
  <c r="AD2280" i="7" s="1"/>
  <c r="AC2281" i="7"/>
  <c r="AD2281" i="7" s="1"/>
  <c r="AC2282" i="7"/>
  <c r="AD2282" i="7" s="1"/>
  <c r="AC2283" i="7"/>
  <c r="AD2283" i="7" s="1"/>
  <c r="AC2284" i="7"/>
  <c r="AD2284" i="7" s="1"/>
  <c r="AC2285" i="7"/>
  <c r="AD2285" i="7" s="1"/>
  <c r="AC2286" i="7"/>
  <c r="AD2286" i="7" s="1"/>
  <c r="AC2287" i="7"/>
  <c r="AD2287" i="7" s="1"/>
  <c r="AC2288" i="7"/>
  <c r="AD2288" i="7" s="1"/>
  <c r="AC2289" i="7"/>
  <c r="AD2289" i="7" s="1"/>
  <c r="AC2290" i="7"/>
  <c r="AD2290" i="7" s="1"/>
  <c r="AC2291" i="7"/>
  <c r="AD2291" i="7" s="1"/>
  <c r="AC2292" i="7"/>
  <c r="AD2292" i="7" s="1"/>
  <c r="AC2293" i="7"/>
  <c r="AD2293" i="7" s="1"/>
  <c r="AC2294" i="7"/>
  <c r="AD2294" i="7" s="1"/>
  <c r="AC2295" i="7"/>
  <c r="AD2295" i="7" s="1"/>
  <c r="AC2296" i="7"/>
  <c r="AD2296" i="7" s="1"/>
  <c r="AC2297" i="7"/>
  <c r="AD2297" i="7" s="1"/>
  <c r="AC2298" i="7"/>
  <c r="AD2298" i="7" s="1"/>
  <c r="AC2299" i="7"/>
  <c r="AD2299" i="7" s="1"/>
  <c r="AC2300" i="7"/>
  <c r="AD2300" i="7" s="1"/>
  <c r="AC2301" i="7"/>
  <c r="AD2301" i="7" s="1"/>
  <c r="AC2302" i="7"/>
  <c r="AD2302" i="7" s="1"/>
  <c r="AC2303" i="7"/>
  <c r="AD2303" i="7" s="1"/>
  <c r="AC2304" i="7"/>
  <c r="AD2304" i="7" s="1"/>
  <c r="AC2305" i="7"/>
  <c r="AD2305" i="7" s="1"/>
  <c r="AC2306" i="7"/>
  <c r="AD2306" i="7" s="1"/>
  <c r="AC2307" i="7"/>
  <c r="AD2307" i="7" s="1"/>
  <c r="AC2308" i="7"/>
  <c r="AD2308" i="7" s="1"/>
  <c r="AC2309" i="7"/>
  <c r="AD2309" i="7" s="1"/>
  <c r="AC2310" i="7"/>
  <c r="AD2310" i="7" s="1"/>
  <c r="AC2311" i="7"/>
  <c r="AD2311" i="7" s="1"/>
  <c r="AC2312" i="7"/>
  <c r="AD2312" i="7" s="1"/>
  <c r="AC2313" i="7"/>
  <c r="AD2313" i="7" s="1"/>
  <c r="AC2314" i="7"/>
  <c r="AD2314" i="7" s="1"/>
  <c r="AC2315" i="7"/>
  <c r="AD2315" i="7" s="1"/>
  <c r="AC2316" i="7"/>
  <c r="AD2316" i="7" s="1"/>
  <c r="AC2317" i="7"/>
  <c r="AD2317" i="7" s="1"/>
  <c r="AC2318" i="7"/>
  <c r="AD2318" i="7" s="1"/>
  <c r="AC2319" i="7"/>
  <c r="AD2319" i="7" s="1"/>
  <c r="AC2320" i="7"/>
  <c r="AD2320" i="7" s="1"/>
  <c r="AC2321" i="7"/>
  <c r="AD2321" i="7" s="1"/>
  <c r="AC2322" i="7"/>
  <c r="AD2322" i="7" s="1"/>
  <c r="AC2323" i="7"/>
  <c r="AD2323" i="7" s="1"/>
  <c r="AC2324" i="7"/>
  <c r="AD2324" i="7" s="1"/>
  <c r="AC2325" i="7"/>
  <c r="AD2325" i="7" s="1"/>
  <c r="AC2326" i="7"/>
  <c r="AD2326" i="7" s="1"/>
  <c r="AC2327" i="7"/>
  <c r="AD2327" i="7" s="1"/>
  <c r="AC2328" i="7"/>
  <c r="AD2328" i="7" s="1"/>
  <c r="AC2329" i="7"/>
  <c r="AD2329" i="7" s="1"/>
  <c r="AC2330" i="7"/>
  <c r="AD2330" i="7" s="1"/>
  <c r="AC2331" i="7"/>
  <c r="AD2331" i="7" s="1"/>
  <c r="AC2332" i="7"/>
  <c r="AD2332" i="7" s="1"/>
  <c r="AC2333" i="7"/>
  <c r="AD2333" i="7" s="1"/>
  <c r="AC2334" i="7"/>
  <c r="AD2334" i="7" s="1"/>
  <c r="AC2335" i="7"/>
  <c r="AD2335" i="7" s="1"/>
  <c r="AC2336" i="7"/>
  <c r="AD2336" i="7" s="1"/>
  <c r="AC2337" i="7"/>
  <c r="AD2337" i="7" s="1"/>
  <c r="AC2338" i="7"/>
  <c r="AD2338" i="7" s="1"/>
  <c r="AC2339" i="7"/>
  <c r="AD2339" i="7" s="1"/>
  <c r="AC2340" i="7"/>
  <c r="AD2340" i="7" s="1"/>
  <c r="AC2341" i="7"/>
  <c r="AD2341" i="7" s="1"/>
  <c r="AC2342" i="7"/>
  <c r="AD2342" i="7" s="1"/>
  <c r="AC2343" i="7"/>
  <c r="AD2343" i="7" s="1"/>
  <c r="AC2344" i="7"/>
  <c r="AD2344" i="7" s="1"/>
  <c r="AC2345" i="7"/>
  <c r="AD2345" i="7" s="1"/>
  <c r="AC2346" i="7"/>
  <c r="AD2346" i="7" s="1"/>
  <c r="AC2347" i="7"/>
  <c r="AD2347" i="7" s="1"/>
  <c r="AC2348" i="7"/>
  <c r="AD2348" i="7" s="1"/>
  <c r="AC2349" i="7"/>
  <c r="AD2349" i="7" s="1"/>
  <c r="AC2350" i="7"/>
  <c r="AD2350" i="7" s="1"/>
  <c r="AC2351" i="7"/>
  <c r="AD2351" i="7" s="1"/>
  <c r="AC2352" i="7"/>
  <c r="AD2352" i="7" s="1"/>
  <c r="AC2353" i="7"/>
  <c r="AD2353" i="7" s="1"/>
  <c r="AC2354" i="7"/>
  <c r="AD2354" i="7" s="1"/>
  <c r="AC2355" i="7"/>
  <c r="AD2355" i="7" s="1"/>
  <c r="AC2356" i="7"/>
  <c r="AD2356" i="7" s="1"/>
  <c r="AC2357" i="7"/>
  <c r="AD2357" i="7" s="1"/>
  <c r="AC2358" i="7"/>
  <c r="AD2358" i="7" s="1"/>
  <c r="AC2359" i="7"/>
  <c r="AD2359" i="7" s="1"/>
  <c r="AC2360" i="7"/>
  <c r="AD2360" i="7" s="1"/>
  <c r="AC2361" i="7"/>
  <c r="AD2361" i="7" s="1"/>
  <c r="AC2362" i="7"/>
  <c r="AD2362" i="7" s="1"/>
  <c r="AC2363" i="7"/>
  <c r="AD2363" i="7" s="1"/>
  <c r="AC2364" i="7"/>
  <c r="AD2364" i="7" s="1"/>
  <c r="AC2365" i="7"/>
  <c r="AD2365" i="7" s="1"/>
  <c r="AC2366" i="7"/>
  <c r="AD2366" i="7" s="1"/>
  <c r="AC2367" i="7"/>
  <c r="AD2367" i="7" s="1"/>
  <c r="AC2368" i="7"/>
  <c r="AD2368" i="7" s="1"/>
  <c r="AC2369" i="7"/>
  <c r="AD2369" i="7" s="1"/>
  <c r="AC2370" i="7"/>
  <c r="AD2370" i="7" s="1"/>
  <c r="AC2371" i="7"/>
  <c r="AD2371" i="7" s="1"/>
  <c r="AC2372" i="7"/>
  <c r="AD2372" i="7" s="1"/>
  <c r="AC2373" i="7"/>
  <c r="AD2373" i="7" s="1"/>
  <c r="AC2374" i="7"/>
  <c r="AD2374" i="7" s="1"/>
  <c r="AC2375" i="7"/>
  <c r="AD2375" i="7" s="1"/>
  <c r="AC2376" i="7"/>
  <c r="AD2376" i="7" s="1"/>
  <c r="AC2377" i="7"/>
  <c r="AD2377" i="7" s="1"/>
  <c r="AC2378" i="7"/>
  <c r="AD2378" i="7" s="1"/>
  <c r="AC2379" i="7"/>
  <c r="AD2379" i="7" s="1"/>
  <c r="AC2380" i="7"/>
  <c r="AD2380" i="7" s="1"/>
  <c r="AC2381" i="7"/>
  <c r="AD2381" i="7" s="1"/>
  <c r="AC2382" i="7"/>
  <c r="AD2382" i="7" s="1"/>
  <c r="AC2383" i="7"/>
  <c r="AD2383" i="7" s="1"/>
  <c r="AC2384" i="7"/>
  <c r="AD2384" i="7" s="1"/>
  <c r="AC2385" i="7"/>
  <c r="AD2385" i="7" s="1"/>
  <c r="AC2386" i="7"/>
  <c r="AD2386" i="7" s="1"/>
  <c r="AC2387" i="7"/>
  <c r="AD2387" i="7" s="1"/>
  <c r="AC2388" i="7"/>
  <c r="AD2388" i="7" s="1"/>
  <c r="AC2389" i="7"/>
  <c r="AD2389" i="7" s="1"/>
  <c r="AC2390" i="7"/>
  <c r="AD2390" i="7" s="1"/>
  <c r="AC2391" i="7"/>
  <c r="AD2391" i="7" s="1"/>
  <c r="AC2392" i="7"/>
  <c r="AD2392" i="7" s="1"/>
  <c r="AC2393" i="7"/>
  <c r="AD2393" i="7" s="1"/>
  <c r="AC2394" i="7"/>
  <c r="AD2394" i="7" s="1"/>
  <c r="AC2395" i="7"/>
  <c r="AD2395" i="7" s="1"/>
  <c r="AC2396" i="7"/>
  <c r="AD2396" i="7" s="1"/>
  <c r="AC2397" i="7"/>
  <c r="AD2397" i="7" s="1"/>
  <c r="AC2398" i="7"/>
  <c r="AD2398" i="7" s="1"/>
  <c r="AC2399" i="7"/>
  <c r="AD2399" i="7" s="1"/>
  <c r="AC2400" i="7"/>
  <c r="AD2400" i="7" s="1"/>
  <c r="AC2401" i="7"/>
  <c r="AD2401" i="7" s="1"/>
  <c r="AC2402" i="7"/>
  <c r="AD2402" i="7" s="1"/>
  <c r="AC2403" i="7"/>
  <c r="AD2403" i="7" s="1"/>
  <c r="AC2404" i="7"/>
  <c r="AD2404" i="7" s="1"/>
  <c r="AC2405" i="7"/>
  <c r="AD2405" i="7" s="1"/>
  <c r="AC2406" i="7"/>
  <c r="AD2406" i="7" s="1"/>
  <c r="AC2407" i="7"/>
  <c r="AD2407" i="7" s="1"/>
  <c r="AC2408" i="7"/>
  <c r="AD2408" i="7" s="1"/>
  <c r="AC2409" i="7"/>
  <c r="AD2409" i="7" s="1"/>
  <c r="AC2410" i="7"/>
  <c r="AD2410" i="7" s="1"/>
  <c r="AC2411" i="7"/>
  <c r="AD2411" i="7" s="1"/>
  <c r="AC2412" i="7"/>
  <c r="AD2412" i="7" s="1"/>
  <c r="AC2413" i="7"/>
  <c r="AD2413" i="7" s="1"/>
  <c r="AC2414" i="7"/>
  <c r="AD2414" i="7" s="1"/>
  <c r="AC2415" i="7"/>
  <c r="AD2415" i="7" s="1"/>
  <c r="AC2416" i="7"/>
  <c r="AD2416" i="7" s="1"/>
  <c r="AC2417" i="7"/>
  <c r="AD2417" i="7" s="1"/>
  <c r="AC2418" i="7"/>
  <c r="AD2418" i="7" s="1"/>
  <c r="AC2419" i="7"/>
  <c r="AD2419" i="7" s="1"/>
  <c r="AC2420" i="7"/>
  <c r="AD2420" i="7" s="1"/>
  <c r="AC2421" i="7"/>
  <c r="AD2421" i="7" s="1"/>
  <c r="AC2422" i="7"/>
  <c r="AD2422" i="7" s="1"/>
  <c r="AC2423" i="7"/>
  <c r="AD2423" i="7" s="1"/>
  <c r="AC2424" i="7"/>
  <c r="AD2424" i="7" s="1"/>
  <c r="AC2425" i="7"/>
  <c r="AD2425" i="7" s="1"/>
  <c r="AC2426" i="7"/>
  <c r="AD2426" i="7" s="1"/>
  <c r="AC2427" i="7"/>
  <c r="AD2427" i="7" s="1"/>
  <c r="AC2428" i="7"/>
  <c r="AD2428" i="7" s="1"/>
  <c r="AC2429" i="7"/>
  <c r="AD2429" i="7" s="1"/>
  <c r="AC2430" i="7"/>
  <c r="AD2430" i="7" s="1"/>
  <c r="AC2431" i="7"/>
  <c r="AD2431" i="7" s="1"/>
  <c r="AC2432" i="7"/>
  <c r="AD2432" i="7" s="1"/>
  <c r="AC2433" i="7"/>
  <c r="AD2433" i="7" s="1"/>
  <c r="AC2434" i="7"/>
  <c r="AD2434" i="7" s="1"/>
  <c r="AC2435" i="7"/>
  <c r="AD2435" i="7" s="1"/>
  <c r="AC2436" i="7"/>
  <c r="AD2436" i="7" s="1"/>
  <c r="AC2437" i="7"/>
  <c r="AD2437" i="7" s="1"/>
  <c r="AC2438" i="7"/>
  <c r="AD2438" i="7" s="1"/>
  <c r="AC2439" i="7"/>
  <c r="AD2439" i="7" s="1"/>
  <c r="AC2440" i="7"/>
  <c r="AD2440" i="7" s="1"/>
  <c r="AC2441" i="7"/>
  <c r="AD2441" i="7" s="1"/>
  <c r="AC2442" i="7"/>
  <c r="AD2442" i="7" s="1"/>
  <c r="AC2443" i="7"/>
  <c r="AD2443" i="7" s="1"/>
  <c r="AC2444" i="7"/>
  <c r="AD2444" i="7" s="1"/>
  <c r="AC2445" i="7"/>
  <c r="AD2445" i="7" s="1"/>
  <c r="AC2446" i="7"/>
  <c r="AD2446" i="7" s="1"/>
  <c r="AC2447" i="7"/>
  <c r="AD2447" i="7" s="1"/>
  <c r="AC2448" i="7"/>
  <c r="AD2448" i="7" s="1"/>
  <c r="AC2449" i="7"/>
  <c r="AD2449" i="7" s="1"/>
  <c r="AC2450" i="7"/>
  <c r="AD2450" i="7" s="1"/>
  <c r="AC2451" i="7"/>
  <c r="AD2451" i="7" s="1"/>
  <c r="AC2452" i="7"/>
  <c r="AD2452" i="7" s="1"/>
  <c r="AC2453" i="7"/>
  <c r="AD2453" i="7" s="1"/>
  <c r="AC2454" i="7"/>
  <c r="AD2454" i="7" s="1"/>
  <c r="AC2455" i="7"/>
  <c r="AD2455" i="7" s="1"/>
  <c r="AC2456" i="7"/>
  <c r="AD2456" i="7" s="1"/>
  <c r="AC2457" i="7"/>
  <c r="AD2457" i="7" s="1"/>
  <c r="AC2458" i="7"/>
  <c r="AD2458" i="7" s="1"/>
  <c r="AC2459" i="7"/>
  <c r="AD2459" i="7" s="1"/>
  <c r="AC2460" i="7"/>
  <c r="AD2460" i="7" s="1"/>
  <c r="AC2461" i="7"/>
  <c r="AD2461" i="7" s="1"/>
  <c r="AC2462" i="7"/>
  <c r="AD2462" i="7" s="1"/>
  <c r="AC2463" i="7"/>
  <c r="AD2463" i="7" s="1"/>
  <c r="AC2464" i="7"/>
  <c r="AD2464" i="7" s="1"/>
  <c r="AC2465" i="7"/>
  <c r="AD2465" i="7" s="1"/>
  <c r="AC2466" i="7"/>
  <c r="AD2466" i="7" s="1"/>
  <c r="AC2467" i="7"/>
  <c r="AD2467" i="7" s="1"/>
  <c r="AC2468" i="7"/>
  <c r="AD2468" i="7" s="1"/>
  <c r="AC2469" i="7"/>
  <c r="AD2469" i="7" s="1"/>
  <c r="AC2470" i="7"/>
  <c r="AD2470" i="7" s="1"/>
  <c r="AC2471" i="7"/>
  <c r="AD2471" i="7" s="1"/>
  <c r="AC2472" i="7"/>
  <c r="AD2472" i="7" s="1"/>
  <c r="AC2473" i="7"/>
  <c r="AD2473" i="7" s="1"/>
  <c r="AC2474" i="7"/>
  <c r="AD2474" i="7" s="1"/>
  <c r="AC2475" i="7"/>
  <c r="AD2475" i="7" s="1"/>
  <c r="AC2476" i="7"/>
  <c r="AD2476" i="7" s="1"/>
  <c r="AC2477" i="7"/>
  <c r="AD2477" i="7" s="1"/>
  <c r="AC2478" i="7"/>
  <c r="AD2478" i="7" s="1"/>
  <c r="AC2479" i="7"/>
  <c r="AD2479" i="7" s="1"/>
  <c r="AC2480" i="7"/>
  <c r="AD2480" i="7" s="1"/>
  <c r="AC2481" i="7"/>
  <c r="AD2481" i="7" s="1"/>
  <c r="AC2482" i="7"/>
  <c r="AD2482" i="7" s="1"/>
  <c r="AC2483" i="7"/>
  <c r="AD2483" i="7" s="1"/>
  <c r="AC2484" i="7"/>
  <c r="AD2484" i="7" s="1"/>
  <c r="AC2485" i="7"/>
  <c r="AD2485" i="7" s="1"/>
  <c r="AC2486" i="7"/>
  <c r="AD2486" i="7" s="1"/>
  <c r="AC2487" i="7"/>
  <c r="AD2487" i="7" s="1"/>
  <c r="AC2488" i="7"/>
  <c r="AD2488" i="7" s="1"/>
  <c r="AC2489" i="7"/>
  <c r="AD2489" i="7" s="1"/>
  <c r="AC2490" i="7"/>
  <c r="AD2490" i="7" s="1"/>
  <c r="AC2491" i="7"/>
  <c r="AD2491" i="7" s="1"/>
  <c r="AC2492" i="7"/>
  <c r="AD2492" i="7" s="1"/>
  <c r="AC2493" i="7"/>
  <c r="AD2493" i="7" s="1"/>
  <c r="AC2494" i="7"/>
  <c r="AD2494" i="7" s="1"/>
  <c r="AC2495" i="7"/>
  <c r="AD2495" i="7" s="1"/>
  <c r="AC2496" i="7"/>
  <c r="AD2496" i="7" s="1"/>
  <c r="AC2497" i="7"/>
  <c r="AD2497" i="7" s="1"/>
  <c r="AC2498" i="7"/>
  <c r="AD2498" i="7" s="1"/>
  <c r="AC2499" i="7"/>
  <c r="AD2499" i="7" s="1"/>
  <c r="AC2500" i="7"/>
  <c r="AD2500" i="7" s="1"/>
  <c r="AC2501" i="7"/>
  <c r="AD2501" i="7" s="1"/>
  <c r="AC2502" i="7"/>
  <c r="AD2502" i="7" s="1"/>
  <c r="AC2503" i="7"/>
  <c r="AD2503" i="7" s="1"/>
  <c r="AC2504" i="7"/>
  <c r="AD2504" i="7" s="1"/>
  <c r="AC2505" i="7"/>
  <c r="AD2505" i="7" s="1"/>
  <c r="AC2506" i="7"/>
  <c r="AD2506" i="7" s="1"/>
  <c r="AC2507" i="7"/>
  <c r="AD2507" i="7" s="1"/>
  <c r="AC2508" i="7"/>
  <c r="AD2508" i="7" s="1"/>
  <c r="AC2509" i="7"/>
  <c r="AD2509" i="7" s="1"/>
  <c r="AC2510" i="7"/>
  <c r="AD2510" i="7" s="1"/>
  <c r="AC2511" i="7"/>
  <c r="AD2511" i="7" s="1"/>
  <c r="AC2512" i="7"/>
  <c r="AD2512" i="7" s="1"/>
  <c r="AC2513" i="7"/>
  <c r="AD2513" i="7" s="1"/>
  <c r="AC2514" i="7"/>
  <c r="AD2514" i="7" s="1"/>
  <c r="AC2515" i="7"/>
  <c r="AD2515" i="7" s="1"/>
  <c r="AC2516" i="7"/>
  <c r="AD2516" i="7" s="1"/>
  <c r="AC2517" i="7"/>
  <c r="AD2517" i="7" s="1"/>
  <c r="AC2518" i="7"/>
  <c r="AD2518" i="7" s="1"/>
  <c r="AC2519" i="7"/>
  <c r="AD2519" i="7" s="1"/>
  <c r="AC2520" i="7"/>
  <c r="AD2520" i="7" s="1"/>
  <c r="AC2521" i="7"/>
  <c r="AD2521" i="7" s="1"/>
  <c r="AC2522" i="7"/>
  <c r="AD2522" i="7" s="1"/>
  <c r="AC2523" i="7"/>
  <c r="AD2523" i="7" s="1"/>
  <c r="AC2524" i="7"/>
  <c r="AD2524" i="7" s="1"/>
  <c r="AC2525" i="7"/>
  <c r="AD2525" i="7" s="1"/>
  <c r="AC2526" i="7"/>
  <c r="AD2526" i="7" s="1"/>
  <c r="AC2527" i="7"/>
  <c r="AD2527" i="7" s="1"/>
  <c r="AC2528" i="7"/>
  <c r="AD2528" i="7" s="1"/>
  <c r="AC2529" i="7"/>
  <c r="AD2529" i="7" s="1"/>
  <c r="AC2530" i="7"/>
  <c r="AD2530" i="7" s="1"/>
  <c r="AC2531" i="7"/>
  <c r="AD2531" i="7" s="1"/>
  <c r="AC2532" i="7"/>
  <c r="AD2532" i="7" s="1"/>
  <c r="AC2533" i="7"/>
  <c r="AD2533" i="7" s="1"/>
  <c r="AC2534" i="7"/>
  <c r="AD2534" i="7" s="1"/>
  <c r="AC2535" i="7"/>
  <c r="AD2535" i="7" s="1"/>
  <c r="AC2536" i="7"/>
  <c r="AD2536" i="7" s="1"/>
  <c r="AC2537" i="7"/>
  <c r="AD2537" i="7" s="1"/>
  <c r="AC2538" i="7"/>
  <c r="AD2538" i="7" s="1"/>
  <c r="AC2539" i="7"/>
  <c r="AD2539" i="7" s="1"/>
  <c r="AC2540" i="7"/>
  <c r="AD2540" i="7" s="1"/>
  <c r="AC2541" i="7"/>
  <c r="AD2541" i="7" s="1"/>
  <c r="AC2542" i="7"/>
  <c r="AD2542" i="7" s="1"/>
  <c r="AC2543" i="7"/>
  <c r="AD2543" i="7" s="1"/>
  <c r="AC2544" i="7"/>
  <c r="AD2544" i="7" s="1"/>
  <c r="AC2545" i="7"/>
  <c r="AD2545" i="7" s="1"/>
  <c r="AC2546" i="7"/>
  <c r="AD2546" i="7" s="1"/>
  <c r="AC2547" i="7"/>
  <c r="AD2547" i="7" s="1"/>
  <c r="AC2548" i="7"/>
  <c r="AD2548" i="7" s="1"/>
  <c r="AC2549" i="7"/>
  <c r="AD2549" i="7" s="1"/>
  <c r="AC2550" i="7"/>
  <c r="AD2550" i="7" s="1"/>
  <c r="AC2551" i="7"/>
  <c r="AD2551" i="7" s="1"/>
  <c r="AC2552" i="7"/>
  <c r="AD2552" i="7" s="1"/>
  <c r="AC2553" i="7"/>
  <c r="AD2553" i="7" s="1"/>
  <c r="AC2554" i="7"/>
  <c r="AD2554" i="7" s="1"/>
  <c r="AC2555" i="7"/>
  <c r="AD2555" i="7" s="1"/>
  <c r="AC2556" i="7"/>
  <c r="AD2556" i="7" s="1"/>
  <c r="AC2557" i="7"/>
  <c r="AD2557" i="7" s="1"/>
  <c r="AC2558" i="7"/>
  <c r="AD2558" i="7" s="1"/>
  <c r="AC2559" i="7"/>
  <c r="AD2559" i="7" s="1"/>
  <c r="AC2560" i="7"/>
  <c r="AD2560" i="7" s="1"/>
  <c r="AC2561" i="7"/>
  <c r="AD2561" i="7" s="1"/>
  <c r="AC2562" i="7"/>
  <c r="AD2562" i="7" s="1"/>
  <c r="AC2563" i="7"/>
  <c r="AD2563" i="7" s="1"/>
  <c r="AC2564" i="7"/>
  <c r="AD2564" i="7" s="1"/>
  <c r="AC2565" i="7"/>
  <c r="AD2565" i="7" s="1"/>
  <c r="AC2566" i="7"/>
  <c r="AD2566" i="7" s="1"/>
  <c r="AC2567" i="7"/>
  <c r="AD2567" i="7" s="1"/>
  <c r="AC2568" i="7"/>
  <c r="AD2568" i="7" s="1"/>
  <c r="AC2569" i="7"/>
  <c r="AD2569" i="7" s="1"/>
  <c r="AC2570" i="7"/>
  <c r="AD2570" i="7" s="1"/>
  <c r="AC2571" i="7"/>
  <c r="AD2571" i="7" s="1"/>
  <c r="AC2572" i="7"/>
  <c r="AD2572" i="7" s="1"/>
  <c r="AC2573" i="7"/>
  <c r="AD2573" i="7" s="1"/>
  <c r="AC2574" i="7"/>
  <c r="AD2574" i="7" s="1"/>
  <c r="AC2575" i="7"/>
  <c r="AD2575" i="7" s="1"/>
  <c r="AC2576" i="7"/>
  <c r="AD2576" i="7" s="1"/>
  <c r="AC2577" i="7"/>
  <c r="AD2577" i="7" s="1"/>
  <c r="AC2578" i="7"/>
  <c r="AD2578" i="7" s="1"/>
  <c r="AC2579" i="7"/>
  <c r="AD2579" i="7" s="1"/>
  <c r="AC2580" i="7"/>
  <c r="AD2580" i="7" s="1"/>
  <c r="AC2581" i="7"/>
  <c r="AD2581" i="7" s="1"/>
  <c r="AC2582" i="7"/>
  <c r="AD2582" i="7" s="1"/>
  <c r="AC2583" i="7"/>
  <c r="AD2583" i="7" s="1"/>
  <c r="AC2584" i="7"/>
  <c r="AD2584" i="7" s="1"/>
  <c r="AC2585" i="7"/>
  <c r="AD2585" i="7" s="1"/>
  <c r="AC2586" i="7"/>
  <c r="AD2586" i="7" s="1"/>
  <c r="AC2587" i="7"/>
  <c r="AD2587" i="7" s="1"/>
  <c r="AC2588" i="7"/>
  <c r="AD2588" i="7" s="1"/>
  <c r="AC2589" i="7"/>
  <c r="AD2589" i="7" s="1"/>
  <c r="AC2590" i="7"/>
  <c r="AD2590" i="7" s="1"/>
  <c r="AC2591" i="7"/>
  <c r="AD2591" i="7" s="1"/>
  <c r="AC2592" i="7"/>
  <c r="AD2592" i="7" s="1"/>
  <c r="AC2593" i="7"/>
  <c r="AD2593" i="7" s="1"/>
  <c r="AC2594" i="7"/>
  <c r="AD2594" i="7" s="1"/>
  <c r="AC2595" i="7"/>
  <c r="AD2595" i="7" s="1"/>
  <c r="AC2596" i="7"/>
  <c r="AD2596" i="7" s="1"/>
  <c r="AC2597" i="7"/>
  <c r="AD2597" i="7" s="1"/>
  <c r="AC2598" i="7"/>
  <c r="AD2598" i="7" s="1"/>
  <c r="AC2599" i="7"/>
  <c r="AD2599" i="7" s="1"/>
  <c r="AC2600" i="7"/>
  <c r="AD2600" i="7" s="1"/>
  <c r="AC2601" i="7"/>
  <c r="AD2601" i="7" s="1"/>
  <c r="AC2602" i="7"/>
  <c r="AD2602" i="7" s="1"/>
  <c r="AC2603" i="7"/>
  <c r="AD2603" i="7" s="1"/>
  <c r="AC2604" i="7"/>
  <c r="AD2604" i="7" s="1"/>
  <c r="AC2605" i="7"/>
  <c r="AD2605" i="7" s="1"/>
  <c r="AC2606" i="7"/>
  <c r="AD2606" i="7" s="1"/>
  <c r="AC2607" i="7"/>
  <c r="AD2607" i="7" s="1"/>
  <c r="AC2608" i="7"/>
  <c r="AD2608" i="7" s="1"/>
  <c r="AC2609" i="7"/>
  <c r="AD2609" i="7" s="1"/>
  <c r="AC2610" i="7"/>
  <c r="AD2610" i="7" s="1"/>
  <c r="AC2611" i="7"/>
  <c r="AD2611" i="7" s="1"/>
  <c r="AC2612" i="7"/>
  <c r="AD2612" i="7" s="1"/>
  <c r="AC2613" i="7"/>
  <c r="AD2613" i="7" s="1"/>
  <c r="AC2614" i="7"/>
  <c r="AD2614" i="7" s="1"/>
  <c r="AC2615" i="7"/>
  <c r="AD2615" i="7" s="1"/>
  <c r="AC2616" i="7"/>
  <c r="AD2616" i="7" s="1"/>
  <c r="AC2617" i="7"/>
  <c r="AD2617" i="7" s="1"/>
  <c r="AC2618" i="7"/>
  <c r="AD2618" i="7" s="1"/>
  <c r="AC2619" i="7"/>
  <c r="AD2619" i="7" s="1"/>
  <c r="AC2620" i="7"/>
  <c r="AD2620" i="7" s="1"/>
  <c r="AC2621" i="7"/>
  <c r="AD2621" i="7" s="1"/>
  <c r="AC2622" i="7"/>
  <c r="AD2622" i="7" s="1"/>
  <c r="AC2623" i="7"/>
  <c r="AD2623" i="7" s="1"/>
  <c r="AC2624" i="7"/>
  <c r="AD2624" i="7" s="1"/>
  <c r="AC2625" i="7"/>
  <c r="AD2625" i="7" s="1"/>
  <c r="AC2626" i="7"/>
  <c r="AD2626" i="7" s="1"/>
  <c r="AC2627" i="7"/>
  <c r="AD2627" i="7" s="1"/>
  <c r="AC2628" i="7"/>
  <c r="AD2628" i="7" s="1"/>
  <c r="AC2629" i="7"/>
  <c r="AD2629" i="7" s="1"/>
  <c r="AC2630" i="7"/>
  <c r="AD2630" i="7" s="1"/>
  <c r="AC2631" i="7"/>
  <c r="AD2631" i="7" s="1"/>
  <c r="AC2632" i="7"/>
  <c r="AD2632" i="7" s="1"/>
  <c r="AC2633" i="7"/>
  <c r="AD2633" i="7" s="1"/>
  <c r="AC2634" i="7"/>
  <c r="AD2634" i="7" s="1"/>
  <c r="AC2635" i="7"/>
  <c r="AD2635" i="7" s="1"/>
  <c r="AC2636" i="7"/>
  <c r="AD2636" i="7" s="1"/>
  <c r="AC2637" i="7"/>
  <c r="AD2637" i="7" s="1"/>
  <c r="AC2638" i="7"/>
  <c r="AD2638" i="7" s="1"/>
  <c r="AC2639" i="7"/>
  <c r="AD2639" i="7" s="1"/>
  <c r="AC2640" i="7"/>
  <c r="AD2640" i="7" s="1"/>
  <c r="AC2641" i="7"/>
  <c r="AD2641" i="7" s="1"/>
  <c r="AC2642" i="7"/>
  <c r="AD2642" i="7" s="1"/>
  <c r="AC2643" i="7"/>
  <c r="AD2643" i="7" s="1"/>
  <c r="AC2644" i="7"/>
  <c r="AD2644" i="7" s="1"/>
  <c r="AC2645" i="7"/>
  <c r="AD2645" i="7" s="1"/>
  <c r="AC2646" i="7"/>
  <c r="AD2646" i="7" s="1"/>
  <c r="AC2647" i="7"/>
  <c r="AD2647" i="7" s="1"/>
  <c r="AC2648" i="7"/>
  <c r="AD2648" i="7" s="1"/>
  <c r="AC2649" i="7"/>
  <c r="AD2649" i="7" s="1"/>
  <c r="AC2650" i="7"/>
  <c r="AD2650" i="7" s="1"/>
  <c r="AC2651" i="7"/>
  <c r="AD2651" i="7" s="1"/>
  <c r="AC2652" i="7"/>
  <c r="AD2652" i="7" s="1"/>
  <c r="AC2653" i="7"/>
  <c r="AD2653" i="7" s="1"/>
  <c r="AC2654" i="7"/>
  <c r="AD2654" i="7" s="1"/>
  <c r="AC2655" i="7"/>
  <c r="AD2655" i="7" s="1"/>
  <c r="AC2656" i="7"/>
  <c r="AD2656" i="7" s="1"/>
  <c r="AC2657" i="7"/>
  <c r="AD2657" i="7" s="1"/>
  <c r="AC2658" i="7"/>
  <c r="AD2658" i="7" s="1"/>
  <c r="AC2659" i="7"/>
  <c r="AD2659" i="7" s="1"/>
  <c r="AC2660" i="7"/>
  <c r="AD2660" i="7" s="1"/>
  <c r="AC2661" i="7"/>
  <c r="AD2661" i="7" s="1"/>
  <c r="AC2662" i="7"/>
  <c r="AD2662" i="7" s="1"/>
  <c r="AC2663" i="7"/>
  <c r="AD2663" i="7" s="1"/>
  <c r="AC2664" i="7"/>
  <c r="AD2664" i="7" s="1"/>
  <c r="AC2665" i="7"/>
  <c r="AD2665" i="7" s="1"/>
  <c r="AC2666" i="7"/>
  <c r="AD2666" i="7" s="1"/>
  <c r="AC2667" i="7"/>
  <c r="AD2667" i="7" s="1"/>
  <c r="AC2668" i="7"/>
  <c r="AD2668" i="7" s="1"/>
  <c r="AC2669" i="7"/>
  <c r="AD2669" i="7" s="1"/>
  <c r="AC2670" i="7"/>
  <c r="AD2670" i="7" s="1"/>
  <c r="AC2671" i="7"/>
  <c r="AD2671" i="7" s="1"/>
  <c r="AC2672" i="7"/>
  <c r="AD2672" i="7" s="1"/>
  <c r="AC2673" i="7"/>
  <c r="AD2673" i="7" s="1"/>
  <c r="AC2674" i="7"/>
  <c r="AD2674" i="7" s="1"/>
  <c r="AC2675" i="7"/>
  <c r="AD2675" i="7" s="1"/>
  <c r="AC2676" i="7"/>
  <c r="AD2676" i="7" s="1"/>
  <c r="AC2677" i="7"/>
  <c r="AD2677" i="7" s="1"/>
  <c r="AC2678" i="7"/>
  <c r="AD2678" i="7" s="1"/>
  <c r="AC2679" i="7"/>
  <c r="AD2679" i="7" s="1"/>
  <c r="AC2680" i="7"/>
  <c r="AD2680" i="7" s="1"/>
  <c r="AC2681" i="7"/>
  <c r="AD2681" i="7" s="1"/>
  <c r="AC2682" i="7"/>
  <c r="AD2682" i="7" s="1"/>
  <c r="AC2683" i="7"/>
  <c r="AD2683" i="7" s="1"/>
  <c r="AC2684" i="7"/>
  <c r="AD2684" i="7" s="1"/>
  <c r="AC2685" i="7"/>
  <c r="AD2685" i="7" s="1"/>
  <c r="AC2686" i="7"/>
  <c r="AD2686" i="7" s="1"/>
  <c r="AC2687" i="7"/>
  <c r="AD2687" i="7" s="1"/>
  <c r="AC2688" i="7"/>
  <c r="AD2688" i="7" s="1"/>
  <c r="AC2689" i="7"/>
  <c r="AD2689" i="7" s="1"/>
  <c r="AC2690" i="7"/>
  <c r="AD2690" i="7" s="1"/>
  <c r="AC2691" i="7"/>
  <c r="AD2691" i="7" s="1"/>
  <c r="AC2692" i="7"/>
  <c r="AD2692" i="7" s="1"/>
  <c r="AC2693" i="7"/>
  <c r="AD2693" i="7" s="1"/>
  <c r="AC2694" i="7"/>
  <c r="AD2694" i="7" s="1"/>
  <c r="AC2695" i="7"/>
  <c r="AD2695" i="7" s="1"/>
  <c r="AC2696" i="7"/>
  <c r="AD2696" i="7" s="1"/>
  <c r="AC2697" i="7"/>
  <c r="AD2697" i="7" s="1"/>
  <c r="AC2698" i="7"/>
  <c r="AD2698" i="7" s="1"/>
  <c r="AC2699" i="7"/>
  <c r="AD2699" i="7" s="1"/>
  <c r="AC2700" i="7"/>
  <c r="AD2700" i="7" s="1"/>
  <c r="AC2701" i="7"/>
  <c r="AD2701" i="7" s="1"/>
  <c r="AC2702" i="7"/>
  <c r="AD2702" i="7" s="1"/>
  <c r="AC2703" i="7"/>
  <c r="AD2703" i="7" s="1"/>
  <c r="AC2704" i="7"/>
  <c r="AD2704" i="7" s="1"/>
  <c r="AC2705" i="7"/>
  <c r="AD2705" i="7" s="1"/>
  <c r="AC2706" i="7"/>
  <c r="AD2706" i="7" s="1"/>
  <c r="AC2707" i="7"/>
  <c r="AD2707" i="7" s="1"/>
  <c r="AC2708" i="7"/>
  <c r="AD2708" i="7" s="1"/>
  <c r="AC2709" i="7"/>
  <c r="AD2709" i="7" s="1"/>
  <c r="AC2710" i="7"/>
  <c r="AD2710" i="7" s="1"/>
  <c r="AC2711" i="7"/>
  <c r="AD2711" i="7" s="1"/>
  <c r="AC2712" i="7"/>
  <c r="AD2712" i="7" s="1"/>
  <c r="AC2713" i="7"/>
  <c r="AD2713" i="7" s="1"/>
  <c r="AC2714" i="7"/>
  <c r="AD2714" i="7" s="1"/>
  <c r="AC2715" i="7"/>
  <c r="AD2715" i="7" s="1"/>
  <c r="AC2716" i="7"/>
  <c r="AD2716" i="7" s="1"/>
  <c r="AC2717" i="7"/>
  <c r="AD2717" i="7" s="1"/>
  <c r="AC2718" i="7"/>
  <c r="AD2718" i="7" s="1"/>
  <c r="AC2719" i="7"/>
  <c r="AD2719" i="7" s="1"/>
  <c r="AC2720" i="7"/>
  <c r="AD2720" i="7" s="1"/>
  <c r="AC2721" i="7"/>
  <c r="AD2721" i="7" s="1"/>
  <c r="AC2722" i="7"/>
  <c r="AD2722" i="7" s="1"/>
  <c r="AC2723" i="7"/>
  <c r="AD2723" i="7" s="1"/>
  <c r="AC2724" i="7"/>
  <c r="AD2724" i="7" s="1"/>
  <c r="AC2725" i="7"/>
  <c r="AD2725" i="7" s="1"/>
  <c r="AC2726" i="7"/>
  <c r="AD2726" i="7" s="1"/>
  <c r="AC2727" i="7"/>
  <c r="AD2727" i="7" s="1"/>
  <c r="AC2728" i="7"/>
  <c r="AD2728" i="7" s="1"/>
  <c r="AC2729" i="7"/>
  <c r="AD2729" i="7" s="1"/>
  <c r="AC2730" i="7"/>
  <c r="AD2730" i="7" s="1"/>
  <c r="AC2731" i="7"/>
  <c r="AD2731" i="7" s="1"/>
  <c r="AC2732" i="7"/>
  <c r="AD2732" i="7" s="1"/>
  <c r="AC2733" i="7"/>
  <c r="AD2733" i="7" s="1"/>
  <c r="AC2734" i="7"/>
  <c r="AD2734" i="7" s="1"/>
  <c r="AC2735" i="7"/>
  <c r="AD2735" i="7" s="1"/>
  <c r="AC2736" i="7"/>
  <c r="AD2736" i="7" s="1"/>
  <c r="AC2737" i="7"/>
  <c r="AD2737" i="7" s="1"/>
  <c r="AC2738" i="7"/>
  <c r="AD2738" i="7" s="1"/>
  <c r="AC2739" i="7"/>
  <c r="AD2739" i="7" s="1"/>
  <c r="AC2740" i="7"/>
  <c r="AD2740" i="7" s="1"/>
  <c r="AC2741" i="7"/>
  <c r="AD2741" i="7" s="1"/>
  <c r="AC2742" i="7"/>
  <c r="AD2742" i="7" s="1"/>
  <c r="AC2743" i="7"/>
  <c r="AD2743" i="7" s="1"/>
  <c r="AC2744" i="7"/>
  <c r="AD2744" i="7" s="1"/>
  <c r="AC2745" i="7"/>
  <c r="AD2745" i="7" s="1"/>
  <c r="AC2746" i="7"/>
  <c r="AD2746" i="7" s="1"/>
  <c r="AC2747" i="7"/>
  <c r="AD2747" i="7" s="1"/>
  <c r="AC2748" i="7"/>
  <c r="AD2748" i="7" s="1"/>
  <c r="AC2749" i="7"/>
  <c r="AD2749" i="7" s="1"/>
  <c r="AC2750" i="7"/>
  <c r="AD2750" i="7" s="1"/>
  <c r="AC2751" i="7"/>
  <c r="AD2751" i="7" s="1"/>
  <c r="AC2752" i="7"/>
  <c r="AD2752" i="7" s="1"/>
  <c r="AC2753" i="7"/>
  <c r="AD2753" i="7" s="1"/>
  <c r="AC2754" i="7"/>
  <c r="AD2754" i="7" s="1"/>
  <c r="AC2755" i="7"/>
  <c r="AD2755" i="7" s="1"/>
  <c r="AC2756" i="7"/>
  <c r="AD2756" i="7" s="1"/>
  <c r="AC2757" i="7"/>
  <c r="AD2757" i="7" s="1"/>
  <c r="AC2758" i="7"/>
  <c r="AD2758" i="7" s="1"/>
  <c r="AC2759" i="7"/>
  <c r="AD2759" i="7" s="1"/>
  <c r="AC2760" i="7"/>
  <c r="AD2760" i="7" s="1"/>
  <c r="AC2761" i="7"/>
  <c r="AD2761" i="7" s="1"/>
  <c r="AC2762" i="7"/>
  <c r="AD2762" i="7" s="1"/>
  <c r="AC2763" i="7"/>
  <c r="AD2763" i="7" s="1"/>
  <c r="AC2764" i="7"/>
  <c r="AD2764" i="7" s="1"/>
  <c r="AC2765" i="7"/>
  <c r="AD2765" i="7" s="1"/>
  <c r="AC2766" i="7"/>
  <c r="AD2766" i="7" s="1"/>
  <c r="AC2767" i="7"/>
  <c r="AD2767" i="7" s="1"/>
  <c r="AC2768" i="7"/>
  <c r="AD2768" i="7" s="1"/>
  <c r="AC2769" i="7"/>
  <c r="AD2769" i="7" s="1"/>
  <c r="AC2770" i="7"/>
  <c r="AD2770" i="7" s="1"/>
  <c r="AC2771" i="7"/>
  <c r="AD2771" i="7" s="1"/>
  <c r="AC2772" i="7"/>
  <c r="AD2772" i="7" s="1"/>
  <c r="AC2773" i="7"/>
  <c r="AD2773" i="7" s="1"/>
  <c r="AC2774" i="7"/>
  <c r="AD2774" i="7" s="1"/>
  <c r="AC2775" i="7"/>
  <c r="AD2775" i="7" s="1"/>
  <c r="AC2776" i="7"/>
  <c r="AD2776" i="7" s="1"/>
  <c r="AC2777" i="7"/>
  <c r="AD2777" i="7" s="1"/>
  <c r="AC2778" i="7"/>
  <c r="AD2778" i="7" s="1"/>
  <c r="AC2779" i="7"/>
  <c r="AD2779" i="7" s="1"/>
  <c r="AC2780" i="7"/>
  <c r="AD2780" i="7" s="1"/>
  <c r="AC2781" i="7"/>
  <c r="AD2781" i="7" s="1"/>
  <c r="AC2782" i="7"/>
  <c r="AD2782" i="7" s="1"/>
  <c r="AC2783" i="7"/>
  <c r="AD2783" i="7" s="1"/>
  <c r="AC2784" i="7"/>
  <c r="AD2784" i="7" s="1"/>
  <c r="AC2785" i="7"/>
  <c r="AD2785" i="7" s="1"/>
  <c r="AC2786" i="7"/>
  <c r="AD2786" i="7" s="1"/>
  <c r="AC2787" i="7"/>
  <c r="AD2787" i="7" s="1"/>
  <c r="AC2788" i="7"/>
  <c r="AD2788" i="7" s="1"/>
  <c r="AC2789" i="7"/>
  <c r="AD2789" i="7" s="1"/>
  <c r="AC2790" i="7"/>
  <c r="AD2790" i="7" s="1"/>
  <c r="AC2791" i="7"/>
  <c r="AD2791" i="7" s="1"/>
  <c r="AC2792" i="7"/>
  <c r="AD2792" i="7" s="1"/>
  <c r="AC2793" i="7"/>
  <c r="AD2793" i="7" s="1"/>
  <c r="AC2794" i="7"/>
  <c r="AD2794" i="7" s="1"/>
  <c r="AC2795" i="7"/>
  <c r="AD2795" i="7" s="1"/>
  <c r="AC2796" i="7"/>
  <c r="AD2796" i="7" s="1"/>
  <c r="AC2797" i="7"/>
  <c r="AD2797" i="7" s="1"/>
  <c r="AC2798" i="7"/>
  <c r="AD2798" i="7" s="1"/>
  <c r="AC2799" i="7"/>
  <c r="AD2799" i="7" s="1"/>
  <c r="AC2800" i="7"/>
  <c r="AD2800" i="7" s="1"/>
  <c r="AC2801" i="7"/>
  <c r="AD2801" i="7" s="1"/>
  <c r="AC2802" i="7"/>
  <c r="AD2802" i="7" s="1"/>
  <c r="AC2803" i="7"/>
  <c r="AD2803" i="7" s="1"/>
  <c r="AC2804" i="7"/>
  <c r="AD2804" i="7" s="1"/>
  <c r="AC2805" i="7"/>
  <c r="AD2805" i="7" s="1"/>
  <c r="AC2806" i="7"/>
  <c r="AD2806" i="7" s="1"/>
  <c r="AC2807" i="7"/>
  <c r="AD2807" i="7" s="1"/>
  <c r="AC2808" i="7"/>
  <c r="AD2808" i="7" s="1"/>
  <c r="AC2809" i="7"/>
  <c r="AD2809" i="7" s="1"/>
  <c r="AC2810" i="7"/>
  <c r="AD2810" i="7" s="1"/>
  <c r="AC2811" i="7"/>
  <c r="AD2811" i="7" s="1"/>
  <c r="AC2812" i="7"/>
  <c r="AD2812" i="7" s="1"/>
  <c r="AC2813" i="7"/>
  <c r="AD2813" i="7" s="1"/>
  <c r="AC2814" i="7"/>
  <c r="AD2814" i="7" s="1"/>
  <c r="AC2815" i="7"/>
  <c r="AD2815" i="7" s="1"/>
  <c r="AC2816" i="7"/>
  <c r="AD2816" i="7" s="1"/>
  <c r="AC2817" i="7"/>
  <c r="AD2817" i="7" s="1"/>
  <c r="AC2818" i="7"/>
  <c r="AD2818" i="7" s="1"/>
  <c r="AC2819" i="7"/>
  <c r="AD2819" i="7" s="1"/>
  <c r="AC2820" i="7"/>
  <c r="AD2820" i="7" s="1"/>
  <c r="AC2821" i="7"/>
  <c r="AD2821" i="7" s="1"/>
  <c r="AC2822" i="7"/>
  <c r="AD2822" i="7" s="1"/>
  <c r="AC2823" i="7"/>
  <c r="AD2823" i="7" s="1"/>
  <c r="AC2824" i="7"/>
  <c r="AD2824" i="7" s="1"/>
  <c r="AC2825" i="7"/>
  <c r="AD2825" i="7" s="1"/>
  <c r="AC2826" i="7"/>
  <c r="AD2826" i="7" s="1"/>
  <c r="AC2827" i="7"/>
  <c r="AD2827" i="7" s="1"/>
  <c r="AC2828" i="7"/>
  <c r="AD2828" i="7" s="1"/>
  <c r="AC2829" i="7"/>
  <c r="AD2829" i="7" s="1"/>
  <c r="AC2830" i="7"/>
  <c r="AD2830" i="7" s="1"/>
  <c r="AC2831" i="7"/>
  <c r="AD2831" i="7" s="1"/>
  <c r="AC2832" i="7"/>
  <c r="AD2832" i="7" s="1"/>
  <c r="AC2833" i="7"/>
  <c r="AD2833" i="7" s="1"/>
  <c r="AC2834" i="7"/>
  <c r="AD2834" i="7" s="1"/>
  <c r="AC2835" i="7"/>
  <c r="AD2835" i="7" s="1"/>
  <c r="AC2836" i="7"/>
  <c r="AD2836" i="7" s="1"/>
  <c r="AC2837" i="7"/>
  <c r="AD2837" i="7" s="1"/>
  <c r="AC2838" i="7"/>
  <c r="AD2838" i="7" s="1"/>
  <c r="AC2839" i="7"/>
  <c r="AD2839" i="7" s="1"/>
  <c r="AC2840" i="7"/>
  <c r="AD2840" i="7" s="1"/>
  <c r="AC2841" i="7"/>
  <c r="AD2841" i="7" s="1"/>
  <c r="AC2842" i="7"/>
  <c r="AD2842" i="7" s="1"/>
  <c r="AC2843" i="7"/>
  <c r="AD2843" i="7" s="1"/>
  <c r="AC2844" i="7"/>
  <c r="AD2844" i="7" s="1"/>
  <c r="AC2845" i="7"/>
  <c r="AD2845" i="7" s="1"/>
  <c r="AC2846" i="7"/>
  <c r="AD2846" i="7" s="1"/>
  <c r="AC2847" i="7"/>
  <c r="AD2847" i="7" s="1"/>
  <c r="AC2848" i="7"/>
  <c r="AD2848" i="7" s="1"/>
  <c r="AC2849" i="7"/>
  <c r="AD2849" i="7" s="1"/>
  <c r="AC2850" i="7"/>
  <c r="AD2850" i="7" s="1"/>
  <c r="AC2851" i="7"/>
  <c r="AD2851" i="7" s="1"/>
  <c r="AC2852" i="7"/>
  <c r="AD2852" i="7" s="1"/>
  <c r="AC2853" i="7"/>
  <c r="AD2853" i="7" s="1"/>
  <c r="AC2854" i="7"/>
  <c r="AD2854" i="7" s="1"/>
  <c r="AC2855" i="7"/>
  <c r="AD2855" i="7" s="1"/>
  <c r="AC2856" i="7"/>
  <c r="AD2856" i="7" s="1"/>
  <c r="AC2857" i="7"/>
  <c r="AD2857" i="7" s="1"/>
  <c r="AC2858" i="7"/>
  <c r="AD2858" i="7" s="1"/>
  <c r="AC2859" i="7"/>
  <c r="AD2859" i="7" s="1"/>
  <c r="AC2860" i="7"/>
  <c r="AD2860" i="7" s="1"/>
  <c r="AC2861" i="7"/>
  <c r="AD2861" i="7" s="1"/>
  <c r="AC2862" i="7"/>
  <c r="AD2862" i="7" s="1"/>
  <c r="AC2863" i="7"/>
  <c r="AD2863" i="7" s="1"/>
  <c r="AC2864" i="7"/>
  <c r="AD2864" i="7" s="1"/>
  <c r="AC2865" i="7"/>
  <c r="AD2865" i="7" s="1"/>
  <c r="AC2866" i="7"/>
  <c r="AD2866" i="7" s="1"/>
  <c r="AC2867" i="7"/>
  <c r="AD2867" i="7" s="1"/>
  <c r="AC2868" i="7"/>
  <c r="AD2868" i="7" s="1"/>
  <c r="AC2869" i="7"/>
  <c r="AD2869" i="7" s="1"/>
  <c r="AC2870" i="7"/>
  <c r="AD2870" i="7" s="1"/>
  <c r="AC2871" i="7"/>
  <c r="AD2871" i="7" s="1"/>
  <c r="AC2872" i="7"/>
  <c r="AD2872" i="7" s="1"/>
  <c r="AC2873" i="7"/>
  <c r="AD2873" i="7" s="1"/>
  <c r="AC2874" i="7"/>
  <c r="AD2874" i="7" s="1"/>
  <c r="AC2875" i="7"/>
  <c r="AD2875" i="7" s="1"/>
  <c r="AC2876" i="7"/>
  <c r="AD2876" i="7" s="1"/>
  <c r="AC2877" i="7"/>
  <c r="AD2877" i="7" s="1"/>
  <c r="AC2878" i="7"/>
  <c r="AD2878" i="7" s="1"/>
  <c r="AC2879" i="7"/>
  <c r="AD2879" i="7" s="1"/>
  <c r="AC2880" i="7"/>
  <c r="AD2880" i="7" s="1"/>
  <c r="AC2881" i="7"/>
  <c r="AD2881" i="7" s="1"/>
  <c r="AC2882" i="7"/>
  <c r="AD2882" i="7" s="1"/>
  <c r="AC2883" i="7"/>
  <c r="AD2883" i="7" s="1"/>
  <c r="AC2884" i="7"/>
  <c r="AD2884" i="7" s="1"/>
  <c r="AC2885" i="7"/>
  <c r="AD2885" i="7" s="1"/>
  <c r="AC2886" i="7"/>
  <c r="AD2886" i="7" s="1"/>
  <c r="AC2887" i="7"/>
  <c r="AD2887" i="7" s="1"/>
  <c r="AC2888" i="7"/>
  <c r="AD2888" i="7" s="1"/>
  <c r="AC2889" i="7"/>
  <c r="AD2889" i="7" s="1"/>
  <c r="AC2890" i="7"/>
  <c r="AD2890" i="7" s="1"/>
  <c r="AC2891" i="7"/>
  <c r="AD2891" i="7" s="1"/>
  <c r="AC2892" i="7"/>
  <c r="AD2892" i="7" s="1"/>
  <c r="AC2893" i="7"/>
  <c r="AD2893" i="7" s="1"/>
  <c r="AC2894" i="7"/>
  <c r="AD2894" i="7" s="1"/>
  <c r="AC2895" i="7"/>
  <c r="AD2895" i="7" s="1"/>
  <c r="AC2896" i="7"/>
  <c r="AD2896" i="7" s="1"/>
  <c r="AC2897" i="7"/>
  <c r="AD2897" i="7" s="1"/>
  <c r="AC2898" i="7"/>
  <c r="AD2898" i="7" s="1"/>
  <c r="AC2899" i="7"/>
  <c r="AD2899" i="7" s="1"/>
  <c r="AC2900" i="7"/>
  <c r="AD2900" i="7" s="1"/>
  <c r="AC2901" i="7"/>
  <c r="AD2901" i="7" s="1"/>
  <c r="AC2902" i="7"/>
  <c r="AD2902" i="7" s="1"/>
  <c r="AC2903" i="7"/>
  <c r="AD2903" i="7" s="1"/>
  <c r="AC2904" i="7"/>
  <c r="AD2904" i="7" s="1"/>
  <c r="AC2905" i="7"/>
  <c r="AD2905" i="7" s="1"/>
  <c r="AC2906" i="7"/>
  <c r="AD2906" i="7" s="1"/>
  <c r="AC2907" i="7"/>
  <c r="AD2907" i="7" s="1"/>
  <c r="AC2908" i="7"/>
  <c r="AD2908" i="7" s="1"/>
  <c r="AC2909" i="7"/>
  <c r="AD2909" i="7" s="1"/>
  <c r="AC2910" i="7"/>
  <c r="AD2910" i="7" s="1"/>
  <c r="AC2911" i="7"/>
  <c r="AD2911" i="7" s="1"/>
  <c r="AC2912" i="7"/>
  <c r="AD2912" i="7" s="1"/>
  <c r="AC2913" i="7"/>
  <c r="AD2913" i="7" s="1"/>
  <c r="AC2914" i="7"/>
  <c r="AD2914" i="7" s="1"/>
  <c r="AC2915" i="7"/>
  <c r="AD2915" i="7" s="1"/>
  <c r="AC2916" i="7"/>
  <c r="AD2916" i="7" s="1"/>
  <c r="AC2917" i="7"/>
  <c r="AD2917" i="7" s="1"/>
  <c r="AC2918" i="7"/>
  <c r="AD2918" i="7" s="1"/>
  <c r="AC2919" i="7"/>
  <c r="AD2919" i="7" s="1"/>
  <c r="AC2920" i="7"/>
  <c r="AD2920" i="7" s="1"/>
  <c r="AC2921" i="7"/>
  <c r="AD2921" i="7" s="1"/>
  <c r="AC2922" i="7"/>
  <c r="AD2922" i="7" s="1"/>
  <c r="AC2923" i="7"/>
  <c r="AD2923" i="7" s="1"/>
  <c r="AC2924" i="7"/>
  <c r="AD2924" i="7" s="1"/>
  <c r="AC2925" i="7"/>
  <c r="AD2925" i="7" s="1"/>
  <c r="AC2926" i="7"/>
  <c r="AD2926" i="7" s="1"/>
  <c r="AC2927" i="7"/>
  <c r="AD2927" i="7" s="1"/>
  <c r="AC2928" i="7"/>
  <c r="AD2928" i="7" s="1"/>
  <c r="AC2929" i="7"/>
  <c r="AD2929" i="7" s="1"/>
  <c r="AC2930" i="7"/>
  <c r="AD2930" i="7" s="1"/>
  <c r="AC2931" i="7"/>
  <c r="AD2931" i="7" s="1"/>
  <c r="AC2932" i="7"/>
  <c r="AD2932" i="7" s="1"/>
  <c r="AC2933" i="7"/>
  <c r="AD2933" i="7" s="1"/>
  <c r="AC2934" i="7"/>
  <c r="AD2934" i="7" s="1"/>
  <c r="AC2935" i="7"/>
  <c r="AD2935" i="7" s="1"/>
  <c r="AC2936" i="7"/>
  <c r="AD2936" i="7" s="1"/>
  <c r="AC2937" i="7"/>
  <c r="AD2937" i="7" s="1"/>
  <c r="AC2938" i="7"/>
  <c r="AD2938" i="7" s="1"/>
  <c r="AC2939" i="7"/>
  <c r="AD2939" i="7" s="1"/>
  <c r="AC2940" i="7"/>
  <c r="AD2940" i="7" s="1"/>
  <c r="AC2941" i="7"/>
  <c r="AD2941" i="7" s="1"/>
  <c r="AC2942" i="7"/>
  <c r="AD2942" i="7" s="1"/>
  <c r="AC2943" i="7"/>
  <c r="AD2943" i="7" s="1"/>
  <c r="AC2944" i="7"/>
  <c r="AD2944" i="7" s="1"/>
  <c r="AC2945" i="7"/>
  <c r="AD2945" i="7" s="1"/>
  <c r="AC2946" i="7"/>
  <c r="AD2946" i="7" s="1"/>
  <c r="AC2947" i="7"/>
  <c r="AD2947" i="7" s="1"/>
  <c r="AC2948" i="7"/>
  <c r="AD2948" i="7" s="1"/>
  <c r="AC2949" i="7"/>
  <c r="AD2949" i="7" s="1"/>
  <c r="AC2950" i="7"/>
  <c r="AD2950" i="7" s="1"/>
  <c r="AC2951" i="7"/>
  <c r="AD2951" i="7" s="1"/>
  <c r="AC2952" i="7"/>
  <c r="AD2952" i="7" s="1"/>
  <c r="AC2953" i="7"/>
  <c r="AD2953" i="7" s="1"/>
  <c r="AC2954" i="7"/>
  <c r="AD2954" i="7" s="1"/>
  <c r="AC2955" i="7"/>
  <c r="AD2955" i="7" s="1"/>
  <c r="AC2956" i="7"/>
  <c r="AD2956" i="7" s="1"/>
  <c r="AC2957" i="7"/>
  <c r="AD2957" i="7" s="1"/>
  <c r="AC2958" i="7"/>
  <c r="AD2958" i="7" s="1"/>
  <c r="AC2959" i="7"/>
  <c r="AD2959" i="7" s="1"/>
  <c r="AC2960" i="7"/>
  <c r="AD2960" i="7" s="1"/>
  <c r="AC2961" i="7"/>
  <c r="AD2961" i="7" s="1"/>
  <c r="AC2962" i="7"/>
  <c r="AD2962" i="7" s="1"/>
  <c r="AC2963" i="7"/>
  <c r="AD2963" i="7" s="1"/>
  <c r="AC2964" i="7"/>
  <c r="AD2964" i="7" s="1"/>
  <c r="AC2965" i="7"/>
  <c r="AD2965" i="7" s="1"/>
  <c r="AC2966" i="7"/>
  <c r="AD2966" i="7" s="1"/>
  <c r="AC2967" i="7"/>
  <c r="AD2967" i="7" s="1"/>
  <c r="AC2968" i="7"/>
  <c r="AD2968" i="7" s="1"/>
  <c r="AC2969" i="7"/>
  <c r="AD2969" i="7" s="1"/>
  <c r="AC2970" i="7"/>
  <c r="AD2970" i="7" s="1"/>
  <c r="AC2971" i="7"/>
  <c r="AD2971" i="7" s="1"/>
  <c r="AC2972" i="7"/>
  <c r="AD2972" i="7" s="1"/>
  <c r="AC2973" i="7"/>
  <c r="AD2973" i="7" s="1"/>
  <c r="AC2974" i="7"/>
  <c r="AD2974" i="7" s="1"/>
  <c r="AC2975" i="7"/>
  <c r="AD2975" i="7" s="1"/>
  <c r="AC2976" i="7"/>
  <c r="AD2976" i="7" s="1"/>
  <c r="AC2977" i="7"/>
  <c r="AD2977" i="7" s="1"/>
  <c r="AC2978" i="7"/>
  <c r="AD2978" i="7" s="1"/>
  <c r="AC2979" i="7"/>
  <c r="AD2979" i="7" s="1"/>
  <c r="AC2980" i="7"/>
  <c r="AD2980" i="7" s="1"/>
  <c r="AC2981" i="7"/>
  <c r="AD2981" i="7" s="1"/>
  <c r="AC2982" i="7"/>
  <c r="AD2982" i="7" s="1"/>
  <c r="AC2983" i="7"/>
  <c r="AD2983" i="7" s="1"/>
  <c r="AC2984" i="7"/>
  <c r="AD2984" i="7" s="1"/>
  <c r="AC2985" i="7"/>
  <c r="AD2985" i="7" s="1"/>
  <c r="AC2986" i="7"/>
  <c r="AD2986" i="7" s="1"/>
  <c r="AC2987" i="7"/>
  <c r="AD2987" i="7" s="1"/>
  <c r="AC2988" i="7"/>
  <c r="AD2988" i="7" s="1"/>
  <c r="AC2989" i="7"/>
  <c r="AD2989" i="7" s="1"/>
  <c r="AC2990" i="7"/>
  <c r="AD2990" i="7" s="1"/>
  <c r="AC2991" i="7"/>
  <c r="AD2991" i="7" s="1"/>
  <c r="AC2992" i="7"/>
  <c r="AD2992" i="7" s="1"/>
  <c r="AC2993" i="7"/>
  <c r="AD2993" i="7" s="1"/>
  <c r="AC2994" i="7"/>
  <c r="AD2994" i="7" s="1"/>
  <c r="AC2995" i="7"/>
  <c r="AD2995" i="7" s="1"/>
  <c r="AC2996" i="7"/>
  <c r="AD2996" i="7" s="1"/>
  <c r="AC2997" i="7"/>
  <c r="AD2997" i="7" s="1"/>
  <c r="AC2998" i="7"/>
  <c r="AD2998" i="7" s="1"/>
  <c r="AC2999" i="7"/>
  <c r="AD2999" i="7" s="1"/>
  <c r="AC3000" i="7"/>
  <c r="AD3000" i="7" s="1"/>
  <c r="AC3001" i="7"/>
  <c r="AD3001" i="7" s="1"/>
  <c r="AC3002" i="7"/>
  <c r="AD3002" i="7" s="1"/>
  <c r="AC3003" i="7"/>
  <c r="AD3003" i="7" s="1"/>
  <c r="AC3004" i="7"/>
  <c r="AD3004" i="7" s="1"/>
  <c r="AC3005" i="7"/>
  <c r="AD3005" i="7" s="1"/>
  <c r="AC3006" i="7"/>
  <c r="AD3006" i="7" s="1"/>
  <c r="AC3007" i="7"/>
  <c r="AD3007" i="7" s="1"/>
  <c r="AC3008" i="7"/>
  <c r="AD3008" i="7" s="1"/>
  <c r="AC3009" i="7"/>
  <c r="AD3009" i="7" s="1"/>
  <c r="AC3010" i="7"/>
  <c r="AD3010" i="7" s="1"/>
  <c r="AC3011" i="7"/>
  <c r="AD3011" i="7" s="1"/>
  <c r="AC3012" i="7"/>
  <c r="AD3012" i="7" s="1"/>
  <c r="AC3013" i="7"/>
  <c r="AD3013" i="7" s="1"/>
  <c r="AC3014" i="7"/>
  <c r="AD3014" i="7" s="1"/>
  <c r="AC3015" i="7"/>
  <c r="AD3015" i="7" s="1"/>
  <c r="AC3016" i="7"/>
  <c r="AD3016" i="7" s="1"/>
  <c r="AC3017" i="7"/>
  <c r="AD3017" i="7" s="1"/>
  <c r="AC3018" i="7"/>
  <c r="AD3018" i="7" s="1"/>
  <c r="AC3019" i="7"/>
  <c r="AD3019" i="7" s="1"/>
  <c r="AC3020" i="7"/>
  <c r="AD3020" i="7" s="1"/>
  <c r="AC3021" i="7"/>
  <c r="AD3021" i="7" s="1"/>
  <c r="AC3022" i="7"/>
  <c r="AD3022" i="7" s="1"/>
  <c r="AC3023" i="7"/>
  <c r="AD3023" i="7" s="1"/>
  <c r="AC3024" i="7"/>
  <c r="AD3024" i="7" s="1"/>
  <c r="AC3025" i="7"/>
  <c r="AD3025" i="7" s="1"/>
  <c r="AC3026" i="7"/>
  <c r="AD3026" i="7" s="1"/>
  <c r="AC3027" i="7"/>
  <c r="AD3027" i="7" s="1"/>
  <c r="AC3028" i="7"/>
  <c r="AD3028" i="7" s="1"/>
  <c r="AC3029" i="7"/>
  <c r="AD3029" i="7" s="1"/>
  <c r="AC3030" i="7"/>
  <c r="AD3030" i="7" s="1"/>
  <c r="AC3031" i="7"/>
  <c r="AD3031" i="7" s="1"/>
  <c r="AC3032" i="7"/>
  <c r="AD3032" i="7" s="1"/>
  <c r="AC3033" i="7"/>
  <c r="AD3033" i="7" s="1"/>
  <c r="AC3034" i="7"/>
  <c r="AD3034" i="7" s="1"/>
  <c r="AC3035" i="7"/>
  <c r="AD3035" i="7" s="1"/>
  <c r="AC3036" i="7"/>
  <c r="AD3036" i="7" s="1"/>
  <c r="AC3037" i="7"/>
  <c r="AD3037" i="7" s="1"/>
  <c r="AC3038" i="7"/>
  <c r="AD3038" i="7" s="1"/>
  <c r="AC3039" i="7"/>
  <c r="AD3039" i="7" s="1"/>
  <c r="AC3040" i="7"/>
  <c r="AD3040" i="7" s="1"/>
  <c r="AC3041" i="7"/>
  <c r="AD3041" i="7" s="1"/>
  <c r="AC3042" i="7"/>
  <c r="AD3042" i="7" s="1"/>
  <c r="AC3043" i="7"/>
  <c r="AD3043" i="7" s="1"/>
  <c r="AC3044" i="7"/>
  <c r="AD3044" i="7" s="1"/>
  <c r="AC3045" i="7"/>
  <c r="AD3045" i="7" s="1"/>
  <c r="AC3046" i="7"/>
  <c r="AD3046" i="7" s="1"/>
  <c r="AC3047" i="7"/>
  <c r="AD3047" i="7" s="1"/>
  <c r="AC3048" i="7"/>
  <c r="AD3048" i="7" s="1"/>
  <c r="AC3049" i="7"/>
  <c r="AD3049" i="7" s="1"/>
  <c r="AC3050" i="7"/>
  <c r="AD3050" i="7" s="1"/>
  <c r="AC3051" i="7"/>
  <c r="AD3051" i="7" s="1"/>
  <c r="AC3052" i="7"/>
  <c r="AD3052" i="7" s="1"/>
  <c r="AC3053" i="7"/>
  <c r="AD3053" i="7" s="1"/>
  <c r="AC3054" i="7"/>
  <c r="AD3054" i="7" s="1"/>
  <c r="AC3055" i="7"/>
  <c r="AD3055" i="7" s="1"/>
  <c r="AC3056" i="7"/>
  <c r="AD3056" i="7" s="1"/>
  <c r="AC3057" i="7"/>
  <c r="AD3057" i="7" s="1"/>
  <c r="AC3058" i="7"/>
  <c r="AD3058" i="7" s="1"/>
  <c r="AC3059" i="7"/>
  <c r="AD3059" i="7" s="1"/>
  <c r="AC3060" i="7"/>
  <c r="AD3060" i="7" s="1"/>
  <c r="AC3061" i="7"/>
  <c r="AD3061" i="7" s="1"/>
  <c r="AC3062" i="7"/>
  <c r="AD3062" i="7" s="1"/>
  <c r="AC3063" i="7"/>
  <c r="AD3063" i="7" s="1"/>
  <c r="AC3064" i="7"/>
  <c r="AD3064" i="7" s="1"/>
  <c r="AC3065" i="7"/>
  <c r="AD3065" i="7" s="1"/>
  <c r="AC3066" i="7"/>
  <c r="AD3066" i="7" s="1"/>
  <c r="AC3067" i="7"/>
  <c r="AD3067" i="7" s="1"/>
  <c r="AC3068" i="7"/>
  <c r="AD3068" i="7" s="1"/>
  <c r="AC3069" i="7"/>
  <c r="AD3069" i="7" s="1"/>
  <c r="AC3070" i="7"/>
  <c r="AD3070" i="7" s="1"/>
  <c r="AC3071" i="7"/>
  <c r="AD3071" i="7" s="1"/>
  <c r="AC3072" i="7"/>
  <c r="AD3072" i="7" s="1"/>
  <c r="AC3073" i="7"/>
  <c r="AD3073" i="7" s="1"/>
  <c r="AC3074" i="7"/>
  <c r="AD3074" i="7" s="1"/>
  <c r="AC3075" i="7"/>
  <c r="AD3075" i="7" s="1"/>
  <c r="AC3076" i="7"/>
  <c r="AD3076" i="7" s="1"/>
  <c r="AC3077" i="7"/>
  <c r="AD3077" i="7" s="1"/>
  <c r="AC3078" i="7"/>
  <c r="AD3078" i="7" s="1"/>
  <c r="AC3079" i="7"/>
  <c r="AD3079" i="7" s="1"/>
  <c r="AC3080" i="7"/>
  <c r="AD3080" i="7" s="1"/>
  <c r="AC3081" i="7"/>
  <c r="AD3081" i="7" s="1"/>
  <c r="AC3082" i="7"/>
  <c r="AD3082" i="7" s="1"/>
  <c r="AC3083" i="7"/>
  <c r="AD3083" i="7" s="1"/>
  <c r="AC3084" i="7"/>
  <c r="AD3084" i="7" s="1"/>
  <c r="AC3085" i="7"/>
  <c r="AD3085" i="7" s="1"/>
  <c r="AC3086" i="7"/>
  <c r="AD3086" i="7" s="1"/>
  <c r="AC3087" i="7"/>
  <c r="AD3087" i="7" s="1"/>
  <c r="AC3088" i="7"/>
  <c r="AD3088" i="7" s="1"/>
  <c r="AC3089" i="7"/>
  <c r="AD3089" i="7" s="1"/>
  <c r="AC3090" i="7"/>
  <c r="AD3090" i="7" s="1"/>
  <c r="AC3091" i="7"/>
  <c r="AD3091" i="7" s="1"/>
  <c r="AC3092" i="7"/>
  <c r="AD3092" i="7" s="1"/>
  <c r="AC3093" i="7"/>
  <c r="AD3093" i="7" s="1"/>
  <c r="AC3094" i="7"/>
  <c r="AD3094" i="7" s="1"/>
  <c r="AC3095" i="7"/>
  <c r="AD3095" i="7" s="1"/>
  <c r="AC3096" i="7"/>
  <c r="AD3096" i="7" s="1"/>
  <c r="AC3097" i="7"/>
  <c r="AD3097" i="7" s="1"/>
  <c r="AC3098" i="7"/>
  <c r="AD3098" i="7" s="1"/>
  <c r="AC3099" i="7"/>
  <c r="AD3099" i="7" s="1"/>
  <c r="AC3100" i="7"/>
  <c r="AD3100" i="7" s="1"/>
  <c r="AC3101" i="7"/>
  <c r="AD3101" i="7" s="1"/>
  <c r="AC3102" i="7"/>
  <c r="AD3102" i="7" s="1"/>
  <c r="AC3103" i="7"/>
  <c r="AD3103" i="7" s="1"/>
  <c r="AC3104" i="7"/>
  <c r="AD3104" i="7" s="1"/>
  <c r="AC3105" i="7"/>
  <c r="AD3105" i="7" s="1"/>
  <c r="AC3106" i="7"/>
  <c r="AD3106" i="7" s="1"/>
  <c r="AC3107" i="7"/>
  <c r="AD3107" i="7" s="1"/>
  <c r="AC3108" i="7"/>
  <c r="AD3108" i="7" s="1"/>
  <c r="AC3109" i="7"/>
  <c r="AD3109" i="7" s="1"/>
  <c r="AC3110" i="7"/>
  <c r="AD3110" i="7" s="1"/>
  <c r="AC3111" i="7"/>
  <c r="AD3111" i="7" s="1"/>
  <c r="AC3112" i="7"/>
  <c r="AD3112" i="7" s="1"/>
  <c r="AC3113" i="7"/>
  <c r="AD3113" i="7" s="1"/>
  <c r="AC3114" i="7"/>
  <c r="AD3114" i="7" s="1"/>
  <c r="AC3115" i="7"/>
  <c r="AD3115" i="7" s="1"/>
  <c r="AC3116" i="7"/>
  <c r="AD3116" i="7" s="1"/>
  <c r="AC3117" i="7"/>
  <c r="AD3117" i="7" s="1"/>
  <c r="AC3118" i="7"/>
  <c r="AD3118" i="7" s="1"/>
  <c r="AC3119" i="7"/>
  <c r="AD3119" i="7" s="1"/>
  <c r="AC3120" i="7"/>
  <c r="AD3120" i="7" s="1"/>
  <c r="AC3121" i="7"/>
  <c r="AD3121" i="7" s="1"/>
  <c r="AC3122" i="7"/>
  <c r="AD3122" i="7" s="1"/>
  <c r="AC3123" i="7"/>
  <c r="AD3123" i="7" s="1"/>
  <c r="AC3124" i="7"/>
  <c r="AD3124" i="7" s="1"/>
  <c r="AC3125" i="7"/>
  <c r="AD3125" i="7" s="1"/>
  <c r="AC3126" i="7"/>
  <c r="AD3126" i="7" s="1"/>
  <c r="AC3127" i="7"/>
  <c r="AD3127" i="7" s="1"/>
  <c r="AC3128" i="7"/>
  <c r="AD3128" i="7" s="1"/>
  <c r="AC3129" i="7"/>
  <c r="AD3129" i="7" s="1"/>
  <c r="AC3130" i="7"/>
  <c r="AD3130" i="7" s="1"/>
  <c r="AC3131" i="7"/>
  <c r="AD3131" i="7" s="1"/>
  <c r="AC3132" i="7"/>
  <c r="AD3132" i="7" s="1"/>
  <c r="AC3133" i="7"/>
  <c r="AD3133" i="7" s="1"/>
  <c r="AC3134" i="7"/>
  <c r="AD3134" i="7" s="1"/>
  <c r="AC3135" i="7"/>
  <c r="AD3135" i="7" s="1"/>
  <c r="AC3136" i="7"/>
  <c r="AD3136" i="7" s="1"/>
  <c r="AC3137" i="7"/>
  <c r="AD3137" i="7" s="1"/>
  <c r="AC3138" i="7"/>
  <c r="AD3138" i="7" s="1"/>
  <c r="AC3139" i="7"/>
  <c r="AD3139" i="7" s="1"/>
  <c r="AC3140" i="7"/>
  <c r="AD3140" i="7" s="1"/>
  <c r="AC3141" i="7"/>
  <c r="AD3141" i="7" s="1"/>
  <c r="AC3142" i="7"/>
  <c r="AD3142" i="7" s="1"/>
  <c r="AC3143" i="7"/>
  <c r="AD3143" i="7" s="1"/>
  <c r="AC3144" i="7"/>
  <c r="AD3144" i="7" s="1"/>
  <c r="AC3145" i="7"/>
  <c r="AD3145" i="7" s="1"/>
  <c r="AC3146" i="7"/>
  <c r="AD3146" i="7" s="1"/>
  <c r="AC3147" i="7"/>
  <c r="AD3147" i="7" s="1"/>
  <c r="AC3148" i="7"/>
  <c r="AD3148" i="7" s="1"/>
  <c r="AC3149" i="7"/>
  <c r="AD3149" i="7" s="1"/>
  <c r="AC3150" i="7"/>
  <c r="AD3150" i="7" s="1"/>
  <c r="AC3151" i="7"/>
  <c r="AD3151" i="7" s="1"/>
  <c r="AC3152" i="7"/>
  <c r="AD3152" i="7" s="1"/>
  <c r="AC3153" i="7"/>
  <c r="AD3153" i="7" s="1"/>
  <c r="AC3154" i="7"/>
  <c r="AD3154" i="7" s="1"/>
  <c r="AC3155" i="7"/>
  <c r="AD3155" i="7" s="1"/>
  <c r="AC3156" i="7"/>
  <c r="AD3156" i="7" s="1"/>
  <c r="AC3157" i="7"/>
  <c r="AD3157" i="7" s="1"/>
  <c r="AC3158" i="7"/>
  <c r="AD3158" i="7" s="1"/>
  <c r="AC3159" i="7"/>
  <c r="AD3159" i="7" s="1"/>
  <c r="AC3160" i="7"/>
  <c r="AD3160" i="7" s="1"/>
  <c r="AC3161" i="7"/>
  <c r="AD3161" i="7" s="1"/>
  <c r="AC3162" i="7"/>
  <c r="AD3162" i="7" s="1"/>
  <c r="AC3163" i="7"/>
  <c r="AD3163" i="7" s="1"/>
  <c r="AC3164" i="7"/>
  <c r="AD3164" i="7" s="1"/>
  <c r="AC3165" i="7"/>
  <c r="AD3165" i="7" s="1"/>
  <c r="AC3166" i="7"/>
  <c r="AD3166" i="7" s="1"/>
  <c r="AC3167" i="7"/>
  <c r="AD3167" i="7" s="1"/>
  <c r="AC3168" i="7"/>
  <c r="AD3168" i="7" s="1"/>
  <c r="AC3169" i="7"/>
  <c r="AD3169" i="7" s="1"/>
  <c r="AC3170" i="7"/>
  <c r="AD3170" i="7" s="1"/>
  <c r="AC3171" i="7"/>
  <c r="AD3171" i="7" s="1"/>
  <c r="AC3172" i="7"/>
  <c r="AD3172" i="7" s="1"/>
  <c r="AC3173" i="7"/>
  <c r="AD3173" i="7" s="1"/>
  <c r="AC3174" i="7"/>
  <c r="AD3174" i="7" s="1"/>
  <c r="AC3175" i="7"/>
  <c r="AD3175" i="7" s="1"/>
  <c r="AC3176" i="7"/>
  <c r="AD3176" i="7" s="1"/>
  <c r="AC3177" i="7"/>
  <c r="AD3177" i="7" s="1"/>
  <c r="AC3178" i="7"/>
  <c r="AD3178" i="7" s="1"/>
  <c r="AC3179" i="7"/>
  <c r="AD3179" i="7" s="1"/>
  <c r="AC3180" i="7"/>
  <c r="AD3180" i="7" s="1"/>
  <c r="AC3181" i="7"/>
  <c r="AD3181" i="7" s="1"/>
  <c r="AC3182" i="7"/>
  <c r="AD3182" i="7" s="1"/>
  <c r="AC3183" i="7"/>
  <c r="AD3183" i="7" s="1"/>
  <c r="AC3184" i="7"/>
  <c r="AD3184" i="7" s="1"/>
  <c r="AC3185" i="7"/>
  <c r="AD3185" i="7" s="1"/>
  <c r="AC3186" i="7"/>
  <c r="AD3186" i="7" s="1"/>
  <c r="AC3187" i="7"/>
  <c r="AD3187" i="7" s="1"/>
  <c r="AC3188" i="7"/>
  <c r="AD3188" i="7" s="1"/>
  <c r="AC3189" i="7"/>
  <c r="AD3189" i="7" s="1"/>
  <c r="AC3190" i="7"/>
  <c r="AD3190" i="7" s="1"/>
  <c r="AC3191" i="7"/>
  <c r="AD3191" i="7" s="1"/>
  <c r="AC3192" i="7"/>
  <c r="AD3192" i="7" s="1"/>
  <c r="AC3193" i="7"/>
  <c r="AD3193" i="7" s="1"/>
  <c r="AC3194" i="7"/>
  <c r="AD3194" i="7" s="1"/>
  <c r="AC3195" i="7"/>
  <c r="AD3195" i="7" s="1"/>
  <c r="AC3196" i="7"/>
  <c r="AD3196" i="7" s="1"/>
  <c r="AC3197" i="7"/>
  <c r="AD3197" i="7" s="1"/>
  <c r="AC3198" i="7"/>
  <c r="AD3198" i="7" s="1"/>
  <c r="AC3199" i="7"/>
  <c r="AD3199" i="7" s="1"/>
  <c r="AC3200" i="7"/>
  <c r="AD3200" i="7" s="1"/>
  <c r="AC3201" i="7"/>
  <c r="AD3201" i="7" s="1"/>
  <c r="AC3202" i="7"/>
  <c r="AD3202" i="7" s="1"/>
  <c r="AC3203" i="7"/>
  <c r="AD3203" i="7" s="1"/>
  <c r="AC3204" i="7"/>
  <c r="AD3204" i="7" s="1"/>
  <c r="AC3205" i="7"/>
  <c r="AD3205" i="7" s="1"/>
  <c r="AC3206" i="7"/>
  <c r="AD3206" i="7" s="1"/>
  <c r="AC3207" i="7"/>
  <c r="AD3207" i="7" s="1"/>
  <c r="AC3208" i="7"/>
  <c r="AD3208" i="7" s="1"/>
  <c r="AC3209" i="7"/>
  <c r="AD3209" i="7" s="1"/>
  <c r="AC3210" i="7"/>
  <c r="AD3210" i="7" s="1"/>
  <c r="AC3211" i="7"/>
  <c r="AD3211" i="7" s="1"/>
  <c r="AC3212" i="7"/>
  <c r="AD3212" i="7" s="1"/>
  <c r="AC3213" i="7"/>
  <c r="AD3213" i="7" s="1"/>
  <c r="AC3214" i="7"/>
  <c r="AD3214" i="7" s="1"/>
  <c r="AC3215" i="7"/>
  <c r="AD3215" i="7" s="1"/>
  <c r="AC3216" i="7"/>
  <c r="AD3216" i="7" s="1"/>
  <c r="AC3217" i="7"/>
  <c r="AD3217" i="7" s="1"/>
  <c r="AC3218" i="7"/>
  <c r="AD3218" i="7" s="1"/>
  <c r="AC3219" i="7"/>
  <c r="AD3219" i="7" s="1"/>
  <c r="AC3220" i="7"/>
  <c r="AD3220" i="7" s="1"/>
  <c r="AC3221" i="7"/>
  <c r="AD3221" i="7" s="1"/>
  <c r="AC3222" i="7"/>
  <c r="AD3222" i="7" s="1"/>
  <c r="AC3223" i="7"/>
  <c r="AD3223" i="7" s="1"/>
  <c r="AC3224" i="7"/>
  <c r="AD3224" i="7" s="1"/>
  <c r="AC3225" i="7"/>
  <c r="AD3225" i="7" s="1"/>
  <c r="AC3226" i="7"/>
  <c r="AD3226" i="7" s="1"/>
  <c r="AC3227" i="7"/>
  <c r="AD3227" i="7" s="1"/>
  <c r="AC3228" i="7"/>
  <c r="AD3228" i="7" s="1"/>
  <c r="AC3229" i="7"/>
  <c r="AD3229" i="7" s="1"/>
  <c r="AC3230" i="7"/>
  <c r="AD3230" i="7" s="1"/>
  <c r="AC3231" i="7"/>
  <c r="AD3231" i="7" s="1"/>
  <c r="AC3232" i="7"/>
  <c r="AD3232" i="7" s="1"/>
  <c r="AC3233" i="7"/>
  <c r="AD3233" i="7" s="1"/>
  <c r="AC3234" i="7"/>
  <c r="AD3234" i="7" s="1"/>
  <c r="AC3235" i="7"/>
  <c r="AD3235" i="7" s="1"/>
  <c r="AC3236" i="7"/>
  <c r="AD3236" i="7" s="1"/>
  <c r="AC3237" i="7"/>
  <c r="AD3237" i="7" s="1"/>
  <c r="AC3238" i="7"/>
  <c r="AD3238" i="7" s="1"/>
  <c r="AC3239" i="7"/>
  <c r="AD3239" i="7" s="1"/>
  <c r="AC3240" i="7"/>
  <c r="AD3240" i="7" s="1"/>
  <c r="AC3241" i="7"/>
  <c r="AD3241" i="7" s="1"/>
  <c r="AC3242" i="7"/>
  <c r="AD3242" i="7" s="1"/>
  <c r="AC3243" i="7"/>
  <c r="AD3243" i="7" s="1"/>
  <c r="AC3244" i="7"/>
  <c r="AD3244" i="7" s="1"/>
  <c r="AC3245" i="7"/>
  <c r="AD3245" i="7" s="1"/>
  <c r="AC3246" i="7"/>
  <c r="AD3246" i="7" s="1"/>
  <c r="AC3247" i="7"/>
  <c r="AD3247" i="7" s="1"/>
  <c r="AC3248" i="7"/>
  <c r="AD3248" i="7" s="1"/>
  <c r="AC3249" i="7"/>
  <c r="AD3249" i="7" s="1"/>
  <c r="AC3250" i="7"/>
  <c r="AD3250" i="7" s="1"/>
  <c r="AC3251" i="7"/>
  <c r="AD3251" i="7" s="1"/>
  <c r="AC3252" i="7"/>
  <c r="AD3252" i="7" s="1"/>
  <c r="AC3253" i="7"/>
  <c r="AD3253" i="7" s="1"/>
  <c r="AC3254" i="7"/>
  <c r="AD3254" i="7" s="1"/>
  <c r="AC3255" i="7"/>
  <c r="AD3255" i="7" s="1"/>
  <c r="AC3256" i="7"/>
  <c r="AD3256" i="7" s="1"/>
  <c r="AC3257" i="7"/>
  <c r="AD3257" i="7" s="1"/>
  <c r="AC3258" i="7"/>
  <c r="AD3258" i="7" s="1"/>
  <c r="AC3259" i="7"/>
  <c r="AD3259" i="7" s="1"/>
  <c r="AC3260" i="7"/>
  <c r="AD3260" i="7" s="1"/>
  <c r="AC3261" i="7"/>
  <c r="AD3261" i="7" s="1"/>
  <c r="AC3262" i="7"/>
  <c r="AD3262" i="7" s="1"/>
  <c r="AC3263" i="7"/>
  <c r="AD3263" i="7" s="1"/>
  <c r="AC3264" i="7"/>
  <c r="AD3264" i="7" s="1"/>
  <c r="AC3265" i="7"/>
  <c r="AD3265" i="7" s="1"/>
  <c r="AC3266" i="7"/>
  <c r="AD3266" i="7" s="1"/>
  <c r="AC3267" i="7"/>
  <c r="AD3267" i="7" s="1"/>
  <c r="AC3268" i="7"/>
  <c r="AD3268" i="7" s="1"/>
  <c r="AC3269" i="7"/>
  <c r="AD3269" i="7" s="1"/>
  <c r="AC3270" i="7"/>
  <c r="AD3270" i="7" s="1"/>
  <c r="AC3271" i="7"/>
  <c r="AD3271" i="7" s="1"/>
  <c r="AC3272" i="7"/>
  <c r="AD3272" i="7" s="1"/>
  <c r="AC3273" i="7"/>
  <c r="AD3273" i="7" s="1"/>
  <c r="AC3274" i="7"/>
  <c r="AD3274" i="7" s="1"/>
  <c r="AC3275" i="7"/>
  <c r="AD3275" i="7" s="1"/>
  <c r="AC3276" i="7"/>
  <c r="AD3276" i="7" s="1"/>
  <c r="AC3277" i="7"/>
  <c r="AD3277" i="7" s="1"/>
  <c r="AC3278" i="7"/>
  <c r="AD3278" i="7" s="1"/>
  <c r="AC3279" i="7"/>
  <c r="AD3279" i="7" s="1"/>
  <c r="AC3280" i="7"/>
  <c r="AD3280" i="7" s="1"/>
  <c r="AC3281" i="7"/>
  <c r="AD3281" i="7" s="1"/>
  <c r="AC3282" i="7"/>
  <c r="AD3282" i="7" s="1"/>
  <c r="AC3283" i="7"/>
  <c r="AD3283" i="7" s="1"/>
  <c r="AC3284" i="7"/>
  <c r="AD3284" i="7" s="1"/>
  <c r="AC3285" i="7"/>
  <c r="AD3285" i="7" s="1"/>
  <c r="AC3286" i="7"/>
  <c r="AD3286" i="7" s="1"/>
  <c r="AC3287" i="7"/>
  <c r="AD3287" i="7" s="1"/>
  <c r="AC3288" i="7"/>
  <c r="AD3288" i="7" s="1"/>
  <c r="AC3289" i="7"/>
  <c r="AD3289" i="7" s="1"/>
  <c r="AC3290" i="7"/>
  <c r="AD3290" i="7" s="1"/>
  <c r="AC3291" i="7"/>
  <c r="AD3291" i="7" s="1"/>
  <c r="AC3292" i="7"/>
  <c r="AD3292" i="7" s="1"/>
  <c r="AC3293" i="7"/>
  <c r="AD3293" i="7" s="1"/>
  <c r="AC3294" i="7"/>
  <c r="AD3294" i="7" s="1"/>
  <c r="AC3295" i="7"/>
  <c r="AD3295" i="7" s="1"/>
  <c r="AC3296" i="7"/>
  <c r="AD3296" i="7" s="1"/>
  <c r="AC3297" i="7"/>
  <c r="AD3297" i="7" s="1"/>
  <c r="AC3298" i="7"/>
  <c r="AD3298" i="7" s="1"/>
  <c r="AC3299" i="7"/>
  <c r="AD3299" i="7" s="1"/>
  <c r="AC3300" i="7"/>
  <c r="AD3300" i="7" s="1"/>
  <c r="AC3301" i="7"/>
  <c r="AD3301" i="7" s="1"/>
  <c r="AC3302" i="7"/>
  <c r="AD3302" i="7" s="1"/>
  <c r="AC3303" i="7"/>
  <c r="AD3303" i="7" s="1"/>
  <c r="AC3304" i="7"/>
  <c r="AD3304" i="7" s="1"/>
  <c r="AC3305" i="7"/>
  <c r="AD3305" i="7" s="1"/>
  <c r="AC3306" i="7"/>
  <c r="AD3306" i="7" s="1"/>
  <c r="AC3307" i="7"/>
  <c r="AD3307" i="7" s="1"/>
  <c r="AC3308" i="7"/>
  <c r="AD3308" i="7" s="1"/>
  <c r="AC3309" i="7"/>
  <c r="AD3309" i="7" s="1"/>
  <c r="AC3310" i="7"/>
  <c r="AD3310" i="7" s="1"/>
  <c r="AC3311" i="7"/>
  <c r="AD3311" i="7" s="1"/>
  <c r="AC3312" i="7"/>
  <c r="AD3312" i="7" s="1"/>
  <c r="AC3313" i="7"/>
  <c r="AD3313" i="7" s="1"/>
  <c r="AC3314" i="7"/>
  <c r="AD3314" i="7" s="1"/>
  <c r="AC3315" i="7"/>
  <c r="AD3315" i="7" s="1"/>
  <c r="AC3316" i="7"/>
  <c r="AD3316" i="7" s="1"/>
  <c r="AC3317" i="7"/>
  <c r="AD3317" i="7" s="1"/>
  <c r="AC3318" i="7"/>
  <c r="AD3318" i="7" s="1"/>
  <c r="AC3319" i="7"/>
  <c r="AD3319" i="7" s="1"/>
  <c r="AC3320" i="7"/>
  <c r="AD3320" i="7" s="1"/>
  <c r="AC3321" i="7"/>
  <c r="AD3321" i="7" s="1"/>
  <c r="AC3322" i="7"/>
  <c r="AD3322" i="7" s="1"/>
  <c r="AC3323" i="7"/>
  <c r="AD3323" i="7" s="1"/>
  <c r="AC3324" i="7"/>
  <c r="AD3324" i="7" s="1"/>
  <c r="AC3325" i="7"/>
  <c r="AD3325" i="7" s="1"/>
  <c r="AC3326" i="7"/>
  <c r="AD3326" i="7" s="1"/>
  <c r="AC3327" i="7"/>
  <c r="AD3327" i="7" s="1"/>
  <c r="AC3328" i="7"/>
  <c r="AD3328" i="7" s="1"/>
  <c r="AC3329" i="7"/>
  <c r="AD3329" i="7" s="1"/>
  <c r="AC3330" i="7"/>
  <c r="AD3330" i="7" s="1"/>
  <c r="AC3331" i="7"/>
  <c r="AD3331" i="7" s="1"/>
  <c r="AC3332" i="7"/>
  <c r="AD3332" i="7" s="1"/>
  <c r="AC3333" i="7"/>
  <c r="AD3333" i="7" s="1"/>
  <c r="AC3334" i="7"/>
  <c r="AD3334" i="7" s="1"/>
  <c r="AC3335" i="7"/>
  <c r="AD3335" i="7" s="1"/>
  <c r="AC3336" i="7"/>
  <c r="AD3336" i="7" s="1"/>
  <c r="AC3337" i="7"/>
  <c r="AD3337" i="7" s="1"/>
  <c r="AC3338" i="7"/>
  <c r="AD3338" i="7" s="1"/>
  <c r="AC3339" i="7"/>
  <c r="AD3339" i="7" s="1"/>
  <c r="AC3340" i="7"/>
  <c r="AD3340" i="7" s="1"/>
  <c r="AC3341" i="7"/>
  <c r="AD3341" i="7" s="1"/>
  <c r="AC3342" i="7"/>
  <c r="AD3342" i="7" s="1"/>
  <c r="AC3343" i="7"/>
  <c r="AD3343" i="7" s="1"/>
  <c r="AC3344" i="7"/>
  <c r="AD3344" i="7" s="1"/>
  <c r="AC3345" i="7"/>
  <c r="AD3345" i="7" s="1"/>
  <c r="AC3346" i="7"/>
  <c r="AD3346" i="7" s="1"/>
  <c r="AC3347" i="7"/>
  <c r="AD3347" i="7" s="1"/>
  <c r="AC3348" i="7"/>
  <c r="AD3348" i="7" s="1"/>
  <c r="AC3349" i="7"/>
  <c r="AD3349" i="7" s="1"/>
  <c r="AC3350" i="7"/>
  <c r="AD3350" i="7" s="1"/>
  <c r="AC3351" i="7"/>
  <c r="AD3351" i="7" s="1"/>
  <c r="AC3352" i="7"/>
  <c r="AD3352" i="7" s="1"/>
  <c r="AC3353" i="7"/>
  <c r="AD3353" i="7" s="1"/>
  <c r="AC3354" i="7"/>
  <c r="AD3354" i="7" s="1"/>
  <c r="AC3355" i="7"/>
  <c r="AD3355" i="7" s="1"/>
  <c r="AC3356" i="7"/>
  <c r="AD3356" i="7" s="1"/>
  <c r="AC3357" i="7"/>
  <c r="AD3357" i="7" s="1"/>
  <c r="AC3358" i="7"/>
  <c r="AD3358" i="7" s="1"/>
  <c r="AC3359" i="7"/>
  <c r="AD3359" i="7" s="1"/>
  <c r="AC3360" i="7"/>
  <c r="AD3360" i="7" s="1"/>
  <c r="AC3361" i="7"/>
  <c r="AD3361" i="7" s="1"/>
  <c r="AC3362" i="7"/>
  <c r="AD3362" i="7" s="1"/>
  <c r="AC3363" i="7"/>
  <c r="AD3363" i="7" s="1"/>
  <c r="AC3364" i="7"/>
  <c r="AD3364" i="7" s="1"/>
  <c r="AC3365" i="7"/>
  <c r="AD3365" i="7" s="1"/>
  <c r="AC3366" i="7"/>
  <c r="AD3366" i="7" s="1"/>
  <c r="AC3367" i="7"/>
  <c r="AD3367" i="7" s="1"/>
  <c r="AC3368" i="7"/>
  <c r="AD3368" i="7" s="1"/>
  <c r="AC3369" i="7"/>
  <c r="AD3369" i="7" s="1"/>
  <c r="AC3370" i="7"/>
  <c r="AD3370" i="7" s="1"/>
  <c r="AC3371" i="7"/>
  <c r="AD3371" i="7" s="1"/>
  <c r="AC3372" i="7"/>
  <c r="AD3372" i="7" s="1"/>
  <c r="AC3373" i="7"/>
  <c r="AD3373" i="7" s="1"/>
  <c r="AC3374" i="7"/>
  <c r="AD3374" i="7" s="1"/>
  <c r="AC3375" i="7"/>
  <c r="AD3375" i="7" s="1"/>
  <c r="AC3376" i="7"/>
  <c r="AD3376" i="7" s="1"/>
  <c r="AC3377" i="7"/>
  <c r="AD3377" i="7" s="1"/>
  <c r="AC3378" i="7"/>
  <c r="AD3378" i="7" s="1"/>
  <c r="AC3379" i="7"/>
  <c r="AD3379" i="7" s="1"/>
  <c r="AC3380" i="7"/>
  <c r="AD3380" i="7" s="1"/>
  <c r="AC3381" i="7"/>
  <c r="AD3381" i="7" s="1"/>
  <c r="AC3382" i="7"/>
  <c r="AD3382" i="7" s="1"/>
  <c r="AC3383" i="7"/>
  <c r="AD3383" i="7" s="1"/>
  <c r="AC3384" i="7"/>
  <c r="AD3384" i="7" s="1"/>
  <c r="AC3385" i="7"/>
  <c r="AD3385" i="7" s="1"/>
  <c r="AC3386" i="7"/>
  <c r="AD3386" i="7" s="1"/>
  <c r="AC3387" i="7"/>
  <c r="AD3387" i="7" s="1"/>
  <c r="AC3388" i="7"/>
  <c r="AD3388" i="7" s="1"/>
  <c r="AC3389" i="7"/>
  <c r="AD3389" i="7" s="1"/>
  <c r="AC3390" i="7"/>
  <c r="AD3390" i="7" s="1"/>
  <c r="AC3391" i="7"/>
  <c r="AD3391" i="7" s="1"/>
  <c r="AC3392" i="7"/>
  <c r="AD3392" i="7" s="1"/>
  <c r="AC3393" i="7"/>
  <c r="AD3393" i="7" s="1"/>
  <c r="AC3394" i="7"/>
  <c r="AD3394" i="7" s="1"/>
  <c r="AC3395" i="7"/>
  <c r="AD3395" i="7" s="1"/>
  <c r="AC3396" i="7"/>
  <c r="AD3396" i="7" s="1"/>
  <c r="AC3397" i="7"/>
  <c r="AD3397" i="7" s="1"/>
  <c r="AC3398" i="7"/>
  <c r="AD3398" i="7" s="1"/>
  <c r="AC3399" i="7"/>
  <c r="AD3399" i="7" s="1"/>
  <c r="AC3400" i="7"/>
  <c r="AD3400" i="7" s="1"/>
  <c r="AC3401" i="7"/>
  <c r="AD3401" i="7" s="1"/>
  <c r="AC3402" i="7"/>
  <c r="AD3402" i="7" s="1"/>
  <c r="AC3403" i="7"/>
  <c r="AD3403" i="7" s="1"/>
  <c r="AC3404" i="7"/>
  <c r="AD3404" i="7" s="1"/>
  <c r="AC3405" i="7"/>
  <c r="AD3405" i="7" s="1"/>
  <c r="AC3406" i="7"/>
  <c r="AD3406" i="7" s="1"/>
  <c r="AC3407" i="7"/>
  <c r="AD3407" i="7" s="1"/>
  <c r="AC3408" i="7"/>
  <c r="AD3408" i="7" s="1"/>
  <c r="AC3409" i="7"/>
  <c r="AD3409" i="7" s="1"/>
  <c r="AC3410" i="7"/>
  <c r="AD3410" i="7" s="1"/>
  <c r="AC3411" i="7"/>
  <c r="AD3411" i="7" s="1"/>
  <c r="AC3412" i="7"/>
  <c r="AD3412" i="7" s="1"/>
  <c r="AC3413" i="7"/>
  <c r="AD3413" i="7" s="1"/>
  <c r="AC3414" i="7"/>
  <c r="AD3414" i="7" s="1"/>
  <c r="AC3415" i="7"/>
  <c r="AD3415" i="7" s="1"/>
  <c r="AC3416" i="7"/>
  <c r="AD3416" i="7" s="1"/>
  <c r="AC3417" i="7"/>
  <c r="AD3417" i="7" s="1"/>
  <c r="AC3418" i="7"/>
  <c r="AD3418" i="7" s="1"/>
  <c r="AC3419" i="7"/>
  <c r="AD3419" i="7" s="1"/>
  <c r="AC3420" i="7"/>
  <c r="AD3420" i="7" s="1"/>
  <c r="AC3421" i="7"/>
  <c r="AD3421" i="7" s="1"/>
  <c r="AC3422" i="7"/>
  <c r="AD3422" i="7" s="1"/>
  <c r="AC3423" i="7"/>
  <c r="AD3423" i="7" s="1"/>
  <c r="AC3424" i="7"/>
  <c r="AD3424" i="7" s="1"/>
  <c r="AC3425" i="7"/>
  <c r="AD3425" i="7" s="1"/>
  <c r="AC3426" i="7"/>
  <c r="AD3426" i="7" s="1"/>
  <c r="AC3427" i="7"/>
  <c r="AD3427" i="7" s="1"/>
  <c r="AC3428" i="7"/>
  <c r="AD3428" i="7" s="1"/>
  <c r="AC3429" i="7"/>
  <c r="AD3429" i="7" s="1"/>
  <c r="AC3430" i="7"/>
  <c r="AD3430" i="7" s="1"/>
  <c r="AC3431" i="7"/>
  <c r="AD3431" i="7" s="1"/>
  <c r="AC3432" i="7"/>
  <c r="AD3432" i="7" s="1"/>
  <c r="AC3433" i="7"/>
  <c r="AD3433" i="7" s="1"/>
  <c r="AC3434" i="7"/>
  <c r="AD3434" i="7" s="1"/>
  <c r="AC3435" i="7"/>
  <c r="AD3435" i="7" s="1"/>
  <c r="AC3436" i="7"/>
  <c r="AD3436" i="7" s="1"/>
  <c r="AC3437" i="7"/>
  <c r="AD3437" i="7" s="1"/>
  <c r="AC3438" i="7"/>
  <c r="AD3438" i="7" s="1"/>
  <c r="AC3439" i="7"/>
  <c r="AD3439" i="7" s="1"/>
  <c r="AC3440" i="7"/>
  <c r="AD3440" i="7" s="1"/>
  <c r="AC3441" i="7"/>
  <c r="AD3441" i="7" s="1"/>
  <c r="AC3442" i="7"/>
  <c r="AD3442" i="7" s="1"/>
  <c r="AC3443" i="7"/>
  <c r="AD3443" i="7" s="1"/>
  <c r="AC3444" i="7"/>
  <c r="AD3444" i="7" s="1"/>
  <c r="AC3445" i="7"/>
  <c r="AD3445" i="7" s="1"/>
  <c r="AC3446" i="7"/>
  <c r="AD3446" i="7" s="1"/>
  <c r="AC3447" i="7"/>
  <c r="AD3447" i="7" s="1"/>
  <c r="AC3448" i="7"/>
  <c r="AD3448" i="7" s="1"/>
  <c r="AC3449" i="7"/>
  <c r="AD3449" i="7" s="1"/>
  <c r="AC3450" i="7"/>
  <c r="AD3450" i="7" s="1"/>
  <c r="AC3451" i="7"/>
  <c r="AD3451" i="7" s="1"/>
  <c r="AC3452" i="7"/>
  <c r="AD3452" i="7" s="1"/>
  <c r="AC3453" i="7"/>
  <c r="AD3453" i="7" s="1"/>
  <c r="AC3454" i="7"/>
  <c r="AD3454" i="7" s="1"/>
  <c r="AC3455" i="7"/>
  <c r="AD3455" i="7" s="1"/>
  <c r="AC3456" i="7"/>
  <c r="AD3456" i="7" s="1"/>
  <c r="AC3457" i="7"/>
  <c r="AD3457" i="7" s="1"/>
  <c r="AC3458" i="7"/>
  <c r="AD3458" i="7" s="1"/>
  <c r="AC3459" i="7"/>
  <c r="AD3459" i="7" s="1"/>
  <c r="AC3460" i="7"/>
  <c r="AD3460" i="7" s="1"/>
  <c r="AC3461" i="7"/>
  <c r="AD3461" i="7" s="1"/>
  <c r="AC3462" i="7"/>
  <c r="AD3462" i="7" s="1"/>
  <c r="AC3463" i="7"/>
  <c r="AD3463" i="7" s="1"/>
  <c r="AC3464" i="7"/>
  <c r="AD3464" i="7" s="1"/>
  <c r="AC3465" i="7"/>
  <c r="AD3465" i="7" s="1"/>
  <c r="AC3466" i="7"/>
  <c r="AD3466" i="7" s="1"/>
  <c r="AC3467" i="7"/>
  <c r="AD3467" i="7" s="1"/>
  <c r="AC3468" i="7"/>
  <c r="AD3468" i="7" s="1"/>
  <c r="AC3469" i="7"/>
  <c r="AD3469" i="7" s="1"/>
  <c r="AC3470" i="7"/>
  <c r="AD3470" i="7" s="1"/>
  <c r="AC3471" i="7"/>
  <c r="AD3471" i="7" s="1"/>
  <c r="AC3472" i="7"/>
  <c r="AD3472" i="7" s="1"/>
  <c r="AC3473" i="7"/>
  <c r="AD3473" i="7" s="1"/>
  <c r="AC3474" i="7"/>
  <c r="AD3474" i="7" s="1"/>
  <c r="AC3475" i="7"/>
  <c r="AD3475" i="7" s="1"/>
  <c r="AC3476" i="7"/>
  <c r="AD3476" i="7" s="1"/>
  <c r="AC3477" i="7"/>
  <c r="AD3477" i="7" s="1"/>
  <c r="AC3478" i="7"/>
  <c r="AD3478" i="7" s="1"/>
  <c r="AC3479" i="7"/>
  <c r="AD3479" i="7" s="1"/>
  <c r="AC3480" i="7"/>
  <c r="AD3480" i="7" s="1"/>
  <c r="AC3481" i="7"/>
  <c r="AD3481" i="7" s="1"/>
  <c r="AC3482" i="7"/>
  <c r="AD3482" i="7" s="1"/>
  <c r="AC3483" i="7"/>
  <c r="AD3483" i="7" s="1"/>
  <c r="AC3484" i="7"/>
  <c r="AD3484" i="7" s="1"/>
  <c r="AC3485" i="7"/>
  <c r="AD3485" i="7" s="1"/>
  <c r="AC3486" i="7"/>
  <c r="AD3486" i="7" s="1"/>
  <c r="AC3487" i="7"/>
  <c r="AD3487" i="7" s="1"/>
  <c r="AC3488" i="7"/>
  <c r="AD3488" i="7" s="1"/>
  <c r="AC3489" i="7"/>
  <c r="AD3489" i="7" s="1"/>
  <c r="AC3490" i="7"/>
  <c r="AD3490" i="7" s="1"/>
  <c r="AC3491" i="7"/>
  <c r="AD3491" i="7" s="1"/>
  <c r="AC3492" i="7"/>
  <c r="AD3492" i="7" s="1"/>
  <c r="AC3493" i="7"/>
  <c r="AD3493" i="7" s="1"/>
  <c r="AC3494" i="7"/>
  <c r="AD3494" i="7" s="1"/>
  <c r="AC3495" i="7"/>
  <c r="AD3495" i="7" s="1"/>
  <c r="AC3496" i="7"/>
  <c r="AD3496" i="7" s="1"/>
  <c r="AC3497" i="7"/>
  <c r="AD3497" i="7" s="1"/>
  <c r="AC3498" i="7"/>
  <c r="AD3498" i="7" s="1"/>
  <c r="AC3499" i="7"/>
  <c r="AD3499" i="7" s="1"/>
  <c r="AC3500" i="7"/>
  <c r="AD3500" i="7" s="1"/>
  <c r="AC3501" i="7"/>
  <c r="AD3501" i="7" s="1"/>
  <c r="AC3502" i="7"/>
  <c r="AD3502" i="7" s="1"/>
  <c r="AC3503" i="7"/>
  <c r="AD3503" i="7" s="1"/>
  <c r="AC3504" i="7"/>
  <c r="AD3504" i="7" s="1"/>
  <c r="AC3505" i="7"/>
  <c r="AD3505" i="7" s="1"/>
  <c r="AC3506" i="7"/>
  <c r="AD3506" i="7" s="1"/>
  <c r="AC3507" i="7"/>
  <c r="AD3507" i="7" s="1"/>
  <c r="AC3508" i="7"/>
  <c r="AD3508" i="7" s="1"/>
  <c r="AC3509" i="7"/>
  <c r="AD3509" i="7" s="1"/>
  <c r="AC3510" i="7"/>
  <c r="AD3510" i="7" s="1"/>
  <c r="AC3511" i="7"/>
  <c r="AD3511" i="7" s="1"/>
  <c r="AC3512" i="7"/>
  <c r="AD3512" i="7" s="1"/>
  <c r="AC3513" i="7"/>
  <c r="AD3513" i="7" s="1"/>
  <c r="AC3514" i="7"/>
  <c r="AD3514" i="7" s="1"/>
  <c r="AC3515" i="7"/>
  <c r="AD3515" i="7" s="1"/>
  <c r="AC3516" i="7"/>
  <c r="AD3516" i="7" s="1"/>
  <c r="AC3517" i="7"/>
  <c r="AD3517" i="7" s="1"/>
  <c r="AC3518" i="7"/>
  <c r="AD3518" i="7" s="1"/>
  <c r="AC3519" i="7"/>
  <c r="AD3519" i="7" s="1"/>
  <c r="AC3520" i="7"/>
  <c r="AD3520" i="7" s="1"/>
  <c r="AC3521" i="7"/>
  <c r="AD3521" i="7" s="1"/>
  <c r="AC3522" i="7"/>
  <c r="AD3522" i="7" s="1"/>
  <c r="AC3523" i="7"/>
  <c r="AD3523" i="7" s="1"/>
  <c r="AC3524" i="7"/>
  <c r="AD3524" i="7" s="1"/>
  <c r="AC3525" i="7"/>
  <c r="AD3525" i="7" s="1"/>
  <c r="AC3526" i="7"/>
  <c r="AD3526" i="7" s="1"/>
  <c r="AC3527" i="7"/>
  <c r="AD3527" i="7" s="1"/>
  <c r="AC3528" i="7"/>
  <c r="AD3528" i="7" s="1"/>
  <c r="AC3529" i="7"/>
  <c r="AD3529" i="7" s="1"/>
  <c r="AC3530" i="7"/>
  <c r="AD3530" i="7" s="1"/>
  <c r="AC3531" i="7"/>
  <c r="AD3531" i="7" s="1"/>
  <c r="AC3532" i="7"/>
  <c r="AD3532" i="7" s="1"/>
  <c r="AC3533" i="7"/>
  <c r="AD3533" i="7" s="1"/>
  <c r="AC3534" i="7"/>
  <c r="AD3534" i="7" s="1"/>
  <c r="AC3535" i="7"/>
  <c r="AD3535" i="7" s="1"/>
  <c r="AC3536" i="7"/>
  <c r="AD3536" i="7" s="1"/>
  <c r="AC3537" i="7"/>
  <c r="AD3537" i="7" s="1"/>
  <c r="AC3538" i="7"/>
  <c r="AD3538" i="7" s="1"/>
  <c r="AC3539" i="7"/>
  <c r="AD3539" i="7" s="1"/>
  <c r="AC3540" i="7"/>
  <c r="AD3540" i="7" s="1"/>
  <c r="AC3541" i="7"/>
  <c r="AD3541" i="7" s="1"/>
  <c r="AC3542" i="7"/>
  <c r="AD3542" i="7" s="1"/>
  <c r="AC3543" i="7"/>
  <c r="AD3543" i="7" s="1"/>
  <c r="AC3544" i="7"/>
  <c r="AD3544" i="7" s="1"/>
  <c r="AC3545" i="7"/>
  <c r="AD3545" i="7" s="1"/>
  <c r="AC3546" i="7"/>
  <c r="AD3546" i="7" s="1"/>
  <c r="AC3547" i="7"/>
  <c r="AD3547" i="7" s="1"/>
  <c r="AC3548" i="7"/>
  <c r="AD3548" i="7" s="1"/>
  <c r="AC3549" i="7"/>
  <c r="AD3549" i="7" s="1"/>
  <c r="AC3550" i="7"/>
  <c r="AD3550" i="7" s="1"/>
  <c r="AC3551" i="7"/>
  <c r="AD3551" i="7" s="1"/>
  <c r="AC3552" i="7"/>
  <c r="AD3552" i="7" s="1"/>
  <c r="AC3553" i="7"/>
  <c r="AD3553" i="7" s="1"/>
  <c r="AC3554" i="7"/>
  <c r="AD3554" i="7" s="1"/>
  <c r="AC3555" i="7"/>
  <c r="AD3555" i="7" s="1"/>
  <c r="AC3556" i="7"/>
  <c r="AD3556" i="7" s="1"/>
  <c r="AC3557" i="7"/>
  <c r="AD3557" i="7" s="1"/>
  <c r="AC3558" i="7"/>
  <c r="AD3558" i="7" s="1"/>
  <c r="AC3559" i="7"/>
  <c r="AD3559" i="7" s="1"/>
  <c r="AC3560" i="7"/>
  <c r="AD3560" i="7" s="1"/>
  <c r="AC3561" i="7"/>
  <c r="AD3561" i="7" s="1"/>
  <c r="AC3562" i="7"/>
  <c r="AD3562" i="7" s="1"/>
  <c r="AC3563" i="7"/>
  <c r="AD3563" i="7" s="1"/>
  <c r="AC3564" i="7"/>
  <c r="AD3564" i="7" s="1"/>
  <c r="AC3565" i="7"/>
  <c r="AD3565" i="7" s="1"/>
  <c r="AC3566" i="7"/>
  <c r="AD3566" i="7" s="1"/>
  <c r="AC3567" i="7"/>
  <c r="AD3567" i="7" s="1"/>
  <c r="AC3568" i="7"/>
  <c r="AD3568" i="7" s="1"/>
  <c r="AC3569" i="7"/>
  <c r="AD3569" i="7" s="1"/>
  <c r="AC3570" i="7"/>
  <c r="AD3570" i="7" s="1"/>
  <c r="AC3571" i="7"/>
  <c r="AD3571" i="7" s="1"/>
  <c r="AC3572" i="7"/>
  <c r="AD3572" i="7" s="1"/>
  <c r="AC3573" i="7"/>
  <c r="AD3573" i="7" s="1"/>
  <c r="AC3574" i="7"/>
  <c r="AD3574" i="7" s="1"/>
  <c r="AC3575" i="7"/>
  <c r="AD3575" i="7" s="1"/>
  <c r="AC3576" i="7"/>
  <c r="AD3576" i="7" s="1"/>
  <c r="AC3577" i="7"/>
  <c r="AD3577" i="7" s="1"/>
  <c r="AC3578" i="7"/>
  <c r="AD3578" i="7" s="1"/>
  <c r="AC3579" i="7"/>
  <c r="AD3579" i="7" s="1"/>
  <c r="AC3580" i="7"/>
  <c r="AD3580" i="7" s="1"/>
  <c r="AC3581" i="7"/>
  <c r="AD3581" i="7" s="1"/>
  <c r="AC3582" i="7"/>
  <c r="AD3582" i="7" s="1"/>
  <c r="AC3583" i="7"/>
  <c r="AD3583" i="7" s="1"/>
  <c r="AC3584" i="7"/>
  <c r="AD3584" i="7" s="1"/>
  <c r="AC3585" i="7"/>
  <c r="AD3585" i="7" s="1"/>
  <c r="AC3586" i="7"/>
  <c r="AD3586" i="7" s="1"/>
  <c r="AC3587" i="7"/>
  <c r="AD3587" i="7" s="1"/>
  <c r="AC3588" i="7"/>
  <c r="AD3588" i="7" s="1"/>
  <c r="AC3589" i="7"/>
  <c r="AD3589" i="7" s="1"/>
  <c r="AC3590" i="7"/>
  <c r="AD3590" i="7" s="1"/>
  <c r="AC3591" i="7"/>
  <c r="AD3591" i="7" s="1"/>
  <c r="AC3592" i="7"/>
  <c r="AD3592" i="7" s="1"/>
  <c r="AC3593" i="7"/>
  <c r="AD3593" i="7" s="1"/>
  <c r="AC3594" i="7"/>
  <c r="AD3594" i="7" s="1"/>
  <c r="AC3595" i="7"/>
  <c r="AD3595" i="7" s="1"/>
  <c r="AC3596" i="7"/>
  <c r="AD3596" i="7" s="1"/>
  <c r="AC3597" i="7"/>
  <c r="AD3597" i="7" s="1"/>
  <c r="AC3598" i="7"/>
  <c r="AD3598" i="7" s="1"/>
  <c r="AC3599" i="7"/>
  <c r="AD3599" i="7" s="1"/>
  <c r="AC3600" i="7"/>
  <c r="AD3600" i="7" s="1"/>
  <c r="AC3601" i="7"/>
  <c r="AD3601" i="7" s="1"/>
  <c r="AC3602" i="7"/>
  <c r="AD3602" i="7" s="1"/>
  <c r="AC3603" i="7"/>
  <c r="AD3603" i="7" s="1"/>
  <c r="AC3604" i="7"/>
  <c r="AD3604" i="7" s="1"/>
  <c r="AC3605" i="7"/>
  <c r="AD3605" i="7" s="1"/>
  <c r="AC3606" i="7"/>
  <c r="AD3606" i="7" s="1"/>
  <c r="AC3607" i="7"/>
  <c r="AD3607" i="7" s="1"/>
  <c r="AC3608" i="7"/>
  <c r="AD3608" i="7" s="1"/>
  <c r="AC3609" i="7"/>
  <c r="AD3609" i="7" s="1"/>
  <c r="AC3610" i="7"/>
  <c r="AD3610" i="7" s="1"/>
  <c r="AC3611" i="7"/>
  <c r="AD3611" i="7" s="1"/>
  <c r="AC3612" i="7"/>
  <c r="AD3612" i="7" s="1"/>
  <c r="AC3613" i="7"/>
  <c r="AD3613" i="7" s="1"/>
  <c r="AC3614" i="7"/>
  <c r="AD3614" i="7" s="1"/>
  <c r="AC3615" i="7"/>
  <c r="AD3615" i="7" s="1"/>
  <c r="AC3616" i="7"/>
  <c r="AD3616" i="7" s="1"/>
  <c r="AC3617" i="7"/>
  <c r="AD3617" i="7" s="1"/>
  <c r="AC3618" i="7"/>
  <c r="AD3618" i="7" s="1"/>
  <c r="AC3619" i="7"/>
  <c r="AD3619" i="7" s="1"/>
  <c r="AC3620" i="7"/>
  <c r="AD3620" i="7" s="1"/>
  <c r="AC3621" i="7"/>
  <c r="AD3621" i="7" s="1"/>
  <c r="AC3622" i="7"/>
  <c r="AD3622" i="7" s="1"/>
  <c r="AC3623" i="7"/>
  <c r="AD3623" i="7" s="1"/>
  <c r="AC3624" i="7"/>
  <c r="AD3624" i="7" s="1"/>
  <c r="AC3625" i="7"/>
  <c r="AD3625" i="7" s="1"/>
  <c r="AC3626" i="7"/>
  <c r="AD3626" i="7" s="1"/>
  <c r="AC3627" i="7"/>
  <c r="AD3627" i="7" s="1"/>
  <c r="AC3628" i="7"/>
  <c r="AD3628" i="7" s="1"/>
  <c r="AC3629" i="7"/>
  <c r="AD3629" i="7" s="1"/>
  <c r="AC3630" i="7"/>
  <c r="AD3630" i="7" s="1"/>
  <c r="AC3631" i="7"/>
  <c r="AD3631" i="7" s="1"/>
  <c r="AC3632" i="7"/>
  <c r="AD3632" i="7" s="1"/>
  <c r="AC3633" i="7"/>
  <c r="AD3633" i="7" s="1"/>
  <c r="AC3634" i="7"/>
  <c r="AD3634" i="7" s="1"/>
  <c r="AC3635" i="7"/>
  <c r="AD3635" i="7" s="1"/>
  <c r="AC3636" i="7"/>
  <c r="AD3636" i="7" s="1"/>
  <c r="AC3637" i="7"/>
  <c r="AD3637" i="7" s="1"/>
  <c r="AC3638" i="7"/>
  <c r="AD3638" i="7" s="1"/>
  <c r="AC3639" i="7"/>
  <c r="AD3639" i="7" s="1"/>
  <c r="AC3640" i="7"/>
  <c r="AD3640" i="7" s="1"/>
  <c r="AC3641" i="7"/>
  <c r="AD3641" i="7" s="1"/>
  <c r="AC3642" i="7"/>
  <c r="AD3642" i="7" s="1"/>
  <c r="AC3643" i="7"/>
  <c r="AD3643" i="7" s="1"/>
  <c r="AC3644" i="7"/>
  <c r="AD3644" i="7" s="1"/>
  <c r="AC3645" i="7"/>
  <c r="AD3645" i="7" s="1"/>
  <c r="AC3646" i="7"/>
  <c r="AD3646" i="7" s="1"/>
  <c r="AC3647" i="7"/>
  <c r="AD3647" i="7" s="1"/>
  <c r="AC3648" i="7"/>
  <c r="AD3648" i="7" s="1"/>
  <c r="AC3649" i="7"/>
  <c r="AD3649" i="7" s="1"/>
  <c r="AC3650" i="7"/>
  <c r="AD3650" i="7" s="1"/>
  <c r="AC3651" i="7"/>
  <c r="AD3651" i="7" s="1"/>
  <c r="AC3652" i="7"/>
  <c r="AD3652" i="7" s="1"/>
  <c r="AC3653" i="7"/>
  <c r="AD3653" i="7" s="1"/>
  <c r="AC3654" i="7"/>
  <c r="AD3654" i="7" s="1"/>
  <c r="AC3655" i="7"/>
  <c r="AD3655" i="7" s="1"/>
  <c r="AC3656" i="7"/>
  <c r="AD3656" i="7" s="1"/>
  <c r="AC3657" i="7"/>
  <c r="AD3657" i="7" s="1"/>
  <c r="AC3658" i="7"/>
  <c r="AD3658" i="7" s="1"/>
  <c r="AC3659" i="7"/>
  <c r="AD3659" i="7" s="1"/>
  <c r="AC3660" i="7"/>
  <c r="AD3660" i="7" s="1"/>
  <c r="AC3661" i="7"/>
  <c r="AD3661" i="7" s="1"/>
  <c r="AC3662" i="7"/>
  <c r="AD3662" i="7" s="1"/>
  <c r="AC3663" i="7"/>
  <c r="AD3663" i="7" s="1"/>
  <c r="AC3664" i="7"/>
  <c r="AD3664" i="7" s="1"/>
  <c r="AC3665" i="7"/>
  <c r="AD3665" i="7" s="1"/>
  <c r="AC3666" i="7"/>
  <c r="AD3666" i="7" s="1"/>
  <c r="AC3667" i="7"/>
  <c r="AD3667" i="7" s="1"/>
  <c r="AC3668" i="7"/>
  <c r="AD3668" i="7" s="1"/>
  <c r="AC3669" i="7"/>
  <c r="AD3669" i="7" s="1"/>
  <c r="AC3670" i="7"/>
  <c r="AD3670" i="7" s="1"/>
  <c r="AC3671" i="7"/>
  <c r="AD3671" i="7" s="1"/>
  <c r="AC3672" i="7"/>
  <c r="AD3672" i="7" s="1"/>
  <c r="AC3673" i="7"/>
  <c r="AD3673" i="7" s="1"/>
  <c r="AC3674" i="7"/>
  <c r="AD3674" i="7" s="1"/>
  <c r="AC3675" i="7"/>
  <c r="AD3675" i="7" s="1"/>
  <c r="AC3676" i="7"/>
  <c r="AD3676" i="7" s="1"/>
  <c r="AC3677" i="7"/>
  <c r="AD3677" i="7" s="1"/>
  <c r="AC3678" i="7"/>
  <c r="AD3678" i="7" s="1"/>
  <c r="AC3679" i="7"/>
  <c r="AD3679" i="7" s="1"/>
  <c r="AC3680" i="7"/>
  <c r="AD3680" i="7" s="1"/>
  <c r="AC3681" i="7"/>
  <c r="AD3681" i="7" s="1"/>
  <c r="AC3682" i="7"/>
  <c r="AD3682" i="7" s="1"/>
  <c r="AC3683" i="7"/>
  <c r="AD3683" i="7" s="1"/>
  <c r="AC3684" i="7"/>
  <c r="AD3684" i="7" s="1"/>
  <c r="AC3685" i="7"/>
  <c r="AD3685" i="7" s="1"/>
  <c r="AC3686" i="7"/>
  <c r="AD3686" i="7" s="1"/>
  <c r="AC3687" i="7"/>
  <c r="AD3687" i="7" s="1"/>
  <c r="AC3688" i="7"/>
  <c r="AD3688" i="7" s="1"/>
  <c r="AC3689" i="7"/>
  <c r="AD3689" i="7" s="1"/>
  <c r="AC3690" i="7"/>
  <c r="AD3690" i="7" s="1"/>
  <c r="AC3691" i="7"/>
  <c r="AD3691" i="7" s="1"/>
  <c r="AC3692" i="7"/>
  <c r="AD3692" i="7" s="1"/>
  <c r="AC3693" i="7"/>
  <c r="AD3693" i="7" s="1"/>
  <c r="AC3694" i="7"/>
  <c r="AD3694" i="7" s="1"/>
  <c r="AC3695" i="7"/>
  <c r="AD3695" i="7" s="1"/>
  <c r="AC3696" i="7"/>
  <c r="AD3696" i="7" s="1"/>
  <c r="AC3697" i="7"/>
  <c r="AD3697" i="7" s="1"/>
  <c r="AC3698" i="7"/>
  <c r="AD3698" i="7" s="1"/>
  <c r="AC3699" i="7"/>
  <c r="AD3699" i="7" s="1"/>
  <c r="AC3700" i="7"/>
  <c r="AD3700" i="7" s="1"/>
  <c r="AC3701" i="7"/>
  <c r="AD3701" i="7" s="1"/>
  <c r="AC3702" i="7"/>
  <c r="AD3702" i="7" s="1"/>
  <c r="AC3703" i="7"/>
  <c r="AD3703" i="7" s="1"/>
  <c r="AC3704" i="7"/>
  <c r="AD3704" i="7" s="1"/>
  <c r="AC3705" i="7"/>
  <c r="AD3705" i="7" s="1"/>
  <c r="AC3706" i="7"/>
  <c r="AD3706" i="7" s="1"/>
  <c r="AC3707" i="7"/>
  <c r="AD3707" i="7" s="1"/>
  <c r="AC3708" i="7"/>
  <c r="AD3708" i="7" s="1"/>
  <c r="AC3709" i="7"/>
  <c r="AD3709" i="7" s="1"/>
  <c r="AC3710" i="7"/>
  <c r="AD3710" i="7" s="1"/>
  <c r="AC3711" i="7"/>
  <c r="AD3711" i="7" s="1"/>
  <c r="AC3712" i="7"/>
  <c r="AD3712" i="7" s="1"/>
  <c r="AC3713" i="7"/>
  <c r="AD3713" i="7" s="1"/>
  <c r="AC3714" i="7"/>
  <c r="AD3714" i="7" s="1"/>
  <c r="AC3715" i="7"/>
  <c r="AD3715" i="7" s="1"/>
  <c r="AC3716" i="7"/>
  <c r="AD3716" i="7" s="1"/>
  <c r="AC3717" i="7"/>
  <c r="AD3717" i="7" s="1"/>
  <c r="AC3718" i="7"/>
  <c r="AD3718" i="7" s="1"/>
  <c r="AC3719" i="7"/>
  <c r="AD3719" i="7" s="1"/>
  <c r="AC3720" i="7"/>
  <c r="AD3720" i="7" s="1"/>
  <c r="AC3721" i="7"/>
  <c r="AD3721" i="7" s="1"/>
  <c r="AC3722" i="7"/>
  <c r="AD3722" i="7" s="1"/>
  <c r="AC3723" i="7"/>
  <c r="AD3723" i="7" s="1"/>
  <c r="AC3724" i="7"/>
  <c r="AD3724" i="7" s="1"/>
  <c r="AC3725" i="7"/>
  <c r="AD3725" i="7" s="1"/>
  <c r="AC3726" i="7"/>
  <c r="AD3726" i="7" s="1"/>
  <c r="AC3727" i="7"/>
  <c r="AD3727" i="7" s="1"/>
  <c r="AC3728" i="7"/>
  <c r="AD3728" i="7" s="1"/>
  <c r="AC3729" i="7"/>
  <c r="AD3729" i="7" s="1"/>
  <c r="AC3730" i="7"/>
  <c r="AD3730" i="7" s="1"/>
  <c r="AC3731" i="7"/>
  <c r="AD3731" i="7" s="1"/>
  <c r="AC3732" i="7"/>
  <c r="AD3732" i="7" s="1"/>
  <c r="AC3733" i="7"/>
  <c r="AD3733" i="7" s="1"/>
  <c r="AC3734" i="7"/>
  <c r="AD3734" i="7" s="1"/>
  <c r="AC3735" i="7"/>
  <c r="AD3735" i="7" s="1"/>
  <c r="AC3736" i="7"/>
  <c r="AD3736" i="7" s="1"/>
  <c r="AC3737" i="7"/>
  <c r="AD3737" i="7" s="1"/>
  <c r="AC3738" i="7"/>
  <c r="AD3738" i="7" s="1"/>
  <c r="AC3739" i="7"/>
  <c r="AD3739" i="7" s="1"/>
  <c r="AC3740" i="7"/>
  <c r="AD3740" i="7" s="1"/>
  <c r="AC3741" i="7"/>
  <c r="AD3741" i="7" s="1"/>
  <c r="AC3742" i="7"/>
  <c r="AD3742" i="7" s="1"/>
  <c r="AC3743" i="7"/>
  <c r="AD3743" i="7" s="1"/>
  <c r="AC3744" i="7"/>
  <c r="AD3744" i="7" s="1"/>
  <c r="AC3745" i="7"/>
  <c r="AD3745" i="7" s="1"/>
  <c r="AC3746" i="7"/>
  <c r="AD3746" i="7" s="1"/>
  <c r="AC3747" i="7"/>
  <c r="AD3747" i="7" s="1"/>
  <c r="AC3748" i="7"/>
  <c r="AD3748" i="7" s="1"/>
  <c r="AC3749" i="7"/>
  <c r="AD3749" i="7" s="1"/>
  <c r="AC3750" i="7"/>
  <c r="AD3750" i="7" s="1"/>
  <c r="AC3751" i="7"/>
  <c r="AD3751" i="7" s="1"/>
  <c r="AC3752" i="7"/>
  <c r="AD3752" i="7" s="1"/>
  <c r="AC3753" i="7"/>
  <c r="AD3753" i="7" s="1"/>
  <c r="AC3754" i="7"/>
  <c r="AD3754" i="7" s="1"/>
  <c r="AC3755" i="7"/>
  <c r="AD3755" i="7" s="1"/>
  <c r="AC3756" i="7"/>
  <c r="AD3756" i="7" s="1"/>
  <c r="AC3757" i="7"/>
  <c r="AD3757" i="7" s="1"/>
  <c r="AC3758" i="7"/>
  <c r="AD3758" i="7" s="1"/>
  <c r="AC3759" i="7"/>
  <c r="AD3759" i="7" s="1"/>
  <c r="AC3760" i="7"/>
  <c r="AD3760" i="7" s="1"/>
  <c r="AC3761" i="7"/>
  <c r="AD3761" i="7" s="1"/>
  <c r="AC3762" i="7"/>
  <c r="AD3762" i="7" s="1"/>
  <c r="AC3763" i="7"/>
  <c r="AD3763" i="7" s="1"/>
  <c r="AC3764" i="7"/>
  <c r="AD3764" i="7" s="1"/>
  <c r="AC3765" i="7"/>
  <c r="AD3765" i="7" s="1"/>
  <c r="AC3766" i="7"/>
  <c r="AD3766" i="7" s="1"/>
  <c r="AC3767" i="7"/>
  <c r="AD3767" i="7" s="1"/>
  <c r="AC3768" i="7"/>
  <c r="AD3768" i="7" s="1"/>
  <c r="AC3769" i="7"/>
  <c r="AD3769" i="7" s="1"/>
  <c r="AC3770" i="7"/>
  <c r="AD3770" i="7" s="1"/>
  <c r="AC3771" i="7"/>
  <c r="AD3771" i="7" s="1"/>
  <c r="AC3772" i="7"/>
  <c r="AD3772" i="7" s="1"/>
  <c r="AC3773" i="7"/>
  <c r="AD3773" i="7" s="1"/>
  <c r="AC3774" i="7"/>
  <c r="AD3774" i="7" s="1"/>
  <c r="AC3775" i="7"/>
  <c r="AD3775" i="7" s="1"/>
  <c r="AC3776" i="7"/>
  <c r="AD3776" i="7" s="1"/>
  <c r="AC3777" i="7"/>
  <c r="AD3777" i="7" s="1"/>
  <c r="AC3778" i="7"/>
  <c r="AD3778" i="7" s="1"/>
  <c r="AC3779" i="7"/>
  <c r="AD3779" i="7" s="1"/>
  <c r="AC3780" i="7"/>
  <c r="AD3780" i="7" s="1"/>
  <c r="AC3781" i="7"/>
  <c r="AD3781" i="7" s="1"/>
  <c r="AC3782" i="7"/>
  <c r="AD3782" i="7" s="1"/>
  <c r="AC3783" i="7"/>
  <c r="AD3783" i="7" s="1"/>
  <c r="AC3784" i="7"/>
  <c r="AD3784" i="7" s="1"/>
  <c r="AC3785" i="7"/>
  <c r="AD3785" i="7" s="1"/>
  <c r="AC3786" i="7"/>
  <c r="AD3786" i="7" s="1"/>
  <c r="AC3787" i="7"/>
  <c r="AD3787" i="7" s="1"/>
  <c r="AC3788" i="7"/>
  <c r="AD3788" i="7" s="1"/>
  <c r="AC3789" i="7"/>
  <c r="AD3789" i="7" s="1"/>
  <c r="AC3790" i="7"/>
  <c r="AD3790" i="7" s="1"/>
  <c r="AC3791" i="7"/>
  <c r="AD3791" i="7" s="1"/>
  <c r="AC3792" i="7"/>
  <c r="AD3792" i="7" s="1"/>
  <c r="AC3793" i="7"/>
  <c r="AD3793" i="7" s="1"/>
  <c r="AC3794" i="7"/>
  <c r="AD3794" i="7" s="1"/>
  <c r="AC3795" i="7"/>
  <c r="AD3795" i="7" s="1"/>
  <c r="AC3796" i="7"/>
  <c r="AD3796" i="7" s="1"/>
  <c r="AC3797" i="7"/>
  <c r="AD3797" i="7" s="1"/>
  <c r="AC3798" i="7"/>
  <c r="AD3798" i="7" s="1"/>
  <c r="AC3799" i="7"/>
  <c r="AD3799" i="7" s="1"/>
  <c r="AC3800" i="7"/>
  <c r="AD3800" i="7" s="1"/>
  <c r="AC3801" i="7"/>
  <c r="AD3801" i="7" s="1"/>
  <c r="AC3802" i="7"/>
  <c r="AD3802" i="7" s="1"/>
  <c r="AC3803" i="7"/>
  <c r="AD3803" i="7" s="1"/>
  <c r="AC3804" i="7"/>
  <c r="AD3804" i="7" s="1"/>
  <c r="AC3805" i="7"/>
  <c r="AD3805" i="7" s="1"/>
  <c r="AC3806" i="7"/>
  <c r="AD3806" i="7" s="1"/>
  <c r="AC3807" i="7"/>
  <c r="AD3807" i="7" s="1"/>
  <c r="AC3808" i="7"/>
  <c r="AD3808" i="7" s="1"/>
  <c r="AC3809" i="7"/>
  <c r="AD3809" i="7" s="1"/>
  <c r="AC3810" i="7"/>
  <c r="AD3810" i="7" s="1"/>
  <c r="AC3811" i="7"/>
  <c r="AD3811" i="7" s="1"/>
  <c r="AC3812" i="7"/>
  <c r="AD3812" i="7" s="1"/>
  <c r="AC3813" i="7"/>
  <c r="AD3813" i="7" s="1"/>
  <c r="AC3814" i="7"/>
  <c r="AD3814" i="7" s="1"/>
  <c r="AC3815" i="7"/>
  <c r="AD3815" i="7" s="1"/>
  <c r="AC3816" i="7"/>
  <c r="AD3816" i="7" s="1"/>
  <c r="AC3817" i="7"/>
  <c r="AD3817" i="7" s="1"/>
  <c r="AC3818" i="7"/>
  <c r="AD3818" i="7" s="1"/>
  <c r="AC3819" i="7"/>
  <c r="AD3819" i="7" s="1"/>
  <c r="AC3820" i="7"/>
  <c r="AD3820" i="7" s="1"/>
  <c r="AC3821" i="7"/>
  <c r="AD3821" i="7" s="1"/>
  <c r="AC3822" i="7"/>
  <c r="AD3822" i="7" s="1"/>
  <c r="AC3823" i="7"/>
  <c r="AD3823" i="7" s="1"/>
  <c r="AC3824" i="7"/>
  <c r="AD3824" i="7" s="1"/>
  <c r="AC3825" i="7"/>
  <c r="AD3825" i="7" s="1"/>
  <c r="AC3826" i="7"/>
  <c r="AD3826" i="7" s="1"/>
  <c r="AC3827" i="7"/>
  <c r="AD3827" i="7" s="1"/>
  <c r="AC3828" i="7"/>
  <c r="AD3828" i="7" s="1"/>
  <c r="AC3829" i="7"/>
  <c r="AD3829" i="7" s="1"/>
  <c r="AC3830" i="7"/>
  <c r="AD3830" i="7" s="1"/>
  <c r="AC3831" i="7"/>
  <c r="AD3831" i="7" s="1"/>
  <c r="AC3832" i="7"/>
  <c r="AD3832" i="7" s="1"/>
  <c r="AC3833" i="7"/>
  <c r="AD3833" i="7" s="1"/>
  <c r="AC3834" i="7"/>
  <c r="AD3834" i="7" s="1"/>
  <c r="AC3835" i="7"/>
  <c r="AD3835" i="7" s="1"/>
  <c r="AC3836" i="7"/>
  <c r="AD3836" i="7" s="1"/>
  <c r="AC3837" i="7"/>
  <c r="AD3837" i="7" s="1"/>
  <c r="AC3838" i="7"/>
  <c r="AD3838" i="7" s="1"/>
  <c r="AC3839" i="7"/>
  <c r="AD3839" i="7" s="1"/>
  <c r="AC3840" i="7"/>
  <c r="AD3840" i="7" s="1"/>
  <c r="AC3841" i="7"/>
  <c r="AD3841" i="7" s="1"/>
  <c r="AC3842" i="7"/>
  <c r="AD3842" i="7" s="1"/>
  <c r="AC3843" i="7"/>
  <c r="AD3843" i="7" s="1"/>
  <c r="AC3844" i="7"/>
  <c r="AD3844" i="7" s="1"/>
  <c r="AC3845" i="7"/>
  <c r="AD3845" i="7" s="1"/>
  <c r="AC3846" i="7"/>
  <c r="AD3846" i="7" s="1"/>
  <c r="AC3847" i="7"/>
  <c r="AD3847" i="7" s="1"/>
  <c r="AC3848" i="7"/>
  <c r="AD3848" i="7" s="1"/>
  <c r="AC3849" i="7"/>
  <c r="AD3849" i="7" s="1"/>
  <c r="AC3850" i="7"/>
  <c r="AD3850" i="7" s="1"/>
  <c r="AC3851" i="7"/>
  <c r="AD3851" i="7" s="1"/>
  <c r="AC3852" i="7"/>
  <c r="AD3852" i="7" s="1"/>
  <c r="AC3853" i="7"/>
  <c r="AD3853" i="7" s="1"/>
  <c r="AC3854" i="7"/>
  <c r="AD3854" i="7" s="1"/>
  <c r="AC3855" i="7"/>
  <c r="AD3855" i="7" s="1"/>
  <c r="AC3856" i="7"/>
  <c r="AD3856" i="7" s="1"/>
  <c r="AC3857" i="7"/>
  <c r="AD3857" i="7" s="1"/>
  <c r="AC3858" i="7"/>
  <c r="AD3858" i="7" s="1"/>
  <c r="AC3859" i="7"/>
  <c r="AD3859" i="7" s="1"/>
  <c r="AC3860" i="7"/>
  <c r="AD3860" i="7" s="1"/>
  <c r="AC3861" i="7"/>
  <c r="AD3861" i="7" s="1"/>
  <c r="AC3862" i="7"/>
  <c r="AD3862" i="7" s="1"/>
  <c r="AC3863" i="7"/>
  <c r="AD3863" i="7" s="1"/>
  <c r="AC3864" i="7"/>
  <c r="AD3864" i="7" s="1"/>
  <c r="AC3865" i="7"/>
  <c r="AD3865" i="7" s="1"/>
  <c r="AC3866" i="7"/>
  <c r="AD3866" i="7" s="1"/>
  <c r="AC3867" i="7"/>
  <c r="AD3867" i="7" s="1"/>
  <c r="AC3868" i="7"/>
  <c r="AD3868" i="7" s="1"/>
  <c r="AC3869" i="7"/>
  <c r="AD3869" i="7" s="1"/>
  <c r="AC3870" i="7"/>
  <c r="AD3870" i="7" s="1"/>
  <c r="AC3871" i="7"/>
  <c r="AD3871" i="7" s="1"/>
  <c r="AC3872" i="7"/>
  <c r="AD3872" i="7" s="1"/>
  <c r="AC3873" i="7"/>
  <c r="AD3873" i="7" s="1"/>
  <c r="AC3874" i="7"/>
  <c r="AD3874" i="7" s="1"/>
  <c r="AC3875" i="7"/>
  <c r="AD3875" i="7" s="1"/>
  <c r="AC3876" i="7"/>
  <c r="AD3876" i="7" s="1"/>
  <c r="AC3877" i="7"/>
  <c r="AD3877" i="7" s="1"/>
  <c r="AC3878" i="7"/>
  <c r="AD3878" i="7" s="1"/>
  <c r="AC3879" i="7"/>
  <c r="AD3879" i="7" s="1"/>
  <c r="AC3880" i="7"/>
  <c r="AD3880" i="7" s="1"/>
  <c r="AC3881" i="7"/>
  <c r="AD3881" i="7" s="1"/>
  <c r="AC3882" i="7"/>
  <c r="AD3882" i="7" s="1"/>
  <c r="AC3883" i="7"/>
  <c r="AD3883" i="7" s="1"/>
  <c r="AC3884" i="7"/>
  <c r="AD3884" i="7" s="1"/>
  <c r="AC3885" i="7"/>
  <c r="AD3885" i="7" s="1"/>
  <c r="AC3886" i="7"/>
  <c r="AD3886" i="7" s="1"/>
  <c r="AC3887" i="7"/>
  <c r="AD3887" i="7" s="1"/>
  <c r="AC3888" i="7"/>
  <c r="AD3888" i="7" s="1"/>
  <c r="AC3889" i="7"/>
  <c r="AD3889" i="7" s="1"/>
  <c r="AC3890" i="7"/>
  <c r="AD3890" i="7" s="1"/>
  <c r="AC3891" i="7"/>
  <c r="AD3891" i="7" s="1"/>
  <c r="AC3892" i="7"/>
  <c r="AD3892" i="7" s="1"/>
  <c r="AC3893" i="7"/>
  <c r="AD3893" i="7" s="1"/>
  <c r="AC3894" i="7"/>
  <c r="AD3894" i="7" s="1"/>
  <c r="AC3895" i="7"/>
  <c r="AD3895" i="7" s="1"/>
  <c r="AC3896" i="7"/>
  <c r="AD3896" i="7" s="1"/>
  <c r="AC3897" i="7"/>
  <c r="AD3897" i="7" s="1"/>
  <c r="AC3898" i="7"/>
  <c r="AD3898" i="7" s="1"/>
  <c r="AC3899" i="7"/>
  <c r="AD3899" i="7" s="1"/>
  <c r="AC3900" i="7"/>
  <c r="AD3900" i="7" s="1"/>
  <c r="AC3901" i="7"/>
  <c r="AD3901" i="7" s="1"/>
  <c r="AC3902" i="7"/>
  <c r="AD3902" i="7" s="1"/>
  <c r="AC3903" i="7"/>
  <c r="AD3903" i="7" s="1"/>
  <c r="AC3904" i="7"/>
  <c r="AD3904" i="7" s="1"/>
  <c r="AC3905" i="7"/>
  <c r="AD3905" i="7" s="1"/>
  <c r="AC3906" i="7"/>
  <c r="AD3906" i="7" s="1"/>
  <c r="AC3907" i="7"/>
  <c r="AD3907" i="7" s="1"/>
  <c r="AC3908" i="7"/>
  <c r="AD3908" i="7" s="1"/>
  <c r="AC3909" i="7"/>
  <c r="AD3909" i="7" s="1"/>
  <c r="AC3910" i="7"/>
  <c r="AD3910" i="7" s="1"/>
  <c r="AC3911" i="7"/>
  <c r="AD3911" i="7" s="1"/>
  <c r="AC3912" i="7"/>
  <c r="AD3912" i="7" s="1"/>
  <c r="AC3913" i="7"/>
  <c r="AD3913" i="7" s="1"/>
  <c r="AC3914" i="7"/>
  <c r="AD3914" i="7" s="1"/>
  <c r="AC3915" i="7"/>
  <c r="AD3915" i="7" s="1"/>
  <c r="AC3916" i="7"/>
  <c r="AD3916" i="7" s="1"/>
  <c r="AC3917" i="7"/>
  <c r="AD3917" i="7" s="1"/>
  <c r="AC3918" i="7"/>
  <c r="AD3918" i="7" s="1"/>
  <c r="AC3919" i="7"/>
  <c r="AD3919" i="7" s="1"/>
  <c r="AC3920" i="7"/>
  <c r="AD3920" i="7" s="1"/>
  <c r="AC3921" i="7"/>
  <c r="AD3921" i="7" s="1"/>
  <c r="AC3922" i="7"/>
  <c r="AD3922" i="7" s="1"/>
  <c r="AC3923" i="7"/>
  <c r="AD3923" i="7" s="1"/>
  <c r="AC3924" i="7"/>
  <c r="AD3924" i="7" s="1"/>
  <c r="AC3925" i="7"/>
  <c r="AD3925" i="7" s="1"/>
  <c r="AC3926" i="7"/>
  <c r="AD3926" i="7" s="1"/>
  <c r="AC3927" i="7"/>
  <c r="AD3927" i="7" s="1"/>
  <c r="AC3928" i="7"/>
  <c r="AD3928" i="7" s="1"/>
  <c r="AC3929" i="7"/>
  <c r="AD3929" i="7" s="1"/>
  <c r="AC3930" i="7"/>
  <c r="AD3930" i="7" s="1"/>
  <c r="AC3931" i="7"/>
  <c r="AD3931" i="7" s="1"/>
  <c r="AC3932" i="7"/>
  <c r="AD3932" i="7" s="1"/>
  <c r="AC3933" i="7"/>
  <c r="AD3933" i="7" s="1"/>
  <c r="AC3934" i="7"/>
  <c r="AD3934" i="7" s="1"/>
  <c r="AC3935" i="7"/>
  <c r="AD3935" i="7" s="1"/>
  <c r="AC3936" i="7"/>
  <c r="AD3936" i="7" s="1"/>
  <c r="AC3937" i="7"/>
  <c r="AD3937" i="7" s="1"/>
  <c r="AC3938" i="7"/>
  <c r="AD3938" i="7" s="1"/>
  <c r="AC3939" i="7"/>
  <c r="AD3939" i="7" s="1"/>
  <c r="AC3940" i="7"/>
  <c r="AD3940" i="7" s="1"/>
  <c r="AC3941" i="7"/>
  <c r="AD3941" i="7" s="1"/>
  <c r="AC3942" i="7"/>
  <c r="AD3942" i="7" s="1"/>
  <c r="AC3943" i="7"/>
  <c r="AD3943" i="7" s="1"/>
  <c r="AC3944" i="7"/>
  <c r="AD3944" i="7" s="1"/>
  <c r="AC3945" i="7"/>
  <c r="AD3945" i="7" s="1"/>
  <c r="AC3946" i="7"/>
  <c r="AD3946" i="7" s="1"/>
  <c r="AC3947" i="7"/>
  <c r="AD3947" i="7" s="1"/>
  <c r="AC3948" i="7"/>
  <c r="AD3948" i="7" s="1"/>
  <c r="AC3949" i="7"/>
  <c r="AD3949" i="7" s="1"/>
  <c r="AC3950" i="7"/>
  <c r="AD3950" i="7" s="1"/>
  <c r="AC3951" i="7"/>
  <c r="AD3951" i="7" s="1"/>
  <c r="AC3952" i="7"/>
  <c r="AD3952" i="7" s="1"/>
  <c r="AC3953" i="7"/>
  <c r="AD3953" i="7" s="1"/>
  <c r="AC3954" i="7"/>
  <c r="AD3954" i="7" s="1"/>
  <c r="AC3955" i="7"/>
  <c r="AD3955" i="7" s="1"/>
  <c r="AC3956" i="7"/>
  <c r="AD3956" i="7" s="1"/>
  <c r="AC3957" i="7"/>
  <c r="AD3957" i="7" s="1"/>
  <c r="AC3958" i="7"/>
  <c r="AD3958" i="7" s="1"/>
  <c r="AC3959" i="7"/>
  <c r="AD3959" i="7" s="1"/>
  <c r="AC3960" i="7"/>
  <c r="AD3960" i="7" s="1"/>
  <c r="AC3961" i="7"/>
  <c r="AD3961" i="7" s="1"/>
  <c r="AC3962" i="7"/>
  <c r="AD3962" i="7" s="1"/>
  <c r="AC3963" i="7"/>
  <c r="AD3963" i="7" s="1"/>
  <c r="AC3964" i="7"/>
  <c r="AD3964" i="7" s="1"/>
  <c r="AC3965" i="7"/>
  <c r="AD3965" i="7" s="1"/>
  <c r="AC3966" i="7"/>
  <c r="AD3966" i="7" s="1"/>
  <c r="AC3967" i="7"/>
  <c r="AD3967" i="7" s="1"/>
  <c r="AC3968" i="7"/>
  <c r="AD3968" i="7" s="1"/>
  <c r="AC3969" i="7"/>
  <c r="AD3969" i="7" s="1"/>
  <c r="AC3970" i="7"/>
  <c r="AD3970" i="7" s="1"/>
  <c r="AC3971" i="7"/>
  <c r="AD3971" i="7" s="1"/>
  <c r="AC3972" i="7"/>
  <c r="AD3972" i="7" s="1"/>
  <c r="AC3973" i="7"/>
  <c r="AD3973" i="7" s="1"/>
  <c r="AC3974" i="7"/>
  <c r="AD3974" i="7" s="1"/>
  <c r="AC3975" i="7"/>
  <c r="AD3975" i="7" s="1"/>
  <c r="AC3976" i="7"/>
  <c r="AD3976" i="7" s="1"/>
  <c r="AC3977" i="7"/>
  <c r="AD3977" i="7" s="1"/>
  <c r="AC3978" i="7"/>
  <c r="AD3978" i="7" s="1"/>
  <c r="AC3979" i="7"/>
  <c r="AD3979" i="7" s="1"/>
  <c r="AC3980" i="7"/>
  <c r="AD3980" i="7" s="1"/>
  <c r="AC3981" i="7"/>
  <c r="AD3981" i="7" s="1"/>
  <c r="AC3982" i="7"/>
  <c r="AD3982" i="7" s="1"/>
  <c r="AC3983" i="7"/>
  <c r="AD3983" i="7" s="1"/>
  <c r="AC3984" i="7"/>
  <c r="AD3984" i="7" s="1"/>
  <c r="AC3985" i="7"/>
  <c r="AD3985" i="7" s="1"/>
  <c r="AC3986" i="7"/>
  <c r="AD3986" i="7" s="1"/>
  <c r="AC3987" i="7"/>
  <c r="AD3987" i="7" s="1"/>
  <c r="AC3988" i="7"/>
  <c r="AD3988" i="7" s="1"/>
  <c r="AC3989" i="7"/>
  <c r="AD3989" i="7" s="1"/>
  <c r="AC3990" i="7"/>
  <c r="AD3990" i="7" s="1"/>
  <c r="AC3991" i="7"/>
  <c r="AD3991" i="7" s="1"/>
  <c r="AC3992" i="7"/>
  <c r="AD3992" i="7" s="1"/>
  <c r="AC3993" i="7"/>
  <c r="AD3993" i="7" s="1"/>
  <c r="AC3994" i="7"/>
  <c r="AD3994" i="7" s="1"/>
  <c r="AC3995" i="7"/>
  <c r="AD3995" i="7" s="1"/>
  <c r="AC3996" i="7"/>
  <c r="AD3996" i="7" s="1"/>
  <c r="AC3997" i="7"/>
  <c r="AD3997" i="7" s="1"/>
  <c r="AC3998" i="7"/>
  <c r="AD3998" i="7" s="1"/>
  <c r="AC3999" i="7"/>
  <c r="AD3999" i="7" s="1"/>
  <c r="AC4000" i="7"/>
  <c r="AD4000" i="7" s="1"/>
  <c r="AC4001" i="7"/>
  <c r="AD4001" i="7" s="1"/>
  <c r="AC4002" i="7"/>
  <c r="AD4002" i="7" s="1"/>
  <c r="AC4003" i="7"/>
  <c r="AD4003" i="7" s="1"/>
  <c r="AC4004" i="7"/>
  <c r="AD4004" i="7" s="1"/>
  <c r="AC4005" i="7"/>
  <c r="AD4005" i="7" s="1"/>
  <c r="AC4006" i="7"/>
  <c r="AD4006" i="7" s="1"/>
  <c r="AC4007" i="7"/>
  <c r="AD4007" i="7" s="1"/>
  <c r="AC4008" i="7"/>
  <c r="AD4008" i="7" s="1"/>
  <c r="AC4009" i="7"/>
  <c r="AD4009" i="7" s="1"/>
  <c r="AC4010" i="7"/>
  <c r="AD4010" i="7" s="1"/>
  <c r="AC4011" i="7"/>
  <c r="AD4011" i="7" s="1"/>
  <c r="AC4012" i="7"/>
  <c r="AD4012" i="7" s="1"/>
  <c r="AC4013" i="7"/>
  <c r="AD4013" i="7" s="1"/>
  <c r="AC4014" i="7"/>
  <c r="AD4014" i="7" s="1"/>
  <c r="AC4015" i="7"/>
  <c r="AD4015" i="7" s="1"/>
  <c r="AC4016" i="7"/>
  <c r="AD4016" i="7" s="1"/>
  <c r="AC4017" i="7"/>
  <c r="AD4017" i="7" s="1"/>
  <c r="AC4018" i="7"/>
  <c r="AD4018" i="7" s="1"/>
  <c r="AC4019" i="7"/>
  <c r="AD4019" i="7" s="1"/>
  <c r="AC4020" i="7"/>
  <c r="AD4020" i="7" s="1"/>
  <c r="AC4021" i="7"/>
  <c r="AD4021" i="7" s="1"/>
  <c r="AC4022" i="7"/>
  <c r="AD4022" i="7" s="1"/>
  <c r="AC4023" i="7"/>
  <c r="AD4023" i="7" s="1"/>
  <c r="AC4024" i="7"/>
  <c r="AD4024" i="7" s="1"/>
  <c r="AC4025" i="7"/>
  <c r="AD4025" i="7" s="1"/>
  <c r="AC4026" i="7"/>
  <c r="AD4026" i="7" s="1"/>
  <c r="AC4027" i="7"/>
  <c r="AD4027" i="7" s="1"/>
  <c r="AC4028" i="7"/>
  <c r="AD4028" i="7" s="1"/>
  <c r="AC4029" i="7"/>
  <c r="AD4029" i="7" s="1"/>
  <c r="AC4030" i="7"/>
  <c r="AD4030" i="7" s="1"/>
  <c r="AC4031" i="7"/>
  <c r="AD4031" i="7" s="1"/>
  <c r="AC4032" i="7"/>
  <c r="AD4032" i="7" s="1"/>
  <c r="AC4033" i="7"/>
  <c r="AD4033" i="7" s="1"/>
  <c r="AC4034" i="7"/>
  <c r="AD4034" i="7" s="1"/>
  <c r="AC4035" i="7"/>
  <c r="AD4035" i="7" s="1"/>
  <c r="AC4036" i="7"/>
  <c r="AD4036" i="7" s="1"/>
  <c r="AC4037" i="7"/>
  <c r="AD4037" i="7" s="1"/>
  <c r="AC4038" i="7"/>
  <c r="AD4038" i="7" s="1"/>
  <c r="AC4039" i="7"/>
  <c r="AD4039" i="7" s="1"/>
  <c r="AC4040" i="7"/>
  <c r="AD4040" i="7" s="1"/>
  <c r="AC4041" i="7"/>
  <c r="AD4041" i="7" s="1"/>
  <c r="AC4042" i="7"/>
  <c r="AD4042" i="7" s="1"/>
  <c r="AC4043" i="7"/>
  <c r="AD4043" i="7" s="1"/>
  <c r="AC4044" i="7"/>
  <c r="AD4044" i="7" s="1"/>
  <c r="AC4045" i="7"/>
  <c r="AD4045" i="7" s="1"/>
  <c r="AC4046" i="7"/>
  <c r="AD4046" i="7" s="1"/>
  <c r="AC4047" i="7"/>
  <c r="AD4047" i="7" s="1"/>
  <c r="AC4048" i="7"/>
  <c r="AD4048" i="7" s="1"/>
  <c r="AC4049" i="7"/>
  <c r="AD4049" i="7" s="1"/>
  <c r="AC4050" i="7"/>
  <c r="AD4050" i="7" s="1"/>
  <c r="AC4051" i="7"/>
  <c r="AD4051" i="7" s="1"/>
  <c r="AC4052" i="7"/>
  <c r="AD4052" i="7" s="1"/>
  <c r="AC4053" i="7"/>
  <c r="AD4053" i="7" s="1"/>
  <c r="AC4054" i="7"/>
  <c r="AD4054" i="7" s="1"/>
  <c r="AC4055" i="7"/>
  <c r="AD4055" i="7" s="1"/>
  <c r="AC4056" i="7"/>
  <c r="AD4056" i="7" s="1"/>
  <c r="AC4057" i="7"/>
  <c r="AD4057" i="7" s="1"/>
  <c r="AC4058" i="7"/>
  <c r="AD4058" i="7" s="1"/>
  <c r="AC4059" i="7"/>
  <c r="AD4059" i="7" s="1"/>
  <c r="AC4060" i="7"/>
  <c r="AD4060" i="7" s="1"/>
  <c r="AC4061" i="7"/>
  <c r="AD4061" i="7" s="1"/>
  <c r="AC4062" i="7"/>
  <c r="AD4062" i="7" s="1"/>
  <c r="AC4063" i="7"/>
  <c r="AD4063" i="7" s="1"/>
  <c r="AC4064" i="7"/>
  <c r="AD4064" i="7" s="1"/>
  <c r="AC4065" i="7"/>
  <c r="AD4065" i="7" s="1"/>
  <c r="AC4066" i="7"/>
  <c r="AD4066" i="7" s="1"/>
  <c r="AC4067" i="7"/>
  <c r="AD4067" i="7" s="1"/>
  <c r="AC4068" i="7"/>
  <c r="AD4068" i="7" s="1"/>
  <c r="AC4069" i="7"/>
  <c r="AD4069" i="7" s="1"/>
  <c r="AC4070" i="7"/>
  <c r="AD4070" i="7" s="1"/>
  <c r="AC4071" i="7"/>
  <c r="AD4071" i="7" s="1"/>
  <c r="AC4072" i="7"/>
  <c r="AD4072" i="7" s="1"/>
  <c r="AC4073" i="7"/>
  <c r="AD4073" i="7" s="1"/>
  <c r="AC4074" i="7"/>
  <c r="AD4074" i="7" s="1"/>
  <c r="AC4075" i="7"/>
  <c r="AD4075" i="7" s="1"/>
  <c r="AC4076" i="7"/>
  <c r="AD4076" i="7" s="1"/>
  <c r="AC4077" i="7"/>
  <c r="AD4077" i="7" s="1"/>
  <c r="AC4078" i="7"/>
  <c r="AD4078" i="7" s="1"/>
  <c r="AC4079" i="7"/>
  <c r="AD4079" i="7" s="1"/>
  <c r="AC4080" i="7"/>
  <c r="AD4080" i="7" s="1"/>
  <c r="AC4081" i="7"/>
  <c r="AD4081" i="7" s="1"/>
  <c r="AC4082" i="7"/>
  <c r="AD4082" i="7" s="1"/>
  <c r="AC4083" i="7"/>
  <c r="AD4083" i="7" s="1"/>
  <c r="AC4084" i="7"/>
  <c r="AD4084" i="7" s="1"/>
  <c r="AC4085" i="7"/>
  <c r="AD4085" i="7" s="1"/>
  <c r="AC4086" i="7"/>
  <c r="AD4086" i="7" s="1"/>
  <c r="AC4087" i="7"/>
  <c r="AD4087" i="7" s="1"/>
  <c r="AC4088" i="7"/>
  <c r="AD4088" i="7" s="1"/>
  <c r="AC4089" i="7"/>
  <c r="AD4089" i="7" s="1"/>
  <c r="AC4090" i="7"/>
  <c r="AD4090" i="7" s="1"/>
  <c r="AC4091" i="7"/>
  <c r="AD4091" i="7" s="1"/>
  <c r="AC4092" i="7"/>
  <c r="AD4092" i="7" s="1"/>
  <c r="AC4093" i="7"/>
  <c r="AD4093" i="7" s="1"/>
  <c r="AC4094" i="7"/>
  <c r="AD4094" i="7" s="1"/>
  <c r="AC4095" i="7"/>
  <c r="AD4095" i="7" s="1"/>
  <c r="AC4096" i="7"/>
  <c r="AD4096" i="7" s="1"/>
  <c r="AC4097" i="7"/>
  <c r="AD4097" i="7" s="1"/>
  <c r="AC4098" i="7"/>
  <c r="AD4098" i="7" s="1"/>
  <c r="AC4099" i="7"/>
  <c r="AD4099" i="7" s="1"/>
  <c r="AC4100" i="7"/>
  <c r="AD4100" i="7" s="1"/>
  <c r="AC4101" i="7"/>
  <c r="AD4101" i="7" s="1"/>
  <c r="AC4102" i="7"/>
  <c r="AD4102" i="7" s="1"/>
  <c r="AC4103" i="7"/>
  <c r="AD4103" i="7" s="1"/>
  <c r="AC4104" i="7"/>
  <c r="AD4104" i="7" s="1"/>
  <c r="AC4105" i="7"/>
  <c r="AD4105" i="7" s="1"/>
  <c r="AC4106" i="7"/>
  <c r="AD4106" i="7" s="1"/>
  <c r="AC4107" i="7"/>
  <c r="AD4107" i="7" s="1"/>
  <c r="AC4108" i="7"/>
  <c r="AD4108" i="7" s="1"/>
  <c r="AC4109" i="7"/>
  <c r="AD4109" i="7" s="1"/>
  <c r="AC4110" i="7"/>
  <c r="AD4110" i="7" s="1"/>
  <c r="AC4111" i="7"/>
  <c r="AD4111" i="7" s="1"/>
  <c r="AC4112" i="7"/>
  <c r="AD4112" i="7" s="1"/>
  <c r="AC4113" i="7"/>
  <c r="AD4113" i="7" s="1"/>
  <c r="AC4114" i="7"/>
  <c r="AD4114" i="7" s="1"/>
  <c r="AC4115" i="7"/>
  <c r="AD4115" i="7" s="1"/>
  <c r="AC4116" i="7"/>
  <c r="AD4116" i="7" s="1"/>
  <c r="AC4117" i="7"/>
  <c r="AD4117" i="7" s="1"/>
  <c r="AC4118" i="7"/>
  <c r="AD4118" i="7" s="1"/>
  <c r="AC4119" i="7"/>
  <c r="AD4119" i="7" s="1"/>
  <c r="AC4120" i="7"/>
  <c r="AD4120" i="7" s="1"/>
  <c r="AC4121" i="7"/>
  <c r="AD4121" i="7" s="1"/>
  <c r="AC4122" i="7"/>
  <c r="AD4122" i="7" s="1"/>
  <c r="AC4123" i="7"/>
  <c r="AD4123" i="7" s="1"/>
  <c r="AC4124" i="7"/>
  <c r="AD4124" i="7" s="1"/>
  <c r="AC4125" i="7"/>
  <c r="AD4125" i="7" s="1"/>
  <c r="AC4126" i="7"/>
  <c r="AD4126" i="7" s="1"/>
  <c r="AC4127" i="7"/>
  <c r="AD4127" i="7" s="1"/>
  <c r="AC4128" i="7"/>
  <c r="AD4128" i="7" s="1"/>
  <c r="AC4129" i="7"/>
  <c r="AD4129" i="7" s="1"/>
  <c r="AC4130" i="7"/>
  <c r="AD4130" i="7" s="1"/>
  <c r="AC4131" i="7"/>
  <c r="AD4131" i="7" s="1"/>
  <c r="AC4132" i="7"/>
  <c r="AD4132" i="7" s="1"/>
  <c r="AC4133" i="7"/>
  <c r="AD4133" i="7" s="1"/>
  <c r="AC4134" i="7"/>
  <c r="AD4134" i="7" s="1"/>
  <c r="AC4135" i="7"/>
  <c r="AD4135" i="7" s="1"/>
  <c r="AC4136" i="7"/>
  <c r="AD4136" i="7" s="1"/>
  <c r="AC4137" i="7"/>
  <c r="AD4137" i="7" s="1"/>
  <c r="AC4138" i="7"/>
  <c r="AD4138" i="7" s="1"/>
  <c r="AC4139" i="7"/>
  <c r="AD4139" i="7" s="1"/>
  <c r="AC4140" i="7"/>
  <c r="AD4140" i="7" s="1"/>
  <c r="AC4141" i="7"/>
  <c r="AD4141" i="7" s="1"/>
  <c r="AC4142" i="7"/>
  <c r="AD4142" i="7" s="1"/>
  <c r="AC4143" i="7"/>
  <c r="AD4143" i="7" s="1"/>
  <c r="AC4144" i="7"/>
  <c r="AD4144" i="7" s="1"/>
  <c r="AC4145" i="7"/>
  <c r="AD4145" i="7" s="1"/>
  <c r="AC4146" i="7"/>
  <c r="AD4146" i="7" s="1"/>
  <c r="AC4147" i="7"/>
  <c r="AD4147" i="7" s="1"/>
  <c r="AC4148" i="7"/>
  <c r="AD4148" i="7" s="1"/>
  <c r="AC4149" i="7"/>
  <c r="AD4149" i="7" s="1"/>
  <c r="AC4150" i="7"/>
  <c r="AD4150" i="7" s="1"/>
  <c r="AC4151" i="7"/>
  <c r="AD4151" i="7" s="1"/>
  <c r="AC4152" i="7"/>
  <c r="AD4152" i="7" s="1"/>
  <c r="AC4153" i="7"/>
  <c r="AD4153" i="7" s="1"/>
  <c r="AC4154" i="7"/>
  <c r="AD4154" i="7" s="1"/>
  <c r="AC4155" i="7"/>
  <c r="AD4155" i="7" s="1"/>
  <c r="AC4156" i="7"/>
  <c r="AD4156" i="7" s="1"/>
  <c r="AC4157" i="7"/>
  <c r="AD4157" i="7" s="1"/>
  <c r="AC4158" i="7"/>
  <c r="AD4158" i="7" s="1"/>
  <c r="AC4159" i="7"/>
  <c r="AD4159" i="7" s="1"/>
  <c r="AC4160" i="7"/>
  <c r="AD4160" i="7" s="1"/>
  <c r="AC4161" i="7"/>
  <c r="AD4161" i="7" s="1"/>
  <c r="AC4162" i="7"/>
  <c r="AD4162" i="7" s="1"/>
  <c r="AC4163" i="7"/>
  <c r="AD4163" i="7" s="1"/>
  <c r="AC4164" i="7"/>
  <c r="AD4164" i="7" s="1"/>
  <c r="AC4165" i="7"/>
  <c r="AD4165" i="7" s="1"/>
  <c r="AC4166" i="7"/>
  <c r="AD4166" i="7" s="1"/>
  <c r="AC4167" i="7"/>
  <c r="AD4167" i="7" s="1"/>
  <c r="AC4168" i="7"/>
  <c r="AD4168" i="7" s="1"/>
  <c r="AC4169" i="7"/>
  <c r="AD4169" i="7" s="1"/>
  <c r="AC4170" i="7"/>
  <c r="AD4170" i="7" s="1"/>
  <c r="AC4171" i="7"/>
  <c r="AD4171" i="7" s="1"/>
  <c r="AC4172" i="7"/>
  <c r="AD4172" i="7" s="1"/>
  <c r="AC4173" i="7"/>
  <c r="AD4173" i="7" s="1"/>
  <c r="AC4174" i="7"/>
  <c r="AD4174" i="7" s="1"/>
  <c r="AC4175" i="7"/>
  <c r="AD4175" i="7" s="1"/>
  <c r="AC4176" i="7"/>
  <c r="AD4176" i="7" s="1"/>
  <c r="AC4177" i="7"/>
  <c r="AD4177" i="7" s="1"/>
  <c r="AC4178" i="7"/>
  <c r="AD4178" i="7" s="1"/>
  <c r="AC4179" i="7"/>
  <c r="AD4179" i="7" s="1"/>
  <c r="AC4180" i="7"/>
  <c r="AD4180" i="7" s="1"/>
  <c r="AC4181" i="7"/>
  <c r="AD4181" i="7" s="1"/>
  <c r="AC4182" i="7"/>
  <c r="AD4182" i="7" s="1"/>
  <c r="AC4183" i="7"/>
  <c r="AD4183" i="7" s="1"/>
  <c r="AC4184" i="7"/>
  <c r="AD4184" i="7" s="1"/>
  <c r="AC4185" i="7"/>
  <c r="AD4185" i="7" s="1"/>
  <c r="AC4186" i="7"/>
  <c r="AD4186" i="7" s="1"/>
  <c r="AC4187" i="7"/>
  <c r="AD4187" i="7" s="1"/>
  <c r="AC4188" i="7"/>
  <c r="AD4188" i="7" s="1"/>
  <c r="AC4189" i="7"/>
  <c r="AD4189" i="7" s="1"/>
  <c r="AC4190" i="7"/>
  <c r="AD4190" i="7" s="1"/>
  <c r="AC4191" i="7"/>
  <c r="AD4191" i="7" s="1"/>
  <c r="AC4192" i="7"/>
  <c r="AD4192" i="7" s="1"/>
  <c r="AC4193" i="7"/>
  <c r="AD4193" i="7" s="1"/>
  <c r="AC4194" i="7"/>
  <c r="AD4194" i="7" s="1"/>
  <c r="AC4195" i="7"/>
  <c r="AD4195" i="7" s="1"/>
  <c r="AC4196" i="7"/>
  <c r="AD4196" i="7" s="1"/>
  <c r="AC4197" i="7"/>
  <c r="AD4197" i="7" s="1"/>
  <c r="AC4198" i="7"/>
  <c r="AD4198" i="7" s="1"/>
  <c r="AC4199" i="7"/>
  <c r="AD4199" i="7" s="1"/>
  <c r="AC4200" i="7"/>
  <c r="AD4200" i="7" s="1"/>
  <c r="AC4201" i="7"/>
  <c r="AD4201" i="7" s="1"/>
  <c r="AC4202" i="7"/>
  <c r="AD4202" i="7" s="1"/>
  <c r="AC4203" i="7"/>
  <c r="AD4203" i="7" s="1"/>
  <c r="AC4204" i="7"/>
  <c r="AD4204" i="7" s="1"/>
  <c r="AC4205" i="7"/>
  <c r="AD4205" i="7" s="1"/>
  <c r="AC4206" i="7"/>
  <c r="AD4206" i="7" s="1"/>
  <c r="AC4207" i="7"/>
  <c r="AD4207" i="7" s="1"/>
  <c r="AC4208" i="7"/>
  <c r="AD4208" i="7" s="1"/>
  <c r="AC4209" i="7"/>
  <c r="AD4209" i="7" s="1"/>
  <c r="AC4210" i="7"/>
  <c r="AD4210" i="7" s="1"/>
  <c r="AC4211" i="7"/>
  <c r="AD4211" i="7" s="1"/>
  <c r="AC4212" i="7"/>
  <c r="AD4212" i="7" s="1"/>
  <c r="AC4213" i="7"/>
  <c r="AD4213" i="7" s="1"/>
  <c r="AC4214" i="7"/>
  <c r="AD4214" i="7" s="1"/>
  <c r="AC4215" i="7"/>
  <c r="AD4215" i="7" s="1"/>
  <c r="AC4216" i="7"/>
  <c r="AD4216" i="7" s="1"/>
  <c r="AC4217" i="7"/>
  <c r="AD4217" i="7" s="1"/>
  <c r="AC4218" i="7"/>
  <c r="AD4218" i="7" s="1"/>
  <c r="AC4219" i="7"/>
  <c r="AD4219" i="7" s="1"/>
  <c r="AC4220" i="7"/>
  <c r="AD4220" i="7" s="1"/>
  <c r="AC4221" i="7"/>
  <c r="AD4221" i="7" s="1"/>
  <c r="AC4222" i="7"/>
  <c r="AD4222" i="7" s="1"/>
  <c r="AC4223" i="7"/>
  <c r="AD4223" i="7" s="1"/>
  <c r="AC4224" i="7"/>
  <c r="AD4224" i="7" s="1"/>
  <c r="AC4225" i="7"/>
  <c r="AD4225" i="7" s="1"/>
  <c r="AC4226" i="7"/>
  <c r="AD4226" i="7" s="1"/>
  <c r="AC4227" i="7"/>
  <c r="AD4227" i="7" s="1"/>
  <c r="AC4228" i="7"/>
  <c r="AD4228" i="7" s="1"/>
  <c r="AC4229" i="7"/>
  <c r="AD4229" i="7" s="1"/>
  <c r="AC4230" i="7"/>
  <c r="AD4230" i="7" s="1"/>
  <c r="AC4231" i="7"/>
  <c r="AD4231" i="7" s="1"/>
  <c r="AC4232" i="7"/>
  <c r="AD4232" i="7" s="1"/>
  <c r="AC4233" i="7"/>
  <c r="AD4233" i="7" s="1"/>
  <c r="AC4234" i="7"/>
  <c r="AD4234" i="7" s="1"/>
  <c r="AC4235" i="7"/>
  <c r="AD4235" i="7" s="1"/>
  <c r="AC4236" i="7"/>
  <c r="AD4236" i="7" s="1"/>
  <c r="AC4237" i="7"/>
  <c r="AD4237" i="7" s="1"/>
  <c r="AC4238" i="7"/>
  <c r="AD4238" i="7" s="1"/>
  <c r="AC4239" i="7"/>
  <c r="AD4239" i="7" s="1"/>
  <c r="AC4240" i="7"/>
  <c r="AD4240" i="7" s="1"/>
  <c r="AC4241" i="7"/>
  <c r="AD4241" i="7" s="1"/>
  <c r="AC4242" i="7"/>
  <c r="AD4242" i="7" s="1"/>
  <c r="AC4243" i="7"/>
  <c r="AD4243" i="7" s="1"/>
  <c r="AC4244" i="7"/>
  <c r="AD4244" i="7" s="1"/>
  <c r="AC4245" i="7"/>
  <c r="AD4245" i="7" s="1"/>
  <c r="AC4246" i="7"/>
  <c r="AD4246" i="7" s="1"/>
  <c r="AC4247" i="7"/>
  <c r="AD4247" i="7" s="1"/>
  <c r="AC4248" i="7"/>
  <c r="AD4248" i="7" s="1"/>
  <c r="AC4249" i="7"/>
  <c r="AD4249" i="7" s="1"/>
  <c r="AC4250" i="7"/>
  <c r="AD4250" i="7" s="1"/>
  <c r="AC4251" i="7"/>
  <c r="AD4251" i="7" s="1"/>
  <c r="AC4252" i="7"/>
  <c r="AD4252" i="7" s="1"/>
  <c r="AC4253" i="7"/>
  <c r="AD4253" i="7" s="1"/>
  <c r="AC4254" i="7"/>
  <c r="AD4254" i="7" s="1"/>
  <c r="AC4255" i="7"/>
  <c r="AD4255" i="7" s="1"/>
  <c r="AC4256" i="7"/>
  <c r="AD4256" i="7" s="1"/>
  <c r="AC4257" i="7"/>
  <c r="AD4257" i="7" s="1"/>
  <c r="AC4258" i="7"/>
  <c r="AD4258" i="7" s="1"/>
  <c r="AC4259" i="7"/>
  <c r="AD4259" i="7" s="1"/>
  <c r="AC4260" i="7"/>
  <c r="AD4260" i="7" s="1"/>
  <c r="AC4261" i="7"/>
  <c r="AD4261" i="7" s="1"/>
  <c r="AC4262" i="7"/>
  <c r="AD4262" i="7" s="1"/>
  <c r="AC4263" i="7"/>
  <c r="AD4263" i="7" s="1"/>
  <c r="AC4264" i="7"/>
  <c r="AD4264" i="7" s="1"/>
  <c r="AC4265" i="7"/>
  <c r="AD4265" i="7" s="1"/>
  <c r="AC4266" i="7"/>
  <c r="AD4266" i="7" s="1"/>
  <c r="AC4267" i="7"/>
  <c r="AD4267" i="7" s="1"/>
  <c r="AC4268" i="7"/>
  <c r="AD4268" i="7" s="1"/>
  <c r="AC4269" i="7"/>
  <c r="AD4269" i="7" s="1"/>
  <c r="AC4270" i="7"/>
  <c r="AD4270" i="7" s="1"/>
  <c r="AC4271" i="7"/>
  <c r="AD4271" i="7" s="1"/>
  <c r="AC4272" i="7"/>
  <c r="AD4272" i="7" s="1"/>
  <c r="AC4273" i="7"/>
  <c r="AD4273" i="7" s="1"/>
  <c r="AC4274" i="7"/>
  <c r="AD4274" i="7" s="1"/>
  <c r="AC4275" i="7"/>
  <c r="AD4275" i="7" s="1"/>
  <c r="AC4276" i="7"/>
  <c r="AD4276" i="7" s="1"/>
  <c r="AC4277" i="7"/>
  <c r="AD4277" i="7" s="1"/>
  <c r="AC4278" i="7"/>
  <c r="AD4278" i="7" s="1"/>
  <c r="AC4279" i="7"/>
  <c r="AD4279" i="7" s="1"/>
  <c r="AC4280" i="7"/>
  <c r="AD4280" i="7" s="1"/>
  <c r="AC4281" i="7"/>
  <c r="AD4281" i="7" s="1"/>
  <c r="AC4282" i="7"/>
  <c r="AD4282" i="7" s="1"/>
  <c r="AC4283" i="7"/>
  <c r="AD4283" i="7" s="1"/>
  <c r="AC4284" i="7"/>
  <c r="AD4284" i="7" s="1"/>
  <c r="AC4285" i="7"/>
  <c r="AD4285" i="7" s="1"/>
  <c r="AC4286" i="7"/>
  <c r="AD4286" i="7" s="1"/>
  <c r="AC4287" i="7"/>
  <c r="AD4287" i="7" s="1"/>
  <c r="AC4288" i="7"/>
  <c r="AD4288" i="7" s="1"/>
  <c r="AC4289" i="7"/>
  <c r="AD4289" i="7" s="1"/>
  <c r="AC4290" i="7"/>
  <c r="AD4290" i="7" s="1"/>
  <c r="AC4291" i="7"/>
  <c r="AD4291" i="7" s="1"/>
  <c r="AC4292" i="7"/>
  <c r="AD4292" i="7" s="1"/>
  <c r="AC4293" i="7"/>
  <c r="AD4293" i="7" s="1"/>
  <c r="AC4294" i="7"/>
  <c r="AD4294" i="7" s="1"/>
  <c r="AC4295" i="7"/>
  <c r="AD4295" i="7" s="1"/>
  <c r="AC4296" i="7"/>
  <c r="AD4296" i="7" s="1"/>
  <c r="AC4297" i="7"/>
  <c r="AD4297" i="7" s="1"/>
  <c r="AC4298" i="7"/>
  <c r="AD4298" i="7" s="1"/>
  <c r="AC4299" i="7"/>
  <c r="AD4299" i="7" s="1"/>
  <c r="AC4300" i="7"/>
  <c r="AD4300" i="7" s="1"/>
  <c r="AC4301" i="7"/>
  <c r="AD4301" i="7" s="1"/>
  <c r="AC4302" i="7"/>
  <c r="AD4302" i="7" s="1"/>
  <c r="AC4303" i="7"/>
  <c r="AD4303" i="7" s="1"/>
  <c r="AC4304" i="7"/>
  <c r="AD4304" i="7" s="1"/>
  <c r="AC4305" i="7"/>
  <c r="AD4305" i="7" s="1"/>
  <c r="AC4306" i="7"/>
  <c r="AD4306" i="7" s="1"/>
  <c r="AC4307" i="7"/>
  <c r="AD4307" i="7" s="1"/>
  <c r="AC4308" i="7"/>
  <c r="AD4308" i="7" s="1"/>
  <c r="AC4309" i="7"/>
  <c r="AD4309" i="7" s="1"/>
  <c r="AC4310" i="7"/>
  <c r="AD4310" i="7" s="1"/>
  <c r="AC4311" i="7"/>
  <c r="AD4311" i="7" s="1"/>
  <c r="AC4312" i="7"/>
  <c r="AD4312" i="7" s="1"/>
  <c r="AC4313" i="7"/>
  <c r="AD4313" i="7" s="1"/>
  <c r="AC4314" i="7"/>
  <c r="AD4314" i="7" s="1"/>
  <c r="AC4315" i="7"/>
  <c r="AD4315" i="7" s="1"/>
  <c r="AC4316" i="7"/>
  <c r="AD4316" i="7" s="1"/>
  <c r="AC4317" i="7"/>
  <c r="AD4317" i="7" s="1"/>
  <c r="AC4318" i="7"/>
  <c r="AD4318" i="7" s="1"/>
  <c r="AC4319" i="7"/>
  <c r="AD4319" i="7" s="1"/>
  <c r="AC4320" i="7"/>
  <c r="AD4320" i="7" s="1"/>
  <c r="AC4321" i="7"/>
  <c r="AD4321" i="7" s="1"/>
  <c r="AC4322" i="7"/>
  <c r="AD4322" i="7" s="1"/>
  <c r="AC4323" i="7"/>
  <c r="AD4323" i="7" s="1"/>
  <c r="AC4324" i="7"/>
  <c r="AD4324" i="7" s="1"/>
  <c r="AC4325" i="7"/>
  <c r="AD4325" i="7" s="1"/>
  <c r="AC4326" i="7"/>
  <c r="AD4326" i="7" s="1"/>
  <c r="AC4327" i="7"/>
  <c r="AD4327" i="7" s="1"/>
  <c r="AC4328" i="7"/>
  <c r="AD4328" i="7" s="1"/>
  <c r="AC4329" i="7"/>
  <c r="AD4329" i="7" s="1"/>
  <c r="AC4330" i="7"/>
  <c r="AD4330" i="7" s="1"/>
  <c r="AC4331" i="7"/>
  <c r="AD4331" i="7" s="1"/>
  <c r="AC4332" i="7"/>
  <c r="AD4332" i="7" s="1"/>
  <c r="AC4333" i="7"/>
  <c r="AD4333" i="7" s="1"/>
  <c r="AC4334" i="7"/>
  <c r="AD4334" i="7" s="1"/>
  <c r="AC4335" i="7"/>
  <c r="AD4335" i="7" s="1"/>
  <c r="AC4336" i="7"/>
  <c r="AD4336" i="7" s="1"/>
  <c r="AC4337" i="7"/>
  <c r="AD4337" i="7" s="1"/>
  <c r="AC4338" i="7"/>
  <c r="AD4338" i="7" s="1"/>
  <c r="AC4339" i="7"/>
  <c r="AD4339" i="7" s="1"/>
  <c r="AC4340" i="7"/>
  <c r="AD4340" i="7" s="1"/>
  <c r="AC4341" i="7"/>
  <c r="AD4341" i="7" s="1"/>
  <c r="AC4342" i="7"/>
  <c r="AD4342" i="7" s="1"/>
  <c r="AC4343" i="7"/>
  <c r="AD4343" i="7" s="1"/>
  <c r="AC4344" i="7"/>
  <c r="AD4344" i="7" s="1"/>
  <c r="AC4345" i="7"/>
  <c r="AD4345" i="7" s="1"/>
  <c r="AC4346" i="7"/>
  <c r="AD4346" i="7" s="1"/>
  <c r="AC4347" i="7"/>
  <c r="AD4347" i="7" s="1"/>
  <c r="AC4348" i="7"/>
  <c r="AD4348" i="7" s="1"/>
  <c r="AC4349" i="7"/>
  <c r="AD4349" i="7" s="1"/>
  <c r="AC4350" i="7"/>
  <c r="AD4350" i="7" s="1"/>
  <c r="AC4351" i="7"/>
  <c r="AD4351" i="7" s="1"/>
  <c r="AC4352" i="7"/>
  <c r="AD4352" i="7" s="1"/>
  <c r="AC4353" i="7"/>
  <c r="AD4353" i="7" s="1"/>
  <c r="AC4354" i="7"/>
  <c r="AD4354" i="7" s="1"/>
  <c r="AC4355" i="7"/>
  <c r="AD4355" i="7" s="1"/>
  <c r="AC4356" i="7"/>
  <c r="AD4356" i="7" s="1"/>
  <c r="AC4357" i="7"/>
  <c r="AD4357" i="7" s="1"/>
  <c r="AC4358" i="7"/>
  <c r="AD4358" i="7" s="1"/>
  <c r="AC4359" i="7"/>
  <c r="AD4359" i="7" s="1"/>
  <c r="AC4360" i="7"/>
  <c r="AD4360" i="7" s="1"/>
  <c r="AC4361" i="7"/>
  <c r="AD4361" i="7" s="1"/>
  <c r="AC4362" i="7"/>
  <c r="AD4362" i="7" s="1"/>
  <c r="AC4363" i="7"/>
  <c r="AD4363" i="7" s="1"/>
  <c r="AC4364" i="7"/>
  <c r="AD4364" i="7" s="1"/>
  <c r="AC4365" i="7"/>
  <c r="AD4365" i="7" s="1"/>
  <c r="AC4366" i="7"/>
  <c r="AD4366" i="7" s="1"/>
  <c r="AC4367" i="7"/>
  <c r="AD4367" i="7" s="1"/>
  <c r="AC4368" i="7"/>
  <c r="AD4368" i="7" s="1"/>
  <c r="AC4369" i="7"/>
  <c r="AD4369" i="7" s="1"/>
  <c r="AC4370" i="7"/>
  <c r="AD4370" i="7" s="1"/>
  <c r="AC4371" i="7"/>
  <c r="AD4371" i="7" s="1"/>
  <c r="AC4372" i="7"/>
  <c r="AD4372" i="7" s="1"/>
  <c r="AC4373" i="7"/>
  <c r="AD4373" i="7" s="1"/>
  <c r="AC4374" i="7"/>
  <c r="AD4374" i="7" s="1"/>
  <c r="AC4375" i="7"/>
  <c r="AD4375" i="7" s="1"/>
  <c r="AC4376" i="7"/>
  <c r="AD4376" i="7" s="1"/>
  <c r="AC4377" i="7"/>
  <c r="AD4377" i="7" s="1"/>
  <c r="AC4378" i="7"/>
  <c r="AD4378" i="7" s="1"/>
  <c r="AC4379" i="7"/>
  <c r="AD4379" i="7" s="1"/>
  <c r="AC4380" i="7"/>
  <c r="AD4380" i="7" s="1"/>
  <c r="AC4381" i="7"/>
  <c r="AD4381" i="7" s="1"/>
  <c r="AC4382" i="7"/>
  <c r="AD4382" i="7" s="1"/>
  <c r="AC4383" i="7"/>
  <c r="AD4383" i="7" s="1"/>
  <c r="AC4384" i="7"/>
  <c r="AD4384" i="7" s="1"/>
  <c r="AC4385" i="7"/>
  <c r="AD4385" i="7" s="1"/>
  <c r="AC4386" i="7"/>
  <c r="AD4386" i="7" s="1"/>
  <c r="AC4387" i="7"/>
  <c r="AD4387" i="7" s="1"/>
  <c r="AC4388" i="7"/>
  <c r="AD4388" i="7" s="1"/>
  <c r="AC4389" i="7"/>
  <c r="AD4389" i="7" s="1"/>
  <c r="AC4390" i="7"/>
  <c r="AD4390" i="7" s="1"/>
  <c r="AC4391" i="7"/>
  <c r="AD4391" i="7" s="1"/>
  <c r="AC4392" i="7"/>
  <c r="AD4392" i="7" s="1"/>
  <c r="AC4393" i="7"/>
  <c r="AD4393" i="7" s="1"/>
  <c r="AC4394" i="7"/>
  <c r="AD4394" i="7" s="1"/>
  <c r="AC4395" i="7"/>
  <c r="AD4395" i="7" s="1"/>
  <c r="AC4396" i="7"/>
  <c r="AD4396" i="7" s="1"/>
  <c r="AC4397" i="7"/>
  <c r="AD4397" i="7" s="1"/>
  <c r="AC4398" i="7"/>
  <c r="AD4398" i="7" s="1"/>
  <c r="AC4399" i="7"/>
  <c r="AD4399" i="7" s="1"/>
  <c r="AC4400" i="7"/>
  <c r="AD4400" i="7" s="1"/>
  <c r="AC4401" i="7"/>
  <c r="AD4401" i="7" s="1"/>
  <c r="AC4402" i="7"/>
  <c r="AD4402" i="7" s="1"/>
  <c r="AC4403" i="7"/>
  <c r="AD4403" i="7" s="1"/>
  <c r="AC4404" i="7"/>
  <c r="AD4404" i="7" s="1"/>
  <c r="AC4405" i="7"/>
  <c r="AD4405" i="7" s="1"/>
  <c r="AC4406" i="7"/>
  <c r="AD4406" i="7" s="1"/>
  <c r="AC4407" i="7"/>
  <c r="AD4407" i="7" s="1"/>
  <c r="AC4408" i="7"/>
  <c r="AD4408" i="7" s="1"/>
  <c r="AC4409" i="7"/>
  <c r="AD4409" i="7" s="1"/>
  <c r="AC4410" i="7"/>
  <c r="AD4410" i="7" s="1"/>
  <c r="AC4411" i="7"/>
  <c r="AD4411" i="7" s="1"/>
  <c r="AC4412" i="7"/>
  <c r="AD4412" i="7" s="1"/>
  <c r="AC4413" i="7"/>
  <c r="AD4413" i="7" s="1"/>
  <c r="AC4414" i="7"/>
  <c r="AD4414" i="7" s="1"/>
  <c r="AC4415" i="7"/>
  <c r="AD4415" i="7" s="1"/>
  <c r="AC4416" i="7"/>
  <c r="AD4416" i="7" s="1"/>
  <c r="AC4417" i="7"/>
  <c r="AD4417" i="7" s="1"/>
  <c r="AC4418" i="7"/>
  <c r="AD4418" i="7" s="1"/>
  <c r="AC4419" i="7"/>
  <c r="AD4419" i="7" s="1"/>
  <c r="AC4420" i="7"/>
  <c r="AD4420" i="7" s="1"/>
  <c r="AC4421" i="7"/>
  <c r="AD4421" i="7" s="1"/>
  <c r="AC4422" i="7"/>
  <c r="AD4422" i="7" s="1"/>
  <c r="AC4423" i="7"/>
  <c r="AD4423" i="7" s="1"/>
  <c r="AC4424" i="7"/>
  <c r="AD4424" i="7" s="1"/>
  <c r="AC4425" i="7"/>
  <c r="AD4425" i="7" s="1"/>
  <c r="AC4426" i="7"/>
  <c r="AD4426" i="7" s="1"/>
  <c r="AC4427" i="7"/>
  <c r="AD4427" i="7" s="1"/>
  <c r="AC4428" i="7"/>
  <c r="AD4428" i="7" s="1"/>
  <c r="AC4429" i="7"/>
  <c r="AD4429" i="7" s="1"/>
  <c r="AC4430" i="7"/>
  <c r="AD4430" i="7" s="1"/>
  <c r="AC4431" i="7"/>
  <c r="AD4431" i="7" s="1"/>
  <c r="AC4432" i="7"/>
  <c r="AD4432" i="7" s="1"/>
  <c r="AC4433" i="7"/>
  <c r="AD4433" i="7" s="1"/>
  <c r="AC4434" i="7"/>
  <c r="AD4434" i="7" s="1"/>
  <c r="AC4435" i="7"/>
  <c r="AD4435" i="7" s="1"/>
  <c r="AC4436" i="7"/>
  <c r="AD4436" i="7" s="1"/>
  <c r="AC4437" i="7"/>
  <c r="AD4437" i="7" s="1"/>
  <c r="AC4438" i="7"/>
  <c r="AD4438" i="7" s="1"/>
  <c r="AC4439" i="7"/>
  <c r="AD4439" i="7" s="1"/>
  <c r="AC4440" i="7"/>
  <c r="AD4440" i="7" s="1"/>
  <c r="AC4441" i="7"/>
  <c r="AD4441" i="7" s="1"/>
  <c r="AC4442" i="7"/>
  <c r="AD4442" i="7" s="1"/>
  <c r="AC4443" i="7"/>
  <c r="AD4443" i="7" s="1"/>
  <c r="AC4444" i="7"/>
  <c r="AD4444" i="7" s="1"/>
  <c r="AC4445" i="7"/>
  <c r="AD4445" i="7" s="1"/>
  <c r="AC4446" i="7"/>
  <c r="AD4446" i="7" s="1"/>
  <c r="AC4447" i="7"/>
  <c r="AD4447" i="7" s="1"/>
  <c r="AC4448" i="7"/>
  <c r="AD4448" i="7" s="1"/>
  <c r="AC4449" i="7"/>
  <c r="AD4449" i="7" s="1"/>
  <c r="AC4450" i="7"/>
  <c r="AD4450" i="7" s="1"/>
  <c r="AC4451" i="7"/>
  <c r="AD4451" i="7" s="1"/>
  <c r="AC4452" i="7"/>
  <c r="AD4452" i="7" s="1"/>
  <c r="AC4453" i="7"/>
  <c r="AD4453" i="7" s="1"/>
  <c r="AC4454" i="7"/>
  <c r="AD4454" i="7" s="1"/>
  <c r="AC4455" i="7"/>
  <c r="AD4455" i="7" s="1"/>
  <c r="AC4456" i="7"/>
  <c r="AD4456" i="7" s="1"/>
  <c r="AC4457" i="7"/>
  <c r="AD4457" i="7" s="1"/>
  <c r="AC4458" i="7"/>
  <c r="AD4458" i="7" s="1"/>
  <c r="AC4459" i="7"/>
  <c r="AD4459" i="7" s="1"/>
  <c r="AC4460" i="7"/>
  <c r="AD4460" i="7" s="1"/>
  <c r="AC4461" i="7"/>
  <c r="AD4461" i="7" s="1"/>
  <c r="AC4462" i="7"/>
  <c r="AD4462" i="7" s="1"/>
  <c r="AC4463" i="7"/>
  <c r="AD4463" i="7" s="1"/>
  <c r="AC4464" i="7"/>
  <c r="AD4464" i="7" s="1"/>
  <c r="AC4465" i="7"/>
  <c r="AD4465" i="7" s="1"/>
  <c r="AC4466" i="7"/>
  <c r="AD4466" i="7" s="1"/>
  <c r="AC4467" i="7"/>
  <c r="AD4467" i="7" s="1"/>
  <c r="AC4468" i="7"/>
  <c r="AD4468" i="7" s="1"/>
  <c r="AC4469" i="7"/>
  <c r="AD4469" i="7" s="1"/>
  <c r="AC4470" i="7"/>
  <c r="AD4470" i="7" s="1"/>
  <c r="AC4471" i="7"/>
  <c r="AD4471" i="7" s="1"/>
  <c r="AC4472" i="7"/>
  <c r="AD4472" i="7" s="1"/>
  <c r="AC4473" i="7"/>
  <c r="AD4473" i="7" s="1"/>
  <c r="AC4474" i="7"/>
  <c r="AD4474" i="7" s="1"/>
  <c r="AC4475" i="7"/>
  <c r="AD4475" i="7" s="1"/>
  <c r="AC4476" i="7"/>
  <c r="AD4476" i="7" s="1"/>
  <c r="AC4477" i="7"/>
  <c r="AD4477" i="7" s="1"/>
  <c r="AC4478" i="7"/>
  <c r="AD4478" i="7" s="1"/>
  <c r="AC4479" i="7"/>
  <c r="AD4479" i="7" s="1"/>
  <c r="AC4480" i="7"/>
  <c r="AD4480" i="7" s="1"/>
  <c r="AC4481" i="7"/>
  <c r="AD4481" i="7" s="1"/>
  <c r="AC4482" i="7"/>
  <c r="AD4482" i="7" s="1"/>
  <c r="AC4483" i="7"/>
  <c r="AD4483" i="7" s="1"/>
  <c r="AC4484" i="7"/>
  <c r="AD4484" i="7" s="1"/>
  <c r="AC4485" i="7"/>
  <c r="AD4485" i="7" s="1"/>
  <c r="AC4486" i="7"/>
  <c r="AD4486" i="7" s="1"/>
  <c r="AC4487" i="7"/>
  <c r="AD4487" i="7" s="1"/>
  <c r="AC4488" i="7"/>
  <c r="AD4488" i="7" s="1"/>
  <c r="AC4489" i="7"/>
  <c r="AD4489" i="7" s="1"/>
  <c r="AC4490" i="7"/>
  <c r="AD4490" i="7" s="1"/>
  <c r="AC4491" i="7"/>
  <c r="AD4491" i="7" s="1"/>
  <c r="AC4492" i="7"/>
  <c r="AD4492" i="7" s="1"/>
  <c r="AC4493" i="7"/>
  <c r="AD4493" i="7" s="1"/>
  <c r="AC4494" i="7"/>
  <c r="AD4494" i="7" s="1"/>
  <c r="AC4495" i="7"/>
  <c r="AD4495" i="7" s="1"/>
  <c r="AC4496" i="7"/>
  <c r="AD4496" i="7" s="1"/>
  <c r="AC4497" i="7"/>
  <c r="AD4497" i="7" s="1"/>
  <c r="AC4498" i="7"/>
  <c r="AD4498" i="7" s="1"/>
  <c r="AC4499" i="7"/>
  <c r="AD4499" i="7" s="1"/>
  <c r="AC4500" i="7"/>
  <c r="AD4500" i="7" s="1"/>
  <c r="AC4501" i="7"/>
  <c r="AD4501" i="7" s="1"/>
  <c r="AC4502" i="7"/>
  <c r="AD4502" i="7" s="1"/>
  <c r="AC4503" i="7"/>
  <c r="AD4503" i="7" s="1"/>
  <c r="AC4504" i="7"/>
  <c r="AD4504" i="7" s="1"/>
  <c r="AC4505" i="7"/>
  <c r="AD4505" i="7" s="1"/>
  <c r="AC4506" i="7"/>
  <c r="AD4506" i="7" s="1"/>
  <c r="AC4507" i="7"/>
  <c r="AD4507" i="7" s="1"/>
  <c r="AC4508" i="7"/>
  <c r="AD4508" i="7" s="1"/>
  <c r="AC4509" i="7"/>
  <c r="AD4509" i="7" s="1"/>
  <c r="AC4510" i="7"/>
  <c r="AD4510" i="7" s="1"/>
  <c r="AC4511" i="7"/>
  <c r="AD4511" i="7" s="1"/>
  <c r="AC4512" i="7"/>
  <c r="AD4512" i="7" s="1"/>
  <c r="AC4513" i="7"/>
  <c r="AD4513" i="7" s="1"/>
  <c r="AC4514" i="7"/>
  <c r="AD4514" i="7" s="1"/>
  <c r="AC4515" i="7"/>
  <c r="AD4515" i="7" s="1"/>
  <c r="AC4516" i="7"/>
  <c r="AD4516" i="7" s="1"/>
  <c r="AC4517" i="7"/>
  <c r="AD4517" i="7" s="1"/>
  <c r="AC4518" i="7"/>
  <c r="AD4518" i="7" s="1"/>
  <c r="AC4519" i="7"/>
  <c r="AD4519" i="7" s="1"/>
  <c r="AC4520" i="7"/>
  <c r="AD4520" i="7" s="1"/>
  <c r="AC4521" i="7"/>
  <c r="AD4521" i="7" s="1"/>
  <c r="AC4522" i="7"/>
  <c r="AD4522" i="7" s="1"/>
  <c r="AC4523" i="7"/>
  <c r="AD4523" i="7" s="1"/>
  <c r="AC4524" i="7"/>
  <c r="AD4524" i="7" s="1"/>
  <c r="AC4525" i="7"/>
  <c r="AD4525" i="7" s="1"/>
  <c r="AC4526" i="7"/>
  <c r="AD4526" i="7" s="1"/>
  <c r="AC4527" i="7"/>
  <c r="AD4527" i="7" s="1"/>
  <c r="AC4528" i="7"/>
  <c r="AD4528" i="7" s="1"/>
  <c r="AC4529" i="7"/>
  <c r="AD4529" i="7" s="1"/>
  <c r="AC4530" i="7"/>
  <c r="AD4530" i="7" s="1"/>
  <c r="AC4531" i="7"/>
  <c r="AD4531" i="7" s="1"/>
  <c r="AC4532" i="7"/>
  <c r="AD4532" i="7" s="1"/>
  <c r="AC4533" i="7"/>
  <c r="AD4533" i="7" s="1"/>
  <c r="AC4534" i="7"/>
  <c r="AD4534" i="7" s="1"/>
  <c r="AC4535" i="7"/>
  <c r="AD4535" i="7" s="1"/>
  <c r="AC4536" i="7"/>
  <c r="AD4536" i="7" s="1"/>
  <c r="AC4537" i="7"/>
  <c r="AD4537" i="7" s="1"/>
  <c r="AC4538" i="7"/>
  <c r="AD4538" i="7" s="1"/>
  <c r="AC4539" i="7"/>
  <c r="AD4539" i="7" s="1"/>
  <c r="AC4540" i="7"/>
  <c r="AD4540" i="7" s="1"/>
  <c r="AC4541" i="7"/>
  <c r="AD4541" i="7" s="1"/>
  <c r="AC4542" i="7"/>
  <c r="AD4542" i="7" s="1"/>
  <c r="AC4543" i="7"/>
  <c r="AD4543" i="7" s="1"/>
  <c r="AC4544" i="7"/>
  <c r="AD4544" i="7" s="1"/>
  <c r="AC4545" i="7"/>
  <c r="AD4545" i="7" s="1"/>
  <c r="AC4546" i="7"/>
  <c r="AD4546" i="7" s="1"/>
  <c r="AC4547" i="7"/>
  <c r="AD4547" i="7" s="1"/>
  <c r="AC4548" i="7"/>
  <c r="AD4548" i="7" s="1"/>
  <c r="AC4549" i="7"/>
  <c r="AD4549" i="7" s="1"/>
  <c r="AC4550" i="7"/>
  <c r="AD4550" i="7" s="1"/>
  <c r="AC4551" i="7"/>
  <c r="AD4551" i="7" s="1"/>
  <c r="AC4552" i="7"/>
  <c r="AD4552" i="7" s="1"/>
  <c r="AC4553" i="7"/>
  <c r="AD4553" i="7" s="1"/>
  <c r="AC4554" i="7"/>
  <c r="AD4554" i="7" s="1"/>
  <c r="AC4555" i="7"/>
  <c r="AD4555" i="7" s="1"/>
  <c r="AC4556" i="7"/>
  <c r="AD4556" i="7" s="1"/>
  <c r="AC4557" i="7"/>
  <c r="AD4557" i="7" s="1"/>
  <c r="AC4558" i="7"/>
  <c r="AD4558" i="7" s="1"/>
  <c r="AC4559" i="7"/>
  <c r="AD4559" i="7" s="1"/>
  <c r="AC4560" i="7"/>
  <c r="AD4560" i="7" s="1"/>
  <c r="AC4561" i="7"/>
  <c r="AD4561" i="7" s="1"/>
  <c r="AC4562" i="7"/>
  <c r="AD4562" i="7" s="1"/>
  <c r="AC4563" i="7"/>
  <c r="AD4563" i="7" s="1"/>
  <c r="AC4564" i="7"/>
  <c r="AD4564" i="7" s="1"/>
  <c r="AC4565" i="7"/>
  <c r="AD4565" i="7" s="1"/>
  <c r="AC4566" i="7"/>
  <c r="AD4566" i="7" s="1"/>
  <c r="AC4567" i="7"/>
  <c r="AD4567" i="7" s="1"/>
  <c r="AC4568" i="7"/>
  <c r="AD4568" i="7" s="1"/>
  <c r="AC4569" i="7"/>
  <c r="AD4569" i="7" s="1"/>
  <c r="AC4570" i="7"/>
  <c r="AD4570" i="7" s="1"/>
  <c r="AC4571" i="7"/>
  <c r="AD4571" i="7" s="1"/>
  <c r="AC4572" i="7"/>
  <c r="AD4572" i="7" s="1"/>
  <c r="AC4573" i="7"/>
  <c r="AD4573" i="7" s="1"/>
  <c r="AC4574" i="7"/>
  <c r="AD4574" i="7" s="1"/>
  <c r="AC4575" i="7"/>
  <c r="AD4575" i="7" s="1"/>
  <c r="AC4576" i="7"/>
  <c r="AD4576" i="7" s="1"/>
  <c r="AC4577" i="7"/>
  <c r="AD4577" i="7" s="1"/>
  <c r="AC4578" i="7"/>
  <c r="AD4578" i="7" s="1"/>
  <c r="AC4579" i="7"/>
  <c r="AD4579" i="7" s="1"/>
  <c r="AC4580" i="7"/>
  <c r="AD4580" i="7" s="1"/>
  <c r="AC4581" i="7"/>
  <c r="AD4581" i="7" s="1"/>
  <c r="AC4582" i="7"/>
  <c r="AD4582" i="7" s="1"/>
  <c r="AC4583" i="7"/>
  <c r="AD4583" i="7" s="1"/>
  <c r="AC4584" i="7"/>
  <c r="AD4584" i="7" s="1"/>
  <c r="AC4585" i="7"/>
  <c r="AD4585" i="7" s="1"/>
  <c r="AC4586" i="7"/>
  <c r="AD4586" i="7" s="1"/>
  <c r="AC4587" i="7"/>
  <c r="AD4587" i="7" s="1"/>
  <c r="AC4588" i="7"/>
  <c r="AD4588" i="7" s="1"/>
  <c r="AC4589" i="7"/>
  <c r="AD4589" i="7" s="1"/>
  <c r="AC4590" i="7"/>
  <c r="AD4590" i="7" s="1"/>
  <c r="AC4591" i="7"/>
  <c r="AD4591" i="7" s="1"/>
  <c r="AC4592" i="7"/>
  <c r="AD4592" i="7" s="1"/>
  <c r="AC4593" i="7"/>
  <c r="AD4593" i="7" s="1"/>
  <c r="AC4594" i="7"/>
  <c r="AD4594" i="7" s="1"/>
  <c r="AC4595" i="7"/>
  <c r="AD4595" i="7" s="1"/>
  <c r="AC4596" i="7"/>
  <c r="AD4596" i="7" s="1"/>
  <c r="AC4597" i="7"/>
  <c r="AD4597" i="7" s="1"/>
  <c r="AC4598" i="7"/>
  <c r="AD4598" i="7" s="1"/>
  <c r="AC4599" i="7"/>
  <c r="AD4599" i="7" s="1"/>
  <c r="AC4600" i="7"/>
  <c r="AD4600" i="7" s="1"/>
  <c r="AC4601" i="7"/>
  <c r="AD4601" i="7" s="1"/>
  <c r="AC4602" i="7"/>
  <c r="AD4602" i="7" s="1"/>
  <c r="AC4603" i="7"/>
  <c r="AD4603" i="7" s="1"/>
  <c r="AC4604" i="7"/>
  <c r="AD4604" i="7" s="1"/>
  <c r="AC4605" i="7"/>
  <c r="AD4605" i="7" s="1"/>
  <c r="AC4606" i="7"/>
  <c r="AD4606" i="7" s="1"/>
  <c r="AC4607" i="7"/>
  <c r="AD4607" i="7" s="1"/>
  <c r="AC4608" i="7"/>
  <c r="AD4608" i="7" s="1"/>
  <c r="AC4609" i="7"/>
  <c r="AD4609" i="7" s="1"/>
  <c r="AC4610" i="7"/>
  <c r="AD4610" i="7" s="1"/>
  <c r="AC4611" i="7"/>
  <c r="AD4611" i="7" s="1"/>
  <c r="AC4612" i="7"/>
  <c r="AD4612" i="7" s="1"/>
  <c r="AC4613" i="7"/>
  <c r="AD4613" i="7" s="1"/>
  <c r="AC4614" i="7"/>
  <c r="AD4614" i="7" s="1"/>
  <c r="AC4615" i="7"/>
  <c r="AD4615" i="7" s="1"/>
  <c r="AC4616" i="7"/>
  <c r="AD4616" i="7" s="1"/>
  <c r="AC4617" i="7"/>
  <c r="AD4617" i="7" s="1"/>
  <c r="AC4618" i="7"/>
  <c r="AD4618" i="7" s="1"/>
  <c r="AC4619" i="7"/>
  <c r="AD4619" i="7" s="1"/>
  <c r="AC4620" i="7"/>
  <c r="AD4620" i="7" s="1"/>
  <c r="AC4621" i="7"/>
  <c r="AD4621" i="7" s="1"/>
  <c r="AC4622" i="7"/>
  <c r="AD4622" i="7" s="1"/>
  <c r="AC4623" i="7"/>
  <c r="AD4623" i="7" s="1"/>
  <c r="AC4624" i="7"/>
  <c r="AD4624" i="7" s="1"/>
  <c r="AC4625" i="7"/>
  <c r="AD4625" i="7" s="1"/>
  <c r="AC4626" i="7"/>
  <c r="AD4626" i="7" s="1"/>
  <c r="AC4627" i="7"/>
  <c r="AD4627" i="7" s="1"/>
  <c r="AC4628" i="7"/>
  <c r="AD4628" i="7" s="1"/>
  <c r="AC4629" i="7"/>
  <c r="AD4629" i="7" s="1"/>
  <c r="AC4630" i="7"/>
  <c r="AD4630" i="7" s="1"/>
  <c r="AC4631" i="7"/>
  <c r="AD4631" i="7" s="1"/>
  <c r="AC4632" i="7"/>
  <c r="AD4632" i="7" s="1"/>
  <c r="AC4633" i="7"/>
  <c r="AD4633" i="7" s="1"/>
  <c r="AC4634" i="7"/>
  <c r="AD4634" i="7" s="1"/>
  <c r="AC4635" i="7"/>
  <c r="AD4635" i="7" s="1"/>
  <c r="AC4636" i="7"/>
  <c r="AD4636" i="7" s="1"/>
  <c r="AC4637" i="7"/>
  <c r="AD4637" i="7" s="1"/>
  <c r="AC4638" i="7"/>
  <c r="AD4638" i="7" s="1"/>
  <c r="AC4639" i="7"/>
  <c r="AD4639" i="7" s="1"/>
  <c r="AC4640" i="7"/>
  <c r="AD4640" i="7" s="1"/>
  <c r="AC4641" i="7"/>
  <c r="AD4641" i="7" s="1"/>
  <c r="AC4642" i="7"/>
  <c r="AD4642" i="7" s="1"/>
  <c r="AC4643" i="7"/>
  <c r="AD4643" i="7" s="1"/>
  <c r="AC4644" i="7"/>
  <c r="AD4644" i="7" s="1"/>
  <c r="AC4645" i="7"/>
  <c r="AD4645" i="7" s="1"/>
  <c r="AC4646" i="7"/>
  <c r="AD4646" i="7" s="1"/>
  <c r="AC4647" i="7"/>
  <c r="AD4647" i="7" s="1"/>
  <c r="AC4648" i="7"/>
  <c r="AD4648" i="7" s="1"/>
  <c r="AC4649" i="7"/>
  <c r="AD4649" i="7" s="1"/>
  <c r="AC4650" i="7"/>
  <c r="AD4650" i="7" s="1"/>
  <c r="AC4651" i="7"/>
  <c r="AD4651" i="7" s="1"/>
  <c r="AC4652" i="7"/>
  <c r="AD4652" i="7" s="1"/>
  <c r="AC4653" i="7"/>
  <c r="AD4653" i="7" s="1"/>
  <c r="AC4654" i="7"/>
  <c r="AD4654" i="7" s="1"/>
  <c r="AC4655" i="7"/>
  <c r="AD4655" i="7" s="1"/>
  <c r="AC4656" i="7"/>
  <c r="AD4656" i="7" s="1"/>
  <c r="AC4657" i="7"/>
  <c r="AD4657" i="7" s="1"/>
  <c r="AC4658" i="7"/>
  <c r="AD4658" i="7" s="1"/>
  <c r="AC4659" i="7"/>
  <c r="AD4659" i="7" s="1"/>
  <c r="AC4660" i="7"/>
  <c r="AD4660" i="7" s="1"/>
  <c r="AC4661" i="7"/>
  <c r="AD4661" i="7" s="1"/>
  <c r="AC4662" i="7"/>
  <c r="AD4662" i="7" s="1"/>
  <c r="AC4663" i="7"/>
  <c r="AD4663" i="7" s="1"/>
  <c r="AC4664" i="7"/>
  <c r="AD4664" i="7" s="1"/>
  <c r="AC4665" i="7"/>
  <c r="AD4665" i="7" s="1"/>
  <c r="AC4666" i="7"/>
  <c r="AD4666" i="7" s="1"/>
  <c r="AC4667" i="7"/>
  <c r="AD4667" i="7" s="1"/>
  <c r="AC4668" i="7"/>
  <c r="AD4668" i="7" s="1"/>
  <c r="AC4669" i="7"/>
  <c r="AD4669" i="7" s="1"/>
  <c r="AC4670" i="7"/>
  <c r="AD4670" i="7" s="1"/>
  <c r="AC4671" i="7"/>
  <c r="AD4671" i="7" s="1"/>
  <c r="AC4672" i="7"/>
  <c r="AD4672" i="7" s="1"/>
  <c r="AC4673" i="7"/>
  <c r="AD4673" i="7" s="1"/>
  <c r="AC4674" i="7"/>
  <c r="AD4674" i="7" s="1"/>
  <c r="AC4675" i="7"/>
  <c r="AD4675" i="7" s="1"/>
  <c r="AC4676" i="7"/>
  <c r="AD4676" i="7" s="1"/>
  <c r="AC4677" i="7"/>
  <c r="AD4677" i="7" s="1"/>
  <c r="AC4678" i="7"/>
  <c r="AD4678" i="7" s="1"/>
  <c r="AC4679" i="7"/>
  <c r="AD4679" i="7" s="1"/>
  <c r="AC4680" i="7"/>
  <c r="AD4680" i="7" s="1"/>
  <c r="AC4681" i="7"/>
  <c r="AD4681" i="7" s="1"/>
  <c r="AC4682" i="7"/>
  <c r="AD4682" i="7" s="1"/>
  <c r="AC4683" i="7"/>
  <c r="AD4683" i="7" s="1"/>
  <c r="AC4684" i="7"/>
  <c r="AD4684" i="7" s="1"/>
  <c r="AC4685" i="7"/>
  <c r="AD4685" i="7" s="1"/>
  <c r="AC4686" i="7"/>
  <c r="AD4686" i="7" s="1"/>
  <c r="AC4687" i="7"/>
  <c r="AD4687" i="7" s="1"/>
  <c r="AC4688" i="7"/>
  <c r="AD4688" i="7" s="1"/>
  <c r="AC4689" i="7"/>
  <c r="AD4689" i="7" s="1"/>
  <c r="AC4690" i="7"/>
  <c r="AD4690" i="7" s="1"/>
  <c r="AC4691" i="7"/>
  <c r="AD4691" i="7" s="1"/>
  <c r="AC4692" i="7"/>
  <c r="AD4692" i="7" s="1"/>
  <c r="AC4693" i="7"/>
  <c r="AD4693" i="7" s="1"/>
  <c r="AC4694" i="7"/>
  <c r="AD4694" i="7" s="1"/>
  <c r="AC4695" i="7"/>
  <c r="AD4695" i="7" s="1"/>
  <c r="AC4696" i="7"/>
  <c r="AD4696" i="7" s="1"/>
  <c r="AC4697" i="7"/>
  <c r="AD4697" i="7" s="1"/>
  <c r="AC4698" i="7"/>
  <c r="AD4698" i="7" s="1"/>
  <c r="AC4699" i="7"/>
  <c r="AD4699" i="7" s="1"/>
  <c r="AC4700" i="7"/>
  <c r="AD4700" i="7" s="1"/>
  <c r="AC4701" i="7"/>
  <c r="AD4701" i="7" s="1"/>
  <c r="AC4702" i="7"/>
  <c r="AD4702" i="7" s="1"/>
  <c r="AC4703" i="7"/>
  <c r="AD4703" i="7" s="1"/>
  <c r="AC4704" i="7"/>
  <c r="AD4704" i="7" s="1"/>
  <c r="AC4705" i="7"/>
  <c r="AD4705" i="7" s="1"/>
  <c r="AC4706" i="7"/>
  <c r="AD4706" i="7" s="1"/>
  <c r="AC4707" i="7"/>
  <c r="AD4707" i="7" s="1"/>
  <c r="AC4708" i="7"/>
  <c r="AD4708" i="7" s="1"/>
  <c r="AC4709" i="7"/>
  <c r="AD4709" i="7" s="1"/>
  <c r="AC4710" i="7"/>
  <c r="AD4710" i="7" s="1"/>
  <c r="AC4711" i="7"/>
  <c r="AD4711" i="7" s="1"/>
  <c r="AC4712" i="7"/>
  <c r="AD4712" i="7" s="1"/>
  <c r="AC4713" i="7"/>
  <c r="AD4713" i="7" s="1"/>
  <c r="AC4714" i="7"/>
  <c r="AD4714" i="7" s="1"/>
  <c r="AC4715" i="7"/>
  <c r="AD4715" i="7" s="1"/>
  <c r="AC4716" i="7"/>
  <c r="AD4716" i="7" s="1"/>
  <c r="AC4717" i="7"/>
  <c r="AD4717" i="7" s="1"/>
  <c r="AC4718" i="7"/>
  <c r="AD4718" i="7" s="1"/>
  <c r="AC4719" i="7"/>
  <c r="AD4719" i="7" s="1"/>
  <c r="AC4720" i="7"/>
  <c r="AD4720" i="7" s="1"/>
  <c r="AC4721" i="7"/>
  <c r="AD4721" i="7" s="1"/>
  <c r="AC4722" i="7"/>
  <c r="AD4722" i="7" s="1"/>
  <c r="AC4723" i="7"/>
  <c r="AD4723" i="7" s="1"/>
  <c r="AC4724" i="7"/>
  <c r="AD4724" i="7" s="1"/>
  <c r="AC4725" i="7"/>
  <c r="AD4725" i="7" s="1"/>
  <c r="AC4726" i="7"/>
  <c r="AD4726" i="7" s="1"/>
  <c r="AC4727" i="7"/>
  <c r="AD4727" i="7" s="1"/>
  <c r="AC4728" i="7"/>
  <c r="AD4728" i="7" s="1"/>
  <c r="AC4729" i="7"/>
  <c r="AD4729" i="7" s="1"/>
  <c r="AC4730" i="7"/>
  <c r="AD4730" i="7" s="1"/>
  <c r="AC4731" i="7"/>
  <c r="AD4731" i="7" s="1"/>
  <c r="AC4732" i="7"/>
  <c r="AD4732" i="7" s="1"/>
  <c r="AC4733" i="7"/>
  <c r="AD4733" i="7" s="1"/>
  <c r="AC4734" i="7"/>
  <c r="AD4734" i="7" s="1"/>
  <c r="AC4735" i="7"/>
  <c r="AD4735" i="7" s="1"/>
  <c r="AC4736" i="7"/>
  <c r="AD4736" i="7" s="1"/>
  <c r="AC4737" i="7"/>
  <c r="AD4737" i="7" s="1"/>
  <c r="AC4738" i="7"/>
  <c r="AD4738" i="7" s="1"/>
  <c r="AC4739" i="7"/>
  <c r="AD4739" i="7" s="1"/>
  <c r="AC4740" i="7"/>
  <c r="AD4740" i="7" s="1"/>
  <c r="AC4741" i="7"/>
  <c r="AD4741" i="7" s="1"/>
  <c r="AC4742" i="7"/>
  <c r="AD4742" i="7" s="1"/>
  <c r="AC4743" i="7"/>
  <c r="AD4743" i="7" s="1"/>
  <c r="AC4744" i="7"/>
  <c r="AD4744" i="7" s="1"/>
  <c r="AC4745" i="7"/>
  <c r="AD4745" i="7" s="1"/>
  <c r="AC4746" i="7"/>
  <c r="AD4746" i="7" s="1"/>
  <c r="AC4747" i="7"/>
  <c r="AD4747" i="7" s="1"/>
  <c r="AC4748" i="7"/>
  <c r="AD4748" i="7" s="1"/>
  <c r="AC4749" i="7"/>
  <c r="AD4749" i="7" s="1"/>
  <c r="AC4750" i="7"/>
  <c r="AD4750" i="7" s="1"/>
  <c r="AC4751" i="7"/>
  <c r="AD4751" i="7" s="1"/>
  <c r="AC4752" i="7"/>
  <c r="AD4752" i="7" s="1"/>
  <c r="AC4753" i="7"/>
  <c r="AD4753" i="7" s="1"/>
  <c r="AC4754" i="7"/>
  <c r="AD4754" i="7" s="1"/>
  <c r="AC4755" i="7"/>
  <c r="AD4755" i="7" s="1"/>
  <c r="AC4756" i="7"/>
  <c r="AD4756" i="7" s="1"/>
  <c r="AC4757" i="7"/>
  <c r="AD4757" i="7" s="1"/>
  <c r="AC4758" i="7"/>
  <c r="AD4758" i="7" s="1"/>
  <c r="AC4759" i="7"/>
  <c r="AD4759" i="7" s="1"/>
  <c r="AC4760" i="7"/>
  <c r="AD4760" i="7" s="1"/>
  <c r="AC4761" i="7"/>
  <c r="AD4761" i="7" s="1"/>
  <c r="AC4762" i="7"/>
  <c r="AD4762" i="7" s="1"/>
  <c r="AC4763" i="7"/>
  <c r="AD4763" i="7" s="1"/>
  <c r="AC4764" i="7"/>
  <c r="AD4764" i="7" s="1"/>
  <c r="AC4765" i="7"/>
  <c r="AD4765" i="7" s="1"/>
  <c r="AC4766" i="7"/>
  <c r="AD4766" i="7" s="1"/>
  <c r="AC4767" i="7"/>
  <c r="AD4767" i="7" s="1"/>
  <c r="AC4768" i="7"/>
  <c r="AD4768" i="7" s="1"/>
  <c r="AC4769" i="7"/>
  <c r="AD4769" i="7" s="1"/>
  <c r="AC4770" i="7"/>
  <c r="AD4770" i="7" s="1"/>
  <c r="AC4771" i="7"/>
  <c r="AD4771" i="7" s="1"/>
  <c r="AC4772" i="7"/>
  <c r="AD4772" i="7" s="1"/>
  <c r="AC4773" i="7"/>
  <c r="AD4773" i="7" s="1"/>
  <c r="AC4774" i="7"/>
  <c r="AD4774" i="7" s="1"/>
  <c r="AC4775" i="7"/>
  <c r="AD4775" i="7" s="1"/>
  <c r="AC4776" i="7"/>
  <c r="AD4776" i="7" s="1"/>
  <c r="AC4777" i="7"/>
  <c r="AD4777" i="7" s="1"/>
  <c r="AC4778" i="7"/>
  <c r="AD4778" i="7" s="1"/>
  <c r="AC4779" i="7"/>
  <c r="AD4779" i="7" s="1"/>
  <c r="AC4780" i="7"/>
  <c r="AD4780" i="7" s="1"/>
  <c r="AC4781" i="7"/>
  <c r="AD4781" i="7" s="1"/>
  <c r="AC4782" i="7"/>
  <c r="AD4782" i="7" s="1"/>
  <c r="AC4783" i="7"/>
  <c r="AD4783" i="7" s="1"/>
  <c r="AC4784" i="7"/>
  <c r="AD4784" i="7" s="1"/>
  <c r="AC4785" i="7"/>
  <c r="AD4785" i="7" s="1"/>
  <c r="AC4786" i="7"/>
  <c r="AD4786" i="7" s="1"/>
  <c r="AC4787" i="7"/>
  <c r="AD4787" i="7" s="1"/>
  <c r="AC4788" i="7"/>
  <c r="AD4788" i="7" s="1"/>
  <c r="AC4789" i="7"/>
  <c r="AD4789" i="7" s="1"/>
  <c r="AC4790" i="7"/>
  <c r="AD4790" i="7" s="1"/>
  <c r="AC4791" i="7"/>
  <c r="AD4791" i="7" s="1"/>
  <c r="AC4792" i="7"/>
  <c r="AD4792" i="7" s="1"/>
  <c r="AC4793" i="7"/>
  <c r="AD4793" i="7" s="1"/>
  <c r="AC4794" i="7"/>
  <c r="AD4794" i="7" s="1"/>
  <c r="AC4795" i="7"/>
  <c r="AD4795" i="7" s="1"/>
  <c r="AC4796" i="7"/>
  <c r="AD4796" i="7" s="1"/>
  <c r="AC4797" i="7"/>
  <c r="AD4797" i="7" s="1"/>
  <c r="AC4798" i="7"/>
  <c r="AD4798" i="7" s="1"/>
  <c r="AC4799" i="7"/>
  <c r="AD4799" i="7" s="1"/>
  <c r="AC4800" i="7"/>
  <c r="AD4800" i="7" s="1"/>
  <c r="AC4801" i="7"/>
  <c r="AD4801" i="7" s="1"/>
  <c r="AC4802" i="7"/>
  <c r="AD4802" i="7" s="1"/>
  <c r="AC4803" i="7"/>
  <c r="AD4803" i="7" s="1"/>
  <c r="AC4804" i="7"/>
  <c r="AD4804" i="7" s="1"/>
  <c r="AC4805" i="7"/>
  <c r="AD4805" i="7" s="1"/>
  <c r="AC4806" i="7"/>
  <c r="AD4806" i="7" s="1"/>
  <c r="AC4807" i="7"/>
  <c r="AD4807" i="7" s="1"/>
  <c r="AC4808" i="7"/>
  <c r="AD4808" i="7" s="1"/>
  <c r="AC4809" i="7"/>
  <c r="AD4809" i="7" s="1"/>
  <c r="AC4810" i="7"/>
  <c r="AD4810" i="7" s="1"/>
  <c r="AC4811" i="7"/>
  <c r="AD4811" i="7" s="1"/>
  <c r="AC4812" i="7"/>
  <c r="AD4812" i="7" s="1"/>
  <c r="AC4813" i="7"/>
  <c r="AD4813" i="7" s="1"/>
  <c r="AC4814" i="7"/>
  <c r="AD4814" i="7" s="1"/>
  <c r="AC4815" i="7"/>
  <c r="AD4815" i="7" s="1"/>
  <c r="AC4816" i="7"/>
  <c r="AD4816" i="7" s="1"/>
  <c r="AC4817" i="7"/>
  <c r="AD4817" i="7" s="1"/>
  <c r="AC4818" i="7"/>
  <c r="AD4818" i="7" s="1"/>
  <c r="AC4819" i="7"/>
  <c r="AD4819" i="7" s="1"/>
  <c r="AC4820" i="7"/>
  <c r="AD4820" i="7" s="1"/>
  <c r="AC4821" i="7"/>
  <c r="AD4821" i="7" s="1"/>
  <c r="AC4822" i="7"/>
  <c r="AD4822" i="7" s="1"/>
  <c r="AC4823" i="7"/>
  <c r="AD4823" i="7" s="1"/>
  <c r="AC4824" i="7"/>
  <c r="AD4824" i="7" s="1"/>
  <c r="AC4825" i="7"/>
  <c r="AD4825" i="7" s="1"/>
  <c r="AC4826" i="7"/>
  <c r="AD4826" i="7" s="1"/>
  <c r="AC4827" i="7"/>
  <c r="AD4827" i="7" s="1"/>
  <c r="AC4828" i="7"/>
  <c r="AD4828" i="7" s="1"/>
  <c r="AC4829" i="7"/>
  <c r="AD4829" i="7" s="1"/>
  <c r="AC4830" i="7"/>
  <c r="AD4830" i="7" s="1"/>
  <c r="AC4831" i="7"/>
  <c r="AD4831" i="7" s="1"/>
  <c r="AC4832" i="7"/>
  <c r="AD4832" i="7" s="1"/>
  <c r="AC4833" i="7"/>
  <c r="AD4833" i="7" s="1"/>
  <c r="AC4834" i="7"/>
  <c r="AD4834" i="7" s="1"/>
  <c r="AC4835" i="7"/>
  <c r="AD4835" i="7" s="1"/>
  <c r="AC4836" i="7"/>
  <c r="AD4836" i="7" s="1"/>
  <c r="AC4837" i="7"/>
  <c r="AD4837" i="7" s="1"/>
  <c r="AC4838" i="7"/>
  <c r="AD4838" i="7" s="1"/>
  <c r="AC4839" i="7"/>
  <c r="AD4839" i="7" s="1"/>
  <c r="AC4840" i="7"/>
  <c r="AD4840" i="7" s="1"/>
  <c r="AC4841" i="7"/>
  <c r="AD4841" i="7" s="1"/>
  <c r="AC4842" i="7"/>
  <c r="AD4842" i="7" s="1"/>
  <c r="AC4843" i="7"/>
  <c r="AD4843" i="7" s="1"/>
  <c r="AC4844" i="7"/>
  <c r="AD4844" i="7" s="1"/>
  <c r="AC4845" i="7"/>
  <c r="AD4845" i="7" s="1"/>
  <c r="AC4846" i="7"/>
  <c r="AD4846" i="7" s="1"/>
  <c r="AC4847" i="7"/>
  <c r="AD4847" i="7" s="1"/>
  <c r="AC4848" i="7"/>
  <c r="AD4848" i="7" s="1"/>
  <c r="AC4849" i="7"/>
  <c r="AD4849" i="7" s="1"/>
  <c r="AC4850" i="7"/>
  <c r="AD4850" i="7" s="1"/>
  <c r="AC4851" i="7"/>
  <c r="AD4851" i="7" s="1"/>
  <c r="AC4852" i="7"/>
  <c r="AD4852" i="7" s="1"/>
  <c r="AC4853" i="7"/>
  <c r="AD4853" i="7" s="1"/>
  <c r="AC4854" i="7"/>
  <c r="AD4854" i="7" s="1"/>
  <c r="AC4855" i="7"/>
  <c r="AD4855" i="7" s="1"/>
  <c r="AC4856" i="7"/>
  <c r="AD4856" i="7" s="1"/>
  <c r="AC4857" i="7"/>
  <c r="AD4857" i="7" s="1"/>
  <c r="AC4858" i="7"/>
  <c r="AD4858" i="7" s="1"/>
  <c r="AC4859" i="7"/>
  <c r="AD4859" i="7" s="1"/>
  <c r="AC4860" i="7"/>
  <c r="AD4860" i="7" s="1"/>
  <c r="AC4861" i="7"/>
  <c r="AD4861" i="7" s="1"/>
  <c r="AC4862" i="7"/>
  <c r="AD4862" i="7" s="1"/>
  <c r="AC4863" i="7"/>
  <c r="AD4863" i="7" s="1"/>
  <c r="AC4864" i="7"/>
  <c r="AD4864" i="7" s="1"/>
  <c r="AC4865" i="7"/>
  <c r="AD4865" i="7" s="1"/>
  <c r="AC4866" i="7"/>
  <c r="AD4866" i="7" s="1"/>
  <c r="AC4867" i="7"/>
  <c r="AD4867" i="7" s="1"/>
  <c r="AC4868" i="7"/>
  <c r="AD4868" i="7" s="1"/>
  <c r="AC4869" i="7"/>
  <c r="AD4869" i="7" s="1"/>
  <c r="AC4870" i="7"/>
  <c r="AD4870" i="7" s="1"/>
  <c r="AC4871" i="7"/>
  <c r="AD4871" i="7" s="1"/>
  <c r="AC4872" i="7"/>
  <c r="AD4872" i="7" s="1"/>
  <c r="AC4873" i="7"/>
  <c r="AD4873" i="7" s="1"/>
  <c r="AC4874" i="7"/>
  <c r="AD4874" i="7" s="1"/>
  <c r="AC4875" i="7"/>
  <c r="AD4875" i="7" s="1"/>
  <c r="AC4876" i="7"/>
  <c r="AD4876" i="7" s="1"/>
  <c r="AC4877" i="7"/>
  <c r="AD4877" i="7" s="1"/>
  <c r="AC4878" i="7"/>
  <c r="AD4878" i="7" s="1"/>
  <c r="AC4879" i="7"/>
  <c r="AD4879" i="7" s="1"/>
  <c r="AC4880" i="7"/>
  <c r="AD4880" i="7" s="1"/>
  <c r="AC4881" i="7"/>
  <c r="AD4881" i="7" s="1"/>
  <c r="AC4882" i="7"/>
  <c r="AD4882" i="7" s="1"/>
  <c r="AC4883" i="7"/>
  <c r="AD4883" i="7" s="1"/>
  <c r="AC4884" i="7"/>
  <c r="AD4884" i="7" s="1"/>
  <c r="AC4885" i="7"/>
  <c r="AD4885" i="7" s="1"/>
  <c r="AC4886" i="7"/>
  <c r="AD4886" i="7" s="1"/>
  <c r="AC4887" i="7"/>
  <c r="AD4887" i="7" s="1"/>
  <c r="AC4888" i="7"/>
  <c r="AD4888" i="7" s="1"/>
  <c r="AC4889" i="7"/>
  <c r="AD4889" i="7" s="1"/>
  <c r="AC4890" i="7"/>
  <c r="AD4890" i="7" s="1"/>
  <c r="AC4891" i="7"/>
  <c r="AD4891" i="7" s="1"/>
  <c r="AC4892" i="7"/>
  <c r="AD4892" i="7" s="1"/>
  <c r="AC4893" i="7"/>
  <c r="AD4893" i="7" s="1"/>
  <c r="AC4894" i="7"/>
  <c r="AD4894" i="7" s="1"/>
  <c r="AC4895" i="7"/>
  <c r="AD4895" i="7" s="1"/>
  <c r="AC4896" i="7"/>
  <c r="AD4896" i="7" s="1"/>
  <c r="AC4897" i="7"/>
  <c r="AD4897" i="7" s="1"/>
  <c r="AC4898" i="7"/>
  <c r="AD4898" i="7" s="1"/>
  <c r="AC4899" i="7"/>
  <c r="AD4899" i="7" s="1"/>
  <c r="AC4900" i="7"/>
  <c r="AD4900" i="7" s="1"/>
  <c r="AC4901" i="7"/>
  <c r="AD4901" i="7" s="1"/>
  <c r="AC4902" i="7"/>
  <c r="AD4902" i="7" s="1"/>
  <c r="AC4903" i="7"/>
  <c r="AD4903" i="7" s="1"/>
  <c r="AC4904" i="7"/>
  <c r="AD4904" i="7" s="1"/>
  <c r="AC4905" i="7"/>
  <c r="AD4905" i="7" s="1"/>
  <c r="AC4906" i="7"/>
  <c r="AD4906" i="7" s="1"/>
  <c r="AC4907" i="7"/>
  <c r="AD4907" i="7" s="1"/>
  <c r="AC4908" i="7"/>
  <c r="AD4908" i="7" s="1"/>
  <c r="AC4909" i="7"/>
  <c r="AD4909" i="7" s="1"/>
  <c r="AC4910" i="7"/>
  <c r="AD4910" i="7" s="1"/>
  <c r="AC4911" i="7"/>
  <c r="AD4911" i="7" s="1"/>
  <c r="AC4912" i="7"/>
  <c r="AD4912" i="7" s="1"/>
  <c r="AC4913" i="7"/>
  <c r="AD4913" i="7" s="1"/>
  <c r="AC4914" i="7"/>
  <c r="AD4914" i="7" s="1"/>
  <c r="AC4915" i="7"/>
  <c r="AD4915" i="7" s="1"/>
  <c r="AC4916" i="7"/>
  <c r="AD4916" i="7" s="1"/>
  <c r="AC4917" i="7"/>
  <c r="AD4917" i="7" s="1"/>
  <c r="AC4918" i="7"/>
  <c r="AD4918" i="7" s="1"/>
  <c r="AC4919" i="7"/>
  <c r="AD4919" i="7" s="1"/>
  <c r="AC4920" i="7"/>
  <c r="AD4920" i="7" s="1"/>
  <c r="AC4921" i="7"/>
  <c r="AD4921" i="7" s="1"/>
  <c r="AC4922" i="7"/>
  <c r="AD4922" i="7" s="1"/>
  <c r="AC4923" i="7"/>
  <c r="AD4923" i="7" s="1"/>
  <c r="AC4924" i="7"/>
  <c r="AD4924" i="7" s="1"/>
  <c r="AC4925" i="7"/>
  <c r="AD4925" i="7" s="1"/>
  <c r="AC4926" i="7"/>
  <c r="AD4926" i="7" s="1"/>
  <c r="AC4927" i="7"/>
  <c r="AD4927" i="7" s="1"/>
  <c r="AC4928" i="7"/>
  <c r="AD4928" i="7" s="1"/>
  <c r="AC4929" i="7"/>
  <c r="AD4929" i="7" s="1"/>
  <c r="AC4930" i="7"/>
  <c r="AD4930" i="7" s="1"/>
  <c r="AC4931" i="7"/>
  <c r="AD4931" i="7" s="1"/>
  <c r="AC4932" i="7"/>
  <c r="AD4932" i="7" s="1"/>
  <c r="AC4933" i="7"/>
  <c r="AD4933" i="7" s="1"/>
  <c r="AC4934" i="7"/>
  <c r="AD4934" i="7" s="1"/>
  <c r="AC4935" i="7"/>
  <c r="AD4935" i="7" s="1"/>
  <c r="AC4936" i="7"/>
  <c r="AD4936" i="7" s="1"/>
  <c r="AC4937" i="7"/>
  <c r="AD4937" i="7" s="1"/>
  <c r="AC4938" i="7"/>
  <c r="AD4938" i="7" s="1"/>
  <c r="AC4939" i="7"/>
  <c r="AD4939" i="7" s="1"/>
  <c r="AC4940" i="7"/>
  <c r="AD4940" i="7" s="1"/>
  <c r="AC4941" i="7"/>
  <c r="AD4941" i="7" s="1"/>
  <c r="AC4942" i="7"/>
  <c r="AD4942" i="7" s="1"/>
  <c r="AC4943" i="7"/>
  <c r="AD4943" i="7" s="1"/>
  <c r="AC4944" i="7"/>
  <c r="AD4944" i="7" s="1"/>
  <c r="AC4945" i="7"/>
  <c r="AD4945" i="7" s="1"/>
  <c r="AC4946" i="7"/>
  <c r="AD4946" i="7" s="1"/>
  <c r="AC4947" i="7"/>
  <c r="AD4947" i="7" s="1"/>
  <c r="AC4948" i="7"/>
  <c r="AD4948" i="7" s="1"/>
  <c r="AC4949" i="7"/>
  <c r="AD4949" i="7" s="1"/>
  <c r="AC4950" i="7"/>
  <c r="AD4950" i="7" s="1"/>
  <c r="AC4951" i="7"/>
  <c r="AD4951" i="7" s="1"/>
  <c r="AC4952" i="7"/>
  <c r="AD4952" i="7" s="1"/>
  <c r="AC4953" i="7"/>
  <c r="AD4953" i="7" s="1"/>
  <c r="AC4954" i="7"/>
  <c r="AD4954" i="7" s="1"/>
  <c r="AC4955" i="7"/>
  <c r="AD4955" i="7" s="1"/>
  <c r="AC4956" i="7"/>
  <c r="AD4956" i="7" s="1"/>
  <c r="AC4957" i="7"/>
  <c r="AD4957" i="7" s="1"/>
  <c r="AC4958" i="7"/>
  <c r="AD4958" i="7" s="1"/>
  <c r="AC4959" i="7"/>
  <c r="AD4959" i="7" s="1"/>
  <c r="AC4960" i="7"/>
  <c r="AD4960" i="7" s="1"/>
  <c r="AC4961" i="7"/>
  <c r="AD4961" i="7" s="1"/>
  <c r="AC4962" i="7"/>
  <c r="AD4962" i="7" s="1"/>
  <c r="AC4963" i="7"/>
  <c r="AD4963" i="7" s="1"/>
  <c r="AC4964" i="7"/>
  <c r="AD4964" i="7" s="1"/>
  <c r="AC4965" i="7"/>
  <c r="AD4965" i="7" s="1"/>
  <c r="AC4966" i="7"/>
  <c r="AD4966" i="7" s="1"/>
  <c r="AC4967" i="7"/>
  <c r="AD4967" i="7" s="1"/>
  <c r="AC4968" i="7"/>
  <c r="AD4968" i="7" s="1"/>
  <c r="AC4969" i="7"/>
  <c r="AD4969" i="7" s="1"/>
  <c r="AC4970" i="7"/>
  <c r="AD4970" i="7" s="1"/>
  <c r="AC4971" i="7"/>
  <c r="AD4971" i="7" s="1"/>
  <c r="AC4972" i="7"/>
  <c r="AD4972" i="7" s="1"/>
  <c r="AC4973" i="7"/>
  <c r="AD4973" i="7" s="1"/>
  <c r="AC4974" i="7"/>
  <c r="AD4974" i="7" s="1"/>
  <c r="AC4975" i="7"/>
  <c r="AD4975" i="7" s="1"/>
  <c r="AC4976" i="7"/>
  <c r="AD4976" i="7" s="1"/>
  <c r="AC4977" i="7"/>
  <c r="AD4977" i="7" s="1"/>
  <c r="AC4978" i="7"/>
  <c r="AD4978" i="7" s="1"/>
  <c r="AC4979" i="7"/>
  <c r="AD4979" i="7" s="1"/>
  <c r="AC4980" i="7"/>
  <c r="AD4980" i="7" s="1"/>
  <c r="AC4981" i="7"/>
  <c r="AD4981" i="7" s="1"/>
  <c r="AC4982" i="7"/>
  <c r="AD4982" i="7" s="1"/>
  <c r="AC4983" i="7"/>
  <c r="AD4983" i="7" s="1"/>
  <c r="AC4984" i="7"/>
  <c r="AD4984" i="7" s="1"/>
  <c r="AC4985" i="7"/>
  <c r="AD4985" i="7" s="1"/>
  <c r="AC4986" i="7"/>
  <c r="AD4986" i="7" s="1"/>
  <c r="AC4987" i="7"/>
  <c r="AD4987" i="7" s="1"/>
  <c r="AC4988" i="7"/>
  <c r="AD4988" i="7" s="1"/>
  <c r="AC4989" i="7"/>
  <c r="AD4989" i="7" s="1"/>
  <c r="AC4990" i="7"/>
  <c r="AD4990" i="7" s="1"/>
  <c r="AC4991" i="7"/>
  <c r="AD4991" i="7" s="1"/>
  <c r="AC4992" i="7"/>
  <c r="AD4992" i="7" s="1"/>
  <c r="AC4993" i="7"/>
  <c r="AD4993" i="7" s="1"/>
  <c r="AC4994" i="7"/>
  <c r="AD4994" i="7" s="1"/>
  <c r="AC4995" i="7"/>
  <c r="AD4995" i="7" s="1"/>
  <c r="AC4996" i="7"/>
  <c r="AD4996" i="7" s="1"/>
  <c r="AC4997" i="7"/>
  <c r="AD4997" i="7" s="1"/>
  <c r="AC4998" i="7"/>
  <c r="AD4998" i="7" s="1"/>
  <c r="AC4999" i="7"/>
  <c r="AD4999" i="7" s="1"/>
  <c r="AC5000" i="7"/>
  <c r="AD5000" i="7" s="1"/>
  <c r="AC5001" i="7"/>
  <c r="AD5001" i="7" s="1"/>
  <c r="AC5002" i="7"/>
  <c r="AD5002" i="7" s="1"/>
  <c r="AC5003" i="7"/>
  <c r="AD5003" i="7" s="1"/>
  <c r="AC5004" i="7"/>
  <c r="AD5004" i="7" s="1"/>
  <c r="AC5005" i="7"/>
  <c r="AD5005" i="7" s="1"/>
  <c r="AC5006" i="7"/>
  <c r="AD5006" i="7" s="1"/>
  <c r="AC5007" i="7"/>
  <c r="AD5007" i="7" s="1"/>
  <c r="AC5008" i="7"/>
  <c r="AD5008" i="7" s="1"/>
  <c r="AC5009" i="7"/>
  <c r="AD5009" i="7" s="1"/>
  <c r="AC5010" i="7"/>
  <c r="AD5010" i="7" s="1"/>
  <c r="AC5011" i="7"/>
  <c r="AD5011" i="7" s="1"/>
  <c r="AC5012" i="7"/>
  <c r="AD5012" i="7" s="1"/>
  <c r="AC5013" i="7"/>
  <c r="AD5013" i="7" s="1"/>
  <c r="AC5014" i="7"/>
  <c r="AD5014" i="7" s="1"/>
  <c r="AC5015" i="7"/>
  <c r="AD5015" i="7" s="1"/>
  <c r="AC5016" i="7"/>
  <c r="AD5016" i="7" s="1"/>
  <c r="AC5017" i="7"/>
  <c r="AD5017" i="7" s="1"/>
  <c r="AC5018" i="7"/>
  <c r="AD5018" i="7" s="1"/>
  <c r="AC5019" i="7"/>
  <c r="AD5019" i="7" s="1"/>
  <c r="AC5020" i="7"/>
  <c r="AD5020" i="7" s="1"/>
  <c r="AC5021" i="7"/>
  <c r="AD5021" i="7" s="1"/>
  <c r="AC5022" i="7"/>
  <c r="AD5022" i="7" s="1"/>
  <c r="AC5023" i="7"/>
  <c r="AD5023" i="7" s="1"/>
  <c r="AC5024" i="7"/>
  <c r="AD5024" i="7" s="1"/>
  <c r="AC5025" i="7"/>
  <c r="AD5025" i="7" s="1"/>
  <c r="AC5026" i="7"/>
  <c r="AD5026" i="7" s="1"/>
  <c r="AC5027" i="7"/>
  <c r="AD5027" i="7" s="1"/>
  <c r="AC5028" i="7"/>
  <c r="AD5028" i="7" s="1"/>
  <c r="AC5029" i="7"/>
  <c r="AD5029" i="7" s="1"/>
  <c r="AC5030" i="7"/>
  <c r="AD5030" i="7" s="1"/>
  <c r="AC5031" i="7"/>
  <c r="AD5031" i="7" s="1"/>
  <c r="AC5032" i="7"/>
  <c r="AD5032" i="7" s="1"/>
  <c r="AC5033" i="7"/>
  <c r="AD5033" i="7" s="1"/>
  <c r="AC5034" i="7"/>
  <c r="AD5034" i="7" s="1"/>
  <c r="AC5035" i="7"/>
  <c r="AD5035" i="7" s="1"/>
  <c r="AC5036" i="7"/>
  <c r="AD5036" i="7" s="1"/>
  <c r="AC5037" i="7"/>
  <c r="AD5037" i="7" s="1"/>
  <c r="AC5038" i="7"/>
  <c r="AD5038" i="7" s="1"/>
  <c r="AC5039" i="7"/>
  <c r="AD5039" i="7" s="1"/>
  <c r="AC5040" i="7"/>
  <c r="AD5040" i="7" s="1"/>
  <c r="AC5041" i="7"/>
  <c r="AD5041" i="7" s="1"/>
  <c r="AC5042" i="7"/>
  <c r="AD5042" i="7" s="1"/>
  <c r="AC5043" i="7"/>
  <c r="AD5043" i="7" s="1"/>
  <c r="AC5044" i="7"/>
  <c r="AD5044" i="7" s="1"/>
  <c r="AC5045" i="7"/>
  <c r="AD5045" i="7" s="1"/>
  <c r="AC5046" i="7"/>
  <c r="AD5046" i="7" s="1"/>
  <c r="AC5047" i="7"/>
  <c r="AD5047" i="7" s="1"/>
  <c r="AC5048" i="7"/>
  <c r="AD5048" i="7" s="1"/>
  <c r="AC5049" i="7"/>
  <c r="AD5049" i="7" s="1"/>
  <c r="AC5050" i="7"/>
  <c r="AD5050" i="7" s="1"/>
  <c r="AC5051" i="7"/>
  <c r="AD5051" i="7" s="1"/>
  <c r="AC5052" i="7"/>
  <c r="AD5052" i="7" s="1"/>
  <c r="AC5053" i="7"/>
  <c r="AD5053" i="7" s="1"/>
  <c r="AC5054" i="7"/>
  <c r="AD5054" i="7" s="1"/>
  <c r="AC5055" i="7"/>
  <c r="AD5055" i="7" s="1"/>
  <c r="AC5056" i="7"/>
  <c r="AD5056" i="7" s="1"/>
  <c r="AC5057" i="7"/>
  <c r="AD5057" i="7" s="1"/>
  <c r="AC5058" i="7"/>
  <c r="AD5058" i="7" s="1"/>
  <c r="AC5059" i="7"/>
  <c r="AD5059" i="7" s="1"/>
  <c r="AC5060" i="7"/>
  <c r="AD5060" i="7" s="1"/>
  <c r="AC5061" i="7"/>
  <c r="AD5061" i="7" s="1"/>
  <c r="AC5062" i="7"/>
  <c r="AD5062" i="7" s="1"/>
  <c r="AC5063" i="7"/>
  <c r="AD5063" i="7" s="1"/>
  <c r="AC5064" i="7"/>
  <c r="AD5064" i="7" s="1"/>
  <c r="AC5065" i="7"/>
  <c r="AD5065" i="7" s="1"/>
  <c r="AC5066" i="7"/>
  <c r="AD5066" i="7" s="1"/>
  <c r="AC5067" i="7"/>
  <c r="AD5067" i="7" s="1"/>
  <c r="AC5068" i="7"/>
  <c r="AD5068" i="7" s="1"/>
  <c r="AC5069" i="7"/>
  <c r="AD5069" i="7" s="1"/>
  <c r="AC5070" i="7"/>
  <c r="AD5070" i="7" s="1"/>
  <c r="AC5071" i="7"/>
  <c r="AD5071" i="7" s="1"/>
  <c r="AC5072" i="7"/>
  <c r="AD5072" i="7" s="1"/>
  <c r="AC5073" i="7"/>
  <c r="AD5073" i="7" s="1"/>
  <c r="AC5074" i="7"/>
  <c r="AD5074" i="7" s="1"/>
  <c r="AC5075" i="7"/>
  <c r="AD5075" i="7" s="1"/>
  <c r="AC5076" i="7"/>
  <c r="AD5076" i="7" s="1"/>
  <c r="AC5077" i="7"/>
  <c r="AD5077" i="7" s="1"/>
  <c r="AC5078" i="7"/>
  <c r="AD5078" i="7" s="1"/>
  <c r="AC5079" i="7"/>
  <c r="AD5079" i="7" s="1"/>
  <c r="AC5080" i="7"/>
  <c r="AD5080" i="7" s="1"/>
  <c r="AC5081" i="7"/>
  <c r="AD5081" i="7" s="1"/>
  <c r="AC5082" i="7"/>
  <c r="AD5082" i="7" s="1"/>
  <c r="AC5083" i="7"/>
  <c r="AD5083" i="7" s="1"/>
  <c r="AC5084" i="7"/>
  <c r="AD5084" i="7" s="1"/>
  <c r="AC5085" i="7"/>
  <c r="AD5085" i="7" s="1"/>
  <c r="AC5086" i="7"/>
  <c r="AD5086" i="7" s="1"/>
  <c r="AC5087" i="7"/>
  <c r="AD5087" i="7" s="1"/>
  <c r="AC5088" i="7"/>
  <c r="AD5088" i="7" s="1"/>
  <c r="AC5089" i="7"/>
  <c r="AD5089" i="7" s="1"/>
  <c r="AC5090" i="7"/>
  <c r="AD5090" i="7" s="1"/>
  <c r="AC5091" i="7"/>
  <c r="AD5091" i="7" s="1"/>
  <c r="AC5092" i="7"/>
  <c r="AD5092" i="7" s="1"/>
  <c r="AC5093" i="7"/>
  <c r="AD5093" i="7" s="1"/>
  <c r="AC5094" i="7"/>
  <c r="AD5094" i="7" s="1"/>
  <c r="AC5095" i="7"/>
  <c r="AD5095" i="7" s="1"/>
  <c r="AC5096" i="7"/>
  <c r="AD5096" i="7" s="1"/>
  <c r="AC5097" i="7"/>
  <c r="AD5097" i="7" s="1"/>
  <c r="AC5098" i="7"/>
  <c r="AD5098" i="7" s="1"/>
  <c r="AC5099" i="7"/>
  <c r="AD5099" i="7" s="1"/>
  <c r="AC5100" i="7"/>
  <c r="AD5100" i="7" s="1"/>
  <c r="AC5101" i="7"/>
  <c r="AD5101" i="7" s="1"/>
  <c r="AC5102" i="7"/>
  <c r="AD5102" i="7" s="1"/>
  <c r="AC5103" i="7"/>
  <c r="AD5103" i="7" s="1"/>
  <c r="AC5104" i="7"/>
  <c r="AD5104" i="7" s="1"/>
  <c r="AC5105" i="7"/>
  <c r="AD5105" i="7" s="1"/>
  <c r="AC5106" i="7"/>
  <c r="AD5106" i="7" s="1"/>
  <c r="AC5107" i="7"/>
  <c r="AD5107" i="7" s="1"/>
  <c r="AC5108" i="7"/>
  <c r="AD5108" i="7" s="1"/>
  <c r="AC5109" i="7"/>
  <c r="AD5109" i="7" s="1"/>
  <c r="AC5110" i="7"/>
  <c r="AD5110" i="7" s="1"/>
  <c r="AC5111" i="7"/>
  <c r="AD5111" i="7" s="1"/>
  <c r="AC5112" i="7"/>
  <c r="AD5112" i="7" s="1"/>
  <c r="AC5113" i="7"/>
  <c r="AD5113" i="7" s="1"/>
  <c r="AC5114" i="7"/>
  <c r="AD5114" i="7" s="1"/>
  <c r="AC5115" i="7"/>
  <c r="AD5115" i="7" s="1"/>
  <c r="AC5116" i="7"/>
  <c r="AD5116" i="7" s="1"/>
  <c r="AC5117" i="7"/>
  <c r="AD5117" i="7" s="1"/>
  <c r="AC5118" i="7"/>
  <c r="AD5118" i="7" s="1"/>
  <c r="AC5119" i="7"/>
  <c r="AD5119" i="7" s="1"/>
  <c r="AC5120" i="7"/>
  <c r="AD5120" i="7" s="1"/>
  <c r="AC5121" i="7"/>
  <c r="AD5121" i="7" s="1"/>
  <c r="AC5122" i="7"/>
  <c r="AD5122" i="7" s="1"/>
  <c r="AC5123" i="7"/>
  <c r="AD5123" i="7" s="1"/>
  <c r="AC5124" i="7"/>
  <c r="AD5124" i="7" s="1"/>
  <c r="AC5125" i="7"/>
  <c r="AD5125" i="7" s="1"/>
  <c r="AC5126" i="7"/>
  <c r="AD5126" i="7" s="1"/>
  <c r="AC5127" i="7"/>
  <c r="AD5127" i="7" s="1"/>
  <c r="AC5128" i="7"/>
  <c r="AD5128" i="7" s="1"/>
  <c r="AC5129" i="7"/>
  <c r="AD5129" i="7" s="1"/>
  <c r="AC5130" i="7"/>
  <c r="AD5130" i="7" s="1"/>
  <c r="AC5131" i="7"/>
  <c r="AD5131" i="7" s="1"/>
  <c r="AC5132" i="7"/>
  <c r="AD5132" i="7" s="1"/>
  <c r="AC5133" i="7"/>
  <c r="AD5133" i="7" s="1"/>
  <c r="AC5134" i="7"/>
  <c r="AD5134" i="7" s="1"/>
  <c r="AC5135" i="7"/>
  <c r="AD5135" i="7" s="1"/>
  <c r="AC5136" i="7"/>
  <c r="AD5136" i="7" s="1"/>
  <c r="AC5137" i="7"/>
  <c r="AD5137" i="7" s="1"/>
  <c r="AC5138" i="7"/>
  <c r="AD5138" i="7" s="1"/>
  <c r="AC5139" i="7"/>
  <c r="AD5139" i="7" s="1"/>
  <c r="AC5140" i="7"/>
  <c r="AD5140" i="7" s="1"/>
  <c r="AC5141" i="7"/>
  <c r="AD5141" i="7" s="1"/>
  <c r="AC5142" i="7"/>
  <c r="AD5142" i="7" s="1"/>
  <c r="AC5143" i="7"/>
  <c r="AD5143" i="7" s="1"/>
  <c r="AC5144" i="7"/>
  <c r="AD5144" i="7" s="1"/>
  <c r="AC5145" i="7"/>
  <c r="AD5145" i="7" s="1"/>
  <c r="AC5146" i="7"/>
  <c r="AD5146" i="7" s="1"/>
  <c r="AC5147" i="7"/>
  <c r="AD5147" i="7" s="1"/>
  <c r="AC5148" i="7"/>
  <c r="AD5148" i="7" s="1"/>
  <c r="AC5149" i="7"/>
  <c r="AD5149" i="7" s="1"/>
  <c r="AC5150" i="7"/>
  <c r="AD5150" i="7" s="1"/>
  <c r="AC5151" i="7"/>
  <c r="AD5151" i="7" s="1"/>
  <c r="AC5152" i="7"/>
  <c r="AD5152" i="7" s="1"/>
  <c r="AC5153" i="7"/>
  <c r="AD5153" i="7" s="1"/>
  <c r="AC5154" i="7"/>
  <c r="AD5154" i="7" s="1"/>
  <c r="AC5155" i="7"/>
  <c r="AD5155" i="7" s="1"/>
  <c r="AC5156" i="7"/>
  <c r="AD5156" i="7" s="1"/>
  <c r="AC5157" i="7"/>
  <c r="AD5157" i="7" s="1"/>
  <c r="AC5158" i="7"/>
  <c r="AD5158" i="7" s="1"/>
  <c r="AC5159" i="7"/>
  <c r="AD5159" i="7" s="1"/>
  <c r="AC5160" i="7"/>
  <c r="AD5160" i="7" s="1"/>
  <c r="AC5161" i="7"/>
  <c r="AD5161" i="7" s="1"/>
  <c r="AC5162" i="7"/>
  <c r="AD5162" i="7" s="1"/>
  <c r="AC5163" i="7"/>
  <c r="AD5163" i="7" s="1"/>
  <c r="AC5164" i="7"/>
  <c r="AD5164" i="7" s="1"/>
  <c r="AC5165" i="7"/>
  <c r="AD5165" i="7" s="1"/>
  <c r="AC5166" i="7"/>
  <c r="AD5166" i="7" s="1"/>
  <c r="AC5167" i="7"/>
  <c r="AD5167" i="7" s="1"/>
  <c r="AC5168" i="7"/>
  <c r="AD5168" i="7" s="1"/>
  <c r="AC5169" i="7"/>
  <c r="AD5169" i="7" s="1"/>
  <c r="AC5170" i="7"/>
  <c r="AD5170" i="7" s="1"/>
  <c r="AC5171" i="7"/>
  <c r="AD5171" i="7" s="1"/>
  <c r="AC5172" i="7"/>
  <c r="AD5172" i="7" s="1"/>
  <c r="AC5173" i="7"/>
  <c r="AD5173" i="7" s="1"/>
  <c r="AC5174" i="7"/>
  <c r="AD5174" i="7" s="1"/>
  <c r="AC5175" i="7"/>
  <c r="AD5175" i="7" s="1"/>
  <c r="AC5176" i="7"/>
  <c r="AD5176" i="7" s="1"/>
  <c r="AC5177" i="7"/>
  <c r="AD5177" i="7" s="1"/>
  <c r="AC5178" i="7"/>
  <c r="AD5178" i="7" s="1"/>
  <c r="AC5179" i="7"/>
  <c r="AD5179" i="7" s="1"/>
  <c r="AC5180" i="7"/>
  <c r="AD5180" i="7" s="1"/>
  <c r="AC5181" i="7"/>
  <c r="AD5181" i="7" s="1"/>
  <c r="AC5182" i="7"/>
  <c r="AD5182" i="7" s="1"/>
  <c r="AC5183" i="7"/>
  <c r="AD5183" i="7" s="1"/>
  <c r="AC5184" i="7"/>
  <c r="AD5184" i="7" s="1"/>
  <c r="AC5185" i="7"/>
  <c r="AD5185" i="7" s="1"/>
  <c r="AC5186" i="7"/>
  <c r="AD5186" i="7" s="1"/>
  <c r="AC5187" i="7"/>
  <c r="AD5187" i="7" s="1"/>
  <c r="AC5188" i="7"/>
  <c r="AD5188" i="7" s="1"/>
  <c r="AC5189" i="7"/>
  <c r="AD5189" i="7" s="1"/>
  <c r="AC5190" i="7"/>
  <c r="AD5190" i="7" s="1"/>
  <c r="AC5191" i="7"/>
  <c r="AD5191" i="7" s="1"/>
  <c r="AC5192" i="7"/>
  <c r="AD5192" i="7" s="1"/>
  <c r="AC5193" i="7"/>
  <c r="AD5193" i="7" s="1"/>
  <c r="AC5194" i="7"/>
  <c r="AD5194" i="7" s="1"/>
  <c r="AC5195" i="7"/>
  <c r="AD5195" i="7" s="1"/>
  <c r="AC5196" i="7"/>
  <c r="AD5196" i="7" s="1"/>
  <c r="AC5197" i="7"/>
  <c r="AD5197" i="7" s="1"/>
  <c r="AC5198" i="7"/>
  <c r="AD5198" i="7" s="1"/>
  <c r="AC5199" i="7"/>
  <c r="AD5199" i="7" s="1"/>
  <c r="AC5200" i="7"/>
  <c r="AD5200" i="7" s="1"/>
  <c r="AC5201" i="7"/>
  <c r="AD5201" i="7" s="1"/>
  <c r="AC5202" i="7"/>
  <c r="AD5202" i="7" s="1"/>
  <c r="AC5203" i="7"/>
  <c r="AD5203" i="7" s="1"/>
  <c r="AC5204" i="7"/>
  <c r="AD5204" i="7" s="1"/>
  <c r="AC5205" i="7"/>
  <c r="AD5205" i="7" s="1"/>
  <c r="AC5206" i="7"/>
  <c r="AD5206" i="7" s="1"/>
  <c r="AC5207" i="7"/>
  <c r="AD5207" i="7" s="1"/>
  <c r="AC5208" i="7"/>
  <c r="AD5208" i="7" s="1"/>
  <c r="AC5209" i="7"/>
  <c r="AD5209" i="7" s="1"/>
  <c r="AC5210" i="7"/>
  <c r="AD5210" i="7" s="1"/>
  <c r="AC5211" i="7"/>
  <c r="AD5211" i="7" s="1"/>
  <c r="AC5212" i="7"/>
  <c r="AD5212" i="7" s="1"/>
  <c r="AC5213" i="7"/>
  <c r="AD5213" i="7" s="1"/>
  <c r="AC5214" i="7"/>
  <c r="AD5214" i="7" s="1"/>
  <c r="AC5215" i="7"/>
  <c r="AD5215" i="7" s="1"/>
  <c r="AC5216" i="7"/>
  <c r="AD5216" i="7" s="1"/>
  <c r="AC5217" i="7"/>
  <c r="AD5217" i="7" s="1"/>
  <c r="AC5218" i="7"/>
  <c r="AD5218" i="7" s="1"/>
  <c r="AC5219" i="7"/>
  <c r="AD5219" i="7" s="1"/>
  <c r="AC5220" i="7"/>
  <c r="AD5220" i="7" s="1"/>
  <c r="AC5221" i="7"/>
  <c r="AD5221" i="7" s="1"/>
  <c r="AC5222" i="7"/>
  <c r="AD5222" i="7" s="1"/>
  <c r="AC5223" i="7"/>
  <c r="AD5223" i="7" s="1"/>
  <c r="AC5224" i="7"/>
  <c r="AD5224" i="7" s="1"/>
  <c r="AC5225" i="7"/>
  <c r="AD5225" i="7" s="1"/>
  <c r="AC5226" i="7"/>
  <c r="AD5226" i="7" s="1"/>
  <c r="AC5227" i="7"/>
  <c r="AD5227" i="7" s="1"/>
  <c r="AC5228" i="7"/>
  <c r="AD5228" i="7" s="1"/>
  <c r="AC5229" i="7"/>
  <c r="AD5229" i="7" s="1"/>
  <c r="AC5230" i="7"/>
  <c r="AD5230" i="7" s="1"/>
  <c r="AC5231" i="7"/>
  <c r="AD5231" i="7" s="1"/>
  <c r="AC5232" i="7"/>
  <c r="AD5232" i="7" s="1"/>
  <c r="AC5233" i="7"/>
  <c r="AD5233" i="7" s="1"/>
  <c r="AC5234" i="7"/>
  <c r="AD5234" i="7" s="1"/>
  <c r="AC5235" i="7"/>
  <c r="AD5235" i="7" s="1"/>
  <c r="AC5236" i="7"/>
  <c r="AD5236" i="7" s="1"/>
  <c r="AC5237" i="7"/>
  <c r="AD5237" i="7" s="1"/>
  <c r="AC5238" i="7"/>
  <c r="AD5238" i="7" s="1"/>
  <c r="AC5239" i="7"/>
  <c r="AD5239" i="7" s="1"/>
  <c r="AC5240" i="7"/>
  <c r="AD5240" i="7" s="1"/>
  <c r="AC5241" i="7"/>
  <c r="AD5241" i="7" s="1"/>
  <c r="AC5242" i="7"/>
  <c r="AD5242" i="7" s="1"/>
  <c r="AC5243" i="7"/>
  <c r="AD5243" i="7" s="1"/>
  <c r="AC5244" i="7"/>
  <c r="AD5244" i="7" s="1"/>
  <c r="AC5245" i="7"/>
  <c r="AD5245" i="7" s="1"/>
  <c r="AC5246" i="7"/>
  <c r="AD5246" i="7" s="1"/>
  <c r="AC5247" i="7"/>
  <c r="AD5247" i="7" s="1"/>
  <c r="AC5248" i="7"/>
  <c r="AD5248" i="7" s="1"/>
  <c r="AC5249" i="7"/>
  <c r="AD5249" i="7" s="1"/>
  <c r="AC5250" i="7"/>
  <c r="AD5250" i="7" s="1"/>
  <c r="AC5251" i="7"/>
  <c r="AD5251" i="7" s="1"/>
  <c r="AC5252" i="7"/>
  <c r="AD5252" i="7" s="1"/>
  <c r="AC5253" i="7"/>
  <c r="AD5253" i="7" s="1"/>
  <c r="AC5254" i="7"/>
  <c r="AD5254" i="7" s="1"/>
  <c r="AC5255" i="7"/>
  <c r="AD5255" i="7" s="1"/>
  <c r="AC5256" i="7"/>
  <c r="AD5256" i="7" s="1"/>
  <c r="AC5257" i="7"/>
  <c r="AD5257" i="7" s="1"/>
  <c r="AC5258" i="7"/>
  <c r="AD5258" i="7" s="1"/>
  <c r="AC5259" i="7"/>
  <c r="AD5259" i="7" s="1"/>
  <c r="AC5260" i="7"/>
  <c r="AD5260" i="7" s="1"/>
  <c r="AC5261" i="7"/>
  <c r="AD5261" i="7" s="1"/>
  <c r="AC5262" i="7"/>
  <c r="AD5262" i="7" s="1"/>
  <c r="AC5263" i="7"/>
  <c r="AD5263" i="7" s="1"/>
  <c r="AC5264" i="7"/>
  <c r="AD5264" i="7" s="1"/>
  <c r="AC5265" i="7"/>
  <c r="AD5265" i="7" s="1"/>
  <c r="AC5266" i="7"/>
  <c r="AD5266" i="7" s="1"/>
  <c r="AC5267" i="7"/>
  <c r="AD5267" i="7" s="1"/>
  <c r="AC5268" i="7"/>
  <c r="AD5268" i="7" s="1"/>
  <c r="AC5269" i="7"/>
  <c r="AD5269" i="7" s="1"/>
  <c r="AC5270" i="7"/>
  <c r="AD5270" i="7" s="1"/>
  <c r="AC5271" i="7"/>
  <c r="AD5271" i="7" s="1"/>
  <c r="AC5272" i="7"/>
  <c r="AD5272" i="7" s="1"/>
  <c r="AC5273" i="7"/>
  <c r="AD5273" i="7" s="1"/>
  <c r="AC5274" i="7"/>
  <c r="AD5274" i="7" s="1"/>
  <c r="AC5275" i="7"/>
  <c r="AD5275" i="7" s="1"/>
  <c r="AC5276" i="7"/>
  <c r="AD5276" i="7" s="1"/>
  <c r="AC5277" i="7"/>
  <c r="AD5277" i="7" s="1"/>
  <c r="AC5278" i="7"/>
  <c r="AD5278" i="7" s="1"/>
  <c r="AC5279" i="7"/>
  <c r="AD5279" i="7" s="1"/>
  <c r="AC5280" i="7"/>
  <c r="AD5280" i="7" s="1"/>
  <c r="AC5281" i="7"/>
  <c r="AD5281" i="7" s="1"/>
  <c r="AC5282" i="7"/>
  <c r="AD5282" i="7" s="1"/>
  <c r="AC5283" i="7"/>
  <c r="AD5283" i="7" s="1"/>
  <c r="AC5284" i="7"/>
  <c r="AD5284" i="7" s="1"/>
  <c r="AC5285" i="7"/>
  <c r="AD5285" i="7" s="1"/>
  <c r="AC5286" i="7"/>
  <c r="AD5286" i="7" s="1"/>
  <c r="AC5287" i="7"/>
  <c r="AD5287" i="7" s="1"/>
  <c r="AC5288" i="7"/>
  <c r="AD5288" i="7" s="1"/>
  <c r="AC5289" i="7"/>
  <c r="AD5289" i="7" s="1"/>
  <c r="AC5290" i="7"/>
  <c r="AD5290" i="7" s="1"/>
  <c r="AC5291" i="7"/>
  <c r="AD5291" i="7" s="1"/>
  <c r="AC5292" i="7"/>
  <c r="AD5292" i="7" s="1"/>
  <c r="AC5293" i="7"/>
  <c r="AD5293" i="7" s="1"/>
  <c r="AC5294" i="7"/>
  <c r="AD5294" i="7" s="1"/>
  <c r="AC5295" i="7"/>
  <c r="AD5295" i="7" s="1"/>
  <c r="AC5296" i="7"/>
  <c r="AD5296" i="7" s="1"/>
  <c r="AC5297" i="7"/>
  <c r="AD5297" i="7" s="1"/>
  <c r="AC5298" i="7"/>
  <c r="AD5298" i="7" s="1"/>
  <c r="AC5299" i="7"/>
  <c r="AD5299" i="7" s="1"/>
  <c r="AC5300" i="7"/>
  <c r="AD5300" i="7" s="1"/>
  <c r="AC5301" i="7"/>
  <c r="AD5301" i="7" s="1"/>
  <c r="AC5302" i="7"/>
  <c r="AD5302" i="7" s="1"/>
  <c r="AC5303" i="7"/>
  <c r="AD5303" i="7" s="1"/>
  <c r="AC5304" i="7"/>
  <c r="AD5304" i="7" s="1"/>
  <c r="AC5305" i="7"/>
  <c r="AD5305" i="7" s="1"/>
  <c r="AC5306" i="7"/>
  <c r="AD5306" i="7" s="1"/>
  <c r="AC5307" i="7"/>
  <c r="AD5307" i="7" s="1"/>
  <c r="AC5308" i="7"/>
  <c r="AD5308" i="7" s="1"/>
  <c r="AC5309" i="7"/>
  <c r="AD5309" i="7" s="1"/>
  <c r="AC5310" i="7"/>
  <c r="AD5310" i="7" s="1"/>
  <c r="AC5311" i="7"/>
  <c r="AD5311" i="7" s="1"/>
  <c r="AC5312" i="7"/>
  <c r="AD5312" i="7" s="1"/>
  <c r="AC5313" i="7"/>
  <c r="AD5313" i="7" s="1"/>
  <c r="AC5314" i="7"/>
  <c r="AD5314" i="7" s="1"/>
  <c r="AC5315" i="7"/>
  <c r="AD5315" i="7" s="1"/>
  <c r="AC5316" i="7"/>
  <c r="AD5316" i="7" s="1"/>
  <c r="AC5317" i="7"/>
  <c r="AD5317" i="7" s="1"/>
  <c r="AC5318" i="7"/>
  <c r="AD5318" i="7" s="1"/>
  <c r="AC5319" i="7"/>
  <c r="AD5319" i="7" s="1"/>
  <c r="AC5320" i="7"/>
  <c r="AD5320" i="7" s="1"/>
  <c r="AC5321" i="7"/>
  <c r="AD5321" i="7" s="1"/>
  <c r="AC5322" i="7"/>
  <c r="AD5322" i="7" s="1"/>
  <c r="AC5323" i="7"/>
  <c r="AD5323" i="7" s="1"/>
  <c r="AC5324" i="7"/>
  <c r="AD5324" i="7" s="1"/>
  <c r="AC5325" i="7"/>
  <c r="AD5325" i="7" s="1"/>
  <c r="AC5326" i="7"/>
  <c r="AD5326" i="7" s="1"/>
  <c r="AC5327" i="7"/>
  <c r="AD5327" i="7" s="1"/>
  <c r="AC5328" i="7"/>
  <c r="AD5328" i="7" s="1"/>
  <c r="AC5329" i="7"/>
  <c r="AD5329" i="7" s="1"/>
  <c r="AC5330" i="7"/>
  <c r="AD5330" i="7" s="1"/>
  <c r="AC5331" i="7"/>
  <c r="AD5331" i="7" s="1"/>
  <c r="AC5332" i="7"/>
  <c r="AD5332" i="7" s="1"/>
  <c r="AC5333" i="7"/>
  <c r="AD5333" i="7" s="1"/>
  <c r="AC5334" i="7"/>
  <c r="AD5334" i="7" s="1"/>
  <c r="AC5335" i="7"/>
  <c r="AD5335" i="7" s="1"/>
  <c r="AC5336" i="7"/>
  <c r="AD5336" i="7" s="1"/>
  <c r="AC5337" i="7"/>
  <c r="AD5337" i="7" s="1"/>
  <c r="AC5338" i="7"/>
  <c r="AD5338" i="7" s="1"/>
  <c r="AC5339" i="7"/>
  <c r="AD5339" i="7" s="1"/>
  <c r="AC5340" i="7"/>
  <c r="AD5340" i="7" s="1"/>
  <c r="AC5341" i="7"/>
  <c r="AD5341" i="7" s="1"/>
  <c r="AC5342" i="7"/>
  <c r="AD5342" i="7" s="1"/>
  <c r="AC5343" i="7"/>
  <c r="AD5343" i="7" s="1"/>
  <c r="AC5344" i="7"/>
  <c r="AD5344" i="7" s="1"/>
  <c r="AC5345" i="7"/>
  <c r="AD5345" i="7" s="1"/>
  <c r="AC5346" i="7"/>
  <c r="AD5346" i="7" s="1"/>
  <c r="AC5347" i="7"/>
  <c r="AD5347" i="7" s="1"/>
  <c r="AC5348" i="7"/>
  <c r="AD5348" i="7" s="1"/>
  <c r="AC5349" i="7"/>
  <c r="AD5349" i="7" s="1"/>
  <c r="AC5350" i="7"/>
  <c r="AD5350" i="7" s="1"/>
  <c r="AC5351" i="7"/>
  <c r="AD5351" i="7" s="1"/>
  <c r="AC5352" i="7"/>
  <c r="AD5352" i="7" s="1"/>
  <c r="AC5353" i="7"/>
  <c r="AD5353" i="7" s="1"/>
  <c r="AC5354" i="7"/>
  <c r="AD5354" i="7" s="1"/>
  <c r="AC5355" i="7"/>
  <c r="AD5355" i="7" s="1"/>
  <c r="AC5356" i="7"/>
  <c r="AD5356" i="7" s="1"/>
  <c r="AC5357" i="7"/>
  <c r="AD5357" i="7" s="1"/>
  <c r="AC5358" i="7"/>
  <c r="AD5358" i="7" s="1"/>
  <c r="AC5359" i="7"/>
  <c r="AD5359" i="7" s="1"/>
  <c r="AC5360" i="7"/>
  <c r="AD5360" i="7" s="1"/>
  <c r="AC5361" i="7"/>
  <c r="AD5361" i="7" s="1"/>
  <c r="AC5362" i="7"/>
  <c r="AD5362" i="7" s="1"/>
  <c r="AC5363" i="7"/>
  <c r="AD5363" i="7" s="1"/>
  <c r="AC5364" i="7"/>
  <c r="AD5364" i="7" s="1"/>
  <c r="AC5365" i="7"/>
  <c r="AD5365" i="7" s="1"/>
  <c r="AC5366" i="7"/>
  <c r="AD5366" i="7" s="1"/>
  <c r="AC5367" i="7"/>
  <c r="AD5367" i="7" s="1"/>
  <c r="AC5368" i="7"/>
  <c r="AD5368" i="7" s="1"/>
  <c r="AC5369" i="7"/>
  <c r="AD5369" i="7" s="1"/>
  <c r="AC5370" i="7"/>
  <c r="AD5370" i="7" s="1"/>
  <c r="AC5371" i="7"/>
  <c r="AD5371" i="7" s="1"/>
  <c r="AC5372" i="7"/>
  <c r="AD5372" i="7" s="1"/>
  <c r="AC5373" i="7"/>
  <c r="AD5373" i="7" s="1"/>
  <c r="AC5374" i="7"/>
  <c r="AD5374" i="7" s="1"/>
  <c r="AC5375" i="7"/>
  <c r="AD5375" i="7" s="1"/>
  <c r="AC5376" i="7"/>
  <c r="AD5376" i="7" s="1"/>
  <c r="AC5377" i="7"/>
  <c r="AD5377" i="7" s="1"/>
  <c r="AC5378" i="7"/>
  <c r="AD5378" i="7" s="1"/>
  <c r="AC5379" i="7"/>
  <c r="AD5379" i="7" s="1"/>
  <c r="AC5380" i="7"/>
  <c r="AD5380" i="7" s="1"/>
  <c r="AC5381" i="7"/>
  <c r="AD5381" i="7" s="1"/>
  <c r="AC5382" i="7"/>
  <c r="AD5382" i="7" s="1"/>
  <c r="AC5383" i="7"/>
  <c r="AD5383" i="7" s="1"/>
  <c r="AC5384" i="7"/>
  <c r="AD5384" i="7" s="1"/>
  <c r="AC5385" i="7"/>
  <c r="AD5385" i="7" s="1"/>
  <c r="AC5386" i="7"/>
  <c r="AD5386" i="7" s="1"/>
  <c r="AC5387" i="7"/>
  <c r="AD5387" i="7" s="1"/>
  <c r="AC5388" i="7"/>
  <c r="AD5388" i="7" s="1"/>
  <c r="AC5389" i="7"/>
  <c r="AD5389" i="7" s="1"/>
  <c r="AC5390" i="7"/>
  <c r="AD5390" i="7" s="1"/>
  <c r="AC5391" i="7"/>
  <c r="AD5391" i="7" s="1"/>
  <c r="AC5392" i="7"/>
  <c r="AD5392" i="7" s="1"/>
  <c r="AC5393" i="7"/>
  <c r="AD5393" i="7" s="1"/>
  <c r="AC5394" i="7"/>
  <c r="AD5394" i="7" s="1"/>
  <c r="AC5395" i="7"/>
  <c r="AD5395" i="7" s="1"/>
  <c r="AC5396" i="7"/>
  <c r="AD5396" i="7" s="1"/>
  <c r="AC5397" i="7"/>
  <c r="AD5397" i="7" s="1"/>
  <c r="AC5398" i="7"/>
  <c r="AD5398" i="7" s="1"/>
  <c r="AC5399" i="7"/>
  <c r="AD5399" i="7" s="1"/>
  <c r="AC5400" i="7"/>
  <c r="AD5400" i="7" s="1"/>
  <c r="AC5401" i="7"/>
  <c r="AD5401" i="7" s="1"/>
  <c r="AC5402" i="7"/>
  <c r="AD5402" i="7" s="1"/>
  <c r="AC5403" i="7"/>
  <c r="AD5403" i="7" s="1"/>
  <c r="AC5404" i="7"/>
  <c r="AD5404" i="7" s="1"/>
  <c r="AC5405" i="7"/>
  <c r="AD5405" i="7" s="1"/>
  <c r="AC5406" i="7"/>
  <c r="AD5406" i="7" s="1"/>
  <c r="AC5407" i="7"/>
  <c r="AD5407" i="7" s="1"/>
  <c r="AC5408" i="7"/>
  <c r="AD5408" i="7" s="1"/>
  <c r="AC5409" i="7"/>
  <c r="AD5409" i="7" s="1"/>
  <c r="AC5410" i="7"/>
  <c r="AD5410" i="7" s="1"/>
  <c r="AC5411" i="7"/>
  <c r="AD5411" i="7" s="1"/>
  <c r="AC5412" i="7"/>
  <c r="AD5412" i="7" s="1"/>
  <c r="AC5413" i="7"/>
  <c r="AD5413" i="7" s="1"/>
  <c r="AC5414" i="7"/>
  <c r="AD5414" i="7" s="1"/>
  <c r="AC5415" i="7"/>
  <c r="AD5415" i="7" s="1"/>
  <c r="AC5416" i="7"/>
  <c r="AD5416" i="7" s="1"/>
  <c r="AC5417" i="7"/>
  <c r="AD5417" i="7" s="1"/>
  <c r="AC5418" i="7"/>
  <c r="AD5418" i="7" s="1"/>
  <c r="AC5419" i="7"/>
  <c r="AD5419" i="7" s="1"/>
  <c r="AC5420" i="7"/>
  <c r="AD5420" i="7" s="1"/>
  <c r="AC5421" i="7"/>
  <c r="AD5421" i="7" s="1"/>
  <c r="AC5422" i="7"/>
  <c r="AD5422" i="7" s="1"/>
  <c r="AC5423" i="7"/>
  <c r="AD5423" i="7" s="1"/>
  <c r="AC5424" i="7"/>
  <c r="AD5424" i="7" s="1"/>
  <c r="AC5425" i="7"/>
  <c r="AD5425" i="7" s="1"/>
  <c r="AC5426" i="7"/>
  <c r="AD5426" i="7" s="1"/>
  <c r="AC5427" i="7"/>
  <c r="AD5427" i="7" s="1"/>
  <c r="AC5428" i="7"/>
  <c r="AD5428" i="7" s="1"/>
  <c r="AC5429" i="7"/>
  <c r="AD5429" i="7" s="1"/>
  <c r="AC5430" i="7"/>
  <c r="AD5430" i="7" s="1"/>
  <c r="AC5431" i="7"/>
  <c r="AD5431" i="7" s="1"/>
  <c r="AC5432" i="7"/>
  <c r="AD5432" i="7" s="1"/>
  <c r="AC5433" i="7"/>
  <c r="AD5433" i="7" s="1"/>
  <c r="AC5434" i="7"/>
  <c r="AD5434" i="7" s="1"/>
  <c r="AC5435" i="7"/>
  <c r="AD5435" i="7" s="1"/>
  <c r="AC5436" i="7"/>
  <c r="AD5436" i="7" s="1"/>
  <c r="AC5437" i="7"/>
  <c r="AD5437" i="7" s="1"/>
  <c r="AC5438" i="7"/>
  <c r="AD5438" i="7" s="1"/>
  <c r="AC5439" i="7"/>
  <c r="AD5439" i="7" s="1"/>
  <c r="AC5440" i="7"/>
  <c r="AD5440" i="7" s="1"/>
  <c r="AC5441" i="7"/>
  <c r="AD5441" i="7" s="1"/>
  <c r="AC5442" i="7"/>
  <c r="AD5442" i="7" s="1"/>
  <c r="AC5443" i="7"/>
  <c r="AD5443" i="7" s="1"/>
  <c r="AC5444" i="7"/>
  <c r="AD5444" i="7" s="1"/>
  <c r="AC5445" i="7"/>
  <c r="AD5445" i="7" s="1"/>
  <c r="AC5446" i="7"/>
  <c r="AD5446" i="7" s="1"/>
  <c r="AC5447" i="7"/>
  <c r="AD5447" i="7" s="1"/>
  <c r="AC5448" i="7"/>
  <c r="AD5448" i="7" s="1"/>
  <c r="AC5449" i="7"/>
  <c r="AD5449" i="7" s="1"/>
  <c r="AC5450" i="7"/>
  <c r="AD5450" i="7" s="1"/>
  <c r="AC5451" i="7"/>
  <c r="AD5451" i="7" s="1"/>
  <c r="AC5452" i="7"/>
  <c r="AD5452" i="7" s="1"/>
  <c r="AC5453" i="7"/>
  <c r="AD5453" i="7" s="1"/>
  <c r="AC5454" i="7"/>
  <c r="AD5454" i="7" s="1"/>
  <c r="AC5455" i="7"/>
  <c r="AD5455" i="7" s="1"/>
  <c r="AC5456" i="7"/>
  <c r="AD5456" i="7" s="1"/>
  <c r="AC5457" i="7"/>
  <c r="AD5457" i="7" s="1"/>
  <c r="AC5458" i="7"/>
  <c r="AD5458" i="7" s="1"/>
  <c r="AC5459" i="7"/>
  <c r="AD5459" i="7" s="1"/>
  <c r="AC5460" i="7"/>
  <c r="AD5460" i="7" s="1"/>
  <c r="AC5461" i="7"/>
  <c r="AD5461" i="7" s="1"/>
  <c r="AC5462" i="7"/>
  <c r="AD5462" i="7" s="1"/>
  <c r="AC5463" i="7"/>
  <c r="AD5463" i="7" s="1"/>
  <c r="AC5464" i="7"/>
  <c r="AD5464" i="7" s="1"/>
  <c r="AC5465" i="7"/>
  <c r="AD5465" i="7" s="1"/>
  <c r="AC5466" i="7"/>
  <c r="AD5466" i="7" s="1"/>
  <c r="AC5467" i="7"/>
  <c r="AD5467" i="7" s="1"/>
  <c r="AC5468" i="7"/>
  <c r="AD5468" i="7" s="1"/>
  <c r="AC5469" i="7"/>
  <c r="AD5469" i="7" s="1"/>
  <c r="AC5470" i="7"/>
  <c r="AD5470" i="7" s="1"/>
  <c r="AC5471" i="7"/>
  <c r="AD5471" i="7" s="1"/>
  <c r="AC5472" i="7"/>
  <c r="AD5472" i="7" s="1"/>
  <c r="AC5473" i="7"/>
  <c r="AD5473" i="7" s="1"/>
  <c r="AC5474" i="7"/>
  <c r="AD5474" i="7" s="1"/>
  <c r="AC5475" i="7"/>
  <c r="AD5475" i="7" s="1"/>
  <c r="AC5476" i="7"/>
  <c r="AD5476" i="7" s="1"/>
  <c r="AC5477" i="7"/>
  <c r="AD5477" i="7" s="1"/>
  <c r="AC5478" i="7"/>
  <c r="AD5478" i="7" s="1"/>
  <c r="AC5479" i="7"/>
  <c r="AD5479" i="7" s="1"/>
  <c r="AC5480" i="7"/>
  <c r="AD5480" i="7" s="1"/>
  <c r="AC5481" i="7"/>
  <c r="AD5481" i="7" s="1"/>
  <c r="AC5482" i="7"/>
  <c r="AD5482" i="7" s="1"/>
  <c r="AC5483" i="7"/>
  <c r="AD5483" i="7" s="1"/>
  <c r="AC5484" i="7"/>
  <c r="AD5484" i="7" s="1"/>
  <c r="AC5485" i="7"/>
  <c r="AD5485" i="7" s="1"/>
  <c r="AC5486" i="7"/>
  <c r="AD5486" i="7" s="1"/>
  <c r="AC5487" i="7"/>
  <c r="AD5487" i="7" s="1"/>
  <c r="AC5488" i="7"/>
  <c r="AD5488" i="7" s="1"/>
  <c r="AC5489" i="7"/>
  <c r="AD5489" i="7" s="1"/>
  <c r="AC5490" i="7"/>
  <c r="AD5490" i="7" s="1"/>
  <c r="AC5491" i="7"/>
  <c r="AD5491" i="7" s="1"/>
  <c r="AC5492" i="7"/>
  <c r="AD5492" i="7" s="1"/>
  <c r="AC5493" i="7"/>
  <c r="AD5493" i="7" s="1"/>
  <c r="AC5494" i="7"/>
  <c r="AD5494" i="7" s="1"/>
  <c r="AC5495" i="7"/>
  <c r="AD5495" i="7" s="1"/>
  <c r="AC5496" i="7"/>
  <c r="AD5496" i="7" s="1"/>
  <c r="AC5497" i="7"/>
  <c r="AD5497" i="7" s="1"/>
  <c r="AC5498" i="7"/>
  <c r="AD5498" i="7" s="1"/>
  <c r="AC5499" i="7"/>
  <c r="AD5499" i="7" s="1"/>
  <c r="AC5500" i="7"/>
  <c r="AD5500" i="7" s="1"/>
  <c r="AC5501" i="7"/>
  <c r="AD5501" i="7" s="1"/>
  <c r="AC5502" i="7"/>
  <c r="AD5502" i="7" s="1"/>
  <c r="AC5503" i="7"/>
  <c r="AD5503" i="7" s="1"/>
  <c r="AC5504" i="7"/>
  <c r="AD5504" i="7" s="1"/>
  <c r="AC5505" i="7"/>
  <c r="AD5505" i="7" s="1"/>
  <c r="AC5506" i="7"/>
  <c r="AD5506" i="7" s="1"/>
  <c r="AC5507" i="7"/>
  <c r="AD5507" i="7" s="1"/>
  <c r="AC5508" i="7"/>
  <c r="AD5508" i="7" s="1"/>
  <c r="AC5509" i="7"/>
  <c r="AD5509" i="7" s="1"/>
  <c r="AC5510" i="7"/>
  <c r="AD5510" i="7" s="1"/>
  <c r="AC5511" i="7"/>
  <c r="AD5511" i="7" s="1"/>
  <c r="AC5512" i="7"/>
  <c r="AD5512" i="7" s="1"/>
  <c r="AC5513" i="7"/>
  <c r="AD5513" i="7" s="1"/>
  <c r="AC5514" i="7"/>
  <c r="AD5514" i="7" s="1"/>
  <c r="AC5515" i="7"/>
  <c r="AD5515" i="7" s="1"/>
  <c r="AC5516" i="7"/>
  <c r="AD5516" i="7" s="1"/>
  <c r="AC5517" i="7"/>
  <c r="AD5517" i="7" s="1"/>
  <c r="AC5518" i="7"/>
  <c r="AD5518" i="7" s="1"/>
  <c r="AC5519" i="7"/>
  <c r="AD5519" i="7" s="1"/>
  <c r="AC5520" i="7"/>
  <c r="AD5520" i="7" s="1"/>
  <c r="AC5521" i="7"/>
  <c r="AD5521" i="7" s="1"/>
  <c r="AC5522" i="7"/>
  <c r="AD5522" i="7" s="1"/>
  <c r="AC5523" i="7"/>
  <c r="AD5523" i="7" s="1"/>
  <c r="AC5524" i="7"/>
  <c r="AD5524" i="7" s="1"/>
  <c r="AC5525" i="7"/>
  <c r="AD5525" i="7" s="1"/>
  <c r="AC5526" i="7"/>
  <c r="AD5526" i="7" s="1"/>
  <c r="AC5527" i="7"/>
  <c r="AD5527" i="7" s="1"/>
  <c r="AC5528" i="7"/>
  <c r="AD5528" i="7" s="1"/>
  <c r="AC5529" i="7"/>
  <c r="AD5529" i="7" s="1"/>
  <c r="AC5530" i="7"/>
  <c r="AD5530" i="7" s="1"/>
  <c r="AC5531" i="7"/>
  <c r="AD5531" i="7" s="1"/>
  <c r="AC5532" i="7"/>
  <c r="AD5532" i="7" s="1"/>
  <c r="AC5533" i="7"/>
  <c r="AD5533" i="7" s="1"/>
  <c r="AC5534" i="7"/>
  <c r="AD5534" i="7" s="1"/>
  <c r="AC5535" i="7"/>
  <c r="AD5535" i="7" s="1"/>
  <c r="AC5536" i="7"/>
  <c r="AD5536" i="7" s="1"/>
  <c r="AC5537" i="7"/>
  <c r="AD5537" i="7" s="1"/>
  <c r="AC5538" i="7"/>
  <c r="AD5538" i="7" s="1"/>
  <c r="AC5539" i="7"/>
  <c r="AD5539" i="7" s="1"/>
  <c r="AC5540" i="7"/>
  <c r="AD5540" i="7" s="1"/>
  <c r="AC5541" i="7"/>
  <c r="AD5541" i="7" s="1"/>
  <c r="AC5542" i="7"/>
  <c r="AD5542" i="7" s="1"/>
  <c r="AC5543" i="7"/>
  <c r="AD5543" i="7" s="1"/>
  <c r="AC5544" i="7"/>
  <c r="AD5544" i="7" s="1"/>
  <c r="AC5545" i="7"/>
  <c r="AD5545" i="7" s="1"/>
  <c r="AC5546" i="7"/>
  <c r="AD5546" i="7" s="1"/>
  <c r="AC5547" i="7"/>
  <c r="AD5547" i="7" s="1"/>
  <c r="AC5548" i="7"/>
  <c r="AD5548" i="7" s="1"/>
  <c r="AC5549" i="7"/>
  <c r="AD5549" i="7" s="1"/>
  <c r="AC5550" i="7"/>
  <c r="AD5550" i="7" s="1"/>
  <c r="AC5551" i="7"/>
  <c r="AD5551" i="7" s="1"/>
  <c r="AC5552" i="7"/>
  <c r="AD5552" i="7" s="1"/>
  <c r="AC5553" i="7"/>
  <c r="AD5553" i="7" s="1"/>
  <c r="AC5554" i="7"/>
  <c r="AD5554" i="7" s="1"/>
  <c r="AC5555" i="7"/>
  <c r="AD5555" i="7" s="1"/>
  <c r="AC5556" i="7"/>
  <c r="AD5556" i="7" s="1"/>
  <c r="AC5557" i="7"/>
  <c r="AD5557" i="7" s="1"/>
  <c r="AC5558" i="7"/>
  <c r="AD5558" i="7" s="1"/>
  <c r="AC5559" i="7"/>
  <c r="AD5559" i="7" s="1"/>
  <c r="AC5560" i="7"/>
  <c r="AD5560" i="7" s="1"/>
  <c r="AC5561" i="7"/>
  <c r="AD5561" i="7" s="1"/>
  <c r="AC5562" i="7"/>
  <c r="AD5562" i="7" s="1"/>
  <c r="AC5563" i="7"/>
  <c r="AD5563" i="7" s="1"/>
  <c r="AC5564" i="7"/>
  <c r="AD5564" i="7" s="1"/>
  <c r="AC5565" i="7"/>
  <c r="AD5565" i="7" s="1"/>
  <c r="AC5566" i="7"/>
  <c r="AD5566" i="7" s="1"/>
  <c r="AC5567" i="7"/>
  <c r="AD5567" i="7" s="1"/>
  <c r="AC5568" i="7"/>
  <c r="AD5568" i="7" s="1"/>
  <c r="AC5569" i="7"/>
  <c r="AD5569" i="7" s="1"/>
  <c r="AC5570" i="7"/>
  <c r="AD5570" i="7" s="1"/>
  <c r="AC5571" i="7"/>
  <c r="AD5571" i="7" s="1"/>
  <c r="AC5572" i="7"/>
  <c r="AD5572" i="7" s="1"/>
  <c r="AC5573" i="7"/>
  <c r="AD5573" i="7" s="1"/>
  <c r="AC5574" i="7"/>
  <c r="AD5574" i="7" s="1"/>
  <c r="AC5575" i="7"/>
  <c r="AD5575" i="7" s="1"/>
  <c r="AC5576" i="7"/>
  <c r="AD5576" i="7" s="1"/>
  <c r="AC5577" i="7"/>
  <c r="AD5577" i="7" s="1"/>
  <c r="AC5578" i="7"/>
  <c r="AD5578" i="7" s="1"/>
  <c r="AC5579" i="7"/>
  <c r="AD5579" i="7" s="1"/>
  <c r="AC5580" i="7"/>
  <c r="AD5580" i="7" s="1"/>
  <c r="AC5581" i="7"/>
  <c r="AD5581" i="7" s="1"/>
  <c r="AC5582" i="7"/>
  <c r="AD5582" i="7" s="1"/>
  <c r="AC5583" i="7"/>
  <c r="AD5583" i="7" s="1"/>
  <c r="AC5584" i="7"/>
  <c r="AD5584" i="7" s="1"/>
  <c r="AC5585" i="7"/>
  <c r="AD5585" i="7" s="1"/>
  <c r="AC5586" i="7"/>
  <c r="AD5586" i="7" s="1"/>
  <c r="AC5587" i="7"/>
  <c r="AD5587" i="7" s="1"/>
  <c r="AC5588" i="7"/>
  <c r="AD5588" i="7" s="1"/>
  <c r="AC5589" i="7"/>
  <c r="AD5589" i="7" s="1"/>
  <c r="AC5590" i="7"/>
  <c r="AD5590" i="7" s="1"/>
  <c r="AC5591" i="7"/>
  <c r="AD5591" i="7" s="1"/>
  <c r="AC5592" i="7"/>
  <c r="AD5592" i="7" s="1"/>
  <c r="AC5593" i="7"/>
  <c r="AD5593" i="7" s="1"/>
  <c r="AC5594" i="7"/>
  <c r="AD5594" i="7" s="1"/>
  <c r="AC5595" i="7"/>
  <c r="AD5595" i="7" s="1"/>
  <c r="AC5596" i="7"/>
  <c r="AD5596" i="7" s="1"/>
  <c r="AC5597" i="7"/>
  <c r="AD5597" i="7" s="1"/>
  <c r="AC5598" i="7"/>
  <c r="AD5598" i="7" s="1"/>
  <c r="AC5599" i="7"/>
  <c r="AD5599" i="7" s="1"/>
  <c r="AC5600" i="7"/>
  <c r="AD5600" i="7" s="1"/>
  <c r="AC5601" i="7"/>
  <c r="AD5601" i="7" s="1"/>
  <c r="AC5602" i="7"/>
  <c r="AD5602" i="7" s="1"/>
  <c r="AC5603" i="7"/>
  <c r="AD5603" i="7" s="1"/>
  <c r="AC5604" i="7"/>
  <c r="AD5604" i="7" s="1"/>
  <c r="AC5605" i="7"/>
  <c r="AD5605" i="7" s="1"/>
  <c r="AC5606" i="7"/>
  <c r="AD5606" i="7" s="1"/>
  <c r="AC5607" i="7"/>
  <c r="AD5607" i="7" s="1"/>
  <c r="AC5608" i="7"/>
  <c r="AD5608" i="7" s="1"/>
  <c r="AC5609" i="7"/>
  <c r="AD5609" i="7" s="1"/>
  <c r="AC5610" i="7"/>
  <c r="AD5610" i="7" s="1"/>
  <c r="AC5611" i="7"/>
  <c r="AD5611" i="7" s="1"/>
  <c r="AC5612" i="7"/>
  <c r="AD5612" i="7" s="1"/>
  <c r="AC5613" i="7"/>
  <c r="AD5613" i="7" s="1"/>
  <c r="AC5614" i="7"/>
  <c r="AD5614" i="7" s="1"/>
  <c r="AC5615" i="7"/>
  <c r="AD5615" i="7" s="1"/>
  <c r="AC5616" i="7"/>
  <c r="AD5616" i="7" s="1"/>
  <c r="AC5617" i="7"/>
  <c r="AD5617" i="7" s="1"/>
  <c r="AC5618" i="7"/>
  <c r="AD5618" i="7" s="1"/>
  <c r="AC5619" i="7"/>
  <c r="AD5619" i="7" s="1"/>
  <c r="AC5620" i="7"/>
  <c r="AD5620" i="7" s="1"/>
  <c r="AC5621" i="7"/>
  <c r="AD5621" i="7" s="1"/>
  <c r="AC5622" i="7"/>
  <c r="AD5622" i="7" s="1"/>
  <c r="AC5623" i="7"/>
  <c r="AD5623" i="7" s="1"/>
  <c r="AC5624" i="7"/>
  <c r="AD5624" i="7" s="1"/>
  <c r="AC5625" i="7"/>
  <c r="AD5625" i="7" s="1"/>
  <c r="AC5626" i="7"/>
  <c r="AD5626" i="7" s="1"/>
  <c r="AC5627" i="7"/>
  <c r="AD5627" i="7" s="1"/>
  <c r="AC5628" i="7"/>
  <c r="AD5628" i="7" s="1"/>
  <c r="AC5629" i="7"/>
  <c r="AD5629" i="7" s="1"/>
  <c r="AC5630" i="7"/>
  <c r="AD5630" i="7" s="1"/>
  <c r="AC5631" i="7"/>
  <c r="AD5631" i="7" s="1"/>
  <c r="AC5632" i="7"/>
  <c r="AD5632" i="7" s="1"/>
  <c r="AC5633" i="7"/>
  <c r="AD5633" i="7" s="1"/>
  <c r="AC5634" i="7"/>
  <c r="AD5634" i="7" s="1"/>
  <c r="AC5635" i="7"/>
  <c r="AD5635" i="7" s="1"/>
  <c r="AC5636" i="7"/>
  <c r="AD5636" i="7" s="1"/>
  <c r="AC5637" i="7"/>
  <c r="AD5637" i="7" s="1"/>
  <c r="AC5638" i="7"/>
  <c r="AD5638" i="7" s="1"/>
  <c r="AC5639" i="7"/>
  <c r="AD5639" i="7" s="1"/>
  <c r="AC5640" i="7"/>
  <c r="AD5640" i="7" s="1"/>
  <c r="AC5641" i="7"/>
  <c r="AD5641" i="7" s="1"/>
  <c r="AC5642" i="7"/>
  <c r="AD5642" i="7" s="1"/>
  <c r="AC5643" i="7"/>
  <c r="AD5643" i="7" s="1"/>
  <c r="AC5644" i="7"/>
  <c r="AD5644" i="7" s="1"/>
  <c r="AC5645" i="7"/>
  <c r="AD5645" i="7" s="1"/>
  <c r="AC5646" i="7"/>
  <c r="AD5646" i="7" s="1"/>
  <c r="AC5647" i="7"/>
  <c r="AD5647" i="7" s="1"/>
  <c r="AC5648" i="7"/>
  <c r="AD5648" i="7" s="1"/>
  <c r="AC5649" i="7"/>
  <c r="AD5649" i="7" s="1"/>
  <c r="AC5650" i="7"/>
  <c r="AD5650" i="7" s="1"/>
  <c r="AC5651" i="7"/>
  <c r="AD5651" i="7" s="1"/>
  <c r="AC5652" i="7"/>
  <c r="AD5652" i="7" s="1"/>
  <c r="AC5653" i="7"/>
  <c r="AD5653" i="7" s="1"/>
  <c r="AC5654" i="7"/>
  <c r="AD5654" i="7" s="1"/>
  <c r="AC5655" i="7"/>
  <c r="AD5655" i="7" s="1"/>
  <c r="AC5656" i="7"/>
  <c r="AD5656" i="7" s="1"/>
  <c r="AC5657" i="7"/>
  <c r="AD5657" i="7" s="1"/>
  <c r="AC5658" i="7"/>
  <c r="AD5658" i="7" s="1"/>
  <c r="AC5659" i="7"/>
  <c r="AD5659" i="7" s="1"/>
  <c r="AC5660" i="7"/>
  <c r="AD5660" i="7" s="1"/>
  <c r="AC5661" i="7"/>
  <c r="AD5661" i="7" s="1"/>
  <c r="AC5662" i="7"/>
  <c r="AD5662" i="7" s="1"/>
  <c r="AC5663" i="7"/>
  <c r="AD5663" i="7" s="1"/>
  <c r="AC5664" i="7"/>
  <c r="AD5664" i="7" s="1"/>
  <c r="AC5665" i="7"/>
  <c r="AD5665" i="7" s="1"/>
  <c r="AC5666" i="7"/>
  <c r="AD5666" i="7" s="1"/>
  <c r="AC5667" i="7"/>
  <c r="AD5667" i="7" s="1"/>
  <c r="AC5668" i="7"/>
  <c r="AD5668" i="7" s="1"/>
  <c r="AC5669" i="7"/>
  <c r="AD5669" i="7" s="1"/>
  <c r="AC5670" i="7"/>
  <c r="AD5670" i="7" s="1"/>
  <c r="AC5671" i="7"/>
  <c r="AD5671" i="7" s="1"/>
  <c r="AC5672" i="7"/>
  <c r="AD5672" i="7" s="1"/>
  <c r="AC5673" i="7"/>
  <c r="AD5673" i="7" s="1"/>
  <c r="AC5674" i="7"/>
  <c r="AD5674" i="7" s="1"/>
  <c r="AC5675" i="7"/>
  <c r="AD5675" i="7" s="1"/>
  <c r="AC5676" i="7"/>
  <c r="AD5676" i="7" s="1"/>
  <c r="AC5677" i="7"/>
  <c r="AD5677" i="7" s="1"/>
  <c r="AC5678" i="7"/>
  <c r="AD5678" i="7" s="1"/>
  <c r="AC5679" i="7"/>
  <c r="AD5679" i="7" s="1"/>
  <c r="AC5680" i="7"/>
  <c r="AD5680" i="7" s="1"/>
  <c r="AC5681" i="7"/>
  <c r="AD5681" i="7" s="1"/>
  <c r="AC5682" i="7"/>
  <c r="AD5682" i="7" s="1"/>
  <c r="AC5683" i="7"/>
  <c r="AD5683" i="7" s="1"/>
  <c r="AC5684" i="7"/>
  <c r="AD5684" i="7" s="1"/>
  <c r="AC5685" i="7"/>
  <c r="AD5685" i="7" s="1"/>
  <c r="AC5686" i="7"/>
  <c r="AD5686" i="7" s="1"/>
  <c r="AC5687" i="7"/>
  <c r="AD5687" i="7" s="1"/>
  <c r="AC5688" i="7"/>
  <c r="AD5688" i="7" s="1"/>
  <c r="AC5689" i="7"/>
  <c r="AD5689" i="7" s="1"/>
  <c r="AC5690" i="7"/>
  <c r="AD5690" i="7" s="1"/>
  <c r="AC5691" i="7"/>
  <c r="AD5691" i="7" s="1"/>
  <c r="AC5692" i="7"/>
  <c r="AD5692" i="7" s="1"/>
  <c r="AC5693" i="7"/>
  <c r="AD5693" i="7" s="1"/>
  <c r="AC5694" i="7"/>
  <c r="AD5694" i="7" s="1"/>
  <c r="AC5695" i="7"/>
  <c r="AD5695" i="7" s="1"/>
  <c r="AC5696" i="7"/>
  <c r="AD5696" i="7" s="1"/>
  <c r="AC5697" i="7"/>
  <c r="AD5697" i="7" s="1"/>
  <c r="AC5698" i="7"/>
  <c r="AD5698" i="7" s="1"/>
  <c r="AC5699" i="7"/>
  <c r="AD5699" i="7" s="1"/>
  <c r="AC5700" i="7"/>
  <c r="AD5700" i="7" s="1"/>
  <c r="AC5701" i="7"/>
  <c r="AD5701" i="7" s="1"/>
  <c r="AC5702" i="7"/>
  <c r="AD5702" i="7" s="1"/>
  <c r="AC5703" i="7"/>
  <c r="AD5703" i="7" s="1"/>
  <c r="AC5704" i="7"/>
  <c r="AD5704" i="7" s="1"/>
  <c r="AC5705" i="7"/>
  <c r="AD5705" i="7" s="1"/>
  <c r="AC5706" i="7"/>
  <c r="AD5706" i="7" s="1"/>
  <c r="AC5707" i="7"/>
  <c r="AD5707" i="7" s="1"/>
  <c r="AC5708" i="7"/>
  <c r="AD5708" i="7" s="1"/>
  <c r="AC5709" i="7"/>
  <c r="AD5709" i="7" s="1"/>
  <c r="AC5710" i="7"/>
  <c r="AD5710" i="7" s="1"/>
  <c r="AC5711" i="7"/>
  <c r="AD5711" i="7" s="1"/>
  <c r="AC5712" i="7"/>
  <c r="AD5712" i="7" s="1"/>
  <c r="AC5713" i="7"/>
  <c r="AD5713" i="7" s="1"/>
  <c r="AC5714" i="7"/>
  <c r="AD5714" i="7" s="1"/>
  <c r="AC5715" i="7"/>
  <c r="AD5715" i="7" s="1"/>
  <c r="AC5716" i="7"/>
  <c r="AD5716" i="7" s="1"/>
  <c r="AC5717" i="7"/>
  <c r="AD5717" i="7" s="1"/>
  <c r="AC5718" i="7"/>
  <c r="AD5718" i="7" s="1"/>
  <c r="AC5719" i="7"/>
  <c r="AD5719" i="7" s="1"/>
  <c r="AC5720" i="7"/>
  <c r="AD5720" i="7" s="1"/>
  <c r="AC5721" i="7"/>
  <c r="AD5721" i="7" s="1"/>
  <c r="AC5722" i="7"/>
  <c r="AD5722" i="7" s="1"/>
  <c r="AC5723" i="7"/>
  <c r="AD5723" i="7" s="1"/>
  <c r="AC5724" i="7"/>
  <c r="AD5724" i="7" s="1"/>
  <c r="AC5725" i="7"/>
  <c r="AD5725" i="7" s="1"/>
  <c r="AC5726" i="7"/>
  <c r="AD5726" i="7" s="1"/>
  <c r="AC5727" i="7"/>
  <c r="AD5727" i="7" s="1"/>
  <c r="AC5728" i="7"/>
  <c r="AD5728" i="7" s="1"/>
  <c r="AC5729" i="7"/>
  <c r="AD5729" i="7" s="1"/>
  <c r="AC5730" i="7"/>
  <c r="AD5730" i="7" s="1"/>
  <c r="AC5731" i="7"/>
  <c r="AD5731" i="7" s="1"/>
  <c r="AC5732" i="7"/>
  <c r="AD5732" i="7" s="1"/>
  <c r="AC5733" i="7"/>
  <c r="AD5733" i="7" s="1"/>
  <c r="AC5734" i="7"/>
  <c r="AD5734" i="7" s="1"/>
  <c r="AC5735" i="7"/>
  <c r="AD5735" i="7" s="1"/>
  <c r="AC5736" i="7"/>
  <c r="AD5736" i="7" s="1"/>
  <c r="AC5737" i="7"/>
  <c r="AD5737" i="7" s="1"/>
  <c r="AC5738" i="7"/>
  <c r="AD5738" i="7" s="1"/>
  <c r="AC5739" i="7"/>
  <c r="AD5739" i="7" s="1"/>
  <c r="AC5740" i="7"/>
  <c r="AD5740" i="7" s="1"/>
  <c r="AC5741" i="7"/>
  <c r="AD5741" i="7" s="1"/>
  <c r="AC5742" i="7"/>
  <c r="AD5742" i="7" s="1"/>
  <c r="AC5743" i="7"/>
  <c r="AD5743" i="7" s="1"/>
  <c r="AC5744" i="7"/>
  <c r="AD5744" i="7" s="1"/>
  <c r="AC5745" i="7"/>
  <c r="AD5745" i="7" s="1"/>
  <c r="AC5746" i="7"/>
  <c r="AD5746" i="7" s="1"/>
  <c r="AC5747" i="7"/>
  <c r="AD5747" i="7" s="1"/>
  <c r="AC5748" i="7"/>
  <c r="AD5748" i="7" s="1"/>
  <c r="AC5749" i="7"/>
  <c r="AD5749" i="7" s="1"/>
  <c r="AC5750" i="7"/>
  <c r="AD5750" i="7" s="1"/>
  <c r="AC5751" i="7"/>
  <c r="AD5751" i="7" s="1"/>
  <c r="AC5752" i="7"/>
  <c r="AD5752" i="7" s="1"/>
  <c r="AC5753" i="7"/>
  <c r="AD5753" i="7" s="1"/>
  <c r="AC5754" i="7"/>
  <c r="AD5754" i="7" s="1"/>
  <c r="AC5755" i="7"/>
  <c r="AD5755" i="7" s="1"/>
  <c r="AC5756" i="7"/>
  <c r="AD5756" i="7" s="1"/>
  <c r="AC5757" i="7"/>
  <c r="AD5757" i="7" s="1"/>
  <c r="AC5758" i="7"/>
  <c r="AD5758" i="7" s="1"/>
  <c r="AC5759" i="7"/>
  <c r="AD5759" i="7" s="1"/>
  <c r="AC5760" i="7"/>
  <c r="AD5760" i="7" s="1"/>
  <c r="AC5761" i="7"/>
  <c r="AD5761" i="7" s="1"/>
  <c r="AC5762" i="7"/>
  <c r="AD5762" i="7" s="1"/>
  <c r="AC5763" i="7"/>
  <c r="AD5763" i="7" s="1"/>
  <c r="AC5764" i="7"/>
  <c r="AD5764" i="7" s="1"/>
  <c r="AC5765" i="7"/>
  <c r="AD5765" i="7" s="1"/>
  <c r="AC5766" i="7"/>
  <c r="AD5766" i="7" s="1"/>
  <c r="AC5767" i="7"/>
  <c r="AD5767" i="7" s="1"/>
  <c r="AC5768" i="7"/>
  <c r="AD5768" i="7" s="1"/>
  <c r="AC5769" i="7"/>
  <c r="AD5769" i="7" s="1"/>
  <c r="AC5770" i="7"/>
  <c r="AD5770" i="7" s="1"/>
  <c r="AC5771" i="7"/>
  <c r="AD5771" i="7" s="1"/>
  <c r="AC5772" i="7"/>
  <c r="AD5772" i="7" s="1"/>
  <c r="AC5773" i="7"/>
  <c r="AD5773" i="7" s="1"/>
  <c r="AC5774" i="7"/>
  <c r="AD5774" i="7" s="1"/>
  <c r="AC5775" i="7"/>
  <c r="AD5775" i="7" s="1"/>
  <c r="AC5776" i="7"/>
  <c r="AD5776" i="7" s="1"/>
  <c r="AC5777" i="7"/>
  <c r="AD5777" i="7" s="1"/>
  <c r="AC5778" i="7"/>
  <c r="AD5778" i="7" s="1"/>
  <c r="AC5779" i="7"/>
  <c r="AD5779" i="7" s="1"/>
  <c r="AC5780" i="7"/>
  <c r="AD5780" i="7" s="1"/>
  <c r="AC5781" i="7"/>
  <c r="AD5781" i="7" s="1"/>
  <c r="AC5782" i="7"/>
  <c r="AD5782" i="7" s="1"/>
  <c r="AC5783" i="7"/>
  <c r="AD5783" i="7" s="1"/>
  <c r="AC5784" i="7"/>
  <c r="AD5784" i="7" s="1"/>
  <c r="AC5785" i="7"/>
  <c r="AD5785" i="7" s="1"/>
  <c r="AC5786" i="7"/>
  <c r="AD5786" i="7" s="1"/>
  <c r="AC5787" i="7"/>
  <c r="AD5787" i="7" s="1"/>
  <c r="AC5788" i="7"/>
  <c r="AD5788" i="7" s="1"/>
  <c r="AC5789" i="7"/>
  <c r="AD5789" i="7" s="1"/>
  <c r="AC5790" i="7"/>
  <c r="AD5790" i="7" s="1"/>
  <c r="AC5791" i="7"/>
  <c r="AD5791" i="7" s="1"/>
  <c r="AC5792" i="7"/>
  <c r="AD5792" i="7" s="1"/>
  <c r="AC5793" i="7"/>
  <c r="AD5793" i="7" s="1"/>
  <c r="AC5794" i="7"/>
  <c r="AD5794" i="7" s="1"/>
  <c r="AC5795" i="7"/>
  <c r="AD5795" i="7" s="1"/>
  <c r="AC5796" i="7"/>
  <c r="AD5796" i="7" s="1"/>
  <c r="AC5797" i="7"/>
  <c r="AD5797" i="7" s="1"/>
  <c r="AC5798" i="7"/>
  <c r="AD5798" i="7" s="1"/>
  <c r="AC5799" i="7"/>
  <c r="AD5799" i="7" s="1"/>
  <c r="AC5800" i="7"/>
  <c r="AD5800" i="7" s="1"/>
  <c r="AC5801" i="7"/>
  <c r="AD5801" i="7" s="1"/>
  <c r="AC5802" i="7"/>
  <c r="AD5802" i="7" s="1"/>
  <c r="AC5803" i="7"/>
  <c r="AD5803" i="7" s="1"/>
  <c r="AC5804" i="7"/>
  <c r="AD5804" i="7" s="1"/>
  <c r="AC5805" i="7"/>
  <c r="AD5805" i="7" s="1"/>
  <c r="AC5806" i="7"/>
  <c r="AD5806" i="7" s="1"/>
  <c r="AC5807" i="7"/>
  <c r="AD5807" i="7" s="1"/>
  <c r="AC5808" i="7"/>
  <c r="AD5808" i="7" s="1"/>
  <c r="AC5809" i="7"/>
  <c r="AD5809" i="7" s="1"/>
  <c r="AC5810" i="7"/>
  <c r="AD5810" i="7" s="1"/>
  <c r="AC5811" i="7"/>
  <c r="AD5811" i="7" s="1"/>
  <c r="AC5812" i="7"/>
  <c r="AD5812" i="7" s="1"/>
  <c r="AC5813" i="7"/>
  <c r="AD5813" i="7" s="1"/>
  <c r="AC5814" i="7"/>
  <c r="AD5814" i="7" s="1"/>
  <c r="AC5815" i="7"/>
  <c r="AD5815" i="7" s="1"/>
  <c r="AC5816" i="7"/>
  <c r="AD5816" i="7" s="1"/>
  <c r="AC5817" i="7"/>
  <c r="AD5817" i="7" s="1"/>
  <c r="AC5818" i="7"/>
  <c r="AD5818" i="7" s="1"/>
  <c r="AC5819" i="7"/>
  <c r="AD5819" i="7" s="1"/>
  <c r="AC5820" i="7"/>
  <c r="AD5820" i="7" s="1"/>
  <c r="AC5821" i="7"/>
  <c r="AD5821" i="7" s="1"/>
  <c r="AC5822" i="7"/>
  <c r="AD5822" i="7" s="1"/>
  <c r="AC5823" i="7"/>
  <c r="AD5823" i="7" s="1"/>
  <c r="AC5824" i="7"/>
  <c r="AD5824" i="7" s="1"/>
  <c r="AC5825" i="7"/>
  <c r="AD5825" i="7" s="1"/>
  <c r="AC5826" i="7"/>
  <c r="AD5826" i="7" s="1"/>
  <c r="AC5827" i="7"/>
  <c r="AD5827" i="7" s="1"/>
  <c r="AC5828" i="7"/>
  <c r="AD5828" i="7" s="1"/>
  <c r="AC5829" i="7"/>
  <c r="AD5829" i="7" s="1"/>
  <c r="AC5830" i="7"/>
  <c r="AD5830" i="7" s="1"/>
  <c r="AC5831" i="7"/>
  <c r="AD5831" i="7" s="1"/>
  <c r="AC5832" i="7"/>
  <c r="AD5832" i="7" s="1"/>
  <c r="AC5833" i="7"/>
  <c r="AD5833" i="7" s="1"/>
  <c r="AC5834" i="7"/>
  <c r="AD5834" i="7" s="1"/>
  <c r="AC5835" i="7"/>
  <c r="AD5835" i="7" s="1"/>
  <c r="AC5836" i="7"/>
  <c r="AD5836" i="7" s="1"/>
  <c r="AC5837" i="7"/>
  <c r="AD5837" i="7" s="1"/>
  <c r="AC5838" i="7"/>
  <c r="AD5838" i="7" s="1"/>
  <c r="AC5839" i="7"/>
  <c r="AD5839" i="7" s="1"/>
  <c r="AC5840" i="7"/>
  <c r="AD5840" i="7" s="1"/>
  <c r="AC5841" i="7"/>
  <c r="AD5841" i="7" s="1"/>
  <c r="AC5842" i="7"/>
  <c r="AD5842" i="7" s="1"/>
  <c r="AC5843" i="7"/>
  <c r="AD5843" i="7" s="1"/>
  <c r="AC5844" i="7"/>
  <c r="AD5844" i="7" s="1"/>
  <c r="AC5845" i="7"/>
  <c r="AD5845" i="7" s="1"/>
  <c r="AC5846" i="7"/>
  <c r="AD5846" i="7" s="1"/>
  <c r="AC5847" i="7"/>
  <c r="AD5847" i="7" s="1"/>
  <c r="AC5848" i="7"/>
  <c r="AD5848" i="7" s="1"/>
  <c r="AC5849" i="7"/>
  <c r="AD5849" i="7" s="1"/>
  <c r="AC5850" i="7"/>
  <c r="AD5850" i="7" s="1"/>
  <c r="AC5851" i="7"/>
  <c r="AD5851" i="7" s="1"/>
  <c r="AC5852" i="7"/>
  <c r="AD5852" i="7" s="1"/>
  <c r="AC5853" i="7"/>
  <c r="AD5853" i="7" s="1"/>
  <c r="AC5854" i="7"/>
  <c r="AD5854" i="7" s="1"/>
  <c r="AC5855" i="7"/>
  <c r="AD5855" i="7" s="1"/>
  <c r="AC5856" i="7"/>
  <c r="AD5856" i="7" s="1"/>
  <c r="AC5857" i="7"/>
  <c r="AD5857" i="7" s="1"/>
  <c r="AC5858" i="7"/>
  <c r="AD5858" i="7" s="1"/>
  <c r="AC5859" i="7"/>
  <c r="AD5859" i="7" s="1"/>
  <c r="AC5860" i="7"/>
  <c r="AD5860" i="7" s="1"/>
  <c r="AC5861" i="7"/>
  <c r="AD5861" i="7" s="1"/>
  <c r="AC5862" i="7"/>
  <c r="AD5862" i="7" s="1"/>
  <c r="AC5863" i="7"/>
  <c r="AD5863" i="7" s="1"/>
  <c r="AC5864" i="7"/>
  <c r="AD5864" i="7" s="1"/>
  <c r="AC5865" i="7"/>
  <c r="AD5865" i="7" s="1"/>
  <c r="AC5866" i="7"/>
  <c r="AD5866" i="7" s="1"/>
  <c r="AC5867" i="7"/>
  <c r="AD5867" i="7" s="1"/>
  <c r="AC5868" i="7"/>
  <c r="AD5868" i="7" s="1"/>
  <c r="AC5869" i="7"/>
  <c r="AD5869" i="7" s="1"/>
  <c r="AC5870" i="7"/>
  <c r="AD5870" i="7" s="1"/>
  <c r="AC5871" i="7"/>
  <c r="AD5871" i="7" s="1"/>
  <c r="AC5872" i="7"/>
  <c r="AD5872" i="7" s="1"/>
  <c r="AC5873" i="7"/>
  <c r="AD5873" i="7" s="1"/>
  <c r="AC5874" i="7"/>
  <c r="AD5874" i="7" s="1"/>
  <c r="AC5875" i="7"/>
  <c r="AD5875" i="7" s="1"/>
  <c r="AC5876" i="7"/>
  <c r="AD5876" i="7" s="1"/>
  <c r="AC5877" i="7"/>
  <c r="AD5877" i="7" s="1"/>
  <c r="AC5878" i="7"/>
  <c r="AD5878" i="7" s="1"/>
  <c r="AC5879" i="7"/>
  <c r="AD5879" i="7" s="1"/>
  <c r="AC5880" i="7"/>
  <c r="AD5880" i="7" s="1"/>
  <c r="AC5881" i="7"/>
  <c r="AD5881" i="7" s="1"/>
  <c r="AC5882" i="7"/>
  <c r="AD5882" i="7" s="1"/>
  <c r="AC5883" i="7"/>
  <c r="AD5883" i="7" s="1"/>
  <c r="AC5884" i="7"/>
  <c r="AD5884" i="7" s="1"/>
  <c r="AC5885" i="7"/>
  <c r="AD5885" i="7" s="1"/>
  <c r="AC5886" i="7"/>
  <c r="AD5886" i="7" s="1"/>
  <c r="AC5887" i="7"/>
  <c r="AD5887" i="7" s="1"/>
  <c r="AC5888" i="7"/>
  <c r="AD5888" i="7" s="1"/>
  <c r="AC5889" i="7"/>
  <c r="AD5889" i="7" s="1"/>
  <c r="AC5890" i="7"/>
  <c r="AD5890" i="7" s="1"/>
  <c r="AC5891" i="7"/>
  <c r="AD5891" i="7" s="1"/>
  <c r="AC5892" i="7"/>
  <c r="AD5892" i="7" s="1"/>
  <c r="AC5893" i="7"/>
  <c r="AD5893" i="7" s="1"/>
  <c r="AC5894" i="7"/>
  <c r="AD5894" i="7" s="1"/>
  <c r="AC5895" i="7"/>
  <c r="AD5895" i="7" s="1"/>
  <c r="AC5896" i="7"/>
  <c r="AD5896" i="7" s="1"/>
  <c r="AC5897" i="7"/>
  <c r="AD5897" i="7" s="1"/>
  <c r="AC5898" i="7"/>
  <c r="AD5898" i="7" s="1"/>
  <c r="AC5899" i="7"/>
  <c r="AD5899" i="7" s="1"/>
  <c r="AC5900" i="7"/>
  <c r="AD5900" i="7" s="1"/>
  <c r="AC5901" i="7"/>
  <c r="AD5901" i="7" s="1"/>
  <c r="AC5902" i="7"/>
  <c r="AD5902" i="7" s="1"/>
  <c r="AC5903" i="7"/>
  <c r="AD5903" i="7" s="1"/>
  <c r="AC5904" i="7"/>
  <c r="AD5904" i="7" s="1"/>
  <c r="AC5905" i="7"/>
  <c r="AD5905" i="7" s="1"/>
  <c r="AC5906" i="7"/>
  <c r="AD5906" i="7" s="1"/>
  <c r="AC5907" i="7"/>
  <c r="AD5907" i="7" s="1"/>
  <c r="AC5908" i="7"/>
  <c r="AD5908" i="7" s="1"/>
  <c r="AC5909" i="7"/>
  <c r="AD5909" i="7" s="1"/>
  <c r="AC5910" i="7"/>
  <c r="AD5910" i="7" s="1"/>
  <c r="AC5911" i="7"/>
  <c r="AD5911" i="7" s="1"/>
  <c r="AC5912" i="7"/>
  <c r="AD5912" i="7" s="1"/>
  <c r="AC5913" i="7"/>
  <c r="AD5913" i="7" s="1"/>
  <c r="AC5914" i="7"/>
  <c r="AD5914" i="7" s="1"/>
  <c r="AC5915" i="7"/>
  <c r="AD5915" i="7" s="1"/>
  <c r="AC5916" i="7"/>
  <c r="AD5916" i="7" s="1"/>
  <c r="AC5917" i="7"/>
  <c r="AD5917" i="7" s="1"/>
  <c r="AC5918" i="7"/>
  <c r="AD5918" i="7" s="1"/>
  <c r="AC5919" i="7"/>
  <c r="AD5919" i="7" s="1"/>
  <c r="AC5920" i="7"/>
  <c r="AD5920" i="7" s="1"/>
  <c r="AC5921" i="7"/>
  <c r="AD5921" i="7" s="1"/>
  <c r="AC5922" i="7"/>
  <c r="AD5922" i="7" s="1"/>
  <c r="AC5923" i="7"/>
  <c r="AD5923" i="7" s="1"/>
  <c r="AC5924" i="7"/>
  <c r="AD5924" i="7" s="1"/>
  <c r="AC5925" i="7"/>
  <c r="AD5925" i="7" s="1"/>
  <c r="AC5926" i="7"/>
  <c r="AD5926" i="7" s="1"/>
  <c r="AC5927" i="7"/>
  <c r="AD5927" i="7" s="1"/>
  <c r="AC5928" i="7"/>
  <c r="AD5928" i="7" s="1"/>
  <c r="AC5929" i="7"/>
  <c r="AD5929" i="7" s="1"/>
  <c r="AC5930" i="7"/>
  <c r="AD5930" i="7" s="1"/>
  <c r="AC5931" i="7"/>
  <c r="AD5931" i="7" s="1"/>
  <c r="AC5932" i="7"/>
  <c r="AD5932" i="7" s="1"/>
  <c r="AC5933" i="7"/>
  <c r="AD5933" i="7" s="1"/>
  <c r="AC5934" i="7"/>
  <c r="AD5934" i="7" s="1"/>
  <c r="AC5935" i="7"/>
  <c r="AD5935" i="7" s="1"/>
  <c r="AC5936" i="7"/>
  <c r="AD5936" i="7" s="1"/>
  <c r="AC5937" i="7"/>
  <c r="AD5937" i="7" s="1"/>
  <c r="AC5938" i="7"/>
  <c r="AD5938" i="7" s="1"/>
  <c r="AC5939" i="7"/>
  <c r="AD5939" i="7" s="1"/>
  <c r="AC5940" i="7"/>
  <c r="AD5940" i="7" s="1"/>
  <c r="AC5941" i="7"/>
  <c r="AD5941" i="7" s="1"/>
  <c r="AC5942" i="7"/>
  <c r="AD5942" i="7" s="1"/>
  <c r="AC5943" i="7"/>
  <c r="AD5943" i="7" s="1"/>
  <c r="AC5944" i="7"/>
  <c r="AD5944" i="7" s="1"/>
  <c r="AC5945" i="7"/>
  <c r="AD5945" i="7" s="1"/>
  <c r="AC5946" i="7"/>
  <c r="AD5946" i="7" s="1"/>
  <c r="AC5947" i="7"/>
  <c r="AD5947" i="7" s="1"/>
  <c r="AC5948" i="7"/>
  <c r="AD5948" i="7" s="1"/>
  <c r="AC5949" i="7"/>
  <c r="AD5949" i="7" s="1"/>
  <c r="AC5950" i="7"/>
  <c r="AD5950" i="7" s="1"/>
  <c r="AC5951" i="7"/>
  <c r="AD5951" i="7" s="1"/>
  <c r="AC5952" i="7"/>
  <c r="AD5952" i="7" s="1"/>
  <c r="AC5953" i="7"/>
  <c r="AD5953" i="7" s="1"/>
  <c r="AC5954" i="7"/>
  <c r="AD5954" i="7" s="1"/>
  <c r="AC5955" i="7"/>
  <c r="AD5955" i="7" s="1"/>
  <c r="AC5956" i="7"/>
  <c r="AD5956" i="7" s="1"/>
  <c r="AC5957" i="7"/>
  <c r="AD5957" i="7" s="1"/>
  <c r="AC5958" i="7"/>
  <c r="AD5958" i="7" s="1"/>
  <c r="AC5959" i="7"/>
  <c r="AD5959" i="7" s="1"/>
  <c r="AC5960" i="7"/>
  <c r="AD5960" i="7" s="1"/>
  <c r="AC5961" i="7"/>
  <c r="AD5961" i="7" s="1"/>
  <c r="AC5962" i="7"/>
  <c r="AD5962" i="7" s="1"/>
  <c r="AC5963" i="7"/>
  <c r="AD5963" i="7" s="1"/>
  <c r="AC5964" i="7"/>
  <c r="AD5964" i="7" s="1"/>
  <c r="AC5965" i="7"/>
  <c r="AD5965" i="7" s="1"/>
  <c r="AC5966" i="7"/>
  <c r="AD5966" i="7" s="1"/>
  <c r="AC5967" i="7"/>
  <c r="AD5967" i="7" s="1"/>
  <c r="AC5968" i="7"/>
  <c r="AD5968" i="7" s="1"/>
  <c r="AC5969" i="7"/>
  <c r="AD5969" i="7" s="1"/>
  <c r="AC5970" i="7"/>
  <c r="AD5970" i="7" s="1"/>
  <c r="AC5971" i="7"/>
  <c r="AD5971" i="7" s="1"/>
  <c r="AC5972" i="7"/>
  <c r="AD5972" i="7" s="1"/>
  <c r="AC5973" i="7"/>
  <c r="AD5973" i="7" s="1"/>
  <c r="AC5974" i="7"/>
  <c r="AD5974" i="7" s="1"/>
  <c r="AC5975" i="7"/>
  <c r="AD5975" i="7" s="1"/>
  <c r="AC5976" i="7"/>
  <c r="AD5976" i="7" s="1"/>
  <c r="AC5977" i="7"/>
  <c r="AD5977" i="7" s="1"/>
  <c r="AC5978" i="7"/>
  <c r="AD5978" i="7" s="1"/>
  <c r="AC5979" i="7"/>
  <c r="AD5979" i="7" s="1"/>
  <c r="AC5980" i="7"/>
  <c r="AD5980" i="7" s="1"/>
  <c r="AC5981" i="7"/>
  <c r="AD5981" i="7" s="1"/>
  <c r="AC5982" i="7"/>
  <c r="AD5982" i="7" s="1"/>
  <c r="AC5983" i="7"/>
  <c r="AD5983" i="7" s="1"/>
  <c r="AC5984" i="7"/>
  <c r="AD5984" i="7" s="1"/>
  <c r="AC5985" i="7"/>
  <c r="AD5985" i="7" s="1"/>
  <c r="AC5986" i="7"/>
  <c r="AD5986" i="7" s="1"/>
  <c r="AC5987" i="7"/>
  <c r="AD5987" i="7" s="1"/>
  <c r="AC5988" i="7"/>
  <c r="AD5988" i="7" s="1"/>
  <c r="AC5989" i="7"/>
  <c r="AD5989" i="7" s="1"/>
  <c r="AC5990" i="7"/>
  <c r="AD5990" i="7" s="1"/>
  <c r="AC5991" i="7"/>
  <c r="AD5991" i="7" s="1"/>
  <c r="AC5992" i="7"/>
  <c r="AD5992" i="7" s="1"/>
  <c r="AC5993" i="7"/>
  <c r="AD5993" i="7" s="1"/>
  <c r="AC5994" i="7"/>
  <c r="AD5994" i="7" s="1"/>
  <c r="AC5995" i="7"/>
  <c r="AD5995" i="7" s="1"/>
  <c r="AC5996" i="7"/>
  <c r="AD5996" i="7" s="1"/>
  <c r="AC5997" i="7"/>
  <c r="AD5997" i="7" s="1"/>
  <c r="AC5998" i="7"/>
  <c r="AD5998" i="7" s="1"/>
  <c r="AC5999" i="7"/>
  <c r="AD5999" i="7" s="1"/>
  <c r="AC6000" i="7"/>
  <c r="AD6000" i="7" s="1"/>
  <c r="AC6001" i="7"/>
  <c r="AD6001" i="7" s="1"/>
  <c r="AC6002" i="7"/>
  <c r="AD6002" i="7" s="1"/>
  <c r="AC6003" i="7"/>
  <c r="AD6003" i="7" s="1"/>
  <c r="AC6004" i="7"/>
  <c r="AD6004" i="7" s="1"/>
  <c r="AC6005" i="7"/>
  <c r="AD6005" i="7" s="1"/>
  <c r="AC6006" i="7"/>
  <c r="AD6006" i="7" s="1"/>
  <c r="AC6007" i="7"/>
  <c r="AD6007" i="7" s="1"/>
  <c r="AC6008" i="7"/>
  <c r="AD6008" i="7" s="1"/>
  <c r="AC6009" i="7"/>
  <c r="AD6009" i="7" s="1"/>
  <c r="AC6010" i="7"/>
  <c r="AD6010" i="7" s="1"/>
  <c r="AC6011" i="7"/>
  <c r="AD6011" i="7" s="1"/>
  <c r="AC6012" i="7"/>
  <c r="AD6012" i="7" s="1"/>
  <c r="AC6013" i="7"/>
  <c r="AD6013" i="7" s="1"/>
  <c r="AC6014" i="7"/>
  <c r="AD6014" i="7" s="1"/>
  <c r="AC6015" i="7"/>
  <c r="AD6015" i="7" s="1"/>
  <c r="AC6016" i="7"/>
  <c r="AD6016" i="7" s="1"/>
  <c r="AC6017" i="7"/>
  <c r="AD6017" i="7" s="1"/>
  <c r="AC6018" i="7"/>
  <c r="AD6018" i="7" s="1"/>
  <c r="AC6019" i="7"/>
  <c r="AD6019" i="7" s="1"/>
  <c r="AC6020" i="7"/>
  <c r="AD6020" i="7" s="1"/>
  <c r="AC6021" i="7"/>
  <c r="AD6021" i="7" s="1"/>
  <c r="AC6022" i="7"/>
  <c r="AD6022" i="7" s="1"/>
  <c r="AC6023" i="7"/>
  <c r="AD6023" i="7" s="1"/>
  <c r="AC6024" i="7"/>
  <c r="AD6024" i="7" s="1"/>
  <c r="AC6025" i="7"/>
  <c r="AD6025" i="7" s="1"/>
  <c r="AC6026" i="7"/>
  <c r="AD6026" i="7" s="1"/>
  <c r="AC6027" i="7"/>
  <c r="AD6027" i="7" s="1"/>
  <c r="AC6028" i="7"/>
  <c r="AD6028" i="7" s="1"/>
  <c r="AC6029" i="7"/>
  <c r="AD6029" i="7" s="1"/>
  <c r="AC6030" i="7"/>
  <c r="AD6030" i="7" s="1"/>
  <c r="AC6031" i="7"/>
  <c r="AD6031" i="7" s="1"/>
  <c r="AC6032" i="7"/>
  <c r="AD6032" i="7" s="1"/>
  <c r="AC6033" i="7"/>
  <c r="AD6033" i="7" s="1"/>
  <c r="AC6034" i="7"/>
  <c r="AD6034" i="7" s="1"/>
  <c r="AC6035" i="7"/>
  <c r="AD6035" i="7" s="1"/>
  <c r="AC6036" i="7"/>
  <c r="AD6036" i="7" s="1"/>
  <c r="AC6037" i="7"/>
  <c r="AD6037" i="7" s="1"/>
  <c r="AC6038" i="7"/>
  <c r="AD6038" i="7" s="1"/>
  <c r="AC6039" i="7"/>
  <c r="AD6039" i="7" s="1"/>
  <c r="AC6040" i="7"/>
  <c r="AD6040" i="7" s="1"/>
  <c r="AC6041" i="7"/>
  <c r="AD6041" i="7" s="1"/>
  <c r="AC6042" i="7"/>
  <c r="AD6042" i="7" s="1"/>
  <c r="AC6043" i="7"/>
  <c r="AD6043" i="7" s="1"/>
  <c r="AC6044" i="7"/>
  <c r="AD6044" i="7" s="1"/>
  <c r="AC6045" i="7"/>
  <c r="AD6045" i="7" s="1"/>
  <c r="AC6046" i="7"/>
  <c r="AD6046" i="7" s="1"/>
  <c r="AC6047" i="7"/>
  <c r="AD6047" i="7" s="1"/>
  <c r="AC6048" i="7"/>
  <c r="AD6048" i="7" s="1"/>
  <c r="AC6049" i="7"/>
  <c r="AD6049" i="7" s="1"/>
  <c r="AC6050" i="7"/>
  <c r="AD6050" i="7" s="1"/>
  <c r="AC6051" i="7"/>
  <c r="AD6051" i="7" s="1"/>
  <c r="AC6052" i="7"/>
  <c r="AD6052" i="7" s="1"/>
  <c r="AC6053" i="7"/>
  <c r="AD6053" i="7" s="1"/>
  <c r="AC6054" i="7"/>
  <c r="AD6054" i="7" s="1"/>
  <c r="AC6055" i="7"/>
  <c r="AD6055" i="7" s="1"/>
  <c r="AC6056" i="7"/>
  <c r="AD6056" i="7" s="1"/>
  <c r="AC6057" i="7"/>
  <c r="AD6057" i="7" s="1"/>
  <c r="AC6058" i="7"/>
  <c r="AD6058" i="7" s="1"/>
  <c r="AC6059" i="7"/>
  <c r="AD6059" i="7" s="1"/>
  <c r="AC6060" i="7"/>
  <c r="AD6060" i="7" s="1"/>
  <c r="AC6061" i="7"/>
  <c r="AD6061" i="7" s="1"/>
  <c r="AC6062" i="7"/>
  <c r="AD6062" i="7" s="1"/>
  <c r="AC6063" i="7"/>
  <c r="AD6063" i="7" s="1"/>
  <c r="AC6064" i="7"/>
  <c r="AD6064" i="7" s="1"/>
  <c r="AC6065" i="7"/>
  <c r="AD6065" i="7" s="1"/>
  <c r="AC6066" i="7"/>
  <c r="AD6066" i="7" s="1"/>
  <c r="AC6067" i="7"/>
  <c r="AD6067" i="7" s="1"/>
  <c r="AC6068" i="7"/>
  <c r="AD6068" i="7" s="1"/>
  <c r="AC6069" i="7"/>
  <c r="AD6069" i="7" s="1"/>
  <c r="AC6070" i="7"/>
  <c r="AD6070" i="7" s="1"/>
  <c r="AC6071" i="7"/>
  <c r="AD6071" i="7" s="1"/>
  <c r="AC6072" i="7"/>
  <c r="AD6072" i="7" s="1"/>
  <c r="AC6073" i="7"/>
  <c r="AD6073" i="7" s="1"/>
  <c r="AC6074" i="7"/>
  <c r="AD6074" i="7" s="1"/>
  <c r="AC6075" i="7"/>
  <c r="AD6075" i="7" s="1"/>
  <c r="AC6076" i="7"/>
  <c r="AD6076" i="7" s="1"/>
  <c r="AC6077" i="7"/>
  <c r="AD6077" i="7" s="1"/>
  <c r="AC6078" i="7"/>
  <c r="AD6078" i="7" s="1"/>
  <c r="AC6079" i="7"/>
  <c r="AD6079" i="7" s="1"/>
  <c r="AC6080" i="7"/>
  <c r="AD6080" i="7" s="1"/>
  <c r="AC6081" i="7"/>
  <c r="AD6081" i="7" s="1"/>
  <c r="AC6082" i="7"/>
  <c r="AD6082" i="7" s="1"/>
  <c r="AC6083" i="7"/>
  <c r="AD6083" i="7" s="1"/>
  <c r="AC6084" i="7"/>
  <c r="AD6084" i="7" s="1"/>
  <c r="AC6085" i="7"/>
  <c r="AD6085" i="7" s="1"/>
  <c r="AC6086" i="7"/>
  <c r="AD6086" i="7" s="1"/>
  <c r="AC6087" i="7"/>
  <c r="AD6087" i="7" s="1"/>
  <c r="AC6088" i="7"/>
  <c r="AD6088" i="7" s="1"/>
  <c r="AC6089" i="7"/>
  <c r="AD6089" i="7" s="1"/>
  <c r="AC6090" i="7"/>
  <c r="AD6090" i="7" s="1"/>
  <c r="AC6091" i="7"/>
  <c r="AD6091" i="7" s="1"/>
  <c r="AC6092" i="7"/>
  <c r="AD6092" i="7" s="1"/>
  <c r="AC6093" i="7"/>
  <c r="AD6093" i="7" s="1"/>
  <c r="AC6094" i="7"/>
  <c r="AD6094" i="7" s="1"/>
  <c r="AC6095" i="7"/>
  <c r="AD6095" i="7" s="1"/>
  <c r="AC6096" i="7"/>
  <c r="AD6096" i="7" s="1"/>
  <c r="AC6097" i="7"/>
  <c r="AD6097" i="7" s="1"/>
  <c r="AC6098" i="7"/>
  <c r="AD6098" i="7" s="1"/>
  <c r="AC6099" i="7"/>
  <c r="AD6099" i="7" s="1"/>
  <c r="AC6100" i="7"/>
  <c r="AD6100" i="7" s="1"/>
  <c r="AC6101" i="7"/>
  <c r="AD6101" i="7" s="1"/>
  <c r="AC6102" i="7"/>
  <c r="AD6102" i="7" s="1"/>
  <c r="AC6103" i="7"/>
  <c r="AD6103" i="7" s="1"/>
  <c r="AC6104" i="7"/>
  <c r="AD6104" i="7" s="1"/>
  <c r="AC6105" i="7"/>
  <c r="AD6105" i="7" s="1"/>
  <c r="AC6106" i="7"/>
  <c r="AD6106" i="7" s="1"/>
  <c r="AC6107" i="7"/>
  <c r="AD6107" i="7" s="1"/>
  <c r="AC6108" i="7"/>
  <c r="AD6108" i="7" s="1"/>
  <c r="AC6109" i="7"/>
  <c r="AD6109" i="7" s="1"/>
  <c r="AC6110" i="7"/>
  <c r="AD6110" i="7" s="1"/>
  <c r="AC6111" i="7"/>
  <c r="AD6111" i="7" s="1"/>
  <c r="AC6112" i="7"/>
  <c r="AD6112" i="7" s="1"/>
  <c r="AC6113" i="7"/>
  <c r="AD6113" i="7" s="1"/>
  <c r="AC6114" i="7"/>
  <c r="AD6114" i="7" s="1"/>
  <c r="AC6115" i="7"/>
  <c r="AD6115" i="7" s="1"/>
  <c r="AC6116" i="7"/>
  <c r="AD6116" i="7" s="1"/>
  <c r="AC6117" i="7"/>
  <c r="AD6117" i="7" s="1"/>
  <c r="AC6118" i="7"/>
  <c r="AD6118" i="7" s="1"/>
  <c r="AC6119" i="7"/>
  <c r="AD6119" i="7" s="1"/>
  <c r="AC6120" i="7"/>
  <c r="AD6120" i="7" s="1"/>
  <c r="AC6121" i="7"/>
  <c r="AD6121" i="7" s="1"/>
  <c r="AC6122" i="7"/>
  <c r="AD6122" i="7" s="1"/>
  <c r="AC6123" i="7"/>
  <c r="AD6123" i="7" s="1"/>
  <c r="AC6124" i="7"/>
  <c r="AD6124" i="7" s="1"/>
  <c r="AC6125" i="7"/>
  <c r="AD6125" i="7" s="1"/>
  <c r="AC6126" i="7"/>
  <c r="AD6126" i="7" s="1"/>
  <c r="AC6127" i="7"/>
  <c r="AD6127" i="7" s="1"/>
  <c r="AC6128" i="7"/>
  <c r="AD6128" i="7" s="1"/>
  <c r="AC6129" i="7"/>
  <c r="AD6129" i="7" s="1"/>
  <c r="AC6130" i="7"/>
  <c r="AD6130" i="7" s="1"/>
  <c r="AC6131" i="7"/>
  <c r="AD6131" i="7" s="1"/>
  <c r="AC6132" i="7"/>
  <c r="AD6132" i="7" s="1"/>
  <c r="AC6133" i="7"/>
  <c r="AD6133" i="7" s="1"/>
  <c r="AC6134" i="7"/>
  <c r="AD6134" i="7" s="1"/>
  <c r="AC6135" i="7"/>
  <c r="AD6135" i="7" s="1"/>
  <c r="AC6136" i="7"/>
  <c r="AD6136" i="7" s="1"/>
  <c r="AC6137" i="7"/>
  <c r="AD6137" i="7" s="1"/>
  <c r="AC6138" i="7"/>
  <c r="AD6138" i="7" s="1"/>
  <c r="AC6139" i="7"/>
  <c r="AD6139" i="7" s="1"/>
  <c r="AC6140" i="7"/>
  <c r="AD6140" i="7" s="1"/>
  <c r="AC6141" i="7"/>
  <c r="AD6141" i="7" s="1"/>
  <c r="AC6142" i="7"/>
  <c r="AD6142" i="7" s="1"/>
  <c r="AC6143" i="7"/>
  <c r="AD6143" i="7" s="1"/>
  <c r="AC6144" i="7"/>
  <c r="AD6144" i="7" s="1"/>
  <c r="AC6145" i="7"/>
  <c r="AD6145" i="7" s="1"/>
  <c r="AC6146" i="7"/>
  <c r="AD6146" i="7" s="1"/>
  <c r="AC6147" i="7"/>
  <c r="AD6147" i="7" s="1"/>
  <c r="AC6148" i="7"/>
  <c r="AD6148" i="7" s="1"/>
  <c r="AC6149" i="7"/>
  <c r="AD6149" i="7" s="1"/>
  <c r="AC6150" i="7"/>
  <c r="AD6150" i="7" s="1"/>
  <c r="AC6151" i="7"/>
  <c r="AD6151" i="7" s="1"/>
  <c r="AC6152" i="7"/>
  <c r="AD6152" i="7" s="1"/>
  <c r="AC6153" i="7"/>
  <c r="AD6153" i="7" s="1"/>
  <c r="AC6154" i="7"/>
  <c r="AD6154" i="7" s="1"/>
  <c r="AC6155" i="7"/>
  <c r="AD6155" i="7" s="1"/>
  <c r="AC6156" i="7"/>
  <c r="AD6156" i="7" s="1"/>
  <c r="AC6157" i="7"/>
  <c r="AD6157" i="7" s="1"/>
  <c r="AC6158" i="7"/>
  <c r="AD6158" i="7" s="1"/>
  <c r="AC6159" i="7"/>
  <c r="AD6159" i="7" s="1"/>
  <c r="AC6160" i="7"/>
  <c r="AD6160" i="7" s="1"/>
  <c r="AC6161" i="7"/>
  <c r="AD6161" i="7" s="1"/>
  <c r="AC6162" i="7"/>
  <c r="AD6162" i="7" s="1"/>
  <c r="AC6163" i="7"/>
  <c r="AD6163" i="7" s="1"/>
  <c r="AC6164" i="7"/>
  <c r="AD6164" i="7" s="1"/>
  <c r="AC6165" i="7"/>
  <c r="AD6165" i="7" s="1"/>
  <c r="AC6166" i="7"/>
  <c r="AD6166" i="7" s="1"/>
  <c r="AC6167" i="7"/>
  <c r="AD6167" i="7" s="1"/>
  <c r="AC6168" i="7"/>
  <c r="AD6168" i="7" s="1"/>
  <c r="AC6169" i="7"/>
  <c r="AD6169" i="7" s="1"/>
  <c r="AC6170" i="7"/>
  <c r="AD6170" i="7" s="1"/>
  <c r="AC6171" i="7"/>
  <c r="AD6171" i="7" s="1"/>
  <c r="AC6172" i="7"/>
  <c r="AD6172" i="7" s="1"/>
  <c r="AC6173" i="7"/>
  <c r="AD6173" i="7" s="1"/>
  <c r="AC6174" i="7"/>
  <c r="AD6174" i="7" s="1"/>
  <c r="AC6175" i="7"/>
  <c r="AD6175" i="7" s="1"/>
  <c r="AC6176" i="7"/>
  <c r="AD6176" i="7" s="1"/>
  <c r="AC6177" i="7"/>
  <c r="AD6177" i="7" s="1"/>
  <c r="AC6178" i="7"/>
  <c r="AD6178" i="7" s="1"/>
  <c r="AC6179" i="7"/>
  <c r="AD6179" i="7" s="1"/>
  <c r="AC6180" i="7"/>
  <c r="AD6180" i="7" s="1"/>
  <c r="AC6181" i="7"/>
  <c r="AD6181" i="7" s="1"/>
  <c r="AC6182" i="7"/>
  <c r="AD6182" i="7" s="1"/>
  <c r="AC6183" i="7"/>
  <c r="AD6183" i="7" s="1"/>
  <c r="AC6184" i="7"/>
  <c r="AD6184" i="7" s="1"/>
  <c r="AC6185" i="7"/>
  <c r="AD6185" i="7" s="1"/>
  <c r="AC6186" i="7"/>
  <c r="AD6186" i="7" s="1"/>
  <c r="AC6187" i="7"/>
  <c r="AD6187" i="7" s="1"/>
  <c r="AC6188" i="7"/>
  <c r="AD6188" i="7" s="1"/>
  <c r="AC6189" i="7"/>
  <c r="AD6189" i="7" s="1"/>
  <c r="AC6190" i="7"/>
  <c r="AD6190" i="7" s="1"/>
  <c r="AC6191" i="7"/>
  <c r="AD6191" i="7" s="1"/>
  <c r="AC6192" i="7"/>
  <c r="AD6192" i="7" s="1"/>
  <c r="AC6193" i="7"/>
  <c r="AD6193" i="7" s="1"/>
  <c r="AC6194" i="7"/>
  <c r="AD6194" i="7" s="1"/>
  <c r="AC6195" i="7"/>
  <c r="AD6195" i="7" s="1"/>
  <c r="AC6196" i="7"/>
  <c r="AD6196" i="7" s="1"/>
  <c r="AC6197" i="7"/>
  <c r="AD6197" i="7" s="1"/>
  <c r="AC6198" i="7"/>
  <c r="AD6198" i="7" s="1"/>
  <c r="AC6199" i="7"/>
  <c r="AD6199" i="7" s="1"/>
  <c r="AC6200" i="7"/>
  <c r="AD6200" i="7" s="1"/>
  <c r="AC6201" i="7"/>
  <c r="AD6201" i="7" s="1"/>
  <c r="AC6202" i="7"/>
  <c r="AD6202" i="7" s="1"/>
  <c r="AC6203" i="7"/>
  <c r="AD6203" i="7" s="1"/>
  <c r="AC6204" i="7"/>
  <c r="AD6204" i="7" s="1"/>
  <c r="AC6205" i="7"/>
  <c r="AD6205" i="7" s="1"/>
  <c r="AC6206" i="7"/>
  <c r="AD6206" i="7" s="1"/>
  <c r="AC6207" i="7"/>
  <c r="AD6207" i="7" s="1"/>
  <c r="AC6208" i="7"/>
  <c r="AD6208" i="7" s="1"/>
  <c r="AC6209" i="7"/>
  <c r="AD6209" i="7" s="1"/>
  <c r="AC6210" i="7"/>
  <c r="AD6210" i="7" s="1"/>
  <c r="AC6211" i="7"/>
  <c r="AD6211" i="7" s="1"/>
  <c r="AC6212" i="7"/>
  <c r="AD6212" i="7" s="1"/>
  <c r="AC6213" i="7"/>
  <c r="AD6213" i="7" s="1"/>
  <c r="AC6214" i="7"/>
  <c r="AD6214" i="7" s="1"/>
  <c r="AC6215" i="7"/>
  <c r="AD6215" i="7" s="1"/>
  <c r="AC6216" i="7"/>
  <c r="AD6216" i="7" s="1"/>
  <c r="AC6217" i="7"/>
  <c r="AD6217" i="7" s="1"/>
  <c r="AC6218" i="7"/>
  <c r="AD6218" i="7" s="1"/>
  <c r="AC6219" i="7"/>
  <c r="AD6219" i="7" s="1"/>
  <c r="AC6220" i="7"/>
  <c r="AD6220" i="7" s="1"/>
  <c r="AC6221" i="7"/>
  <c r="AD6221" i="7" s="1"/>
  <c r="AC6222" i="7"/>
  <c r="AD6222" i="7" s="1"/>
  <c r="AC6223" i="7"/>
  <c r="AD6223" i="7" s="1"/>
  <c r="AC6224" i="7"/>
  <c r="AD6224" i="7" s="1"/>
  <c r="AC6225" i="7"/>
  <c r="AD6225" i="7" s="1"/>
  <c r="AC6226" i="7"/>
  <c r="AD6226" i="7" s="1"/>
  <c r="AC6227" i="7"/>
  <c r="AD6227" i="7" s="1"/>
  <c r="AC6228" i="7"/>
  <c r="AD6228" i="7" s="1"/>
  <c r="AC6229" i="7"/>
  <c r="AD6229" i="7" s="1"/>
  <c r="AC6230" i="7"/>
  <c r="AD6230" i="7" s="1"/>
  <c r="AC6231" i="7"/>
  <c r="AD6231" i="7" s="1"/>
  <c r="AC6232" i="7"/>
  <c r="AD6232" i="7" s="1"/>
  <c r="AC6233" i="7"/>
  <c r="AD6233" i="7" s="1"/>
  <c r="AC6234" i="7"/>
  <c r="AD6234" i="7" s="1"/>
  <c r="AC6235" i="7"/>
  <c r="AD6235" i="7" s="1"/>
  <c r="AC6236" i="7"/>
  <c r="AD6236" i="7" s="1"/>
  <c r="AC6237" i="7"/>
  <c r="AD6237" i="7" s="1"/>
  <c r="AC6238" i="7"/>
  <c r="AD6238" i="7" s="1"/>
  <c r="AC6239" i="7"/>
  <c r="AD6239" i="7" s="1"/>
  <c r="AC6240" i="7"/>
  <c r="AD6240" i="7" s="1"/>
  <c r="AC6241" i="7"/>
  <c r="AD6241" i="7" s="1"/>
  <c r="AC6242" i="7"/>
  <c r="AD6242" i="7" s="1"/>
  <c r="AC6243" i="7"/>
  <c r="AD6243" i="7" s="1"/>
  <c r="AC6244" i="7"/>
  <c r="AD6244" i="7" s="1"/>
  <c r="AC6245" i="7"/>
  <c r="AD6245" i="7" s="1"/>
  <c r="AC6246" i="7"/>
  <c r="AD6246" i="7" s="1"/>
  <c r="AC6247" i="7"/>
  <c r="AD6247" i="7" s="1"/>
  <c r="AC6248" i="7"/>
  <c r="AD6248" i="7" s="1"/>
  <c r="AC6249" i="7"/>
  <c r="AD6249" i="7" s="1"/>
  <c r="AC6250" i="7"/>
  <c r="AD6250" i="7" s="1"/>
  <c r="AC6251" i="7"/>
  <c r="AD6251" i="7" s="1"/>
  <c r="AC6252" i="7"/>
  <c r="AD6252" i="7" s="1"/>
  <c r="AC6253" i="7"/>
  <c r="AD6253" i="7" s="1"/>
  <c r="AC6254" i="7"/>
  <c r="AD6254" i="7" s="1"/>
  <c r="AC6255" i="7"/>
  <c r="AD6255" i="7" s="1"/>
  <c r="AC6256" i="7"/>
  <c r="AD6256" i="7" s="1"/>
  <c r="AC6257" i="7"/>
  <c r="AD6257" i="7" s="1"/>
  <c r="AC6258" i="7"/>
  <c r="AD6258" i="7" s="1"/>
  <c r="AC6259" i="7"/>
  <c r="AD6259" i="7" s="1"/>
  <c r="AC6260" i="7"/>
  <c r="AD6260" i="7" s="1"/>
  <c r="AC6261" i="7"/>
  <c r="AD6261" i="7" s="1"/>
  <c r="AC6262" i="7"/>
  <c r="AD6262" i="7" s="1"/>
  <c r="AC6263" i="7"/>
  <c r="AD6263" i="7" s="1"/>
  <c r="AC6264" i="7"/>
  <c r="AD6264" i="7" s="1"/>
  <c r="AC6265" i="7"/>
  <c r="AD6265" i="7" s="1"/>
  <c r="AC6266" i="7"/>
  <c r="AD6266" i="7" s="1"/>
  <c r="AC6267" i="7"/>
  <c r="AD6267" i="7" s="1"/>
  <c r="AC6268" i="7"/>
  <c r="AD6268" i="7" s="1"/>
  <c r="AC6269" i="7"/>
  <c r="AD6269" i="7" s="1"/>
  <c r="AC6270" i="7"/>
  <c r="AD6270" i="7" s="1"/>
  <c r="AC6271" i="7"/>
  <c r="AD6271" i="7" s="1"/>
  <c r="AC6272" i="7"/>
  <c r="AD6272" i="7" s="1"/>
  <c r="AC6273" i="7"/>
  <c r="AD6273" i="7" s="1"/>
  <c r="AC6274" i="7"/>
  <c r="AD6274" i="7" s="1"/>
  <c r="AC6275" i="7"/>
  <c r="AD6275" i="7" s="1"/>
  <c r="AC6276" i="7"/>
  <c r="AD6276" i="7" s="1"/>
  <c r="AC6277" i="7"/>
  <c r="AD6277" i="7" s="1"/>
  <c r="AC6278" i="7"/>
  <c r="AD6278" i="7" s="1"/>
  <c r="AC6279" i="7"/>
  <c r="AD6279" i="7" s="1"/>
  <c r="AC6280" i="7"/>
  <c r="AD6280" i="7" s="1"/>
  <c r="AC6281" i="7"/>
  <c r="AD6281" i="7" s="1"/>
  <c r="AC6282" i="7"/>
  <c r="AD6282" i="7" s="1"/>
  <c r="AC6283" i="7"/>
  <c r="AD6283" i="7" s="1"/>
  <c r="AC6284" i="7"/>
  <c r="AD6284" i="7" s="1"/>
  <c r="AC6285" i="7"/>
  <c r="AD6285" i="7" s="1"/>
  <c r="AC6286" i="7"/>
  <c r="AD6286" i="7" s="1"/>
  <c r="AC6287" i="7"/>
  <c r="AD6287" i="7" s="1"/>
  <c r="AC6288" i="7"/>
  <c r="AD6288" i="7" s="1"/>
  <c r="AC6289" i="7"/>
  <c r="AD6289" i="7" s="1"/>
  <c r="AC6290" i="7"/>
  <c r="AD6290" i="7" s="1"/>
  <c r="AC6291" i="7"/>
  <c r="AD6291" i="7" s="1"/>
  <c r="AC6292" i="7"/>
  <c r="AD6292" i="7" s="1"/>
  <c r="AC6293" i="7"/>
  <c r="AD6293" i="7" s="1"/>
  <c r="AC6294" i="7"/>
  <c r="AD6294" i="7" s="1"/>
  <c r="AC6295" i="7"/>
  <c r="AD6295" i="7" s="1"/>
  <c r="AC6296" i="7"/>
  <c r="AD6296" i="7" s="1"/>
  <c r="AC6297" i="7"/>
  <c r="AD6297" i="7" s="1"/>
  <c r="AC6298" i="7"/>
  <c r="AD6298" i="7" s="1"/>
  <c r="AC6299" i="7"/>
  <c r="AD6299" i="7" s="1"/>
  <c r="AC6300" i="7"/>
  <c r="AD6300" i="7" s="1"/>
  <c r="AC6301" i="7"/>
  <c r="AD6301" i="7" s="1"/>
  <c r="AC6302" i="7"/>
  <c r="AD6302" i="7" s="1"/>
  <c r="AC6303" i="7"/>
  <c r="AD6303" i="7" s="1"/>
  <c r="AC6304" i="7"/>
  <c r="AD6304" i="7" s="1"/>
  <c r="AC6305" i="7"/>
  <c r="AD6305" i="7" s="1"/>
  <c r="AC6306" i="7"/>
  <c r="AD6306" i="7" s="1"/>
  <c r="AC6307" i="7"/>
  <c r="AD6307" i="7" s="1"/>
  <c r="AC6308" i="7"/>
  <c r="AD6308" i="7" s="1"/>
  <c r="AC6309" i="7"/>
  <c r="AD6309" i="7" s="1"/>
  <c r="AC6310" i="7"/>
  <c r="AD6310" i="7" s="1"/>
  <c r="AC6311" i="7"/>
  <c r="AD6311" i="7" s="1"/>
  <c r="AC6312" i="7"/>
  <c r="AD6312" i="7" s="1"/>
  <c r="AC6313" i="7"/>
  <c r="AD6313" i="7" s="1"/>
  <c r="AC6314" i="7"/>
  <c r="AD6314" i="7" s="1"/>
  <c r="AC6315" i="7"/>
  <c r="AD6315" i="7" s="1"/>
  <c r="AC6316" i="7"/>
  <c r="AD6316" i="7" s="1"/>
  <c r="AC6317" i="7"/>
  <c r="AD6317" i="7" s="1"/>
  <c r="AC6318" i="7"/>
  <c r="AD6318" i="7" s="1"/>
  <c r="AC6319" i="7"/>
  <c r="AD6319" i="7" s="1"/>
  <c r="AC6320" i="7"/>
  <c r="AD6320" i="7" s="1"/>
  <c r="AC6321" i="7"/>
  <c r="AD6321" i="7" s="1"/>
  <c r="AC6322" i="7"/>
  <c r="AD6322" i="7" s="1"/>
  <c r="AC6323" i="7"/>
  <c r="AD6323" i="7" s="1"/>
  <c r="AC6324" i="7"/>
  <c r="AD6324" i="7" s="1"/>
  <c r="AC6325" i="7"/>
  <c r="AD6325" i="7" s="1"/>
  <c r="AC6326" i="7"/>
  <c r="AD6326" i="7" s="1"/>
  <c r="AC6327" i="7"/>
  <c r="AD6327" i="7" s="1"/>
  <c r="AC6328" i="7"/>
  <c r="AD6328" i="7" s="1"/>
  <c r="AC6329" i="7"/>
  <c r="AD6329" i="7" s="1"/>
  <c r="AC6330" i="7"/>
  <c r="AD6330" i="7" s="1"/>
  <c r="AC6331" i="7"/>
  <c r="AD6331" i="7" s="1"/>
  <c r="AC6332" i="7"/>
  <c r="AD6332" i="7" s="1"/>
  <c r="AC6333" i="7"/>
  <c r="AD6333" i="7" s="1"/>
  <c r="AC6334" i="7"/>
  <c r="AD6334" i="7" s="1"/>
  <c r="AC6335" i="7"/>
  <c r="AD6335" i="7" s="1"/>
  <c r="AC6336" i="7"/>
  <c r="AD6336" i="7" s="1"/>
  <c r="AC6337" i="7"/>
  <c r="AD6337" i="7" s="1"/>
  <c r="AC6338" i="7"/>
  <c r="AD6338" i="7" s="1"/>
  <c r="AC6339" i="7"/>
  <c r="AD6339" i="7" s="1"/>
  <c r="AC6340" i="7"/>
  <c r="AD6340" i="7" s="1"/>
  <c r="AC6341" i="7"/>
  <c r="AD6341" i="7" s="1"/>
  <c r="AC6342" i="7"/>
  <c r="AD6342" i="7" s="1"/>
  <c r="AC6343" i="7"/>
  <c r="AD6343" i="7" s="1"/>
  <c r="AC6344" i="7"/>
  <c r="AD6344" i="7" s="1"/>
  <c r="AC6345" i="7"/>
  <c r="AD6345" i="7" s="1"/>
  <c r="AC6346" i="7"/>
  <c r="AD6346" i="7" s="1"/>
  <c r="AC6347" i="7"/>
  <c r="AD6347" i="7" s="1"/>
  <c r="AC6348" i="7"/>
  <c r="AD6348" i="7" s="1"/>
  <c r="AC6349" i="7"/>
  <c r="AD6349" i="7" s="1"/>
  <c r="AC6350" i="7"/>
  <c r="AD6350" i="7" s="1"/>
  <c r="AC6351" i="7"/>
  <c r="AD6351" i="7" s="1"/>
  <c r="AC6352" i="7"/>
  <c r="AD6352" i="7" s="1"/>
  <c r="AC6353" i="7"/>
  <c r="AD6353" i="7" s="1"/>
  <c r="AC6354" i="7"/>
  <c r="AD6354" i="7" s="1"/>
  <c r="AC6355" i="7"/>
  <c r="AD6355" i="7" s="1"/>
  <c r="AC6356" i="7"/>
  <c r="AD6356" i="7" s="1"/>
  <c r="AC6357" i="7"/>
  <c r="AD6357" i="7" s="1"/>
  <c r="AC6358" i="7"/>
  <c r="AD6358" i="7" s="1"/>
  <c r="AC6359" i="7"/>
  <c r="AD6359" i="7" s="1"/>
  <c r="AC6360" i="7"/>
  <c r="AD6360" i="7" s="1"/>
  <c r="AC6361" i="7"/>
  <c r="AD6361" i="7" s="1"/>
  <c r="AC6362" i="7"/>
  <c r="AD6362" i="7" s="1"/>
  <c r="AC6363" i="7"/>
  <c r="AD6363" i="7" s="1"/>
  <c r="AC6364" i="7"/>
  <c r="AD6364" i="7" s="1"/>
  <c r="AC6365" i="7"/>
  <c r="AD6365" i="7" s="1"/>
  <c r="AC6366" i="7"/>
  <c r="AD6366" i="7" s="1"/>
  <c r="AC6367" i="7"/>
  <c r="AD6367" i="7" s="1"/>
  <c r="AC6368" i="7"/>
  <c r="AD6368" i="7" s="1"/>
  <c r="AC6369" i="7"/>
  <c r="AD6369" i="7" s="1"/>
  <c r="AC6370" i="7"/>
  <c r="AD6370" i="7" s="1"/>
  <c r="AC6371" i="7"/>
  <c r="AD6371" i="7" s="1"/>
  <c r="AC6372" i="7"/>
  <c r="AD6372" i="7" s="1"/>
  <c r="AC6373" i="7"/>
  <c r="AD6373" i="7" s="1"/>
  <c r="AC6374" i="7"/>
  <c r="AD6374" i="7" s="1"/>
  <c r="AC6375" i="7"/>
  <c r="AD6375" i="7" s="1"/>
  <c r="AC6376" i="7"/>
  <c r="AD6376" i="7" s="1"/>
  <c r="AC6377" i="7"/>
  <c r="AD6377" i="7" s="1"/>
  <c r="AC6378" i="7"/>
  <c r="AD6378" i="7" s="1"/>
  <c r="AC6379" i="7"/>
  <c r="AD6379" i="7" s="1"/>
  <c r="AC6380" i="7"/>
  <c r="AD6380" i="7" s="1"/>
  <c r="AC6381" i="7"/>
  <c r="AD6381" i="7" s="1"/>
  <c r="AC6382" i="7"/>
  <c r="AD6382" i="7" s="1"/>
  <c r="AC6383" i="7"/>
  <c r="AD6383" i="7" s="1"/>
  <c r="AC6384" i="7"/>
  <c r="AD6384" i="7" s="1"/>
  <c r="AC6385" i="7"/>
  <c r="AD6385" i="7" s="1"/>
  <c r="AC6386" i="7"/>
  <c r="AD6386" i="7" s="1"/>
  <c r="AC6387" i="7"/>
  <c r="AD6387" i="7" s="1"/>
  <c r="AC6388" i="7"/>
  <c r="AD6388" i="7" s="1"/>
  <c r="AC6389" i="7"/>
  <c r="AD6389" i="7" s="1"/>
  <c r="AC6390" i="7"/>
  <c r="AD6390" i="7" s="1"/>
  <c r="AC6391" i="7"/>
  <c r="AD6391" i="7" s="1"/>
  <c r="AC6392" i="7"/>
  <c r="AD6392" i="7" s="1"/>
  <c r="AC6393" i="7"/>
  <c r="AD6393" i="7" s="1"/>
  <c r="AC6394" i="7"/>
  <c r="AD6394" i="7" s="1"/>
  <c r="AC6395" i="7"/>
  <c r="AD6395" i="7" s="1"/>
  <c r="AC6396" i="7"/>
  <c r="AD6396" i="7" s="1"/>
  <c r="AC6397" i="7"/>
  <c r="AD6397" i="7" s="1"/>
  <c r="AC6398" i="7"/>
  <c r="AD6398" i="7" s="1"/>
  <c r="AC6399" i="7"/>
  <c r="AD6399" i="7" s="1"/>
  <c r="AC6400" i="7"/>
  <c r="AD6400" i="7" s="1"/>
  <c r="AC6401" i="7"/>
  <c r="AD6401" i="7" s="1"/>
  <c r="AC6402" i="7"/>
  <c r="AD6402" i="7" s="1"/>
  <c r="AC6403" i="7"/>
  <c r="AD6403" i="7" s="1"/>
  <c r="AC6404" i="7"/>
  <c r="AD6404" i="7" s="1"/>
  <c r="AC6405" i="7"/>
  <c r="AD6405" i="7" s="1"/>
  <c r="AC6406" i="7"/>
  <c r="AD6406" i="7" s="1"/>
  <c r="AC6407" i="7"/>
  <c r="AD6407" i="7" s="1"/>
  <c r="AC6408" i="7"/>
  <c r="AD6408" i="7" s="1"/>
  <c r="AC6409" i="7"/>
  <c r="AD6409" i="7" s="1"/>
  <c r="AC6410" i="7"/>
  <c r="AD6410" i="7" s="1"/>
  <c r="AC6411" i="7"/>
  <c r="AD6411" i="7" s="1"/>
  <c r="AC6412" i="7"/>
  <c r="AD6412" i="7" s="1"/>
  <c r="AC6413" i="7"/>
  <c r="AD6413" i="7" s="1"/>
  <c r="AC6414" i="7"/>
  <c r="AD6414" i="7" s="1"/>
  <c r="AC6415" i="7"/>
  <c r="AD6415" i="7" s="1"/>
  <c r="AC6416" i="7"/>
  <c r="AD6416" i="7" s="1"/>
  <c r="AC6417" i="7"/>
  <c r="AD6417" i="7" s="1"/>
  <c r="AC6418" i="7"/>
  <c r="AD6418" i="7" s="1"/>
  <c r="AC6419" i="7"/>
  <c r="AD6419" i="7" s="1"/>
  <c r="AC6420" i="7"/>
  <c r="AD6420" i="7" s="1"/>
  <c r="AC6421" i="7"/>
  <c r="AD6421" i="7" s="1"/>
  <c r="AC6422" i="7"/>
  <c r="AD6422" i="7" s="1"/>
  <c r="AC6423" i="7"/>
  <c r="AD6423" i="7" s="1"/>
  <c r="AC6424" i="7"/>
  <c r="AD6424" i="7" s="1"/>
  <c r="AC6425" i="7"/>
  <c r="AD6425" i="7" s="1"/>
  <c r="AC6426" i="7"/>
  <c r="AD6426" i="7" s="1"/>
  <c r="AC6427" i="7"/>
  <c r="AD6427" i="7" s="1"/>
  <c r="AC6428" i="7"/>
  <c r="AD6428" i="7" s="1"/>
  <c r="AC6429" i="7"/>
  <c r="AD6429" i="7" s="1"/>
  <c r="AC6430" i="7"/>
  <c r="AD6430" i="7" s="1"/>
  <c r="AC6431" i="7"/>
  <c r="AD6431" i="7" s="1"/>
  <c r="AC6432" i="7"/>
  <c r="AD6432" i="7" s="1"/>
  <c r="AC6433" i="7"/>
  <c r="AD6433" i="7" s="1"/>
  <c r="AC6434" i="7"/>
  <c r="AD6434" i="7" s="1"/>
  <c r="AC6435" i="7"/>
  <c r="AD6435" i="7" s="1"/>
  <c r="AC6436" i="7"/>
  <c r="AD6436" i="7" s="1"/>
  <c r="AC6437" i="7"/>
  <c r="AD6437" i="7" s="1"/>
  <c r="AC6438" i="7"/>
  <c r="AD6438" i="7" s="1"/>
  <c r="AC6439" i="7"/>
  <c r="AD6439" i="7" s="1"/>
  <c r="AC6440" i="7"/>
  <c r="AD6440" i="7" s="1"/>
  <c r="AC6441" i="7"/>
  <c r="AD6441" i="7" s="1"/>
  <c r="AC6442" i="7"/>
  <c r="AD6442" i="7" s="1"/>
  <c r="AC6443" i="7"/>
  <c r="AD6443" i="7" s="1"/>
  <c r="AC6444" i="7"/>
  <c r="AD6444" i="7" s="1"/>
  <c r="AC6445" i="7"/>
  <c r="AD6445" i="7" s="1"/>
  <c r="AC6446" i="7"/>
  <c r="AD6446" i="7" s="1"/>
  <c r="AC6447" i="7"/>
  <c r="AD6447" i="7" s="1"/>
  <c r="AC6448" i="7"/>
  <c r="AD6448" i="7" s="1"/>
  <c r="AC6449" i="7"/>
  <c r="AD6449" i="7" s="1"/>
  <c r="AC6450" i="7"/>
  <c r="AD6450" i="7" s="1"/>
  <c r="AC6451" i="7"/>
  <c r="AD6451" i="7" s="1"/>
  <c r="AC6452" i="7"/>
  <c r="AD6452" i="7" s="1"/>
  <c r="AC6453" i="7"/>
  <c r="AD6453" i="7" s="1"/>
  <c r="AC6454" i="7"/>
  <c r="AD6454" i="7" s="1"/>
  <c r="AC6455" i="7"/>
  <c r="AD6455" i="7" s="1"/>
  <c r="AC6456" i="7"/>
  <c r="AD6456" i="7" s="1"/>
  <c r="AC6457" i="7"/>
  <c r="AD6457" i="7" s="1"/>
  <c r="AC6458" i="7"/>
  <c r="AD6458" i="7" s="1"/>
  <c r="AC6459" i="7"/>
  <c r="AD6459" i="7" s="1"/>
  <c r="AC6460" i="7"/>
  <c r="AD6460" i="7" s="1"/>
  <c r="AC6461" i="7"/>
  <c r="AD6461" i="7" s="1"/>
  <c r="AC6462" i="7"/>
  <c r="AD6462" i="7" s="1"/>
  <c r="AC6463" i="7"/>
  <c r="AD6463" i="7" s="1"/>
  <c r="AC6464" i="7"/>
  <c r="AD6464" i="7" s="1"/>
  <c r="AC6465" i="7"/>
  <c r="AD6465" i="7" s="1"/>
  <c r="AC6466" i="7"/>
  <c r="AD6466" i="7" s="1"/>
  <c r="AC6467" i="7"/>
  <c r="AD6467" i="7" s="1"/>
  <c r="AC6468" i="7"/>
  <c r="AD6468" i="7" s="1"/>
  <c r="AC6469" i="7"/>
  <c r="AD6469" i="7" s="1"/>
  <c r="AC6470" i="7"/>
  <c r="AD6470" i="7" s="1"/>
  <c r="AC6471" i="7"/>
  <c r="AD6471" i="7" s="1"/>
  <c r="AC6472" i="7"/>
  <c r="AD6472" i="7" s="1"/>
  <c r="AC6473" i="7"/>
  <c r="AD6473" i="7" s="1"/>
  <c r="AC6474" i="7"/>
  <c r="AD6474" i="7" s="1"/>
  <c r="AC6475" i="7"/>
  <c r="AD6475" i="7" s="1"/>
  <c r="AC6476" i="7"/>
  <c r="AD6476" i="7" s="1"/>
  <c r="AC6477" i="7"/>
  <c r="AD6477" i="7" s="1"/>
  <c r="AC6478" i="7"/>
  <c r="AD6478" i="7" s="1"/>
  <c r="AC6479" i="7"/>
  <c r="AD6479" i="7" s="1"/>
  <c r="AC6480" i="7"/>
  <c r="AD6480" i="7" s="1"/>
  <c r="AC6481" i="7"/>
  <c r="AD6481" i="7" s="1"/>
  <c r="AC6482" i="7"/>
  <c r="AD6482" i="7" s="1"/>
  <c r="AC6483" i="7"/>
  <c r="AD6483" i="7" s="1"/>
  <c r="AC6484" i="7"/>
  <c r="AD6484" i="7" s="1"/>
  <c r="AC6485" i="7"/>
  <c r="AD6485" i="7" s="1"/>
  <c r="AC6486" i="7"/>
  <c r="AD6486" i="7" s="1"/>
  <c r="AC6487" i="7"/>
  <c r="AD6487" i="7" s="1"/>
  <c r="AC6488" i="7"/>
  <c r="AD6488" i="7" s="1"/>
  <c r="AC6489" i="7"/>
  <c r="AD6489" i="7" s="1"/>
  <c r="AC6490" i="7"/>
  <c r="AD6490" i="7" s="1"/>
  <c r="AC6491" i="7"/>
  <c r="AD6491" i="7" s="1"/>
  <c r="AC6492" i="7"/>
  <c r="AD6492" i="7" s="1"/>
  <c r="AC6493" i="7"/>
  <c r="AD6493" i="7" s="1"/>
  <c r="AC6494" i="7"/>
  <c r="AD6494" i="7" s="1"/>
  <c r="AC6495" i="7"/>
  <c r="AD6495" i="7" s="1"/>
  <c r="AC6496" i="7"/>
  <c r="AD6496" i="7" s="1"/>
  <c r="AC6497" i="7"/>
  <c r="AD6497" i="7" s="1"/>
  <c r="AC6498" i="7"/>
  <c r="AD6498" i="7" s="1"/>
  <c r="AC6499" i="7"/>
  <c r="AD6499" i="7" s="1"/>
  <c r="AC6500" i="7"/>
  <c r="AD6500" i="7" s="1"/>
  <c r="AC6501" i="7"/>
  <c r="AD6501" i="7" s="1"/>
  <c r="AC6502" i="7"/>
  <c r="AD6502" i="7" s="1"/>
  <c r="AC6503" i="7"/>
  <c r="AD6503" i="7" s="1"/>
  <c r="AC6504" i="7"/>
  <c r="AD6504" i="7" s="1"/>
  <c r="AC6505" i="7"/>
  <c r="AD6505" i="7" s="1"/>
  <c r="AC6506" i="7"/>
  <c r="AD6506" i="7" s="1"/>
  <c r="AC6507" i="7"/>
  <c r="AD6507" i="7" s="1"/>
  <c r="AC6508" i="7"/>
  <c r="AD6508" i="7" s="1"/>
  <c r="AC6509" i="7"/>
  <c r="AD6509" i="7" s="1"/>
  <c r="AC6510" i="7"/>
  <c r="AD6510" i="7" s="1"/>
  <c r="AC6511" i="7"/>
  <c r="AD6511" i="7" s="1"/>
  <c r="AC6512" i="7"/>
  <c r="AD6512" i="7" s="1"/>
  <c r="AC6513" i="7"/>
  <c r="AD6513" i="7" s="1"/>
  <c r="AC6514" i="7"/>
  <c r="AD6514" i="7" s="1"/>
  <c r="AC6515" i="7"/>
  <c r="AD6515" i="7" s="1"/>
  <c r="AC6516" i="7"/>
  <c r="AD6516" i="7" s="1"/>
  <c r="AC6517" i="7"/>
  <c r="AD6517" i="7" s="1"/>
  <c r="AC6518" i="7"/>
  <c r="AD6518" i="7" s="1"/>
  <c r="AC6519" i="7"/>
  <c r="AD6519" i="7" s="1"/>
  <c r="AC6520" i="7"/>
  <c r="AD6520" i="7" s="1"/>
  <c r="AC6521" i="7"/>
  <c r="AD6521" i="7" s="1"/>
  <c r="AC6522" i="7"/>
  <c r="AD6522" i="7" s="1"/>
  <c r="AC6523" i="7"/>
  <c r="AD6523" i="7" s="1"/>
  <c r="AC6524" i="7"/>
  <c r="AD6524" i="7" s="1"/>
  <c r="AC6525" i="7"/>
  <c r="AD6525" i="7" s="1"/>
  <c r="AC6526" i="7"/>
  <c r="AD6526" i="7" s="1"/>
  <c r="AC6527" i="7"/>
  <c r="AD6527" i="7" s="1"/>
  <c r="AC6528" i="7"/>
  <c r="AD6528" i="7" s="1"/>
  <c r="AC6529" i="7"/>
  <c r="AD6529" i="7" s="1"/>
  <c r="AC6530" i="7"/>
  <c r="AD6530" i="7" s="1"/>
  <c r="AC6531" i="7"/>
  <c r="AD6531" i="7" s="1"/>
  <c r="AC6532" i="7"/>
  <c r="AD6532" i="7" s="1"/>
  <c r="AC6533" i="7"/>
  <c r="AD6533" i="7" s="1"/>
  <c r="AC6534" i="7"/>
  <c r="AD6534" i="7" s="1"/>
  <c r="AC6535" i="7"/>
  <c r="AD6535" i="7" s="1"/>
  <c r="AC6536" i="7"/>
  <c r="AD6536" i="7" s="1"/>
  <c r="AC6537" i="7"/>
  <c r="AD6537" i="7" s="1"/>
  <c r="AC6538" i="7"/>
  <c r="AD6538" i="7" s="1"/>
  <c r="AC6539" i="7"/>
  <c r="AD6539" i="7" s="1"/>
  <c r="AC6540" i="7"/>
  <c r="AD6540" i="7" s="1"/>
  <c r="AC6541" i="7"/>
  <c r="AD6541" i="7" s="1"/>
  <c r="AC6542" i="7"/>
  <c r="AD6542" i="7" s="1"/>
  <c r="AC6543" i="7"/>
  <c r="AD6543" i="7" s="1"/>
  <c r="AC6544" i="7"/>
  <c r="AD6544" i="7" s="1"/>
  <c r="AC6545" i="7"/>
  <c r="AD6545" i="7" s="1"/>
  <c r="AC6546" i="7"/>
  <c r="AD6546" i="7" s="1"/>
  <c r="AC6547" i="7"/>
  <c r="AD6547" i="7" s="1"/>
  <c r="AC6548" i="7"/>
  <c r="AD6548" i="7" s="1"/>
  <c r="AC6549" i="7"/>
  <c r="AD6549" i="7" s="1"/>
  <c r="AC6550" i="7"/>
  <c r="AD6550" i="7" s="1"/>
  <c r="AC6551" i="7"/>
  <c r="AD6551" i="7" s="1"/>
  <c r="AC6552" i="7"/>
  <c r="AD6552" i="7" s="1"/>
  <c r="AC6553" i="7"/>
  <c r="AD6553" i="7" s="1"/>
  <c r="AC6554" i="7"/>
  <c r="AD6554" i="7" s="1"/>
  <c r="AC6555" i="7"/>
  <c r="AD6555" i="7" s="1"/>
  <c r="AC6556" i="7"/>
  <c r="AD6556" i="7" s="1"/>
  <c r="AC6557" i="7"/>
  <c r="AD6557" i="7" s="1"/>
  <c r="AC6558" i="7"/>
  <c r="AD6558" i="7" s="1"/>
  <c r="AC6559" i="7"/>
  <c r="AD6559" i="7" s="1"/>
  <c r="AC6560" i="7"/>
  <c r="AD6560" i="7" s="1"/>
  <c r="AC6561" i="7"/>
  <c r="AD6561" i="7" s="1"/>
  <c r="AC6562" i="7"/>
  <c r="AD6562" i="7" s="1"/>
  <c r="AC6563" i="7"/>
  <c r="AD6563" i="7" s="1"/>
  <c r="AC6564" i="7"/>
  <c r="AD6564" i="7" s="1"/>
  <c r="AC6565" i="7"/>
  <c r="AD6565" i="7" s="1"/>
  <c r="AC6566" i="7"/>
  <c r="AD6566" i="7" s="1"/>
  <c r="AC6567" i="7"/>
  <c r="AD6567" i="7" s="1"/>
  <c r="AC6568" i="7"/>
  <c r="AD6568" i="7" s="1"/>
  <c r="AC6569" i="7"/>
  <c r="AD6569" i="7" s="1"/>
  <c r="AC6570" i="7"/>
  <c r="AD6570" i="7" s="1"/>
  <c r="AC6571" i="7"/>
  <c r="AD6571" i="7" s="1"/>
  <c r="AC6572" i="7"/>
  <c r="AD6572" i="7" s="1"/>
  <c r="AC6573" i="7"/>
  <c r="AD6573" i="7" s="1"/>
  <c r="AC6574" i="7"/>
  <c r="AD6574" i="7" s="1"/>
  <c r="AC6575" i="7"/>
  <c r="AD6575" i="7" s="1"/>
  <c r="AC6576" i="7"/>
  <c r="AD6576" i="7" s="1"/>
  <c r="AC6577" i="7"/>
  <c r="AD6577" i="7" s="1"/>
  <c r="AC6578" i="7"/>
  <c r="AD6578" i="7" s="1"/>
  <c r="AC6579" i="7"/>
  <c r="AD6579" i="7" s="1"/>
  <c r="AC6580" i="7"/>
  <c r="AD6580" i="7" s="1"/>
  <c r="AC6581" i="7"/>
  <c r="AD6581" i="7" s="1"/>
  <c r="AC6582" i="7"/>
  <c r="AD6582" i="7" s="1"/>
  <c r="AC6583" i="7"/>
  <c r="AD6583" i="7" s="1"/>
  <c r="AC6584" i="7"/>
  <c r="AD6584" i="7" s="1"/>
  <c r="AC6585" i="7"/>
  <c r="AD6585" i="7" s="1"/>
  <c r="AC6586" i="7"/>
  <c r="AD6586" i="7" s="1"/>
  <c r="AC6587" i="7"/>
  <c r="AD6587" i="7" s="1"/>
  <c r="AC6588" i="7"/>
  <c r="AD6588" i="7" s="1"/>
  <c r="AC6589" i="7"/>
  <c r="AD6589" i="7" s="1"/>
  <c r="AC6590" i="7"/>
  <c r="AD6590" i="7" s="1"/>
  <c r="AC6591" i="7"/>
  <c r="AD6591" i="7" s="1"/>
  <c r="AC6592" i="7"/>
  <c r="AD6592" i="7" s="1"/>
  <c r="AC6593" i="7"/>
  <c r="AD6593" i="7" s="1"/>
  <c r="AC6594" i="7"/>
  <c r="AD6594" i="7" s="1"/>
  <c r="AC6595" i="7"/>
  <c r="AD6595" i="7" s="1"/>
  <c r="AC6596" i="7"/>
  <c r="AD6596" i="7" s="1"/>
  <c r="AC6597" i="7"/>
  <c r="AD6597" i="7" s="1"/>
  <c r="AC6598" i="7"/>
  <c r="AD6598" i="7" s="1"/>
  <c r="AC6599" i="7"/>
  <c r="AD6599" i="7" s="1"/>
  <c r="AC6600" i="7"/>
  <c r="AD6600" i="7" s="1"/>
  <c r="AC6601" i="7"/>
  <c r="AD6601" i="7" s="1"/>
  <c r="AC6602" i="7"/>
  <c r="AD6602" i="7" s="1"/>
  <c r="AC6603" i="7"/>
  <c r="AD6603" i="7" s="1"/>
  <c r="AC6604" i="7"/>
  <c r="AD6604" i="7" s="1"/>
  <c r="AC6605" i="7"/>
  <c r="AD6605" i="7" s="1"/>
  <c r="AC6606" i="7"/>
  <c r="AD6606" i="7" s="1"/>
  <c r="AC6607" i="7"/>
  <c r="AD6607" i="7" s="1"/>
  <c r="AC6608" i="7"/>
  <c r="AD6608" i="7" s="1"/>
  <c r="AC6609" i="7"/>
  <c r="AD6609" i="7" s="1"/>
  <c r="AC6610" i="7"/>
  <c r="AD6610" i="7" s="1"/>
  <c r="AC6611" i="7"/>
  <c r="AD6611" i="7" s="1"/>
  <c r="AC6612" i="7"/>
  <c r="AD6612" i="7" s="1"/>
  <c r="AC6613" i="7"/>
  <c r="AD6613" i="7" s="1"/>
  <c r="AC6614" i="7"/>
  <c r="AD6614" i="7" s="1"/>
  <c r="AC6615" i="7"/>
  <c r="AD6615" i="7" s="1"/>
  <c r="AC6616" i="7"/>
  <c r="AD6616" i="7" s="1"/>
  <c r="AC6617" i="7"/>
  <c r="AD6617" i="7" s="1"/>
  <c r="AC6618" i="7"/>
  <c r="AD6618" i="7" s="1"/>
  <c r="AC6619" i="7"/>
  <c r="AD6619" i="7" s="1"/>
  <c r="AC6620" i="7"/>
  <c r="AD6620" i="7" s="1"/>
  <c r="AC6621" i="7"/>
  <c r="AD6621" i="7" s="1"/>
  <c r="AC6622" i="7"/>
  <c r="AD6622" i="7" s="1"/>
  <c r="AC6623" i="7"/>
  <c r="AD6623" i="7" s="1"/>
  <c r="AC6624" i="7"/>
  <c r="AD6624" i="7" s="1"/>
  <c r="AC6625" i="7"/>
  <c r="AD6625" i="7" s="1"/>
  <c r="AC6626" i="7"/>
  <c r="AD6626" i="7" s="1"/>
  <c r="AC6627" i="7"/>
  <c r="AD6627" i="7" s="1"/>
  <c r="AC6628" i="7"/>
  <c r="AD6628" i="7" s="1"/>
  <c r="AC6629" i="7"/>
  <c r="AD6629" i="7" s="1"/>
  <c r="AC6630" i="7"/>
  <c r="AD6630" i="7" s="1"/>
  <c r="AC6631" i="7"/>
  <c r="AD6631" i="7" s="1"/>
  <c r="AC6632" i="7"/>
  <c r="AD6632" i="7" s="1"/>
  <c r="AC6633" i="7"/>
  <c r="AD6633" i="7" s="1"/>
  <c r="AC6634" i="7"/>
  <c r="AD6634" i="7" s="1"/>
  <c r="AC6635" i="7"/>
  <c r="AD6635" i="7" s="1"/>
  <c r="AC6636" i="7"/>
  <c r="AD6636" i="7" s="1"/>
  <c r="AC6637" i="7"/>
  <c r="AD6637" i="7" s="1"/>
  <c r="AC6638" i="7"/>
  <c r="AD6638" i="7" s="1"/>
  <c r="AC6639" i="7"/>
  <c r="AD6639" i="7" s="1"/>
  <c r="AC6640" i="7"/>
  <c r="AD6640" i="7" s="1"/>
  <c r="AC6641" i="7"/>
  <c r="AD6641" i="7" s="1"/>
  <c r="AC6642" i="7"/>
  <c r="AD6642" i="7" s="1"/>
  <c r="AC6643" i="7"/>
  <c r="AD6643" i="7" s="1"/>
  <c r="AC6644" i="7"/>
  <c r="AD6644" i="7" s="1"/>
  <c r="AC6645" i="7"/>
  <c r="AD6645" i="7" s="1"/>
  <c r="AC6646" i="7"/>
  <c r="AD6646" i="7" s="1"/>
  <c r="AC6647" i="7"/>
  <c r="AD6647" i="7" s="1"/>
  <c r="AC6648" i="7"/>
  <c r="AD6648" i="7" s="1"/>
  <c r="AC6649" i="7"/>
  <c r="AD6649" i="7" s="1"/>
  <c r="AC6650" i="7"/>
  <c r="AD6650" i="7" s="1"/>
  <c r="AC6651" i="7"/>
  <c r="AD6651" i="7" s="1"/>
  <c r="AC6652" i="7"/>
  <c r="AD6652" i="7" s="1"/>
  <c r="AC6653" i="7"/>
  <c r="AD6653" i="7" s="1"/>
  <c r="AC6654" i="7"/>
  <c r="AD6654" i="7" s="1"/>
  <c r="AC6655" i="7"/>
  <c r="AD6655" i="7" s="1"/>
  <c r="AC6656" i="7"/>
  <c r="AD6656" i="7" s="1"/>
  <c r="AC6657" i="7"/>
  <c r="AD6657" i="7" s="1"/>
  <c r="AC6658" i="7"/>
  <c r="AD6658" i="7" s="1"/>
  <c r="AC6659" i="7"/>
  <c r="AD6659" i="7" s="1"/>
  <c r="AC6660" i="7"/>
  <c r="AD6660" i="7" s="1"/>
  <c r="AC6661" i="7"/>
  <c r="AD6661" i="7" s="1"/>
  <c r="AC6662" i="7"/>
  <c r="AD6662" i="7" s="1"/>
  <c r="AC6663" i="7"/>
  <c r="AD6663" i="7" s="1"/>
  <c r="AC6664" i="7"/>
  <c r="AD6664" i="7" s="1"/>
  <c r="AC6665" i="7"/>
  <c r="AD6665" i="7" s="1"/>
  <c r="AC6666" i="7"/>
  <c r="AD6666" i="7" s="1"/>
  <c r="AC6667" i="7"/>
  <c r="AD6667" i="7" s="1"/>
  <c r="AC6668" i="7"/>
  <c r="AD6668" i="7" s="1"/>
  <c r="AC6669" i="7"/>
  <c r="AD6669" i="7" s="1"/>
  <c r="AC6670" i="7"/>
  <c r="AD6670" i="7" s="1"/>
  <c r="AC6671" i="7"/>
  <c r="AD6671" i="7" s="1"/>
  <c r="AC6672" i="7"/>
  <c r="AD6672" i="7" s="1"/>
  <c r="AC6673" i="7"/>
  <c r="AD6673" i="7" s="1"/>
  <c r="AC6674" i="7"/>
  <c r="AD6674" i="7" s="1"/>
  <c r="AC6675" i="7"/>
  <c r="AD6675" i="7" s="1"/>
  <c r="AC6676" i="7"/>
  <c r="AD6676" i="7" s="1"/>
  <c r="AC6677" i="7"/>
  <c r="AD6677" i="7" s="1"/>
  <c r="AC6678" i="7"/>
  <c r="AD6678" i="7" s="1"/>
  <c r="AC6679" i="7"/>
  <c r="AD6679" i="7" s="1"/>
  <c r="AC6680" i="7"/>
  <c r="AD6680" i="7" s="1"/>
  <c r="AC6681" i="7"/>
  <c r="AD6681" i="7" s="1"/>
  <c r="AC6682" i="7"/>
  <c r="AD6682" i="7" s="1"/>
  <c r="AC6683" i="7"/>
  <c r="AD6683" i="7" s="1"/>
  <c r="AC6684" i="7"/>
  <c r="AD6684" i="7" s="1"/>
  <c r="AC6685" i="7"/>
  <c r="AD6685" i="7" s="1"/>
  <c r="AC6686" i="7"/>
  <c r="AD6686" i="7" s="1"/>
  <c r="AC6687" i="7"/>
  <c r="AD6687" i="7" s="1"/>
  <c r="AC6688" i="7"/>
  <c r="AD6688" i="7" s="1"/>
  <c r="AC6689" i="7"/>
  <c r="AD6689" i="7" s="1"/>
  <c r="AC6690" i="7"/>
  <c r="AD6690" i="7" s="1"/>
  <c r="AC6691" i="7"/>
  <c r="AD6691" i="7" s="1"/>
  <c r="AC6692" i="7"/>
  <c r="AD6692" i="7" s="1"/>
  <c r="AC6693" i="7"/>
  <c r="AD6693" i="7" s="1"/>
  <c r="AC6694" i="7"/>
  <c r="AD6694" i="7" s="1"/>
  <c r="AC6695" i="7"/>
  <c r="AD6695" i="7" s="1"/>
  <c r="AC6696" i="7"/>
  <c r="AD6696" i="7" s="1"/>
  <c r="AC6697" i="7"/>
  <c r="AD6697" i="7" s="1"/>
  <c r="AC6698" i="7"/>
  <c r="AD6698" i="7" s="1"/>
  <c r="AC6699" i="7"/>
  <c r="AD6699" i="7" s="1"/>
  <c r="AC6700" i="7"/>
  <c r="AD6700" i="7" s="1"/>
  <c r="AC6701" i="7"/>
  <c r="AD6701" i="7" s="1"/>
  <c r="AC6702" i="7"/>
  <c r="AD6702" i="7" s="1"/>
  <c r="AC6703" i="7"/>
  <c r="AD6703" i="7" s="1"/>
  <c r="AC6704" i="7"/>
  <c r="AD6704" i="7" s="1"/>
  <c r="AC6705" i="7"/>
  <c r="AD6705" i="7" s="1"/>
  <c r="AC6706" i="7"/>
  <c r="AD6706" i="7" s="1"/>
  <c r="AC6707" i="7"/>
  <c r="AD6707" i="7" s="1"/>
  <c r="AC6708" i="7"/>
  <c r="AD6708" i="7" s="1"/>
  <c r="AC6709" i="7"/>
  <c r="AD6709" i="7" s="1"/>
  <c r="AC6710" i="7"/>
  <c r="AD6710" i="7" s="1"/>
  <c r="AC6711" i="7"/>
  <c r="AD6711" i="7" s="1"/>
  <c r="AC6712" i="7"/>
  <c r="AD6712" i="7" s="1"/>
  <c r="AC6713" i="7"/>
  <c r="AD6713" i="7" s="1"/>
  <c r="AC6714" i="7"/>
  <c r="AD6714" i="7" s="1"/>
  <c r="AC6715" i="7"/>
  <c r="AD6715" i="7" s="1"/>
  <c r="AC6716" i="7"/>
  <c r="AD6716" i="7" s="1"/>
  <c r="AC6717" i="7"/>
  <c r="AD6717" i="7" s="1"/>
  <c r="AC6718" i="7"/>
  <c r="AD6718" i="7" s="1"/>
  <c r="AC6719" i="7"/>
  <c r="AD6719" i="7" s="1"/>
  <c r="AC6720" i="7"/>
  <c r="AD6720" i="7" s="1"/>
  <c r="AC6721" i="7"/>
  <c r="AD6721" i="7" s="1"/>
  <c r="AC6722" i="7"/>
  <c r="AD6722" i="7" s="1"/>
  <c r="AC6723" i="7"/>
  <c r="AD6723" i="7" s="1"/>
  <c r="AC6724" i="7"/>
  <c r="AD6724" i="7" s="1"/>
  <c r="AC6725" i="7"/>
  <c r="AD6725" i="7" s="1"/>
  <c r="AC6726" i="7"/>
  <c r="AD6726" i="7" s="1"/>
  <c r="AC6727" i="7"/>
  <c r="AD6727" i="7" s="1"/>
  <c r="AC6728" i="7"/>
  <c r="AD6728" i="7" s="1"/>
  <c r="AC6729" i="7"/>
  <c r="AD6729" i="7" s="1"/>
  <c r="AC6730" i="7"/>
  <c r="AD6730" i="7" s="1"/>
  <c r="AC6731" i="7"/>
  <c r="AD6731" i="7" s="1"/>
  <c r="AC6732" i="7"/>
  <c r="AD6732" i="7" s="1"/>
  <c r="AC6733" i="7"/>
  <c r="AD6733" i="7" s="1"/>
  <c r="AC6734" i="7"/>
  <c r="AD6734" i="7" s="1"/>
  <c r="AC6735" i="7"/>
  <c r="AD6735" i="7" s="1"/>
  <c r="AC6736" i="7"/>
  <c r="AD6736" i="7" s="1"/>
  <c r="AC6737" i="7"/>
  <c r="AD6737" i="7" s="1"/>
  <c r="AC6738" i="7"/>
  <c r="AD6738" i="7" s="1"/>
  <c r="AC6739" i="7"/>
  <c r="AD6739" i="7" s="1"/>
  <c r="AC6740" i="7"/>
  <c r="AD6740" i="7" s="1"/>
  <c r="AC6741" i="7"/>
  <c r="AD6741" i="7" s="1"/>
  <c r="AC6742" i="7"/>
  <c r="AD6742" i="7" s="1"/>
  <c r="AC6743" i="7"/>
  <c r="AD6743" i="7" s="1"/>
  <c r="AC6744" i="7"/>
  <c r="AD6744" i="7" s="1"/>
  <c r="AC6745" i="7"/>
  <c r="AD6745" i="7" s="1"/>
  <c r="AC6746" i="7"/>
  <c r="AD6746" i="7" s="1"/>
  <c r="AC6747" i="7"/>
  <c r="AD6747" i="7" s="1"/>
  <c r="AC6748" i="7"/>
  <c r="AD6748" i="7" s="1"/>
  <c r="AC6749" i="7"/>
  <c r="AD6749" i="7" s="1"/>
  <c r="AC6750" i="7"/>
  <c r="AD6750" i="7" s="1"/>
  <c r="AC6751" i="7"/>
  <c r="AD6751" i="7" s="1"/>
  <c r="AC6752" i="7"/>
  <c r="AD6752" i="7" s="1"/>
  <c r="AC6753" i="7"/>
  <c r="AD6753" i="7" s="1"/>
  <c r="AC6754" i="7"/>
  <c r="AD6754" i="7" s="1"/>
  <c r="AC6755" i="7"/>
  <c r="AD6755" i="7" s="1"/>
  <c r="AC6756" i="7"/>
  <c r="AD6756" i="7" s="1"/>
  <c r="AC6757" i="7"/>
  <c r="AD6757" i="7" s="1"/>
  <c r="AC6758" i="7"/>
  <c r="AD6758" i="7" s="1"/>
  <c r="AC6759" i="7"/>
  <c r="AD6759" i="7" s="1"/>
  <c r="AC6760" i="7"/>
  <c r="AD6760" i="7" s="1"/>
  <c r="AC6761" i="7"/>
  <c r="AD6761" i="7" s="1"/>
  <c r="AC6762" i="7"/>
  <c r="AD6762" i="7" s="1"/>
  <c r="AC6763" i="7"/>
  <c r="AD6763" i="7" s="1"/>
  <c r="AC6764" i="7"/>
  <c r="AD6764" i="7" s="1"/>
  <c r="AC6765" i="7"/>
  <c r="AD6765" i="7" s="1"/>
  <c r="AC6766" i="7"/>
  <c r="AD6766" i="7" s="1"/>
  <c r="AC6767" i="7"/>
  <c r="AD6767" i="7" s="1"/>
  <c r="AC6768" i="7"/>
  <c r="AD6768" i="7" s="1"/>
  <c r="AC6769" i="7"/>
  <c r="AD6769" i="7" s="1"/>
  <c r="AC6770" i="7"/>
  <c r="AD6770" i="7" s="1"/>
  <c r="AC6771" i="7"/>
  <c r="AD6771" i="7" s="1"/>
  <c r="AC6772" i="7"/>
  <c r="AD6772" i="7" s="1"/>
  <c r="AC6773" i="7"/>
  <c r="AD6773" i="7" s="1"/>
  <c r="AC6774" i="7"/>
  <c r="AD6774" i="7" s="1"/>
  <c r="AC6775" i="7"/>
  <c r="AD6775" i="7" s="1"/>
  <c r="AC6776" i="7"/>
  <c r="AD6776" i="7" s="1"/>
  <c r="AC6777" i="7"/>
  <c r="AD6777" i="7" s="1"/>
  <c r="AC6778" i="7"/>
  <c r="AD6778" i="7" s="1"/>
  <c r="AC6779" i="7"/>
  <c r="AD6779" i="7" s="1"/>
  <c r="AC6780" i="7"/>
  <c r="AD6780" i="7" s="1"/>
  <c r="AC6781" i="7"/>
  <c r="AD6781" i="7" s="1"/>
  <c r="AC6782" i="7"/>
  <c r="AD6782" i="7" s="1"/>
  <c r="AC6783" i="7"/>
  <c r="AD6783" i="7" s="1"/>
  <c r="AC6784" i="7"/>
  <c r="AD6784" i="7" s="1"/>
  <c r="AC6785" i="7"/>
  <c r="AD6785" i="7" s="1"/>
  <c r="AC6786" i="7"/>
  <c r="AD6786" i="7" s="1"/>
  <c r="AC6787" i="7"/>
  <c r="AD6787" i="7" s="1"/>
  <c r="AC6788" i="7"/>
  <c r="AD6788" i="7" s="1"/>
  <c r="AC6789" i="7"/>
  <c r="AD6789" i="7" s="1"/>
  <c r="AC6790" i="7"/>
  <c r="AD6790" i="7" s="1"/>
  <c r="AC6791" i="7"/>
  <c r="AD6791" i="7" s="1"/>
  <c r="AC6792" i="7"/>
  <c r="AD6792" i="7" s="1"/>
  <c r="AC6793" i="7"/>
  <c r="AD6793" i="7" s="1"/>
  <c r="AC6794" i="7"/>
  <c r="AD6794" i="7" s="1"/>
  <c r="AC6795" i="7"/>
  <c r="AD6795" i="7" s="1"/>
  <c r="AC6796" i="7"/>
  <c r="AD6796" i="7" s="1"/>
  <c r="AC6797" i="7"/>
  <c r="AD6797" i="7" s="1"/>
  <c r="AC6798" i="7"/>
  <c r="AD6798" i="7" s="1"/>
  <c r="AC6799" i="7"/>
  <c r="AD6799" i="7" s="1"/>
  <c r="AC6800" i="7"/>
  <c r="AD6800" i="7" s="1"/>
  <c r="AC6801" i="7"/>
  <c r="AD6801" i="7" s="1"/>
  <c r="AC6802" i="7"/>
  <c r="AD6802" i="7" s="1"/>
  <c r="AC6803" i="7"/>
  <c r="AD6803" i="7" s="1"/>
  <c r="AC6804" i="7"/>
  <c r="AD6804" i="7" s="1"/>
  <c r="AC6805" i="7"/>
  <c r="AD6805" i="7" s="1"/>
  <c r="AC6806" i="7"/>
  <c r="AD6806" i="7" s="1"/>
  <c r="AC6807" i="7"/>
  <c r="AD6807" i="7" s="1"/>
  <c r="AC6808" i="7"/>
  <c r="AD6808" i="7" s="1"/>
  <c r="AC6809" i="7"/>
  <c r="AD6809" i="7" s="1"/>
  <c r="AC6810" i="7"/>
  <c r="AD6810" i="7" s="1"/>
  <c r="AC6811" i="7"/>
  <c r="AD6811" i="7" s="1"/>
  <c r="AC6812" i="7"/>
  <c r="AD6812" i="7" s="1"/>
  <c r="AC6813" i="7"/>
  <c r="AD6813" i="7" s="1"/>
  <c r="AC6814" i="7"/>
  <c r="AD6814" i="7" s="1"/>
  <c r="AC6815" i="7"/>
  <c r="AD6815" i="7" s="1"/>
  <c r="AC6816" i="7"/>
  <c r="AD6816" i="7" s="1"/>
  <c r="AC6817" i="7"/>
  <c r="AD6817" i="7" s="1"/>
  <c r="AC6818" i="7"/>
  <c r="AD6818" i="7" s="1"/>
  <c r="AC6819" i="7"/>
  <c r="AD6819" i="7" s="1"/>
  <c r="AC6820" i="7"/>
  <c r="AD6820" i="7" s="1"/>
  <c r="AC6821" i="7"/>
  <c r="AD6821" i="7" s="1"/>
  <c r="AC6822" i="7"/>
  <c r="AD6822" i="7" s="1"/>
  <c r="AC6823" i="7"/>
  <c r="AD6823" i="7" s="1"/>
  <c r="AC6824" i="7"/>
  <c r="AD6824" i="7" s="1"/>
  <c r="AC6825" i="7"/>
  <c r="AD6825" i="7" s="1"/>
  <c r="AC6826" i="7"/>
  <c r="AD6826" i="7" s="1"/>
  <c r="AC6827" i="7"/>
  <c r="AD6827" i="7" s="1"/>
  <c r="AC6828" i="7"/>
  <c r="AD6828" i="7" s="1"/>
  <c r="AC6829" i="7"/>
  <c r="AD6829" i="7" s="1"/>
  <c r="AC6830" i="7"/>
  <c r="AD6830" i="7" s="1"/>
  <c r="AC6831" i="7"/>
  <c r="AD6831" i="7" s="1"/>
  <c r="AC6832" i="7"/>
  <c r="AD6832" i="7" s="1"/>
  <c r="AC6833" i="7"/>
  <c r="AD6833" i="7" s="1"/>
  <c r="AC6834" i="7"/>
  <c r="AD6834" i="7" s="1"/>
  <c r="AC6835" i="7"/>
  <c r="AD6835" i="7" s="1"/>
  <c r="AC6836" i="7"/>
  <c r="AD6836" i="7" s="1"/>
  <c r="AC6837" i="7"/>
  <c r="AD6837" i="7" s="1"/>
  <c r="AC6838" i="7"/>
  <c r="AD6838" i="7" s="1"/>
  <c r="AC6839" i="7"/>
  <c r="AD6839" i="7" s="1"/>
  <c r="AC6840" i="7"/>
  <c r="AD6840" i="7" s="1"/>
  <c r="AC6841" i="7"/>
  <c r="AD6841" i="7" s="1"/>
  <c r="AC6842" i="7"/>
  <c r="AD6842" i="7" s="1"/>
  <c r="AC6843" i="7"/>
  <c r="AD6843" i="7" s="1"/>
  <c r="AC6844" i="7"/>
  <c r="AD6844" i="7" s="1"/>
  <c r="AC6845" i="7"/>
  <c r="AD6845" i="7" s="1"/>
  <c r="AC6846" i="7"/>
  <c r="AD6846" i="7" s="1"/>
  <c r="AC6847" i="7"/>
  <c r="AD6847" i="7" s="1"/>
  <c r="AC6848" i="7"/>
  <c r="AD6848" i="7" s="1"/>
  <c r="AC6849" i="7"/>
  <c r="AD6849" i="7" s="1"/>
  <c r="AC6850" i="7"/>
  <c r="AD6850" i="7" s="1"/>
  <c r="AC6851" i="7"/>
  <c r="AD6851" i="7" s="1"/>
  <c r="AC6852" i="7"/>
  <c r="AD6852" i="7" s="1"/>
  <c r="AC6853" i="7"/>
  <c r="AD6853" i="7" s="1"/>
  <c r="AC6854" i="7"/>
  <c r="AD6854" i="7" s="1"/>
  <c r="AC6855" i="7"/>
  <c r="AD6855" i="7" s="1"/>
  <c r="AC6856" i="7"/>
  <c r="AD6856" i="7" s="1"/>
  <c r="AC6857" i="7"/>
  <c r="AD6857" i="7" s="1"/>
  <c r="AC6858" i="7"/>
  <c r="AD6858" i="7" s="1"/>
  <c r="AC6859" i="7"/>
  <c r="AD6859" i="7" s="1"/>
  <c r="AC6860" i="7"/>
  <c r="AD6860" i="7" s="1"/>
  <c r="AC6861" i="7"/>
  <c r="AD6861" i="7" s="1"/>
  <c r="AC6862" i="7"/>
  <c r="AD6862" i="7" s="1"/>
  <c r="AC6863" i="7"/>
  <c r="AD6863" i="7" s="1"/>
  <c r="AC6864" i="7"/>
  <c r="AD6864" i="7" s="1"/>
  <c r="AC6865" i="7"/>
  <c r="AD6865" i="7" s="1"/>
  <c r="AC6866" i="7"/>
  <c r="AD6866" i="7" s="1"/>
  <c r="AC6867" i="7"/>
  <c r="AD6867" i="7" s="1"/>
  <c r="AC6868" i="7"/>
  <c r="AD6868" i="7" s="1"/>
  <c r="AC6869" i="7"/>
  <c r="AD6869" i="7" s="1"/>
  <c r="AC6870" i="7"/>
  <c r="AD6870" i="7" s="1"/>
  <c r="AC6871" i="7"/>
  <c r="AD6871" i="7" s="1"/>
  <c r="AC6872" i="7"/>
  <c r="AD6872" i="7" s="1"/>
  <c r="AC6873" i="7"/>
  <c r="AD6873" i="7" s="1"/>
  <c r="AC6874" i="7"/>
  <c r="AD6874" i="7" s="1"/>
  <c r="AC6875" i="7"/>
  <c r="AD6875" i="7" s="1"/>
  <c r="AC6876" i="7"/>
  <c r="AD6876" i="7" s="1"/>
  <c r="AC6877" i="7"/>
  <c r="AD6877" i="7" s="1"/>
  <c r="AC6878" i="7"/>
  <c r="AD6878" i="7" s="1"/>
  <c r="AC6879" i="7"/>
  <c r="AD6879" i="7" s="1"/>
  <c r="AC6880" i="7"/>
  <c r="AD6880" i="7" s="1"/>
  <c r="AC6881" i="7"/>
  <c r="AD6881" i="7" s="1"/>
  <c r="AC6882" i="7"/>
  <c r="AD6882" i="7" s="1"/>
  <c r="AC6883" i="7"/>
  <c r="AD6883" i="7" s="1"/>
  <c r="AC6884" i="7"/>
  <c r="AD6884" i="7" s="1"/>
  <c r="AC6885" i="7"/>
  <c r="AD6885" i="7" s="1"/>
  <c r="AC6886" i="7"/>
  <c r="AD6886" i="7" s="1"/>
  <c r="AC6887" i="7"/>
  <c r="AD6887" i="7" s="1"/>
  <c r="AC6888" i="7"/>
  <c r="AD6888" i="7" s="1"/>
  <c r="AC6889" i="7"/>
  <c r="AD6889" i="7" s="1"/>
  <c r="AC6890" i="7"/>
  <c r="AD6890" i="7" s="1"/>
  <c r="AC6891" i="7"/>
  <c r="AD6891" i="7" s="1"/>
  <c r="AC6892" i="7"/>
  <c r="AD6892" i="7" s="1"/>
  <c r="AC6893" i="7"/>
  <c r="AD6893" i="7" s="1"/>
  <c r="AC6894" i="7"/>
  <c r="AD6894" i="7" s="1"/>
  <c r="AC6895" i="7"/>
  <c r="AD6895" i="7" s="1"/>
  <c r="AC6896" i="7"/>
  <c r="AD6896" i="7" s="1"/>
  <c r="AC6897" i="7"/>
  <c r="AD6897" i="7" s="1"/>
  <c r="AC6898" i="7"/>
  <c r="AD6898" i="7" s="1"/>
  <c r="AC6899" i="7"/>
  <c r="AD6899" i="7" s="1"/>
  <c r="AC6900" i="7"/>
  <c r="AD6900" i="7" s="1"/>
  <c r="AC6901" i="7"/>
  <c r="AD6901" i="7" s="1"/>
  <c r="AC6902" i="7"/>
  <c r="AD6902" i="7" s="1"/>
  <c r="AC6903" i="7"/>
  <c r="AD6903" i="7" s="1"/>
  <c r="AC6904" i="7"/>
  <c r="AD6904" i="7" s="1"/>
  <c r="AC6905" i="7"/>
  <c r="AD6905" i="7" s="1"/>
  <c r="AC6906" i="7"/>
  <c r="AD6906" i="7" s="1"/>
  <c r="AC6907" i="7"/>
  <c r="AD6907" i="7" s="1"/>
  <c r="AC6908" i="7"/>
  <c r="AD6908" i="7" s="1"/>
  <c r="AC6909" i="7"/>
  <c r="AD6909" i="7" s="1"/>
  <c r="AC6910" i="7"/>
  <c r="AD6910" i="7" s="1"/>
  <c r="AC6911" i="7"/>
  <c r="AD6911" i="7" s="1"/>
  <c r="AC6912" i="7"/>
  <c r="AD6912" i="7" s="1"/>
  <c r="AC6913" i="7"/>
  <c r="AD6913" i="7" s="1"/>
  <c r="AC6914" i="7"/>
  <c r="AD6914" i="7" s="1"/>
  <c r="AC6915" i="7"/>
  <c r="AD6915" i="7" s="1"/>
  <c r="AC6916" i="7"/>
  <c r="AD6916" i="7" s="1"/>
  <c r="AC6917" i="7"/>
  <c r="AD6917" i="7" s="1"/>
  <c r="AC6918" i="7"/>
  <c r="AD6918" i="7" s="1"/>
  <c r="AC6919" i="7"/>
  <c r="AD6919" i="7" s="1"/>
  <c r="AC6920" i="7"/>
  <c r="AD6920" i="7" s="1"/>
  <c r="AC6921" i="7"/>
  <c r="AD6921" i="7" s="1"/>
  <c r="AC6922" i="7"/>
  <c r="AD6922" i="7" s="1"/>
  <c r="AC6923" i="7"/>
  <c r="AD6923" i="7" s="1"/>
  <c r="AC6924" i="7"/>
  <c r="AD6924" i="7" s="1"/>
  <c r="AC6925" i="7"/>
  <c r="AD6925" i="7" s="1"/>
  <c r="AC6926" i="7"/>
  <c r="AD6926" i="7" s="1"/>
  <c r="AC6927" i="7"/>
  <c r="AD6927" i="7" s="1"/>
  <c r="AC6928" i="7"/>
  <c r="AD6928" i="7" s="1"/>
  <c r="AC6929" i="7"/>
  <c r="AD6929" i="7" s="1"/>
  <c r="AC6930" i="7"/>
  <c r="AD6930" i="7" s="1"/>
  <c r="AC6931" i="7"/>
  <c r="AD6931" i="7" s="1"/>
  <c r="AC6932" i="7"/>
  <c r="AD6932" i="7" s="1"/>
  <c r="AC6933" i="7"/>
  <c r="AD6933" i="7" s="1"/>
  <c r="AC6934" i="7"/>
  <c r="AD6934" i="7" s="1"/>
  <c r="AC6935" i="7"/>
  <c r="AD6935" i="7" s="1"/>
  <c r="AC6936" i="7"/>
  <c r="AD6936" i="7" s="1"/>
  <c r="AC6937" i="7"/>
  <c r="AD6937" i="7" s="1"/>
  <c r="AC6938" i="7"/>
  <c r="AD6938" i="7" s="1"/>
  <c r="AC6939" i="7"/>
  <c r="AD6939" i="7" s="1"/>
  <c r="AC6940" i="7"/>
  <c r="AD6940" i="7" s="1"/>
  <c r="AC6941" i="7"/>
  <c r="AD6941" i="7" s="1"/>
  <c r="AC6942" i="7"/>
  <c r="AD6942" i="7" s="1"/>
  <c r="AC6943" i="7"/>
  <c r="AD6943" i="7" s="1"/>
  <c r="AC6944" i="7"/>
  <c r="AD6944" i="7" s="1"/>
  <c r="AC6945" i="7"/>
  <c r="AD6945" i="7" s="1"/>
  <c r="AC6946" i="7"/>
  <c r="AD6946" i="7" s="1"/>
  <c r="AC6947" i="7"/>
  <c r="AD6947" i="7" s="1"/>
  <c r="AC6948" i="7"/>
  <c r="AD6948" i="7" s="1"/>
  <c r="AC6949" i="7"/>
  <c r="AD6949" i="7" s="1"/>
  <c r="AC6950" i="7"/>
  <c r="AD6950" i="7" s="1"/>
  <c r="AC6951" i="7"/>
  <c r="AD6951" i="7" s="1"/>
  <c r="AC6952" i="7"/>
  <c r="AD6952" i="7" s="1"/>
  <c r="AC6953" i="7"/>
  <c r="AD6953" i="7" s="1"/>
  <c r="AC6954" i="7"/>
  <c r="AD6954" i="7" s="1"/>
  <c r="AC6955" i="7"/>
  <c r="AD6955" i="7" s="1"/>
  <c r="AC6956" i="7"/>
  <c r="AD6956" i="7" s="1"/>
  <c r="AC6957" i="7"/>
  <c r="AD6957" i="7" s="1"/>
  <c r="AC6958" i="7"/>
  <c r="AD6958" i="7" s="1"/>
  <c r="AC6959" i="7"/>
  <c r="AD6959" i="7" s="1"/>
  <c r="AC6960" i="7"/>
  <c r="AD6960" i="7" s="1"/>
  <c r="AC6961" i="7"/>
  <c r="AD6961" i="7" s="1"/>
  <c r="AC6962" i="7"/>
  <c r="AD6962" i="7" s="1"/>
  <c r="AC6963" i="7"/>
  <c r="AD6963" i="7" s="1"/>
  <c r="AC6964" i="7"/>
  <c r="AD6964" i="7" s="1"/>
  <c r="AC6965" i="7"/>
  <c r="AD6965" i="7" s="1"/>
  <c r="AC6966" i="7"/>
  <c r="AD6966" i="7" s="1"/>
  <c r="AC6967" i="7"/>
  <c r="AD6967" i="7" s="1"/>
  <c r="AC6968" i="7"/>
  <c r="AD6968" i="7" s="1"/>
  <c r="AC6969" i="7"/>
  <c r="AD6969" i="7" s="1"/>
  <c r="AC6970" i="7"/>
  <c r="AD6970" i="7" s="1"/>
  <c r="AC6971" i="7"/>
  <c r="AD6971" i="7" s="1"/>
  <c r="AC6972" i="7"/>
  <c r="AD6972" i="7" s="1"/>
  <c r="AC6973" i="7"/>
  <c r="AD6973" i="7" s="1"/>
  <c r="AC6974" i="7"/>
  <c r="AD6974" i="7" s="1"/>
  <c r="AC6975" i="7"/>
  <c r="AD6975" i="7" s="1"/>
  <c r="AC6976" i="7"/>
  <c r="AD6976" i="7" s="1"/>
  <c r="AC6977" i="7"/>
  <c r="AD6977" i="7" s="1"/>
  <c r="AC6978" i="7"/>
  <c r="AD6978" i="7" s="1"/>
  <c r="AC6979" i="7"/>
  <c r="AD6979" i="7" s="1"/>
  <c r="AC6980" i="7"/>
  <c r="AD6980" i="7" s="1"/>
  <c r="AC6981" i="7"/>
  <c r="AD6981" i="7" s="1"/>
  <c r="AC6982" i="7"/>
  <c r="AD6982" i="7" s="1"/>
  <c r="AC6983" i="7"/>
  <c r="AD6983" i="7" s="1"/>
  <c r="AC6984" i="7"/>
  <c r="AD6984" i="7" s="1"/>
  <c r="AC6985" i="7"/>
  <c r="AD6985" i="7" s="1"/>
  <c r="AC6986" i="7"/>
  <c r="AD6986" i="7" s="1"/>
  <c r="AC6987" i="7"/>
  <c r="AD6987" i="7" s="1"/>
  <c r="AC6988" i="7"/>
  <c r="AD6988" i="7" s="1"/>
  <c r="AC6989" i="7"/>
  <c r="AD6989" i="7" s="1"/>
  <c r="AC6990" i="7"/>
  <c r="AD6990" i="7" s="1"/>
  <c r="AC6991" i="7"/>
  <c r="AD6991" i="7" s="1"/>
  <c r="AC6992" i="7"/>
  <c r="AD6992" i="7" s="1"/>
  <c r="AC6993" i="7"/>
  <c r="AD6993" i="7" s="1"/>
  <c r="AC6994" i="7"/>
  <c r="AD6994" i="7" s="1"/>
  <c r="AC6995" i="7"/>
  <c r="AD6995" i="7" s="1"/>
  <c r="AC6996" i="7"/>
  <c r="AD6996" i="7" s="1"/>
  <c r="AC6997" i="7"/>
  <c r="AD6997" i="7" s="1"/>
  <c r="AC6998" i="7"/>
  <c r="AD6998" i="7" s="1"/>
  <c r="AC6999" i="7"/>
  <c r="AD6999" i="7" s="1"/>
  <c r="AC7000" i="7"/>
  <c r="AD7000" i="7" s="1"/>
  <c r="AC7001" i="7"/>
  <c r="AD7001" i="7" s="1"/>
  <c r="AC7002" i="7"/>
  <c r="AD7002" i="7" s="1"/>
  <c r="AC7003" i="7"/>
  <c r="AD7003" i="7" s="1"/>
  <c r="AC7004" i="7"/>
  <c r="AD7004" i="7" s="1"/>
  <c r="AC7005" i="7"/>
  <c r="AD7005" i="7" s="1"/>
  <c r="AC7006" i="7"/>
  <c r="AD7006" i="7" s="1"/>
  <c r="AC7007" i="7"/>
  <c r="AD7007" i="7" s="1"/>
  <c r="AC7008" i="7"/>
  <c r="AD7008" i="7" s="1"/>
  <c r="AC7009" i="7"/>
  <c r="AD7009" i="7" s="1"/>
  <c r="AC7010" i="7"/>
  <c r="AD7010" i="7" s="1"/>
  <c r="AC7011" i="7"/>
  <c r="AD7011" i="7" s="1"/>
  <c r="AC7012" i="7"/>
  <c r="AD7012" i="7" s="1"/>
  <c r="AC7013" i="7"/>
  <c r="AD7013" i="7" s="1"/>
  <c r="AC7014" i="7"/>
  <c r="AD7014" i="7" s="1"/>
  <c r="AC7015" i="7"/>
  <c r="AD7015" i="7" s="1"/>
  <c r="AC7016" i="7"/>
  <c r="AD7016" i="7" s="1"/>
  <c r="AC7017" i="7"/>
  <c r="AD7017" i="7" s="1"/>
  <c r="AC7018" i="7"/>
  <c r="AD7018" i="7" s="1"/>
  <c r="AC7019" i="7"/>
  <c r="AD7019" i="7" s="1"/>
  <c r="AC7020" i="7"/>
  <c r="AD7020" i="7" s="1"/>
  <c r="AC7021" i="7"/>
  <c r="AD7021" i="7" s="1"/>
  <c r="AC7022" i="7"/>
  <c r="AD7022" i="7" s="1"/>
  <c r="AC7023" i="7"/>
  <c r="AD7023" i="7" s="1"/>
  <c r="AC7024" i="7"/>
  <c r="AD7024" i="7" s="1"/>
  <c r="AC7025" i="7"/>
  <c r="AD7025" i="7" s="1"/>
  <c r="AC7026" i="7"/>
  <c r="AD7026" i="7" s="1"/>
  <c r="AC7027" i="7"/>
  <c r="AD7027" i="7" s="1"/>
  <c r="AC7028" i="7"/>
  <c r="AD7028" i="7" s="1"/>
  <c r="AC7029" i="7"/>
  <c r="AD7029" i="7" s="1"/>
  <c r="AC7030" i="7"/>
  <c r="AD7030" i="7" s="1"/>
  <c r="AC7031" i="7"/>
  <c r="AD7031" i="7" s="1"/>
  <c r="AC7032" i="7"/>
  <c r="AD7032" i="7" s="1"/>
  <c r="AC7033" i="7"/>
  <c r="AD7033" i="7" s="1"/>
  <c r="AC7034" i="7"/>
  <c r="AD7034" i="7" s="1"/>
  <c r="AC7035" i="7"/>
  <c r="AD7035" i="7" s="1"/>
  <c r="AC7036" i="7"/>
  <c r="AD7036" i="7" s="1"/>
  <c r="AC7037" i="7"/>
  <c r="AD7037" i="7" s="1"/>
  <c r="AC7038" i="7"/>
  <c r="AD7038" i="7" s="1"/>
  <c r="AC7039" i="7"/>
  <c r="AD7039" i="7" s="1"/>
  <c r="AC7040" i="7"/>
  <c r="AD7040" i="7" s="1"/>
  <c r="AC7041" i="7"/>
  <c r="AD7041" i="7" s="1"/>
  <c r="AC7042" i="7"/>
  <c r="AD7042" i="7" s="1"/>
  <c r="AC7043" i="7"/>
  <c r="AD7043" i="7" s="1"/>
  <c r="AC7044" i="7"/>
  <c r="AD7044" i="7" s="1"/>
  <c r="AC7045" i="7"/>
  <c r="AD7045" i="7" s="1"/>
  <c r="AC7046" i="7"/>
  <c r="AD7046" i="7" s="1"/>
  <c r="AC7047" i="7"/>
  <c r="AD7047" i="7" s="1"/>
  <c r="AC7048" i="7"/>
  <c r="AD7048" i="7" s="1"/>
  <c r="AC7049" i="7"/>
  <c r="AD7049" i="7" s="1"/>
  <c r="AC7050" i="7"/>
  <c r="AD7050" i="7" s="1"/>
  <c r="AC7051" i="7"/>
  <c r="AD7051" i="7" s="1"/>
  <c r="AC7052" i="7"/>
  <c r="AD7052" i="7" s="1"/>
  <c r="AC7053" i="7"/>
  <c r="AD7053" i="7" s="1"/>
  <c r="AC7054" i="7"/>
  <c r="AD7054" i="7" s="1"/>
  <c r="AC7055" i="7"/>
  <c r="AD7055" i="7" s="1"/>
  <c r="AC7056" i="7"/>
  <c r="AD7056" i="7" s="1"/>
  <c r="AC7057" i="7"/>
  <c r="AD7057" i="7" s="1"/>
  <c r="AC7058" i="7"/>
  <c r="AD7058" i="7" s="1"/>
  <c r="AC7059" i="7"/>
  <c r="AD7059" i="7" s="1"/>
  <c r="AC7060" i="7"/>
  <c r="AD7060" i="7" s="1"/>
  <c r="AC7061" i="7"/>
  <c r="AD7061" i="7" s="1"/>
  <c r="AC7062" i="7"/>
  <c r="AD7062" i="7" s="1"/>
  <c r="AC7063" i="7"/>
  <c r="AD7063" i="7" s="1"/>
  <c r="AC7064" i="7"/>
  <c r="AD7064" i="7" s="1"/>
  <c r="AC7065" i="7"/>
  <c r="AD7065" i="7" s="1"/>
  <c r="AC7066" i="7"/>
  <c r="AD7066" i="7" s="1"/>
  <c r="AC7067" i="7"/>
  <c r="AD7067" i="7" s="1"/>
  <c r="AC7068" i="7"/>
  <c r="AD7068" i="7" s="1"/>
  <c r="AC7069" i="7"/>
  <c r="AD7069" i="7" s="1"/>
  <c r="AC7070" i="7"/>
  <c r="AD7070" i="7" s="1"/>
  <c r="AC7071" i="7"/>
  <c r="AD7071" i="7" s="1"/>
  <c r="AC7072" i="7"/>
  <c r="AD7072" i="7" s="1"/>
  <c r="AC7073" i="7"/>
  <c r="AD7073" i="7" s="1"/>
  <c r="AC7074" i="7"/>
  <c r="AD7074" i="7" s="1"/>
  <c r="AC7075" i="7"/>
  <c r="AD7075" i="7" s="1"/>
  <c r="AC7076" i="7"/>
  <c r="AD7076" i="7" s="1"/>
  <c r="AC7077" i="7"/>
  <c r="AD7077" i="7" s="1"/>
  <c r="AC7078" i="7"/>
  <c r="AD7078" i="7" s="1"/>
  <c r="AC7079" i="7"/>
  <c r="AD7079" i="7" s="1"/>
  <c r="AC7080" i="7"/>
  <c r="AD7080" i="7" s="1"/>
  <c r="AC7081" i="7"/>
  <c r="AD7081" i="7" s="1"/>
  <c r="AC7082" i="7"/>
  <c r="AD7082" i="7" s="1"/>
  <c r="AC7083" i="7"/>
  <c r="AD7083" i="7" s="1"/>
  <c r="AC7084" i="7"/>
  <c r="AD7084" i="7" s="1"/>
  <c r="AC7085" i="7"/>
  <c r="AD7085" i="7" s="1"/>
  <c r="AC7086" i="7"/>
  <c r="AD7086" i="7" s="1"/>
  <c r="AC7087" i="7"/>
  <c r="AD7087" i="7" s="1"/>
  <c r="AC7088" i="7"/>
  <c r="AD7088" i="7" s="1"/>
  <c r="AC7089" i="7"/>
  <c r="AD7089" i="7" s="1"/>
  <c r="AC7090" i="7"/>
  <c r="AD7090" i="7" s="1"/>
  <c r="AC7091" i="7"/>
  <c r="AD7091" i="7" s="1"/>
  <c r="AC7092" i="7"/>
  <c r="AD7092" i="7" s="1"/>
  <c r="AC7093" i="7"/>
  <c r="AD7093" i="7" s="1"/>
  <c r="AC7094" i="7"/>
  <c r="AD7094" i="7" s="1"/>
  <c r="AC7095" i="7"/>
  <c r="AD7095" i="7" s="1"/>
  <c r="AC7096" i="7"/>
  <c r="AD7096" i="7" s="1"/>
  <c r="AC7097" i="7"/>
  <c r="AD7097" i="7" s="1"/>
  <c r="AC7098" i="7"/>
  <c r="AD7098" i="7" s="1"/>
  <c r="AC7099" i="7"/>
  <c r="AD7099" i="7" s="1"/>
  <c r="AC7100" i="7"/>
  <c r="AD7100" i="7" s="1"/>
  <c r="AC7101" i="7"/>
  <c r="AD7101" i="7" s="1"/>
  <c r="AC7102" i="7"/>
  <c r="AD7102" i="7" s="1"/>
  <c r="AC7103" i="7"/>
  <c r="AD7103" i="7" s="1"/>
  <c r="AC7104" i="7"/>
  <c r="AD7104" i="7" s="1"/>
  <c r="AC7105" i="7"/>
  <c r="AD7105" i="7" s="1"/>
  <c r="AC7106" i="7"/>
  <c r="AD7106" i="7" s="1"/>
  <c r="AC7107" i="7"/>
  <c r="AD7107" i="7" s="1"/>
  <c r="AC7108" i="7"/>
  <c r="AD7108" i="7" s="1"/>
  <c r="AC7109" i="7"/>
  <c r="AD7109" i="7" s="1"/>
  <c r="AC7110" i="7"/>
  <c r="AD7110" i="7" s="1"/>
  <c r="AC7111" i="7"/>
  <c r="AD7111" i="7" s="1"/>
  <c r="AC7112" i="7"/>
  <c r="AD7112" i="7" s="1"/>
  <c r="AC7113" i="7"/>
  <c r="AD7113" i="7" s="1"/>
  <c r="AC7114" i="7"/>
  <c r="AD7114" i="7" s="1"/>
  <c r="AC7115" i="7"/>
  <c r="AD7115" i="7" s="1"/>
  <c r="AC7116" i="7"/>
  <c r="AD7116" i="7" s="1"/>
  <c r="AC7117" i="7"/>
  <c r="AD7117" i="7" s="1"/>
  <c r="AC7118" i="7"/>
  <c r="AD7118" i="7" s="1"/>
  <c r="AC7119" i="7"/>
  <c r="AD7119" i="7" s="1"/>
  <c r="AC7120" i="7"/>
  <c r="AD7120" i="7" s="1"/>
  <c r="AC7121" i="7"/>
  <c r="AD7121" i="7" s="1"/>
  <c r="AC7122" i="7"/>
  <c r="AD7122" i="7" s="1"/>
  <c r="AC7123" i="7"/>
  <c r="AD7123" i="7" s="1"/>
  <c r="AC7124" i="7"/>
  <c r="AD7124" i="7" s="1"/>
  <c r="AC7125" i="7"/>
  <c r="AD7125" i="7" s="1"/>
  <c r="AC7126" i="7"/>
  <c r="AD7126" i="7" s="1"/>
  <c r="AC7127" i="7"/>
  <c r="AD7127" i="7" s="1"/>
  <c r="AC7128" i="7"/>
  <c r="AD7128" i="7" s="1"/>
  <c r="AC7129" i="7"/>
  <c r="AD7129" i="7" s="1"/>
  <c r="AC7130" i="7"/>
  <c r="AD7130" i="7" s="1"/>
  <c r="AC7131" i="7"/>
  <c r="AD7131" i="7" s="1"/>
  <c r="AC7132" i="7"/>
  <c r="AD7132" i="7" s="1"/>
  <c r="AC7133" i="7"/>
  <c r="AD7133" i="7" s="1"/>
  <c r="AC7134" i="7"/>
  <c r="AD7134" i="7" s="1"/>
  <c r="AC7135" i="7"/>
  <c r="AD7135" i="7" s="1"/>
  <c r="AC7136" i="7"/>
  <c r="AD7136" i="7" s="1"/>
  <c r="AC7137" i="7"/>
  <c r="AD7137" i="7" s="1"/>
  <c r="AC7138" i="7"/>
  <c r="AD7138" i="7" s="1"/>
  <c r="AC7139" i="7"/>
  <c r="AD7139" i="7" s="1"/>
  <c r="AC7140" i="7"/>
  <c r="AD7140" i="7" s="1"/>
  <c r="AC7141" i="7"/>
  <c r="AD7141" i="7" s="1"/>
  <c r="AC7142" i="7"/>
  <c r="AD7142" i="7" s="1"/>
  <c r="AC7143" i="7"/>
  <c r="AD7143" i="7" s="1"/>
  <c r="AC7144" i="7"/>
  <c r="AD7144" i="7" s="1"/>
  <c r="AC7145" i="7"/>
  <c r="AD7145" i="7" s="1"/>
  <c r="AC7146" i="7"/>
  <c r="AD7146" i="7" s="1"/>
  <c r="AC7147" i="7"/>
  <c r="AD7147" i="7" s="1"/>
  <c r="AC7148" i="7"/>
  <c r="AD7148" i="7" s="1"/>
  <c r="AC7149" i="7"/>
  <c r="AD7149" i="7" s="1"/>
  <c r="AC7150" i="7"/>
  <c r="AD7150" i="7" s="1"/>
  <c r="AC7151" i="7"/>
  <c r="AD7151" i="7" s="1"/>
  <c r="AC7152" i="7"/>
  <c r="AD7152" i="7" s="1"/>
  <c r="AC7153" i="7"/>
  <c r="AD7153" i="7" s="1"/>
  <c r="AC7154" i="7"/>
  <c r="AD7154" i="7" s="1"/>
  <c r="AC7155" i="7"/>
  <c r="AD7155" i="7" s="1"/>
  <c r="AC7156" i="7"/>
  <c r="AD7156" i="7" s="1"/>
  <c r="AC7157" i="7"/>
  <c r="AD7157" i="7" s="1"/>
  <c r="AC7158" i="7"/>
  <c r="AD7158" i="7" s="1"/>
  <c r="AC7159" i="7"/>
  <c r="AD7159" i="7" s="1"/>
  <c r="AC7160" i="7"/>
  <c r="AD7160" i="7" s="1"/>
  <c r="AC7161" i="7"/>
  <c r="AD7161" i="7" s="1"/>
  <c r="AC7162" i="7"/>
  <c r="AD7162" i="7" s="1"/>
  <c r="AC7163" i="7"/>
  <c r="AD7163" i="7" s="1"/>
  <c r="AC7164" i="7"/>
  <c r="AD7164" i="7" s="1"/>
  <c r="AC7165" i="7"/>
  <c r="AD7165" i="7" s="1"/>
  <c r="AC7166" i="7"/>
  <c r="AD7166" i="7" s="1"/>
  <c r="AC7167" i="7"/>
  <c r="AD7167" i="7" s="1"/>
  <c r="AC7168" i="7"/>
  <c r="AD7168" i="7" s="1"/>
  <c r="AC7169" i="7"/>
  <c r="AD7169" i="7" s="1"/>
  <c r="AC7170" i="7"/>
  <c r="AD7170" i="7" s="1"/>
  <c r="AC7171" i="7"/>
  <c r="AD7171" i="7" s="1"/>
  <c r="AC7172" i="7"/>
  <c r="AD7172" i="7" s="1"/>
  <c r="AC7173" i="7"/>
  <c r="AD7173" i="7" s="1"/>
  <c r="AC7174" i="7"/>
  <c r="AD7174" i="7" s="1"/>
  <c r="AC7175" i="7"/>
  <c r="AD7175" i="7" s="1"/>
  <c r="AC7176" i="7"/>
  <c r="AD7176" i="7" s="1"/>
  <c r="AC7177" i="7"/>
  <c r="AD7177" i="7" s="1"/>
  <c r="AC7178" i="7"/>
  <c r="AD7178" i="7" s="1"/>
  <c r="AC7179" i="7"/>
  <c r="AD7179" i="7" s="1"/>
  <c r="AC7180" i="7"/>
  <c r="AD7180" i="7" s="1"/>
  <c r="AC7181" i="7"/>
  <c r="AD7181" i="7" s="1"/>
  <c r="AC7182" i="7"/>
  <c r="AD7182" i="7" s="1"/>
  <c r="AC7183" i="7"/>
  <c r="AD7183" i="7" s="1"/>
  <c r="AC7184" i="7"/>
  <c r="AD7184" i="7" s="1"/>
  <c r="AC7185" i="7"/>
  <c r="AD7185" i="7" s="1"/>
  <c r="AC7186" i="7"/>
  <c r="AD7186" i="7" s="1"/>
  <c r="AC7187" i="7"/>
  <c r="AD7187" i="7" s="1"/>
  <c r="AC7188" i="7"/>
  <c r="AD7188" i="7" s="1"/>
  <c r="AC7189" i="7"/>
  <c r="AD7189" i="7" s="1"/>
  <c r="AC7190" i="7"/>
  <c r="AD7190" i="7" s="1"/>
  <c r="AC7191" i="7"/>
  <c r="AD7191" i="7" s="1"/>
  <c r="AC7192" i="7"/>
  <c r="AD7192" i="7" s="1"/>
  <c r="AC7193" i="7"/>
  <c r="AD7193" i="7" s="1"/>
  <c r="AC7194" i="7"/>
  <c r="AD7194" i="7" s="1"/>
  <c r="AC7195" i="7"/>
  <c r="AD7195" i="7" s="1"/>
  <c r="AC7196" i="7"/>
  <c r="AD7196" i="7" s="1"/>
  <c r="AC7197" i="7"/>
  <c r="AD7197" i="7" s="1"/>
  <c r="AC7198" i="7"/>
  <c r="AD7198" i="7" s="1"/>
  <c r="AC7199" i="7"/>
  <c r="AD7199" i="7" s="1"/>
  <c r="AC7200" i="7"/>
  <c r="AD7200" i="7" s="1"/>
  <c r="AC7201" i="7"/>
  <c r="AD7201" i="7" s="1"/>
  <c r="AC7202" i="7"/>
  <c r="AD7202" i="7" s="1"/>
  <c r="AC7203" i="7"/>
  <c r="AD7203" i="7" s="1"/>
  <c r="AC7204" i="7"/>
  <c r="AD7204" i="7" s="1"/>
  <c r="AC7205" i="7"/>
  <c r="AD7205" i="7" s="1"/>
  <c r="AC7206" i="7"/>
  <c r="AD7206" i="7" s="1"/>
  <c r="AC7207" i="7"/>
  <c r="AD7207" i="7" s="1"/>
  <c r="AC7208" i="7"/>
  <c r="AD7208" i="7" s="1"/>
  <c r="AC7209" i="7"/>
  <c r="AD7209" i="7" s="1"/>
  <c r="AC7210" i="7"/>
  <c r="AD7210" i="7" s="1"/>
  <c r="AC7211" i="7"/>
  <c r="AD7211" i="7" s="1"/>
  <c r="AC7212" i="7"/>
  <c r="AD7212" i="7" s="1"/>
  <c r="AC7213" i="7"/>
  <c r="AD7213" i="7" s="1"/>
  <c r="AC7214" i="7"/>
  <c r="AD7214" i="7" s="1"/>
  <c r="AC7215" i="7"/>
  <c r="AD7215" i="7" s="1"/>
  <c r="AC7216" i="7"/>
  <c r="AD7216" i="7" s="1"/>
  <c r="AC7217" i="7"/>
  <c r="AD7217" i="7" s="1"/>
  <c r="AC7218" i="7"/>
  <c r="AD7218" i="7" s="1"/>
  <c r="AC7219" i="7"/>
  <c r="AD7219" i="7" s="1"/>
  <c r="AC7220" i="7"/>
  <c r="AD7220" i="7" s="1"/>
  <c r="AC7221" i="7"/>
  <c r="AD7221" i="7" s="1"/>
  <c r="AC7222" i="7"/>
  <c r="AD7222" i="7" s="1"/>
  <c r="AC7223" i="7"/>
  <c r="AD7223" i="7" s="1"/>
  <c r="AC7224" i="7"/>
  <c r="AD7224" i="7" s="1"/>
  <c r="AC7225" i="7"/>
  <c r="AD7225" i="7" s="1"/>
  <c r="AC7226" i="7"/>
  <c r="AD7226" i="7" s="1"/>
  <c r="AC7227" i="7"/>
  <c r="AD7227" i="7" s="1"/>
  <c r="AC7228" i="7"/>
  <c r="AD7228" i="7" s="1"/>
  <c r="AC7229" i="7"/>
  <c r="AD7229" i="7" s="1"/>
  <c r="AC7230" i="7"/>
  <c r="AD7230" i="7" s="1"/>
  <c r="AC7231" i="7"/>
  <c r="AD7231" i="7" s="1"/>
  <c r="AC7232" i="7"/>
  <c r="AD7232" i="7" s="1"/>
  <c r="AC7233" i="7"/>
  <c r="AD7233" i="7" s="1"/>
  <c r="AC7234" i="7"/>
  <c r="AD7234" i="7" s="1"/>
  <c r="AC7235" i="7"/>
  <c r="AD7235" i="7" s="1"/>
  <c r="AC7236" i="7"/>
  <c r="AD7236" i="7" s="1"/>
  <c r="AC7237" i="7"/>
  <c r="AD7237" i="7" s="1"/>
  <c r="AC7238" i="7"/>
  <c r="AD7238" i="7" s="1"/>
  <c r="AC7239" i="7"/>
  <c r="AD7239" i="7" s="1"/>
  <c r="AC7240" i="7"/>
  <c r="AD7240" i="7" s="1"/>
  <c r="AC7241" i="7"/>
  <c r="AD7241" i="7" s="1"/>
  <c r="AC7242" i="7"/>
  <c r="AD7242" i="7" s="1"/>
  <c r="AC7243" i="7"/>
  <c r="AD7243" i="7" s="1"/>
  <c r="AC7244" i="7"/>
  <c r="AD7244" i="7" s="1"/>
  <c r="AC7245" i="7"/>
  <c r="AD7245" i="7" s="1"/>
  <c r="AC7246" i="7"/>
  <c r="AD7246" i="7" s="1"/>
  <c r="AC7247" i="7"/>
  <c r="AD7247" i="7" s="1"/>
  <c r="AC7248" i="7"/>
  <c r="AD7248" i="7" s="1"/>
  <c r="AC7249" i="7"/>
  <c r="AD7249" i="7" s="1"/>
  <c r="AC7250" i="7"/>
  <c r="AD7250" i="7" s="1"/>
  <c r="AC7251" i="7"/>
  <c r="AD7251" i="7" s="1"/>
  <c r="AC7252" i="7"/>
  <c r="AD7252" i="7" s="1"/>
  <c r="AC7253" i="7"/>
  <c r="AD7253" i="7" s="1"/>
  <c r="AC7254" i="7"/>
  <c r="AD7254" i="7" s="1"/>
  <c r="AC7255" i="7"/>
  <c r="AD7255" i="7" s="1"/>
  <c r="AC7256" i="7"/>
  <c r="AD7256" i="7" s="1"/>
  <c r="AC7257" i="7"/>
  <c r="AD7257" i="7" s="1"/>
  <c r="AC7258" i="7"/>
  <c r="AD7258" i="7" s="1"/>
  <c r="AC7259" i="7"/>
  <c r="AD7259" i="7" s="1"/>
  <c r="AC7260" i="7"/>
  <c r="AD7260" i="7" s="1"/>
  <c r="AC7261" i="7"/>
  <c r="AD7261" i="7" s="1"/>
  <c r="AC7262" i="7"/>
  <c r="AD7262" i="7" s="1"/>
  <c r="AC7263" i="7"/>
  <c r="AD7263" i="7" s="1"/>
  <c r="AC7264" i="7"/>
  <c r="AD7264" i="7" s="1"/>
  <c r="AC7265" i="7"/>
  <c r="AD7265" i="7" s="1"/>
  <c r="AC7266" i="7"/>
  <c r="AD7266" i="7" s="1"/>
  <c r="AC7267" i="7"/>
  <c r="AD7267" i="7" s="1"/>
  <c r="AC7268" i="7"/>
  <c r="AD7268" i="7" s="1"/>
  <c r="AC7269" i="7"/>
  <c r="AD7269" i="7" s="1"/>
  <c r="AC7270" i="7"/>
  <c r="AD7270" i="7" s="1"/>
  <c r="AC7271" i="7"/>
  <c r="AD7271" i="7" s="1"/>
  <c r="AC7272" i="7"/>
  <c r="AD7272" i="7" s="1"/>
  <c r="AC7273" i="7"/>
  <c r="AD7273" i="7" s="1"/>
  <c r="AC7274" i="7"/>
  <c r="AD7274" i="7" s="1"/>
  <c r="AC7275" i="7"/>
  <c r="AD7275" i="7" s="1"/>
  <c r="AC7276" i="7"/>
  <c r="AD7276" i="7" s="1"/>
  <c r="AC7277" i="7"/>
  <c r="AD7277" i="7" s="1"/>
  <c r="AC7278" i="7"/>
  <c r="AD7278" i="7" s="1"/>
  <c r="AC7279" i="7"/>
  <c r="AD7279" i="7" s="1"/>
  <c r="AC7280" i="7"/>
  <c r="AD7280" i="7" s="1"/>
  <c r="AC7281" i="7"/>
  <c r="AD7281" i="7" s="1"/>
  <c r="AC7282" i="7"/>
  <c r="AD7282" i="7" s="1"/>
  <c r="AC7283" i="7"/>
  <c r="AD7283" i="7" s="1"/>
  <c r="AC7284" i="7"/>
  <c r="AD7284" i="7" s="1"/>
  <c r="AC7285" i="7"/>
  <c r="AD7285" i="7" s="1"/>
  <c r="AC7286" i="7"/>
  <c r="AD7286" i="7" s="1"/>
  <c r="AC7287" i="7"/>
  <c r="AD7287" i="7" s="1"/>
  <c r="AC7288" i="7"/>
  <c r="AD7288" i="7" s="1"/>
  <c r="AC7289" i="7"/>
  <c r="AD7289" i="7" s="1"/>
  <c r="AC7290" i="7"/>
  <c r="AD7290" i="7" s="1"/>
  <c r="AC7291" i="7"/>
  <c r="AD7291" i="7" s="1"/>
  <c r="AC7292" i="7"/>
  <c r="AD7292" i="7" s="1"/>
  <c r="AC7293" i="7"/>
  <c r="AD7293" i="7" s="1"/>
  <c r="AC7294" i="7"/>
  <c r="AD7294" i="7" s="1"/>
  <c r="AC7295" i="7"/>
  <c r="AD7295" i="7" s="1"/>
  <c r="AC7296" i="7"/>
  <c r="AD7296" i="7" s="1"/>
  <c r="AC7297" i="7"/>
  <c r="AD7297" i="7" s="1"/>
  <c r="AC7298" i="7"/>
  <c r="AD7298" i="7" s="1"/>
  <c r="AC7299" i="7"/>
  <c r="AD7299" i="7" s="1"/>
  <c r="AC7300" i="7"/>
  <c r="AD7300" i="7" s="1"/>
  <c r="AC7301" i="7"/>
  <c r="AD7301" i="7" s="1"/>
  <c r="AC7302" i="7"/>
  <c r="AD7302" i="7" s="1"/>
  <c r="AC7303" i="7"/>
  <c r="AD7303" i="7" s="1"/>
  <c r="AC7304" i="7"/>
  <c r="AD7304" i="7" s="1"/>
  <c r="AC7305" i="7"/>
  <c r="AD7305" i="7" s="1"/>
  <c r="AC7306" i="7"/>
  <c r="AD7306" i="7" s="1"/>
  <c r="AC7307" i="7"/>
  <c r="AD7307" i="7" s="1"/>
  <c r="AC7308" i="7"/>
  <c r="AD7308" i="7" s="1"/>
  <c r="AC7309" i="7"/>
  <c r="AD7309" i="7" s="1"/>
  <c r="AC7310" i="7"/>
  <c r="AD7310" i="7" s="1"/>
  <c r="AC7311" i="7"/>
  <c r="AD7311" i="7" s="1"/>
  <c r="AC7312" i="7"/>
  <c r="AD7312" i="7" s="1"/>
  <c r="AC7313" i="7"/>
  <c r="AD7313" i="7" s="1"/>
  <c r="AC7314" i="7"/>
  <c r="AD7314" i="7" s="1"/>
  <c r="AC7315" i="7"/>
  <c r="AD7315" i="7" s="1"/>
  <c r="AC7316" i="7"/>
  <c r="AD7316" i="7" s="1"/>
  <c r="AC7317" i="7"/>
  <c r="AD7317" i="7" s="1"/>
  <c r="AC7318" i="7"/>
  <c r="AD7318" i="7" s="1"/>
  <c r="AC7319" i="7"/>
  <c r="AD7319" i="7" s="1"/>
  <c r="AC7320" i="7"/>
  <c r="AD7320" i="7" s="1"/>
  <c r="AC7321" i="7"/>
  <c r="AD7321" i="7" s="1"/>
  <c r="AC7322" i="7"/>
  <c r="AD7322" i="7" s="1"/>
  <c r="AC7323" i="7"/>
  <c r="AD7323" i="7" s="1"/>
  <c r="AC7324" i="7"/>
  <c r="AD7324" i="7" s="1"/>
  <c r="AC7325" i="7"/>
  <c r="AD7325" i="7" s="1"/>
  <c r="AC7326" i="7"/>
  <c r="AD7326" i="7" s="1"/>
  <c r="AC7327" i="7"/>
  <c r="AD7327" i="7" s="1"/>
  <c r="AC7328" i="7"/>
  <c r="AD7328" i="7" s="1"/>
  <c r="AC7329" i="7"/>
  <c r="AD7329" i="7" s="1"/>
  <c r="AC7330" i="7"/>
  <c r="AD7330" i="7" s="1"/>
  <c r="AC7331" i="7"/>
  <c r="AD7331" i="7" s="1"/>
  <c r="AC7332" i="7"/>
  <c r="AD7332" i="7" s="1"/>
  <c r="AC7333" i="7"/>
  <c r="AD7333" i="7" s="1"/>
  <c r="AC7334" i="7"/>
  <c r="AD7334" i="7" s="1"/>
  <c r="AC7335" i="7"/>
  <c r="AD7335" i="7" s="1"/>
  <c r="AC7336" i="7"/>
  <c r="AD7336" i="7" s="1"/>
  <c r="AC7337" i="7"/>
  <c r="AD7337" i="7" s="1"/>
  <c r="AC7338" i="7"/>
  <c r="AD7338" i="7" s="1"/>
  <c r="AC7339" i="7"/>
  <c r="AD7339" i="7" s="1"/>
  <c r="AC7340" i="7"/>
  <c r="AD7340" i="7" s="1"/>
  <c r="AC7341" i="7"/>
  <c r="AD7341" i="7" s="1"/>
  <c r="AC7342" i="7"/>
  <c r="AD7342" i="7" s="1"/>
  <c r="AC7343" i="7"/>
  <c r="AD7343" i="7" s="1"/>
  <c r="AC7344" i="7"/>
  <c r="AD7344" i="7" s="1"/>
  <c r="AC7345" i="7"/>
  <c r="AD7345" i="7" s="1"/>
  <c r="AC7346" i="7"/>
  <c r="AD7346" i="7" s="1"/>
  <c r="AC7347" i="7"/>
  <c r="AD7347" i="7" s="1"/>
  <c r="AC7348" i="7"/>
  <c r="AD7348" i="7" s="1"/>
  <c r="AC7349" i="7"/>
  <c r="AD7349" i="7" s="1"/>
  <c r="AC7350" i="7"/>
  <c r="AD7350" i="7" s="1"/>
  <c r="AC7351" i="7"/>
  <c r="AD7351" i="7" s="1"/>
  <c r="AC7352" i="7"/>
  <c r="AD7352" i="7" s="1"/>
  <c r="AC7353" i="7"/>
  <c r="AD7353" i="7" s="1"/>
  <c r="AC7354" i="7"/>
  <c r="AD7354" i="7" s="1"/>
  <c r="AC7355" i="7"/>
  <c r="AD7355" i="7" s="1"/>
  <c r="AC7356" i="7"/>
  <c r="AD7356" i="7" s="1"/>
  <c r="AC7357" i="7"/>
  <c r="AD7357" i="7" s="1"/>
  <c r="AC7358" i="7"/>
  <c r="AD7358" i="7" s="1"/>
  <c r="AC7359" i="7"/>
  <c r="AD7359" i="7" s="1"/>
  <c r="AC7360" i="7"/>
  <c r="AD7360" i="7" s="1"/>
  <c r="AC7361" i="7"/>
  <c r="AD7361" i="7" s="1"/>
  <c r="AC7362" i="7"/>
  <c r="AD7362" i="7" s="1"/>
  <c r="AC7363" i="7"/>
  <c r="AD7363" i="7" s="1"/>
  <c r="AC7364" i="7"/>
  <c r="AD7364" i="7" s="1"/>
  <c r="AC7365" i="7"/>
  <c r="AD7365" i="7" s="1"/>
  <c r="AC7366" i="7"/>
  <c r="AD7366" i="7" s="1"/>
  <c r="AC7367" i="7"/>
  <c r="AD7367" i="7" s="1"/>
  <c r="AC7368" i="7"/>
  <c r="AD7368" i="7" s="1"/>
  <c r="AC7369" i="7"/>
  <c r="AD7369" i="7" s="1"/>
  <c r="AC7370" i="7"/>
  <c r="AD7370" i="7" s="1"/>
  <c r="AC7371" i="7"/>
  <c r="AD7371" i="7" s="1"/>
  <c r="AC7372" i="7"/>
  <c r="AD7372" i="7" s="1"/>
  <c r="AC7373" i="7"/>
  <c r="AD7373" i="7" s="1"/>
  <c r="AC7374" i="7"/>
  <c r="AD7374" i="7" s="1"/>
  <c r="AC7375" i="7"/>
  <c r="AD7375" i="7" s="1"/>
  <c r="AC7376" i="7"/>
  <c r="AD7376" i="7" s="1"/>
  <c r="AC7377" i="7"/>
  <c r="AD7377" i="7" s="1"/>
  <c r="AC7378" i="7"/>
  <c r="AD7378" i="7" s="1"/>
  <c r="AC7379" i="7"/>
  <c r="AD7379" i="7" s="1"/>
  <c r="AC7380" i="7"/>
  <c r="AD7380" i="7" s="1"/>
  <c r="AC7381" i="7"/>
  <c r="AD7381" i="7" s="1"/>
  <c r="AC7382" i="7"/>
  <c r="AD7382" i="7" s="1"/>
  <c r="AC7383" i="7"/>
  <c r="AD7383" i="7" s="1"/>
  <c r="AC7384" i="7"/>
  <c r="AD7384" i="7" s="1"/>
  <c r="AC7385" i="7"/>
  <c r="AD7385" i="7" s="1"/>
  <c r="AC7386" i="7"/>
  <c r="AD7386" i="7" s="1"/>
  <c r="AC7387" i="7"/>
  <c r="AD7387" i="7" s="1"/>
  <c r="AC7388" i="7"/>
  <c r="AD7388" i="7" s="1"/>
  <c r="AC7389" i="7"/>
  <c r="AD7389" i="7" s="1"/>
  <c r="AC7390" i="7"/>
  <c r="AD7390" i="7" s="1"/>
  <c r="AC7391" i="7"/>
  <c r="AD7391" i="7" s="1"/>
  <c r="AC7392" i="7"/>
  <c r="AD7392" i="7" s="1"/>
  <c r="AC7393" i="7"/>
  <c r="AD7393" i="7" s="1"/>
  <c r="AC7394" i="7"/>
  <c r="AD7394" i="7" s="1"/>
  <c r="AC7395" i="7"/>
  <c r="AD7395" i="7" s="1"/>
  <c r="AC7396" i="7"/>
  <c r="AD7396" i="7" s="1"/>
  <c r="AC7397" i="7"/>
  <c r="AD7397" i="7" s="1"/>
  <c r="AC7398" i="7"/>
  <c r="AD7398" i="7" s="1"/>
  <c r="AC7399" i="7"/>
  <c r="AD7399" i="7" s="1"/>
  <c r="AC7400" i="7"/>
  <c r="AD7400" i="7" s="1"/>
  <c r="AC7401" i="7"/>
  <c r="AD7401" i="7" s="1"/>
  <c r="AC7402" i="7"/>
  <c r="AD7402" i="7" s="1"/>
  <c r="AC7403" i="7"/>
  <c r="AD7403" i="7" s="1"/>
  <c r="AC7404" i="7"/>
  <c r="AD7404" i="7" s="1"/>
  <c r="AC7405" i="7"/>
  <c r="AD7405" i="7" s="1"/>
  <c r="AC7406" i="7"/>
  <c r="AD7406" i="7" s="1"/>
  <c r="AC7407" i="7"/>
  <c r="AD7407" i="7" s="1"/>
  <c r="AC7408" i="7"/>
  <c r="AD7408" i="7" s="1"/>
  <c r="AC7409" i="7"/>
  <c r="AD7409" i="7" s="1"/>
  <c r="AC7410" i="7"/>
  <c r="AD7410" i="7" s="1"/>
  <c r="AC7411" i="7"/>
  <c r="AD7411" i="7" s="1"/>
  <c r="AC7412" i="7"/>
  <c r="AD7412" i="7" s="1"/>
  <c r="AC7413" i="7"/>
  <c r="AD7413" i="7" s="1"/>
  <c r="AC7414" i="7"/>
  <c r="AD7414" i="7" s="1"/>
  <c r="AC7415" i="7"/>
  <c r="AD7415" i="7" s="1"/>
  <c r="AC7416" i="7"/>
  <c r="AD7416" i="7" s="1"/>
  <c r="AC7417" i="7"/>
  <c r="AD7417" i="7" s="1"/>
  <c r="AC7418" i="7"/>
  <c r="AD7418" i="7" s="1"/>
  <c r="AC7419" i="7"/>
  <c r="AD7419" i="7" s="1"/>
  <c r="AC7420" i="7"/>
  <c r="AD7420" i="7" s="1"/>
  <c r="AC7421" i="7"/>
  <c r="AD7421" i="7" s="1"/>
  <c r="AC7422" i="7"/>
  <c r="AD7422" i="7" s="1"/>
  <c r="AC7423" i="7"/>
  <c r="AD7423" i="7" s="1"/>
  <c r="AC7424" i="7"/>
  <c r="AD7424" i="7" s="1"/>
  <c r="AC7425" i="7"/>
  <c r="AD7425" i="7" s="1"/>
  <c r="AC7426" i="7"/>
  <c r="AD7426" i="7" s="1"/>
  <c r="AC7427" i="7"/>
  <c r="AD7427" i="7" s="1"/>
  <c r="AC7428" i="7"/>
  <c r="AD7428" i="7" s="1"/>
  <c r="AC7429" i="7"/>
  <c r="AD7429" i="7" s="1"/>
  <c r="AC7430" i="7"/>
  <c r="AD7430" i="7" s="1"/>
  <c r="AC7431" i="7"/>
  <c r="AD7431" i="7" s="1"/>
  <c r="AC7432" i="7"/>
  <c r="AD7432" i="7" s="1"/>
  <c r="AC7433" i="7"/>
  <c r="AD7433" i="7" s="1"/>
  <c r="AC7434" i="7"/>
  <c r="AD7434" i="7" s="1"/>
  <c r="AC7435" i="7"/>
  <c r="AD7435" i="7" s="1"/>
  <c r="AC7436" i="7"/>
  <c r="AD7436" i="7" s="1"/>
  <c r="AC7437" i="7"/>
  <c r="AD7437" i="7" s="1"/>
  <c r="AC7438" i="7"/>
  <c r="AD7438" i="7" s="1"/>
  <c r="AC7439" i="7"/>
  <c r="AD7439" i="7" s="1"/>
  <c r="AC7440" i="7"/>
  <c r="AD7440" i="7" s="1"/>
  <c r="AC7441" i="7"/>
  <c r="AD7441" i="7" s="1"/>
  <c r="AC7442" i="7"/>
  <c r="AD7442" i="7" s="1"/>
  <c r="AC7443" i="7"/>
  <c r="AD7443" i="7" s="1"/>
  <c r="AC7444" i="7"/>
  <c r="AD7444" i="7" s="1"/>
  <c r="AC7445" i="7"/>
  <c r="AD7445" i="7" s="1"/>
  <c r="AC7446" i="7"/>
  <c r="AD7446" i="7" s="1"/>
  <c r="AC7447" i="7"/>
  <c r="AD7447" i="7" s="1"/>
  <c r="AC7448" i="7"/>
  <c r="AD7448" i="7" s="1"/>
  <c r="AC7449" i="7"/>
  <c r="AD7449" i="7" s="1"/>
  <c r="AC7450" i="7"/>
  <c r="AD7450" i="7" s="1"/>
  <c r="AC7451" i="7"/>
  <c r="AD7451" i="7" s="1"/>
  <c r="AC7452" i="7"/>
  <c r="AD7452" i="7" s="1"/>
  <c r="AC7453" i="7"/>
  <c r="AD7453" i="7" s="1"/>
  <c r="AC7454" i="7"/>
  <c r="AD7454" i="7" s="1"/>
  <c r="AC7455" i="7"/>
  <c r="AD7455" i="7" s="1"/>
  <c r="AC7456" i="7"/>
  <c r="AD7456" i="7" s="1"/>
  <c r="AC7457" i="7"/>
  <c r="AD7457" i="7" s="1"/>
  <c r="AC7458" i="7"/>
  <c r="AD7458" i="7" s="1"/>
  <c r="AC7459" i="7"/>
  <c r="AD7459" i="7" s="1"/>
  <c r="AC7460" i="7"/>
  <c r="AD7460" i="7" s="1"/>
  <c r="AC7461" i="7"/>
  <c r="AD7461" i="7" s="1"/>
  <c r="AC7462" i="7"/>
  <c r="AD7462" i="7" s="1"/>
  <c r="AC7463" i="7"/>
  <c r="AD7463" i="7" s="1"/>
  <c r="AC7464" i="7"/>
  <c r="AD7464" i="7" s="1"/>
  <c r="AC7465" i="7"/>
  <c r="AD7465" i="7" s="1"/>
  <c r="AC7466" i="7"/>
  <c r="AD7466" i="7" s="1"/>
  <c r="AC7467" i="7"/>
  <c r="AD7467" i="7" s="1"/>
  <c r="AC7468" i="7"/>
  <c r="AD7468" i="7" s="1"/>
  <c r="AC7469" i="7"/>
  <c r="AD7469" i="7" s="1"/>
  <c r="AC7470" i="7"/>
  <c r="AD7470" i="7" s="1"/>
  <c r="AC7471" i="7"/>
  <c r="AD7471" i="7" s="1"/>
  <c r="AC7472" i="7"/>
  <c r="AD7472" i="7" s="1"/>
  <c r="AC7473" i="7"/>
  <c r="AD7473" i="7" s="1"/>
  <c r="AC7474" i="7"/>
  <c r="AD7474" i="7" s="1"/>
  <c r="AC7475" i="7"/>
  <c r="AD7475" i="7" s="1"/>
  <c r="AC7476" i="7"/>
  <c r="AD7476" i="7" s="1"/>
  <c r="AC7477" i="7"/>
  <c r="AD7477" i="7" s="1"/>
  <c r="AC7478" i="7"/>
  <c r="AD7478" i="7" s="1"/>
  <c r="AC7479" i="7"/>
  <c r="AD7479" i="7" s="1"/>
  <c r="AC7480" i="7"/>
  <c r="AD7480" i="7" s="1"/>
  <c r="AC7481" i="7"/>
  <c r="AD7481" i="7" s="1"/>
  <c r="AC7482" i="7"/>
  <c r="AD7482" i="7" s="1"/>
  <c r="AC7483" i="7"/>
  <c r="AD7483" i="7" s="1"/>
  <c r="AC7484" i="7"/>
  <c r="AD7484" i="7" s="1"/>
  <c r="AC7485" i="7"/>
  <c r="AD7485" i="7" s="1"/>
  <c r="AC7486" i="7"/>
  <c r="AD7486" i="7" s="1"/>
  <c r="AC7487" i="7"/>
  <c r="AD7487" i="7" s="1"/>
  <c r="AC7488" i="7"/>
  <c r="AD7488" i="7" s="1"/>
  <c r="AC7489" i="7"/>
  <c r="AD7489" i="7" s="1"/>
  <c r="AC7490" i="7"/>
  <c r="AD7490" i="7" s="1"/>
  <c r="AC7491" i="7"/>
  <c r="AD7491" i="7" s="1"/>
  <c r="AC7492" i="7"/>
  <c r="AD7492" i="7" s="1"/>
  <c r="AC7493" i="7"/>
  <c r="AD7493" i="7" s="1"/>
  <c r="AC7494" i="7"/>
  <c r="AD7494" i="7" s="1"/>
  <c r="AC7495" i="7"/>
  <c r="AD7495" i="7" s="1"/>
  <c r="AC7496" i="7"/>
  <c r="AD7496" i="7" s="1"/>
  <c r="AC7497" i="7"/>
  <c r="AD7497" i="7" s="1"/>
  <c r="AC7498" i="7"/>
  <c r="AD7498" i="7" s="1"/>
  <c r="AC7499" i="7"/>
  <c r="AD7499" i="7" s="1"/>
  <c r="AC7500" i="7"/>
  <c r="AD7500" i="7" s="1"/>
  <c r="AC7501" i="7"/>
  <c r="AD7501" i="7" s="1"/>
  <c r="AC7502" i="7"/>
  <c r="AD7502" i="7" s="1"/>
  <c r="AC7503" i="7"/>
  <c r="AD7503" i="7" s="1"/>
  <c r="AC7504" i="7"/>
  <c r="AD7504" i="7" s="1"/>
  <c r="AC7505" i="7"/>
  <c r="AD7505" i="7" s="1"/>
  <c r="AC7506" i="7"/>
  <c r="AD7506" i="7" s="1"/>
  <c r="AC7507" i="7"/>
  <c r="AD7507" i="7" s="1"/>
  <c r="AC7508" i="7"/>
  <c r="AD7508" i="7" s="1"/>
  <c r="AC7509" i="7"/>
  <c r="AD7509" i="7" s="1"/>
  <c r="AC7510" i="7"/>
  <c r="AD7510" i="7" s="1"/>
  <c r="AC7511" i="7"/>
  <c r="AD7511" i="7" s="1"/>
  <c r="AC7512" i="7"/>
  <c r="AD7512" i="7" s="1"/>
  <c r="AC7513" i="7"/>
  <c r="AD7513" i="7" s="1"/>
  <c r="AC7514" i="7"/>
  <c r="AD7514" i="7" s="1"/>
  <c r="AC7515" i="7"/>
  <c r="AD7515" i="7" s="1"/>
  <c r="AC7516" i="7"/>
  <c r="AD7516" i="7" s="1"/>
  <c r="AC7517" i="7"/>
  <c r="AD7517" i="7" s="1"/>
  <c r="AC7518" i="7"/>
  <c r="AD7518" i="7" s="1"/>
  <c r="AC7519" i="7"/>
  <c r="AD7519" i="7" s="1"/>
  <c r="AC7520" i="7"/>
  <c r="AD7520" i="7" s="1"/>
  <c r="AC7521" i="7"/>
  <c r="AD7521" i="7" s="1"/>
  <c r="AC7522" i="7"/>
  <c r="AD7522" i="7" s="1"/>
  <c r="AC7523" i="7"/>
  <c r="AD7523" i="7" s="1"/>
  <c r="AC7524" i="7"/>
  <c r="AD7524" i="7" s="1"/>
  <c r="AC7525" i="7"/>
  <c r="AD7525" i="7" s="1"/>
  <c r="AC7526" i="7"/>
  <c r="AD7526" i="7" s="1"/>
  <c r="AC7527" i="7"/>
  <c r="AD7527" i="7" s="1"/>
  <c r="AC7528" i="7"/>
  <c r="AD7528" i="7" s="1"/>
  <c r="AC7529" i="7"/>
  <c r="AD7529" i="7" s="1"/>
  <c r="AC7530" i="7"/>
  <c r="AD7530" i="7" s="1"/>
  <c r="AC7531" i="7"/>
  <c r="AD7531" i="7" s="1"/>
  <c r="AC7532" i="7"/>
  <c r="AD7532" i="7" s="1"/>
  <c r="AC7533" i="7"/>
  <c r="AD7533" i="7" s="1"/>
  <c r="AC7534" i="7"/>
  <c r="AD7534" i="7" s="1"/>
  <c r="AC7535" i="7"/>
  <c r="AD7535" i="7" s="1"/>
  <c r="AC7536" i="7"/>
  <c r="AD7536" i="7" s="1"/>
  <c r="AC7537" i="7"/>
  <c r="AD7537" i="7" s="1"/>
  <c r="AC7538" i="7"/>
  <c r="AD7538" i="7" s="1"/>
  <c r="AC7539" i="7"/>
  <c r="AD7539" i="7" s="1"/>
  <c r="AC7540" i="7"/>
  <c r="AD7540" i="7" s="1"/>
  <c r="AC7541" i="7"/>
  <c r="AD7541" i="7" s="1"/>
  <c r="AC7542" i="7"/>
  <c r="AD7542" i="7" s="1"/>
  <c r="AC7543" i="7"/>
  <c r="AD7543" i="7" s="1"/>
  <c r="AC7544" i="7"/>
  <c r="AD7544" i="7" s="1"/>
  <c r="AC7545" i="7"/>
  <c r="AD7545" i="7" s="1"/>
  <c r="AC7546" i="7"/>
  <c r="AD7546" i="7" s="1"/>
  <c r="AC7547" i="7"/>
  <c r="AD7547" i="7" s="1"/>
  <c r="AC7548" i="7"/>
  <c r="AD7548" i="7" s="1"/>
  <c r="AC7549" i="7"/>
  <c r="AD7549" i="7" s="1"/>
  <c r="AC7550" i="7"/>
  <c r="AD7550" i="7" s="1"/>
  <c r="AC7551" i="7"/>
  <c r="AD7551" i="7" s="1"/>
  <c r="AC7552" i="7"/>
  <c r="AD7552" i="7" s="1"/>
  <c r="AC7553" i="7"/>
  <c r="AD7553" i="7" s="1"/>
  <c r="AC7554" i="7"/>
  <c r="AD7554" i="7" s="1"/>
  <c r="AC7555" i="7"/>
  <c r="AD7555" i="7" s="1"/>
  <c r="AC7556" i="7"/>
  <c r="AD7556" i="7" s="1"/>
  <c r="AC7557" i="7"/>
  <c r="AD7557" i="7" s="1"/>
  <c r="AC7558" i="7"/>
  <c r="AD7558" i="7" s="1"/>
  <c r="AC7559" i="7"/>
  <c r="AD7559" i="7" s="1"/>
  <c r="AC7560" i="7"/>
  <c r="AD7560" i="7" s="1"/>
  <c r="AC7561" i="7"/>
  <c r="AD7561" i="7" s="1"/>
  <c r="AC7562" i="7"/>
  <c r="AD7562" i="7" s="1"/>
  <c r="AC7563" i="7"/>
  <c r="AD7563" i="7" s="1"/>
  <c r="AC7564" i="7"/>
  <c r="AD7564" i="7" s="1"/>
  <c r="AC7565" i="7"/>
  <c r="AD7565" i="7" s="1"/>
  <c r="AC7566" i="7"/>
  <c r="AD7566" i="7" s="1"/>
  <c r="AC7567" i="7"/>
  <c r="AD7567" i="7" s="1"/>
  <c r="AC7568" i="7"/>
  <c r="AD7568" i="7" s="1"/>
  <c r="AC7569" i="7"/>
  <c r="AD7569" i="7" s="1"/>
  <c r="AC7570" i="7"/>
  <c r="AD7570" i="7" s="1"/>
  <c r="AC7571" i="7"/>
  <c r="AD7571" i="7" s="1"/>
  <c r="AC7572" i="7"/>
  <c r="AD7572" i="7" s="1"/>
  <c r="AC7573" i="7"/>
  <c r="AD7573" i="7" s="1"/>
  <c r="AC7574" i="7"/>
  <c r="AD7574" i="7" s="1"/>
  <c r="AC7575" i="7"/>
  <c r="AD7575" i="7" s="1"/>
  <c r="AC7576" i="7"/>
  <c r="AD7576" i="7" s="1"/>
  <c r="AC7577" i="7"/>
  <c r="AD7577" i="7" s="1"/>
  <c r="AC7578" i="7"/>
  <c r="AD7578" i="7" s="1"/>
  <c r="AC7579" i="7"/>
  <c r="AD7579" i="7" s="1"/>
  <c r="AC7580" i="7"/>
  <c r="AD7580" i="7" s="1"/>
  <c r="AC7581" i="7"/>
  <c r="AD7581" i="7" s="1"/>
  <c r="AC7582" i="7"/>
  <c r="AD7582" i="7" s="1"/>
  <c r="AC7583" i="7"/>
  <c r="AD7583" i="7" s="1"/>
  <c r="AC7584" i="7"/>
  <c r="AD7584" i="7" s="1"/>
  <c r="AC7585" i="7"/>
  <c r="AD7585" i="7" s="1"/>
  <c r="AC7586" i="7"/>
  <c r="AD7586" i="7" s="1"/>
  <c r="AC7587" i="7"/>
  <c r="AD7587" i="7" s="1"/>
  <c r="AC7588" i="7"/>
  <c r="AD7588" i="7" s="1"/>
  <c r="AC7589" i="7"/>
  <c r="AD7589" i="7" s="1"/>
  <c r="AC7590" i="7"/>
  <c r="AD7590" i="7" s="1"/>
  <c r="AC7591" i="7"/>
  <c r="AD7591" i="7" s="1"/>
  <c r="AC7592" i="7"/>
  <c r="AD7592" i="7" s="1"/>
  <c r="AC7593" i="7"/>
  <c r="AD7593" i="7" s="1"/>
  <c r="AC7594" i="7"/>
  <c r="AD7594" i="7" s="1"/>
  <c r="AC7595" i="7"/>
  <c r="AD7595" i="7" s="1"/>
  <c r="AC7596" i="7"/>
  <c r="AD7596" i="7" s="1"/>
  <c r="AC7597" i="7"/>
  <c r="AD7597" i="7" s="1"/>
  <c r="AC7598" i="7"/>
  <c r="AD7598" i="7" s="1"/>
  <c r="AC7599" i="7"/>
  <c r="AD7599" i="7" s="1"/>
  <c r="AC7600" i="7"/>
  <c r="AD7600" i="7" s="1"/>
  <c r="AC7601" i="7"/>
  <c r="AD7601" i="7" s="1"/>
  <c r="AC7602" i="7"/>
  <c r="AD7602" i="7" s="1"/>
  <c r="AC7603" i="7"/>
  <c r="AD7603" i="7" s="1"/>
  <c r="AC7604" i="7"/>
  <c r="AD7604" i="7" s="1"/>
  <c r="AC7605" i="7"/>
  <c r="AD7605" i="7" s="1"/>
  <c r="AC7606" i="7"/>
  <c r="AD7606" i="7" s="1"/>
  <c r="AC7607" i="7"/>
  <c r="AD7607" i="7" s="1"/>
  <c r="AC7608" i="7"/>
  <c r="AD7608" i="7" s="1"/>
  <c r="AC7609" i="7"/>
  <c r="AD7609" i="7" s="1"/>
  <c r="AC7610" i="7"/>
  <c r="AD7610" i="7" s="1"/>
  <c r="AC7611" i="7"/>
  <c r="AD7611" i="7" s="1"/>
  <c r="AC7612" i="7"/>
  <c r="AD7612" i="7" s="1"/>
  <c r="AC7613" i="7"/>
  <c r="AD7613" i="7" s="1"/>
  <c r="AC7614" i="7"/>
  <c r="AD7614" i="7" s="1"/>
  <c r="AC7615" i="7"/>
  <c r="AD7615" i="7" s="1"/>
  <c r="AC7616" i="7"/>
  <c r="AD7616" i="7" s="1"/>
  <c r="AC7617" i="7"/>
  <c r="AD7617" i="7" s="1"/>
  <c r="AC7618" i="7"/>
  <c r="AD7618" i="7" s="1"/>
  <c r="AC7619" i="7"/>
  <c r="AD7619" i="7" s="1"/>
  <c r="AC7620" i="7"/>
  <c r="AD7620" i="7" s="1"/>
  <c r="AC7621" i="7"/>
  <c r="AD7621" i="7" s="1"/>
  <c r="AC7622" i="7"/>
  <c r="AD7622" i="7" s="1"/>
  <c r="AC7623" i="7"/>
  <c r="AD7623" i="7" s="1"/>
  <c r="AC7624" i="7"/>
  <c r="AD7624" i="7" s="1"/>
  <c r="AC7625" i="7"/>
  <c r="AD7625" i="7" s="1"/>
  <c r="AC7626" i="7"/>
  <c r="AD7626" i="7" s="1"/>
  <c r="AC7627" i="7"/>
  <c r="AD7627" i="7" s="1"/>
  <c r="AC7628" i="7"/>
  <c r="AD7628" i="7" s="1"/>
  <c r="AC7629" i="7"/>
  <c r="AD7629" i="7" s="1"/>
  <c r="AC7630" i="7"/>
  <c r="AD7630" i="7" s="1"/>
  <c r="AC7631" i="7"/>
  <c r="AD7631" i="7" s="1"/>
  <c r="AC7632" i="7"/>
  <c r="AD7632" i="7" s="1"/>
  <c r="AC7633" i="7"/>
  <c r="AD7633" i="7" s="1"/>
  <c r="AC7634" i="7"/>
  <c r="AD7634" i="7" s="1"/>
  <c r="AC7635" i="7"/>
  <c r="AD7635" i="7" s="1"/>
  <c r="AC7636" i="7"/>
  <c r="AD7636" i="7" s="1"/>
  <c r="AC7637" i="7"/>
  <c r="AD7637" i="7" s="1"/>
  <c r="AC7638" i="7"/>
  <c r="AD7638" i="7" s="1"/>
  <c r="AC7639" i="7"/>
  <c r="AD7639" i="7" s="1"/>
  <c r="AC7640" i="7"/>
  <c r="AD7640" i="7" s="1"/>
  <c r="AC7641" i="7"/>
  <c r="AD7641" i="7" s="1"/>
  <c r="AC7642" i="7"/>
  <c r="AD7642" i="7" s="1"/>
  <c r="AC7643" i="7"/>
  <c r="AD7643" i="7" s="1"/>
  <c r="AC7644" i="7"/>
  <c r="AD7644" i="7" s="1"/>
  <c r="AC7645" i="7"/>
  <c r="AD7645" i="7" s="1"/>
  <c r="AC7646" i="7"/>
  <c r="AD7646" i="7" s="1"/>
  <c r="AC7647" i="7"/>
  <c r="AD7647" i="7" s="1"/>
  <c r="AC7648" i="7"/>
  <c r="AD7648" i="7" s="1"/>
  <c r="AC7649" i="7"/>
  <c r="AD7649" i="7" s="1"/>
  <c r="AC7650" i="7"/>
  <c r="AD7650" i="7" s="1"/>
  <c r="AC7651" i="7"/>
  <c r="AD7651" i="7" s="1"/>
  <c r="AC7652" i="7"/>
  <c r="AD7652" i="7" s="1"/>
  <c r="AC7653" i="7"/>
  <c r="AD7653" i="7" s="1"/>
  <c r="AC7654" i="7"/>
  <c r="AD7654" i="7" s="1"/>
  <c r="AC7655" i="7"/>
  <c r="AD7655" i="7" s="1"/>
  <c r="AC7656" i="7"/>
  <c r="AD7656" i="7" s="1"/>
  <c r="AC7657" i="7"/>
  <c r="AD7657" i="7" s="1"/>
  <c r="AC7658" i="7"/>
  <c r="AD7658" i="7" s="1"/>
  <c r="AC7659" i="7"/>
  <c r="AD7659" i="7" s="1"/>
  <c r="AC7660" i="7"/>
  <c r="AD7660" i="7" s="1"/>
  <c r="AC7661" i="7"/>
  <c r="AD7661" i="7" s="1"/>
  <c r="AC7662" i="7"/>
  <c r="AD7662" i="7" s="1"/>
  <c r="AC7663" i="7"/>
  <c r="AD7663" i="7" s="1"/>
  <c r="AC7664" i="7"/>
  <c r="AD7664" i="7" s="1"/>
  <c r="AC7665" i="7"/>
  <c r="AD7665" i="7" s="1"/>
  <c r="AC7666" i="7"/>
  <c r="AD7666" i="7" s="1"/>
  <c r="AC7667" i="7"/>
  <c r="AD7667" i="7" s="1"/>
  <c r="AC7668" i="7"/>
  <c r="AD7668" i="7" s="1"/>
  <c r="AC7669" i="7"/>
  <c r="AD7669" i="7" s="1"/>
  <c r="AC7670" i="7"/>
  <c r="AD7670" i="7" s="1"/>
  <c r="AC7671" i="7"/>
  <c r="AD7671" i="7" s="1"/>
  <c r="AC7672" i="7"/>
  <c r="AD7672" i="7" s="1"/>
  <c r="AC7673" i="7"/>
  <c r="AD7673" i="7" s="1"/>
  <c r="AC7674" i="7"/>
  <c r="AD7674" i="7" s="1"/>
  <c r="AC7675" i="7"/>
  <c r="AD7675" i="7" s="1"/>
  <c r="AC7676" i="7"/>
  <c r="AD7676" i="7" s="1"/>
  <c r="AC7677" i="7"/>
  <c r="AD7677" i="7" s="1"/>
  <c r="AC7678" i="7"/>
  <c r="AD7678" i="7" s="1"/>
  <c r="AC7679" i="7"/>
  <c r="AD7679" i="7" s="1"/>
  <c r="AC7680" i="7"/>
  <c r="AD7680" i="7" s="1"/>
  <c r="AC7681" i="7"/>
  <c r="AD7681" i="7" s="1"/>
  <c r="AC7682" i="7"/>
  <c r="AD7682" i="7" s="1"/>
  <c r="AC7683" i="7"/>
  <c r="AD7683" i="7" s="1"/>
  <c r="AC7684" i="7"/>
  <c r="AD7684" i="7" s="1"/>
  <c r="AC7685" i="7"/>
  <c r="AD7685" i="7" s="1"/>
  <c r="AC7686" i="7"/>
  <c r="AD7686" i="7" s="1"/>
  <c r="AC7687" i="7"/>
  <c r="AD7687" i="7" s="1"/>
  <c r="AC7688" i="7"/>
  <c r="AD7688" i="7" s="1"/>
  <c r="AC7689" i="7"/>
  <c r="AD7689" i="7" s="1"/>
  <c r="AC7690" i="7"/>
  <c r="AD7690" i="7" s="1"/>
  <c r="AC7691" i="7"/>
  <c r="AD7691" i="7" s="1"/>
  <c r="AC7692" i="7"/>
  <c r="AD7692" i="7" s="1"/>
  <c r="AC7693" i="7"/>
  <c r="AD7693" i="7" s="1"/>
  <c r="AC7694" i="7"/>
  <c r="AD7694" i="7" s="1"/>
  <c r="AC7695" i="7"/>
  <c r="AD7695" i="7" s="1"/>
  <c r="AC7696" i="7"/>
  <c r="AD7696" i="7" s="1"/>
  <c r="AC7697" i="7"/>
  <c r="AD7697" i="7" s="1"/>
  <c r="AC7698" i="7"/>
  <c r="AD7698" i="7" s="1"/>
  <c r="AC7699" i="7"/>
  <c r="AD7699" i="7" s="1"/>
  <c r="AC7700" i="7"/>
  <c r="AD7700" i="7" s="1"/>
  <c r="AC7701" i="7"/>
  <c r="AD7701" i="7" s="1"/>
  <c r="AC7702" i="7"/>
  <c r="AD7702" i="7" s="1"/>
  <c r="AC7703" i="7"/>
  <c r="AD7703" i="7" s="1"/>
  <c r="AC7704" i="7"/>
  <c r="AD7704" i="7" s="1"/>
  <c r="AC7705" i="7"/>
  <c r="AD7705" i="7" s="1"/>
  <c r="AC7706" i="7"/>
  <c r="AD7706" i="7" s="1"/>
  <c r="AC7707" i="7"/>
  <c r="AD7707" i="7" s="1"/>
  <c r="AC7708" i="7"/>
  <c r="AD7708" i="7" s="1"/>
  <c r="AC7709" i="7"/>
  <c r="AD7709" i="7" s="1"/>
  <c r="AC7710" i="7"/>
  <c r="AD7710" i="7" s="1"/>
  <c r="AC7711" i="7"/>
  <c r="AD7711" i="7" s="1"/>
  <c r="AC7712" i="7"/>
  <c r="AD7712" i="7" s="1"/>
  <c r="AC7713" i="7"/>
  <c r="AD7713" i="7" s="1"/>
  <c r="AC7714" i="7"/>
  <c r="AD7714" i="7" s="1"/>
  <c r="AC7715" i="7"/>
  <c r="AD7715" i="7" s="1"/>
  <c r="AC7716" i="7"/>
  <c r="AD7716" i="7" s="1"/>
  <c r="AC7717" i="7"/>
  <c r="AD7717" i="7" s="1"/>
  <c r="AC7718" i="7"/>
  <c r="AD7718" i="7" s="1"/>
  <c r="AC7719" i="7"/>
  <c r="AD7719" i="7" s="1"/>
  <c r="AC7720" i="7"/>
  <c r="AD7720" i="7" s="1"/>
  <c r="AC7721" i="7"/>
  <c r="AD7721" i="7" s="1"/>
  <c r="AC7722" i="7"/>
  <c r="AD7722" i="7" s="1"/>
  <c r="AC7723" i="7"/>
  <c r="AD7723" i="7" s="1"/>
  <c r="AC7724" i="7"/>
  <c r="AD7724" i="7" s="1"/>
  <c r="AC7725" i="7"/>
  <c r="AD7725" i="7" s="1"/>
  <c r="AC7726" i="7"/>
  <c r="AD7726" i="7" s="1"/>
  <c r="AC7727" i="7"/>
  <c r="AD7727" i="7" s="1"/>
  <c r="AC7728" i="7"/>
  <c r="AD7728" i="7" s="1"/>
  <c r="AC7729" i="7"/>
  <c r="AD7729" i="7" s="1"/>
  <c r="AC7730" i="7"/>
  <c r="AD7730" i="7" s="1"/>
  <c r="AC7731" i="7"/>
  <c r="AD7731" i="7" s="1"/>
  <c r="AC7732" i="7"/>
  <c r="AD7732" i="7" s="1"/>
  <c r="AC7733" i="7"/>
  <c r="AD7733" i="7" s="1"/>
  <c r="AC7734" i="7"/>
  <c r="AD7734" i="7" s="1"/>
  <c r="AC7735" i="7"/>
  <c r="AD7735" i="7" s="1"/>
  <c r="AC7736" i="7"/>
  <c r="AD7736" i="7" s="1"/>
  <c r="AC7737" i="7"/>
  <c r="AD7737" i="7" s="1"/>
  <c r="AC7738" i="7"/>
  <c r="AD7738" i="7" s="1"/>
  <c r="AC7739" i="7"/>
  <c r="AD7739" i="7" s="1"/>
  <c r="AC7740" i="7"/>
  <c r="AD7740" i="7" s="1"/>
  <c r="AC7741" i="7"/>
  <c r="AD7741" i="7" s="1"/>
  <c r="AC7742" i="7"/>
  <c r="AD7742" i="7" s="1"/>
  <c r="AC7743" i="7"/>
  <c r="AD7743" i="7" s="1"/>
  <c r="AC7744" i="7"/>
  <c r="AD7744" i="7" s="1"/>
  <c r="AC7745" i="7"/>
  <c r="AD7745" i="7" s="1"/>
  <c r="AC7746" i="7"/>
  <c r="AD7746" i="7" s="1"/>
  <c r="AC7747" i="7"/>
  <c r="AD7747" i="7" s="1"/>
  <c r="AC7748" i="7"/>
  <c r="AD7748" i="7" s="1"/>
  <c r="AC7749" i="7"/>
  <c r="AD7749" i="7" s="1"/>
  <c r="AC7750" i="7"/>
  <c r="AD7750" i="7" s="1"/>
  <c r="AC7751" i="7"/>
  <c r="AD7751" i="7" s="1"/>
  <c r="AC7752" i="7"/>
  <c r="AD7752" i="7" s="1"/>
  <c r="AC7753" i="7"/>
  <c r="AD7753" i="7" s="1"/>
  <c r="AC7754" i="7"/>
  <c r="AD7754" i="7" s="1"/>
  <c r="AC7755" i="7"/>
  <c r="AD7755" i="7" s="1"/>
  <c r="AC7756" i="7"/>
  <c r="AD7756" i="7" s="1"/>
  <c r="AC7757" i="7"/>
  <c r="AD7757" i="7" s="1"/>
  <c r="AC7758" i="7"/>
  <c r="AD7758" i="7" s="1"/>
  <c r="AC7759" i="7"/>
  <c r="AD7759" i="7" s="1"/>
  <c r="AC7760" i="7"/>
  <c r="AD7760" i="7" s="1"/>
  <c r="AC7761" i="7"/>
  <c r="AD7761" i="7" s="1"/>
  <c r="AC7762" i="7"/>
  <c r="AD7762" i="7" s="1"/>
  <c r="AC7763" i="7"/>
  <c r="AD7763" i="7" s="1"/>
  <c r="AC7764" i="7"/>
  <c r="AD7764" i="7" s="1"/>
  <c r="AC7765" i="7"/>
  <c r="AD7765" i="7" s="1"/>
  <c r="AC7766" i="7"/>
  <c r="AD7766" i="7" s="1"/>
  <c r="AC7767" i="7"/>
  <c r="AD7767" i="7" s="1"/>
  <c r="AC7768" i="7"/>
  <c r="AD7768" i="7" s="1"/>
  <c r="AC7769" i="7"/>
  <c r="AD7769" i="7" s="1"/>
  <c r="AC7770" i="7"/>
  <c r="AD7770" i="7" s="1"/>
  <c r="AC7771" i="7"/>
  <c r="AD7771" i="7" s="1"/>
  <c r="AC7772" i="7"/>
  <c r="AD7772" i="7" s="1"/>
  <c r="AC7773" i="7"/>
  <c r="AD7773" i="7" s="1"/>
  <c r="AC7774" i="7"/>
  <c r="AD7774" i="7" s="1"/>
  <c r="AC7775" i="7"/>
  <c r="AD7775" i="7" s="1"/>
  <c r="AC7776" i="7"/>
  <c r="AD7776" i="7" s="1"/>
  <c r="AC7777" i="7"/>
  <c r="AD7777" i="7" s="1"/>
  <c r="AC7778" i="7"/>
  <c r="AD7778" i="7" s="1"/>
  <c r="AC7779" i="7"/>
  <c r="AD7779" i="7" s="1"/>
  <c r="AC7780" i="7"/>
  <c r="AD7780" i="7" s="1"/>
  <c r="AC7781" i="7"/>
  <c r="AD7781" i="7" s="1"/>
  <c r="AC7782" i="7"/>
  <c r="AD7782" i="7" s="1"/>
  <c r="AC7783" i="7"/>
  <c r="AD7783" i="7" s="1"/>
  <c r="AC7784" i="7"/>
  <c r="AD7784" i="7" s="1"/>
  <c r="AC7785" i="7"/>
  <c r="AD7785" i="7" s="1"/>
  <c r="AC7786" i="7"/>
  <c r="AD7786" i="7" s="1"/>
  <c r="AC7787" i="7"/>
  <c r="AD7787" i="7" s="1"/>
  <c r="AC7788" i="7"/>
  <c r="AD7788" i="7" s="1"/>
  <c r="AC7789" i="7"/>
  <c r="AD7789" i="7" s="1"/>
  <c r="AC7790" i="7"/>
  <c r="AD7790" i="7" s="1"/>
  <c r="AC7791" i="7"/>
  <c r="AD7791" i="7" s="1"/>
  <c r="AC7792" i="7"/>
  <c r="AD7792" i="7" s="1"/>
  <c r="AC7793" i="7"/>
  <c r="AD7793" i="7" s="1"/>
  <c r="AC7794" i="7"/>
  <c r="AD7794" i="7" s="1"/>
  <c r="AC7795" i="7"/>
  <c r="AD7795" i="7" s="1"/>
  <c r="AC7796" i="7"/>
  <c r="AD7796" i="7" s="1"/>
  <c r="AC7797" i="7"/>
  <c r="AD7797" i="7" s="1"/>
  <c r="AC7798" i="7"/>
  <c r="AD7798" i="7" s="1"/>
  <c r="AC7799" i="7"/>
  <c r="AD7799" i="7" s="1"/>
  <c r="AC7800" i="7"/>
  <c r="AD7800" i="7" s="1"/>
  <c r="AC7801" i="7"/>
  <c r="AD7801" i="7" s="1"/>
  <c r="AC7802" i="7"/>
  <c r="AD7802" i="7" s="1"/>
  <c r="AC7803" i="7"/>
  <c r="AD7803" i="7" s="1"/>
  <c r="AC7804" i="7"/>
  <c r="AD7804" i="7" s="1"/>
  <c r="AC7805" i="7"/>
  <c r="AD7805" i="7" s="1"/>
  <c r="AC7806" i="7"/>
  <c r="AD7806" i="7" s="1"/>
  <c r="AC7807" i="7"/>
  <c r="AD7807" i="7" s="1"/>
  <c r="AC7808" i="7"/>
  <c r="AD7808" i="7" s="1"/>
  <c r="AC7809" i="7"/>
  <c r="AD7809" i="7" s="1"/>
  <c r="AC7810" i="7"/>
  <c r="AD7810" i="7" s="1"/>
  <c r="AC7811" i="7"/>
  <c r="AD7811" i="7" s="1"/>
  <c r="AC7812" i="7"/>
  <c r="AD7812" i="7" s="1"/>
  <c r="AC7813" i="7"/>
  <c r="AD7813" i="7" s="1"/>
  <c r="AC7814" i="7"/>
  <c r="AD7814" i="7" s="1"/>
  <c r="AC7815" i="7"/>
  <c r="AD7815" i="7" s="1"/>
  <c r="AC7816" i="7"/>
  <c r="AD7816" i="7" s="1"/>
  <c r="AC7817" i="7"/>
  <c r="AD7817" i="7" s="1"/>
  <c r="AC7818" i="7"/>
  <c r="AD7818" i="7" s="1"/>
  <c r="AC7819" i="7"/>
  <c r="AD7819" i="7" s="1"/>
  <c r="AC7820" i="7"/>
  <c r="AD7820" i="7" s="1"/>
  <c r="AC7821" i="7"/>
  <c r="AD7821" i="7" s="1"/>
  <c r="AC7822" i="7"/>
  <c r="AD7822" i="7" s="1"/>
  <c r="AC7823" i="7"/>
  <c r="AD7823" i="7" s="1"/>
  <c r="AC7824" i="7"/>
  <c r="AD7824" i="7" s="1"/>
  <c r="AC7825" i="7"/>
  <c r="AD7825" i="7" s="1"/>
  <c r="AC7826" i="7"/>
  <c r="AD7826" i="7" s="1"/>
  <c r="AC7827" i="7"/>
  <c r="AD7827" i="7" s="1"/>
  <c r="AC7828" i="7"/>
  <c r="AD7828" i="7" s="1"/>
  <c r="AC7829" i="7"/>
  <c r="AD7829" i="7" s="1"/>
  <c r="AC7830" i="7"/>
  <c r="AD7830" i="7" s="1"/>
  <c r="AC7831" i="7"/>
  <c r="AD7831" i="7" s="1"/>
  <c r="AC7832" i="7"/>
  <c r="AD7832" i="7" s="1"/>
  <c r="AC7833" i="7"/>
  <c r="AD7833" i="7" s="1"/>
  <c r="AC7834" i="7"/>
  <c r="AD7834" i="7" s="1"/>
  <c r="AC7835" i="7"/>
  <c r="AD7835" i="7" s="1"/>
  <c r="AC7836" i="7"/>
  <c r="AD7836" i="7" s="1"/>
  <c r="AC7837" i="7"/>
  <c r="AD7837" i="7" s="1"/>
  <c r="AC7838" i="7"/>
  <c r="AD7838" i="7" s="1"/>
  <c r="AC7839" i="7"/>
  <c r="AD7839" i="7" s="1"/>
  <c r="AC7840" i="7"/>
  <c r="AD7840" i="7" s="1"/>
  <c r="AC7841" i="7"/>
  <c r="AD7841" i="7" s="1"/>
  <c r="AC7842" i="7"/>
  <c r="AD7842" i="7" s="1"/>
  <c r="AC7843" i="7"/>
  <c r="AD7843" i="7" s="1"/>
  <c r="AC7844" i="7"/>
  <c r="AD7844" i="7" s="1"/>
  <c r="AC7845" i="7"/>
  <c r="AD7845" i="7" s="1"/>
  <c r="AC7846" i="7"/>
  <c r="AD7846" i="7" s="1"/>
  <c r="AC7847" i="7"/>
  <c r="AD7847" i="7" s="1"/>
  <c r="AC7848" i="7"/>
  <c r="AD7848" i="7" s="1"/>
  <c r="AC7849" i="7"/>
  <c r="AD7849" i="7" s="1"/>
  <c r="AC7850" i="7"/>
  <c r="AD7850" i="7" s="1"/>
  <c r="AC7851" i="7"/>
  <c r="AD7851" i="7" s="1"/>
  <c r="AC7852" i="7"/>
  <c r="AD7852" i="7" s="1"/>
  <c r="AC7853" i="7"/>
  <c r="AD7853" i="7" s="1"/>
  <c r="AC7854" i="7"/>
  <c r="AD7854" i="7" s="1"/>
  <c r="AC7855" i="7"/>
  <c r="AD7855" i="7" s="1"/>
  <c r="AC7856" i="7"/>
  <c r="AD7856" i="7" s="1"/>
  <c r="AC7857" i="7"/>
  <c r="AD7857" i="7" s="1"/>
  <c r="AC7858" i="7"/>
  <c r="AD7858" i="7" s="1"/>
  <c r="AC7859" i="7"/>
  <c r="AD7859" i="7" s="1"/>
  <c r="AC7860" i="7"/>
  <c r="AD7860" i="7" s="1"/>
  <c r="AC7861" i="7"/>
  <c r="AD7861" i="7" s="1"/>
  <c r="AC7862" i="7"/>
  <c r="AD7862" i="7" s="1"/>
  <c r="AC7863" i="7"/>
  <c r="AD7863" i="7" s="1"/>
  <c r="AC7864" i="7"/>
  <c r="AD7864" i="7" s="1"/>
  <c r="AC7865" i="7"/>
  <c r="AD7865" i="7" s="1"/>
  <c r="AC7866" i="7"/>
  <c r="AD7866" i="7" s="1"/>
  <c r="AC7867" i="7"/>
  <c r="AD7867" i="7" s="1"/>
  <c r="AC7868" i="7"/>
  <c r="AD7868" i="7" s="1"/>
  <c r="AC7869" i="7"/>
  <c r="AD7869" i="7" s="1"/>
  <c r="AC7870" i="7"/>
  <c r="AD7870" i="7" s="1"/>
  <c r="AC7871" i="7"/>
  <c r="AD7871" i="7" s="1"/>
  <c r="AC7872" i="7"/>
  <c r="AD7872" i="7" s="1"/>
  <c r="AC7873" i="7"/>
  <c r="AD7873" i="7" s="1"/>
  <c r="AC7874" i="7"/>
  <c r="AD7874" i="7" s="1"/>
  <c r="AC7875" i="7"/>
  <c r="AD7875" i="7" s="1"/>
  <c r="AC7876" i="7"/>
  <c r="AD7876" i="7" s="1"/>
  <c r="AC7877" i="7"/>
  <c r="AD7877" i="7" s="1"/>
  <c r="AC7878" i="7"/>
  <c r="AD7878" i="7" s="1"/>
  <c r="AC7879" i="7"/>
  <c r="AD7879" i="7" s="1"/>
  <c r="AC7880" i="7"/>
  <c r="AD7880" i="7" s="1"/>
  <c r="AC7881" i="7"/>
  <c r="AD7881" i="7" s="1"/>
  <c r="AC7882" i="7"/>
  <c r="AD7882" i="7" s="1"/>
  <c r="AC7883" i="7"/>
  <c r="AD7883" i="7" s="1"/>
  <c r="AC7884" i="7"/>
  <c r="AD7884" i="7" s="1"/>
  <c r="AC7885" i="7"/>
  <c r="AD7885" i="7" s="1"/>
  <c r="AC7886" i="7"/>
  <c r="AD7886" i="7" s="1"/>
  <c r="AC7887" i="7"/>
  <c r="AD7887" i="7" s="1"/>
  <c r="AC7888" i="7"/>
  <c r="AD7888" i="7" s="1"/>
  <c r="AC7889" i="7"/>
  <c r="AD7889" i="7" s="1"/>
  <c r="AC7890" i="7"/>
  <c r="AD7890" i="7" s="1"/>
  <c r="AC7891" i="7"/>
  <c r="AD7891" i="7" s="1"/>
  <c r="AC7892" i="7"/>
  <c r="AD7892" i="7" s="1"/>
  <c r="AC7893" i="7"/>
  <c r="AD7893" i="7" s="1"/>
  <c r="AC7894" i="7"/>
  <c r="AD7894" i="7" s="1"/>
  <c r="AC7895" i="7"/>
  <c r="AD7895" i="7" s="1"/>
  <c r="AC7896" i="7"/>
  <c r="AD7896" i="7" s="1"/>
  <c r="AC7897" i="7"/>
  <c r="AD7897" i="7" s="1"/>
  <c r="AC7898" i="7"/>
  <c r="AD7898" i="7" s="1"/>
  <c r="AC7899" i="7"/>
  <c r="AD7899" i="7" s="1"/>
  <c r="AC7900" i="7"/>
  <c r="AD7900" i="7" s="1"/>
  <c r="AC7901" i="7"/>
  <c r="AD7901" i="7" s="1"/>
  <c r="AC7902" i="7"/>
  <c r="AD7902" i="7" s="1"/>
  <c r="AC7903" i="7"/>
  <c r="AD7903" i="7" s="1"/>
  <c r="AC7904" i="7"/>
  <c r="AD7904" i="7" s="1"/>
  <c r="AC7905" i="7"/>
  <c r="AD7905" i="7" s="1"/>
  <c r="AC7906" i="7"/>
  <c r="AD7906" i="7" s="1"/>
  <c r="AC7907" i="7"/>
  <c r="AD7907" i="7" s="1"/>
  <c r="AC7908" i="7"/>
  <c r="AD7908" i="7" s="1"/>
  <c r="AC7909" i="7"/>
  <c r="AD7909" i="7" s="1"/>
  <c r="AC7910" i="7"/>
  <c r="AD7910" i="7" s="1"/>
  <c r="AC7911" i="7"/>
  <c r="AD7911" i="7" s="1"/>
  <c r="AC7912" i="7"/>
  <c r="AD7912" i="7" s="1"/>
  <c r="AC7913" i="7"/>
  <c r="AD7913" i="7" s="1"/>
  <c r="AC7914" i="7"/>
  <c r="AD7914" i="7" s="1"/>
  <c r="AC7915" i="7"/>
  <c r="AD7915" i="7" s="1"/>
  <c r="AC7916" i="7"/>
  <c r="AD7916" i="7" s="1"/>
  <c r="AC7917" i="7"/>
  <c r="AD7917" i="7" s="1"/>
  <c r="AC7918" i="7"/>
  <c r="AD7918" i="7" s="1"/>
  <c r="AC7919" i="7"/>
  <c r="AD7919" i="7" s="1"/>
  <c r="AC7920" i="7"/>
  <c r="AD7920" i="7" s="1"/>
  <c r="AC7921" i="7"/>
  <c r="AD7921" i="7" s="1"/>
  <c r="AC7922" i="7"/>
  <c r="AD7922" i="7" s="1"/>
  <c r="AC7923" i="7"/>
  <c r="AD7923" i="7" s="1"/>
  <c r="AC7924" i="7"/>
  <c r="AD7924" i="7" s="1"/>
  <c r="AC7925" i="7"/>
  <c r="AD7925" i="7" s="1"/>
  <c r="AC7926" i="7"/>
  <c r="AD7926" i="7" s="1"/>
  <c r="AC7927" i="7"/>
  <c r="AD7927" i="7" s="1"/>
  <c r="AC7928" i="7"/>
  <c r="AD7928" i="7" s="1"/>
  <c r="AC7929" i="7"/>
  <c r="AD7929" i="7" s="1"/>
  <c r="AC7930" i="7"/>
  <c r="AD7930" i="7" s="1"/>
  <c r="AC7931" i="7"/>
  <c r="AD7931" i="7" s="1"/>
  <c r="AC7932" i="7"/>
  <c r="AD7932" i="7" s="1"/>
  <c r="AC7933" i="7"/>
  <c r="AD7933" i="7" s="1"/>
  <c r="AC7934" i="7"/>
  <c r="AD7934" i="7" s="1"/>
  <c r="AC7935" i="7"/>
  <c r="AD7935" i="7" s="1"/>
  <c r="AC7936" i="7"/>
  <c r="AD7936" i="7" s="1"/>
  <c r="AC7937" i="7"/>
  <c r="AD7937" i="7" s="1"/>
  <c r="AC7938" i="7"/>
  <c r="AD7938" i="7" s="1"/>
  <c r="AC7939" i="7"/>
  <c r="AD7939" i="7" s="1"/>
  <c r="AC7940" i="7"/>
  <c r="AD7940" i="7" s="1"/>
  <c r="AC7941" i="7"/>
  <c r="AD7941" i="7" s="1"/>
  <c r="AC7942" i="7"/>
  <c r="AD7942" i="7" s="1"/>
  <c r="AC7943" i="7"/>
  <c r="AD7943" i="7" s="1"/>
  <c r="AC7944" i="7"/>
  <c r="AD7944" i="7" s="1"/>
  <c r="AC7945" i="7"/>
  <c r="AD7945" i="7" s="1"/>
  <c r="AC7946" i="7"/>
  <c r="AD7946" i="7" s="1"/>
  <c r="AC7947" i="7"/>
  <c r="AD7947" i="7" s="1"/>
  <c r="AC7948" i="7"/>
  <c r="AD7948" i="7" s="1"/>
  <c r="AC7949" i="7"/>
  <c r="AD7949" i="7" s="1"/>
  <c r="AC7950" i="7"/>
  <c r="AD7950" i="7" s="1"/>
  <c r="AC7951" i="7"/>
  <c r="AD7951" i="7" s="1"/>
  <c r="AC7952" i="7"/>
  <c r="AD7952" i="7" s="1"/>
  <c r="AC7953" i="7"/>
  <c r="AD7953" i="7" s="1"/>
  <c r="AC7954" i="7"/>
  <c r="AD7954" i="7" s="1"/>
  <c r="AC7955" i="7"/>
  <c r="AD7955" i="7" s="1"/>
  <c r="AC7956" i="7"/>
  <c r="AD7956" i="7" s="1"/>
  <c r="AC7957" i="7"/>
  <c r="AD7957" i="7" s="1"/>
  <c r="AC7958" i="7"/>
  <c r="AD7958" i="7" s="1"/>
  <c r="AC7959" i="7"/>
  <c r="AD7959" i="7" s="1"/>
  <c r="AC7960" i="7"/>
  <c r="AD7960" i="7" s="1"/>
  <c r="AC7961" i="7"/>
  <c r="AD7961" i="7" s="1"/>
  <c r="AC7962" i="7"/>
  <c r="AD7962" i="7" s="1"/>
  <c r="AC7963" i="7"/>
  <c r="AD7963" i="7" s="1"/>
  <c r="AC7964" i="7"/>
  <c r="AD7964" i="7" s="1"/>
  <c r="AC7965" i="7"/>
  <c r="AD7965" i="7" s="1"/>
  <c r="AC7966" i="7"/>
  <c r="AD7966" i="7" s="1"/>
  <c r="AC7967" i="7"/>
  <c r="AD7967" i="7" s="1"/>
  <c r="AC7968" i="7"/>
  <c r="AD7968" i="7" s="1"/>
  <c r="AC7969" i="7"/>
  <c r="AD7969" i="7" s="1"/>
  <c r="AC7970" i="7"/>
  <c r="AD7970" i="7" s="1"/>
  <c r="AC7971" i="7"/>
  <c r="AD7971" i="7" s="1"/>
  <c r="AC7972" i="7"/>
  <c r="AD7972" i="7" s="1"/>
  <c r="AC7973" i="7"/>
  <c r="AD7973" i="7" s="1"/>
  <c r="AC7974" i="7"/>
  <c r="AD7974" i="7" s="1"/>
  <c r="AC7975" i="7"/>
  <c r="AD7975" i="7" s="1"/>
  <c r="AC7976" i="7"/>
  <c r="AD7976" i="7" s="1"/>
  <c r="AC7977" i="7"/>
  <c r="AD7977" i="7" s="1"/>
  <c r="AC7978" i="7"/>
  <c r="AD7978" i="7" s="1"/>
  <c r="AC7979" i="7"/>
  <c r="AD7979" i="7" s="1"/>
  <c r="AC7980" i="7"/>
  <c r="AD7980" i="7" s="1"/>
  <c r="AC7981" i="7"/>
  <c r="AD7981" i="7" s="1"/>
  <c r="AC7982" i="7"/>
  <c r="AD7982" i="7" s="1"/>
  <c r="AC7983" i="7"/>
  <c r="AD7983" i="7" s="1"/>
  <c r="AC7984" i="7"/>
  <c r="AD7984" i="7" s="1"/>
  <c r="AC7985" i="7"/>
  <c r="AD7985" i="7" s="1"/>
  <c r="AC7986" i="7"/>
  <c r="AD7986" i="7" s="1"/>
  <c r="AC7987" i="7"/>
  <c r="AD7987" i="7" s="1"/>
  <c r="AC7988" i="7"/>
  <c r="AD7988" i="7" s="1"/>
  <c r="AC7989" i="7"/>
  <c r="AD7989" i="7" s="1"/>
  <c r="AC7990" i="7"/>
  <c r="AD7990" i="7" s="1"/>
  <c r="AC7991" i="7"/>
  <c r="AD7991" i="7" s="1"/>
  <c r="AC7992" i="7"/>
  <c r="AD7992" i="7" s="1"/>
  <c r="AC7993" i="7"/>
  <c r="AD7993" i="7" s="1"/>
  <c r="AC7994" i="7"/>
  <c r="AD7994" i="7" s="1"/>
  <c r="AC7995" i="7"/>
  <c r="AD7995" i="7" s="1"/>
  <c r="AC7996" i="7"/>
  <c r="AD7996" i="7" s="1"/>
  <c r="AC7997" i="7"/>
  <c r="AD7997" i="7" s="1"/>
  <c r="AC7998" i="7"/>
  <c r="AD7998" i="7" s="1"/>
  <c r="AC7999" i="7"/>
  <c r="AD7999" i="7" s="1"/>
  <c r="AC8000" i="7"/>
  <c r="AD8000" i="7" s="1"/>
  <c r="AC8001" i="7"/>
  <c r="AD8001" i="7" s="1"/>
  <c r="AC8002" i="7"/>
  <c r="AD8002" i="7" s="1"/>
  <c r="AC8003" i="7"/>
  <c r="AD8003" i="7" s="1"/>
  <c r="AC8004" i="7"/>
  <c r="AD8004" i="7" s="1"/>
  <c r="AC8005" i="7"/>
  <c r="AD8005" i="7" s="1"/>
  <c r="AC8006" i="7"/>
  <c r="AD8006" i="7" s="1"/>
  <c r="AC8007" i="7"/>
  <c r="AD8007" i="7" s="1"/>
  <c r="AC8008" i="7"/>
  <c r="AD8008" i="7" s="1"/>
  <c r="AC8009" i="7"/>
  <c r="AD8009" i="7" s="1"/>
  <c r="AC8010" i="7"/>
  <c r="AD8010" i="7" s="1"/>
  <c r="AC8011" i="7"/>
  <c r="AD8011" i="7" s="1"/>
  <c r="AC8012" i="7"/>
  <c r="AD8012" i="7" s="1"/>
  <c r="AC8013" i="7"/>
  <c r="AD8013" i="7" s="1"/>
  <c r="AC8014" i="7"/>
  <c r="AD8014" i="7" s="1"/>
  <c r="AC8015" i="7"/>
  <c r="AD8015" i="7" s="1"/>
  <c r="AC8016" i="7"/>
  <c r="AD8016" i="7" s="1"/>
  <c r="AC8017" i="7"/>
  <c r="AD8017" i="7" s="1"/>
  <c r="AC8018" i="7"/>
  <c r="AD8018" i="7" s="1"/>
  <c r="AC8019" i="7"/>
  <c r="AD8019" i="7" s="1"/>
  <c r="AC8020" i="7"/>
  <c r="AD8020" i="7" s="1"/>
  <c r="AC8021" i="7"/>
  <c r="AD8021" i="7" s="1"/>
  <c r="AC8022" i="7"/>
  <c r="AD8022" i="7" s="1"/>
  <c r="AC8023" i="7"/>
  <c r="AD8023" i="7" s="1"/>
  <c r="AC8024" i="7"/>
  <c r="AD8024" i="7" s="1"/>
  <c r="AC8025" i="7"/>
  <c r="AD8025" i="7" s="1"/>
  <c r="AC8026" i="7"/>
  <c r="AD8026" i="7" s="1"/>
  <c r="AC8027" i="7"/>
  <c r="AD8027" i="7" s="1"/>
  <c r="AC8028" i="7"/>
  <c r="AD8028" i="7" s="1"/>
  <c r="AC8029" i="7"/>
  <c r="AD8029" i="7" s="1"/>
  <c r="AC8030" i="7"/>
  <c r="AD8030" i="7" s="1"/>
  <c r="AC8031" i="7"/>
  <c r="AD8031" i="7" s="1"/>
  <c r="AC8032" i="7"/>
  <c r="AD8032" i="7" s="1"/>
  <c r="AC8033" i="7"/>
  <c r="AD8033" i="7" s="1"/>
  <c r="AC8034" i="7"/>
  <c r="AD8034" i="7" s="1"/>
  <c r="AC8035" i="7"/>
  <c r="AD8035" i="7" s="1"/>
  <c r="AC8036" i="7"/>
  <c r="AD8036" i="7" s="1"/>
  <c r="AC8037" i="7"/>
  <c r="AD8037" i="7" s="1"/>
  <c r="AC8038" i="7"/>
  <c r="AD8038" i="7" s="1"/>
  <c r="AC8039" i="7"/>
  <c r="AD8039" i="7" s="1"/>
  <c r="AC8040" i="7"/>
  <c r="AD8040" i="7" s="1"/>
  <c r="AC8041" i="7"/>
  <c r="AD8041" i="7" s="1"/>
  <c r="AC8042" i="7"/>
  <c r="AD8042" i="7" s="1"/>
  <c r="AC8043" i="7"/>
  <c r="AD8043" i="7" s="1"/>
  <c r="AC8044" i="7"/>
  <c r="AD8044" i="7" s="1"/>
  <c r="AC8045" i="7"/>
  <c r="AD8045" i="7" s="1"/>
  <c r="AC8046" i="7"/>
  <c r="AD8046" i="7" s="1"/>
  <c r="AC8047" i="7"/>
  <c r="AD8047" i="7" s="1"/>
  <c r="AC8048" i="7"/>
  <c r="AD8048" i="7" s="1"/>
  <c r="AC8049" i="7"/>
  <c r="AD8049" i="7" s="1"/>
  <c r="AC8050" i="7"/>
  <c r="AD8050" i="7" s="1"/>
  <c r="AC8051" i="7"/>
  <c r="AD8051" i="7" s="1"/>
  <c r="AC8052" i="7"/>
  <c r="AD8052" i="7" s="1"/>
  <c r="AC8053" i="7"/>
  <c r="AD8053" i="7" s="1"/>
  <c r="AC8054" i="7"/>
  <c r="AD8054" i="7" s="1"/>
  <c r="AC8055" i="7"/>
  <c r="AD8055" i="7" s="1"/>
  <c r="AC8056" i="7"/>
  <c r="AD8056" i="7" s="1"/>
  <c r="AC8057" i="7"/>
  <c r="AD8057" i="7" s="1"/>
  <c r="AC8058" i="7"/>
  <c r="AD8058" i="7" s="1"/>
  <c r="AC8059" i="7"/>
  <c r="AD8059" i="7" s="1"/>
  <c r="AC8060" i="7"/>
  <c r="AD8060" i="7" s="1"/>
  <c r="AC8061" i="7"/>
  <c r="AD8061" i="7" s="1"/>
  <c r="AC8062" i="7"/>
  <c r="AD8062" i="7" s="1"/>
  <c r="AC8063" i="7"/>
  <c r="AD8063" i="7" s="1"/>
  <c r="AC8064" i="7"/>
  <c r="AD8064" i="7" s="1"/>
  <c r="AC8065" i="7"/>
  <c r="AD8065" i="7" s="1"/>
  <c r="AC8066" i="7"/>
  <c r="AD8066" i="7" s="1"/>
  <c r="AC8067" i="7"/>
  <c r="AD8067" i="7" s="1"/>
  <c r="AC8068" i="7"/>
  <c r="AD8068" i="7" s="1"/>
  <c r="AC8069" i="7"/>
  <c r="AD8069" i="7" s="1"/>
  <c r="AC8070" i="7"/>
  <c r="AD8070" i="7" s="1"/>
  <c r="AC8071" i="7"/>
  <c r="AD8071" i="7" s="1"/>
  <c r="AC8072" i="7"/>
  <c r="AD8072" i="7" s="1"/>
  <c r="AC8073" i="7"/>
  <c r="AD8073" i="7" s="1"/>
  <c r="AC8074" i="7"/>
  <c r="AD8074" i="7" s="1"/>
  <c r="AC8075" i="7"/>
  <c r="AD8075" i="7" s="1"/>
  <c r="AC8076" i="7"/>
  <c r="AD8076" i="7" s="1"/>
  <c r="AC8077" i="7"/>
  <c r="AD8077" i="7" s="1"/>
  <c r="AC8078" i="7"/>
  <c r="AD8078" i="7" s="1"/>
  <c r="AC8079" i="7"/>
  <c r="AD8079" i="7" s="1"/>
  <c r="AC8080" i="7"/>
  <c r="AD8080" i="7" s="1"/>
  <c r="AC8081" i="7"/>
  <c r="AD8081" i="7" s="1"/>
  <c r="AC8082" i="7"/>
  <c r="AD8082" i="7" s="1"/>
  <c r="AC8083" i="7"/>
  <c r="AD8083" i="7" s="1"/>
  <c r="AC8084" i="7"/>
  <c r="AD8084" i="7" s="1"/>
  <c r="AC8085" i="7"/>
  <c r="AD8085" i="7" s="1"/>
  <c r="AC8086" i="7"/>
  <c r="AD8086" i="7" s="1"/>
  <c r="AC8087" i="7"/>
  <c r="AD8087" i="7" s="1"/>
  <c r="AC8088" i="7"/>
  <c r="AD8088" i="7" s="1"/>
  <c r="AC8089" i="7"/>
  <c r="AD8089" i="7" s="1"/>
  <c r="AC8090" i="7"/>
  <c r="AD8090" i="7" s="1"/>
  <c r="AC8091" i="7"/>
  <c r="AD8091" i="7" s="1"/>
  <c r="AC8092" i="7"/>
  <c r="AD8092" i="7" s="1"/>
  <c r="AC8093" i="7"/>
  <c r="AD8093" i="7" s="1"/>
  <c r="AC8094" i="7"/>
  <c r="AD8094" i="7" s="1"/>
  <c r="AC8095" i="7"/>
  <c r="AD8095" i="7" s="1"/>
  <c r="AC8096" i="7"/>
  <c r="AD8096" i="7" s="1"/>
  <c r="AC8097" i="7"/>
  <c r="AD8097" i="7" s="1"/>
  <c r="AC8098" i="7"/>
  <c r="AD8098" i="7" s="1"/>
  <c r="AC8099" i="7"/>
  <c r="AD8099" i="7" s="1"/>
  <c r="AC8100" i="7"/>
  <c r="AD8100" i="7" s="1"/>
  <c r="AC8101" i="7"/>
  <c r="AD8101" i="7" s="1"/>
  <c r="AC8102" i="7"/>
  <c r="AD8102" i="7" s="1"/>
  <c r="AC8103" i="7"/>
  <c r="AD8103" i="7" s="1"/>
  <c r="AC8104" i="7"/>
  <c r="AD8104" i="7" s="1"/>
  <c r="AC8105" i="7"/>
  <c r="AD8105" i="7" s="1"/>
  <c r="AC8106" i="7"/>
  <c r="AD8106" i="7" s="1"/>
  <c r="AC8107" i="7"/>
  <c r="AD8107" i="7" s="1"/>
  <c r="AC8108" i="7"/>
  <c r="AD8108" i="7" s="1"/>
  <c r="AC8109" i="7"/>
  <c r="AD8109" i="7" s="1"/>
  <c r="AC8110" i="7"/>
  <c r="AD8110" i="7" s="1"/>
  <c r="AC8111" i="7"/>
  <c r="AD8111" i="7" s="1"/>
  <c r="AC8112" i="7"/>
  <c r="AD8112" i="7" s="1"/>
  <c r="AC8113" i="7"/>
  <c r="AD8113" i="7" s="1"/>
  <c r="AC8114" i="7"/>
  <c r="AD8114" i="7" s="1"/>
  <c r="AC8115" i="7"/>
  <c r="AD8115" i="7" s="1"/>
  <c r="AC8116" i="7"/>
  <c r="AD8116" i="7" s="1"/>
  <c r="AC8117" i="7"/>
  <c r="AD8117" i="7" s="1"/>
  <c r="AC8118" i="7"/>
  <c r="AD8118" i="7" s="1"/>
  <c r="AC8119" i="7"/>
  <c r="AD8119" i="7" s="1"/>
  <c r="AC8120" i="7"/>
  <c r="AD8120" i="7" s="1"/>
  <c r="AC8121" i="7"/>
  <c r="AD8121" i="7" s="1"/>
  <c r="AC8122" i="7"/>
  <c r="AD8122" i="7" s="1"/>
  <c r="AC8123" i="7"/>
  <c r="AD8123" i="7" s="1"/>
  <c r="AC8124" i="7"/>
  <c r="AD8124" i="7" s="1"/>
  <c r="AC8125" i="7"/>
  <c r="AD8125" i="7" s="1"/>
  <c r="AC8126" i="7"/>
  <c r="AD8126" i="7" s="1"/>
  <c r="AC8127" i="7"/>
  <c r="AD8127" i="7" s="1"/>
  <c r="AC8128" i="7"/>
  <c r="AD8128" i="7" s="1"/>
  <c r="AC8129" i="7"/>
  <c r="AD8129" i="7" s="1"/>
  <c r="AC8130" i="7"/>
  <c r="AD8130" i="7" s="1"/>
  <c r="AC8131" i="7"/>
  <c r="AD8131" i="7" s="1"/>
  <c r="AC8132" i="7"/>
  <c r="AD8132" i="7" s="1"/>
  <c r="AC8133" i="7"/>
  <c r="AD8133" i="7" s="1"/>
  <c r="AC8134" i="7"/>
  <c r="AD8134" i="7" s="1"/>
  <c r="AC8135" i="7"/>
  <c r="AD8135" i="7" s="1"/>
  <c r="AC8136" i="7"/>
  <c r="AD8136" i="7" s="1"/>
  <c r="AC8137" i="7"/>
  <c r="AD8137" i="7" s="1"/>
  <c r="AC8138" i="7"/>
  <c r="AD8138" i="7" s="1"/>
  <c r="AC8139" i="7"/>
  <c r="AD8139" i="7" s="1"/>
  <c r="AC8140" i="7"/>
  <c r="AD8140" i="7" s="1"/>
  <c r="AC8141" i="7"/>
  <c r="AD8141" i="7" s="1"/>
  <c r="AC8142" i="7"/>
  <c r="AD8142" i="7" s="1"/>
  <c r="AC8143" i="7"/>
  <c r="AD8143" i="7" s="1"/>
  <c r="AC8144" i="7"/>
  <c r="AD8144" i="7" s="1"/>
  <c r="AC8145" i="7"/>
  <c r="AD8145" i="7" s="1"/>
  <c r="AC8146" i="7"/>
  <c r="AD8146" i="7" s="1"/>
  <c r="AC8147" i="7"/>
  <c r="AD8147" i="7" s="1"/>
  <c r="AC8148" i="7"/>
  <c r="AD8148" i="7" s="1"/>
  <c r="AC8149" i="7"/>
  <c r="AD8149" i="7" s="1"/>
  <c r="AC8150" i="7"/>
  <c r="AD8150" i="7" s="1"/>
  <c r="AC8151" i="7"/>
  <c r="AD8151" i="7" s="1"/>
  <c r="AC8152" i="7"/>
  <c r="AD8152" i="7" s="1"/>
  <c r="AC8153" i="7"/>
  <c r="AD8153" i="7" s="1"/>
  <c r="AC8154" i="7"/>
  <c r="AD8154" i="7" s="1"/>
  <c r="AC8155" i="7"/>
  <c r="AD8155" i="7" s="1"/>
  <c r="AC8156" i="7"/>
  <c r="AD8156" i="7" s="1"/>
  <c r="AC8157" i="7"/>
  <c r="AD8157" i="7" s="1"/>
  <c r="AC8158" i="7"/>
  <c r="AD8158" i="7" s="1"/>
  <c r="AC8159" i="7"/>
  <c r="AD8159" i="7" s="1"/>
  <c r="AC8160" i="7"/>
  <c r="AD8160" i="7" s="1"/>
  <c r="AC8161" i="7"/>
  <c r="AD8161" i="7" s="1"/>
  <c r="AC8162" i="7"/>
  <c r="AD8162" i="7" s="1"/>
  <c r="AC8163" i="7"/>
  <c r="AD8163" i="7" s="1"/>
  <c r="AC8164" i="7"/>
  <c r="AD8164" i="7" s="1"/>
  <c r="AC8165" i="7"/>
  <c r="AD8165" i="7" s="1"/>
  <c r="AC8166" i="7"/>
  <c r="AD8166" i="7" s="1"/>
  <c r="AC8167" i="7"/>
  <c r="AD8167" i="7" s="1"/>
  <c r="AC8168" i="7"/>
  <c r="AD8168" i="7" s="1"/>
  <c r="AC8169" i="7"/>
  <c r="AD8169" i="7" s="1"/>
  <c r="AC8170" i="7"/>
  <c r="AD8170" i="7" s="1"/>
  <c r="AC8171" i="7"/>
  <c r="AD8171" i="7" s="1"/>
  <c r="AC8172" i="7"/>
  <c r="AD8172" i="7" s="1"/>
  <c r="AC8173" i="7"/>
  <c r="AD8173" i="7" s="1"/>
  <c r="AC8174" i="7"/>
  <c r="AD8174" i="7" s="1"/>
  <c r="AC8175" i="7"/>
  <c r="AD8175" i="7" s="1"/>
  <c r="AC8176" i="7"/>
  <c r="AD8176" i="7" s="1"/>
  <c r="AC8177" i="7"/>
  <c r="AD8177" i="7" s="1"/>
  <c r="AC8178" i="7"/>
  <c r="AD8178" i="7" s="1"/>
  <c r="AC8179" i="7"/>
  <c r="AD8179" i="7" s="1"/>
  <c r="AC8180" i="7"/>
  <c r="AD8180" i="7" s="1"/>
  <c r="AC8181" i="7"/>
  <c r="AD8181" i="7" s="1"/>
  <c r="AC8182" i="7"/>
  <c r="AD8182" i="7" s="1"/>
  <c r="AC8183" i="7"/>
  <c r="AD8183" i="7" s="1"/>
  <c r="AC8184" i="7"/>
  <c r="AD8184" i="7" s="1"/>
  <c r="AC8185" i="7"/>
  <c r="AD8185" i="7" s="1"/>
  <c r="AC8186" i="7"/>
  <c r="AD8186" i="7" s="1"/>
  <c r="AC8187" i="7"/>
  <c r="AD8187" i="7" s="1"/>
  <c r="AC8188" i="7"/>
  <c r="AD8188" i="7" s="1"/>
  <c r="AC8189" i="7"/>
  <c r="AD8189" i="7" s="1"/>
  <c r="AC8190" i="7"/>
  <c r="AD8190" i="7" s="1"/>
  <c r="AC8191" i="7"/>
  <c r="AD8191" i="7" s="1"/>
  <c r="AC8192" i="7"/>
  <c r="AD8192" i="7" s="1"/>
  <c r="AC8193" i="7"/>
  <c r="AD8193" i="7" s="1"/>
  <c r="AC8194" i="7"/>
  <c r="AD8194" i="7" s="1"/>
  <c r="AC8195" i="7"/>
  <c r="AD8195" i="7" s="1"/>
  <c r="AC8196" i="7"/>
  <c r="AD8196" i="7" s="1"/>
  <c r="AC8197" i="7"/>
  <c r="AD8197" i="7" s="1"/>
  <c r="AC8198" i="7"/>
  <c r="AD8198" i="7" s="1"/>
  <c r="AC8199" i="7"/>
  <c r="AD8199" i="7" s="1"/>
  <c r="AC8200" i="7"/>
  <c r="AD8200" i="7" s="1"/>
  <c r="AC8201" i="7"/>
  <c r="AD8201" i="7" s="1"/>
  <c r="AC8202" i="7"/>
  <c r="AD8202" i="7" s="1"/>
  <c r="AC8203" i="7"/>
  <c r="AD8203" i="7" s="1"/>
  <c r="AC8204" i="7"/>
  <c r="AD8204" i="7" s="1"/>
  <c r="AC8205" i="7"/>
  <c r="AD8205" i="7" s="1"/>
  <c r="AC8206" i="7"/>
  <c r="AD8206" i="7" s="1"/>
  <c r="AC8207" i="7"/>
  <c r="AD8207" i="7" s="1"/>
  <c r="AC8208" i="7"/>
  <c r="AD8208" i="7" s="1"/>
  <c r="AC8209" i="7"/>
  <c r="AD8209" i="7" s="1"/>
  <c r="AC8210" i="7"/>
  <c r="AD8210" i="7" s="1"/>
  <c r="AC8211" i="7"/>
  <c r="AD8211" i="7" s="1"/>
  <c r="AC8212" i="7"/>
  <c r="AD8212" i="7" s="1"/>
  <c r="AC8213" i="7"/>
  <c r="AD8213" i="7" s="1"/>
  <c r="AC8214" i="7"/>
  <c r="AD8214" i="7" s="1"/>
  <c r="AC8215" i="7"/>
  <c r="AD8215" i="7" s="1"/>
  <c r="AC8216" i="7"/>
  <c r="AD8216" i="7" s="1"/>
  <c r="AC8217" i="7"/>
  <c r="AD8217" i="7" s="1"/>
  <c r="AC8218" i="7"/>
  <c r="AD8218" i="7" s="1"/>
  <c r="AC8219" i="7"/>
  <c r="AD8219" i="7" s="1"/>
  <c r="AC8220" i="7"/>
  <c r="AD8220" i="7" s="1"/>
  <c r="AC8221" i="7"/>
  <c r="AD8221" i="7" s="1"/>
  <c r="AC8222" i="7"/>
  <c r="AD8222" i="7" s="1"/>
  <c r="AC8223" i="7"/>
  <c r="AD8223" i="7" s="1"/>
  <c r="AC8224" i="7"/>
  <c r="AD8224" i="7" s="1"/>
  <c r="AC8225" i="7"/>
  <c r="AD8225" i="7" s="1"/>
  <c r="AC8226" i="7"/>
  <c r="AD8226" i="7" s="1"/>
  <c r="AC8227" i="7"/>
  <c r="AD8227" i="7" s="1"/>
  <c r="AC8228" i="7"/>
  <c r="AD8228" i="7" s="1"/>
  <c r="AC8229" i="7"/>
  <c r="AD8229" i="7" s="1"/>
  <c r="AC8230" i="7"/>
  <c r="AD8230" i="7" s="1"/>
  <c r="AC8231" i="7"/>
  <c r="AD8231" i="7" s="1"/>
  <c r="AC8232" i="7"/>
  <c r="AD8232" i="7" s="1"/>
  <c r="AC8233" i="7"/>
  <c r="AD8233" i="7" s="1"/>
  <c r="AC8234" i="7"/>
  <c r="AD8234" i="7" s="1"/>
  <c r="AC8235" i="7"/>
  <c r="AD8235" i="7" s="1"/>
  <c r="AC8236" i="7"/>
  <c r="AD8236" i="7" s="1"/>
  <c r="AC8237" i="7"/>
  <c r="AD8237" i="7" s="1"/>
  <c r="AC8238" i="7"/>
  <c r="AD8238" i="7" s="1"/>
  <c r="AC8239" i="7"/>
  <c r="AD8239" i="7" s="1"/>
  <c r="AC8240" i="7"/>
  <c r="AD8240" i="7" s="1"/>
  <c r="AC8241" i="7"/>
  <c r="AD8241" i="7" s="1"/>
  <c r="AC8242" i="7"/>
  <c r="AD8242" i="7" s="1"/>
  <c r="AC8243" i="7"/>
  <c r="AD8243" i="7" s="1"/>
  <c r="AC8244" i="7"/>
  <c r="AD8244" i="7" s="1"/>
  <c r="AC8245" i="7"/>
  <c r="AD8245" i="7" s="1"/>
  <c r="AC8246" i="7"/>
  <c r="AD8246" i="7" s="1"/>
  <c r="AC8247" i="7"/>
  <c r="AD8247" i="7" s="1"/>
  <c r="AC8248" i="7"/>
  <c r="AD8248" i="7" s="1"/>
  <c r="AC8249" i="7"/>
  <c r="AD8249" i="7" s="1"/>
  <c r="AC8250" i="7"/>
  <c r="AD8250" i="7" s="1"/>
  <c r="AC8251" i="7"/>
  <c r="AD8251" i="7" s="1"/>
  <c r="AC8252" i="7"/>
  <c r="AD8252" i="7" s="1"/>
  <c r="AC8253" i="7"/>
  <c r="AD8253" i="7" s="1"/>
  <c r="AC8254" i="7"/>
  <c r="AD8254" i="7" s="1"/>
  <c r="AC8255" i="7"/>
  <c r="AD8255" i="7" s="1"/>
  <c r="AC8256" i="7"/>
  <c r="AD8256" i="7" s="1"/>
  <c r="AC8257" i="7"/>
  <c r="AD8257" i="7" s="1"/>
  <c r="AC8258" i="7"/>
  <c r="AD8258" i="7" s="1"/>
  <c r="AC8259" i="7"/>
  <c r="AD8259" i="7" s="1"/>
  <c r="AC8260" i="7"/>
  <c r="AD8260" i="7" s="1"/>
  <c r="AC8261" i="7"/>
  <c r="AD8261" i="7" s="1"/>
  <c r="AC8262" i="7"/>
  <c r="AD8262" i="7" s="1"/>
  <c r="AC8263" i="7"/>
  <c r="AD8263" i="7" s="1"/>
  <c r="AC8264" i="7"/>
  <c r="AD8264" i="7" s="1"/>
  <c r="AC8265" i="7"/>
  <c r="AD8265" i="7" s="1"/>
  <c r="AC8266" i="7"/>
  <c r="AD8266" i="7" s="1"/>
  <c r="AC8267" i="7"/>
  <c r="AD8267" i="7" s="1"/>
  <c r="AC8268" i="7"/>
  <c r="AD8268" i="7" s="1"/>
  <c r="AC8269" i="7"/>
  <c r="AD8269" i="7" s="1"/>
  <c r="AC8270" i="7"/>
  <c r="AD8270" i="7" s="1"/>
  <c r="AC8271" i="7"/>
  <c r="AD8271" i="7" s="1"/>
  <c r="AC8272" i="7"/>
  <c r="AD8272" i="7" s="1"/>
  <c r="AC8273" i="7"/>
  <c r="AD8273" i="7" s="1"/>
  <c r="AC8274" i="7"/>
  <c r="AD8274" i="7" s="1"/>
  <c r="AC8275" i="7"/>
  <c r="AD8275" i="7" s="1"/>
  <c r="AC8276" i="7"/>
  <c r="AD8276" i="7" s="1"/>
  <c r="AC8277" i="7"/>
  <c r="AD8277" i="7" s="1"/>
  <c r="AC8278" i="7"/>
  <c r="AD8278" i="7" s="1"/>
  <c r="AC8279" i="7"/>
  <c r="AD8279" i="7" s="1"/>
  <c r="AC8280" i="7"/>
  <c r="AD8280" i="7" s="1"/>
  <c r="AC8281" i="7"/>
  <c r="AD8281" i="7" s="1"/>
  <c r="AC8282" i="7"/>
  <c r="AD8282" i="7" s="1"/>
  <c r="AC8283" i="7"/>
  <c r="AD8283" i="7" s="1"/>
  <c r="AC8284" i="7"/>
  <c r="AD8284" i="7" s="1"/>
  <c r="AC8285" i="7"/>
  <c r="AD8285" i="7" s="1"/>
  <c r="AC8286" i="7"/>
  <c r="AD8286" i="7" s="1"/>
  <c r="AC8287" i="7"/>
  <c r="AD8287" i="7" s="1"/>
  <c r="AC8288" i="7"/>
  <c r="AD8288" i="7" s="1"/>
  <c r="AC8289" i="7"/>
  <c r="AD8289" i="7" s="1"/>
  <c r="AC8290" i="7"/>
  <c r="AD8290" i="7" s="1"/>
  <c r="AC8291" i="7"/>
  <c r="AD8291" i="7" s="1"/>
  <c r="AC8292" i="7"/>
  <c r="AD8292" i="7" s="1"/>
  <c r="AC8293" i="7"/>
  <c r="AD8293" i="7" s="1"/>
  <c r="AC8294" i="7"/>
  <c r="AD8294" i="7" s="1"/>
  <c r="AC8295" i="7"/>
  <c r="AD8295" i="7" s="1"/>
  <c r="AC8296" i="7"/>
  <c r="AD8296" i="7" s="1"/>
  <c r="AC8297" i="7"/>
  <c r="AD8297" i="7" s="1"/>
  <c r="AC8298" i="7"/>
  <c r="AD8298" i="7" s="1"/>
  <c r="AC8299" i="7"/>
  <c r="AD8299" i="7" s="1"/>
  <c r="AC8300" i="7"/>
  <c r="AD8300" i="7" s="1"/>
  <c r="AC8301" i="7"/>
  <c r="AD8301" i="7" s="1"/>
  <c r="AC8302" i="7"/>
  <c r="AD8302" i="7" s="1"/>
  <c r="AC8303" i="7"/>
  <c r="AD8303" i="7" s="1"/>
  <c r="AC8304" i="7"/>
  <c r="AD8304" i="7" s="1"/>
  <c r="AC8305" i="7"/>
  <c r="AD8305" i="7" s="1"/>
  <c r="AC8306" i="7"/>
  <c r="AD8306" i="7" s="1"/>
  <c r="AC8307" i="7"/>
  <c r="AD8307" i="7" s="1"/>
  <c r="AC8308" i="7"/>
  <c r="AD8308" i="7" s="1"/>
  <c r="AC8309" i="7"/>
  <c r="AD8309" i="7" s="1"/>
  <c r="AC8310" i="7"/>
  <c r="AD8310" i="7" s="1"/>
  <c r="AC8311" i="7"/>
  <c r="AD8311" i="7" s="1"/>
  <c r="AC8312" i="7"/>
  <c r="AD8312" i="7" s="1"/>
  <c r="AC8313" i="7"/>
  <c r="AD8313" i="7" s="1"/>
  <c r="AC8314" i="7"/>
  <c r="AD8314" i="7" s="1"/>
  <c r="AC8315" i="7"/>
  <c r="AD8315" i="7" s="1"/>
  <c r="AC8316" i="7"/>
  <c r="AD8316" i="7" s="1"/>
  <c r="AC8317" i="7"/>
  <c r="AD8317" i="7" s="1"/>
  <c r="AC8318" i="7"/>
  <c r="AD8318" i="7" s="1"/>
  <c r="AC8319" i="7"/>
  <c r="AD8319" i="7" s="1"/>
  <c r="AC8320" i="7"/>
  <c r="AD8320" i="7" s="1"/>
  <c r="AC8321" i="7"/>
  <c r="AD8321" i="7" s="1"/>
  <c r="AC8322" i="7"/>
  <c r="AD8322" i="7" s="1"/>
  <c r="AC8323" i="7"/>
  <c r="AD8323" i="7" s="1"/>
  <c r="AC8324" i="7"/>
  <c r="AD8324" i="7" s="1"/>
  <c r="AC8325" i="7"/>
  <c r="AD8325" i="7" s="1"/>
  <c r="AC8326" i="7"/>
  <c r="AD8326" i="7" s="1"/>
  <c r="AC8327" i="7"/>
  <c r="AD8327" i="7" s="1"/>
  <c r="AC8328" i="7"/>
  <c r="AD8328" i="7" s="1"/>
  <c r="AC8329" i="7"/>
  <c r="AD8329" i="7" s="1"/>
  <c r="AC8330" i="7"/>
  <c r="AD8330" i="7" s="1"/>
  <c r="AC8331" i="7"/>
  <c r="AD8331" i="7" s="1"/>
  <c r="AC8332" i="7"/>
  <c r="AD8332" i="7" s="1"/>
  <c r="AC8333" i="7"/>
  <c r="AD8333" i="7" s="1"/>
  <c r="AC8334" i="7"/>
  <c r="AD8334" i="7" s="1"/>
  <c r="AC8335" i="7"/>
  <c r="AD8335" i="7" s="1"/>
  <c r="AC8336" i="7"/>
  <c r="AD8336" i="7" s="1"/>
  <c r="AC8337" i="7"/>
  <c r="AD8337" i="7" s="1"/>
  <c r="AC8338" i="7"/>
  <c r="AD8338" i="7" s="1"/>
  <c r="AC8339" i="7"/>
  <c r="AD8339" i="7" s="1"/>
  <c r="AC8340" i="7"/>
  <c r="AD8340" i="7" s="1"/>
  <c r="AC8341" i="7"/>
  <c r="AD8341" i="7" s="1"/>
  <c r="AC8342" i="7"/>
  <c r="AD8342" i="7" s="1"/>
  <c r="AC8343" i="7"/>
  <c r="AD8343" i="7" s="1"/>
  <c r="AC8344" i="7"/>
  <c r="AD8344" i="7" s="1"/>
  <c r="AC8345" i="7"/>
  <c r="AD8345" i="7" s="1"/>
  <c r="AC8346" i="7"/>
  <c r="AD8346" i="7" s="1"/>
  <c r="AC8347" i="7"/>
  <c r="AD8347" i="7" s="1"/>
  <c r="AC8348" i="7"/>
  <c r="AD8348" i="7" s="1"/>
  <c r="AC8349" i="7"/>
  <c r="AD8349" i="7" s="1"/>
  <c r="AC8350" i="7"/>
  <c r="AD8350" i="7" s="1"/>
  <c r="AC8351" i="7"/>
  <c r="AD8351" i="7" s="1"/>
  <c r="AC8352" i="7"/>
  <c r="AD8352" i="7" s="1"/>
  <c r="AC8353" i="7"/>
  <c r="AD8353" i="7" s="1"/>
  <c r="AC8354" i="7"/>
  <c r="AD8354" i="7" s="1"/>
  <c r="AC8355" i="7"/>
  <c r="AD8355" i="7" s="1"/>
  <c r="AC8356" i="7"/>
  <c r="AD8356" i="7" s="1"/>
  <c r="AC8357" i="7"/>
  <c r="AD8357" i="7" s="1"/>
  <c r="AC8358" i="7"/>
  <c r="AD8358" i="7" s="1"/>
  <c r="AC8359" i="7"/>
  <c r="AD8359" i="7" s="1"/>
  <c r="AC8360" i="7"/>
  <c r="AD8360" i="7" s="1"/>
  <c r="AC8361" i="7"/>
  <c r="AD8361" i="7" s="1"/>
  <c r="AC8362" i="7"/>
  <c r="AD8362" i="7" s="1"/>
  <c r="AC8363" i="7"/>
  <c r="AD8363" i="7" s="1"/>
  <c r="AC8364" i="7"/>
  <c r="AD8364" i="7" s="1"/>
  <c r="AC8365" i="7"/>
  <c r="AD8365" i="7" s="1"/>
  <c r="AC8366" i="7"/>
  <c r="AD8366" i="7" s="1"/>
  <c r="AC8367" i="7"/>
  <c r="AD8367" i="7" s="1"/>
  <c r="AC8368" i="7"/>
  <c r="AD8368" i="7" s="1"/>
  <c r="AC8369" i="7"/>
  <c r="AD8369" i="7" s="1"/>
  <c r="AC8370" i="7"/>
  <c r="AD8370" i="7" s="1"/>
  <c r="AC8371" i="7"/>
  <c r="AD8371" i="7" s="1"/>
  <c r="AC8372" i="7"/>
  <c r="AD8372" i="7" s="1"/>
  <c r="AC8373" i="7"/>
  <c r="AD8373" i="7" s="1"/>
  <c r="AC8374" i="7"/>
  <c r="AD8374" i="7" s="1"/>
  <c r="AC8375" i="7"/>
  <c r="AD8375" i="7" s="1"/>
  <c r="AC8376" i="7"/>
  <c r="AD8376" i="7" s="1"/>
  <c r="AC8377" i="7"/>
  <c r="AD8377" i="7" s="1"/>
  <c r="AC8378" i="7"/>
  <c r="AD8378" i="7" s="1"/>
  <c r="AC8379" i="7"/>
  <c r="AD8379" i="7" s="1"/>
  <c r="AC8380" i="7"/>
  <c r="AD8380" i="7" s="1"/>
  <c r="AC8381" i="7"/>
  <c r="AD8381" i="7" s="1"/>
  <c r="AC8382" i="7"/>
  <c r="AD8382" i="7" s="1"/>
  <c r="AC8383" i="7"/>
  <c r="AD8383" i="7" s="1"/>
  <c r="AC8384" i="7"/>
  <c r="AD8384" i="7" s="1"/>
  <c r="AC8385" i="7"/>
  <c r="AD8385" i="7" s="1"/>
  <c r="AC8386" i="7"/>
  <c r="AD8386" i="7" s="1"/>
  <c r="AC8387" i="7"/>
  <c r="AD8387" i="7" s="1"/>
  <c r="AC8388" i="7"/>
  <c r="AD8388" i="7" s="1"/>
  <c r="AC8389" i="7"/>
  <c r="AD8389" i="7" s="1"/>
  <c r="AC8390" i="7"/>
  <c r="AD8390" i="7" s="1"/>
  <c r="AC8391" i="7"/>
  <c r="AD8391" i="7" s="1"/>
  <c r="AC8392" i="7"/>
  <c r="AD8392" i="7" s="1"/>
  <c r="AC8393" i="7"/>
  <c r="AD8393" i="7" s="1"/>
  <c r="AC8394" i="7"/>
  <c r="AD8394" i="7" s="1"/>
  <c r="AC8395" i="7"/>
  <c r="AD8395" i="7" s="1"/>
  <c r="AC8396" i="7"/>
  <c r="AD8396" i="7" s="1"/>
  <c r="AC8397" i="7"/>
  <c r="AD8397" i="7" s="1"/>
  <c r="AC8398" i="7"/>
  <c r="AD8398" i="7" s="1"/>
  <c r="AC8399" i="7"/>
  <c r="AD8399" i="7" s="1"/>
  <c r="AC8400" i="7"/>
  <c r="AD8400" i="7" s="1"/>
  <c r="AC8401" i="7"/>
  <c r="AD8401" i="7" s="1"/>
  <c r="AC8402" i="7"/>
  <c r="AD8402" i="7" s="1"/>
  <c r="AC8403" i="7"/>
  <c r="AD8403" i="7" s="1"/>
  <c r="AC8404" i="7"/>
  <c r="AD8404" i="7" s="1"/>
  <c r="AC8405" i="7"/>
  <c r="AD8405" i="7" s="1"/>
  <c r="AC8406" i="7"/>
  <c r="AD8406" i="7" s="1"/>
  <c r="AC8407" i="7"/>
  <c r="AD8407" i="7" s="1"/>
  <c r="AC8408" i="7"/>
  <c r="AD8408" i="7" s="1"/>
  <c r="AC8409" i="7"/>
  <c r="AD8409" i="7" s="1"/>
  <c r="AC8410" i="7"/>
  <c r="AD8410" i="7" s="1"/>
  <c r="AC8411" i="7"/>
  <c r="AD8411" i="7" s="1"/>
  <c r="AC8412" i="7"/>
  <c r="AD8412" i="7" s="1"/>
  <c r="AC8413" i="7"/>
  <c r="AD8413" i="7" s="1"/>
  <c r="AC8414" i="7"/>
  <c r="AD8414" i="7" s="1"/>
  <c r="AC8415" i="7"/>
  <c r="AD8415" i="7" s="1"/>
  <c r="AC8416" i="7"/>
  <c r="AD8416" i="7" s="1"/>
  <c r="AC8417" i="7"/>
  <c r="AD8417" i="7" s="1"/>
  <c r="AC8418" i="7"/>
  <c r="AD8418" i="7" s="1"/>
  <c r="AC8419" i="7"/>
  <c r="AD8419" i="7" s="1"/>
  <c r="AC8420" i="7"/>
  <c r="AD8420" i="7" s="1"/>
  <c r="AC8421" i="7"/>
  <c r="AD8421" i="7" s="1"/>
  <c r="AC8422" i="7"/>
  <c r="AD8422" i="7" s="1"/>
  <c r="AC8423" i="7"/>
  <c r="AD8423" i="7" s="1"/>
  <c r="AC8424" i="7"/>
  <c r="AD8424" i="7" s="1"/>
  <c r="AC8425" i="7"/>
  <c r="AD8425" i="7" s="1"/>
  <c r="AC8426" i="7"/>
  <c r="AD8426" i="7" s="1"/>
  <c r="AC8427" i="7"/>
  <c r="AD8427" i="7" s="1"/>
  <c r="AC8428" i="7"/>
  <c r="AD8428" i="7" s="1"/>
  <c r="AC8429" i="7"/>
  <c r="AD8429" i="7" s="1"/>
  <c r="AC8430" i="7"/>
  <c r="AD8430" i="7" s="1"/>
  <c r="AC8431" i="7"/>
  <c r="AD8431" i="7" s="1"/>
  <c r="AC8432" i="7"/>
  <c r="AD8432" i="7" s="1"/>
  <c r="AC8433" i="7"/>
  <c r="AD8433" i="7" s="1"/>
  <c r="AC8434" i="7"/>
  <c r="AD8434" i="7" s="1"/>
  <c r="AC8435" i="7"/>
  <c r="AD8435" i="7" s="1"/>
  <c r="AC8436" i="7"/>
  <c r="AD8436" i="7" s="1"/>
  <c r="AC8437" i="7"/>
  <c r="AD8437" i="7" s="1"/>
  <c r="AC8438" i="7"/>
  <c r="AD8438" i="7" s="1"/>
  <c r="AC8439" i="7"/>
  <c r="AD8439" i="7" s="1"/>
  <c r="AC8440" i="7"/>
  <c r="AD8440" i="7" s="1"/>
  <c r="AC8441" i="7"/>
  <c r="AD8441" i="7" s="1"/>
  <c r="AC8442" i="7"/>
  <c r="AD8442" i="7" s="1"/>
  <c r="AC8443" i="7"/>
  <c r="AD8443" i="7" s="1"/>
  <c r="AC8444" i="7"/>
  <c r="AD8444" i="7" s="1"/>
  <c r="AC8445" i="7"/>
  <c r="AD8445" i="7" s="1"/>
  <c r="AC8446" i="7"/>
  <c r="AD8446" i="7" s="1"/>
  <c r="AC8447" i="7"/>
  <c r="AD8447" i="7" s="1"/>
  <c r="AC8448" i="7"/>
  <c r="AD8448" i="7" s="1"/>
  <c r="AC8449" i="7"/>
  <c r="AD8449" i="7" s="1"/>
  <c r="AC8450" i="7"/>
  <c r="AD8450" i="7" s="1"/>
  <c r="AC8451" i="7"/>
  <c r="AD8451" i="7" s="1"/>
  <c r="AC8452" i="7"/>
  <c r="AD8452" i="7" s="1"/>
  <c r="AC8453" i="7"/>
  <c r="AD8453" i="7" s="1"/>
  <c r="AC8454" i="7"/>
  <c r="AD8454" i="7" s="1"/>
  <c r="AC8455" i="7"/>
  <c r="AD8455" i="7" s="1"/>
  <c r="AC8456" i="7"/>
  <c r="AD8456" i="7" s="1"/>
  <c r="AC8457" i="7"/>
  <c r="AD8457" i="7" s="1"/>
  <c r="AC8458" i="7"/>
  <c r="AD8458" i="7" s="1"/>
  <c r="AC8459" i="7"/>
  <c r="AD8459" i="7" s="1"/>
  <c r="AC8460" i="7"/>
  <c r="AD8460" i="7" s="1"/>
  <c r="AC8461" i="7"/>
  <c r="AD8461" i="7" s="1"/>
  <c r="AC8462" i="7"/>
  <c r="AD8462" i="7" s="1"/>
  <c r="AC8463" i="7"/>
  <c r="AD8463" i="7" s="1"/>
  <c r="AC8464" i="7"/>
  <c r="AD8464" i="7" s="1"/>
  <c r="AC8465" i="7"/>
  <c r="AD8465" i="7" s="1"/>
  <c r="AC8466" i="7"/>
  <c r="AD8466" i="7" s="1"/>
  <c r="AC8467" i="7"/>
  <c r="AD8467" i="7" s="1"/>
  <c r="AC8468" i="7"/>
  <c r="AD8468" i="7" s="1"/>
  <c r="AC8469" i="7"/>
  <c r="AD8469" i="7" s="1"/>
  <c r="AC8470" i="7"/>
  <c r="AD8470" i="7" s="1"/>
  <c r="AC8471" i="7"/>
  <c r="AD8471" i="7" s="1"/>
  <c r="AC8472" i="7"/>
  <c r="AD8472" i="7" s="1"/>
  <c r="AC8473" i="7"/>
  <c r="AD8473" i="7" s="1"/>
  <c r="AC8474" i="7"/>
  <c r="AD8474" i="7" s="1"/>
  <c r="AC8475" i="7"/>
  <c r="AD8475" i="7" s="1"/>
  <c r="AC8476" i="7"/>
  <c r="AD8476" i="7" s="1"/>
  <c r="AC8477" i="7"/>
  <c r="AD8477" i="7" s="1"/>
  <c r="AC8478" i="7"/>
  <c r="AD8478" i="7" s="1"/>
  <c r="AC8479" i="7"/>
  <c r="AD8479" i="7" s="1"/>
  <c r="AC8480" i="7"/>
  <c r="AD8480" i="7" s="1"/>
  <c r="AC8481" i="7"/>
  <c r="AD8481" i="7" s="1"/>
  <c r="AC8482" i="7"/>
  <c r="AD8482" i="7" s="1"/>
  <c r="AC8483" i="7"/>
  <c r="AD8483" i="7" s="1"/>
  <c r="AC8484" i="7"/>
  <c r="AD8484" i="7" s="1"/>
  <c r="AC8485" i="7"/>
  <c r="AD8485" i="7" s="1"/>
  <c r="AC8486" i="7"/>
  <c r="AD8486" i="7" s="1"/>
  <c r="AC8487" i="7"/>
  <c r="AD8487" i="7" s="1"/>
  <c r="AC8488" i="7"/>
  <c r="AD8488" i="7" s="1"/>
  <c r="AC8489" i="7"/>
  <c r="AD8489" i="7" s="1"/>
  <c r="AC8490" i="7"/>
  <c r="AD8490" i="7" s="1"/>
  <c r="AC8491" i="7"/>
  <c r="AD8491" i="7" s="1"/>
  <c r="AC8492" i="7"/>
  <c r="AD8492" i="7" s="1"/>
  <c r="AC8493" i="7"/>
  <c r="AD8493" i="7" s="1"/>
  <c r="AC8494" i="7"/>
  <c r="AD8494" i="7" s="1"/>
  <c r="AC8495" i="7"/>
  <c r="AD8495" i="7" s="1"/>
  <c r="AC8496" i="7"/>
  <c r="AD8496" i="7" s="1"/>
  <c r="AC8497" i="7"/>
  <c r="AD8497" i="7" s="1"/>
  <c r="AC8498" i="7"/>
  <c r="AD8498" i="7" s="1"/>
  <c r="AC8499" i="7"/>
  <c r="AD8499" i="7" s="1"/>
  <c r="AC8500" i="7"/>
  <c r="AD8500" i="7" s="1"/>
  <c r="AC8501" i="7"/>
  <c r="AD8501" i="7" s="1"/>
  <c r="AC8502" i="7"/>
  <c r="AD8502" i="7" s="1"/>
  <c r="AC8503" i="7"/>
  <c r="AD8503" i="7" s="1"/>
  <c r="AC8504" i="7"/>
  <c r="AD8504" i="7" s="1"/>
  <c r="AC8505" i="7"/>
  <c r="AD8505" i="7" s="1"/>
  <c r="AC8506" i="7"/>
  <c r="AD8506" i="7" s="1"/>
  <c r="AC8507" i="7"/>
  <c r="AD8507" i="7" s="1"/>
  <c r="AC8508" i="7"/>
  <c r="AD8508" i="7" s="1"/>
  <c r="AC8509" i="7"/>
  <c r="AD8509" i="7" s="1"/>
  <c r="AC8510" i="7"/>
  <c r="AD8510" i="7" s="1"/>
  <c r="AC8511" i="7"/>
  <c r="AD8511" i="7" s="1"/>
  <c r="AC8512" i="7"/>
  <c r="AD8512" i="7" s="1"/>
  <c r="AC8513" i="7"/>
  <c r="AD8513" i="7" s="1"/>
  <c r="AC8514" i="7"/>
  <c r="AD8514" i="7" s="1"/>
  <c r="AC8515" i="7"/>
  <c r="AD8515" i="7" s="1"/>
  <c r="AC8516" i="7"/>
  <c r="AD8516" i="7" s="1"/>
  <c r="AC8517" i="7"/>
  <c r="AD8517" i="7" s="1"/>
  <c r="AC8518" i="7"/>
  <c r="AD8518" i="7" s="1"/>
  <c r="AC8519" i="7"/>
  <c r="AD8519" i="7" s="1"/>
  <c r="AC8520" i="7"/>
  <c r="AD8520" i="7" s="1"/>
  <c r="AC8521" i="7"/>
  <c r="AD8521" i="7" s="1"/>
  <c r="AC8522" i="7"/>
  <c r="AD8522" i="7" s="1"/>
  <c r="AC8523" i="7"/>
  <c r="AD8523" i="7" s="1"/>
  <c r="AC8524" i="7"/>
  <c r="AD8524" i="7" s="1"/>
  <c r="AC8525" i="7"/>
  <c r="AD8525" i="7" s="1"/>
  <c r="AC8526" i="7"/>
  <c r="AD8526" i="7" s="1"/>
  <c r="AC8527" i="7"/>
  <c r="AD8527" i="7" s="1"/>
  <c r="AC8528" i="7"/>
  <c r="AD8528" i="7" s="1"/>
  <c r="AC8529" i="7"/>
  <c r="AD8529" i="7" s="1"/>
  <c r="AC8530" i="7"/>
  <c r="AD8530" i="7" s="1"/>
  <c r="AC8531" i="7"/>
  <c r="AD8531" i="7" s="1"/>
  <c r="AC8532" i="7"/>
  <c r="AD8532" i="7" s="1"/>
  <c r="AC8533" i="7"/>
  <c r="AD8533" i="7" s="1"/>
  <c r="AC8534" i="7"/>
  <c r="AD8534" i="7" s="1"/>
  <c r="AC8535" i="7"/>
  <c r="AD8535" i="7" s="1"/>
  <c r="AC8536" i="7"/>
  <c r="AD8536" i="7" s="1"/>
  <c r="AC8537" i="7"/>
  <c r="AD8537" i="7" s="1"/>
  <c r="AC8538" i="7"/>
  <c r="AD8538" i="7" s="1"/>
  <c r="AC8539" i="7"/>
  <c r="AD8539" i="7" s="1"/>
  <c r="AC8540" i="7"/>
  <c r="AD8540" i="7" s="1"/>
  <c r="AC8541" i="7"/>
  <c r="AD8541" i="7" s="1"/>
  <c r="AC8542" i="7"/>
  <c r="AD8542" i="7" s="1"/>
  <c r="AC8543" i="7"/>
  <c r="AD8543" i="7" s="1"/>
  <c r="AC8544" i="7"/>
  <c r="AD8544" i="7" s="1"/>
  <c r="AC8545" i="7"/>
  <c r="AD8545" i="7" s="1"/>
  <c r="AC8546" i="7"/>
  <c r="AD8546" i="7" s="1"/>
  <c r="AC8547" i="7"/>
  <c r="AD8547" i="7" s="1"/>
  <c r="AC8548" i="7"/>
  <c r="AD8548" i="7" s="1"/>
  <c r="AC8549" i="7"/>
  <c r="AD8549" i="7" s="1"/>
  <c r="AC8550" i="7"/>
  <c r="AD8550" i="7" s="1"/>
  <c r="AC8551" i="7"/>
  <c r="AD8551" i="7" s="1"/>
  <c r="AC8552" i="7"/>
  <c r="AD8552" i="7" s="1"/>
  <c r="AC8553" i="7"/>
  <c r="AD8553" i="7" s="1"/>
  <c r="AC8554" i="7"/>
  <c r="AD8554" i="7" s="1"/>
  <c r="AC8555" i="7"/>
  <c r="AD8555" i="7" s="1"/>
  <c r="AC8556" i="7"/>
  <c r="AD8556" i="7" s="1"/>
  <c r="AC8557" i="7"/>
  <c r="AD8557" i="7" s="1"/>
  <c r="AC8558" i="7"/>
  <c r="AD8558" i="7" s="1"/>
  <c r="AC8559" i="7"/>
  <c r="AD8559" i="7" s="1"/>
  <c r="AC8560" i="7"/>
  <c r="AD8560" i="7" s="1"/>
  <c r="AC8561" i="7"/>
  <c r="AD8561" i="7" s="1"/>
  <c r="AC8562" i="7"/>
  <c r="AD8562" i="7" s="1"/>
  <c r="AC8563" i="7"/>
  <c r="AD8563" i="7" s="1"/>
  <c r="AC8564" i="7"/>
  <c r="AD8564" i="7" s="1"/>
  <c r="AC8565" i="7"/>
  <c r="AD8565" i="7" s="1"/>
  <c r="AC8566" i="7"/>
  <c r="AD8566" i="7" s="1"/>
  <c r="AC8567" i="7"/>
  <c r="AD8567" i="7" s="1"/>
  <c r="AC8568" i="7"/>
  <c r="AD8568" i="7" s="1"/>
  <c r="AC8569" i="7"/>
  <c r="AD8569" i="7" s="1"/>
  <c r="AC8570" i="7"/>
  <c r="AD8570" i="7" s="1"/>
  <c r="AC8571" i="7"/>
  <c r="AD8571" i="7" s="1"/>
  <c r="AC8572" i="7"/>
  <c r="AD8572" i="7" s="1"/>
  <c r="AC8573" i="7"/>
  <c r="AD8573" i="7" s="1"/>
  <c r="AC8574" i="7"/>
  <c r="AD8574" i="7" s="1"/>
  <c r="AC8575" i="7"/>
  <c r="AD8575" i="7" s="1"/>
  <c r="AC8576" i="7"/>
  <c r="AD8576" i="7" s="1"/>
  <c r="AC8577" i="7"/>
  <c r="AD8577" i="7" s="1"/>
  <c r="AC8578" i="7"/>
  <c r="AD8578" i="7" s="1"/>
  <c r="AC8579" i="7"/>
  <c r="AD8579" i="7" s="1"/>
  <c r="AC8580" i="7"/>
  <c r="AD8580" i="7" s="1"/>
  <c r="AC8581" i="7"/>
  <c r="AD8581" i="7" s="1"/>
  <c r="AC8582" i="7"/>
  <c r="AD8582" i="7" s="1"/>
  <c r="AC8583" i="7"/>
  <c r="AD8583" i="7" s="1"/>
  <c r="AC8584" i="7"/>
  <c r="AD8584" i="7" s="1"/>
  <c r="AC8585" i="7"/>
  <c r="AD8585" i="7" s="1"/>
  <c r="AC8586" i="7"/>
  <c r="AD8586" i="7" s="1"/>
  <c r="AC8587" i="7"/>
  <c r="AD8587" i="7" s="1"/>
  <c r="AC8588" i="7"/>
  <c r="AD8588" i="7" s="1"/>
  <c r="AC8589" i="7"/>
  <c r="AD8589" i="7" s="1"/>
  <c r="AC8590" i="7"/>
  <c r="AD8590" i="7" s="1"/>
  <c r="AC8591" i="7"/>
  <c r="AD8591" i="7" s="1"/>
  <c r="AC8592" i="7"/>
  <c r="AD8592" i="7" s="1"/>
  <c r="AC8593" i="7"/>
  <c r="AD8593" i="7" s="1"/>
  <c r="AC8594" i="7"/>
  <c r="AD8594" i="7" s="1"/>
  <c r="AC8595" i="7"/>
  <c r="AD8595" i="7" s="1"/>
  <c r="AC8596" i="7"/>
  <c r="AD8596" i="7" s="1"/>
  <c r="AC8597" i="7"/>
  <c r="AD8597" i="7" s="1"/>
  <c r="AC8598" i="7"/>
  <c r="AD8598" i="7" s="1"/>
  <c r="AC8599" i="7"/>
  <c r="AD8599" i="7" s="1"/>
  <c r="AC8600" i="7"/>
  <c r="AD8600" i="7" s="1"/>
  <c r="AC8601" i="7"/>
  <c r="AD8601" i="7" s="1"/>
  <c r="AC8602" i="7"/>
  <c r="AD8602" i="7" s="1"/>
  <c r="AC8603" i="7"/>
  <c r="AD8603" i="7" s="1"/>
  <c r="AC8604" i="7"/>
  <c r="AD8604" i="7" s="1"/>
  <c r="AC8605" i="7"/>
  <c r="AD8605" i="7" s="1"/>
  <c r="AC8606" i="7"/>
  <c r="AD8606" i="7" s="1"/>
  <c r="AC8607" i="7"/>
  <c r="AD8607" i="7" s="1"/>
  <c r="AC8608" i="7"/>
  <c r="AD8608" i="7" s="1"/>
  <c r="AC8609" i="7"/>
  <c r="AD8609" i="7" s="1"/>
  <c r="AC8610" i="7"/>
  <c r="AD8610" i="7" s="1"/>
  <c r="AC8611" i="7"/>
  <c r="AD8611" i="7" s="1"/>
  <c r="AC8612" i="7"/>
  <c r="AD8612" i="7" s="1"/>
  <c r="AC8613" i="7"/>
  <c r="AD8613" i="7" s="1"/>
  <c r="AC8614" i="7"/>
  <c r="AD8614" i="7" s="1"/>
  <c r="AC8615" i="7"/>
  <c r="AD8615" i="7" s="1"/>
  <c r="AC8616" i="7"/>
  <c r="AD8616" i="7" s="1"/>
  <c r="AC8617" i="7"/>
  <c r="AD8617" i="7" s="1"/>
  <c r="AC8618" i="7"/>
  <c r="AD8618" i="7" s="1"/>
  <c r="AC8619" i="7"/>
  <c r="AD8619" i="7" s="1"/>
  <c r="AC8620" i="7"/>
  <c r="AD8620" i="7" s="1"/>
  <c r="AC8621" i="7"/>
  <c r="AD8621" i="7" s="1"/>
  <c r="AC8622" i="7"/>
  <c r="AD8622" i="7" s="1"/>
  <c r="AC8623" i="7"/>
  <c r="AD8623" i="7" s="1"/>
  <c r="AC8624" i="7"/>
  <c r="AD8624" i="7" s="1"/>
  <c r="AC8625" i="7"/>
  <c r="AD8625" i="7" s="1"/>
  <c r="AC8626" i="7"/>
  <c r="AD8626" i="7" s="1"/>
  <c r="AC8627" i="7"/>
  <c r="AD8627" i="7" s="1"/>
  <c r="AC8628" i="7"/>
  <c r="AD8628" i="7" s="1"/>
  <c r="AC8629" i="7"/>
  <c r="AD8629" i="7" s="1"/>
  <c r="AC8630" i="7"/>
  <c r="AD8630" i="7" s="1"/>
  <c r="AC8631" i="7"/>
  <c r="AD8631" i="7" s="1"/>
  <c r="AC8632" i="7"/>
  <c r="AD8632" i="7" s="1"/>
  <c r="AC8633" i="7"/>
  <c r="AD8633" i="7" s="1"/>
  <c r="AC8634" i="7"/>
  <c r="AD8634" i="7" s="1"/>
  <c r="AC8635" i="7"/>
  <c r="AD8635" i="7" s="1"/>
  <c r="AC8636" i="7"/>
  <c r="AD8636" i="7" s="1"/>
  <c r="AC8637" i="7"/>
  <c r="AD8637" i="7" s="1"/>
  <c r="AC8638" i="7"/>
  <c r="AD8638" i="7" s="1"/>
  <c r="AC8639" i="7"/>
  <c r="AD8639" i="7" s="1"/>
  <c r="AC8640" i="7"/>
  <c r="AD8640" i="7" s="1"/>
  <c r="AC8641" i="7"/>
  <c r="AD8641" i="7" s="1"/>
  <c r="AC8642" i="7"/>
  <c r="AD8642" i="7" s="1"/>
  <c r="AC8643" i="7"/>
  <c r="AD8643" i="7" s="1"/>
  <c r="AC8644" i="7"/>
  <c r="AD8644" i="7" s="1"/>
  <c r="AC8645" i="7"/>
  <c r="AD8645" i="7" s="1"/>
  <c r="AC8646" i="7"/>
  <c r="AD8646" i="7" s="1"/>
  <c r="AC8647" i="7"/>
  <c r="AD8647" i="7" s="1"/>
  <c r="AC8648" i="7"/>
  <c r="AD8648" i="7" s="1"/>
  <c r="AC8649" i="7"/>
  <c r="AD8649" i="7" s="1"/>
  <c r="AC8650" i="7"/>
  <c r="AD8650" i="7" s="1"/>
  <c r="AC8651" i="7"/>
  <c r="AD8651" i="7" s="1"/>
  <c r="AC8652" i="7"/>
  <c r="AD8652" i="7" s="1"/>
  <c r="AC8653" i="7"/>
  <c r="AD8653" i="7" s="1"/>
  <c r="AC8654" i="7"/>
  <c r="AD8654" i="7" s="1"/>
  <c r="AC8655" i="7"/>
  <c r="AD8655" i="7" s="1"/>
  <c r="AC8656" i="7"/>
  <c r="AD8656" i="7" s="1"/>
  <c r="AC8657" i="7"/>
  <c r="AD8657" i="7" s="1"/>
  <c r="AC8658" i="7"/>
  <c r="AD8658" i="7" s="1"/>
  <c r="AC8659" i="7"/>
  <c r="AD8659" i="7" s="1"/>
  <c r="AC8660" i="7"/>
  <c r="AD8660" i="7" s="1"/>
  <c r="AC8661" i="7"/>
  <c r="AD8661" i="7" s="1"/>
  <c r="AC8662" i="7"/>
  <c r="AD8662" i="7" s="1"/>
  <c r="AC8663" i="7"/>
  <c r="AD8663" i="7" s="1"/>
  <c r="AC8664" i="7"/>
  <c r="AD8664" i="7" s="1"/>
  <c r="AC8665" i="7"/>
  <c r="AD8665" i="7" s="1"/>
  <c r="AC8666" i="7"/>
  <c r="AD8666" i="7" s="1"/>
  <c r="AC8667" i="7"/>
  <c r="AD8667" i="7" s="1"/>
  <c r="AC8668" i="7"/>
  <c r="AD8668" i="7" s="1"/>
  <c r="AC8669" i="7"/>
  <c r="AD8669" i="7" s="1"/>
  <c r="AC8670" i="7"/>
  <c r="AD8670" i="7" s="1"/>
  <c r="AC8671" i="7"/>
  <c r="AD8671" i="7" s="1"/>
  <c r="AC8672" i="7"/>
  <c r="AD8672" i="7" s="1"/>
  <c r="AC8673" i="7"/>
  <c r="AD8673" i="7" s="1"/>
  <c r="AC8674" i="7"/>
  <c r="AD8674" i="7" s="1"/>
  <c r="AC8675" i="7"/>
  <c r="AD8675" i="7" s="1"/>
  <c r="AC8676" i="7"/>
  <c r="AD8676" i="7" s="1"/>
  <c r="AC8677" i="7"/>
  <c r="AD8677" i="7" s="1"/>
  <c r="AC8678" i="7"/>
  <c r="AD8678" i="7" s="1"/>
  <c r="AC8679" i="7"/>
  <c r="AD8679" i="7" s="1"/>
  <c r="AC8680" i="7"/>
  <c r="AD8680" i="7" s="1"/>
  <c r="AC8681" i="7"/>
  <c r="AD8681" i="7" s="1"/>
  <c r="AC8682" i="7"/>
  <c r="AD8682" i="7" s="1"/>
  <c r="AC8683" i="7"/>
  <c r="AD8683" i="7" s="1"/>
  <c r="AC8684" i="7"/>
  <c r="AD8684" i="7" s="1"/>
  <c r="AC8685" i="7"/>
  <c r="AD8685" i="7" s="1"/>
  <c r="AC8686" i="7"/>
  <c r="AD8686" i="7" s="1"/>
  <c r="AC8687" i="7"/>
  <c r="AD8687" i="7" s="1"/>
  <c r="AC8688" i="7"/>
  <c r="AD8688" i="7" s="1"/>
  <c r="AC8689" i="7"/>
  <c r="AD8689" i="7" s="1"/>
  <c r="AC8690" i="7"/>
  <c r="AD8690" i="7" s="1"/>
  <c r="AC8691" i="7"/>
  <c r="AD8691" i="7" s="1"/>
  <c r="AC8692" i="7"/>
  <c r="AD8692" i="7" s="1"/>
  <c r="AC8693" i="7"/>
  <c r="AD8693" i="7" s="1"/>
  <c r="AC8694" i="7"/>
  <c r="AD8694" i="7" s="1"/>
  <c r="AC8695" i="7"/>
  <c r="AD8695" i="7" s="1"/>
  <c r="AC8696" i="7"/>
  <c r="AD8696" i="7" s="1"/>
  <c r="AC8697" i="7"/>
  <c r="AD8697" i="7" s="1"/>
  <c r="AC8698" i="7"/>
  <c r="AD8698" i="7" s="1"/>
  <c r="AC8699" i="7"/>
  <c r="AD8699" i="7" s="1"/>
  <c r="AC8700" i="7"/>
  <c r="AD8700" i="7" s="1"/>
  <c r="AC8701" i="7"/>
  <c r="AD8701" i="7" s="1"/>
  <c r="AC8702" i="7"/>
  <c r="AD8702" i="7" s="1"/>
  <c r="AC8703" i="7"/>
  <c r="AD8703" i="7" s="1"/>
  <c r="AC8704" i="7"/>
  <c r="AD8704" i="7" s="1"/>
  <c r="AC8705" i="7"/>
  <c r="AD8705" i="7" s="1"/>
  <c r="AC8706" i="7"/>
  <c r="AD8706" i="7" s="1"/>
  <c r="AC8707" i="7"/>
  <c r="AD8707" i="7" s="1"/>
  <c r="AC8708" i="7"/>
  <c r="AD8708" i="7" s="1"/>
  <c r="AC8709" i="7"/>
  <c r="AD8709" i="7" s="1"/>
  <c r="AC8710" i="7"/>
  <c r="AD8710" i="7" s="1"/>
  <c r="AC8711" i="7"/>
  <c r="AD8711" i="7" s="1"/>
  <c r="AC8712" i="7"/>
  <c r="AD8712" i="7" s="1"/>
  <c r="AC8713" i="7"/>
  <c r="AD8713" i="7" s="1"/>
  <c r="AC8714" i="7"/>
  <c r="AD8714" i="7" s="1"/>
  <c r="AC8715" i="7"/>
  <c r="AD8715" i="7" s="1"/>
  <c r="AC8716" i="7"/>
  <c r="AD8716" i="7" s="1"/>
  <c r="AC8717" i="7"/>
  <c r="AD8717" i="7" s="1"/>
  <c r="AC8718" i="7"/>
  <c r="AD8718" i="7" s="1"/>
  <c r="AC8719" i="7"/>
  <c r="AD8719" i="7" s="1"/>
  <c r="AC8720" i="7"/>
  <c r="AD8720" i="7" s="1"/>
  <c r="AC8721" i="7"/>
  <c r="AD8721" i="7" s="1"/>
  <c r="AC8722" i="7"/>
  <c r="AD8722" i="7" s="1"/>
  <c r="AC8723" i="7"/>
  <c r="AD8723" i="7" s="1"/>
  <c r="AC8724" i="7"/>
  <c r="AD8724" i="7" s="1"/>
  <c r="AC8725" i="7"/>
  <c r="AD8725" i="7" s="1"/>
  <c r="AC8726" i="7"/>
  <c r="AD8726" i="7" s="1"/>
  <c r="AC8727" i="7"/>
  <c r="AD8727" i="7" s="1"/>
  <c r="AC8728" i="7"/>
  <c r="AD8728" i="7" s="1"/>
  <c r="AC8729" i="7"/>
  <c r="AD8729" i="7" s="1"/>
  <c r="AC8730" i="7"/>
  <c r="AD8730" i="7" s="1"/>
  <c r="AC8731" i="7"/>
  <c r="AD8731" i="7" s="1"/>
  <c r="AC8732" i="7"/>
  <c r="AD8732" i="7" s="1"/>
  <c r="AC8733" i="7"/>
  <c r="AD8733" i="7" s="1"/>
  <c r="AC8734" i="7"/>
  <c r="AD8734" i="7" s="1"/>
  <c r="AC8735" i="7"/>
  <c r="AD8735" i="7" s="1"/>
  <c r="AC8736" i="7"/>
  <c r="AD8736" i="7" s="1"/>
  <c r="AC8737" i="7"/>
  <c r="AD8737" i="7" s="1"/>
  <c r="AC8738" i="7"/>
  <c r="AD8738" i="7" s="1"/>
  <c r="AC8739" i="7"/>
  <c r="AD8739" i="7" s="1"/>
  <c r="AC8740" i="7"/>
  <c r="AD8740" i="7" s="1"/>
  <c r="AC8741" i="7"/>
  <c r="AD8741" i="7" s="1"/>
  <c r="AC8742" i="7"/>
  <c r="AD8742" i="7" s="1"/>
  <c r="AC8743" i="7"/>
  <c r="AD8743" i="7" s="1"/>
  <c r="AC8744" i="7"/>
  <c r="AD8744" i="7" s="1"/>
  <c r="AC8745" i="7"/>
  <c r="AD8745" i="7" s="1"/>
  <c r="AC8746" i="7"/>
  <c r="AD8746" i="7" s="1"/>
  <c r="AC8747" i="7"/>
  <c r="AD8747" i="7" s="1"/>
  <c r="AC8748" i="7"/>
  <c r="AD8748" i="7" s="1"/>
  <c r="AC8749" i="7"/>
  <c r="AD8749" i="7" s="1"/>
  <c r="AC8750" i="7"/>
  <c r="AD8750" i="7" s="1"/>
  <c r="AC8751" i="7"/>
  <c r="AD8751" i="7" s="1"/>
  <c r="AC8752" i="7"/>
  <c r="AD8752" i="7" s="1"/>
  <c r="AC8753" i="7"/>
  <c r="AD8753" i="7" s="1"/>
  <c r="AC8754" i="7"/>
  <c r="AD8754" i="7" s="1"/>
  <c r="AC8755" i="7"/>
  <c r="AD8755" i="7" s="1"/>
  <c r="AC8756" i="7"/>
  <c r="AD8756" i="7" s="1"/>
  <c r="AC8757" i="7"/>
  <c r="AD8757" i="7" s="1"/>
  <c r="AC8758" i="7"/>
  <c r="AD8758" i="7" s="1"/>
  <c r="AC8759" i="7"/>
  <c r="AD8759" i="7" s="1"/>
  <c r="AC8760" i="7"/>
  <c r="AD8760" i="7" s="1"/>
  <c r="AC8761" i="7"/>
  <c r="AD8761" i="7" s="1"/>
  <c r="AC8762" i="7"/>
  <c r="AD8762" i="7" s="1"/>
  <c r="AC8763" i="7"/>
  <c r="AD8763" i="7" s="1"/>
  <c r="AC8764" i="7"/>
  <c r="AD8764" i="7" s="1"/>
  <c r="AC8765" i="7"/>
  <c r="AD8765" i="7" s="1"/>
  <c r="AC8766" i="7"/>
  <c r="AD8766" i="7" s="1"/>
  <c r="AC8767" i="7"/>
  <c r="AD8767" i="7" s="1"/>
  <c r="AC8768" i="7"/>
  <c r="AD8768" i="7" s="1"/>
  <c r="AC8769" i="7"/>
  <c r="AD8769" i="7" s="1"/>
  <c r="AC8770" i="7"/>
  <c r="AD8770" i="7" s="1"/>
  <c r="AC8771" i="7"/>
  <c r="AD8771" i="7" s="1"/>
  <c r="AC8772" i="7"/>
  <c r="AD8772" i="7" s="1"/>
  <c r="AC8773" i="7"/>
  <c r="AD8773" i="7" s="1"/>
  <c r="AC8774" i="7"/>
  <c r="AD8774" i="7" s="1"/>
  <c r="AC8775" i="7"/>
  <c r="AD8775" i="7" s="1"/>
  <c r="AC8776" i="7"/>
  <c r="AD8776" i="7" s="1"/>
  <c r="AC8777" i="7"/>
  <c r="AD8777" i="7" s="1"/>
  <c r="AC8778" i="7"/>
  <c r="AD8778" i="7" s="1"/>
  <c r="AC8779" i="7"/>
  <c r="AD8779" i="7" s="1"/>
  <c r="AC8780" i="7"/>
  <c r="AD8780" i="7" s="1"/>
  <c r="AC8781" i="7"/>
  <c r="AD8781" i="7" s="1"/>
  <c r="AC8782" i="7"/>
  <c r="AD8782" i="7" s="1"/>
  <c r="AC8783" i="7"/>
  <c r="AD8783" i="7" s="1"/>
  <c r="AC8784" i="7"/>
  <c r="AD8784" i="7" s="1"/>
  <c r="AC8785" i="7"/>
  <c r="AD8785" i="7" s="1"/>
  <c r="AC8786" i="7"/>
  <c r="AD8786" i="7" s="1"/>
  <c r="AC8787" i="7"/>
  <c r="AD8787" i="7" s="1"/>
  <c r="AC8788" i="7"/>
  <c r="AD8788" i="7" s="1"/>
  <c r="AC8789" i="7"/>
  <c r="AD8789" i="7" s="1"/>
  <c r="AD4" i="7"/>
  <c r="S5" i="7"/>
  <c r="T5" i="7" s="1"/>
  <c r="S6" i="7"/>
  <c r="T6" i="7" s="1"/>
  <c r="S7" i="7"/>
  <c r="T7" i="7" s="1"/>
  <c r="S8" i="7"/>
  <c r="T8" i="7" s="1"/>
  <c r="S9" i="7"/>
  <c r="T9" i="7" s="1"/>
  <c r="S10" i="7"/>
  <c r="T10" i="7" s="1"/>
  <c r="S11" i="7"/>
  <c r="T11" i="7" s="1"/>
  <c r="S12" i="7"/>
  <c r="T12" i="7" s="1"/>
  <c r="S13" i="7"/>
  <c r="T13" i="7" s="1"/>
  <c r="S14" i="7"/>
  <c r="T14" i="7" s="1"/>
  <c r="S15" i="7"/>
  <c r="T15" i="7" s="1"/>
  <c r="S16" i="7"/>
  <c r="T16" i="7" s="1"/>
  <c r="S17" i="7"/>
  <c r="T17" i="7" s="1"/>
  <c r="S18" i="7"/>
  <c r="T18" i="7" s="1"/>
  <c r="S19" i="7"/>
  <c r="T19" i="7" s="1"/>
  <c r="S20" i="7"/>
  <c r="T20" i="7" s="1"/>
  <c r="S21" i="7"/>
  <c r="T21" i="7" s="1"/>
  <c r="S22" i="7"/>
  <c r="T22" i="7" s="1"/>
  <c r="S23" i="7"/>
  <c r="T23" i="7" s="1"/>
  <c r="S24" i="7"/>
  <c r="T24" i="7" s="1"/>
  <c r="S25" i="7"/>
  <c r="T25" i="7" s="1"/>
  <c r="S26" i="7"/>
  <c r="T26" i="7" s="1"/>
  <c r="S27" i="7"/>
  <c r="T27" i="7" s="1"/>
  <c r="S28" i="7"/>
  <c r="T28" i="7" s="1"/>
  <c r="S29" i="7"/>
  <c r="T29" i="7" s="1"/>
  <c r="S30" i="7"/>
  <c r="T30" i="7" s="1"/>
  <c r="S31" i="7"/>
  <c r="T31" i="7" s="1"/>
  <c r="S32" i="7"/>
  <c r="T32" i="7" s="1"/>
  <c r="S33" i="7"/>
  <c r="T33" i="7" s="1"/>
  <c r="S34" i="7"/>
  <c r="T34" i="7" s="1"/>
  <c r="S35" i="7"/>
  <c r="T35" i="7" s="1"/>
  <c r="S36" i="7"/>
  <c r="T36" i="7" s="1"/>
  <c r="S37" i="7"/>
  <c r="T37" i="7" s="1"/>
  <c r="S38" i="7"/>
  <c r="T38" i="7" s="1"/>
  <c r="S39" i="7"/>
  <c r="T39" i="7" s="1"/>
  <c r="S40" i="7"/>
  <c r="T40" i="7" s="1"/>
  <c r="S41" i="7"/>
  <c r="T41" i="7" s="1"/>
  <c r="S42" i="7"/>
  <c r="T42" i="7" s="1"/>
  <c r="S43" i="7"/>
  <c r="T43" i="7" s="1"/>
  <c r="S44" i="7"/>
  <c r="T44" i="7" s="1"/>
  <c r="S45" i="7"/>
  <c r="T45" i="7" s="1"/>
  <c r="S46" i="7"/>
  <c r="T46" i="7" s="1"/>
  <c r="S47" i="7"/>
  <c r="T47" i="7" s="1"/>
  <c r="S48" i="7"/>
  <c r="T48" i="7" s="1"/>
  <c r="S49" i="7"/>
  <c r="T49" i="7" s="1"/>
  <c r="S50" i="7"/>
  <c r="T50" i="7" s="1"/>
  <c r="S51" i="7"/>
  <c r="T51" i="7" s="1"/>
  <c r="S52" i="7"/>
  <c r="T52" i="7" s="1"/>
  <c r="S53" i="7"/>
  <c r="T53" i="7" s="1"/>
  <c r="S54" i="7"/>
  <c r="T54" i="7" s="1"/>
  <c r="S55" i="7"/>
  <c r="T55" i="7" s="1"/>
  <c r="S56" i="7"/>
  <c r="T56" i="7" s="1"/>
  <c r="S57" i="7"/>
  <c r="T57" i="7" s="1"/>
  <c r="S58" i="7"/>
  <c r="T58" i="7" s="1"/>
  <c r="S59" i="7"/>
  <c r="T59" i="7" s="1"/>
  <c r="S60" i="7"/>
  <c r="T60" i="7" s="1"/>
  <c r="S61" i="7"/>
  <c r="T61" i="7" s="1"/>
  <c r="S62" i="7"/>
  <c r="T62" i="7" s="1"/>
  <c r="S63" i="7"/>
  <c r="T63" i="7" s="1"/>
  <c r="S64" i="7"/>
  <c r="T64" i="7" s="1"/>
  <c r="S65" i="7"/>
  <c r="T65" i="7" s="1"/>
  <c r="S66" i="7"/>
  <c r="T66" i="7" s="1"/>
  <c r="S67" i="7"/>
  <c r="T67" i="7" s="1"/>
  <c r="S68" i="7"/>
  <c r="T68" i="7" s="1"/>
  <c r="S69" i="7"/>
  <c r="T69" i="7" s="1"/>
  <c r="S70" i="7"/>
  <c r="T70" i="7" s="1"/>
  <c r="S71" i="7"/>
  <c r="T71" i="7" s="1"/>
  <c r="S72" i="7"/>
  <c r="T72" i="7" s="1"/>
  <c r="S73" i="7"/>
  <c r="T73" i="7" s="1"/>
  <c r="S74" i="7"/>
  <c r="T74" i="7" s="1"/>
  <c r="S75" i="7"/>
  <c r="T75" i="7" s="1"/>
  <c r="S76" i="7"/>
  <c r="T76" i="7" s="1"/>
  <c r="S77" i="7"/>
  <c r="T77" i="7" s="1"/>
  <c r="S78" i="7"/>
  <c r="T78" i="7" s="1"/>
  <c r="S79" i="7"/>
  <c r="T79" i="7" s="1"/>
  <c r="S80" i="7"/>
  <c r="T80" i="7" s="1"/>
  <c r="S81" i="7"/>
  <c r="T81" i="7" s="1"/>
  <c r="S82" i="7"/>
  <c r="T82" i="7" s="1"/>
  <c r="S83" i="7"/>
  <c r="T83" i="7" s="1"/>
  <c r="S84" i="7"/>
  <c r="T84" i="7" s="1"/>
  <c r="S85" i="7"/>
  <c r="T85" i="7" s="1"/>
  <c r="S86" i="7"/>
  <c r="T86" i="7" s="1"/>
  <c r="S87" i="7"/>
  <c r="T87" i="7" s="1"/>
  <c r="S88" i="7"/>
  <c r="T88" i="7" s="1"/>
  <c r="S89" i="7"/>
  <c r="T89" i="7" s="1"/>
  <c r="S90" i="7"/>
  <c r="T90" i="7" s="1"/>
  <c r="S91" i="7"/>
  <c r="T91" i="7" s="1"/>
  <c r="S92" i="7"/>
  <c r="T92" i="7" s="1"/>
  <c r="S93" i="7"/>
  <c r="T93" i="7" s="1"/>
  <c r="S94" i="7"/>
  <c r="T94" i="7" s="1"/>
  <c r="S95" i="7"/>
  <c r="T95" i="7" s="1"/>
  <c r="S96" i="7"/>
  <c r="T96" i="7" s="1"/>
  <c r="S97" i="7"/>
  <c r="T97" i="7" s="1"/>
  <c r="S98" i="7"/>
  <c r="T98" i="7" s="1"/>
  <c r="S99" i="7"/>
  <c r="T99" i="7" s="1"/>
  <c r="S100" i="7"/>
  <c r="T100" i="7" s="1"/>
  <c r="S101" i="7"/>
  <c r="T101" i="7" s="1"/>
  <c r="S102" i="7"/>
  <c r="T102" i="7" s="1"/>
  <c r="S103" i="7"/>
  <c r="T103" i="7" s="1"/>
  <c r="S104" i="7"/>
  <c r="T104" i="7" s="1"/>
  <c r="S105" i="7"/>
  <c r="T105" i="7" s="1"/>
  <c r="S106" i="7"/>
  <c r="T106" i="7" s="1"/>
  <c r="S107" i="7"/>
  <c r="T107" i="7" s="1"/>
  <c r="S108" i="7"/>
  <c r="T108" i="7" s="1"/>
  <c r="S109" i="7"/>
  <c r="T109" i="7" s="1"/>
  <c r="S110" i="7"/>
  <c r="T110" i="7" s="1"/>
  <c r="S111" i="7"/>
  <c r="T111" i="7" s="1"/>
  <c r="S112" i="7"/>
  <c r="T112" i="7" s="1"/>
  <c r="S113" i="7"/>
  <c r="T113" i="7" s="1"/>
  <c r="S114" i="7"/>
  <c r="T114" i="7" s="1"/>
  <c r="S115" i="7"/>
  <c r="T115" i="7" s="1"/>
  <c r="S116" i="7"/>
  <c r="T116" i="7" s="1"/>
  <c r="S117" i="7"/>
  <c r="T117" i="7" s="1"/>
  <c r="S118" i="7"/>
  <c r="T118" i="7" s="1"/>
  <c r="S119" i="7"/>
  <c r="T119" i="7" s="1"/>
  <c r="S120" i="7"/>
  <c r="T120" i="7" s="1"/>
  <c r="S121" i="7"/>
  <c r="T121" i="7" s="1"/>
  <c r="S122" i="7"/>
  <c r="T122" i="7" s="1"/>
  <c r="S123" i="7"/>
  <c r="T123" i="7" s="1"/>
  <c r="S124" i="7"/>
  <c r="T124" i="7" s="1"/>
  <c r="S125" i="7"/>
  <c r="T125" i="7" s="1"/>
  <c r="S126" i="7"/>
  <c r="T126" i="7" s="1"/>
  <c r="S127" i="7"/>
  <c r="T127" i="7" s="1"/>
  <c r="S128" i="7"/>
  <c r="T128" i="7" s="1"/>
  <c r="S129" i="7"/>
  <c r="T129" i="7" s="1"/>
  <c r="S130" i="7"/>
  <c r="T130" i="7" s="1"/>
  <c r="S131" i="7"/>
  <c r="T131" i="7" s="1"/>
  <c r="S132" i="7"/>
  <c r="T132" i="7" s="1"/>
  <c r="S133" i="7"/>
  <c r="T133" i="7" s="1"/>
  <c r="S134" i="7"/>
  <c r="T134" i="7" s="1"/>
  <c r="S135" i="7"/>
  <c r="T135" i="7" s="1"/>
  <c r="S136" i="7"/>
  <c r="T136" i="7" s="1"/>
  <c r="S137" i="7"/>
  <c r="T137" i="7" s="1"/>
  <c r="S138" i="7"/>
  <c r="T138" i="7" s="1"/>
  <c r="S139" i="7"/>
  <c r="T139" i="7" s="1"/>
  <c r="S140" i="7"/>
  <c r="T140" i="7" s="1"/>
  <c r="S141" i="7"/>
  <c r="T141" i="7" s="1"/>
  <c r="S142" i="7"/>
  <c r="T142" i="7" s="1"/>
  <c r="S143" i="7"/>
  <c r="T143" i="7" s="1"/>
  <c r="S144" i="7"/>
  <c r="T144" i="7" s="1"/>
  <c r="S145" i="7"/>
  <c r="T145" i="7" s="1"/>
  <c r="S146" i="7"/>
  <c r="T146" i="7" s="1"/>
  <c r="S147" i="7"/>
  <c r="T147" i="7" s="1"/>
  <c r="S148" i="7"/>
  <c r="T148" i="7" s="1"/>
  <c r="S149" i="7"/>
  <c r="T149" i="7" s="1"/>
  <c r="S150" i="7"/>
  <c r="T150" i="7" s="1"/>
  <c r="S151" i="7"/>
  <c r="T151" i="7" s="1"/>
  <c r="S152" i="7"/>
  <c r="T152" i="7" s="1"/>
  <c r="S153" i="7"/>
  <c r="T153" i="7" s="1"/>
  <c r="S154" i="7"/>
  <c r="T154" i="7" s="1"/>
  <c r="S155" i="7"/>
  <c r="T155" i="7" s="1"/>
  <c r="S156" i="7"/>
  <c r="T156" i="7" s="1"/>
  <c r="S157" i="7"/>
  <c r="T157" i="7" s="1"/>
  <c r="S158" i="7"/>
  <c r="T158" i="7" s="1"/>
  <c r="S159" i="7"/>
  <c r="T159" i="7" s="1"/>
  <c r="S160" i="7"/>
  <c r="T160" i="7" s="1"/>
  <c r="S161" i="7"/>
  <c r="T161" i="7" s="1"/>
  <c r="S162" i="7"/>
  <c r="T162" i="7" s="1"/>
  <c r="S163" i="7"/>
  <c r="T163" i="7" s="1"/>
  <c r="S164" i="7"/>
  <c r="T164" i="7" s="1"/>
  <c r="S165" i="7"/>
  <c r="T165" i="7" s="1"/>
  <c r="S166" i="7"/>
  <c r="T166" i="7" s="1"/>
  <c r="S167" i="7"/>
  <c r="T167" i="7" s="1"/>
  <c r="S168" i="7"/>
  <c r="T168" i="7" s="1"/>
  <c r="S169" i="7"/>
  <c r="T169" i="7" s="1"/>
  <c r="S170" i="7"/>
  <c r="T170" i="7" s="1"/>
  <c r="S171" i="7"/>
  <c r="T171" i="7" s="1"/>
  <c r="S172" i="7"/>
  <c r="T172" i="7" s="1"/>
  <c r="S173" i="7"/>
  <c r="T173" i="7" s="1"/>
  <c r="S174" i="7"/>
  <c r="T174" i="7" s="1"/>
  <c r="S175" i="7"/>
  <c r="T175" i="7" s="1"/>
  <c r="S176" i="7"/>
  <c r="T176" i="7" s="1"/>
  <c r="S177" i="7"/>
  <c r="T177" i="7" s="1"/>
  <c r="S178" i="7"/>
  <c r="T178" i="7" s="1"/>
  <c r="S179" i="7"/>
  <c r="T179" i="7" s="1"/>
  <c r="S180" i="7"/>
  <c r="T180" i="7" s="1"/>
  <c r="S181" i="7"/>
  <c r="T181" i="7" s="1"/>
  <c r="S182" i="7"/>
  <c r="T182" i="7" s="1"/>
  <c r="S183" i="7"/>
  <c r="T183" i="7" s="1"/>
  <c r="S184" i="7"/>
  <c r="T184" i="7" s="1"/>
  <c r="S185" i="7"/>
  <c r="T185" i="7" s="1"/>
  <c r="S186" i="7"/>
  <c r="T186" i="7" s="1"/>
  <c r="S187" i="7"/>
  <c r="T187" i="7" s="1"/>
  <c r="S188" i="7"/>
  <c r="T188" i="7" s="1"/>
  <c r="S189" i="7"/>
  <c r="T189" i="7" s="1"/>
  <c r="S190" i="7"/>
  <c r="T190" i="7" s="1"/>
  <c r="S191" i="7"/>
  <c r="T191" i="7" s="1"/>
  <c r="S192" i="7"/>
  <c r="T192" i="7" s="1"/>
  <c r="S193" i="7"/>
  <c r="T193" i="7" s="1"/>
  <c r="S194" i="7"/>
  <c r="T194" i="7" s="1"/>
  <c r="S195" i="7"/>
  <c r="T195" i="7" s="1"/>
  <c r="S196" i="7"/>
  <c r="T196" i="7" s="1"/>
  <c r="S197" i="7"/>
  <c r="T197" i="7" s="1"/>
  <c r="S198" i="7"/>
  <c r="T198" i="7" s="1"/>
  <c r="S199" i="7"/>
  <c r="T199" i="7" s="1"/>
  <c r="S200" i="7"/>
  <c r="T200" i="7" s="1"/>
  <c r="S201" i="7"/>
  <c r="T201" i="7" s="1"/>
  <c r="S202" i="7"/>
  <c r="T202" i="7" s="1"/>
  <c r="S203" i="7"/>
  <c r="T203" i="7" s="1"/>
  <c r="S204" i="7"/>
  <c r="T204" i="7" s="1"/>
  <c r="S205" i="7"/>
  <c r="T205" i="7" s="1"/>
  <c r="S206" i="7"/>
  <c r="T206" i="7" s="1"/>
  <c r="S207" i="7"/>
  <c r="T207" i="7" s="1"/>
  <c r="S208" i="7"/>
  <c r="T208" i="7" s="1"/>
  <c r="S209" i="7"/>
  <c r="T209" i="7" s="1"/>
  <c r="S210" i="7"/>
  <c r="T210" i="7" s="1"/>
  <c r="S211" i="7"/>
  <c r="T211" i="7" s="1"/>
  <c r="S212" i="7"/>
  <c r="T212" i="7" s="1"/>
  <c r="S213" i="7"/>
  <c r="T213" i="7" s="1"/>
  <c r="S214" i="7"/>
  <c r="T214" i="7" s="1"/>
  <c r="S215" i="7"/>
  <c r="T215" i="7" s="1"/>
  <c r="S216" i="7"/>
  <c r="T216" i="7" s="1"/>
  <c r="S217" i="7"/>
  <c r="T217" i="7" s="1"/>
  <c r="S218" i="7"/>
  <c r="T218" i="7" s="1"/>
  <c r="S219" i="7"/>
  <c r="T219" i="7" s="1"/>
  <c r="S220" i="7"/>
  <c r="T220" i="7" s="1"/>
  <c r="S221" i="7"/>
  <c r="T221" i="7" s="1"/>
  <c r="S222" i="7"/>
  <c r="T222" i="7" s="1"/>
  <c r="S223" i="7"/>
  <c r="T223" i="7" s="1"/>
  <c r="S224" i="7"/>
  <c r="T224" i="7" s="1"/>
  <c r="S225" i="7"/>
  <c r="T225" i="7" s="1"/>
  <c r="S226" i="7"/>
  <c r="T226" i="7" s="1"/>
  <c r="S227" i="7"/>
  <c r="T227" i="7" s="1"/>
  <c r="S228" i="7"/>
  <c r="T228" i="7" s="1"/>
  <c r="S229" i="7"/>
  <c r="T229" i="7" s="1"/>
  <c r="S230" i="7"/>
  <c r="T230" i="7" s="1"/>
  <c r="S231" i="7"/>
  <c r="T231" i="7" s="1"/>
  <c r="S232" i="7"/>
  <c r="T232" i="7" s="1"/>
  <c r="S233" i="7"/>
  <c r="T233" i="7" s="1"/>
  <c r="S234" i="7"/>
  <c r="T234" i="7" s="1"/>
  <c r="S235" i="7"/>
  <c r="T235" i="7" s="1"/>
  <c r="S236" i="7"/>
  <c r="T236" i="7" s="1"/>
  <c r="S237" i="7"/>
  <c r="T237" i="7" s="1"/>
  <c r="S238" i="7"/>
  <c r="T238" i="7" s="1"/>
  <c r="S239" i="7"/>
  <c r="T239" i="7" s="1"/>
  <c r="S240" i="7"/>
  <c r="T240" i="7" s="1"/>
  <c r="S241" i="7"/>
  <c r="T241" i="7" s="1"/>
  <c r="S242" i="7"/>
  <c r="T242" i="7" s="1"/>
  <c r="S243" i="7"/>
  <c r="T243" i="7" s="1"/>
  <c r="S244" i="7"/>
  <c r="T244" i="7" s="1"/>
  <c r="S245" i="7"/>
  <c r="T245" i="7" s="1"/>
  <c r="S246" i="7"/>
  <c r="T246" i="7" s="1"/>
  <c r="S247" i="7"/>
  <c r="T247" i="7" s="1"/>
  <c r="S248" i="7"/>
  <c r="T248" i="7" s="1"/>
  <c r="S249" i="7"/>
  <c r="T249" i="7" s="1"/>
  <c r="S250" i="7"/>
  <c r="T250" i="7" s="1"/>
  <c r="S251" i="7"/>
  <c r="T251" i="7" s="1"/>
  <c r="S252" i="7"/>
  <c r="T252" i="7" s="1"/>
  <c r="S253" i="7"/>
  <c r="T253" i="7" s="1"/>
  <c r="S254" i="7"/>
  <c r="T254" i="7" s="1"/>
  <c r="S255" i="7"/>
  <c r="T255" i="7" s="1"/>
  <c r="S256" i="7"/>
  <c r="T256" i="7" s="1"/>
  <c r="S257" i="7"/>
  <c r="T257" i="7" s="1"/>
  <c r="S258" i="7"/>
  <c r="T258" i="7" s="1"/>
  <c r="S259" i="7"/>
  <c r="T259" i="7" s="1"/>
  <c r="S260" i="7"/>
  <c r="T260" i="7" s="1"/>
  <c r="S261" i="7"/>
  <c r="T261" i="7" s="1"/>
  <c r="S262" i="7"/>
  <c r="T262" i="7" s="1"/>
  <c r="S263" i="7"/>
  <c r="T263" i="7" s="1"/>
  <c r="S264" i="7"/>
  <c r="T264" i="7" s="1"/>
  <c r="S265" i="7"/>
  <c r="T265" i="7" s="1"/>
  <c r="S266" i="7"/>
  <c r="T266" i="7" s="1"/>
  <c r="S267" i="7"/>
  <c r="T267" i="7" s="1"/>
  <c r="S268" i="7"/>
  <c r="T268" i="7" s="1"/>
  <c r="S269" i="7"/>
  <c r="T269" i="7" s="1"/>
  <c r="S270" i="7"/>
  <c r="T270" i="7" s="1"/>
  <c r="S271" i="7"/>
  <c r="T271" i="7" s="1"/>
  <c r="S272" i="7"/>
  <c r="T272" i="7" s="1"/>
  <c r="S273" i="7"/>
  <c r="T273" i="7" s="1"/>
  <c r="S274" i="7"/>
  <c r="T274" i="7" s="1"/>
  <c r="S275" i="7"/>
  <c r="T275" i="7" s="1"/>
  <c r="S276" i="7"/>
  <c r="T276" i="7" s="1"/>
  <c r="S277" i="7"/>
  <c r="T277" i="7" s="1"/>
  <c r="S278" i="7"/>
  <c r="T278" i="7" s="1"/>
  <c r="S279" i="7"/>
  <c r="T279" i="7" s="1"/>
  <c r="S280" i="7"/>
  <c r="T280" i="7" s="1"/>
  <c r="S281" i="7"/>
  <c r="T281" i="7" s="1"/>
  <c r="S282" i="7"/>
  <c r="T282" i="7" s="1"/>
  <c r="S283" i="7"/>
  <c r="T283" i="7" s="1"/>
  <c r="S284" i="7"/>
  <c r="T284" i="7" s="1"/>
  <c r="S285" i="7"/>
  <c r="T285" i="7" s="1"/>
  <c r="S286" i="7"/>
  <c r="T286" i="7" s="1"/>
  <c r="S287" i="7"/>
  <c r="T287" i="7" s="1"/>
  <c r="S288" i="7"/>
  <c r="T288" i="7" s="1"/>
  <c r="S289" i="7"/>
  <c r="T289" i="7" s="1"/>
  <c r="S290" i="7"/>
  <c r="T290" i="7" s="1"/>
  <c r="S291" i="7"/>
  <c r="T291" i="7" s="1"/>
  <c r="S292" i="7"/>
  <c r="T292" i="7" s="1"/>
  <c r="S293" i="7"/>
  <c r="T293" i="7" s="1"/>
  <c r="S294" i="7"/>
  <c r="T294" i="7" s="1"/>
  <c r="S295" i="7"/>
  <c r="T295" i="7" s="1"/>
  <c r="S296" i="7"/>
  <c r="T296" i="7" s="1"/>
  <c r="S297" i="7"/>
  <c r="T297" i="7" s="1"/>
  <c r="S298" i="7"/>
  <c r="T298" i="7" s="1"/>
  <c r="S299" i="7"/>
  <c r="T299" i="7" s="1"/>
  <c r="S300" i="7"/>
  <c r="T300" i="7" s="1"/>
  <c r="S301" i="7"/>
  <c r="T301" i="7" s="1"/>
  <c r="S302" i="7"/>
  <c r="T302" i="7" s="1"/>
  <c r="S303" i="7"/>
  <c r="T303" i="7" s="1"/>
  <c r="S304" i="7"/>
  <c r="T304" i="7" s="1"/>
  <c r="S305" i="7"/>
  <c r="T305" i="7" s="1"/>
  <c r="S306" i="7"/>
  <c r="T306" i="7" s="1"/>
  <c r="S307" i="7"/>
  <c r="T307" i="7" s="1"/>
  <c r="S308" i="7"/>
  <c r="T308" i="7" s="1"/>
  <c r="S309" i="7"/>
  <c r="T309" i="7" s="1"/>
  <c r="S310" i="7"/>
  <c r="T310" i="7" s="1"/>
  <c r="S311" i="7"/>
  <c r="T311" i="7" s="1"/>
  <c r="S312" i="7"/>
  <c r="T312" i="7" s="1"/>
  <c r="S313" i="7"/>
  <c r="T313" i="7" s="1"/>
  <c r="S314" i="7"/>
  <c r="T314" i="7" s="1"/>
  <c r="S315" i="7"/>
  <c r="T315" i="7" s="1"/>
  <c r="S316" i="7"/>
  <c r="T316" i="7" s="1"/>
  <c r="S317" i="7"/>
  <c r="T317" i="7" s="1"/>
  <c r="S318" i="7"/>
  <c r="T318" i="7" s="1"/>
  <c r="S319" i="7"/>
  <c r="T319" i="7" s="1"/>
  <c r="S320" i="7"/>
  <c r="T320" i="7" s="1"/>
  <c r="S321" i="7"/>
  <c r="T321" i="7" s="1"/>
  <c r="S322" i="7"/>
  <c r="T322" i="7" s="1"/>
  <c r="S323" i="7"/>
  <c r="T323" i="7" s="1"/>
  <c r="S324" i="7"/>
  <c r="T324" i="7" s="1"/>
  <c r="S325" i="7"/>
  <c r="T325" i="7" s="1"/>
  <c r="S326" i="7"/>
  <c r="T326" i="7" s="1"/>
  <c r="S327" i="7"/>
  <c r="T327" i="7" s="1"/>
  <c r="S328" i="7"/>
  <c r="T328" i="7" s="1"/>
  <c r="S329" i="7"/>
  <c r="T329" i="7" s="1"/>
  <c r="S330" i="7"/>
  <c r="T330" i="7" s="1"/>
  <c r="S331" i="7"/>
  <c r="T331" i="7" s="1"/>
  <c r="S332" i="7"/>
  <c r="T332" i="7" s="1"/>
  <c r="S333" i="7"/>
  <c r="T333" i="7" s="1"/>
  <c r="S334" i="7"/>
  <c r="T334" i="7" s="1"/>
  <c r="S335" i="7"/>
  <c r="T335" i="7" s="1"/>
  <c r="S336" i="7"/>
  <c r="T336" i="7" s="1"/>
  <c r="S337" i="7"/>
  <c r="T337" i="7" s="1"/>
  <c r="S338" i="7"/>
  <c r="T338" i="7" s="1"/>
  <c r="S339" i="7"/>
  <c r="T339" i="7" s="1"/>
  <c r="S340" i="7"/>
  <c r="T340" i="7" s="1"/>
  <c r="S341" i="7"/>
  <c r="T341" i="7" s="1"/>
  <c r="S342" i="7"/>
  <c r="T342" i="7" s="1"/>
  <c r="S343" i="7"/>
  <c r="T343" i="7" s="1"/>
  <c r="S344" i="7"/>
  <c r="T344" i="7" s="1"/>
  <c r="S345" i="7"/>
  <c r="T345" i="7" s="1"/>
  <c r="S346" i="7"/>
  <c r="T346" i="7" s="1"/>
  <c r="S347" i="7"/>
  <c r="T347" i="7" s="1"/>
  <c r="S348" i="7"/>
  <c r="T348" i="7" s="1"/>
  <c r="S349" i="7"/>
  <c r="T349" i="7" s="1"/>
  <c r="S350" i="7"/>
  <c r="T350" i="7" s="1"/>
  <c r="S351" i="7"/>
  <c r="T351" i="7" s="1"/>
  <c r="S352" i="7"/>
  <c r="T352" i="7" s="1"/>
  <c r="S353" i="7"/>
  <c r="T353" i="7" s="1"/>
  <c r="S354" i="7"/>
  <c r="T354" i="7" s="1"/>
  <c r="S355" i="7"/>
  <c r="T355" i="7" s="1"/>
  <c r="S356" i="7"/>
  <c r="T356" i="7" s="1"/>
  <c r="S357" i="7"/>
  <c r="T357" i="7" s="1"/>
  <c r="S358" i="7"/>
  <c r="T358" i="7" s="1"/>
  <c r="S359" i="7"/>
  <c r="T359" i="7" s="1"/>
  <c r="S360" i="7"/>
  <c r="T360" i="7" s="1"/>
  <c r="S361" i="7"/>
  <c r="T361" i="7" s="1"/>
  <c r="S362" i="7"/>
  <c r="T362" i="7" s="1"/>
  <c r="S363" i="7"/>
  <c r="T363" i="7" s="1"/>
  <c r="S364" i="7"/>
  <c r="T364" i="7" s="1"/>
  <c r="S365" i="7"/>
  <c r="T365" i="7" s="1"/>
  <c r="S366" i="7"/>
  <c r="T366" i="7" s="1"/>
  <c r="S367" i="7"/>
  <c r="T367" i="7" s="1"/>
  <c r="S368" i="7"/>
  <c r="T368" i="7" s="1"/>
  <c r="S369" i="7"/>
  <c r="T369" i="7" s="1"/>
  <c r="S370" i="7"/>
  <c r="T370" i="7" s="1"/>
  <c r="S371" i="7"/>
  <c r="T371" i="7" s="1"/>
  <c r="S372" i="7"/>
  <c r="T372" i="7" s="1"/>
  <c r="S373" i="7"/>
  <c r="T373" i="7" s="1"/>
  <c r="S374" i="7"/>
  <c r="T374" i="7" s="1"/>
  <c r="S375" i="7"/>
  <c r="T375" i="7" s="1"/>
  <c r="S376" i="7"/>
  <c r="T376" i="7" s="1"/>
  <c r="S377" i="7"/>
  <c r="T377" i="7" s="1"/>
  <c r="S378" i="7"/>
  <c r="T378" i="7" s="1"/>
  <c r="S379" i="7"/>
  <c r="T379" i="7" s="1"/>
  <c r="S380" i="7"/>
  <c r="T380" i="7" s="1"/>
  <c r="S381" i="7"/>
  <c r="T381" i="7" s="1"/>
  <c r="S382" i="7"/>
  <c r="T382" i="7" s="1"/>
  <c r="S383" i="7"/>
  <c r="T383" i="7" s="1"/>
  <c r="S384" i="7"/>
  <c r="T384" i="7" s="1"/>
  <c r="S385" i="7"/>
  <c r="T385" i="7" s="1"/>
  <c r="S386" i="7"/>
  <c r="T386" i="7" s="1"/>
  <c r="S387" i="7"/>
  <c r="T387" i="7" s="1"/>
  <c r="S388" i="7"/>
  <c r="T388" i="7" s="1"/>
  <c r="S389" i="7"/>
  <c r="T389" i="7" s="1"/>
  <c r="S390" i="7"/>
  <c r="T390" i="7" s="1"/>
  <c r="S391" i="7"/>
  <c r="T391" i="7" s="1"/>
  <c r="S392" i="7"/>
  <c r="T392" i="7" s="1"/>
  <c r="S393" i="7"/>
  <c r="T393" i="7" s="1"/>
  <c r="S394" i="7"/>
  <c r="T394" i="7" s="1"/>
  <c r="S395" i="7"/>
  <c r="T395" i="7" s="1"/>
  <c r="S396" i="7"/>
  <c r="T396" i="7" s="1"/>
  <c r="S397" i="7"/>
  <c r="T397" i="7" s="1"/>
  <c r="S398" i="7"/>
  <c r="T398" i="7" s="1"/>
  <c r="S399" i="7"/>
  <c r="T399" i="7" s="1"/>
  <c r="S400" i="7"/>
  <c r="T400" i="7" s="1"/>
  <c r="S401" i="7"/>
  <c r="T401" i="7" s="1"/>
  <c r="S402" i="7"/>
  <c r="T402" i="7" s="1"/>
  <c r="S403" i="7"/>
  <c r="T403" i="7" s="1"/>
  <c r="S404" i="7"/>
  <c r="T404" i="7" s="1"/>
  <c r="S405" i="7"/>
  <c r="T405" i="7" s="1"/>
  <c r="S406" i="7"/>
  <c r="T406" i="7" s="1"/>
  <c r="S407" i="7"/>
  <c r="T407" i="7" s="1"/>
  <c r="S408" i="7"/>
  <c r="T408" i="7" s="1"/>
  <c r="S409" i="7"/>
  <c r="T409" i="7" s="1"/>
  <c r="S410" i="7"/>
  <c r="T410" i="7" s="1"/>
  <c r="S411" i="7"/>
  <c r="T411" i="7" s="1"/>
  <c r="S412" i="7"/>
  <c r="T412" i="7" s="1"/>
  <c r="S413" i="7"/>
  <c r="T413" i="7" s="1"/>
  <c r="S414" i="7"/>
  <c r="T414" i="7" s="1"/>
  <c r="S415" i="7"/>
  <c r="T415" i="7" s="1"/>
  <c r="S416" i="7"/>
  <c r="T416" i="7" s="1"/>
  <c r="S417" i="7"/>
  <c r="T417" i="7" s="1"/>
  <c r="S418" i="7"/>
  <c r="T418" i="7" s="1"/>
  <c r="S419" i="7"/>
  <c r="T419" i="7" s="1"/>
  <c r="S420" i="7"/>
  <c r="T420" i="7" s="1"/>
  <c r="S421" i="7"/>
  <c r="T421" i="7" s="1"/>
  <c r="S422" i="7"/>
  <c r="T422" i="7" s="1"/>
  <c r="S423" i="7"/>
  <c r="T423" i="7" s="1"/>
  <c r="S424" i="7"/>
  <c r="T424" i="7" s="1"/>
  <c r="S425" i="7"/>
  <c r="T425" i="7" s="1"/>
  <c r="S426" i="7"/>
  <c r="T426" i="7" s="1"/>
  <c r="S427" i="7"/>
  <c r="T427" i="7" s="1"/>
  <c r="S428" i="7"/>
  <c r="T428" i="7" s="1"/>
  <c r="S429" i="7"/>
  <c r="T429" i="7" s="1"/>
  <c r="S430" i="7"/>
  <c r="T430" i="7" s="1"/>
  <c r="S431" i="7"/>
  <c r="T431" i="7" s="1"/>
  <c r="S432" i="7"/>
  <c r="T432" i="7" s="1"/>
  <c r="S433" i="7"/>
  <c r="T433" i="7" s="1"/>
  <c r="S434" i="7"/>
  <c r="T434" i="7" s="1"/>
  <c r="S435" i="7"/>
  <c r="T435" i="7" s="1"/>
  <c r="S436" i="7"/>
  <c r="T436" i="7" s="1"/>
  <c r="S437" i="7"/>
  <c r="T437" i="7" s="1"/>
  <c r="S438" i="7"/>
  <c r="T438" i="7" s="1"/>
  <c r="S439" i="7"/>
  <c r="T439" i="7" s="1"/>
  <c r="S440" i="7"/>
  <c r="T440" i="7" s="1"/>
  <c r="S441" i="7"/>
  <c r="T441" i="7" s="1"/>
  <c r="S442" i="7"/>
  <c r="T442" i="7" s="1"/>
  <c r="S443" i="7"/>
  <c r="T443" i="7" s="1"/>
  <c r="S444" i="7"/>
  <c r="T444" i="7" s="1"/>
  <c r="S445" i="7"/>
  <c r="T445" i="7" s="1"/>
  <c r="S446" i="7"/>
  <c r="T446" i="7" s="1"/>
  <c r="S447" i="7"/>
  <c r="T447" i="7" s="1"/>
  <c r="S448" i="7"/>
  <c r="T448" i="7" s="1"/>
  <c r="S449" i="7"/>
  <c r="T449" i="7" s="1"/>
  <c r="S450" i="7"/>
  <c r="T450" i="7" s="1"/>
  <c r="S451" i="7"/>
  <c r="T451" i="7" s="1"/>
  <c r="S452" i="7"/>
  <c r="T452" i="7" s="1"/>
  <c r="S453" i="7"/>
  <c r="T453" i="7" s="1"/>
  <c r="S454" i="7"/>
  <c r="T454" i="7" s="1"/>
  <c r="S455" i="7"/>
  <c r="T455" i="7" s="1"/>
  <c r="S456" i="7"/>
  <c r="T456" i="7" s="1"/>
  <c r="S457" i="7"/>
  <c r="T457" i="7" s="1"/>
  <c r="S458" i="7"/>
  <c r="T458" i="7" s="1"/>
  <c r="S459" i="7"/>
  <c r="T459" i="7" s="1"/>
  <c r="S460" i="7"/>
  <c r="T460" i="7" s="1"/>
  <c r="S461" i="7"/>
  <c r="T461" i="7" s="1"/>
  <c r="S462" i="7"/>
  <c r="T462" i="7" s="1"/>
  <c r="S463" i="7"/>
  <c r="T463" i="7" s="1"/>
  <c r="S464" i="7"/>
  <c r="T464" i="7" s="1"/>
  <c r="S465" i="7"/>
  <c r="T465" i="7" s="1"/>
  <c r="S466" i="7"/>
  <c r="T466" i="7" s="1"/>
  <c r="S467" i="7"/>
  <c r="T467" i="7" s="1"/>
  <c r="S468" i="7"/>
  <c r="T468" i="7" s="1"/>
  <c r="S469" i="7"/>
  <c r="T469" i="7" s="1"/>
  <c r="S470" i="7"/>
  <c r="T470" i="7" s="1"/>
  <c r="S471" i="7"/>
  <c r="T471" i="7" s="1"/>
  <c r="S472" i="7"/>
  <c r="T472" i="7" s="1"/>
  <c r="S473" i="7"/>
  <c r="T473" i="7" s="1"/>
  <c r="S474" i="7"/>
  <c r="T474" i="7" s="1"/>
  <c r="S475" i="7"/>
  <c r="T475" i="7" s="1"/>
  <c r="S476" i="7"/>
  <c r="T476" i="7" s="1"/>
  <c r="S477" i="7"/>
  <c r="T477" i="7" s="1"/>
  <c r="S478" i="7"/>
  <c r="T478" i="7" s="1"/>
  <c r="S479" i="7"/>
  <c r="T479" i="7" s="1"/>
  <c r="S480" i="7"/>
  <c r="T480" i="7" s="1"/>
  <c r="S481" i="7"/>
  <c r="T481" i="7" s="1"/>
  <c r="S482" i="7"/>
  <c r="T482" i="7" s="1"/>
  <c r="S483" i="7"/>
  <c r="T483" i="7" s="1"/>
  <c r="S484" i="7"/>
  <c r="T484" i="7" s="1"/>
  <c r="S485" i="7"/>
  <c r="T485" i="7" s="1"/>
  <c r="S486" i="7"/>
  <c r="T486" i="7" s="1"/>
  <c r="S487" i="7"/>
  <c r="T487" i="7" s="1"/>
  <c r="S488" i="7"/>
  <c r="T488" i="7" s="1"/>
  <c r="S489" i="7"/>
  <c r="T489" i="7" s="1"/>
  <c r="S490" i="7"/>
  <c r="T490" i="7" s="1"/>
  <c r="S491" i="7"/>
  <c r="T491" i="7" s="1"/>
  <c r="S492" i="7"/>
  <c r="T492" i="7" s="1"/>
  <c r="S493" i="7"/>
  <c r="T493" i="7" s="1"/>
  <c r="S494" i="7"/>
  <c r="T494" i="7" s="1"/>
  <c r="S495" i="7"/>
  <c r="T495" i="7" s="1"/>
  <c r="S496" i="7"/>
  <c r="T496" i="7" s="1"/>
  <c r="S497" i="7"/>
  <c r="T497" i="7" s="1"/>
  <c r="S498" i="7"/>
  <c r="T498" i="7" s="1"/>
  <c r="S499" i="7"/>
  <c r="T499" i="7" s="1"/>
  <c r="S500" i="7"/>
  <c r="T500" i="7" s="1"/>
  <c r="S501" i="7"/>
  <c r="T501" i="7" s="1"/>
  <c r="S502" i="7"/>
  <c r="T502" i="7" s="1"/>
  <c r="S503" i="7"/>
  <c r="T503" i="7" s="1"/>
  <c r="S504" i="7"/>
  <c r="T504" i="7" s="1"/>
  <c r="S505" i="7"/>
  <c r="T505" i="7" s="1"/>
  <c r="S506" i="7"/>
  <c r="T506" i="7" s="1"/>
  <c r="S507" i="7"/>
  <c r="T507" i="7" s="1"/>
  <c r="S508" i="7"/>
  <c r="T508" i="7" s="1"/>
  <c r="S509" i="7"/>
  <c r="T509" i="7" s="1"/>
  <c r="S510" i="7"/>
  <c r="T510" i="7" s="1"/>
  <c r="S511" i="7"/>
  <c r="T511" i="7" s="1"/>
  <c r="S512" i="7"/>
  <c r="T512" i="7" s="1"/>
  <c r="S513" i="7"/>
  <c r="T513" i="7" s="1"/>
  <c r="S514" i="7"/>
  <c r="T514" i="7" s="1"/>
  <c r="S515" i="7"/>
  <c r="T515" i="7" s="1"/>
  <c r="S516" i="7"/>
  <c r="T516" i="7" s="1"/>
  <c r="S517" i="7"/>
  <c r="T517" i="7" s="1"/>
  <c r="S518" i="7"/>
  <c r="T518" i="7" s="1"/>
  <c r="S519" i="7"/>
  <c r="T519" i="7" s="1"/>
  <c r="S520" i="7"/>
  <c r="T520" i="7" s="1"/>
  <c r="S521" i="7"/>
  <c r="T521" i="7" s="1"/>
  <c r="S522" i="7"/>
  <c r="T522" i="7" s="1"/>
  <c r="S523" i="7"/>
  <c r="T523" i="7" s="1"/>
  <c r="S524" i="7"/>
  <c r="T524" i="7" s="1"/>
  <c r="S525" i="7"/>
  <c r="T525" i="7" s="1"/>
  <c r="S526" i="7"/>
  <c r="T526" i="7" s="1"/>
  <c r="S527" i="7"/>
  <c r="T527" i="7" s="1"/>
  <c r="S528" i="7"/>
  <c r="T528" i="7" s="1"/>
  <c r="S529" i="7"/>
  <c r="T529" i="7" s="1"/>
  <c r="S530" i="7"/>
  <c r="T530" i="7" s="1"/>
  <c r="S531" i="7"/>
  <c r="T531" i="7" s="1"/>
  <c r="S532" i="7"/>
  <c r="T532" i="7" s="1"/>
  <c r="S533" i="7"/>
  <c r="T533" i="7" s="1"/>
  <c r="S534" i="7"/>
  <c r="T534" i="7" s="1"/>
  <c r="S535" i="7"/>
  <c r="T535" i="7" s="1"/>
  <c r="S536" i="7"/>
  <c r="T536" i="7" s="1"/>
  <c r="S537" i="7"/>
  <c r="T537" i="7" s="1"/>
  <c r="S538" i="7"/>
  <c r="T538" i="7" s="1"/>
  <c r="S539" i="7"/>
  <c r="T539" i="7" s="1"/>
  <c r="S540" i="7"/>
  <c r="T540" i="7" s="1"/>
  <c r="S541" i="7"/>
  <c r="T541" i="7" s="1"/>
  <c r="S542" i="7"/>
  <c r="T542" i="7" s="1"/>
  <c r="S543" i="7"/>
  <c r="T543" i="7" s="1"/>
  <c r="S544" i="7"/>
  <c r="T544" i="7" s="1"/>
  <c r="S545" i="7"/>
  <c r="T545" i="7" s="1"/>
  <c r="S546" i="7"/>
  <c r="T546" i="7" s="1"/>
  <c r="S547" i="7"/>
  <c r="T547" i="7" s="1"/>
  <c r="S548" i="7"/>
  <c r="T548" i="7" s="1"/>
  <c r="S549" i="7"/>
  <c r="T549" i="7" s="1"/>
  <c r="S550" i="7"/>
  <c r="T550" i="7" s="1"/>
  <c r="S551" i="7"/>
  <c r="T551" i="7" s="1"/>
  <c r="S552" i="7"/>
  <c r="T552" i="7" s="1"/>
  <c r="S553" i="7"/>
  <c r="T553" i="7" s="1"/>
  <c r="S554" i="7"/>
  <c r="T554" i="7" s="1"/>
  <c r="S555" i="7"/>
  <c r="T555" i="7" s="1"/>
  <c r="S556" i="7"/>
  <c r="T556" i="7" s="1"/>
  <c r="S557" i="7"/>
  <c r="T557" i="7" s="1"/>
  <c r="S558" i="7"/>
  <c r="T558" i="7" s="1"/>
  <c r="S559" i="7"/>
  <c r="T559" i="7" s="1"/>
  <c r="S560" i="7"/>
  <c r="T560" i="7" s="1"/>
  <c r="S561" i="7"/>
  <c r="T561" i="7" s="1"/>
  <c r="S562" i="7"/>
  <c r="T562" i="7" s="1"/>
  <c r="S563" i="7"/>
  <c r="T563" i="7" s="1"/>
  <c r="S564" i="7"/>
  <c r="T564" i="7" s="1"/>
  <c r="S565" i="7"/>
  <c r="T565" i="7" s="1"/>
  <c r="S566" i="7"/>
  <c r="T566" i="7" s="1"/>
  <c r="S567" i="7"/>
  <c r="T567" i="7" s="1"/>
  <c r="S568" i="7"/>
  <c r="T568" i="7" s="1"/>
  <c r="S569" i="7"/>
  <c r="T569" i="7" s="1"/>
  <c r="S570" i="7"/>
  <c r="T570" i="7" s="1"/>
  <c r="S571" i="7"/>
  <c r="T571" i="7" s="1"/>
  <c r="S572" i="7"/>
  <c r="T572" i="7" s="1"/>
  <c r="S573" i="7"/>
  <c r="T573" i="7" s="1"/>
  <c r="S574" i="7"/>
  <c r="T574" i="7" s="1"/>
  <c r="S575" i="7"/>
  <c r="T575" i="7" s="1"/>
  <c r="S576" i="7"/>
  <c r="T576" i="7" s="1"/>
  <c r="S577" i="7"/>
  <c r="T577" i="7" s="1"/>
  <c r="S578" i="7"/>
  <c r="T578" i="7" s="1"/>
  <c r="S579" i="7"/>
  <c r="T579" i="7" s="1"/>
  <c r="S580" i="7"/>
  <c r="T580" i="7" s="1"/>
  <c r="S581" i="7"/>
  <c r="T581" i="7" s="1"/>
  <c r="S582" i="7"/>
  <c r="T582" i="7" s="1"/>
  <c r="S583" i="7"/>
  <c r="T583" i="7" s="1"/>
  <c r="S584" i="7"/>
  <c r="T584" i="7" s="1"/>
  <c r="S585" i="7"/>
  <c r="T585" i="7" s="1"/>
  <c r="S586" i="7"/>
  <c r="T586" i="7" s="1"/>
  <c r="S587" i="7"/>
  <c r="T587" i="7" s="1"/>
  <c r="S588" i="7"/>
  <c r="T588" i="7" s="1"/>
  <c r="S589" i="7"/>
  <c r="T589" i="7" s="1"/>
  <c r="S590" i="7"/>
  <c r="T590" i="7" s="1"/>
  <c r="S591" i="7"/>
  <c r="T591" i="7" s="1"/>
  <c r="S592" i="7"/>
  <c r="T592" i="7" s="1"/>
  <c r="S593" i="7"/>
  <c r="T593" i="7" s="1"/>
  <c r="S594" i="7"/>
  <c r="T594" i="7" s="1"/>
  <c r="S595" i="7"/>
  <c r="T595" i="7" s="1"/>
  <c r="S596" i="7"/>
  <c r="T596" i="7" s="1"/>
  <c r="S597" i="7"/>
  <c r="T597" i="7" s="1"/>
  <c r="S598" i="7"/>
  <c r="T598" i="7" s="1"/>
  <c r="S599" i="7"/>
  <c r="T599" i="7" s="1"/>
  <c r="S600" i="7"/>
  <c r="T600" i="7" s="1"/>
  <c r="S601" i="7"/>
  <c r="T601" i="7" s="1"/>
  <c r="S602" i="7"/>
  <c r="T602" i="7" s="1"/>
  <c r="S603" i="7"/>
  <c r="T603" i="7" s="1"/>
  <c r="S604" i="7"/>
  <c r="T604" i="7" s="1"/>
  <c r="S605" i="7"/>
  <c r="T605" i="7" s="1"/>
  <c r="S606" i="7"/>
  <c r="T606" i="7" s="1"/>
  <c r="S607" i="7"/>
  <c r="T607" i="7" s="1"/>
  <c r="S608" i="7"/>
  <c r="T608" i="7" s="1"/>
  <c r="S609" i="7"/>
  <c r="T609" i="7" s="1"/>
  <c r="S610" i="7"/>
  <c r="T610" i="7" s="1"/>
  <c r="S611" i="7"/>
  <c r="T611" i="7" s="1"/>
  <c r="S612" i="7"/>
  <c r="T612" i="7" s="1"/>
  <c r="S613" i="7"/>
  <c r="T613" i="7" s="1"/>
  <c r="S614" i="7"/>
  <c r="T614" i="7" s="1"/>
  <c r="S615" i="7"/>
  <c r="T615" i="7" s="1"/>
  <c r="S616" i="7"/>
  <c r="T616" i="7" s="1"/>
  <c r="S617" i="7"/>
  <c r="T617" i="7" s="1"/>
  <c r="S618" i="7"/>
  <c r="T618" i="7" s="1"/>
  <c r="S619" i="7"/>
  <c r="T619" i="7" s="1"/>
  <c r="S620" i="7"/>
  <c r="T620" i="7" s="1"/>
  <c r="S621" i="7"/>
  <c r="T621" i="7" s="1"/>
  <c r="S622" i="7"/>
  <c r="T622" i="7" s="1"/>
  <c r="S623" i="7"/>
  <c r="T623" i="7" s="1"/>
  <c r="S624" i="7"/>
  <c r="T624" i="7" s="1"/>
  <c r="S625" i="7"/>
  <c r="T625" i="7" s="1"/>
  <c r="S626" i="7"/>
  <c r="T626" i="7" s="1"/>
  <c r="S627" i="7"/>
  <c r="T627" i="7" s="1"/>
  <c r="S628" i="7"/>
  <c r="T628" i="7" s="1"/>
  <c r="S629" i="7"/>
  <c r="T629" i="7" s="1"/>
  <c r="S630" i="7"/>
  <c r="T630" i="7" s="1"/>
  <c r="S631" i="7"/>
  <c r="T631" i="7" s="1"/>
  <c r="S632" i="7"/>
  <c r="T632" i="7" s="1"/>
  <c r="S633" i="7"/>
  <c r="T633" i="7" s="1"/>
  <c r="S634" i="7"/>
  <c r="T634" i="7" s="1"/>
  <c r="S635" i="7"/>
  <c r="T635" i="7" s="1"/>
  <c r="S636" i="7"/>
  <c r="T636" i="7" s="1"/>
  <c r="S637" i="7"/>
  <c r="T637" i="7" s="1"/>
  <c r="S638" i="7"/>
  <c r="T638" i="7" s="1"/>
  <c r="S639" i="7"/>
  <c r="T639" i="7" s="1"/>
  <c r="S640" i="7"/>
  <c r="T640" i="7" s="1"/>
  <c r="S641" i="7"/>
  <c r="T641" i="7" s="1"/>
  <c r="S642" i="7"/>
  <c r="T642" i="7" s="1"/>
  <c r="S643" i="7"/>
  <c r="T643" i="7" s="1"/>
  <c r="S644" i="7"/>
  <c r="T644" i="7" s="1"/>
  <c r="S645" i="7"/>
  <c r="T645" i="7" s="1"/>
  <c r="S646" i="7"/>
  <c r="T646" i="7" s="1"/>
  <c r="S647" i="7"/>
  <c r="T647" i="7" s="1"/>
  <c r="S648" i="7"/>
  <c r="T648" i="7" s="1"/>
  <c r="S649" i="7"/>
  <c r="T649" i="7" s="1"/>
  <c r="S650" i="7"/>
  <c r="T650" i="7" s="1"/>
  <c r="S651" i="7"/>
  <c r="T651" i="7" s="1"/>
  <c r="S652" i="7"/>
  <c r="T652" i="7" s="1"/>
  <c r="S653" i="7"/>
  <c r="T653" i="7" s="1"/>
  <c r="S654" i="7"/>
  <c r="T654" i="7" s="1"/>
  <c r="S655" i="7"/>
  <c r="T655" i="7" s="1"/>
  <c r="S656" i="7"/>
  <c r="T656" i="7" s="1"/>
  <c r="S657" i="7"/>
  <c r="T657" i="7" s="1"/>
  <c r="S658" i="7"/>
  <c r="T658" i="7" s="1"/>
  <c r="S659" i="7"/>
  <c r="T659" i="7" s="1"/>
  <c r="S660" i="7"/>
  <c r="T660" i="7" s="1"/>
  <c r="S661" i="7"/>
  <c r="T661" i="7" s="1"/>
  <c r="S662" i="7"/>
  <c r="T662" i="7" s="1"/>
  <c r="S663" i="7"/>
  <c r="T663" i="7" s="1"/>
  <c r="S664" i="7"/>
  <c r="T664" i="7" s="1"/>
  <c r="S665" i="7"/>
  <c r="T665" i="7" s="1"/>
  <c r="S666" i="7"/>
  <c r="T666" i="7" s="1"/>
  <c r="S667" i="7"/>
  <c r="T667" i="7" s="1"/>
  <c r="S668" i="7"/>
  <c r="T668" i="7" s="1"/>
  <c r="S669" i="7"/>
  <c r="T669" i="7" s="1"/>
  <c r="S670" i="7"/>
  <c r="T670" i="7" s="1"/>
  <c r="S671" i="7"/>
  <c r="T671" i="7" s="1"/>
  <c r="S672" i="7"/>
  <c r="T672" i="7" s="1"/>
  <c r="S673" i="7"/>
  <c r="T673" i="7" s="1"/>
  <c r="S674" i="7"/>
  <c r="T674" i="7" s="1"/>
  <c r="S675" i="7"/>
  <c r="T675" i="7" s="1"/>
  <c r="S676" i="7"/>
  <c r="T676" i="7" s="1"/>
  <c r="S677" i="7"/>
  <c r="T677" i="7" s="1"/>
  <c r="S678" i="7"/>
  <c r="T678" i="7" s="1"/>
  <c r="S679" i="7"/>
  <c r="T679" i="7" s="1"/>
  <c r="S680" i="7"/>
  <c r="T680" i="7" s="1"/>
  <c r="S681" i="7"/>
  <c r="T681" i="7" s="1"/>
  <c r="S682" i="7"/>
  <c r="T682" i="7" s="1"/>
  <c r="S683" i="7"/>
  <c r="T683" i="7" s="1"/>
  <c r="S684" i="7"/>
  <c r="T684" i="7" s="1"/>
  <c r="S685" i="7"/>
  <c r="T685" i="7" s="1"/>
  <c r="S686" i="7"/>
  <c r="T686" i="7" s="1"/>
  <c r="S687" i="7"/>
  <c r="T687" i="7" s="1"/>
  <c r="S688" i="7"/>
  <c r="T688" i="7" s="1"/>
  <c r="S689" i="7"/>
  <c r="T689" i="7" s="1"/>
  <c r="S690" i="7"/>
  <c r="T690" i="7" s="1"/>
  <c r="S691" i="7"/>
  <c r="T691" i="7" s="1"/>
  <c r="S692" i="7"/>
  <c r="T692" i="7" s="1"/>
  <c r="S693" i="7"/>
  <c r="T693" i="7" s="1"/>
  <c r="S694" i="7"/>
  <c r="T694" i="7" s="1"/>
  <c r="S695" i="7"/>
  <c r="T695" i="7" s="1"/>
  <c r="S696" i="7"/>
  <c r="T696" i="7" s="1"/>
  <c r="S697" i="7"/>
  <c r="T697" i="7" s="1"/>
  <c r="S698" i="7"/>
  <c r="T698" i="7" s="1"/>
  <c r="S699" i="7"/>
  <c r="T699" i="7" s="1"/>
  <c r="S700" i="7"/>
  <c r="T700" i="7" s="1"/>
  <c r="S701" i="7"/>
  <c r="T701" i="7" s="1"/>
  <c r="S702" i="7"/>
  <c r="T702" i="7" s="1"/>
  <c r="S703" i="7"/>
  <c r="T703" i="7" s="1"/>
  <c r="S704" i="7"/>
  <c r="T704" i="7" s="1"/>
  <c r="S705" i="7"/>
  <c r="T705" i="7" s="1"/>
  <c r="S706" i="7"/>
  <c r="T706" i="7" s="1"/>
  <c r="S707" i="7"/>
  <c r="T707" i="7" s="1"/>
  <c r="S708" i="7"/>
  <c r="T708" i="7" s="1"/>
  <c r="S709" i="7"/>
  <c r="T709" i="7" s="1"/>
  <c r="S710" i="7"/>
  <c r="T710" i="7" s="1"/>
  <c r="S711" i="7"/>
  <c r="T711" i="7" s="1"/>
  <c r="S712" i="7"/>
  <c r="T712" i="7" s="1"/>
  <c r="S713" i="7"/>
  <c r="T713" i="7" s="1"/>
  <c r="S714" i="7"/>
  <c r="T714" i="7" s="1"/>
  <c r="S715" i="7"/>
  <c r="T715" i="7" s="1"/>
  <c r="S716" i="7"/>
  <c r="T716" i="7" s="1"/>
  <c r="S717" i="7"/>
  <c r="T717" i="7" s="1"/>
  <c r="S718" i="7"/>
  <c r="T718" i="7" s="1"/>
  <c r="S719" i="7"/>
  <c r="T719" i="7" s="1"/>
  <c r="S720" i="7"/>
  <c r="T720" i="7" s="1"/>
  <c r="S721" i="7"/>
  <c r="T721" i="7" s="1"/>
  <c r="S722" i="7"/>
  <c r="T722" i="7" s="1"/>
  <c r="S723" i="7"/>
  <c r="T723" i="7" s="1"/>
  <c r="S724" i="7"/>
  <c r="T724" i="7" s="1"/>
  <c r="S725" i="7"/>
  <c r="T725" i="7" s="1"/>
  <c r="S726" i="7"/>
  <c r="T726" i="7" s="1"/>
  <c r="S727" i="7"/>
  <c r="T727" i="7" s="1"/>
  <c r="S728" i="7"/>
  <c r="T728" i="7" s="1"/>
  <c r="S729" i="7"/>
  <c r="T729" i="7" s="1"/>
  <c r="S730" i="7"/>
  <c r="T730" i="7" s="1"/>
  <c r="S731" i="7"/>
  <c r="T731" i="7" s="1"/>
  <c r="S732" i="7"/>
  <c r="T732" i="7" s="1"/>
  <c r="S733" i="7"/>
  <c r="T733" i="7" s="1"/>
  <c r="S734" i="7"/>
  <c r="T734" i="7" s="1"/>
  <c r="S735" i="7"/>
  <c r="T735" i="7" s="1"/>
  <c r="S736" i="7"/>
  <c r="T736" i="7" s="1"/>
  <c r="S737" i="7"/>
  <c r="T737" i="7" s="1"/>
  <c r="S738" i="7"/>
  <c r="T738" i="7" s="1"/>
  <c r="S739" i="7"/>
  <c r="T739" i="7" s="1"/>
  <c r="S740" i="7"/>
  <c r="T740" i="7" s="1"/>
  <c r="S741" i="7"/>
  <c r="T741" i="7" s="1"/>
  <c r="S742" i="7"/>
  <c r="T742" i="7" s="1"/>
  <c r="S743" i="7"/>
  <c r="T743" i="7" s="1"/>
  <c r="S744" i="7"/>
  <c r="T744" i="7" s="1"/>
  <c r="S745" i="7"/>
  <c r="T745" i="7" s="1"/>
  <c r="S746" i="7"/>
  <c r="T746" i="7" s="1"/>
  <c r="S747" i="7"/>
  <c r="T747" i="7" s="1"/>
  <c r="S748" i="7"/>
  <c r="T748" i="7" s="1"/>
  <c r="S749" i="7"/>
  <c r="T749" i="7" s="1"/>
  <c r="S750" i="7"/>
  <c r="T750" i="7" s="1"/>
  <c r="S751" i="7"/>
  <c r="T751" i="7" s="1"/>
  <c r="S752" i="7"/>
  <c r="T752" i="7" s="1"/>
  <c r="S753" i="7"/>
  <c r="T753" i="7" s="1"/>
  <c r="S754" i="7"/>
  <c r="T754" i="7" s="1"/>
  <c r="S755" i="7"/>
  <c r="T755" i="7" s="1"/>
  <c r="S756" i="7"/>
  <c r="T756" i="7" s="1"/>
  <c r="S757" i="7"/>
  <c r="T757" i="7" s="1"/>
  <c r="S758" i="7"/>
  <c r="T758" i="7" s="1"/>
  <c r="S759" i="7"/>
  <c r="T759" i="7" s="1"/>
  <c r="S760" i="7"/>
  <c r="T760" i="7" s="1"/>
  <c r="S761" i="7"/>
  <c r="T761" i="7" s="1"/>
  <c r="S762" i="7"/>
  <c r="T762" i="7" s="1"/>
  <c r="S763" i="7"/>
  <c r="T763" i="7" s="1"/>
  <c r="S764" i="7"/>
  <c r="T764" i="7" s="1"/>
  <c r="S765" i="7"/>
  <c r="T765" i="7" s="1"/>
  <c r="S766" i="7"/>
  <c r="T766" i="7" s="1"/>
  <c r="S767" i="7"/>
  <c r="T767" i="7" s="1"/>
  <c r="S768" i="7"/>
  <c r="T768" i="7" s="1"/>
  <c r="S769" i="7"/>
  <c r="T769" i="7" s="1"/>
  <c r="S770" i="7"/>
  <c r="T770" i="7" s="1"/>
  <c r="S771" i="7"/>
  <c r="T771" i="7" s="1"/>
  <c r="S772" i="7"/>
  <c r="T772" i="7" s="1"/>
  <c r="S773" i="7"/>
  <c r="T773" i="7" s="1"/>
  <c r="S774" i="7"/>
  <c r="T774" i="7" s="1"/>
  <c r="S775" i="7"/>
  <c r="T775" i="7" s="1"/>
  <c r="S776" i="7"/>
  <c r="T776" i="7" s="1"/>
  <c r="S777" i="7"/>
  <c r="T777" i="7" s="1"/>
  <c r="S778" i="7"/>
  <c r="T778" i="7" s="1"/>
  <c r="S779" i="7"/>
  <c r="T779" i="7" s="1"/>
  <c r="S780" i="7"/>
  <c r="T780" i="7" s="1"/>
  <c r="S781" i="7"/>
  <c r="T781" i="7" s="1"/>
  <c r="S782" i="7"/>
  <c r="T782" i="7" s="1"/>
  <c r="S783" i="7"/>
  <c r="T783" i="7" s="1"/>
  <c r="S784" i="7"/>
  <c r="T784" i="7" s="1"/>
  <c r="S785" i="7"/>
  <c r="T785" i="7" s="1"/>
  <c r="S786" i="7"/>
  <c r="T786" i="7" s="1"/>
  <c r="S787" i="7"/>
  <c r="T787" i="7" s="1"/>
  <c r="S788" i="7"/>
  <c r="T788" i="7" s="1"/>
  <c r="S789" i="7"/>
  <c r="T789" i="7" s="1"/>
  <c r="S790" i="7"/>
  <c r="T790" i="7" s="1"/>
  <c r="S791" i="7"/>
  <c r="T791" i="7" s="1"/>
  <c r="S792" i="7"/>
  <c r="T792" i="7" s="1"/>
  <c r="S793" i="7"/>
  <c r="T793" i="7" s="1"/>
  <c r="S794" i="7"/>
  <c r="T794" i="7" s="1"/>
  <c r="S795" i="7"/>
  <c r="T795" i="7" s="1"/>
  <c r="S796" i="7"/>
  <c r="T796" i="7" s="1"/>
  <c r="S797" i="7"/>
  <c r="T797" i="7" s="1"/>
  <c r="S798" i="7"/>
  <c r="T798" i="7" s="1"/>
  <c r="S799" i="7"/>
  <c r="T799" i="7" s="1"/>
  <c r="S800" i="7"/>
  <c r="T800" i="7" s="1"/>
  <c r="S801" i="7"/>
  <c r="T801" i="7" s="1"/>
  <c r="S802" i="7"/>
  <c r="T802" i="7" s="1"/>
  <c r="S803" i="7"/>
  <c r="T803" i="7" s="1"/>
  <c r="S804" i="7"/>
  <c r="T804" i="7" s="1"/>
  <c r="S805" i="7"/>
  <c r="T805" i="7" s="1"/>
  <c r="S806" i="7"/>
  <c r="T806" i="7" s="1"/>
  <c r="S807" i="7"/>
  <c r="T807" i="7" s="1"/>
  <c r="S808" i="7"/>
  <c r="T808" i="7" s="1"/>
  <c r="S809" i="7"/>
  <c r="T809" i="7" s="1"/>
  <c r="S810" i="7"/>
  <c r="T810" i="7" s="1"/>
  <c r="S811" i="7"/>
  <c r="T811" i="7" s="1"/>
  <c r="S812" i="7"/>
  <c r="T812" i="7" s="1"/>
  <c r="S813" i="7"/>
  <c r="T813" i="7" s="1"/>
  <c r="S814" i="7"/>
  <c r="T814" i="7" s="1"/>
  <c r="S815" i="7"/>
  <c r="T815" i="7" s="1"/>
  <c r="S816" i="7"/>
  <c r="T816" i="7" s="1"/>
  <c r="S817" i="7"/>
  <c r="T817" i="7" s="1"/>
  <c r="S818" i="7"/>
  <c r="T818" i="7" s="1"/>
  <c r="S819" i="7"/>
  <c r="T819" i="7" s="1"/>
  <c r="S820" i="7"/>
  <c r="T820" i="7" s="1"/>
  <c r="S821" i="7"/>
  <c r="T821" i="7" s="1"/>
  <c r="S822" i="7"/>
  <c r="T822" i="7" s="1"/>
  <c r="S823" i="7"/>
  <c r="T823" i="7" s="1"/>
  <c r="S824" i="7"/>
  <c r="T824" i="7" s="1"/>
  <c r="S825" i="7"/>
  <c r="T825" i="7" s="1"/>
  <c r="S826" i="7"/>
  <c r="T826" i="7" s="1"/>
  <c r="S827" i="7"/>
  <c r="T827" i="7" s="1"/>
  <c r="S828" i="7"/>
  <c r="T828" i="7" s="1"/>
  <c r="S829" i="7"/>
  <c r="T829" i="7" s="1"/>
  <c r="S830" i="7"/>
  <c r="T830" i="7" s="1"/>
  <c r="S831" i="7"/>
  <c r="T831" i="7" s="1"/>
  <c r="S832" i="7"/>
  <c r="T832" i="7" s="1"/>
  <c r="S833" i="7"/>
  <c r="T833" i="7" s="1"/>
  <c r="S834" i="7"/>
  <c r="T834" i="7" s="1"/>
  <c r="S835" i="7"/>
  <c r="T835" i="7" s="1"/>
  <c r="S836" i="7"/>
  <c r="T836" i="7" s="1"/>
  <c r="S837" i="7"/>
  <c r="T837" i="7" s="1"/>
  <c r="S838" i="7"/>
  <c r="T838" i="7" s="1"/>
  <c r="S839" i="7"/>
  <c r="T839" i="7" s="1"/>
  <c r="S840" i="7"/>
  <c r="T840" i="7" s="1"/>
  <c r="S841" i="7"/>
  <c r="T841" i="7" s="1"/>
  <c r="S842" i="7"/>
  <c r="T842" i="7" s="1"/>
  <c r="S843" i="7"/>
  <c r="T843" i="7" s="1"/>
  <c r="S844" i="7"/>
  <c r="T844" i="7" s="1"/>
  <c r="S845" i="7"/>
  <c r="T845" i="7" s="1"/>
  <c r="S846" i="7"/>
  <c r="T846" i="7" s="1"/>
  <c r="S847" i="7"/>
  <c r="T847" i="7" s="1"/>
  <c r="S848" i="7"/>
  <c r="T848" i="7" s="1"/>
  <c r="S849" i="7"/>
  <c r="T849" i="7" s="1"/>
  <c r="S850" i="7"/>
  <c r="T850" i="7" s="1"/>
  <c r="S851" i="7"/>
  <c r="T851" i="7" s="1"/>
  <c r="S852" i="7"/>
  <c r="T852" i="7" s="1"/>
  <c r="S853" i="7"/>
  <c r="T853" i="7" s="1"/>
  <c r="S854" i="7"/>
  <c r="T854" i="7" s="1"/>
  <c r="S855" i="7"/>
  <c r="T855" i="7" s="1"/>
  <c r="S856" i="7"/>
  <c r="T856" i="7" s="1"/>
  <c r="S857" i="7"/>
  <c r="T857" i="7" s="1"/>
  <c r="S858" i="7"/>
  <c r="T858" i="7" s="1"/>
  <c r="S859" i="7"/>
  <c r="T859" i="7" s="1"/>
  <c r="S860" i="7"/>
  <c r="T860" i="7" s="1"/>
  <c r="S861" i="7"/>
  <c r="T861" i="7" s="1"/>
  <c r="S862" i="7"/>
  <c r="T862" i="7" s="1"/>
  <c r="S863" i="7"/>
  <c r="T863" i="7" s="1"/>
  <c r="S864" i="7"/>
  <c r="T864" i="7" s="1"/>
  <c r="S865" i="7"/>
  <c r="T865" i="7" s="1"/>
  <c r="S866" i="7"/>
  <c r="T866" i="7" s="1"/>
  <c r="S867" i="7"/>
  <c r="T867" i="7" s="1"/>
  <c r="S868" i="7"/>
  <c r="T868" i="7" s="1"/>
  <c r="S869" i="7"/>
  <c r="T869" i="7" s="1"/>
  <c r="S870" i="7"/>
  <c r="T870" i="7" s="1"/>
  <c r="S871" i="7"/>
  <c r="T871" i="7" s="1"/>
  <c r="S872" i="7"/>
  <c r="T872" i="7" s="1"/>
  <c r="S873" i="7"/>
  <c r="T873" i="7" s="1"/>
  <c r="S874" i="7"/>
  <c r="T874" i="7" s="1"/>
  <c r="S875" i="7"/>
  <c r="T875" i="7" s="1"/>
  <c r="S876" i="7"/>
  <c r="T876" i="7" s="1"/>
  <c r="S877" i="7"/>
  <c r="T877" i="7" s="1"/>
  <c r="S878" i="7"/>
  <c r="T878" i="7" s="1"/>
  <c r="S879" i="7"/>
  <c r="T879" i="7" s="1"/>
  <c r="S880" i="7"/>
  <c r="T880" i="7" s="1"/>
  <c r="S881" i="7"/>
  <c r="T881" i="7" s="1"/>
  <c r="S882" i="7"/>
  <c r="T882" i="7" s="1"/>
  <c r="S883" i="7"/>
  <c r="T883" i="7" s="1"/>
  <c r="S884" i="7"/>
  <c r="T884" i="7" s="1"/>
  <c r="S885" i="7"/>
  <c r="T885" i="7" s="1"/>
  <c r="S886" i="7"/>
  <c r="T886" i="7" s="1"/>
  <c r="S887" i="7"/>
  <c r="T887" i="7" s="1"/>
  <c r="S888" i="7"/>
  <c r="T888" i="7" s="1"/>
  <c r="S889" i="7"/>
  <c r="T889" i="7" s="1"/>
  <c r="S890" i="7"/>
  <c r="T890" i="7" s="1"/>
  <c r="S891" i="7"/>
  <c r="T891" i="7" s="1"/>
  <c r="S892" i="7"/>
  <c r="T892" i="7" s="1"/>
  <c r="S893" i="7"/>
  <c r="T893" i="7" s="1"/>
  <c r="S894" i="7"/>
  <c r="T894" i="7" s="1"/>
  <c r="S895" i="7"/>
  <c r="T895" i="7" s="1"/>
  <c r="S896" i="7"/>
  <c r="T896" i="7" s="1"/>
  <c r="S897" i="7"/>
  <c r="T897" i="7" s="1"/>
  <c r="S898" i="7"/>
  <c r="T898" i="7" s="1"/>
  <c r="S899" i="7"/>
  <c r="T899" i="7" s="1"/>
  <c r="S900" i="7"/>
  <c r="T900" i="7" s="1"/>
  <c r="S901" i="7"/>
  <c r="T901" i="7" s="1"/>
  <c r="S902" i="7"/>
  <c r="T902" i="7" s="1"/>
  <c r="S903" i="7"/>
  <c r="T903" i="7" s="1"/>
  <c r="S904" i="7"/>
  <c r="T904" i="7" s="1"/>
  <c r="S905" i="7"/>
  <c r="T905" i="7" s="1"/>
  <c r="S906" i="7"/>
  <c r="T906" i="7" s="1"/>
  <c r="S907" i="7"/>
  <c r="T907" i="7" s="1"/>
  <c r="S908" i="7"/>
  <c r="T908" i="7" s="1"/>
  <c r="S909" i="7"/>
  <c r="T909" i="7" s="1"/>
  <c r="S910" i="7"/>
  <c r="T910" i="7" s="1"/>
  <c r="S911" i="7"/>
  <c r="T911" i="7" s="1"/>
  <c r="S912" i="7"/>
  <c r="T912" i="7" s="1"/>
  <c r="S913" i="7"/>
  <c r="T913" i="7" s="1"/>
  <c r="S914" i="7"/>
  <c r="T914" i="7" s="1"/>
  <c r="S915" i="7"/>
  <c r="T915" i="7" s="1"/>
  <c r="S916" i="7"/>
  <c r="T916" i="7" s="1"/>
  <c r="S917" i="7"/>
  <c r="T917" i="7" s="1"/>
  <c r="S918" i="7"/>
  <c r="T918" i="7" s="1"/>
  <c r="S919" i="7"/>
  <c r="T919" i="7" s="1"/>
  <c r="S920" i="7"/>
  <c r="T920" i="7" s="1"/>
  <c r="S921" i="7"/>
  <c r="T921" i="7" s="1"/>
  <c r="S922" i="7"/>
  <c r="T922" i="7" s="1"/>
  <c r="S923" i="7"/>
  <c r="T923" i="7" s="1"/>
  <c r="S924" i="7"/>
  <c r="T924" i="7" s="1"/>
  <c r="S925" i="7"/>
  <c r="T925" i="7" s="1"/>
  <c r="S926" i="7"/>
  <c r="T926" i="7" s="1"/>
  <c r="S927" i="7"/>
  <c r="T927" i="7" s="1"/>
  <c r="S928" i="7"/>
  <c r="T928" i="7" s="1"/>
  <c r="S929" i="7"/>
  <c r="T929" i="7" s="1"/>
  <c r="S930" i="7"/>
  <c r="T930" i="7" s="1"/>
  <c r="S931" i="7"/>
  <c r="T931" i="7" s="1"/>
  <c r="S932" i="7"/>
  <c r="T932" i="7" s="1"/>
  <c r="S933" i="7"/>
  <c r="T933" i="7" s="1"/>
  <c r="S934" i="7"/>
  <c r="T934" i="7" s="1"/>
  <c r="S935" i="7"/>
  <c r="T935" i="7" s="1"/>
  <c r="S936" i="7"/>
  <c r="T936" i="7" s="1"/>
  <c r="S937" i="7"/>
  <c r="T937" i="7" s="1"/>
  <c r="S938" i="7"/>
  <c r="T938" i="7" s="1"/>
  <c r="S939" i="7"/>
  <c r="T939" i="7" s="1"/>
  <c r="S940" i="7"/>
  <c r="T940" i="7" s="1"/>
  <c r="S941" i="7"/>
  <c r="T941" i="7" s="1"/>
  <c r="S942" i="7"/>
  <c r="T942" i="7" s="1"/>
  <c r="S943" i="7"/>
  <c r="T943" i="7" s="1"/>
  <c r="S944" i="7"/>
  <c r="T944" i="7" s="1"/>
  <c r="S945" i="7"/>
  <c r="T945" i="7" s="1"/>
  <c r="S946" i="7"/>
  <c r="T946" i="7" s="1"/>
  <c r="S947" i="7"/>
  <c r="T947" i="7" s="1"/>
  <c r="S948" i="7"/>
  <c r="T948" i="7" s="1"/>
  <c r="S949" i="7"/>
  <c r="T949" i="7" s="1"/>
  <c r="S950" i="7"/>
  <c r="T950" i="7" s="1"/>
  <c r="S951" i="7"/>
  <c r="T951" i="7" s="1"/>
  <c r="S952" i="7"/>
  <c r="T952" i="7" s="1"/>
  <c r="S953" i="7"/>
  <c r="T953" i="7" s="1"/>
  <c r="S954" i="7"/>
  <c r="T954" i="7" s="1"/>
  <c r="S955" i="7"/>
  <c r="T955" i="7" s="1"/>
  <c r="S956" i="7"/>
  <c r="T956" i="7" s="1"/>
  <c r="S957" i="7"/>
  <c r="T957" i="7" s="1"/>
  <c r="S958" i="7"/>
  <c r="T958" i="7" s="1"/>
  <c r="S959" i="7"/>
  <c r="T959" i="7" s="1"/>
  <c r="S960" i="7"/>
  <c r="T960" i="7" s="1"/>
  <c r="S961" i="7"/>
  <c r="T961" i="7" s="1"/>
  <c r="S962" i="7"/>
  <c r="T962" i="7" s="1"/>
  <c r="S963" i="7"/>
  <c r="T963" i="7" s="1"/>
  <c r="S964" i="7"/>
  <c r="T964" i="7" s="1"/>
  <c r="S965" i="7"/>
  <c r="T965" i="7" s="1"/>
  <c r="S966" i="7"/>
  <c r="T966" i="7" s="1"/>
  <c r="S967" i="7"/>
  <c r="T967" i="7" s="1"/>
  <c r="S968" i="7"/>
  <c r="T968" i="7" s="1"/>
  <c r="S969" i="7"/>
  <c r="T969" i="7" s="1"/>
  <c r="S970" i="7"/>
  <c r="T970" i="7" s="1"/>
  <c r="S971" i="7"/>
  <c r="T971" i="7" s="1"/>
  <c r="S972" i="7"/>
  <c r="T972" i="7" s="1"/>
  <c r="S973" i="7"/>
  <c r="T973" i="7" s="1"/>
  <c r="S974" i="7"/>
  <c r="T974" i="7" s="1"/>
  <c r="S975" i="7"/>
  <c r="T975" i="7" s="1"/>
  <c r="S976" i="7"/>
  <c r="T976" i="7" s="1"/>
  <c r="S977" i="7"/>
  <c r="T977" i="7" s="1"/>
  <c r="S978" i="7"/>
  <c r="T978" i="7" s="1"/>
  <c r="S979" i="7"/>
  <c r="T979" i="7" s="1"/>
  <c r="S980" i="7"/>
  <c r="T980" i="7" s="1"/>
  <c r="S981" i="7"/>
  <c r="T981" i="7" s="1"/>
  <c r="S982" i="7"/>
  <c r="T982" i="7" s="1"/>
  <c r="S983" i="7"/>
  <c r="T983" i="7" s="1"/>
  <c r="S984" i="7"/>
  <c r="T984" i="7" s="1"/>
  <c r="S985" i="7"/>
  <c r="T985" i="7" s="1"/>
  <c r="S986" i="7"/>
  <c r="T986" i="7" s="1"/>
  <c r="S987" i="7"/>
  <c r="T987" i="7" s="1"/>
  <c r="S988" i="7"/>
  <c r="T988" i="7" s="1"/>
  <c r="S989" i="7"/>
  <c r="T989" i="7" s="1"/>
  <c r="S990" i="7"/>
  <c r="T990" i="7" s="1"/>
  <c r="S991" i="7"/>
  <c r="T991" i="7" s="1"/>
  <c r="S992" i="7"/>
  <c r="T992" i="7" s="1"/>
  <c r="S993" i="7"/>
  <c r="T993" i="7" s="1"/>
  <c r="S994" i="7"/>
  <c r="T994" i="7" s="1"/>
  <c r="S995" i="7"/>
  <c r="T995" i="7" s="1"/>
  <c r="S996" i="7"/>
  <c r="T996" i="7" s="1"/>
  <c r="S997" i="7"/>
  <c r="T997" i="7" s="1"/>
  <c r="S998" i="7"/>
  <c r="T998" i="7" s="1"/>
  <c r="S999" i="7"/>
  <c r="T999" i="7" s="1"/>
  <c r="S1000" i="7"/>
  <c r="T1000" i="7" s="1"/>
  <c r="S1001" i="7"/>
  <c r="T1001" i="7" s="1"/>
  <c r="S1002" i="7"/>
  <c r="T1002" i="7" s="1"/>
  <c r="S1003" i="7"/>
  <c r="T1003" i="7" s="1"/>
  <c r="S1004" i="7"/>
  <c r="T1004" i="7" s="1"/>
  <c r="S1005" i="7"/>
  <c r="T1005" i="7" s="1"/>
  <c r="S1006" i="7"/>
  <c r="T1006" i="7" s="1"/>
  <c r="S1007" i="7"/>
  <c r="T1007" i="7" s="1"/>
  <c r="S1008" i="7"/>
  <c r="T1008" i="7" s="1"/>
  <c r="S1009" i="7"/>
  <c r="T1009" i="7" s="1"/>
  <c r="S1010" i="7"/>
  <c r="T1010" i="7" s="1"/>
  <c r="S1011" i="7"/>
  <c r="T1011" i="7" s="1"/>
  <c r="S1012" i="7"/>
  <c r="T1012" i="7" s="1"/>
  <c r="S1013" i="7"/>
  <c r="T1013" i="7" s="1"/>
  <c r="S1014" i="7"/>
  <c r="T1014" i="7" s="1"/>
  <c r="S1015" i="7"/>
  <c r="T1015" i="7" s="1"/>
  <c r="S1016" i="7"/>
  <c r="T1016" i="7" s="1"/>
  <c r="S1017" i="7"/>
  <c r="T1017" i="7" s="1"/>
  <c r="S1018" i="7"/>
  <c r="T1018" i="7" s="1"/>
  <c r="S1019" i="7"/>
  <c r="T1019" i="7" s="1"/>
  <c r="S1020" i="7"/>
  <c r="T1020" i="7" s="1"/>
  <c r="S1021" i="7"/>
  <c r="T1021" i="7" s="1"/>
  <c r="S1022" i="7"/>
  <c r="T1022" i="7" s="1"/>
  <c r="S1023" i="7"/>
  <c r="T1023" i="7" s="1"/>
  <c r="S1024" i="7"/>
  <c r="T1024" i="7" s="1"/>
  <c r="S1025" i="7"/>
  <c r="T1025" i="7" s="1"/>
  <c r="S1026" i="7"/>
  <c r="T1026" i="7" s="1"/>
  <c r="S1027" i="7"/>
  <c r="T1027" i="7" s="1"/>
  <c r="S1028" i="7"/>
  <c r="T1028" i="7" s="1"/>
  <c r="S1029" i="7"/>
  <c r="T1029" i="7" s="1"/>
  <c r="S1030" i="7"/>
  <c r="T1030" i="7" s="1"/>
  <c r="S1031" i="7"/>
  <c r="T1031" i="7" s="1"/>
  <c r="S1032" i="7"/>
  <c r="T1032" i="7" s="1"/>
  <c r="S1033" i="7"/>
  <c r="T1033" i="7" s="1"/>
  <c r="S1034" i="7"/>
  <c r="T1034" i="7" s="1"/>
  <c r="S1035" i="7"/>
  <c r="T1035" i="7" s="1"/>
  <c r="S1036" i="7"/>
  <c r="T1036" i="7" s="1"/>
  <c r="S1037" i="7"/>
  <c r="T1037" i="7" s="1"/>
  <c r="S1038" i="7"/>
  <c r="T1038" i="7" s="1"/>
  <c r="S1039" i="7"/>
  <c r="T1039" i="7" s="1"/>
  <c r="S1040" i="7"/>
  <c r="T1040" i="7" s="1"/>
  <c r="S1041" i="7"/>
  <c r="T1041" i="7" s="1"/>
  <c r="S1042" i="7"/>
  <c r="T1042" i="7" s="1"/>
  <c r="S1043" i="7"/>
  <c r="T1043" i="7" s="1"/>
  <c r="S1044" i="7"/>
  <c r="T1044" i="7" s="1"/>
  <c r="S1045" i="7"/>
  <c r="T1045" i="7" s="1"/>
  <c r="S1046" i="7"/>
  <c r="T1046" i="7" s="1"/>
  <c r="S1047" i="7"/>
  <c r="T1047" i="7" s="1"/>
  <c r="S1048" i="7"/>
  <c r="T1048" i="7" s="1"/>
  <c r="S1049" i="7"/>
  <c r="T1049" i="7" s="1"/>
  <c r="S1050" i="7"/>
  <c r="T1050" i="7" s="1"/>
  <c r="S1051" i="7"/>
  <c r="T1051" i="7" s="1"/>
  <c r="S1052" i="7"/>
  <c r="T1052" i="7" s="1"/>
  <c r="S1053" i="7"/>
  <c r="T1053" i="7" s="1"/>
  <c r="S1054" i="7"/>
  <c r="T1054" i="7" s="1"/>
  <c r="S1055" i="7"/>
  <c r="T1055" i="7" s="1"/>
  <c r="S1056" i="7"/>
  <c r="T1056" i="7" s="1"/>
  <c r="S1057" i="7"/>
  <c r="T1057" i="7" s="1"/>
  <c r="S1058" i="7"/>
  <c r="T1058" i="7" s="1"/>
  <c r="S1059" i="7"/>
  <c r="T1059" i="7" s="1"/>
  <c r="S1060" i="7"/>
  <c r="T1060" i="7" s="1"/>
  <c r="S1061" i="7"/>
  <c r="T1061" i="7" s="1"/>
  <c r="S1062" i="7"/>
  <c r="T1062" i="7" s="1"/>
  <c r="S1063" i="7"/>
  <c r="T1063" i="7" s="1"/>
  <c r="S1064" i="7"/>
  <c r="T1064" i="7" s="1"/>
  <c r="S1065" i="7"/>
  <c r="T1065" i="7" s="1"/>
  <c r="S1066" i="7"/>
  <c r="T1066" i="7" s="1"/>
  <c r="S1067" i="7"/>
  <c r="T1067" i="7" s="1"/>
  <c r="S1068" i="7"/>
  <c r="T1068" i="7" s="1"/>
  <c r="S1069" i="7"/>
  <c r="T1069" i="7" s="1"/>
  <c r="S1070" i="7"/>
  <c r="T1070" i="7" s="1"/>
  <c r="S1071" i="7"/>
  <c r="T1071" i="7" s="1"/>
  <c r="S1072" i="7"/>
  <c r="T1072" i="7" s="1"/>
  <c r="S1073" i="7"/>
  <c r="T1073" i="7" s="1"/>
  <c r="S1074" i="7"/>
  <c r="T1074" i="7" s="1"/>
  <c r="S1075" i="7"/>
  <c r="T1075" i="7" s="1"/>
  <c r="S1076" i="7"/>
  <c r="T1076" i="7" s="1"/>
  <c r="S1077" i="7"/>
  <c r="T1077" i="7" s="1"/>
  <c r="S1078" i="7"/>
  <c r="T1078" i="7" s="1"/>
  <c r="S1079" i="7"/>
  <c r="T1079" i="7" s="1"/>
  <c r="S1080" i="7"/>
  <c r="T1080" i="7" s="1"/>
  <c r="S1081" i="7"/>
  <c r="T1081" i="7" s="1"/>
  <c r="S1082" i="7"/>
  <c r="T1082" i="7" s="1"/>
  <c r="S1083" i="7"/>
  <c r="T1083" i="7" s="1"/>
  <c r="S1084" i="7"/>
  <c r="T1084" i="7" s="1"/>
  <c r="S1085" i="7"/>
  <c r="T1085" i="7" s="1"/>
  <c r="S1086" i="7"/>
  <c r="T1086" i="7" s="1"/>
  <c r="S1087" i="7"/>
  <c r="T1087" i="7" s="1"/>
  <c r="S1088" i="7"/>
  <c r="T1088" i="7" s="1"/>
  <c r="S1089" i="7"/>
  <c r="T1089" i="7" s="1"/>
  <c r="S1090" i="7"/>
  <c r="T1090" i="7" s="1"/>
  <c r="S1091" i="7"/>
  <c r="T1091" i="7" s="1"/>
  <c r="S1092" i="7"/>
  <c r="T1092" i="7" s="1"/>
  <c r="S1093" i="7"/>
  <c r="T1093" i="7" s="1"/>
  <c r="S1094" i="7"/>
  <c r="T1094" i="7" s="1"/>
  <c r="S1095" i="7"/>
  <c r="T1095" i="7" s="1"/>
  <c r="S1096" i="7"/>
  <c r="T1096" i="7" s="1"/>
  <c r="S1097" i="7"/>
  <c r="T1097" i="7" s="1"/>
  <c r="S1098" i="7"/>
  <c r="T1098" i="7" s="1"/>
  <c r="S1099" i="7"/>
  <c r="T1099" i="7" s="1"/>
  <c r="S1100" i="7"/>
  <c r="T1100" i="7" s="1"/>
  <c r="S1101" i="7"/>
  <c r="T1101" i="7" s="1"/>
  <c r="S1102" i="7"/>
  <c r="T1102" i="7" s="1"/>
  <c r="S1103" i="7"/>
  <c r="T1103" i="7" s="1"/>
  <c r="S1104" i="7"/>
  <c r="T1104" i="7" s="1"/>
  <c r="S1105" i="7"/>
  <c r="T1105" i="7" s="1"/>
  <c r="S1106" i="7"/>
  <c r="T1106" i="7" s="1"/>
  <c r="S1107" i="7"/>
  <c r="T1107" i="7" s="1"/>
  <c r="S1108" i="7"/>
  <c r="T1108" i="7" s="1"/>
  <c r="S1109" i="7"/>
  <c r="T1109" i="7" s="1"/>
  <c r="S1110" i="7"/>
  <c r="T1110" i="7" s="1"/>
  <c r="S1111" i="7"/>
  <c r="T1111" i="7" s="1"/>
  <c r="S1112" i="7"/>
  <c r="T1112" i="7" s="1"/>
  <c r="S1113" i="7"/>
  <c r="T1113" i="7" s="1"/>
  <c r="S1114" i="7"/>
  <c r="T1114" i="7" s="1"/>
  <c r="S1115" i="7"/>
  <c r="T1115" i="7" s="1"/>
  <c r="S1116" i="7"/>
  <c r="T1116" i="7" s="1"/>
  <c r="S1117" i="7"/>
  <c r="T1117" i="7" s="1"/>
  <c r="S1118" i="7"/>
  <c r="T1118" i="7" s="1"/>
  <c r="S1119" i="7"/>
  <c r="T1119" i="7" s="1"/>
  <c r="S1120" i="7"/>
  <c r="T1120" i="7" s="1"/>
  <c r="S1121" i="7"/>
  <c r="T1121" i="7" s="1"/>
  <c r="S1122" i="7"/>
  <c r="T1122" i="7" s="1"/>
  <c r="S1123" i="7"/>
  <c r="T1123" i="7" s="1"/>
  <c r="S1124" i="7"/>
  <c r="T1124" i="7" s="1"/>
  <c r="S1125" i="7"/>
  <c r="T1125" i="7" s="1"/>
  <c r="S1126" i="7"/>
  <c r="T1126" i="7" s="1"/>
  <c r="S1127" i="7"/>
  <c r="T1127" i="7" s="1"/>
  <c r="S1128" i="7"/>
  <c r="T1128" i="7" s="1"/>
  <c r="S1129" i="7"/>
  <c r="T1129" i="7" s="1"/>
  <c r="S1130" i="7"/>
  <c r="T1130" i="7" s="1"/>
  <c r="S1131" i="7"/>
  <c r="T1131" i="7" s="1"/>
  <c r="S1132" i="7"/>
  <c r="T1132" i="7" s="1"/>
  <c r="S1133" i="7"/>
  <c r="T1133" i="7" s="1"/>
  <c r="S1134" i="7"/>
  <c r="T1134" i="7" s="1"/>
  <c r="S1135" i="7"/>
  <c r="T1135" i="7" s="1"/>
  <c r="S1136" i="7"/>
  <c r="T1136" i="7" s="1"/>
  <c r="S1137" i="7"/>
  <c r="T1137" i="7" s="1"/>
  <c r="S1138" i="7"/>
  <c r="T1138" i="7" s="1"/>
  <c r="S1139" i="7"/>
  <c r="T1139" i="7" s="1"/>
  <c r="S1140" i="7"/>
  <c r="T1140" i="7" s="1"/>
  <c r="S1141" i="7"/>
  <c r="T1141" i="7" s="1"/>
  <c r="S1142" i="7"/>
  <c r="T1142" i="7" s="1"/>
  <c r="S1143" i="7"/>
  <c r="T1143" i="7" s="1"/>
  <c r="S1144" i="7"/>
  <c r="T1144" i="7" s="1"/>
  <c r="S1145" i="7"/>
  <c r="T1145" i="7" s="1"/>
  <c r="S1146" i="7"/>
  <c r="T1146" i="7" s="1"/>
  <c r="S1147" i="7"/>
  <c r="T1147" i="7" s="1"/>
  <c r="S1148" i="7"/>
  <c r="T1148" i="7" s="1"/>
  <c r="S1149" i="7"/>
  <c r="T1149" i="7" s="1"/>
  <c r="S1150" i="7"/>
  <c r="T1150" i="7" s="1"/>
  <c r="S1151" i="7"/>
  <c r="T1151" i="7" s="1"/>
  <c r="S1152" i="7"/>
  <c r="T1152" i="7" s="1"/>
  <c r="S1153" i="7"/>
  <c r="T1153" i="7" s="1"/>
  <c r="S1154" i="7"/>
  <c r="T1154" i="7" s="1"/>
  <c r="S1155" i="7"/>
  <c r="T1155" i="7" s="1"/>
  <c r="S1156" i="7"/>
  <c r="T1156" i="7" s="1"/>
  <c r="S1157" i="7"/>
  <c r="T1157" i="7" s="1"/>
  <c r="S1158" i="7"/>
  <c r="T1158" i="7" s="1"/>
  <c r="S1159" i="7"/>
  <c r="T1159" i="7" s="1"/>
  <c r="S1160" i="7"/>
  <c r="T1160" i="7" s="1"/>
  <c r="S1161" i="7"/>
  <c r="T1161" i="7" s="1"/>
  <c r="S1162" i="7"/>
  <c r="T1162" i="7" s="1"/>
  <c r="S1163" i="7"/>
  <c r="T1163" i="7" s="1"/>
  <c r="S1164" i="7"/>
  <c r="T1164" i="7" s="1"/>
  <c r="S1165" i="7"/>
  <c r="T1165" i="7" s="1"/>
  <c r="S1166" i="7"/>
  <c r="T1166" i="7" s="1"/>
  <c r="S1167" i="7"/>
  <c r="T1167" i="7" s="1"/>
  <c r="S1168" i="7"/>
  <c r="T1168" i="7" s="1"/>
  <c r="S1169" i="7"/>
  <c r="T1169" i="7" s="1"/>
  <c r="S1170" i="7"/>
  <c r="T1170" i="7" s="1"/>
  <c r="S1171" i="7"/>
  <c r="T1171" i="7" s="1"/>
  <c r="S1172" i="7"/>
  <c r="T1172" i="7" s="1"/>
  <c r="S1173" i="7"/>
  <c r="T1173" i="7" s="1"/>
  <c r="S1174" i="7"/>
  <c r="T1174" i="7" s="1"/>
  <c r="S1175" i="7"/>
  <c r="T1175" i="7" s="1"/>
  <c r="S1176" i="7"/>
  <c r="T1176" i="7" s="1"/>
  <c r="S1177" i="7"/>
  <c r="T1177" i="7" s="1"/>
  <c r="S1178" i="7"/>
  <c r="T1178" i="7" s="1"/>
  <c r="S1179" i="7"/>
  <c r="T1179" i="7" s="1"/>
  <c r="S1180" i="7"/>
  <c r="T1180" i="7" s="1"/>
  <c r="S1181" i="7"/>
  <c r="T1181" i="7" s="1"/>
  <c r="S1182" i="7"/>
  <c r="T1182" i="7" s="1"/>
  <c r="S1183" i="7"/>
  <c r="T1183" i="7" s="1"/>
  <c r="S1184" i="7"/>
  <c r="T1184" i="7" s="1"/>
  <c r="S1185" i="7"/>
  <c r="T1185" i="7" s="1"/>
  <c r="S1186" i="7"/>
  <c r="T1186" i="7" s="1"/>
  <c r="S1187" i="7"/>
  <c r="T1187" i="7" s="1"/>
  <c r="S1188" i="7"/>
  <c r="T1188" i="7" s="1"/>
  <c r="S1189" i="7"/>
  <c r="T1189" i="7" s="1"/>
  <c r="S1190" i="7"/>
  <c r="T1190" i="7" s="1"/>
  <c r="S1191" i="7"/>
  <c r="T1191" i="7" s="1"/>
  <c r="S1192" i="7"/>
  <c r="T1192" i="7" s="1"/>
  <c r="S1193" i="7"/>
  <c r="T1193" i="7" s="1"/>
  <c r="S1194" i="7"/>
  <c r="T1194" i="7" s="1"/>
  <c r="S1195" i="7"/>
  <c r="T1195" i="7" s="1"/>
  <c r="S1196" i="7"/>
  <c r="T1196" i="7" s="1"/>
  <c r="S1197" i="7"/>
  <c r="T1197" i="7" s="1"/>
  <c r="S1198" i="7"/>
  <c r="T1198" i="7" s="1"/>
  <c r="S1199" i="7"/>
  <c r="T1199" i="7" s="1"/>
  <c r="S1200" i="7"/>
  <c r="T1200" i="7" s="1"/>
  <c r="S1201" i="7"/>
  <c r="T1201" i="7" s="1"/>
  <c r="S1202" i="7"/>
  <c r="T1202" i="7" s="1"/>
  <c r="S1203" i="7"/>
  <c r="T1203" i="7" s="1"/>
  <c r="S1204" i="7"/>
  <c r="T1204" i="7" s="1"/>
  <c r="S1205" i="7"/>
  <c r="T1205" i="7" s="1"/>
  <c r="S1206" i="7"/>
  <c r="T1206" i="7" s="1"/>
  <c r="S1207" i="7"/>
  <c r="T1207" i="7" s="1"/>
  <c r="S1208" i="7"/>
  <c r="T1208" i="7" s="1"/>
  <c r="S1209" i="7"/>
  <c r="T1209" i="7" s="1"/>
  <c r="S1210" i="7"/>
  <c r="T1210" i="7" s="1"/>
  <c r="S1211" i="7"/>
  <c r="T1211" i="7" s="1"/>
  <c r="S1212" i="7"/>
  <c r="T1212" i="7" s="1"/>
  <c r="S1213" i="7"/>
  <c r="T1213" i="7" s="1"/>
  <c r="S1214" i="7"/>
  <c r="T1214" i="7" s="1"/>
  <c r="S1215" i="7"/>
  <c r="T1215" i="7" s="1"/>
  <c r="S1216" i="7"/>
  <c r="T1216" i="7" s="1"/>
  <c r="S1217" i="7"/>
  <c r="T1217" i="7" s="1"/>
  <c r="S1218" i="7"/>
  <c r="T1218" i="7" s="1"/>
  <c r="S1219" i="7"/>
  <c r="T1219" i="7" s="1"/>
  <c r="S1220" i="7"/>
  <c r="T1220" i="7" s="1"/>
  <c r="S1221" i="7"/>
  <c r="T1221" i="7" s="1"/>
  <c r="S1222" i="7"/>
  <c r="T1222" i="7" s="1"/>
  <c r="S1223" i="7"/>
  <c r="T1223" i="7" s="1"/>
  <c r="S1224" i="7"/>
  <c r="T1224" i="7" s="1"/>
  <c r="S1225" i="7"/>
  <c r="T1225" i="7" s="1"/>
  <c r="S1226" i="7"/>
  <c r="T1226" i="7" s="1"/>
  <c r="S1227" i="7"/>
  <c r="T1227" i="7" s="1"/>
  <c r="S1228" i="7"/>
  <c r="T1228" i="7" s="1"/>
  <c r="S1229" i="7"/>
  <c r="T1229" i="7" s="1"/>
  <c r="S1230" i="7"/>
  <c r="T1230" i="7" s="1"/>
  <c r="S1231" i="7"/>
  <c r="T1231" i="7" s="1"/>
  <c r="S1232" i="7"/>
  <c r="T1232" i="7" s="1"/>
  <c r="S1233" i="7"/>
  <c r="T1233" i="7" s="1"/>
  <c r="S1234" i="7"/>
  <c r="T1234" i="7" s="1"/>
  <c r="S1235" i="7"/>
  <c r="T1235" i="7" s="1"/>
  <c r="S1236" i="7"/>
  <c r="T1236" i="7" s="1"/>
  <c r="S1237" i="7"/>
  <c r="T1237" i="7" s="1"/>
  <c r="S1238" i="7"/>
  <c r="T1238" i="7" s="1"/>
  <c r="S1239" i="7"/>
  <c r="T1239" i="7" s="1"/>
  <c r="S1240" i="7"/>
  <c r="T1240" i="7" s="1"/>
  <c r="S1241" i="7"/>
  <c r="T1241" i="7" s="1"/>
  <c r="S1242" i="7"/>
  <c r="T1242" i="7" s="1"/>
  <c r="S1243" i="7"/>
  <c r="T1243" i="7" s="1"/>
  <c r="S1244" i="7"/>
  <c r="T1244" i="7" s="1"/>
  <c r="S1245" i="7"/>
  <c r="T1245" i="7" s="1"/>
  <c r="S1246" i="7"/>
  <c r="T1246" i="7" s="1"/>
  <c r="S1247" i="7"/>
  <c r="T1247" i="7" s="1"/>
  <c r="S1248" i="7"/>
  <c r="T1248" i="7" s="1"/>
  <c r="S1249" i="7"/>
  <c r="T1249" i="7" s="1"/>
  <c r="S1250" i="7"/>
  <c r="T1250" i="7" s="1"/>
  <c r="S1251" i="7"/>
  <c r="T1251" i="7" s="1"/>
  <c r="S1252" i="7"/>
  <c r="T1252" i="7" s="1"/>
  <c r="S1253" i="7"/>
  <c r="T1253" i="7" s="1"/>
  <c r="S1254" i="7"/>
  <c r="T1254" i="7" s="1"/>
  <c r="S1255" i="7"/>
  <c r="T1255" i="7" s="1"/>
  <c r="S1256" i="7"/>
  <c r="T1256" i="7" s="1"/>
  <c r="S1257" i="7"/>
  <c r="T1257" i="7" s="1"/>
  <c r="S1258" i="7"/>
  <c r="T1258" i="7" s="1"/>
  <c r="S1259" i="7"/>
  <c r="T1259" i="7" s="1"/>
  <c r="S1260" i="7"/>
  <c r="T1260" i="7" s="1"/>
  <c r="S1261" i="7"/>
  <c r="T1261" i="7" s="1"/>
  <c r="S1262" i="7"/>
  <c r="T1262" i="7" s="1"/>
  <c r="S1263" i="7"/>
  <c r="T1263" i="7" s="1"/>
  <c r="S1264" i="7"/>
  <c r="T1264" i="7" s="1"/>
  <c r="S1265" i="7"/>
  <c r="T1265" i="7" s="1"/>
  <c r="S1266" i="7"/>
  <c r="T1266" i="7" s="1"/>
  <c r="S1267" i="7"/>
  <c r="T1267" i="7" s="1"/>
  <c r="S1268" i="7"/>
  <c r="T1268" i="7" s="1"/>
  <c r="S1269" i="7"/>
  <c r="T1269" i="7" s="1"/>
  <c r="S1270" i="7"/>
  <c r="T1270" i="7" s="1"/>
  <c r="S1271" i="7"/>
  <c r="T1271" i="7" s="1"/>
  <c r="S1272" i="7"/>
  <c r="T1272" i="7" s="1"/>
  <c r="S1273" i="7"/>
  <c r="T1273" i="7" s="1"/>
  <c r="S1274" i="7"/>
  <c r="T1274" i="7" s="1"/>
  <c r="S1275" i="7"/>
  <c r="T1275" i="7" s="1"/>
  <c r="S1276" i="7"/>
  <c r="T1276" i="7" s="1"/>
  <c r="S1277" i="7"/>
  <c r="T1277" i="7" s="1"/>
  <c r="S1278" i="7"/>
  <c r="T1278" i="7" s="1"/>
  <c r="S1279" i="7"/>
  <c r="T1279" i="7" s="1"/>
  <c r="S1280" i="7"/>
  <c r="T1280" i="7" s="1"/>
  <c r="S1281" i="7"/>
  <c r="T1281" i="7" s="1"/>
  <c r="S1282" i="7"/>
  <c r="T1282" i="7" s="1"/>
  <c r="S1283" i="7"/>
  <c r="T1283" i="7" s="1"/>
  <c r="S1284" i="7"/>
  <c r="T1284" i="7" s="1"/>
  <c r="S1285" i="7"/>
  <c r="T1285" i="7" s="1"/>
  <c r="S1286" i="7"/>
  <c r="T1286" i="7" s="1"/>
  <c r="S1287" i="7"/>
  <c r="T1287" i="7" s="1"/>
  <c r="S1288" i="7"/>
  <c r="T1288" i="7" s="1"/>
  <c r="S1289" i="7"/>
  <c r="T1289" i="7" s="1"/>
  <c r="S1290" i="7"/>
  <c r="T1290" i="7" s="1"/>
  <c r="S1291" i="7"/>
  <c r="T1291" i="7" s="1"/>
  <c r="S1292" i="7"/>
  <c r="T1292" i="7" s="1"/>
  <c r="S1293" i="7"/>
  <c r="T1293" i="7" s="1"/>
  <c r="S1294" i="7"/>
  <c r="T1294" i="7" s="1"/>
  <c r="S1295" i="7"/>
  <c r="T1295" i="7" s="1"/>
  <c r="S1296" i="7"/>
  <c r="T1296" i="7" s="1"/>
  <c r="S1297" i="7"/>
  <c r="T1297" i="7" s="1"/>
  <c r="S1298" i="7"/>
  <c r="T1298" i="7" s="1"/>
  <c r="S1299" i="7"/>
  <c r="T1299" i="7" s="1"/>
  <c r="S1300" i="7"/>
  <c r="T1300" i="7" s="1"/>
  <c r="S1301" i="7"/>
  <c r="T1301" i="7" s="1"/>
  <c r="S1302" i="7"/>
  <c r="T1302" i="7" s="1"/>
  <c r="S1303" i="7"/>
  <c r="T1303" i="7" s="1"/>
  <c r="S1304" i="7"/>
  <c r="T1304" i="7" s="1"/>
  <c r="S1305" i="7"/>
  <c r="T1305" i="7" s="1"/>
  <c r="S1306" i="7"/>
  <c r="T1306" i="7" s="1"/>
  <c r="S1307" i="7"/>
  <c r="T1307" i="7" s="1"/>
  <c r="S1308" i="7"/>
  <c r="T1308" i="7" s="1"/>
  <c r="S1309" i="7"/>
  <c r="T1309" i="7" s="1"/>
  <c r="S1310" i="7"/>
  <c r="T1310" i="7" s="1"/>
  <c r="S1311" i="7"/>
  <c r="T1311" i="7" s="1"/>
  <c r="S1312" i="7"/>
  <c r="T1312" i="7" s="1"/>
  <c r="S1313" i="7"/>
  <c r="T1313" i="7" s="1"/>
  <c r="S1314" i="7"/>
  <c r="T1314" i="7" s="1"/>
  <c r="S1315" i="7"/>
  <c r="T1315" i="7" s="1"/>
  <c r="S1316" i="7"/>
  <c r="T1316" i="7" s="1"/>
  <c r="S1317" i="7"/>
  <c r="T1317" i="7" s="1"/>
  <c r="S1318" i="7"/>
  <c r="T1318" i="7" s="1"/>
  <c r="S1319" i="7"/>
  <c r="T1319" i="7" s="1"/>
  <c r="S1320" i="7"/>
  <c r="T1320" i="7" s="1"/>
  <c r="S1321" i="7"/>
  <c r="T1321" i="7" s="1"/>
  <c r="S1322" i="7"/>
  <c r="T1322" i="7" s="1"/>
  <c r="S1323" i="7"/>
  <c r="T1323" i="7" s="1"/>
  <c r="S1324" i="7"/>
  <c r="T1324" i="7" s="1"/>
  <c r="S1325" i="7"/>
  <c r="T1325" i="7" s="1"/>
  <c r="S1326" i="7"/>
  <c r="T1326" i="7" s="1"/>
  <c r="S1327" i="7"/>
  <c r="T1327" i="7" s="1"/>
  <c r="S1328" i="7"/>
  <c r="T1328" i="7" s="1"/>
  <c r="S1329" i="7"/>
  <c r="T1329" i="7" s="1"/>
  <c r="S1330" i="7"/>
  <c r="T1330" i="7" s="1"/>
  <c r="S1331" i="7"/>
  <c r="T1331" i="7" s="1"/>
  <c r="S1332" i="7"/>
  <c r="T1332" i="7" s="1"/>
  <c r="S1333" i="7"/>
  <c r="T1333" i="7" s="1"/>
  <c r="S1334" i="7"/>
  <c r="T1334" i="7" s="1"/>
  <c r="S1335" i="7"/>
  <c r="T1335" i="7" s="1"/>
  <c r="S1336" i="7"/>
  <c r="T1336" i="7" s="1"/>
  <c r="S1337" i="7"/>
  <c r="T1337" i="7" s="1"/>
  <c r="S1338" i="7"/>
  <c r="T1338" i="7" s="1"/>
  <c r="S1339" i="7"/>
  <c r="T1339" i="7" s="1"/>
  <c r="S1340" i="7"/>
  <c r="T1340" i="7" s="1"/>
  <c r="S1341" i="7"/>
  <c r="T1341" i="7" s="1"/>
  <c r="S1342" i="7"/>
  <c r="T1342" i="7" s="1"/>
  <c r="S1343" i="7"/>
  <c r="T1343" i="7" s="1"/>
  <c r="S1344" i="7"/>
  <c r="T1344" i="7" s="1"/>
  <c r="S1345" i="7"/>
  <c r="T1345" i="7" s="1"/>
  <c r="S1346" i="7"/>
  <c r="T1346" i="7" s="1"/>
  <c r="S1347" i="7"/>
  <c r="T1347" i="7" s="1"/>
  <c r="S1348" i="7"/>
  <c r="T1348" i="7" s="1"/>
  <c r="S1349" i="7"/>
  <c r="T1349" i="7" s="1"/>
  <c r="S1350" i="7"/>
  <c r="T1350" i="7" s="1"/>
  <c r="S1351" i="7"/>
  <c r="T1351" i="7" s="1"/>
  <c r="S1352" i="7"/>
  <c r="T1352" i="7" s="1"/>
  <c r="S1353" i="7"/>
  <c r="T1353" i="7" s="1"/>
  <c r="S1354" i="7"/>
  <c r="T1354" i="7" s="1"/>
  <c r="S1355" i="7"/>
  <c r="T1355" i="7" s="1"/>
  <c r="S1356" i="7"/>
  <c r="T1356" i="7" s="1"/>
  <c r="S1357" i="7"/>
  <c r="T1357" i="7" s="1"/>
  <c r="S1358" i="7"/>
  <c r="T1358" i="7" s="1"/>
  <c r="S1359" i="7"/>
  <c r="T1359" i="7" s="1"/>
  <c r="S1360" i="7"/>
  <c r="T1360" i="7" s="1"/>
  <c r="S1361" i="7"/>
  <c r="T1361" i="7" s="1"/>
  <c r="S1362" i="7"/>
  <c r="T1362" i="7" s="1"/>
  <c r="S1363" i="7"/>
  <c r="T1363" i="7" s="1"/>
  <c r="S1364" i="7"/>
  <c r="T1364" i="7" s="1"/>
  <c r="S1365" i="7"/>
  <c r="T1365" i="7" s="1"/>
  <c r="S1366" i="7"/>
  <c r="T1366" i="7" s="1"/>
  <c r="S1367" i="7"/>
  <c r="T1367" i="7" s="1"/>
  <c r="S1368" i="7"/>
  <c r="T1368" i="7" s="1"/>
  <c r="S1369" i="7"/>
  <c r="T1369" i="7" s="1"/>
  <c r="S1370" i="7"/>
  <c r="T1370" i="7" s="1"/>
  <c r="S1371" i="7"/>
  <c r="T1371" i="7" s="1"/>
  <c r="S1372" i="7"/>
  <c r="T1372" i="7" s="1"/>
  <c r="S1373" i="7"/>
  <c r="T1373" i="7" s="1"/>
  <c r="S1374" i="7"/>
  <c r="T1374" i="7" s="1"/>
  <c r="S1375" i="7"/>
  <c r="T1375" i="7" s="1"/>
  <c r="S1376" i="7"/>
  <c r="T1376" i="7" s="1"/>
  <c r="S1377" i="7"/>
  <c r="T1377" i="7" s="1"/>
  <c r="S1378" i="7"/>
  <c r="T1378" i="7" s="1"/>
  <c r="S1379" i="7"/>
  <c r="T1379" i="7" s="1"/>
  <c r="S1380" i="7"/>
  <c r="T1380" i="7" s="1"/>
  <c r="S1381" i="7"/>
  <c r="T1381" i="7" s="1"/>
  <c r="S1382" i="7"/>
  <c r="T1382" i="7" s="1"/>
  <c r="S1383" i="7"/>
  <c r="T1383" i="7" s="1"/>
  <c r="S1384" i="7"/>
  <c r="T1384" i="7" s="1"/>
  <c r="S1385" i="7"/>
  <c r="T1385" i="7" s="1"/>
  <c r="S1386" i="7"/>
  <c r="T1386" i="7" s="1"/>
  <c r="S1387" i="7"/>
  <c r="T1387" i="7" s="1"/>
  <c r="S1388" i="7"/>
  <c r="T1388" i="7" s="1"/>
  <c r="S1389" i="7"/>
  <c r="T1389" i="7" s="1"/>
  <c r="S1390" i="7"/>
  <c r="T1390" i="7" s="1"/>
  <c r="S1391" i="7"/>
  <c r="T1391" i="7" s="1"/>
  <c r="S1392" i="7"/>
  <c r="T1392" i="7" s="1"/>
  <c r="S1393" i="7"/>
  <c r="T1393" i="7" s="1"/>
  <c r="S1394" i="7"/>
  <c r="T1394" i="7" s="1"/>
  <c r="S1395" i="7"/>
  <c r="T1395" i="7" s="1"/>
  <c r="S1396" i="7"/>
  <c r="T1396" i="7" s="1"/>
  <c r="S1397" i="7"/>
  <c r="T1397" i="7" s="1"/>
  <c r="S1398" i="7"/>
  <c r="T1398" i="7" s="1"/>
  <c r="S1399" i="7"/>
  <c r="T1399" i="7" s="1"/>
  <c r="S1400" i="7"/>
  <c r="T1400" i="7" s="1"/>
  <c r="S1401" i="7"/>
  <c r="T1401" i="7" s="1"/>
  <c r="S1402" i="7"/>
  <c r="T1402" i="7" s="1"/>
  <c r="S1403" i="7"/>
  <c r="T1403" i="7" s="1"/>
  <c r="S1404" i="7"/>
  <c r="T1404" i="7" s="1"/>
  <c r="S1405" i="7"/>
  <c r="T1405" i="7" s="1"/>
  <c r="S1406" i="7"/>
  <c r="T1406" i="7" s="1"/>
  <c r="S1407" i="7"/>
  <c r="T1407" i="7" s="1"/>
  <c r="S1408" i="7"/>
  <c r="T1408" i="7" s="1"/>
  <c r="S1409" i="7"/>
  <c r="T1409" i="7" s="1"/>
  <c r="S1410" i="7"/>
  <c r="T1410" i="7" s="1"/>
  <c r="S1411" i="7"/>
  <c r="T1411" i="7" s="1"/>
  <c r="S1412" i="7"/>
  <c r="T1412" i="7" s="1"/>
  <c r="S1413" i="7"/>
  <c r="T1413" i="7" s="1"/>
  <c r="S1414" i="7"/>
  <c r="T1414" i="7" s="1"/>
  <c r="S1415" i="7"/>
  <c r="T1415" i="7" s="1"/>
  <c r="S1416" i="7"/>
  <c r="T1416" i="7" s="1"/>
  <c r="S1417" i="7"/>
  <c r="T1417" i="7" s="1"/>
  <c r="S1418" i="7"/>
  <c r="T1418" i="7" s="1"/>
  <c r="S1419" i="7"/>
  <c r="T1419" i="7" s="1"/>
  <c r="S1420" i="7"/>
  <c r="T1420" i="7" s="1"/>
  <c r="S1421" i="7"/>
  <c r="T1421" i="7" s="1"/>
  <c r="S1422" i="7"/>
  <c r="T1422" i="7" s="1"/>
  <c r="S1423" i="7"/>
  <c r="T1423" i="7" s="1"/>
  <c r="S1424" i="7"/>
  <c r="T1424" i="7" s="1"/>
  <c r="S1425" i="7"/>
  <c r="T1425" i="7" s="1"/>
  <c r="S1426" i="7"/>
  <c r="T1426" i="7" s="1"/>
  <c r="S1427" i="7"/>
  <c r="T1427" i="7" s="1"/>
  <c r="S1428" i="7"/>
  <c r="T1428" i="7" s="1"/>
  <c r="S1429" i="7"/>
  <c r="T1429" i="7" s="1"/>
  <c r="S1430" i="7"/>
  <c r="T1430" i="7" s="1"/>
  <c r="S1431" i="7"/>
  <c r="T1431" i="7" s="1"/>
  <c r="S1432" i="7"/>
  <c r="T1432" i="7" s="1"/>
  <c r="S1433" i="7"/>
  <c r="T1433" i="7" s="1"/>
  <c r="S1434" i="7"/>
  <c r="T1434" i="7" s="1"/>
  <c r="S1435" i="7"/>
  <c r="T1435" i="7" s="1"/>
  <c r="S1436" i="7"/>
  <c r="T1436" i="7" s="1"/>
  <c r="S1437" i="7"/>
  <c r="T1437" i="7" s="1"/>
  <c r="S1438" i="7"/>
  <c r="T1438" i="7" s="1"/>
  <c r="S1439" i="7"/>
  <c r="T1439" i="7" s="1"/>
  <c r="S1440" i="7"/>
  <c r="T1440" i="7" s="1"/>
  <c r="S1441" i="7"/>
  <c r="T1441" i="7" s="1"/>
  <c r="S1442" i="7"/>
  <c r="T1442" i="7" s="1"/>
  <c r="S1443" i="7"/>
  <c r="T1443" i="7" s="1"/>
  <c r="S1444" i="7"/>
  <c r="T1444" i="7" s="1"/>
  <c r="S1445" i="7"/>
  <c r="T1445" i="7" s="1"/>
  <c r="S1446" i="7"/>
  <c r="T1446" i="7" s="1"/>
  <c r="S1447" i="7"/>
  <c r="T1447" i="7" s="1"/>
  <c r="S1448" i="7"/>
  <c r="T1448" i="7" s="1"/>
  <c r="S1449" i="7"/>
  <c r="T1449" i="7" s="1"/>
  <c r="S1450" i="7"/>
  <c r="T1450" i="7" s="1"/>
  <c r="S1451" i="7"/>
  <c r="T1451" i="7" s="1"/>
  <c r="S1452" i="7"/>
  <c r="T1452" i="7" s="1"/>
  <c r="S1453" i="7"/>
  <c r="T1453" i="7" s="1"/>
  <c r="S1454" i="7"/>
  <c r="T1454" i="7" s="1"/>
  <c r="S1455" i="7"/>
  <c r="T1455" i="7" s="1"/>
  <c r="S1456" i="7"/>
  <c r="T1456" i="7" s="1"/>
  <c r="S1457" i="7"/>
  <c r="T1457" i="7" s="1"/>
  <c r="S1458" i="7"/>
  <c r="T1458" i="7" s="1"/>
  <c r="S1459" i="7"/>
  <c r="T1459" i="7" s="1"/>
  <c r="S1460" i="7"/>
  <c r="T1460" i="7" s="1"/>
  <c r="S1461" i="7"/>
  <c r="T1461" i="7" s="1"/>
  <c r="S1462" i="7"/>
  <c r="T1462" i="7" s="1"/>
  <c r="S1463" i="7"/>
  <c r="T1463" i="7" s="1"/>
  <c r="S1464" i="7"/>
  <c r="T1464" i="7" s="1"/>
  <c r="S1465" i="7"/>
  <c r="T1465" i="7" s="1"/>
  <c r="S1466" i="7"/>
  <c r="T1466" i="7" s="1"/>
  <c r="S1467" i="7"/>
  <c r="T1467" i="7" s="1"/>
  <c r="S1468" i="7"/>
  <c r="T1468" i="7" s="1"/>
  <c r="S1469" i="7"/>
  <c r="T1469" i="7" s="1"/>
  <c r="S1470" i="7"/>
  <c r="T1470" i="7" s="1"/>
  <c r="S1471" i="7"/>
  <c r="T1471" i="7" s="1"/>
  <c r="S1472" i="7"/>
  <c r="T1472" i="7" s="1"/>
  <c r="S1473" i="7"/>
  <c r="T1473" i="7" s="1"/>
  <c r="S1474" i="7"/>
  <c r="T1474" i="7" s="1"/>
  <c r="S1475" i="7"/>
  <c r="T1475" i="7" s="1"/>
  <c r="S1476" i="7"/>
  <c r="T1476" i="7" s="1"/>
  <c r="S1477" i="7"/>
  <c r="T1477" i="7" s="1"/>
  <c r="S1478" i="7"/>
  <c r="T1478" i="7" s="1"/>
  <c r="S1479" i="7"/>
  <c r="T1479" i="7" s="1"/>
  <c r="S1480" i="7"/>
  <c r="T1480" i="7" s="1"/>
  <c r="S1481" i="7"/>
  <c r="T1481" i="7" s="1"/>
  <c r="S1482" i="7"/>
  <c r="T1482" i="7" s="1"/>
  <c r="S1483" i="7"/>
  <c r="T1483" i="7" s="1"/>
  <c r="S1484" i="7"/>
  <c r="T1484" i="7" s="1"/>
  <c r="S1485" i="7"/>
  <c r="T1485" i="7" s="1"/>
  <c r="S1486" i="7"/>
  <c r="T1486" i="7" s="1"/>
  <c r="S1487" i="7"/>
  <c r="T1487" i="7" s="1"/>
  <c r="S1488" i="7"/>
  <c r="T1488" i="7" s="1"/>
  <c r="S1489" i="7"/>
  <c r="T1489" i="7" s="1"/>
  <c r="S1490" i="7"/>
  <c r="T1490" i="7" s="1"/>
  <c r="S1491" i="7"/>
  <c r="T1491" i="7" s="1"/>
  <c r="S1492" i="7"/>
  <c r="T1492" i="7" s="1"/>
  <c r="S1493" i="7"/>
  <c r="T1493" i="7" s="1"/>
  <c r="S1494" i="7"/>
  <c r="T1494" i="7" s="1"/>
  <c r="S1495" i="7"/>
  <c r="T1495" i="7" s="1"/>
  <c r="S1496" i="7"/>
  <c r="T1496" i="7" s="1"/>
  <c r="S1497" i="7"/>
  <c r="T1497" i="7" s="1"/>
  <c r="S1498" i="7"/>
  <c r="T1498" i="7" s="1"/>
  <c r="S1499" i="7"/>
  <c r="T1499" i="7" s="1"/>
  <c r="S1500" i="7"/>
  <c r="T1500" i="7" s="1"/>
  <c r="S1501" i="7"/>
  <c r="T1501" i="7" s="1"/>
  <c r="S1502" i="7"/>
  <c r="T1502" i="7" s="1"/>
  <c r="S1503" i="7"/>
  <c r="T1503" i="7" s="1"/>
  <c r="S1504" i="7"/>
  <c r="T1504" i="7" s="1"/>
  <c r="S1505" i="7"/>
  <c r="T1505" i="7" s="1"/>
  <c r="S1506" i="7"/>
  <c r="T1506" i="7" s="1"/>
  <c r="S1507" i="7"/>
  <c r="T1507" i="7" s="1"/>
  <c r="S1508" i="7"/>
  <c r="T1508" i="7" s="1"/>
  <c r="S1509" i="7"/>
  <c r="T1509" i="7" s="1"/>
  <c r="S1510" i="7"/>
  <c r="T1510" i="7" s="1"/>
  <c r="S1511" i="7"/>
  <c r="T1511" i="7" s="1"/>
  <c r="S1512" i="7"/>
  <c r="T1512" i="7" s="1"/>
  <c r="S1513" i="7"/>
  <c r="T1513" i="7" s="1"/>
  <c r="S1514" i="7"/>
  <c r="T1514" i="7" s="1"/>
  <c r="S1515" i="7"/>
  <c r="T1515" i="7" s="1"/>
  <c r="S1516" i="7"/>
  <c r="T1516" i="7" s="1"/>
  <c r="S1517" i="7"/>
  <c r="T1517" i="7" s="1"/>
  <c r="S1518" i="7"/>
  <c r="T1518" i="7" s="1"/>
  <c r="S1519" i="7"/>
  <c r="T1519" i="7" s="1"/>
  <c r="S1520" i="7"/>
  <c r="T1520" i="7" s="1"/>
  <c r="S1521" i="7"/>
  <c r="T1521" i="7" s="1"/>
  <c r="S1522" i="7"/>
  <c r="T1522" i="7" s="1"/>
  <c r="S1523" i="7"/>
  <c r="T1523" i="7" s="1"/>
  <c r="S1524" i="7"/>
  <c r="T1524" i="7" s="1"/>
  <c r="S1525" i="7"/>
  <c r="T1525" i="7" s="1"/>
  <c r="S1526" i="7"/>
  <c r="T1526" i="7" s="1"/>
  <c r="S1527" i="7"/>
  <c r="T1527" i="7" s="1"/>
  <c r="S1528" i="7"/>
  <c r="T1528" i="7" s="1"/>
  <c r="S1529" i="7"/>
  <c r="T1529" i="7" s="1"/>
  <c r="S1530" i="7"/>
  <c r="T1530" i="7" s="1"/>
  <c r="S1531" i="7"/>
  <c r="T1531" i="7" s="1"/>
  <c r="S1532" i="7"/>
  <c r="T1532" i="7" s="1"/>
  <c r="S1533" i="7"/>
  <c r="T1533" i="7" s="1"/>
  <c r="S1534" i="7"/>
  <c r="T1534" i="7" s="1"/>
  <c r="S1535" i="7"/>
  <c r="T1535" i="7" s="1"/>
  <c r="S1536" i="7"/>
  <c r="T1536" i="7" s="1"/>
  <c r="S1537" i="7"/>
  <c r="T1537" i="7" s="1"/>
  <c r="S1538" i="7"/>
  <c r="T1538" i="7" s="1"/>
  <c r="S1539" i="7"/>
  <c r="T1539" i="7" s="1"/>
  <c r="S1540" i="7"/>
  <c r="T1540" i="7" s="1"/>
  <c r="S1541" i="7"/>
  <c r="T1541" i="7" s="1"/>
  <c r="S1542" i="7"/>
  <c r="T1542" i="7" s="1"/>
  <c r="S1543" i="7"/>
  <c r="T1543" i="7" s="1"/>
  <c r="S1544" i="7"/>
  <c r="T1544" i="7" s="1"/>
  <c r="S1545" i="7"/>
  <c r="T1545" i="7" s="1"/>
  <c r="S1546" i="7"/>
  <c r="T1546" i="7" s="1"/>
  <c r="S1547" i="7"/>
  <c r="T1547" i="7" s="1"/>
  <c r="S1548" i="7"/>
  <c r="T1548" i="7" s="1"/>
  <c r="S1549" i="7"/>
  <c r="T1549" i="7" s="1"/>
  <c r="S1550" i="7"/>
  <c r="T1550" i="7" s="1"/>
  <c r="S1551" i="7"/>
  <c r="T1551" i="7" s="1"/>
  <c r="S1552" i="7"/>
  <c r="T1552" i="7" s="1"/>
  <c r="S1553" i="7"/>
  <c r="T1553" i="7" s="1"/>
  <c r="S1554" i="7"/>
  <c r="T1554" i="7" s="1"/>
  <c r="S1555" i="7"/>
  <c r="T1555" i="7" s="1"/>
  <c r="S1556" i="7"/>
  <c r="T1556" i="7" s="1"/>
  <c r="S1557" i="7"/>
  <c r="T1557" i="7" s="1"/>
  <c r="S1558" i="7"/>
  <c r="T1558" i="7" s="1"/>
  <c r="S1559" i="7"/>
  <c r="T1559" i="7" s="1"/>
  <c r="S1560" i="7"/>
  <c r="T1560" i="7" s="1"/>
  <c r="S1561" i="7"/>
  <c r="T1561" i="7" s="1"/>
  <c r="S1562" i="7"/>
  <c r="T1562" i="7" s="1"/>
  <c r="S1563" i="7"/>
  <c r="T1563" i="7" s="1"/>
  <c r="S1564" i="7"/>
  <c r="T1564" i="7" s="1"/>
  <c r="S1565" i="7"/>
  <c r="T1565" i="7" s="1"/>
  <c r="S1566" i="7"/>
  <c r="T1566" i="7" s="1"/>
  <c r="S1567" i="7"/>
  <c r="T1567" i="7" s="1"/>
  <c r="S1568" i="7"/>
  <c r="T1568" i="7" s="1"/>
  <c r="S1569" i="7"/>
  <c r="T1569" i="7" s="1"/>
  <c r="S1570" i="7"/>
  <c r="T1570" i="7" s="1"/>
  <c r="S1571" i="7"/>
  <c r="T1571" i="7" s="1"/>
  <c r="S1572" i="7"/>
  <c r="T1572" i="7" s="1"/>
  <c r="S1573" i="7"/>
  <c r="T1573" i="7" s="1"/>
  <c r="S1574" i="7"/>
  <c r="T1574" i="7" s="1"/>
  <c r="S1575" i="7"/>
  <c r="T1575" i="7" s="1"/>
  <c r="S1576" i="7"/>
  <c r="T1576" i="7" s="1"/>
  <c r="S1577" i="7"/>
  <c r="T1577" i="7" s="1"/>
  <c r="S1578" i="7"/>
  <c r="T1578" i="7" s="1"/>
  <c r="S1579" i="7"/>
  <c r="T1579" i="7" s="1"/>
  <c r="S1580" i="7"/>
  <c r="T1580" i="7" s="1"/>
  <c r="S1581" i="7"/>
  <c r="T1581" i="7" s="1"/>
  <c r="S1582" i="7"/>
  <c r="T1582" i="7" s="1"/>
  <c r="S1583" i="7"/>
  <c r="T1583" i="7" s="1"/>
  <c r="S1584" i="7"/>
  <c r="T1584" i="7" s="1"/>
  <c r="S1585" i="7"/>
  <c r="T1585" i="7" s="1"/>
  <c r="S1586" i="7"/>
  <c r="T1586" i="7" s="1"/>
  <c r="S1587" i="7"/>
  <c r="T1587" i="7" s="1"/>
  <c r="S1588" i="7"/>
  <c r="T1588" i="7" s="1"/>
  <c r="S1589" i="7"/>
  <c r="T1589" i="7" s="1"/>
  <c r="S1590" i="7"/>
  <c r="T1590" i="7" s="1"/>
  <c r="S1591" i="7"/>
  <c r="T1591" i="7" s="1"/>
  <c r="S1592" i="7"/>
  <c r="T1592" i="7" s="1"/>
  <c r="S1593" i="7"/>
  <c r="T1593" i="7" s="1"/>
  <c r="S1594" i="7"/>
  <c r="T1594" i="7" s="1"/>
  <c r="S1595" i="7"/>
  <c r="T1595" i="7" s="1"/>
  <c r="S1596" i="7"/>
  <c r="T1596" i="7" s="1"/>
  <c r="S1597" i="7"/>
  <c r="T1597" i="7" s="1"/>
  <c r="S1598" i="7"/>
  <c r="T1598" i="7" s="1"/>
  <c r="S1599" i="7"/>
  <c r="T1599" i="7" s="1"/>
  <c r="S1600" i="7"/>
  <c r="T1600" i="7" s="1"/>
  <c r="S1601" i="7"/>
  <c r="T1601" i="7" s="1"/>
  <c r="S1602" i="7"/>
  <c r="T1602" i="7" s="1"/>
  <c r="S1603" i="7"/>
  <c r="T1603" i="7" s="1"/>
  <c r="S1604" i="7"/>
  <c r="T1604" i="7" s="1"/>
  <c r="S1605" i="7"/>
  <c r="T1605" i="7" s="1"/>
  <c r="S1606" i="7"/>
  <c r="T1606" i="7" s="1"/>
  <c r="S1607" i="7"/>
  <c r="T1607" i="7" s="1"/>
  <c r="S1608" i="7"/>
  <c r="T1608" i="7" s="1"/>
  <c r="S1609" i="7"/>
  <c r="T1609" i="7" s="1"/>
  <c r="S1610" i="7"/>
  <c r="T1610" i="7" s="1"/>
  <c r="S1611" i="7"/>
  <c r="T1611" i="7" s="1"/>
  <c r="S1612" i="7"/>
  <c r="T1612" i="7" s="1"/>
  <c r="S1613" i="7"/>
  <c r="T1613" i="7" s="1"/>
  <c r="S1614" i="7"/>
  <c r="T1614" i="7" s="1"/>
  <c r="S1615" i="7"/>
  <c r="T1615" i="7" s="1"/>
  <c r="S1616" i="7"/>
  <c r="T1616" i="7" s="1"/>
  <c r="S1617" i="7"/>
  <c r="T1617" i="7" s="1"/>
  <c r="S1618" i="7"/>
  <c r="T1618" i="7" s="1"/>
  <c r="S1619" i="7"/>
  <c r="T1619" i="7" s="1"/>
  <c r="S1620" i="7"/>
  <c r="T1620" i="7" s="1"/>
  <c r="S1621" i="7"/>
  <c r="T1621" i="7" s="1"/>
  <c r="S1622" i="7"/>
  <c r="T1622" i="7" s="1"/>
  <c r="S1623" i="7"/>
  <c r="T1623" i="7" s="1"/>
  <c r="S1624" i="7"/>
  <c r="T1624" i="7" s="1"/>
  <c r="S1625" i="7"/>
  <c r="T1625" i="7" s="1"/>
  <c r="S1626" i="7"/>
  <c r="T1626" i="7" s="1"/>
  <c r="S1627" i="7"/>
  <c r="T1627" i="7" s="1"/>
  <c r="S1628" i="7"/>
  <c r="T1628" i="7" s="1"/>
  <c r="S1629" i="7"/>
  <c r="T1629" i="7" s="1"/>
  <c r="S1630" i="7"/>
  <c r="T1630" i="7" s="1"/>
  <c r="S1631" i="7"/>
  <c r="T1631" i="7" s="1"/>
  <c r="S1632" i="7"/>
  <c r="T1632" i="7" s="1"/>
  <c r="S1633" i="7"/>
  <c r="T1633" i="7" s="1"/>
  <c r="S1634" i="7"/>
  <c r="T1634" i="7" s="1"/>
  <c r="S1635" i="7"/>
  <c r="T1635" i="7" s="1"/>
  <c r="S1636" i="7"/>
  <c r="T1636" i="7" s="1"/>
  <c r="S1637" i="7"/>
  <c r="T1637" i="7" s="1"/>
  <c r="S1638" i="7"/>
  <c r="T1638" i="7" s="1"/>
  <c r="S1639" i="7"/>
  <c r="T1639" i="7" s="1"/>
  <c r="S1640" i="7"/>
  <c r="T1640" i="7" s="1"/>
  <c r="S1641" i="7"/>
  <c r="T1641" i="7" s="1"/>
  <c r="S1642" i="7"/>
  <c r="T1642" i="7" s="1"/>
  <c r="S1643" i="7"/>
  <c r="T1643" i="7" s="1"/>
  <c r="S1644" i="7"/>
  <c r="T1644" i="7" s="1"/>
  <c r="S1645" i="7"/>
  <c r="T1645" i="7" s="1"/>
  <c r="S1646" i="7"/>
  <c r="T1646" i="7" s="1"/>
  <c r="S1647" i="7"/>
  <c r="T1647" i="7" s="1"/>
  <c r="S1648" i="7"/>
  <c r="T1648" i="7" s="1"/>
  <c r="S1649" i="7"/>
  <c r="T1649" i="7" s="1"/>
  <c r="S1650" i="7"/>
  <c r="T1650" i="7" s="1"/>
  <c r="S1651" i="7"/>
  <c r="T1651" i="7" s="1"/>
  <c r="S1652" i="7"/>
  <c r="T1652" i="7" s="1"/>
  <c r="S1653" i="7"/>
  <c r="T1653" i="7" s="1"/>
  <c r="S1654" i="7"/>
  <c r="T1654" i="7" s="1"/>
  <c r="S1655" i="7"/>
  <c r="T1655" i="7" s="1"/>
  <c r="S1656" i="7"/>
  <c r="T1656" i="7" s="1"/>
  <c r="S1657" i="7"/>
  <c r="T1657" i="7" s="1"/>
  <c r="S1658" i="7"/>
  <c r="T1658" i="7" s="1"/>
  <c r="S1659" i="7"/>
  <c r="T1659" i="7" s="1"/>
  <c r="S1660" i="7"/>
  <c r="T1660" i="7" s="1"/>
  <c r="S1661" i="7"/>
  <c r="T1661" i="7" s="1"/>
  <c r="S1662" i="7"/>
  <c r="T1662" i="7" s="1"/>
  <c r="S1663" i="7"/>
  <c r="T1663" i="7" s="1"/>
  <c r="S1664" i="7"/>
  <c r="T1664" i="7" s="1"/>
  <c r="S1665" i="7"/>
  <c r="T1665" i="7" s="1"/>
  <c r="S1666" i="7"/>
  <c r="T1666" i="7" s="1"/>
  <c r="S1667" i="7"/>
  <c r="T1667" i="7" s="1"/>
  <c r="S1668" i="7"/>
  <c r="T1668" i="7" s="1"/>
  <c r="S1669" i="7"/>
  <c r="T1669" i="7" s="1"/>
  <c r="S1670" i="7"/>
  <c r="T1670" i="7" s="1"/>
  <c r="S1671" i="7"/>
  <c r="T1671" i="7" s="1"/>
  <c r="S1672" i="7"/>
  <c r="T1672" i="7" s="1"/>
  <c r="S1673" i="7"/>
  <c r="T1673" i="7" s="1"/>
  <c r="S1674" i="7"/>
  <c r="T1674" i="7" s="1"/>
  <c r="S1675" i="7"/>
  <c r="T1675" i="7" s="1"/>
  <c r="S1676" i="7"/>
  <c r="T1676" i="7" s="1"/>
  <c r="S1677" i="7"/>
  <c r="T1677" i="7" s="1"/>
  <c r="S1678" i="7"/>
  <c r="T1678" i="7" s="1"/>
  <c r="S1679" i="7"/>
  <c r="T1679" i="7" s="1"/>
  <c r="S1680" i="7"/>
  <c r="T1680" i="7" s="1"/>
  <c r="S1681" i="7"/>
  <c r="T1681" i="7" s="1"/>
  <c r="S1682" i="7"/>
  <c r="T1682" i="7" s="1"/>
  <c r="S1683" i="7"/>
  <c r="T1683" i="7" s="1"/>
  <c r="S1684" i="7"/>
  <c r="T1684" i="7" s="1"/>
  <c r="S1685" i="7"/>
  <c r="T1685" i="7" s="1"/>
  <c r="S1686" i="7"/>
  <c r="T1686" i="7" s="1"/>
  <c r="S1687" i="7"/>
  <c r="T1687" i="7" s="1"/>
  <c r="S1688" i="7"/>
  <c r="T1688" i="7" s="1"/>
  <c r="S1689" i="7"/>
  <c r="T1689" i="7" s="1"/>
  <c r="S1690" i="7"/>
  <c r="T1690" i="7" s="1"/>
  <c r="S1691" i="7"/>
  <c r="T1691" i="7" s="1"/>
  <c r="S1692" i="7"/>
  <c r="T1692" i="7" s="1"/>
  <c r="S1693" i="7"/>
  <c r="T1693" i="7" s="1"/>
  <c r="S1694" i="7"/>
  <c r="T1694" i="7" s="1"/>
  <c r="S1695" i="7"/>
  <c r="T1695" i="7" s="1"/>
  <c r="S1696" i="7"/>
  <c r="T1696" i="7" s="1"/>
  <c r="S1697" i="7"/>
  <c r="T1697" i="7" s="1"/>
  <c r="S1698" i="7"/>
  <c r="T1698" i="7" s="1"/>
  <c r="S1699" i="7"/>
  <c r="T1699" i="7" s="1"/>
  <c r="S1700" i="7"/>
  <c r="T1700" i="7" s="1"/>
  <c r="S1701" i="7"/>
  <c r="T1701" i="7" s="1"/>
  <c r="S1702" i="7"/>
  <c r="T1702" i="7" s="1"/>
  <c r="S1703" i="7"/>
  <c r="T1703" i="7" s="1"/>
  <c r="S1704" i="7"/>
  <c r="T1704" i="7" s="1"/>
  <c r="S1705" i="7"/>
  <c r="T1705" i="7" s="1"/>
  <c r="S1706" i="7"/>
  <c r="T1706" i="7" s="1"/>
  <c r="S1707" i="7"/>
  <c r="T1707" i="7" s="1"/>
  <c r="S1708" i="7"/>
  <c r="T1708" i="7" s="1"/>
  <c r="S1709" i="7"/>
  <c r="T1709" i="7" s="1"/>
  <c r="S1710" i="7"/>
  <c r="T1710" i="7" s="1"/>
  <c r="S1711" i="7"/>
  <c r="T1711" i="7" s="1"/>
  <c r="S1712" i="7"/>
  <c r="T1712" i="7" s="1"/>
  <c r="S1713" i="7"/>
  <c r="T1713" i="7" s="1"/>
  <c r="S1714" i="7"/>
  <c r="T1714" i="7" s="1"/>
  <c r="S1715" i="7"/>
  <c r="T1715" i="7" s="1"/>
  <c r="S1716" i="7"/>
  <c r="T1716" i="7" s="1"/>
  <c r="S1717" i="7"/>
  <c r="T1717" i="7" s="1"/>
  <c r="S1718" i="7"/>
  <c r="T1718" i="7" s="1"/>
  <c r="S1719" i="7"/>
  <c r="T1719" i="7" s="1"/>
  <c r="S1720" i="7"/>
  <c r="T1720" i="7" s="1"/>
  <c r="S1721" i="7"/>
  <c r="T1721" i="7" s="1"/>
  <c r="S1722" i="7"/>
  <c r="T1722" i="7" s="1"/>
  <c r="S1723" i="7"/>
  <c r="T1723" i="7" s="1"/>
  <c r="S1724" i="7"/>
  <c r="T1724" i="7" s="1"/>
  <c r="S1725" i="7"/>
  <c r="T1725" i="7" s="1"/>
  <c r="S1726" i="7"/>
  <c r="T1726" i="7" s="1"/>
  <c r="S1727" i="7"/>
  <c r="T1727" i="7" s="1"/>
  <c r="S1728" i="7"/>
  <c r="T1728" i="7" s="1"/>
  <c r="S1729" i="7"/>
  <c r="T1729" i="7" s="1"/>
  <c r="S1730" i="7"/>
  <c r="T1730" i="7" s="1"/>
  <c r="S1731" i="7"/>
  <c r="T1731" i="7" s="1"/>
  <c r="S1732" i="7"/>
  <c r="T1732" i="7" s="1"/>
  <c r="S1733" i="7"/>
  <c r="T1733" i="7" s="1"/>
  <c r="S1734" i="7"/>
  <c r="T1734" i="7" s="1"/>
  <c r="S1735" i="7"/>
  <c r="T1735" i="7" s="1"/>
  <c r="S1736" i="7"/>
  <c r="T1736" i="7" s="1"/>
  <c r="S1737" i="7"/>
  <c r="T1737" i="7" s="1"/>
  <c r="S1738" i="7"/>
  <c r="T1738" i="7" s="1"/>
  <c r="S1739" i="7"/>
  <c r="T1739" i="7" s="1"/>
  <c r="S1740" i="7"/>
  <c r="T1740" i="7" s="1"/>
  <c r="S1741" i="7"/>
  <c r="T1741" i="7" s="1"/>
  <c r="S1742" i="7"/>
  <c r="T1742" i="7" s="1"/>
  <c r="S1743" i="7"/>
  <c r="T1743" i="7" s="1"/>
  <c r="S1744" i="7"/>
  <c r="T1744" i="7" s="1"/>
  <c r="S1745" i="7"/>
  <c r="T1745" i="7" s="1"/>
  <c r="S1746" i="7"/>
  <c r="T1746" i="7" s="1"/>
  <c r="S1747" i="7"/>
  <c r="T1747" i="7" s="1"/>
  <c r="S1748" i="7"/>
  <c r="T1748" i="7" s="1"/>
  <c r="S1749" i="7"/>
  <c r="T1749" i="7" s="1"/>
  <c r="S1750" i="7"/>
  <c r="T1750" i="7" s="1"/>
  <c r="S1751" i="7"/>
  <c r="T1751" i="7" s="1"/>
  <c r="S1752" i="7"/>
  <c r="T1752" i="7" s="1"/>
  <c r="S1753" i="7"/>
  <c r="T1753" i="7" s="1"/>
  <c r="S1754" i="7"/>
  <c r="T1754" i="7" s="1"/>
  <c r="S1755" i="7"/>
  <c r="T1755" i="7" s="1"/>
  <c r="S1756" i="7"/>
  <c r="T1756" i="7" s="1"/>
  <c r="S1757" i="7"/>
  <c r="T1757" i="7" s="1"/>
  <c r="S1758" i="7"/>
  <c r="T1758" i="7" s="1"/>
  <c r="S1759" i="7"/>
  <c r="T1759" i="7" s="1"/>
  <c r="S1760" i="7"/>
  <c r="T1760" i="7" s="1"/>
  <c r="S1761" i="7"/>
  <c r="T1761" i="7" s="1"/>
  <c r="S1762" i="7"/>
  <c r="T1762" i="7" s="1"/>
  <c r="S1763" i="7"/>
  <c r="T1763" i="7" s="1"/>
  <c r="S1764" i="7"/>
  <c r="T1764" i="7" s="1"/>
  <c r="S1765" i="7"/>
  <c r="T1765" i="7" s="1"/>
  <c r="S1766" i="7"/>
  <c r="T1766" i="7" s="1"/>
  <c r="S1767" i="7"/>
  <c r="T1767" i="7" s="1"/>
  <c r="S1768" i="7"/>
  <c r="T1768" i="7" s="1"/>
  <c r="S1769" i="7"/>
  <c r="T1769" i="7" s="1"/>
  <c r="S1770" i="7"/>
  <c r="T1770" i="7" s="1"/>
  <c r="S1771" i="7"/>
  <c r="T1771" i="7" s="1"/>
  <c r="S1772" i="7"/>
  <c r="T1772" i="7" s="1"/>
  <c r="S1773" i="7"/>
  <c r="T1773" i="7" s="1"/>
  <c r="S1774" i="7"/>
  <c r="T1774" i="7" s="1"/>
  <c r="S1775" i="7"/>
  <c r="T1775" i="7" s="1"/>
  <c r="S1776" i="7"/>
  <c r="T1776" i="7" s="1"/>
  <c r="S1777" i="7"/>
  <c r="T1777" i="7" s="1"/>
  <c r="S1778" i="7"/>
  <c r="T1778" i="7" s="1"/>
  <c r="S1779" i="7"/>
  <c r="T1779" i="7" s="1"/>
  <c r="S1780" i="7"/>
  <c r="T1780" i="7" s="1"/>
  <c r="S1781" i="7"/>
  <c r="T1781" i="7" s="1"/>
  <c r="S1782" i="7"/>
  <c r="T1782" i="7" s="1"/>
  <c r="S1783" i="7"/>
  <c r="T1783" i="7" s="1"/>
  <c r="S1784" i="7"/>
  <c r="T1784" i="7" s="1"/>
  <c r="S1785" i="7"/>
  <c r="T1785" i="7" s="1"/>
  <c r="S1786" i="7"/>
  <c r="T1786" i="7" s="1"/>
  <c r="S1787" i="7"/>
  <c r="T1787" i="7" s="1"/>
  <c r="S1788" i="7"/>
  <c r="T1788" i="7" s="1"/>
  <c r="S1789" i="7"/>
  <c r="T1789" i="7" s="1"/>
  <c r="S1790" i="7"/>
  <c r="T1790" i="7" s="1"/>
  <c r="S1791" i="7"/>
  <c r="T1791" i="7" s="1"/>
  <c r="S1792" i="7"/>
  <c r="T1792" i="7" s="1"/>
  <c r="S1793" i="7"/>
  <c r="T1793" i="7" s="1"/>
  <c r="S1794" i="7"/>
  <c r="T1794" i="7" s="1"/>
  <c r="S1795" i="7"/>
  <c r="T1795" i="7" s="1"/>
  <c r="S1796" i="7"/>
  <c r="T1796" i="7" s="1"/>
  <c r="S1797" i="7"/>
  <c r="T1797" i="7" s="1"/>
  <c r="S1798" i="7"/>
  <c r="T1798" i="7" s="1"/>
  <c r="S1799" i="7"/>
  <c r="T1799" i="7" s="1"/>
  <c r="S1800" i="7"/>
  <c r="T1800" i="7" s="1"/>
  <c r="S1801" i="7"/>
  <c r="T1801" i="7" s="1"/>
  <c r="S1802" i="7"/>
  <c r="T1802" i="7" s="1"/>
  <c r="S1803" i="7"/>
  <c r="T1803" i="7" s="1"/>
  <c r="S1804" i="7"/>
  <c r="T1804" i="7" s="1"/>
  <c r="S1805" i="7"/>
  <c r="T1805" i="7" s="1"/>
  <c r="S1806" i="7"/>
  <c r="T1806" i="7" s="1"/>
  <c r="S1807" i="7"/>
  <c r="T1807" i="7" s="1"/>
  <c r="S1808" i="7"/>
  <c r="T1808" i="7" s="1"/>
  <c r="S1809" i="7"/>
  <c r="T1809" i="7" s="1"/>
  <c r="S1810" i="7"/>
  <c r="T1810" i="7" s="1"/>
  <c r="S1811" i="7"/>
  <c r="T1811" i="7" s="1"/>
  <c r="S1812" i="7"/>
  <c r="T1812" i="7" s="1"/>
  <c r="S1813" i="7"/>
  <c r="T1813" i="7" s="1"/>
  <c r="S1814" i="7"/>
  <c r="T1814" i="7" s="1"/>
  <c r="S1815" i="7"/>
  <c r="T1815" i="7" s="1"/>
  <c r="S1816" i="7"/>
  <c r="T1816" i="7" s="1"/>
  <c r="S1817" i="7"/>
  <c r="T1817" i="7" s="1"/>
  <c r="S1818" i="7"/>
  <c r="T1818" i="7" s="1"/>
  <c r="S1819" i="7"/>
  <c r="T1819" i="7" s="1"/>
  <c r="S1820" i="7"/>
  <c r="T1820" i="7" s="1"/>
  <c r="S1821" i="7"/>
  <c r="T1821" i="7" s="1"/>
  <c r="S1822" i="7"/>
  <c r="T1822" i="7" s="1"/>
  <c r="S1823" i="7"/>
  <c r="T1823" i="7" s="1"/>
  <c r="S1824" i="7"/>
  <c r="T1824" i="7" s="1"/>
  <c r="S1825" i="7"/>
  <c r="T1825" i="7" s="1"/>
  <c r="S1826" i="7"/>
  <c r="T1826" i="7" s="1"/>
  <c r="S1827" i="7"/>
  <c r="T1827" i="7" s="1"/>
  <c r="S1828" i="7"/>
  <c r="T1828" i="7" s="1"/>
  <c r="S1829" i="7"/>
  <c r="T1829" i="7" s="1"/>
  <c r="S1830" i="7"/>
  <c r="T1830" i="7" s="1"/>
  <c r="S1831" i="7"/>
  <c r="T1831" i="7" s="1"/>
  <c r="S1832" i="7"/>
  <c r="T1832" i="7" s="1"/>
  <c r="S1833" i="7"/>
  <c r="T1833" i="7" s="1"/>
  <c r="S1834" i="7"/>
  <c r="T1834" i="7" s="1"/>
  <c r="S1835" i="7"/>
  <c r="T1835" i="7" s="1"/>
  <c r="S1836" i="7"/>
  <c r="T1836" i="7" s="1"/>
  <c r="S1837" i="7"/>
  <c r="T1837" i="7" s="1"/>
  <c r="S1838" i="7"/>
  <c r="T1838" i="7" s="1"/>
  <c r="S1839" i="7"/>
  <c r="T1839" i="7" s="1"/>
  <c r="S1840" i="7"/>
  <c r="T1840" i="7" s="1"/>
  <c r="S1841" i="7"/>
  <c r="T1841" i="7" s="1"/>
  <c r="S1842" i="7"/>
  <c r="T1842" i="7" s="1"/>
  <c r="S1843" i="7"/>
  <c r="T1843" i="7" s="1"/>
  <c r="S1844" i="7"/>
  <c r="T1844" i="7" s="1"/>
  <c r="S1845" i="7"/>
  <c r="T1845" i="7" s="1"/>
  <c r="S1846" i="7"/>
  <c r="T1846" i="7" s="1"/>
  <c r="S1847" i="7"/>
  <c r="T1847" i="7" s="1"/>
  <c r="S1848" i="7"/>
  <c r="T1848" i="7" s="1"/>
  <c r="S1849" i="7"/>
  <c r="T1849" i="7" s="1"/>
  <c r="S1850" i="7"/>
  <c r="T1850" i="7" s="1"/>
  <c r="S1851" i="7"/>
  <c r="T1851" i="7" s="1"/>
  <c r="S1852" i="7"/>
  <c r="T1852" i="7" s="1"/>
  <c r="S1853" i="7"/>
  <c r="T1853" i="7" s="1"/>
  <c r="S1854" i="7"/>
  <c r="T1854" i="7" s="1"/>
  <c r="S1855" i="7"/>
  <c r="T1855" i="7" s="1"/>
  <c r="S1856" i="7"/>
  <c r="T1856" i="7" s="1"/>
  <c r="S1857" i="7"/>
  <c r="T1857" i="7" s="1"/>
  <c r="S1858" i="7"/>
  <c r="T1858" i="7" s="1"/>
  <c r="S1859" i="7"/>
  <c r="T1859" i="7" s="1"/>
  <c r="S1860" i="7"/>
  <c r="T1860" i="7" s="1"/>
  <c r="S1861" i="7"/>
  <c r="T1861" i="7" s="1"/>
  <c r="S1862" i="7"/>
  <c r="T1862" i="7" s="1"/>
  <c r="S1863" i="7"/>
  <c r="T1863" i="7" s="1"/>
  <c r="S1864" i="7"/>
  <c r="T1864" i="7" s="1"/>
  <c r="S1865" i="7"/>
  <c r="T1865" i="7" s="1"/>
  <c r="S1866" i="7"/>
  <c r="T1866" i="7" s="1"/>
  <c r="S1867" i="7"/>
  <c r="T1867" i="7" s="1"/>
  <c r="S1868" i="7"/>
  <c r="T1868" i="7" s="1"/>
  <c r="S1869" i="7"/>
  <c r="T1869" i="7" s="1"/>
  <c r="S1870" i="7"/>
  <c r="T1870" i="7" s="1"/>
  <c r="S1871" i="7"/>
  <c r="T1871" i="7" s="1"/>
  <c r="S1872" i="7"/>
  <c r="T1872" i="7" s="1"/>
  <c r="S1873" i="7"/>
  <c r="T1873" i="7" s="1"/>
  <c r="S1874" i="7"/>
  <c r="T1874" i="7" s="1"/>
  <c r="S1875" i="7"/>
  <c r="T1875" i="7" s="1"/>
  <c r="S1876" i="7"/>
  <c r="T1876" i="7" s="1"/>
  <c r="S1877" i="7"/>
  <c r="T1877" i="7" s="1"/>
  <c r="S1878" i="7"/>
  <c r="T1878" i="7" s="1"/>
  <c r="S1879" i="7"/>
  <c r="T1879" i="7" s="1"/>
  <c r="S1880" i="7"/>
  <c r="T1880" i="7" s="1"/>
  <c r="S1881" i="7"/>
  <c r="T1881" i="7" s="1"/>
  <c r="S1882" i="7"/>
  <c r="T1882" i="7" s="1"/>
  <c r="S1883" i="7"/>
  <c r="T1883" i="7" s="1"/>
  <c r="S1884" i="7"/>
  <c r="T1884" i="7" s="1"/>
  <c r="S1885" i="7"/>
  <c r="T1885" i="7" s="1"/>
  <c r="S1886" i="7"/>
  <c r="T1886" i="7" s="1"/>
  <c r="S1887" i="7"/>
  <c r="T1887" i="7" s="1"/>
  <c r="S1888" i="7"/>
  <c r="T1888" i="7" s="1"/>
  <c r="S1889" i="7"/>
  <c r="T1889" i="7" s="1"/>
  <c r="S1890" i="7"/>
  <c r="T1890" i="7" s="1"/>
  <c r="S1891" i="7"/>
  <c r="T1891" i="7" s="1"/>
  <c r="S1892" i="7"/>
  <c r="T1892" i="7" s="1"/>
  <c r="S1893" i="7"/>
  <c r="T1893" i="7" s="1"/>
  <c r="S1894" i="7"/>
  <c r="T1894" i="7" s="1"/>
  <c r="S1895" i="7"/>
  <c r="T1895" i="7" s="1"/>
  <c r="S1896" i="7"/>
  <c r="T1896" i="7" s="1"/>
  <c r="S1897" i="7"/>
  <c r="T1897" i="7" s="1"/>
  <c r="S1898" i="7"/>
  <c r="T1898" i="7" s="1"/>
  <c r="S1899" i="7"/>
  <c r="T1899" i="7" s="1"/>
  <c r="S1900" i="7"/>
  <c r="T1900" i="7" s="1"/>
  <c r="S1901" i="7"/>
  <c r="T1901" i="7" s="1"/>
  <c r="S1902" i="7"/>
  <c r="T1902" i="7" s="1"/>
  <c r="S1903" i="7"/>
  <c r="T1903" i="7" s="1"/>
  <c r="S1904" i="7"/>
  <c r="T1904" i="7" s="1"/>
  <c r="S1905" i="7"/>
  <c r="T1905" i="7" s="1"/>
  <c r="S1906" i="7"/>
  <c r="T1906" i="7" s="1"/>
  <c r="S1907" i="7"/>
  <c r="T1907" i="7" s="1"/>
  <c r="S1908" i="7"/>
  <c r="T1908" i="7" s="1"/>
  <c r="S1909" i="7"/>
  <c r="T1909" i="7" s="1"/>
  <c r="S1910" i="7"/>
  <c r="T1910" i="7" s="1"/>
  <c r="S1911" i="7"/>
  <c r="T1911" i="7" s="1"/>
  <c r="S1912" i="7"/>
  <c r="T1912" i="7" s="1"/>
  <c r="S1913" i="7"/>
  <c r="T1913" i="7" s="1"/>
  <c r="S1914" i="7"/>
  <c r="T1914" i="7" s="1"/>
  <c r="S1915" i="7"/>
  <c r="T1915" i="7" s="1"/>
  <c r="S1916" i="7"/>
  <c r="T1916" i="7" s="1"/>
  <c r="S1917" i="7"/>
  <c r="T1917" i="7" s="1"/>
  <c r="S1918" i="7"/>
  <c r="T1918" i="7" s="1"/>
  <c r="S1919" i="7"/>
  <c r="T1919" i="7" s="1"/>
  <c r="S1920" i="7"/>
  <c r="T1920" i="7" s="1"/>
  <c r="S1921" i="7"/>
  <c r="T1921" i="7" s="1"/>
  <c r="S1922" i="7"/>
  <c r="T1922" i="7" s="1"/>
  <c r="S1923" i="7"/>
  <c r="T1923" i="7" s="1"/>
  <c r="S1924" i="7"/>
  <c r="T1924" i="7" s="1"/>
  <c r="S1925" i="7"/>
  <c r="T1925" i="7" s="1"/>
  <c r="S1926" i="7"/>
  <c r="T1926" i="7" s="1"/>
  <c r="S1927" i="7"/>
  <c r="T1927" i="7" s="1"/>
  <c r="S1928" i="7"/>
  <c r="T1928" i="7" s="1"/>
  <c r="S1929" i="7"/>
  <c r="T1929" i="7" s="1"/>
  <c r="S1930" i="7"/>
  <c r="T1930" i="7" s="1"/>
  <c r="S1931" i="7"/>
  <c r="T1931" i="7" s="1"/>
  <c r="S1932" i="7"/>
  <c r="T1932" i="7" s="1"/>
  <c r="S1933" i="7"/>
  <c r="T1933" i="7" s="1"/>
  <c r="S1934" i="7"/>
  <c r="T1934" i="7" s="1"/>
  <c r="S1935" i="7"/>
  <c r="T1935" i="7" s="1"/>
  <c r="S1936" i="7"/>
  <c r="T1936" i="7" s="1"/>
  <c r="S1937" i="7"/>
  <c r="T1937" i="7" s="1"/>
  <c r="S1938" i="7"/>
  <c r="T1938" i="7" s="1"/>
  <c r="S1939" i="7"/>
  <c r="T1939" i="7" s="1"/>
  <c r="S1940" i="7"/>
  <c r="T1940" i="7" s="1"/>
  <c r="S1941" i="7"/>
  <c r="T1941" i="7" s="1"/>
  <c r="S1942" i="7"/>
  <c r="T1942" i="7" s="1"/>
  <c r="S1943" i="7"/>
  <c r="T1943" i="7" s="1"/>
  <c r="S1944" i="7"/>
  <c r="T1944" i="7" s="1"/>
  <c r="S1945" i="7"/>
  <c r="T1945" i="7" s="1"/>
  <c r="S1946" i="7"/>
  <c r="T1946" i="7" s="1"/>
  <c r="S1947" i="7"/>
  <c r="T1947" i="7" s="1"/>
  <c r="S1948" i="7"/>
  <c r="T1948" i="7" s="1"/>
  <c r="S1949" i="7"/>
  <c r="T1949" i="7" s="1"/>
  <c r="S1950" i="7"/>
  <c r="T1950" i="7" s="1"/>
  <c r="S1951" i="7"/>
  <c r="T1951" i="7" s="1"/>
  <c r="S1952" i="7"/>
  <c r="T1952" i="7" s="1"/>
  <c r="S1953" i="7"/>
  <c r="T1953" i="7" s="1"/>
  <c r="S1954" i="7"/>
  <c r="T1954" i="7" s="1"/>
  <c r="S1955" i="7"/>
  <c r="T1955" i="7" s="1"/>
  <c r="S1956" i="7"/>
  <c r="T1956" i="7" s="1"/>
  <c r="S1957" i="7"/>
  <c r="T1957" i="7" s="1"/>
  <c r="S1958" i="7"/>
  <c r="T1958" i="7" s="1"/>
  <c r="S1959" i="7"/>
  <c r="T1959" i="7" s="1"/>
  <c r="S1960" i="7"/>
  <c r="T1960" i="7" s="1"/>
  <c r="S1961" i="7"/>
  <c r="T1961" i="7" s="1"/>
  <c r="S1962" i="7"/>
  <c r="T1962" i="7" s="1"/>
  <c r="S1963" i="7"/>
  <c r="T1963" i="7" s="1"/>
  <c r="S1964" i="7"/>
  <c r="T1964" i="7" s="1"/>
  <c r="S1965" i="7"/>
  <c r="T1965" i="7" s="1"/>
  <c r="S1966" i="7"/>
  <c r="T1966" i="7" s="1"/>
  <c r="S1967" i="7"/>
  <c r="T1967" i="7" s="1"/>
  <c r="S1968" i="7"/>
  <c r="T1968" i="7" s="1"/>
  <c r="S1969" i="7"/>
  <c r="T1969" i="7" s="1"/>
  <c r="S1970" i="7"/>
  <c r="T1970" i="7" s="1"/>
  <c r="S1971" i="7"/>
  <c r="T1971" i="7" s="1"/>
  <c r="S1972" i="7"/>
  <c r="T1972" i="7" s="1"/>
  <c r="S1973" i="7"/>
  <c r="T1973" i="7" s="1"/>
  <c r="S1974" i="7"/>
  <c r="T1974" i="7" s="1"/>
  <c r="S1975" i="7"/>
  <c r="T1975" i="7" s="1"/>
  <c r="S1976" i="7"/>
  <c r="T1976" i="7" s="1"/>
  <c r="S1977" i="7"/>
  <c r="T1977" i="7" s="1"/>
  <c r="S1978" i="7"/>
  <c r="T1978" i="7" s="1"/>
  <c r="S1979" i="7"/>
  <c r="T1979" i="7" s="1"/>
  <c r="S1980" i="7"/>
  <c r="T1980" i="7" s="1"/>
  <c r="S1981" i="7"/>
  <c r="T1981" i="7" s="1"/>
  <c r="S1982" i="7"/>
  <c r="T1982" i="7" s="1"/>
  <c r="S1983" i="7"/>
  <c r="T1983" i="7" s="1"/>
  <c r="S1984" i="7"/>
  <c r="T1984" i="7" s="1"/>
  <c r="S1985" i="7"/>
  <c r="T1985" i="7" s="1"/>
  <c r="S1986" i="7"/>
  <c r="T1986" i="7" s="1"/>
  <c r="S1987" i="7"/>
  <c r="T1987" i="7" s="1"/>
  <c r="S1988" i="7"/>
  <c r="T1988" i="7" s="1"/>
  <c r="S1989" i="7"/>
  <c r="T1989" i="7" s="1"/>
  <c r="S1990" i="7"/>
  <c r="T1990" i="7" s="1"/>
  <c r="S1991" i="7"/>
  <c r="T1991" i="7" s="1"/>
  <c r="S1992" i="7"/>
  <c r="T1992" i="7" s="1"/>
  <c r="S1993" i="7"/>
  <c r="T1993" i="7" s="1"/>
  <c r="S1994" i="7"/>
  <c r="T1994" i="7" s="1"/>
  <c r="S1995" i="7"/>
  <c r="T1995" i="7" s="1"/>
  <c r="S1996" i="7"/>
  <c r="T1996" i="7" s="1"/>
  <c r="S1997" i="7"/>
  <c r="T1997" i="7" s="1"/>
  <c r="S1998" i="7"/>
  <c r="T1998" i="7" s="1"/>
  <c r="S1999" i="7"/>
  <c r="T1999" i="7" s="1"/>
  <c r="S2000" i="7"/>
  <c r="T2000" i="7" s="1"/>
  <c r="S2001" i="7"/>
  <c r="T2001" i="7" s="1"/>
  <c r="S2002" i="7"/>
  <c r="T2002" i="7" s="1"/>
  <c r="S2003" i="7"/>
  <c r="T2003" i="7" s="1"/>
  <c r="S2004" i="7"/>
  <c r="T2004" i="7" s="1"/>
  <c r="S2005" i="7"/>
  <c r="T2005" i="7" s="1"/>
  <c r="S2006" i="7"/>
  <c r="T2006" i="7" s="1"/>
  <c r="S2007" i="7"/>
  <c r="T2007" i="7" s="1"/>
  <c r="S2008" i="7"/>
  <c r="T2008" i="7" s="1"/>
  <c r="S2009" i="7"/>
  <c r="T2009" i="7" s="1"/>
  <c r="S2010" i="7"/>
  <c r="T2010" i="7" s="1"/>
  <c r="S2011" i="7"/>
  <c r="T2011" i="7" s="1"/>
  <c r="S2012" i="7"/>
  <c r="T2012" i="7" s="1"/>
  <c r="S2013" i="7"/>
  <c r="T2013" i="7" s="1"/>
  <c r="S2014" i="7"/>
  <c r="T2014" i="7" s="1"/>
  <c r="S2015" i="7"/>
  <c r="T2015" i="7" s="1"/>
  <c r="S2016" i="7"/>
  <c r="T2016" i="7" s="1"/>
  <c r="S2017" i="7"/>
  <c r="T2017" i="7" s="1"/>
  <c r="S2018" i="7"/>
  <c r="T2018" i="7" s="1"/>
  <c r="S2019" i="7"/>
  <c r="T2019" i="7" s="1"/>
  <c r="S2020" i="7"/>
  <c r="T2020" i="7" s="1"/>
  <c r="S2021" i="7"/>
  <c r="T2021" i="7" s="1"/>
  <c r="S2022" i="7"/>
  <c r="T2022" i="7" s="1"/>
  <c r="S2023" i="7"/>
  <c r="T2023" i="7" s="1"/>
  <c r="S2024" i="7"/>
  <c r="T2024" i="7" s="1"/>
  <c r="S2025" i="7"/>
  <c r="T2025" i="7" s="1"/>
  <c r="S2026" i="7"/>
  <c r="T2026" i="7" s="1"/>
  <c r="S2027" i="7"/>
  <c r="T2027" i="7" s="1"/>
  <c r="S2028" i="7"/>
  <c r="T2028" i="7" s="1"/>
  <c r="S2029" i="7"/>
  <c r="T2029" i="7" s="1"/>
  <c r="S2030" i="7"/>
  <c r="T2030" i="7" s="1"/>
  <c r="S2031" i="7"/>
  <c r="T2031" i="7" s="1"/>
  <c r="S2032" i="7"/>
  <c r="T2032" i="7" s="1"/>
  <c r="S2033" i="7"/>
  <c r="T2033" i="7" s="1"/>
  <c r="S2034" i="7"/>
  <c r="T2034" i="7" s="1"/>
  <c r="S2035" i="7"/>
  <c r="T2035" i="7" s="1"/>
  <c r="S2036" i="7"/>
  <c r="T2036" i="7" s="1"/>
  <c r="S2037" i="7"/>
  <c r="T2037" i="7" s="1"/>
  <c r="S2038" i="7"/>
  <c r="T2038" i="7" s="1"/>
  <c r="S2039" i="7"/>
  <c r="T2039" i="7" s="1"/>
  <c r="S2040" i="7"/>
  <c r="T2040" i="7" s="1"/>
  <c r="S2041" i="7"/>
  <c r="T2041" i="7" s="1"/>
  <c r="S2042" i="7"/>
  <c r="T2042" i="7" s="1"/>
  <c r="S2043" i="7"/>
  <c r="T2043" i="7" s="1"/>
  <c r="S2044" i="7"/>
  <c r="T2044" i="7" s="1"/>
  <c r="S2045" i="7"/>
  <c r="T2045" i="7" s="1"/>
  <c r="S2046" i="7"/>
  <c r="T2046" i="7" s="1"/>
  <c r="S2047" i="7"/>
  <c r="T2047" i="7" s="1"/>
  <c r="S2048" i="7"/>
  <c r="T2048" i="7" s="1"/>
  <c r="S2049" i="7"/>
  <c r="T2049" i="7" s="1"/>
  <c r="S2050" i="7"/>
  <c r="T2050" i="7" s="1"/>
  <c r="S2051" i="7"/>
  <c r="T2051" i="7" s="1"/>
  <c r="S2052" i="7"/>
  <c r="T2052" i="7" s="1"/>
  <c r="S2053" i="7"/>
  <c r="T2053" i="7" s="1"/>
  <c r="S2054" i="7"/>
  <c r="T2054" i="7" s="1"/>
  <c r="S2055" i="7"/>
  <c r="T2055" i="7" s="1"/>
  <c r="S2056" i="7"/>
  <c r="T2056" i="7" s="1"/>
  <c r="S2057" i="7"/>
  <c r="T2057" i="7" s="1"/>
  <c r="S2058" i="7"/>
  <c r="T2058" i="7" s="1"/>
  <c r="S2059" i="7"/>
  <c r="T2059" i="7" s="1"/>
  <c r="S2060" i="7"/>
  <c r="T2060" i="7" s="1"/>
  <c r="S2061" i="7"/>
  <c r="T2061" i="7" s="1"/>
  <c r="S2062" i="7"/>
  <c r="T2062" i="7" s="1"/>
  <c r="S2063" i="7"/>
  <c r="T2063" i="7" s="1"/>
  <c r="S2064" i="7"/>
  <c r="T2064" i="7" s="1"/>
  <c r="S2065" i="7"/>
  <c r="T2065" i="7" s="1"/>
  <c r="S2066" i="7"/>
  <c r="T2066" i="7" s="1"/>
  <c r="S2067" i="7"/>
  <c r="T2067" i="7" s="1"/>
  <c r="S2068" i="7"/>
  <c r="T2068" i="7" s="1"/>
  <c r="S2069" i="7"/>
  <c r="T2069" i="7" s="1"/>
  <c r="S2070" i="7"/>
  <c r="T2070" i="7" s="1"/>
  <c r="S2071" i="7"/>
  <c r="T2071" i="7" s="1"/>
  <c r="S2072" i="7"/>
  <c r="T2072" i="7" s="1"/>
  <c r="S2073" i="7"/>
  <c r="T2073" i="7" s="1"/>
  <c r="S2074" i="7"/>
  <c r="T2074" i="7" s="1"/>
  <c r="S2075" i="7"/>
  <c r="T2075" i="7" s="1"/>
  <c r="S2076" i="7"/>
  <c r="T2076" i="7" s="1"/>
  <c r="S2077" i="7"/>
  <c r="T2077" i="7" s="1"/>
  <c r="S2078" i="7"/>
  <c r="T2078" i="7" s="1"/>
  <c r="S2079" i="7"/>
  <c r="T2079" i="7" s="1"/>
  <c r="S2080" i="7"/>
  <c r="T2080" i="7" s="1"/>
  <c r="S2081" i="7"/>
  <c r="T2081" i="7" s="1"/>
  <c r="S2082" i="7"/>
  <c r="T2082" i="7" s="1"/>
  <c r="S2083" i="7"/>
  <c r="T2083" i="7" s="1"/>
  <c r="S2084" i="7"/>
  <c r="T2084" i="7" s="1"/>
  <c r="S2085" i="7"/>
  <c r="T2085" i="7" s="1"/>
  <c r="S2086" i="7"/>
  <c r="T2086" i="7" s="1"/>
  <c r="S2087" i="7"/>
  <c r="T2087" i="7" s="1"/>
  <c r="S2088" i="7"/>
  <c r="T2088" i="7" s="1"/>
  <c r="S2089" i="7"/>
  <c r="T2089" i="7" s="1"/>
  <c r="S2090" i="7"/>
  <c r="T2090" i="7" s="1"/>
  <c r="S2091" i="7"/>
  <c r="T2091" i="7" s="1"/>
  <c r="S2092" i="7"/>
  <c r="T2092" i="7" s="1"/>
  <c r="S2093" i="7"/>
  <c r="T2093" i="7" s="1"/>
  <c r="S2094" i="7"/>
  <c r="T2094" i="7" s="1"/>
  <c r="S2095" i="7"/>
  <c r="T2095" i="7" s="1"/>
  <c r="S2096" i="7"/>
  <c r="T2096" i="7" s="1"/>
  <c r="S2097" i="7"/>
  <c r="T2097" i="7" s="1"/>
  <c r="S2098" i="7"/>
  <c r="T2098" i="7" s="1"/>
  <c r="S2099" i="7"/>
  <c r="T2099" i="7" s="1"/>
  <c r="S2100" i="7"/>
  <c r="T2100" i="7" s="1"/>
  <c r="S2101" i="7"/>
  <c r="T2101" i="7" s="1"/>
  <c r="S2102" i="7"/>
  <c r="T2102" i="7" s="1"/>
  <c r="S2103" i="7"/>
  <c r="T2103" i="7" s="1"/>
  <c r="S2104" i="7"/>
  <c r="T2104" i="7" s="1"/>
  <c r="S2105" i="7"/>
  <c r="T2105" i="7" s="1"/>
  <c r="S2106" i="7"/>
  <c r="T2106" i="7" s="1"/>
  <c r="S2107" i="7"/>
  <c r="T2107" i="7" s="1"/>
  <c r="S2108" i="7"/>
  <c r="T2108" i="7" s="1"/>
  <c r="S2109" i="7"/>
  <c r="T2109" i="7" s="1"/>
  <c r="S2110" i="7"/>
  <c r="T2110" i="7" s="1"/>
  <c r="S2111" i="7"/>
  <c r="T2111" i="7" s="1"/>
  <c r="S2112" i="7"/>
  <c r="T2112" i="7" s="1"/>
  <c r="S2113" i="7"/>
  <c r="T2113" i="7" s="1"/>
  <c r="S2114" i="7"/>
  <c r="T2114" i="7" s="1"/>
  <c r="S2115" i="7"/>
  <c r="T2115" i="7" s="1"/>
  <c r="S2116" i="7"/>
  <c r="T2116" i="7" s="1"/>
  <c r="S2117" i="7"/>
  <c r="T2117" i="7" s="1"/>
  <c r="S2118" i="7"/>
  <c r="T2118" i="7" s="1"/>
  <c r="S2119" i="7"/>
  <c r="T2119" i="7" s="1"/>
  <c r="S2120" i="7"/>
  <c r="T2120" i="7" s="1"/>
  <c r="S2121" i="7"/>
  <c r="T2121" i="7" s="1"/>
  <c r="S2122" i="7"/>
  <c r="T2122" i="7" s="1"/>
  <c r="S2123" i="7"/>
  <c r="T2123" i="7" s="1"/>
  <c r="S2124" i="7"/>
  <c r="T2124" i="7" s="1"/>
  <c r="S2125" i="7"/>
  <c r="T2125" i="7" s="1"/>
  <c r="S2126" i="7"/>
  <c r="T2126" i="7" s="1"/>
  <c r="S2127" i="7"/>
  <c r="T2127" i="7" s="1"/>
  <c r="S2128" i="7"/>
  <c r="T2128" i="7" s="1"/>
  <c r="S2129" i="7"/>
  <c r="T2129" i="7" s="1"/>
  <c r="S2130" i="7"/>
  <c r="T2130" i="7" s="1"/>
  <c r="S2131" i="7"/>
  <c r="T2131" i="7" s="1"/>
  <c r="S2132" i="7"/>
  <c r="T2132" i="7" s="1"/>
  <c r="S2133" i="7"/>
  <c r="T2133" i="7" s="1"/>
  <c r="S2134" i="7"/>
  <c r="T2134" i="7" s="1"/>
  <c r="S2135" i="7"/>
  <c r="T2135" i="7" s="1"/>
  <c r="S2136" i="7"/>
  <c r="T2136" i="7" s="1"/>
  <c r="S2137" i="7"/>
  <c r="T2137" i="7" s="1"/>
  <c r="S2138" i="7"/>
  <c r="T2138" i="7" s="1"/>
  <c r="S2139" i="7"/>
  <c r="T2139" i="7" s="1"/>
  <c r="S2140" i="7"/>
  <c r="T2140" i="7" s="1"/>
  <c r="S2141" i="7"/>
  <c r="T2141" i="7" s="1"/>
  <c r="S2142" i="7"/>
  <c r="T2142" i="7" s="1"/>
  <c r="S2143" i="7"/>
  <c r="T2143" i="7" s="1"/>
  <c r="S2144" i="7"/>
  <c r="T2144" i="7" s="1"/>
  <c r="S2145" i="7"/>
  <c r="T2145" i="7" s="1"/>
  <c r="S2146" i="7"/>
  <c r="T2146" i="7" s="1"/>
  <c r="S2147" i="7"/>
  <c r="T2147" i="7" s="1"/>
  <c r="S2148" i="7"/>
  <c r="T2148" i="7" s="1"/>
  <c r="S2149" i="7"/>
  <c r="T2149" i="7" s="1"/>
  <c r="S2150" i="7"/>
  <c r="T2150" i="7" s="1"/>
  <c r="S2151" i="7"/>
  <c r="T2151" i="7" s="1"/>
  <c r="S2152" i="7"/>
  <c r="T2152" i="7" s="1"/>
  <c r="S2153" i="7"/>
  <c r="T2153" i="7" s="1"/>
  <c r="S2154" i="7"/>
  <c r="T2154" i="7" s="1"/>
  <c r="S2155" i="7"/>
  <c r="T2155" i="7" s="1"/>
  <c r="S2156" i="7"/>
  <c r="T2156" i="7" s="1"/>
  <c r="S2157" i="7"/>
  <c r="T2157" i="7" s="1"/>
  <c r="S2158" i="7"/>
  <c r="T2158" i="7" s="1"/>
  <c r="S2159" i="7"/>
  <c r="T2159" i="7" s="1"/>
  <c r="S2160" i="7"/>
  <c r="T2160" i="7" s="1"/>
  <c r="S2161" i="7"/>
  <c r="T2161" i="7" s="1"/>
  <c r="S2162" i="7"/>
  <c r="T2162" i="7" s="1"/>
  <c r="S2163" i="7"/>
  <c r="T2163" i="7" s="1"/>
  <c r="S2164" i="7"/>
  <c r="T2164" i="7" s="1"/>
  <c r="S2165" i="7"/>
  <c r="T2165" i="7" s="1"/>
  <c r="S2166" i="7"/>
  <c r="T2166" i="7" s="1"/>
  <c r="S2167" i="7"/>
  <c r="T2167" i="7" s="1"/>
  <c r="S2168" i="7"/>
  <c r="T2168" i="7" s="1"/>
  <c r="S2169" i="7"/>
  <c r="T2169" i="7" s="1"/>
  <c r="S2170" i="7"/>
  <c r="T2170" i="7" s="1"/>
  <c r="S2171" i="7"/>
  <c r="T2171" i="7" s="1"/>
  <c r="S2172" i="7"/>
  <c r="T2172" i="7" s="1"/>
  <c r="S2173" i="7"/>
  <c r="T2173" i="7" s="1"/>
  <c r="S2174" i="7"/>
  <c r="T2174" i="7" s="1"/>
  <c r="S2175" i="7"/>
  <c r="T2175" i="7" s="1"/>
  <c r="S2176" i="7"/>
  <c r="T2176" i="7" s="1"/>
  <c r="S2177" i="7"/>
  <c r="T2177" i="7" s="1"/>
  <c r="S2178" i="7"/>
  <c r="T2178" i="7" s="1"/>
  <c r="S2179" i="7"/>
  <c r="T2179" i="7" s="1"/>
  <c r="S2180" i="7"/>
  <c r="T2180" i="7" s="1"/>
  <c r="S2181" i="7"/>
  <c r="T2181" i="7" s="1"/>
  <c r="S2182" i="7"/>
  <c r="T2182" i="7" s="1"/>
  <c r="S2183" i="7"/>
  <c r="T2183" i="7" s="1"/>
  <c r="S2184" i="7"/>
  <c r="T2184" i="7" s="1"/>
  <c r="S2185" i="7"/>
  <c r="T2185" i="7" s="1"/>
  <c r="S2186" i="7"/>
  <c r="T2186" i="7" s="1"/>
  <c r="S2187" i="7"/>
  <c r="T2187" i="7" s="1"/>
  <c r="S2188" i="7"/>
  <c r="T2188" i="7" s="1"/>
  <c r="S2189" i="7"/>
  <c r="T2189" i="7" s="1"/>
  <c r="S2190" i="7"/>
  <c r="T2190" i="7" s="1"/>
  <c r="S2191" i="7"/>
  <c r="T2191" i="7" s="1"/>
  <c r="S2192" i="7"/>
  <c r="T2192" i="7" s="1"/>
  <c r="S2193" i="7"/>
  <c r="T2193" i="7" s="1"/>
  <c r="S2194" i="7"/>
  <c r="T2194" i="7" s="1"/>
  <c r="S2195" i="7"/>
  <c r="T2195" i="7" s="1"/>
  <c r="S2196" i="7"/>
  <c r="T2196" i="7" s="1"/>
  <c r="S2197" i="7"/>
  <c r="T2197" i="7" s="1"/>
  <c r="S2198" i="7"/>
  <c r="T2198" i="7" s="1"/>
  <c r="S2199" i="7"/>
  <c r="T2199" i="7" s="1"/>
  <c r="S2200" i="7"/>
  <c r="T2200" i="7" s="1"/>
  <c r="S2201" i="7"/>
  <c r="T2201" i="7" s="1"/>
  <c r="S2202" i="7"/>
  <c r="T2202" i="7" s="1"/>
  <c r="S2203" i="7"/>
  <c r="T2203" i="7" s="1"/>
  <c r="S2204" i="7"/>
  <c r="T2204" i="7" s="1"/>
  <c r="S2205" i="7"/>
  <c r="T2205" i="7" s="1"/>
  <c r="S2206" i="7"/>
  <c r="T2206" i="7" s="1"/>
  <c r="S2207" i="7"/>
  <c r="T2207" i="7" s="1"/>
  <c r="S2208" i="7"/>
  <c r="T2208" i="7" s="1"/>
  <c r="S2209" i="7"/>
  <c r="T2209" i="7" s="1"/>
  <c r="S2210" i="7"/>
  <c r="T2210" i="7" s="1"/>
  <c r="S2211" i="7"/>
  <c r="T2211" i="7" s="1"/>
  <c r="S2212" i="7"/>
  <c r="T2212" i="7" s="1"/>
  <c r="S2213" i="7"/>
  <c r="T2213" i="7" s="1"/>
  <c r="S2214" i="7"/>
  <c r="T2214" i="7" s="1"/>
  <c r="S2215" i="7"/>
  <c r="T2215" i="7" s="1"/>
  <c r="S2216" i="7"/>
  <c r="T2216" i="7" s="1"/>
  <c r="S2217" i="7"/>
  <c r="T2217" i="7" s="1"/>
  <c r="S2218" i="7"/>
  <c r="T2218" i="7" s="1"/>
  <c r="S2219" i="7"/>
  <c r="T2219" i="7" s="1"/>
  <c r="S2220" i="7"/>
  <c r="T2220" i="7" s="1"/>
  <c r="S2221" i="7"/>
  <c r="T2221" i="7" s="1"/>
  <c r="S2222" i="7"/>
  <c r="T2222" i="7" s="1"/>
  <c r="S2223" i="7"/>
  <c r="T2223" i="7" s="1"/>
  <c r="S2224" i="7"/>
  <c r="T2224" i="7" s="1"/>
  <c r="S2225" i="7"/>
  <c r="T2225" i="7" s="1"/>
  <c r="S2226" i="7"/>
  <c r="T2226" i="7" s="1"/>
  <c r="S2227" i="7"/>
  <c r="T2227" i="7" s="1"/>
  <c r="S2228" i="7"/>
  <c r="T2228" i="7" s="1"/>
  <c r="S2229" i="7"/>
  <c r="T2229" i="7" s="1"/>
  <c r="S2230" i="7"/>
  <c r="T2230" i="7" s="1"/>
  <c r="S2231" i="7"/>
  <c r="T2231" i="7" s="1"/>
  <c r="S2232" i="7"/>
  <c r="T2232" i="7" s="1"/>
  <c r="S2233" i="7"/>
  <c r="T2233" i="7" s="1"/>
  <c r="S2234" i="7"/>
  <c r="T2234" i="7" s="1"/>
  <c r="S2235" i="7"/>
  <c r="T2235" i="7" s="1"/>
  <c r="S2236" i="7"/>
  <c r="T2236" i="7" s="1"/>
  <c r="S2237" i="7"/>
  <c r="T2237" i="7" s="1"/>
  <c r="S2238" i="7"/>
  <c r="T2238" i="7" s="1"/>
  <c r="S2239" i="7"/>
  <c r="T2239" i="7" s="1"/>
  <c r="S2240" i="7"/>
  <c r="T2240" i="7" s="1"/>
  <c r="S2241" i="7"/>
  <c r="T2241" i="7" s="1"/>
  <c r="S2242" i="7"/>
  <c r="T2242" i="7" s="1"/>
  <c r="S2243" i="7"/>
  <c r="T2243" i="7" s="1"/>
  <c r="S2244" i="7"/>
  <c r="T2244" i="7" s="1"/>
  <c r="S2245" i="7"/>
  <c r="T2245" i="7" s="1"/>
  <c r="S2246" i="7"/>
  <c r="T2246" i="7" s="1"/>
  <c r="S2247" i="7"/>
  <c r="T2247" i="7" s="1"/>
  <c r="S2248" i="7"/>
  <c r="T2248" i="7" s="1"/>
  <c r="S2249" i="7"/>
  <c r="T2249" i="7" s="1"/>
  <c r="S2250" i="7"/>
  <c r="T2250" i="7" s="1"/>
  <c r="S2251" i="7"/>
  <c r="T2251" i="7" s="1"/>
  <c r="S2252" i="7"/>
  <c r="T2252" i="7" s="1"/>
  <c r="S2253" i="7"/>
  <c r="T2253" i="7" s="1"/>
  <c r="S2254" i="7"/>
  <c r="T2254" i="7" s="1"/>
  <c r="S2255" i="7"/>
  <c r="T2255" i="7" s="1"/>
  <c r="S2256" i="7"/>
  <c r="T2256" i="7" s="1"/>
  <c r="S2257" i="7"/>
  <c r="T2257" i="7" s="1"/>
  <c r="S2258" i="7"/>
  <c r="T2258" i="7" s="1"/>
  <c r="S2259" i="7"/>
  <c r="T2259" i="7" s="1"/>
  <c r="S2260" i="7"/>
  <c r="T2260" i="7" s="1"/>
  <c r="S2261" i="7"/>
  <c r="T2261" i="7" s="1"/>
  <c r="S2262" i="7"/>
  <c r="T2262" i="7" s="1"/>
  <c r="S2263" i="7"/>
  <c r="T2263" i="7" s="1"/>
  <c r="S2264" i="7"/>
  <c r="T2264" i="7" s="1"/>
  <c r="S2265" i="7"/>
  <c r="T2265" i="7" s="1"/>
  <c r="S2266" i="7"/>
  <c r="T2266" i="7" s="1"/>
  <c r="S2267" i="7"/>
  <c r="T2267" i="7" s="1"/>
  <c r="S2268" i="7"/>
  <c r="T2268" i="7" s="1"/>
  <c r="S2269" i="7"/>
  <c r="T2269" i="7" s="1"/>
  <c r="S2270" i="7"/>
  <c r="T2270" i="7" s="1"/>
  <c r="S2271" i="7"/>
  <c r="T2271" i="7" s="1"/>
  <c r="S2272" i="7"/>
  <c r="T2272" i="7" s="1"/>
  <c r="S2273" i="7"/>
  <c r="T2273" i="7" s="1"/>
  <c r="S2274" i="7"/>
  <c r="T2274" i="7" s="1"/>
  <c r="S2275" i="7"/>
  <c r="T2275" i="7" s="1"/>
  <c r="S2276" i="7"/>
  <c r="T2276" i="7" s="1"/>
  <c r="S2277" i="7"/>
  <c r="T2277" i="7" s="1"/>
  <c r="S2278" i="7"/>
  <c r="T2278" i="7" s="1"/>
  <c r="S2279" i="7"/>
  <c r="T2279" i="7" s="1"/>
  <c r="S2280" i="7"/>
  <c r="T2280" i="7" s="1"/>
  <c r="S2281" i="7"/>
  <c r="T2281" i="7" s="1"/>
  <c r="S2282" i="7"/>
  <c r="T2282" i="7" s="1"/>
  <c r="S2283" i="7"/>
  <c r="T2283" i="7" s="1"/>
  <c r="S2284" i="7"/>
  <c r="T2284" i="7" s="1"/>
  <c r="S2285" i="7"/>
  <c r="T2285" i="7" s="1"/>
  <c r="S2286" i="7"/>
  <c r="T2286" i="7" s="1"/>
  <c r="S2287" i="7"/>
  <c r="T2287" i="7" s="1"/>
  <c r="S2288" i="7"/>
  <c r="T2288" i="7" s="1"/>
  <c r="S2289" i="7"/>
  <c r="T2289" i="7" s="1"/>
  <c r="S2290" i="7"/>
  <c r="T2290" i="7" s="1"/>
  <c r="S2291" i="7"/>
  <c r="T2291" i="7" s="1"/>
  <c r="S2292" i="7"/>
  <c r="T2292" i="7" s="1"/>
  <c r="S2293" i="7"/>
  <c r="T2293" i="7" s="1"/>
  <c r="S2294" i="7"/>
  <c r="T2294" i="7" s="1"/>
  <c r="S2295" i="7"/>
  <c r="T2295" i="7" s="1"/>
  <c r="S2296" i="7"/>
  <c r="T2296" i="7" s="1"/>
  <c r="S2297" i="7"/>
  <c r="T2297" i="7" s="1"/>
  <c r="S2298" i="7"/>
  <c r="T2298" i="7" s="1"/>
  <c r="S2299" i="7"/>
  <c r="T2299" i="7" s="1"/>
  <c r="S2300" i="7"/>
  <c r="T2300" i="7" s="1"/>
  <c r="S2301" i="7"/>
  <c r="T2301" i="7" s="1"/>
  <c r="S2302" i="7"/>
  <c r="T2302" i="7" s="1"/>
  <c r="S2303" i="7"/>
  <c r="T2303" i="7" s="1"/>
  <c r="S2304" i="7"/>
  <c r="T2304" i="7" s="1"/>
  <c r="S2305" i="7"/>
  <c r="T2305" i="7" s="1"/>
  <c r="S2306" i="7"/>
  <c r="T2306" i="7" s="1"/>
  <c r="S2307" i="7"/>
  <c r="T2307" i="7" s="1"/>
  <c r="S2308" i="7"/>
  <c r="T2308" i="7" s="1"/>
  <c r="S2309" i="7"/>
  <c r="T2309" i="7" s="1"/>
  <c r="S2310" i="7"/>
  <c r="T2310" i="7" s="1"/>
  <c r="S2311" i="7"/>
  <c r="T2311" i="7" s="1"/>
  <c r="S2312" i="7"/>
  <c r="T2312" i="7" s="1"/>
  <c r="S2313" i="7"/>
  <c r="T2313" i="7" s="1"/>
  <c r="S2314" i="7"/>
  <c r="T2314" i="7" s="1"/>
  <c r="S2315" i="7"/>
  <c r="T2315" i="7" s="1"/>
  <c r="S2316" i="7"/>
  <c r="T2316" i="7" s="1"/>
  <c r="S2317" i="7"/>
  <c r="T2317" i="7" s="1"/>
  <c r="S2318" i="7"/>
  <c r="T2318" i="7" s="1"/>
  <c r="S2319" i="7"/>
  <c r="T2319" i="7" s="1"/>
  <c r="S2320" i="7"/>
  <c r="T2320" i="7" s="1"/>
  <c r="S2321" i="7"/>
  <c r="T2321" i="7" s="1"/>
  <c r="S2322" i="7"/>
  <c r="T2322" i="7" s="1"/>
  <c r="S2323" i="7"/>
  <c r="T2323" i="7" s="1"/>
  <c r="S2324" i="7"/>
  <c r="T2324" i="7" s="1"/>
  <c r="S2325" i="7"/>
  <c r="T2325" i="7" s="1"/>
  <c r="S2326" i="7"/>
  <c r="T2326" i="7" s="1"/>
  <c r="S2327" i="7"/>
  <c r="T2327" i="7" s="1"/>
  <c r="S2328" i="7"/>
  <c r="T2328" i="7" s="1"/>
  <c r="S2329" i="7"/>
  <c r="T2329" i="7" s="1"/>
  <c r="S2330" i="7"/>
  <c r="T2330" i="7" s="1"/>
  <c r="S2331" i="7"/>
  <c r="T2331" i="7" s="1"/>
  <c r="S2332" i="7"/>
  <c r="T2332" i="7" s="1"/>
  <c r="S2333" i="7"/>
  <c r="T2333" i="7" s="1"/>
  <c r="S2334" i="7"/>
  <c r="T2334" i="7" s="1"/>
  <c r="S2335" i="7"/>
  <c r="T2335" i="7" s="1"/>
  <c r="S2336" i="7"/>
  <c r="T2336" i="7" s="1"/>
  <c r="S2337" i="7"/>
  <c r="T2337" i="7" s="1"/>
  <c r="S2338" i="7"/>
  <c r="T2338" i="7" s="1"/>
  <c r="S2339" i="7"/>
  <c r="T2339" i="7" s="1"/>
  <c r="S2340" i="7"/>
  <c r="T2340" i="7" s="1"/>
  <c r="S2341" i="7"/>
  <c r="T2341" i="7" s="1"/>
  <c r="S2342" i="7"/>
  <c r="T2342" i="7" s="1"/>
  <c r="S2343" i="7"/>
  <c r="T2343" i="7" s="1"/>
  <c r="S2344" i="7"/>
  <c r="T2344" i="7" s="1"/>
  <c r="S2345" i="7"/>
  <c r="T2345" i="7" s="1"/>
  <c r="S2346" i="7"/>
  <c r="T2346" i="7" s="1"/>
  <c r="S2347" i="7"/>
  <c r="T2347" i="7" s="1"/>
  <c r="S2348" i="7"/>
  <c r="T2348" i="7" s="1"/>
  <c r="S2349" i="7"/>
  <c r="T2349" i="7" s="1"/>
  <c r="S2350" i="7"/>
  <c r="T2350" i="7" s="1"/>
  <c r="S2351" i="7"/>
  <c r="T2351" i="7" s="1"/>
  <c r="S2352" i="7"/>
  <c r="T2352" i="7" s="1"/>
  <c r="S2353" i="7"/>
  <c r="T2353" i="7" s="1"/>
  <c r="S2354" i="7"/>
  <c r="T2354" i="7" s="1"/>
  <c r="S2355" i="7"/>
  <c r="T2355" i="7" s="1"/>
  <c r="S2356" i="7"/>
  <c r="T2356" i="7" s="1"/>
  <c r="S2357" i="7"/>
  <c r="T2357" i="7" s="1"/>
  <c r="S2358" i="7"/>
  <c r="T2358" i="7" s="1"/>
  <c r="S2359" i="7"/>
  <c r="T2359" i="7" s="1"/>
  <c r="S2360" i="7"/>
  <c r="T2360" i="7" s="1"/>
  <c r="S2361" i="7"/>
  <c r="T2361" i="7" s="1"/>
  <c r="S2362" i="7"/>
  <c r="T2362" i="7" s="1"/>
  <c r="S2363" i="7"/>
  <c r="T2363" i="7" s="1"/>
  <c r="S2364" i="7"/>
  <c r="T2364" i="7" s="1"/>
  <c r="S2365" i="7"/>
  <c r="T2365" i="7" s="1"/>
  <c r="S2366" i="7"/>
  <c r="T2366" i="7" s="1"/>
  <c r="S2367" i="7"/>
  <c r="T2367" i="7" s="1"/>
  <c r="S2368" i="7"/>
  <c r="T2368" i="7" s="1"/>
  <c r="S2369" i="7"/>
  <c r="T2369" i="7" s="1"/>
  <c r="S2370" i="7"/>
  <c r="T2370" i="7" s="1"/>
  <c r="S2371" i="7"/>
  <c r="T2371" i="7" s="1"/>
  <c r="S2372" i="7"/>
  <c r="T2372" i="7" s="1"/>
  <c r="S2373" i="7"/>
  <c r="T2373" i="7" s="1"/>
  <c r="S2374" i="7"/>
  <c r="T2374" i="7" s="1"/>
  <c r="S2375" i="7"/>
  <c r="T2375" i="7" s="1"/>
  <c r="S2376" i="7"/>
  <c r="T2376" i="7" s="1"/>
  <c r="S2377" i="7"/>
  <c r="T2377" i="7" s="1"/>
  <c r="S2378" i="7"/>
  <c r="T2378" i="7" s="1"/>
  <c r="S2379" i="7"/>
  <c r="T2379" i="7" s="1"/>
  <c r="S2380" i="7"/>
  <c r="T2380" i="7" s="1"/>
  <c r="S2381" i="7"/>
  <c r="T2381" i="7" s="1"/>
  <c r="S2382" i="7"/>
  <c r="T2382" i="7" s="1"/>
  <c r="S2383" i="7"/>
  <c r="T2383" i="7" s="1"/>
  <c r="S2384" i="7"/>
  <c r="T2384" i="7" s="1"/>
  <c r="S2385" i="7"/>
  <c r="T2385" i="7" s="1"/>
  <c r="S2386" i="7"/>
  <c r="T2386" i="7" s="1"/>
  <c r="S2387" i="7"/>
  <c r="T2387" i="7" s="1"/>
  <c r="S2388" i="7"/>
  <c r="T2388" i="7" s="1"/>
  <c r="S2389" i="7"/>
  <c r="T2389" i="7" s="1"/>
  <c r="S2390" i="7"/>
  <c r="T2390" i="7" s="1"/>
  <c r="S2391" i="7"/>
  <c r="T2391" i="7" s="1"/>
  <c r="S2392" i="7"/>
  <c r="T2392" i="7" s="1"/>
  <c r="S2393" i="7"/>
  <c r="T2393" i="7" s="1"/>
  <c r="S2394" i="7"/>
  <c r="T2394" i="7" s="1"/>
  <c r="S2395" i="7"/>
  <c r="T2395" i="7" s="1"/>
  <c r="S2396" i="7"/>
  <c r="T2396" i="7" s="1"/>
  <c r="S2397" i="7"/>
  <c r="T2397" i="7" s="1"/>
  <c r="S2398" i="7"/>
  <c r="T2398" i="7" s="1"/>
  <c r="S2399" i="7"/>
  <c r="T2399" i="7" s="1"/>
  <c r="S2400" i="7"/>
  <c r="T2400" i="7" s="1"/>
  <c r="S2401" i="7"/>
  <c r="T2401" i="7" s="1"/>
  <c r="S2402" i="7"/>
  <c r="T2402" i="7" s="1"/>
  <c r="S2403" i="7"/>
  <c r="T2403" i="7" s="1"/>
  <c r="S2404" i="7"/>
  <c r="T2404" i="7" s="1"/>
  <c r="S2405" i="7"/>
  <c r="T2405" i="7" s="1"/>
  <c r="S2406" i="7"/>
  <c r="T2406" i="7" s="1"/>
  <c r="S2407" i="7"/>
  <c r="T2407" i="7" s="1"/>
  <c r="S2408" i="7"/>
  <c r="T2408" i="7" s="1"/>
  <c r="S2409" i="7"/>
  <c r="T2409" i="7" s="1"/>
  <c r="S2410" i="7"/>
  <c r="T2410" i="7" s="1"/>
  <c r="S2411" i="7"/>
  <c r="T2411" i="7" s="1"/>
  <c r="S2412" i="7"/>
  <c r="T2412" i="7" s="1"/>
  <c r="S2413" i="7"/>
  <c r="T2413" i="7" s="1"/>
  <c r="S2414" i="7"/>
  <c r="T2414" i="7" s="1"/>
  <c r="S2415" i="7"/>
  <c r="T2415" i="7" s="1"/>
  <c r="S2416" i="7"/>
  <c r="T2416" i="7" s="1"/>
  <c r="S2417" i="7"/>
  <c r="T2417" i="7" s="1"/>
  <c r="S2418" i="7"/>
  <c r="T2418" i="7" s="1"/>
  <c r="S2419" i="7"/>
  <c r="T2419" i="7" s="1"/>
  <c r="S2420" i="7"/>
  <c r="T2420" i="7" s="1"/>
  <c r="S2421" i="7"/>
  <c r="T2421" i="7" s="1"/>
  <c r="S2422" i="7"/>
  <c r="T2422" i="7" s="1"/>
  <c r="S2423" i="7"/>
  <c r="T2423" i="7" s="1"/>
  <c r="S2424" i="7"/>
  <c r="T2424" i="7" s="1"/>
  <c r="S2425" i="7"/>
  <c r="T2425" i="7" s="1"/>
  <c r="S2426" i="7"/>
  <c r="T2426" i="7" s="1"/>
  <c r="S2427" i="7"/>
  <c r="T2427" i="7" s="1"/>
  <c r="S2428" i="7"/>
  <c r="T2428" i="7" s="1"/>
  <c r="S2429" i="7"/>
  <c r="T2429" i="7" s="1"/>
  <c r="S2430" i="7"/>
  <c r="T2430" i="7" s="1"/>
  <c r="S2431" i="7"/>
  <c r="T2431" i="7" s="1"/>
  <c r="S2432" i="7"/>
  <c r="T2432" i="7" s="1"/>
  <c r="S2433" i="7"/>
  <c r="T2433" i="7" s="1"/>
  <c r="S2434" i="7"/>
  <c r="T2434" i="7" s="1"/>
  <c r="S2435" i="7"/>
  <c r="T2435" i="7" s="1"/>
  <c r="S2436" i="7"/>
  <c r="T2436" i="7" s="1"/>
  <c r="S2437" i="7"/>
  <c r="T2437" i="7" s="1"/>
  <c r="S2438" i="7"/>
  <c r="T2438" i="7" s="1"/>
  <c r="S2439" i="7"/>
  <c r="T2439" i="7" s="1"/>
  <c r="S2440" i="7"/>
  <c r="T2440" i="7" s="1"/>
  <c r="S2441" i="7"/>
  <c r="T2441" i="7" s="1"/>
  <c r="S2442" i="7"/>
  <c r="T2442" i="7" s="1"/>
  <c r="S2443" i="7"/>
  <c r="T2443" i="7" s="1"/>
  <c r="S2444" i="7"/>
  <c r="T2444" i="7" s="1"/>
  <c r="S2445" i="7"/>
  <c r="T2445" i="7" s="1"/>
  <c r="S2446" i="7"/>
  <c r="T2446" i="7" s="1"/>
  <c r="S2447" i="7"/>
  <c r="T2447" i="7" s="1"/>
  <c r="S2448" i="7"/>
  <c r="T2448" i="7" s="1"/>
  <c r="S2449" i="7"/>
  <c r="T2449" i="7" s="1"/>
  <c r="S2450" i="7"/>
  <c r="T2450" i="7" s="1"/>
  <c r="S2451" i="7"/>
  <c r="T2451" i="7" s="1"/>
  <c r="S2452" i="7"/>
  <c r="T2452" i="7" s="1"/>
  <c r="S2453" i="7"/>
  <c r="T2453" i="7" s="1"/>
  <c r="S2454" i="7"/>
  <c r="T2454" i="7" s="1"/>
  <c r="S2455" i="7"/>
  <c r="T2455" i="7" s="1"/>
  <c r="S2456" i="7"/>
  <c r="T2456" i="7" s="1"/>
  <c r="S2457" i="7"/>
  <c r="T2457" i="7" s="1"/>
  <c r="S2458" i="7"/>
  <c r="T2458" i="7" s="1"/>
  <c r="S2459" i="7"/>
  <c r="T2459" i="7" s="1"/>
  <c r="S2460" i="7"/>
  <c r="T2460" i="7" s="1"/>
  <c r="S2461" i="7"/>
  <c r="T2461" i="7" s="1"/>
  <c r="S2462" i="7"/>
  <c r="T2462" i="7" s="1"/>
  <c r="S2463" i="7"/>
  <c r="T2463" i="7" s="1"/>
  <c r="S2464" i="7"/>
  <c r="T2464" i="7" s="1"/>
  <c r="S2465" i="7"/>
  <c r="T2465" i="7" s="1"/>
  <c r="S2466" i="7"/>
  <c r="T2466" i="7" s="1"/>
  <c r="S2467" i="7"/>
  <c r="T2467" i="7" s="1"/>
  <c r="S2468" i="7"/>
  <c r="T2468" i="7" s="1"/>
  <c r="S2469" i="7"/>
  <c r="T2469" i="7" s="1"/>
  <c r="S2470" i="7"/>
  <c r="T2470" i="7" s="1"/>
  <c r="S2471" i="7"/>
  <c r="T2471" i="7" s="1"/>
  <c r="S2472" i="7"/>
  <c r="T2472" i="7" s="1"/>
  <c r="S2473" i="7"/>
  <c r="T2473" i="7" s="1"/>
  <c r="S2474" i="7"/>
  <c r="T2474" i="7" s="1"/>
  <c r="S2475" i="7"/>
  <c r="T2475" i="7" s="1"/>
  <c r="S2476" i="7"/>
  <c r="T2476" i="7" s="1"/>
  <c r="S2477" i="7"/>
  <c r="T2477" i="7" s="1"/>
  <c r="S2478" i="7"/>
  <c r="T2478" i="7" s="1"/>
  <c r="S2479" i="7"/>
  <c r="T2479" i="7" s="1"/>
  <c r="S2480" i="7"/>
  <c r="T2480" i="7" s="1"/>
  <c r="S2481" i="7"/>
  <c r="T2481" i="7" s="1"/>
  <c r="S2482" i="7"/>
  <c r="T2482" i="7" s="1"/>
  <c r="S2483" i="7"/>
  <c r="T2483" i="7" s="1"/>
  <c r="S2484" i="7"/>
  <c r="T2484" i="7" s="1"/>
  <c r="S2485" i="7"/>
  <c r="T2485" i="7" s="1"/>
  <c r="S2486" i="7"/>
  <c r="T2486" i="7" s="1"/>
  <c r="S2487" i="7"/>
  <c r="T2487" i="7" s="1"/>
  <c r="S2488" i="7"/>
  <c r="T2488" i="7" s="1"/>
  <c r="S2489" i="7"/>
  <c r="T2489" i="7" s="1"/>
  <c r="S2490" i="7"/>
  <c r="T2490" i="7" s="1"/>
  <c r="S2491" i="7"/>
  <c r="T2491" i="7" s="1"/>
  <c r="S2492" i="7"/>
  <c r="T2492" i="7" s="1"/>
  <c r="S2493" i="7"/>
  <c r="T2493" i="7" s="1"/>
  <c r="S2494" i="7"/>
  <c r="T2494" i="7" s="1"/>
  <c r="S2495" i="7"/>
  <c r="T2495" i="7" s="1"/>
  <c r="S2496" i="7"/>
  <c r="T2496" i="7" s="1"/>
  <c r="S2497" i="7"/>
  <c r="T2497" i="7" s="1"/>
  <c r="S2498" i="7"/>
  <c r="T2498" i="7" s="1"/>
  <c r="S2499" i="7"/>
  <c r="T2499" i="7" s="1"/>
  <c r="S2500" i="7"/>
  <c r="T2500" i="7" s="1"/>
  <c r="S2501" i="7"/>
  <c r="T2501" i="7" s="1"/>
  <c r="S2502" i="7"/>
  <c r="T2502" i="7" s="1"/>
  <c r="S2503" i="7"/>
  <c r="T2503" i="7" s="1"/>
  <c r="S2504" i="7"/>
  <c r="T2504" i="7" s="1"/>
  <c r="S2505" i="7"/>
  <c r="T2505" i="7" s="1"/>
  <c r="S2506" i="7"/>
  <c r="T2506" i="7" s="1"/>
  <c r="S2507" i="7"/>
  <c r="T2507" i="7" s="1"/>
  <c r="S2508" i="7"/>
  <c r="T2508" i="7" s="1"/>
  <c r="S2509" i="7"/>
  <c r="T2509" i="7" s="1"/>
  <c r="S2510" i="7"/>
  <c r="T2510" i="7" s="1"/>
  <c r="S2511" i="7"/>
  <c r="T2511" i="7" s="1"/>
  <c r="S2512" i="7"/>
  <c r="T2512" i="7" s="1"/>
  <c r="S2513" i="7"/>
  <c r="T2513" i="7" s="1"/>
  <c r="S2514" i="7"/>
  <c r="T2514" i="7" s="1"/>
  <c r="S2515" i="7"/>
  <c r="T2515" i="7" s="1"/>
  <c r="S2516" i="7"/>
  <c r="T2516" i="7" s="1"/>
  <c r="S2517" i="7"/>
  <c r="T2517" i="7" s="1"/>
  <c r="S2518" i="7"/>
  <c r="T2518" i="7" s="1"/>
  <c r="S2519" i="7"/>
  <c r="T2519" i="7" s="1"/>
  <c r="S2520" i="7"/>
  <c r="T2520" i="7" s="1"/>
  <c r="S2521" i="7"/>
  <c r="T2521" i="7" s="1"/>
  <c r="S2522" i="7"/>
  <c r="T2522" i="7" s="1"/>
  <c r="S2523" i="7"/>
  <c r="T2523" i="7" s="1"/>
  <c r="S2524" i="7"/>
  <c r="T2524" i="7" s="1"/>
  <c r="S2525" i="7"/>
  <c r="T2525" i="7" s="1"/>
  <c r="S2526" i="7"/>
  <c r="T2526" i="7" s="1"/>
  <c r="S2527" i="7"/>
  <c r="T2527" i="7" s="1"/>
  <c r="S2528" i="7"/>
  <c r="T2528" i="7" s="1"/>
  <c r="S2529" i="7"/>
  <c r="T2529" i="7" s="1"/>
  <c r="S2530" i="7"/>
  <c r="T2530" i="7" s="1"/>
  <c r="S2531" i="7"/>
  <c r="T2531" i="7" s="1"/>
  <c r="S2532" i="7"/>
  <c r="T2532" i="7" s="1"/>
  <c r="S2533" i="7"/>
  <c r="T2533" i="7" s="1"/>
  <c r="S2534" i="7"/>
  <c r="T2534" i="7" s="1"/>
  <c r="S2535" i="7"/>
  <c r="T2535" i="7" s="1"/>
  <c r="S2536" i="7"/>
  <c r="T2536" i="7" s="1"/>
  <c r="S2537" i="7"/>
  <c r="T2537" i="7" s="1"/>
  <c r="S2538" i="7"/>
  <c r="T2538" i="7" s="1"/>
  <c r="S2539" i="7"/>
  <c r="T2539" i="7" s="1"/>
  <c r="S2540" i="7"/>
  <c r="T2540" i="7" s="1"/>
  <c r="S2541" i="7"/>
  <c r="T2541" i="7" s="1"/>
  <c r="S2542" i="7"/>
  <c r="T2542" i="7" s="1"/>
  <c r="S2543" i="7"/>
  <c r="T2543" i="7" s="1"/>
  <c r="S2544" i="7"/>
  <c r="T2544" i="7" s="1"/>
  <c r="S2545" i="7"/>
  <c r="T2545" i="7" s="1"/>
  <c r="S2546" i="7"/>
  <c r="T2546" i="7" s="1"/>
  <c r="S2547" i="7"/>
  <c r="T2547" i="7" s="1"/>
  <c r="S2548" i="7"/>
  <c r="T2548" i="7" s="1"/>
  <c r="S2549" i="7"/>
  <c r="T2549" i="7" s="1"/>
  <c r="S2550" i="7"/>
  <c r="T2550" i="7" s="1"/>
  <c r="S2551" i="7"/>
  <c r="T2551" i="7" s="1"/>
  <c r="S2552" i="7"/>
  <c r="T2552" i="7" s="1"/>
  <c r="S2553" i="7"/>
  <c r="T2553" i="7" s="1"/>
  <c r="S2554" i="7"/>
  <c r="T2554" i="7" s="1"/>
  <c r="S2555" i="7"/>
  <c r="T2555" i="7" s="1"/>
  <c r="S2556" i="7"/>
  <c r="T2556" i="7" s="1"/>
  <c r="S2557" i="7"/>
  <c r="T2557" i="7" s="1"/>
  <c r="S2558" i="7"/>
  <c r="T2558" i="7" s="1"/>
  <c r="S2559" i="7"/>
  <c r="T2559" i="7" s="1"/>
  <c r="S2560" i="7"/>
  <c r="T2560" i="7" s="1"/>
  <c r="S2561" i="7"/>
  <c r="T2561" i="7" s="1"/>
  <c r="S2562" i="7"/>
  <c r="T2562" i="7" s="1"/>
  <c r="S2563" i="7"/>
  <c r="T2563" i="7" s="1"/>
  <c r="S2564" i="7"/>
  <c r="T2564" i="7" s="1"/>
  <c r="S2565" i="7"/>
  <c r="T2565" i="7" s="1"/>
  <c r="S2566" i="7"/>
  <c r="T2566" i="7" s="1"/>
  <c r="S2567" i="7"/>
  <c r="T2567" i="7" s="1"/>
  <c r="S2568" i="7"/>
  <c r="T2568" i="7" s="1"/>
  <c r="S2569" i="7"/>
  <c r="T2569" i="7" s="1"/>
  <c r="S2570" i="7"/>
  <c r="T2570" i="7" s="1"/>
  <c r="S2571" i="7"/>
  <c r="T2571" i="7" s="1"/>
  <c r="S2572" i="7"/>
  <c r="T2572" i="7" s="1"/>
  <c r="S2573" i="7"/>
  <c r="T2573" i="7" s="1"/>
  <c r="S2574" i="7"/>
  <c r="T2574" i="7" s="1"/>
  <c r="S2575" i="7"/>
  <c r="T2575" i="7" s="1"/>
  <c r="S2576" i="7"/>
  <c r="T2576" i="7" s="1"/>
  <c r="S2577" i="7"/>
  <c r="T2577" i="7" s="1"/>
  <c r="S2578" i="7"/>
  <c r="T2578" i="7" s="1"/>
  <c r="S2579" i="7"/>
  <c r="T2579" i="7" s="1"/>
  <c r="S2580" i="7"/>
  <c r="T2580" i="7" s="1"/>
  <c r="S2581" i="7"/>
  <c r="T2581" i="7" s="1"/>
  <c r="S2582" i="7"/>
  <c r="T2582" i="7" s="1"/>
  <c r="S2583" i="7"/>
  <c r="T2583" i="7" s="1"/>
  <c r="S2584" i="7"/>
  <c r="T2584" i="7" s="1"/>
  <c r="S2585" i="7"/>
  <c r="T2585" i="7" s="1"/>
  <c r="S2586" i="7"/>
  <c r="T2586" i="7" s="1"/>
  <c r="S2587" i="7"/>
  <c r="T2587" i="7" s="1"/>
  <c r="S2588" i="7"/>
  <c r="T2588" i="7" s="1"/>
  <c r="S2589" i="7"/>
  <c r="T2589" i="7" s="1"/>
  <c r="S2590" i="7"/>
  <c r="T2590" i="7" s="1"/>
  <c r="S2591" i="7"/>
  <c r="T2591" i="7" s="1"/>
  <c r="S2592" i="7"/>
  <c r="T2592" i="7" s="1"/>
  <c r="S2593" i="7"/>
  <c r="T2593" i="7" s="1"/>
  <c r="S2594" i="7"/>
  <c r="T2594" i="7" s="1"/>
  <c r="S2595" i="7"/>
  <c r="T2595" i="7" s="1"/>
  <c r="S2596" i="7"/>
  <c r="T2596" i="7" s="1"/>
  <c r="S2597" i="7"/>
  <c r="T2597" i="7" s="1"/>
  <c r="S2598" i="7"/>
  <c r="T2598" i="7" s="1"/>
  <c r="S2599" i="7"/>
  <c r="T2599" i="7" s="1"/>
  <c r="S2600" i="7"/>
  <c r="T2600" i="7" s="1"/>
  <c r="S2601" i="7"/>
  <c r="T2601" i="7" s="1"/>
  <c r="S2602" i="7"/>
  <c r="T2602" i="7" s="1"/>
  <c r="S2603" i="7"/>
  <c r="T2603" i="7" s="1"/>
  <c r="S2604" i="7"/>
  <c r="T2604" i="7" s="1"/>
  <c r="S2605" i="7"/>
  <c r="T2605" i="7" s="1"/>
  <c r="S2606" i="7"/>
  <c r="T2606" i="7" s="1"/>
  <c r="S2607" i="7"/>
  <c r="T2607" i="7" s="1"/>
  <c r="S2608" i="7"/>
  <c r="T2608" i="7" s="1"/>
  <c r="S2609" i="7"/>
  <c r="T2609" i="7" s="1"/>
  <c r="S2610" i="7"/>
  <c r="T2610" i="7" s="1"/>
  <c r="S2611" i="7"/>
  <c r="T2611" i="7" s="1"/>
  <c r="S2612" i="7"/>
  <c r="T2612" i="7" s="1"/>
  <c r="S2613" i="7"/>
  <c r="T2613" i="7" s="1"/>
  <c r="S2614" i="7"/>
  <c r="T2614" i="7" s="1"/>
  <c r="S2615" i="7"/>
  <c r="T2615" i="7" s="1"/>
  <c r="S2616" i="7"/>
  <c r="T2616" i="7" s="1"/>
  <c r="S2617" i="7"/>
  <c r="T2617" i="7" s="1"/>
  <c r="S2618" i="7"/>
  <c r="T2618" i="7" s="1"/>
  <c r="S2619" i="7"/>
  <c r="T2619" i="7" s="1"/>
  <c r="S2620" i="7"/>
  <c r="T2620" i="7" s="1"/>
  <c r="S2621" i="7"/>
  <c r="T2621" i="7" s="1"/>
  <c r="S2622" i="7"/>
  <c r="T2622" i="7" s="1"/>
  <c r="S2623" i="7"/>
  <c r="T2623" i="7" s="1"/>
  <c r="S2624" i="7"/>
  <c r="T2624" i="7" s="1"/>
  <c r="S2625" i="7"/>
  <c r="T2625" i="7" s="1"/>
  <c r="S2626" i="7"/>
  <c r="T2626" i="7" s="1"/>
  <c r="S2627" i="7"/>
  <c r="T2627" i="7" s="1"/>
  <c r="S2628" i="7"/>
  <c r="T2628" i="7" s="1"/>
  <c r="S2629" i="7"/>
  <c r="T2629" i="7" s="1"/>
  <c r="S2630" i="7"/>
  <c r="T2630" i="7" s="1"/>
  <c r="S2631" i="7"/>
  <c r="T2631" i="7" s="1"/>
  <c r="S2632" i="7"/>
  <c r="T2632" i="7" s="1"/>
  <c r="S2633" i="7"/>
  <c r="T2633" i="7" s="1"/>
  <c r="S2634" i="7"/>
  <c r="T2634" i="7" s="1"/>
  <c r="S2635" i="7"/>
  <c r="T2635" i="7" s="1"/>
  <c r="S2636" i="7"/>
  <c r="T2636" i="7" s="1"/>
  <c r="S2637" i="7"/>
  <c r="T2637" i="7" s="1"/>
  <c r="S2638" i="7"/>
  <c r="T2638" i="7" s="1"/>
  <c r="S2639" i="7"/>
  <c r="T2639" i="7" s="1"/>
  <c r="S2640" i="7"/>
  <c r="T2640" i="7" s="1"/>
  <c r="S2641" i="7"/>
  <c r="T2641" i="7" s="1"/>
  <c r="S2642" i="7"/>
  <c r="T2642" i="7" s="1"/>
  <c r="S2643" i="7"/>
  <c r="T2643" i="7" s="1"/>
  <c r="S2644" i="7"/>
  <c r="T2644" i="7" s="1"/>
  <c r="S2645" i="7"/>
  <c r="T2645" i="7" s="1"/>
  <c r="S2646" i="7"/>
  <c r="T2646" i="7" s="1"/>
  <c r="S2647" i="7"/>
  <c r="T2647" i="7" s="1"/>
  <c r="S2648" i="7"/>
  <c r="T2648" i="7" s="1"/>
  <c r="S2649" i="7"/>
  <c r="T2649" i="7" s="1"/>
  <c r="S2650" i="7"/>
  <c r="T2650" i="7" s="1"/>
  <c r="S2651" i="7"/>
  <c r="T2651" i="7" s="1"/>
  <c r="S2652" i="7"/>
  <c r="T2652" i="7" s="1"/>
  <c r="S2653" i="7"/>
  <c r="T2653" i="7" s="1"/>
  <c r="S2654" i="7"/>
  <c r="T2654" i="7" s="1"/>
  <c r="S2655" i="7"/>
  <c r="T2655" i="7" s="1"/>
  <c r="S2656" i="7"/>
  <c r="T2656" i="7" s="1"/>
  <c r="S2657" i="7"/>
  <c r="T2657" i="7" s="1"/>
  <c r="S2658" i="7"/>
  <c r="T2658" i="7" s="1"/>
  <c r="S2659" i="7"/>
  <c r="T2659" i="7" s="1"/>
  <c r="S2660" i="7"/>
  <c r="T2660" i="7" s="1"/>
  <c r="S2661" i="7"/>
  <c r="T2661" i="7" s="1"/>
  <c r="S2662" i="7"/>
  <c r="T2662" i="7" s="1"/>
  <c r="S2663" i="7"/>
  <c r="T2663" i="7" s="1"/>
  <c r="S2664" i="7"/>
  <c r="T2664" i="7" s="1"/>
  <c r="S2665" i="7"/>
  <c r="T2665" i="7" s="1"/>
  <c r="S2666" i="7"/>
  <c r="T2666" i="7" s="1"/>
  <c r="S2667" i="7"/>
  <c r="T2667" i="7" s="1"/>
  <c r="S2668" i="7"/>
  <c r="T2668" i="7" s="1"/>
  <c r="S2669" i="7"/>
  <c r="T2669" i="7" s="1"/>
  <c r="S2670" i="7"/>
  <c r="T2670" i="7" s="1"/>
  <c r="S2671" i="7"/>
  <c r="T2671" i="7" s="1"/>
  <c r="S2672" i="7"/>
  <c r="T2672" i="7" s="1"/>
  <c r="S2673" i="7"/>
  <c r="T2673" i="7" s="1"/>
  <c r="S2674" i="7"/>
  <c r="T2674" i="7" s="1"/>
  <c r="S2675" i="7"/>
  <c r="T2675" i="7" s="1"/>
  <c r="S2676" i="7"/>
  <c r="T2676" i="7" s="1"/>
  <c r="S2677" i="7"/>
  <c r="T2677" i="7" s="1"/>
  <c r="S2678" i="7"/>
  <c r="T2678" i="7" s="1"/>
  <c r="S2679" i="7"/>
  <c r="T2679" i="7" s="1"/>
  <c r="S2680" i="7"/>
  <c r="T2680" i="7" s="1"/>
  <c r="S2681" i="7"/>
  <c r="T2681" i="7" s="1"/>
  <c r="S2682" i="7"/>
  <c r="T2682" i="7" s="1"/>
  <c r="S2683" i="7"/>
  <c r="T2683" i="7" s="1"/>
  <c r="S2684" i="7"/>
  <c r="T2684" i="7" s="1"/>
  <c r="S2685" i="7"/>
  <c r="T2685" i="7" s="1"/>
  <c r="S2686" i="7"/>
  <c r="T2686" i="7" s="1"/>
  <c r="S2687" i="7"/>
  <c r="T2687" i="7" s="1"/>
  <c r="S2688" i="7"/>
  <c r="T2688" i="7" s="1"/>
  <c r="S2689" i="7"/>
  <c r="T2689" i="7" s="1"/>
  <c r="S2690" i="7"/>
  <c r="T2690" i="7" s="1"/>
  <c r="S2691" i="7"/>
  <c r="T2691" i="7" s="1"/>
  <c r="S2692" i="7"/>
  <c r="T2692" i="7" s="1"/>
  <c r="S2693" i="7"/>
  <c r="T2693" i="7" s="1"/>
  <c r="S2694" i="7"/>
  <c r="T2694" i="7" s="1"/>
  <c r="S2695" i="7"/>
  <c r="T2695" i="7" s="1"/>
  <c r="S2696" i="7"/>
  <c r="T2696" i="7" s="1"/>
  <c r="S2697" i="7"/>
  <c r="T2697" i="7" s="1"/>
  <c r="S2698" i="7"/>
  <c r="T2698" i="7" s="1"/>
  <c r="S2699" i="7"/>
  <c r="T2699" i="7" s="1"/>
  <c r="S2700" i="7"/>
  <c r="T2700" i="7" s="1"/>
  <c r="S2701" i="7"/>
  <c r="T2701" i="7" s="1"/>
  <c r="S2702" i="7"/>
  <c r="T2702" i="7" s="1"/>
  <c r="S2703" i="7"/>
  <c r="T2703" i="7" s="1"/>
  <c r="S2704" i="7"/>
  <c r="T2704" i="7" s="1"/>
  <c r="S2705" i="7"/>
  <c r="T2705" i="7" s="1"/>
  <c r="S2706" i="7"/>
  <c r="T2706" i="7" s="1"/>
  <c r="S2707" i="7"/>
  <c r="T2707" i="7" s="1"/>
  <c r="S2708" i="7"/>
  <c r="T2708" i="7" s="1"/>
  <c r="S2709" i="7"/>
  <c r="T2709" i="7" s="1"/>
  <c r="S2710" i="7"/>
  <c r="T2710" i="7" s="1"/>
  <c r="S2711" i="7"/>
  <c r="T2711" i="7" s="1"/>
  <c r="S2712" i="7"/>
  <c r="T2712" i="7" s="1"/>
  <c r="S2713" i="7"/>
  <c r="T2713" i="7" s="1"/>
  <c r="S2714" i="7"/>
  <c r="T2714" i="7" s="1"/>
  <c r="S2715" i="7"/>
  <c r="T2715" i="7" s="1"/>
  <c r="S2716" i="7"/>
  <c r="T2716" i="7" s="1"/>
  <c r="S2717" i="7"/>
  <c r="T2717" i="7" s="1"/>
  <c r="S2718" i="7"/>
  <c r="T2718" i="7" s="1"/>
  <c r="S2719" i="7"/>
  <c r="T2719" i="7" s="1"/>
  <c r="S2720" i="7"/>
  <c r="T2720" i="7" s="1"/>
  <c r="S2721" i="7"/>
  <c r="T2721" i="7" s="1"/>
  <c r="S2722" i="7"/>
  <c r="T2722" i="7" s="1"/>
  <c r="S2723" i="7"/>
  <c r="T2723" i="7" s="1"/>
  <c r="S2724" i="7"/>
  <c r="T2724" i="7" s="1"/>
  <c r="S2725" i="7"/>
  <c r="T2725" i="7" s="1"/>
  <c r="S2726" i="7"/>
  <c r="T2726" i="7" s="1"/>
  <c r="S2727" i="7"/>
  <c r="T2727" i="7" s="1"/>
  <c r="S2728" i="7"/>
  <c r="T2728" i="7" s="1"/>
  <c r="S2729" i="7"/>
  <c r="T2729" i="7" s="1"/>
  <c r="S2730" i="7"/>
  <c r="T2730" i="7" s="1"/>
  <c r="S2731" i="7"/>
  <c r="T2731" i="7" s="1"/>
  <c r="S2732" i="7"/>
  <c r="T2732" i="7" s="1"/>
  <c r="S2733" i="7"/>
  <c r="T2733" i="7" s="1"/>
  <c r="S2734" i="7"/>
  <c r="T2734" i="7" s="1"/>
  <c r="S2735" i="7"/>
  <c r="T2735" i="7" s="1"/>
  <c r="S2736" i="7"/>
  <c r="T2736" i="7" s="1"/>
  <c r="S2737" i="7"/>
  <c r="T2737" i="7" s="1"/>
  <c r="S2738" i="7"/>
  <c r="T2738" i="7" s="1"/>
  <c r="S2739" i="7"/>
  <c r="T2739" i="7" s="1"/>
  <c r="S2740" i="7"/>
  <c r="T2740" i="7" s="1"/>
  <c r="S2741" i="7"/>
  <c r="T2741" i="7" s="1"/>
  <c r="S2742" i="7"/>
  <c r="T2742" i="7" s="1"/>
  <c r="S2743" i="7"/>
  <c r="T2743" i="7" s="1"/>
  <c r="S2744" i="7"/>
  <c r="T2744" i="7" s="1"/>
  <c r="S2745" i="7"/>
  <c r="T2745" i="7" s="1"/>
  <c r="S2746" i="7"/>
  <c r="T2746" i="7" s="1"/>
  <c r="S2747" i="7"/>
  <c r="T2747" i="7" s="1"/>
  <c r="S2748" i="7"/>
  <c r="T2748" i="7" s="1"/>
  <c r="S2749" i="7"/>
  <c r="T2749" i="7" s="1"/>
  <c r="S2750" i="7"/>
  <c r="T2750" i="7" s="1"/>
  <c r="S2751" i="7"/>
  <c r="T2751" i="7" s="1"/>
  <c r="S2752" i="7"/>
  <c r="T2752" i="7" s="1"/>
  <c r="S2753" i="7"/>
  <c r="T2753" i="7" s="1"/>
  <c r="S2754" i="7"/>
  <c r="T2754" i="7" s="1"/>
  <c r="S2755" i="7"/>
  <c r="T2755" i="7" s="1"/>
  <c r="S2756" i="7"/>
  <c r="T2756" i="7" s="1"/>
  <c r="S2757" i="7"/>
  <c r="T2757" i="7" s="1"/>
  <c r="S2758" i="7"/>
  <c r="T2758" i="7" s="1"/>
  <c r="S2759" i="7"/>
  <c r="T2759" i="7" s="1"/>
  <c r="S2760" i="7"/>
  <c r="T2760" i="7" s="1"/>
  <c r="S2761" i="7"/>
  <c r="T2761" i="7" s="1"/>
  <c r="S2762" i="7"/>
  <c r="T2762" i="7" s="1"/>
  <c r="S2763" i="7"/>
  <c r="T2763" i="7" s="1"/>
  <c r="S2764" i="7"/>
  <c r="T2764" i="7" s="1"/>
  <c r="S2765" i="7"/>
  <c r="T2765" i="7" s="1"/>
  <c r="S2766" i="7"/>
  <c r="T2766" i="7" s="1"/>
  <c r="S2767" i="7"/>
  <c r="T2767" i="7" s="1"/>
  <c r="S2768" i="7"/>
  <c r="T2768" i="7" s="1"/>
  <c r="S2769" i="7"/>
  <c r="T2769" i="7" s="1"/>
  <c r="S2770" i="7"/>
  <c r="T2770" i="7" s="1"/>
  <c r="S2771" i="7"/>
  <c r="T2771" i="7" s="1"/>
  <c r="S2772" i="7"/>
  <c r="T2772" i="7" s="1"/>
  <c r="S2773" i="7"/>
  <c r="T2773" i="7" s="1"/>
  <c r="S2774" i="7"/>
  <c r="T2774" i="7" s="1"/>
  <c r="S2775" i="7"/>
  <c r="T2775" i="7" s="1"/>
  <c r="S2776" i="7"/>
  <c r="T2776" i="7" s="1"/>
  <c r="S2777" i="7"/>
  <c r="T2777" i="7" s="1"/>
  <c r="S2778" i="7"/>
  <c r="T2778" i="7" s="1"/>
  <c r="S2779" i="7"/>
  <c r="T2779" i="7" s="1"/>
  <c r="S2780" i="7"/>
  <c r="T2780" i="7" s="1"/>
  <c r="S2781" i="7"/>
  <c r="T2781" i="7" s="1"/>
  <c r="S2782" i="7"/>
  <c r="T2782" i="7" s="1"/>
  <c r="S2783" i="7"/>
  <c r="T2783" i="7" s="1"/>
  <c r="S2784" i="7"/>
  <c r="T2784" i="7" s="1"/>
  <c r="S2785" i="7"/>
  <c r="T2785" i="7" s="1"/>
  <c r="S2786" i="7"/>
  <c r="T2786" i="7" s="1"/>
  <c r="S2787" i="7"/>
  <c r="T2787" i="7" s="1"/>
  <c r="S2788" i="7"/>
  <c r="T2788" i="7" s="1"/>
  <c r="S2789" i="7"/>
  <c r="T2789" i="7" s="1"/>
  <c r="S2790" i="7"/>
  <c r="T2790" i="7" s="1"/>
  <c r="S2791" i="7"/>
  <c r="T2791" i="7" s="1"/>
  <c r="S2792" i="7"/>
  <c r="T2792" i="7" s="1"/>
  <c r="S2793" i="7"/>
  <c r="T2793" i="7" s="1"/>
  <c r="S2794" i="7"/>
  <c r="T2794" i="7" s="1"/>
  <c r="S2795" i="7"/>
  <c r="T2795" i="7" s="1"/>
  <c r="S2796" i="7"/>
  <c r="T2796" i="7" s="1"/>
  <c r="S2797" i="7"/>
  <c r="T2797" i="7" s="1"/>
  <c r="S2798" i="7"/>
  <c r="T2798" i="7" s="1"/>
  <c r="S2799" i="7"/>
  <c r="T2799" i="7" s="1"/>
  <c r="S2800" i="7"/>
  <c r="T2800" i="7" s="1"/>
  <c r="S2801" i="7"/>
  <c r="T2801" i="7" s="1"/>
  <c r="S2802" i="7"/>
  <c r="T2802" i="7" s="1"/>
  <c r="S2803" i="7"/>
  <c r="T2803" i="7" s="1"/>
  <c r="S2804" i="7"/>
  <c r="T2804" i="7" s="1"/>
  <c r="S2805" i="7"/>
  <c r="T2805" i="7" s="1"/>
  <c r="S2806" i="7"/>
  <c r="T2806" i="7" s="1"/>
  <c r="S2807" i="7"/>
  <c r="T2807" i="7" s="1"/>
  <c r="S2808" i="7"/>
  <c r="T2808" i="7" s="1"/>
  <c r="S2809" i="7"/>
  <c r="T2809" i="7" s="1"/>
  <c r="S2810" i="7"/>
  <c r="T2810" i="7" s="1"/>
  <c r="S2811" i="7"/>
  <c r="T2811" i="7" s="1"/>
  <c r="S2812" i="7"/>
  <c r="T2812" i="7" s="1"/>
  <c r="S2813" i="7"/>
  <c r="T2813" i="7" s="1"/>
  <c r="S2814" i="7"/>
  <c r="T2814" i="7" s="1"/>
  <c r="S2815" i="7"/>
  <c r="T2815" i="7" s="1"/>
  <c r="S2816" i="7"/>
  <c r="T2816" i="7" s="1"/>
  <c r="S2817" i="7"/>
  <c r="T2817" i="7" s="1"/>
  <c r="S2818" i="7"/>
  <c r="T2818" i="7" s="1"/>
  <c r="S2819" i="7"/>
  <c r="T2819" i="7" s="1"/>
  <c r="S2820" i="7"/>
  <c r="T2820" i="7" s="1"/>
  <c r="S2821" i="7"/>
  <c r="T2821" i="7" s="1"/>
  <c r="S2822" i="7"/>
  <c r="T2822" i="7" s="1"/>
  <c r="S2823" i="7"/>
  <c r="T2823" i="7" s="1"/>
  <c r="S2824" i="7"/>
  <c r="T2824" i="7" s="1"/>
  <c r="S2825" i="7"/>
  <c r="T2825" i="7" s="1"/>
  <c r="S2826" i="7"/>
  <c r="T2826" i="7" s="1"/>
  <c r="S2827" i="7"/>
  <c r="T2827" i="7" s="1"/>
  <c r="S2828" i="7"/>
  <c r="T2828" i="7" s="1"/>
  <c r="S2829" i="7"/>
  <c r="T2829" i="7" s="1"/>
  <c r="S2830" i="7"/>
  <c r="T2830" i="7" s="1"/>
  <c r="S2831" i="7"/>
  <c r="T2831" i="7" s="1"/>
  <c r="S2832" i="7"/>
  <c r="T2832" i="7" s="1"/>
  <c r="S2833" i="7"/>
  <c r="T2833" i="7" s="1"/>
  <c r="S2834" i="7"/>
  <c r="T2834" i="7" s="1"/>
  <c r="S2835" i="7"/>
  <c r="T2835" i="7" s="1"/>
  <c r="S2836" i="7"/>
  <c r="T2836" i="7" s="1"/>
  <c r="S2837" i="7"/>
  <c r="T2837" i="7" s="1"/>
  <c r="S2838" i="7"/>
  <c r="T2838" i="7" s="1"/>
  <c r="S2839" i="7"/>
  <c r="T2839" i="7" s="1"/>
  <c r="S2840" i="7"/>
  <c r="T2840" i="7" s="1"/>
  <c r="S2841" i="7"/>
  <c r="T2841" i="7" s="1"/>
  <c r="S2842" i="7"/>
  <c r="T2842" i="7" s="1"/>
  <c r="S2843" i="7"/>
  <c r="T2843" i="7" s="1"/>
  <c r="S2844" i="7"/>
  <c r="T2844" i="7" s="1"/>
  <c r="S2845" i="7"/>
  <c r="T2845" i="7" s="1"/>
  <c r="S2846" i="7"/>
  <c r="T2846" i="7" s="1"/>
  <c r="S2847" i="7"/>
  <c r="T2847" i="7" s="1"/>
  <c r="S2848" i="7"/>
  <c r="T2848" i="7" s="1"/>
  <c r="S2849" i="7"/>
  <c r="T2849" i="7" s="1"/>
  <c r="S2850" i="7"/>
  <c r="T2850" i="7" s="1"/>
  <c r="S2851" i="7"/>
  <c r="T2851" i="7" s="1"/>
  <c r="S2852" i="7"/>
  <c r="T2852" i="7" s="1"/>
  <c r="S2853" i="7"/>
  <c r="T2853" i="7" s="1"/>
  <c r="S2854" i="7"/>
  <c r="T2854" i="7" s="1"/>
  <c r="S2855" i="7"/>
  <c r="T2855" i="7" s="1"/>
  <c r="S2856" i="7"/>
  <c r="T2856" i="7" s="1"/>
  <c r="S2857" i="7"/>
  <c r="T2857" i="7" s="1"/>
  <c r="S2858" i="7"/>
  <c r="T2858" i="7" s="1"/>
  <c r="S2859" i="7"/>
  <c r="T2859" i="7" s="1"/>
  <c r="S2860" i="7"/>
  <c r="T2860" i="7" s="1"/>
  <c r="S2861" i="7"/>
  <c r="T2861" i="7" s="1"/>
  <c r="S2862" i="7"/>
  <c r="T2862" i="7" s="1"/>
  <c r="S2863" i="7"/>
  <c r="T2863" i="7" s="1"/>
  <c r="S2864" i="7"/>
  <c r="T2864" i="7" s="1"/>
  <c r="S2865" i="7"/>
  <c r="T2865" i="7" s="1"/>
  <c r="S2866" i="7"/>
  <c r="T2866" i="7" s="1"/>
  <c r="S2867" i="7"/>
  <c r="T2867" i="7" s="1"/>
  <c r="S2868" i="7"/>
  <c r="T2868" i="7" s="1"/>
  <c r="S2869" i="7"/>
  <c r="T2869" i="7" s="1"/>
  <c r="S2870" i="7"/>
  <c r="T2870" i="7" s="1"/>
  <c r="S2871" i="7"/>
  <c r="T2871" i="7" s="1"/>
  <c r="S2872" i="7"/>
  <c r="T2872" i="7" s="1"/>
  <c r="S2873" i="7"/>
  <c r="T2873" i="7" s="1"/>
  <c r="S2874" i="7"/>
  <c r="T2874" i="7" s="1"/>
  <c r="S2875" i="7"/>
  <c r="T2875" i="7" s="1"/>
  <c r="S2876" i="7"/>
  <c r="T2876" i="7" s="1"/>
  <c r="S2877" i="7"/>
  <c r="T2877" i="7" s="1"/>
  <c r="S2878" i="7"/>
  <c r="T2878" i="7" s="1"/>
  <c r="S2879" i="7"/>
  <c r="T2879" i="7" s="1"/>
  <c r="S2880" i="7"/>
  <c r="T2880" i="7" s="1"/>
  <c r="S2881" i="7"/>
  <c r="T2881" i="7" s="1"/>
  <c r="S2882" i="7"/>
  <c r="T2882" i="7" s="1"/>
  <c r="S2883" i="7"/>
  <c r="T2883" i="7" s="1"/>
  <c r="S2884" i="7"/>
  <c r="T2884" i="7" s="1"/>
  <c r="S2885" i="7"/>
  <c r="T2885" i="7" s="1"/>
  <c r="S2886" i="7"/>
  <c r="T2886" i="7" s="1"/>
  <c r="S2887" i="7"/>
  <c r="T2887" i="7" s="1"/>
  <c r="S2888" i="7"/>
  <c r="T2888" i="7" s="1"/>
  <c r="S2889" i="7"/>
  <c r="T2889" i="7" s="1"/>
  <c r="S2890" i="7"/>
  <c r="T2890" i="7" s="1"/>
  <c r="S2891" i="7"/>
  <c r="T2891" i="7" s="1"/>
  <c r="S2892" i="7"/>
  <c r="T2892" i="7" s="1"/>
  <c r="S2893" i="7"/>
  <c r="T2893" i="7" s="1"/>
  <c r="S2894" i="7"/>
  <c r="T2894" i="7" s="1"/>
  <c r="S2895" i="7"/>
  <c r="T2895" i="7" s="1"/>
  <c r="S2896" i="7"/>
  <c r="T2896" i="7" s="1"/>
  <c r="S2897" i="7"/>
  <c r="T2897" i="7" s="1"/>
  <c r="S2898" i="7"/>
  <c r="T2898" i="7" s="1"/>
  <c r="S2899" i="7"/>
  <c r="T2899" i="7" s="1"/>
  <c r="S2900" i="7"/>
  <c r="T2900" i="7" s="1"/>
  <c r="S2901" i="7"/>
  <c r="T2901" i="7" s="1"/>
  <c r="S2902" i="7"/>
  <c r="T2902" i="7" s="1"/>
  <c r="S2903" i="7"/>
  <c r="T2903" i="7" s="1"/>
  <c r="S2904" i="7"/>
  <c r="T2904" i="7" s="1"/>
  <c r="S2905" i="7"/>
  <c r="T2905" i="7" s="1"/>
  <c r="S2906" i="7"/>
  <c r="T2906" i="7" s="1"/>
  <c r="S2907" i="7"/>
  <c r="T2907" i="7" s="1"/>
  <c r="S2908" i="7"/>
  <c r="T2908" i="7" s="1"/>
  <c r="S2909" i="7"/>
  <c r="T2909" i="7" s="1"/>
  <c r="S2910" i="7"/>
  <c r="T2910" i="7" s="1"/>
  <c r="S2911" i="7"/>
  <c r="T2911" i="7" s="1"/>
  <c r="S2912" i="7"/>
  <c r="T2912" i="7" s="1"/>
  <c r="S2913" i="7"/>
  <c r="T2913" i="7" s="1"/>
  <c r="S2914" i="7"/>
  <c r="T2914" i="7" s="1"/>
  <c r="S2915" i="7"/>
  <c r="T2915" i="7" s="1"/>
  <c r="S2916" i="7"/>
  <c r="T2916" i="7" s="1"/>
  <c r="S2917" i="7"/>
  <c r="T2917" i="7" s="1"/>
  <c r="S2918" i="7"/>
  <c r="T2918" i="7" s="1"/>
  <c r="S2919" i="7"/>
  <c r="T2919" i="7" s="1"/>
  <c r="S2920" i="7"/>
  <c r="T2920" i="7" s="1"/>
  <c r="S2921" i="7"/>
  <c r="T2921" i="7" s="1"/>
  <c r="S2922" i="7"/>
  <c r="T2922" i="7" s="1"/>
  <c r="S2923" i="7"/>
  <c r="T2923" i="7" s="1"/>
  <c r="S2924" i="7"/>
  <c r="T2924" i="7" s="1"/>
  <c r="S2925" i="7"/>
  <c r="T2925" i="7" s="1"/>
  <c r="S2926" i="7"/>
  <c r="T2926" i="7" s="1"/>
  <c r="S2927" i="7"/>
  <c r="T2927" i="7" s="1"/>
  <c r="S2928" i="7"/>
  <c r="T2928" i="7" s="1"/>
  <c r="S2929" i="7"/>
  <c r="T2929" i="7" s="1"/>
  <c r="S2930" i="7"/>
  <c r="T2930" i="7" s="1"/>
  <c r="S2931" i="7"/>
  <c r="T2931" i="7" s="1"/>
  <c r="S2932" i="7"/>
  <c r="T2932" i="7" s="1"/>
  <c r="S2933" i="7"/>
  <c r="T2933" i="7" s="1"/>
  <c r="S2934" i="7"/>
  <c r="T2934" i="7" s="1"/>
  <c r="S2935" i="7"/>
  <c r="T2935" i="7" s="1"/>
  <c r="S2936" i="7"/>
  <c r="T2936" i="7" s="1"/>
  <c r="S2937" i="7"/>
  <c r="T2937" i="7" s="1"/>
  <c r="S2938" i="7"/>
  <c r="T2938" i="7" s="1"/>
  <c r="S2939" i="7"/>
  <c r="T2939" i="7" s="1"/>
  <c r="S2940" i="7"/>
  <c r="T2940" i="7" s="1"/>
  <c r="S2941" i="7"/>
  <c r="T2941" i="7" s="1"/>
  <c r="S2942" i="7"/>
  <c r="T2942" i="7" s="1"/>
  <c r="S2943" i="7"/>
  <c r="T2943" i="7" s="1"/>
  <c r="S2944" i="7"/>
  <c r="T2944" i="7" s="1"/>
  <c r="S2945" i="7"/>
  <c r="T2945" i="7" s="1"/>
  <c r="S2946" i="7"/>
  <c r="T2946" i="7" s="1"/>
  <c r="S2947" i="7"/>
  <c r="T2947" i="7" s="1"/>
  <c r="S2948" i="7"/>
  <c r="T2948" i="7" s="1"/>
  <c r="S2949" i="7"/>
  <c r="T2949" i="7" s="1"/>
  <c r="S2950" i="7"/>
  <c r="T2950" i="7" s="1"/>
  <c r="S2951" i="7"/>
  <c r="T2951" i="7" s="1"/>
  <c r="S2952" i="7"/>
  <c r="T2952" i="7" s="1"/>
  <c r="S2953" i="7"/>
  <c r="T2953" i="7" s="1"/>
  <c r="S2954" i="7"/>
  <c r="T2954" i="7" s="1"/>
  <c r="S2955" i="7"/>
  <c r="T2955" i="7" s="1"/>
  <c r="S2956" i="7"/>
  <c r="T2956" i="7" s="1"/>
  <c r="S2957" i="7"/>
  <c r="T2957" i="7" s="1"/>
  <c r="S2958" i="7"/>
  <c r="T2958" i="7" s="1"/>
  <c r="S2959" i="7"/>
  <c r="T2959" i="7" s="1"/>
  <c r="S2960" i="7"/>
  <c r="T2960" i="7" s="1"/>
  <c r="S2961" i="7"/>
  <c r="T2961" i="7" s="1"/>
  <c r="S2962" i="7"/>
  <c r="T2962" i="7" s="1"/>
  <c r="S2963" i="7"/>
  <c r="T2963" i="7" s="1"/>
  <c r="S2964" i="7"/>
  <c r="T2964" i="7" s="1"/>
  <c r="S2965" i="7"/>
  <c r="T2965" i="7" s="1"/>
  <c r="S2966" i="7"/>
  <c r="T2966" i="7" s="1"/>
  <c r="S2967" i="7"/>
  <c r="T2967" i="7" s="1"/>
  <c r="S2968" i="7"/>
  <c r="T2968" i="7" s="1"/>
  <c r="S2969" i="7"/>
  <c r="T2969" i="7" s="1"/>
  <c r="S2970" i="7"/>
  <c r="T2970" i="7" s="1"/>
  <c r="S2971" i="7"/>
  <c r="T2971" i="7" s="1"/>
  <c r="S2972" i="7"/>
  <c r="T2972" i="7" s="1"/>
  <c r="S2973" i="7"/>
  <c r="T2973" i="7" s="1"/>
  <c r="S2974" i="7"/>
  <c r="T2974" i="7" s="1"/>
  <c r="S2975" i="7"/>
  <c r="T2975" i="7" s="1"/>
  <c r="S2976" i="7"/>
  <c r="T2976" i="7" s="1"/>
  <c r="S2977" i="7"/>
  <c r="T2977" i="7" s="1"/>
  <c r="S2978" i="7"/>
  <c r="T2978" i="7" s="1"/>
  <c r="S2979" i="7"/>
  <c r="T2979" i="7" s="1"/>
  <c r="S2980" i="7"/>
  <c r="T2980" i="7" s="1"/>
  <c r="S2981" i="7"/>
  <c r="T2981" i="7" s="1"/>
  <c r="S2982" i="7"/>
  <c r="T2982" i="7" s="1"/>
  <c r="S2983" i="7"/>
  <c r="T2983" i="7" s="1"/>
  <c r="S2984" i="7"/>
  <c r="T2984" i="7" s="1"/>
  <c r="S2985" i="7"/>
  <c r="T2985" i="7" s="1"/>
  <c r="S2986" i="7"/>
  <c r="T2986" i="7" s="1"/>
  <c r="S2987" i="7"/>
  <c r="T2987" i="7" s="1"/>
  <c r="S2988" i="7"/>
  <c r="T2988" i="7" s="1"/>
  <c r="S2989" i="7"/>
  <c r="T2989" i="7" s="1"/>
  <c r="S2990" i="7"/>
  <c r="T2990" i="7" s="1"/>
  <c r="S2991" i="7"/>
  <c r="T2991" i="7" s="1"/>
  <c r="S2992" i="7"/>
  <c r="T2992" i="7" s="1"/>
  <c r="S2993" i="7"/>
  <c r="T2993" i="7" s="1"/>
  <c r="S2994" i="7"/>
  <c r="T2994" i="7" s="1"/>
  <c r="S2995" i="7"/>
  <c r="T2995" i="7" s="1"/>
  <c r="S2996" i="7"/>
  <c r="T2996" i="7" s="1"/>
  <c r="S2997" i="7"/>
  <c r="T2997" i="7" s="1"/>
  <c r="S2998" i="7"/>
  <c r="T2998" i="7" s="1"/>
  <c r="S2999" i="7"/>
  <c r="T2999" i="7" s="1"/>
  <c r="S3000" i="7"/>
  <c r="T3000" i="7" s="1"/>
  <c r="S3001" i="7"/>
  <c r="T3001" i="7" s="1"/>
  <c r="S3002" i="7"/>
  <c r="T3002" i="7" s="1"/>
  <c r="S3003" i="7"/>
  <c r="T3003" i="7" s="1"/>
  <c r="S3004" i="7"/>
  <c r="T3004" i="7" s="1"/>
  <c r="S3005" i="7"/>
  <c r="T3005" i="7" s="1"/>
  <c r="S3006" i="7"/>
  <c r="T3006" i="7" s="1"/>
  <c r="S3007" i="7"/>
  <c r="T3007" i="7" s="1"/>
  <c r="S3008" i="7"/>
  <c r="T3008" i="7" s="1"/>
  <c r="S3009" i="7"/>
  <c r="T3009" i="7" s="1"/>
  <c r="S3010" i="7"/>
  <c r="T3010" i="7" s="1"/>
  <c r="S3011" i="7"/>
  <c r="T3011" i="7" s="1"/>
  <c r="S3012" i="7"/>
  <c r="T3012" i="7" s="1"/>
  <c r="S3013" i="7"/>
  <c r="T3013" i="7" s="1"/>
  <c r="S3014" i="7"/>
  <c r="T3014" i="7" s="1"/>
  <c r="S3015" i="7"/>
  <c r="T3015" i="7" s="1"/>
  <c r="S3016" i="7"/>
  <c r="T3016" i="7" s="1"/>
  <c r="S3017" i="7"/>
  <c r="T3017" i="7" s="1"/>
  <c r="S3018" i="7"/>
  <c r="T3018" i="7" s="1"/>
  <c r="S3019" i="7"/>
  <c r="T3019" i="7" s="1"/>
  <c r="S3020" i="7"/>
  <c r="T3020" i="7" s="1"/>
  <c r="S3021" i="7"/>
  <c r="T3021" i="7" s="1"/>
  <c r="S3022" i="7"/>
  <c r="T3022" i="7" s="1"/>
  <c r="S3023" i="7"/>
  <c r="T3023" i="7" s="1"/>
  <c r="S3024" i="7"/>
  <c r="T3024" i="7" s="1"/>
  <c r="S3025" i="7"/>
  <c r="T3025" i="7" s="1"/>
  <c r="S3026" i="7"/>
  <c r="T3026" i="7" s="1"/>
  <c r="S3027" i="7"/>
  <c r="T3027" i="7" s="1"/>
  <c r="S3028" i="7"/>
  <c r="T3028" i="7" s="1"/>
  <c r="S3029" i="7"/>
  <c r="T3029" i="7" s="1"/>
  <c r="S3030" i="7"/>
  <c r="T3030" i="7" s="1"/>
  <c r="S3031" i="7"/>
  <c r="T3031" i="7" s="1"/>
  <c r="S3032" i="7"/>
  <c r="T3032" i="7" s="1"/>
  <c r="S3033" i="7"/>
  <c r="T3033" i="7" s="1"/>
  <c r="S3034" i="7"/>
  <c r="T3034" i="7" s="1"/>
  <c r="S3035" i="7"/>
  <c r="T3035" i="7" s="1"/>
  <c r="S3036" i="7"/>
  <c r="T3036" i="7" s="1"/>
  <c r="S3037" i="7"/>
  <c r="T3037" i="7" s="1"/>
  <c r="S3038" i="7"/>
  <c r="T3038" i="7" s="1"/>
  <c r="S3039" i="7"/>
  <c r="T3039" i="7" s="1"/>
  <c r="S3040" i="7"/>
  <c r="T3040" i="7" s="1"/>
  <c r="S3041" i="7"/>
  <c r="T3041" i="7" s="1"/>
  <c r="S3042" i="7"/>
  <c r="T3042" i="7" s="1"/>
  <c r="S3043" i="7"/>
  <c r="T3043" i="7" s="1"/>
  <c r="S3044" i="7"/>
  <c r="T3044" i="7" s="1"/>
  <c r="S3045" i="7"/>
  <c r="T3045" i="7" s="1"/>
  <c r="S3046" i="7"/>
  <c r="T3046" i="7" s="1"/>
  <c r="S3047" i="7"/>
  <c r="T3047" i="7" s="1"/>
  <c r="S3048" i="7"/>
  <c r="T3048" i="7" s="1"/>
  <c r="S3049" i="7"/>
  <c r="T3049" i="7" s="1"/>
  <c r="S3050" i="7"/>
  <c r="T3050" i="7" s="1"/>
  <c r="S3051" i="7"/>
  <c r="T3051" i="7" s="1"/>
  <c r="S3052" i="7"/>
  <c r="T3052" i="7" s="1"/>
  <c r="S3053" i="7"/>
  <c r="T3053" i="7" s="1"/>
  <c r="S3054" i="7"/>
  <c r="T3054" i="7" s="1"/>
  <c r="S3055" i="7"/>
  <c r="T3055" i="7" s="1"/>
  <c r="S3056" i="7"/>
  <c r="T3056" i="7" s="1"/>
  <c r="S3057" i="7"/>
  <c r="T3057" i="7" s="1"/>
  <c r="S3058" i="7"/>
  <c r="T3058" i="7" s="1"/>
  <c r="S3059" i="7"/>
  <c r="T3059" i="7" s="1"/>
  <c r="S3060" i="7"/>
  <c r="T3060" i="7" s="1"/>
  <c r="S3061" i="7"/>
  <c r="T3061" i="7" s="1"/>
  <c r="S3062" i="7"/>
  <c r="T3062" i="7" s="1"/>
  <c r="S3063" i="7"/>
  <c r="T3063" i="7" s="1"/>
  <c r="S3064" i="7"/>
  <c r="T3064" i="7" s="1"/>
  <c r="S3065" i="7"/>
  <c r="T3065" i="7" s="1"/>
  <c r="S3066" i="7"/>
  <c r="T3066" i="7" s="1"/>
  <c r="S3067" i="7"/>
  <c r="T3067" i="7" s="1"/>
  <c r="S3068" i="7"/>
  <c r="T3068" i="7" s="1"/>
  <c r="S3069" i="7"/>
  <c r="T3069" i="7" s="1"/>
  <c r="S3070" i="7"/>
  <c r="T3070" i="7" s="1"/>
  <c r="S3071" i="7"/>
  <c r="T3071" i="7" s="1"/>
  <c r="S3072" i="7"/>
  <c r="T3072" i="7" s="1"/>
  <c r="S3073" i="7"/>
  <c r="T3073" i="7" s="1"/>
  <c r="S3074" i="7"/>
  <c r="T3074" i="7" s="1"/>
  <c r="S3075" i="7"/>
  <c r="T3075" i="7" s="1"/>
  <c r="S3076" i="7"/>
  <c r="T3076" i="7" s="1"/>
  <c r="S3077" i="7"/>
  <c r="T3077" i="7" s="1"/>
  <c r="S3078" i="7"/>
  <c r="T3078" i="7" s="1"/>
  <c r="S3079" i="7"/>
  <c r="T3079" i="7" s="1"/>
  <c r="S3080" i="7"/>
  <c r="T3080" i="7" s="1"/>
  <c r="S3081" i="7"/>
  <c r="T3081" i="7" s="1"/>
  <c r="S3082" i="7"/>
  <c r="T3082" i="7" s="1"/>
  <c r="S3083" i="7"/>
  <c r="T3083" i="7" s="1"/>
  <c r="S3084" i="7"/>
  <c r="T3084" i="7" s="1"/>
  <c r="S3085" i="7"/>
  <c r="T3085" i="7" s="1"/>
  <c r="S3086" i="7"/>
  <c r="T3086" i="7" s="1"/>
  <c r="S3087" i="7"/>
  <c r="T3087" i="7" s="1"/>
  <c r="S3088" i="7"/>
  <c r="T3088" i="7" s="1"/>
  <c r="S3089" i="7"/>
  <c r="T3089" i="7" s="1"/>
  <c r="S3090" i="7"/>
  <c r="T3090" i="7" s="1"/>
  <c r="S3091" i="7"/>
  <c r="T3091" i="7" s="1"/>
  <c r="S3092" i="7"/>
  <c r="T3092" i="7" s="1"/>
  <c r="S3093" i="7"/>
  <c r="T3093" i="7" s="1"/>
  <c r="S3094" i="7"/>
  <c r="T3094" i="7" s="1"/>
  <c r="S3095" i="7"/>
  <c r="T3095" i="7" s="1"/>
  <c r="S3096" i="7"/>
  <c r="T3096" i="7" s="1"/>
  <c r="S3097" i="7"/>
  <c r="T3097" i="7" s="1"/>
  <c r="S3098" i="7"/>
  <c r="T3098" i="7" s="1"/>
  <c r="S3099" i="7"/>
  <c r="T3099" i="7" s="1"/>
  <c r="S3100" i="7"/>
  <c r="T3100" i="7" s="1"/>
  <c r="S3101" i="7"/>
  <c r="T3101" i="7" s="1"/>
  <c r="S3102" i="7"/>
  <c r="T3102" i="7" s="1"/>
  <c r="S3103" i="7"/>
  <c r="T3103" i="7" s="1"/>
  <c r="S3104" i="7"/>
  <c r="T3104" i="7" s="1"/>
  <c r="S3105" i="7"/>
  <c r="T3105" i="7" s="1"/>
  <c r="S3106" i="7"/>
  <c r="T3106" i="7" s="1"/>
  <c r="S3107" i="7"/>
  <c r="T3107" i="7" s="1"/>
  <c r="S3108" i="7"/>
  <c r="T3108" i="7" s="1"/>
  <c r="S3109" i="7"/>
  <c r="T3109" i="7" s="1"/>
  <c r="S3110" i="7"/>
  <c r="T3110" i="7" s="1"/>
  <c r="S3111" i="7"/>
  <c r="T3111" i="7" s="1"/>
  <c r="S3112" i="7"/>
  <c r="T3112" i="7" s="1"/>
  <c r="S3113" i="7"/>
  <c r="T3113" i="7" s="1"/>
  <c r="S3114" i="7"/>
  <c r="T3114" i="7" s="1"/>
  <c r="S3115" i="7"/>
  <c r="T3115" i="7" s="1"/>
  <c r="S3116" i="7"/>
  <c r="T3116" i="7" s="1"/>
  <c r="S3117" i="7"/>
  <c r="T3117" i="7" s="1"/>
  <c r="S3118" i="7"/>
  <c r="T3118" i="7" s="1"/>
  <c r="S3119" i="7"/>
  <c r="T3119" i="7" s="1"/>
  <c r="S3120" i="7"/>
  <c r="T3120" i="7" s="1"/>
  <c r="S3121" i="7"/>
  <c r="T3121" i="7" s="1"/>
  <c r="S3122" i="7"/>
  <c r="T3122" i="7" s="1"/>
  <c r="S3123" i="7"/>
  <c r="T3123" i="7" s="1"/>
  <c r="S3124" i="7"/>
  <c r="T3124" i="7" s="1"/>
  <c r="S3125" i="7"/>
  <c r="T3125" i="7" s="1"/>
  <c r="S3126" i="7"/>
  <c r="T3126" i="7" s="1"/>
  <c r="S3127" i="7"/>
  <c r="T3127" i="7" s="1"/>
  <c r="S3128" i="7"/>
  <c r="T3128" i="7" s="1"/>
  <c r="S3129" i="7"/>
  <c r="T3129" i="7" s="1"/>
  <c r="S3130" i="7"/>
  <c r="T3130" i="7" s="1"/>
  <c r="S3131" i="7"/>
  <c r="T3131" i="7" s="1"/>
  <c r="S3132" i="7"/>
  <c r="T3132" i="7" s="1"/>
  <c r="S3133" i="7"/>
  <c r="T3133" i="7" s="1"/>
  <c r="S3134" i="7"/>
  <c r="T3134" i="7" s="1"/>
  <c r="S3135" i="7"/>
  <c r="T3135" i="7" s="1"/>
  <c r="S3136" i="7"/>
  <c r="T3136" i="7" s="1"/>
  <c r="S3137" i="7"/>
  <c r="T3137" i="7" s="1"/>
  <c r="S3138" i="7"/>
  <c r="T3138" i="7" s="1"/>
  <c r="S3139" i="7"/>
  <c r="T3139" i="7" s="1"/>
  <c r="S3140" i="7"/>
  <c r="T3140" i="7" s="1"/>
  <c r="S3141" i="7"/>
  <c r="T3141" i="7" s="1"/>
  <c r="S3142" i="7"/>
  <c r="T3142" i="7" s="1"/>
  <c r="S3143" i="7"/>
  <c r="T3143" i="7" s="1"/>
  <c r="S3144" i="7"/>
  <c r="T3144" i="7" s="1"/>
  <c r="S3145" i="7"/>
  <c r="T3145" i="7" s="1"/>
  <c r="S3146" i="7"/>
  <c r="T3146" i="7" s="1"/>
  <c r="S3147" i="7"/>
  <c r="T3147" i="7" s="1"/>
  <c r="S3148" i="7"/>
  <c r="T3148" i="7" s="1"/>
  <c r="S3149" i="7"/>
  <c r="T3149" i="7" s="1"/>
  <c r="S3150" i="7"/>
  <c r="T3150" i="7" s="1"/>
  <c r="S3151" i="7"/>
  <c r="T3151" i="7" s="1"/>
  <c r="S3152" i="7"/>
  <c r="T3152" i="7" s="1"/>
  <c r="S3153" i="7"/>
  <c r="T3153" i="7" s="1"/>
  <c r="S3154" i="7"/>
  <c r="T3154" i="7" s="1"/>
  <c r="S3155" i="7"/>
  <c r="T3155" i="7" s="1"/>
  <c r="S3156" i="7"/>
  <c r="T3156" i="7" s="1"/>
  <c r="S3157" i="7"/>
  <c r="T3157" i="7" s="1"/>
  <c r="S3158" i="7"/>
  <c r="T3158" i="7" s="1"/>
  <c r="S3159" i="7"/>
  <c r="T3159" i="7" s="1"/>
  <c r="S3160" i="7"/>
  <c r="T3160" i="7" s="1"/>
  <c r="S3161" i="7"/>
  <c r="T3161" i="7" s="1"/>
  <c r="S3162" i="7"/>
  <c r="T3162" i="7" s="1"/>
  <c r="S3163" i="7"/>
  <c r="T3163" i="7" s="1"/>
  <c r="S3164" i="7"/>
  <c r="T3164" i="7" s="1"/>
  <c r="S3165" i="7"/>
  <c r="T3165" i="7" s="1"/>
  <c r="S3166" i="7"/>
  <c r="T3166" i="7" s="1"/>
  <c r="S3167" i="7"/>
  <c r="T3167" i="7" s="1"/>
  <c r="S3168" i="7"/>
  <c r="T3168" i="7" s="1"/>
  <c r="S3169" i="7"/>
  <c r="T3169" i="7" s="1"/>
  <c r="S3170" i="7"/>
  <c r="T3170" i="7" s="1"/>
  <c r="S3171" i="7"/>
  <c r="T3171" i="7" s="1"/>
  <c r="S3172" i="7"/>
  <c r="T3172" i="7" s="1"/>
  <c r="S3173" i="7"/>
  <c r="T3173" i="7" s="1"/>
  <c r="S3174" i="7"/>
  <c r="T3174" i="7" s="1"/>
  <c r="S3175" i="7"/>
  <c r="T3175" i="7" s="1"/>
  <c r="S3176" i="7"/>
  <c r="T3176" i="7" s="1"/>
  <c r="S3177" i="7"/>
  <c r="T3177" i="7" s="1"/>
  <c r="S3178" i="7"/>
  <c r="T3178" i="7" s="1"/>
  <c r="S3179" i="7"/>
  <c r="T3179" i="7" s="1"/>
  <c r="S3180" i="7"/>
  <c r="T3180" i="7" s="1"/>
  <c r="S3181" i="7"/>
  <c r="T3181" i="7" s="1"/>
  <c r="S3182" i="7"/>
  <c r="T3182" i="7" s="1"/>
  <c r="S3183" i="7"/>
  <c r="T3183" i="7" s="1"/>
  <c r="S3184" i="7"/>
  <c r="T3184" i="7" s="1"/>
  <c r="S3185" i="7"/>
  <c r="T3185" i="7" s="1"/>
  <c r="S3186" i="7"/>
  <c r="T3186" i="7" s="1"/>
  <c r="S3187" i="7"/>
  <c r="T3187" i="7" s="1"/>
  <c r="S3188" i="7"/>
  <c r="T3188" i="7" s="1"/>
  <c r="S3189" i="7"/>
  <c r="T3189" i="7" s="1"/>
  <c r="S3190" i="7"/>
  <c r="T3190" i="7" s="1"/>
  <c r="S3191" i="7"/>
  <c r="T3191" i="7" s="1"/>
  <c r="S3192" i="7"/>
  <c r="T3192" i="7" s="1"/>
  <c r="S3193" i="7"/>
  <c r="T3193" i="7" s="1"/>
  <c r="S3194" i="7"/>
  <c r="T3194" i="7" s="1"/>
  <c r="S3195" i="7"/>
  <c r="T3195" i="7" s="1"/>
  <c r="S3196" i="7"/>
  <c r="T3196" i="7" s="1"/>
  <c r="S3197" i="7"/>
  <c r="T3197" i="7" s="1"/>
  <c r="S3198" i="7"/>
  <c r="T3198" i="7" s="1"/>
  <c r="S3199" i="7"/>
  <c r="T3199" i="7" s="1"/>
  <c r="S3200" i="7"/>
  <c r="T3200" i="7" s="1"/>
  <c r="S3201" i="7"/>
  <c r="T3201" i="7" s="1"/>
  <c r="S3202" i="7"/>
  <c r="T3202" i="7" s="1"/>
  <c r="S3203" i="7"/>
  <c r="T3203" i="7" s="1"/>
  <c r="S3204" i="7"/>
  <c r="T3204" i="7" s="1"/>
  <c r="S3205" i="7"/>
  <c r="T3205" i="7" s="1"/>
  <c r="S3206" i="7"/>
  <c r="T3206" i="7" s="1"/>
  <c r="S3207" i="7"/>
  <c r="T3207" i="7" s="1"/>
  <c r="S3208" i="7"/>
  <c r="T3208" i="7" s="1"/>
  <c r="S3209" i="7"/>
  <c r="T3209" i="7" s="1"/>
  <c r="S3210" i="7"/>
  <c r="T3210" i="7" s="1"/>
  <c r="S3211" i="7"/>
  <c r="T3211" i="7" s="1"/>
  <c r="S3212" i="7"/>
  <c r="T3212" i="7" s="1"/>
  <c r="S3213" i="7"/>
  <c r="T3213" i="7" s="1"/>
  <c r="S3214" i="7"/>
  <c r="T3214" i="7" s="1"/>
  <c r="S3215" i="7"/>
  <c r="T3215" i="7" s="1"/>
  <c r="S3216" i="7"/>
  <c r="T3216" i="7" s="1"/>
  <c r="S3217" i="7"/>
  <c r="T3217" i="7" s="1"/>
  <c r="S3218" i="7"/>
  <c r="T3218" i="7" s="1"/>
  <c r="S3219" i="7"/>
  <c r="T3219" i="7" s="1"/>
  <c r="S3220" i="7"/>
  <c r="T3220" i="7" s="1"/>
  <c r="S3221" i="7"/>
  <c r="T3221" i="7" s="1"/>
  <c r="S3222" i="7"/>
  <c r="T3222" i="7" s="1"/>
  <c r="S3223" i="7"/>
  <c r="T3223" i="7" s="1"/>
  <c r="S3224" i="7"/>
  <c r="T3224" i="7" s="1"/>
  <c r="S3225" i="7"/>
  <c r="T3225" i="7" s="1"/>
  <c r="S3226" i="7"/>
  <c r="T3226" i="7" s="1"/>
  <c r="S3227" i="7"/>
  <c r="T3227" i="7" s="1"/>
  <c r="S3228" i="7"/>
  <c r="T3228" i="7" s="1"/>
  <c r="S3229" i="7"/>
  <c r="T3229" i="7" s="1"/>
  <c r="S3230" i="7"/>
  <c r="T3230" i="7" s="1"/>
  <c r="S3231" i="7"/>
  <c r="T3231" i="7" s="1"/>
  <c r="S3232" i="7"/>
  <c r="T3232" i="7" s="1"/>
  <c r="S3233" i="7"/>
  <c r="T3233" i="7" s="1"/>
  <c r="S3234" i="7"/>
  <c r="T3234" i="7" s="1"/>
  <c r="S3235" i="7"/>
  <c r="T3235" i="7" s="1"/>
  <c r="S3236" i="7"/>
  <c r="T3236" i="7" s="1"/>
  <c r="S3237" i="7"/>
  <c r="T3237" i="7" s="1"/>
  <c r="S3238" i="7"/>
  <c r="T3238" i="7" s="1"/>
  <c r="S3239" i="7"/>
  <c r="T3239" i="7" s="1"/>
  <c r="S3240" i="7"/>
  <c r="T3240" i="7" s="1"/>
  <c r="S3241" i="7"/>
  <c r="T3241" i="7" s="1"/>
  <c r="S3242" i="7"/>
  <c r="T3242" i="7" s="1"/>
  <c r="S3243" i="7"/>
  <c r="T3243" i="7" s="1"/>
  <c r="S3244" i="7"/>
  <c r="T3244" i="7" s="1"/>
  <c r="S3245" i="7"/>
  <c r="T3245" i="7" s="1"/>
  <c r="S3246" i="7"/>
  <c r="T3246" i="7" s="1"/>
  <c r="S3247" i="7"/>
  <c r="T3247" i="7" s="1"/>
  <c r="S3248" i="7"/>
  <c r="T3248" i="7" s="1"/>
  <c r="S3249" i="7"/>
  <c r="T3249" i="7" s="1"/>
  <c r="S3250" i="7"/>
  <c r="T3250" i="7" s="1"/>
  <c r="S3251" i="7"/>
  <c r="T3251" i="7" s="1"/>
  <c r="S3252" i="7"/>
  <c r="T3252" i="7" s="1"/>
  <c r="S3253" i="7"/>
  <c r="T3253" i="7" s="1"/>
  <c r="S3254" i="7"/>
  <c r="T3254" i="7" s="1"/>
  <c r="S3255" i="7"/>
  <c r="T3255" i="7" s="1"/>
  <c r="S3256" i="7"/>
  <c r="T3256" i="7" s="1"/>
  <c r="S3257" i="7"/>
  <c r="T3257" i="7" s="1"/>
  <c r="S3258" i="7"/>
  <c r="T3258" i="7" s="1"/>
  <c r="S3259" i="7"/>
  <c r="T3259" i="7" s="1"/>
  <c r="S3260" i="7"/>
  <c r="T3260" i="7" s="1"/>
  <c r="S3261" i="7"/>
  <c r="T3261" i="7" s="1"/>
  <c r="S3262" i="7"/>
  <c r="T3262" i="7" s="1"/>
  <c r="S3263" i="7"/>
  <c r="T3263" i="7" s="1"/>
  <c r="S3264" i="7"/>
  <c r="T3264" i="7" s="1"/>
  <c r="S3265" i="7"/>
  <c r="T3265" i="7" s="1"/>
  <c r="S3266" i="7"/>
  <c r="T3266" i="7" s="1"/>
  <c r="S3267" i="7"/>
  <c r="T3267" i="7" s="1"/>
  <c r="S3268" i="7"/>
  <c r="T3268" i="7" s="1"/>
  <c r="S3269" i="7"/>
  <c r="T3269" i="7" s="1"/>
  <c r="S3270" i="7"/>
  <c r="T3270" i="7" s="1"/>
  <c r="S3271" i="7"/>
  <c r="T3271" i="7" s="1"/>
  <c r="S3272" i="7"/>
  <c r="T3272" i="7" s="1"/>
  <c r="S3273" i="7"/>
  <c r="T3273" i="7" s="1"/>
  <c r="S3274" i="7"/>
  <c r="T3274" i="7" s="1"/>
  <c r="S3275" i="7"/>
  <c r="T3275" i="7" s="1"/>
  <c r="S3276" i="7"/>
  <c r="T3276" i="7" s="1"/>
  <c r="S3277" i="7"/>
  <c r="T3277" i="7" s="1"/>
  <c r="S3278" i="7"/>
  <c r="T3278" i="7" s="1"/>
  <c r="S3279" i="7"/>
  <c r="T3279" i="7" s="1"/>
  <c r="S3280" i="7"/>
  <c r="T3280" i="7" s="1"/>
  <c r="S3281" i="7"/>
  <c r="T3281" i="7" s="1"/>
  <c r="S3282" i="7"/>
  <c r="T3282" i="7" s="1"/>
  <c r="S3283" i="7"/>
  <c r="T3283" i="7" s="1"/>
  <c r="S3284" i="7"/>
  <c r="T3284" i="7" s="1"/>
  <c r="S3285" i="7"/>
  <c r="T3285" i="7" s="1"/>
  <c r="S3286" i="7"/>
  <c r="T3286" i="7" s="1"/>
  <c r="S3287" i="7"/>
  <c r="T3287" i="7" s="1"/>
  <c r="S3288" i="7"/>
  <c r="T3288" i="7" s="1"/>
  <c r="S3289" i="7"/>
  <c r="T3289" i="7" s="1"/>
  <c r="S3290" i="7"/>
  <c r="T3290" i="7" s="1"/>
  <c r="S3291" i="7"/>
  <c r="T3291" i="7" s="1"/>
  <c r="S3292" i="7"/>
  <c r="T3292" i="7" s="1"/>
  <c r="S3293" i="7"/>
  <c r="T3293" i="7" s="1"/>
  <c r="S3294" i="7"/>
  <c r="T3294" i="7" s="1"/>
  <c r="S3295" i="7"/>
  <c r="T3295" i="7" s="1"/>
  <c r="S3296" i="7"/>
  <c r="T3296" i="7" s="1"/>
  <c r="S3297" i="7"/>
  <c r="T3297" i="7" s="1"/>
  <c r="S3298" i="7"/>
  <c r="T3298" i="7" s="1"/>
  <c r="S3299" i="7"/>
  <c r="T3299" i="7" s="1"/>
  <c r="S3300" i="7"/>
  <c r="T3300" i="7" s="1"/>
  <c r="S3301" i="7"/>
  <c r="T3301" i="7" s="1"/>
  <c r="S3302" i="7"/>
  <c r="T3302" i="7" s="1"/>
  <c r="S3303" i="7"/>
  <c r="T3303" i="7" s="1"/>
  <c r="S3304" i="7"/>
  <c r="T3304" i="7" s="1"/>
  <c r="S3305" i="7"/>
  <c r="T3305" i="7" s="1"/>
  <c r="S3306" i="7"/>
  <c r="T3306" i="7" s="1"/>
  <c r="S3307" i="7"/>
  <c r="T3307" i="7" s="1"/>
  <c r="S3308" i="7"/>
  <c r="T3308" i="7" s="1"/>
  <c r="S3309" i="7"/>
  <c r="T3309" i="7" s="1"/>
  <c r="S3310" i="7"/>
  <c r="T3310" i="7" s="1"/>
  <c r="S3311" i="7"/>
  <c r="T3311" i="7" s="1"/>
  <c r="S3312" i="7"/>
  <c r="T3312" i="7" s="1"/>
  <c r="S3313" i="7"/>
  <c r="T3313" i="7" s="1"/>
  <c r="S3314" i="7"/>
  <c r="T3314" i="7" s="1"/>
  <c r="S3315" i="7"/>
  <c r="T3315" i="7" s="1"/>
  <c r="S3316" i="7"/>
  <c r="T3316" i="7" s="1"/>
  <c r="S3317" i="7"/>
  <c r="T3317" i="7" s="1"/>
  <c r="S3318" i="7"/>
  <c r="T3318" i="7" s="1"/>
  <c r="S3319" i="7"/>
  <c r="T3319" i="7" s="1"/>
  <c r="S3320" i="7"/>
  <c r="T3320" i="7" s="1"/>
  <c r="S3321" i="7"/>
  <c r="T3321" i="7" s="1"/>
  <c r="S3322" i="7"/>
  <c r="T3322" i="7" s="1"/>
  <c r="S3323" i="7"/>
  <c r="T3323" i="7" s="1"/>
  <c r="S3324" i="7"/>
  <c r="T3324" i="7" s="1"/>
  <c r="S3325" i="7"/>
  <c r="T3325" i="7" s="1"/>
  <c r="S3326" i="7"/>
  <c r="T3326" i="7" s="1"/>
  <c r="S3327" i="7"/>
  <c r="T3327" i="7" s="1"/>
  <c r="S3328" i="7"/>
  <c r="T3328" i="7" s="1"/>
  <c r="S3329" i="7"/>
  <c r="T3329" i="7" s="1"/>
  <c r="S3330" i="7"/>
  <c r="T3330" i="7" s="1"/>
  <c r="S3331" i="7"/>
  <c r="T3331" i="7" s="1"/>
  <c r="S3332" i="7"/>
  <c r="T3332" i="7" s="1"/>
  <c r="S3333" i="7"/>
  <c r="T3333" i="7" s="1"/>
  <c r="S3334" i="7"/>
  <c r="T3334" i="7" s="1"/>
  <c r="S3335" i="7"/>
  <c r="T3335" i="7" s="1"/>
  <c r="S3336" i="7"/>
  <c r="T3336" i="7" s="1"/>
  <c r="S3337" i="7"/>
  <c r="T3337" i="7" s="1"/>
  <c r="S3338" i="7"/>
  <c r="T3338" i="7" s="1"/>
  <c r="S3339" i="7"/>
  <c r="T3339" i="7" s="1"/>
  <c r="S3340" i="7"/>
  <c r="T3340" i="7" s="1"/>
  <c r="S3341" i="7"/>
  <c r="T3341" i="7" s="1"/>
  <c r="S3342" i="7"/>
  <c r="T3342" i="7" s="1"/>
  <c r="S3343" i="7"/>
  <c r="T3343" i="7" s="1"/>
  <c r="S3344" i="7"/>
  <c r="T3344" i="7" s="1"/>
  <c r="S3345" i="7"/>
  <c r="T3345" i="7" s="1"/>
  <c r="S3346" i="7"/>
  <c r="T3346" i="7" s="1"/>
  <c r="S3347" i="7"/>
  <c r="T3347" i="7" s="1"/>
  <c r="S3348" i="7"/>
  <c r="T3348" i="7" s="1"/>
  <c r="S3349" i="7"/>
  <c r="T3349" i="7" s="1"/>
  <c r="S3350" i="7"/>
  <c r="T3350" i="7" s="1"/>
  <c r="S3351" i="7"/>
  <c r="T3351" i="7" s="1"/>
  <c r="S3352" i="7"/>
  <c r="T3352" i="7" s="1"/>
  <c r="S3353" i="7"/>
  <c r="T3353" i="7" s="1"/>
  <c r="S3354" i="7"/>
  <c r="T3354" i="7" s="1"/>
  <c r="S3355" i="7"/>
  <c r="T3355" i="7" s="1"/>
  <c r="S3356" i="7"/>
  <c r="T3356" i="7" s="1"/>
  <c r="S3357" i="7"/>
  <c r="T3357" i="7" s="1"/>
  <c r="S3358" i="7"/>
  <c r="T3358" i="7" s="1"/>
  <c r="S3359" i="7"/>
  <c r="T3359" i="7" s="1"/>
  <c r="S3360" i="7"/>
  <c r="T3360" i="7" s="1"/>
  <c r="S3361" i="7"/>
  <c r="T3361" i="7" s="1"/>
  <c r="S3362" i="7"/>
  <c r="T3362" i="7" s="1"/>
  <c r="S3363" i="7"/>
  <c r="T3363" i="7" s="1"/>
  <c r="S3364" i="7"/>
  <c r="T3364" i="7" s="1"/>
  <c r="S3365" i="7"/>
  <c r="T3365" i="7" s="1"/>
  <c r="S3366" i="7"/>
  <c r="T3366" i="7" s="1"/>
  <c r="S3367" i="7"/>
  <c r="T3367" i="7" s="1"/>
  <c r="S3368" i="7"/>
  <c r="T3368" i="7" s="1"/>
  <c r="S3369" i="7"/>
  <c r="T3369" i="7" s="1"/>
  <c r="S3370" i="7"/>
  <c r="T3370" i="7" s="1"/>
  <c r="S3371" i="7"/>
  <c r="T3371" i="7" s="1"/>
  <c r="S3372" i="7"/>
  <c r="T3372" i="7" s="1"/>
  <c r="S3373" i="7"/>
  <c r="T3373" i="7" s="1"/>
  <c r="S3374" i="7"/>
  <c r="T3374" i="7" s="1"/>
  <c r="S3375" i="7"/>
  <c r="T3375" i="7" s="1"/>
  <c r="S3376" i="7"/>
  <c r="T3376" i="7" s="1"/>
  <c r="S3377" i="7"/>
  <c r="T3377" i="7" s="1"/>
  <c r="S3378" i="7"/>
  <c r="T3378" i="7" s="1"/>
  <c r="S3379" i="7"/>
  <c r="T3379" i="7" s="1"/>
  <c r="S3380" i="7"/>
  <c r="T3380" i="7" s="1"/>
  <c r="S3381" i="7"/>
  <c r="T3381" i="7" s="1"/>
  <c r="S3382" i="7"/>
  <c r="T3382" i="7" s="1"/>
  <c r="S3383" i="7"/>
  <c r="T3383" i="7" s="1"/>
  <c r="S3384" i="7"/>
  <c r="T3384" i="7" s="1"/>
  <c r="S3385" i="7"/>
  <c r="T3385" i="7" s="1"/>
  <c r="S3386" i="7"/>
  <c r="T3386" i="7" s="1"/>
  <c r="S3387" i="7"/>
  <c r="T3387" i="7" s="1"/>
  <c r="S3388" i="7"/>
  <c r="T3388" i="7" s="1"/>
  <c r="S3389" i="7"/>
  <c r="T3389" i="7" s="1"/>
  <c r="S3390" i="7"/>
  <c r="T3390" i="7" s="1"/>
  <c r="S3391" i="7"/>
  <c r="T3391" i="7" s="1"/>
  <c r="S3392" i="7"/>
  <c r="T3392" i="7" s="1"/>
  <c r="S3393" i="7"/>
  <c r="T3393" i="7" s="1"/>
  <c r="S3394" i="7"/>
  <c r="T3394" i="7" s="1"/>
  <c r="S3395" i="7"/>
  <c r="T3395" i="7" s="1"/>
  <c r="S3396" i="7"/>
  <c r="T3396" i="7" s="1"/>
  <c r="S3397" i="7"/>
  <c r="T3397" i="7" s="1"/>
  <c r="S3398" i="7"/>
  <c r="T3398" i="7" s="1"/>
  <c r="S3399" i="7"/>
  <c r="T3399" i="7" s="1"/>
  <c r="S3400" i="7"/>
  <c r="T3400" i="7" s="1"/>
  <c r="S3401" i="7"/>
  <c r="T3401" i="7" s="1"/>
  <c r="S3402" i="7"/>
  <c r="T3402" i="7" s="1"/>
  <c r="S3403" i="7"/>
  <c r="T3403" i="7" s="1"/>
  <c r="S3404" i="7"/>
  <c r="T3404" i="7" s="1"/>
  <c r="S3405" i="7"/>
  <c r="T3405" i="7" s="1"/>
  <c r="S3406" i="7"/>
  <c r="T3406" i="7" s="1"/>
  <c r="S3407" i="7"/>
  <c r="T3407" i="7" s="1"/>
  <c r="S3408" i="7"/>
  <c r="T3408" i="7" s="1"/>
  <c r="S3409" i="7"/>
  <c r="T3409" i="7" s="1"/>
  <c r="S3410" i="7"/>
  <c r="T3410" i="7" s="1"/>
  <c r="S3411" i="7"/>
  <c r="T3411" i="7" s="1"/>
  <c r="S3412" i="7"/>
  <c r="T3412" i="7" s="1"/>
  <c r="S3413" i="7"/>
  <c r="T3413" i="7" s="1"/>
  <c r="S3414" i="7"/>
  <c r="T3414" i="7" s="1"/>
  <c r="S3415" i="7"/>
  <c r="T3415" i="7" s="1"/>
  <c r="S3416" i="7"/>
  <c r="T3416" i="7" s="1"/>
  <c r="S3417" i="7"/>
  <c r="T3417" i="7" s="1"/>
  <c r="S3418" i="7"/>
  <c r="T3418" i="7" s="1"/>
  <c r="S3419" i="7"/>
  <c r="T3419" i="7" s="1"/>
  <c r="S3420" i="7"/>
  <c r="T3420" i="7" s="1"/>
  <c r="S3421" i="7"/>
  <c r="T3421" i="7" s="1"/>
  <c r="S3422" i="7"/>
  <c r="T3422" i="7" s="1"/>
  <c r="S3423" i="7"/>
  <c r="T3423" i="7" s="1"/>
  <c r="S3424" i="7"/>
  <c r="T3424" i="7" s="1"/>
  <c r="S3425" i="7"/>
  <c r="T3425" i="7" s="1"/>
  <c r="S3426" i="7"/>
  <c r="T3426" i="7" s="1"/>
  <c r="S3427" i="7"/>
  <c r="T3427" i="7" s="1"/>
  <c r="S3428" i="7"/>
  <c r="T3428" i="7" s="1"/>
  <c r="S3429" i="7"/>
  <c r="T3429" i="7" s="1"/>
  <c r="S3430" i="7"/>
  <c r="T3430" i="7" s="1"/>
  <c r="S3431" i="7"/>
  <c r="T3431" i="7" s="1"/>
  <c r="S3432" i="7"/>
  <c r="T3432" i="7" s="1"/>
  <c r="S3433" i="7"/>
  <c r="T3433" i="7" s="1"/>
  <c r="S3434" i="7"/>
  <c r="T3434" i="7" s="1"/>
  <c r="S3435" i="7"/>
  <c r="T3435" i="7" s="1"/>
  <c r="S3436" i="7"/>
  <c r="T3436" i="7" s="1"/>
  <c r="S3437" i="7"/>
  <c r="T3437" i="7" s="1"/>
  <c r="S3438" i="7"/>
  <c r="T3438" i="7" s="1"/>
  <c r="S3439" i="7"/>
  <c r="T3439" i="7" s="1"/>
  <c r="S3440" i="7"/>
  <c r="T3440" i="7" s="1"/>
  <c r="S3441" i="7"/>
  <c r="T3441" i="7" s="1"/>
  <c r="S3442" i="7"/>
  <c r="T3442" i="7" s="1"/>
  <c r="S3443" i="7"/>
  <c r="T3443" i="7" s="1"/>
  <c r="S3444" i="7"/>
  <c r="T3444" i="7" s="1"/>
  <c r="S3445" i="7"/>
  <c r="T3445" i="7" s="1"/>
  <c r="S3446" i="7"/>
  <c r="T3446" i="7" s="1"/>
  <c r="S3447" i="7"/>
  <c r="T3447" i="7" s="1"/>
  <c r="S3448" i="7"/>
  <c r="T3448" i="7" s="1"/>
  <c r="S3449" i="7"/>
  <c r="T3449" i="7" s="1"/>
  <c r="S3450" i="7"/>
  <c r="T3450" i="7" s="1"/>
  <c r="S3451" i="7"/>
  <c r="T3451" i="7" s="1"/>
  <c r="S3452" i="7"/>
  <c r="T3452" i="7" s="1"/>
  <c r="S3453" i="7"/>
  <c r="T3453" i="7" s="1"/>
  <c r="S3454" i="7"/>
  <c r="T3454" i="7" s="1"/>
  <c r="S3455" i="7"/>
  <c r="T3455" i="7" s="1"/>
  <c r="S3456" i="7"/>
  <c r="T3456" i="7" s="1"/>
  <c r="S3457" i="7"/>
  <c r="T3457" i="7" s="1"/>
  <c r="S3458" i="7"/>
  <c r="T3458" i="7" s="1"/>
  <c r="S3459" i="7"/>
  <c r="T3459" i="7" s="1"/>
  <c r="S3460" i="7"/>
  <c r="T3460" i="7" s="1"/>
  <c r="S3461" i="7"/>
  <c r="T3461" i="7" s="1"/>
  <c r="S3462" i="7"/>
  <c r="T3462" i="7" s="1"/>
  <c r="S3463" i="7"/>
  <c r="T3463" i="7" s="1"/>
  <c r="S3464" i="7"/>
  <c r="T3464" i="7" s="1"/>
  <c r="S3465" i="7"/>
  <c r="T3465" i="7" s="1"/>
  <c r="S3466" i="7"/>
  <c r="T3466" i="7" s="1"/>
  <c r="S3467" i="7"/>
  <c r="T3467" i="7" s="1"/>
  <c r="S3468" i="7"/>
  <c r="T3468" i="7" s="1"/>
  <c r="S3469" i="7"/>
  <c r="T3469" i="7" s="1"/>
  <c r="S3470" i="7"/>
  <c r="T3470" i="7" s="1"/>
  <c r="S3471" i="7"/>
  <c r="T3471" i="7" s="1"/>
  <c r="S3472" i="7"/>
  <c r="T3472" i="7" s="1"/>
  <c r="S3473" i="7"/>
  <c r="T3473" i="7" s="1"/>
  <c r="S3474" i="7"/>
  <c r="T3474" i="7" s="1"/>
  <c r="S3475" i="7"/>
  <c r="T3475" i="7" s="1"/>
  <c r="S3476" i="7"/>
  <c r="T3476" i="7" s="1"/>
  <c r="S3477" i="7"/>
  <c r="T3477" i="7" s="1"/>
  <c r="S3478" i="7"/>
  <c r="T3478" i="7" s="1"/>
  <c r="S3479" i="7"/>
  <c r="T3479" i="7" s="1"/>
  <c r="S3480" i="7"/>
  <c r="T3480" i="7" s="1"/>
  <c r="S3481" i="7"/>
  <c r="T3481" i="7" s="1"/>
  <c r="S3482" i="7"/>
  <c r="T3482" i="7" s="1"/>
  <c r="S3483" i="7"/>
  <c r="T3483" i="7" s="1"/>
  <c r="S3484" i="7"/>
  <c r="T3484" i="7" s="1"/>
  <c r="S3485" i="7"/>
  <c r="T3485" i="7" s="1"/>
  <c r="S3486" i="7"/>
  <c r="T3486" i="7" s="1"/>
  <c r="S3487" i="7"/>
  <c r="T3487" i="7" s="1"/>
  <c r="S3488" i="7"/>
  <c r="T3488" i="7" s="1"/>
  <c r="S3489" i="7"/>
  <c r="T3489" i="7" s="1"/>
  <c r="S3490" i="7"/>
  <c r="T3490" i="7" s="1"/>
  <c r="S3491" i="7"/>
  <c r="T3491" i="7" s="1"/>
  <c r="S3492" i="7"/>
  <c r="T3492" i="7" s="1"/>
  <c r="S3493" i="7"/>
  <c r="T3493" i="7" s="1"/>
  <c r="S3494" i="7"/>
  <c r="T3494" i="7" s="1"/>
  <c r="S3495" i="7"/>
  <c r="T3495" i="7" s="1"/>
  <c r="S3496" i="7"/>
  <c r="T3496" i="7" s="1"/>
  <c r="S3497" i="7"/>
  <c r="T3497" i="7" s="1"/>
  <c r="S3498" i="7"/>
  <c r="T3498" i="7" s="1"/>
  <c r="S3499" i="7"/>
  <c r="T3499" i="7" s="1"/>
  <c r="S3500" i="7"/>
  <c r="T3500" i="7" s="1"/>
  <c r="S3501" i="7"/>
  <c r="T3501" i="7" s="1"/>
  <c r="S3502" i="7"/>
  <c r="T3502" i="7" s="1"/>
  <c r="S3503" i="7"/>
  <c r="T3503" i="7" s="1"/>
  <c r="S3504" i="7"/>
  <c r="T3504" i="7" s="1"/>
  <c r="S3505" i="7"/>
  <c r="T3505" i="7" s="1"/>
  <c r="S3506" i="7"/>
  <c r="T3506" i="7" s="1"/>
  <c r="S3507" i="7"/>
  <c r="T3507" i="7" s="1"/>
  <c r="S3508" i="7"/>
  <c r="T3508" i="7" s="1"/>
  <c r="S3509" i="7"/>
  <c r="T3509" i="7" s="1"/>
  <c r="S3510" i="7"/>
  <c r="T3510" i="7" s="1"/>
  <c r="S3511" i="7"/>
  <c r="T3511" i="7" s="1"/>
  <c r="S3512" i="7"/>
  <c r="T3512" i="7" s="1"/>
  <c r="S3513" i="7"/>
  <c r="T3513" i="7" s="1"/>
  <c r="S3514" i="7"/>
  <c r="T3514" i="7" s="1"/>
  <c r="S3515" i="7"/>
  <c r="T3515" i="7" s="1"/>
  <c r="S3516" i="7"/>
  <c r="T3516" i="7" s="1"/>
  <c r="S3517" i="7"/>
  <c r="T3517" i="7" s="1"/>
  <c r="S3518" i="7"/>
  <c r="T3518" i="7" s="1"/>
  <c r="S3519" i="7"/>
  <c r="T3519" i="7" s="1"/>
  <c r="S3520" i="7"/>
  <c r="T3520" i="7" s="1"/>
  <c r="S3521" i="7"/>
  <c r="T3521" i="7" s="1"/>
  <c r="S3522" i="7"/>
  <c r="T3522" i="7" s="1"/>
  <c r="S3523" i="7"/>
  <c r="T3523" i="7" s="1"/>
  <c r="S3524" i="7"/>
  <c r="T3524" i="7" s="1"/>
  <c r="S3525" i="7"/>
  <c r="T3525" i="7" s="1"/>
  <c r="S3526" i="7"/>
  <c r="T3526" i="7" s="1"/>
  <c r="S3527" i="7"/>
  <c r="T3527" i="7" s="1"/>
  <c r="S3528" i="7"/>
  <c r="T3528" i="7" s="1"/>
  <c r="S3529" i="7"/>
  <c r="T3529" i="7" s="1"/>
  <c r="S3530" i="7"/>
  <c r="T3530" i="7" s="1"/>
  <c r="S3531" i="7"/>
  <c r="T3531" i="7" s="1"/>
  <c r="S3532" i="7"/>
  <c r="T3532" i="7" s="1"/>
  <c r="S3533" i="7"/>
  <c r="T3533" i="7" s="1"/>
  <c r="S3534" i="7"/>
  <c r="T3534" i="7" s="1"/>
  <c r="S3535" i="7"/>
  <c r="T3535" i="7" s="1"/>
  <c r="S3536" i="7"/>
  <c r="T3536" i="7" s="1"/>
  <c r="S3537" i="7"/>
  <c r="T3537" i="7" s="1"/>
  <c r="S3538" i="7"/>
  <c r="T3538" i="7" s="1"/>
  <c r="S3539" i="7"/>
  <c r="T3539" i="7" s="1"/>
  <c r="S3540" i="7"/>
  <c r="T3540" i="7" s="1"/>
  <c r="S3541" i="7"/>
  <c r="T3541" i="7" s="1"/>
  <c r="S3542" i="7"/>
  <c r="T3542" i="7" s="1"/>
  <c r="S3543" i="7"/>
  <c r="T3543" i="7" s="1"/>
  <c r="S3544" i="7"/>
  <c r="T3544" i="7" s="1"/>
  <c r="S3545" i="7"/>
  <c r="T3545" i="7" s="1"/>
  <c r="S3546" i="7"/>
  <c r="T3546" i="7" s="1"/>
  <c r="S3547" i="7"/>
  <c r="T3547" i="7" s="1"/>
  <c r="S3548" i="7"/>
  <c r="T3548" i="7" s="1"/>
  <c r="S3549" i="7"/>
  <c r="T3549" i="7" s="1"/>
  <c r="S3550" i="7"/>
  <c r="T3550" i="7" s="1"/>
  <c r="S3551" i="7"/>
  <c r="T3551" i="7" s="1"/>
  <c r="S3552" i="7"/>
  <c r="T3552" i="7" s="1"/>
  <c r="S3553" i="7"/>
  <c r="T3553" i="7" s="1"/>
  <c r="S3554" i="7"/>
  <c r="T3554" i="7" s="1"/>
  <c r="S3555" i="7"/>
  <c r="T3555" i="7" s="1"/>
  <c r="S3556" i="7"/>
  <c r="T3556" i="7" s="1"/>
  <c r="S3557" i="7"/>
  <c r="T3557" i="7" s="1"/>
  <c r="S3558" i="7"/>
  <c r="T3558" i="7" s="1"/>
  <c r="S3559" i="7"/>
  <c r="T3559" i="7" s="1"/>
  <c r="S3560" i="7"/>
  <c r="T3560" i="7" s="1"/>
  <c r="S3561" i="7"/>
  <c r="T3561" i="7" s="1"/>
  <c r="S3562" i="7"/>
  <c r="T3562" i="7" s="1"/>
  <c r="S3563" i="7"/>
  <c r="T3563" i="7" s="1"/>
  <c r="S3564" i="7"/>
  <c r="T3564" i="7" s="1"/>
  <c r="S3565" i="7"/>
  <c r="T3565" i="7" s="1"/>
  <c r="S3566" i="7"/>
  <c r="T3566" i="7" s="1"/>
  <c r="S3567" i="7"/>
  <c r="T3567" i="7" s="1"/>
  <c r="S3568" i="7"/>
  <c r="T3568" i="7" s="1"/>
  <c r="S3569" i="7"/>
  <c r="T3569" i="7" s="1"/>
  <c r="S3570" i="7"/>
  <c r="T3570" i="7" s="1"/>
  <c r="S3571" i="7"/>
  <c r="T3571" i="7" s="1"/>
  <c r="S3572" i="7"/>
  <c r="T3572" i="7" s="1"/>
  <c r="S3573" i="7"/>
  <c r="T3573" i="7" s="1"/>
  <c r="S3574" i="7"/>
  <c r="T3574" i="7" s="1"/>
  <c r="S3575" i="7"/>
  <c r="T3575" i="7" s="1"/>
  <c r="S3576" i="7"/>
  <c r="T3576" i="7" s="1"/>
  <c r="S3577" i="7"/>
  <c r="T3577" i="7" s="1"/>
  <c r="S3578" i="7"/>
  <c r="T3578" i="7" s="1"/>
  <c r="S3579" i="7"/>
  <c r="T3579" i="7" s="1"/>
  <c r="S3580" i="7"/>
  <c r="T3580" i="7" s="1"/>
  <c r="S3581" i="7"/>
  <c r="T3581" i="7" s="1"/>
  <c r="S3582" i="7"/>
  <c r="T3582" i="7" s="1"/>
  <c r="S3583" i="7"/>
  <c r="T3583" i="7" s="1"/>
  <c r="S3584" i="7"/>
  <c r="T3584" i="7" s="1"/>
  <c r="S3585" i="7"/>
  <c r="T3585" i="7" s="1"/>
  <c r="S3586" i="7"/>
  <c r="T3586" i="7" s="1"/>
  <c r="S3587" i="7"/>
  <c r="T3587" i="7" s="1"/>
  <c r="S3588" i="7"/>
  <c r="T3588" i="7" s="1"/>
  <c r="S3589" i="7"/>
  <c r="T3589" i="7" s="1"/>
  <c r="S3590" i="7"/>
  <c r="T3590" i="7" s="1"/>
  <c r="S3591" i="7"/>
  <c r="T3591" i="7" s="1"/>
  <c r="S3592" i="7"/>
  <c r="T3592" i="7" s="1"/>
  <c r="S3593" i="7"/>
  <c r="T3593" i="7" s="1"/>
  <c r="S3594" i="7"/>
  <c r="T3594" i="7" s="1"/>
  <c r="S3595" i="7"/>
  <c r="T3595" i="7" s="1"/>
  <c r="S3596" i="7"/>
  <c r="T3596" i="7" s="1"/>
  <c r="S3597" i="7"/>
  <c r="T3597" i="7" s="1"/>
  <c r="S3598" i="7"/>
  <c r="T3598" i="7" s="1"/>
  <c r="S3599" i="7"/>
  <c r="T3599" i="7" s="1"/>
  <c r="S3600" i="7"/>
  <c r="T3600" i="7" s="1"/>
  <c r="S3601" i="7"/>
  <c r="T3601" i="7" s="1"/>
  <c r="S3602" i="7"/>
  <c r="T3602" i="7" s="1"/>
  <c r="S3603" i="7"/>
  <c r="T3603" i="7" s="1"/>
  <c r="S3604" i="7"/>
  <c r="T3604" i="7" s="1"/>
  <c r="S3605" i="7"/>
  <c r="T3605" i="7" s="1"/>
  <c r="S3606" i="7"/>
  <c r="T3606" i="7" s="1"/>
  <c r="S3607" i="7"/>
  <c r="T3607" i="7" s="1"/>
  <c r="S3608" i="7"/>
  <c r="T3608" i="7" s="1"/>
  <c r="S3609" i="7"/>
  <c r="T3609" i="7" s="1"/>
  <c r="S3610" i="7"/>
  <c r="T3610" i="7" s="1"/>
  <c r="S3611" i="7"/>
  <c r="T3611" i="7" s="1"/>
  <c r="S3612" i="7"/>
  <c r="T3612" i="7" s="1"/>
  <c r="S3613" i="7"/>
  <c r="T3613" i="7" s="1"/>
  <c r="S3614" i="7"/>
  <c r="T3614" i="7" s="1"/>
  <c r="S3615" i="7"/>
  <c r="T3615" i="7" s="1"/>
  <c r="S3616" i="7"/>
  <c r="T3616" i="7" s="1"/>
  <c r="S3617" i="7"/>
  <c r="T3617" i="7" s="1"/>
  <c r="S3618" i="7"/>
  <c r="T3618" i="7" s="1"/>
  <c r="S3619" i="7"/>
  <c r="T3619" i="7" s="1"/>
  <c r="S3620" i="7"/>
  <c r="T3620" i="7" s="1"/>
  <c r="S3621" i="7"/>
  <c r="T3621" i="7" s="1"/>
  <c r="S3622" i="7"/>
  <c r="T3622" i="7" s="1"/>
  <c r="S3623" i="7"/>
  <c r="T3623" i="7" s="1"/>
  <c r="S3624" i="7"/>
  <c r="T3624" i="7" s="1"/>
  <c r="S3625" i="7"/>
  <c r="T3625" i="7" s="1"/>
  <c r="S3626" i="7"/>
  <c r="T3626" i="7" s="1"/>
  <c r="S3627" i="7"/>
  <c r="T3627" i="7" s="1"/>
  <c r="S3628" i="7"/>
  <c r="T3628" i="7" s="1"/>
  <c r="S3629" i="7"/>
  <c r="T3629" i="7" s="1"/>
  <c r="S3630" i="7"/>
  <c r="T3630" i="7" s="1"/>
  <c r="S3631" i="7"/>
  <c r="T3631" i="7" s="1"/>
  <c r="S3632" i="7"/>
  <c r="T3632" i="7" s="1"/>
  <c r="S3633" i="7"/>
  <c r="T3633" i="7" s="1"/>
  <c r="S3634" i="7"/>
  <c r="T3634" i="7" s="1"/>
  <c r="S3635" i="7"/>
  <c r="T3635" i="7" s="1"/>
  <c r="S3636" i="7"/>
  <c r="T3636" i="7" s="1"/>
  <c r="S3637" i="7"/>
  <c r="T3637" i="7" s="1"/>
  <c r="S3638" i="7"/>
  <c r="T3638" i="7" s="1"/>
  <c r="S3639" i="7"/>
  <c r="T3639" i="7" s="1"/>
  <c r="S3640" i="7"/>
  <c r="T3640" i="7" s="1"/>
  <c r="S3641" i="7"/>
  <c r="T3641" i="7" s="1"/>
  <c r="S3642" i="7"/>
  <c r="T3642" i="7" s="1"/>
  <c r="S3643" i="7"/>
  <c r="T3643" i="7" s="1"/>
  <c r="S3644" i="7"/>
  <c r="T3644" i="7" s="1"/>
  <c r="S3645" i="7"/>
  <c r="T3645" i="7" s="1"/>
  <c r="S3646" i="7"/>
  <c r="T3646" i="7" s="1"/>
  <c r="S3647" i="7"/>
  <c r="T3647" i="7" s="1"/>
  <c r="S3648" i="7"/>
  <c r="T3648" i="7" s="1"/>
  <c r="S3649" i="7"/>
  <c r="T3649" i="7" s="1"/>
  <c r="S3650" i="7"/>
  <c r="T3650" i="7" s="1"/>
  <c r="S3651" i="7"/>
  <c r="T3651" i="7" s="1"/>
  <c r="S3652" i="7"/>
  <c r="T3652" i="7" s="1"/>
  <c r="S3653" i="7"/>
  <c r="T3653" i="7" s="1"/>
  <c r="S3654" i="7"/>
  <c r="T3654" i="7" s="1"/>
  <c r="S3655" i="7"/>
  <c r="T3655" i="7" s="1"/>
  <c r="S3656" i="7"/>
  <c r="T3656" i="7" s="1"/>
  <c r="S3657" i="7"/>
  <c r="T3657" i="7" s="1"/>
  <c r="S3658" i="7"/>
  <c r="T3658" i="7" s="1"/>
  <c r="S3659" i="7"/>
  <c r="T3659" i="7" s="1"/>
  <c r="S3660" i="7"/>
  <c r="T3660" i="7" s="1"/>
  <c r="S3661" i="7"/>
  <c r="T3661" i="7" s="1"/>
  <c r="S3662" i="7"/>
  <c r="T3662" i="7" s="1"/>
  <c r="S3663" i="7"/>
  <c r="T3663" i="7" s="1"/>
  <c r="S3664" i="7"/>
  <c r="T3664" i="7" s="1"/>
  <c r="S3665" i="7"/>
  <c r="T3665" i="7" s="1"/>
  <c r="S3666" i="7"/>
  <c r="T3666" i="7" s="1"/>
  <c r="S3667" i="7"/>
  <c r="T3667" i="7" s="1"/>
  <c r="S3668" i="7"/>
  <c r="T3668" i="7" s="1"/>
  <c r="S3669" i="7"/>
  <c r="T3669" i="7" s="1"/>
  <c r="S3670" i="7"/>
  <c r="T3670" i="7" s="1"/>
  <c r="S3671" i="7"/>
  <c r="T3671" i="7" s="1"/>
  <c r="S3672" i="7"/>
  <c r="T3672" i="7" s="1"/>
  <c r="S3673" i="7"/>
  <c r="T3673" i="7" s="1"/>
  <c r="S3674" i="7"/>
  <c r="T3674" i="7" s="1"/>
  <c r="S3675" i="7"/>
  <c r="T3675" i="7" s="1"/>
  <c r="S3676" i="7"/>
  <c r="T3676" i="7" s="1"/>
  <c r="S3677" i="7"/>
  <c r="T3677" i="7" s="1"/>
  <c r="S3678" i="7"/>
  <c r="T3678" i="7" s="1"/>
  <c r="S3679" i="7"/>
  <c r="T3679" i="7" s="1"/>
  <c r="S3680" i="7"/>
  <c r="T3680" i="7" s="1"/>
  <c r="S3681" i="7"/>
  <c r="T3681" i="7" s="1"/>
  <c r="S3682" i="7"/>
  <c r="T3682" i="7" s="1"/>
  <c r="S3683" i="7"/>
  <c r="T3683" i="7" s="1"/>
  <c r="S3684" i="7"/>
  <c r="T3684" i="7" s="1"/>
  <c r="S3685" i="7"/>
  <c r="T3685" i="7" s="1"/>
  <c r="S3686" i="7"/>
  <c r="T3686" i="7" s="1"/>
  <c r="S3687" i="7"/>
  <c r="T3687" i="7" s="1"/>
  <c r="S3688" i="7"/>
  <c r="T3688" i="7" s="1"/>
  <c r="S3689" i="7"/>
  <c r="T3689" i="7" s="1"/>
  <c r="S3690" i="7"/>
  <c r="T3690" i="7" s="1"/>
  <c r="S3691" i="7"/>
  <c r="T3691" i="7" s="1"/>
  <c r="S3692" i="7"/>
  <c r="T3692" i="7" s="1"/>
  <c r="S3693" i="7"/>
  <c r="T3693" i="7" s="1"/>
  <c r="S3694" i="7"/>
  <c r="T3694" i="7" s="1"/>
  <c r="S3695" i="7"/>
  <c r="T3695" i="7" s="1"/>
  <c r="S3696" i="7"/>
  <c r="T3696" i="7" s="1"/>
  <c r="S3697" i="7"/>
  <c r="T3697" i="7" s="1"/>
  <c r="S3698" i="7"/>
  <c r="T3698" i="7" s="1"/>
  <c r="S3699" i="7"/>
  <c r="T3699" i="7" s="1"/>
  <c r="S3700" i="7"/>
  <c r="T3700" i="7" s="1"/>
  <c r="S3701" i="7"/>
  <c r="T3701" i="7" s="1"/>
  <c r="S3702" i="7"/>
  <c r="T3702" i="7" s="1"/>
  <c r="S3703" i="7"/>
  <c r="T3703" i="7" s="1"/>
  <c r="S3704" i="7"/>
  <c r="T3704" i="7" s="1"/>
  <c r="S3705" i="7"/>
  <c r="T3705" i="7" s="1"/>
  <c r="S3706" i="7"/>
  <c r="T3706" i="7" s="1"/>
  <c r="S3707" i="7"/>
  <c r="T3707" i="7" s="1"/>
  <c r="S3708" i="7"/>
  <c r="T3708" i="7" s="1"/>
  <c r="S3709" i="7"/>
  <c r="T3709" i="7" s="1"/>
  <c r="S3710" i="7"/>
  <c r="T3710" i="7" s="1"/>
  <c r="S3711" i="7"/>
  <c r="T3711" i="7" s="1"/>
  <c r="S3712" i="7"/>
  <c r="T3712" i="7" s="1"/>
  <c r="S3713" i="7"/>
  <c r="T3713" i="7" s="1"/>
  <c r="S3714" i="7"/>
  <c r="T3714" i="7" s="1"/>
  <c r="S3715" i="7"/>
  <c r="T3715" i="7" s="1"/>
  <c r="S3716" i="7"/>
  <c r="T3716" i="7" s="1"/>
  <c r="S3717" i="7"/>
  <c r="T3717" i="7" s="1"/>
  <c r="S3718" i="7"/>
  <c r="T3718" i="7" s="1"/>
  <c r="S3719" i="7"/>
  <c r="T3719" i="7" s="1"/>
  <c r="S3720" i="7"/>
  <c r="T3720" i="7" s="1"/>
  <c r="S3721" i="7"/>
  <c r="T3721" i="7" s="1"/>
  <c r="S3722" i="7"/>
  <c r="T3722" i="7" s="1"/>
  <c r="S3723" i="7"/>
  <c r="T3723" i="7" s="1"/>
  <c r="S3724" i="7"/>
  <c r="T3724" i="7" s="1"/>
  <c r="S3725" i="7"/>
  <c r="T3725" i="7" s="1"/>
  <c r="S3726" i="7"/>
  <c r="T3726" i="7" s="1"/>
  <c r="S3727" i="7"/>
  <c r="T3727" i="7" s="1"/>
  <c r="S3728" i="7"/>
  <c r="T3728" i="7" s="1"/>
  <c r="S3729" i="7"/>
  <c r="T3729" i="7" s="1"/>
  <c r="S3730" i="7"/>
  <c r="T3730" i="7" s="1"/>
  <c r="S3731" i="7"/>
  <c r="T3731" i="7" s="1"/>
  <c r="S3732" i="7"/>
  <c r="T3732" i="7" s="1"/>
  <c r="S3733" i="7"/>
  <c r="T3733" i="7" s="1"/>
  <c r="S3734" i="7"/>
  <c r="T3734" i="7" s="1"/>
  <c r="S3735" i="7"/>
  <c r="T3735" i="7" s="1"/>
  <c r="S3736" i="7"/>
  <c r="T3736" i="7" s="1"/>
  <c r="S3737" i="7"/>
  <c r="T3737" i="7" s="1"/>
  <c r="S3738" i="7"/>
  <c r="T3738" i="7" s="1"/>
  <c r="S3739" i="7"/>
  <c r="T3739" i="7" s="1"/>
  <c r="S3740" i="7"/>
  <c r="T3740" i="7" s="1"/>
  <c r="S3741" i="7"/>
  <c r="T3741" i="7" s="1"/>
  <c r="S3742" i="7"/>
  <c r="T3742" i="7" s="1"/>
  <c r="S3743" i="7"/>
  <c r="T3743" i="7" s="1"/>
  <c r="S3744" i="7"/>
  <c r="T3744" i="7" s="1"/>
  <c r="S3745" i="7"/>
  <c r="T3745" i="7" s="1"/>
  <c r="S3746" i="7"/>
  <c r="T3746" i="7" s="1"/>
  <c r="S3747" i="7"/>
  <c r="T3747" i="7" s="1"/>
  <c r="S3748" i="7"/>
  <c r="T3748" i="7" s="1"/>
  <c r="S3749" i="7"/>
  <c r="T3749" i="7" s="1"/>
  <c r="S3750" i="7"/>
  <c r="T3750" i="7" s="1"/>
  <c r="S3751" i="7"/>
  <c r="T3751" i="7" s="1"/>
  <c r="S3752" i="7"/>
  <c r="T3752" i="7" s="1"/>
  <c r="S3753" i="7"/>
  <c r="T3753" i="7" s="1"/>
  <c r="S3754" i="7"/>
  <c r="T3754" i="7" s="1"/>
  <c r="S3755" i="7"/>
  <c r="T3755" i="7" s="1"/>
  <c r="S3756" i="7"/>
  <c r="T3756" i="7" s="1"/>
  <c r="S3757" i="7"/>
  <c r="T3757" i="7" s="1"/>
  <c r="S3758" i="7"/>
  <c r="T3758" i="7" s="1"/>
  <c r="S3759" i="7"/>
  <c r="T3759" i="7" s="1"/>
  <c r="S3760" i="7"/>
  <c r="T3760" i="7" s="1"/>
  <c r="S3761" i="7"/>
  <c r="T3761" i="7" s="1"/>
  <c r="S3762" i="7"/>
  <c r="T3762" i="7" s="1"/>
  <c r="S3763" i="7"/>
  <c r="T3763" i="7" s="1"/>
  <c r="S3764" i="7"/>
  <c r="T3764" i="7" s="1"/>
  <c r="S3765" i="7"/>
  <c r="T3765" i="7" s="1"/>
  <c r="S3766" i="7"/>
  <c r="T3766" i="7" s="1"/>
  <c r="S3767" i="7"/>
  <c r="T3767" i="7" s="1"/>
  <c r="S3768" i="7"/>
  <c r="T3768" i="7" s="1"/>
  <c r="S3769" i="7"/>
  <c r="T3769" i="7" s="1"/>
  <c r="S3770" i="7"/>
  <c r="T3770" i="7" s="1"/>
  <c r="S3771" i="7"/>
  <c r="T3771" i="7" s="1"/>
  <c r="S3772" i="7"/>
  <c r="T3772" i="7" s="1"/>
  <c r="S3773" i="7"/>
  <c r="T3773" i="7" s="1"/>
  <c r="S3774" i="7"/>
  <c r="T3774" i="7" s="1"/>
  <c r="S3775" i="7"/>
  <c r="T3775" i="7" s="1"/>
  <c r="S3776" i="7"/>
  <c r="T3776" i="7" s="1"/>
  <c r="S3777" i="7"/>
  <c r="T3777" i="7" s="1"/>
  <c r="S3778" i="7"/>
  <c r="T3778" i="7" s="1"/>
  <c r="S3779" i="7"/>
  <c r="T3779" i="7" s="1"/>
  <c r="S3780" i="7"/>
  <c r="T3780" i="7" s="1"/>
  <c r="S3781" i="7"/>
  <c r="T3781" i="7" s="1"/>
  <c r="S3782" i="7"/>
  <c r="T3782" i="7" s="1"/>
  <c r="S3783" i="7"/>
  <c r="T3783" i="7" s="1"/>
  <c r="S3784" i="7"/>
  <c r="T3784" i="7" s="1"/>
  <c r="S3785" i="7"/>
  <c r="T3785" i="7" s="1"/>
  <c r="S3786" i="7"/>
  <c r="T3786" i="7" s="1"/>
  <c r="S3787" i="7"/>
  <c r="T3787" i="7" s="1"/>
  <c r="S3788" i="7"/>
  <c r="T3788" i="7" s="1"/>
  <c r="S3789" i="7"/>
  <c r="T3789" i="7" s="1"/>
  <c r="S3790" i="7"/>
  <c r="T3790" i="7" s="1"/>
  <c r="S3791" i="7"/>
  <c r="T3791" i="7" s="1"/>
  <c r="S3792" i="7"/>
  <c r="T3792" i="7" s="1"/>
  <c r="S3793" i="7"/>
  <c r="T3793" i="7" s="1"/>
  <c r="S3794" i="7"/>
  <c r="T3794" i="7" s="1"/>
  <c r="S3795" i="7"/>
  <c r="T3795" i="7" s="1"/>
  <c r="S3796" i="7"/>
  <c r="T3796" i="7" s="1"/>
  <c r="S3797" i="7"/>
  <c r="T3797" i="7" s="1"/>
  <c r="S3798" i="7"/>
  <c r="T3798" i="7" s="1"/>
  <c r="S3799" i="7"/>
  <c r="T3799" i="7" s="1"/>
  <c r="S3800" i="7"/>
  <c r="T3800" i="7" s="1"/>
  <c r="S3801" i="7"/>
  <c r="T3801" i="7" s="1"/>
  <c r="S3802" i="7"/>
  <c r="T3802" i="7" s="1"/>
  <c r="S3803" i="7"/>
  <c r="T3803" i="7" s="1"/>
  <c r="S3804" i="7"/>
  <c r="T3804" i="7" s="1"/>
  <c r="S3805" i="7"/>
  <c r="T3805" i="7" s="1"/>
  <c r="S3806" i="7"/>
  <c r="T3806" i="7" s="1"/>
  <c r="S3807" i="7"/>
  <c r="T3807" i="7" s="1"/>
  <c r="S3808" i="7"/>
  <c r="T3808" i="7" s="1"/>
  <c r="S3809" i="7"/>
  <c r="T3809" i="7" s="1"/>
  <c r="S3810" i="7"/>
  <c r="T3810" i="7" s="1"/>
  <c r="S3811" i="7"/>
  <c r="T3811" i="7" s="1"/>
  <c r="S3812" i="7"/>
  <c r="T3812" i="7" s="1"/>
  <c r="S3813" i="7"/>
  <c r="T3813" i="7" s="1"/>
  <c r="S3814" i="7"/>
  <c r="T3814" i="7" s="1"/>
  <c r="S3815" i="7"/>
  <c r="T3815" i="7" s="1"/>
  <c r="S3816" i="7"/>
  <c r="T3816" i="7" s="1"/>
  <c r="S3817" i="7"/>
  <c r="T3817" i="7" s="1"/>
  <c r="S3818" i="7"/>
  <c r="T3818" i="7" s="1"/>
  <c r="S3819" i="7"/>
  <c r="T3819" i="7" s="1"/>
  <c r="S3820" i="7"/>
  <c r="T3820" i="7" s="1"/>
  <c r="S3821" i="7"/>
  <c r="T3821" i="7" s="1"/>
  <c r="S3822" i="7"/>
  <c r="T3822" i="7" s="1"/>
  <c r="S3823" i="7"/>
  <c r="T3823" i="7" s="1"/>
  <c r="S3824" i="7"/>
  <c r="T3824" i="7" s="1"/>
  <c r="S3825" i="7"/>
  <c r="T3825" i="7" s="1"/>
  <c r="S3826" i="7"/>
  <c r="T3826" i="7" s="1"/>
  <c r="S3827" i="7"/>
  <c r="T3827" i="7" s="1"/>
  <c r="S3828" i="7"/>
  <c r="T3828" i="7" s="1"/>
  <c r="S3829" i="7"/>
  <c r="T3829" i="7" s="1"/>
  <c r="S3830" i="7"/>
  <c r="T3830" i="7" s="1"/>
  <c r="S3831" i="7"/>
  <c r="T3831" i="7" s="1"/>
  <c r="S3832" i="7"/>
  <c r="T3832" i="7" s="1"/>
  <c r="S3833" i="7"/>
  <c r="T3833" i="7" s="1"/>
  <c r="S3834" i="7"/>
  <c r="T3834" i="7" s="1"/>
  <c r="S3835" i="7"/>
  <c r="T3835" i="7" s="1"/>
  <c r="S3836" i="7"/>
  <c r="T3836" i="7" s="1"/>
  <c r="S3837" i="7"/>
  <c r="T3837" i="7" s="1"/>
  <c r="S3838" i="7"/>
  <c r="T3838" i="7" s="1"/>
  <c r="S3839" i="7"/>
  <c r="T3839" i="7" s="1"/>
  <c r="S3840" i="7"/>
  <c r="T3840" i="7" s="1"/>
  <c r="S3841" i="7"/>
  <c r="T3841" i="7" s="1"/>
  <c r="S3842" i="7"/>
  <c r="T3842" i="7" s="1"/>
  <c r="S3843" i="7"/>
  <c r="T3843" i="7" s="1"/>
  <c r="S3844" i="7"/>
  <c r="T3844" i="7" s="1"/>
  <c r="S3845" i="7"/>
  <c r="T3845" i="7" s="1"/>
  <c r="S3846" i="7"/>
  <c r="T3846" i="7" s="1"/>
  <c r="S3847" i="7"/>
  <c r="T3847" i="7" s="1"/>
  <c r="S3848" i="7"/>
  <c r="T3848" i="7" s="1"/>
  <c r="S3849" i="7"/>
  <c r="T3849" i="7" s="1"/>
  <c r="S3850" i="7"/>
  <c r="T3850" i="7" s="1"/>
  <c r="S3851" i="7"/>
  <c r="T3851" i="7" s="1"/>
  <c r="S3852" i="7"/>
  <c r="T3852" i="7" s="1"/>
  <c r="S3853" i="7"/>
  <c r="T3853" i="7" s="1"/>
  <c r="S3854" i="7"/>
  <c r="T3854" i="7" s="1"/>
  <c r="S3855" i="7"/>
  <c r="T3855" i="7" s="1"/>
  <c r="S3856" i="7"/>
  <c r="T3856" i="7" s="1"/>
  <c r="S3857" i="7"/>
  <c r="T3857" i="7" s="1"/>
  <c r="S3858" i="7"/>
  <c r="T3858" i="7" s="1"/>
  <c r="S3859" i="7"/>
  <c r="T3859" i="7" s="1"/>
  <c r="S3860" i="7"/>
  <c r="T3860" i="7" s="1"/>
  <c r="S3861" i="7"/>
  <c r="T3861" i="7" s="1"/>
  <c r="S3862" i="7"/>
  <c r="T3862" i="7" s="1"/>
  <c r="S3863" i="7"/>
  <c r="T3863" i="7" s="1"/>
  <c r="S3864" i="7"/>
  <c r="T3864" i="7" s="1"/>
  <c r="S3865" i="7"/>
  <c r="T3865" i="7" s="1"/>
  <c r="S3866" i="7"/>
  <c r="T3866" i="7" s="1"/>
  <c r="S3867" i="7"/>
  <c r="T3867" i="7" s="1"/>
  <c r="S3868" i="7"/>
  <c r="T3868" i="7" s="1"/>
  <c r="S3869" i="7"/>
  <c r="T3869" i="7" s="1"/>
  <c r="S3870" i="7"/>
  <c r="T3870" i="7" s="1"/>
  <c r="S3871" i="7"/>
  <c r="T3871" i="7" s="1"/>
  <c r="S3872" i="7"/>
  <c r="T3872" i="7" s="1"/>
  <c r="S3873" i="7"/>
  <c r="T3873" i="7" s="1"/>
  <c r="S3874" i="7"/>
  <c r="T3874" i="7" s="1"/>
  <c r="S3875" i="7"/>
  <c r="T3875" i="7" s="1"/>
  <c r="S3876" i="7"/>
  <c r="T3876" i="7" s="1"/>
  <c r="S3877" i="7"/>
  <c r="T3877" i="7" s="1"/>
  <c r="S3878" i="7"/>
  <c r="T3878" i="7" s="1"/>
  <c r="S3879" i="7"/>
  <c r="T3879" i="7" s="1"/>
  <c r="S3880" i="7"/>
  <c r="T3880" i="7" s="1"/>
  <c r="S3881" i="7"/>
  <c r="T3881" i="7" s="1"/>
  <c r="S3882" i="7"/>
  <c r="T3882" i="7" s="1"/>
  <c r="S3883" i="7"/>
  <c r="T3883" i="7" s="1"/>
  <c r="S3884" i="7"/>
  <c r="T3884" i="7" s="1"/>
  <c r="S3885" i="7"/>
  <c r="T3885" i="7" s="1"/>
  <c r="S3886" i="7"/>
  <c r="T3886" i="7" s="1"/>
  <c r="S3887" i="7"/>
  <c r="T3887" i="7" s="1"/>
  <c r="S3888" i="7"/>
  <c r="T3888" i="7" s="1"/>
  <c r="S3889" i="7"/>
  <c r="T3889" i="7" s="1"/>
  <c r="S3890" i="7"/>
  <c r="T3890" i="7" s="1"/>
  <c r="S3891" i="7"/>
  <c r="T3891" i="7" s="1"/>
  <c r="S3892" i="7"/>
  <c r="T3892" i="7" s="1"/>
  <c r="S3893" i="7"/>
  <c r="T3893" i="7" s="1"/>
  <c r="S3894" i="7"/>
  <c r="T3894" i="7" s="1"/>
  <c r="S3895" i="7"/>
  <c r="T3895" i="7" s="1"/>
  <c r="S3896" i="7"/>
  <c r="T3896" i="7" s="1"/>
  <c r="S3897" i="7"/>
  <c r="T3897" i="7" s="1"/>
  <c r="S3898" i="7"/>
  <c r="T3898" i="7" s="1"/>
  <c r="S3899" i="7"/>
  <c r="T3899" i="7" s="1"/>
  <c r="S3900" i="7"/>
  <c r="T3900" i="7" s="1"/>
  <c r="S3901" i="7"/>
  <c r="T3901" i="7" s="1"/>
  <c r="S3902" i="7"/>
  <c r="T3902" i="7" s="1"/>
  <c r="S3903" i="7"/>
  <c r="T3903" i="7" s="1"/>
  <c r="S3904" i="7"/>
  <c r="T3904" i="7" s="1"/>
  <c r="S3905" i="7"/>
  <c r="T3905" i="7" s="1"/>
  <c r="S3906" i="7"/>
  <c r="T3906" i="7" s="1"/>
  <c r="S3907" i="7"/>
  <c r="T3907" i="7" s="1"/>
  <c r="S3908" i="7"/>
  <c r="T3908" i="7" s="1"/>
  <c r="S3909" i="7"/>
  <c r="T3909" i="7" s="1"/>
  <c r="S3910" i="7"/>
  <c r="T3910" i="7" s="1"/>
  <c r="S3911" i="7"/>
  <c r="T3911" i="7" s="1"/>
  <c r="S3912" i="7"/>
  <c r="T3912" i="7" s="1"/>
  <c r="S3913" i="7"/>
  <c r="T3913" i="7" s="1"/>
  <c r="S3914" i="7"/>
  <c r="T3914" i="7" s="1"/>
  <c r="S3915" i="7"/>
  <c r="T3915" i="7" s="1"/>
  <c r="S3916" i="7"/>
  <c r="T3916" i="7" s="1"/>
  <c r="S3917" i="7"/>
  <c r="T3917" i="7" s="1"/>
  <c r="S3918" i="7"/>
  <c r="T3918" i="7" s="1"/>
  <c r="S3919" i="7"/>
  <c r="T3919" i="7" s="1"/>
  <c r="S3920" i="7"/>
  <c r="T3920" i="7" s="1"/>
  <c r="S3921" i="7"/>
  <c r="T3921" i="7" s="1"/>
  <c r="S3922" i="7"/>
  <c r="T3922" i="7" s="1"/>
  <c r="S3923" i="7"/>
  <c r="T3923" i="7" s="1"/>
  <c r="S3924" i="7"/>
  <c r="T3924" i="7" s="1"/>
  <c r="S3925" i="7"/>
  <c r="T3925" i="7" s="1"/>
  <c r="S3926" i="7"/>
  <c r="T3926" i="7" s="1"/>
  <c r="S3927" i="7"/>
  <c r="T3927" i="7" s="1"/>
  <c r="S3928" i="7"/>
  <c r="T3928" i="7" s="1"/>
  <c r="S3929" i="7"/>
  <c r="T3929" i="7" s="1"/>
  <c r="S3930" i="7"/>
  <c r="T3930" i="7" s="1"/>
  <c r="S3931" i="7"/>
  <c r="T3931" i="7" s="1"/>
  <c r="S3932" i="7"/>
  <c r="T3932" i="7" s="1"/>
  <c r="S3933" i="7"/>
  <c r="T3933" i="7" s="1"/>
  <c r="S3934" i="7"/>
  <c r="T3934" i="7" s="1"/>
  <c r="S3935" i="7"/>
  <c r="T3935" i="7" s="1"/>
  <c r="S3936" i="7"/>
  <c r="T3936" i="7" s="1"/>
  <c r="S3937" i="7"/>
  <c r="T3937" i="7" s="1"/>
  <c r="S3938" i="7"/>
  <c r="T3938" i="7" s="1"/>
  <c r="S3939" i="7"/>
  <c r="T3939" i="7" s="1"/>
  <c r="S3940" i="7"/>
  <c r="T3940" i="7" s="1"/>
  <c r="S3941" i="7"/>
  <c r="T3941" i="7" s="1"/>
  <c r="S3942" i="7"/>
  <c r="T3942" i="7" s="1"/>
  <c r="S3943" i="7"/>
  <c r="T3943" i="7" s="1"/>
  <c r="S3944" i="7"/>
  <c r="T3944" i="7" s="1"/>
  <c r="S3945" i="7"/>
  <c r="T3945" i="7" s="1"/>
  <c r="S3946" i="7"/>
  <c r="T3946" i="7" s="1"/>
  <c r="S3947" i="7"/>
  <c r="T3947" i="7" s="1"/>
  <c r="S3948" i="7"/>
  <c r="T3948" i="7" s="1"/>
  <c r="S3949" i="7"/>
  <c r="T3949" i="7" s="1"/>
  <c r="S3950" i="7"/>
  <c r="T3950" i="7" s="1"/>
  <c r="S3951" i="7"/>
  <c r="T3951" i="7" s="1"/>
  <c r="S3952" i="7"/>
  <c r="T3952" i="7" s="1"/>
  <c r="S3953" i="7"/>
  <c r="T3953" i="7" s="1"/>
  <c r="S3954" i="7"/>
  <c r="T3954" i="7" s="1"/>
  <c r="S3955" i="7"/>
  <c r="T3955" i="7" s="1"/>
  <c r="S3956" i="7"/>
  <c r="T3956" i="7" s="1"/>
  <c r="S3957" i="7"/>
  <c r="T3957" i="7" s="1"/>
  <c r="S3958" i="7"/>
  <c r="T3958" i="7" s="1"/>
  <c r="S3959" i="7"/>
  <c r="T3959" i="7" s="1"/>
  <c r="S3960" i="7"/>
  <c r="T3960" i="7" s="1"/>
  <c r="S3961" i="7"/>
  <c r="T3961" i="7" s="1"/>
  <c r="S3962" i="7"/>
  <c r="T3962" i="7" s="1"/>
  <c r="S3963" i="7"/>
  <c r="T3963" i="7" s="1"/>
  <c r="S3964" i="7"/>
  <c r="T3964" i="7" s="1"/>
  <c r="S3965" i="7"/>
  <c r="T3965" i="7" s="1"/>
  <c r="S3966" i="7"/>
  <c r="T3966" i="7" s="1"/>
  <c r="S3967" i="7"/>
  <c r="T3967" i="7" s="1"/>
  <c r="S3968" i="7"/>
  <c r="T3968" i="7" s="1"/>
  <c r="S3969" i="7"/>
  <c r="T3969" i="7" s="1"/>
  <c r="S3970" i="7"/>
  <c r="T3970" i="7" s="1"/>
  <c r="S3971" i="7"/>
  <c r="T3971" i="7" s="1"/>
  <c r="S3972" i="7"/>
  <c r="T3972" i="7" s="1"/>
  <c r="S3973" i="7"/>
  <c r="T3973" i="7" s="1"/>
  <c r="S3974" i="7"/>
  <c r="T3974" i="7" s="1"/>
  <c r="S3975" i="7"/>
  <c r="T3975" i="7" s="1"/>
  <c r="S3976" i="7"/>
  <c r="T3976" i="7" s="1"/>
  <c r="S3977" i="7"/>
  <c r="T3977" i="7" s="1"/>
  <c r="S3978" i="7"/>
  <c r="T3978" i="7" s="1"/>
  <c r="S3979" i="7"/>
  <c r="T3979" i="7" s="1"/>
  <c r="S3980" i="7"/>
  <c r="T3980" i="7" s="1"/>
  <c r="S3981" i="7"/>
  <c r="T3981" i="7" s="1"/>
  <c r="S3982" i="7"/>
  <c r="T3982" i="7" s="1"/>
  <c r="S3983" i="7"/>
  <c r="T3983" i="7" s="1"/>
  <c r="S3984" i="7"/>
  <c r="T3984" i="7" s="1"/>
  <c r="S3985" i="7"/>
  <c r="T3985" i="7" s="1"/>
  <c r="S3986" i="7"/>
  <c r="T3986" i="7" s="1"/>
  <c r="S3987" i="7"/>
  <c r="T3987" i="7" s="1"/>
  <c r="S3988" i="7"/>
  <c r="T3988" i="7" s="1"/>
  <c r="S3989" i="7"/>
  <c r="T3989" i="7" s="1"/>
  <c r="S3990" i="7"/>
  <c r="T3990" i="7" s="1"/>
  <c r="S3991" i="7"/>
  <c r="T3991" i="7" s="1"/>
  <c r="S3992" i="7"/>
  <c r="T3992" i="7" s="1"/>
  <c r="S3993" i="7"/>
  <c r="T3993" i="7" s="1"/>
  <c r="S3994" i="7"/>
  <c r="T3994" i="7" s="1"/>
  <c r="S3995" i="7"/>
  <c r="T3995" i="7" s="1"/>
  <c r="S3996" i="7"/>
  <c r="T3996" i="7" s="1"/>
  <c r="S3997" i="7"/>
  <c r="T3997" i="7" s="1"/>
  <c r="S3998" i="7"/>
  <c r="T3998" i="7" s="1"/>
  <c r="S3999" i="7"/>
  <c r="T3999" i="7" s="1"/>
  <c r="S4000" i="7"/>
  <c r="T4000" i="7" s="1"/>
  <c r="S4001" i="7"/>
  <c r="T4001" i="7" s="1"/>
  <c r="S4002" i="7"/>
  <c r="T4002" i="7" s="1"/>
  <c r="S4003" i="7"/>
  <c r="T4003" i="7" s="1"/>
  <c r="S4004" i="7"/>
  <c r="T4004" i="7" s="1"/>
  <c r="S4005" i="7"/>
  <c r="T4005" i="7" s="1"/>
  <c r="S4006" i="7"/>
  <c r="T4006" i="7" s="1"/>
  <c r="S4007" i="7"/>
  <c r="T4007" i="7" s="1"/>
  <c r="S4008" i="7"/>
  <c r="T4008" i="7" s="1"/>
  <c r="S4009" i="7"/>
  <c r="T4009" i="7" s="1"/>
  <c r="S4010" i="7"/>
  <c r="T4010" i="7" s="1"/>
  <c r="S4011" i="7"/>
  <c r="T4011" i="7" s="1"/>
  <c r="S4012" i="7"/>
  <c r="T4012" i="7" s="1"/>
  <c r="S4013" i="7"/>
  <c r="T4013" i="7" s="1"/>
  <c r="S4014" i="7"/>
  <c r="T4014" i="7" s="1"/>
  <c r="S4015" i="7"/>
  <c r="T4015" i="7" s="1"/>
  <c r="S4016" i="7"/>
  <c r="T4016" i="7" s="1"/>
  <c r="S4017" i="7"/>
  <c r="T4017" i="7" s="1"/>
  <c r="S4018" i="7"/>
  <c r="T4018" i="7" s="1"/>
  <c r="S4019" i="7"/>
  <c r="T4019" i="7" s="1"/>
  <c r="S4020" i="7"/>
  <c r="T4020" i="7" s="1"/>
  <c r="S4021" i="7"/>
  <c r="T4021" i="7" s="1"/>
  <c r="S4022" i="7"/>
  <c r="T4022" i="7" s="1"/>
  <c r="S4023" i="7"/>
  <c r="T4023" i="7" s="1"/>
  <c r="S4024" i="7"/>
  <c r="T4024" i="7" s="1"/>
  <c r="S4025" i="7"/>
  <c r="T4025" i="7" s="1"/>
  <c r="S4026" i="7"/>
  <c r="T4026" i="7" s="1"/>
  <c r="S4027" i="7"/>
  <c r="T4027" i="7" s="1"/>
  <c r="S4028" i="7"/>
  <c r="T4028" i="7" s="1"/>
  <c r="S4029" i="7"/>
  <c r="T4029" i="7" s="1"/>
  <c r="S4030" i="7"/>
  <c r="T4030" i="7" s="1"/>
  <c r="S4031" i="7"/>
  <c r="T4031" i="7" s="1"/>
  <c r="S4032" i="7"/>
  <c r="T4032" i="7" s="1"/>
  <c r="S4033" i="7"/>
  <c r="T4033" i="7" s="1"/>
  <c r="S4034" i="7"/>
  <c r="T4034" i="7" s="1"/>
  <c r="S4035" i="7"/>
  <c r="T4035" i="7" s="1"/>
  <c r="S4036" i="7"/>
  <c r="T4036" i="7" s="1"/>
  <c r="S4037" i="7"/>
  <c r="T4037" i="7" s="1"/>
  <c r="S4038" i="7"/>
  <c r="T4038" i="7" s="1"/>
  <c r="S4039" i="7"/>
  <c r="T4039" i="7" s="1"/>
  <c r="S4040" i="7"/>
  <c r="T4040" i="7" s="1"/>
  <c r="S4041" i="7"/>
  <c r="T4041" i="7" s="1"/>
  <c r="S4042" i="7"/>
  <c r="T4042" i="7" s="1"/>
  <c r="S4043" i="7"/>
  <c r="T4043" i="7" s="1"/>
  <c r="S4044" i="7"/>
  <c r="T4044" i="7" s="1"/>
  <c r="S4045" i="7"/>
  <c r="T4045" i="7" s="1"/>
  <c r="S4046" i="7"/>
  <c r="T4046" i="7" s="1"/>
  <c r="S4047" i="7"/>
  <c r="T4047" i="7" s="1"/>
  <c r="S4048" i="7"/>
  <c r="T4048" i="7" s="1"/>
  <c r="S4049" i="7"/>
  <c r="T4049" i="7" s="1"/>
  <c r="S4050" i="7"/>
  <c r="T4050" i="7" s="1"/>
  <c r="S4051" i="7"/>
  <c r="T4051" i="7" s="1"/>
  <c r="S4052" i="7"/>
  <c r="T4052" i="7" s="1"/>
  <c r="S4053" i="7"/>
  <c r="T4053" i="7" s="1"/>
  <c r="S4054" i="7"/>
  <c r="T4054" i="7" s="1"/>
  <c r="S4055" i="7"/>
  <c r="T4055" i="7" s="1"/>
  <c r="S4056" i="7"/>
  <c r="T4056" i="7" s="1"/>
  <c r="S4057" i="7"/>
  <c r="T4057" i="7" s="1"/>
  <c r="S4058" i="7"/>
  <c r="T4058" i="7" s="1"/>
  <c r="S4059" i="7"/>
  <c r="T4059" i="7" s="1"/>
  <c r="S4060" i="7"/>
  <c r="T4060" i="7" s="1"/>
  <c r="S4061" i="7"/>
  <c r="T4061" i="7" s="1"/>
  <c r="S4062" i="7"/>
  <c r="T4062" i="7" s="1"/>
  <c r="S4063" i="7"/>
  <c r="T4063" i="7" s="1"/>
  <c r="S4064" i="7"/>
  <c r="T4064" i="7" s="1"/>
  <c r="S4065" i="7"/>
  <c r="T4065" i="7" s="1"/>
  <c r="S4066" i="7"/>
  <c r="T4066" i="7" s="1"/>
  <c r="S4067" i="7"/>
  <c r="T4067" i="7" s="1"/>
  <c r="S4068" i="7"/>
  <c r="T4068" i="7" s="1"/>
  <c r="S4069" i="7"/>
  <c r="T4069" i="7" s="1"/>
  <c r="S4070" i="7"/>
  <c r="T4070" i="7" s="1"/>
  <c r="S4071" i="7"/>
  <c r="T4071" i="7" s="1"/>
  <c r="S4072" i="7"/>
  <c r="T4072" i="7" s="1"/>
  <c r="S4073" i="7"/>
  <c r="T4073" i="7" s="1"/>
  <c r="S4074" i="7"/>
  <c r="T4074" i="7" s="1"/>
  <c r="S4075" i="7"/>
  <c r="T4075" i="7" s="1"/>
  <c r="S4076" i="7"/>
  <c r="T4076" i="7" s="1"/>
  <c r="S4077" i="7"/>
  <c r="T4077" i="7" s="1"/>
  <c r="S4078" i="7"/>
  <c r="T4078" i="7" s="1"/>
  <c r="S4079" i="7"/>
  <c r="T4079" i="7" s="1"/>
  <c r="S4080" i="7"/>
  <c r="T4080" i="7" s="1"/>
  <c r="S4081" i="7"/>
  <c r="T4081" i="7" s="1"/>
  <c r="S4082" i="7"/>
  <c r="T4082" i="7" s="1"/>
  <c r="S4083" i="7"/>
  <c r="T4083" i="7" s="1"/>
  <c r="S4084" i="7"/>
  <c r="T4084" i="7" s="1"/>
  <c r="S4085" i="7"/>
  <c r="T4085" i="7" s="1"/>
  <c r="S4086" i="7"/>
  <c r="T4086" i="7" s="1"/>
  <c r="S4087" i="7"/>
  <c r="T4087" i="7" s="1"/>
  <c r="S4088" i="7"/>
  <c r="T4088" i="7" s="1"/>
  <c r="S4089" i="7"/>
  <c r="T4089" i="7" s="1"/>
  <c r="S4090" i="7"/>
  <c r="T4090" i="7" s="1"/>
  <c r="S4091" i="7"/>
  <c r="T4091" i="7" s="1"/>
  <c r="S4092" i="7"/>
  <c r="T4092" i="7" s="1"/>
  <c r="S4093" i="7"/>
  <c r="T4093" i="7" s="1"/>
  <c r="S4094" i="7"/>
  <c r="T4094" i="7" s="1"/>
  <c r="S4095" i="7"/>
  <c r="T4095" i="7" s="1"/>
  <c r="S4096" i="7"/>
  <c r="T4096" i="7" s="1"/>
  <c r="S4097" i="7"/>
  <c r="T4097" i="7" s="1"/>
  <c r="S4098" i="7"/>
  <c r="T4098" i="7" s="1"/>
  <c r="S4099" i="7"/>
  <c r="T4099" i="7" s="1"/>
  <c r="S4100" i="7"/>
  <c r="T4100" i="7" s="1"/>
  <c r="S4101" i="7"/>
  <c r="T4101" i="7" s="1"/>
  <c r="S4102" i="7"/>
  <c r="T4102" i="7" s="1"/>
  <c r="S4103" i="7"/>
  <c r="T4103" i="7" s="1"/>
  <c r="S4104" i="7"/>
  <c r="T4104" i="7" s="1"/>
  <c r="S4105" i="7"/>
  <c r="T4105" i="7" s="1"/>
  <c r="S4106" i="7"/>
  <c r="T4106" i="7" s="1"/>
  <c r="S4107" i="7"/>
  <c r="T4107" i="7" s="1"/>
  <c r="S4108" i="7"/>
  <c r="T4108" i="7" s="1"/>
  <c r="S4109" i="7"/>
  <c r="T4109" i="7" s="1"/>
  <c r="S4110" i="7"/>
  <c r="T4110" i="7" s="1"/>
  <c r="S4111" i="7"/>
  <c r="T4111" i="7" s="1"/>
  <c r="S4112" i="7"/>
  <c r="T4112" i="7" s="1"/>
  <c r="S4113" i="7"/>
  <c r="T4113" i="7" s="1"/>
  <c r="S4114" i="7"/>
  <c r="T4114" i="7" s="1"/>
  <c r="S4115" i="7"/>
  <c r="T4115" i="7" s="1"/>
  <c r="S4116" i="7"/>
  <c r="T4116" i="7" s="1"/>
  <c r="S4117" i="7"/>
  <c r="T4117" i="7" s="1"/>
  <c r="S4118" i="7"/>
  <c r="T4118" i="7" s="1"/>
  <c r="S4119" i="7"/>
  <c r="T4119" i="7" s="1"/>
  <c r="S4120" i="7"/>
  <c r="T4120" i="7" s="1"/>
  <c r="S4121" i="7"/>
  <c r="T4121" i="7" s="1"/>
  <c r="S4122" i="7"/>
  <c r="T4122" i="7" s="1"/>
  <c r="S4123" i="7"/>
  <c r="T4123" i="7" s="1"/>
  <c r="S4124" i="7"/>
  <c r="T4124" i="7" s="1"/>
  <c r="S4125" i="7"/>
  <c r="T4125" i="7" s="1"/>
  <c r="S4126" i="7"/>
  <c r="T4126" i="7" s="1"/>
  <c r="S4127" i="7"/>
  <c r="T4127" i="7" s="1"/>
  <c r="S4128" i="7"/>
  <c r="T4128" i="7" s="1"/>
  <c r="S4129" i="7"/>
  <c r="T4129" i="7" s="1"/>
  <c r="S4130" i="7"/>
  <c r="T4130" i="7" s="1"/>
  <c r="S4131" i="7"/>
  <c r="T4131" i="7" s="1"/>
  <c r="S4132" i="7"/>
  <c r="T4132" i="7" s="1"/>
  <c r="S4133" i="7"/>
  <c r="T4133" i="7" s="1"/>
  <c r="S4134" i="7"/>
  <c r="T4134" i="7" s="1"/>
  <c r="S4135" i="7"/>
  <c r="T4135" i="7" s="1"/>
  <c r="S4136" i="7"/>
  <c r="T4136" i="7" s="1"/>
  <c r="S4137" i="7"/>
  <c r="T4137" i="7" s="1"/>
  <c r="S4138" i="7"/>
  <c r="T4138" i="7" s="1"/>
  <c r="S4139" i="7"/>
  <c r="T4139" i="7" s="1"/>
  <c r="S4140" i="7"/>
  <c r="T4140" i="7" s="1"/>
  <c r="S4141" i="7"/>
  <c r="T4141" i="7" s="1"/>
  <c r="S4142" i="7"/>
  <c r="T4142" i="7" s="1"/>
  <c r="S4143" i="7"/>
  <c r="T4143" i="7" s="1"/>
  <c r="S4144" i="7"/>
  <c r="T4144" i="7" s="1"/>
  <c r="S4145" i="7"/>
  <c r="T4145" i="7" s="1"/>
  <c r="S4146" i="7"/>
  <c r="T4146" i="7" s="1"/>
  <c r="S4147" i="7"/>
  <c r="T4147" i="7" s="1"/>
  <c r="S4148" i="7"/>
  <c r="T4148" i="7" s="1"/>
  <c r="S4149" i="7"/>
  <c r="T4149" i="7" s="1"/>
  <c r="S4150" i="7"/>
  <c r="T4150" i="7" s="1"/>
  <c r="S4151" i="7"/>
  <c r="T4151" i="7" s="1"/>
  <c r="S4152" i="7"/>
  <c r="T4152" i="7" s="1"/>
  <c r="S4153" i="7"/>
  <c r="T4153" i="7" s="1"/>
  <c r="S4154" i="7"/>
  <c r="T4154" i="7" s="1"/>
  <c r="S4155" i="7"/>
  <c r="T4155" i="7" s="1"/>
  <c r="S4156" i="7"/>
  <c r="T4156" i="7" s="1"/>
  <c r="S4157" i="7"/>
  <c r="T4157" i="7" s="1"/>
  <c r="S4158" i="7"/>
  <c r="T4158" i="7" s="1"/>
  <c r="S4159" i="7"/>
  <c r="T4159" i="7" s="1"/>
  <c r="S4160" i="7"/>
  <c r="T4160" i="7" s="1"/>
  <c r="S4161" i="7"/>
  <c r="T4161" i="7" s="1"/>
  <c r="S4162" i="7"/>
  <c r="T4162" i="7" s="1"/>
  <c r="S4163" i="7"/>
  <c r="T4163" i="7" s="1"/>
  <c r="S4164" i="7"/>
  <c r="T4164" i="7" s="1"/>
  <c r="S4165" i="7"/>
  <c r="T4165" i="7" s="1"/>
  <c r="S4166" i="7"/>
  <c r="T4166" i="7" s="1"/>
  <c r="S4167" i="7"/>
  <c r="T4167" i="7" s="1"/>
  <c r="S4168" i="7"/>
  <c r="T4168" i="7" s="1"/>
  <c r="S4169" i="7"/>
  <c r="T4169" i="7" s="1"/>
  <c r="S4170" i="7"/>
  <c r="T4170" i="7" s="1"/>
  <c r="S4171" i="7"/>
  <c r="T4171" i="7" s="1"/>
  <c r="S4172" i="7"/>
  <c r="T4172" i="7" s="1"/>
  <c r="S4173" i="7"/>
  <c r="T4173" i="7" s="1"/>
  <c r="S4174" i="7"/>
  <c r="S4175" i="7"/>
  <c r="T4175" i="7" s="1"/>
  <c r="S4176" i="7"/>
  <c r="T4176" i="7" s="1"/>
  <c r="S4177" i="7"/>
  <c r="T4177" i="7" s="1"/>
  <c r="S4178" i="7"/>
  <c r="T4178" i="7" s="1"/>
  <c r="S4179" i="7"/>
  <c r="T4179" i="7" s="1"/>
  <c r="S4180" i="7"/>
  <c r="T4180" i="7" s="1"/>
  <c r="S4181" i="7"/>
  <c r="T4181" i="7" s="1"/>
  <c r="S4182" i="7"/>
  <c r="T4182" i="7" s="1"/>
  <c r="S4183" i="7"/>
  <c r="T4183" i="7" s="1"/>
  <c r="S4184" i="7"/>
  <c r="T4184" i="7" s="1"/>
  <c r="S4185" i="7"/>
  <c r="T4185" i="7" s="1"/>
  <c r="S4186" i="7"/>
  <c r="T4186" i="7" s="1"/>
  <c r="S4187" i="7"/>
  <c r="T4187" i="7" s="1"/>
  <c r="S4188" i="7"/>
  <c r="T4188" i="7" s="1"/>
  <c r="S4189" i="7"/>
  <c r="T4189" i="7" s="1"/>
  <c r="S4190" i="7"/>
  <c r="T4190" i="7" s="1"/>
  <c r="S4191" i="7"/>
  <c r="T4191" i="7" s="1"/>
  <c r="S4192" i="7"/>
  <c r="T4192" i="7" s="1"/>
  <c r="S4193" i="7"/>
  <c r="T4193" i="7" s="1"/>
  <c r="S4194" i="7"/>
  <c r="T4194" i="7" s="1"/>
  <c r="S4195" i="7"/>
  <c r="T4195" i="7" s="1"/>
  <c r="S4196" i="7"/>
  <c r="T4196" i="7" s="1"/>
  <c r="S4197" i="7"/>
  <c r="T4197" i="7" s="1"/>
  <c r="S4198" i="7"/>
  <c r="T4198" i="7" s="1"/>
  <c r="S4199" i="7"/>
  <c r="T4199" i="7" s="1"/>
  <c r="S4200" i="7"/>
  <c r="T4200" i="7" s="1"/>
  <c r="S4201" i="7"/>
  <c r="T4201" i="7" s="1"/>
  <c r="S4202" i="7"/>
  <c r="T4202" i="7" s="1"/>
  <c r="S4203" i="7"/>
  <c r="T4203" i="7" s="1"/>
  <c r="S4204" i="7"/>
  <c r="T4204" i="7" s="1"/>
  <c r="S4205" i="7"/>
  <c r="T4205" i="7" s="1"/>
  <c r="S4206" i="7"/>
  <c r="T4206" i="7" s="1"/>
  <c r="S4207" i="7"/>
  <c r="T4207" i="7" s="1"/>
  <c r="S4208" i="7"/>
  <c r="T4208" i="7" s="1"/>
  <c r="S4209" i="7"/>
  <c r="T4209" i="7" s="1"/>
  <c r="S4210" i="7"/>
  <c r="T4210" i="7" s="1"/>
  <c r="S4211" i="7"/>
  <c r="T4211" i="7" s="1"/>
  <c r="S4212" i="7"/>
  <c r="T4212" i="7" s="1"/>
  <c r="S4213" i="7"/>
  <c r="T4213" i="7" s="1"/>
  <c r="S4214" i="7"/>
  <c r="T4214" i="7" s="1"/>
  <c r="S4215" i="7"/>
  <c r="T4215" i="7" s="1"/>
  <c r="S4216" i="7"/>
  <c r="T4216" i="7" s="1"/>
  <c r="S4217" i="7"/>
  <c r="T4217" i="7" s="1"/>
  <c r="S4218" i="7"/>
  <c r="T4218" i="7" s="1"/>
  <c r="S4219" i="7"/>
  <c r="T4219" i="7" s="1"/>
  <c r="S4220" i="7"/>
  <c r="T4220" i="7" s="1"/>
  <c r="S4221" i="7"/>
  <c r="T4221" i="7" s="1"/>
  <c r="S4222" i="7"/>
  <c r="T4222" i="7" s="1"/>
  <c r="S4223" i="7"/>
  <c r="T4223" i="7" s="1"/>
  <c r="S4224" i="7"/>
  <c r="T4224" i="7" s="1"/>
  <c r="S4225" i="7"/>
  <c r="T4225" i="7" s="1"/>
  <c r="S4226" i="7"/>
  <c r="T4226" i="7" s="1"/>
  <c r="S4227" i="7"/>
  <c r="T4227" i="7" s="1"/>
  <c r="S4228" i="7"/>
  <c r="T4228" i="7" s="1"/>
  <c r="S4229" i="7"/>
  <c r="T4229" i="7" s="1"/>
  <c r="S4230" i="7"/>
  <c r="T4230" i="7" s="1"/>
  <c r="S4231" i="7"/>
  <c r="T4231" i="7" s="1"/>
  <c r="S4232" i="7"/>
  <c r="T4232" i="7" s="1"/>
  <c r="S4233" i="7"/>
  <c r="T4233" i="7" s="1"/>
  <c r="S4234" i="7"/>
  <c r="T4234" i="7" s="1"/>
  <c r="S4235" i="7"/>
  <c r="T4235" i="7" s="1"/>
  <c r="S4236" i="7"/>
  <c r="T4236" i="7" s="1"/>
  <c r="S4237" i="7"/>
  <c r="T4237" i="7" s="1"/>
  <c r="S4238" i="7"/>
  <c r="S4239" i="7"/>
  <c r="T4239" i="7" s="1"/>
  <c r="S4240" i="7"/>
  <c r="T4240" i="7" s="1"/>
  <c r="S4241" i="7"/>
  <c r="T4241" i="7" s="1"/>
  <c r="S4242" i="7"/>
  <c r="T4242" i="7" s="1"/>
  <c r="S4243" i="7"/>
  <c r="T4243" i="7" s="1"/>
  <c r="S4244" i="7"/>
  <c r="T4244" i="7" s="1"/>
  <c r="S4245" i="7"/>
  <c r="T4245" i="7" s="1"/>
  <c r="S4246" i="7"/>
  <c r="T4246" i="7" s="1"/>
  <c r="S4247" i="7"/>
  <c r="T4247" i="7" s="1"/>
  <c r="S4248" i="7"/>
  <c r="T4248" i="7" s="1"/>
  <c r="S4249" i="7"/>
  <c r="T4249" i="7" s="1"/>
  <c r="S4250" i="7"/>
  <c r="T4250" i="7" s="1"/>
  <c r="S4251" i="7"/>
  <c r="T4251" i="7" s="1"/>
  <c r="S4252" i="7"/>
  <c r="T4252" i="7" s="1"/>
  <c r="S4253" i="7"/>
  <c r="T4253" i="7" s="1"/>
  <c r="S4254" i="7"/>
  <c r="T4254" i="7" s="1"/>
  <c r="S4255" i="7"/>
  <c r="T4255" i="7" s="1"/>
  <c r="S4256" i="7"/>
  <c r="T4256" i="7" s="1"/>
  <c r="S4257" i="7"/>
  <c r="T4257" i="7" s="1"/>
  <c r="S4258" i="7"/>
  <c r="T4258" i="7" s="1"/>
  <c r="S4259" i="7"/>
  <c r="T4259" i="7" s="1"/>
  <c r="S4260" i="7"/>
  <c r="T4260" i="7" s="1"/>
  <c r="S4261" i="7"/>
  <c r="T4261" i="7" s="1"/>
  <c r="S4262" i="7"/>
  <c r="T4262" i="7" s="1"/>
  <c r="S4263" i="7"/>
  <c r="T4263" i="7" s="1"/>
  <c r="S4264" i="7"/>
  <c r="T4264" i="7" s="1"/>
  <c r="S4265" i="7"/>
  <c r="T4265" i="7" s="1"/>
  <c r="S4266" i="7"/>
  <c r="T4266" i="7" s="1"/>
  <c r="S4267" i="7"/>
  <c r="T4267" i="7" s="1"/>
  <c r="S4268" i="7"/>
  <c r="T4268" i="7" s="1"/>
  <c r="S4269" i="7"/>
  <c r="T4269" i="7" s="1"/>
  <c r="S4270" i="7"/>
  <c r="T4270" i="7" s="1"/>
  <c r="S4271" i="7"/>
  <c r="T4271" i="7" s="1"/>
  <c r="S4272" i="7"/>
  <c r="T4272" i="7" s="1"/>
  <c r="S4273" i="7"/>
  <c r="T4273" i="7" s="1"/>
  <c r="S4274" i="7"/>
  <c r="T4274" i="7" s="1"/>
  <c r="S4275" i="7"/>
  <c r="T4275" i="7" s="1"/>
  <c r="S4276" i="7"/>
  <c r="T4276" i="7" s="1"/>
  <c r="S4277" i="7"/>
  <c r="T4277" i="7" s="1"/>
  <c r="S4278" i="7"/>
  <c r="T4278" i="7" s="1"/>
  <c r="S4279" i="7"/>
  <c r="T4279" i="7" s="1"/>
  <c r="S4280" i="7"/>
  <c r="T4280" i="7" s="1"/>
  <c r="S4281" i="7"/>
  <c r="T4281" i="7" s="1"/>
  <c r="S4282" i="7"/>
  <c r="T4282" i="7" s="1"/>
  <c r="S4283" i="7"/>
  <c r="T4283" i="7" s="1"/>
  <c r="S4284" i="7"/>
  <c r="T4284" i="7" s="1"/>
  <c r="S4285" i="7"/>
  <c r="T4285" i="7" s="1"/>
  <c r="S4286" i="7"/>
  <c r="T4286" i="7" s="1"/>
  <c r="S4287" i="7"/>
  <c r="T4287" i="7" s="1"/>
  <c r="S4288" i="7"/>
  <c r="T4288" i="7" s="1"/>
  <c r="S4289" i="7"/>
  <c r="T4289" i="7" s="1"/>
  <c r="S4290" i="7"/>
  <c r="T4290" i="7" s="1"/>
  <c r="S4291" i="7"/>
  <c r="T4291" i="7" s="1"/>
  <c r="S4292" i="7"/>
  <c r="T4292" i="7" s="1"/>
  <c r="S4293" i="7"/>
  <c r="T4293" i="7" s="1"/>
  <c r="S4294" i="7"/>
  <c r="T4294" i="7" s="1"/>
  <c r="S4295" i="7"/>
  <c r="T4295" i="7" s="1"/>
  <c r="S4296" i="7"/>
  <c r="T4296" i="7" s="1"/>
  <c r="S4297" i="7"/>
  <c r="T4297" i="7" s="1"/>
  <c r="S4298" i="7"/>
  <c r="T4298" i="7" s="1"/>
  <c r="S4299" i="7"/>
  <c r="T4299" i="7" s="1"/>
  <c r="S4300" i="7"/>
  <c r="T4300" i="7" s="1"/>
  <c r="S4301" i="7"/>
  <c r="T4301" i="7" s="1"/>
  <c r="S4302" i="7"/>
  <c r="T4302" i="7" s="1"/>
  <c r="S4303" i="7"/>
  <c r="T4303" i="7" s="1"/>
  <c r="S4304" i="7"/>
  <c r="T4304" i="7" s="1"/>
  <c r="S4305" i="7"/>
  <c r="T4305" i="7" s="1"/>
  <c r="S4306" i="7"/>
  <c r="T4306" i="7" s="1"/>
  <c r="S4307" i="7"/>
  <c r="T4307" i="7" s="1"/>
  <c r="S4308" i="7"/>
  <c r="T4308" i="7" s="1"/>
  <c r="S4309" i="7"/>
  <c r="T4309" i="7" s="1"/>
  <c r="S4310" i="7"/>
  <c r="T4310" i="7" s="1"/>
  <c r="S4311" i="7"/>
  <c r="T4311" i="7" s="1"/>
  <c r="S4312" i="7"/>
  <c r="T4312" i="7" s="1"/>
  <c r="S4313" i="7"/>
  <c r="T4313" i="7" s="1"/>
  <c r="S4314" i="7"/>
  <c r="T4314" i="7" s="1"/>
  <c r="S4315" i="7"/>
  <c r="T4315" i="7" s="1"/>
  <c r="S4316" i="7"/>
  <c r="T4316" i="7" s="1"/>
  <c r="S4317" i="7"/>
  <c r="T4317" i="7" s="1"/>
  <c r="S4318" i="7"/>
  <c r="T4318" i="7" s="1"/>
  <c r="S4319" i="7"/>
  <c r="T4319" i="7" s="1"/>
  <c r="S4320" i="7"/>
  <c r="T4320" i="7" s="1"/>
  <c r="S4321" i="7"/>
  <c r="T4321" i="7" s="1"/>
  <c r="S4322" i="7"/>
  <c r="T4322" i="7" s="1"/>
  <c r="S4323" i="7"/>
  <c r="T4323" i="7" s="1"/>
  <c r="S4324" i="7"/>
  <c r="T4324" i="7" s="1"/>
  <c r="S4325" i="7"/>
  <c r="T4325" i="7" s="1"/>
  <c r="S4326" i="7"/>
  <c r="T4326" i="7" s="1"/>
  <c r="S4327" i="7"/>
  <c r="T4327" i="7" s="1"/>
  <c r="S4328" i="7"/>
  <c r="T4328" i="7" s="1"/>
  <c r="S4329" i="7"/>
  <c r="T4329" i="7" s="1"/>
  <c r="S4330" i="7"/>
  <c r="T4330" i="7" s="1"/>
  <c r="S4331" i="7"/>
  <c r="T4331" i="7" s="1"/>
  <c r="S4332" i="7"/>
  <c r="T4332" i="7" s="1"/>
  <c r="S4333" i="7"/>
  <c r="T4333" i="7" s="1"/>
  <c r="S4334" i="7"/>
  <c r="T4334" i="7" s="1"/>
  <c r="S4335" i="7"/>
  <c r="T4335" i="7" s="1"/>
  <c r="S4336" i="7"/>
  <c r="T4336" i="7" s="1"/>
  <c r="S4337" i="7"/>
  <c r="T4337" i="7" s="1"/>
  <c r="S4338" i="7"/>
  <c r="T4338" i="7" s="1"/>
  <c r="S4339" i="7"/>
  <c r="T4339" i="7" s="1"/>
  <c r="S4340" i="7"/>
  <c r="T4340" i="7" s="1"/>
  <c r="S4341" i="7"/>
  <c r="T4341" i="7" s="1"/>
  <c r="S4342" i="7"/>
  <c r="T4342" i="7" s="1"/>
  <c r="S4343" i="7"/>
  <c r="T4343" i="7" s="1"/>
  <c r="S4344" i="7"/>
  <c r="T4344" i="7" s="1"/>
  <c r="S4345" i="7"/>
  <c r="T4345" i="7" s="1"/>
  <c r="S4346" i="7"/>
  <c r="T4346" i="7" s="1"/>
  <c r="S4347" i="7"/>
  <c r="T4347" i="7" s="1"/>
  <c r="S4348" i="7"/>
  <c r="T4348" i="7" s="1"/>
  <c r="S4349" i="7"/>
  <c r="T4349" i="7" s="1"/>
  <c r="S4350" i="7"/>
  <c r="T4350" i="7" s="1"/>
  <c r="S4351" i="7"/>
  <c r="T4351" i="7" s="1"/>
  <c r="S4352" i="7"/>
  <c r="T4352" i="7" s="1"/>
  <c r="S4353" i="7"/>
  <c r="T4353" i="7" s="1"/>
  <c r="S4354" i="7"/>
  <c r="T4354" i="7" s="1"/>
  <c r="S4355" i="7"/>
  <c r="T4355" i="7" s="1"/>
  <c r="S4356" i="7"/>
  <c r="T4356" i="7" s="1"/>
  <c r="S4357" i="7"/>
  <c r="T4357" i="7" s="1"/>
  <c r="S4358" i="7"/>
  <c r="T4358" i="7" s="1"/>
  <c r="S4359" i="7"/>
  <c r="T4359" i="7" s="1"/>
  <c r="S4360" i="7"/>
  <c r="T4360" i="7" s="1"/>
  <c r="S4361" i="7"/>
  <c r="T4361" i="7" s="1"/>
  <c r="S4362" i="7"/>
  <c r="T4362" i="7" s="1"/>
  <c r="S4363" i="7"/>
  <c r="T4363" i="7" s="1"/>
  <c r="S4364" i="7"/>
  <c r="T4364" i="7" s="1"/>
  <c r="S4365" i="7"/>
  <c r="T4365" i="7" s="1"/>
  <c r="S4366" i="7"/>
  <c r="T4366" i="7" s="1"/>
  <c r="S4367" i="7"/>
  <c r="T4367" i="7" s="1"/>
  <c r="S4368" i="7"/>
  <c r="T4368" i="7" s="1"/>
  <c r="S4369" i="7"/>
  <c r="T4369" i="7" s="1"/>
  <c r="S4370" i="7"/>
  <c r="T4370" i="7" s="1"/>
  <c r="S4371" i="7"/>
  <c r="T4371" i="7" s="1"/>
  <c r="S4372" i="7"/>
  <c r="T4372" i="7" s="1"/>
  <c r="S4373" i="7"/>
  <c r="T4373" i="7" s="1"/>
  <c r="S4374" i="7"/>
  <c r="T4374" i="7" s="1"/>
  <c r="S4375" i="7"/>
  <c r="T4375" i="7" s="1"/>
  <c r="S4376" i="7"/>
  <c r="T4376" i="7" s="1"/>
  <c r="S4377" i="7"/>
  <c r="T4377" i="7" s="1"/>
  <c r="S4378" i="7"/>
  <c r="T4378" i="7" s="1"/>
  <c r="S4379" i="7"/>
  <c r="T4379" i="7" s="1"/>
  <c r="S4380" i="7"/>
  <c r="T4380" i="7" s="1"/>
  <c r="S4381" i="7"/>
  <c r="T4381" i="7" s="1"/>
  <c r="S4382" i="7"/>
  <c r="T4382" i="7" s="1"/>
  <c r="S4383" i="7"/>
  <c r="T4383" i="7" s="1"/>
  <c r="S4384" i="7"/>
  <c r="T4384" i="7" s="1"/>
  <c r="S4385" i="7"/>
  <c r="T4385" i="7" s="1"/>
  <c r="S4386" i="7"/>
  <c r="T4386" i="7" s="1"/>
  <c r="S4387" i="7"/>
  <c r="T4387" i="7" s="1"/>
  <c r="S4388" i="7"/>
  <c r="T4388" i="7" s="1"/>
  <c r="S4389" i="7"/>
  <c r="T4389" i="7" s="1"/>
  <c r="S4390" i="7"/>
  <c r="T4390" i="7" s="1"/>
  <c r="S4391" i="7"/>
  <c r="T4391" i="7" s="1"/>
  <c r="S4392" i="7"/>
  <c r="T4392" i="7" s="1"/>
  <c r="S4393" i="7"/>
  <c r="T4393" i="7" s="1"/>
  <c r="S4394" i="7"/>
  <c r="T4394" i="7" s="1"/>
  <c r="S4395" i="7"/>
  <c r="T4395" i="7" s="1"/>
  <c r="S4396" i="7"/>
  <c r="T4396" i="7" s="1"/>
  <c r="S4397" i="7"/>
  <c r="T4397" i="7" s="1"/>
  <c r="S4398" i="7"/>
  <c r="T4398" i="7" s="1"/>
  <c r="S4399" i="7"/>
  <c r="T4399" i="7" s="1"/>
  <c r="S4400" i="7"/>
  <c r="T4400" i="7" s="1"/>
  <c r="S4401" i="7"/>
  <c r="T4401" i="7" s="1"/>
  <c r="S4402" i="7"/>
  <c r="T4402" i="7" s="1"/>
  <c r="S4403" i="7"/>
  <c r="T4403" i="7" s="1"/>
  <c r="S4404" i="7"/>
  <c r="T4404" i="7" s="1"/>
  <c r="S4405" i="7"/>
  <c r="T4405" i="7" s="1"/>
  <c r="S4406" i="7"/>
  <c r="T4406" i="7" s="1"/>
  <c r="S4407" i="7"/>
  <c r="T4407" i="7" s="1"/>
  <c r="S4408" i="7"/>
  <c r="T4408" i="7" s="1"/>
  <c r="S4409" i="7"/>
  <c r="T4409" i="7" s="1"/>
  <c r="S4410" i="7"/>
  <c r="T4410" i="7" s="1"/>
  <c r="S4411" i="7"/>
  <c r="T4411" i="7" s="1"/>
  <c r="S4412" i="7"/>
  <c r="T4412" i="7" s="1"/>
  <c r="S4413" i="7"/>
  <c r="T4413" i="7" s="1"/>
  <c r="S4414" i="7"/>
  <c r="T4414" i="7" s="1"/>
  <c r="S4415" i="7"/>
  <c r="T4415" i="7" s="1"/>
  <c r="S4416" i="7"/>
  <c r="T4416" i="7" s="1"/>
  <c r="S4417" i="7"/>
  <c r="T4417" i="7" s="1"/>
  <c r="S4418" i="7"/>
  <c r="T4418" i="7" s="1"/>
  <c r="S4419" i="7"/>
  <c r="T4419" i="7" s="1"/>
  <c r="S4420" i="7"/>
  <c r="T4420" i="7" s="1"/>
  <c r="S4421" i="7"/>
  <c r="T4421" i="7" s="1"/>
  <c r="S4422" i="7"/>
  <c r="T4422" i="7" s="1"/>
  <c r="S4423" i="7"/>
  <c r="T4423" i="7" s="1"/>
  <c r="S4424" i="7"/>
  <c r="T4424" i="7" s="1"/>
  <c r="S4425" i="7"/>
  <c r="T4425" i="7" s="1"/>
  <c r="S4426" i="7"/>
  <c r="T4426" i="7" s="1"/>
  <c r="S4427" i="7"/>
  <c r="T4427" i="7" s="1"/>
  <c r="S4428" i="7"/>
  <c r="T4428" i="7" s="1"/>
  <c r="S4429" i="7"/>
  <c r="T4429" i="7" s="1"/>
  <c r="S4430" i="7"/>
  <c r="T4430" i="7" s="1"/>
  <c r="S4431" i="7"/>
  <c r="T4431" i="7" s="1"/>
  <c r="S4432" i="7"/>
  <c r="T4432" i="7" s="1"/>
  <c r="S4433" i="7"/>
  <c r="T4433" i="7" s="1"/>
  <c r="S4434" i="7"/>
  <c r="T4434" i="7" s="1"/>
  <c r="S4435" i="7"/>
  <c r="T4435" i="7" s="1"/>
  <c r="S4436" i="7"/>
  <c r="T4436" i="7" s="1"/>
  <c r="S4437" i="7"/>
  <c r="T4437" i="7" s="1"/>
  <c r="S4438" i="7"/>
  <c r="T4438" i="7" s="1"/>
  <c r="S4439" i="7"/>
  <c r="T4439" i="7" s="1"/>
  <c r="S4440" i="7"/>
  <c r="T4440" i="7" s="1"/>
  <c r="S4441" i="7"/>
  <c r="T4441" i="7" s="1"/>
  <c r="S4442" i="7"/>
  <c r="T4442" i="7" s="1"/>
  <c r="S4443" i="7"/>
  <c r="T4443" i="7" s="1"/>
  <c r="S4444" i="7"/>
  <c r="T4444" i="7" s="1"/>
  <c r="S4445" i="7"/>
  <c r="T4445" i="7" s="1"/>
  <c r="S4446" i="7"/>
  <c r="T4446" i="7" s="1"/>
  <c r="S4447" i="7"/>
  <c r="T4447" i="7" s="1"/>
  <c r="S4448" i="7"/>
  <c r="T4448" i="7" s="1"/>
  <c r="S4449" i="7"/>
  <c r="T4449" i="7" s="1"/>
  <c r="S4450" i="7"/>
  <c r="T4450" i="7" s="1"/>
  <c r="S4451" i="7"/>
  <c r="T4451" i="7" s="1"/>
  <c r="S4452" i="7"/>
  <c r="T4452" i="7" s="1"/>
  <c r="S4453" i="7"/>
  <c r="T4453" i="7" s="1"/>
  <c r="S4454" i="7"/>
  <c r="T4454" i="7" s="1"/>
  <c r="S4455" i="7"/>
  <c r="T4455" i="7" s="1"/>
  <c r="S4456" i="7"/>
  <c r="T4456" i="7" s="1"/>
  <c r="S4457" i="7"/>
  <c r="T4457" i="7" s="1"/>
  <c r="S4458" i="7"/>
  <c r="T4458" i="7" s="1"/>
  <c r="S4459" i="7"/>
  <c r="T4459" i="7" s="1"/>
  <c r="S4460" i="7"/>
  <c r="T4460" i="7" s="1"/>
  <c r="S4461" i="7"/>
  <c r="T4461" i="7" s="1"/>
  <c r="S4462" i="7"/>
  <c r="T4462" i="7" s="1"/>
  <c r="S4463" i="7"/>
  <c r="T4463" i="7" s="1"/>
  <c r="S4464" i="7"/>
  <c r="T4464" i="7" s="1"/>
  <c r="S4465" i="7"/>
  <c r="T4465" i="7" s="1"/>
  <c r="S4466" i="7"/>
  <c r="T4466" i="7" s="1"/>
  <c r="S4467" i="7"/>
  <c r="T4467" i="7" s="1"/>
  <c r="S4468" i="7"/>
  <c r="T4468" i="7" s="1"/>
  <c r="S4469" i="7"/>
  <c r="T4469" i="7" s="1"/>
  <c r="S4470" i="7"/>
  <c r="T4470" i="7" s="1"/>
  <c r="S4471" i="7"/>
  <c r="T4471" i="7" s="1"/>
  <c r="S4472" i="7"/>
  <c r="T4472" i="7" s="1"/>
  <c r="S4473" i="7"/>
  <c r="T4473" i="7" s="1"/>
  <c r="S4474" i="7"/>
  <c r="T4474" i="7" s="1"/>
  <c r="S4475" i="7"/>
  <c r="T4475" i="7" s="1"/>
  <c r="S4476" i="7"/>
  <c r="T4476" i="7" s="1"/>
  <c r="S4477" i="7"/>
  <c r="T4477" i="7" s="1"/>
  <c r="S4478" i="7"/>
  <c r="T4478" i="7" s="1"/>
  <c r="S4479" i="7"/>
  <c r="T4479" i="7" s="1"/>
  <c r="S4480" i="7"/>
  <c r="T4480" i="7" s="1"/>
  <c r="S4481" i="7"/>
  <c r="T4481" i="7" s="1"/>
  <c r="S4482" i="7"/>
  <c r="T4482" i="7" s="1"/>
  <c r="S4483" i="7"/>
  <c r="T4483" i="7" s="1"/>
  <c r="S4484" i="7"/>
  <c r="T4484" i="7" s="1"/>
  <c r="S4485" i="7"/>
  <c r="T4485" i="7" s="1"/>
  <c r="S4486" i="7"/>
  <c r="T4486" i="7" s="1"/>
  <c r="S4487" i="7"/>
  <c r="T4487" i="7" s="1"/>
  <c r="S4488" i="7"/>
  <c r="T4488" i="7" s="1"/>
  <c r="S4489" i="7"/>
  <c r="T4489" i="7" s="1"/>
  <c r="S4490" i="7"/>
  <c r="T4490" i="7" s="1"/>
  <c r="S4491" i="7"/>
  <c r="T4491" i="7" s="1"/>
  <c r="S4492" i="7"/>
  <c r="T4492" i="7" s="1"/>
  <c r="S4493" i="7"/>
  <c r="T4493" i="7" s="1"/>
  <c r="S4494" i="7"/>
  <c r="S4495" i="7"/>
  <c r="T4495" i="7" s="1"/>
  <c r="S4496" i="7"/>
  <c r="T4496" i="7" s="1"/>
  <c r="S4497" i="7"/>
  <c r="T4497" i="7" s="1"/>
  <c r="S4498" i="7"/>
  <c r="T4498" i="7" s="1"/>
  <c r="S4499" i="7"/>
  <c r="T4499" i="7" s="1"/>
  <c r="S4500" i="7"/>
  <c r="T4500" i="7" s="1"/>
  <c r="S4501" i="7"/>
  <c r="T4501" i="7" s="1"/>
  <c r="S4502" i="7"/>
  <c r="T4502" i="7" s="1"/>
  <c r="S4503" i="7"/>
  <c r="T4503" i="7" s="1"/>
  <c r="S4504" i="7"/>
  <c r="T4504" i="7" s="1"/>
  <c r="S4505" i="7"/>
  <c r="T4505" i="7" s="1"/>
  <c r="S4506" i="7"/>
  <c r="T4506" i="7" s="1"/>
  <c r="S4507" i="7"/>
  <c r="T4507" i="7" s="1"/>
  <c r="S4508" i="7"/>
  <c r="T4508" i="7" s="1"/>
  <c r="S4509" i="7"/>
  <c r="T4509" i="7" s="1"/>
  <c r="S4510" i="7"/>
  <c r="T4510" i="7" s="1"/>
  <c r="S4511" i="7"/>
  <c r="T4511" i="7" s="1"/>
  <c r="S4512" i="7"/>
  <c r="T4512" i="7" s="1"/>
  <c r="S4513" i="7"/>
  <c r="T4513" i="7" s="1"/>
  <c r="S4514" i="7"/>
  <c r="T4514" i="7" s="1"/>
  <c r="S4515" i="7"/>
  <c r="T4515" i="7" s="1"/>
  <c r="S4516" i="7"/>
  <c r="T4516" i="7" s="1"/>
  <c r="S4517" i="7"/>
  <c r="T4517" i="7" s="1"/>
  <c r="S4518" i="7"/>
  <c r="T4518" i="7" s="1"/>
  <c r="S4519" i="7"/>
  <c r="T4519" i="7" s="1"/>
  <c r="S4520" i="7"/>
  <c r="T4520" i="7" s="1"/>
  <c r="S4521" i="7"/>
  <c r="T4521" i="7" s="1"/>
  <c r="S4522" i="7"/>
  <c r="T4522" i="7" s="1"/>
  <c r="S4523" i="7"/>
  <c r="T4523" i="7" s="1"/>
  <c r="S4524" i="7"/>
  <c r="T4524" i="7" s="1"/>
  <c r="S4525" i="7"/>
  <c r="T4525" i="7" s="1"/>
  <c r="S4526" i="7"/>
  <c r="T4526" i="7" s="1"/>
  <c r="S4527" i="7"/>
  <c r="T4527" i="7" s="1"/>
  <c r="S4528" i="7"/>
  <c r="T4528" i="7" s="1"/>
  <c r="S4529" i="7"/>
  <c r="T4529" i="7" s="1"/>
  <c r="S4530" i="7"/>
  <c r="T4530" i="7" s="1"/>
  <c r="S4531" i="7"/>
  <c r="T4531" i="7" s="1"/>
  <c r="S4532" i="7"/>
  <c r="T4532" i="7" s="1"/>
  <c r="S4533" i="7"/>
  <c r="T4533" i="7" s="1"/>
  <c r="S4534" i="7"/>
  <c r="T4534" i="7" s="1"/>
  <c r="S4535" i="7"/>
  <c r="T4535" i="7" s="1"/>
  <c r="S4536" i="7"/>
  <c r="T4536" i="7" s="1"/>
  <c r="S4537" i="7"/>
  <c r="T4537" i="7" s="1"/>
  <c r="S4538" i="7"/>
  <c r="T4538" i="7" s="1"/>
  <c r="S4539" i="7"/>
  <c r="T4539" i="7" s="1"/>
  <c r="S4540" i="7"/>
  <c r="T4540" i="7" s="1"/>
  <c r="S4541" i="7"/>
  <c r="T4541" i="7" s="1"/>
  <c r="S4542" i="7"/>
  <c r="T4542" i="7" s="1"/>
  <c r="S4543" i="7"/>
  <c r="T4543" i="7" s="1"/>
  <c r="S4544" i="7"/>
  <c r="T4544" i="7" s="1"/>
  <c r="S4545" i="7"/>
  <c r="T4545" i="7" s="1"/>
  <c r="S4546" i="7"/>
  <c r="T4546" i="7" s="1"/>
  <c r="S4547" i="7"/>
  <c r="T4547" i="7" s="1"/>
  <c r="S4548" i="7"/>
  <c r="T4548" i="7" s="1"/>
  <c r="S4549" i="7"/>
  <c r="T4549" i="7" s="1"/>
  <c r="S4550" i="7"/>
  <c r="T4550" i="7" s="1"/>
  <c r="S4551" i="7"/>
  <c r="T4551" i="7" s="1"/>
  <c r="S4552" i="7"/>
  <c r="T4552" i="7" s="1"/>
  <c r="S4553" i="7"/>
  <c r="T4553" i="7" s="1"/>
  <c r="S4554" i="7"/>
  <c r="T4554" i="7" s="1"/>
  <c r="S4555" i="7"/>
  <c r="T4555" i="7" s="1"/>
  <c r="S4556" i="7"/>
  <c r="T4556" i="7" s="1"/>
  <c r="S4557" i="7"/>
  <c r="T4557" i="7" s="1"/>
  <c r="S4558" i="7"/>
  <c r="S4559" i="7"/>
  <c r="T4559" i="7" s="1"/>
  <c r="S4560" i="7"/>
  <c r="T4560" i="7" s="1"/>
  <c r="S4561" i="7"/>
  <c r="T4561" i="7" s="1"/>
  <c r="S4562" i="7"/>
  <c r="T4562" i="7" s="1"/>
  <c r="S4563" i="7"/>
  <c r="T4563" i="7" s="1"/>
  <c r="S4564" i="7"/>
  <c r="T4564" i="7" s="1"/>
  <c r="S4565" i="7"/>
  <c r="T4565" i="7" s="1"/>
  <c r="S4566" i="7"/>
  <c r="T4566" i="7" s="1"/>
  <c r="S4567" i="7"/>
  <c r="T4567" i="7" s="1"/>
  <c r="S4568" i="7"/>
  <c r="T4568" i="7" s="1"/>
  <c r="S4569" i="7"/>
  <c r="T4569" i="7" s="1"/>
  <c r="S4570" i="7"/>
  <c r="T4570" i="7" s="1"/>
  <c r="S4571" i="7"/>
  <c r="T4571" i="7" s="1"/>
  <c r="S4572" i="7"/>
  <c r="T4572" i="7" s="1"/>
  <c r="S4573" i="7"/>
  <c r="S4574" i="7"/>
  <c r="T4574" i="7" s="1"/>
  <c r="S4575" i="7"/>
  <c r="T4575" i="7" s="1"/>
  <c r="S4576" i="7"/>
  <c r="T4576" i="7" s="1"/>
  <c r="S4577" i="7"/>
  <c r="T4577" i="7" s="1"/>
  <c r="S4578" i="7"/>
  <c r="T4578" i="7" s="1"/>
  <c r="S4579" i="7"/>
  <c r="T4579" i="7" s="1"/>
  <c r="S4580" i="7"/>
  <c r="T4580" i="7" s="1"/>
  <c r="S4581" i="7"/>
  <c r="T4581" i="7" s="1"/>
  <c r="S4582" i="7"/>
  <c r="T4582" i="7" s="1"/>
  <c r="S4583" i="7"/>
  <c r="T4583" i="7" s="1"/>
  <c r="S4584" i="7"/>
  <c r="T4584" i="7" s="1"/>
  <c r="S4585" i="7"/>
  <c r="T4585" i="7" s="1"/>
  <c r="S4586" i="7"/>
  <c r="T4586" i="7" s="1"/>
  <c r="S4587" i="7"/>
  <c r="T4587" i="7" s="1"/>
  <c r="S4588" i="7"/>
  <c r="T4588" i="7" s="1"/>
  <c r="S4589" i="7"/>
  <c r="T4589" i="7" s="1"/>
  <c r="S4590" i="7"/>
  <c r="T4590" i="7" s="1"/>
  <c r="S4591" i="7"/>
  <c r="T4591" i="7" s="1"/>
  <c r="S4592" i="7"/>
  <c r="T4592" i="7" s="1"/>
  <c r="S4593" i="7"/>
  <c r="T4593" i="7" s="1"/>
  <c r="S4594" i="7"/>
  <c r="T4594" i="7" s="1"/>
  <c r="S4595" i="7"/>
  <c r="T4595" i="7" s="1"/>
  <c r="S4596" i="7"/>
  <c r="T4596" i="7" s="1"/>
  <c r="S4597" i="7"/>
  <c r="T4597" i="7" s="1"/>
  <c r="S4598" i="7"/>
  <c r="T4598" i="7" s="1"/>
  <c r="S4599" i="7"/>
  <c r="T4599" i="7" s="1"/>
  <c r="S4600" i="7"/>
  <c r="T4600" i="7" s="1"/>
  <c r="S4601" i="7"/>
  <c r="T4601" i="7" s="1"/>
  <c r="S4602" i="7"/>
  <c r="T4602" i="7" s="1"/>
  <c r="S4603" i="7"/>
  <c r="T4603" i="7" s="1"/>
  <c r="S4604" i="7"/>
  <c r="T4604" i="7" s="1"/>
  <c r="S4605" i="7"/>
  <c r="T4605" i="7" s="1"/>
  <c r="S4606" i="7"/>
  <c r="T4606" i="7" s="1"/>
  <c r="S4607" i="7"/>
  <c r="T4607" i="7" s="1"/>
  <c r="S4608" i="7"/>
  <c r="T4608" i="7" s="1"/>
  <c r="S4609" i="7"/>
  <c r="T4609" i="7" s="1"/>
  <c r="S4610" i="7"/>
  <c r="T4610" i="7" s="1"/>
  <c r="S4611" i="7"/>
  <c r="T4611" i="7" s="1"/>
  <c r="S4612" i="7"/>
  <c r="T4612" i="7" s="1"/>
  <c r="S4613" i="7"/>
  <c r="T4613" i="7" s="1"/>
  <c r="S4614" i="7"/>
  <c r="T4614" i="7" s="1"/>
  <c r="S4615" i="7"/>
  <c r="T4615" i="7" s="1"/>
  <c r="S4616" i="7"/>
  <c r="T4616" i="7" s="1"/>
  <c r="S4617" i="7"/>
  <c r="T4617" i="7" s="1"/>
  <c r="S4618" i="7"/>
  <c r="T4618" i="7" s="1"/>
  <c r="S4619" i="7"/>
  <c r="T4619" i="7" s="1"/>
  <c r="S4620" i="7"/>
  <c r="T4620" i="7" s="1"/>
  <c r="S4621" i="7"/>
  <c r="T4621" i="7" s="1"/>
  <c r="S4622" i="7"/>
  <c r="S4623" i="7"/>
  <c r="T4623" i="7" s="1"/>
  <c r="S4624" i="7"/>
  <c r="T4624" i="7" s="1"/>
  <c r="S4625" i="7"/>
  <c r="T4625" i="7" s="1"/>
  <c r="S4626" i="7"/>
  <c r="T4626" i="7" s="1"/>
  <c r="S4627" i="7"/>
  <c r="T4627" i="7" s="1"/>
  <c r="S4628" i="7"/>
  <c r="T4628" i="7" s="1"/>
  <c r="S4629" i="7"/>
  <c r="T4629" i="7" s="1"/>
  <c r="S4630" i="7"/>
  <c r="T4630" i="7" s="1"/>
  <c r="S4631" i="7"/>
  <c r="T4631" i="7" s="1"/>
  <c r="S4632" i="7"/>
  <c r="T4632" i="7" s="1"/>
  <c r="S4633" i="7"/>
  <c r="T4633" i="7" s="1"/>
  <c r="S4634" i="7"/>
  <c r="T4634" i="7" s="1"/>
  <c r="S4635" i="7"/>
  <c r="T4635" i="7" s="1"/>
  <c r="S4636" i="7"/>
  <c r="T4636" i="7" s="1"/>
  <c r="S4637" i="7"/>
  <c r="T4637" i="7" s="1"/>
  <c r="S4638" i="7"/>
  <c r="T4638" i="7" s="1"/>
  <c r="S4639" i="7"/>
  <c r="T4639" i="7" s="1"/>
  <c r="S4640" i="7"/>
  <c r="T4640" i="7" s="1"/>
  <c r="S4641" i="7"/>
  <c r="T4641" i="7" s="1"/>
  <c r="S4642" i="7"/>
  <c r="T4642" i="7" s="1"/>
  <c r="S4643" i="7"/>
  <c r="T4643" i="7" s="1"/>
  <c r="S4644" i="7"/>
  <c r="T4644" i="7" s="1"/>
  <c r="S4645" i="7"/>
  <c r="T4645" i="7" s="1"/>
  <c r="S4646" i="7"/>
  <c r="T4646" i="7" s="1"/>
  <c r="S4647" i="7"/>
  <c r="T4647" i="7" s="1"/>
  <c r="S4648" i="7"/>
  <c r="T4648" i="7" s="1"/>
  <c r="S4649" i="7"/>
  <c r="T4649" i="7" s="1"/>
  <c r="S4650" i="7"/>
  <c r="T4650" i="7" s="1"/>
  <c r="S4651" i="7"/>
  <c r="T4651" i="7" s="1"/>
  <c r="S4652" i="7"/>
  <c r="T4652" i="7" s="1"/>
  <c r="S4653" i="7"/>
  <c r="T4653" i="7" s="1"/>
  <c r="S4654" i="7"/>
  <c r="T4654" i="7" s="1"/>
  <c r="S4655" i="7"/>
  <c r="T4655" i="7" s="1"/>
  <c r="S4656" i="7"/>
  <c r="T4656" i="7" s="1"/>
  <c r="S4657" i="7"/>
  <c r="T4657" i="7" s="1"/>
  <c r="S4658" i="7"/>
  <c r="T4658" i="7" s="1"/>
  <c r="S4659" i="7"/>
  <c r="T4659" i="7" s="1"/>
  <c r="S4660" i="7"/>
  <c r="T4660" i="7" s="1"/>
  <c r="S4661" i="7"/>
  <c r="T4661" i="7" s="1"/>
  <c r="S4662" i="7"/>
  <c r="T4662" i="7" s="1"/>
  <c r="S4663" i="7"/>
  <c r="T4663" i="7" s="1"/>
  <c r="S4664" i="7"/>
  <c r="T4664" i="7" s="1"/>
  <c r="S4665" i="7"/>
  <c r="T4665" i="7" s="1"/>
  <c r="S4666" i="7"/>
  <c r="T4666" i="7" s="1"/>
  <c r="S4667" i="7"/>
  <c r="T4667" i="7" s="1"/>
  <c r="S4668" i="7"/>
  <c r="T4668" i="7" s="1"/>
  <c r="S4669" i="7"/>
  <c r="T4669" i="7" s="1"/>
  <c r="S4670" i="7"/>
  <c r="T4670" i="7" s="1"/>
  <c r="S4671" i="7"/>
  <c r="T4671" i="7" s="1"/>
  <c r="S4672" i="7"/>
  <c r="T4672" i="7" s="1"/>
  <c r="S4673" i="7"/>
  <c r="T4673" i="7" s="1"/>
  <c r="S4674" i="7"/>
  <c r="T4674" i="7" s="1"/>
  <c r="S4675" i="7"/>
  <c r="T4675" i="7" s="1"/>
  <c r="S4676" i="7"/>
  <c r="T4676" i="7" s="1"/>
  <c r="S4677" i="7"/>
  <c r="T4677" i="7" s="1"/>
  <c r="S4678" i="7"/>
  <c r="T4678" i="7" s="1"/>
  <c r="S4679" i="7"/>
  <c r="T4679" i="7" s="1"/>
  <c r="S4680" i="7"/>
  <c r="T4680" i="7" s="1"/>
  <c r="S4681" i="7"/>
  <c r="T4681" i="7" s="1"/>
  <c r="S4682" i="7"/>
  <c r="T4682" i="7" s="1"/>
  <c r="S4683" i="7"/>
  <c r="T4683" i="7" s="1"/>
  <c r="S4684" i="7"/>
  <c r="T4684" i="7" s="1"/>
  <c r="S4685" i="7"/>
  <c r="T4685" i="7" s="1"/>
  <c r="S4686" i="7"/>
  <c r="S4687" i="7"/>
  <c r="T4687" i="7" s="1"/>
  <c r="S4688" i="7"/>
  <c r="T4688" i="7" s="1"/>
  <c r="S4689" i="7"/>
  <c r="T4689" i="7" s="1"/>
  <c r="S4690" i="7"/>
  <c r="T4690" i="7" s="1"/>
  <c r="S4691" i="7"/>
  <c r="T4691" i="7" s="1"/>
  <c r="S4692" i="7"/>
  <c r="T4692" i="7" s="1"/>
  <c r="S4693" i="7"/>
  <c r="T4693" i="7" s="1"/>
  <c r="S4694" i="7"/>
  <c r="T4694" i="7" s="1"/>
  <c r="S4695" i="7"/>
  <c r="T4695" i="7" s="1"/>
  <c r="S4696" i="7"/>
  <c r="T4696" i="7" s="1"/>
  <c r="S4697" i="7"/>
  <c r="T4697" i="7" s="1"/>
  <c r="S4698" i="7"/>
  <c r="T4698" i="7" s="1"/>
  <c r="S4699" i="7"/>
  <c r="T4699" i="7" s="1"/>
  <c r="S4700" i="7"/>
  <c r="T4700" i="7" s="1"/>
  <c r="S4701" i="7"/>
  <c r="T4701" i="7" s="1"/>
  <c r="S4702" i="7"/>
  <c r="T4702" i="7" s="1"/>
  <c r="S4703" i="7"/>
  <c r="T4703" i="7" s="1"/>
  <c r="S4704" i="7"/>
  <c r="T4704" i="7" s="1"/>
  <c r="S4705" i="7"/>
  <c r="T4705" i="7" s="1"/>
  <c r="S4706" i="7"/>
  <c r="T4706" i="7" s="1"/>
  <c r="S4707" i="7"/>
  <c r="T4707" i="7" s="1"/>
  <c r="S4708" i="7"/>
  <c r="T4708" i="7" s="1"/>
  <c r="S4709" i="7"/>
  <c r="T4709" i="7" s="1"/>
  <c r="S4710" i="7"/>
  <c r="T4710" i="7" s="1"/>
  <c r="S4711" i="7"/>
  <c r="T4711" i="7" s="1"/>
  <c r="S4712" i="7"/>
  <c r="T4712" i="7" s="1"/>
  <c r="S4713" i="7"/>
  <c r="T4713" i="7" s="1"/>
  <c r="S4714" i="7"/>
  <c r="T4714" i="7" s="1"/>
  <c r="S4715" i="7"/>
  <c r="T4715" i="7" s="1"/>
  <c r="S4716" i="7"/>
  <c r="T4716" i="7" s="1"/>
  <c r="S4717" i="7"/>
  <c r="T4717" i="7" s="1"/>
  <c r="S4718" i="7"/>
  <c r="T4718" i="7" s="1"/>
  <c r="S4719" i="7"/>
  <c r="T4719" i="7" s="1"/>
  <c r="S4720" i="7"/>
  <c r="T4720" i="7" s="1"/>
  <c r="S4721" i="7"/>
  <c r="T4721" i="7" s="1"/>
  <c r="S4722" i="7"/>
  <c r="T4722" i="7" s="1"/>
  <c r="S4723" i="7"/>
  <c r="T4723" i="7" s="1"/>
  <c r="S4724" i="7"/>
  <c r="T4724" i="7" s="1"/>
  <c r="S4725" i="7"/>
  <c r="T4725" i="7" s="1"/>
  <c r="S4726" i="7"/>
  <c r="T4726" i="7" s="1"/>
  <c r="S4727" i="7"/>
  <c r="T4727" i="7" s="1"/>
  <c r="S4728" i="7"/>
  <c r="T4728" i="7" s="1"/>
  <c r="S4729" i="7"/>
  <c r="T4729" i="7" s="1"/>
  <c r="S4730" i="7"/>
  <c r="T4730" i="7" s="1"/>
  <c r="S4731" i="7"/>
  <c r="T4731" i="7" s="1"/>
  <c r="S4732" i="7"/>
  <c r="T4732" i="7" s="1"/>
  <c r="S4733" i="7"/>
  <c r="T4733" i="7" s="1"/>
  <c r="S4734" i="7"/>
  <c r="T4734" i="7" s="1"/>
  <c r="S4735" i="7"/>
  <c r="T4735" i="7" s="1"/>
  <c r="S4736" i="7"/>
  <c r="T4736" i="7" s="1"/>
  <c r="S4737" i="7"/>
  <c r="T4737" i="7" s="1"/>
  <c r="S4738" i="7"/>
  <c r="T4738" i="7" s="1"/>
  <c r="S4739" i="7"/>
  <c r="T4739" i="7" s="1"/>
  <c r="S4740" i="7"/>
  <c r="T4740" i="7" s="1"/>
  <c r="S4741" i="7"/>
  <c r="T4741" i="7" s="1"/>
  <c r="S4742" i="7"/>
  <c r="T4742" i="7" s="1"/>
  <c r="S4743" i="7"/>
  <c r="T4743" i="7" s="1"/>
  <c r="S4744" i="7"/>
  <c r="T4744" i="7" s="1"/>
  <c r="S4745" i="7"/>
  <c r="T4745" i="7" s="1"/>
  <c r="S4746" i="7"/>
  <c r="T4746" i="7" s="1"/>
  <c r="S4747" i="7"/>
  <c r="T4747" i="7" s="1"/>
  <c r="S4748" i="7"/>
  <c r="T4748" i="7" s="1"/>
  <c r="S4749" i="7"/>
  <c r="T4749" i="7" s="1"/>
  <c r="S4750" i="7"/>
  <c r="S4751" i="7"/>
  <c r="T4751" i="7" s="1"/>
  <c r="S4752" i="7"/>
  <c r="T4752" i="7" s="1"/>
  <c r="S4753" i="7"/>
  <c r="T4753" i="7" s="1"/>
  <c r="S4754" i="7"/>
  <c r="T4754" i="7" s="1"/>
  <c r="S4755" i="7"/>
  <c r="T4755" i="7" s="1"/>
  <c r="S4756" i="7"/>
  <c r="T4756" i="7" s="1"/>
  <c r="S4757" i="7"/>
  <c r="T4757" i="7" s="1"/>
  <c r="S4758" i="7"/>
  <c r="T4758" i="7" s="1"/>
  <c r="S4759" i="7"/>
  <c r="T4759" i="7" s="1"/>
  <c r="S4760" i="7"/>
  <c r="T4760" i="7" s="1"/>
  <c r="S4761" i="7"/>
  <c r="T4761" i="7" s="1"/>
  <c r="S4762" i="7"/>
  <c r="T4762" i="7" s="1"/>
  <c r="S4763" i="7"/>
  <c r="T4763" i="7" s="1"/>
  <c r="S4764" i="7"/>
  <c r="T4764" i="7" s="1"/>
  <c r="S4765" i="7"/>
  <c r="T4765" i="7" s="1"/>
  <c r="S4766" i="7"/>
  <c r="T4766" i="7" s="1"/>
  <c r="S4767" i="7"/>
  <c r="T4767" i="7" s="1"/>
  <c r="S4768" i="7"/>
  <c r="T4768" i="7" s="1"/>
  <c r="S4769" i="7"/>
  <c r="T4769" i="7" s="1"/>
  <c r="S4770" i="7"/>
  <c r="T4770" i="7" s="1"/>
  <c r="S4771" i="7"/>
  <c r="T4771" i="7" s="1"/>
  <c r="S4772" i="7"/>
  <c r="T4772" i="7" s="1"/>
  <c r="S4773" i="7"/>
  <c r="T4773" i="7" s="1"/>
  <c r="S4774" i="7"/>
  <c r="T4774" i="7" s="1"/>
  <c r="S4775" i="7"/>
  <c r="T4775" i="7" s="1"/>
  <c r="S4776" i="7"/>
  <c r="T4776" i="7" s="1"/>
  <c r="S4777" i="7"/>
  <c r="T4777" i="7" s="1"/>
  <c r="S4778" i="7"/>
  <c r="T4778" i="7" s="1"/>
  <c r="S4779" i="7"/>
  <c r="T4779" i="7" s="1"/>
  <c r="S4780" i="7"/>
  <c r="T4780" i="7" s="1"/>
  <c r="S4781" i="7"/>
  <c r="T4781" i="7" s="1"/>
  <c r="S4782" i="7"/>
  <c r="T4782" i="7" s="1"/>
  <c r="S4783" i="7"/>
  <c r="T4783" i="7" s="1"/>
  <c r="S4784" i="7"/>
  <c r="T4784" i="7" s="1"/>
  <c r="S4785" i="7"/>
  <c r="T4785" i="7" s="1"/>
  <c r="S4786" i="7"/>
  <c r="T4786" i="7" s="1"/>
  <c r="S4787" i="7"/>
  <c r="T4787" i="7" s="1"/>
  <c r="S4788" i="7"/>
  <c r="T4788" i="7" s="1"/>
  <c r="S4789" i="7"/>
  <c r="T4789" i="7" s="1"/>
  <c r="S4790" i="7"/>
  <c r="T4790" i="7" s="1"/>
  <c r="S4791" i="7"/>
  <c r="T4791" i="7" s="1"/>
  <c r="S4792" i="7"/>
  <c r="T4792" i="7" s="1"/>
  <c r="S4793" i="7"/>
  <c r="T4793" i="7" s="1"/>
  <c r="S4794" i="7"/>
  <c r="T4794" i="7" s="1"/>
  <c r="S4795" i="7"/>
  <c r="T4795" i="7" s="1"/>
  <c r="S4796" i="7"/>
  <c r="T4796" i="7" s="1"/>
  <c r="S4797" i="7"/>
  <c r="T4797" i="7" s="1"/>
  <c r="S4798" i="7"/>
  <c r="T4798" i="7" s="1"/>
  <c r="S4799" i="7"/>
  <c r="T4799" i="7" s="1"/>
  <c r="S4800" i="7"/>
  <c r="T4800" i="7" s="1"/>
  <c r="S4801" i="7"/>
  <c r="T4801" i="7" s="1"/>
  <c r="S4802" i="7"/>
  <c r="T4802" i="7" s="1"/>
  <c r="S4803" i="7"/>
  <c r="T4803" i="7" s="1"/>
  <c r="S4804" i="7"/>
  <c r="T4804" i="7" s="1"/>
  <c r="S4805" i="7"/>
  <c r="T4805" i="7" s="1"/>
  <c r="S4806" i="7"/>
  <c r="T4806" i="7" s="1"/>
  <c r="S4807" i="7"/>
  <c r="T4807" i="7" s="1"/>
  <c r="S4808" i="7"/>
  <c r="T4808" i="7" s="1"/>
  <c r="S4809" i="7"/>
  <c r="T4809" i="7" s="1"/>
  <c r="S4810" i="7"/>
  <c r="T4810" i="7" s="1"/>
  <c r="S4811" i="7"/>
  <c r="T4811" i="7" s="1"/>
  <c r="S4812" i="7"/>
  <c r="T4812" i="7" s="1"/>
  <c r="S4813" i="7"/>
  <c r="T4813" i="7" s="1"/>
  <c r="S4814" i="7"/>
  <c r="S4815" i="7"/>
  <c r="T4815" i="7" s="1"/>
  <c r="S4816" i="7"/>
  <c r="T4816" i="7" s="1"/>
  <c r="S4817" i="7"/>
  <c r="T4817" i="7" s="1"/>
  <c r="S4818" i="7"/>
  <c r="T4818" i="7" s="1"/>
  <c r="S4819" i="7"/>
  <c r="T4819" i="7" s="1"/>
  <c r="S4820" i="7"/>
  <c r="T4820" i="7" s="1"/>
  <c r="S4821" i="7"/>
  <c r="T4821" i="7" s="1"/>
  <c r="S4822" i="7"/>
  <c r="T4822" i="7" s="1"/>
  <c r="S4823" i="7"/>
  <c r="T4823" i="7" s="1"/>
  <c r="S4824" i="7"/>
  <c r="T4824" i="7" s="1"/>
  <c r="S4825" i="7"/>
  <c r="T4825" i="7" s="1"/>
  <c r="S4826" i="7"/>
  <c r="T4826" i="7" s="1"/>
  <c r="S4827" i="7"/>
  <c r="T4827" i="7" s="1"/>
  <c r="S4828" i="7"/>
  <c r="T4828" i="7" s="1"/>
  <c r="S4829" i="7"/>
  <c r="T4829" i="7" s="1"/>
  <c r="S4830" i="7"/>
  <c r="T4830" i="7" s="1"/>
  <c r="S4831" i="7"/>
  <c r="T4831" i="7" s="1"/>
  <c r="S4832" i="7"/>
  <c r="T4832" i="7" s="1"/>
  <c r="S4833" i="7"/>
  <c r="T4833" i="7" s="1"/>
  <c r="S4834" i="7"/>
  <c r="T4834" i="7" s="1"/>
  <c r="S4835" i="7"/>
  <c r="T4835" i="7" s="1"/>
  <c r="S4836" i="7"/>
  <c r="T4836" i="7" s="1"/>
  <c r="S4837" i="7"/>
  <c r="T4837" i="7" s="1"/>
  <c r="S4838" i="7"/>
  <c r="T4838" i="7" s="1"/>
  <c r="S4839" i="7"/>
  <c r="T4839" i="7" s="1"/>
  <c r="S4840" i="7"/>
  <c r="T4840" i="7" s="1"/>
  <c r="S4841" i="7"/>
  <c r="T4841" i="7" s="1"/>
  <c r="S4842" i="7"/>
  <c r="T4842" i="7" s="1"/>
  <c r="S4843" i="7"/>
  <c r="T4843" i="7" s="1"/>
  <c r="S4844" i="7"/>
  <c r="T4844" i="7" s="1"/>
  <c r="S4845" i="7"/>
  <c r="T4845" i="7" s="1"/>
  <c r="S4846" i="7"/>
  <c r="T4846" i="7" s="1"/>
  <c r="S4847" i="7"/>
  <c r="T4847" i="7" s="1"/>
  <c r="S4848" i="7"/>
  <c r="T4848" i="7" s="1"/>
  <c r="S4849" i="7"/>
  <c r="T4849" i="7" s="1"/>
  <c r="S4850" i="7"/>
  <c r="T4850" i="7" s="1"/>
  <c r="S4851" i="7"/>
  <c r="T4851" i="7" s="1"/>
  <c r="S4852" i="7"/>
  <c r="T4852" i="7" s="1"/>
  <c r="S4853" i="7"/>
  <c r="T4853" i="7" s="1"/>
  <c r="S4854" i="7"/>
  <c r="T4854" i="7" s="1"/>
  <c r="S4855" i="7"/>
  <c r="T4855" i="7" s="1"/>
  <c r="S4856" i="7"/>
  <c r="T4856" i="7" s="1"/>
  <c r="S4857" i="7"/>
  <c r="T4857" i="7" s="1"/>
  <c r="S4858" i="7"/>
  <c r="T4858" i="7" s="1"/>
  <c r="S4859" i="7"/>
  <c r="T4859" i="7" s="1"/>
  <c r="S4860" i="7"/>
  <c r="T4860" i="7" s="1"/>
  <c r="S4861" i="7"/>
  <c r="T4861" i="7" s="1"/>
  <c r="S4862" i="7"/>
  <c r="T4862" i="7" s="1"/>
  <c r="S4863" i="7"/>
  <c r="T4863" i="7" s="1"/>
  <c r="S4864" i="7"/>
  <c r="T4864" i="7" s="1"/>
  <c r="S4865" i="7"/>
  <c r="T4865" i="7" s="1"/>
  <c r="S4866" i="7"/>
  <c r="T4866" i="7" s="1"/>
  <c r="S4867" i="7"/>
  <c r="T4867" i="7" s="1"/>
  <c r="S4868" i="7"/>
  <c r="T4868" i="7" s="1"/>
  <c r="S4869" i="7"/>
  <c r="T4869" i="7" s="1"/>
  <c r="S4870" i="7"/>
  <c r="T4870" i="7" s="1"/>
  <c r="S4871" i="7"/>
  <c r="T4871" i="7" s="1"/>
  <c r="S4872" i="7"/>
  <c r="T4872" i="7" s="1"/>
  <c r="S4873" i="7"/>
  <c r="T4873" i="7" s="1"/>
  <c r="S4874" i="7"/>
  <c r="T4874" i="7" s="1"/>
  <c r="S4875" i="7"/>
  <c r="T4875" i="7" s="1"/>
  <c r="S4876" i="7"/>
  <c r="T4876" i="7" s="1"/>
  <c r="S4877" i="7"/>
  <c r="T4877" i="7" s="1"/>
  <c r="S4878" i="7"/>
  <c r="S4879" i="7"/>
  <c r="T4879" i="7" s="1"/>
  <c r="S4880" i="7"/>
  <c r="T4880" i="7" s="1"/>
  <c r="S4881" i="7"/>
  <c r="T4881" i="7" s="1"/>
  <c r="S4882" i="7"/>
  <c r="T4882" i="7" s="1"/>
  <c r="S4883" i="7"/>
  <c r="T4883" i="7" s="1"/>
  <c r="S4884" i="7"/>
  <c r="T4884" i="7" s="1"/>
  <c r="S4885" i="7"/>
  <c r="T4885" i="7" s="1"/>
  <c r="S4886" i="7"/>
  <c r="T4886" i="7" s="1"/>
  <c r="S4887" i="7"/>
  <c r="T4887" i="7" s="1"/>
  <c r="S4888" i="7"/>
  <c r="T4888" i="7" s="1"/>
  <c r="S4889" i="7"/>
  <c r="T4889" i="7" s="1"/>
  <c r="S4890" i="7"/>
  <c r="T4890" i="7" s="1"/>
  <c r="S4891" i="7"/>
  <c r="T4891" i="7" s="1"/>
  <c r="S4892" i="7"/>
  <c r="T4892" i="7" s="1"/>
  <c r="S4893" i="7"/>
  <c r="T4893" i="7" s="1"/>
  <c r="S4894" i="7"/>
  <c r="T4894" i="7" s="1"/>
  <c r="S4895" i="7"/>
  <c r="T4895" i="7" s="1"/>
  <c r="S4896" i="7"/>
  <c r="T4896" i="7" s="1"/>
  <c r="S4897" i="7"/>
  <c r="T4897" i="7" s="1"/>
  <c r="S4898" i="7"/>
  <c r="T4898" i="7" s="1"/>
  <c r="S4899" i="7"/>
  <c r="T4899" i="7" s="1"/>
  <c r="S4900" i="7"/>
  <c r="T4900" i="7" s="1"/>
  <c r="S4901" i="7"/>
  <c r="T4901" i="7" s="1"/>
  <c r="S4902" i="7"/>
  <c r="T4902" i="7" s="1"/>
  <c r="S4903" i="7"/>
  <c r="T4903" i="7" s="1"/>
  <c r="S4904" i="7"/>
  <c r="T4904" i="7" s="1"/>
  <c r="S4905" i="7"/>
  <c r="T4905" i="7" s="1"/>
  <c r="S4906" i="7"/>
  <c r="T4906" i="7" s="1"/>
  <c r="S4907" i="7"/>
  <c r="T4907" i="7" s="1"/>
  <c r="S4908" i="7"/>
  <c r="T4908" i="7" s="1"/>
  <c r="S4909" i="7"/>
  <c r="T4909" i="7" s="1"/>
  <c r="S4910" i="7"/>
  <c r="T4910" i="7" s="1"/>
  <c r="S4911" i="7"/>
  <c r="T4911" i="7" s="1"/>
  <c r="S4912" i="7"/>
  <c r="T4912" i="7" s="1"/>
  <c r="S4913" i="7"/>
  <c r="T4913" i="7" s="1"/>
  <c r="S4914" i="7"/>
  <c r="T4914" i="7" s="1"/>
  <c r="S4915" i="7"/>
  <c r="T4915" i="7" s="1"/>
  <c r="S4916" i="7"/>
  <c r="T4916" i="7" s="1"/>
  <c r="S4917" i="7"/>
  <c r="T4917" i="7" s="1"/>
  <c r="S4918" i="7"/>
  <c r="T4918" i="7" s="1"/>
  <c r="S4919" i="7"/>
  <c r="T4919" i="7" s="1"/>
  <c r="S4920" i="7"/>
  <c r="T4920" i="7" s="1"/>
  <c r="S4921" i="7"/>
  <c r="T4921" i="7" s="1"/>
  <c r="S4922" i="7"/>
  <c r="T4922" i="7" s="1"/>
  <c r="S4923" i="7"/>
  <c r="T4923" i="7" s="1"/>
  <c r="S4924" i="7"/>
  <c r="T4924" i="7" s="1"/>
  <c r="S4925" i="7"/>
  <c r="T4925" i="7" s="1"/>
  <c r="S4926" i="7"/>
  <c r="T4926" i="7" s="1"/>
  <c r="S4927" i="7"/>
  <c r="T4927" i="7" s="1"/>
  <c r="S4928" i="7"/>
  <c r="T4928" i="7" s="1"/>
  <c r="S4929" i="7"/>
  <c r="T4929" i="7" s="1"/>
  <c r="S4930" i="7"/>
  <c r="T4930" i="7" s="1"/>
  <c r="S4931" i="7"/>
  <c r="T4931" i="7" s="1"/>
  <c r="S4932" i="7"/>
  <c r="T4932" i="7" s="1"/>
  <c r="S4933" i="7"/>
  <c r="T4933" i="7" s="1"/>
  <c r="S4934" i="7"/>
  <c r="T4934" i="7" s="1"/>
  <c r="S4935" i="7"/>
  <c r="T4935" i="7" s="1"/>
  <c r="S4936" i="7"/>
  <c r="T4936" i="7" s="1"/>
  <c r="S4937" i="7"/>
  <c r="T4937" i="7" s="1"/>
  <c r="S4938" i="7"/>
  <c r="T4938" i="7" s="1"/>
  <c r="S4939" i="7"/>
  <c r="T4939" i="7" s="1"/>
  <c r="S4940" i="7"/>
  <c r="T4940" i="7" s="1"/>
  <c r="S4941" i="7"/>
  <c r="T4941" i="7" s="1"/>
  <c r="S4942" i="7"/>
  <c r="S4943" i="7"/>
  <c r="T4943" i="7" s="1"/>
  <c r="S4944" i="7"/>
  <c r="T4944" i="7" s="1"/>
  <c r="S4945" i="7"/>
  <c r="T4945" i="7" s="1"/>
  <c r="S4946" i="7"/>
  <c r="T4946" i="7" s="1"/>
  <c r="S4947" i="7"/>
  <c r="T4947" i="7" s="1"/>
  <c r="S4948" i="7"/>
  <c r="T4948" i="7" s="1"/>
  <c r="S4949" i="7"/>
  <c r="T4949" i="7" s="1"/>
  <c r="S4950" i="7"/>
  <c r="T4950" i="7" s="1"/>
  <c r="S4951" i="7"/>
  <c r="T4951" i="7" s="1"/>
  <c r="S4952" i="7"/>
  <c r="T4952" i="7" s="1"/>
  <c r="S4953" i="7"/>
  <c r="T4953" i="7" s="1"/>
  <c r="S4954" i="7"/>
  <c r="T4954" i="7" s="1"/>
  <c r="S4955" i="7"/>
  <c r="T4955" i="7" s="1"/>
  <c r="S4956" i="7"/>
  <c r="T4956" i="7" s="1"/>
  <c r="S4957" i="7"/>
  <c r="T4957" i="7" s="1"/>
  <c r="S4958" i="7"/>
  <c r="T4958" i="7" s="1"/>
  <c r="S4959" i="7"/>
  <c r="T4959" i="7" s="1"/>
  <c r="S4960" i="7"/>
  <c r="T4960" i="7" s="1"/>
  <c r="S4961" i="7"/>
  <c r="T4961" i="7" s="1"/>
  <c r="S4962" i="7"/>
  <c r="T4962" i="7" s="1"/>
  <c r="S4963" i="7"/>
  <c r="T4963" i="7" s="1"/>
  <c r="S4964" i="7"/>
  <c r="T4964" i="7" s="1"/>
  <c r="S4965" i="7"/>
  <c r="T4965" i="7" s="1"/>
  <c r="S4966" i="7"/>
  <c r="T4966" i="7" s="1"/>
  <c r="S4967" i="7"/>
  <c r="T4967" i="7" s="1"/>
  <c r="S4968" i="7"/>
  <c r="T4968" i="7" s="1"/>
  <c r="S4969" i="7"/>
  <c r="T4969" i="7" s="1"/>
  <c r="S4970" i="7"/>
  <c r="T4970" i="7" s="1"/>
  <c r="S4971" i="7"/>
  <c r="T4971" i="7" s="1"/>
  <c r="S4972" i="7"/>
  <c r="T4972" i="7" s="1"/>
  <c r="S4973" i="7"/>
  <c r="T4973" i="7" s="1"/>
  <c r="S4974" i="7"/>
  <c r="T4974" i="7" s="1"/>
  <c r="S4975" i="7"/>
  <c r="T4975" i="7" s="1"/>
  <c r="S4976" i="7"/>
  <c r="T4976" i="7" s="1"/>
  <c r="S4977" i="7"/>
  <c r="T4977" i="7" s="1"/>
  <c r="S4978" i="7"/>
  <c r="T4978" i="7" s="1"/>
  <c r="S4979" i="7"/>
  <c r="T4979" i="7" s="1"/>
  <c r="S4980" i="7"/>
  <c r="T4980" i="7" s="1"/>
  <c r="S4981" i="7"/>
  <c r="T4981" i="7" s="1"/>
  <c r="S4982" i="7"/>
  <c r="T4982" i="7" s="1"/>
  <c r="S4983" i="7"/>
  <c r="T4983" i="7" s="1"/>
  <c r="S4984" i="7"/>
  <c r="T4984" i="7" s="1"/>
  <c r="S4985" i="7"/>
  <c r="T4985" i="7" s="1"/>
  <c r="S4986" i="7"/>
  <c r="T4986" i="7" s="1"/>
  <c r="S4987" i="7"/>
  <c r="T4987" i="7" s="1"/>
  <c r="S4988" i="7"/>
  <c r="T4988" i="7" s="1"/>
  <c r="S4989" i="7"/>
  <c r="T4989" i="7" s="1"/>
  <c r="S4990" i="7"/>
  <c r="T4990" i="7" s="1"/>
  <c r="S4991" i="7"/>
  <c r="T4991" i="7" s="1"/>
  <c r="S4992" i="7"/>
  <c r="T4992" i="7" s="1"/>
  <c r="S4993" i="7"/>
  <c r="T4993" i="7" s="1"/>
  <c r="S4994" i="7"/>
  <c r="T4994" i="7" s="1"/>
  <c r="S4995" i="7"/>
  <c r="T4995" i="7" s="1"/>
  <c r="S4996" i="7"/>
  <c r="T4996" i="7" s="1"/>
  <c r="S4997" i="7"/>
  <c r="T4997" i="7" s="1"/>
  <c r="S4998" i="7"/>
  <c r="T4998" i="7" s="1"/>
  <c r="S4999" i="7"/>
  <c r="T4999" i="7" s="1"/>
  <c r="S5000" i="7"/>
  <c r="T5000" i="7" s="1"/>
  <c r="S5001" i="7"/>
  <c r="T5001" i="7" s="1"/>
  <c r="S5002" i="7"/>
  <c r="T5002" i="7" s="1"/>
  <c r="S5003" i="7"/>
  <c r="T5003" i="7" s="1"/>
  <c r="S5004" i="7"/>
  <c r="T5004" i="7" s="1"/>
  <c r="S5005" i="7"/>
  <c r="T5005" i="7" s="1"/>
  <c r="S5006" i="7"/>
  <c r="S5007" i="7"/>
  <c r="T5007" i="7" s="1"/>
  <c r="S5008" i="7"/>
  <c r="T5008" i="7" s="1"/>
  <c r="S5009" i="7"/>
  <c r="T5009" i="7" s="1"/>
  <c r="S5010" i="7"/>
  <c r="T5010" i="7" s="1"/>
  <c r="S5011" i="7"/>
  <c r="T5011" i="7" s="1"/>
  <c r="S5012" i="7"/>
  <c r="T5012" i="7" s="1"/>
  <c r="S5013" i="7"/>
  <c r="T5013" i="7" s="1"/>
  <c r="S5014" i="7"/>
  <c r="T5014" i="7" s="1"/>
  <c r="S5015" i="7"/>
  <c r="T5015" i="7" s="1"/>
  <c r="S5016" i="7"/>
  <c r="T5016" i="7" s="1"/>
  <c r="S5017" i="7"/>
  <c r="T5017" i="7" s="1"/>
  <c r="S5018" i="7"/>
  <c r="T5018" i="7" s="1"/>
  <c r="S5019" i="7"/>
  <c r="T5019" i="7" s="1"/>
  <c r="S5020" i="7"/>
  <c r="T5020" i="7" s="1"/>
  <c r="S5021" i="7"/>
  <c r="T5021" i="7" s="1"/>
  <c r="S5022" i="7"/>
  <c r="T5022" i="7" s="1"/>
  <c r="S5023" i="7"/>
  <c r="T5023" i="7" s="1"/>
  <c r="S5024" i="7"/>
  <c r="T5024" i="7" s="1"/>
  <c r="S5025" i="7"/>
  <c r="T5025" i="7" s="1"/>
  <c r="S5026" i="7"/>
  <c r="T5026" i="7" s="1"/>
  <c r="S5027" i="7"/>
  <c r="T5027" i="7" s="1"/>
  <c r="S5028" i="7"/>
  <c r="T5028" i="7" s="1"/>
  <c r="S5029" i="7"/>
  <c r="T5029" i="7" s="1"/>
  <c r="S5030" i="7"/>
  <c r="T5030" i="7" s="1"/>
  <c r="S5031" i="7"/>
  <c r="T5031" i="7" s="1"/>
  <c r="S5032" i="7"/>
  <c r="T5032" i="7" s="1"/>
  <c r="S5033" i="7"/>
  <c r="T5033" i="7" s="1"/>
  <c r="S5034" i="7"/>
  <c r="T5034" i="7" s="1"/>
  <c r="S5035" i="7"/>
  <c r="T5035" i="7" s="1"/>
  <c r="S5036" i="7"/>
  <c r="T5036" i="7" s="1"/>
  <c r="S5037" i="7"/>
  <c r="T5037" i="7" s="1"/>
  <c r="S5038" i="7"/>
  <c r="T5038" i="7" s="1"/>
  <c r="S5039" i="7"/>
  <c r="T5039" i="7" s="1"/>
  <c r="S5040" i="7"/>
  <c r="T5040" i="7" s="1"/>
  <c r="S5041" i="7"/>
  <c r="T5041" i="7" s="1"/>
  <c r="S5042" i="7"/>
  <c r="T5042" i="7" s="1"/>
  <c r="S5043" i="7"/>
  <c r="T5043" i="7" s="1"/>
  <c r="S5044" i="7"/>
  <c r="T5044" i="7" s="1"/>
  <c r="S5045" i="7"/>
  <c r="T5045" i="7" s="1"/>
  <c r="S5046" i="7"/>
  <c r="T5046" i="7" s="1"/>
  <c r="S5047" i="7"/>
  <c r="T5047" i="7" s="1"/>
  <c r="S5048" i="7"/>
  <c r="T5048" i="7" s="1"/>
  <c r="S5049" i="7"/>
  <c r="T5049" i="7" s="1"/>
  <c r="S5050" i="7"/>
  <c r="T5050" i="7" s="1"/>
  <c r="S5051" i="7"/>
  <c r="T5051" i="7" s="1"/>
  <c r="S5052" i="7"/>
  <c r="T5052" i="7" s="1"/>
  <c r="S5053" i="7"/>
  <c r="T5053" i="7" s="1"/>
  <c r="S5054" i="7"/>
  <c r="T5054" i="7" s="1"/>
  <c r="S5055" i="7"/>
  <c r="T5055" i="7" s="1"/>
  <c r="S5056" i="7"/>
  <c r="T5056" i="7" s="1"/>
  <c r="S5057" i="7"/>
  <c r="T5057" i="7" s="1"/>
  <c r="S5058" i="7"/>
  <c r="T5058" i="7" s="1"/>
  <c r="S5059" i="7"/>
  <c r="T5059" i="7" s="1"/>
  <c r="S5060" i="7"/>
  <c r="T5060" i="7" s="1"/>
  <c r="S5061" i="7"/>
  <c r="T5061" i="7" s="1"/>
  <c r="S5062" i="7"/>
  <c r="T5062" i="7" s="1"/>
  <c r="S5063" i="7"/>
  <c r="T5063" i="7" s="1"/>
  <c r="S5064" i="7"/>
  <c r="T5064" i="7" s="1"/>
  <c r="S5065" i="7"/>
  <c r="T5065" i="7" s="1"/>
  <c r="S5066" i="7"/>
  <c r="T5066" i="7" s="1"/>
  <c r="S5067" i="7"/>
  <c r="T5067" i="7" s="1"/>
  <c r="S5068" i="7"/>
  <c r="T5068" i="7" s="1"/>
  <c r="S5069" i="7"/>
  <c r="T5069" i="7" s="1"/>
  <c r="S5070" i="7"/>
  <c r="S5071" i="7"/>
  <c r="T5071" i="7" s="1"/>
  <c r="S5072" i="7"/>
  <c r="T5072" i="7" s="1"/>
  <c r="S5073" i="7"/>
  <c r="T5073" i="7" s="1"/>
  <c r="S5074" i="7"/>
  <c r="T5074" i="7" s="1"/>
  <c r="S5075" i="7"/>
  <c r="T5075" i="7" s="1"/>
  <c r="S5076" i="7"/>
  <c r="T5076" i="7" s="1"/>
  <c r="S5077" i="7"/>
  <c r="T5077" i="7" s="1"/>
  <c r="S5078" i="7"/>
  <c r="T5078" i="7" s="1"/>
  <c r="S5079" i="7"/>
  <c r="T5079" i="7" s="1"/>
  <c r="S5080" i="7"/>
  <c r="T5080" i="7" s="1"/>
  <c r="S5081" i="7"/>
  <c r="T5081" i="7" s="1"/>
  <c r="S5082" i="7"/>
  <c r="T5082" i="7" s="1"/>
  <c r="S5083" i="7"/>
  <c r="T5083" i="7" s="1"/>
  <c r="S5084" i="7"/>
  <c r="T5084" i="7" s="1"/>
  <c r="S5085" i="7"/>
  <c r="T5085" i="7" s="1"/>
  <c r="S5086" i="7"/>
  <c r="T5086" i="7" s="1"/>
  <c r="S5087" i="7"/>
  <c r="T5087" i="7" s="1"/>
  <c r="S5088" i="7"/>
  <c r="T5088" i="7" s="1"/>
  <c r="S5089" i="7"/>
  <c r="T5089" i="7" s="1"/>
  <c r="S5090" i="7"/>
  <c r="T5090" i="7" s="1"/>
  <c r="S5091" i="7"/>
  <c r="T5091" i="7" s="1"/>
  <c r="S5092" i="7"/>
  <c r="T5092" i="7" s="1"/>
  <c r="S5093" i="7"/>
  <c r="T5093" i="7" s="1"/>
  <c r="S5094" i="7"/>
  <c r="T5094" i="7" s="1"/>
  <c r="S5095" i="7"/>
  <c r="T5095" i="7" s="1"/>
  <c r="S5096" i="7"/>
  <c r="T5096" i="7" s="1"/>
  <c r="S5097" i="7"/>
  <c r="T5097" i="7" s="1"/>
  <c r="S5098" i="7"/>
  <c r="T5098" i="7" s="1"/>
  <c r="S5099" i="7"/>
  <c r="T5099" i="7" s="1"/>
  <c r="S5100" i="7"/>
  <c r="T5100" i="7" s="1"/>
  <c r="S5101" i="7"/>
  <c r="T5101" i="7" s="1"/>
  <c r="S5102" i="7"/>
  <c r="T5102" i="7" s="1"/>
  <c r="S5103" i="7"/>
  <c r="T5103" i="7" s="1"/>
  <c r="S5104" i="7"/>
  <c r="T5104" i="7" s="1"/>
  <c r="S5105" i="7"/>
  <c r="T5105" i="7" s="1"/>
  <c r="S5106" i="7"/>
  <c r="T5106" i="7" s="1"/>
  <c r="S5107" i="7"/>
  <c r="T5107" i="7" s="1"/>
  <c r="S5108" i="7"/>
  <c r="T5108" i="7" s="1"/>
  <c r="S5109" i="7"/>
  <c r="T5109" i="7" s="1"/>
  <c r="S5110" i="7"/>
  <c r="T5110" i="7" s="1"/>
  <c r="S5111" i="7"/>
  <c r="T5111" i="7" s="1"/>
  <c r="S5112" i="7"/>
  <c r="T5112" i="7" s="1"/>
  <c r="S5113" i="7"/>
  <c r="T5113" i="7" s="1"/>
  <c r="S5114" i="7"/>
  <c r="T5114" i="7" s="1"/>
  <c r="S5115" i="7"/>
  <c r="T5115" i="7" s="1"/>
  <c r="S5116" i="7"/>
  <c r="T5116" i="7" s="1"/>
  <c r="S5117" i="7"/>
  <c r="T5117" i="7" s="1"/>
  <c r="S5118" i="7"/>
  <c r="T5118" i="7" s="1"/>
  <c r="S5119" i="7"/>
  <c r="T5119" i="7" s="1"/>
  <c r="S5120" i="7"/>
  <c r="T5120" i="7" s="1"/>
  <c r="S5121" i="7"/>
  <c r="T5121" i="7" s="1"/>
  <c r="S5122" i="7"/>
  <c r="T5122" i="7" s="1"/>
  <c r="S5123" i="7"/>
  <c r="T5123" i="7" s="1"/>
  <c r="S5124" i="7"/>
  <c r="T5124" i="7" s="1"/>
  <c r="S5125" i="7"/>
  <c r="T5125" i="7" s="1"/>
  <c r="S5126" i="7"/>
  <c r="T5126" i="7" s="1"/>
  <c r="S5127" i="7"/>
  <c r="T5127" i="7" s="1"/>
  <c r="S5128" i="7"/>
  <c r="T5128" i="7" s="1"/>
  <c r="S5129" i="7"/>
  <c r="T5129" i="7" s="1"/>
  <c r="S5130" i="7"/>
  <c r="T5130" i="7" s="1"/>
  <c r="S5131" i="7"/>
  <c r="T5131" i="7" s="1"/>
  <c r="S5132" i="7"/>
  <c r="T5132" i="7" s="1"/>
  <c r="S5133" i="7"/>
  <c r="T5133" i="7" s="1"/>
  <c r="S5134" i="7"/>
  <c r="S5135" i="7"/>
  <c r="T5135" i="7" s="1"/>
  <c r="S5136" i="7"/>
  <c r="T5136" i="7" s="1"/>
  <c r="S5137" i="7"/>
  <c r="T5137" i="7" s="1"/>
  <c r="S5138" i="7"/>
  <c r="T5138" i="7" s="1"/>
  <c r="S5139" i="7"/>
  <c r="T5139" i="7" s="1"/>
  <c r="S5140" i="7"/>
  <c r="T5140" i="7" s="1"/>
  <c r="S5141" i="7"/>
  <c r="T5141" i="7" s="1"/>
  <c r="S5142" i="7"/>
  <c r="T5142" i="7" s="1"/>
  <c r="S5143" i="7"/>
  <c r="T5143" i="7" s="1"/>
  <c r="S5144" i="7"/>
  <c r="T5144" i="7" s="1"/>
  <c r="S5145" i="7"/>
  <c r="T5145" i="7" s="1"/>
  <c r="S5146" i="7"/>
  <c r="T5146" i="7" s="1"/>
  <c r="S5147" i="7"/>
  <c r="T5147" i="7" s="1"/>
  <c r="S5148" i="7"/>
  <c r="T5148" i="7" s="1"/>
  <c r="S5149" i="7"/>
  <c r="T5149" i="7" s="1"/>
  <c r="S5150" i="7"/>
  <c r="T5150" i="7" s="1"/>
  <c r="S5151" i="7"/>
  <c r="T5151" i="7" s="1"/>
  <c r="S5152" i="7"/>
  <c r="T5152" i="7" s="1"/>
  <c r="S5153" i="7"/>
  <c r="T5153" i="7" s="1"/>
  <c r="S5154" i="7"/>
  <c r="T5154" i="7" s="1"/>
  <c r="S5155" i="7"/>
  <c r="T5155" i="7" s="1"/>
  <c r="S5156" i="7"/>
  <c r="T5156" i="7" s="1"/>
  <c r="S5157" i="7"/>
  <c r="T5157" i="7" s="1"/>
  <c r="S5158" i="7"/>
  <c r="T5158" i="7" s="1"/>
  <c r="S5159" i="7"/>
  <c r="T5159" i="7" s="1"/>
  <c r="S5160" i="7"/>
  <c r="T5160" i="7" s="1"/>
  <c r="S5161" i="7"/>
  <c r="T5161" i="7" s="1"/>
  <c r="S5162" i="7"/>
  <c r="T5162" i="7" s="1"/>
  <c r="S5163" i="7"/>
  <c r="T5163" i="7" s="1"/>
  <c r="S5164" i="7"/>
  <c r="T5164" i="7" s="1"/>
  <c r="S5165" i="7"/>
  <c r="T5165" i="7" s="1"/>
  <c r="S5166" i="7"/>
  <c r="T5166" i="7" s="1"/>
  <c r="S5167" i="7"/>
  <c r="T5167" i="7" s="1"/>
  <c r="S5168" i="7"/>
  <c r="T5168" i="7" s="1"/>
  <c r="S5169" i="7"/>
  <c r="T5169" i="7" s="1"/>
  <c r="S5170" i="7"/>
  <c r="T5170" i="7" s="1"/>
  <c r="S5171" i="7"/>
  <c r="T5171" i="7" s="1"/>
  <c r="S5172" i="7"/>
  <c r="T5172" i="7" s="1"/>
  <c r="S5173" i="7"/>
  <c r="T5173" i="7" s="1"/>
  <c r="S5174" i="7"/>
  <c r="T5174" i="7" s="1"/>
  <c r="S5175" i="7"/>
  <c r="T5175" i="7" s="1"/>
  <c r="S5176" i="7"/>
  <c r="T5176" i="7" s="1"/>
  <c r="S5177" i="7"/>
  <c r="T5177" i="7" s="1"/>
  <c r="S5178" i="7"/>
  <c r="T5178" i="7" s="1"/>
  <c r="S5179" i="7"/>
  <c r="T5179" i="7" s="1"/>
  <c r="S5180" i="7"/>
  <c r="T5180" i="7" s="1"/>
  <c r="S5181" i="7"/>
  <c r="T5181" i="7" s="1"/>
  <c r="S5182" i="7"/>
  <c r="T5182" i="7" s="1"/>
  <c r="S5183" i="7"/>
  <c r="T5183" i="7" s="1"/>
  <c r="S5184" i="7"/>
  <c r="T5184" i="7" s="1"/>
  <c r="S5185" i="7"/>
  <c r="T5185" i="7" s="1"/>
  <c r="S5186" i="7"/>
  <c r="T5186" i="7" s="1"/>
  <c r="S5187" i="7"/>
  <c r="T5187" i="7" s="1"/>
  <c r="S5188" i="7"/>
  <c r="T5188" i="7" s="1"/>
  <c r="S5189" i="7"/>
  <c r="T5189" i="7" s="1"/>
  <c r="S5190" i="7"/>
  <c r="T5190" i="7" s="1"/>
  <c r="S5191" i="7"/>
  <c r="T5191" i="7" s="1"/>
  <c r="S5192" i="7"/>
  <c r="T5192" i="7" s="1"/>
  <c r="S5193" i="7"/>
  <c r="T5193" i="7" s="1"/>
  <c r="S5194" i="7"/>
  <c r="T5194" i="7" s="1"/>
  <c r="S5195" i="7"/>
  <c r="T5195" i="7" s="1"/>
  <c r="S5196" i="7"/>
  <c r="T5196" i="7" s="1"/>
  <c r="S5197" i="7"/>
  <c r="T5197" i="7" s="1"/>
  <c r="S5198" i="7"/>
  <c r="S5199" i="7"/>
  <c r="T5199" i="7" s="1"/>
  <c r="S5200" i="7"/>
  <c r="T5200" i="7" s="1"/>
  <c r="S5201" i="7"/>
  <c r="T5201" i="7" s="1"/>
  <c r="S5202" i="7"/>
  <c r="T5202" i="7" s="1"/>
  <c r="S5203" i="7"/>
  <c r="T5203" i="7" s="1"/>
  <c r="S5204" i="7"/>
  <c r="T5204" i="7" s="1"/>
  <c r="S5205" i="7"/>
  <c r="T5205" i="7" s="1"/>
  <c r="S5206" i="7"/>
  <c r="T5206" i="7" s="1"/>
  <c r="S5207" i="7"/>
  <c r="T5207" i="7" s="1"/>
  <c r="S5208" i="7"/>
  <c r="T5208" i="7" s="1"/>
  <c r="S5209" i="7"/>
  <c r="T5209" i="7" s="1"/>
  <c r="S5210" i="7"/>
  <c r="T5210" i="7" s="1"/>
  <c r="S5211" i="7"/>
  <c r="T5211" i="7" s="1"/>
  <c r="S5212" i="7"/>
  <c r="T5212" i="7" s="1"/>
  <c r="S5213" i="7"/>
  <c r="T5213" i="7" s="1"/>
  <c r="S5214" i="7"/>
  <c r="T5214" i="7" s="1"/>
  <c r="S5215" i="7"/>
  <c r="T5215" i="7" s="1"/>
  <c r="S5216" i="7"/>
  <c r="T5216" i="7" s="1"/>
  <c r="S5217" i="7"/>
  <c r="T5217" i="7" s="1"/>
  <c r="S5218" i="7"/>
  <c r="T5218" i="7" s="1"/>
  <c r="S5219" i="7"/>
  <c r="T5219" i="7" s="1"/>
  <c r="S5220" i="7"/>
  <c r="T5220" i="7" s="1"/>
  <c r="S5221" i="7"/>
  <c r="T5221" i="7" s="1"/>
  <c r="S5222" i="7"/>
  <c r="T5222" i="7" s="1"/>
  <c r="S5223" i="7"/>
  <c r="T5223" i="7" s="1"/>
  <c r="S5224" i="7"/>
  <c r="T5224" i="7" s="1"/>
  <c r="S5225" i="7"/>
  <c r="T5225" i="7" s="1"/>
  <c r="S5226" i="7"/>
  <c r="T5226" i="7" s="1"/>
  <c r="S5227" i="7"/>
  <c r="T5227" i="7" s="1"/>
  <c r="S5228" i="7"/>
  <c r="T5228" i="7" s="1"/>
  <c r="S5229" i="7"/>
  <c r="T5229" i="7" s="1"/>
  <c r="S5230" i="7"/>
  <c r="T5230" i="7" s="1"/>
  <c r="S5231" i="7"/>
  <c r="T5231" i="7" s="1"/>
  <c r="S5232" i="7"/>
  <c r="T5232" i="7" s="1"/>
  <c r="S5233" i="7"/>
  <c r="T5233" i="7" s="1"/>
  <c r="S5234" i="7"/>
  <c r="T5234" i="7" s="1"/>
  <c r="S5235" i="7"/>
  <c r="T5235" i="7" s="1"/>
  <c r="S5236" i="7"/>
  <c r="T5236" i="7" s="1"/>
  <c r="S5237" i="7"/>
  <c r="T5237" i="7" s="1"/>
  <c r="S5238" i="7"/>
  <c r="T5238" i="7" s="1"/>
  <c r="S5239" i="7"/>
  <c r="T5239" i="7" s="1"/>
  <c r="S5240" i="7"/>
  <c r="T5240" i="7" s="1"/>
  <c r="S5241" i="7"/>
  <c r="T5241" i="7" s="1"/>
  <c r="S5242" i="7"/>
  <c r="T5242" i="7" s="1"/>
  <c r="S5243" i="7"/>
  <c r="T5243" i="7" s="1"/>
  <c r="S5244" i="7"/>
  <c r="T5244" i="7" s="1"/>
  <c r="S5245" i="7"/>
  <c r="T5245" i="7" s="1"/>
  <c r="S5246" i="7"/>
  <c r="T5246" i="7" s="1"/>
  <c r="S5247" i="7"/>
  <c r="T5247" i="7" s="1"/>
  <c r="S5248" i="7"/>
  <c r="T5248" i="7" s="1"/>
  <c r="S5249" i="7"/>
  <c r="T5249" i="7" s="1"/>
  <c r="S5250" i="7"/>
  <c r="T5250" i="7" s="1"/>
  <c r="S5251" i="7"/>
  <c r="T5251" i="7" s="1"/>
  <c r="S5252" i="7"/>
  <c r="T5252" i="7" s="1"/>
  <c r="S5253" i="7"/>
  <c r="T5253" i="7" s="1"/>
  <c r="S5254" i="7"/>
  <c r="T5254" i="7" s="1"/>
  <c r="S5255" i="7"/>
  <c r="T5255" i="7" s="1"/>
  <c r="S5256" i="7"/>
  <c r="T5256" i="7" s="1"/>
  <c r="S5257" i="7"/>
  <c r="T5257" i="7" s="1"/>
  <c r="S5258" i="7"/>
  <c r="T5258" i="7" s="1"/>
  <c r="S5259" i="7"/>
  <c r="T5259" i="7" s="1"/>
  <c r="S5260" i="7"/>
  <c r="T5260" i="7" s="1"/>
  <c r="S5261" i="7"/>
  <c r="T5261" i="7" s="1"/>
  <c r="S5262" i="7"/>
  <c r="S5263" i="7"/>
  <c r="T5263" i="7" s="1"/>
  <c r="S5264" i="7"/>
  <c r="T5264" i="7" s="1"/>
  <c r="S5265" i="7"/>
  <c r="T5265" i="7" s="1"/>
  <c r="S5266" i="7"/>
  <c r="T5266" i="7" s="1"/>
  <c r="S5267" i="7"/>
  <c r="T5267" i="7" s="1"/>
  <c r="S5268" i="7"/>
  <c r="T5268" i="7" s="1"/>
  <c r="S5269" i="7"/>
  <c r="T5269" i="7" s="1"/>
  <c r="S5270" i="7"/>
  <c r="T5270" i="7" s="1"/>
  <c r="S5271" i="7"/>
  <c r="T5271" i="7" s="1"/>
  <c r="S5272" i="7"/>
  <c r="T5272" i="7" s="1"/>
  <c r="S5273" i="7"/>
  <c r="T5273" i="7" s="1"/>
  <c r="S5274" i="7"/>
  <c r="T5274" i="7" s="1"/>
  <c r="S5275" i="7"/>
  <c r="T5275" i="7" s="1"/>
  <c r="S5276" i="7"/>
  <c r="T5276" i="7" s="1"/>
  <c r="S5277" i="7"/>
  <c r="T5277" i="7" s="1"/>
  <c r="S5278" i="7"/>
  <c r="T5278" i="7" s="1"/>
  <c r="S5279" i="7"/>
  <c r="T5279" i="7" s="1"/>
  <c r="S5280" i="7"/>
  <c r="T5280" i="7" s="1"/>
  <c r="S5281" i="7"/>
  <c r="T5281" i="7" s="1"/>
  <c r="S5282" i="7"/>
  <c r="T5282" i="7" s="1"/>
  <c r="S5283" i="7"/>
  <c r="T5283" i="7" s="1"/>
  <c r="S5284" i="7"/>
  <c r="T5284" i="7" s="1"/>
  <c r="S5285" i="7"/>
  <c r="T5285" i="7" s="1"/>
  <c r="S5286" i="7"/>
  <c r="T5286" i="7" s="1"/>
  <c r="S5287" i="7"/>
  <c r="T5287" i="7" s="1"/>
  <c r="S5288" i="7"/>
  <c r="T5288" i="7" s="1"/>
  <c r="S5289" i="7"/>
  <c r="T5289" i="7" s="1"/>
  <c r="S5290" i="7"/>
  <c r="T5290" i="7" s="1"/>
  <c r="S5291" i="7"/>
  <c r="T5291" i="7" s="1"/>
  <c r="S5292" i="7"/>
  <c r="T5292" i="7" s="1"/>
  <c r="S5293" i="7"/>
  <c r="T5293" i="7" s="1"/>
  <c r="S5294" i="7"/>
  <c r="T5294" i="7" s="1"/>
  <c r="S5295" i="7"/>
  <c r="T5295" i="7" s="1"/>
  <c r="S5296" i="7"/>
  <c r="T5296" i="7" s="1"/>
  <c r="S5297" i="7"/>
  <c r="T5297" i="7" s="1"/>
  <c r="S5298" i="7"/>
  <c r="T5298" i="7" s="1"/>
  <c r="S5299" i="7"/>
  <c r="T5299" i="7" s="1"/>
  <c r="S5300" i="7"/>
  <c r="T5300" i="7" s="1"/>
  <c r="S5301" i="7"/>
  <c r="T5301" i="7" s="1"/>
  <c r="S5302" i="7"/>
  <c r="T5302" i="7" s="1"/>
  <c r="S5303" i="7"/>
  <c r="T5303" i="7" s="1"/>
  <c r="S5304" i="7"/>
  <c r="T5304" i="7" s="1"/>
  <c r="S5305" i="7"/>
  <c r="T5305" i="7" s="1"/>
  <c r="S5306" i="7"/>
  <c r="T5306" i="7" s="1"/>
  <c r="S5307" i="7"/>
  <c r="T5307" i="7" s="1"/>
  <c r="S5308" i="7"/>
  <c r="T5308" i="7" s="1"/>
  <c r="S5309" i="7"/>
  <c r="T5309" i="7" s="1"/>
  <c r="S5310" i="7"/>
  <c r="T5310" i="7" s="1"/>
  <c r="S5311" i="7"/>
  <c r="T5311" i="7" s="1"/>
  <c r="S5312" i="7"/>
  <c r="T5312" i="7" s="1"/>
  <c r="S5313" i="7"/>
  <c r="T5313" i="7" s="1"/>
  <c r="S5314" i="7"/>
  <c r="T5314" i="7" s="1"/>
  <c r="S5315" i="7"/>
  <c r="T5315" i="7" s="1"/>
  <c r="S5316" i="7"/>
  <c r="T5316" i="7" s="1"/>
  <c r="S5317" i="7"/>
  <c r="T5317" i="7" s="1"/>
  <c r="S5318" i="7"/>
  <c r="T5318" i="7" s="1"/>
  <c r="S5319" i="7"/>
  <c r="T5319" i="7" s="1"/>
  <c r="S5320" i="7"/>
  <c r="T5320" i="7" s="1"/>
  <c r="S5321" i="7"/>
  <c r="T5321" i="7" s="1"/>
  <c r="S5322" i="7"/>
  <c r="T5322" i="7" s="1"/>
  <c r="S5323" i="7"/>
  <c r="T5323" i="7" s="1"/>
  <c r="S5324" i="7"/>
  <c r="T5324" i="7" s="1"/>
  <c r="S5325" i="7"/>
  <c r="T5325" i="7" s="1"/>
  <c r="S5326" i="7"/>
  <c r="S5327" i="7"/>
  <c r="T5327" i="7" s="1"/>
  <c r="S5328" i="7"/>
  <c r="T5328" i="7" s="1"/>
  <c r="S5329" i="7"/>
  <c r="T5329" i="7" s="1"/>
  <c r="S5330" i="7"/>
  <c r="T5330" i="7" s="1"/>
  <c r="S5331" i="7"/>
  <c r="T5331" i="7" s="1"/>
  <c r="S5332" i="7"/>
  <c r="T5332" i="7" s="1"/>
  <c r="S5333" i="7"/>
  <c r="T5333" i="7" s="1"/>
  <c r="S5334" i="7"/>
  <c r="T5334" i="7" s="1"/>
  <c r="S5335" i="7"/>
  <c r="T5335" i="7" s="1"/>
  <c r="S5336" i="7"/>
  <c r="T5336" i="7" s="1"/>
  <c r="S5337" i="7"/>
  <c r="T5337" i="7" s="1"/>
  <c r="S5338" i="7"/>
  <c r="T5338" i="7" s="1"/>
  <c r="S5339" i="7"/>
  <c r="T5339" i="7" s="1"/>
  <c r="S5340" i="7"/>
  <c r="T5340" i="7" s="1"/>
  <c r="S5341" i="7"/>
  <c r="T5341" i="7" s="1"/>
  <c r="S5342" i="7"/>
  <c r="T5342" i="7" s="1"/>
  <c r="S5343" i="7"/>
  <c r="T5343" i="7" s="1"/>
  <c r="S5344" i="7"/>
  <c r="T5344" i="7" s="1"/>
  <c r="S5345" i="7"/>
  <c r="T5345" i="7" s="1"/>
  <c r="S5346" i="7"/>
  <c r="T5346" i="7" s="1"/>
  <c r="S5347" i="7"/>
  <c r="T5347" i="7" s="1"/>
  <c r="S5348" i="7"/>
  <c r="T5348" i="7" s="1"/>
  <c r="S5349" i="7"/>
  <c r="T5349" i="7" s="1"/>
  <c r="S5350" i="7"/>
  <c r="T5350" i="7" s="1"/>
  <c r="S5351" i="7"/>
  <c r="T5351" i="7" s="1"/>
  <c r="S5352" i="7"/>
  <c r="T5352" i="7" s="1"/>
  <c r="S5353" i="7"/>
  <c r="T5353" i="7" s="1"/>
  <c r="S5354" i="7"/>
  <c r="T5354" i="7" s="1"/>
  <c r="S5355" i="7"/>
  <c r="T5355" i="7" s="1"/>
  <c r="S5356" i="7"/>
  <c r="T5356" i="7" s="1"/>
  <c r="S5357" i="7"/>
  <c r="T5357" i="7" s="1"/>
  <c r="S5358" i="7"/>
  <c r="T5358" i="7" s="1"/>
  <c r="S5359" i="7"/>
  <c r="T5359" i="7" s="1"/>
  <c r="S5360" i="7"/>
  <c r="T5360" i="7" s="1"/>
  <c r="S5361" i="7"/>
  <c r="T5361" i="7" s="1"/>
  <c r="S5362" i="7"/>
  <c r="T5362" i="7" s="1"/>
  <c r="S5363" i="7"/>
  <c r="T5363" i="7" s="1"/>
  <c r="S5364" i="7"/>
  <c r="T5364" i="7" s="1"/>
  <c r="S5365" i="7"/>
  <c r="T5365" i="7" s="1"/>
  <c r="S5366" i="7"/>
  <c r="T5366" i="7" s="1"/>
  <c r="S5367" i="7"/>
  <c r="T5367" i="7" s="1"/>
  <c r="S5368" i="7"/>
  <c r="T5368" i="7" s="1"/>
  <c r="S5369" i="7"/>
  <c r="T5369" i="7" s="1"/>
  <c r="S5370" i="7"/>
  <c r="T5370" i="7" s="1"/>
  <c r="S5371" i="7"/>
  <c r="T5371" i="7" s="1"/>
  <c r="S5372" i="7"/>
  <c r="T5372" i="7" s="1"/>
  <c r="S5373" i="7"/>
  <c r="T5373" i="7" s="1"/>
  <c r="S5374" i="7"/>
  <c r="T5374" i="7" s="1"/>
  <c r="S5375" i="7"/>
  <c r="T5375" i="7" s="1"/>
  <c r="S5376" i="7"/>
  <c r="T5376" i="7" s="1"/>
  <c r="S5377" i="7"/>
  <c r="T5377" i="7" s="1"/>
  <c r="S5378" i="7"/>
  <c r="T5378" i="7" s="1"/>
  <c r="S5379" i="7"/>
  <c r="T5379" i="7" s="1"/>
  <c r="S5380" i="7"/>
  <c r="T5380" i="7" s="1"/>
  <c r="S5381" i="7"/>
  <c r="T5381" i="7" s="1"/>
  <c r="S5382" i="7"/>
  <c r="T5382" i="7" s="1"/>
  <c r="S5383" i="7"/>
  <c r="T5383" i="7" s="1"/>
  <c r="S5384" i="7"/>
  <c r="T5384" i="7" s="1"/>
  <c r="S5385" i="7"/>
  <c r="T5385" i="7" s="1"/>
  <c r="S5386" i="7"/>
  <c r="T5386" i="7" s="1"/>
  <c r="S5387" i="7"/>
  <c r="T5387" i="7" s="1"/>
  <c r="S5388" i="7"/>
  <c r="T5388" i="7" s="1"/>
  <c r="S5389" i="7"/>
  <c r="T5389" i="7" s="1"/>
  <c r="S5390" i="7"/>
  <c r="S5391" i="7"/>
  <c r="T5391" i="7" s="1"/>
  <c r="S5392" i="7"/>
  <c r="T5392" i="7" s="1"/>
  <c r="S5393" i="7"/>
  <c r="T5393" i="7" s="1"/>
  <c r="S5394" i="7"/>
  <c r="T5394" i="7" s="1"/>
  <c r="S5395" i="7"/>
  <c r="T5395" i="7" s="1"/>
  <c r="S5396" i="7"/>
  <c r="T5396" i="7" s="1"/>
  <c r="S5397" i="7"/>
  <c r="T5397" i="7" s="1"/>
  <c r="S5398" i="7"/>
  <c r="T5398" i="7" s="1"/>
  <c r="S5399" i="7"/>
  <c r="T5399" i="7" s="1"/>
  <c r="S5400" i="7"/>
  <c r="T5400" i="7" s="1"/>
  <c r="S5401" i="7"/>
  <c r="T5401" i="7" s="1"/>
  <c r="S5402" i="7"/>
  <c r="T5402" i="7" s="1"/>
  <c r="S5403" i="7"/>
  <c r="T5403" i="7" s="1"/>
  <c r="S5404" i="7"/>
  <c r="T5404" i="7" s="1"/>
  <c r="S5405" i="7"/>
  <c r="T5405" i="7" s="1"/>
  <c r="S5406" i="7"/>
  <c r="T5406" i="7" s="1"/>
  <c r="S5407" i="7"/>
  <c r="T5407" i="7" s="1"/>
  <c r="S5408" i="7"/>
  <c r="T5408" i="7" s="1"/>
  <c r="S5409" i="7"/>
  <c r="T5409" i="7" s="1"/>
  <c r="S5410" i="7"/>
  <c r="T5410" i="7" s="1"/>
  <c r="S5411" i="7"/>
  <c r="T5411" i="7" s="1"/>
  <c r="S5412" i="7"/>
  <c r="T5412" i="7" s="1"/>
  <c r="S5413" i="7"/>
  <c r="T5413" i="7" s="1"/>
  <c r="S5414" i="7"/>
  <c r="T5414" i="7" s="1"/>
  <c r="S5415" i="7"/>
  <c r="T5415" i="7" s="1"/>
  <c r="S5416" i="7"/>
  <c r="T5416" i="7" s="1"/>
  <c r="S5417" i="7"/>
  <c r="T5417" i="7" s="1"/>
  <c r="S5418" i="7"/>
  <c r="T5418" i="7" s="1"/>
  <c r="S5419" i="7"/>
  <c r="T5419" i="7" s="1"/>
  <c r="S5420" i="7"/>
  <c r="T5420" i="7" s="1"/>
  <c r="S5421" i="7"/>
  <c r="T5421" i="7" s="1"/>
  <c r="S5422" i="7"/>
  <c r="T5422" i="7" s="1"/>
  <c r="S5423" i="7"/>
  <c r="T5423" i="7" s="1"/>
  <c r="S5424" i="7"/>
  <c r="T5424" i="7" s="1"/>
  <c r="S5425" i="7"/>
  <c r="T5425" i="7" s="1"/>
  <c r="S5426" i="7"/>
  <c r="T5426" i="7" s="1"/>
  <c r="S5427" i="7"/>
  <c r="T5427" i="7" s="1"/>
  <c r="S5428" i="7"/>
  <c r="T5428" i="7" s="1"/>
  <c r="S5429" i="7"/>
  <c r="T5429" i="7" s="1"/>
  <c r="S5430" i="7"/>
  <c r="T5430" i="7" s="1"/>
  <c r="S5431" i="7"/>
  <c r="T5431" i="7" s="1"/>
  <c r="S5432" i="7"/>
  <c r="T5432" i="7" s="1"/>
  <c r="S5433" i="7"/>
  <c r="T5433" i="7" s="1"/>
  <c r="S5434" i="7"/>
  <c r="T5434" i="7" s="1"/>
  <c r="S5435" i="7"/>
  <c r="T5435" i="7" s="1"/>
  <c r="S5436" i="7"/>
  <c r="T5436" i="7" s="1"/>
  <c r="S5437" i="7"/>
  <c r="T5437" i="7" s="1"/>
  <c r="S5438" i="7"/>
  <c r="T5438" i="7" s="1"/>
  <c r="S5439" i="7"/>
  <c r="T5439" i="7" s="1"/>
  <c r="S5440" i="7"/>
  <c r="T5440" i="7" s="1"/>
  <c r="S5441" i="7"/>
  <c r="T5441" i="7" s="1"/>
  <c r="S5442" i="7"/>
  <c r="T5442" i="7" s="1"/>
  <c r="S5443" i="7"/>
  <c r="T5443" i="7" s="1"/>
  <c r="S5444" i="7"/>
  <c r="T5444" i="7" s="1"/>
  <c r="S5445" i="7"/>
  <c r="T5445" i="7" s="1"/>
  <c r="S5446" i="7"/>
  <c r="T5446" i="7" s="1"/>
  <c r="S5447" i="7"/>
  <c r="T5447" i="7" s="1"/>
  <c r="S5448" i="7"/>
  <c r="T5448" i="7" s="1"/>
  <c r="S5449" i="7"/>
  <c r="T5449" i="7" s="1"/>
  <c r="S5450" i="7"/>
  <c r="T5450" i="7" s="1"/>
  <c r="S5451" i="7"/>
  <c r="T5451" i="7" s="1"/>
  <c r="S5452" i="7"/>
  <c r="T5452" i="7" s="1"/>
  <c r="S5453" i="7"/>
  <c r="T5453" i="7" s="1"/>
  <c r="S5454" i="7"/>
  <c r="S5455" i="7"/>
  <c r="T5455" i="7" s="1"/>
  <c r="S5456" i="7"/>
  <c r="T5456" i="7" s="1"/>
  <c r="S5457" i="7"/>
  <c r="T5457" i="7" s="1"/>
  <c r="S5458" i="7"/>
  <c r="T5458" i="7" s="1"/>
  <c r="S5459" i="7"/>
  <c r="T5459" i="7" s="1"/>
  <c r="S5460" i="7"/>
  <c r="T5460" i="7" s="1"/>
  <c r="S5461" i="7"/>
  <c r="T5461" i="7" s="1"/>
  <c r="S5462" i="7"/>
  <c r="T5462" i="7" s="1"/>
  <c r="S5463" i="7"/>
  <c r="T5463" i="7" s="1"/>
  <c r="S5464" i="7"/>
  <c r="T5464" i="7" s="1"/>
  <c r="S5465" i="7"/>
  <c r="T5465" i="7" s="1"/>
  <c r="S5466" i="7"/>
  <c r="T5466" i="7" s="1"/>
  <c r="S5467" i="7"/>
  <c r="T5467" i="7" s="1"/>
  <c r="S5468" i="7"/>
  <c r="T5468" i="7" s="1"/>
  <c r="S5469" i="7"/>
  <c r="T5469" i="7" s="1"/>
  <c r="S5470" i="7"/>
  <c r="T5470" i="7" s="1"/>
  <c r="S5471" i="7"/>
  <c r="T5471" i="7" s="1"/>
  <c r="S5472" i="7"/>
  <c r="T5472" i="7" s="1"/>
  <c r="S5473" i="7"/>
  <c r="T5473" i="7" s="1"/>
  <c r="S5474" i="7"/>
  <c r="T5474" i="7" s="1"/>
  <c r="S5475" i="7"/>
  <c r="T5475" i="7" s="1"/>
  <c r="S5476" i="7"/>
  <c r="T5476" i="7" s="1"/>
  <c r="S5477" i="7"/>
  <c r="T5477" i="7" s="1"/>
  <c r="S5478" i="7"/>
  <c r="T5478" i="7" s="1"/>
  <c r="S5479" i="7"/>
  <c r="T5479" i="7" s="1"/>
  <c r="S5480" i="7"/>
  <c r="T5480" i="7" s="1"/>
  <c r="S5481" i="7"/>
  <c r="T5481" i="7" s="1"/>
  <c r="S5482" i="7"/>
  <c r="T5482" i="7" s="1"/>
  <c r="S5483" i="7"/>
  <c r="T5483" i="7" s="1"/>
  <c r="S5484" i="7"/>
  <c r="T5484" i="7" s="1"/>
  <c r="S5485" i="7"/>
  <c r="T5485" i="7" s="1"/>
  <c r="S5486" i="7"/>
  <c r="T5486" i="7" s="1"/>
  <c r="S5487" i="7"/>
  <c r="T5487" i="7" s="1"/>
  <c r="S5488" i="7"/>
  <c r="T5488" i="7" s="1"/>
  <c r="S5489" i="7"/>
  <c r="T5489" i="7" s="1"/>
  <c r="S5490" i="7"/>
  <c r="T5490" i="7" s="1"/>
  <c r="S5491" i="7"/>
  <c r="T5491" i="7" s="1"/>
  <c r="S5492" i="7"/>
  <c r="T5492" i="7" s="1"/>
  <c r="S5493" i="7"/>
  <c r="T5493" i="7" s="1"/>
  <c r="S5494" i="7"/>
  <c r="T5494" i="7" s="1"/>
  <c r="S5495" i="7"/>
  <c r="T5495" i="7" s="1"/>
  <c r="S5496" i="7"/>
  <c r="T5496" i="7" s="1"/>
  <c r="S5497" i="7"/>
  <c r="T5497" i="7" s="1"/>
  <c r="S5498" i="7"/>
  <c r="T5498" i="7" s="1"/>
  <c r="S5499" i="7"/>
  <c r="T5499" i="7" s="1"/>
  <c r="S5500" i="7"/>
  <c r="T5500" i="7" s="1"/>
  <c r="S5501" i="7"/>
  <c r="T5501" i="7" s="1"/>
  <c r="S5502" i="7"/>
  <c r="T5502" i="7" s="1"/>
  <c r="S5503" i="7"/>
  <c r="T5503" i="7" s="1"/>
  <c r="S5504" i="7"/>
  <c r="T5504" i="7" s="1"/>
  <c r="S5505" i="7"/>
  <c r="T5505" i="7" s="1"/>
  <c r="S5506" i="7"/>
  <c r="T5506" i="7" s="1"/>
  <c r="S5507" i="7"/>
  <c r="T5507" i="7" s="1"/>
  <c r="S5508" i="7"/>
  <c r="T5508" i="7" s="1"/>
  <c r="S5509" i="7"/>
  <c r="T5509" i="7" s="1"/>
  <c r="S5510" i="7"/>
  <c r="T5510" i="7" s="1"/>
  <c r="S5511" i="7"/>
  <c r="T5511" i="7" s="1"/>
  <c r="S5512" i="7"/>
  <c r="T5512" i="7" s="1"/>
  <c r="S5513" i="7"/>
  <c r="T5513" i="7" s="1"/>
  <c r="S5514" i="7"/>
  <c r="T5514" i="7" s="1"/>
  <c r="S5515" i="7"/>
  <c r="T5515" i="7" s="1"/>
  <c r="S5516" i="7"/>
  <c r="T5516" i="7" s="1"/>
  <c r="S5517" i="7"/>
  <c r="T5517" i="7" s="1"/>
  <c r="S5518" i="7"/>
  <c r="S5519" i="7"/>
  <c r="T5519" i="7" s="1"/>
  <c r="S5520" i="7"/>
  <c r="T5520" i="7" s="1"/>
  <c r="S5521" i="7"/>
  <c r="T5521" i="7" s="1"/>
  <c r="S5522" i="7"/>
  <c r="T5522" i="7" s="1"/>
  <c r="S5523" i="7"/>
  <c r="T5523" i="7" s="1"/>
  <c r="S5524" i="7"/>
  <c r="T5524" i="7" s="1"/>
  <c r="S5525" i="7"/>
  <c r="T5525" i="7" s="1"/>
  <c r="S5526" i="7"/>
  <c r="T5526" i="7" s="1"/>
  <c r="S5527" i="7"/>
  <c r="T5527" i="7" s="1"/>
  <c r="S5528" i="7"/>
  <c r="T5528" i="7" s="1"/>
  <c r="S5529" i="7"/>
  <c r="T5529" i="7" s="1"/>
  <c r="S5530" i="7"/>
  <c r="T5530" i="7" s="1"/>
  <c r="S5531" i="7"/>
  <c r="T5531" i="7" s="1"/>
  <c r="S5532" i="7"/>
  <c r="T5532" i="7" s="1"/>
  <c r="S5533" i="7"/>
  <c r="T5533" i="7" s="1"/>
  <c r="S5534" i="7"/>
  <c r="T5534" i="7" s="1"/>
  <c r="S5535" i="7"/>
  <c r="T5535" i="7" s="1"/>
  <c r="S5536" i="7"/>
  <c r="T5536" i="7" s="1"/>
  <c r="S5537" i="7"/>
  <c r="T5537" i="7" s="1"/>
  <c r="S5538" i="7"/>
  <c r="T5538" i="7" s="1"/>
  <c r="S5539" i="7"/>
  <c r="T5539" i="7" s="1"/>
  <c r="S5540" i="7"/>
  <c r="T5540" i="7" s="1"/>
  <c r="S5541" i="7"/>
  <c r="T5541" i="7" s="1"/>
  <c r="S5542" i="7"/>
  <c r="T5542" i="7" s="1"/>
  <c r="S5543" i="7"/>
  <c r="T5543" i="7" s="1"/>
  <c r="S5544" i="7"/>
  <c r="T5544" i="7" s="1"/>
  <c r="S5545" i="7"/>
  <c r="T5545" i="7" s="1"/>
  <c r="S5546" i="7"/>
  <c r="T5546" i="7" s="1"/>
  <c r="S5547" i="7"/>
  <c r="T5547" i="7" s="1"/>
  <c r="S5548" i="7"/>
  <c r="T5548" i="7" s="1"/>
  <c r="S5549" i="7"/>
  <c r="T5549" i="7" s="1"/>
  <c r="S5550" i="7"/>
  <c r="T5550" i="7" s="1"/>
  <c r="S5551" i="7"/>
  <c r="T5551" i="7" s="1"/>
  <c r="S5552" i="7"/>
  <c r="T5552" i="7" s="1"/>
  <c r="S5553" i="7"/>
  <c r="T5553" i="7" s="1"/>
  <c r="S5554" i="7"/>
  <c r="T5554" i="7" s="1"/>
  <c r="S5555" i="7"/>
  <c r="T5555" i="7" s="1"/>
  <c r="S5556" i="7"/>
  <c r="T5556" i="7" s="1"/>
  <c r="S5557" i="7"/>
  <c r="T5557" i="7" s="1"/>
  <c r="S5558" i="7"/>
  <c r="T5558" i="7" s="1"/>
  <c r="S5559" i="7"/>
  <c r="T5559" i="7" s="1"/>
  <c r="S5560" i="7"/>
  <c r="T5560" i="7" s="1"/>
  <c r="S5561" i="7"/>
  <c r="T5561" i="7" s="1"/>
  <c r="S5562" i="7"/>
  <c r="T5562" i="7" s="1"/>
  <c r="S5563" i="7"/>
  <c r="T5563" i="7" s="1"/>
  <c r="S5564" i="7"/>
  <c r="T5564" i="7" s="1"/>
  <c r="S5565" i="7"/>
  <c r="T5565" i="7" s="1"/>
  <c r="S5566" i="7"/>
  <c r="T5566" i="7" s="1"/>
  <c r="S5567" i="7"/>
  <c r="T5567" i="7" s="1"/>
  <c r="S5568" i="7"/>
  <c r="T5568" i="7" s="1"/>
  <c r="S5569" i="7"/>
  <c r="T5569" i="7" s="1"/>
  <c r="S5570" i="7"/>
  <c r="T5570" i="7" s="1"/>
  <c r="S5571" i="7"/>
  <c r="T5571" i="7" s="1"/>
  <c r="S5572" i="7"/>
  <c r="T5572" i="7" s="1"/>
  <c r="S5573" i="7"/>
  <c r="T5573" i="7" s="1"/>
  <c r="S5574" i="7"/>
  <c r="T5574" i="7" s="1"/>
  <c r="S5575" i="7"/>
  <c r="T5575" i="7" s="1"/>
  <c r="S5576" i="7"/>
  <c r="T5576" i="7" s="1"/>
  <c r="S5577" i="7"/>
  <c r="T5577" i="7" s="1"/>
  <c r="S5578" i="7"/>
  <c r="T5578" i="7" s="1"/>
  <c r="S5579" i="7"/>
  <c r="T5579" i="7" s="1"/>
  <c r="S5580" i="7"/>
  <c r="T5580" i="7" s="1"/>
  <c r="S5581" i="7"/>
  <c r="T5581" i="7" s="1"/>
  <c r="S5582" i="7"/>
  <c r="S5583" i="7"/>
  <c r="T5583" i="7" s="1"/>
  <c r="S5584" i="7"/>
  <c r="T5584" i="7" s="1"/>
  <c r="S5585" i="7"/>
  <c r="T5585" i="7" s="1"/>
  <c r="S5586" i="7"/>
  <c r="T5586" i="7" s="1"/>
  <c r="S5587" i="7"/>
  <c r="T5587" i="7" s="1"/>
  <c r="S5588" i="7"/>
  <c r="T5588" i="7" s="1"/>
  <c r="S5589" i="7"/>
  <c r="T5589" i="7" s="1"/>
  <c r="S5590" i="7"/>
  <c r="T5590" i="7" s="1"/>
  <c r="S5591" i="7"/>
  <c r="T5591" i="7" s="1"/>
  <c r="S5592" i="7"/>
  <c r="T5592" i="7" s="1"/>
  <c r="S5593" i="7"/>
  <c r="T5593" i="7" s="1"/>
  <c r="S5594" i="7"/>
  <c r="T5594" i="7" s="1"/>
  <c r="S5595" i="7"/>
  <c r="T5595" i="7" s="1"/>
  <c r="S5596" i="7"/>
  <c r="T5596" i="7" s="1"/>
  <c r="S5597" i="7"/>
  <c r="T5597" i="7" s="1"/>
  <c r="S5598" i="7"/>
  <c r="T5598" i="7" s="1"/>
  <c r="S5599" i="7"/>
  <c r="T5599" i="7" s="1"/>
  <c r="S5600" i="7"/>
  <c r="T5600" i="7" s="1"/>
  <c r="S5601" i="7"/>
  <c r="T5601" i="7" s="1"/>
  <c r="S5602" i="7"/>
  <c r="T5602" i="7" s="1"/>
  <c r="S5603" i="7"/>
  <c r="T5603" i="7" s="1"/>
  <c r="S5604" i="7"/>
  <c r="T5604" i="7" s="1"/>
  <c r="S5605" i="7"/>
  <c r="T5605" i="7" s="1"/>
  <c r="S5606" i="7"/>
  <c r="T5606" i="7" s="1"/>
  <c r="S5607" i="7"/>
  <c r="T5607" i="7" s="1"/>
  <c r="S5608" i="7"/>
  <c r="T5608" i="7" s="1"/>
  <c r="S5609" i="7"/>
  <c r="T5609" i="7" s="1"/>
  <c r="S5610" i="7"/>
  <c r="T5610" i="7" s="1"/>
  <c r="S5611" i="7"/>
  <c r="T5611" i="7" s="1"/>
  <c r="S5612" i="7"/>
  <c r="T5612" i="7" s="1"/>
  <c r="S5613" i="7"/>
  <c r="T5613" i="7" s="1"/>
  <c r="S5614" i="7"/>
  <c r="T5614" i="7" s="1"/>
  <c r="S5615" i="7"/>
  <c r="T5615" i="7" s="1"/>
  <c r="S5616" i="7"/>
  <c r="T5616" i="7" s="1"/>
  <c r="S5617" i="7"/>
  <c r="T5617" i="7" s="1"/>
  <c r="S5618" i="7"/>
  <c r="T5618" i="7" s="1"/>
  <c r="S5619" i="7"/>
  <c r="T5619" i="7" s="1"/>
  <c r="S5620" i="7"/>
  <c r="T5620" i="7" s="1"/>
  <c r="S5621" i="7"/>
  <c r="T5621" i="7" s="1"/>
  <c r="S5622" i="7"/>
  <c r="T5622" i="7" s="1"/>
  <c r="S5623" i="7"/>
  <c r="T5623" i="7" s="1"/>
  <c r="S5624" i="7"/>
  <c r="T5624" i="7" s="1"/>
  <c r="S5625" i="7"/>
  <c r="T5625" i="7" s="1"/>
  <c r="S5626" i="7"/>
  <c r="T5626" i="7" s="1"/>
  <c r="S5627" i="7"/>
  <c r="T5627" i="7" s="1"/>
  <c r="S5628" i="7"/>
  <c r="T5628" i="7" s="1"/>
  <c r="S5629" i="7"/>
  <c r="T5629" i="7" s="1"/>
  <c r="S5630" i="7"/>
  <c r="T5630" i="7" s="1"/>
  <c r="S5631" i="7"/>
  <c r="T5631" i="7" s="1"/>
  <c r="S5632" i="7"/>
  <c r="T5632" i="7" s="1"/>
  <c r="S5633" i="7"/>
  <c r="T5633" i="7" s="1"/>
  <c r="S5634" i="7"/>
  <c r="T5634" i="7" s="1"/>
  <c r="S5635" i="7"/>
  <c r="T5635" i="7" s="1"/>
  <c r="S5636" i="7"/>
  <c r="T5636" i="7" s="1"/>
  <c r="S5637" i="7"/>
  <c r="T5637" i="7" s="1"/>
  <c r="S5638" i="7"/>
  <c r="T5638" i="7" s="1"/>
  <c r="S5639" i="7"/>
  <c r="T5639" i="7" s="1"/>
  <c r="S5640" i="7"/>
  <c r="T5640" i="7" s="1"/>
  <c r="S5641" i="7"/>
  <c r="T5641" i="7" s="1"/>
  <c r="S5642" i="7"/>
  <c r="T5642" i="7" s="1"/>
  <c r="S5643" i="7"/>
  <c r="T5643" i="7" s="1"/>
  <c r="S5644" i="7"/>
  <c r="T5644" i="7" s="1"/>
  <c r="S5645" i="7"/>
  <c r="T5645" i="7" s="1"/>
  <c r="S5646" i="7"/>
  <c r="S5647" i="7"/>
  <c r="T5647" i="7" s="1"/>
  <c r="S5648" i="7"/>
  <c r="T5648" i="7" s="1"/>
  <c r="S5649" i="7"/>
  <c r="T5649" i="7" s="1"/>
  <c r="S5650" i="7"/>
  <c r="T5650" i="7" s="1"/>
  <c r="S5651" i="7"/>
  <c r="T5651" i="7" s="1"/>
  <c r="S5652" i="7"/>
  <c r="T5652" i="7" s="1"/>
  <c r="S5653" i="7"/>
  <c r="T5653" i="7" s="1"/>
  <c r="S5654" i="7"/>
  <c r="T5654" i="7" s="1"/>
  <c r="S5655" i="7"/>
  <c r="T5655" i="7" s="1"/>
  <c r="S5656" i="7"/>
  <c r="T5656" i="7" s="1"/>
  <c r="S5657" i="7"/>
  <c r="T5657" i="7" s="1"/>
  <c r="S5658" i="7"/>
  <c r="T5658" i="7" s="1"/>
  <c r="S5659" i="7"/>
  <c r="T5659" i="7" s="1"/>
  <c r="S5660" i="7"/>
  <c r="T5660" i="7" s="1"/>
  <c r="S5661" i="7"/>
  <c r="S5662" i="7"/>
  <c r="T5662" i="7" s="1"/>
  <c r="S5663" i="7"/>
  <c r="T5663" i="7" s="1"/>
  <c r="S5664" i="7"/>
  <c r="T5664" i="7" s="1"/>
  <c r="S5665" i="7"/>
  <c r="T5665" i="7" s="1"/>
  <c r="S5666" i="7"/>
  <c r="T5666" i="7" s="1"/>
  <c r="S5667" i="7"/>
  <c r="T5667" i="7" s="1"/>
  <c r="S5668" i="7"/>
  <c r="T5668" i="7" s="1"/>
  <c r="S5669" i="7"/>
  <c r="T5669" i="7" s="1"/>
  <c r="S5670" i="7"/>
  <c r="T5670" i="7" s="1"/>
  <c r="S5671" i="7"/>
  <c r="T5671" i="7" s="1"/>
  <c r="S5672" i="7"/>
  <c r="T5672" i="7" s="1"/>
  <c r="S5673" i="7"/>
  <c r="T5673" i="7" s="1"/>
  <c r="S5674" i="7"/>
  <c r="T5674" i="7" s="1"/>
  <c r="S5675" i="7"/>
  <c r="T5675" i="7" s="1"/>
  <c r="S5676" i="7"/>
  <c r="T5676" i="7" s="1"/>
  <c r="S5677" i="7"/>
  <c r="T5677" i="7" s="1"/>
  <c r="S5678" i="7"/>
  <c r="T5678" i="7" s="1"/>
  <c r="S5679" i="7"/>
  <c r="T5679" i="7" s="1"/>
  <c r="S5680" i="7"/>
  <c r="T5680" i="7" s="1"/>
  <c r="S5681" i="7"/>
  <c r="T5681" i="7" s="1"/>
  <c r="S5682" i="7"/>
  <c r="T5682" i="7" s="1"/>
  <c r="S5683" i="7"/>
  <c r="T5683" i="7" s="1"/>
  <c r="S5684" i="7"/>
  <c r="T5684" i="7" s="1"/>
  <c r="S5685" i="7"/>
  <c r="T5685" i="7" s="1"/>
  <c r="S5686" i="7"/>
  <c r="T5686" i="7" s="1"/>
  <c r="S5687" i="7"/>
  <c r="T5687" i="7" s="1"/>
  <c r="S5688" i="7"/>
  <c r="T5688" i="7" s="1"/>
  <c r="S5689" i="7"/>
  <c r="T5689" i="7" s="1"/>
  <c r="S5690" i="7"/>
  <c r="T5690" i="7" s="1"/>
  <c r="S5691" i="7"/>
  <c r="T5691" i="7" s="1"/>
  <c r="S5692" i="7"/>
  <c r="T5692" i="7" s="1"/>
  <c r="S5693" i="7"/>
  <c r="T5693" i="7" s="1"/>
  <c r="S5694" i="7"/>
  <c r="T5694" i="7" s="1"/>
  <c r="S5695" i="7"/>
  <c r="T5695" i="7" s="1"/>
  <c r="S5696" i="7"/>
  <c r="T5696" i="7" s="1"/>
  <c r="S5697" i="7"/>
  <c r="T5697" i="7" s="1"/>
  <c r="S5698" i="7"/>
  <c r="T5698" i="7" s="1"/>
  <c r="S5699" i="7"/>
  <c r="T5699" i="7" s="1"/>
  <c r="S5700" i="7"/>
  <c r="T5700" i="7" s="1"/>
  <c r="S5701" i="7"/>
  <c r="T5701" i="7" s="1"/>
  <c r="S5702" i="7"/>
  <c r="T5702" i="7" s="1"/>
  <c r="S5703" i="7"/>
  <c r="T5703" i="7" s="1"/>
  <c r="S5704" i="7"/>
  <c r="T5704" i="7" s="1"/>
  <c r="S5705" i="7"/>
  <c r="T5705" i="7" s="1"/>
  <c r="S5706" i="7"/>
  <c r="T5706" i="7" s="1"/>
  <c r="S5707" i="7"/>
  <c r="T5707" i="7" s="1"/>
  <c r="S5708" i="7"/>
  <c r="T5708" i="7" s="1"/>
  <c r="S5709" i="7"/>
  <c r="T5709" i="7" s="1"/>
  <c r="S5710" i="7"/>
  <c r="S5711" i="7"/>
  <c r="T5711" i="7" s="1"/>
  <c r="S5712" i="7"/>
  <c r="T5712" i="7" s="1"/>
  <c r="S5713" i="7"/>
  <c r="T5713" i="7" s="1"/>
  <c r="S5714" i="7"/>
  <c r="T5714" i="7" s="1"/>
  <c r="S5715" i="7"/>
  <c r="T5715" i="7" s="1"/>
  <c r="S5716" i="7"/>
  <c r="T5716" i="7" s="1"/>
  <c r="S5717" i="7"/>
  <c r="T5717" i="7" s="1"/>
  <c r="S5718" i="7"/>
  <c r="T5718" i="7" s="1"/>
  <c r="S5719" i="7"/>
  <c r="T5719" i="7" s="1"/>
  <c r="S5720" i="7"/>
  <c r="T5720" i="7" s="1"/>
  <c r="S5721" i="7"/>
  <c r="T5721" i="7" s="1"/>
  <c r="S5722" i="7"/>
  <c r="T5722" i="7" s="1"/>
  <c r="S5723" i="7"/>
  <c r="T5723" i="7" s="1"/>
  <c r="S5724" i="7"/>
  <c r="T5724" i="7" s="1"/>
  <c r="S5725" i="7"/>
  <c r="T5725" i="7" s="1"/>
  <c r="S5726" i="7"/>
  <c r="T5726" i="7" s="1"/>
  <c r="S5727" i="7"/>
  <c r="T5727" i="7" s="1"/>
  <c r="S5728" i="7"/>
  <c r="T5728" i="7" s="1"/>
  <c r="S5729" i="7"/>
  <c r="T5729" i="7" s="1"/>
  <c r="S5730" i="7"/>
  <c r="T5730" i="7" s="1"/>
  <c r="S5731" i="7"/>
  <c r="T5731" i="7" s="1"/>
  <c r="S5732" i="7"/>
  <c r="T5732" i="7" s="1"/>
  <c r="S5733" i="7"/>
  <c r="T5733" i="7" s="1"/>
  <c r="S5734" i="7"/>
  <c r="T5734" i="7" s="1"/>
  <c r="S5735" i="7"/>
  <c r="T5735" i="7" s="1"/>
  <c r="S5736" i="7"/>
  <c r="T5736" i="7" s="1"/>
  <c r="S5737" i="7"/>
  <c r="T5737" i="7" s="1"/>
  <c r="S5738" i="7"/>
  <c r="T5738" i="7" s="1"/>
  <c r="S5739" i="7"/>
  <c r="T5739" i="7" s="1"/>
  <c r="S5740" i="7"/>
  <c r="T5740" i="7" s="1"/>
  <c r="S5741" i="7"/>
  <c r="T5741" i="7" s="1"/>
  <c r="S5742" i="7"/>
  <c r="T5742" i="7" s="1"/>
  <c r="S5743" i="7"/>
  <c r="T5743" i="7" s="1"/>
  <c r="S5744" i="7"/>
  <c r="T5744" i="7" s="1"/>
  <c r="S5745" i="7"/>
  <c r="T5745" i="7" s="1"/>
  <c r="S5746" i="7"/>
  <c r="T5746" i="7" s="1"/>
  <c r="S5747" i="7"/>
  <c r="T5747" i="7" s="1"/>
  <c r="S5748" i="7"/>
  <c r="T5748" i="7" s="1"/>
  <c r="S5749" i="7"/>
  <c r="T5749" i="7" s="1"/>
  <c r="S5750" i="7"/>
  <c r="T5750" i="7" s="1"/>
  <c r="S5751" i="7"/>
  <c r="T5751" i="7" s="1"/>
  <c r="S5752" i="7"/>
  <c r="T5752" i="7" s="1"/>
  <c r="S5753" i="7"/>
  <c r="T5753" i="7" s="1"/>
  <c r="S5754" i="7"/>
  <c r="T5754" i="7" s="1"/>
  <c r="S5755" i="7"/>
  <c r="T5755" i="7" s="1"/>
  <c r="S5756" i="7"/>
  <c r="T5756" i="7" s="1"/>
  <c r="S5757" i="7"/>
  <c r="T5757" i="7" s="1"/>
  <c r="S5758" i="7"/>
  <c r="T5758" i="7" s="1"/>
  <c r="S5759" i="7"/>
  <c r="T5759" i="7" s="1"/>
  <c r="S5760" i="7"/>
  <c r="T5760" i="7" s="1"/>
  <c r="S5761" i="7"/>
  <c r="T5761" i="7" s="1"/>
  <c r="S5762" i="7"/>
  <c r="T5762" i="7" s="1"/>
  <c r="S5763" i="7"/>
  <c r="T5763" i="7" s="1"/>
  <c r="S5764" i="7"/>
  <c r="T5764" i="7" s="1"/>
  <c r="S5765" i="7"/>
  <c r="T5765" i="7" s="1"/>
  <c r="S5766" i="7"/>
  <c r="T5766" i="7" s="1"/>
  <c r="S5767" i="7"/>
  <c r="T5767" i="7" s="1"/>
  <c r="S5768" i="7"/>
  <c r="T5768" i="7" s="1"/>
  <c r="S5769" i="7"/>
  <c r="T5769" i="7" s="1"/>
  <c r="S5770" i="7"/>
  <c r="T5770" i="7" s="1"/>
  <c r="S5771" i="7"/>
  <c r="T5771" i="7" s="1"/>
  <c r="S5772" i="7"/>
  <c r="T5772" i="7" s="1"/>
  <c r="S5773" i="7"/>
  <c r="T5773" i="7" s="1"/>
  <c r="S5774" i="7"/>
  <c r="S5775" i="7"/>
  <c r="T5775" i="7" s="1"/>
  <c r="S5776" i="7"/>
  <c r="T5776" i="7" s="1"/>
  <c r="S5777" i="7"/>
  <c r="T5777" i="7" s="1"/>
  <c r="S5778" i="7"/>
  <c r="T5778" i="7" s="1"/>
  <c r="S5779" i="7"/>
  <c r="T5779" i="7" s="1"/>
  <c r="S5780" i="7"/>
  <c r="T5780" i="7" s="1"/>
  <c r="S5781" i="7"/>
  <c r="T5781" i="7" s="1"/>
  <c r="S5782" i="7"/>
  <c r="T5782" i="7" s="1"/>
  <c r="S5783" i="7"/>
  <c r="T5783" i="7" s="1"/>
  <c r="S5784" i="7"/>
  <c r="T5784" i="7" s="1"/>
  <c r="S5785" i="7"/>
  <c r="T5785" i="7" s="1"/>
  <c r="S5786" i="7"/>
  <c r="T5786" i="7" s="1"/>
  <c r="S5787" i="7"/>
  <c r="T5787" i="7" s="1"/>
  <c r="S5788" i="7"/>
  <c r="T5788" i="7" s="1"/>
  <c r="S5789" i="7"/>
  <c r="T5789" i="7" s="1"/>
  <c r="S5790" i="7"/>
  <c r="T5790" i="7" s="1"/>
  <c r="S5791" i="7"/>
  <c r="T5791" i="7" s="1"/>
  <c r="S5792" i="7"/>
  <c r="T5792" i="7" s="1"/>
  <c r="S5793" i="7"/>
  <c r="T5793" i="7" s="1"/>
  <c r="S5794" i="7"/>
  <c r="T5794" i="7" s="1"/>
  <c r="S5795" i="7"/>
  <c r="T5795" i="7" s="1"/>
  <c r="S5796" i="7"/>
  <c r="T5796" i="7" s="1"/>
  <c r="S5797" i="7"/>
  <c r="T5797" i="7" s="1"/>
  <c r="S5798" i="7"/>
  <c r="T5798" i="7" s="1"/>
  <c r="S5799" i="7"/>
  <c r="T5799" i="7" s="1"/>
  <c r="S5800" i="7"/>
  <c r="T5800" i="7" s="1"/>
  <c r="S5801" i="7"/>
  <c r="T5801" i="7" s="1"/>
  <c r="S5802" i="7"/>
  <c r="T5802" i="7" s="1"/>
  <c r="S5803" i="7"/>
  <c r="T5803" i="7" s="1"/>
  <c r="S5804" i="7"/>
  <c r="T5804" i="7" s="1"/>
  <c r="S5805" i="7"/>
  <c r="T5805" i="7" s="1"/>
  <c r="S5806" i="7"/>
  <c r="T5806" i="7" s="1"/>
  <c r="S5807" i="7"/>
  <c r="T5807" i="7" s="1"/>
  <c r="S5808" i="7"/>
  <c r="T5808" i="7" s="1"/>
  <c r="S5809" i="7"/>
  <c r="T5809" i="7" s="1"/>
  <c r="S5810" i="7"/>
  <c r="T5810" i="7" s="1"/>
  <c r="S5811" i="7"/>
  <c r="T5811" i="7" s="1"/>
  <c r="S5812" i="7"/>
  <c r="T5812" i="7" s="1"/>
  <c r="S5813" i="7"/>
  <c r="T5813" i="7" s="1"/>
  <c r="S5814" i="7"/>
  <c r="T5814" i="7" s="1"/>
  <c r="S5815" i="7"/>
  <c r="T5815" i="7" s="1"/>
  <c r="S5816" i="7"/>
  <c r="T5816" i="7" s="1"/>
  <c r="S5817" i="7"/>
  <c r="T5817" i="7" s="1"/>
  <c r="S5818" i="7"/>
  <c r="T5818" i="7" s="1"/>
  <c r="S5819" i="7"/>
  <c r="T5819" i="7" s="1"/>
  <c r="S5820" i="7"/>
  <c r="T5820" i="7" s="1"/>
  <c r="S5821" i="7"/>
  <c r="T5821" i="7" s="1"/>
  <c r="S5822" i="7"/>
  <c r="T5822" i="7" s="1"/>
  <c r="S5823" i="7"/>
  <c r="T5823" i="7" s="1"/>
  <c r="S5824" i="7"/>
  <c r="T5824" i="7" s="1"/>
  <c r="S5825" i="7"/>
  <c r="T5825" i="7" s="1"/>
  <c r="S5826" i="7"/>
  <c r="T5826" i="7" s="1"/>
  <c r="S5827" i="7"/>
  <c r="T5827" i="7" s="1"/>
  <c r="S5828" i="7"/>
  <c r="T5828" i="7" s="1"/>
  <c r="S5829" i="7"/>
  <c r="T5829" i="7" s="1"/>
  <c r="S5830" i="7"/>
  <c r="T5830" i="7" s="1"/>
  <c r="S5831" i="7"/>
  <c r="T5831" i="7" s="1"/>
  <c r="S5832" i="7"/>
  <c r="T5832" i="7" s="1"/>
  <c r="S5833" i="7"/>
  <c r="T5833" i="7" s="1"/>
  <c r="S5834" i="7"/>
  <c r="T5834" i="7" s="1"/>
  <c r="S5835" i="7"/>
  <c r="T5835" i="7" s="1"/>
  <c r="S5836" i="7"/>
  <c r="T5836" i="7" s="1"/>
  <c r="S5837" i="7"/>
  <c r="T5837" i="7" s="1"/>
  <c r="S5838" i="7"/>
  <c r="S5839" i="7"/>
  <c r="T5839" i="7" s="1"/>
  <c r="S5840" i="7"/>
  <c r="T5840" i="7" s="1"/>
  <c r="S5841" i="7"/>
  <c r="T5841" i="7" s="1"/>
  <c r="S5842" i="7"/>
  <c r="T5842" i="7" s="1"/>
  <c r="S5843" i="7"/>
  <c r="T5843" i="7" s="1"/>
  <c r="S5844" i="7"/>
  <c r="T5844" i="7" s="1"/>
  <c r="S5845" i="7"/>
  <c r="T5845" i="7" s="1"/>
  <c r="S5846" i="7"/>
  <c r="T5846" i="7" s="1"/>
  <c r="S5847" i="7"/>
  <c r="T5847" i="7" s="1"/>
  <c r="S5848" i="7"/>
  <c r="T5848" i="7" s="1"/>
  <c r="S5849" i="7"/>
  <c r="T5849" i="7" s="1"/>
  <c r="S5850" i="7"/>
  <c r="T5850" i="7" s="1"/>
  <c r="S5851" i="7"/>
  <c r="T5851" i="7" s="1"/>
  <c r="S5852" i="7"/>
  <c r="T5852" i="7" s="1"/>
  <c r="S5853" i="7"/>
  <c r="T5853" i="7" s="1"/>
  <c r="S5854" i="7"/>
  <c r="T5854" i="7" s="1"/>
  <c r="S5855" i="7"/>
  <c r="T5855" i="7" s="1"/>
  <c r="S5856" i="7"/>
  <c r="T5856" i="7" s="1"/>
  <c r="S5857" i="7"/>
  <c r="T5857" i="7" s="1"/>
  <c r="S5858" i="7"/>
  <c r="T5858" i="7" s="1"/>
  <c r="S5859" i="7"/>
  <c r="T5859" i="7" s="1"/>
  <c r="S5860" i="7"/>
  <c r="T5860" i="7" s="1"/>
  <c r="S5861" i="7"/>
  <c r="T5861" i="7" s="1"/>
  <c r="S5862" i="7"/>
  <c r="T5862" i="7" s="1"/>
  <c r="S5863" i="7"/>
  <c r="T5863" i="7" s="1"/>
  <c r="S5864" i="7"/>
  <c r="T5864" i="7" s="1"/>
  <c r="S5865" i="7"/>
  <c r="T5865" i="7" s="1"/>
  <c r="S5866" i="7"/>
  <c r="T5866" i="7" s="1"/>
  <c r="S5867" i="7"/>
  <c r="T5867" i="7" s="1"/>
  <c r="S5868" i="7"/>
  <c r="T5868" i="7" s="1"/>
  <c r="S5869" i="7"/>
  <c r="T5869" i="7" s="1"/>
  <c r="S5870" i="7"/>
  <c r="T5870" i="7" s="1"/>
  <c r="S5871" i="7"/>
  <c r="T5871" i="7" s="1"/>
  <c r="S5872" i="7"/>
  <c r="T5872" i="7" s="1"/>
  <c r="S5873" i="7"/>
  <c r="T5873" i="7" s="1"/>
  <c r="S5874" i="7"/>
  <c r="T5874" i="7" s="1"/>
  <c r="S5875" i="7"/>
  <c r="T5875" i="7" s="1"/>
  <c r="S5876" i="7"/>
  <c r="T5876" i="7" s="1"/>
  <c r="S5877" i="7"/>
  <c r="T5877" i="7" s="1"/>
  <c r="S5878" i="7"/>
  <c r="T5878" i="7" s="1"/>
  <c r="S5879" i="7"/>
  <c r="T5879" i="7" s="1"/>
  <c r="S5880" i="7"/>
  <c r="T5880" i="7" s="1"/>
  <c r="S5881" i="7"/>
  <c r="T5881" i="7" s="1"/>
  <c r="S5882" i="7"/>
  <c r="T5882" i="7" s="1"/>
  <c r="S5883" i="7"/>
  <c r="T5883" i="7" s="1"/>
  <c r="S5884" i="7"/>
  <c r="T5884" i="7" s="1"/>
  <c r="S5885" i="7"/>
  <c r="T5885" i="7" s="1"/>
  <c r="S5886" i="7"/>
  <c r="T5886" i="7" s="1"/>
  <c r="S5887" i="7"/>
  <c r="T5887" i="7" s="1"/>
  <c r="S5888" i="7"/>
  <c r="T5888" i="7" s="1"/>
  <c r="S5889" i="7"/>
  <c r="T5889" i="7" s="1"/>
  <c r="S5890" i="7"/>
  <c r="T5890" i="7" s="1"/>
  <c r="S5891" i="7"/>
  <c r="T5891" i="7" s="1"/>
  <c r="S5892" i="7"/>
  <c r="T5892" i="7" s="1"/>
  <c r="S5893" i="7"/>
  <c r="T5893" i="7" s="1"/>
  <c r="S5894" i="7"/>
  <c r="T5894" i="7" s="1"/>
  <c r="S5895" i="7"/>
  <c r="T5895" i="7" s="1"/>
  <c r="S5896" i="7"/>
  <c r="T5896" i="7" s="1"/>
  <c r="S5897" i="7"/>
  <c r="T5897" i="7" s="1"/>
  <c r="S5898" i="7"/>
  <c r="T5898" i="7" s="1"/>
  <c r="S5899" i="7"/>
  <c r="T5899" i="7" s="1"/>
  <c r="S5900" i="7"/>
  <c r="T5900" i="7" s="1"/>
  <c r="S5901" i="7"/>
  <c r="T5901" i="7" s="1"/>
  <c r="S5902" i="7"/>
  <c r="S5903" i="7"/>
  <c r="T5903" i="7" s="1"/>
  <c r="S5904" i="7"/>
  <c r="T5904" i="7" s="1"/>
  <c r="S5905" i="7"/>
  <c r="T5905" i="7" s="1"/>
  <c r="S5906" i="7"/>
  <c r="T5906" i="7" s="1"/>
  <c r="S5907" i="7"/>
  <c r="T5907" i="7" s="1"/>
  <c r="S5908" i="7"/>
  <c r="T5908" i="7" s="1"/>
  <c r="S5909" i="7"/>
  <c r="T5909" i="7" s="1"/>
  <c r="S5910" i="7"/>
  <c r="T5910" i="7" s="1"/>
  <c r="S5911" i="7"/>
  <c r="T5911" i="7" s="1"/>
  <c r="S5912" i="7"/>
  <c r="T5912" i="7" s="1"/>
  <c r="S5913" i="7"/>
  <c r="T5913" i="7" s="1"/>
  <c r="S5914" i="7"/>
  <c r="T5914" i="7" s="1"/>
  <c r="S5915" i="7"/>
  <c r="T5915" i="7" s="1"/>
  <c r="S5916" i="7"/>
  <c r="T5916" i="7" s="1"/>
  <c r="S5917" i="7"/>
  <c r="T5917" i="7" s="1"/>
  <c r="S5918" i="7"/>
  <c r="T5918" i="7" s="1"/>
  <c r="S5919" i="7"/>
  <c r="T5919" i="7" s="1"/>
  <c r="S5920" i="7"/>
  <c r="T5920" i="7" s="1"/>
  <c r="S5921" i="7"/>
  <c r="T5921" i="7" s="1"/>
  <c r="S5922" i="7"/>
  <c r="T5922" i="7" s="1"/>
  <c r="S5923" i="7"/>
  <c r="T5923" i="7" s="1"/>
  <c r="S5924" i="7"/>
  <c r="T5924" i="7" s="1"/>
  <c r="S5925" i="7"/>
  <c r="T5925" i="7" s="1"/>
  <c r="S5926" i="7"/>
  <c r="T5926" i="7" s="1"/>
  <c r="S5927" i="7"/>
  <c r="T5927" i="7" s="1"/>
  <c r="S5928" i="7"/>
  <c r="T5928" i="7" s="1"/>
  <c r="S5929" i="7"/>
  <c r="T5929" i="7" s="1"/>
  <c r="S5930" i="7"/>
  <c r="T5930" i="7" s="1"/>
  <c r="S5931" i="7"/>
  <c r="T5931" i="7" s="1"/>
  <c r="S5932" i="7"/>
  <c r="T5932" i="7" s="1"/>
  <c r="S5933" i="7"/>
  <c r="T5933" i="7" s="1"/>
  <c r="S5934" i="7"/>
  <c r="T5934" i="7" s="1"/>
  <c r="S5935" i="7"/>
  <c r="T5935" i="7" s="1"/>
  <c r="S5936" i="7"/>
  <c r="T5936" i="7" s="1"/>
  <c r="S5937" i="7"/>
  <c r="T5937" i="7" s="1"/>
  <c r="S5938" i="7"/>
  <c r="T5938" i="7" s="1"/>
  <c r="S5939" i="7"/>
  <c r="T5939" i="7" s="1"/>
  <c r="S5940" i="7"/>
  <c r="T5940" i="7" s="1"/>
  <c r="S5941" i="7"/>
  <c r="T5941" i="7" s="1"/>
  <c r="S5942" i="7"/>
  <c r="T5942" i="7" s="1"/>
  <c r="S5943" i="7"/>
  <c r="T5943" i="7" s="1"/>
  <c r="S5944" i="7"/>
  <c r="T5944" i="7" s="1"/>
  <c r="S5945" i="7"/>
  <c r="T5945" i="7" s="1"/>
  <c r="S5946" i="7"/>
  <c r="T5946" i="7" s="1"/>
  <c r="S5947" i="7"/>
  <c r="T5947" i="7" s="1"/>
  <c r="S5948" i="7"/>
  <c r="T5948" i="7" s="1"/>
  <c r="S5949" i="7"/>
  <c r="T5949" i="7" s="1"/>
  <c r="S5950" i="7"/>
  <c r="T5950" i="7" s="1"/>
  <c r="S5951" i="7"/>
  <c r="T5951" i="7" s="1"/>
  <c r="S5952" i="7"/>
  <c r="T5952" i="7" s="1"/>
  <c r="S5953" i="7"/>
  <c r="T5953" i="7" s="1"/>
  <c r="S5954" i="7"/>
  <c r="T5954" i="7" s="1"/>
  <c r="S5955" i="7"/>
  <c r="T5955" i="7" s="1"/>
  <c r="S5956" i="7"/>
  <c r="T5956" i="7" s="1"/>
  <c r="S5957" i="7"/>
  <c r="T5957" i="7" s="1"/>
  <c r="S5958" i="7"/>
  <c r="T5958" i="7" s="1"/>
  <c r="S5959" i="7"/>
  <c r="T5959" i="7" s="1"/>
  <c r="S5960" i="7"/>
  <c r="T5960" i="7" s="1"/>
  <c r="S5961" i="7"/>
  <c r="T5961" i="7" s="1"/>
  <c r="S5962" i="7"/>
  <c r="T5962" i="7" s="1"/>
  <c r="S5963" i="7"/>
  <c r="T5963" i="7" s="1"/>
  <c r="S5964" i="7"/>
  <c r="T5964" i="7" s="1"/>
  <c r="S5965" i="7"/>
  <c r="T5965" i="7" s="1"/>
  <c r="S5966" i="7"/>
  <c r="S5967" i="7"/>
  <c r="T5967" i="7" s="1"/>
  <c r="S5968" i="7"/>
  <c r="T5968" i="7" s="1"/>
  <c r="S5969" i="7"/>
  <c r="T5969" i="7" s="1"/>
  <c r="S5970" i="7"/>
  <c r="T5970" i="7" s="1"/>
  <c r="S5971" i="7"/>
  <c r="T5971" i="7" s="1"/>
  <c r="S5972" i="7"/>
  <c r="T5972" i="7" s="1"/>
  <c r="S5973" i="7"/>
  <c r="T5973" i="7" s="1"/>
  <c r="S5974" i="7"/>
  <c r="T5974" i="7" s="1"/>
  <c r="S5975" i="7"/>
  <c r="T5975" i="7" s="1"/>
  <c r="S5976" i="7"/>
  <c r="T5976" i="7" s="1"/>
  <c r="S5977" i="7"/>
  <c r="T5977" i="7" s="1"/>
  <c r="S5978" i="7"/>
  <c r="T5978" i="7" s="1"/>
  <c r="S5979" i="7"/>
  <c r="T5979" i="7" s="1"/>
  <c r="S5980" i="7"/>
  <c r="T5980" i="7" s="1"/>
  <c r="S5981" i="7"/>
  <c r="T5981" i="7" s="1"/>
  <c r="S5982" i="7"/>
  <c r="T5982" i="7" s="1"/>
  <c r="S5983" i="7"/>
  <c r="T5983" i="7" s="1"/>
  <c r="S5984" i="7"/>
  <c r="T5984" i="7" s="1"/>
  <c r="S5985" i="7"/>
  <c r="T5985" i="7" s="1"/>
  <c r="S5986" i="7"/>
  <c r="T5986" i="7" s="1"/>
  <c r="S5987" i="7"/>
  <c r="T5987" i="7" s="1"/>
  <c r="S5988" i="7"/>
  <c r="T5988" i="7" s="1"/>
  <c r="S5989" i="7"/>
  <c r="T5989" i="7" s="1"/>
  <c r="S5990" i="7"/>
  <c r="T5990" i="7" s="1"/>
  <c r="S5991" i="7"/>
  <c r="T5991" i="7" s="1"/>
  <c r="S5992" i="7"/>
  <c r="T5992" i="7" s="1"/>
  <c r="S5993" i="7"/>
  <c r="T5993" i="7" s="1"/>
  <c r="S5994" i="7"/>
  <c r="T5994" i="7" s="1"/>
  <c r="S5995" i="7"/>
  <c r="T5995" i="7" s="1"/>
  <c r="S5996" i="7"/>
  <c r="T5996" i="7" s="1"/>
  <c r="S5997" i="7"/>
  <c r="T5997" i="7" s="1"/>
  <c r="S5998" i="7"/>
  <c r="T5998" i="7" s="1"/>
  <c r="S5999" i="7"/>
  <c r="T5999" i="7" s="1"/>
  <c r="S6000" i="7"/>
  <c r="T6000" i="7" s="1"/>
  <c r="S6001" i="7"/>
  <c r="T6001" i="7" s="1"/>
  <c r="S6002" i="7"/>
  <c r="T6002" i="7" s="1"/>
  <c r="S6003" i="7"/>
  <c r="T6003" i="7" s="1"/>
  <c r="S6004" i="7"/>
  <c r="T6004" i="7" s="1"/>
  <c r="S6005" i="7"/>
  <c r="T6005" i="7" s="1"/>
  <c r="S6006" i="7"/>
  <c r="T6006" i="7" s="1"/>
  <c r="S6007" i="7"/>
  <c r="T6007" i="7" s="1"/>
  <c r="S6008" i="7"/>
  <c r="T6008" i="7" s="1"/>
  <c r="S6009" i="7"/>
  <c r="T6009" i="7" s="1"/>
  <c r="S6010" i="7"/>
  <c r="T6010" i="7" s="1"/>
  <c r="S6011" i="7"/>
  <c r="T6011" i="7" s="1"/>
  <c r="S6012" i="7"/>
  <c r="T6012" i="7" s="1"/>
  <c r="S6013" i="7"/>
  <c r="T6013" i="7" s="1"/>
  <c r="S6014" i="7"/>
  <c r="T6014" i="7" s="1"/>
  <c r="S6015" i="7"/>
  <c r="T6015" i="7" s="1"/>
  <c r="S6016" i="7"/>
  <c r="T6016" i="7" s="1"/>
  <c r="S6017" i="7"/>
  <c r="T6017" i="7" s="1"/>
  <c r="S6018" i="7"/>
  <c r="T6018" i="7" s="1"/>
  <c r="S6019" i="7"/>
  <c r="T6019" i="7" s="1"/>
  <c r="S6020" i="7"/>
  <c r="T6020" i="7" s="1"/>
  <c r="S6021" i="7"/>
  <c r="T6021" i="7" s="1"/>
  <c r="S6022" i="7"/>
  <c r="T6022" i="7" s="1"/>
  <c r="S6023" i="7"/>
  <c r="T6023" i="7" s="1"/>
  <c r="S6024" i="7"/>
  <c r="T6024" i="7" s="1"/>
  <c r="S6025" i="7"/>
  <c r="T6025" i="7" s="1"/>
  <c r="S6026" i="7"/>
  <c r="T6026" i="7" s="1"/>
  <c r="S6027" i="7"/>
  <c r="T6027" i="7" s="1"/>
  <c r="S6028" i="7"/>
  <c r="T6028" i="7" s="1"/>
  <c r="S6029" i="7"/>
  <c r="T6029" i="7" s="1"/>
  <c r="S6030" i="7"/>
  <c r="T6030" i="7" s="1"/>
  <c r="S6031" i="7"/>
  <c r="T6031" i="7" s="1"/>
  <c r="S6032" i="7"/>
  <c r="T6032" i="7" s="1"/>
  <c r="S6033" i="7"/>
  <c r="T6033" i="7" s="1"/>
  <c r="S6034" i="7"/>
  <c r="T6034" i="7" s="1"/>
  <c r="S6035" i="7"/>
  <c r="T6035" i="7" s="1"/>
  <c r="S6036" i="7"/>
  <c r="T6036" i="7" s="1"/>
  <c r="S6037" i="7"/>
  <c r="T6037" i="7" s="1"/>
  <c r="S6038" i="7"/>
  <c r="T6038" i="7" s="1"/>
  <c r="S6039" i="7"/>
  <c r="T6039" i="7" s="1"/>
  <c r="S6040" i="7"/>
  <c r="T6040" i="7" s="1"/>
  <c r="S6041" i="7"/>
  <c r="T6041" i="7" s="1"/>
  <c r="S6042" i="7"/>
  <c r="T6042" i="7" s="1"/>
  <c r="S6043" i="7"/>
  <c r="T6043" i="7" s="1"/>
  <c r="S6044" i="7"/>
  <c r="T6044" i="7" s="1"/>
  <c r="S6045" i="7"/>
  <c r="T6045" i="7" s="1"/>
  <c r="S6046" i="7"/>
  <c r="T6046" i="7" s="1"/>
  <c r="S6047" i="7"/>
  <c r="T6047" i="7" s="1"/>
  <c r="S6048" i="7"/>
  <c r="T6048" i="7" s="1"/>
  <c r="S6049" i="7"/>
  <c r="T6049" i="7" s="1"/>
  <c r="S6050" i="7"/>
  <c r="T6050" i="7" s="1"/>
  <c r="S6051" i="7"/>
  <c r="T6051" i="7" s="1"/>
  <c r="S6052" i="7"/>
  <c r="T6052" i="7" s="1"/>
  <c r="S6053" i="7"/>
  <c r="T6053" i="7" s="1"/>
  <c r="S6054" i="7"/>
  <c r="T6054" i="7" s="1"/>
  <c r="S6055" i="7"/>
  <c r="T6055" i="7" s="1"/>
  <c r="S6056" i="7"/>
  <c r="T6056" i="7" s="1"/>
  <c r="S6057" i="7"/>
  <c r="T6057" i="7" s="1"/>
  <c r="S6058" i="7"/>
  <c r="T6058" i="7" s="1"/>
  <c r="S6059" i="7"/>
  <c r="T6059" i="7" s="1"/>
  <c r="S6060" i="7"/>
  <c r="T6060" i="7" s="1"/>
  <c r="S6061" i="7"/>
  <c r="T6061" i="7" s="1"/>
  <c r="S6062" i="7"/>
  <c r="T6062" i="7" s="1"/>
  <c r="S6063" i="7"/>
  <c r="T6063" i="7" s="1"/>
  <c r="S6064" i="7"/>
  <c r="T6064" i="7" s="1"/>
  <c r="S6065" i="7"/>
  <c r="T6065" i="7" s="1"/>
  <c r="S6066" i="7"/>
  <c r="T6066" i="7" s="1"/>
  <c r="S6067" i="7"/>
  <c r="T6067" i="7" s="1"/>
  <c r="S6068" i="7"/>
  <c r="T6068" i="7" s="1"/>
  <c r="S6069" i="7"/>
  <c r="T6069" i="7" s="1"/>
  <c r="S6070" i="7"/>
  <c r="T6070" i="7" s="1"/>
  <c r="S6071" i="7"/>
  <c r="T6071" i="7" s="1"/>
  <c r="S6072" i="7"/>
  <c r="T6072" i="7" s="1"/>
  <c r="S6073" i="7"/>
  <c r="T6073" i="7" s="1"/>
  <c r="S6074" i="7"/>
  <c r="T6074" i="7" s="1"/>
  <c r="S6075" i="7"/>
  <c r="T6075" i="7" s="1"/>
  <c r="S6076" i="7"/>
  <c r="T6076" i="7" s="1"/>
  <c r="S6077" i="7"/>
  <c r="T6077" i="7" s="1"/>
  <c r="S6078" i="7"/>
  <c r="T6078" i="7" s="1"/>
  <c r="S6079" i="7"/>
  <c r="T6079" i="7" s="1"/>
  <c r="S6080" i="7"/>
  <c r="T6080" i="7" s="1"/>
  <c r="S6081" i="7"/>
  <c r="T6081" i="7" s="1"/>
  <c r="S6082" i="7"/>
  <c r="T6082" i="7" s="1"/>
  <c r="S6083" i="7"/>
  <c r="T6083" i="7" s="1"/>
  <c r="S6084" i="7"/>
  <c r="T6084" i="7" s="1"/>
  <c r="S6085" i="7"/>
  <c r="T6085" i="7" s="1"/>
  <c r="S6086" i="7"/>
  <c r="T6086" i="7" s="1"/>
  <c r="S6087" i="7"/>
  <c r="T6087" i="7" s="1"/>
  <c r="S6088" i="7"/>
  <c r="T6088" i="7" s="1"/>
  <c r="S6089" i="7"/>
  <c r="T6089" i="7" s="1"/>
  <c r="S6090" i="7"/>
  <c r="T6090" i="7" s="1"/>
  <c r="S6091" i="7"/>
  <c r="T6091" i="7" s="1"/>
  <c r="S6092" i="7"/>
  <c r="T6092" i="7" s="1"/>
  <c r="S6093" i="7"/>
  <c r="T6093" i="7" s="1"/>
  <c r="S6094" i="7"/>
  <c r="T6094" i="7" s="1"/>
  <c r="S6095" i="7"/>
  <c r="T6095" i="7" s="1"/>
  <c r="S6096" i="7"/>
  <c r="T6096" i="7" s="1"/>
  <c r="S6097" i="7"/>
  <c r="T6097" i="7" s="1"/>
  <c r="S6098" i="7"/>
  <c r="T6098" i="7" s="1"/>
  <c r="S6099" i="7"/>
  <c r="T6099" i="7" s="1"/>
  <c r="S6100" i="7"/>
  <c r="T6100" i="7" s="1"/>
  <c r="S6101" i="7"/>
  <c r="T6101" i="7" s="1"/>
  <c r="S6102" i="7"/>
  <c r="T6102" i="7" s="1"/>
  <c r="S6103" i="7"/>
  <c r="T6103" i="7" s="1"/>
  <c r="S6104" i="7"/>
  <c r="T6104" i="7" s="1"/>
  <c r="S6105" i="7"/>
  <c r="T6105" i="7" s="1"/>
  <c r="S6106" i="7"/>
  <c r="T6106" i="7" s="1"/>
  <c r="S6107" i="7"/>
  <c r="T6107" i="7" s="1"/>
  <c r="S6108" i="7"/>
  <c r="T6108" i="7" s="1"/>
  <c r="S6109" i="7"/>
  <c r="T6109" i="7" s="1"/>
  <c r="S6110" i="7"/>
  <c r="T6110" i="7" s="1"/>
  <c r="S6111" i="7"/>
  <c r="T6111" i="7" s="1"/>
  <c r="S6112" i="7"/>
  <c r="T6112" i="7" s="1"/>
  <c r="S6113" i="7"/>
  <c r="T6113" i="7" s="1"/>
  <c r="S6114" i="7"/>
  <c r="T6114" i="7" s="1"/>
  <c r="S6115" i="7"/>
  <c r="T6115" i="7" s="1"/>
  <c r="S6116" i="7"/>
  <c r="T6116" i="7" s="1"/>
  <c r="S6117" i="7"/>
  <c r="T6117" i="7" s="1"/>
  <c r="S6118" i="7"/>
  <c r="T6118" i="7" s="1"/>
  <c r="S6119" i="7"/>
  <c r="T6119" i="7" s="1"/>
  <c r="S6120" i="7"/>
  <c r="T6120" i="7" s="1"/>
  <c r="S6121" i="7"/>
  <c r="T6121" i="7" s="1"/>
  <c r="S6122" i="7"/>
  <c r="T6122" i="7" s="1"/>
  <c r="S6123" i="7"/>
  <c r="T6123" i="7" s="1"/>
  <c r="S6124" i="7"/>
  <c r="T6124" i="7" s="1"/>
  <c r="S6125" i="7"/>
  <c r="T6125" i="7" s="1"/>
  <c r="S6126" i="7"/>
  <c r="T6126" i="7" s="1"/>
  <c r="S6127" i="7"/>
  <c r="T6127" i="7" s="1"/>
  <c r="S6128" i="7"/>
  <c r="T6128" i="7" s="1"/>
  <c r="S6129" i="7"/>
  <c r="T6129" i="7" s="1"/>
  <c r="S6130" i="7"/>
  <c r="T6130" i="7" s="1"/>
  <c r="S6131" i="7"/>
  <c r="T6131" i="7" s="1"/>
  <c r="S6132" i="7"/>
  <c r="T6132" i="7" s="1"/>
  <c r="S6133" i="7"/>
  <c r="T6133" i="7" s="1"/>
  <c r="S6134" i="7"/>
  <c r="T6134" i="7" s="1"/>
  <c r="S6135" i="7"/>
  <c r="T6135" i="7" s="1"/>
  <c r="S6136" i="7"/>
  <c r="T6136" i="7" s="1"/>
  <c r="S6137" i="7"/>
  <c r="T6137" i="7" s="1"/>
  <c r="S6138" i="7"/>
  <c r="T6138" i="7" s="1"/>
  <c r="S6139" i="7"/>
  <c r="T6139" i="7" s="1"/>
  <c r="S6140" i="7"/>
  <c r="T6140" i="7" s="1"/>
  <c r="S6141" i="7"/>
  <c r="T6141" i="7" s="1"/>
  <c r="S6142" i="7"/>
  <c r="T6142" i="7" s="1"/>
  <c r="S6143" i="7"/>
  <c r="T6143" i="7" s="1"/>
  <c r="S6144" i="7"/>
  <c r="T6144" i="7" s="1"/>
  <c r="S6145" i="7"/>
  <c r="T6145" i="7" s="1"/>
  <c r="S6146" i="7"/>
  <c r="T6146" i="7" s="1"/>
  <c r="S6147" i="7"/>
  <c r="T6147" i="7" s="1"/>
  <c r="S6148" i="7"/>
  <c r="T6148" i="7" s="1"/>
  <c r="S6149" i="7"/>
  <c r="T6149" i="7" s="1"/>
  <c r="S6150" i="7"/>
  <c r="T6150" i="7" s="1"/>
  <c r="S6151" i="7"/>
  <c r="T6151" i="7" s="1"/>
  <c r="S6152" i="7"/>
  <c r="T6152" i="7" s="1"/>
  <c r="S6153" i="7"/>
  <c r="T6153" i="7" s="1"/>
  <c r="S6154" i="7"/>
  <c r="T6154" i="7" s="1"/>
  <c r="S6155" i="7"/>
  <c r="T6155" i="7" s="1"/>
  <c r="S6156" i="7"/>
  <c r="T6156" i="7" s="1"/>
  <c r="S6157" i="7"/>
  <c r="T6157" i="7" s="1"/>
  <c r="S6158" i="7"/>
  <c r="T6158" i="7" s="1"/>
  <c r="S6159" i="7"/>
  <c r="T6159" i="7" s="1"/>
  <c r="S6160" i="7"/>
  <c r="T6160" i="7" s="1"/>
  <c r="S6161" i="7"/>
  <c r="T6161" i="7" s="1"/>
  <c r="S6162" i="7"/>
  <c r="T6162" i="7" s="1"/>
  <c r="S6163" i="7"/>
  <c r="T6163" i="7" s="1"/>
  <c r="S6164" i="7"/>
  <c r="T6164" i="7" s="1"/>
  <c r="S6165" i="7"/>
  <c r="T6165" i="7" s="1"/>
  <c r="S6166" i="7"/>
  <c r="T6166" i="7" s="1"/>
  <c r="S6167" i="7"/>
  <c r="T6167" i="7" s="1"/>
  <c r="S6168" i="7"/>
  <c r="T6168" i="7" s="1"/>
  <c r="S6169" i="7"/>
  <c r="T6169" i="7" s="1"/>
  <c r="S6170" i="7"/>
  <c r="T6170" i="7" s="1"/>
  <c r="S6171" i="7"/>
  <c r="T6171" i="7" s="1"/>
  <c r="S6172" i="7"/>
  <c r="T6172" i="7" s="1"/>
  <c r="S6173" i="7"/>
  <c r="T6173" i="7" s="1"/>
  <c r="S6174" i="7"/>
  <c r="T6174" i="7" s="1"/>
  <c r="S6175" i="7"/>
  <c r="T6175" i="7" s="1"/>
  <c r="S6176" i="7"/>
  <c r="T6176" i="7" s="1"/>
  <c r="S6177" i="7"/>
  <c r="T6177" i="7" s="1"/>
  <c r="S6178" i="7"/>
  <c r="T6178" i="7" s="1"/>
  <c r="S6179" i="7"/>
  <c r="T6179" i="7" s="1"/>
  <c r="S6180" i="7"/>
  <c r="T6180" i="7" s="1"/>
  <c r="S6181" i="7"/>
  <c r="T6181" i="7" s="1"/>
  <c r="S6182" i="7"/>
  <c r="T6182" i="7" s="1"/>
  <c r="S6183" i="7"/>
  <c r="T6183" i="7" s="1"/>
  <c r="S6184" i="7"/>
  <c r="T6184" i="7" s="1"/>
  <c r="S6185" i="7"/>
  <c r="T6185" i="7" s="1"/>
  <c r="S6186" i="7"/>
  <c r="T6186" i="7" s="1"/>
  <c r="S6187" i="7"/>
  <c r="T6187" i="7" s="1"/>
  <c r="S6188" i="7"/>
  <c r="T6188" i="7" s="1"/>
  <c r="S6189" i="7"/>
  <c r="T6189" i="7" s="1"/>
  <c r="S6190" i="7"/>
  <c r="T6190" i="7" s="1"/>
  <c r="S6191" i="7"/>
  <c r="T6191" i="7" s="1"/>
  <c r="S6192" i="7"/>
  <c r="T6192" i="7" s="1"/>
  <c r="S6193" i="7"/>
  <c r="T6193" i="7" s="1"/>
  <c r="S6194" i="7"/>
  <c r="T6194" i="7" s="1"/>
  <c r="S6195" i="7"/>
  <c r="T6195" i="7" s="1"/>
  <c r="S6196" i="7"/>
  <c r="T6196" i="7" s="1"/>
  <c r="S6197" i="7"/>
  <c r="T6197" i="7" s="1"/>
  <c r="S6198" i="7"/>
  <c r="T6198" i="7" s="1"/>
  <c r="S6199" i="7"/>
  <c r="T6199" i="7" s="1"/>
  <c r="S6200" i="7"/>
  <c r="T6200" i="7" s="1"/>
  <c r="S6201" i="7"/>
  <c r="T6201" i="7" s="1"/>
  <c r="S6202" i="7"/>
  <c r="T6202" i="7" s="1"/>
  <c r="S6203" i="7"/>
  <c r="T6203" i="7" s="1"/>
  <c r="S6204" i="7"/>
  <c r="T6204" i="7" s="1"/>
  <c r="S6205" i="7"/>
  <c r="T6205" i="7" s="1"/>
  <c r="S6206" i="7"/>
  <c r="T6206" i="7" s="1"/>
  <c r="S6207" i="7"/>
  <c r="T6207" i="7" s="1"/>
  <c r="S6208" i="7"/>
  <c r="T6208" i="7" s="1"/>
  <c r="S6209" i="7"/>
  <c r="T6209" i="7" s="1"/>
  <c r="S6210" i="7"/>
  <c r="T6210" i="7" s="1"/>
  <c r="S6211" i="7"/>
  <c r="T6211" i="7" s="1"/>
  <c r="S6212" i="7"/>
  <c r="T6212" i="7" s="1"/>
  <c r="S6213" i="7"/>
  <c r="T6213" i="7" s="1"/>
  <c r="S6214" i="7"/>
  <c r="T6214" i="7" s="1"/>
  <c r="S6215" i="7"/>
  <c r="T6215" i="7" s="1"/>
  <c r="S6216" i="7"/>
  <c r="T6216" i="7" s="1"/>
  <c r="S6217" i="7"/>
  <c r="T6217" i="7" s="1"/>
  <c r="S6218" i="7"/>
  <c r="T6218" i="7" s="1"/>
  <c r="S6219" i="7"/>
  <c r="T6219" i="7" s="1"/>
  <c r="S6220" i="7"/>
  <c r="T6220" i="7" s="1"/>
  <c r="S6221" i="7"/>
  <c r="T6221" i="7" s="1"/>
  <c r="S6222" i="7"/>
  <c r="S6223" i="7"/>
  <c r="T6223" i="7" s="1"/>
  <c r="S6224" i="7"/>
  <c r="T6224" i="7" s="1"/>
  <c r="S6225" i="7"/>
  <c r="T6225" i="7" s="1"/>
  <c r="S6226" i="7"/>
  <c r="T6226" i="7" s="1"/>
  <c r="S6227" i="7"/>
  <c r="T6227" i="7" s="1"/>
  <c r="S6228" i="7"/>
  <c r="T6228" i="7" s="1"/>
  <c r="S6229" i="7"/>
  <c r="T6229" i="7" s="1"/>
  <c r="S6230" i="7"/>
  <c r="T6230" i="7" s="1"/>
  <c r="S6231" i="7"/>
  <c r="T6231" i="7" s="1"/>
  <c r="S6232" i="7"/>
  <c r="T6232" i="7" s="1"/>
  <c r="S6233" i="7"/>
  <c r="T6233" i="7" s="1"/>
  <c r="S6234" i="7"/>
  <c r="T6234" i="7" s="1"/>
  <c r="S6235" i="7"/>
  <c r="T6235" i="7" s="1"/>
  <c r="S6236" i="7"/>
  <c r="T6236" i="7" s="1"/>
  <c r="S6237" i="7"/>
  <c r="T6237" i="7" s="1"/>
  <c r="S6238" i="7"/>
  <c r="T6238" i="7" s="1"/>
  <c r="S6239" i="7"/>
  <c r="T6239" i="7" s="1"/>
  <c r="S6240" i="7"/>
  <c r="T6240" i="7" s="1"/>
  <c r="S6241" i="7"/>
  <c r="T6241" i="7" s="1"/>
  <c r="S6242" i="7"/>
  <c r="T6242" i="7" s="1"/>
  <c r="S6243" i="7"/>
  <c r="T6243" i="7" s="1"/>
  <c r="S6244" i="7"/>
  <c r="T6244" i="7" s="1"/>
  <c r="S6245" i="7"/>
  <c r="T6245" i="7" s="1"/>
  <c r="S6246" i="7"/>
  <c r="T6246" i="7" s="1"/>
  <c r="S6247" i="7"/>
  <c r="T6247" i="7" s="1"/>
  <c r="S6248" i="7"/>
  <c r="T6248" i="7" s="1"/>
  <c r="S6249" i="7"/>
  <c r="T6249" i="7" s="1"/>
  <c r="S6250" i="7"/>
  <c r="T6250" i="7" s="1"/>
  <c r="S6251" i="7"/>
  <c r="T6251" i="7" s="1"/>
  <c r="S6252" i="7"/>
  <c r="T6252" i="7" s="1"/>
  <c r="S6253" i="7"/>
  <c r="T6253" i="7" s="1"/>
  <c r="S6254" i="7"/>
  <c r="T6254" i="7" s="1"/>
  <c r="S6255" i="7"/>
  <c r="T6255" i="7" s="1"/>
  <c r="S6256" i="7"/>
  <c r="T6256" i="7" s="1"/>
  <c r="S6257" i="7"/>
  <c r="T6257" i="7" s="1"/>
  <c r="S6258" i="7"/>
  <c r="T6258" i="7" s="1"/>
  <c r="S6259" i="7"/>
  <c r="T6259" i="7" s="1"/>
  <c r="S6260" i="7"/>
  <c r="T6260" i="7" s="1"/>
  <c r="S6261" i="7"/>
  <c r="T6261" i="7" s="1"/>
  <c r="S6262" i="7"/>
  <c r="T6262" i="7" s="1"/>
  <c r="S6263" i="7"/>
  <c r="T6263" i="7" s="1"/>
  <c r="S6264" i="7"/>
  <c r="T6264" i="7" s="1"/>
  <c r="S6265" i="7"/>
  <c r="T6265" i="7" s="1"/>
  <c r="S6266" i="7"/>
  <c r="T6266" i="7" s="1"/>
  <c r="S6267" i="7"/>
  <c r="T6267" i="7" s="1"/>
  <c r="S6268" i="7"/>
  <c r="T6268" i="7" s="1"/>
  <c r="S6269" i="7"/>
  <c r="T6269" i="7" s="1"/>
  <c r="S6270" i="7"/>
  <c r="T6270" i="7" s="1"/>
  <c r="S6271" i="7"/>
  <c r="T6271" i="7" s="1"/>
  <c r="S6272" i="7"/>
  <c r="T6272" i="7" s="1"/>
  <c r="S6273" i="7"/>
  <c r="T6273" i="7" s="1"/>
  <c r="S6274" i="7"/>
  <c r="T6274" i="7" s="1"/>
  <c r="S6275" i="7"/>
  <c r="T6275" i="7" s="1"/>
  <c r="S6276" i="7"/>
  <c r="T6276" i="7" s="1"/>
  <c r="S6277" i="7"/>
  <c r="T6277" i="7" s="1"/>
  <c r="S6278" i="7"/>
  <c r="T6278" i="7" s="1"/>
  <c r="S6279" i="7"/>
  <c r="T6279" i="7" s="1"/>
  <c r="S6280" i="7"/>
  <c r="T6280" i="7" s="1"/>
  <c r="S6281" i="7"/>
  <c r="T6281" i="7" s="1"/>
  <c r="S6282" i="7"/>
  <c r="T6282" i="7" s="1"/>
  <c r="S6283" i="7"/>
  <c r="T6283" i="7" s="1"/>
  <c r="S6284" i="7"/>
  <c r="T6284" i="7" s="1"/>
  <c r="S6285" i="7"/>
  <c r="T6285" i="7" s="1"/>
  <c r="S6286" i="7"/>
  <c r="T6286" i="7" s="1"/>
  <c r="S6287" i="7"/>
  <c r="T6287" i="7" s="1"/>
  <c r="S6288" i="7"/>
  <c r="T6288" i="7" s="1"/>
  <c r="S6289" i="7"/>
  <c r="T6289" i="7" s="1"/>
  <c r="S6290" i="7"/>
  <c r="T6290" i="7" s="1"/>
  <c r="S6291" i="7"/>
  <c r="T6291" i="7" s="1"/>
  <c r="S6292" i="7"/>
  <c r="T6292" i="7" s="1"/>
  <c r="S6293" i="7"/>
  <c r="T6293" i="7" s="1"/>
  <c r="S6294" i="7"/>
  <c r="T6294" i="7" s="1"/>
  <c r="S6295" i="7"/>
  <c r="T6295" i="7" s="1"/>
  <c r="S6296" i="7"/>
  <c r="T6296" i="7" s="1"/>
  <c r="S6297" i="7"/>
  <c r="T6297" i="7" s="1"/>
  <c r="S6298" i="7"/>
  <c r="T6298" i="7" s="1"/>
  <c r="S6299" i="7"/>
  <c r="T6299" i="7" s="1"/>
  <c r="S6300" i="7"/>
  <c r="T6300" i="7" s="1"/>
  <c r="S6301" i="7"/>
  <c r="T6301" i="7" s="1"/>
  <c r="S6302" i="7"/>
  <c r="T6302" i="7" s="1"/>
  <c r="S6303" i="7"/>
  <c r="T6303" i="7" s="1"/>
  <c r="S6304" i="7"/>
  <c r="T6304" i="7" s="1"/>
  <c r="S6305" i="7"/>
  <c r="T6305" i="7" s="1"/>
  <c r="S6306" i="7"/>
  <c r="T6306" i="7" s="1"/>
  <c r="S6307" i="7"/>
  <c r="T6307" i="7" s="1"/>
  <c r="S6308" i="7"/>
  <c r="T6308" i="7" s="1"/>
  <c r="S6309" i="7"/>
  <c r="T6309" i="7" s="1"/>
  <c r="S6310" i="7"/>
  <c r="T6310" i="7" s="1"/>
  <c r="S6311" i="7"/>
  <c r="T6311" i="7" s="1"/>
  <c r="S6312" i="7"/>
  <c r="T6312" i="7" s="1"/>
  <c r="S6313" i="7"/>
  <c r="T6313" i="7" s="1"/>
  <c r="S6314" i="7"/>
  <c r="T6314" i="7" s="1"/>
  <c r="S6315" i="7"/>
  <c r="T6315" i="7" s="1"/>
  <c r="S6316" i="7"/>
  <c r="T6316" i="7" s="1"/>
  <c r="S6317" i="7"/>
  <c r="T6317" i="7" s="1"/>
  <c r="S6318" i="7"/>
  <c r="T6318" i="7" s="1"/>
  <c r="S6319" i="7"/>
  <c r="T6319" i="7" s="1"/>
  <c r="S6320" i="7"/>
  <c r="T6320" i="7" s="1"/>
  <c r="S6321" i="7"/>
  <c r="T6321" i="7" s="1"/>
  <c r="S6322" i="7"/>
  <c r="T6322" i="7" s="1"/>
  <c r="S6323" i="7"/>
  <c r="T6323" i="7" s="1"/>
  <c r="S6324" i="7"/>
  <c r="T6324" i="7" s="1"/>
  <c r="S6325" i="7"/>
  <c r="T6325" i="7" s="1"/>
  <c r="S6326" i="7"/>
  <c r="T6326" i="7" s="1"/>
  <c r="S6327" i="7"/>
  <c r="T6327" i="7" s="1"/>
  <c r="S6328" i="7"/>
  <c r="T6328" i="7" s="1"/>
  <c r="S6329" i="7"/>
  <c r="T6329" i="7" s="1"/>
  <c r="S6330" i="7"/>
  <c r="T6330" i="7" s="1"/>
  <c r="S6331" i="7"/>
  <c r="T6331" i="7" s="1"/>
  <c r="S6332" i="7"/>
  <c r="T6332" i="7" s="1"/>
  <c r="S6333" i="7"/>
  <c r="T6333" i="7" s="1"/>
  <c r="S6334" i="7"/>
  <c r="T6334" i="7" s="1"/>
  <c r="S6335" i="7"/>
  <c r="T6335" i="7" s="1"/>
  <c r="S6336" i="7"/>
  <c r="T6336" i="7" s="1"/>
  <c r="S6337" i="7"/>
  <c r="T6337" i="7" s="1"/>
  <c r="S6338" i="7"/>
  <c r="T6338" i="7" s="1"/>
  <c r="S6339" i="7"/>
  <c r="T6339" i="7" s="1"/>
  <c r="S6340" i="7"/>
  <c r="T6340" i="7" s="1"/>
  <c r="S6341" i="7"/>
  <c r="T6341" i="7" s="1"/>
  <c r="S6342" i="7"/>
  <c r="T6342" i="7" s="1"/>
  <c r="S6343" i="7"/>
  <c r="T6343" i="7" s="1"/>
  <c r="S6344" i="7"/>
  <c r="T6344" i="7" s="1"/>
  <c r="S6345" i="7"/>
  <c r="T6345" i="7" s="1"/>
  <c r="S6346" i="7"/>
  <c r="T6346" i="7" s="1"/>
  <c r="S6347" i="7"/>
  <c r="T6347" i="7" s="1"/>
  <c r="S6348" i="7"/>
  <c r="T6348" i="7" s="1"/>
  <c r="S6349" i="7"/>
  <c r="T6349" i="7" s="1"/>
  <c r="S6350" i="7"/>
  <c r="T6350" i="7" s="1"/>
  <c r="S6351" i="7"/>
  <c r="T6351" i="7" s="1"/>
  <c r="S6352" i="7"/>
  <c r="T6352" i="7" s="1"/>
  <c r="S6353" i="7"/>
  <c r="T6353" i="7" s="1"/>
  <c r="S6354" i="7"/>
  <c r="T6354" i="7" s="1"/>
  <c r="S6355" i="7"/>
  <c r="T6355" i="7" s="1"/>
  <c r="S6356" i="7"/>
  <c r="T6356" i="7" s="1"/>
  <c r="S6357" i="7"/>
  <c r="T6357" i="7" s="1"/>
  <c r="S6358" i="7"/>
  <c r="T6358" i="7" s="1"/>
  <c r="S6359" i="7"/>
  <c r="T6359" i="7" s="1"/>
  <c r="S6360" i="7"/>
  <c r="T6360" i="7" s="1"/>
  <c r="S6361" i="7"/>
  <c r="T6361" i="7" s="1"/>
  <c r="S6362" i="7"/>
  <c r="T6362" i="7" s="1"/>
  <c r="S6363" i="7"/>
  <c r="T6363" i="7" s="1"/>
  <c r="S6364" i="7"/>
  <c r="T6364" i="7" s="1"/>
  <c r="S6365" i="7"/>
  <c r="T6365" i="7" s="1"/>
  <c r="S6366" i="7"/>
  <c r="T6366" i="7" s="1"/>
  <c r="S6367" i="7"/>
  <c r="T6367" i="7" s="1"/>
  <c r="S6368" i="7"/>
  <c r="T6368" i="7" s="1"/>
  <c r="S6369" i="7"/>
  <c r="T6369" i="7" s="1"/>
  <c r="S6370" i="7"/>
  <c r="T6370" i="7" s="1"/>
  <c r="S6371" i="7"/>
  <c r="T6371" i="7" s="1"/>
  <c r="S6372" i="7"/>
  <c r="T6372" i="7" s="1"/>
  <c r="S6373" i="7"/>
  <c r="T6373" i="7" s="1"/>
  <c r="S6374" i="7"/>
  <c r="T6374" i="7" s="1"/>
  <c r="S6375" i="7"/>
  <c r="T6375" i="7" s="1"/>
  <c r="S6376" i="7"/>
  <c r="T6376" i="7" s="1"/>
  <c r="S6377" i="7"/>
  <c r="T6377" i="7" s="1"/>
  <c r="S6378" i="7"/>
  <c r="T6378" i="7" s="1"/>
  <c r="S6379" i="7"/>
  <c r="T6379" i="7" s="1"/>
  <c r="S6380" i="7"/>
  <c r="T6380" i="7" s="1"/>
  <c r="S6381" i="7"/>
  <c r="T6381" i="7" s="1"/>
  <c r="S6382" i="7"/>
  <c r="T6382" i="7" s="1"/>
  <c r="S6383" i="7"/>
  <c r="T6383" i="7" s="1"/>
  <c r="S6384" i="7"/>
  <c r="T6384" i="7" s="1"/>
  <c r="S6385" i="7"/>
  <c r="T6385" i="7" s="1"/>
  <c r="S6386" i="7"/>
  <c r="T6386" i="7" s="1"/>
  <c r="S6387" i="7"/>
  <c r="T6387" i="7" s="1"/>
  <c r="S6388" i="7"/>
  <c r="T6388" i="7" s="1"/>
  <c r="S6389" i="7"/>
  <c r="T6389" i="7" s="1"/>
  <c r="S6390" i="7"/>
  <c r="T6390" i="7" s="1"/>
  <c r="S6391" i="7"/>
  <c r="T6391" i="7" s="1"/>
  <c r="S6392" i="7"/>
  <c r="T6392" i="7" s="1"/>
  <c r="S6393" i="7"/>
  <c r="T6393" i="7" s="1"/>
  <c r="S6394" i="7"/>
  <c r="T6394" i="7" s="1"/>
  <c r="S6395" i="7"/>
  <c r="T6395" i="7" s="1"/>
  <c r="S6396" i="7"/>
  <c r="T6396" i="7" s="1"/>
  <c r="S6397" i="7"/>
  <c r="T6397" i="7" s="1"/>
  <c r="S6398" i="7"/>
  <c r="T6398" i="7" s="1"/>
  <c r="S6399" i="7"/>
  <c r="T6399" i="7" s="1"/>
  <c r="S6400" i="7"/>
  <c r="T6400" i="7" s="1"/>
  <c r="S6401" i="7"/>
  <c r="T6401" i="7" s="1"/>
  <c r="S6402" i="7"/>
  <c r="T6402" i="7" s="1"/>
  <c r="S6403" i="7"/>
  <c r="T6403" i="7" s="1"/>
  <c r="S6404" i="7"/>
  <c r="T6404" i="7" s="1"/>
  <c r="S6405" i="7"/>
  <c r="T6405" i="7" s="1"/>
  <c r="S6406" i="7"/>
  <c r="T6406" i="7" s="1"/>
  <c r="S6407" i="7"/>
  <c r="T6407" i="7" s="1"/>
  <c r="S6408" i="7"/>
  <c r="T6408" i="7" s="1"/>
  <c r="S6409" i="7"/>
  <c r="T6409" i="7" s="1"/>
  <c r="S6410" i="7"/>
  <c r="T6410" i="7" s="1"/>
  <c r="S6411" i="7"/>
  <c r="T6411" i="7" s="1"/>
  <c r="S6412" i="7"/>
  <c r="T6412" i="7" s="1"/>
  <c r="S6413" i="7"/>
  <c r="T6413" i="7" s="1"/>
  <c r="S6414" i="7"/>
  <c r="T6414" i="7" s="1"/>
  <c r="S6415" i="7"/>
  <c r="T6415" i="7" s="1"/>
  <c r="S6416" i="7"/>
  <c r="T6416" i="7" s="1"/>
  <c r="S6417" i="7"/>
  <c r="T6417" i="7" s="1"/>
  <c r="S6418" i="7"/>
  <c r="T6418" i="7" s="1"/>
  <c r="S6419" i="7"/>
  <c r="T6419" i="7" s="1"/>
  <c r="S6420" i="7"/>
  <c r="T6420" i="7" s="1"/>
  <c r="S6421" i="7"/>
  <c r="T6421" i="7" s="1"/>
  <c r="S6422" i="7"/>
  <c r="T6422" i="7" s="1"/>
  <c r="S6423" i="7"/>
  <c r="T6423" i="7" s="1"/>
  <c r="S6424" i="7"/>
  <c r="T6424" i="7" s="1"/>
  <c r="S6425" i="7"/>
  <c r="T6425" i="7" s="1"/>
  <c r="S6426" i="7"/>
  <c r="T6426" i="7" s="1"/>
  <c r="S6427" i="7"/>
  <c r="T6427" i="7" s="1"/>
  <c r="S6428" i="7"/>
  <c r="T6428" i="7" s="1"/>
  <c r="S6429" i="7"/>
  <c r="T6429" i="7" s="1"/>
  <c r="S6430" i="7"/>
  <c r="T6430" i="7" s="1"/>
  <c r="S6431" i="7"/>
  <c r="T6431" i="7" s="1"/>
  <c r="S6432" i="7"/>
  <c r="T6432" i="7" s="1"/>
  <c r="S6433" i="7"/>
  <c r="T6433" i="7" s="1"/>
  <c r="S6434" i="7"/>
  <c r="T6434" i="7" s="1"/>
  <c r="S6435" i="7"/>
  <c r="T6435" i="7" s="1"/>
  <c r="S6436" i="7"/>
  <c r="T6436" i="7" s="1"/>
  <c r="S6437" i="7"/>
  <c r="T6437" i="7" s="1"/>
  <c r="S6438" i="7"/>
  <c r="T6438" i="7" s="1"/>
  <c r="S6439" i="7"/>
  <c r="T6439" i="7" s="1"/>
  <c r="S6440" i="7"/>
  <c r="T6440" i="7" s="1"/>
  <c r="S6441" i="7"/>
  <c r="T6441" i="7" s="1"/>
  <c r="S6442" i="7"/>
  <c r="T6442" i="7" s="1"/>
  <c r="S6443" i="7"/>
  <c r="T6443" i="7" s="1"/>
  <c r="S6444" i="7"/>
  <c r="T6444" i="7" s="1"/>
  <c r="S6445" i="7"/>
  <c r="T6445" i="7" s="1"/>
  <c r="S6446" i="7"/>
  <c r="T6446" i="7" s="1"/>
  <c r="S6447" i="7"/>
  <c r="T6447" i="7" s="1"/>
  <c r="S6448" i="7"/>
  <c r="T6448" i="7" s="1"/>
  <c r="S6449" i="7"/>
  <c r="T6449" i="7" s="1"/>
  <c r="S6450" i="7"/>
  <c r="T6450" i="7" s="1"/>
  <c r="S6451" i="7"/>
  <c r="T6451" i="7" s="1"/>
  <c r="S6452" i="7"/>
  <c r="T6452" i="7" s="1"/>
  <c r="S6453" i="7"/>
  <c r="T6453" i="7" s="1"/>
  <c r="S6454" i="7"/>
  <c r="T6454" i="7" s="1"/>
  <c r="S6455" i="7"/>
  <c r="T6455" i="7" s="1"/>
  <c r="S6456" i="7"/>
  <c r="T6456" i="7" s="1"/>
  <c r="S6457" i="7"/>
  <c r="T6457" i="7" s="1"/>
  <c r="S6458" i="7"/>
  <c r="T6458" i="7" s="1"/>
  <c r="S6459" i="7"/>
  <c r="T6459" i="7" s="1"/>
  <c r="S6460" i="7"/>
  <c r="T6460" i="7" s="1"/>
  <c r="S6461" i="7"/>
  <c r="T6461" i="7" s="1"/>
  <c r="S6462" i="7"/>
  <c r="T6462" i="7" s="1"/>
  <c r="S6463" i="7"/>
  <c r="T6463" i="7" s="1"/>
  <c r="S6464" i="7"/>
  <c r="T6464" i="7" s="1"/>
  <c r="S6465" i="7"/>
  <c r="T6465" i="7" s="1"/>
  <c r="S6466" i="7"/>
  <c r="T6466" i="7" s="1"/>
  <c r="S6467" i="7"/>
  <c r="T6467" i="7" s="1"/>
  <c r="S6468" i="7"/>
  <c r="T6468" i="7" s="1"/>
  <c r="S6469" i="7"/>
  <c r="T6469" i="7" s="1"/>
  <c r="S6470" i="7"/>
  <c r="T6470" i="7" s="1"/>
  <c r="S6471" i="7"/>
  <c r="T6471" i="7" s="1"/>
  <c r="S6472" i="7"/>
  <c r="T6472" i="7" s="1"/>
  <c r="S6473" i="7"/>
  <c r="T6473" i="7" s="1"/>
  <c r="S6474" i="7"/>
  <c r="T6474" i="7" s="1"/>
  <c r="S6475" i="7"/>
  <c r="T6475" i="7" s="1"/>
  <c r="S6476" i="7"/>
  <c r="T6476" i="7" s="1"/>
  <c r="S6477" i="7"/>
  <c r="T6477" i="7" s="1"/>
  <c r="S6478" i="7"/>
  <c r="S6479" i="7"/>
  <c r="T6479" i="7" s="1"/>
  <c r="S6480" i="7"/>
  <c r="T6480" i="7" s="1"/>
  <c r="S6481" i="7"/>
  <c r="T6481" i="7" s="1"/>
  <c r="S6482" i="7"/>
  <c r="T6482" i="7" s="1"/>
  <c r="S6483" i="7"/>
  <c r="T6483" i="7" s="1"/>
  <c r="S6484" i="7"/>
  <c r="T6484" i="7" s="1"/>
  <c r="S6485" i="7"/>
  <c r="T6485" i="7" s="1"/>
  <c r="S6486" i="7"/>
  <c r="T6486" i="7" s="1"/>
  <c r="S6487" i="7"/>
  <c r="T6487" i="7" s="1"/>
  <c r="S6488" i="7"/>
  <c r="T6488" i="7" s="1"/>
  <c r="S6489" i="7"/>
  <c r="T6489" i="7" s="1"/>
  <c r="S6490" i="7"/>
  <c r="T6490" i="7" s="1"/>
  <c r="S6491" i="7"/>
  <c r="T6491" i="7" s="1"/>
  <c r="S6492" i="7"/>
  <c r="T6492" i="7" s="1"/>
  <c r="S6493" i="7"/>
  <c r="T6493" i="7" s="1"/>
  <c r="S6494" i="7"/>
  <c r="T6494" i="7" s="1"/>
  <c r="S6495" i="7"/>
  <c r="T6495" i="7" s="1"/>
  <c r="S6496" i="7"/>
  <c r="T6496" i="7" s="1"/>
  <c r="S6497" i="7"/>
  <c r="T6497" i="7" s="1"/>
  <c r="S6498" i="7"/>
  <c r="T6498" i="7" s="1"/>
  <c r="S6499" i="7"/>
  <c r="T6499" i="7" s="1"/>
  <c r="S6500" i="7"/>
  <c r="T6500" i="7" s="1"/>
  <c r="S6501" i="7"/>
  <c r="T6501" i="7" s="1"/>
  <c r="S6502" i="7"/>
  <c r="T6502" i="7" s="1"/>
  <c r="S6503" i="7"/>
  <c r="T6503" i="7" s="1"/>
  <c r="S6504" i="7"/>
  <c r="T6504" i="7" s="1"/>
  <c r="S6505" i="7"/>
  <c r="T6505" i="7" s="1"/>
  <c r="S6506" i="7"/>
  <c r="T6506" i="7" s="1"/>
  <c r="S6507" i="7"/>
  <c r="T6507" i="7" s="1"/>
  <c r="S6508" i="7"/>
  <c r="T6508" i="7" s="1"/>
  <c r="S6509" i="7"/>
  <c r="T6509" i="7" s="1"/>
  <c r="S6510" i="7"/>
  <c r="T6510" i="7" s="1"/>
  <c r="S6511" i="7"/>
  <c r="T6511" i="7" s="1"/>
  <c r="S6512" i="7"/>
  <c r="T6512" i="7" s="1"/>
  <c r="S6513" i="7"/>
  <c r="T6513" i="7" s="1"/>
  <c r="S6514" i="7"/>
  <c r="T6514" i="7" s="1"/>
  <c r="S6515" i="7"/>
  <c r="T6515" i="7" s="1"/>
  <c r="S6516" i="7"/>
  <c r="T6516" i="7" s="1"/>
  <c r="S6517" i="7"/>
  <c r="T6517" i="7" s="1"/>
  <c r="S6518" i="7"/>
  <c r="T6518" i="7" s="1"/>
  <c r="S6519" i="7"/>
  <c r="T6519" i="7" s="1"/>
  <c r="S6520" i="7"/>
  <c r="T6520" i="7" s="1"/>
  <c r="S6521" i="7"/>
  <c r="T6521" i="7" s="1"/>
  <c r="S6522" i="7"/>
  <c r="T6522" i="7" s="1"/>
  <c r="S6523" i="7"/>
  <c r="T6523" i="7" s="1"/>
  <c r="S6524" i="7"/>
  <c r="T6524" i="7" s="1"/>
  <c r="S6525" i="7"/>
  <c r="T6525" i="7" s="1"/>
  <c r="S6526" i="7"/>
  <c r="T6526" i="7" s="1"/>
  <c r="S6527" i="7"/>
  <c r="T6527" i="7" s="1"/>
  <c r="S6528" i="7"/>
  <c r="T6528" i="7" s="1"/>
  <c r="S6529" i="7"/>
  <c r="T6529" i="7" s="1"/>
  <c r="S6530" i="7"/>
  <c r="T6530" i="7" s="1"/>
  <c r="S6531" i="7"/>
  <c r="T6531" i="7" s="1"/>
  <c r="S6532" i="7"/>
  <c r="T6532" i="7" s="1"/>
  <c r="S6533" i="7"/>
  <c r="T6533" i="7" s="1"/>
  <c r="S6534" i="7"/>
  <c r="T6534" i="7" s="1"/>
  <c r="S6535" i="7"/>
  <c r="T6535" i="7" s="1"/>
  <c r="S6536" i="7"/>
  <c r="T6536" i="7" s="1"/>
  <c r="S6537" i="7"/>
  <c r="T6537" i="7" s="1"/>
  <c r="S6538" i="7"/>
  <c r="T6538" i="7" s="1"/>
  <c r="S6539" i="7"/>
  <c r="T6539" i="7" s="1"/>
  <c r="S6540" i="7"/>
  <c r="T6540" i="7" s="1"/>
  <c r="S6541" i="7"/>
  <c r="T6541" i="7" s="1"/>
  <c r="S6542" i="7"/>
  <c r="T6542" i="7" s="1"/>
  <c r="S6543" i="7"/>
  <c r="T6543" i="7" s="1"/>
  <c r="S6544" i="7"/>
  <c r="T6544" i="7" s="1"/>
  <c r="S6545" i="7"/>
  <c r="T6545" i="7" s="1"/>
  <c r="S6546" i="7"/>
  <c r="T6546" i="7" s="1"/>
  <c r="S6547" i="7"/>
  <c r="T6547" i="7" s="1"/>
  <c r="S6548" i="7"/>
  <c r="T6548" i="7" s="1"/>
  <c r="S6549" i="7"/>
  <c r="T6549" i="7" s="1"/>
  <c r="S6550" i="7"/>
  <c r="T6550" i="7" s="1"/>
  <c r="S6551" i="7"/>
  <c r="T6551" i="7" s="1"/>
  <c r="S6552" i="7"/>
  <c r="T6552" i="7" s="1"/>
  <c r="S6553" i="7"/>
  <c r="T6553" i="7" s="1"/>
  <c r="S6554" i="7"/>
  <c r="T6554" i="7" s="1"/>
  <c r="S6555" i="7"/>
  <c r="T6555" i="7" s="1"/>
  <c r="S6556" i="7"/>
  <c r="T6556" i="7" s="1"/>
  <c r="S6557" i="7"/>
  <c r="T6557" i="7" s="1"/>
  <c r="S6558" i="7"/>
  <c r="T6558" i="7" s="1"/>
  <c r="S6559" i="7"/>
  <c r="T6559" i="7" s="1"/>
  <c r="S6560" i="7"/>
  <c r="T6560" i="7" s="1"/>
  <c r="S6561" i="7"/>
  <c r="T6561" i="7" s="1"/>
  <c r="S6562" i="7"/>
  <c r="T6562" i="7" s="1"/>
  <c r="S6563" i="7"/>
  <c r="T6563" i="7" s="1"/>
  <c r="S6564" i="7"/>
  <c r="T6564" i="7" s="1"/>
  <c r="S6565" i="7"/>
  <c r="T6565" i="7" s="1"/>
  <c r="S6566" i="7"/>
  <c r="T6566" i="7" s="1"/>
  <c r="S6567" i="7"/>
  <c r="T6567" i="7" s="1"/>
  <c r="S6568" i="7"/>
  <c r="T6568" i="7" s="1"/>
  <c r="S6569" i="7"/>
  <c r="T6569" i="7" s="1"/>
  <c r="S6570" i="7"/>
  <c r="T6570" i="7" s="1"/>
  <c r="S6571" i="7"/>
  <c r="T6571" i="7" s="1"/>
  <c r="S6572" i="7"/>
  <c r="T6572" i="7" s="1"/>
  <c r="S6573" i="7"/>
  <c r="T6573" i="7" s="1"/>
  <c r="S6574" i="7"/>
  <c r="T6574" i="7" s="1"/>
  <c r="S6575" i="7"/>
  <c r="T6575" i="7" s="1"/>
  <c r="S6576" i="7"/>
  <c r="T6576" i="7" s="1"/>
  <c r="S6577" i="7"/>
  <c r="T6577" i="7" s="1"/>
  <c r="S6578" i="7"/>
  <c r="T6578" i="7" s="1"/>
  <c r="S6579" i="7"/>
  <c r="T6579" i="7" s="1"/>
  <c r="S6580" i="7"/>
  <c r="T6580" i="7" s="1"/>
  <c r="S6581" i="7"/>
  <c r="T6581" i="7" s="1"/>
  <c r="S6582" i="7"/>
  <c r="T6582" i="7" s="1"/>
  <c r="S6583" i="7"/>
  <c r="T6583" i="7" s="1"/>
  <c r="S6584" i="7"/>
  <c r="T6584" i="7" s="1"/>
  <c r="S6585" i="7"/>
  <c r="T6585" i="7" s="1"/>
  <c r="S6586" i="7"/>
  <c r="T6586" i="7" s="1"/>
  <c r="S6587" i="7"/>
  <c r="T6587" i="7" s="1"/>
  <c r="S6588" i="7"/>
  <c r="T6588" i="7" s="1"/>
  <c r="S6589" i="7"/>
  <c r="T6589" i="7" s="1"/>
  <c r="S6590" i="7"/>
  <c r="T6590" i="7" s="1"/>
  <c r="S6591" i="7"/>
  <c r="T6591" i="7" s="1"/>
  <c r="S6592" i="7"/>
  <c r="T6592" i="7" s="1"/>
  <c r="S6593" i="7"/>
  <c r="T6593" i="7" s="1"/>
  <c r="S6594" i="7"/>
  <c r="T6594" i="7" s="1"/>
  <c r="S6595" i="7"/>
  <c r="T6595" i="7" s="1"/>
  <c r="S6596" i="7"/>
  <c r="T6596" i="7" s="1"/>
  <c r="S6597" i="7"/>
  <c r="T6597" i="7" s="1"/>
  <c r="S6598" i="7"/>
  <c r="T6598" i="7" s="1"/>
  <c r="S6599" i="7"/>
  <c r="T6599" i="7" s="1"/>
  <c r="S6600" i="7"/>
  <c r="T6600" i="7" s="1"/>
  <c r="S6601" i="7"/>
  <c r="T6601" i="7" s="1"/>
  <c r="S6602" i="7"/>
  <c r="T6602" i="7" s="1"/>
  <c r="S6603" i="7"/>
  <c r="T6603" i="7" s="1"/>
  <c r="S6604" i="7"/>
  <c r="T6604" i="7" s="1"/>
  <c r="S6605" i="7"/>
  <c r="T6605" i="7" s="1"/>
  <c r="S6606" i="7"/>
  <c r="T6606" i="7" s="1"/>
  <c r="S6607" i="7"/>
  <c r="T6607" i="7" s="1"/>
  <c r="S6608" i="7"/>
  <c r="T6608" i="7" s="1"/>
  <c r="S6609" i="7"/>
  <c r="T6609" i="7" s="1"/>
  <c r="S6610" i="7"/>
  <c r="T6610" i="7" s="1"/>
  <c r="S6611" i="7"/>
  <c r="T6611" i="7" s="1"/>
  <c r="S6612" i="7"/>
  <c r="T6612" i="7" s="1"/>
  <c r="S6613" i="7"/>
  <c r="T6613" i="7" s="1"/>
  <c r="S6614" i="7"/>
  <c r="T6614" i="7" s="1"/>
  <c r="S6615" i="7"/>
  <c r="T6615" i="7" s="1"/>
  <c r="S6616" i="7"/>
  <c r="T6616" i="7" s="1"/>
  <c r="S6617" i="7"/>
  <c r="T6617" i="7" s="1"/>
  <c r="S6618" i="7"/>
  <c r="T6618" i="7" s="1"/>
  <c r="S6619" i="7"/>
  <c r="T6619" i="7" s="1"/>
  <c r="S6620" i="7"/>
  <c r="T6620" i="7" s="1"/>
  <c r="S6621" i="7"/>
  <c r="T6621" i="7" s="1"/>
  <c r="S6622" i="7"/>
  <c r="T6622" i="7" s="1"/>
  <c r="S6623" i="7"/>
  <c r="T6623" i="7" s="1"/>
  <c r="S6624" i="7"/>
  <c r="T6624" i="7" s="1"/>
  <c r="S6625" i="7"/>
  <c r="T6625" i="7" s="1"/>
  <c r="S6626" i="7"/>
  <c r="T6626" i="7" s="1"/>
  <c r="S6627" i="7"/>
  <c r="T6627" i="7" s="1"/>
  <c r="S6628" i="7"/>
  <c r="T6628" i="7" s="1"/>
  <c r="S6629" i="7"/>
  <c r="T6629" i="7" s="1"/>
  <c r="S6630" i="7"/>
  <c r="T6630" i="7" s="1"/>
  <c r="S6631" i="7"/>
  <c r="T6631" i="7" s="1"/>
  <c r="S6632" i="7"/>
  <c r="T6632" i="7" s="1"/>
  <c r="S6633" i="7"/>
  <c r="T6633" i="7" s="1"/>
  <c r="S6634" i="7"/>
  <c r="T6634" i="7" s="1"/>
  <c r="S6635" i="7"/>
  <c r="T6635" i="7" s="1"/>
  <c r="S6636" i="7"/>
  <c r="T6636" i="7" s="1"/>
  <c r="S6637" i="7"/>
  <c r="T6637" i="7" s="1"/>
  <c r="S6638" i="7"/>
  <c r="T6638" i="7" s="1"/>
  <c r="S6639" i="7"/>
  <c r="T6639" i="7" s="1"/>
  <c r="S6640" i="7"/>
  <c r="T6640" i="7" s="1"/>
  <c r="S6641" i="7"/>
  <c r="T6641" i="7" s="1"/>
  <c r="S6642" i="7"/>
  <c r="T6642" i="7" s="1"/>
  <c r="S6643" i="7"/>
  <c r="T6643" i="7" s="1"/>
  <c r="S6644" i="7"/>
  <c r="T6644" i="7" s="1"/>
  <c r="S6645" i="7"/>
  <c r="T6645" i="7" s="1"/>
  <c r="S6646" i="7"/>
  <c r="T6646" i="7" s="1"/>
  <c r="S6647" i="7"/>
  <c r="T6647" i="7" s="1"/>
  <c r="S6648" i="7"/>
  <c r="T6648" i="7" s="1"/>
  <c r="S6649" i="7"/>
  <c r="T6649" i="7" s="1"/>
  <c r="S6650" i="7"/>
  <c r="T6650" i="7" s="1"/>
  <c r="S6651" i="7"/>
  <c r="T6651" i="7" s="1"/>
  <c r="S6652" i="7"/>
  <c r="T6652" i="7" s="1"/>
  <c r="S6653" i="7"/>
  <c r="T6653" i="7" s="1"/>
  <c r="S6654" i="7"/>
  <c r="T6654" i="7" s="1"/>
  <c r="S6655" i="7"/>
  <c r="T6655" i="7" s="1"/>
  <c r="S6656" i="7"/>
  <c r="T6656" i="7" s="1"/>
  <c r="S6657" i="7"/>
  <c r="T6657" i="7" s="1"/>
  <c r="S6658" i="7"/>
  <c r="T6658" i="7" s="1"/>
  <c r="S6659" i="7"/>
  <c r="T6659" i="7" s="1"/>
  <c r="S6660" i="7"/>
  <c r="T6660" i="7" s="1"/>
  <c r="S6661" i="7"/>
  <c r="T6661" i="7" s="1"/>
  <c r="S6662" i="7"/>
  <c r="T6662" i="7" s="1"/>
  <c r="S6663" i="7"/>
  <c r="T6663" i="7" s="1"/>
  <c r="S6664" i="7"/>
  <c r="T6664" i="7" s="1"/>
  <c r="S6665" i="7"/>
  <c r="T6665" i="7" s="1"/>
  <c r="S6666" i="7"/>
  <c r="T6666" i="7" s="1"/>
  <c r="S6667" i="7"/>
  <c r="T6667" i="7" s="1"/>
  <c r="S6668" i="7"/>
  <c r="T6668" i="7" s="1"/>
  <c r="S6669" i="7"/>
  <c r="T6669" i="7" s="1"/>
  <c r="S6670" i="7"/>
  <c r="T6670" i="7" s="1"/>
  <c r="S6671" i="7"/>
  <c r="T6671" i="7" s="1"/>
  <c r="S6672" i="7"/>
  <c r="T6672" i="7" s="1"/>
  <c r="S6673" i="7"/>
  <c r="T6673" i="7" s="1"/>
  <c r="S6674" i="7"/>
  <c r="T6674" i="7" s="1"/>
  <c r="S6675" i="7"/>
  <c r="T6675" i="7" s="1"/>
  <c r="S6676" i="7"/>
  <c r="T6676" i="7" s="1"/>
  <c r="S6677" i="7"/>
  <c r="T6677" i="7" s="1"/>
  <c r="S6678" i="7"/>
  <c r="T6678" i="7" s="1"/>
  <c r="S6679" i="7"/>
  <c r="T6679" i="7" s="1"/>
  <c r="S6680" i="7"/>
  <c r="T6680" i="7" s="1"/>
  <c r="S6681" i="7"/>
  <c r="T6681" i="7" s="1"/>
  <c r="S6682" i="7"/>
  <c r="T6682" i="7" s="1"/>
  <c r="S6683" i="7"/>
  <c r="T6683" i="7" s="1"/>
  <c r="S6684" i="7"/>
  <c r="T6684" i="7" s="1"/>
  <c r="S6685" i="7"/>
  <c r="T6685" i="7" s="1"/>
  <c r="S6686" i="7"/>
  <c r="T6686" i="7" s="1"/>
  <c r="S6687" i="7"/>
  <c r="T6687" i="7" s="1"/>
  <c r="S6688" i="7"/>
  <c r="T6688" i="7" s="1"/>
  <c r="S6689" i="7"/>
  <c r="T6689" i="7" s="1"/>
  <c r="S6690" i="7"/>
  <c r="T6690" i="7" s="1"/>
  <c r="S6691" i="7"/>
  <c r="T6691" i="7" s="1"/>
  <c r="S6692" i="7"/>
  <c r="T6692" i="7" s="1"/>
  <c r="S6693" i="7"/>
  <c r="T6693" i="7" s="1"/>
  <c r="S6694" i="7"/>
  <c r="T6694" i="7" s="1"/>
  <c r="S6695" i="7"/>
  <c r="T6695" i="7" s="1"/>
  <c r="S6696" i="7"/>
  <c r="T6696" i="7" s="1"/>
  <c r="S6697" i="7"/>
  <c r="T6697" i="7" s="1"/>
  <c r="S6698" i="7"/>
  <c r="T6698" i="7" s="1"/>
  <c r="S6699" i="7"/>
  <c r="T6699" i="7" s="1"/>
  <c r="S6700" i="7"/>
  <c r="T6700" i="7" s="1"/>
  <c r="S6701" i="7"/>
  <c r="T6701" i="7" s="1"/>
  <c r="S6702" i="7"/>
  <c r="T6702" i="7" s="1"/>
  <c r="S6703" i="7"/>
  <c r="T6703" i="7" s="1"/>
  <c r="S6704" i="7"/>
  <c r="T6704" i="7" s="1"/>
  <c r="S6705" i="7"/>
  <c r="T6705" i="7" s="1"/>
  <c r="S6706" i="7"/>
  <c r="T6706" i="7" s="1"/>
  <c r="S6707" i="7"/>
  <c r="T6707" i="7" s="1"/>
  <c r="S6708" i="7"/>
  <c r="T6708" i="7" s="1"/>
  <c r="S6709" i="7"/>
  <c r="T6709" i="7" s="1"/>
  <c r="S6710" i="7"/>
  <c r="T6710" i="7" s="1"/>
  <c r="S6711" i="7"/>
  <c r="T6711" i="7" s="1"/>
  <c r="S6712" i="7"/>
  <c r="T6712" i="7" s="1"/>
  <c r="S6713" i="7"/>
  <c r="T6713" i="7" s="1"/>
  <c r="S6714" i="7"/>
  <c r="T6714" i="7" s="1"/>
  <c r="S6715" i="7"/>
  <c r="T6715" i="7" s="1"/>
  <c r="S6716" i="7"/>
  <c r="T6716" i="7" s="1"/>
  <c r="S6717" i="7"/>
  <c r="T6717" i="7" s="1"/>
  <c r="S6718" i="7"/>
  <c r="T6718" i="7" s="1"/>
  <c r="S6719" i="7"/>
  <c r="T6719" i="7" s="1"/>
  <c r="S6720" i="7"/>
  <c r="T6720" i="7" s="1"/>
  <c r="S6721" i="7"/>
  <c r="T6721" i="7" s="1"/>
  <c r="S6722" i="7"/>
  <c r="T6722" i="7" s="1"/>
  <c r="S6723" i="7"/>
  <c r="T6723" i="7" s="1"/>
  <c r="S6724" i="7"/>
  <c r="T6724" i="7" s="1"/>
  <c r="S6725" i="7"/>
  <c r="T6725" i="7" s="1"/>
  <c r="S6726" i="7"/>
  <c r="T6726" i="7" s="1"/>
  <c r="S6727" i="7"/>
  <c r="T6727" i="7" s="1"/>
  <c r="S6728" i="7"/>
  <c r="T6728" i="7" s="1"/>
  <c r="S6729" i="7"/>
  <c r="T6729" i="7" s="1"/>
  <c r="S6730" i="7"/>
  <c r="T6730" i="7" s="1"/>
  <c r="S6731" i="7"/>
  <c r="T6731" i="7" s="1"/>
  <c r="S6732" i="7"/>
  <c r="T6732" i="7" s="1"/>
  <c r="S6733" i="7"/>
  <c r="T6733" i="7" s="1"/>
  <c r="S6734" i="7"/>
  <c r="S6735" i="7"/>
  <c r="T6735" i="7" s="1"/>
  <c r="S6736" i="7"/>
  <c r="T6736" i="7" s="1"/>
  <c r="S6737" i="7"/>
  <c r="T6737" i="7" s="1"/>
  <c r="S6738" i="7"/>
  <c r="T6738" i="7" s="1"/>
  <c r="S6739" i="7"/>
  <c r="T6739" i="7" s="1"/>
  <c r="S6740" i="7"/>
  <c r="T6740" i="7" s="1"/>
  <c r="S6741" i="7"/>
  <c r="T6741" i="7" s="1"/>
  <c r="S6742" i="7"/>
  <c r="T6742" i="7" s="1"/>
  <c r="S6743" i="7"/>
  <c r="T6743" i="7" s="1"/>
  <c r="S6744" i="7"/>
  <c r="T6744" i="7" s="1"/>
  <c r="S6745" i="7"/>
  <c r="T6745" i="7" s="1"/>
  <c r="S6746" i="7"/>
  <c r="T6746" i="7" s="1"/>
  <c r="S6747" i="7"/>
  <c r="T6747" i="7" s="1"/>
  <c r="S6748" i="7"/>
  <c r="T6748" i="7" s="1"/>
  <c r="S6749" i="7"/>
  <c r="T6749" i="7" s="1"/>
  <c r="S6750" i="7"/>
  <c r="T6750" i="7" s="1"/>
  <c r="S6751" i="7"/>
  <c r="T6751" i="7" s="1"/>
  <c r="S6752" i="7"/>
  <c r="T6752" i="7" s="1"/>
  <c r="S6753" i="7"/>
  <c r="T6753" i="7" s="1"/>
  <c r="S6754" i="7"/>
  <c r="T6754" i="7" s="1"/>
  <c r="S6755" i="7"/>
  <c r="T6755" i="7" s="1"/>
  <c r="S6756" i="7"/>
  <c r="T6756" i="7" s="1"/>
  <c r="S6757" i="7"/>
  <c r="T6757" i="7" s="1"/>
  <c r="S6758" i="7"/>
  <c r="T6758" i="7" s="1"/>
  <c r="S6759" i="7"/>
  <c r="T6759" i="7" s="1"/>
  <c r="S6760" i="7"/>
  <c r="T6760" i="7" s="1"/>
  <c r="S6761" i="7"/>
  <c r="T6761" i="7" s="1"/>
  <c r="S6762" i="7"/>
  <c r="T6762" i="7" s="1"/>
  <c r="S6763" i="7"/>
  <c r="T6763" i="7" s="1"/>
  <c r="S6764" i="7"/>
  <c r="T6764" i="7" s="1"/>
  <c r="S6765" i="7"/>
  <c r="T6765" i="7" s="1"/>
  <c r="S6766" i="7"/>
  <c r="T6766" i="7" s="1"/>
  <c r="S6767" i="7"/>
  <c r="T6767" i="7" s="1"/>
  <c r="S6768" i="7"/>
  <c r="T6768" i="7" s="1"/>
  <c r="S6769" i="7"/>
  <c r="T6769" i="7" s="1"/>
  <c r="S6770" i="7"/>
  <c r="T6770" i="7" s="1"/>
  <c r="S6771" i="7"/>
  <c r="T6771" i="7" s="1"/>
  <c r="S6772" i="7"/>
  <c r="T6772" i="7" s="1"/>
  <c r="S6773" i="7"/>
  <c r="T6773" i="7" s="1"/>
  <c r="S6774" i="7"/>
  <c r="T6774" i="7" s="1"/>
  <c r="S6775" i="7"/>
  <c r="T6775" i="7" s="1"/>
  <c r="S6776" i="7"/>
  <c r="T6776" i="7" s="1"/>
  <c r="S6777" i="7"/>
  <c r="T6777" i="7" s="1"/>
  <c r="S6778" i="7"/>
  <c r="T6778" i="7" s="1"/>
  <c r="S6779" i="7"/>
  <c r="T6779" i="7" s="1"/>
  <c r="S6780" i="7"/>
  <c r="T6780" i="7" s="1"/>
  <c r="S6781" i="7"/>
  <c r="T6781" i="7" s="1"/>
  <c r="S6782" i="7"/>
  <c r="T6782" i="7" s="1"/>
  <c r="S6783" i="7"/>
  <c r="T6783" i="7" s="1"/>
  <c r="S6784" i="7"/>
  <c r="T6784" i="7" s="1"/>
  <c r="S6785" i="7"/>
  <c r="T6785" i="7" s="1"/>
  <c r="S6786" i="7"/>
  <c r="T6786" i="7" s="1"/>
  <c r="S6787" i="7"/>
  <c r="T6787" i="7" s="1"/>
  <c r="S6788" i="7"/>
  <c r="T6788" i="7" s="1"/>
  <c r="S6789" i="7"/>
  <c r="T6789" i="7" s="1"/>
  <c r="S6790" i="7"/>
  <c r="T6790" i="7" s="1"/>
  <c r="S6791" i="7"/>
  <c r="T6791" i="7" s="1"/>
  <c r="S6792" i="7"/>
  <c r="T6792" i="7" s="1"/>
  <c r="S6793" i="7"/>
  <c r="T6793" i="7" s="1"/>
  <c r="S6794" i="7"/>
  <c r="T6794" i="7" s="1"/>
  <c r="S6795" i="7"/>
  <c r="T6795" i="7" s="1"/>
  <c r="S6796" i="7"/>
  <c r="T6796" i="7" s="1"/>
  <c r="S6797" i="7"/>
  <c r="T6797" i="7" s="1"/>
  <c r="S6798" i="7"/>
  <c r="T6798" i="7" s="1"/>
  <c r="S6799" i="7"/>
  <c r="T6799" i="7" s="1"/>
  <c r="S6800" i="7"/>
  <c r="T6800" i="7" s="1"/>
  <c r="S6801" i="7"/>
  <c r="T6801" i="7" s="1"/>
  <c r="S6802" i="7"/>
  <c r="T6802" i="7" s="1"/>
  <c r="S6803" i="7"/>
  <c r="T6803" i="7" s="1"/>
  <c r="S6804" i="7"/>
  <c r="T6804" i="7" s="1"/>
  <c r="S6805" i="7"/>
  <c r="T6805" i="7" s="1"/>
  <c r="S6806" i="7"/>
  <c r="T6806" i="7" s="1"/>
  <c r="S6807" i="7"/>
  <c r="T6807" i="7" s="1"/>
  <c r="S6808" i="7"/>
  <c r="T6808" i="7" s="1"/>
  <c r="S6809" i="7"/>
  <c r="T6809" i="7" s="1"/>
  <c r="S6810" i="7"/>
  <c r="T6810" i="7" s="1"/>
  <c r="S6811" i="7"/>
  <c r="T6811" i="7" s="1"/>
  <c r="S6812" i="7"/>
  <c r="T6812" i="7" s="1"/>
  <c r="S6813" i="7"/>
  <c r="T6813" i="7" s="1"/>
  <c r="S6814" i="7"/>
  <c r="T6814" i="7" s="1"/>
  <c r="S6815" i="7"/>
  <c r="T6815" i="7" s="1"/>
  <c r="S6816" i="7"/>
  <c r="T6816" i="7" s="1"/>
  <c r="S6817" i="7"/>
  <c r="T6817" i="7" s="1"/>
  <c r="S6818" i="7"/>
  <c r="T6818" i="7" s="1"/>
  <c r="S6819" i="7"/>
  <c r="T6819" i="7" s="1"/>
  <c r="S6820" i="7"/>
  <c r="T6820" i="7" s="1"/>
  <c r="S6821" i="7"/>
  <c r="T6821" i="7" s="1"/>
  <c r="S6822" i="7"/>
  <c r="T6822" i="7" s="1"/>
  <c r="S6823" i="7"/>
  <c r="T6823" i="7" s="1"/>
  <c r="S6824" i="7"/>
  <c r="T6824" i="7" s="1"/>
  <c r="S6825" i="7"/>
  <c r="T6825" i="7" s="1"/>
  <c r="S6826" i="7"/>
  <c r="T6826" i="7" s="1"/>
  <c r="S6827" i="7"/>
  <c r="T6827" i="7" s="1"/>
  <c r="S6828" i="7"/>
  <c r="T6828" i="7" s="1"/>
  <c r="S6829" i="7"/>
  <c r="T6829" i="7" s="1"/>
  <c r="S6830" i="7"/>
  <c r="T6830" i="7" s="1"/>
  <c r="S6831" i="7"/>
  <c r="T6831" i="7" s="1"/>
  <c r="S6832" i="7"/>
  <c r="T6832" i="7" s="1"/>
  <c r="S6833" i="7"/>
  <c r="T6833" i="7" s="1"/>
  <c r="S6834" i="7"/>
  <c r="T6834" i="7" s="1"/>
  <c r="S6835" i="7"/>
  <c r="T6835" i="7" s="1"/>
  <c r="S6836" i="7"/>
  <c r="T6836" i="7" s="1"/>
  <c r="S6837" i="7"/>
  <c r="T6837" i="7" s="1"/>
  <c r="S6838" i="7"/>
  <c r="T6838" i="7" s="1"/>
  <c r="S6839" i="7"/>
  <c r="T6839" i="7" s="1"/>
  <c r="S6840" i="7"/>
  <c r="T6840" i="7" s="1"/>
  <c r="S6841" i="7"/>
  <c r="T6841" i="7" s="1"/>
  <c r="S6842" i="7"/>
  <c r="T6842" i="7" s="1"/>
  <c r="S6843" i="7"/>
  <c r="T6843" i="7" s="1"/>
  <c r="S6844" i="7"/>
  <c r="T6844" i="7" s="1"/>
  <c r="S6845" i="7"/>
  <c r="T6845" i="7" s="1"/>
  <c r="S6846" i="7"/>
  <c r="T6846" i="7" s="1"/>
  <c r="S6847" i="7"/>
  <c r="T6847" i="7" s="1"/>
  <c r="S6848" i="7"/>
  <c r="T6848" i="7" s="1"/>
  <c r="S6849" i="7"/>
  <c r="T6849" i="7" s="1"/>
  <c r="S6850" i="7"/>
  <c r="T6850" i="7" s="1"/>
  <c r="S6851" i="7"/>
  <c r="T6851" i="7" s="1"/>
  <c r="S6852" i="7"/>
  <c r="T6852" i="7" s="1"/>
  <c r="S6853" i="7"/>
  <c r="T6853" i="7" s="1"/>
  <c r="S6854" i="7"/>
  <c r="T6854" i="7" s="1"/>
  <c r="S6855" i="7"/>
  <c r="T6855" i="7" s="1"/>
  <c r="S6856" i="7"/>
  <c r="T6856" i="7" s="1"/>
  <c r="S6857" i="7"/>
  <c r="T6857" i="7" s="1"/>
  <c r="S6858" i="7"/>
  <c r="T6858" i="7" s="1"/>
  <c r="S6859" i="7"/>
  <c r="T6859" i="7" s="1"/>
  <c r="S6860" i="7"/>
  <c r="T6860" i="7" s="1"/>
  <c r="S6861" i="7"/>
  <c r="T6861" i="7" s="1"/>
  <c r="S6862" i="7"/>
  <c r="T6862" i="7" s="1"/>
  <c r="S6863" i="7"/>
  <c r="T6863" i="7" s="1"/>
  <c r="S6864" i="7"/>
  <c r="T6864" i="7" s="1"/>
  <c r="S6865" i="7"/>
  <c r="T6865" i="7" s="1"/>
  <c r="S6866" i="7"/>
  <c r="T6866" i="7" s="1"/>
  <c r="S6867" i="7"/>
  <c r="T6867" i="7" s="1"/>
  <c r="S6868" i="7"/>
  <c r="T6868" i="7" s="1"/>
  <c r="S6869" i="7"/>
  <c r="T6869" i="7" s="1"/>
  <c r="S6870" i="7"/>
  <c r="T6870" i="7" s="1"/>
  <c r="S6871" i="7"/>
  <c r="T6871" i="7" s="1"/>
  <c r="S6872" i="7"/>
  <c r="T6872" i="7" s="1"/>
  <c r="S6873" i="7"/>
  <c r="T6873" i="7" s="1"/>
  <c r="S6874" i="7"/>
  <c r="T6874" i="7" s="1"/>
  <c r="S6875" i="7"/>
  <c r="T6875" i="7" s="1"/>
  <c r="S6876" i="7"/>
  <c r="T6876" i="7" s="1"/>
  <c r="S6877" i="7"/>
  <c r="T6877" i="7" s="1"/>
  <c r="S6878" i="7"/>
  <c r="T6878" i="7" s="1"/>
  <c r="S6879" i="7"/>
  <c r="T6879" i="7" s="1"/>
  <c r="S6880" i="7"/>
  <c r="T6880" i="7" s="1"/>
  <c r="S6881" i="7"/>
  <c r="T6881" i="7" s="1"/>
  <c r="S6882" i="7"/>
  <c r="T6882" i="7" s="1"/>
  <c r="S6883" i="7"/>
  <c r="T6883" i="7" s="1"/>
  <c r="S6884" i="7"/>
  <c r="T6884" i="7" s="1"/>
  <c r="S6885" i="7"/>
  <c r="T6885" i="7" s="1"/>
  <c r="S6886" i="7"/>
  <c r="T6886" i="7" s="1"/>
  <c r="S6887" i="7"/>
  <c r="T6887" i="7" s="1"/>
  <c r="S6888" i="7"/>
  <c r="T6888" i="7" s="1"/>
  <c r="S6889" i="7"/>
  <c r="T6889" i="7" s="1"/>
  <c r="S6890" i="7"/>
  <c r="T6890" i="7" s="1"/>
  <c r="S6891" i="7"/>
  <c r="T6891" i="7" s="1"/>
  <c r="S6892" i="7"/>
  <c r="T6892" i="7" s="1"/>
  <c r="S6893" i="7"/>
  <c r="T6893" i="7" s="1"/>
  <c r="S6894" i="7"/>
  <c r="T6894" i="7" s="1"/>
  <c r="S6895" i="7"/>
  <c r="T6895" i="7" s="1"/>
  <c r="S6896" i="7"/>
  <c r="T6896" i="7" s="1"/>
  <c r="S6897" i="7"/>
  <c r="T6897" i="7" s="1"/>
  <c r="S6898" i="7"/>
  <c r="T6898" i="7" s="1"/>
  <c r="S6899" i="7"/>
  <c r="T6899" i="7" s="1"/>
  <c r="S6900" i="7"/>
  <c r="T6900" i="7" s="1"/>
  <c r="S6901" i="7"/>
  <c r="T6901" i="7" s="1"/>
  <c r="S6902" i="7"/>
  <c r="T6902" i="7" s="1"/>
  <c r="S6903" i="7"/>
  <c r="T6903" i="7" s="1"/>
  <c r="S6904" i="7"/>
  <c r="T6904" i="7" s="1"/>
  <c r="S6905" i="7"/>
  <c r="T6905" i="7" s="1"/>
  <c r="S6906" i="7"/>
  <c r="T6906" i="7" s="1"/>
  <c r="S6907" i="7"/>
  <c r="T6907" i="7" s="1"/>
  <c r="S6908" i="7"/>
  <c r="T6908" i="7" s="1"/>
  <c r="S6909" i="7"/>
  <c r="T6909" i="7" s="1"/>
  <c r="S6910" i="7"/>
  <c r="T6910" i="7" s="1"/>
  <c r="S6911" i="7"/>
  <c r="T6911" i="7" s="1"/>
  <c r="S6912" i="7"/>
  <c r="T6912" i="7" s="1"/>
  <c r="S6913" i="7"/>
  <c r="T6913" i="7" s="1"/>
  <c r="S6914" i="7"/>
  <c r="T6914" i="7" s="1"/>
  <c r="S6915" i="7"/>
  <c r="T6915" i="7" s="1"/>
  <c r="S6916" i="7"/>
  <c r="T6916" i="7" s="1"/>
  <c r="S6917" i="7"/>
  <c r="T6917" i="7" s="1"/>
  <c r="S6918" i="7"/>
  <c r="T6918" i="7" s="1"/>
  <c r="S6919" i="7"/>
  <c r="T6919" i="7" s="1"/>
  <c r="S6920" i="7"/>
  <c r="T6920" i="7" s="1"/>
  <c r="S6921" i="7"/>
  <c r="T6921" i="7" s="1"/>
  <c r="S6922" i="7"/>
  <c r="T6922" i="7" s="1"/>
  <c r="S6923" i="7"/>
  <c r="T6923" i="7" s="1"/>
  <c r="S6924" i="7"/>
  <c r="T6924" i="7" s="1"/>
  <c r="S6925" i="7"/>
  <c r="T6925" i="7" s="1"/>
  <c r="S6926" i="7"/>
  <c r="T6926" i="7" s="1"/>
  <c r="S6927" i="7"/>
  <c r="T6927" i="7" s="1"/>
  <c r="S6928" i="7"/>
  <c r="T6928" i="7" s="1"/>
  <c r="S6929" i="7"/>
  <c r="T6929" i="7" s="1"/>
  <c r="S6930" i="7"/>
  <c r="T6930" i="7" s="1"/>
  <c r="S6931" i="7"/>
  <c r="T6931" i="7" s="1"/>
  <c r="S6932" i="7"/>
  <c r="T6932" i="7" s="1"/>
  <c r="S6933" i="7"/>
  <c r="T6933" i="7" s="1"/>
  <c r="S6934" i="7"/>
  <c r="T6934" i="7" s="1"/>
  <c r="S6935" i="7"/>
  <c r="T6935" i="7" s="1"/>
  <c r="S6936" i="7"/>
  <c r="T6936" i="7" s="1"/>
  <c r="S6937" i="7"/>
  <c r="T6937" i="7" s="1"/>
  <c r="S6938" i="7"/>
  <c r="T6938" i="7" s="1"/>
  <c r="S6939" i="7"/>
  <c r="T6939" i="7" s="1"/>
  <c r="S6940" i="7"/>
  <c r="T6940" i="7" s="1"/>
  <c r="S6941" i="7"/>
  <c r="T6941" i="7" s="1"/>
  <c r="S6942" i="7"/>
  <c r="T6942" i="7" s="1"/>
  <c r="S6943" i="7"/>
  <c r="T6943" i="7" s="1"/>
  <c r="S6944" i="7"/>
  <c r="T6944" i="7" s="1"/>
  <c r="S6945" i="7"/>
  <c r="T6945" i="7" s="1"/>
  <c r="S6946" i="7"/>
  <c r="T6946" i="7" s="1"/>
  <c r="S6947" i="7"/>
  <c r="T6947" i="7" s="1"/>
  <c r="S6948" i="7"/>
  <c r="T6948" i="7" s="1"/>
  <c r="S6949" i="7"/>
  <c r="T6949" i="7" s="1"/>
  <c r="S6950" i="7"/>
  <c r="T6950" i="7" s="1"/>
  <c r="S6951" i="7"/>
  <c r="T6951" i="7" s="1"/>
  <c r="S6952" i="7"/>
  <c r="T6952" i="7" s="1"/>
  <c r="S6953" i="7"/>
  <c r="T6953" i="7" s="1"/>
  <c r="S6954" i="7"/>
  <c r="T6954" i="7" s="1"/>
  <c r="S6955" i="7"/>
  <c r="T6955" i="7" s="1"/>
  <c r="S6956" i="7"/>
  <c r="T6956" i="7" s="1"/>
  <c r="S6957" i="7"/>
  <c r="T6957" i="7" s="1"/>
  <c r="S6958" i="7"/>
  <c r="T6958" i="7" s="1"/>
  <c r="S6959" i="7"/>
  <c r="T6959" i="7" s="1"/>
  <c r="S6960" i="7"/>
  <c r="T6960" i="7" s="1"/>
  <c r="S6961" i="7"/>
  <c r="T6961" i="7" s="1"/>
  <c r="S6962" i="7"/>
  <c r="T6962" i="7" s="1"/>
  <c r="S6963" i="7"/>
  <c r="T6963" i="7" s="1"/>
  <c r="S6964" i="7"/>
  <c r="T6964" i="7" s="1"/>
  <c r="S6965" i="7"/>
  <c r="T6965" i="7" s="1"/>
  <c r="S6966" i="7"/>
  <c r="T6966" i="7" s="1"/>
  <c r="S6967" i="7"/>
  <c r="T6967" i="7" s="1"/>
  <c r="S6968" i="7"/>
  <c r="T6968" i="7" s="1"/>
  <c r="S6969" i="7"/>
  <c r="T6969" i="7" s="1"/>
  <c r="S6970" i="7"/>
  <c r="T6970" i="7" s="1"/>
  <c r="S6971" i="7"/>
  <c r="T6971" i="7" s="1"/>
  <c r="S6972" i="7"/>
  <c r="T6972" i="7" s="1"/>
  <c r="S6973" i="7"/>
  <c r="T6973" i="7" s="1"/>
  <c r="S6974" i="7"/>
  <c r="T6974" i="7" s="1"/>
  <c r="S6975" i="7"/>
  <c r="T6975" i="7" s="1"/>
  <c r="S6976" i="7"/>
  <c r="T6976" i="7" s="1"/>
  <c r="S6977" i="7"/>
  <c r="T6977" i="7" s="1"/>
  <c r="S6978" i="7"/>
  <c r="T6978" i="7" s="1"/>
  <c r="S6979" i="7"/>
  <c r="T6979" i="7" s="1"/>
  <c r="S6980" i="7"/>
  <c r="T6980" i="7" s="1"/>
  <c r="S6981" i="7"/>
  <c r="T6981" i="7" s="1"/>
  <c r="S6982" i="7"/>
  <c r="T6982" i="7" s="1"/>
  <c r="S6983" i="7"/>
  <c r="T6983" i="7" s="1"/>
  <c r="S6984" i="7"/>
  <c r="T6984" i="7" s="1"/>
  <c r="S6985" i="7"/>
  <c r="T6985" i="7" s="1"/>
  <c r="S6986" i="7"/>
  <c r="T6986" i="7" s="1"/>
  <c r="S6987" i="7"/>
  <c r="T6987" i="7" s="1"/>
  <c r="S6988" i="7"/>
  <c r="T6988" i="7" s="1"/>
  <c r="S6989" i="7"/>
  <c r="T6989" i="7" s="1"/>
  <c r="S6990" i="7"/>
  <c r="S6991" i="7"/>
  <c r="T6991" i="7" s="1"/>
  <c r="S6992" i="7"/>
  <c r="T6992" i="7" s="1"/>
  <c r="S6993" i="7"/>
  <c r="T6993" i="7" s="1"/>
  <c r="S6994" i="7"/>
  <c r="T6994" i="7" s="1"/>
  <c r="S6995" i="7"/>
  <c r="T6995" i="7" s="1"/>
  <c r="S6996" i="7"/>
  <c r="T6996" i="7" s="1"/>
  <c r="S6997" i="7"/>
  <c r="T6997" i="7" s="1"/>
  <c r="S6998" i="7"/>
  <c r="T6998" i="7" s="1"/>
  <c r="S6999" i="7"/>
  <c r="T6999" i="7" s="1"/>
  <c r="S7000" i="7"/>
  <c r="T7000" i="7" s="1"/>
  <c r="S7001" i="7"/>
  <c r="T7001" i="7" s="1"/>
  <c r="S7002" i="7"/>
  <c r="T7002" i="7" s="1"/>
  <c r="S7003" i="7"/>
  <c r="T7003" i="7" s="1"/>
  <c r="S7004" i="7"/>
  <c r="T7004" i="7" s="1"/>
  <c r="S7005" i="7"/>
  <c r="T7005" i="7" s="1"/>
  <c r="S7006" i="7"/>
  <c r="T7006" i="7" s="1"/>
  <c r="S7007" i="7"/>
  <c r="T7007" i="7" s="1"/>
  <c r="S7008" i="7"/>
  <c r="T7008" i="7" s="1"/>
  <c r="S7009" i="7"/>
  <c r="T7009" i="7" s="1"/>
  <c r="S7010" i="7"/>
  <c r="T7010" i="7" s="1"/>
  <c r="S7011" i="7"/>
  <c r="T7011" i="7" s="1"/>
  <c r="S7012" i="7"/>
  <c r="T7012" i="7" s="1"/>
  <c r="S7013" i="7"/>
  <c r="T7013" i="7" s="1"/>
  <c r="S7014" i="7"/>
  <c r="T7014" i="7" s="1"/>
  <c r="S7015" i="7"/>
  <c r="T7015" i="7" s="1"/>
  <c r="S7016" i="7"/>
  <c r="T7016" i="7" s="1"/>
  <c r="S7017" i="7"/>
  <c r="T7017" i="7" s="1"/>
  <c r="S7018" i="7"/>
  <c r="T7018" i="7" s="1"/>
  <c r="S7019" i="7"/>
  <c r="T7019" i="7" s="1"/>
  <c r="S7020" i="7"/>
  <c r="T7020" i="7" s="1"/>
  <c r="S7021" i="7"/>
  <c r="T7021" i="7" s="1"/>
  <c r="S7022" i="7"/>
  <c r="T7022" i="7" s="1"/>
  <c r="S7023" i="7"/>
  <c r="T7023" i="7" s="1"/>
  <c r="S7024" i="7"/>
  <c r="T7024" i="7" s="1"/>
  <c r="S7025" i="7"/>
  <c r="T7025" i="7" s="1"/>
  <c r="S7026" i="7"/>
  <c r="T7026" i="7" s="1"/>
  <c r="S7027" i="7"/>
  <c r="T7027" i="7" s="1"/>
  <c r="S7028" i="7"/>
  <c r="T7028" i="7" s="1"/>
  <c r="S7029" i="7"/>
  <c r="T7029" i="7" s="1"/>
  <c r="S7030" i="7"/>
  <c r="T7030" i="7" s="1"/>
  <c r="S7031" i="7"/>
  <c r="T7031" i="7" s="1"/>
  <c r="S7032" i="7"/>
  <c r="T7032" i="7" s="1"/>
  <c r="S7033" i="7"/>
  <c r="T7033" i="7" s="1"/>
  <c r="S7034" i="7"/>
  <c r="T7034" i="7" s="1"/>
  <c r="S7035" i="7"/>
  <c r="T7035" i="7" s="1"/>
  <c r="S7036" i="7"/>
  <c r="T7036" i="7" s="1"/>
  <c r="S7037" i="7"/>
  <c r="T7037" i="7" s="1"/>
  <c r="S7038" i="7"/>
  <c r="T7038" i="7" s="1"/>
  <c r="S7039" i="7"/>
  <c r="T7039" i="7" s="1"/>
  <c r="S7040" i="7"/>
  <c r="T7040" i="7" s="1"/>
  <c r="S7041" i="7"/>
  <c r="T7041" i="7" s="1"/>
  <c r="S7042" i="7"/>
  <c r="T7042" i="7" s="1"/>
  <c r="S7043" i="7"/>
  <c r="T7043" i="7" s="1"/>
  <c r="S7044" i="7"/>
  <c r="T7044" i="7" s="1"/>
  <c r="S7045" i="7"/>
  <c r="T7045" i="7" s="1"/>
  <c r="S7046" i="7"/>
  <c r="T7046" i="7" s="1"/>
  <c r="S7047" i="7"/>
  <c r="T7047" i="7" s="1"/>
  <c r="S7048" i="7"/>
  <c r="T7048" i="7" s="1"/>
  <c r="S7049" i="7"/>
  <c r="T7049" i="7" s="1"/>
  <c r="S7050" i="7"/>
  <c r="T7050" i="7" s="1"/>
  <c r="S7051" i="7"/>
  <c r="T7051" i="7" s="1"/>
  <c r="S7052" i="7"/>
  <c r="T7052" i="7" s="1"/>
  <c r="S7053" i="7"/>
  <c r="T7053" i="7" s="1"/>
  <c r="S7054" i="7"/>
  <c r="T7054" i="7" s="1"/>
  <c r="S7055" i="7"/>
  <c r="T7055" i="7" s="1"/>
  <c r="S7056" i="7"/>
  <c r="T7056" i="7" s="1"/>
  <c r="S7057" i="7"/>
  <c r="T7057" i="7" s="1"/>
  <c r="S7058" i="7"/>
  <c r="T7058" i="7" s="1"/>
  <c r="S7059" i="7"/>
  <c r="T7059" i="7" s="1"/>
  <c r="S7060" i="7"/>
  <c r="T7060" i="7" s="1"/>
  <c r="S7061" i="7"/>
  <c r="T7061" i="7" s="1"/>
  <c r="S7062" i="7"/>
  <c r="T7062" i="7" s="1"/>
  <c r="S7063" i="7"/>
  <c r="T7063" i="7" s="1"/>
  <c r="S7064" i="7"/>
  <c r="T7064" i="7" s="1"/>
  <c r="S7065" i="7"/>
  <c r="T7065" i="7" s="1"/>
  <c r="S7066" i="7"/>
  <c r="T7066" i="7" s="1"/>
  <c r="S7067" i="7"/>
  <c r="T7067" i="7" s="1"/>
  <c r="S7068" i="7"/>
  <c r="T7068" i="7" s="1"/>
  <c r="S7069" i="7"/>
  <c r="T7069" i="7" s="1"/>
  <c r="S7070" i="7"/>
  <c r="T7070" i="7" s="1"/>
  <c r="S7071" i="7"/>
  <c r="T7071" i="7" s="1"/>
  <c r="S7072" i="7"/>
  <c r="T7072" i="7" s="1"/>
  <c r="S7073" i="7"/>
  <c r="T7073" i="7" s="1"/>
  <c r="S7074" i="7"/>
  <c r="T7074" i="7" s="1"/>
  <c r="S7075" i="7"/>
  <c r="T7075" i="7" s="1"/>
  <c r="S7076" i="7"/>
  <c r="T7076" i="7" s="1"/>
  <c r="S7077" i="7"/>
  <c r="T7077" i="7" s="1"/>
  <c r="S7078" i="7"/>
  <c r="T7078" i="7" s="1"/>
  <c r="S7079" i="7"/>
  <c r="T7079" i="7" s="1"/>
  <c r="S7080" i="7"/>
  <c r="T7080" i="7" s="1"/>
  <c r="S7081" i="7"/>
  <c r="T7081" i="7" s="1"/>
  <c r="S7082" i="7"/>
  <c r="T7082" i="7" s="1"/>
  <c r="S7083" i="7"/>
  <c r="T7083" i="7" s="1"/>
  <c r="S7084" i="7"/>
  <c r="T7084" i="7" s="1"/>
  <c r="S7085" i="7"/>
  <c r="T7085" i="7" s="1"/>
  <c r="S7086" i="7"/>
  <c r="T7086" i="7" s="1"/>
  <c r="S7087" i="7"/>
  <c r="T7087" i="7" s="1"/>
  <c r="S7088" i="7"/>
  <c r="T7088" i="7" s="1"/>
  <c r="S7089" i="7"/>
  <c r="T7089" i="7" s="1"/>
  <c r="S7090" i="7"/>
  <c r="T7090" i="7" s="1"/>
  <c r="S7091" i="7"/>
  <c r="T7091" i="7" s="1"/>
  <c r="S7092" i="7"/>
  <c r="T7092" i="7" s="1"/>
  <c r="S7093" i="7"/>
  <c r="T7093" i="7" s="1"/>
  <c r="S7094" i="7"/>
  <c r="T7094" i="7" s="1"/>
  <c r="S7095" i="7"/>
  <c r="T7095" i="7" s="1"/>
  <c r="S7096" i="7"/>
  <c r="T7096" i="7" s="1"/>
  <c r="S7097" i="7"/>
  <c r="T7097" i="7" s="1"/>
  <c r="S7098" i="7"/>
  <c r="T7098" i="7" s="1"/>
  <c r="S7099" i="7"/>
  <c r="T7099" i="7" s="1"/>
  <c r="S7100" i="7"/>
  <c r="T7100" i="7" s="1"/>
  <c r="S7101" i="7"/>
  <c r="T7101" i="7" s="1"/>
  <c r="S7102" i="7"/>
  <c r="T7102" i="7" s="1"/>
  <c r="S7103" i="7"/>
  <c r="T7103" i="7" s="1"/>
  <c r="S7104" i="7"/>
  <c r="T7104" i="7" s="1"/>
  <c r="S7105" i="7"/>
  <c r="T7105" i="7" s="1"/>
  <c r="S7106" i="7"/>
  <c r="T7106" i="7" s="1"/>
  <c r="S7107" i="7"/>
  <c r="T7107" i="7" s="1"/>
  <c r="S7108" i="7"/>
  <c r="T7108" i="7" s="1"/>
  <c r="S7109" i="7"/>
  <c r="T7109" i="7" s="1"/>
  <c r="S7110" i="7"/>
  <c r="T7110" i="7" s="1"/>
  <c r="S7111" i="7"/>
  <c r="T7111" i="7" s="1"/>
  <c r="S7112" i="7"/>
  <c r="T7112" i="7" s="1"/>
  <c r="S7113" i="7"/>
  <c r="T7113" i="7" s="1"/>
  <c r="S7114" i="7"/>
  <c r="T7114" i="7" s="1"/>
  <c r="S7115" i="7"/>
  <c r="T7115" i="7" s="1"/>
  <c r="S7116" i="7"/>
  <c r="T7116" i="7" s="1"/>
  <c r="S7117" i="7"/>
  <c r="T7117" i="7" s="1"/>
  <c r="S7118" i="7"/>
  <c r="T7118" i="7" s="1"/>
  <c r="S7119" i="7"/>
  <c r="T7119" i="7" s="1"/>
  <c r="S7120" i="7"/>
  <c r="T7120" i="7" s="1"/>
  <c r="S7121" i="7"/>
  <c r="T7121" i="7" s="1"/>
  <c r="S7122" i="7"/>
  <c r="T7122" i="7" s="1"/>
  <c r="S7123" i="7"/>
  <c r="T7123" i="7" s="1"/>
  <c r="S7124" i="7"/>
  <c r="T7124" i="7" s="1"/>
  <c r="S7125" i="7"/>
  <c r="T7125" i="7" s="1"/>
  <c r="S7126" i="7"/>
  <c r="T7126" i="7" s="1"/>
  <c r="S7127" i="7"/>
  <c r="T7127" i="7" s="1"/>
  <c r="S7128" i="7"/>
  <c r="T7128" i="7" s="1"/>
  <c r="S7129" i="7"/>
  <c r="T7129" i="7" s="1"/>
  <c r="S7130" i="7"/>
  <c r="T7130" i="7" s="1"/>
  <c r="S7131" i="7"/>
  <c r="T7131" i="7" s="1"/>
  <c r="S7132" i="7"/>
  <c r="T7132" i="7" s="1"/>
  <c r="S7133" i="7"/>
  <c r="T7133" i="7" s="1"/>
  <c r="S7134" i="7"/>
  <c r="T7134" i="7" s="1"/>
  <c r="S7135" i="7"/>
  <c r="T7135" i="7" s="1"/>
  <c r="S7136" i="7"/>
  <c r="T7136" i="7" s="1"/>
  <c r="S7137" i="7"/>
  <c r="T7137" i="7" s="1"/>
  <c r="S7138" i="7"/>
  <c r="T7138" i="7" s="1"/>
  <c r="S7139" i="7"/>
  <c r="T7139" i="7" s="1"/>
  <c r="S7140" i="7"/>
  <c r="T7140" i="7" s="1"/>
  <c r="S7141" i="7"/>
  <c r="T7141" i="7" s="1"/>
  <c r="S7142" i="7"/>
  <c r="T7142" i="7" s="1"/>
  <c r="S7143" i="7"/>
  <c r="T7143" i="7" s="1"/>
  <c r="S7144" i="7"/>
  <c r="T7144" i="7" s="1"/>
  <c r="S7145" i="7"/>
  <c r="T7145" i="7" s="1"/>
  <c r="S7146" i="7"/>
  <c r="T7146" i="7" s="1"/>
  <c r="S7147" i="7"/>
  <c r="T7147" i="7" s="1"/>
  <c r="S7148" i="7"/>
  <c r="T7148" i="7" s="1"/>
  <c r="S7149" i="7"/>
  <c r="T7149" i="7" s="1"/>
  <c r="S7150" i="7"/>
  <c r="T7150" i="7" s="1"/>
  <c r="S7151" i="7"/>
  <c r="T7151" i="7" s="1"/>
  <c r="S7152" i="7"/>
  <c r="T7152" i="7" s="1"/>
  <c r="S7153" i="7"/>
  <c r="T7153" i="7" s="1"/>
  <c r="S7154" i="7"/>
  <c r="T7154" i="7" s="1"/>
  <c r="S7155" i="7"/>
  <c r="T7155" i="7" s="1"/>
  <c r="S7156" i="7"/>
  <c r="T7156" i="7" s="1"/>
  <c r="S7157" i="7"/>
  <c r="T7157" i="7" s="1"/>
  <c r="S7158" i="7"/>
  <c r="T7158" i="7" s="1"/>
  <c r="S7159" i="7"/>
  <c r="T7159" i="7" s="1"/>
  <c r="S7160" i="7"/>
  <c r="T7160" i="7" s="1"/>
  <c r="S7161" i="7"/>
  <c r="T7161" i="7" s="1"/>
  <c r="S7162" i="7"/>
  <c r="T7162" i="7" s="1"/>
  <c r="S7163" i="7"/>
  <c r="T7163" i="7" s="1"/>
  <c r="S7164" i="7"/>
  <c r="T7164" i="7" s="1"/>
  <c r="S7165" i="7"/>
  <c r="T7165" i="7" s="1"/>
  <c r="S7166" i="7"/>
  <c r="T7166" i="7" s="1"/>
  <c r="S7167" i="7"/>
  <c r="T7167" i="7" s="1"/>
  <c r="S7168" i="7"/>
  <c r="T7168" i="7" s="1"/>
  <c r="S7169" i="7"/>
  <c r="T7169" i="7" s="1"/>
  <c r="S7170" i="7"/>
  <c r="T7170" i="7" s="1"/>
  <c r="S7171" i="7"/>
  <c r="T7171" i="7" s="1"/>
  <c r="S7172" i="7"/>
  <c r="T7172" i="7" s="1"/>
  <c r="S7173" i="7"/>
  <c r="T7173" i="7" s="1"/>
  <c r="S7174" i="7"/>
  <c r="T7174" i="7" s="1"/>
  <c r="S7175" i="7"/>
  <c r="T7175" i="7" s="1"/>
  <c r="S7176" i="7"/>
  <c r="T7176" i="7" s="1"/>
  <c r="S7177" i="7"/>
  <c r="T7177" i="7" s="1"/>
  <c r="S7178" i="7"/>
  <c r="T7178" i="7" s="1"/>
  <c r="S7179" i="7"/>
  <c r="T7179" i="7" s="1"/>
  <c r="S7180" i="7"/>
  <c r="T7180" i="7" s="1"/>
  <c r="S7181" i="7"/>
  <c r="T7181" i="7" s="1"/>
  <c r="S7182" i="7"/>
  <c r="T7182" i="7" s="1"/>
  <c r="S7183" i="7"/>
  <c r="T7183" i="7" s="1"/>
  <c r="S7184" i="7"/>
  <c r="T7184" i="7" s="1"/>
  <c r="S7185" i="7"/>
  <c r="T7185" i="7" s="1"/>
  <c r="S7186" i="7"/>
  <c r="T7186" i="7" s="1"/>
  <c r="S7187" i="7"/>
  <c r="T7187" i="7" s="1"/>
  <c r="S7188" i="7"/>
  <c r="T7188" i="7" s="1"/>
  <c r="S7189" i="7"/>
  <c r="T7189" i="7" s="1"/>
  <c r="S7190" i="7"/>
  <c r="T7190" i="7" s="1"/>
  <c r="S7191" i="7"/>
  <c r="T7191" i="7" s="1"/>
  <c r="S7192" i="7"/>
  <c r="T7192" i="7" s="1"/>
  <c r="S7193" i="7"/>
  <c r="T7193" i="7" s="1"/>
  <c r="S7194" i="7"/>
  <c r="T7194" i="7" s="1"/>
  <c r="S7195" i="7"/>
  <c r="T7195" i="7" s="1"/>
  <c r="S7196" i="7"/>
  <c r="T7196" i="7" s="1"/>
  <c r="S7197" i="7"/>
  <c r="T7197" i="7" s="1"/>
  <c r="S7198" i="7"/>
  <c r="T7198" i="7" s="1"/>
  <c r="S7199" i="7"/>
  <c r="T7199" i="7" s="1"/>
  <c r="S7200" i="7"/>
  <c r="T7200" i="7" s="1"/>
  <c r="S7201" i="7"/>
  <c r="T7201" i="7" s="1"/>
  <c r="S7202" i="7"/>
  <c r="T7202" i="7" s="1"/>
  <c r="S7203" i="7"/>
  <c r="T7203" i="7" s="1"/>
  <c r="S7204" i="7"/>
  <c r="T7204" i="7" s="1"/>
  <c r="S7205" i="7"/>
  <c r="T7205" i="7" s="1"/>
  <c r="S7206" i="7"/>
  <c r="T7206" i="7" s="1"/>
  <c r="S7207" i="7"/>
  <c r="T7207" i="7" s="1"/>
  <c r="S7208" i="7"/>
  <c r="T7208" i="7" s="1"/>
  <c r="S7209" i="7"/>
  <c r="T7209" i="7" s="1"/>
  <c r="S7210" i="7"/>
  <c r="T7210" i="7" s="1"/>
  <c r="S7211" i="7"/>
  <c r="T7211" i="7" s="1"/>
  <c r="S7212" i="7"/>
  <c r="T7212" i="7" s="1"/>
  <c r="S7213" i="7"/>
  <c r="T7213" i="7" s="1"/>
  <c r="S7214" i="7"/>
  <c r="T7214" i="7" s="1"/>
  <c r="S7215" i="7"/>
  <c r="T7215" i="7" s="1"/>
  <c r="S7216" i="7"/>
  <c r="T7216" i="7" s="1"/>
  <c r="S7217" i="7"/>
  <c r="T7217" i="7" s="1"/>
  <c r="S7218" i="7"/>
  <c r="T7218" i="7" s="1"/>
  <c r="S7219" i="7"/>
  <c r="T7219" i="7" s="1"/>
  <c r="S7220" i="7"/>
  <c r="T7220" i="7" s="1"/>
  <c r="S7221" i="7"/>
  <c r="T7221" i="7" s="1"/>
  <c r="S7222" i="7"/>
  <c r="T7222" i="7" s="1"/>
  <c r="S7223" i="7"/>
  <c r="T7223" i="7" s="1"/>
  <c r="S7224" i="7"/>
  <c r="T7224" i="7" s="1"/>
  <c r="S7225" i="7"/>
  <c r="T7225" i="7" s="1"/>
  <c r="S7226" i="7"/>
  <c r="T7226" i="7" s="1"/>
  <c r="S7227" i="7"/>
  <c r="T7227" i="7" s="1"/>
  <c r="S7228" i="7"/>
  <c r="T7228" i="7" s="1"/>
  <c r="S7229" i="7"/>
  <c r="T7229" i="7" s="1"/>
  <c r="S7230" i="7"/>
  <c r="T7230" i="7" s="1"/>
  <c r="S7231" i="7"/>
  <c r="T7231" i="7" s="1"/>
  <c r="S7232" i="7"/>
  <c r="T7232" i="7" s="1"/>
  <c r="S7233" i="7"/>
  <c r="T7233" i="7" s="1"/>
  <c r="S7234" i="7"/>
  <c r="T7234" i="7" s="1"/>
  <c r="S7235" i="7"/>
  <c r="T7235" i="7" s="1"/>
  <c r="S7236" i="7"/>
  <c r="T7236" i="7" s="1"/>
  <c r="S7237" i="7"/>
  <c r="T7237" i="7" s="1"/>
  <c r="S7238" i="7"/>
  <c r="T7238" i="7" s="1"/>
  <c r="S7239" i="7"/>
  <c r="T7239" i="7" s="1"/>
  <c r="S7240" i="7"/>
  <c r="T7240" i="7" s="1"/>
  <c r="S7241" i="7"/>
  <c r="T7241" i="7" s="1"/>
  <c r="S7242" i="7"/>
  <c r="T7242" i="7" s="1"/>
  <c r="S7243" i="7"/>
  <c r="T7243" i="7" s="1"/>
  <c r="S7244" i="7"/>
  <c r="T7244" i="7" s="1"/>
  <c r="S7245" i="7"/>
  <c r="T7245" i="7" s="1"/>
  <c r="S7246" i="7"/>
  <c r="S7247" i="7"/>
  <c r="T7247" i="7" s="1"/>
  <c r="S7248" i="7"/>
  <c r="T7248" i="7" s="1"/>
  <c r="S7249" i="7"/>
  <c r="T7249" i="7" s="1"/>
  <c r="S7250" i="7"/>
  <c r="T7250" i="7" s="1"/>
  <c r="S7251" i="7"/>
  <c r="T7251" i="7" s="1"/>
  <c r="S7252" i="7"/>
  <c r="T7252" i="7" s="1"/>
  <c r="S7253" i="7"/>
  <c r="T7253" i="7" s="1"/>
  <c r="S7254" i="7"/>
  <c r="T7254" i="7" s="1"/>
  <c r="S7255" i="7"/>
  <c r="T7255" i="7" s="1"/>
  <c r="S7256" i="7"/>
  <c r="T7256" i="7" s="1"/>
  <c r="S7257" i="7"/>
  <c r="T7257" i="7" s="1"/>
  <c r="S7258" i="7"/>
  <c r="T7258" i="7" s="1"/>
  <c r="S7259" i="7"/>
  <c r="T7259" i="7" s="1"/>
  <c r="S7260" i="7"/>
  <c r="T7260" i="7" s="1"/>
  <c r="S7261" i="7"/>
  <c r="T7261" i="7" s="1"/>
  <c r="S7262" i="7"/>
  <c r="T7262" i="7" s="1"/>
  <c r="S7263" i="7"/>
  <c r="T7263" i="7" s="1"/>
  <c r="S7264" i="7"/>
  <c r="T7264" i="7" s="1"/>
  <c r="S7265" i="7"/>
  <c r="T7265" i="7" s="1"/>
  <c r="S7266" i="7"/>
  <c r="T7266" i="7" s="1"/>
  <c r="S7267" i="7"/>
  <c r="T7267" i="7" s="1"/>
  <c r="S7268" i="7"/>
  <c r="T7268" i="7" s="1"/>
  <c r="S7269" i="7"/>
  <c r="T7269" i="7" s="1"/>
  <c r="S7270" i="7"/>
  <c r="T7270" i="7" s="1"/>
  <c r="S7271" i="7"/>
  <c r="T7271" i="7" s="1"/>
  <c r="S7272" i="7"/>
  <c r="T7272" i="7" s="1"/>
  <c r="S7273" i="7"/>
  <c r="T7273" i="7" s="1"/>
  <c r="S7274" i="7"/>
  <c r="T7274" i="7" s="1"/>
  <c r="S7275" i="7"/>
  <c r="T7275" i="7" s="1"/>
  <c r="S7276" i="7"/>
  <c r="T7276" i="7" s="1"/>
  <c r="S7277" i="7"/>
  <c r="T7277" i="7" s="1"/>
  <c r="S7278" i="7"/>
  <c r="T7278" i="7" s="1"/>
  <c r="S7279" i="7"/>
  <c r="T7279" i="7" s="1"/>
  <c r="S7280" i="7"/>
  <c r="T7280" i="7" s="1"/>
  <c r="S7281" i="7"/>
  <c r="T7281" i="7" s="1"/>
  <c r="S7282" i="7"/>
  <c r="T7282" i="7" s="1"/>
  <c r="S7283" i="7"/>
  <c r="T7283" i="7" s="1"/>
  <c r="S7284" i="7"/>
  <c r="T7284" i="7" s="1"/>
  <c r="S7285" i="7"/>
  <c r="T7285" i="7" s="1"/>
  <c r="S7286" i="7"/>
  <c r="T7286" i="7" s="1"/>
  <c r="S7287" i="7"/>
  <c r="T7287" i="7" s="1"/>
  <c r="S7288" i="7"/>
  <c r="T7288" i="7" s="1"/>
  <c r="S7289" i="7"/>
  <c r="T7289" i="7" s="1"/>
  <c r="S7290" i="7"/>
  <c r="T7290" i="7" s="1"/>
  <c r="S7291" i="7"/>
  <c r="T7291" i="7" s="1"/>
  <c r="S7292" i="7"/>
  <c r="T7292" i="7" s="1"/>
  <c r="S7293" i="7"/>
  <c r="T7293" i="7" s="1"/>
  <c r="S7294" i="7"/>
  <c r="T7294" i="7" s="1"/>
  <c r="S7295" i="7"/>
  <c r="T7295" i="7" s="1"/>
  <c r="S7296" i="7"/>
  <c r="T7296" i="7" s="1"/>
  <c r="S7297" i="7"/>
  <c r="T7297" i="7" s="1"/>
  <c r="S7298" i="7"/>
  <c r="T7298" i="7" s="1"/>
  <c r="S7299" i="7"/>
  <c r="T7299" i="7" s="1"/>
  <c r="S7300" i="7"/>
  <c r="T7300" i="7" s="1"/>
  <c r="S7301" i="7"/>
  <c r="T7301" i="7" s="1"/>
  <c r="S7302" i="7"/>
  <c r="T7302" i="7" s="1"/>
  <c r="S7303" i="7"/>
  <c r="T7303" i="7" s="1"/>
  <c r="S7304" i="7"/>
  <c r="T7304" i="7" s="1"/>
  <c r="S7305" i="7"/>
  <c r="T7305" i="7" s="1"/>
  <c r="S7306" i="7"/>
  <c r="T7306" i="7" s="1"/>
  <c r="S7307" i="7"/>
  <c r="T7307" i="7" s="1"/>
  <c r="S7308" i="7"/>
  <c r="T7308" i="7" s="1"/>
  <c r="S7309" i="7"/>
  <c r="T7309" i="7" s="1"/>
  <c r="S7310" i="7"/>
  <c r="T7310" i="7" s="1"/>
  <c r="S7311" i="7"/>
  <c r="T7311" i="7" s="1"/>
  <c r="S7312" i="7"/>
  <c r="T7312" i="7" s="1"/>
  <c r="S7313" i="7"/>
  <c r="T7313" i="7" s="1"/>
  <c r="S7314" i="7"/>
  <c r="T7314" i="7" s="1"/>
  <c r="S7315" i="7"/>
  <c r="T7315" i="7" s="1"/>
  <c r="S7316" i="7"/>
  <c r="T7316" i="7" s="1"/>
  <c r="S7317" i="7"/>
  <c r="T7317" i="7" s="1"/>
  <c r="S7318" i="7"/>
  <c r="T7318" i="7" s="1"/>
  <c r="S7319" i="7"/>
  <c r="T7319" i="7" s="1"/>
  <c r="S7320" i="7"/>
  <c r="T7320" i="7" s="1"/>
  <c r="S7321" i="7"/>
  <c r="T7321" i="7" s="1"/>
  <c r="S7322" i="7"/>
  <c r="T7322" i="7" s="1"/>
  <c r="S7323" i="7"/>
  <c r="T7323" i="7" s="1"/>
  <c r="S7324" i="7"/>
  <c r="T7324" i="7" s="1"/>
  <c r="S7325" i="7"/>
  <c r="T7325" i="7" s="1"/>
  <c r="S7326" i="7"/>
  <c r="T7326" i="7" s="1"/>
  <c r="S7327" i="7"/>
  <c r="T7327" i="7" s="1"/>
  <c r="S7328" i="7"/>
  <c r="T7328" i="7" s="1"/>
  <c r="S7329" i="7"/>
  <c r="T7329" i="7" s="1"/>
  <c r="S7330" i="7"/>
  <c r="T7330" i="7" s="1"/>
  <c r="S7331" i="7"/>
  <c r="T7331" i="7" s="1"/>
  <c r="S7332" i="7"/>
  <c r="T7332" i="7" s="1"/>
  <c r="S7333" i="7"/>
  <c r="T7333" i="7" s="1"/>
  <c r="S7334" i="7"/>
  <c r="T7334" i="7" s="1"/>
  <c r="S7335" i="7"/>
  <c r="T7335" i="7" s="1"/>
  <c r="S7336" i="7"/>
  <c r="T7336" i="7" s="1"/>
  <c r="S7337" i="7"/>
  <c r="T7337" i="7" s="1"/>
  <c r="S7338" i="7"/>
  <c r="T7338" i="7" s="1"/>
  <c r="S7339" i="7"/>
  <c r="T7339" i="7" s="1"/>
  <c r="S7340" i="7"/>
  <c r="T7340" i="7" s="1"/>
  <c r="S7341" i="7"/>
  <c r="T7341" i="7" s="1"/>
  <c r="S7342" i="7"/>
  <c r="T7342" i="7" s="1"/>
  <c r="S7343" i="7"/>
  <c r="T7343" i="7" s="1"/>
  <c r="S7344" i="7"/>
  <c r="T7344" i="7" s="1"/>
  <c r="S7345" i="7"/>
  <c r="T7345" i="7" s="1"/>
  <c r="S7346" i="7"/>
  <c r="T7346" i="7" s="1"/>
  <c r="S7347" i="7"/>
  <c r="T7347" i="7" s="1"/>
  <c r="S7348" i="7"/>
  <c r="T7348" i="7" s="1"/>
  <c r="S7349" i="7"/>
  <c r="T7349" i="7" s="1"/>
  <c r="S7350" i="7"/>
  <c r="T7350" i="7" s="1"/>
  <c r="S7351" i="7"/>
  <c r="T7351" i="7" s="1"/>
  <c r="S7352" i="7"/>
  <c r="T7352" i="7" s="1"/>
  <c r="S7353" i="7"/>
  <c r="T7353" i="7" s="1"/>
  <c r="S7354" i="7"/>
  <c r="T7354" i="7" s="1"/>
  <c r="S7355" i="7"/>
  <c r="T7355" i="7" s="1"/>
  <c r="S7356" i="7"/>
  <c r="T7356" i="7" s="1"/>
  <c r="S7357" i="7"/>
  <c r="T7357" i="7" s="1"/>
  <c r="S7358" i="7"/>
  <c r="T7358" i="7" s="1"/>
  <c r="S7359" i="7"/>
  <c r="T7359" i="7" s="1"/>
  <c r="S7360" i="7"/>
  <c r="T7360" i="7" s="1"/>
  <c r="S7361" i="7"/>
  <c r="T7361" i="7" s="1"/>
  <c r="S7362" i="7"/>
  <c r="T7362" i="7" s="1"/>
  <c r="S7363" i="7"/>
  <c r="T7363" i="7" s="1"/>
  <c r="S7364" i="7"/>
  <c r="T7364" i="7" s="1"/>
  <c r="S7365" i="7"/>
  <c r="T7365" i="7" s="1"/>
  <c r="S7366" i="7"/>
  <c r="T7366" i="7" s="1"/>
  <c r="S7367" i="7"/>
  <c r="T7367" i="7" s="1"/>
  <c r="S7368" i="7"/>
  <c r="T7368" i="7" s="1"/>
  <c r="S7369" i="7"/>
  <c r="T7369" i="7" s="1"/>
  <c r="S7370" i="7"/>
  <c r="T7370" i="7" s="1"/>
  <c r="S7371" i="7"/>
  <c r="T7371" i="7" s="1"/>
  <c r="S7372" i="7"/>
  <c r="T7372" i="7" s="1"/>
  <c r="S7373" i="7"/>
  <c r="T7373" i="7" s="1"/>
  <c r="S7374" i="7"/>
  <c r="T7374" i="7" s="1"/>
  <c r="S7375" i="7"/>
  <c r="T7375" i="7" s="1"/>
  <c r="S7376" i="7"/>
  <c r="T7376" i="7" s="1"/>
  <c r="S7377" i="7"/>
  <c r="T7377" i="7" s="1"/>
  <c r="S7378" i="7"/>
  <c r="T7378" i="7" s="1"/>
  <c r="S7379" i="7"/>
  <c r="T7379" i="7" s="1"/>
  <c r="S7380" i="7"/>
  <c r="T7380" i="7" s="1"/>
  <c r="S7381" i="7"/>
  <c r="T7381" i="7" s="1"/>
  <c r="S7382" i="7"/>
  <c r="T7382" i="7" s="1"/>
  <c r="S7383" i="7"/>
  <c r="T7383" i="7" s="1"/>
  <c r="S7384" i="7"/>
  <c r="T7384" i="7" s="1"/>
  <c r="S7385" i="7"/>
  <c r="T7385" i="7" s="1"/>
  <c r="S7386" i="7"/>
  <c r="T7386" i="7" s="1"/>
  <c r="S7387" i="7"/>
  <c r="T7387" i="7" s="1"/>
  <c r="S7388" i="7"/>
  <c r="T7388" i="7" s="1"/>
  <c r="S7389" i="7"/>
  <c r="T7389" i="7" s="1"/>
  <c r="S7390" i="7"/>
  <c r="T7390" i="7" s="1"/>
  <c r="S7391" i="7"/>
  <c r="T7391" i="7" s="1"/>
  <c r="S7392" i="7"/>
  <c r="T7392" i="7" s="1"/>
  <c r="S7393" i="7"/>
  <c r="T7393" i="7" s="1"/>
  <c r="S7394" i="7"/>
  <c r="T7394" i="7" s="1"/>
  <c r="S7395" i="7"/>
  <c r="T7395" i="7" s="1"/>
  <c r="S7396" i="7"/>
  <c r="T7396" i="7" s="1"/>
  <c r="S7397" i="7"/>
  <c r="T7397" i="7" s="1"/>
  <c r="S7398" i="7"/>
  <c r="T7398" i="7" s="1"/>
  <c r="S7399" i="7"/>
  <c r="T7399" i="7" s="1"/>
  <c r="S7400" i="7"/>
  <c r="T7400" i="7" s="1"/>
  <c r="S7401" i="7"/>
  <c r="T7401" i="7" s="1"/>
  <c r="S7402" i="7"/>
  <c r="T7402" i="7" s="1"/>
  <c r="S7403" i="7"/>
  <c r="T7403" i="7" s="1"/>
  <c r="S7404" i="7"/>
  <c r="T7404" i="7" s="1"/>
  <c r="S7405" i="7"/>
  <c r="T7405" i="7" s="1"/>
  <c r="S7406" i="7"/>
  <c r="T7406" i="7" s="1"/>
  <c r="S7407" i="7"/>
  <c r="T7407" i="7" s="1"/>
  <c r="S7408" i="7"/>
  <c r="T7408" i="7" s="1"/>
  <c r="S7409" i="7"/>
  <c r="T7409" i="7" s="1"/>
  <c r="S7410" i="7"/>
  <c r="T7410" i="7" s="1"/>
  <c r="S7411" i="7"/>
  <c r="T7411" i="7" s="1"/>
  <c r="S7412" i="7"/>
  <c r="T7412" i="7" s="1"/>
  <c r="S7413" i="7"/>
  <c r="T7413" i="7" s="1"/>
  <c r="S7414" i="7"/>
  <c r="T7414" i="7" s="1"/>
  <c r="S7415" i="7"/>
  <c r="T7415" i="7" s="1"/>
  <c r="S7416" i="7"/>
  <c r="T7416" i="7" s="1"/>
  <c r="S7417" i="7"/>
  <c r="T7417" i="7" s="1"/>
  <c r="S7418" i="7"/>
  <c r="T7418" i="7" s="1"/>
  <c r="S7419" i="7"/>
  <c r="T7419" i="7" s="1"/>
  <c r="S7420" i="7"/>
  <c r="T7420" i="7" s="1"/>
  <c r="S7421" i="7"/>
  <c r="T7421" i="7" s="1"/>
  <c r="S7422" i="7"/>
  <c r="T7422" i="7" s="1"/>
  <c r="S7423" i="7"/>
  <c r="T7423" i="7" s="1"/>
  <c r="S7424" i="7"/>
  <c r="T7424" i="7" s="1"/>
  <c r="S7425" i="7"/>
  <c r="T7425" i="7" s="1"/>
  <c r="S7426" i="7"/>
  <c r="T7426" i="7" s="1"/>
  <c r="S7427" i="7"/>
  <c r="T7427" i="7" s="1"/>
  <c r="S7428" i="7"/>
  <c r="T7428" i="7" s="1"/>
  <c r="S7429" i="7"/>
  <c r="T7429" i="7" s="1"/>
  <c r="S7430" i="7"/>
  <c r="T7430" i="7" s="1"/>
  <c r="S7431" i="7"/>
  <c r="T7431" i="7" s="1"/>
  <c r="S7432" i="7"/>
  <c r="T7432" i="7" s="1"/>
  <c r="S7433" i="7"/>
  <c r="T7433" i="7" s="1"/>
  <c r="S7434" i="7"/>
  <c r="T7434" i="7" s="1"/>
  <c r="S7435" i="7"/>
  <c r="T7435" i="7" s="1"/>
  <c r="S7436" i="7"/>
  <c r="T7436" i="7" s="1"/>
  <c r="S7437" i="7"/>
  <c r="T7437" i="7" s="1"/>
  <c r="S7438" i="7"/>
  <c r="T7438" i="7" s="1"/>
  <c r="S7439" i="7"/>
  <c r="T7439" i="7" s="1"/>
  <c r="S7440" i="7"/>
  <c r="T7440" i="7" s="1"/>
  <c r="S7441" i="7"/>
  <c r="T7441" i="7" s="1"/>
  <c r="S7442" i="7"/>
  <c r="T7442" i="7" s="1"/>
  <c r="S7443" i="7"/>
  <c r="T7443" i="7" s="1"/>
  <c r="S7444" i="7"/>
  <c r="T7444" i="7" s="1"/>
  <c r="S7445" i="7"/>
  <c r="T7445" i="7" s="1"/>
  <c r="S7446" i="7"/>
  <c r="T7446" i="7" s="1"/>
  <c r="S7447" i="7"/>
  <c r="T7447" i="7" s="1"/>
  <c r="S7448" i="7"/>
  <c r="T7448" i="7" s="1"/>
  <c r="S7449" i="7"/>
  <c r="T7449" i="7" s="1"/>
  <c r="S7450" i="7"/>
  <c r="T7450" i="7" s="1"/>
  <c r="S7451" i="7"/>
  <c r="T7451" i="7" s="1"/>
  <c r="S7452" i="7"/>
  <c r="T7452" i="7" s="1"/>
  <c r="S7453" i="7"/>
  <c r="T7453" i="7" s="1"/>
  <c r="S7454" i="7"/>
  <c r="T7454" i="7" s="1"/>
  <c r="S7455" i="7"/>
  <c r="T7455" i="7" s="1"/>
  <c r="S7456" i="7"/>
  <c r="T7456" i="7" s="1"/>
  <c r="S7457" i="7"/>
  <c r="T7457" i="7" s="1"/>
  <c r="S7458" i="7"/>
  <c r="T7458" i="7" s="1"/>
  <c r="S7459" i="7"/>
  <c r="T7459" i="7" s="1"/>
  <c r="S7460" i="7"/>
  <c r="T7460" i="7" s="1"/>
  <c r="S7461" i="7"/>
  <c r="T7461" i="7" s="1"/>
  <c r="S7462" i="7"/>
  <c r="T7462" i="7" s="1"/>
  <c r="S7463" i="7"/>
  <c r="T7463" i="7" s="1"/>
  <c r="S7464" i="7"/>
  <c r="T7464" i="7" s="1"/>
  <c r="S7465" i="7"/>
  <c r="T7465" i="7" s="1"/>
  <c r="S7466" i="7"/>
  <c r="T7466" i="7" s="1"/>
  <c r="S7467" i="7"/>
  <c r="T7467" i="7" s="1"/>
  <c r="S7468" i="7"/>
  <c r="T7468" i="7" s="1"/>
  <c r="S7469" i="7"/>
  <c r="T7469" i="7" s="1"/>
  <c r="S7470" i="7"/>
  <c r="T7470" i="7" s="1"/>
  <c r="S7471" i="7"/>
  <c r="T7471" i="7" s="1"/>
  <c r="S7472" i="7"/>
  <c r="T7472" i="7" s="1"/>
  <c r="S7473" i="7"/>
  <c r="T7473" i="7" s="1"/>
  <c r="S7474" i="7"/>
  <c r="T7474" i="7" s="1"/>
  <c r="S7475" i="7"/>
  <c r="T7475" i="7" s="1"/>
  <c r="S7476" i="7"/>
  <c r="T7476" i="7" s="1"/>
  <c r="S7477" i="7"/>
  <c r="T7477" i="7" s="1"/>
  <c r="S7478" i="7"/>
  <c r="T7478" i="7" s="1"/>
  <c r="S7479" i="7"/>
  <c r="T7479" i="7" s="1"/>
  <c r="S7480" i="7"/>
  <c r="T7480" i="7" s="1"/>
  <c r="S7481" i="7"/>
  <c r="T7481" i="7" s="1"/>
  <c r="S7482" i="7"/>
  <c r="T7482" i="7" s="1"/>
  <c r="S7483" i="7"/>
  <c r="T7483" i="7" s="1"/>
  <c r="S7484" i="7"/>
  <c r="T7484" i="7" s="1"/>
  <c r="S7485" i="7"/>
  <c r="T7485" i="7" s="1"/>
  <c r="S7486" i="7"/>
  <c r="T7486" i="7" s="1"/>
  <c r="S7487" i="7"/>
  <c r="T7487" i="7" s="1"/>
  <c r="S7488" i="7"/>
  <c r="T7488" i="7" s="1"/>
  <c r="S7489" i="7"/>
  <c r="T7489" i="7" s="1"/>
  <c r="S7490" i="7"/>
  <c r="T7490" i="7" s="1"/>
  <c r="S7491" i="7"/>
  <c r="T7491" i="7" s="1"/>
  <c r="S7492" i="7"/>
  <c r="T7492" i="7" s="1"/>
  <c r="S7493" i="7"/>
  <c r="T7493" i="7" s="1"/>
  <c r="S7494" i="7"/>
  <c r="T7494" i="7" s="1"/>
  <c r="S7495" i="7"/>
  <c r="T7495" i="7" s="1"/>
  <c r="S7496" i="7"/>
  <c r="T7496" i="7" s="1"/>
  <c r="S7497" i="7"/>
  <c r="T7497" i="7" s="1"/>
  <c r="S7498" i="7"/>
  <c r="T7498" i="7" s="1"/>
  <c r="S7499" i="7"/>
  <c r="T7499" i="7" s="1"/>
  <c r="S7500" i="7"/>
  <c r="T7500" i="7" s="1"/>
  <c r="S7501" i="7"/>
  <c r="T7501" i="7" s="1"/>
  <c r="S7502" i="7"/>
  <c r="S7503" i="7"/>
  <c r="T7503" i="7" s="1"/>
  <c r="S7504" i="7"/>
  <c r="T7504" i="7" s="1"/>
  <c r="S7505" i="7"/>
  <c r="T7505" i="7" s="1"/>
  <c r="S7506" i="7"/>
  <c r="T7506" i="7" s="1"/>
  <c r="S7507" i="7"/>
  <c r="T7507" i="7" s="1"/>
  <c r="S7508" i="7"/>
  <c r="T7508" i="7" s="1"/>
  <c r="S7509" i="7"/>
  <c r="T7509" i="7" s="1"/>
  <c r="S7510" i="7"/>
  <c r="T7510" i="7" s="1"/>
  <c r="S7511" i="7"/>
  <c r="T7511" i="7" s="1"/>
  <c r="S7512" i="7"/>
  <c r="T7512" i="7" s="1"/>
  <c r="S7513" i="7"/>
  <c r="T7513" i="7" s="1"/>
  <c r="S7514" i="7"/>
  <c r="T7514" i="7" s="1"/>
  <c r="S7515" i="7"/>
  <c r="T7515" i="7" s="1"/>
  <c r="S7516" i="7"/>
  <c r="T7516" i="7" s="1"/>
  <c r="S7517" i="7"/>
  <c r="T7517" i="7" s="1"/>
  <c r="S7518" i="7"/>
  <c r="T7518" i="7" s="1"/>
  <c r="S7519" i="7"/>
  <c r="T7519" i="7" s="1"/>
  <c r="S7520" i="7"/>
  <c r="T7520" i="7" s="1"/>
  <c r="S7521" i="7"/>
  <c r="T7521" i="7" s="1"/>
  <c r="S7522" i="7"/>
  <c r="T7522" i="7" s="1"/>
  <c r="S7523" i="7"/>
  <c r="T7523" i="7" s="1"/>
  <c r="S7524" i="7"/>
  <c r="T7524" i="7" s="1"/>
  <c r="S7525" i="7"/>
  <c r="T7525" i="7" s="1"/>
  <c r="S7526" i="7"/>
  <c r="T7526" i="7" s="1"/>
  <c r="S7527" i="7"/>
  <c r="T7527" i="7" s="1"/>
  <c r="S7528" i="7"/>
  <c r="T7528" i="7" s="1"/>
  <c r="S7529" i="7"/>
  <c r="T7529" i="7" s="1"/>
  <c r="S7530" i="7"/>
  <c r="T7530" i="7" s="1"/>
  <c r="S7531" i="7"/>
  <c r="T7531" i="7" s="1"/>
  <c r="S7532" i="7"/>
  <c r="T7532" i="7" s="1"/>
  <c r="S7533" i="7"/>
  <c r="T7533" i="7" s="1"/>
  <c r="S7534" i="7"/>
  <c r="T7534" i="7" s="1"/>
  <c r="S7535" i="7"/>
  <c r="T7535" i="7" s="1"/>
  <c r="S7536" i="7"/>
  <c r="T7536" i="7" s="1"/>
  <c r="S7537" i="7"/>
  <c r="T7537" i="7" s="1"/>
  <c r="S7538" i="7"/>
  <c r="T7538" i="7" s="1"/>
  <c r="S7539" i="7"/>
  <c r="T7539" i="7" s="1"/>
  <c r="S7540" i="7"/>
  <c r="T7540" i="7" s="1"/>
  <c r="S7541" i="7"/>
  <c r="T7541" i="7" s="1"/>
  <c r="S7542" i="7"/>
  <c r="T7542" i="7" s="1"/>
  <c r="S7543" i="7"/>
  <c r="T7543" i="7" s="1"/>
  <c r="S7544" i="7"/>
  <c r="T7544" i="7" s="1"/>
  <c r="S7545" i="7"/>
  <c r="T7545" i="7" s="1"/>
  <c r="S7546" i="7"/>
  <c r="T7546" i="7" s="1"/>
  <c r="S7547" i="7"/>
  <c r="T7547" i="7" s="1"/>
  <c r="S7548" i="7"/>
  <c r="T7548" i="7" s="1"/>
  <c r="S7549" i="7"/>
  <c r="T7549" i="7" s="1"/>
  <c r="S7550" i="7"/>
  <c r="T7550" i="7" s="1"/>
  <c r="S7551" i="7"/>
  <c r="T7551" i="7" s="1"/>
  <c r="S7552" i="7"/>
  <c r="T7552" i="7" s="1"/>
  <c r="S7553" i="7"/>
  <c r="T7553" i="7" s="1"/>
  <c r="S7554" i="7"/>
  <c r="T7554" i="7" s="1"/>
  <c r="S7555" i="7"/>
  <c r="T7555" i="7" s="1"/>
  <c r="S7556" i="7"/>
  <c r="T7556" i="7" s="1"/>
  <c r="S7557" i="7"/>
  <c r="T7557" i="7" s="1"/>
  <c r="S7558" i="7"/>
  <c r="T7558" i="7" s="1"/>
  <c r="S7559" i="7"/>
  <c r="T7559" i="7" s="1"/>
  <c r="S7560" i="7"/>
  <c r="T7560" i="7" s="1"/>
  <c r="S7561" i="7"/>
  <c r="T7561" i="7" s="1"/>
  <c r="S7562" i="7"/>
  <c r="T7562" i="7" s="1"/>
  <c r="S7563" i="7"/>
  <c r="T7563" i="7" s="1"/>
  <c r="S7564" i="7"/>
  <c r="T7564" i="7" s="1"/>
  <c r="S7565" i="7"/>
  <c r="T7565" i="7" s="1"/>
  <c r="S7566" i="7"/>
  <c r="T7566" i="7" s="1"/>
  <c r="S7567" i="7"/>
  <c r="T7567" i="7" s="1"/>
  <c r="S7568" i="7"/>
  <c r="T7568" i="7" s="1"/>
  <c r="S7569" i="7"/>
  <c r="T7569" i="7" s="1"/>
  <c r="S7570" i="7"/>
  <c r="T7570" i="7" s="1"/>
  <c r="S7571" i="7"/>
  <c r="T7571" i="7" s="1"/>
  <c r="S7572" i="7"/>
  <c r="T7572" i="7" s="1"/>
  <c r="S7573" i="7"/>
  <c r="T7573" i="7" s="1"/>
  <c r="S7574" i="7"/>
  <c r="T7574" i="7" s="1"/>
  <c r="S7575" i="7"/>
  <c r="T7575" i="7" s="1"/>
  <c r="S7576" i="7"/>
  <c r="T7576" i="7" s="1"/>
  <c r="S7577" i="7"/>
  <c r="T7577" i="7" s="1"/>
  <c r="S7578" i="7"/>
  <c r="T7578" i="7" s="1"/>
  <c r="S7579" i="7"/>
  <c r="T7579" i="7" s="1"/>
  <c r="S7580" i="7"/>
  <c r="T7580" i="7" s="1"/>
  <c r="S7581" i="7"/>
  <c r="T7581" i="7" s="1"/>
  <c r="S7582" i="7"/>
  <c r="T7582" i="7" s="1"/>
  <c r="S7583" i="7"/>
  <c r="T7583" i="7" s="1"/>
  <c r="S7584" i="7"/>
  <c r="T7584" i="7" s="1"/>
  <c r="S7585" i="7"/>
  <c r="T7585" i="7" s="1"/>
  <c r="S7586" i="7"/>
  <c r="T7586" i="7" s="1"/>
  <c r="S7587" i="7"/>
  <c r="T7587" i="7" s="1"/>
  <c r="S7588" i="7"/>
  <c r="T7588" i="7" s="1"/>
  <c r="S7589" i="7"/>
  <c r="T7589" i="7" s="1"/>
  <c r="S7590" i="7"/>
  <c r="T7590" i="7" s="1"/>
  <c r="S7591" i="7"/>
  <c r="T7591" i="7" s="1"/>
  <c r="S7592" i="7"/>
  <c r="T7592" i="7" s="1"/>
  <c r="S7593" i="7"/>
  <c r="T7593" i="7" s="1"/>
  <c r="S7594" i="7"/>
  <c r="T7594" i="7" s="1"/>
  <c r="S7595" i="7"/>
  <c r="T7595" i="7" s="1"/>
  <c r="S7596" i="7"/>
  <c r="T7596" i="7" s="1"/>
  <c r="S7597" i="7"/>
  <c r="T7597" i="7" s="1"/>
  <c r="S7598" i="7"/>
  <c r="T7598" i="7" s="1"/>
  <c r="S7599" i="7"/>
  <c r="T7599" i="7" s="1"/>
  <c r="S7600" i="7"/>
  <c r="T7600" i="7" s="1"/>
  <c r="S7601" i="7"/>
  <c r="T7601" i="7" s="1"/>
  <c r="S7602" i="7"/>
  <c r="T7602" i="7" s="1"/>
  <c r="S7603" i="7"/>
  <c r="T7603" i="7" s="1"/>
  <c r="S7604" i="7"/>
  <c r="T7604" i="7" s="1"/>
  <c r="S7605" i="7"/>
  <c r="T7605" i="7" s="1"/>
  <c r="S7606" i="7"/>
  <c r="T7606" i="7" s="1"/>
  <c r="S7607" i="7"/>
  <c r="T7607" i="7" s="1"/>
  <c r="S7608" i="7"/>
  <c r="T7608" i="7" s="1"/>
  <c r="S7609" i="7"/>
  <c r="T7609" i="7" s="1"/>
  <c r="S7610" i="7"/>
  <c r="T7610" i="7" s="1"/>
  <c r="S7611" i="7"/>
  <c r="T7611" i="7" s="1"/>
  <c r="S7612" i="7"/>
  <c r="T7612" i="7" s="1"/>
  <c r="S7613" i="7"/>
  <c r="T7613" i="7" s="1"/>
  <c r="S7614" i="7"/>
  <c r="T7614" i="7" s="1"/>
  <c r="S7615" i="7"/>
  <c r="T7615" i="7" s="1"/>
  <c r="S7616" i="7"/>
  <c r="T7616" i="7" s="1"/>
  <c r="S7617" i="7"/>
  <c r="T7617" i="7" s="1"/>
  <c r="S7618" i="7"/>
  <c r="T7618" i="7" s="1"/>
  <c r="S7619" i="7"/>
  <c r="T7619" i="7" s="1"/>
  <c r="S7620" i="7"/>
  <c r="T7620" i="7" s="1"/>
  <c r="S7621" i="7"/>
  <c r="T7621" i="7" s="1"/>
  <c r="S7622" i="7"/>
  <c r="T7622" i="7" s="1"/>
  <c r="S7623" i="7"/>
  <c r="T7623" i="7" s="1"/>
  <c r="S7624" i="7"/>
  <c r="T7624" i="7" s="1"/>
  <c r="S7625" i="7"/>
  <c r="T7625" i="7" s="1"/>
  <c r="S7626" i="7"/>
  <c r="T7626" i="7" s="1"/>
  <c r="S7627" i="7"/>
  <c r="T7627" i="7" s="1"/>
  <c r="S7628" i="7"/>
  <c r="T7628" i="7" s="1"/>
  <c r="S7629" i="7"/>
  <c r="T7629" i="7" s="1"/>
  <c r="S7630" i="7"/>
  <c r="T7630" i="7" s="1"/>
  <c r="S7631" i="7"/>
  <c r="T7631" i="7" s="1"/>
  <c r="S7632" i="7"/>
  <c r="T7632" i="7" s="1"/>
  <c r="S7633" i="7"/>
  <c r="T7633" i="7" s="1"/>
  <c r="S7634" i="7"/>
  <c r="T7634" i="7" s="1"/>
  <c r="S7635" i="7"/>
  <c r="T7635" i="7" s="1"/>
  <c r="S7636" i="7"/>
  <c r="T7636" i="7" s="1"/>
  <c r="S7637" i="7"/>
  <c r="T7637" i="7" s="1"/>
  <c r="S7638" i="7"/>
  <c r="T7638" i="7" s="1"/>
  <c r="S7639" i="7"/>
  <c r="T7639" i="7" s="1"/>
  <c r="S7640" i="7"/>
  <c r="T7640" i="7" s="1"/>
  <c r="S7641" i="7"/>
  <c r="T7641" i="7" s="1"/>
  <c r="S7642" i="7"/>
  <c r="T7642" i="7" s="1"/>
  <c r="S7643" i="7"/>
  <c r="T7643" i="7" s="1"/>
  <c r="S7644" i="7"/>
  <c r="T7644" i="7" s="1"/>
  <c r="S7645" i="7"/>
  <c r="T7645" i="7" s="1"/>
  <c r="S7646" i="7"/>
  <c r="T7646" i="7" s="1"/>
  <c r="S7647" i="7"/>
  <c r="T7647" i="7" s="1"/>
  <c r="S7648" i="7"/>
  <c r="T7648" i="7" s="1"/>
  <c r="S7649" i="7"/>
  <c r="T7649" i="7" s="1"/>
  <c r="S7650" i="7"/>
  <c r="T7650" i="7" s="1"/>
  <c r="S7651" i="7"/>
  <c r="T7651" i="7" s="1"/>
  <c r="S7652" i="7"/>
  <c r="T7652" i="7" s="1"/>
  <c r="S7653" i="7"/>
  <c r="T7653" i="7" s="1"/>
  <c r="S7654" i="7"/>
  <c r="T7654" i="7" s="1"/>
  <c r="S7655" i="7"/>
  <c r="T7655" i="7" s="1"/>
  <c r="S7656" i="7"/>
  <c r="T7656" i="7" s="1"/>
  <c r="S7657" i="7"/>
  <c r="T7657" i="7" s="1"/>
  <c r="S7658" i="7"/>
  <c r="T7658" i="7" s="1"/>
  <c r="S7659" i="7"/>
  <c r="T7659" i="7" s="1"/>
  <c r="S7660" i="7"/>
  <c r="T7660" i="7" s="1"/>
  <c r="S7661" i="7"/>
  <c r="T7661" i="7" s="1"/>
  <c r="S7662" i="7"/>
  <c r="T7662" i="7" s="1"/>
  <c r="S7663" i="7"/>
  <c r="T7663" i="7" s="1"/>
  <c r="S7664" i="7"/>
  <c r="T7664" i="7" s="1"/>
  <c r="S7665" i="7"/>
  <c r="T7665" i="7" s="1"/>
  <c r="S7666" i="7"/>
  <c r="T7666" i="7" s="1"/>
  <c r="S7667" i="7"/>
  <c r="T7667" i="7" s="1"/>
  <c r="S7668" i="7"/>
  <c r="T7668" i="7" s="1"/>
  <c r="S7669" i="7"/>
  <c r="T7669" i="7" s="1"/>
  <c r="S7670" i="7"/>
  <c r="T7670" i="7" s="1"/>
  <c r="S7671" i="7"/>
  <c r="T7671" i="7" s="1"/>
  <c r="S7672" i="7"/>
  <c r="T7672" i="7" s="1"/>
  <c r="S7673" i="7"/>
  <c r="T7673" i="7" s="1"/>
  <c r="S7674" i="7"/>
  <c r="T7674" i="7" s="1"/>
  <c r="S7675" i="7"/>
  <c r="T7675" i="7" s="1"/>
  <c r="S7676" i="7"/>
  <c r="T7676" i="7" s="1"/>
  <c r="S7677" i="7"/>
  <c r="T7677" i="7" s="1"/>
  <c r="S7678" i="7"/>
  <c r="T7678" i="7" s="1"/>
  <c r="S7679" i="7"/>
  <c r="T7679" i="7" s="1"/>
  <c r="S7680" i="7"/>
  <c r="T7680" i="7" s="1"/>
  <c r="S7681" i="7"/>
  <c r="T7681" i="7" s="1"/>
  <c r="S7682" i="7"/>
  <c r="T7682" i="7" s="1"/>
  <c r="S7683" i="7"/>
  <c r="T7683" i="7" s="1"/>
  <c r="S7684" i="7"/>
  <c r="T7684" i="7" s="1"/>
  <c r="S7685" i="7"/>
  <c r="T7685" i="7" s="1"/>
  <c r="S7686" i="7"/>
  <c r="T7686" i="7" s="1"/>
  <c r="S7687" i="7"/>
  <c r="T7687" i="7" s="1"/>
  <c r="S7688" i="7"/>
  <c r="T7688" i="7" s="1"/>
  <c r="S7689" i="7"/>
  <c r="T7689" i="7" s="1"/>
  <c r="S7690" i="7"/>
  <c r="T7690" i="7" s="1"/>
  <c r="S7691" i="7"/>
  <c r="T7691" i="7" s="1"/>
  <c r="S7692" i="7"/>
  <c r="T7692" i="7" s="1"/>
  <c r="S7693" i="7"/>
  <c r="T7693" i="7" s="1"/>
  <c r="S7694" i="7"/>
  <c r="S7695" i="7"/>
  <c r="T7695" i="7" s="1"/>
  <c r="S7696" i="7"/>
  <c r="T7696" i="7" s="1"/>
  <c r="S7697" i="7"/>
  <c r="T7697" i="7" s="1"/>
  <c r="S7698" i="7"/>
  <c r="T7698" i="7" s="1"/>
  <c r="S7699" i="7"/>
  <c r="T7699" i="7" s="1"/>
  <c r="S7700" i="7"/>
  <c r="T7700" i="7" s="1"/>
  <c r="S7701" i="7"/>
  <c r="T7701" i="7" s="1"/>
  <c r="S7702" i="7"/>
  <c r="T7702" i="7" s="1"/>
  <c r="S7703" i="7"/>
  <c r="T7703" i="7" s="1"/>
  <c r="S7704" i="7"/>
  <c r="T7704" i="7" s="1"/>
  <c r="S7705" i="7"/>
  <c r="T7705" i="7" s="1"/>
  <c r="S7706" i="7"/>
  <c r="T7706" i="7" s="1"/>
  <c r="S7707" i="7"/>
  <c r="T7707" i="7" s="1"/>
  <c r="S7708" i="7"/>
  <c r="T7708" i="7" s="1"/>
  <c r="S7709" i="7"/>
  <c r="T7709" i="7" s="1"/>
  <c r="S7710" i="7"/>
  <c r="T7710" i="7" s="1"/>
  <c r="S7711" i="7"/>
  <c r="T7711" i="7" s="1"/>
  <c r="S7712" i="7"/>
  <c r="T7712" i="7" s="1"/>
  <c r="S7713" i="7"/>
  <c r="T7713" i="7" s="1"/>
  <c r="S7714" i="7"/>
  <c r="T7714" i="7" s="1"/>
  <c r="S7715" i="7"/>
  <c r="T7715" i="7" s="1"/>
  <c r="S7716" i="7"/>
  <c r="T7716" i="7" s="1"/>
  <c r="S7717" i="7"/>
  <c r="T7717" i="7" s="1"/>
  <c r="S7718" i="7"/>
  <c r="T7718" i="7" s="1"/>
  <c r="S7719" i="7"/>
  <c r="T7719" i="7" s="1"/>
  <c r="S7720" i="7"/>
  <c r="T7720" i="7" s="1"/>
  <c r="S7721" i="7"/>
  <c r="T7721" i="7" s="1"/>
  <c r="S7722" i="7"/>
  <c r="T7722" i="7" s="1"/>
  <c r="S7723" i="7"/>
  <c r="T7723" i="7" s="1"/>
  <c r="S7724" i="7"/>
  <c r="T7724" i="7" s="1"/>
  <c r="S7725" i="7"/>
  <c r="T7725" i="7" s="1"/>
  <c r="S7726" i="7"/>
  <c r="T7726" i="7" s="1"/>
  <c r="S7727" i="7"/>
  <c r="T7727" i="7" s="1"/>
  <c r="S7728" i="7"/>
  <c r="T7728" i="7" s="1"/>
  <c r="S7729" i="7"/>
  <c r="T7729" i="7" s="1"/>
  <c r="S7730" i="7"/>
  <c r="T7730" i="7" s="1"/>
  <c r="S7731" i="7"/>
  <c r="T7731" i="7" s="1"/>
  <c r="S7732" i="7"/>
  <c r="T7732" i="7" s="1"/>
  <c r="S7733" i="7"/>
  <c r="T7733" i="7" s="1"/>
  <c r="S7734" i="7"/>
  <c r="T7734" i="7" s="1"/>
  <c r="S7735" i="7"/>
  <c r="T7735" i="7" s="1"/>
  <c r="S7736" i="7"/>
  <c r="T7736" i="7" s="1"/>
  <c r="S7737" i="7"/>
  <c r="T7737" i="7" s="1"/>
  <c r="S7738" i="7"/>
  <c r="T7738" i="7" s="1"/>
  <c r="S7739" i="7"/>
  <c r="T7739" i="7" s="1"/>
  <c r="S7740" i="7"/>
  <c r="T7740" i="7" s="1"/>
  <c r="S7741" i="7"/>
  <c r="T7741" i="7" s="1"/>
  <c r="S7742" i="7"/>
  <c r="T7742" i="7" s="1"/>
  <c r="S7743" i="7"/>
  <c r="T7743" i="7" s="1"/>
  <c r="S7744" i="7"/>
  <c r="T7744" i="7" s="1"/>
  <c r="S7745" i="7"/>
  <c r="T7745" i="7" s="1"/>
  <c r="S7746" i="7"/>
  <c r="T7746" i="7" s="1"/>
  <c r="S7747" i="7"/>
  <c r="T7747" i="7" s="1"/>
  <c r="S7748" i="7"/>
  <c r="T7748" i="7" s="1"/>
  <c r="S7749" i="7"/>
  <c r="T7749" i="7" s="1"/>
  <c r="S7750" i="7"/>
  <c r="T7750" i="7" s="1"/>
  <c r="S7751" i="7"/>
  <c r="T7751" i="7" s="1"/>
  <c r="S7752" i="7"/>
  <c r="T7752" i="7" s="1"/>
  <c r="S7753" i="7"/>
  <c r="T7753" i="7" s="1"/>
  <c r="S7754" i="7"/>
  <c r="T7754" i="7" s="1"/>
  <c r="S7755" i="7"/>
  <c r="T7755" i="7" s="1"/>
  <c r="S7756" i="7"/>
  <c r="T7756" i="7" s="1"/>
  <c r="S7757" i="7"/>
  <c r="T7757" i="7" s="1"/>
  <c r="S7758" i="7"/>
  <c r="S7759" i="7"/>
  <c r="T7759" i="7" s="1"/>
  <c r="S7760" i="7"/>
  <c r="T7760" i="7" s="1"/>
  <c r="S7761" i="7"/>
  <c r="T7761" i="7" s="1"/>
  <c r="S7762" i="7"/>
  <c r="T7762" i="7" s="1"/>
  <c r="S7763" i="7"/>
  <c r="T7763" i="7" s="1"/>
  <c r="S7764" i="7"/>
  <c r="T7764" i="7" s="1"/>
  <c r="S7765" i="7"/>
  <c r="T7765" i="7" s="1"/>
  <c r="S7766" i="7"/>
  <c r="T7766" i="7" s="1"/>
  <c r="S7767" i="7"/>
  <c r="T7767" i="7" s="1"/>
  <c r="S7768" i="7"/>
  <c r="T7768" i="7" s="1"/>
  <c r="S7769" i="7"/>
  <c r="T7769" i="7" s="1"/>
  <c r="S7770" i="7"/>
  <c r="T7770" i="7" s="1"/>
  <c r="S7771" i="7"/>
  <c r="T7771" i="7" s="1"/>
  <c r="S7772" i="7"/>
  <c r="T7772" i="7" s="1"/>
  <c r="S7773" i="7"/>
  <c r="T7773" i="7" s="1"/>
  <c r="S7774" i="7"/>
  <c r="T7774" i="7" s="1"/>
  <c r="S7775" i="7"/>
  <c r="T7775" i="7" s="1"/>
  <c r="S7776" i="7"/>
  <c r="T7776" i="7" s="1"/>
  <c r="S7777" i="7"/>
  <c r="T7777" i="7" s="1"/>
  <c r="S7778" i="7"/>
  <c r="T7778" i="7" s="1"/>
  <c r="S7779" i="7"/>
  <c r="T7779" i="7" s="1"/>
  <c r="S7780" i="7"/>
  <c r="T7780" i="7" s="1"/>
  <c r="S7781" i="7"/>
  <c r="T7781" i="7" s="1"/>
  <c r="S7782" i="7"/>
  <c r="T7782" i="7" s="1"/>
  <c r="S7783" i="7"/>
  <c r="T7783" i="7" s="1"/>
  <c r="S7784" i="7"/>
  <c r="T7784" i="7" s="1"/>
  <c r="S7785" i="7"/>
  <c r="T7785" i="7" s="1"/>
  <c r="S7786" i="7"/>
  <c r="T7786" i="7" s="1"/>
  <c r="S7787" i="7"/>
  <c r="T7787" i="7" s="1"/>
  <c r="S7788" i="7"/>
  <c r="T7788" i="7" s="1"/>
  <c r="S7789" i="7"/>
  <c r="T7789" i="7" s="1"/>
  <c r="S7790" i="7"/>
  <c r="T7790" i="7" s="1"/>
  <c r="S7791" i="7"/>
  <c r="T7791" i="7" s="1"/>
  <c r="S7792" i="7"/>
  <c r="T7792" i="7" s="1"/>
  <c r="S7793" i="7"/>
  <c r="T7793" i="7" s="1"/>
  <c r="S7794" i="7"/>
  <c r="T7794" i="7" s="1"/>
  <c r="S7795" i="7"/>
  <c r="T7795" i="7" s="1"/>
  <c r="S7796" i="7"/>
  <c r="T7796" i="7" s="1"/>
  <c r="S7797" i="7"/>
  <c r="T7797" i="7" s="1"/>
  <c r="S7798" i="7"/>
  <c r="T7798" i="7" s="1"/>
  <c r="S7799" i="7"/>
  <c r="T7799" i="7" s="1"/>
  <c r="S7800" i="7"/>
  <c r="T7800" i="7" s="1"/>
  <c r="S7801" i="7"/>
  <c r="T7801" i="7" s="1"/>
  <c r="S7802" i="7"/>
  <c r="T7802" i="7" s="1"/>
  <c r="S7803" i="7"/>
  <c r="T7803" i="7" s="1"/>
  <c r="S7804" i="7"/>
  <c r="T7804" i="7" s="1"/>
  <c r="S7805" i="7"/>
  <c r="T7805" i="7" s="1"/>
  <c r="S7806" i="7"/>
  <c r="T7806" i="7" s="1"/>
  <c r="S7807" i="7"/>
  <c r="T7807" i="7" s="1"/>
  <c r="S7808" i="7"/>
  <c r="T7808" i="7" s="1"/>
  <c r="S7809" i="7"/>
  <c r="T7809" i="7" s="1"/>
  <c r="S7810" i="7"/>
  <c r="T7810" i="7" s="1"/>
  <c r="S7811" i="7"/>
  <c r="T7811" i="7" s="1"/>
  <c r="S7812" i="7"/>
  <c r="T7812" i="7" s="1"/>
  <c r="S7813" i="7"/>
  <c r="T7813" i="7" s="1"/>
  <c r="S7814" i="7"/>
  <c r="T7814" i="7" s="1"/>
  <c r="S7815" i="7"/>
  <c r="T7815" i="7" s="1"/>
  <c r="S7816" i="7"/>
  <c r="T7816" i="7" s="1"/>
  <c r="S7817" i="7"/>
  <c r="T7817" i="7" s="1"/>
  <c r="S7818" i="7"/>
  <c r="T7818" i="7" s="1"/>
  <c r="S7819" i="7"/>
  <c r="T7819" i="7" s="1"/>
  <c r="S7820" i="7"/>
  <c r="T7820" i="7" s="1"/>
  <c r="S7821" i="7"/>
  <c r="T7821" i="7" s="1"/>
  <c r="S7822" i="7"/>
  <c r="S7823" i="7"/>
  <c r="T7823" i="7" s="1"/>
  <c r="S7824" i="7"/>
  <c r="T7824" i="7" s="1"/>
  <c r="S7825" i="7"/>
  <c r="T7825" i="7" s="1"/>
  <c r="S7826" i="7"/>
  <c r="T7826" i="7" s="1"/>
  <c r="S7827" i="7"/>
  <c r="T7827" i="7" s="1"/>
  <c r="S7828" i="7"/>
  <c r="T7828" i="7" s="1"/>
  <c r="S7829" i="7"/>
  <c r="T7829" i="7" s="1"/>
  <c r="S7830" i="7"/>
  <c r="T7830" i="7" s="1"/>
  <c r="S7831" i="7"/>
  <c r="T7831" i="7" s="1"/>
  <c r="S7832" i="7"/>
  <c r="T7832" i="7" s="1"/>
  <c r="S7833" i="7"/>
  <c r="T7833" i="7" s="1"/>
  <c r="S7834" i="7"/>
  <c r="T7834" i="7" s="1"/>
  <c r="S7835" i="7"/>
  <c r="T7835" i="7" s="1"/>
  <c r="S7836" i="7"/>
  <c r="T7836" i="7" s="1"/>
  <c r="S7837" i="7"/>
  <c r="T7837" i="7" s="1"/>
  <c r="S7838" i="7"/>
  <c r="T7838" i="7" s="1"/>
  <c r="S7839" i="7"/>
  <c r="T7839" i="7" s="1"/>
  <c r="S7840" i="7"/>
  <c r="T7840" i="7" s="1"/>
  <c r="S7841" i="7"/>
  <c r="T7841" i="7" s="1"/>
  <c r="S7842" i="7"/>
  <c r="T7842" i="7" s="1"/>
  <c r="S7843" i="7"/>
  <c r="T7843" i="7" s="1"/>
  <c r="S7844" i="7"/>
  <c r="T7844" i="7" s="1"/>
  <c r="S7845" i="7"/>
  <c r="T7845" i="7" s="1"/>
  <c r="S7846" i="7"/>
  <c r="T7846" i="7" s="1"/>
  <c r="S7847" i="7"/>
  <c r="T7847" i="7" s="1"/>
  <c r="S7848" i="7"/>
  <c r="T7848" i="7" s="1"/>
  <c r="S7849" i="7"/>
  <c r="T7849" i="7" s="1"/>
  <c r="S7850" i="7"/>
  <c r="T7850" i="7" s="1"/>
  <c r="S7851" i="7"/>
  <c r="T7851" i="7" s="1"/>
  <c r="S7852" i="7"/>
  <c r="T7852" i="7" s="1"/>
  <c r="S7853" i="7"/>
  <c r="T7853" i="7" s="1"/>
  <c r="S7854" i="7"/>
  <c r="T7854" i="7" s="1"/>
  <c r="S7855" i="7"/>
  <c r="T7855" i="7" s="1"/>
  <c r="S7856" i="7"/>
  <c r="T7856" i="7" s="1"/>
  <c r="S7857" i="7"/>
  <c r="T7857" i="7" s="1"/>
  <c r="S7858" i="7"/>
  <c r="T7858" i="7" s="1"/>
  <c r="S7859" i="7"/>
  <c r="T7859" i="7" s="1"/>
  <c r="S7860" i="7"/>
  <c r="T7860" i="7" s="1"/>
  <c r="S7861" i="7"/>
  <c r="T7861" i="7" s="1"/>
  <c r="S7862" i="7"/>
  <c r="T7862" i="7" s="1"/>
  <c r="S7863" i="7"/>
  <c r="T7863" i="7" s="1"/>
  <c r="S7864" i="7"/>
  <c r="T7864" i="7" s="1"/>
  <c r="S7865" i="7"/>
  <c r="T7865" i="7" s="1"/>
  <c r="S7866" i="7"/>
  <c r="T7866" i="7" s="1"/>
  <c r="S7867" i="7"/>
  <c r="T7867" i="7" s="1"/>
  <c r="S7868" i="7"/>
  <c r="T7868" i="7" s="1"/>
  <c r="S7869" i="7"/>
  <c r="T7869" i="7" s="1"/>
  <c r="S7870" i="7"/>
  <c r="T7870" i="7" s="1"/>
  <c r="S7871" i="7"/>
  <c r="T7871" i="7" s="1"/>
  <c r="S7872" i="7"/>
  <c r="T7872" i="7" s="1"/>
  <c r="S7873" i="7"/>
  <c r="T7873" i="7" s="1"/>
  <c r="S7874" i="7"/>
  <c r="T7874" i="7" s="1"/>
  <c r="S7875" i="7"/>
  <c r="T7875" i="7" s="1"/>
  <c r="S7876" i="7"/>
  <c r="T7876" i="7" s="1"/>
  <c r="S7877" i="7"/>
  <c r="T7877" i="7" s="1"/>
  <c r="S7878" i="7"/>
  <c r="T7878" i="7" s="1"/>
  <c r="S7879" i="7"/>
  <c r="T7879" i="7" s="1"/>
  <c r="S7880" i="7"/>
  <c r="T7880" i="7" s="1"/>
  <c r="S7881" i="7"/>
  <c r="T7881" i="7" s="1"/>
  <c r="S7882" i="7"/>
  <c r="T7882" i="7" s="1"/>
  <c r="S7883" i="7"/>
  <c r="T7883" i="7" s="1"/>
  <c r="S7884" i="7"/>
  <c r="T7884" i="7" s="1"/>
  <c r="S7885" i="7"/>
  <c r="T7885" i="7" s="1"/>
  <c r="S7886" i="7"/>
  <c r="S7887" i="7"/>
  <c r="T7887" i="7" s="1"/>
  <c r="S7888" i="7"/>
  <c r="T7888" i="7" s="1"/>
  <c r="S7889" i="7"/>
  <c r="T7889" i="7" s="1"/>
  <c r="S7890" i="7"/>
  <c r="T7890" i="7" s="1"/>
  <c r="S7891" i="7"/>
  <c r="T7891" i="7" s="1"/>
  <c r="S7892" i="7"/>
  <c r="T7892" i="7" s="1"/>
  <c r="S7893" i="7"/>
  <c r="T7893" i="7" s="1"/>
  <c r="S7894" i="7"/>
  <c r="T7894" i="7" s="1"/>
  <c r="S7895" i="7"/>
  <c r="T7895" i="7" s="1"/>
  <c r="S7896" i="7"/>
  <c r="T7896" i="7" s="1"/>
  <c r="S7897" i="7"/>
  <c r="T7897" i="7" s="1"/>
  <c r="S7898" i="7"/>
  <c r="T7898" i="7" s="1"/>
  <c r="S7899" i="7"/>
  <c r="T7899" i="7" s="1"/>
  <c r="S7900" i="7"/>
  <c r="T7900" i="7" s="1"/>
  <c r="S7901" i="7"/>
  <c r="T7901" i="7" s="1"/>
  <c r="S7902" i="7"/>
  <c r="T7902" i="7" s="1"/>
  <c r="S7903" i="7"/>
  <c r="T7903" i="7" s="1"/>
  <c r="S7904" i="7"/>
  <c r="T7904" i="7" s="1"/>
  <c r="S7905" i="7"/>
  <c r="T7905" i="7" s="1"/>
  <c r="S7906" i="7"/>
  <c r="T7906" i="7" s="1"/>
  <c r="S7907" i="7"/>
  <c r="T7907" i="7" s="1"/>
  <c r="S7908" i="7"/>
  <c r="T7908" i="7" s="1"/>
  <c r="S7909" i="7"/>
  <c r="T7909" i="7" s="1"/>
  <c r="S7910" i="7"/>
  <c r="T7910" i="7" s="1"/>
  <c r="S7911" i="7"/>
  <c r="T7911" i="7" s="1"/>
  <c r="S7912" i="7"/>
  <c r="T7912" i="7" s="1"/>
  <c r="S7913" i="7"/>
  <c r="T7913" i="7" s="1"/>
  <c r="S7914" i="7"/>
  <c r="T7914" i="7" s="1"/>
  <c r="S7915" i="7"/>
  <c r="T7915" i="7" s="1"/>
  <c r="S7916" i="7"/>
  <c r="T7916" i="7" s="1"/>
  <c r="S7917" i="7"/>
  <c r="T7917" i="7" s="1"/>
  <c r="S7918" i="7"/>
  <c r="T7918" i="7" s="1"/>
  <c r="S7919" i="7"/>
  <c r="T7919" i="7" s="1"/>
  <c r="S7920" i="7"/>
  <c r="T7920" i="7" s="1"/>
  <c r="S7921" i="7"/>
  <c r="T7921" i="7" s="1"/>
  <c r="S7922" i="7"/>
  <c r="T7922" i="7" s="1"/>
  <c r="S7923" i="7"/>
  <c r="T7923" i="7" s="1"/>
  <c r="S7924" i="7"/>
  <c r="T7924" i="7" s="1"/>
  <c r="S7925" i="7"/>
  <c r="T7925" i="7" s="1"/>
  <c r="S7926" i="7"/>
  <c r="T7926" i="7" s="1"/>
  <c r="S7927" i="7"/>
  <c r="T7927" i="7" s="1"/>
  <c r="S7928" i="7"/>
  <c r="T7928" i="7" s="1"/>
  <c r="S7929" i="7"/>
  <c r="T7929" i="7" s="1"/>
  <c r="S7930" i="7"/>
  <c r="T7930" i="7" s="1"/>
  <c r="S7931" i="7"/>
  <c r="T7931" i="7" s="1"/>
  <c r="S7932" i="7"/>
  <c r="T7932" i="7" s="1"/>
  <c r="S7933" i="7"/>
  <c r="T7933" i="7" s="1"/>
  <c r="S7934" i="7"/>
  <c r="T7934" i="7" s="1"/>
  <c r="S7935" i="7"/>
  <c r="T7935" i="7" s="1"/>
  <c r="S7936" i="7"/>
  <c r="T7936" i="7" s="1"/>
  <c r="S7937" i="7"/>
  <c r="T7937" i="7" s="1"/>
  <c r="S7938" i="7"/>
  <c r="T7938" i="7" s="1"/>
  <c r="S7939" i="7"/>
  <c r="T7939" i="7" s="1"/>
  <c r="S7940" i="7"/>
  <c r="T7940" i="7" s="1"/>
  <c r="S7941" i="7"/>
  <c r="T7941" i="7" s="1"/>
  <c r="S7942" i="7"/>
  <c r="T7942" i="7" s="1"/>
  <c r="S7943" i="7"/>
  <c r="T7943" i="7" s="1"/>
  <c r="S7944" i="7"/>
  <c r="T7944" i="7" s="1"/>
  <c r="S7945" i="7"/>
  <c r="T7945" i="7" s="1"/>
  <c r="S7946" i="7"/>
  <c r="T7946" i="7" s="1"/>
  <c r="S7947" i="7"/>
  <c r="T7947" i="7" s="1"/>
  <c r="S7948" i="7"/>
  <c r="T7948" i="7" s="1"/>
  <c r="S7949" i="7"/>
  <c r="T7949" i="7" s="1"/>
  <c r="S7950" i="7"/>
  <c r="S7951" i="7"/>
  <c r="T7951" i="7" s="1"/>
  <c r="S7952" i="7"/>
  <c r="T7952" i="7" s="1"/>
  <c r="S7953" i="7"/>
  <c r="T7953" i="7" s="1"/>
  <c r="S7954" i="7"/>
  <c r="T7954" i="7" s="1"/>
  <c r="S7955" i="7"/>
  <c r="T7955" i="7" s="1"/>
  <c r="S7956" i="7"/>
  <c r="T7956" i="7" s="1"/>
  <c r="S7957" i="7"/>
  <c r="T7957" i="7" s="1"/>
  <c r="S7958" i="7"/>
  <c r="T7958" i="7" s="1"/>
  <c r="S7959" i="7"/>
  <c r="T7959" i="7" s="1"/>
  <c r="S7960" i="7"/>
  <c r="T7960" i="7" s="1"/>
  <c r="S7961" i="7"/>
  <c r="T7961" i="7" s="1"/>
  <c r="S7962" i="7"/>
  <c r="T7962" i="7" s="1"/>
  <c r="S7963" i="7"/>
  <c r="T7963" i="7" s="1"/>
  <c r="S7964" i="7"/>
  <c r="T7964" i="7" s="1"/>
  <c r="S7965" i="7"/>
  <c r="T7965" i="7" s="1"/>
  <c r="S7966" i="7"/>
  <c r="T7966" i="7" s="1"/>
  <c r="S7967" i="7"/>
  <c r="T7967" i="7" s="1"/>
  <c r="S7968" i="7"/>
  <c r="T7968" i="7" s="1"/>
  <c r="S7969" i="7"/>
  <c r="T7969" i="7" s="1"/>
  <c r="S7970" i="7"/>
  <c r="T7970" i="7" s="1"/>
  <c r="S7971" i="7"/>
  <c r="T7971" i="7" s="1"/>
  <c r="S7972" i="7"/>
  <c r="T7972" i="7" s="1"/>
  <c r="S7973" i="7"/>
  <c r="T7973" i="7" s="1"/>
  <c r="S7974" i="7"/>
  <c r="T7974" i="7" s="1"/>
  <c r="S7975" i="7"/>
  <c r="T7975" i="7" s="1"/>
  <c r="S7976" i="7"/>
  <c r="T7976" i="7" s="1"/>
  <c r="S7977" i="7"/>
  <c r="T7977" i="7" s="1"/>
  <c r="S7978" i="7"/>
  <c r="T7978" i="7" s="1"/>
  <c r="S7979" i="7"/>
  <c r="T7979" i="7" s="1"/>
  <c r="S7980" i="7"/>
  <c r="T7980" i="7" s="1"/>
  <c r="S7981" i="7"/>
  <c r="T7981" i="7" s="1"/>
  <c r="S7982" i="7"/>
  <c r="T7982" i="7" s="1"/>
  <c r="S7983" i="7"/>
  <c r="T7983" i="7" s="1"/>
  <c r="S7984" i="7"/>
  <c r="T7984" i="7" s="1"/>
  <c r="S7985" i="7"/>
  <c r="T7985" i="7" s="1"/>
  <c r="S7986" i="7"/>
  <c r="T7986" i="7" s="1"/>
  <c r="S7987" i="7"/>
  <c r="T7987" i="7" s="1"/>
  <c r="S7988" i="7"/>
  <c r="T7988" i="7" s="1"/>
  <c r="S7989" i="7"/>
  <c r="T7989" i="7" s="1"/>
  <c r="S7990" i="7"/>
  <c r="T7990" i="7" s="1"/>
  <c r="S7991" i="7"/>
  <c r="T7991" i="7" s="1"/>
  <c r="S7992" i="7"/>
  <c r="T7992" i="7" s="1"/>
  <c r="S7993" i="7"/>
  <c r="T7993" i="7" s="1"/>
  <c r="S7994" i="7"/>
  <c r="T7994" i="7" s="1"/>
  <c r="S7995" i="7"/>
  <c r="T7995" i="7" s="1"/>
  <c r="S7996" i="7"/>
  <c r="T7996" i="7" s="1"/>
  <c r="S7997" i="7"/>
  <c r="T7997" i="7" s="1"/>
  <c r="S7998" i="7"/>
  <c r="T7998" i="7" s="1"/>
  <c r="S7999" i="7"/>
  <c r="T7999" i="7" s="1"/>
  <c r="S8000" i="7"/>
  <c r="T8000" i="7" s="1"/>
  <c r="S8001" i="7"/>
  <c r="T8001" i="7" s="1"/>
  <c r="S8002" i="7"/>
  <c r="T8002" i="7" s="1"/>
  <c r="S8003" i="7"/>
  <c r="T8003" i="7" s="1"/>
  <c r="S8004" i="7"/>
  <c r="T8004" i="7" s="1"/>
  <c r="S8005" i="7"/>
  <c r="T8005" i="7" s="1"/>
  <c r="S8006" i="7"/>
  <c r="T8006" i="7" s="1"/>
  <c r="S8007" i="7"/>
  <c r="T8007" i="7" s="1"/>
  <c r="S8008" i="7"/>
  <c r="T8008" i="7" s="1"/>
  <c r="S8009" i="7"/>
  <c r="T8009" i="7" s="1"/>
  <c r="S8010" i="7"/>
  <c r="T8010" i="7" s="1"/>
  <c r="S8011" i="7"/>
  <c r="T8011" i="7" s="1"/>
  <c r="S8012" i="7"/>
  <c r="T8012" i="7" s="1"/>
  <c r="S8013" i="7"/>
  <c r="T8013" i="7" s="1"/>
  <c r="S8014" i="7"/>
  <c r="S8015" i="7"/>
  <c r="T8015" i="7" s="1"/>
  <c r="S8016" i="7"/>
  <c r="T8016" i="7" s="1"/>
  <c r="S8017" i="7"/>
  <c r="T8017" i="7" s="1"/>
  <c r="S8018" i="7"/>
  <c r="T8018" i="7" s="1"/>
  <c r="S8019" i="7"/>
  <c r="T8019" i="7" s="1"/>
  <c r="S8020" i="7"/>
  <c r="T8020" i="7" s="1"/>
  <c r="S8021" i="7"/>
  <c r="T8021" i="7" s="1"/>
  <c r="S8022" i="7"/>
  <c r="T8022" i="7" s="1"/>
  <c r="S8023" i="7"/>
  <c r="T8023" i="7" s="1"/>
  <c r="S8024" i="7"/>
  <c r="T8024" i="7" s="1"/>
  <c r="S8025" i="7"/>
  <c r="T8025" i="7" s="1"/>
  <c r="S8026" i="7"/>
  <c r="T8026" i="7" s="1"/>
  <c r="S8027" i="7"/>
  <c r="T8027" i="7" s="1"/>
  <c r="S8028" i="7"/>
  <c r="T8028" i="7" s="1"/>
  <c r="S8029" i="7"/>
  <c r="T8029" i="7" s="1"/>
  <c r="S8030" i="7"/>
  <c r="T8030" i="7" s="1"/>
  <c r="S8031" i="7"/>
  <c r="T8031" i="7" s="1"/>
  <c r="S8032" i="7"/>
  <c r="T8032" i="7" s="1"/>
  <c r="S8033" i="7"/>
  <c r="T8033" i="7" s="1"/>
  <c r="S8034" i="7"/>
  <c r="T8034" i="7" s="1"/>
  <c r="S8035" i="7"/>
  <c r="T8035" i="7" s="1"/>
  <c r="S8036" i="7"/>
  <c r="T8036" i="7" s="1"/>
  <c r="S8037" i="7"/>
  <c r="S8038" i="7"/>
  <c r="T8038" i="7" s="1"/>
  <c r="S8039" i="7"/>
  <c r="T8039" i="7" s="1"/>
  <c r="S8040" i="7"/>
  <c r="T8040" i="7" s="1"/>
  <c r="S8041" i="7"/>
  <c r="T8041" i="7" s="1"/>
  <c r="S8042" i="7"/>
  <c r="T8042" i="7" s="1"/>
  <c r="S8043" i="7"/>
  <c r="T8043" i="7" s="1"/>
  <c r="S8044" i="7"/>
  <c r="T8044" i="7" s="1"/>
  <c r="S8045" i="7"/>
  <c r="T8045" i="7" s="1"/>
  <c r="S8046" i="7"/>
  <c r="T8046" i="7" s="1"/>
  <c r="S8047" i="7"/>
  <c r="T8047" i="7" s="1"/>
  <c r="S8048" i="7"/>
  <c r="T8048" i="7" s="1"/>
  <c r="S8049" i="7"/>
  <c r="T8049" i="7" s="1"/>
  <c r="S8050" i="7"/>
  <c r="T8050" i="7" s="1"/>
  <c r="S8051" i="7"/>
  <c r="T8051" i="7" s="1"/>
  <c r="S8052" i="7"/>
  <c r="T8052" i="7" s="1"/>
  <c r="S8053" i="7"/>
  <c r="T8053" i="7" s="1"/>
  <c r="S8054" i="7"/>
  <c r="T8054" i="7" s="1"/>
  <c r="S8055" i="7"/>
  <c r="T8055" i="7" s="1"/>
  <c r="S8056" i="7"/>
  <c r="T8056" i="7" s="1"/>
  <c r="S8057" i="7"/>
  <c r="T8057" i="7" s="1"/>
  <c r="S8058" i="7"/>
  <c r="T8058" i="7" s="1"/>
  <c r="S8059" i="7"/>
  <c r="T8059" i="7" s="1"/>
  <c r="S8060" i="7"/>
  <c r="T8060" i="7" s="1"/>
  <c r="S8061" i="7"/>
  <c r="T8061" i="7" s="1"/>
  <c r="S8062" i="7"/>
  <c r="T8062" i="7" s="1"/>
  <c r="S8063" i="7"/>
  <c r="T8063" i="7" s="1"/>
  <c r="S8064" i="7"/>
  <c r="T8064" i="7" s="1"/>
  <c r="S8065" i="7"/>
  <c r="T8065" i="7" s="1"/>
  <c r="S8066" i="7"/>
  <c r="T8066" i="7" s="1"/>
  <c r="S8067" i="7"/>
  <c r="T8067" i="7" s="1"/>
  <c r="S8068" i="7"/>
  <c r="T8068" i="7" s="1"/>
  <c r="S8069" i="7"/>
  <c r="T8069" i="7" s="1"/>
  <c r="S8070" i="7"/>
  <c r="T8070" i="7" s="1"/>
  <c r="S8071" i="7"/>
  <c r="T8071" i="7" s="1"/>
  <c r="S8072" i="7"/>
  <c r="T8072" i="7" s="1"/>
  <c r="S8073" i="7"/>
  <c r="T8073" i="7" s="1"/>
  <c r="S8074" i="7"/>
  <c r="T8074" i="7" s="1"/>
  <c r="S8075" i="7"/>
  <c r="T8075" i="7" s="1"/>
  <c r="S8076" i="7"/>
  <c r="T8076" i="7" s="1"/>
  <c r="S8077" i="7"/>
  <c r="T8077" i="7" s="1"/>
  <c r="S8078" i="7"/>
  <c r="S8079" i="7"/>
  <c r="T8079" i="7" s="1"/>
  <c r="S8080" i="7"/>
  <c r="T8080" i="7" s="1"/>
  <c r="S8081" i="7"/>
  <c r="T8081" i="7" s="1"/>
  <c r="S8082" i="7"/>
  <c r="T8082" i="7" s="1"/>
  <c r="S8083" i="7"/>
  <c r="T8083" i="7" s="1"/>
  <c r="S8084" i="7"/>
  <c r="T8084" i="7" s="1"/>
  <c r="S8085" i="7"/>
  <c r="T8085" i="7" s="1"/>
  <c r="S8086" i="7"/>
  <c r="T8086" i="7" s="1"/>
  <c r="S8087" i="7"/>
  <c r="T8087" i="7" s="1"/>
  <c r="S8088" i="7"/>
  <c r="T8088" i="7" s="1"/>
  <c r="S8089" i="7"/>
  <c r="T8089" i="7" s="1"/>
  <c r="S8090" i="7"/>
  <c r="T8090" i="7" s="1"/>
  <c r="S8091" i="7"/>
  <c r="T8091" i="7" s="1"/>
  <c r="S8092" i="7"/>
  <c r="T8092" i="7" s="1"/>
  <c r="S8093" i="7"/>
  <c r="T8093" i="7" s="1"/>
  <c r="S8094" i="7"/>
  <c r="T8094" i="7" s="1"/>
  <c r="S8095" i="7"/>
  <c r="T8095" i="7" s="1"/>
  <c r="S8096" i="7"/>
  <c r="T8096" i="7" s="1"/>
  <c r="S8097" i="7"/>
  <c r="T8097" i="7" s="1"/>
  <c r="S8098" i="7"/>
  <c r="T8098" i="7" s="1"/>
  <c r="S8099" i="7"/>
  <c r="T8099" i="7" s="1"/>
  <c r="S8100" i="7"/>
  <c r="T8100" i="7" s="1"/>
  <c r="S8101" i="7"/>
  <c r="T8101" i="7" s="1"/>
  <c r="S8102" i="7"/>
  <c r="T8102" i="7" s="1"/>
  <c r="S8103" i="7"/>
  <c r="T8103" i="7" s="1"/>
  <c r="S8104" i="7"/>
  <c r="T8104" i="7" s="1"/>
  <c r="S8105" i="7"/>
  <c r="T8105" i="7" s="1"/>
  <c r="S8106" i="7"/>
  <c r="T8106" i="7" s="1"/>
  <c r="S8107" i="7"/>
  <c r="T8107" i="7" s="1"/>
  <c r="S8108" i="7"/>
  <c r="T8108" i="7" s="1"/>
  <c r="S8109" i="7"/>
  <c r="T8109" i="7" s="1"/>
  <c r="S8110" i="7"/>
  <c r="T8110" i="7" s="1"/>
  <c r="S8111" i="7"/>
  <c r="T8111" i="7" s="1"/>
  <c r="S8112" i="7"/>
  <c r="T8112" i="7" s="1"/>
  <c r="S8113" i="7"/>
  <c r="T8113" i="7" s="1"/>
  <c r="S8114" i="7"/>
  <c r="T8114" i="7" s="1"/>
  <c r="S8115" i="7"/>
  <c r="T8115" i="7" s="1"/>
  <c r="S8116" i="7"/>
  <c r="T8116" i="7" s="1"/>
  <c r="S8117" i="7"/>
  <c r="T8117" i="7" s="1"/>
  <c r="S8118" i="7"/>
  <c r="T8118" i="7" s="1"/>
  <c r="S8119" i="7"/>
  <c r="T8119" i="7" s="1"/>
  <c r="S8120" i="7"/>
  <c r="T8120" i="7" s="1"/>
  <c r="S8121" i="7"/>
  <c r="T8121" i="7" s="1"/>
  <c r="S8122" i="7"/>
  <c r="T8122" i="7" s="1"/>
  <c r="S8123" i="7"/>
  <c r="T8123" i="7" s="1"/>
  <c r="S8124" i="7"/>
  <c r="T8124" i="7" s="1"/>
  <c r="S8125" i="7"/>
  <c r="T8125" i="7" s="1"/>
  <c r="S8126" i="7"/>
  <c r="T8126" i="7" s="1"/>
  <c r="S8127" i="7"/>
  <c r="T8127" i="7" s="1"/>
  <c r="S8128" i="7"/>
  <c r="T8128" i="7" s="1"/>
  <c r="S8129" i="7"/>
  <c r="T8129" i="7" s="1"/>
  <c r="S8130" i="7"/>
  <c r="T8130" i="7" s="1"/>
  <c r="S8131" i="7"/>
  <c r="T8131" i="7" s="1"/>
  <c r="S8132" i="7"/>
  <c r="T8132" i="7" s="1"/>
  <c r="S8133" i="7"/>
  <c r="T8133" i="7" s="1"/>
  <c r="S8134" i="7"/>
  <c r="T8134" i="7" s="1"/>
  <c r="S8135" i="7"/>
  <c r="T8135" i="7" s="1"/>
  <c r="S8136" i="7"/>
  <c r="T8136" i="7" s="1"/>
  <c r="S8137" i="7"/>
  <c r="T8137" i="7" s="1"/>
  <c r="S8138" i="7"/>
  <c r="T8138" i="7" s="1"/>
  <c r="S8139" i="7"/>
  <c r="T8139" i="7" s="1"/>
  <c r="S8140" i="7"/>
  <c r="T8140" i="7" s="1"/>
  <c r="S8141" i="7"/>
  <c r="T8141" i="7" s="1"/>
  <c r="S8142" i="7"/>
  <c r="S8143" i="7"/>
  <c r="T8143" i="7" s="1"/>
  <c r="S8144" i="7"/>
  <c r="T8144" i="7" s="1"/>
  <c r="S8145" i="7"/>
  <c r="T8145" i="7" s="1"/>
  <c r="S8146" i="7"/>
  <c r="T8146" i="7" s="1"/>
  <c r="S8147" i="7"/>
  <c r="T8147" i="7" s="1"/>
  <c r="S8148" i="7"/>
  <c r="T8148" i="7" s="1"/>
  <c r="S8149" i="7"/>
  <c r="T8149" i="7" s="1"/>
  <c r="S8150" i="7"/>
  <c r="T8150" i="7" s="1"/>
  <c r="S8151" i="7"/>
  <c r="T8151" i="7" s="1"/>
  <c r="S8152" i="7"/>
  <c r="T8152" i="7" s="1"/>
  <c r="S8153" i="7"/>
  <c r="T8153" i="7" s="1"/>
  <c r="S8154" i="7"/>
  <c r="T8154" i="7" s="1"/>
  <c r="S8155" i="7"/>
  <c r="T8155" i="7" s="1"/>
  <c r="S8156" i="7"/>
  <c r="T8156" i="7" s="1"/>
  <c r="S8157" i="7"/>
  <c r="S8158" i="7"/>
  <c r="T8158" i="7" s="1"/>
  <c r="S8159" i="7"/>
  <c r="T8159" i="7" s="1"/>
  <c r="S8160" i="7"/>
  <c r="T8160" i="7" s="1"/>
  <c r="S8161" i="7"/>
  <c r="T8161" i="7" s="1"/>
  <c r="S8162" i="7"/>
  <c r="T8162" i="7" s="1"/>
  <c r="S8163" i="7"/>
  <c r="T8163" i="7" s="1"/>
  <c r="S8164" i="7"/>
  <c r="T8164" i="7" s="1"/>
  <c r="S8165" i="7"/>
  <c r="T8165" i="7" s="1"/>
  <c r="S8166" i="7"/>
  <c r="T8166" i="7" s="1"/>
  <c r="S8167" i="7"/>
  <c r="T8167" i="7" s="1"/>
  <c r="S8168" i="7"/>
  <c r="T8168" i="7" s="1"/>
  <c r="S8169" i="7"/>
  <c r="T8169" i="7" s="1"/>
  <c r="S8170" i="7"/>
  <c r="T8170" i="7" s="1"/>
  <c r="S8171" i="7"/>
  <c r="T8171" i="7" s="1"/>
  <c r="S8172" i="7"/>
  <c r="T8172" i="7" s="1"/>
  <c r="S8173" i="7"/>
  <c r="T8173" i="7" s="1"/>
  <c r="S8174" i="7"/>
  <c r="T8174" i="7" s="1"/>
  <c r="S8175" i="7"/>
  <c r="T8175" i="7" s="1"/>
  <c r="S8176" i="7"/>
  <c r="T8176" i="7" s="1"/>
  <c r="S8177" i="7"/>
  <c r="T8177" i="7" s="1"/>
  <c r="S8178" i="7"/>
  <c r="T8178" i="7" s="1"/>
  <c r="S8179" i="7"/>
  <c r="T8179" i="7" s="1"/>
  <c r="S8180" i="7"/>
  <c r="T8180" i="7" s="1"/>
  <c r="S8181" i="7"/>
  <c r="T8181" i="7" s="1"/>
  <c r="S8182" i="7"/>
  <c r="T8182" i="7" s="1"/>
  <c r="S8183" i="7"/>
  <c r="T8183" i="7" s="1"/>
  <c r="S8184" i="7"/>
  <c r="T8184" i="7" s="1"/>
  <c r="S8185" i="7"/>
  <c r="T8185" i="7" s="1"/>
  <c r="S8186" i="7"/>
  <c r="T8186" i="7" s="1"/>
  <c r="S8187" i="7"/>
  <c r="T8187" i="7" s="1"/>
  <c r="S8188" i="7"/>
  <c r="T8188" i="7" s="1"/>
  <c r="S8189" i="7"/>
  <c r="T8189" i="7" s="1"/>
  <c r="S8190" i="7"/>
  <c r="T8190" i="7" s="1"/>
  <c r="S8191" i="7"/>
  <c r="T8191" i="7" s="1"/>
  <c r="S8192" i="7"/>
  <c r="T8192" i="7" s="1"/>
  <c r="S8193" i="7"/>
  <c r="T8193" i="7" s="1"/>
  <c r="S8194" i="7"/>
  <c r="T8194" i="7" s="1"/>
  <c r="S8195" i="7"/>
  <c r="T8195" i="7" s="1"/>
  <c r="S8196" i="7"/>
  <c r="T8196" i="7" s="1"/>
  <c r="S8197" i="7"/>
  <c r="T8197" i="7" s="1"/>
  <c r="S8198" i="7"/>
  <c r="T8198" i="7" s="1"/>
  <c r="S8199" i="7"/>
  <c r="T8199" i="7" s="1"/>
  <c r="S8200" i="7"/>
  <c r="T8200" i="7" s="1"/>
  <c r="S8201" i="7"/>
  <c r="T8201" i="7" s="1"/>
  <c r="S8202" i="7"/>
  <c r="T8202" i="7" s="1"/>
  <c r="S8203" i="7"/>
  <c r="T8203" i="7" s="1"/>
  <c r="S8204" i="7"/>
  <c r="T8204" i="7" s="1"/>
  <c r="S8205" i="7"/>
  <c r="T8205" i="7" s="1"/>
  <c r="S8206" i="7"/>
  <c r="S8207" i="7"/>
  <c r="T8207" i="7" s="1"/>
  <c r="S8208" i="7"/>
  <c r="T8208" i="7" s="1"/>
  <c r="S8209" i="7"/>
  <c r="T8209" i="7" s="1"/>
  <c r="S8210" i="7"/>
  <c r="T8210" i="7" s="1"/>
  <c r="S8211" i="7"/>
  <c r="T8211" i="7" s="1"/>
  <c r="S8212" i="7"/>
  <c r="T8212" i="7" s="1"/>
  <c r="S8213" i="7"/>
  <c r="T8213" i="7" s="1"/>
  <c r="S8214" i="7"/>
  <c r="T8214" i="7" s="1"/>
  <c r="S8215" i="7"/>
  <c r="T8215" i="7" s="1"/>
  <c r="S8216" i="7"/>
  <c r="T8216" i="7" s="1"/>
  <c r="S8217" i="7"/>
  <c r="T8217" i="7" s="1"/>
  <c r="S8218" i="7"/>
  <c r="T8218" i="7" s="1"/>
  <c r="S8219" i="7"/>
  <c r="T8219" i="7" s="1"/>
  <c r="S8220" i="7"/>
  <c r="T8220" i="7" s="1"/>
  <c r="S8221" i="7"/>
  <c r="T8221" i="7" s="1"/>
  <c r="S8222" i="7"/>
  <c r="T8222" i="7" s="1"/>
  <c r="S8223" i="7"/>
  <c r="T8223" i="7" s="1"/>
  <c r="S8224" i="7"/>
  <c r="T8224" i="7" s="1"/>
  <c r="S8225" i="7"/>
  <c r="T8225" i="7" s="1"/>
  <c r="S8226" i="7"/>
  <c r="T8226" i="7" s="1"/>
  <c r="S8227" i="7"/>
  <c r="T8227" i="7" s="1"/>
  <c r="S8228" i="7"/>
  <c r="T8228" i="7" s="1"/>
  <c r="S8229" i="7"/>
  <c r="T8229" i="7" s="1"/>
  <c r="S8230" i="7"/>
  <c r="T8230" i="7" s="1"/>
  <c r="S8231" i="7"/>
  <c r="T8231" i="7" s="1"/>
  <c r="S8232" i="7"/>
  <c r="T8232" i="7" s="1"/>
  <c r="S8233" i="7"/>
  <c r="T8233" i="7" s="1"/>
  <c r="S8234" i="7"/>
  <c r="T8234" i="7" s="1"/>
  <c r="S8235" i="7"/>
  <c r="T8235" i="7" s="1"/>
  <c r="S8236" i="7"/>
  <c r="T8236" i="7" s="1"/>
  <c r="S8237" i="7"/>
  <c r="T8237" i="7" s="1"/>
  <c r="S8238" i="7"/>
  <c r="T8238" i="7" s="1"/>
  <c r="S8239" i="7"/>
  <c r="T8239" i="7" s="1"/>
  <c r="S8240" i="7"/>
  <c r="T8240" i="7" s="1"/>
  <c r="S8241" i="7"/>
  <c r="T8241" i="7" s="1"/>
  <c r="S8242" i="7"/>
  <c r="T8242" i="7" s="1"/>
  <c r="S8243" i="7"/>
  <c r="T8243" i="7" s="1"/>
  <c r="S8244" i="7"/>
  <c r="T8244" i="7" s="1"/>
  <c r="S8245" i="7"/>
  <c r="T8245" i="7" s="1"/>
  <c r="S8246" i="7"/>
  <c r="T8246" i="7" s="1"/>
  <c r="S8247" i="7"/>
  <c r="T8247" i="7" s="1"/>
  <c r="S8248" i="7"/>
  <c r="T8248" i="7" s="1"/>
  <c r="S8249" i="7"/>
  <c r="T8249" i="7" s="1"/>
  <c r="S8250" i="7"/>
  <c r="T8250" i="7" s="1"/>
  <c r="S8251" i="7"/>
  <c r="T8251" i="7" s="1"/>
  <c r="S8252" i="7"/>
  <c r="T8252" i="7" s="1"/>
  <c r="S8253" i="7"/>
  <c r="T8253" i="7" s="1"/>
  <c r="S8254" i="7"/>
  <c r="T8254" i="7" s="1"/>
  <c r="S8255" i="7"/>
  <c r="T8255" i="7" s="1"/>
  <c r="S8256" i="7"/>
  <c r="T8256" i="7" s="1"/>
  <c r="S8257" i="7"/>
  <c r="T8257" i="7" s="1"/>
  <c r="S8258" i="7"/>
  <c r="T8258" i="7" s="1"/>
  <c r="S8259" i="7"/>
  <c r="T8259" i="7" s="1"/>
  <c r="S8260" i="7"/>
  <c r="T8260" i="7" s="1"/>
  <c r="S8261" i="7"/>
  <c r="T8261" i="7" s="1"/>
  <c r="S8262" i="7"/>
  <c r="T8262" i="7" s="1"/>
  <c r="S8263" i="7"/>
  <c r="T8263" i="7" s="1"/>
  <c r="S8264" i="7"/>
  <c r="T8264" i="7" s="1"/>
  <c r="S8265" i="7"/>
  <c r="T8265" i="7" s="1"/>
  <c r="S8266" i="7"/>
  <c r="T8266" i="7" s="1"/>
  <c r="S8267" i="7"/>
  <c r="T8267" i="7" s="1"/>
  <c r="S8268" i="7"/>
  <c r="T8268" i="7" s="1"/>
  <c r="S8269" i="7"/>
  <c r="T8269" i="7" s="1"/>
  <c r="S8270" i="7"/>
  <c r="S8271" i="7"/>
  <c r="T8271" i="7" s="1"/>
  <c r="S8272" i="7"/>
  <c r="T8272" i="7" s="1"/>
  <c r="S8273" i="7"/>
  <c r="T8273" i="7" s="1"/>
  <c r="S8274" i="7"/>
  <c r="T8274" i="7" s="1"/>
  <c r="S8275" i="7"/>
  <c r="T8275" i="7" s="1"/>
  <c r="S8276" i="7"/>
  <c r="T8276" i="7" s="1"/>
  <c r="S8277" i="7"/>
  <c r="T8277" i="7" s="1"/>
  <c r="S8278" i="7"/>
  <c r="T8278" i="7" s="1"/>
  <c r="S8279" i="7"/>
  <c r="T8279" i="7" s="1"/>
  <c r="S8280" i="7"/>
  <c r="T8280" i="7" s="1"/>
  <c r="S8281" i="7"/>
  <c r="T8281" i="7" s="1"/>
  <c r="S8282" i="7"/>
  <c r="T8282" i="7" s="1"/>
  <c r="S8283" i="7"/>
  <c r="T8283" i="7" s="1"/>
  <c r="S8284" i="7"/>
  <c r="T8284" i="7" s="1"/>
  <c r="S8285" i="7"/>
  <c r="T8285" i="7" s="1"/>
  <c r="S8286" i="7"/>
  <c r="T8286" i="7" s="1"/>
  <c r="S8287" i="7"/>
  <c r="T8287" i="7" s="1"/>
  <c r="S8288" i="7"/>
  <c r="T8288" i="7" s="1"/>
  <c r="S8289" i="7"/>
  <c r="T8289" i="7" s="1"/>
  <c r="S8290" i="7"/>
  <c r="T8290" i="7" s="1"/>
  <c r="S8291" i="7"/>
  <c r="T8291" i="7" s="1"/>
  <c r="S8292" i="7"/>
  <c r="T8292" i="7" s="1"/>
  <c r="S8293" i="7"/>
  <c r="T8293" i="7" s="1"/>
  <c r="S8294" i="7"/>
  <c r="T8294" i="7" s="1"/>
  <c r="S8295" i="7"/>
  <c r="T8295" i="7" s="1"/>
  <c r="S8296" i="7"/>
  <c r="T8296" i="7" s="1"/>
  <c r="S8297" i="7"/>
  <c r="T8297" i="7" s="1"/>
  <c r="S8298" i="7"/>
  <c r="T8298" i="7" s="1"/>
  <c r="S8299" i="7"/>
  <c r="T8299" i="7" s="1"/>
  <c r="S8300" i="7"/>
  <c r="T8300" i="7" s="1"/>
  <c r="S8301" i="7"/>
  <c r="T8301" i="7" s="1"/>
  <c r="S8302" i="7"/>
  <c r="T8302" i="7" s="1"/>
  <c r="S8303" i="7"/>
  <c r="T8303" i="7" s="1"/>
  <c r="S8304" i="7"/>
  <c r="T8304" i="7" s="1"/>
  <c r="S8305" i="7"/>
  <c r="T8305" i="7" s="1"/>
  <c r="S8306" i="7"/>
  <c r="T8306" i="7" s="1"/>
  <c r="S8307" i="7"/>
  <c r="T8307" i="7" s="1"/>
  <c r="S8308" i="7"/>
  <c r="T8308" i="7" s="1"/>
  <c r="S8309" i="7"/>
  <c r="T8309" i="7" s="1"/>
  <c r="S8310" i="7"/>
  <c r="T8310" i="7" s="1"/>
  <c r="S8311" i="7"/>
  <c r="T8311" i="7" s="1"/>
  <c r="S8312" i="7"/>
  <c r="T8312" i="7" s="1"/>
  <c r="S8313" i="7"/>
  <c r="T8313" i="7" s="1"/>
  <c r="S8314" i="7"/>
  <c r="T8314" i="7" s="1"/>
  <c r="S8315" i="7"/>
  <c r="T8315" i="7" s="1"/>
  <c r="S8316" i="7"/>
  <c r="T8316" i="7" s="1"/>
  <c r="S8317" i="7"/>
  <c r="T8317" i="7" s="1"/>
  <c r="S8318" i="7"/>
  <c r="T8318" i="7" s="1"/>
  <c r="S8319" i="7"/>
  <c r="T8319" i="7" s="1"/>
  <c r="S8320" i="7"/>
  <c r="T8320" i="7" s="1"/>
  <c r="S8321" i="7"/>
  <c r="T8321" i="7" s="1"/>
  <c r="S8322" i="7"/>
  <c r="T8322" i="7" s="1"/>
  <c r="S8323" i="7"/>
  <c r="T8323" i="7" s="1"/>
  <c r="S8324" i="7"/>
  <c r="T8324" i="7" s="1"/>
  <c r="S8325" i="7"/>
  <c r="T8325" i="7" s="1"/>
  <c r="S8326" i="7"/>
  <c r="T8326" i="7" s="1"/>
  <c r="S8327" i="7"/>
  <c r="T8327" i="7" s="1"/>
  <c r="S8328" i="7"/>
  <c r="T8328" i="7" s="1"/>
  <c r="S8329" i="7"/>
  <c r="T8329" i="7" s="1"/>
  <c r="S8330" i="7"/>
  <c r="T8330" i="7" s="1"/>
  <c r="S8331" i="7"/>
  <c r="T8331" i="7" s="1"/>
  <c r="S8332" i="7"/>
  <c r="T8332" i="7" s="1"/>
  <c r="S8333" i="7"/>
  <c r="T8333" i="7" s="1"/>
  <c r="S8334" i="7"/>
  <c r="S8335" i="7"/>
  <c r="S8336" i="7"/>
  <c r="T8336" i="7" s="1"/>
  <c r="S8337" i="7"/>
  <c r="T8337" i="7" s="1"/>
  <c r="S8338" i="7"/>
  <c r="T8338" i="7" s="1"/>
  <c r="S8339" i="7"/>
  <c r="T8339" i="7" s="1"/>
  <c r="S8340" i="7"/>
  <c r="T8340" i="7" s="1"/>
  <c r="S8341" i="7"/>
  <c r="T8341" i="7" s="1"/>
  <c r="S8342" i="7"/>
  <c r="T8342" i="7" s="1"/>
  <c r="S8343" i="7"/>
  <c r="T8343" i="7" s="1"/>
  <c r="S8344" i="7"/>
  <c r="T8344" i="7" s="1"/>
  <c r="S8345" i="7"/>
  <c r="T8345" i="7" s="1"/>
  <c r="S8346" i="7"/>
  <c r="T8346" i="7" s="1"/>
  <c r="S8347" i="7"/>
  <c r="T8347" i="7" s="1"/>
  <c r="S8348" i="7"/>
  <c r="T8348" i="7" s="1"/>
  <c r="S8349" i="7"/>
  <c r="T8349" i="7" s="1"/>
  <c r="S8350" i="7"/>
  <c r="T8350" i="7" s="1"/>
  <c r="S8351" i="7"/>
  <c r="T8351" i="7" s="1"/>
  <c r="S8352" i="7"/>
  <c r="T8352" i="7" s="1"/>
  <c r="S8353" i="7"/>
  <c r="T8353" i="7" s="1"/>
  <c r="S8354" i="7"/>
  <c r="T8354" i="7" s="1"/>
  <c r="S8355" i="7"/>
  <c r="T8355" i="7" s="1"/>
  <c r="S8356" i="7"/>
  <c r="T8356" i="7" s="1"/>
  <c r="S8357" i="7"/>
  <c r="T8357" i="7" s="1"/>
  <c r="S8358" i="7"/>
  <c r="T8358" i="7" s="1"/>
  <c r="S8359" i="7"/>
  <c r="T8359" i="7" s="1"/>
  <c r="S8360" i="7"/>
  <c r="T8360" i="7" s="1"/>
  <c r="S8361" i="7"/>
  <c r="T8361" i="7" s="1"/>
  <c r="S8362" i="7"/>
  <c r="T8362" i="7" s="1"/>
  <c r="S8363" i="7"/>
  <c r="T8363" i="7" s="1"/>
  <c r="S8364" i="7"/>
  <c r="T8364" i="7" s="1"/>
  <c r="S8365" i="7"/>
  <c r="T8365" i="7" s="1"/>
  <c r="S8366" i="7"/>
  <c r="T8366" i="7" s="1"/>
  <c r="S8367" i="7"/>
  <c r="T8367" i="7" s="1"/>
  <c r="S8368" i="7"/>
  <c r="T8368" i="7" s="1"/>
  <c r="S8369" i="7"/>
  <c r="T8369" i="7" s="1"/>
  <c r="S8370" i="7"/>
  <c r="T8370" i="7" s="1"/>
  <c r="S8371" i="7"/>
  <c r="T8371" i="7" s="1"/>
  <c r="S8372" i="7"/>
  <c r="T8372" i="7" s="1"/>
  <c r="S8373" i="7"/>
  <c r="T8373" i="7" s="1"/>
  <c r="S8374" i="7"/>
  <c r="T8374" i="7" s="1"/>
  <c r="S8375" i="7"/>
  <c r="T8375" i="7" s="1"/>
  <c r="S8376" i="7"/>
  <c r="T8376" i="7" s="1"/>
  <c r="S8377" i="7"/>
  <c r="T8377" i="7" s="1"/>
  <c r="S8378" i="7"/>
  <c r="T8378" i="7" s="1"/>
  <c r="S8379" i="7"/>
  <c r="T8379" i="7" s="1"/>
  <c r="S8380" i="7"/>
  <c r="T8380" i="7" s="1"/>
  <c r="S8381" i="7"/>
  <c r="T8381" i="7" s="1"/>
  <c r="S8382" i="7"/>
  <c r="T8382" i="7" s="1"/>
  <c r="S8383" i="7"/>
  <c r="T8383" i="7" s="1"/>
  <c r="S8384" i="7"/>
  <c r="T8384" i="7" s="1"/>
  <c r="S8385" i="7"/>
  <c r="T8385" i="7" s="1"/>
  <c r="S8386" i="7"/>
  <c r="T8386" i="7" s="1"/>
  <c r="S8387" i="7"/>
  <c r="T8387" i="7" s="1"/>
  <c r="S8388" i="7"/>
  <c r="T8388" i="7" s="1"/>
  <c r="S8389" i="7"/>
  <c r="T8389" i="7" s="1"/>
  <c r="S8390" i="7"/>
  <c r="T8390" i="7" s="1"/>
  <c r="S8391" i="7"/>
  <c r="T8391" i="7" s="1"/>
  <c r="S8392" i="7"/>
  <c r="T8392" i="7" s="1"/>
  <c r="S8393" i="7"/>
  <c r="T8393" i="7" s="1"/>
  <c r="S8394" i="7"/>
  <c r="T8394" i="7" s="1"/>
  <c r="S8395" i="7"/>
  <c r="T8395" i="7" s="1"/>
  <c r="S8396" i="7"/>
  <c r="T8396" i="7" s="1"/>
  <c r="S8397" i="7"/>
  <c r="T8397" i="7" s="1"/>
  <c r="S8398" i="7"/>
  <c r="S8399" i="7"/>
  <c r="T8399" i="7" s="1"/>
  <c r="S8400" i="7"/>
  <c r="T8400" i="7" s="1"/>
  <c r="S8401" i="7"/>
  <c r="T8401" i="7" s="1"/>
  <c r="S8402" i="7"/>
  <c r="T8402" i="7" s="1"/>
  <c r="S8403" i="7"/>
  <c r="T8403" i="7" s="1"/>
  <c r="S8404" i="7"/>
  <c r="T8404" i="7" s="1"/>
  <c r="S8405" i="7"/>
  <c r="T8405" i="7" s="1"/>
  <c r="S8406" i="7"/>
  <c r="T8406" i="7" s="1"/>
  <c r="S8407" i="7"/>
  <c r="T8407" i="7" s="1"/>
  <c r="S8408" i="7"/>
  <c r="T8408" i="7" s="1"/>
  <c r="S8409" i="7"/>
  <c r="T8409" i="7" s="1"/>
  <c r="S8410" i="7"/>
  <c r="T8410" i="7" s="1"/>
  <c r="S8411" i="7"/>
  <c r="T8411" i="7" s="1"/>
  <c r="S8412" i="7"/>
  <c r="T8412" i="7" s="1"/>
  <c r="S8413" i="7"/>
  <c r="T8413" i="7" s="1"/>
  <c r="S8414" i="7"/>
  <c r="T8414" i="7" s="1"/>
  <c r="S8415" i="7"/>
  <c r="T8415" i="7" s="1"/>
  <c r="S8416" i="7"/>
  <c r="T8416" i="7" s="1"/>
  <c r="S8417" i="7"/>
  <c r="T8417" i="7" s="1"/>
  <c r="S8418" i="7"/>
  <c r="T8418" i="7" s="1"/>
  <c r="S8419" i="7"/>
  <c r="T8419" i="7" s="1"/>
  <c r="S8420" i="7"/>
  <c r="T8420" i="7" s="1"/>
  <c r="S8421" i="7"/>
  <c r="T8421" i="7" s="1"/>
  <c r="S8422" i="7"/>
  <c r="T8422" i="7" s="1"/>
  <c r="S8423" i="7"/>
  <c r="T8423" i="7" s="1"/>
  <c r="S8424" i="7"/>
  <c r="T8424" i="7" s="1"/>
  <c r="S8425" i="7"/>
  <c r="T8425" i="7" s="1"/>
  <c r="S8426" i="7"/>
  <c r="T8426" i="7" s="1"/>
  <c r="S8427" i="7"/>
  <c r="T8427" i="7" s="1"/>
  <c r="S8428" i="7"/>
  <c r="T8428" i="7" s="1"/>
  <c r="S8429" i="7"/>
  <c r="S8430" i="7"/>
  <c r="T8430" i="7" s="1"/>
  <c r="S8431" i="7"/>
  <c r="T8431" i="7" s="1"/>
  <c r="S8432" i="7"/>
  <c r="T8432" i="7" s="1"/>
  <c r="S8433" i="7"/>
  <c r="T8433" i="7" s="1"/>
  <c r="S8434" i="7"/>
  <c r="T8434" i="7" s="1"/>
  <c r="S8435" i="7"/>
  <c r="T8435" i="7" s="1"/>
  <c r="S8436" i="7"/>
  <c r="T8436" i="7" s="1"/>
  <c r="S8437" i="7"/>
  <c r="T8437" i="7" s="1"/>
  <c r="S8438" i="7"/>
  <c r="T8438" i="7" s="1"/>
  <c r="S8439" i="7"/>
  <c r="T8439" i="7" s="1"/>
  <c r="S8440" i="7"/>
  <c r="T8440" i="7" s="1"/>
  <c r="S8441" i="7"/>
  <c r="T8441" i="7" s="1"/>
  <c r="S8442" i="7"/>
  <c r="T8442" i="7" s="1"/>
  <c r="S8443" i="7"/>
  <c r="T8443" i="7" s="1"/>
  <c r="S8444" i="7"/>
  <c r="T8444" i="7" s="1"/>
  <c r="S8445" i="7"/>
  <c r="T8445" i="7" s="1"/>
  <c r="S8446" i="7"/>
  <c r="T8446" i="7" s="1"/>
  <c r="S8447" i="7"/>
  <c r="T8447" i="7" s="1"/>
  <c r="S8448" i="7"/>
  <c r="T8448" i="7" s="1"/>
  <c r="S8449" i="7"/>
  <c r="T8449" i="7" s="1"/>
  <c r="S8450" i="7"/>
  <c r="T8450" i="7" s="1"/>
  <c r="S8451" i="7"/>
  <c r="T8451" i="7" s="1"/>
  <c r="S8452" i="7"/>
  <c r="T8452" i="7" s="1"/>
  <c r="S8453" i="7"/>
  <c r="T8453" i="7" s="1"/>
  <c r="S8454" i="7"/>
  <c r="T8454" i="7" s="1"/>
  <c r="S8455" i="7"/>
  <c r="T8455" i="7" s="1"/>
  <c r="S8456" i="7"/>
  <c r="T8456" i="7" s="1"/>
  <c r="S8457" i="7"/>
  <c r="T8457" i="7" s="1"/>
  <c r="S8458" i="7"/>
  <c r="T8458" i="7" s="1"/>
  <c r="S8459" i="7"/>
  <c r="T8459" i="7" s="1"/>
  <c r="S8460" i="7"/>
  <c r="T8460" i="7" s="1"/>
  <c r="S8461" i="7"/>
  <c r="T8461" i="7" s="1"/>
  <c r="S8462" i="7"/>
  <c r="S8463" i="7"/>
  <c r="T8463" i="7" s="1"/>
  <c r="S8464" i="7"/>
  <c r="T8464" i="7" s="1"/>
  <c r="S8465" i="7"/>
  <c r="T8465" i="7" s="1"/>
  <c r="S8466" i="7"/>
  <c r="T8466" i="7" s="1"/>
  <c r="S8467" i="7"/>
  <c r="T8467" i="7" s="1"/>
  <c r="S8468" i="7"/>
  <c r="T8468" i="7" s="1"/>
  <c r="S8469" i="7"/>
  <c r="T8469" i="7" s="1"/>
  <c r="S8470" i="7"/>
  <c r="T8470" i="7" s="1"/>
  <c r="S8471" i="7"/>
  <c r="T8471" i="7" s="1"/>
  <c r="S8472" i="7"/>
  <c r="T8472" i="7" s="1"/>
  <c r="S8473" i="7"/>
  <c r="T8473" i="7" s="1"/>
  <c r="S8474" i="7"/>
  <c r="T8474" i="7" s="1"/>
  <c r="S8475" i="7"/>
  <c r="T8475" i="7" s="1"/>
  <c r="S8476" i="7"/>
  <c r="T8476" i="7" s="1"/>
  <c r="S8477" i="7"/>
  <c r="T8477" i="7" s="1"/>
  <c r="S8478" i="7"/>
  <c r="T8478" i="7" s="1"/>
  <c r="S8479" i="7"/>
  <c r="T8479" i="7" s="1"/>
  <c r="S8480" i="7"/>
  <c r="T8480" i="7" s="1"/>
  <c r="S8481" i="7"/>
  <c r="T8481" i="7" s="1"/>
  <c r="S8482" i="7"/>
  <c r="T8482" i="7" s="1"/>
  <c r="S8483" i="7"/>
  <c r="T8483" i="7" s="1"/>
  <c r="S8484" i="7"/>
  <c r="T8484" i="7" s="1"/>
  <c r="S8485" i="7"/>
  <c r="T8485" i="7" s="1"/>
  <c r="S8486" i="7"/>
  <c r="T8486" i="7" s="1"/>
  <c r="S8487" i="7"/>
  <c r="T8487" i="7" s="1"/>
  <c r="S8488" i="7"/>
  <c r="T8488" i="7" s="1"/>
  <c r="S8489" i="7"/>
  <c r="T8489" i="7" s="1"/>
  <c r="S8490" i="7"/>
  <c r="T8490" i="7" s="1"/>
  <c r="S8491" i="7"/>
  <c r="T8491" i="7" s="1"/>
  <c r="S8492" i="7"/>
  <c r="T8492" i="7" s="1"/>
  <c r="S8493" i="7"/>
  <c r="T8493" i="7" s="1"/>
  <c r="S8494" i="7"/>
  <c r="T8494" i="7" s="1"/>
  <c r="S8495" i="7"/>
  <c r="T8495" i="7" s="1"/>
  <c r="S8496" i="7"/>
  <c r="T8496" i="7" s="1"/>
  <c r="S8497" i="7"/>
  <c r="T8497" i="7" s="1"/>
  <c r="S8498" i="7"/>
  <c r="T8498" i="7" s="1"/>
  <c r="S8499" i="7"/>
  <c r="T8499" i="7" s="1"/>
  <c r="S8500" i="7"/>
  <c r="T8500" i="7" s="1"/>
  <c r="S8501" i="7"/>
  <c r="T8501" i="7" s="1"/>
  <c r="S8502" i="7"/>
  <c r="T8502" i="7" s="1"/>
  <c r="S8503" i="7"/>
  <c r="T8503" i="7" s="1"/>
  <c r="S8504" i="7"/>
  <c r="T8504" i="7" s="1"/>
  <c r="S8505" i="7"/>
  <c r="T8505" i="7" s="1"/>
  <c r="S8506" i="7"/>
  <c r="T8506" i="7" s="1"/>
  <c r="S8507" i="7"/>
  <c r="T8507" i="7" s="1"/>
  <c r="S8508" i="7"/>
  <c r="T8508" i="7" s="1"/>
  <c r="S8509" i="7"/>
  <c r="T8509" i="7" s="1"/>
  <c r="S8510" i="7"/>
  <c r="T8510" i="7" s="1"/>
  <c r="S8511" i="7"/>
  <c r="T8511" i="7" s="1"/>
  <c r="S8512" i="7"/>
  <c r="T8512" i="7" s="1"/>
  <c r="S8513" i="7"/>
  <c r="T8513" i="7" s="1"/>
  <c r="S8514" i="7"/>
  <c r="T8514" i="7" s="1"/>
  <c r="S8515" i="7"/>
  <c r="T8515" i="7" s="1"/>
  <c r="S8516" i="7"/>
  <c r="T8516" i="7" s="1"/>
  <c r="S8517" i="7"/>
  <c r="T8517" i="7" s="1"/>
  <c r="S8518" i="7"/>
  <c r="T8518" i="7" s="1"/>
  <c r="S8519" i="7"/>
  <c r="T8519" i="7" s="1"/>
  <c r="S8520" i="7"/>
  <c r="T8520" i="7" s="1"/>
  <c r="S8521" i="7"/>
  <c r="T8521" i="7" s="1"/>
  <c r="S8522" i="7"/>
  <c r="T8522" i="7" s="1"/>
  <c r="S8523" i="7"/>
  <c r="T8523" i="7" s="1"/>
  <c r="S8524" i="7"/>
  <c r="T8524" i="7" s="1"/>
  <c r="S8525" i="7"/>
  <c r="T8525" i="7" s="1"/>
  <c r="S8526" i="7"/>
  <c r="S8527" i="7"/>
  <c r="T8527" i="7" s="1"/>
  <c r="S8528" i="7"/>
  <c r="T8528" i="7" s="1"/>
  <c r="S8529" i="7"/>
  <c r="T8529" i="7" s="1"/>
  <c r="S8530" i="7"/>
  <c r="T8530" i="7" s="1"/>
  <c r="S8531" i="7"/>
  <c r="T8531" i="7" s="1"/>
  <c r="S8532" i="7"/>
  <c r="T8532" i="7" s="1"/>
  <c r="S8533" i="7"/>
  <c r="T8533" i="7" s="1"/>
  <c r="S8534" i="7"/>
  <c r="T8534" i="7" s="1"/>
  <c r="S8535" i="7"/>
  <c r="T8535" i="7" s="1"/>
  <c r="S8536" i="7"/>
  <c r="T8536" i="7" s="1"/>
  <c r="S8537" i="7"/>
  <c r="T8537" i="7" s="1"/>
  <c r="S8538" i="7"/>
  <c r="T8538" i="7" s="1"/>
  <c r="S8539" i="7"/>
  <c r="T8539" i="7" s="1"/>
  <c r="S8540" i="7"/>
  <c r="T8540" i="7" s="1"/>
  <c r="S8541" i="7"/>
  <c r="T8541" i="7" s="1"/>
  <c r="S8542" i="7"/>
  <c r="T8542" i="7" s="1"/>
  <c r="S8543" i="7"/>
  <c r="T8543" i="7" s="1"/>
  <c r="S8544" i="7"/>
  <c r="T8544" i="7" s="1"/>
  <c r="S8545" i="7"/>
  <c r="T8545" i="7" s="1"/>
  <c r="S8546" i="7"/>
  <c r="T8546" i="7" s="1"/>
  <c r="S8547" i="7"/>
  <c r="T8547" i="7" s="1"/>
  <c r="S8548" i="7"/>
  <c r="T8548" i="7" s="1"/>
  <c r="S8549" i="7"/>
  <c r="S8550" i="7"/>
  <c r="T8550" i="7" s="1"/>
  <c r="S8551" i="7"/>
  <c r="T8551" i="7" s="1"/>
  <c r="S8552" i="7"/>
  <c r="T8552" i="7" s="1"/>
  <c r="S8553" i="7"/>
  <c r="T8553" i="7" s="1"/>
  <c r="S8554" i="7"/>
  <c r="T8554" i="7" s="1"/>
  <c r="S8555" i="7"/>
  <c r="T8555" i="7" s="1"/>
  <c r="S8556" i="7"/>
  <c r="T8556" i="7" s="1"/>
  <c r="S8557" i="7"/>
  <c r="T8557" i="7" s="1"/>
  <c r="S8558" i="7"/>
  <c r="T8558" i="7" s="1"/>
  <c r="S8559" i="7"/>
  <c r="T8559" i="7" s="1"/>
  <c r="S8560" i="7"/>
  <c r="T8560" i="7" s="1"/>
  <c r="S8561" i="7"/>
  <c r="T8561" i="7" s="1"/>
  <c r="S8562" i="7"/>
  <c r="T8562" i="7" s="1"/>
  <c r="S8563" i="7"/>
  <c r="T8563" i="7" s="1"/>
  <c r="S8564" i="7"/>
  <c r="T8564" i="7" s="1"/>
  <c r="S8565" i="7"/>
  <c r="T8565" i="7" s="1"/>
  <c r="S8566" i="7"/>
  <c r="T8566" i="7" s="1"/>
  <c r="S8567" i="7"/>
  <c r="T8567" i="7" s="1"/>
  <c r="S8568" i="7"/>
  <c r="T8568" i="7" s="1"/>
  <c r="S8569" i="7"/>
  <c r="T8569" i="7" s="1"/>
  <c r="S8570" i="7"/>
  <c r="T8570" i="7" s="1"/>
  <c r="S8571" i="7"/>
  <c r="T8571" i="7" s="1"/>
  <c r="S8572" i="7"/>
  <c r="T8572" i="7" s="1"/>
  <c r="S8573" i="7"/>
  <c r="T8573" i="7" s="1"/>
  <c r="S8574" i="7"/>
  <c r="T8574" i="7" s="1"/>
  <c r="S8575" i="7"/>
  <c r="T8575" i="7" s="1"/>
  <c r="S8576" i="7"/>
  <c r="T8576" i="7" s="1"/>
  <c r="S8577" i="7"/>
  <c r="T8577" i="7" s="1"/>
  <c r="S8578" i="7"/>
  <c r="T8578" i="7" s="1"/>
  <c r="S8579" i="7"/>
  <c r="T8579" i="7" s="1"/>
  <c r="S8580" i="7"/>
  <c r="T8580" i="7" s="1"/>
  <c r="S8581" i="7"/>
  <c r="T8581" i="7" s="1"/>
  <c r="S8582" i="7"/>
  <c r="T8582" i="7" s="1"/>
  <c r="S8583" i="7"/>
  <c r="T8583" i="7" s="1"/>
  <c r="S8584" i="7"/>
  <c r="T8584" i="7" s="1"/>
  <c r="S8585" i="7"/>
  <c r="T8585" i="7" s="1"/>
  <c r="S8586" i="7"/>
  <c r="T8586" i="7" s="1"/>
  <c r="S8587" i="7"/>
  <c r="T8587" i="7" s="1"/>
  <c r="S8588" i="7"/>
  <c r="T8588" i="7" s="1"/>
  <c r="S8589" i="7"/>
  <c r="T8589" i="7" s="1"/>
  <c r="S8590" i="7"/>
  <c r="S8591" i="7"/>
  <c r="T8591" i="7" s="1"/>
  <c r="S8592" i="7"/>
  <c r="T8592" i="7" s="1"/>
  <c r="S8593" i="7"/>
  <c r="T8593" i="7" s="1"/>
  <c r="S8594" i="7"/>
  <c r="T8594" i="7" s="1"/>
  <c r="S8595" i="7"/>
  <c r="T8595" i="7" s="1"/>
  <c r="S8596" i="7"/>
  <c r="T8596" i="7" s="1"/>
  <c r="S8597" i="7"/>
  <c r="T8597" i="7" s="1"/>
  <c r="S8598" i="7"/>
  <c r="T8598" i="7" s="1"/>
  <c r="S8599" i="7"/>
  <c r="T8599" i="7" s="1"/>
  <c r="S8600" i="7"/>
  <c r="T8600" i="7" s="1"/>
  <c r="S8601" i="7"/>
  <c r="T8601" i="7" s="1"/>
  <c r="S8602" i="7"/>
  <c r="T8602" i="7" s="1"/>
  <c r="S8603" i="7"/>
  <c r="T8603" i="7" s="1"/>
  <c r="S8604" i="7"/>
  <c r="T8604" i="7" s="1"/>
  <c r="S8605" i="7"/>
  <c r="T8605" i="7" s="1"/>
  <c r="S8606" i="7"/>
  <c r="T8606" i="7" s="1"/>
  <c r="S8607" i="7"/>
  <c r="T8607" i="7" s="1"/>
  <c r="S8608" i="7"/>
  <c r="T8608" i="7" s="1"/>
  <c r="S8609" i="7"/>
  <c r="T8609" i="7" s="1"/>
  <c r="S8610" i="7"/>
  <c r="T8610" i="7" s="1"/>
  <c r="S8611" i="7"/>
  <c r="T8611" i="7" s="1"/>
  <c r="S8612" i="7"/>
  <c r="T8612" i="7" s="1"/>
  <c r="S8613" i="7"/>
  <c r="T8613" i="7" s="1"/>
  <c r="S8614" i="7"/>
  <c r="T8614" i="7" s="1"/>
  <c r="S8615" i="7"/>
  <c r="T8615" i="7" s="1"/>
  <c r="S8616" i="7"/>
  <c r="T8616" i="7" s="1"/>
  <c r="S8617" i="7"/>
  <c r="T8617" i="7" s="1"/>
  <c r="S8618" i="7"/>
  <c r="T8618" i="7" s="1"/>
  <c r="S8619" i="7"/>
  <c r="T8619" i="7" s="1"/>
  <c r="S8620" i="7"/>
  <c r="T8620" i="7" s="1"/>
  <c r="S8621" i="7"/>
  <c r="T8621" i="7" s="1"/>
  <c r="S8622" i="7"/>
  <c r="T8622" i="7" s="1"/>
  <c r="S8623" i="7"/>
  <c r="T8623" i="7" s="1"/>
  <c r="S8624" i="7"/>
  <c r="T8624" i="7" s="1"/>
  <c r="S8625" i="7"/>
  <c r="T8625" i="7" s="1"/>
  <c r="S8626" i="7"/>
  <c r="T8626" i="7" s="1"/>
  <c r="S8627" i="7"/>
  <c r="T8627" i="7" s="1"/>
  <c r="S8628" i="7"/>
  <c r="T8628" i="7" s="1"/>
  <c r="S8629" i="7"/>
  <c r="T8629" i="7" s="1"/>
  <c r="S8630" i="7"/>
  <c r="T8630" i="7" s="1"/>
  <c r="S8631" i="7"/>
  <c r="T8631" i="7" s="1"/>
  <c r="S8632" i="7"/>
  <c r="T8632" i="7" s="1"/>
  <c r="S8633" i="7"/>
  <c r="T8633" i="7" s="1"/>
  <c r="S8634" i="7"/>
  <c r="T8634" i="7" s="1"/>
  <c r="S8635" i="7"/>
  <c r="T8635" i="7" s="1"/>
  <c r="S8636" i="7"/>
  <c r="T8636" i="7" s="1"/>
  <c r="S8637" i="7"/>
  <c r="T8637" i="7" s="1"/>
  <c r="S8638" i="7"/>
  <c r="T8638" i="7" s="1"/>
  <c r="S8639" i="7"/>
  <c r="T8639" i="7" s="1"/>
  <c r="S8640" i="7"/>
  <c r="T8640" i="7" s="1"/>
  <c r="S8641" i="7"/>
  <c r="T8641" i="7" s="1"/>
  <c r="S8642" i="7"/>
  <c r="T8642" i="7" s="1"/>
  <c r="S8643" i="7"/>
  <c r="T8643" i="7" s="1"/>
  <c r="S8644" i="7"/>
  <c r="T8644" i="7" s="1"/>
  <c r="S8645" i="7"/>
  <c r="T8645" i="7" s="1"/>
  <c r="S8646" i="7"/>
  <c r="T8646" i="7" s="1"/>
  <c r="S8647" i="7"/>
  <c r="T8647" i="7" s="1"/>
  <c r="S8648" i="7"/>
  <c r="T8648" i="7" s="1"/>
  <c r="S8649" i="7"/>
  <c r="T8649" i="7" s="1"/>
  <c r="S8650" i="7"/>
  <c r="T8650" i="7" s="1"/>
  <c r="S8651" i="7"/>
  <c r="T8651" i="7" s="1"/>
  <c r="S8652" i="7"/>
  <c r="T8652" i="7" s="1"/>
  <c r="S8653" i="7"/>
  <c r="T8653" i="7" s="1"/>
  <c r="S8654" i="7"/>
  <c r="S8655" i="7"/>
  <c r="T8655" i="7" s="1"/>
  <c r="S8656" i="7"/>
  <c r="T8656" i="7" s="1"/>
  <c r="S8657" i="7"/>
  <c r="T8657" i="7" s="1"/>
  <c r="S8658" i="7"/>
  <c r="T8658" i="7" s="1"/>
  <c r="S8659" i="7"/>
  <c r="T8659" i="7" s="1"/>
  <c r="S8660" i="7"/>
  <c r="T8660" i="7" s="1"/>
  <c r="S8661" i="7"/>
  <c r="T8661" i="7" s="1"/>
  <c r="S8662" i="7"/>
  <c r="T8662" i="7" s="1"/>
  <c r="S8663" i="7"/>
  <c r="T8663" i="7" s="1"/>
  <c r="S8664" i="7"/>
  <c r="T8664" i="7" s="1"/>
  <c r="S8665" i="7"/>
  <c r="T8665" i="7" s="1"/>
  <c r="S8666" i="7"/>
  <c r="T8666" i="7" s="1"/>
  <c r="S8667" i="7"/>
  <c r="T8667" i="7" s="1"/>
  <c r="S8668" i="7"/>
  <c r="T8668" i="7" s="1"/>
  <c r="S8669" i="7"/>
  <c r="S8670" i="7"/>
  <c r="T8670" i="7" s="1"/>
  <c r="S8671" i="7"/>
  <c r="T8671" i="7" s="1"/>
  <c r="S8672" i="7"/>
  <c r="T8672" i="7" s="1"/>
  <c r="S8673" i="7"/>
  <c r="T8673" i="7" s="1"/>
  <c r="S8674" i="7"/>
  <c r="T8674" i="7" s="1"/>
  <c r="S8675" i="7"/>
  <c r="T8675" i="7" s="1"/>
  <c r="S8676" i="7"/>
  <c r="T8676" i="7" s="1"/>
  <c r="S8677" i="7"/>
  <c r="T8677" i="7" s="1"/>
  <c r="S8678" i="7"/>
  <c r="T8678" i="7" s="1"/>
  <c r="S8679" i="7"/>
  <c r="T8679" i="7" s="1"/>
  <c r="S8680" i="7"/>
  <c r="T8680" i="7" s="1"/>
  <c r="S8681" i="7"/>
  <c r="T8681" i="7" s="1"/>
  <c r="S8682" i="7"/>
  <c r="T8682" i="7" s="1"/>
  <c r="S8683" i="7"/>
  <c r="T8683" i="7" s="1"/>
  <c r="S8684" i="7"/>
  <c r="T8684" i="7" s="1"/>
  <c r="S8685" i="7"/>
  <c r="T8685" i="7" s="1"/>
  <c r="S8686" i="7"/>
  <c r="T8686" i="7" s="1"/>
  <c r="S8687" i="7"/>
  <c r="T8687" i="7" s="1"/>
  <c r="S8688" i="7"/>
  <c r="T8688" i="7" s="1"/>
  <c r="S8689" i="7"/>
  <c r="T8689" i="7" s="1"/>
  <c r="S8690" i="7"/>
  <c r="T8690" i="7" s="1"/>
  <c r="S8691" i="7"/>
  <c r="T8691" i="7" s="1"/>
  <c r="S8692" i="7"/>
  <c r="T8692" i="7" s="1"/>
  <c r="S8693" i="7"/>
  <c r="T8693" i="7" s="1"/>
  <c r="S8694" i="7"/>
  <c r="T8694" i="7" s="1"/>
  <c r="S8695" i="7"/>
  <c r="T8695" i="7" s="1"/>
  <c r="S8696" i="7"/>
  <c r="T8696" i="7" s="1"/>
  <c r="S8697" i="7"/>
  <c r="T8697" i="7" s="1"/>
  <c r="S8698" i="7"/>
  <c r="T8698" i="7" s="1"/>
  <c r="S8699" i="7"/>
  <c r="T8699" i="7" s="1"/>
  <c r="S8700" i="7"/>
  <c r="T8700" i="7" s="1"/>
  <c r="S8701" i="7"/>
  <c r="T8701" i="7" s="1"/>
  <c r="S8702" i="7"/>
  <c r="T8702" i="7" s="1"/>
  <c r="S8703" i="7"/>
  <c r="T8703" i="7" s="1"/>
  <c r="S8704" i="7"/>
  <c r="T8704" i="7" s="1"/>
  <c r="S8705" i="7"/>
  <c r="T8705" i="7" s="1"/>
  <c r="S8706" i="7"/>
  <c r="T8706" i="7" s="1"/>
  <c r="S8707" i="7"/>
  <c r="T8707" i="7" s="1"/>
  <c r="S8708" i="7"/>
  <c r="T8708" i="7" s="1"/>
  <c r="S8709" i="7"/>
  <c r="T8709" i="7" s="1"/>
  <c r="S8710" i="7"/>
  <c r="T8710" i="7" s="1"/>
  <c r="S8711" i="7"/>
  <c r="T8711" i="7" s="1"/>
  <c r="S8712" i="7"/>
  <c r="T8712" i="7" s="1"/>
  <c r="S8713" i="7"/>
  <c r="T8713" i="7" s="1"/>
  <c r="S8714" i="7"/>
  <c r="T8714" i="7" s="1"/>
  <c r="S8715" i="7"/>
  <c r="T8715" i="7" s="1"/>
  <c r="S8716" i="7"/>
  <c r="T8716" i="7" s="1"/>
  <c r="S8717" i="7"/>
  <c r="T8717" i="7" s="1"/>
  <c r="S8718" i="7"/>
  <c r="S8719" i="7"/>
  <c r="T8719" i="7" s="1"/>
  <c r="S8720" i="7"/>
  <c r="T8720" i="7" s="1"/>
  <c r="S8721" i="7"/>
  <c r="T8721" i="7" s="1"/>
  <c r="S8722" i="7"/>
  <c r="T8722" i="7" s="1"/>
  <c r="S8723" i="7"/>
  <c r="T8723" i="7" s="1"/>
  <c r="S8724" i="7"/>
  <c r="T8724" i="7" s="1"/>
  <c r="S8725" i="7"/>
  <c r="T8725" i="7" s="1"/>
  <c r="S8726" i="7"/>
  <c r="T8726" i="7" s="1"/>
  <c r="S8727" i="7"/>
  <c r="T8727" i="7" s="1"/>
  <c r="S8728" i="7"/>
  <c r="T8728" i="7" s="1"/>
  <c r="S8729" i="7"/>
  <c r="T8729" i="7" s="1"/>
  <c r="S8730" i="7"/>
  <c r="T8730" i="7" s="1"/>
  <c r="S8731" i="7"/>
  <c r="T8731" i="7" s="1"/>
  <c r="S8732" i="7"/>
  <c r="T8732" i="7" s="1"/>
  <c r="S8733" i="7"/>
  <c r="T8733" i="7" s="1"/>
  <c r="S8734" i="7"/>
  <c r="T8734" i="7" s="1"/>
  <c r="S8735" i="7"/>
  <c r="T8735" i="7" s="1"/>
  <c r="S8736" i="7"/>
  <c r="T8736" i="7" s="1"/>
  <c r="S8737" i="7"/>
  <c r="T8737" i="7" s="1"/>
  <c r="S8738" i="7"/>
  <c r="T8738" i="7" s="1"/>
  <c r="S8739" i="7"/>
  <c r="T8739" i="7" s="1"/>
  <c r="S8740" i="7"/>
  <c r="T8740" i="7" s="1"/>
  <c r="S8741" i="7"/>
  <c r="T8741" i="7" s="1"/>
  <c r="S8742" i="7"/>
  <c r="T8742" i="7" s="1"/>
  <c r="S8743" i="7"/>
  <c r="T8743" i="7" s="1"/>
  <c r="S8744" i="7"/>
  <c r="T8744" i="7" s="1"/>
  <c r="S8745" i="7"/>
  <c r="T8745" i="7" s="1"/>
  <c r="S8746" i="7"/>
  <c r="T8746" i="7" s="1"/>
  <c r="S8747" i="7"/>
  <c r="T8747" i="7" s="1"/>
  <c r="S8748" i="7"/>
  <c r="T8748" i="7" s="1"/>
  <c r="S8749" i="7"/>
  <c r="T8749" i="7" s="1"/>
  <c r="S8750" i="7"/>
  <c r="T8750" i="7" s="1"/>
  <c r="S8751" i="7"/>
  <c r="T8751" i="7" s="1"/>
  <c r="S8752" i="7"/>
  <c r="T8752" i="7" s="1"/>
  <c r="S8753" i="7"/>
  <c r="T8753" i="7" s="1"/>
  <c r="S8754" i="7"/>
  <c r="T8754" i="7" s="1"/>
  <c r="S8755" i="7"/>
  <c r="T8755" i="7" s="1"/>
  <c r="S8756" i="7"/>
  <c r="T8756" i="7" s="1"/>
  <c r="S8757" i="7"/>
  <c r="T8757" i="7" s="1"/>
  <c r="S8758" i="7"/>
  <c r="T8758" i="7" s="1"/>
  <c r="S8759" i="7"/>
  <c r="T8759" i="7" s="1"/>
  <c r="S8760" i="7"/>
  <c r="T8760" i="7" s="1"/>
  <c r="S8761" i="7"/>
  <c r="T8761" i="7" s="1"/>
  <c r="S8762" i="7"/>
  <c r="T8762" i="7" s="1"/>
  <c r="S8763" i="7"/>
  <c r="T8763" i="7" s="1"/>
  <c r="S8764" i="7"/>
  <c r="T8764" i="7" s="1"/>
  <c r="S8765" i="7"/>
  <c r="T8765" i="7" s="1"/>
  <c r="S8766" i="7"/>
  <c r="T8766" i="7" s="1"/>
  <c r="S8767" i="7"/>
  <c r="T8767" i="7" s="1"/>
  <c r="S8768" i="7"/>
  <c r="T8768" i="7" s="1"/>
  <c r="S8769" i="7"/>
  <c r="T8769" i="7" s="1"/>
  <c r="S8770" i="7"/>
  <c r="T8770" i="7" s="1"/>
  <c r="S8771" i="7"/>
  <c r="T8771" i="7" s="1"/>
  <c r="S8772" i="7"/>
  <c r="T8772" i="7" s="1"/>
  <c r="S8773" i="7"/>
  <c r="T8773" i="7" s="1"/>
  <c r="S8774" i="7"/>
  <c r="T8774" i="7" s="1"/>
  <c r="S8775" i="7"/>
  <c r="T8775" i="7" s="1"/>
  <c r="S8776" i="7"/>
  <c r="T8776" i="7" s="1"/>
  <c r="S8777" i="7"/>
  <c r="T8777" i="7" s="1"/>
  <c r="S8778" i="7"/>
  <c r="T8778" i="7" s="1"/>
  <c r="S8779" i="7"/>
  <c r="T8779" i="7" s="1"/>
  <c r="S8780" i="7"/>
  <c r="T8780" i="7" s="1"/>
  <c r="S8781" i="7"/>
  <c r="T8781" i="7" s="1"/>
  <c r="S8782" i="7"/>
  <c r="S8783" i="7"/>
  <c r="T8783" i="7" s="1"/>
  <c r="S8784" i="7"/>
  <c r="T8784" i="7" s="1"/>
  <c r="S8785" i="7"/>
  <c r="T8785" i="7" s="1"/>
  <c r="S8786" i="7"/>
  <c r="T8786" i="7" s="1"/>
  <c r="S8787" i="7"/>
  <c r="T8787" i="7" s="1"/>
  <c r="S8788" i="7"/>
  <c r="T8788" i="7" s="1"/>
  <c r="S8789" i="7"/>
  <c r="T8789" i="7" s="1"/>
  <c r="J4" i="7"/>
  <c r="K4" i="7" s="1"/>
  <c r="J8794" i="7"/>
  <c r="J5" i="7"/>
  <c r="K5" i="7" s="1"/>
  <c r="J6" i="7"/>
  <c r="K6" i="7" s="1"/>
  <c r="J7" i="7"/>
  <c r="K7" i="7" s="1"/>
  <c r="J8" i="7"/>
  <c r="K8" i="7" s="1"/>
  <c r="J9" i="7"/>
  <c r="K9" i="7" s="1"/>
  <c r="J10" i="7"/>
  <c r="K10" i="7" s="1"/>
  <c r="J11" i="7"/>
  <c r="K11" i="7" s="1"/>
  <c r="J12" i="7"/>
  <c r="K12" i="7" s="1"/>
  <c r="J13" i="7"/>
  <c r="K13" i="7" s="1"/>
  <c r="J14" i="7"/>
  <c r="K14" i="7" s="1"/>
  <c r="J15" i="7"/>
  <c r="K15" i="7" s="1"/>
  <c r="J16" i="7"/>
  <c r="K16" i="7" s="1"/>
  <c r="J17" i="7"/>
  <c r="K17" i="7" s="1"/>
  <c r="J18" i="7"/>
  <c r="K18" i="7" s="1"/>
  <c r="J19" i="7"/>
  <c r="K19" i="7" s="1"/>
  <c r="J20" i="7"/>
  <c r="K20" i="7" s="1"/>
  <c r="J21" i="7"/>
  <c r="K21" i="7" s="1"/>
  <c r="J22" i="7"/>
  <c r="K22" i="7" s="1"/>
  <c r="J23" i="7"/>
  <c r="K23" i="7" s="1"/>
  <c r="J24" i="7"/>
  <c r="K24" i="7" s="1"/>
  <c r="J25" i="7"/>
  <c r="K25" i="7" s="1"/>
  <c r="J26" i="7"/>
  <c r="K26" i="7" s="1"/>
  <c r="J27" i="7"/>
  <c r="K27" i="7" s="1"/>
  <c r="J28" i="7"/>
  <c r="K28" i="7" s="1"/>
  <c r="J29" i="7"/>
  <c r="K29" i="7" s="1"/>
  <c r="J30" i="7"/>
  <c r="K30" i="7" s="1"/>
  <c r="J31" i="7"/>
  <c r="K31" i="7" s="1"/>
  <c r="J32" i="7"/>
  <c r="K32" i="7" s="1"/>
  <c r="J33" i="7"/>
  <c r="K33" i="7" s="1"/>
  <c r="J34" i="7"/>
  <c r="K34" i="7" s="1"/>
  <c r="J35" i="7"/>
  <c r="K35" i="7" s="1"/>
  <c r="J36" i="7"/>
  <c r="K36" i="7" s="1"/>
  <c r="J37" i="7"/>
  <c r="K37" i="7" s="1"/>
  <c r="J38" i="7"/>
  <c r="K38" i="7" s="1"/>
  <c r="J39" i="7"/>
  <c r="K39" i="7" s="1"/>
  <c r="J40" i="7"/>
  <c r="K40" i="7" s="1"/>
  <c r="J41" i="7"/>
  <c r="K41" i="7" s="1"/>
  <c r="J42" i="7"/>
  <c r="K42" i="7" s="1"/>
  <c r="J43" i="7"/>
  <c r="K43" i="7" s="1"/>
  <c r="J44" i="7"/>
  <c r="K44" i="7" s="1"/>
  <c r="J45" i="7"/>
  <c r="K45" i="7" s="1"/>
  <c r="J46" i="7"/>
  <c r="K46" i="7" s="1"/>
  <c r="J47" i="7"/>
  <c r="K47" i="7" s="1"/>
  <c r="J48" i="7"/>
  <c r="K48" i="7" s="1"/>
  <c r="J49" i="7"/>
  <c r="K49" i="7" s="1"/>
  <c r="J50" i="7"/>
  <c r="K50" i="7" s="1"/>
  <c r="J51" i="7"/>
  <c r="K51" i="7" s="1"/>
  <c r="J52" i="7"/>
  <c r="K52" i="7" s="1"/>
  <c r="J53" i="7"/>
  <c r="K53" i="7" s="1"/>
  <c r="J54" i="7"/>
  <c r="K54" i="7" s="1"/>
  <c r="J55" i="7"/>
  <c r="K55" i="7" s="1"/>
  <c r="J56" i="7"/>
  <c r="K56" i="7" s="1"/>
  <c r="J57" i="7"/>
  <c r="K57" i="7" s="1"/>
  <c r="J58" i="7"/>
  <c r="K58" i="7" s="1"/>
  <c r="J59" i="7"/>
  <c r="K59" i="7" s="1"/>
  <c r="J60" i="7"/>
  <c r="K60" i="7" s="1"/>
  <c r="J61" i="7"/>
  <c r="K61" i="7" s="1"/>
  <c r="J62" i="7"/>
  <c r="K62" i="7" s="1"/>
  <c r="J63" i="7"/>
  <c r="K63" i="7" s="1"/>
  <c r="J64" i="7"/>
  <c r="K64" i="7" s="1"/>
  <c r="J65" i="7"/>
  <c r="K65" i="7" s="1"/>
  <c r="J66" i="7"/>
  <c r="K66" i="7" s="1"/>
  <c r="J67" i="7"/>
  <c r="K67" i="7" s="1"/>
  <c r="J68" i="7"/>
  <c r="K68" i="7" s="1"/>
  <c r="J69" i="7"/>
  <c r="K69" i="7" s="1"/>
  <c r="J70" i="7"/>
  <c r="K70" i="7" s="1"/>
  <c r="J71" i="7"/>
  <c r="K71" i="7" s="1"/>
  <c r="J72" i="7"/>
  <c r="K72" i="7" s="1"/>
  <c r="J73" i="7"/>
  <c r="K73" i="7" s="1"/>
  <c r="J74" i="7"/>
  <c r="K74" i="7" s="1"/>
  <c r="J75" i="7"/>
  <c r="K75" i="7" s="1"/>
  <c r="J76" i="7"/>
  <c r="K76" i="7" s="1"/>
  <c r="J77" i="7"/>
  <c r="K77" i="7" s="1"/>
  <c r="J78" i="7"/>
  <c r="K78" i="7" s="1"/>
  <c r="J79" i="7"/>
  <c r="K79" i="7" s="1"/>
  <c r="J80" i="7"/>
  <c r="K80" i="7" s="1"/>
  <c r="J81" i="7"/>
  <c r="K81" i="7" s="1"/>
  <c r="J82" i="7"/>
  <c r="K82" i="7" s="1"/>
  <c r="J83" i="7"/>
  <c r="K83" i="7" s="1"/>
  <c r="J84" i="7"/>
  <c r="K84" i="7" s="1"/>
  <c r="J85" i="7"/>
  <c r="K85" i="7" s="1"/>
  <c r="J86" i="7"/>
  <c r="K86" i="7" s="1"/>
  <c r="J87" i="7"/>
  <c r="K87" i="7" s="1"/>
  <c r="J88" i="7"/>
  <c r="K88" i="7" s="1"/>
  <c r="J89" i="7"/>
  <c r="K89" i="7" s="1"/>
  <c r="J90" i="7"/>
  <c r="K90" i="7" s="1"/>
  <c r="J91" i="7"/>
  <c r="K91" i="7" s="1"/>
  <c r="J92" i="7"/>
  <c r="K92" i="7" s="1"/>
  <c r="J93" i="7"/>
  <c r="K93" i="7" s="1"/>
  <c r="J94" i="7"/>
  <c r="K94" i="7" s="1"/>
  <c r="J95" i="7"/>
  <c r="K95" i="7" s="1"/>
  <c r="J96" i="7"/>
  <c r="K96" i="7" s="1"/>
  <c r="J97" i="7"/>
  <c r="K97" i="7" s="1"/>
  <c r="J98" i="7"/>
  <c r="K98" i="7" s="1"/>
  <c r="J99" i="7"/>
  <c r="K99" i="7" s="1"/>
  <c r="J100" i="7"/>
  <c r="K100" i="7" s="1"/>
  <c r="J101" i="7"/>
  <c r="K101" i="7" s="1"/>
  <c r="J102" i="7"/>
  <c r="K102" i="7" s="1"/>
  <c r="J103" i="7"/>
  <c r="K103" i="7" s="1"/>
  <c r="J104" i="7"/>
  <c r="K104" i="7" s="1"/>
  <c r="J105" i="7"/>
  <c r="K105" i="7" s="1"/>
  <c r="J106" i="7"/>
  <c r="K106" i="7" s="1"/>
  <c r="J107" i="7"/>
  <c r="K107" i="7" s="1"/>
  <c r="J108" i="7"/>
  <c r="K108" i="7" s="1"/>
  <c r="J109" i="7"/>
  <c r="K109" i="7" s="1"/>
  <c r="J110" i="7"/>
  <c r="K110" i="7" s="1"/>
  <c r="J111" i="7"/>
  <c r="K111" i="7" s="1"/>
  <c r="J112" i="7"/>
  <c r="K112" i="7" s="1"/>
  <c r="J113" i="7"/>
  <c r="K113" i="7" s="1"/>
  <c r="J114" i="7"/>
  <c r="K114" i="7" s="1"/>
  <c r="J115" i="7"/>
  <c r="K115" i="7" s="1"/>
  <c r="J116" i="7"/>
  <c r="K116" i="7" s="1"/>
  <c r="J117" i="7"/>
  <c r="K117" i="7" s="1"/>
  <c r="J118" i="7"/>
  <c r="K118" i="7" s="1"/>
  <c r="J119" i="7"/>
  <c r="K119" i="7" s="1"/>
  <c r="J120" i="7"/>
  <c r="K120" i="7" s="1"/>
  <c r="J121" i="7"/>
  <c r="K121" i="7" s="1"/>
  <c r="J122" i="7"/>
  <c r="K122" i="7" s="1"/>
  <c r="J123" i="7"/>
  <c r="K123" i="7" s="1"/>
  <c r="J124" i="7"/>
  <c r="K124" i="7" s="1"/>
  <c r="J125" i="7"/>
  <c r="K125" i="7" s="1"/>
  <c r="J126" i="7"/>
  <c r="K126" i="7" s="1"/>
  <c r="J127" i="7"/>
  <c r="K127" i="7" s="1"/>
  <c r="J128" i="7"/>
  <c r="K128" i="7" s="1"/>
  <c r="J129" i="7"/>
  <c r="K129" i="7" s="1"/>
  <c r="J130" i="7"/>
  <c r="K130" i="7" s="1"/>
  <c r="J131" i="7"/>
  <c r="K131" i="7" s="1"/>
  <c r="J132" i="7"/>
  <c r="K132" i="7" s="1"/>
  <c r="J133" i="7"/>
  <c r="K133" i="7" s="1"/>
  <c r="J134" i="7"/>
  <c r="K134" i="7" s="1"/>
  <c r="J135" i="7"/>
  <c r="K135" i="7" s="1"/>
  <c r="J136" i="7"/>
  <c r="K136" i="7" s="1"/>
  <c r="J137" i="7"/>
  <c r="K137" i="7" s="1"/>
  <c r="J138" i="7"/>
  <c r="K138" i="7" s="1"/>
  <c r="J139" i="7"/>
  <c r="K139" i="7" s="1"/>
  <c r="J140" i="7"/>
  <c r="K140" i="7" s="1"/>
  <c r="J141" i="7"/>
  <c r="K141" i="7" s="1"/>
  <c r="J142" i="7"/>
  <c r="K142" i="7" s="1"/>
  <c r="J143" i="7"/>
  <c r="K143" i="7" s="1"/>
  <c r="J144" i="7"/>
  <c r="K144" i="7" s="1"/>
  <c r="J145" i="7"/>
  <c r="K145" i="7" s="1"/>
  <c r="J146" i="7"/>
  <c r="K146" i="7" s="1"/>
  <c r="J147" i="7"/>
  <c r="K147" i="7" s="1"/>
  <c r="J148" i="7"/>
  <c r="K148" i="7" s="1"/>
  <c r="J149" i="7"/>
  <c r="K149" i="7" s="1"/>
  <c r="J150" i="7"/>
  <c r="K150" i="7" s="1"/>
  <c r="J151" i="7"/>
  <c r="K151" i="7" s="1"/>
  <c r="J152" i="7"/>
  <c r="K152" i="7" s="1"/>
  <c r="J153" i="7"/>
  <c r="K153" i="7" s="1"/>
  <c r="J154" i="7"/>
  <c r="K154" i="7" s="1"/>
  <c r="J155" i="7"/>
  <c r="K155" i="7" s="1"/>
  <c r="J156" i="7"/>
  <c r="K156" i="7" s="1"/>
  <c r="J157" i="7"/>
  <c r="K157" i="7" s="1"/>
  <c r="J158" i="7"/>
  <c r="K158" i="7" s="1"/>
  <c r="J159" i="7"/>
  <c r="K159" i="7" s="1"/>
  <c r="J160" i="7"/>
  <c r="K160" i="7" s="1"/>
  <c r="J161" i="7"/>
  <c r="K161" i="7" s="1"/>
  <c r="J162" i="7"/>
  <c r="K162" i="7" s="1"/>
  <c r="J163" i="7"/>
  <c r="K163" i="7" s="1"/>
  <c r="J164" i="7"/>
  <c r="K164" i="7" s="1"/>
  <c r="J165" i="7"/>
  <c r="K165" i="7" s="1"/>
  <c r="J166" i="7"/>
  <c r="K166" i="7" s="1"/>
  <c r="J167" i="7"/>
  <c r="K167" i="7" s="1"/>
  <c r="J168" i="7"/>
  <c r="K168" i="7" s="1"/>
  <c r="J169" i="7"/>
  <c r="K169" i="7" s="1"/>
  <c r="J170" i="7"/>
  <c r="K170" i="7" s="1"/>
  <c r="J171" i="7"/>
  <c r="K171" i="7" s="1"/>
  <c r="J172" i="7"/>
  <c r="K172" i="7" s="1"/>
  <c r="J173" i="7"/>
  <c r="K173" i="7" s="1"/>
  <c r="J174" i="7"/>
  <c r="K174" i="7" s="1"/>
  <c r="J175" i="7"/>
  <c r="K175" i="7" s="1"/>
  <c r="J176" i="7"/>
  <c r="K176" i="7" s="1"/>
  <c r="J177" i="7"/>
  <c r="K177" i="7" s="1"/>
  <c r="J178" i="7"/>
  <c r="K178" i="7" s="1"/>
  <c r="J179" i="7"/>
  <c r="K179" i="7" s="1"/>
  <c r="J180" i="7"/>
  <c r="K180" i="7" s="1"/>
  <c r="J181" i="7"/>
  <c r="K181" i="7" s="1"/>
  <c r="J182" i="7"/>
  <c r="K182" i="7" s="1"/>
  <c r="J183" i="7"/>
  <c r="K183" i="7" s="1"/>
  <c r="J184" i="7"/>
  <c r="K184" i="7" s="1"/>
  <c r="J185" i="7"/>
  <c r="K185" i="7" s="1"/>
  <c r="J186" i="7"/>
  <c r="K186" i="7" s="1"/>
  <c r="J187" i="7"/>
  <c r="K187" i="7" s="1"/>
  <c r="J188" i="7"/>
  <c r="K188" i="7" s="1"/>
  <c r="J189" i="7"/>
  <c r="K189" i="7" s="1"/>
  <c r="J190" i="7"/>
  <c r="K190" i="7" s="1"/>
  <c r="J191" i="7"/>
  <c r="K191" i="7" s="1"/>
  <c r="J192" i="7"/>
  <c r="K192" i="7" s="1"/>
  <c r="J193" i="7"/>
  <c r="K193" i="7" s="1"/>
  <c r="J194" i="7"/>
  <c r="K194" i="7" s="1"/>
  <c r="J195" i="7"/>
  <c r="K195" i="7" s="1"/>
  <c r="J196" i="7"/>
  <c r="K196" i="7" s="1"/>
  <c r="J197" i="7"/>
  <c r="K197" i="7" s="1"/>
  <c r="J198" i="7"/>
  <c r="K198" i="7" s="1"/>
  <c r="J199" i="7"/>
  <c r="K199" i="7" s="1"/>
  <c r="J200" i="7"/>
  <c r="K200" i="7" s="1"/>
  <c r="J201" i="7"/>
  <c r="K201" i="7" s="1"/>
  <c r="J202" i="7"/>
  <c r="K202" i="7" s="1"/>
  <c r="J203" i="7"/>
  <c r="K203" i="7" s="1"/>
  <c r="J204" i="7"/>
  <c r="K204" i="7" s="1"/>
  <c r="J205" i="7"/>
  <c r="K205" i="7" s="1"/>
  <c r="J206" i="7"/>
  <c r="K206" i="7" s="1"/>
  <c r="J207" i="7"/>
  <c r="K207" i="7" s="1"/>
  <c r="J208" i="7"/>
  <c r="K208" i="7" s="1"/>
  <c r="J209" i="7"/>
  <c r="K209" i="7" s="1"/>
  <c r="J210" i="7"/>
  <c r="K210" i="7" s="1"/>
  <c r="J211" i="7"/>
  <c r="K211" i="7" s="1"/>
  <c r="J212" i="7"/>
  <c r="K212" i="7" s="1"/>
  <c r="J213" i="7"/>
  <c r="K213" i="7" s="1"/>
  <c r="J214" i="7"/>
  <c r="K214" i="7" s="1"/>
  <c r="J215" i="7"/>
  <c r="K215" i="7" s="1"/>
  <c r="J216" i="7"/>
  <c r="K216" i="7" s="1"/>
  <c r="J217" i="7"/>
  <c r="K217" i="7" s="1"/>
  <c r="J218" i="7"/>
  <c r="K218" i="7" s="1"/>
  <c r="J219" i="7"/>
  <c r="K219" i="7" s="1"/>
  <c r="J220" i="7"/>
  <c r="K220" i="7" s="1"/>
  <c r="J221" i="7"/>
  <c r="K221" i="7" s="1"/>
  <c r="J222" i="7"/>
  <c r="K222" i="7" s="1"/>
  <c r="J223" i="7"/>
  <c r="K223" i="7" s="1"/>
  <c r="J224" i="7"/>
  <c r="K224" i="7" s="1"/>
  <c r="J225" i="7"/>
  <c r="K225" i="7" s="1"/>
  <c r="J226" i="7"/>
  <c r="K226" i="7" s="1"/>
  <c r="J227" i="7"/>
  <c r="K227" i="7" s="1"/>
  <c r="J228" i="7"/>
  <c r="K228" i="7" s="1"/>
  <c r="J229" i="7"/>
  <c r="K229" i="7" s="1"/>
  <c r="J230" i="7"/>
  <c r="K230" i="7" s="1"/>
  <c r="J231" i="7"/>
  <c r="K231" i="7" s="1"/>
  <c r="J232" i="7"/>
  <c r="K232" i="7" s="1"/>
  <c r="J233" i="7"/>
  <c r="K233" i="7" s="1"/>
  <c r="J234" i="7"/>
  <c r="K234" i="7" s="1"/>
  <c r="J235" i="7"/>
  <c r="K235" i="7" s="1"/>
  <c r="J236" i="7"/>
  <c r="K236" i="7" s="1"/>
  <c r="J237" i="7"/>
  <c r="K237" i="7" s="1"/>
  <c r="J238" i="7"/>
  <c r="K238" i="7" s="1"/>
  <c r="J239" i="7"/>
  <c r="K239" i="7" s="1"/>
  <c r="J240" i="7"/>
  <c r="K240" i="7" s="1"/>
  <c r="J241" i="7"/>
  <c r="K241" i="7" s="1"/>
  <c r="J242" i="7"/>
  <c r="K242" i="7" s="1"/>
  <c r="J243" i="7"/>
  <c r="K243" i="7" s="1"/>
  <c r="J244" i="7"/>
  <c r="K244" i="7" s="1"/>
  <c r="J245" i="7"/>
  <c r="K245" i="7" s="1"/>
  <c r="J246" i="7"/>
  <c r="K246" i="7" s="1"/>
  <c r="J247" i="7"/>
  <c r="K247" i="7" s="1"/>
  <c r="J248" i="7"/>
  <c r="K248" i="7" s="1"/>
  <c r="J249" i="7"/>
  <c r="K249" i="7" s="1"/>
  <c r="J250" i="7"/>
  <c r="K250" i="7" s="1"/>
  <c r="J251" i="7"/>
  <c r="K251" i="7" s="1"/>
  <c r="J252" i="7"/>
  <c r="K252" i="7" s="1"/>
  <c r="J253" i="7"/>
  <c r="K253" i="7" s="1"/>
  <c r="J254" i="7"/>
  <c r="K254" i="7" s="1"/>
  <c r="J255" i="7"/>
  <c r="K255" i="7" s="1"/>
  <c r="J256" i="7"/>
  <c r="K256" i="7" s="1"/>
  <c r="J257" i="7"/>
  <c r="K257" i="7" s="1"/>
  <c r="J258" i="7"/>
  <c r="K258" i="7" s="1"/>
  <c r="J259" i="7"/>
  <c r="K259" i="7" s="1"/>
  <c r="J260" i="7"/>
  <c r="K260" i="7" s="1"/>
  <c r="J261" i="7"/>
  <c r="K261" i="7" s="1"/>
  <c r="J262" i="7"/>
  <c r="K262" i="7" s="1"/>
  <c r="J263" i="7"/>
  <c r="K263" i="7" s="1"/>
  <c r="J264" i="7"/>
  <c r="K264" i="7" s="1"/>
  <c r="J265" i="7"/>
  <c r="K265" i="7" s="1"/>
  <c r="J266" i="7"/>
  <c r="K266" i="7" s="1"/>
  <c r="J267" i="7"/>
  <c r="K267" i="7" s="1"/>
  <c r="J268" i="7"/>
  <c r="K268" i="7" s="1"/>
  <c r="J269" i="7"/>
  <c r="K269" i="7" s="1"/>
  <c r="J270" i="7"/>
  <c r="K270" i="7" s="1"/>
  <c r="J271" i="7"/>
  <c r="K271" i="7" s="1"/>
  <c r="J272" i="7"/>
  <c r="K272" i="7" s="1"/>
  <c r="J273" i="7"/>
  <c r="K273" i="7" s="1"/>
  <c r="J274" i="7"/>
  <c r="K274" i="7" s="1"/>
  <c r="J275" i="7"/>
  <c r="K275" i="7" s="1"/>
  <c r="J276" i="7"/>
  <c r="K276" i="7" s="1"/>
  <c r="J277" i="7"/>
  <c r="K277" i="7" s="1"/>
  <c r="J278" i="7"/>
  <c r="K278" i="7" s="1"/>
  <c r="J279" i="7"/>
  <c r="K279" i="7" s="1"/>
  <c r="J280" i="7"/>
  <c r="K280" i="7" s="1"/>
  <c r="J281" i="7"/>
  <c r="K281" i="7" s="1"/>
  <c r="J282" i="7"/>
  <c r="K282" i="7" s="1"/>
  <c r="J283" i="7"/>
  <c r="K283" i="7" s="1"/>
  <c r="J284" i="7"/>
  <c r="K284" i="7" s="1"/>
  <c r="J285" i="7"/>
  <c r="K285" i="7" s="1"/>
  <c r="J286" i="7"/>
  <c r="K286" i="7" s="1"/>
  <c r="J287" i="7"/>
  <c r="K287" i="7" s="1"/>
  <c r="J288" i="7"/>
  <c r="K288" i="7" s="1"/>
  <c r="J289" i="7"/>
  <c r="K289" i="7" s="1"/>
  <c r="J290" i="7"/>
  <c r="K290" i="7" s="1"/>
  <c r="J291" i="7"/>
  <c r="K291" i="7" s="1"/>
  <c r="J292" i="7"/>
  <c r="K292" i="7" s="1"/>
  <c r="J293" i="7"/>
  <c r="K293" i="7" s="1"/>
  <c r="J294" i="7"/>
  <c r="K294" i="7" s="1"/>
  <c r="J295" i="7"/>
  <c r="K295" i="7" s="1"/>
  <c r="J296" i="7"/>
  <c r="K296" i="7" s="1"/>
  <c r="J297" i="7"/>
  <c r="K297" i="7" s="1"/>
  <c r="J298" i="7"/>
  <c r="K298" i="7" s="1"/>
  <c r="J299" i="7"/>
  <c r="K299" i="7" s="1"/>
  <c r="J300" i="7"/>
  <c r="K300" i="7" s="1"/>
  <c r="J301" i="7"/>
  <c r="K301" i="7" s="1"/>
  <c r="J302" i="7"/>
  <c r="K302" i="7" s="1"/>
  <c r="J303" i="7"/>
  <c r="K303" i="7" s="1"/>
  <c r="J304" i="7"/>
  <c r="K304" i="7" s="1"/>
  <c r="J305" i="7"/>
  <c r="K305" i="7" s="1"/>
  <c r="J306" i="7"/>
  <c r="K306" i="7" s="1"/>
  <c r="J307" i="7"/>
  <c r="K307" i="7" s="1"/>
  <c r="J308" i="7"/>
  <c r="K308" i="7" s="1"/>
  <c r="J309" i="7"/>
  <c r="K309" i="7" s="1"/>
  <c r="J310" i="7"/>
  <c r="K310" i="7" s="1"/>
  <c r="J311" i="7"/>
  <c r="K311" i="7" s="1"/>
  <c r="J312" i="7"/>
  <c r="K312" i="7" s="1"/>
  <c r="J313" i="7"/>
  <c r="K313" i="7" s="1"/>
  <c r="J314" i="7"/>
  <c r="K314" i="7" s="1"/>
  <c r="J315" i="7"/>
  <c r="K315" i="7" s="1"/>
  <c r="J316" i="7"/>
  <c r="K316" i="7" s="1"/>
  <c r="J317" i="7"/>
  <c r="K317" i="7" s="1"/>
  <c r="J318" i="7"/>
  <c r="K318" i="7" s="1"/>
  <c r="J319" i="7"/>
  <c r="K319" i="7" s="1"/>
  <c r="J320" i="7"/>
  <c r="K320" i="7" s="1"/>
  <c r="J321" i="7"/>
  <c r="K321" i="7" s="1"/>
  <c r="J322" i="7"/>
  <c r="K322" i="7" s="1"/>
  <c r="J323" i="7"/>
  <c r="K323" i="7" s="1"/>
  <c r="J324" i="7"/>
  <c r="K324" i="7" s="1"/>
  <c r="J325" i="7"/>
  <c r="K325" i="7" s="1"/>
  <c r="J326" i="7"/>
  <c r="K326" i="7" s="1"/>
  <c r="J327" i="7"/>
  <c r="K327" i="7" s="1"/>
  <c r="J328" i="7"/>
  <c r="K328" i="7" s="1"/>
  <c r="J329" i="7"/>
  <c r="K329" i="7" s="1"/>
  <c r="J330" i="7"/>
  <c r="K330" i="7" s="1"/>
  <c r="J331" i="7"/>
  <c r="K331" i="7" s="1"/>
  <c r="J332" i="7"/>
  <c r="K332" i="7" s="1"/>
  <c r="J333" i="7"/>
  <c r="K333" i="7" s="1"/>
  <c r="J334" i="7"/>
  <c r="K334" i="7" s="1"/>
  <c r="J335" i="7"/>
  <c r="K335" i="7" s="1"/>
  <c r="J336" i="7"/>
  <c r="K336" i="7" s="1"/>
  <c r="J337" i="7"/>
  <c r="K337" i="7" s="1"/>
  <c r="J338" i="7"/>
  <c r="K338" i="7" s="1"/>
  <c r="J339" i="7"/>
  <c r="K339" i="7" s="1"/>
  <c r="J340" i="7"/>
  <c r="K340" i="7" s="1"/>
  <c r="J341" i="7"/>
  <c r="K341" i="7" s="1"/>
  <c r="J342" i="7"/>
  <c r="K342" i="7" s="1"/>
  <c r="J343" i="7"/>
  <c r="K343" i="7" s="1"/>
  <c r="J344" i="7"/>
  <c r="K344" i="7" s="1"/>
  <c r="J345" i="7"/>
  <c r="K345" i="7" s="1"/>
  <c r="J346" i="7"/>
  <c r="K346" i="7" s="1"/>
  <c r="J347" i="7"/>
  <c r="K347" i="7" s="1"/>
  <c r="J348" i="7"/>
  <c r="K348" i="7" s="1"/>
  <c r="J349" i="7"/>
  <c r="K349" i="7" s="1"/>
  <c r="J350" i="7"/>
  <c r="K350" i="7" s="1"/>
  <c r="J351" i="7"/>
  <c r="K351" i="7" s="1"/>
  <c r="J352" i="7"/>
  <c r="K352" i="7" s="1"/>
  <c r="J353" i="7"/>
  <c r="K353" i="7" s="1"/>
  <c r="J354" i="7"/>
  <c r="K354" i="7" s="1"/>
  <c r="J355" i="7"/>
  <c r="K355" i="7" s="1"/>
  <c r="J356" i="7"/>
  <c r="K356" i="7" s="1"/>
  <c r="J357" i="7"/>
  <c r="K357" i="7" s="1"/>
  <c r="J358" i="7"/>
  <c r="K358" i="7" s="1"/>
  <c r="J359" i="7"/>
  <c r="K359" i="7" s="1"/>
  <c r="J360" i="7"/>
  <c r="K360" i="7" s="1"/>
  <c r="J361" i="7"/>
  <c r="K361" i="7" s="1"/>
  <c r="J362" i="7"/>
  <c r="K362" i="7" s="1"/>
  <c r="J363" i="7"/>
  <c r="K363" i="7" s="1"/>
  <c r="J364" i="7"/>
  <c r="K364" i="7" s="1"/>
  <c r="J365" i="7"/>
  <c r="K365" i="7" s="1"/>
  <c r="J366" i="7"/>
  <c r="K366" i="7" s="1"/>
  <c r="J367" i="7"/>
  <c r="K367" i="7" s="1"/>
  <c r="J368" i="7"/>
  <c r="K368" i="7" s="1"/>
  <c r="J369" i="7"/>
  <c r="K369" i="7" s="1"/>
  <c r="J370" i="7"/>
  <c r="K370" i="7" s="1"/>
  <c r="J371" i="7"/>
  <c r="K371" i="7" s="1"/>
  <c r="J372" i="7"/>
  <c r="K372" i="7" s="1"/>
  <c r="J373" i="7"/>
  <c r="K373" i="7" s="1"/>
  <c r="J374" i="7"/>
  <c r="K374" i="7" s="1"/>
  <c r="J375" i="7"/>
  <c r="K375" i="7" s="1"/>
  <c r="J376" i="7"/>
  <c r="K376" i="7" s="1"/>
  <c r="J377" i="7"/>
  <c r="K377" i="7" s="1"/>
  <c r="J378" i="7"/>
  <c r="K378" i="7" s="1"/>
  <c r="J379" i="7"/>
  <c r="K379" i="7" s="1"/>
  <c r="J380" i="7"/>
  <c r="K380" i="7" s="1"/>
  <c r="J381" i="7"/>
  <c r="K381" i="7" s="1"/>
  <c r="J382" i="7"/>
  <c r="K382" i="7" s="1"/>
  <c r="J383" i="7"/>
  <c r="K383" i="7" s="1"/>
  <c r="J384" i="7"/>
  <c r="K384" i="7" s="1"/>
  <c r="J385" i="7"/>
  <c r="K385" i="7" s="1"/>
  <c r="J386" i="7"/>
  <c r="K386" i="7" s="1"/>
  <c r="J387" i="7"/>
  <c r="K387" i="7" s="1"/>
  <c r="J388" i="7"/>
  <c r="K388" i="7" s="1"/>
  <c r="J389" i="7"/>
  <c r="K389" i="7" s="1"/>
  <c r="J390" i="7"/>
  <c r="K390" i="7" s="1"/>
  <c r="J391" i="7"/>
  <c r="K391" i="7" s="1"/>
  <c r="J392" i="7"/>
  <c r="K392" i="7" s="1"/>
  <c r="J393" i="7"/>
  <c r="K393" i="7" s="1"/>
  <c r="J394" i="7"/>
  <c r="K394" i="7" s="1"/>
  <c r="J395" i="7"/>
  <c r="K395" i="7" s="1"/>
  <c r="J396" i="7"/>
  <c r="K396" i="7" s="1"/>
  <c r="J397" i="7"/>
  <c r="K397" i="7" s="1"/>
  <c r="J398" i="7"/>
  <c r="K398" i="7" s="1"/>
  <c r="J399" i="7"/>
  <c r="K399" i="7" s="1"/>
  <c r="J400" i="7"/>
  <c r="K400" i="7" s="1"/>
  <c r="J401" i="7"/>
  <c r="K401" i="7" s="1"/>
  <c r="J402" i="7"/>
  <c r="K402" i="7" s="1"/>
  <c r="J403" i="7"/>
  <c r="K403" i="7" s="1"/>
  <c r="J404" i="7"/>
  <c r="K404" i="7" s="1"/>
  <c r="J405" i="7"/>
  <c r="K405" i="7" s="1"/>
  <c r="J406" i="7"/>
  <c r="K406" i="7" s="1"/>
  <c r="J407" i="7"/>
  <c r="K407" i="7" s="1"/>
  <c r="J408" i="7"/>
  <c r="K408" i="7" s="1"/>
  <c r="J409" i="7"/>
  <c r="K409" i="7" s="1"/>
  <c r="J410" i="7"/>
  <c r="K410" i="7" s="1"/>
  <c r="J411" i="7"/>
  <c r="K411" i="7" s="1"/>
  <c r="J412" i="7"/>
  <c r="K412" i="7" s="1"/>
  <c r="J413" i="7"/>
  <c r="K413" i="7" s="1"/>
  <c r="J414" i="7"/>
  <c r="K414" i="7" s="1"/>
  <c r="J415" i="7"/>
  <c r="K415" i="7" s="1"/>
  <c r="J416" i="7"/>
  <c r="K416" i="7" s="1"/>
  <c r="J417" i="7"/>
  <c r="K417" i="7" s="1"/>
  <c r="J418" i="7"/>
  <c r="K418" i="7" s="1"/>
  <c r="J419" i="7"/>
  <c r="K419" i="7" s="1"/>
  <c r="J420" i="7"/>
  <c r="K420" i="7" s="1"/>
  <c r="J421" i="7"/>
  <c r="K421" i="7" s="1"/>
  <c r="J422" i="7"/>
  <c r="K422" i="7" s="1"/>
  <c r="J423" i="7"/>
  <c r="K423" i="7" s="1"/>
  <c r="J424" i="7"/>
  <c r="K424" i="7" s="1"/>
  <c r="J425" i="7"/>
  <c r="K425" i="7" s="1"/>
  <c r="J426" i="7"/>
  <c r="K426" i="7" s="1"/>
  <c r="J427" i="7"/>
  <c r="K427" i="7" s="1"/>
  <c r="J428" i="7"/>
  <c r="K428" i="7" s="1"/>
  <c r="J429" i="7"/>
  <c r="K429" i="7" s="1"/>
  <c r="J430" i="7"/>
  <c r="K430" i="7" s="1"/>
  <c r="J431" i="7"/>
  <c r="K431" i="7" s="1"/>
  <c r="J432" i="7"/>
  <c r="K432" i="7" s="1"/>
  <c r="J433" i="7"/>
  <c r="K433" i="7" s="1"/>
  <c r="J434" i="7"/>
  <c r="K434" i="7" s="1"/>
  <c r="J435" i="7"/>
  <c r="K435" i="7" s="1"/>
  <c r="J436" i="7"/>
  <c r="K436" i="7" s="1"/>
  <c r="J437" i="7"/>
  <c r="K437" i="7" s="1"/>
  <c r="J438" i="7"/>
  <c r="K438" i="7" s="1"/>
  <c r="J439" i="7"/>
  <c r="K439" i="7" s="1"/>
  <c r="J440" i="7"/>
  <c r="K440" i="7" s="1"/>
  <c r="J441" i="7"/>
  <c r="K441" i="7" s="1"/>
  <c r="J442" i="7"/>
  <c r="K442" i="7" s="1"/>
  <c r="J443" i="7"/>
  <c r="K443" i="7" s="1"/>
  <c r="J444" i="7"/>
  <c r="K444" i="7" s="1"/>
  <c r="J445" i="7"/>
  <c r="K445" i="7" s="1"/>
  <c r="J446" i="7"/>
  <c r="K446" i="7" s="1"/>
  <c r="J447" i="7"/>
  <c r="K447" i="7" s="1"/>
  <c r="J448" i="7"/>
  <c r="K448" i="7" s="1"/>
  <c r="J449" i="7"/>
  <c r="K449" i="7" s="1"/>
  <c r="J450" i="7"/>
  <c r="K450" i="7" s="1"/>
  <c r="J451" i="7"/>
  <c r="K451" i="7" s="1"/>
  <c r="J452" i="7"/>
  <c r="K452" i="7" s="1"/>
  <c r="J453" i="7"/>
  <c r="K453" i="7" s="1"/>
  <c r="J454" i="7"/>
  <c r="K454" i="7" s="1"/>
  <c r="J455" i="7"/>
  <c r="K455" i="7" s="1"/>
  <c r="J456" i="7"/>
  <c r="K456" i="7" s="1"/>
  <c r="J457" i="7"/>
  <c r="K457" i="7" s="1"/>
  <c r="J458" i="7"/>
  <c r="K458" i="7" s="1"/>
  <c r="J459" i="7"/>
  <c r="K459" i="7" s="1"/>
  <c r="J460" i="7"/>
  <c r="K460" i="7" s="1"/>
  <c r="J461" i="7"/>
  <c r="K461" i="7" s="1"/>
  <c r="J462" i="7"/>
  <c r="K462" i="7" s="1"/>
  <c r="J463" i="7"/>
  <c r="K463" i="7" s="1"/>
  <c r="J464" i="7"/>
  <c r="K464" i="7" s="1"/>
  <c r="J465" i="7"/>
  <c r="K465" i="7" s="1"/>
  <c r="J466" i="7"/>
  <c r="K466" i="7" s="1"/>
  <c r="J467" i="7"/>
  <c r="K467" i="7" s="1"/>
  <c r="J468" i="7"/>
  <c r="K468" i="7" s="1"/>
  <c r="J469" i="7"/>
  <c r="K469" i="7" s="1"/>
  <c r="J470" i="7"/>
  <c r="K470" i="7" s="1"/>
  <c r="J471" i="7"/>
  <c r="K471" i="7" s="1"/>
  <c r="J472" i="7"/>
  <c r="K472" i="7" s="1"/>
  <c r="J473" i="7"/>
  <c r="K473" i="7" s="1"/>
  <c r="J474" i="7"/>
  <c r="K474" i="7" s="1"/>
  <c r="J475" i="7"/>
  <c r="K475" i="7" s="1"/>
  <c r="J476" i="7"/>
  <c r="K476" i="7" s="1"/>
  <c r="J477" i="7"/>
  <c r="K477" i="7" s="1"/>
  <c r="J478" i="7"/>
  <c r="K478" i="7" s="1"/>
  <c r="J479" i="7"/>
  <c r="K479" i="7" s="1"/>
  <c r="J480" i="7"/>
  <c r="K480" i="7" s="1"/>
  <c r="J481" i="7"/>
  <c r="K481" i="7" s="1"/>
  <c r="J482" i="7"/>
  <c r="K482" i="7" s="1"/>
  <c r="J483" i="7"/>
  <c r="K483" i="7" s="1"/>
  <c r="J484" i="7"/>
  <c r="K484" i="7" s="1"/>
  <c r="J485" i="7"/>
  <c r="K485" i="7" s="1"/>
  <c r="J486" i="7"/>
  <c r="K486" i="7" s="1"/>
  <c r="J487" i="7"/>
  <c r="K487" i="7" s="1"/>
  <c r="J488" i="7"/>
  <c r="K488" i="7" s="1"/>
  <c r="J489" i="7"/>
  <c r="K489" i="7" s="1"/>
  <c r="J490" i="7"/>
  <c r="K490" i="7" s="1"/>
  <c r="J491" i="7"/>
  <c r="K491" i="7" s="1"/>
  <c r="J492" i="7"/>
  <c r="K492" i="7" s="1"/>
  <c r="J493" i="7"/>
  <c r="K493" i="7" s="1"/>
  <c r="J494" i="7"/>
  <c r="K494" i="7" s="1"/>
  <c r="J495" i="7"/>
  <c r="K495" i="7" s="1"/>
  <c r="J496" i="7"/>
  <c r="K496" i="7" s="1"/>
  <c r="J497" i="7"/>
  <c r="K497" i="7" s="1"/>
  <c r="J498" i="7"/>
  <c r="K498" i="7" s="1"/>
  <c r="J499" i="7"/>
  <c r="K499" i="7" s="1"/>
  <c r="J500" i="7"/>
  <c r="K500" i="7" s="1"/>
  <c r="J501" i="7"/>
  <c r="K501" i="7" s="1"/>
  <c r="J502" i="7"/>
  <c r="K502" i="7" s="1"/>
  <c r="J503" i="7"/>
  <c r="K503" i="7" s="1"/>
  <c r="J504" i="7"/>
  <c r="K504" i="7" s="1"/>
  <c r="J505" i="7"/>
  <c r="K505" i="7" s="1"/>
  <c r="J506" i="7"/>
  <c r="K506" i="7" s="1"/>
  <c r="J507" i="7"/>
  <c r="K507" i="7" s="1"/>
  <c r="J508" i="7"/>
  <c r="K508" i="7" s="1"/>
  <c r="J509" i="7"/>
  <c r="K509" i="7" s="1"/>
  <c r="J510" i="7"/>
  <c r="K510" i="7" s="1"/>
  <c r="J511" i="7"/>
  <c r="K511" i="7" s="1"/>
  <c r="J512" i="7"/>
  <c r="K512" i="7" s="1"/>
  <c r="J513" i="7"/>
  <c r="K513" i="7" s="1"/>
  <c r="J514" i="7"/>
  <c r="K514" i="7" s="1"/>
  <c r="J515" i="7"/>
  <c r="K515" i="7" s="1"/>
  <c r="J516" i="7"/>
  <c r="K516" i="7" s="1"/>
  <c r="J517" i="7"/>
  <c r="K517" i="7" s="1"/>
  <c r="J518" i="7"/>
  <c r="K518" i="7" s="1"/>
  <c r="J519" i="7"/>
  <c r="K519" i="7" s="1"/>
  <c r="J520" i="7"/>
  <c r="K520" i="7" s="1"/>
  <c r="J521" i="7"/>
  <c r="K521" i="7" s="1"/>
  <c r="J522" i="7"/>
  <c r="K522" i="7" s="1"/>
  <c r="J523" i="7"/>
  <c r="K523" i="7" s="1"/>
  <c r="J524" i="7"/>
  <c r="K524" i="7" s="1"/>
  <c r="J525" i="7"/>
  <c r="K525" i="7" s="1"/>
  <c r="J526" i="7"/>
  <c r="K526" i="7" s="1"/>
  <c r="J527" i="7"/>
  <c r="K527" i="7" s="1"/>
  <c r="J528" i="7"/>
  <c r="K528" i="7" s="1"/>
  <c r="J529" i="7"/>
  <c r="K529" i="7" s="1"/>
  <c r="J530" i="7"/>
  <c r="K530" i="7" s="1"/>
  <c r="J531" i="7"/>
  <c r="K531" i="7" s="1"/>
  <c r="J532" i="7"/>
  <c r="K532" i="7" s="1"/>
  <c r="J533" i="7"/>
  <c r="K533" i="7" s="1"/>
  <c r="J534" i="7"/>
  <c r="K534" i="7" s="1"/>
  <c r="J535" i="7"/>
  <c r="K535" i="7" s="1"/>
  <c r="J536" i="7"/>
  <c r="K536" i="7" s="1"/>
  <c r="J537" i="7"/>
  <c r="K537" i="7" s="1"/>
  <c r="J538" i="7"/>
  <c r="K538" i="7" s="1"/>
  <c r="J539" i="7"/>
  <c r="K539" i="7" s="1"/>
  <c r="J540" i="7"/>
  <c r="K540" i="7" s="1"/>
  <c r="J541" i="7"/>
  <c r="K541" i="7" s="1"/>
  <c r="J542" i="7"/>
  <c r="K542" i="7" s="1"/>
  <c r="J543" i="7"/>
  <c r="K543" i="7" s="1"/>
  <c r="J544" i="7"/>
  <c r="K544" i="7" s="1"/>
  <c r="J545" i="7"/>
  <c r="K545" i="7" s="1"/>
  <c r="J546" i="7"/>
  <c r="K546" i="7" s="1"/>
  <c r="J547" i="7"/>
  <c r="K547" i="7" s="1"/>
  <c r="J548" i="7"/>
  <c r="K548" i="7" s="1"/>
  <c r="J549" i="7"/>
  <c r="K549" i="7" s="1"/>
  <c r="J550" i="7"/>
  <c r="K550" i="7" s="1"/>
  <c r="J551" i="7"/>
  <c r="K551" i="7" s="1"/>
  <c r="J552" i="7"/>
  <c r="K552" i="7" s="1"/>
  <c r="J553" i="7"/>
  <c r="K553" i="7" s="1"/>
  <c r="J554" i="7"/>
  <c r="K554" i="7" s="1"/>
  <c r="J555" i="7"/>
  <c r="K555" i="7" s="1"/>
  <c r="J556" i="7"/>
  <c r="K556" i="7" s="1"/>
  <c r="J557" i="7"/>
  <c r="K557" i="7" s="1"/>
  <c r="J558" i="7"/>
  <c r="K558" i="7" s="1"/>
  <c r="J559" i="7"/>
  <c r="K559" i="7" s="1"/>
  <c r="J560" i="7"/>
  <c r="K560" i="7" s="1"/>
  <c r="J561" i="7"/>
  <c r="K561" i="7" s="1"/>
  <c r="J562" i="7"/>
  <c r="K562" i="7" s="1"/>
  <c r="J563" i="7"/>
  <c r="K563" i="7" s="1"/>
  <c r="J564" i="7"/>
  <c r="K564" i="7" s="1"/>
  <c r="J565" i="7"/>
  <c r="K565" i="7" s="1"/>
  <c r="J566" i="7"/>
  <c r="K566" i="7" s="1"/>
  <c r="J567" i="7"/>
  <c r="K567" i="7" s="1"/>
  <c r="J568" i="7"/>
  <c r="K568" i="7" s="1"/>
  <c r="J569" i="7"/>
  <c r="K569" i="7" s="1"/>
  <c r="J570" i="7"/>
  <c r="K570" i="7" s="1"/>
  <c r="J571" i="7"/>
  <c r="K571" i="7" s="1"/>
  <c r="J572" i="7"/>
  <c r="K572" i="7" s="1"/>
  <c r="J573" i="7"/>
  <c r="K573" i="7" s="1"/>
  <c r="J574" i="7"/>
  <c r="K574" i="7" s="1"/>
  <c r="J575" i="7"/>
  <c r="K575" i="7" s="1"/>
  <c r="J576" i="7"/>
  <c r="K576" i="7" s="1"/>
  <c r="J577" i="7"/>
  <c r="K577" i="7" s="1"/>
  <c r="J578" i="7"/>
  <c r="K578" i="7" s="1"/>
  <c r="J579" i="7"/>
  <c r="K579" i="7" s="1"/>
  <c r="J580" i="7"/>
  <c r="K580" i="7" s="1"/>
  <c r="J581" i="7"/>
  <c r="K581" i="7" s="1"/>
  <c r="J582" i="7"/>
  <c r="K582" i="7" s="1"/>
  <c r="J583" i="7"/>
  <c r="K583" i="7" s="1"/>
  <c r="J584" i="7"/>
  <c r="K584" i="7" s="1"/>
  <c r="J585" i="7"/>
  <c r="K585" i="7" s="1"/>
  <c r="J586" i="7"/>
  <c r="K586" i="7" s="1"/>
  <c r="J587" i="7"/>
  <c r="K587" i="7" s="1"/>
  <c r="J588" i="7"/>
  <c r="K588" i="7" s="1"/>
  <c r="J589" i="7"/>
  <c r="K589" i="7" s="1"/>
  <c r="J590" i="7"/>
  <c r="K590" i="7" s="1"/>
  <c r="J591" i="7"/>
  <c r="K591" i="7" s="1"/>
  <c r="J592" i="7"/>
  <c r="K592" i="7" s="1"/>
  <c r="J593" i="7"/>
  <c r="K593" i="7" s="1"/>
  <c r="J594" i="7"/>
  <c r="K594" i="7" s="1"/>
  <c r="J595" i="7"/>
  <c r="K595" i="7" s="1"/>
  <c r="J596" i="7"/>
  <c r="K596" i="7" s="1"/>
  <c r="J597" i="7"/>
  <c r="K597" i="7" s="1"/>
  <c r="J598" i="7"/>
  <c r="K598" i="7" s="1"/>
  <c r="J599" i="7"/>
  <c r="K599" i="7" s="1"/>
  <c r="J600" i="7"/>
  <c r="K600" i="7" s="1"/>
  <c r="J601" i="7"/>
  <c r="K601" i="7" s="1"/>
  <c r="J602" i="7"/>
  <c r="K602" i="7" s="1"/>
  <c r="J603" i="7"/>
  <c r="K603" i="7" s="1"/>
  <c r="J604" i="7"/>
  <c r="K604" i="7" s="1"/>
  <c r="J605" i="7"/>
  <c r="K605" i="7" s="1"/>
  <c r="J606" i="7"/>
  <c r="K606" i="7" s="1"/>
  <c r="J607" i="7"/>
  <c r="K607" i="7" s="1"/>
  <c r="J608" i="7"/>
  <c r="K608" i="7" s="1"/>
  <c r="J609" i="7"/>
  <c r="K609" i="7" s="1"/>
  <c r="J610" i="7"/>
  <c r="K610" i="7" s="1"/>
  <c r="J611" i="7"/>
  <c r="K611" i="7" s="1"/>
  <c r="J612" i="7"/>
  <c r="K612" i="7" s="1"/>
  <c r="J613" i="7"/>
  <c r="K613" i="7" s="1"/>
  <c r="J614" i="7"/>
  <c r="K614" i="7" s="1"/>
  <c r="J615" i="7"/>
  <c r="K615" i="7" s="1"/>
  <c r="J616" i="7"/>
  <c r="K616" i="7" s="1"/>
  <c r="J617" i="7"/>
  <c r="K617" i="7" s="1"/>
  <c r="J618" i="7"/>
  <c r="K618" i="7" s="1"/>
  <c r="J619" i="7"/>
  <c r="K619" i="7" s="1"/>
  <c r="J620" i="7"/>
  <c r="K620" i="7" s="1"/>
  <c r="J621" i="7"/>
  <c r="K621" i="7" s="1"/>
  <c r="J622" i="7"/>
  <c r="K622" i="7" s="1"/>
  <c r="J623" i="7"/>
  <c r="K623" i="7" s="1"/>
  <c r="J624" i="7"/>
  <c r="K624" i="7" s="1"/>
  <c r="J625" i="7"/>
  <c r="K625" i="7" s="1"/>
  <c r="J626" i="7"/>
  <c r="K626" i="7" s="1"/>
  <c r="J627" i="7"/>
  <c r="K627" i="7" s="1"/>
  <c r="J628" i="7"/>
  <c r="K628" i="7" s="1"/>
  <c r="J629" i="7"/>
  <c r="K629" i="7" s="1"/>
  <c r="J630" i="7"/>
  <c r="K630" i="7" s="1"/>
  <c r="J631" i="7"/>
  <c r="K631" i="7" s="1"/>
  <c r="J632" i="7"/>
  <c r="K632" i="7" s="1"/>
  <c r="J633" i="7"/>
  <c r="K633" i="7" s="1"/>
  <c r="J634" i="7"/>
  <c r="K634" i="7" s="1"/>
  <c r="J635" i="7"/>
  <c r="K635" i="7" s="1"/>
  <c r="J636" i="7"/>
  <c r="K636" i="7" s="1"/>
  <c r="J637" i="7"/>
  <c r="K637" i="7" s="1"/>
  <c r="J638" i="7"/>
  <c r="K638" i="7" s="1"/>
  <c r="J639" i="7"/>
  <c r="K639" i="7" s="1"/>
  <c r="J640" i="7"/>
  <c r="K640" i="7" s="1"/>
  <c r="J641" i="7"/>
  <c r="K641" i="7" s="1"/>
  <c r="J642" i="7"/>
  <c r="K642" i="7" s="1"/>
  <c r="J643" i="7"/>
  <c r="K643" i="7" s="1"/>
  <c r="J644" i="7"/>
  <c r="K644" i="7" s="1"/>
  <c r="J645" i="7"/>
  <c r="K645" i="7" s="1"/>
  <c r="J646" i="7"/>
  <c r="K646" i="7" s="1"/>
  <c r="J647" i="7"/>
  <c r="K647" i="7" s="1"/>
  <c r="J648" i="7"/>
  <c r="K648" i="7" s="1"/>
  <c r="J649" i="7"/>
  <c r="K649" i="7" s="1"/>
  <c r="J650" i="7"/>
  <c r="K650" i="7" s="1"/>
  <c r="J651" i="7"/>
  <c r="K651" i="7" s="1"/>
  <c r="J652" i="7"/>
  <c r="K652" i="7" s="1"/>
  <c r="J653" i="7"/>
  <c r="K653" i="7" s="1"/>
  <c r="J654" i="7"/>
  <c r="K654" i="7" s="1"/>
  <c r="J655" i="7"/>
  <c r="K655" i="7" s="1"/>
  <c r="J656" i="7"/>
  <c r="K656" i="7" s="1"/>
  <c r="J657" i="7"/>
  <c r="K657" i="7" s="1"/>
  <c r="J658" i="7"/>
  <c r="K658" i="7" s="1"/>
  <c r="J659" i="7"/>
  <c r="K659" i="7" s="1"/>
  <c r="J660" i="7"/>
  <c r="K660" i="7" s="1"/>
  <c r="J661" i="7"/>
  <c r="K661" i="7" s="1"/>
  <c r="J662" i="7"/>
  <c r="K662" i="7" s="1"/>
  <c r="J663" i="7"/>
  <c r="K663" i="7" s="1"/>
  <c r="J664" i="7"/>
  <c r="K664" i="7" s="1"/>
  <c r="J665" i="7"/>
  <c r="K665" i="7" s="1"/>
  <c r="J666" i="7"/>
  <c r="K666" i="7" s="1"/>
  <c r="J667" i="7"/>
  <c r="K667" i="7" s="1"/>
  <c r="J668" i="7"/>
  <c r="K668" i="7" s="1"/>
  <c r="J669" i="7"/>
  <c r="K669" i="7" s="1"/>
  <c r="J670" i="7"/>
  <c r="K670" i="7" s="1"/>
  <c r="J671" i="7"/>
  <c r="K671" i="7" s="1"/>
  <c r="J672" i="7"/>
  <c r="K672" i="7" s="1"/>
  <c r="J673" i="7"/>
  <c r="K673" i="7" s="1"/>
  <c r="J674" i="7"/>
  <c r="K674" i="7" s="1"/>
  <c r="J675" i="7"/>
  <c r="K675" i="7" s="1"/>
  <c r="J676" i="7"/>
  <c r="K676" i="7" s="1"/>
  <c r="J677" i="7"/>
  <c r="K677" i="7" s="1"/>
  <c r="J678" i="7"/>
  <c r="K678" i="7" s="1"/>
  <c r="J679" i="7"/>
  <c r="K679" i="7" s="1"/>
  <c r="J680" i="7"/>
  <c r="K680" i="7" s="1"/>
  <c r="J681" i="7"/>
  <c r="K681" i="7" s="1"/>
  <c r="J682" i="7"/>
  <c r="K682" i="7" s="1"/>
  <c r="J683" i="7"/>
  <c r="K683" i="7" s="1"/>
  <c r="J684" i="7"/>
  <c r="K684" i="7" s="1"/>
  <c r="J685" i="7"/>
  <c r="K685" i="7" s="1"/>
  <c r="J686" i="7"/>
  <c r="K686" i="7" s="1"/>
  <c r="J687" i="7"/>
  <c r="K687" i="7" s="1"/>
  <c r="J688" i="7"/>
  <c r="K688" i="7" s="1"/>
  <c r="J689" i="7"/>
  <c r="K689" i="7" s="1"/>
  <c r="J690" i="7"/>
  <c r="K690" i="7" s="1"/>
  <c r="J691" i="7"/>
  <c r="K691" i="7" s="1"/>
  <c r="J692" i="7"/>
  <c r="K692" i="7" s="1"/>
  <c r="J693" i="7"/>
  <c r="K693" i="7" s="1"/>
  <c r="J694" i="7"/>
  <c r="K694" i="7" s="1"/>
  <c r="J695" i="7"/>
  <c r="K695" i="7" s="1"/>
  <c r="J696" i="7"/>
  <c r="K696" i="7" s="1"/>
  <c r="J697" i="7"/>
  <c r="K697" i="7" s="1"/>
  <c r="J698" i="7"/>
  <c r="K698" i="7" s="1"/>
  <c r="J699" i="7"/>
  <c r="K699" i="7" s="1"/>
  <c r="J700" i="7"/>
  <c r="K700" i="7" s="1"/>
  <c r="J701" i="7"/>
  <c r="K701" i="7" s="1"/>
  <c r="J702" i="7"/>
  <c r="K702" i="7" s="1"/>
  <c r="J703" i="7"/>
  <c r="K703" i="7" s="1"/>
  <c r="J704" i="7"/>
  <c r="K704" i="7" s="1"/>
  <c r="J705" i="7"/>
  <c r="K705" i="7" s="1"/>
  <c r="J706" i="7"/>
  <c r="K706" i="7" s="1"/>
  <c r="J707" i="7"/>
  <c r="K707" i="7" s="1"/>
  <c r="J708" i="7"/>
  <c r="K708" i="7" s="1"/>
  <c r="J709" i="7"/>
  <c r="K709" i="7" s="1"/>
  <c r="J710" i="7"/>
  <c r="K710" i="7" s="1"/>
  <c r="J711" i="7"/>
  <c r="K711" i="7" s="1"/>
  <c r="J712" i="7"/>
  <c r="K712" i="7" s="1"/>
  <c r="J713" i="7"/>
  <c r="K713" i="7" s="1"/>
  <c r="J714" i="7"/>
  <c r="K714" i="7" s="1"/>
  <c r="J715" i="7"/>
  <c r="K715" i="7" s="1"/>
  <c r="J716" i="7"/>
  <c r="K716" i="7" s="1"/>
  <c r="J717" i="7"/>
  <c r="K717" i="7" s="1"/>
  <c r="J718" i="7"/>
  <c r="K718" i="7" s="1"/>
  <c r="J719" i="7"/>
  <c r="K719" i="7" s="1"/>
  <c r="J720" i="7"/>
  <c r="K720" i="7" s="1"/>
  <c r="J721" i="7"/>
  <c r="K721" i="7" s="1"/>
  <c r="J722" i="7"/>
  <c r="K722" i="7" s="1"/>
  <c r="J723" i="7"/>
  <c r="K723" i="7" s="1"/>
  <c r="J724" i="7"/>
  <c r="K724" i="7" s="1"/>
  <c r="J725" i="7"/>
  <c r="K725" i="7" s="1"/>
  <c r="J726" i="7"/>
  <c r="K726" i="7" s="1"/>
  <c r="J727" i="7"/>
  <c r="K727" i="7" s="1"/>
  <c r="J728" i="7"/>
  <c r="K728" i="7" s="1"/>
  <c r="J729" i="7"/>
  <c r="K729" i="7" s="1"/>
  <c r="J730" i="7"/>
  <c r="K730" i="7" s="1"/>
  <c r="J731" i="7"/>
  <c r="K731" i="7" s="1"/>
  <c r="J732" i="7"/>
  <c r="K732" i="7" s="1"/>
  <c r="J733" i="7"/>
  <c r="K733" i="7" s="1"/>
  <c r="J734" i="7"/>
  <c r="K734" i="7" s="1"/>
  <c r="J735" i="7"/>
  <c r="K735" i="7" s="1"/>
  <c r="J736" i="7"/>
  <c r="K736" i="7" s="1"/>
  <c r="J737" i="7"/>
  <c r="K737" i="7" s="1"/>
  <c r="J738" i="7"/>
  <c r="K738" i="7" s="1"/>
  <c r="J739" i="7"/>
  <c r="K739" i="7" s="1"/>
  <c r="J740" i="7"/>
  <c r="K740" i="7" s="1"/>
  <c r="J741" i="7"/>
  <c r="K741" i="7" s="1"/>
  <c r="J742" i="7"/>
  <c r="K742" i="7" s="1"/>
  <c r="J743" i="7"/>
  <c r="K743" i="7" s="1"/>
  <c r="J744" i="7"/>
  <c r="K744" i="7" s="1"/>
  <c r="J745" i="7"/>
  <c r="K745" i="7" s="1"/>
  <c r="J746" i="7"/>
  <c r="K746" i="7" s="1"/>
  <c r="J747" i="7"/>
  <c r="K747" i="7" s="1"/>
  <c r="J748" i="7"/>
  <c r="K748" i="7" s="1"/>
  <c r="J749" i="7"/>
  <c r="K749" i="7" s="1"/>
  <c r="J750" i="7"/>
  <c r="K750" i="7" s="1"/>
  <c r="J751" i="7"/>
  <c r="K751" i="7" s="1"/>
  <c r="J752" i="7"/>
  <c r="K752" i="7" s="1"/>
  <c r="J753" i="7"/>
  <c r="K753" i="7" s="1"/>
  <c r="J754" i="7"/>
  <c r="K754" i="7" s="1"/>
  <c r="J755" i="7"/>
  <c r="K755" i="7" s="1"/>
  <c r="J756" i="7"/>
  <c r="K756" i="7" s="1"/>
  <c r="J757" i="7"/>
  <c r="K757" i="7" s="1"/>
  <c r="J758" i="7"/>
  <c r="K758" i="7" s="1"/>
  <c r="J759" i="7"/>
  <c r="K759" i="7" s="1"/>
  <c r="J760" i="7"/>
  <c r="K760" i="7" s="1"/>
  <c r="J761" i="7"/>
  <c r="K761" i="7" s="1"/>
  <c r="J762" i="7"/>
  <c r="K762" i="7" s="1"/>
  <c r="J763" i="7"/>
  <c r="K763" i="7" s="1"/>
  <c r="J764" i="7"/>
  <c r="K764" i="7" s="1"/>
  <c r="J765" i="7"/>
  <c r="K765" i="7" s="1"/>
  <c r="J766" i="7"/>
  <c r="K766" i="7" s="1"/>
  <c r="J767" i="7"/>
  <c r="K767" i="7" s="1"/>
  <c r="J768" i="7"/>
  <c r="K768" i="7" s="1"/>
  <c r="J769" i="7"/>
  <c r="K769" i="7" s="1"/>
  <c r="J770" i="7"/>
  <c r="K770" i="7" s="1"/>
  <c r="J771" i="7"/>
  <c r="K771" i="7" s="1"/>
  <c r="J772" i="7"/>
  <c r="K772" i="7" s="1"/>
  <c r="J773" i="7"/>
  <c r="K773" i="7" s="1"/>
  <c r="J774" i="7"/>
  <c r="K774" i="7" s="1"/>
  <c r="J775" i="7"/>
  <c r="K775" i="7" s="1"/>
  <c r="J776" i="7"/>
  <c r="K776" i="7" s="1"/>
  <c r="J777" i="7"/>
  <c r="K777" i="7" s="1"/>
  <c r="J778" i="7"/>
  <c r="K778" i="7" s="1"/>
  <c r="J779" i="7"/>
  <c r="K779" i="7" s="1"/>
  <c r="J780" i="7"/>
  <c r="K780" i="7" s="1"/>
  <c r="J781" i="7"/>
  <c r="K781" i="7" s="1"/>
  <c r="J782" i="7"/>
  <c r="K782" i="7" s="1"/>
  <c r="J783" i="7"/>
  <c r="K783" i="7" s="1"/>
  <c r="J784" i="7"/>
  <c r="K784" i="7" s="1"/>
  <c r="J785" i="7"/>
  <c r="K785" i="7" s="1"/>
  <c r="J786" i="7"/>
  <c r="K786" i="7" s="1"/>
  <c r="J787" i="7"/>
  <c r="K787" i="7" s="1"/>
  <c r="J788" i="7"/>
  <c r="K788" i="7" s="1"/>
  <c r="J789" i="7"/>
  <c r="K789" i="7" s="1"/>
  <c r="J790" i="7"/>
  <c r="K790" i="7" s="1"/>
  <c r="J791" i="7"/>
  <c r="K791" i="7" s="1"/>
  <c r="J792" i="7"/>
  <c r="K792" i="7" s="1"/>
  <c r="J793" i="7"/>
  <c r="K793" i="7" s="1"/>
  <c r="J794" i="7"/>
  <c r="K794" i="7" s="1"/>
  <c r="J795" i="7"/>
  <c r="K795" i="7" s="1"/>
  <c r="J796" i="7"/>
  <c r="K796" i="7" s="1"/>
  <c r="J797" i="7"/>
  <c r="K797" i="7" s="1"/>
  <c r="J798" i="7"/>
  <c r="K798" i="7" s="1"/>
  <c r="J799" i="7"/>
  <c r="K799" i="7" s="1"/>
  <c r="J800" i="7"/>
  <c r="K800" i="7" s="1"/>
  <c r="J801" i="7"/>
  <c r="K801" i="7" s="1"/>
  <c r="J802" i="7"/>
  <c r="K802" i="7" s="1"/>
  <c r="J803" i="7"/>
  <c r="K803" i="7" s="1"/>
  <c r="J804" i="7"/>
  <c r="K804" i="7" s="1"/>
  <c r="J805" i="7"/>
  <c r="K805" i="7" s="1"/>
  <c r="J806" i="7"/>
  <c r="K806" i="7" s="1"/>
  <c r="J807" i="7"/>
  <c r="K807" i="7" s="1"/>
  <c r="J808" i="7"/>
  <c r="K808" i="7" s="1"/>
  <c r="J809" i="7"/>
  <c r="K809" i="7" s="1"/>
  <c r="J810" i="7"/>
  <c r="K810" i="7" s="1"/>
  <c r="J811" i="7"/>
  <c r="K811" i="7" s="1"/>
  <c r="J812" i="7"/>
  <c r="K812" i="7" s="1"/>
  <c r="J813" i="7"/>
  <c r="K813" i="7" s="1"/>
  <c r="J814" i="7"/>
  <c r="K814" i="7" s="1"/>
  <c r="J815" i="7"/>
  <c r="K815" i="7" s="1"/>
  <c r="J816" i="7"/>
  <c r="K816" i="7" s="1"/>
  <c r="J817" i="7"/>
  <c r="K817" i="7" s="1"/>
  <c r="J818" i="7"/>
  <c r="K818" i="7" s="1"/>
  <c r="J819" i="7"/>
  <c r="K819" i="7" s="1"/>
  <c r="J820" i="7"/>
  <c r="K820" i="7" s="1"/>
  <c r="J821" i="7"/>
  <c r="K821" i="7" s="1"/>
  <c r="J822" i="7"/>
  <c r="K822" i="7" s="1"/>
  <c r="J823" i="7"/>
  <c r="K823" i="7" s="1"/>
  <c r="J824" i="7"/>
  <c r="K824" i="7" s="1"/>
  <c r="J825" i="7"/>
  <c r="K825" i="7" s="1"/>
  <c r="J826" i="7"/>
  <c r="K826" i="7" s="1"/>
  <c r="J827" i="7"/>
  <c r="K827" i="7" s="1"/>
  <c r="J828" i="7"/>
  <c r="K828" i="7" s="1"/>
  <c r="J829" i="7"/>
  <c r="K829" i="7" s="1"/>
  <c r="J830" i="7"/>
  <c r="K830" i="7" s="1"/>
  <c r="J831" i="7"/>
  <c r="K831" i="7" s="1"/>
  <c r="J832" i="7"/>
  <c r="K832" i="7" s="1"/>
  <c r="J833" i="7"/>
  <c r="K833" i="7" s="1"/>
  <c r="J834" i="7"/>
  <c r="K834" i="7" s="1"/>
  <c r="J835" i="7"/>
  <c r="K835" i="7" s="1"/>
  <c r="J836" i="7"/>
  <c r="K836" i="7" s="1"/>
  <c r="J837" i="7"/>
  <c r="K837" i="7" s="1"/>
  <c r="J838" i="7"/>
  <c r="K838" i="7" s="1"/>
  <c r="J839" i="7"/>
  <c r="K839" i="7" s="1"/>
  <c r="J840" i="7"/>
  <c r="K840" i="7" s="1"/>
  <c r="J841" i="7"/>
  <c r="K841" i="7" s="1"/>
  <c r="J842" i="7"/>
  <c r="K842" i="7" s="1"/>
  <c r="J843" i="7"/>
  <c r="K843" i="7" s="1"/>
  <c r="J844" i="7"/>
  <c r="K844" i="7" s="1"/>
  <c r="J845" i="7"/>
  <c r="K845" i="7" s="1"/>
  <c r="J846" i="7"/>
  <c r="K846" i="7" s="1"/>
  <c r="J847" i="7"/>
  <c r="K847" i="7" s="1"/>
  <c r="J848" i="7"/>
  <c r="K848" i="7" s="1"/>
  <c r="J849" i="7"/>
  <c r="K849" i="7" s="1"/>
  <c r="J850" i="7"/>
  <c r="K850" i="7" s="1"/>
  <c r="J851" i="7"/>
  <c r="K851" i="7" s="1"/>
  <c r="J852" i="7"/>
  <c r="K852" i="7" s="1"/>
  <c r="J853" i="7"/>
  <c r="K853" i="7" s="1"/>
  <c r="J854" i="7"/>
  <c r="K854" i="7" s="1"/>
  <c r="J855" i="7"/>
  <c r="K855" i="7" s="1"/>
  <c r="J856" i="7"/>
  <c r="K856" i="7" s="1"/>
  <c r="J857" i="7"/>
  <c r="K857" i="7" s="1"/>
  <c r="J858" i="7"/>
  <c r="K858" i="7" s="1"/>
  <c r="J859" i="7"/>
  <c r="K859" i="7" s="1"/>
  <c r="J860" i="7"/>
  <c r="K860" i="7" s="1"/>
  <c r="J861" i="7"/>
  <c r="K861" i="7" s="1"/>
  <c r="J862" i="7"/>
  <c r="K862" i="7" s="1"/>
  <c r="J863" i="7"/>
  <c r="K863" i="7" s="1"/>
  <c r="J864" i="7"/>
  <c r="K864" i="7" s="1"/>
  <c r="J865" i="7"/>
  <c r="K865" i="7" s="1"/>
  <c r="J866" i="7"/>
  <c r="K866" i="7" s="1"/>
  <c r="J867" i="7"/>
  <c r="K867" i="7" s="1"/>
  <c r="J868" i="7"/>
  <c r="K868" i="7" s="1"/>
  <c r="J869" i="7"/>
  <c r="K869" i="7" s="1"/>
  <c r="J870" i="7"/>
  <c r="K870" i="7" s="1"/>
  <c r="J871" i="7"/>
  <c r="K871" i="7" s="1"/>
  <c r="J872" i="7"/>
  <c r="K872" i="7" s="1"/>
  <c r="J873" i="7"/>
  <c r="K873" i="7" s="1"/>
  <c r="J874" i="7"/>
  <c r="K874" i="7" s="1"/>
  <c r="J875" i="7"/>
  <c r="K875" i="7" s="1"/>
  <c r="J876" i="7"/>
  <c r="K876" i="7" s="1"/>
  <c r="J877" i="7"/>
  <c r="K877" i="7" s="1"/>
  <c r="J878" i="7"/>
  <c r="K878" i="7" s="1"/>
  <c r="J879" i="7"/>
  <c r="K879" i="7" s="1"/>
  <c r="J880" i="7"/>
  <c r="K880" i="7" s="1"/>
  <c r="J881" i="7"/>
  <c r="K881" i="7" s="1"/>
  <c r="J882" i="7"/>
  <c r="K882" i="7" s="1"/>
  <c r="J883" i="7"/>
  <c r="K883" i="7" s="1"/>
  <c r="J884" i="7"/>
  <c r="K884" i="7" s="1"/>
  <c r="J885" i="7"/>
  <c r="K885" i="7" s="1"/>
  <c r="J886" i="7"/>
  <c r="K886" i="7" s="1"/>
  <c r="J887" i="7"/>
  <c r="K887" i="7" s="1"/>
  <c r="J888" i="7"/>
  <c r="K888" i="7" s="1"/>
  <c r="J889" i="7"/>
  <c r="K889" i="7" s="1"/>
  <c r="J890" i="7"/>
  <c r="K890" i="7" s="1"/>
  <c r="J891" i="7"/>
  <c r="K891" i="7" s="1"/>
  <c r="J892" i="7"/>
  <c r="K892" i="7" s="1"/>
  <c r="J893" i="7"/>
  <c r="K893" i="7" s="1"/>
  <c r="J894" i="7"/>
  <c r="K894" i="7" s="1"/>
  <c r="J895" i="7"/>
  <c r="K895" i="7" s="1"/>
  <c r="J896" i="7"/>
  <c r="K896" i="7" s="1"/>
  <c r="J897" i="7"/>
  <c r="K897" i="7" s="1"/>
  <c r="J898" i="7"/>
  <c r="K898" i="7" s="1"/>
  <c r="J899" i="7"/>
  <c r="K899" i="7" s="1"/>
  <c r="J900" i="7"/>
  <c r="K900" i="7" s="1"/>
  <c r="J901" i="7"/>
  <c r="K901" i="7" s="1"/>
  <c r="J902" i="7"/>
  <c r="K902" i="7" s="1"/>
  <c r="J903" i="7"/>
  <c r="K903" i="7" s="1"/>
  <c r="J904" i="7"/>
  <c r="K904" i="7" s="1"/>
  <c r="J905" i="7"/>
  <c r="K905" i="7" s="1"/>
  <c r="J906" i="7"/>
  <c r="K906" i="7" s="1"/>
  <c r="J907" i="7"/>
  <c r="K907" i="7" s="1"/>
  <c r="J908" i="7"/>
  <c r="K908" i="7" s="1"/>
  <c r="J909" i="7"/>
  <c r="K909" i="7" s="1"/>
  <c r="J910" i="7"/>
  <c r="K910" i="7" s="1"/>
  <c r="J911" i="7"/>
  <c r="K911" i="7" s="1"/>
  <c r="J912" i="7"/>
  <c r="K912" i="7" s="1"/>
  <c r="J913" i="7"/>
  <c r="K913" i="7" s="1"/>
  <c r="J914" i="7"/>
  <c r="K914" i="7" s="1"/>
  <c r="J915" i="7"/>
  <c r="K915" i="7" s="1"/>
  <c r="J916" i="7"/>
  <c r="K916" i="7" s="1"/>
  <c r="J917" i="7"/>
  <c r="K917" i="7" s="1"/>
  <c r="J918" i="7"/>
  <c r="K918" i="7" s="1"/>
  <c r="J919" i="7"/>
  <c r="K919" i="7" s="1"/>
  <c r="J920" i="7"/>
  <c r="K920" i="7" s="1"/>
  <c r="J921" i="7"/>
  <c r="K921" i="7" s="1"/>
  <c r="J922" i="7"/>
  <c r="K922" i="7" s="1"/>
  <c r="J923" i="7"/>
  <c r="K923" i="7" s="1"/>
  <c r="J924" i="7"/>
  <c r="K924" i="7" s="1"/>
  <c r="J925" i="7"/>
  <c r="K925" i="7" s="1"/>
  <c r="J926" i="7"/>
  <c r="K926" i="7" s="1"/>
  <c r="J927" i="7"/>
  <c r="K927" i="7" s="1"/>
  <c r="J928" i="7"/>
  <c r="K928" i="7" s="1"/>
  <c r="J929" i="7"/>
  <c r="K929" i="7" s="1"/>
  <c r="J930" i="7"/>
  <c r="K930" i="7" s="1"/>
  <c r="J931" i="7"/>
  <c r="K931" i="7" s="1"/>
  <c r="J932" i="7"/>
  <c r="K932" i="7" s="1"/>
  <c r="J933" i="7"/>
  <c r="K933" i="7" s="1"/>
  <c r="J934" i="7"/>
  <c r="K934" i="7" s="1"/>
  <c r="J935" i="7"/>
  <c r="K935" i="7" s="1"/>
  <c r="J936" i="7"/>
  <c r="K936" i="7" s="1"/>
  <c r="J937" i="7"/>
  <c r="K937" i="7" s="1"/>
  <c r="J938" i="7"/>
  <c r="K938" i="7" s="1"/>
  <c r="J939" i="7"/>
  <c r="K939" i="7" s="1"/>
  <c r="J940" i="7"/>
  <c r="K940" i="7" s="1"/>
  <c r="J941" i="7"/>
  <c r="K941" i="7" s="1"/>
  <c r="J942" i="7"/>
  <c r="K942" i="7" s="1"/>
  <c r="J943" i="7"/>
  <c r="K943" i="7" s="1"/>
  <c r="J944" i="7"/>
  <c r="K944" i="7" s="1"/>
  <c r="J945" i="7"/>
  <c r="K945" i="7" s="1"/>
  <c r="J946" i="7"/>
  <c r="K946" i="7" s="1"/>
  <c r="J947" i="7"/>
  <c r="K947" i="7" s="1"/>
  <c r="J948" i="7"/>
  <c r="K948" i="7" s="1"/>
  <c r="J949" i="7"/>
  <c r="K949" i="7" s="1"/>
  <c r="J950" i="7"/>
  <c r="K950" i="7" s="1"/>
  <c r="J951" i="7"/>
  <c r="K951" i="7" s="1"/>
  <c r="J952" i="7"/>
  <c r="K952" i="7" s="1"/>
  <c r="J953" i="7"/>
  <c r="K953" i="7" s="1"/>
  <c r="J954" i="7"/>
  <c r="K954" i="7" s="1"/>
  <c r="J955" i="7"/>
  <c r="K955" i="7" s="1"/>
  <c r="J956" i="7"/>
  <c r="K956" i="7" s="1"/>
  <c r="J957" i="7"/>
  <c r="K957" i="7" s="1"/>
  <c r="J958" i="7"/>
  <c r="K958" i="7" s="1"/>
  <c r="J959" i="7"/>
  <c r="K959" i="7" s="1"/>
  <c r="J960" i="7"/>
  <c r="K960" i="7" s="1"/>
  <c r="J961" i="7"/>
  <c r="K961" i="7" s="1"/>
  <c r="J962" i="7"/>
  <c r="K962" i="7" s="1"/>
  <c r="J963" i="7"/>
  <c r="K963" i="7" s="1"/>
  <c r="J964" i="7"/>
  <c r="K964" i="7" s="1"/>
  <c r="J965" i="7"/>
  <c r="K965" i="7" s="1"/>
  <c r="J966" i="7"/>
  <c r="K966" i="7" s="1"/>
  <c r="J967" i="7"/>
  <c r="K967" i="7" s="1"/>
  <c r="J968" i="7"/>
  <c r="K968" i="7" s="1"/>
  <c r="J969" i="7"/>
  <c r="K969" i="7" s="1"/>
  <c r="J970" i="7"/>
  <c r="K970" i="7" s="1"/>
  <c r="J971" i="7"/>
  <c r="K971" i="7" s="1"/>
  <c r="J972" i="7"/>
  <c r="K972" i="7" s="1"/>
  <c r="J973" i="7"/>
  <c r="K973" i="7" s="1"/>
  <c r="J974" i="7"/>
  <c r="K974" i="7" s="1"/>
  <c r="J975" i="7"/>
  <c r="K975" i="7" s="1"/>
  <c r="J976" i="7"/>
  <c r="K976" i="7" s="1"/>
  <c r="J977" i="7"/>
  <c r="K977" i="7" s="1"/>
  <c r="J978" i="7"/>
  <c r="K978" i="7" s="1"/>
  <c r="J979" i="7"/>
  <c r="K979" i="7" s="1"/>
  <c r="J980" i="7"/>
  <c r="K980" i="7" s="1"/>
  <c r="J981" i="7"/>
  <c r="K981" i="7" s="1"/>
  <c r="J982" i="7"/>
  <c r="K982" i="7" s="1"/>
  <c r="J983" i="7"/>
  <c r="K983" i="7" s="1"/>
  <c r="J984" i="7"/>
  <c r="K984" i="7" s="1"/>
  <c r="J985" i="7"/>
  <c r="K985" i="7" s="1"/>
  <c r="J986" i="7"/>
  <c r="K986" i="7" s="1"/>
  <c r="J987" i="7"/>
  <c r="K987" i="7" s="1"/>
  <c r="J988" i="7"/>
  <c r="K988" i="7" s="1"/>
  <c r="J989" i="7"/>
  <c r="K989" i="7" s="1"/>
  <c r="J990" i="7"/>
  <c r="K990" i="7" s="1"/>
  <c r="J991" i="7"/>
  <c r="K991" i="7" s="1"/>
  <c r="J992" i="7"/>
  <c r="K992" i="7" s="1"/>
  <c r="J993" i="7"/>
  <c r="K993" i="7" s="1"/>
  <c r="J994" i="7"/>
  <c r="K994" i="7" s="1"/>
  <c r="J995" i="7"/>
  <c r="K995" i="7" s="1"/>
  <c r="J996" i="7"/>
  <c r="K996" i="7" s="1"/>
  <c r="J997" i="7"/>
  <c r="K997" i="7" s="1"/>
  <c r="J998" i="7"/>
  <c r="K998" i="7" s="1"/>
  <c r="J999" i="7"/>
  <c r="K999" i="7" s="1"/>
  <c r="J1000" i="7"/>
  <c r="K1000" i="7" s="1"/>
  <c r="J1001" i="7"/>
  <c r="K1001" i="7" s="1"/>
  <c r="J1002" i="7"/>
  <c r="K1002" i="7" s="1"/>
  <c r="J1003" i="7"/>
  <c r="K1003" i="7" s="1"/>
  <c r="J1004" i="7"/>
  <c r="K1004" i="7" s="1"/>
  <c r="J1005" i="7"/>
  <c r="K1005" i="7" s="1"/>
  <c r="J1006" i="7"/>
  <c r="K1006" i="7" s="1"/>
  <c r="J1007" i="7"/>
  <c r="K1007" i="7" s="1"/>
  <c r="J1008" i="7"/>
  <c r="K1008" i="7" s="1"/>
  <c r="J1009" i="7"/>
  <c r="K1009" i="7" s="1"/>
  <c r="J1010" i="7"/>
  <c r="K1010" i="7" s="1"/>
  <c r="J1011" i="7"/>
  <c r="K1011" i="7" s="1"/>
  <c r="J1012" i="7"/>
  <c r="K1012" i="7" s="1"/>
  <c r="J1013" i="7"/>
  <c r="K1013" i="7" s="1"/>
  <c r="J1014" i="7"/>
  <c r="K1014" i="7" s="1"/>
  <c r="J1015" i="7"/>
  <c r="K1015" i="7" s="1"/>
  <c r="J1016" i="7"/>
  <c r="K1016" i="7" s="1"/>
  <c r="J1017" i="7"/>
  <c r="K1017" i="7" s="1"/>
  <c r="J1018" i="7"/>
  <c r="K1018" i="7" s="1"/>
  <c r="J1019" i="7"/>
  <c r="K1019" i="7" s="1"/>
  <c r="J1020" i="7"/>
  <c r="K1020" i="7" s="1"/>
  <c r="J1021" i="7"/>
  <c r="K1021" i="7" s="1"/>
  <c r="J1022" i="7"/>
  <c r="K1022" i="7" s="1"/>
  <c r="J1023" i="7"/>
  <c r="K1023" i="7" s="1"/>
  <c r="J1024" i="7"/>
  <c r="K1024" i="7" s="1"/>
  <c r="J1025" i="7"/>
  <c r="K1025" i="7" s="1"/>
  <c r="J1026" i="7"/>
  <c r="K1026" i="7" s="1"/>
  <c r="J1027" i="7"/>
  <c r="K1027" i="7" s="1"/>
  <c r="J1028" i="7"/>
  <c r="K1028" i="7" s="1"/>
  <c r="J1029" i="7"/>
  <c r="K1029" i="7" s="1"/>
  <c r="J1030" i="7"/>
  <c r="K1030" i="7" s="1"/>
  <c r="J1031" i="7"/>
  <c r="K1031" i="7" s="1"/>
  <c r="J1032" i="7"/>
  <c r="K1032" i="7" s="1"/>
  <c r="J1033" i="7"/>
  <c r="K1033" i="7" s="1"/>
  <c r="J1034" i="7"/>
  <c r="K1034" i="7" s="1"/>
  <c r="J1035" i="7"/>
  <c r="K1035" i="7" s="1"/>
  <c r="J1036" i="7"/>
  <c r="K1036" i="7" s="1"/>
  <c r="J1037" i="7"/>
  <c r="K1037" i="7" s="1"/>
  <c r="J1038" i="7"/>
  <c r="K1038" i="7" s="1"/>
  <c r="J1039" i="7"/>
  <c r="K1039" i="7" s="1"/>
  <c r="J1040" i="7"/>
  <c r="K1040" i="7" s="1"/>
  <c r="J1041" i="7"/>
  <c r="K1041" i="7" s="1"/>
  <c r="J1042" i="7"/>
  <c r="K1042" i="7" s="1"/>
  <c r="J1043" i="7"/>
  <c r="K1043" i="7" s="1"/>
  <c r="J1044" i="7"/>
  <c r="K1044" i="7" s="1"/>
  <c r="J1045" i="7"/>
  <c r="K1045" i="7" s="1"/>
  <c r="J1046" i="7"/>
  <c r="K1046" i="7" s="1"/>
  <c r="J1047" i="7"/>
  <c r="K1047" i="7" s="1"/>
  <c r="J1048" i="7"/>
  <c r="K1048" i="7" s="1"/>
  <c r="J1049" i="7"/>
  <c r="K1049" i="7" s="1"/>
  <c r="J1050" i="7"/>
  <c r="K1050" i="7" s="1"/>
  <c r="J1051" i="7"/>
  <c r="K1051" i="7" s="1"/>
  <c r="J1052" i="7"/>
  <c r="K1052" i="7" s="1"/>
  <c r="J1053" i="7"/>
  <c r="K1053" i="7" s="1"/>
  <c r="J1054" i="7"/>
  <c r="K1054" i="7" s="1"/>
  <c r="J1055" i="7"/>
  <c r="K1055" i="7" s="1"/>
  <c r="J1056" i="7"/>
  <c r="K1056" i="7" s="1"/>
  <c r="J1057" i="7"/>
  <c r="K1057" i="7" s="1"/>
  <c r="J1058" i="7"/>
  <c r="K1058" i="7" s="1"/>
  <c r="J1059" i="7"/>
  <c r="K1059" i="7" s="1"/>
  <c r="J1060" i="7"/>
  <c r="K1060" i="7" s="1"/>
  <c r="J1061" i="7"/>
  <c r="K1061" i="7" s="1"/>
  <c r="J1062" i="7"/>
  <c r="K1062" i="7" s="1"/>
  <c r="J1063" i="7"/>
  <c r="K1063" i="7" s="1"/>
  <c r="J1064" i="7"/>
  <c r="K1064" i="7" s="1"/>
  <c r="J1065" i="7"/>
  <c r="K1065" i="7" s="1"/>
  <c r="J1066" i="7"/>
  <c r="K1066" i="7" s="1"/>
  <c r="J1067" i="7"/>
  <c r="K1067" i="7" s="1"/>
  <c r="J1068" i="7"/>
  <c r="K1068" i="7" s="1"/>
  <c r="J1069" i="7"/>
  <c r="K1069" i="7" s="1"/>
  <c r="J1070" i="7"/>
  <c r="K1070" i="7" s="1"/>
  <c r="J1071" i="7"/>
  <c r="K1071" i="7" s="1"/>
  <c r="J1072" i="7"/>
  <c r="K1072" i="7" s="1"/>
  <c r="J1073" i="7"/>
  <c r="K1073" i="7" s="1"/>
  <c r="J1074" i="7"/>
  <c r="K1074" i="7" s="1"/>
  <c r="J1075" i="7"/>
  <c r="K1075" i="7" s="1"/>
  <c r="J1076" i="7"/>
  <c r="K1076" i="7" s="1"/>
  <c r="J1077" i="7"/>
  <c r="K1077" i="7" s="1"/>
  <c r="J1078" i="7"/>
  <c r="K1078" i="7" s="1"/>
  <c r="J1079" i="7"/>
  <c r="K1079" i="7" s="1"/>
  <c r="J1080" i="7"/>
  <c r="K1080" i="7" s="1"/>
  <c r="J1081" i="7"/>
  <c r="K1081" i="7" s="1"/>
  <c r="J1082" i="7"/>
  <c r="K1082" i="7" s="1"/>
  <c r="J1083" i="7"/>
  <c r="K1083" i="7" s="1"/>
  <c r="J1084" i="7"/>
  <c r="K1084" i="7" s="1"/>
  <c r="J1085" i="7"/>
  <c r="K1085" i="7" s="1"/>
  <c r="J1086" i="7"/>
  <c r="K1086" i="7" s="1"/>
  <c r="J1087" i="7"/>
  <c r="K1087" i="7" s="1"/>
  <c r="J1088" i="7"/>
  <c r="K1088" i="7" s="1"/>
  <c r="J1089" i="7"/>
  <c r="K1089" i="7" s="1"/>
  <c r="J1090" i="7"/>
  <c r="K1090" i="7" s="1"/>
  <c r="J1091" i="7"/>
  <c r="K1091" i="7" s="1"/>
  <c r="J1092" i="7"/>
  <c r="K1092" i="7" s="1"/>
  <c r="J1093" i="7"/>
  <c r="K1093" i="7" s="1"/>
  <c r="J1094" i="7"/>
  <c r="K1094" i="7" s="1"/>
  <c r="J1095" i="7"/>
  <c r="K1095" i="7" s="1"/>
  <c r="J1096" i="7"/>
  <c r="K1096" i="7" s="1"/>
  <c r="J1097" i="7"/>
  <c r="K1097" i="7" s="1"/>
  <c r="J1098" i="7"/>
  <c r="K1098" i="7" s="1"/>
  <c r="J1099" i="7"/>
  <c r="K1099" i="7" s="1"/>
  <c r="J1100" i="7"/>
  <c r="K1100" i="7" s="1"/>
  <c r="J1101" i="7"/>
  <c r="K1101" i="7" s="1"/>
  <c r="J1102" i="7"/>
  <c r="K1102" i="7" s="1"/>
  <c r="J1103" i="7"/>
  <c r="K1103" i="7" s="1"/>
  <c r="J1104" i="7"/>
  <c r="K1104" i="7" s="1"/>
  <c r="J1105" i="7"/>
  <c r="K1105" i="7" s="1"/>
  <c r="J1106" i="7"/>
  <c r="K1106" i="7" s="1"/>
  <c r="J1107" i="7"/>
  <c r="K1107" i="7" s="1"/>
  <c r="J1108" i="7"/>
  <c r="K1108" i="7" s="1"/>
  <c r="J1109" i="7"/>
  <c r="K1109" i="7" s="1"/>
  <c r="J1110" i="7"/>
  <c r="K1110" i="7" s="1"/>
  <c r="J1111" i="7"/>
  <c r="K1111" i="7" s="1"/>
  <c r="J1112" i="7"/>
  <c r="K1112" i="7" s="1"/>
  <c r="J1113" i="7"/>
  <c r="K1113" i="7" s="1"/>
  <c r="J1114" i="7"/>
  <c r="K1114" i="7" s="1"/>
  <c r="J1115" i="7"/>
  <c r="K1115" i="7" s="1"/>
  <c r="J1116" i="7"/>
  <c r="K1116" i="7" s="1"/>
  <c r="J1117" i="7"/>
  <c r="K1117" i="7" s="1"/>
  <c r="J1118" i="7"/>
  <c r="K1118" i="7" s="1"/>
  <c r="J1119" i="7"/>
  <c r="K1119" i="7" s="1"/>
  <c r="J1120" i="7"/>
  <c r="K1120" i="7" s="1"/>
  <c r="J1121" i="7"/>
  <c r="K1121" i="7" s="1"/>
  <c r="J1122" i="7"/>
  <c r="K1122" i="7" s="1"/>
  <c r="J1123" i="7"/>
  <c r="K1123" i="7" s="1"/>
  <c r="J1124" i="7"/>
  <c r="K1124" i="7" s="1"/>
  <c r="J1125" i="7"/>
  <c r="K1125" i="7" s="1"/>
  <c r="J1126" i="7"/>
  <c r="K1126" i="7" s="1"/>
  <c r="J1127" i="7"/>
  <c r="K1127" i="7" s="1"/>
  <c r="J1128" i="7"/>
  <c r="K1128" i="7" s="1"/>
  <c r="J1129" i="7"/>
  <c r="K1129" i="7" s="1"/>
  <c r="J1130" i="7"/>
  <c r="K1130" i="7" s="1"/>
  <c r="J1131" i="7"/>
  <c r="K1131" i="7" s="1"/>
  <c r="J1132" i="7"/>
  <c r="K1132" i="7" s="1"/>
  <c r="J1133" i="7"/>
  <c r="K1133" i="7" s="1"/>
  <c r="J1134" i="7"/>
  <c r="K1134" i="7" s="1"/>
  <c r="J1135" i="7"/>
  <c r="K1135" i="7" s="1"/>
  <c r="J1136" i="7"/>
  <c r="K1136" i="7" s="1"/>
  <c r="J1137" i="7"/>
  <c r="K1137" i="7" s="1"/>
  <c r="J1138" i="7"/>
  <c r="K1138" i="7" s="1"/>
  <c r="J1139" i="7"/>
  <c r="K1139" i="7" s="1"/>
  <c r="J1140" i="7"/>
  <c r="K1140" i="7" s="1"/>
  <c r="J1141" i="7"/>
  <c r="K1141" i="7" s="1"/>
  <c r="J1142" i="7"/>
  <c r="K1142" i="7" s="1"/>
  <c r="J1143" i="7"/>
  <c r="K1143" i="7" s="1"/>
  <c r="J1144" i="7"/>
  <c r="K1144" i="7" s="1"/>
  <c r="J1145" i="7"/>
  <c r="K1145" i="7" s="1"/>
  <c r="J1146" i="7"/>
  <c r="K1146" i="7" s="1"/>
  <c r="J1147" i="7"/>
  <c r="K1147" i="7" s="1"/>
  <c r="J1148" i="7"/>
  <c r="K1148" i="7" s="1"/>
  <c r="J1149" i="7"/>
  <c r="K1149" i="7" s="1"/>
  <c r="J1150" i="7"/>
  <c r="K1150" i="7" s="1"/>
  <c r="J1151" i="7"/>
  <c r="K1151" i="7" s="1"/>
  <c r="J1152" i="7"/>
  <c r="K1152" i="7" s="1"/>
  <c r="J1153" i="7"/>
  <c r="K1153" i="7" s="1"/>
  <c r="J1154" i="7"/>
  <c r="K1154" i="7" s="1"/>
  <c r="J1155" i="7"/>
  <c r="K1155" i="7" s="1"/>
  <c r="J1156" i="7"/>
  <c r="K1156" i="7" s="1"/>
  <c r="J1157" i="7"/>
  <c r="K1157" i="7" s="1"/>
  <c r="J1158" i="7"/>
  <c r="K1158" i="7" s="1"/>
  <c r="J1159" i="7"/>
  <c r="K1159" i="7" s="1"/>
  <c r="J1160" i="7"/>
  <c r="K1160" i="7" s="1"/>
  <c r="J1161" i="7"/>
  <c r="K1161" i="7" s="1"/>
  <c r="J1162" i="7"/>
  <c r="K1162" i="7" s="1"/>
  <c r="J1163" i="7"/>
  <c r="K1163" i="7" s="1"/>
  <c r="J1164" i="7"/>
  <c r="K1164" i="7" s="1"/>
  <c r="J1165" i="7"/>
  <c r="K1165" i="7" s="1"/>
  <c r="J1166" i="7"/>
  <c r="K1166" i="7" s="1"/>
  <c r="J1167" i="7"/>
  <c r="K1167" i="7" s="1"/>
  <c r="J1168" i="7"/>
  <c r="K1168" i="7" s="1"/>
  <c r="J1169" i="7"/>
  <c r="K1169" i="7" s="1"/>
  <c r="J1170" i="7"/>
  <c r="K1170" i="7" s="1"/>
  <c r="J1171" i="7"/>
  <c r="K1171" i="7" s="1"/>
  <c r="J1172" i="7"/>
  <c r="K1172" i="7" s="1"/>
  <c r="J1173" i="7"/>
  <c r="K1173" i="7" s="1"/>
  <c r="J1174" i="7"/>
  <c r="K1174" i="7" s="1"/>
  <c r="J1175" i="7"/>
  <c r="K1175" i="7" s="1"/>
  <c r="J1176" i="7"/>
  <c r="K1176" i="7" s="1"/>
  <c r="J1177" i="7"/>
  <c r="K1177" i="7" s="1"/>
  <c r="J1178" i="7"/>
  <c r="K1178" i="7" s="1"/>
  <c r="J1179" i="7"/>
  <c r="K1179" i="7" s="1"/>
  <c r="J1180" i="7"/>
  <c r="K1180" i="7" s="1"/>
  <c r="J1181" i="7"/>
  <c r="K1181" i="7" s="1"/>
  <c r="J1182" i="7"/>
  <c r="K1182" i="7" s="1"/>
  <c r="J1183" i="7"/>
  <c r="K1183" i="7" s="1"/>
  <c r="J1184" i="7"/>
  <c r="K1184" i="7" s="1"/>
  <c r="J1185" i="7"/>
  <c r="K1185" i="7" s="1"/>
  <c r="J1186" i="7"/>
  <c r="K1186" i="7" s="1"/>
  <c r="J1187" i="7"/>
  <c r="K1187" i="7" s="1"/>
  <c r="J1188" i="7"/>
  <c r="K1188" i="7" s="1"/>
  <c r="J1189" i="7"/>
  <c r="K1189" i="7" s="1"/>
  <c r="J1190" i="7"/>
  <c r="K1190" i="7" s="1"/>
  <c r="J1191" i="7"/>
  <c r="K1191" i="7" s="1"/>
  <c r="J1192" i="7"/>
  <c r="K1192" i="7" s="1"/>
  <c r="J1193" i="7"/>
  <c r="K1193" i="7" s="1"/>
  <c r="J1194" i="7"/>
  <c r="K1194" i="7" s="1"/>
  <c r="J1195" i="7"/>
  <c r="K1195" i="7" s="1"/>
  <c r="J1196" i="7"/>
  <c r="K1196" i="7" s="1"/>
  <c r="J1197" i="7"/>
  <c r="K1197" i="7" s="1"/>
  <c r="J1198" i="7"/>
  <c r="K1198" i="7" s="1"/>
  <c r="J1199" i="7"/>
  <c r="K1199" i="7" s="1"/>
  <c r="J1200" i="7"/>
  <c r="K1200" i="7" s="1"/>
  <c r="J1201" i="7"/>
  <c r="K1201" i="7" s="1"/>
  <c r="J1202" i="7"/>
  <c r="K1202" i="7" s="1"/>
  <c r="J1203" i="7"/>
  <c r="K1203" i="7" s="1"/>
  <c r="J1204" i="7"/>
  <c r="K1204" i="7" s="1"/>
  <c r="J1205" i="7"/>
  <c r="K1205" i="7" s="1"/>
  <c r="J1206" i="7"/>
  <c r="K1206" i="7" s="1"/>
  <c r="J1207" i="7"/>
  <c r="K1207" i="7" s="1"/>
  <c r="J1208" i="7"/>
  <c r="K1208" i="7" s="1"/>
  <c r="J1209" i="7"/>
  <c r="K1209" i="7" s="1"/>
  <c r="J1210" i="7"/>
  <c r="K1210" i="7" s="1"/>
  <c r="J1211" i="7"/>
  <c r="K1211" i="7" s="1"/>
  <c r="J1212" i="7"/>
  <c r="K1212" i="7" s="1"/>
  <c r="J1213" i="7"/>
  <c r="K1213" i="7" s="1"/>
  <c r="J1214" i="7"/>
  <c r="K1214" i="7" s="1"/>
  <c r="J1215" i="7"/>
  <c r="K1215" i="7" s="1"/>
  <c r="J1216" i="7"/>
  <c r="K1216" i="7" s="1"/>
  <c r="J1217" i="7"/>
  <c r="K1217" i="7" s="1"/>
  <c r="J1218" i="7"/>
  <c r="K1218" i="7" s="1"/>
  <c r="J1219" i="7"/>
  <c r="K1219" i="7" s="1"/>
  <c r="J1220" i="7"/>
  <c r="K1220" i="7" s="1"/>
  <c r="J1221" i="7"/>
  <c r="K1221" i="7" s="1"/>
  <c r="J1222" i="7"/>
  <c r="K1222" i="7" s="1"/>
  <c r="J1223" i="7"/>
  <c r="K1223" i="7" s="1"/>
  <c r="J1224" i="7"/>
  <c r="K1224" i="7" s="1"/>
  <c r="J1225" i="7"/>
  <c r="K1225" i="7" s="1"/>
  <c r="J1226" i="7"/>
  <c r="K1226" i="7" s="1"/>
  <c r="J1227" i="7"/>
  <c r="K1227" i="7" s="1"/>
  <c r="J1228" i="7"/>
  <c r="K1228" i="7" s="1"/>
  <c r="J1229" i="7"/>
  <c r="K1229" i="7" s="1"/>
  <c r="J1230" i="7"/>
  <c r="K1230" i="7" s="1"/>
  <c r="J1231" i="7"/>
  <c r="K1231" i="7" s="1"/>
  <c r="J1232" i="7"/>
  <c r="K1232" i="7" s="1"/>
  <c r="J1233" i="7"/>
  <c r="K1233" i="7" s="1"/>
  <c r="J1234" i="7"/>
  <c r="K1234" i="7" s="1"/>
  <c r="J1235" i="7"/>
  <c r="K1235" i="7" s="1"/>
  <c r="J1236" i="7"/>
  <c r="K1236" i="7" s="1"/>
  <c r="J1237" i="7"/>
  <c r="K1237" i="7" s="1"/>
  <c r="J1238" i="7"/>
  <c r="K1238" i="7" s="1"/>
  <c r="J1239" i="7"/>
  <c r="K1239" i="7" s="1"/>
  <c r="J1240" i="7"/>
  <c r="K1240" i="7" s="1"/>
  <c r="J1241" i="7"/>
  <c r="K1241" i="7" s="1"/>
  <c r="J1242" i="7"/>
  <c r="K1242" i="7" s="1"/>
  <c r="J1243" i="7"/>
  <c r="K1243" i="7" s="1"/>
  <c r="J1244" i="7"/>
  <c r="K1244" i="7" s="1"/>
  <c r="J1245" i="7"/>
  <c r="K1245" i="7" s="1"/>
  <c r="J1246" i="7"/>
  <c r="K1246" i="7" s="1"/>
  <c r="J1247" i="7"/>
  <c r="K1247" i="7" s="1"/>
  <c r="J1248" i="7"/>
  <c r="K1248" i="7" s="1"/>
  <c r="J1249" i="7"/>
  <c r="K1249" i="7" s="1"/>
  <c r="J1250" i="7"/>
  <c r="K1250" i="7" s="1"/>
  <c r="J1251" i="7"/>
  <c r="K1251" i="7" s="1"/>
  <c r="J1252" i="7"/>
  <c r="K1252" i="7" s="1"/>
  <c r="J1253" i="7"/>
  <c r="K1253" i="7" s="1"/>
  <c r="J1254" i="7"/>
  <c r="K1254" i="7" s="1"/>
  <c r="J1255" i="7"/>
  <c r="K1255" i="7" s="1"/>
  <c r="J1256" i="7"/>
  <c r="K1256" i="7" s="1"/>
  <c r="J1257" i="7"/>
  <c r="K1257" i="7" s="1"/>
  <c r="J1258" i="7"/>
  <c r="K1258" i="7" s="1"/>
  <c r="J1259" i="7"/>
  <c r="K1259" i="7" s="1"/>
  <c r="J1260" i="7"/>
  <c r="K1260" i="7" s="1"/>
  <c r="J1261" i="7"/>
  <c r="K1261" i="7" s="1"/>
  <c r="J1262" i="7"/>
  <c r="K1262" i="7" s="1"/>
  <c r="J1263" i="7"/>
  <c r="K1263" i="7" s="1"/>
  <c r="J1264" i="7"/>
  <c r="K1264" i="7" s="1"/>
  <c r="J1265" i="7"/>
  <c r="K1265" i="7" s="1"/>
  <c r="J1266" i="7"/>
  <c r="K1266" i="7" s="1"/>
  <c r="J1267" i="7"/>
  <c r="K1267" i="7" s="1"/>
  <c r="J1268" i="7"/>
  <c r="K1268" i="7" s="1"/>
  <c r="J1269" i="7"/>
  <c r="K1269" i="7" s="1"/>
  <c r="J1270" i="7"/>
  <c r="K1270" i="7" s="1"/>
  <c r="J1271" i="7"/>
  <c r="K1271" i="7" s="1"/>
  <c r="J1272" i="7"/>
  <c r="K1272" i="7" s="1"/>
  <c r="J1273" i="7"/>
  <c r="K1273" i="7" s="1"/>
  <c r="J1274" i="7"/>
  <c r="K1274" i="7" s="1"/>
  <c r="J1275" i="7"/>
  <c r="K1275" i="7" s="1"/>
  <c r="J1276" i="7"/>
  <c r="K1276" i="7" s="1"/>
  <c r="J1277" i="7"/>
  <c r="K1277" i="7" s="1"/>
  <c r="J1278" i="7"/>
  <c r="K1278" i="7" s="1"/>
  <c r="J1279" i="7"/>
  <c r="K1279" i="7" s="1"/>
  <c r="J1280" i="7"/>
  <c r="K1280" i="7" s="1"/>
  <c r="J1281" i="7"/>
  <c r="K1281" i="7" s="1"/>
  <c r="J1282" i="7"/>
  <c r="K1282" i="7" s="1"/>
  <c r="J1283" i="7"/>
  <c r="K1283" i="7" s="1"/>
  <c r="J1284" i="7"/>
  <c r="K1284" i="7" s="1"/>
  <c r="J1285" i="7"/>
  <c r="K1285" i="7" s="1"/>
  <c r="J1286" i="7"/>
  <c r="K1286" i="7" s="1"/>
  <c r="J1287" i="7"/>
  <c r="K1287" i="7" s="1"/>
  <c r="J1288" i="7"/>
  <c r="K1288" i="7" s="1"/>
  <c r="J1289" i="7"/>
  <c r="K1289" i="7" s="1"/>
  <c r="J1290" i="7"/>
  <c r="K1290" i="7" s="1"/>
  <c r="J1291" i="7"/>
  <c r="K1291" i="7" s="1"/>
  <c r="J1292" i="7"/>
  <c r="K1292" i="7" s="1"/>
  <c r="J1293" i="7"/>
  <c r="K1293" i="7" s="1"/>
  <c r="J1294" i="7"/>
  <c r="K1294" i="7" s="1"/>
  <c r="J1295" i="7"/>
  <c r="K1295" i="7" s="1"/>
  <c r="J1296" i="7"/>
  <c r="K1296" i="7" s="1"/>
  <c r="J1297" i="7"/>
  <c r="K1297" i="7" s="1"/>
  <c r="J1298" i="7"/>
  <c r="K1298" i="7" s="1"/>
  <c r="J1299" i="7"/>
  <c r="K1299" i="7" s="1"/>
  <c r="J1300" i="7"/>
  <c r="K1300" i="7" s="1"/>
  <c r="J1301" i="7"/>
  <c r="K1301" i="7" s="1"/>
  <c r="J1302" i="7"/>
  <c r="K1302" i="7" s="1"/>
  <c r="J1303" i="7"/>
  <c r="K1303" i="7" s="1"/>
  <c r="J1304" i="7"/>
  <c r="K1304" i="7" s="1"/>
  <c r="J1305" i="7"/>
  <c r="K1305" i="7" s="1"/>
  <c r="J1306" i="7"/>
  <c r="K1306" i="7" s="1"/>
  <c r="J1307" i="7"/>
  <c r="K1307" i="7" s="1"/>
  <c r="J1308" i="7"/>
  <c r="K1308" i="7" s="1"/>
  <c r="J1309" i="7"/>
  <c r="K1309" i="7" s="1"/>
  <c r="J1310" i="7"/>
  <c r="K1310" i="7" s="1"/>
  <c r="J1311" i="7"/>
  <c r="K1311" i="7" s="1"/>
  <c r="J1312" i="7"/>
  <c r="K1312" i="7" s="1"/>
  <c r="J1313" i="7"/>
  <c r="K1313" i="7" s="1"/>
  <c r="J1314" i="7"/>
  <c r="K1314" i="7" s="1"/>
  <c r="J1315" i="7"/>
  <c r="K1315" i="7" s="1"/>
  <c r="J1316" i="7"/>
  <c r="K1316" i="7" s="1"/>
  <c r="J1317" i="7"/>
  <c r="K1317" i="7" s="1"/>
  <c r="J1318" i="7"/>
  <c r="K1318" i="7" s="1"/>
  <c r="J1319" i="7"/>
  <c r="K1319" i="7" s="1"/>
  <c r="J1320" i="7"/>
  <c r="K1320" i="7" s="1"/>
  <c r="J1321" i="7"/>
  <c r="K1321" i="7" s="1"/>
  <c r="J1322" i="7"/>
  <c r="K1322" i="7" s="1"/>
  <c r="J1323" i="7"/>
  <c r="K1323" i="7" s="1"/>
  <c r="J1324" i="7"/>
  <c r="K1324" i="7" s="1"/>
  <c r="J1325" i="7"/>
  <c r="K1325" i="7" s="1"/>
  <c r="J1326" i="7"/>
  <c r="K1326" i="7" s="1"/>
  <c r="J1327" i="7"/>
  <c r="K1327" i="7" s="1"/>
  <c r="J1328" i="7"/>
  <c r="K1328" i="7" s="1"/>
  <c r="J1329" i="7"/>
  <c r="K1329" i="7" s="1"/>
  <c r="J1330" i="7"/>
  <c r="K1330" i="7" s="1"/>
  <c r="J1331" i="7"/>
  <c r="K1331" i="7" s="1"/>
  <c r="J1332" i="7"/>
  <c r="K1332" i="7" s="1"/>
  <c r="J1333" i="7"/>
  <c r="K1333" i="7" s="1"/>
  <c r="J1334" i="7"/>
  <c r="K1334" i="7" s="1"/>
  <c r="J1335" i="7"/>
  <c r="K1335" i="7" s="1"/>
  <c r="J1336" i="7"/>
  <c r="K1336" i="7" s="1"/>
  <c r="J1337" i="7"/>
  <c r="K1337" i="7" s="1"/>
  <c r="J1338" i="7"/>
  <c r="K1338" i="7" s="1"/>
  <c r="J1339" i="7"/>
  <c r="K1339" i="7" s="1"/>
  <c r="J1340" i="7"/>
  <c r="K1340" i="7" s="1"/>
  <c r="J1341" i="7"/>
  <c r="K1341" i="7" s="1"/>
  <c r="J1342" i="7"/>
  <c r="K1342" i="7" s="1"/>
  <c r="J1343" i="7"/>
  <c r="K1343" i="7" s="1"/>
  <c r="J1344" i="7"/>
  <c r="K1344" i="7" s="1"/>
  <c r="J1345" i="7"/>
  <c r="K1345" i="7" s="1"/>
  <c r="J1346" i="7"/>
  <c r="K1346" i="7" s="1"/>
  <c r="J1347" i="7"/>
  <c r="K1347" i="7" s="1"/>
  <c r="J1348" i="7"/>
  <c r="K1348" i="7" s="1"/>
  <c r="J1349" i="7"/>
  <c r="K1349" i="7" s="1"/>
  <c r="J1350" i="7"/>
  <c r="K1350" i="7" s="1"/>
  <c r="J1351" i="7"/>
  <c r="K1351" i="7" s="1"/>
  <c r="J1352" i="7"/>
  <c r="K1352" i="7" s="1"/>
  <c r="J1353" i="7"/>
  <c r="K1353" i="7" s="1"/>
  <c r="J1354" i="7"/>
  <c r="K1354" i="7" s="1"/>
  <c r="J1355" i="7"/>
  <c r="K1355" i="7" s="1"/>
  <c r="J1356" i="7"/>
  <c r="K1356" i="7" s="1"/>
  <c r="J1357" i="7"/>
  <c r="K1357" i="7" s="1"/>
  <c r="J1358" i="7"/>
  <c r="K1358" i="7" s="1"/>
  <c r="J1359" i="7"/>
  <c r="K1359" i="7" s="1"/>
  <c r="J1360" i="7"/>
  <c r="K1360" i="7" s="1"/>
  <c r="J1361" i="7"/>
  <c r="K1361" i="7" s="1"/>
  <c r="J1362" i="7"/>
  <c r="K1362" i="7" s="1"/>
  <c r="J1363" i="7"/>
  <c r="K1363" i="7" s="1"/>
  <c r="J1364" i="7"/>
  <c r="K1364" i="7" s="1"/>
  <c r="J1365" i="7"/>
  <c r="K1365" i="7" s="1"/>
  <c r="J1366" i="7"/>
  <c r="K1366" i="7" s="1"/>
  <c r="J1367" i="7"/>
  <c r="K1367" i="7" s="1"/>
  <c r="J1368" i="7"/>
  <c r="K1368" i="7" s="1"/>
  <c r="J1369" i="7"/>
  <c r="K1369" i="7" s="1"/>
  <c r="J1370" i="7"/>
  <c r="K1370" i="7" s="1"/>
  <c r="J1371" i="7"/>
  <c r="K1371" i="7" s="1"/>
  <c r="J1372" i="7"/>
  <c r="K1372" i="7" s="1"/>
  <c r="J1373" i="7"/>
  <c r="K1373" i="7" s="1"/>
  <c r="J1374" i="7"/>
  <c r="K1374" i="7" s="1"/>
  <c r="J1375" i="7"/>
  <c r="K1375" i="7" s="1"/>
  <c r="J1376" i="7"/>
  <c r="K1376" i="7" s="1"/>
  <c r="J1377" i="7"/>
  <c r="K1377" i="7" s="1"/>
  <c r="J1378" i="7"/>
  <c r="K1378" i="7" s="1"/>
  <c r="J1379" i="7"/>
  <c r="K1379" i="7" s="1"/>
  <c r="J1380" i="7"/>
  <c r="K1380" i="7" s="1"/>
  <c r="J1381" i="7"/>
  <c r="K1381" i="7" s="1"/>
  <c r="J1382" i="7"/>
  <c r="K1382" i="7" s="1"/>
  <c r="J1383" i="7"/>
  <c r="K1383" i="7" s="1"/>
  <c r="J1384" i="7"/>
  <c r="K1384" i="7" s="1"/>
  <c r="J1385" i="7"/>
  <c r="K1385" i="7" s="1"/>
  <c r="J1386" i="7"/>
  <c r="K1386" i="7" s="1"/>
  <c r="J1387" i="7"/>
  <c r="K1387" i="7" s="1"/>
  <c r="J1388" i="7"/>
  <c r="K1388" i="7" s="1"/>
  <c r="J1389" i="7"/>
  <c r="K1389" i="7" s="1"/>
  <c r="J1390" i="7"/>
  <c r="K1390" i="7" s="1"/>
  <c r="J1391" i="7"/>
  <c r="K1391" i="7" s="1"/>
  <c r="J1392" i="7"/>
  <c r="K1392" i="7" s="1"/>
  <c r="J1393" i="7"/>
  <c r="K1393" i="7" s="1"/>
  <c r="J1394" i="7"/>
  <c r="K1394" i="7" s="1"/>
  <c r="J1395" i="7"/>
  <c r="K1395" i="7" s="1"/>
  <c r="J1396" i="7"/>
  <c r="K1396" i="7" s="1"/>
  <c r="J1397" i="7"/>
  <c r="K1397" i="7" s="1"/>
  <c r="J1398" i="7"/>
  <c r="K1398" i="7" s="1"/>
  <c r="J1399" i="7"/>
  <c r="K1399" i="7" s="1"/>
  <c r="J1400" i="7"/>
  <c r="K1400" i="7" s="1"/>
  <c r="J1401" i="7"/>
  <c r="K1401" i="7" s="1"/>
  <c r="J1402" i="7"/>
  <c r="K1402" i="7" s="1"/>
  <c r="J1403" i="7"/>
  <c r="K1403" i="7" s="1"/>
  <c r="J1404" i="7"/>
  <c r="K1404" i="7" s="1"/>
  <c r="J1405" i="7"/>
  <c r="K1405" i="7" s="1"/>
  <c r="J1406" i="7"/>
  <c r="K1406" i="7" s="1"/>
  <c r="J1407" i="7"/>
  <c r="K1407" i="7" s="1"/>
  <c r="J1408" i="7"/>
  <c r="K1408" i="7" s="1"/>
  <c r="J1409" i="7"/>
  <c r="K1409" i="7" s="1"/>
  <c r="J1410" i="7"/>
  <c r="K1410" i="7" s="1"/>
  <c r="J1411" i="7"/>
  <c r="K1411" i="7" s="1"/>
  <c r="J1412" i="7"/>
  <c r="K1412" i="7" s="1"/>
  <c r="J1413" i="7"/>
  <c r="K1413" i="7" s="1"/>
  <c r="J1414" i="7"/>
  <c r="K1414" i="7" s="1"/>
  <c r="J1415" i="7"/>
  <c r="K1415" i="7" s="1"/>
  <c r="J1416" i="7"/>
  <c r="K1416" i="7" s="1"/>
  <c r="J1417" i="7"/>
  <c r="K1417" i="7" s="1"/>
  <c r="J1418" i="7"/>
  <c r="K1418" i="7" s="1"/>
  <c r="J1419" i="7"/>
  <c r="K1419" i="7" s="1"/>
  <c r="J1420" i="7"/>
  <c r="K1420" i="7" s="1"/>
  <c r="J1421" i="7"/>
  <c r="K1421" i="7" s="1"/>
  <c r="J1422" i="7"/>
  <c r="K1422" i="7" s="1"/>
  <c r="J1423" i="7"/>
  <c r="K1423" i="7" s="1"/>
  <c r="J1424" i="7"/>
  <c r="K1424" i="7" s="1"/>
  <c r="J1425" i="7"/>
  <c r="K1425" i="7" s="1"/>
  <c r="J1426" i="7"/>
  <c r="K1426" i="7" s="1"/>
  <c r="J1427" i="7"/>
  <c r="K1427" i="7" s="1"/>
  <c r="J1428" i="7"/>
  <c r="K1428" i="7" s="1"/>
  <c r="J1429" i="7"/>
  <c r="K1429" i="7" s="1"/>
  <c r="J1430" i="7"/>
  <c r="K1430" i="7" s="1"/>
  <c r="J1431" i="7"/>
  <c r="K1431" i="7" s="1"/>
  <c r="J1432" i="7"/>
  <c r="K1432" i="7" s="1"/>
  <c r="J1433" i="7"/>
  <c r="K1433" i="7" s="1"/>
  <c r="J1434" i="7"/>
  <c r="K1434" i="7" s="1"/>
  <c r="J1435" i="7"/>
  <c r="K1435" i="7" s="1"/>
  <c r="J1436" i="7"/>
  <c r="K1436" i="7" s="1"/>
  <c r="J1437" i="7"/>
  <c r="K1437" i="7" s="1"/>
  <c r="J1438" i="7"/>
  <c r="K1438" i="7" s="1"/>
  <c r="J1439" i="7"/>
  <c r="K1439" i="7" s="1"/>
  <c r="J1440" i="7"/>
  <c r="K1440" i="7" s="1"/>
  <c r="J1441" i="7"/>
  <c r="K1441" i="7" s="1"/>
  <c r="J1442" i="7"/>
  <c r="K1442" i="7" s="1"/>
  <c r="J1443" i="7"/>
  <c r="K1443" i="7" s="1"/>
  <c r="J1444" i="7"/>
  <c r="K1444" i="7" s="1"/>
  <c r="J1445" i="7"/>
  <c r="K1445" i="7" s="1"/>
  <c r="J1446" i="7"/>
  <c r="K1446" i="7" s="1"/>
  <c r="J1447" i="7"/>
  <c r="K1447" i="7" s="1"/>
  <c r="J1448" i="7"/>
  <c r="K1448" i="7" s="1"/>
  <c r="J1449" i="7"/>
  <c r="K1449" i="7" s="1"/>
  <c r="J1450" i="7"/>
  <c r="K1450" i="7" s="1"/>
  <c r="J1451" i="7"/>
  <c r="K1451" i="7" s="1"/>
  <c r="J1452" i="7"/>
  <c r="K1452" i="7" s="1"/>
  <c r="J1453" i="7"/>
  <c r="K1453" i="7" s="1"/>
  <c r="J1454" i="7"/>
  <c r="K1454" i="7" s="1"/>
  <c r="J1455" i="7"/>
  <c r="K1455" i="7" s="1"/>
  <c r="J1456" i="7"/>
  <c r="K1456" i="7" s="1"/>
  <c r="J1457" i="7"/>
  <c r="K1457" i="7" s="1"/>
  <c r="J1458" i="7"/>
  <c r="K1458" i="7" s="1"/>
  <c r="J1459" i="7"/>
  <c r="K1459" i="7" s="1"/>
  <c r="J1460" i="7"/>
  <c r="K1460" i="7" s="1"/>
  <c r="J1461" i="7"/>
  <c r="K1461" i="7" s="1"/>
  <c r="J1462" i="7"/>
  <c r="K1462" i="7" s="1"/>
  <c r="J1463" i="7"/>
  <c r="K1463" i="7" s="1"/>
  <c r="J1464" i="7"/>
  <c r="K1464" i="7" s="1"/>
  <c r="J1465" i="7"/>
  <c r="K1465" i="7" s="1"/>
  <c r="J1466" i="7"/>
  <c r="K1466" i="7" s="1"/>
  <c r="J1467" i="7"/>
  <c r="K1467" i="7" s="1"/>
  <c r="J1468" i="7"/>
  <c r="K1468" i="7" s="1"/>
  <c r="J1469" i="7"/>
  <c r="K1469" i="7" s="1"/>
  <c r="J1470" i="7"/>
  <c r="K1470" i="7" s="1"/>
  <c r="J1471" i="7"/>
  <c r="K1471" i="7" s="1"/>
  <c r="J1472" i="7"/>
  <c r="K1472" i="7" s="1"/>
  <c r="J1473" i="7"/>
  <c r="K1473" i="7" s="1"/>
  <c r="J1474" i="7"/>
  <c r="K1474" i="7" s="1"/>
  <c r="J1475" i="7"/>
  <c r="K1475" i="7" s="1"/>
  <c r="J1476" i="7"/>
  <c r="K1476" i="7" s="1"/>
  <c r="J1477" i="7"/>
  <c r="K1477" i="7" s="1"/>
  <c r="J1478" i="7"/>
  <c r="K1478" i="7" s="1"/>
  <c r="J1479" i="7"/>
  <c r="K1479" i="7" s="1"/>
  <c r="J1480" i="7"/>
  <c r="K1480" i="7" s="1"/>
  <c r="J1481" i="7"/>
  <c r="K1481" i="7" s="1"/>
  <c r="J1482" i="7"/>
  <c r="K1482" i="7" s="1"/>
  <c r="J1483" i="7"/>
  <c r="K1483" i="7" s="1"/>
  <c r="J1484" i="7"/>
  <c r="K1484" i="7" s="1"/>
  <c r="J1485" i="7"/>
  <c r="K1485" i="7" s="1"/>
  <c r="J1486" i="7"/>
  <c r="K1486" i="7" s="1"/>
  <c r="J1487" i="7"/>
  <c r="K1487" i="7" s="1"/>
  <c r="J1488" i="7"/>
  <c r="K1488" i="7" s="1"/>
  <c r="J1489" i="7"/>
  <c r="K1489" i="7" s="1"/>
  <c r="J1490" i="7"/>
  <c r="K1490" i="7" s="1"/>
  <c r="J1491" i="7"/>
  <c r="K1491" i="7" s="1"/>
  <c r="J1492" i="7"/>
  <c r="K1492" i="7" s="1"/>
  <c r="J1493" i="7"/>
  <c r="K1493" i="7" s="1"/>
  <c r="J1494" i="7"/>
  <c r="K1494" i="7" s="1"/>
  <c r="J1495" i="7"/>
  <c r="K1495" i="7" s="1"/>
  <c r="J1496" i="7"/>
  <c r="K1496" i="7" s="1"/>
  <c r="J1497" i="7"/>
  <c r="K1497" i="7" s="1"/>
  <c r="J1498" i="7"/>
  <c r="K1498" i="7" s="1"/>
  <c r="J1499" i="7"/>
  <c r="K1499" i="7" s="1"/>
  <c r="J1500" i="7"/>
  <c r="K1500" i="7" s="1"/>
  <c r="J1501" i="7"/>
  <c r="K1501" i="7" s="1"/>
  <c r="J1502" i="7"/>
  <c r="K1502" i="7" s="1"/>
  <c r="J1503" i="7"/>
  <c r="K1503" i="7" s="1"/>
  <c r="J1504" i="7"/>
  <c r="K1504" i="7" s="1"/>
  <c r="J1505" i="7"/>
  <c r="K1505" i="7" s="1"/>
  <c r="J1506" i="7"/>
  <c r="K1506" i="7" s="1"/>
  <c r="J1507" i="7"/>
  <c r="K1507" i="7" s="1"/>
  <c r="J1508" i="7"/>
  <c r="K1508" i="7" s="1"/>
  <c r="J1509" i="7"/>
  <c r="K1509" i="7" s="1"/>
  <c r="J1510" i="7"/>
  <c r="K1510" i="7" s="1"/>
  <c r="J1511" i="7"/>
  <c r="K1511" i="7" s="1"/>
  <c r="J1512" i="7"/>
  <c r="K1512" i="7" s="1"/>
  <c r="J1513" i="7"/>
  <c r="K1513" i="7" s="1"/>
  <c r="J1514" i="7"/>
  <c r="K1514" i="7" s="1"/>
  <c r="J1515" i="7"/>
  <c r="K1515" i="7" s="1"/>
  <c r="J1516" i="7"/>
  <c r="K1516" i="7" s="1"/>
  <c r="J1517" i="7"/>
  <c r="K1517" i="7" s="1"/>
  <c r="J1518" i="7"/>
  <c r="K1518" i="7" s="1"/>
  <c r="J1519" i="7"/>
  <c r="K1519" i="7" s="1"/>
  <c r="J1520" i="7"/>
  <c r="K1520" i="7" s="1"/>
  <c r="J1521" i="7"/>
  <c r="K1521" i="7" s="1"/>
  <c r="J1522" i="7"/>
  <c r="K1522" i="7" s="1"/>
  <c r="J1523" i="7"/>
  <c r="K1523" i="7" s="1"/>
  <c r="J1524" i="7"/>
  <c r="K1524" i="7" s="1"/>
  <c r="J1525" i="7"/>
  <c r="K1525" i="7" s="1"/>
  <c r="J1526" i="7"/>
  <c r="K1526" i="7" s="1"/>
  <c r="J1527" i="7"/>
  <c r="K1527" i="7" s="1"/>
  <c r="J1528" i="7"/>
  <c r="K1528" i="7" s="1"/>
  <c r="J1529" i="7"/>
  <c r="K1529" i="7" s="1"/>
  <c r="J1530" i="7"/>
  <c r="K1530" i="7" s="1"/>
  <c r="J1531" i="7"/>
  <c r="K1531" i="7" s="1"/>
  <c r="J1532" i="7"/>
  <c r="K1532" i="7" s="1"/>
  <c r="J1533" i="7"/>
  <c r="K1533" i="7" s="1"/>
  <c r="J1534" i="7"/>
  <c r="K1534" i="7" s="1"/>
  <c r="J1535" i="7"/>
  <c r="K1535" i="7" s="1"/>
  <c r="J1536" i="7"/>
  <c r="K1536" i="7" s="1"/>
  <c r="J1537" i="7"/>
  <c r="K1537" i="7" s="1"/>
  <c r="J1538" i="7"/>
  <c r="K1538" i="7" s="1"/>
  <c r="J1539" i="7"/>
  <c r="K1539" i="7" s="1"/>
  <c r="J1540" i="7"/>
  <c r="K1540" i="7" s="1"/>
  <c r="J1541" i="7"/>
  <c r="K1541" i="7" s="1"/>
  <c r="J1542" i="7"/>
  <c r="K1542" i="7" s="1"/>
  <c r="J1543" i="7"/>
  <c r="K1543" i="7" s="1"/>
  <c r="J1544" i="7"/>
  <c r="K1544" i="7" s="1"/>
  <c r="J1545" i="7"/>
  <c r="K1545" i="7" s="1"/>
  <c r="J1546" i="7"/>
  <c r="K1546" i="7" s="1"/>
  <c r="J1547" i="7"/>
  <c r="K1547" i="7" s="1"/>
  <c r="J1548" i="7"/>
  <c r="K1548" i="7" s="1"/>
  <c r="J1549" i="7"/>
  <c r="K1549" i="7" s="1"/>
  <c r="J1550" i="7"/>
  <c r="K1550" i="7" s="1"/>
  <c r="J1551" i="7"/>
  <c r="K1551" i="7" s="1"/>
  <c r="J1552" i="7"/>
  <c r="K1552" i="7" s="1"/>
  <c r="J1553" i="7"/>
  <c r="K1553" i="7" s="1"/>
  <c r="J1554" i="7"/>
  <c r="K1554" i="7" s="1"/>
  <c r="J1555" i="7"/>
  <c r="K1555" i="7" s="1"/>
  <c r="J1556" i="7"/>
  <c r="K1556" i="7" s="1"/>
  <c r="J1557" i="7"/>
  <c r="K1557" i="7" s="1"/>
  <c r="J1558" i="7"/>
  <c r="K1558" i="7" s="1"/>
  <c r="J1559" i="7"/>
  <c r="K1559" i="7" s="1"/>
  <c r="J1560" i="7"/>
  <c r="K1560" i="7" s="1"/>
  <c r="J1561" i="7"/>
  <c r="K1561" i="7" s="1"/>
  <c r="J1562" i="7"/>
  <c r="K1562" i="7" s="1"/>
  <c r="J1563" i="7"/>
  <c r="K1563" i="7" s="1"/>
  <c r="J1564" i="7"/>
  <c r="K1564" i="7" s="1"/>
  <c r="J1565" i="7"/>
  <c r="K1565" i="7" s="1"/>
  <c r="J1566" i="7"/>
  <c r="K1566" i="7" s="1"/>
  <c r="J1567" i="7"/>
  <c r="K1567" i="7" s="1"/>
  <c r="J1568" i="7"/>
  <c r="K1568" i="7" s="1"/>
  <c r="J1569" i="7"/>
  <c r="K1569" i="7" s="1"/>
  <c r="J1570" i="7"/>
  <c r="K1570" i="7" s="1"/>
  <c r="J1571" i="7"/>
  <c r="K1571" i="7" s="1"/>
  <c r="J1572" i="7"/>
  <c r="K1572" i="7" s="1"/>
  <c r="J1573" i="7"/>
  <c r="K1573" i="7" s="1"/>
  <c r="J1574" i="7"/>
  <c r="K1574" i="7" s="1"/>
  <c r="J1575" i="7"/>
  <c r="K1575" i="7" s="1"/>
  <c r="J1576" i="7"/>
  <c r="K1576" i="7" s="1"/>
  <c r="J1577" i="7"/>
  <c r="K1577" i="7" s="1"/>
  <c r="J1578" i="7"/>
  <c r="K1578" i="7" s="1"/>
  <c r="J1579" i="7"/>
  <c r="K1579" i="7" s="1"/>
  <c r="J1580" i="7"/>
  <c r="K1580" i="7" s="1"/>
  <c r="J1581" i="7"/>
  <c r="K1581" i="7" s="1"/>
  <c r="J1582" i="7"/>
  <c r="K1582" i="7" s="1"/>
  <c r="J1583" i="7"/>
  <c r="K1583" i="7" s="1"/>
  <c r="J1584" i="7"/>
  <c r="K1584" i="7" s="1"/>
  <c r="J1585" i="7"/>
  <c r="K1585" i="7" s="1"/>
  <c r="J1586" i="7"/>
  <c r="K1586" i="7" s="1"/>
  <c r="J1587" i="7"/>
  <c r="K1587" i="7" s="1"/>
  <c r="J1588" i="7"/>
  <c r="K1588" i="7" s="1"/>
  <c r="J1589" i="7"/>
  <c r="K1589" i="7" s="1"/>
  <c r="J1590" i="7"/>
  <c r="K1590" i="7" s="1"/>
  <c r="J1591" i="7"/>
  <c r="K1591" i="7" s="1"/>
  <c r="J1592" i="7"/>
  <c r="K1592" i="7" s="1"/>
  <c r="J1593" i="7"/>
  <c r="K1593" i="7" s="1"/>
  <c r="J1594" i="7"/>
  <c r="K1594" i="7" s="1"/>
  <c r="J1595" i="7"/>
  <c r="K1595" i="7" s="1"/>
  <c r="J1596" i="7"/>
  <c r="K1596" i="7" s="1"/>
  <c r="J1597" i="7"/>
  <c r="K1597" i="7" s="1"/>
  <c r="J1598" i="7"/>
  <c r="K1598" i="7" s="1"/>
  <c r="J1599" i="7"/>
  <c r="K1599" i="7" s="1"/>
  <c r="J1600" i="7"/>
  <c r="K1600" i="7" s="1"/>
  <c r="J1601" i="7"/>
  <c r="K1601" i="7" s="1"/>
  <c r="J1602" i="7"/>
  <c r="K1602" i="7" s="1"/>
  <c r="J1603" i="7"/>
  <c r="K1603" i="7" s="1"/>
  <c r="J1604" i="7"/>
  <c r="K1604" i="7" s="1"/>
  <c r="J1605" i="7"/>
  <c r="K1605" i="7" s="1"/>
  <c r="J1606" i="7"/>
  <c r="K1606" i="7" s="1"/>
  <c r="J1607" i="7"/>
  <c r="K1607" i="7" s="1"/>
  <c r="J1608" i="7"/>
  <c r="K1608" i="7" s="1"/>
  <c r="J1609" i="7"/>
  <c r="K1609" i="7" s="1"/>
  <c r="J1610" i="7"/>
  <c r="K1610" i="7" s="1"/>
  <c r="J1611" i="7"/>
  <c r="K1611" i="7" s="1"/>
  <c r="J1612" i="7"/>
  <c r="K1612" i="7" s="1"/>
  <c r="J1613" i="7"/>
  <c r="K1613" i="7" s="1"/>
  <c r="J1614" i="7"/>
  <c r="K1614" i="7" s="1"/>
  <c r="J1615" i="7"/>
  <c r="K1615" i="7" s="1"/>
  <c r="J1616" i="7"/>
  <c r="K1616" i="7" s="1"/>
  <c r="J1617" i="7"/>
  <c r="K1617" i="7" s="1"/>
  <c r="J1618" i="7"/>
  <c r="K1618" i="7" s="1"/>
  <c r="J1619" i="7"/>
  <c r="K1619" i="7" s="1"/>
  <c r="J1620" i="7"/>
  <c r="K1620" i="7" s="1"/>
  <c r="J1621" i="7"/>
  <c r="K1621" i="7" s="1"/>
  <c r="J1622" i="7"/>
  <c r="K1622" i="7" s="1"/>
  <c r="J1623" i="7"/>
  <c r="K1623" i="7" s="1"/>
  <c r="J1624" i="7"/>
  <c r="K1624" i="7" s="1"/>
  <c r="J1625" i="7"/>
  <c r="K1625" i="7" s="1"/>
  <c r="J1626" i="7"/>
  <c r="K1626" i="7" s="1"/>
  <c r="J1627" i="7"/>
  <c r="K1627" i="7" s="1"/>
  <c r="J1628" i="7"/>
  <c r="K1628" i="7" s="1"/>
  <c r="J1629" i="7"/>
  <c r="K1629" i="7" s="1"/>
  <c r="J1630" i="7"/>
  <c r="K1630" i="7" s="1"/>
  <c r="J1631" i="7"/>
  <c r="K1631" i="7" s="1"/>
  <c r="J1632" i="7"/>
  <c r="K1632" i="7" s="1"/>
  <c r="J1633" i="7"/>
  <c r="K1633" i="7" s="1"/>
  <c r="J1634" i="7"/>
  <c r="K1634" i="7" s="1"/>
  <c r="J1635" i="7"/>
  <c r="K1635" i="7" s="1"/>
  <c r="J1636" i="7"/>
  <c r="K1636" i="7" s="1"/>
  <c r="J1637" i="7"/>
  <c r="K1637" i="7" s="1"/>
  <c r="J1638" i="7"/>
  <c r="K1638" i="7" s="1"/>
  <c r="J1639" i="7"/>
  <c r="K1639" i="7" s="1"/>
  <c r="J1640" i="7"/>
  <c r="K1640" i="7" s="1"/>
  <c r="J1641" i="7"/>
  <c r="K1641" i="7" s="1"/>
  <c r="J1642" i="7"/>
  <c r="K1642" i="7" s="1"/>
  <c r="J1643" i="7"/>
  <c r="K1643" i="7" s="1"/>
  <c r="J1644" i="7"/>
  <c r="K1644" i="7" s="1"/>
  <c r="J1645" i="7"/>
  <c r="K1645" i="7" s="1"/>
  <c r="J1646" i="7"/>
  <c r="K1646" i="7" s="1"/>
  <c r="J1647" i="7"/>
  <c r="K1647" i="7" s="1"/>
  <c r="J1648" i="7"/>
  <c r="K1648" i="7" s="1"/>
  <c r="J1649" i="7"/>
  <c r="K1649" i="7" s="1"/>
  <c r="J1650" i="7"/>
  <c r="K1650" i="7" s="1"/>
  <c r="J1651" i="7"/>
  <c r="K1651" i="7" s="1"/>
  <c r="J1652" i="7"/>
  <c r="K1652" i="7" s="1"/>
  <c r="J1653" i="7"/>
  <c r="K1653" i="7" s="1"/>
  <c r="J1654" i="7"/>
  <c r="K1654" i="7" s="1"/>
  <c r="J1655" i="7"/>
  <c r="K1655" i="7" s="1"/>
  <c r="J1656" i="7"/>
  <c r="K1656" i="7" s="1"/>
  <c r="J1657" i="7"/>
  <c r="K1657" i="7" s="1"/>
  <c r="J1658" i="7"/>
  <c r="K1658" i="7" s="1"/>
  <c r="J1659" i="7"/>
  <c r="K1659" i="7" s="1"/>
  <c r="J1660" i="7"/>
  <c r="K1660" i="7" s="1"/>
  <c r="J1661" i="7"/>
  <c r="K1661" i="7" s="1"/>
  <c r="J1662" i="7"/>
  <c r="K1662" i="7" s="1"/>
  <c r="J1663" i="7"/>
  <c r="K1663" i="7" s="1"/>
  <c r="J1664" i="7"/>
  <c r="K1664" i="7" s="1"/>
  <c r="J1665" i="7"/>
  <c r="K1665" i="7" s="1"/>
  <c r="J1666" i="7"/>
  <c r="K1666" i="7" s="1"/>
  <c r="J1667" i="7"/>
  <c r="K1667" i="7" s="1"/>
  <c r="J1668" i="7"/>
  <c r="K1668" i="7" s="1"/>
  <c r="J1669" i="7"/>
  <c r="K1669" i="7" s="1"/>
  <c r="J1670" i="7"/>
  <c r="K1670" i="7" s="1"/>
  <c r="J1671" i="7"/>
  <c r="K1671" i="7" s="1"/>
  <c r="J1672" i="7"/>
  <c r="K1672" i="7" s="1"/>
  <c r="J1673" i="7"/>
  <c r="K1673" i="7" s="1"/>
  <c r="J1674" i="7"/>
  <c r="K1674" i="7" s="1"/>
  <c r="J1675" i="7"/>
  <c r="K1675" i="7" s="1"/>
  <c r="J1676" i="7"/>
  <c r="K1676" i="7" s="1"/>
  <c r="J1677" i="7"/>
  <c r="K1677" i="7" s="1"/>
  <c r="J1678" i="7"/>
  <c r="K1678" i="7" s="1"/>
  <c r="J1679" i="7"/>
  <c r="K1679" i="7" s="1"/>
  <c r="J1680" i="7"/>
  <c r="K1680" i="7" s="1"/>
  <c r="J1681" i="7"/>
  <c r="K1681" i="7" s="1"/>
  <c r="J1682" i="7"/>
  <c r="K1682" i="7" s="1"/>
  <c r="J1683" i="7"/>
  <c r="K1683" i="7" s="1"/>
  <c r="J1684" i="7"/>
  <c r="K1684" i="7" s="1"/>
  <c r="J1685" i="7"/>
  <c r="K1685" i="7" s="1"/>
  <c r="J1686" i="7"/>
  <c r="K1686" i="7" s="1"/>
  <c r="J1687" i="7"/>
  <c r="K1687" i="7" s="1"/>
  <c r="J1688" i="7"/>
  <c r="K1688" i="7" s="1"/>
  <c r="J1689" i="7"/>
  <c r="K1689" i="7" s="1"/>
  <c r="J1690" i="7"/>
  <c r="K1690" i="7" s="1"/>
  <c r="J1691" i="7"/>
  <c r="K1691" i="7" s="1"/>
  <c r="J1692" i="7"/>
  <c r="K1692" i="7" s="1"/>
  <c r="J1693" i="7"/>
  <c r="K1693" i="7" s="1"/>
  <c r="J1694" i="7"/>
  <c r="K1694" i="7" s="1"/>
  <c r="J1695" i="7"/>
  <c r="K1695" i="7" s="1"/>
  <c r="J1696" i="7"/>
  <c r="K1696" i="7" s="1"/>
  <c r="J1697" i="7"/>
  <c r="K1697" i="7" s="1"/>
  <c r="J1698" i="7"/>
  <c r="K1698" i="7" s="1"/>
  <c r="J1699" i="7"/>
  <c r="K1699" i="7" s="1"/>
  <c r="J1700" i="7"/>
  <c r="K1700" i="7" s="1"/>
  <c r="J1701" i="7"/>
  <c r="K1701" i="7" s="1"/>
  <c r="J1702" i="7"/>
  <c r="K1702" i="7" s="1"/>
  <c r="J1703" i="7"/>
  <c r="K1703" i="7" s="1"/>
  <c r="J1704" i="7"/>
  <c r="K1704" i="7" s="1"/>
  <c r="J1705" i="7"/>
  <c r="K1705" i="7" s="1"/>
  <c r="J1706" i="7"/>
  <c r="K1706" i="7" s="1"/>
  <c r="J1707" i="7"/>
  <c r="K1707" i="7" s="1"/>
  <c r="J1708" i="7"/>
  <c r="K1708" i="7" s="1"/>
  <c r="J1709" i="7"/>
  <c r="K1709" i="7" s="1"/>
  <c r="J1710" i="7"/>
  <c r="K1710" i="7" s="1"/>
  <c r="J1711" i="7"/>
  <c r="K1711" i="7" s="1"/>
  <c r="J1712" i="7"/>
  <c r="K1712" i="7" s="1"/>
  <c r="J1713" i="7"/>
  <c r="K1713" i="7" s="1"/>
  <c r="J1714" i="7"/>
  <c r="K1714" i="7" s="1"/>
  <c r="J1715" i="7"/>
  <c r="K1715" i="7" s="1"/>
  <c r="J1716" i="7"/>
  <c r="K1716" i="7" s="1"/>
  <c r="J1717" i="7"/>
  <c r="K1717" i="7" s="1"/>
  <c r="J1718" i="7"/>
  <c r="K1718" i="7" s="1"/>
  <c r="J1719" i="7"/>
  <c r="K1719" i="7" s="1"/>
  <c r="J1720" i="7"/>
  <c r="K1720" i="7" s="1"/>
  <c r="J1721" i="7"/>
  <c r="K1721" i="7" s="1"/>
  <c r="J1722" i="7"/>
  <c r="K1722" i="7" s="1"/>
  <c r="J1723" i="7"/>
  <c r="K1723" i="7" s="1"/>
  <c r="J1724" i="7"/>
  <c r="K1724" i="7" s="1"/>
  <c r="J1725" i="7"/>
  <c r="K1725" i="7" s="1"/>
  <c r="J1726" i="7"/>
  <c r="K1726" i="7" s="1"/>
  <c r="J1727" i="7"/>
  <c r="K1727" i="7" s="1"/>
  <c r="J1728" i="7"/>
  <c r="K1728" i="7" s="1"/>
  <c r="J1729" i="7"/>
  <c r="K1729" i="7" s="1"/>
  <c r="J1730" i="7"/>
  <c r="K1730" i="7" s="1"/>
  <c r="J1731" i="7"/>
  <c r="K1731" i="7" s="1"/>
  <c r="J1732" i="7"/>
  <c r="K1732" i="7" s="1"/>
  <c r="J1733" i="7"/>
  <c r="K1733" i="7" s="1"/>
  <c r="J1734" i="7"/>
  <c r="K1734" i="7" s="1"/>
  <c r="J1735" i="7"/>
  <c r="K1735" i="7" s="1"/>
  <c r="J1736" i="7"/>
  <c r="K1736" i="7" s="1"/>
  <c r="J1737" i="7"/>
  <c r="K1737" i="7" s="1"/>
  <c r="J1738" i="7"/>
  <c r="K1738" i="7" s="1"/>
  <c r="J1739" i="7"/>
  <c r="K1739" i="7" s="1"/>
  <c r="J1740" i="7"/>
  <c r="K1740" i="7" s="1"/>
  <c r="J1741" i="7"/>
  <c r="K1741" i="7" s="1"/>
  <c r="J1742" i="7"/>
  <c r="K1742" i="7" s="1"/>
  <c r="J1743" i="7"/>
  <c r="K1743" i="7" s="1"/>
  <c r="J1744" i="7"/>
  <c r="K1744" i="7" s="1"/>
  <c r="J1745" i="7"/>
  <c r="K1745" i="7" s="1"/>
  <c r="J1746" i="7"/>
  <c r="K1746" i="7" s="1"/>
  <c r="J1747" i="7"/>
  <c r="K1747" i="7" s="1"/>
  <c r="J1748" i="7"/>
  <c r="K1748" i="7" s="1"/>
  <c r="J1749" i="7"/>
  <c r="K1749" i="7" s="1"/>
  <c r="J1750" i="7"/>
  <c r="K1750" i="7" s="1"/>
  <c r="J1751" i="7"/>
  <c r="K1751" i="7" s="1"/>
  <c r="J1752" i="7"/>
  <c r="K1752" i="7" s="1"/>
  <c r="J1753" i="7"/>
  <c r="K1753" i="7" s="1"/>
  <c r="J1754" i="7"/>
  <c r="K1754" i="7" s="1"/>
  <c r="J1755" i="7"/>
  <c r="K1755" i="7" s="1"/>
  <c r="J1756" i="7"/>
  <c r="K1756" i="7" s="1"/>
  <c r="J1757" i="7"/>
  <c r="K1757" i="7" s="1"/>
  <c r="J1758" i="7"/>
  <c r="K1758" i="7" s="1"/>
  <c r="J1759" i="7"/>
  <c r="K1759" i="7" s="1"/>
  <c r="J1760" i="7"/>
  <c r="K1760" i="7" s="1"/>
  <c r="J1761" i="7"/>
  <c r="K1761" i="7" s="1"/>
  <c r="J1762" i="7"/>
  <c r="K1762" i="7" s="1"/>
  <c r="J1763" i="7"/>
  <c r="K1763" i="7" s="1"/>
  <c r="J1764" i="7"/>
  <c r="K1764" i="7" s="1"/>
  <c r="J1765" i="7"/>
  <c r="K1765" i="7" s="1"/>
  <c r="J1766" i="7"/>
  <c r="K1766" i="7" s="1"/>
  <c r="J1767" i="7"/>
  <c r="K1767" i="7" s="1"/>
  <c r="J1768" i="7"/>
  <c r="K1768" i="7" s="1"/>
  <c r="J1769" i="7"/>
  <c r="K1769" i="7" s="1"/>
  <c r="J1770" i="7"/>
  <c r="K1770" i="7" s="1"/>
  <c r="J1771" i="7"/>
  <c r="K1771" i="7" s="1"/>
  <c r="J1772" i="7"/>
  <c r="K1772" i="7" s="1"/>
  <c r="J1773" i="7"/>
  <c r="K1773" i="7" s="1"/>
  <c r="J1774" i="7"/>
  <c r="K1774" i="7" s="1"/>
  <c r="J1775" i="7"/>
  <c r="K1775" i="7" s="1"/>
  <c r="J1776" i="7"/>
  <c r="K1776" i="7" s="1"/>
  <c r="J1777" i="7"/>
  <c r="K1777" i="7" s="1"/>
  <c r="J1778" i="7"/>
  <c r="K1778" i="7" s="1"/>
  <c r="J1779" i="7"/>
  <c r="K1779" i="7" s="1"/>
  <c r="J1780" i="7"/>
  <c r="K1780" i="7" s="1"/>
  <c r="J1781" i="7"/>
  <c r="K1781" i="7" s="1"/>
  <c r="J1782" i="7"/>
  <c r="K1782" i="7" s="1"/>
  <c r="J1783" i="7"/>
  <c r="K1783" i="7" s="1"/>
  <c r="J1784" i="7"/>
  <c r="K1784" i="7" s="1"/>
  <c r="J1785" i="7"/>
  <c r="K1785" i="7" s="1"/>
  <c r="J1786" i="7"/>
  <c r="K1786" i="7" s="1"/>
  <c r="J1787" i="7"/>
  <c r="K1787" i="7" s="1"/>
  <c r="J1788" i="7"/>
  <c r="K1788" i="7" s="1"/>
  <c r="J1789" i="7"/>
  <c r="K1789" i="7" s="1"/>
  <c r="J1790" i="7"/>
  <c r="K1790" i="7" s="1"/>
  <c r="J1791" i="7"/>
  <c r="K1791" i="7" s="1"/>
  <c r="J1792" i="7"/>
  <c r="K1792" i="7" s="1"/>
  <c r="J1793" i="7"/>
  <c r="K1793" i="7" s="1"/>
  <c r="J1794" i="7"/>
  <c r="K1794" i="7" s="1"/>
  <c r="J1795" i="7"/>
  <c r="K1795" i="7" s="1"/>
  <c r="J1796" i="7"/>
  <c r="K1796" i="7" s="1"/>
  <c r="J1797" i="7"/>
  <c r="K1797" i="7" s="1"/>
  <c r="J1798" i="7"/>
  <c r="K1798" i="7" s="1"/>
  <c r="J1799" i="7"/>
  <c r="K1799" i="7" s="1"/>
  <c r="J1800" i="7"/>
  <c r="K1800" i="7" s="1"/>
  <c r="J1801" i="7"/>
  <c r="K1801" i="7" s="1"/>
  <c r="J1802" i="7"/>
  <c r="K1802" i="7" s="1"/>
  <c r="J1803" i="7"/>
  <c r="K1803" i="7" s="1"/>
  <c r="J1804" i="7"/>
  <c r="K1804" i="7" s="1"/>
  <c r="J1805" i="7"/>
  <c r="K1805" i="7" s="1"/>
  <c r="J1806" i="7"/>
  <c r="K1806" i="7" s="1"/>
  <c r="J1807" i="7"/>
  <c r="K1807" i="7" s="1"/>
  <c r="J1808" i="7"/>
  <c r="K1808" i="7" s="1"/>
  <c r="J1809" i="7"/>
  <c r="K1809" i="7" s="1"/>
  <c r="J1810" i="7"/>
  <c r="K1810" i="7" s="1"/>
  <c r="J1811" i="7"/>
  <c r="K1811" i="7" s="1"/>
  <c r="J1812" i="7"/>
  <c r="K1812" i="7" s="1"/>
  <c r="J1813" i="7"/>
  <c r="K1813" i="7" s="1"/>
  <c r="J1814" i="7"/>
  <c r="K1814" i="7" s="1"/>
  <c r="J1815" i="7"/>
  <c r="K1815" i="7" s="1"/>
  <c r="J1816" i="7"/>
  <c r="K1816" i="7" s="1"/>
  <c r="J1817" i="7"/>
  <c r="K1817" i="7" s="1"/>
  <c r="J1818" i="7"/>
  <c r="K1818" i="7" s="1"/>
  <c r="J1819" i="7"/>
  <c r="K1819" i="7" s="1"/>
  <c r="J1820" i="7"/>
  <c r="K1820" i="7" s="1"/>
  <c r="J1821" i="7"/>
  <c r="K1821" i="7" s="1"/>
  <c r="J1822" i="7"/>
  <c r="K1822" i="7" s="1"/>
  <c r="J1823" i="7"/>
  <c r="K1823" i="7" s="1"/>
  <c r="J1824" i="7"/>
  <c r="K1824" i="7" s="1"/>
  <c r="J1825" i="7"/>
  <c r="K1825" i="7" s="1"/>
  <c r="J1826" i="7"/>
  <c r="K1826" i="7" s="1"/>
  <c r="J1827" i="7"/>
  <c r="K1827" i="7" s="1"/>
  <c r="J1828" i="7"/>
  <c r="K1828" i="7" s="1"/>
  <c r="J1829" i="7"/>
  <c r="K1829" i="7" s="1"/>
  <c r="J1830" i="7"/>
  <c r="K1830" i="7" s="1"/>
  <c r="J1831" i="7"/>
  <c r="K1831" i="7" s="1"/>
  <c r="J1832" i="7"/>
  <c r="K1832" i="7" s="1"/>
  <c r="J1833" i="7"/>
  <c r="K1833" i="7" s="1"/>
  <c r="J1834" i="7"/>
  <c r="K1834" i="7" s="1"/>
  <c r="J1835" i="7"/>
  <c r="K1835" i="7" s="1"/>
  <c r="J1836" i="7"/>
  <c r="K1836" i="7" s="1"/>
  <c r="J1837" i="7"/>
  <c r="K1837" i="7" s="1"/>
  <c r="J1838" i="7"/>
  <c r="K1838" i="7" s="1"/>
  <c r="J1839" i="7"/>
  <c r="K1839" i="7" s="1"/>
  <c r="J1840" i="7"/>
  <c r="K1840" i="7" s="1"/>
  <c r="J1841" i="7"/>
  <c r="K1841" i="7" s="1"/>
  <c r="J1842" i="7"/>
  <c r="K1842" i="7" s="1"/>
  <c r="J1843" i="7"/>
  <c r="K1843" i="7" s="1"/>
  <c r="J1844" i="7"/>
  <c r="K1844" i="7" s="1"/>
  <c r="J1845" i="7"/>
  <c r="K1845" i="7" s="1"/>
  <c r="J1846" i="7"/>
  <c r="K1846" i="7" s="1"/>
  <c r="J1847" i="7"/>
  <c r="K1847" i="7" s="1"/>
  <c r="J1848" i="7"/>
  <c r="K1848" i="7" s="1"/>
  <c r="J1849" i="7"/>
  <c r="K1849" i="7" s="1"/>
  <c r="J1850" i="7"/>
  <c r="K1850" i="7" s="1"/>
  <c r="J1851" i="7"/>
  <c r="K1851" i="7" s="1"/>
  <c r="J1852" i="7"/>
  <c r="K1852" i="7" s="1"/>
  <c r="J1853" i="7"/>
  <c r="K1853" i="7" s="1"/>
  <c r="J1854" i="7"/>
  <c r="K1854" i="7" s="1"/>
  <c r="J1855" i="7"/>
  <c r="K1855" i="7" s="1"/>
  <c r="J1856" i="7"/>
  <c r="K1856" i="7" s="1"/>
  <c r="J1857" i="7"/>
  <c r="K1857" i="7" s="1"/>
  <c r="J1858" i="7"/>
  <c r="K1858" i="7" s="1"/>
  <c r="J1859" i="7"/>
  <c r="K1859" i="7" s="1"/>
  <c r="J1860" i="7"/>
  <c r="K1860" i="7" s="1"/>
  <c r="J1861" i="7"/>
  <c r="K1861" i="7" s="1"/>
  <c r="J1862" i="7"/>
  <c r="K1862" i="7" s="1"/>
  <c r="J1863" i="7"/>
  <c r="K1863" i="7" s="1"/>
  <c r="J1864" i="7"/>
  <c r="K1864" i="7" s="1"/>
  <c r="J1865" i="7"/>
  <c r="K1865" i="7" s="1"/>
  <c r="J1866" i="7"/>
  <c r="K1866" i="7" s="1"/>
  <c r="J1867" i="7"/>
  <c r="K1867" i="7" s="1"/>
  <c r="J1868" i="7"/>
  <c r="K1868" i="7" s="1"/>
  <c r="J1869" i="7"/>
  <c r="K1869" i="7" s="1"/>
  <c r="J1870" i="7"/>
  <c r="K1870" i="7" s="1"/>
  <c r="J1871" i="7"/>
  <c r="K1871" i="7" s="1"/>
  <c r="J1872" i="7"/>
  <c r="K1872" i="7" s="1"/>
  <c r="J1873" i="7"/>
  <c r="K1873" i="7" s="1"/>
  <c r="J1874" i="7"/>
  <c r="K1874" i="7" s="1"/>
  <c r="J1875" i="7"/>
  <c r="K1875" i="7" s="1"/>
  <c r="J1876" i="7"/>
  <c r="K1876" i="7" s="1"/>
  <c r="J1877" i="7"/>
  <c r="K1877" i="7" s="1"/>
  <c r="J1878" i="7"/>
  <c r="K1878" i="7" s="1"/>
  <c r="J1879" i="7"/>
  <c r="K1879" i="7" s="1"/>
  <c r="J1880" i="7"/>
  <c r="K1880" i="7" s="1"/>
  <c r="J1881" i="7"/>
  <c r="K1881" i="7" s="1"/>
  <c r="J1882" i="7"/>
  <c r="K1882" i="7" s="1"/>
  <c r="J1883" i="7"/>
  <c r="K1883" i="7" s="1"/>
  <c r="J1884" i="7"/>
  <c r="K1884" i="7" s="1"/>
  <c r="J1885" i="7"/>
  <c r="K1885" i="7" s="1"/>
  <c r="J1886" i="7"/>
  <c r="K1886" i="7" s="1"/>
  <c r="J1887" i="7"/>
  <c r="K1887" i="7" s="1"/>
  <c r="J1888" i="7"/>
  <c r="K1888" i="7" s="1"/>
  <c r="J1889" i="7"/>
  <c r="K1889" i="7" s="1"/>
  <c r="J1890" i="7"/>
  <c r="K1890" i="7" s="1"/>
  <c r="J1891" i="7"/>
  <c r="K1891" i="7" s="1"/>
  <c r="J1892" i="7"/>
  <c r="K1892" i="7" s="1"/>
  <c r="J1893" i="7"/>
  <c r="K1893" i="7" s="1"/>
  <c r="J1894" i="7"/>
  <c r="K1894" i="7" s="1"/>
  <c r="J1895" i="7"/>
  <c r="K1895" i="7" s="1"/>
  <c r="J1896" i="7"/>
  <c r="K1896" i="7" s="1"/>
  <c r="J1897" i="7"/>
  <c r="K1897" i="7" s="1"/>
  <c r="J1898" i="7"/>
  <c r="K1898" i="7" s="1"/>
  <c r="J1899" i="7"/>
  <c r="K1899" i="7" s="1"/>
  <c r="J1900" i="7"/>
  <c r="K1900" i="7" s="1"/>
  <c r="J1901" i="7"/>
  <c r="K1901" i="7" s="1"/>
  <c r="J1902" i="7"/>
  <c r="K1902" i="7" s="1"/>
  <c r="J1903" i="7"/>
  <c r="K1903" i="7" s="1"/>
  <c r="J1904" i="7"/>
  <c r="K1904" i="7" s="1"/>
  <c r="J1905" i="7"/>
  <c r="K1905" i="7" s="1"/>
  <c r="J1906" i="7"/>
  <c r="K1906" i="7" s="1"/>
  <c r="J1907" i="7"/>
  <c r="K1907" i="7" s="1"/>
  <c r="J1908" i="7"/>
  <c r="K1908" i="7" s="1"/>
  <c r="J1909" i="7"/>
  <c r="K1909" i="7" s="1"/>
  <c r="J1910" i="7"/>
  <c r="K1910" i="7" s="1"/>
  <c r="J1911" i="7"/>
  <c r="K1911" i="7" s="1"/>
  <c r="J1912" i="7"/>
  <c r="K1912" i="7" s="1"/>
  <c r="J1913" i="7"/>
  <c r="K1913" i="7" s="1"/>
  <c r="J1914" i="7"/>
  <c r="K1914" i="7" s="1"/>
  <c r="J1915" i="7"/>
  <c r="K1915" i="7" s="1"/>
  <c r="J1916" i="7"/>
  <c r="K1916" i="7" s="1"/>
  <c r="J1917" i="7"/>
  <c r="K1917" i="7" s="1"/>
  <c r="J1918" i="7"/>
  <c r="K1918" i="7" s="1"/>
  <c r="J1919" i="7"/>
  <c r="K1919" i="7" s="1"/>
  <c r="J1920" i="7"/>
  <c r="K1920" i="7" s="1"/>
  <c r="J1921" i="7"/>
  <c r="K1921" i="7" s="1"/>
  <c r="J1922" i="7"/>
  <c r="K1922" i="7" s="1"/>
  <c r="J1923" i="7"/>
  <c r="K1923" i="7" s="1"/>
  <c r="J1924" i="7"/>
  <c r="K1924" i="7" s="1"/>
  <c r="J1925" i="7"/>
  <c r="K1925" i="7" s="1"/>
  <c r="J1926" i="7"/>
  <c r="K1926" i="7" s="1"/>
  <c r="J1927" i="7"/>
  <c r="K1927" i="7" s="1"/>
  <c r="J1928" i="7"/>
  <c r="K1928" i="7" s="1"/>
  <c r="J1929" i="7"/>
  <c r="K1929" i="7" s="1"/>
  <c r="J1930" i="7"/>
  <c r="K1930" i="7" s="1"/>
  <c r="J1931" i="7"/>
  <c r="K1931" i="7" s="1"/>
  <c r="J1932" i="7"/>
  <c r="K1932" i="7" s="1"/>
  <c r="J1933" i="7"/>
  <c r="K1933" i="7" s="1"/>
  <c r="J1934" i="7"/>
  <c r="K1934" i="7" s="1"/>
  <c r="J1935" i="7"/>
  <c r="K1935" i="7" s="1"/>
  <c r="J1936" i="7"/>
  <c r="K1936" i="7" s="1"/>
  <c r="J1937" i="7"/>
  <c r="K1937" i="7" s="1"/>
  <c r="J1938" i="7"/>
  <c r="K1938" i="7" s="1"/>
  <c r="J1939" i="7"/>
  <c r="K1939" i="7" s="1"/>
  <c r="J1940" i="7"/>
  <c r="K1940" i="7" s="1"/>
  <c r="J1941" i="7"/>
  <c r="K1941" i="7" s="1"/>
  <c r="J1942" i="7"/>
  <c r="K1942" i="7" s="1"/>
  <c r="J1943" i="7"/>
  <c r="K1943" i="7" s="1"/>
  <c r="J1944" i="7"/>
  <c r="K1944" i="7" s="1"/>
  <c r="J1945" i="7"/>
  <c r="K1945" i="7" s="1"/>
  <c r="J1946" i="7"/>
  <c r="K1946" i="7" s="1"/>
  <c r="J1947" i="7"/>
  <c r="K1947" i="7" s="1"/>
  <c r="J1948" i="7"/>
  <c r="K1948" i="7" s="1"/>
  <c r="J1949" i="7"/>
  <c r="K1949" i="7" s="1"/>
  <c r="J1950" i="7"/>
  <c r="K1950" i="7" s="1"/>
  <c r="J1951" i="7"/>
  <c r="K1951" i="7" s="1"/>
  <c r="J1952" i="7"/>
  <c r="K1952" i="7" s="1"/>
  <c r="J1953" i="7"/>
  <c r="K1953" i="7" s="1"/>
  <c r="J1954" i="7"/>
  <c r="K1954" i="7" s="1"/>
  <c r="J1955" i="7"/>
  <c r="K1955" i="7" s="1"/>
  <c r="J1956" i="7"/>
  <c r="K1956" i="7" s="1"/>
  <c r="J1957" i="7"/>
  <c r="K1957" i="7" s="1"/>
  <c r="J1958" i="7"/>
  <c r="K1958" i="7" s="1"/>
  <c r="J1959" i="7"/>
  <c r="K1959" i="7" s="1"/>
  <c r="J1960" i="7"/>
  <c r="K1960" i="7" s="1"/>
  <c r="J1961" i="7"/>
  <c r="K1961" i="7" s="1"/>
  <c r="J1962" i="7"/>
  <c r="K1962" i="7" s="1"/>
  <c r="J1963" i="7"/>
  <c r="K1963" i="7" s="1"/>
  <c r="J1964" i="7"/>
  <c r="K1964" i="7" s="1"/>
  <c r="J1965" i="7"/>
  <c r="K1965" i="7" s="1"/>
  <c r="J1966" i="7"/>
  <c r="K1966" i="7" s="1"/>
  <c r="J1967" i="7"/>
  <c r="K1967" i="7" s="1"/>
  <c r="J1968" i="7"/>
  <c r="K1968" i="7" s="1"/>
  <c r="J1969" i="7"/>
  <c r="K1969" i="7" s="1"/>
  <c r="J1970" i="7"/>
  <c r="K1970" i="7" s="1"/>
  <c r="J1971" i="7"/>
  <c r="K1971" i="7" s="1"/>
  <c r="J1972" i="7"/>
  <c r="K1972" i="7" s="1"/>
  <c r="J1973" i="7"/>
  <c r="K1973" i="7" s="1"/>
  <c r="J1974" i="7"/>
  <c r="K1974" i="7" s="1"/>
  <c r="J1975" i="7"/>
  <c r="K1975" i="7" s="1"/>
  <c r="J1976" i="7"/>
  <c r="K1976" i="7" s="1"/>
  <c r="J1977" i="7"/>
  <c r="K1977" i="7" s="1"/>
  <c r="J1978" i="7"/>
  <c r="K1978" i="7" s="1"/>
  <c r="J1979" i="7"/>
  <c r="K1979" i="7" s="1"/>
  <c r="J1980" i="7"/>
  <c r="K1980" i="7" s="1"/>
  <c r="J1981" i="7"/>
  <c r="K1981" i="7" s="1"/>
  <c r="J1982" i="7"/>
  <c r="K1982" i="7" s="1"/>
  <c r="J1983" i="7"/>
  <c r="K1983" i="7" s="1"/>
  <c r="J1984" i="7"/>
  <c r="K1984" i="7" s="1"/>
  <c r="J1985" i="7"/>
  <c r="K1985" i="7" s="1"/>
  <c r="J1986" i="7"/>
  <c r="K1986" i="7" s="1"/>
  <c r="J1987" i="7"/>
  <c r="K1987" i="7" s="1"/>
  <c r="J1988" i="7"/>
  <c r="K1988" i="7" s="1"/>
  <c r="J1989" i="7"/>
  <c r="K1989" i="7" s="1"/>
  <c r="J1990" i="7"/>
  <c r="K1990" i="7" s="1"/>
  <c r="J1991" i="7"/>
  <c r="K1991" i="7" s="1"/>
  <c r="J1992" i="7"/>
  <c r="K1992" i="7" s="1"/>
  <c r="J1993" i="7"/>
  <c r="K1993" i="7" s="1"/>
  <c r="J1994" i="7"/>
  <c r="K1994" i="7" s="1"/>
  <c r="J1995" i="7"/>
  <c r="K1995" i="7" s="1"/>
  <c r="J1996" i="7"/>
  <c r="K1996" i="7" s="1"/>
  <c r="J1997" i="7"/>
  <c r="K1997" i="7" s="1"/>
  <c r="J1998" i="7"/>
  <c r="K1998" i="7" s="1"/>
  <c r="J1999" i="7"/>
  <c r="K1999" i="7" s="1"/>
  <c r="J2000" i="7"/>
  <c r="K2000" i="7" s="1"/>
  <c r="J2001" i="7"/>
  <c r="K2001" i="7" s="1"/>
  <c r="J2002" i="7"/>
  <c r="K2002" i="7" s="1"/>
  <c r="J2003" i="7"/>
  <c r="K2003" i="7" s="1"/>
  <c r="J2004" i="7"/>
  <c r="K2004" i="7" s="1"/>
  <c r="J2005" i="7"/>
  <c r="K2005" i="7" s="1"/>
  <c r="J2006" i="7"/>
  <c r="K2006" i="7" s="1"/>
  <c r="J2007" i="7"/>
  <c r="K2007" i="7" s="1"/>
  <c r="J2008" i="7"/>
  <c r="K2008" i="7" s="1"/>
  <c r="J2009" i="7"/>
  <c r="K2009" i="7" s="1"/>
  <c r="J2010" i="7"/>
  <c r="K2010" i="7" s="1"/>
  <c r="J2011" i="7"/>
  <c r="K2011" i="7" s="1"/>
  <c r="J2012" i="7"/>
  <c r="K2012" i="7" s="1"/>
  <c r="J2013" i="7"/>
  <c r="K2013" i="7" s="1"/>
  <c r="J2014" i="7"/>
  <c r="K2014" i="7" s="1"/>
  <c r="J2015" i="7"/>
  <c r="K2015" i="7" s="1"/>
  <c r="J2016" i="7"/>
  <c r="K2016" i="7" s="1"/>
  <c r="J2017" i="7"/>
  <c r="K2017" i="7" s="1"/>
  <c r="J2018" i="7"/>
  <c r="K2018" i="7" s="1"/>
  <c r="J2019" i="7"/>
  <c r="K2019" i="7" s="1"/>
  <c r="J2020" i="7"/>
  <c r="K2020" i="7" s="1"/>
  <c r="J2021" i="7"/>
  <c r="K2021" i="7" s="1"/>
  <c r="J2022" i="7"/>
  <c r="K2022" i="7" s="1"/>
  <c r="J2023" i="7"/>
  <c r="K2023" i="7" s="1"/>
  <c r="J2024" i="7"/>
  <c r="K2024" i="7" s="1"/>
  <c r="J2025" i="7"/>
  <c r="K2025" i="7" s="1"/>
  <c r="J2026" i="7"/>
  <c r="K2026" i="7" s="1"/>
  <c r="J2027" i="7"/>
  <c r="K2027" i="7" s="1"/>
  <c r="J2028" i="7"/>
  <c r="K2028" i="7" s="1"/>
  <c r="J2029" i="7"/>
  <c r="K2029" i="7" s="1"/>
  <c r="J2030" i="7"/>
  <c r="K2030" i="7" s="1"/>
  <c r="J2031" i="7"/>
  <c r="K2031" i="7" s="1"/>
  <c r="J2032" i="7"/>
  <c r="K2032" i="7" s="1"/>
  <c r="J2033" i="7"/>
  <c r="K2033" i="7" s="1"/>
  <c r="J2034" i="7"/>
  <c r="K2034" i="7" s="1"/>
  <c r="J2035" i="7"/>
  <c r="K2035" i="7" s="1"/>
  <c r="J2036" i="7"/>
  <c r="K2036" i="7" s="1"/>
  <c r="J2037" i="7"/>
  <c r="K2037" i="7" s="1"/>
  <c r="J2038" i="7"/>
  <c r="K2038" i="7" s="1"/>
  <c r="J2039" i="7"/>
  <c r="K2039" i="7" s="1"/>
  <c r="J2040" i="7"/>
  <c r="K2040" i="7" s="1"/>
  <c r="J2041" i="7"/>
  <c r="K2041" i="7" s="1"/>
  <c r="J2042" i="7"/>
  <c r="K2042" i="7" s="1"/>
  <c r="J2043" i="7"/>
  <c r="K2043" i="7" s="1"/>
  <c r="J2044" i="7"/>
  <c r="K2044" i="7" s="1"/>
  <c r="J2045" i="7"/>
  <c r="K2045" i="7" s="1"/>
  <c r="J2046" i="7"/>
  <c r="K2046" i="7" s="1"/>
  <c r="J2047" i="7"/>
  <c r="K2047" i="7" s="1"/>
  <c r="J2048" i="7"/>
  <c r="K2048" i="7" s="1"/>
  <c r="J2049" i="7"/>
  <c r="K2049" i="7" s="1"/>
  <c r="J2050" i="7"/>
  <c r="K2050" i="7" s="1"/>
  <c r="J2051" i="7"/>
  <c r="K2051" i="7" s="1"/>
  <c r="J2052" i="7"/>
  <c r="K2052" i="7" s="1"/>
  <c r="J2053" i="7"/>
  <c r="K2053" i="7" s="1"/>
  <c r="J2054" i="7"/>
  <c r="K2054" i="7" s="1"/>
  <c r="J2055" i="7"/>
  <c r="K2055" i="7" s="1"/>
  <c r="J2056" i="7"/>
  <c r="K2056" i="7" s="1"/>
  <c r="J2057" i="7"/>
  <c r="K2057" i="7" s="1"/>
  <c r="J2058" i="7"/>
  <c r="K2058" i="7" s="1"/>
  <c r="J2059" i="7"/>
  <c r="K2059" i="7" s="1"/>
  <c r="J2060" i="7"/>
  <c r="K2060" i="7" s="1"/>
  <c r="J2061" i="7"/>
  <c r="K2061" i="7" s="1"/>
  <c r="J2062" i="7"/>
  <c r="K2062" i="7" s="1"/>
  <c r="J2063" i="7"/>
  <c r="K2063" i="7" s="1"/>
  <c r="J2064" i="7"/>
  <c r="K2064" i="7" s="1"/>
  <c r="J2065" i="7"/>
  <c r="K2065" i="7" s="1"/>
  <c r="J2066" i="7"/>
  <c r="K2066" i="7" s="1"/>
  <c r="J2067" i="7"/>
  <c r="K2067" i="7" s="1"/>
  <c r="J2068" i="7"/>
  <c r="K2068" i="7" s="1"/>
  <c r="J2069" i="7"/>
  <c r="K2069" i="7" s="1"/>
  <c r="J2070" i="7"/>
  <c r="K2070" i="7" s="1"/>
  <c r="J2071" i="7"/>
  <c r="K2071" i="7" s="1"/>
  <c r="J2072" i="7"/>
  <c r="K2072" i="7" s="1"/>
  <c r="J2073" i="7"/>
  <c r="K2073" i="7" s="1"/>
  <c r="J2074" i="7"/>
  <c r="K2074" i="7" s="1"/>
  <c r="J2075" i="7"/>
  <c r="K2075" i="7" s="1"/>
  <c r="J2076" i="7"/>
  <c r="K2076" i="7" s="1"/>
  <c r="J2077" i="7"/>
  <c r="K2077" i="7" s="1"/>
  <c r="J2078" i="7"/>
  <c r="K2078" i="7" s="1"/>
  <c r="J2079" i="7"/>
  <c r="K2079" i="7" s="1"/>
  <c r="J2080" i="7"/>
  <c r="K2080" i="7" s="1"/>
  <c r="J2081" i="7"/>
  <c r="K2081" i="7" s="1"/>
  <c r="J2082" i="7"/>
  <c r="K2082" i="7" s="1"/>
  <c r="J2083" i="7"/>
  <c r="K2083" i="7" s="1"/>
  <c r="J2084" i="7"/>
  <c r="K2084" i="7" s="1"/>
  <c r="J2085" i="7"/>
  <c r="K2085" i="7" s="1"/>
  <c r="J2086" i="7"/>
  <c r="K2086" i="7" s="1"/>
  <c r="J2087" i="7"/>
  <c r="K2087" i="7" s="1"/>
  <c r="J2088" i="7"/>
  <c r="K2088" i="7" s="1"/>
  <c r="J2089" i="7"/>
  <c r="K2089" i="7" s="1"/>
  <c r="J2090" i="7"/>
  <c r="K2090" i="7" s="1"/>
  <c r="J2091" i="7"/>
  <c r="K2091" i="7" s="1"/>
  <c r="J2092" i="7"/>
  <c r="K2092" i="7" s="1"/>
  <c r="J2093" i="7"/>
  <c r="K2093" i="7" s="1"/>
  <c r="J2094" i="7"/>
  <c r="K2094" i="7" s="1"/>
  <c r="J2095" i="7"/>
  <c r="K2095" i="7" s="1"/>
  <c r="J2096" i="7"/>
  <c r="K2096" i="7" s="1"/>
  <c r="J2097" i="7"/>
  <c r="K2097" i="7" s="1"/>
  <c r="J2098" i="7"/>
  <c r="K2098" i="7" s="1"/>
  <c r="J2099" i="7"/>
  <c r="K2099" i="7" s="1"/>
  <c r="J2100" i="7"/>
  <c r="K2100" i="7" s="1"/>
  <c r="J2101" i="7"/>
  <c r="K2101" i="7" s="1"/>
  <c r="J2102" i="7"/>
  <c r="K2102" i="7" s="1"/>
  <c r="J2103" i="7"/>
  <c r="K2103" i="7" s="1"/>
  <c r="J2104" i="7"/>
  <c r="K2104" i="7" s="1"/>
  <c r="J2105" i="7"/>
  <c r="K2105" i="7" s="1"/>
  <c r="J2106" i="7"/>
  <c r="K2106" i="7" s="1"/>
  <c r="J2107" i="7"/>
  <c r="K2107" i="7" s="1"/>
  <c r="J2108" i="7"/>
  <c r="K2108" i="7" s="1"/>
  <c r="J2109" i="7"/>
  <c r="K2109" i="7" s="1"/>
  <c r="J2110" i="7"/>
  <c r="K2110" i="7" s="1"/>
  <c r="J2111" i="7"/>
  <c r="K2111" i="7" s="1"/>
  <c r="J2112" i="7"/>
  <c r="K2112" i="7" s="1"/>
  <c r="J2113" i="7"/>
  <c r="K2113" i="7" s="1"/>
  <c r="J2114" i="7"/>
  <c r="K2114" i="7" s="1"/>
  <c r="J2115" i="7"/>
  <c r="K2115" i="7" s="1"/>
  <c r="J2116" i="7"/>
  <c r="K2116" i="7" s="1"/>
  <c r="J2117" i="7"/>
  <c r="K2117" i="7" s="1"/>
  <c r="J2118" i="7"/>
  <c r="K2118" i="7" s="1"/>
  <c r="J2119" i="7"/>
  <c r="K2119" i="7" s="1"/>
  <c r="J2120" i="7"/>
  <c r="K2120" i="7" s="1"/>
  <c r="J2121" i="7"/>
  <c r="K2121" i="7" s="1"/>
  <c r="J2122" i="7"/>
  <c r="K2122" i="7" s="1"/>
  <c r="J2123" i="7"/>
  <c r="K2123" i="7" s="1"/>
  <c r="J2124" i="7"/>
  <c r="K2124" i="7" s="1"/>
  <c r="J2125" i="7"/>
  <c r="K2125" i="7" s="1"/>
  <c r="J2126" i="7"/>
  <c r="K2126" i="7" s="1"/>
  <c r="J2127" i="7"/>
  <c r="K2127" i="7" s="1"/>
  <c r="J2128" i="7"/>
  <c r="K2128" i="7" s="1"/>
  <c r="J2129" i="7"/>
  <c r="K2129" i="7" s="1"/>
  <c r="J2130" i="7"/>
  <c r="K2130" i="7" s="1"/>
  <c r="J2131" i="7"/>
  <c r="K2131" i="7" s="1"/>
  <c r="J2132" i="7"/>
  <c r="K2132" i="7" s="1"/>
  <c r="J2133" i="7"/>
  <c r="K2133" i="7" s="1"/>
  <c r="J2134" i="7"/>
  <c r="K2134" i="7" s="1"/>
  <c r="J2135" i="7"/>
  <c r="K2135" i="7" s="1"/>
  <c r="J2136" i="7"/>
  <c r="K2136" i="7" s="1"/>
  <c r="J2137" i="7"/>
  <c r="K2137" i="7" s="1"/>
  <c r="J2138" i="7"/>
  <c r="K2138" i="7" s="1"/>
  <c r="J2139" i="7"/>
  <c r="K2139" i="7" s="1"/>
  <c r="J2140" i="7"/>
  <c r="K2140" i="7" s="1"/>
  <c r="J2141" i="7"/>
  <c r="K2141" i="7" s="1"/>
  <c r="J2142" i="7"/>
  <c r="K2142" i="7" s="1"/>
  <c r="J2143" i="7"/>
  <c r="K2143" i="7" s="1"/>
  <c r="J2144" i="7"/>
  <c r="K2144" i="7" s="1"/>
  <c r="J2145" i="7"/>
  <c r="K2145" i="7" s="1"/>
  <c r="J2146" i="7"/>
  <c r="K2146" i="7" s="1"/>
  <c r="J2147" i="7"/>
  <c r="K2147" i="7" s="1"/>
  <c r="J2148" i="7"/>
  <c r="K2148" i="7" s="1"/>
  <c r="J2149" i="7"/>
  <c r="K2149" i="7" s="1"/>
  <c r="J2150" i="7"/>
  <c r="K2150" i="7" s="1"/>
  <c r="J2151" i="7"/>
  <c r="K2151" i="7" s="1"/>
  <c r="J2152" i="7"/>
  <c r="K2152" i="7" s="1"/>
  <c r="J2153" i="7"/>
  <c r="K2153" i="7" s="1"/>
  <c r="J2154" i="7"/>
  <c r="K2154" i="7" s="1"/>
  <c r="J2155" i="7"/>
  <c r="K2155" i="7" s="1"/>
  <c r="J2156" i="7"/>
  <c r="K2156" i="7" s="1"/>
  <c r="J2157" i="7"/>
  <c r="K2157" i="7" s="1"/>
  <c r="J2158" i="7"/>
  <c r="K2158" i="7" s="1"/>
  <c r="J2159" i="7"/>
  <c r="K2159" i="7" s="1"/>
  <c r="J2160" i="7"/>
  <c r="K2160" i="7" s="1"/>
  <c r="J2161" i="7"/>
  <c r="K2161" i="7" s="1"/>
  <c r="J2162" i="7"/>
  <c r="K2162" i="7" s="1"/>
  <c r="J2163" i="7"/>
  <c r="K2163" i="7" s="1"/>
  <c r="J2164" i="7"/>
  <c r="K2164" i="7" s="1"/>
  <c r="J2165" i="7"/>
  <c r="K2165" i="7" s="1"/>
  <c r="J2166" i="7"/>
  <c r="K2166" i="7" s="1"/>
  <c r="J2167" i="7"/>
  <c r="K2167" i="7" s="1"/>
  <c r="J2168" i="7"/>
  <c r="K2168" i="7" s="1"/>
  <c r="J2169" i="7"/>
  <c r="K2169" i="7" s="1"/>
  <c r="J2170" i="7"/>
  <c r="K2170" i="7" s="1"/>
  <c r="J2171" i="7"/>
  <c r="K2171" i="7" s="1"/>
  <c r="J2172" i="7"/>
  <c r="K2172" i="7" s="1"/>
  <c r="J2173" i="7"/>
  <c r="K2173" i="7" s="1"/>
  <c r="J2174" i="7"/>
  <c r="K2174" i="7" s="1"/>
  <c r="J2175" i="7"/>
  <c r="K2175" i="7" s="1"/>
  <c r="J2176" i="7"/>
  <c r="K2176" i="7" s="1"/>
  <c r="J2177" i="7"/>
  <c r="K2177" i="7" s="1"/>
  <c r="J2178" i="7"/>
  <c r="K2178" i="7" s="1"/>
  <c r="J2179" i="7"/>
  <c r="K2179" i="7" s="1"/>
  <c r="J2180" i="7"/>
  <c r="K2180" i="7" s="1"/>
  <c r="J2181" i="7"/>
  <c r="K2181" i="7" s="1"/>
  <c r="J2182" i="7"/>
  <c r="K2182" i="7" s="1"/>
  <c r="J2183" i="7"/>
  <c r="K2183" i="7" s="1"/>
  <c r="J2184" i="7"/>
  <c r="K2184" i="7" s="1"/>
  <c r="J2185" i="7"/>
  <c r="K2185" i="7" s="1"/>
  <c r="J2186" i="7"/>
  <c r="K2186" i="7" s="1"/>
  <c r="J2187" i="7"/>
  <c r="K2187" i="7" s="1"/>
  <c r="J2188" i="7"/>
  <c r="K2188" i="7" s="1"/>
  <c r="J2189" i="7"/>
  <c r="K2189" i="7" s="1"/>
  <c r="J2190" i="7"/>
  <c r="K2190" i="7" s="1"/>
  <c r="J2191" i="7"/>
  <c r="K2191" i="7" s="1"/>
  <c r="J2192" i="7"/>
  <c r="K2192" i="7" s="1"/>
  <c r="J2193" i="7"/>
  <c r="K2193" i="7" s="1"/>
  <c r="J2194" i="7"/>
  <c r="K2194" i="7" s="1"/>
  <c r="J2195" i="7"/>
  <c r="K2195" i="7" s="1"/>
  <c r="J2196" i="7"/>
  <c r="K2196" i="7" s="1"/>
  <c r="J2197" i="7"/>
  <c r="K2197" i="7" s="1"/>
  <c r="J2198" i="7"/>
  <c r="K2198" i="7" s="1"/>
  <c r="J2199" i="7"/>
  <c r="K2199" i="7" s="1"/>
  <c r="J2200" i="7"/>
  <c r="K2200" i="7" s="1"/>
  <c r="J2201" i="7"/>
  <c r="K2201" i="7" s="1"/>
  <c r="J2202" i="7"/>
  <c r="K2202" i="7" s="1"/>
  <c r="J2203" i="7"/>
  <c r="K2203" i="7" s="1"/>
  <c r="J2204" i="7"/>
  <c r="K2204" i="7" s="1"/>
  <c r="J2205" i="7"/>
  <c r="K2205" i="7" s="1"/>
  <c r="J2206" i="7"/>
  <c r="K2206" i="7" s="1"/>
  <c r="J2207" i="7"/>
  <c r="K2207" i="7" s="1"/>
  <c r="J2208" i="7"/>
  <c r="K2208" i="7" s="1"/>
  <c r="J2209" i="7"/>
  <c r="K2209" i="7" s="1"/>
  <c r="J2210" i="7"/>
  <c r="K2210" i="7" s="1"/>
  <c r="J2211" i="7"/>
  <c r="K2211" i="7" s="1"/>
  <c r="J2212" i="7"/>
  <c r="K2212" i="7" s="1"/>
  <c r="J2213" i="7"/>
  <c r="K2213" i="7" s="1"/>
  <c r="J2214" i="7"/>
  <c r="K2214" i="7" s="1"/>
  <c r="J2215" i="7"/>
  <c r="K2215" i="7" s="1"/>
  <c r="J2216" i="7"/>
  <c r="K2216" i="7" s="1"/>
  <c r="J2217" i="7"/>
  <c r="K2217" i="7" s="1"/>
  <c r="J2218" i="7"/>
  <c r="K2218" i="7" s="1"/>
  <c r="J2219" i="7"/>
  <c r="K2219" i="7" s="1"/>
  <c r="J2220" i="7"/>
  <c r="K2220" i="7" s="1"/>
  <c r="J2221" i="7"/>
  <c r="K2221" i="7" s="1"/>
  <c r="J2222" i="7"/>
  <c r="K2222" i="7" s="1"/>
  <c r="J2223" i="7"/>
  <c r="K2223" i="7" s="1"/>
  <c r="J2224" i="7"/>
  <c r="K2224" i="7" s="1"/>
  <c r="J2225" i="7"/>
  <c r="K2225" i="7" s="1"/>
  <c r="J2226" i="7"/>
  <c r="K2226" i="7" s="1"/>
  <c r="J2227" i="7"/>
  <c r="K2227" i="7" s="1"/>
  <c r="J2228" i="7"/>
  <c r="K2228" i="7" s="1"/>
  <c r="J2229" i="7"/>
  <c r="K2229" i="7" s="1"/>
  <c r="J2230" i="7"/>
  <c r="K2230" i="7" s="1"/>
  <c r="J2231" i="7"/>
  <c r="K2231" i="7" s="1"/>
  <c r="J2232" i="7"/>
  <c r="K2232" i="7" s="1"/>
  <c r="J2233" i="7"/>
  <c r="K2233" i="7" s="1"/>
  <c r="J2234" i="7"/>
  <c r="K2234" i="7" s="1"/>
  <c r="J2235" i="7"/>
  <c r="K2235" i="7" s="1"/>
  <c r="J2236" i="7"/>
  <c r="K2236" i="7" s="1"/>
  <c r="J2237" i="7"/>
  <c r="K2237" i="7" s="1"/>
  <c r="J2238" i="7"/>
  <c r="K2238" i="7" s="1"/>
  <c r="J2239" i="7"/>
  <c r="K2239" i="7" s="1"/>
  <c r="J2240" i="7"/>
  <c r="K2240" i="7" s="1"/>
  <c r="J2241" i="7"/>
  <c r="K2241" i="7" s="1"/>
  <c r="J2242" i="7"/>
  <c r="K2242" i="7" s="1"/>
  <c r="J2243" i="7"/>
  <c r="K2243" i="7" s="1"/>
  <c r="J2244" i="7"/>
  <c r="K2244" i="7" s="1"/>
  <c r="J2245" i="7"/>
  <c r="K2245" i="7" s="1"/>
  <c r="J2246" i="7"/>
  <c r="K2246" i="7" s="1"/>
  <c r="J2247" i="7"/>
  <c r="K2247" i="7" s="1"/>
  <c r="J2248" i="7"/>
  <c r="K2248" i="7" s="1"/>
  <c r="J2249" i="7"/>
  <c r="K2249" i="7" s="1"/>
  <c r="J2250" i="7"/>
  <c r="K2250" i="7" s="1"/>
  <c r="J2251" i="7"/>
  <c r="K2251" i="7" s="1"/>
  <c r="J2252" i="7"/>
  <c r="K2252" i="7" s="1"/>
  <c r="J2253" i="7"/>
  <c r="K2253" i="7" s="1"/>
  <c r="J2254" i="7"/>
  <c r="K2254" i="7" s="1"/>
  <c r="J2255" i="7"/>
  <c r="K2255" i="7" s="1"/>
  <c r="J2256" i="7"/>
  <c r="K2256" i="7" s="1"/>
  <c r="J2257" i="7"/>
  <c r="K2257" i="7" s="1"/>
  <c r="J2258" i="7"/>
  <c r="K2258" i="7" s="1"/>
  <c r="J2259" i="7"/>
  <c r="K2259" i="7" s="1"/>
  <c r="J2260" i="7"/>
  <c r="K2260" i="7" s="1"/>
  <c r="J2261" i="7"/>
  <c r="K2261" i="7" s="1"/>
  <c r="J2262" i="7"/>
  <c r="K2262" i="7" s="1"/>
  <c r="J2263" i="7"/>
  <c r="K2263" i="7" s="1"/>
  <c r="J2264" i="7"/>
  <c r="K2264" i="7" s="1"/>
  <c r="J2265" i="7"/>
  <c r="K2265" i="7" s="1"/>
  <c r="J2266" i="7"/>
  <c r="K2266" i="7" s="1"/>
  <c r="J2267" i="7"/>
  <c r="K2267" i="7" s="1"/>
  <c r="J2268" i="7"/>
  <c r="K2268" i="7" s="1"/>
  <c r="J2269" i="7"/>
  <c r="K2269" i="7" s="1"/>
  <c r="J2270" i="7"/>
  <c r="K2270" i="7" s="1"/>
  <c r="J2271" i="7"/>
  <c r="K2271" i="7" s="1"/>
  <c r="J2272" i="7"/>
  <c r="K2272" i="7" s="1"/>
  <c r="J2273" i="7"/>
  <c r="K2273" i="7" s="1"/>
  <c r="J2274" i="7"/>
  <c r="K2274" i="7" s="1"/>
  <c r="J2275" i="7"/>
  <c r="K2275" i="7" s="1"/>
  <c r="J2276" i="7"/>
  <c r="K2276" i="7" s="1"/>
  <c r="J2277" i="7"/>
  <c r="K2277" i="7" s="1"/>
  <c r="J2278" i="7"/>
  <c r="K2278" i="7" s="1"/>
  <c r="J2279" i="7"/>
  <c r="K2279" i="7" s="1"/>
  <c r="J2280" i="7"/>
  <c r="K2280" i="7" s="1"/>
  <c r="J2281" i="7"/>
  <c r="K2281" i="7" s="1"/>
  <c r="J2282" i="7"/>
  <c r="K2282" i="7" s="1"/>
  <c r="J2283" i="7"/>
  <c r="K2283" i="7" s="1"/>
  <c r="J2284" i="7"/>
  <c r="K2284" i="7" s="1"/>
  <c r="J2285" i="7"/>
  <c r="K2285" i="7" s="1"/>
  <c r="J2286" i="7"/>
  <c r="K2286" i="7" s="1"/>
  <c r="J2287" i="7"/>
  <c r="K2287" i="7" s="1"/>
  <c r="J2288" i="7"/>
  <c r="K2288" i="7" s="1"/>
  <c r="J2289" i="7"/>
  <c r="K2289" i="7" s="1"/>
  <c r="J2290" i="7"/>
  <c r="K2290" i="7" s="1"/>
  <c r="J2291" i="7"/>
  <c r="K2291" i="7" s="1"/>
  <c r="J2292" i="7"/>
  <c r="K2292" i="7" s="1"/>
  <c r="J2293" i="7"/>
  <c r="K2293" i="7" s="1"/>
  <c r="J2294" i="7"/>
  <c r="K2294" i="7" s="1"/>
  <c r="J2295" i="7"/>
  <c r="K2295" i="7" s="1"/>
  <c r="J2296" i="7"/>
  <c r="K2296" i="7" s="1"/>
  <c r="J2297" i="7"/>
  <c r="K2297" i="7" s="1"/>
  <c r="J2298" i="7"/>
  <c r="K2298" i="7" s="1"/>
  <c r="J2299" i="7"/>
  <c r="K2299" i="7" s="1"/>
  <c r="J2300" i="7"/>
  <c r="K2300" i="7" s="1"/>
  <c r="J2301" i="7"/>
  <c r="K2301" i="7" s="1"/>
  <c r="J2302" i="7"/>
  <c r="K2302" i="7" s="1"/>
  <c r="J2303" i="7"/>
  <c r="K2303" i="7" s="1"/>
  <c r="J2304" i="7"/>
  <c r="K2304" i="7" s="1"/>
  <c r="J2305" i="7"/>
  <c r="K2305" i="7" s="1"/>
  <c r="J2306" i="7"/>
  <c r="K2306" i="7" s="1"/>
  <c r="J2307" i="7"/>
  <c r="K2307" i="7" s="1"/>
  <c r="J2308" i="7"/>
  <c r="K2308" i="7" s="1"/>
  <c r="J2309" i="7"/>
  <c r="K2309" i="7" s="1"/>
  <c r="J2310" i="7"/>
  <c r="K2310" i="7" s="1"/>
  <c r="J2311" i="7"/>
  <c r="K2311" i="7" s="1"/>
  <c r="J2312" i="7"/>
  <c r="K2312" i="7" s="1"/>
  <c r="J2313" i="7"/>
  <c r="K2313" i="7" s="1"/>
  <c r="J2314" i="7"/>
  <c r="K2314" i="7" s="1"/>
  <c r="J2315" i="7"/>
  <c r="K2315" i="7" s="1"/>
  <c r="J2316" i="7"/>
  <c r="K2316" i="7" s="1"/>
  <c r="J2317" i="7"/>
  <c r="K2317" i="7" s="1"/>
  <c r="J2318" i="7"/>
  <c r="K2318" i="7" s="1"/>
  <c r="J2319" i="7"/>
  <c r="K2319" i="7" s="1"/>
  <c r="J2320" i="7"/>
  <c r="K2320" i="7" s="1"/>
  <c r="J2321" i="7"/>
  <c r="K2321" i="7" s="1"/>
  <c r="J2322" i="7"/>
  <c r="K2322" i="7" s="1"/>
  <c r="J2323" i="7"/>
  <c r="K2323" i="7" s="1"/>
  <c r="J2324" i="7"/>
  <c r="K2324" i="7" s="1"/>
  <c r="J2325" i="7"/>
  <c r="K2325" i="7" s="1"/>
  <c r="J2326" i="7"/>
  <c r="K2326" i="7" s="1"/>
  <c r="J2327" i="7"/>
  <c r="K2327" i="7" s="1"/>
  <c r="J2328" i="7"/>
  <c r="K2328" i="7" s="1"/>
  <c r="J2329" i="7"/>
  <c r="K2329" i="7" s="1"/>
  <c r="J2330" i="7"/>
  <c r="K2330" i="7" s="1"/>
  <c r="J2331" i="7"/>
  <c r="K2331" i="7" s="1"/>
  <c r="J2332" i="7"/>
  <c r="K2332" i="7" s="1"/>
  <c r="J2333" i="7"/>
  <c r="K2333" i="7" s="1"/>
  <c r="J2334" i="7"/>
  <c r="K2334" i="7" s="1"/>
  <c r="J2335" i="7"/>
  <c r="K2335" i="7" s="1"/>
  <c r="J2336" i="7"/>
  <c r="K2336" i="7" s="1"/>
  <c r="J2337" i="7"/>
  <c r="K2337" i="7" s="1"/>
  <c r="J2338" i="7"/>
  <c r="K2338" i="7" s="1"/>
  <c r="J2339" i="7"/>
  <c r="K2339" i="7" s="1"/>
  <c r="J2340" i="7"/>
  <c r="K2340" i="7" s="1"/>
  <c r="J2341" i="7"/>
  <c r="K2341" i="7" s="1"/>
  <c r="J2342" i="7"/>
  <c r="K2342" i="7" s="1"/>
  <c r="J2343" i="7"/>
  <c r="K2343" i="7" s="1"/>
  <c r="J2344" i="7"/>
  <c r="K2344" i="7" s="1"/>
  <c r="J2345" i="7"/>
  <c r="K2345" i="7" s="1"/>
  <c r="J2346" i="7"/>
  <c r="K2346" i="7" s="1"/>
  <c r="J2347" i="7"/>
  <c r="K2347" i="7" s="1"/>
  <c r="J2348" i="7"/>
  <c r="K2348" i="7" s="1"/>
  <c r="J2349" i="7"/>
  <c r="K2349" i="7" s="1"/>
  <c r="J2350" i="7"/>
  <c r="K2350" i="7" s="1"/>
  <c r="J2351" i="7"/>
  <c r="K2351" i="7" s="1"/>
  <c r="J2352" i="7"/>
  <c r="K2352" i="7" s="1"/>
  <c r="J2353" i="7"/>
  <c r="K2353" i="7" s="1"/>
  <c r="J2354" i="7"/>
  <c r="K2354" i="7" s="1"/>
  <c r="J2355" i="7"/>
  <c r="K2355" i="7" s="1"/>
  <c r="J2356" i="7"/>
  <c r="K2356" i="7" s="1"/>
  <c r="J2357" i="7"/>
  <c r="K2357" i="7" s="1"/>
  <c r="J2358" i="7"/>
  <c r="K2358" i="7" s="1"/>
  <c r="J2359" i="7"/>
  <c r="K2359" i="7" s="1"/>
  <c r="J2360" i="7"/>
  <c r="K2360" i="7" s="1"/>
  <c r="J2361" i="7"/>
  <c r="K2361" i="7" s="1"/>
  <c r="J2362" i="7"/>
  <c r="K2362" i="7" s="1"/>
  <c r="J2363" i="7"/>
  <c r="K2363" i="7" s="1"/>
  <c r="J2364" i="7"/>
  <c r="K2364" i="7" s="1"/>
  <c r="J2365" i="7"/>
  <c r="K2365" i="7" s="1"/>
  <c r="J2366" i="7"/>
  <c r="K2366" i="7" s="1"/>
  <c r="J2367" i="7"/>
  <c r="K2367" i="7" s="1"/>
  <c r="J2368" i="7"/>
  <c r="K2368" i="7" s="1"/>
  <c r="J2369" i="7"/>
  <c r="K2369" i="7" s="1"/>
  <c r="J2370" i="7"/>
  <c r="K2370" i="7" s="1"/>
  <c r="J2371" i="7"/>
  <c r="K2371" i="7" s="1"/>
  <c r="J2372" i="7"/>
  <c r="K2372" i="7" s="1"/>
  <c r="J2373" i="7"/>
  <c r="K2373" i="7" s="1"/>
  <c r="J2374" i="7"/>
  <c r="K2374" i="7" s="1"/>
  <c r="J2375" i="7"/>
  <c r="K2375" i="7" s="1"/>
  <c r="J2376" i="7"/>
  <c r="K2376" i="7" s="1"/>
  <c r="J2377" i="7"/>
  <c r="K2377" i="7" s="1"/>
  <c r="J2378" i="7"/>
  <c r="K2378" i="7" s="1"/>
  <c r="J2379" i="7"/>
  <c r="K2379" i="7" s="1"/>
  <c r="J2380" i="7"/>
  <c r="K2380" i="7" s="1"/>
  <c r="J2381" i="7"/>
  <c r="K2381" i="7" s="1"/>
  <c r="J2382" i="7"/>
  <c r="K2382" i="7" s="1"/>
  <c r="J2383" i="7"/>
  <c r="K2383" i="7" s="1"/>
  <c r="J2384" i="7"/>
  <c r="K2384" i="7" s="1"/>
  <c r="J2385" i="7"/>
  <c r="K2385" i="7" s="1"/>
  <c r="J2386" i="7"/>
  <c r="K2386" i="7" s="1"/>
  <c r="J2387" i="7"/>
  <c r="K2387" i="7" s="1"/>
  <c r="J2388" i="7"/>
  <c r="K2388" i="7" s="1"/>
  <c r="J2389" i="7"/>
  <c r="K2389" i="7" s="1"/>
  <c r="J2390" i="7"/>
  <c r="K2390" i="7" s="1"/>
  <c r="J2391" i="7"/>
  <c r="K2391" i="7" s="1"/>
  <c r="J2392" i="7"/>
  <c r="K2392" i="7" s="1"/>
  <c r="J2393" i="7"/>
  <c r="K2393" i="7" s="1"/>
  <c r="J2394" i="7"/>
  <c r="K2394" i="7" s="1"/>
  <c r="J2395" i="7"/>
  <c r="K2395" i="7" s="1"/>
  <c r="J2396" i="7"/>
  <c r="K2396" i="7" s="1"/>
  <c r="J2397" i="7"/>
  <c r="K2397" i="7" s="1"/>
  <c r="J2398" i="7"/>
  <c r="K2398" i="7" s="1"/>
  <c r="J2399" i="7"/>
  <c r="K2399" i="7" s="1"/>
  <c r="J2400" i="7"/>
  <c r="K2400" i="7" s="1"/>
  <c r="J2401" i="7"/>
  <c r="K2401" i="7" s="1"/>
  <c r="J2402" i="7"/>
  <c r="K2402" i="7" s="1"/>
  <c r="J2403" i="7"/>
  <c r="K2403" i="7" s="1"/>
  <c r="J2404" i="7"/>
  <c r="K2404" i="7" s="1"/>
  <c r="J2405" i="7"/>
  <c r="K2405" i="7" s="1"/>
  <c r="J2406" i="7"/>
  <c r="K2406" i="7" s="1"/>
  <c r="J2407" i="7"/>
  <c r="K2407" i="7" s="1"/>
  <c r="J2408" i="7"/>
  <c r="K2408" i="7" s="1"/>
  <c r="J2409" i="7"/>
  <c r="K2409" i="7" s="1"/>
  <c r="J2410" i="7"/>
  <c r="K2410" i="7" s="1"/>
  <c r="J2411" i="7"/>
  <c r="K2411" i="7" s="1"/>
  <c r="J2412" i="7"/>
  <c r="K2412" i="7" s="1"/>
  <c r="J2413" i="7"/>
  <c r="K2413" i="7" s="1"/>
  <c r="J2414" i="7"/>
  <c r="K2414" i="7" s="1"/>
  <c r="J2415" i="7"/>
  <c r="K2415" i="7" s="1"/>
  <c r="J2416" i="7"/>
  <c r="K2416" i="7" s="1"/>
  <c r="J2417" i="7"/>
  <c r="K2417" i="7" s="1"/>
  <c r="J2418" i="7"/>
  <c r="K2418" i="7" s="1"/>
  <c r="J2419" i="7"/>
  <c r="K2419" i="7" s="1"/>
  <c r="J2420" i="7"/>
  <c r="K2420" i="7" s="1"/>
  <c r="J2421" i="7"/>
  <c r="K2421" i="7" s="1"/>
  <c r="J2422" i="7"/>
  <c r="K2422" i="7" s="1"/>
  <c r="J2423" i="7"/>
  <c r="K2423" i="7" s="1"/>
  <c r="J2424" i="7"/>
  <c r="K2424" i="7" s="1"/>
  <c r="J2425" i="7"/>
  <c r="K2425" i="7" s="1"/>
  <c r="J2426" i="7"/>
  <c r="K2426" i="7" s="1"/>
  <c r="J2427" i="7"/>
  <c r="K2427" i="7" s="1"/>
  <c r="J2428" i="7"/>
  <c r="K2428" i="7" s="1"/>
  <c r="J2429" i="7"/>
  <c r="K2429" i="7" s="1"/>
  <c r="J2430" i="7"/>
  <c r="K2430" i="7" s="1"/>
  <c r="J2431" i="7"/>
  <c r="K2431" i="7" s="1"/>
  <c r="J2432" i="7"/>
  <c r="K2432" i="7" s="1"/>
  <c r="J2433" i="7"/>
  <c r="K2433" i="7" s="1"/>
  <c r="J2434" i="7"/>
  <c r="K2434" i="7" s="1"/>
  <c r="J2435" i="7"/>
  <c r="K2435" i="7" s="1"/>
  <c r="J2436" i="7"/>
  <c r="K2436" i="7" s="1"/>
  <c r="J2437" i="7"/>
  <c r="K2437" i="7" s="1"/>
  <c r="J2438" i="7"/>
  <c r="K2438" i="7" s="1"/>
  <c r="J2439" i="7"/>
  <c r="K2439" i="7" s="1"/>
  <c r="J2440" i="7"/>
  <c r="K2440" i="7" s="1"/>
  <c r="J2441" i="7"/>
  <c r="K2441" i="7" s="1"/>
  <c r="J2442" i="7"/>
  <c r="K2442" i="7" s="1"/>
  <c r="J2443" i="7"/>
  <c r="K2443" i="7" s="1"/>
  <c r="J2444" i="7"/>
  <c r="K2444" i="7" s="1"/>
  <c r="J2445" i="7"/>
  <c r="K2445" i="7" s="1"/>
  <c r="J2446" i="7"/>
  <c r="K2446" i="7" s="1"/>
  <c r="J2447" i="7"/>
  <c r="K2447" i="7" s="1"/>
  <c r="J2448" i="7"/>
  <c r="K2448" i="7" s="1"/>
  <c r="J2449" i="7"/>
  <c r="K2449" i="7" s="1"/>
  <c r="J2450" i="7"/>
  <c r="K2450" i="7" s="1"/>
  <c r="J2451" i="7"/>
  <c r="K2451" i="7" s="1"/>
  <c r="J2452" i="7"/>
  <c r="K2452" i="7" s="1"/>
  <c r="J2453" i="7"/>
  <c r="K2453" i="7" s="1"/>
  <c r="J2454" i="7"/>
  <c r="K2454" i="7" s="1"/>
  <c r="J2455" i="7"/>
  <c r="K2455" i="7" s="1"/>
  <c r="J2456" i="7"/>
  <c r="K2456" i="7" s="1"/>
  <c r="J2457" i="7"/>
  <c r="K2457" i="7" s="1"/>
  <c r="J2458" i="7"/>
  <c r="K2458" i="7" s="1"/>
  <c r="J2459" i="7"/>
  <c r="K2459" i="7" s="1"/>
  <c r="J2460" i="7"/>
  <c r="K2460" i="7" s="1"/>
  <c r="J2461" i="7"/>
  <c r="K2461" i="7" s="1"/>
  <c r="J2462" i="7"/>
  <c r="K2462" i="7" s="1"/>
  <c r="J2463" i="7"/>
  <c r="K2463" i="7" s="1"/>
  <c r="J2464" i="7"/>
  <c r="K2464" i="7" s="1"/>
  <c r="J2465" i="7"/>
  <c r="K2465" i="7" s="1"/>
  <c r="J2466" i="7"/>
  <c r="K2466" i="7" s="1"/>
  <c r="J2467" i="7"/>
  <c r="K2467" i="7" s="1"/>
  <c r="J2468" i="7"/>
  <c r="K2468" i="7" s="1"/>
  <c r="J2469" i="7"/>
  <c r="K2469" i="7" s="1"/>
  <c r="J2470" i="7"/>
  <c r="K2470" i="7" s="1"/>
  <c r="J2471" i="7"/>
  <c r="K2471" i="7" s="1"/>
  <c r="J2472" i="7"/>
  <c r="K2472" i="7" s="1"/>
  <c r="J2473" i="7"/>
  <c r="K2473" i="7" s="1"/>
  <c r="J2474" i="7"/>
  <c r="K2474" i="7" s="1"/>
  <c r="J2475" i="7"/>
  <c r="K2475" i="7" s="1"/>
  <c r="J2476" i="7"/>
  <c r="K2476" i="7" s="1"/>
  <c r="J2477" i="7"/>
  <c r="K2477" i="7" s="1"/>
  <c r="J2478" i="7"/>
  <c r="K2478" i="7" s="1"/>
  <c r="J2479" i="7"/>
  <c r="K2479" i="7" s="1"/>
  <c r="J2480" i="7"/>
  <c r="K2480" i="7" s="1"/>
  <c r="J2481" i="7"/>
  <c r="K2481" i="7" s="1"/>
  <c r="J2482" i="7"/>
  <c r="K2482" i="7" s="1"/>
  <c r="J2483" i="7"/>
  <c r="K2483" i="7" s="1"/>
  <c r="J2484" i="7"/>
  <c r="K2484" i="7" s="1"/>
  <c r="J2485" i="7"/>
  <c r="K2485" i="7" s="1"/>
  <c r="J2486" i="7"/>
  <c r="K2486" i="7" s="1"/>
  <c r="J2487" i="7"/>
  <c r="K2487" i="7" s="1"/>
  <c r="J2488" i="7"/>
  <c r="K2488" i="7" s="1"/>
  <c r="J2489" i="7"/>
  <c r="K2489" i="7" s="1"/>
  <c r="J2490" i="7"/>
  <c r="K2490" i="7" s="1"/>
  <c r="J2491" i="7"/>
  <c r="K2491" i="7" s="1"/>
  <c r="J2492" i="7"/>
  <c r="K2492" i="7" s="1"/>
  <c r="J2493" i="7"/>
  <c r="K2493" i="7" s="1"/>
  <c r="J2494" i="7"/>
  <c r="K2494" i="7" s="1"/>
  <c r="J2495" i="7"/>
  <c r="K2495" i="7" s="1"/>
  <c r="J2496" i="7"/>
  <c r="K2496" i="7" s="1"/>
  <c r="J2497" i="7"/>
  <c r="K2497" i="7" s="1"/>
  <c r="J2498" i="7"/>
  <c r="K2498" i="7" s="1"/>
  <c r="J2499" i="7"/>
  <c r="K2499" i="7" s="1"/>
  <c r="J2500" i="7"/>
  <c r="K2500" i="7" s="1"/>
  <c r="J2501" i="7"/>
  <c r="K2501" i="7" s="1"/>
  <c r="J2502" i="7"/>
  <c r="K2502" i="7" s="1"/>
  <c r="J2503" i="7"/>
  <c r="K2503" i="7" s="1"/>
  <c r="J2504" i="7"/>
  <c r="K2504" i="7" s="1"/>
  <c r="J2505" i="7"/>
  <c r="K2505" i="7" s="1"/>
  <c r="J2506" i="7"/>
  <c r="K2506" i="7" s="1"/>
  <c r="J2507" i="7"/>
  <c r="K2507" i="7" s="1"/>
  <c r="J2508" i="7"/>
  <c r="K2508" i="7" s="1"/>
  <c r="J2509" i="7"/>
  <c r="K2509" i="7" s="1"/>
  <c r="J2510" i="7"/>
  <c r="K2510" i="7" s="1"/>
  <c r="J2511" i="7"/>
  <c r="K2511" i="7" s="1"/>
  <c r="J2512" i="7"/>
  <c r="K2512" i="7" s="1"/>
  <c r="J2513" i="7"/>
  <c r="K2513" i="7" s="1"/>
  <c r="J2514" i="7"/>
  <c r="K2514" i="7" s="1"/>
  <c r="J2515" i="7"/>
  <c r="K2515" i="7" s="1"/>
  <c r="J2516" i="7"/>
  <c r="K2516" i="7" s="1"/>
  <c r="J2517" i="7"/>
  <c r="K2517" i="7" s="1"/>
  <c r="J2518" i="7"/>
  <c r="K2518" i="7" s="1"/>
  <c r="J2519" i="7"/>
  <c r="K2519" i="7" s="1"/>
  <c r="J2520" i="7"/>
  <c r="K2520" i="7" s="1"/>
  <c r="J2521" i="7"/>
  <c r="K2521" i="7" s="1"/>
  <c r="J2522" i="7"/>
  <c r="K2522" i="7" s="1"/>
  <c r="J2523" i="7"/>
  <c r="K2523" i="7" s="1"/>
  <c r="J2524" i="7"/>
  <c r="K2524" i="7" s="1"/>
  <c r="J2525" i="7"/>
  <c r="K2525" i="7" s="1"/>
  <c r="J2526" i="7"/>
  <c r="K2526" i="7" s="1"/>
  <c r="J2527" i="7"/>
  <c r="K2527" i="7" s="1"/>
  <c r="J2528" i="7"/>
  <c r="K2528" i="7" s="1"/>
  <c r="J2529" i="7"/>
  <c r="K2529" i="7" s="1"/>
  <c r="J2530" i="7"/>
  <c r="K2530" i="7" s="1"/>
  <c r="J2531" i="7"/>
  <c r="K2531" i="7" s="1"/>
  <c r="J2532" i="7"/>
  <c r="K2532" i="7" s="1"/>
  <c r="J2533" i="7"/>
  <c r="K2533" i="7" s="1"/>
  <c r="J2534" i="7"/>
  <c r="K2534" i="7" s="1"/>
  <c r="J2535" i="7"/>
  <c r="K2535" i="7" s="1"/>
  <c r="J2536" i="7"/>
  <c r="K2536" i="7" s="1"/>
  <c r="J2537" i="7"/>
  <c r="K2537" i="7" s="1"/>
  <c r="J2538" i="7"/>
  <c r="K2538" i="7" s="1"/>
  <c r="J2539" i="7"/>
  <c r="K2539" i="7" s="1"/>
  <c r="J2540" i="7"/>
  <c r="K2540" i="7" s="1"/>
  <c r="J2541" i="7"/>
  <c r="K2541" i="7" s="1"/>
  <c r="J2542" i="7"/>
  <c r="K2542" i="7" s="1"/>
  <c r="J2543" i="7"/>
  <c r="K2543" i="7" s="1"/>
  <c r="J2544" i="7"/>
  <c r="K2544" i="7" s="1"/>
  <c r="J2545" i="7"/>
  <c r="K2545" i="7" s="1"/>
  <c r="J2546" i="7"/>
  <c r="K2546" i="7" s="1"/>
  <c r="J2547" i="7"/>
  <c r="K2547" i="7" s="1"/>
  <c r="J2548" i="7"/>
  <c r="K2548" i="7" s="1"/>
  <c r="J2549" i="7"/>
  <c r="K2549" i="7" s="1"/>
  <c r="J2550" i="7"/>
  <c r="K2550" i="7" s="1"/>
  <c r="J2551" i="7"/>
  <c r="K2551" i="7" s="1"/>
  <c r="J2552" i="7"/>
  <c r="K2552" i="7" s="1"/>
  <c r="J2553" i="7"/>
  <c r="K2553" i="7" s="1"/>
  <c r="J2554" i="7"/>
  <c r="K2554" i="7" s="1"/>
  <c r="J2555" i="7"/>
  <c r="K2555" i="7" s="1"/>
  <c r="J2556" i="7"/>
  <c r="K2556" i="7" s="1"/>
  <c r="J2557" i="7"/>
  <c r="K2557" i="7" s="1"/>
  <c r="J2558" i="7"/>
  <c r="K2558" i="7" s="1"/>
  <c r="J2559" i="7"/>
  <c r="K2559" i="7" s="1"/>
  <c r="J2560" i="7"/>
  <c r="K2560" i="7" s="1"/>
  <c r="J2561" i="7"/>
  <c r="K2561" i="7" s="1"/>
  <c r="J2562" i="7"/>
  <c r="K2562" i="7" s="1"/>
  <c r="J2563" i="7"/>
  <c r="K2563" i="7" s="1"/>
  <c r="J2564" i="7"/>
  <c r="K2564" i="7" s="1"/>
  <c r="J2565" i="7"/>
  <c r="K2565" i="7" s="1"/>
  <c r="J2566" i="7"/>
  <c r="K2566" i="7" s="1"/>
  <c r="J2567" i="7"/>
  <c r="K2567" i="7" s="1"/>
  <c r="J2568" i="7"/>
  <c r="K2568" i="7" s="1"/>
  <c r="J2569" i="7"/>
  <c r="K2569" i="7" s="1"/>
  <c r="J2570" i="7"/>
  <c r="K2570" i="7" s="1"/>
  <c r="J2571" i="7"/>
  <c r="K2571" i="7" s="1"/>
  <c r="J2572" i="7"/>
  <c r="K2572" i="7" s="1"/>
  <c r="J2573" i="7"/>
  <c r="K2573" i="7" s="1"/>
  <c r="J2574" i="7"/>
  <c r="K2574" i="7" s="1"/>
  <c r="J2575" i="7"/>
  <c r="K2575" i="7" s="1"/>
  <c r="J2576" i="7"/>
  <c r="K2576" i="7" s="1"/>
  <c r="J2577" i="7"/>
  <c r="K2577" i="7" s="1"/>
  <c r="J2578" i="7"/>
  <c r="K2578" i="7" s="1"/>
  <c r="J2579" i="7"/>
  <c r="K2579" i="7" s="1"/>
  <c r="J2580" i="7"/>
  <c r="K2580" i="7" s="1"/>
  <c r="J2581" i="7"/>
  <c r="K2581" i="7" s="1"/>
  <c r="J2582" i="7"/>
  <c r="K2582" i="7" s="1"/>
  <c r="J2583" i="7"/>
  <c r="K2583" i="7" s="1"/>
  <c r="J2584" i="7"/>
  <c r="K2584" i="7" s="1"/>
  <c r="J2585" i="7"/>
  <c r="K2585" i="7" s="1"/>
  <c r="J2586" i="7"/>
  <c r="K2586" i="7" s="1"/>
  <c r="J2587" i="7"/>
  <c r="K2587" i="7" s="1"/>
  <c r="J2588" i="7"/>
  <c r="K2588" i="7" s="1"/>
  <c r="J2589" i="7"/>
  <c r="K2589" i="7" s="1"/>
  <c r="J2590" i="7"/>
  <c r="K2590" i="7" s="1"/>
  <c r="J2591" i="7"/>
  <c r="K2591" i="7" s="1"/>
  <c r="J2592" i="7"/>
  <c r="K2592" i="7" s="1"/>
  <c r="J2593" i="7"/>
  <c r="K2593" i="7" s="1"/>
  <c r="J2594" i="7"/>
  <c r="K2594" i="7" s="1"/>
  <c r="J2595" i="7"/>
  <c r="K2595" i="7" s="1"/>
  <c r="J2596" i="7"/>
  <c r="K2596" i="7" s="1"/>
  <c r="J2597" i="7"/>
  <c r="K2597" i="7" s="1"/>
  <c r="J2598" i="7"/>
  <c r="K2598" i="7" s="1"/>
  <c r="J2599" i="7"/>
  <c r="K2599" i="7" s="1"/>
  <c r="J2600" i="7"/>
  <c r="K2600" i="7" s="1"/>
  <c r="J2601" i="7"/>
  <c r="K2601" i="7" s="1"/>
  <c r="J2602" i="7"/>
  <c r="K2602" i="7" s="1"/>
  <c r="J2603" i="7"/>
  <c r="K2603" i="7" s="1"/>
  <c r="J2604" i="7"/>
  <c r="K2604" i="7" s="1"/>
  <c r="J2605" i="7"/>
  <c r="K2605" i="7" s="1"/>
  <c r="J2606" i="7"/>
  <c r="K2606" i="7" s="1"/>
  <c r="J2607" i="7"/>
  <c r="K2607" i="7" s="1"/>
  <c r="J2608" i="7"/>
  <c r="K2608" i="7" s="1"/>
  <c r="J2609" i="7"/>
  <c r="K2609" i="7" s="1"/>
  <c r="J2610" i="7"/>
  <c r="K2610" i="7" s="1"/>
  <c r="J2611" i="7"/>
  <c r="K2611" i="7" s="1"/>
  <c r="J2612" i="7"/>
  <c r="K2612" i="7" s="1"/>
  <c r="J2613" i="7"/>
  <c r="K2613" i="7" s="1"/>
  <c r="J2614" i="7"/>
  <c r="K2614" i="7" s="1"/>
  <c r="J2615" i="7"/>
  <c r="K2615" i="7" s="1"/>
  <c r="J2616" i="7"/>
  <c r="K2616" i="7" s="1"/>
  <c r="J2617" i="7"/>
  <c r="K2617" i="7" s="1"/>
  <c r="J2618" i="7"/>
  <c r="K2618" i="7" s="1"/>
  <c r="J2619" i="7"/>
  <c r="K2619" i="7" s="1"/>
  <c r="J2620" i="7"/>
  <c r="K2620" i="7" s="1"/>
  <c r="J2621" i="7"/>
  <c r="K2621" i="7" s="1"/>
  <c r="J2622" i="7"/>
  <c r="K2622" i="7" s="1"/>
  <c r="J2623" i="7"/>
  <c r="K2623" i="7" s="1"/>
  <c r="J2624" i="7"/>
  <c r="K2624" i="7" s="1"/>
  <c r="J2625" i="7"/>
  <c r="K2625" i="7" s="1"/>
  <c r="J2626" i="7"/>
  <c r="K2626" i="7" s="1"/>
  <c r="J2627" i="7"/>
  <c r="K2627" i="7" s="1"/>
  <c r="J2628" i="7"/>
  <c r="K2628" i="7" s="1"/>
  <c r="J2629" i="7"/>
  <c r="K2629" i="7" s="1"/>
  <c r="J2630" i="7"/>
  <c r="K2630" i="7" s="1"/>
  <c r="J2631" i="7"/>
  <c r="K2631" i="7" s="1"/>
  <c r="J2632" i="7"/>
  <c r="K2632" i="7" s="1"/>
  <c r="J2633" i="7"/>
  <c r="K2633" i="7" s="1"/>
  <c r="J2634" i="7"/>
  <c r="K2634" i="7" s="1"/>
  <c r="J2635" i="7"/>
  <c r="K2635" i="7" s="1"/>
  <c r="J2636" i="7"/>
  <c r="K2636" i="7" s="1"/>
  <c r="J2637" i="7"/>
  <c r="K2637" i="7" s="1"/>
  <c r="J2638" i="7"/>
  <c r="K2638" i="7" s="1"/>
  <c r="J2639" i="7"/>
  <c r="K2639" i="7" s="1"/>
  <c r="J2640" i="7"/>
  <c r="K2640" i="7" s="1"/>
  <c r="J2641" i="7"/>
  <c r="K2641" i="7" s="1"/>
  <c r="J2642" i="7"/>
  <c r="K2642" i="7" s="1"/>
  <c r="J2643" i="7"/>
  <c r="K2643" i="7" s="1"/>
  <c r="J2644" i="7"/>
  <c r="K2644" i="7" s="1"/>
  <c r="J2645" i="7"/>
  <c r="K2645" i="7" s="1"/>
  <c r="J2646" i="7"/>
  <c r="K2646" i="7" s="1"/>
  <c r="J2647" i="7"/>
  <c r="K2647" i="7" s="1"/>
  <c r="J2648" i="7"/>
  <c r="K2648" i="7" s="1"/>
  <c r="J2649" i="7"/>
  <c r="K2649" i="7" s="1"/>
  <c r="J2650" i="7"/>
  <c r="K2650" i="7" s="1"/>
  <c r="J2651" i="7"/>
  <c r="K2651" i="7" s="1"/>
  <c r="J2652" i="7"/>
  <c r="K2652" i="7" s="1"/>
  <c r="J2653" i="7"/>
  <c r="K2653" i="7" s="1"/>
  <c r="J2654" i="7"/>
  <c r="K2654" i="7" s="1"/>
  <c r="J2655" i="7"/>
  <c r="K2655" i="7" s="1"/>
  <c r="J2656" i="7"/>
  <c r="K2656" i="7" s="1"/>
  <c r="J2657" i="7"/>
  <c r="K2657" i="7" s="1"/>
  <c r="J2658" i="7"/>
  <c r="K2658" i="7" s="1"/>
  <c r="J2659" i="7"/>
  <c r="K2659" i="7" s="1"/>
  <c r="J2660" i="7"/>
  <c r="K2660" i="7" s="1"/>
  <c r="J2661" i="7"/>
  <c r="K2661" i="7" s="1"/>
  <c r="J2662" i="7"/>
  <c r="K2662" i="7" s="1"/>
  <c r="J2663" i="7"/>
  <c r="K2663" i="7" s="1"/>
  <c r="J2664" i="7"/>
  <c r="K2664" i="7" s="1"/>
  <c r="J2665" i="7"/>
  <c r="K2665" i="7" s="1"/>
  <c r="J2666" i="7"/>
  <c r="K2666" i="7" s="1"/>
  <c r="J2667" i="7"/>
  <c r="K2667" i="7" s="1"/>
  <c r="J2668" i="7"/>
  <c r="K2668" i="7" s="1"/>
  <c r="J2669" i="7"/>
  <c r="K2669" i="7" s="1"/>
  <c r="J2670" i="7"/>
  <c r="K2670" i="7" s="1"/>
  <c r="J2671" i="7"/>
  <c r="K2671" i="7" s="1"/>
  <c r="J2672" i="7"/>
  <c r="K2672" i="7" s="1"/>
  <c r="J2673" i="7"/>
  <c r="K2673" i="7" s="1"/>
  <c r="J2674" i="7"/>
  <c r="K2674" i="7" s="1"/>
  <c r="J2675" i="7"/>
  <c r="K2675" i="7" s="1"/>
  <c r="J2676" i="7"/>
  <c r="K2676" i="7" s="1"/>
  <c r="J2677" i="7"/>
  <c r="K2677" i="7" s="1"/>
  <c r="J2678" i="7"/>
  <c r="K2678" i="7" s="1"/>
  <c r="J2679" i="7"/>
  <c r="K2679" i="7" s="1"/>
  <c r="J2680" i="7"/>
  <c r="K2680" i="7" s="1"/>
  <c r="J2681" i="7"/>
  <c r="K2681" i="7" s="1"/>
  <c r="J2682" i="7"/>
  <c r="K2682" i="7" s="1"/>
  <c r="J2683" i="7"/>
  <c r="K2683" i="7" s="1"/>
  <c r="J2684" i="7"/>
  <c r="K2684" i="7" s="1"/>
  <c r="J2685" i="7"/>
  <c r="K2685" i="7" s="1"/>
  <c r="J2686" i="7"/>
  <c r="K2686" i="7" s="1"/>
  <c r="J2687" i="7"/>
  <c r="K2687" i="7" s="1"/>
  <c r="J2688" i="7"/>
  <c r="K2688" i="7" s="1"/>
  <c r="J2689" i="7"/>
  <c r="K2689" i="7" s="1"/>
  <c r="J2690" i="7"/>
  <c r="K2690" i="7" s="1"/>
  <c r="J2691" i="7"/>
  <c r="K2691" i="7" s="1"/>
  <c r="J2692" i="7"/>
  <c r="K2692" i="7" s="1"/>
  <c r="J2693" i="7"/>
  <c r="K2693" i="7" s="1"/>
  <c r="J2694" i="7"/>
  <c r="K2694" i="7" s="1"/>
  <c r="J2695" i="7"/>
  <c r="K2695" i="7" s="1"/>
  <c r="J2696" i="7"/>
  <c r="K2696" i="7" s="1"/>
  <c r="J2697" i="7"/>
  <c r="K2697" i="7" s="1"/>
  <c r="J2698" i="7"/>
  <c r="K2698" i="7" s="1"/>
  <c r="J2699" i="7"/>
  <c r="K2699" i="7" s="1"/>
  <c r="J2700" i="7"/>
  <c r="K2700" i="7" s="1"/>
  <c r="J2701" i="7"/>
  <c r="K2701" i="7" s="1"/>
  <c r="J2702" i="7"/>
  <c r="K2702" i="7" s="1"/>
  <c r="J2703" i="7"/>
  <c r="K2703" i="7" s="1"/>
  <c r="J2704" i="7"/>
  <c r="K2704" i="7" s="1"/>
  <c r="J2705" i="7"/>
  <c r="K2705" i="7" s="1"/>
  <c r="J2706" i="7"/>
  <c r="K2706" i="7" s="1"/>
  <c r="J2707" i="7"/>
  <c r="K2707" i="7" s="1"/>
  <c r="J2708" i="7"/>
  <c r="K2708" i="7" s="1"/>
  <c r="J2709" i="7"/>
  <c r="K2709" i="7" s="1"/>
  <c r="J2710" i="7"/>
  <c r="K2710" i="7" s="1"/>
  <c r="J2711" i="7"/>
  <c r="K2711" i="7" s="1"/>
  <c r="J2712" i="7"/>
  <c r="K2712" i="7" s="1"/>
  <c r="J2713" i="7"/>
  <c r="K2713" i="7" s="1"/>
  <c r="J2714" i="7"/>
  <c r="K2714" i="7" s="1"/>
  <c r="J2715" i="7"/>
  <c r="K2715" i="7" s="1"/>
  <c r="J2716" i="7"/>
  <c r="K2716" i="7" s="1"/>
  <c r="J2717" i="7"/>
  <c r="K2717" i="7" s="1"/>
  <c r="J2718" i="7"/>
  <c r="K2718" i="7" s="1"/>
  <c r="J2719" i="7"/>
  <c r="K2719" i="7" s="1"/>
  <c r="J2720" i="7"/>
  <c r="K2720" i="7" s="1"/>
  <c r="J2721" i="7"/>
  <c r="K2721" i="7" s="1"/>
  <c r="J2722" i="7"/>
  <c r="K2722" i="7" s="1"/>
  <c r="J2723" i="7"/>
  <c r="K2723" i="7" s="1"/>
  <c r="J2724" i="7"/>
  <c r="K2724" i="7" s="1"/>
  <c r="J2725" i="7"/>
  <c r="K2725" i="7" s="1"/>
  <c r="J2726" i="7"/>
  <c r="K2726" i="7" s="1"/>
  <c r="J2727" i="7"/>
  <c r="K2727" i="7" s="1"/>
  <c r="J2728" i="7"/>
  <c r="K2728" i="7" s="1"/>
  <c r="J2729" i="7"/>
  <c r="K2729" i="7" s="1"/>
  <c r="J2730" i="7"/>
  <c r="K2730" i="7" s="1"/>
  <c r="J2731" i="7"/>
  <c r="K2731" i="7" s="1"/>
  <c r="J2732" i="7"/>
  <c r="K2732" i="7" s="1"/>
  <c r="J2733" i="7"/>
  <c r="K2733" i="7" s="1"/>
  <c r="J2734" i="7"/>
  <c r="K2734" i="7" s="1"/>
  <c r="J2735" i="7"/>
  <c r="K2735" i="7" s="1"/>
  <c r="J2736" i="7"/>
  <c r="K2736" i="7" s="1"/>
  <c r="J2737" i="7"/>
  <c r="K2737" i="7" s="1"/>
  <c r="J2738" i="7"/>
  <c r="K2738" i="7" s="1"/>
  <c r="J2739" i="7"/>
  <c r="K2739" i="7" s="1"/>
  <c r="J2740" i="7"/>
  <c r="K2740" i="7" s="1"/>
  <c r="J2741" i="7"/>
  <c r="K2741" i="7" s="1"/>
  <c r="J2742" i="7"/>
  <c r="K2742" i="7" s="1"/>
  <c r="J2743" i="7"/>
  <c r="K2743" i="7" s="1"/>
  <c r="J2744" i="7"/>
  <c r="K2744" i="7" s="1"/>
  <c r="J2745" i="7"/>
  <c r="K2745" i="7" s="1"/>
  <c r="J2746" i="7"/>
  <c r="K2746" i="7" s="1"/>
  <c r="J2747" i="7"/>
  <c r="K2747" i="7" s="1"/>
  <c r="J2748" i="7"/>
  <c r="K2748" i="7" s="1"/>
  <c r="J2749" i="7"/>
  <c r="K2749" i="7" s="1"/>
  <c r="J2750" i="7"/>
  <c r="K2750" i="7" s="1"/>
  <c r="J2751" i="7"/>
  <c r="K2751" i="7" s="1"/>
  <c r="J2752" i="7"/>
  <c r="K2752" i="7" s="1"/>
  <c r="J2753" i="7"/>
  <c r="K2753" i="7" s="1"/>
  <c r="J2754" i="7"/>
  <c r="K2754" i="7" s="1"/>
  <c r="J2755" i="7"/>
  <c r="K2755" i="7" s="1"/>
  <c r="J2756" i="7"/>
  <c r="K2756" i="7" s="1"/>
  <c r="J2757" i="7"/>
  <c r="K2757" i="7" s="1"/>
  <c r="J2758" i="7"/>
  <c r="K2758" i="7" s="1"/>
  <c r="J2759" i="7"/>
  <c r="K2759" i="7" s="1"/>
  <c r="J2760" i="7"/>
  <c r="K2760" i="7" s="1"/>
  <c r="J2761" i="7"/>
  <c r="K2761" i="7" s="1"/>
  <c r="J2762" i="7"/>
  <c r="K2762" i="7" s="1"/>
  <c r="J2763" i="7"/>
  <c r="K2763" i="7" s="1"/>
  <c r="J2764" i="7"/>
  <c r="K2764" i="7" s="1"/>
  <c r="J2765" i="7"/>
  <c r="K2765" i="7" s="1"/>
  <c r="J2766" i="7"/>
  <c r="K2766" i="7" s="1"/>
  <c r="J2767" i="7"/>
  <c r="K2767" i="7" s="1"/>
  <c r="J2768" i="7"/>
  <c r="K2768" i="7" s="1"/>
  <c r="J2769" i="7"/>
  <c r="K2769" i="7" s="1"/>
  <c r="J2770" i="7"/>
  <c r="K2770" i="7" s="1"/>
  <c r="J2771" i="7"/>
  <c r="K2771" i="7" s="1"/>
  <c r="J2772" i="7"/>
  <c r="K2772" i="7" s="1"/>
  <c r="J2773" i="7"/>
  <c r="K2773" i="7" s="1"/>
  <c r="J2774" i="7"/>
  <c r="K2774" i="7" s="1"/>
  <c r="J2775" i="7"/>
  <c r="K2775" i="7" s="1"/>
  <c r="J2776" i="7"/>
  <c r="K2776" i="7" s="1"/>
  <c r="J2777" i="7"/>
  <c r="K2777" i="7" s="1"/>
  <c r="J2778" i="7"/>
  <c r="K2778" i="7" s="1"/>
  <c r="J2779" i="7"/>
  <c r="K2779" i="7" s="1"/>
  <c r="J2780" i="7"/>
  <c r="K2780" i="7" s="1"/>
  <c r="J2781" i="7"/>
  <c r="K2781" i="7" s="1"/>
  <c r="J2782" i="7"/>
  <c r="K2782" i="7" s="1"/>
  <c r="J2783" i="7"/>
  <c r="K2783" i="7" s="1"/>
  <c r="J2784" i="7"/>
  <c r="K2784" i="7" s="1"/>
  <c r="J2785" i="7"/>
  <c r="K2785" i="7" s="1"/>
  <c r="J2786" i="7"/>
  <c r="K2786" i="7" s="1"/>
  <c r="J2787" i="7"/>
  <c r="K2787" i="7" s="1"/>
  <c r="J2788" i="7"/>
  <c r="K2788" i="7" s="1"/>
  <c r="J2789" i="7"/>
  <c r="K2789" i="7" s="1"/>
  <c r="J2790" i="7"/>
  <c r="K2790" i="7" s="1"/>
  <c r="J2791" i="7"/>
  <c r="K2791" i="7" s="1"/>
  <c r="J2792" i="7"/>
  <c r="K2792" i="7" s="1"/>
  <c r="J2793" i="7"/>
  <c r="K2793" i="7" s="1"/>
  <c r="J2794" i="7"/>
  <c r="K2794" i="7" s="1"/>
  <c r="J2795" i="7"/>
  <c r="K2795" i="7" s="1"/>
  <c r="J2796" i="7"/>
  <c r="K2796" i="7" s="1"/>
  <c r="J2797" i="7"/>
  <c r="K2797" i="7" s="1"/>
  <c r="J2798" i="7"/>
  <c r="K2798" i="7" s="1"/>
  <c r="J2799" i="7"/>
  <c r="K2799" i="7" s="1"/>
  <c r="J2800" i="7"/>
  <c r="K2800" i="7" s="1"/>
  <c r="J2801" i="7"/>
  <c r="K2801" i="7" s="1"/>
  <c r="J2802" i="7"/>
  <c r="K2802" i="7" s="1"/>
  <c r="J2803" i="7"/>
  <c r="K2803" i="7" s="1"/>
  <c r="J2804" i="7"/>
  <c r="K2804" i="7" s="1"/>
  <c r="J2805" i="7"/>
  <c r="K2805" i="7" s="1"/>
  <c r="J2806" i="7"/>
  <c r="K2806" i="7" s="1"/>
  <c r="J2807" i="7"/>
  <c r="K2807" i="7" s="1"/>
  <c r="J2808" i="7"/>
  <c r="K2808" i="7" s="1"/>
  <c r="J2809" i="7"/>
  <c r="K2809" i="7" s="1"/>
  <c r="J2810" i="7"/>
  <c r="K2810" i="7" s="1"/>
  <c r="J2811" i="7"/>
  <c r="K2811" i="7" s="1"/>
  <c r="J2812" i="7"/>
  <c r="K2812" i="7" s="1"/>
  <c r="J2813" i="7"/>
  <c r="K2813" i="7" s="1"/>
  <c r="J2814" i="7"/>
  <c r="K2814" i="7" s="1"/>
  <c r="J2815" i="7"/>
  <c r="K2815" i="7" s="1"/>
  <c r="J2816" i="7"/>
  <c r="K2816" i="7" s="1"/>
  <c r="J2817" i="7"/>
  <c r="K2817" i="7" s="1"/>
  <c r="J2818" i="7"/>
  <c r="K2818" i="7" s="1"/>
  <c r="J2819" i="7"/>
  <c r="K2819" i="7" s="1"/>
  <c r="J2820" i="7"/>
  <c r="K2820" i="7" s="1"/>
  <c r="J2821" i="7"/>
  <c r="K2821" i="7" s="1"/>
  <c r="J2822" i="7"/>
  <c r="K2822" i="7" s="1"/>
  <c r="J2823" i="7"/>
  <c r="K2823" i="7" s="1"/>
  <c r="J2824" i="7"/>
  <c r="K2824" i="7" s="1"/>
  <c r="J2825" i="7"/>
  <c r="K2825" i="7" s="1"/>
  <c r="J2826" i="7"/>
  <c r="K2826" i="7" s="1"/>
  <c r="J2827" i="7"/>
  <c r="K2827" i="7" s="1"/>
  <c r="J2828" i="7"/>
  <c r="K2828" i="7" s="1"/>
  <c r="J2829" i="7"/>
  <c r="K2829" i="7" s="1"/>
  <c r="J2830" i="7"/>
  <c r="K2830" i="7" s="1"/>
  <c r="J2831" i="7"/>
  <c r="K2831" i="7" s="1"/>
  <c r="J2832" i="7"/>
  <c r="K2832" i="7" s="1"/>
  <c r="J2833" i="7"/>
  <c r="K2833" i="7" s="1"/>
  <c r="J2834" i="7"/>
  <c r="K2834" i="7" s="1"/>
  <c r="J2835" i="7"/>
  <c r="K2835" i="7" s="1"/>
  <c r="J2836" i="7"/>
  <c r="K2836" i="7" s="1"/>
  <c r="J2837" i="7"/>
  <c r="K2837" i="7" s="1"/>
  <c r="J2838" i="7"/>
  <c r="K2838" i="7" s="1"/>
  <c r="J2839" i="7"/>
  <c r="K2839" i="7" s="1"/>
  <c r="J2840" i="7"/>
  <c r="K2840" i="7" s="1"/>
  <c r="J2841" i="7"/>
  <c r="K2841" i="7" s="1"/>
  <c r="J2842" i="7"/>
  <c r="K2842" i="7" s="1"/>
  <c r="J2843" i="7"/>
  <c r="K2843" i="7" s="1"/>
  <c r="J2844" i="7"/>
  <c r="K2844" i="7" s="1"/>
  <c r="J2845" i="7"/>
  <c r="K2845" i="7" s="1"/>
  <c r="J2846" i="7"/>
  <c r="K2846" i="7" s="1"/>
  <c r="J2847" i="7"/>
  <c r="K2847" i="7" s="1"/>
  <c r="J2848" i="7"/>
  <c r="K2848" i="7" s="1"/>
  <c r="J2849" i="7"/>
  <c r="K2849" i="7" s="1"/>
  <c r="J2850" i="7"/>
  <c r="K2850" i="7" s="1"/>
  <c r="J2851" i="7"/>
  <c r="K2851" i="7" s="1"/>
  <c r="J2852" i="7"/>
  <c r="K2852" i="7" s="1"/>
  <c r="J2853" i="7"/>
  <c r="K2853" i="7" s="1"/>
  <c r="J2854" i="7"/>
  <c r="K2854" i="7" s="1"/>
  <c r="J2855" i="7"/>
  <c r="K2855" i="7" s="1"/>
  <c r="J2856" i="7"/>
  <c r="K2856" i="7" s="1"/>
  <c r="J2857" i="7"/>
  <c r="K2857" i="7" s="1"/>
  <c r="J2858" i="7"/>
  <c r="K2858" i="7" s="1"/>
  <c r="J2859" i="7"/>
  <c r="K2859" i="7" s="1"/>
  <c r="J2860" i="7"/>
  <c r="K2860" i="7" s="1"/>
  <c r="J2861" i="7"/>
  <c r="K2861" i="7" s="1"/>
  <c r="J2862" i="7"/>
  <c r="K2862" i="7" s="1"/>
  <c r="J2863" i="7"/>
  <c r="K2863" i="7" s="1"/>
  <c r="J2864" i="7"/>
  <c r="K2864" i="7" s="1"/>
  <c r="J2865" i="7"/>
  <c r="K2865" i="7" s="1"/>
  <c r="J2866" i="7"/>
  <c r="K2866" i="7" s="1"/>
  <c r="J2867" i="7"/>
  <c r="K2867" i="7" s="1"/>
  <c r="J2868" i="7"/>
  <c r="K2868" i="7" s="1"/>
  <c r="J2869" i="7"/>
  <c r="K2869" i="7" s="1"/>
  <c r="J2870" i="7"/>
  <c r="K2870" i="7" s="1"/>
  <c r="J2871" i="7"/>
  <c r="K2871" i="7" s="1"/>
  <c r="J2872" i="7"/>
  <c r="K2872" i="7" s="1"/>
  <c r="J2873" i="7"/>
  <c r="K2873" i="7" s="1"/>
  <c r="J2874" i="7"/>
  <c r="K2874" i="7" s="1"/>
  <c r="J2875" i="7"/>
  <c r="K2875" i="7" s="1"/>
  <c r="J2876" i="7"/>
  <c r="K2876" i="7" s="1"/>
  <c r="J2877" i="7"/>
  <c r="K2877" i="7" s="1"/>
  <c r="J2878" i="7"/>
  <c r="K2878" i="7" s="1"/>
  <c r="J2879" i="7"/>
  <c r="K2879" i="7" s="1"/>
  <c r="J2880" i="7"/>
  <c r="K2880" i="7" s="1"/>
  <c r="J2881" i="7"/>
  <c r="K2881" i="7" s="1"/>
  <c r="J2882" i="7"/>
  <c r="K2882" i="7" s="1"/>
  <c r="J2883" i="7"/>
  <c r="K2883" i="7" s="1"/>
  <c r="J2884" i="7"/>
  <c r="K2884" i="7" s="1"/>
  <c r="J2885" i="7"/>
  <c r="K2885" i="7" s="1"/>
  <c r="J2886" i="7"/>
  <c r="K2886" i="7" s="1"/>
  <c r="J2887" i="7"/>
  <c r="K2887" i="7" s="1"/>
  <c r="J2888" i="7"/>
  <c r="K2888" i="7" s="1"/>
  <c r="J2889" i="7"/>
  <c r="K2889" i="7" s="1"/>
  <c r="J2890" i="7"/>
  <c r="K2890" i="7" s="1"/>
  <c r="J2891" i="7"/>
  <c r="K2891" i="7" s="1"/>
  <c r="J2892" i="7"/>
  <c r="K2892" i="7" s="1"/>
  <c r="J2893" i="7"/>
  <c r="K2893" i="7" s="1"/>
  <c r="J2894" i="7"/>
  <c r="K2894" i="7" s="1"/>
  <c r="J2895" i="7"/>
  <c r="K2895" i="7" s="1"/>
  <c r="J2896" i="7"/>
  <c r="K2896" i="7" s="1"/>
  <c r="J2897" i="7"/>
  <c r="K2897" i="7" s="1"/>
  <c r="J2898" i="7"/>
  <c r="K2898" i="7" s="1"/>
  <c r="J2899" i="7"/>
  <c r="K2899" i="7" s="1"/>
  <c r="J2900" i="7"/>
  <c r="K2900" i="7" s="1"/>
  <c r="J2901" i="7"/>
  <c r="K2901" i="7" s="1"/>
  <c r="J2902" i="7"/>
  <c r="K2902" i="7" s="1"/>
  <c r="J2903" i="7"/>
  <c r="K2903" i="7" s="1"/>
  <c r="J2904" i="7"/>
  <c r="K2904" i="7" s="1"/>
  <c r="J2905" i="7"/>
  <c r="K2905" i="7" s="1"/>
  <c r="J2906" i="7"/>
  <c r="K2906" i="7" s="1"/>
  <c r="J2907" i="7"/>
  <c r="K2907" i="7" s="1"/>
  <c r="J2908" i="7"/>
  <c r="K2908" i="7" s="1"/>
  <c r="J2909" i="7"/>
  <c r="K2909" i="7" s="1"/>
  <c r="J2910" i="7"/>
  <c r="K2910" i="7" s="1"/>
  <c r="J2911" i="7"/>
  <c r="K2911" i="7" s="1"/>
  <c r="J2912" i="7"/>
  <c r="K2912" i="7" s="1"/>
  <c r="J2913" i="7"/>
  <c r="K2913" i="7" s="1"/>
  <c r="J2914" i="7"/>
  <c r="K2914" i="7" s="1"/>
  <c r="J2915" i="7"/>
  <c r="K2915" i="7" s="1"/>
  <c r="J2916" i="7"/>
  <c r="K2916" i="7" s="1"/>
  <c r="J2917" i="7"/>
  <c r="K2917" i="7" s="1"/>
  <c r="J2918" i="7"/>
  <c r="K2918" i="7" s="1"/>
  <c r="J2919" i="7"/>
  <c r="K2919" i="7" s="1"/>
  <c r="J2920" i="7"/>
  <c r="K2920" i="7" s="1"/>
  <c r="J2921" i="7"/>
  <c r="K2921" i="7" s="1"/>
  <c r="J2922" i="7"/>
  <c r="K2922" i="7" s="1"/>
  <c r="J2923" i="7"/>
  <c r="K2923" i="7" s="1"/>
  <c r="J2924" i="7"/>
  <c r="K2924" i="7" s="1"/>
  <c r="J2925" i="7"/>
  <c r="K2925" i="7" s="1"/>
  <c r="J2926" i="7"/>
  <c r="K2926" i="7" s="1"/>
  <c r="J2927" i="7"/>
  <c r="K2927" i="7" s="1"/>
  <c r="J2928" i="7"/>
  <c r="K2928" i="7" s="1"/>
  <c r="J2929" i="7"/>
  <c r="K2929" i="7" s="1"/>
  <c r="J2930" i="7"/>
  <c r="K2930" i="7" s="1"/>
  <c r="J2931" i="7"/>
  <c r="K2931" i="7" s="1"/>
  <c r="J2932" i="7"/>
  <c r="K2932" i="7" s="1"/>
  <c r="J2933" i="7"/>
  <c r="K2933" i="7" s="1"/>
  <c r="J2934" i="7"/>
  <c r="K2934" i="7" s="1"/>
  <c r="J2935" i="7"/>
  <c r="K2935" i="7" s="1"/>
  <c r="J2936" i="7"/>
  <c r="K2936" i="7" s="1"/>
  <c r="J2937" i="7"/>
  <c r="K2937" i="7" s="1"/>
  <c r="J2938" i="7"/>
  <c r="K2938" i="7" s="1"/>
  <c r="J2939" i="7"/>
  <c r="K2939" i="7" s="1"/>
  <c r="J2940" i="7"/>
  <c r="K2940" i="7" s="1"/>
  <c r="J2941" i="7"/>
  <c r="K2941" i="7" s="1"/>
  <c r="J2942" i="7"/>
  <c r="K2942" i="7" s="1"/>
  <c r="J2943" i="7"/>
  <c r="K2943" i="7" s="1"/>
  <c r="J2944" i="7"/>
  <c r="K2944" i="7" s="1"/>
  <c r="J2945" i="7"/>
  <c r="K2945" i="7" s="1"/>
  <c r="J2946" i="7"/>
  <c r="K2946" i="7" s="1"/>
  <c r="J2947" i="7"/>
  <c r="K2947" i="7" s="1"/>
  <c r="J2948" i="7"/>
  <c r="K2948" i="7" s="1"/>
  <c r="J2949" i="7"/>
  <c r="K2949" i="7" s="1"/>
  <c r="J2950" i="7"/>
  <c r="K2950" i="7" s="1"/>
  <c r="J2951" i="7"/>
  <c r="K2951" i="7" s="1"/>
  <c r="J2952" i="7"/>
  <c r="K2952" i="7" s="1"/>
  <c r="J2953" i="7"/>
  <c r="K2953" i="7" s="1"/>
  <c r="J2954" i="7"/>
  <c r="K2954" i="7" s="1"/>
  <c r="J2955" i="7"/>
  <c r="K2955" i="7" s="1"/>
  <c r="J2956" i="7"/>
  <c r="K2956" i="7" s="1"/>
  <c r="J2957" i="7"/>
  <c r="K2957" i="7" s="1"/>
  <c r="J2958" i="7"/>
  <c r="K2958" i="7" s="1"/>
  <c r="J2959" i="7"/>
  <c r="K2959" i="7" s="1"/>
  <c r="J2960" i="7"/>
  <c r="K2960" i="7" s="1"/>
  <c r="J2961" i="7"/>
  <c r="K2961" i="7" s="1"/>
  <c r="J2962" i="7"/>
  <c r="K2962" i="7" s="1"/>
  <c r="J2963" i="7"/>
  <c r="K2963" i="7" s="1"/>
  <c r="J2964" i="7"/>
  <c r="K2964" i="7" s="1"/>
  <c r="J2965" i="7"/>
  <c r="K2965" i="7" s="1"/>
  <c r="J2966" i="7"/>
  <c r="K2966" i="7" s="1"/>
  <c r="J2967" i="7"/>
  <c r="K2967" i="7" s="1"/>
  <c r="J2968" i="7"/>
  <c r="K2968" i="7" s="1"/>
  <c r="J2969" i="7"/>
  <c r="K2969" i="7" s="1"/>
  <c r="J2970" i="7"/>
  <c r="K2970" i="7" s="1"/>
  <c r="J2971" i="7"/>
  <c r="K2971" i="7" s="1"/>
  <c r="J2972" i="7"/>
  <c r="K2972" i="7" s="1"/>
  <c r="J2973" i="7"/>
  <c r="K2973" i="7" s="1"/>
  <c r="J2974" i="7"/>
  <c r="K2974" i="7" s="1"/>
  <c r="J2975" i="7"/>
  <c r="K2975" i="7" s="1"/>
  <c r="J2976" i="7"/>
  <c r="K2976" i="7" s="1"/>
  <c r="J2977" i="7"/>
  <c r="K2977" i="7" s="1"/>
  <c r="J2978" i="7"/>
  <c r="K2978" i="7" s="1"/>
  <c r="J2979" i="7"/>
  <c r="K2979" i="7" s="1"/>
  <c r="J2980" i="7"/>
  <c r="K2980" i="7" s="1"/>
  <c r="J2981" i="7"/>
  <c r="K2981" i="7" s="1"/>
  <c r="J2982" i="7"/>
  <c r="K2982" i="7" s="1"/>
  <c r="J2983" i="7"/>
  <c r="K2983" i="7" s="1"/>
  <c r="J2984" i="7"/>
  <c r="K2984" i="7" s="1"/>
  <c r="J2985" i="7"/>
  <c r="K2985" i="7" s="1"/>
  <c r="J2986" i="7"/>
  <c r="K2986" i="7" s="1"/>
  <c r="J2987" i="7"/>
  <c r="K2987" i="7" s="1"/>
  <c r="J2988" i="7"/>
  <c r="K2988" i="7" s="1"/>
  <c r="J2989" i="7"/>
  <c r="K2989" i="7" s="1"/>
  <c r="J2990" i="7"/>
  <c r="K2990" i="7" s="1"/>
  <c r="J2991" i="7"/>
  <c r="K2991" i="7" s="1"/>
  <c r="J2992" i="7"/>
  <c r="K2992" i="7" s="1"/>
  <c r="J2993" i="7"/>
  <c r="K2993" i="7" s="1"/>
  <c r="J2994" i="7"/>
  <c r="K2994" i="7" s="1"/>
  <c r="J2995" i="7"/>
  <c r="K2995" i="7" s="1"/>
  <c r="J2996" i="7"/>
  <c r="K2996" i="7" s="1"/>
  <c r="J2997" i="7"/>
  <c r="K2997" i="7" s="1"/>
  <c r="J2998" i="7"/>
  <c r="K2998" i="7" s="1"/>
  <c r="J2999" i="7"/>
  <c r="K2999" i="7" s="1"/>
  <c r="J3000" i="7"/>
  <c r="K3000" i="7" s="1"/>
  <c r="J3001" i="7"/>
  <c r="K3001" i="7" s="1"/>
  <c r="J3002" i="7"/>
  <c r="K3002" i="7" s="1"/>
  <c r="J3003" i="7"/>
  <c r="K3003" i="7" s="1"/>
  <c r="J3004" i="7"/>
  <c r="K3004" i="7" s="1"/>
  <c r="J3005" i="7"/>
  <c r="K3005" i="7" s="1"/>
  <c r="J3006" i="7"/>
  <c r="K3006" i="7" s="1"/>
  <c r="J3007" i="7"/>
  <c r="K3007" i="7" s="1"/>
  <c r="J3008" i="7"/>
  <c r="K3008" i="7" s="1"/>
  <c r="J3009" i="7"/>
  <c r="K3009" i="7" s="1"/>
  <c r="J3010" i="7"/>
  <c r="K3010" i="7" s="1"/>
  <c r="J3011" i="7"/>
  <c r="K3011" i="7" s="1"/>
  <c r="J3012" i="7"/>
  <c r="K3012" i="7" s="1"/>
  <c r="J3013" i="7"/>
  <c r="K3013" i="7" s="1"/>
  <c r="J3014" i="7"/>
  <c r="K3014" i="7" s="1"/>
  <c r="J3015" i="7"/>
  <c r="K3015" i="7" s="1"/>
  <c r="J3016" i="7"/>
  <c r="K3016" i="7" s="1"/>
  <c r="J3017" i="7"/>
  <c r="K3017" i="7" s="1"/>
  <c r="J3018" i="7"/>
  <c r="K3018" i="7" s="1"/>
  <c r="J3019" i="7"/>
  <c r="K3019" i="7" s="1"/>
  <c r="J3020" i="7"/>
  <c r="K3020" i="7" s="1"/>
  <c r="J3021" i="7"/>
  <c r="K3021" i="7" s="1"/>
  <c r="J3022" i="7"/>
  <c r="K3022" i="7" s="1"/>
  <c r="J3023" i="7"/>
  <c r="K3023" i="7" s="1"/>
  <c r="J3024" i="7"/>
  <c r="K3024" i="7" s="1"/>
  <c r="J3025" i="7"/>
  <c r="K3025" i="7" s="1"/>
  <c r="J3026" i="7"/>
  <c r="K3026" i="7" s="1"/>
  <c r="J3027" i="7"/>
  <c r="K3027" i="7" s="1"/>
  <c r="J3028" i="7"/>
  <c r="K3028" i="7" s="1"/>
  <c r="J3029" i="7"/>
  <c r="K3029" i="7" s="1"/>
  <c r="J3030" i="7"/>
  <c r="K3030" i="7" s="1"/>
  <c r="J3031" i="7"/>
  <c r="K3031" i="7" s="1"/>
  <c r="J3032" i="7"/>
  <c r="K3032" i="7" s="1"/>
  <c r="J3033" i="7"/>
  <c r="K3033" i="7" s="1"/>
  <c r="J3034" i="7"/>
  <c r="K3034" i="7" s="1"/>
  <c r="J3035" i="7"/>
  <c r="K3035" i="7" s="1"/>
  <c r="J3036" i="7"/>
  <c r="K3036" i="7" s="1"/>
  <c r="J3037" i="7"/>
  <c r="K3037" i="7" s="1"/>
  <c r="J3038" i="7"/>
  <c r="K3038" i="7" s="1"/>
  <c r="J3039" i="7"/>
  <c r="K3039" i="7" s="1"/>
  <c r="J3040" i="7"/>
  <c r="K3040" i="7" s="1"/>
  <c r="J3041" i="7"/>
  <c r="K3041" i="7" s="1"/>
  <c r="J3042" i="7"/>
  <c r="K3042" i="7" s="1"/>
  <c r="J3043" i="7"/>
  <c r="K3043" i="7" s="1"/>
  <c r="J3044" i="7"/>
  <c r="K3044" i="7" s="1"/>
  <c r="J3045" i="7"/>
  <c r="K3045" i="7" s="1"/>
  <c r="J3046" i="7"/>
  <c r="K3046" i="7" s="1"/>
  <c r="J3047" i="7"/>
  <c r="K3047" i="7" s="1"/>
  <c r="J3048" i="7"/>
  <c r="K3048" i="7" s="1"/>
  <c r="J3049" i="7"/>
  <c r="K3049" i="7" s="1"/>
  <c r="J3050" i="7"/>
  <c r="K3050" i="7" s="1"/>
  <c r="J3051" i="7"/>
  <c r="K3051" i="7" s="1"/>
  <c r="J3052" i="7"/>
  <c r="K3052" i="7" s="1"/>
  <c r="J3053" i="7"/>
  <c r="K3053" i="7" s="1"/>
  <c r="J3054" i="7"/>
  <c r="K3054" i="7" s="1"/>
  <c r="J3055" i="7"/>
  <c r="K3055" i="7" s="1"/>
  <c r="J3056" i="7"/>
  <c r="K3056" i="7" s="1"/>
  <c r="J3057" i="7"/>
  <c r="K3057" i="7" s="1"/>
  <c r="J3058" i="7"/>
  <c r="K3058" i="7" s="1"/>
  <c r="J3059" i="7"/>
  <c r="K3059" i="7" s="1"/>
  <c r="J3060" i="7"/>
  <c r="K3060" i="7" s="1"/>
  <c r="J3061" i="7"/>
  <c r="K3061" i="7" s="1"/>
  <c r="J3062" i="7"/>
  <c r="K3062" i="7" s="1"/>
  <c r="J3063" i="7"/>
  <c r="K3063" i="7" s="1"/>
  <c r="J3064" i="7"/>
  <c r="K3064" i="7" s="1"/>
  <c r="J3065" i="7"/>
  <c r="K3065" i="7" s="1"/>
  <c r="J3066" i="7"/>
  <c r="K3066" i="7" s="1"/>
  <c r="J3067" i="7"/>
  <c r="K3067" i="7" s="1"/>
  <c r="J3068" i="7"/>
  <c r="K3068" i="7" s="1"/>
  <c r="J3069" i="7"/>
  <c r="K3069" i="7" s="1"/>
  <c r="J3070" i="7"/>
  <c r="K3070" i="7" s="1"/>
  <c r="J3071" i="7"/>
  <c r="K3071" i="7" s="1"/>
  <c r="J3072" i="7"/>
  <c r="K3072" i="7" s="1"/>
  <c r="J3073" i="7"/>
  <c r="K3073" i="7" s="1"/>
  <c r="J3074" i="7"/>
  <c r="K3074" i="7" s="1"/>
  <c r="J3075" i="7"/>
  <c r="K3075" i="7" s="1"/>
  <c r="J3076" i="7"/>
  <c r="K3076" i="7" s="1"/>
  <c r="J3077" i="7"/>
  <c r="K3077" i="7" s="1"/>
  <c r="J3078" i="7"/>
  <c r="K3078" i="7" s="1"/>
  <c r="J3079" i="7"/>
  <c r="K3079" i="7" s="1"/>
  <c r="J3080" i="7"/>
  <c r="K3080" i="7" s="1"/>
  <c r="J3081" i="7"/>
  <c r="K3081" i="7" s="1"/>
  <c r="J3082" i="7"/>
  <c r="K3082" i="7" s="1"/>
  <c r="J3083" i="7"/>
  <c r="K3083" i="7" s="1"/>
  <c r="J3084" i="7"/>
  <c r="K3084" i="7" s="1"/>
  <c r="J3085" i="7"/>
  <c r="K3085" i="7" s="1"/>
  <c r="J3086" i="7"/>
  <c r="K3086" i="7" s="1"/>
  <c r="J3087" i="7"/>
  <c r="K3087" i="7" s="1"/>
  <c r="J3088" i="7"/>
  <c r="K3088" i="7" s="1"/>
  <c r="J3089" i="7"/>
  <c r="K3089" i="7" s="1"/>
  <c r="J3090" i="7"/>
  <c r="K3090" i="7" s="1"/>
  <c r="J3091" i="7"/>
  <c r="K3091" i="7" s="1"/>
  <c r="J3092" i="7"/>
  <c r="K3092" i="7" s="1"/>
  <c r="J3093" i="7"/>
  <c r="K3093" i="7" s="1"/>
  <c r="J3094" i="7"/>
  <c r="K3094" i="7" s="1"/>
  <c r="J3095" i="7"/>
  <c r="K3095" i="7" s="1"/>
  <c r="J3096" i="7"/>
  <c r="K3096" i="7" s="1"/>
  <c r="J3097" i="7"/>
  <c r="K3097" i="7" s="1"/>
  <c r="J3098" i="7"/>
  <c r="K3098" i="7" s="1"/>
  <c r="J3099" i="7"/>
  <c r="K3099" i="7" s="1"/>
  <c r="J3100" i="7"/>
  <c r="K3100" i="7" s="1"/>
  <c r="J3101" i="7"/>
  <c r="K3101" i="7" s="1"/>
  <c r="J3102" i="7"/>
  <c r="K3102" i="7" s="1"/>
  <c r="J3103" i="7"/>
  <c r="K3103" i="7" s="1"/>
  <c r="J3104" i="7"/>
  <c r="K3104" i="7" s="1"/>
  <c r="J3105" i="7"/>
  <c r="K3105" i="7" s="1"/>
  <c r="J3106" i="7"/>
  <c r="K3106" i="7" s="1"/>
  <c r="J3107" i="7"/>
  <c r="K3107" i="7" s="1"/>
  <c r="J3108" i="7"/>
  <c r="K3108" i="7" s="1"/>
  <c r="J3109" i="7"/>
  <c r="K3109" i="7" s="1"/>
  <c r="J3110" i="7"/>
  <c r="K3110" i="7" s="1"/>
  <c r="J3111" i="7"/>
  <c r="K3111" i="7" s="1"/>
  <c r="J3112" i="7"/>
  <c r="K3112" i="7" s="1"/>
  <c r="J3113" i="7"/>
  <c r="K3113" i="7" s="1"/>
  <c r="J3114" i="7"/>
  <c r="K3114" i="7" s="1"/>
  <c r="J3115" i="7"/>
  <c r="K3115" i="7" s="1"/>
  <c r="J3116" i="7"/>
  <c r="K3116" i="7" s="1"/>
  <c r="J3117" i="7"/>
  <c r="K3117" i="7" s="1"/>
  <c r="J3118" i="7"/>
  <c r="K3118" i="7" s="1"/>
  <c r="J3119" i="7"/>
  <c r="K3119" i="7" s="1"/>
  <c r="J3120" i="7"/>
  <c r="K3120" i="7" s="1"/>
  <c r="J3121" i="7"/>
  <c r="K3121" i="7" s="1"/>
  <c r="J3122" i="7"/>
  <c r="K3122" i="7" s="1"/>
  <c r="J3123" i="7"/>
  <c r="K3123" i="7" s="1"/>
  <c r="J3124" i="7"/>
  <c r="K3124" i="7" s="1"/>
  <c r="J3125" i="7"/>
  <c r="K3125" i="7" s="1"/>
  <c r="J3126" i="7"/>
  <c r="K3126" i="7" s="1"/>
  <c r="J3127" i="7"/>
  <c r="K3127" i="7" s="1"/>
  <c r="J3128" i="7"/>
  <c r="K3128" i="7" s="1"/>
  <c r="J3129" i="7"/>
  <c r="K3129" i="7" s="1"/>
  <c r="J3130" i="7"/>
  <c r="K3130" i="7" s="1"/>
  <c r="J3131" i="7"/>
  <c r="K3131" i="7" s="1"/>
  <c r="J3132" i="7"/>
  <c r="K3132" i="7" s="1"/>
  <c r="J3133" i="7"/>
  <c r="K3133" i="7" s="1"/>
  <c r="J3134" i="7"/>
  <c r="K3134" i="7" s="1"/>
  <c r="J3135" i="7"/>
  <c r="K3135" i="7" s="1"/>
  <c r="J3136" i="7"/>
  <c r="K3136" i="7" s="1"/>
  <c r="J3137" i="7"/>
  <c r="K3137" i="7" s="1"/>
  <c r="J3138" i="7"/>
  <c r="K3138" i="7" s="1"/>
  <c r="J3139" i="7"/>
  <c r="K3139" i="7" s="1"/>
  <c r="J3140" i="7"/>
  <c r="K3140" i="7" s="1"/>
  <c r="J3141" i="7"/>
  <c r="K3141" i="7" s="1"/>
  <c r="J3142" i="7"/>
  <c r="K3142" i="7" s="1"/>
  <c r="J3143" i="7"/>
  <c r="K3143" i="7" s="1"/>
  <c r="J3144" i="7"/>
  <c r="K3144" i="7" s="1"/>
  <c r="J3145" i="7"/>
  <c r="K3145" i="7" s="1"/>
  <c r="J3146" i="7"/>
  <c r="K3146" i="7" s="1"/>
  <c r="J3147" i="7"/>
  <c r="K3147" i="7" s="1"/>
  <c r="J3148" i="7"/>
  <c r="K3148" i="7" s="1"/>
  <c r="J3149" i="7"/>
  <c r="K3149" i="7" s="1"/>
  <c r="J3150" i="7"/>
  <c r="K3150" i="7" s="1"/>
  <c r="J3151" i="7"/>
  <c r="K3151" i="7" s="1"/>
  <c r="J3152" i="7"/>
  <c r="K3152" i="7" s="1"/>
  <c r="J3153" i="7"/>
  <c r="K3153" i="7" s="1"/>
  <c r="J3154" i="7"/>
  <c r="K3154" i="7" s="1"/>
  <c r="J3155" i="7"/>
  <c r="K3155" i="7" s="1"/>
  <c r="J3156" i="7"/>
  <c r="K3156" i="7" s="1"/>
  <c r="J3157" i="7"/>
  <c r="K3157" i="7" s="1"/>
  <c r="J3158" i="7"/>
  <c r="K3158" i="7" s="1"/>
  <c r="J3159" i="7"/>
  <c r="K3159" i="7" s="1"/>
  <c r="J3160" i="7"/>
  <c r="K3160" i="7" s="1"/>
  <c r="J3161" i="7"/>
  <c r="K3161" i="7" s="1"/>
  <c r="J3162" i="7"/>
  <c r="K3162" i="7" s="1"/>
  <c r="J3163" i="7"/>
  <c r="K3163" i="7" s="1"/>
  <c r="J3164" i="7"/>
  <c r="K3164" i="7" s="1"/>
  <c r="J3165" i="7"/>
  <c r="K3165" i="7" s="1"/>
  <c r="J3166" i="7"/>
  <c r="K3166" i="7" s="1"/>
  <c r="J3167" i="7"/>
  <c r="K3167" i="7" s="1"/>
  <c r="J3168" i="7"/>
  <c r="K3168" i="7" s="1"/>
  <c r="J3169" i="7"/>
  <c r="K3169" i="7" s="1"/>
  <c r="J3170" i="7"/>
  <c r="K3170" i="7" s="1"/>
  <c r="J3171" i="7"/>
  <c r="K3171" i="7" s="1"/>
  <c r="J3172" i="7"/>
  <c r="K3172" i="7" s="1"/>
  <c r="J3173" i="7"/>
  <c r="K3173" i="7" s="1"/>
  <c r="J3174" i="7"/>
  <c r="K3174" i="7" s="1"/>
  <c r="J3175" i="7"/>
  <c r="K3175" i="7" s="1"/>
  <c r="J3176" i="7"/>
  <c r="K3176" i="7" s="1"/>
  <c r="J3177" i="7"/>
  <c r="K3177" i="7" s="1"/>
  <c r="J3178" i="7"/>
  <c r="K3178" i="7" s="1"/>
  <c r="J3179" i="7"/>
  <c r="K3179" i="7" s="1"/>
  <c r="J3180" i="7"/>
  <c r="K3180" i="7" s="1"/>
  <c r="J3181" i="7"/>
  <c r="K3181" i="7" s="1"/>
  <c r="J3182" i="7"/>
  <c r="K3182" i="7" s="1"/>
  <c r="J3183" i="7"/>
  <c r="K3183" i="7" s="1"/>
  <c r="J3184" i="7"/>
  <c r="K3184" i="7" s="1"/>
  <c r="J3185" i="7"/>
  <c r="K3185" i="7" s="1"/>
  <c r="J3186" i="7"/>
  <c r="K3186" i="7" s="1"/>
  <c r="J3187" i="7"/>
  <c r="K3187" i="7" s="1"/>
  <c r="J3188" i="7"/>
  <c r="K3188" i="7" s="1"/>
  <c r="J3189" i="7"/>
  <c r="K3189" i="7" s="1"/>
  <c r="J3190" i="7"/>
  <c r="K3190" i="7" s="1"/>
  <c r="J3191" i="7"/>
  <c r="K3191" i="7" s="1"/>
  <c r="J3192" i="7"/>
  <c r="K3192" i="7" s="1"/>
  <c r="J3193" i="7"/>
  <c r="K3193" i="7" s="1"/>
  <c r="J3194" i="7"/>
  <c r="K3194" i="7" s="1"/>
  <c r="J3195" i="7"/>
  <c r="K3195" i="7" s="1"/>
  <c r="J3196" i="7"/>
  <c r="K3196" i="7" s="1"/>
  <c r="J3197" i="7"/>
  <c r="K3197" i="7" s="1"/>
  <c r="J3198" i="7"/>
  <c r="K3198" i="7" s="1"/>
  <c r="J3199" i="7"/>
  <c r="K3199" i="7" s="1"/>
  <c r="J3200" i="7"/>
  <c r="K3200" i="7" s="1"/>
  <c r="J3201" i="7"/>
  <c r="K3201" i="7" s="1"/>
  <c r="J3202" i="7"/>
  <c r="K3202" i="7" s="1"/>
  <c r="J3203" i="7"/>
  <c r="K3203" i="7" s="1"/>
  <c r="J3204" i="7"/>
  <c r="K3204" i="7" s="1"/>
  <c r="J3205" i="7"/>
  <c r="K3205" i="7" s="1"/>
  <c r="J3206" i="7"/>
  <c r="K3206" i="7" s="1"/>
  <c r="J3207" i="7"/>
  <c r="K3207" i="7" s="1"/>
  <c r="J3208" i="7"/>
  <c r="K3208" i="7" s="1"/>
  <c r="J3209" i="7"/>
  <c r="K3209" i="7" s="1"/>
  <c r="J3210" i="7"/>
  <c r="K3210" i="7" s="1"/>
  <c r="J3211" i="7"/>
  <c r="K3211" i="7" s="1"/>
  <c r="J3212" i="7"/>
  <c r="K3212" i="7" s="1"/>
  <c r="J3213" i="7"/>
  <c r="K3213" i="7" s="1"/>
  <c r="J3214" i="7"/>
  <c r="K3214" i="7" s="1"/>
  <c r="J3215" i="7"/>
  <c r="K3215" i="7" s="1"/>
  <c r="J3216" i="7"/>
  <c r="K3216" i="7" s="1"/>
  <c r="J3217" i="7"/>
  <c r="K3217" i="7" s="1"/>
  <c r="J3218" i="7"/>
  <c r="K3218" i="7" s="1"/>
  <c r="J3219" i="7"/>
  <c r="K3219" i="7" s="1"/>
  <c r="J3220" i="7"/>
  <c r="K3220" i="7" s="1"/>
  <c r="J3221" i="7"/>
  <c r="K3221" i="7" s="1"/>
  <c r="J3222" i="7"/>
  <c r="K3222" i="7" s="1"/>
  <c r="J3223" i="7"/>
  <c r="K3223" i="7" s="1"/>
  <c r="J3224" i="7"/>
  <c r="K3224" i="7" s="1"/>
  <c r="J3225" i="7"/>
  <c r="K3225" i="7" s="1"/>
  <c r="J3226" i="7"/>
  <c r="K3226" i="7" s="1"/>
  <c r="J3227" i="7"/>
  <c r="K3227" i="7" s="1"/>
  <c r="J3228" i="7"/>
  <c r="K3228" i="7" s="1"/>
  <c r="J3229" i="7"/>
  <c r="K3229" i="7" s="1"/>
  <c r="J3230" i="7"/>
  <c r="K3230" i="7" s="1"/>
  <c r="J3231" i="7"/>
  <c r="K3231" i="7" s="1"/>
  <c r="J3232" i="7"/>
  <c r="K3232" i="7" s="1"/>
  <c r="J3233" i="7"/>
  <c r="K3233" i="7" s="1"/>
  <c r="J3234" i="7"/>
  <c r="K3234" i="7" s="1"/>
  <c r="J3235" i="7"/>
  <c r="K3235" i="7" s="1"/>
  <c r="J3236" i="7"/>
  <c r="K3236" i="7" s="1"/>
  <c r="J3237" i="7"/>
  <c r="K3237" i="7" s="1"/>
  <c r="J3238" i="7"/>
  <c r="K3238" i="7" s="1"/>
  <c r="J3239" i="7"/>
  <c r="K3239" i="7" s="1"/>
  <c r="J3240" i="7"/>
  <c r="K3240" i="7" s="1"/>
  <c r="J3241" i="7"/>
  <c r="K3241" i="7" s="1"/>
  <c r="J3242" i="7"/>
  <c r="K3242" i="7" s="1"/>
  <c r="J3243" i="7"/>
  <c r="K3243" i="7" s="1"/>
  <c r="J3244" i="7"/>
  <c r="K3244" i="7" s="1"/>
  <c r="J3245" i="7"/>
  <c r="K3245" i="7" s="1"/>
  <c r="J3246" i="7"/>
  <c r="K3246" i="7" s="1"/>
  <c r="J3247" i="7"/>
  <c r="K3247" i="7" s="1"/>
  <c r="J3248" i="7"/>
  <c r="K3248" i="7" s="1"/>
  <c r="J3249" i="7"/>
  <c r="K3249" i="7" s="1"/>
  <c r="J3250" i="7"/>
  <c r="K3250" i="7" s="1"/>
  <c r="J3251" i="7"/>
  <c r="K3251" i="7" s="1"/>
  <c r="J3252" i="7"/>
  <c r="K3252" i="7" s="1"/>
  <c r="J3253" i="7"/>
  <c r="K3253" i="7" s="1"/>
  <c r="J3254" i="7"/>
  <c r="K3254" i="7" s="1"/>
  <c r="J3255" i="7"/>
  <c r="K3255" i="7" s="1"/>
  <c r="J3256" i="7"/>
  <c r="K3256" i="7" s="1"/>
  <c r="J3257" i="7"/>
  <c r="K3257" i="7" s="1"/>
  <c r="J3258" i="7"/>
  <c r="K3258" i="7" s="1"/>
  <c r="J3259" i="7"/>
  <c r="K3259" i="7" s="1"/>
  <c r="J3260" i="7"/>
  <c r="K3260" i="7" s="1"/>
  <c r="J3261" i="7"/>
  <c r="K3261" i="7" s="1"/>
  <c r="J3262" i="7"/>
  <c r="K3262" i="7" s="1"/>
  <c r="J3263" i="7"/>
  <c r="K3263" i="7" s="1"/>
  <c r="J3264" i="7"/>
  <c r="K3264" i="7" s="1"/>
  <c r="J3265" i="7"/>
  <c r="K3265" i="7" s="1"/>
  <c r="J3266" i="7"/>
  <c r="K3266" i="7" s="1"/>
  <c r="J3267" i="7"/>
  <c r="K3267" i="7" s="1"/>
  <c r="J3268" i="7"/>
  <c r="K3268" i="7" s="1"/>
  <c r="J3269" i="7"/>
  <c r="K3269" i="7" s="1"/>
  <c r="J3270" i="7"/>
  <c r="K3270" i="7" s="1"/>
  <c r="J3271" i="7"/>
  <c r="K3271" i="7" s="1"/>
  <c r="J3272" i="7"/>
  <c r="K3272" i="7" s="1"/>
  <c r="J3273" i="7"/>
  <c r="K3273" i="7" s="1"/>
  <c r="J3274" i="7"/>
  <c r="K3274" i="7" s="1"/>
  <c r="J3275" i="7"/>
  <c r="K3275" i="7" s="1"/>
  <c r="J3276" i="7"/>
  <c r="K3276" i="7" s="1"/>
  <c r="J3277" i="7"/>
  <c r="K3277" i="7" s="1"/>
  <c r="J3278" i="7"/>
  <c r="K3278" i="7" s="1"/>
  <c r="J3279" i="7"/>
  <c r="K3279" i="7" s="1"/>
  <c r="J3280" i="7"/>
  <c r="K3280" i="7" s="1"/>
  <c r="J3281" i="7"/>
  <c r="K3281" i="7" s="1"/>
  <c r="J3282" i="7"/>
  <c r="K3282" i="7" s="1"/>
  <c r="J3283" i="7"/>
  <c r="K3283" i="7" s="1"/>
  <c r="J3284" i="7"/>
  <c r="K3284" i="7" s="1"/>
  <c r="J3285" i="7"/>
  <c r="K3285" i="7" s="1"/>
  <c r="J3286" i="7"/>
  <c r="K3286" i="7" s="1"/>
  <c r="J3287" i="7"/>
  <c r="K3287" i="7" s="1"/>
  <c r="J3288" i="7"/>
  <c r="K3288" i="7" s="1"/>
  <c r="J3289" i="7"/>
  <c r="K3289" i="7" s="1"/>
  <c r="J3290" i="7"/>
  <c r="K3290" i="7" s="1"/>
  <c r="J3291" i="7"/>
  <c r="K3291" i="7" s="1"/>
  <c r="J3292" i="7"/>
  <c r="K3292" i="7" s="1"/>
  <c r="J3293" i="7"/>
  <c r="K3293" i="7" s="1"/>
  <c r="J3294" i="7"/>
  <c r="K3294" i="7" s="1"/>
  <c r="J3295" i="7"/>
  <c r="K3295" i="7" s="1"/>
  <c r="J3296" i="7"/>
  <c r="K3296" i="7" s="1"/>
  <c r="J3297" i="7"/>
  <c r="K3297" i="7" s="1"/>
  <c r="J3298" i="7"/>
  <c r="K3298" i="7" s="1"/>
  <c r="J3299" i="7"/>
  <c r="K3299" i="7" s="1"/>
  <c r="J3300" i="7"/>
  <c r="K3300" i="7" s="1"/>
  <c r="J3301" i="7"/>
  <c r="K3301" i="7" s="1"/>
  <c r="J3302" i="7"/>
  <c r="K3302" i="7" s="1"/>
  <c r="J3303" i="7"/>
  <c r="K3303" i="7" s="1"/>
  <c r="J3304" i="7"/>
  <c r="K3304" i="7" s="1"/>
  <c r="J3305" i="7"/>
  <c r="K3305" i="7" s="1"/>
  <c r="J3306" i="7"/>
  <c r="K3306" i="7" s="1"/>
  <c r="J3307" i="7"/>
  <c r="K3307" i="7" s="1"/>
  <c r="J3308" i="7"/>
  <c r="K3308" i="7" s="1"/>
  <c r="J3309" i="7"/>
  <c r="K3309" i="7" s="1"/>
  <c r="J3310" i="7"/>
  <c r="K3310" i="7" s="1"/>
  <c r="J3311" i="7"/>
  <c r="K3311" i="7" s="1"/>
  <c r="J3312" i="7"/>
  <c r="K3312" i="7" s="1"/>
  <c r="J3313" i="7"/>
  <c r="K3313" i="7" s="1"/>
  <c r="J3314" i="7"/>
  <c r="K3314" i="7" s="1"/>
  <c r="J3315" i="7"/>
  <c r="K3315" i="7" s="1"/>
  <c r="J3316" i="7"/>
  <c r="K3316" i="7" s="1"/>
  <c r="J3317" i="7"/>
  <c r="K3317" i="7" s="1"/>
  <c r="J3318" i="7"/>
  <c r="K3318" i="7" s="1"/>
  <c r="J3319" i="7"/>
  <c r="K3319" i="7" s="1"/>
  <c r="J3320" i="7"/>
  <c r="K3320" i="7" s="1"/>
  <c r="J3321" i="7"/>
  <c r="K3321" i="7" s="1"/>
  <c r="J3322" i="7"/>
  <c r="K3322" i="7" s="1"/>
  <c r="J3323" i="7"/>
  <c r="K3323" i="7" s="1"/>
  <c r="J3324" i="7"/>
  <c r="K3324" i="7" s="1"/>
  <c r="J3325" i="7"/>
  <c r="K3325" i="7" s="1"/>
  <c r="J3326" i="7"/>
  <c r="K3326" i="7" s="1"/>
  <c r="J3327" i="7"/>
  <c r="K3327" i="7" s="1"/>
  <c r="J3328" i="7"/>
  <c r="K3328" i="7" s="1"/>
  <c r="J3329" i="7"/>
  <c r="K3329" i="7" s="1"/>
  <c r="J3330" i="7"/>
  <c r="K3330" i="7" s="1"/>
  <c r="J3331" i="7"/>
  <c r="K3331" i="7" s="1"/>
  <c r="J3332" i="7"/>
  <c r="K3332" i="7" s="1"/>
  <c r="J3333" i="7"/>
  <c r="K3333" i="7" s="1"/>
  <c r="J3334" i="7"/>
  <c r="K3334" i="7" s="1"/>
  <c r="J3335" i="7"/>
  <c r="K3335" i="7" s="1"/>
  <c r="J3336" i="7"/>
  <c r="K3336" i="7" s="1"/>
  <c r="J3337" i="7"/>
  <c r="K3337" i="7" s="1"/>
  <c r="J3338" i="7"/>
  <c r="K3338" i="7" s="1"/>
  <c r="J3339" i="7"/>
  <c r="K3339" i="7" s="1"/>
  <c r="J3340" i="7"/>
  <c r="K3340" i="7" s="1"/>
  <c r="J3341" i="7"/>
  <c r="K3341" i="7" s="1"/>
  <c r="J3342" i="7"/>
  <c r="K3342" i="7" s="1"/>
  <c r="J3343" i="7"/>
  <c r="K3343" i="7" s="1"/>
  <c r="J3344" i="7"/>
  <c r="K3344" i="7" s="1"/>
  <c r="J3345" i="7"/>
  <c r="K3345" i="7" s="1"/>
  <c r="J3346" i="7"/>
  <c r="K3346" i="7" s="1"/>
  <c r="J3347" i="7"/>
  <c r="K3347" i="7" s="1"/>
  <c r="J3348" i="7"/>
  <c r="K3348" i="7" s="1"/>
  <c r="J3349" i="7"/>
  <c r="K3349" i="7" s="1"/>
  <c r="J3350" i="7"/>
  <c r="K3350" i="7" s="1"/>
  <c r="J3351" i="7"/>
  <c r="K3351" i="7" s="1"/>
  <c r="J3352" i="7"/>
  <c r="K3352" i="7" s="1"/>
  <c r="J3353" i="7"/>
  <c r="K3353" i="7" s="1"/>
  <c r="J3354" i="7"/>
  <c r="K3354" i="7" s="1"/>
  <c r="J3355" i="7"/>
  <c r="K3355" i="7" s="1"/>
  <c r="J3356" i="7"/>
  <c r="K3356" i="7" s="1"/>
  <c r="J3357" i="7"/>
  <c r="K3357" i="7" s="1"/>
  <c r="J3358" i="7"/>
  <c r="K3358" i="7" s="1"/>
  <c r="J3359" i="7"/>
  <c r="K3359" i="7" s="1"/>
  <c r="J3360" i="7"/>
  <c r="K3360" i="7" s="1"/>
  <c r="J3361" i="7"/>
  <c r="K3361" i="7" s="1"/>
  <c r="J3362" i="7"/>
  <c r="K3362" i="7" s="1"/>
  <c r="J3363" i="7"/>
  <c r="K3363" i="7" s="1"/>
  <c r="J3364" i="7"/>
  <c r="K3364" i="7" s="1"/>
  <c r="J3365" i="7"/>
  <c r="K3365" i="7" s="1"/>
  <c r="J3366" i="7"/>
  <c r="K3366" i="7" s="1"/>
  <c r="J3367" i="7"/>
  <c r="K3367" i="7" s="1"/>
  <c r="J3368" i="7"/>
  <c r="K3368" i="7" s="1"/>
  <c r="J3369" i="7"/>
  <c r="K3369" i="7" s="1"/>
  <c r="J3370" i="7"/>
  <c r="K3370" i="7" s="1"/>
  <c r="J3371" i="7"/>
  <c r="K3371" i="7" s="1"/>
  <c r="J3372" i="7"/>
  <c r="K3372" i="7" s="1"/>
  <c r="J3373" i="7"/>
  <c r="K3373" i="7" s="1"/>
  <c r="J3374" i="7"/>
  <c r="K3374" i="7" s="1"/>
  <c r="J3375" i="7"/>
  <c r="K3375" i="7" s="1"/>
  <c r="J3376" i="7"/>
  <c r="K3376" i="7" s="1"/>
  <c r="J3377" i="7"/>
  <c r="K3377" i="7" s="1"/>
  <c r="J3378" i="7"/>
  <c r="K3378" i="7" s="1"/>
  <c r="J3379" i="7"/>
  <c r="K3379" i="7" s="1"/>
  <c r="J3380" i="7"/>
  <c r="K3380" i="7" s="1"/>
  <c r="J3381" i="7"/>
  <c r="K3381" i="7" s="1"/>
  <c r="J3382" i="7"/>
  <c r="K3382" i="7" s="1"/>
  <c r="J3383" i="7"/>
  <c r="K3383" i="7" s="1"/>
  <c r="J3384" i="7"/>
  <c r="K3384" i="7" s="1"/>
  <c r="J3385" i="7"/>
  <c r="K3385" i="7" s="1"/>
  <c r="J3386" i="7"/>
  <c r="K3386" i="7" s="1"/>
  <c r="J3387" i="7"/>
  <c r="K3387" i="7" s="1"/>
  <c r="J3388" i="7"/>
  <c r="K3388" i="7" s="1"/>
  <c r="J3389" i="7"/>
  <c r="K3389" i="7" s="1"/>
  <c r="J3390" i="7"/>
  <c r="K3390" i="7" s="1"/>
  <c r="J3391" i="7"/>
  <c r="K3391" i="7" s="1"/>
  <c r="J3392" i="7"/>
  <c r="K3392" i="7" s="1"/>
  <c r="J3393" i="7"/>
  <c r="K3393" i="7" s="1"/>
  <c r="J3394" i="7"/>
  <c r="K3394" i="7" s="1"/>
  <c r="J3395" i="7"/>
  <c r="K3395" i="7" s="1"/>
  <c r="J3396" i="7"/>
  <c r="K3396" i="7" s="1"/>
  <c r="J3397" i="7"/>
  <c r="K3397" i="7" s="1"/>
  <c r="J3398" i="7"/>
  <c r="K3398" i="7" s="1"/>
  <c r="J3399" i="7"/>
  <c r="K3399" i="7" s="1"/>
  <c r="J3400" i="7"/>
  <c r="K3400" i="7" s="1"/>
  <c r="J3401" i="7"/>
  <c r="K3401" i="7" s="1"/>
  <c r="J3402" i="7"/>
  <c r="K3402" i="7" s="1"/>
  <c r="J3403" i="7"/>
  <c r="K3403" i="7" s="1"/>
  <c r="J3404" i="7"/>
  <c r="K3404" i="7" s="1"/>
  <c r="J3405" i="7"/>
  <c r="K3405" i="7" s="1"/>
  <c r="J3406" i="7"/>
  <c r="K3406" i="7" s="1"/>
  <c r="J3407" i="7"/>
  <c r="K3407" i="7" s="1"/>
  <c r="J3408" i="7"/>
  <c r="K3408" i="7" s="1"/>
  <c r="J3409" i="7"/>
  <c r="K3409" i="7" s="1"/>
  <c r="J3410" i="7"/>
  <c r="K3410" i="7" s="1"/>
  <c r="J3411" i="7"/>
  <c r="K3411" i="7" s="1"/>
  <c r="J3412" i="7"/>
  <c r="K3412" i="7" s="1"/>
  <c r="J3413" i="7"/>
  <c r="K3413" i="7" s="1"/>
  <c r="J3414" i="7"/>
  <c r="K3414" i="7" s="1"/>
  <c r="J3415" i="7"/>
  <c r="K3415" i="7" s="1"/>
  <c r="J3416" i="7"/>
  <c r="K3416" i="7" s="1"/>
  <c r="J3417" i="7"/>
  <c r="K3417" i="7" s="1"/>
  <c r="J3418" i="7"/>
  <c r="K3418" i="7" s="1"/>
  <c r="J3419" i="7"/>
  <c r="K3419" i="7" s="1"/>
  <c r="J3420" i="7"/>
  <c r="K3420" i="7" s="1"/>
  <c r="J3421" i="7"/>
  <c r="K3421" i="7" s="1"/>
  <c r="J3422" i="7"/>
  <c r="K3422" i="7" s="1"/>
  <c r="J3423" i="7"/>
  <c r="K3423" i="7" s="1"/>
  <c r="J3424" i="7"/>
  <c r="K3424" i="7" s="1"/>
  <c r="J3425" i="7"/>
  <c r="K3425" i="7" s="1"/>
  <c r="J3426" i="7"/>
  <c r="K3426" i="7" s="1"/>
  <c r="J3427" i="7"/>
  <c r="K3427" i="7" s="1"/>
  <c r="J3428" i="7"/>
  <c r="K3428" i="7" s="1"/>
  <c r="J3429" i="7"/>
  <c r="K3429" i="7" s="1"/>
  <c r="J3430" i="7"/>
  <c r="K3430" i="7" s="1"/>
  <c r="J3431" i="7"/>
  <c r="K3431" i="7" s="1"/>
  <c r="J3432" i="7"/>
  <c r="K3432" i="7" s="1"/>
  <c r="J3433" i="7"/>
  <c r="K3433" i="7" s="1"/>
  <c r="J3434" i="7"/>
  <c r="K3434" i="7" s="1"/>
  <c r="J3435" i="7"/>
  <c r="K3435" i="7" s="1"/>
  <c r="J3436" i="7"/>
  <c r="K3436" i="7" s="1"/>
  <c r="J3437" i="7"/>
  <c r="K3437" i="7" s="1"/>
  <c r="J3438" i="7"/>
  <c r="K3438" i="7" s="1"/>
  <c r="J3439" i="7"/>
  <c r="K3439" i="7" s="1"/>
  <c r="J3440" i="7"/>
  <c r="K3440" i="7" s="1"/>
  <c r="J3441" i="7"/>
  <c r="K3441" i="7" s="1"/>
  <c r="J3442" i="7"/>
  <c r="K3442" i="7" s="1"/>
  <c r="J3443" i="7"/>
  <c r="K3443" i="7" s="1"/>
  <c r="J3444" i="7"/>
  <c r="K3444" i="7" s="1"/>
  <c r="J3445" i="7"/>
  <c r="K3445" i="7" s="1"/>
  <c r="J3446" i="7"/>
  <c r="K3446" i="7" s="1"/>
  <c r="J3447" i="7"/>
  <c r="K3447" i="7" s="1"/>
  <c r="J3448" i="7"/>
  <c r="K3448" i="7" s="1"/>
  <c r="J3449" i="7"/>
  <c r="K3449" i="7" s="1"/>
  <c r="J3450" i="7"/>
  <c r="K3450" i="7" s="1"/>
  <c r="J3451" i="7"/>
  <c r="K3451" i="7" s="1"/>
  <c r="J3452" i="7"/>
  <c r="K3452" i="7" s="1"/>
  <c r="J3453" i="7"/>
  <c r="K3453" i="7" s="1"/>
  <c r="J3454" i="7"/>
  <c r="K3454" i="7" s="1"/>
  <c r="J3455" i="7"/>
  <c r="K3455" i="7" s="1"/>
  <c r="J3456" i="7"/>
  <c r="K3456" i="7" s="1"/>
  <c r="J3457" i="7"/>
  <c r="K3457" i="7" s="1"/>
  <c r="J3458" i="7"/>
  <c r="K3458" i="7" s="1"/>
  <c r="J3459" i="7"/>
  <c r="K3459" i="7" s="1"/>
  <c r="J3460" i="7"/>
  <c r="K3460" i="7" s="1"/>
  <c r="J3461" i="7"/>
  <c r="K3461" i="7" s="1"/>
  <c r="J3462" i="7"/>
  <c r="K3462" i="7" s="1"/>
  <c r="J3463" i="7"/>
  <c r="K3463" i="7" s="1"/>
  <c r="J3464" i="7"/>
  <c r="K3464" i="7" s="1"/>
  <c r="J3465" i="7"/>
  <c r="K3465" i="7" s="1"/>
  <c r="J3466" i="7"/>
  <c r="K3466" i="7" s="1"/>
  <c r="J3467" i="7"/>
  <c r="K3467" i="7" s="1"/>
  <c r="J3468" i="7"/>
  <c r="K3468" i="7" s="1"/>
  <c r="J3469" i="7"/>
  <c r="K3469" i="7" s="1"/>
  <c r="J3470" i="7"/>
  <c r="K3470" i="7" s="1"/>
  <c r="J3471" i="7"/>
  <c r="K3471" i="7" s="1"/>
  <c r="J3472" i="7"/>
  <c r="K3472" i="7" s="1"/>
  <c r="J3473" i="7"/>
  <c r="K3473" i="7" s="1"/>
  <c r="J3474" i="7"/>
  <c r="K3474" i="7" s="1"/>
  <c r="J3475" i="7"/>
  <c r="K3475" i="7" s="1"/>
  <c r="J3476" i="7"/>
  <c r="K3476" i="7" s="1"/>
  <c r="J3477" i="7"/>
  <c r="K3477" i="7" s="1"/>
  <c r="J3478" i="7"/>
  <c r="K3478" i="7" s="1"/>
  <c r="J3479" i="7"/>
  <c r="K3479" i="7" s="1"/>
  <c r="J3480" i="7"/>
  <c r="K3480" i="7" s="1"/>
  <c r="J3481" i="7"/>
  <c r="K3481" i="7" s="1"/>
  <c r="J3482" i="7"/>
  <c r="K3482" i="7" s="1"/>
  <c r="J3483" i="7"/>
  <c r="K3483" i="7" s="1"/>
  <c r="J3484" i="7"/>
  <c r="K3484" i="7" s="1"/>
  <c r="J3485" i="7"/>
  <c r="K3485" i="7" s="1"/>
  <c r="J3486" i="7"/>
  <c r="K3486" i="7" s="1"/>
  <c r="J3487" i="7"/>
  <c r="K3487" i="7" s="1"/>
  <c r="J3488" i="7"/>
  <c r="K3488" i="7" s="1"/>
  <c r="J3489" i="7"/>
  <c r="K3489" i="7" s="1"/>
  <c r="J3490" i="7"/>
  <c r="K3490" i="7" s="1"/>
  <c r="J3491" i="7"/>
  <c r="K3491" i="7" s="1"/>
  <c r="J3492" i="7"/>
  <c r="K3492" i="7" s="1"/>
  <c r="J3493" i="7"/>
  <c r="K3493" i="7" s="1"/>
  <c r="J3494" i="7"/>
  <c r="K3494" i="7" s="1"/>
  <c r="J3495" i="7"/>
  <c r="K3495" i="7" s="1"/>
  <c r="J3496" i="7"/>
  <c r="K3496" i="7" s="1"/>
  <c r="J3497" i="7"/>
  <c r="K3497" i="7" s="1"/>
  <c r="J3498" i="7"/>
  <c r="K3498" i="7" s="1"/>
  <c r="J3499" i="7"/>
  <c r="K3499" i="7" s="1"/>
  <c r="J3500" i="7"/>
  <c r="K3500" i="7" s="1"/>
  <c r="J3501" i="7"/>
  <c r="K3501" i="7" s="1"/>
  <c r="J3502" i="7"/>
  <c r="K3502" i="7" s="1"/>
  <c r="J3503" i="7"/>
  <c r="K3503" i="7" s="1"/>
  <c r="J3504" i="7"/>
  <c r="K3504" i="7" s="1"/>
  <c r="J3505" i="7"/>
  <c r="K3505" i="7" s="1"/>
  <c r="J3506" i="7"/>
  <c r="K3506" i="7" s="1"/>
  <c r="J3507" i="7"/>
  <c r="K3507" i="7" s="1"/>
  <c r="J3508" i="7"/>
  <c r="K3508" i="7" s="1"/>
  <c r="J3509" i="7"/>
  <c r="K3509" i="7" s="1"/>
  <c r="J3510" i="7"/>
  <c r="K3510" i="7" s="1"/>
  <c r="J3511" i="7"/>
  <c r="K3511" i="7" s="1"/>
  <c r="J3512" i="7"/>
  <c r="K3512" i="7" s="1"/>
  <c r="J3513" i="7"/>
  <c r="K3513" i="7" s="1"/>
  <c r="J3514" i="7"/>
  <c r="K3514" i="7" s="1"/>
  <c r="J3515" i="7"/>
  <c r="K3515" i="7" s="1"/>
  <c r="J3516" i="7"/>
  <c r="K3516" i="7" s="1"/>
  <c r="J3517" i="7"/>
  <c r="K3517" i="7" s="1"/>
  <c r="J3518" i="7"/>
  <c r="K3518" i="7" s="1"/>
  <c r="J3519" i="7"/>
  <c r="K3519" i="7" s="1"/>
  <c r="J3520" i="7"/>
  <c r="K3520" i="7" s="1"/>
  <c r="J3521" i="7"/>
  <c r="K3521" i="7" s="1"/>
  <c r="J3522" i="7"/>
  <c r="K3522" i="7" s="1"/>
  <c r="J3523" i="7"/>
  <c r="K3523" i="7" s="1"/>
  <c r="J3524" i="7"/>
  <c r="K3524" i="7" s="1"/>
  <c r="J3525" i="7"/>
  <c r="K3525" i="7" s="1"/>
  <c r="J3526" i="7"/>
  <c r="K3526" i="7" s="1"/>
  <c r="J3527" i="7"/>
  <c r="K3527" i="7" s="1"/>
  <c r="J3528" i="7"/>
  <c r="K3528" i="7" s="1"/>
  <c r="J3529" i="7"/>
  <c r="K3529" i="7" s="1"/>
  <c r="J3530" i="7"/>
  <c r="K3530" i="7" s="1"/>
  <c r="J3531" i="7"/>
  <c r="K3531" i="7" s="1"/>
  <c r="J3532" i="7"/>
  <c r="K3532" i="7" s="1"/>
  <c r="J3533" i="7"/>
  <c r="K3533" i="7" s="1"/>
  <c r="J3534" i="7"/>
  <c r="K3534" i="7" s="1"/>
  <c r="J3535" i="7"/>
  <c r="K3535" i="7" s="1"/>
  <c r="J3536" i="7"/>
  <c r="K3536" i="7" s="1"/>
  <c r="J3537" i="7"/>
  <c r="K3537" i="7" s="1"/>
  <c r="J3538" i="7"/>
  <c r="K3538" i="7" s="1"/>
  <c r="J3539" i="7"/>
  <c r="K3539" i="7" s="1"/>
  <c r="J3540" i="7"/>
  <c r="K3540" i="7" s="1"/>
  <c r="J3541" i="7"/>
  <c r="K3541" i="7" s="1"/>
  <c r="J3542" i="7"/>
  <c r="K3542" i="7" s="1"/>
  <c r="J3543" i="7"/>
  <c r="K3543" i="7" s="1"/>
  <c r="J3544" i="7"/>
  <c r="K3544" i="7" s="1"/>
  <c r="J3545" i="7"/>
  <c r="K3545" i="7" s="1"/>
  <c r="J3546" i="7"/>
  <c r="K3546" i="7" s="1"/>
  <c r="J3547" i="7"/>
  <c r="K3547" i="7" s="1"/>
  <c r="J3548" i="7"/>
  <c r="K3548" i="7" s="1"/>
  <c r="J3549" i="7"/>
  <c r="K3549" i="7" s="1"/>
  <c r="J3550" i="7"/>
  <c r="K3550" i="7" s="1"/>
  <c r="J3551" i="7"/>
  <c r="K3551" i="7" s="1"/>
  <c r="J3552" i="7"/>
  <c r="K3552" i="7" s="1"/>
  <c r="J3553" i="7"/>
  <c r="K3553" i="7" s="1"/>
  <c r="J3554" i="7"/>
  <c r="K3554" i="7" s="1"/>
  <c r="J3555" i="7"/>
  <c r="K3555" i="7" s="1"/>
  <c r="J3556" i="7"/>
  <c r="K3556" i="7" s="1"/>
  <c r="J3557" i="7"/>
  <c r="K3557" i="7" s="1"/>
  <c r="J3558" i="7"/>
  <c r="K3558" i="7" s="1"/>
  <c r="J3559" i="7"/>
  <c r="K3559" i="7" s="1"/>
  <c r="J3560" i="7"/>
  <c r="K3560" i="7" s="1"/>
  <c r="J3561" i="7"/>
  <c r="K3561" i="7" s="1"/>
  <c r="J3562" i="7"/>
  <c r="K3562" i="7" s="1"/>
  <c r="J3563" i="7"/>
  <c r="K3563" i="7" s="1"/>
  <c r="J3564" i="7"/>
  <c r="K3564" i="7" s="1"/>
  <c r="J3565" i="7"/>
  <c r="K3565" i="7" s="1"/>
  <c r="J3566" i="7"/>
  <c r="K3566" i="7" s="1"/>
  <c r="J3567" i="7"/>
  <c r="K3567" i="7" s="1"/>
  <c r="J3568" i="7"/>
  <c r="K3568" i="7" s="1"/>
  <c r="J3569" i="7"/>
  <c r="K3569" i="7" s="1"/>
  <c r="J3570" i="7"/>
  <c r="K3570" i="7" s="1"/>
  <c r="J3571" i="7"/>
  <c r="K3571" i="7" s="1"/>
  <c r="J3572" i="7"/>
  <c r="K3572" i="7" s="1"/>
  <c r="J3573" i="7"/>
  <c r="K3573" i="7" s="1"/>
  <c r="J3574" i="7"/>
  <c r="K3574" i="7" s="1"/>
  <c r="J3575" i="7"/>
  <c r="K3575" i="7" s="1"/>
  <c r="J3576" i="7"/>
  <c r="K3576" i="7" s="1"/>
  <c r="J3577" i="7"/>
  <c r="K3577" i="7" s="1"/>
  <c r="J3578" i="7"/>
  <c r="K3578" i="7" s="1"/>
  <c r="J3579" i="7"/>
  <c r="K3579" i="7" s="1"/>
  <c r="J3580" i="7"/>
  <c r="K3580" i="7" s="1"/>
  <c r="J3581" i="7"/>
  <c r="K3581" i="7" s="1"/>
  <c r="J3582" i="7"/>
  <c r="K3582" i="7" s="1"/>
  <c r="J3583" i="7"/>
  <c r="K3583" i="7" s="1"/>
  <c r="J3584" i="7"/>
  <c r="K3584" i="7" s="1"/>
  <c r="J3585" i="7"/>
  <c r="K3585" i="7" s="1"/>
  <c r="J3586" i="7"/>
  <c r="K3586" i="7" s="1"/>
  <c r="J3587" i="7"/>
  <c r="K3587" i="7" s="1"/>
  <c r="J3588" i="7"/>
  <c r="K3588" i="7" s="1"/>
  <c r="J3589" i="7"/>
  <c r="K3589" i="7" s="1"/>
  <c r="J3590" i="7"/>
  <c r="K3590" i="7" s="1"/>
  <c r="J3591" i="7"/>
  <c r="K3591" i="7" s="1"/>
  <c r="J3592" i="7"/>
  <c r="K3592" i="7" s="1"/>
  <c r="J3593" i="7"/>
  <c r="K3593" i="7" s="1"/>
  <c r="J3594" i="7"/>
  <c r="K3594" i="7" s="1"/>
  <c r="J3595" i="7"/>
  <c r="K3595" i="7" s="1"/>
  <c r="J3596" i="7"/>
  <c r="K3596" i="7" s="1"/>
  <c r="J3597" i="7"/>
  <c r="K3597" i="7" s="1"/>
  <c r="J3598" i="7"/>
  <c r="K3598" i="7" s="1"/>
  <c r="J3599" i="7"/>
  <c r="K3599" i="7" s="1"/>
  <c r="J3600" i="7"/>
  <c r="K3600" i="7" s="1"/>
  <c r="J3601" i="7"/>
  <c r="K3601" i="7" s="1"/>
  <c r="J3602" i="7"/>
  <c r="K3602" i="7" s="1"/>
  <c r="J3603" i="7"/>
  <c r="K3603" i="7" s="1"/>
  <c r="J3604" i="7"/>
  <c r="K3604" i="7" s="1"/>
  <c r="J3605" i="7"/>
  <c r="K3605" i="7" s="1"/>
  <c r="J3606" i="7"/>
  <c r="K3606" i="7" s="1"/>
  <c r="J3607" i="7"/>
  <c r="K3607" i="7" s="1"/>
  <c r="J3608" i="7"/>
  <c r="K3608" i="7" s="1"/>
  <c r="J3609" i="7"/>
  <c r="K3609" i="7" s="1"/>
  <c r="J3610" i="7"/>
  <c r="K3610" i="7" s="1"/>
  <c r="J3611" i="7"/>
  <c r="K3611" i="7" s="1"/>
  <c r="J3612" i="7"/>
  <c r="K3612" i="7" s="1"/>
  <c r="J3613" i="7"/>
  <c r="K3613" i="7" s="1"/>
  <c r="J3614" i="7"/>
  <c r="K3614" i="7" s="1"/>
  <c r="J3615" i="7"/>
  <c r="K3615" i="7" s="1"/>
  <c r="J3616" i="7"/>
  <c r="K3616" i="7" s="1"/>
  <c r="J3617" i="7"/>
  <c r="K3617" i="7" s="1"/>
  <c r="J3618" i="7"/>
  <c r="K3618" i="7" s="1"/>
  <c r="J3619" i="7"/>
  <c r="K3619" i="7" s="1"/>
  <c r="J3620" i="7"/>
  <c r="K3620" i="7" s="1"/>
  <c r="J3621" i="7"/>
  <c r="K3621" i="7" s="1"/>
  <c r="J3622" i="7"/>
  <c r="K3622" i="7" s="1"/>
  <c r="J3623" i="7"/>
  <c r="K3623" i="7" s="1"/>
  <c r="J3624" i="7"/>
  <c r="K3624" i="7" s="1"/>
  <c r="J3625" i="7"/>
  <c r="K3625" i="7" s="1"/>
  <c r="J3626" i="7"/>
  <c r="K3626" i="7" s="1"/>
  <c r="J3627" i="7"/>
  <c r="K3627" i="7" s="1"/>
  <c r="J3628" i="7"/>
  <c r="K3628" i="7" s="1"/>
  <c r="J3629" i="7"/>
  <c r="K3629" i="7" s="1"/>
  <c r="J3630" i="7"/>
  <c r="K3630" i="7" s="1"/>
  <c r="J3631" i="7"/>
  <c r="K3631" i="7" s="1"/>
  <c r="J3632" i="7"/>
  <c r="K3632" i="7" s="1"/>
  <c r="J3633" i="7"/>
  <c r="K3633" i="7" s="1"/>
  <c r="J3634" i="7"/>
  <c r="K3634" i="7" s="1"/>
  <c r="J3635" i="7"/>
  <c r="K3635" i="7" s="1"/>
  <c r="J3636" i="7"/>
  <c r="K3636" i="7" s="1"/>
  <c r="J3637" i="7"/>
  <c r="K3637" i="7" s="1"/>
  <c r="J3638" i="7"/>
  <c r="K3638" i="7" s="1"/>
  <c r="J3639" i="7"/>
  <c r="K3639" i="7" s="1"/>
  <c r="J3640" i="7"/>
  <c r="K3640" i="7" s="1"/>
  <c r="J3641" i="7"/>
  <c r="K3641" i="7" s="1"/>
  <c r="J3642" i="7"/>
  <c r="K3642" i="7" s="1"/>
  <c r="J3643" i="7"/>
  <c r="K3643" i="7" s="1"/>
  <c r="J3644" i="7"/>
  <c r="K3644" i="7" s="1"/>
  <c r="J3645" i="7"/>
  <c r="K3645" i="7" s="1"/>
  <c r="J3646" i="7"/>
  <c r="K3646" i="7" s="1"/>
  <c r="J3647" i="7"/>
  <c r="K3647" i="7" s="1"/>
  <c r="J3648" i="7"/>
  <c r="K3648" i="7" s="1"/>
  <c r="J3649" i="7"/>
  <c r="K3649" i="7" s="1"/>
  <c r="J3650" i="7"/>
  <c r="K3650" i="7" s="1"/>
  <c r="J3651" i="7"/>
  <c r="K3651" i="7" s="1"/>
  <c r="J3652" i="7"/>
  <c r="K3652" i="7" s="1"/>
  <c r="J3653" i="7"/>
  <c r="K3653" i="7" s="1"/>
  <c r="J3654" i="7"/>
  <c r="K3654" i="7" s="1"/>
  <c r="J3655" i="7"/>
  <c r="K3655" i="7" s="1"/>
  <c r="J3656" i="7"/>
  <c r="K3656" i="7" s="1"/>
  <c r="J3657" i="7"/>
  <c r="K3657" i="7" s="1"/>
  <c r="J3658" i="7"/>
  <c r="K3658" i="7" s="1"/>
  <c r="J3659" i="7"/>
  <c r="K3659" i="7" s="1"/>
  <c r="J3660" i="7"/>
  <c r="K3660" i="7" s="1"/>
  <c r="J3661" i="7"/>
  <c r="K3661" i="7" s="1"/>
  <c r="J3662" i="7"/>
  <c r="K3662" i="7" s="1"/>
  <c r="J3663" i="7"/>
  <c r="K3663" i="7" s="1"/>
  <c r="J3664" i="7"/>
  <c r="K3664" i="7" s="1"/>
  <c r="J3665" i="7"/>
  <c r="K3665" i="7" s="1"/>
  <c r="J3666" i="7"/>
  <c r="K3666" i="7" s="1"/>
  <c r="J3667" i="7"/>
  <c r="K3667" i="7" s="1"/>
  <c r="J3668" i="7"/>
  <c r="K3668" i="7" s="1"/>
  <c r="J3669" i="7"/>
  <c r="K3669" i="7" s="1"/>
  <c r="J3670" i="7"/>
  <c r="K3670" i="7" s="1"/>
  <c r="J3671" i="7"/>
  <c r="K3671" i="7" s="1"/>
  <c r="J3672" i="7"/>
  <c r="K3672" i="7" s="1"/>
  <c r="J3673" i="7"/>
  <c r="K3673" i="7" s="1"/>
  <c r="J3674" i="7"/>
  <c r="K3674" i="7" s="1"/>
  <c r="J3675" i="7"/>
  <c r="K3675" i="7" s="1"/>
  <c r="J3676" i="7"/>
  <c r="K3676" i="7" s="1"/>
  <c r="J3677" i="7"/>
  <c r="K3677" i="7" s="1"/>
  <c r="J3678" i="7"/>
  <c r="K3678" i="7" s="1"/>
  <c r="J3679" i="7"/>
  <c r="K3679" i="7" s="1"/>
  <c r="J3680" i="7"/>
  <c r="K3680" i="7" s="1"/>
  <c r="J3681" i="7"/>
  <c r="K3681" i="7" s="1"/>
  <c r="J3682" i="7"/>
  <c r="K3682" i="7" s="1"/>
  <c r="J3683" i="7"/>
  <c r="K3683" i="7" s="1"/>
  <c r="J3684" i="7"/>
  <c r="K3684" i="7" s="1"/>
  <c r="J3685" i="7"/>
  <c r="K3685" i="7" s="1"/>
  <c r="J3686" i="7"/>
  <c r="K3686" i="7" s="1"/>
  <c r="J3687" i="7"/>
  <c r="K3687" i="7" s="1"/>
  <c r="J3688" i="7"/>
  <c r="K3688" i="7" s="1"/>
  <c r="J3689" i="7"/>
  <c r="K3689" i="7" s="1"/>
  <c r="J3690" i="7"/>
  <c r="K3690" i="7" s="1"/>
  <c r="J3691" i="7"/>
  <c r="K3691" i="7" s="1"/>
  <c r="J3692" i="7"/>
  <c r="K3692" i="7" s="1"/>
  <c r="J3693" i="7"/>
  <c r="K3693" i="7" s="1"/>
  <c r="J3694" i="7"/>
  <c r="K3694" i="7" s="1"/>
  <c r="J3695" i="7"/>
  <c r="K3695" i="7" s="1"/>
  <c r="J3696" i="7"/>
  <c r="K3696" i="7" s="1"/>
  <c r="J3697" i="7"/>
  <c r="K3697" i="7" s="1"/>
  <c r="J3698" i="7"/>
  <c r="K3698" i="7" s="1"/>
  <c r="J3699" i="7"/>
  <c r="K3699" i="7" s="1"/>
  <c r="J3700" i="7"/>
  <c r="K3700" i="7" s="1"/>
  <c r="J3701" i="7"/>
  <c r="K3701" i="7" s="1"/>
  <c r="J3702" i="7"/>
  <c r="K3702" i="7" s="1"/>
  <c r="J3703" i="7"/>
  <c r="K3703" i="7" s="1"/>
  <c r="J3704" i="7"/>
  <c r="K3704" i="7" s="1"/>
  <c r="J3705" i="7"/>
  <c r="K3705" i="7" s="1"/>
  <c r="J3706" i="7"/>
  <c r="K3706" i="7" s="1"/>
  <c r="J3707" i="7"/>
  <c r="K3707" i="7" s="1"/>
  <c r="J3708" i="7"/>
  <c r="K3708" i="7" s="1"/>
  <c r="J3709" i="7"/>
  <c r="K3709" i="7" s="1"/>
  <c r="J3710" i="7"/>
  <c r="K3710" i="7" s="1"/>
  <c r="J3711" i="7"/>
  <c r="K3711" i="7" s="1"/>
  <c r="J3712" i="7"/>
  <c r="K3712" i="7" s="1"/>
  <c r="J3713" i="7"/>
  <c r="K3713" i="7" s="1"/>
  <c r="J3714" i="7"/>
  <c r="K3714" i="7" s="1"/>
  <c r="J3715" i="7"/>
  <c r="K3715" i="7" s="1"/>
  <c r="J3716" i="7"/>
  <c r="K3716" i="7" s="1"/>
  <c r="J3717" i="7"/>
  <c r="K3717" i="7" s="1"/>
  <c r="J3718" i="7"/>
  <c r="K3718" i="7" s="1"/>
  <c r="J3719" i="7"/>
  <c r="K3719" i="7" s="1"/>
  <c r="J3720" i="7"/>
  <c r="K3720" i="7" s="1"/>
  <c r="J3721" i="7"/>
  <c r="K3721" i="7" s="1"/>
  <c r="J3722" i="7"/>
  <c r="K3722" i="7" s="1"/>
  <c r="J3723" i="7"/>
  <c r="K3723" i="7" s="1"/>
  <c r="J3724" i="7"/>
  <c r="K3724" i="7" s="1"/>
  <c r="J3725" i="7"/>
  <c r="K3725" i="7" s="1"/>
  <c r="J3726" i="7"/>
  <c r="K3726" i="7" s="1"/>
  <c r="J3727" i="7"/>
  <c r="K3727" i="7" s="1"/>
  <c r="J3728" i="7"/>
  <c r="K3728" i="7" s="1"/>
  <c r="J3729" i="7"/>
  <c r="K3729" i="7" s="1"/>
  <c r="J3730" i="7"/>
  <c r="K3730" i="7" s="1"/>
  <c r="J3731" i="7"/>
  <c r="K3731" i="7" s="1"/>
  <c r="J3732" i="7"/>
  <c r="K3732" i="7" s="1"/>
  <c r="J3733" i="7"/>
  <c r="K3733" i="7" s="1"/>
  <c r="J3734" i="7"/>
  <c r="K3734" i="7" s="1"/>
  <c r="J3735" i="7"/>
  <c r="K3735" i="7" s="1"/>
  <c r="J3736" i="7"/>
  <c r="K3736" i="7" s="1"/>
  <c r="J3737" i="7"/>
  <c r="K3737" i="7" s="1"/>
  <c r="J3738" i="7"/>
  <c r="K3738" i="7" s="1"/>
  <c r="J3739" i="7"/>
  <c r="K3739" i="7" s="1"/>
  <c r="J3740" i="7"/>
  <c r="K3740" i="7" s="1"/>
  <c r="J3741" i="7"/>
  <c r="K3741" i="7" s="1"/>
  <c r="J3742" i="7"/>
  <c r="K3742" i="7" s="1"/>
  <c r="J3743" i="7"/>
  <c r="K3743" i="7" s="1"/>
  <c r="J3744" i="7"/>
  <c r="K3744" i="7" s="1"/>
  <c r="J3745" i="7"/>
  <c r="K3745" i="7" s="1"/>
  <c r="J3746" i="7"/>
  <c r="K3746" i="7" s="1"/>
  <c r="J3747" i="7"/>
  <c r="K3747" i="7" s="1"/>
  <c r="J3748" i="7"/>
  <c r="K3748" i="7" s="1"/>
  <c r="J3749" i="7"/>
  <c r="K3749" i="7" s="1"/>
  <c r="J3750" i="7"/>
  <c r="K3750" i="7" s="1"/>
  <c r="J3751" i="7"/>
  <c r="K3751" i="7" s="1"/>
  <c r="J3752" i="7"/>
  <c r="K3752" i="7" s="1"/>
  <c r="J3753" i="7"/>
  <c r="K3753" i="7" s="1"/>
  <c r="J3754" i="7"/>
  <c r="K3754" i="7" s="1"/>
  <c r="J3755" i="7"/>
  <c r="K3755" i="7" s="1"/>
  <c r="J3756" i="7"/>
  <c r="K3756" i="7" s="1"/>
  <c r="J3757" i="7"/>
  <c r="K3757" i="7" s="1"/>
  <c r="J3758" i="7"/>
  <c r="K3758" i="7" s="1"/>
  <c r="J3759" i="7"/>
  <c r="K3759" i="7" s="1"/>
  <c r="J3760" i="7"/>
  <c r="K3760" i="7" s="1"/>
  <c r="J3761" i="7"/>
  <c r="K3761" i="7" s="1"/>
  <c r="J3762" i="7"/>
  <c r="K3762" i="7" s="1"/>
  <c r="J3763" i="7"/>
  <c r="K3763" i="7" s="1"/>
  <c r="J3764" i="7"/>
  <c r="K3764" i="7" s="1"/>
  <c r="J3765" i="7"/>
  <c r="K3765" i="7" s="1"/>
  <c r="J3766" i="7"/>
  <c r="K3766" i="7" s="1"/>
  <c r="J3767" i="7"/>
  <c r="K3767" i="7" s="1"/>
  <c r="J3768" i="7"/>
  <c r="K3768" i="7" s="1"/>
  <c r="J3769" i="7"/>
  <c r="K3769" i="7" s="1"/>
  <c r="J3770" i="7"/>
  <c r="K3770" i="7" s="1"/>
  <c r="J3771" i="7"/>
  <c r="K3771" i="7" s="1"/>
  <c r="J3772" i="7"/>
  <c r="K3772" i="7" s="1"/>
  <c r="J3773" i="7"/>
  <c r="K3773" i="7" s="1"/>
  <c r="J3774" i="7"/>
  <c r="K3774" i="7" s="1"/>
  <c r="J3775" i="7"/>
  <c r="K3775" i="7" s="1"/>
  <c r="J3776" i="7"/>
  <c r="K3776" i="7" s="1"/>
  <c r="J3777" i="7"/>
  <c r="K3777" i="7" s="1"/>
  <c r="J3778" i="7"/>
  <c r="K3778" i="7" s="1"/>
  <c r="J3779" i="7"/>
  <c r="K3779" i="7" s="1"/>
  <c r="J3780" i="7"/>
  <c r="K3780" i="7" s="1"/>
  <c r="J3781" i="7"/>
  <c r="K3781" i="7" s="1"/>
  <c r="J3782" i="7"/>
  <c r="K3782" i="7" s="1"/>
  <c r="J3783" i="7"/>
  <c r="K3783" i="7" s="1"/>
  <c r="J3784" i="7"/>
  <c r="K3784" i="7" s="1"/>
  <c r="J3785" i="7"/>
  <c r="K3785" i="7" s="1"/>
  <c r="J3786" i="7"/>
  <c r="K3786" i="7" s="1"/>
  <c r="J3787" i="7"/>
  <c r="K3787" i="7" s="1"/>
  <c r="J3788" i="7"/>
  <c r="K3788" i="7" s="1"/>
  <c r="J3789" i="7"/>
  <c r="K3789" i="7" s="1"/>
  <c r="J3790" i="7"/>
  <c r="K3790" i="7" s="1"/>
  <c r="J3791" i="7"/>
  <c r="K3791" i="7" s="1"/>
  <c r="J3792" i="7"/>
  <c r="K3792" i="7" s="1"/>
  <c r="J3793" i="7"/>
  <c r="K3793" i="7" s="1"/>
  <c r="J3794" i="7"/>
  <c r="K3794" i="7" s="1"/>
  <c r="J3795" i="7"/>
  <c r="K3795" i="7" s="1"/>
  <c r="J3796" i="7"/>
  <c r="K3796" i="7" s="1"/>
  <c r="J3797" i="7"/>
  <c r="K3797" i="7" s="1"/>
  <c r="J3798" i="7"/>
  <c r="K3798" i="7" s="1"/>
  <c r="J3799" i="7"/>
  <c r="K3799" i="7" s="1"/>
  <c r="J3800" i="7"/>
  <c r="K3800" i="7" s="1"/>
  <c r="J3801" i="7"/>
  <c r="K3801" i="7" s="1"/>
  <c r="J3802" i="7"/>
  <c r="K3802" i="7" s="1"/>
  <c r="J3803" i="7"/>
  <c r="K3803" i="7" s="1"/>
  <c r="J3804" i="7"/>
  <c r="K3804" i="7" s="1"/>
  <c r="J3805" i="7"/>
  <c r="K3805" i="7" s="1"/>
  <c r="J3806" i="7"/>
  <c r="K3806" i="7" s="1"/>
  <c r="J3807" i="7"/>
  <c r="K3807" i="7" s="1"/>
  <c r="J3808" i="7"/>
  <c r="K3808" i="7" s="1"/>
  <c r="J3809" i="7"/>
  <c r="K3809" i="7" s="1"/>
  <c r="J3810" i="7"/>
  <c r="K3810" i="7" s="1"/>
  <c r="J3811" i="7"/>
  <c r="K3811" i="7" s="1"/>
  <c r="J3812" i="7"/>
  <c r="K3812" i="7" s="1"/>
  <c r="J3813" i="7"/>
  <c r="K3813" i="7" s="1"/>
  <c r="J3814" i="7"/>
  <c r="K3814" i="7" s="1"/>
  <c r="J3815" i="7"/>
  <c r="K3815" i="7" s="1"/>
  <c r="J3816" i="7"/>
  <c r="K3816" i="7" s="1"/>
  <c r="J3817" i="7"/>
  <c r="K3817" i="7" s="1"/>
  <c r="J3818" i="7"/>
  <c r="K3818" i="7" s="1"/>
  <c r="J3819" i="7"/>
  <c r="K3819" i="7" s="1"/>
  <c r="J3820" i="7"/>
  <c r="K3820" i="7" s="1"/>
  <c r="J3821" i="7"/>
  <c r="K3821" i="7" s="1"/>
  <c r="J3822" i="7"/>
  <c r="K3822" i="7" s="1"/>
  <c r="J3823" i="7"/>
  <c r="K3823" i="7" s="1"/>
  <c r="J3824" i="7"/>
  <c r="K3824" i="7" s="1"/>
  <c r="J3825" i="7"/>
  <c r="K3825" i="7" s="1"/>
  <c r="J3826" i="7"/>
  <c r="K3826" i="7" s="1"/>
  <c r="J3827" i="7"/>
  <c r="K3827" i="7" s="1"/>
  <c r="J3828" i="7"/>
  <c r="K3828" i="7" s="1"/>
  <c r="J3829" i="7"/>
  <c r="K3829" i="7" s="1"/>
  <c r="J3830" i="7"/>
  <c r="K3830" i="7" s="1"/>
  <c r="J3831" i="7"/>
  <c r="K3831" i="7" s="1"/>
  <c r="J3832" i="7"/>
  <c r="K3832" i="7" s="1"/>
  <c r="J3833" i="7"/>
  <c r="K3833" i="7" s="1"/>
  <c r="J3834" i="7"/>
  <c r="K3834" i="7" s="1"/>
  <c r="J3835" i="7"/>
  <c r="K3835" i="7" s="1"/>
  <c r="J3836" i="7"/>
  <c r="K3836" i="7" s="1"/>
  <c r="J3837" i="7"/>
  <c r="K3837" i="7" s="1"/>
  <c r="J3838" i="7"/>
  <c r="K3838" i="7" s="1"/>
  <c r="J3839" i="7"/>
  <c r="K3839" i="7" s="1"/>
  <c r="J3840" i="7"/>
  <c r="K3840" i="7" s="1"/>
  <c r="J3841" i="7"/>
  <c r="K3841" i="7" s="1"/>
  <c r="J3842" i="7"/>
  <c r="K3842" i="7" s="1"/>
  <c r="J3843" i="7"/>
  <c r="K3843" i="7" s="1"/>
  <c r="J3844" i="7"/>
  <c r="K3844" i="7" s="1"/>
  <c r="J3845" i="7"/>
  <c r="K3845" i="7" s="1"/>
  <c r="J3846" i="7"/>
  <c r="K3846" i="7" s="1"/>
  <c r="J3847" i="7"/>
  <c r="K3847" i="7" s="1"/>
  <c r="J3848" i="7"/>
  <c r="K3848" i="7" s="1"/>
  <c r="J3849" i="7"/>
  <c r="K3849" i="7" s="1"/>
  <c r="J3850" i="7"/>
  <c r="K3850" i="7" s="1"/>
  <c r="J3851" i="7"/>
  <c r="K3851" i="7" s="1"/>
  <c r="J3852" i="7"/>
  <c r="K3852" i="7" s="1"/>
  <c r="J3853" i="7"/>
  <c r="K3853" i="7" s="1"/>
  <c r="J3854" i="7"/>
  <c r="K3854" i="7" s="1"/>
  <c r="J3855" i="7"/>
  <c r="K3855" i="7" s="1"/>
  <c r="J3856" i="7"/>
  <c r="K3856" i="7" s="1"/>
  <c r="J3857" i="7"/>
  <c r="K3857" i="7" s="1"/>
  <c r="J3858" i="7"/>
  <c r="K3858" i="7" s="1"/>
  <c r="J3859" i="7"/>
  <c r="K3859" i="7" s="1"/>
  <c r="J3860" i="7"/>
  <c r="K3860" i="7" s="1"/>
  <c r="J3861" i="7"/>
  <c r="K3861" i="7" s="1"/>
  <c r="J3862" i="7"/>
  <c r="K3862" i="7" s="1"/>
  <c r="J3863" i="7"/>
  <c r="K3863" i="7" s="1"/>
  <c r="J3864" i="7"/>
  <c r="K3864" i="7" s="1"/>
  <c r="J3865" i="7"/>
  <c r="K3865" i="7" s="1"/>
  <c r="J3866" i="7"/>
  <c r="K3866" i="7" s="1"/>
  <c r="J3867" i="7"/>
  <c r="K3867" i="7" s="1"/>
  <c r="J3868" i="7"/>
  <c r="K3868" i="7" s="1"/>
  <c r="J3869" i="7"/>
  <c r="K3869" i="7" s="1"/>
  <c r="J3870" i="7"/>
  <c r="K3870" i="7" s="1"/>
  <c r="J3871" i="7"/>
  <c r="K3871" i="7" s="1"/>
  <c r="J3872" i="7"/>
  <c r="K3872" i="7" s="1"/>
  <c r="J3873" i="7"/>
  <c r="K3873" i="7" s="1"/>
  <c r="J3874" i="7"/>
  <c r="K3874" i="7" s="1"/>
  <c r="J3875" i="7"/>
  <c r="K3875" i="7" s="1"/>
  <c r="J3876" i="7"/>
  <c r="K3876" i="7" s="1"/>
  <c r="J3877" i="7"/>
  <c r="K3877" i="7" s="1"/>
  <c r="J3878" i="7"/>
  <c r="K3878" i="7" s="1"/>
  <c r="J3879" i="7"/>
  <c r="K3879" i="7" s="1"/>
  <c r="J3880" i="7"/>
  <c r="K3880" i="7" s="1"/>
  <c r="J3881" i="7"/>
  <c r="K3881" i="7" s="1"/>
  <c r="J3882" i="7"/>
  <c r="K3882" i="7" s="1"/>
  <c r="J3883" i="7"/>
  <c r="K3883" i="7" s="1"/>
  <c r="J3884" i="7"/>
  <c r="K3884" i="7" s="1"/>
  <c r="J3885" i="7"/>
  <c r="K3885" i="7" s="1"/>
  <c r="J3886" i="7"/>
  <c r="K3886" i="7" s="1"/>
  <c r="J3887" i="7"/>
  <c r="K3887" i="7" s="1"/>
  <c r="J3888" i="7"/>
  <c r="K3888" i="7" s="1"/>
  <c r="J3889" i="7"/>
  <c r="K3889" i="7" s="1"/>
  <c r="J3890" i="7"/>
  <c r="K3890" i="7" s="1"/>
  <c r="J3891" i="7"/>
  <c r="K3891" i="7" s="1"/>
  <c r="J3892" i="7"/>
  <c r="K3892" i="7" s="1"/>
  <c r="J3893" i="7"/>
  <c r="K3893" i="7" s="1"/>
  <c r="J3894" i="7"/>
  <c r="K3894" i="7" s="1"/>
  <c r="J3895" i="7"/>
  <c r="K3895" i="7" s="1"/>
  <c r="J3896" i="7"/>
  <c r="K3896" i="7" s="1"/>
  <c r="J3897" i="7"/>
  <c r="K3897" i="7" s="1"/>
  <c r="J3898" i="7"/>
  <c r="K3898" i="7" s="1"/>
  <c r="J3899" i="7"/>
  <c r="K3899" i="7" s="1"/>
  <c r="J3900" i="7"/>
  <c r="K3900" i="7" s="1"/>
  <c r="J3901" i="7"/>
  <c r="K3901" i="7" s="1"/>
  <c r="J3902" i="7"/>
  <c r="K3902" i="7" s="1"/>
  <c r="J3903" i="7"/>
  <c r="K3903" i="7" s="1"/>
  <c r="J3904" i="7"/>
  <c r="K3904" i="7" s="1"/>
  <c r="J3905" i="7"/>
  <c r="K3905" i="7" s="1"/>
  <c r="J3906" i="7"/>
  <c r="K3906" i="7" s="1"/>
  <c r="J3907" i="7"/>
  <c r="K3907" i="7" s="1"/>
  <c r="J3908" i="7"/>
  <c r="K3908" i="7" s="1"/>
  <c r="J3909" i="7"/>
  <c r="K3909" i="7" s="1"/>
  <c r="J3910" i="7"/>
  <c r="K3910" i="7" s="1"/>
  <c r="J3911" i="7"/>
  <c r="K3911" i="7" s="1"/>
  <c r="J3912" i="7"/>
  <c r="K3912" i="7" s="1"/>
  <c r="J3913" i="7"/>
  <c r="K3913" i="7" s="1"/>
  <c r="J3914" i="7"/>
  <c r="K3914" i="7" s="1"/>
  <c r="J3915" i="7"/>
  <c r="K3915" i="7" s="1"/>
  <c r="J3916" i="7"/>
  <c r="K3916" i="7" s="1"/>
  <c r="J3917" i="7"/>
  <c r="K3917" i="7" s="1"/>
  <c r="J3918" i="7"/>
  <c r="K3918" i="7" s="1"/>
  <c r="J3919" i="7"/>
  <c r="K3919" i="7" s="1"/>
  <c r="J3920" i="7"/>
  <c r="K3920" i="7" s="1"/>
  <c r="J3921" i="7"/>
  <c r="K3921" i="7" s="1"/>
  <c r="J3922" i="7"/>
  <c r="K3922" i="7" s="1"/>
  <c r="J3923" i="7"/>
  <c r="K3923" i="7" s="1"/>
  <c r="J3924" i="7"/>
  <c r="K3924" i="7" s="1"/>
  <c r="J3925" i="7"/>
  <c r="K3925" i="7" s="1"/>
  <c r="J3926" i="7"/>
  <c r="K3926" i="7" s="1"/>
  <c r="J3927" i="7"/>
  <c r="K3927" i="7" s="1"/>
  <c r="J3928" i="7"/>
  <c r="K3928" i="7" s="1"/>
  <c r="J3929" i="7"/>
  <c r="K3929" i="7" s="1"/>
  <c r="J3930" i="7"/>
  <c r="K3930" i="7" s="1"/>
  <c r="J3931" i="7"/>
  <c r="K3931" i="7" s="1"/>
  <c r="J3932" i="7"/>
  <c r="K3932" i="7" s="1"/>
  <c r="J3933" i="7"/>
  <c r="K3933" i="7" s="1"/>
  <c r="J3934" i="7"/>
  <c r="K3934" i="7" s="1"/>
  <c r="J3935" i="7"/>
  <c r="K3935" i="7" s="1"/>
  <c r="J3936" i="7"/>
  <c r="K3936" i="7" s="1"/>
  <c r="J3937" i="7"/>
  <c r="K3937" i="7" s="1"/>
  <c r="J3938" i="7"/>
  <c r="K3938" i="7" s="1"/>
  <c r="J3939" i="7"/>
  <c r="K3939" i="7" s="1"/>
  <c r="J3940" i="7"/>
  <c r="K3940" i="7" s="1"/>
  <c r="J3941" i="7"/>
  <c r="K3941" i="7" s="1"/>
  <c r="J3942" i="7"/>
  <c r="K3942" i="7" s="1"/>
  <c r="J3943" i="7"/>
  <c r="K3943" i="7" s="1"/>
  <c r="J3944" i="7"/>
  <c r="K3944" i="7" s="1"/>
  <c r="J3945" i="7"/>
  <c r="K3945" i="7" s="1"/>
  <c r="J3946" i="7"/>
  <c r="K3946" i="7" s="1"/>
  <c r="J3947" i="7"/>
  <c r="K3947" i="7" s="1"/>
  <c r="J3948" i="7"/>
  <c r="K3948" i="7" s="1"/>
  <c r="J3949" i="7"/>
  <c r="K3949" i="7" s="1"/>
  <c r="J3950" i="7"/>
  <c r="K3950" i="7" s="1"/>
  <c r="J3951" i="7"/>
  <c r="K3951" i="7" s="1"/>
  <c r="J3952" i="7"/>
  <c r="K3952" i="7" s="1"/>
  <c r="J3953" i="7"/>
  <c r="K3953" i="7" s="1"/>
  <c r="J3954" i="7"/>
  <c r="K3954" i="7" s="1"/>
  <c r="J3955" i="7"/>
  <c r="K3955" i="7" s="1"/>
  <c r="J3956" i="7"/>
  <c r="K3956" i="7" s="1"/>
  <c r="J3957" i="7"/>
  <c r="K3957" i="7" s="1"/>
  <c r="J3958" i="7"/>
  <c r="K3958" i="7" s="1"/>
  <c r="J3959" i="7"/>
  <c r="K3959" i="7" s="1"/>
  <c r="J3960" i="7"/>
  <c r="K3960" i="7" s="1"/>
  <c r="J3961" i="7"/>
  <c r="K3961" i="7" s="1"/>
  <c r="J3962" i="7"/>
  <c r="K3962" i="7" s="1"/>
  <c r="J3963" i="7"/>
  <c r="K3963" i="7" s="1"/>
  <c r="J3964" i="7"/>
  <c r="K3964" i="7" s="1"/>
  <c r="J3965" i="7"/>
  <c r="K3965" i="7" s="1"/>
  <c r="J3966" i="7"/>
  <c r="K3966" i="7" s="1"/>
  <c r="J3967" i="7"/>
  <c r="K3967" i="7" s="1"/>
  <c r="J3968" i="7"/>
  <c r="K3968" i="7" s="1"/>
  <c r="J3969" i="7"/>
  <c r="K3969" i="7" s="1"/>
  <c r="J3970" i="7"/>
  <c r="K3970" i="7" s="1"/>
  <c r="J3971" i="7"/>
  <c r="K3971" i="7" s="1"/>
  <c r="J3972" i="7"/>
  <c r="K3972" i="7" s="1"/>
  <c r="J3973" i="7"/>
  <c r="K3973" i="7" s="1"/>
  <c r="J3974" i="7"/>
  <c r="K3974" i="7" s="1"/>
  <c r="J3975" i="7"/>
  <c r="K3975" i="7" s="1"/>
  <c r="J3976" i="7"/>
  <c r="K3976" i="7" s="1"/>
  <c r="J3977" i="7"/>
  <c r="K3977" i="7" s="1"/>
  <c r="J3978" i="7"/>
  <c r="K3978" i="7" s="1"/>
  <c r="J3979" i="7"/>
  <c r="K3979" i="7" s="1"/>
  <c r="J3980" i="7"/>
  <c r="K3980" i="7" s="1"/>
  <c r="J3981" i="7"/>
  <c r="K3981" i="7" s="1"/>
  <c r="J3982" i="7"/>
  <c r="K3982" i="7" s="1"/>
  <c r="J3983" i="7"/>
  <c r="K3983" i="7" s="1"/>
  <c r="J3984" i="7"/>
  <c r="K3984" i="7" s="1"/>
  <c r="J3985" i="7"/>
  <c r="K3985" i="7" s="1"/>
  <c r="J3986" i="7"/>
  <c r="K3986" i="7" s="1"/>
  <c r="J3987" i="7"/>
  <c r="K3987" i="7" s="1"/>
  <c r="J3988" i="7"/>
  <c r="K3988" i="7" s="1"/>
  <c r="J3989" i="7"/>
  <c r="K3989" i="7" s="1"/>
  <c r="J3990" i="7"/>
  <c r="K3990" i="7" s="1"/>
  <c r="J3991" i="7"/>
  <c r="K3991" i="7" s="1"/>
  <c r="J3992" i="7"/>
  <c r="K3992" i="7" s="1"/>
  <c r="J3993" i="7"/>
  <c r="K3993" i="7" s="1"/>
  <c r="J3994" i="7"/>
  <c r="K3994" i="7" s="1"/>
  <c r="J3995" i="7"/>
  <c r="K3995" i="7" s="1"/>
  <c r="J3996" i="7"/>
  <c r="K3996" i="7" s="1"/>
  <c r="J3997" i="7"/>
  <c r="K3997" i="7" s="1"/>
  <c r="J3998" i="7"/>
  <c r="K3998" i="7" s="1"/>
  <c r="J3999" i="7"/>
  <c r="K3999" i="7" s="1"/>
  <c r="J4000" i="7"/>
  <c r="K4000" i="7" s="1"/>
  <c r="J4001" i="7"/>
  <c r="K4001" i="7" s="1"/>
  <c r="J4002" i="7"/>
  <c r="K4002" i="7" s="1"/>
  <c r="J4003" i="7"/>
  <c r="K4003" i="7" s="1"/>
  <c r="J4004" i="7"/>
  <c r="K4004" i="7" s="1"/>
  <c r="J4005" i="7"/>
  <c r="K4005" i="7" s="1"/>
  <c r="J4006" i="7"/>
  <c r="K4006" i="7" s="1"/>
  <c r="J4007" i="7"/>
  <c r="K4007" i="7" s="1"/>
  <c r="J4008" i="7"/>
  <c r="K4008" i="7" s="1"/>
  <c r="J4009" i="7"/>
  <c r="K4009" i="7" s="1"/>
  <c r="J4010" i="7"/>
  <c r="K4010" i="7" s="1"/>
  <c r="J4011" i="7"/>
  <c r="K4011" i="7" s="1"/>
  <c r="J4012" i="7"/>
  <c r="K4012" i="7" s="1"/>
  <c r="J4013" i="7"/>
  <c r="K4013" i="7" s="1"/>
  <c r="J4014" i="7"/>
  <c r="K4014" i="7" s="1"/>
  <c r="J4015" i="7"/>
  <c r="K4015" i="7" s="1"/>
  <c r="J4016" i="7"/>
  <c r="K4016" i="7" s="1"/>
  <c r="J4017" i="7"/>
  <c r="K4017" i="7" s="1"/>
  <c r="J4018" i="7"/>
  <c r="K4018" i="7" s="1"/>
  <c r="J4019" i="7"/>
  <c r="K4019" i="7" s="1"/>
  <c r="J4020" i="7"/>
  <c r="K4020" i="7" s="1"/>
  <c r="J4021" i="7"/>
  <c r="K4021" i="7" s="1"/>
  <c r="J4022" i="7"/>
  <c r="K4022" i="7" s="1"/>
  <c r="J4023" i="7"/>
  <c r="K4023" i="7" s="1"/>
  <c r="J4024" i="7"/>
  <c r="K4024" i="7" s="1"/>
  <c r="J4025" i="7"/>
  <c r="K4025" i="7" s="1"/>
  <c r="J4026" i="7"/>
  <c r="K4026" i="7" s="1"/>
  <c r="J4027" i="7"/>
  <c r="K4027" i="7" s="1"/>
  <c r="J4028" i="7"/>
  <c r="K4028" i="7" s="1"/>
  <c r="J4029" i="7"/>
  <c r="K4029" i="7" s="1"/>
  <c r="J4030" i="7"/>
  <c r="K4030" i="7" s="1"/>
  <c r="J4031" i="7"/>
  <c r="K4031" i="7" s="1"/>
  <c r="J4032" i="7"/>
  <c r="K4032" i="7" s="1"/>
  <c r="J4033" i="7"/>
  <c r="K4033" i="7" s="1"/>
  <c r="J4034" i="7"/>
  <c r="K4034" i="7" s="1"/>
  <c r="J4035" i="7"/>
  <c r="K4035" i="7" s="1"/>
  <c r="J4036" i="7"/>
  <c r="K4036" i="7" s="1"/>
  <c r="J4037" i="7"/>
  <c r="K4037" i="7" s="1"/>
  <c r="J4038" i="7"/>
  <c r="K4038" i="7" s="1"/>
  <c r="J4039" i="7"/>
  <c r="K4039" i="7" s="1"/>
  <c r="J4040" i="7"/>
  <c r="K4040" i="7" s="1"/>
  <c r="J4041" i="7"/>
  <c r="K4041" i="7" s="1"/>
  <c r="J4042" i="7"/>
  <c r="K4042" i="7" s="1"/>
  <c r="J4043" i="7"/>
  <c r="K4043" i="7" s="1"/>
  <c r="J4044" i="7"/>
  <c r="K4044" i="7" s="1"/>
  <c r="J4045" i="7"/>
  <c r="K4045" i="7" s="1"/>
  <c r="J4046" i="7"/>
  <c r="K4046" i="7" s="1"/>
  <c r="J4047" i="7"/>
  <c r="K4047" i="7" s="1"/>
  <c r="J4048" i="7"/>
  <c r="K4048" i="7" s="1"/>
  <c r="J4049" i="7"/>
  <c r="K4049" i="7" s="1"/>
  <c r="J4050" i="7"/>
  <c r="K4050" i="7" s="1"/>
  <c r="J4051" i="7"/>
  <c r="K4051" i="7" s="1"/>
  <c r="J4052" i="7"/>
  <c r="K4052" i="7" s="1"/>
  <c r="J4053" i="7"/>
  <c r="K4053" i="7" s="1"/>
  <c r="J4054" i="7"/>
  <c r="K4054" i="7" s="1"/>
  <c r="J4055" i="7"/>
  <c r="K4055" i="7" s="1"/>
  <c r="J4056" i="7"/>
  <c r="K4056" i="7" s="1"/>
  <c r="J4057" i="7"/>
  <c r="K4057" i="7" s="1"/>
  <c r="J4058" i="7"/>
  <c r="K4058" i="7" s="1"/>
  <c r="J4059" i="7"/>
  <c r="K4059" i="7" s="1"/>
  <c r="J4060" i="7"/>
  <c r="K4060" i="7" s="1"/>
  <c r="J4061" i="7"/>
  <c r="K4061" i="7" s="1"/>
  <c r="J4062" i="7"/>
  <c r="K4062" i="7" s="1"/>
  <c r="J4063" i="7"/>
  <c r="K4063" i="7" s="1"/>
  <c r="J4064" i="7"/>
  <c r="K4064" i="7" s="1"/>
  <c r="J4065" i="7"/>
  <c r="K4065" i="7" s="1"/>
  <c r="J4066" i="7"/>
  <c r="K4066" i="7" s="1"/>
  <c r="J4067" i="7"/>
  <c r="K4067" i="7" s="1"/>
  <c r="J4068" i="7"/>
  <c r="K4068" i="7" s="1"/>
  <c r="J4069" i="7"/>
  <c r="K4069" i="7" s="1"/>
  <c r="J4070" i="7"/>
  <c r="K4070" i="7" s="1"/>
  <c r="J4071" i="7"/>
  <c r="K4071" i="7" s="1"/>
  <c r="J4072" i="7"/>
  <c r="K4072" i="7" s="1"/>
  <c r="J4073" i="7"/>
  <c r="K4073" i="7" s="1"/>
  <c r="J4074" i="7"/>
  <c r="K4074" i="7" s="1"/>
  <c r="J4075" i="7"/>
  <c r="K4075" i="7" s="1"/>
  <c r="J4076" i="7"/>
  <c r="K4076" i="7" s="1"/>
  <c r="J4077" i="7"/>
  <c r="K4077" i="7" s="1"/>
  <c r="J4078" i="7"/>
  <c r="K4078" i="7" s="1"/>
  <c r="J4079" i="7"/>
  <c r="K4079" i="7" s="1"/>
  <c r="J4080" i="7"/>
  <c r="K4080" i="7" s="1"/>
  <c r="J4081" i="7"/>
  <c r="K4081" i="7" s="1"/>
  <c r="J4082" i="7"/>
  <c r="K4082" i="7" s="1"/>
  <c r="J4083" i="7"/>
  <c r="K4083" i="7" s="1"/>
  <c r="J4084" i="7"/>
  <c r="K4084" i="7" s="1"/>
  <c r="J4085" i="7"/>
  <c r="K4085" i="7" s="1"/>
  <c r="J4086" i="7"/>
  <c r="K4086" i="7" s="1"/>
  <c r="J4087" i="7"/>
  <c r="K4087" i="7" s="1"/>
  <c r="J4088" i="7"/>
  <c r="K4088" i="7" s="1"/>
  <c r="J4089" i="7"/>
  <c r="K4089" i="7" s="1"/>
  <c r="J4090" i="7"/>
  <c r="K4090" i="7" s="1"/>
  <c r="J4091" i="7"/>
  <c r="K4091" i="7" s="1"/>
  <c r="J4092" i="7"/>
  <c r="K4092" i="7" s="1"/>
  <c r="J4093" i="7"/>
  <c r="K4093" i="7" s="1"/>
  <c r="J4094" i="7"/>
  <c r="K4094" i="7" s="1"/>
  <c r="J4095" i="7"/>
  <c r="K4095" i="7" s="1"/>
  <c r="J4096" i="7"/>
  <c r="K4096" i="7" s="1"/>
  <c r="J4097" i="7"/>
  <c r="K4097" i="7" s="1"/>
  <c r="J4098" i="7"/>
  <c r="K4098" i="7" s="1"/>
  <c r="J4099" i="7"/>
  <c r="K4099" i="7" s="1"/>
  <c r="J4100" i="7"/>
  <c r="K4100" i="7" s="1"/>
  <c r="J4101" i="7"/>
  <c r="K4101" i="7" s="1"/>
  <c r="J4102" i="7"/>
  <c r="K4102" i="7" s="1"/>
  <c r="J4103" i="7"/>
  <c r="K4103" i="7" s="1"/>
  <c r="J4104" i="7"/>
  <c r="K4104" i="7" s="1"/>
  <c r="J4105" i="7"/>
  <c r="K4105" i="7" s="1"/>
  <c r="J4106" i="7"/>
  <c r="K4106" i="7" s="1"/>
  <c r="J4107" i="7"/>
  <c r="K4107" i="7" s="1"/>
  <c r="J4108" i="7"/>
  <c r="K4108" i="7" s="1"/>
  <c r="J4109" i="7"/>
  <c r="K4109" i="7" s="1"/>
  <c r="J4110" i="7"/>
  <c r="K4110" i="7" s="1"/>
  <c r="J4111" i="7"/>
  <c r="K4111" i="7" s="1"/>
  <c r="J4112" i="7"/>
  <c r="K4112" i="7" s="1"/>
  <c r="J4113" i="7"/>
  <c r="K4113" i="7" s="1"/>
  <c r="J4114" i="7"/>
  <c r="K4114" i="7" s="1"/>
  <c r="J4115" i="7"/>
  <c r="K4115" i="7" s="1"/>
  <c r="J4116" i="7"/>
  <c r="K4116" i="7" s="1"/>
  <c r="J4117" i="7"/>
  <c r="K4117" i="7" s="1"/>
  <c r="J4118" i="7"/>
  <c r="K4118" i="7" s="1"/>
  <c r="J4119" i="7"/>
  <c r="K4119" i="7" s="1"/>
  <c r="J4120" i="7"/>
  <c r="K4120" i="7" s="1"/>
  <c r="J4121" i="7"/>
  <c r="K4121" i="7" s="1"/>
  <c r="J4122" i="7"/>
  <c r="K4122" i="7" s="1"/>
  <c r="J4123" i="7"/>
  <c r="K4123" i="7" s="1"/>
  <c r="J4124" i="7"/>
  <c r="K4124" i="7" s="1"/>
  <c r="J4125" i="7"/>
  <c r="K4125" i="7" s="1"/>
  <c r="J4126" i="7"/>
  <c r="K4126" i="7" s="1"/>
  <c r="J4127" i="7"/>
  <c r="K4127" i="7" s="1"/>
  <c r="J4128" i="7"/>
  <c r="K4128" i="7" s="1"/>
  <c r="J4129" i="7"/>
  <c r="K4129" i="7" s="1"/>
  <c r="J4130" i="7"/>
  <c r="K4130" i="7" s="1"/>
  <c r="J4131" i="7"/>
  <c r="K4131" i="7" s="1"/>
  <c r="J4132" i="7"/>
  <c r="K4132" i="7" s="1"/>
  <c r="J4133" i="7"/>
  <c r="K4133" i="7" s="1"/>
  <c r="J4134" i="7"/>
  <c r="K4134" i="7" s="1"/>
  <c r="J4135" i="7"/>
  <c r="K4135" i="7" s="1"/>
  <c r="J4136" i="7"/>
  <c r="K4136" i="7" s="1"/>
  <c r="J4137" i="7"/>
  <c r="K4137" i="7" s="1"/>
  <c r="J4138" i="7"/>
  <c r="K4138" i="7" s="1"/>
  <c r="J4139" i="7"/>
  <c r="K4139" i="7" s="1"/>
  <c r="J4140" i="7"/>
  <c r="K4140" i="7" s="1"/>
  <c r="J4141" i="7"/>
  <c r="K4141" i="7" s="1"/>
  <c r="J4142" i="7"/>
  <c r="K4142" i="7" s="1"/>
  <c r="J4143" i="7"/>
  <c r="K4143" i="7" s="1"/>
  <c r="J4144" i="7"/>
  <c r="K4144" i="7" s="1"/>
  <c r="J4145" i="7"/>
  <c r="K4145" i="7" s="1"/>
  <c r="J4146" i="7"/>
  <c r="K4146" i="7" s="1"/>
  <c r="J4147" i="7"/>
  <c r="K4147" i="7" s="1"/>
  <c r="J4148" i="7"/>
  <c r="K4148" i="7" s="1"/>
  <c r="J4149" i="7"/>
  <c r="K4149" i="7" s="1"/>
  <c r="J4150" i="7"/>
  <c r="K4150" i="7" s="1"/>
  <c r="J4151" i="7"/>
  <c r="K4151" i="7" s="1"/>
  <c r="J4152" i="7"/>
  <c r="K4152" i="7" s="1"/>
  <c r="J4153" i="7"/>
  <c r="K4153" i="7" s="1"/>
  <c r="J4154" i="7"/>
  <c r="K4154" i="7" s="1"/>
  <c r="J4155" i="7"/>
  <c r="K4155" i="7" s="1"/>
  <c r="J4156" i="7"/>
  <c r="K4156" i="7" s="1"/>
  <c r="J4157" i="7"/>
  <c r="K4157" i="7" s="1"/>
  <c r="J4158" i="7"/>
  <c r="K4158" i="7" s="1"/>
  <c r="J4159" i="7"/>
  <c r="K4159" i="7" s="1"/>
  <c r="J4160" i="7"/>
  <c r="K4160" i="7" s="1"/>
  <c r="J4161" i="7"/>
  <c r="K4161" i="7" s="1"/>
  <c r="J4162" i="7"/>
  <c r="K4162" i="7" s="1"/>
  <c r="J4163" i="7"/>
  <c r="K4163" i="7" s="1"/>
  <c r="J4164" i="7"/>
  <c r="K4164" i="7" s="1"/>
  <c r="J4165" i="7"/>
  <c r="K4165" i="7" s="1"/>
  <c r="J4166" i="7"/>
  <c r="K4166" i="7" s="1"/>
  <c r="J4167" i="7"/>
  <c r="K4167" i="7" s="1"/>
  <c r="J4168" i="7"/>
  <c r="K4168" i="7" s="1"/>
  <c r="J4169" i="7"/>
  <c r="K4169" i="7" s="1"/>
  <c r="J4170" i="7"/>
  <c r="K4170" i="7" s="1"/>
  <c r="J4171" i="7"/>
  <c r="K4171" i="7" s="1"/>
  <c r="J4172" i="7"/>
  <c r="K4172" i="7" s="1"/>
  <c r="J4173" i="7"/>
  <c r="K4173" i="7" s="1"/>
  <c r="J4174" i="7"/>
  <c r="K4174" i="7" s="1"/>
  <c r="J4175" i="7"/>
  <c r="K4175" i="7" s="1"/>
  <c r="J4176" i="7"/>
  <c r="K4176" i="7" s="1"/>
  <c r="J4177" i="7"/>
  <c r="K4177" i="7" s="1"/>
  <c r="J4178" i="7"/>
  <c r="K4178" i="7" s="1"/>
  <c r="J4179" i="7"/>
  <c r="K4179" i="7" s="1"/>
  <c r="J4180" i="7"/>
  <c r="K4180" i="7" s="1"/>
  <c r="J4181" i="7"/>
  <c r="K4181" i="7" s="1"/>
  <c r="J4182" i="7"/>
  <c r="K4182" i="7" s="1"/>
  <c r="J4183" i="7"/>
  <c r="K4183" i="7" s="1"/>
  <c r="J4184" i="7"/>
  <c r="K4184" i="7" s="1"/>
  <c r="J4185" i="7"/>
  <c r="K4185" i="7" s="1"/>
  <c r="J4186" i="7"/>
  <c r="K4186" i="7" s="1"/>
  <c r="J4187" i="7"/>
  <c r="K4187" i="7" s="1"/>
  <c r="J4188" i="7"/>
  <c r="K4188" i="7" s="1"/>
  <c r="J4189" i="7"/>
  <c r="K4189" i="7" s="1"/>
  <c r="J4190" i="7"/>
  <c r="K4190" i="7" s="1"/>
  <c r="J4191" i="7"/>
  <c r="K4191" i="7" s="1"/>
  <c r="J4192" i="7"/>
  <c r="K4192" i="7" s="1"/>
  <c r="J4193" i="7"/>
  <c r="K4193" i="7" s="1"/>
  <c r="J4194" i="7"/>
  <c r="K4194" i="7" s="1"/>
  <c r="J4195" i="7"/>
  <c r="K4195" i="7" s="1"/>
  <c r="J4196" i="7"/>
  <c r="K4196" i="7" s="1"/>
  <c r="J4197" i="7"/>
  <c r="K4197" i="7" s="1"/>
  <c r="J4198" i="7"/>
  <c r="K4198" i="7" s="1"/>
  <c r="J4199" i="7"/>
  <c r="K4199" i="7" s="1"/>
  <c r="J4200" i="7"/>
  <c r="K4200" i="7" s="1"/>
  <c r="J4201" i="7"/>
  <c r="K4201" i="7" s="1"/>
  <c r="J4202" i="7"/>
  <c r="K4202" i="7" s="1"/>
  <c r="J4203" i="7"/>
  <c r="K4203" i="7" s="1"/>
  <c r="J4204" i="7"/>
  <c r="K4204" i="7" s="1"/>
  <c r="J4205" i="7"/>
  <c r="K4205" i="7" s="1"/>
  <c r="J4206" i="7"/>
  <c r="K4206" i="7" s="1"/>
  <c r="J4207" i="7"/>
  <c r="K4207" i="7" s="1"/>
  <c r="J4208" i="7"/>
  <c r="K4208" i="7" s="1"/>
  <c r="J4209" i="7"/>
  <c r="K4209" i="7" s="1"/>
  <c r="J4210" i="7"/>
  <c r="K4210" i="7" s="1"/>
  <c r="J4211" i="7"/>
  <c r="K4211" i="7" s="1"/>
  <c r="J4212" i="7"/>
  <c r="K4212" i="7" s="1"/>
  <c r="J4213" i="7"/>
  <c r="K4213" i="7" s="1"/>
  <c r="J4214" i="7"/>
  <c r="K4214" i="7" s="1"/>
  <c r="J4215" i="7"/>
  <c r="K4215" i="7" s="1"/>
  <c r="J4216" i="7"/>
  <c r="K4216" i="7" s="1"/>
  <c r="J4217" i="7"/>
  <c r="K4217" i="7" s="1"/>
  <c r="J4218" i="7"/>
  <c r="K4218" i="7" s="1"/>
  <c r="J4219" i="7"/>
  <c r="K4219" i="7" s="1"/>
  <c r="J4220" i="7"/>
  <c r="K4220" i="7" s="1"/>
  <c r="J4221" i="7"/>
  <c r="K4221" i="7" s="1"/>
  <c r="J4222" i="7"/>
  <c r="K4222" i="7" s="1"/>
  <c r="J4223" i="7"/>
  <c r="K4223" i="7" s="1"/>
  <c r="J4224" i="7"/>
  <c r="K4224" i="7" s="1"/>
  <c r="J4225" i="7"/>
  <c r="K4225" i="7" s="1"/>
  <c r="J4226" i="7"/>
  <c r="K4226" i="7" s="1"/>
  <c r="J4227" i="7"/>
  <c r="K4227" i="7" s="1"/>
  <c r="J4228" i="7"/>
  <c r="K4228" i="7" s="1"/>
  <c r="J4229" i="7"/>
  <c r="K4229" i="7" s="1"/>
  <c r="J4230" i="7"/>
  <c r="K4230" i="7" s="1"/>
  <c r="J4231" i="7"/>
  <c r="K4231" i="7" s="1"/>
  <c r="J4232" i="7"/>
  <c r="K4232" i="7" s="1"/>
  <c r="J4233" i="7"/>
  <c r="K4233" i="7" s="1"/>
  <c r="J4234" i="7"/>
  <c r="K4234" i="7" s="1"/>
  <c r="J4235" i="7"/>
  <c r="K4235" i="7" s="1"/>
  <c r="J4236" i="7"/>
  <c r="K4236" i="7" s="1"/>
  <c r="J4237" i="7"/>
  <c r="K4237" i="7" s="1"/>
  <c r="J4238" i="7"/>
  <c r="K4238" i="7" s="1"/>
  <c r="J4239" i="7"/>
  <c r="K4239" i="7" s="1"/>
  <c r="J4240" i="7"/>
  <c r="K4240" i="7" s="1"/>
  <c r="J4241" i="7"/>
  <c r="K4241" i="7" s="1"/>
  <c r="J4242" i="7"/>
  <c r="K4242" i="7" s="1"/>
  <c r="J4243" i="7"/>
  <c r="K4243" i="7" s="1"/>
  <c r="J4244" i="7"/>
  <c r="K4244" i="7" s="1"/>
  <c r="J4245" i="7"/>
  <c r="K4245" i="7" s="1"/>
  <c r="J4246" i="7"/>
  <c r="K4246" i="7" s="1"/>
  <c r="J4247" i="7"/>
  <c r="K4247" i="7" s="1"/>
  <c r="J4248" i="7"/>
  <c r="K4248" i="7" s="1"/>
  <c r="J4249" i="7"/>
  <c r="K4249" i="7" s="1"/>
  <c r="J4250" i="7"/>
  <c r="K4250" i="7" s="1"/>
  <c r="J4251" i="7"/>
  <c r="K4251" i="7" s="1"/>
  <c r="J4252" i="7"/>
  <c r="K4252" i="7" s="1"/>
  <c r="J4253" i="7"/>
  <c r="K4253" i="7" s="1"/>
  <c r="J4254" i="7"/>
  <c r="K4254" i="7" s="1"/>
  <c r="J4255" i="7"/>
  <c r="K4255" i="7" s="1"/>
  <c r="J4256" i="7"/>
  <c r="K4256" i="7" s="1"/>
  <c r="J4257" i="7"/>
  <c r="K4257" i="7" s="1"/>
  <c r="J4258" i="7"/>
  <c r="K4258" i="7" s="1"/>
  <c r="J4259" i="7"/>
  <c r="K4259" i="7" s="1"/>
  <c r="J4260" i="7"/>
  <c r="K4260" i="7" s="1"/>
  <c r="J4261" i="7"/>
  <c r="K4261" i="7" s="1"/>
  <c r="J4262" i="7"/>
  <c r="K4262" i="7" s="1"/>
  <c r="J4263" i="7"/>
  <c r="K4263" i="7" s="1"/>
  <c r="J4264" i="7"/>
  <c r="K4264" i="7" s="1"/>
  <c r="J4265" i="7"/>
  <c r="K4265" i="7" s="1"/>
  <c r="J4266" i="7"/>
  <c r="K4266" i="7" s="1"/>
  <c r="J4267" i="7"/>
  <c r="K4267" i="7" s="1"/>
  <c r="J4268" i="7"/>
  <c r="K4268" i="7" s="1"/>
  <c r="J4269" i="7"/>
  <c r="K4269" i="7" s="1"/>
  <c r="J4270" i="7"/>
  <c r="K4270" i="7" s="1"/>
  <c r="J4271" i="7"/>
  <c r="K4271" i="7" s="1"/>
  <c r="J4272" i="7"/>
  <c r="K4272" i="7" s="1"/>
  <c r="J4273" i="7"/>
  <c r="K4273" i="7" s="1"/>
  <c r="J4274" i="7"/>
  <c r="K4274" i="7" s="1"/>
  <c r="J4275" i="7"/>
  <c r="K4275" i="7" s="1"/>
  <c r="J4276" i="7"/>
  <c r="K4276" i="7" s="1"/>
  <c r="J4277" i="7"/>
  <c r="K4277" i="7" s="1"/>
  <c r="J4278" i="7"/>
  <c r="K4278" i="7" s="1"/>
  <c r="J4279" i="7"/>
  <c r="K4279" i="7" s="1"/>
  <c r="J4280" i="7"/>
  <c r="K4280" i="7" s="1"/>
  <c r="J4281" i="7"/>
  <c r="K4281" i="7" s="1"/>
  <c r="J4282" i="7"/>
  <c r="K4282" i="7" s="1"/>
  <c r="J4283" i="7"/>
  <c r="K4283" i="7" s="1"/>
  <c r="J4284" i="7"/>
  <c r="K4284" i="7" s="1"/>
  <c r="J4285" i="7"/>
  <c r="K4285" i="7" s="1"/>
  <c r="J4286" i="7"/>
  <c r="K4286" i="7" s="1"/>
  <c r="J4287" i="7"/>
  <c r="K4287" i="7" s="1"/>
  <c r="J4288" i="7"/>
  <c r="K4288" i="7" s="1"/>
  <c r="J4289" i="7"/>
  <c r="K4289" i="7" s="1"/>
  <c r="J4290" i="7"/>
  <c r="K4290" i="7" s="1"/>
  <c r="J4291" i="7"/>
  <c r="K4291" i="7" s="1"/>
  <c r="J4292" i="7"/>
  <c r="K4292" i="7" s="1"/>
  <c r="J4293" i="7"/>
  <c r="K4293" i="7" s="1"/>
  <c r="J4294" i="7"/>
  <c r="K4294" i="7" s="1"/>
  <c r="J4295" i="7"/>
  <c r="K4295" i="7" s="1"/>
  <c r="J4296" i="7"/>
  <c r="K4296" i="7" s="1"/>
  <c r="J4297" i="7"/>
  <c r="K4297" i="7" s="1"/>
  <c r="J4298" i="7"/>
  <c r="K4298" i="7" s="1"/>
  <c r="J4299" i="7"/>
  <c r="K4299" i="7" s="1"/>
  <c r="J4300" i="7"/>
  <c r="K4300" i="7" s="1"/>
  <c r="J4301" i="7"/>
  <c r="K4301" i="7" s="1"/>
  <c r="J4302" i="7"/>
  <c r="K4302" i="7" s="1"/>
  <c r="J4303" i="7"/>
  <c r="K4303" i="7" s="1"/>
  <c r="J4304" i="7"/>
  <c r="K4304" i="7" s="1"/>
  <c r="J4305" i="7"/>
  <c r="K4305" i="7" s="1"/>
  <c r="J4306" i="7"/>
  <c r="K4306" i="7" s="1"/>
  <c r="J4307" i="7"/>
  <c r="K4307" i="7" s="1"/>
  <c r="J4308" i="7"/>
  <c r="K4308" i="7" s="1"/>
  <c r="J4309" i="7"/>
  <c r="K4309" i="7" s="1"/>
  <c r="J4310" i="7"/>
  <c r="K4310" i="7" s="1"/>
  <c r="J4311" i="7"/>
  <c r="K4311" i="7" s="1"/>
  <c r="J4312" i="7"/>
  <c r="K4312" i="7" s="1"/>
  <c r="J4313" i="7"/>
  <c r="K4313" i="7" s="1"/>
  <c r="J4314" i="7"/>
  <c r="K4314" i="7" s="1"/>
  <c r="J4315" i="7"/>
  <c r="K4315" i="7" s="1"/>
  <c r="J4316" i="7"/>
  <c r="K4316" i="7" s="1"/>
  <c r="J4317" i="7"/>
  <c r="K4317" i="7" s="1"/>
  <c r="J4318" i="7"/>
  <c r="K4318" i="7" s="1"/>
  <c r="J4319" i="7"/>
  <c r="K4319" i="7" s="1"/>
  <c r="J4320" i="7"/>
  <c r="K4320" i="7" s="1"/>
  <c r="J4321" i="7"/>
  <c r="K4321" i="7" s="1"/>
  <c r="J4322" i="7"/>
  <c r="K4322" i="7" s="1"/>
  <c r="J4323" i="7"/>
  <c r="K4323" i="7" s="1"/>
  <c r="J4324" i="7"/>
  <c r="K4324" i="7" s="1"/>
  <c r="J4325" i="7"/>
  <c r="K4325" i="7" s="1"/>
  <c r="J4326" i="7"/>
  <c r="K4326" i="7" s="1"/>
  <c r="J4327" i="7"/>
  <c r="K4327" i="7" s="1"/>
  <c r="J4328" i="7"/>
  <c r="K4328" i="7" s="1"/>
  <c r="J4329" i="7"/>
  <c r="K4329" i="7" s="1"/>
  <c r="J4330" i="7"/>
  <c r="K4330" i="7" s="1"/>
  <c r="J4331" i="7"/>
  <c r="K4331" i="7" s="1"/>
  <c r="J4332" i="7"/>
  <c r="K4332" i="7" s="1"/>
  <c r="J4333" i="7"/>
  <c r="K4333" i="7" s="1"/>
  <c r="J4334" i="7"/>
  <c r="K4334" i="7" s="1"/>
  <c r="J4335" i="7"/>
  <c r="K4335" i="7" s="1"/>
  <c r="J4336" i="7"/>
  <c r="K4336" i="7" s="1"/>
  <c r="J4337" i="7"/>
  <c r="K4337" i="7" s="1"/>
  <c r="J4338" i="7"/>
  <c r="K4338" i="7" s="1"/>
  <c r="J4339" i="7"/>
  <c r="K4339" i="7" s="1"/>
  <c r="J4340" i="7"/>
  <c r="K4340" i="7" s="1"/>
  <c r="J4341" i="7"/>
  <c r="K4341" i="7" s="1"/>
  <c r="J4342" i="7"/>
  <c r="K4342" i="7" s="1"/>
  <c r="J4343" i="7"/>
  <c r="K4343" i="7" s="1"/>
  <c r="J4344" i="7"/>
  <c r="K4344" i="7" s="1"/>
  <c r="J4345" i="7"/>
  <c r="K4345" i="7" s="1"/>
  <c r="J4346" i="7"/>
  <c r="K4346" i="7" s="1"/>
  <c r="J4347" i="7"/>
  <c r="K4347" i="7" s="1"/>
  <c r="J4348" i="7"/>
  <c r="K4348" i="7" s="1"/>
  <c r="J4349" i="7"/>
  <c r="K4349" i="7" s="1"/>
  <c r="J4350" i="7"/>
  <c r="K4350" i="7" s="1"/>
  <c r="J4351" i="7"/>
  <c r="K4351" i="7" s="1"/>
  <c r="J4352" i="7"/>
  <c r="K4352" i="7" s="1"/>
  <c r="J4353" i="7"/>
  <c r="K4353" i="7" s="1"/>
  <c r="J4354" i="7"/>
  <c r="K4354" i="7" s="1"/>
  <c r="J4355" i="7"/>
  <c r="K4355" i="7" s="1"/>
  <c r="J4356" i="7"/>
  <c r="K4356" i="7" s="1"/>
  <c r="J4357" i="7"/>
  <c r="K4357" i="7" s="1"/>
  <c r="J4358" i="7"/>
  <c r="K4358" i="7" s="1"/>
  <c r="J4359" i="7"/>
  <c r="K4359" i="7" s="1"/>
  <c r="J4360" i="7"/>
  <c r="K4360" i="7" s="1"/>
  <c r="J4361" i="7"/>
  <c r="K4361" i="7" s="1"/>
  <c r="J4362" i="7"/>
  <c r="K4362" i="7" s="1"/>
  <c r="J4363" i="7"/>
  <c r="K4363" i="7" s="1"/>
  <c r="J4364" i="7"/>
  <c r="K4364" i="7" s="1"/>
  <c r="J4365" i="7"/>
  <c r="K4365" i="7" s="1"/>
  <c r="J4366" i="7"/>
  <c r="K4366" i="7" s="1"/>
  <c r="J4367" i="7"/>
  <c r="K4367" i="7" s="1"/>
  <c r="J4368" i="7"/>
  <c r="K4368" i="7" s="1"/>
  <c r="J4369" i="7"/>
  <c r="K4369" i="7" s="1"/>
  <c r="J4370" i="7"/>
  <c r="K4370" i="7" s="1"/>
  <c r="J4371" i="7"/>
  <c r="K4371" i="7" s="1"/>
  <c r="J4372" i="7"/>
  <c r="K4372" i="7" s="1"/>
  <c r="J4373" i="7"/>
  <c r="K4373" i="7" s="1"/>
  <c r="J4374" i="7"/>
  <c r="K4374" i="7" s="1"/>
  <c r="J4375" i="7"/>
  <c r="K4375" i="7" s="1"/>
  <c r="J4376" i="7"/>
  <c r="K4376" i="7" s="1"/>
  <c r="J4377" i="7"/>
  <c r="K4377" i="7" s="1"/>
  <c r="J4378" i="7"/>
  <c r="K4378" i="7" s="1"/>
  <c r="J4379" i="7"/>
  <c r="K4379" i="7" s="1"/>
  <c r="J4380" i="7"/>
  <c r="K4380" i="7" s="1"/>
  <c r="J4381" i="7"/>
  <c r="K4381" i="7" s="1"/>
  <c r="J4382" i="7"/>
  <c r="K4382" i="7" s="1"/>
  <c r="J4383" i="7"/>
  <c r="K4383" i="7" s="1"/>
  <c r="J4384" i="7"/>
  <c r="K4384" i="7" s="1"/>
  <c r="J4385" i="7"/>
  <c r="K4385" i="7" s="1"/>
  <c r="J4386" i="7"/>
  <c r="K4386" i="7" s="1"/>
  <c r="J4387" i="7"/>
  <c r="K4387" i="7" s="1"/>
  <c r="J4388" i="7"/>
  <c r="K4388" i="7" s="1"/>
  <c r="J4389" i="7"/>
  <c r="K4389" i="7" s="1"/>
  <c r="J4390" i="7"/>
  <c r="K4390" i="7" s="1"/>
  <c r="J4391" i="7"/>
  <c r="K4391" i="7" s="1"/>
  <c r="J4392" i="7"/>
  <c r="K4392" i="7" s="1"/>
  <c r="J4393" i="7"/>
  <c r="K4393" i="7" s="1"/>
  <c r="J4394" i="7"/>
  <c r="K4394" i="7" s="1"/>
  <c r="J4395" i="7"/>
  <c r="K4395" i="7" s="1"/>
  <c r="J4396" i="7"/>
  <c r="K4396" i="7" s="1"/>
  <c r="J4397" i="7"/>
  <c r="K4397" i="7" s="1"/>
  <c r="J4398" i="7"/>
  <c r="K4398" i="7" s="1"/>
  <c r="J4399" i="7"/>
  <c r="K4399" i="7" s="1"/>
  <c r="J4400" i="7"/>
  <c r="K4400" i="7" s="1"/>
  <c r="J4401" i="7"/>
  <c r="K4401" i="7" s="1"/>
  <c r="J4402" i="7"/>
  <c r="K4402" i="7" s="1"/>
  <c r="J4403" i="7"/>
  <c r="K4403" i="7" s="1"/>
  <c r="J4404" i="7"/>
  <c r="K4404" i="7" s="1"/>
  <c r="J4405" i="7"/>
  <c r="K4405" i="7" s="1"/>
  <c r="J4406" i="7"/>
  <c r="K4406" i="7" s="1"/>
  <c r="J4407" i="7"/>
  <c r="K4407" i="7" s="1"/>
  <c r="J4408" i="7"/>
  <c r="K4408" i="7" s="1"/>
  <c r="J4409" i="7"/>
  <c r="K4409" i="7" s="1"/>
  <c r="J4410" i="7"/>
  <c r="K4410" i="7" s="1"/>
  <c r="J4411" i="7"/>
  <c r="K4411" i="7" s="1"/>
  <c r="J4412" i="7"/>
  <c r="K4412" i="7" s="1"/>
  <c r="J4413" i="7"/>
  <c r="K4413" i="7" s="1"/>
  <c r="J4414" i="7"/>
  <c r="K4414" i="7" s="1"/>
  <c r="J4415" i="7"/>
  <c r="K4415" i="7" s="1"/>
  <c r="J4416" i="7"/>
  <c r="K4416" i="7" s="1"/>
  <c r="J4417" i="7"/>
  <c r="K4417" i="7" s="1"/>
  <c r="J4418" i="7"/>
  <c r="K4418" i="7" s="1"/>
  <c r="J4419" i="7"/>
  <c r="K4419" i="7" s="1"/>
  <c r="J4420" i="7"/>
  <c r="K4420" i="7" s="1"/>
  <c r="J4421" i="7"/>
  <c r="K4421" i="7" s="1"/>
  <c r="J4422" i="7"/>
  <c r="K4422" i="7" s="1"/>
  <c r="J4423" i="7"/>
  <c r="K4423" i="7" s="1"/>
  <c r="J4424" i="7"/>
  <c r="K4424" i="7" s="1"/>
  <c r="J4425" i="7"/>
  <c r="K4425" i="7" s="1"/>
  <c r="J4426" i="7"/>
  <c r="K4426" i="7" s="1"/>
  <c r="J4427" i="7"/>
  <c r="K4427" i="7" s="1"/>
  <c r="J4428" i="7"/>
  <c r="K4428" i="7" s="1"/>
  <c r="J4429" i="7"/>
  <c r="K4429" i="7" s="1"/>
  <c r="J4430" i="7"/>
  <c r="K4430" i="7" s="1"/>
  <c r="J4431" i="7"/>
  <c r="K4431" i="7" s="1"/>
  <c r="J4432" i="7"/>
  <c r="K4432" i="7" s="1"/>
  <c r="J4433" i="7"/>
  <c r="K4433" i="7" s="1"/>
  <c r="J4434" i="7"/>
  <c r="K4434" i="7" s="1"/>
  <c r="J4435" i="7"/>
  <c r="K4435" i="7" s="1"/>
  <c r="J4436" i="7"/>
  <c r="K4436" i="7" s="1"/>
  <c r="J4437" i="7"/>
  <c r="K4437" i="7" s="1"/>
  <c r="J4438" i="7"/>
  <c r="K4438" i="7" s="1"/>
  <c r="J4439" i="7"/>
  <c r="K4439" i="7" s="1"/>
  <c r="J4440" i="7"/>
  <c r="K4440" i="7" s="1"/>
  <c r="J4441" i="7"/>
  <c r="K4441" i="7" s="1"/>
  <c r="J4442" i="7"/>
  <c r="K4442" i="7" s="1"/>
  <c r="J4443" i="7"/>
  <c r="K4443" i="7" s="1"/>
  <c r="J4444" i="7"/>
  <c r="K4444" i="7" s="1"/>
  <c r="J4445" i="7"/>
  <c r="K4445" i="7" s="1"/>
  <c r="J4446" i="7"/>
  <c r="K4446" i="7" s="1"/>
  <c r="J4447" i="7"/>
  <c r="K4447" i="7" s="1"/>
  <c r="J4448" i="7"/>
  <c r="K4448" i="7" s="1"/>
  <c r="J4449" i="7"/>
  <c r="K4449" i="7" s="1"/>
  <c r="J4450" i="7"/>
  <c r="K4450" i="7" s="1"/>
  <c r="J4451" i="7"/>
  <c r="K4451" i="7" s="1"/>
  <c r="J4452" i="7"/>
  <c r="K4452" i="7" s="1"/>
  <c r="J4453" i="7"/>
  <c r="K4453" i="7" s="1"/>
  <c r="J4454" i="7"/>
  <c r="K4454" i="7" s="1"/>
  <c r="J4455" i="7"/>
  <c r="K4455" i="7" s="1"/>
  <c r="J4456" i="7"/>
  <c r="K4456" i="7" s="1"/>
  <c r="J4457" i="7"/>
  <c r="K4457" i="7" s="1"/>
  <c r="J4458" i="7"/>
  <c r="K4458" i="7" s="1"/>
  <c r="J4459" i="7"/>
  <c r="K4459" i="7" s="1"/>
  <c r="J4460" i="7"/>
  <c r="K4460" i="7" s="1"/>
  <c r="J4461" i="7"/>
  <c r="K4461" i="7" s="1"/>
  <c r="J4462" i="7"/>
  <c r="K4462" i="7" s="1"/>
  <c r="J4463" i="7"/>
  <c r="K4463" i="7" s="1"/>
  <c r="J4464" i="7"/>
  <c r="K4464" i="7" s="1"/>
  <c r="J4465" i="7"/>
  <c r="K4465" i="7" s="1"/>
  <c r="J4466" i="7"/>
  <c r="K4466" i="7" s="1"/>
  <c r="J4467" i="7"/>
  <c r="K4467" i="7" s="1"/>
  <c r="J4468" i="7"/>
  <c r="K4468" i="7" s="1"/>
  <c r="J4469" i="7"/>
  <c r="K4469" i="7" s="1"/>
  <c r="J4470" i="7"/>
  <c r="K4470" i="7" s="1"/>
  <c r="J4471" i="7"/>
  <c r="K4471" i="7" s="1"/>
  <c r="J4472" i="7"/>
  <c r="K4472" i="7" s="1"/>
  <c r="J4473" i="7"/>
  <c r="K4473" i="7" s="1"/>
  <c r="J4474" i="7"/>
  <c r="K4474" i="7" s="1"/>
  <c r="J4475" i="7"/>
  <c r="K4475" i="7" s="1"/>
  <c r="J4476" i="7"/>
  <c r="K4476" i="7" s="1"/>
  <c r="J4477" i="7"/>
  <c r="K4477" i="7" s="1"/>
  <c r="J4478" i="7"/>
  <c r="K4478" i="7" s="1"/>
  <c r="J4479" i="7"/>
  <c r="K4479" i="7" s="1"/>
  <c r="J4480" i="7"/>
  <c r="K4480" i="7" s="1"/>
  <c r="J4481" i="7"/>
  <c r="K4481" i="7" s="1"/>
  <c r="J4482" i="7"/>
  <c r="K4482" i="7" s="1"/>
  <c r="J4483" i="7"/>
  <c r="K4483" i="7" s="1"/>
  <c r="J4484" i="7"/>
  <c r="K4484" i="7" s="1"/>
  <c r="J4485" i="7"/>
  <c r="K4485" i="7" s="1"/>
  <c r="J4486" i="7"/>
  <c r="K4486" i="7" s="1"/>
  <c r="J4487" i="7"/>
  <c r="K4487" i="7" s="1"/>
  <c r="J4488" i="7"/>
  <c r="K4488" i="7" s="1"/>
  <c r="J4489" i="7"/>
  <c r="K4489" i="7" s="1"/>
  <c r="J4490" i="7"/>
  <c r="K4490" i="7" s="1"/>
  <c r="J4491" i="7"/>
  <c r="K4491" i="7" s="1"/>
  <c r="J4492" i="7"/>
  <c r="K4492" i="7" s="1"/>
  <c r="J4493" i="7"/>
  <c r="K4493" i="7" s="1"/>
  <c r="J4494" i="7"/>
  <c r="K4494" i="7" s="1"/>
  <c r="J4495" i="7"/>
  <c r="K4495" i="7" s="1"/>
  <c r="J4496" i="7"/>
  <c r="K4496" i="7" s="1"/>
  <c r="J4497" i="7"/>
  <c r="K4497" i="7" s="1"/>
  <c r="J4498" i="7"/>
  <c r="K4498" i="7" s="1"/>
  <c r="J4499" i="7"/>
  <c r="K4499" i="7" s="1"/>
  <c r="J4500" i="7"/>
  <c r="K4500" i="7" s="1"/>
  <c r="J4501" i="7"/>
  <c r="K4501" i="7" s="1"/>
  <c r="J4502" i="7"/>
  <c r="K4502" i="7" s="1"/>
  <c r="J4503" i="7"/>
  <c r="K4503" i="7" s="1"/>
  <c r="J4504" i="7"/>
  <c r="K4504" i="7" s="1"/>
  <c r="J4505" i="7"/>
  <c r="K4505" i="7" s="1"/>
  <c r="J4506" i="7"/>
  <c r="K4506" i="7" s="1"/>
  <c r="J4507" i="7"/>
  <c r="K4507" i="7" s="1"/>
  <c r="J4508" i="7"/>
  <c r="K4508" i="7" s="1"/>
  <c r="J4509" i="7"/>
  <c r="K4509" i="7" s="1"/>
  <c r="J4510" i="7"/>
  <c r="K4510" i="7" s="1"/>
  <c r="J4511" i="7"/>
  <c r="K4511" i="7" s="1"/>
  <c r="J4512" i="7"/>
  <c r="K4512" i="7" s="1"/>
  <c r="J4513" i="7"/>
  <c r="K4513" i="7" s="1"/>
  <c r="J4514" i="7"/>
  <c r="K4514" i="7" s="1"/>
  <c r="J4515" i="7"/>
  <c r="K4515" i="7" s="1"/>
  <c r="J4516" i="7"/>
  <c r="K4516" i="7" s="1"/>
  <c r="J4517" i="7"/>
  <c r="K4517" i="7" s="1"/>
  <c r="J4518" i="7"/>
  <c r="K4518" i="7" s="1"/>
  <c r="J4519" i="7"/>
  <c r="K4519" i="7" s="1"/>
  <c r="J4520" i="7"/>
  <c r="K4520" i="7" s="1"/>
  <c r="J4521" i="7"/>
  <c r="K4521" i="7" s="1"/>
  <c r="J4522" i="7"/>
  <c r="K4522" i="7" s="1"/>
  <c r="J4523" i="7"/>
  <c r="K4523" i="7" s="1"/>
  <c r="J4524" i="7"/>
  <c r="K4524" i="7" s="1"/>
  <c r="J4525" i="7"/>
  <c r="K4525" i="7" s="1"/>
  <c r="J4526" i="7"/>
  <c r="K4526" i="7" s="1"/>
  <c r="J4527" i="7"/>
  <c r="K4527" i="7" s="1"/>
  <c r="J4528" i="7"/>
  <c r="K4528" i="7" s="1"/>
  <c r="J4529" i="7"/>
  <c r="K4529" i="7" s="1"/>
  <c r="J4530" i="7"/>
  <c r="K4530" i="7" s="1"/>
  <c r="J4531" i="7"/>
  <c r="K4531" i="7" s="1"/>
  <c r="J4532" i="7"/>
  <c r="K4532" i="7" s="1"/>
  <c r="J4533" i="7"/>
  <c r="K4533" i="7" s="1"/>
  <c r="J4534" i="7"/>
  <c r="K4534" i="7" s="1"/>
  <c r="J4535" i="7"/>
  <c r="K4535" i="7" s="1"/>
  <c r="J4536" i="7"/>
  <c r="K4536" i="7" s="1"/>
  <c r="J4537" i="7"/>
  <c r="K4537" i="7" s="1"/>
  <c r="J4538" i="7"/>
  <c r="K4538" i="7" s="1"/>
  <c r="J4539" i="7"/>
  <c r="K4539" i="7" s="1"/>
  <c r="J4540" i="7"/>
  <c r="K4540" i="7" s="1"/>
  <c r="J4541" i="7"/>
  <c r="K4541" i="7" s="1"/>
  <c r="J4542" i="7"/>
  <c r="K4542" i="7" s="1"/>
  <c r="J4543" i="7"/>
  <c r="K4543" i="7" s="1"/>
  <c r="J4544" i="7"/>
  <c r="K4544" i="7" s="1"/>
  <c r="J4545" i="7"/>
  <c r="K4545" i="7" s="1"/>
  <c r="J4546" i="7"/>
  <c r="K4546" i="7" s="1"/>
  <c r="J4547" i="7"/>
  <c r="K4547" i="7" s="1"/>
  <c r="J4548" i="7"/>
  <c r="K4548" i="7" s="1"/>
  <c r="J4549" i="7"/>
  <c r="K4549" i="7" s="1"/>
  <c r="J4550" i="7"/>
  <c r="K4550" i="7" s="1"/>
  <c r="J4551" i="7"/>
  <c r="K4551" i="7" s="1"/>
  <c r="J4552" i="7"/>
  <c r="K4552" i="7" s="1"/>
  <c r="J4553" i="7"/>
  <c r="K4553" i="7" s="1"/>
  <c r="J4554" i="7"/>
  <c r="K4554" i="7" s="1"/>
  <c r="J4555" i="7"/>
  <c r="K4555" i="7" s="1"/>
  <c r="J4556" i="7"/>
  <c r="K4556" i="7" s="1"/>
  <c r="J4557" i="7"/>
  <c r="K4557" i="7" s="1"/>
  <c r="J4558" i="7"/>
  <c r="K4558" i="7" s="1"/>
  <c r="J4559" i="7"/>
  <c r="K4559" i="7" s="1"/>
  <c r="J4560" i="7"/>
  <c r="K4560" i="7" s="1"/>
  <c r="J4561" i="7"/>
  <c r="K4561" i="7" s="1"/>
  <c r="J4562" i="7"/>
  <c r="K4562" i="7" s="1"/>
  <c r="J4563" i="7"/>
  <c r="K4563" i="7" s="1"/>
  <c r="J4564" i="7"/>
  <c r="K4564" i="7" s="1"/>
  <c r="J4565" i="7"/>
  <c r="K4565" i="7" s="1"/>
  <c r="J4566" i="7"/>
  <c r="K4566" i="7" s="1"/>
  <c r="J4567" i="7"/>
  <c r="K4567" i="7" s="1"/>
  <c r="J4568" i="7"/>
  <c r="K4568" i="7" s="1"/>
  <c r="J4569" i="7"/>
  <c r="K4569" i="7" s="1"/>
  <c r="J4570" i="7"/>
  <c r="K4570" i="7" s="1"/>
  <c r="J4571" i="7"/>
  <c r="K4571" i="7" s="1"/>
  <c r="J4572" i="7"/>
  <c r="K4572" i="7" s="1"/>
  <c r="J4573" i="7"/>
  <c r="K4573" i="7" s="1"/>
  <c r="J4574" i="7"/>
  <c r="K4574" i="7" s="1"/>
  <c r="J4575" i="7"/>
  <c r="K4575" i="7" s="1"/>
  <c r="J4576" i="7"/>
  <c r="K4576" i="7" s="1"/>
  <c r="J4577" i="7"/>
  <c r="K4577" i="7" s="1"/>
  <c r="J4578" i="7"/>
  <c r="K4578" i="7" s="1"/>
  <c r="J4579" i="7"/>
  <c r="K4579" i="7" s="1"/>
  <c r="J4580" i="7"/>
  <c r="K4580" i="7" s="1"/>
  <c r="J4581" i="7"/>
  <c r="K4581" i="7" s="1"/>
  <c r="J4582" i="7"/>
  <c r="K4582" i="7" s="1"/>
  <c r="J4583" i="7"/>
  <c r="K4583" i="7" s="1"/>
  <c r="J4584" i="7"/>
  <c r="K4584" i="7" s="1"/>
  <c r="J4585" i="7"/>
  <c r="K4585" i="7" s="1"/>
  <c r="J4586" i="7"/>
  <c r="K4586" i="7" s="1"/>
  <c r="J4587" i="7"/>
  <c r="K4587" i="7" s="1"/>
  <c r="J4588" i="7"/>
  <c r="K4588" i="7" s="1"/>
  <c r="J4589" i="7"/>
  <c r="K4589" i="7" s="1"/>
  <c r="J4590" i="7"/>
  <c r="K4590" i="7" s="1"/>
  <c r="J4591" i="7"/>
  <c r="K4591" i="7" s="1"/>
  <c r="J4592" i="7"/>
  <c r="K4592" i="7" s="1"/>
  <c r="J4593" i="7"/>
  <c r="K4593" i="7" s="1"/>
  <c r="J4594" i="7"/>
  <c r="K4594" i="7" s="1"/>
  <c r="J4595" i="7"/>
  <c r="K4595" i="7" s="1"/>
  <c r="J4596" i="7"/>
  <c r="K4596" i="7" s="1"/>
  <c r="J4597" i="7"/>
  <c r="K4597" i="7" s="1"/>
  <c r="J4598" i="7"/>
  <c r="K4598" i="7" s="1"/>
  <c r="J4599" i="7"/>
  <c r="K4599" i="7" s="1"/>
  <c r="J4600" i="7"/>
  <c r="K4600" i="7" s="1"/>
  <c r="J4601" i="7"/>
  <c r="K4601" i="7" s="1"/>
  <c r="J4602" i="7"/>
  <c r="K4602" i="7" s="1"/>
  <c r="J4603" i="7"/>
  <c r="K4603" i="7" s="1"/>
  <c r="J4604" i="7"/>
  <c r="K4604" i="7" s="1"/>
  <c r="J4605" i="7"/>
  <c r="K4605" i="7" s="1"/>
  <c r="J4606" i="7"/>
  <c r="K4606" i="7" s="1"/>
  <c r="J4607" i="7"/>
  <c r="K4607" i="7" s="1"/>
  <c r="J4608" i="7"/>
  <c r="K4608" i="7" s="1"/>
  <c r="J4609" i="7"/>
  <c r="K4609" i="7" s="1"/>
  <c r="J4610" i="7"/>
  <c r="K4610" i="7" s="1"/>
  <c r="J4611" i="7"/>
  <c r="K4611" i="7" s="1"/>
  <c r="J4612" i="7"/>
  <c r="K4612" i="7" s="1"/>
  <c r="J4613" i="7"/>
  <c r="K4613" i="7" s="1"/>
  <c r="J4614" i="7"/>
  <c r="K4614" i="7" s="1"/>
  <c r="J4615" i="7"/>
  <c r="K4615" i="7" s="1"/>
  <c r="J4616" i="7"/>
  <c r="K4616" i="7" s="1"/>
  <c r="J4617" i="7"/>
  <c r="K4617" i="7" s="1"/>
  <c r="J4618" i="7"/>
  <c r="K4618" i="7" s="1"/>
  <c r="J4619" i="7"/>
  <c r="K4619" i="7" s="1"/>
  <c r="J4620" i="7"/>
  <c r="K4620" i="7" s="1"/>
  <c r="J4621" i="7"/>
  <c r="K4621" i="7" s="1"/>
  <c r="J4622" i="7"/>
  <c r="K4622" i="7" s="1"/>
  <c r="J4623" i="7"/>
  <c r="K4623" i="7" s="1"/>
  <c r="J4624" i="7"/>
  <c r="K4624" i="7" s="1"/>
  <c r="J4625" i="7"/>
  <c r="K4625" i="7" s="1"/>
  <c r="J4626" i="7"/>
  <c r="K4626" i="7" s="1"/>
  <c r="J4627" i="7"/>
  <c r="K4627" i="7" s="1"/>
  <c r="J4628" i="7"/>
  <c r="K4628" i="7" s="1"/>
  <c r="J4629" i="7"/>
  <c r="K4629" i="7" s="1"/>
  <c r="J4630" i="7"/>
  <c r="K4630" i="7" s="1"/>
  <c r="J4631" i="7"/>
  <c r="K4631" i="7" s="1"/>
  <c r="J4632" i="7"/>
  <c r="K4632" i="7" s="1"/>
  <c r="J4633" i="7"/>
  <c r="K4633" i="7" s="1"/>
  <c r="J4634" i="7"/>
  <c r="K4634" i="7" s="1"/>
  <c r="J4635" i="7"/>
  <c r="K4635" i="7" s="1"/>
  <c r="J4636" i="7"/>
  <c r="K4636" i="7" s="1"/>
  <c r="J4637" i="7"/>
  <c r="K4637" i="7" s="1"/>
  <c r="J4638" i="7"/>
  <c r="K4638" i="7" s="1"/>
  <c r="J4639" i="7"/>
  <c r="K4639" i="7" s="1"/>
  <c r="J4640" i="7"/>
  <c r="K4640" i="7" s="1"/>
  <c r="J4641" i="7"/>
  <c r="K4641" i="7" s="1"/>
  <c r="J4642" i="7"/>
  <c r="K4642" i="7" s="1"/>
  <c r="J4643" i="7"/>
  <c r="K4643" i="7" s="1"/>
  <c r="J4644" i="7"/>
  <c r="K4644" i="7" s="1"/>
  <c r="J4645" i="7"/>
  <c r="K4645" i="7" s="1"/>
  <c r="J4646" i="7"/>
  <c r="K4646" i="7" s="1"/>
  <c r="J4647" i="7"/>
  <c r="K4647" i="7" s="1"/>
  <c r="J4648" i="7"/>
  <c r="K4648" i="7" s="1"/>
  <c r="J4649" i="7"/>
  <c r="K4649" i="7" s="1"/>
  <c r="J4650" i="7"/>
  <c r="K4650" i="7" s="1"/>
  <c r="J4651" i="7"/>
  <c r="K4651" i="7" s="1"/>
  <c r="J4652" i="7"/>
  <c r="K4652" i="7" s="1"/>
  <c r="J4653" i="7"/>
  <c r="K4653" i="7" s="1"/>
  <c r="J4654" i="7"/>
  <c r="K4654" i="7" s="1"/>
  <c r="J4655" i="7"/>
  <c r="K4655" i="7" s="1"/>
  <c r="J4656" i="7"/>
  <c r="K4656" i="7" s="1"/>
  <c r="J4657" i="7"/>
  <c r="K4657" i="7" s="1"/>
  <c r="J4658" i="7"/>
  <c r="K4658" i="7" s="1"/>
  <c r="J4659" i="7"/>
  <c r="K4659" i="7" s="1"/>
  <c r="J4660" i="7"/>
  <c r="K4660" i="7" s="1"/>
  <c r="J4661" i="7"/>
  <c r="K4661" i="7" s="1"/>
  <c r="J4662" i="7"/>
  <c r="K4662" i="7" s="1"/>
  <c r="J4663" i="7"/>
  <c r="K4663" i="7" s="1"/>
  <c r="J4664" i="7"/>
  <c r="K4664" i="7" s="1"/>
  <c r="J4665" i="7"/>
  <c r="K4665" i="7" s="1"/>
  <c r="J4666" i="7"/>
  <c r="K4666" i="7" s="1"/>
  <c r="J4667" i="7"/>
  <c r="K4667" i="7" s="1"/>
  <c r="J4668" i="7"/>
  <c r="K4668" i="7" s="1"/>
  <c r="J4669" i="7"/>
  <c r="K4669" i="7" s="1"/>
  <c r="J4670" i="7"/>
  <c r="K4670" i="7" s="1"/>
  <c r="J4671" i="7"/>
  <c r="K4671" i="7" s="1"/>
  <c r="J4672" i="7"/>
  <c r="K4672" i="7" s="1"/>
  <c r="J4673" i="7"/>
  <c r="K4673" i="7" s="1"/>
  <c r="J4674" i="7"/>
  <c r="K4674" i="7" s="1"/>
  <c r="J4675" i="7"/>
  <c r="K4675" i="7" s="1"/>
  <c r="J4676" i="7"/>
  <c r="K4676" i="7" s="1"/>
  <c r="J4677" i="7"/>
  <c r="K4677" i="7" s="1"/>
  <c r="J4678" i="7"/>
  <c r="K4678" i="7" s="1"/>
  <c r="J4679" i="7"/>
  <c r="K4679" i="7" s="1"/>
  <c r="J4680" i="7"/>
  <c r="K4680" i="7" s="1"/>
  <c r="J4681" i="7"/>
  <c r="K4681" i="7" s="1"/>
  <c r="J4682" i="7"/>
  <c r="K4682" i="7" s="1"/>
  <c r="J4683" i="7"/>
  <c r="K4683" i="7" s="1"/>
  <c r="J4684" i="7"/>
  <c r="K4684" i="7" s="1"/>
  <c r="J4685" i="7"/>
  <c r="K4685" i="7" s="1"/>
  <c r="J4686" i="7"/>
  <c r="K4686" i="7" s="1"/>
  <c r="J4687" i="7"/>
  <c r="K4687" i="7" s="1"/>
  <c r="J4688" i="7"/>
  <c r="K4688" i="7" s="1"/>
  <c r="J4689" i="7"/>
  <c r="K4689" i="7" s="1"/>
  <c r="J4690" i="7"/>
  <c r="K4690" i="7" s="1"/>
  <c r="J4691" i="7"/>
  <c r="K4691" i="7" s="1"/>
  <c r="J4692" i="7"/>
  <c r="K4692" i="7" s="1"/>
  <c r="J4693" i="7"/>
  <c r="K4693" i="7" s="1"/>
  <c r="J4694" i="7"/>
  <c r="K4694" i="7" s="1"/>
  <c r="J4695" i="7"/>
  <c r="K4695" i="7" s="1"/>
  <c r="J4696" i="7"/>
  <c r="K4696" i="7" s="1"/>
  <c r="J4697" i="7"/>
  <c r="K4697" i="7" s="1"/>
  <c r="J4698" i="7"/>
  <c r="K4698" i="7" s="1"/>
  <c r="J4699" i="7"/>
  <c r="K4699" i="7" s="1"/>
  <c r="J4700" i="7"/>
  <c r="K4700" i="7" s="1"/>
  <c r="J4701" i="7"/>
  <c r="K4701" i="7" s="1"/>
  <c r="J4702" i="7"/>
  <c r="K4702" i="7" s="1"/>
  <c r="J4703" i="7"/>
  <c r="K4703" i="7" s="1"/>
  <c r="J4704" i="7"/>
  <c r="K4704" i="7" s="1"/>
  <c r="J4705" i="7"/>
  <c r="K4705" i="7" s="1"/>
  <c r="J4706" i="7"/>
  <c r="K4706" i="7" s="1"/>
  <c r="J4707" i="7"/>
  <c r="K4707" i="7" s="1"/>
  <c r="J4708" i="7"/>
  <c r="K4708" i="7" s="1"/>
  <c r="J4709" i="7"/>
  <c r="K4709" i="7" s="1"/>
  <c r="J4710" i="7"/>
  <c r="K4710" i="7" s="1"/>
  <c r="J4711" i="7"/>
  <c r="K4711" i="7" s="1"/>
  <c r="J4712" i="7"/>
  <c r="K4712" i="7" s="1"/>
  <c r="J4713" i="7"/>
  <c r="K4713" i="7" s="1"/>
  <c r="J4714" i="7"/>
  <c r="K4714" i="7" s="1"/>
  <c r="J4715" i="7"/>
  <c r="K4715" i="7" s="1"/>
  <c r="J4716" i="7"/>
  <c r="K4716" i="7" s="1"/>
  <c r="J4717" i="7"/>
  <c r="K4717" i="7" s="1"/>
  <c r="J4718" i="7"/>
  <c r="K4718" i="7" s="1"/>
  <c r="J4719" i="7"/>
  <c r="K4719" i="7" s="1"/>
  <c r="J4720" i="7"/>
  <c r="K4720" i="7" s="1"/>
  <c r="J4721" i="7"/>
  <c r="K4721" i="7" s="1"/>
  <c r="J4722" i="7"/>
  <c r="K4722" i="7" s="1"/>
  <c r="J4723" i="7"/>
  <c r="K4723" i="7" s="1"/>
  <c r="J4724" i="7"/>
  <c r="K4724" i="7" s="1"/>
  <c r="J4725" i="7"/>
  <c r="K4725" i="7" s="1"/>
  <c r="J4726" i="7"/>
  <c r="K4726" i="7" s="1"/>
  <c r="J4727" i="7"/>
  <c r="K4727" i="7" s="1"/>
  <c r="J4728" i="7"/>
  <c r="K4728" i="7" s="1"/>
  <c r="J4729" i="7"/>
  <c r="K4729" i="7" s="1"/>
  <c r="J4730" i="7"/>
  <c r="K4730" i="7" s="1"/>
  <c r="J4731" i="7"/>
  <c r="K4731" i="7" s="1"/>
  <c r="J4732" i="7"/>
  <c r="K4732" i="7" s="1"/>
  <c r="J4733" i="7"/>
  <c r="K4733" i="7" s="1"/>
  <c r="J4734" i="7"/>
  <c r="K4734" i="7" s="1"/>
  <c r="J4735" i="7"/>
  <c r="K4735" i="7" s="1"/>
  <c r="J4736" i="7"/>
  <c r="K4736" i="7" s="1"/>
  <c r="J4737" i="7"/>
  <c r="K4737" i="7" s="1"/>
  <c r="J4738" i="7"/>
  <c r="K4738" i="7" s="1"/>
  <c r="J4739" i="7"/>
  <c r="K4739" i="7" s="1"/>
  <c r="J4740" i="7"/>
  <c r="K4740" i="7" s="1"/>
  <c r="J4741" i="7"/>
  <c r="K4741" i="7" s="1"/>
  <c r="J4742" i="7"/>
  <c r="K4742" i="7" s="1"/>
  <c r="J4743" i="7"/>
  <c r="K4743" i="7" s="1"/>
  <c r="J4744" i="7"/>
  <c r="K4744" i="7" s="1"/>
  <c r="J4745" i="7"/>
  <c r="K4745" i="7" s="1"/>
  <c r="J4746" i="7"/>
  <c r="K4746" i="7" s="1"/>
  <c r="J4747" i="7"/>
  <c r="K4747" i="7" s="1"/>
  <c r="J4748" i="7"/>
  <c r="K4748" i="7" s="1"/>
  <c r="J4749" i="7"/>
  <c r="K4749" i="7" s="1"/>
  <c r="J4750" i="7"/>
  <c r="K4750" i="7" s="1"/>
  <c r="J4751" i="7"/>
  <c r="K4751" i="7" s="1"/>
  <c r="J4752" i="7"/>
  <c r="K4752" i="7" s="1"/>
  <c r="J4753" i="7"/>
  <c r="K4753" i="7" s="1"/>
  <c r="J4754" i="7"/>
  <c r="K4754" i="7" s="1"/>
  <c r="J4755" i="7"/>
  <c r="K4755" i="7" s="1"/>
  <c r="J4756" i="7"/>
  <c r="K4756" i="7" s="1"/>
  <c r="J4757" i="7"/>
  <c r="K4757" i="7" s="1"/>
  <c r="J4758" i="7"/>
  <c r="K4758" i="7" s="1"/>
  <c r="J4759" i="7"/>
  <c r="K4759" i="7" s="1"/>
  <c r="J4760" i="7"/>
  <c r="K4760" i="7" s="1"/>
  <c r="J4761" i="7"/>
  <c r="K4761" i="7" s="1"/>
  <c r="J4762" i="7"/>
  <c r="K4762" i="7" s="1"/>
  <c r="J4763" i="7"/>
  <c r="K4763" i="7" s="1"/>
  <c r="J4764" i="7"/>
  <c r="K4764" i="7" s="1"/>
  <c r="J4765" i="7"/>
  <c r="K4765" i="7" s="1"/>
  <c r="J4766" i="7"/>
  <c r="K4766" i="7" s="1"/>
  <c r="J4767" i="7"/>
  <c r="K4767" i="7" s="1"/>
  <c r="J4768" i="7"/>
  <c r="K4768" i="7" s="1"/>
  <c r="J4769" i="7"/>
  <c r="K4769" i="7" s="1"/>
  <c r="J4770" i="7"/>
  <c r="K4770" i="7" s="1"/>
  <c r="J4771" i="7"/>
  <c r="K4771" i="7" s="1"/>
  <c r="J4772" i="7"/>
  <c r="K4772" i="7" s="1"/>
  <c r="J4773" i="7"/>
  <c r="K4773" i="7" s="1"/>
  <c r="J4774" i="7"/>
  <c r="K4774" i="7" s="1"/>
  <c r="J4775" i="7"/>
  <c r="K4775" i="7" s="1"/>
  <c r="J4776" i="7"/>
  <c r="K4776" i="7" s="1"/>
  <c r="J4777" i="7"/>
  <c r="K4777" i="7" s="1"/>
  <c r="J4778" i="7"/>
  <c r="K4778" i="7" s="1"/>
  <c r="J4779" i="7"/>
  <c r="K4779" i="7" s="1"/>
  <c r="J4780" i="7"/>
  <c r="K4780" i="7" s="1"/>
  <c r="J4781" i="7"/>
  <c r="K4781" i="7" s="1"/>
  <c r="J4782" i="7"/>
  <c r="K4782" i="7" s="1"/>
  <c r="J4783" i="7"/>
  <c r="K4783" i="7" s="1"/>
  <c r="J4784" i="7"/>
  <c r="K4784" i="7" s="1"/>
  <c r="J4785" i="7"/>
  <c r="K4785" i="7" s="1"/>
  <c r="J4786" i="7"/>
  <c r="K4786" i="7" s="1"/>
  <c r="J4787" i="7"/>
  <c r="K4787" i="7" s="1"/>
  <c r="J4788" i="7"/>
  <c r="K4788" i="7" s="1"/>
  <c r="J4789" i="7"/>
  <c r="K4789" i="7" s="1"/>
  <c r="J4790" i="7"/>
  <c r="K4790" i="7" s="1"/>
  <c r="J4791" i="7"/>
  <c r="K4791" i="7" s="1"/>
  <c r="J4792" i="7"/>
  <c r="K4792" i="7" s="1"/>
  <c r="J4793" i="7"/>
  <c r="K4793" i="7" s="1"/>
  <c r="J4794" i="7"/>
  <c r="K4794" i="7" s="1"/>
  <c r="J4795" i="7"/>
  <c r="K4795" i="7" s="1"/>
  <c r="J4796" i="7"/>
  <c r="K4796" i="7" s="1"/>
  <c r="J4797" i="7"/>
  <c r="K4797" i="7" s="1"/>
  <c r="J4798" i="7"/>
  <c r="K4798" i="7" s="1"/>
  <c r="J4799" i="7"/>
  <c r="K4799" i="7" s="1"/>
  <c r="J4800" i="7"/>
  <c r="K4800" i="7" s="1"/>
  <c r="J4801" i="7"/>
  <c r="K4801" i="7" s="1"/>
  <c r="J4802" i="7"/>
  <c r="K4802" i="7" s="1"/>
  <c r="J4803" i="7"/>
  <c r="K4803" i="7" s="1"/>
  <c r="J4804" i="7"/>
  <c r="K4804" i="7" s="1"/>
  <c r="J4805" i="7"/>
  <c r="K4805" i="7" s="1"/>
  <c r="J4806" i="7"/>
  <c r="K4806" i="7" s="1"/>
  <c r="J4807" i="7"/>
  <c r="K4807" i="7" s="1"/>
  <c r="J4808" i="7"/>
  <c r="K4808" i="7" s="1"/>
  <c r="J4809" i="7"/>
  <c r="K4809" i="7" s="1"/>
  <c r="J4810" i="7"/>
  <c r="K4810" i="7" s="1"/>
  <c r="J4811" i="7"/>
  <c r="K4811" i="7" s="1"/>
  <c r="J4812" i="7"/>
  <c r="K4812" i="7" s="1"/>
  <c r="J4813" i="7"/>
  <c r="K4813" i="7" s="1"/>
  <c r="J4814" i="7"/>
  <c r="K4814" i="7" s="1"/>
  <c r="J4815" i="7"/>
  <c r="K4815" i="7" s="1"/>
  <c r="J4816" i="7"/>
  <c r="K4816" i="7" s="1"/>
  <c r="J4817" i="7"/>
  <c r="K4817" i="7" s="1"/>
  <c r="J4818" i="7"/>
  <c r="K4818" i="7" s="1"/>
  <c r="J4819" i="7"/>
  <c r="K4819" i="7" s="1"/>
  <c r="J4820" i="7"/>
  <c r="K4820" i="7" s="1"/>
  <c r="J4821" i="7"/>
  <c r="K4821" i="7" s="1"/>
  <c r="J4822" i="7"/>
  <c r="K4822" i="7" s="1"/>
  <c r="J4823" i="7"/>
  <c r="K4823" i="7" s="1"/>
  <c r="J4824" i="7"/>
  <c r="K4824" i="7" s="1"/>
  <c r="J4825" i="7"/>
  <c r="K4825" i="7" s="1"/>
  <c r="J4826" i="7"/>
  <c r="K4826" i="7" s="1"/>
  <c r="J4827" i="7"/>
  <c r="K4827" i="7" s="1"/>
  <c r="J4828" i="7"/>
  <c r="K4828" i="7" s="1"/>
  <c r="J4829" i="7"/>
  <c r="K4829" i="7" s="1"/>
  <c r="J4830" i="7"/>
  <c r="K4830" i="7" s="1"/>
  <c r="J4831" i="7"/>
  <c r="K4831" i="7" s="1"/>
  <c r="J4832" i="7"/>
  <c r="K4832" i="7" s="1"/>
  <c r="J4833" i="7"/>
  <c r="K4833" i="7" s="1"/>
  <c r="J4834" i="7"/>
  <c r="K4834" i="7" s="1"/>
  <c r="J4835" i="7"/>
  <c r="K4835" i="7" s="1"/>
  <c r="J4836" i="7"/>
  <c r="K4836" i="7" s="1"/>
  <c r="J4837" i="7"/>
  <c r="K4837" i="7" s="1"/>
  <c r="J4838" i="7"/>
  <c r="K4838" i="7" s="1"/>
  <c r="J4839" i="7"/>
  <c r="K4839" i="7" s="1"/>
  <c r="J4840" i="7"/>
  <c r="K4840" i="7" s="1"/>
  <c r="J4841" i="7"/>
  <c r="K4841" i="7" s="1"/>
  <c r="J4842" i="7"/>
  <c r="K4842" i="7" s="1"/>
  <c r="J4843" i="7"/>
  <c r="K4843" i="7" s="1"/>
  <c r="J4844" i="7"/>
  <c r="K4844" i="7" s="1"/>
  <c r="J4845" i="7"/>
  <c r="K4845" i="7" s="1"/>
  <c r="J4846" i="7"/>
  <c r="K4846" i="7" s="1"/>
  <c r="J4847" i="7"/>
  <c r="K4847" i="7" s="1"/>
  <c r="J4848" i="7"/>
  <c r="K4848" i="7" s="1"/>
  <c r="J4849" i="7"/>
  <c r="K4849" i="7" s="1"/>
  <c r="J4850" i="7"/>
  <c r="K4850" i="7" s="1"/>
  <c r="J4851" i="7"/>
  <c r="K4851" i="7" s="1"/>
  <c r="J4852" i="7"/>
  <c r="K4852" i="7" s="1"/>
  <c r="J4853" i="7"/>
  <c r="K4853" i="7" s="1"/>
  <c r="J4854" i="7"/>
  <c r="K4854" i="7" s="1"/>
  <c r="J4855" i="7"/>
  <c r="K4855" i="7" s="1"/>
  <c r="J4856" i="7"/>
  <c r="K4856" i="7" s="1"/>
  <c r="J4857" i="7"/>
  <c r="K4857" i="7" s="1"/>
  <c r="J4858" i="7"/>
  <c r="K4858" i="7" s="1"/>
  <c r="J4859" i="7"/>
  <c r="K4859" i="7" s="1"/>
  <c r="J4860" i="7"/>
  <c r="K4860" i="7" s="1"/>
  <c r="J4861" i="7"/>
  <c r="K4861" i="7" s="1"/>
  <c r="J4862" i="7"/>
  <c r="K4862" i="7" s="1"/>
  <c r="J4863" i="7"/>
  <c r="K4863" i="7" s="1"/>
  <c r="J4864" i="7"/>
  <c r="K4864" i="7" s="1"/>
  <c r="J4865" i="7"/>
  <c r="K4865" i="7" s="1"/>
  <c r="J4866" i="7"/>
  <c r="K4866" i="7" s="1"/>
  <c r="J4867" i="7"/>
  <c r="K4867" i="7" s="1"/>
  <c r="J4868" i="7"/>
  <c r="K4868" i="7" s="1"/>
  <c r="J4869" i="7"/>
  <c r="K4869" i="7" s="1"/>
  <c r="J4870" i="7"/>
  <c r="K4870" i="7" s="1"/>
  <c r="J4871" i="7"/>
  <c r="K4871" i="7" s="1"/>
  <c r="J4872" i="7"/>
  <c r="K4872" i="7" s="1"/>
  <c r="J4873" i="7"/>
  <c r="K4873" i="7" s="1"/>
  <c r="J4874" i="7"/>
  <c r="K4874" i="7" s="1"/>
  <c r="J4875" i="7"/>
  <c r="K4875" i="7" s="1"/>
  <c r="J4876" i="7"/>
  <c r="K4876" i="7" s="1"/>
  <c r="J4877" i="7"/>
  <c r="K4877" i="7" s="1"/>
  <c r="J4878" i="7"/>
  <c r="K4878" i="7" s="1"/>
  <c r="J4879" i="7"/>
  <c r="K4879" i="7" s="1"/>
  <c r="J4880" i="7"/>
  <c r="K4880" i="7" s="1"/>
  <c r="J4881" i="7"/>
  <c r="K4881" i="7" s="1"/>
  <c r="J4882" i="7"/>
  <c r="K4882" i="7" s="1"/>
  <c r="J4883" i="7"/>
  <c r="K4883" i="7" s="1"/>
  <c r="J4884" i="7"/>
  <c r="K4884" i="7" s="1"/>
  <c r="J4885" i="7"/>
  <c r="K4885" i="7" s="1"/>
  <c r="J4886" i="7"/>
  <c r="K4886" i="7" s="1"/>
  <c r="J4887" i="7"/>
  <c r="K4887" i="7" s="1"/>
  <c r="J4888" i="7"/>
  <c r="K4888" i="7" s="1"/>
  <c r="J4889" i="7"/>
  <c r="K4889" i="7" s="1"/>
  <c r="J4890" i="7"/>
  <c r="K4890" i="7" s="1"/>
  <c r="J4891" i="7"/>
  <c r="K4891" i="7" s="1"/>
  <c r="J4892" i="7"/>
  <c r="K4892" i="7" s="1"/>
  <c r="J4893" i="7"/>
  <c r="K4893" i="7" s="1"/>
  <c r="J4894" i="7"/>
  <c r="K4894" i="7" s="1"/>
  <c r="J4895" i="7"/>
  <c r="K4895" i="7" s="1"/>
  <c r="J4896" i="7"/>
  <c r="K4896" i="7" s="1"/>
  <c r="J4897" i="7"/>
  <c r="K4897" i="7" s="1"/>
  <c r="J4898" i="7"/>
  <c r="K4898" i="7" s="1"/>
  <c r="J4899" i="7"/>
  <c r="K4899" i="7" s="1"/>
  <c r="J4900" i="7"/>
  <c r="K4900" i="7" s="1"/>
  <c r="J4901" i="7"/>
  <c r="K4901" i="7" s="1"/>
  <c r="J4902" i="7"/>
  <c r="K4902" i="7" s="1"/>
  <c r="J4903" i="7"/>
  <c r="K4903" i="7" s="1"/>
  <c r="J4904" i="7"/>
  <c r="K4904" i="7" s="1"/>
  <c r="J4905" i="7"/>
  <c r="K4905" i="7" s="1"/>
  <c r="J4906" i="7"/>
  <c r="K4906" i="7" s="1"/>
  <c r="J4907" i="7"/>
  <c r="K4907" i="7" s="1"/>
  <c r="J4908" i="7"/>
  <c r="K4908" i="7" s="1"/>
  <c r="J4909" i="7"/>
  <c r="K4909" i="7" s="1"/>
  <c r="J4910" i="7"/>
  <c r="K4910" i="7" s="1"/>
  <c r="J4911" i="7"/>
  <c r="K4911" i="7" s="1"/>
  <c r="J4912" i="7"/>
  <c r="K4912" i="7" s="1"/>
  <c r="J4913" i="7"/>
  <c r="K4913" i="7" s="1"/>
  <c r="J4914" i="7"/>
  <c r="K4914" i="7" s="1"/>
  <c r="J4915" i="7"/>
  <c r="K4915" i="7" s="1"/>
  <c r="J4916" i="7"/>
  <c r="K4916" i="7" s="1"/>
  <c r="J4917" i="7"/>
  <c r="K4917" i="7" s="1"/>
  <c r="J4918" i="7"/>
  <c r="K4918" i="7" s="1"/>
  <c r="J4919" i="7"/>
  <c r="K4919" i="7" s="1"/>
  <c r="J4920" i="7"/>
  <c r="K4920" i="7" s="1"/>
  <c r="J4921" i="7"/>
  <c r="K4921" i="7" s="1"/>
  <c r="J4922" i="7"/>
  <c r="K4922" i="7" s="1"/>
  <c r="J4923" i="7"/>
  <c r="K4923" i="7" s="1"/>
  <c r="J4924" i="7"/>
  <c r="K4924" i="7" s="1"/>
  <c r="J4925" i="7"/>
  <c r="K4925" i="7" s="1"/>
  <c r="J4926" i="7"/>
  <c r="K4926" i="7" s="1"/>
  <c r="J4927" i="7"/>
  <c r="K4927" i="7" s="1"/>
  <c r="J4928" i="7"/>
  <c r="K4928" i="7" s="1"/>
  <c r="J4929" i="7"/>
  <c r="K4929" i="7" s="1"/>
  <c r="J4930" i="7"/>
  <c r="K4930" i="7" s="1"/>
  <c r="J4931" i="7"/>
  <c r="K4931" i="7" s="1"/>
  <c r="J4932" i="7"/>
  <c r="K4932" i="7" s="1"/>
  <c r="J4933" i="7"/>
  <c r="K4933" i="7" s="1"/>
  <c r="J4934" i="7"/>
  <c r="K4934" i="7" s="1"/>
  <c r="J4935" i="7"/>
  <c r="K4935" i="7" s="1"/>
  <c r="J4936" i="7"/>
  <c r="K4936" i="7" s="1"/>
  <c r="J4937" i="7"/>
  <c r="K4937" i="7" s="1"/>
  <c r="J4938" i="7"/>
  <c r="K4938" i="7" s="1"/>
  <c r="J4939" i="7"/>
  <c r="K4939" i="7" s="1"/>
  <c r="J4940" i="7"/>
  <c r="K4940" i="7" s="1"/>
  <c r="J4941" i="7"/>
  <c r="K4941" i="7" s="1"/>
  <c r="J4942" i="7"/>
  <c r="K4942" i="7" s="1"/>
  <c r="J4943" i="7"/>
  <c r="K4943" i="7" s="1"/>
  <c r="J4944" i="7"/>
  <c r="K4944" i="7" s="1"/>
  <c r="J4945" i="7"/>
  <c r="K4945" i="7" s="1"/>
  <c r="J4946" i="7"/>
  <c r="K4946" i="7" s="1"/>
  <c r="J4947" i="7"/>
  <c r="K4947" i="7" s="1"/>
  <c r="J4948" i="7"/>
  <c r="K4948" i="7" s="1"/>
  <c r="J4949" i="7"/>
  <c r="K4949" i="7" s="1"/>
  <c r="J4950" i="7"/>
  <c r="K4950" i="7" s="1"/>
  <c r="J4951" i="7"/>
  <c r="K4951" i="7" s="1"/>
  <c r="J4952" i="7"/>
  <c r="K4952" i="7" s="1"/>
  <c r="J4953" i="7"/>
  <c r="K4953" i="7" s="1"/>
  <c r="J4954" i="7"/>
  <c r="K4954" i="7" s="1"/>
  <c r="J4955" i="7"/>
  <c r="K4955" i="7" s="1"/>
  <c r="J4956" i="7"/>
  <c r="K4956" i="7" s="1"/>
  <c r="J4957" i="7"/>
  <c r="K4957" i="7" s="1"/>
  <c r="J4958" i="7"/>
  <c r="K4958" i="7" s="1"/>
  <c r="J4959" i="7"/>
  <c r="K4959" i="7" s="1"/>
  <c r="J4960" i="7"/>
  <c r="K4960" i="7" s="1"/>
  <c r="J4961" i="7"/>
  <c r="K4961" i="7" s="1"/>
  <c r="J4962" i="7"/>
  <c r="K4962" i="7" s="1"/>
  <c r="J4963" i="7"/>
  <c r="K4963" i="7" s="1"/>
  <c r="J4964" i="7"/>
  <c r="K4964" i="7" s="1"/>
  <c r="J4965" i="7"/>
  <c r="K4965" i="7" s="1"/>
  <c r="J4966" i="7"/>
  <c r="K4966" i="7" s="1"/>
  <c r="J4967" i="7"/>
  <c r="K4967" i="7" s="1"/>
  <c r="J4968" i="7"/>
  <c r="K4968" i="7" s="1"/>
  <c r="J4969" i="7"/>
  <c r="K4969" i="7" s="1"/>
  <c r="J4970" i="7"/>
  <c r="K4970" i="7" s="1"/>
  <c r="J4971" i="7"/>
  <c r="K4971" i="7" s="1"/>
  <c r="J4972" i="7"/>
  <c r="K4972" i="7" s="1"/>
  <c r="J4973" i="7"/>
  <c r="K4973" i="7" s="1"/>
  <c r="J4974" i="7"/>
  <c r="K4974" i="7" s="1"/>
  <c r="J4975" i="7"/>
  <c r="K4975" i="7" s="1"/>
  <c r="J4976" i="7"/>
  <c r="K4976" i="7" s="1"/>
  <c r="J4977" i="7"/>
  <c r="K4977" i="7" s="1"/>
  <c r="J4978" i="7"/>
  <c r="K4978" i="7" s="1"/>
  <c r="J4979" i="7"/>
  <c r="K4979" i="7" s="1"/>
  <c r="J4980" i="7"/>
  <c r="K4980" i="7" s="1"/>
  <c r="J4981" i="7"/>
  <c r="K4981" i="7" s="1"/>
  <c r="J4982" i="7"/>
  <c r="K4982" i="7" s="1"/>
  <c r="J4983" i="7"/>
  <c r="K4983" i="7" s="1"/>
  <c r="J4984" i="7"/>
  <c r="K4984" i="7" s="1"/>
  <c r="J4985" i="7"/>
  <c r="K4985" i="7" s="1"/>
  <c r="J4986" i="7"/>
  <c r="K4986" i="7" s="1"/>
  <c r="J4987" i="7"/>
  <c r="K4987" i="7" s="1"/>
  <c r="J4988" i="7"/>
  <c r="K4988" i="7" s="1"/>
  <c r="J4989" i="7"/>
  <c r="K4989" i="7" s="1"/>
  <c r="J4990" i="7"/>
  <c r="K4990" i="7" s="1"/>
  <c r="J4991" i="7"/>
  <c r="K4991" i="7" s="1"/>
  <c r="J4992" i="7"/>
  <c r="K4992" i="7" s="1"/>
  <c r="J4993" i="7"/>
  <c r="K4993" i="7" s="1"/>
  <c r="J4994" i="7"/>
  <c r="K4994" i="7" s="1"/>
  <c r="J4995" i="7"/>
  <c r="K4995" i="7" s="1"/>
  <c r="J4996" i="7"/>
  <c r="K4996" i="7" s="1"/>
  <c r="J4997" i="7"/>
  <c r="K4997" i="7" s="1"/>
  <c r="J4998" i="7"/>
  <c r="K4998" i="7" s="1"/>
  <c r="J4999" i="7"/>
  <c r="K4999" i="7" s="1"/>
  <c r="J5000" i="7"/>
  <c r="K5000" i="7" s="1"/>
  <c r="J5001" i="7"/>
  <c r="K5001" i="7" s="1"/>
  <c r="J5002" i="7"/>
  <c r="K5002" i="7" s="1"/>
  <c r="J5003" i="7"/>
  <c r="K5003" i="7" s="1"/>
  <c r="J5004" i="7"/>
  <c r="K5004" i="7" s="1"/>
  <c r="J5005" i="7"/>
  <c r="K5005" i="7" s="1"/>
  <c r="J5006" i="7"/>
  <c r="K5006" i="7" s="1"/>
  <c r="J5007" i="7"/>
  <c r="K5007" i="7" s="1"/>
  <c r="J5008" i="7"/>
  <c r="K5008" i="7" s="1"/>
  <c r="J5009" i="7"/>
  <c r="K5009" i="7" s="1"/>
  <c r="J5010" i="7"/>
  <c r="K5010" i="7" s="1"/>
  <c r="J5011" i="7"/>
  <c r="K5011" i="7" s="1"/>
  <c r="J5012" i="7"/>
  <c r="K5012" i="7" s="1"/>
  <c r="J5013" i="7"/>
  <c r="K5013" i="7" s="1"/>
  <c r="J5014" i="7"/>
  <c r="K5014" i="7" s="1"/>
  <c r="J5015" i="7"/>
  <c r="K5015" i="7" s="1"/>
  <c r="J5016" i="7"/>
  <c r="K5016" i="7" s="1"/>
  <c r="J5017" i="7"/>
  <c r="K5017" i="7" s="1"/>
  <c r="J5018" i="7"/>
  <c r="K5018" i="7" s="1"/>
  <c r="J5019" i="7"/>
  <c r="K5019" i="7" s="1"/>
  <c r="J5020" i="7"/>
  <c r="K5020" i="7" s="1"/>
  <c r="J5021" i="7"/>
  <c r="K5021" i="7" s="1"/>
  <c r="J5022" i="7"/>
  <c r="K5022" i="7" s="1"/>
  <c r="J5023" i="7"/>
  <c r="K5023" i="7" s="1"/>
  <c r="J5024" i="7"/>
  <c r="K5024" i="7" s="1"/>
  <c r="J5025" i="7"/>
  <c r="K5025" i="7" s="1"/>
  <c r="J5026" i="7"/>
  <c r="K5026" i="7" s="1"/>
  <c r="J5027" i="7"/>
  <c r="K5027" i="7" s="1"/>
  <c r="J5028" i="7"/>
  <c r="K5028" i="7" s="1"/>
  <c r="J5029" i="7"/>
  <c r="K5029" i="7" s="1"/>
  <c r="J5030" i="7"/>
  <c r="K5030" i="7" s="1"/>
  <c r="J5031" i="7"/>
  <c r="K5031" i="7" s="1"/>
  <c r="J5032" i="7"/>
  <c r="K5032" i="7" s="1"/>
  <c r="J5033" i="7"/>
  <c r="K5033" i="7" s="1"/>
  <c r="J5034" i="7"/>
  <c r="K5034" i="7" s="1"/>
  <c r="J5035" i="7"/>
  <c r="K5035" i="7" s="1"/>
  <c r="J5036" i="7"/>
  <c r="K5036" i="7" s="1"/>
  <c r="J5037" i="7"/>
  <c r="K5037" i="7" s="1"/>
  <c r="J5038" i="7"/>
  <c r="K5038" i="7" s="1"/>
  <c r="J5039" i="7"/>
  <c r="K5039" i="7" s="1"/>
  <c r="J5040" i="7"/>
  <c r="K5040" i="7" s="1"/>
  <c r="J5041" i="7"/>
  <c r="K5041" i="7" s="1"/>
  <c r="J5042" i="7"/>
  <c r="K5042" i="7" s="1"/>
  <c r="J5043" i="7"/>
  <c r="K5043" i="7" s="1"/>
  <c r="J5044" i="7"/>
  <c r="K5044" i="7" s="1"/>
  <c r="J5045" i="7"/>
  <c r="K5045" i="7" s="1"/>
  <c r="J5046" i="7"/>
  <c r="K5046" i="7" s="1"/>
  <c r="J5047" i="7"/>
  <c r="K5047" i="7" s="1"/>
  <c r="J5048" i="7"/>
  <c r="K5048" i="7" s="1"/>
  <c r="J5049" i="7"/>
  <c r="K5049" i="7" s="1"/>
  <c r="J5050" i="7"/>
  <c r="K5050" i="7" s="1"/>
  <c r="J5051" i="7"/>
  <c r="K5051" i="7" s="1"/>
  <c r="J5052" i="7"/>
  <c r="K5052" i="7" s="1"/>
  <c r="J5053" i="7"/>
  <c r="K5053" i="7" s="1"/>
  <c r="J5054" i="7"/>
  <c r="K5054" i="7" s="1"/>
  <c r="J5055" i="7"/>
  <c r="K5055" i="7" s="1"/>
  <c r="J5056" i="7"/>
  <c r="K5056" i="7" s="1"/>
  <c r="J5057" i="7"/>
  <c r="K5057" i="7" s="1"/>
  <c r="J5058" i="7"/>
  <c r="K5058" i="7" s="1"/>
  <c r="J5059" i="7"/>
  <c r="K5059" i="7" s="1"/>
  <c r="J5060" i="7"/>
  <c r="K5060" i="7" s="1"/>
  <c r="J5061" i="7"/>
  <c r="K5061" i="7" s="1"/>
  <c r="J5062" i="7"/>
  <c r="K5062" i="7" s="1"/>
  <c r="J5063" i="7"/>
  <c r="K5063" i="7" s="1"/>
  <c r="J5064" i="7"/>
  <c r="K5064" i="7" s="1"/>
  <c r="J5065" i="7"/>
  <c r="K5065" i="7" s="1"/>
  <c r="J5066" i="7"/>
  <c r="K5066" i="7" s="1"/>
  <c r="J5067" i="7"/>
  <c r="K5067" i="7" s="1"/>
  <c r="J5068" i="7"/>
  <c r="K5068" i="7" s="1"/>
  <c r="J5069" i="7"/>
  <c r="K5069" i="7" s="1"/>
  <c r="J5070" i="7"/>
  <c r="K5070" i="7" s="1"/>
  <c r="J5071" i="7"/>
  <c r="K5071" i="7" s="1"/>
  <c r="J5072" i="7"/>
  <c r="K5072" i="7" s="1"/>
  <c r="J5073" i="7"/>
  <c r="K5073" i="7" s="1"/>
  <c r="J5074" i="7"/>
  <c r="K5074" i="7" s="1"/>
  <c r="J5075" i="7"/>
  <c r="K5075" i="7" s="1"/>
  <c r="J5076" i="7"/>
  <c r="K5076" i="7" s="1"/>
  <c r="J5077" i="7"/>
  <c r="K5077" i="7" s="1"/>
  <c r="J5078" i="7"/>
  <c r="K5078" i="7" s="1"/>
  <c r="J5079" i="7"/>
  <c r="K5079" i="7" s="1"/>
  <c r="J5080" i="7"/>
  <c r="K5080" i="7" s="1"/>
  <c r="J5081" i="7"/>
  <c r="K5081" i="7" s="1"/>
  <c r="J5082" i="7"/>
  <c r="K5082" i="7" s="1"/>
  <c r="J5083" i="7"/>
  <c r="K5083" i="7" s="1"/>
  <c r="J5084" i="7"/>
  <c r="K5084" i="7" s="1"/>
  <c r="J5085" i="7"/>
  <c r="K5085" i="7" s="1"/>
  <c r="J5086" i="7"/>
  <c r="K5086" i="7" s="1"/>
  <c r="J5087" i="7"/>
  <c r="K5087" i="7" s="1"/>
  <c r="J5088" i="7"/>
  <c r="K5088" i="7" s="1"/>
  <c r="J5089" i="7"/>
  <c r="K5089" i="7" s="1"/>
  <c r="J5090" i="7"/>
  <c r="K5090" i="7" s="1"/>
  <c r="J5091" i="7"/>
  <c r="K5091" i="7" s="1"/>
  <c r="J5092" i="7"/>
  <c r="K5092" i="7" s="1"/>
  <c r="J5093" i="7"/>
  <c r="K5093" i="7" s="1"/>
  <c r="J5094" i="7"/>
  <c r="K5094" i="7" s="1"/>
  <c r="J5095" i="7"/>
  <c r="K5095" i="7" s="1"/>
  <c r="J5096" i="7"/>
  <c r="K5096" i="7" s="1"/>
  <c r="J5097" i="7"/>
  <c r="K5097" i="7" s="1"/>
  <c r="J5098" i="7"/>
  <c r="K5098" i="7" s="1"/>
  <c r="J5099" i="7"/>
  <c r="K5099" i="7" s="1"/>
  <c r="J5100" i="7"/>
  <c r="K5100" i="7" s="1"/>
  <c r="J5101" i="7"/>
  <c r="K5101" i="7" s="1"/>
  <c r="J5102" i="7"/>
  <c r="K5102" i="7" s="1"/>
  <c r="J5103" i="7"/>
  <c r="K5103" i="7" s="1"/>
  <c r="J5104" i="7"/>
  <c r="K5104" i="7" s="1"/>
  <c r="J5105" i="7"/>
  <c r="K5105" i="7" s="1"/>
  <c r="J5106" i="7"/>
  <c r="K5106" i="7" s="1"/>
  <c r="J5107" i="7"/>
  <c r="K5107" i="7" s="1"/>
  <c r="J5108" i="7"/>
  <c r="K5108" i="7" s="1"/>
  <c r="J5109" i="7"/>
  <c r="K5109" i="7" s="1"/>
  <c r="J5110" i="7"/>
  <c r="K5110" i="7" s="1"/>
  <c r="J5111" i="7"/>
  <c r="K5111" i="7" s="1"/>
  <c r="J5112" i="7"/>
  <c r="K5112" i="7" s="1"/>
  <c r="J5113" i="7"/>
  <c r="K5113" i="7" s="1"/>
  <c r="J5114" i="7"/>
  <c r="K5114" i="7" s="1"/>
  <c r="J5115" i="7"/>
  <c r="K5115" i="7" s="1"/>
  <c r="J5116" i="7"/>
  <c r="K5116" i="7" s="1"/>
  <c r="J5117" i="7"/>
  <c r="K5117" i="7" s="1"/>
  <c r="J5118" i="7"/>
  <c r="K5118" i="7" s="1"/>
  <c r="J5119" i="7"/>
  <c r="K5119" i="7" s="1"/>
  <c r="J5120" i="7"/>
  <c r="K5120" i="7" s="1"/>
  <c r="J5121" i="7"/>
  <c r="K5121" i="7" s="1"/>
  <c r="J5122" i="7"/>
  <c r="K5122" i="7" s="1"/>
  <c r="J5123" i="7"/>
  <c r="K5123" i="7" s="1"/>
  <c r="J5124" i="7"/>
  <c r="K5124" i="7" s="1"/>
  <c r="J5125" i="7"/>
  <c r="K5125" i="7" s="1"/>
  <c r="J5126" i="7"/>
  <c r="K5126" i="7" s="1"/>
  <c r="J5127" i="7"/>
  <c r="K5127" i="7" s="1"/>
  <c r="J5128" i="7"/>
  <c r="K5128" i="7" s="1"/>
  <c r="J5129" i="7"/>
  <c r="K5129" i="7" s="1"/>
  <c r="J5130" i="7"/>
  <c r="K5130" i="7" s="1"/>
  <c r="J5131" i="7"/>
  <c r="K5131" i="7" s="1"/>
  <c r="J5132" i="7"/>
  <c r="K5132" i="7" s="1"/>
  <c r="J5133" i="7"/>
  <c r="K5133" i="7" s="1"/>
  <c r="J5134" i="7"/>
  <c r="K5134" i="7" s="1"/>
  <c r="J5135" i="7"/>
  <c r="K5135" i="7" s="1"/>
  <c r="J5136" i="7"/>
  <c r="K5136" i="7" s="1"/>
  <c r="J5137" i="7"/>
  <c r="K5137" i="7" s="1"/>
  <c r="J5138" i="7"/>
  <c r="K5138" i="7" s="1"/>
  <c r="J5139" i="7"/>
  <c r="K5139" i="7" s="1"/>
  <c r="J5140" i="7"/>
  <c r="K5140" i="7" s="1"/>
  <c r="J5141" i="7"/>
  <c r="K5141" i="7" s="1"/>
  <c r="J5142" i="7"/>
  <c r="K5142" i="7" s="1"/>
  <c r="J5143" i="7"/>
  <c r="K5143" i="7" s="1"/>
  <c r="J5144" i="7"/>
  <c r="K5144" i="7" s="1"/>
  <c r="J5145" i="7"/>
  <c r="K5145" i="7" s="1"/>
  <c r="J5146" i="7"/>
  <c r="K5146" i="7" s="1"/>
  <c r="J5147" i="7"/>
  <c r="K5147" i="7" s="1"/>
  <c r="J5148" i="7"/>
  <c r="K5148" i="7" s="1"/>
  <c r="J5149" i="7"/>
  <c r="K5149" i="7" s="1"/>
  <c r="J5150" i="7"/>
  <c r="K5150" i="7" s="1"/>
  <c r="J5151" i="7"/>
  <c r="K5151" i="7" s="1"/>
  <c r="J5152" i="7"/>
  <c r="K5152" i="7" s="1"/>
  <c r="J5153" i="7"/>
  <c r="K5153" i="7" s="1"/>
  <c r="J5154" i="7"/>
  <c r="K5154" i="7" s="1"/>
  <c r="J5155" i="7"/>
  <c r="K5155" i="7" s="1"/>
  <c r="J5156" i="7"/>
  <c r="K5156" i="7" s="1"/>
  <c r="J5157" i="7"/>
  <c r="K5157" i="7" s="1"/>
  <c r="J5158" i="7"/>
  <c r="K5158" i="7" s="1"/>
  <c r="J5159" i="7"/>
  <c r="K5159" i="7" s="1"/>
  <c r="J5160" i="7"/>
  <c r="K5160" i="7" s="1"/>
  <c r="J5161" i="7"/>
  <c r="K5161" i="7" s="1"/>
  <c r="J5162" i="7"/>
  <c r="K5162" i="7" s="1"/>
  <c r="J5163" i="7"/>
  <c r="K5163" i="7" s="1"/>
  <c r="J5164" i="7"/>
  <c r="K5164" i="7" s="1"/>
  <c r="J5165" i="7"/>
  <c r="K5165" i="7" s="1"/>
  <c r="J5166" i="7"/>
  <c r="K5166" i="7" s="1"/>
  <c r="J5167" i="7"/>
  <c r="K5167" i="7" s="1"/>
  <c r="J5168" i="7"/>
  <c r="K5168" i="7" s="1"/>
  <c r="J5169" i="7"/>
  <c r="K5169" i="7" s="1"/>
  <c r="J5170" i="7"/>
  <c r="K5170" i="7" s="1"/>
  <c r="J5171" i="7"/>
  <c r="K5171" i="7" s="1"/>
  <c r="J5172" i="7"/>
  <c r="K5172" i="7" s="1"/>
  <c r="J5173" i="7"/>
  <c r="K5173" i="7" s="1"/>
  <c r="J5174" i="7"/>
  <c r="K5174" i="7" s="1"/>
  <c r="J5175" i="7"/>
  <c r="K5175" i="7" s="1"/>
  <c r="J5176" i="7"/>
  <c r="K5176" i="7" s="1"/>
  <c r="J5177" i="7"/>
  <c r="K5177" i="7" s="1"/>
  <c r="J5178" i="7"/>
  <c r="K5178" i="7" s="1"/>
  <c r="J5179" i="7"/>
  <c r="K5179" i="7" s="1"/>
  <c r="J5180" i="7"/>
  <c r="K5180" i="7" s="1"/>
  <c r="J5181" i="7"/>
  <c r="K5181" i="7" s="1"/>
  <c r="J5182" i="7"/>
  <c r="K5182" i="7" s="1"/>
  <c r="J5183" i="7"/>
  <c r="K5183" i="7" s="1"/>
  <c r="J5184" i="7"/>
  <c r="K5184" i="7" s="1"/>
  <c r="J5185" i="7"/>
  <c r="K5185" i="7" s="1"/>
  <c r="J5186" i="7"/>
  <c r="K5186" i="7" s="1"/>
  <c r="J5187" i="7"/>
  <c r="K5187" i="7" s="1"/>
  <c r="J5188" i="7"/>
  <c r="K5188" i="7" s="1"/>
  <c r="J5189" i="7"/>
  <c r="K5189" i="7" s="1"/>
  <c r="J5190" i="7"/>
  <c r="K5190" i="7" s="1"/>
  <c r="J5191" i="7"/>
  <c r="K5191" i="7" s="1"/>
  <c r="J5192" i="7"/>
  <c r="K5192" i="7" s="1"/>
  <c r="J5193" i="7"/>
  <c r="K5193" i="7" s="1"/>
  <c r="J5194" i="7"/>
  <c r="K5194" i="7" s="1"/>
  <c r="J5195" i="7"/>
  <c r="K5195" i="7" s="1"/>
  <c r="J5196" i="7"/>
  <c r="K5196" i="7" s="1"/>
  <c r="J5197" i="7"/>
  <c r="K5197" i="7" s="1"/>
  <c r="J5198" i="7"/>
  <c r="K5198" i="7" s="1"/>
  <c r="J5199" i="7"/>
  <c r="K5199" i="7" s="1"/>
  <c r="J5200" i="7"/>
  <c r="K5200" i="7" s="1"/>
  <c r="J5201" i="7"/>
  <c r="K5201" i="7" s="1"/>
  <c r="J5202" i="7"/>
  <c r="K5202" i="7" s="1"/>
  <c r="J5203" i="7"/>
  <c r="K5203" i="7" s="1"/>
  <c r="J5204" i="7"/>
  <c r="K5204" i="7" s="1"/>
  <c r="J5205" i="7"/>
  <c r="K5205" i="7" s="1"/>
  <c r="J5206" i="7"/>
  <c r="K5206" i="7" s="1"/>
  <c r="J5207" i="7"/>
  <c r="K5207" i="7" s="1"/>
  <c r="J5208" i="7"/>
  <c r="K5208" i="7" s="1"/>
  <c r="J5209" i="7"/>
  <c r="K5209" i="7" s="1"/>
  <c r="J5210" i="7"/>
  <c r="K5210" i="7" s="1"/>
  <c r="J5211" i="7"/>
  <c r="K5211" i="7" s="1"/>
  <c r="J5212" i="7"/>
  <c r="K5212" i="7" s="1"/>
  <c r="J5213" i="7"/>
  <c r="K5213" i="7" s="1"/>
  <c r="J5214" i="7"/>
  <c r="K5214" i="7" s="1"/>
  <c r="J5215" i="7"/>
  <c r="K5215" i="7" s="1"/>
  <c r="J5216" i="7"/>
  <c r="K5216" i="7" s="1"/>
  <c r="J5217" i="7"/>
  <c r="K5217" i="7" s="1"/>
  <c r="J5218" i="7"/>
  <c r="K5218" i="7" s="1"/>
  <c r="J5219" i="7"/>
  <c r="K5219" i="7" s="1"/>
  <c r="J5220" i="7"/>
  <c r="K5220" i="7" s="1"/>
  <c r="J5221" i="7"/>
  <c r="K5221" i="7" s="1"/>
  <c r="J5222" i="7"/>
  <c r="K5222" i="7" s="1"/>
  <c r="J5223" i="7"/>
  <c r="K5223" i="7" s="1"/>
  <c r="J5224" i="7"/>
  <c r="K5224" i="7" s="1"/>
  <c r="J5225" i="7"/>
  <c r="K5225" i="7" s="1"/>
  <c r="J5226" i="7"/>
  <c r="K5226" i="7" s="1"/>
  <c r="J5227" i="7"/>
  <c r="K5227" i="7" s="1"/>
  <c r="J5228" i="7"/>
  <c r="K5228" i="7" s="1"/>
  <c r="J5229" i="7"/>
  <c r="K5229" i="7" s="1"/>
  <c r="J5230" i="7"/>
  <c r="K5230" i="7" s="1"/>
  <c r="J5231" i="7"/>
  <c r="K5231" i="7" s="1"/>
  <c r="J5232" i="7"/>
  <c r="K5232" i="7" s="1"/>
  <c r="J5233" i="7"/>
  <c r="K5233" i="7" s="1"/>
  <c r="J5234" i="7"/>
  <c r="K5234" i="7" s="1"/>
  <c r="J5235" i="7"/>
  <c r="K5235" i="7" s="1"/>
  <c r="J5236" i="7"/>
  <c r="K5236" i="7" s="1"/>
  <c r="J5237" i="7"/>
  <c r="K5237" i="7" s="1"/>
  <c r="J5238" i="7"/>
  <c r="K5238" i="7" s="1"/>
  <c r="J5239" i="7"/>
  <c r="K5239" i="7" s="1"/>
  <c r="J5240" i="7"/>
  <c r="K5240" i="7" s="1"/>
  <c r="J5241" i="7"/>
  <c r="K5241" i="7" s="1"/>
  <c r="J5242" i="7"/>
  <c r="K5242" i="7" s="1"/>
  <c r="J5243" i="7"/>
  <c r="K5243" i="7" s="1"/>
  <c r="J5244" i="7"/>
  <c r="K5244" i="7" s="1"/>
  <c r="J5245" i="7"/>
  <c r="K5245" i="7" s="1"/>
  <c r="J5246" i="7"/>
  <c r="K5246" i="7" s="1"/>
  <c r="J5247" i="7"/>
  <c r="K5247" i="7" s="1"/>
  <c r="J5248" i="7"/>
  <c r="K5248" i="7" s="1"/>
  <c r="J5249" i="7"/>
  <c r="K5249" i="7" s="1"/>
  <c r="J5250" i="7"/>
  <c r="K5250" i="7" s="1"/>
  <c r="J5251" i="7"/>
  <c r="K5251" i="7" s="1"/>
  <c r="J5252" i="7"/>
  <c r="K5252" i="7" s="1"/>
  <c r="J5253" i="7"/>
  <c r="K5253" i="7" s="1"/>
  <c r="J5254" i="7"/>
  <c r="K5254" i="7" s="1"/>
  <c r="J5255" i="7"/>
  <c r="K5255" i="7" s="1"/>
  <c r="J5256" i="7"/>
  <c r="K5256" i="7" s="1"/>
  <c r="J5257" i="7"/>
  <c r="K5257" i="7" s="1"/>
  <c r="J5258" i="7"/>
  <c r="K5258" i="7" s="1"/>
  <c r="J5259" i="7"/>
  <c r="K5259" i="7" s="1"/>
  <c r="J5260" i="7"/>
  <c r="K5260" i="7" s="1"/>
  <c r="J5261" i="7"/>
  <c r="K5261" i="7" s="1"/>
  <c r="J5262" i="7"/>
  <c r="K5262" i="7" s="1"/>
  <c r="J5263" i="7"/>
  <c r="K5263" i="7" s="1"/>
  <c r="J5264" i="7"/>
  <c r="K5264" i="7" s="1"/>
  <c r="J5265" i="7"/>
  <c r="K5265" i="7" s="1"/>
  <c r="J5266" i="7"/>
  <c r="K5266" i="7" s="1"/>
  <c r="J5267" i="7"/>
  <c r="K5267" i="7" s="1"/>
  <c r="J5268" i="7"/>
  <c r="K5268" i="7" s="1"/>
  <c r="J5269" i="7"/>
  <c r="K5269" i="7" s="1"/>
  <c r="J5270" i="7"/>
  <c r="K5270" i="7" s="1"/>
  <c r="J5271" i="7"/>
  <c r="K5271" i="7" s="1"/>
  <c r="J5272" i="7"/>
  <c r="K5272" i="7" s="1"/>
  <c r="J5273" i="7"/>
  <c r="K5273" i="7" s="1"/>
  <c r="J5274" i="7"/>
  <c r="K5274" i="7" s="1"/>
  <c r="J5275" i="7"/>
  <c r="K5275" i="7" s="1"/>
  <c r="J5276" i="7"/>
  <c r="K5276" i="7" s="1"/>
  <c r="J5277" i="7"/>
  <c r="K5277" i="7" s="1"/>
  <c r="J5278" i="7"/>
  <c r="K5278" i="7" s="1"/>
  <c r="J5279" i="7"/>
  <c r="K5279" i="7" s="1"/>
  <c r="J5280" i="7"/>
  <c r="K5280" i="7" s="1"/>
  <c r="J5281" i="7"/>
  <c r="K5281" i="7" s="1"/>
  <c r="J5282" i="7"/>
  <c r="K5282" i="7" s="1"/>
  <c r="J5283" i="7"/>
  <c r="K5283" i="7" s="1"/>
  <c r="J5284" i="7"/>
  <c r="K5284" i="7" s="1"/>
  <c r="J5285" i="7"/>
  <c r="K5285" i="7" s="1"/>
  <c r="J5286" i="7"/>
  <c r="K5286" i="7" s="1"/>
  <c r="J5287" i="7"/>
  <c r="K5287" i="7" s="1"/>
  <c r="J5288" i="7"/>
  <c r="K5288" i="7" s="1"/>
  <c r="J5289" i="7"/>
  <c r="K5289" i="7" s="1"/>
  <c r="J5290" i="7"/>
  <c r="K5290" i="7" s="1"/>
  <c r="J5291" i="7"/>
  <c r="K5291" i="7" s="1"/>
  <c r="J5292" i="7"/>
  <c r="K5292" i="7" s="1"/>
  <c r="J5293" i="7"/>
  <c r="K5293" i="7" s="1"/>
  <c r="J5294" i="7"/>
  <c r="K5294" i="7" s="1"/>
  <c r="J5295" i="7"/>
  <c r="K5295" i="7" s="1"/>
  <c r="J5296" i="7"/>
  <c r="K5296" i="7" s="1"/>
  <c r="J5297" i="7"/>
  <c r="K5297" i="7" s="1"/>
  <c r="J5298" i="7"/>
  <c r="K5298" i="7" s="1"/>
  <c r="J5299" i="7"/>
  <c r="K5299" i="7" s="1"/>
  <c r="J5300" i="7"/>
  <c r="K5300" i="7" s="1"/>
  <c r="J5301" i="7"/>
  <c r="K5301" i="7" s="1"/>
  <c r="J5302" i="7"/>
  <c r="K5302" i="7" s="1"/>
  <c r="J5303" i="7"/>
  <c r="K5303" i="7" s="1"/>
  <c r="J5304" i="7"/>
  <c r="K5304" i="7" s="1"/>
  <c r="J5305" i="7"/>
  <c r="K5305" i="7" s="1"/>
  <c r="J5306" i="7"/>
  <c r="K5306" i="7" s="1"/>
  <c r="J5307" i="7"/>
  <c r="K5307" i="7" s="1"/>
  <c r="J5308" i="7"/>
  <c r="K5308" i="7" s="1"/>
  <c r="J5309" i="7"/>
  <c r="K5309" i="7" s="1"/>
  <c r="J5310" i="7"/>
  <c r="K5310" i="7" s="1"/>
  <c r="J5311" i="7"/>
  <c r="K5311" i="7" s="1"/>
  <c r="J5312" i="7"/>
  <c r="K5312" i="7" s="1"/>
  <c r="J5313" i="7"/>
  <c r="K5313" i="7" s="1"/>
  <c r="J5314" i="7"/>
  <c r="K5314" i="7" s="1"/>
  <c r="J5315" i="7"/>
  <c r="K5315" i="7" s="1"/>
  <c r="J5316" i="7"/>
  <c r="K5316" i="7" s="1"/>
  <c r="J5317" i="7"/>
  <c r="K5317" i="7" s="1"/>
  <c r="J5318" i="7"/>
  <c r="K5318" i="7" s="1"/>
  <c r="J5319" i="7"/>
  <c r="K5319" i="7" s="1"/>
  <c r="J5320" i="7"/>
  <c r="K5320" i="7" s="1"/>
  <c r="J5321" i="7"/>
  <c r="K5321" i="7" s="1"/>
  <c r="J5322" i="7"/>
  <c r="K5322" i="7" s="1"/>
  <c r="J5323" i="7"/>
  <c r="K5323" i="7" s="1"/>
  <c r="J5324" i="7"/>
  <c r="K5324" i="7" s="1"/>
  <c r="J5325" i="7"/>
  <c r="K5325" i="7" s="1"/>
  <c r="J5326" i="7"/>
  <c r="K5326" i="7" s="1"/>
  <c r="J5327" i="7"/>
  <c r="K5327" i="7" s="1"/>
  <c r="J5328" i="7"/>
  <c r="K5328" i="7" s="1"/>
  <c r="J5329" i="7"/>
  <c r="K5329" i="7" s="1"/>
  <c r="J5330" i="7"/>
  <c r="K5330" i="7" s="1"/>
  <c r="J5331" i="7"/>
  <c r="K5331" i="7" s="1"/>
  <c r="J5332" i="7"/>
  <c r="K5332" i="7" s="1"/>
  <c r="J5333" i="7"/>
  <c r="K5333" i="7" s="1"/>
  <c r="J5334" i="7"/>
  <c r="K5334" i="7" s="1"/>
  <c r="J5335" i="7"/>
  <c r="K5335" i="7" s="1"/>
  <c r="J5336" i="7"/>
  <c r="K5336" i="7" s="1"/>
  <c r="J5337" i="7"/>
  <c r="K5337" i="7" s="1"/>
  <c r="J5338" i="7"/>
  <c r="K5338" i="7" s="1"/>
  <c r="J5339" i="7"/>
  <c r="K5339" i="7" s="1"/>
  <c r="J5340" i="7"/>
  <c r="K5340" i="7" s="1"/>
  <c r="J5341" i="7"/>
  <c r="K5341" i="7" s="1"/>
  <c r="J5342" i="7"/>
  <c r="K5342" i="7" s="1"/>
  <c r="J5343" i="7"/>
  <c r="K5343" i="7" s="1"/>
  <c r="J5344" i="7"/>
  <c r="K5344" i="7" s="1"/>
  <c r="J5345" i="7"/>
  <c r="K5345" i="7" s="1"/>
  <c r="J5346" i="7"/>
  <c r="K5346" i="7" s="1"/>
  <c r="J5347" i="7"/>
  <c r="K5347" i="7" s="1"/>
  <c r="J5348" i="7"/>
  <c r="K5348" i="7" s="1"/>
  <c r="J5349" i="7"/>
  <c r="K5349" i="7" s="1"/>
  <c r="J5350" i="7"/>
  <c r="K5350" i="7" s="1"/>
  <c r="J5351" i="7"/>
  <c r="K5351" i="7" s="1"/>
  <c r="J5352" i="7"/>
  <c r="K5352" i="7" s="1"/>
  <c r="J5353" i="7"/>
  <c r="K5353" i="7" s="1"/>
  <c r="J5354" i="7"/>
  <c r="K5354" i="7" s="1"/>
  <c r="J5355" i="7"/>
  <c r="K5355" i="7" s="1"/>
  <c r="J5356" i="7"/>
  <c r="K5356" i="7" s="1"/>
  <c r="J5357" i="7"/>
  <c r="K5357" i="7" s="1"/>
  <c r="J5358" i="7"/>
  <c r="K5358" i="7" s="1"/>
  <c r="J5359" i="7"/>
  <c r="K5359" i="7" s="1"/>
  <c r="J5360" i="7"/>
  <c r="K5360" i="7" s="1"/>
  <c r="J5361" i="7"/>
  <c r="K5361" i="7" s="1"/>
  <c r="J5362" i="7"/>
  <c r="K5362" i="7" s="1"/>
  <c r="J5363" i="7"/>
  <c r="K5363" i="7" s="1"/>
  <c r="J5364" i="7"/>
  <c r="K5364" i="7" s="1"/>
  <c r="J5365" i="7"/>
  <c r="K5365" i="7" s="1"/>
  <c r="J5366" i="7"/>
  <c r="K5366" i="7" s="1"/>
  <c r="J5367" i="7"/>
  <c r="K5367" i="7" s="1"/>
  <c r="J5368" i="7"/>
  <c r="K5368" i="7" s="1"/>
  <c r="J5369" i="7"/>
  <c r="K5369" i="7" s="1"/>
  <c r="J5370" i="7"/>
  <c r="K5370" i="7" s="1"/>
  <c r="J5371" i="7"/>
  <c r="K5371" i="7" s="1"/>
  <c r="J5372" i="7"/>
  <c r="K5372" i="7" s="1"/>
  <c r="J5373" i="7"/>
  <c r="K5373" i="7" s="1"/>
  <c r="J5374" i="7"/>
  <c r="K5374" i="7" s="1"/>
  <c r="J5375" i="7"/>
  <c r="K5375" i="7" s="1"/>
  <c r="J5376" i="7"/>
  <c r="K5376" i="7" s="1"/>
  <c r="J5377" i="7"/>
  <c r="K5377" i="7" s="1"/>
  <c r="J5378" i="7"/>
  <c r="K5378" i="7" s="1"/>
  <c r="J5379" i="7"/>
  <c r="K5379" i="7" s="1"/>
  <c r="J5380" i="7"/>
  <c r="K5380" i="7" s="1"/>
  <c r="J5381" i="7"/>
  <c r="K5381" i="7" s="1"/>
  <c r="J5382" i="7"/>
  <c r="K5382" i="7" s="1"/>
  <c r="J5383" i="7"/>
  <c r="K5383" i="7" s="1"/>
  <c r="J5384" i="7"/>
  <c r="K5384" i="7" s="1"/>
  <c r="J5385" i="7"/>
  <c r="K5385" i="7" s="1"/>
  <c r="J5386" i="7"/>
  <c r="K5386" i="7" s="1"/>
  <c r="J5387" i="7"/>
  <c r="K5387" i="7" s="1"/>
  <c r="J5388" i="7"/>
  <c r="K5388" i="7" s="1"/>
  <c r="J5389" i="7"/>
  <c r="K5389" i="7" s="1"/>
  <c r="J5390" i="7"/>
  <c r="K5390" i="7" s="1"/>
  <c r="J5391" i="7"/>
  <c r="K5391" i="7" s="1"/>
  <c r="J5392" i="7"/>
  <c r="K5392" i="7" s="1"/>
  <c r="J5393" i="7"/>
  <c r="K5393" i="7" s="1"/>
  <c r="J5394" i="7"/>
  <c r="K5394" i="7" s="1"/>
  <c r="J5395" i="7"/>
  <c r="K5395" i="7" s="1"/>
  <c r="J5396" i="7"/>
  <c r="K5396" i="7" s="1"/>
  <c r="J5397" i="7"/>
  <c r="K5397" i="7" s="1"/>
  <c r="J5398" i="7"/>
  <c r="K5398" i="7" s="1"/>
  <c r="J5399" i="7"/>
  <c r="K5399" i="7" s="1"/>
  <c r="J5400" i="7"/>
  <c r="K5400" i="7" s="1"/>
  <c r="J5401" i="7"/>
  <c r="K5401" i="7" s="1"/>
  <c r="J5402" i="7"/>
  <c r="K5402" i="7" s="1"/>
  <c r="J5403" i="7"/>
  <c r="K5403" i="7" s="1"/>
  <c r="J5404" i="7"/>
  <c r="K5404" i="7" s="1"/>
  <c r="J5405" i="7"/>
  <c r="K5405" i="7" s="1"/>
  <c r="J5406" i="7"/>
  <c r="K5406" i="7" s="1"/>
  <c r="J5407" i="7"/>
  <c r="K5407" i="7" s="1"/>
  <c r="J5408" i="7"/>
  <c r="K5408" i="7" s="1"/>
  <c r="J5409" i="7"/>
  <c r="K5409" i="7" s="1"/>
  <c r="J5410" i="7"/>
  <c r="K5410" i="7" s="1"/>
  <c r="J5411" i="7"/>
  <c r="K5411" i="7" s="1"/>
  <c r="J5412" i="7"/>
  <c r="K5412" i="7" s="1"/>
  <c r="J5413" i="7"/>
  <c r="K5413" i="7" s="1"/>
  <c r="J5414" i="7"/>
  <c r="K5414" i="7" s="1"/>
  <c r="J5415" i="7"/>
  <c r="K5415" i="7" s="1"/>
  <c r="J5416" i="7"/>
  <c r="K5416" i="7" s="1"/>
  <c r="J5417" i="7"/>
  <c r="K5417" i="7" s="1"/>
  <c r="J5418" i="7"/>
  <c r="K5418" i="7" s="1"/>
  <c r="J5419" i="7"/>
  <c r="K5419" i="7" s="1"/>
  <c r="J5420" i="7"/>
  <c r="K5420" i="7" s="1"/>
  <c r="J5421" i="7"/>
  <c r="K5421" i="7" s="1"/>
  <c r="J5422" i="7"/>
  <c r="K5422" i="7" s="1"/>
  <c r="J5423" i="7"/>
  <c r="K5423" i="7" s="1"/>
  <c r="J5424" i="7"/>
  <c r="K5424" i="7" s="1"/>
  <c r="J5425" i="7"/>
  <c r="K5425" i="7" s="1"/>
  <c r="J5426" i="7"/>
  <c r="K5426" i="7" s="1"/>
  <c r="J5427" i="7"/>
  <c r="K5427" i="7" s="1"/>
  <c r="J5428" i="7"/>
  <c r="K5428" i="7" s="1"/>
  <c r="J5429" i="7"/>
  <c r="K5429" i="7" s="1"/>
  <c r="J5430" i="7"/>
  <c r="K5430" i="7" s="1"/>
  <c r="J5431" i="7"/>
  <c r="K5431" i="7" s="1"/>
  <c r="J5432" i="7"/>
  <c r="K5432" i="7" s="1"/>
  <c r="J5433" i="7"/>
  <c r="K5433" i="7" s="1"/>
  <c r="J5434" i="7"/>
  <c r="K5434" i="7" s="1"/>
  <c r="J5435" i="7"/>
  <c r="K5435" i="7" s="1"/>
  <c r="J5436" i="7"/>
  <c r="K5436" i="7" s="1"/>
  <c r="J5437" i="7"/>
  <c r="K5437" i="7" s="1"/>
  <c r="J5438" i="7"/>
  <c r="K5438" i="7" s="1"/>
  <c r="J5439" i="7"/>
  <c r="K5439" i="7" s="1"/>
  <c r="J5440" i="7"/>
  <c r="K5440" i="7" s="1"/>
  <c r="J5441" i="7"/>
  <c r="K5441" i="7" s="1"/>
  <c r="J5442" i="7"/>
  <c r="K5442" i="7" s="1"/>
  <c r="J5443" i="7"/>
  <c r="K5443" i="7" s="1"/>
  <c r="J5444" i="7"/>
  <c r="K5444" i="7" s="1"/>
  <c r="J5445" i="7"/>
  <c r="K5445" i="7" s="1"/>
  <c r="J5446" i="7"/>
  <c r="K5446" i="7" s="1"/>
  <c r="J5447" i="7"/>
  <c r="K5447" i="7" s="1"/>
  <c r="J5448" i="7"/>
  <c r="K5448" i="7" s="1"/>
  <c r="J5449" i="7"/>
  <c r="K5449" i="7" s="1"/>
  <c r="J5450" i="7"/>
  <c r="K5450" i="7" s="1"/>
  <c r="J5451" i="7"/>
  <c r="K5451" i="7" s="1"/>
  <c r="J5452" i="7"/>
  <c r="K5452" i="7" s="1"/>
  <c r="J5453" i="7"/>
  <c r="K5453" i="7" s="1"/>
  <c r="J5454" i="7"/>
  <c r="K5454" i="7" s="1"/>
  <c r="J5455" i="7"/>
  <c r="K5455" i="7" s="1"/>
  <c r="J5456" i="7"/>
  <c r="K5456" i="7" s="1"/>
  <c r="J5457" i="7"/>
  <c r="K5457" i="7" s="1"/>
  <c r="J5458" i="7"/>
  <c r="K5458" i="7" s="1"/>
  <c r="J5459" i="7"/>
  <c r="K5459" i="7" s="1"/>
  <c r="J5460" i="7"/>
  <c r="K5460" i="7" s="1"/>
  <c r="J5461" i="7"/>
  <c r="K5461" i="7" s="1"/>
  <c r="J5462" i="7"/>
  <c r="K5462" i="7" s="1"/>
  <c r="J5463" i="7"/>
  <c r="K5463" i="7" s="1"/>
  <c r="J5464" i="7"/>
  <c r="K5464" i="7" s="1"/>
  <c r="J5465" i="7"/>
  <c r="K5465" i="7" s="1"/>
  <c r="J5466" i="7"/>
  <c r="K5466" i="7" s="1"/>
  <c r="J5467" i="7"/>
  <c r="K5467" i="7" s="1"/>
  <c r="J5468" i="7"/>
  <c r="K5468" i="7" s="1"/>
  <c r="J5469" i="7"/>
  <c r="K5469" i="7" s="1"/>
  <c r="J5470" i="7"/>
  <c r="K5470" i="7" s="1"/>
  <c r="J5471" i="7"/>
  <c r="K5471" i="7" s="1"/>
  <c r="J5472" i="7"/>
  <c r="K5472" i="7" s="1"/>
  <c r="J5473" i="7"/>
  <c r="K5473" i="7" s="1"/>
  <c r="J5474" i="7"/>
  <c r="K5474" i="7" s="1"/>
  <c r="J5475" i="7"/>
  <c r="K5475" i="7" s="1"/>
  <c r="J5476" i="7"/>
  <c r="K5476" i="7" s="1"/>
  <c r="J5477" i="7"/>
  <c r="K5477" i="7" s="1"/>
  <c r="J5478" i="7"/>
  <c r="K5478" i="7" s="1"/>
  <c r="J5479" i="7"/>
  <c r="K5479" i="7" s="1"/>
  <c r="J5480" i="7"/>
  <c r="K5480" i="7" s="1"/>
  <c r="J5481" i="7"/>
  <c r="K5481" i="7" s="1"/>
  <c r="J5482" i="7"/>
  <c r="K5482" i="7" s="1"/>
  <c r="J5483" i="7"/>
  <c r="K5483" i="7" s="1"/>
  <c r="J5484" i="7"/>
  <c r="K5484" i="7" s="1"/>
  <c r="J5485" i="7"/>
  <c r="K5485" i="7" s="1"/>
  <c r="J5486" i="7"/>
  <c r="K5486" i="7" s="1"/>
  <c r="J5487" i="7"/>
  <c r="K5487" i="7" s="1"/>
  <c r="J5488" i="7"/>
  <c r="K5488" i="7" s="1"/>
  <c r="J5489" i="7"/>
  <c r="K5489" i="7" s="1"/>
  <c r="J5490" i="7"/>
  <c r="K5490" i="7" s="1"/>
  <c r="J5491" i="7"/>
  <c r="K5491" i="7" s="1"/>
  <c r="J5492" i="7"/>
  <c r="K5492" i="7" s="1"/>
  <c r="J5493" i="7"/>
  <c r="K5493" i="7" s="1"/>
  <c r="J5494" i="7"/>
  <c r="K5494" i="7" s="1"/>
  <c r="J5495" i="7"/>
  <c r="K5495" i="7" s="1"/>
  <c r="J5496" i="7"/>
  <c r="K5496" i="7" s="1"/>
  <c r="J5497" i="7"/>
  <c r="K5497" i="7" s="1"/>
  <c r="J5498" i="7"/>
  <c r="K5498" i="7" s="1"/>
  <c r="J5499" i="7"/>
  <c r="K5499" i="7" s="1"/>
  <c r="J5500" i="7"/>
  <c r="K5500" i="7" s="1"/>
  <c r="J5501" i="7"/>
  <c r="K5501" i="7" s="1"/>
  <c r="J5502" i="7"/>
  <c r="K5502" i="7" s="1"/>
  <c r="J5503" i="7"/>
  <c r="K5503" i="7" s="1"/>
  <c r="J5504" i="7"/>
  <c r="K5504" i="7" s="1"/>
  <c r="J5505" i="7"/>
  <c r="K5505" i="7" s="1"/>
  <c r="J5506" i="7"/>
  <c r="K5506" i="7" s="1"/>
  <c r="J5507" i="7"/>
  <c r="K5507" i="7" s="1"/>
  <c r="J5508" i="7"/>
  <c r="K5508" i="7" s="1"/>
  <c r="J5509" i="7"/>
  <c r="K5509" i="7" s="1"/>
  <c r="J5510" i="7"/>
  <c r="K5510" i="7" s="1"/>
  <c r="J5511" i="7"/>
  <c r="K5511" i="7" s="1"/>
  <c r="J5512" i="7"/>
  <c r="K5512" i="7" s="1"/>
  <c r="J5513" i="7"/>
  <c r="K5513" i="7" s="1"/>
  <c r="J5514" i="7"/>
  <c r="K5514" i="7" s="1"/>
  <c r="J5515" i="7"/>
  <c r="K5515" i="7" s="1"/>
  <c r="J5516" i="7"/>
  <c r="K5516" i="7" s="1"/>
  <c r="J5517" i="7"/>
  <c r="K5517" i="7" s="1"/>
  <c r="J5518" i="7"/>
  <c r="K5518" i="7" s="1"/>
  <c r="J5519" i="7"/>
  <c r="K5519" i="7" s="1"/>
  <c r="J5520" i="7"/>
  <c r="K5520" i="7" s="1"/>
  <c r="J5521" i="7"/>
  <c r="K5521" i="7" s="1"/>
  <c r="J5522" i="7"/>
  <c r="K5522" i="7" s="1"/>
  <c r="J5523" i="7"/>
  <c r="K5523" i="7" s="1"/>
  <c r="J5524" i="7"/>
  <c r="K5524" i="7" s="1"/>
  <c r="J5525" i="7"/>
  <c r="K5525" i="7" s="1"/>
  <c r="J5526" i="7"/>
  <c r="K5526" i="7" s="1"/>
  <c r="J5527" i="7"/>
  <c r="K5527" i="7" s="1"/>
  <c r="J5528" i="7"/>
  <c r="K5528" i="7" s="1"/>
  <c r="J5529" i="7"/>
  <c r="K5529" i="7" s="1"/>
  <c r="J5530" i="7"/>
  <c r="K5530" i="7" s="1"/>
  <c r="J5531" i="7"/>
  <c r="K5531" i="7" s="1"/>
  <c r="J5532" i="7"/>
  <c r="K5532" i="7" s="1"/>
  <c r="J5533" i="7"/>
  <c r="K5533" i="7" s="1"/>
  <c r="J5534" i="7"/>
  <c r="K5534" i="7" s="1"/>
  <c r="J5535" i="7"/>
  <c r="K5535" i="7" s="1"/>
  <c r="J5536" i="7"/>
  <c r="K5536" i="7" s="1"/>
  <c r="J5537" i="7"/>
  <c r="K5537" i="7" s="1"/>
  <c r="J5538" i="7"/>
  <c r="K5538" i="7" s="1"/>
  <c r="J5539" i="7"/>
  <c r="K5539" i="7" s="1"/>
  <c r="J5540" i="7"/>
  <c r="K5540" i="7" s="1"/>
  <c r="J5541" i="7"/>
  <c r="K5541" i="7" s="1"/>
  <c r="J5542" i="7"/>
  <c r="K5542" i="7" s="1"/>
  <c r="J5543" i="7"/>
  <c r="K5543" i="7" s="1"/>
  <c r="J5544" i="7"/>
  <c r="K5544" i="7" s="1"/>
  <c r="J5545" i="7"/>
  <c r="K5545" i="7" s="1"/>
  <c r="J5546" i="7"/>
  <c r="K5546" i="7" s="1"/>
  <c r="J5547" i="7"/>
  <c r="K5547" i="7" s="1"/>
  <c r="J5548" i="7"/>
  <c r="K5548" i="7" s="1"/>
  <c r="J5549" i="7"/>
  <c r="K5549" i="7" s="1"/>
  <c r="J5550" i="7"/>
  <c r="K5550" i="7" s="1"/>
  <c r="J5551" i="7"/>
  <c r="K5551" i="7" s="1"/>
  <c r="J5552" i="7"/>
  <c r="K5552" i="7" s="1"/>
  <c r="J5553" i="7"/>
  <c r="K5553" i="7" s="1"/>
  <c r="J5554" i="7"/>
  <c r="K5554" i="7" s="1"/>
  <c r="J5555" i="7"/>
  <c r="K5555" i="7" s="1"/>
  <c r="J5556" i="7"/>
  <c r="K5556" i="7" s="1"/>
  <c r="J5557" i="7"/>
  <c r="K5557" i="7" s="1"/>
  <c r="J5558" i="7"/>
  <c r="K5558" i="7" s="1"/>
  <c r="J5559" i="7"/>
  <c r="K5559" i="7" s="1"/>
  <c r="J5560" i="7"/>
  <c r="K5560" i="7" s="1"/>
  <c r="J5561" i="7"/>
  <c r="K5561" i="7" s="1"/>
  <c r="J5562" i="7"/>
  <c r="K5562" i="7" s="1"/>
  <c r="J5563" i="7"/>
  <c r="K5563" i="7" s="1"/>
  <c r="J5564" i="7"/>
  <c r="K5564" i="7" s="1"/>
  <c r="J5565" i="7"/>
  <c r="K5565" i="7" s="1"/>
  <c r="J5566" i="7"/>
  <c r="K5566" i="7" s="1"/>
  <c r="J5567" i="7"/>
  <c r="K5567" i="7" s="1"/>
  <c r="J5568" i="7"/>
  <c r="K5568" i="7" s="1"/>
  <c r="J5569" i="7"/>
  <c r="K5569" i="7" s="1"/>
  <c r="J5570" i="7"/>
  <c r="K5570" i="7" s="1"/>
  <c r="J5571" i="7"/>
  <c r="K5571" i="7" s="1"/>
  <c r="J5572" i="7"/>
  <c r="K5572" i="7" s="1"/>
  <c r="J5573" i="7"/>
  <c r="K5573" i="7" s="1"/>
  <c r="J5574" i="7"/>
  <c r="K5574" i="7" s="1"/>
  <c r="J5575" i="7"/>
  <c r="K5575" i="7" s="1"/>
  <c r="J5576" i="7"/>
  <c r="K5576" i="7" s="1"/>
  <c r="J5577" i="7"/>
  <c r="K5577" i="7" s="1"/>
  <c r="J5578" i="7"/>
  <c r="K5578" i="7" s="1"/>
  <c r="J5579" i="7"/>
  <c r="K5579" i="7" s="1"/>
  <c r="J5580" i="7"/>
  <c r="K5580" i="7" s="1"/>
  <c r="J5581" i="7"/>
  <c r="K5581" i="7" s="1"/>
  <c r="J5582" i="7"/>
  <c r="K5582" i="7" s="1"/>
  <c r="J5583" i="7"/>
  <c r="K5583" i="7" s="1"/>
  <c r="J5584" i="7"/>
  <c r="K5584" i="7" s="1"/>
  <c r="J5585" i="7"/>
  <c r="K5585" i="7" s="1"/>
  <c r="J5586" i="7"/>
  <c r="K5586" i="7" s="1"/>
  <c r="J5587" i="7"/>
  <c r="K5587" i="7" s="1"/>
  <c r="J5588" i="7"/>
  <c r="K5588" i="7" s="1"/>
  <c r="J5589" i="7"/>
  <c r="K5589" i="7" s="1"/>
  <c r="J5590" i="7"/>
  <c r="K5590" i="7" s="1"/>
  <c r="J5591" i="7"/>
  <c r="K5591" i="7" s="1"/>
  <c r="J5592" i="7"/>
  <c r="K5592" i="7" s="1"/>
  <c r="J5593" i="7"/>
  <c r="K5593" i="7" s="1"/>
  <c r="J5594" i="7"/>
  <c r="K5594" i="7" s="1"/>
  <c r="J5595" i="7"/>
  <c r="K5595" i="7" s="1"/>
  <c r="J5596" i="7"/>
  <c r="K5596" i="7" s="1"/>
  <c r="J5597" i="7"/>
  <c r="K5597" i="7" s="1"/>
  <c r="J5598" i="7"/>
  <c r="K5598" i="7" s="1"/>
  <c r="J5599" i="7"/>
  <c r="K5599" i="7" s="1"/>
  <c r="J5600" i="7"/>
  <c r="K5600" i="7" s="1"/>
  <c r="J5601" i="7"/>
  <c r="K5601" i="7" s="1"/>
  <c r="J5602" i="7"/>
  <c r="K5602" i="7" s="1"/>
  <c r="J5603" i="7"/>
  <c r="K5603" i="7" s="1"/>
  <c r="J5604" i="7"/>
  <c r="K5604" i="7" s="1"/>
  <c r="J5605" i="7"/>
  <c r="K5605" i="7" s="1"/>
  <c r="J5606" i="7"/>
  <c r="K5606" i="7" s="1"/>
  <c r="J5607" i="7"/>
  <c r="K5607" i="7" s="1"/>
  <c r="J5608" i="7"/>
  <c r="K5608" i="7" s="1"/>
  <c r="J5609" i="7"/>
  <c r="K5609" i="7" s="1"/>
  <c r="J5610" i="7"/>
  <c r="K5610" i="7" s="1"/>
  <c r="J5611" i="7"/>
  <c r="K5611" i="7" s="1"/>
  <c r="J5612" i="7"/>
  <c r="K5612" i="7" s="1"/>
  <c r="J5613" i="7"/>
  <c r="K5613" i="7" s="1"/>
  <c r="J5614" i="7"/>
  <c r="K5614" i="7" s="1"/>
  <c r="J5615" i="7"/>
  <c r="K5615" i="7" s="1"/>
  <c r="J5616" i="7"/>
  <c r="K5616" i="7" s="1"/>
  <c r="J5617" i="7"/>
  <c r="K5617" i="7" s="1"/>
  <c r="J5618" i="7"/>
  <c r="K5618" i="7" s="1"/>
  <c r="J5619" i="7"/>
  <c r="K5619" i="7" s="1"/>
  <c r="J5620" i="7"/>
  <c r="K5620" i="7" s="1"/>
  <c r="J5621" i="7"/>
  <c r="K5621" i="7" s="1"/>
  <c r="J5622" i="7"/>
  <c r="K5622" i="7" s="1"/>
  <c r="J5623" i="7"/>
  <c r="K5623" i="7" s="1"/>
  <c r="J5624" i="7"/>
  <c r="K5624" i="7" s="1"/>
  <c r="J5625" i="7"/>
  <c r="K5625" i="7" s="1"/>
  <c r="J5626" i="7"/>
  <c r="K5626" i="7" s="1"/>
  <c r="J5627" i="7"/>
  <c r="K5627" i="7" s="1"/>
  <c r="J5628" i="7"/>
  <c r="K5628" i="7" s="1"/>
  <c r="J5629" i="7"/>
  <c r="K5629" i="7" s="1"/>
  <c r="J5630" i="7"/>
  <c r="K5630" i="7" s="1"/>
  <c r="J5631" i="7"/>
  <c r="K5631" i="7" s="1"/>
  <c r="J5632" i="7"/>
  <c r="K5632" i="7" s="1"/>
  <c r="J5633" i="7"/>
  <c r="K5633" i="7" s="1"/>
  <c r="J5634" i="7"/>
  <c r="K5634" i="7" s="1"/>
  <c r="J5635" i="7"/>
  <c r="K5635" i="7" s="1"/>
  <c r="J5636" i="7"/>
  <c r="K5636" i="7" s="1"/>
  <c r="J5637" i="7"/>
  <c r="K5637" i="7" s="1"/>
  <c r="J5638" i="7"/>
  <c r="K5638" i="7" s="1"/>
  <c r="J5639" i="7"/>
  <c r="K5639" i="7" s="1"/>
  <c r="J5640" i="7"/>
  <c r="K5640" i="7" s="1"/>
  <c r="J5641" i="7"/>
  <c r="K5641" i="7" s="1"/>
  <c r="J5642" i="7"/>
  <c r="K5642" i="7" s="1"/>
  <c r="J5643" i="7"/>
  <c r="K5643" i="7" s="1"/>
  <c r="J5644" i="7"/>
  <c r="K5644" i="7" s="1"/>
  <c r="J5645" i="7"/>
  <c r="K5645" i="7" s="1"/>
  <c r="J5646" i="7"/>
  <c r="K5646" i="7" s="1"/>
  <c r="J5647" i="7"/>
  <c r="K5647" i="7" s="1"/>
  <c r="J5648" i="7"/>
  <c r="K5648" i="7" s="1"/>
  <c r="J5649" i="7"/>
  <c r="K5649" i="7" s="1"/>
  <c r="J5650" i="7"/>
  <c r="K5650" i="7" s="1"/>
  <c r="J5651" i="7"/>
  <c r="K5651" i="7" s="1"/>
  <c r="J5652" i="7"/>
  <c r="K5652" i="7" s="1"/>
  <c r="J5653" i="7"/>
  <c r="K5653" i="7" s="1"/>
  <c r="J5654" i="7"/>
  <c r="K5654" i="7" s="1"/>
  <c r="J5655" i="7"/>
  <c r="K5655" i="7" s="1"/>
  <c r="J5656" i="7"/>
  <c r="K5656" i="7" s="1"/>
  <c r="J5657" i="7"/>
  <c r="K5657" i="7" s="1"/>
  <c r="J5658" i="7"/>
  <c r="K5658" i="7" s="1"/>
  <c r="J5659" i="7"/>
  <c r="K5659" i="7" s="1"/>
  <c r="J5660" i="7"/>
  <c r="K5660" i="7" s="1"/>
  <c r="J5661" i="7"/>
  <c r="K5661" i="7" s="1"/>
  <c r="J5662" i="7"/>
  <c r="K5662" i="7" s="1"/>
  <c r="J5663" i="7"/>
  <c r="K5663" i="7" s="1"/>
  <c r="J5664" i="7"/>
  <c r="K5664" i="7" s="1"/>
  <c r="J5665" i="7"/>
  <c r="K5665" i="7" s="1"/>
  <c r="J5666" i="7"/>
  <c r="K5666" i="7" s="1"/>
  <c r="J5667" i="7"/>
  <c r="K5667" i="7" s="1"/>
  <c r="J5668" i="7"/>
  <c r="K5668" i="7" s="1"/>
  <c r="J5669" i="7"/>
  <c r="K5669" i="7" s="1"/>
  <c r="J5670" i="7"/>
  <c r="K5670" i="7" s="1"/>
  <c r="J5671" i="7"/>
  <c r="K5671" i="7" s="1"/>
  <c r="J5672" i="7"/>
  <c r="K5672" i="7" s="1"/>
  <c r="J5673" i="7"/>
  <c r="K5673" i="7" s="1"/>
  <c r="J5674" i="7"/>
  <c r="K5674" i="7" s="1"/>
  <c r="J5675" i="7"/>
  <c r="K5675" i="7" s="1"/>
  <c r="J5676" i="7"/>
  <c r="K5676" i="7" s="1"/>
  <c r="J5677" i="7"/>
  <c r="K5677" i="7" s="1"/>
  <c r="J5678" i="7"/>
  <c r="K5678" i="7" s="1"/>
  <c r="J5679" i="7"/>
  <c r="K5679" i="7" s="1"/>
  <c r="J5680" i="7"/>
  <c r="K5680" i="7" s="1"/>
  <c r="J5681" i="7"/>
  <c r="K5681" i="7" s="1"/>
  <c r="J5682" i="7"/>
  <c r="K5682" i="7" s="1"/>
  <c r="J5683" i="7"/>
  <c r="K5683" i="7" s="1"/>
  <c r="J5684" i="7"/>
  <c r="K5684" i="7" s="1"/>
  <c r="J5685" i="7"/>
  <c r="K5685" i="7" s="1"/>
  <c r="J5686" i="7"/>
  <c r="K5686" i="7" s="1"/>
  <c r="J5687" i="7"/>
  <c r="K5687" i="7" s="1"/>
  <c r="J5688" i="7"/>
  <c r="K5688" i="7" s="1"/>
  <c r="J5689" i="7"/>
  <c r="K5689" i="7" s="1"/>
  <c r="J5690" i="7"/>
  <c r="K5690" i="7" s="1"/>
  <c r="J5691" i="7"/>
  <c r="K5691" i="7" s="1"/>
  <c r="J5692" i="7"/>
  <c r="K5692" i="7" s="1"/>
  <c r="J5693" i="7"/>
  <c r="K5693" i="7" s="1"/>
  <c r="J5694" i="7"/>
  <c r="K5694" i="7" s="1"/>
  <c r="J5695" i="7"/>
  <c r="K5695" i="7" s="1"/>
  <c r="J5696" i="7"/>
  <c r="K5696" i="7" s="1"/>
  <c r="J5697" i="7"/>
  <c r="K5697" i="7" s="1"/>
  <c r="J5698" i="7"/>
  <c r="K5698" i="7" s="1"/>
  <c r="J5699" i="7"/>
  <c r="K5699" i="7" s="1"/>
  <c r="J5700" i="7"/>
  <c r="K5700" i="7" s="1"/>
  <c r="J5701" i="7"/>
  <c r="K5701" i="7" s="1"/>
  <c r="J5702" i="7"/>
  <c r="K5702" i="7" s="1"/>
  <c r="J5703" i="7"/>
  <c r="K5703" i="7" s="1"/>
  <c r="J5704" i="7"/>
  <c r="K5704" i="7" s="1"/>
  <c r="J5705" i="7"/>
  <c r="K5705" i="7" s="1"/>
  <c r="J5706" i="7"/>
  <c r="K5706" i="7" s="1"/>
  <c r="J5707" i="7"/>
  <c r="K5707" i="7" s="1"/>
  <c r="J5708" i="7"/>
  <c r="K5708" i="7" s="1"/>
  <c r="J5709" i="7"/>
  <c r="K5709" i="7" s="1"/>
  <c r="J5710" i="7"/>
  <c r="K5710" i="7" s="1"/>
  <c r="J5711" i="7"/>
  <c r="K5711" i="7" s="1"/>
  <c r="J5712" i="7"/>
  <c r="K5712" i="7" s="1"/>
  <c r="J5713" i="7"/>
  <c r="K5713" i="7" s="1"/>
  <c r="J5714" i="7"/>
  <c r="K5714" i="7" s="1"/>
  <c r="J5715" i="7"/>
  <c r="K5715" i="7" s="1"/>
  <c r="J5716" i="7"/>
  <c r="K5716" i="7" s="1"/>
  <c r="J5717" i="7"/>
  <c r="K5717" i="7" s="1"/>
  <c r="J5718" i="7"/>
  <c r="K5718" i="7" s="1"/>
  <c r="J5719" i="7"/>
  <c r="K5719" i="7" s="1"/>
  <c r="J5720" i="7"/>
  <c r="K5720" i="7" s="1"/>
  <c r="J5721" i="7"/>
  <c r="K5721" i="7" s="1"/>
  <c r="J5722" i="7"/>
  <c r="K5722" i="7" s="1"/>
  <c r="J5723" i="7"/>
  <c r="K5723" i="7" s="1"/>
  <c r="J5724" i="7"/>
  <c r="K5724" i="7" s="1"/>
  <c r="J5725" i="7"/>
  <c r="K5725" i="7" s="1"/>
  <c r="J5726" i="7"/>
  <c r="K5726" i="7" s="1"/>
  <c r="J5727" i="7"/>
  <c r="K5727" i="7" s="1"/>
  <c r="J5728" i="7"/>
  <c r="K5728" i="7" s="1"/>
  <c r="J5729" i="7"/>
  <c r="K5729" i="7" s="1"/>
  <c r="J5730" i="7"/>
  <c r="K5730" i="7" s="1"/>
  <c r="J5731" i="7"/>
  <c r="K5731" i="7" s="1"/>
  <c r="J5732" i="7"/>
  <c r="K5732" i="7" s="1"/>
  <c r="J5733" i="7"/>
  <c r="K5733" i="7" s="1"/>
  <c r="J5734" i="7"/>
  <c r="K5734" i="7" s="1"/>
  <c r="J5735" i="7"/>
  <c r="K5735" i="7" s="1"/>
  <c r="J5736" i="7"/>
  <c r="K5736" i="7" s="1"/>
  <c r="J5737" i="7"/>
  <c r="K5737" i="7" s="1"/>
  <c r="J5738" i="7"/>
  <c r="K5738" i="7" s="1"/>
  <c r="J5739" i="7"/>
  <c r="K5739" i="7" s="1"/>
  <c r="J5740" i="7"/>
  <c r="K5740" i="7" s="1"/>
  <c r="J5741" i="7"/>
  <c r="K5741" i="7" s="1"/>
  <c r="J5742" i="7"/>
  <c r="K5742" i="7" s="1"/>
  <c r="J5743" i="7"/>
  <c r="K5743" i="7" s="1"/>
  <c r="J5744" i="7"/>
  <c r="K5744" i="7" s="1"/>
  <c r="J5745" i="7"/>
  <c r="K5745" i="7" s="1"/>
  <c r="J5746" i="7"/>
  <c r="K5746" i="7" s="1"/>
  <c r="J5747" i="7"/>
  <c r="K5747" i="7" s="1"/>
  <c r="J5748" i="7"/>
  <c r="K5748" i="7" s="1"/>
  <c r="J5749" i="7"/>
  <c r="K5749" i="7" s="1"/>
  <c r="J5750" i="7"/>
  <c r="K5750" i="7" s="1"/>
  <c r="J5751" i="7"/>
  <c r="K5751" i="7" s="1"/>
  <c r="J5752" i="7"/>
  <c r="K5752" i="7" s="1"/>
  <c r="J5753" i="7"/>
  <c r="K5753" i="7" s="1"/>
  <c r="J5754" i="7"/>
  <c r="K5754" i="7" s="1"/>
  <c r="J5755" i="7"/>
  <c r="K5755" i="7" s="1"/>
  <c r="J5756" i="7"/>
  <c r="K5756" i="7" s="1"/>
  <c r="J5757" i="7"/>
  <c r="K5757" i="7" s="1"/>
  <c r="J5758" i="7"/>
  <c r="K5758" i="7" s="1"/>
  <c r="J5759" i="7"/>
  <c r="K5759" i="7" s="1"/>
  <c r="J5760" i="7"/>
  <c r="K5760" i="7" s="1"/>
  <c r="J5761" i="7"/>
  <c r="K5761" i="7" s="1"/>
  <c r="J5762" i="7"/>
  <c r="K5762" i="7" s="1"/>
  <c r="J5763" i="7"/>
  <c r="K5763" i="7" s="1"/>
  <c r="J5764" i="7"/>
  <c r="K5764" i="7" s="1"/>
  <c r="J5765" i="7"/>
  <c r="K5765" i="7" s="1"/>
  <c r="J5766" i="7"/>
  <c r="K5766" i="7" s="1"/>
  <c r="J5767" i="7"/>
  <c r="K5767" i="7" s="1"/>
  <c r="J5768" i="7"/>
  <c r="K5768" i="7" s="1"/>
  <c r="J5769" i="7"/>
  <c r="K5769" i="7" s="1"/>
  <c r="J5770" i="7"/>
  <c r="K5770" i="7" s="1"/>
  <c r="J5771" i="7"/>
  <c r="K5771" i="7" s="1"/>
  <c r="J5772" i="7"/>
  <c r="K5772" i="7" s="1"/>
  <c r="J5773" i="7"/>
  <c r="K5773" i="7" s="1"/>
  <c r="J5774" i="7"/>
  <c r="K5774" i="7" s="1"/>
  <c r="J5775" i="7"/>
  <c r="K5775" i="7" s="1"/>
  <c r="J5776" i="7"/>
  <c r="K5776" i="7" s="1"/>
  <c r="J5777" i="7"/>
  <c r="K5777" i="7" s="1"/>
  <c r="J5778" i="7"/>
  <c r="K5778" i="7" s="1"/>
  <c r="J5779" i="7"/>
  <c r="K5779" i="7" s="1"/>
  <c r="J5780" i="7"/>
  <c r="K5780" i="7" s="1"/>
  <c r="J5781" i="7"/>
  <c r="K5781" i="7" s="1"/>
  <c r="J5782" i="7"/>
  <c r="K5782" i="7" s="1"/>
  <c r="J5783" i="7"/>
  <c r="K5783" i="7" s="1"/>
  <c r="J5784" i="7"/>
  <c r="K5784" i="7" s="1"/>
  <c r="J5785" i="7"/>
  <c r="K5785" i="7" s="1"/>
  <c r="J5786" i="7"/>
  <c r="K5786" i="7" s="1"/>
  <c r="J5787" i="7"/>
  <c r="K5787" i="7" s="1"/>
  <c r="J5788" i="7"/>
  <c r="K5788" i="7" s="1"/>
  <c r="J5789" i="7"/>
  <c r="K5789" i="7" s="1"/>
  <c r="J5790" i="7"/>
  <c r="K5790" i="7" s="1"/>
  <c r="J5791" i="7"/>
  <c r="K5791" i="7" s="1"/>
  <c r="J5792" i="7"/>
  <c r="K5792" i="7" s="1"/>
  <c r="J5793" i="7"/>
  <c r="K5793" i="7" s="1"/>
  <c r="J5794" i="7"/>
  <c r="K5794" i="7" s="1"/>
  <c r="J5795" i="7"/>
  <c r="K5795" i="7" s="1"/>
  <c r="J5796" i="7"/>
  <c r="K5796" i="7" s="1"/>
  <c r="J5797" i="7"/>
  <c r="K5797" i="7" s="1"/>
  <c r="J5798" i="7"/>
  <c r="K5798" i="7" s="1"/>
  <c r="J5799" i="7"/>
  <c r="K5799" i="7" s="1"/>
  <c r="J5800" i="7"/>
  <c r="K5800" i="7" s="1"/>
  <c r="J5801" i="7"/>
  <c r="K5801" i="7" s="1"/>
  <c r="J5802" i="7"/>
  <c r="K5802" i="7" s="1"/>
  <c r="J5803" i="7"/>
  <c r="K5803" i="7" s="1"/>
  <c r="J5804" i="7"/>
  <c r="K5804" i="7" s="1"/>
  <c r="J5805" i="7"/>
  <c r="K5805" i="7" s="1"/>
  <c r="J5806" i="7"/>
  <c r="K5806" i="7" s="1"/>
  <c r="J5807" i="7"/>
  <c r="K5807" i="7" s="1"/>
  <c r="J5808" i="7"/>
  <c r="K5808" i="7" s="1"/>
  <c r="J5809" i="7"/>
  <c r="K5809" i="7" s="1"/>
  <c r="J5810" i="7"/>
  <c r="K5810" i="7" s="1"/>
  <c r="J5811" i="7"/>
  <c r="K5811" i="7" s="1"/>
  <c r="J5812" i="7"/>
  <c r="K5812" i="7" s="1"/>
  <c r="J5813" i="7"/>
  <c r="K5813" i="7" s="1"/>
  <c r="J5814" i="7"/>
  <c r="K5814" i="7" s="1"/>
  <c r="J5815" i="7"/>
  <c r="K5815" i="7" s="1"/>
  <c r="J5816" i="7"/>
  <c r="K5816" i="7" s="1"/>
  <c r="J5817" i="7"/>
  <c r="K5817" i="7" s="1"/>
  <c r="J5818" i="7"/>
  <c r="K5818" i="7" s="1"/>
  <c r="J5819" i="7"/>
  <c r="K5819" i="7" s="1"/>
  <c r="J5820" i="7"/>
  <c r="K5820" i="7" s="1"/>
  <c r="J5821" i="7"/>
  <c r="K5821" i="7" s="1"/>
  <c r="J5822" i="7"/>
  <c r="K5822" i="7" s="1"/>
  <c r="J5823" i="7"/>
  <c r="K5823" i="7" s="1"/>
  <c r="J5824" i="7"/>
  <c r="K5824" i="7" s="1"/>
  <c r="J5825" i="7"/>
  <c r="K5825" i="7" s="1"/>
  <c r="J5826" i="7"/>
  <c r="K5826" i="7" s="1"/>
  <c r="J5827" i="7"/>
  <c r="K5827" i="7" s="1"/>
  <c r="J5828" i="7"/>
  <c r="K5828" i="7" s="1"/>
  <c r="J5829" i="7"/>
  <c r="K5829" i="7" s="1"/>
  <c r="J5830" i="7"/>
  <c r="K5830" i="7" s="1"/>
  <c r="J5831" i="7"/>
  <c r="K5831" i="7" s="1"/>
  <c r="J5832" i="7"/>
  <c r="K5832" i="7" s="1"/>
  <c r="J5833" i="7"/>
  <c r="K5833" i="7" s="1"/>
  <c r="J5834" i="7"/>
  <c r="K5834" i="7" s="1"/>
  <c r="J5835" i="7"/>
  <c r="K5835" i="7" s="1"/>
  <c r="J5836" i="7"/>
  <c r="K5836" i="7" s="1"/>
  <c r="J5837" i="7"/>
  <c r="K5837" i="7" s="1"/>
  <c r="J5838" i="7"/>
  <c r="K5838" i="7" s="1"/>
  <c r="J5839" i="7"/>
  <c r="K5839" i="7" s="1"/>
  <c r="J5840" i="7"/>
  <c r="K5840" i="7" s="1"/>
  <c r="J5841" i="7"/>
  <c r="K5841" i="7" s="1"/>
  <c r="J5842" i="7"/>
  <c r="K5842" i="7" s="1"/>
  <c r="J5843" i="7"/>
  <c r="K5843" i="7" s="1"/>
  <c r="J5844" i="7"/>
  <c r="K5844" i="7" s="1"/>
  <c r="J5845" i="7"/>
  <c r="K5845" i="7" s="1"/>
  <c r="J5846" i="7"/>
  <c r="K5846" i="7" s="1"/>
  <c r="J5847" i="7"/>
  <c r="K5847" i="7" s="1"/>
  <c r="J5848" i="7"/>
  <c r="K5848" i="7" s="1"/>
  <c r="J5849" i="7"/>
  <c r="K5849" i="7" s="1"/>
  <c r="J5850" i="7"/>
  <c r="K5850" i="7" s="1"/>
  <c r="J5851" i="7"/>
  <c r="K5851" i="7" s="1"/>
  <c r="J5852" i="7"/>
  <c r="K5852" i="7" s="1"/>
  <c r="J5853" i="7"/>
  <c r="K5853" i="7" s="1"/>
  <c r="J5854" i="7"/>
  <c r="K5854" i="7" s="1"/>
  <c r="J5855" i="7"/>
  <c r="K5855" i="7" s="1"/>
  <c r="J5856" i="7"/>
  <c r="K5856" i="7" s="1"/>
  <c r="J5857" i="7"/>
  <c r="K5857" i="7" s="1"/>
  <c r="J5858" i="7"/>
  <c r="K5858" i="7" s="1"/>
  <c r="J5859" i="7"/>
  <c r="K5859" i="7" s="1"/>
  <c r="J5860" i="7"/>
  <c r="K5860" i="7" s="1"/>
  <c r="J5861" i="7"/>
  <c r="K5861" i="7" s="1"/>
  <c r="J5862" i="7"/>
  <c r="K5862" i="7" s="1"/>
  <c r="J5863" i="7"/>
  <c r="K5863" i="7" s="1"/>
  <c r="J5864" i="7"/>
  <c r="K5864" i="7" s="1"/>
  <c r="J5865" i="7"/>
  <c r="K5865" i="7" s="1"/>
  <c r="J5866" i="7"/>
  <c r="K5866" i="7" s="1"/>
  <c r="J5867" i="7"/>
  <c r="K5867" i="7" s="1"/>
  <c r="J5868" i="7"/>
  <c r="K5868" i="7" s="1"/>
  <c r="J5869" i="7"/>
  <c r="K5869" i="7" s="1"/>
  <c r="J5870" i="7"/>
  <c r="K5870" i="7" s="1"/>
  <c r="J5871" i="7"/>
  <c r="K5871" i="7" s="1"/>
  <c r="J5872" i="7"/>
  <c r="K5872" i="7" s="1"/>
  <c r="J5873" i="7"/>
  <c r="K5873" i="7" s="1"/>
  <c r="J5874" i="7"/>
  <c r="K5874" i="7" s="1"/>
  <c r="J5875" i="7"/>
  <c r="K5875" i="7" s="1"/>
  <c r="J5876" i="7"/>
  <c r="K5876" i="7" s="1"/>
  <c r="J5877" i="7"/>
  <c r="K5877" i="7" s="1"/>
  <c r="J5878" i="7"/>
  <c r="K5878" i="7" s="1"/>
  <c r="J5879" i="7"/>
  <c r="K5879" i="7" s="1"/>
  <c r="J5880" i="7"/>
  <c r="K5880" i="7" s="1"/>
  <c r="J5881" i="7"/>
  <c r="K5881" i="7" s="1"/>
  <c r="J5882" i="7"/>
  <c r="K5882" i="7" s="1"/>
  <c r="J5883" i="7"/>
  <c r="K5883" i="7" s="1"/>
  <c r="J5884" i="7"/>
  <c r="K5884" i="7" s="1"/>
  <c r="J5885" i="7"/>
  <c r="K5885" i="7" s="1"/>
  <c r="J5886" i="7"/>
  <c r="K5886" i="7" s="1"/>
  <c r="J5887" i="7"/>
  <c r="K5887" i="7" s="1"/>
  <c r="J5888" i="7"/>
  <c r="K5888" i="7" s="1"/>
  <c r="J5889" i="7"/>
  <c r="K5889" i="7" s="1"/>
  <c r="J5890" i="7"/>
  <c r="K5890" i="7" s="1"/>
  <c r="J5891" i="7"/>
  <c r="K5891" i="7" s="1"/>
  <c r="J5892" i="7"/>
  <c r="K5892" i="7" s="1"/>
  <c r="J5893" i="7"/>
  <c r="K5893" i="7" s="1"/>
  <c r="J5894" i="7"/>
  <c r="K5894" i="7" s="1"/>
  <c r="J5895" i="7"/>
  <c r="K5895" i="7" s="1"/>
  <c r="J5896" i="7"/>
  <c r="K5896" i="7" s="1"/>
  <c r="J5897" i="7"/>
  <c r="K5897" i="7" s="1"/>
  <c r="J5898" i="7"/>
  <c r="K5898" i="7" s="1"/>
  <c r="J5899" i="7"/>
  <c r="K5899" i="7" s="1"/>
  <c r="J5900" i="7"/>
  <c r="K5900" i="7" s="1"/>
  <c r="J5901" i="7"/>
  <c r="K5901" i="7" s="1"/>
  <c r="J5902" i="7"/>
  <c r="K5902" i="7" s="1"/>
  <c r="J5903" i="7"/>
  <c r="K5903" i="7" s="1"/>
  <c r="J5904" i="7"/>
  <c r="K5904" i="7" s="1"/>
  <c r="J5905" i="7"/>
  <c r="K5905" i="7" s="1"/>
  <c r="J5906" i="7"/>
  <c r="K5906" i="7" s="1"/>
  <c r="J5907" i="7"/>
  <c r="K5907" i="7" s="1"/>
  <c r="J5908" i="7"/>
  <c r="K5908" i="7" s="1"/>
  <c r="J5909" i="7"/>
  <c r="K5909" i="7" s="1"/>
  <c r="J5910" i="7"/>
  <c r="K5910" i="7" s="1"/>
  <c r="J5911" i="7"/>
  <c r="K5911" i="7" s="1"/>
  <c r="J5912" i="7"/>
  <c r="K5912" i="7" s="1"/>
  <c r="J5913" i="7"/>
  <c r="K5913" i="7" s="1"/>
  <c r="J5914" i="7"/>
  <c r="K5914" i="7" s="1"/>
  <c r="J5915" i="7"/>
  <c r="K5915" i="7" s="1"/>
  <c r="J5916" i="7"/>
  <c r="K5916" i="7" s="1"/>
  <c r="J5917" i="7"/>
  <c r="K5917" i="7" s="1"/>
  <c r="J5918" i="7"/>
  <c r="K5918" i="7" s="1"/>
  <c r="J5919" i="7"/>
  <c r="K5919" i="7" s="1"/>
  <c r="J5920" i="7"/>
  <c r="K5920" i="7" s="1"/>
  <c r="J5921" i="7"/>
  <c r="K5921" i="7" s="1"/>
  <c r="J5922" i="7"/>
  <c r="K5922" i="7" s="1"/>
  <c r="J5923" i="7"/>
  <c r="K5923" i="7" s="1"/>
  <c r="J5924" i="7"/>
  <c r="K5924" i="7" s="1"/>
  <c r="J5925" i="7"/>
  <c r="K5925" i="7" s="1"/>
  <c r="J5926" i="7"/>
  <c r="K5926" i="7" s="1"/>
  <c r="J5927" i="7"/>
  <c r="K5927" i="7" s="1"/>
  <c r="J5928" i="7"/>
  <c r="K5928" i="7" s="1"/>
  <c r="J5929" i="7"/>
  <c r="K5929" i="7" s="1"/>
  <c r="J5930" i="7"/>
  <c r="K5930" i="7" s="1"/>
  <c r="J5931" i="7"/>
  <c r="K5931" i="7" s="1"/>
  <c r="J5932" i="7"/>
  <c r="K5932" i="7" s="1"/>
  <c r="J5933" i="7"/>
  <c r="K5933" i="7" s="1"/>
  <c r="J5934" i="7"/>
  <c r="K5934" i="7" s="1"/>
  <c r="J5935" i="7"/>
  <c r="K5935" i="7" s="1"/>
  <c r="J5936" i="7"/>
  <c r="K5936" i="7" s="1"/>
  <c r="J5937" i="7"/>
  <c r="K5937" i="7" s="1"/>
  <c r="J5938" i="7"/>
  <c r="K5938" i="7" s="1"/>
  <c r="J5939" i="7"/>
  <c r="K5939" i="7" s="1"/>
  <c r="J5940" i="7"/>
  <c r="K5940" i="7" s="1"/>
  <c r="J5941" i="7"/>
  <c r="K5941" i="7" s="1"/>
  <c r="J5942" i="7"/>
  <c r="K5942" i="7" s="1"/>
  <c r="J5943" i="7"/>
  <c r="K5943" i="7" s="1"/>
  <c r="J5944" i="7"/>
  <c r="K5944" i="7" s="1"/>
  <c r="J5945" i="7"/>
  <c r="K5945" i="7" s="1"/>
  <c r="J5946" i="7"/>
  <c r="K5946" i="7" s="1"/>
  <c r="J5947" i="7"/>
  <c r="K5947" i="7" s="1"/>
  <c r="J5948" i="7"/>
  <c r="K5948" i="7" s="1"/>
  <c r="J5949" i="7"/>
  <c r="K5949" i="7" s="1"/>
  <c r="J5950" i="7"/>
  <c r="K5950" i="7" s="1"/>
  <c r="J5951" i="7"/>
  <c r="K5951" i="7" s="1"/>
  <c r="J5952" i="7"/>
  <c r="K5952" i="7" s="1"/>
  <c r="J5953" i="7"/>
  <c r="K5953" i="7" s="1"/>
  <c r="J5954" i="7"/>
  <c r="K5954" i="7" s="1"/>
  <c r="J5955" i="7"/>
  <c r="K5955" i="7" s="1"/>
  <c r="J5956" i="7"/>
  <c r="K5956" i="7" s="1"/>
  <c r="J5957" i="7"/>
  <c r="K5957" i="7" s="1"/>
  <c r="J5958" i="7"/>
  <c r="K5958" i="7" s="1"/>
  <c r="J5959" i="7"/>
  <c r="K5959" i="7" s="1"/>
  <c r="J5960" i="7"/>
  <c r="K5960" i="7" s="1"/>
  <c r="J5961" i="7"/>
  <c r="K5961" i="7" s="1"/>
  <c r="J5962" i="7"/>
  <c r="K5962" i="7" s="1"/>
  <c r="J5963" i="7"/>
  <c r="K5963" i="7" s="1"/>
  <c r="J5964" i="7"/>
  <c r="K5964" i="7" s="1"/>
  <c r="J5965" i="7"/>
  <c r="K5965" i="7" s="1"/>
  <c r="J5966" i="7"/>
  <c r="K5966" i="7" s="1"/>
  <c r="J5967" i="7"/>
  <c r="K5967" i="7" s="1"/>
  <c r="J5968" i="7"/>
  <c r="K5968" i="7" s="1"/>
  <c r="J5969" i="7"/>
  <c r="K5969" i="7" s="1"/>
  <c r="J5970" i="7"/>
  <c r="K5970" i="7" s="1"/>
  <c r="J5971" i="7"/>
  <c r="K5971" i="7" s="1"/>
  <c r="J5972" i="7"/>
  <c r="K5972" i="7" s="1"/>
  <c r="J5973" i="7"/>
  <c r="K5973" i="7" s="1"/>
  <c r="J5974" i="7"/>
  <c r="K5974" i="7" s="1"/>
  <c r="J5975" i="7"/>
  <c r="K5975" i="7" s="1"/>
  <c r="J5976" i="7"/>
  <c r="K5976" i="7" s="1"/>
  <c r="J5977" i="7"/>
  <c r="K5977" i="7" s="1"/>
  <c r="J5978" i="7"/>
  <c r="K5978" i="7" s="1"/>
  <c r="J5979" i="7"/>
  <c r="K5979" i="7" s="1"/>
  <c r="J5980" i="7"/>
  <c r="K5980" i="7" s="1"/>
  <c r="J5981" i="7"/>
  <c r="K5981" i="7" s="1"/>
  <c r="J5982" i="7"/>
  <c r="K5982" i="7" s="1"/>
  <c r="J5983" i="7"/>
  <c r="K5983" i="7" s="1"/>
  <c r="J5984" i="7"/>
  <c r="K5984" i="7" s="1"/>
  <c r="J5985" i="7"/>
  <c r="K5985" i="7" s="1"/>
  <c r="J5986" i="7"/>
  <c r="K5986" i="7" s="1"/>
  <c r="J5987" i="7"/>
  <c r="K5987" i="7" s="1"/>
  <c r="J5988" i="7"/>
  <c r="K5988" i="7" s="1"/>
  <c r="J5989" i="7"/>
  <c r="K5989" i="7" s="1"/>
  <c r="J5990" i="7"/>
  <c r="K5990" i="7" s="1"/>
  <c r="J5991" i="7"/>
  <c r="K5991" i="7" s="1"/>
  <c r="J5992" i="7"/>
  <c r="K5992" i="7" s="1"/>
  <c r="J5993" i="7"/>
  <c r="K5993" i="7" s="1"/>
  <c r="J5994" i="7"/>
  <c r="K5994" i="7" s="1"/>
  <c r="J5995" i="7"/>
  <c r="K5995" i="7" s="1"/>
  <c r="J5996" i="7"/>
  <c r="K5996" i="7" s="1"/>
  <c r="J5997" i="7"/>
  <c r="K5997" i="7" s="1"/>
  <c r="J5998" i="7"/>
  <c r="K5998" i="7" s="1"/>
  <c r="J5999" i="7"/>
  <c r="K5999" i="7" s="1"/>
  <c r="J6000" i="7"/>
  <c r="K6000" i="7" s="1"/>
  <c r="J6001" i="7"/>
  <c r="K6001" i="7" s="1"/>
  <c r="J6002" i="7"/>
  <c r="K6002" i="7" s="1"/>
  <c r="J6003" i="7"/>
  <c r="K6003" i="7" s="1"/>
  <c r="J6004" i="7"/>
  <c r="K6004" i="7" s="1"/>
  <c r="J6005" i="7"/>
  <c r="K6005" i="7" s="1"/>
  <c r="J6006" i="7"/>
  <c r="K6006" i="7" s="1"/>
  <c r="J6007" i="7"/>
  <c r="K6007" i="7" s="1"/>
  <c r="J6008" i="7"/>
  <c r="K6008" i="7" s="1"/>
  <c r="J6009" i="7"/>
  <c r="K6009" i="7" s="1"/>
  <c r="J6010" i="7"/>
  <c r="K6010" i="7" s="1"/>
  <c r="J6011" i="7"/>
  <c r="K6011" i="7" s="1"/>
  <c r="J6012" i="7"/>
  <c r="K6012" i="7" s="1"/>
  <c r="J6013" i="7"/>
  <c r="K6013" i="7" s="1"/>
  <c r="J6014" i="7"/>
  <c r="K6014" i="7" s="1"/>
  <c r="J6015" i="7"/>
  <c r="K6015" i="7" s="1"/>
  <c r="J6016" i="7"/>
  <c r="K6016" i="7" s="1"/>
  <c r="J6017" i="7"/>
  <c r="K6017" i="7" s="1"/>
  <c r="J6018" i="7"/>
  <c r="K6018" i="7" s="1"/>
  <c r="J6019" i="7"/>
  <c r="K6019" i="7" s="1"/>
  <c r="J6020" i="7"/>
  <c r="K6020" i="7" s="1"/>
  <c r="J6021" i="7"/>
  <c r="K6021" i="7" s="1"/>
  <c r="J6022" i="7"/>
  <c r="K6022" i="7" s="1"/>
  <c r="J6023" i="7"/>
  <c r="K6023" i="7" s="1"/>
  <c r="J6024" i="7"/>
  <c r="K6024" i="7" s="1"/>
  <c r="J6025" i="7"/>
  <c r="K6025" i="7" s="1"/>
  <c r="J6026" i="7"/>
  <c r="K6026" i="7" s="1"/>
  <c r="J6027" i="7"/>
  <c r="K6027" i="7" s="1"/>
  <c r="J6028" i="7"/>
  <c r="K6028" i="7" s="1"/>
  <c r="J6029" i="7"/>
  <c r="K6029" i="7" s="1"/>
  <c r="J6030" i="7"/>
  <c r="K6030" i="7" s="1"/>
  <c r="J6031" i="7"/>
  <c r="K6031" i="7" s="1"/>
  <c r="J6032" i="7"/>
  <c r="K6032" i="7" s="1"/>
  <c r="J6033" i="7"/>
  <c r="K6033" i="7" s="1"/>
  <c r="J6034" i="7"/>
  <c r="K6034" i="7" s="1"/>
  <c r="J6035" i="7"/>
  <c r="K6035" i="7" s="1"/>
  <c r="J6036" i="7"/>
  <c r="K6036" i="7" s="1"/>
  <c r="J6037" i="7"/>
  <c r="K6037" i="7" s="1"/>
  <c r="J6038" i="7"/>
  <c r="K6038" i="7" s="1"/>
  <c r="J6039" i="7"/>
  <c r="K6039" i="7" s="1"/>
  <c r="J6040" i="7"/>
  <c r="K6040" i="7" s="1"/>
  <c r="J6041" i="7"/>
  <c r="K6041" i="7" s="1"/>
  <c r="J6042" i="7"/>
  <c r="K6042" i="7" s="1"/>
  <c r="J6043" i="7"/>
  <c r="K6043" i="7" s="1"/>
  <c r="J6044" i="7"/>
  <c r="K6044" i="7" s="1"/>
  <c r="J6045" i="7"/>
  <c r="K6045" i="7" s="1"/>
  <c r="J6046" i="7"/>
  <c r="K6046" i="7" s="1"/>
  <c r="J6047" i="7"/>
  <c r="K6047" i="7" s="1"/>
  <c r="J6048" i="7"/>
  <c r="K6048" i="7" s="1"/>
  <c r="J6049" i="7"/>
  <c r="K6049" i="7" s="1"/>
  <c r="J6050" i="7"/>
  <c r="K6050" i="7" s="1"/>
  <c r="J6051" i="7"/>
  <c r="K6051" i="7" s="1"/>
  <c r="J6052" i="7"/>
  <c r="K6052" i="7" s="1"/>
  <c r="J6053" i="7"/>
  <c r="K6053" i="7" s="1"/>
  <c r="J6054" i="7"/>
  <c r="K6054" i="7" s="1"/>
  <c r="J6055" i="7"/>
  <c r="K6055" i="7" s="1"/>
  <c r="J6056" i="7"/>
  <c r="K6056" i="7" s="1"/>
  <c r="J6057" i="7"/>
  <c r="K6057" i="7" s="1"/>
  <c r="J6058" i="7"/>
  <c r="K6058" i="7" s="1"/>
  <c r="J6059" i="7"/>
  <c r="K6059" i="7" s="1"/>
  <c r="J6060" i="7"/>
  <c r="K6060" i="7" s="1"/>
  <c r="J6061" i="7"/>
  <c r="K6061" i="7" s="1"/>
  <c r="J6062" i="7"/>
  <c r="K6062" i="7" s="1"/>
  <c r="J6063" i="7"/>
  <c r="K6063" i="7" s="1"/>
  <c r="J6064" i="7"/>
  <c r="K6064" i="7" s="1"/>
  <c r="J6065" i="7"/>
  <c r="K6065" i="7" s="1"/>
  <c r="J6066" i="7"/>
  <c r="K6066" i="7" s="1"/>
  <c r="J6067" i="7"/>
  <c r="K6067" i="7" s="1"/>
  <c r="J6068" i="7"/>
  <c r="K6068" i="7" s="1"/>
  <c r="J6069" i="7"/>
  <c r="K6069" i="7" s="1"/>
  <c r="J6070" i="7"/>
  <c r="K6070" i="7" s="1"/>
  <c r="J6071" i="7"/>
  <c r="K6071" i="7" s="1"/>
  <c r="J6072" i="7"/>
  <c r="K6072" i="7" s="1"/>
  <c r="J6073" i="7"/>
  <c r="K6073" i="7" s="1"/>
  <c r="J6074" i="7"/>
  <c r="K6074" i="7" s="1"/>
  <c r="J6075" i="7"/>
  <c r="K6075" i="7" s="1"/>
  <c r="J6076" i="7"/>
  <c r="K6076" i="7" s="1"/>
  <c r="J6077" i="7"/>
  <c r="K6077" i="7" s="1"/>
  <c r="J6078" i="7"/>
  <c r="K6078" i="7" s="1"/>
  <c r="J6079" i="7"/>
  <c r="K6079" i="7" s="1"/>
  <c r="J6080" i="7"/>
  <c r="K6080" i="7" s="1"/>
  <c r="J6081" i="7"/>
  <c r="K6081" i="7" s="1"/>
  <c r="J6082" i="7"/>
  <c r="K6082" i="7" s="1"/>
  <c r="J6083" i="7"/>
  <c r="K6083" i="7" s="1"/>
  <c r="J6084" i="7"/>
  <c r="K6084" i="7" s="1"/>
  <c r="J6085" i="7"/>
  <c r="K6085" i="7" s="1"/>
  <c r="J6086" i="7"/>
  <c r="K6086" i="7" s="1"/>
  <c r="J6087" i="7"/>
  <c r="K6087" i="7" s="1"/>
  <c r="J6088" i="7"/>
  <c r="K6088" i="7" s="1"/>
  <c r="J6089" i="7"/>
  <c r="K6089" i="7" s="1"/>
  <c r="J6090" i="7"/>
  <c r="K6090" i="7" s="1"/>
  <c r="J6091" i="7"/>
  <c r="K6091" i="7" s="1"/>
  <c r="J6092" i="7"/>
  <c r="K6092" i="7" s="1"/>
  <c r="J6093" i="7"/>
  <c r="K6093" i="7" s="1"/>
  <c r="J6094" i="7"/>
  <c r="K6094" i="7" s="1"/>
  <c r="J6095" i="7"/>
  <c r="K6095" i="7" s="1"/>
  <c r="J6096" i="7"/>
  <c r="K6096" i="7" s="1"/>
  <c r="J6097" i="7"/>
  <c r="K6097" i="7" s="1"/>
  <c r="J6098" i="7"/>
  <c r="K6098" i="7" s="1"/>
  <c r="J6099" i="7"/>
  <c r="K6099" i="7" s="1"/>
  <c r="J6100" i="7"/>
  <c r="K6100" i="7" s="1"/>
  <c r="J6101" i="7"/>
  <c r="K6101" i="7" s="1"/>
  <c r="J6102" i="7"/>
  <c r="K6102" i="7" s="1"/>
  <c r="J6103" i="7"/>
  <c r="K6103" i="7" s="1"/>
  <c r="J6104" i="7"/>
  <c r="K6104" i="7" s="1"/>
  <c r="J6105" i="7"/>
  <c r="K6105" i="7" s="1"/>
  <c r="J6106" i="7"/>
  <c r="K6106" i="7" s="1"/>
  <c r="J6107" i="7"/>
  <c r="K6107" i="7" s="1"/>
  <c r="J6108" i="7"/>
  <c r="K6108" i="7" s="1"/>
  <c r="J6109" i="7"/>
  <c r="K6109" i="7" s="1"/>
  <c r="J6110" i="7"/>
  <c r="K6110" i="7" s="1"/>
  <c r="J6111" i="7"/>
  <c r="K6111" i="7" s="1"/>
  <c r="J6112" i="7"/>
  <c r="K6112" i="7" s="1"/>
  <c r="J6113" i="7"/>
  <c r="K6113" i="7" s="1"/>
  <c r="J6114" i="7"/>
  <c r="K6114" i="7" s="1"/>
  <c r="J6115" i="7"/>
  <c r="K6115" i="7" s="1"/>
  <c r="J6116" i="7"/>
  <c r="K6116" i="7" s="1"/>
  <c r="J6117" i="7"/>
  <c r="K6117" i="7" s="1"/>
  <c r="J6118" i="7"/>
  <c r="K6118" i="7" s="1"/>
  <c r="J6119" i="7"/>
  <c r="K6119" i="7" s="1"/>
  <c r="J6120" i="7"/>
  <c r="K6120" i="7" s="1"/>
  <c r="J6121" i="7"/>
  <c r="K6121" i="7" s="1"/>
  <c r="J6122" i="7"/>
  <c r="K6122" i="7" s="1"/>
  <c r="J6123" i="7"/>
  <c r="K6123" i="7" s="1"/>
  <c r="J6124" i="7"/>
  <c r="K6124" i="7" s="1"/>
  <c r="J6125" i="7"/>
  <c r="K6125" i="7" s="1"/>
  <c r="J6126" i="7"/>
  <c r="K6126" i="7" s="1"/>
  <c r="J6127" i="7"/>
  <c r="K6127" i="7" s="1"/>
  <c r="J6128" i="7"/>
  <c r="K6128" i="7" s="1"/>
  <c r="J6129" i="7"/>
  <c r="K6129" i="7" s="1"/>
  <c r="J6130" i="7"/>
  <c r="K6130" i="7" s="1"/>
  <c r="J6131" i="7"/>
  <c r="K6131" i="7" s="1"/>
  <c r="J6132" i="7"/>
  <c r="K6132" i="7" s="1"/>
  <c r="J6133" i="7"/>
  <c r="K6133" i="7" s="1"/>
  <c r="J6134" i="7"/>
  <c r="K6134" i="7" s="1"/>
  <c r="J6135" i="7"/>
  <c r="K6135" i="7" s="1"/>
  <c r="J6136" i="7"/>
  <c r="K6136" i="7" s="1"/>
  <c r="J6137" i="7"/>
  <c r="K6137" i="7" s="1"/>
  <c r="J6138" i="7"/>
  <c r="K6138" i="7" s="1"/>
  <c r="J6139" i="7"/>
  <c r="K6139" i="7" s="1"/>
  <c r="J6140" i="7"/>
  <c r="K6140" i="7" s="1"/>
  <c r="J6141" i="7"/>
  <c r="K6141" i="7" s="1"/>
  <c r="J6142" i="7"/>
  <c r="K6142" i="7" s="1"/>
  <c r="J6143" i="7"/>
  <c r="K6143" i="7" s="1"/>
  <c r="J6144" i="7"/>
  <c r="K6144" i="7" s="1"/>
  <c r="J6145" i="7"/>
  <c r="K6145" i="7" s="1"/>
  <c r="J6146" i="7"/>
  <c r="K6146" i="7" s="1"/>
  <c r="J6147" i="7"/>
  <c r="K6147" i="7" s="1"/>
  <c r="J6148" i="7"/>
  <c r="K6148" i="7" s="1"/>
  <c r="J6149" i="7"/>
  <c r="K6149" i="7" s="1"/>
  <c r="J6150" i="7"/>
  <c r="K6150" i="7" s="1"/>
  <c r="J6151" i="7"/>
  <c r="K6151" i="7" s="1"/>
  <c r="J6152" i="7"/>
  <c r="K6152" i="7" s="1"/>
  <c r="J6153" i="7"/>
  <c r="K6153" i="7" s="1"/>
  <c r="J6154" i="7"/>
  <c r="K6154" i="7" s="1"/>
  <c r="J6155" i="7"/>
  <c r="K6155" i="7" s="1"/>
  <c r="J6156" i="7"/>
  <c r="K6156" i="7" s="1"/>
  <c r="J6157" i="7"/>
  <c r="K6157" i="7" s="1"/>
  <c r="J6158" i="7"/>
  <c r="K6158" i="7" s="1"/>
  <c r="J6159" i="7"/>
  <c r="K6159" i="7" s="1"/>
  <c r="J6160" i="7"/>
  <c r="K6160" i="7" s="1"/>
  <c r="J6161" i="7"/>
  <c r="K6161" i="7" s="1"/>
  <c r="J6162" i="7"/>
  <c r="K6162" i="7" s="1"/>
  <c r="J6163" i="7"/>
  <c r="K6163" i="7" s="1"/>
  <c r="J6164" i="7"/>
  <c r="K6164" i="7" s="1"/>
  <c r="J6165" i="7"/>
  <c r="K6165" i="7" s="1"/>
  <c r="J6166" i="7"/>
  <c r="K6166" i="7" s="1"/>
  <c r="J6167" i="7"/>
  <c r="K6167" i="7" s="1"/>
  <c r="J6168" i="7"/>
  <c r="K6168" i="7" s="1"/>
  <c r="J6169" i="7"/>
  <c r="K6169" i="7" s="1"/>
  <c r="J6170" i="7"/>
  <c r="K6170" i="7" s="1"/>
  <c r="J6171" i="7"/>
  <c r="K6171" i="7" s="1"/>
  <c r="J6172" i="7"/>
  <c r="K6172" i="7" s="1"/>
  <c r="J6173" i="7"/>
  <c r="K6173" i="7" s="1"/>
  <c r="J6174" i="7"/>
  <c r="K6174" i="7" s="1"/>
  <c r="J6175" i="7"/>
  <c r="K6175" i="7" s="1"/>
  <c r="J6176" i="7"/>
  <c r="K6176" i="7" s="1"/>
  <c r="J6177" i="7"/>
  <c r="K6177" i="7" s="1"/>
  <c r="J6178" i="7"/>
  <c r="K6178" i="7" s="1"/>
  <c r="J6179" i="7"/>
  <c r="K6179" i="7" s="1"/>
  <c r="J6180" i="7"/>
  <c r="K6180" i="7" s="1"/>
  <c r="J6181" i="7"/>
  <c r="K6181" i="7" s="1"/>
  <c r="J6182" i="7"/>
  <c r="K6182" i="7" s="1"/>
  <c r="J6183" i="7"/>
  <c r="K6183" i="7" s="1"/>
  <c r="J6184" i="7"/>
  <c r="K6184" i="7" s="1"/>
  <c r="J6185" i="7"/>
  <c r="K6185" i="7" s="1"/>
  <c r="J6186" i="7"/>
  <c r="K6186" i="7" s="1"/>
  <c r="J6187" i="7"/>
  <c r="K6187" i="7" s="1"/>
  <c r="J6188" i="7"/>
  <c r="K6188" i="7" s="1"/>
  <c r="J6189" i="7"/>
  <c r="K6189" i="7" s="1"/>
  <c r="J6190" i="7"/>
  <c r="K6190" i="7" s="1"/>
  <c r="J6191" i="7"/>
  <c r="K6191" i="7" s="1"/>
  <c r="J6192" i="7"/>
  <c r="K6192" i="7" s="1"/>
  <c r="J6193" i="7"/>
  <c r="K6193" i="7" s="1"/>
  <c r="J6194" i="7"/>
  <c r="K6194" i="7" s="1"/>
  <c r="J6195" i="7"/>
  <c r="K6195" i="7" s="1"/>
  <c r="J6196" i="7"/>
  <c r="K6196" i="7" s="1"/>
  <c r="J6197" i="7"/>
  <c r="K6197" i="7" s="1"/>
  <c r="J6198" i="7"/>
  <c r="K6198" i="7" s="1"/>
  <c r="J6199" i="7"/>
  <c r="K6199" i="7" s="1"/>
  <c r="J6200" i="7"/>
  <c r="K6200" i="7" s="1"/>
  <c r="J6201" i="7"/>
  <c r="K6201" i="7" s="1"/>
  <c r="J6202" i="7"/>
  <c r="K6202" i="7" s="1"/>
  <c r="J6203" i="7"/>
  <c r="K6203" i="7" s="1"/>
  <c r="J6204" i="7"/>
  <c r="K6204" i="7" s="1"/>
  <c r="J6205" i="7"/>
  <c r="K6205" i="7" s="1"/>
  <c r="J6206" i="7"/>
  <c r="K6206" i="7" s="1"/>
  <c r="J6207" i="7"/>
  <c r="K6207" i="7" s="1"/>
  <c r="J6208" i="7"/>
  <c r="K6208" i="7" s="1"/>
  <c r="J6209" i="7"/>
  <c r="K6209" i="7" s="1"/>
  <c r="J6210" i="7"/>
  <c r="K6210" i="7" s="1"/>
  <c r="J6211" i="7"/>
  <c r="K6211" i="7" s="1"/>
  <c r="J6212" i="7"/>
  <c r="K6212" i="7" s="1"/>
  <c r="J6213" i="7"/>
  <c r="K6213" i="7" s="1"/>
  <c r="J6214" i="7"/>
  <c r="K6214" i="7" s="1"/>
  <c r="J6215" i="7"/>
  <c r="K6215" i="7" s="1"/>
  <c r="J6216" i="7"/>
  <c r="K6216" i="7" s="1"/>
  <c r="J6217" i="7"/>
  <c r="K6217" i="7" s="1"/>
  <c r="J6218" i="7"/>
  <c r="K6218" i="7" s="1"/>
  <c r="J6219" i="7"/>
  <c r="K6219" i="7" s="1"/>
  <c r="J6220" i="7"/>
  <c r="K6220" i="7" s="1"/>
  <c r="J6221" i="7"/>
  <c r="K6221" i="7" s="1"/>
  <c r="J6222" i="7"/>
  <c r="K6222" i="7" s="1"/>
  <c r="J6223" i="7"/>
  <c r="K6223" i="7" s="1"/>
  <c r="J6224" i="7"/>
  <c r="K6224" i="7" s="1"/>
  <c r="J6225" i="7"/>
  <c r="K6225" i="7" s="1"/>
  <c r="J6226" i="7"/>
  <c r="K6226" i="7" s="1"/>
  <c r="J6227" i="7"/>
  <c r="K6227" i="7" s="1"/>
  <c r="J6228" i="7"/>
  <c r="K6228" i="7" s="1"/>
  <c r="J6229" i="7"/>
  <c r="K6229" i="7" s="1"/>
  <c r="J6230" i="7"/>
  <c r="K6230" i="7" s="1"/>
  <c r="J6231" i="7"/>
  <c r="K6231" i="7" s="1"/>
  <c r="J6232" i="7"/>
  <c r="K6232" i="7" s="1"/>
  <c r="J6233" i="7"/>
  <c r="K6233" i="7" s="1"/>
  <c r="J6234" i="7"/>
  <c r="K6234" i="7" s="1"/>
  <c r="J6235" i="7"/>
  <c r="K6235" i="7" s="1"/>
  <c r="J6236" i="7"/>
  <c r="K6236" i="7" s="1"/>
  <c r="J6237" i="7"/>
  <c r="K6237" i="7" s="1"/>
  <c r="J6238" i="7"/>
  <c r="K6238" i="7" s="1"/>
  <c r="J6239" i="7"/>
  <c r="K6239" i="7" s="1"/>
  <c r="J6240" i="7"/>
  <c r="K6240" i="7" s="1"/>
  <c r="J6241" i="7"/>
  <c r="K6241" i="7" s="1"/>
  <c r="J6242" i="7"/>
  <c r="K6242" i="7" s="1"/>
  <c r="J6243" i="7"/>
  <c r="K6243" i="7" s="1"/>
  <c r="J6244" i="7"/>
  <c r="K6244" i="7" s="1"/>
  <c r="J6245" i="7"/>
  <c r="K6245" i="7" s="1"/>
  <c r="J6246" i="7"/>
  <c r="K6246" i="7" s="1"/>
  <c r="J6247" i="7"/>
  <c r="K6247" i="7" s="1"/>
  <c r="J6248" i="7"/>
  <c r="K6248" i="7" s="1"/>
  <c r="J6249" i="7"/>
  <c r="K6249" i="7" s="1"/>
  <c r="J6250" i="7"/>
  <c r="K6250" i="7" s="1"/>
  <c r="J6251" i="7"/>
  <c r="K6251" i="7" s="1"/>
  <c r="J6252" i="7"/>
  <c r="K6252" i="7" s="1"/>
  <c r="J6253" i="7"/>
  <c r="K6253" i="7" s="1"/>
  <c r="J6254" i="7"/>
  <c r="K6254" i="7" s="1"/>
  <c r="J6255" i="7"/>
  <c r="K6255" i="7" s="1"/>
  <c r="J6256" i="7"/>
  <c r="K6256" i="7" s="1"/>
  <c r="J6257" i="7"/>
  <c r="K6257" i="7" s="1"/>
  <c r="J6258" i="7"/>
  <c r="K6258" i="7" s="1"/>
  <c r="J6259" i="7"/>
  <c r="K6259" i="7" s="1"/>
  <c r="J6260" i="7"/>
  <c r="K6260" i="7" s="1"/>
  <c r="J6261" i="7"/>
  <c r="K6261" i="7" s="1"/>
  <c r="J6262" i="7"/>
  <c r="K6262" i="7" s="1"/>
  <c r="J6263" i="7"/>
  <c r="K6263" i="7" s="1"/>
  <c r="J6264" i="7"/>
  <c r="K6264" i="7" s="1"/>
  <c r="J6265" i="7"/>
  <c r="K6265" i="7" s="1"/>
  <c r="J6266" i="7"/>
  <c r="K6266" i="7" s="1"/>
  <c r="J6267" i="7"/>
  <c r="K6267" i="7" s="1"/>
  <c r="J6268" i="7"/>
  <c r="K6268" i="7" s="1"/>
  <c r="J6269" i="7"/>
  <c r="K6269" i="7" s="1"/>
  <c r="J6270" i="7"/>
  <c r="K6270" i="7" s="1"/>
  <c r="J6271" i="7"/>
  <c r="K6271" i="7" s="1"/>
  <c r="J6272" i="7"/>
  <c r="K6272" i="7" s="1"/>
  <c r="J6273" i="7"/>
  <c r="K6273" i="7" s="1"/>
  <c r="J6274" i="7"/>
  <c r="K6274" i="7" s="1"/>
  <c r="J6275" i="7"/>
  <c r="K6275" i="7" s="1"/>
  <c r="J6276" i="7"/>
  <c r="K6276" i="7" s="1"/>
  <c r="J6277" i="7"/>
  <c r="K6277" i="7" s="1"/>
  <c r="J6278" i="7"/>
  <c r="K6278" i="7" s="1"/>
  <c r="J6279" i="7"/>
  <c r="K6279" i="7" s="1"/>
  <c r="J6280" i="7"/>
  <c r="K6280" i="7" s="1"/>
  <c r="J6281" i="7"/>
  <c r="K6281" i="7" s="1"/>
  <c r="J6282" i="7"/>
  <c r="K6282" i="7" s="1"/>
  <c r="J6283" i="7"/>
  <c r="K6283" i="7" s="1"/>
  <c r="J6284" i="7"/>
  <c r="K6284" i="7" s="1"/>
  <c r="J6285" i="7"/>
  <c r="K6285" i="7" s="1"/>
  <c r="J6286" i="7"/>
  <c r="K6286" i="7" s="1"/>
  <c r="J6287" i="7"/>
  <c r="K6287" i="7" s="1"/>
  <c r="J6288" i="7"/>
  <c r="K6288" i="7" s="1"/>
  <c r="J6289" i="7"/>
  <c r="K6289" i="7" s="1"/>
  <c r="J6290" i="7"/>
  <c r="K6290" i="7" s="1"/>
  <c r="J6291" i="7"/>
  <c r="K6291" i="7" s="1"/>
  <c r="J6292" i="7"/>
  <c r="K6292" i="7" s="1"/>
  <c r="J6293" i="7"/>
  <c r="K6293" i="7" s="1"/>
  <c r="J6294" i="7"/>
  <c r="K6294" i="7" s="1"/>
  <c r="J6295" i="7"/>
  <c r="K6295" i="7" s="1"/>
  <c r="J6296" i="7"/>
  <c r="K6296" i="7" s="1"/>
  <c r="J6297" i="7"/>
  <c r="K6297" i="7" s="1"/>
  <c r="J6298" i="7"/>
  <c r="K6298" i="7" s="1"/>
  <c r="J6299" i="7"/>
  <c r="K6299" i="7" s="1"/>
  <c r="J6300" i="7"/>
  <c r="K6300" i="7" s="1"/>
  <c r="J6301" i="7"/>
  <c r="K6301" i="7" s="1"/>
  <c r="J6302" i="7"/>
  <c r="K6302" i="7" s="1"/>
  <c r="J6303" i="7"/>
  <c r="K6303" i="7" s="1"/>
  <c r="J6304" i="7"/>
  <c r="K6304" i="7" s="1"/>
  <c r="J6305" i="7"/>
  <c r="K6305" i="7" s="1"/>
  <c r="J6306" i="7"/>
  <c r="K6306" i="7" s="1"/>
  <c r="J6307" i="7"/>
  <c r="K6307" i="7" s="1"/>
  <c r="J6308" i="7"/>
  <c r="K6308" i="7" s="1"/>
  <c r="J6309" i="7"/>
  <c r="K6309" i="7" s="1"/>
  <c r="J6310" i="7"/>
  <c r="K6310" i="7" s="1"/>
  <c r="J6311" i="7"/>
  <c r="K6311" i="7" s="1"/>
  <c r="J6312" i="7"/>
  <c r="K6312" i="7" s="1"/>
  <c r="J6313" i="7"/>
  <c r="K6313" i="7" s="1"/>
  <c r="J6314" i="7"/>
  <c r="K6314" i="7" s="1"/>
  <c r="J6315" i="7"/>
  <c r="K6315" i="7" s="1"/>
  <c r="J6316" i="7"/>
  <c r="K6316" i="7" s="1"/>
  <c r="J6317" i="7"/>
  <c r="K6317" i="7" s="1"/>
  <c r="J6318" i="7"/>
  <c r="K6318" i="7" s="1"/>
  <c r="J6319" i="7"/>
  <c r="K6319" i="7" s="1"/>
  <c r="J6320" i="7"/>
  <c r="K6320" i="7" s="1"/>
  <c r="J6321" i="7"/>
  <c r="K6321" i="7" s="1"/>
  <c r="J6322" i="7"/>
  <c r="K6322" i="7" s="1"/>
  <c r="J6323" i="7"/>
  <c r="K6323" i="7" s="1"/>
  <c r="J6324" i="7"/>
  <c r="K6324" i="7" s="1"/>
  <c r="J6325" i="7"/>
  <c r="K6325" i="7" s="1"/>
  <c r="J6326" i="7"/>
  <c r="K6326" i="7" s="1"/>
  <c r="J6327" i="7"/>
  <c r="K6327" i="7" s="1"/>
  <c r="J6328" i="7"/>
  <c r="K6328" i="7" s="1"/>
  <c r="J6329" i="7"/>
  <c r="K6329" i="7" s="1"/>
  <c r="J6330" i="7"/>
  <c r="K6330" i="7" s="1"/>
  <c r="J6331" i="7"/>
  <c r="K6331" i="7" s="1"/>
  <c r="J6332" i="7"/>
  <c r="K6332" i="7" s="1"/>
  <c r="J6333" i="7"/>
  <c r="K6333" i="7" s="1"/>
  <c r="J6334" i="7"/>
  <c r="K6334" i="7" s="1"/>
  <c r="J6335" i="7"/>
  <c r="K6335" i="7" s="1"/>
  <c r="J6336" i="7"/>
  <c r="K6336" i="7" s="1"/>
  <c r="J6337" i="7"/>
  <c r="K6337" i="7" s="1"/>
  <c r="J6338" i="7"/>
  <c r="K6338" i="7" s="1"/>
  <c r="J6339" i="7"/>
  <c r="K6339" i="7" s="1"/>
  <c r="J6340" i="7"/>
  <c r="K6340" i="7" s="1"/>
  <c r="J6341" i="7"/>
  <c r="K6341" i="7" s="1"/>
  <c r="J6342" i="7"/>
  <c r="K6342" i="7" s="1"/>
  <c r="J6343" i="7"/>
  <c r="K6343" i="7" s="1"/>
  <c r="J6344" i="7"/>
  <c r="K6344" i="7" s="1"/>
  <c r="J6345" i="7"/>
  <c r="K6345" i="7" s="1"/>
  <c r="J6346" i="7"/>
  <c r="K6346" i="7" s="1"/>
  <c r="J6347" i="7"/>
  <c r="K6347" i="7" s="1"/>
  <c r="J6348" i="7"/>
  <c r="K6348" i="7" s="1"/>
  <c r="J6349" i="7"/>
  <c r="K6349" i="7" s="1"/>
  <c r="J6350" i="7"/>
  <c r="K6350" i="7" s="1"/>
  <c r="J6351" i="7"/>
  <c r="K6351" i="7" s="1"/>
  <c r="J6352" i="7"/>
  <c r="K6352" i="7" s="1"/>
  <c r="J6353" i="7"/>
  <c r="K6353" i="7" s="1"/>
  <c r="J6354" i="7"/>
  <c r="K6354" i="7" s="1"/>
  <c r="J6355" i="7"/>
  <c r="K6355" i="7" s="1"/>
  <c r="J6356" i="7"/>
  <c r="K6356" i="7" s="1"/>
  <c r="J6357" i="7"/>
  <c r="K6357" i="7" s="1"/>
  <c r="J6358" i="7"/>
  <c r="K6358" i="7" s="1"/>
  <c r="J6359" i="7"/>
  <c r="K6359" i="7" s="1"/>
  <c r="J6360" i="7"/>
  <c r="K6360" i="7" s="1"/>
  <c r="J6361" i="7"/>
  <c r="K6361" i="7" s="1"/>
  <c r="J6362" i="7"/>
  <c r="K6362" i="7" s="1"/>
  <c r="J6363" i="7"/>
  <c r="K6363" i="7" s="1"/>
  <c r="J6364" i="7"/>
  <c r="K6364" i="7" s="1"/>
  <c r="J6365" i="7"/>
  <c r="K6365" i="7" s="1"/>
  <c r="J6366" i="7"/>
  <c r="K6366" i="7" s="1"/>
  <c r="J6367" i="7"/>
  <c r="K6367" i="7" s="1"/>
  <c r="J6368" i="7"/>
  <c r="K6368" i="7" s="1"/>
  <c r="J6369" i="7"/>
  <c r="K6369" i="7" s="1"/>
  <c r="J6370" i="7"/>
  <c r="K6370" i="7" s="1"/>
  <c r="J6371" i="7"/>
  <c r="K6371" i="7" s="1"/>
  <c r="J6372" i="7"/>
  <c r="K6372" i="7" s="1"/>
  <c r="J6373" i="7"/>
  <c r="K6373" i="7" s="1"/>
  <c r="J6374" i="7"/>
  <c r="K6374" i="7" s="1"/>
  <c r="J6375" i="7"/>
  <c r="K6375" i="7" s="1"/>
  <c r="J6376" i="7"/>
  <c r="K6376" i="7" s="1"/>
  <c r="J6377" i="7"/>
  <c r="K6377" i="7" s="1"/>
  <c r="J6378" i="7"/>
  <c r="K6378" i="7" s="1"/>
  <c r="J6379" i="7"/>
  <c r="K6379" i="7" s="1"/>
  <c r="J6380" i="7"/>
  <c r="K6380" i="7" s="1"/>
  <c r="J6381" i="7"/>
  <c r="K6381" i="7" s="1"/>
  <c r="J6382" i="7"/>
  <c r="K6382" i="7" s="1"/>
  <c r="J6383" i="7"/>
  <c r="K6383" i="7" s="1"/>
  <c r="J6384" i="7"/>
  <c r="K6384" i="7" s="1"/>
  <c r="J6385" i="7"/>
  <c r="K6385" i="7" s="1"/>
  <c r="J6386" i="7"/>
  <c r="K6386" i="7" s="1"/>
  <c r="J6387" i="7"/>
  <c r="K6387" i="7" s="1"/>
  <c r="J6388" i="7"/>
  <c r="K6388" i="7" s="1"/>
  <c r="J6389" i="7"/>
  <c r="K6389" i="7" s="1"/>
  <c r="J6390" i="7"/>
  <c r="K6390" i="7" s="1"/>
  <c r="J6391" i="7"/>
  <c r="K6391" i="7" s="1"/>
  <c r="J6392" i="7"/>
  <c r="K6392" i="7" s="1"/>
  <c r="J6393" i="7"/>
  <c r="K6393" i="7" s="1"/>
  <c r="J6394" i="7"/>
  <c r="K6394" i="7" s="1"/>
  <c r="J6395" i="7"/>
  <c r="K6395" i="7" s="1"/>
  <c r="J6396" i="7"/>
  <c r="K6396" i="7" s="1"/>
  <c r="J6397" i="7"/>
  <c r="K6397" i="7" s="1"/>
  <c r="J6398" i="7"/>
  <c r="K6398" i="7" s="1"/>
  <c r="J6399" i="7"/>
  <c r="K6399" i="7" s="1"/>
  <c r="J6400" i="7"/>
  <c r="K6400" i="7" s="1"/>
  <c r="J6401" i="7"/>
  <c r="K6401" i="7" s="1"/>
  <c r="J6402" i="7"/>
  <c r="K6402" i="7" s="1"/>
  <c r="J6403" i="7"/>
  <c r="K6403" i="7" s="1"/>
  <c r="J6404" i="7"/>
  <c r="K6404" i="7" s="1"/>
  <c r="J6405" i="7"/>
  <c r="K6405" i="7" s="1"/>
  <c r="J6406" i="7"/>
  <c r="K6406" i="7" s="1"/>
  <c r="J6407" i="7"/>
  <c r="K6407" i="7" s="1"/>
  <c r="J6408" i="7"/>
  <c r="K6408" i="7" s="1"/>
  <c r="J6409" i="7"/>
  <c r="K6409" i="7" s="1"/>
  <c r="J6410" i="7"/>
  <c r="K6410" i="7" s="1"/>
  <c r="J6411" i="7"/>
  <c r="K6411" i="7" s="1"/>
  <c r="J6412" i="7"/>
  <c r="K6412" i="7" s="1"/>
  <c r="J6413" i="7"/>
  <c r="K6413" i="7" s="1"/>
  <c r="J6414" i="7"/>
  <c r="K6414" i="7" s="1"/>
  <c r="J6415" i="7"/>
  <c r="K6415" i="7" s="1"/>
  <c r="J6416" i="7"/>
  <c r="K6416" i="7" s="1"/>
  <c r="J6417" i="7"/>
  <c r="K6417" i="7" s="1"/>
  <c r="J6418" i="7"/>
  <c r="K6418" i="7" s="1"/>
  <c r="J6419" i="7"/>
  <c r="K6419" i="7" s="1"/>
  <c r="J6420" i="7"/>
  <c r="K6420" i="7" s="1"/>
  <c r="J6421" i="7"/>
  <c r="K6421" i="7" s="1"/>
  <c r="J6422" i="7"/>
  <c r="K6422" i="7" s="1"/>
  <c r="J6423" i="7"/>
  <c r="K6423" i="7" s="1"/>
  <c r="J6424" i="7"/>
  <c r="K6424" i="7" s="1"/>
  <c r="J6425" i="7"/>
  <c r="K6425" i="7" s="1"/>
  <c r="J6426" i="7"/>
  <c r="K6426" i="7" s="1"/>
  <c r="J6427" i="7"/>
  <c r="K6427" i="7" s="1"/>
  <c r="J6428" i="7"/>
  <c r="K6428" i="7" s="1"/>
  <c r="J6429" i="7"/>
  <c r="K6429" i="7" s="1"/>
  <c r="J6430" i="7"/>
  <c r="K6430" i="7" s="1"/>
  <c r="J6431" i="7"/>
  <c r="K6431" i="7" s="1"/>
  <c r="J6432" i="7"/>
  <c r="K6432" i="7" s="1"/>
  <c r="J6433" i="7"/>
  <c r="K6433" i="7" s="1"/>
  <c r="J6434" i="7"/>
  <c r="K6434" i="7" s="1"/>
  <c r="J6435" i="7"/>
  <c r="K6435" i="7" s="1"/>
  <c r="J6436" i="7"/>
  <c r="K6436" i="7" s="1"/>
  <c r="J6437" i="7"/>
  <c r="K6437" i="7" s="1"/>
  <c r="J6438" i="7"/>
  <c r="K6438" i="7" s="1"/>
  <c r="J6439" i="7"/>
  <c r="K6439" i="7" s="1"/>
  <c r="J6440" i="7"/>
  <c r="K6440" i="7" s="1"/>
  <c r="J6441" i="7"/>
  <c r="K6441" i="7" s="1"/>
  <c r="J6442" i="7"/>
  <c r="K6442" i="7" s="1"/>
  <c r="J6443" i="7"/>
  <c r="K6443" i="7" s="1"/>
  <c r="J6444" i="7"/>
  <c r="K6444" i="7" s="1"/>
  <c r="J6445" i="7"/>
  <c r="K6445" i="7" s="1"/>
  <c r="J6446" i="7"/>
  <c r="K6446" i="7" s="1"/>
  <c r="J6447" i="7"/>
  <c r="K6447" i="7" s="1"/>
  <c r="J6448" i="7"/>
  <c r="K6448" i="7" s="1"/>
  <c r="J6449" i="7"/>
  <c r="K6449" i="7" s="1"/>
  <c r="J6450" i="7"/>
  <c r="K6450" i="7" s="1"/>
  <c r="J6451" i="7"/>
  <c r="K6451" i="7" s="1"/>
  <c r="J6452" i="7"/>
  <c r="K6452" i="7" s="1"/>
  <c r="J6453" i="7"/>
  <c r="K6453" i="7" s="1"/>
  <c r="J6454" i="7"/>
  <c r="K6454" i="7" s="1"/>
  <c r="J6455" i="7"/>
  <c r="K6455" i="7" s="1"/>
  <c r="J6456" i="7"/>
  <c r="K6456" i="7" s="1"/>
  <c r="J6457" i="7"/>
  <c r="K6457" i="7" s="1"/>
  <c r="J6458" i="7"/>
  <c r="K6458" i="7" s="1"/>
  <c r="J6459" i="7"/>
  <c r="K6459" i="7" s="1"/>
  <c r="J6460" i="7"/>
  <c r="K6460" i="7" s="1"/>
  <c r="J6461" i="7"/>
  <c r="K6461" i="7" s="1"/>
  <c r="J6462" i="7"/>
  <c r="K6462" i="7" s="1"/>
  <c r="J6463" i="7"/>
  <c r="K6463" i="7" s="1"/>
  <c r="J6464" i="7"/>
  <c r="K6464" i="7" s="1"/>
  <c r="J6465" i="7"/>
  <c r="K6465" i="7" s="1"/>
  <c r="J6466" i="7"/>
  <c r="K6466" i="7" s="1"/>
  <c r="J6467" i="7"/>
  <c r="K6467" i="7" s="1"/>
  <c r="J6468" i="7"/>
  <c r="K6468" i="7" s="1"/>
  <c r="J6469" i="7"/>
  <c r="K6469" i="7" s="1"/>
  <c r="J6470" i="7"/>
  <c r="K6470" i="7" s="1"/>
  <c r="J6471" i="7"/>
  <c r="K6471" i="7" s="1"/>
  <c r="J6472" i="7"/>
  <c r="K6472" i="7" s="1"/>
  <c r="J6473" i="7"/>
  <c r="K6473" i="7" s="1"/>
  <c r="J6474" i="7"/>
  <c r="K6474" i="7" s="1"/>
  <c r="J6475" i="7"/>
  <c r="K6475" i="7" s="1"/>
  <c r="J6476" i="7"/>
  <c r="K6476" i="7" s="1"/>
  <c r="J6477" i="7"/>
  <c r="K6477" i="7" s="1"/>
  <c r="J6478" i="7"/>
  <c r="K6478" i="7" s="1"/>
  <c r="J6479" i="7"/>
  <c r="K6479" i="7" s="1"/>
  <c r="J6480" i="7"/>
  <c r="K6480" i="7" s="1"/>
  <c r="J6481" i="7"/>
  <c r="K6481" i="7" s="1"/>
  <c r="J6482" i="7"/>
  <c r="K6482" i="7" s="1"/>
  <c r="J6483" i="7"/>
  <c r="K6483" i="7" s="1"/>
  <c r="J6484" i="7"/>
  <c r="K6484" i="7" s="1"/>
  <c r="J6485" i="7"/>
  <c r="K6485" i="7" s="1"/>
  <c r="J6486" i="7"/>
  <c r="K6486" i="7" s="1"/>
  <c r="J6487" i="7"/>
  <c r="K6487" i="7" s="1"/>
  <c r="J6488" i="7"/>
  <c r="K6488" i="7" s="1"/>
  <c r="J6489" i="7"/>
  <c r="K6489" i="7" s="1"/>
  <c r="J6490" i="7"/>
  <c r="K6490" i="7" s="1"/>
  <c r="J6491" i="7"/>
  <c r="K6491" i="7" s="1"/>
  <c r="J6492" i="7"/>
  <c r="K6492" i="7" s="1"/>
  <c r="J6493" i="7"/>
  <c r="K6493" i="7" s="1"/>
  <c r="J6494" i="7"/>
  <c r="K6494" i="7" s="1"/>
  <c r="J6495" i="7"/>
  <c r="K6495" i="7" s="1"/>
  <c r="J6496" i="7"/>
  <c r="K6496" i="7" s="1"/>
  <c r="J6497" i="7"/>
  <c r="K6497" i="7" s="1"/>
  <c r="J6498" i="7"/>
  <c r="K6498" i="7" s="1"/>
  <c r="J6499" i="7"/>
  <c r="K6499" i="7" s="1"/>
  <c r="J6500" i="7"/>
  <c r="K6500" i="7" s="1"/>
  <c r="J6501" i="7"/>
  <c r="K6501" i="7" s="1"/>
  <c r="J6502" i="7"/>
  <c r="K6502" i="7" s="1"/>
  <c r="J6503" i="7"/>
  <c r="K6503" i="7" s="1"/>
  <c r="J6504" i="7"/>
  <c r="K6504" i="7" s="1"/>
  <c r="J6505" i="7"/>
  <c r="K6505" i="7" s="1"/>
  <c r="J6506" i="7"/>
  <c r="K6506" i="7" s="1"/>
  <c r="J6507" i="7"/>
  <c r="K6507" i="7" s="1"/>
  <c r="J6508" i="7"/>
  <c r="K6508" i="7" s="1"/>
  <c r="J6509" i="7"/>
  <c r="K6509" i="7" s="1"/>
  <c r="J6510" i="7"/>
  <c r="K6510" i="7" s="1"/>
  <c r="J6511" i="7"/>
  <c r="K6511" i="7" s="1"/>
  <c r="J6512" i="7"/>
  <c r="K6512" i="7" s="1"/>
  <c r="J6513" i="7"/>
  <c r="K6513" i="7" s="1"/>
  <c r="J6514" i="7"/>
  <c r="K6514" i="7" s="1"/>
  <c r="J6515" i="7"/>
  <c r="K6515" i="7" s="1"/>
  <c r="J6516" i="7"/>
  <c r="K6516" i="7" s="1"/>
  <c r="J6517" i="7"/>
  <c r="K6517" i="7" s="1"/>
  <c r="J6518" i="7"/>
  <c r="K6518" i="7" s="1"/>
  <c r="J6519" i="7"/>
  <c r="K6519" i="7" s="1"/>
  <c r="J6520" i="7"/>
  <c r="K6520" i="7" s="1"/>
  <c r="J6521" i="7"/>
  <c r="K6521" i="7" s="1"/>
  <c r="J6522" i="7"/>
  <c r="K6522" i="7" s="1"/>
  <c r="J6523" i="7"/>
  <c r="K6523" i="7" s="1"/>
  <c r="J6524" i="7"/>
  <c r="K6524" i="7" s="1"/>
  <c r="J6525" i="7"/>
  <c r="K6525" i="7" s="1"/>
  <c r="J6526" i="7"/>
  <c r="K6526" i="7" s="1"/>
  <c r="J6527" i="7"/>
  <c r="K6527" i="7" s="1"/>
  <c r="J6528" i="7"/>
  <c r="K6528" i="7" s="1"/>
  <c r="J6529" i="7"/>
  <c r="K6529" i="7" s="1"/>
  <c r="J6530" i="7"/>
  <c r="K6530" i="7" s="1"/>
  <c r="J6531" i="7"/>
  <c r="K6531" i="7" s="1"/>
  <c r="J6532" i="7"/>
  <c r="K6532" i="7" s="1"/>
  <c r="J6533" i="7"/>
  <c r="K6533" i="7" s="1"/>
  <c r="J6534" i="7"/>
  <c r="K6534" i="7" s="1"/>
  <c r="J6535" i="7"/>
  <c r="K6535" i="7" s="1"/>
  <c r="J6536" i="7"/>
  <c r="K6536" i="7" s="1"/>
  <c r="J6537" i="7"/>
  <c r="K6537" i="7" s="1"/>
  <c r="J6538" i="7"/>
  <c r="K6538" i="7" s="1"/>
  <c r="J6539" i="7"/>
  <c r="K6539" i="7" s="1"/>
  <c r="J6540" i="7"/>
  <c r="K6540" i="7" s="1"/>
  <c r="J6541" i="7"/>
  <c r="K6541" i="7" s="1"/>
  <c r="J6542" i="7"/>
  <c r="K6542" i="7" s="1"/>
  <c r="J6543" i="7"/>
  <c r="K6543" i="7" s="1"/>
  <c r="J6544" i="7"/>
  <c r="K6544" i="7" s="1"/>
  <c r="J6545" i="7"/>
  <c r="K6545" i="7" s="1"/>
  <c r="J6546" i="7"/>
  <c r="K6546" i="7" s="1"/>
  <c r="J6547" i="7"/>
  <c r="K6547" i="7" s="1"/>
  <c r="J6548" i="7"/>
  <c r="K6548" i="7" s="1"/>
  <c r="J6549" i="7"/>
  <c r="K6549" i="7" s="1"/>
  <c r="J6550" i="7"/>
  <c r="K6550" i="7" s="1"/>
  <c r="J6551" i="7"/>
  <c r="K6551" i="7" s="1"/>
  <c r="J6552" i="7"/>
  <c r="K6552" i="7" s="1"/>
  <c r="J6553" i="7"/>
  <c r="K6553" i="7" s="1"/>
  <c r="J6554" i="7"/>
  <c r="K6554" i="7" s="1"/>
  <c r="J6555" i="7"/>
  <c r="K6555" i="7" s="1"/>
  <c r="J6556" i="7"/>
  <c r="K6556" i="7" s="1"/>
  <c r="J6557" i="7"/>
  <c r="K6557" i="7" s="1"/>
  <c r="J6558" i="7"/>
  <c r="K6558" i="7" s="1"/>
  <c r="J6559" i="7"/>
  <c r="K6559" i="7" s="1"/>
  <c r="J6560" i="7"/>
  <c r="K6560" i="7" s="1"/>
  <c r="J6561" i="7"/>
  <c r="K6561" i="7" s="1"/>
  <c r="J6562" i="7"/>
  <c r="K6562" i="7" s="1"/>
  <c r="J6563" i="7"/>
  <c r="K6563" i="7" s="1"/>
  <c r="J6564" i="7"/>
  <c r="K6564" i="7" s="1"/>
  <c r="J6565" i="7"/>
  <c r="K6565" i="7" s="1"/>
  <c r="J6566" i="7"/>
  <c r="K6566" i="7" s="1"/>
  <c r="J6567" i="7"/>
  <c r="K6567" i="7" s="1"/>
  <c r="J6568" i="7"/>
  <c r="K6568" i="7" s="1"/>
  <c r="J6569" i="7"/>
  <c r="K6569" i="7" s="1"/>
  <c r="J6570" i="7"/>
  <c r="K6570" i="7" s="1"/>
  <c r="J6571" i="7"/>
  <c r="K6571" i="7" s="1"/>
  <c r="J6572" i="7"/>
  <c r="K6572" i="7" s="1"/>
  <c r="J6573" i="7"/>
  <c r="K6573" i="7" s="1"/>
  <c r="J6574" i="7"/>
  <c r="K6574" i="7" s="1"/>
  <c r="J6575" i="7"/>
  <c r="K6575" i="7" s="1"/>
  <c r="J6576" i="7"/>
  <c r="K6576" i="7" s="1"/>
  <c r="J6577" i="7"/>
  <c r="K6577" i="7" s="1"/>
  <c r="J6578" i="7"/>
  <c r="K6578" i="7" s="1"/>
  <c r="J6579" i="7"/>
  <c r="K6579" i="7" s="1"/>
  <c r="J6580" i="7"/>
  <c r="K6580" i="7" s="1"/>
  <c r="J6581" i="7"/>
  <c r="K6581" i="7" s="1"/>
  <c r="J6582" i="7"/>
  <c r="K6582" i="7" s="1"/>
  <c r="J6583" i="7"/>
  <c r="K6583" i="7" s="1"/>
  <c r="J6584" i="7"/>
  <c r="K6584" i="7" s="1"/>
  <c r="J6585" i="7"/>
  <c r="K6585" i="7" s="1"/>
  <c r="J6586" i="7"/>
  <c r="K6586" i="7" s="1"/>
  <c r="J6587" i="7"/>
  <c r="K6587" i="7" s="1"/>
  <c r="J6588" i="7"/>
  <c r="K6588" i="7" s="1"/>
  <c r="J6589" i="7"/>
  <c r="K6589" i="7" s="1"/>
  <c r="J6590" i="7"/>
  <c r="K6590" i="7" s="1"/>
  <c r="J6591" i="7"/>
  <c r="K6591" i="7" s="1"/>
  <c r="J6592" i="7"/>
  <c r="K6592" i="7" s="1"/>
  <c r="J6593" i="7"/>
  <c r="K6593" i="7" s="1"/>
  <c r="J6594" i="7"/>
  <c r="K6594" i="7" s="1"/>
  <c r="J6595" i="7"/>
  <c r="K6595" i="7" s="1"/>
  <c r="J6596" i="7"/>
  <c r="K6596" i="7" s="1"/>
  <c r="J6597" i="7"/>
  <c r="K6597" i="7" s="1"/>
  <c r="J6598" i="7"/>
  <c r="K6598" i="7" s="1"/>
  <c r="J6599" i="7"/>
  <c r="K6599" i="7" s="1"/>
  <c r="J6600" i="7"/>
  <c r="K6600" i="7" s="1"/>
  <c r="J6601" i="7"/>
  <c r="K6601" i="7" s="1"/>
  <c r="J6602" i="7"/>
  <c r="K6602" i="7" s="1"/>
  <c r="J6603" i="7"/>
  <c r="K6603" i="7" s="1"/>
  <c r="J6604" i="7"/>
  <c r="K6604" i="7" s="1"/>
  <c r="J6605" i="7"/>
  <c r="K6605" i="7" s="1"/>
  <c r="J6606" i="7"/>
  <c r="K6606" i="7" s="1"/>
  <c r="J6607" i="7"/>
  <c r="K6607" i="7" s="1"/>
  <c r="J6608" i="7"/>
  <c r="K6608" i="7" s="1"/>
  <c r="J6609" i="7"/>
  <c r="K6609" i="7" s="1"/>
  <c r="J6610" i="7"/>
  <c r="K6610" i="7" s="1"/>
  <c r="J6611" i="7"/>
  <c r="K6611" i="7" s="1"/>
  <c r="J6612" i="7"/>
  <c r="K6612" i="7" s="1"/>
  <c r="J6613" i="7"/>
  <c r="K6613" i="7" s="1"/>
  <c r="J6614" i="7"/>
  <c r="K6614" i="7" s="1"/>
  <c r="J6615" i="7"/>
  <c r="K6615" i="7" s="1"/>
  <c r="J6616" i="7"/>
  <c r="K6616" i="7" s="1"/>
  <c r="J6617" i="7"/>
  <c r="K6617" i="7" s="1"/>
  <c r="J6618" i="7"/>
  <c r="K6618" i="7" s="1"/>
  <c r="J6619" i="7"/>
  <c r="K6619" i="7" s="1"/>
  <c r="J6620" i="7"/>
  <c r="K6620" i="7" s="1"/>
  <c r="J6621" i="7"/>
  <c r="K6621" i="7" s="1"/>
  <c r="J6622" i="7"/>
  <c r="K6622" i="7" s="1"/>
  <c r="J6623" i="7"/>
  <c r="K6623" i="7" s="1"/>
  <c r="J6624" i="7"/>
  <c r="K6624" i="7" s="1"/>
  <c r="J6625" i="7"/>
  <c r="K6625" i="7" s="1"/>
  <c r="J6626" i="7"/>
  <c r="K6626" i="7" s="1"/>
  <c r="J6627" i="7"/>
  <c r="K6627" i="7" s="1"/>
  <c r="J6628" i="7"/>
  <c r="K6628" i="7" s="1"/>
  <c r="J6629" i="7"/>
  <c r="K6629" i="7" s="1"/>
  <c r="J6630" i="7"/>
  <c r="K6630" i="7" s="1"/>
  <c r="J6631" i="7"/>
  <c r="K6631" i="7" s="1"/>
  <c r="J6632" i="7"/>
  <c r="K6632" i="7" s="1"/>
  <c r="J6633" i="7"/>
  <c r="K6633" i="7" s="1"/>
  <c r="J6634" i="7"/>
  <c r="K6634" i="7" s="1"/>
  <c r="J6635" i="7"/>
  <c r="K6635" i="7" s="1"/>
  <c r="J6636" i="7"/>
  <c r="K6636" i="7" s="1"/>
  <c r="J6637" i="7"/>
  <c r="K6637" i="7" s="1"/>
  <c r="J6638" i="7"/>
  <c r="K6638" i="7" s="1"/>
  <c r="J6639" i="7"/>
  <c r="K6639" i="7" s="1"/>
  <c r="J6640" i="7"/>
  <c r="K6640" i="7" s="1"/>
  <c r="J6641" i="7"/>
  <c r="K6641" i="7" s="1"/>
  <c r="J6642" i="7"/>
  <c r="K6642" i="7" s="1"/>
  <c r="J6643" i="7"/>
  <c r="K6643" i="7" s="1"/>
  <c r="J6644" i="7"/>
  <c r="K6644" i="7" s="1"/>
  <c r="J6645" i="7"/>
  <c r="K6645" i="7" s="1"/>
  <c r="J6646" i="7"/>
  <c r="K6646" i="7" s="1"/>
  <c r="J6647" i="7"/>
  <c r="K6647" i="7" s="1"/>
  <c r="J6648" i="7"/>
  <c r="K6648" i="7" s="1"/>
  <c r="J6649" i="7"/>
  <c r="K6649" i="7" s="1"/>
  <c r="J6650" i="7"/>
  <c r="K6650" i="7" s="1"/>
  <c r="J6651" i="7"/>
  <c r="K6651" i="7" s="1"/>
  <c r="J6652" i="7"/>
  <c r="K6652" i="7" s="1"/>
  <c r="J6653" i="7"/>
  <c r="K6653" i="7" s="1"/>
  <c r="J6654" i="7"/>
  <c r="K6654" i="7" s="1"/>
  <c r="J6655" i="7"/>
  <c r="K6655" i="7" s="1"/>
  <c r="J6656" i="7"/>
  <c r="K6656" i="7" s="1"/>
  <c r="J6657" i="7"/>
  <c r="K6657" i="7" s="1"/>
  <c r="J6658" i="7"/>
  <c r="K6658" i="7" s="1"/>
  <c r="J6659" i="7"/>
  <c r="K6659" i="7" s="1"/>
  <c r="J6660" i="7"/>
  <c r="K6660" i="7" s="1"/>
  <c r="J6661" i="7"/>
  <c r="K6661" i="7" s="1"/>
  <c r="J6662" i="7"/>
  <c r="K6662" i="7" s="1"/>
  <c r="J6663" i="7"/>
  <c r="K6663" i="7" s="1"/>
  <c r="J6664" i="7"/>
  <c r="K6664" i="7" s="1"/>
  <c r="J6665" i="7"/>
  <c r="K6665" i="7" s="1"/>
  <c r="J6666" i="7"/>
  <c r="K6666" i="7" s="1"/>
  <c r="J6667" i="7"/>
  <c r="K6667" i="7" s="1"/>
  <c r="J6668" i="7"/>
  <c r="K6668" i="7" s="1"/>
  <c r="J6669" i="7"/>
  <c r="K6669" i="7" s="1"/>
  <c r="J6670" i="7"/>
  <c r="K6670" i="7" s="1"/>
  <c r="J6671" i="7"/>
  <c r="K6671" i="7" s="1"/>
  <c r="J6672" i="7"/>
  <c r="K6672" i="7" s="1"/>
  <c r="J6673" i="7"/>
  <c r="K6673" i="7" s="1"/>
  <c r="J6674" i="7"/>
  <c r="K6674" i="7" s="1"/>
  <c r="J6675" i="7"/>
  <c r="K6675" i="7" s="1"/>
  <c r="J6676" i="7"/>
  <c r="K6676" i="7" s="1"/>
  <c r="J6677" i="7"/>
  <c r="K6677" i="7" s="1"/>
  <c r="J6678" i="7"/>
  <c r="K6678" i="7" s="1"/>
  <c r="J6679" i="7"/>
  <c r="K6679" i="7" s="1"/>
  <c r="J6680" i="7"/>
  <c r="K6680" i="7" s="1"/>
  <c r="J6681" i="7"/>
  <c r="K6681" i="7" s="1"/>
  <c r="J6682" i="7"/>
  <c r="K6682" i="7" s="1"/>
  <c r="J6683" i="7"/>
  <c r="K6683" i="7" s="1"/>
  <c r="J6684" i="7"/>
  <c r="K6684" i="7" s="1"/>
  <c r="J6685" i="7"/>
  <c r="K6685" i="7" s="1"/>
  <c r="J6686" i="7"/>
  <c r="K6686" i="7" s="1"/>
  <c r="J6687" i="7"/>
  <c r="K6687" i="7" s="1"/>
  <c r="J6688" i="7"/>
  <c r="K6688" i="7" s="1"/>
  <c r="J6689" i="7"/>
  <c r="K6689" i="7" s="1"/>
  <c r="J6690" i="7"/>
  <c r="K6690" i="7" s="1"/>
  <c r="J6691" i="7"/>
  <c r="K6691" i="7" s="1"/>
  <c r="J6692" i="7"/>
  <c r="K6692" i="7" s="1"/>
  <c r="J6693" i="7"/>
  <c r="K6693" i="7" s="1"/>
  <c r="J6694" i="7"/>
  <c r="K6694" i="7" s="1"/>
  <c r="J6695" i="7"/>
  <c r="K6695" i="7" s="1"/>
  <c r="J6696" i="7"/>
  <c r="K6696" i="7" s="1"/>
  <c r="J6697" i="7"/>
  <c r="K6697" i="7" s="1"/>
  <c r="J6698" i="7"/>
  <c r="K6698" i="7" s="1"/>
  <c r="J6699" i="7"/>
  <c r="K6699" i="7" s="1"/>
  <c r="J6700" i="7"/>
  <c r="K6700" i="7" s="1"/>
  <c r="J6701" i="7"/>
  <c r="K6701" i="7" s="1"/>
  <c r="J6702" i="7"/>
  <c r="K6702" i="7" s="1"/>
  <c r="J6703" i="7"/>
  <c r="K6703" i="7" s="1"/>
  <c r="J6704" i="7"/>
  <c r="K6704" i="7" s="1"/>
  <c r="J6705" i="7"/>
  <c r="K6705" i="7" s="1"/>
  <c r="J6706" i="7"/>
  <c r="K6706" i="7" s="1"/>
  <c r="J6707" i="7"/>
  <c r="K6707" i="7" s="1"/>
  <c r="J6708" i="7"/>
  <c r="K6708" i="7" s="1"/>
  <c r="J6709" i="7"/>
  <c r="K6709" i="7" s="1"/>
  <c r="J6710" i="7"/>
  <c r="K6710" i="7" s="1"/>
  <c r="J6711" i="7"/>
  <c r="K6711" i="7" s="1"/>
  <c r="J6712" i="7"/>
  <c r="K6712" i="7" s="1"/>
  <c r="J6713" i="7"/>
  <c r="K6713" i="7" s="1"/>
  <c r="J6714" i="7"/>
  <c r="K6714" i="7" s="1"/>
  <c r="J6715" i="7"/>
  <c r="K6715" i="7" s="1"/>
  <c r="J6716" i="7"/>
  <c r="K6716" i="7" s="1"/>
  <c r="J6717" i="7"/>
  <c r="K6717" i="7" s="1"/>
  <c r="J6718" i="7"/>
  <c r="K6718" i="7" s="1"/>
  <c r="J6719" i="7"/>
  <c r="K6719" i="7" s="1"/>
  <c r="J6720" i="7"/>
  <c r="K6720" i="7" s="1"/>
  <c r="J6721" i="7"/>
  <c r="K6721" i="7" s="1"/>
  <c r="J6722" i="7"/>
  <c r="K6722" i="7" s="1"/>
  <c r="J6723" i="7"/>
  <c r="K6723" i="7" s="1"/>
  <c r="J6724" i="7"/>
  <c r="K6724" i="7" s="1"/>
  <c r="J6725" i="7"/>
  <c r="K6725" i="7" s="1"/>
  <c r="J6726" i="7"/>
  <c r="K6726" i="7" s="1"/>
  <c r="J6727" i="7"/>
  <c r="K6727" i="7" s="1"/>
  <c r="J6728" i="7"/>
  <c r="K6728" i="7" s="1"/>
  <c r="J6729" i="7"/>
  <c r="K6729" i="7" s="1"/>
  <c r="J6730" i="7"/>
  <c r="K6730" i="7" s="1"/>
  <c r="J6731" i="7"/>
  <c r="K6731" i="7" s="1"/>
  <c r="J6732" i="7"/>
  <c r="K6732" i="7" s="1"/>
  <c r="J6733" i="7"/>
  <c r="K6733" i="7" s="1"/>
  <c r="J6734" i="7"/>
  <c r="K6734" i="7" s="1"/>
  <c r="J6735" i="7"/>
  <c r="K6735" i="7" s="1"/>
  <c r="J6736" i="7"/>
  <c r="K6736" i="7" s="1"/>
  <c r="J6737" i="7"/>
  <c r="K6737" i="7" s="1"/>
  <c r="J6738" i="7"/>
  <c r="K6738" i="7" s="1"/>
  <c r="J6739" i="7"/>
  <c r="K6739" i="7" s="1"/>
  <c r="J6740" i="7"/>
  <c r="K6740" i="7" s="1"/>
  <c r="J6741" i="7"/>
  <c r="K6741" i="7" s="1"/>
  <c r="J6742" i="7"/>
  <c r="K6742" i="7" s="1"/>
  <c r="J6743" i="7"/>
  <c r="K6743" i="7" s="1"/>
  <c r="J6744" i="7"/>
  <c r="K6744" i="7" s="1"/>
  <c r="J6745" i="7"/>
  <c r="K6745" i="7" s="1"/>
  <c r="J6746" i="7"/>
  <c r="K6746" i="7" s="1"/>
  <c r="J6747" i="7"/>
  <c r="K6747" i="7" s="1"/>
  <c r="J6748" i="7"/>
  <c r="K6748" i="7" s="1"/>
  <c r="J6749" i="7"/>
  <c r="K6749" i="7" s="1"/>
  <c r="J6750" i="7"/>
  <c r="K6750" i="7" s="1"/>
  <c r="J6751" i="7"/>
  <c r="K6751" i="7" s="1"/>
  <c r="J6752" i="7"/>
  <c r="K6752" i="7" s="1"/>
  <c r="J6753" i="7"/>
  <c r="K6753" i="7" s="1"/>
  <c r="J6754" i="7"/>
  <c r="K6754" i="7" s="1"/>
  <c r="J6755" i="7"/>
  <c r="K6755" i="7" s="1"/>
  <c r="J6756" i="7"/>
  <c r="K6756" i="7" s="1"/>
  <c r="J6757" i="7"/>
  <c r="K6757" i="7" s="1"/>
  <c r="J6758" i="7"/>
  <c r="K6758" i="7" s="1"/>
  <c r="J6759" i="7"/>
  <c r="K6759" i="7" s="1"/>
  <c r="J6760" i="7"/>
  <c r="K6760" i="7" s="1"/>
  <c r="J6761" i="7"/>
  <c r="K6761" i="7" s="1"/>
  <c r="J6762" i="7"/>
  <c r="K6762" i="7" s="1"/>
  <c r="J6763" i="7"/>
  <c r="K6763" i="7" s="1"/>
  <c r="J6764" i="7"/>
  <c r="K6764" i="7" s="1"/>
  <c r="J6765" i="7"/>
  <c r="K6765" i="7" s="1"/>
  <c r="J6766" i="7"/>
  <c r="K6766" i="7" s="1"/>
  <c r="J6767" i="7"/>
  <c r="K6767" i="7" s="1"/>
  <c r="J6768" i="7"/>
  <c r="K6768" i="7" s="1"/>
  <c r="J6769" i="7"/>
  <c r="K6769" i="7" s="1"/>
  <c r="J6770" i="7"/>
  <c r="K6770" i="7" s="1"/>
  <c r="J6771" i="7"/>
  <c r="K6771" i="7" s="1"/>
  <c r="J6772" i="7"/>
  <c r="K6772" i="7" s="1"/>
  <c r="J6773" i="7"/>
  <c r="K6773" i="7" s="1"/>
  <c r="J6774" i="7"/>
  <c r="K6774" i="7" s="1"/>
  <c r="J6775" i="7"/>
  <c r="K6775" i="7" s="1"/>
  <c r="J6776" i="7"/>
  <c r="K6776" i="7" s="1"/>
  <c r="J6777" i="7"/>
  <c r="K6777" i="7" s="1"/>
  <c r="J6778" i="7"/>
  <c r="K6778" i="7" s="1"/>
  <c r="J6779" i="7"/>
  <c r="K6779" i="7" s="1"/>
  <c r="J6780" i="7"/>
  <c r="K6780" i="7" s="1"/>
  <c r="J6781" i="7"/>
  <c r="K6781" i="7" s="1"/>
  <c r="J6782" i="7"/>
  <c r="K6782" i="7" s="1"/>
  <c r="J6783" i="7"/>
  <c r="K6783" i="7" s="1"/>
  <c r="J6784" i="7"/>
  <c r="K6784" i="7" s="1"/>
  <c r="J6785" i="7"/>
  <c r="K6785" i="7" s="1"/>
  <c r="J6786" i="7"/>
  <c r="K6786" i="7" s="1"/>
  <c r="J6787" i="7"/>
  <c r="K6787" i="7" s="1"/>
  <c r="J6788" i="7"/>
  <c r="K6788" i="7" s="1"/>
  <c r="J6789" i="7"/>
  <c r="K6789" i="7" s="1"/>
  <c r="J6790" i="7"/>
  <c r="K6790" i="7" s="1"/>
  <c r="J6791" i="7"/>
  <c r="K6791" i="7" s="1"/>
  <c r="J6792" i="7"/>
  <c r="K6792" i="7" s="1"/>
  <c r="J6793" i="7"/>
  <c r="K6793" i="7" s="1"/>
  <c r="J6794" i="7"/>
  <c r="K6794" i="7" s="1"/>
  <c r="J6795" i="7"/>
  <c r="K6795" i="7" s="1"/>
  <c r="J6796" i="7"/>
  <c r="K6796" i="7" s="1"/>
  <c r="J6797" i="7"/>
  <c r="K6797" i="7" s="1"/>
  <c r="J6798" i="7"/>
  <c r="K6798" i="7" s="1"/>
  <c r="J6799" i="7"/>
  <c r="K6799" i="7" s="1"/>
  <c r="J6800" i="7"/>
  <c r="K6800" i="7" s="1"/>
  <c r="J6801" i="7"/>
  <c r="K6801" i="7" s="1"/>
  <c r="J6802" i="7"/>
  <c r="K6802" i="7" s="1"/>
  <c r="J6803" i="7"/>
  <c r="K6803" i="7" s="1"/>
  <c r="J6804" i="7"/>
  <c r="K6804" i="7" s="1"/>
  <c r="J6805" i="7"/>
  <c r="K6805" i="7" s="1"/>
  <c r="J6806" i="7"/>
  <c r="K6806" i="7" s="1"/>
  <c r="J6807" i="7"/>
  <c r="K6807" i="7" s="1"/>
  <c r="J6808" i="7"/>
  <c r="K6808" i="7" s="1"/>
  <c r="J6809" i="7"/>
  <c r="K6809" i="7" s="1"/>
  <c r="J6810" i="7"/>
  <c r="K6810" i="7" s="1"/>
  <c r="J6811" i="7"/>
  <c r="K6811" i="7" s="1"/>
  <c r="J6812" i="7"/>
  <c r="K6812" i="7" s="1"/>
  <c r="J6813" i="7"/>
  <c r="K6813" i="7" s="1"/>
  <c r="J6814" i="7"/>
  <c r="K6814" i="7" s="1"/>
  <c r="J6815" i="7"/>
  <c r="K6815" i="7" s="1"/>
  <c r="J6816" i="7"/>
  <c r="K6816" i="7" s="1"/>
  <c r="J6817" i="7"/>
  <c r="K6817" i="7" s="1"/>
  <c r="J6818" i="7"/>
  <c r="K6818" i="7" s="1"/>
  <c r="J6819" i="7"/>
  <c r="K6819" i="7" s="1"/>
  <c r="J6820" i="7"/>
  <c r="K6820" i="7" s="1"/>
  <c r="J6821" i="7"/>
  <c r="K6821" i="7" s="1"/>
  <c r="J6822" i="7"/>
  <c r="K6822" i="7" s="1"/>
  <c r="J6823" i="7"/>
  <c r="K6823" i="7" s="1"/>
  <c r="J6824" i="7"/>
  <c r="K6824" i="7" s="1"/>
  <c r="J6825" i="7"/>
  <c r="K6825" i="7" s="1"/>
  <c r="J6826" i="7"/>
  <c r="K6826" i="7" s="1"/>
  <c r="J6827" i="7"/>
  <c r="K6827" i="7" s="1"/>
  <c r="J6828" i="7"/>
  <c r="K6828" i="7" s="1"/>
  <c r="J6829" i="7"/>
  <c r="K6829" i="7" s="1"/>
  <c r="J6830" i="7"/>
  <c r="K6830" i="7" s="1"/>
  <c r="J6831" i="7"/>
  <c r="K6831" i="7" s="1"/>
  <c r="J6832" i="7"/>
  <c r="K6832" i="7" s="1"/>
  <c r="J6833" i="7"/>
  <c r="K6833" i="7" s="1"/>
  <c r="J6834" i="7"/>
  <c r="K6834" i="7" s="1"/>
  <c r="J6835" i="7"/>
  <c r="K6835" i="7" s="1"/>
  <c r="J6836" i="7"/>
  <c r="K6836" i="7" s="1"/>
  <c r="J6837" i="7"/>
  <c r="K6837" i="7" s="1"/>
  <c r="J6838" i="7"/>
  <c r="K6838" i="7" s="1"/>
  <c r="J6839" i="7"/>
  <c r="K6839" i="7" s="1"/>
  <c r="J6840" i="7"/>
  <c r="K6840" i="7" s="1"/>
  <c r="J6841" i="7"/>
  <c r="K6841" i="7" s="1"/>
  <c r="J6842" i="7"/>
  <c r="K6842" i="7" s="1"/>
  <c r="J6843" i="7"/>
  <c r="K6843" i="7" s="1"/>
  <c r="J6844" i="7"/>
  <c r="K6844" i="7" s="1"/>
  <c r="J6845" i="7"/>
  <c r="K6845" i="7" s="1"/>
  <c r="J6846" i="7"/>
  <c r="K6846" i="7" s="1"/>
  <c r="J6847" i="7"/>
  <c r="K6847" i="7" s="1"/>
  <c r="J6848" i="7"/>
  <c r="K6848" i="7" s="1"/>
  <c r="J6849" i="7"/>
  <c r="K6849" i="7" s="1"/>
  <c r="J6850" i="7"/>
  <c r="K6850" i="7" s="1"/>
  <c r="J6851" i="7"/>
  <c r="K6851" i="7" s="1"/>
  <c r="J6852" i="7"/>
  <c r="K6852" i="7" s="1"/>
  <c r="J6853" i="7"/>
  <c r="K6853" i="7" s="1"/>
  <c r="J6854" i="7"/>
  <c r="K6854" i="7" s="1"/>
  <c r="J6855" i="7"/>
  <c r="K6855" i="7" s="1"/>
  <c r="J6856" i="7"/>
  <c r="K6856" i="7" s="1"/>
  <c r="J6857" i="7"/>
  <c r="K6857" i="7" s="1"/>
  <c r="J6858" i="7"/>
  <c r="K6858" i="7" s="1"/>
  <c r="J6859" i="7"/>
  <c r="K6859" i="7" s="1"/>
  <c r="J6860" i="7"/>
  <c r="K6860" i="7" s="1"/>
  <c r="J6861" i="7"/>
  <c r="K6861" i="7" s="1"/>
  <c r="J6862" i="7"/>
  <c r="K6862" i="7" s="1"/>
  <c r="J6863" i="7"/>
  <c r="K6863" i="7" s="1"/>
  <c r="J6864" i="7"/>
  <c r="K6864" i="7" s="1"/>
  <c r="J6865" i="7"/>
  <c r="K6865" i="7" s="1"/>
  <c r="J6866" i="7"/>
  <c r="K6866" i="7" s="1"/>
  <c r="J6867" i="7"/>
  <c r="K6867" i="7" s="1"/>
  <c r="J6868" i="7"/>
  <c r="K6868" i="7" s="1"/>
  <c r="J6869" i="7"/>
  <c r="K6869" i="7" s="1"/>
  <c r="J6870" i="7"/>
  <c r="K6870" i="7" s="1"/>
  <c r="J6871" i="7"/>
  <c r="K6871" i="7" s="1"/>
  <c r="J6872" i="7"/>
  <c r="K6872" i="7" s="1"/>
  <c r="J6873" i="7"/>
  <c r="K6873" i="7" s="1"/>
  <c r="J6874" i="7"/>
  <c r="K6874" i="7" s="1"/>
  <c r="J6875" i="7"/>
  <c r="K6875" i="7" s="1"/>
  <c r="J6876" i="7"/>
  <c r="K6876" i="7" s="1"/>
  <c r="J6877" i="7"/>
  <c r="K6877" i="7" s="1"/>
  <c r="J6878" i="7"/>
  <c r="K6878" i="7" s="1"/>
  <c r="J6879" i="7"/>
  <c r="K6879" i="7" s="1"/>
  <c r="J6880" i="7"/>
  <c r="K6880" i="7" s="1"/>
  <c r="J6881" i="7"/>
  <c r="K6881" i="7" s="1"/>
  <c r="J6882" i="7"/>
  <c r="K6882" i="7" s="1"/>
  <c r="J6883" i="7"/>
  <c r="K6883" i="7" s="1"/>
  <c r="J6884" i="7"/>
  <c r="K6884" i="7" s="1"/>
  <c r="J6885" i="7"/>
  <c r="K6885" i="7" s="1"/>
  <c r="J6886" i="7"/>
  <c r="K6886" i="7" s="1"/>
  <c r="J6887" i="7"/>
  <c r="K6887" i="7" s="1"/>
  <c r="J6888" i="7"/>
  <c r="K6888" i="7" s="1"/>
  <c r="J6889" i="7"/>
  <c r="K6889" i="7" s="1"/>
  <c r="J6890" i="7"/>
  <c r="K6890" i="7" s="1"/>
  <c r="J6891" i="7"/>
  <c r="K6891" i="7" s="1"/>
  <c r="J6892" i="7"/>
  <c r="K6892" i="7" s="1"/>
  <c r="J6893" i="7"/>
  <c r="K6893" i="7" s="1"/>
  <c r="J6894" i="7"/>
  <c r="K6894" i="7" s="1"/>
  <c r="J6895" i="7"/>
  <c r="K6895" i="7" s="1"/>
  <c r="J6896" i="7"/>
  <c r="K6896" i="7" s="1"/>
  <c r="J6897" i="7"/>
  <c r="K6897" i="7" s="1"/>
  <c r="J6898" i="7"/>
  <c r="K6898" i="7" s="1"/>
  <c r="J6899" i="7"/>
  <c r="K6899" i="7" s="1"/>
  <c r="J6900" i="7"/>
  <c r="K6900" i="7" s="1"/>
  <c r="J6901" i="7"/>
  <c r="K6901" i="7" s="1"/>
  <c r="J6902" i="7"/>
  <c r="K6902" i="7" s="1"/>
  <c r="J6903" i="7"/>
  <c r="K6903" i="7" s="1"/>
  <c r="J6904" i="7"/>
  <c r="K6904" i="7" s="1"/>
  <c r="J6905" i="7"/>
  <c r="K6905" i="7" s="1"/>
  <c r="J6906" i="7"/>
  <c r="K6906" i="7" s="1"/>
  <c r="J6907" i="7"/>
  <c r="K6907" i="7" s="1"/>
  <c r="J6908" i="7"/>
  <c r="K6908" i="7" s="1"/>
  <c r="J6909" i="7"/>
  <c r="K6909" i="7" s="1"/>
  <c r="J6910" i="7"/>
  <c r="K6910" i="7" s="1"/>
  <c r="J6911" i="7"/>
  <c r="K6911" i="7" s="1"/>
  <c r="J6912" i="7"/>
  <c r="K6912" i="7" s="1"/>
  <c r="J6913" i="7"/>
  <c r="K6913" i="7" s="1"/>
  <c r="J6914" i="7"/>
  <c r="K6914" i="7" s="1"/>
  <c r="J6915" i="7"/>
  <c r="K6915" i="7" s="1"/>
  <c r="J6916" i="7"/>
  <c r="K6916" i="7" s="1"/>
  <c r="J6917" i="7"/>
  <c r="K6917" i="7" s="1"/>
  <c r="J6918" i="7"/>
  <c r="K6918" i="7" s="1"/>
  <c r="J6919" i="7"/>
  <c r="K6919" i="7" s="1"/>
  <c r="J6920" i="7"/>
  <c r="K6920" i="7" s="1"/>
  <c r="J6921" i="7"/>
  <c r="K6921" i="7" s="1"/>
  <c r="J6922" i="7"/>
  <c r="K6922" i="7" s="1"/>
  <c r="J6923" i="7"/>
  <c r="K6923" i="7" s="1"/>
  <c r="J6924" i="7"/>
  <c r="K6924" i="7" s="1"/>
  <c r="J6925" i="7"/>
  <c r="K6925" i="7" s="1"/>
  <c r="J6926" i="7"/>
  <c r="K6926" i="7" s="1"/>
  <c r="J6927" i="7"/>
  <c r="K6927" i="7" s="1"/>
  <c r="J6928" i="7"/>
  <c r="K6928" i="7" s="1"/>
  <c r="J6929" i="7"/>
  <c r="K6929" i="7" s="1"/>
  <c r="J6930" i="7"/>
  <c r="K6930" i="7" s="1"/>
  <c r="J6931" i="7"/>
  <c r="K6931" i="7" s="1"/>
  <c r="J6932" i="7"/>
  <c r="K6932" i="7" s="1"/>
  <c r="J6933" i="7"/>
  <c r="K6933" i="7" s="1"/>
  <c r="J6934" i="7"/>
  <c r="K6934" i="7" s="1"/>
  <c r="J6935" i="7"/>
  <c r="K6935" i="7" s="1"/>
  <c r="J6936" i="7"/>
  <c r="K6936" i="7" s="1"/>
  <c r="J6937" i="7"/>
  <c r="K6937" i="7" s="1"/>
  <c r="J6938" i="7"/>
  <c r="K6938" i="7" s="1"/>
  <c r="J6939" i="7"/>
  <c r="K6939" i="7" s="1"/>
  <c r="J6940" i="7"/>
  <c r="K6940" i="7" s="1"/>
  <c r="J6941" i="7"/>
  <c r="K6941" i="7" s="1"/>
  <c r="J6942" i="7"/>
  <c r="K6942" i="7" s="1"/>
  <c r="J6943" i="7"/>
  <c r="K6943" i="7" s="1"/>
  <c r="J6944" i="7"/>
  <c r="K6944" i="7" s="1"/>
  <c r="J6945" i="7"/>
  <c r="K6945" i="7" s="1"/>
  <c r="J6946" i="7"/>
  <c r="K6946" i="7" s="1"/>
  <c r="J6947" i="7"/>
  <c r="K6947" i="7" s="1"/>
  <c r="J6948" i="7"/>
  <c r="K6948" i="7" s="1"/>
  <c r="J6949" i="7"/>
  <c r="K6949" i="7" s="1"/>
  <c r="J6950" i="7"/>
  <c r="K6950" i="7" s="1"/>
  <c r="J6951" i="7"/>
  <c r="K6951" i="7" s="1"/>
  <c r="J6952" i="7"/>
  <c r="K6952" i="7" s="1"/>
  <c r="J6953" i="7"/>
  <c r="K6953" i="7" s="1"/>
  <c r="J6954" i="7"/>
  <c r="K6954" i="7" s="1"/>
  <c r="J6955" i="7"/>
  <c r="K6955" i="7" s="1"/>
  <c r="J6956" i="7"/>
  <c r="K6956" i="7" s="1"/>
  <c r="J6957" i="7"/>
  <c r="K6957" i="7" s="1"/>
  <c r="J6958" i="7"/>
  <c r="K6958" i="7" s="1"/>
  <c r="J6959" i="7"/>
  <c r="K6959" i="7" s="1"/>
  <c r="J6960" i="7"/>
  <c r="K6960" i="7" s="1"/>
  <c r="J6961" i="7"/>
  <c r="K6961" i="7" s="1"/>
  <c r="J6962" i="7"/>
  <c r="K6962" i="7" s="1"/>
  <c r="J6963" i="7"/>
  <c r="K6963" i="7" s="1"/>
  <c r="J6964" i="7"/>
  <c r="K6964" i="7" s="1"/>
  <c r="J6965" i="7"/>
  <c r="K6965" i="7" s="1"/>
  <c r="J6966" i="7"/>
  <c r="K6966" i="7" s="1"/>
  <c r="J6967" i="7"/>
  <c r="K6967" i="7" s="1"/>
  <c r="J6968" i="7"/>
  <c r="K6968" i="7" s="1"/>
  <c r="J6969" i="7"/>
  <c r="K6969" i="7" s="1"/>
  <c r="J6970" i="7"/>
  <c r="K6970" i="7" s="1"/>
  <c r="J6971" i="7"/>
  <c r="K6971" i="7" s="1"/>
  <c r="J6972" i="7"/>
  <c r="K6972" i="7" s="1"/>
  <c r="J6973" i="7"/>
  <c r="K6973" i="7" s="1"/>
  <c r="J6974" i="7"/>
  <c r="K6974" i="7" s="1"/>
  <c r="J6975" i="7"/>
  <c r="K6975" i="7" s="1"/>
  <c r="J6976" i="7"/>
  <c r="K6976" i="7" s="1"/>
  <c r="J6977" i="7"/>
  <c r="K6977" i="7" s="1"/>
  <c r="J6978" i="7"/>
  <c r="K6978" i="7" s="1"/>
  <c r="J6979" i="7"/>
  <c r="K6979" i="7" s="1"/>
  <c r="J6980" i="7"/>
  <c r="K6980" i="7" s="1"/>
  <c r="J6981" i="7"/>
  <c r="K6981" i="7" s="1"/>
  <c r="J6982" i="7"/>
  <c r="K6982" i="7" s="1"/>
  <c r="J6983" i="7"/>
  <c r="K6983" i="7" s="1"/>
  <c r="J6984" i="7"/>
  <c r="K6984" i="7" s="1"/>
  <c r="J6985" i="7"/>
  <c r="K6985" i="7" s="1"/>
  <c r="J6986" i="7"/>
  <c r="K6986" i="7" s="1"/>
  <c r="J6987" i="7"/>
  <c r="K6987" i="7" s="1"/>
  <c r="J6988" i="7"/>
  <c r="K6988" i="7" s="1"/>
  <c r="J6989" i="7"/>
  <c r="K6989" i="7" s="1"/>
  <c r="J6990" i="7"/>
  <c r="K6990" i="7" s="1"/>
  <c r="J6991" i="7"/>
  <c r="K6991" i="7" s="1"/>
  <c r="J6992" i="7"/>
  <c r="K6992" i="7" s="1"/>
  <c r="J6993" i="7"/>
  <c r="K6993" i="7" s="1"/>
  <c r="J6994" i="7"/>
  <c r="K6994" i="7" s="1"/>
  <c r="J6995" i="7"/>
  <c r="K6995" i="7" s="1"/>
  <c r="J6996" i="7"/>
  <c r="K6996" i="7" s="1"/>
  <c r="J6997" i="7"/>
  <c r="K6997" i="7" s="1"/>
  <c r="J6998" i="7"/>
  <c r="K6998" i="7" s="1"/>
  <c r="J6999" i="7"/>
  <c r="K6999" i="7" s="1"/>
  <c r="J7000" i="7"/>
  <c r="K7000" i="7" s="1"/>
  <c r="J7001" i="7"/>
  <c r="K7001" i="7" s="1"/>
  <c r="J7002" i="7"/>
  <c r="K7002" i="7" s="1"/>
  <c r="J7003" i="7"/>
  <c r="K7003" i="7" s="1"/>
  <c r="J7004" i="7"/>
  <c r="K7004" i="7" s="1"/>
  <c r="J7005" i="7"/>
  <c r="K7005" i="7" s="1"/>
  <c r="J7006" i="7"/>
  <c r="K7006" i="7" s="1"/>
  <c r="J7007" i="7"/>
  <c r="K7007" i="7" s="1"/>
  <c r="J7008" i="7"/>
  <c r="K7008" i="7" s="1"/>
  <c r="J7009" i="7"/>
  <c r="K7009" i="7" s="1"/>
  <c r="J7010" i="7"/>
  <c r="K7010" i="7" s="1"/>
  <c r="J7011" i="7"/>
  <c r="K7011" i="7" s="1"/>
  <c r="J7012" i="7"/>
  <c r="K7012" i="7" s="1"/>
  <c r="J7013" i="7"/>
  <c r="K7013" i="7" s="1"/>
  <c r="J7014" i="7"/>
  <c r="K7014" i="7" s="1"/>
  <c r="J7015" i="7"/>
  <c r="K7015" i="7" s="1"/>
  <c r="J7016" i="7"/>
  <c r="K7016" i="7" s="1"/>
  <c r="J7017" i="7"/>
  <c r="K7017" i="7" s="1"/>
  <c r="J7018" i="7"/>
  <c r="K7018" i="7" s="1"/>
  <c r="J7019" i="7"/>
  <c r="K7019" i="7" s="1"/>
  <c r="J7020" i="7"/>
  <c r="K7020" i="7" s="1"/>
  <c r="J7021" i="7"/>
  <c r="K7021" i="7" s="1"/>
  <c r="J7022" i="7"/>
  <c r="K7022" i="7" s="1"/>
  <c r="J7023" i="7"/>
  <c r="K7023" i="7" s="1"/>
  <c r="J7024" i="7"/>
  <c r="K7024" i="7" s="1"/>
  <c r="J7025" i="7"/>
  <c r="K7025" i="7" s="1"/>
  <c r="J7026" i="7"/>
  <c r="K7026" i="7" s="1"/>
  <c r="J7027" i="7"/>
  <c r="K7027" i="7" s="1"/>
  <c r="J7028" i="7"/>
  <c r="K7028" i="7" s="1"/>
  <c r="J7029" i="7"/>
  <c r="K7029" i="7" s="1"/>
  <c r="J7030" i="7"/>
  <c r="K7030" i="7" s="1"/>
  <c r="J7031" i="7"/>
  <c r="K7031" i="7" s="1"/>
  <c r="J7032" i="7"/>
  <c r="K7032" i="7" s="1"/>
  <c r="J7033" i="7"/>
  <c r="K7033" i="7" s="1"/>
  <c r="J7034" i="7"/>
  <c r="K7034" i="7" s="1"/>
  <c r="J7035" i="7"/>
  <c r="K7035" i="7" s="1"/>
  <c r="J7036" i="7"/>
  <c r="K7036" i="7" s="1"/>
  <c r="J7037" i="7"/>
  <c r="K7037" i="7" s="1"/>
  <c r="J7038" i="7"/>
  <c r="K7038" i="7" s="1"/>
  <c r="J7039" i="7"/>
  <c r="K7039" i="7" s="1"/>
  <c r="J7040" i="7"/>
  <c r="K7040" i="7" s="1"/>
  <c r="J7041" i="7"/>
  <c r="K7041" i="7" s="1"/>
  <c r="J7042" i="7"/>
  <c r="K7042" i="7" s="1"/>
  <c r="J7043" i="7"/>
  <c r="K7043" i="7" s="1"/>
  <c r="J7044" i="7"/>
  <c r="K7044" i="7" s="1"/>
  <c r="J7045" i="7"/>
  <c r="K7045" i="7" s="1"/>
  <c r="J7046" i="7"/>
  <c r="K7046" i="7" s="1"/>
  <c r="J7047" i="7"/>
  <c r="K7047" i="7" s="1"/>
  <c r="J7048" i="7"/>
  <c r="K7048" i="7" s="1"/>
  <c r="J7049" i="7"/>
  <c r="K7049" i="7" s="1"/>
  <c r="J7050" i="7"/>
  <c r="K7050" i="7" s="1"/>
  <c r="J7051" i="7"/>
  <c r="K7051" i="7" s="1"/>
  <c r="J7052" i="7"/>
  <c r="K7052" i="7" s="1"/>
  <c r="J7053" i="7"/>
  <c r="K7053" i="7" s="1"/>
  <c r="J7054" i="7"/>
  <c r="K7054" i="7" s="1"/>
  <c r="J7055" i="7"/>
  <c r="K7055" i="7" s="1"/>
  <c r="J7056" i="7"/>
  <c r="K7056" i="7" s="1"/>
  <c r="J7057" i="7"/>
  <c r="K7057" i="7" s="1"/>
  <c r="J7058" i="7"/>
  <c r="K7058" i="7" s="1"/>
  <c r="J7059" i="7"/>
  <c r="K7059" i="7" s="1"/>
  <c r="J7060" i="7"/>
  <c r="K7060" i="7" s="1"/>
  <c r="J7061" i="7"/>
  <c r="K7061" i="7" s="1"/>
  <c r="J7062" i="7"/>
  <c r="K7062" i="7" s="1"/>
  <c r="J7063" i="7"/>
  <c r="K7063" i="7" s="1"/>
  <c r="J7064" i="7"/>
  <c r="K7064" i="7" s="1"/>
  <c r="J7065" i="7"/>
  <c r="K7065" i="7" s="1"/>
  <c r="J7066" i="7"/>
  <c r="K7066" i="7" s="1"/>
  <c r="J7067" i="7"/>
  <c r="K7067" i="7" s="1"/>
  <c r="J7068" i="7"/>
  <c r="K7068" i="7" s="1"/>
  <c r="J7069" i="7"/>
  <c r="K7069" i="7" s="1"/>
  <c r="J7070" i="7"/>
  <c r="K7070" i="7" s="1"/>
  <c r="J7071" i="7"/>
  <c r="K7071" i="7" s="1"/>
  <c r="J7072" i="7"/>
  <c r="K7072" i="7" s="1"/>
  <c r="J7073" i="7"/>
  <c r="K7073" i="7" s="1"/>
  <c r="J7074" i="7"/>
  <c r="K7074" i="7" s="1"/>
  <c r="J7075" i="7"/>
  <c r="K7075" i="7" s="1"/>
  <c r="J7076" i="7"/>
  <c r="K7076" i="7" s="1"/>
  <c r="J7077" i="7"/>
  <c r="K7077" i="7" s="1"/>
  <c r="J7078" i="7"/>
  <c r="K7078" i="7" s="1"/>
  <c r="J7079" i="7"/>
  <c r="K7079" i="7" s="1"/>
  <c r="J7080" i="7"/>
  <c r="K7080" i="7" s="1"/>
  <c r="J7081" i="7"/>
  <c r="K7081" i="7" s="1"/>
  <c r="J7082" i="7"/>
  <c r="K7082" i="7" s="1"/>
  <c r="J7083" i="7"/>
  <c r="K7083" i="7" s="1"/>
  <c r="J7084" i="7"/>
  <c r="K7084" i="7" s="1"/>
  <c r="J7085" i="7"/>
  <c r="K7085" i="7" s="1"/>
  <c r="J7086" i="7"/>
  <c r="K7086" i="7" s="1"/>
  <c r="J7087" i="7"/>
  <c r="K7087" i="7" s="1"/>
  <c r="J7088" i="7"/>
  <c r="K7088" i="7" s="1"/>
  <c r="J7089" i="7"/>
  <c r="K7089" i="7" s="1"/>
  <c r="J7090" i="7"/>
  <c r="K7090" i="7" s="1"/>
  <c r="J7091" i="7"/>
  <c r="K7091" i="7" s="1"/>
  <c r="J7092" i="7"/>
  <c r="K7092" i="7" s="1"/>
  <c r="J7093" i="7"/>
  <c r="K7093" i="7" s="1"/>
  <c r="J7094" i="7"/>
  <c r="K7094" i="7" s="1"/>
  <c r="J7095" i="7"/>
  <c r="K7095" i="7" s="1"/>
  <c r="J7096" i="7"/>
  <c r="K7096" i="7" s="1"/>
  <c r="J7097" i="7"/>
  <c r="K7097" i="7" s="1"/>
  <c r="J7098" i="7"/>
  <c r="K7098" i="7" s="1"/>
  <c r="J7099" i="7"/>
  <c r="K7099" i="7" s="1"/>
  <c r="J7100" i="7"/>
  <c r="K7100" i="7" s="1"/>
  <c r="J7101" i="7"/>
  <c r="K7101" i="7" s="1"/>
  <c r="J7102" i="7"/>
  <c r="K7102" i="7" s="1"/>
  <c r="J7103" i="7"/>
  <c r="K7103" i="7" s="1"/>
  <c r="J7104" i="7"/>
  <c r="K7104" i="7" s="1"/>
  <c r="J7105" i="7"/>
  <c r="K7105" i="7" s="1"/>
  <c r="J7106" i="7"/>
  <c r="K7106" i="7" s="1"/>
  <c r="J7107" i="7"/>
  <c r="K7107" i="7" s="1"/>
  <c r="J7108" i="7"/>
  <c r="K7108" i="7" s="1"/>
  <c r="J7109" i="7"/>
  <c r="K7109" i="7" s="1"/>
  <c r="J7110" i="7"/>
  <c r="K7110" i="7" s="1"/>
  <c r="J7111" i="7"/>
  <c r="K7111" i="7" s="1"/>
  <c r="J7112" i="7"/>
  <c r="K7112" i="7" s="1"/>
  <c r="J7113" i="7"/>
  <c r="K7113" i="7" s="1"/>
  <c r="J7114" i="7"/>
  <c r="K7114" i="7" s="1"/>
  <c r="J7115" i="7"/>
  <c r="K7115" i="7" s="1"/>
  <c r="J7116" i="7"/>
  <c r="K7116" i="7" s="1"/>
  <c r="J7117" i="7"/>
  <c r="K7117" i="7" s="1"/>
  <c r="J7118" i="7"/>
  <c r="K7118" i="7" s="1"/>
  <c r="J7119" i="7"/>
  <c r="K7119" i="7" s="1"/>
  <c r="J7120" i="7"/>
  <c r="K7120" i="7" s="1"/>
  <c r="J7121" i="7"/>
  <c r="K7121" i="7" s="1"/>
  <c r="J7122" i="7"/>
  <c r="K7122" i="7" s="1"/>
  <c r="J7123" i="7"/>
  <c r="K7123" i="7" s="1"/>
  <c r="J7124" i="7"/>
  <c r="K7124" i="7" s="1"/>
  <c r="J7125" i="7"/>
  <c r="K7125" i="7" s="1"/>
  <c r="J7126" i="7"/>
  <c r="K7126" i="7" s="1"/>
  <c r="J7127" i="7"/>
  <c r="K7127" i="7" s="1"/>
  <c r="J7128" i="7"/>
  <c r="K7128" i="7" s="1"/>
  <c r="J7129" i="7"/>
  <c r="K7129" i="7" s="1"/>
  <c r="J7130" i="7"/>
  <c r="K7130" i="7" s="1"/>
  <c r="J7131" i="7"/>
  <c r="K7131" i="7" s="1"/>
  <c r="J7132" i="7"/>
  <c r="K7132" i="7" s="1"/>
  <c r="J7133" i="7"/>
  <c r="K7133" i="7" s="1"/>
  <c r="J7134" i="7"/>
  <c r="K7134" i="7" s="1"/>
  <c r="J7135" i="7"/>
  <c r="K7135" i="7" s="1"/>
  <c r="J7136" i="7"/>
  <c r="K7136" i="7" s="1"/>
  <c r="J7137" i="7"/>
  <c r="K7137" i="7" s="1"/>
  <c r="J7138" i="7"/>
  <c r="K7138" i="7" s="1"/>
  <c r="J7139" i="7"/>
  <c r="K7139" i="7" s="1"/>
  <c r="J7140" i="7"/>
  <c r="K7140" i="7" s="1"/>
  <c r="J7141" i="7"/>
  <c r="K7141" i="7" s="1"/>
  <c r="J7142" i="7"/>
  <c r="K7142" i="7" s="1"/>
  <c r="J7143" i="7"/>
  <c r="K7143" i="7" s="1"/>
  <c r="J7144" i="7"/>
  <c r="K7144" i="7" s="1"/>
  <c r="J7145" i="7"/>
  <c r="K7145" i="7" s="1"/>
  <c r="J7146" i="7"/>
  <c r="K7146" i="7" s="1"/>
  <c r="J7147" i="7"/>
  <c r="K7147" i="7" s="1"/>
  <c r="J7148" i="7"/>
  <c r="K7148" i="7" s="1"/>
  <c r="J7149" i="7"/>
  <c r="K7149" i="7" s="1"/>
  <c r="J7150" i="7"/>
  <c r="K7150" i="7" s="1"/>
  <c r="J7151" i="7"/>
  <c r="K7151" i="7" s="1"/>
  <c r="J7152" i="7"/>
  <c r="K7152" i="7" s="1"/>
  <c r="J7153" i="7"/>
  <c r="K7153" i="7" s="1"/>
  <c r="J7154" i="7"/>
  <c r="K7154" i="7" s="1"/>
  <c r="J7155" i="7"/>
  <c r="K7155" i="7" s="1"/>
  <c r="J7156" i="7"/>
  <c r="K7156" i="7" s="1"/>
  <c r="J7157" i="7"/>
  <c r="K7157" i="7" s="1"/>
  <c r="J7158" i="7"/>
  <c r="K7158" i="7" s="1"/>
  <c r="J7159" i="7"/>
  <c r="K7159" i="7" s="1"/>
  <c r="J7160" i="7"/>
  <c r="K7160" i="7" s="1"/>
  <c r="J7161" i="7"/>
  <c r="K7161" i="7" s="1"/>
  <c r="J7162" i="7"/>
  <c r="K7162" i="7" s="1"/>
  <c r="J7163" i="7"/>
  <c r="K7163" i="7" s="1"/>
  <c r="J7164" i="7"/>
  <c r="K7164" i="7" s="1"/>
  <c r="J7165" i="7"/>
  <c r="K7165" i="7" s="1"/>
  <c r="J7166" i="7"/>
  <c r="K7166" i="7" s="1"/>
  <c r="J7167" i="7"/>
  <c r="K7167" i="7" s="1"/>
  <c r="J7168" i="7"/>
  <c r="K7168" i="7" s="1"/>
  <c r="J7169" i="7"/>
  <c r="K7169" i="7" s="1"/>
  <c r="J7170" i="7"/>
  <c r="K7170" i="7" s="1"/>
  <c r="J7171" i="7"/>
  <c r="K7171" i="7" s="1"/>
  <c r="J7172" i="7"/>
  <c r="K7172" i="7" s="1"/>
  <c r="J7173" i="7"/>
  <c r="K7173" i="7" s="1"/>
  <c r="J7174" i="7"/>
  <c r="K7174" i="7" s="1"/>
  <c r="J7175" i="7"/>
  <c r="K7175" i="7" s="1"/>
  <c r="J7176" i="7"/>
  <c r="K7176" i="7" s="1"/>
  <c r="J7177" i="7"/>
  <c r="K7177" i="7" s="1"/>
  <c r="J7178" i="7"/>
  <c r="K7178" i="7" s="1"/>
  <c r="J7179" i="7"/>
  <c r="K7179" i="7" s="1"/>
  <c r="J7180" i="7"/>
  <c r="K7180" i="7" s="1"/>
  <c r="J7181" i="7"/>
  <c r="K7181" i="7" s="1"/>
  <c r="J7182" i="7"/>
  <c r="K7182" i="7" s="1"/>
  <c r="J7183" i="7"/>
  <c r="K7183" i="7" s="1"/>
  <c r="J7184" i="7"/>
  <c r="K7184" i="7" s="1"/>
  <c r="J7185" i="7"/>
  <c r="K7185" i="7" s="1"/>
  <c r="J7186" i="7"/>
  <c r="K7186" i="7" s="1"/>
  <c r="J7187" i="7"/>
  <c r="K7187" i="7" s="1"/>
  <c r="J7188" i="7"/>
  <c r="K7188" i="7" s="1"/>
  <c r="J7189" i="7"/>
  <c r="K7189" i="7" s="1"/>
  <c r="J7190" i="7"/>
  <c r="K7190" i="7" s="1"/>
  <c r="J7191" i="7"/>
  <c r="K7191" i="7" s="1"/>
  <c r="J7192" i="7"/>
  <c r="K7192" i="7" s="1"/>
  <c r="J7193" i="7"/>
  <c r="K7193" i="7" s="1"/>
  <c r="J7194" i="7"/>
  <c r="K7194" i="7" s="1"/>
  <c r="J7195" i="7"/>
  <c r="K7195" i="7" s="1"/>
  <c r="J7196" i="7"/>
  <c r="K7196" i="7" s="1"/>
  <c r="J7197" i="7"/>
  <c r="K7197" i="7" s="1"/>
  <c r="J7198" i="7"/>
  <c r="K7198" i="7" s="1"/>
  <c r="J7199" i="7"/>
  <c r="K7199" i="7" s="1"/>
  <c r="J7200" i="7"/>
  <c r="K7200" i="7" s="1"/>
  <c r="J7201" i="7"/>
  <c r="K7201" i="7" s="1"/>
  <c r="J7202" i="7"/>
  <c r="K7202" i="7" s="1"/>
  <c r="J7203" i="7"/>
  <c r="K7203" i="7" s="1"/>
  <c r="J7204" i="7"/>
  <c r="K7204" i="7" s="1"/>
  <c r="J7205" i="7"/>
  <c r="K7205" i="7" s="1"/>
  <c r="J7206" i="7"/>
  <c r="K7206" i="7" s="1"/>
  <c r="J7207" i="7"/>
  <c r="K7207" i="7" s="1"/>
  <c r="J7208" i="7"/>
  <c r="K7208" i="7" s="1"/>
  <c r="J7209" i="7"/>
  <c r="K7209" i="7" s="1"/>
  <c r="J7210" i="7"/>
  <c r="K7210" i="7" s="1"/>
  <c r="J7211" i="7"/>
  <c r="K7211" i="7" s="1"/>
  <c r="J7212" i="7"/>
  <c r="K7212" i="7" s="1"/>
  <c r="J7213" i="7"/>
  <c r="K7213" i="7" s="1"/>
  <c r="J7214" i="7"/>
  <c r="K7214" i="7" s="1"/>
  <c r="J7215" i="7"/>
  <c r="K7215" i="7" s="1"/>
  <c r="J7216" i="7"/>
  <c r="K7216" i="7" s="1"/>
  <c r="J7217" i="7"/>
  <c r="K7217" i="7" s="1"/>
  <c r="J7218" i="7"/>
  <c r="K7218" i="7" s="1"/>
  <c r="J7219" i="7"/>
  <c r="K7219" i="7" s="1"/>
  <c r="J7220" i="7"/>
  <c r="K7220" i="7" s="1"/>
  <c r="J7221" i="7"/>
  <c r="K7221" i="7" s="1"/>
  <c r="J7222" i="7"/>
  <c r="K7222" i="7" s="1"/>
  <c r="J7223" i="7"/>
  <c r="K7223" i="7" s="1"/>
  <c r="J7224" i="7"/>
  <c r="K7224" i="7" s="1"/>
  <c r="J7225" i="7"/>
  <c r="K7225" i="7" s="1"/>
  <c r="J7226" i="7"/>
  <c r="K7226" i="7" s="1"/>
  <c r="J7227" i="7"/>
  <c r="K7227" i="7" s="1"/>
  <c r="J7228" i="7"/>
  <c r="K7228" i="7" s="1"/>
  <c r="J7229" i="7"/>
  <c r="K7229" i="7" s="1"/>
  <c r="J7230" i="7"/>
  <c r="K7230" i="7" s="1"/>
  <c r="J7231" i="7"/>
  <c r="K7231" i="7" s="1"/>
  <c r="J7232" i="7"/>
  <c r="K7232" i="7" s="1"/>
  <c r="J7233" i="7"/>
  <c r="K7233" i="7" s="1"/>
  <c r="J7234" i="7"/>
  <c r="K7234" i="7" s="1"/>
  <c r="J7235" i="7"/>
  <c r="K7235" i="7" s="1"/>
  <c r="J7236" i="7"/>
  <c r="K7236" i="7" s="1"/>
  <c r="J7237" i="7"/>
  <c r="K7237" i="7" s="1"/>
  <c r="J7238" i="7"/>
  <c r="K7238" i="7" s="1"/>
  <c r="J7239" i="7"/>
  <c r="K7239" i="7" s="1"/>
  <c r="J7240" i="7"/>
  <c r="K7240" i="7" s="1"/>
  <c r="J7241" i="7"/>
  <c r="K7241" i="7" s="1"/>
  <c r="J7242" i="7"/>
  <c r="K7242" i="7" s="1"/>
  <c r="J7243" i="7"/>
  <c r="K7243" i="7" s="1"/>
  <c r="J7244" i="7"/>
  <c r="K7244" i="7" s="1"/>
  <c r="J7245" i="7"/>
  <c r="K7245" i="7" s="1"/>
  <c r="J7246" i="7"/>
  <c r="K7246" i="7" s="1"/>
  <c r="J7247" i="7"/>
  <c r="K7247" i="7" s="1"/>
  <c r="J7248" i="7"/>
  <c r="K7248" i="7" s="1"/>
  <c r="J7249" i="7"/>
  <c r="K7249" i="7" s="1"/>
  <c r="J7250" i="7"/>
  <c r="K7250" i="7" s="1"/>
  <c r="J7251" i="7"/>
  <c r="K7251" i="7" s="1"/>
  <c r="J7252" i="7"/>
  <c r="K7252" i="7" s="1"/>
  <c r="J7253" i="7"/>
  <c r="K7253" i="7" s="1"/>
  <c r="J7254" i="7"/>
  <c r="K7254" i="7" s="1"/>
  <c r="J7255" i="7"/>
  <c r="K7255" i="7" s="1"/>
  <c r="J7256" i="7"/>
  <c r="K7256" i="7" s="1"/>
  <c r="J7257" i="7"/>
  <c r="K7257" i="7" s="1"/>
  <c r="J7258" i="7"/>
  <c r="K7258" i="7" s="1"/>
  <c r="J7259" i="7"/>
  <c r="K7259" i="7" s="1"/>
  <c r="J7260" i="7"/>
  <c r="K7260" i="7" s="1"/>
  <c r="J7261" i="7"/>
  <c r="K7261" i="7" s="1"/>
  <c r="J7262" i="7"/>
  <c r="K7262" i="7" s="1"/>
  <c r="J7263" i="7"/>
  <c r="K7263" i="7" s="1"/>
  <c r="J7264" i="7"/>
  <c r="K7264" i="7" s="1"/>
  <c r="J7265" i="7"/>
  <c r="K7265" i="7" s="1"/>
  <c r="J7266" i="7"/>
  <c r="K7266" i="7" s="1"/>
  <c r="J7267" i="7"/>
  <c r="K7267" i="7" s="1"/>
  <c r="J7268" i="7"/>
  <c r="K7268" i="7" s="1"/>
  <c r="J7269" i="7"/>
  <c r="K7269" i="7" s="1"/>
  <c r="J7270" i="7"/>
  <c r="K7270" i="7" s="1"/>
  <c r="J7271" i="7"/>
  <c r="K7271" i="7" s="1"/>
  <c r="J7272" i="7"/>
  <c r="K7272" i="7" s="1"/>
  <c r="J7273" i="7"/>
  <c r="K7273" i="7" s="1"/>
  <c r="J7274" i="7"/>
  <c r="K7274" i="7" s="1"/>
  <c r="J7275" i="7"/>
  <c r="K7275" i="7" s="1"/>
  <c r="J7276" i="7"/>
  <c r="K7276" i="7" s="1"/>
  <c r="J7277" i="7"/>
  <c r="K7277" i="7" s="1"/>
  <c r="J7278" i="7"/>
  <c r="K7278" i="7" s="1"/>
  <c r="J7279" i="7"/>
  <c r="K7279" i="7" s="1"/>
  <c r="J7280" i="7"/>
  <c r="K7280" i="7" s="1"/>
  <c r="J7281" i="7"/>
  <c r="K7281" i="7" s="1"/>
  <c r="J7282" i="7"/>
  <c r="K7282" i="7" s="1"/>
  <c r="J7283" i="7"/>
  <c r="K7283" i="7" s="1"/>
  <c r="J7284" i="7"/>
  <c r="K7284" i="7" s="1"/>
  <c r="J7285" i="7"/>
  <c r="K7285" i="7" s="1"/>
  <c r="J7286" i="7"/>
  <c r="K7286" i="7" s="1"/>
  <c r="J7287" i="7"/>
  <c r="K7287" i="7" s="1"/>
  <c r="J7288" i="7"/>
  <c r="K7288" i="7" s="1"/>
  <c r="J7289" i="7"/>
  <c r="K7289" i="7" s="1"/>
  <c r="J7290" i="7"/>
  <c r="K7290" i="7" s="1"/>
  <c r="J7291" i="7"/>
  <c r="K7291" i="7" s="1"/>
  <c r="J7292" i="7"/>
  <c r="K7292" i="7" s="1"/>
  <c r="J7293" i="7"/>
  <c r="K7293" i="7" s="1"/>
  <c r="J7294" i="7"/>
  <c r="K7294" i="7" s="1"/>
  <c r="J7295" i="7"/>
  <c r="K7295" i="7" s="1"/>
  <c r="J7296" i="7"/>
  <c r="K7296" i="7" s="1"/>
  <c r="J7297" i="7"/>
  <c r="K7297" i="7" s="1"/>
  <c r="J7298" i="7"/>
  <c r="K7298" i="7" s="1"/>
  <c r="J7299" i="7"/>
  <c r="K7299" i="7" s="1"/>
  <c r="J7300" i="7"/>
  <c r="K7300" i="7" s="1"/>
  <c r="J7301" i="7"/>
  <c r="K7301" i="7" s="1"/>
  <c r="J7302" i="7"/>
  <c r="K7302" i="7" s="1"/>
  <c r="J7303" i="7"/>
  <c r="K7303" i="7" s="1"/>
  <c r="J7304" i="7"/>
  <c r="K7304" i="7" s="1"/>
  <c r="J7305" i="7"/>
  <c r="K7305" i="7" s="1"/>
  <c r="J7306" i="7"/>
  <c r="K7306" i="7" s="1"/>
  <c r="J7307" i="7"/>
  <c r="K7307" i="7" s="1"/>
  <c r="J7308" i="7"/>
  <c r="K7308" i="7" s="1"/>
  <c r="J7309" i="7"/>
  <c r="K7309" i="7" s="1"/>
  <c r="J7310" i="7"/>
  <c r="K7310" i="7" s="1"/>
  <c r="J7311" i="7"/>
  <c r="K7311" i="7" s="1"/>
  <c r="J7312" i="7"/>
  <c r="K7312" i="7" s="1"/>
  <c r="J7313" i="7"/>
  <c r="K7313" i="7" s="1"/>
  <c r="J7314" i="7"/>
  <c r="K7314" i="7" s="1"/>
  <c r="J7315" i="7"/>
  <c r="K7315" i="7" s="1"/>
  <c r="J7316" i="7"/>
  <c r="K7316" i="7" s="1"/>
  <c r="J7317" i="7"/>
  <c r="K7317" i="7" s="1"/>
  <c r="J7318" i="7"/>
  <c r="K7318" i="7" s="1"/>
  <c r="J7319" i="7"/>
  <c r="K7319" i="7" s="1"/>
  <c r="J7320" i="7"/>
  <c r="K7320" i="7" s="1"/>
  <c r="J7321" i="7"/>
  <c r="K7321" i="7" s="1"/>
  <c r="J7322" i="7"/>
  <c r="K7322" i="7" s="1"/>
  <c r="J7323" i="7"/>
  <c r="K7323" i="7" s="1"/>
  <c r="J7324" i="7"/>
  <c r="K7324" i="7" s="1"/>
  <c r="J7325" i="7"/>
  <c r="K7325" i="7" s="1"/>
  <c r="J7326" i="7"/>
  <c r="K7326" i="7" s="1"/>
  <c r="J7327" i="7"/>
  <c r="K7327" i="7" s="1"/>
  <c r="J7328" i="7"/>
  <c r="K7328" i="7" s="1"/>
  <c r="J7329" i="7"/>
  <c r="K7329" i="7" s="1"/>
  <c r="J7330" i="7"/>
  <c r="K7330" i="7" s="1"/>
  <c r="J7331" i="7"/>
  <c r="K7331" i="7" s="1"/>
  <c r="J7332" i="7"/>
  <c r="K7332" i="7" s="1"/>
  <c r="J7333" i="7"/>
  <c r="K7333" i="7" s="1"/>
  <c r="J7334" i="7"/>
  <c r="K7334" i="7" s="1"/>
  <c r="J7335" i="7"/>
  <c r="K7335" i="7" s="1"/>
  <c r="J7336" i="7"/>
  <c r="K7336" i="7" s="1"/>
  <c r="J7337" i="7"/>
  <c r="K7337" i="7" s="1"/>
  <c r="J7338" i="7"/>
  <c r="K7338" i="7" s="1"/>
  <c r="J7339" i="7"/>
  <c r="K7339" i="7" s="1"/>
  <c r="J7340" i="7"/>
  <c r="K7340" i="7" s="1"/>
  <c r="J7341" i="7"/>
  <c r="K7341" i="7" s="1"/>
  <c r="J7342" i="7"/>
  <c r="K7342" i="7" s="1"/>
  <c r="J7343" i="7"/>
  <c r="K7343" i="7" s="1"/>
  <c r="J7344" i="7"/>
  <c r="K7344" i="7" s="1"/>
  <c r="J7345" i="7"/>
  <c r="K7345" i="7" s="1"/>
  <c r="J7346" i="7"/>
  <c r="K7346" i="7" s="1"/>
  <c r="J7347" i="7"/>
  <c r="K7347" i="7" s="1"/>
  <c r="J7348" i="7"/>
  <c r="K7348" i="7" s="1"/>
  <c r="J7349" i="7"/>
  <c r="K7349" i="7" s="1"/>
  <c r="J7350" i="7"/>
  <c r="K7350" i="7" s="1"/>
  <c r="J7351" i="7"/>
  <c r="K7351" i="7" s="1"/>
  <c r="J7352" i="7"/>
  <c r="K7352" i="7" s="1"/>
  <c r="J7353" i="7"/>
  <c r="K7353" i="7" s="1"/>
  <c r="J7354" i="7"/>
  <c r="K7354" i="7" s="1"/>
  <c r="J7355" i="7"/>
  <c r="K7355" i="7" s="1"/>
  <c r="J7356" i="7"/>
  <c r="K7356" i="7" s="1"/>
  <c r="J7357" i="7"/>
  <c r="K7357" i="7" s="1"/>
  <c r="J7358" i="7"/>
  <c r="K7358" i="7" s="1"/>
  <c r="J7359" i="7"/>
  <c r="K7359" i="7" s="1"/>
  <c r="J7360" i="7"/>
  <c r="K7360" i="7" s="1"/>
  <c r="J7361" i="7"/>
  <c r="K7361" i="7" s="1"/>
  <c r="J7362" i="7"/>
  <c r="K7362" i="7" s="1"/>
  <c r="J7363" i="7"/>
  <c r="K7363" i="7" s="1"/>
  <c r="J7364" i="7"/>
  <c r="K7364" i="7" s="1"/>
  <c r="J7365" i="7"/>
  <c r="K7365" i="7" s="1"/>
  <c r="J7366" i="7"/>
  <c r="K7366" i="7" s="1"/>
  <c r="J7367" i="7"/>
  <c r="K7367" i="7" s="1"/>
  <c r="J7368" i="7"/>
  <c r="K7368" i="7" s="1"/>
  <c r="J7369" i="7"/>
  <c r="K7369" i="7" s="1"/>
  <c r="J7370" i="7"/>
  <c r="K7370" i="7" s="1"/>
  <c r="J7371" i="7"/>
  <c r="K7371" i="7" s="1"/>
  <c r="J7372" i="7"/>
  <c r="K7372" i="7" s="1"/>
  <c r="J7373" i="7"/>
  <c r="K7373" i="7" s="1"/>
  <c r="J7374" i="7"/>
  <c r="K7374" i="7" s="1"/>
  <c r="J7375" i="7"/>
  <c r="K7375" i="7" s="1"/>
  <c r="J7376" i="7"/>
  <c r="K7376" i="7" s="1"/>
  <c r="J7377" i="7"/>
  <c r="K7377" i="7" s="1"/>
  <c r="J7378" i="7"/>
  <c r="K7378" i="7" s="1"/>
  <c r="J7379" i="7"/>
  <c r="K7379" i="7" s="1"/>
  <c r="J7380" i="7"/>
  <c r="K7380" i="7" s="1"/>
  <c r="J7381" i="7"/>
  <c r="K7381" i="7" s="1"/>
  <c r="J7382" i="7"/>
  <c r="K7382" i="7" s="1"/>
  <c r="J7383" i="7"/>
  <c r="K7383" i="7" s="1"/>
  <c r="J7384" i="7"/>
  <c r="K7384" i="7" s="1"/>
  <c r="J7385" i="7"/>
  <c r="K7385" i="7" s="1"/>
  <c r="J7386" i="7"/>
  <c r="K7386" i="7" s="1"/>
  <c r="J7387" i="7"/>
  <c r="K7387" i="7" s="1"/>
  <c r="J7388" i="7"/>
  <c r="K7388" i="7" s="1"/>
  <c r="J7389" i="7"/>
  <c r="K7389" i="7" s="1"/>
  <c r="J7390" i="7"/>
  <c r="K7390" i="7" s="1"/>
  <c r="J7391" i="7"/>
  <c r="K7391" i="7" s="1"/>
  <c r="J7392" i="7"/>
  <c r="K7392" i="7" s="1"/>
  <c r="J7393" i="7"/>
  <c r="K7393" i="7" s="1"/>
  <c r="J7394" i="7"/>
  <c r="K7394" i="7" s="1"/>
  <c r="J7395" i="7"/>
  <c r="K7395" i="7" s="1"/>
  <c r="J7396" i="7"/>
  <c r="K7396" i="7" s="1"/>
  <c r="J7397" i="7"/>
  <c r="K7397" i="7" s="1"/>
  <c r="J7398" i="7"/>
  <c r="K7398" i="7" s="1"/>
  <c r="J7399" i="7"/>
  <c r="K7399" i="7" s="1"/>
  <c r="J7400" i="7"/>
  <c r="K7400" i="7" s="1"/>
  <c r="J7401" i="7"/>
  <c r="K7401" i="7" s="1"/>
  <c r="J7402" i="7"/>
  <c r="K7402" i="7" s="1"/>
  <c r="J7403" i="7"/>
  <c r="K7403" i="7" s="1"/>
  <c r="J7404" i="7"/>
  <c r="K7404" i="7" s="1"/>
  <c r="J7405" i="7"/>
  <c r="K7405" i="7" s="1"/>
  <c r="J7406" i="7"/>
  <c r="K7406" i="7" s="1"/>
  <c r="J7407" i="7"/>
  <c r="K7407" i="7" s="1"/>
  <c r="J7408" i="7"/>
  <c r="K7408" i="7" s="1"/>
  <c r="J7409" i="7"/>
  <c r="K7409" i="7" s="1"/>
  <c r="J7410" i="7"/>
  <c r="K7410" i="7" s="1"/>
  <c r="J7411" i="7"/>
  <c r="K7411" i="7" s="1"/>
  <c r="J7412" i="7"/>
  <c r="K7412" i="7" s="1"/>
  <c r="J7413" i="7"/>
  <c r="K7413" i="7" s="1"/>
  <c r="J7414" i="7"/>
  <c r="K7414" i="7" s="1"/>
  <c r="J7415" i="7"/>
  <c r="K7415" i="7" s="1"/>
  <c r="J7416" i="7"/>
  <c r="K7416" i="7" s="1"/>
  <c r="J7417" i="7"/>
  <c r="K7417" i="7" s="1"/>
  <c r="J7418" i="7"/>
  <c r="K7418" i="7" s="1"/>
  <c r="J7419" i="7"/>
  <c r="K7419" i="7" s="1"/>
  <c r="J7420" i="7"/>
  <c r="K7420" i="7" s="1"/>
  <c r="J7421" i="7"/>
  <c r="K7421" i="7" s="1"/>
  <c r="J7422" i="7"/>
  <c r="K7422" i="7" s="1"/>
  <c r="J7423" i="7"/>
  <c r="K7423" i="7" s="1"/>
  <c r="J7424" i="7"/>
  <c r="K7424" i="7" s="1"/>
  <c r="J7425" i="7"/>
  <c r="K7425" i="7" s="1"/>
  <c r="J7426" i="7"/>
  <c r="K7426" i="7" s="1"/>
  <c r="J7427" i="7"/>
  <c r="K7427" i="7" s="1"/>
  <c r="J7428" i="7"/>
  <c r="K7428" i="7" s="1"/>
  <c r="J7429" i="7"/>
  <c r="K7429" i="7" s="1"/>
  <c r="J7430" i="7"/>
  <c r="K7430" i="7" s="1"/>
  <c r="J7431" i="7"/>
  <c r="K7431" i="7" s="1"/>
  <c r="J7432" i="7"/>
  <c r="K7432" i="7" s="1"/>
  <c r="J7433" i="7"/>
  <c r="K7433" i="7" s="1"/>
  <c r="J7434" i="7"/>
  <c r="K7434" i="7" s="1"/>
  <c r="J7435" i="7"/>
  <c r="K7435" i="7" s="1"/>
  <c r="J7436" i="7"/>
  <c r="K7436" i="7" s="1"/>
  <c r="J7437" i="7"/>
  <c r="K7437" i="7" s="1"/>
  <c r="J7438" i="7"/>
  <c r="K7438" i="7" s="1"/>
  <c r="J7439" i="7"/>
  <c r="K7439" i="7" s="1"/>
  <c r="J7440" i="7"/>
  <c r="K7440" i="7" s="1"/>
  <c r="J7441" i="7"/>
  <c r="K7441" i="7" s="1"/>
  <c r="J7442" i="7"/>
  <c r="K7442" i="7" s="1"/>
  <c r="J7443" i="7"/>
  <c r="K7443" i="7" s="1"/>
  <c r="J7444" i="7"/>
  <c r="K7444" i="7" s="1"/>
  <c r="J7445" i="7"/>
  <c r="K7445" i="7" s="1"/>
  <c r="J7446" i="7"/>
  <c r="K7446" i="7" s="1"/>
  <c r="J7447" i="7"/>
  <c r="K7447" i="7" s="1"/>
  <c r="J7448" i="7"/>
  <c r="K7448" i="7" s="1"/>
  <c r="J7449" i="7"/>
  <c r="K7449" i="7" s="1"/>
  <c r="J7450" i="7"/>
  <c r="K7450" i="7" s="1"/>
  <c r="J7451" i="7"/>
  <c r="K7451" i="7" s="1"/>
  <c r="J7452" i="7"/>
  <c r="K7452" i="7" s="1"/>
  <c r="J7453" i="7"/>
  <c r="K7453" i="7" s="1"/>
  <c r="J7454" i="7"/>
  <c r="K7454" i="7" s="1"/>
  <c r="J7455" i="7"/>
  <c r="K7455" i="7" s="1"/>
  <c r="J7456" i="7"/>
  <c r="K7456" i="7" s="1"/>
  <c r="J7457" i="7"/>
  <c r="K7457" i="7" s="1"/>
  <c r="J7458" i="7"/>
  <c r="K7458" i="7" s="1"/>
  <c r="J7459" i="7"/>
  <c r="K7459" i="7" s="1"/>
  <c r="J7460" i="7"/>
  <c r="K7460" i="7" s="1"/>
  <c r="J7461" i="7"/>
  <c r="K7461" i="7" s="1"/>
  <c r="J7462" i="7"/>
  <c r="K7462" i="7" s="1"/>
  <c r="J7463" i="7"/>
  <c r="K7463" i="7" s="1"/>
  <c r="J7464" i="7"/>
  <c r="K7464" i="7" s="1"/>
  <c r="J7465" i="7"/>
  <c r="K7465" i="7" s="1"/>
  <c r="J7466" i="7"/>
  <c r="K7466" i="7" s="1"/>
  <c r="J7467" i="7"/>
  <c r="K7467" i="7" s="1"/>
  <c r="J7468" i="7"/>
  <c r="K7468" i="7" s="1"/>
  <c r="J7469" i="7"/>
  <c r="K7469" i="7" s="1"/>
  <c r="J7470" i="7"/>
  <c r="K7470" i="7" s="1"/>
  <c r="J7471" i="7"/>
  <c r="K7471" i="7" s="1"/>
  <c r="J7472" i="7"/>
  <c r="K7472" i="7" s="1"/>
  <c r="J7473" i="7"/>
  <c r="K7473" i="7" s="1"/>
  <c r="J7474" i="7"/>
  <c r="K7474" i="7" s="1"/>
  <c r="J7475" i="7"/>
  <c r="K7475" i="7" s="1"/>
  <c r="J7476" i="7"/>
  <c r="K7476" i="7" s="1"/>
  <c r="J7477" i="7"/>
  <c r="K7477" i="7" s="1"/>
  <c r="J7478" i="7"/>
  <c r="K7478" i="7" s="1"/>
  <c r="J7479" i="7"/>
  <c r="K7479" i="7" s="1"/>
  <c r="J7480" i="7"/>
  <c r="K7480" i="7" s="1"/>
  <c r="J7481" i="7"/>
  <c r="K7481" i="7" s="1"/>
  <c r="J7482" i="7"/>
  <c r="K7482" i="7" s="1"/>
  <c r="J7483" i="7"/>
  <c r="K7483" i="7" s="1"/>
  <c r="J7484" i="7"/>
  <c r="K7484" i="7" s="1"/>
  <c r="J7485" i="7"/>
  <c r="K7485" i="7" s="1"/>
  <c r="J7486" i="7"/>
  <c r="K7486" i="7" s="1"/>
  <c r="J7487" i="7"/>
  <c r="K7487" i="7" s="1"/>
  <c r="J7488" i="7"/>
  <c r="K7488" i="7" s="1"/>
  <c r="J7489" i="7"/>
  <c r="K7489" i="7" s="1"/>
  <c r="J7490" i="7"/>
  <c r="K7490" i="7" s="1"/>
  <c r="J7491" i="7"/>
  <c r="K7491" i="7" s="1"/>
  <c r="J7492" i="7"/>
  <c r="K7492" i="7" s="1"/>
  <c r="J7493" i="7"/>
  <c r="K7493" i="7" s="1"/>
  <c r="J7494" i="7"/>
  <c r="K7494" i="7" s="1"/>
  <c r="J7495" i="7"/>
  <c r="K7495" i="7" s="1"/>
  <c r="J7496" i="7"/>
  <c r="K7496" i="7" s="1"/>
  <c r="J7497" i="7"/>
  <c r="K7497" i="7" s="1"/>
  <c r="J7498" i="7"/>
  <c r="K7498" i="7" s="1"/>
  <c r="J7499" i="7"/>
  <c r="K7499" i="7" s="1"/>
  <c r="J7500" i="7"/>
  <c r="K7500" i="7" s="1"/>
  <c r="J7501" i="7"/>
  <c r="K7501" i="7" s="1"/>
  <c r="J7502" i="7"/>
  <c r="K7502" i="7" s="1"/>
  <c r="J7503" i="7"/>
  <c r="K7503" i="7" s="1"/>
  <c r="J7504" i="7"/>
  <c r="K7504" i="7" s="1"/>
  <c r="J7505" i="7"/>
  <c r="K7505" i="7" s="1"/>
  <c r="J7506" i="7"/>
  <c r="K7506" i="7" s="1"/>
  <c r="J7507" i="7"/>
  <c r="K7507" i="7" s="1"/>
  <c r="J7508" i="7"/>
  <c r="K7508" i="7" s="1"/>
  <c r="J7509" i="7"/>
  <c r="K7509" i="7" s="1"/>
  <c r="J7510" i="7"/>
  <c r="K7510" i="7" s="1"/>
  <c r="J7511" i="7"/>
  <c r="K7511" i="7" s="1"/>
  <c r="J7512" i="7"/>
  <c r="K7512" i="7" s="1"/>
  <c r="J7513" i="7"/>
  <c r="K7513" i="7" s="1"/>
  <c r="J7514" i="7"/>
  <c r="K7514" i="7" s="1"/>
  <c r="J7515" i="7"/>
  <c r="K7515" i="7" s="1"/>
  <c r="J7516" i="7"/>
  <c r="K7516" i="7" s="1"/>
  <c r="J7517" i="7"/>
  <c r="K7517" i="7" s="1"/>
  <c r="J7518" i="7"/>
  <c r="K7518" i="7" s="1"/>
  <c r="J7519" i="7"/>
  <c r="K7519" i="7" s="1"/>
  <c r="J7520" i="7"/>
  <c r="K7520" i="7" s="1"/>
  <c r="J7521" i="7"/>
  <c r="K7521" i="7" s="1"/>
  <c r="J7522" i="7"/>
  <c r="K7522" i="7" s="1"/>
  <c r="J7523" i="7"/>
  <c r="K7523" i="7" s="1"/>
  <c r="J7524" i="7"/>
  <c r="K7524" i="7" s="1"/>
  <c r="J7525" i="7"/>
  <c r="K7525" i="7" s="1"/>
  <c r="J7526" i="7"/>
  <c r="K7526" i="7" s="1"/>
  <c r="J7527" i="7"/>
  <c r="K7527" i="7" s="1"/>
  <c r="J7528" i="7"/>
  <c r="K7528" i="7" s="1"/>
  <c r="J7529" i="7"/>
  <c r="K7529" i="7" s="1"/>
  <c r="J7530" i="7"/>
  <c r="K7530" i="7" s="1"/>
  <c r="J7531" i="7"/>
  <c r="K7531" i="7" s="1"/>
  <c r="J7532" i="7"/>
  <c r="K7532" i="7" s="1"/>
  <c r="J7533" i="7"/>
  <c r="K7533" i="7" s="1"/>
  <c r="J7534" i="7"/>
  <c r="K7534" i="7" s="1"/>
  <c r="J7535" i="7"/>
  <c r="K7535" i="7" s="1"/>
  <c r="J7536" i="7"/>
  <c r="K7536" i="7" s="1"/>
  <c r="J7537" i="7"/>
  <c r="K7537" i="7" s="1"/>
  <c r="J7538" i="7"/>
  <c r="K7538" i="7" s="1"/>
  <c r="J7539" i="7"/>
  <c r="K7539" i="7" s="1"/>
  <c r="J7540" i="7"/>
  <c r="K7540" i="7" s="1"/>
  <c r="J7541" i="7"/>
  <c r="K7541" i="7" s="1"/>
  <c r="J7542" i="7"/>
  <c r="K7542" i="7" s="1"/>
  <c r="J7543" i="7"/>
  <c r="K7543" i="7" s="1"/>
  <c r="J7544" i="7"/>
  <c r="K7544" i="7" s="1"/>
  <c r="J7545" i="7"/>
  <c r="K7545" i="7" s="1"/>
  <c r="J7546" i="7"/>
  <c r="K7546" i="7" s="1"/>
  <c r="J7547" i="7"/>
  <c r="K7547" i="7" s="1"/>
  <c r="J7548" i="7"/>
  <c r="K7548" i="7" s="1"/>
  <c r="J7549" i="7"/>
  <c r="K7549" i="7" s="1"/>
  <c r="J7550" i="7"/>
  <c r="K7550" i="7" s="1"/>
  <c r="J7551" i="7"/>
  <c r="K7551" i="7" s="1"/>
  <c r="J7552" i="7"/>
  <c r="K7552" i="7" s="1"/>
  <c r="J7553" i="7"/>
  <c r="K7553" i="7" s="1"/>
  <c r="J7554" i="7"/>
  <c r="K7554" i="7" s="1"/>
  <c r="J7555" i="7"/>
  <c r="K7555" i="7" s="1"/>
  <c r="J7556" i="7"/>
  <c r="K7556" i="7" s="1"/>
  <c r="J7557" i="7"/>
  <c r="K7557" i="7" s="1"/>
  <c r="J7558" i="7"/>
  <c r="K7558" i="7" s="1"/>
  <c r="J7559" i="7"/>
  <c r="K7559" i="7" s="1"/>
  <c r="J7560" i="7"/>
  <c r="K7560" i="7" s="1"/>
  <c r="J7561" i="7"/>
  <c r="K7561" i="7" s="1"/>
  <c r="J7562" i="7"/>
  <c r="K7562" i="7" s="1"/>
  <c r="J7563" i="7"/>
  <c r="K7563" i="7" s="1"/>
  <c r="J7564" i="7"/>
  <c r="K7564" i="7" s="1"/>
  <c r="J7565" i="7"/>
  <c r="K7565" i="7" s="1"/>
  <c r="J7566" i="7"/>
  <c r="K7566" i="7" s="1"/>
  <c r="J7567" i="7"/>
  <c r="K7567" i="7" s="1"/>
  <c r="J7568" i="7"/>
  <c r="K7568" i="7" s="1"/>
  <c r="J7569" i="7"/>
  <c r="K7569" i="7" s="1"/>
  <c r="J7570" i="7"/>
  <c r="K7570" i="7" s="1"/>
  <c r="J7571" i="7"/>
  <c r="K7571" i="7" s="1"/>
  <c r="J7572" i="7"/>
  <c r="K7572" i="7" s="1"/>
  <c r="J7573" i="7"/>
  <c r="K7573" i="7" s="1"/>
  <c r="J7574" i="7"/>
  <c r="K7574" i="7" s="1"/>
  <c r="J7575" i="7"/>
  <c r="K7575" i="7" s="1"/>
  <c r="J7576" i="7"/>
  <c r="K7576" i="7" s="1"/>
  <c r="J7577" i="7"/>
  <c r="K7577" i="7" s="1"/>
  <c r="J7578" i="7"/>
  <c r="K7578" i="7" s="1"/>
  <c r="J7579" i="7"/>
  <c r="K7579" i="7" s="1"/>
  <c r="J7580" i="7"/>
  <c r="K7580" i="7" s="1"/>
  <c r="J7581" i="7"/>
  <c r="K7581" i="7" s="1"/>
  <c r="J7582" i="7"/>
  <c r="K7582" i="7" s="1"/>
  <c r="J7583" i="7"/>
  <c r="K7583" i="7" s="1"/>
  <c r="J7584" i="7"/>
  <c r="K7584" i="7" s="1"/>
  <c r="J7585" i="7"/>
  <c r="K7585" i="7" s="1"/>
  <c r="J7586" i="7"/>
  <c r="K7586" i="7" s="1"/>
  <c r="J7587" i="7"/>
  <c r="K7587" i="7" s="1"/>
  <c r="J7588" i="7"/>
  <c r="K7588" i="7" s="1"/>
  <c r="J7589" i="7"/>
  <c r="K7589" i="7" s="1"/>
  <c r="J7590" i="7"/>
  <c r="K7590" i="7" s="1"/>
  <c r="J7591" i="7"/>
  <c r="K7591" i="7" s="1"/>
  <c r="J7592" i="7"/>
  <c r="K7592" i="7" s="1"/>
  <c r="J7593" i="7"/>
  <c r="K7593" i="7" s="1"/>
  <c r="J7594" i="7"/>
  <c r="K7594" i="7" s="1"/>
  <c r="J7595" i="7"/>
  <c r="K7595" i="7" s="1"/>
  <c r="J7596" i="7"/>
  <c r="K7596" i="7" s="1"/>
  <c r="J7597" i="7"/>
  <c r="K7597" i="7" s="1"/>
  <c r="J7598" i="7"/>
  <c r="K7598" i="7" s="1"/>
  <c r="J7599" i="7"/>
  <c r="K7599" i="7" s="1"/>
  <c r="J7600" i="7"/>
  <c r="K7600" i="7" s="1"/>
  <c r="J7601" i="7"/>
  <c r="K7601" i="7" s="1"/>
  <c r="J7602" i="7"/>
  <c r="K7602" i="7" s="1"/>
  <c r="J7603" i="7"/>
  <c r="K7603" i="7" s="1"/>
  <c r="J7604" i="7"/>
  <c r="K7604" i="7" s="1"/>
  <c r="J7605" i="7"/>
  <c r="K7605" i="7" s="1"/>
  <c r="J7606" i="7"/>
  <c r="K7606" i="7" s="1"/>
  <c r="J7607" i="7"/>
  <c r="K7607" i="7" s="1"/>
  <c r="J7608" i="7"/>
  <c r="K7608" i="7" s="1"/>
  <c r="J7609" i="7"/>
  <c r="K7609" i="7" s="1"/>
  <c r="J7610" i="7"/>
  <c r="K7610" i="7" s="1"/>
  <c r="J7611" i="7"/>
  <c r="K7611" i="7" s="1"/>
  <c r="J7612" i="7"/>
  <c r="K7612" i="7" s="1"/>
  <c r="J7613" i="7"/>
  <c r="K7613" i="7" s="1"/>
  <c r="J7614" i="7"/>
  <c r="K7614" i="7" s="1"/>
  <c r="J7615" i="7"/>
  <c r="K7615" i="7" s="1"/>
  <c r="J7616" i="7"/>
  <c r="K7616" i="7" s="1"/>
  <c r="J7617" i="7"/>
  <c r="K7617" i="7" s="1"/>
  <c r="J7618" i="7"/>
  <c r="K7618" i="7" s="1"/>
  <c r="J7619" i="7"/>
  <c r="K7619" i="7" s="1"/>
  <c r="J7620" i="7"/>
  <c r="K7620" i="7" s="1"/>
  <c r="J7621" i="7"/>
  <c r="K7621" i="7" s="1"/>
  <c r="J7622" i="7"/>
  <c r="K7622" i="7" s="1"/>
  <c r="J7623" i="7"/>
  <c r="K7623" i="7" s="1"/>
  <c r="J7624" i="7"/>
  <c r="K7624" i="7" s="1"/>
  <c r="J7625" i="7"/>
  <c r="K7625" i="7" s="1"/>
  <c r="J7626" i="7"/>
  <c r="K7626" i="7" s="1"/>
  <c r="J7627" i="7"/>
  <c r="K7627" i="7" s="1"/>
  <c r="J7628" i="7"/>
  <c r="K7628" i="7" s="1"/>
  <c r="J7629" i="7"/>
  <c r="K7629" i="7" s="1"/>
  <c r="J7630" i="7"/>
  <c r="K7630" i="7" s="1"/>
  <c r="J7631" i="7"/>
  <c r="K7631" i="7" s="1"/>
  <c r="J7632" i="7"/>
  <c r="K7632" i="7" s="1"/>
  <c r="J7633" i="7"/>
  <c r="K7633" i="7" s="1"/>
  <c r="J7634" i="7"/>
  <c r="K7634" i="7" s="1"/>
  <c r="J7635" i="7"/>
  <c r="K7635" i="7" s="1"/>
  <c r="J7636" i="7"/>
  <c r="K7636" i="7" s="1"/>
  <c r="J7637" i="7"/>
  <c r="K7637" i="7" s="1"/>
  <c r="J7638" i="7"/>
  <c r="K7638" i="7" s="1"/>
  <c r="J7639" i="7"/>
  <c r="K7639" i="7" s="1"/>
  <c r="J7640" i="7"/>
  <c r="K7640" i="7" s="1"/>
  <c r="J7641" i="7"/>
  <c r="K7641" i="7" s="1"/>
  <c r="J7642" i="7"/>
  <c r="K7642" i="7" s="1"/>
  <c r="J7643" i="7"/>
  <c r="K7643" i="7" s="1"/>
  <c r="J7644" i="7"/>
  <c r="K7644" i="7" s="1"/>
  <c r="J7645" i="7"/>
  <c r="K7645" i="7" s="1"/>
  <c r="J7646" i="7"/>
  <c r="K7646" i="7" s="1"/>
  <c r="J7647" i="7"/>
  <c r="K7647" i="7" s="1"/>
  <c r="J7648" i="7"/>
  <c r="K7648" i="7" s="1"/>
  <c r="J7649" i="7"/>
  <c r="K7649" i="7" s="1"/>
  <c r="J7650" i="7"/>
  <c r="K7650" i="7" s="1"/>
  <c r="J7651" i="7"/>
  <c r="K7651" i="7" s="1"/>
  <c r="J7652" i="7"/>
  <c r="K7652" i="7" s="1"/>
  <c r="J7653" i="7"/>
  <c r="K7653" i="7" s="1"/>
  <c r="J7654" i="7"/>
  <c r="K7654" i="7" s="1"/>
  <c r="J7655" i="7"/>
  <c r="K7655" i="7" s="1"/>
  <c r="J7656" i="7"/>
  <c r="K7656" i="7" s="1"/>
  <c r="J7657" i="7"/>
  <c r="K7657" i="7" s="1"/>
  <c r="J7658" i="7"/>
  <c r="K7658" i="7" s="1"/>
  <c r="J7659" i="7"/>
  <c r="K7659" i="7" s="1"/>
  <c r="J7660" i="7"/>
  <c r="K7660" i="7" s="1"/>
  <c r="J7661" i="7"/>
  <c r="K7661" i="7" s="1"/>
  <c r="J7662" i="7"/>
  <c r="K7662" i="7" s="1"/>
  <c r="J7663" i="7"/>
  <c r="K7663" i="7" s="1"/>
  <c r="J7664" i="7"/>
  <c r="K7664" i="7" s="1"/>
  <c r="J7665" i="7"/>
  <c r="K7665" i="7" s="1"/>
  <c r="J7666" i="7"/>
  <c r="K7666" i="7" s="1"/>
  <c r="J7667" i="7"/>
  <c r="K7667" i="7" s="1"/>
  <c r="J7668" i="7"/>
  <c r="K7668" i="7" s="1"/>
  <c r="J7669" i="7"/>
  <c r="K7669" i="7" s="1"/>
  <c r="J7670" i="7"/>
  <c r="K7670" i="7" s="1"/>
  <c r="J7671" i="7"/>
  <c r="K7671" i="7" s="1"/>
  <c r="J7672" i="7"/>
  <c r="K7672" i="7" s="1"/>
  <c r="J7673" i="7"/>
  <c r="K7673" i="7" s="1"/>
  <c r="J7674" i="7"/>
  <c r="K7674" i="7" s="1"/>
  <c r="J7675" i="7"/>
  <c r="K7675" i="7" s="1"/>
  <c r="J7676" i="7"/>
  <c r="K7676" i="7" s="1"/>
  <c r="J7677" i="7"/>
  <c r="K7677" i="7" s="1"/>
  <c r="J7678" i="7"/>
  <c r="K7678" i="7" s="1"/>
  <c r="J7679" i="7"/>
  <c r="K7679" i="7" s="1"/>
  <c r="J7680" i="7"/>
  <c r="K7680" i="7" s="1"/>
  <c r="J7681" i="7"/>
  <c r="K7681" i="7" s="1"/>
  <c r="J7682" i="7"/>
  <c r="K7682" i="7" s="1"/>
  <c r="J7683" i="7"/>
  <c r="K7683" i="7" s="1"/>
  <c r="J7684" i="7"/>
  <c r="K7684" i="7" s="1"/>
  <c r="J7685" i="7"/>
  <c r="K7685" i="7" s="1"/>
  <c r="J7686" i="7"/>
  <c r="K7686" i="7" s="1"/>
  <c r="J7687" i="7"/>
  <c r="K7687" i="7" s="1"/>
  <c r="J7688" i="7"/>
  <c r="K7688" i="7" s="1"/>
  <c r="J7689" i="7"/>
  <c r="K7689" i="7" s="1"/>
  <c r="J7690" i="7"/>
  <c r="K7690" i="7" s="1"/>
  <c r="J7691" i="7"/>
  <c r="K7691" i="7" s="1"/>
  <c r="J7692" i="7"/>
  <c r="K7692" i="7" s="1"/>
  <c r="J7693" i="7"/>
  <c r="K7693" i="7" s="1"/>
  <c r="J7694" i="7"/>
  <c r="K7694" i="7" s="1"/>
  <c r="J7695" i="7"/>
  <c r="K7695" i="7" s="1"/>
  <c r="J7696" i="7"/>
  <c r="K7696" i="7" s="1"/>
  <c r="J7697" i="7"/>
  <c r="K7697" i="7" s="1"/>
  <c r="J7698" i="7"/>
  <c r="K7698" i="7" s="1"/>
  <c r="J7699" i="7"/>
  <c r="K7699" i="7" s="1"/>
  <c r="J7700" i="7"/>
  <c r="K7700" i="7" s="1"/>
  <c r="J7701" i="7"/>
  <c r="K7701" i="7" s="1"/>
  <c r="J7702" i="7"/>
  <c r="K7702" i="7" s="1"/>
  <c r="J7703" i="7"/>
  <c r="K7703" i="7" s="1"/>
  <c r="J7704" i="7"/>
  <c r="K7704" i="7" s="1"/>
  <c r="J7705" i="7"/>
  <c r="K7705" i="7" s="1"/>
  <c r="J7706" i="7"/>
  <c r="K7706" i="7" s="1"/>
  <c r="J7707" i="7"/>
  <c r="K7707" i="7" s="1"/>
  <c r="J7708" i="7"/>
  <c r="K7708" i="7" s="1"/>
  <c r="J7709" i="7"/>
  <c r="K7709" i="7" s="1"/>
  <c r="J7710" i="7"/>
  <c r="K7710" i="7" s="1"/>
  <c r="J7711" i="7"/>
  <c r="K7711" i="7" s="1"/>
  <c r="J7712" i="7"/>
  <c r="K7712" i="7" s="1"/>
  <c r="J7713" i="7"/>
  <c r="K7713" i="7" s="1"/>
  <c r="J7714" i="7"/>
  <c r="K7714" i="7" s="1"/>
  <c r="J7715" i="7"/>
  <c r="K7715" i="7" s="1"/>
  <c r="J7716" i="7"/>
  <c r="K7716" i="7" s="1"/>
  <c r="J7717" i="7"/>
  <c r="K7717" i="7" s="1"/>
  <c r="J7718" i="7"/>
  <c r="K7718" i="7" s="1"/>
  <c r="J7719" i="7"/>
  <c r="K7719" i="7" s="1"/>
  <c r="J7720" i="7"/>
  <c r="K7720" i="7" s="1"/>
  <c r="J7721" i="7"/>
  <c r="K7721" i="7" s="1"/>
  <c r="J7722" i="7"/>
  <c r="K7722" i="7" s="1"/>
  <c r="J7723" i="7"/>
  <c r="K7723" i="7" s="1"/>
  <c r="J7724" i="7"/>
  <c r="K7724" i="7" s="1"/>
  <c r="J7725" i="7"/>
  <c r="K7725" i="7" s="1"/>
  <c r="J7726" i="7"/>
  <c r="K7726" i="7" s="1"/>
  <c r="J7727" i="7"/>
  <c r="K7727" i="7" s="1"/>
  <c r="J7728" i="7"/>
  <c r="K7728" i="7" s="1"/>
  <c r="J7729" i="7"/>
  <c r="K7729" i="7" s="1"/>
  <c r="J7730" i="7"/>
  <c r="K7730" i="7" s="1"/>
  <c r="J7731" i="7"/>
  <c r="K7731" i="7" s="1"/>
  <c r="J7732" i="7"/>
  <c r="K7732" i="7" s="1"/>
  <c r="J7733" i="7"/>
  <c r="K7733" i="7" s="1"/>
  <c r="J7734" i="7"/>
  <c r="K7734" i="7" s="1"/>
  <c r="J7735" i="7"/>
  <c r="K7735" i="7" s="1"/>
  <c r="J7736" i="7"/>
  <c r="K7736" i="7" s="1"/>
  <c r="J7737" i="7"/>
  <c r="K7737" i="7" s="1"/>
  <c r="J7738" i="7"/>
  <c r="K7738" i="7" s="1"/>
  <c r="J7739" i="7"/>
  <c r="K7739" i="7" s="1"/>
  <c r="J7740" i="7"/>
  <c r="K7740" i="7" s="1"/>
  <c r="J7741" i="7"/>
  <c r="K7741" i="7" s="1"/>
  <c r="J7742" i="7"/>
  <c r="K7742" i="7" s="1"/>
  <c r="J7743" i="7"/>
  <c r="K7743" i="7" s="1"/>
  <c r="J7744" i="7"/>
  <c r="K7744" i="7" s="1"/>
  <c r="J7745" i="7"/>
  <c r="K7745" i="7" s="1"/>
  <c r="J7746" i="7"/>
  <c r="K7746" i="7" s="1"/>
  <c r="J7747" i="7"/>
  <c r="K7747" i="7" s="1"/>
  <c r="J7748" i="7"/>
  <c r="K7748" i="7" s="1"/>
  <c r="J7749" i="7"/>
  <c r="K7749" i="7" s="1"/>
  <c r="J7750" i="7"/>
  <c r="K7750" i="7" s="1"/>
  <c r="J7751" i="7"/>
  <c r="K7751" i="7" s="1"/>
  <c r="J7752" i="7"/>
  <c r="K7752" i="7" s="1"/>
  <c r="J7753" i="7"/>
  <c r="K7753" i="7" s="1"/>
  <c r="J7754" i="7"/>
  <c r="K7754" i="7" s="1"/>
  <c r="J7755" i="7"/>
  <c r="K7755" i="7" s="1"/>
  <c r="J7756" i="7"/>
  <c r="K7756" i="7" s="1"/>
  <c r="J7757" i="7"/>
  <c r="K7757" i="7" s="1"/>
  <c r="J7758" i="7"/>
  <c r="K7758" i="7" s="1"/>
  <c r="J7759" i="7"/>
  <c r="K7759" i="7" s="1"/>
  <c r="J7760" i="7"/>
  <c r="K7760" i="7" s="1"/>
  <c r="J7761" i="7"/>
  <c r="K7761" i="7" s="1"/>
  <c r="J7762" i="7"/>
  <c r="K7762" i="7" s="1"/>
  <c r="J7763" i="7"/>
  <c r="K7763" i="7" s="1"/>
  <c r="J7764" i="7"/>
  <c r="K7764" i="7" s="1"/>
  <c r="J7765" i="7"/>
  <c r="K7765" i="7" s="1"/>
  <c r="J7766" i="7"/>
  <c r="K7766" i="7" s="1"/>
  <c r="J7767" i="7"/>
  <c r="K7767" i="7" s="1"/>
  <c r="J7768" i="7"/>
  <c r="K7768" i="7" s="1"/>
  <c r="J7769" i="7"/>
  <c r="K7769" i="7" s="1"/>
  <c r="J7770" i="7"/>
  <c r="K7770" i="7" s="1"/>
  <c r="J7771" i="7"/>
  <c r="K7771" i="7" s="1"/>
  <c r="J7772" i="7"/>
  <c r="K7772" i="7" s="1"/>
  <c r="J7773" i="7"/>
  <c r="K7773" i="7" s="1"/>
  <c r="J7774" i="7"/>
  <c r="K7774" i="7" s="1"/>
  <c r="J7775" i="7"/>
  <c r="K7775" i="7" s="1"/>
  <c r="J7776" i="7"/>
  <c r="K7776" i="7" s="1"/>
  <c r="J7777" i="7"/>
  <c r="K7777" i="7" s="1"/>
  <c r="J7778" i="7"/>
  <c r="K7778" i="7" s="1"/>
  <c r="J7779" i="7"/>
  <c r="K7779" i="7" s="1"/>
  <c r="J7780" i="7"/>
  <c r="K7780" i="7" s="1"/>
  <c r="J7781" i="7"/>
  <c r="K7781" i="7" s="1"/>
  <c r="J7782" i="7"/>
  <c r="K7782" i="7" s="1"/>
  <c r="J7783" i="7"/>
  <c r="K7783" i="7" s="1"/>
  <c r="J7784" i="7"/>
  <c r="K7784" i="7" s="1"/>
  <c r="J7785" i="7"/>
  <c r="K7785" i="7" s="1"/>
  <c r="J7786" i="7"/>
  <c r="K7786" i="7" s="1"/>
  <c r="J7787" i="7"/>
  <c r="K7787" i="7" s="1"/>
  <c r="J7788" i="7"/>
  <c r="K7788" i="7" s="1"/>
  <c r="J7789" i="7"/>
  <c r="K7789" i="7" s="1"/>
  <c r="J7790" i="7"/>
  <c r="K7790" i="7" s="1"/>
  <c r="J7791" i="7"/>
  <c r="K7791" i="7" s="1"/>
  <c r="J7792" i="7"/>
  <c r="K7792" i="7" s="1"/>
  <c r="J7793" i="7"/>
  <c r="K7793" i="7" s="1"/>
  <c r="J7794" i="7"/>
  <c r="K7794" i="7" s="1"/>
  <c r="J7795" i="7"/>
  <c r="K7795" i="7" s="1"/>
  <c r="J7796" i="7"/>
  <c r="K7796" i="7" s="1"/>
  <c r="J7797" i="7"/>
  <c r="K7797" i="7" s="1"/>
  <c r="J7798" i="7"/>
  <c r="K7798" i="7" s="1"/>
  <c r="J7799" i="7"/>
  <c r="K7799" i="7" s="1"/>
  <c r="J7800" i="7"/>
  <c r="K7800" i="7" s="1"/>
  <c r="J7801" i="7"/>
  <c r="K7801" i="7" s="1"/>
  <c r="J7802" i="7"/>
  <c r="K7802" i="7" s="1"/>
  <c r="J7803" i="7"/>
  <c r="K7803" i="7" s="1"/>
  <c r="J7804" i="7"/>
  <c r="K7804" i="7" s="1"/>
  <c r="J7805" i="7"/>
  <c r="K7805" i="7" s="1"/>
  <c r="J7806" i="7"/>
  <c r="K7806" i="7" s="1"/>
  <c r="J7807" i="7"/>
  <c r="K7807" i="7" s="1"/>
  <c r="J7808" i="7"/>
  <c r="K7808" i="7" s="1"/>
  <c r="J7809" i="7"/>
  <c r="K7809" i="7" s="1"/>
  <c r="J7810" i="7"/>
  <c r="K7810" i="7" s="1"/>
  <c r="J7811" i="7"/>
  <c r="K7811" i="7" s="1"/>
  <c r="J7812" i="7"/>
  <c r="K7812" i="7" s="1"/>
  <c r="J7813" i="7"/>
  <c r="K7813" i="7" s="1"/>
  <c r="J7814" i="7"/>
  <c r="K7814" i="7" s="1"/>
  <c r="J7815" i="7"/>
  <c r="K7815" i="7" s="1"/>
  <c r="J7816" i="7"/>
  <c r="K7816" i="7" s="1"/>
  <c r="J7817" i="7"/>
  <c r="K7817" i="7" s="1"/>
  <c r="J7818" i="7"/>
  <c r="K7818" i="7" s="1"/>
  <c r="J7819" i="7"/>
  <c r="K7819" i="7" s="1"/>
  <c r="J7820" i="7"/>
  <c r="K7820" i="7" s="1"/>
  <c r="J7821" i="7"/>
  <c r="K7821" i="7" s="1"/>
  <c r="J7822" i="7"/>
  <c r="K7822" i="7" s="1"/>
  <c r="J7823" i="7"/>
  <c r="K7823" i="7" s="1"/>
  <c r="J7824" i="7"/>
  <c r="K7824" i="7" s="1"/>
  <c r="J7825" i="7"/>
  <c r="K7825" i="7" s="1"/>
  <c r="J7826" i="7"/>
  <c r="K7826" i="7" s="1"/>
  <c r="J7827" i="7"/>
  <c r="K7827" i="7" s="1"/>
  <c r="J7828" i="7"/>
  <c r="K7828" i="7" s="1"/>
  <c r="J7829" i="7"/>
  <c r="K7829" i="7" s="1"/>
  <c r="J7830" i="7"/>
  <c r="K7830" i="7" s="1"/>
  <c r="J7831" i="7"/>
  <c r="K7831" i="7" s="1"/>
  <c r="J7832" i="7"/>
  <c r="K7832" i="7" s="1"/>
  <c r="J7833" i="7"/>
  <c r="K7833" i="7" s="1"/>
  <c r="J7834" i="7"/>
  <c r="K7834" i="7" s="1"/>
  <c r="J7835" i="7"/>
  <c r="K7835" i="7" s="1"/>
  <c r="J7836" i="7"/>
  <c r="K7836" i="7" s="1"/>
  <c r="J7837" i="7"/>
  <c r="K7837" i="7" s="1"/>
  <c r="J7838" i="7"/>
  <c r="K7838" i="7" s="1"/>
  <c r="J7839" i="7"/>
  <c r="K7839" i="7" s="1"/>
  <c r="J7840" i="7"/>
  <c r="K7840" i="7" s="1"/>
  <c r="J7841" i="7"/>
  <c r="K7841" i="7" s="1"/>
  <c r="J7842" i="7"/>
  <c r="K7842" i="7" s="1"/>
  <c r="J7843" i="7"/>
  <c r="K7843" i="7" s="1"/>
  <c r="J7844" i="7"/>
  <c r="K7844" i="7" s="1"/>
  <c r="J7845" i="7"/>
  <c r="K7845" i="7" s="1"/>
  <c r="J7846" i="7"/>
  <c r="K7846" i="7" s="1"/>
  <c r="J7847" i="7"/>
  <c r="K7847" i="7" s="1"/>
  <c r="J7848" i="7"/>
  <c r="K7848" i="7" s="1"/>
  <c r="J7849" i="7"/>
  <c r="K7849" i="7" s="1"/>
  <c r="J7850" i="7"/>
  <c r="K7850" i="7" s="1"/>
  <c r="J7851" i="7"/>
  <c r="K7851" i="7" s="1"/>
  <c r="J7852" i="7"/>
  <c r="K7852" i="7" s="1"/>
  <c r="J7853" i="7"/>
  <c r="K7853" i="7" s="1"/>
  <c r="J7854" i="7"/>
  <c r="K7854" i="7" s="1"/>
  <c r="J7855" i="7"/>
  <c r="K7855" i="7" s="1"/>
  <c r="J7856" i="7"/>
  <c r="K7856" i="7" s="1"/>
  <c r="J7857" i="7"/>
  <c r="K7857" i="7" s="1"/>
  <c r="J7858" i="7"/>
  <c r="K7858" i="7" s="1"/>
  <c r="J7859" i="7"/>
  <c r="K7859" i="7" s="1"/>
  <c r="J7860" i="7"/>
  <c r="K7860" i="7" s="1"/>
  <c r="J7861" i="7"/>
  <c r="K7861" i="7" s="1"/>
  <c r="J7862" i="7"/>
  <c r="K7862" i="7" s="1"/>
  <c r="J7863" i="7"/>
  <c r="K7863" i="7" s="1"/>
  <c r="J7864" i="7"/>
  <c r="K7864" i="7" s="1"/>
  <c r="J7865" i="7"/>
  <c r="K7865" i="7" s="1"/>
  <c r="J7866" i="7"/>
  <c r="K7866" i="7" s="1"/>
  <c r="J7867" i="7"/>
  <c r="K7867" i="7" s="1"/>
  <c r="J7868" i="7"/>
  <c r="K7868" i="7" s="1"/>
  <c r="J7869" i="7"/>
  <c r="K7869" i="7" s="1"/>
  <c r="J7870" i="7"/>
  <c r="K7870" i="7" s="1"/>
  <c r="J7871" i="7"/>
  <c r="K7871" i="7" s="1"/>
  <c r="J7872" i="7"/>
  <c r="K7872" i="7" s="1"/>
  <c r="J7873" i="7"/>
  <c r="K7873" i="7" s="1"/>
  <c r="J7874" i="7"/>
  <c r="K7874" i="7" s="1"/>
  <c r="J7875" i="7"/>
  <c r="K7875" i="7" s="1"/>
  <c r="J7876" i="7"/>
  <c r="K7876" i="7" s="1"/>
  <c r="J7877" i="7"/>
  <c r="K7877" i="7" s="1"/>
  <c r="J7878" i="7"/>
  <c r="K7878" i="7" s="1"/>
  <c r="J7879" i="7"/>
  <c r="K7879" i="7" s="1"/>
  <c r="J7880" i="7"/>
  <c r="K7880" i="7" s="1"/>
  <c r="J7881" i="7"/>
  <c r="K7881" i="7" s="1"/>
  <c r="J7882" i="7"/>
  <c r="K7882" i="7" s="1"/>
  <c r="J7883" i="7"/>
  <c r="K7883" i="7" s="1"/>
  <c r="J7884" i="7"/>
  <c r="K7884" i="7" s="1"/>
  <c r="J7885" i="7"/>
  <c r="K7885" i="7" s="1"/>
  <c r="J7886" i="7"/>
  <c r="K7886" i="7" s="1"/>
  <c r="J7887" i="7"/>
  <c r="K7887" i="7" s="1"/>
  <c r="J7888" i="7"/>
  <c r="K7888" i="7" s="1"/>
  <c r="J7889" i="7"/>
  <c r="K7889" i="7" s="1"/>
  <c r="J7890" i="7"/>
  <c r="K7890" i="7" s="1"/>
  <c r="J7891" i="7"/>
  <c r="K7891" i="7" s="1"/>
  <c r="J7892" i="7"/>
  <c r="K7892" i="7" s="1"/>
  <c r="J7893" i="7"/>
  <c r="K7893" i="7" s="1"/>
  <c r="J7894" i="7"/>
  <c r="K7894" i="7" s="1"/>
  <c r="J7895" i="7"/>
  <c r="K7895" i="7" s="1"/>
  <c r="J7896" i="7"/>
  <c r="K7896" i="7" s="1"/>
  <c r="J7897" i="7"/>
  <c r="K7897" i="7" s="1"/>
  <c r="J7898" i="7"/>
  <c r="K7898" i="7" s="1"/>
  <c r="J7899" i="7"/>
  <c r="K7899" i="7" s="1"/>
  <c r="J7900" i="7"/>
  <c r="K7900" i="7" s="1"/>
  <c r="J7901" i="7"/>
  <c r="K7901" i="7" s="1"/>
  <c r="J7902" i="7"/>
  <c r="K7902" i="7" s="1"/>
  <c r="J7903" i="7"/>
  <c r="K7903" i="7" s="1"/>
  <c r="J7904" i="7"/>
  <c r="K7904" i="7" s="1"/>
  <c r="J7905" i="7"/>
  <c r="K7905" i="7" s="1"/>
  <c r="J7906" i="7"/>
  <c r="K7906" i="7" s="1"/>
  <c r="J7907" i="7"/>
  <c r="K7907" i="7" s="1"/>
  <c r="J7908" i="7"/>
  <c r="K7908" i="7" s="1"/>
  <c r="J7909" i="7"/>
  <c r="K7909" i="7" s="1"/>
  <c r="J7910" i="7"/>
  <c r="K7910" i="7" s="1"/>
  <c r="J7911" i="7"/>
  <c r="K7911" i="7" s="1"/>
  <c r="J7912" i="7"/>
  <c r="K7912" i="7" s="1"/>
  <c r="J7913" i="7"/>
  <c r="K7913" i="7" s="1"/>
  <c r="J7914" i="7"/>
  <c r="K7914" i="7" s="1"/>
  <c r="J7915" i="7"/>
  <c r="K7915" i="7" s="1"/>
  <c r="J7916" i="7"/>
  <c r="K7916" i="7" s="1"/>
  <c r="J7917" i="7"/>
  <c r="K7917" i="7" s="1"/>
  <c r="J7918" i="7"/>
  <c r="K7918" i="7" s="1"/>
  <c r="J7919" i="7"/>
  <c r="K7919" i="7" s="1"/>
  <c r="J7920" i="7"/>
  <c r="K7920" i="7" s="1"/>
  <c r="J7921" i="7"/>
  <c r="K7921" i="7" s="1"/>
  <c r="J7922" i="7"/>
  <c r="K7922" i="7" s="1"/>
  <c r="J7923" i="7"/>
  <c r="K7923" i="7" s="1"/>
  <c r="J7924" i="7"/>
  <c r="K7924" i="7" s="1"/>
  <c r="J7925" i="7"/>
  <c r="K7925" i="7" s="1"/>
  <c r="J7926" i="7"/>
  <c r="K7926" i="7" s="1"/>
  <c r="J7927" i="7"/>
  <c r="K7927" i="7" s="1"/>
  <c r="J7928" i="7"/>
  <c r="K7928" i="7" s="1"/>
  <c r="J7929" i="7"/>
  <c r="K7929" i="7" s="1"/>
  <c r="J7930" i="7"/>
  <c r="K7930" i="7" s="1"/>
  <c r="J7931" i="7"/>
  <c r="K7931" i="7" s="1"/>
  <c r="J7932" i="7"/>
  <c r="K7932" i="7" s="1"/>
  <c r="J7933" i="7"/>
  <c r="K7933" i="7" s="1"/>
  <c r="J7934" i="7"/>
  <c r="K7934" i="7" s="1"/>
  <c r="J7935" i="7"/>
  <c r="K7935" i="7" s="1"/>
  <c r="J7936" i="7"/>
  <c r="K7936" i="7" s="1"/>
  <c r="J7937" i="7"/>
  <c r="K7937" i="7" s="1"/>
  <c r="J7938" i="7"/>
  <c r="K7938" i="7" s="1"/>
  <c r="J7939" i="7"/>
  <c r="K7939" i="7" s="1"/>
  <c r="J7940" i="7"/>
  <c r="K7940" i="7" s="1"/>
  <c r="J7941" i="7"/>
  <c r="K7941" i="7" s="1"/>
  <c r="J7942" i="7"/>
  <c r="K7942" i="7" s="1"/>
  <c r="J7943" i="7"/>
  <c r="K7943" i="7" s="1"/>
  <c r="J7944" i="7"/>
  <c r="K7944" i="7" s="1"/>
  <c r="J7945" i="7"/>
  <c r="K7945" i="7" s="1"/>
  <c r="J7946" i="7"/>
  <c r="K7946" i="7" s="1"/>
  <c r="J7947" i="7"/>
  <c r="K7947" i="7" s="1"/>
  <c r="J7948" i="7"/>
  <c r="K7948" i="7" s="1"/>
  <c r="J7949" i="7"/>
  <c r="K7949" i="7" s="1"/>
  <c r="J7950" i="7"/>
  <c r="K7950" i="7" s="1"/>
  <c r="J7951" i="7"/>
  <c r="K7951" i="7" s="1"/>
  <c r="J7952" i="7"/>
  <c r="K7952" i="7" s="1"/>
  <c r="J7953" i="7"/>
  <c r="K7953" i="7" s="1"/>
  <c r="J7954" i="7"/>
  <c r="K7954" i="7" s="1"/>
  <c r="J7955" i="7"/>
  <c r="K7955" i="7" s="1"/>
  <c r="J7956" i="7"/>
  <c r="K7956" i="7" s="1"/>
  <c r="J7957" i="7"/>
  <c r="K7957" i="7" s="1"/>
  <c r="J7958" i="7"/>
  <c r="K7958" i="7" s="1"/>
  <c r="J7959" i="7"/>
  <c r="K7959" i="7" s="1"/>
  <c r="J7960" i="7"/>
  <c r="K7960" i="7" s="1"/>
  <c r="J7961" i="7"/>
  <c r="K7961" i="7" s="1"/>
  <c r="J7962" i="7"/>
  <c r="K7962" i="7" s="1"/>
  <c r="J7963" i="7"/>
  <c r="K7963" i="7" s="1"/>
  <c r="J7964" i="7"/>
  <c r="K7964" i="7" s="1"/>
  <c r="J7965" i="7"/>
  <c r="K7965" i="7" s="1"/>
  <c r="J7966" i="7"/>
  <c r="K7966" i="7" s="1"/>
  <c r="J7967" i="7"/>
  <c r="K7967" i="7" s="1"/>
  <c r="J7968" i="7"/>
  <c r="K7968" i="7" s="1"/>
  <c r="J7969" i="7"/>
  <c r="K7969" i="7" s="1"/>
  <c r="J7970" i="7"/>
  <c r="K7970" i="7" s="1"/>
  <c r="J7971" i="7"/>
  <c r="K7971" i="7" s="1"/>
  <c r="J7972" i="7"/>
  <c r="K7972" i="7" s="1"/>
  <c r="J7973" i="7"/>
  <c r="K7973" i="7" s="1"/>
  <c r="J7974" i="7"/>
  <c r="K7974" i="7" s="1"/>
  <c r="J7975" i="7"/>
  <c r="K7975" i="7" s="1"/>
  <c r="J7976" i="7"/>
  <c r="K7976" i="7" s="1"/>
  <c r="J7977" i="7"/>
  <c r="K7977" i="7" s="1"/>
  <c r="J7978" i="7"/>
  <c r="K7978" i="7" s="1"/>
  <c r="J7979" i="7"/>
  <c r="K7979" i="7" s="1"/>
  <c r="J7980" i="7"/>
  <c r="K7980" i="7" s="1"/>
  <c r="J7981" i="7"/>
  <c r="K7981" i="7" s="1"/>
  <c r="J7982" i="7"/>
  <c r="K7982" i="7" s="1"/>
  <c r="J7983" i="7"/>
  <c r="K7983" i="7" s="1"/>
  <c r="J7984" i="7"/>
  <c r="K7984" i="7" s="1"/>
  <c r="J7985" i="7"/>
  <c r="K7985" i="7" s="1"/>
  <c r="J7986" i="7"/>
  <c r="K7986" i="7" s="1"/>
  <c r="J7987" i="7"/>
  <c r="K7987" i="7" s="1"/>
  <c r="J7988" i="7"/>
  <c r="K7988" i="7" s="1"/>
  <c r="J7989" i="7"/>
  <c r="K7989" i="7" s="1"/>
  <c r="J7990" i="7"/>
  <c r="K7990" i="7" s="1"/>
  <c r="J7991" i="7"/>
  <c r="K7991" i="7" s="1"/>
  <c r="J7992" i="7"/>
  <c r="K7992" i="7" s="1"/>
  <c r="J7993" i="7"/>
  <c r="K7993" i="7" s="1"/>
  <c r="J7994" i="7"/>
  <c r="K7994" i="7" s="1"/>
  <c r="J7995" i="7"/>
  <c r="K7995" i="7" s="1"/>
  <c r="J7996" i="7"/>
  <c r="K7996" i="7" s="1"/>
  <c r="J7997" i="7"/>
  <c r="K7997" i="7" s="1"/>
  <c r="J7998" i="7"/>
  <c r="K7998" i="7" s="1"/>
  <c r="J7999" i="7"/>
  <c r="K7999" i="7" s="1"/>
  <c r="J8000" i="7"/>
  <c r="K8000" i="7" s="1"/>
  <c r="J8001" i="7"/>
  <c r="K8001" i="7" s="1"/>
  <c r="J8002" i="7"/>
  <c r="K8002" i="7" s="1"/>
  <c r="J8003" i="7"/>
  <c r="K8003" i="7" s="1"/>
  <c r="J8004" i="7"/>
  <c r="K8004" i="7" s="1"/>
  <c r="J8005" i="7"/>
  <c r="K8005" i="7" s="1"/>
  <c r="J8006" i="7"/>
  <c r="K8006" i="7" s="1"/>
  <c r="J8007" i="7"/>
  <c r="K8007" i="7" s="1"/>
  <c r="J8008" i="7"/>
  <c r="K8008" i="7" s="1"/>
  <c r="J8009" i="7"/>
  <c r="K8009" i="7" s="1"/>
  <c r="J8010" i="7"/>
  <c r="K8010" i="7" s="1"/>
  <c r="J8011" i="7"/>
  <c r="K8011" i="7" s="1"/>
  <c r="J8012" i="7"/>
  <c r="K8012" i="7" s="1"/>
  <c r="J8013" i="7"/>
  <c r="K8013" i="7" s="1"/>
  <c r="J8014" i="7"/>
  <c r="K8014" i="7" s="1"/>
  <c r="J8015" i="7"/>
  <c r="K8015" i="7" s="1"/>
  <c r="J8016" i="7"/>
  <c r="K8016" i="7" s="1"/>
  <c r="J8017" i="7"/>
  <c r="K8017" i="7" s="1"/>
  <c r="J8018" i="7"/>
  <c r="K8018" i="7" s="1"/>
  <c r="J8019" i="7"/>
  <c r="K8019" i="7" s="1"/>
  <c r="J8020" i="7"/>
  <c r="K8020" i="7" s="1"/>
  <c r="J8021" i="7"/>
  <c r="K8021" i="7" s="1"/>
  <c r="J8022" i="7"/>
  <c r="K8022" i="7" s="1"/>
  <c r="J8023" i="7"/>
  <c r="K8023" i="7" s="1"/>
  <c r="J8024" i="7"/>
  <c r="K8024" i="7" s="1"/>
  <c r="J8025" i="7"/>
  <c r="K8025" i="7" s="1"/>
  <c r="J8026" i="7"/>
  <c r="K8026" i="7" s="1"/>
  <c r="J8027" i="7"/>
  <c r="K8027" i="7" s="1"/>
  <c r="J8028" i="7"/>
  <c r="K8028" i="7" s="1"/>
  <c r="J8029" i="7"/>
  <c r="K8029" i="7" s="1"/>
  <c r="J8030" i="7"/>
  <c r="K8030" i="7" s="1"/>
  <c r="J8031" i="7"/>
  <c r="K8031" i="7" s="1"/>
  <c r="J8032" i="7"/>
  <c r="K8032" i="7" s="1"/>
  <c r="J8033" i="7"/>
  <c r="K8033" i="7" s="1"/>
  <c r="J8034" i="7"/>
  <c r="K8034" i="7" s="1"/>
  <c r="J8035" i="7"/>
  <c r="K8035" i="7" s="1"/>
  <c r="J8036" i="7"/>
  <c r="K8036" i="7" s="1"/>
  <c r="J8037" i="7"/>
  <c r="K8037" i="7" s="1"/>
  <c r="J8038" i="7"/>
  <c r="K8038" i="7" s="1"/>
  <c r="J8039" i="7"/>
  <c r="K8039" i="7" s="1"/>
  <c r="J8040" i="7"/>
  <c r="K8040" i="7" s="1"/>
  <c r="J8041" i="7"/>
  <c r="K8041" i="7" s="1"/>
  <c r="J8042" i="7"/>
  <c r="K8042" i="7" s="1"/>
  <c r="J8043" i="7"/>
  <c r="K8043" i="7" s="1"/>
  <c r="J8044" i="7"/>
  <c r="K8044" i="7" s="1"/>
  <c r="J8045" i="7"/>
  <c r="K8045" i="7" s="1"/>
  <c r="J8046" i="7"/>
  <c r="K8046" i="7" s="1"/>
  <c r="J8047" i="7"/>
  <c r="K8047" i="7" s="1"/>
  <c r="J8048" i="7"/>
  <c r="K8048" i="7" s="1"/>
  <c r="J8049" i="7"/>
  <c r="K8049" i="7" s="1"/>
  <c r="J8050" i="7"/>
  <c r="K8050" i="7" s="1"/>
  <c r="J8051" i="7"/>
  <c r="K8051" i="7" s="1"/>
  <c r="J8052" i="7"/>
  <c r="K8052" i="7" s="1"/>
  <c r="J8053" i="7"/>
  <c r="K8053" i="7" s="1"/>
  <c r="J8054" i="7"/>
  <c r="K8054" i="7" s="1"/>
  <c r="J8055" i="7"/>
  <c r="K8055" i="7" s="1"/>
  <c r="J8056" i="7"/>
  <c r="K8056" i="7" s="1"/>
  <c r="J8057" i="7"/>
  <c r="K8057" i="7" s="1"/>
  <c r="J8058" i="7"/>
  <c r="K8058" i="7" s="1"/>
  <c r="J8059" i="7"/>
  <c r="K8059" i="7" s="1"/>
  <c r="J8060" i="7"/>
  <c r="K8060" i="7" s="1"/>
  <c r="J8061" i="7"/>
  <c r="K8061" i="7" s="1"/>
  <c r="J8062" i="7"/>
  <c r="K8062" i="7" s="1"/>
  <c r="J8063" i="7"/>
  <c r="K8063" i="7" s="1"/>
  <c r="J8064" i="7"/>
  <c r="K8064" i="7" s="1"/>
  <c r="J8065" i="7"/>
  <c r="K8065" i="7" s="1"/>
  <c r="J8066" i="7"/>
  <c r="K8066" i="7" s="1"/>
  <c r="J8067" i="7"/>
  <c r="K8067" i="7" s="1"/>
  <c r="J8068" i="7"/>
  <c r="K8068" i="7" s="1"/>
  <c r="J8069" i="7"/>
  <c r="K8069" i="7" s="1"/>
  <c r="J8070" i="7"/>
  <c r="K8070" i="7" s="1"/>
  <c r="J8071" i="7"/>
  <c r="K8071" i="7" s="1"/>
  <c r="J8072" i="7"/>
  <c r="K8072" i="7" s="1"/>
  <c r="J8073" i="7"/>
  <c r="K8073" i="7" s="1"/>
  <c r="J8074" i="7"/>
  <c r="K8074" i="7" s="1"/>
  <c r="J8075" i="7"/>
  <c r="K8075" i="7" s="1"/>
  <c r="J8076" i="7"/>
  <c r="K8076" i="7" s="1"/>
  <c r="J8077" i="7"/>
  <c r="K8077" i="7" s="1"/>
  <c r="J8078" i="7"/>
  <c r="K8078" i="7" s="1"/>
  <c r="J8079" i="7"/>
  <c r="K8079" i="7" s="1"/>
  <c r="J8080" i="7"/>
  <c r="K8080" i="7" s="1"/>
  <c r="J8081" i="7"/>
  <c r="K8081" i="7" s="1"/>
  <c r="J8082" i="7"/>
  <c r="K8082" i="7" s="1"/>
  <c r="J8083" i="7"/>
  <c r="K8083" i="7" s="1"/>
  <c r="J8084" i="7"/>
  <c r="K8084" i="7" s="1"/>
  <c r="J8085" i="7"/>
  <c r="K8085" i="7" s="1"/>
  <c r="J8086" i="7"/>
  <c r="K8086" i="7" s="1"/>
  <c r="J8087" i="7"/>
  <c r="K8087" i="7" s="1"/>
  <c r="J8088" i="7"/>
  <c r="K8088" i="7" s="1"/>
  <c r="J8089" i="7"/>
  <c r="K8089" i="7" s="1"/>
  <c r="J8090" i="7"/>
  <c r="K8090" i="7" s="1"/>
  <c r="J8091" i="7"/>
  <c r="K8091" i="7" s="1"/>
  <c r="J8092" i="7"/>
  <c r="K8092" i="7" s="1"/>
  <c r="J8093" i="7"/>
  <c r="K8093" i="7" s="1"/>
  <c r="J8094" i="7"/>
  <c r="K8094" i="7" s="1"/>
  <c r="J8095" i="7"/>
  <c r="K8095" i="7" s="1"/>
  <c r="J8096" i="7"/>
  <c r="K8096" i="7" s="1"/>
  <c r="J8097" i="7"/>
  <c r="K8097" i="7" s="1"/>
  <c r="J8098" i="7"/>
  <c r="K8098" i="7" s="1"/>
  <c r="J8099" i="7"/>
  <c r="K8099" i="7" s="1"/>
  <c r="J8100" i="7"/>
  <c r="K8100" i="7" s="1"/>
  <c r="J8101" i="7"/>
  <c r="K8101" i="7" s="1"/>
  <c r="J8102" i="7"/>
  <c r="K8102" i="7" s="1"/>
  <c r="J8103" i="7"/>
  <c r="K8103" i="7" s="1"/>
  <c r="J8104" i="7"/>
  <c r="K8104" i="7" s="1"/>
  <c r="J8105" i="7"/>
  <c r="K8105" i="7" s="1"/>
  <c r="J8106" i="7"/>
  <c r="K8106" i="7" s="1"/>
  <c r="J8107" i="7"/>
  <c r="K8107" i="7" s="1"/>
  <c r="J8108" i="7"/>
  <c r="K8108" i="7" s="1"/>
  <c r="J8109" i="7"/>
  <c r="K8109" i="7" s="1"/>
  <c r="J8110" i="7"/>
  <c r="K8110" i="7" s="1"/>
  <c r="J8111" i="7"/>
  <c r="K8111" i="7" s="1"/>
  <c r="J8112" i="7"/>
  <c r="K8112" i="7" s="1"/>
  <c r="J8113" i="7"/>
  <c r="K8113" i="7" s="1"/>
  <c r="J8114" i="7"/>
  <c r="K8114" i="7" s="1"/>
  <c r="J8115" i="7"/>
  <c r="K8115" i="7" s="1"/>
  <c r="J8116" i="7"/>
  <c r="K8116" i="7" s="1"/>
  <c r="J8117" i="7"/>
  <c r="K8117" i="7" s="1"/>
  <c r="J8118" i="7"/>
  <c r="K8118" i="7" s="1"/>
  <c r="J8119" i="7"/>
  <c r="K8119" i="7" s="1"/>
  <c r="J8120" i="7"/>
  <c r="K8120" i="7" s="1"/>
  <c r="J8121" i="7"/>
  <c r="K8121" i="7" s="1"/>
  <c r="J8122" i="7"/>
  <c r="K8122" i="7" s="1"/>
  <c r="J8123" i="7"/>
  <c r="K8123" i="7" s="1"/>
  <c r="J8124" i="7"/>
  <c r="K8124" i="7" s="1"/>
  <c r="J8125" i="7"/>
  <c r="K8125" i="7" s="1"/>
  <c r="J8126" i="7"/>
  <c r="K8126" i="7" s="1"/>
  <c r="J8127" i="7"/>
  <c r="K8127" i="7" s="1"/>
  <c r="J8128" i="7"/>
  <c r="K8128" i="7" s="1"/>
  <c r="J8129" i="7"/>
  <c r="K8129" i="7" s="1"/>
  <c r="J8130" i="7"/>
  <c r="K8130" i="7" s="1"/>
  <c r="J8131" i="7"/>
  <c r="K8131" i="7" s="1"/>
  <c r="J8132" i="7"/>
  <c r="K8132" i="7" s="1"/>
  <c r="J8133" i="7"/>
  <c r="K8133" i="7" s="1"/>
  <c r="J8134" i="7"/>
  <c r="K8134" i="7" s="1"/>
  <c r="J8135" i="7"/>
  <c r="K8135" i="7" s="1"/>
  <c r="J8136" i="7"/>
  <c r="K8136" i="7" s="1"/>
  <c r="J8137" i="7"/>
  <c r="K8137" i="7" s="1"/>
  <c r="J8138" i="7"/>
  <c r="K8138" i="7" s="1"/>
  <c r="J8139" i="7"/>
  <c r="K8139" i="7" s="1"/>
  <c r="J8140" i="7"/>
  <c r="K8140" i="7" s="1"/>
  <c r="J8141" i="7"/>
  <c r="K8141" i="7" s="1"/>
  <c r="J8142" i="7"/>
  <c r="K8142" i="7" s="1"/>
  <c r="J8143" i="7"/>
  <c r="K8143" i="7" s="1"/>
  <c r="J8144" i="7"/>
  <c r="K8144" i="7" s="1"/>
  <c r="J8145" i="7"/>
  <c r="K8145" i="7" s="1"/>
  <c r="J8146" i="7"/>
  <c r="K8146" i="7" s="1"/>
  <c r="J8147" i="7"/>
  <c r="K8147" i="7" s="1"/>
  <c r="J8148" i="7"/>
  <c r="K8148" i="7" s="1"/>
  <c r="J8149" i="7"/>
  <c r="K8149" i="7" s="1"/>
  <c r="J8150" i="7"/>
  <c r="K8150" i="7" s="1"/>
  <c r="J8151" i="7"/>
  <c r="K8151" i="7" s="1"/>
  <c r="J8152" i="7"/>
  <c r="K8152" i="7" s="1"/>
  <c r="J8153" i="7"/>
  <c r="K8153" i="7" s="1"/>
  <c r="J8154" i="7"/>
  <c r="K8154" i="7" s="1"/>
  <c r="J8155" i="7"/>
  <c r="K8155" i="7" s="1"/>
  <c r="J8156" i="7"/>
  <c r="K8156" i="7" s="1"/>
  <c r="J8157" i="7"/>
  <c r="K8157" i="7" s="1"/>
  <c r="J8158" i="7"/>
  <c r="K8158" i="7" s="1"/>
  <c r="J8159" i="7"/>
  <c r="K8159" i="7" s="1"/>
  <c r="J8160" i="7"/>
  <c r="K8160" i="7" s="1"/>
  <c r="J8161" i="7"/>
  <c r="K8161" i="7" s="1"/>
  <c r="J8162" i="7"/>
  <c r="K8162" i="7" s="1"/>
  <c r="J8163" i="7"/>
  <c r="K8163" i="7" s="1"/>
  <c r="J8164" i="7"/>
  <c r="K8164" i="7" s="1"/>
  <c r="J8165" i="7"/>
  <c r="K8165" i="7" s="1"/>
  <c r="J8166" i="7"/>
  <c r="K8166" i="7" s="1"/>
  <c r="J8167" i="7"/>
  <c r="K8167" i="7" s="1"/>
  <c r="J8168" i="7"/>
  <c r="K8168" i="7" s="1"/>
  <c r="J8169" i="7"/>
  <c r="K8169" i="7" s="1"/>
  <c r="J8170" i="7"/>
  <c r="K8170" i="7" s="1"/>
  <c r="J8171" i="7"/>
  <c r="K8171" i="7" s="1"/>
  <c r="J8172" i="7"/>
  <c r="K8172" i="7" s="1"/>
  <c r="J8173" i="7"/>
  <c r="K8173" i="7" s="1"/>
  <c r="J8174" i="7"/>
  <c r="K8174" i="7" s="1"/>
  <c r="J8175" i="7"/>
  <c r="K8175" i="7" s="1"/>
  <c r="J8176" i="7"/>
  <c r="K8176" i="7" s="1"/>
  <c r="J8177" i="7"/>
  <c r="K8177" i="7" s="1"/>
  <c r="J8178" i="7"/>
  <c r="K8178" i="7" s="1"/>
  <c r="J8179" i="7"/>
  <c r="K8179" i="7" s="1"/>
  <c r="J8180" i="7"/>
  <c r="K8180" i="7" s="1"/>
  <c r="J8181" i="7"/>
  <c r="K8181" i="7" s="1"/>
  <c r="J8182" i="7"/>
  <c r="K8182" i="7" s="1"/>
  <c r="J8183" i="7"/>
  <c r="K8183" i="7" s="1"/>
  <c r="J8184" i="7"/>
  <c r="K8184" i="7" s="1"/>
  <c r="J8185" i="7"/>
  <c r="K8185" i="7" s="1"/>
  <c r="J8186" i="7"/>
  <c r="K8186" i="7" s="1"/>
  <c r="J8187" i="7"/>
  <c r="K8187" i="7" s="1"/>
  <c r="J8188" i="7"/>
  <c r="K8188" i="7" s="1"/>
  <c r="J8189" i="7"/>
  <c r="K8189" i="7" s="1"/>
  <c r="J8190" i="7"/>
  <c r="K8190" i="7" s="1"/>
  <c r="J8191" i="7"/>
  <c r="K8191" i="7" s="1"/>
  <c r="J8192" i="7"/>
  <c r="K8192" i="7" s="1"/>
  <c r="J8193" i="7"/>
  <c r="K8193" i="7" s="1"/>
  <c r="J8194" i="7"/>
  <c r="K8194" i="7" s="1"/>
  <c r="J8195" i="7"/>
  <c r="K8195" i="7" s="1"/>
  <c r="J8196" i="7"/>
  <c r="K8196" i="7" s="1"/>
  <c r="J8197" i="7"/>
  <c r="K8197" i="7" s="1"/>
  <c r="J8198" i="7"/>
  <c r="K8198" i="7" s="1"/>
  <c r="J8199" i="7"/>
  <c r="K8199" i="7" s="1"/>
  <c r="J8200" i="7"/>
  <c r="K8200" i="7" s="1"/>
  <c r="J8201" i="7"/>
  <c r="K8201" i="7" s="1"/>
  <c r="J8202" i="7"/>
  <c r="K8202" i="7" s="1"/>
  <c r="J8203" i="7"/>
  <c r="K8203" i="7" s="1"/>
  <c r="J8204" i="7"/>
  <c r="K8204" i="7" s="1"/>
  <c r="J8205" i="7"/>
  <c r="K8205" i="7" s="1"/>
  <c r="J8206" i="7"/>
  <c r="K8206" i="7" s="1"/>
  <c r="J8207" i="7"/>
  <c r="K8207" i="7" s="1"/>
  <c r="J8208" i="7"/>
  <c r="K8208" i="7" s="1"/>
  <c r="J8209" i="7"/>
  <c r="K8209" i="7" s="1"/>
  <c r="J8210" i="7"/>
  <c r="K8210" i="7" s="1"/>
  <c r="J8211" i="7"/>
  <c r="K8211" i="7" s="1"/>
  <c r="J8212" i="7"/>
  <c r="K8212" i="7" s="1"/>
  <c r="J8213" i="7"/>
  <c r="K8213" i="7" s="1"/>
  <c r="J8214" i="7"/>
  <c r="K8214" i="7" s="1"/>
  <c r="J8215" i="7"/>
  <c r="K8215" i="7" s="1"/>
  <c r="J8216" i="7"/>
  <c r="K8216" i="7" s="1"/>
  <c r="J8217" i="7"/>
  <c r="K8217" i="7" s="1"/>
  <c r="J8218" i="7"/>
  <c r="K8218" i="7" s="1"/>
  <c r="J8219" i="7"/>
  <c r="K8219" i="7" s="1"/>
  <c r="J8220" i="7"/>
  <c r="K8220" i="7" s="1"/>
  <c r="J8221" i="7"/>
  <c r="K8221" i="7" s="1"/>
  <c r="J8222" i="7"/>
  <c r="K8222" i="7" s="1"/>
  <c r="J8223" i="7"/>
  <c r="K8223" i="7" s="1"/>
  <c r="J8224" i="7"/>
  <c r="K8224" i="7" s="1"/>
  <c r="J8225" i="7"/>
  <c r="K8225" i="7" s="1"/>
  <c r="J8226" i="7"/>
  <c r="K8226" i="7" s="1"/>
  <c r="J8227" i="7"/>
  <c r="K8227" i="7" s="1"/>
  <c r="J8228" i="7"/>
  <c r="K8228" i="7" s="1"/>
  <c r="J8229" i="7"/>
  <c r="K8229" i="7" s="1"/>
  <c r="J8230" i="7"/>
  <c r="K8230" i="7" s="1"/>
  <c r="J8231" i="7"/>
  <c r="K8231" i="7" s="1"/>
  <c r="J8232" i="7"/>
  <c r="K8232" i="7" s="1"/>
  <c r="J8233" i="7"/>
  <c r="K8233" i="7" s="1"/>
  <c r="J8234" i="7"/>
  <c r="K8234" i="7" s="1"/>
  <c r="J8235" i="7"/>
  <c r="K8235" i="7" s="1"/>
  <c r="J8236" i="7"/>
  <c r="K8236" i="7" s="1"/>
  <c r="J8237" i="7"/>
  <c r="K8237" i="7" s="1"/>
  <c r="J8238" i="7"/>
  <c r="K8238" i="7" s="1"/>
  <c r="J8239" i="7"/>
  <c r="K8239" i="7" s="1"/>
  <c r="J8240" i="7"/>
  <c r="K8240" i="7" s="1"/>
  <c r="J8241" i="7"/>
  <c r="K8241" i="7" s="1"/>
  <c r="J8242" i="7"/>
  <c r="K8242" i="7" s="1"/>
  <c r="J8243" i="7"/>
  <c r="K8243" i="7" s="1"/>
  <c r="J8244" i="7"/>
  <c r="K8244" i="7" s="1"/>
  <c r="J8245" i="7"/>
  <c r="K8245" i="7" s="1"/>
  <c r="J8246" i="7"/>
  <c r="K8246" i="7" s="1"/>
  <c r="J8247" i="7"/>
  <c r="K8247" i="7" s="1"/>
  <c r="J8248" i="7"/>
  <c r="K8248" i="7" s="1"/>
  <c r="J8249" i="7"/>
  <c r="K8249" i="7" s="1"/>
  <c r="J8250" i="7"/>
  <c r="K8250" i="7" s="1"/>
  <c r="J8251" i="7"/>
  <c r="K8251" i="7" s="1"/>
  <c r="J8252" i="7"/>
  <c r="K8252" i="7" s="1"/>
  <c r="J8253" i="7"/>
  <c r="K8253" i="7" s="1"/>
  <c r="J8254" i="7"/>
  <c r="K8254" i="7" s="1"/>
  <c r="J8255" i="7"/>
  <c r="K8255" i="7" s="1"/>
  <c r="J8256" i="7"/>
  <c r="K8256" i="7" s="1"/>
  <c r="J8257" i="7"/>
  <c r="K8257" i="7" s="1"/>
  <c r="J8258" i="7"/>
  <c r="K8258" i="7" s="1"/>
  <c r="J8259" i="7"/>
  <c r="K8259" i="7" s="1"/>
  <c r="J8260" i="7"/>
  <c r="K8260" i="7" s="1"/>
  <c r="J8261" i="7"/>
  <c r="K8261" i="7" s="1"/>
  <c r="J8262" i="7"/>
  <c r="K8262" i="7" s="1"/>
  <c r="J8263" i="7"/>
  <c r="K8263" i="7" s="1"/>
  <c r="J8264" i="7"/>
  <c r="K8264" i="7" s="1"/>
  <c r="J8265" i="7"/>
  <c r="K8265" i="7" s="1"/>
  <c r="J8266" i="7"/>
  <c r="K8266" i="7" s="1"/>
  <c r="J8267" i="7"/>
  <c r="K8267" i="7" s="1"/>
  <c r="J8268" i="7"/>
  <c r="K8268" i="7" s="1"/>
  <c r="J8269" i="7"/>
  <c r="K8269" i="7" s="1"/>
  <c r="J8270" i="7"/>
  <c r="K8270" i="7" s="1"/>
  <c r="J8271" i="7"/>
  <c r="K8271" i="7" s="1"/>
  <c r="J8272" i="7"/>
  <c r="K8272" i="7" s="1"/>
  <c r="J8273" i="7"/>
  <c r="K8273" i="7" s="1"/>
  <c r="J8274" i="7"/>
  <c r="K8274" i="7" s="1"/>
  <c r="J8275" i="7"/>
  <c r="K8275" i="7" s="1"/>
  <c r="J8276" i="7"/>
  <c r="K8276" i="7" s="1"/>
  <c r="J8277" i="7"/>
  <c r="K8277" i="7" s="1"/>
  <c r="J8278" i="7"/>
  <c r="K8278" i="7" s="1"/>
  <c r="J8279" i="7"/>
  <c r="K8279" i="7" s="1"/>
  <c r="J8280" i="7"/>
  <c r="K8280" i="7" s="1"/>
  <c r="J8281" i="7"/>
  <c r="K8281" i="7" s="1"/>
  <c r="J8282" i="7"/>
  <c r="K8282" i="7" s="1"/>
  <c r="J8283" i="7"/>
  <c r="K8283" i="7" s="1"/>
  <c r="J8284" i="7"/>
  <c r="K8284" i="7" s="1"/>
  <c r="J8285" i="7"/>
  <c r="K8285" i="7" s="1"/>
  <c r="J8286" i="7"/>
  <c r="K8286" i="7" s="1"/>
  <c r="J8287" i="7"/>
  <c r="K8287" i="7" s="1"/>
  <c r="J8288" i="7"/>
  <c r="K8288" i="7" s="1"/>
  <c r="J8289" i="7"/>
  <c r="K8289" i="7" s="1"/>
  <c r="J8290" i="7"/>
  <c r="K8290" i="7" s="1"/>
  <c r="J8291" i="7"/>
  <c r="K8291" i="7" s="1"/>
  <c r="J8292" i="7"/>
  <c r="K8292" i="7" s="1"/>
  <c r="J8293" i="7"/>
  <c r="K8293" i="7" s="1"/>
  <c r="J8294" i="7"/>
  <c r="K8294" i="7" s="1"/>
  <c r="J8295" i="7"/>
  <c r="K8295" i="7" s="1"/>
  <c r="J8296" i="7"/>
  <c r="K8296" i="7" s="1"/>
  <c r="J8297" i="7"/>
  <c r="K8297" i="7" s="1"/>
  <c r="J8298" i="7"/>
  <c r="K8298" i="7" s="1"/>
  <c r="J8299" i="7"/>
  <c r="K8299" i="7" s="1"/>
  <c r="J8300" i="7"/>
  <c r="K8300" i="7" s="1"/>
  <c r="J8301" i="7"/>
  <c r="K8301" i="7" s="1"/>
  <c r="J8302" i="7"/>
  <c r="K8302" i="7" s="1"/>
  <c r="J8303" i="7"/>
  <c r="K8303" i="7" s="1"/>
  <c r="J8304" i="7"/>
  <c r="K8304" i="7" s="1"/>
  <c r="J8305" i="7"/>
  <c r="K8305" i="7" s="1"/>
  <c r="J8306" i="7"/>
  <c r="K8306" i="7" s="1"/>
  <c r="J8307" i="7"/>
  <c r="K8307" i="7" s="1"/>
  <c r="J8308" i="7"/>
  <c r="K8308" i="7" s="1"/>
  <c r="J8309" i="7"/>
  <c r="K8309" i="7" s="1"/>
  <c r="J8310" i="7"/>
  <c r="K8310" i="7" s="1"/>
  <c r="J8311" i="7"/>
  <c r="K8311" i="7" s="1"/>
  <c r="J8312" i="7"/>
  <c r="K8312" i="7" s="1"/>
  <c r="J8313" i="7"/>
  <c r="K8313" i="7" s="1"/>
  <c r="J8314" i="7"/>
  <c r="K8314" i="7" s="1"/>
  <c r="J8315" i="7"/>
  <c r="K8315" i="7" s="1"/>
  <c r="J8316" i="7"/>
  <c r="K8316" i="7" s="1"/>
  <c r="J8317" i="7"/>
  <c r="K8317" i="7" s="1"/>
  <c r="J8318" i="7"/>
  <c r="K8318" i="7" s="1"/>
  <c r="J8319" i="7"/>
  <c r="K8319" i="7" s="1"/>
  <c r="J8320" i="7"/>
  <c r="K8320" i="7" s="1"/>
  <c r="J8321" i="7"/>
  <c r="K8321" i="7" s="1"/>
  <c r="J8322" i="7"/>
  <c r="K8322" i="7" s="1"/>
  <c r="J8323" i="7"/>
  <c r="K8323" i="7" s="1"/>
  <c r="J8324" i="7"/>
  <c r="K8324" i="7" s="1"/>
  <c r="J8325" i="7"/>
  <c r="K8325" i="7" s="1"/>
  <c r="J8326" i="7"/>
  <c r="K8326" i="7" s="1"/>
  <c r="J8327" i="7"/>
  <c r="K8327" i="7" s="1"/>
  <c r="J8328" i="7"/>
  <c r="K8328" i="7" s="1"/>
  <c r="J8329" i="7"/>
  <c r="K8329" i="7" s="1"/>
  <c r="J8330" i="7"/>
  <c r="K8330" i="7" s="1"/>
  <c r="J8331" i="7"/>
  <c r="K8331" i="7" s="1"/>
  <c r="J8332" i="7"/>
  <c r="K8332" i="7" s="1"/>
  <c r="J8333" i="7"/>
  <c r="K8333" i="7" s="1"/>
  <c r="J8334" i="7"/>
  <c r="K8334" i="7" s="1"/>
  <c r="J8335" i="7"/>
  <c r="K8335" i="7" s="1"/>
  <c r="J8336" i="7"/>
  <c r="K8336" i="7" s="1"/>
  <c r="J8337" i="7"/>
  <c r="K8337" i="7" s="1"/>
  <c r="J8338" i="7"/>
  <c r="K8338" i="7" s="1"/>
  <c r="J8339" i="7"/>
  <c r="K8339" i="7" s="1"/>
  <c r="J8340" i="7"/>
  <c r="K8340" i="7" s="1"/>
  <c r="J8341" i="7"/>
  <c r="K8341" i="7" s="1"/>
  <c r="J8342" i="7"/>
  <c r="K8342" i="7" s="1"/>
  <c r="J8343" i="7"/>
  <c r="K8343" i="7" s="1"/>
  <c r="J8344" i="7"/>
  <c r="K8344" i="7" s="1"/>
  <c r="J8345" i="7"/>
  <c r="K8345" i="7" s="1"/>
  <c r="J8346" i="7"/>
  <c r="K8346" i="7" s="1"/>
  <c r="J8347" i="7"/>
  <c r="K8347" i="7" s="1"/>
  <c r="J8348" i="7"/>
  <c r="K8348" i="7" s="1"/>
  <c r="J8349" i="7"/>
  <c r="K8349" i="7" s="1"/>
  <c r="J8350" i="7"/>
  <c r="K8350" i="7" s="1"/>
  <c r="J8351" i="7"/>
  <c r="K8351" i="7" s="1"/>
  <c r="J8352" i="7"/>
  <c r="K8352" i="7" s="1"/>
  <c r="J8353" i="7"/>
  <c r="K8353" i="7" s="1"/>
  <c r="J8354" i="7"/>
  <c r="K8354" i="7" s="1"/>
  <c r="J8355" i="7"/>
  <c r="K8355" i="7" s="1"/>
  <c r="J8356" i="7"/>
  <c r="K8356" i="7" s="1"/>
  <c r="J8357" i="7"/>
  <c r="K8357" i="7" s="1"/>
  <c r="J8358" i="7"/>
  <c r="K8358" i="7" s="1"/>
  <c r="J8359" i="7"/>
  <c r="K8359" i="7" s="1"/>
  <c r="J8360" i="7"/>
  <c r="K8360" i="7" s="1"/>
  <c r="J8361" i="7"/>
  <c r="K8361" i="7" s="1"/>
  <c r="J8362" i="7"/>
  <c r="K8362" i="7" s="1"/>
  <c r="J8363" i="7"/>
  <c r="K8363" i="7" s="1"/>
  <c r="J8364" i="7"/>
  <c r="K8364" i="7" s="1"/>
  <c r="J8365" i="7"/>
  <c r="K8365" i="7" s="1"/>
  <c r="J8366" i="7"/>
  <c r="K8366" i="7" s="1"/>
  <c r="J8367" i="7"/>
  <c r="K8367" i="7" s="1"/>
  <c r="J8368" i="7"/>
  <c r="K8368" i="7" s="1"/>
  <c r="J8369" i="7"/>
  <c r="K8369" i="7" s="1"/>
  <c r="J8370" i="7"/>
  <c r="K8370" i="7" s="1"/>
  <c r="J8371" i="7"/>
  <c r="K8371" i="7" s="1"/>
  <c r="J8372" i="7"/>
  <c r="K8372" i="7" s="1"/>
  <c r="J8373" i="7"/>
  <c r="K8373" i="7" s="1"/>
  <c r="J8374" i="7"/>
  <c r="K8374" i="7" s="1"/>
  <c r="J8375" i="7"/>
  <c r="K8375" i="7" s="1"/>
  <c r="J8376" i="7"/>
  <c r="K8376" i="7" s="1"/>
  <c r="J8377" i="7"/>
  <c r="K8377" i="7" s="1"/>
  <c r="J8378" i="7"/>
  <c r="K8378" i="7" s="1"/>
  <c r="J8379" i="7"/>
  <c r="K8379" i="7" s="1"/>
  <c r="J8380" i="7"/>
  <c r="K8380" i="7" s="1"/>
  <c r="J8381" i="7"/>
  <c r="K8381" i="7" s="1"/>
  <c r="J8382" i="7"/>
  <c r="K8382" i="7" s="1"/>
  <c r="J8383" i="7"/>
  <c r="K8383" i="7" s="1"/>
  <c r="J8384" i="7"/>
  <c r="K8384" i="7" s="1"/>
  <c r="J8385" i="7"/>
  <c r="K8385" i="7" s="1"/>
  <c r="J8386" i="7"/>
  <c r="K8386" i="7" s="1"/>
  <c r="J8387" i="7"/>
  <c r="K8387" i="7" s="1"/>
  <c r="J8388" i="7"/>
  <c r="K8388" i="7" s="1"/>
  <c r="J8389" i="7"/>
  <c r="K8389" i="7" s="1"/>
  <c r="J8390" i="7"/>
  <c r="K8390" i="7" s="1"/>
  <c r="J8391" i="7"/>
  <c r="K8391" i="7" s="1"/>
  <c r="J8392" i="7"/>
  <c r="K8392" i="7" s="1"/>
  <c r="J8393" i="7"/>
  <c r="K8393" i="7" s="1"/>
  <c r="J8394" i="7"/>
  <c r="K8394" i="7" s="1"/>
  <c r="J8395" i="7"/>
  <c r="K8395" i="7" s="1"/>
  <c r="J8396" i="7"/>
  <c r="K8396" i="7" s="1"/>
  <c r="J8397" i="7"/>
  <c r="K8397" i="7" s="1"/>
  <c r="J8398" i="7"/>
  <c r="K8398" i="7" s="1"/>
  <c r="J8399" i="7"/>
  <c r="K8399" i="7" s="1"/>
  <c r="J8400" i="7"/>
  <c r="K8400" i="7" s="1"/>
  <c r="J8401" i="7"/>
  <c r="K8401" i="7" s="1"/>
  <c r="J8402" i="7"/>
  <c r="K8402" i="7" s="1"/>
  <c r="J8403" i="7"/>
  <c r="K8403" i="7" s="1"/>
  <c r="J8404" i="7"/>
  <c r="K8404" i="7" s="1"/>
  <c r="J8405" i="7"/>
  <c r="K8405" i="7" s="1"/>
  <c r="J8406" i="7"/>
  <c r="K8406" i="7" s="1"/>
  <c r="J8407" i="7"/>
  <c r="K8407" i="7" s="1"/>
  <c r="J8408" i="7"/>
  <c r="K8408" i="7" s="1"/>
  <c r="J8409" i="7"/>
  <c r="K8409" i="7" s="1"/>
  <c r="J8410" i="7"/>
  <c r="K8410" i="7" s="1"/>
  <c r="J8411" i="7"/>
  <c r="K8411" i="7" s="1"/>
  <c r="J8412" i="7"/>
  <c r="K8412" i="7" s="1"/>
  <c r="J8413" i="7"/>
  <c r="K8413" i="7" s="1"/>
  <c r="J8414" i="7"/>
  <c r="K8414" i="7" s="1"/>
  <c r="J8415" i="7"/>
  <c r="K8415" i="7" s="1"/>
  <c r="J8416" i="7"/>
  <c r="K8416" i="7" s="1"/>
  <c r="J8417" i="7"/>
  <c r="K8417" i="7" s="1"/>
  <c r="J8418" i="7"/>
  <c r="K8418" i="7" s="1"/>
  <c r="J8419" i="7"/>
  <c r="K8419" i="7" s="1"/>
  <c r="J8420" i="7"/>
  <c r="K8420" i="7" s="1"/>
  <c r="J8421" i="7"/>
  <c r="K8421" i="7" s="1"/>
  <c r="J8422" i="7"/>
  <c r="K8422" i="7" s="1"/>
  <c r="J8423" i="7"/>
  <c r="K8423" i="7" s="1"/>
  <c r="J8424" i="7"/>
  <c r="K8424" i="7" s="1"/>
  <c r="J8425" i="7"/>
  <c r="K8425" i="7" s="1"/>
  <c r="J8426" i="7"/>
  <c r="K8426" i="7" s="1"/>
  <c r="J8427" i="7"/>
  <c r="K8427" i="7" s="1"/>
  <c r="J8428" i="7"/>
  <c r="K8428" i="7" s="1"/>
  <c r="J8429" i="7"/>
  <c r="K8429" i="7" s="1"/>
  <c r="J8430" i="7"/>
  <c r="K8430" i="7" s="1"/>
  <c r="J8431" i="7"/>
  <c r="K8431" i="7" s="1"/>
  <c r="J8432" i="7"/>
  <c r="K8432" i="7" s="1"/>
  <c r="J8433" i="7"/>
  <c r="K8433" i="7" s="1"/>
  <c r="J8434" i="7"/>
  <c r="K8434" i="7" s="1"/>
  <c r="J8435" i="7"/>
  <c r="K8435" i="7" s="1"/>
  <c r="J8436" i="7"/>
  <c r="K8436" i="7" s="1"/>
  <c r="J8437" i="7"/>
  <c r="K8437" i="7" s="1"/>
  <c r="J8438" i="7"/>
  <c r="K8438" i="7" s="1"/>
  <c r="J8439" i="7"/>
  <c r="K8439" i="7" s="1"/>
  <c r="J8440" i="7"/>
  <c r="K8440" i="7" s="1"/>
  <c r="J8441" i="7"/>
  <c r="K8441" i="7" s="1"/>
  <c r="J8442" i="7"/>
  <c r="K8442" i="7" s="1"/>
  <c r="J8443" i="7"/>
  <c r="K8443" i="7" s="1"/>
  <c r="J8444" i="7"/>
  <c r="K8444" i="7" s="1"/>
  <c r="J8445" i="7"/>
  <c r="K8445" i="7" s="1"/>
  <c r="J8446" i="7"/>
  <c r="K8446" i="7" s="1"/>
  <c r="J8447" i="7"/>
  <c r="K8447" i="7" s="1"/>
  <c r="J8448" i="7"/>
  <c r="K8448" i="7" s="1"/>
  <c r="J8449" i="7"/>
  <c r="K8449" i="7" s="1"/>
  <c r="J8450" i="7"/>
  <c r="K8450" i="7" s="1"/>
  <c r="J8451" i="7"/>
  <c r="K8451" i="7" s="1"/>
  <c r="J8452" i="7"/>
  <c r="K8452" i="7" s="1"/>
  <c r="J8453" i="7"/>
  <c r="K8453" i="7" s="1"/>
  <c r="J8454" i="7"/>
  <c r="K8454" i="7" s="1"/>
  <c r="J8455" i="7"/>
  <c r="K8455" i="7" s="1"/>
  <c r="J8456" i="7"/>
  <c r="K8456" i="7" s="1"/>
  <c r="J8457" i="7"/>
  <c r="K8457" i="7" s="1"/>
  <c r="J8458" i="7"/>
  <c r="K8458" i="7" s="1"/>
  <c r="J8459" i="7"/>
  <c r="K8459" i="7" s="1"/>
  <c r="J8460" i="7"/>
  <c r="K8460" i="7" s="1"/>
  <c r="J8461" i="7"/>
  <c r="K8461" i="7" s="1"/>
  <c r="J8462" i="7"/>
  <c r="K8462" i="7" s="1"/>
  <c r="J8463" i="7"/>
  <c r="K8463" i="7" s="1"/>
  <c r="J8464" i="7"/>
  <c r="K8464" i="7" s="1"/>
  <c r="J8465" i="7"/>
  <c r="K8465" i="7" s="1"/>
  <c r="J8466" i="7"/>
  <c r="K8466" i="7" s="1"/>
  <c r="J8467" i="7"/>
  <c r="K8467" i="7" s="1"/>
  <c r="J8468" i="7"/>
  <c r="K8468" i="7" s="1"/>
  <c r="J8469" i="7"/>
  <c r="K8469" i="7" s="1"/>
  <c r="J8470" i="7"/>
  <c r="K8470" i="7" s="1"/>
  <c r="J8471" i="7"/>
  <c r="K8471" i="7" s="1"/>
  <c r="J8472" i="7"/>
  <c r="K8472" i="7" s="1"/>
  <c r="J8473" i="7"/>
  <c r="K8473" i="7" s="1"/>
  <c r="J8474" i="7"/>
  <c r="K8474" i="7" s="1"/>
  <c r="J8475" i="7"/>
  <c r="K8475" i="7" s="1"/>
  <c r="J8476" i="7"/>
  <c r="K8476" i="7" s="1"/>
  <c r="J8477" i="7"/>
  <c r="K8477" i="7" s="1"/>
  <c r="J8478" i="7"/>
  <c r="K8478" i="7" s="1"/>
  <c r="J8479" i="7"/>
  <c r="K8479" i="7" s="1"/>
  <c r="J8480" i="7"/>
  <c r="K8480" i="7" s="1"/>
  <c r="J8481" i="7"/>
  <c r="K8481" i="7" s="1"/>
  <c r="J8482" i="7"/>
  <c r="K8482" i="7" s="1"/>
  <c r="J8483" i="7"/>
  <c r="K8483" i="7" s="1"/>
  <c r="J8484" i="7"/>
  <c r="K8484" i="7" s="1"/>
  <c r="J8485" i="7"/>
  <c r="K8485" i="7" s="1"/>
  <c r="J8486" i="7"/>
  <c r="K8486" i="7" s="1"/>
  <c r="J8487" i="7"/>
  <c r="K8487" i="7" s="1"/>
  <c r="J8488" i="7"/>
  <c r="K8488" i="7" s="1"/>
  <c r="J8489" i="7"/>
  <c r="K8489" i="7" s="1"/>
  <c r="J8490" i="7"/>
  <c r="K8490" i="7" s="1"/>
  <c r="J8491" i="7"/>
  <c r="K8491" i="7" s="1"/>
  <c r="J8492" i="7"/>
  <c r="K8492" i="7" s="1"/>
  <c r="J8493" i="7"/>
  <c r="K8493" i="7" s="1"/>
  <c r="J8494" i="7"/>
  <c r="K8494" i="7" s="1"/>
  <c r="J8495" i="7"/>
  <c r="K8495" i="7" s="1"/>
  <c r="J8496" i="7"/>
  <c r="K8496" i="7" s="1"/>
  <c r="J8497" i="7"/>
  <c r="K8497" i="7" s="1"/>
  <c r="J8498" i="7"/>
  <c r="K8498" i="7" s="1"/>
  <c r="J8499" i="7"/>
  <c r="K8499" i="7" s="1"/>
  <c r="J8500" i="7"/>
  <c r="K8500" i="7" s="1"/>
  <c r="J8501" i="7"/>
  <c r="K8501" i="7" s="1"/>
  <c r="J8502" i="7"/>
  <c r="K8502" i="7" s="1"/>
  <c r="J8503" i="7"/>
  <c r="K8503" i="7" s="1"/>
  <c r="J8504" i="7"/>
  <c r="K8504" i="7" s="1"/>
  <c r="J8505" i="7"/>
  <c r="K8505" i="7" s="1"/>
  <c r="J8506" i="7"/>
  <c r="K8506" i="7" s="1"/>
  <c r="J8507" i="7"/>
  <c r="K8507" i="7" s="1"/>
  <c r="J8508" i="7"/>
  <c r="K8508" i="7" s="1"/>
  <c r="J8509" i="7"/>
  <c r="K8509" i="7" s="1"/>
  <c r="J8510" i="7"/>
  <c r="K8510" i="7" s="1"/>
  <c r="J8511" i="7"/>
  <c r="K8511" i="7" s="1"/>
  <c r="J8512" i="7"/>
  <c r="K8512" i="7" s="1"/>
  <c r="J8513" i="7"/>
  <c r="K8513" i="7" s="1"/>
  <c r="J8514" i="7"/>
  <c r="K8514" i="7" s="1"/>
  <c r="J8515" i="7"/>
  <c r="K8515" i="7" s="1"/>
  <c r="J8516" i="7"/>
  <c r="K8516" i="7" s="1"/>
  <c r="J8517" i="7"/>
  <c r="K8517" i="7" s="1"/>
  <c r="J8518" i="7"/>
  <c r="K8518" i="7" s="1"/>
  <c r="J8519" i="7"/>
  <c r="K8519" i="7" s="1"/>
  <c r="J8520" i="7"/>
  <c r="K8520" i="7" s="1"/>
  <c r="J8521" i="7"/>
  <c r="K8521" i="7" s="1"/>
  <c r="J8522" i="7"/>
  <c r="K8522" i="7" s="1"/>
  <c r="J8523" i="7"/>
  <c r="K8523" i="7" s="1"/>
  <c r="J8524" i="7"/>
  <c r="K8524" i="7" s="1"/>
  <c r="J8525" i="7"/>
  <c r="K8525" i="7" s="1"/>
  <c r="J8526" i="7"/>
  <c r="K8526" i="7" s="1"/>
  <c r="J8527" i="7"/>
  <c r="K8527" i="7" s="1"/>
  <c r="J8528" i="7"/>
  <c r="K8528" i="7" s="1"/>
  <c r="J8529" i="7"/>
  <c r="K8529" i="7" s="1"/>
  <c r="J8530" i="7"/>
  <c r="K8530" i="7" s="1"/>
  <c r="J8531" i="7"/>
  <c r="K8531" i="7" s="1"/>
  <c r="J8532" i="7"/>
  <c r="K8532" i="7" s="1"/>
  <c r="J8533" i="7"/>
  <c r="K8533" i="7" s="1"/>
  <c r="J8534" i="7"/>
  <c r="K8534" i="7" s="1"/>
  <c r="J8535" i="7"/>
  <c r="K8535" i="7" s="1"/>
  <c r="J8536" i="7"/>
  <c r="K8536" i="7" s="1"/>
  <c r="J8537" i="7"/>
  <c r="K8537" i="7" s="1"/>
  <c r="J8538" i="7"/>
  <c r="K8538" i="7" s="1"/>
  <c r="J8539" i="7"/>
  <c r="K8539" i="7" s="1"/>
  <c r="J8540" i="7"/>
  <c r="K8540" i="7" s="1"/>
  <c r="J8541" i="7"/>
  <c r="K8541" i="7" s="1"/>
  <c r="J8542" i="7"/>
  <c r="K8542" i="7" s="1"/>
  <c r="J8543" i="7"/>
  <c r="K8543" i="7" s="1"/>
  <c r="J8544" i="7"/>
  <c r="K8544" i="7" s="1"/>
  <c r="J8545" i="7"/>
  <c r="K8545" i="7" s="1"/>
  <c r="J8546" i="7"/>
  <c r="K8546" i="7" s="1"/>
  <c r="J8547" i="7"/>
  <c r="K8547" i="7" s="1"/>
  <c r="J8548" i="7"/>
  <c r="K8548" i="7" s="1"/>
  <c r="J8549" i="7"/>
  <c r="K8549" i="7" s="1"/>
  <c r="J8550" i="7"/>
  <c r="K8550" i="7" s="1"/>
  <c r="J8551" i="7"/>
  <c r="K8551" i="7" s="1"/>
  <c r="J8552" i="7"/>
  <c r="K8552" i="7" s="1"/>
  <c r="J8553" i="7"/>
  <c r="K8553" i="7" s="1"/>
  <c r="J8554" i="7"/>
  <c r="K8554" i="7" s="1"/>
  <c r="J8555" i="7"/>
  <c r="K8555" i="7" s="1"/>
  <c r="J8556" i="7"/>
  <c r="K8556" i="7" s="1"/>
  <c r="J8557" i="7"/>
  <c r="K8557" i="7" s="1"/>
  <c r="J8558" i="7"/>
  <c r="K8558" i="7" s="1"/>
  <c r="J8559" i="7"/>
  <c r="K8559" i="7" s="1"/>
  <c r="J8560" i="7"/>
  <c r="K8560" i="7" s="1"/>
  <c r="J8561" i="7"/>
  <c r="K8561" i="7" s="1"/>
  <c r="J8562" i="7"/>
  <c r="K8562" i="7" s="1"/>
  <c r="J8563" i="7"/>
  <c r="K8563" i="7" s="1"/>
  <c r="J8564" i="7"/>
  <c r="K8564" i="7" s="1"/>
  <c r="J8565" i="7"/>
  <c r="K8565" i="7" s="1"/>
  <c r="J8566" i="7"/>
  <c r="K8566" i="7" s="1"/>
  <c r="J8567" i="7"/>
  <c r="K8567" i="7" s="1"/>
  <c r="J8568" i="7"/>
  <c r="K8568" i="7" s="1"/>
  <c r="J8569" i="7"/>
  <c r="K8569" i="7" s="1"/>
  <c r="J8570" i="7"/>
  <c r="K8570" i="7" s="1"/>
  <c r="J8571" i="7"/>
  <c r="K8571" i="7" s="1"/>
  <c r="J8572" i="7"/>
  <c r="K8572" i="7" s="1"/>
  <c r="J8573" i="7"/>
  <c r="K8573" i="7" s="1"/>
  <c r="J8574" i="7"/>
  <c r="K8574" i="7" s="1"/>
  <c r="J8575" i="7"/>
  <c r="K8575" i="7" s="1"/>
  <c r="J8576" i="7"/>
  <c r="K8576" i="7" s="1"/>
  <c r="J8577" i="7"/>
  <c r="K8577" i="7" s="1"/>
  <c r="J8578" i="7"/>
  <c r="K8578" i="7" s="1"/>
  <c r="J8579" i="7"/>
  <c r="K8579" i="7" s="1"/>
  <c r="J8580" i="7"/>
  <c r="K8580" i="7" s="1"/>
  <c r="J8581" i="7"/>
  <c r="K8581" i="7" s="1"/>
  <c r="J8582" i="7"/>
  <c r="K8582" i="7" s="1"/>
  <c r="J8583" i="7"/>
  <c r="K8583" i="7" s="1"/>
  <c r="J8584" i="7"/>
  <c r="K8584" i="7" s="1"/>
  <c r="J8585" i="7"/>
  <c r="K8585" i="7" s="1"/>
  <c r="J8586" i="7"/>
  <c r="K8586" i="7" s="1"/>
  <c r="J8587" i="7"/>
  <c r="K8587" i="7" s="1"/>
  <c r="J8588" i="7"/>
  <c r="K8588" i="7" s="1"/>
  <c r="J8589" i="7"/>
  <c r="K8589" i="7" s="1"/>
  <c r="J8590" i="7"/>
  <c r="K8590" i="7" s="1"/>
  <c r="J8591" i="7"/>
  <c r="K8591" i="7" s="1"/>
  <c r="J8592" i="7"/>
  <c r="K8592" i="7" s="1"/>
  <c r="J8593" i="7"/>
  <c r="K8593" i="7" s="1"/>
  <c r="J8594" i="7"/>
  <c r="K8594" i="7" s="1"/>
  <c r="J8595" i="7"/>
  <c r="K8595" i="7" s="1"/>
  <c r="J8596" i="7"/>
  <c r="K8596" i="7" s="1"/>
  <c r="J8597" i="7"/>
  <c r="K8597" i="7" s="1"/>
  <c r="J8598" i="7"/>
  <c r="K8598" i="7" s="1"/>
  <c r="J8599" i="7"/>
  <c r="K8599" i="7" s="1"/>
  <c r="J8600" i="7"/>
  <c r="K8600" i="7" s="1"/>
  <c r="J8601" i="7"/>
  <c r="K8601" i="7" s="1"/>
  <c r="J8602" i="7"/>
  <c r="K8602" i="7" s="1"/>
  <c r="J8603" i="7"/>
  <c r="K8603" i="7" s="1"/>
  <c r="J8604" i="7"/>
  <c r="K8604" i="7" s="1"/>
  <c r="J8605" i="7"/>
  <c r="K8605" i="7" s="1"/>
  <c r="J8606" i="7"/>
  <c r="K8606" i="7" s="1"/>
  <c r="J8607" i="7"/>
  <c r="K8607" i="7" s="1"/>
  <c r="J8608" i="7"/>
  <c r="K8608" i="7" s="1"/>
  <c r="J8609" i="7"/>
  <c r="K8609" i="7" s="1"/>
  <c r="J8610" i="7"/>
  <c r="K8610" i="7" s="1"/>
  <c r="J8611" i="7"/>
  <c r="K8611" i="7" s="1"/>
  <c r="J8612" i="7"/>
  <c r="K8612" i="7" s="1"/>
  <c r="J8613" i="7"/>
  <c r="K8613" i="7" s="1"/>
  <c r="J8614" i="7"/>
  <c r="K8614" i="7" s="1"/>
  <c r="J8615" i="7"/>
  <c r="K8615" i="7" s="1"/>
  <c r="J8616" i="7"/>
  <c r="K8616" i="7" s="1"/>
  <c r="J8617" i="7"/>
  <c r="K8617" i="7" s="1"/>
  <c r="J8618" i="7"/>
  <c r="K8618" i="7" s="1"/>
  <c r="J8619" i="7"/>
  <c r="K8619" i="7" s="1"/>
  <c r="J8620" i="7"/>
  <c r="K8620" i="7" s="1"/>
  <c r="J8621" i="7"/>
  <c r="K8621" i="7" s="1"/>
  <c r="J8622" i="7"/>
  <c r="K8622" i="7" s="1"/>
  <c r="J8623" i="7"/>
  <c r="K8623" i="7" s="1"/>
  <c r="J8624" i="7"/>
  <c r="K8624" i="7" s="1"/>
  <c r="J8625" i="7"/>
  <c r="K8625" i="7" s="1"/>
  <c r="J8626" i="7"/>
  <c r="K8626" i="7" s="1"/>
  <c r="J8627" i="7"/>
  <c r="K8627" i="7" s="1"/>
  <c r="J8628" i="7"/>
  <c r="K8628" i="7" s="1"/>
  <c r="J8629" i="7"/>
  <c r="K8629" i="7" s="1"/>
  <c r="J8630" i="7"/>
  <c r="K8630" i="7" s="1"/>
  <c r="J8631" i="7"/>
  <c r="K8631" i="7" s="1"/>
  <c r="J8632" i="7"/>
  <c r="K8632" i="7" s="1"/>
  <c r="J8633" i="7"/>
  <c r="K8633" i="7" s="1"/>
  <c r="J8634" i="7"/>
  <c r="K8634" i="7" s="1"/>
  <c r="J8635" i="7"/>
  <c r="K8635" i="7" s="1"/>
  <c r="J8636" i="7"/>
  <c r="K8636" i="7" s="1"/>
  <c r="J8637" i="7"/>
  <c r="K8637" i="7" s="1"/>
  <c r="J8638" i="7"/>
  <c r="K8638" i="7" s="1"/>
  <c r="J8639" i="7"/>
  <c r="K8639" i="7" s="1"/>
  <c r="J8640" i="7"/>
  <c r="K8640" i="7" s="1"/>
  <c r="J8641" i="7"/>
  <c r="K8641" i="7" s="1"/>
  <c r="J8642" i="7"/>
  <c r="K8642" i="7" s="1"/>
  <c r="J8643" i="7"/>
  <c r="K8643" i="7" s="1"/>
  <c r="J8644" i="7"/>
  <c r="K8644" i="7" s="1"/>
  <c r="J8645" i="7"/>
  <c r="K8645" i="7" s="1"/>
  <c r="J8646" i="7"/>
  <c r="K8646" i="7" s="1"/>
  <c r="J8647" i="7"/>
  <c r="K8647" i="7" s="1"/>
  <c r="J8648" i="7"/>
  <c r="K8648" i="7" s="1"/>
  <c r="J8649" i="7"/>
  <c r="K8649" i="7" s="1"/>
  <c r="J8650" i="7"/>
  <c r="K8650" i="7" s="1"/>
  <c r="J8651" i="7"/>
  <c r="K8651" i="7" s="1"/>
  <c r="J8652" i="7"/>
  <c r="K8652" i="7" s="1"/>
  <c r="J8653" i="7"/>
  <c r="K8653" i="7" s="1"/>
  <c r="J8654" i="7"/>
  <c r="K8654" i="7" s="1"/>
  <c r="J8655" i="7"/>
  <c r="K8655" i="7" s="1"/>
  <c r="J8656" i="7"/>
  <c r="K8656" i="7" s="1"/>
  <c r="J8657" i="7"/>
  <c r="K8657" i="7" s="1"/>
  <c r="J8658" i="7"/>
  <c r="K8658" i="7" s="1"/>
  <c r="J8659" i="7"/>
  <c r="K8659" i="7" s="1"/>
  <c r="J8660" i="7"/>
  <c r="K8660" i="7" s="1"/>
  <c r="J8661" i="7"/>
  <c r="K8661" i="7" s="1"/>
  <c r="J8662" i="7"/>
  <c r="K8662" i="7" s="1"/>
  <c r="J8663" i="7"/>
  <c r="K8663" i="7" s="1"/>
  <c r="J8664" i="7"/>
  <c r="K8664" i="7" s="1"/>
  <c r="J8665" i="7"/>
  <c r="K8665" i="7" s="1"/>
  <c r="J8666" i="7"/>
  <c r="K8666" i="7" s="1"/>
  <c r="J8667" i="7"/>
  <c r="K8667" i="7" s="1"/>
  <c r="J8668" i="7"/>
  <c r="K8668" i="7" s="1"/>
  <c r="J8669" i="7"/>
  <c r="K8669" i="7" s="1"/>
  <c r="J8670" i="7"/>
  <c r="K8670" i="7" s="1"/>
  <c r="J8671" i="7"/>
  <c r="K8671" i="7" s="1"/>
  <c r="J8672" i="7"/>
  <c r="K8672" i="7" s="1"/>
  <c r="J8673" i="7"/>
  <c r="K8673" i="7" s="1"/>
  <c r="J8674" i="7"/>
  <c r="K8674" i="7" s="1"/>
  <c r="J8675" i="7"/>
  <c r="K8675" i="7" s="1"/>
  <c r="J8676" i="7"/>
  <c r="K8676" i="7" s="1"/>
  <c r="J8677" i="7"/>
  <c r="K8677" i="7" s="1"/>
  <c r="J8678" i="7"/>
  <c r="K8678" i="7" s="1"/>
  <c r="J8679" i="7"/>
  <c r="K8679" i="7" s="1"/>
  <c r="J8680" i="7"/>
  <c r="K8680" i="7" s="1"/>
  <c r="J8681" i="7"/>
  <c r="K8681" i="7" s="1"/>
  <c r="J8682" i="7"/>
  <c r="K8682" i="7" s="1"/>
  <c r="J8683" i="7"/>
  <c r="K8683" i="7" s="1"/>
  <c r="J8684" i="7"/>
  <c r="K8684" i="7" s="1"/>
  <c r="J8685" i="7"/>
  <c r="K8685" i="7" s="1"/>
  <c r="J8686" i="7"/>
  <c r="K8686" i="7" s="1"/>
  <c r="J8687" i="7"/>
  <c r="K8687" i="7" s="1"/>
  <c r="J8688" i="7"/>
  <c r="K8688" i="7" s="1"/>
  <c r="J8689" i="7"/>
  <c r="K8689" i="7" s="1"/>
  <c r="J8690" i="7"/>
  <c r="K8690" i="7" s="1"/>
  <c r="J8691" i="7"/>
  <c r="K8691" i="7" s="1"/>
  <c r="J8692" i="7"/>
  <c r="K8692" i="7" s="1"/>
  <c r="J8693" i="7"/>
  <c r="K8693" i="7" s="1"/>
  <c r="J8694" i="7"/>
  <c r="K8694" i="7" s="1"/>
  <c r="J8695" i="7"/>
  <c r="K8695" i="7" s="1"/>
  <c r="J8696" i="7"/>
  <c r="K8696" i="7" s="1"/>
  <c r="J8697" i="7"/>
  <c r="K8697" i="7" s="1"/>
  <c r="J8698" i="7"/>
  <c r="K8698" i="7" s="1"/>
  <c r="J8699" i="7"/>
  <c r="K8699" i="7" s="1"/>
  <c r="J8700" i="7"/>
  <c r="K8700" i="7" s="1"/>
  <c r="J8701" i="7"/>
  <c r="K8701" i="7" s="1"/>
  <c r="J8702" i="7"/>
  <c r="K8702" i="7" s="1"/>
  <c r="J8703" i="7"/>
  <c r="K8703" i="7" s="1"/>
  <c r="J8704" i="7"/>
  <c r="K8704" i="7" s="1"/>
  <c r="J8705" i="7"/>
  <c r="K8705" i="7" s="1"/>
  <c r="J8706" i="7"/>
  <c r="K8706" i="7" s="1"/>
  <c r="J8707" i="7"/>
  <c r="K8707" i="7" s="1"/>
  <c r="J8708" i="7"/>
  <c r="K8708" i="7" s="1"/>
  <c r="J8709" i="7"/>
  <c r="K8709" i="7" s="1"/>
  <c r="J8710" i="7"/>
  <c r="K8710" i="7" s="1"/>
  <c r="J8711" i="7"/>
  <c r="K8711" i="7" s="1"/>
  <c r="J8712" i="7"/>
  <c r="K8712" i="7" s="1"/>
  <c r="J8713" i="7"/>
  <c r="K8713" i="7" s="1"/>
  <c r="J8714" i="7"/>
  <c r="K8714" i="7" s="1"/>
  <c r="J8715" i="7"/>
  <c r="K8715" i="7" s="1"/>
  <c r="J8716" i="7"/>
  <c r="K8716" i="7" s="1"/>
  <c r="J8717" i="7"/>
  <c r="K8717" i="7" s="1"/>
  <c r="J8718" i="7"/>
  <c r="K8718" i="7" s="1"/>
  <c r="J8719" i="7"/>
  <c r="K8719" i="7" s="1"/>
  <c r="J8720" i="7"/>
  <c r="K8720" i="7" s="1"/>
  <c r="J8721" i="7"/>
  <c r="K8721" i="7" s="1"/>
  <c r="J8722" i="7"/>
  <c r="K8722" i="7" s="1"/>
  <c r="J8723" i="7"/>
  <c r="K8723" i="7" s="1"/>
  <c r="J8724" i="7"/>
  <c r="K8724" i="7" s="1"/>
  <c r="J8725" i="7"/>
  <c r="K8725" i="7" s="1"/>
  <c r="J8726" i="7"/>
  <c r="K8726" i="7" s="1"/>
  <c r="J8727" i="7"/>
  <c r="K8727" i="7" s="1"/>
  <c r="J8728" i="7"/>
  <c r="K8728" i="7" s="1"/>
  <c r="J8729" i="7"/>
  <c r="K8729" i="7" s="1"/>
  <c r="J8730" i="7"/>
  <c r="K8730" i="7" s="1"/>
  <c r="J8731" i="7"/>
  <c r="K8731" i="7" s="1"/>
  <c r="J8732" i="7"/>
  <c r="K8732" i="7" s="1"/>
  <c r="J8733" i="7"/>
  <c r="K8733" i="7" s="1"/>
  <c r="J8734" i="7"/>
  <c r="K8734" i="7" s="1"/>
  <c r="J8735" i="7"/>
  <c r="K8735" i="7" s="1"/>
  <c r="J8736" i="7"/>
  <c r="K8736" i="7" s="1"/>
  <c r="J8737" i="7"/>
  <c r="K8737" i="7" s="1"/>
  <c r="J8738" i="7"/>
  <c r="K8738" i="7" s="1"/>
  <c r="J8739" i="7"/>
  <c r="K8739" i="7" s="1"/>
  <c r="J8740" i="7"/>
  <c r="K8740" i="7" s="1"/>
  <c r="J8741" i="7"/>
  <c r="K8741" i="7" s="1"/>
  <c r="J8742" i="7"/>
  <c r="K8742" i="7" s="1"/>
  <c r="J8743" i="7"/>
  <c r="K8743" i="7" s="1"/>
  <c r="J8744" i="7"/>
  <c r="K8744" i="7" s="1"/>
  <c r="J8745" i="7"/>
  <c r="K8745" i="7" s="1"/>
  <c r="J8746" i="7"/>
  <c r="K8746" i="7" s="1"/>
  <c r="J8747" i="7"/>
  <c r="K8747" i="7" s="1"/>
  <c r="J8748" i="7"/>
  <c r="K8748" i="7" s="1"/>
  <c r="J8749" i="7"/>
  <c r="K8749" i="7" s="1"/>
  <c r="J8750" i="7"/>
  <c r="K8750" i="7" s="1"/>
  <c r="J8751" i="7"/>
  <c r="K8751" i="7" s="1"/>
  <c r="J8752" i="7"/>
  <c r="K8752" i="7" s="1"/>
  <c r="J8753" i="7"/>
  <c r="K8753" i="7" s="1"/>
  <c r="J8754" i="7"/>
  <c r="K8754" i="7" s="1"/>
  <c r="J8755" i="7"/>
  <c r="K8755" i="7" s="1"/>
  <c r="J8756" i="7"/>
  <c r="K8756" i="7" s="1"/>
  <c r="J8757" i="7"/>
  <c r="K8757" i="7" s="1"/>
  <c r="J8758" i="7"/>
  <c r="K8758" i="7" s="1"/>
  <c r="J8759" i="7"/>
  <c r="K8759" i="7" s="1"/>
  <c r="J8760" i="7"/>
  <c r="K8760" i="7" s="1"/>
  <c r="J8761" i="7"/>
  <c r="K8761" i="7" s="1"/>
  <c r="J8762" i="7"/>
  <c r="K8762" i="7" s="1"/>
  <c r="J8763" i="7"/>
  <c r="K8763" i="7" s="1"/>
  <c r="J8764" i="7"/>
  <c r="K8764" i="7" s="1"/>
  <c r="J8765" i="7"/>
  <c r="K8765" i="7" s="1"/>
  <c r="J8766" i="7"/>
  <c r="K8766" i="7" s="1"/>
  <c r="J8767" i="7"/>
  <c r="K8767" i="7" s="1"/>
  <c r="J8768" i="7"/>
  <c r="K8768" i="7" s="1"/>
  <c r="J8769" i="7"/>
  <c r="K8769" i="7" s="1"/>
  <c r="J8770" i="7"/>
  <c r="K8770" i="7" s="1"/>
  <c r="J8771" i="7"/>
  <c r="K8771" i="7" s="1"/>
  <c r="J8772" i="7"/>
  <c r="K8772" i="7" s="1"/>
  <c r="J8773" i="7"/>
  <c r="K8773" i="7" s="1"/>
  <c r="J8774" i="7"/>
  <c r="K8774" i="7" s="1"/>
  <c r="J8775" i="7"/>
  <c r="K8775" i="7" s="1"/>
  <c r="J8776" i="7"/>
  <c r="K8776" i="7" s="1"/>
  <c r="J8777" i="7"/>
  <c r="K8777" i="7" s="1"/>
  <c r="J8778" i="7"/>
  <c r="K8778" i="7" s="1"/>
  <c r="J8779" i="7"/>
  <c r="K8779" i="7" s="1"/>
  <c r="J8780" i="7"/>
  <c r="K8780" i="7" s="1"/>
  <c r="J8781" i="7"/>
  <c r="K8781" i="7" s="1"/>
  <c r="J8782" i="7"/>
  <c r="K8782" i="7" s="1"/>
  <c r="J8783" i="7"/>
  <c r="K8783" i="7" s="1"/>
  <c r="J8784" i="7"/>
  <c r="K8784" i="7" s="1"/>
  <c r="J8785" i="7"/>
  <c r="K8785" i="7" s="1"/>
  <c r="J8786" i="7"/>
  <c r="K8786" i="7" s="1"/>
  <c r="J8787" i="7"/>
  <c r="K8787" i="7" s="1"/>
  <c r="J8788" i="7"/>
  <c r="K8788" i="7" s="1"/>
  <c r="J8789" i="7"/>
  <c r="K8789" i="7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4" i="7"/>
  <c r="K8798" i="7" l="1"/>
  <c r="K8791" i="7"/>
  <c r="T8793" i="7" s="1"/>
  <c r="F8795" i="7"/>
  <c r="F8796" i="7" s="1"/>
  <c r="F8791" i="7"/>
  <c r="F8792" i="7" s="1"/>
  <c r="V4" i="7"/>
  <c r="U8788" i="7"/>
  <c r="AE8788" i="7"/>
  <c r="AF8788" i="7" s="1"/>
  <c r="U8780" i="7"/>
  <c r="AE8780" i="7"/>
  <c r="U8772" i="7"/>
  <c r="AE8772" i="7"/>
  <c r="U8764" i="7"/>
  <c r="AE8764" i="7"/>
  <c r="U8756" i="7"/>
  <c r="AE8756" i="7"/>
  <c r="AF8756" i="7" s="1"/>
  <c r="U8748" i="7"/>
  <c r="AE8748" i="7"/>
  <c r="U8740" i="7"/>
  <c r="AE8740" i="7"/>
  <c r="U8732" i="7"/>
  <c r="AE8732" i="7"/>
  <c r="U8724" i="7"/>
  <c r="AE8724" i="7"/>
  <c r="AF8724" i="7" s="1"/>
  <c r="U8716" i="7"/>
  <c r="AE8716" i="7"/>
  <c r="U8708" i="7"/>
  <c r="AE8708" i="7"/>
  <c r="U8700" i="7"/>
  <c r="AE8700" i="7"/>
  <c r="U8692" i="7"/>
  <c r="AE8692" i="7"/>
  <c r="AF8692" i="7" s="1"/>
  <c r="U8684" i="7"/>
  <c r="AE8684" i="7"/>
  <c r="U8676" i="7"/>
  <c r="AE8676" i="7"/>
  <c r="U8668" i="7"/>
  <c r="AE8668" i="7"/>
  <c r="U8660" i="7"/>
  <c r="AE8660" i="7"/>
  <c r="AF8660" i="7" s="1"/>
  <c r="U8652" i="7"/>
  <c r="AE8652" i="7"/>
  <c r="U8644" i="7"/>
  <c r="AE8644" i="7"/>
  <c r="U8636" i="7"/>
  <c r="AE8636" i="7"/>
  <c r="U8628" i="7"/>
  <c r="AE8628" i="7"/>
  <c r="AF8628" i="7" s="1"/>
  <c r="U8620" i="7"/>
  <c r="AE8620" i="7"/>
  <c r="U8612" i="7"/>
  <c r="AE8612" i="7"/>
  <c r="U8604" i="7"/>
  <c r="AE8604" i="7"/>
  <c r="U8596" i="7"/>
  <c r="AE8596" i="7"/>
  <c r="AF8596" i="7" s="1"/>
  <c r="U8588" i="7"/>
  <c r="AE8588" i="7"/>
  <c r="U8580" i="7"/>
  <c r="AE8580" i="7"/>
  <c r="U8572" i="7"/>
  <c r="AE8572" i="7"/>
  <c r="U8564" i="7"/>
  <c r="AE8564" i="7"/>
  <c r="AF8564" i="7" s="1"/>
  <c r="U8556" i="7"/>
  <c r="AE8556" i="7"/>
  <c r="U8548" i="7"/>
  <c r="AE8548" i="7"/>
  <c r="U8540" i="7"/>
  <c r="AE8540" i="7"/>
  <c r="U8532" i="7"/>
  <c r="AE8532" i="7"/>
  <c r="AF8532" i="7" s="1"/>
  <c r="U8524" i="7"/>
  <c r="AE8524" i="7"/>
  <c r="U8516" i="7"/>
  <c r="AE8516" i="7"/>
  <c r="U8508" i="7"/>
  <c r="AE8508" i="7"/>
  <c r="U8500" i="7"/>
  <c r="AE8500" i="7"/>
  <c r="AF8500" i="7" s="1"/>
  <c r="U8492" i="7"/>
  <c r="AE8492" i="7"/>
  <c r="U8484" i="7"/>
  <c r="AE8484" i="7"/>
  <c r="U8476" i="7"/>
  <c r="AE8476" i="7"/>
  <c r="U8468" i="7"/>
  <c r="AE8468" i="7"/>
  <c r="AF8468" i="7" s="1"/>
  <c r="U8460" i="7"/>
  <c r="AE8460" i="7"/>
  <c r="U8452" i="7"/>
  <c r="AE8452" i="7"/>
  <c r="U8444" i="7"/>
  <c r="AE8444" i="7"/>
  <c r="U8436" i="7"/>
  <c r="AE8436" i="7"/>
  <c r="AF8436" i="7" s="1"/>
  <c r="U8428" i="7"/>
  <c r="AE8428" i="7"/>
  <c r="U8420" i="7"/>
  <c r="AE8420" i="7"/>
  <c r="U8412" i="7"/>
  <c r="AE8412" i="7"/>
  <c r="U8404" i="7"/>
  <c r="AE8404" i="7"/>
  <c r="AF8404" i="7" s="1"/>
  <c r="U8396" i="7"/>
  <c r="AE8396" i="7"/>
  <c r="U8388" i="7"/>
  <c r="AE8388" i="7"/>
  <c r="U8380" i="7"/>
  <c r="AE8380" i="7"/>
  <c r="U8372" i="7"/>
  <c r="AE8372" i="7"/>
  <c r="AF8372" i="7" s="1"/>
  <c r="U8364" i="7"/>
  <c r="AE8364" i="7"/>
  <c r="U8356" i="7"/>
  <c r="AE8356" i="7"/>
  <c r="U8348" i="7"/>
  <c r="AE8348" i="7"/>
  <c r="U8340" i="7"/>
  <c r="AE8340" i="7"/>
  <c r="AF8340" i="7" s="1"/>
  <c r="U8332" i="7"/>
  <c r="AE8332" i="7"/>
  <c r="U8324" i="7"/>
  <c r="AE8324" i="7"/>
  <c r="U8316" i="7"/>
  <c r="AE8316" i="7"/>
  <c r="U8308" i="7"/>
  <c r="AE8308" i="7"/>
  <c r="AF8308" i="7" s="1"/>
  <c r="U8300" i="7"/>
  <c r="AE8300" i="7"/>
  <c r="U8292" i="7"/>
  <c r="AE8292" i="7"/>
  <c r="U8284" i="7"/>
  <c r="AE8284" i="7"/>
  <c r="U8276" i="7"/>
  <c r="AE8276" i="7"/>
  <c r="AF8276" i="7" s="1"/>
  <c r="U8268" i="7"/>
  <c r="AE8268" i="7"/>
  <c r="U8260" i="7"/>
  <c r="AE8260" i="7"/>
  <c r="U8252" i="7"/>
  <c r="AE8252" i="7"/>
  <c r="U8244" i="7"/>
  <c r="AE8244" i="7"/>
  <c r="AF8244" i="7" s="1"/>
  <c r="U8236" i="7"/>
  <c r="AE8236" i="7"/>
  <c r="U8228" i="7"/>
  <c r="AE8228" i="7"/>
  <c r="U8220" i="7"/>
  <c r="AE8220" i="7"/>
  <c r="U8212" i="7"/>
  <c r="AE8212" i="7"/>
  <c r="AF8212" i="7" s="1"/>
  <c r="U8204" i="7"/>
  <c r="AE8204" i="7"/>
  <c r="U8196" i="7"/>
  <c r="AE8196" i="7"/>
  <c r="U8188" i="7"/>
  <c r="AE8188" i="7"/>
  <c r="U8180" i="7"/>
  <c r="AE8180" i="7"/>
  <c r="AF8180" i="7" s="1"/>
  <c r="U8172" i="7"/>
  <c r="AE8172" i="7"/>
  <c r="U8164" i="7"/>
  <c r="AE8164" i="7"/>
  <c r="U8156" i="7"/>
  <c r="AE8156" i="7"/>
  <c r="U8148" i="7"/>
  <c r="AE8148" i="7"/>
  <c r="AF8148" i="7" s="1"/>
  <c r="U8140" i="7"/>
  <c r="AE8140" i="7"/>
  <c r="U8132" i="7"/>
  <c r="AE8132" i="7"/>
  <c r="U8124" i="7"/>
  <c r="AE8124" i="7"/>
  <c r="U8116" i="7"/>
  <c r="AE8116" i="7"/>
  <c r="AF8116" i="7" s="1"/>
  <c r="U8108" i="7"/>
  <c r="AE8108" i="7"/>
  <c r="U8100" i="7"/>
  <c r="AE8100" i="7"/>
  <c r="U8092" i="7"/>
  <c r="AE8092" i="7"/>
  <c r="U8084" i="7"/>
  <c r="AE8084" i="7"/>
  <c r="AF8084" i="7" s="1"/>
  <c r="U8076" i="7"/>
  <c r="AE8076" i="7"/>
  <c r="U8068" i="7"/>
  <c r="AE8068" i="7"/>
  <c r="U8060" i="7"/>
  <c r="AE8060" i="7"/>
  <c r="U8052" i="7"/>
  <c r="AE8052" i="7"/>
  <c r="AF8052" i="7" s="1"/>
  <c r="U8044" i="7"/>
  <c r="AE8044" i="7"/>
  <c r="U8036" i="7"/>
  <c r="AE8036" i="7"/>
  <c r="U8028" i="7"/>
  <c r="AE8028" i="7"/>
  <c r="U8020" i="7"/>
  <c r="AE8020" i="7"/>
  <c r="AF8020" i="7" s="1"/>
  <c r="U8012" i="7"/>
  <c r="AE8012" i="7"/>
  <c r="U8004" i="7"/>
  <c r="AE8004" i="7"/>
  <c r="U7996" i="7"/>
  <c r="AE7996" i="7"/>
  <c r="U7988" i="7"/>
  <c r="AE7988" i="7"/>
  <c r="AF7988" i="7" s="1"/>
  <c r="U7980" i="7"/>
  <c r="AE7980" i="7"/>
  <c r="U7972" i="7"/>
  <c r="AE7972" i="7"/>
  <c r="U7964" i="7"/>
  <c r="AE7964" i="7"/>
  <c r="U7956" i="7"/>
  <c r="AE7956" i="7"/>
  <c r="AF7956" i="7" s="1"/>
  <c r="U7948" i="7"/>
  <c r="AE7948" i="7"/>
  <c r="U7940" i="7"/>
  <c r="AE7940" i="7"/>
  <c r="U7932" i="7"/>
  <c r="AE7932" i="7"/>
  <c r="U7924" i="7"/>
  <c r="AE7924" i="7"/>
  <c r="AF7924" i="7" s="1"/>
  <c r="U7916" i="7"/>
  <c r="AE7916" i="7"/>
  <c r="U7908" i="7"/>
  <c r="AE7908" i="7"/>
  <c r="U7900" i="7"/>
  <c r="AE7900" i="7"/>
  <c r="U7892" i="7"/>
  <c r="AE7892" i="7"/>
  <c r="AF7892" i="7" s="1"/>
  <c r="U7884" i="7"/>
  <c r="AE7884" i="7"/>
  <c r="U7876" i="7"/>
  <c r="AE7876" i="7"/>
  <c r="U7868" i="7"/>
  <c r="AE7868" i="7"/>
  <c r="U7860" i="7"/>
  <c r="AE7860" i="7"/>
  <c r="AF7860" i="7" s="1"/>
  <c r="U7852" i="7"/>
  <c r="AE7852" i="7"/>
  <c r="U7844" i="7"/>
  <c r="AE7844" i="7"/>
  <c r="U7836" i="7"/>
  <c r="AE7836" i="7"/>
  <c r="U7828" i="7"/>
  <c r="AE7828" i="7"/>
  <c r="AF7828" i="7" s="1"/>
  <c r="U7820" i="7"/>
  <c r="AE7820" i="7"/>
  <c r="U7812" i="7"/>
  <c r="AE7812" i="7"/>
  <c r="U7804" i="7"/>
  <c r="AE7804" i="7"/>
  <c r="U7796" i="7"/>
  <c r="AE7796" i="7"/>
  <c r="AF7796" i="7" s="1"/>
  <c r="U7788" i="7"/>
  <c r="AE7788" i="7"/>
  <c r="U7780" i="7"/>
  <c r="AE7780" i="7"/>
  <c r="U7772" i="7"/>
  <c r="AE7772" i="7"/>
  <c r="U7764" i="7"/>
  <c r="AE7764" i="7"/>
  <c r="AF7764" i="7" s="1"/>
  <c r="U7756" i="7"/>
  <c r="AE7756" i="7"/>
  <c r="U7748" i="7"/>
  <c r="AE7748" i="7"/>
  <c r="U7740" i="7"/>
  <c r="AE7740" i="7"/>
  <c r="U7732" i="7"/>
  <c r="AE7732" i="7"/>
  <c r="AF7732" i="7" s="1"/>
  <c r="U7724" i="7"/>
  <c r="AE7724" i="7"/>
  <c r="U7716" i="7"/>
  <c r="AE7716" i="7"/>
  <c r="U7708" i="7"/>
  <c r="AE7708" i="7"/>
  <c r="U7700" i="7"/>
  <c r="AE7700" i="7"/>
  <c r="AF7700" i="7" s="1"/>
  <c r="U7692" i="7"/>
  <c r="AE7692" i="7"/>
  <c r="U7684" i="7"/>
  <c r="AE7684" i="7"/>
  <c r="U7676" i="7"/>
  <c r="AE7676" i="7"/>
  <c r="U7668" i="7"/>
  <c r="AE7668" i="7"/>
  <c r="AF7668" i="7" s="1"/>
  <c r="U7660" i="7"/>
  <c r="AE7660" i="7"/>
  <c r="U7652" i="7"/>
  <c r="AE7652" i="7"/>
  <c r="U7644" i="7"/>
  <c r="AE7644" i="7"/>
  <c r="U7636" i="7"/>
  <c r="AE7636" i="7"/>
  <c r="AF7636" i="7" s="1"/>
  <c r="U7628" i="7"/>
  <c r="AE7628" i="7"/>
  <c r="U7620" i="7"/>
  <c r="AE7620" i="7"/>
  <c r="U7612" i="7"/>
  <c r="AE7612" i="7"/>
  <c r="U7604" i="7"/>
  <c r="AE7604" i="7"/>
  <c r="AF7604" i="7" s="1"/>
  <c r="U7596" i="7"/>
  <c r="AE7596" i="7"/>
  <c r="U7588" i="7"/>
  <c r="AE7588" i="7"/>
  <c r="U7580" i="7"/>
  <c r="AE7580" i="7"/>
  <c r="U7572" i="7"/>
  <c r="AE7572" i="7"/>
  <c r="AF7572" i="7" s="1"/>
  <c r="U7564" i="7"/>
  <c r="AE7564" i="7"/>
  <c r="U7556" i="7"/>
  <c r="AE7556" i="7"/>
  <c r="U7548" i="7"/>
  <c r="AE7548" i="7"/>
  <c r="U7540" i="7"/>
  <c r="AE7540" i="7"/>
  <c r="AF7540" i="7" s="1"/>
  <c r="U7532" i="7"/>
  <c r="AE7532" i="7"/>
  <c r="U7524" i="7"/>
  <c r="AE7524" i="7"/>
  <c r="U7516" i="7"/>
  <c r="AE7516" i="7"/>
  <c r="U7508" i="7"/>
  <c r="AE7508" i="7"/>
  <c r="AF7508" i="7" s="1"/>
  <c r="U7500" i="7"/>
  <c r="AE7500" i="7"/>
  <c r="U7492" i="7"/>
  <c r="AE7492" i="7"/>
  <c r="U7484" i="7"/>
  <c r="AE7484" i="7"/>
  <c r="U7476" i="7"/>
  <c r="AE7476" i="7"/>
  <c r="AF7476" i="7" s="1"/>
  <c r="U7468" i="7"/>
  <c r="AE7468" i="7"/>
  <c r="U7460" i="7"/>
  <c r="AE7460" i="7"/>
  <c r="U7452" i="7"/>
  <c r="AE7452" i="7"/>
  <c r="U7444" i="7"/>
  <c r="AE7444" i="7"/>
  <c r="AF7444" i="7" s="1"/>
  <c r="U7436" i="7"/>
  <c r="AE7436" i="7"/>
  <c r="U7428" i="7"/>
  <c r="AE7428" i="7"/>
  <c r="U7420" i="7"/>
  <c r="AE7420" i="7"/>
  <c r="U7412" i="7"/>
  <c r="AE7412" i="7"/>
  <c r="AF7412" i="7" s="1"/>
  <c r="U7404" i="7"/>
  <c r="AE7404" i="7"/>
  <c r="U7396" i="7"/>
  <c r="AE7396" i="7"/>
  <c r="U7388" i="7"/>
  <c r="AE7388" i="7"/>
  <c r="U7380" i="7"/>
  <c r="AE7380" i="7"/>
  <c r="AF7380" i="7" s="1"/>
  <c r="U7372" i="7"/>
  <c r="AE7372" i="7"/>
  <c r="U7364" i="7"/>
  <c r="AE7364" i="7"/>
  <c r="U7356" i="7"/>
  <c r="AE7356" i="7"/>
  <c r="U7348" i="7"/>
  <c r="AE7348" i="7"/>
  <c r="AF7348" i="7" s="1"/>
  <c r="U7340" i="7"/>
  <c r="AE7340" i="7"/>
  <c r="U7332" i="7"/>
  <c r="AE7332" i="7"/>
  <c r="U7324" i="7"/>
  <c r="AE7324" i="7"/>
  <c r="U7316" i="7"/>
  <c r="AE7316" i="7"/>
  <c r="AF7316" i="7" s="1"/>
  <c r="U7308" i="7"/>
  <c r="AE7308" i="7"/>
  <c r="U7300" i="7"/>
  <c r="AE7300" i="7"/>
  <c r="U7292" i="7"/>
  <c r="AE7292" i="7"/>
  <c r="U7284" i="7"/>
  <c r="AE7284" i="7"/>
  <c r="AF7284" i="7" s="1"/>
  <c r="U7276" i="7"/>
  <c r="AE7276" i="7"/>
  <c r="U7268" i="7"/>
  <c r="AE7268" i="7"/>
  <c r="U7260" i="7"/>
  <c r="AE7260" i="7"/>
  <c r="U7252" i="7"/>
  <c r="AE7252" i="7"/>
  <c r="AF7252" i="7" s="1"/>
  <c r="U7244" i="7"/>
  <c r="AE7244" i="7"/>
  <c r="U7236" i="7"/>
  <c r="AE7236" i="7"/>
  <c r="U7228" i="7"/>
  <c r="AE7228" i="7"/>
  <c r="U7220" i="7"/>
  <c r="AE7220" i="7"/>
  <c r="AF7220" i="7" s="1"/>
  <c r="U7212" i="7"/>
  <c r="AE7212" i="7"/>
  <c r="U7204" i="7"/>
  <c r="AE7204" i="7"/>
  <c r="U7196" i="7"/>
  <c r="AE7196" i="7"/>
  <c r="U7188" i="7"/>
  <c r="AE7188" i="7"/>
  <c r="AF7188" i="7" s="1"/>
  <c r="U7180" i="7"/>
  <c r="AE7180" i="7"/>
  <c r="U7172" i="7"/>
  <c r="AE7172" i="7"/>
  <c r="U7164" i="7"/>
  <c r="AE7164" i="7"/>
  <c r="U7156" i="7"/>
  <c r="AE7156" i="7"/>
  <c r="AF7156" i="7" s="1"/>
  <c r="U7148" i="7"/>
  <c r="AE7148" i="7"/>
  <c r="U7140" i="7"/>
  <c r="AE7140" i="7"/>
  <c r="U7132" i="7"/>
  <c r="AE7132" i="7"/>
  <c r="U7124" i="7"/>
  <c r="AE7124" i="7"/>
  <c r="AF7124" i="7" s="1"/>
  <c r="U7116" i="7"/>
  <c r="AE7116" i="7"/>
  <c r="U7108" i="7"/>
  <c r="AE7108" i="7"/>
  <c r="U7100" i="7"/>
  <c r="AE7100" i="7"/>
  <c r="U7092" i="7"/>
  <c r="AE7092" i="7"/>
  <c r="AF7092" i="7" s="1"/>
  <c r="U7084" i="7"/>
  <c r="AE7084" i="7"/>
  <c r="U7076" i="7"/>
  <c r="AE7076" i="7"/>
  <c r="U7068" i="7"/>
  <c r="AE7068" i="7"/>
  <c r="U7060" i="7"/>
  <c r="AE7060" i="7"/>
  <c r="AF7060" i="7" s="1"/>
  <c r="U7052" i="7"/>
  <c r="AE7052" i="7"/>
  <c r="U7044" i="7"/>
  <c r="AE7044" i="7"/>
  <c r="U7036" i="7"/>
  <c r="AE7036" i="7"/>
  <c r="U7028" i="7"/>
  <c r="AE7028" i="7"/>
  <c r="AF7028" i="7" s="1"/>
  <c r="U7020" i="7"/>
  <c r="AE7020" i="7"/>
  <c r="U7012" i="7"/>
  <c r="AE7012" i="7"/>
  <c r="U7004" i="7"/>
  <c r="AE7004" i="7"/>
  <c r="U6996" i="7"/>
  <c r="AE6996" i="7"/>
  <c r="AF6996" i="7" s="1"/>
  <c r="U6988" i="7"/>
  <c r="AE6988" i="7"/>
  <c r="U6980" i="7"/>
  <c r="AE6980" i="7"/>
  <c r="U6972" i="7"/>
  <c r="AE6972" i="7"/>
  <c r="U6964" i="7"/>
  <c r="AE6964" i="7"/>
  <c r="AF6964" i="7" s="1"/>
  <c r="U6956" i="7"/>
  <c r="AE6956" i="7"/>
  <c r="U6948" i="7"/>
  <c r="AE6948" i="7"/>
  <c r="U6940" i="7"/>
  <c r="AE6940" i="7"/>
  <c r="U6932" i="7"/>
  <c r="AE6932" i="7"/>
  <c r="AF6932" i="7" s="1"/>
  <c r="U6924" i="7"/>
  <c r="AE6924" i="7"/>
  <c r="U6916" i="7"/>
  <c r="AE6916" i="7"/>
  <c r="U6908" i="7"/>
  <c r="AE6908" i="7"/>
  <c r="U6900" i="7"/>
  <c r="AE6900" i="7"/>
  <c r="AF6900" i="7" s="1"/>
  <c r="U6892" i="7"/>
  <c r="AE6892" i="7"/>
  <c r="U6884" i="7"/>
  <c r="AE6884" i="7"/>
  <c r="U6876" i="7"/>
  <c r="AE6876" i="7"/>
  <c r="U6868" i="7"/>
  <c r="AE6868" i="7"/>
  <c r="AF6868" i="7" s="1"/>
  <c r="U6860" i="7"/>
  <c r="AE6860" i="7"/>
  <c r="U6852" i="7"/>
  <c r="AE6852" i="7"/>
  <c r="U6844" i="7"/>
  <c r="AE6844" i="7"/>
  <c r="U6836" i="7"/>
  <c r="AE6836" i="7"/>
  <c r="AF6836" i="7" s="1"/>
  <c r="U6828" i="7"/>
  <c r="AE6828" i="7"/>
  <c r="U6820" i="7"/>
  <c r="AE6820" i="7"/>
  <c r="U6812" i="7"/>
  <c r="AE6812" i="7"/>
  <c r="U6804" i="7"/>
  <c r="AE6804" i="7"/>
  <c r="AF6804" i="7" s="1"/>
  <c r="U6796" i="7"/>
  <c r="AE6796" i="7"/>
  <c r="U6788" i="7"/>
  <c r="AE6788" i="7"/>
  <c r="U6780" i="7"/>
  <c r="AE6780" i="7"/>
  <c r="U6772" i="7"/>
  <c r="AE6772" i="7"/>
  <c r="AF6772" i="7" s="1"/>
  <c r="U6764" i="7"/>
  <c r="AE6764" i="7"/>
  <c r="U6756" i="7"/>
  <c r="AE6756" i="7"/>
  <c r="U6748" i="7"/>
  <c r="AE6748" i="7"/>
  <c r="U6740" i="7"/>
  <c r="AE6740" i="7"/>
  <c r="AF6740" i="7" s="1"/>
  <c r="U6732" i="7"/>
  <c r="AE6732" i="7"/>
  <c r="U6724" i="7"/>
  <c r="AE6724" i="7"/>
  <c r="U6716" i="7"/>
  <c r="AE6716" i="7"/>
  <c r="U6708" i="7"/>
  <c r="AE6708" i="7"/>
  <c r="AF6708" i="7" s="1"/>
  <c r="U6700" i="7"/>
  <c r="AE6700" i="7"/>
  <c r="U6692" i="7"/>
  <c r="AE6692" i="7"/>
  <c r="U6684" i="7"/>
  <c r="AE6684" i="7"/>
  <c r="U6676" i="7"/>
  <c r="AE6676" i="7"/>
  <c r="AF6676" i="7" s="1"/>
  <c r="U6668" i="7"/>
  <c r="AE6668" i="7"/>
  <c r="U6660" i="7"/>
  <c r="AE6660" i="7"/>
  <c r="U6652" i="7"/>
  <c r="AE6652" i="7"/>
  <c r="U6644" i="7"/>
  <c r="AE6644" i="7"/>
  <c r="AF6644" i="7" s="1"/>
  <c r="U6636" i="7"/>
  <c r="AE6636" i="7"/>
  <c r="U6628" i="7"/>
  <c r="AE6628" i="7"/>
  <c r="U6620" i="7"/>
  <c r="AE6620" i="7"/>
  <c r="U6612" i="7"/>
  <c r="AE6612" i="7"/>
  <c r="AF6612" i="7" s="1"/>
  <c r="U6604" i="7"/>
  <c r="AE6604" i="7"/>
  <c r="U6596" i="7"/>
  <c r="AE6596" i="7"/>
  <c r="U6588" i="7"/>
  <c r="AE6588" i="7"/>
  <c r="U6580" i="7"/>
  <c r="AE6580" i="7"/>
  <c r="AF6580" i="7" s="1"/>
  <c r="U6572" i="7"/>
  <c r="AE6572" i="7"/>
  <c r="U6564" i="7"/>
  <c r="AE6564" i="7"/>
  <c r="U6556" i="7"/>
  <c r="AE6556" i="7"/>
  <c r="U6548" i="7"/>
  <c r="AE6548" i="7"/>
  <c r="AF6548" i="7" s="1"/>
  <c r="U6540" i="7"/>
  <c r="AE6540" i="7"/>
  <c r="U6532" i="7"/>
  <c r="AE6532" i="7"/>
  <c r="U6524" i="7"/>
  <c r="AE6524" i="7"/>
  <c r="U6516" i="7"/>
  <c r="AE6516" i="7"/>
  <c r="AF6516" i="7" s="1"/>
  <c r="U6508" i="7"/>
  <c r="AE6508" i="7"/>
  <c r="U6500" i="7"/>
  <c r="AE6500" i="7"/>
  <c r="U6492" i="7"/>
  <c r="AE6492" i="7"/>
  <c r="U6484" i="7"/>
  <c r="AE6484" i="7"/>
  <c r="AF6484" i="7" s="1"/>
  <c r="U6476" i="7"/>
  <c r="AE6476" i="7"/>
  <c r="U6468" i="7"/>
  <c r="AE6468" i="7"/>
  <c r="U6460" i="7"/>
  <c r="AE6460" i="7"/>
  <c r="U6452" i="7"/>
  <c r="AE6452" i="7"/>
  <c r="AF6452" i="7" s="1"/>
  <c r="U6444" i="7"/>
  <c r="AE6444" i="7"/>
  <c r="U6436" i="7"/>
  <c r="AE6436" i="7"/>
  <c r="U6428" i="7"/>
  <c r="AE6428" i="7"/>
  <c r="U6420" i="7"/>
  <c r="AE6420" i="7"/>
  <c r="AF6420" i="7" s="1"/>
  <c r="U6412" i="7"/>
  <c r="AE6412" i="7"/>
  <c r="U6404" i="7"/>
  <c r="AE6404" i="7"/>
  <c r="U6396" i="7"/>
  <c r="AE6396" i="7"/>
  <c r="U6388" i="7"/>
  <c r="AE6388" i="7"/>
  <c r="AF6388" i="7" s="1"/>
  <c r="U6380" i="7"/>
  <c r="AE6380" i="7"/>
  <c r="U6372" i="7"/>
  <c r="AE6372" i="7"/>
  <c r="U6364" i="7"/>
  <c r="AE6364" i="7"/>
  <c r="U6356" i="7"/>
  <c r="AE6356" i="7"/>
  <c r="AF6356" i="7" s="1"/>
  <c r="U6348" i="7"/>
  <c r="AE6348" i="7"/>
  <c r="U6340" i="7"/>
  <c r="AE6340" i="7"/>
  <c r="U6332" i="7"/>
  <c r="AE6332" i="7"/>
  <c r="U6324" i="7"/>
  <c r="AE6324" i="7"/>
  <c r="AF6324" i="7" s="1"/>
  <c r="U6316" i="7"/>
  <c r="AE6316" i="7"/>
  <c r="U6308" i="7"/>
  <c r="AE6308" i="7"/>
  <c r="U6300" i="7"/>
  <c r="AE6300" i="7"/>
  <c r="U6292" i="7"/>
  <c r="AE6292" i="7"/>
  <c r="AF6292" i="7" s="1"/>
  <c r="U6284" i="7"/>
  <c r="AE6284" i="7"/>
  <c r="U6276" i="7"/>
  <c r="AE6276" i="7"/>
  <c r="U6268" i="7"/>
  <c r="AE6268" i="7"/>
  <c r="U6260" i="7"/>
  <c r="AE6260" i="7"/>
  <c r="AF6260" i="7" s="1"/>
  <c r="U6252" i="7"/>
  <c r="AE6252" i="7"/>
  <c r="U6244" i="7"/>
  <c r="AE6244" i="7"/>
  <c r="U6236" i="7"/>
  <c r="AE6236" i="7"/>
  <c r="U6228" i="7"/>
  <c r="AE6228" i="7"/>
  <c r="AF6228" i="7" s="1"/>
  <c r="U6220" i="7"/>
  <c r="AE6220" i="7"/>
  <c r="U6212" i="7"/>
  <c r="AE6212" i="7"/>
  <c r="U6204" i="7"/>
  <c r="AE6204" i="7"/>
  <c r="U6196" i="7"/>
  <c r="AE6196" i="7"/>
  <c r="AF6196" i="7" s="1"/>
  <c r="U6188" i="7"/>
  <c r="AE6188" i="7"/>
  <c r="U6180" i="7"/>
  <c r="AE6180" i="7"/>
  <c r="U6172" i="7"/>
  <c r="AE6172" i="7"/>
  <c r="U6164" i="7"/>
  <c r="AE6164" i="7"/>
  <c r="AF6164" i="7" s="1"/>
  <c r="U6156" i="7"/>
  <c r="AE6156" i="7"/>
  <c r="U6148" i="7"/>
  <c r="AE6148" i="7"/>
  <c r="U6140" i="7"/>
  <c r="AE6140" i="7"/>
  <c r="U6132" i="7"/>
  <c r="AE6132" i="7"/>
  <c r="AF6132" i="7" s="1"/>
  <c r="U6124" i="7"/>
  <c r="AE6124" i="7"/>
  <c r="U6116" i="7"/>
  <c r="AE6116" i="7"/>
  <c r="U6108" i="7"/>
  <c r="AE6108" i="7"/>
  <c r="U6100" i="7"/>
  <c r="AE6100" i="7"/>
  <c r="AF6100" i="7" s="1"/>
  <c r="U6092" i="7"/>
  <c r="AE6092" i="7"/>
  <c r="U6084" i="7"/>
  <c r="AE6084" i="7"/>
  <c r="U6076" i="7"/>
  <c r="AE6076" i="7"/>
  <c r="U6068" i="7"/>
  <c r="AE6068" i="7"/>
  <c r="AF6068" i="7" s="1"/>
  <c r="U6060" i="7"/>
  <c r="AE6060" i="7"/>
  <c r="U6052" i="7"/>
  <c r="AE6052" i="7"/>
  <c r="U6044" i="7"/>
  <c r="AE6044" i="7"/>
  <c r="U6036" i="7"/>
  <c r="AE6036" i="7"/>
  <c r="AF6036" i="7" s="1"/>
  <c r="U6028" i="7"/>
  <c r="AE6028" i="7"/>
  <c r="U6020" i="7"/>
  <c r="AE6020" i="7"/>
  <c r="U6012" i="7"/>
  <c r="AE6012" i="7"/>
  <c r="U6004" i="7"/>
  <c r="AE6004" i="7"/>
  <c r="AF6004" i="7" s="1"/>
  <c r="U5996" i="7"/>
  <c r="AE5996" i="7"/>
  <c r="U5988" i="7"/>
  <c r="AE5988" i="7"/>
  <c r="U5980" i="7"/>
  <c r="AE5980" i="7"/>
  <c r="U5972" i="7"/>
  <c r="AE5972" i="7"/>
  <c r="AF5972" i="7" s="1"/>
  <c r="U5964" i="7"/>
  <c r="AE5964" i="7"/>
  <c r="U5956" i="7"/>
  <c r="AE5956" i="7"/>
  <c r="U5948" i="7"/>
  <c r="AE5948" i="7"/>
  <c r="U5940" i="7"/>
  <c r="AE5940" i="7"/>
  <c r="AF5940" i="7" s="1"/>
  <c r="U5932" i="7"/>
  <c r="AE5932" i="7"/>
  <c r="U5924" i="7"/>
  <c r="AE5924" i="7"/>
  <c r="U5916" i="7"/>
  <c r="AE5916" i="7"/>
  <c r="U5908" i="7"/>
  <c r="AE5908" i="7"/>
  <c r="AF5908" i="7" s="1"/>
  <c r="U5900" i="7"/>
  <c r="AE5900" i="7"/>
  <c r="U5892" i="7"/>
  <c r="AE5892" i="7"/>
  <c r="U5884" i="7"/>
  <c r="AE5884" i="7"/>
  <c r="U5876" i="7"/>
  <c r="AE5876" i="7"/>
  <c r="AF5876" i="7" s="1"/>
  <c r="U5868" i="7"/>
  <c r="AE5868" i="7"/>
  <c r="U5860" i="7"/>
  <c r="AE5860" i="7"/>
  <c r="U5852" i="7"/>
  <c r="AE5852" i="7"/>
  <c r="U5844" i="7"/>
  <c r="AE5844" i="7"/>
  <c r="AF5844" i="7" s="1"/>
  <c r="U5836" i="7"/>
  <c r="AE5836" i="7"/>
  <c r="U5828" i="7"/>
  <c r="AE5828" i="7"/>
  <c r="U5820" i="7"/>
  <c r="AE5820" i="7"/>
  <c r="U5812" i="7"/>
  <c r="AE5812" i="7"/>
  <c r="AF5812" i="7" s="1"/>
  <c r="U5804" i="7"/>
  <c r="AE5804" i="7"/>
  <c r="U5796" i="7"/>
  <c r="AE5796" i="7"/>
  <c r="U5788" i="7"/>
  <c r="AE5788" i="7"/>
  <c r="U5780" i="7"/>
  <c r="AE5780" i="7"/>
  <c r="AF5780" i="7" s="1"/>
  <c r="U5772" i="7"/>
  <c r="AE5772" i="7"/>
  <c r="U5764" i="7"/>
  <c r="AE5764" i="7"/>
  <c r="U5756" i="7"/>
  <c r="AE5756" i="7"/>
  <c r="U5748" i="7"/>
  <c r="AE5748" i="7"/>
  <c r="AF5748" i="7" s="1"/>
  <c r="U5740" i="7"/>
  <c r="AE5740" i="7"/>
  <c r="U5732" i="7"/>
  <c r="AE5732" i="7"/>
  <c r="U5724" i="7"/>
  <c r="AE5724" i="7"/>
  <c r="U5716" i="7"/>
  <c r="AE5716" i="7"/>
  <c r="AF5716" i="7" s="1"/>
  <c r="U5708" i="7"/>
  <c r="AE5708" i="7"/>
  <c r="U5700" i="7"/>
  <c r="AE5700" i="7"/>
  <c r="U5692" i="7"/>
  <c r="AE5692" i="7"/>
  <c r="U5684" i="7"/>
  <c r="AE5684" i="7"/>
  <c r="AF5684" i="7" s="1"/>
  <c r="U5676" i="7"/>
  <c r="AE5676" i="7"/>
  <c r="U5668" i="7"/>
  <c r="AE5668" i="7"/>
  <c r="U5660" i="7"/>
  <c r="AE5660" i="7"/>
  <c r="U5652" i="7"/>
  <c r="AE5652" i="7"/>
  <c r="AF5652" i="7" s="1"/>
  <c r="U5644" i="7"/>
  <c r="AE5644" i="7"/>
  <c r="U5636" i="7"/>
  <c r="AE5636" i="7"/>
  <c r="U5628" i="7"/>
  <c r="AE5628" i="7"/>
  <c r="U5620" i="7"/>
  <c r="AE5620" i="7"/>
  <c r="AF5620" i="7" s="1"/>
  <c r="U5612" i="7"/>
  <c r="AE5612" i="7"/>
  <c r="U5604" i="7"/>
  <c r="AE5604" i="7"/>
  <c r="U5596" i="7"/>
  <c r="AE5596" i="7"/>
  <c r="U5588" i="7"/>
  <c r="AE5588" i="7"/>
  <c r="AF5588" i="7" s="1"/>
  <c r="U5580" i="7"/>
  <c r="AE5580" i="7"/>
  <c r="U5572" i="7"/>
  <c r="AE5572" i="7"/>
  <c r="U5564" i="7"/>
  <c r="AE5564" i="7"/>
  <c r="U5556" i="7"/>
  <c r="AE5556" i="7"/>
  <c r="AF5556" i="7" s="1"/>
  <c r="U5548" i="7"/>
  <c r="AE5548" i="7"/>
  <c r="U5540" i="7"/>
  <c r="AE5540" i="7"/>
  <c r="U5532" i="7"/>
  <c r="AE5532" i="7"/>
  <c r="U5524" i="7"/>
  <c r="AE5524" i="7"/>
  <c r="AF5524" i="7" s="1"/>
  <c r="U5516" i="7"/>
  <c r="AE5516" i="7"/>
  <c r="U5508" i="7"/>
  <c r="AE5508" i="7"/>
  <c r="U5500" i="7"/>
  <c r="AE5500" i="7"/>
  <c r="U5492" i="7"/>
  <c r="AE5492" i="7"/>
  <c r="AF5492" i="7" s="1"/>
  <c r="U5484" i="7"/>
  <c r="AE5484" i="7"/>
  <c r="U5476" i="7"/>
  <c r="AE5476" i="7"/>
  <c r="U5468" i="7"/>
  <c r="AE5468" i="7"/>
  <c r="U5460" i="7"/>
  <c r="AE5460" i="7"/>
  <c r="AF5460" i="7" s="1"/>
  <c r="U5452" i="7"/>
  <c r="AE5452" i="7"/>
  <c r="U5444" i="7"/>
  <c r="AE5444" i="7"/>
  <c r="U5436" i="7"/>
  <c r="AE5436" i="7"/>
  <c r="U5428" i="7"/>
  <c r="AE5428" i="7"/>
  <c r="AF5428" i="7" s="1"/>
  <c r="U5420" i="7"/>
  <c r="AE5420" i="7"/>
  <c r="U5412" i="7"/>
  <c r="AE5412" i="7"/>
  <c r="U5404" i="7"/>
  <c r="AE5404" i="7"/>
  <c r="U5396" i="7"/>
  <c r="AE5396" i="7"/>
  <c r="AF5396" i="7" s="1"/>
  <c r="U5388" i="7"/>
  <c r="AE5388" i="7"/>
  <c r="U5380" i="7"/>
  <c r="AE5380" i="7"/>
  <c r="U5372" i="7"/>
  <c r="AE5372" i="7"/>
  <c r="U5364" i="7"/>
  <c r="AE5364" i="7"/>
  <c r="AF5364" i="7" s="1"/>
  <c r="U5356" i="7"/>
  <c r="AE5356" i="7"/>
  <c r="U5348" i="7"/>
  <c r="AE5348" i="7"/>
  <c r="U5340" i="7"/>
  <c r="AE5340" i="7"/>
  <c r="U5332" i="7"/>
  <c r="AE5332" i="7"/>
  <c r="AF5332" i="7" s="1"/>
  <c r="U5324" i="7"/>
  <c r="AE5324" i="7"/>
  <c r="U5316" i="7"/>
  <c r="AE5316" i="7"/>
  <c r="U5308" i="7"/>
  <c r="AE5308" i="7"/>
  <c r="U5300" i="7"/>
  <c r="AE5300" i="7"/>
  <c r="AF5300" i="7" s="1"/>
  <c r="U5292" i="7"/>
  <c r="AE5292" i="7"/>
  <c r="U5284" i="7"/>
  <c r="AE5284" i="7"/>
  <c r="U5276" i="7"/>
  <c r="AE5276" i="7"/>
  <c r="U5268" i="7"/>
  <c r="AE5268" i="7"/>
  <c r="AF5268" i="7" s="1"/>
  <c r="U5260" i="7"/>
  <c r="AE5260" i="7"/>
  <c r="U5252" i="7"/>
  <c r="AE5252" i="7"/>
  <c r="U5244" i="7"/>
  <c r="AE5244" i="7"/>
  <c r="U5236" i="7"/>
  <c r="AE5236" i="7"/>
  <c r="AF5236" i="7" s="1"/>
  <c r="U5228" i="7"/>
  <c r="AE5228" i="7"/>
  <c r="U5220" i="7"/>
  <c r="AE5220" i="7"/>
  <c r="U5212" i="7"/>
  <c r="AE5212" i="7"/>
  <c r="U5204" i="7"/>
  <c r="AE5204" i="7"/>
  <c r="AF5204" i="7" s="1"/>
  <c r="U5196" i="7"/>
  <c r="AE5196" i="7"/>
  <c r="U5188" i="7"/>
  <c r="AE5188" i="7"/>
  <c r="U5180" i="7"/>
  <c r="AE5180" i="7"/>
  <c r="U5172" i="7"/>
  <c r="AE5172" i="7"/>
  <c r="AF5172" i="7" s="1"/>
  <c r="U5164" i="7"/>
  <c r="AE5164" i="7"/>
  <c r="U5156" i="7"/>
  <c r="AE5156" i="7"/>
  <c r="U5148" i="7"/>
  <c r="AE5148" i="7"/>
  <c r="U5140" i="7"/>
  <c r="AE5140" i="7"/>
  <c r="AF5140" i="7" s="1"/>
  <c r="U5132" i="7"/>
  <c r="AE5132" i="7"/>
  <c r="U5124" i="7"/>
  <c r="AE5124" i="7"/>
  <c r="U5116" i="7"/>
  <c r="AE5116" i="7"/>
  <c r="U5108" i="7"/>
  <c r="AE5108" i="7"/>
  <c r="AF5108" i="7" s="1"/>
  <c r="U5100" i="7"/>
  <c r="AE5100" i="7"/>
  <c r="U5092" i="7"/>
  <c r="AE5092" i="7"/>
  <c r="U5084" i="7"/>
  <c r="AE5084" i="7"/>
  <c r="U5076" i="7"/>
  <c r="AE5076" i="7"/>
  <c r="AF5076" i="7" s="1"/>
  <c r="U5068" i="7"/>
  <c r="AE5068" i="7"/>
  <c r="U5060" i="7"/>
  <c r="AE5060" i="7"/>
  <c r="U5052" i="7"/>
  <c r="AE5052" i="7"/>
  <c r="U5044" i="7"/>
  <c r="AE5044" i="7"/>
  <c r="AF5044" i="7" s="1"/>
  <c r="U5036" i="7"/>
  <c r="AE5036" i="7"/>
  <c r="U5028" i="7"/>
  <c r="AE5028" i="7"/>
  <c r="U5020" i="7"/>
  <c r="AE5020" i="7"/>
  <c r="U5012" i="7"/>
  <c r="AE5012" i="7"/>
  <c r="AF5012" i="7" s="1"/>
  <c r="U5004" i="7"/>
  <c r="AE5004" i="7"/>
  <c r="U4996" i="7"/>
  <c r="AE4996" i="7"/>
  <c r="U4988" i="7"/>
  <c r="AE4988" i="7"/>
  <c r="U4980" i="7"/>
  <c r="AE4980" i="7"/>
  <c r="AF4980" i="7" s="1"/>
  <c r="U4972" i="7"/>
  <c r="AE4972" i="7"/>
  <c r="U4964" i="7"/>
  <c r="AE4964" i="7"/>
  <c r="U4956" i="7"/>
  <c r="AE4956" i="7"/>
  <c r="U4948" i="7"/>
  <c r="AE4948" i="7"/>
  <c r="AF4948" i="7" s="1"/>
  <c r="U4940" i="7"/>
  <c r="AE4940" i="7"/>
  <c r="U4932" i="7"/>
  <c r="AE4932" i="7"/>
  <c r="U4924" i="7"/>
  <c r="AE4924" i="7"/>
  <c r="U4916" i="7"/>
  <c r="AE4916" i="7"/>
  <c r="AF4916" i="7" s="1"/>
  <c r="U4908" i="7"/>
  <c r="AE4908" i="7"/>
  <c r="U4900" i="7"/>
  <c r="AE4900" i="7"/>
  <c r="U4892" i="7"/>
  <c r="AE4892" i="7"/>
  <c r="U4884" i="7"/>
  <c r="AE4884" i="7"/>
  <c r="AF4884" i="7" s="1"/>
  <c r="U4876" i="7"/>
  <c r="AE4876" i="7"/>
  <c r="U4868" i="7"/>
  <c r="AE4868" i="7"/>
  <c r="U4860" i="7"/>
  <c r="AE4860" i="7"/>
  <c r="U4852" i="7"/>
  <c r="AE4852" i="7"/>
  <c r="AF4852" i="7" s="1"/>
  <c r="U4844" i="7"/>
  <c r="AE4844" i="7"/>
  <c r="U4836" i="7"/>
  <c r="AE4836" i="7"/>
  <c r="U4828" i="7"/>
  <c r="AE4828" i="7"/>
  <c r="U4820" i="7"/>
  <c r="AE4820" i="7"/>
  <c r="AF4820" i="7" s="1"/>
  <c r="U4812" i="7"/>
  <c r="AE4812" i="7"/>
  <c r="U4804" i="7"/>
  <c r="AE4804" i="7"/>
  <c r="U4796" i="7"/>
  <c r="AE4796" i="7"/>
  <c r="U4788" i="7"/>
  <c r="AE4788" i="7"/>
  <c r="AF4788" i="7" s="1"/>
  <c r="U4780" i="7"/>
  <c r="AE4780" i="7"/>
  <c r="U4772" i="7"/>
  <c r="AE4772" i="7"/>
  <c r="U4764" i="7"/>
  <c r="AE4764" i="7"/>
  <c r="U4756" i="7"/>
  <c r="AE4756" i="7"/>
  <c r="AF4756" i="7" s="1"/>
  <c r="U4748" i="7"/>
  <c r="AE4748" i="7"/>
  <c r="U4740" i="7"/>
  <c r="AE4740" i="7"/>
  <c r="U4732" i="7"/>
  <c r="AE4732" i="7"/>
  <c r="U4724" i="7"/>
  <c r="AE4724" i="7"/>
  <c r="AF4724" i="7" s="1"/>
  <c r="U4716" i="7"/>
  <c r="AE4716" i="7"/>
  <c r="U4708" i="7"/>
  <c r="AE4708" i="7"/>
  <c r="U4700" i="7"/>
  <c r="AE4700" i="7"/>
  <c r="U4692" i="7"/>
  <c r="AE4692" i="7"/>
  <c r="AF4692" i="7" s="1"/>
  <c r="U4684" i="7"/>
  <c r="AE4684" i="7"/>
  <c r="U4676" i="7"/>
  <c r="AE4676" i="7"/>
  <c r="U4668" i="7"/>
  <c r="AE4668" i="7"/>
  <c r="U4660" i="7"/>
  <c r="AE4660" i="7"/>
  <c r="AF4660" i="7" s="1"/>
  <c r="U4652" i="7"/>
  <c r="AE4652" i="7"/>
  <c r="U4644" i="7"/>
  <c r="AE4644" i="7"/>
  <c r="U4636" i="7"/>
  <c r="AE4636" i="7"/>
  <c r="U4628" i="7"/>
  <c r="AE4628" i="7"/>
  <c r="AF4628" i="7" s="1"/>
  <c r="U4620" i="7"/>
  <c r="AE4620" i="7"/>
  <c r="U4612" i="7"/>
  <c r="AE4612" i="7"/>
  <c r="U4604" i="7"/>
  <c r="AE4604" i="7"/>
  <c r="U4596" i="7"/>
  <c r="AE4596" i="7"/>
  <c r="AF4596" i="7" s="1"/>
  <c r="U4588" i="7"/>
  <c r="AE4588" i="7"/>
  <c r="U4580" i="7"/>
  <c r="AE4580" i="7"/>
  <c r="U4572" i="7"/>
  <c r="AE4572" i="7"/>
  <c r="U4564" i="7"/>
  <c r="AE4564" i="7"/>
  <c r="AF4564" i="7" s="1"/>
  <c r="U4556" i="7"/>
  <c r="AE4556" i="7"/>
  <c r="U4548" i="7"/>
  <c r="AE4548" i="7"/>
  <c r="U4540" i="7"/>
  <c r="AE4540" i="7"/>
  <c r="U4532" i="7"/>
  <c r="AE4532" i="7"/>
  <c r="AF4532" i="7" s="1"/>
  <c r="U4524" i="7"/>
  <c r="AE4524" i="7"/>
  <c r="U4516" i="7"/>
  <c r="AE4516" i="7"/>
  <c r="U4508" i="7"/>
  <c r="AE4508" i="7"/>
  <c r="U4500" i="7"/>
  <c r="AE4500" i="7"/>
  <c r="AF4500" i="7" s="1"/>
  <c r="U4492" i="7"/>
  <c r="AE4492" i="7"/>
  <c r="U4484" i="7"/>
  <c r="AE4484" i="7"/>
  <c r="U4476" i="7"/>
  <c r="AE4476" i="7"/>
  <c r="U4468" i="7"/>
  <c r="AE4468" i="7"/>
  <c r="AF4468" i="7" s="1"/>
  <c r="U4460" i="7"/>
  <c r="AE4460" i="7"/>
  <c r="U4452" i="7"/>
  <c r="AE4452" i="7"/>
  <c r="U4444" i="7"/>
  <c r="AE4444" i="7"/>
  <c r="U4436" i="7"/>
  <c r="AE4436" i="7"/>
  <c r="AF4436" i="7" s="1"/>
  <c r="U4428" i="7"/>
  <c r="AE4428" i="7"/>
  <c r="U4420" i="7"/>
  <c r="AE4420" i="7"/>
  <c r="U4412" i="7"/>
  <c r="AE4412" i="7"/>
  <c r="U4404" i="7"/>
  <c r="AE4404" i="7"/>
  <c r="AF4404" i="7" s="1"/>
  <c r="U4396" i="7"/>
  <c r="AE4396" i="7"/>
  <c r="U4388" i="7"/>
  <c r="AE4388" i="7"/>
  <c r="U4380" i="7"/>
  <c r="AE4380" i="7"/>
  <c r="U4372" i="7"/>
  <c r="AE4372" i="7"/>
  <c r="AF4372" i="7" s="1"/>
  <c r="U4364" i="7"/>
  <c r="AE4364" i="7"/>
  <c r="U4356" i="7"/>
  <c r="AE4356" i="7"/>
  <c r="U4348" i="7"/>
  <c r="AE4348" i="7"/>
  <c r="U4340" i="7"/>
  <c r="AE4340" i="7"/>
  <c r="AF4340" i="7" s="1"/>
  <c r="U4332" i="7"/>
  <c r="AE4332" i="7"/>
  <c r="U4324" i="7"/>
  <c r="AE4324" i="7"/>
  <c r="U4316" i="7"/>
  <c r="AE4316" i="7"/>
  <c r="U4308" i="7"/>
  <c r="AE4308" i="7"/>
  <c r="AF4308" i="7" s="1"/>
  <c r="U4300" i="7"/>
  <c r="AE4300" i="7"/>
  <c r="U4292" i="7"/>
  <c r="AE4292" i="7"/>
  <c r="U4284" i="7"/>
  <c r="AE4284" i="7"/>
  <c r="U4276" i="7"/>
  <c r="AE4276" i="7"/>
  <c r="AF4276" i="7" s="1"/>
  <c r="U4268" i="7"/>
  <c r="AE4268" i="7"/>
  <c r="U4260" i="7"/>
  <c r="AE4260" i="7"/>
  <c r="U4252" i="7"/>
  <c r="AE4252" i="7"/>
  <c r="U4244" i="7"/>
  <c r="AE4244" i="7"/>
  <c r="AF4244" i="7" s="1"/>
  <c r="U4236" i="7"/>
  <c r="AE4236" i="7"/>
  <c r="U4228" i="7"/>
  <c r="AE4228" i="7"/>
  <c r="AF4228" i="7" s="1"/>
  <c r="U4220" i="7"/>
  <c r="AE4220" i="7"/>
  <c r="U4212" i="7"/>
  <c r="AE4212" i="7"/>
  <c r="AF4212" i="7" s="1"/>
  <c r="U4204" i="7"/>
  <c r="AE4204" i="7"/>
  <c r="U4196" i="7"/>
  <c r="AE4196" i="7"/>
  <c r="AF4196" i="7" s="1"/>
  <c r="U4188" i="7"/>
  <c r="AE4188" i="7"/>
  <c r="U4180" i="7"/>
  <c r="AE4180" i="7"/>
  <c r="AF4180" i="7" s="1"/>
  <c r="U4172" i="7"/>
  <c r="AE4172" i="7"/>
  <c r="U4164" i="7"/>
  <c r="AE4164" i="7"/>
  <c r="AF4164" i="7" s="1"/>
  <c r="U4156" i="7"/>
  <c r="AE4156" i="7"/>
  <c r="U4148" i="7"/>
  <c r="AE4148" i="7"/>
  <c r="AF4148" i="7" s="1"/>
  <c r="U4140" i="7"/>
  <c r="AE4140" i="7"/>
  <c r="U4132" i="7"/>
  <c r="AE4132" i="7"/>
  <c r="AF4132" i="7" s="1"/>
  <c r="U4124" i="7"/>
  <c r="AE4124" i="7"/>
  <c r="U4116" i="7"/>
  <c r="AE4116" i="7"/>
  <c r="AF4116" i="7" s="1"/>
  <c r="U4108" i="7"/>
  <c r="AE4108" i="7"/>
  <c r="U4100" i="7"/>
  <c r="AE4100" i="7"/>
  <c r="AF4100" i="7" s="1"/>
  <c r="U4092" i="7"/>
  <c r="AE4092" i="7"/>
  <c r="U4084" i="7"/>
  <c r="AE4084" i="7"/>
  <c r="AF4084" i="7" s="1"/>
  <c r="U4076" i="7"/>
  <c r="AE4076" i="7"/>
  <c r="U4068" i="7"/>
  <c r="AE4068" i="7"/>
  <c r="AF4068" i="7" s="1"/>
  <c r="U4060" i="7"/>
  <c r="AE4060" i="7"/>
  <c r="U4052" i="7"/>
  <c r="AE4052" i="7"/>
  <c r="AF4052" i="7" s="1"/>
  <c r="U4044" i="7"/>
  <c r="AE4044" i="7"/>
  <c r="U4036" i="7"/>
  <c r="AE4036" i="7"/>
  <c r="AF4036" i="7" s="1"/>
  <c r="U4028" i="7"/>
  <c r="AE4028" i="7"/>
  <c r="U4020" i="7"/>
  <c r="AE4020" i="7"/>
  <c r="AF4020" i="7" s="1"/>
  <c r="U4012" i="7"/>
  <c r="AE4012" i="7"/>
  <c r="U4004" i="7"/>
  <c r="AE4004" i="7"/>
  <c r="AF4004" i="7" s="1"/>
  <c r="U3996" i="7"/>
  <c r="AE3996" i="7"/>
  <c r="U3988" i="7"/>
  <c r="AE3988" i="7"/>
  <c r="AF3988" i="7" s="1"/>
  <c r="U3980" i="7"/>
  <c r="AE3980" i="7"/>
  <c r="U3972" i="7"/>
  <c r="AE3972" i="7"/>
  <c r="AF3972" i="7" s="1"/>
  <c r="U3964" i="7"/>
  <c r="AE3964" i="7"/>
  <c r="U3956" i="7"/>
  <c r="AE3956" i="7"/>
  <c r="AF3956" i="7" s="1"/>
  <c r="U3948" i="7"/>
  <c r="AE3948" i="7"/>
  <c r="U3940" i="7"/>
  <c r="AE3940" i="7"/>
  <c r="AF3940" i="7" s="1"/>
  <c r="U3932" i="7"/>
  <c r="AE3932" i="7"/>
  <c r="U3924" i="7"/>
  <c r="AE3924" i="7"/>
  <c r="AF3924" i="7" s="1"/>
  <c r="U3916" i="7"/>
  <c r="AE3916" i="7"/>
  <c r="U3908" i="7"/>
  <c r="AE3908" i="7"/>
  <c r="AF3908" i="7" s="1"/>
  <c r="U3900" i="7"/>
  <c r="AE3900" i="7"/>
  <c r="U3892" i="7"/>
  <c r="AE3892" i="7"/>
  <c r="AF3892" i="7" s="1"/>
  <c r="U3884" i="7"/>
  <c r="AE3884" i="7"/>
  <c r="U3876" i="7"/>
  <c r="AE3876" i="7"/>
  <c r="AF3876" i="7" s="1"/>
  <c r="U3868" i="7"/>
  <c r="AE3868" i="7"/>
  <c r="U3860" i="7"/>
  <c r="AE3860" i="7"/>
  <c r="AF3860" i="7" s="1"/>
  <c r="U3852" i="7"/>
  <c r="AE3852" i="7"/>
  <c r="U3844" i="7"/>
  <c r="AE3844" i="7"/>
  <c r="AF3844" i="7" s="1"/>
  <c r="U3836" i="7"/>
  <c r="AE3836" i="7"/>
  <c r="U3828" i="7"/>
  <c r="AE3828" i="7"/>
  <c r="AF3828" i="7" s="1"/>
  <c r="U3820" i="7"/>
  <c r="AE3820" i="7"/>
  <c r="U3812" i="7"/>
  <c r="AE3812" i="7"/>
  <c r="AF3812" i="7" s="1"/>
  <c r="U3804" i="7"/>
  <c r="AE3804" i="7"/>
  <c r="U3796" i="7"/>
  <c r="AE3796" i="7"/>
  <c r="AF3796" i="7" s="1"/>
  <c r="U3788" i="7"/>
  <c r="AE3788" i="7"/>
  <c r="U3780" i="7"/>
  <c r="AE3780" i="7"/>
  <c r="AF3780" i="7" s="1"/>
  <c r="U3772" i="7"/>
  <c r="AE3772" i="7"/>
  <c r="U3764" i="7"/>
  <c r="AE3764" i="7"/>
  <c r="AF3764" i="7" s="1"/>
  <c r="U3756" i="7"/>
  <c r="AE3756" i="7"/>
  <c r="U3748" i="7"/>
  <c r="AE3748" i="7"/>
  <c r="AF3748" i="7" s="1"/>
  <c r="U3740" i="7"/>
  <c r="AE3740" i="7"/>
  <c r="U3732" i="7"/>
  <c r="AE3732" i="7"/>
  <c r="AF3732" i="7" s="1"/>
  <c r="U3724" i="7"/>
  <c r="AE3724" i="7"/>
  <c r="U3716" i="7"/>
  <c r="AE3716" i="7"/>
  <c r="AF3716" i="7" s="1"/>
  <c r="U3708" i="7"/>
  <c r="AE3708" i="7"/>
  <c r="U3700" i="7"/>
  <c r="AE3700" i="7"/>
  <c r="AF3700" i="7" s="1"/>
  <c r="U3692" i="7"/>
  <c r="AE3692" i="7"/>
  <c r="U3684" i="7"/>
  <c r="AE3684" i="7"/>
  <c r="AF3684" i="7" s="1"/>
  <c r="U3676" i="7"/>
  <c r="AE3676" i="7"/>
  <c r="U3668" i="7"/>
  <c r="AE3668" i="7"/>
  <c r="AF3668" i="7" s="1"/>
  <c r="U3660" i="7"/>
  <c r="AE3660" i="7"/>
  <c r="U3652" i="7"/>
  <c r="AE3652" i="7"/>
  <c r="AF3652" i="7" s="1"/>
  <c r="U3644" i="7"/>
  <c r="AE3644" i="7"/>
  <c r="U3636" i="7"/>
  <c r="AE3636" i="7"/>
  <c r="AF3636" i="7" s="1"/>
  <c r="U3628" i="7"/>
  <c r="AE3628" i="7"/>
  <c r="U3620" i="7"/>
  <c r="AE3620" i="7"/>
  <c r="AF3620" i="7" s="1"/>
  <c r="U3612" i="7"/>
  <c r="AE3612" i="7"/>
  <c r="U3604" i="7"/>
  <c r="AE3604" i="7"/>
  <c r="AF3604" i="7" s="1"/>
  <c r="U3596" i="7"/>
  <c r="AE3596" i="7"/>
  <c r="U3588" i="7"/>
  <c r="AE3588" i="7"/>
  <c r="AF3588" i="7" s="1"/>
  <c r="U3580" i="7"/>
  <c r="AE3580" i="7"/>
  <c r="U3572" i="7"/>
  <c r="AE3572" i="7"/>
  <c r="AF3572" i="7" s="1"/>
  <c r="U3564" i="7"/>
  <c r="AE3564" i="7"/>
  <c r="U3556" i="7"/>
  <c r="AE3556" i="7"/>
  <c r="AF3556" i="7" s="1"/>
  <c r="U3548" i="7"/>
  <c r="AE3548" i="7"/>
  <c r="U3540" i="7"/>
  <c r="AE3540" i="7"/>
  <c r="AF3540" i="7" s="1"/>
  <c r="U3532" i="7"/>
  <c r="AE3532" i="7"/>
  <c r="U3524" i="7"/>
  <c r="AE3524" i="7"/>
  <c r="AF3524" i="7" s="1"/>
  <c r="U3516" i="7"/>
  <c r="AE3516" i="7"/>
  <c r="U3508" i="7"/>
  <c r="AE3508" i="7"/>
  <c r="AF3508" i="7" s="1"/>
  <c r="U3500" i="7"/>
  <c r="AE3500" i="7"/>
  <c r="U3492" i="7"/>
  <c r="AE3492" i="7"/>
  <c r="AF3492" i="7" s="1"/>
  <c r="U3484" i="7"/>
  <c r="AE3484" i="7"/>
  <c r="U3476" i="7"/>
  <c r="AE3476" i="7"/>
  <c r="AF3476" i="7" s="1"/>
  <c r="U3468" i="7"/>
  <c r="AE3468" i="7"/>
  <c r="U3460" i="7"/>
  <c r="AE3460" i="7"/>
  <c r="AF3460" i="7" s="1"/>
  <c r="U3452" i="7"/>
  <c r="AE3452" i="7"/>
  <c r="U3444" i="7"/>
  <c r="AE3444" i="7"/>
  <c r="AF3444" i="7" s="1"/>
  <c r="U3436" i="7"/>
  <c r="AE3436" i="7"/>
  <c r="U3428" i="7"/>
  <c r="AE3428" i="7"/>
  <c r="AF3428" i="7" s="1"/>
  <c r="U3420" i="7"/>
  <c r="AE3420" i="7"/>
  <c r="U3412" i="7"/>
  <c r="AE3412" i="7"/>
  <c r="AF3412" i="7" s="1"/>
  <c r="U3404" i="7"/>
  <c r="AE3404" i="7"/>
  <c r="U3396" i="7"/>
  <c r="AE3396" i="7"/>
  <c r="AF3396" i="7" s="1"/>
  <c r="U3388" i="7"/>
  <c r="AE3388" i="7"/>
  <c r="U3380" i="7"/>
  <c r="AE3380" i="7"/>
  <c r="AF3380" i="7" s="1"/>
  <c r="U3372" i="7"/>
  <c r="AE3372" i="7"/>
  <c r="U3364" i="7"/>
  <c r="AE3364" i="7"/>
  <c r="AF3364" i="7" s="1"/>
  <c r="U3356" i="7"/>
  <c r="AE3356" i="7"/>
  <c r="U3348" i="7"/>
  <c r="AE3348" i="7"/>
  <c r="AF3348" i="7" s="1"/>
  <c r="U3340" i="7"/>
  <c r="AE3340" i="7"/>
  <c r="U3332" i="7"/>
  <c r="AE3332" i="7"/>
  <c r="AF3332" i="7" s="1"/>
  <c r="U3324" i="7"/>
  <c r="AE3324" i="7"/>
  <c r="U3316" i="7"/>
  <c r="AE3316" i="7"/>
  <c r="AF3316" i="7" s="1"/>
  <c r="U3308" i="7"/>
  <c r="AE3308" i="7"/>
  <c r="U3300" i="7"/>
  <c r="AE3300" i="7"/>
  <c r="AF3300" i="7" s="1"/>
  <c r="U3292" i="7"/>
  <c r="AE3292" i="7"/>
  <c r="U3284" i="7"/>
  <c r="AE3284" i="7"/>
  <c r="AF3284" i="7" s="1"/>
  <c r="U3276" i="7"/>
  <c r="AE3276" i="7"/>
  <c r="U3268" i="7"/>
  <c r="AE3268" i="7"/>
  <c r="AF3268" i="7" s="1"/>
  <c r="U3260" i="7"/>
  <c r="AE3260" i="7"/>
  <c r="U3252" i="7"/>
  <c r="AE3252" i="7"/>
  <c r="AF3252" i="7" s="1"/>
  <c r="U3244" i="7"/>
  <c r="AE3244" i="7"/>
  <c r="U3236" i="7"/>
  <c r="AE3236" i="7"/>
  <c r="AF3236" i="7" s="1"/>
  <c r="U3228" i="7"/>
  <c r="AE3228" i="7"/>
  <c r="U3220" i="7"/>
  <c r="AE3220" i="7"/>
  <c r="AF3220" i="7" s="1"/>
  <c r="U3212" i="7"/>
  <c r="AE3212" i="7"/>
  <c r="U3204" i="7"/>
  <c r="AE3204" i="7"/>
  <c r="AF3204" i="7" s="1"/>
  <c r="U3196" i="7"/>
  <c r="AE3196" i="7"/>
  <c r="U3188" i="7"/>
  <c r="AE3188" i="7"/>
  <c r="AF3188" i="7" s="1"/>
  <c r="U3180" i="7"/>
  <c r="AE3180" i="7"/>
  <c r="U3172" i="7"/>
  <c r="AE3172" i="7"/>
  <c r="AF3172" i="7" s="1"/>
  <c r="U3164" i="7"/>
  <c r="AE3164" i="7"/>
  <c r="U3156" i="7"/>
  <c r="AE3156" i="7"/>
  <c r="AF3156" i="7" s="1"/>
  <c r="U3148" i="7"/>
  <c r="AE3148" i="7"/>
  <c r="U3140" i="7"/>
  <c r="AE3140" i="7"/>
  <c r="AF3140" i="7" s="1"/>
  <c r="U3132" i="7"/>
  <c r="AE3132" i="7"/>
  <c r="U3124" i="7"/>
  <c r="AE3124" i="7"/>
  <c r="AF3124" i="7" s="1"/>
  <c r="U3116" i="7"/>
  <c r="AE3116" i="7"/>
  <c r="U3108" i="7"/>
  <c r="AE3108" i="7"/>
  <c r="AF3108" i="7" s="1"/>
  <c r="U3100" i="7"/>
  <c r="AE3100" i="7"/>
  <c r="U3092" i="7"/>
  <c r="AE3092" i="7"/>
  <c r="AF3092" i="7" s="1"/>
  <c r="U3084" i="7"/>
  <c r="AE3084" i="7"/>
  <c r="U3076" i="7"/>
  <c r="AE3076" i="7"/>
  <c r="AF3076" i="7" s="1"/>
  <c r="U3068" i="7"/>
  <c r="AE3068" i="7"/>
  <c r="U3060" i="7"/>
  <c r="AE3060" i="7"/>
  <c r="AF3060" i="7" s="1"/>
  <c r="U3052" i="7"/>
  <c r="AE3052" i="7"/>
  <c r="U3044" i="7"/>
  <c r="AE3044" i="7"/>
  <c r="AF3044" i="7" s="1"/>
  <c r="U3036" i="7"/>
  <c r="AE3036" i="7"/>
  <c r="U3028" i="7"/>
  <c r="AE3028" i="7"/>
  <c r="AF3028" i="7" s="1"/>
  <c r="U3020" i="7"/>
  <c r="AE3020" i="7"/>
  <c r="U3012" i="7"/>
  <c r="AE3012" i="7"/>
  <c r="AF3012" i="7" s="1"/>
  <c r="U3004" i="7"/>
  <c r="AE3004" i="7"/>
  <c r="U2996" i="7"/>
  <c r="AE2996" i="7"/>
  <c r="AF2996" i="7" s="1"/>
  <c r="U2988" i="7"/>
  <c r="AE2988" i="7"/>
  <c r="U2980" i="7"/>
  <c r="AE2980" i="7"/>
  <c r="AF2980" i="7" s="1"/>
  <c r="U2972" i="7"/>
  <c r="AE2972" i="7"/>
  <c r="U2964" i="7"/>
  <c r="AE2964" i="7"/>
  <c r="AF2964" i="7" s="1"/>
  <c r="U2956" i="7"/>
  <c r="AE2956" i="7"/>
  <c r="U2948" i="7"/>
  <c r="AE2948" i="7"/>
  <c r="AF2948" i="7" s="1"/>
  <c r="U2940" i="7"/>
  <c r="AE2940" i="7"/>
  <c r="U2932" i="7"/>
  <c r="AE2932" i="7"/>
  <c r="AF2932" i="7" s="1"/>
  <c r="U2924" i="7"/>
  <c r="AE2924" i="7"/>
  <c r="U2916" i="7"/>
  <c r="AE2916" i="7"/>
  <c r="AF2916" i="7" s="1"/>
  <c r="U2908" i="7"/>
  <c r="AE2908" i="7"/>
  <c r="U2900" i="7"/>
  <c r="AE2900" i="7"/>
  <c r="AF2900" i="7" s="1"/>
  <c r="U2892" i="7"/>
  <c r="AE2892" i="7"/>
  <c r="U2884" i="7"/>
  <c r="AE2884" i="7"/>
  <c r="AF2884" i="7" s="1"/>
  <c r="U2876" i="7"/>
  <c r="AE2876" i="7"/>
  <c r="U2868" i="7"/>
  <c r="AE2868" i="7"/>
  <c r="AF2868" i="7" s="1"/>
  <c r="U2860" i="7"/>
  <c r="AE2860" i="7"/>
  <c r="U2852" i="7"/>
  <c r="AE2852" i="7"/>
  <c r="AF2852" i="7" s="1"/>
  <c r="U2844" i="7"/>
  <c r="AE2844" i="7"/>
  <c r="U2836" i="7"/>
  <c r="AE2836" i="7"/>
  <c r="AF2836" i="7" s="1"/>
  <c r="U2828" i="7"/>
  <c r="AE2828" i="7"/>
  <c r="U2820" i="7"/>
  <c r="AE2820" i="7"/>
  <c r="AF2820" i="7" s="1"/>
  <c r="U2812" i="7"/>
  <c r="AE2812" i="7"/>
  <c r="U2804" i="7"/>
  <c r="AE2804" i="7"/>
  <c r="AF2804" i="7" s="1"/>
  <c r="U2796" i="7"/>
  <c r="AE2796" i="7"/>
  <c r="U2788" i="7"/>
  <c r="AE2788" i="7"/>
  <c r="AF2788" i="7" s="1"/>
  <c r="U2780" i="7"/>
  <c r="AE2780" i="7"/>
  <c r="U2772" i="7"/>
  <c r="AE2772" i="7"/>
  <c r="AF2772" i="7" s="1"/>
  <c r="U2764" i="7"/>
  <c r="AE2764" i="7"/>
  <c r="U2756" i="7"/>
  <c r="AE2756" i="7"/>
  <c r="AF2756" i="7" s="1"/>
  <c r="U2748" i="7"/>
  <c r="AE2748" i="7"/>
  <c r="U2740" i="7"/>
  <c r="AE2740" i="7"/>
  <c r="AF2740" i="7" s="1"/>
  <c r="U2732" i="7"/>
  <c r="AE2732" i="7"/>
  <c r="U2724" i="7"/>
  <c r="AE2724" i="7"/>
  <c r="AF2724" i="7" s="1"/>
  <c r="U2716" i="7"/>
  <c r="AE2716" i="7"/>
  <c r="U2708" i="7"/>
  <c r="AE2708" i="7"/>
  <c r="AF2708" i="7" s="1"/>
  <c r="U2700" i="7"/>
  <c r="AE2700" i="7"/>
  <c r="U2692" i="7"/>
  <c r="AE2692" i="7"/>
  <c r="AF2692" i="7" s="1"/>
  <c r="U2684" i="7"/>
  <c r="AE2684" i="7"/>
  <c r="U2676" i="7"/>
  <c r="AE2676" i="7"/>
  <c r="AF2676" i="7" s="1"/>
  <c r="U2668" i="7"/>
  <c r="AE2668" i="7"/>
  <c r="U2660" i="7"/>
  <c r="AE2660" i="7"/>
  <c r="AF2660" i="7" s="1"/>
  <c r="U2652" i="7"/>
  <c r="AE2652" i="7"/>
  <c r="U2644" i="7"/>
  <c r="AE2644" i="7"/>
  <c r="AF2644" i="7" s="1"/>
  <c r="U2636" i="7"/>
  <c r="AE2636" i="7"/>
  <c r="U2628" i="7"/>
  <c r="AE2628" i="7"/>
  <c r="AF2628" i="7" s="1"/>
  <c r="U2620" i="7"/>
  <c r="AE2620" i="7"/>
  <c r="U2612" i="7"/>
  <c r="AE2612" i="7"/>
  <c r="AF2612" i="7" s="1"/>
  <c r="U2604" i="7"/>
  <c r="AE2604" i="7"/>
  <c r="U2596" i="7"/>
  <c r="AE2596" i="7"/>
  <c r="AF2596" i="7" s="1"/>
  <c r="U2588" i="7"/>
  <c r="AE2588" i="7"/>
  <c r="U2580" i="7"/>
  <c r="AE2580" i="7"/>
  <c r="AF2580" i="7" s="1"/>
  <c r="U2572" i="7"/>
  <c r="AE2572" i="7"/>
  <c r="U2564" i="7"/>
  <c r="AE2564" i="7"/>
  <c r="AF2564" i="7" s="1"/>
  <c r="U2556" i="7"/>
  <c r="AE2556" i="7"/>
  <c r="U2548" i="7"/>
  <c r="AE2548" i="7"/>
  <c r="AF2548" i="7" s="1"/>
  <c r="U2540" i="7"/>
  <c r="AE2540" i="7"/>
  <c r="U2532" i="7"/>
  <c r="AE2532" i="7"/>
  <c r="AF2532" i="7" s="1"/>
  <c r="U2524" i="7"/>
  <c r="AE2524" i="7"/>
  <c r="U2516" i="7"/>
  <c r="AE2516" i="7"/>
  <c r="AF2516" i="7" s="1"/>
  <c r="U2508" i="7"/>
  <c r="AE2508" i="7"/>
  <c r="U2500" i="7"/>
  <c r="AE2500" i="7"/>
  <c r="AF2500" i="7" s="1"/>
  <c r="U2492" i="7"/>
  <c r="AE2492" i="7"/>
  <c r="U2484" i="7"/>
  <c r="AE2484" i="7"/>
  <c r="AF2484" i="7" s="1"/>
  <c r="U2476" i="7"/>
  <c r="AE2476" i="7"/>
  <c r="U2468" i="7"/>
  <c r="AE2468" i="7"/>
  <c r="AF2468" i="7" s="1"/>
  <c r="U2460" i="7"/>
  <c r="AE2460" i="7"/>
  <c r="U2452" i="7"/>
  <c r="AE2452" i="7"/>
  <c r="AF2452" i="7" s="1"/>
  <c r="U2444" i="7"/>
  <c r="AE2444" i="7"/>
  <c r="U2436" i="7"/>
  <c r="AE2436" i="7"/>
  <c r="AF2436" i="7" s="1"/>
  <c r="U2428" i="7"/>
  <c r="AE2428" i="7"/>
  <c r="U2420" i="7"/>
  <c r="AE2420" i="7"/>
  <c r="AF2420" i="7" s="1"/>
  <c r="U2412" i="7"/>
  <c r="AE2412" i="7"/>
  <c r="U2404" i="7"/>
  <c r="AE2404" i="7"/>
  <c r="AF2404" i="7" s="1"/>
  <c r="U2396" i="7"/>
  <c r="AE2396" i="7"/>
  <c r="U2388" i="7"/>
  <c r="AE2388" i="7"/>
  <c r="AF2388" i="7" s="1"/>
  <c r="U2380" i="7"/>
  <c r="AE2380" i="7"/>
  <c r="U2372" i="7"/>
  <c r="AE2372" i="7"/>
  <c r="AF2372" i="7" s="1"/>
  <c r="U2364" i="7"/>
  <c r="AE2364" i="7"/>
  <c r="U2356" i="7"/>
  <c r="AE2356" i="7"/>
  <c r="AF2356" i="7" s="1"/>
  <c r="U2348" i="7"/>
  <c r="AE2348" i="7"/>
  <c r="U2340" i="7"/>
  <c r="AE2340" i="7"/>
  <c r="AF2340" i="7" s="1"/>
  <c r="U2332" i="7"/>
  <c r="AE2332" i="7"/>
  <c r="U2324" i="7"/>
  <c r="AE2324" i="7"/>
  <c r="AF2324" i="7" s="1"/>
  <c r="U2316" i="7"/>
  <c r="AE2316" i="7"/>
  <c r="U2308" i="7"/>
  <c r="AE2308" i="7"/>
  <c r="AF2308" i="7" s="1"/>
  <c r="U2300" i="7"/>
  <c r="AE2300" i="7"/>
  <c r="U2292" i="7"/>
  <c r="AE2292" i="7"/>
  <c r="AF2292" i="7" s="1"/>
  <c r="U2284" i="7"/>
  <c r="AE2284" i="7"/>
  <c r="U2276" i="7"/>
  <c r="AE2276" i="7"/>
  <c r="AF2276" i="7" s="1"/>
  <c r="U2268" i="7"/>
  <c r="AE2268" i="7"/>
  <c r="U2260" i="7"/>
  <c r="AE2260" i="7"/>
  <c r="AF2260" i="7" s="1"/>
  <c r="U2252" i="7"/>
  <c r="AE2252" i="7"/>
  <c r="U2244" i="7"/>
  <c r="AE2244" i="7"/>
  <c r="AF2244" i="7" s="1"/>
  <c r="U2236" i="7"/>
  <c r="AE2236" i="7"/>
  <c r="U2228" i="7"/>
  <c r="AE2228" i="7"/>
  <c r="AF2228" i="7" s="1"/>
  <c r="U2220" i="7"/>
  <c r="AE2220" i="7"/>
  <c r="U2212" i="7"/>
  <c r="AE2212" i="7"/>
  <c r="AF2212" i="7" s="1"/>
  <c r="U2204" i="7"/>
  <c r="AE2204" i="7"/>
  <c r="U2196" i="7"/>
  <c r="AE2196" i="7"/>
  <c r="AF2196" i="7" s="1"/>
  <c r="U2188" i="7"/>
  <c r="AE2188" i="7"/>
  <c r="U2180" i="7"/>
  <c r="AE2180" i="7"/>
  <c r="AF2180" i="7" s="1"/>
  <c r="U2172" i="7"/>
  <c r="AE2172" i="7"/>
  <c r="U2164" i="7"/>
  <c r="AE2164" i="7"/>
  <c r="AF2164" i="7" s="1"/>
  <c r="U2156" i="7"/>
  <c r="AE2156" i="7"/>
  <c r="U2148" i="7"/>
  <c r="AE2148" i="7"/>
  <c r="AF2148" i="7" s="1"/>
  <c r="U2140" i="7"/>
  <c r="AE2140" i="7"/>
  <c r="U2132" i="7"/>
  <c r="AE2132" i="7"/>
  <c r="AF2132" i="7" s="1"/>
  <c r="U2124" i="7"/>
  <c r="AE2124" i="7"/>
  <c r="U2116" i="7"/>
  <c r="AE2116" i="7"/>
  <c r="AF2116" i="7" s="1"/>
  <c r="U2108" i="7"/>
  <c r="AE2108" i="7"/>
  <c r="U2100" i="7"/>
  <c r="AE2100" i="7"/>
  <c r="AF2100" i="7" s="1"/>
  <c r="U2092" i="7"/>
  <c r="AE2092" i="7"/>
  <c r="U2084" i="7"/>
  <c r="AE2084" i="7"/>
  <c r="AF2084" i="7" s="1"/>
  <c r="U2076" i="7"/>
  <c r="AE2076" i="7"/>
  <c r="U2068" i="7"/>
  <c r="AE2068" i="7"/>
  <c r="AF2068" i="7" s="1"/>
  <c r="U2060" i="7"/>
  <c r="AE2060" i="7"/>
  <c r="U2052" i="7"/>
  <c r="AE2052" i="7"/>
  <c r="U2044" i="7"/>
  <c r="AE2044" i="7"/>
  <c r="U2036" i="7"/>
  <c r="AE2036" i="7"/>
  <c r="AF2036" i="7" s="1"/>
  <c r="U2028" i="7"/>
  <c r="AE2028" i="7"/>
  <c r="U2020" i="7"/>
  <c r="AE2020" i="7"/>
  <c r="U2012" i="7"/>
  <c r="AE2012" i="7"/>
  <c r="U2004" i="7"/>
  <c r="AE2004" i="7"/>
  <c r="AF2004" i="7" s="1"/>
  <c r="U1996" i="7"/>
  <c r="AE1996" i="7"/>
  <c r="U1988" i="7"/>
  <c r="AE1988" i="7"/>
  <c r="U1980" i="7"/>
  <c r="AE1980" i="7"/>
  <c r="U1972" i="7"/>
  <c r="AE1972" i="7"/>
  <c r="AF1972" i="7" s="1"/>
  <c r="U1964" i="7"/>
  <c r="AE1964" i="7"/>
  <c r="U1956" i="7"/>
  <c r="AE1956" i="7"/>
  <c r="U1948" i="7"/>
  <c r="AE1948" i="7"/>
  <c r="U1940" i="7"/>
  <c r="AE1940" i="7"/>
  <c r="AF1940" i="7" s="1"/>
  <c r="U1932" i="7"/>
  <c r="AE1932" i="7"/>
  <c r="U1924" i="7"/>
  <c r="AE1924" i="7"/>
  <c r="U1916" i="7"/>
  <c r="AE1916" i="7"/>
  <c r="U1908" i="7"/>
  <c r="AE1908" i="7"/>
  <c r="AF1908" i="7" s="1"/>
  <c r="U1900" i="7"/>
  <c r="AE1900" i="7"/>
  <c r="U1892" i="7"/>
  <c r="AE1892" i="7"/>
  <c r="U1884" i="7"/>
  <c r="AE1884" i="7"/>
  <c r="U1876" i="7"/>
  <c r="AE1876" i="7"/>
  <c r="AF1876" i="7" s="1"/>
  <c r="U1868" i="7"/>
  <c r="AE1868" i="7"/>
  <c r="U1860" i="7"/>
  <c r="AE1860" i="7"/>
  <c r="U1852" i="7"/>
  <c r="AE1852" i="7"/>
  <c r="U1844" i="7"/>
  <c r="AE1844" i="7"/>
  <c r="AF1844" i="7" s="1"/>
  <c r="U1836" i="7"/>
  <c r="AE1836" i="7"/>
  <c r="U1828" i="7"/>
  <c r="AE1828" i="7"/>
  <c r="U1820" i="7"/>
  <c r="AE1820" i="7"/>
  <c r="U1812" i="7"/>
  <c r="AE1812" i="7"/>
  <c r="AF1812" i="7" s="1"/>
  <c r="U1804" i="7"/>
  <c r="AE1804" i="7"/>
  <c r="U1796" i="7"/>
  <c r="AE1796" i="7"/>
  <c r="U1788" i="7"/>
  <c r="AE1788" i="7"/>
  <c r="U1780" i="7"/>
  <c r="AE1780" i="7"/>
  <c r="AF1780" i="7" s="1"/>
  <c r="U1772" i="7"/>
  <c r="AE1772" i="7"/>
  <c r="U1764" i="7"/>
  <c r="AE1764" i="7"/>
  <c r="U1756" i="7"/>
  <c r="AE1756" i="7"/>
  <c r="U1748" i="7"/>
  <c r="AE1748" i="7"/>
  <c r="AF1748" i="7" s="1"/>
  <c r="U1740" i="7"/>
  <c r="AE1740" i="7"/>
  <c r="U1732" i="7"/>
  <c r="AE1732" i="7"/>
  <c r="U1724" i="7"/>
  <c r="AE1724" i="7"/>
  <c r="U1716" i="7"/>
  <c r="AE1716" i="7"/>
  <c r="AF1716" i="7" s="1"/>
  <c r="U1708" i="7"/>
  <c r="AE1708" i="7"/>
  <c r="U1700" i="7"/>
  <c r="AE1700" i="7"/>
  <c r="U1692" i="7"/>
  <c r="AE1692" i="7"/>
  <c r="U1684" i="7"/>
  <c r="AE1684" i="7"/>
  <c r="AF1684" i="7" s="1"/>
  <c r="U1676" i="7"/>
  <c r="AE1676" i="7"/>
  <c r="U1668" i="7"/>
  <c r="AE1668" i="7"/>
  <c r="U1660" i="7"/>
  <c r="AE1660" i="7"/>
  <c r="U1652" i="7"/>
  <c r="AE1652" i="7"/>
  <c r="AF1652" i="7" s="1"/>
  <c r="U1644" i="7"/>
  <c r="AE1644" i="7"/>
  <c r="U1636" i="7"/>
  <c r="AE1636" i="7"/>
  <c r="U1628" i="7"/>
  <c r="AE1628" i="7"/>
  <c r="U1620" i="7"/>
  <c r="AE1620" i="7"/>
  <c r="AF1620" i="7" s="1"/>
  <c r="U1612" i="7"/>
  <c r="AE1612" i="7"/>
  <c r="U1604" i="7"/>
  <c r="AE1604" i="7"/>
  <c r="AF1604" i="7" s="1"/>
  <c r="U1596" i="7"/>
  <c r="AE1596" i="7"/>
  <c r="U1588" i="7"/>
  <c r="AE1588" i="7"/>
  <c r="AF1588" i="7" s="1"/>
  <c r="U1580" i="7"/>
  <c r="AE1580" i="7"/>
  <c r="U1572" i="7"/>
  <c r="AE1572" i="7"/>
  <c r="AF1572" i="7" s="1"/>
  <c r="U1564" i="7"/>
  <c r="AE1564" i="7"/>
  <c r="U1556" i="7"/>
  <c r="AE1556" i="7"/>
  <c r="AF1556" i="7" s="1"/>
  <c r="U1548" i="7"/>
  <c r="AE1548" i="7"/>
  <c r="U1540" i="7"/>
  <c r="AE1540" i="7"/>
  <c r="AF1540" i="7" s="1"/>
  <c r="U1532" i="7"/>
  <c r="AE1532" i="7"/>
  <c r="U1524" i="7"/>
  <c r="AE1524" i="7"/>
  <c r="AF1524" i="7" s="1"/>
  <c r="U1516" i="7"/>
  <c r="AE1516" i="7"/>
  <c r="U1508" i="7"/>
  <c r="AE1508" i="7"/>
  <c r="AF1508" i="7" s="1"/>
  <c r="U1500" i="7"/>
  <c r="AE1500" i="7"/>
  <c r="U1492" i="7"/>
  <c r="AE1492" i="7"/>
  <c r="AF1492" i="7" s="1"/>
  <c r="U1484" i="7"/>
  <c r="AE1484" i="7"/>
  <c r="U1476" i="7"/>
  <c r="AE1476" i="7"/>
  <c r="AF1476" i="7" s="1"/>
  <c r="U1468" i="7"/>
  <c r="AE1468" i="7"/>
  <c r="U1460" i="7"/>
  <c r="AE1460" i="7"/>
  <c r="AF1460" i="7" s="1"/>
  <c r="U1452" i="7"/>
  <c r="AE1452" i="7"/>
  <c r="U1444" i="7"/>
  <c r="AE1444" i="7"/>
  <c r="AF1444" i="7" s="1"/>
  <c r="U1436" i="7"/>
  <c r="AE1436" i="7"/>
  <c r="U1428" i="7"/>
  <c r="AE1428" i="7"/>
  <c r="AF1428" i="7" s="1"/>
  <c r="U1420" i="7"/>
  <c r="AE1420" i="7"/>
  <c r="U1412" i="7"/>
  <c r="AE1412" i="7"/>
  <c r="AF1412" i="7" s="1"/>
  <c r="U1404" i="7"/>
  <c r="AE1404" i="7"/>
  <c r="U1396" i="7"/>
  <c r="AE1396" i="7"/>
  <c r="AF1396" i="7" s="1"/>
  <c r="U1388" i="7"/>
  <c r="AE1388" i="7"/>
  <c r="U1380" i="7"/>
  <c r="AE1380" i="7"/>
  <c r="AF1380" i="7" s="1"/>
  <c r="U1372" i="7"/>
  <c r="AE1372" i="7"/>
  <c r="U1364" i="7"/>
  <c r="AE1364" i="7"/>
  <c r="AF1364" i="7" s="1"/>
  <c r="U1356" i="7"/>
  <c r="AE1356" i="7"/>
  <c r="U1348" i="7"/>
  <c r="AE1348" i="7"/>
  <c r="AF1348" i="7" s="1"/>
  <c r="U1340" i="7"/>
  <c r="AE1340" i="7"/>
  <c r="U1332" i="7"/>
  <c r="AE1332" i="7"/>
  <c r="AF1332" i="7" s="1"/>
  <c r="U1324" i="7"/>
  <c r="AE1324" i="7"/>
  <c r="U1316" i="7"/>
  <c r="AE1316" i="7"/>
  <c r="AF1316" i="7" s="1"/>
  <c r="U1308" i="7"/>
  <c r="AE1308" i="7"/>
  <c r="U1300" i="7"/>
  <c r="AE1300" i="7"/>
  <c r="AF1300" i="7" s="1"/>
  <c r="U1292" i="7"/>
  <c r="AE1292" i="7"/>
  <c r="U1284" i="7"/>
  <c r="AE1284" i="7"/>
  <c r="AF1284" i="7" s="1"/>
  <c r="U1276" i="7"/>
  <c r="AE1276" i="7"/>
  <c r="U1268" i="7"/>
  <c r="AE1268" i="7"/>
  <c r="AF1268" i="7" s="1"/>
  <c r="U1260" i="7"/>
  <c r="AE1260" i="7"/>
  <c r="U1252" i="7"/>
  <c r="AE1252" i="7"/>
  <c r="AF1252" i="7" s="1"/>
  <c r="U1244" i="7"/>
  <c r="AE1244" i="7"/>
  <c r="U1236" i="7"/>
  <c r="AE1236" i="7"/>
  <c r="AF1236" i="7" s="1"/>
  <c r="U1228" i="7"/>
  <c r="AE1228" i="7"/>
  <c r="U1220" i="7"/>
  <c r="AE1220" i="7"/>
  <c r="AF1220" i="7" s="1"/>
  <c r="U1212" i="7"/>
  <c r="AE1212" i="7"/>
  <c r="U1204" i="7"/>
  <c r="AE1204" i="7"/>
  <c r="AF1204" i="7" s="1"/>
  <c r="U1196" i="7"/>
  <c r="AE1196" i="7"/>
  <c r="U1188" i="7"/>
  <c r="AE1188" i="7"/>
  <c r="AF1188" i="7" s="1"/>
  <c r="U1180" i="7"/>
  <c r="AE1180" i="7"/>
  <c r="U1172" i="7"/>
  <c r="AE1172" i="7"/>
  <c r="AF1172" i="7" s="1"/>
  <c r="U1164" i="7"/>
  <c r="AE1164" i="7"/>
  <c r="U1156" i="7"/>
  <c r="AE1156" i="7"/>
  <c r="AF1156" i="7" s="1"/>
  <c r="U1148" i="7"/>
  <c r="AE1148" i="7"/>
  <c r="U1140" i="7"/>
  <c r="AE1140" i="7"/>
  <c r="AF1140" i="7" s="1"/>
  <c r="U1132" i="7"/>
  <c r="AE1132" i="7"/>
  <c r="U1124" i="7"/>
  <c r="AE1124" i="7"/>
  <c r="AF1124" i="7" s="1"/>
  <c r="U1116" i="7"/>
  <c r="AE1116" i="7"/>
  <c r="U1108" i="7"/>
  <c r="AE1108" i="7"/>
  <c r="AF1108" i="7" s="1"/>
  <c r="U1100" i="7"/>
  <c r="AE1100" i="7"/>
  <c r="U1092" i="7"/>
  <c r="AE1092" i="7"/>
  <c r="AF1092" i="7" s="1"/>
  <c r="U1084" i="7"/>
  <c r="AE1084" i="7"/>
  <c r="U1076" i="7"/>
  <c r="AE1076" i="7"/>
  <c r="AF1076" i="7" s="1"/>
  <c r="U1068" i="7"/>
  <c r="AE1068" i="7"/>
  <c r="U1060" i="7"/>
  <c r="AE1060" i="7"/>
  <c r="AF1060" i="7" s="1"/>
  <c r="U1052" i="7"/>
  <c r="AE1052" i="7"/>
  <c r="U1044" i="7"/>
  <c r="AE1044" i="7"/>
  <c r="AF1044" i="7" s="1"/>
  <c r="U1036" i="7"/>
  <c r="AE1036" i="7"/>
  <c r="U1028" i="7"/>
  <c r="AE1028" i="7"/>
  <c r="AF1028" i="7" s="1"/>
  <c r="U1020" i="7"/>
  <c r="AE1020" i="7"/>
  <c r="U1012" i="7"/>
  <c r="AE1012" i="7"/>
  <c r="AF1012" i="7" s="1"/>
  <c r="U1004" i="7"/>
  <c r="AE1004" i="7"/>
  <c r="U996" i="7"/>
  <c r="AE996" i="7"/>
  <c r="AF996" i="7" s="1"/>
  <c r="U988" i="7"/>
  <c r="AE988" i="7"/>
  <c r="U980" i="7"/>
  <c r="AE980" i="7"/>
  <c r="AF980" i="7" s="1"/>
  <c r="U972" i="7"/>
  <c r="AE972" i="7"/>
  <c r="U964" i="7"/>
  <c r="AE964" i="7"/>
  <c r="AF964" i="7" s="1"/>
  <c r="U956" i="7"/>
  <c r="AE956" i="7"/>
  <c r="U948" i="7"/>
  <c r="AE948" i="7"/>
  <c r="AF948" i="7" s="1"/>
  <c r="U940" i="7"/>
  <c r="AE940" i="7"/>
  <c r="U932" i="7"/>
  <c r="AE932" i="7"/>
  <c r="AF932" i="7" s="1"/>
  <c r="U924" i="7"/>
  <c r="AE924" i="7"/>
  <c r="U916" i="7"/>
  <c r="AE916" i="7"/>
  <c r="AF916" i="7" s="1"/>
  <c r="U908" i="7"/>
  <c r="AE908" i="7"/>
  <c r="U900" i="7"/>
  <c r="AE900" i="7"/>
  <c r="AF900" i="7" s="1"/>
  <c r="U892" i="7"/>
  <c r="AE892" i="7"/>
  <c r="U884" i="7"/>
  <c r="AE884" i="7"/>
  <c r="AF884" i="7" s="1"/>
  <c r="U876" i="7"/>
  <c r="AE876" i="7"/>
  <c r="U868" i="7"/>
  <c r="AE868" i="7"/>
  <c r="AF868" i="7" s="1"/>
  <c r="U860" i="7"/>
  <c r="AE860" i="7"/>
  <c r="U852" i="7"/>
  <c r="AE852" i="7"/>
  <c r="AF852" i="7" s="1"/>
  <c r="U844" i="7"/>
  <c r="AE844" i="7"/>
  <c r="U836" i="7"/>
  <c r="AE836" i="7"/>
  <c r="AF836" i="7" s="1"/>
  <c r="U828" i="7"/>
  <c r="AE828" i="7"/>
  <c r="U820" i="7"/>
  <c r="AE820" i="7"/>
  <c r="AF820" i="7" s="1"/>
  <c r="U812" i="7"/>
  <c r="AE812" i="7"/>
  <c r="U804" i="7"/>
  <c r="AE804" i="7"/>
  <c r="AF804" i="7" s="1"/>
  <c r="U796" i="7"/>
  <c r="AE796" i="7"/>
  <c r="U788" i="7"/>
  <c r="AE788" i="7"/>
  <c r="AF788" i="7" s="1"/>
  <c r="U780" i="7"/>
  <c r="AE780" i="7"/>
  <c r="U772" i="7"/>
  <c r="AE772" i="7"/>
  <c r="AF772" i="7" s="1"/>
  <c r="U764" i="7"/>
  <c r="AE764" i="7"/>
  <c r="U756" i="7"/>
  <c r="AE756" i="7"/>
  <c r="AF756" i="7" s="1"/>
  <c r="U748" i="7"/>
  <c r="AE748" i="7"/>
  <c r="U740" i="7"/>
  <c r="AE740" i="7"/>
  <c r="U732" i="7"/>
  <c r="AE732" i="7"/>
  <c r="U724" i="7"/>
  <c r="AE724" i="7"/>
  <c r="AF724" i="7" s="1"/>
  <c r="U716" i="7"/>
  <c r="AE716" i="7"/>
  <c r="U708" i="7"/>
  <c r="AE708" i="7"/>
  <c r="U700" i="7"/>
  <c r="AE700" i="7"/>
  <c r="U692" i="7"/>
  <c r="AE692" i="7"/>
  <c r="AF692" i="7" s="1"/>
  <c r="U684" i="7"/>
  <c r="AE684" i="7"/>
  <c r="U676" i="7"/>
  <c r="AE676" i="7"/>
  <c r="U668" i="7"/>
  <c r="AE668" i="7"/>
  <c r="U660" i="7"/>
  <c r="AE660" i="7"/>
  <c r="AF660" i="7" s="1"/>
  <c r="U652" i="7"/>
  <c r="AE652" i="7"/>
  <c r="U644" i="7"/>
  <c r="AE644" i="7"/>
  <c r="U636" i="7"/>
  <c r="AE636" i="7"/>
  <c r="U628" i="7"/>
  <c r="AE628" i="7"/>
  <c r="AF628" i="7" s="1"/>
  <c r="U620" i="7"/>
  <c r="AE620" i="7"/>
  <c r="U612" i="7"/>
  <c r="AE612" i="7"/>
  <c r="U604" i="7"/>
  <c r="AE604" i="7"/>
  <c r="U596" i="7"/>
  <c r="AE596" i="7"/>
  <c r="AF596" i="7" s="1"/>
  <c r="U588" i="7"/>
  <c r="AE588" i="7"/>
  <c r="U580" i="7"/>
  <c r="AE580" i="7"/>
  <c r="U572" i="7"/>
  <c r="AE572" i="7"/>
  <c r="U564" i="7"/>
  <c r="AE564" i="7"/>
  <c r="AF564" i="7" s="1"/>
  <c r="U556" i="7"/>
  <c r="AE556" i="7"/>
  <c r="U548" i="7"/>
  <c r="AE548" i="7"/>
  <c r="U540" i="7"/>
  <c r="AE540" i="7"/>
  <c r="U532" i="7"/>
  <c r="AE532" i="7"/>
  <c r="AF532" i="7" s="1"/>
  <c r="U524" i="7"/>
  <c r="AE524" i="7"/>
  <c r="U516" i="7"/>
  <c r="AE516" i="7"/>
  <c r="U508" i="7"/>
  <c r="AE508" i="7"/>
  <c r="U500" i="7"/>
  <c r="AE500" i="7"/>
  <c r="AF500" i="7" s="1"/>
  <c r="U492" i="7"/>
  <c r="AE492" i="7"/>
  <c r="U484" i="7"/>
  <c r="AE484" i="7"/>
  <c r="U476" i="7"/>
  <c r="AE476" i="7"/>
  <c r="U468" i="7"/>
  <c r="AE468" i="7"/>
  <c r="AF468" i="7" s="1"/>
  <c r="U460" i="7"/>
  <c r="AE460" i="7"/>
  <c r="U452" i="7"/>
  <c r="AE452" i="7"/>
  <c r="U444" i="7"/>
  <c r="AE444" i="7"/>
  <c r="U436" i="7"/>
  <c r="AE436" i="7"/>
  <c r="AF436" i="7" s="1"/>
  <c r="U428" i="7"/>
  <c r="AE428" i="7"/>
  <c r="U420" i="7"/>
  <c r="AE420" i="7"/>
  <c r="U412" i="7"/>
  <c r="AE412" i="7"/>
  <c r="U404" i="7"/>
  <c r="AE404" i="7"/>
  <c r="AF404" i="7" s="1"/>
  <c r="U396" i="7"/>
  <c r="AE396" i="7"/>
  <c r="U388" i="7"/>
  <c r="AE388" i="7"/>
  <c r="U380" i="7"/>
  <c r="AE380" i="7"/>
  <c r="U372" i="7"/>
  <c r="AE372" i="7"/>
  <c r="AF372" i="7" s="1"/>
  <c r="U364" i="7"/>
  <c r="AE364" i="7"/>
  <c r="U356" i="7"/>
  <c r="AE356" i="7"/>
  <c r="U348" i="7"/>
  <c r="AE348" i="7"/>
  <c r="AF348" i="7" s="1"/>
  <c r="U340" i="7"/>
  <c r="AE340" i="7"/>
  <c r="AF340" i="7" s="1"/>
  <c r="U332" i="7"/>
  <c r="AE332" i="7"/>
  <c r="U324" i="7"/>
  <c r="AE324" i="7"/>
  <c r="U316" i="7"/>
  <c r="AE316" i="7"/>
  <c r="U308" i="7"/>
  <c r="AE308" i="7"/>
  <c r="AF308" i="7" s="1"/>
  <c r="U300" i="7"/>
  <c r="AE300" i="7"/>
  <c r="U292" i="7"/>
  <c r="AE292" i="7"/>
  <c r="U284" i="7"/>
  <c r="AE284" i="7"/>
  <c r="U276" i="7"/>
  <c r="AE276" i="7"/>
  <c r="AF276" i="7" s="1"/>
  <c r="U268" i="7"/>
  <c r="AE268" i="7"/>
  <c r="U260" i="7"/>
  <c r="AE260" i="7"/>
  <c r="U252" i="7"/>
  <c r="AE252" i="7"/>
  <c r="U244" i="7"/>
  <c r="AE244" i="7"/>
  <c r="AF244" i="7" s="1"/>
  <c r="U236" i="7"/>
  <c r="AE236" i="7"/>
  <c r="U228" i="7"/>
  <c r="AE228" i="7"/>
  <c r="U220" i="7"/>
  <c r="AE220" i="7"/>
  <c r="U212" i="7"/>
  <c r="AE212" i="7"/>
  <c r="AF212" i="7" s="1"/>
  <c r="U204" i="7"/>
  <c r="AE204" i="7"/>
  <c r="U196" i="7"/>
  <c r="AE196" i="7"/>
  <c r="U188" i="7"/>
  <c r="AE188" i="7"/>
  <c r="U180" i="7"/>
  <c r="AE180" i="7"/>
  <c r="AF180" i="7" s="1"/>
  <c r="U172" i="7"/>
  <c r="AE172" i="7"/>
  <c r="U164" i="7"/>
  <c r="AE164" i="7"/>
  <c r="U156" i="7"/>
  <c r="AE156" i="7"/>
  <c r="U148" i="7"/>
  <c r="AE148" i="7"/>
  <c r="AF148" i="7" s="1"/>
  <c r="U140" i="7"/>
  <c r="AE140" i="7"/>
  <c r="U132" i="7"/>
  <c r="AE132" i="7"/>
  <c r="U124" i="7"/>
  <c r="AE124" i="7"/>
  <c r="U116" i="7"/>
  <c r="AE116" i="7"/>
  <c r="AF116" i="7" s="1"/>
  <c r="U108" i="7"/>
  <c r="AE108" i="7"/>
  <c r="U100" i="7"/>
  <c r="AE100" i="7"/>
  <c r="U92" i="7"/>
  <c r="AE92" i="7"/>
  <c r="U84" i="7"/>
  <c r="AE84" i="7"/>
  <c r="AF84" i="7" s="1"/>
  <c r="U76" i="7"/>
  <c r="AE76" i="7"/>
  <c r="U68" i="7"/>
  <c r="AE68" i="7"/>
  <c r="U60" i="7"/>
  <c r="AE60" i="7"/>
  <c r="U52" i="7"/>
  <c r="AE52" i="7"/>
  <c r="AF52" i="7" s="1"/>
  <c r="U44" i="7"/>
  <c r="AE44" i="7"/>
  <c r="U36" i="7"/>
  <c r="AE36" i="7"/>
  <c r="U28" i="7"/>
  <c r="AE28" i="7"/>
  <c r="U20" i="7"/>
  <c r="AE20" i="7"/>
  <c r="AF20" i="7" s="1"/>
  <c r="U12" i="7"/>
  <c r="AE12" i="7"/>
  <c r="AF4236" i="7"/>
  <c r="AF4220" i="7"/>
  <c r="AF4204" i="7"/>
  <c r="AF4188" i="7"/>
  <c r="AF4172" i="7"/>
  <c r="AF4156" i="7"/>
  <c r="AF4140" i="7"/>
  <c r="AF4124" i="7"/>
  <c r="AF4108" i="7"/>
  <c r="AF4092" i="7"/>
  <c r="AF4076" i="7"/>
  <c r="AF4060" i="7"/>
  <c r="AF4044" i="7"/>
  <c r="AF4028" i="7"/>
  <c r="AF4012" i="7"/>
  <c r="AF3996" i="7"/>
  <c r="AF3980" i="7"/>
  <c r="AF3964" i="7"/>
  <c r="AF3948" i="7"/>
  <c r="AF3932" i="7"/>
  <c r="AF3916" i="7"/>
  <c r="AF3900" i="7"/>
  <c r="AF3884" i="7"/>
  <c r="AF3868" i="7"/>
  <c r="AF3852" i="7"/>
  <c r="AF3836" i="7"/>
  <c r="AF3820" i="7"/>
  <c r="AF3804" i="7"/>
  <c r="AF3788" i="7"/>
  <c r="AF3772" i="7"/>
  <c r="AF3756" i="7"/>
  <c r="AF3740" i="7"/>
  <c r="AF3724" i="7"/>
  <c r="AF3708" i="7"/>
  <c r="AF3692" i="7"/>
  <c r="AF3676" i="7"/>
  <c r="AF3660" i="7"/>
  <c r="AF3644" i="7"/>
  <c r="AF3628" i="7"/>
  <c r="AF3612" i="7"/>
  <c r="AF3596" i="7"/>
  <c r="AF3580" i="7"/>
  <c r="AF3564" i="7"/>
  <c r="AF3548" i="7"/>
  <c r="AF3532" i="7"/>
  <c r="AF3516" i="7"/>
  <c r="AF3500" i="7"/>
  <c r="AF3484" i="7"/>
  <c r="AF3468" i="7"/>
  <c r="AF3452" i="7"/>
  <c r="AF3436" i="7"/>
  <c r="AF3420" i="7"/>
  <c r="AF3404" i="7"/>
  <c r="AF3388" i="7"/>
  <c r="AF3372" i="7"/>
  <c r="AF3356" i="7"/>
  <c r="AF3340" i="7"/>
  <c r="AF3324" i="7"/>
  <c r="AF3308" i="7"/>
  <c r="AF3292" i="7"/>
  <c r="AF3276" i="7"/>
  <c r="AF3260" i="7"/>
  <c r="AF3244" i="7"/>
  <c r="AF3228" i="7"/>
  <c r="AF3212" i="7"/>
  <c r="AF3196" i="7"/>
  <c r="AF3180" i="7"/>
  <c r="AF3164" i="7"/>
  <c r="AF3148" i="7"/>
  <c r="AF3132" i="7"/>
  <c r="AF3116" i="7"/>
  <c r="AF3100" i="7"/>
  <c r="AF3084" i="7"/>
  <c r="AF3068" i="7"/>
  <c r="AF3052" i="7"/>
  <c r="AF3036" i="7"/>
  <c r="AF3020" i="7"/>
  <c r="AF3004" i="7"/>
  <c r="AF2988" i="7"/>
  <c r="AF2972" i="7"/>
  <c r="AF2956" i="7"/>
  <c r="AF2940" i="7"/>
  <c r="AF2924" i="7"/>
  <c r="AF2908" i="7"/>
  <c r="AF2892" i="7"/>
  <c r="AF2876" i="7"/>
  <c r="AF2860" i="7"/>
  <c r="AF2844" i="7"/>
  <c r="AF2828" i="7"/>
  <c r="AF2812" i="7"/>
  <c r="AF2796" i="7"/>
  <c r="AF2780" i="7"/>
  <c r="AF2764" i="7"/>
  <c r="AF2748" i="7"/>
  <c r="AF2732" i="7"/>
  <c r="AF2716" i="7"/>
  <c r="AF2700" i="7"/>
  <c r="AF2684" i="7"/>
  <c r="AF2668" i="7"/>
  <c r="AF2652" i="7"/>
  <c r="AF2636" i="7"/>
  <c r="AF2620" i="7"/>
  <c r="AF2604" i="7"/>
  <c r="AF2588" i="7"/>
  <c r="AF2572" i="7"/>
  <c r="AF2556" i="7"/>
  <c r="AF2540" i="7"/>
  <c r="AF2524" i="7"/>
  <c r="AF2508" i="7"/>
  <c r="AF2492" i="7"/>
  <c r="AF2476" i="7"/>
  <c r="AF2460" i="7"/>
  <c r="AF2444" i="7"/>
  <c r="AF2428" i="7"/>
  <c r="AF2412" i="7"/>
  <c r="AF2396" i="7"/>
  <c r="AF2380" i="7"/>
  <c r="AF2364" i="7"/>
  <c r="AF2348" i="7"/>
  <c r="AF2332" i="7"/>
  <c r="AF2316" i="7"/>
  <c r="AF2300" i="7"/>
  <c r="AF2284" i="7"/>
  <c r="AF2268" i="7"/>
  <c r="AF2252" i="7"/>
  <c r="AF2236" i="7"/>
  <c r="AF2220" i="7"/>
  <c r="AF2204" i="7"/>
  <c r="AF2188" i="7"/>
  <c r="AF2172" i="7"/>
  <c r="AF2156" i="7"/>
  <c r="AF2140" i="7"/>
  <c r="AF2124" i="7"/>
  <c r="AF2108" i="7"/>
  <c r="AF2092" i="7"/>
  <c r="AF1612" i="7"/>
  <c r="AF1596" i="7"/>
  <c r="AF1580" i="7"/>
  <c r="AF1564" i="7"/>
  <c r="AF1548" i="7"/>
  <c r="AF1532" i="7"/>
  <c r="AF1516" i="7"/>
  <c r="AF1500" i="7"/>
  <c r="AF1484" i="7"/>
  <c r="AF1468" i="7"/>
  <c r="AF1452" i="7"/>
  <c r="AF1436" i="7"/>
  <c r="AF1420" i="7"/>
  <c r="AF1404" i="7"/>
  <c r="AF1388" i="7"/>
  <c r="AF1372" i="7"/>
  <c r="AF1356" i="7"/>
  <c r="AF1340" i="7"/>
  <c r="AF1324" i="7"/>
  <c r="AF1308" i="7"/>
  <c r="AF1292" i="7"/>
  <c r="AF1276" i="7"/>
  <c r="AF1260" i="7"/>
  <c r="AF1244" i="7"/>
  <c r="AF1228" i="7"/>
  <c r="AF1212" i="7"/>
  <c r="AF1196" i="7"/>
  <c r="AF1180" i="7"/>
  <c r="AF1164" i="7"/>
  <c r="AF1148" i="7"/>
  <c r="AF1132" i="7"/>
  <c r="AF1116" i="7"/>
  <c r="AF1100" i="7"/>
  <c r="AF1084" i="7"/>
  <c r="AF1068" i="7"/>
  <c r="AF1052" i="7"/>
  <c r="AF1036" i="7"/>
  <c r="AF1020" i="7"/>
  <c r="AF1004" i="7"/>
  <c r="AF988" i="7"/>
  <c r="AF972" i="7"/>
  <c r="AF956" i="7"/>
  <c r="AF940" i="7"/>
  <c r="AF924" i="7"/>
  <c r="AF908" i="7"/>
  <c r="AF892" i="7"/>
  <c r="AF876" i="7"/>
  <c r="AF860" i="7"/>
  <c r="AF844" i="7"/>
  <c r="AF828" i="7"/>
  <c r="AF812" i="7"/>
  <c r="AF796" i="7"/>
  <c r="AF780" i="7"/>
  <c r="U8787" i="7"/>
  <c r="AE8787" i="7"/>
  <c r="AF8787" i="7" s="1"/>
  <c r="U8779" i="7"/>
  <c r="AE8779" i="7"/>
  <c r="U8771" i="7"/>
  <c r="AE8771" i="7"/>
  <c r="U8763" i="7"/>
  <c r="AE8763" i="7"/>
  <c r="U8755" i="7"/>
  <c r="AE8755" i="7"/>
  <c r="AF8755" i="7" s="1"/>
  <c r="U8747" i="7"/>
  <c r="AE8747" i="7"/>
  <c r="U8739" i="7"/>
  <c r="AE8739" i="7"/>
  <c r="U8731" i="7"/>
  <c r="AE8731" i="7"/>
  <c r="U8723" i="7"/>
  <c r="AE8723" i="7"/>
  <c r="AF8723" i="7" s="1"/>
  <c r="U8715" i="7"/>
  <c r="AE8715" i="7"/>
  <c r="U8707" i="7"/>
  <c r="AE8707" i="7"/>
  <c r="U8699" i="7"/>
  <c r="AE8699" i="7"/>
  <c r="U8691" i="7"/>
  <c r="AE8691" i="7"/>
  <c r="AF8691" i="7" s="1"/>
  <c r="U8683" i="7"/>
  <c r="AE8683" i="7"/>
  <c r="U8675" i="7"/>
  <c r="AE8675" i="7"/>
  <c r="U8667" i="7"/>
  <c r="AE8667" i="7"/>
  <c r="U8659" i="7"/>
  <c r="AE8659" i="7"/>
  <c r="AF8659" i="7" s="1"/>
  <c r="U8651" i="7"/>
  <c r="AE8651" i="7"/>
  <c r="U8643" i="7"/>
  <c r="AE8643" i="7"/>
  <c r="U8635" i="7"/>
  <c r="AE8635" i="7"/>
  <c r="U8627" i="7"/>
  <c r="AE8627" i="7"/>
  <c r="AF8627" i="7" s="1"/>
  <c r="U8619" i="7"/>
  <c r="AE8619" i="7"/>
  <c r="U8611" i="7"/>
  <c r="AE8611" i="7"/>
  <c r="U8603" i="7"/>
  <c r="AE8603" i="7"/>
  <c r="U8595" i="7"/>
  <c r="AE8595" i="7"/>
  <c r="AF8595" i="7" s="1"/>
  <c r="U8587" i="7"/>
  <c r="AE8587" i="7"/>
  <c r="U8579" i="7"/>
  <c r="AE8579" i="7"/>
  <c r="U8571" i="7"/>
  <c r="AE8571" i="7"/>
  <c r="U8563" i="7"/>
  <c r="AE8563" i="7"/>
  <c r="AF8563" i="7" s="1"/>
  <c r="U8555" i="7"/>
  <c r="AE8555" i="7"/>
  <c r="U8547" i="7"/>
  <c r="AE8547" i="7"/>
  <c r="U8539" i="7"/>
  <c r="AE8539" i="7"/>
  <c r="U8531" i="7"/>
  <c r="AE8531" i="7"/>
  <c r="AF8531" i="7" s="1"/>
  <c r="U8523" i="7"/>
  <c r="AE8523" i="7"/>
  <c r="U8515" i="7"/>
  <c r="AE8515" i="7"/>
  <c r="U8507" i="7"/>
  <c r="AE8507" i="7"/>
  <c r="U8499" i="7"/>
  <c r="AE8499" i="7"/>
  <c r="AF8499" i="7" s="1"/>
  <c r="U8491" i="7"/>
  <c r="AE8491" i="7"/>
  <c r="U8483" i="7"/>
  <c r="AE8483" i="7"/>
  <c r="U8475" i="7"/>
  <c r="AE8475" i="7"/>
  <c r="U8467" i="7"/>
  <c r="AE8467" i="7"/>
  <c r="AF8467" i="7" s="1"/>
  <c r="U8459" i="7"/>
  <c r="AE8459" i="7"/>
  <c r="U8451" i="7"/>
  <c r="AE8451" i="7"/>
  <c r="U8443" i="7"/>
  <c r="AE8443" i="7"/>
  <c r="U8435" i="7"/>
  <c r="AE8435" i="7"/>
  <c r="AF8435" i="7" s="1"/>
  <c r="U8427" i="7"/>
  <c r="AE8427" i="7"/>
  <c r="U8419" i="7"/>
  <c r="AE8419" i="7"/>
  <c r="U8411" i="7"/>
  <c r="AE8411" i="7"/>
  <c r="U8403" i="7"/>
  <c r="AE8403" i="7"/>
  <c r="AF8403" i="7" s="1"/>
  <c r="U8395" i="7"/>
  <c r="AE8395" i="7"/>
  <c r="U8387" i="7"/>
  <c r="AE8387" i="7"/>
  <c r="U8379" i="7"/>
  <c r="AE8379" i="7"/>
  <c r="U8371" i="7"/>
  <c r="AE8371" i="7"/>
  <c r="AF8371" i="7" s="1"/>
  <c r="U8363" i="7"/>
  <c r="AE8363" i="7"/>
  <c r="U8355" i="7"/>
  <c r="AE8355" i="7"/>
  <c r="U8347" i="7"/>
  <c r="AE8347" i="7"/>
  <c r="U8339" i="7"/>
  <c r="AE8339" i="7"/>
  <c r="AF8339" i="7" s="1"/>
  <c r="U8331" i="7"/>
  <c r="AE8331" i="7"/>
  <c r="U8323" i="7"/>
  <c r="AE8323" i="7"/>
  <c r="U8315" i="7"/>
  <c r="AE8315" i="7"/>
  <c r="U8307" i="7"/>
  <c r="AE8307" i="7"/>
  <c r="AF8307" i="7" s="1"/>
  <c r="U8299" i="7"/>
  <c r="AE8299" i="7"/>
  <c r="U8291" i="7"/>
  <c r="AE8291" i="7"/>
  <c r="U8283" i="7"/>
  <c r="AE8283" i="7"/>
  <c r="U8275" i="7"/>
  <c r="AE8275" i="7"/>
  <c r="AF8275" i="7" s="1"/>
  <c r="U8267" i="7"/>
  <c r="AE8267" i="7"/>
  <c r="U8259" i="7"/>
  <c r="AE8259" i="7"/>
  <c r="U8251" i="7"/>
  <c r="AE8251" i="7"/>
  <c r="U8243" i="7"/>
  <c r="AE8243" i="7"/>
  <c r="AF8243" i="7" s="1"/>
  <c r="U8235" i="7"/>
  <c r="AE8235" i="7"/>
  <c r="U8227" i="7"/>
  <c r="AE8227" i="7"/>
  <c r="U8219" i="7"/>
  <c r="AE8219" i="7"/>
  <c r="U8211" i="7"/>
  <c r="AE8211" i="7"/>
  <c r="AF8211" i="7" s="1"/>
  <c r="U8203" i="7"/>
  <c r="AE8203" i="7"/>
  <c r="U8195" i="7"/>
  <c r="AE8195" i="7"/>
  <c r="U8187" i="7"/>
  <c r="AE8187" i="7"/>
  <c r="U8179" i="7"/>
  <c r="AE8179" i="7"/>
  <c r="AF8179" i="7" s="1"/>
  <c r="U8171" i="7"/>
  <c r="AE8171" i="7"/>
  <c r="U8163" i="7"/>
  <c r="AE8163" i="7"/>
  <c r="U8155" i="7"/>
  <c r="AE8155" i="7"/>
  <c r="U8147" i="7"/>
  <c r="AE8147" i="7"/>
  <c r="AF8147" i="7" s="1"/>
  <c r="U8139" i="7"/>
  <c r="AE8139" i="7"/>
  <c r="U8131" i="7"/>
  <c r="AE8131" i="7"/>
  <c r="U8123" i="7"/>
  <c r="AE8123" i="7"/>
  <c r="U8115" i="7"/>
  <c r="AE8115" i="7"/>
  <c r="AF8115" i="7" s="1"/>
  <c r="U8107" i="7"/>
  <c r="AE8107" i="7"/>
  <c r="U8099" i="7"/>
  <c r="AE8099" i="7"/>
  <c r="U8091" i="7"/>
  <c r="AE8091" i="7"/>
  <c r="U8083" i="7"/>
  <c r="AE8083" i="7"/>
  <c r="AF8083" i="7" s="1"/>
  <c r="U8075" i="7"/>
  <c r="AE8075" i="7"/>
  <c r="U8067" i="7"/>
  <c r="AE8067" i="7"/>
  <c r="U8059" i="7"/>
  <c r="AE8059" i="7"/>
  <c r="U8051" i="7"/>
  <c r="AE8051" i="7"/>
  <c r="AF8051" i="7" s="1"/>
  <c r="U8043" i="7"/>
  <c r="AE8043" i="7"/>
  <c r="U8035" i="7"/>
  <c r="AE8035" i="7"/>
  <c r="U8027" i="7"/>
  <c r="AE8027" i="7"/>
  <c r="U8019" i="7"/>
  <c r="AE8019" i="7"/>
  <c r="AF8019" i="7" s="1"/>
  <c r="U8011" i="7"/>
  <c r="AE8011" i="7"/>
  <c r="U8003" i="7"/>
  <c r="AE8003" i="7"/>
  <c r="U7995" i="7"/>
  <c r="AE7995" i="7"/>
  <c r="U7987" i="7"/>
  <c r="AE7987" i="7"/>
  <c r="AF7987" i="7" s="1"/>
  <c r="U7979" i="7"/>
  <c r="AE7979" i="7"/>
  <c r="U7971" i="7"/>
  <c r="AE7971" i="7"/>
  <c r="U7963" i="7"/>
  <c r="AE7963" i="7"/>
  <c r="U7955" i="7"/>
  <c r="AE7955" i="7"/>
  <c r="AF7955" i="7" s="1"/>
  <c r="U7947" i="7"/>
  <c r="AE7947" i="7"/>
  <c r="U7939" i="7"/>
  <c r="AE7939" i="7"/>
  <c r="U7931" i="7"/>
  <c r="AE7931" i="7"/>
  <c r="U7923" i="7"/>
  <c r="AE7923" i="7"/>
  <c r="AF7923" i="7" s="1"/>
  <c r="U7915" i="7"/>
  <c r="AE7915" i="7"/>
  <c r="U7907" i="7"/>
  <c r="AE7907" i="7"/>
  <c r="U7899" i="7"/>
  <c r="AE7899" i="7"/>
  <c r="U7891" i="7"/>
  <c r="AE7891" i="7"/>
  <c r="AF7891" i="7" s="1"/>
  <c r="U7883" i="7"/>
  <c r="AE7883" i="7"/>
  <c r="U7875" i="7"/>
  <c r="AE7875" i="7"/>
  <c r="U7867" i="7"/>
  <c r="AE7867" i="7"/>
  <c r="U7859" i="7"/>
  <c r="AE7859" i="7"/>
  <c r="AF7859" i="7" s="1"/>
  <c r="U7851" i="7"/>
  <c r="AE7851" i="7"/>
  <c r="U7843" i="7"/>
  <c r="AE7843" i="7"/>
  <c r="U7835" i="7"/>
  <c r="AE7835" i="7"/>
  <c r="U7827" i="7"/>
  <c r="AE7827" i="7"/>
  <c r="AF7827" i="7" s="1"/>
  <c r="U7819" i="7"/>
  <c r="AE7819" i="7"/>
  <c r="U7811" i="7"/>
  <c r="AE7811" i="7"/>
  <c r="U7803" i="7"/>
  <c r="AE7803" i="7"/>
  <c r="U7795" i="7"/>
  <c r="AE7795" i="7"/>
  <c r="AF7795" i="7" s="1"/>
  <c r="U7787" i="7"/>
  <c r="AE7787" i="7"/>
  <c r="U7779" i="7"/>
  <c r="AE7779" i="7"/>
  <c r="U7771" i="7"/>
  <c r="AE7771" i="7"/>
  <c r="U7763" i="7"/>
  <c r="AE7763" i="7"/>
  <c r="AF7763" i="7" s="1"/>
  <c r="U7755" i="7"/>
  <c r="AE7755" i="7"/>
  <c r="U7747" i="7"/>
  <c r="AE7747" i="7"/>
  <c r="U7739" i="7"/>
  <c r="AE7739" i="7"/>
  <c r="U7731" i="7"/>
  <c r="AE7731" i="7"/>
  <c r="AF7731" i="7" s="1"/>
  <c r="U7723" i="7"/>
  <c r="AE7723" i="7"/>
  <c r="U7715" i="7"/>
  <c r="AE7715" i="7"/>
  <c r="U7707" i="7"/>
  <c r="AE7707" i="7"/>
  <c r="U7699" i="7"/>
  <c r="AE7699" i="7"/>
  <c r="AF7699" i="7" s="1"/>
  <c r="U7691" i="7"/>
  <c r="AE7691" i="7"/>
  <c r="U7683" i="7"/>
  <c r="AE7683" i="7"/>
  <c r="U7675" i="7"/>
  <c r="AE7675" i="7"/>
  <c r="U7667" i="7"/>
  <c r="AE7667" i="7"/>
  <c r="AF7667" i="7" s="1"/>
  <c r="U7659" i="7"/>
  <c r="AE7659" i="7"/>
  <c r="U7651" i="7"/>
  <c r="AE7651" i="7"/>
  <c r="U7643" i="7"/>
  <c r="AE7643" i="7"/>
  <c r="U7635" i="7"/>
  <c r="AE7635" i="7"/>
  <c r="AF7635" i="7" s="1"/>
  <c r="U7627" i="7"/>
  <c r="AE7627" i="7"/>
  <c r="U7619" i="7"/>
  <c r="AE7619" i="7"/>
  <c r="U7611" i="7"/>
  <c r="AE7611" i="7"/>
  <c r="U7603" i="7"/>
  <c r="AE7603" i="7"/>
  <c r="AF7603" i="7" s="1"/>
  <c r="U7595" i="7"/>
  <c r="AE7595" i="7"/>
  <c r="U7587" i="7"/>
  <c r="AE7587" i="7"/>
  <c r="U7579" i="7"/>
  <c r="AE7579" i="7"/>
  <c r="U7571" i="7"/>
  <c r="AE7571" i="7"/>
  <c r="AF7571" i="7" s="1"/>
  <c r="U7563" i="7"/>
  <c r="AE7563" i="7"/>
  <c r="U7555" i="7"/>
  <c r="AE7555" i="7"/>
  <c r="U7547" i="7"/>
  <c r="AE7547" i="7"/>
  <c r="U7539" i="7"/>
  <c r="AE7539" i="7"/>
  <c r="AF7539" i="7" s="1"/>
  <c r="U7531" i="7"/>
  <c r="AE7531" i="7"/>
  <c r="U7523" i="7"/>
  <c r="AE7523" i="7"/>
  <c r="U7515" i="7"/>
  <c r="AE7515" i="7"/>
  <c r="U7507" i="7"/>
  <c r="AE7507" i="7"/>
  <c r="AF7507" i="7" s="1"/>
  <c r="U7499" i="7"/>
  <c r="AE7499" i="7"/>
  <c r="U7491" i="7"/>
  <c r="AE7491" i="7"/>
  <c r="U7483" i="7"/>
  <c r="AE7483" i="7"/>
  <c r="U7475" i="7"/>
  <c r="AE7475" i="7"/>
  <c r="AF7475" i="7" s="1"/>
  <c r="U7467" i="7"/>
  <c r="AE7467" i="7"/>
  <c r="U7459" i="7"/>
  <c r="AE7459" i="7"/>
  <c r="U7451" i="7"/>
  <c r="AE7451" i="7"/>
  <c r="U7443" i="7"/>
  <c r="AE7443" i="7"/>
  <c r="AF7443" i="7" s="1"/>
  <c r="U7435" i="7"/>
  <c r="AE7435" i="7"/>
  <c r="U7427" i="7"/>
  <c r="AE7427" i="7"/>
  <c r="U7419" i="7"/>
  <c r="AE7419" i="7"/>
  <c r="U7411" i="7"/>
  <c r="AE7411" i="7"/>
  <c r="AF7411" i="7" s="1"/>
  <c r="U7403" i="7"/>
  <c r="AE7403" i="7"/>
  <c r="U7395" i="7"/>
  <c r="AE7395" i="7"/>
  <c r="U7387" i="7"/>
  <c r="AE7387" i="7"/>
  <c r="U7379" i="7"/>
  <c r="AE7379" i="7"/>
  <c r="AF7379" i="7" s="1"/>
  <c r="U7371" i="7"/>
  <c r="AE7371" i="7"/>
  <c r="U7363" i="7"/>
  <c r="AE7363" i="7"/>
  <c r="U7355" i="7"/>
  <c r="AE7355" i="7"/>
  <c r="U7347" i="7"/>
  <c r="AE7347" i="7"/>
  <c r="AF7347" i="7" s="1"/>
  <c r="U7339" i="7"/>
  <c r="AE7339" i="7"/>
  <c r="U7331" i="7"/>
  <c r="AE7331" i="7"/>
  <c r="U7323" i="7"/>
  <c r="AE7323" i="7"/>
  <c r="U7315" i="7"/>
  <c r="AE7315" i="7"/>
  <c r="AF7315" i="7" s="1"/>
  <c r="U7307" i="7"/>
  <c r="AE7307" i="7"/>
  <c r="U7299" i="7"/>
  <c r="AE7299" i="7"/>
  <c r="U7291" i="7"/>
  <c r="AE7291" i="7"/>
  <c r="U7283" i="7"/>
  <c r="AE7283" i="7"/>
  <c r="AF7283" i="7" s="1"/>
  <c r="U7275" i="7"/>
  <c r="AE7275" i="7"/>
  <c r="U7267" i="7"/>
  <c r="AE7267" i="7"/>
  <c r="U7259" i="7"/>
  <c r="AE7259" i="7"/>
  <c r="U7251" i="7"/>
  <c r="AE7251" i="7"/>
  <c r="AF7251" i="7" s="1"/>
  <c r="U7243" i="7"/>
  <c r="AE7243" i="7"/>
  <c r="U7235" i="7"/>
  <c r="AE7235" i="7"/>
  <c r="U7227" i="7"/>
  <c r="AE7227" i="7"/>
  <c r="U7219" i="7"/>
  <c r="AE7219" i="7"/>
  <c r="AF7219" i="7" s="1"/>
  <c r="U7211" i="7"/>
  <c r="AE7211" i="7"/>
  <c r="U7203" i="7"/>
  <c r="AE7203" i="7"/>
  <c r="U7195" i="7"/>
  <c r="AE7195" i="7"/>
  <c r="U7187" i="7"/>
  <c r="AE7187" i="7"/>
  <c r="AF7187" i="7" s="1"/>
  <c r="U7179" i="7"/>
  <c r="AE7179" i="7"/>
  <c r="U7171" i="7"/>
  <c r="AE7171" i="7"/>
  <c r="U7163" i="7"/>
  <c r="AE7163" i="7"/>
  <c r="U7155" i="7"/>
  <c r="AE7155" i="7"/>
  <c r="AF7155" i="7" s="1"/>
  <c r="U7147" i="7"/>
  <c r="AE7147" i="7"/>
  <c r="U7139" i="7"/>
  <c r="AE7139" i="7"/>
  <c r="U7131" i="7"/>
  <c r="AE7131" i="7"/>
  <c r="U7123" i="7"/>
  <c r="AE7123" i="7"/>
  <c r="AF7123" i="7" s="1"/>
  <c r="U7115" i="7"/>
  <c r="AE7115" i="7"/>
  <c r="U7107" i="7"/>
  <c r="AE7107" i="7"/>
  <c r="U7099" i="7"/>
  <c r="AE7099" i="7"/>
  <c r="U7091" i="7"/>
  <c r="AE7091" i="7"/>
  <c r="AF7091" i="7" s="1"/>
  <c r="U7083" i="7"/>
  <c r="AE7083" i="7"/>
  <c r="U7075" i="7"/>
  <c r="AE7075" i="7"/>
  <c r="U7067" i="7"/>
  <c r="AE7067" i="7"/>
  <c r="U7059" i="7"/>
  <c r="AE7059" i="7"/>
  <c r="AF7059" i="7" s="1"/>
  <c r="U7051" i="7"/>
  <c r="AE7051" i="7"/>
  <c r="U7043" i="7"/>
  <c r="AE7043" i="7"/>
  <c r="U7035" i="7"/>
  <c r="AE7035" i="7"/>
  <c r="U7027" i="7"/>
  <c r="AE7027" i="7"/>
  <c r="AF7027" i="7" s="1"/>
  <c r="U7019" i="7"/>
  <c r="AE7019" i="7"/>
  <c r="U7011" i="7"/>
  <c r="AE7011" i="7"/>
  <c r="U7003" i="7"/>
  <c r="AE7003" i="7"/>
  <c r="U6995" i="7"/>
  <c r="AE6995" i="7"/>
  <c r="AF6995" i="7" s="1"/>
  <c r="U6987" i="7"/>
  <c r="AE6987" i="7"/>
  <c r="U6979" i="7"/>
  <c r="AE6979" i="7"/>
  <c r="U6971" i="7"/>
  <c r="AE6971" i="7"/>
  <c r="U6963" i="7"/>
  <c r="AE6963" i="7"/>
  <c r="AF6963" i="7" s="1"/>
  <c r="U6955" i="7"/>
  <c r="AE6955" i="7"/>
  <c r="U6947" i="7"/>
  <c r="AE6947" i="7"/>
  <c r="U6939" i="7"/>
  <c r="AE6939" i="7"/>
  <c r="U6931" i="7"/>
  <c r="AE6931" i="7"/>
  <c r="AF6931" i="7" s="1"/>
  <c r="U6923" i="7"/>
  <c r="AE6923" i="7"/>
  <c r="U6915" i="7"/>
  <c r="AE6915" i="7"/>
  <c r="U6907" i="7"/>
  <c r="AE6907" i="7"/>
  <c r="U6899" i="7"/>
  <c r="AE6899" i="7"/>
  <c r="AF6899" i="7" s="1"/>
  <c r="U6891" i="7"/>
  <c r="AE6891" i="7"/>
  <c r="U6883" i="7"/>
  <c r="AE6883" i="7"/>
  <c r="U6875" i="7"/>
  <c r="AE6875" i="7"/>
  <c r="U6867" i="7"/>
  <c r="AE6867" i="7"/>
  <c r="AF6867" i="7" s="1"/>
  <c r="U6859" i="7"/>
  <c r="AE6859" i="7"/>
  <c r="U6851" i="7"/>
  <c r="AE6851" i="7"/>
  <c r="U6843" i="7"/>
  <c r="AE6843" i="7"/>
  <c r="U6835" i="7"/>
  <c r="AE6835" i="7"/>
  <c r="AF6835" i="7" s="1"/>
  <c r="U6827" i="7"/>
  <c r="AE6827" i="7"/>
  <c r="U6819" i="7"/>
  <c r="AE6819" i="7"/>
  <c r="U6811" i="7"/>
  <c r="AE6811" i="7"/>
  <c r="U6803" i="7"/>
  <c r="AE6803" i="7"/>
  <c r="AF6803" i="7" s="1"/>
  <c r="U6795" i="7"/>
  <c r="AE6795" i="7"/>
  <c r="U6787" i="7"/>
  <c r="AE6787" i="7"/>
  <c r="U6779" i="7"/>
  <c r="AE6779" i="7"/>
  <c r="U6771" i="7"/>
  <c r="AE6771" i="7"/>
  <c r="AF6771" i="7" s="1"/>
  <c r="U6763" i="7"/>
  <c r="AE6763" i="7"/>
  <c r="U6755" i="7"/>
  <c r="AE6755" i="7"/>
  <c r="U6747" i="7"/>
  <c r="AE6747" i="7"/>
  <c r="U6739" i="7"/>
  <c r="AE6739" i="7"/>
  <c r="AF6739" i="7" s="1"/>
  <c r="U6731" i="7"/>
  <c r="AE6731" i="7"/>
  <c r="U6723" i="7"/>
  <c r="AE6723" i="7"/>
  <c r="U6715" i="7"/>
  <c r="AE6715" i="7"/>
  <c r="U6707" i="7"/>
  <c r="AE6707" i="7"/>
  <c r="AF6707" i="7" s="1"/>
  <c r="U6699" i="7"/>
  <c r="AE6699" i="7"/>
  <c r="U6691" i="7"/>
  <c r="AE6691" i="7"/>
  <c r="U6683" i="7"/>
  <c r="AE6683" i="7"/>
  <c r="U6675" i="7"/>
  <c r="AE6675" i="7"/>
  <c r="AF6675" i="7" s="1"/>
  <c r="U6667" i="7"/>
  <c r="AE6667" i="7"/>
  <c r="U6659" i="7"/>
  <c r="AE6659" i="7"/>
  <c r="U6651" i="7"/>
  <c r="AE6651" i="7"/>
  <c r="U6643" i="7"/>
  <c r="AE6643" i="7"/>
  <c r="AF6643" i="7" s="1"/>
  <c r="U6635" i="7"/>
  <c r="AE6635" i="7"/>
  <c r="U6627" i="7"/>
  <c r="AE6627" i="7"/>
  <c r="U6619" i="7"/>
  <c r="AE6619" i="7"/>
  <c r="U6611" i="7"/>
  <c r="AE6611" i="7"/>
  <c r="AF6611" i="7" s="1"/>
  <c r="U6603" i="7"/>
  <c r="AE6603" i="7"/>
  <c r="U6595" i="7"/>
  <c r="AE6595" i="7"/>
  <c r="U6587" i="7"/>
  <c r="AE6587" i="7"/>
  <c r="U6579" i="7"/>
  <c r="AE6579" i="7"/>
  <c r="AF6579" i="7" s="1"/>
  <c r="U6571" i="7"/>
  <c r="AE6571" i="7"/>
  <c r="U6563" i="7"/>
  <c r="AE6563" i="7"/>
  <c r="U6555" i="7"/>
  <c r="AE6555" i="7"/>
  <c r="U6547" i="7"/>
  <c r="AE6547" i="7"/>
  <c r="AF6547" i="7" s="1"/>
  <c r="U6539" i="7"/>
  <c r="AE6539" i="7"/>
  <c r="U6531" i="7"/>
  <c r="AE6531" i="7"/>
  <c r="U6523" i="7"/>
  <c r="AE6523" i="7"/>
  <c r="U6515" i="7"/>
  <c r="AE6515" i="7"/>
  <c r="AF6515" i="7" s="1"/>
  <c r="U6507" i="7"/>
  <c r="AE6507" i="7"/>
  <c r="U6499" i="7"/>
  <c r="AE6499" i="7"/>
  <c r="U6491" i="7"/>
  <c r="AE6491" i="7"/>
  <c r="U6483" i="7"/>
  <c r="AE6483" i="7"/>
  <c r="AF6483" i="7" s="1"/>
  <c r="U6475" i="7"/>
  <c r="AE6475" i="7"/>
  <c r="U6467" i="7"/>
  <c r="AE6467" i="7"/>
  <c r="U6459" i="7"/>
  <c r="AE6459" i="7"/>
  <c r="U6451" i="7"/>
  <c r="AE6451" i="7"/>
  <c r="AF6451" i="7" s="1"/>
  <c r="U6443" i="7"/>
  <c r="AE6443" i="7"/>
  <c r="U6435" i="7"/>
  <c r="AE6435" i="7"/>
  <c r="U6427" i="7"/>
  <c r="AE6427" i="7"/>
  <c r="U6419" i="7"/>
  <c r="AE6419" i="7"/>
  <c r="AF6419" i="7" s="1"/>
  <c r="U6411" i="7"/>
  <c r="AE6411" i="7"/>
  <c r="U6403" i="7"/>
  <c r="AE6403" i="7"/>
  <c r="U6395" i="7"/>
  <c r="AE6395" i="7"/>
  <c r="U6387" i="7"/>
  <c r="AE6387" i="7"/>
  <c r="AF6387" i="7" s="1"/>
  <c r="U6379" i="7"/>
  <c r="AE6379" i="7"/>
  <c r="U6371" i="7"/>
  <c r="AE6371" i="7"/>
  <c r="U6363" i="7"/>
  <c r="AE6363" i="7"/>
  <c r="U6355" i="7"/>
  <c r="AE6355" i="7"/>
  <c r="AF6355" i="7" s="1"/>
  <c r="U6347" i="7"/>
  <c r="AE6347" i="7"/>
  <c r="U6339" i="7"/>
  <c r="AE6339" i="7"/>
  <c r="U6331" i="7"/>
  <c r="AE6331" i="7"/>
  <c r="U6323" i="7"/>
  <c r="AE6323" i="7"/>
  <c r="AF6323" i="7" s="1"/>
  <c r="U6315" i="7"/>
  <c r="AE6315" i="7"/>
  <c r="U6307" i="7"/>
  <c r="AE6307" i="7"/>
  <c r="U6299" i="7"/>
  <c r="AE6299" i="7"/>
  <c r="U6291" i="7"/>
  <c r="AE6291" i="7"/>
  <c r="AF6291" i="7" s="1"/>
  <c r="U6283" i="7"/>
  <c r="AE6283" i="7"/>
  <c r="U6275" i="7"/>
  <c r="AE6275" i="7"/>
  <c r="U6267" i="7"/>
  <c r="AE6267" i="7"/>
  <c r="U6259" i="7"/>
  <c r="AE6259" i="7"/>
  <c r="AF6259" i="7" s="1"/>
  <c r="U6251" i="7"/>
  <c r="AE6251" i="7"/>
  <c r="U6243" i="7"/>
  <c r="AE6243" i="7"/>
  <c r="U6235" i="7"/>
  <c r="AE6235" i="7"/>
  <c r="U6227" i="7"/>
  <c r="AE6227" i="7"/>
  <c r="AF6227" i="7" s="1"/>
  <c r="U6219" i="7"/>
  <c r="AE6219" i="7"/>
  <c r="U6211" i="7"/>
  <c r="AE6211" i="7"/>
  <c r="U6203" i="7"/>
  <c r="AE6203" i="7"/>
  <c r="U6195" i="7"/>
  <c r="AE6195" i="7"/>
  <c r="AF6195" i="7" s="1"/>
  <c r="U6187" i="7"/>
  <c r="AE6187" i="7"/>
  <c r="U6179" i="7"/>
  <c r="AE6179" i="7"/>
  <c r="U6171" i="7"/>
  <c r="AE6171" i="7"/>
  <c r="U6163" i="7"/>
  <c r="AE6163" i="7"/>
  <c r="AF6163" i="7" s="1"/>
  <c r="U6155" i="7"/>
  <c r="AE6155" i="7"/>
  <c r="U6147" i="7"/>
  <c r="AE6147" i="7"/>
  <c r="U6139" i="7"/>
  <c r="AE6139" i="7"/>
  <c r="U6131" i="7"/>
  <c r="AE6131" i="7"/>
  <c r="AF6131" i="7" s="1"/>
  <c r="U6123" i="7"/>
  <c r="AE6123" i="7"/>
  <c r="U6115" i="7"/>
  <c r="AE6115" i="7"/>
  <c r="U6107" i="7"/>
  <c r="AE6107" i="7"/>
  <c r="U6099" i="7"/>
  <c r="AE6099" i="7"/>
  <c r="AF6099" i="7" s="1"/>
  <c r="U6091" i="7"/>
  <c r="AE6091" i="7"/>
  <c r="U6083" i="7"/>
  <c r="AE6083" i="7"/>
  <c r="U6075" i="7"/>
  <c r="AE6075" i="7"/>
  <c r="U6067" i="7"/>
  <c r="AE6067" i="7"/>
  <c r="AF6067" i="7" s="1"/>
  <c r="U6059" i="7"/>
  <c r="AE6059" i="7"/>
  <c r="U6051" i="7"/>
  <c r="AE6051" i="7"/>
  <c r="U6043" i="7"/>
  <c r="AE6043" i="7"/>
  <c r="U6035" i="7"/>
  <c r="AE6035" i="7"/>
  <c r="AF6035" i="7" s="1"/>
  <c r="U6027" i="7"/>
  <c r="AE6027" i="7"/>
  <c r="U6019" i="7"/>
  <c r="AE6019" i="7"/>
  <c r="U6011" i="7"/>
  <c r="AE6011" i="7"/>
  <c r="U6003" i="7"/>
  <c r="AE6003" i="7"/>
  <c r="AF6003" i="7" s="1"/>
  <c r="U5995" i="7"/>
  <c r="AE5995" i="7"/>
  <c r="U5987" i="7"/>
  <c r="AE5987" i="7"/>
  <c r="U5979" i="7"/>
  <c r="AE5979" i="7"/>
  <c r="U5971" i="7"/>
  <c r="AE5971" i="7"/>
  <c r="AF5971" i="7" s="1"/>
  <c r="U5963" i="7"/>
  <c r="AE5963" i="7"/>
  <c r="U5955" i="7"/>
  <c r="AE5955" i="7"/>
  <c r="U5947" i="7"/>
  <c r="AE5947" i="7"/>
  <c r="U5939" i="7"/>
  <c r="AE5939" i="7"/>
  <c r="AF5939" i="7" s="1"/>
  <c r="U5931" i="7"/>
  <c r="AE5931" i="7"/>
  <c r="U5923" i="7"/>
  <c r="AE5923" i="7"/>
  <c r="U5915" i="7"/>
  <c r="AE5915" i="7"/>
  <c r="U5907" i="7"/>
  <c r="AE5907" i="7"/>
  <c r="AF5907" i="7" s="1"/>
  <c r="U5899" i="7"/>
  <c r="AE5899" i="7"/>
  <c r="U5891" i="7"/>
  <c r="AE5891" i="7"/>
  <c r="U5883" i="7"/>
  <c r="AE5883" i="7"/>
  <c r="U5875" i="7"/>
  <c r="AE5875" i="7"/>
  <c r="AF5875" i="7" s="1"/>
  <c r="U5867" i="7"/>
  <c r="AE5867" i="7"/>
  <c r="U5859" i="7"/>
  <c r="AE5859" i="7"/>
  <c r="U5851" i="7"/>
  <c r="AE5851" i="7"/>
  <c r="U5843" i="7"/>
  <c r="AE5843" i="7"/>
  <c r="AF5843" i="7" s="1"/>
  <c r="U5835" i="7"/>
  <c r="AE5835" i="7"/>
  <c r="U5827" i="7"/>
  <c r="AE5827" i="7"/>
  <c r="U5819" i="7"/>
  <c r="AE5819" i="7"/>
  <c r="U5811" i="7"/>
  <c r="AE5811" i="7"/>
  <c r="AF5811" i="7" s="1"/>
  <c r="U5803" i="7"/>
  <c r="AE5803" i="7"/>
  <c r="U5795" i="7"/>
  <c r="AE5795" i="7"/>
  <c r="U5787" i="7"/>
  <c r="AE5787" i="7"/>
  <c r="U5779" i="7"/>
  <c r="AE5779" i="7"/>
  <c r="AF5779" i="7" s="1"/>
  <c r="U5771" i="7"/>
  <c r="AE5771" i="7"/>
  <c r="U5763" i="7"/>
  <c r="AE5763" i="7"/>
  <c r="U5755" i="7"/>
  <c r="AE5755" i="7"/>
  <c r="U5747" i="7"/>
  <c r="AE5747" i="7"/>
  <c r="AF5747" i="7" s="1"/>
  <c r="U5739" i="7"/>
  <c r="AE5739" i="7"/>
  <c r="U5731" i="7"/>
  <c r="AE5731" i="7"/>
  <c r="U5723" i="7"/>
  <c r="AE5723" i="7"/>
  <c r="U5715" i="7"/>
  <c r="AE5715" i="7"/>
  <c r="AF5715" i="7" s="1"/>
  <c r="U5707" i="7"/>
  <c r="AE5707" i="7"/>
  <c r="U5699" i="7"/>
  <c r="AE5699" i="7"/>
  <c r="U5691" i="7"/>
  <c r="AE5691" i="7"/>
  <c r="U5683" i="7"/>
  <c r="AE5683" i="7"/>
  <c r="AF5683" i="7" s="1"/>
  <c r="U5675" i="7"/>
  <c r="AE5675" i="7"/>
  <c r="U5667" i="7"/>
  <c r="AE5667" i="7"/>
  <c r="U5659" i="7"/>
  <c r="AE5659" i="7"/>
  <c r="U5651" i="7"/>
  <c r="AE5651" i="7"/>
  <c r="AF5651" i="7" s="1"/>
  <c r="U5643" i="7"/>
  <c r="AE5643" i="7"/>
  <c r="U5635" i="7"/>
  <c r="AE5635" i="7"/>
  <c r="U5627" i="7"/>
  <c r="AE5627" i="7"/>
  <c r="U5619" i="7"/>
  <c r="AE5619" i="7"/>
  <c r="AF5619" i="7" s="1"/>
  <c r="U5611" i="7"/>
  <c r="AE5611" i="7"/>
  <c r="U5603" i="7"/>
  <c r="AE5603" i="7"/>
  <c r="U5595" i="7"/>
  <c r="AE5595" i="7"/>
  <c r="U5587" i="7"/>
  <c r="AE5587" i="7"/>
  <c r="AF5587" i="7" s="1"/>
  <c r="U5579" i="7"/>
  <c r="AE5579" i="7"/>
  <c r="U5571" i="7"/>
  <c r="AE5571" i="7"/>
  <c r="U5563" i="7"/>
  <c r="AE5563" i="7"/>
  <c r="U5555" i="7"/>
  <c r="AE5555" i="7"/>
  <c r="AF5555" i="7" s="1"/>
  <c r="U5547" i="7"/>
  <c r="AE5547" i="7"/>
  <c r="U5539" i="7"/>
  <c r="AE5539" i="7"/>
  <c r="U5531" i="7"/>
  <c r="AE5531" i="7"/>
  <c r="U5523" i="7"/>
  <c r="AE5523" i="7"/>
  <c r="AF5523" i="7" s="1"/>
  <c r="U5515" i="7"/>
  <c r="AE5515" i="7"/>
  <c r="U5507" i="7"/>
  <c r="AE5507" i="7"/>
  <c r="U5499" i="7"/>
  <c r="AE5499" i="7"/>
  <c r="U5491" i="7"/>
  <c r="AE5491" i="7"/>
  <c r="AF5491" i="7" s="1"/>
  <c r="U5483" i="7"/>
  <c r="AE5483" i="7"/>
  <c r="U5475" i="7"/>
  <c r="AE5475" i="7"/>
  <c r="U5467" i="7"/>
  <c r="AE5467" i="7"/>
  <c r="U5459" i="7"/>
  <c r="AE5459" i="7"/>
  <c r="AF5459" i="7" s="1"/>
  <c r="U5451" i="7"/>
  <c r="AE5451" i="7"/>
  <c r="U5443" i="7"/>
  <c r="AE5443" i="7"/>
  <c r="U5435" i="7"/>
  <c r="AE5435" i="7"/>
  <c r="U5427" i="7"/>
  <c r="AE5427" i="7"/>
  <c r="AF5427" i="7" s="1"/>
  <c r="U5419" i="7"/>
  <c r="AE5419" i="7"/>
  <c r="U5411" i="7"/>
  <c r="AE5411" i="7"/>
  <c r="U5403" i="7"/>
  <c r="AE5403" i="7"/>
  <c r="U5395" i="7"/>
  <c r="AE5395" i="7"/>
  <c r="AF5395" i="7" s="1"/>
  <c r="U5387" i="7"/>
  <c r="AE5387" i="7"/>
  <c r="U5379" i="7"/>
  <c r="AE5379" i="7"/>
  <c r="U5371" i="7"/>
  <c r="AE5371" i="7"/>
  <c r="U5363" i="7"/>
  <c r="AE5363" i="7"/>
  <c r="AF5363" i="7" s="1"/>
  <c r="U5355" i="7"/>
  <c r="AE5355" i="7"/>
  <c r="U5347" i="7"/>
  <c r="AE5347" i="7"/>
  <c r="U5339" i="7"/>
  <c r="AE5339" i="7"/>
  <c r="U5331" i="7"/>
  <c r="AE5331" i="7"/>
  <c r="AF5331" i="7" s="1"/>
  <c r="U5323" i="7"/>
  <c r="AE5323" i="7"/>
  <c r="U5315" i="7"/>
  <c r="AE5315" i="7"/>
  <c r="U5307" i="7"/>
  <c r="AE5307" i="7"/>
  <c r="U5299" i="7"/>
  <c r="AE5299" i="7"/>
  <c r="AF5299" i="7" s="1"/>
  <c r="U5291" i="7"/>
  <c r="AE5291" i="7"/>
  <c r="U5283" i="7"/>
  <c r="AE5283" i="7"/>
  <c r="U5275" i="7"/>
  <c r="AE5275" i="7"/>
  <c r="U5267" i="7"/>
  <c r="AE5267" i="7"/>
  <c r="AF5267" i="7" s="1"/>
  <c r="U5259" i="7"/>
  <c r="AE5259" i="7"/>
  <c r="U5251" i="7"/>
  <c r="AE5251" i="7"/>
  <c r="U5243" i="7"/>
  <c r="AE5243" i="7"/>
  <c r="U5235" i="7"/>
  <c r="AE5235" i="7"/>
  <c r="AF5235" i="7" s="1"/>
  <c r="U5227" i="7"/>
  <c r="AE5227" i="7"/>
  <c r="U5219" i="7"/>
  <c r="AE5219" i="7"/>
  <c r="U5211" i="7"/>
  <c r="AE5211" i="7"/>
  <c r="U5203" i="7"/>
  <c r="AE5203" i="7"/>
  <c r="AF5203" i="7" s="1"/>
  <c r="U5195" i="7"/>
  <c r="AE5195" i="7"/>
  <c r="U5187" i="7"/>
  <c r="AE5187" i="7"/>
  <c r="U5179" i="7"/>
  <c r="AE5179" i="7"/>
  <c r="U5171" i="7"/>
  <c r="AE5171" i="7"/>
  <c r="AF5171" i="7" s="1"/>
  <c r="U5163" i="7"/>
  <c r="AE5163" i="7"/>
  <c r="U5155" i="7"/>
  <c r="AE5155" i="7"/>
  <c r="U5147" i="7"/>
  <c r="AE5147" i="7"/>
  <c r="U5139" i="7"/>
  <c r="AE5139" i="7"/>
  <c r="AF5139" i="7" s="1"/>
  <c r="U5131" i="7"/>
  <c r="AE5131" i="7"/>
  <c r="U5123" i="7"/>
  <c r="AE5123" i="7"/>
  <c r="U5115" i="7"/>
  <c r="AE5115" i="7"/>
  <c r="U5107" i="7"/>
  <c r="AE5107" i="7"/>
  <c r="AF5107" i="7" s="1"/>
  <c r="U5099" i="7"/>
  <c r="AE5099" i="7"/>
  <c r="U5091" i="7"/>
  <c r="AE5091" i="7"/>
  <c r="U5083" i="7"/>
  <c r="AE5083" i="7"/>
  <c r="U5075" i="7"/>
  <c r="AE5075" i="7"/>
  <c r="AF5075" i="7" s="1"/>
  <c r="U5067" i="7"/>
  <c r="AE5067" i="7"/>
  <c r="U5059" i="7"/>
  <c r="AE5059" i="7"/>
  <c r="U5051" i="7"/>
  <c r="AE5051" i="7"/>
  <c r="U5043" i="7"/>
  <c r="AE5043" i="7"/>
  <c r="AF5043" i="7" s="1"/>
  <c r="U5035" i="7"/>
  <c r="AE5035" i="7"/>
  <c r="U5027" i="7"/>
  <c r="AE5027" i="7"/>
  <c r="U5019" i="7"/>
  <c r="AE5019" i="7"/>
  <c r="U5011" i="7"/>
  <c r="AE5011" i="7"/>
  <c r="AF5011" i="7" s="1"/>
  <c r="U5003" i="7"/>
  <c r="AE5003" i="7"/>
  <c r="U4995" i="7"/>
  <c r="AE4995" i="7"/>
  <c r="U4987" i="7"/>
  <c r="AE4987" i="7"/>
  <c r="U4979" i="7"/>
  <c r="AE4979" i="7"/>
  <c r="AF4979" i="7" s="1"/>
  <c r="U4971" i="7"/>
  <c r="AE4971" i="7"/>
  <c r="U4963" i="7"/>
  <c r="AE4963" i="7"/>
  <c r="U4955" i="7"/>
  <c r="AE4955" i="7"/>
  <c r="U4947" i="7"/>
  <c r="AE4947" i="7"/>
  <c r="AF4947" i="7" s="1"/>
  <c r="U4939" i="7"/>
  <c r="AE4939" i="7"/>
  <c r="U4931" i="7"/>
  <c r="AE4931" i="7"/>
  <c r="U4923" i="7"/>
  <c r="AE4923" i="7"/>
  <c r="U4915" i="7"/>
  <c r="AE4915" i="7"/>
  <c r="AF4915" i="7" s="1"/>
  <c r="U4907" i="7"/>
  <c r="AE4907" i="7"/>
  <c r="U4899" i="7"/>
  <c r="AE4899" i="7"/>
  <c r="U4891" i="7"/>
  <c r="AE4891" i="7"/>
  <c r="U4883" i="7"/>
  <c r="AE4883" i="7"/>
  <c r="AF4883" i="7" s="1"/>
  <c r="U4875" i="7"/>
  <c r="AE4875" i="7"/>
  <c r="U4867" i="7"/>
  <c r="AE4867" i="7"/>
  <c r="U4859" i="7"/>
  <c r="AE4859" i="7"/>
  <c r="U4851" i="7"/>
  <c r="AE4851" i="7"/>
  <c r="AF4851" i="7" s="1"/>
  <c r="U4843" i="7"/>
  <c r="AE4843" i="7"/>
  <c r="U4835" i="7"/>
  <c r="AE4835" i="7"/>
  <c r="U4827" i="7"/>
  <c r="AE4827" i="7"/>
  <c r="U4819" i="7"/>
  <c r="AE4819" i="7"/>
  <c r="AF4819" i="7" s="1"/>
  <c r="U4811" i="7"/>
  <c r="AE4811" i="7"/>
  <c r="U4803" i="7"/>
  <c r="AE4803" i="7"/>
  <c r="U4795" i="7"/>
  <c r="AE4795" i="7"/>
  <c r="U4787" i="7"/>
  <c r="AE4787" i="7"/>
  <c r="AF4787" i="7" s="1"/>
  <c r="U4779" i="7"/>
  <c r="AE4779" i="7"/>
  <c r="U4771" i="7"/>
  <c r="AE4771" i="7"/>
  <c r="U4763" i="7"/>
  <c r="AE4763" i="7"/>
  <c r="U4755" i="7"/>
  <c r="AE4755" i="7"/>
  <c r="AF4755" i="7" s="1"/>
  <c r="U4747" i="7"/>
  <c r="AE4747" i="7"/>
  <c r="U4739" i="7"/>
  <c r="AE4739" i="7"/>
  <c r="U4731" i="7"/>
  <c r="AE4731" i="7"/>
  <c r="U4723" i="7"/>
  <c r="AE4723" i="7"/>
  <c r="AF4723" i="7" s="1"/>
  <c r="U4715" i="7"/>
  <c r="AE4715" i="7"/>
  <c r="U4707" i="7"/>
  <c r="AE4707" i="7"/>
  <c r="U4699" i="7"/>
  <c r="AE4699" i="7"/>
  <c r="U4691" i="7"/>
  <c r="AE4691" i="7"/>
  <c r="AF4691" i="7" s="1"/>
  <c r="U4683" i="7"/>
  <c r="AE4683" i="7"/>
  <c r="U4675" i="7"/>
  <c r="AE4675" i="7"/>
  <c r="U4667" i="7"/>
  <c r="AE4667" i="7"/>
  <c r="U4659" i="7"/>
  <c r="AE4659" i="7"/>
  <c r="AF4659" i="7" s="1"/>
  <c r="U4651" i="7"/>
  <c r="AE4651" i="7"/>
  <c r="U4643" i="7"/>
  <c r="AE4643" i="7"/>
  <c r="U4635" i="7"/>
  <c r="AE4635" i="7"/>
  <c r="U4627" i="7"/>
  <c r="AE4627" i="7"/>
  <c r="AF4627" i="7" s="1"/>
  <c r="U4619" i="7"/>
  <c r="AE4619" i="7"/>
  <c r="U4611" i="7"/>
  <c r="AE4611" i="7"/>
  <c r="U4603" i="7"/>
  <c r="AE4603" i="7"/>
  <c r="U4595" i="7"/>
  <c r="AE4595" i="7"/>
  <c r="AF4595" i="7" s="1"/>
  <c r="U4587" i="7"/>
  <c r="AE4587" i="7"/>
  <c r="U4579" i="7"/>
  <c r="AE4579" i="7"/>
  <c r="U4571" i="7"/>
  <c r="AE4571" i="7"/>
  <c r="U4563" i="7"/>
  <c r="AE4563" i="7"/>
  <c r="AF4563" i="7" s="1"/>
  <c r="U4555" i="7"/>
  <c r="AE4555" i="7"/>
  <c r="U4547" i="7"/>
  <c r="AE4547" i="7"/>
  <c r="U4539" i="7"/>
  <c r="AE4539" i="7"/>
  <c r="U4531" i="7"/>
  <c r="AE4531" i="7"/>
  <c r="AF4531" i="7" s="1"/>
  <c r="U4523" i="7"/>
  <c r="AE4523" i="7"/>
  <c r="U4515" i="7"/>
  <c r="AE4515" i="7"/>
  <c r="U4507" i="7"/>
  <c r="AE4507" i="7"/>
  <c r="U4499" i="7"/>
  <c r="AE4499" i="7"/>
  <c r="AF4499" i="7" s="1"/>
  <c r="U4491" i="7"/>
  <c r="AE4491" i="7"/>
  <c r="U4483" i="7"/>
  <c r="AE4483" i="7"/>
  <c r="U4475" i="7"/>
  <c r="AE4475" i="7"/>
  <c r="U4467" i="7"/>
  <c r="AE4467" i="7"/>
  <c r="AF4467" i="7" s="1"/>
  <c r="U4459" i="7"/>
  <c r="AE4459" i="7"/>
  <c r="AF4459" i="7" s="1"/>
  <c r="U4451" i="7"/>
  <c r="AE4451" i="7"/>
  <c r="AF4451" i="7" s="1"/>
  <c r="U4443" i="7"/>
  <c r="AE4443" i="7"/>
  <c r="AF4443" i="7" s="1"/>
  <c r="U4435" i="7"/>
  <c r="AE4435" i="7"/>
  <c r="AF4435" i="7" s="1"/>
  <c r="U4427" i="7"/>
  <c r="AE4427" i="7"/>
  <c r="AF4427" i="7" s="1"/>
  <c r="U4419" i="7"/>
  <c r="AE4419" i="7"/>
  <c r="AF4419" i="7" s="1"/>
  <c r="U4411" i="7"/>
  <c r="AE4411" i="7"/>
  <c r="AF4411" i="7" s="1"/>
  <c r="U4403" i="7"/>
  <c r="AE4403" i="7"/>
  <c r="AF4403" i="7" s="1"/>
  <c r="U4395" i="7"/>
  <c r="AE4395" i="7"/>
  <c r="AF4395" i="7" s="1"/>
  <c r="U4387" i="7"/>
  <c r="AE4387" i="7"/>
  <c r="AF4387" i="7" s="1"/>
  <c r="U4379" i="7"/>
  <c r="AE4379" i="7"/>
  <c r="AF4379" i="7" s="1"/>
  <c r="U4371" i="7"/>
  <c r="AE4371" i="7"/>
  <c r="AF4371" i="7" s="1"/>
  <c r="U4363" i="7"/>
  <c r="AE4363" i="7"/>
  <c r="AF4363" i="7" s="1"/>
  <c r="U4355" i="7"/>
  <c r="AE4355" i="7"/>
  <c r="AF4355" i="7" s="1"/>
  <c r="U4347" i="7"/>
  <c r="AE4347" i="7"/>
  <c r="AF4347" i="7" s="1"/>
  <c r="U4339" i="7"/>
  <c r="AE4339" i="7"/>
  <c r="AF4339" i="7" s="1"/>
  <c r="U4331" i="7"/>
  <c r="AE4331" i="7"/>
  <c r="AF4331" i="7" s="1"/>
  <c r="U4323" i="7"/>
  <c r="AE4323" i="7"/>
  <c r="AF4323" i="7" s="1"/>
  <c r="U4315" i="7"/>
  <c r="AE4315" i="7"/>
  <c r="AF4315" i="7" s="1"/>
  <c r="U4307" i="7"/>
  <c r="AE4307" i="7"/>
  <c r="AF4307" i="7" s="1"/>
  <c r="U4299" i="7"/>
  <c r="AE4299" i="7"/>
  <c r="AF4299" i="7" s="1"/>
  <c r="U4291" i="7"/>
  <c r="AE4291" i="7"/>
  <c r="AF4291" i="7" s="1"/>
  <c r="U4283" i="7"/>
  <c r="AE4283" i="7"/>
  <c r="AF4283" i="7" s="1"/>
  <c r="U4275" i="7"/>
  <c r="AE4275" i="7"/>
  <c r="AF4275" i="7" s="1"/>
  <c r="U4267" i="7"/>
  <c r="AE4267" i="7"/>
  <c r="AF4267" i="7" s="1"/>
  <c r="U4259" i="7"/>
  <c r="AE4259" i="7"/>
  <c r="AF4259" i="7" s="1"/>
  <c r="U4251" i="7"/>
  <c r="AE4251" i="7"/>
  <c r="AF4251" i="7" s="1"/>
  <c r="U4243" i="7"/>
  <c r="AE4243" i="7"/>
  <c r="AF4243" i="7" s="1"/>
  <c r="U4235" i="7"/>
  <c r="AE4235" i="7"/>
  <c r="U4227" i="7"/>
  <c r="AE4227" i="7"/>
  <c r="AF4227" i="7" s="1"/>
  <c r="U4219" i="7"/>
  <c r="AE4219" i="7"/>
  <c r="U4211" i="7"/>
  <c r="AE4211" i="7"/>
  <c r="AF4211" i="7" s="1"/>
  <c r="U4203" i="7"/>
  <c r="AE4203" i="7"/>
  <c r="AF4203" i="7" s="1"/>
  <c r="U4195" i="7"/>
  <c r="AE4195" i="7"/>
  <c r="AF4195" i="7" s="1"/>
  <c r="U4187" i="7"/>
  <c r="AE4187" i="7"/>
  <c r="U4179" i="7"/>
  <c r="AE4179" i="7"/>
  <c r="AF4179" i="7" s="1"/>
  <c r="U4171" i="7"/>
  <c r="AE4171" i="7"/>
  <c r="U4163" i="7"/>
  <c r="AE4163" i="7"/>
  <c r="AF4163" i="7" s="1"/>
  <c r="U4155" i="7"/>
  <c r="AE4155" i="7"/>
  <c r="U4147" i="7"/>
  <c r="AE4147" i="7"/>
  <c r="AF4147" i="7" s="1"/>
  <c r="U4139" i="7"/>
  <c r="AE4139" i="7"/>
  <c r="U4131" i="7"/>
  <c r="AE4131" i="7"/>
  <c r="AF4131" i="7" s="1"/>
  <c r="U4123" i="7"/>
  <c r="AE4123" i="7"/>
  <c r="U4115" i="7"/>
  <c r="AE4115" i="7"/>
  <c r="AF4115" i="7" s="1"/>
  <c r="U4107" i="7"/>
  <c r="AE4107" i="7"/>
  <c r="U4099" i="7"/>
  <c r="AE4099" i="7"/>
  <c r="AF4099" i="7" s="1"/>
  <c r="U4091" i="7"/>
  <c r="AE4091" i="7"/>
  <c r="U4083" i="7"/>
  <c r="AE4083" i="7"/>
  <c r="AF4083" i="7" s="1"/>
  <c r="U4075" i="7"/>
  <c r="AE4075" i="7"/>
  <c r="U4067" i="7"/>
  <c r="AE4067" i="7"/>
  <c r="AF4067" i="7" s="1"/>
  <c r="U4059" i="7"/>
  <c r="AE4059" i="7"/>
  <c r="U4051" i="7"/>
  <c r="AE4051" i="7"/>
  <c r="AF4051" i="7" s="1"/>
  <c r="U4043" i="7"/>
  <c r="AE4043" i="7"/>
  <c r="U4035" i="7"/>
  <c r="AE4035" i="7"/>
  <c r="AF4035" i="7" s="1"/>
  <c r="U4027" i="7"/>
  <c r="AE4027" i="7"/>
  <c r="AF4027" i="7" s="1"/>
  <c r="U4019" i="7"/>
  <c r="AE4019" i="7"/>
  <c r="AF4019" i="7" s="1"/>
  <c r="U4011" i="7"/>
  <c r="AE4011" i="7"/>
  <c r="U4003" i="7"/>
  <c r="AE4003" i="7"/>
  <c r="AF4003" i="7" s="1"/>
  <c r="U3995" i="7"/>
  <c r="AE3995" i="7"/>
  <c r="U3987" i="7"/>
  <c r="AE3987" i="7"/>
  <c r="AF3987" i="7" s="1"/>
  <c r="U3979" i="7"/>
  <c r="AE3979" i="7"/>
  <c r="U3971" i="7"/>
  <c r="AE3971" i="7"/>
  <c r="AF3971" i="7" s="1"/>
  <c r="U3963" i="7"/>
  <c r="AE3963" i="7"/>
  <c r="U3955" i="7"/>
  <c r="AE3955" i="7"/>
  <c r="AF3955" i="7" s="1"/>
  <c r="U3947" i="7"/>
  <c r="AE3947" i="7"/>
  <c r="AF3947" i="7" s="1"/>
  <c r="U3939" i="7"/>
  <c r="AE3939" i="7"/>
  <c r="AF3939" i="7" s="1"/>
  <c r="U3931" i="7"/>
  <c r="AE3931" i="7"/>
  <c r="U3923" i="7"/>
  <c r="AE3923" i="7"/>
  <c r="AF3923" i="7" s="1"/>
  <c r="U3915" i="7"/>
  <c r="AE3915" i="7"/>
  <c r="U3907" i="7"/>
  <c r="AE3907" i="7"/>
  <c r="AF3907" i="7" s="1"/>
  <c r="U3899" i="7"/>
  <c r="AE3899" i="7"/>
  <c r="U3891" i="7"/>
  <c r="AE3891" i="7"/>
  <c r="AF3891" i="7" s="1"/>
  <c r="U3883" i="7"/>
  <c r="AE3883" i="7"/>
  <c r="U3875" i="7"/>
  <c r="AE3875" i="7"/>
  <c r="AF3875" i="7" s="1"/>
  <c r="U3867" i="7"/>
  <c r="AE3867" i="7"/>
  <c r="U3859" i="7"/>
  <c r="AE3859" i="7"/>
  <c r="AF3859" i="7" s="1"/>
  <c r="U3851" i="7"/>
  <c r="AE3851" i="7"/>
  <c r="U3843" i="7"/>
  <c r="AE3843" i="7"/>
  <c r="AF3843" i="7" s="1"/>
  <c r="U3835" i="7"/>
  <c r="AE3835" i="7"/>
  <c r="U3827" i="7"/>
  <c r="AE3827" i="7"/>
  <c r="AF3827" i="7" s="1"/>
  <c r="U3819" i="7"/>
  <c r="AE3819" i="7"/>
  <c r="U3811" i="7"/>
  <c r="AE3811" i="7"/>
  <c r="AF3811" i="7" s="1"/>
  <c r="U3803" i="7"/>
  <c r="AE3803" i="7"/>
  <c r="U3795" i="7"/>
  <c r="AE3795" i="7"/>
  <c r="AF3795" i="7" s="1"/>
  <c r="U3787" i="7"/>
  <c r="AE3787" i="7"/>
  <c r="U3779" i="7"/>
  <c r="AE3779" i="7"/>
  <c r="AF3779" i="7" s="1"/>
  <c r="U3771" i="7"/>
  <c r="AE3771" i="7"/>
  <c r="AF3771" i="7" s="1"/>
  <c r="U3763" i="7"/>
  <c r="AE3763" i="7"/>
  <c r="AF3763" i="7" s="1"/>
  <c r="U3755" i="7"/>
  <c r="AE3755" i="7"/>
  <c r="U3747" i="7"/>
  <c r="AE3747" i="7"/>
  <c r="AF3747" i="7" s="1"/>
  <c r="U3739" i="7"/>
  <c r="AE3739" i="7"/>
  <c r="U3731" i="7"/>
  <c r="AE3731" i="7"/>
  <c r="AF3731" i="7" s="1"/>
  <c r="U3723" i="7"/>
  <c r="AE3723" i="7"/>
  <c r="U3715" i="7"/>
  <c r="AE3715" i="7"/>
  <c r="AF3715" i="7" s="1"/>
  <c r="U3707" i="7"/>
  <c r="AE3707" i="7"/>
  <c r="U3699" i="7"/>
  <c r="AE3699" i="7"/>
  <c r="AF3699" i="7" s="1"/>
  <c r="U3691" i="7"/>
  <c r="AE3691" i="7"/>
  <c r="AF3691" i="7" s="1"/>
  <c r="U3683" i="7"/>
  <c r="AE3683" i="7"/>
  <c r="AF3683" i="7" s="1"/>
  <c r="U3675" i="7"/>
  <c r="AE3675" i="7"/>
  <c r="U3667" i="7"/>
  <c r="AE3667" i="7"/>
  <c r="AF3667" i="7" s="1"/>
  <c r="U3659" i="7"/>
  <c r="AE3659" i="7"/>
  <c r="U3651" i="7"/>
  <c r="AE3651" i="7"/>
  <c r="AF3651" i="7" s="1"/>
  <c r="U3643" i="7"/>
  <c r="AE3643" i="7"/>
  <c r="U3635" i="7"/>
  <c r="AE3635" i="7"/>
  <c r="AF3635" i="7" s="1"/>
  <c r="U3627" i="7"/>
  <c r="AE3627" i="7"/>
  <c r="U3619" i="7"/>
  <c r="AE3619" i="7"/>
  <c r="AF3619" i="7" s="1"/>
  <c r="U3611" i="7"/>
  <c r="AE3611" i="7"/>
  <c r="U3603" i="7"/>
  <c r="AE3603" i="7"/>
  <c r="AF3603" i="7" s="1"/>
  <c r="U3595" i="7"/>
  <c r="AE3595" i="7"/>
  <c r="U3587" i="7"/>
  <c r="AE3587" i="7"/>
  <c r="AF3587" i="7" s="1"/>
  <c r="U3579" i="7"/>
  <c r="AE3579" i="7"/>
  <c r="U3571" i="7"/>
  <c r="AE3571" i="7"/>
  <c r="AF3571" i="7" s="1"/>
  <c r="U3563" i="7"/>
  <c r="AE3563" i="7"/>
  <c r="U3555" i="7"/>
  <c r="AE3555" i="7"/>
  <c r="AF3555" i="7" s="1"/>
  <c r="U3547" i="7"/>
  <c r="AE3547" i="7"/>
  <c r="U3539" i="7"/>
  <c r="AE3539" i="7"/>
  <c r="AF3539" i="7" s="1"/>
  <c r="U3531" i="7"/>
  <c r="AE3531" i="7"/>
  <c r="U3523" i="7"/>
  <c r="AE3523" i="7"/>
  <c r="AF3523" i="7" s="1"/>
  <c r="U3515" i="7"/>
  <c r="AE3515" i="7"/>
  <c r="AF3515" i="7" s="1"/>
  <c r="U3507" i="7"/>
  <c r="AE3507" i="7"/>
  <c r="AF3507" i="7" s="1"/>
  <c r="U3499" i="7"/>
  <c r="AE3499" i="7"/>
  <c r="U3491" i="7"/>
  <c r="AE3491" i="7"/>
  <c r="AF3491" i="7" s="1"/>
  <c r="U3483" i="7"/>
  <c r="AE3483" i="7"/>
  <c r="U3475" i="7"/>
  <c r="AE3475" i="7"/>
  <c r="AF3475" i="7" s="1"/>
  <c r="U3467" i="7"/>
  <c r="AE3467" i="7"/>
  <c r="U3459" i="7"/>
  <c r="AE3459" i="7"/>
  <c r="AF3459" i="7" s="1"/>
  <c r="U3451" i="7"/>
  <c r="AE3451" i="7"/>
  <c r="U3443" i="7"/>
  <c r="AE3443" i="7"/>
  <c r="AF3443" i="7" s="1"/>
  <c r="U3435" i="7"/>
  <c r="AE3435" i="7"/>
  <c r="AF3435" i="7" s="1"/>
  <c r="U3427" i="7"/>
  <c r="AE3427" i="7"/>
  <c r="AF3427" i="7" s="1"/>
  <c r="U3419" i="7"/>
  <c r="AE3419" i="7"/>
  <c r="U3411" i="7"/>
  <c r="AE3411" i="7"/>
  <c r="AF3411" i="7" s="1"/>
  <c r="U3403" i="7"/>
  <c r="AE3403" i="7"/>
  <c r="U3395" i="7"/>
  <c r="AE3395" i="7"/>
  <c r="AF3395" i="7" s="1"/>
  <c r="U3387" i="7"/>
  <c r="AE3387" i="7"/>
  <c r="U3379" i="7"/>
  <c r="AE3379" i="7"/>
  <c r="AF3379" i="7" s="1"/>
  <c r="U3371" i="7"/>
  <c r="AE3371" i="7"/>
  <c r="U3363" i="7"/>
  <c r="AE3363" i="7"/>
  <c r="AF3363" i="7" s="1"/>
  <c r="U3355" i="7"/>
  <c r="AE3355" i="7"/>
  <c r="U3347" i="7"/>
  <c r="AE3347" i="7"/>
  <c r="AF3347" i="7" s="1"/>
  <c r="U3339" i="7"/>
  <c r="AE3339" i="7"/>
  <c r="U3331" i="7"/>
  <c r="AE3331" i="7"/>
  <c r="AF3331" i="7" s="1"/>
  <c r="U3323" i="7"/>
  <c r="AE3323" i="7"/>
  <c r="U3315" i="7"/>
  <c r="AE3315" i="7"/>
  <c r="AF3315" i="7" s="1"/>
  <c r="U3307" i="7"/>
  <c r="AE3307" i="7"/>
  <c r="U3299" i="7"/>
  <c r="AE3299" i="7"/>
  <c r="AF3299" i="7" s="1"/>
  <c r="U3291" i="7"/>
  <c r="AE3291" i="7"/>
  <c r="U3283" i="7"/>
  <c r="AE3283" i="7"/>
  <c r="AF3283" i="7" s="1"/>
  <c r="U3275" i="7"/>
  <c r="AE3275" i="7"/>
  <c r="U3267" i="7"/>
  <c r="AE3267" i="7"/>
  <c r="AF3267" i="7" s="1"/>
  <c r="U3259" i="7"/>
  <c r="AE3259" i="7"/>
  <c r="AF3259" i="7" s="1"/>
  <c r="U3251" i="7"/>
  <c r="AE3251" i="7"/>
  <c r="AF3251" i="7" s="1"/>
  <c r="U3243" i="7"/>
  <c r="AE3243" i="7"/>
  <c r="U3235" i="7"/>
  <c r="AE3235" i="7"/>
  <c r="AF3235" i="7" s="1"/>
  <c r="U3227" i="7"/>
  <c r="AE3227" i="7"/>
  <c r="U3219" i="7"/>
  <c r="AE3219" i="7"/>
  <c r="AF3219" i="7" s="1"/>
  <c r="U3211" i="7"/>
  <c r="AE3211" i="7"/>
  <c r="U3203" i="7"/>
  <c r="AE3203" i="7"/>
  <c r="AF3203" i="7" s="1"/>
  <c r="U3195" i="7"/>
  <c r="AE3195" i="7"/>
  <c r="U3187" i="7"/>
  <c r="AE3187" i="7"/>
  <c r="AF3187" i="7" s="1"/>
  <c r="U3179" i="7"/>
  <c r="AE3179" i="7"/>
  <c r="AF3179" i="7" s="1"/>
  <c r="U3171" i="7"/>
  <c r="AE3171" i="7"/>
  <c r="AF3171" i="7" s="1"/>
  <c r="U3163" i="7"/>
  <c r="AE3163" i="7"/>
  <c r="U3155" i="7"/>
  <c r="AE3155" i="7"/>
  <c r="AF3155" i="7" s="1"/>
  <c r="U3147" i="7"/>
  <c r="AE3147" i="7"/>
  <c r="U3139" i="7"/>
  <c r="AE3139" i="7"/>
  <c r="AF3139" i="7" s="1"/>
  <c r="U3131" i="7"/>
  <c r="AE3131" i="7"/>
  <c r="U3123" i="7"/>
  <c r="AE3123" i="7"/>
  <c r="AF3123" i="7" s="1"/>
  <c r="U3115" i="7"/>
  <c r="AE3115" i="7"/>
  <c r="U3107" i="7"/>
  <c r="AE3107" i="7"/>
  <c r="AF3107" i="7" s="1"/>
  <c r="U3099" i="7"/>
  <c r="AE3099" i="7"/>
  <c r="U3091" i="7"/>
  <c r="AE3091" i="7"/>
  <c r="AF3091" i="7" s="1"/>
  <c r="U3083" i="7"/>
  <c r="AE3083" i="7"/>
  <c r="U3075" i="7"/>
  <c r="AE3075" i="7"/>
  <c r="AF3075" i="7" s="1"/>
  <c r="U3067" i="7"/>
  <c r="AE3067" i="7"/>
  <c r="U3059" i="7"/>
  <c r="AE3059" i="7"/>
  <c r="AF3059" i="7" s="1"/>
  <c r="U3051" i="7"/>
  <c r="AE3051" i="7"/>
  <c r="U3043" i="7"/>
  <c r="AE3043" i="7"/>
  <c r="AF3043" i="7" s="1"/>
  <c r="U3035" i="7"/>
  <c r="AE3035" i="7"/>
  <c r="U3027" i="7"/>
  <c r="AE3027" i="7"/>
  <c r="AF3027" i="7" s="1"/>
  <c r="U3019" i="7"/>
  <c r="AE3019" i="7"/>
  <c r="AF3019" i="7" s="1"/>
  <c r="U3011" i="7"/>
  <c r="AE3011" i="7"/>
  <c r="AF3011" i="7" s="1"/>
  <c r="U3003" i="7"/>
  <c r="AE3003" i="7"/>
  <c r="U2995" i="7"/>
  <c r="AE2995" i="7"/>
  <c r="AF2995" i="7" s="1"/>
  <c r="U2987" i="7"/>
  <c r="AE2987" i="7"/>
  <c r="U2979" i="7"/>
  <c r="AE2979" i="7"/>
  <c r="AF2979" i="7" s="1"/>
  <c r="U2971" i="7"/>
  <c r="AE2971" i="7"/>
  <c r="U2963" i="7"/>
  <c r="AE2963" i="7"/>
  <c r="AF2963" i="7" s="1"/>
  <c r="U2955" i="7"/>
  <c r="AE2955" i="7"/>
  <c r="U2947" i="7"/>
  <c r="AE2947" i="7"/>
  <c r="AF2947" i="7" s="1"/>
  <c r="U2939" i="7"/>
  <c r="AE2939" i="7"/>
  <c r="U2931" i="7"/>
  <c r="AE2931" i="7"/>
  <c r="AF2931" i="7" s="1"/>
  <c r="U2923" i="7"/>
  <c r="AE2923" i="7"/>
  <c r="U2915" i="7"/>
  <c r="AE2915" i="7"/>
  <c r="AF2915" i="7" s="1"/>
  <c r="U2907" i="7"/>
  <c r="AE2907" i="7"/>
  <c r="U2899" i="7"/>
  <c r="AE2899" i="7"/>
  <c r="AF2899" i="7" s="1"/>
  <c r="U2891" i="7"/>
  <c r="AE2891" i="7"/>
  <c r="U2883" i="7"/>
  <c r="AE2883" i="7"/>
  <c r="AF2883" i="7" s="1"/>
  <c r="U2875" i="7"/>
  <c r="AE2875" i="7"/>
  <c r="AF2875" i="7" s="1"/>
  <c r="U2867" i="7"/>
  <c r="AE2867" i="7"/>
  <c r="AF2867" i="7" s="1"/>
  <c r="U2859" i="7"/>
  <c r="AE2859" i="7"/>
  <c r="U2851" i="7"/>
  <c r="AE2851" i="7"/>
  <c r="AF2851" i="7" s="1"/>
  <c r="U2843" i="7"/>
  <c r="AE2843" i="7"/>
  <c r="U2835" i="7"/>
  <c r="AE2835" i="7"/>
  <c r="AF2835" i="7" s="1"/>
  <c r="U2827" i="7"/>
  <c r="AE2827" i="7"/>
  <c r="U2819" i="7"/>
  <c r="AE2819" i="7"/>
  <c r="AF2819" i="7" s="1"/>
  <c r="U2811" i="7"/>
  <c r="AE2811" i="7"/>
  <c r="U2803" i="7"/>
  <c r="AE2803" i="7"/>
  <c r="AF2803" i="7" s="1"/>
  <c r="U2795" i="7"/>
  <c r="AE2795" i="7"/>
  <c r="U2787" i="7"/>
  <c r="AE2787" i="7"/>
  <c r="AF2787" i="7" s="1"/>
  <c r="U2779" i="7"/>
  <c r="AE2779" i="7"/>
  <c r="U2771" i="7"/>
  <c r="AE2771" i="7"/>
  <c r="AF2771" i="7" s="1"/>
  <c r="U2763" i="7"/>
  <c r="AE2763" i="7"/>
  <c r="U2755" i="7"/>
  <c r="AE2755" i="7"/>
  <c r="AF2755" i="7" s="1"/>
  <c r="U2747" i="7"/>
  <c r="AE2747" i="7"/>
  <c r="U2739" i="7"/>
  <c r="AE2739" i="7"/>
  <c r="AF2739" i="7" s="1"/>
  <c r="U2731" i="7"/>
  <c r="AE2731" i="7"/>
  <c r="AF2731" i="7" s="1"/>
  <c r="U2723" i="7"/>
  <c r="AE2723" i="7"/>
  <c r="AF2723" i="7" s="1"/>
  <c r="U2715" i="7"/>
  <c r="AE2715" i="7"/>
  <c r="U2707" i="7"/>
  <c r="AE2707" i="7"/>
  <c r="AF2707" i="7" s="1"/>
  <c r="U2699" i="7"/>
  <c r="AE2699" i="7"/>
  <c r="U2691" i="7"/>
  <c r="AE2691" i="7"/>
  <c r="AF2691" i="7" s="1"/>
  <c r="U2683" i="7"/>
  <c r="AE2683" i="7"/>
  <c r="U2675" i="7"/>
  <c r="AE2675" i="7"/>
  <c r="AF2675" i="7" s="1"/>
  <c r="U2667" i="7"/>
  <c r="AE2667" i="7"/>
  <c r="U2659" i="7"/>
  <c r="AE2659" i="7"/>
  <c r="AF2659" i="7" s="1"/>
  <c r="U2651" i="7"/>
  <c r="AE2651" i="7"/>
  <c r="AF2651" i="7" s="1"/>
  <c r="U2643" i="7"/>
  <c r="AE2643" i="7"/>
  <c r="AF2643" i="7" s="1"/>
  <c r="U2635" i="7"/>
  <c r="AE2635" i="7"/>
  <c r="U2627" i="7"/>
  <c r="AE2627" i="7"/>
  <c r="AF2627" i="7" s="1"/>
  <c r="U2619" i="7"/>
  <c r="AE2619" i="7"/>
  <c r="U2611" i="7"/>
  <c r="AE2611" i="7"/>
  <c r="AF2611" i="7" s="1"/>
  <c r="U2603" i="7"/>
  <c r="AE2603" i="7"/>
  <c r="U2595" i="7"/>
  <c r="AE2595" i="7"/>
  <c r="AF2595" i="7" s="1"/>
  <c r="U2587" i="7"/>
  <c r="AE2587" i="7"/>
  <c r="U2579" i="7"/>
  <c r="AE2579" i="7"/>
  <c r="AF2579" i="7" s="1"/>
  <c r="U2571" i="7"/>
  <c r="AE2571" i="7"/>
  <c r="U2563" i="7"/>
  <c r="AE2563" i="7"/>
  <c r="AF2563" i="7" s="1"/>
  <c r="U2555" i="7"/>
  <c r="AE2555" i="7"/>
  <c r="U2547" i="7"/>
  <c r="AE2547" i="7"/>
  <c r="AF2547" i="7" s="1"/>
  <c r="U2539" i="7"/>
  <c r="AE2539" i="7"/>
  <c r="U2531" i="7"/>
  <c r="AE2531" i="7"/>
  <c r="AF2531" i="7" s="1"/>
  <c r="U2523" i="7"/>
  <c r="AE2523" i="7"/>
  <c r="U2515" i="7"/>
  <c r="AE2515" i="7"/>
  <c r="AF2515" i="7" s="1"/>
  <c r="U2507" i="7"/>
  <c r="AE2507" i="7"/>
  <c r="AF2507" i="7" s="1"/>
  <c r="U2499" i="7"/>
  <c r="AE2499" i="7"/>
  <c r="AF2499" i="7" s="1"/>
  <c r="U2491" i="7"/>
  <c r="AE2491" i="7"/>
  <c r="U2483" i="7"/>
  <c r="AE2483" i="7"/>
  <c r="AF2483" i="7" s="1"/>
  <c r="U2475" i="7"/>
  <c r="AE2475" i="7"/>
  <c r="U2467" i="7"/>
  <c r="AE2467" i="7"/>
  <c r="AF2467" i="7" s="1"/>
  <c r="U2459" i="7"/>
  <c r="AE2459" i="7"/>
  <c r="U2451" i="7"/>
  <c r="AE2451" i="7"/>
  <c r="AF2451" i="7" s="1"/>
  <c r="U2443" i="7"/>
  <c r="AE2443" i="7"/>
  <c r="AF2443" i="7" s="1"/>
  <c r="U2435" i="7"/>
  <c r="AE2435" i="7"/>
  <c r="AF2435" i="7" s="1"/>
  <c r="U2427" i="7"/>
  <c r="AE2427" i="7"/>
  <c r="U2419" i="7"/>
  <c r="AE2419" i="7"/>
  <c r="AF2419" i="7" s="1"/>
  <c r="U2411" i="7"/>
  <c r="AE2411" i="7"/>
  <c r="U2403" i="7"/>
  <c r="AE2403" i="7"/>
  <c r="AF2403" i="7" s="1"/>
  <c r="U2395" i="7"/>
  <c r="AE2395" i="7"/>
  <c r="U2387" i="7"/>
  <c r="AE2387" i="7"/>
  <c r="AF2387" i="7" s="1"/>
  <c r="U2379" i="7"/>
  <c r="AE2379" i="7"/>
  <c r="AF2379" i="7" s="1"/>
  <c r="U2371" i="7"/>
  <c r="AE2371" i="7"/>
  <c r="AF2371" i="7" s="1"/>
  <c r="U2363" i="7"/>
  <c r="AE2363" i="7"/>
  <c r="U2355" i="7"/>
  <c r="AE2355" i="7"/>
  <c r="AF2355" i="7" s="1"/>
  <c r="U2347" i="7"/>
  <c r="AE2347" i="7"/>
  <c r="U2339" i="7"/>
  <c r="AE2339" i="7"/>
  <c r="AF2339" i="7" s="1"/>
  <c r="U2331" i="7"/>
  <c r="AE2331" i="7"/>
  <c r="U2323" i="7"/>
  <c r="AE2323" i="7"/>
  <c r="AF2323" i="7" s="1"/>
  <c r="U2315" i="7"/>
  <c r="AE2315" i="7"/>
  <c r="AF2315" i="7" s="1"/>
  <c r="U2307" i="7"/>
  <c r="AE2307" i="7"/>
  <c r="AF2307" i="7" s="1"/>
  <c r="U2299" i="7"/>
  <c r="AE2299" i="7"/>
  <c r="U2291" i="7"/>
  <c r="AE2291" i="7"/>
  <c r="AF2291" i="7" s="1"/>
  <c r="U2283" i="7"/>
  <c r="AE2283" i="7"/>
  <c r="U2275" i="7"/>
  <c r="AE2275" i="7"/>
  <c r="AF2275" i="7" s="1"/>
  <c r="U2267" i="7"/>
  <c r="AE2267" i="7"/>
  <c r="U2259" i="7"/>
  <c r="AE2259" i="7"/>
  <c r="AF2259" i="7" s="1"/>
  <c r="U2251" i="7"/>
  <c r="AE2251" i="7"/>
  <c r="AF2251" i="7" s="1"/>
  <c r="U2243" i="7"/>
  <c r="AE2243" i="7"/>
  <c r="AF2243" i="7" s="1"/>
  <c r="U2235" i="7"/>
  <c r="AE2235" i="7"/>
  <c r="U2227" i="7"/>
  <c r="AE2227" i="7"/>
  <c r="AF2227" i="7" s="1"/>
  <c r="U2219" i="7"/>
  <c r="AE2219" i="7"/>
  <c r="U2211" i="7"/>
  <c r="AE2211" i="7"/>
  <c r="AF2211" i="7" s="1"/>
  <c r="U2203" i="7"/>
  <c r="AE2203" i="7"/>
  <c r="U2195" i="7"/>
  <c r="AE2195" i="7"/>
  <c r="AF2195" i="7" s="1"/>
  <c r="U2187" i="7"/>
  <c r="AE2187" i="7"/>
  <c r="AF2187" i="7" s="1"/>
  <c r="U2179" i="7"/>
  <c r="AE2179" i="7"/>
  <c r="AF2179" i="7" s="1"/>
  <c r="U2171" i="7"/>
  <c r="AE2171" i="7"/>
  <c r="U2163" i="7"/>
  <c r="AE2163" i="7"/>
  <c r="AF2163" i="7" s="1"/>
  <c r="U2155" i="7"/>
  <c r="AE2155" i="7"/>
  <c r="U2147" i="7"/>
  <c r="AE2147" i="7"/>
  <c r="AF2147" i="7" s="1"/>
  <c r="U2139" i="7"/>
  <c r="AE2139" i="7"/>
  <c r="U2131" i="7"/>
  <c r="AE2131" i="7"/>
  <c r="AF2131" i="7" s="1"/>
  <c r="U2123" i="7"/>
  <c r="AE2123" i="7"/>
  <c r="AF2123" i="7" s="1"/>
  <c r="U2115" i="7"/>
  <c r="AE2115" i="7"/>
  <c r="AF2115" i="7" s="1"/>
  <c r="U2107" i="7"/>
  <c r="AE2107" i="7"/>
  <c r="U2099" i="7"/>
  <c r="AE2099" i="7"/>
  <c r="AF2099" i="7" s="1"/>
  <c r="U2091" i="7"/>
  <c r="AE2091" i="7"/>
  <c r="U2083" i="7"/>
  <c r="AE2083" i="7"/>
  <c r="AF2083" i="7" s="1"/>
  <c r="U2075" i="7"/>
  <c r="AE2075" i="7"/>
  <c r="U2067" i="7"/>
  <c r="AE2067" i="7"/>
  <c r="AF2067" i="7" s="1"/>
  <c r="U2059" i="7"/>
  <c r="AE2059" i="7"/>
  <c r="AF2059" i="7" s="1"/>
  <c r="U2051" i="7"/>
  <c r="AE2051" i="7"/>
  <c r="AF2051" i="7" s="1"/>
  <c r="U2043" i="7"/>
  <c r="AE2043" i="7"/>
  <c r="U2035" i="7"/>
  <c r="AE2035" i="7"/>
  <c r="AF2035" i="7" s="1"/>
  <c r="U2027" i="7"/>
  <c r="AE2027" i="7"/>
  <c r="U2019" i="7"/>
  <c r="AE2019" i="7"/>
  <c r="AF2019" i="7" s="1"/>
  <c r="U2011" i="7"/>
  <c r="AE2011" i="7"/>
  <c r="U2003" i="7"/>
  <c r="AE2003" i="7"/>
  <c r="AF2003" i="7" s="1"/>
  <c r="U1995" i="7"/>
  <c r="AE1995" i="7"/>
  <c r="AF1995" i="7" s="1"/>
  <c r="U1987" i="7"/>
  <c r="AE1987" i="7"/>
  <c r="AF1987" i="7" s="1"/>
  <c r="U1979" i="7"/>
  <c r="AE1979" i="7"/>
  <c r="U1971" i="7"/>
  <c r="AE1971" i="7"/>
  <c r="AF1971" i="7" s="1"/>
  <c r="U1963" i="7"/>
  <c r="AE1963" i="7"/>
  <c r="U1955" i="7"/>
  <c r="AE1955" i="7"/>
  <c r="AF1955" i="7" s="1"/>
  <c r="U1947" i="7"/>
  <c r="AE1947" i="7"/>
  <c r="U1939" i="7"/>
  <c r="AE1939" i="7"/>
  <c r="AF1939" i="7" s="1"/>
  <c r="U1931" i="7"/>
  <c r="AE1931" i="7"/>
  <c r="AF1931" i="7" s="1"/>
  <c r="U1923" i="7"/>
  <c r="AE1923" i="7"/>
  <c r="AF1923" i="7" s="1"/>
  <c r="U1915" i="7"/>
  <c r="AE1915" i="7"/>
  <c r="U1907" i="7"/>
  <c r="AE1907" i="7"/>
  <c r="AF1907" i="7" s="1"/>
  <c r="U1899" i="7"/>
  <c r="AE1899" i="7"/>
  <c r="U1891" i="7"/>
  <c r="AE1891" i="7"/>
  <c r="AF1891" i="7" s="1"/>
  <c r="U1883" i="7"/>
  <c r="AE1883" i="7"/>
  <c r="U1875" i="7"/>
  <c r="AE1875" i="7"/>
  <c r="AF1875" i="7" s="1"/>
  <c r="U1867" i="7"/>
  <c r="AE1867" i="7"/>
  <c r="AF1867" i="7" s="1"/>
  <c r="U1859" i="7"/>
  <c r="AE1859" i="7"/>
  <c r="AF1859" i="7" s="1"/>
  <c r="U1851" i="7"/>
  <c r="AE1851" i="7"/>
  <c r="U1843" i="7"/>
  <c r="AE1843" i="7"/>
  <c r="AF1843" i="7" s="1"/>
  <c r="U1835" i="7"/>
  <c r="AE1835" i="7"/>
  <c r="U1827" i="7"/>
  <c r="AE1827" i="7"/>
  <c r="AF1827" i="7" s="1"/>
  <c r="U1819" i="7"/>
  <c r="AE1819" i="7"/>
  <c r="U1811" i="7"/>
  <c r="AE1811" i="7"/>
  <c r="AF1811" i="7" s="1"/>
  <c r="U1803" i="7"/>
  <c r="AE1803" i="7"/>
  <c r="AF1803" i="7" s="1"/>
  <c r="U1795" i="7"/>
  <c r="AE1795" i="7"/>
  <c r="AF1795" i="7" s="1"/>
  <c r="U1787" i="7"/>
  <c r="AE1787" i="7"/>
  <c r="U1779" i="7"/>
  <c r="AE1779" i="7"/>
  <c r="AF1779" i="7" s="1"/>
  <c r="U1771" i="7"/>
  <c r="AE1771" i="7"/>
  <c r="U1763" i="7"/>
  <c r="AE1763" i="7"/>
  <c r="AF1763" i="7" s="1"/>
  <c r="U1755" i="7"/>
  <c r="AE1755" i="7"/>
  <c r="U1747" i="7"/>
  <c r="AE1747" i="7"/>
  <c r="AF1747" i="7" s="1"/>
  <c r="U1739" i="7"/>
  <c r="AE1739" i="7"/>
  <c r="AF1739" i="7" s="1"/>
  <c r="U1731" i="7"/>
  <c r="AE1731" i="7"/>
  <c r="AF1731" i="7" s="1"/>
  <c r="U1723" i="7"/>
  <c r="AE1723" i="7"/>
  <c r="U1715" i="7"/>
  <c r="AE1715" i="7"/>
  <c r="AF1715" i="7" s="1"/>
  <c r="U1707" i="7"/>
  <c r="AE1707" i="7"/>
  <c r="U1699" i="7"/>
  <c r="AE1699" i="7"/>
  <c r="AF1699" i="7" s="1"/>
  <c r="U1691" i="7"/>
  <c r="AE1691" i="7"/>
  <c r="U1683" i="7"/>
  <c r="AE1683" i="7"/>
  <c r="AF1683" i="7" s="1"/>
  <c r="U1675" i="7"/>
  <c r="AE1675" i="7"/>
  <c r="AF1675" i="7" s="1"/>
  <c r="U1667" i="7"/>
  <c r="AE1667" i="7"/>
  <c r="AF1667" i="7" s="1"/>
  <c r="U1659" i="7"/>
  <c r="AE1659" i="7"/>
  <c r="U1651" i="7"/>
  <c r="AE1651" i="7"/>
  <c r="AF1651" i="7" s="1"/>
  <c r="U1643" i="7"/>
  <c r="AE1643" i="7"/>
  <c r="U1635" i="7"/>
  <c r="AE1635" i="7"/>
  <c r="AF1635" i="7" s="1"/>
  <c r="U1627" i="7"/>
  <c r="AE1627" i="7"/>
  <c r="U1619" i="7"/>
  <c r="AE1619" i="7"/>
  <c r="AF1619" i="7" s="1"/>
  <c r="U1611" i="7"/>
  <c r="AE1611" i="7"/>
  <c r="U1603" i="7"/>
  <c r="AE1603" i="7"/>
  <c r="U1595" i="7"/>
  <c r="AE1595" i="7"/>
  <c r="U1587" i="7"/>
  <c r="AE1587" i="7"/>
  <c r="AF1587" i="7" s="1"/>
  <c r="U1579" i="7"/>
  <c r="AE1579" i="7"/>
  <c r="U1571" i="7"/>
  <c r="AE1571" i="7"/>
  <c r="U1563" i="7"/>
  <c r="AE1563" i="7"/>
  <c r="U1555" i="7"/>
  <c r="AE1555" i="7"/>
  <c r="AF1555" i="7" s="1"/>
  <c r="U1547" i="7"/>
  <c r="AE1547" i="7"/>
  <c r="U1539" i="7"/>
  <c r="AE1539" i="7"/>
  <c r="U1531" i="7"/>
  <c r="AE1531" i="7"/>
  <c r="U1523" i="7"/>
  <c r="AE1523" i="7"/>
  <c r="AF1523" i="7" s="1"/>
  <c r="U1515" i="7"/>
  <c r="AE1515" i="7"/>
  <c r="U1507" i="7"/>
  <c r="AE1507" i="7"/>
  <c r="U1499" i="7"/>
  <c r="AE1499" i="7"/>
  <c r="U1491" i="7"/>
  <c r="AE1491" i="7"/>
  <c r="AF1491" i="7" s="1"/>
  <c r="U1483" i="7"/>
  <c r="AE1483" i="7"/>
  <c r="U1475" i="7"/>
  <c r="AE1475" i="7"/>
  <c r="U1467" i="7"/>
  <c r="AE1467" i="7"/>
  <c r="U1459" i="7"/>
  <c r="AE1459" i="7"/>
  <c r="AF1459" i="7" s="1"/>
  <c r="U1451" i="7"/>
  <c r="AE1451" i="7"/>
  <c r="U1443" i="7"/>
  <c r="AE1443" i="7"/>
  <c r="U1435" i="7"/>
  <c r="AE1435" i="7"/>
  <c r="U1427" i="7"/>
  <c r="AE1427" i="7"/>
  <c r="AF1427" i="7" s="1"/>
  <c r="U1419" i="7"/>
  <c r="AE1419" i="7"/>
  <c r="U1411" i="7"/>
  <c r="AE1411" i="7"/>
  <c r="U1403" i="7"/>
  <c r="AE1403" i="7"/>
  <c r="U1395" i="7"/>
  <c r="AE1395" i="7"/>
  <c r="AF1395" i="7" s="1"/>
  <c r="U1387" i="7"/>
  <c r="AE1387" i="7"/>
  <c r="U1379" i="7"/>
  <c r="AE1379" i="7"/>
  <c r="U1371" i="7"/>
  <c r="AE1371" i="7"/>
  <c r="U1363" i="7"/>
  <c r="AE1363" i="7"/>
  <c r="AF1363" i="7" s="1"/>
  <c r="U1355" i="7"/>
  <c r="AE1355" i="7"/>
  <c r="U1347" i="7"/>
  <c r="AE1347" i="7"/>
  <c r="U1339" i="7"/>
  <c r="AE1339" i="7"/>
  <c r="U1331" i="7"/>
  <c r="AE1331" i="7"/>
  <c r="AF1331" i="7" s="1"/>
  <c r="U1323" i="7"/>
  <c r="AE1323" i="7"/>
  <c r="U1315" i="7"/>
  <c r="AE1315" i="7"/>
  <c r="U1307" i="7"/>
  <c r="AE1307" i="7"/>
  <c r="U1299" i="7"/>
  <c r="AE1299" i="7"/>
  <c r="AF1299" i="7" s="1"/>
  <c r="U1291" i="7"/>
  <c r="AE1291" i="7"/>
  <c r="U1283" i="7"/>
  <c r="AE1283" i="7"/>
  <c r="U1275" i="7"/>
  <c r="AE1275" i="7"/>
  <c r="U1267" i="7"/>
  <c r="AE1267" i="7"/>
  <c r="AF1267" i="7" s="1"/>
  <c r="U1259" i="7"/>
  <c r="AE1259" i="7"/>
  <c r="U1251" i="7"/>
  <c r="AE1251" i="7"/>
  <c r="U1243" i="7"/>
  <c r="AE1243" i="7"/>
  <c r="U1235" i="7"/>
  <c r="AE1235" i="7"/>
  <c r="AF1235" i="7" s="1"/>
  <c r="U1227" i="7"/>
  <c r="AE1227" i="7"/>
  <c r="U1219" i="7"/>
  <c r="AE1219" i="7"/>
  <c r="U1211" i="7"/>
  <c r="AE1211" i="7"/>
  <c r="U1203" i="7"/>
  <c r="AE1203" i="7"/>
  <c r="AF1203" i="7" s="1"/>
  <c r="U1195" i="7"/>
  <c r="AE1195" i="7"/>
  <c r="U1187" i="7"/>
  <c r="AE1187" i="7"/>
  <c r="U1179" i="7"/>
  <c r="AE1179" i="7"/>
  <c r="U1171" i="7"/>
  <c r="AE1171" i="7"/>
  <c r="AF1171" i="7" s="1"/>
  <c r="U1163" i="7"/>
  <c r="AE1163" i="7"/>
  <c r="U1155" i="7"/>
  <c r="AE1155" i="7"/>
  <c r="U1147" i="7"/>
  <c r="AE1147" i="7"/>
  <c r="U1139" i="7"/>
  <c r="AE1139" i="7"/>
  <c r="AF1139" i="7" s="1"/>
  <c r="U1131" i="7"/>
  <c r="AE1131" i="7"/>
  <c r="U1123" i="7"/>
  <c r="AE1123" i="7"/>
  <c r="U1115" i="7"/>
  <c r="AE1115" i="7"/>
  <c r="U1107" i="7"/>
  <c r="AE1107" i="7"/>
  <c r="AF1107" i="7" s="1"/>
  <c r="U1099" i="7"/>
  <c r="AE1099" i="7"/>
  <c r="U1091" i="7"/>
  <c r="AE1091" i="7"/>
  <c r="U1083" i="7"/>
  <c r="AE1083" i="7"/>
  <c r="U1075" i="7"/>
  <c r="AE1075" i="7"/>
  <c r="AF1075" i="7" s="1"/>
  <c r="U1067" i="7"/>
  <c r="AE1067" i="7"/>
  <c r="U1059" i="7"/>
  <c r="AE1059" i="7"/>
  <c r="U1051" i="7"/>
  <c r="AE1051" i="7"/>
  <c r="U1043" i="7"/>
  <c r="AE1043" i="7"/>
  <c r="AF1043" i="7" s="1"/>
  <c r="U1035" i="7"/>
  <c r="AE1035" i="7"/>
  <c r="U1027" i="7"/>
  <c r="AE1027" i="7"/>
  <c r="U1019" i="7"/>
  <c r="AE1019" i="7"/>
  <c r="U1011" i="7"/>
  <c r="AE1011" i="7"/>
  <c r="AF1011" i="7" s="1"/>
  <c r="U1003" i="7"/>
  <c r="AE1003" i="7"/>
  <c r="U995" i="7"/>
  <c r="AE995" i="7"/>
  <c r="U987" i="7"/>
  <c r="AE987" i="7"/>
  <c r="U979" i="7"/>
  <c r="AE979" i="7"/>
  <c r="AF979" i="7" s="1"/>
  <c r="U971" i="7"/>
  <c r="AE971" i="7"/>
  <c r="U963" i="7"/>
  <c r="AE963" i="7"/>
  <c r="U955" i="7"/>
  <c r="AE955" i="7"/>
  <c r="U947" i="7"/>
  <c r="AE947" i="7"/>
  <c r="AF947" i="7" s="1"/>
  <c r="U939" i="7"/>
  <c r="AE939" i="7"/>
  <c r="U931" i="7"/>
  <c r="AE931" i="7"/>
  <c r="U923" i="7"/>
  <c r="AE923" i="7"/>
  <c r="U915" i="7"/>
  <c r="AE915" i="7"/>
  <c r="AF915" i="7" s="1"/>
  <c r="U907" i="7"/>
  <c r="AE907" i="7"/>
  <c r="U899" i="7"/>
  <c r="AE899" i="7"/>
  <c r="U891" i="7"/>
  <c r="AE891" i="7"/>
  <c r="U883" i="7"/>
  <c r="AE883" i="7"/>
  <c r="AF883" i="7" s="1"/>
  <c r="U875" i="7"/>
  <c r="AE875" i="7"/>
  <c r="U867" i="7"/>
  <c r="AE867" i="7"/>
  <c r="U859" i="7"/>
  <c r="AE859" i="7"/>
  <c r="U851" i="7"/>
  <c r="AE851" i="7"/>
  <c r="AF851" i="7" s="1"/>
  <c r="U843" i="7"/>
  <c r="AE843" i="7"/>
  <c r="U835" i="7"/>
  <c r="AE835" i="7"/>
  <c r="U827" i="7"/>
  <c r="AE827" i="7"/>
  <c r="U819" i="7"/>
  <c r="AE819" i="7"/>
  <c r="AF819" i="7" s="1"/>
  <c r="U811" i="7"/>
  <c r="AE811" i="7"/>
  <c r="U803" i="7"/>
  <c r="AE803" i="7"/>
  <c r="U795" i="7"/>
  <c r="AE795" i="7"/>
  <c r="U787" i="7"/>
  <c r="AE787" i="7"/>
  <c r="AF787" i="7" s="1"/>
  <c r="U779" i="7"/>
  <c r="AE779" i="7"/>
  <c r="U771" i="7"/>
  <c r="AE771" i="7"/>
  <c r="U763" i="7"/>
  <c r="AE763" i="7"/>
  <c r="U755" i="7"/>
  <c r="AE755" i="7"/>
  <c r="AF755" i="7" s="1"/>
  <c r="U747" i="7"/>
  <c r="AE747" i="7"/>
  <c r="U739" i="7"/>
  <c r="AE739" i="7"/>
  <c r="U731" i="7"/>
  <c r="AE731" i="7"/>
  <c r="U723" i="7"/>
  <c r="AE723" i="7"/>
  <c r="AF723" i="7" s="1"/>
  <c r="U715" i="7"/>
  <c r="AE715" i="7"/>
  <c r="U707" i="7"/>
  <c r="AE707" i="7"/>
  <c r="U699" i="7"/>
  <c r="AE699" i="7"/>
  <c r="U691" i="7"/>
  <c r="AE691" i="7"/>
  <c r="AF691" i="7" s="1"/>
  <c r="U683" i="7"/>
  <c r="AE683" i="7"/>
  <c r="U675" i="7"/>
  <c r="AE675" i="7"/>
  <c r="U667" i="7"/>
  <c r="AE667" i="7"/>
  <c r="U659" i="7"/>
  <c r="AE659" i="7"/>
  <c r="AF659" i="7" s="1"/>
  <c r="U651" i="7"/>
  <c r="AE651" i="7"/>
  <c r="U643" i="7"/>
  <c r="AE643" i="7"/>
  <c r="U635" i="7"/>
  <c r="AE635" i="7"/>
  <c r="U627" i="7"/>
  <c r="AE627" i="7"/>
  <c r="AF627" i="7" s="1"/>
  <c r="U619" i="7"/>
  <c r="AE619" i="7"/>
  <c r="U611" i="7"/>
  <c r="AE611" i="7"/>
  <c r="U603" i="7"/>
  <c r="AE603" i="7"/>
  <c r="U595" i="7"/>
  <c r="AE595" i="7"/>
  <c r="AF595" i="7" s="1"/>
  <c r="U587" i="7"/>
  <c r="AE587" i="7"/>
  <c r="U579" i="7"/>
  <c r="AE579" i="7"/>
  <c r="U571" i="7"/>
  <c r="AE571" i="7"/>
  <c r="U563" i="7"/>
  <c r="AE563" i="7"/>
  <c r="AF563" i="7" s="1"/>
  <c r="U555" i="7"/>
  <c r="AE555" i="7"/>
  <c r="U547" i="7"/>
  <c r="AE547" i="7"/>
  <c r="U539" i="7"/>
  <c r="AE539" i="7"/>
  <c r="U531" i="7"/>
  <c r="AE531" i="7"/>
  <c r="AF531" i="7" s="1"/>
  <c r="U523" i="7"/>
  <c r="AE523" i="7"/>
  <c r="U515" i="7"/>
  <c r="AE515" i="7"/>
  <c r="U507" i="7"/>
  <c r="AE507" i="7"/>
  <c r="U499" i="7"/>
  <c r="AE499" i="7"/>
  <c r="AF499" i="7" s="1"/>
  <c r="U491" i="7"/>
  <c r="AE491" i="7"/>
  <c r="U483" i="7"/>
  <c r="AE483" i="7"/>
  <c r="U475" i="7"/>
  <c r="AE475" i="7"/>
  <c r="U467" i="7"/>
  <c r="AE467" i="7"/>
  <c r="AF467" i="7" s="1"/>
  <c r="U459" i="7"/>
  <c r="AE459" i="7"/>
  <c r="U451" i="7"/>
  <c r="AE451" i="7"/>
  <c r="U443" i="7"/>
  <c r="AE443" i="7"/>
  <c r="U435" i="7"/>
  <c r="AE435" i="7"/>
  <c r="AF435" i="7" s="1"/>
  <c r="U427" i="7"/>
  <c r="AE427" i="7"/>
  <c r="U419" i="7"/>
  <c r="AE419" i="7"/>
  <c r="U411" i="7"/>
  <c r="AE411" i="7"/>
  <c r="U403" i="7"/>
  <c r="AE403" i="7"/>
  <c r="AF403" i="7" s="1"/>
  <c r="U395" i="7"/>
  <c r="AE395" i="7"/>
  <c r="U387" i="7"/>
  <c r="AE387" i="7"/>
  <c r="U379" i="7"/>
  <c r="AE379" i="7"/>
  <c r="U371" i="7"/>
  <c r="AE371" i="7"/>
  <c r="AF371" i="7" s="1"/>
  <c r="U363" i="7"/>
  <c r="AE363" i="7"/>
  <c r="U355" i="7"/>
  <c r="AE355" i="7"/>
  <c r="U347" i="7"/>
  <c r="AE347" i="7"/>
  <c r="U339" i="7"/>
  <c r="AE339" i="7"/>
  <c r="AF339" i="7" s="1"/>
  <c r="U331" i="7"/>
  <c r="AE331" i="7"/>
  <c r="U323" i="7"/>
  <c r="AE323" i="7"/>
  <c r="U315" i="7"/>
  <c r="AE315" i="7"/>
  <c r="U307" i="7"/>
  <c r="AE307" i="7"/>
  <c r="AF307" i="7" s="1"/>
  <c r="U299" i="7"/>
  <c r="AE299" i="7"/>
  <c r="U291" i="7"/>
  <c r="AE291" i="7"/>
  <c r="U283" i="7"/>
  <c r="AE283" i="7"/>
  <c r="U275" i="7"/>
  <c r="AE275" i="7"/>
  <c r="AF275" i="7" s="1"/>
  <c r="U267" i="7"/>
  <c r="AE267" i="7"/>
  <c r="U259" i="7"/>
  <c r="AE259" i="7"/>
  <c r="U251" i="7"/>
  <c r="AE251" i="7"/>
  <c r="U243" i="7"/>
  <c r="AE243" i="7"/>
  <c r="AF243" i="7" s="1"/>
  <c r="U235" i="7"/>
  <c r="AE235" i="7"/>
  <c r="U227" i="7"/>
  <c r="AE227" i="7"/>
  <c r="U219" i="7"/>
  <c r="AE219" i="7"/>
  <c r="U211" i="7"/>
  <c r="AE211" i="7"/>
  <c r="AF211" i="7" s="1"/>
  <c r="U203" i="7"/>
  <c r="AE203" i="7"/>
  <c r="U195" i="7"/>
  <c r="AE195" i="7"/>
  <c r="U187" i="7"/>
  <c r="AE187" i="7"/>
  <c r="U179" i="7"/>
  <c r="AE179" i="7"/>
  <c r="U171" i="7"/>
  <c r="AE171" i="7"/>
  <c r="U163" i="7"/>
  <c r="AE163" i="7"/>
  <c r="U155" i="7"/>
  <c r="AE155" i="7"/>
  <c r="U147" i="7"/>
  <c r="AE147" i="7"/>
  <c r="AF147" i="7" s="1"/>
  <c r="U139" i="7"/>
  <c r="AE139" i="7"/>
  <c r="U131" i="7"/>
  <c r="AE131" i="7"/>
  <c r="U123" i="7"/>
  <c r="AE123" i="7"/>
  <c r="U115" i="7"/>
  <c r="AE115" i="7"/>
  <c r="AF115" i="7" s="1"/>
  <c r="U107" i="7"/>
  <c r="AE107" i="7"/>
  <c r="U99" i="7"/>
  <c r="AE99" i="7"/>
  <c r="U91" i="7"/>
  <c r="AE91" i="7"/>
  <c r="U83" i="7"/>
  <c r="AE83" i="7"/>
  <c r="AF83" i="7" s="1"/>
  <c r="U75" i="7"/>
  <c r="AE75" i="7"/>
  <c r="U67" i="7"/>
  <c r="AE67" i="7"/>
  <c r="U59" i="7"/>
  <c r="AE59" i="7"/>
  <c r="U51" i="7"/>
  <c r="AE51" i="7"/>
  <c r="AF51" i="7" s="1"/>
  <c r="U43" i="7"/>
  <c r="AE43" i="7"/>
  <c r="U35" i="7"/>
  <c r="AE35" i="7"/>
  <c r="U27" i="7"/>
  <c r="AE27" i="7"/>
  <c r="U19" i="7"/>
  <c r="AE19" i="7"/>
  <c r="AF19" i="7" s="1"/>
  <c r="U11" i="7"/>
  <c r="AE11" i="7"/>
  <c r="AE4" i="7"/>
  <c r="AF4235" i="7"/>
  <c r="AF4219" i="7"/>
  <c r="AF4187" i="7"/>
  <c r="AF4171" i="7"/>
  <c r="AF4155" i="7"/>
  <c r="AF4139" i="7"/>
  <c r="AF4123" i="7"/>
  <c r="AF4107" i="7"/>
  <c r="AF4091" i="7"/>
  <c r="AF4075" i="7"/>
  <c r="AF4059" i="7"/>
  <c r="AF4043" i="7"/>
  <c r="AF4011" i="7"/>
  <c r="AF3995" i="7"/>
  <c r="AF3979" i="7"/>
  <c r="AF3963" i="7"/>
  <c r="AF3931" i="7"/>
  <c r="AF3915" i="7"/>
  <c r="AF3899" i="7"/>
  <c r="AF3883" i="7"/>
  <c r="AF3867" i="7"/>
  <c r="AF3851" i="7"/>
  <c r="AF3835" i="7"/>
  <c r="AF3819" i="7"/>
  <c r="AF3803" i="7"/>
  <c r="AF3787" i="7"/>
  <c r="AF3755" i="7"/>
  <c r="AF3739" i="7"/>
  <c r="AF3723" i="7"/>
  <c r="AF3707" i="7"/>
  <c r="AF3675" i="7"/>
  <c r="AF3659" i="7"/>
  <c r="AF3643" i="7"/>
  <c r="AF3627" i="7"/>
  <c r="AF3611" i="7"/>
  <c r="AF3595" i="7"/>
  <c r="AF3579" i="7"/>
  <c r="AF3563" i="7"/>
  <c r="AF3547" i="7"/>
  <c r="AF3531" i="7"/>
  <c r="AF3499" i="7"/>
  <c r="AF3483" i="7"/>
  <c r="AF3467" i="7"/>
  <c r="AF3451" i="7"/>
  <c r="AF3419" i="7"/>
  <c r="AF3403" i="7"/>
  <c r="AF3387" i="7"/>
  <c r="AF3371" i="7"/>
  <c r="AF3355" i="7"/>
  <c r="AF3339" i="7"/>
  <c r="AF3323" i="7"/>
  <c r="AF3307" i="7"/>
  <c r="AF3291" i="7"/>
  <c r="AF3275" i="7"/>
  <c r="AF3243" i="7"/>
  <c r="AF3227" i="7"/>
  <c r="AF3211" i="7"/>
  <c r="AF3195" i="7"/>
  <c r="AF3163" i="7"/>
  <c r="AF3147" i="7"/>
  <c r="AF3131" i="7"/>
  <c r="AF3115" i="7"/>
  <c r="AF3099" i="7"/>
  <c r="AF3083" i="7"/>
  <c r="AF3067" i="7"/>
  <c r="AF3051" i="7"/>
  <c r="AF3035" i="7"/>
  <c r="AF3003" i="7"/>
  <c r="AF2987" i="7"/>
  <c r="AF2971" i="7"/>
  <c r="AF2955" i="7"/>
  <c r="AF2939" i="7"/>
  <c r="AF2923" i="7"/>
  <c r="AF2907" i="7"/>
  <c r="AF2891" i="7"/>
  <c r="AF2859" i="7"/>
  <c r="AF2843" i="7"/>
  <c r="AF2827" i="7"/>
  <c r="AF2811" i="7"/>
  <c r="AF2795" i="7"/>
  <c r="AF2779" i="7"/>
  <c r="AF2763" i="7"/>
  <c r="AF2747" i="7"/>
  <c r="AF2715" i="7"/>
  <c r="AF2699" i="7"/>
  <c r="AF2683" i="7"/>
  <c r="AF2667" i="7"/>
  <c r="AF2635" i="7"/>
  <c r="AF2619" i="7"/>
  <c r="AF2603" i="7"/>
  <c r="AF2587" i="7"/>
  <c r="AF2571" i="7"/>
  <c r="AF2555" i="7"/>
  <c r="AF2539" i="7"/>
  <c r="AF2523" i="7"/>
  <c r="AF2491" i="7"/>
  <c r="AF2475" i="7"/>
  <c r="AF2459" i="7"/>
  <c r="AF2427" i="7"/>
  <c r="AF2411" i="7"/>
  <c r="AF2395" i="7"/>
  <c r="AF2363" i="7"/>
  <c r="AF2347" i="7"/>
  <c r="AF2331" i="7"/>
  <c r="AF2299" i="7"/>
  <c r="AF2283" i="7"/>
  <c r="AF2267" i="7"/>
  <c r="AF2235" i="7"/>
  <c r="AF2219" i="7"/>
  <c r="AF2203" i="7"/>
  <c r="AF2171" i="7"/>
  <c r="AF2155" i="7"/>
  <c r="AF2139" i="7"/>
  <c r="AF2107" i="7"/>
  <c r="AF2091" i="7"/>
  <c r="AF2075" i="7"/>
  <c r="AF2043" i="7"/>
  <c r="AF2027" i="7"/>
  <c r="AF2011" i="7"/>
  <c r="AF1979" i="7"/>
  <c r="AF1963" i="7"/>
  <c r="AF1947" i="7"/>
  <c r="AF1915" i="7"/>
  <c r="AF1899" i="7"/>
  <c r="AF1883" i="7"/>
  <c r="AF1851" i="7"/>
  <c r="AF1835" i="7"/>
  <c r="AF1819" i="7"/>
  <c r="AF1787" i="7"/>
  <c r="AF1771" i="7"/>
  <c r="AF1755" i="7"/>
  <c r="AF1723" i="7"/>
  <c r="AF1707" i="7"/>
  <c r="AF1691" i="7"/>
  <c r="AF1659" i="7"/>
  <c r="AF1643" i="7"/>
  <c r="AF1627" i="7"/>
  <c r="U8786" i="7"/>
  <c r="AE8786" i="7"/>
  <c r="AF8786" i="7" s="1"/>
  <c r="U8778" i="7"/>
  <c r="AE8778" i="7"/>
  <c r="AF8778" i="7" s="1"/>
  <c r="U8770" i="7"/>
  <c r="AE8770" i="7"/>
  <c r="AF8770" i="7" s="1"/>
  <c r="U8762" i="7"/>
  <c r="AE8762" i="7"/>
  <c r="AF8762" i="7" s="1"/>
  <c r="U8754" i="7"/>
  <c r="AE8754" i="7"/>
  <c r="AF8754" i="7" s="1"/>
  <c r="U8746" i="7"/>
  <c r="AE8746" i="7"/>
  <c r="AF8746" i="7" s="1"/>
  <c r="U8738" i="7"/>
  <c r="AE8738" i="7"/>
  <c r="AF8738" i="7" s="1"/>
  <c r="U8730" i="7"/>
  <c r="AE8730" i="7"/>
  <c r="AF8730" i="7" s="1"/>
  <c r="U8722" i="7"/>
  <c r="AE8722" i="7"/>
  <c r="AF8722" i="7" s="1"/>
  <c r="U8714" i="7"/>
  <c r="AE8714" i="7"/>
  <c r="AF8714" i="7" s="1"/>
  <c r="U8706" i="7"/>
  <c r="AE8706" i="7"/>
  <c r="AF8706" i="7" s="1"/>
  <c r="U8698" i="7"/>
  <c r="AE8698" i="7"/>
  <c r="AF8698" i="7" s="1"/>
  <c r="U8690" i="7"/>
  <c r="AE8690" i="7"/>
  <c r="AF8690" i="7" s="1"/>
  <c r="U8682" i="7"/>
  <c r="AE8682" i="7"/>
  <c r="AF8682" i="7" s="1"/>
  <c r="U8674" i="7"/>
  <c r="AE8674" i="7"/>
  <c r="AF8674" i="7" s="1"/>
  <c r="U8666" i="7"/>
  <c r="AE8666" i="7"/>
  <c r="AF8666" i="7" s="1"/>
  <c r="U8658" i="7"/>
  <c r="AE8658" i="7"/>
  <c r="AF8658" i="7" s="1"/>
  <c r="U8650" i="7"/>
  <c r="AE8650" i="7"/>
  <c r="AF8650" i="7" s="1"/>
  <c r="U8642" i="7"/>
  <c r="AE8642" i="7"/>
  <c r="AF8642" i="7" s="1"/>
  <c r="U8634" i="7"/>
  <c r="AE8634" i="7"/>
  <c r="AF8634" i="7" s="1"/>
  <c r="U8626" i="7"/>
  <c r="AE8626" i="7"/>
  <c r="AF8626" i="7" s="1"/>
  <c r="U8618" i="7"/>
  <c r="AE8618" i="7"/>
  <c r="AF8618" i="7" s="1"/>
  <c r="U8610" i="7"/>
  <c r="AE8610" i="7"/>
  <c r="AF8610" i="7" s="1"/>
  <c r="U8602" i="7"/>
  <c r="AE8602" i="7"/>
  <c r="AF8602" i="7" s="1"/>
  <c r="U8594" i="7"/>
  <c r="AE8594" i="7"/>
  <c r="AF8594" i="7" s="1"/>
  <c r="U8586" i="7"/>
  <c r="AE8586" i="7"/>
  <c r="AF8586" i="7" s="1"/>
  <c r="U8578" i="7"/>
  <c r="AE8578" i="7"/>
  <c r="AF8578" i="7" s="1"/>
  <c r="U8570" i="7"/>
  <c r="AE8570" i="7"/>
  <c r="AF8570" i="7" s="1"/>
  <c r="U8562" i="7"/>
  <c r="AE8562" i="7"/>
  <c r="AF8562" i="7" s="1"/>
  <c r="U8554" i="7"/>
  <c r="AE8554" i="7"/>
  <c r="AF8554" i="7" s="1"/>
  <c r="U8546" i="7"/>
  <c r="AE8546" i="7"/>
  <c r="AF8546" i="7" s="1"/>
  <c r="U8538" i="7"/>
  <c r="AE8538" i="7"/>
  <c r="AF8538" i="7" s="1"/>
  <c r="U8530" i="7"/>
  <c r="AE8530" i="7"/>
  <c r="AF8530" i="7" s="1"/>
  <c r="U8522" i="7"/>
  <c r="AE8522" i="7"/>
  <c r="AF8522" i="7" s="1"/>
  <c r="U8514" i="7"/>
  <c r="AE8514" i="7"/>
  <c r="AF8514" i="7" s="1"/>
  <c r="U8506" i="7"/>
  <c r="AE8506" i="7"/>
  <c r="AF8506" i="7" s="1"/>
  <c r="U8498" i="7"/>
  <c r="AE8498" i="7"/>
  <c r="AF8498" i="7" s="1"/>
  <c r="U8490" i="7"/>
  <c r="AE8490" i="7"/>
  <c r="AF8490" i="7" s="1"/>
  <c r="U8482" i="7"/>
  <c r="AE8482" i="7"/>
  <c r="AF8482" i="7" s="1"/>
  <c r="U8474" i="7"/>
  <c r="AE8474" i="7"/>
  <c r="AF8474" i="7" s="1"/>
  <c r="U8466" i="7"/>
  <c r="AE8466" i="7"/>
  <c r="AF8466" i="7" s="1"/>
  <c r="U8458" i="7"/>
  <c r="AE8458" i="7"/>
  <c r="AF8458" i="7" s="1"/>
  <c r="U8450" i="7"/>
  <c r="AE8450" i="7"/>
  <c r="AF8450" i="7" s="1"/>
  <c r="U8442" i="7"/>
  <c r="AE8442" i="7"/>
  <c r="AF8442" i="7" s="1"/>
  <c r="U8434" i="7"/>
  <c r="AE8434" i="7"/>
  <c r="AF8434" i="7" s="1"/>
  <c r="U8426" i="7"/>
  <c r="AE8426" i="7"/>
  <c r="AF8426" i="7" s="1"/>
  <c r="U8418" i="7"/>
  <c r="AE8418" i="7"/>
  <c r="AF8418" i="7" s="1"/>
  <c r="U8410" i="7"/>
  <c r="AE8410" i="7"/>
  <c r="AF8410" i="7" s="1"/>
  <c r="U8402" i="7"/>
  <c r="AE8402" i="7"/>
  <c r="AF8402" i="7" s="1"/>
  <c r="U8394" i="7"/>
  <c r="AE8394" i="7"/>
  <c r="AF8394" i="7" s="1"/>
  <c r="U8386" i="7"/>
  <c r="AE8386" i="7"/>
  <c r="AF8386" i="7" s="1"/>
  <c r="U8378" i="7"/>
  <c r="AE8378" i="7"/>
  <c r="AF8378" i="7" s="1"/>
  <c r="U8370" i="7"/>
  <c r="AE8370" i="7"/>
  <c r="AF8370" i="7" s="1"/>
  <c r="U8362" i="7"/>
  <c r="AE8362" i="7"/>
  <c r="AF8362" i="7" s="1"/>
  <c r="U8354" i="7"/>
  <c r="AE8354" i="7"/>
  <c r="AF8354" i="7" s="1"/>
  <c r="U8346" i="7"/>
  <c r="AE8346" i="7"/>
  <c r="AF8346" i="7" s="1"/>
  <c r="U8338" i="7"/>
  <c r="AE8338" i="7"/>
  <c r="AF8338" i="7" s="1"/>
  <c r="U8330" i="7"/>
  <c r="AE8330" i="7"/>
  <c r="AF8330" i="7" s="1"/>
  <c r="U8322" i="7"/>
  <c r="AE8322" i="7"/>
  <c r="AF8322" i="7" s="1"/>
  <c r="U8314" i="7"/>
  <c r="AE8314" i="7"/>
  <c r="AF8314" i="7" s="1"/>
  <c r="U8306" i="7"/>
  <c r="AE8306" i="7"/>
  <c r="AF8306" i="7" s="1"/>
  <c r="U8298" i="7"/>
  <c r="AE8298" i="7"/>
  <c r="AF8298" i="7" s="1"/>
  <c r="U8290" i="7"/>
  <c r="AE8290" i="7"/>
  <c r="AF8290" i="7" s="1"/>
  <c r="U8282" i="7"/>
  <c r="AE8282" i="7"/>
  <c r="AF8282" i="7" s="1"/>
  <c r="U8274" i="7"/>
  <c r="AE8274" i="7"/>
  <c r="AF8274" i="7" s="1"/>
  <c r="U8266" i="7"/>
  <c r="AE8266" i="7"/>
  <c r="AF8266" i="7" s="1"/>
  <c r="U8258" i="7"/>
  <c r="AE8258" i="7"/>
  <c r="AF8258" i="7" s="1"/>
  <c r="U8250" i="7"/>
  <c r="AE8250" i="7"/>
  <c r="AF8250" i="7" s="1"/>
  <c r="U8242" i="7"/>
  <c r="AE8242" i="7"/>
  <c r="AF8242" i="7" s="1"/>
  <c r="U8234" i="7"/>
  <c r="AE8234" i="7"/>
  <c r="AF8234" i="7" s="1"/>
  <c r="U8226" i="7"/>
  <c r="AE8226" i="7"/>
  <c r="AF8226" i="7" s="1"/>
  <c r="U8218" i="7"/>
  <c r="AE8218" i="7"/>
  <c r="AF8218" i="7" s="1"/>
  <c r="U8210" i="7"/>
  <c r="AE8210" i="7"/>
  <c r="AF8210" i="7" s="1"/>
  <c r="U8202" i="7"/>
  <c r="AE8202" i="7"/>
  <c r="AF8202" i="7" s="1"/>
  <c r="U8194" i="7"/>
  <c r="AE8194" i="7"/>
  <c r="AF8194" i="7" s="1"/>
  <c r="U8186" i="7"/>
  <c r="AE8186" i="7"/>
  <c r="AF8186" i="7" s="1"/>
  <c r="U8178" i="7"/>
  <c r="AE8178" i="7"/>
  <c r="AF8178" i="7" s="1"/>
  <c r="U8170" i="7"/>
  <c r="AE8170" i="7"/>
  <c r="AF8170" i="7" s="1"/>
  <c r="U8162" i="7"/>
  <c r="AE8162" i="7"/>
  <c r="AF8162" i="7" s="1"/>
  <c r="U8154" i="7"/>
  <c r="AE8154" i="7"/>
  <c r="AF8154" i="7" s="1"/>
  <c r="U8146" i="7"/>
  <c r="AE8146" i="7"/>
  <c r="AF8146" i="7" s="1"/>
  <c r="U8138" i="7"/>
  <c r="AE8138" i="7"/>
  <c r="AF8138" i="7" s="1"/>
  <c r="U8130" i="7"/>
  <c r="AE8130" i="7"/>
  <c r="AF8130" i="7" s="1"/>
  <c r="U8122" i="7"/>
  <c r="AE8122" i="7"/>
  <c r="AF8122" i="7" s="1"/>
  <c r="U8114" i="7"/>
  <c r="AE8114" i="7"/>
  <c r="AF8114" i="7" s="1"/>
  <c r="U8106" i="7"/>
  <c r="AE8106" i="7"/>
  <c r="AF8106" i="7" s="1"/>
  <c r="U8098" i="7"/>
  <c r="AE8098" i="7"/>
  <c r="AF8098" i="7" s="1"/>
  <c r="U8090" i="7"/>
  <c r="AE8090" i="7"/>
  <c r="AF8090" i="7" s="1"/>
  <c r="U8082" i="7"/>
  <c r="AE8082" i="7"/>
  <c r="AF8082" i="7" s="1"/>
  <c r="U8074" i="7"/>
  <c r="AE8074" i="7"/>
  <c r="AF8074" i="7" s="1"/>
  <c r="U8066" i="7"/>
  <c r="AE8066" i="7"/>
  <c r="AF8066" i="7" s="1"/>
  <c r="U8058" i="7"/>
  <c r="AE8058" i="7"/>
  <c r="AF8058" i="7" s="1"/>
  <c r="U8050" i="7"/>
  <c r="AE8050" i="7"/>
  <c r="AF8050" i="7" s="1"/>
  <c r="U8042" i="7"/>
  <c r="AE8042" i="7"/>
  <c r="AF8042" i="7" s="1"/>
  <c r="U8034" i="7"/>
  <c r="AE8034" i="7"/>
  <c r="AF8034" i="7" s="1"/>
  <c r="U8026" i="7"/>
  <c r="AE8026" i="7"/>
  <c r="AF8026" i="7" s="1"/>
  <c r="U8018" i="7"/>
  <c r="AE8018" i="7"/>
  <c r="AF8018" i="7" s="1"/>
  <c r="U8010" i="7"/>
  <c r="AE8010" i="7"/>
  <c r="AF8010" i="7" s="1"/>
  <c r="U8002" i="7"/>
  <c r="AE8002" i="7"/>
  <c r="AF8002" i="7" s="1"/>
  <c r="U7994" i="7"/>
  <c r="AE7994" i="7"/>
  <c r="AF7994" i="7" s="1"/>
  <c r="U7986" i="7"/>
  <c r="AE7986" i="7"/>
  <c r="AF7986" i="7" s="1"/>
  <c r="U7978" i="7"/>
  <c r="AE7978" i="7"/>
  <c r="AF7978" i="7" s="1"/>
  <c r="U7970" i="7"/>
  <c r="AE7970" i="7"/>
  <c r="AF7970" i="7" s="1"/>
  <c r="U7962" i="7"/>
  <c r="AE7962" i="7"/>
  <c r="AF7962" i="7" s="1"/>
  <c r="U7954" i="7"/>
  <c r="AE7954" i="7"/>
  <c r="AF7954" i="7" s="1"/>
  <c r="U7946" i="7"/>
  <c r="AE7946" i="7"/>
  <c r="AF7946" i="7" s="1"/>
  <c r="U7938" i="7"/>
  <c r="AE7938" i="7"/>
  <c r="AF7938" i="7" s="1"/>
  <c r="U7930" i="7"/>
  <c r="AE7930" i="7"/>
  <c r="AF7930" i="7" s="1"/>
  <c r="U7922" i="7"/>
  <c r="AE7922" i="7"/>
  <c r="AF7922" i="7" s="1"/>
  <c r="U7914" i="7"/>
  <c r="AE7914" i="7"/>
  <c r="AF7914" i="7" s="1"/>
  <c r="U7906" i="7"/>
  <c r="AE7906" i="7"/>
  <c r="AF7906" i="7" s="1"/>
  <c r="U7898" i="7"/>
  <c r="AE7898" i="7"/>
  <c r="AF7898" i="7" s="1"/>
  <c r="U7890" i="7"/>
  <c r="AE7890" i="7"/>
  <c r="AF7890" i="7" s="1"/>
  <c r="U7882" i="7"/>
  <c r="AE7882" i="7"/>
  <c r="AF7882" i="7" s="1"/>
  <c r="U7874" i="7"/>
  <c r="AE7874" i="7"/>
  <c r="AF7874" i="7" s="1"/>
  <c r="U7866" i="7"/>
  <c r="AE7866" i="7"/>
  <c r="AF7866" i="7" s="1"/>
  <c r="U7858" i="7"/>
  <c r="AE7858" i="7"/>
  <c r="AF7858" i="7" s="1"/>
  <c r="U7850" i="7"/>
  <c r="AE7850" i="7"/>
  <c r="AF7850" i="7" s="1"/>
  <c r="U7842" i="7"/>
  <c r="AE7842" i="7"/>
  <c r="AF7842" i="7" s="1"/>
  <c r="U7834" i="7"/>
  <c r="AE7834" i="7"/>
  <c r="AF7834" i="7" s="1"/>
  <c r="U7826" i="7"/>
  <c r="AE7826" i="7"/>
  <c r="AF7826" i="7" s="1"/>
  <c r="U7818" i="7"/>
  <c r="AE7818" i="7"/>
  <c r="AF7818" i="7" s="1"/>
  <c r="U7810" i="7"/>
  <c r="AE7810" i="7"/>
  <c r="AF7810" i="7" s="1"/>
  <c r="U7802" i="7"/>
  <c r="AE7802" i="7"/>
  <c r="AF7802" i="7" s="1"/>
  <c r="U7794" i="7"/>
  <c r="AE7794" i="7"/>
  <c r="AF7794" i="7" s="1"/>
  <c r="U7786" i="7"/>
  <c r="AE7786" i="7"/>
  <c r="AF7786" i="7" s="1"/>
  <c r="U7778" i="7"/>
  <c r="AE7778" i="7"/>
  <c r="AF7778" i="7" s="1"/>
  <c r="U7770" i="7"/>
  <c r="AE7770" i="7"/>
  <c r="AF7770" i="7" s="1"/>
  <c r="U7762" i="7"/>
  <c r="AE7762" i="7"/>
  <c r="AF7762" i="7" s="1"/>
  <c r="U7754" i="7"/>
  <c r="AE7754" i="7"/>
  <c r="AF7754" i="7" s="1"/>
  <c r="U7746" i="7"/>
  <c r="AE7746" i="7"/>
  <c r="AF7746" i="7" s="1"/>
  <c r="U7738" i="7"/>
  <c r="AE7738" i="7"/>
  <c r="AF7738" i="7" s="1"/>
  <c r="U7730" i="7"/>
  <c r="AE7730" i="7"/>
  <c r="AF7730" i="7" s="1"/>
  <c r="U7722" i="7"/>
  <c r="AE7722" i="7"/>
  <c r="AF7722" i="7" s="1"/>
  <c r="U7714" i="7"/>
  <c r="AE7714" i="7"/>
  <c r="AF7714" i="7" s="1"/>
  <c r="U7706" i="7"/>
  <c r="AE7706" i="7"/>
  <c r="AF7706" i="7" s="1"/>
  <c r="U7698" i="7"/>
  <c r="AE7698" i="7"/>
  <c r="AF7698" i="7" s="1"/>
  <c r="U7690" i="7"/>
  <c r="AE7690" i="7"/>
  <c r="AF7690" i="7" s="1"/>
  <c r="U7682" i="7"/>
  <c r="AE7682" i="7"/>
  <c r="AF7682" i="7" s="1"/>
  <c r="U7674" i="7"/>
  <c r="AE7674" i="7"/>
  <c r="AF7674" i="7" s="1"/>
  <c r="U7666" i="7"/>
  <c r="AE7666" i="7"/>
  <c r="AF7666" i="7" s="1"/>
  <c r="U7658" i="7"/>
  <c r="AE7658" i="7"/>
  <c r="AF7658" i="7" s="1"/>
  <c r="U7650" i="7"/>
  <c r="AE7650" i="7"/>
  <c r="AF7650" i="7" s="1"/>
  <c r="U7642" i="7"/>
  <c r="AE7642" i="7"/>
  <c r="AF7642" i="7" s="1"/>
  <c r="U7634" i="7"/>
  <c r="AE7634" i="7"/>
  <c r="AF7634" i="7" s="1"/>
  <c r="U7626" i="7"/>
  <c r="AE7626" i="7"/>
  <c r="AF7626" i="7" s="1"/>
  <c r="U7618" i="7"/>
  <c r="AE7618" i="7"/>
  <c r="AF7618" i="7" s="1"/>
  <c r="U7610" i="7"/>
  <c r="AE7610" i="7"/>
  <c r="AF7610" i="7" s="1"/>
  <c r="U7602" i="7"/>
  <c r="AE7602" i="7"/>
  <c r="AF7602" i="7" s="1"/>
  <c r="U7594" i="7"/>
  <c r="AE7594" i="7"/>
  <c r="AF7594" i="7" s="1"/>
  <c r="U7586" i="7"/>
  <c r="AE7586" i="7"/>
  <c r="AF7586" i="7" s="1"/>
  <c r="U7578" i="7"/>
  <c r="AE7578" i="7"/>
  <c r="AF7578" i="7" s="1"/>
  <c r="U7570" i="7"/>
  <c r="AE7570" i="7"/>
  <c r="AF7570" i="7" s="1"/>
  <c r="U7562" i="7"/>
  <c r="AE7562" i="7"/>
  <c r="AF7562" i="7" s="1"/>
  <c r="U7554" i="7"/>
  <c r="AE7554" i="7"/>
  <c r="AF7554" i="7" s="1"/>
  <c r="U7546" i="7"/>
  <c r="AE7546" i="7"/>
  <c r="AF7546" i="7" s="1"/>
  <c r="U7538" i="7"/>
  <c r="AE7538" i="7"/>
  <c r="AF7538" i="7" s="1"/>
  <c r="U7530" i="7"/>
  <c r="AE7530" i="7"/>
  <c r="AF7530" i="7" s="1"/>
  <c r="U7522" i="7"/>
  <c r="AE7522" i="7"/>
  <c r="AF7522" i="7" s="1"/>
  <c r="U7514" i="7"/>
  <c r="AE7514" i="7"/>
  <c r="AF7514" i="7" s="1"/>
  <c r="U7506" i="7"/>
  <c r="AE7506" i="7"/>
  <c r="AF7506" i="7" s="1"/>
  <c r="U7498" i="7"/>
  <c r="AE7498" i="7"/>
  <c r="AF7498" i="7" s="1"/>
  <c r="U7490" i="7"/>
  <c r="AE7490" i="7"/>
  <c r="AF7490" i="7" s="1"/>
  <c r="U7482" i="7"/>
  <c r="AE7482" i="7"/>
  <c r="AF7482" i="7" s="1"/>
  <c r="U7474" i="7"/>
  <c r="AE7474" i="7"/>
  <c r="AF7474" i="7" s="1"/>
  <c r="U7466" i="7"/>
  <c r="AE7466" i="7"/>
  <c r="AF7466" i="7" s="1"/>
  <c r="U7458" i="7"/>
  <c r="AE7458" i="7"/>
  <c r="AF7458" i="7" s="1"/>
  <c r="U7450" i="7"/>
  <c r="AE7450" i="7"/>
  <c r="AF7450" i="7" s="1"/>
  <c r="U7442" i="7"/>
  <c r="AE7442" i="7"/>
  <c r="AF7442" i="7" s="1"/>
  <c r="U7434" i="7"/>
  <c r="AE7434" i="7"/>
  <c r="AF7434" i="7" s="1"/>
  <c r="U7426" i="7"/>
  <c r="AE7426" i="7"/>
  <c r="AF7426" i="7" s="1"/>
  <c r="U7418" i="7"/>
  <c r="AE7418" i="7"/>
  <c r="AF7418" i="7" s="1"/>
  <c r="U7410" i="7"/>
  <c r="AE7410" i="7"/>
  <c r="AF7410" i="7" s="1"/>
  <c r="U7402" i="7"/>
  <c r="AE7402" i="7"/>
  <c r="AF7402" i="7" s="1"/>
  <c r="U7394" i="7"/>
  <c r="AE7394" i="7"/>
  <c r="AF7394" i="7" s="1"/>
  <c r="U7386" i="7"/>
  <c r="AE7386" i="7"/>
  <c r="AF7386" i="7" s="1"/>
  <c r="U7378" i="7"/>
  <c r="AE7378" i="7"/>
  <c r="AF7378" i="7" s="1"/>
  <c r="U7370" i="7"/>
  <c r="AE7370" i="7"/>
  <c r="AF7370" i="7" s="1"/>
  <c r="U7362" i="7"/>
  <c r="AE7362" i="7"/>
  <c r="AF7362" i="7" s="1"/>
  <c r="U7354" i="7"/>
  <c r="AE7354" i="7"/>
  <c r="AF7354" i="7" s="1"/>
  <c r="U7346" i="7"/>
  <c r="AE7346" i="7"/>
  <c r="AF7346" i="7" s="1"/>
  <c r="U7338" i="7"/>
  <c r="AE7338" i="7"/>
  <c r="AF7338" i="7" s="1"/>
  <c r="U7330" i="7"/>
  <c r="AE7330" i="7"/>
  <c r="AF7330" i="7" s="1"/>
  <c r="U7322" i="7"/>
  <c r="AE7322" i="7"/>
  <c r="AF7322" i="7" s="1"/>
  <c r="U7314" i="7"/>
  <c r="AE7314" i="7"/>
  <c r="AF7314" i="7" s="1"/>
  <c r="U7306" i="7"/>
  <c r="AE7306" i="7"/>
  <c r="AF7306" i="7" s="1"/>
  <c r="U7298" i="7"/>
  <c r="AE7298" i="7"/>
  <c r="AF7298" i="7" s="1"/>
  <c r="U7290" i="7"/>
  <c r="AE7290" i="7"/>
  <c r="AF7290" i="7" s="1"/>
  <c r="U7282" i="7"/>
  <c r="AE7282" i="7"/>
  <c r="AF7282" i="7" s="1"/>
  <c r="U7274" i="7"/>
  <c r="AE7274" i="7"/>
  <c r="AF7274" i="7" s="1"/>
  <c r="U7266" i="7"/>
  <c r="AE7266" i="7"/>
  <c r="AF7266" i="7" s="1"/>
  <c r="U7258" i="7"/>
  <c r="AE7258" i="7"/>
  <c r="AF7258" i="7" s="1"/>
  <c r="U7250" i="7"/>
  <c r="AE7250" i="7"/>
  <c r="AF7250" i="7" s="1"/>
  <c r="U7242" i="7"/>
  <c r="AE7242" i="7"/>
  <c r="AF7242" i="7" s="1"/>
  <c r="U7234" i="7"/>
  <c r="AE7234" i="7"/>
  <c r="AF7234" i="7" s="1"/>
  <c r="U7226" i="7"/>
  <c r="AE7226" i="7"/>
  <c r="AF7226" i="7" s="1"/>
  <c r="U7218" i="7"/>
  <c r="AE7218" i="7"/>
  <c r="AF7218" i="7" s="1"/>
  <c r="U7210" i="7"/>
  <c r="AE7210" i="7"/>
  <c r="AF7210" i="7" s="1"/>
  <c r="U7202" i="7"/>
  <c r="AE7202" i="7"/>
  <c r="AF7202" i="7" s="1"/>
  <c r="U7194" i="7"/>
  <c r="AE7194" i="7"/>
  <c r="AF7194" i="7" s="1"/>
  <c r="U7186" i="7"/>
  <c r="AE7186" i="7"/>
  <c r="AF7186" i="7" s="1"/>
  <c r="U7178" i="7"/>
  <c r="AE7178" i="7"/>
  <c r="AF7178" i="7" s="1"/>
  <c r="U7170" i="7"/>
  <c r="AE7170" i="7"/>
  <c r="AF7170" i="7" s="1"/>
  <c r="U7162" i="7"/>
  <c r="AE7162" i="7"/>
  <c r="AF7162" i="7" s="1"/>
  <c r="U7154" i="7"/>
  <c r="AE7154" i="7"/>
  <c r="AF7154" i="7" s="1"/>
  <c r="U7146" i="7"/>
  <c r="AE7146" i="7"/>
  <c r="AF7146" i="7" s="1"/>
  <c r="U7138" i="7"/>
  <c r="AE7138" i="7"/>
  <c r="AF7138" i="7" s="1"/>
  <c r="U7130" i="7"/>
  <c r="AE7130" i="7"/>
  <c r="AF7130" i="7" s="1"/>
  <c r="U7122" i="7"/>
  <c r="AE7122" i="7"/>
  <c r="AF7122" i="7" s="1"/>
  <c r="U7114" i="7"/>
  <c r="AE7114" i="7"/>
  <c r="AF7114" i="7" s="1"/>
  <c r="U7106" i="7"/>
  <c r="AE7106" i="7"/>
  <c r="AF7106" i="7" s="1"/>
  <c r="U7098" i="7"/>
  <c r="AE7098" i="7"/>
  <c r="AF7098" i="7" s="1"/>
  <c r="U7090" i="7"/>
  <c r="AE7090" i="7"/>
  <c r="AF7090" i="7" s="1"/>
  <c r="U7082" i="7"/>
  <c r="AE7082" i="7"/>
  <c r="AF7082" i="7" s="1"/>
  <c r="U7074" i="7"/>
  <c r="AE7074" i="7"/>
  <c r="AF7074" i="7" s="1"/>
  <c r="U7066" i="7"/>
  <c r="AE7066" i="7"/>
  <c r="AF7066" i="7" s="1"/>
  <c r="U7058" i="7"/>
  <c r="AE7058" i="7"/>
  <c r="AF7058" i="7" s="1"/>
  <c r="U7050" i="7"/>
  <c r="AE7050" i="7"/>
  <c r="AF7050" i="7" s="1"/>
  <c r="U7042" i="7"/>
  <c r="AE7042" i="7"/>
  <c r="AF7042" i="7" s="1"/>
  <c r="U7034" i="7"/>
  <c r="AE7034" i="7"/>
  <c r="AF7034" i="7" s="1"/>
  <c r="U7026" i="7"/>
  <c r="AE7026" i="7"/>
  <c r="AF7026" i="7" s="1"/>
  <c r="U7018" i="7"/>
  <c r="AE7018" i="7"/>
  <c r="AF7018" i="7" s="1"/>
  <c r="U7010" i="7"/>
  <c r="AE7010" i="7"/>
  <c r="AF7010" i="7" s="1"/>
  <c r="U7002" i="7"/>
  <c r="AE7002" i="7"/>
  <c r="AF7002" i="7" s="1"/>
  <c r="U6994" i="7"/>
  <c r="AE6994" i="7"/>
  <c r="AF6994" i="7" s="1"/>
  <c r="U6986" i="7"/>
  <c r="AE6986" i="7"/>
  <c r="AF6986" i="7" s="1"/>
  <c r="U6978" i="7"/>
  <c r="AE6978" i="7"/>
  <c r="AF6978" i="7" s="1"/>
  <c r="U6970" i="7"/>
  <c r="AE6970" i="7"/>
  <c r="AF6970" i="7" s="1"/>
  <c r="U6962" i="7"/>
  <c r="AE6962" i="7"/>
  <c r="AF6962" i="7" s="1"/>
  <c r="U6954" i="7"/>
  <c r="AE6954" i="7"/>
  <c r="AF6954" i="7" s="1"/>
  <c r="U6946" i="7"/>
  <c r="AE6946" i="7"/>
  <c r="AF6946" i="7" s="1"/>
  <c r="U6938" i="7"/>
  <c r="AE6938" i="7"/>
  <c r="AF6938" i="7" s="1"/>
  <c r="U6930" i="7"/>
  <c r="AE6930" i="7"/>
  <c r="AF6930" i="7" s="1"/>
  <c r="U6922" i="7"/>
  <c r="AE6922" i="7"/>
  <c r="AF6922" i="7" s="1"/>
  <c r="U6914" i="7"/>
  <c r="AE6914" i="7"/>
  <c r="AF6914" i="7" s="1"/>
  <c r="U6906" i="7"/>
  <c r="AE6906" i="7"/>
  <c r="AF6906" i="7" s="1"/>
  <c r="U6898" i="7"/>
  <c r="AE6898" i="7"/>
  <c r="AF6898" i="7" s="1"/>
  <c r="U6890" i="7"/>
  <c r="AE6890" i="7"/>
  <c r="AF6890" i="7" s="1"/>
  <c r="U6882" i="7"/>
  <c r="AE6882" i="7"/>
  <c r="AF6882" i="7" s="1"/>
  <c r="U6874" i="7"/>
  <c r="AE6874" i="7"/>
  <c r="AF6874" i="7" s="1"/>
  <c r="U6866" i="7"/>
  <c r="AE6866" i="7"/>
  <c r="AF6866" i="7" s="1"/>
  <c r="U6858" i="7"/>
  <c r="AE6858" i="7"/>
  <c r="AF6858" i="7" s="1"/>
  <c r="U6850" i="7"/>
  <c r="AE6850" i="7"/>
  <c r="AF6850" i="7" s="1"/>
  <c r="U6842" i="7"/>
  <c r="AE6842" i="7"/>
  <c r="AF6842" i="7" s="1"/>
  <c r="U6834" i="7"/>
  <c r="AE6834" i="7"/>
  <c r="AF6834" i="7" s="1"/>
  <c r="U6826" i="7"/>
  <c r="AE6826" i="7"/>
  <c r="AF6826" i="7" s="1"/>
  <c r="U6818" i="7"/>
  <c r="AE6818" i="7"/>
  <c r="AF6818" i="7" s="1"/>
  <c r="U6810" i="7"/>
  <c r="AE6810" i="7"/>
  <c r="AF6810" i="7" s="1"/>
  <c r="U6802" i="7"/>
  <c r="AE6802" i="7"/>
  <c r="AF6802" i="7" s="1"/>
  <c r="U6794" i="7"/>
  <c r="AE6794" i="7"/>
  <c r="AF6794" i="7" s="1"/>
  <c r="U6786" i="7"/>
  <c r="AE6786" i="7"/>
  <c r="AF6786" i="7" s="1"/>
  <c r="U6778" i="7"/>
  <c r="AE6778" i="7"/>
  <c r="AF6778" i="7" s="1"/>
  <c r="U6770" i="7"/>
  <c r="AE6770" i="7"/>
  <c r="AF6770" i="7" s="1"/>
  <c r="U6762" i="7"/>
  <c r="AE6762" i="7"/>
  <c r="AF6762" i="7" s="1"/>
  <c r="U6754" i="7"/>
  <c r="AE6754" i="7"/>
  <c r="AF6754" i="7" s="1"/>
  <c r="U6746" i="7"/>
  <c r="AE6746" i="7"/>
  <c r="AF6746" i="7" s="1"/>
  <c r="U6738" i="7"/>
  <c r="AE6738" i="7"/>
  <c r="AF6738" i="7" s="1"/>
  <c r="U6730" i="7"/>
  <c r="AE6730" i="7"/>
  <c r="AF6730" i="7" s="1"/>
  <c r="U6722" i="7"/>
  <c r="AE6722" i="7"/>
  <c r="AF6722" i="7" s="1"/>
  <c r="U6714" i="7"/>
  <c r="AE6714" i="7"/>
  <c r="AF6714" i="7" s="1"/>
  <c r="U6706" i="7"/>
  <c r="AE6706" i="7"/>
  <c r="AF6706" i="7" s="1"/>
  <c r="U6698" i="7"/>
  <c r="AE6698" i="7"/>
  <c r="AF6698" i="7" s="1"/>
  <c r="U6690" i="7"/>
  <c r="AE6690" i="7"/>
  <c r="AF6690" i="7" s="1"/>
  <c r="U6682" i="7"/>
  <c r="AE6682" i="7"/>
  <c r="AF6682" i="7" s="1"/>
  <c r="U6674" i="7"/>
  <c r="AE6674" i="7"/>
  <c r="AF6674" i="7" s="1"/>
  <c r="U6666" i="7"/>
  <c r="AE6666" i="7"/>
  <c r="AF6666" i="7" s="1"/>
  <c r="U6658" i="7"/>
  <c r="AE6658" i="7"/>
  <c r="AF6658" i="7" s="1"/>
  <c r="U6650" i="7"/>
  <c r="AE6650" i="7"/>
  <c r="AF6650" i="7" s="1"/>
  <c r="U6642" i="7"/>
  <c r="AE6642" i="7"/>
  <c r="AF6642" i="7" s="1"/>
  <c r="U6634" i="7"/>
  <c r="AE6634" i="7"/>
  <c r="AF6634" i="7" s="1"/>
  <c r="U6626" i="7"/>
  <c r="AE6626" i="7"/>
  <c r="AF6626" i="7" s="1"/>
  <c r="U6618" i="7"/>
  <c r="AE6618" i="7"/>
  <c r="AF6618" i="7" s="1"/>
  <c r="U6610" i="7"/>
  <c r="AE6610" i="7"/>
  <c r="AF6610" i="7" s="1"/>
  <c r="U6602" i="7"/>
  <c r="AE6602" i="7"/>
  <c r="AF6602" i="7" s="1"/>
  <c r="U6594" i="7"/>
  <c r="AE6594" i="7"/>
  <c r="AF6594" i="7" s="1"/>
  <c r="U6586" i="7"/>
  <c r="AE6586" i="7"/>
  <c r="AF6586" i="7" s="1"/>
  <c r="U6578" i="7"/>
  <c r="AE6578" i="7"/>
  <c r="AF6578" i="7" s="1"/>
  <c r="U6570" i="7"/>
  <c r="AE6570" i="7"/>
  <c r="AF6570" i="7" s="1"/>
  <c r="U6562" i="7"/>
  <c r="AE6562" i="7"/>
  <c r="AF6562" i="7" s="1"/>
  <c r="U6554" i="7"/>
  <c r="AE6554" i="7"/>
  <c r="AF6554" i="7" s="1"/>
  <c r="U6546" i="7"/>
  <c r="AE6546" i="7"/>
  <c r="AF6546" i="7" s="1"/>
  <c r="U6538" i="7"/>
  <c r="AE6538" i="7"/>
  <c r="AF6538" i="7" s="1"/>
  <c r="U6530" i="7"/>
  <c r="AE6530" i="7"/>
  <c r="AF6530" i="7" s="1"/>
  <c r="U6522" i="7"/>
  <c r="AE6522" i="7"/>
  <c r="AF6522" i="7" s="1"/>
  <c r="U6514" i="7"/>
  <c r="AE6514" i="7"/>
  <c r="AF6514" i="7" s="1"/>
  <c r="U6506" i="7"/>
  <c r="AE6506" i="7"/>
  <c r="AF6506" i="7" s="1"/>
  <c r="U6498" i="7"/>
  <c r="AE6498" i="7"/>
  <c r="AF6498" i="7" s="1"/>
  <c r="U6490" i="7"/>
  <c r="AE6490" i="7"/>
  <c r="AF6490" i="7" s="1"/>
  <c r="U6482" i="7"/>
  <c r="AE6482" i="7"/>
  <c r="AF6482" i="7" s="1"/>
  <c r="U6474" i="7"/>
  <c r="AE6474" i="7"/>
  <c r="AF6474" i="7" s="1"/>
  <c r="U6466" i="7"/>
  <c r="AE6466" i="7"/>
  <c r="AF6466" i="7" s="1"/>
  <c r="U6458" i="7"/>
  <c r="AE6458" i="7"/>
  <c r="AF6458" i="7" s="1"/>
  <c r="U6450" i="7"/>
  <c r="AE6450" i="7"/>
  <c r="AF6450" i="7" s="1"/>
  <c r="U6442" i="7"/>
  <c r="AE6442" i="7"/>
  <c r="AF6442" i="7" s="1"/>
  <c r="U6434" i="7"/>
  <c r="AE6434" i="7"/>
  <c r="AF6434" i="7" s="1"/>
  <c r="U6426" i="7"/>
  <c r="AE6426" i="7"/>
  <c r="AF6426" i="7" s="1"/>
  <c r="U6418" i="7"/>
  <c r="AE6418" i="7"/>
  <c r="AF6418" i="7" s="1"/>
  <c r="U6410" i="7"/>
  <c r="AE6410" i="7"/>
  <c r="AF6410" i="7" s="1"/>
  <c r="U6402" i="7"/>
  <c r="AE6402" i="7"/>
  <c r="AF6402" i="7" s="1"/>
  <c r="U6394" i="7"/>
  <c r="AE6394" i="7"/>
  <c r="AF6394" i="7" s="1"/>
  <c r="U6386" i="7"/>
  <c r="AE6386" i="7"/>
  <c r="AF6386" i="7" s="1"/>
  <c r="U6378" i="7"/>
  <c r="AE6378" i="7"/>
  <c r="AF6378" i="7" s="1"/>
  <c r="U6370" i="7"/>
  <c r="AE6370" i="7"/>
  <c r="AF6370" i="7" s="1"/>
  <c r="U6362" i="7"/>
  <c r="AE6362" i="7"/>
  <c r="AF6362" i="7" s="1"/>
  <c r="U6354" i="7"/>
  <c r="AE6354" i="7"/>
  <c r="AF6354" i="7" s="1"/>
  <c r="U6346" i="7"/>
  <c r="AE6346" i="7"/>
  <c r="AF6346" i="7" s="1"/>
  <c r="U6338" i="7"/>
  <c r="AE6338" i="7"/>
  <c r="AF6338" i="7" s="1"/>
  <c r="U6330" i="7"/>
  <c r="AE6330" i="7"/>
  <c r="AF6330" i="7" s="1"/>
  <c r="U6322" i="7"/>
  <c r="AE6322" i="7"/>
  <c r="AF6322" i="7" s="1"/>
  <c r="U6314" i="7"/>
  <c r="AE6314" i="7"/>
  <c r="AF6314" i="7" s="1"/>
  <c r="U6306" i="7"/>
  <c r="AE6306" i="7"/>
  <c r="AF6306" i="7" s="1"/>
  <c r="U6298" i="7"/>
  <c r="AE6298" i="7"/>
  <c r="AF6298" i="7" s="1"/>
  <c r="U6290" i="7"/>
  <c r="AE6290" i="7"/>
  <c r="AF6290" i="7" s="1"/>
  <c r="U6282" i="7"/>
  <c r="AE6282" i="7"/>
  <c r="AF6282" i="7" s="1"/>
  <c r="U6274" i="7"/>
  <c r="AE6274" i="7"/>
  <c r="AF6274" i="7" s="1"/>
  <c r="U6266" i="7"/>
  <c r="AE6266" i="7"/>
  <c r="AF6266" i="7" s="1"/>
  <c r="U6258" i="7"/>
  <c r="AE6258" i="7"/>
  <c r="AF6258" i="7" s="1"/>
  <c r="U6250" i="7"/>
  <c r="AE6250" i="7"/>
  <c r="AF6250" i="7" s="1"/>
  <c r="U6242" i="7"/>
  <c r="AE6242" i="7"/>
  <c r="AF6242" i="7" s="1"/>
  <c r="U6234" i="7"/>
  <c r="AE6234" i="7"/>
  <c r="AF6234" i="7" s="1"/>
  <c r="U6226" i="7"/>
  <c r="AE6226" i="7"/>
  <c r="AF6226" i="7" s="1"/>
  <c r="U6218" i="7"/>
  <c r="AE6218" i="7"/>
  <c r="AF6218" i="7" s="1"/>
  <c r="U6210" i="7"/>
  <c r="AE6210" i="7"/>
  <c r="AF6210" i="7" s="1"/>
  <c r="U6202" i="7"/>
  <c r="AE6202" i="7"/>
  <c r="AF6202" i="7" s="1"/>
  <c r="U6194" i="7"/>
  <c r="AE6194" i="7"/>
  <c r="AF6194" i="7" s="1"/>
  <c r="U6186" i="7"/>
  <c r="AE6186" i="7"/>
  <c r="AF6186" i="7" s="1"/>
  <c r="U6178" i="7"/>
  <c r="AE6178" i="7"/>
  <c r="AF6178" i="7" s="1"/>
  <c r="U6170" i="7"/>
  <c r="AE6170" i="7"/>
  <c r="AF6170" i="7" s="1"/>
  <c r="U6162" i="7"/>
  <c r="AE6162" i="7"/>
  <c r="AF6162" i="7" s="1"/>
  <c r="U6154" i="7"/>
  <c r="AE6154" i="7"/>
  <c r="AF6154" i="7" s="1"/>
  <c r="U6146" i="7"/>
  <c r="AE6146" i="7"/>
  <c r="AF6146" i="7" s="1"/>
  <c r="U6138" i="7"/>
  <c r="AE6138" i="7"/>
  <c r="AF6138" i="7" s="1"/>
  <c r="U6130" i="7"/>
  <c r="AE6130" i="7"/>
  <c r="AF6130" i="7" s="1"/>
  <c r="U6122" i="7"/>
  <c r="AE6122" i="7"/>
  <c r="AF6122" i="7" s="1"/>
  <c r="U6114" i="7"/>
  <c r="AE6114" i="7"/>
  <c r="AF6114" i="7" s="1"/>
  <c r="U6106" i="7"/>
  <c r="AE6106" i="7"/>
  <c r="AF6106" i="7" s="1"/>
  <c r="U6098" i="7"/>
  <c r="AE6098" i="7"/>
  <c r="AF6098" i="7" s="1"/>
  <c r="U6090" i="7"/>
  <c r="AE6090" i="7"/>
  <c r="AF6090" i="7" s="1"/>
  <c r="U6082" i="7"/>
  <c r="AE6082" i="7"/>
  <c r="AF6082" i="7" s="1"/>
  <c r="U6074" i="7"/>
  <c r="AE6074" i="7"/>
  <c r="AF6074" i="7" s="1"/>
  <c r="U6066" i="7"/>
  <c r="AE6066" i="7"/>
  <c r="AF6066" i="7" s="1"/>
  <c r="U6058" i="7"/>
  <c r="AE6058" i="7"/>
  <c r="AF6058" i="7" s="1"/>
  <c r="U6050" i="7"/>
  <c r="AE6050" i="7"/>
  <c r="AF6050" i="7" s="1"/>
  <c r="U6042" i="7"/>
  <c r="AE6042" i="7"/>
  <c r="AF6042" i="7" s="1"/>
  <c r="U6034" i="7"/>
  <c r="AE6034" i="7"/>
  <c r="AF6034" i="7" s="1"/>
  <c r="U6026" i="7"/>
  <c r="AE6026" i="7"/>
  <c r="AF6026" i="7" s="1"/>
  <c r="U6018" i="7"/>
  <c r="AE6018" i="7"/>
  <c r="AF6018" i="7" s="1"/>
  <c r="U6010" i="7"/>
  <c r="AE6010" i="7"/>
  <c r="AF6010" i="7" s="1"/>
  <c r="U6002" i="7"/>
  <c r="AE6002" i="7"/>
  <c r="AF6002" i="7" s="1"/>
  <c r="U5994" i="7"/>
  <c r="AE5994" i="7"/>
  <c r="AF5994" i="7" s="1"/>
  <c r="U5986" i="7"/>
  <c r="AE5986" i="7"/>
  <c r="AF5986" i="7" s="1"/>
  <c r="U5978" i="7"/>
  <c r="AE5978" i="7"/>
  <c r="AF5978" i="7" s="1"/>
  <c r="U5970" i="7"/>
  <c r="AE5970" i="7"/>
  <c r="AF5970" i="7" s="1"/>
  <c r="U5962" i="7"/>
  <c r="AE5962" i="7"/>
  <c r="AF5962" i="7" s="1"/>
  <c r="U5954" i="7"/>
  <c r="AE5954" i="7"/>
  <c r="AF5954" i="7" s="1"/>
  <c r="U5946" i="7"/>
  <c r="AE5946" i="7"/>
  <c r="AF5946" i="7" s="1"/>
  <c r="U5938" i="7"/>
  <c r="AE5938" i="7"/>
  <c r="AF5938" i="7" s="1"/>
  <c r="U5930" i="7"/>
  <c r="AE5930" i="7"/>
  <c r="AF5930" i="7" s="1"/>
  <c r="U5922" i="7"/>
  <c r="AE5922" i="7"/>
  <c r="AF5922" i="7" s="1"/>
  <c r="U5914" i="7"/>
  <c r="AE5914" i="7"/>
  <c r="AF5914" i="7" s="1"/>
  <c r="U5906" i="7"/>
  <c r="AE5906" i="7"/>
  <c r="AF5906" i="7" s="1"/>
  <c r="U5898" i="7"/>
  <c r="AE5898" i="7"/>
  <c r="AF5898" i="7" s="1"/>
  <c r="U5890" i="7"/>
  <c r="AE5890" i="7"/>
  <c r="AF5890" i="7" s="1"/>
  <c r="U5882" i="7"/>
  <c r="AE5882" i="7"/>
  <c r="AF5882" i="7" s="1"/>
  <c r="U5874" i="7"/>
  <c r="AE5874" i="7"/>
  <c r="AF5874" i="7" s="1"/>
  <c r="U5866" i="7"/>
  <c r="AE5866" i="7"/>
  <c r="AF5866" i="7" s="1"/>
  <c r="U5858" i="7"/>
  <c r="AE5858" i="7"/>
  <c r="AF5858" i="7" s="1"/>
  <c r="U5850" i="7"/>
  <c r="AE5850" i="7"/>
  <c r="AF5850" i="7" s="1"/>
  <c r="U5842" i="7"/>
  <c r="AE5842" i="7"/>
  <c r="AF5842" i="7" s="1"/>
  <c r="U5834" i="7"/>
  <c r="AE5834" i="7"/>
  <c r="AF5834" i="7" s="1"/>
  <c r="U5826" i="7"/>
  <c r="AE5826" i="7"/>
  <c r="AF5826" i="7" s="1"/>
  <c r="U5818" i="7"/>
  <c r="AE5818" i="7"/>
  <c r="AF5818" i="7" s="1"/>
  <c r="U5810" i="7"/>
  <c r="AE5810" i="7"/>
  <c r="AF5810" i="7" s="1"/>
  <c r="U5802" i="7"/>
  <c r="AE5802" i="7"/>
  <c r="AF5802" i="7" s="1"/>
  <c r="U5794" i="7"/>
  <c r="AE5794" i="7"/>
  <c r="AF5794" i="7" s="1"/>
  <c r="U5786" i="7"/>
  <c r="AE5786" i="7"/>
  <c r="AF5786" i="7" s="1"/>
  <c r="U5778" i="7"/>
  <c r="AE5778" i="7"/>
  <c r="AF5778" i="7" s="1"/>
  <c r="U5770" i="7"/>
  <c r="AE5770" i="7"/>
  <c r="AF5770" i="7" s="1"/>
  <c r="U5762" i="7"/>
  <c r="AE5762" i="7"/>
  <c r="AF5762" i="7" s="1"/>
  <c r="U5754" i="7"/>
  <c r="AE5754" i="7"/>
  <c r="AF5754" i="7" s="1"/>
  <c r="U5746" i="7"/>
  <c r="AE5746" i="7"/>
  <c r="AF5746" i="7" s="1"/>
  <c r="U5738" i="7"/>
  <c r="AE5738" i="7"/>
  <c r="AF5738" i="7" s="1"/>
  <c r="U5730" i="7"/>
  <c r="AE5730" i="7"/>
  <c r="AF5730" i="7" s="1"/>
  <c r="U5722" i="7"/>
  <c r="AE5722" i="7"/>
  <c r="AF5722" i="7" s="1"/>
  <c r="U5714" i="7"/>
  <c r="AE5714" i="7"/>
  <c r="AF5714" i="7" s="1"/>
  <c r="U5706" i="7"/>
  <c r="AE5706" i="7"/>
  <c r="AF5706" i="7" s="1"/>
  <c r="U5698" i="7"/>
  <c r="AE5698" i="7"/>
  <c r="AF5698" i="7" s="1"/>
  <c r="U5690" i="7"/>
  <c r="AE5690" i="7"/>
  <c r="AF5690" i="7" s="1"/>
  <c r="U5682" i="7"/>
  <c r="AE5682" i="7"/>
  <c r="AF5682" i="7" s="1"/>
  <c r="U5674" i="7"/>
  <c r="AE5674" i="7"/>
  <c r="AF5674" i="7" s="1"/>
  <c r="U5666" i="7"/>
  <c r="AE5666" i="7"/>
  <c r="AF5666" i="7" s="1"/>
  <c r="U5658" i="7"/>
  <c r="AE5658" i="7"/>
  <c r="AF5658" i="7" s="1"/>
  <c r="U5650" i="7"/>
  <c r="AE5650" i="7"/>
  <c r="AF5650" i="7" s="1"/>
  <c r="U5642" i="7"/>
  <c r="AE5642" i="7"/>
  <c r="AF5642" i="7" s="1"/>
  <c r="U5634" i="7"/>
  <c r="AE5634" i="7"/>
  <c r="AF5634" i="7" s="1"/>
  <c r="U5626" i="7"/>
  <c r="AE5626" i="7"/>
  <c r="AF5626" i="7" s="1"/>
  <c r="U5618" i="7"/>
  <c r="AE5618" i="7"/>
  <c r="AF5618" i="7" s="1"/>
  <c r="U5610" i="7"/>
  <c r="AE5610" i="7"/>
  <c r="AF5610" i="7" s="1"/>
  <c r="U5602" i="7"/>
  <c r="AE5602" i="7"/>
  <c r="AF5602" i="7" s="1"/>
  <c r="U5594" i="7"/>
  <c r="AE5594" i="7"/>
  <c r="AF5594" i="7" s="1"/>
  <c r="U5586" i="7"/>
  <c r="AE5586" i="7"/>
  <c r="AF5586" i="7" s="1"/>
  <c r="U5578" i="7"/>
  <c r="AE5578" i="7"/>
  <c r="AF5578" i="7" s="1"/>
  <c r="U5570" i="7"/>
  <c r="AE5570" i="7"/>
  <c r="AF5570" i="7" s="1"/>
  <c r="U5562" i="7"/>
  <c r="AE5562" i="7"/>
  <c r="AF5562" i="7" s="1"/>
  <c r="U5554" i="7"/>
  <c r="AE5554" i="7"/>
  <c r="AF5554" i="7" s="1"/>
  <c r="U5546" i="7"/>
  <c r="AE5546" i="7"/>
  <c r="AF5546" i="7" s="1"/>
  <c r="U5538" i="7"/>
  <c r="AE5538" i="7"/>
  <c r="AF5538" i="7" s="1"/>
  <c r="U5530" i="7"/>
  <c r="AE5530" i="7"/>
  <c r="AF5530" i="7" s="1"/>
  <c r="U5522" i="7"/>
  <c r="AE5522" i="7"/>
  <c r="AF5522" i="7" s="1"/>
  <c r="U5514" i="7"/>
  <c r="AE5514" i="7"/>
  <c r="AF5514" i="7" s="1"/>
  <c r="U5506" i="7"/>
  <c r="AE5506" i="7"/>
  <c r="AF5506" i="7" s="1"/>
  <c r="U5498" i="7"/>
  <c r="AE5498" i="7"/>
  <c r="AF5498" i="7" s="1"/>
  <c r="U5490" i="7"/>
  <c r="AE5490" i="7"/>
  <c r="AF5490" i="7" s="1"/>
  <c r="U5482" i="7"/>
  <c r="AE5482" i="7"/>
  <c r="AF5482" i="7" s="1"/>
  <c r="U5474" i="7"/>
  <c r="AE5474" i="7"/>
  <c r="AF5474" i="7" s="1"/>
  <c r="U5466" i="7"/>
  <c r="AE5466" i="7"/>
  <c r="AF5466" i="7" s="1"/>
  <c r="U5458" i="7"/>
  <c r="AE5458" i="7"/>
  <c r="AF5458" i="7" s="1"/>
  <c r="U5450" i="7"/>
  <c r="AE5450" i="7"/>
  <c r="AF5450" i="7" s="1"/>
  <c r="U5442" i="7"/>
  <c r="AE5442" i="7"/>
  <c r="AF5442" i="7" s="1"/>
  <c r="U5434" i="7"/>
  <c r="AE5434" i="7"/>
  <c r="AF5434" i="7" s="1"/>
  <c r="U5426" i="7"/>
  <c r="AE5426" i="7"/>
  <c r="AF5426" i="7" s="1"/>
  <c r="U5418" i="7"/>
  <c r="AE5418" i="7"/>
  <c r="AF5418" i="7" s="1"/>
  <c r="U5410" i="7"/>
  <c r="AE5410" i="7"/>
  <c r="AF5410" i="7" s="1"/>
  <c r="U5402" i="7"/>
  <c r="AE5402" i="7"/>
  <c r="AF5402" i="7" s="1"/>
  <c r="U5394" i="7"/>
  <c r="AE5394" i="7"/>
  <c r="AF5394" i="7" s="1"/>
  <c r="U5386" i="7"/>
  <c r="AE5386" i="7"/>
  <c r="AF5386" i="7" s="1"/>
  <c r="U5378" i="7"/>
  <c r="AE5378" i="7"/>
  <c r="AF5378" i="7" s="1"/>
  <c r="U5370" i="7"/>
  <c r="AE5370" i="7"/>
  <c r="AF5370" i="7" s="1"/>
  <c r="U5362" i="7"/>
  <c r="AE5362" i="7"/>
  <c r="AF5362" i="7" s="1"/>
  <c r="U5354" i="7"/>
  <c r="AE5354" i="7"/>
  <c r="AF5354" i="7" s="1"/>
  <c r="U5346" i="7"/>
  <c r="AE5346" i="7"/>
  <c r="AF5346" i="7" s="1"/>
  <c r="U5338" i="7"/>
  <c r="AE5338" i="7"/>
  <c r="AF5338" i="7" s="1"/>
  <c r="U5330" i="7"/>
  <c r="AE5330" i="7"/>
  <c r="AF5330" i="7" s="1"/>
  <c r="U5322" i="7"/>
  <c r="AE5322" i="7"/>
  <c r="AF5322" i="7" s="1"/>
  <c r="U5314" i="7"/>
  <c r="AE5314" i="7"/>
  <c r="AF5314" i="7" s="1"/>
  <c r="U5306" i="7"/>
  <c r="AE5306" i="7"/>
  <c r="AF5306" i="7" s="1"/>
  <c r="U5298" i="7"/>
  <c r="AE5298" i="7"/>
  <c r="AF5298" i="7" s="1"/>
  <c r="U5290" i="7"/>
  <c r="AE5290" i="7"/>
  <c r="AF5290" i="7" s="1"/>
  <c r="U5282" i="7"/>
  <c r="AE5282" i="7"/>
  <c r="AF5282" i="7" s="1"/>
  <c r="U5274" i="7"/>
  <c r="AE5274" i="7"/>
  <c r="AF5274" i="7" s="1"/>
  <c r="U5266" i="7"/>
  <c r="AE5266" i="7"/>
  <c r="AF5266" i="7" s="1"/>
  <c r="U5258" i="7"/>
  <c r="AE5258" i="7"/>
  <c r="AF5258" i="7" s="1"/>
  <c r="U5250" i="7"/>
  <c r="AE5250" i="7"/>
  <c r="AF5250" i="7" s="1"/>
  <c r="U5242" i="7"/>
  <c r="AE5242" i="7"/>
  <c r="AF5242" i="7" s="1"/>
  <c r="U5234" i="7"/>
  <c r="AE5234" i="7"/>
  <c r="AF5234" i="7" s="1"/>
  <c r="U5226" i="7"/>
  <c r="AE5226" i="7"/>
  <c r="AF5226" i="7" s="1"/>
  <c r="U5218" i="7"/>
  <c r="AE5218" i="7"/>
  <c r="AF5218" i="7" s="1"/>
  <c r="U5210" i="7"/>
  <c r="AE5210" i="7"/>
  <c r="AF5210" i="7" s="1"/>
  <c r="U5202" i="7"/>
  <c r="AE5202" i="7"/>
  <c r="AF5202" i="7" s="1"/>
  <c r="U5194" i="7"/>
  <c r="AE5194" i="7"/>
  <c r="AF5194" i="7" s="1"/>
  <c r="U5186" i="7"/>
  <c r="AE5186" i="7"/>
  <c r="AF5186" i="7" s="1"/>
  <c r="U5178" i="7"/>
  <c r="AE5178" i="7"/>
  <c r="AF5178" i="7" s="1"/>
  <c r="U5170" i="7"/>
  <c r="AE5170" i="7"/>
  <c r="AF5170" i="7" s="1"/>
  <c r="U5162" i="7"/>
  <c r="AE5162" i="7"/>
  <c r="AF5162" i="7" s="1"/>
  <c r="U5154" i="7"/>
  <c r="AE5154" i="7"/>
  <c r="AF5154" i="7" s="1"/>
  <c r="U5146" i="7"/>
  <c r="AE5146" i="7"/>
  <c r="AF5146" i="7" s="1"/>
  <c r="U5138" i="7"/>
  <c r="AE5138" i="7"/>
  <c r="AF5138" i="7" s="1"/>
  <c r="U5130" i="7"/>
  <c r="AE5130" i="7"/>
  <c r="AF5130" i="7" s="1"/>
  <c r="U5122" i="7"/>
  <c r="AE5122" i="7"/>
  <c r="AF5122" i="7" s="1"/>
  <c r="U5114" i="7"/>
  <c r="AE5114" i="7"/>
  <c r="AF5114" i="7" s="1"/>
  <c r="U5106" i="7"/>
  <c r="AE5106" i="7"/>
  <c r="AF5106" i="7" s="1"/>
  <c r="U5098" i="7"/>
  <c r="AE5098" i="7"/>
  <c r="AF5098" i="7" s="1"/>
  <c r="U5090" i="7"/>
  <c r="AE5090" i="7"/>
  <c r="AF5090" i="7" s="1"/>
  <c r="U5082" i="7"/>
  <c r="AE5082" i="7"/>
  <c r="AF5082" i="7" s="1"/>
  <c r="U5074" i="7"/>
  <c r="AE5074" i="7"/>
  <c r="AF5074" i="7" s="1"/>
  <c r="U5066" i="7"/>
  <c r="AE5066" i="7"/>
  <c r="AF5066" i="7" s="1"/>
  <c r="U5058" i="7"/>
  <c r="AE5058" i="7"/>
  <c r="AF5058" i="7" s="1"/>
  <c r="U5050" i="7"/>
  <c r="AE5050" i="7"/>
  <c r="AF5050" i="7" s="1"/>
  <c r="U5042" i="7"/>
  <c r="AE5042" i="7"/>
  <c r="AF5042" i="7" s="1"/>
  <c r="U5034" i="7"/>
  <c r="AE5034" i="7"/>
  <c r="AF5034" i="7" s="1"/>
  <c r="U5026" i="7"/>
  <c r="AE5026" i="7"/>
  <c r="AF5026" i="7" s="1"/>
  <c r="U5018" i="7"/>
  <c r="AE5018" i="7"/>
  <c r="AF5018" i="7" s="1"/>
  <c r="U5010" i="7"/>
  <c r="AE5010" i="7"/>
  <c r="AF5010" i="7" s="1"/>
  <c r="U5002" i="7"/>
  <c r="AE5002" i="7"/>
  <c r="AF5002" i="7" s="1"/>
  <c r="U4994" i="7"/>
  <c r="AE4994" i="7"/>
  <c r="AF4994" i="7" s="1"/>
  <c r="U4986" i="7"/>
  <c r="AE4986" i="7"/>
  <c r="AF4986" i="7" s="1"/>
  <c r="U4978" i="7"/>
  <c r="AE4978" i="7"/>
  <c r="AF4978" i="7" s="1"/>
  <c r="U4970" i="7"/>
  <c r="AE4970" i="7"/>
  <c r="AF4970" i="7" s="1"/>
  <c r="U4962" i="7"/>
  <c r="AE4962" i="7"/>
  <c r="AF4962" i="7" s="1"/>
  <c r="U4954" i="7"/>
  <c r="AE4954" i="7"/>
  <c r="AF4954" i="7" s="1"/>
  <c r="U4946" i="7"/>
  <c r="AE4946" i="7"/>
  <c r="AF4946" i="7" s="1"/>
  <c r="U4938" i="7"/>
  <c r="AE4938" i="7"/>
  <c r="AF4938" i="7" s="1"/>
  <c r="U4930" i="7"/>
  <c r="AE4930" i="7"/>
  <c r="AF4930" i="7" s="1"/>
  <c r="U4922" i="7"/>
  <c r="AE4922" i="7"/>
  <c r="AF4922" i="7" s="1"/>
  <c r="U4914" i="7"/>
  <c r="AE4914" i="7"/>
  <c r="AF4914" i="7" s="1"/>
  <c r="U4906" i="7"/>
  <c r="AE4906" i="7"/>
  <c r="AF4906" i="7" s="1"/>
  <c r="U4898" i="7"/>
  <c r="AE4898" i="7"/>
  <c r="AF4898" i="7" s="1"/>
  <c r="U4890" i="7"/>
  <c r="AE4890" i="7"/>
  <c r="AF4890" i="7" s="1"/>
  <c r="U4882" i="7"/>
  <c r="AE4882" i="7"/>
  <c r="AF4882" i="7" s="1"/>
  <c r="U4874" i="7"/>
  <c r="AE4874" i="7"/>
  <c r="AF4874" i="7" s="1"/>
  <c r="U4866" i="7"/>
  <c r="AE4866" i="7"/>
  <c r="AF4866" i="7" s="1"/>
  <c r="U4858" i="7"/>
  <c r="AE4858" i="7"/>
  <c r="AF4858" i="7" s="1"/>
  <c r="U4850" i="7"/>
  <c r="AE4850" i="7"/>
  <c r="AF4850" i="7" s="1"/>
  <c r="U4842" i="7"/>
  <c r="AE4842" i="7"/>
  <c r="AF4842" i="7" s="1"/>
  <c r="U4834" i="7"/>
  <c r="AE4834" i="7"/>
  <c r="AF4834" i="7" s="1"/>
  <c r="U4826" i="7"/>
  <c r="AE4826" i="7"/>
  <c r="AF4826" i="7" s="1"/>
  <c r="U4818" i="7"/>
  <c r="AE4818" i="7"/>
  <c r="AF4818" i="7" s="1"/>
  <c r="U4810" i="7"/>
  <c r="AE4810" i="7"/>
  <c r="AF4810" i="7" s="1"/>
  <c r="U4802" i="7"/>
  <c r="AE4802" i="7"/>
  <c r="AF4802" i="7" s="1"/>
  <c r="U4794" i="7"/>
  <c r="AE4794" i="7"/>
  <c r="AF4794" i="7" s="1"/>
  <c r="U4786" i="7"/>
  <c r="AE4786" i="7"/>
  <c r="AF4786" i="7" s="1"/>
  <c r="U4778" i="7"/>
  <c r="AE4778" i="7"/>
  <c r="AF4778" i="7" s="1"/>
  <c r="U4770" i="7"/>
  <c r="AE4770" i="7"/>
  <c r="AF4770" i="7" s="1"/>
  <c r="U4762" i="7"/>
  <c r="AE4762" i="7"/>
  <c r="AF4762" i="7" s="1"/>
  <c r="U4754" i="7"/>
  <c r="AE4754" i="7"/>
  <c r="AF4754" i="7" s="1"/>
  <c r="U4746" i="7"/>
  <c r="AE4746" i="7"/>
  <c r="AF4746" i="7" s="1"/>
  <c r="U4738" i="7"/>
  <c r="AE4738" i="7"/>
  <c r="AF4738" i="7" s="1"/>
  <c r="U4730" i="7"/>
  <c r="AE4730" i="7"/>
  <c r="AF4730" i="7" s="1"/>
  <c r="U4722" i="7"/>
  <c r="AE4722" i="7"/>
  <c r="AF4722" i="7" s="1"/>
  <c r="U4714" i="7"/>
  <c r="AE4714" i="7"/>
  <c r="AF4714" i="7" s="1"/>
  <c r="U4706" i="7"/>
  <c r="AE4706" i="7"/>
  <c r="AF4706" i="7" s="1"/>
  <c r="U4698" i="7"/>
  <c r="AE4698" i="7"/>
  <c r="AF4698" i="7" s="1"/>
  <c r="U4690" i="7"/>
  <c r="AE4690" i="7"/>
  <c r="AF4690" i="7" s="1"/>
  <c r="U4682" i="7"/>
  <c r="AE4682" i="7"/>
  <c r="AF4682" i="7" s="1"/>
  <c r="U4674" i="7"/>
  <c r="AE4674" i="7"/>
  <c r="AF4674" i="7" s="1"/>
  <c r="U4666" i="7"/>
  <c r="AE4666" i="7"/>
  <c r="AF4666" i="7" s="1"/>
  <c r="U4658" i="7"/>
  <c r="AE4658" i="7"/>
  <c r="AF4658" i="7" s="1"/>
  <c r="U4650" i="7"/>
  <c r="AE4650" i="7"/>
  <c r="AF4650" i="7" s="1"/>
  <c r="U4642" i="7"/>
  <c r="AE4642" i="7"/>
  <c r="AF4642" i="7" s="1"/>
  <c r="U4634" i="7"/>
  <c r="AE4634" i="7"/>
  <c r="AF4634" i="7" s="1"/>
  <c r="U4626" i="7"/>
  <c r="AE4626" i="7"/>
  <c r="AF4626" i="7" s="1"/>
  <c r="U4618" i="7"/>
  <c r="AE4618" i="7"/>
  <c r="AF4618" i="7" s="1"/>
  <c r="U4610" i="7"/>
  <c r="AE4610" i="7"/>
  <c r="AF4610" i="7" s="1"/>
  <c r="U4602" i="7"/>
  <c r="AE4602" i="7"/>
  <c r="AF4602" i="7" s="1"/>
  <c r="U4594" i="7"/>
  <c r="AE4594" i="7"/>
  <c r="AF4594" i="7" s="1"/>
  <c r="U4586" i="7"/>
  <c r="AE4586" i="7"/>
  <c r="AF4586" i="7" s="1"/>
  <c r="U4578" i="7"/>
  <c r="AE4578" i="7"/>
  <c r="AF4578" i="7" s="1"/>
  <c r="U4570" i="7"/>
  <c r="AE4570" i="7"/>
  <c r="AF4570" i="7" s="1"/>
  <c r="U4562" i="7"/>
  <c r="AE4562" i="7"/>
  <c r="AF4562" i="7" s="1"/>
  <c r="U4554" i="7"/>
  <c r="AE4554" i="7"/>
  <c r="AF4554" i="7" s="1"/>
  <c r="U4546" i="7"/>
  <c r="AE4546" i="7"/>
  <c r="AF4546" i="7" s="1"/>
  <c r="U4538" i="7"/>
  <c r="AE4538" i="7"/>
  <c r="AF4538" i="7" s="1"/>
  <c r="U4530" i="7"/>
  <c r="AE4530" i="7"/>
  <c r="AF4530" i="7" s="1"/>
  <c r="U4522" i="7"/>
  <c r="AE4522" i="7"/>
  <c r="AF4522" i="7" s="1"/>
  <c r="U4514" i="7"/>
  <c r="AE4514" i="7"/>
  <c r="AF4514" i="7" s="1"/>
  <c r="U4506" i="7"/>
  <c r="AE4506" i="7"/>
  <c r="AF4506" i="7" s="1"/>
  <c r="U4498" i="7"/>
  <c r="AE4498" i="7"/>
  <c r="AF4498" i="7" s="1"/>
  <c r="U4490" i="7"/>
  <c r="AE4490" i="7"/>
  <c r="AF4490" i="7" s="1"/>
  <c r="U4482" i="7"/>
  <c r="AE4482" i="7"/>
  <c r="AF4482" i="7" s="1"/>
  <c r="U4474" i="7"/>
  <c r="AE4474" i="7"/>
  <c r="AF4474" i="7" s="1"/>
  <c r="U4466" i="7"/>
  <c r="AE4466" i="7"/>
  <c r="AF4466" i="7" s="1"/>
  <c r="U4458" i="7"/>
  <c r="AE4458" i="7"/>
  <c r="AF4458" i="7" s="1"/>
  <c r="U4450" i="7"/>
  <c r="AE4450" i="7"/>
  <c r="AF4450" i="7" s="1"/>
  <c r="U4442" i="7"/>
  <c r="AE4442" i="7"/>
  <c r="AF4442" i="7" s="1"/>
  <c r="U4434" i="7"/>
  <c r="AE4434" i="7"/>
  <c r="AF4434" i="7" s="1"/>
  <c r="U4426" i="7"/>
  <c r="AE4426" i="7"/>
  <c r="AF4426" i="7" s="1"/>
  <c r="U4418" i="7"/>
  <c r="AE4418" i="7"/>
  <c r="AF4418" i="7" s="1"/>
  <c r="U4410" i="7"/>
  <c r="AE4410" i="7"/>
  <c r="AF4410" i="7" s="1"/>
  <c r="U4402" i="7"/>
  <c r="AE4402" i="7"/>
  <c r="AF4402" i="7" s="1"/>
  <c r="U4394" i="7"/>
  <c r="AE4394" i="7"/>
  <c r="AF4394" i="7" s="1"/>
  <c r="U4386" i="7"/>
  <c r="AE4386" i="7"/>
  <c r="AF4386" i="7" s="1"/>
  <c r="U4378" i="7"/>
  <c r="AE4378" i="7"/>
  <c r="AF4378" i="7" s="1"/>
  <c r="U4370" i="7"/>
  <c r="AE4370" i="7"/>
  <c r="AF4370" i="7" s="1"/>
  <c r="U4362" i="7"/>
  <c r="AE4362" i="7"/>
  <c r="AF4362" i="7" s="1"/>
  <c r="U4354" i="7"/>
  <c r="AE4354" i="7"/>
  <c r="AF4354" i="7" s="1"/>
  <c r="U4346" i="7"/>
  <c r="AE4346" i="7"/>
  <c r="AF4346" i="7" s="1"/>
  <c r="U4338" i="7"/>
  <c r="AE4338" i="7"/>
  <c r="AF4338" i="7" s="1"/>
  <c r="U4330" i="7"/>
  <c r="AE4330" i="7"/>
  <c r="AF4330" i="7" s="1"/>
  <c r="U4322" i="7"/>
  <c r="AE4322" i="7"/>
  <c r="AF4322" i="7" s="1"/>
  <c r="U4314" i="7"/>
  <c r="AE4314" i="7"/>
  <c r="AF4314" i="7" s="1"/>
  <c r="U4306" i="7"/>
  <c r="AE4306" i="7"/>
  <c r="AF4306" i="7" s="1"/>
  <c r="U4298" i="7"/>
  <c r="AE4298" i="7"/>
  <c r="AF4298" i="7" s="1"/>
  <c r="U4290" i="7"/>
  <c r="AE4290" i="7"/>
  <c r="AF4290" i="7" s="1"/>
  <c r="U4282" i="7"/>
  <c r="AE4282" i="7"/>
  <c r="AF4282" i="7" s="1"/>
  <c r="U4274" i="7"/>
  <c r="AE4274" i="7"/>
  <c r="AF4274" i="7" s="1"/>
  <c r="U4266" i="7"/>
  <c r="AE4266" i="7"/>
  <c r="AF4266" i="7" s="1"/>
  <c r="U4258" i="7"/>
  <c r="AE4258" i="7"/>
  <c r="AF4258" i="7" s="1"/>
  <c r="U4250" i="7"/>
  <c r="AE4250" i="7"/>
  <c r="AF4250" i="7" s="1"/>
  <c r="U4242" i="7"/>
  <c r="AE4242" i="7"/>
  <c r="U4234" i="7"/>
  <c r="AE4234" i="7"/>
  <c r="AF4234" i="7" s="1"/>
  <c r="U4226" i="7"/>
  <c r="AE4226" i="7"/>
  <c r="AF4226" i="7" s="1"/>
  <c r="U4218" i="7"/>
  <c r="AE4218" i="7"/>
  <c r="AF4218" i="7" s="1"/>
  <c r="U4210" i="7"/>
  <c r="AE4210" i="7"/>
  <c r="U4202" i="7"/>
  <c r="AE4202" i="7"/>
  <c r="AF4202" i="7" s="1"/>
  <c r="U4194" i="7"/>
  <c r="AE4194" i="7"/>
  <c r="AF4194" i="7" s="1"/>
  <c r="U4186" i="7"/>
  <c r="AE4186" i="7"/>
  <c r="AF4186" i="7" s="1"/>
  <c r="U4178" i="7"/>
  <c r="AE4178" i="7"/>
  <c r="U4170" i="7"/>
  <c r="AE4170" i="7"/>
  <c r="U4162" i="7"/>
  <c r="AE4162" i="7"/>
  <c r="AF4162" i="7" s="1"/>
  <c r="U4154" i="7"/>
  <c r="AE4154" i="7"/>
  <c r="AF4154" i="7" s="1"/>
  <c r="U4146" i="7"/>
  <c r="AE4146" i="7"/>
  <c r="U4138" i="7"/>
  <c r="AE4138" i="7"/>
  <c r="U4130" i="7"/>
  <c r="AE4130" i="7"/>
  <c r="AF4130" i="7" s="1"/>
  <c r="U4122" i="7"/>
  <c r="AE4122" i="7"/>
  <c r="AF4122" i="7" s="1"/>
  <c r="U4114" i="7"/>
  <c r="AE4114" i="7"/>
  <c r="U4106" i="7"/>
  <c r="AE4106" i="7"/>
  <c r="AF4106" i="7" s="1"/>
  <c r="U4098" i="7"/>
  <c r="AE4098" i="7"/>
  <c r="AF4098" i="7" s="1"/>
  <c r="U4090" i="7"/>
  <c r="AE4090" i="7"/>
  <c r="AF4090" i="7" s="1"/>
  <c r="U4082" i="7"/>
  <c r="AE4082" i="7"/>
  <c r="U4074" i="7"/>
  <c r="AE4074" i="7"/>
  <c r="AF4074" i="7" s="1"/>
  <c r="U4066" i="7"/>
  <c r="AE4066" i="7"/>
  <c r="AF4066" i="7" s="1"/>
  <c r="U4058" i="7"/>
  <c r="AE4058" i="7"/>
  <c r="AF4058" i="7" s="1"/>
  <c r="U4050" i="7"/>
  <c r="AE4050" i="7"/>
  <c r="U4042" i="7"/>
  <c r="AE4042" i="7"/>
  <c r="U4034" i="7"/>
  <c r="AE4034" i="7"/>
  <c r="AF4034" i="7" s="1"/>
  <c r="U4026" i="7"/>
  <c r="AE4026" i="7"/>
  <c r="AF4026" i="7" s="1"/>
  <c r="U4018" i="7"/>
  <c r="AE4018" i="7"/>
  <c r="U4010" i="7"/>
  <c r="AE4010" i="7"/>
  <c r="U4002" i="7"/>
  <c r="AE4002" i="7"/>
  <c r="AF4002" i="7" s="1"/>
  <c r="U3994" i="7"/>
  <c r="AE3994" i="7"/>
  <c r="AF3994" i="7" s="1"/>
  <c r="U3986" i="7"/>
  <c r="AE3986" i="7"/>
  <c r="AF3986" i="7" s="1"/>
  <c r="U3978" i="7"/>
  <c r="AE3978" i="7"/>
  <c r="AF3978" i="7" s="1"/>
  <c r="U3970" i="7"/>
  <c r="AE3970" i="7"/>
  <c r="AF3970" i="7" s="1"/>
  <c r="U3962" i="7"/>
  <c r="AE3962" i="7"/>
  <c r="AF3962" i="7" s="1"/>
  <c r="U3954" i="7"/>
  <c r="AE3954" i="7"/>
  <c r="U3946" i="7"/>
  <c r="AE3946" i="7"/>
  <c r="AF3946" i="7" s="1"/>
  <c r="U3938" i="7"/>
  <c r="AE3938" i="7"/>
  <c r="AF3938" i="7" s="1"/>
  <c r="U3930" i="7"/>
  <c r="AE3930" i="7"/>
  <c r="AF3930" i="7" s="1"/>
  <c r="U3922" i="7"/>
  <c r="AE3922" i="7"/>
  <c r="AF3922" i="7" s="1"/>
  <c r="U3914" i="7"/>
  <c r="AE3914" i="7"/>
  <c r="AF3914" i="7" s="1"/>
  <c r="U3906" i="7"/>
  <c r="AE3906" i="7"/>
  <c r="AF3906" i="7" s="1"/>
  <c r="U3898" i="7"/>
  <c r="AE3898" i="7"/>
  <c r="AF3898" i="7" s="1"/>
  <c r="U3890" i="7"/>
  <c r="AE3890" i="7"/>
  <c r="U3882" i="7"/>
  <c r="AE3882" i="7"/>
  <c r="U3874" i="7"/>
  <c r="AE3874" i="7"/>
  <c r="AF3874" i="7" s="1"/>
  <c r="U3866" i="7"/>
  <c r="AE3866" i="7"/>
  <c r="AF3866" i="7" s="1"/>
  <c r="U3858" i="7"/>
  <c r="AE3858" i="7"/>
  <c r="U3850" i="7"/>
  <c r="AE3850" i="7"/>
  <c r="U3842" i="7"/>
  <c r="AE3842" i="7"/>
  <c r="AF3842" i="7" s="1"/>
  <c r="U3834" i="7"/>
  <c r="AE3834" i="7"/>
  <c r="AF3834" i="7" s="1"/>
  <c r="U3826" i="7"/>
  <c r="AE3826" i="7"/>
  <c r="AF3826" i="7" s="1"/>
  <c r="U3818" i="7"/>
  <c r="AE3818" i="7"/>
  <c r="AF3818" i="7" s="1"/>
  <c r="U3810" i="7"/>
  <c r="AE3810" i="7"/>
  <c r="AF3810" i="7" s="1"/>
  <c r="U3802" i="7"/>
  <c r="AE3802" i="7"/>
  <c r="U3794" i="7"/>
  <c r="AE3794" i="7"/>
  <c r="U3786" i="7"/>
  <c r="AE3786" i="7"/>
  <c r="AF3786" i="7" s="1"/>
  <c r="U3778" i="7"/>
  <c r="AE3778" i="7"/>
  <c r="AF3778" i="7" s="1"/>
  <c r="U3770" i="7"/>
  <c r="AE3770" i="7"/>
  <c r="AF3770" i="7" s="1"/>
  <c r="U3762" i="7"/>
  <c r="AE3762" i="7"/>
  <c r="AF3762" i="7" s="1"/>
  <c r="U3754" i="7"/>
  <c r="AE3754" i="7"/>
  <c r="U3746" i="7"/>
  <c r="AE3746" i="7"/>
  <c r="AF3746" i="7" s="1"/>
  <c r="U3738" i="7"/>
  <c r="AE3738" i="7"/>
  <c r="AF3738" i="7" s="1"/>
  <c r="U3730" i="7"/>
  <c r="AE3730" i="7"/>
  <c r="U3722" i="7"/>
  <c r="AE3722" i="7"/>
  <c r="U3714" i="7"/>
  <c r="AE3714" i="7"/>
  <c r="AF3714" i="7" s="1"/>
  <c r="U3706" i="7"/>
  <c r="AE3706" i="7"/>
  <c r="AF3706" i="7" s="1"/>
  <c r="U3698" i="7"/>
  <c r="AE3698" i="7"/>
  <c r="AF3698" i="7" s="1"/>
  <c r="U3690" i="7"/>
  <c r="AE3690" i="7"/>
  <c r="AF3690" i="7" s="1"/>
  <c r="U3682" i="7"/>
  <c r="AE3682" i="7"/>
  <c r="AF3682" i="7" s="1"/>
  <c r="U3674" i="7"/>
  <c r="AE3674" i="7"/>
  <c r="AF3674" i="7" s="1"/>
  <c r="U3666" i="7"/>
  <c r="AE3666" i="7"/>
  <c r="AF3666" i="7" s="1"/>
  <c r="U3658" i="7"/>
  <c r="AE3658" i="7"/>
  <c r="AF3658" i="7" s="1"/>
  <c r="U3650" i="7"/>
  <c r="AE3650" i="7"/>
  <c r="AF3650" i="7" s="1"/>
  <c r="U3642" i="7"/>
  <c r="AE3642" i="7"/>
  <c r="AF3642" i="7" s="1"/>
  <c r="U3634" i="7"/>
  <c r="AE3634" i="7"/>
  <c r="U3626" i="7"/>
  <c r="AE3626" i="7"/>
  <c r="U3618" i="7"/>
  <c r="AE3618" i="7"/>
  <c r="AF3618" i="7" s="1"/>
  <c r="U3610" i="7"/>
  <c r="AE3610" i="7"/>
  <c r="AF3610" i="7" s="1"/>
  <c r="U3602" i="7"/>
  <c r="AE3602" i="7"/>
  <c r="AF3602" i="7" s="1"/>
  <c r="U3594" i="7"/>
  <c r="AE3594" i="7"/>
  <c r="U3586" i="7"/>
  <c r="AE3586" i="7"/>
  <c r="AF3586" i="7" s="1"/>
  <c r="U3578" i="7"/>
  <c r="AE3578" i="7"/>
  <c r="AF3578" i="7" s="1"/>
  <c r="U3570" i="7"/>
  <c r="AE3570" i="7"/>
  <c r="U3562" i="7"/>
  <c r="AE3562" i="7"/>
  <c r="AF3562" i="7" s="1"/>
  <c r="U3554" i="7"/>
  <c r="AE3554" i="7"/>
  <c r="AF3554" i="7" s="1"/>
  <c r="U3546" i="7"/>
  <c r="AE3546" i="7"/>
  <c r="AF3546" i="7" s="1"/>
  <c r="U3538" i="7"/>
  <c r="AE3538" i="7"/>
  <c r="U3530" i="7"/>
  <c r="AE3530" i="7"/>
  <c r="AF3530" i="7" s="1"/>
  <c r="U3522" i="7"/>
  <c r="AE3522" i="7"/>
  <c r="AF3522" i="7" s="1"/>
  <c r="U3514" i="7"/>
  <c r="AE3514" i="7"/>
  <c r="AF3514" i="7" s="1"/>
  <c r="U3506" i="7"/>
  <c r="AE3506" i="7"/>
  <c r="AF3506" i="7" s="1"/>
  <c r="U3498" i="7"/>
  <c r="AE3498" i="7"/>
  <c r="U3490" i="7"/>
  <c r="AE3490" i="7"/>
  <c r="AF3490" i="7" s="1"/>
  <c r="U3482" i="7"/>
  <c r="AE3482" i="7"/>
  <c r="AF3482" i="7" s="1"/>
  <c r="U3474" i="7"/>
  <c r="AE3474" i="7"/>
  <c r="U3466" i="7"/>
  <c r="AE3466" i="7"/>
  <c r="U3458" i="7"/>
  <c r="AE3458" i="7"/>
  <c r="AF3458" i="7" s="1"/>
  <c r="U3450" i="7"/>
  <c r="AE3450" i="7"/>
  <c r="AF3450" i="7" s="1"/>
  <c r="U3442" i="7"/>
  <c r="AE3442" i="7"/>
  <c r="AF3442" i="7" s="1"/>
  <c r="U3434" i="7"/>
  <c r="AE3434" i="7"/>
  <c r="AF3434" i="7" s="1"/>
  <c r="U3426" i="7"/>
  <c r="AE3426" i="7"/>
  <c r="AF3426" i="7" s="1"/>
  <c r="U3418" i="7"/>
  <c r="AE3418" i="7"/>
  <c r="AF3418" i="7" s="1"/>
  <c r="U3410" i="7"/>
  <c r="AE3410" i="7"/>
  <c r="U3402" i="7"/>
  <c r="AE3402" i="7"/>
  <c r="AF3402" i="7" s="1"/>
  <c r="U3394" i="7"/>
  <c r="AE3394" i="7"/>
  <c r="AF3394" i="7" s="1"/>
  <c r="U3386" i="7"/>
  <c r="AE3386" i="7"/>
  <c r="U3378" i="7"/>
  <c r="AE3378" i="7"/>
  <c r="AF3378" i="7" s="1"/>
  <c r="U3370" i="7"/>
  <c r="AE3370" i="7"/>
  <c r="AF3370" i="7" s="1"/>
  <c r="U3362" i="7"/>
  <c r="AE3362" i="7"/>
  <c r="AF3362" i="7" s="1"/>
  <c r="U3354" i="7"/>
  <c r="AE3354" i="7"/>
  <c r="AF3354" i="7" s="1"/>
  <c r="U3346" i="7"/>
  <c r="AE3346" i="7"/>
  <c r="AF3346" i="7" s="1"/>
  <c r="U3338" i="7"/>
  <c r="AE3338" i="7"/>
  <c r="U3330" i="7"/>
  <c r="AE3330" i="7"/>
  <c r="AF3330" i="7" s="1"/>
  <c r="U3322" i="7"/>
  <c r="AE3322" i="7"/>
  <c r="AF3322" i="7" s="1"/>
  <c r="U3314" i="7"/>
  <c r="AE3314" i="7"/>
  <c r="U3306" i="7"/>
  <c r="AE3306" i="7"/>
  <c r="U3298" i="7"/>
  <c r="AE3298" i="7"/>
  <c r="AF3298" i="7" s="1"/>
  <c r="U3290" i="7"/>
  <c r="AE3290" i="7"/>
  <c r="AF3290" i="7" s="1"/>
  <c r="U3282" i="7"/>
  <c r="AE3282" i="7"/>
  <c r="U3274" i="7"/>
  <c r="AE3274" i="7"/>
  <c r="AF3274" i="7" s="1"/>
  <c r="U3266" i="7"/>
  <c r="AE3266" i="7"/>
  <c r="AF3266" i="7" s="1"/>
  <c r="U3258" i="7"/>
  <c r="AE3258" i="7"/>
  <c r="AF3258" i="7" s="1"/>
  <c r="U3250" i="7"/>
  <c r="AE3250" i="7"/>
  <c r="U3242" i="7"/>
  <c r="AE3242" i="7"/>
  <c r="AF3242" i="7" s="1"/>
  <c r="U3234" i="7"/>
  <c r="AE3234" i="7"/>
  <c r="AF3234" i="7" s="1"/>
  <c r="U3226" i="7"/>
  <c r="AE3226" i="7"/>
  <c r="AF3226" i="7" s="1"/>
  <c r="U3218" i="7"/>
  <c r="AE3218" i="7"/>
  <c r="U3210" i="7"/>
  <c r="AE3210" i="7"/>
  <c r="U3202" i="7"/>
  <c r="AE3202" i="7"/>
  <c r="AF3202" i="7" s="1"/>
  <c r="U3194" i="7"/>
  <c r="AE3194" i="7"/>
  <c r="AF3194" i="7" s="1"/>
  <c r="U3186" i="7"/>
  <c r="AE3186" i="7"/>
  <c r="AF3186" i="7" s="1"/>
  <c r="U3178" i="7"/>
  <c r="AE3178" i="7"/>
  <c r="U3170" i="7"/>
  <c r="AE3170" i="7"/>
  <c r="AF3170" i="7" s="1"/>
  <c r="U3162" i="7"/>
  <c r="AE3162" i="7"/>
  <c r="AF3162" i="7" s="1"/>
  <c r="U3154" i="7"/>
  <c r="AE3154" i="7"/>
  <c r="U3146" i="7"/>
  <c r="AE3146" i="7"/>
  <c r="AF3146" i="7" s="1"/>
  <c r="U3138" i="7"/>
  <c r="AE3138" i="7"/>
  <c r="AF3138" i="7" s="1"/>
  <c r="U3130" i="7"/>
  <c r="AE3130" i="7"/>
  <c r="AF3130" i="7" s="1"/>
  <c r="U3122" i="7"/>
  <c r="AE3122" i="7"/>
  <c r="AF3122" i="7" s="1"/>
  <c r="U3114" i="7"/>
  <c r="AE3114" i="7"/>
  <c r="AF3114" i="7" s="1"/>
  <c r="U3106" i="7"/>
  <c r="AE3106" i="7"/>
  <c r="AF3106" i="7" s="1"/>
  <c r="U3098" i="7"/>
  <c r="AE3098" i="7"/>
  <c r="AF3098" i="7" s="1"/>
  <c r="U3090" i="7"/>
  <c r="AE3090" i="7"/>
  <c r="U3082" i="7"/>
  <c r="AE3082" i="7"/>
  <c r="U3074" i="7"/>
  <c r="AE3074" i="7"/>
  <c r="AF3074" i="7" s="1"/>
  <c r="U3066" i="7"/>
  <c r="AE3066" i="7"/>
  <c r="AF3066" i="7" s="1"/>
  <c r="U3058" i="7"/>
  <c r="AE3058" i="7"/>
  <c r="U3050" i="7"/>
  <c r="AE3050" i="7"/>
  <c r="U3042" i="7"/>
  <c r="AE3042" i="7"/>
  <c r="AF3042" i="7" s="1"/>
  <c r="U3034" i="7"/>
  <c r="AE3034" i="7"/>
  <c r="AF3034" i="7" s="1"/>
  <c r="U3026" i="7"/>
  <c r="AE3026" i="7"/>
  <c r="AF3026" i="7" s="1"/>
  <c r="U3018" i="7"/>
  <c r="AE3018" i="7"/>
  <c r="AF3018" i="7" s="1"/>
  <c r="U3010" i="7"/>
  <c r="AE3010" i="7"/>
  <c r="AF3010" i="7" s="1"/>
  <c r="U3002" i="7"/>
  <c r="AE3002" i="7"/>
  <c r="AF3002" i="7" s="1"/>
  <c r="U2994" i="7"/>
  <c r="AE2994" i="7"/>
  <c r="U2986" i="7"/>
  <c r="AE2986" i="7"/>
  <c r="AF2986" i="7" s="1"/>
  <c r="U2978" i="7"/>
  <c r="AE2978" i="7"/>
  <c r="AF2978" i="7" s="1"/>
  <c r="U2970" i="7"/>
  <c r="AE2970" i="7"/>
  <c r="AF2970" i="7" s="1"/>
  <c r="U2962" i="7"/>
  <c r="AE2962" i="7"/>
  <c r="U2954" i="7"/>
  <c r="AE2954" i="7"/>
  <c r="U2946" i="7"/>
  <c r="AE2946" i="7"/>
  <c r="AF2946" i="7" s="1"/>
  <c r="U2938" i="7"/>
  <c r="AE2938" i="7"/>
  <c r="AF2938" i="7" s="1"/>
  <c r="U2930" i="7"/>
  <c r="AE2930" i="7"/>
  <c r="U2922" i="7"/>
  <c r="AE2922" i="7"/>
  <c r="U2914" i="7"/>
  <c r="AE2914" i="7"/>
  <c r="AF2914" i="7" s="1"/>
  <c r="U2906" i="7"/>
  <c r="AE2906" i="7"/>
  <c r="AF2906" i="7" s="1"/>
  <c r="U2898" i="7"/>
  <c r="AE2898" i="7"/>
  <c r="AF2898" i="7" s="1"/>
  <c r="U2890" i="7"/>
  <c r="AE2890" i="7"/>
  <c r="U2882" i="7"/>
  <c r="AE2882" i="7"/>
  <c r="AF2882" i="7" s="1"/>
  <c r="U2874" i="7"/>
  <c r="AE2874" i="7"/>
  <c r="AF2874" i="7" s="1"/>
  <c r="U2866" i="7"/>
  <c r="AE2866" i="7"/>
  <c r="U2858" i="7"/>
  <c r="AE2858" i="7"/>
  <c r="AF2858" i="7" s="1"/>
  <c r="U2850" i="7"/>
  <c r="AE2850" i="7"/>
  <c r="AF2850" i="7" s="1"/>
  <c r="U2842" i="7"/>
  <c r="AE2842" i="7"/>
  <c r="AF2842" i="7" s="1"/>
  <c r="U2834" i="7"/>
  <c r="AE2834" i="7"/>
  <c r="AF2834" i="7" s="1"/>
  <c r="U2826" i="7"/>
  <c r="AE2826" i="7"/>
  <c r="AF2826" i="7" s="1"/>
  <c r="U2818" i="7"/>
  <c r="AE2818" i="7"/>
  <c r="AF2818" i="7" s="1"/>
  <c r="U2810" i="7"/>
  <c r="AE2810" i="7"/>
  <c r="AF2810" i="7" s="1"/>
  <c r="U2802" i="7"/>
  <c r="AE2802" i="7"/>
  <c r="U2794" i="7"/>
  <c r="AE2794" i="7"/>
  <c r="AF2794" i="7" s="1"/>
  <c r="U2786" i="7"/>
  <c r="AE2786" i="7"/>
  <c r="AF2786" i="7" s="1"/>
  <c r="U2778" i="7"/>
  <c r="AE2778" i="7"/>
  <c r="AF2778" i="7" s="1"/>
  <c r="U2770" i="7"/>
  <c r="AE2770" i="7"/>
  <c r="U2762" i="7"/>
  <c r="AE2762" i="7"/>
  <c r="AF2762" i="7" s="1"/>
  <c r="U2754" i="7"/>
  <c r="AE2754" i="7"/>
  <c r="AF2754" i="7" s="1"/>
  <c r="U2746" i="7"/>
  <c r="AE2746" i="7"/>
  <c r="AF2746" i="7" s="1"/>
  <c r="U2738" i="7"/>
  <c r="AE2738" i="7"/>
  <c r="AF2738" i="7" s="1"/>
  <c r="U2730" i="7"/>
  <c r="AE2730" i="7"/>
  <c r="U2722" i="7"/>
  <c r="AE2722" i="7"/>
  <c r="AF2722" i="7" s="1"/>
  <c r="U2714" i="7"/>
  <c r="AE2714" i="7"/>
  <c r="AF2714" i="7" s="1"/>
  <c r="U2706" i="7"/>
  <c r="AE2706" i="7"/>
  <c r="U2698" i="7"/>
  <c r="AE2698" i="7"/>
  <c r="U2690" i="7"/>
  <c r="AE2690" i="7"/>
  <c r="AF2690" i="7" s="1"/>
  <c r="U2682" i="7"/>
  <c r="AE2682" i="7"/>
  <c r="AF2682" i="7" s="1"/>
  <c r="U2674" i="7"/>
  <c r="AE2674" i="7"/>
  <c r="U2666" i="7"/>
  <c r="AE2666" i="7"/>
  <c r="U2658" i="7"/>
  <c r="AE2658" i="7"/>
  <c r="AF2658" i="7" s="1"/>
  <c r="U2650" i="7"/>
  <c r="AE2650" i="7"/>
  <c r="AF2650" i="7" s="1"/>
  <c r="U2642" i="7"/>
  <c r="AE2642" i="7"/>
  <c r="AF2642" i="7" s="1"/>
  <c r="U2634" i="7"/>
  <c r="AE2634" i="7"/>
  <c r="U2626" i="7"/>
  <c r="AE2626" i="7"/>
  <c r="AF2626" i="7" s="1"/>
  <c r="U2618" i="7"/>
  <c r="AE2618" i="7"/>
  <c r="AF2618" i="7" s="1"/>
  <c r="U2610" i="7"/>
  <c r="AE2610" i="7"/>
  <c r="U2602" i="7"/>
  <c r="AE2602" i="7"/>
  <c r="AF2602" i="7" s="1"/>
  <c r="U2594" i="7"/>
  <c r="AE2594" i="7"/>
  <c r="AF2594" i="7" s="1"/>
  <c r="U2586" i="7"/>
  <c r="AE2586" i="7"/>
  <c r="AF2586" i="7" s="1"/>
  <c r="U2578" i="7"/>
  <c r="AE2578" i="7"/>
  <c r="AF2578" i="7" s="1"/>
  <c r="U2570" i="7"/>
  <c r="AE2570" i="7"/>
  <c r="AF2570" i="7" s="1"/>
  <c r="U2562" i="7"/>
  <c r="AE2562" i="7"/>
  <c r="AF2562" i="7" s="1"/>
  <c r="U2554" i="7"/>
  <c r="AE2554" i="7"/>
  <c r="AF2554" i="7" s="1"/>
  <c r="U2546" i="7"/>
  <c r="AE2546" i="7"/>
  <c r="U2538" i="7"/>
  <c r="AE2538" i="7"/>
  <c r="AF2538" i="7" s="1"/>
  <c r="U2530" i="7"/>
  <c r="AE2530" i="7"/>
  <c r="AF2530" i="7" s="1"/>
  <c r="U2522" i="7"/>
  <c r="AE2522" i="7"/>
  <c r="U2514" i="7"/>
  <c r="AE2514" i="7"/>
  <c r="AF2514" i="7" s="1"/>
  <c r="U2506" i="7"/>
  <c r="AE2506" i="7"/>
  <c r="AF2506" i="7" s="1"/>
  <c r="U2498" i="7"/>
  <c r="AE2498" i="7"/>
  <c r="AF2498" i="7" s="1"/>
  <c r="U2490" i="7"/>
  <c r="AE2490" i="7"/>
  <c r="AF2490" i="7" s="1"/>
  <c r="U2482" i="7"/>
  <c r="AE2482" i="7"/>
  <c r="AF2482" i="7" s="1"/>
  <c r="U2474" i="7"/>
  <c r="AE2474" i="7"/>
  <c r="U2466" i="7"/>
  <c r="AE2466" i="7"/>
  <c r="AF2466" i="7" s="1"/>
  <c r="U2458" i="7"/>
  <c r="AE2458" i="7"/>
  <c r="AF2458" i="7" s="1"/>
  <c r="U2450" i="7"/>
  <c r="AE2450" i="7"/>
  <c r="AF2450" i="7" s="1"/>
  <c r="U2442" i="7"/>
  <c r="AE2442" i="7"/>
  <c r="U2434" i="7"/>
  <c r="AE2434" i="7"/>
  <c r="AF2434" i="7" s="1"/>
  <c r="U2426" i="7"/>
  <c r="AE2426" i="7"/>
  <c r="AF2426" i="7" s="1"/>
  <c r="U2418" i="7"/>
  <c r="AE2418" i="7"/>
  <c r="U2410" i="7"/>
  <c r="AE2410" i="7"/>
  <c r="U2402" i="7"/>
  <c r="AE2402" i="7"/>
  <c r="AF2402" i="7" s="1"/>
  <c r="U2394" i="7"/>
  <c r="AE2394" i="7"/>
  <c r="AF2394" i="7" s="1"/>
  <c r="U2386" i="7"/>
  <c r="AE2386" i="7"/>
  <c r="AF2386" i="7" s="1"/>
  <c r="U2378" i="7"/>
  <c r="AE2378" i="7"/>
  <c r="U2370" i="7"/>
  <c r="AE2370" i="7"/>
  <c r="AF2370" i="7" s="1"/>
  <c r="U2362" i="7"/>
  <c r="AE2362" i="7"/>
  <c r="AF2362" i="7" s="1"/>
  <c r="U2354" i="7"/>
  <c r="AE2354" i="7"/>
  <c r="U2346" i="7"/>
  <c r="AE2346" i="7"/>
  <c r="AF2346" i="7" s="1"/>
  <c r="U2338" i="7"/>
  <c r="AE2338" i="7"/>
  <c r="AF2338" i="7" s="1"/>
  <c r="U2330" i="7"/>
  <c r="AE2330" i="7"/>
  <c r="AF2330" i="7" s="1"/>
  <c r="U2322" i="7"/>
  <c r="AE2322" i="7"/>
  <c r="U2314" i="7"/>
  <c r="AE2314" i="7"/>
  <c r="AF2314" i="7" s="1"/>
  <c r="U2306" i="7"/>
  <c r="AE2306" i="7"/>
  <c r="AF2306" i="7" s="1"/>
  <c r="U2298" i="7"/>
  <c r="AE2298" i="7"/>
  <c r="AF2298" i="7" s="1"/>
  <c r="U2290" i="7"/>
  <c r="AE2290" i="7"/>
  <c r="U2282" i="7"/>
  <c r="AE2282" i="7"/>
  <c r="AF2282" i="7" s="1"/>
  <c r="U2274" i="7"/>
  <c r="AE2274" i="7"/>
  <c r="AF2274" i="7" s="1"/>
  <c r="U2266" i="7"/>
  <c r="AE2266" i="7"/>
  <c r="AF2266" i="7" s="1"/>
  <c r="U2258" i="7"/>
  <c r="AE2258" i="7"/>
  <c r="AF2258" i="7" s="1"/>
  <c r="U2250" i="7"/>
  <c r="AE2250" i="7"/>
  <c r="AF2250" i="7" s="1"/>
  <c r="U2242" i="7"/>
  <c r="AE2242" i="7"/>
  <c r="AF2242" i="7" s="1"/>
  <c r="U2234" i="7"/>
  <c r="AE2234" i="7"/>
  <c r="AF2234" i="7" s="1"/>
  <c r="U2226" i="7"/>
  <c r="AE2226" i="7"/>
  <c r="AF2226" i="7" s="1"/>
  <c r="U2218" i="7"/>
  <c r="AE2218" i="7"/>
  <c r="U2210" i="7"/>
  <c r="AE2210" i="7"/>
  <c r="AF2210" i="7" s="1"/>
  <c r="U2202" i="7"/>
  <c r="AE2202" i="7"/>
  <c r="AF2202" i="7" s="1"/>
  <c r="U2194" i="7"/>
  <c r="AE2194" i="7"/>
  <c r="AF2194" i="7" s="1"/>
  <c r="U2186" i="7"/>
  <c r="AE2186" i="7"/>
  <c r="U2178" i="7"/>
  <c r="AE2178" i="7"/>
  <c r="AF2178" i="7" s="1"/>
  <c r="U2170" i="7"/>
  <c r="AE2170" i="7"/>
  <c r="AF2170" i="7" s="1"/>
  <c r="U2162" i="7"/>
  <c r="AE2162" i="7"/>
  <c r="U2154" i="7"/>
  <c r="AE2154" i="7"/>
  <c r="U2146" i="7"/>
  <c r="AE2146" i="7"/>
  <c r="AF2146" i="7" s="1"/>
  <c r="U2138" i="7"/>
  <c r="AE2138" i="7"/>
  <c r="AF2138" i="7" s="1"/>
  <c r="U2130" i="7"/>
  <c r="AE2130" i="7"/>
  <c r="AF2130" i="7" s="1"/>
  <c r="U2122" i="7"/>
  <c r="AE2122" i="7"/>
  <c r="U2114" i="7"/>
  <c r="AE2114" i="7"/>
  <c r="AF2114" i="7" s="1"/>
  <c r="U2106" i="7"/>
  <c r="AE2106" i="7"/>
  <c r="AF2106" i="7" s="1"/>
  <c r="U2098" i="7"/>
  <c r="AE2098" i="7"/>
  <c r="U2090" i="7"/>
  <c r="AE2090" i="7"/>
  <c r="AF2090" i="7" s="1"/>
  <c r="U2082" i="7"/>
  <c r="AE2082" i="7"/>
  <c r="AF2082" i="7" s="1"/>
  <c r="U2074" i="7"/>
  <c r="AE2074" i="7"/>
  <c r="U2066" i="7"/>
  <c r="AE2066" i="7"/>
  <c r="U2058" i="7"/>
  <c r="AE2058" i="7"/>
  <c r="U2050" i="7"/>
  <c r="AE2050" i="7"/>
  <c r="U2042" i="7"/>
  <c r="AE2042" i="7"/>
  <c r="U2034" i="7"/>
  <c r="AE2034" i="7"/>
  <c r="U2026" i="7"/>
  <c r="AE2026" i="7"/>
  <c r="U2018" i="7"/>
  <c r="AE2018" i="7"/>
  <c r="U2010" i="7"/>
  <c r="AE2010" i="7"/>
  <c r="U2002" i="7"/>
  <c r="AE2002" i="7"/>
  <c r="U1994" i="7"/>
  <c r="AE1994" i="7"/>
  <c r="U1986" i="7"/>
  <c r="AE1986" i="7"/>
  <c r="U1978" i="7"/>
  <c r="AE1978" i="7"/>
  <c r="U1970" i="7"/>
  <c r="AE1970" i="7"/>
  <c r="U1962" i="7"/>
  <c r="AE1962" i="7"/>
  <c r="U1954" i="7"/>
  <c r="AE1954" i="7"/>
  <c r="U1946" i="7"/>
  <c r="AE1946" i="7"/>
  <c r="U1938" i="7"/>
  <c r="AE1938" i="7"/>
  <c r="U1930" i="7"/>
  <c r="AE1930" i="7"/>
  <c r="U1922" i="7"/>
  <c r="AE1922" i="7"/>
  <c r="U1914" i="7"/>
  <c r="AE1914" i="7"/>
  <c r="U1906" i="7"/>
  <c r="AE1906" i="7"/>
  <c r="U1898" i="7"/>
  <c r="AE1898" i="7"/>
  <c r="U1890" i="7"/>
  <c r="AE1890" i="7"/>
  <c r="U1882" i="7"/>
  <c r="AE1882" i="7"/>
  <c r="U1874" i="7"/>
  <c r="AE1874" i="7"/>
  <c r="U1866" i="7"/>
  <c r="AE1866" i="7"/>
  <c r="U1858" i="7"/>
  <c r="AE1858" i="7"/>
  <c r="U1850" i="7"/>
  <c r="AE1850" i="7"/>
  <c r="U1842" i="7"/>
  <c r="AE1842" i="7"/>
  <c r="U1834" i="7"/>
  <c r="AE1834" i="7"/>
  <c r="U1826" i="7"/>
  <c r="AE1826" i="7"/>
  <c r="U1818" i="7"/>
  <c r="AE1818" i="7"/>
  <c r="U1810" i="7"/>
  <c r="AE1810" i="7"/>
  <c r="U1802" i="7"/>
  <c r="AE1802" i="7"/>
  <c r="U1794" i="7"/>
  <c r="AE1794" i="7"/>
  <c r="U1786" i="7"/>
  <c r="AE1786" i="7"/>
  <c r="U1778" i="7"/>
  <c r="AE1778" i="7"/>
  <c r="U1770" i="7"/>
  <c r="AE1770" i="7"/>
  <c r="U1762" i="7"/>
  <c r="AE1762" i="7"/>
  <c r="U1754" i="7"/>
  <c r="AE1754" i="7"/>
  <c r="U1746" i="7"/>
  <c r="AE1746" i="7"/>
  <c r="U1738" i="7"/>
  <c r="AE1738" i="7"/>
  <c r="U1730" i="7"/>
  <c r="AE1730" i="7"/>
  <c r="U1722" i="7"/>
  <c r="AE1722" i="7"/>
  <c r="U1714" i="7"/>
  <c r="AE1714" i="7"/>
  <c r="U1706" i="7"/>
  <c r="AE1706" i="7"/>
  <c r="U1698" i="7"/>
  <c r="AE1698" i="7"/>
  <c r="U1690" i="7"/>
  <c r="AE1690" i="7"/>
  <c r="U1682" i="7"/>
  <c r="AE1682" i="7"/>
  <c r="U1674" i="7"/>
  <c r="AE1674" i="7"/>
  <c r="U1666" i="7"/>
  <c r="AE1666" i="7"/>
  <c r="U1658" i="7"/>
  <c r="AE1658" i="7"/>
  <c r="U1650" i="7"/>
  <c r="AE1650" i="7"/>
  <c r="U1642" i="7"/>
  <c r="AE1642" i="7"/>
  <c r="U1634" i="7"/>
  <c r="AE1634" i="7"/>
  <c r="U1626" i="7"/>
  <c r="AE1626" i="7"/>
  <c r="U1618" i="7"/>
  <c r="AE1618" i="7"/>
  <c r="U1610" i="7"/>
  <c r="AE1610" i="7"/>
  <c r="U1602" i="7"/>
  <c r="AE1602" i="7"/>
  <c r="U1594" i="7"/>
  <c r="AE1594" i="7"/>
  <c r="U1586" i="7"/>
  <c r="AE1586" i="7"/>
  <c r="U1578" i="7"/>
  <c r="AE1578" i="7"/>
  <c r="U1570" i="7"/>
  <c r="AE1570" i="7"/>
  <c r="U1562" i="7"/>
  <c r="AE1562" i="7"/>
  <c r="U1554" i="7"/>
  <c r="AE1554" i="7"/>
  <c r="U1546" i="7"/>
  <c r="AE1546" i="7"/>
  <c r="U1538" i="7"/>
  <c r="AE1538" i="7"/>
  <c r="U1530" i="7"/>
  <c r="AE1530" i="7"/>
  <c r="U1522" i="7"/>
  <c r="AE1522" i="7"/>
  <c r="U1514" i="7"/>
  <c r="AE1514" i="7"/>
  <c r="U1506" i="7"/>
  <c r="AE1506" i="7"/>
  <c r="U1498" i="7"/>
  <c r="AE1498" i="7"/>
  <c r="U1490" i="7"/>
  <c r="AE1490" i="7"/>
  <c r="U1482" i="7"/>
  <c r="AE1482" i="7"/>
  <c r="U1474" i="7"/>
  <c r="AE1474" i="7"/>
  <c r="U1466" i="7"/>
  <c r="AE1466" i="7"/>
  <c r="U1458" i="7"/>
  <c r="AE1458" i="7"/>
  <c r="U1450" i="7"/>
  <c r="AE1450" i="7"/>
  <c r="U1442" i="7"/>
  <c r="AE1442" i="7"/>
  <c r="U1434" i="7"/>
  <c r="AE1434" i="7"/>
  <c r="U1426" i="7"/>
  <c r="AE1426" i="7"/>
  <c r="U1418" i="7"/>
  <c r="AE1418" i="7"/>
  <c r="U1410" i="7"/>
  <c r="AE1410" i="7"/>
  <c r="U1402" i="7"/>
  <c r="AE1402" i="7"/>
  <c r="U1394" i="7"/>
  <c r="AE1394" i="7"/>
  <c r="U1386" i="7"/>
  <c r="AE1386" i="7"/>
  <c r="U1378" i="7"/>
  <c r="AE1378" i="7"/>
  <c r="U1370" i="7"/>
  <c r="AE1370" i="7"/>
  <c r="U1362" i="7"/>
  <c r="AE1362" i="7"/>
  <c r="U1354" i="7"/>
  <c r="AE1354" i="7"/>
  <c r="U1346" i="7"/>
  <c r="AE1346" i="7"/>
  <c r="U1338" i="7"/>
  <c r="AE1338" i="7"/>
  <c r="U1330" i="7"/>
  <c r="AE1330" i="7"/>
  <c r="U1322" i="7"/>
  <c r="AE1322" i="7"/>
  <c r="U1314" i="7"/>
  <c r="AE1314" i="7"/>
  <c r="U1306" i="7"/>
  <c r="AE1306" i="7"/>
  <c r="U1298" i="7"/>
  <c r="AE1298" i="7"/>
  <c r="U1290" i="7"/>
  <c r="AE1290" i="7"/>
  <c r="U1282" i="7"/>
  <c r="AE1282" i="7"/>
  <c r="U1274" i="7"/>
  <c r="AE1274" i="7"/>
  <c r="U1266" i="7"/>
  <c r="AE1266" i="7"/>
  <c r="U1258" i="7"/>
  <c r="AE1258" i="7"/>
  <c r="U1250" i="7"/>
  <c r="AE1250" i="7"/>
  <c r="U1242" i="7"/>
  <c r="AE1242" i="7"/>
  <c r="U1234" i="7"/>
  <c r="AE1234" i="7"/>
  <c r="U1226" i="7"/>
  <c r="AE1226" i="7"/>
  <c r="U1218" i="7"/>
  <c r="AE1218" i="7"/>
  <c r="U1210" i="7"/>
  <c r="AE1210" i="7"/>
  <c r="U1202" i="7"/>
  <c r="AE1202" i="7"/>
  <c r="U1194" i="7"/>
  <c r="AE1194" i="7"/>
  <c r="U1186" i="7"/>
  <c r="AE1186" i="7"/>
  <c r="U1178" i="7"/>
  <c r="AE1178" i="7"/>
  <c r="U1170" i="7"/>
  <c r="AE1170" i="7"/>
  <c r="U1162" i="7"/>
  <c r="AE1162" i="7"/>
  <c r="U1154" i="7"/>
  <c r="AE1154" i="7"/>
  <c r="U1146" i="7"/>
  <c r="AE1146" i="7"/>
  <c r="U1138" i="7"/>
  <c r="AE1138" i="7"/>
  <c r="U1130" i="7"/>
  <c r="AE1130" i="7"/>
  <c r="U1122" i="7"/>
  <c r="AE1122" i="7"/>
  <c r="U1114" i="7"/>
  <c r="AE1114" i="7"/>
  <c r="U1106" i="7"/>
  <c r="AE1106" i="7"/>
  <c r="U1098" i="7"/>
  <c r="AE1098" i="7"/>
  <c r="U1090" i="7"/>
  <c r="AE1090" i="7"/>
  <c r="U1082" i="7"/>
  <c r="AE1082" i="7"/>
  <c r="U1074" i="7"/>
  <c r="AE1074" i="7"/>
  <c r="U1066" i="7"/>
  <c r="AE1066" i="7"/>
  <c r="U1058" i="7"/>
  <c r="AE1058" i="7"/>
  <c r="U1050" i="7"/>
  <c r="AE1050" i="7"/>
  <c r="U1042" i="7"/>
  <c r="AE1042" i="7"/>
  <c r="U1034" i="7"/>
  <c r="AE1034" i="7"/>
  <c r="U1026" i="7"/>
  <c r="AE1026" i="7"/>
  <c r="U1018" i="7"/>
  <c r="AE1018" i="7"/>
  <c r="U1010" i="7"/>
  <c r="AE1010" i="7"/>
  <c r="U1002" i="7"/>
  <c r="AE1002" i="7"/>
  <c r="U994" i="7"/>
  <c r="AE994" i="7"/>
  <c r="U986" i="7"/>
  <c r="AE986" i="7"/>
  <c r="U978" i="7"/>
  <c r="AE978" i="7"/>
  <c r="U970" i="7"/>
  <c r="AE970" i="7"/>
  <c r="U962" i="7"/>
  <c r="AE962" i="7"/>
  <c r="U954" i="7"/>
  <c r="AE954" i="7"/>
  <c r="U946" i="7"/>
  <c r="AE946" i="7"/>
  <c r="U938" i="7"/>
  <c r="AE938" i="7"/>
  <c r="U930" i="7"/>
  <c r="AE930" i="7"/>
  <c r="U922" i="7"/>
  <c r="AE922" i="7"/>
  <c r="U914" i="7"/>
  <c r="AE914" i="7"/>
  <c r="U906" i="7"/>
  <c r="AE906" i="7"/>
  <c r="U898" i="7"/>
  <c r="AE898" i="7"/>
  <c r="U890" i="7"/>
  <c r="AE890" i="7"/>
  <c r="U882" i="7"/>
  <c r="AE882" i="7"/>
  <c r="U874" i="7"/>
  <c r="AE874" i="7"/>
  <c r="U866" i="7"/>
  <c r="AE866" i="7"/>
  <c r="U858" i="7"/>
  <c r="AE858" i="7"/>
  <c r="U850" i="7"/>
  <c r="AE850" i="7"/>
  <c r="U842" i="7"/>
  <c r="AE842" i="7"/>
  <c r="U834" i="7"/>
  <c r="AE834" i="7"/>
  <c r="U826" i="7"/>
  <c r="AE826" i="7"/>
  <c r="U818" i="7"/>
  <c r="AE818" i="7"/>
  <c r="U810" i="7"/>
  <c r="AE810" i="7"/>
  <c r="U802" i="7"/>
  <c r="AE802" i="7"/>
  <c r="U794" i="7"/>
  <c r="AE794" i="7"/>
  <c r="U786" i="7"/>
  <c r="AE786" i="7"/>
  <c r="U778" i="7"/>
  <c r="AE778" i="7"/>
  <c r="U770" i="7"/>
  <c r="AE770" i="7"/>
  <c r="AF770" i="7" s="1"/>
  <c r="U762" i="7"/>
  <c r="AE762" i="7"/>
  <c r="U754" i="7"/>
  <c r="AE754" i="7"/>
  <c r="U746" i="7"/>
  <c r="AE746" i="7"/>
  <c r="AF746" i="7" s="1"/>
  <c r="U738" i="7"/>
  <c r="AE738" i="7"/>
  <c r="U730" i="7"/>
  <c r="AE730" i="7"/>
  <c r="U722" i="7"/>
  <c r="AE722" i="7"/>
  <c r="U714" i="7"/>
  <c r="AE714" i="7"/>
  <c r="U706" i="7"/>
  <c r="AE706" i="7"/>
  <c r="U698" i="7"/>
  <c r="AE698" i="7"/>
  <c r="U690" i="7"/>
  <c r="AE690" i="7"/>
  <c r="U682" i="7"/>
  <c r="AE682" i="7"/>
  <c r="U674" i="7"/>
  <c r="AE674" i="7"/>
  <c r="U666" i="7"/>
  <c r="AE666" i="7"/>
  <c r="U658" i="7"/>
  <c r="AE658" i="7"/>
  <c r="U650" i="7"/>
  <c r="AE650" i="7"/>
  <c r="U642" i="7"/>
  <c r="AE642" i="7"/>
  <c r="U634" i="7"/>
  <c r="AE634" i="7"/>
  <c r="U626" i="7"/>
  <c r="AE626" i="7"/>
  <c r="U618" i="7"/>
  <c r="AE618" i="7"/>
  <c r="U610" i="7"/>
  <c r="AE610" i="7"/>
  <c r="U602" i="7"/>
  <c r="AE602" i="7"/>
  <c r="U594" i="7"/>
  <c r="AE594" i="7"/>
  <c r="U586" i="7"/>
  <c r="AE586" i="7"/>
  <c r="U578" i="7"/>
  <c r="AE578" i="7"/>
  <c r="U570" i="7"/>
  <c r="AE570" i="7"/>
  <c r="U562" i="7"/>
  <c r="AE562" i="7"/>
  <c r="U554" i="7"/>
  <c r="AE554" i="7"/>
  <c r="U546" i="7"/>
  <c r="AE546" i="7"/>
  <c r="U538" i="7"/>
  <c r="AE538" i="7"/>
  <c r="U530" i="7"/>
  <c r="AE530" i="7"/>
  <c r="U522" i="7"/>
  <c r="AE522" i="7"/>
  <c r="U514" i="7"/>
  <c r="AE514" i="7"/>
  <c r="U506" i="7"/>
  <c r="AE506" i="7"/>
  <c r="U498" i="7"/>
  <c r="AE498" i="7"/>
  <c r="U490" i="7"/>
  <c r="AE490" i="7"/>
  <c r="U482" i="7"/>
  <c r="AE482" i="7"/>
  <c r="U474" i="7"/>
  <c r="AE474" i="7"/>
  <c r="U466" i="7"/>
  <c r="AE466" i="7"/>
  <c r="U458" i="7"/>
  <c r="AE458" i="7"/>
  <c r="U450" i="7"/>
  <c r="AE450" i="7"/>
  <c r="U442" i="7"/>
  <c r="AE442" i="7"/>
  <c r="U434" i="7"/>
  <c r="AE434" i="7"/>
  <c r="U426" i="7"/>
  <c r="AE426" i="7"/>
  <c r="U418" i="7"/>
  <c r="AE418" i="7"/>
  <c r="U410" i="7"/>
  <c r="AE410" i="7"/>
  <c r="U402" i="7"/>
  <c r="AE402" i="7"/>
  <c r="U394" i="7"/>
  <c r="AE394" i="7"/>
  <c r="U386" i="7"/>
  <c r="AE386" i="7"/>
  <c r="U378" i="7"/>
  <c r="AE378" i="7"/>
  <c r="U370" i="7"/>
  <c r="AE370" i="7"/>
  <c r="U362" i="7"/>
  <c r="AE362" i="7"/>
  <c r="U354" i="7"/>
  <c r="AE354" i="7"/>
  <c r="U346" i="7"/>
  <c r="AE346" i="7"/>
  <c r="AF346" i="7" s="1"/>
  <c r="U338" i="7"/>
  <c r="AE338" i="7"/>
  <c r="U330" i="7"/>
  <c r="AE330" i="7"/>
  <c r="U322" i="7"/>
  <c r="AE322" i="7"/>
  <c r="AF322" i="7" s="1"/>
  <c r="U314" i="7"/>
  <c r="AE314" i="7"/>
  <c r="AF314" i="7" s="1"/>
  <c r="U306" i="7"/>
  <c r="AE306" i="7"/>
  <c r="U298" i="7"/>
  <c r="AE298" i="7"/>
  <c r="AF298" i="7" s="1"/>
  <c r="U290" i="7"/>
  <c r="AE290" i="7"/>
  <c r="AF290" i="7" s="1"/>
  <c r="U282" i="7"/>
  <c r="AE282" i="7"/>
  <c r="AF282" i="7" s="1"/>
  <c r="U274" i="7"/>
  <c r="AE274" i="7"/>
  <c r="AF274" i="7" s="1"/>
  <c r="U266" i="7"/>
  <c r="AE266" i="7"/>
  <c r="U258" i="7"/>
  <c r="AE258" i="7"/>
  <c r="U250" i="7"/>
  <c r="AE250" i="7"/>
  <c r="U242" i="7"/>
  <c r="AE242" i="7"/>
  <c r="U234" i="7"/>
  <c r="AE234" i="7"/>
  <c r="U226" i="7"/>
  <c r="AE226" i="7"/>
  <c r="U218" i="7"/>
  <c r="AE218" i="7"/>
  <c r="U210" i="7"/>
  <c r="AE210" i="7"/>
  <c r="U202" i="7"/>
  <c r="AE202" i="7"/>
  <c r="U194" i="7"/>
  <c r="AE194" i="7"/>
  <c r="U186" i="7"/>
  <c r="AE186" i="7"/>
  <c r="U178" i="7"/>
  <c r="AE178" i="7"/>
  <c r="U170" i="7"/>
  <c r="AE170" i="7"/>
  <c r="U162" i="7"/>
  <c r="AE162" i="7"/>
  <c r="U154" i="7"/>
  <c r="AE154" i="7"/>
  <c r="U146" i="7"/>
  <c r="AE146" i="7"/>
  <c r="U138" i="7"/>
  <c r="AE138" i="7"/>
  <c r="U130" i="7"/>
  <c r="AE130" i="7"/>
  <c r="U122" i="7"/>
  <c r="AE122" i="7"/>
  <c r="U114" i="7"/>
  <c r="AE114" i="7"/>
  <c r="U106" i="7"/>
  <c r="AE106" i="7"/>
  <c r="U98" i="7"/>
  <c r="AE98" i="7"/>
  <c r="U90" i="7"/>
  <c r="AE90" i="7"/>
  <c r="U82" i="7"/>
  <c r="AE82" i="7"/>
  <c r="U74" i="7"/>
  <c r="AE74" i="7"/>
  <c r="U66" i="7"/>
  <c r="AE66" i="7"/>
  <c r="U58" i="7"/>
  <c r="AE58" i="7"/>
  <c r="U50" i="7"/>
  <c r="AE50" i="7"/>
  <c r="U42" i="7"/>
  <c r="AE42" i="7"/>
  <c r="U34" i="7"/>
  <c r="AE34" i="7"/>
  <c r="U26" i="7"/>
  <c r="AE26" i="7"/>
  <c r="U18" i="7"/>
  <c r="AE18" i="7"/>
  <c r="U10" i="7"/>
  <c r="AE10" i="7"/>
  <c r="AF4242" i="7"/>
  <c r="AF4210" i="7"/>
  <c r="AF4178" i="7"/>
  <c r="AF4170" i="7"/>
  <c r="AF4146" i="7"/>
  <c r="AF4138" i="7"/>
  <c r="AF4114" i="7"/>
  <c r="AF4082" i="7"/>
  <c r="AF4050" i="7"/>
  <c r="AF4042" i="7"/>
  <c r="AF4018" i="7"/>
  <c r="AF4010" i="7"/>
  <c r="AF3954" i="7"/>
  <c r="AF3890" i="7"/>
  <c r="AF3882" i="7"/>
  <c r="AF3858" i="7"/>
  <c r="AF3850" i="7"/>
  <c r="AF3802" i="7"/>
  <c r="AF3794" i="7"/>
  <c r="AF3754" i="7"/>
  <c r="AF3730" i="7"/>
  <c r="AF3722" i="7"/>
  <c r="AF3634" i="7"/>
  <c r="AF3626" i="7"/>
  <c r="AF3594" i="7"/>
  <c r="AF3570" i="7"/>
  <c r="AF3538" i="7"/>
  <c r="AF3498" i="7"/>
  <c r="AF3474" i="7"/>
  <c r="AF3466" i="7"/>
  <c r="AF3410" i="7"/>
  <c r="AF3386" i="7"/>
  <c r="AF3338" i="7"/>
  <c r="AF3314" i="7"/>
  <c r="AF3306" i="7"/>
  <c r="AF3282" i="7"/>
  <c r="AF3250" i="7"/>
  <c r="AF3218" i="7"/>
  <c r="AF3210" i="7"/>
  <c r="AF3178" i="7"/>
  <c r="AF3154" i="7"/>
  <c r="AF3090" i="7"/>
  <c r="AF3082" i="7"/>
  <c r="AF3058" i="7"/>
  <c r="AF3050" i="7"/>
  <c r="AF2994" i="7"/>
  <c r="AF2962" i="7"/>
  <c r="AF2954" i="7"/>
  <c r="AF2930" i="7"/>
  <c r="AF2922" i="7"/>
  <c r="AF2890" i="7"/>
  <c r="AF2866" i="7"/>
  <c r="AF2802" i="7"/>
  <c r="AF2770" i="7"/>
  <c r="AF2730" i="7"/>
  <c r="AF2706" i="7"/>
  <c r="AF2698" i="7"/>
  <c r="AF2674" i="7"/>
  <c r="AF2666" i="7"/>
  <c r="AF2634" i="7"/>
  <c r="AF2610" i="7"/>
  <c r="AF2546" i="7"/>
  <c r="AF2522" i="7"/>
  <c r="AF2474" i="7"/>
  <c r="AF2442" i="7"/>
  <c r="AF2418" i="7"/>
  <c r="AF2410" i="7"/>
  <c r="AF2378" i="7"/>
  <c r="AF2354" i="7"/>
  <c r="AF2322" i="7"/>
  <c r="AF2290" i="7"/>
  <c r="AF2218" i="7"/>
  <c r="AF2186" i="7"/>
  <c r="AF2162" i="7"/>
  <c r="AF2154" i="7"/>
  <c r="AF2122" i="7"/>
  <c r="AF2098" i="7"/>
  <c r="AF338" i="7"/>
  <c r="AF330" i="7"/>
  <c r="AF306" i="7"/>
  <c r="U8785" i="7"/>
  <c r="AE8785" i="7"/>
  <c r="AF8785" i="7" s="1"/>
  <c r="U8777" i="7"/>
  <c r="AE8777" i="7"/>
  <c r="AF8777" i="7" s="1"/>
  <c r="U8769" i="7"/>
  <c r="AE8769" i="7"/>
  <c r="AF8769" i="7" s="1"/>
  <c r="U8761" i="7"/>
  <c r="AE8761" i="7"/>
  <c r="AF8761" i="7" s="1"/>
  <c r="U8753" i="7"/>
  <c r="AE8753" i="7"/>
  <c r="AF8753" i="7" s="1"/>
  <c r="U8745" i="7"/>
  <c r="AE8745" i="7"/>
  <c r="AF8745" i="7" s="1"/>
  <c r="U8737" i="7"/>
  <c r="AE8737" i="7"/>
  <c r="AF8737" i="7" s="1"/>
  <c r="U8729" i="7"/>
  <c r="AE8729" i="7"/>
  <c r="AF8729" i="7" s="1"/>
  <c r="U8721" i="7"/>
  <c r="AE8721" i="7"/>
  <c r="AF8721" i="7" s="1"/>
  <c r="U8713" i="7"/>
  <c r="AE8713" i="7"/>
  <c r="AF8713" i="7" s="1"/>
  <c r="U8705" i="7"/>
  <c r="AE8705" i="7"/>
  <c r="AF8705" i="7" s="1"/>
  <c r="U8697" i="7"/>
  <c r="AE8697" i="7"/>
  <c r="AF8697" i="7" s="1"/>
  <c r="U8689" i="7"/>
  <c r="AE8689" i="7"/>
  <c r="AF8689" i="7" s="1"/>
  <c r="U8681" i="7"/>
  <c r="AE8681" i="7"/>
  <c r="AF8681" i="7" s="1"/>
  <c r="U8673" i="7"/>
  <c r="AE8673" i="7"/>
  <c r="AF8673" i="7" s="1"/>
  <c r="U8665" i="7"/>
  <c r="AE8665" i="7"/>
  <c r="AF8665" i="7" s="1"/>
  <c r="U8657" i="7"/>
  <c r="AE8657" i="7"/>
  <c r="AF8657" i="7" s="1"/>
  <c r="U8649" i="7"/>
  <c r="AE8649" i="7"/>
  <c r="AF8649" i="7" s="1"/>
  <c r="U8641" i="7"/>
  <c r="AE8641" i="7"/>
  <c r="AF8641" i="7" s="1"/>
  <c r="U8633" i="7"/>
  <c r="AE8633" i="7"/>
  <c r="AF8633" i="7" s="1"/>
  <c r="U8625" i="7"/>
  <c r="AE8625" i="7"/>
  <c r="AF8625" i="7" s="1"/>
  <c r="U8617" i="7"/>
  <c r="AE8617" i="7"/>
  <c r="AF8617" i="7" s="1"/>
  <c r="U8609" i="7"/>
  <c r="AE8609" i="7"/>
  <c r="AF8609" i="7" s="1"/>
  <c r="U8601" i="7"/>
  <c r="AE8601" i="7"/>
  <c r="AF8601" i="7" s="1"/>
  <c r="U8593" i="7"/>
  <c r="AE8593" i="7"/>
  <c r="AF8593" i="7" s="1"/>
  <c r="U8585" i="7"/>
  <c r="AE8585" i="7"/>
  <c r="AF8585" i="7" s="1"/>
  <c r="U8577" i="7"/>
  <c r="AE8577" i="7"/>
  <c r="AF8577" i="7" s="1"/>
  <c r="U8569" i="7"/>
  <c r="AE8569" i="7"/>
  <c r="AF8569" i="7" s="1"/>
  <c r="U8561" i="7"/>
  <c r="AE8561" i="7"/>
  <c r="AF8561" i="7" s="1"/>
  <c r="U8553" i="7"/>
  <c r="AE8553" i="7"/>
  <c r="AF8553" i="7" s="1"/>
  <c r="U8545" i="7"/>
  <c r="AE8545" i="7"/>
  <c r="AF8545" i="7" s="1"/>
  <c r="U8537" i="7"/>
  <c r="AE8537" i="7"/>
  <c r="AF8537" i="7" s="1"/>
  <c r="U8529" i="7"/>
  <c r="AE8529" i="7"/>
  <c r="AF8529" i="7" s="1"/>
  <c r="U8521" i="7"/>
  <c r="AE8521" i="7"/>
  <c r="AF8521" i="7" s="1"/>
  <c r="U8513" i="7"/>
  <c r="AE8513" i="7"/>
  <c r="AF8513" i="7" s="1"/>
  <c r="U8505" i="7"/>
  <c r="AE8505" i="7"/>
  <c r="AF8505" i="7" s="1"/>
  <c r="U8497" i="7"/>
  <c r="AE8497" i="7"/>
  <c r="AF8497" i="7" s="1"/>
  <c r="U8489" i="7"/>
  <c r="AE8489" i="7"/>
  <c r="AF8489" i="7" s="1"/>
  <c r="U8481" i="7"/>
  <c r="AE8481" i="7"/>
  <c r="AF8481" i="7" s="1"/>
  <c r="U8473" i="7"/>
  <c r="AE8473" i="7"/>
  <c r="AF8473" i="7" s="1"/>
  <c r="U8465" i="7"/>
  <c r="AE8465" i="7"/>
  <c r="AF8465" i="7" s="1"/>
  <c r="U8457" i="7"/>
  <c r="AE8457" i="7"/>
  <c r="AF8457" i="7" s="1"/>
  <c r="U8449" i="7"/>
  <c r="AE8449" i="7"/>
  <c r="AF8449" i="7" s="1"/>
  <c r="U8441" i="7"/>
  <c r="AE8441" i="7"/>
  <c r="AF8441" i="7" s="1"/>
  <c r="U8433" i="7"/>
  <c r="AE8433" i="7"/>
  <c r="AF8433" i="7" s="1"/>
  <c r="U8425" i="7"/>
  <c r="AE8425" i="7"/>
  <c r="AF8425" i="7" s="1"/>
  <c r="U8417" i="7"/>
  <c r="AE8417" i="7"/>
  <c r="AF8417" i="7" s="1"/>
  <c r="U8409" i="7"/>
  <c r="AE8409" i="7"/>
  <c r="AF8409" i="7" s="1"/>
  <c r="U8401" i="7"/>
  <c r="AE8401" i="7"/>
  <c r="AF8401" i="7" s="1"/>
  <c r="U8393" i="7"/>
  <c r="AE8393" i="7"/>
  <c r="AF8393" i="7" s="1"/>
  <c r="U8385" i="7"/>
  <c r="AE8385" i="7"/>
  <c r="AF8385" i="7" s="1"/>
  <c r="U8377" i="7"/>
  <c r="AE8377" i="7"/>
  <c r="AF8377" i="7" s="1"/>
  <c r="U8369" i="7"/>
  <c r="AE8369" i="7"/>
  <c r="AF8369" i="7" s="1"/>
  <c r="U8361" i="7"/>
  <c r="AE8361" i="7"/>
  <c r="AF8361" i="7" s="1"/>
  <c r="U8353" i="7"/>
  <c r="AE8353" i="7"/>
  <c r="AF8353" i="7" s="1"/>
  <c r="U8345" i="7"/>
  <c r="AE8345" i="7"/>
  <c r="AF8345" i="7" s="1"/>
  <c r="U8337" i="7"/>
  <c r="AE8337" i="7"/>
  <c r="AF8337" i="7" s="1"/>
  <c r="U8329" i="7"/>
  <c r="AE8329" i="7"/>
  <c r="AF8329" i="7" s="1"/>
  <c r="U8321" i="7"/>
  <c r="AE8321" i="7"/>
  <c r="AF8321" i="7" s="1"/>
  <c r="U8313" i="7"/>
  <c r="AE8313" i="7"/>
  <c r="AF8313" i="7" s="1"/>
  <c r="U8305" i="7"/>
  <c r="AE8305" i="7"/>
  <c r="AF8305" i="7" s="1"/>
  <c r="U8297" i="7"/>
  <c r="AE8297" i="7"/>
  <c r="AF8297" i="7" s="1"/>
  <c r="U8289" i="7"/>
  <c r="AE8289" i="7"/>
  <c r="AF8289" i="7" s="1"/>
  <c r="U8281" i="7"/>
  <c r="AE8281" i="7"/>
  <c r="AF8281" i="7" s="1"/>
  <c r="U8273" i="7"/>
  <c r="AE8273" i="7"/>
  <c r="AF8273" i="7" s="1"/>
  <c r="U8265" i="7"/>
  <c r="AE8265" i="7"/>
  <c r="AF8265" i="7" s="1"/>
  <c r="U8257" i="7"/>
  <c r="AE8257" i="7"/>
  <c r="AF8257" i="7" s="1"/>
  <c r="U8249" i="7"/>
  <c r="AE8249" i="7"/>
  <c r="AF8249" i="7" s="1"/>
  <c r="U8241" i="7"/>
  <c r="AE8241" i="7"/>
  <c r="AF8241" i="7" s="1"/>
  <c r="U8233" i="7"/>
  <c r="AE8233" i="7"/>
  <c r="AF8233" i="7" s="1"/>
  <c r="U8225" i="7"/>
  <c r="AE8225" i="7"/>
  <c r="AF8225" i="7" s="1"/>
  <c r="U8217" i="7"/>
  <c r="AE8217" i="7"/>
  <c r="AF8217" i="7" s="1"/>
  <c r="U8209" i="7"/>
  <c r="AE8209" i="7"/>
  <c r="AF8209" i="7" s="1"/>
  <c r="U8201" i="7"/>
  <c r="AE8201" i="7"/>
  <c r="AF8201" i="7" s="1"/>
  <c r="U8193" i="7"/>
  <c r="AE8193" i="7"/>
  <c r="AF8193" i="7" s="1"/>
  <c r="U8185" i="7"/>
  <c r="AE8185" i="7"/>
  <c r="AF8185" i="7" s="1"/>
  <c r="U8177" i="7"/>
  <c r="AE8177" i="7"/>
  <c r="AF8177" i="7" s="1"/>
  <c r="U8169" i="7"/>
  <c r="AE8169" i="7"/>
  <c r="AF8169" i="7" s="1"/>
  <c r="U8161" i="7"/>
  <c r="AE8161" i="7"/>
  <c r="AF8161" i="7" s="1"/>
  <c r="U8153" i="7"/>
  <c r="AE8153" i="7"/>
  <c r="AF8153" i="7" s="1"/>
  <c r="U8145" i="7"/>
  <c r="AE8145" i="7"/>
  <c r="AF8145" i="7" s="1"/>
  <c r="U8137" i="7"/>
  <c r="AE8137" i="7"/>
  <c r="AF8137" i="7" s="1"/>
  <c r="U8129" i="7"/>
  <c r="AE8129" i="7"/>
  <c r="AF8129" i="7" s="1"/>
  <c r="U8121" i="7"/>
  <c r="AE8121" i="7"/>
  <c r="AF8121" i="7" s="1"/>
  <c r="U8113" i="7"/>
  <c r="AE8113" i="7"/>
  <c r="AF8113" i="7" s="1"/>
  <c r="U8105" i="7"/>
  <c r="AE8105" i="7"/>
  <c r="AF8105" i="7" s="1"/>
  <c r="U8097" i="7"/>
  <c r="AE8097" i="7"/>
  <c r="AF8097" i="7" s="1"/>
  <c r="U8089" i="7"/>
  <c r="AE8089" i="7"/>
  <c r="AF8089" i="7" s="1"/>
  <c r="U8081" i="7"/>
  <c r="AE8081" i="7"/>
  <c r="AF8081" i="7" s="1"/>
  <c r="U8073" i="7"/>
  <c r="AE8073" i="7"/>
  <c r="AF8073" i="7" s="1"/>
  <c r="U8065" i="7"/>
  <c r="AE8065" i="7"/>
  <c r="AF8065" i="7" s="1"/>
  <c r="U8057" i="7"/>
  <c r="AE8057" i="7"/>
  <c r="AF8057" i="7" s="1"/>
  <c r="U8049" i="7"/>
  <c r="AE8049" i="7"/>
  <c r="AF8049" i="7" s="1"/>
  <c r="U8041" i="7"/>
  <c r="AE8041" i="7"/>
  <c r="AF8041" i="7" s="1"/>
  <c r="U8033" i="7"/>
  <c r="AE8033" i="7"/>
  <c r="AF8033" i="7" s="1"/>
  <c r="U8025" i="7"/>
  <c r="AE8025" i="7"/>
  <c r="AF8025" i="7" s="1"/>
  <c r="U8017" i="7"/>
  <c r="AE8017" i="7"/>
  <c r="AF8017" i="7" s="1"/>
  <c r="U8009" i="7"/>
  <c r="AE8009" i="7"/>
  <c r="AF8009" i="7" s="1"/>
  <c r="U8001" i="7"/>
  <c r="AE8001" i="7"/>
  <c r="AF8001" i="7" s="1"/>
  <c r="U7993" i="7"/>
  <c r="AE7993" i="7"/>
  <c r="AF7993" i="7" s="1"/>
  <c r="U7985" i="7"/>
  <c r="AE7985" i="7"/>
  <c r="AF7985" i="7" s="1"/>
  <c r="U7977" i="7"/>
  <c r="AE7977" i="7"/>
  <c r="AF7977" i="7" s="1"/>
  <c r="U7969" i="7"/>
  <c r="AE7969" i="7"/>
  <c r="AF7969" i="7" s="1"/>
  <c r="U7961" i="7"/>
  <c r="AE7961" i="7"/>
  <c r="AF7961" i="7" s="1"/>
  <c r="U7953" i="7"/>
  <c r="AE7953" i="7"/>
  <c r="AF7953" i="7" s="1"/>
  <c r="U7945" i="7"/>
  <c r="AE7945" i="7"/>
  <c r="AF7945" i="7" s="1"/>
  <c r="U7937" i="7"/>
  <c r="AE7937" i="7"/>
  <c r="AF7937" i="7" s="1"/>
  <c r="U7929" i="7"/>
  <c r="AE7929" i="7"/>
  <c r="AF7929" i="7" s="1"/>
  <c r="U7921" i="7"/>
  <c r="AE7921" i="7"/>
  <c r="AF7921" i="7" s="1"/>
  <c r="U7913" i="7"/>
  <c r="AE7913" i="7"/>
  <c r="AF7913" i="7" s="1"/>
  <c r="U7905" i="7"/>
  <c r="AE7905" i="7"/>
  <c r="AF7905" i="7" s="1"/>
  <c r="U7897" i="7"/>
  <c r="AE7897" i="7"/>
  <c r="AF7897" i="7" s="1"/>
  <c r="U7889" i="7"/>
  <c r="AE7889" i="7"/>
  <c r="AF7889" i="7" s="1"/>
  <c r="U7881" i="7"/>
  <c r="AE7881" i="7"/>
  <c r="AF7881" i="7" s="1"/>
  <c r="U7873" i="7"/>
  <c r="AE7873" i="7"/>
  <c r="AF7873" i="7" s="1"/>
  <c r="U7865" i="7"/>
  <c r="AE7865" i="7"/>
  <c r="AF7865" i="7" s="1"/>
  <c r="U7857" i="7"/>
  <c r="AE7857" i="7"/>
  <c r="AF7857" i="7" s="1"/>
  <c r="U7849" i="7"/>
  <c r="AE7849" i="7"/>
  <c r="AF7849" i="7" s="1"/>
  <c r="U7841" i="7"/>
  <c r="AE7841" i="7"/>
  <c r="AF7841" i="7" s="1"/>
  <c r="U7833" i="7"/>
  <c r="AE7833" i="7"/>
  <c r="AF7833" i="7" s="1"/>
  <c r="U7825" i="7"/>
  <c r="AE7825" i="7"/>
  <c r="AF7825" i="7" s="1"/>
  <c r="U7817" i="7"/>
  <c r="AE7817" i="7"/>
  <c r="AF7817" i="7" s="1"/>
  <c r="U7809" i="7"/>
  <c r="AE7809" i="7"/>
  <c r="AF7809" i="7" s="1"/>
  <c r="U7801" i="7"/>
  <c r="AE7801" i="7"/>
  <c r="AF7801" i="7" s="1"/>
  <c r="U7793" i="7"/>
  <c r="AE7793" i="7"/>
  <c r="AF7793" i="7" s="1"/>
  <c r="U7785" i="7"/>
  <c r="AE7785" i="7"/>
  <c r="AF7785" i="7" s="1"/>
  <c r="U7777" i="7"/>
  <c r="AE7777" i="7"/>
  <c r="AF7777" i="7" s="1"/>
  <c r="U7769" i="7"/>
  <c r="AE7769" i="7"/>
  <c r="AF7769" i="7" s="1"/>
  <c r="U7761" i="7"/>
  <c r="AE7761" i="7"/>
  <c r="AF7761" i="7" s="1"/>
  <c r="U7753" i="7"/>
  <c r="AE7753" i="7"/>
  <c r="AF7753" i="7" s="1"/>
  <c r="U7745" i="7"/>
  <c r="AE7745" i="7"/>
  <c r="AF7745" i="7" s="1"/>
  <c r="U7737" i="7"/>
  <c r="AE7737" i="7"/>
  <c r="AF7737" i="7" s="1"/>
  <c r="U7729" i="7"/>
  <c r="AE7729" i="7"/>
  <c r="AF7729" i="7" s="1"/>
  <c r="U7721" i="7"/>
  <c r="AE7721" i="7"/>
  <c r="AF7721" i="7" s="1"/>
  <c r="U7713" i="7"/>
  <c r="AE7713" i="7"/>
  <c r="AF7713" i="7" s="1"/>
  <c r="U7705" i="7"/>
  <c r="AE7705" i="7"/>
  <c r="AF7705" i="7" s="1"/>
  <c r="U7697" i="7"/>
  <c r="AE7697" i="7"/>
  <c r="AF7697" i="7" s="1"/>
  <c r="U7689" i="7"/>
  <c r="AE7689" i="7"/>
  <c r="AF7689" i="7" s="1"/>
  <c r="U7681" i="7"/>
  <c r="AE7681" i="7"/>
  <c r="AF7681" i="7" s="1"/>
  <c r="U7673" i="7"/>
  <c r="AE7673" i="7"/>
  <c r="AF7673" i="7" s="1"/>
  <c r="U7665" i="7"/>
  <c r="AE7665" i="7"/>
  <c r="AF7665" i="7" s="1"/>
  <c r="U7657" i="7"/>
  <c r="AE7657" i="7"/>
  <c r="AF7657" i="7" s="1"/>
  <c r="U7649" i="7"/>
  <c r="AE7649" i="7"/>
  <c r="AF7649" i="7" s="1"/>
  <c r="U7641" i="7"/>
  <c r="AE7641" i="7"/>
  <c r="AF7641" i="7" s="1"/>
  <c r="U7633" i="7"/>
  <c r="AE7633" i="7"/>
  <c r="AF7633" i="7" s="1"/>
  <c r="U7625" i="7"/>
  <c r="AE7625" i="7"/>
  <c r="AF7625" i="7" s="1"/>
  <c r="U7617" i="7"/>
  <c r="AE7617" i="7"/>
  <c r="AF7617" i="7" s="1"/>
  <c r="U7609" i="7"/>
  <c r="AE7609" i="7"/>
  <c r="AF7609" i="7" s="1"/>
  <c r="U7601" i="7"/>
  <c r="AE7601" i="7"/>
  <c r="AF7601" i="7" s="1"/>
  <c r="U7593" i="7"/>
  <c r="AE7593" i="7"/>
  <c r="AF7593" i="7" s="1"/>
  <c r="U7585" i="7"/>
  <c r="AE7585" i="7"/>
  <c r="AF7585" i="7" s="1"/>
  <c r="U7577" i="7"/>
  <c r="AE7577" i="7"/>
  <c r="AF7577" i="7" s="1"/>
  <c r="U7569" i="7"/>
  <c r="AE7569" i="7"/>
  <c r="AF7569" i="7" s="1"/>
  <c r="U7561" i="7"/>
  <c r="AE7561" i="7"/>
  <c r="AF7561" i="7" s="1"/>
  <c r="U7553" i="7"/>
  <c r="AE7553" i="7"/>
  <c r="AF7553" i="7" s="1"/>
  <c r="U7545" i="7"/>
  <c r="AE7545" i="7"/>
  <c r="AF7545" i="7" s="1"/>
  <c r="U7537" i="7"/>
  <c r="AE7537" i="7"/>
  <c r="AF7537" i="7" s="1"/>
  <c r="U7529" i="7"/>
  <c r="AE7529" i="7"/>
  <c r="AF7529" i="7" s="1"/>
  <c r="U7521" i="7"/>
  <c r="AE7521" i="7"/>
  <c r="AF7521" i="7" s="1"/>
  <c r="U7513" i="7"/>
  <c r="AE7513" i="7"/>
  <c r="AF7513" i="7" s="1"/>
  <c r="U7505" i="7"/>
  <c r="AE7505" i="7"/>
  <c r="AF7505" i="7" s="1"/>
  <c r="U7497" i="7"/>
  <c r="AE7497" i="7"/>
  <c r="AF7497" i="7" s="1"/>
  <c r="U7489" i="7"/>
  <c r="AE7489" i="7"/>
  <c r="AF7489" i="7" s="1"/>
  <c r="U7481" i="7"/>
  <c r="AE7481" i="7"/>
  <c r="AF7481" i="7" s="1"/>
  <c r="U7473" i="7"/>
  <c r="AE7473" i="7"/>
  <c r="AF7473" i="7" s="1"/>
  <c r="U7465" i="7"/>
  <c r="AE7465" i="7"/>
  <c r="AF7465" i="7" s="1"/>
  <c r="U7457" i="7"/>
  <c r="AE7457" i="7"/>
  <c r="AF7457" i="7" s="1"/>
  <c r="U7449" i="7"/>
  <c r="AE7449" i="7"/>
  <c r="AF7449" i="7" s="1"/>
  <c r="U7441" i="7"/>
  <c r="AE7441" i="7"/>
  <c r="AF7441" i="7" s="1"/>
  <c r="U7433" i="7"/>
  <c r="AE7433" i="7"/>
  <c r="AF7433" i="7" s="1"/>
  <c r="U7425" i="7"/>
  <c r="AE7425" i="7"/>
  <c r="AF7425" i="7" s="1"/>
  <c r="U7417" i="7"/>
  <c r="AE7417" i="7"/>
  <c r="AF7417" i="7" s="1"/>
  <c r="U7409" i="7"/>
  <c r="AE7409" i="7"/>
  <c r="AF7409" i="7" s="1"/>
  <c r="U7401" i="7"/>
  <c r="AE7401" i="7"/>
  <c r="AF7401" i="7" s="1"/>
  <c r="U7393" i="7"/>
  <c r="AE7393" i="7"/>
  <c r="AF7393" i="7" s="1"/>
  <c r="U7385" i="7"/>
  <c r="AE7385" i="7"/>
  <c r="AF7385" i="7" s="1"/>
  <c r="U7377" i="7"/>
  <c r="AE7377" i="7"/>
  <c r="AF7377" i="7" s="1"/>
  <c r="U7369" i="7"/>
  <c r="AE7369" i="7"/>
  <c r="AF7369" i="7" s="1"/>
  <c r="U7361" i="7"/>
  <c r="AE7361" i="7"/>
  <c r="AF7361" i="7" s="1"/>
  <c r="U7353" i="7"/>
  <c r="AE7353" i="7"/>
  <c r="AF7353" i="7" s="1"/>
  <c r="U7345" i="7"/>
  <c r="AE7345" i="7"/>
  <c r="AF7345" i="7" s="1"/>
  <c r="U7337" i="7"/>
  <c r="AE7337" i="7"/>
  <c r="AF7337" i="7" s="1"/>
  <c r="U7329" i="7"/>
  <c r="AE7329" i="7"/>
  <c r="AF7329" i="7" s="1"/>
  <c r="U7321" i="7"/>
  <c r="AE7321" i="7"/>
  <c r="AF7321" i="7" s="1"/>
  <c r="U7313" i="7"/>
  <c r="AE7313" i="7"/>
  <c r="AF7313" i="7" s="1"/>
  <c r="U7305" i="7"/>
  <c r="AE7305" i="7"/>
  <c r="AF7305" i="7" s="1"/>
  <c r="U7297" i="7"/>
  <c r="AE7297" i="7"/>
  <c r="AF7297" i="7" s="1"/>
  <c r="U7289" i="7"/>
  <c r="AE7289" i="7"/>
  <c r="AF7289" i="7" s="1"/>
  <c r="U7281" i="7"/>
  <c r="AE7281" i="7"/>
  <c r="AF7281" i="7" s="1"/>
  <c r="U7273" i="7"/>
  <c r="AE7273" i="7"/>
  <c r="AF7273" i="7" s="1"/>
  <c r="U7265" i="7"/>
  <c r="AE7265" i="7"/>
  <c r="AF7265" i="7" s="1"/>
  <c r="U7257" i="7"/>
  <c r="AE7257" i="7"/>
  <c r="AF7257" i="7" s="1"/>
  <c r="U7249" i="7"/>
  <c r="AE7249" i="7"/>
  <c r="AF7249" i="7" s="1"/>
  <c r="U7241" i="7"/>
  <c r="AE7241" i="7"/>
  <c r="AF7241" i="7" s="1"/>
  <c r="U7233" i="7"/>
  <c r="AE7233" i="7"/>
  <c r="AF7233" i="7" s="1"/>
  <c r="U7225" i="7"/>
  <c r="AE7225" i="7"/>
  <c r="AF7225" i="7" s="1"/>
  <c r="U7217" i="7"/>
  <c r="AE7217" i="7"/>
  <c r="AF7217" i="7" s="1"/>
  <c r="U7209" i="7"/>
  <c r="AE7209" i="7"/>
  <c r="AF7209" i="7" s="1"/>
  <c r="U7201" i="7"/>
  <c r="AE7201" i="7"/>
  <c r="AF7201" i="7" s="1"/>
  <c r="U7193" i="7"/>
  <c r="AE7193" i="7"/>
  <c r="AF7193" i="7" s="1"/>
  <c r="U7185" i="7"/>
  <c r="AE7185" i="7"/>
  <c r="AF7185" i="7" s="1"/>
  <c r="U7177" i="7"/>
  <c r="AE7177" i="7"/>
  <c r="AF7177" i="7" s="1"/>
  <c r="U7169" i="7"/>
  <c r="AE7169" i="7"/>
  <c r="AF7169" i="7" s="1"/>
  <c r="U7161" i="7"/>
  <c r="AE7161" i="7"/>
  <c r="AF7161" i="7" s="1"/>
  <c r="U7153" i="7"/>
  <c r="AE7153" i="7"/>
  <c r="AF7153" i="7" s="1"/>
  <c r="U7145" i="7"/>
  <c r="AE7145" i="7"/>
  <c r="AF7145" i="7" s="1"/>
  <c r="U7137" i="7"/>
  <c r="AE7137" i="7"/>
  <c r="AF7137" i="7" s="1"/>
  <c r="U7129" i="7"/>
  <c r="AE7129" i="7"/>
  <c r="AF7129" i="7" s="1"/>
  <c r="U7121" i="7"/>
  <c r="AE7121" i="7"/>
  <c r="AF7121" i="7" s="1"/>
  <c r="U7113" i="7"/>
  <c r="AE7113" i="7"/>
  <c r="AF7113" i="7" s="1"/>
  <c r="U7105" i="7"/>
  <c r="AE7105" i="7"/>
  <c r="AF7105" i="7" s="1"/>
  <c r="U7097" i="7"/>
  <c r="AE7097" i="7"/>
  <c r="AF7097" i="7" s="1"/>
  <c r="U7089" i="7"/>
  <c r="AE7089" i="7"/>
  <c r="AF7089" i="7" s="1"/>
  <c r="U7081" i="7"/>
  <c r="AE7081" i="7"/>
  <c r="AF7081" i="7" s="1"/>
  <c r="U7073" i="7"/>
  <c r="AE7073" i="7"/>
  <c r="AF7073" i="7" s="1"/>
  <c r="U7065" i="7"/>
  <c r="AE7065" i="7"/>
  <c r="AF7065" i="7" s="1"/>
  <c r="U7057" i="7"/>
  <c r="AE7057" i="7"/>
  <c r="AF7057" i="7" s="1"/>
  <c r="U7049" i="7"/>
  <c r="AE7049" i="7"/>
  <c r="AF7049" i="7" s="1"/>
  <c r="U7041" i="7"/>
  <c r="AE7041" i="7"/>
  <c r="AF7041" i="7" s="1"/>
  <c r="U7033" i="7"/>
  <c r="AE7033" i="7"/>
  <c r="AF7033" i="7" s="1"/>
  <c r="U7025" i="7"/>
  <c r="AE7025" i="7"/>
  <c r="AF7025" i="7" s="1"/>
  <c r="U7017" i="7"/>
  <c r="AE7017" i="7"/>
  <c r="AF7017" i="7" s="1"/>
  <c r="U7009" i="7"/>
  <c r="AE7009" i="7"/>
  <c r="AF7009" i="7" s="1"/>
  <c r="U7001" i="7"/>
  <c r="AE7001" i="7"/>
  <c r="AF7001" i="7" s="1"/>
  <c r="U6993" i="7"/>
  <c r="AE6993" i="7"/>
  <c r="AF6993" i="7" s="1"/>
  <c r="U6985" i="7"/>
  <c r="AE6985" i="7"/>
  <c r="AF6985" i="7" s="1"/>
  <c r="U6977" i="7"/>
  <c r="AE6977" i="7"/>
  <c r="AF6977" i="7" s="1"/>
  <c r="U6969" i="7"/>
  <c r="AE6969" i="7"/>
  <c r="AF6969" i="7" s="1"/>
  <c r="U6961" i="7"/>
  <c r="AE6961" i="7"/>
  <c r="AF6961" i="7" s="1"/>
  <c r="U6953" i="7"/>
  <c r="AE6953" i="7"/>
  <c r="AF6953" i="7" s="1"/>
  <c r="U6945" i="7"/>
  <c r="AE6945" i="7"/>
  <c r="AF6945" i="7" s="1"/>
  <c r="U6937" i="7"/>
  <c r="AE6937" i="7"/>
  <c r="AF6937" i="7" s="1"/>
  <c r="U6929" i="7"/>
  <c r="AE6929" i="7"/>
  <c r="AF6929" i="7" s="1"/>
  <c r="U6921" i="7"/>
  <c r="AE6921" i="7"/>
  <c r="AF6921" i="7" s="1"/>
  <c r="U6913" i="7"/>
  <c r="AE6913" i="7"/>
  <c r="AF6913" i="7" s="1"/>
  <c r="U6905" i="7"/>
  <c r="AE6905" i="7"/>
  <c r="AF6905" i="7" s="1"/>
  <c r="U6897" i="7"/>
  <c r="AE6897" i="7"/>
  <c r="AF6897" i="7" s="1"/>
  <c r="U6889" i="7"/>
  <c r="AE6889" i="7"/>
  <c r="AF6889" i="7" s="1"/>
  <c r="U6881" i="7"/>
  <c r="AE6881" i="7"/>
  <c r="AF6881" i="7" s="1"/>
  <c r="U6873" i="7"/>
  <c r="AE6873" i="7"/>
  <c r="AF6873" i="7" s="1"/>
  <c r="U6865" i="7"/>
  <c r="AE6865" i="7"/>
  <c r="AF6865" i="7" s="1"/>
  <c r="U6857" i="7"/>
  <c r="AE6857" i="7"/>
  <c r="AF6857" i="7" s="1"/>
  <c r="U6849" i="7"/>
  <c r="AE6849" i="7"/>
  <c r="AF6849" i="7" s="1"/>
  <c r="U6841" i="7"/>
  <c r="AE6841" i="7"/>
  <c r="AF6841" i="7" s="1"/>
  <c r="U6833" i="7"/>
  <c r="AE6833" i="7"/>
  <c r="AF6833" i="7" s="1"/>
  <c r="U6825" i="7"/>
  <c r="AE6825" i="7"/>
  <c r="AF6825" i="7" s="1"/>
  <c r="U6817" i="7"/>
  <c r="AE6817" i="7"/>
  <c r="AF6817" i="7" s="1"/>
  <c r="U6809" i="7"/>
  <c r="AE6809" i="7"/>
  <c r="AF6809" i="7" s="1"/>
  <c r="U6801" i="7"/>
  <c r="AE6801" i="7"/>
  <c r="AF6801" i="7" s="1"/>
  <c r="U6793" i="7"/>
  <c r="AE6793" i="7"/>
  <c r="AF6793" i="7" s="1"/>
  <c r="U6785" i="7"/>
  <c r="AE6785" i="7"/>
  <c r="AF6785" i="7" s="1"/>
  <c r="U6777" i="7"/>
  <c r="AE6777" i="7"/>
  <c r="AF6777" i="7" s="1"/>
  <c r="U6769" i="7"/>
  <c r="AE6769" i="7"/>
  <c r="AF6769" i="7" s="1"/>
  <c r="U6761" i="7"/>
  <c r="AE6761" i="7"/>
  <c r="AF6761" i="7" s="1"/>
  <c r="U6753" i="7"/>
  <c r="AE6753" i="7"/>
  <c r="AF6753" i="7" s="1"/>
  <c r="U6745" i="7"/>
  <c r="AE6745" i="7"/>
  <c r="AF6745" i="7" s="1"/>
  <c r="U6737" i="7"/>
  <c r="AE6737" i="7"/>
  <c r="AF6737" i="7" s="1"/>
  <c r="U6729" i="7"/>
  <c r="AE6729" i="7"/>
  <c r="AF6729" i="7" s="1"/>
  <c r="U6721" i="7"/>
  <c r="AE6721" i="7"/>
  <c r="AF6721" i="7" s="1"/>
  <c r="U6713" i="7"/>
  <c r="AE6713" i="7"/>
  <c r="AF6713" i="7" s="1"/>
  <c r="U6705" i="7"/>
  <c r="AE6705" i="7"/>
  <c r="AF6705" i="7" s="1"/>
  <c r="U6697" i="7"/>
  <c r="AE6697" i="7"/>
  <c r="AF6697" i="7" s="1"/>
  <c r="U6689" i="7"/>
  <c r="AE6689" i="7"/>
  <c r="AF6689" i="7" s="1"/>
  <c r="U6681" i="7"/>
  <c r="AE6681" i="7"/>
  <c r="AF6681" i="7" s="1"/>
  <c r="U6673" i="7"/>
  <c r="AE6673" i="7"/>
  <c r="AF6673" i="7" s="1"/>
  <c r="U6665" i="7"/>
  <c r="AE6665" i="7"/>
  <c r="AF6665" i="7" s="1"/>
  <c r="U6657" i="7"/>
  <c r="AE6657" i="7"/>
  <c r="AF6657" i="7" s="1"/>
  <c r="U6649" i="7"/>
  <c r="AE6649" i="7"/>
  <c r="AF6649" i="7" s="1"/>
  <c r="U6641" i="7"/>
  <c r="AE6641" i="7"/>
  <c r="AF6641" i="7" s="1"/>
  <c r="U6633" i="7"/>
  <c r="AE6633" i="7"/>
  <c r="AF6633" i="7" s="1"/>
  <c r="U6625" i="7"/>
  <c r="AE6625" i="7"/>
  <c r="AF6625" i="7" s="1"/>
  <c r="U6617" i="7"/>
  <c r="AE6617" i="7"/>
  <c r="AF6617" i="7" s="1"/>
  <c r="U6609" i="7"/>
  <c r="AE6609" i="7"/>
  <c r="AF6609" i="7" s="1"/>
  <c r="U6601" i="7"/>
  <c r="AE6601" i="7"/>
  <c r="AF6601" i="7" s="1"/>
  <c r="U6593" i="7"/>
  <c r="AE6593" i="7"/>
  <c r="AF6593" i="7" s="1"/>
  <c r="U6585" i="7"/>
  <c r="AE6585" i="7"/>
  <c r="AF6585" i="7" s="1"/>
  <c r="U6577" i="7"/>
  <c r="AE6577" i="7"/>
  <c r="AF6577" i="7" s="1"/>
  <c r="U6569" i="7"/>
  <c r="AE6569" i="7"/>
  <c r="AF6569" i="7" s="1"/>
  <c r="U6561" i="7"/>
  <c r="AE6561" i="7"/>
  <c r="AF6561" i="7" s="1"/>
  <c r="U6553" i="7"/>
  <c r="AE6553" i="7"/>
  <c r="AF6553" i="7" s="1"/>
  <c r="U6545" i="7"/>
  <c r="AE6545" i="7"/>
  <c r="AF6545" i="7" s="1"/>
  <c r="U6537" i="7"/>
  <c r="AE6537" i="7"/>
  <c r="AF6537" i="7" s="1"/>
  <c r="U6529" i="7"/>
  <c r="AE6529" i="7"/>
  <c r="AF6529" i="7" s="1"/>
  <c r="U6521" i="7"/>
  <c r="AE6521" i="7"/>
  <c r="AF6521" i="7" s="1"/>
  <c r="U6513" i="7"/>
  <c r="AE6513" i="7"/>
  <c r="AF6513" i="7" s="1"/>
  <c r="U6505" i="7"/>
  <c r="AE6505" i="7"/>
  <c r="AF6505" i="7" s="1"/>
  <c r="U6497" i="7"/>
  <c r="AE6497" i="7"/>
  <c r="AF6497" i="7" s="1"/>
  <c r="U6489" i="7"/>
  <c r="AE6489" i="7"/>
  <c r="AF6489" i="7" s="1"/>
  <c r="U6481" i="7"/>
  <c r="AE6481" i="7"/>
  <c r="AF6481" i="7" s="1"/>
  <c r="U6473" i="7"/>
  <c r="AE6473" i="7"/>
  <c r="AF6473" i="7" s="1"/>
  <c r="U6465" i="7"/>
  <c r="AE6465" i="7"/>
  <c r="AF6465" i="7" s="1"/>
  <c r="U6457" i="7"/>
  <c r="AE6457" i="7"/>
  <c r="AF6457" i="7" s="1"/>
  <c r="U6449" i="7"/>
  <c r="AE6449" i="7"/>
  <c r="AF6449" i="7" s="1"/>
  <c r="U6441" i="7"/>
  <c r="AE6441" i="7"/>
  <c r="AF6441" i="7" s="1"/>
  <c r="U6433" i="7"/>
  <c r="AE6433" i="7"/>
  <c r="AF6433" i="7" s="1"/>
  <c r="U6425" i="7"/>
  <c r="AE6425" i="7"/>
  <c r="AF6425" i="7" s="1"/>
  <c r="U6417" i="7"/>
  <c r="AE6417" i="7"/>
  <c r="AF6417" i="7" s="1"/>
  <c r="U6409" i="7"/>
  <c r="AE6409" i="7"/>
  <c r="AF6409" i="7" s="1"/>
  <c r="U6401" i="7"/>
  <c r="AE6401" i="7"/>
  <c r="AF6401" i="7" s="1"/>
  <c r="U6393" i="7"/>
  <c r="AE6393" i="7"/>
  <c r="AF6393" i="7" s="1"/>
  <c r="U6385" i="7"/>
  <c r="AE6385" i="7"/>
  <c r="AF6385" i="7" s="1"/>
  <c r="U6377" i="7"/>
  <c r="AE6377" i="7"/>
  <c r="AF6377" i="7" s="1"/>
  <c r="U6369" i="7"/>
  <c r="AE6369" i="7"/>
  <c r="AF6369" i="7" s="1"/>
  <c r="U6361" i="7"/>
  <c r="AE6361" i="7"/>
  <c r="AF6361" i="7" s="1"/>
  <c r="U6353" i="7"/>
  <c r="AE6353" i="7"/>
  <c r="AF6353" i="7" s="1"/>
  <c r="U6345" i="7"/>
  <c r="AE6345" i="7"/>
  <c r="AF6345" i="7" s="1"/>
  <c r="U6337" i="7"/>
  <c r="AE6337" i="7"/>
  <c r="AF6337" i="7" s="1"/>
  <c r="U6329" i="7"/>
  <c r="AE6329" i="7"/>
  <c r="AF6329" i="7" s="1"/>
  <c r="U6321" i="7"/>
  <c r="AE6321" i="7"/>
  <c r="AF6321" i="7" s="1"/>
  <c r="U6313" i="7"/>
  <c r="AE6313" i="7"/>
  <c r="AF6313" i="7" s="1"/>
  <c r="U6305" i="7"/>
  <c r="AE6305" i="7"/>
  <c r="AF6305" i="7" s="1"/>
  <c r="U6297" i="7"/>
  <c r="AE6297" i="7"/>
  <c r="AF6297" i="7" s="1"/>
  <c r="U6289" i="7"/>
  <c r="AE6289" i="7"/>
  <c r="AF6289" i="7" s="1"/>
  <c r="U6281" i="7"/>
  <c r="AE6281" i="7"/>
  <c r="AF6281" i="7" s="1"/>
  <c r="U6273" i="7"/>
  <c r="AE6273" i="7"/>
  <c r="AF6273" i="7" s="1"/>
  <c r="U6265" i="7"/>
  <c r="AE6265" i="7"/>
  <c r="AF6265" i="7" s="1"/>
  <c r="U6257" i="7"/>
  <c r="AE6257" i="7"/>
  <c r="AF6257" i="7" s="1"/>
  <c r="U6249" i="7"/>
  <c r="AE6249" i="7"/>
  <c r="AF6249" i="7" s="1"/>
  <c r="U6241" i="7"/>
  <c r="AE6241" i="7"/>
  <c r="AF6241" i="7" s="1"/>
  <c r="U6233" i="7"/>
  <c r="AE6233" i="7"/>
  <c r="AF6233" i="7" s="1"/>
  <c r="U6225" i="7"/>
  <c r="AE6225" i="7"/>
  <c r="AF6225" i="7" s="1"/>
  <c r="U6217" i="7"/>
  <c r="AE6217" i="7"/>
  <c r="AF6217" i="7" s="1"/>
  <c r="U6209" i="7"/>
  <c r="AE6209" i="7"/>
  <c r="AF6209" i="7" s="1"/>
  <c r="U6201" i="7"/>
  <c r="AE6201" i="7"/>
  <c r="AF6201" i="7" s="1"/>
  <c r="U6193" i="7"/>
  <c r="AE6193" i="7"/>
  <c r="AF6193" i="7" s="1"/>
  <c r="U6185" i="7"/>
  <c r="AE6185" i="7"/>
  <c r="AF6185" i="7" s="1"/>
  <c r="U6177" i="7"/>
  <c r="AE6177" i="7"/>
  <c r="AF6177" i="7" s="1"/>
  <c r="U6169" i="7"/>
  <c r="AE6169" i="7"/>
  <c r="AF6169" i="7" s="1"/>
  <c r="U6161" i="7"/>
  <c r="AE6161" i="7"/>
  <c r="AF6161" i="7" s="1"/>
  <c r="U6153" i="7"/>
  <c r="AE6153" i="7"/>
  <c r="AF6153" i="7" s="1"/>
  <c r="U6145" i="7"/>
  <c r="AE6145" i="7"/>
  <c r="AF6145" i="7" s="1"/>
  <c r="U6137" i="7"/>
  <c r="AE6137" i="7"/>
  <c r="AF6137" i="7" s="1"/>
  <c r="U6129" i="7"/>
  <c r="AE6129" i="7"/>
  <c r="AF6129" i="7" s="1"/>
  <c r="U6121" i="7"/>
  <c r="AE6121" i="7"/>
  <c r="AF6121" i="7" s="1"/>
  <c r="U6113" i="7"/>
  <c r="AE6113" i="7"/>
  <c r="AF6113" i="7" s="1"/>
  <c r="U6105" i="7"/>
  <c r="AE6105" i="7"/>
  <c r="AF6105" i="7" s="1"/>
  <c r="U6097" i="7"/>
  <c r="AE6097" i="7"/>
  <c r="AF6097" i="7" s="1"/>
  <c r="U6089" i="7"/>
  <c r="AE6089" i="7"/>
  <c r="AF6089" i="7" s="1"/>
  <c r="U6081" i="7"/>
  <c r="AE6081" i="7"/>
  <c r="AF6081" i="7" s="1"/>
  <c r="U6073" i="7"/>
  <c r="AE6073" i="7"/>
  <c r="AF6073" i="7" s="1"/>
  <c r="U6065" i="7"/>
  <c r="AE6065" i="7"/>
  <c r="AF6065" i="7" s="1"/>
  <c r="U6057" i="7"/>
  <c r="AE6057" i="7"/>
  <c r="AF6057" i="7" s="1"/>
  <c r="U6049" i="7"/>
  <c r="AE6049" i="7"/>
  <c r="AF6049" i="7" s="1"/>
  <c r="U6041" i="7"/>
  <c r="AE6041" i="7"/>
  <c r="AF6041" i="7" s="1"/>
  <c r="U6033" i="7"/>
  <c r="AE6033" i="7"/>
  <c r="AF6033" i="7" s="1"/>
  <c r="U6025" i="7"/>
  <c r="AE6025" i="7"/>
  <c r="AF6025" i="7" s="1"/>
  <c r="U6017" i="7"/>
  <c r="AE6017" i="7"/>
  <c r="AF6017" i="7" s="1"/>
  <c r="U6009" i="7"/>
  <c r="AE6009" i="7"/>
  <c r="AF6009" i="7" s="1"/>
  <c r="U6001" i="7"/>
  <c r="AE6001" i="7"/>
  <c r="AF6001" i="7" s="1"/>
  <c r="U5993" i="7"/>
  <c r="AE5993" i="7"/>
  <c r="AF5993" i="7" s="1"/>
  <c r="U5985" i="7"/>
  <c r="AE5985" i="7"/>
  <c r="AF5985" i="7" s="1"/>
  <c r="U5977" i="7"/>
  <c r="AE5977" i="7"/>
  <c r="AF5977" i="7" s="1"/>
  <c r="U5969" i="7"/>
  <c r="AE5969" i="7"/>
  <c r="AF5969" i="7" s="1"/>
  <c r="U5961" i="7"/>
  <c r="AE5961" i="7"/>
  <c r="AF5961" i="7" s="1"/>
  <c r="U5953" i="7"/>
  <c r="AE5953" i="7"/>
  <c r="AF5953" i="7" s="1"/>
  <c r="U5945" i="7"/>
  <c r="AE5945" i="7"/>
  <c r="AF5945" i="7" s="1"/>
  <c r="U5937" i="7"/>
  <c r="AE5937" i="7"/>
  <c r="AF5937" i="7" s="1"/>
  <c r="U5929" i="7"/>
  <c r="AE5929" i="7"/>
  <c r="AF5929" i="7" s="1"/>
  <c r="U5921" i="7"/>
  <c r="AE5921" i="7"/>
  <c r="AF5921" i="7" s="1"/>
  <c r="U5913" i="7"/>
  <c r="AE5913" i="7"/>
  <c r="AF5913" i="7" s="1"/>
  <c r="U5905" i="7"/>
  <c r="AE5905" i="7"/>
  <c r="AF5905" i="7" s="1"/>
  <c r="U5897" i="7"/>
  <c r="AE5897" i="7"/>
  <c r="AF5897" i="7" s="1"/>
  <c r="U5889" i="7"/>
  <c r="AE5889" i="7"/>
  <c r="AF5889" i="7" s="1"/>
  <c r="U5881" i="7"/>
  <c r="AE5881" i="7"/>
  <c r="AF5881" i="7" s="1"/>
  <c r="U5873" i="7"/>
  <c r="AE5873" i="7"/>
  <c r="AF5873" i="7" s="1"/>
  <c r="U5865" i="7"/>
  <c r="AE5865" i="7"/>
  <c r="AF5865" i="7" s="1"/>
  <c r="U5857" i="7"/>
  <c r="AE5857" i="7"/>
  <c r="AF5857" i="7" s="1"/>
  <c r="U5849" i="7"/>
  <c r="AE5849" i="7"/>
  <c r="AF5849" i="7" s="1"/>
  <c r="U5841" i="7"/>
  <c r="AE5841" i="7"/>
  <c r="AF5841" i="7" s="1"/>
  <c r="U5833" i="7"/>
  <c r="AE5833" i="7"/>
  <c r="AF5833" i="7" s="1"/>
  <c r="U5825" i="7"/>
  <c r="AE5825" i="7"/>
  <c r="AF5825" i="7" s="1"/>
  <c r="U5817" i="7"/>
  <c r="AE5817" i="7"/>
  <c r="AF5817" i="7" s="1"/>
  <c r="U5809" i="7"/>
  <c r="AE5809" i="7"/>
  <c r="AF5809" i="7" s="1"/>
  <c r="U5801" i="7"/>
  <c r="AE5801" i="7"/>
  <c r="AF5801" i="7" s="1"/>
  <c r="U5793" i="7"/>
  <c r="AE5793" i="7"/>
  <c r="AF5793" i="7" s="1"/>
  <c r="U5785" i="7"/>
  <c r="AE5785" i="7"/>
  <c r="AF5785" i="7" s="1"/>
  <c r="U5777" i="7"/>
  <c r="AE5777" i="7"/>
  <c r="AF5777" i="7" s="1"/>
  <c r="U5769" i="7"/>
  <c r="AE5769" i="7"/>
  <c r="AF5769" i="7" s="1"/>
  <c r="U5761" i="7"/>
  <c r="AE5761" i="7"/>
  <c r="AF5761" i="7" s="1"/>
  <c r="U5753" i="7"/>
  <c r="AE5753" i="7"/>
  <c r="AF5753" i="7" s="1"/>
  <c r="U5745" i="7"/>
  <c r="AE5745" i="7"/>
  <c r="AF5745" i="7" s="1"/>
  <c r="U5737" i="7"/>
  <c r="AE5737" i="7"/>
  <c r="AF5737" i="7" s="1"/>
  <c r="U5729" i="7"/>
  <c r="AE5729" i="7"/>
  <c r="AF5729" i="7" s="1"/>
  <c r="U5721" i="7"/>
  <c r="AE5721" i="7"/>
  <c r="AF5721" i="7" s="1"/>
  <c r="U5713" i="7"/>
  <c r="AE5713" i="7"/>
  <c r="AF5713" i="7" s="1"/>
  <c r="U5705" i="7"/>
  <c r="AE5705" i="7"/>
  <c r="AF5705" i="7" s="1"/>
  <c r="U5697" i="7"/>
  <c r="AE5697" i="7"/>
  <c r="AF5697" i="7" s="1"/>
  <c r="U5689" i="7"/>
  <c r="AE5689" i="7"/>
  <c r="AF5689" i="7" s="1"/>
  <c r="U5681" i="7"/>
  <c r="AE5681" i="7"/>
  <c r="AF5681" i="7" s="1"/>
  <c r="U5673" i="7"/>
  <c r="AE5673" i="7"/>
  <c r="AF5673" i="7" s="1"/>
  <c r="U5665" i="7"/>
  <c r="AE5665" i="7"/>
  <c r="AF5665" i="7" s="1"/>
  <c r="U5657" i="7"/>
  <c r="AE5657" i="7"/>
  <c r="AF5657" i="7" s="1"/>
  <c r="U5649" i="7"/>
  <c r="AE5649" i="7"/>
  <c r="AF5649" i="7" s="1"/>
  <c r="U5641" i="7"/>
  <c r="AE5641" i="7"/>
  <c r="AF5641" i="7" s="1"/>
  <c r="U5633" i="7"/>
  <c r="AE5633" i="7"/>
  <c r="AF5633" i="7" s="1"/>
  <c r="U5625" i="7"/>
  <c r="AE5625" i="7"/>
  <c r="AF5625" i="7" s="1"/>
  <c r="U5617" i="7"/>
  <c r="AE5617" i="7"/>
  <c r="AF5617" i="7" s="1"/>
  <c r="U5609" i="7"/>
  <c r="AE5609" i="7"/>
  <c r="AF5609" i="7" s="1"/>
  <c r="U5601" i="7"/>
  <c r="AE5601" i="7"/>
  <c r="AF5601" i="7" s="1"/>
  <c r="U5593" i="7"/>
  <c r="AE5593" i="7"/>
  <c r="AF5593" i="7" s="1"/>
  <c r="U5585" i="7"/>
  <c r="AE5585" i="7"/>
  <c r="AF5585" i="7" s="1"/>
  <c r="U5577" i="7"/>
  <c r="AE5577" i="7"/>
  <c r="AF5577" i="7" s="1"/>
  <c r="U5569" i="7"/>
  <c r="AE5569" i="7"/>
  <c r="AF5569" i="7" s="1"/>
  <c r="U5561" i="7"/>
  <c r="AE5561" i="7"/>
  <c r="AF5561" i="7" s="1"/>
  <c r="U5553" i="7"/>
  <c r="AE5553" i="7"/>
  <c r="AF5553" i="7" s="1"/>
  <c r="U5545" i="7"/>
  <c r="AE5545" i="7"/>
  <c r="AF5545" i="7" s="1"/>
  <c r="U5537" i="7"/>
  <c r="AE5537" i="7"/>
  <c r="AF5537" i="7" s="1"/>
  <c r="U5529" i="7"/>
  <c r="AE5529" i="7"/>
  <c r="AF5529" i="7" s="1"/>
  <c r="U5521" i="7"/>
  <c r="AE5521" i="7"/>
  <c r="AF5521" i="7" s="1"/>
  <c r="U5513" i="7"/>
  <c r="AE5513" i="7"/>
  <c r="AF5513" i="7" s="1"/>
  <c r="U5505" i="7"/>
  <c r="AE5505" i="7"/>
  <c r="AF5505" i="7" s="1"/>
  <c r="U5497" i="7"/>
  <c r="AE5497" i="7"/>
  <c r="AF5497" i="7" s="1"/>
  <c r="U5489" i="7"/>
  <c r="AE5489" i="7"/>
  <c r="AF5489" i="7" s="1"/>
  <c r="U5481" i="7"/>
  <c r="AE5481" i="7"/>
  <c r="AF5481" i="7" s="1"/>
  <c r="U5473" i="7"/>
  <c r="AE5473" i="7"/>
  <c r="AF5473" i="7" s="1"/>
  <c r="U5465" i="7"/>
  <c r="AE5465" i="7"/>
  <c r="AF5465" i="7" s="1"/>
  <c r="U5457" i="7"/>
  <c r="AE5457" i="7"/>
  <c r="AF5457" i="7" s="1"/>
  <c r="U5449" i="7"/>
  <c r="AE5449" i="7"/>
  <c r="AF5449" i="7" s="1"/>
  <c r="U5441" i="7"/>
  <c r="AE5441" i="7"/>
  <c r="AF5441" i="7" s="1"/>
  <c r="U5433" i="7"/>
  <c r="AE5433" i="7"/>
  <c r="AF5433" i="7" s="1"/>
  <c r="U5425" i="7"/>
  <c r="AE5425" i="7"/>
  <c r="AF5425" i="7" s="1"/>
  <c r="U5417" i="7"/>
  <c r="AE5417" i="7"/>
  <c r="AF5417" i="7" s="1"/>
  <c r="U5409" i="7"/>
  <c r="AE5409" i="7"/>
  <c r="AF5409" i="7" s="1"/>
  <c r="U5401" i="7"/>
  <c r="AE5401" i="7"/>
  <c r="AF5401" i="7" s="1"/>
  <c r="U5393" i="7"/>
  <c r="AE5393" i="7"/>
  <c r="AF5393" i="7" s="1"/>
  <c r="U5385" i="7"/>
  <c r="AE5385" i="7"/>
  <c r="AF5385" i="7" s="1"/>
  <c r="U5377" i="7"/>
  <c r="AE5377" i="7"/>
  <c r="AF5377" i="7" s="1"/>
  <c r="U5369" i="7"/>
  <c r="AE5369" i="7"/>
  <c r="AF5369" i="7" s="1"/>
  <c r="U5361" i="7"/>
  <c r="AE5361" i="7"/>
  <c r="AF5361" i="7" s="1"/>
  <c r="U5353" i="7"/>
  <c r="AE5353" i="7"/>
  <c r="AF5353" i="7" s="1"/>
  <c r="U5345" i="7"/>
  <c r="AE5345" i="7"/>
  <c r="AF5345" i="7" s="1"/>
  <c r="U5337" i="7"/>
  <c r="AE5337" i="7"/>
  <c r="AF5337" i="7" s="1"/>
  <c r="U5329" i="7"/>
  <c r="AE5329" i="7"/>
  <c r="AF5329" i="7" s="1"/>
  <c r="U5321" i="7"/>
  <c r="AE5321" i="7"/>
  <c r="AF5321" i="7" s="1"/>
  <c r="U5313" i="7"/>
  <c r="AE5313" i="7"/>
  <c r="AF5313" i="7" s="1"/>
  <c r="U5305" i="7"/>
  <c r="AE5305" i="7"/>
  <c r="AF5305" i="7" s="1"/>
  <c r="U5297" i="7"/>
  <c r="AE5297" i="7"/>
  <c r="AF5297" i="7" s="1"/>
  <c r="U5289" i="7"/>
  <c r="AE5289" i="7"/>
  <c r="AF5289" i="7" s="1"/>
  <c r="U5281" i="7"/>
  <c r="AE5281" i="7"/>
  <c r="AF5281" i="7" s="1"/>
  <c r="U5273" i="7"/>
  <c r="AE5273" i="7"/>
  <c r="AF5273" i="7" s="1"/>
  <c r="U5265" i="7"/>
  <c r="AE5265" i="7"/>
  <c r="AF5265" i="7" s="1"/>
  <c r="U5257" i="7"/>
  <c r="AE5257" i="7"/>
  <c r="AF5257" i="7" s="1"/>
  <c r="U5249" i="7"/>
  <c r="AE5249" i="7"/>
  <c r="AF5249" i="7" s="1"/>
  <c r="U5241" i="7"/>
  <c r="AE5241" i="7"/>
  <c r="AF5241" i="7" s="1"/>
  <c r="U5233" i="7"/>
  <c r="AE5233" i="7"/>
  <c r="AF5233" i="7" s="1"/>
  <c r="U5225" i="7"/>
  <c r="AE5225" i="7"/>
  <c r="AF5225" i="7" s="1"/>
  <c r="U5217" i="7"/>
  <c r="AE5217" i="7"/>
  <c r="AF5217" i="7" s="1"/>
  <c r="U5209" i="7"/>
  <c r="AE5209" i="7"/>
  <c r="AF5209" i="7" s="1"/>
  <c r="U5201" i="7"/>
  <c r="AE5201" i="7"/>
  <c r="AF5201" i="7" s="1"/>
  <c r="U5193" i="7"/>
  <c r="AE5193" i="7"/>
  <c r="AF5193" i="7" s="1"/>
  <c r="U5185" i="7"/>
  <c r="AE5185" i="7"/>
  <c r="AF5185" i="7" s="1"/>
  <c r="U5177" i="7"/>
  <c r="AE5177" i="7"/>
  <c r="AF5177" i="7" s="1"/>
  <c r="U5169" i="7"/>
  <c r="AE5169" i="7"/>
  <c r="AF5169" i="7" s="1"/>
  <c r="U5161" i="7"/>
  <c r="AE5161" i="7"/>
  <c r="AF5161" i="7" s="1"/>
  <c r="U5153" i="7"/>
  <c r="AE5153" i="7"/>
  <c r="AF5153" i="7" s="1"/>
  <c r="U5145" i="7"/>
  <c r="AE5145" i="7"/>
  <c r="AF5145" i="7" s="1"/>
  <c r="U5137" i="7"/>
  <c r="AE5137" i="7"/>
  <c r="AF5137" i="7" s="1"/>
  <c r="U5129" i="7"/>
  <c r="AE5129" i="7"/>
  <c r="AF5129" i="7" s="1"/>
  <c r="U5121" i="7"/>
  <c r="AE5121" i="7"/>
  <c r="AF5121" i="7" s="1"/>
  <c r="U5113" i="7"/>
  <c r="AE5113" i="7"/>
  <c r="AF5113" i="7" s="1"/>
  <c r="U5105" i="7"/>
  <c r="AE5105" i="7"/>
  <c r="AF5105" i="7" s="1"/>
  <c r="U5097" i="7"/>
  <c r="AE5097" i="7"/>
  <c r="AF5097" i="7" s="1"/>
  <c r="U5089" i="7"/>
  <c r="AE5089" i="7"/>
  <c r="AF5089" i="7" s="1"/>
  <c r="U5081" i="7"/>
  <c r="AE5081" i="7"/>
  <c r="AF5081" i="7" s="1"/>
  <c r="U5073" i="7"/>
  <c r="AE5073" i="7"/>
  <c r="AF5073" i="7" s="1"/>
  <c r="U5065" i="7"/>
  <c r="AE5065" i="7"/>
  <c r="AF5065" i="7" s="1"/>
  <c r="U5057" i="7"/>
  <c r="AE5057" i="7"/>
  <c r="AF5057" i="7" s="1"/>
  <c r="U5049" i="7"/>
  <c r="AE5049" i="7"/>
  <c r="AF5049" i="7" s="1"/>
  <c r="U5041" i="7"/>
  <c r="AE5041" i="7"/>
  <c r="AF5041" i="7" s="1"/>
  <c r="U5033" i="7"/>
  <c r="AE5033" i="7"/>
  <c r="AF5033" i="7" s="1"/>
  <c r="U5025" i="7"/>
  <c r="AE5025" i="7"/>
  <c r="AF5025" i="7" s="1"/>
  <c r="U5017" i="7"/>
  <c r="AE5017" i="7"/>
  <c r="AF5017" i="7" s="1"/>
  <c r="U5009" i="7"/>
  <c r="AE5009" i="7"/>
  <c r="AF5009" i="7" s="1"/>
  <c r="U5001" i="7"/>
  <c r="AE5001" i="7"/>
  <c r="AF5001" i="7" s="1"/>
  <c r="U4993" i="7"/>
  <c r="AE4993" i="7"/>
  <c r="AF4993" i="7" s="1"/>
  <c r="U4985" i="7"/>
  <c r="AE4985" i="7"/>
  <c r="AF4985" i="7" s="1"/>
  <c r="U4977" i="7"/>
  <c r="AE4977" i="7"/>
  <c r="AF4977" i="7" s="1"/>
  <c r="U4969" i="7"/>
  <c r="AE4969" i="7"/>
  <c r="AF4969" i="7" s="1"/>
  <c r="U4961" i="7"/>
  <c r="AE4961" i="7"/>
  <c r="AF4961" i="7" s="1"/>
  <c r="U4953" i="7"/>
  <c r="AE4953" i="7"/>
  <c r="AF4953" i="7" s="1"/>
  <c r="U4945" i="7"/>
  <c r="AE4945" i="7"/>
  <c r="AF4945" i="7" s="1"/>
  <c r="U4937" i="7"/>
  <c r="AE4937" i="7"/>
  <c r="AF4937" i="7" s="1"/>
  <c r="U4929" i="7"/>
  <c r="AE4929" i="7"/>
  <c r="AF4929" i="7" s="1"/>
  <c r="U4921" i="7"/>
  <c r="AE4921" i="7"/>
  <c r="AF4921" i="7" s="1"/>
  <c r="U4913" i="7"/>
  <c r="AE4913" i="7"/>
  <c r="AF4913" i="7" s="1"/>
  <c r="U4905" i="7"/>
  <c r="AE4905" i="7"/>
  <c r="AF4905" i="7" s="1"/>
  <c r="U4897" i="7"/>
  <c r="AE4897" i="7"/>
  <c r="AF4897" i="7" s="1"/>
  <c r="U4889" i="7"/>
  <c r="AE4889" i="7"/>
  <c r="AF4889" i="7" s="1"/>
  <c r="U4881" i="7"/>
  <c r="AE4881" i="7"/>
  <c r="AF4881" i="7" s="1"/>
  <c r="U4873" i="7"/>
  <c r="AE4873" i="7"/>
  <c r="AF4873" i="7" s="1"/>
  <c r="U4865" i="7"/>
  <c r="AE4865" i="7"/>
  <c r="AF4865" i="7" s="1"/>
  <c r="U4857" i="7"/>
  <c r="AE4857" i="7"/>
  <c r="AF4857" i="7" s="1"/>
  <c r="U4849" i="7"/>
  <c r="AE4849" i="7"/>
  <c r="AF4849" i="7" s="1"/>
  <c r="U4841" i="7"/>
  <c r="AE4841" i="7"/>
  <c r="AF4841" i="7" s="1"/>
  <c r="U4833" i="7"/>
  <c r="AE4833" i="7"/>
  <c r="AF4833" i="7" s="1"/>
  <c r="U4825" i="7"/>
  <c r="AE4825" i="7"/>
  <c r="AF4825" i="7" s="1"/>
  <c r="U4817" i="7"/>
  <c r="AE4817" i="7"/>
  <c r="AF4817" i="7" s="1"/>
  <c r="U4809" i="7"/>
  <c r="AE4809" i="7"/>
  <c r="AF4809" i="7" s="1"/>
  <c r="U4801" i="7"/>
  <c r="AE4801" i="7"/>
  <c r="AF4801" i="7" s="1"/>
  <c r="U4793" i="7"/>
  <c r="AE4793" i="7"/>
  <c r="AF4793" i="7" s="1"/>
  <c r="U4785" i="7"/>
  <c r="AE4785" i="7"/>
  <c r="AF4785" i="7" s="1"/>
  <c r="U4777" i="7"/>
  <c r="AE4777" i="7"/>
  <c r="AF4777" i="7" s="1"/>
  <c r="U4769" i="7"/>
  <c r="AE4769" i="7"/>
  <c r="AF4769" i="7" s="1"/>
  <c r="U4761" i="7"/>
  <c r="AE4761" i="7"/>
  <c r="AF4761" i="7" s="1"/>
  <c r="U4753" i="7"/>
  <c r="AE4753" i="7"/>
  <c r="AF4753" i="7" s="1"/>
  <c r="U4745" i="7"/>
  <c r="AE4745" i="7"/>
  <c r="AF4745" i="7" s="1"/>
  <c r="U4737" i="7"/>
  <c r="AE4737" i="7"/>
  <c r="AF4737" i="7" s="1"/>
  <c r="U4729" i="7"/>
  <c r="AE4729" i="7"/>
  <c r="AF4729" i="7" s="1"/>
  <c r="U4721" i="7"/>
  <c r="AE4721" i="7"/>
  <c r="AF4721" i="7" s="1"/>
  <c r="U4713" i="7"/>
  <c r="AE4713" i="7"/>
  <c r="AF4713" i="7" s="1"/>
  <c r="U4705" i="7"/>
  <c r="AE4705" i="7"/>
  <c r="AF4705" i="7" s="1"/>
  <c r="U4697" i="7"/>
  <c r="AE4697" i="7"/>
  <c r="AF4697" i="7" s="1"/>
  <c r="U4689" i="7"/>
  <c r="AE4689" i="7"/>
  <c r="AF4689" i="7" s="1"/>
  <c r="U4681" i="7"/>
  <c r="AE4681" i="7"/>
  <c r="AF4681" i="7" s="1"/>
  <c r="U4673" i="7"/>
  <c r="AE4673" i="7"/>
  <c r="AF4673" i="7" s="1"/>
  <c r="U4665" i="7"/>
  <c r="AE4665" i="7"/>
  <c r="AF4665" i="7" s="1"/>
  <c r="U4657" i="7"/>
  <c r="AE4657" i="7"/>
  <c r="AF4657" i="7" s="1"/>
  <c r="U4649" i="7"/>
  <c r="AE4649" i="7"/>
  <c r="AF4649" i="7" s="1"/>
  <c r="U4641" i="7"/>
  <c r="AE4641" i="7"/>
  <c r="AF4641" i="7" s="1"/>
  <c r="U4633" i="7"/>
  <c r="AE4633" i="7"/>
  <c r="AF4633" i="7" s="1"/>
  <c r="U4625" i="7"/>
  <c r="AE4625" i="7"/>
  <c r="AF4625" i="7" s="1"/>
  <c r="U4617" i="7"/>
  <c r="AE4617" i="7"/>
  <c r="AF4617" i="7" s="1"/>
  <c r="U4609" i="7"/>
  <c r="AE4609" i="7"/>
  <c r="AF4609" i="7" s="1"/>
  <c r="U4601" i="7"/>
  <c r="AE4601" i="7"/>
  <c r="AF4601" i="7" s="1"/>
  <c r="U4593" i="7"/>
  <c r="AE4593" i="7"/>
  <c r="AF4593" i="7" s="1"/>
  <c r="U4585" i="7"/>
  <c r="AE4585" i="7"/>
  <c r="AF4585" i="7" s="1"/>
  <c r="U4577" i="7"/>
  <c r="AE4577" i="7"/>
  <c r="AF4577" i="7" s="1"/>
  <c r="U4569" i="7"/>
  <c r="AE4569" i="7"/>
  <c r="AF4569" i="7" s="1"/>
  <c r="U4561" i="7"/>
  <c r="AE4561" i="7"/>
  <c r="AF4561" i="7" s="1"/>
  <c r="U4553" i="7"/>
  <c r="AE4553" i="7"/>
  <c r="AF4553" i="7" s="1"/>
  <c r="U4545" i="7"/>
  <c r="AE4545" i="7"/>
  <c r="AF4545" i="7" s="1"/>
  <c r="U4537" i="7"/>
  <c r="AE4537" i="7"/>
  <c r="AF4537" i="7" s="1"/>
  <c r="U4529" i="7"/>
  <c r="AE4529" i="7"/>
  <c r="AF4529" i="7" s="1"/>
  <c r="U4521" i="7"/>
  <c r="AE4521" i="7"/>
  <c r="AF4521" i="7" s="1"/>
  <c r="U4513" i="7"/>
  <c r="AE4513" i="7"/>
  <c r="AF4513" i="7" s="1"/>
  <c r="U4505" i="7"/>
  <c r="AE4505" i="7"/>
  <c r="AF4505" i="7" s="1"/>
  <c r="U4497" i="7"/>
  <c r="AE4497" i="7"/>
  <c r="AF4497" i="7" s="1"/>
  <c r="U4489" i="7"/>
  <c r="AE4489" i="7"/>
  <c r="AF4489" i="7" s="1"/>
  <c r="U4481" i="7"/>
  <c r="AE4481" i="7"/>
  <c r="AF4481" i="7" s="1"/>
  <c r="U4473" i="7"/>
  <c r="AE4473" i="7"/>
  <c r="AF4473" i="7" s="1"/>
  <c r="U4465" i="7"/>
  <c r="AE4465" i="7"/>
  <c r="AF4465" i="7" s="1"/>
  <c r="U4457" i="7"/>
  <c r="AE4457" i="7"/>
  <c r="AF4457" i="7" s="1"/>
  <c r="U4449" i="7"/>
  <c r="AE4449" i="7"/>
  <c r="AF4449" i="7" s="1"/>
  <c r="U4441" i="7"/>
  <c r="AE4441" i="7"/>
  <c r="AF4441" i="7" s="1"/>
  <c r="U4433" i="7"/>
  <c r="AE4433" i="7"/>
  <c r="AF4433" i="7" s="1"/>
  <c r="U4425" i="7"/>
  <c r="AE4425" i="7"/>
  <c r="AF4425" i="7" s="1"/>
  <c r="U4417" i="7"/>
  <c r="AE4417" i="7"/>
  <c r="AF4417" i="7" s="1"/>
  <c r="U4409" i="7"/>
  <c r="AE4409" i="7"/>
  <c r="AF4409" i="7" s="1"/>
  <c r="U4401" i="7"/>
  <c r="AE4401" i="7"/>
  <c r="AF4401" i="7" s="1"/>
  <c r="U4393" i="7"/>
  <c r="AE4393" i="7"/>
  <c r="AF4393" i="7" s="1"/>
  <c r="U4385" i="7"/>
  <c r="AE4385" i="7"/>
  <c r="AF4385" i="7" s="1"/>
  <c r="U4377" i="7"/>
  <c r="AE4377" i="7"/>
  <c r="AF4377" i="7" s="1"/>
  <c r="U4369" i="7"/>
  <c r="AE4369" i="7"/>
  <c r="AF4369" i="7" s="1"/>
  <c r="U4361" i="7"/>
  <c r="AE4361" i="7"/>
  <c r="AF4361" i="7" s="1"/>
  <c r="U4353" i="7"/>
  <c r="AE4353" i="7"/>
  <c r="AF4353" i="7" s="1"/>
  <c r="U4345" i="7"/>
  <c r="AE4345" i="7"/>
  <c r="AF4345" i="7" s="1"/>
  <c r="U4337" i="7"/>
  <c r="AE4337" i="7"/>
  <c r="AF4337" i="7" s="1"/>
  <c r="U4329" i="7"/>
  <c r="AE4329" i="7"/>
  <c r="AF4329" i="7" s="1"/>
  <c r="U4321" i="7"/>
  <c r="AE4321" i="7"/>
  <c r="AF4321" i="7" s="1"/>
  <c r="U4313" i="7"/>
  <c r="AE4313" i="7"/>
  <c r="AF4313" i="7" s="1"/>
  <c r="U4305" i="7"/>
  <c r="AE4305" i="7"/>
  <c r="AF4305" i="7" s="1"/>
  <c r="U4297" i="7"/>
  <c r="AE4297" i="7"/>
  <c r="AF4297" i="7" s="1"/>
  <c r="U4289" i="7"/>
  <c r="AE4289" i="7"/>
  <c r="AF4289" i="7" s="1"/>
  <c r="U4281" i="7"/>
  <c r="AE4281" i="7"/>
  <c r="AF4281" i="7" s="1"/>
  <c r="U4273" i="7"/>
  <c r="AE4273" i="7"/>
  <c r="AF4273" i="7" s="1"/>
  <c r="U4265" i="7"/>
  <c r="AE4265" i="7"/>
  <c r="AF4265" i="7" s="1"/>
  <c r="U4257" i="7"/>
  <c r="AE4257" i="7"/>
  <c r="AF4257" i="7" s="1"/>
  <c r="U4249" i="7"/>
  <c r="AE4249" i="7"/>
  <c r="AF4249" i="7" s="1"/>
  <c r="U4241" i="7"/>
  <c r="AE4241" i="7"/>
  <c r="U4233" i="7"/>
  <c r="AE4233" i="7"/>
  <c r="AF4233" i="7" s="1"/>
  <c r="U4225" i="7"/>
  <c r="AE4225" i="7"/>
  <c r="AF4225" i="7" s="1"/>
  <c r="U4217" i="7"/>
  <c r="AE4217" i="7"/>
  <c r="U4209" i="7"/>
  <c r="AE4209" i="7"/>
  <c r="U4201" i="7"/>
  <c r="AE4201" i="7"/>
  <c r="AF4201" i="7" s="1"/>
  <c r="U4193" i="7"/>
  <c r="AE4193" i="7"/>
  <c r="AF4193" i="7" s="1"/>
  <c r="U4185" i="7"/>
  <c r="AE4185" i="7"/>
  <c r="AF4185" i="7" s="1"/>
  <c r="U4177" i="7"/>
  <c r="AE4177" i="7"/>
  <c r="U4169" i="7"/>
  <c r="AE4169" i="7"/>
  <c r="U4161" i="7"/>
  <c r="AE4161" i="7"/>
  <c r="AF4161" i="7" s="1"/>
  <c r="U4153" i="7"/>
  <c r="AE4153" i="7"/>
  <c r="AF4153" i="7" s="1"/>
  <c r="U4145" i="7"/>
  <c r="AE4145" i="7"/>
  <c r="U4137" i="7"/>
  <c r="AE4137" i="7"/>
  <c r="AF4137" i="7" s="1"/>
  <c r="U4129" i="7"/>
  <c r="AE4129" i="7"/>
  <c r="AF4129" i="7" s="1"/>
  <c r="U4121" i="7"/>
  <c r="AE4121" i="7"/>
  <c r="AF4121" i="7" s="1"/>
  <c r="U4113" i="7"/>
  <c r="AE4113" i="7"/>
  <c r="U4105" i="7"/>
  <c r="AE4105" i="7"/>
  <c r="U4097" i="7"/>
  <c r="AE4097" i="7"/>
  <c r="AF4097" i="7" s="1"/>
  <c r="U4089" i="7"/>
  <c r="AE4089" i="7"/>
  <c r="AF4089" i="7" s="1"/>
  <c r="U4081" i="7"/>
  <c r="AE4081" i="7"/>
  <c r="U4073" i="7"/>
  <c r="AE4073" i="7"/>
  <c r="AF4073" i="7" s="1"/>
  <c r="U4065" i="7"/>
  <c r="AE4065" i="7"/>
  <c r="U4057" i="7"/>
  <c r="AE4057" i="7"/>
  <c r="U4049" i="7"/>
  <c r="AE4049" i="7"/>
  <c r="U4041" i="7"/>
  <c r="AE4041" i="7"/>
  <c r="AF4041" i="7" s="1"/>
  <c r="U4033" i="7"/>
  <c r="AE4033" i="7"/>
  <c r="AF4033" i="7" s="1"/>
  <c r="U4025" i="7"/>
  <c r="AE4025" i="7"/>
  <c r="U4017" i="7"/>
  <c r="AE4017" i="7"/>
  <c r="U4009" i="7"/>
  <c r="AE4009" i="7"/>
  <c r="AF4009" i="7" s="1"/>
  <c r="U4001" i="7"/>
  <c r="AE4001" i="7"/>
  <c r="AF4001" i="7" s="1"/>
  <c r="U3993" i="7"/>
  <c r="AE3993" i="7"/>
  <c r="U3985" i="7"/>
  <c r="AE3985" i="7"/>
  <c r="U3977" i="7"/>
  <c r="AE3977" i="7"/>
  <c r="AF3977" i="7" s="1"/>
  <c r="U3969" i="7"/>
  <c r="AE3969" i="7"/>
  <c r="U3961" i="7"/>
  <c r="AE3961" i="7"/>
  <c r="U3953" i="7"/>
  <c r="AE3953" i="7"/>
  <c r="U3945" i="7"/>
  <c r="AE3945" i="7"/>
  <c r="AF3945" i="7" s="1"/>
  <c r="U3937" i="7"/>
  <c r="AE3937" i="7"/>
  <c r="AF3937" i="7" s="1"/>
  <c r="U3929" i="7"/>
  <c r="AE3929" i="7"/>
  <c r="AF3929" i="7" s="1"/>
  <c r="U3921" i="7"/>
  <c r="AE3921" i="7"/>
  <c r="U3913" i="7"/>
  <c r="AE3913" i="7"/>
  <c r="U3905" i="7"/>
  <c r="AE3905" i="7"/>
  <c r="AF3905" i="7" s="1"/>
  <c r="U3897" i="7"/>
  <c r="AE3897" i="7"/>
  <c r="AF3897" i="7" s="1"/>
  <c r="U3889" i="7"/>
  <c r="AE3889" i="7"/>
  <c r="U3881" i="7"/>
  <c r="AE3881" i="7"/>
  <c r="AF3881" i="7" s="1"/>
  <c r="U3873" i="7"/>
  <c r="AE3873" i="7"/>
  <c r="U3865" i="7"/>
  <c r="AE3865" i="7"/>
  <c r="AF3865" i="7" s="1"/>
  <c r="U3857" i="7"/>
  <c r="AE3857" i="7"/>
  <c r="U3849" i="7"/>
  <c r="AE3849" i="7"/>
  <c r="U3841" i="7"/>
  <c r="AE3841" i="7"/>
  <c r="AF3841" i="7" s="1"/>
  <c r="U3833" i="7"/>
  <c r="AE3833" i="7"/>
  <c r="AF3833" i="7" s="1"/>
  <c r="U3825" i="7"/>
  <c r="AE3825" i="7"/>
  <c r="U3817" i="7"/>
  <c r="AE3817" i="7"/>
  <c r="AF3817" i="7" s="1"/>
  <c r="U3809" i="7"/>
  <c r="AE3809" i="7"/>
  <c r="AF3809" i="7" s="1"/>
  <c r="U3801" i="7"/>
  <c r="AE3801" i="7"/>
  <c r="U3793" i="7"/>
  <c r="AE3793" i="7"/>
  <c r="U3785" i="7"/>
  <c r="AE3785" i="7"/>
  <c r="AF3785" i="7" s="1"/>
  <c r="U3777" i="7"/>
  <c r="AE3777" i="7"/>
  <c r="AF3777" i="7" s="1"/>
  <c r="U3769" i="7"/>
  <c r="AE3769" i="7"/>
  <c r="U3761" i="7"/>
  <c r="AE3761" i="7"/>
  <c r="U3753" i="7"/>
  <c r="AE3753" i="7"/>
  <c r="AF3753" i="7" s="1"/>
  <c r="U3745" i="7"/>
  <c r="AE3745" i="7"/>
  <c r="AF3745" i="7" s="1"/>
  <c r="U3737" i="7"/>
  <c r="AE3737" i="7"/>
  <c r="U3729" i="7"/>
  <c r="AE3729" i="7"/>
  <c r="U3721" i="7"/>
  <c r="AE3721" i="7"/>
  <c r="AF3721" i="7" s="1"/>
  <c r="U3713" i="7"/>
  <c r="AE3713" i="7"/>
  <c r="AF3713" i="7" s="1"/>
  <c r="U3705" i="7"/>
  <c r="AE3705" i="7"/>
  <c r="U3697" i="7"/>
  <c r="AE3697" i="7"/>
  <c r="U3689" i="7"/>
  <c r="AE3689" i="7"/>
  <c r="AF3689" i="7" s="1"/>
  <c r="U3681" i="7"/>
  <c r="AE3681" i="7"/>
  <c r="AF3681" i="7" s="1"/>
  <c r="U3673" i="7"/>
  <c r="AE3673" i="7"/>
  <c r="AF3673" i="7" s="1"/>
  <c r="U3665" i="7"/>
  <c r="AE3665" i="7"/>
  <c r="U3657" i="7"/>
  <c r="AE3657" i="7"/>
  <c r="U3649" i="7"/>
  <c r="AE3649" i="7"/>
  <c r="AF3649" i="7" s="1"/>
  <c r="U3641" i="7"/>
  <c r="AE3641" i="7"/>
  <c r="AF3641" i="7" s="1"/>
  <c r="U3633" i="7"/>
  <c r="AE3633" i="7"/>
  <c r="U3625" i="7"/>
  <c r="AE3625" i="7"/>
  <c r="AF3625" i="7" s="1"/>
  <c r="U3617" i="7"/>
  <c r="AE3617" i="7"/>
  <c r="AF3617" i="7" s="1"/>
  <c r="U3609" i="7"/>
  <c r="AE3609" i="7"/>
  <c r="AF3609" i="7" s="1"/>
  <c r="U3601" i="7"/>
  <c r="AE3601" i="7"/>
  <c r="U3593" i="7"/>
  <c r="AE3593" i="7"/>
  <c r="U3585" i="7"/>
  <c r="AE3585" i="7"/>
  <c r="AF3585" i="7" s="1"/>
  <c r="U3577" i="7"/>
  <c r="AE3577" i="7"/>
  <c r="AF3577" i="7" s="1"/>
  <c r="U3569" i="7"/>
  <c r="AE3569" i="7"/>
  <c r="U3561" i="7"/>
  <c r="AE3561" i="7"/>
  <c r="AF3561" i="7" s="1"/>
  <c r="U3553" i="7"/>
  <c r="AE3553" i="7"/>
  <c r="AF3553" i="7" s="1"/>
  <c r="U3545" i="7"/>
  <c r="AE3545" i="7"/>
  <c r="U3537" i="7"/>
  <c r="AE3537" i="7"/>
  <c r="U3529" i="7"/>
  <c r="AE3529" i="7"/>
  <c r="AF3529" i="7" s="1"/>
  <c r="U3521" i="7"/>
  <c r="AE3521" i="7"/>
  <c r="AF3521" i="7" s="1"/>
  <c r="U3513" i="7"/>
  <c r="AE3513" i="7"/>
  <c r="U3505" i="7"/>
  <c r="AE3505" i="7"/>
  <c r="U3497" i="7"/>
  <c r="AE3497" i="7"/>
  <c r="AF3497" i="7" s="1"/>
  <c r="U3489" i="7"/>
  <c r="AE3489" i="7"/>
  <c r="AF3489" i="7" s="1"/>
  <c r="U3481" i="7"/>
  <c r="AE3481" i="7"/>
  <c r="U3473" i="7"/>
  <c r="AE3473" i="7"/>
  <c r="U3465" i="7"/>
  <c r="AE3465" i="7"/>
  <c r="AF3465" i="7" s="1"/>
  <c r="U3457" i="7"/>
  <c r="AE3457" i="7"/>
  <c r="AF3457" i="7" s="1"/>
  <c r="U3449" i="7"/>
  <c r="AE3449" i="7"/>
  <c r="U3441" i="7"/>
  <c r="AE3441" i="7"/>
  <c r="U3433" i="7"/>
  <c r="AE3433" i="7"/>
  <c r="AF3433" i="7" s="1"/>
  <c r="U3425" i="7"/>
  <c r="AE3425" i="7"/>
  <c r="U3417" i="7"/>
  <c r="AE3417" i="7"/>
  <c r="AF3417" i="7" s="1"/>
  <c r="U3409" i="7"/>
  <c r="AE3409" i="7"/>
  <c r="U3401" i="7"/>
  <c r="AE3401" i="7"/>
  <c r="U3393" i="7"/>
  <c r="AE3393" i="7"/>
  <c r="AF3393" i="7" s="1"/>
  <c r="U3385" i="7"/>
  <c r="AE3385" i="7"/>
  <c r="AF3385" i="7" s="1"/>
  <c r="U3377" i="7"/>
  <c r="AE3377" i="7"/>
  <c r="U3369" i="7"/>
  <c r="AE3369" i="7"/>
  <c r="AF3369" i="7" s="1"/>
  <c r="U3361" i="7"/>
  <c r="AE3361" i="7"/>
  <c r="AF3361" i="7" s="1"/>
  <c r="U3353" i="7"/>
  <c r="AE3353" i="7"/>
  <c r="AF3353" i="7" s="1"/>
  <c r="U3345" i="7"/>
  <c r="AE3345" i="7"/>
  <c r="U3337" i="7"/>
  <c r="AE3337" i="7"/>
  <c r="U3329" i="7"/>
  <c r="AE3329" i="7"/>
  <c r="U3321" i="7"/>
  <c r="AE3321" i="7"/>
  <c r="AF3321" i="7" s="1"/>
  <c r="U3313" i="7"/>
  <c r="AE3313" i="7"/>
  <c r="U3305" i="7"/>
  <c r="AE3305" i="7"/>
  <c r="AF3305" i="7" s="1"/>
  <c r="U3297" i="7"/>
  <c r="AE3297" i="7"/>
  <c r="AF3297" i="7" s="1"/>
  <c r="U3289" i="7"/>
  <c r="AE3289" i="7"/>
  <c r="U3281" i="7"/>
  <c r="AE3281" i="7"/>
  <c r="U3273" i="7"/>
  <c r="AE3273" i="7"/>
  <c r="AF3273" i="7" s="1"/>
  <c r="U3265" i="7"/>
  <c r="AE3265" i="7"/>
  <c r="AF3265" i="7" s="1"/>
  <c r="U3257" i="7"/>
  <c r="AE3257" i="7"/>
  <c r="U3249" i="7"/>
  <c r="AE3249" i="7"/>
  <c r="U3241" i="7"/>
  <c r="AE3241" i="7"/>
  <c r="AF3241" i="7" s="1"/>
  <c r="U3233" i="7"/>
  <c r="AE3233" i="7"/>
  <c r="U3225" i="7"/>
  <c r="AE3225" i="7"/>
  <c r="U3217" i="7"/>
  <c r="AE3217" i="7"/>
  <c r="U3209" i="7"/>
  <c r="AE3209" i="7"/>
  <c r="AF3209" i="7" s="1"/>
  <c r="U3201" i="7"/>
  <c r="AE3201" i="7"/>
  <c r="AF3201" i="7" s="1"/>
  <c r="U3193" i="7"/>
  <c r="AE3193" i="7"/>
  <c r="U3185" i="7"/>
  <c r="AE3185" i="7"/>
  <c r="U3177" i="7"/>
  <c r="AE3177" i="7"/>
  <c r="AF3177" i="7" s="1"/>
  <c r="U3169" i="7"/>
  <c r="AE3169" i="7"/>
  <c r="AF3169" i="7" s="1"/>
  <c r="U3161" i="7"/>
  <c r="AE3161" i="7"/>
  <c r="AF3161" i="7" s="1"/>
  <c r="U3153" i="7"/>
  <c r="AE3153" i="7"/>
  <c r="U3145" i="7"/>
  <c r="AE3145" i="7"/>
  <c r="U3137" i="7"/>
  <c r="AE3137" i="7"/>
  <c r="AF3137" i="7" s="1"/>
  <c r="U3129" i="7"/>
  <c r="AE3129" i="7"/>
  <c r="AF3129" i="7" s="1"/>
  <c r="U3121" i="7"/>
  <c r="AE3121" i="7"/>
  <c r="U3113" i="7"/>
  <c r="AE3113" i="7"/>
  <c r="AF3113" i="7" s="1"/>
  <c r="U3105" i="7"/>
  <c r="AE3105" i="7"/>
  <c r="AF3105" i="7" s="1"/>
  <c r="U3097" i="7"/>
  <c r="AE3097" i="7"/>
  <c r="AF3097" i="7" s="1"/>
  <c r="U3089" i="7"/>
  <c r="AE3089" i="7"/>
  <c r="U3081" i="7"/>
  <c r="AE3081" i="7"/>
  <c r="U3073" i="7"/>
  <c r="AE3073" i="7"/>
  <c r="AF3073" i="7" s="1"/>
  <c r="U3065" i="7"/>
  <c r="AE3065" i="7"/>
  <c r="AF3065" i="7" s="1"/>
  <c r="U3057" i="7"/>
  <c r="AE3057" i="7"/>
  <c r="U3049" i="7"/>
  <c r="AE3049" i="7"/>
  <c r="AF3049" i="7" s="1"/>
  <c r="U3041" i="7"/>
  <c r="AE3041" i="7"/>
  <c r="U3033" i="7"/>
  <c r="AE3033" i="7"/>
  <c r="U3025" i="7"/>
  <c r="AE3025" i="7"/>
  <c r="U3017" i="7"/>
  <c r="AE3017" i="7"/>
  <c r="AF3017" i="7" s="1"/>
  <c r="U3009" i="7"/>
  <c r="AE3009" i="7"/>
  <c r="AF3009" i="7" s="1"/>
  <c r="U3001" i="7"/>
  <c r="AE3001" i="7"/>
  <c r="U2993" i="7"/>
  <c r="AE2993" i="7"/>
  <c r="U2985" i="7"/>
  <c r="AE2985" i="7"/>
  <c r="AF2985" i="7" s="1"/>
  <c r="U2977" i="7"/>
  <c r="AE2977" i="7"/>
  <c r="AF2977" i="7" s="1"/>
  <c r="U2969" i="7"/>
  <c r="AE2969" i="7"/>
  <c r="U2961" i="7"/>
  <c r="AE2961" i="7"/>
  <c r="U2953" i="7"/>
  <c r="AE2953" i="7"/>
  <c r="AF2953" i="7" s="1"/>
  <c r="U2945" i="7"/>
  <c r="AE2945" i="7"/>
  <c r="U2937" i="7"/>
  <c r="AE2937" i="7"/>
  <c r="U2929" i="7"/>
  <c r="AE2929" i="7"/>
  <c r="U2921" i="7"/>
  <c r="AE2921" i="7"/>
  <c r="AF2921" i="7" s="1"/>
  <c r="U2913" i="7"/>
  <c r="AE2913" i="7"/>
  <c r="AF2913" i="7" s="1"/>
  <c r="U2905" i="7"/>
  <c r="AE2905" i="7"/>
  <c r="AF2905" i="7" s="1"/>
  <c r="U2897" i="7"/>
  <c r="AE2897" i="7"/>
  <c r="U2889" i="7"/>
  <c r="AE2889" i="7"/>
  <c r="U2881" i="7"/>
  <c r="AE2881" i="7"/>
  <c r="AF2881" i="7" s="1"/>
  <c r="U2873" i="7"/>
  <c r="AE2873" i="7"/>
  <c r="AF2873" i="7" s="1"/>
  <c r="U2865" i="7"/>
  <c r="AE2865" i="7"/>
  <c r="U2857" i="7"/>
  <c r="AE2857" i="7"/>
  <c r="AF2857" i="7" s="1"/>
  <c r="U2849" i="7"/>
  <c r="AE2849" i="7"/>
  <c r="U2841" i="7"/>
  <c r="AE2841" i="7"/>
  <c r="AF2841" i="7" s="1"/>
  <c r="U2833" i="7"/>
  <c r="AE2833" i="7"/>
  <c r="U2825" i="7"/>
  <c r="AE2825" i="7"/>
  <c r="U2817" i="7"/>
  <c r="AE2817" i="7"/>
  <c r="AF2817" i="7" s="1"/>
  <c r="U2809" i="7"/>
  <c r="AE2809" i="7"/>
  <c r="AF2809" i="7" s="1"/>
  <c r="U2801" i="7"/>
  <c r="AE2801" i="7"/>
  <c r="U2793" i="7"/>
  <c r="AE2793" i="7"/>
  <c r="AF2793" i="7" s="1"/>
  <c r="U2785" i="7"/>
  <c r="AE2785" i="7"/>
  <c r="AF2785" i="7" s="1"/>
  <c r="U2777" i="7"/>
  <c r="AE2777" i="7"/>
  <c r="U2769" i="7"/>
  <c r="AE2769" i="7"/>
  <c r="U2761" i="7"/>
  <c r="AE2761" i="7"/>
  <c r="AF2761" i="7" s="1"/>
  <c r="U2753" i="7"/>
  <c r="AE2753" i="7"/>
  <c r="AF2753" i="7" s="1"/>
  <c r="U2745" i="7"/>
  <c r="AE2745" i="7"/>
  <c r="U2737" i="7"/>
  <c r="AE2737" i="7"/>
  <c r="U2729" i="7"/>
  <c r="AE2729" i="7"/>
  <c r="AF2729" i="7" s="1"/>
  <c r="U2721" i="7"/>
  <c r="AE2721" i="7"/>
  <c r="AF2721" i="7" s="1"/>
  <c r="U2713" i="7"/>
  <c r="AE2713" i="7"/>
  <c r="U2705" i="7"/>
  <c r="AE2705" i="7"/>
  <c r="U2697" i="7"/>
  <c r="AE2697" i="7"/>
  <c r="AF2697" i="7" s="1"/>
  <c r="U2689" i="7"/>
  <c r="AE2689" i="7"/>
  <c r="AF2689" i="7" s="1"/>
  <c r="U2681" i="7"/>
  <c r="AE2681" i="7"/>
  <c r="U2673" i="7"/>
  <c r="AE2673" i="7"/>
  <c r="U2665" i="7"/>
  <c r="AE2665" i="7"/>
  <c r="AF2665" i="7" s="1"/>
  <c r="U2657" i="7"/>
  <c r="AE2657" i="7"/>
  <c r="AF2657" i="7" s="1"/>
  <c r="U2649" i="7"/>
  <c r="AE2649" i="7"/>
  <c r="AF2649" i="7" s="1"/>
  <c r="U2641" i="7"/>
  <c r="AE2641" i="7"/>
  <c r="U2633" i="7"/>
  <c r="AE2633" i="7"/>
  <c r="U2625" i="7"/>
  <c r="AE2625" i="7"/>
  <c r="AF2625" i="7" s="1"/>
  <c r="U2617" i="7"/>
  <c r="AE2617" i="7"/>
  <c r="AF2617" i="7" s="1"/>
  <c r="U2609" i="7"/>
  <c r="AE2609" i="7"/>
  <c r="U2601" i="7"/>
  <c r="AE2601" i="7"/>
  <c r="AF2601" i="7" s="1"/>
  <c r="U2593" i="7"/>
  <c r="AE2593" i="7"/>
  <c r="AF2593" i="7" s="1"/>
  <c r="U2585" i="7"/>
  <c r="AE2585" i="7"/>
  <c r="AF2585" i="7" s="1"/>
  <c r="U2577" i="7"/>
  <c r="AE2577" i="7"/>
  <c r="U2569" i="7"/>
  <c r="AE2569" i="7"/>
  <c r="U2561" i="7"/>
  <c r="AE2561" i="7"/>
  <c r="AF2561" i="7" s="1"/>
  <c r="U2553" i="7"/>
  <c r="AE2553" i="7"/>
  <c r="AF2553" i="7" s="1"/>
  <c r="U2545" i="7"/>
  <c r="AE2545" i="7"/>
  <c r="U2537" i="7"/>
  <c r="AE2537" i="7"/>
  <c r="AF2537" i="7" s="1"/>
  <c r="U2529" i="7"/>
  <c r="AE2529" i="7"/>
  <c r="AF2529" i="7" s="1"/>
  <c r="U2521" i="7"/>
  <c r="AE2521" i="7"/>
  <c r="U2513" i="7"/>
  <c r="AE2513" i="7"/>
  <c r="U2505" i="7"/>
  <c r="AE2505" i="7"/>
  <c r="AF2505" i="7" s="1"/>
  <c r="U2497" i="7"/>
  <c r="AE2497" i="7"/>
  <c r="AF2497" i="7" s="1"/>
  <c r="U2489" i="7"/>
  <c r="AE2489" i="7"/>
  <c r="U2481" i="7"/>
  <c r="AE2481" i="7"/>
  <c r="U2473" i="7"/>
  <c r="AE2473" i="7"/>
  <c r="AF2473" i="7" s="1"/>
  <c r="U2465" i="7"/>
  <c r="AE2465" i="7"/>
  <c r="AF2465" i="7" s="1"/>
  <c r="U2457" i="7"/>
  <c r="AE2457" i="7"/>
  <c r="U2449" i="7"/>
  <c r="AE2449" i="7"/>
  <c r="U2441" i="7"/>
  <c r="AE2441" i="7"/>
  <c r="AF2441" i="7" s="1"/>
  <c r="U2433" i="7"/>
  <c r="AE2433" i="7"/>
  <c r="AF2433" i="7" s="1"/>
  <c r="U2425" i="7"/>
  <c r="AE2425" i="7"/>
  <c r="U2417" i="7"/>
  <c r="AE2417" i="7"/>
  <c r="U2409" i="7"/>
  <c r="AE2409" i="7"/>
  <c r="AF2409" i="7" s="1"/>
  <c r="U2401" i="7"/>
  <c r="AE2401" i="7"/>
  <c r="U2393" i="7"/>
  <c r="AE2393" i="7"/>
  <c r="AF2393" i="7" s="1"/>
  <c r="U2385" i="7"/>
  <c r="AE2385" i="7"/>
  <c r="U2377" i="7"/>
  <c r="AE2377" i="7"/>
  <c r="U2369" i="7"/>
  <c r="AE2369" i="7"/>
  <c r="AF2369" i="7" s="1"/>
  <c r="U2361" i="7"/>
  <c r="AE2361" i="7"/>
  <c r="AF2361" i="7" s="1"/>
  <c r="U2353" i="7"/>
  <c r="AE2353" i="7"/>
  <c r="U2345" i="7"/>
  <c r="AE2345" i="7"/>
  <c r="AF2345" i="7" s="1"/>
  <c r="U2337" i="7"/>
  <c r="AE2337" i="7"/>
  <c r="AF2337" i="7" s="1"/>
  <c r="U2329" i="7"/>
  <c r="AE2329" i="7"/>
  <c r="AF2329" i="7" s="1"/>
  <c r="U2321" i="7"/>
  <c r="AE2321" i="7"/>
  <c r="U2313" i="7"/>
  <c r="AE2313" i="7"/>
  <c r="U2305" i="7"/>
  <c r="AE2305" i="7"/>
  <c r="U2297" i="7"/>
  <c r="AE2297" i="7"/>
  <c r="AF2297" i="7" s="1"/>
  <c r="U2289" i="7"/>
  <c r="AE2289" i="7"/>
  <c r="U2281" i="7"/>
  <c r="AE2281" i="7"/>
  <c r="AF2281" i="7" s="1"/>
  <c r="U2273" i="7"/>
  <c r="AE2273" i="7"/>
  <c r="AF2273" i="7" s="1"/>
  <c r="U2265" i="7"/>
  <c r="AE2265" i="7"/>
  <c r="U2257" i="7"/>
  <c r="AE2257" i="7"/>
  <c r="U2249" i="7"/>
  <c r="AE2249" i="7"/>
  <c r="AF2249" i="7" s="1"/>
  <c r="U2241" i="7"/>
  <c r="AE2241" i="7"/>
  <c r="AF2241" i="7" s="1"/>
  <c r="U2233" i="7"/>
  <c r="AE2233" i="7"/>
  <c r="U2225" i="7"/>
  <c r="AE2225" i="7"/>
  <c r="U2217" i="7"/>
  <c r="AE2217" i="7"/>
  <c r="AF2217" i="7" s="1"/>
  <c r="U2209" i="7"/>
  <c r="AE2209" i="7"/>
  <c r="U2201" i="7"/>
  <c r="AE2201" i="7"/>
  <c r="U2193" i="7"/>
  <c r="AE2193" i="7"/>
  <c r="U2185" i="7"/>
  <c r="AE2185" i="7"/>
  <c r="AF2185" i="7" s="1"/>
  <c r="U2177" i="7"/>
  <c r="AE2177" i="7"/>
  <c r="AF2177" i="7" s="1"/>
  <c r="U2169" i="7"/>
  <c r="AE2169" i="7"/>
  <c r="U2161" i="7"/>
  <c r="AE2161" i="7"/>
  <c r="U2153" i="7"/>
  <c r="AE2153" i="7"/>
  <c r="AF2153" i="7" s="1"/>
  <c r="U2145" i="7"/>
  <c r="AE2145" i="7"/>
  <c r="AF2145" i="7" s="1"/>
  <c r="U2137" i="7"/>
  <c r="AE2137" i="7"/>
  <c r="AF2137" i="7" s="1"/>
  <c r="U2129" i="7"/>
  <c r="AE2129" i="7"/>
  <c r="U2121" i="7"/>
  <c r="AE2121" i="7"/>
  <c r="U2113" i="7"/>
  <c r="AE2113" i="7"/>
  <c r="AF2113" i="7" s="1"/>
  <c r="U2105" i="7"/>
  <c r="AE2105" i="7"/>
  <c r="AF2105" i="7" s="1"/>
  <c r="U2097" i="7"/>
  <c r="AE2097" i="7"/>
  <c r="U2089" i="7"/>
  <c r="AE2089" i="7"/>
  <c r="AF2089" i="7" s="1"/>
  <c r="U2081" i="7"/>
  <c r="AE2081" i="7"/>
  <c r="AF2081" i="7" s="1"/>
  <c r="U2073" i="7"/>
  <c r="AE2073" i="7"/>
  <c r="U2065" i="7"/>
  <c r="AE2065" i="7"/>
  <c r="U2057" i="7"/>
  <c r="AE2057" i="7"/>
  <c r="U2049" i="7"/>
  <c r="AE2049" i="7"/>
  <c r="U2041" i="7"/>
  <c r="AE2041" i="7"/>
  <c r="U2033" i="7"/>
  <c r="AE2033" i="7"/>
  <c r="U2025" i="7"/>
  <c r="AE2025" i="7"/>
  <c r="U2017" i="7"/>
  <c r="AE2017" i="7"/>
  <c r="U2009" i="7"/>
  <c r="AE2009" i="7"/>
  <c r="U2001" i="7"/>
  <c r="AE2001" i="7"/>
  <c r="U1993" i="7"/>
  <c r="AE1993" i="7"/>
  <c r="U1985" i="7"/>
  <c r="AE1985" i="7"/>
  <c r="U1977" i="7"/>
  <c r="AE1977" i="7"/>
  <c r="U1969" i="7"/>
  <c r="AE1969" i="7"/>
  <c r="U1961" i="7"/>
  <c r="AE1961" i="7"/>
  <c r="U1953" i="7"/>
  <c r="AE1953" i="7"/>
  <c r="U1945" i="7"/>
  <c r="AE1945" i="7"/>
  <c r="U1937" i="7"/>
  <c r="AE1937" i="7"/>
  <c r="U1929" i="7"/>
  <c r="AE1929" i="7"/>
  <c r="U1921" i="7"/>
  <c r="AE1921" i="7"/>
  <c r="U1913" i="7"/>
  <c r="AE1913" i="7"/>
  <c r="U1905" i="7"/>
  <c r="AE1905" i="7"/>
  <c r="U1897" i="7"/>
  <c r="AE1897" i="7"/>
  <c r="U1889" i="7"/>
  <c r="AE1889" i="7"/>
  <c r="U1881" i="7"/>
  <c r="AE1881" i="7"/>
  <c r="U1873" i="7"/>
  <c r="AE1873" i="7"/>
  <c r="U1865" i="7"/>
  <c r="AE1865" i="7"/>
  <c r="U1857" i="7"/>
  <c r="AE1857" i="7"/>
  <c r="U1849" i="7"/>
  <c r="AE1849" i="7"/>
  <c r="U1841" i="7"/>
  <c r="AE1841" i="7"/>
  <c r="U1833" i="7"/>
  <c r="AE1833" i="7"/>
  <c r="U1825" i="7"/>
  <c r="AE1825" i="7"/>
  <c r="U1817" i="7"/>
  <c r="AE1817" i="7"/>
  <c r="U1809" i="7"/>
  <c r="AE1809" i="7"/>
  <c r="U1801" i="7"/>
  <c r="AE1801" i="7"/>
  <c r="U1793" i="7"/>
  <c r="AE1793" i="7"/>
  <c r="U1785" i="7"/>
  <c r="AE1785" i="7"/>
  <c r="U1777" i="7"/>
  <c r="AE1777" i="7"/>
  <c r="U1769" i="7"/>
  <c r="AE1769" i="7"/>
  <c r="U1761" i="7"/>
  <c r="AE1761" i="7"/>
  <c r="U1753" i="7"/>
  <c r="AE1753" i="7"/>
  <c r="U1745" i="7"/>
  <c r="AE1745" i="7"/>
  <c r="U1737" i="7"/>
  <c r="AE1737" i="7"/>
  <c r="U1729" i="7"/>
  <c r="AE1729" i="7"/>
  <c r="U1721" i="7"/>
  <c r="AE1721" i="7"/>
  <c r="U1713" i="7"/>
  <c r="AE1713" i="7"/>
  <c r="U1705" i="7"/>
  <c r="AE1705" i="7"/>
  <c r="U1697" i="7"/>
  <c r="AE1697" i="7"/>
  <c r="U1689" i="7"/>
  <c r="AE1689" i="7"/>
  <c r="U1681" i="7"/>
  <c r="AE1681" i="7"/>
  <c r="U1673" i="7"/>
  <c r="AE1673" i="7"/>
  <c r="U1665" i="7"/>
  <c r="AE1665" i="7"/>
  <c r="U1657" i="7"/>
  <c r="AE1657" i="7"/>
  <c r="U1649" i="7"/>
  <c r="AE1649" i="7"/>
  <c r="U1641" i="7"/>
  <c r="AE1641" i="7"/>
  <c r="U1633" i="7"/>
  <c r="AE1633" i="7"/>
  <c r="U1625" i="7"/>
  <c r="AE1625" i="7"/>
  <c r="U1617" i="7"/>
  <c r="AE1617" i="7"/>
  <c r="U1609" i="7"/>
  <c r="AE1609" i="7"/>
  <c r="U1601" i="7"/>
  <c r="AE1601" i="7"/>
  <c r="U1593" i="7"/>
  <c r="AE1593" i="7"/>
  <c r="U1585" i="7"/>
  <c r="AE1585" i="7"/>
  <c r="U1577" i="7"/>
  <c r="AE1577" i="7"/>
  <c r="U1569" i="7"/>
  <c r="AE1569" i="7"/>
  <c r="U1561" i="7"/>
  <c r="AE1561" i="7"/>
  <c r="U1553" i="7"/>
  <c r="AE1553" i="7"/>
  <c r="U1545" i="7"/>
  <c r="AE1545" i="7"/>
  <c r="U1537" i="7"/>
  <c r="AE1537" i="7"/>
  <c r="U1529" i="7"/>
  <c r="AE1529" i="7"/>
  <c r="U1521" i="7"/>
  <c r="AE1521" i="7"/>
  <c r="U1513" i="7"/>
  <c r="AE1513" i="7"/>
  <c r="U1505" i="7"/>
  <c r="AE1505" i="7"/>
  <c r="U1497" i="7"/>
  <c r="AE1497" i="7"/>
  <c r="U1489" i="7"/>
  <c r="AE1489" i="7"/>
  <c r="U1481" i="7"/>
  <c r="AE1481" i="7"/>
  <c r="U1473" i="7"/>
  <c r="AE1473" i="7"/>
  <c r="U1465" i="7"/>
  <c r="AE1465" i="7"/>
  <c r="U1457" i="7"/>
  <c r="AE1457" i="7"/>
  <c r="U1449" i="7"/>
  <c r="AE1449" i="7"/>
  <c r="U1441" i="7"/>
  <c r="AE1441" i="7"/>
  <c r="U1433" i="7"/>
  <c r="AE1433" i="7"/>
  <c r="U1425" i="7"/>
  <c r="AE1425" i="7"/>
  <c r="U1417" i="7"/>
  <c r="AE1417" i="7"/>
  <c r="U1409" i="7"/>
  <c r="AE1409" i="7"/>
  <c r="U1401" i="7"/>
  <c r="AE1401" i="7"/>
  <c r="U1393" i="7"/>
  <c r="AE1393" i="7"/>
  <c r="U1385" i="7"/>
  <c r="AE1385" i="7"/>
  <c r="U1377" i="7"/>
  <c r="AE1377" i="7"/>
  <c r="U1369" i="7"/>
  <c r="AE1369" i="7"/>
  <c r="U1361" i="7"/>
  <c r="AE1361" i="7"/>
  <c r="U1353" i="7"/>
  <c r="AE1353" i="7"/>
  <c r="U1345" i="7"/>
  <c r="AE1345" i="7"/>
  <c r="U1337" i="7"/>
  <c r="AE1337" i="7"/>
  <c r="U1329" i="7"/>
  <c r="AE1329" i="7"/>
  <c r="U1321" i="7"/>
  <c r="AE1321" i="7"/>
  <c r="U1313" i="7"/>
  <c r="AE1313" i="7"/>
  <c r="U1305" i="7"/>
  <c r="AE1305" i="7"/>
  <c r="U1297" i="7"/>
  <c r="AE1297" i="7"/>
  <c r="U1289" i="7"/>
  <c r="AE1289" i="7"/>
  <c r="U1281" i="7"/>
  <c r="AE1281" i="7"/>
  <c r="U1273" i="7"/>
  <c r="AE1273" i="7"/>
  <c r="U1265" i="7"/>
  <c r="AE1265" i="7"/>
  <c r="U1257" i="7"/>
  <c r="AE1257" i="7"/>
  <c r="U1249" i="7"/>
  <c r="AE1249" i="7"/>
  <c r="U1241" i="7"/>
  <c r="AE1241" i="7"/>
  <c r="U1233" i="7"/>
  <c r="AE1233" i="7"/>
  <c r="U1225" i="7"/>
  <c r="AE1225" i="7"/>
  <c r="U1217" i="7"/>
  <c r="AE1217" i="7"/>
  <c r="U1209" i="7"/>
  <c r="AE1209" i="7"/>
  <c r="U1201" i="7"/>
  <c r="AE1201" i="7"/>
  <c r="U1193" i="7"/>
  <c r="AE1193" i="7"/>
  <c r="U1185" i="7"/>
  <c r="AE1185" i="7"/>
  <c r="U1177" i="7"/>
  <c r="AE1177" i="7"/>
  <c r="U1169" i="7"/>
  <c r="AE1169" i="7"/>
  <c r="U1161" i="7"/>
  <c r="AE1161" i="7"/>
  <c r="U1153" i="7"/>
  <c r="AE1153" i="7"/>
  <c r="U1145" i="7"/>
  <c r="AE1145" i="7"/>
  <c r="U1137" i="7"/>
  <c r="AE1137" i="7"/>
  <c r="U1129" i="7"/>
  <c r="AE1129" i="7"/>
  <c r="U1121" i="7"/>
  <c r="AE1121" i="7"/>
  <c r="U1113" i="7"/>
  <c r="AE1113" i="7"/>
  <c r="U1105" i="7"/>
  <c r="AE1105" i="7"/>
  <c r="U1097" i="7"/>
  <c r="AE1097" i="7"/>
  <c r="U1089" i="7"/>
  <c r="AE1089" i="7"/>
  <c r="U1081" i="7"/>
  <c r="AE1081" i="7"/>
  <c r="U1073" i="7"/>
  <c r="AE1073" i="7"/>
  <c r="U1065" i="7"/>
  <c r="AE1065" i="7"/>
  <c r="U1057" i="7"/>
  <c r="AE1057" i="7"/>
  <c r="U1049" i="7"/>
  <c r="AE1049" i="7"/>
  <c r="U1041" i="7"/>
  <c r="AE1041" i="7"/>
  <c r="U1033" i="7"/>
  <c r="AE1033" i="7"/>
  <c r="U1025" i="7"/>
  <c r="AE1025" i="7"/>
  <c r="U1017" i="7"/>
  <c r="AE1017" i="7"/>
  <c r="U1009" i="7"/>
  <c r="AE1009" i="7"/>
  <c r="U1001" i="7"/>
  <c r="AE1001" i="7"/>
  <c r="U993" i="7"/>
  <c r="AE993" i="7"/>
  <c r="U985" i="7"/>
  <c r="AE985" i="7"/>
  <c r="U977" i="7"/>
  <c r="AE977" i="7"/>
  <c r="U969" i="7"/>
  <c r="AE969" i="7"/>
  <c r="U961" i="7"/>
  <c r="AE961" i="7"/>
  <c r="U953" i="7"/>
  <c r="AE953" i="7"/>
  <c r="U945" i="7"/>
  <c r="AE945" i="7"/>
  <c r="U937" i="7"/>
  <c r="AE937" i="7"/>
  <c r="U929" i="7"/>
  <c r="AE929" i="7"/>
  <c r="U921" i="7"/>
  <c r="AE921" i="7"/>
  <c r="U913" i="7"/>
  <c r="AE913" i="7"/>
  <c r="U905" i="7"/>
  <c r="AE905" i="7"/>
  <c r="U897" i="7"/>
  <c r="AE897" i="7"/>
  <c r="U889" i="7"/>
  <c r="AE889" i="7"/>
  <c r="U881" i="7"/>
  <c r="AE881" i="7"/>
  <c r="U873" i="7"/>
  <c r="AE873" i="7"/>
  <c r="U865" i="7"/>
  <c r="AE865" i="7"/>
  <c r="U857" i="7"/>
  <c r="AE857" i="7"/>
  <c r="U849" i="7"/>
  <c r="AE849" i="7"/>
  <c r="U841" i="7"/>
  <c r="AE841" i="7"/>
  <c r="U833" i="7"/>
  <c r="AE833" i="7"/>
  <c r="U825" i="7"/>
  <c r="AE825" i="7"/>
  <c r="U817" i="7"/>
  <c r="AE817" i="7"/>
  <c r="U809" i="7"/>
  <c r="AE809" i="7"/>
  <c r="U801" i="7"/>
  <c r="AE801" i="7"/>
  <c r="U793" i="7"/>
  <c r="AE793" i="7"/>
  <c r="U785" i="7"/>
  <c r="AE785" i="7"/>
  <c r="U777" i="7"/>
  <c r="AE777" i="7"/>
  <c r="U769" i="7"/>
  <c r="AE769" i="7"/>
  <c r="U761" i="7"/>
  <c r="AE761" i="7"/>
  <c r="U753" i="7"/>
  <c r="AE753" i="7"/>
  <c r="U745" i="7"/>
  <c r="AE745" i="7"/>
  <c r="AF745" i="7" s="1"/>
  <c r="U737" i="7"/>
  <c r="AE737" i="7"/>
  <c r="AF737" i="7" s="1"/>
  <c r="U729" i="7"/>
  <c r="AE729" i="7"/>
  <c r="AF729" i="7" s="1"/>
  <c r="U721" i="7"/>
  <c r="AE721" i="7"/>
  <c r="U713" i="7"/>
  <c r="AE713" i="7"/>
  <c r="AF713" i="7" s="1"/>
  <c r="U705" i="7"/>
  <c r="AE705" i="7"/>
  <c r="AF705" i="7" s="1"/>
  <c r="U697" i="7"/>
  <c r="AE697" i="7"/>
  <c r="AF697" i="7" s="1"/>
  <c r="U689" i="7"/>
  <c r="AE689" i="7"/>
  <c r="U681" i="7"/>
  <c r="AE681" i="7"/>
  <c r="AF681" i="7" s="1"/>
  <c r="U673" i="7"/>
  <c r="AE673" i="7"/>
  <c r="AF673" i="7" s="1"/>
  <c r="U665" i="7"/>
  <c r="AE665" i="7"/>
  <c r="U657" i="7"/>
  <c r="AE657" i="7"/>
  <c r="U649" i="7"/>
  <c r="AE649" i="7"/>
  <c r="AF649" i="7" s="1"/>
  <c r="U641" i="7"/>
  <c r="AE641" i="7"/>
  <c r="AF641" i="7" s="1"/>
  <c r="U633" i="7"/>
  <c r="AE633" i="7"/>
  <c r="U625" i="7"/>
  <c r="AE625" i="7"/>
  <c r="U617" i="7"/>
  <c r="AE617" i="7"/>
  <c r="AF617" i="7" s="1"/>
  <c r="U609" i="7"/>
  <c r="AE609" i="7"/>
  <c r="AF609" i="7" s="1"/>
  <c r="U601" i="7"/>
  <c r="AE601" i="7"/>
  <c r="AF601" i="7" s="1"/>
  <c r="U593" i="7"/>
  <c r="AE593" i="7"/>
  <c r="U585" i="7"/>
  <c r="AE585" i="7"/>
  <c r="AF585" i="7" s="1"/>
  <c r="U577" i="7"/>
  <c r="AE577" i="7"/>
  <c r="U569" i="7"/>
  <c r="AE569" i="7"/>
  <c r="AF569" i="7" s="1"/>
  <c r="U561" i="7"/>
  <c r="AE561" i="7"/>
  <c r="U553" i="7"/>
  <c r="AE553" i="7"/>
  <c r="AF553" i="7" s="1"/>
  <c r="U545" i="7"/>
  <c r="AE545" i="7"/>
  <c r="AF545" i="7" s="1"/>
  <c r="U537" i="7"/>
  <c r="AE537" i="7"/>
  <c r="U529" i="7"/>
  <c r="AE529" i="7"/>
  <c r="U521" i="7"/>
  <c r="AE521" i="7"/>
  <c r="AF521" i="7" s="1"/>
  <c r="U513" i="7"/>
  <c r="AE513" i="7"/>
  <c r="AF513" i="7" s="1"/>
  <c r="U505" i="7"/>
  <c r="AE505" i="7"/>
  <c r="U497" i="7"/>
  <c r="AE497" i="7"/>
  <c r="U489" i="7"/>
  <c r="AE489" i="7"/>
  <c r="AF489" i="7" s="1"/>
  <c r="U481" i="7"/>
  <c r="AE481" i="7"/>
  <c r="AF481" i="7" s="1"/>
  <c r="U473" i="7"/>
  <c r="AE473" i="7"/>
  <c r="AF473" i="7" s="1"/>
  <c r="U465" i="7"/>
  <c r="AE465" i="7"/>
  <c r="U457" i="7"/>
  <c r="AE457" i="7"/>
  <c r="AF457" i="7" s="1"/>
  <c r="U449" i="7"/>
  <c r="AE449" i="7"/>
  <c r="AF449" i="7" s="1"/>
  <c r="U441" i="7"/>
  <c r="AE441" i="7"/>
  <c r="AF441" i="7" s="1"/>
  <c r="U433" i="7"/>
  <c r="AE433" i="7"/>
  <c r="U425" i="7"/>
  <c r="AE425" i="7"/>
  <c r="AF425" i="7" s="1"/>
  <c r="U417" i="7"/>
  <c r="AE417" i="7"/>
  <c r="AF417" i="7" s="1"/>
  <c r="U409" i="7"/>
  <c r="AE409" i="7"/>
  <c r="U401" i="7"/>
  <c r="AE401" i="7"/>
  <c r="U393" i="7"/>
  <c r="AE393" i="7"/>
  <c r="AF393" i="7" s="1"/>
  <c r="U385" i="7"/>
  <c r="AE385" i="7"/>
  <c r="AF385" i="7" s="1"/>
  <c r="U377" i="7"/>
  <c r="AE377" i="7"/>
  <c r="U369" i="7"/>
  <c r="AE369" i="7"/>
  <c r="U361" i="7"/>
  <c r="AE361" i="7"/>
  <c r="AF361" i="7" s="1"/>
  <c r="U353" i="7"/>
  <c r="AE353" i="7"/>
  <c r="AF353" i="7" s="1"/>
  <c r="U345" i="7"/>
  <c r="AE345" i="7"/>
  <c r="U337" i="7"/>
  <c r="AE337" i="7"/>
  <c r="U329" i="7"/>
  <c r="AE329" i="7"/>
  <c r="U321" i="7"/>
  <c r="AE321" i="7"/>
  <c r="U313" i="7"/>
  <c r="AE313" i="7"/>
  <c r="U305" i="7"/>
  <c r="AE305" i="7"/>
  <c r="U297" i="7"/>
  <c r="AE297" i="7"/>
  <c r="U289" i="7"/>
  <c r="AE289" i="7"/>
  <c r="U281" i="7"/>
  <c r="AE281" i="7"/>
  <c r="U273" i="7"/>
  <c r="AE273" i="7"/>
  <c r="U265" i="7"/>
  <c r="AE265" i="7"/>
  <c r="U257" i="7"/>
  <c r="AE257" i="7"/>
  <c r="U249" i="7"/>
  <c r="AE249" i="7"/>
  <c r="U241" i="7"/>
  <c r="AE241" i="7"/>
  <c r="U233" i="7"/>
  <c r="AE233" i="7"/>
  <c r="U225" i="7"/>
  <c r="AE225" i="7"/>
  <c r="U217" i="7"/>
  <c r="AE217" i="7"/>
  <c r="U209" i="7"/>
  <c r="AE209" i="7"/>
  <c r="U201" i="7"/>
  <c r="AE201" i="7"/>
  <c r="U193" i="7"/>
  <c r="AE193" i="7"/>
  <c r="U185" i="7"/>
  <c r="AE185" i="7"/>
  <c r="U177" i="7"/>
  <c r="AE177" i="7"/>
  <c r="U169" i="7"/>
  <c r="AE169" i="7"/>
  <c r="U161" i="7"/>
  <c r="AE161" i="7"/>
  <c r="U153" i="7"/>
  <c r="AE153" i="7"/>
  <c r="U145" i="7"/>
  <c r="AE145" i="7"/>
  <c r="U137" i="7"/>
  <c r="AE137" i="7"/>
  <c r="U129" i="7"/>
  <c r="AE129" i="7"/>
  <c r="U121" i="7"/>
  <c r="AE121" i="7"/>
  <c r="U113" i="7"/>
  <c r="AE113" i="7"/>
  <c r="U105" i="7"/>
  <c r="AE105" i="7"/>
  <c r="U97" i="7"/>
  <c r="AE97" i="7"/>
  <c r="U89" i="7"/>
  <c r="AE89" i="7"/>
  <c r="U81" i="7"/>
  <c r="AE81" i="7"/>
  <c r="U73" i="7"/>
  <c r="AE73" i="7"/>
  <c r="U65" i="7"/>
  <c r="AE65" i="7"/>
  <c r="U57" i="7"/>
  <c r="AE57" i="7"/>
  <c r="U49" i="7"/>
  <c r="AE49" i="7"/>
  <c r="U41" i="7"/>
  <c r="AE41" i="7"/>
  <c r="U33" i="7"/>
  <c r="AE33" i="7"/>
  <c r="U25" i="7"/>
  <c r="AE25" i="7"/>
  <c r="U17" i="7"/>
  <c r="AE17" i="7"/>
  <c r="U9" i="7"/>
  <c r="AE9" i="7"/>
  <c r="AF4360" i="7"/>
  <c r="AF4241" i="7"/>
  <c r="AF4217" i="7"/>
  <c r="AF4209" i="7"/>
  <c r="AF4177" i="7"/>
  <c r="AF4169" i="7"/>
  <c r="AF4145" i="7"/>
  <c r="AF4113" i="7"/>
  <c r="AF4105" i="7"/>
  <c r="AF4081" i="7"/>
  <c r="AF4065" i="7"/>
  <c r="AF4057" i="7"/>
  <c r="AF4049" i="7"/>
  <c r="AF4025" i="7"/>
  <c r="AF4017" i="7"/>
  <c r="AF3993" i="7"/>
  <c r="AF3985" i="7"/>
  <c r="AF3969" i="7"/>
  <c r="AF3961" i="7"/>
  <c r="AF3953" i="7"/>
  <c r="AF3921" i="7"/>
  <c r="AF3913" i="7"/>
  <c r="AF3889" i="7"/>
  <c r="AF3873" i="7"/>
  <c r="AF3857" i="7"/>
  <c r="AF3849" i="7"/>
  <c r="AF3825" i="7"/>
  <c r="AF3801" i="7"/>
  <c r="AF3793" i="7"/>
  <c r="AF3769" i="7"/>
  <c r="AF3761" i="7"/>
  <c r="AF3737" i="7"/>
  <c r="AF3729" i="7"/>
  <c r="AF3705" i="7"/>
  <c r="AF3697" i="7"/>
  <c r="AF3665" i="7"/>
  <c r="AF3657" i="7"/>
  <c r="AF3633" i="7"/>
  <c r="AF3601" i="7"/>
  <c r="AF3593" i="7"/>
  <c r="AF3569" i="7"/>
  <c r="AF3545" i="7"/>
  <c r="AF3537" i="7"/>
  <c r="AF3513" i="7"/>
  <c r="AF3505" i="7"/>
  <c r="AF3481" i="7"/>
  <c r="AF3473" i="7"/>
  <c r="AF3449" i="7"/>
  <c r="AF3441" i="7"/>
  <c r="AF3425" i="7"/>
  <c r="AF3409" i="7"/>
  <c r="AF3401" i="7"/>
  <c r="AF3377" i="7"/>
  <c r="AF3345" i="7"/>
  <c r="AF3337" i="7"/>
  <c r="AF3329" i="7"/>
  <c r="AF3313" i="7"/>
  <c r="AF3289" i="7"/>
  <c r="AF3281" i="7"/>
  <c r="AF3257" i="7"/>
  <c r="AF3249" i="7"/>
  <c r="AF3233" i="7"/>
  <c r="AF3225" i="7"/>
  <c r="AF3217" i="7"/>
  <c r="AF3193" i="7"/>
  <c r="AF3185" i="7"/>
  <c r="AF3153" i="7"/>
  <c r="AF3145" i="7"/>
  <c r="AF3121" i="7"/>
  <c r="AF3089" i="7"/>
  <c r="AF3081" i="7"/>
  <c r="AF3057" i="7"/>
  <c r="AF3041" i="7"/>
  <c r="AF3033" i="7"/>
  <c r="AF3025" i="7"/>
  <c r="AF3001" i="7"/>
  <c r="AF2993" i="7"/>
  <c r="AF2969" i="7"/>
  <c r="AF2961" i="7"/>
  <c r="AF2945" i="7"/>
  <c r="AF2937" i="7"/>
  <c r="AF2929" i="7"/>
  <c r="AF2897" i="7"/>
  <c r="AF2889" i="7"/>
  <c r="AF2865" i="7"/>
  <c r="AF2849" i="7"/>
  <c r="AF2833" i="7"/>
  <c r="AF2825" i="7"/>
  <c r="AF2801" i="7"/>
  <c r="AF2777" i="7"/>
  <c r="AF2769" i="7"/>
  <c r="AF2745" i="7"/>
  <c r="AF2737" i="7"/>
  <c r="AF2713" i="7"/>
  <c r="AF2705" i="7"/>
  <c r="AF2681" i="7"/>
  <c r="AF2673" i="7"/>
  <c r="AF2641" i="7"/>
  <c r="AF2633" i="7"/>
  <c r="AF2609" i="7"/>
  <c r="AF2577" i="7"/>
  <c r="AF2569" i="7"/>
  <c r="AF2545" i="7"/>
  <c r="AF2521" i="7"/>
  <c r="AF2513" i="7"/>
  <c r="AF2489" i="7"/>
  <c r="AF2481" i="7"/>
  <c r="AF2457" i="7"/>
  <c r="AF2449" i="7"/>
  <c r="AF2425" i="7"/>
  <c r="AF2417" i="7"/>
  <c r="AF2401" i="7"/>
  <c r="AF2385" i="7"/>
  <c r="AF2377" i="7"/>
  <c r="AF2353" i="7"/>
  <c r="AF2321" i="7"/>
  <c r="AF2313" i="7"/>
  <c r="AF2305" i="7"/>
  <c r="AF2289" i="7"/>
  <c r="AF2265" i="7"/>
  <c r="AF2257" i="7"/>
  <c r="AF2233" i="7"/>
  <c r="AF2225" i="7"/>
  <c r="AF2209" i="7"/>
  <c r="AF2201" i="7"/>
  <c r="AF2193" i="7"/>
  <c r="AF2169" i="7"/>
  <c r="AF2161" i="7"/>
  <c r="AF2129" i="7"/>
  <c r="AF2121" i="7"/>
  <c r="AF2097" i="7"/>
  <c r="AF721" i="7"/>
  <c r="AF689" i="7"/>
  <c r="AF665" i="7"/>
  <c r="AF657" i="7"/>
  <c r="AF633" i="7"/>
  <c r="AF625" i="7"/>
  <c r="AF593" i="7"/>
  <c r="AF577" i="7"/>
  <c r="AF561" i="7"/>
  <c r="AF537" i="7"/>
  <c r="AF529" i="7"/>
  <c r="AF505" i="7"/>
  <c r="AF497" i="7"/>
  <c r="AF465" i="7"/>
  <c r="AF433" i="7"/>
  <c r="AF409" i="7"/>
  <c r="AF401" i="7"/>
  <c r="AF377" i="7"/>
  <c r="AF369" i="7"/>
  <c r="U8784" i="7"/>
  <c r="AE8784" i="7"/>
  <c r="AF8784" i="7" s="1"/>
  <c r="U8776" i="7"/>
  <c r="AE8776" i="7"/>
  <c r="AF8776" i="7" s="1"/>
  <c r="U8768" i="7"/>
  <c r="AE8768" i="7"/>
  <c r="AF8768" i="7" s="1"/>
  <c r="U8760" i="7"/>
  <c r="V8760" i="7" s="1"/>
  <c r="AE8760" i="7"/>
  <c r="AF8760" i="7" s="1"/>
  <c r="U8752" i="7"/>
  <c r="AE8752" i="7"/>
  <c r="AF8752" i="7" s="1"/>
  <c r="U8744" i="7"/>
  <c r="AE8744" i="7"/>
  <c r="AF8744" i="7" s="1"/>
  <c r="U8736" i="7"/>
  <c r="AE8736" i="7"/>
  <c r="AF8736" i="7" s="1"/>
  <c r="U8728" i="7"/>
  <c r="V8728" i="7" s="1"/>
  <c r="AE8728" i="7"/>
  <c r="AF8728" i="7" s="1"/>
  <c r="U8720" i="7"/>
  <c r="AE8720" i="7"/>
  <c r="AF8720" i="7" s="1"/>
  <c r="U8712" i="7"/>
  <c r="AE8712" i="7"/>
  <c r="AF8712" i="7" s="1"/>
  <c r="U8704" i="7"/>
  <c r="AE8704" i="7"/>
  <c r="AF8704" i="7" s="1"/>
  <c r="U8696" i="7"/>
  <c r="V8696" i="7" s="1"/>
  <c r="AE8696" i="7"/>
  <c r="AF8696" i="7" s="1"/>
  <c r="U8688" i="7"/>
  <c r="AE8688" i="7"/>
  <c r="AF8688" i="7" s="1"/>
  <c r="U8680" i="7"/>
  <c r="AE8680" i="7"/>
  <c r="AF8680" i="7" s="1"/>
  <c r="U8672" i="7"/>
  <c r="AE8672" i="7"/>
  <c r="AF8672" i="7" s="1"/>
  <c r="U8664" i="7"/>
  <c r="V8664" i="7" s="1"/>
  <c r="AE8664" i="7"/>
  <c r="AF8664" i="7" s="1"/>
  <c r="U8656" i="7"/>
  <c r="AE8656" i="7"/>
  <c r="AF8656" i="7" s="1"/>
  <c r="U8648" i="7"/>
  <c r="AE8648" i="7"/>
  <c r="AF8648" i="7" s="1"/>
  <c r="U8640" i="7"/>
  <c r="AE8640" i="7"/>
  <c r="AF8640" i="7" s="1"/>
  <c r="U8632" i="7"/>
  <c r="V8632" i="7" s="1"/>
  <c r="AE8632" i="7"/>
  <c r="AF8632" i="7" s="1"/>
  <c r="U8624" i="7"/>
  <c r="AE8624" i="7"/>
  <c r="AF8624" i="7" s="1"/>
  <c r="U8616" i="7"/>
  <c r="AE8616" i="7"/>
  <c r="AF8616" i="7" s="1"/>
  <c r="U8608" i="7"/>
  <c r="AE8608" i="7"/>
  <c r="AF8608" i="7" s="1"/>
  <c r="U8600" i="7"/>
  <c r="V8600" i="7" s="1"/>
  <c r="AE8600" i="7"/>
  <c r="AF8600" i="7" s="1"/>
  <c r="U8592" i="7"/>
  <c r="AE8592" i="7"/>
  <c r="AF8592" i="7" s="1"/>
  <c r="U8584" i="7"/>
  <c r="AE8584" i="7"/>
  <c r="AF8584" i="7" s="1"/>
  <c r="U8576" i="7"/>
  <c r="AE8576" i="7"/>
  <c r="AF8576" i="7" s="1"/>
  <c r="U8568" i="7"/>
  <c r="V8568" i="7" s="1"/>
  <c r="AE8568" i="7"/>
  <c r="AF8568" i="7" s="1"/>
  <c r="U8560" i="7"/>
  <c r="AE8560" i="7"/>
  <c r="AF8560" i="7" s="1"/>
  <c r="U8552" i="7"/>
  <c r="AE8552" i="7"/>
  <c r="AF8552" i="7" s="1"/>
  <c r="U8544" i="7"/>
  <c r="AE8544" i="7"/>
  <c r="AF8544" i="7" s="1"/>
  <c r="U8536" i="7"/>
  <c r="V8536" i="7" s="1"/>
  <c r="AE8536" i="7"/>
  <c r="AF8536" i="7" s="1"/>
  <c r="U8528" i="7"/>
  <c r="AE8528" i="7"/>
  <c r="AF8528" i="7" s="1"/>
  <c r="U8520" i="7"/>
  <c r="AE8520" i="7"/>
  <c r="AF8520" i="7" s="1"/>
  <c r="U8512" i="7"/>
  <c r="AE8512" i="7"/>
  <c r="AF8512" i="7" s="1"/>
  <c r="U8504" i="7"/>
  <c r="V8504" i="7" s="1"/>
  <c r="AE8504" i="7"/>
  <c r="AF8504" i="7" s="1"/>
  <c r="U8496" i="7"/>
  <c r="AE8496" i="7"/>
  <c r="AF8496" i="7" s="1"/>
  <c r="U8488" i="7"/>
  <c r="AE8488" i="7"/>
  <c r="AF8488" i="7" s="1"/>
  <c r="U8480" i="7"/>
  <c r="AE8480" i="7"/>
  <c r="AF8480" i="7" s="1"/>
  <c r="U8472" i="7"/>
  <c r="V8472" i="7" s="1"/>
  <c r="AE8472" i="7"/>
  <c r="AF8472" i="7" s="1"/>
  <c r="U8464" i="7"/>
  <c r="AE8464" i="7"/>
  <c r="AF8464" i="7" s="1"/>
  <c r="U8456" i="7"/>
  <c r="AE8456" i="7"/>
  <c r="AF8456" i="7" s="1"/>
  <c r="U8448" i="7"/>
  <c r="AE8448" i="7"/>
  <c r="AF8448" i="7" s="1"/>
  <c r="U8440" i="7"/>
  <c r="V8440" i="7" s="1"/>
  <c r="AE8440" i="7"/>
  <c r="AF8440" i="7" s="1"/>
  <c r="U8432" i="7"/>
  <c r="AE8432" i="7"/>
  <c r="AF8432" i="7" s="1"/>
  <c r="U8424" i="7"/>
  <c r="AE8424" i="7"/>
  <c r="AF8424" i="7" s="1"/>
  <c r="U8416" i="7"/>
  <c r="AE8416" i="7"/>
  <c r="AF8416" i="7" s="1"/>
  <c r="U8408" i="7"/>
  <c r="V8408" i="7" s="1"/>
  <c r="AE8408" i="7"/>
  <c r="AF8408" i="7" s="1"/>
  <c r="U8400" i="7"/>
  <c r="AE8400" i="7"/>
  <c r="AF8400" i="7" s="1"/>
  <c r="U8392" i="7"/>
  <c r="AE8392" i="7"/>
  <c r="AF8392" i="7" s="1"/>
  <c r="U8384" i="7"/>
  <c r="AE8384" i="7"/>
  <c r="AF8384" i="7" s="1"/>
  <c r="U8376" i="7"/>
  <c r="V8376" i="7" s="1"/>
  <c r="AE8376" i="7"/>
  <c r="AF8376" i="7" s="1"/>
  <c r="U8368" i="7"/>
  <c r="AE8368" i="7"/>
  <c r="AF8368" i="7" s="1"/>
  <c r="U8360" i="7"/>
  <c r="AE8360" i="7"/>
  <c r="AF8360" i="7" s="1"/>
  <c r="U8352" i="7"/>
  <c r="AE8352" i="7"/>
  <c r="AF8352" i="7" s="1"/>
  <c r="U8344" i="7"/>
  <c r="V8344" i="7" s="1"/>
  <c r="AE8344" i="7"/>
  <c r="AF8344" i="7" s="1"/>
  <c r="U8336" i="7"/>
  <c r="AE8336" i="7"/>
  <c r="AF8336" i="7" s="1"/>
  <c r="U8328" i="7"/>
  <c r="AE8328" i="7"/>
  <c r="AF8328" i="7" s="1"/>
  <c r="U8320" i="7"/>
  <c r="AE8320" i="7"/>
  <c r="AF8320" i="7" s="1"/>
  <c r="U8312" i="7"/>
  <c r="V8312" i="7" s="1"/>
  <c r="AE8312" i="7"/>
  <c r="AF8312" i="7" s="1"/>
  <c r="U8304" i="7"/>
  <c r="AE8304" i="7"/>
  <c r="AF8304" i="7" s="1"/>
  <c r="U8296" i="7"/>
  <c r="AE8296" i="7"/>
  <c r="AF8296" i="7" s="1"/>
  <c r="U8288" i="7"/>
  <c r="AE8288" i="7"/>
  <c r="AF8288" i="7" s="1"/>
  <c r="U8280" i="7"/>
  <c r="V8280" i="7" s="1"/>
  <c r="AE8280" i="7"/>
  <c r="AF8280" i="7" s="1"/>
  <c r="U8272" i="7"/>
  <c r="AE8272" i="7"/>
  <c r="AF8272" i="7" s="1"/>
  <c r="U8264" i="7"/>
  <c r="AE8264" i="7"/>
  <c r="AF8264" i="7" s="1"/>
  <c r="U8256" i="7"/>
  <c r="AE8256" i="7"/>
  <c r="AF8256" i="7" s="1"/>
  <c r="U8248" i="7"/>
  <c r="V8248" i="7" s="1"/>
  <c r="AE8248" i="7"/>
  <c r="AF8248" i="7" s="1"/>
  <c r="U8240" i="7"/>
  <c r="AE8240" i="7"/>
  <c r="AF8240" i="7" s="1"/>
  <c r="U8232" i="7"/>
  <c r="AE8232" i="7"/>
  <c r="AF8232" i="7" s="1"/>
  <c r="U8224" i="7"/>
  <c r="AE8224" i="7"/>
  <c r="AF8224" i="7" s="1"/>
  <c r="U8216" i="7"/>
  <c r="V8216" i="7" s="1"/>
  <c r="AE8216" i="7"/>
  <c r="AF8216" i="7" s="1"/>
  <c r="U8208" i="7"/>
  <c r="AE8208" i="7"/>
  <c r="AF8208" i="7" s="1"/>
  <c r="U8200" i="7"/>
  <c r="AE8200" i="7"/>
  <c r="AF8200" i="7" s="1"/>
  <c r="U8192" i="7"/>
  <c r="AE8192" i="7"/>
  <c r="AF8192" i="7" s="1"/>
  <c r="U8184" i="7"/>
  <c r="V8184" i="7" s="1"/>
  <c r="AE8184" i="7"/>
  <c r="AF8184" i="7" s="1"/>
  <c r="U8176" i="7"/>
  <c r="AE8176" i="7"/>
  <c r="AF8176" i="7" s="1"/>
  <c r="U8168" i="7"/>
  <c r="AE8168" i="7"/>
  <c r="AF8168" i="7" s="1"/>
  <c r="U8160" i="7"/>
  <c r="AE8160" i="7"/>
  <c r="AF8160" i="7" s="1"/>
  <c r="U8152" i="7"/>
  <c r="V8152" i="7" s="1"/>
  <c r="AE8152" i="7"/>
  <c r="AF8152" i="7" s="1"/>
  <c r="U8144" i="7"/>
  <c r="AE8144" i="7"/>
  <c r="AF8144" i="7" s="1"/>
  <c r="U8136" i="7"/>
  <c r="AE8136" i="7"/>
  <c r="AF8136" i="7" s="1"/>
  <c r="U8128" i="7"/>
  <c r="AE8128" i="7"/>
  <c r="AF8128" i="7" s="1"/>
  <c r="U8120" i="7"/>
  <c r="V8120" i="7" s="1"/>
  <c r="AE8120" i="7"/>
  <c r="AF8120" i="7" s="1"/>
  <c r="U8112" i="7"/>
  <c r="AE8112" i="7"/>
  <c r="AF8112" i="7" s="1"/>
  <c r="U8104" i="7"/>
  <c r="AE8104" i="7"/>
  <c r="AF8104" i="7" s="1"/>
  <c r="U8096" i="7"/>
  <c r="AE8096" i="7"/>
  <c r="AF8096" i="7" s="1"/>
  <c r="U8088" i="7"/>
  <c r="V8088" i="7" s="1"/>
  <c r="AE8088" i="7"/>
  <c r="AF8088" i="7" s="1"/>
  <c r="U8080" i="7"/>
  <c r="AE8080" i="7"/>
  <c r="AF8080" i="7" s="1"/>
  <c r="U8072" i="7"/>
  <c r="AE8072" i="7"/>
  <c r="AF8072" i="7" s="1"/>
  <c r="U8064" i="7"/>
  <c r="AE8064" i="7"/>
  <c r="AF8064" i="7" s="1"/>
  <c r="U8056" i="7"/>
  <c r="V8056" i="7" s="1"/>
  <c r="AE8056" i="7"/>
  <c r="AF8056" i="7" s="1"/>
  <c r="U8048" i="7"/>
  <c r="AE8048" i="7"/>
  <c r="AF8048" i="7" s="1"/>
  <c r="U8040" i="7"/>
  <c r="AE8040" i="7"/>
  <c r="AF8040" i="7" s="1"/>
  <c r="U8032" i="7"/>
  <c r="AE8032" i="7"/>
  <c r="AF8032" i="7" s="1"/>
  <c r="U8024" i="7"/>
  <c r="AE8024" i="7"/>
  <c r="AF8024" i="7" s="1"/>
  <c r="U8016" i="7"/>
  <c r="AE8016" i="7"/>
  <c r="AF8016" i="7" s="1"/>
  <c r="U8008" i="7"/>
  <c r="AE8008" i="7"/>
  <c r="AF8008" i="7" s="1"/>
  <c r="U8000" i="7"/>
  <c r="AE8000" i="7"/>
  <c r="AF8000" i="7" s="1"/>
  <c r="U7992" i="7"/>
  <c r="V7992" i="7" s="1"/>
  <c r="AE7992" i="7"/>
  <c r="AF7992" i="7" s="1"/>
  <c r="U7984" i="7"/>
  <c r="AE7984" i="7"/>
  <c r="AF7984" i="7" s="1"/>
  <c r="U7976" i="7"/>
  <c r="AE7976" i="7"/>
  <c r="AF7976" i="7" s="1"/>
  <c r="U7968" i="7"/>
  <c r="AE7968" i="7"/>
  <c r="AF7968" i="7" s="1"/>
  <c r="U7960" i="7"/>
  <c r="AE7960" i="7"/>
  <c r="AF7960" i="7" s="1"/>
  <c r="U7952" i="7"/>
  <c r="AE7952" i="7"/>
  <c r="AF7952" i="7" s="1"/>
  <c r="U7944" i="7"/>
  <c r="AE7944" i="7"/>
  <c r="AF7944" i="7" s="1"/>
  <c r="U7936" i="7"/>
  <c r="AE7936" i="7"/>
  <c r="AF7936" i="7" s="1"/>
  <c r="U7928" i="7"/>
  <c r="V7928" i="7" s="1"/>
  <c r="AE7928" i="7"/>
  <c r="AF7928" i="7" s="1"/>
  <c r="U7920" i="7"/>
  <c r="AE7920" i="7"/>
  <c r="AF7920" i="7" s="1"/>
  <c r="U7912" i="7"/>
  <c r="AE7912" i="7"/>
  <c r="AF7912" i="7" s="1"/>
  <c r="U7904" i="7"/>
  <c r="AE7904" i="7"/>
  <c r="AF7904" i="7" s="1"/>
  <c r="U7896" i="7"/>
  <c r="AE7896" i="7"/>
  <c r="AF7896" i="7" s="1"/>
  <c r="U7888" i="7"/>
  <c r="AE7888" i="7"/>
  <c r="AF7888" i="7" s="1"/>
  <c r="U7880" i="7"/>
  <c r="AE7880" i="7"/>
  <c r="AF7880" i="7" s="1"/>
  <c r="U7872" i="7"/>
  <c r="AE7872" i="7"/>
  <c r="AF7872" i="7" s="1"/>
  <c r="U7864" i="7"/>
  <c r="V7864" i="7" s="1"/>
  <c r="AE7864" i="7"/>
  <c r="AF7864" i="7" s="1"/>
  <c r="U7856" i="7"/>
  <c r="AE7856" i="7"/>
  <c r="AF7856" i="7" s="1"/>
  <c r="U7848" i="7"/>
  <c r="AE7848" i="7"/>
  <c r="AF7848" i="7" s="1"/>
  <c r="U7840" i="7"/>
  <c r="AE7840" i="7"/>
  <c r="AF7840" i="7" s="1"/>
  <c r="U7832" i="7"/>
  <c r="AE7832" i="7"/>
  <c r="AF7832" i="7" s="1"/>
  <c r="U7824" i="7"/>
  <c r="AE7824" i="7"/>
  <c r="AF7824" i="7" s="1"/>
  <c r="U7816" i="7"/>
  <c r="AE7816" i="7"/>
  <c r="AF7816" i="7" s="1"/>
  <c r="U7808" i="7"/>
  <c r="AE7808" i="7"/>
  <c r="AF7808" i="7" s="1"/>
  <c r="U7800" i="7"/>
  <c r="V7800" i="7" s="1"/>
  <c r="AE7800" i="7"/>
  <c r="AF7800" i="7" s="1"/>
  <c r="U7792" i="7"/>
  <c r="AE7792" i="7"/>
  <c r="AF7792" i="7" s="1"/>
  <c r="U7784" i="7"/>
  <c r="AE7784" i="7"/>
  <c r="AF7784" i="7" s="1"/>
  <c r="U7776" i="7"/>
  <c r="AE7776" i="7"/>
  <c r="AF7776" i="7" s="1"/>
  <c r="U7768" i="7"/>
  <c r="AE7768" i="7"/>
  <c r="AF7768" i="7" s="1"/>
  <c r="U7760" i="7"/>
  <c r="AE7760" i="7"/>
  <c r="AF7760" i="7" s="1"/>
  <c r="U7752" i="7"/>
  <c r="AE7752" i="7"/>
  <c r="AF7752" i="7" s="1"/>
  <c r="U7744" i="7"/>
  <c r="AE7744" i="7"/>
  <c r="AF7744" i="7" s="1"/>
  <c r="U7736" i="7"/>
  <c r="V7736" i="7" s="1"/>
  <c r="AE7736" i="7"/>
  <c r="AF7736" i="7" s="1"/>
  <c r="U7728" i="7"/>
  <c r="AE7728" i="7"/>
  <c r="AF7728" i="7" s="1"/>
  <c r="U7720" i="7"/>
  <c r="AE7720" i="7"/>
  <c r="AF7720" i="7" s="1"/>
  <c r="U7712" i="7"/>
  <c r="AE7712" i="7"/>
  <c r="AF7712" i="7" s="1"/>
  <c r="U7704" i="7"/>
  <c r="AE7704" i="7"/>
  <c r="AF7704" i="7" s="1"/>
  <c r="U7696" i="7"/>
  <c r="AE7696" i="7"/>
  <c r="AF7696" i="7" s="1"/>
  <c r="U7688" i="7"/>
  <c r="AE7688" i="7"/>
  <c r="AF7688" i="7" s="1"/>
  <c r="U7680" i="7"/>
  <c r="AE7680" i="7"/>
  <c r="AF7680" i="7" s="1"/>
  <c r="U7672" i="7"/>
  <c r="V7672" i="7" s="1"/>
  <c r="AE7672" i="7"/>
  <c r="AF7672" i="7" s="1"/>
  <c r="U7664" i="7"/>
  <c r="AE7664" i="7"/>
  <c r="AF7664" i="7" s="1"/>
  <c r="U7656" i="7"/>
  <c r="AE7656" i="7"/>
  <c r="AF7656" i="7" s="1"/>
  <c r="U7648" i="7"/>
  <c r="AE7648" i="7"/>
  <c r="AF7648" i="7" s="1"/>
  <c r="U7640" i="7"/>
  <c r="AE7640" i="7"/>
  <c r="AF7640" i="7" s="1"/>
  <c r="U7632" i="7"/>
  <c r="AE7632" i="7"/>
  <c r="AF7632" i="7" s="1"/>
  <c r="U7624" i="7"/>
  <c r="AE7624" i="7"/>
  <c r="AF7624" i="7" s="1"/>
  <c r="U7616" i="7"/>
  <c r="AE7616" i="7"/>
  <c r="AF7616" i="7" s="1"/>
  <c r="U7608" i="7"/>
  <c r="V7608" i="7" s="1"/>
  <c r="AE7608" i="7"/>
  <c r="AF7608" i="7" s="1"/>
  <c r="U7600" i="7"/>
  <c r="AE7600" i="7"/>
  <c r="AF7600" i="7" s="1"/>
  <c r="U7592" i="7"/>
  <c r="AE7592" i="7"/>
  <c r="AF7592" i="7" s="1"/>
  <c r="U7584" i="7"/>
  <c r="AE7584" i="7"/>
  <c r="AF7584" i="7" s="1"/>
  <c r="U7576" i="7"/>
  <c r="AE7576" i="7"/>
  <c r="AF7576" i="7" s="1"/>
  <c r="U7568" i="7"/>
  <c r="AE7568" i="7"/>
  <c r="AF7568" i="7" s="1"/>
  <c r="U7560" i="7"/>
  <c r="AE7560" i="7"/>
  <c r="AF7560" i="7" s="1"/>
  <c r="U7552" i="7"/>
  <c r="AE7552" i="7"/>
  <c r="AF7552" i="7" s="1"/>
  <c r="U7544" i="7"/>
  <c r="V7544" i="7" s="1"/>
  <c r="AE7544" i="7"/>
  <c r="AF7544" i="7" s="1"/>
  <c r="U7536" i="7"/>
  <c r="AE7536" i="7"/>
  <c r="AF7536" i="7" s="1"/>
  <c r="U7528" i="7"/>
  <c r="AE7528" i="7"/>
  <c r="AF7528" i="7" s="1"/>
  <c r="U7520" i="7"/>
  <c r="AE7520" i="7"/>
  <c r="AF7520" i="7" s="1"/>
  <c r="U7512" i="7"/>
  <c r="AE7512" i="7"/>
  <c r="AF7512" i="7" s="1"/>
  <c r="U7504" i="7"/>
  <c r="AE7504" i="7"/>
  <c r="AF7504" i="7" s="1"/>
  <c r="U7496" i="7"/>
  <c r="AE7496" i="7"/>
  <c r="AF7496" i="7" s="1"/>
  <c r="U7488" i="7"/>
  <c r="AE7488" i="7"/>
  <c r="AF7488" i="7" s="1"/>
  <c r="U7480" i="7"/>
  <c r="V7480" i="7" s="1"/>
  <c r="AE7480" i="7"/>
  <c r="AF7480" i="7" s="1"/>
  <c r="U7472" i="7"/>
  <c r="AE7472" i="7"/>
  <c r="AF7472" i="7" s="1"/>
  <c r="U7464" i="7"/>
  <c r="AE7464" i="7"/>
  <c r="AF7464" i="7" s="1"/>
  <c r="U7456" i="7"/>
  <c r="AE7456" i="7"/>
  <c r="AF7456" i="7" s="1"/>
  <c r="U7448" i="7"/>
  <c r="AE7448" i="7"/>
  <c r="AF7448" i="7" s="1"/>
  <c r="U7440" i="7"/>
  <c r="AE7440" i="7"/>
  <c r="AF7440" i="7" s="1"/>
  <c r="U7432" i="7"/>
  <c r="AE7432" i="7"/>
  <c r="AF7432" i="7" s="1"/>
  <c r="U7424" i="7"/>
  <c r="AE7424" i="7"/>
  <c r="AF7424" i="7" s="1"/>
  <c r="U7416" i="7"/>
  <c r="V7416" i="7" s="1"/>
  <c r="AE7416" i="7"/>
  <c r="AF7416" i="7" s="1"/>
  <c r="U7408" i="7"/>
  <c r="AE7408" i="7"/>
  <c r="AF7408" i="7" s="1"/>
  <c r="U7400" i="7"/>
  <c r="AE7400" i="7"/>
  <c r="AF7400" i="7" s="1"/>
  <c r="U7392" i="7"/>
  <c r="AE7392" i="7"/>
  <c r="AF7392" i="7" s="1"/>
  <c r="U7384" i="7"/>
  <c r="AE7384" i="7"/>
  <c r="AF7384" i="7" s="1"/>
  <c r="U7376" i="7"/>
  <c r="AE7376" i="7"/>
  <c r="AF7376" i="7" s="1"/>
  <c r="U7368" i="7"/>
  <c r="AE7368" i="7"/>
  <c r="AF7368" i="7" s="1"/>
  <c r="U7360" i="7"/>
  <c r="AE7360" i="7"/>
  <c r="AF7360" i="7" s="1"/>
  <c r="U7352" i="7"/>
  <c r="V7352" i="7" s="1"/>
  <c r="AE7352" i="7"/>
  <c r="AF7352" i="7" s="1"/>
  <c r="U7344" i="7"/>
  <c r="AE7344" i="7"/>
  <c r="AF7344" i="7" s="1"/>
  <c r="U7336" i="7"/>
  <c r="AE7336" i="7"/>
  <c r="AF7336" i="7" s="1"/>
  <c r="U7328" i="7"/>
  <c r="AE7328" i="7"/>
  <c r="AF7328" i="7" s="1"/>
  <c r="U7320" i="7"/>
  <c r="AE7320" i="7"/>
  <c r="AF7320" i="7" s="1"/>
  <c r="U7312" i="7"/>
  <c r="AE7312" i="7"/>
  <c r="AF7312" i="7" s="1"/>
  <c r="U7304" i="7"/>
  <c r="AE7304" i="7"/>
  <c r="AF7304" i="7" s="1"/>
  <c r="U7296" i="7"/>
  <c r="AE7296" i="7"/>
  <c r="AF7296" i="7" s="1"/>
  <c r="U7288" i="7"/>
  <c r="V7288" i="7" s="1"/>
  <c r="AE7288" i="7"/>
  <c r="AF7288" i="7" s="1"/>
  <c r="U7280" i="7"/>
  <c r="AE7280" i="7"/>
  <c r="AF7280" i="7" s="1"/>
  <c r="U7272" i="7"/>
  <c r="AE7272" i="7"/>
  <c r="AF7272" i="7" s="1"/>
  <c r="U7264" i="7"/>
  <c r="AE7264" i="7"/>
  <c r="AF7264" i="7" s="1"/>
  <c r="U7256" i="7"/>
  <c r="AE7256" i="7"/>
  <c r="AF7256" i="7" s="1"/>
  <c r="U7248" i="7"/>
  <c r="AE7248" i="7"/>
  <c r="AF7248" i="7" s="1"/>
  <c r="U7240" i="7"/>
  <c r="AE7240" i="7"/>
  <c r="AF7240" i="7" s="1"/>
  <c r="U7232" i="7"/>
  <c r="AE7232" i="7"/>
  <c r="AF7232" i="7" s="1"/>
  <c r="U7224" i="7"/>
  <c r="V7224" i="7" s="1"/>
  <c r="AE7224" i="7"/>
  <c r="AF7224" i="7" s="1"/>
  <c r="U7216" i="7"/>
  <c r="AE7216" i="7"/>
  <c r="AF7216" i="7" s="1"/>
  <c r="U7208" i="7"/>
  <c r="AE7208" i="7"/>
  <c r="AF7208" i="7" s="1"/>
  <c r="U7200" i="7"/>
  <c r="AE7200" i="7"/>
  <c r="AF7200" i="7" s="1"/>
  <c r="U7192" i="7"/>
  <c r="AE7192" i="7"/>
  <c r="AF7192" i="7" s="1"/>
  <c r="U7184" i="7"/>
  <c r="AE7184" i="7"/>
  <c r="AF7184" i="7" s="1"/>
  <c r="U7176" i="7"/>
  <c r="AE7176" i="7"/>
  <c r="AF7176" i="7" s="1"/>
  <c r="U7168" i="7"/>
  <c r="AE7168" i="7"/>
  <c r="AF7168" i="7" s="1"/>
  <c r="U7160" i="7"/>
  <c r="V7160" i="7" s="1"/>
  <c r="AE7160" i="7"/>
  <c r="AF7160" i="7" s="1"/>
  <c r="U7152" i="7"/>
  <c r="AE7152" i="7"/>
  <c r="AF7152" i="7" s="1"/>
  <c r="U7144" i="7"/>
  <c r="AE7144" i="7"/>
  <c r="AF7144" i="7" s="1"/>
  <c r="U7136" i="7"/>
  <c r="AE7136" i="7"/>
  <c r="AF7136" i="7" s="1"/>
  <c r="U7128" i="7"/>
  <c r="AE7128" i="7"/>
  <c r="AF7128" i="7" s="1"/>
  <c r="U7120" i="7"/>
  <c r="AE7120" i="7"/>
  <c r="AF7120" i="7" s="1"/>
  <c r="U7112" i="7"/>
  <c r="AE7112" i="7"/>
  <c r="AF7112" i="7" s="1"/>
  <c r="U7104" i="7"/>
  <c r="AE7104" i="7"/>
  <c r="AF7104" i="7" s="1"/>
  <c r="U7096" i="7"/>
  <c r="V7096" i="7" s="1"/>
  <c r="AE7096" i="7"/>
  <c r="AF7096" i="7" s="1"/>
  <c r="U7088" i="7"/>
  <c r="AE7088" i="7"/>
  <c r="AF7088" i="7" s="1"/>
  <c r="U7080" i="7"/>
  <c r="AE7080" i="7"/>
  <c r="AF7080" i="7" s="1"/>
  <c r="U7072" i="7"/>
  <c r="AE7072" i="7"/>
  <c r="AF7072" i="7" s="1"/>
  <c r="U7064" i="7"/>
  <c r="AE7064" i="7"/>
  <c r="AF7064" i="7" s="1"/>
  <c r="U7056" i="7"/>
  <c r="AE7056" i="7"/>
  <c r="AF7056" i="7" s="1"/>
  <c r="U7048" i="7"/>
  <c r="AE7048" i="7"/>
  <c r="AF7048" i="7" s="1"/>
  <c r="U7040" i="7"/>
  <c r="AE7040" i="7"/>
  <c r="AF7040" i="7" s="1"/>
  <c r="U7032" i="7"/>
  <c r="V7032" i="7" s="1"/>
  <c r="AE7032" i="7"/>
  <c r="AF7032" i="7" s="1"/>
  <c r="U7024" i="7"/>
  <c r="AE7024" i="7"/>
  <c r="AF7024" i="7" s="1"/>
  <c r="U7016" i="7"/>
  <c r="AE7016" i="7"/>
  <c r="AF7016" i="7" s="1"/>
  <c r="U7008" i="7"/>
  <c r="AE7008" i="7"/>
  <c r="AF7008" i="7" s="1"/>
  <c r="U7000" i="7"/>
  <c r="AE7000" i="7"/>
  <c r="AF7000" i="7" s="1"/>
  <c r="U6992" i="7"/>
  <c r="AE6992" i="7"/>
  <c r="AF6992" i="7" s="1"/>
  <c r="U6984" i="7"/>
  <c r="AE6984" i="7"/>
  <c r="AF6984" i="7" s="1"/>
  <c r="U6976" i="7"/>
  <c r="AE6976" i="7"/>
  <c r="AF6976" i="7" s="1"/>
  <c r="U6968" i="7"/>
  <c r="V6968" i="7" s="1"/>
  <c r="AE6968" i="7"/>
  <c r="AF6968" i="7" s="1"/>
  <c r="U6960" i="7"/>
  <c r="AE6960" i="7"/>
  <c r="AF6960" i="7" s="1"/>
  <c r="U6952" i="7"/>
  <c r="AE6952" i="7"/>
  <c r="AF6952" i="7" s="1"/>
  <c r="U6944" i="7"/>
  <c r="AE6944" i="7"/>
  <c r="AF6944" i="7" s="1"/>
  <c r="U6936" i="7"/>
  <c r="AE6936" i="7"/>
  <c r="AF6936" i="7" s="1"/>
  <c r="U6928" i="7"/>
  <c r="AE6928" i="7"/>
  <c r="AF6928" i="7" s="1"/>
  <c r="U6920" i="7"/>
  <c r="AE6920" i="7"/>
  <c r="AF6920" i="7" s="1"/>
  <c r="U6912" i="7"/>
  <c r="AE6912" i="7"/>
  <c r="AF6912" i="7" s="1"/>
  <c r="U6904" i="7"/>
  <c r="V6904" i="7" s="1"/>
  <c r="AE6904" i="7"/>
  <c r="AF6904" i="7" s="1"/>
  <c r="U6896" i="7"/>
  <c r="AE6896" i="7"/>
  <c r="AF6896" i="7" s="1"/>
  <c r="U6888" i="7"/>
  <c r="AE6888" i="7"/>
  <c r="AF6888" i="7" s="1"/>
  <c r="U6880" i="7"/>
  <c r="AE6880" i="7"/>
  <c r="AF6880" i="7" s="1"/>
  <c r="U6872" i="7"/>
  <c r="AE6872" i="7"/>
  <c r="AF6872" i="7" s="1"/>
  <c r="U6864" i="7"/>
  <c r="AE6864" i="7"/>
  <c r="AF6864" i="7" s="1"/>
  <c r="U6856" i="7"/>
  <c r="AE6856" i="7"/>
  <c r="AF6856" i="7" s="1"/>
  <c r="U6848" i="7"/>
  <c r="AE6848" i="7"/>
  <c r="AF6848" i="7" s="1"/>
  <c r="U6840" i="7"/>
  <c r="V6840" i="7" s="1"/>
  <c r="AE6840" i="7"/>
  <c r="AF6840" i="7" s="1"/>
  <c r="U6832" i="7"/>
  <c r="AE6832" i="7"/>
  <c r="AF6832" i="7" s="1"/>
  <c r="U6824" i="7"/>
  <c r="AE6824" i="7"/>
  <c r="AF6824" i="7" s="1"/>
  <c r="U6816" i="7"/>
  <c r="AE6816" i="7"/>
  <c r="AF6816" i="7" s="1"/>
  <c r="U6808" i="7"/>
  <c r="AE6808" i="7"/>
  <c r="AF6808" i="7" s="1"/>
  <c r="U6800" i="7"/>
  <c r="AE6800" i="7"/>
  <c r="AF6800" i="7" s="1"/>
  <c r="U6792" i="7"/>
  <c r="AE6792" i="7"/>
  <c r="AF6792" i="7" s="1"/>
  <c r="U6784" i="7"/>
  <c r="AE6784" i="7"/>
  <c r="AF6784" i="7" s="1"/>
  <c r="U6776" i="7"/>
  <c r="V6776" i="7" s="1"/>
  <c r="AE6776" i="7"/>
  <c r="AF6776" i="7" s="1"/>
  <c r="U6768" i="7"/>
  <c r="AE6768" i="7"/>
  <c r="AF6768" i="7" s="1"/>
  <c r="U6760" i="7"/>
  <c r="AE6760" i="7"/>
  <c r="AF6760" i="7" s="1"/>
  <c r="U6752" i="7"/>
  <c r="AE6752" i="7"/>
  <c r="AF6752" i="7" s="1"/>
  <c r="U6744" i="7"/>
  <c r="AE6744" i="7"/>
  <c r="AF6744" i="7" s="1"/>
  <c r="U6736" i="7"/>
  <c r="AE6736" i="7"/>
  <c r="AF6736" i="7" s="1"/>
  <c r="U6728" i="7"/>
  <c r="AE6728" i="7"/>
  <c r="AF6728" i="7" s="1"/>
  <c r="U6720" i="7"/>
  <c r="AE6720" i="7"/>
  <c r="AF6720" i="7" s="1"/>
  <c r="U6712" i="7"/>
  <c r="V6712" i="7" s="1"/>
  <c r="AE6712" i="7"/>
  <c r="AF6712" i="7" s="1"/>
  <c r="U6704" i="7"/>
  <c r="AE6704" i="7"/>
  <c r="AF6704" i="7" s="1"/>
  <c r="U6696" i="7"/>
  <c r="AE6696" i="7"/>
  <c r="AF6696" i="7" s="1"/>
  <c r="U6688" i="7"/>
  <c r="AE6688" i="7"/>
  <c r="AF6688" i="7" s="1"/>
  <c r="U6680" i="7"/>
  <c r="AE6680" i="7"/>
  <c r="AF6680" i="7" s="1"/>
  <c r="U6672" i="7"/>
  <c r="AE6672" i="7"/>
  <c r="AF6672" i="7" s="1"/>
  <c r="U6664" i="7"/>
  <c r="AE6664" i="7"/>
  <c r="AF6664" i="7" s="1"/>
  <c r="U6656" i="7"/>
  <c r="AE6656" i="7"/>
  <c r="AF6656" i="7" s="1"/>
  <c r="U6648" i="7"/>
  <c r="V6648" i="7" s="1"/>
  <c r="AE6648" i="7"/>
  <c r="AF6648" i="7" s="1"/>
  <c r="U6640" i="7"/>
  <c r="AE6640" i="7"/>
  <c r="AF6640" i="7" s="1"/>
  <c r="U6632" i="7"/>
  <c r="AE6632" i="7"/>
  <c r="AF6632" i="7" s="1"/>
  <c r="U6624" i="7"/>
  <c r="AE6624" i="7"/>
  <c r="AF6624" i="7" s="1"/>
  <c r="U6616" i="7"/>
  <c r="AE6616" i="7"/>
  <c r="AF6616" i="7" s="1"/>
  <c r="U6608" i="7"/>
  <c r="AE6608" i="7"/>
  <c r="AF6608" i="7" s="1"/>
  <c r="U6600" i="7"/>
  <c r="AE6600" i="7"/>
  <c r="AF6600" i="7" s="1"/>
  <c r="U6592" i="7"/>
  <c r="AE6592" i="7"/>
  <c r="AF6592" i="7" s="1"/>
  <c r="U6584" i="7"/>
  <c r="V6584" i="7" s="1"/>
  <c r="AE6584" i="7"/>
  <c r="AF6584" i="7" s="1"/>
  <c r="U6576" i="7"/>
  <c r="AE6576" i="7"/>
  <c r="AF6576" i="7" s="1"/>
  <c r="U6568" i="7"/>
  <c r="AE6568" i="7"/>
  <c r="AF6568" i="7" s="1"/>
  <c r="U6560" i="7"/>
  <c r="AE6560" i="7"/>
  <c r="AF6560" i="7" s="1"/>
  <c r="U6552" i="7"/>
  <c r="AE6552" i="7"/>
  <c r="AF6552" i="7" s="1"/>
  <c r="U6544" i="7"/>
  <c r="AE6544" i="7"/>
  <c r="AF6544" i="7" s="1"/>
  <c r="U6536" i="7"/>
  <c r="AE6536" i="7"/>
  <c r="AF6536" i="7" s="1"/>
  <c r="U6528" i="7"/>
  <c r="AE6528" i="7"/>
  <c r="AF6528" i="7" s="1"/>
  <c r="U6520" i="7"/>
  <c r="V6520" i="7" s="1"/>
  <c r="AE6520" i="7"/>
  <c r="AF6520" i="7" s="1"/>
  <c r="U6512" i="7"/>
  <c r="AE6512" i="7"/>
  <c r="AF6512" i="7" s="1"/>
  <c r="U6504" i="7"/>
  <c r="AE6504" i="7"/>
  <c r="AF6504" i="7" s="1"/>
  <c r="U6496" i="7"/>
  <c r="AE6496" i="7"/>
  <c r="AF6496" i="7" s="1"/>
  <c r="U6488" i="7"/>
  <c r="AE6488" i="7"/>
  <c r="AF6488" i="7" s="1"/>
  <c r="U6480" i="7"/>
  <c r="AE6480" i="7"/>
  <c r="AF6480" i="7" s="1"/>
  <c r="U6472" i="7"/>
  <c r="AE6472" i="7"/>
  <c r="AF6472" i="7" s="1"/>
  <c r="U6464" i="7"/>
  <c r="AE6464" i="7"/>
  <c r="AF6464" i="7" s="1"/>
  <c r="U6456" i="7"/>
  <c r="V6456" i="7" s="1"/>
  <c r="AE6456" i="7"/>
  <c r="AF6456" i="7" s="1"/>
  <c r="U6448" i="7"/>
  <c r="AE6448" i="7"/>
  <c r="AF6448" i="7" s="1"/>
  <c r="U6440" i="7"/>
  <c r="AE6440" i="7"/>
  <c r="AF6440" i="7" s="1"/>
  <c r="U6432" i="7"/>
  <c r="AE6432" i="7"/>
  <c r="AF6432" i="7" s="1"/>
  <c r="U6424" i="7"/>
  <c r="AE6424" i="7"/>
  <c r="AF6424" i="7" s="1"/>
  <c r="U6416" i="7"/>
  <c r="AE6416" i="7"/>
  <c r="AF6416" i="7" s="1"/>
  <c r="U6408" i="7"/>
  <c r="AE6408" i="7"/>
  <c r="AF6408" i="7" s="1"/>
  <c r="U6400" i="7"/>
  <c r="AE6400" i="7"/>
  <c r="AF6400" i="7" s="1"/>
  <c r="U6392" i="7"/>
  <c r="V6392" i="7" s="1"/>
  <c r="AE6392" i="7"/>
  <c r="AF6392" i="7" s="1"/>
  <c r="U6384" i="7"/>
  <c r="AE6384" i="7"/>
  <c r="AF6384" i="7" s="1"/>
  <c r="U6376" i="7"/>
  <c r="AE6376" i="7"/>
  <c r="AF6376" i="7" s="1"/>
  <c r="U6368" i="7"/>
  <c r="AE6368" i="7"/>
  <c r="AF6368" i="7" s="1"/>
  <c r="U6360" i="7"/>
  <c r="AE6360" i="7"/>
  <c r="AF6360" i="7" s="1"/>
  <c r="U6352" i="7"/>
  <c r="AE6352" i="7"/>
  <c r="AF6352" i="7" s="1"/>
  <c r="U6344" i="7"/>
  <c r="AE6344" i="7"/>
  <c r="AF6344" i="7" s="1"/>
  <c r="U6336" i="7"/>
  <c r="AE6336" i="7"/>
  <c r="AF6336" i="7" s="1"/>
  <c r="U6328" i="7"/>
  <c r="V6328" i="7" s="1"/>
  <c r="AE6328" i="7"/>
  <c r="AF6328" i="7" s="1"/>
  <c r="U6320" i="7"/>
  <c r="AE6320" i="7"/>
  <c r="AF6320" i="7" s="1"/>
  <c r="U6312" i="7"/>
  <c r="AE6312" i="7"/>
  <c r="AF6312" i="7" s="1"/>
  <c r="U6304" i="7"/>
  <c r="AE6304" i="7"/>
  <c r="AF6304" i="7" s="1"/>
  <c r="U6296" i="7"/>
  <c r="AE6296" i="7"/>
  <c r="AF6296" i="7" s="1"/>
  <c r="U6288" i="7"/>
  <c r="AE6288" i="7"/>
  <c r="AF6288" i="7" s="1"/>
  <c r="U6280" i="7"/>
  <c r="AE6280" i="7"/>
  <c r="AF6280" i="7" s="1"/>
  <c r="U6272" i="7"/>
  <c r="AE6272" i="7"/>
  <c r="AF6272" i="7" s="1"/>
  <c r="U6264" i="7"/>
  <c r="V6264" i="7" s="1"/>
  <c r="AE6264" i="7"/>
  <c r="AF6264" i="7" s="1"/>
  <c r="U6256" i="7"/>
  <c r="AE6256" i="7"/>
  <c r="AF6256" i="7" s="1"/>
  <c r="U6248" i="7"/>
  <c r="AE6248" i="7"/>
  <c r="AF6248" i="7" s="1"/>
  <c r="U6240" i="7"/>
  <c r="AE6240" i="7"/>
  <c r="AF6240" i="7" s="1"/>
  <c r="U6232" i="7"/>
  <c r="AE6232" i="7"/>
  <c r="AF6232" i="7" s="1"/>
  <c r="U6224" i="7"/>
  <c r="AE6224" i="7"/>
  <c r="AF6224" i="7" s="1"/>
  <c r="U6216" i="7"/>
  <c r="AE6216" i="7"/>
  <c r="AF6216" i="7" s="1"/>
  <c r="U6208" i="7"/>
  <c r="AE6208" i="7"/>
  <c r="AF6208" i="7" s="1"/>
  <c r="U6200" i="7"/>
  <c r="V6200" i="7" s="1"/>
  <c r="AE6200" i="7"/>
  <c r="AF6200" i="7" s="1"/>
  <c r="U6192" i="7"/>
  <c r="AE6192" i="7"/>
  <c r="AF6192" i="7" s="1"/>
  <c r="U6184" i="7"/>
  <c r="AE6184" i="7"/>
  <c r="AF6184" i="7" s="1"/>
  <c r="U6176" i="7"/>
  <c r="AE6176" i="7"/>
  <c r="AF6176" i="7" s="1"/>
  <c r="U6168" i="7"/>
  <c r="AE6168" i="7"/>
  <c r="AF6168" i="7" s="1"/>
  <c r="U6160" i="7"/>
  <c r="AE6160" i="7"/>
  <c r="AF6160" i="7" s="1"/>
  <c r="U6152" i="7"/>
  <c r="AE6152" i="7"/>
  <c r="AF6152" i="7" s="1"/>
  <c r="U6144" i="7"/>
  <c r="AE6144" i="7"/>
  <c r="AF6144" i="7" s="1"/>
  <c r="U6136" i="7"/>
  <c r="V6136" i="7" s="1"/>
  <c r="AE6136" i="7"/>
  <c r="AF6136" i="7" s="1"/>
  <c r="U6128" i="7"/>
  <c r="AE6128" i="7"/>
  <c r="AF6128" i="7" s="1"/>
  <c r="U6120" i="7"/>
  <c r="AE6120" i="7"/>
  <c r="AF6120" i="7" s="1"/>
  <c r="U6112" i="7"/>
  <c r="AE6112" i="7"/>
  <c r="AF6112" i="7" s="1"/>
  <c r="U6104" i="7"/>
  <c r="AE6104" i="7"/>
  <c r="AF6104" i="7" s="1"/>
  <c r="U6096" i="7"/>
  <c r="AE6096" i="7"/>
  <c r="AF6096" i="7" s="1"/>
  <c r="U6088" i="7"/>
  <c r="AE6088" i="7"/>
  <c r="AF6088" i="7" s="1"/>
  <c r="U6080" i="7"/>
  <c r="AE6080" i="7"/>
  <c r="AF6080" i="7" s="1"/>
  <c r="U6072" i="7"/>
  <c r="V6072" i="7" s="1"/>
  <c r="AE6072" i="7"/>
  <c r="AF6072" i="7" s="1"/>
  <c r="U6064" i="7"/>
  <c r="AE6064" i="7"/>
  <c r="AF6064" i="7" s="1"/>
  <c r="U6056" i="7"/>
  <c r="AE6056" i="7"/>
  <c r="AF6056" i="7" s="1"/>
  <c r="U6048" i="7"/>
  <c r="AE6048" i="7"/>
  <c r="AF6048" i="7" s="1"/>
  <c r="U6040" i="7"/>
  <c r="AE6040" i="7"/>
  <c r="AF6040" i="7" s="1"/>
  <c r="U6032" i="7"/>
  <c r="AE6032" i="7"/>
  <c r="AF6032" i="7" s="1"/>
  <c r="U6024" i="7"/>
  <c r="AE6024" i="7"/>
  <c r="AF6024" i="7" s="1"/>
  <c r="U6016" i="7"/>
  <c r="AE6016" i="7"/>
  <c r="AF6016" i="7" s="1"/>
  <c r="U6008" i="7"/>
  <c r="V6008" i="7" s="1"/>
  <c r="AE6008" i="7"/>
  <c r="AF6008" i="7" s="1"/>
  <c r="U6000" i="7"/>
  <c r="AE6000" i="7"/>
  <c r="AF6000" i="7" s="1"/>
  <c r="U5992" i="7"/>
  <c r="AE5992" i="7"/>
  <c r="AF5992" i="7" s="1"/>
  <c r="U5984" i="7"/>
  <c r="AE5984" i="7"/>
  <c r="AF5984" i="7" s="1"/>
  <c r="U5976" i="7"/>
  <c r="AE5976" i="7"/>
  <c r="AF5976" i="7" s="1"/>
  <c r="U5968" i="7"/>
  <c r="AE5968" i="7"/>
  <c r="AF5968" i="7" s="1"/>
  <c r="U5960" i="7"/>
  <c r="AE5960" i="7"/>
  <c r="AF5960" i="7" s="1"/>
  <c r="U5952" i="7"/>
  <c r="AE5952" i="7"/>
  <c r="AF5952" i="7" s="1"/>
  <c r="U5944" i="7"/>
  <c r="V5944" i="7" s="1"/>
  <c r="AE5944" i="7"/>
  <c r="AF5944" i="7" s="1"/>
  <c r="U5936" i="7"/>
  <c r="AE5936" i="7"/>
  <c r="AF5936" i="7" s="1"/>
  <c r="U5928" i="7"/>
  <c r="AE5928" i="7"/>
  <c r="AF5928" i="7" s="1"/>
  <c r="U5920" i="7"/>
  <c r="AE5920" i="7"/>
  <c r="AF5920" i="7" s="1"/>
  <c r="U5912" i="7"/>
  <c r="AE5912" i="7"/>
  <c r="AF5912" i="7" s="1"/>
  <c r="U5904" i="7"/>
  <c r="AE5904" i="7"/>
  <c r="AF5904" i="7" s="1"/>
  <c r="U5896" i="7"/>
  <c r="AE5896" i="7"/>
  <c r="AF5896" i="7" s="1"/>
  <c r="U5888" i="7"/>
  <c r="AE5888" i="7"/>
  <c r="AF5888" i="7" s="1"/>
  <c r="U5880" i="7"/>
  <c r="V5880" i="7" s="1"/>
  <c r="AE5880" i="7"/>
  <c r="AF5880" i="7" s="1"/>
  <c r="U5872" i="7"/>
  <c r="AE5872" i="7"/>
  <c r="AF5872" i="7" s="1"/>
  <c r="U5864" i="7"/>
  <c r="AE5864" i="7"/>
  <c r="AF5864" i="7" s="1"/>
  <c r="U5856" i="7"/>
  <c r="AE5856" i="7"/>
  <c r="AF5856" i="7" s="1"/>
  <c r="U5848" i="7"/>
  <c r="AE5848" i="7"/>
  <c r="AF5848" i="7" s="1"/>
  <c r="U5840" i="7"/>
  <c r="AE5840" i="7"/>
  <c r="AF5840" i="7" s="1"/>
  <c r="U5832" i="7"/>
  <c r="AE5832" i="7"/>
  <c r="AF5832" i="7" s="1"/>
  <c r="U5824" i="7"/>
  <c r="AE5824" i="7"/>
  <c r="AF5824" i="7" s="1"/>
  <c r="U5816" i="7"/>
  <c r="V5816" i="7" s="1"/>
  <c r="AE5816" i="7"/>
  <c r="AF5816" i="7" s="1"/>
  <c r="U5808" i="7"/>
  <c r="AE5808" i="7"/>
  <c r="AF5808" i="7" s="1"/>
  <c r="U5800" i="7"/>
  <c r="AE5800" i="7"/>
  <c r="AF5800" i="7" s="1"/>
  <c r="U5792" i="7"/>
  <c r="AE5792" i="7"/>
  <c r="AF5792" i="7" s="1"/>
  <c r="U5784" i="7"/>
  <c r="AE5784" i="7"/>
  <c r="AF5784" i="7" s="1"/>
  <c r="U5776" i="7"/>
  <c r="AE5776" i="7"/>
  <c r="AF5776" i="7" s="1"/>
  <c r="U5768" i="7"/>
  <c r="AE5768" i="7"/>
  <c r="AF5768" i="7" s="1"/>
  <c r="U5760" i="7"/>
  <c r="AE5760" i="7"/>
  <c r="AF5760" i="7" s="1"/>
  <c r="U5752" i="7"/>
  <c r="V5752" i="7" s="1"/>
  <c r="AE5752" i="7"/>
  <c r="AF5752" i="7" s="1"/>
  <c r="U5744" i="7"/>
  <c r="AE5744" i="7"/>
  <c r="AF5744" i="7" s="1"/>
  <c r="U5736" i="7"/>
  <c r="AE5736" i="7"/>
  <c r="AF5736" i="7" s="1"/>
  <c r="U5728" i="7"/>
  <c r="AE5728" i="7"/>
  <c r="AF5728" i="7" s="1"/>
  <c r="U5720" i="7"/>
  <c r="AE5720" i="7"/>
  <c r="AF5720" i="7" s="1"/>
  <c r="U5712" i="7"/>
  <c r="AE5712" i="7"/>
  <c r="AF5712" i="7" s="1"/>
  <c r="U5704" i="7"/>
  <c r="AE5704" i="7"/>
  <c r="AF5704" i="7" s="1"/>
  <c r="U5696" i="7"/>
  <c r="AE5696" i="7"/>
  <c r="AF5696" i="7" s="1"/>
  <c r="U5688" i="7"/>
  <c r="V5688" i="7" s="1"/>
  <c r="AE5688" i="7"/>
  <c r="AF5688" i="7" s="1"/>
  <c r="U5680" i="7"/>
  <c r="AE5680" i="7"/>
  <c r="AF5680" i="7" s="1"/>
  <c r="U5672" i="7"/>
  <c r="AE5672" i="7"/>
  <c r="AF5672" i="7" s="1"/>
  <c r="U5664" i="7"/>
  <c r="AE5664" i="7"/>
  <c r="AF5664" i="7" s="1"/>
  <c r="U5656" i="7"/>
  <c r="AE5656" i="7"/>
  <c r="AF5656" i="7" s="1"/>
  <c r="U5648" i="7"/>
  <c r="AE5648" i="7"/>
  <c r="AF5648" i="7" s="1"/>
  <c r="U5640" i="7"/>
  <c r="AE5640" i="7"/>
  <c r="AF5640" i="7" s="1"/>
  <c r="U5632" i="7"/>
  <c r="AE5632" i="7"/>
  <c r="AF5632" i="7" s="1"/>
  <c r="U5624" i="7"/>
  <c r="V5624" i="7" s="1"/>
  <c r="AE5624" i="7"/>
  <c r="AF5624" i="7" s="1"/>
  <c r="U5616" i="7"/>
  <c r="AE5616" i="7"/>
  <c r="AF5616" i="7" s="1"/>
  <c r="U5608" i="7"/>
  <c r="AE5608" i="7"/>
  <c r="AF5608" i="7" s="1"/>
  <c r="U5600" i="7"/>
  <c r="AE5600" i="7"/>
  <c r="AF5600" i="7" s="1"/>
  <c r="U5592" i="7"/>
  <c r="AE5592" i="7"/>
  <c r="AF5592" i="7" s="1"/>
  <c r="U5584" i="7"/>
  <c r="AE5584" i="7"/>
  <c r="AF5584" i="7" s="1"/>
  <c r="U5576" i="7"/>
  <c r="AE5576" i="7"/>
  <c r="AF5576" i="7" s="1"/>
  <c r="U5568" i="7"/>
  <c r="AE5568" i="7"/>
  <c r="AF5568" i="7" s="1"/>
  <c r="U5560" i="7"/>
  <c r="V5560" i="7" s="1"/>
  <c r="AE5560" i="7"/>
  <c r="AF5560" i="7" s="1"/>
  <c r="U5552" i="7"/>
  <c r="AE5552" i="7"/>
  <c r="AF5552" i="7" s="1"/>
  <c r="U5544" i="7"/>
  <c r="AE5544" i="7"/>
  <c r="AF5544" i="7" s="1"/>
  <c r="U5536" i="7"/>
  <c r="AE5536" i="7"/>
  <c r="AF5536" i="7" s="1"/>
  <c r="U5528" i="7"/>
  <c r="AE5528" i="7"/>
  <c r="AF5528" i="7" s="1"/>
  <c r="U5520" i="7"/>
  <c r="AE5520" i="7"/>
  <c r="AF5520" i="7" s="1"/>
  <c r="U5512" i="7"/>
  <c r="AE5512" i="7"/>
  <c r="AF5512" i="7" s="1"/>
  <c r="U5504" i="7"/>
  <c r="AE5504" i="7"/>
  <c r="AF5504" i="7" s="1"/>
  <c r="U5496" i="7"/>
  <c r="V5496" i="7" s="1"/>
  <c r="AE5496" i="7"/>
  <c r="AF5496" i="7" s="1"/>
  <c r="U5488" i="7"/>
  <c r="AE5488" i="7"/>
  <c r="AF5488" i="7" s="1"/>
  <c r="U5480" i="7"/>
  <c r="AE5480" i="7"/>
  <c r="AF5480" i="7" s="1"/>
  <c r="U5472" i="7"/>
  <c r="AE5472" i="7"/>
  <c r="AF5472" i="7" s="1"/>
  <c r="U5464" i="7"/>
  <c r="AE5464" i="7"/>
  <c r="AF5464" i="7" s="1"/>
  <c r="U5456" i="7"/>
  <c r="AE5456" i="7"/>
  <c r="AF5456" i="7" s="1"/>
  <c r="U5448" i="7"/>
  <c r="AE5448" i="7"/>
  <c r="AF5448" i="7" s="1"/>
  <c r="U5440" i="7"/>
  <c r="AE5440" i="7"/>
  <c r="AF5440" i="7" s="1"/>
  <c r="U5432" i="7"/>
  <c r="V5432" i="7" s="1"/>
  <c r="AE5432" i="7"/>
  <c r="AF5432" i="7" s="1"/>
  <c r="U5424" i="7"/>
  <c r="AE5424" i="7"/>
  <c r="AF5424" i="7" s="1"/>
  <c r="U5416" i="7"/>
  <c r="AE5416" i="7"/>
  <c r="AF5416" i="7" s="1"/>
  <c r="U5408" i="7"/>
  <c r="AE5408" i="7"/>
  <c r="AF5408" i="7" s="1"/>
  <c r="U5400" i="7"/>
  <c r="AE5400" i="7"/>
  <c r="AF5400" i="7" s="1"/>
  <c r="U5392" i="7"/>
  <c r="AE5392" i="7"/>
  <c r="AF5392" i="7" s="1"/>
  <c r="U5384" i="7"/>
  <c r="AE5384" i="7"/>
  <c r="AF5384" i="7" s="1"/>
  <c r="U5376" i="7"/>
  <c r="AE5376" i="7"/>
  <c r="AF5376" i="7" s="1"/>
  <c r="U5368" i="7"/>
  <c r="V5368" i="7" s="1"/>
  <c r="AE5368" i="7"/>
  <c r="AF5368" i="7" s="1"/>
  <c r="U5360" i="7"/>
  <c r="AE5360" i="7"/>
  <c r="AF5360" i="7" s="1"/>
  <c r="U5352" i="7"/>
  <c r="AE5352" i="7"/>
  <c r="AF5352" i="7" s="1"/>
  <c r="U5344" i="7"/>
  <c r="AE5344" i="7"/>
  <c r="AF5344" i="7" s="1"/>
  <c r="U5336" i="7"/>
  <c r="AE5336" i="7"/>
  <c r="AF5336" i="7" s="1"/>
  <c r="U5328" i="7"/>
  <c r="AE5328" i="7"/>
  <c r="AF5328" i="7" s="1"/>
  <c r="U5320" i="7"/>
  <c r="AE5320" i="7"/>
  <c r="AF5320" i="7" s="1"/>
  <c r="U5312" i="7"/>
  <c r="AE5312" i="7"/>
  <c r="AF5312" i="7" s="1"/>
  <c r="U5304" i="7"/>
  <c r="V5304" i="7" s="1"/>
  <c r="AE5304" i="7"/>
  <c r="AF5304" i="7" s="1"/>
  <c r="U5296" i="7"/>
  <c r="AE5296" i="7"/>
  <c r="AF5296" i="7" s="1"/>
  <c r="U5288" i="7"/>
  <c r="AE5288" i="7"/>
  <c r="AF5288" i="7" s="1"/>
  <c r="U5280" i="7"/>
  <c r="AE5280" i="7"/>
  <c r="AF5280" i="7" s="1"/>
  <c r="U5272" i="7"/>
  <c r="AE5272" i="7"/>
  <c r="AF5272" i="7" s="1"/>
  <c r="U5264" i="7"/>
  <c r="AE5264" i="7"/>
  <c r="AF5264" i="7" s="1"/>
  <c r="U5256" i="7"/>
  <c r="AE5256" i="7"/>
  <c r="AF5256" i="7" s="1"/>
  <c r="U5248" i="7"/>
  <c r="AE5248" i="7"/>
  <c r="AF5248" i="7" s="1"/>
  <c r="U5240" i="7"/>
  <c r="V5240" i="7" s="1"/>
  <c r="AE5240" i="7"/>
  <c r="AF5240" i="7" s="1"/>
  <c r="U5232" i="7"/>
  <c r="AE5232" i="7"/>
  <c r="AF5232" i="7" s="1"/>
  <c r="U5224" i="7"/>
  <c r="AE5224" i="7"/>
  <c r="AF5224" i="7" s="1"/>
  <c r="U5216" i="7"/>
  <c r="AE5216" i="7"/>
  <c r="AF5216" i="7" s="1"/>
  <c r="U5208" i="7"/>
  <c r="AE5208" i="7"/>
  <c r="AF5208" i="7" s="1"/>
  <c r="U5200" i="7"/>
  <c r="AE5200" i="7"/>
  <c r="AF5200" i="7" s="1"/>
  <c r="U5192" i="7"/>
  <c r="AE5192" i="7"/>
  <c r="AF5192" i="7" s="1"/>
  <c r="U5184" i="7"/>
  <c r="AE5184" i="7"/>
  <c r="AF5184" i="7" s="1"/>
  <c r="U5176" i="7"/>
  <c r="V5176" i="7" s="1"/>
  <c r="AE5176" i="7"/>
  <c r="AF5176" i="7" s="1"/>
  <c r="U5168" i="7"/>
  <c r="AE5168" i="7"/>
  <c r="AF5168" i="7" s="1"/>
  <c r="U5160" i="7"/>
  <c r="AE5160" i="7"/>
  <c r="AF5160" i="7" s="1"/>
  <c r="U5152" i="7"/>
  <c r="AE5152" i="7"/>
  <c r="AF5152" i="7" s="1"/>
  <c r="U5144" i="7"/>
  <c r="AE5144" i="7"/>
  <c r="AF5144" i="7" s="1"/>
  <c r="U5136" i="7"/>
  <c r="AE5136" i="7"/>
  <c r="AF5136" i="7" s="1"/>
  <c r="U5128" i="7"/>
  <c r="AE5128" i="7"/>
  <c r="AF5128" i="7" s="1"/>
  <c r="U5120" i="7"/>
  <c r="AE5120" i="7"/>
  <c r="AF5120" i="7" s="1"/>
  <c r="U5112" i="7"/>
  <c r="V5112" i="7" s="1"/>
  <c r="AE5112" i="7"/>
  <c r="AF5112" i="7" s="1"/>
  <c r="U5104" i="7"/>
  <c r="AE5104" i="7"/>
  <c r="AF5104" i="7" s="1"/>
  <c r="U5096" i="7"/>
  <c r="AE5096" i="7"/>
  <c r="AF5096" i="7" s="1"/>
  <c r="U5088" i="7"/>
  <c r="AE5088" i="7"/>
  <c r="AF5088" i="7" s="1"/>
  <c r="U5080" i="7"/>
  <c r="AE5080" i="7"/>
  <c r="AF5080" i="7" s="1"/>
  <c r="U5072" i="7"/>
  <c r="AE5072" i="7"/>
  <c r="AF5072" i="7" s="1"/>
  <c r="U5064" i="7"/>
  <c r="AE5064" i="7"/>
  <c r="AF5064" i="7" s="1"/>
  <c r="U5056" i="7"/>
  <c r="AE5056" i="7"/>
  <c r="AF5056" i="7" s="1"/>
  <c r="U5048" i="7"/>
  <c r="V5048" i="7" s="1"/>
  <c r="AE5048" i="7"/>
  <c r="AF5048" i="7" s="1"/>
  <c r="U5040" i="7"/>
  <c r="AE5040" i="7"/>
  <c r="AF5040" i="7" s="1"/>
  <c r="U5032" i="7"/>
  <c r="AE5032" i="7"/>
  <c r="AF5032" i="7" s="1"/>
  <c r="U5024" i="7"/>
  <c r="AE5024" i="7"/>
  <c r="AF5024" i="7" s="1"/>
  <c r="U5016" i="7"/>
  <c r="AE5016" i="7"/>
  <c r="AF5016" i="7" s="1"/>
  <c r="U5008" i="7"/>
  <c r="AE5008" i="7"/>
  <c r="AF5008" i="7" s="1"/>
  <c r="U5000" i="7"/>
  <c r="AE5000" i="7"/>
  <c r="AF5000" i="7" s="1"/>
  <c r="U4992" i="7"/>
  <c r="AE4992" i="7"/>
  <c r="AF4992" i="7" s="1"/>
  <c r="U4984" i="7"/>
  <c r="V4984" i="7" s="1"/>
  <c r="AE4984" i="7"/>
  <c r="AF4984" i="7" s="1"/>
  <c r="U4976" i="7"/>
  <c r="AE4976" i="7"/>
  <c r="AF4976" i="7" s="1"/>
  <c r="U4968" i="7"/>
  <c r="AE4968" i="7"/>
  <c r="AF4968" i="7" s="1"/>
  <c r="U4960" i="7"/>
  <c r="AE4960" i="7"/>
  <c r="AF4960" i="7" s="1"/>
  <c r="U4952" i="7"/>
  <c r="AE4952" i="7"/>
  <c r="AF4952" i="7" s="1"/>
  <c r="U4944" i="7"/>
  <c r="AE4944" i="7"/>
  <c r="AF4944" i="7" s="1"/>
  <c r="U4936" i="7"/>
  <c r="AE4936" i="7"/>
  <c r="AF4936" i="7" s="1"/>
  <c r="U4928" i="7"/>
  <c r="AE4928" i="7"/>
  <c r="AF4928" i="7" s="1"/>
  <c r="U4920" i="7"/>
  <c r="V4920" i="7" s="1"/>
  <c r="AE4920" i="7"/>
  <c r="AF4920" i="7" s="1"/>
  <c r="U4912" i="7"/>
  <c r="AE4912" i="7"/>
  <c r="AF4912" i="7" s="1"/>
  <c r="U4904" i="7"/>
  <c r="AE4904" i="7"/>
  <c r="AF4904" i="7" s="1"/>
  <c r="U4896" i="7"/>
  <c r="AE4896" i="7"/>
  <c r="AF4896" i="7" s="1"/>
  <c r="U4888" i="7"/>
  <c r="AE4888" i="7"/>
  <c r="AF4888" i="7" s="1"/>
  <c r="U4880" i="7"/>
  <c r="AE4880" i="7"/>
  <c r="AF4880" i="7" s="1"/>
  <c r="U4872" i="7"/>
  <c r="AE4872" i="7"/>
  <c r="AF4872" i="7" s="1"/>
  <c r="U4864" i="7"/>
  <c r="AE4864" i="7"/>
  <c r="AF4864" i="7" s="1"/>
  <c r="U4856" i="7"/>
  <c r="V4856" i="7" s="1"/>
  <c r="AE4856" i="7"/>
  <c r="AF4856" i="7" s="1"/>
  <c r="U4848" i="7"/>
  <c r="AE4848" i="7"/>
  <c r="AF4848" i="7" s="1"/>
  <c r="U4840" i="7"/>
  <c r="AE4840" i="7"/>
  <c r="AF4840" i="7" s="1"/>
  <c r="U4832" i="7"/>
  <c r="AE4832" i="7"/>
  <c r="AF4832" i="7" s="1"/>
  <c r="U4824" i="7"/>
  <c r="AE4824" i="7"/>
  <c r="AF4824" i="7" s="1"/>
  <c r="U4816" i="7"/>
  <c r="AE4816" i="7"/>
  <c r="AF4816" i="7" s="1"/>
  <c r="U4808" i="7"/>
  <c r="AE4808" i="7"/>
  <c r="AF4808" i="7" s="1"/>
  <c r="U4800" i="7"/>
  <c r="AE4800" i="7"/>
  <c r="AF4800" i="7" s="1"/>
  <c r="U4792" i="7"/>
  <c r="V4792" i="7" s="1"/>
  <c r="AE4792" i="7"/>
  <c r="AF4792" i="7" s="1"/>
  <c r="U4784" i="7"/>
  <c r="AE4784" i="7"/>
  <c r="AF4784" i="7" s="1"/>
  <c r="U4776" i="7"/>
  <c r="AE4776" i="7"/>
  <c r="AF4776" i="7" s="1"/>
  <c r="U4768" i="7"/>
  <c r="AE4768" i="7"/>
  <c r="AF4768" i="7" s="1"/>
  <c r="U4760" i="7"/>
  <c r="AE4760" i="7"/>
  <c r="AF4760" i="7" s="1"/>
  <c r="U4752" i="7"/>
  <c r="AE4752" i="7"/>
  <c r="AF4752" i="7" s="1"/>
  <c r="U4744" i="7"/>
  <c r="AE4744" i="7"/>
  <c r="AF4744" i="7" s="1"/>
  <c r="U4736" i="7"/>
  <c r="AE4736" i="7"/>
  <c r="AF4736" i="7" s="1"/>
  <c r="U4728" i="7"/>
  <c r="V4728" i="7" s="1"/>
  <c r="AE4728" i="7"/>
  <c r="AF4728" i="7" s="1"/>
  <c r="U4720" i="7"/>
  <c r="AE4720" i="7"/>
  <c r="AF4720" i="7" s="1"/>
  <c r="U4712" i="7"/>
  <c r="AE4712" i="7"/>
  <c r="AF4712" i="7" s="1"/>
  <c r="U4704" i="7"/>
  <c r="AE4704" i="7"/>
  <c r="AF4704" i="7" s="1"/>
  <c r="U4696" i="7"/>
  <c r="AE4696" i="7"/>
  <c r="AF4696" i="7" s="1"/>
  <c r="U4688" i="7"/>
  <c r="AE4688" i="7"/>
  <c r="AF4688" i="7" s="1"/>
  <c r="U4680" i="7"/>
  <c r="AE4680" i="7"/>
  <c r="AF4680" i="7" s="1"/>
  <c r="U4672" i="7"/>
  <c r="AE4672" i="7"/>
  <c r="AF4672" i="7" s="1"/>
  <c r="U4664" i="7"/>
  <c r="V4664" i="7" s="1"/>
  <c r="AE4664" i="7"/>
  <c r="AF4664" i="7" s="1"/>
  <c r="U4656" i="7"/>
  <c r="AE4656" i="7"/>
  <c r="AF4656" i="7" s="1"/>
  <c r="U4648" i="7"/>
  <c r="AE4648" i="7"/>
  <c r="AF4648" i="7" s="1"/>
  <c r="U4640" i="7"/>
  <c r="AE4640" i="7"/>
  <c r="AF4640" i="7" s="1"/>
  <c r="U4632" i="7"/>
  <c r="AE4632" i="7"/>
  <c r="AF4632" i="7" s="1"/>
  <c r="U4624" i="7"/>
  <c r="AE4624" i="7"/>
  <c r="AF4624" i="7" s="1"/>
  <c r="U4616" i="7"/>
  <c r="AE4616" i="7"/>
  <c r="AF4616" i="7" s="1"/>
  <c r="U4608" i="7"/>
  <c r="AE4608" i="7"/>
  <c r="AF4608" i="7" s="1"/>
  <c r="U4600" i="7"/>
  <c r="V4600" i="7" s="1"/>
  <c r="AE4600" i="7"/>
  <c r="AF4600" i="7" s="1"/>
  <c r="U4592" i="7"/>
  <c r="AE4592" i="7"/>
  <c r="AF4592" i="7" s="1"/>
  <c r="U4584" i="7"/>
  <c r="AE4584" i="7"/>
  <c r="AF4584" i="7" s="1"/>
  <c r="U4576" i="7"/>
  <c r="AE4576" i="7"/>
  <c r="AF4576" i="7" s="1"/>
  <c r="U4568" i="7"/>
  <c r="AE4568" i="7"/>
  <c r="AF4568" i="7" s="1"/>
  <c r="U4560" i="7"/>
  <c r="AE4560" i="7"/>
  <c r="AF4560" i="7" s="1"/>
  <c r="U4552" i="7"/>
  <c r="AE4552" i="7"/>
  <c r="AF4552" i="7" s="1"/>
  <c r="U4544" i="7"/>
  <c r="AE4544" i="7"/>
  <c r="AF4544" i="7" s="1"/>
  <c r="U4536" i="7"/>
  <c r="V4536" i="7" s="1"/>
  <c r="AE4536" i="7"/>
  <c r="AF4536" i="7" s="1"/>
  <c r="U4528" i="7"/>
  <c r="AE4528" i="7"/>
  <c r="AF4528" i="7" s="1"/>
  <c r="U4520" i="7"/>
  <c r="AE4520" i="7"/>
  <c r="AF4520" i="7" s="1"/>
  <c r="U4512" i="7"/>
  <c r="AE4512" i="7"/>
  <c r="AF4512" i="7" s="1"/>
  <c r="U4504" i="7"/>
  <c r="AE4504" i="7"/>
  <c r="AF4504" i="7" s="1"/>
  <c r="U4496" i="7"/>
  <c r="AE4496" i="7"/>
  <c r="AF4496" i="7" s="1"/>
  <c r="U4488" i="7"/>
  <c r="AE4488" i="7"/>
  <c r="AF4488" i="7" s="1"/>
  <c r="U4480" i="7"/>
  <c r="AE4480" i="7"/>
  <c r="AF4480" i="7" s="1"/>
  <c r="U4472" i="7"/>
  <c r="V4472" i="7" s="1"/>
  <c r="AE4472" i="7"/>
  <c r="AF4472" i="7" s="1"/>
  <c r="U4464" i="7"/>
  <c r="AE4464" i="7"/>
  <c r="AF4464" i="7" s="1"/>
  <c r="U4456" i="7"/>
  <c r="AE4456" i="7"/>
  <c r="AF4456" i="7" s="1"/>
  <c r="U4448" i="7"/>
  <c r="AE4448" i="7"/>
  <c r="AF4448" i="7" s="1"/>
  <c r="U4440" i="7"/>
  <c r="AE4440" i="7"/>
  <c r="AF4440" i="7" s="1"/>
  <c r="U4432" i="7"/>
  <c r="AE4432" i="7"/>
  <c r="AF4432" i="7" s="1"/>
  <c r="U4424" i="7"/>
  <c r="AE4424" i="7"/>
  <c r="AF4424" i="7" s="1"/>
  <c r="U4416" i="7"/>
  <c r="AE4416" i="7"/>
  <c r="AF4416" i="7" s="1"/>
  <c r="U4408" i="7"/>
  <c r="V4408" i="7" s="1"/>
  <c r="AE4408" i="7"/>
  <c r="AF4408" i="7" s="1"/>
  <c r="U4400" i="7"/>
  <c r="AE4400" i="7"/>
  <c r="AF4400" i="7" s="1"/>
  <c r="U4392" i="7"/>
  <c r="AE4392" i="7"/>
  <c r="AF4392" i="7" s="1"/>
  <c r="U4384" i="7"/>
  <c r="AE4384" i="7"/>
  <c r="AF4384" i="7" s="1"/>
  <c r="U4376" i="7"/>
  <c r="AE4376" i="7"/>
  <c r="AF4376" i="7" s="1"/>
  <c r="U4368" i="7"/>
  <c r="AE4368" i="7"/>
  <c r="AF4368" i="7" s="1"/>
  <c r="U4360" i="7"/>
  <c r="AE4360" i="7"/>
  <c r="U4352" i="7"/>
  <c r="AE4352" i="7"/>
  <c r="AF4352" i="7" s="1"/>
  <c r="U4344" i="7"/>
  <c r="V4344" i="7" s="1"/>
  <c r="AE4344" i="7"/>
  <c r="AF4344" i="7" s="1"/>
  <c r="U4336" i="7"/>
  <c r="AE4336" i="7"/>
  <c r="AF4336" i="7" s="1"/>
  <c r="U4328" i="7"/>
  <c r="AE4328" i="7"/>
  <c r="AF4328" i="7" s="1"/>
  <c r="U4320" i="7"/>
  <c r="AE4320" i="7"/>
  <c r="AF4320" i="7" s="1"/>
  <c r="U4312" i="7"/>
  <c r="AE4312" i="7"/>
  <c r="AF4312" i="7" s="1"/>
  <c r="U4304" i="7"/>
  <c r="AE4304" i="7"/>
  <c r="AF4304" i="7" s="1"/>
  <c r="U4296" i="7"/>
  <c r="AE4296" i="7"/>
  <c r="AF4296" i="7" s="1"/>
  <c r="U4288" i="7"/>
  <c r="AE4288" i="7"/>
  <c r="AF4288" i="7" s="1"/>
  <c r="U4280" i="7"/>
  <c r="V4280" i="7" s="1"/>
  <c r="AE4280" i="7"/>
  <c r="AF4280" i="7" s="1"/>
  <c r="U4272" i="7"/>
  <c r="AE4272" i="7"/>
  <c r="AF4272" i="7" s="1"/>
  <c r="U4264" i="7"/>
  <c r="AE4264" i="7"/>
  <c r="AF4264" i="7" s="1"/>
  <c r="U4256" i="7"/>
  <c r="AE4256" i="7"/>
  <c r="AF4256" i="7" s="1"/>
  <c r="U4248" i="7"/>
  <c r="AE4248" i="7"/>
  <c r="AF4248" i="7" s="1"/>
  <c r="U4240" i="7"/>
  <c r="AE4240" i="7"/>
  <c r="AF4240" i="7" s="1"/>
  <c r="U4232" i="7"/>
  <c r="AE4232" i="7"/>
  <c r="U4224" i="7"/>
  <c r="AE4224" i="7"/>
  <c r="AF4224" i="7" s="1"/>
  <c r="U4216" i="7"/>
  <c r="V4216" i="7" s="1"/>
  <c r="AE4216" i="7"/>
  <c r="U4208" i="7"/>
  <c r="AE4208" i="7"/>
  <c r="AF4208" i="7" s="1"/>
  <c r="U4200" i="7"/>
  <c r="AE4200" i="7"/>
  <c r="U4192" i="7"/>
  <c r="AE4192" i="7"/>
  <c r="AF4192" i="7" s="1"/>
  <c r="U4184" i="7"/>
  <c r="AE4184" i="7"/>
  <c r="U4176" i="7"/>
  <c r="AE4176" i="7"/>
  <c r="AF4176" i="7" s="1"/>
  <c r="U4168" i="7"/>
  <c r="AE4168" i="7"/>
  <c r="U4160" i="7"/>
  <c r="AE4160" i="7"/>
  <c r="AF4160" i="7" s="1"/>
  <c r="U4152" i="7"/>
  <c r="V4152" i="7" s="1"/>
  <c r="AE4152" i="7"/>
  <c r="U4144" i="7"/>
  <c r="AE4144" i="7"/>
  <c r="AF4144" i="7" s="1"/>
  <c r="U4136" i="7"/>
  <c r="AE4136" i="7"/>
  <c r="U4128" i="7"/>
  <c r="AE4128" i="7"/>
  <c r="AF4128" i="7" s="1"/>
  <c r="U4120" i="7"/>
  <c r="AE4120" i="7"/>
  <c r="U4112" i="7"/>
  <c r="AE4112" i="7"/>
  <c r="AF4112" i="7" s="1"/>
  <c r="U4104" i="7"/>
  <c r="AE4104" i="7"/>
  <c r="U4096" i="7"/>
  <c r="AE4096" i="7"/>
  <c r="AF4096" i="7" s="1"/>
  <c r="U4088" i="7"/>
  <c r="V4088" i="7" s="1"/>
  <c r="AE4088" i="7"/>
  <c r="U4080" i="7"/>
  <c r="AE4080" i="7"/>
  <c r="AF4080" i="7" s="1"/>
  <c r="U4072" i="7"/>
  <c r="AE4072" i="7"/>
  <c r="U4064" i="7"/>
  <c r="AE4064" i="7"/>
  <c r="AF4064" i="7" s="1"/>
  <c r="U4056" i="7"/>
  <c r="AE4056" i="7"/>
  <c r="U4048" i="7"/>
  <c r="AE4048" i="7"/>
  <c r="AF4048" i="7" s="1"/>
  <c r="U4040" i="7"/>
  <c r="AE4040" i="7"/>
  <c r="U4032" i="7"/>
  <c r="AE4032" i="7"/>
  <c r="AF4032" i="7" s="1"/>
  <c r="U4024" i="7"/>
  <c r="V4024" i="7" s="1"/>
  <c r="AE4024" i="7"/>
  <c r="U4016" i="7"/>
  <c r="AE4016" i="7"/>
  <c r="AF4016" i="7" s="1"/>
  <c r="U4008" i="7"/>
  <c r="AE4008" i="7"/>
  <c r="U4000" i="7"/>
  <c r="AE4000" i="7"/>
  <c r="AF4000" i="7" s="1"/>
  <c r="U3992" i="7"/>
  <c r="AE3992" i="7"/>
  <c r="U3984" i="7"/>
  <c r="AE3984" i="7"/>
  <c r="AF3984" i="7" s="1"/>
  <c r="U3976" i="7"/>
  <c r="AE3976" i="7"/>
  <c r="U3968" i="7"/>
  <c r="AE3968" i="7"/>
  <c r="AF3968" i="7" s="1"/>
  <c r="U3960" i="7"/>
  <c r="V3960" i="7" s="1"/>
  <c r="AE3960" i="7"/>
  <c r="U3952" i="7"/>
  <c r="AE3952" i="7"/>
  <c r="AF3952" i="7" s="1"/>
  <c r="U3944" i="7"/>
  <c r="AE3944" i="7"/>
  <c r="U3936" i="7"/>
  <c r="AE3936" i="7"/>
  <c r="AF3936" i="7" s="1"/>
  <c r="U3928" i="7"/>
  <c r="AE3928" i="7"/>
  <c r="U3920" i="7"/>
  <c r="AE3920" i="7"/>
  <c r="AF3920" i="7" s="1"/>
  <c r="U3912" i="7"/>
  <c r="AE3912" i="7"/>
  <c r="U3904" i="7"/>
  <c r="AE3904" i="7"/>
  <c r="AF3904" i="7" s="1"/>
  <c r="U3896" i="7"/>
  <c r="V3896" i="7" s="1"/>
  <c r="AE3896" i="7"/>
  <c r="U3888" i="7"/>
  <c r="AE3888" i="7"/>
  <c r="AF3888" i="7" s="1"/>
  <c r="U3880" i="7"/>
  <c r="AE3880" i="7"/>
  <c r="U3872" i="7"/>
  <c r="AE3872" i="7"/>
  <c r="AF3872" i="7" s="1"/>
  <c r="U3864" i="7"/>
  <c r="V3864" i="7" s="1"/>
  <c r="AE3864" i="7"/>
  <c r="U3856" i="7"/>
  <c r="AE3856" i="7"/>
  <c r="AF3856" i="7" s="1"/>
  <c r="U3848" i="7"/>
  <c r="AE3848" i="7"/>
  <c r="U3840" i="7"/>
  <c r="AE3840" i="7"/>
  <c r="AF3840" i="7" s="1"/>
  <c r="U3832" i="7"/>
  <c r="V3832" i="7" s="1"/>
  <c r="AE3832" i="7"/>
  <c r="U3824" i="7"/>
  <c r="AE3824" i="7"/>
  <c r="AF3824" i="7" s="1"/>
  <c r="U3816" i="7"/>
  <c r="AE3816" i="7"/>
  <c r="U3808" i="7"/>
  <c r="AE3808" i="7"/>
  <c r="AF3808" i="7" s="1"/>
  <c r="U3800" i="7"/>
  <c r="V3800" i="7" s="1"/>
  <c r="AE3800" i="7"/>
  <c r="U3792" i="7"/>
  <c r="AE3792" i="7"/>
  <c r="AF3792" i="7" s="1"/>
  <c r="U3784" i="7"/>
  <c r="AE3784" i="7"/>
  <c r="U3776" i="7"/>
  <c r="AE3776" i="7"/>
  <c r="AF3776" i="7" s="1"/>
  <c r="U3768" i="7"/>
  <c r="V3768" i="7" s="1"/>
  <c r="AE3768" i="7"/>
  <c r="U3760" i="7"/>
  <c r="AE3760" i="7"/>
  <c r="AF3760" i="7" s="1"/>
  <c r="U3752" i="7"/>
  <c r="AE3752" i="7"/>
  <c r="U3744" i="7"/>
  <c r="AE3744" i="7"/>
  <c r="AF3744" i="7" s="1"/>
  <c r="U3736" i="7"/>
  <c r="V3736" i="7" s="1"/>
  <c r="AE3736" i="7"/>
  <c r="U3728" i="7"/>
  <c r="AE3728" i="7"/>
  <c r="AF3728" i="7" s="1"/>
  <c r="U3720" i="7"/>
  <c r="AE3720" i="7"/>
  <c r="U3712" i="7"/>
  <c r="AE3712" i="7"/>
  <c r="AF3712" i="7" s="1"/>
  <c r="U3704" i="7"/>
  <c r="V3704" i="7" s="1"/>
  <c r="AE3704" i="7"/>
  <c r="U3696" i="7"/>
  <c r="AE3696" i="7"/>
  <c r="AF3696" i="7" s="1"/>
  <c r="U3688" i="7"/>
  <c r="AE3688" i="7"/>
  <c r="U3680" i="7"/>
  <c r="AE3680" i="7"/>
  <c r="AF3680" i="7" s="1"/>
  <c r="U3672" i="7"/>
  <c r="V3672" i="7" s="1"/>
  <c r="AE3672" i="7"/>
  <c r="U3664" i="7"/>
  <c r="AE3664" i="7"/>
  <c r="AF3664" i="7" s="1"/>
  <c r="U3656" i="7"/>
  <c r="AE3656" i="7"/>
  <c r="U3648" i="7"/>
  <c r="AE3648" i="7"/>
  <c r="AF3648" i="7" s="1"/>
  <c r="U3640" i="7"/>
  <c r="V3640" i="7" s="1"/>
  <c r="AE3640" i="7"/>
  <c r="U3632" i="7"/>
  <c r="AE3632" i="7"/>
  <c r="AF3632" i="7" s="1"/>
  <c r="U3624" i="7"/>
  <c r="AE3624" i="7"/>
  <c r="U3616" i="7"/>
  <c r="AE3616" i="7"/>
  <c r="AF3616" i="7" s="1"/>
  <c r="U3608" i="7"/>
  <c r="V3608" i="7" s="1"/>
  <c r="AE3608" i="7"/>
  <c r="U3600" i="7"/>
  <c r="AE3600" i="7"/>
  <c r="AF3600" i="7" s="1"/>
  <c r="U3592" i="7"/>
  <c r="AE3592" i="7"/>
  <c r="U3584" i="7"/>
  <c r="AE3584" i="7"/>
  <c r="AF3584" i="7" s="1"/>
  <c r="U3576" i="7"/>
  <c r="V3576" i="7" s="1"/>
  <c r="AE3576" i="7"/>
  <c r="U3568" i="7"/>
  <c r="AE3568" i="7"/>
  <c r="AF3568" i="7" s="1"/>
  <c r="U3560" i="7"/>
  <c r="AE3560" i="7"/>
  <c r="U3552" i="7"/>
  <c r="AE3552" i="7"/>
  <c r="AF3552" i="7" s="1"/>
  <c r="U3544" i="7"/>
  <c r="V3544" i="7" s="1"/>
  <c r="AE3544" i="7"/>
  <c r="U3536" i="7"/>
  <c r="AE3536" i="7"/>
  <c r="AF3536" i="7" s="1"/>
  <c r="U3528" i="7"/>
  <c r="AE3528" i="7"/>
  <c r="U3520" i="7"/>
  <c r="AE3520" i="7"/>
  <c r="AF3520" i="7" s="1"/>
  <c r="U3512" i="7"/>
  <c r="V3512" i="7" s="1"/>
  <c r="AE3512" i="7"/>
  <c r="U3504" i="7"/>
  <c r="AE3504" i="7"/>
  <c r="AF3504" i="7" s="1"/>
  <c r="U3496" i="7"/>
  <c r="AE3496" i="7"/>
  <c r="U3488" i="7"/>
  <c r="AE3488" i="7"/>
  <c r="AF3488" i="7" s="1"/>
  <c r="U3480" i="7"/>
  <c r="V3480" i="7" s="1"/>
  <c r="AE3480" i="7"/>
  <c r="U3472" i="7"/>
  <c r="AE3472" i="7"/>
  <c r="AF3472" i="7" s="1"/>
  <c r="U3464" i="7"/>
  <c r="AE3464" i="7"/>
  <c r="U3456" i="7"/>
  <c r="AE3456" i="7"/>
  <c r="AF3456" i="7" s="1"/>
  <c r="U3448" i="7"/>
  <c r="V3448" i="7" s="1"/>
  <c r="AE3448" i="7"/>
  <c r="U3440" i="7"/>
  <c r="AE3440" i="7"/>
  <c r="AF3440" i="7" s="1"/>
  <c r="U3432" i="7"/>
  <c r="AE3432" i="7"/>
  <c r="U3424" i="7"/>
  <c r="AE3424" i="7"/>
  <c r="AF3424" i="7" s="1"/>
  <c r="U3416" i="7"/>
  <c r="V3416" i="7" s="1"/>
  <c r="AE3416" i="7"/>
  <c r="U3408" i="7"/>
  <c r="AE3408" i="7"/>
  <c r="AF3408" i="7" s="1"/>
  <c r="U3400" i="7"/>
  <c r="AE3400" i="7"/>
  <c r="U3392" i="7"/>
  <c r="AE3392" i="7"/>
  <c r="AF3392" i="7" s="1"/>
  <c r="U3384" i="7"/>
  <c r="V3384" i="7" s="1"/>
  <c r="AE3384" i="7"/>
  <c r="U3376" i="7"/>
  <c r="AE3376" i="7"/>
  <c r="AF3376" i="7" s="1"/>
  <c r="U3368" i="7"/>
  <c r="AE3368" i="7"/>
  <c r="U3360" i="7"/>
  <c r="AE3360" i="7"/>
  <c r="AF3360" i="7" s="1"/>
  <c r="U3352" i="7"/>
  <c r="V3352" i="7" s="1"/>
  <c r="AE3352" i="7"/>
  <c r="U3344" i="7"/>
  <c r="AE3344" i="7"/>
  <c r="AF3344" i="7" s="1"/>
  <c r="U3336" i="7"/>
  <c r="AE3336" i="7"/>
  <c r="U3328" i="7"/>
  <c r="AE3328" i="7"/>
  <c r="AF3328" i="7" s="1"/>
  <c r="U3320" i="7"/>
  <c r="V3320" i="7" s="1"/>
  <c r="AE3320" i="7"/>
  <c r="U3312" i="7"/>
  <c r="AE3312" i="7"/>
  <c r="AF3312" i="7" s="1"/>
  <c r="U3304" i="7"/>
  <c r="AE3304" i="7"/>
  <c r="U3296" i="7"/>
  <c r="AE3296" i="7"/>
  <c r="AF3296" i="7" s="1"/>
  <c r="U3288" i="7"/>
  <c r="V3288" i="7" s="1"/>
  <c r="AE3288" i="7"/>
  <c r="U3280" i="7"/>
  <c r="AE3280" i="7"/>
  <c r="AF3280" i="7" s="1"/>
  <c r="U3272" i="7"/>
  <c r="AE3272" i="7"/>
  <c r="U3264" i="7"/>
  <c r="AE3264" i="7"/>
  <c r="AF3264" i="7" s="1"/>
  <c r="U3256" i="7"/>
  <c r="AE3256" i="7"/>
  <c r="U3248" i="7"/>
  <c r="AE3248" i="7"/>
  <c r="AF3248" i="7" s="1"/>
  <c r="U3240" i="7"/>
  <c r="AE3240" i="7"/>
  <c r="U3232" i="7"/>
  <c r="AE3232" i="7"/>
  <c r="AF3232" i="7" s="1"/>
  <c r="U3224" i="7"/>
  <c r="V3224" i="7" s="1"/>
  <c r="AE3224" i="7"/>
  <c r="U3216" i="7"/>
  <c r="AE3216" i="7"/>
  <c r="AF3216" i="7" s="1"/>
  <c r="U3208" i="7"/>
  <c r="AE3208" i="7"/>
  <c r="U3200" i="7"/>
  <c r="AE3200" i="7"/>
  <c r="AF3200" i="7" s="1"/>
  <c r="U3192" i="7"/>
  <c r="AE3192" i="7"/>
  <c r="U3184" i="7"/>
  <c r="AE3184" i="7"/>
  <c r="AF3184" i="7" s="1"/>
  <c r="U3176" i="7"/>
  <c r="AE3176" i="7"/>
  <c r="U3168" i="7"/>
  <c r="AE3168" i="7"/>
  <c r="AF3168" i="7" s="1"/>
  <c r="U3160" i="7"/>
  <c r="V3160" i="7" s="1"/>
  <c r="AE3160" i="7"/>
  <c r="U3152" i="7"/>
  <c r="AE3152" i="7"/>
  <c r="AF3152" i="7" s="1"/>
  <c r="U3144" i="7"/>
  <c r="AE3144" i="7"/>
  <c r="U3136" i="7"/>
  <c r="AE3136" i="7"/>
  <c r="AF3136" i="7" s="1"/>
  <c r="U3128" i="7"/>
  <c r="AE3128" i="7"/>
  <c r="U3120" i="7"/>
  <c r="AE3120" i="7"/>
  <c r="AF3120" i="7" s="1"/>
  <c r="U3112" i="7"/>
  <c r="AE3112" i="7"/>
  <c r="U3104" i="7"/>
  <c r="AE3104" i="7"/>
  <c r="AF3104" i="7" s="1"/>
  <c r="U3096" i="7"/>
  <c r="V3096" i="7" s="1"/>
  <c r="AE3096" i="7"/>
  <c r="U3088" i="7"/>
  <c r="AE3088" i="7"/>
  <c r="AF3088" i="7" s="1"/>
  <c r="U3080" i="7"/>
  <c r="AE3080" i="7"/>
  <c r="U3072" i="7"/>
  <c r="AE3072" i="7"/>
  <c r="AF3072" i="7" s="1"/>
  <c r="U3064" i="7"/>
  <c r="AE3064" i="7"/>
  <c r="U3056" i="7"/>
  <c r="AE3056" i="7"/>
  <c r="AF3056" i="7" s="1"/>
  <c r="U3048" i="7"/>
  <c r="AE3048" i="7"/>
  <c r="U3040" i="7"/>
  <c r="AE3040" i="7"/>
  <c r="AF3040" i="7" s="1"/>
  <c r="U3032" i="7"/>
  <c r="V3032" i="7" s="1"/>
  <c r="AE3032" i="7"/>
  <c r="U3024" i="7"/>
  <c r="AE3024" i="7"/>
  <c r="AF3024" i="7" s="1"/>
  <c r="U3016" i="7"/>
  <c r="AE3016" i="7"/>
  <c r="U3008" i="7"/>
  <c r="AE3008" i="7"/>
  <c r="AF3008" i="7" s="1"/>
  <c r="U3000" i="7"/>
  <c r="AE3000" i="7"/>
  <c r="U2992" i="7"/>
  <c r="AE2992" i="7"/>
  <c r="AF2992" i="7" s="1"/>
  <c r="U2984" i="7"/>
  <c r="AE2984" i="7"/>
  <c r="U2976" i="7"/>
  <c r="AE2976" i="7"/>
  <c r="AF2976" i="7" s="1"/>
  <c r="U2968" i="7"/>
  <c r="V2968" i="7" s="1"/>
  <c r="AE2968" i="7"/>
  <c r="U2960" i="7"/>
  <c r="AE2960" i="7"/>
  <c r="AF2960" i="7" s="1"/>
  <c r="U2952" i="7"/>
  <c r="AE2952" i="7"/>
  <c r="U2944" i="7"/>
  <c r="AE2944" i="7"/>
  <c r="AF2944" i="7" s="1"/>
  <c r="U2936" i="7"/>
  <c r="AE2936" i="7"/>
  <c r="U2928" i="7"/>
  <c r="AE2928" i="7"/>
  <c r="AF2928" i="7" s="1"/>
  <c r="U2920" i="7"/>
  <c r="AE2920" i="7"/>
  <c r="U2912" i="7"/>
  <c r="AE2912" i="7"/>
  <c r="AF2912" i="7" s="1"/>
  <c r="U2904" i="7"/>
  <c r="V2904" i="7" s="1"/>
  <c r="AE2904" i="7"/>
  <c r="U2896" i="7"/>
  <c r="AE2896" i="7"/>
  <c r="AF2896" i="7" s="1"/>
  <c r="U2888" i="7"/>
  <c r="AE2888" i="7"/>
  <c r="U2880" i="7"/>
  <c r="AE2880" i="7"/>
  <c r="AF2880" i="7" s="1"/>
  <c r="U2872" i="7"/>
  <c r="AE2872" i="7"/>
  <c r="U2864" i="7"/>
  <c r="AE2864" i="7"/>
  <c r="AF2864" i="7" s="1"/>
  <c r="U2856" i="7"/>
  <c r="AE2856" i="7"/>
  <c r="U2848" i="7"/>
  <c r="AE2848" i="7"/>
  <c r="AF2848" i="7" s="1"/>
  <c r="U2840" i="7"/>
  <c r="V2840" i="7" s="1"/>
  <c r="AE2840" i="7"/>
  <c r="U2832" i="7"/>
  <c r="AE2832" i="7"/>
  <c r="AF2832" i="7" s="1"/>
  <c r="U2824" i="7"/>
  <c r="AE2824" i="7"/>
  <c r="U2816" i="7"/>
  <c r="AE2816" i="7"/>
  <c r="AF2816" i="7" s="1"/>
  <c r="U2808" i="7"/>
  <c r="AE2808" i="7"/>
  <c r="U2800" i="7"/>
  <c r="AE2800" i="7"/>
  <c r="AF2800" i="7" s="1"/>
  <c r="U2792" i="7"/>
  <c r="AE2792" i="7"/>
  <c r="U2784" i="7"/>
  <c r="AE2784" i="7"/>
  <c r="AF2784" i="7" s="1"/>
  <c r="U2776" i="7"/>
  <c r="V2776" i="7" s="1"/>
  <c r="AE2776" i="7"/>
  <c r="U2768" i="7"/>
  <c r="AE2768" i="7"/>
  <c r="AF2768" i="7" s="1"/>
  <c r="U2760" i="7"/>
  <c r="AE2760" i="7"/>
  <c r="U2752" i="7"/>
  <c r="AE2752" i="7"/>
  <c r="AF2752" i="7" s="1"/>
  <c r="U2744" i="7"/>
  <c r="AE2744" i="7"/>
  <c r="U2736" i="7"/>
  <c r="AE2736" i="7"/>
  <c r="AF2736" i="7" s="1"/>
  <c r="U2728" i="7"/>
  <c r="AE2728" i="7"/>
  <c r="U2720" i="7"/>
  <c r="AE2720" i="7"/>
  <c r="AF2720" i="7" s="1"/>
  <c r="U2712" i="7"/>
  <c r="V2712" i="7" s="1"/>
  <c r="AE2712" i="7"/>
  <c r="U2704" i="7"/>
  <c r="AE2704" i="7"/>
  <c r="AF2704" i="7" s="1"/>
  <c r="U2696" i="7"/>
  <c r="AE2696" i="7"/>
  <c r="U2688" i="7"/>
  <c r="AE2688" i="7"/>
  <c r="AF2688" i="7" s="1"/>
  <c r="U2680" i="7"/>
  <c r="AE2680" i="7"/>
  <c r="U2672" i="7"/>
  <c r="AE2672" i="7"/>
  <c r="AF2672" i="7" s="1"/>
  <c r="U2664" i="7"/>
  <c r="AE2664" i="7"/>
  <c r="U2656" i="7"/>
  <c r="AE2656" i="7"/>
  <c r="AF2656" i="7" s="1"/>
  <c r="U2648" i="7"/>
  <c r="V2648" i="7" s="1"/>
  <c r="AE2648" i="7"/>
  <c r="U2640" i="7"/>
  <c r="AE2640" i="7"/>
  <c r="AF2640" i="7" s="1"/>
  <c r="U2632" i="7"/>
  <c r="AE2632" i="7"/>
  <c r="U2624" i="7"/>
  <c r="AE2624" i="7"/>
  <c r="AF2624" i="7" s="1"/>
  <c r="U2616" i="7"/>
  <c r="AE2616" i="7"/>
  <c r="U2608" i="7"/>
  <c r="AE2608" i="7"/>
  <c r="AF2608" i="7" s="1"/>
  <c r="U2600" i="7"/>
  <c r="AE2600" i="7"/>
  <c r="U2592" i="7"/>
  <c r="AE2592" i="7"/>
  <c r="AF2592" i="7" s="1"/>
  <c r="U2584" i="7"/>
  <c r="V2584" i="7" s="1"/>
  <c r="AE2584" i="7"/>
  <c r="U2576" i="7"/>
  <c r="AE2576" i="7"/>
  <c r="AF2576" i="7" s="1"/>
  <c r="U2568" i="7"/>
  <c r="AE2568" i="7"/>
  <c r="U2560" i="7"/>
  <c r="AE2560" i="7"/>
  <c r="AF2560" i="7" s="1"/>
  <c r="U2552" i="7"/>
  <c r="AE2552" i="7"/>
  <c r="U2544" i="7"/>
  <c r="AE2544" i="7"/>
  <c r="AF2544" i="7" s="1"/>
  <c r="U2536" i="7"/>
  <c r="AE2536" i="7"/>
  <c r="U2528" i="7"/>
  <c r="AE2528" i="7"/>
  <c r="AF2528" i="7" s="1"/>
  <c r="U2520" i="7"/>
  <c r="V2520" i="7" s="1"/>
  <c r="AE2520" i="7"/>
  <c r="U2512" i="7"/>
  <c r="AE2512" i="7"/>
  <c r="AF2512" i="7" s="1"/>
  <c r="U2504" i="7"/>
  <c r="AE2504" i="7"/>
  <c r="U2496" i="7"/>
  <c r="AE2496" i="7"/>
  <c r="AF2496" i="7" s="1"/>
  <c r="U2488" i="7"/>
  <c r="AE2488" i="7"/>
  <c r="U2480" i="7"/>
  <c r="AE2480" i="7"/>
  <c r="AF2480" i="7" s="1"/>
  <c r="U2472" i="7"/>
  <c r="AE2472" i="7"/>
  <c r="U2464" i="7"/>
  <c r="AE2464" i="7"/>
  <c r="AF2464" i="7" s="1"/>
  <c r="U2456" i="7"/>
  <c r="V2456" i="7" s="1"/>
  <c r="AE2456" i="7"/>
  <c r="U2448" i="7"/>
  <c r="AE2448" i="7"/>
  <c r="AF2448" i="7" s="1"/>
  <c r="U2440" i="7"/>
  <c r="AE2440" i="7"/>
  <c r="U2432" i="7"/>
  <c r="AE2432" i="7"/>
  <c r="AF2432" i="7" s="1"/>
  <c r="U2424" i="7"/>
  <c r="AE2424" i="7"/>
  <c r="U2416" i="7"/>
  <c r="AE2416" i="7"/>
  <c r="AF2416" i="7" s="1"/>
  <c r="U2408" i="7"/>
  <c r="AE2408" i="7"/>
  <c r="U2400" i="7"/>
  <c r="AE2400" i="7"/>
  <c r="AF2400" i="7" s="1"/>
  <c r="U2392" i="7"/>
  <c r="V2392" i="7" s="1"/>
  <c r="AE2392" i="7"/>
  <c r="U2384" i="7"/>
  <c r="AE2384" i="7"/>
  <c r="AF2384" i="7" s="1"/>
  <c r="U2376" i="7"/>
  <c r="AE2376" i="7"/>
  <c r="U2368" i="7"/>
  <c r="AE2368" i="7"/>
  <c r="AF2368" i="7" s="1"/>
  <c r="U2360" i="7"/>
  <c r="AE2360" i="7"/>
  <c r="U2352" i="7"/>
  <c r="AE2352" i="7"/>
  <c r="AF2352" i="7" s="1"/>
  <c r="U2344" i="7"/>
  <c r="AE2344" i="7"/>
  <c r="U2336" i="7"/>
  <c r="AE2336" i="7"/>
  <c r="AF2336" i="7" s="1"/>
  <c r="U2328" i="7"/>
  <c r="V2328" i="7" s="1"/>
  <c r="AE2328" i="7"/>
  <c r="U2320" i="7"/>
  <c r="AE2320" i="7"/>
  <c r="AF2320" i="7" s="1"/>
  <c r="U2312" i="7"/>
  <c r="AE2312" i="7"/>
  <c r="U2304" i="7"/>
  <c r="AE2304" i="7"/>
  <c r="AF2304" i="7" s="1"/>
  <c r="U2296" i="7"/>
  <c r="AE2296" i="7"/>
  <c r="U2288" i="7"/>
  <c r="AE2288" i="7"/>
  <c r="AF2288" i="7" s="1"/>
  <c r="U2280" i="7"/>
  <c r="AE2280" i="7"/>
  <c r="U2272" i="7"/>
  <c r="AE2272" i="7"/>
  <c r="AF2272" i="7" s="1"/>
  <c r="U2264" i="7"/>
  <c r="V2264" i="7" s="1"/>
  <c r="AE2264" i="7"/>
  <c r="U2256" i="7"/>
  <c r="AE2256" i="7"/>
  <c r="AF2256" i="7" s="1"/>
  <c r="U2248" i="7"/>
  <c r="AE2248" i="7"/>
  <c r="U2240" i="7"/>
  <c r="AE2240" i="7"/>
  <c r="AF2240" i="7" s="1"/>
  <c r="U2232" i="7"/>
  <c r="AE2232" i="7"/>
  <c r="U2224" i="7"/>
  <c r="AE2224" i="7"/>
  <c r="AF2224" i="7" s="1"/>
  <c r="U2216" i="7"/>
  <c r="AE2216" i="7"/>
  <c r="U2208" i="7"/>
  <c r="AE2208" i="7"/>
  <c r="AF2208" i="7" s="1"/>
  <c r="U2200" i="7"/>
  <c r="V2200" i="7" s="1"/>
  <c r="AE2200" i="7"/>
  <c r="U2192" i="7"/>
  <c r="AE2192" i="7"/>
  <c r="AF2192" i="7" s="1"/>
  <c r="U2184" i="7"/>
  <c r="AE2184" i="7"/>
  <c r="U2176" i="7"/>
  <c r="AE2176" i="7"/>
  <c r="AF2176" i="7" s="1"/>
  <c r="U2168" i="7"/>
  <c r="AE2168" i="7"/>
  <c r="U2160" i="7"/>
  <c r="AE2160" i="7"/>
  <c r="AF2160" i="7" s="1"/>
  <c r="U2152" i="7"/>
  <c r="AE2152" i="7"/>
  <c r="U2144" i="7"/>
  <c r="AE2144" i="7"/>
  <c r="AF2144" i="7" s="1"/>
  <c r="U2136" i="7"/>
  <c r="V2136" i="7" s="1"/>
  <c r="AE2136" i="7"/>
  <c r="U2128" i="7"/>
  <c r="AE2128" i="7"/>
  <c r="AF2128" i="7" s="1"/>
  <c r="U2120" i="7"/>
  <c r="AE2120" i="7"/>
  <c r="U2112" i="7"/>
  <c r="AE2112" i="7"/>
  <c r="AF2112" i="7" s="1"/>
  <c r="U2104" i="7"/>
  <c r="AE2104" i="7"/>
  <c r="U2096" i="7"/>
  <c r="AE2096" i="7"/>
  <c r="AF2096" i="7" s="1"/>
  <c r="U2088" i="7"/>
  <c r="AE2088" i="7"/>
  <c r="U2080" i="7"/>
  <c r="AE2080" i="7"/>
  <c r="AF2080" i="7" s="1"/>
  <c r="U2072" i="7"/>
  <c r="V2072" i="7" s="1"/>
  <c r="AE2072" i="7"/>
  <c r="U2064" i="7"/>
  <c r="AE2064" i="7"/>
  <c r="U2056" i="7"/>
  <c r="AE2056" i="7"/>
  <c r="U2048" i="7"/>
  <c r="AE2048" i="7"/>
  <c r="U2040" i="7"/>
  <c r="AE2040" i="7"/>
  <c r="U2032" i="7"/>
  <c r="AE2032" i="7"/>
  <c r="U2024" i="7"/>
  <c r="AE2024" i="7"/>
  <c r="U2016" i="7"/>
  <c r="AE2016" i="7"/>
  <c r="U2008" i="7"/>
  <c r="V2008" i="7" s="1"/>
  <c r="AE2008" i="7"/>
  <c r="U2000" i="7"/>
  <c r="AE2000" i="7"/>
  <c r="U1992" i="7"/>
  <c r="AE1992" i="7"/>
  <c r="U1984" i="7"/>
  <c r="AE1984" i="7"/>
  <c r="U1976" i="7"/>
  <c r="AE1976" i="7"/>
  <c r="U1968" i="7"/>
  <c r="AE1968" i="7"/>
  <c r="U1960" i="7"/>
  <c r="AE1960" i="7"/>
  <c r="U1952" i="7"/>
  <c r="AE1952" i="7"/>
  <c r="U1944" i="7"/>
  <c r="V1944" i="7" s="1"/>
  <c r="AE1944" i="7"/>
  <c r="U1936" i="7"/>
  <c r="AE1936" i="7"/>
  <c r="U1928" i="7"/>
  <c r="AE1928" i="7"/>
  <c r="U1920" i="7"/>
  <c r="AE1920" i="7"/>
  <c r="U1912" i="7"/>
  <c r="AE1912" i="7"/>
  <c r="U1904" i="7"/>
  <c r="AE1904" i="7"/>
  <c r="U1896" i="7"/>
  <c r="AE1896" i="7"/>
  <c r="U1888" i="7"/>
  <c r="AE1888" i="7"/>
  <c r="U1880" i="7"/>
  <c r="V1880" i="7" s="1"/>
  <c r="AE1880" i="7"/>
  <c r="U1872" i="7"/>
  <c r="AE1872" i="7"/>
  <c r="U1864" i="7"/>
  <c r="AE1864" i="7"/>
  <c r="U1856" i="7"/>
  <c r="AE1856" i="7"/>
  <c r="U1848" i="7"/>
  <c r="AE1848" i="7"/>
  <c r="U1840" i="7"/>
  <c r="AE1840" i="7"/>
  <c r="U1832" i="7"/>
  <c r="AE1832" i="7"/>
  <c r="U1824" i="7"/>
  <c r="AE1824" i="7"/>
  <c r="U1816" i="7"/>
  <c r="V1816" i="7" s="1"/>
  <c r="AE1816" i="7"/>
  <c r="U1808" i="7"/>
  <c r="AE1808" i="7"/>
  <c r="U1800" i="7"/>
  <c r="AE1800" i="7"/>
  <c r="U1792" i="7"/>
  <c r="AE1792" i="7"/>
  <c r="U1784" i="7"/>
  <c r="AE1784" i="7"/>
  <c r="U1776" i="7"/>
  <c r="AE1776" i="7"/>
  <c r="U1768" i="7"/>
  <c r="AE1768" i="7"/>
  <c r="U1760" i="7"/>
  <c r="AE1760" i="7"/>
  <c r="U1752" i="7"/>
  <c r="V1752" i="7" s="1"/>
  <c r="AE1752" i="7"/>
  <c r="U1744" i="7"/>
  <c r="AE1744" i="7"/>
  <c r="U1736" i="7"/>
  <c r="AE1736" i="7"/>
  <c r="U1728" i="7"/>
  <c r="AE1728" i="7"/>
  <c r="U1720" i="7"/>
  <c r="AE1720" i="7"/>
  <c r="U1712" i="7"/>
  <c r="AE1712" i="7"/>
  <c r="U1704" i="7"/>
  <c r="AE1704" i="7"/>
  <c r="U1696" i="7"/>
  <c r="AE1696" i="7"/>
  <c r="U1688" i="7"/>
  <c r="V1688" i="7" s="1"/>
  <c r="AE1688" i="7"/>
  <c r="U1680" i="7"/>
  <c r="AE1680" i="7"/>
  <c r="U1672" i="7"/>
  <c r="AE1672" i="7"/>
  <c r="U1664" i="7"/>
  <c r="AE1664" i="7"/>
  <c r="U1656" i="7"/>
  <c r="AE1656" i="7"/>
  <c r="U1648" i="7"/>
  <c r="AE1648" i="7"/>
  <c r="U1640" i="7"/>
  <c r="AE1640" i="7"/>
  <c r="U1632" i="7"/>
  <c r="AE1632" i="7"/>
  <c r="U1624" i="7"/>
  <c r="V1624" i="7" s="1"/>
  <c r="AE1624" i="7"/>
  <c r="U1616" i="7"/>
  <c r="AE1616" i="7"/>
  <c r="U1608" i="7"/>
  <c r="AE1608" i="7"/>
  <c r="U1600" i="7"/>
  <c r="AE1600" i="7"/>
  <c r="U1592" i="7"/>
  <c r="AE1592" i="7"/>
  <c r="U1584" i="7"/>
  <c r="AE1584" i="7"/>
  <c r="U1576" i="7"/>
  <c r="AE1576" i="7"/>
  <c r="U1568" i="7"/>
  <c r="AE1568" i="7"/>
  <c r="U1560" i="7"/>
  <c r="V1560" i="7" s="1"/>
  <c r="AE1560" i="7"/>
  <c r="U1552" i="7"/>
  <c r="AE1552" i="7"/>
  <c r="U1544" i="7"/>
  <c r="AE1544" i="7"/>
  <c r="U1536" i="7"/>
  <c r="AE1536" i="7"/>
  <c r="U1528" i="7"/>
  <c r="AE1528" i="7"/>
  <c r="U1520" i="7"/>
  <c r="AE1520" i="7"/>
  <c r="U1512" i="7"/>
  <c r="AE1512" i="7"/>
  <c r="U1504" i="7"/>
  <c r="AE1504" i="7"/>
  <c r="U1496" i="7"/>
  <c r="V1496" i="7" s="1"/>
  <c r="AE1496" i="7"/>
  <c r="U1488" i="7"/>
  <c r="AE1488" i="7"/>
  <c r="U1480" i="7"/>
  <c r="AE1480" i="7"/>
  <c r="U1472" i="7"/>
  <c r="AE1472" i="7"/>
  <c r="U1464" i="7"/>
  <c r="AE1464" i="7"/>
  <c r="U1456" i="7"/>
  <c r="AE1456" i="7"/>
  <c r="U1448" i="7"/>
  <c r="AE1448" i="7"/>
  <c r="U1440" i="7"/>
  <c r="AE1440" i="7"/>
  <c r="U1432" i="7"/>
  <c r="V1432" i="7" s="1"/>
  <c r="AE1432" i="7"/>
  <c r="U1424" i="7"/>
  <c r="AE1424" i="7"/>
  <c r="U1416" i="7"/>
  <c r="AE1416" i="7"/>
  <c r="U1408" i="7"/>
  <c r="AE1408" i="7"/>
  <c r="U1400" i="7"/>
  <c r="AE1400" i="7"/>
  <c r="U1392" i="7"/>
  <c r="AE1392" i="7"/>
  <c r="U1384" i="7"/>
  <c r="AE1384" i="7"/>
  <c r="U1376" i="7"/>
  <c r="AE1376" i="7"/>
  <c r="U1368" i="7"/>
  <c r="V1368" i="7" s="1"/>
  <c r="AE1368" i="7"/>
  <c r="U1360" i="7"/>
  <c r="AE1360" i="7"/>
  <c r="U1352" i="7"/>
  <c r="AE1352" i="7"/>
  <c r="U1344" i="7"/>
  <c r="AE1344" i="7"/>
  <c r="U1336" i="7"/>
  <c r="AE1336" i="7"/>
  <c r="U1328" i="7"/>
  <c r="AE1328" i="7"/>
  <c r="U1320" i="7"/>
  <c r="AE1320" i="7"/>
  <c r="U1312" i="7"/>
  <c r="AE1312" i="7"/>
  <c r="U1304" i="7"/>
  <c r="V1304" i="7" s="1"/>
  <c r="AE1304" i="7"/>
  <c r="U1296" i="7"/>
  <c r="AE1296" i="7"/>
  <c r="U1288" i="7"/>
  <c r="AE1288" i="7"/>
  <c r="U1280" i="7"/>
  <c r="AE1280" i="7"/>
  <c r="U1272" i="7"/>
  <c r="AE1272" i="7"/>
  <c r="U1264" i="7"/>
  <c r="AE1264" i="7"/>
  <c r="U1256" i="7"/>
  <c r="AE1256" i="7"/>
  <c r="U1248" i="7"/>
  <c r="AE1248" i="7"/>
  <c r="U1240" i="7"/>
  <c r="V1240" i="7" s="1"/>
  <c r="AE1240" i="7"/>
  <c r="U1232" i="7"/>
  <c r="AE1232" i="7"/>
  <c r="U1224" i="7"/>
  <c r="AE1224" i="7"/>
  <c r="U1216" i="7"/>
  <c r="AE1216" i="7"/>
  <c r="U1208" i="7"/>
  <c r="AE1208" i="7"/>
  <c r="U1200" i="7"/>
  <c r="AE1200" i="7"/>
  <c r="U1192" i="7"/>
  <c r="AE1192" i="7"/>
  <c r="U1184" i="7"/>
  <c r="AE1184" i="7"/>
  <c r="U1176" i="7"/>
  <c r="V1176" i="7" s="1"/>
  <c r="AE1176" i="7"/>
  <c r="U1168" i="7"/>
  <c r="AE1168" i="7"/>
  <c r="U1160" i="7"/>
  <c r="AE1160" i="7"/>
  <c r="U1152" i="7"/>
  <c r="AE1152" i="7"/>
  <c r="U1144" i="7"/>
  <c r="AE1144" i="7"/>
  <c r="U1136" i="7"/>
  <c r="AE1136" i="7"/>
  <c r="U1128" i="7"/>
  <c r="AE1128" i="7"/>
  <c r="U1120" i="7"/>
  <c r="AE1120" i="7"/>
  <c r="U1112" i="7"/>
  <c r="V1112" i="7" s="1"/>
  <c r="AE1112" i="7"/>
  <c r="U1104" i="7"/>
  <c r="AE1104" i="7"/>
  <c r="U1096" i="7"/>
  <c r="AE1096" i="7"/>
  <c r="U1088" i="7"/>
  <c r="AE1088" i="7"/>
  <c r="U1080" i="7"/>
  <c r="AE1080" i="7"/>
  <c r="U1072" i="7"/>
  <c r="AE1072" i="7"/>
  <c r="U1064" i="7"/>
  <c r="AE1064" i="7"/>
  <c r="U1056" i="7"/>
  <c r="AE1056" i="7"/>
  <c r="U1048" i="7"/>
  <c r="V1048" i="7" s="1"/>
  <c r="AE1048" i="7"/>
  <c r="U1040" i="7"/>
  <c r="AE1040" i="7"/>
  <c r="U1032" i="7"/>
  <c r="AE1032" i="7"/>
  <c r="U1024" i="7"/>
  <c r="AE1024" i="7"/>
  <c r="U1016" i="7"/>
  <c r="AE1016" i="7"/>
  <c r="U1008" i="7"/>
  <c r="AE1008" i="7"/>
  <c r="U1000" i="7"/>
  <c r="AE1000" i="7"/>
  <c r="U992" i="7"/>
  <c r="AE992" i="7"/>
  <c r="U984" i="7"/>
  <c r="V984" i="7" s="1"/>
  <c r="AE984" i="7"/>
  <c r="U976" i="7"/>
  <c r="AE976" i="7"/>
  <c r="U968" i="7"/>
  <c r="AE968" i="7"/>
  <c r="U960" i="7"/>
  <c r="AE960" i="7"/>
  <c r="U952" i="7"/>
  <c r="AE952" i="7"/>
  <c r="U944" i="7"/>
  <c r="AE944" i="7"/>
  <c r="U936" i="7"/>
  <c r="AE936" i="7"/>
  <c r="U928" i="7"/>
  <c r="AE928" i="7"/>
  <c r="U920" i="7"/>
  <c r="V920" i="7" s="1"/>
  <c r="AE920" i="7"/>
  <c r="U912" i="7"/>
  <c r="AE912" i="7"/>
  <c r="U904" i="7"/>
  <c r="AE904" i="7"/>
  <c r="U896" i="7"/>
  <c r="AE896" i="7"/>
  <c r="U888" i="7"/>
  <c r="AE888" i="7"/>
  <c r="U880" i="7"/>
  <c r="AE880" i="7"/>
  <c r="U872" i="7"/>
  <c r="AE872" i="7"/>
  <c r="U864" i="7"/>
  <c r="AE864" i="7"/>
  <c r="U856" i="7"/>
  <c r="V856" i="7" s="1"/>
  <c r="AE856" i="7"/>
  <c r="U848" i="7"/>
  <c r="AE848" i="7"/>
  <c r="U840" i="7"/>
  <c r="AE840" i="7"/>
  <c r="U832" i="7"/>
  <c r="AE832" i="7"/>
  <c r="U824" i="7"/>
  <c r="AE824" i="7"/>
  <c r="U816" i="7"/>
  <c r="AE816" i="7"/>
  <c r="U808" i="7"/>
  <c r="AE808" i="7"/>
  <c r="U800" i="7"/>
  <c r="AE800" i="7"/>
  <c r="U792" i="7"/>
  <c r="V792" i="7" s="1"/>
  <c r="AE792" i="7"/>
  <c r="U784" i="7"/>
  <c r="AE784" i="7"/>
  <c r="U776" i="7"/>
  <c r="AE776" i="7"/>
  <c r="U768" i="7"/>
  <c r="AE768" i="7"/>
  <c r="AF768" i="7" s="1"/>
  <c r="U760" i="7"/>
  <c r="AE760" i="7"/>
  <c r="U752" i="7"/>
  <c r="AE752" i="7"/>
  <c r="AF752" i="7" s="1"/>
  <c r="U744" i="7"/>
  <c r="AE744" i="7"/>
  <c r="U736" i="7"/>
  <c r="AE736" i="7"/>
  <c r="U728" i="7"/>
  <c r="V728" i="7" s="1"/>
  <c r="AE728" i="7"/>
  <c r="U720" i="7"/>
  <c r="AE720" i="7"/>
  <c r="U712" i="7"/>
  <c r="AE712" i="7"/>
  <c r="U704" i="7"/>
  <c r="AE704" i="7"/>
  <c r="U696" i="7"/>
  <c r="AE696" i="7"/>
  <c r="U688" i="7"/>
  <c r="AE688" i="7"/>
  <c r="U680" i="7"/>
  <c r="AE680" i="7"/>
  <c r="U672" i="7"/>
  <c r="AE672" i="7"/>
  <c r="U664" i="7"/>
  <c r="V664" i="7" s="1"/>
  <c r="AE664" i="7"/>
  <c r="U656" i="7"/>
  <c r="AE656" i="7"/>
  <c r="U648" i="7"/>
  <c r="AE648" i="7"/>
  <c r="U640" i="7"/>
  <c r="AE640" i="7"/>
  <c r="U632" i="7"/>
  <c r="AE632" i="7"/>
  <c r="U624" i="7"/>
  <c r="AE624" i="7"/>
  <c r="U616" i="7"/>
  <c r="AE616" i="7"/>
  <c r="U608" i="7"/>
  <c r="AE608" i="7"/>
  <c r="U600" i="7"/>
  <c r="V600" i="7" s="1"/>
  <c r="AE600" i="7"/>
  <c r="U592" i="7"/>
  <c r="AE592" i="7"/>
  <c r="U584" i="7"/>
  <c r="AE584" i="7"/>
  <c r="U576" i="7"/>
  <c r="AE576" i="7"/>
  <c r="U568" i="7"/>
  <c r="AE568" i="7"/>
  <c r="U560" i="7"/>
  <c r="AE560" i="7"/>
  <c r="U552" i="7"/>
  <c r="AE552" i="7"/>
  <c r="U544" i="7"/>
  <c r="AE544" i="7"/>
  <c r="U536" i="7"/>
  <c r="V536" i="7" s="1"/>
  <c r="AE536" i="7"/>
  <c r="U528" i="7"/>
  <c r="AE528" i="7"/>
  <c r="U520" i="7"/>
  <c r="AE520" i="7"/>
  <c r="U512" i="7"/>
  <c r="AE512" i="7"/>
  <c r="U504" i="7"/>
  <c r="AE504" i="7"/>
  <c r="U496" i="7"/>
  <c r="AE496" i="7"/>
  <c r="U488" i="7"/>
  <c r="AE488" i="7"/>
  <c r="U480" i="7"/>
  <c r="AE480" i="7"/>
  <c r="U472" i="7"/>
  <c r="V472" i="7" s="1"/>
  <c r="AE472" i="7"/>
  <c r="U464" i="7"/>
  <c r="AE464" i="7"/>
  <c r="U456" i="7"/>
  <c r="AE456" i="7"/>
  <c r="U448" i="7"/>
  <c r="AE448" i="7"/>
  <c r="U440" i="7"/>
  <c r="AE440" i="7"/>
  <c r="U432" i="7"/>
  <c r="AE432" i="7"/>
  <c r="U424" i="7"/>
  <c r="AE424" i="7"/>
  <c r="U416" i="7"/>
  <c r="AE416" i="7"/>
  <c r="U408" i="7"/>
  <c r="V408" i="7" s="1"/>
  <c r="AE408" i="7"/>
  <c r="U400" i="7"/>
  <c r="AE400" i="7"/>
  <c r="U392" i="7"/>
  <c r="AE392" i="7"/>
  <c r="U384" i="7"/>
  <c r="AE384" i="7"/>
  <c r="U376" i="7"/>
  <c r="AE376" i="7"/>
  <c r="U368" i="7"/>
  <c r="AE368" i="7"/>
  <c r="U360" i="7"/>
  <c r="AE360" i="7"/>
  <c r="U352" i="7"/>
  <c r="AE352" i="7"/>
  <c r="U344" i="7"/>
  <c r="V344" i="7" s="1"/>
  <c r="AE344" i="7"/>
  <c r="U336" i="7"/>
  <c r="AE336" i="7"/>
  <c r="U328" i="7"/>
  <c r="AE328" i="7"/>
  <c r="U320" i="7"/>
  <c r="AE320" i="7"/>
  <c r="U312" i="7"/>
  <c r="AE312" i="7"/>
  <c r="U304" i="7"/>
  <c r="AE304" i="7"/>
  <c r="U296" i="7"/>
  <c r="AE296" i="7"/>
  <c r="U288" i="7"/>
  <c r="AE288" i="7"/>
  <c r="U280" i="7"/>
  <c r="V280" i="7" s="1"/>
  <c r="AE280" i="7"/>
  <c r="U272" i="7"/>
  <c r="AE272" i="7"/>
  <c r="U264" i="7"/>
  <c r="AE264" i="7"/>
  <c r="U256" i="7"/>
  <c r="AE256" i="7"/>
  <c r="U248" i="7"/>
  <c r="AE248" i="7"/>
  <c r="U240" i="7"/>
  <c r="AE240" i="7"/>
  <c r="U232" i="7"/>
  <c r="AE232" i="7"/>
  <c r="U224" i="7"/>
  <c r="AE224" i="7"/>
  <c r="AF224" i="7" s="1"/>
  <c r="U216" i="7"/>
  <c r="V216" i="7" s="1"/>
  <c r="AE216" i="7"/>
  <c r="U208" i="7"/>
  <c r="AE208" i="7"/>
  <c r="U200" i="7"/>
  <c r="AE200" i="7"/>
  <c r="U192" i="7"/>
  <c r="AE192" i="7"/>
  <c r="U184" i="7"/>
  <c r="AE184" i="7"/>
  <c r="U176" i="7"/>
  <c r="AE176" i="7"/>
  <c r="U168" i="7"/>
  <c r="AE168" i="7"/>
  <c r="U160" i="7"/>
  <c r="AE160" i="7"/>
  <c r="AF160" i="7" s="1"/>
  <c r="U152" i="7"/>
  <c r="V152" i="7" s="1"/>
  <c r="AE152" i="7"/>
  <c r="U144" i="7"/>
  <c r="AE144" i="7"/>
  <c r="U136" i="7"/>
  <c r="AE136" i="7"/>
  <c r="U128" i="7"/>
  <c r="AE128" i="7"/>
  <c r="U120" i="7"/>
  <c r="AE120" i="7"/>
  <c r="U112" i="7"/>
  <c r="AE112" i="7"/>
  <c r="U104" i="7"/>
  <c r="AE104" i="7"/>
  <c r="U96" i="7"/>
  <c r="AE96" i="7"/>
  <c r="AF96" i="7" s="1"/>
  <c r="U88" i="7"/>
  <c r="V88" i="7" s="1"/>
  <c r="AE88" i="7"/>
  <c r="U80" i="7"/>
  <c r="AE80" i="7"/>
  <c r="U72" i="7"/>
  <c r="AE72" i="7"/>
  <c r="U64" i="7"/>
  <c r="AE64" i="7"/>
  <c r="U56" i="7"/>
  <c r="AE56" i="7"/>
  <c r="U48" i="7"/>
  <c r="AE48" i="7"/>
  <c r="U40" i="7"/>
  <c r="AE40" i="7"/>
  <c r="U32" i="7"/>
  <c r="AE32" i="7"/>
  <c r="U24" i="7"/>
  <c r="V24" i="7" s="1"/>
  <c r="AE24" i="7"/>
  <c r="U16" i="7"/>
  <c r="AE16" i="7"/>
  <c r="U8" i="7"/>
  <c r="AE8" i="7"/>
  <c r="AF4" i="7"/>
  <c r="AF8486" i="7"/>
  <c r="AF4375" i="7"/>
  <c r="AF4232" i="7"/>
  <c r="AF4216" i="7"/>
  <c r="AF4200" i="7"/>
  <c r="AF4184" i="7"/>
  <c r="AF4168" i="7"/>
  <c r="AF4152" i="7"/>
  <c r="AF4136" i="7"/>
  <c r="AF4120" i="7"/>
  <c r="AF4104" i="7"/>
  <c r="AF4088" i="7"/>
  <c r="AF4072" i="7"/>
  <c r="AF4056" i="7"/>
  <c r="AF4040" i="7"/>
  <c r="AF4024" i="7"/>
  <c r="AF4008" i="7"/>
  <c r="AF3992" i="7"/>
  <c r="AF3976" i="7"/>
  <c r="AF3960" i="7"/>
  <c r="AF3944" i="7"/>
  <c r="AF3928" i="7"/>
  <c r="AF3912" i="7"/>
  <c r="AF3896" i="7"/>
  <c r="AF3880" i="7"/>
  <c r="AF3864" i="7"/>
  <c r="AF3848" i="7"/>
  <c r="AF3832" i="7"/>
  <c r="AF3816" i="7"/>
  <c r="AF3800" i="7"/>
  <c r="AF3784" i="7"/>
  <c r="AF3768" i="7"/>
  <c r="AF3752" i="7"/>
  <c r="AF3736" i="7"/>
  <c r="AF3720" i="7"/>
  <c r="AF3704" i="7"/>
  <c r="AF3688" i="7"/>
  <c r="AF3672" i="7"/>
  <c r="AF3656" i="7"/>
  <c r="AF3640" i="7"/>
  <c r="AF3624" i="7"/>
  <c r="AF3608" i="7"/>
  <c r="AF3592" i="7"/>
  <c r="AF3576" i="7"/>
  <c r="AF3560" i="7"/>
  <c r="AF3544" i="7"/>
  <c r="AF3528" i="7"/>
  <c r="AF3512" i="7"/>
  <c r="AF3496" i="7"/>
  <c r="AF3480" i="7"/>
  <c r="AF3464" i="7"/>
  <c r="AF3448" i="7"/>
  <c r="AF3432" i="7"/>
  <c r="AF3416" i="7"/>
  <c r="AF3400" i="7"/>
  <c r="AF3384" i="7"/>
  <c r="AF3368" i="7"/>
  <c r="AF3352" i="7"/>
  <c r="AF3336" i="7"/>
  <c r="AF3320" i="7"/>
  <c r="AF3304" i="7"/>
  <c r="AF3288" i="7"/>
  <c r="AF3272" i="7"/>
  <c r="AF3256" i="7"/>
  <c r="AF3240" i="7"/>
  <c r="AF3224" i="7"/>
  <c r="AF3208" i="7"/>
  <c r="AF3192" i="7"/>
  <c r="AF3176" i="7"/>
  <c r="AF3160" i="7"/>
  <c r="AF3144" i="7"/>
  <c r="AF3128" i="7"/>
  <c r="AF3112" i="7"/>
  <c r="AF3096" i="7"/>
  <c r="AF3080" i="7"/>
  <c r="AF3064" i="7"/>
  <c r="AF3048" i="7"/>
  <c r="AF3032" i="7"/>
  <c r="AF3016" i="7"/>
  <c r="AF3000" i="7"/>
  <c r="AF2984" i="7"/>
  <c r="AF2968" i="7"/>
  <c r="AF2952" i="7"/>
  <c r="AF2936" i="7"/>
  <c r="AF2920" i="7"/>
  <c r="AF2904" i="7"/>
  <c r="AF2888" i="7"/>
  <c r="AF2872" i="7"/>
  <c r="AF2856" i="7"/>
  <c r="AF2840" i="7"/>
  <c r="AF2824" i="7"/>
  <c r="AF2808" i="7"/>
  <c r="AF2792" i="7"/>
  <c r="AF2776" i="7"/>
  <c r="AF2760" i="7"/>
  <c r="AF2744" i="7"/>
  <c r="AF2728" i="7"/>
  <c r="AF2712" i="7"/>
  <c r="AF2696" i="7"/>
  <c r="AF2680" i="7"/>
  <c r="AF2664" i="7"/>
  <c r="AF2648" i="7"/>
  <c r="AF2632" i="7"/>
  <c r="AF2616" i="7"/>
  <c r="AF2600" i="7"/>
  <c r="AF2584" i="7"/>
  <c r="AF2568" i="7"/>
  <c r="AF2552" i="7"/>
  <c r="AF2536" i="7"/>
  <c r="AF2520" i="7"/>
  <c r="AF2504" i="7"/>
  <c r="AF2488" i="7"/>
  <c r="AF2472" i="7"/>
  <c r="AF2456" i="7"/>
  <c r="AF2440" i="7"/>
  <c r="AF2424" i="7"/>
  <c r="AF2408" i="7"/>
  <c r="AF2392" i="7"/>
  <c r="AF2376" i="7"/>
  <c r="AF2360" i="7"/>
  <c r="AF2344" i="7"/>
  <c r="AF2328" i="7"/>
  <c r="AF2312" i="7"/>
  <c r="AF2296" i="7"/>
  <c r="AF2280" i="7"/>
  <c r="AF2264" i="7"/>
  <c r="AF2248" i="7"/>
  <c r="AF2232" i="7"/>
  <c r="AF2216" i="7"/>
  <c r="AF2200" i="7"/>
  <c r="AF2184" i="7"/>
  <c r="AF2168" i="7"/>
  <c r="AF2152" i="7"/>
  <c r="AF2136" i="7"/>
  <c r="AF2120" i="7"/>
  <c r="AF2104" i="7"/>
  <c r="AF2088" i="7"/>
  <c r="AF760" i="7"/>
  <c r="U8783" i="7"/>
  <c r="AE8783" i="7"/>
  <c r="AF8783" i="7" s="1"/>
  <c r="U8775" i="7"/>
  <c r="AE8775" i="7"/>
  <c r="AF8775" i="7" s="1"/>
  <c r="U8767" i="7"/>
  <c r="AE8767" i="7"/>
  <c r="AF8767" i="7" s="1"/>
  <c r="U8759" i="7"/>
  <c r="AE8759" i="7"/>
  <c r="AF8759" i="7" s="1"/>
  <c r="U8751" i="7"/>
  <c r="AE8751" i="7"/>
  <c r="AF8751" i="7" s="1"/>
  <c r="U8743" i="7"/>
  <c r="AE8743" i="7"/>
  <c r="AF8743" i="7" s="1"/>
  <c r="U8735" i="7"/>
  <c r="AE8735" i="7"/>
  <c r="AF8735" i="7" s="1"/>
  <c r="U8727" i="7"/>
  <c r="AE8727" i="7"/>
  <c r="AF8727" i="7" s="1"/>
  <c r="U8719" i="7"/>
  <c r="AE8719" i="7"/>
  <c r="AF8719" i="7" s="1"/>
  <c r="U8711" i="7"/>
  <c r="AE8711" i="7"/>
  <c r="AF8711" i="7" s="1"/>
  <c r="U8703" i="7"/>
  <c r="AE8703" i="7"/>
  <c r="AF8703" i="7" s="1"/>
  <c r="U8695" i="7"/>
  <c r="AE8695" i="7"/>
  <c r="AF8695" i="7" s="1"/>
  <c r="U8687" i="7"/>
  <c r="AE8687" i="7"/>
  <c r="AF8687" i="7" s="1"/>
  <c r="U8679" i="7"/>
  <c r="AE8679" i="7"/>
  <c r="AF8679" i="7" s="1"/>
  <c r="U8671" i="7"/>
  <c r="AE8671" i="7"/>
  <c r="AF8671" i="7" s="1"/>
  <c r="U8663" i="7"/>
  <c r="AE8663" i="7"/>
  <c r="AF8663" i="7" s="1"/>
  <c r="U8655" i="7"/>
  <c r="AE8655" i="7"/>
  <c r="AF8655" i="7" s="1"/>
  <c r="U8647" i="7"/>
  <c r="AE8647" i="7"/>
  <c r="AF8647" i="7" s="1"/>
  <c r="U8639" i="7"/>
  <c r="AE8639" i="7"/>
  <c r="AF8639" i="7" s="1"/>
  <c r="U8631" i="7"/>
  <c r="AE8631" i="7"/>
  <c r="AF8631" i="7" s="1"/>
  <c r="U8623" i="7"/>
  <c r="AE8623" i="7"/>
  <c r="AF8623" i="7" s="1"/>
  <c r="U8615" i="7"/>
  <c r="AE8615" i="7"/>
  <c r="AF8615" i="7" s="1"/>
  <c r="U8607" i="7"/>
  <c r="AE8607" i="7"/>
  <c r="AF8607" i="7" s="1"/>
  <c r="U8599" i="7"/>
  <c r="AE8599" i="7"/>
  <c r="AF8599" i="7" s="1"/>
  <c r="U8591" i="7"/>
  <c r="AE8591" i="7"/>
  <c r="AF8591" i="7" s="1"/>
  <c r="U8583" i="7"/>
  <c r="AE8583" i="7"/>
  <c r="AF8583" i="7" s="1"/>
  <c r="U8575" i="7"/>
  <c r="AE8575" i="7"/>
  <c r="AF8575" i="7" s="1"/>
  <c r="U8567" i="7"/>
  <c r="AE8567" i="7"/>
  <c r="AF8567" i="7" s="1"/>
  <c r="U8559" i="7"/>
  <c r="AE8559" i="7"/>
  <c r="AF8559" i="7" s="1"/>
  <c r="U8551" i="7"/>
  <c r="AE8551" i="7"/>
  <c r="AF8551" i="7" s="1"/>
  <c r="U8543" i="7"/>
  <c r="AE8543" i="7"/>
  <c r="AF8543" i="7" s="1"/>
  <c r="U8535" i="7"/>
  <c r="AE8535" i="7"/>
  <c r="AF8535" i="7" s="1"/>
  <c r="U8527" i="7"/>
  <c r="AE8527" i="7"/>
  <c r="AF8527" i="7" s="1"/>
  <c r="U8519" i="7"/>
  <c r="AE8519" i="7"/>
  <c r="AF8519" i="7" s="1"/>
  <c r="U8511" i="7"/>
  <c r="AE8511" i="7"/>
  <c r="AF8511" i="7" s="1"/>
  <c r="U8503" i="7"/>
  <c r="AE8503" i="7"/>
  <c r="AF8503" i="7" s="1"/>
  <c r="U8495" i="7"/>
  <c r="AE8495" i="7"/>
  <c r="AF8495" i="7" s="1"/>
  <c r="U8487" i="7"/>
  <c r="AE8487" i="7"/>
  <c r="AF8487" i="7" s="1"/>
  <c r="U8479" i="7"/>
  <c r="AE8479" i="7"/>
  <c r="AF8479" i="7" s="1"/>
  <c r="U8471" i="7"/>
  <c r="AE8471" i="7"/>
  <c r="AF8471" i="7" s="1"/>
  <c r="U8463" i="7"/>
  <c r="AE8463" i="7"/>
  <c r="AF8463" i="7" s="1"/>
  <c r="U8455" i="7"/>
  <c r="AE8455" i="7"/>
  <c r="AF8455" i="7" s="1"/>
  <c r="U8447" i="7"/>
  <c r="AE8447" i="7"/>
  <c r="AF8447" i="7" s="1"/>
  <c r="U8439" i="7"/>
  <c r="AE8439" i="7"/>
  <c r="AF8439" i="7" s="1"/>
  <c r="U8431" i="7"/>
  <c r="AE8431" i="7"/>
  <c r="AF8431" i="7" s="1"/>
  <c r="U8423" i="7"/>
  <c r="AE8423" i="7"/>
  <c r="AF8423" i="7" s="1"/>
  <c r="U8415" i="7"/>
  <c r="AE8415" i="7"/>
  <c r="AF8415" i="7" s="1"/>
  <c r="U8407" i="7"/>
  <c r="AE8407" i="7"/>
  <c r="AF8407" i="7" s="1"/>
  <c r="U8399" i="7"/>
  <c r="AE8399" i="7"/>
  <c r="AF8399" i="7" s="1"/>
  <c r="U8391" i="7"/>
  <c r="AE8391" i="7"/>
  <c r="AF8391" i="7" s="1"/>
  <c r="U8383" i="7"/>
  <c r="AE8383" i="7"/>
  <c r="AF8383" i="7" s="1"/>
  <c r="U8375" i="7"/>
  <c r="AE8375" i="7"/>
  <c r="AF8375" i="7" s="1"/>
  <c r="U8367" i="7"/>
  <c r="AE8367" i="7"/>
  <c r="AF8367" i="7" s="1"/>
  <c r="U8359" i="7"/>
  <c r="AE8359" i="7"/>
  <c r="AF8359" i="7" s="1"/>
  <c r="U8351" i="7"/>
  <c r="AE8351" i="7"/>
  <c r="AF8351" i="7" s="1"/>
  <c r="U8343" i="7"/>
  <c r="AE8343" i="7"/>
  <c r="AF8343" i="7" s="1"/>
  <c r="U8335" i="7"/>
  <c r="AE8335" i="7"/>
  <c r="AF8335" i="7" s="1"/>
  <c r="U8327" i="7"/>
  <c r="AE8327" i="7"/>
  <c r="AF8327" i="7" s="1"/>
  <c r="U8319" i="7"/>
  <c r="AE8319" i="7"/>
  <c r="AF8319" i="7" s="1"/>
  <c r="U8311" i="7"/>
  <c r="AE8311" i="7"/>
  <c r="AF8311" i="7" s="1"/>
  <c r="U8303" i="7"/>
  <c r="AE8303" i="7"/>
  <c r="AF8303" i="7" s="1"/>
  <c r="U8295" i="7"/>
  <c r="AE8295" i="7"/>
  <c r="AF8295" i="7" s="1"/>
  <c r="U8287" i="7"/>
  <c r="AE8287" i="7"/>
  <c r="AF8287" i="7" s="1"/>
  <c r="U8279" i="7"/>
  <c r="AE8279" i="7"/>
  <c r="AF8279" i="7" s="1"/>
  <c r="U8271" i="7"/>
  <c r="AE8271" i="7"/>
  <c r="AF8271" i="7" s="1"/>
  <c r="U8263" i="7"/>
  <c r="AE8263" i="7"/>
  <c r="AF8263" i="7" s="1"/>
  <c r="U8255" i="7"/>
  <c r="AE8255" i="7"/>
  <c r="AF8255" i="7" s="1"/>
  <c r="U8247" i="7"/>
  <c r="AE8247" i="7"/>
  <c r="AF8247" i="7" s="1"/>
  <c r="U8239" i="7"/>
  <c r="AE8239" i="7"/>
  <c r="AF8239" i="7" s="1"/>
  <c r="U8231" i="7"/>
  <c r="AE8231" i="7"/>
  <c r="AF8231" i="7" s="1"/>
  <c r="U8223" i="7"/>
  <c r="AE8223" i="7"/>
  <c r="AF8223" i="7" s="1"/>
  <c r="U8215" i="7"/>
  <c r="AE8215" i="7"/>
  <c r="AF8215" i="7" s="1"/>
  <c r="U8207" i="7"/>
  <c r="AE8207" i="7"/>
  <c r="AF8207" i="7" s="1"/>
  <c r="U8199" i="7"/>
  <c r="AE8199" i="7"/>
  <c r="AF8199" i="7" s="1"/>
  <c r="U8191" i="7"/>
  <c r="AE8191" i="7"/>
  <c r="AF8191" i="7" s="1"/>
  <c r="U8183" i="7"/>
  <c r="AE8183" i="7"/>
  <c r="AF8183" i="7" s="1"/>
  <c r="U8175" i="7"/>
  <c r="AE8175" i="7"/>
  <c r="AF8175" i="7" s="1"/>
  <c r="U8167" i="7"/>
  <c r="AE8167" i="7"/>
  <c r="AF8167" i="7" s="1"/>
  <c r="U8159" i="7"/>
  <c r="AE8159" i="7"/>
  <c r="AF8159" i="7" s="1"/>
  <c r="U8151" i="7"/>
  <c r="AE8151" i="7"/>
  <c r="AF8151" i="7" s="1"/>
  <c r="U8143" i="7"/>
  <c r="AE8143" i="7"/>
  <c r="AF8143" i="7" s="1"/>
  <c r="U8135" i="7"/>
  <c r="AE8135" i="7"/>
  <c r="AF8135" i="7" s="1"/>
  <c r="U8127" i="7"/>
  <c r="AE8127" i="7"/>
  <c r="AF8127" i="7" s="1"/>
  <c r="U8119" i="7"/>
  <c r="AE8119" i="7"/>
  <c r="AF8119" i="7" s="1"/>
  <c r="U8111" i="7"/>
  <c r="AE8111" i="7"/>
  <c r="AF8111" i="7" s="1"/>
  <c r="U8103" i="7"/>
  <c r="AE8103" i="7"/>
  <c r="AF8103" i="7" s="1"/>
  <c r="U8095" i="7"/>
  <c r="AE8095" i="7"/>
  <c r="AF8095" i="7" s="1"/>
  <c r="U8087" i="7"/>
  <c r="AE8087" i="7"/>
  <c r="AF8087" i="7" s="1"/>
  <c r="U8079" i="7"/>
  <c r="AE8079" i="7"/>
  <c r="AF8079" i="7" s="1"/>
  <c r="U8071" i="7"/>
  <c r="AE8071" i="7"/>
  <c r="AF8071" i="7" s="1"/>
  <c r="U8063" i="7"/>
  <c r="AE8063" i="7"/>
  <c r="AF8063" i="7" s="1"/>
  <c r="U8055" i="7"/>
  <c r="AE8055" i="7"/>
  <c r="AF8055" i="7" s="1"/>
  <c r="U8047" i="7"/>
  <c r="AE8047" i="7"/>
  <c r="AF8047" i="7" s="1"/>
  <c r="U8039" i="7"/>
  <c r="AE8039" i="7"/>
  <c r="AF8039" i="7" s="1"/>
  <c r="U8031" i="7"/>
  <c r="AE8031" i="7"/>
  <c r="AF8031" i="7" s="1"/>
  <c r="U8023" i="7"/>
  <c r="AE8023" i="7"/>
  <c r="AF8023" i="7" s="1"/>
  <c r="U8015" i="7"/>
  <c r="AE8015" i="7"/>
  <c r="AF8015" i="7" s="1"/>
  <c r="U8007" i="7"/>
  <c r="AE8007" i="7"/>
  <c r="AF8007" i="7" s="1"/>
  <c r="U7999" i="7"/>
  <c r="AE7999" i="7"/>
  <c r="AF7999" i="7" s="1"/>
  <c r="U7991" i="7"/>
  <c r="AE7991" i="7"/>
  <c r="AF7991" i="7" s="1"/>
  <c r="U7983" i="7"/>
  <c r="AE7983" i="7"/>
  <c r="AF7983" i="7" s="1"/>
  <c r="U7975" i="7"/>
  <c r="AE7975" i="7"/>
  <c r="AF7975" i="7" s="1"/>
  <c r="U7967" i="7"/>
  <c r="AE7967" i="7"/>
  <c r="AF7967" i="7" s="1"/>
  <c r="U7959" i="7"/>
  <c r="AE7959" i="7"/>
  <c r="AF7959" i="7" s="1"/>
  <c r="U7951" i="7"/>
  <c r="AE7951" i="7"/>
  <c r="AF7951" i="7" s="1"/>
  <c r="U7943" i="7"/>
  <c r="AE7943" i="7"/>
  <c r="AF7943" i="7" s="1"/>
  <c r="U7935" i="7"/>
  <c r="AE7935" i="7"/>
  <c r="AF7935" i="7" s="1"/>
  <c r="U7927" i="7"/>
  <c r="AE7927" i="7"/>
  <c r="AF7927" i="7" s="1"/>
  <c r="U7919" i="7"/>
  <c r="AE7919" i="7"/>
  <c r="AF7919" i="7" s="1"/>
  <c r="U7911" i="7"/>
  <c r="AE7911" i="7"/>
  <c r="AF7911" i="7" s="1"/>
  <c r="U7903" i="7"/>
  <c r="AE7903" i="7"/>
  <c r="AF7903" i="7" s="1"/>
  <c r="U7895" i="7"/>
  <c r="AE7895" i="7"/>
  <c r="AF7895" i="7" s="1"/>
  <c r="U7887" i="7"/>
  <c r="AE7887" i="7"/>
  <c r="AF7887" i="7" s="1"/>
  <c r="U7879" i="7"/>
  <c r="AE7879" i="7"/>
  <c r="AF7879" i="7" s="1"/>
  <c r="U7871" i="7"/>
  <c r="AE7871" i="7"/>
  <c r="AF7871" i="7" s="1"/>
  <c r="U7863" i="7"/>
  <c r="AE7863" i="7"/>
  <c r="AF7863" i="7" s="1"/>
  <c r="U7855" i="7"/>
  <c r="AE7855" i="7"/>
  <c r="AF7855" i="7" s="1"/>
  <c r="U7847" i="7"/>
  <c r="AE7847" i="7"/>
  <c r="AF7847" i="7" s="1"/>
  <c r="U7839" i="7"/>
  <c r="AE7839" i="7"/>
  <c r="AF7839" i="7" s="1"/>
  <c r="U7831" i="7"/>
  <c r="AE7831" i="7"/>
  <c r="AF7831" i="7" s="1"/>
  <c r="U7823" i="7"/>
  <c r="AE7823" i="7"/>
  <c r="AF7823" i="7" s="1"/>
  <c r="U7815" i="7"/>
  <c r="AE7815" i="7"/>
  <c r="AF7815" i="7" s="1"/>
  <c r="U7807" i="7"/>
  <c r="AE7807" i="7"/>
  <c r="AF7807" i="7" s="1"/>
  <c r="U7799" i="7"/>
  <c r="AE7799" i="7"/>
  <c r="AF7799" i="7" s="1"/>
  <c r="U7791" i="7"/>
  <c r="AE7791" i="7"/>
  <c r="AF7791" i="7" s="1"/>
  <c r="U7783" i="7"/>
  <c r="AE7783" i="7"/>
  <c r="AF7783" i="7" s="1"/>
  <c r="U7775" i="7"/>
  <c r="AE7775" i="7"/>
  <c r="AF7775" i="7" s="1"/>
  <c r="U7767" i="7"/>
  <c r="AE7767" i="7"/>
  <c r="AF7767" i="7" s="1"/>
  <c r="U7759" i="7"/>
  <c r="AE7759" i="7"/>
  <c r="AF7759" i="7" s="1"/>
  <c r="U7751" i="7"/>
  <c r="AE7751" i="7"/>
  <c r="AF7751" i="7" s="1"/>
  <c r="U7743" i="7"/>
  <c r="AE7743" i="7"/>
  <c r="AF7743" i="7" s="1"/>
  <c r="U7735" i="7"/>
  <c r="AE7735" i="7"/>
  <c r="AF7735" i="7" s="1"/>
  <c r="U7727" i="7"/>
  <c r="AE7727" i="7"/>
  <c r="AF7727" i="7" s="1"/>
  <c r="U7719" i="7"/>
  <c r="AE7719" i="7"/>
  <c r="AF7719" i="7" s="1"/>
  <c r="U7711" i="7"/>
  <c r="AE7711" i="7"/>
  <c r="AF7711" i="7" s="1"/>
  <c r="U7703" i="7"/>
  <c r="AE7703" i="7"/>
  <c r="AF7703" i="7" s="1"/>
  <c r="U7695" i="7"/>
  <c r="AE7695" i="7"/>
  <c r="AF7695" i="7" s="1"/>
  <c r="U7687" i="7"/>
  <c r="AE7687" i="7"/>
  <c r="AF7687" i="7" s="1"/>
  <c r="U7679" i="7"/>
  <c r="AE7679" i="7"/>
  <c r="AF7679" i="7" s="1"/>
  <c r="U7671" i="7"/>
  <c r="AE7671" i="7"/>
  <c r="AF7671" i="7" s="1"/>
  <c r="U7663" i="7"/>
  <c r="AE7663" i="7"/>
  <c r="AF7663" i="7" s="1"/>
  <c r="U7655" i="7"/>
  <c r="AE7655" i="7"/>
  <c r="AF7655" i="7" s="1"/>
  <c r="U7647" i="7"/>
  <c r="AE7647" i="7"/>
  <c r="AF7647" i="7" s="1"/>
  <c r="U7639" i="7"/>
  <c r="AE7639" i="7"/>
  <c r="AF7639" i="7" s="1"/>
  <c r="U7631" i="7"/>
  <c r="AE7631" i="7"/>
  <c r="AF7631" i="7" s="1"/>
  <c r="U7623" i="7"/>
  <c r="AE7623" i="7"/>
  <c r="AF7623" i="7" s="1"/>
  <c r="U7615" i="7"/>
  <c r="AE7615" i="7"/>
  <c r="AF7615" i="7" s="1"/>
  <c r="U7607" i="7"/>
  <c r="AE7607" i="7"/>
  <c r="AF7607" i="7" s="1"/>
  <c r="U7599" i="7"/>
  <c r="AE7599" i="7"/>
  <c r="AF7599" i="7" s="1"/>
  <c r="U7591" i="7"/>
  <c r="AE7591" i="7"/>
  <c r="AF7591" i="7" s="1"/>
  <c r="U7583" i="7"/>
  <c r="AE7583" i="7"/>
  <c r="AF7583" i="7" s="1"/>
  <c r="U7575" i="7"/>
  <c r="AE7575" i="7"/>
  <c r="AF7575" i="7" s="1"/>
  <c r="U7567" i="7"/>
  <c r="AE7567" i="7"/>
  <c r="AF7567" i="7" s="1"/>
  <c r="U7559" i="7"/>
  <c r="AE7559" i="7"/>
  <c r="AF7559" i="7" s="1"/>
  <c r="U7551" i="7"/>
  <c r="AE7551" i="7"/>
  <c r="AF7551" i="7" s="1"/>
  <c r="U7543" i="7"/>
  <c r="AE7543" i="7"/>
  <c r="AF7543" i="7" s="1"/>
  <c r="U7535" i="7"/>
  <c r="AE7535" i="7"/>
  <c r="AF7535" i="7" s="1"/>
  <c r="U7527" i="7"/>
  <c r="AE7527" i="7"/>
  <c r="AF7527" i="7" s="1"/>
  <c r="U7519" i="7"/>
  <c r="AE7519" i="7"/>
  <c r="AF7519" i="7" s="1"/>
  <c r="U7511" i="7"/>
  <c r="AE7511" i="7"/>
  <c r="AF7511" i="7" s="1"/>
  <c r="U7503" i="7"/>
  <c r="AE7503" i="7"/>
  <c r="AF7503" i="7" s="1"/>
  <c r="U7495" i="7"/>
  <c r="AE7495" i="7"/>
  <c r="AF7495" i="7" s="1"/>
  <c r="U7487" i="7"/>
  <c r="AE7487" i="7"/>
  <c r="AF7487" i="7" s="1"/>
  <c r="U7479" i="7"/>
  <c r="AE7479" i="7"/>
  <c r="AF7479" i="7" s="1"/>
  <c r="U7471" i="7"/>
  <c r="AE7471" i="7"/>
  <c r="AF7471" i="7" s="1"/>
  <c r="U7463" i="7"/>
  <c r="AE7463" i="7"/>
  <c r="AF7463" i="7" s="1"/>
  <c r="U7455" i="7"/>
  <c r="AE7455" i="7"/>
  <c r="AF7455" i="7" s="1"/>
  <c r="U7447" i="7"/>
  <c r="AE7447" i="7"/>
  <c r="AF7447" i="7" s="1"/>
  <c r="U7439" i="7"/>
  <c r="AE7439" i="7"/>
  <c r="AF7439" i="7" s="1"/>
  <c r="U7431" i="7"/>
  <c r="AE7431" i="7"/>
  <c r="AF7431" i="7" s="1"/>
  <c r="U7423" i="7"/>
  <c r="AE7423" i="7"/>
  <c r="AF7423" i="7" s="1"/>
  <c r="U7415" i="7"/>
  <c r="AE7415" i="7"/>
  <c r="AF7415" i="7" s="1"/>
  <c r="U7407" i="7"/>
  <c r="AE7407" i="7"/>
  <c r="AF7407" i="7" s="1"/>
  <c r="U7399" i="7"/>
  <c r="AE7399" i="7"/>
  <c r="AF7399" i="7" s="1"/>
  <c r="U7391" i="7"/>
  <c r="AE7391" i="7"/>
  <c r="AF7391" i="7" s="1"/>
  <c r="U7383" i="7"/>
  <c r="AE7383" i="7"/>
  <c r="AF7383" i="7" s="1"/>
  <c r="U7375" i="7"/>
  <c r="AE7375" i="7"/>
  <c r="AF7375" i="7" s="1"/>
  <c r="U7367" i="7"/>
  <c r="AE7367" i="7"/>
  <c r="AF7367" i="7" s="1"/>
  <c r="U7359" i="7"/>
  <c r="AE7359" i="7"/>
  <c r="AF7359" i="7" s="1"/>
  <c r="U7351" i="7"/>
  <c r="AE7351" i="7"/>
  <c r="AF7351" i="7" s="1"/>
  <c r="U7343" i="7"/>
  <c r="AE7343" i="7"/>
  <c r="AF7343" i="7" s="1"/>
  <c r="U7335" i="7"/>
  <c r="AE7335" i="7"/>
  <c r="AF7335" i="7" s="1"/>
  <c r="U7327" i="7"/>
  <c r="AE7327" i="7"/>
  <c r="AF7327" i="7" s="1"/>
  <c r="U7319" i="7"/>
  <c r="AE7319" i="7"/>
  <c r="AF7319" i="7" s="1"/>
  <c r="U7311" i="7"/>
  <c r="AE7311" i="7"/>
  <c r="AF7311" i="7" s="1"/>
  <c r="U7303" i="7"/>
  <c r="AE7303" i="7"/>
  <c r="AF7303" i="7" s="1"/>
  <c r="U7295" i="7"/>
  <c r="AE7295" i="7"/>
  <c r="AF7295" i="7" s="1"/>
  <c r="U7287" i="7"/>
  <c r="AE7287" i="7"/>
  <c r="AF7287" i="7" s="1"/>
  <c r="U7279" i="7"/>
  <c r="AE7279" i="7"/>
  <c r="AF7279" i="7" s="1"/>
  <c r="U7271" i="7"/>
  <c r="AE7271" i="7"/>
  <c r="AF7271" i="7" s="1"/>
  <c r="U7263" i="7"/>
  <c r="AE7263" i="7"/>
  <c r="AF7263" i="7" s="1"/>
  <c r="U7255" i="7"/>
  <c r="AE7255" i="7"/>
  <c r="AF7255" i="7" s="1"/>
  <c r="U7247" i="7"/>
  <c r="AE7247" i="7"/>
  <c r="AF7247" i="7" s="1"/>
  <c r="U7239" i="7"/>
  <c r="AE7239" i="7"/>
  <c r="AF7239" i="7" s="1"/>
  <c r="U7231" i="7"/>
  <c r="AE7231" i="7"/>
  <c r="AF7231" i="7" s="1"/>
  <c r="U7223" i="7"/>
  <c r="AE7223" i="7"/>
  <c r="AF7223" i="7" s="1"/>
  <c r="U7215" i="7"/>
  <c r="AE7215" i="7"/>
  <c r="AF7215" i="7" s="1"/>
  <c r="U7207" i="7"/>
  <c r="AE7207" i="7"/>
  <c r="AF7207" i="7" s="1"/>
  <c r="U7199" i="7"/>
  <c r="AE7199" i="7"/>
  <c r="AF7199" i="7" s="1"/>
  <c r="U7191" i="7"/>
  <c r="AE7191" i="7"/>
  <c r="AF7191" i="7" s="1"/>
  <c r="U7183" i="7"/>
  <c r="AE7183" i="7"/>
  <c r="AF7183" i="7" s="1"/>
  <c r="U7175" i="7"/>
  <c r="AE7175" i="7"/>
  <c r="AF7175" i="7" s="1"/>
  <c r="U7167" i="7"/>
  <c r="AE7167" i="7"/>
  <c r="AF7167" i="7" s="1"/>
  <c r="U7159" i="7"/>
  <c r="AE7159" i="7"/>
  <c r="AF7159" i="7" s="1"/>
  <c r="U7151" i="7"/>
  <c r="AE7151" i="7"/>
  <c r="AF7151" i="7" s="1"/>
  <c r="U7143" i="7"/>
  <c r="AE7143" i="7"/>
  <c r="AF7143" i="7" s="1"/>
  <c r="U7135" i="7"/>
  <c r="AE7135" i="7"/>
  <c r="AF7135" i="7" s="1"/>
  <c r="U7127" i="7"/>
  <c r="AE7127" i="7"/>
  <c r="AF7127" i="7" s="1"/>
  <c r="U7119" i="7"/>
  <c r="AE7119" i="7"/>
  <c r="AF7119" i="7" s="1"/>
  <c r="U7111" i="7"/>
  <c r="AE7111" i="7"/>
  <c r="AF7111" i="7" s="1"/>
  <c r="U7103" i="7"/>
  <c r="AE7103" i="7"/>
  <c r="AF7103" i="7" s="1"/>
  <c r="U7095" i="7"/>
  <c r="AE7095" i="7"/>
  <c r="AF7095" i="7" s="1"/>
  <c r="U7087" i="7"/>
  <c r="AE7087" i="7"/>
  <c r="AF7087" i="7" s="1"/>
  <c r="U7079" i="7"/>
  <c r="AE7079" i="7"/>
  <c r="AF7079" i="7" s="1"/>
  <c r="U7071" i="7"/>
  <c r="AE7071" i="7"/>
  <c r="AF7071" i="7" s="1"/>
  <c r="U7063" i="7"/>
  <c r="AE7063" i="7"/>
  <c r="AF7063" i="7" s="1"/>
  <c r="U7055" i="7"/>
  <c r="AE7055" i="7"/>
  <c r="AF7055" i="7" s="1"/>
  <c r="U7047" i="7"/>
  <c r="AE7047" i="7"/>
  <c r="AF7047" i="7" s="1"/>
  <c r="U7039" i="7"/>
  <c r="AE7039" i="7"/>
  <c r="AF7039" i="7" s="1"/>
  <c r="U7031" i="7"/>
  <c r="AE7031" i="7"/>
  <c r="AF7031" i="7" s="1"/>
  <c r="U7023" i="7"/>
  <c r="AE7023" i="7"/>
  <c r="AF7023" i="7" s="1"/>
  <c r="U7015" i="7"/>
  <c r="AE7015" i="7"/>
  <c r="AF7015" i="7" s="1"/>
  <c r="U7007" i="7"/>
  <c r="AE7007" i="7"/>
  <c r="AF7007" i="7" s="1"/>
  <c r="U6999" i="7"/>
  <c r="AE6999" i="7"/>
  <c r="AF6999" i="7" s="1"/>
  <c r="U6991" i="7"/>
  <c r="AE6991" i="7"/>
  <c r="AF6991" i="7" s="1"/>
  <c r="U6983" i="7"/>
  <c r="AE6983" i="7"/>
  <c r="AF6983" i="7" s="1"/>
  <c r="U6975" i="7"/>
  <c r="AE6975" i="7"/>
  <c r="AF6975" i="7" s="1"/>
  <c r="U6967" i="7"/>
  <c r="AE6967" i="7"/>
  <c r="AF6967" i="7" s="1"/>
  <c r="U6959" i="7"/>
  <c r="AE6959" i="7"/>
  <c r="AF6959" i="7" s="1"/>
  <c r="U6951" i="7"/>
  <c r="AE6951" i="7"/>
  <c r="AF6951" i="7" s="1"/>
  <c r="U6943" i="7"/>
  <c r="AE6943" i="7"/>
  <c r="AF6943" i="7" s="1"/>
  <c r="U6935" i="7"/>
  <c r="AE6935" i="7"/>
  <c r="AF6935" i="7" s="1"/>
  <c r="U6927" i="7"/>
  <c r="AE6927" i="7"/>
  <c r="AF6927" i="7" s="1"/>
  <c r="U6919" i="7"/>
  <c r="AE6919" i="7"/>
  <c r="AF6919" i="7" s="1"/>
  <c r="U6911" i="7"/>
  <c r="AE6911" i="7"/>
  <c r="AF6911" i="7" s="1"/>
  <c r="U6903" i="7"/>
  <c r="AE6903" i="7"/>
  <c r="AF6903" i="7" s="1"/>
  <c r="U6895" i="7"/>
  <c r="AE6895" i="7"/>
  <c r="AF6895" i="7" s="1"/>
  <c r="U6887" i="7"/>
  <c r="AE6887" i="7"/>
  <c r="AF6887" i="7" s="1"/>
  <c r="U6879" i="7"/>
  <c r="AE6879" i="7"/>
  <c r="AF6879" i="7" s="1"/>
  <c r="U6871" i="7"/>
  <c r="AE6871" i="7"/>
  <c r="AF6871" i="7" s="1"/>
  <c r="U6863" i="7"/>
  <c r="AE6863" i="7"/>
  <c r="AF6863" i="7" s="1"/>
  <c r="U6855" i="7"/>
  <c r="AE6855" i="7"/>
  <c r="AF6855" i="7" s="1"/>
  <c r="U6847" i="7"/>
  <c r="AE6847" i="7"/>
  <c r="AF6847" i="7" s="1"/>
  <c r="U6839" i="7"/>
  <c r="AE6839" i="7"/>
  <c r="AF6839" i="7" s="1"/>
  <c r="U6831" i="7"/>
  <c r="AE6831" i="7"/>
  <c r="AF6831" i="7" s="1"/>
  <c r="U6823" i="7"/>
  <c r="AE6823" i="7"/>
  <c r="AF6823" i="7" s="1"/>
  <c r="U6815" i="7"/>
  <c r="AE6815" i="7"/>
  <c r="AF6815" i="7" s="1"/>
  <c r="U6807" i="7"/>
  <c r="AE6807" i="7"/>
  <c r="AF6807" i="7" s="1"/>
  <c r="U6799" i="7"/>
  <c r="AE6799" i="7"/>
  <c r="AF6799" i="7" s="1"/>
  <c r="U6791" i="7"/>
  <c r="AE6791" i="7"/>
  <c r="AF6791" i="7" s="1"/>
  <c r="U6783" i="7"/>
  <c r="AE6783" i="7"/>
  <c r="AF6783" i="7" s="1"/>
  <c r="U6775" i="7"/>
  <c r="AE6775" i="7"/>
  <c r="AF6775" i="7" s="1"/>
  <c r="U6767" i="7"/>
  <c r="AE6767" i="7"/>
  <c r="AF6767" i="7" s="1"/>
  <c r="U6759" i="7"/>
  <c r="AE6759" i="7"/>
  <c r="AF6759" i="7" s="1"/>
  <c r="U6751" i="7"/>
  <c r="AE6751" i="7"/>
  <c r="AF6751" i="7" s="1"/>
  <c r="U6743" i="7"/>
  <c r="AE6743" i="7"/>
  <c r="AF6743" i="7" s="1"/>
  <c r="U6735" i="7"/>
  <c r="AE6735" i="7"/>
  <c r="AF6735" i="7" s="1"/>
  <c r="U6727" i="7"/>
  <c r="AE6727" i="7"/>
  <c r="AF6727" i="7" s="1"/>
  <c r="U6719" i="7"/>
  <c r="AE6719" i="7"/>
  <c r="AF6719" i="7" s="1"/>
  <c r="U6711" i="7"/>
  <c r="AE6711" i="7"/>
  <c r="AF6711" i="7" s="1"/>
  <c r="U6703" i="7"/>
  <c r="AE6703" i="7"/>
  <c r="AF6703" i="7" s="1"/>
  <c r="U6695" i="7"/>
  <c r="AE6695" i="7"/>
  <c r="AF6695" i="7" s="1"/>
  <c r="U6687" i="7"/>
  <c r="AE6687" i="7"/>
  <c r="AF6687" i="7" s="1"/>
  <c r="U6679" i="7"/>
  <c r="AE6679" i="7"/>
  <c r="AF6679" i="7" s="1"/>
  <c r="U6671" i="7"/>
  <c r="AE6671" i="7"/>
  <c r="AF6671" i="7" s="1"/>
  <c r="U6663" i="7"/>
  <c r="AE6663" i="7"/>
  <c r="AF6663" i="7" s="1"/>
  <c r="U6655" i="7"/>
  <c r="AE6655" i="7"/>
  <c r="AF6655" i="7" s="1"/>
  <c r="U6647" i="7"/>
  <c r="AE6647" i="7"/>
  <c r="AF6647" i="7" s="1"/>
  <c r="U6639" i="7"/>
  <c r="AE6639" i="7"/>
  <c r="AF6639" i="7" s="1"/>
  <c r="U6631" i="7"/>
  <c r="AE6631" i="7"/>
  <c r="AF6631" i="7" s="1"/>
  <c r="U6623" i="7"/>
  <c r="AE6623" i="7"/>
  <c r="AF6623" i="7" s="1"/>
  <c r="U6615" i="7"/>
  <c r="AE6615" i="7"/>
  <c r="AF6615" i="7" s="1"/>
  <c r="U6607" i="7"/>
  <c r="AE6607" i="7"/>
  <c r="AF6607" i="7" s="1"/>
  <c r="U6599" i="7"/>
  <c r="AE6599" i="7"/>
  <c r="AF6599" i="7" s="1"/>
  <c r="U6591" i="7"/>
  <c r="AE6591" i="7"/>
  <c r="AF6591" i="7" s="1"/>
  <c r="U6583" i="7"/>
  <c r="AE6583" i="7"/>
  <c r="AF6583" i="7" s="1"/>
  <c r="U6575" i="7"/>
  <c r="AE6575" i="7"/>
  <c r="AF6575" i="7" s="1"/>
  <c r="U6567" i="7"/>
  <c r="AE6567" i="7"/>
  <c r="AF6567" i="7" s="1"/>
  <c r="U6559" i="7"/>
  <c r="AE6559" i="7"/>
  <c r="AF6559" i="7" s="1"/>
  <c r="U6551" i="7"/>
  <c r="AE6551" i="7"/>
  <c r="AF6551" i="7" s="1"/>
  <c r="U6543" i="7"/>
  <c r="AE6543" i="7"/>
  <c r="AF6543" i="7" s="1"/>
  <c r="U6535" i="7"/>
  <c r="AE6535" i="7"/>
  <c r="AF6535" i="7" s="1"/>
  <c r="U6527" i="7"/>
  <c r="AE6527" i="7"/>
  <c r="AF6527" i="7" s="1"/>
  <c r="U6519" i="7"/>
  <c r="AE6519" i="7"/>
  <c r="AF6519" i="7" s="1"/>
  <c r="U6511" i="7"/>
  <c r="AE6511" i="7"/>
  <c r="AF6511" i="7" s="1"/>
  <c r="U6503" i="7"/>
  <c r="AE6503" i="7"/>
  <c r="AF6503" i="7" s="1"/>
  <c r="U6495" i="7"/>
  <c r="AE6495" i="7"/>
  <c r="AF6495" i="7" s="1"/>
  <c r="U6487" i="7"/>
  <c r="AE6487" i="7"/>
  <c r="AF6487" i="7" s="1"/>
  <c r="U6479" i="7"/>
  <c r="AE6479" i="7"/>
  <c r="AF6479" i="7" s="1"/>
  <c r="U6471" i="7"/>
  <c r="AE6471" i="7"/>
  <c r="AF6471" i="7" s="1"/>
  <c r="U6463" i="7"/>
  <c r="AE6463" i="7"/>
  <c r="AF6463" i="7" s="1"/>
  <c r="U6455" i="7"/>
  <c r="AE6455" i="7"/>
  <c r="AF6455" i="7" s="1"/>
  <c r="U6447" i="7"/>
  <c r="AE6447" i="7"/>
  <c r="AF6447" i="7" s="1"/>
  <c r="U6439" i="7"/>
  <c r="AE6439" i="7"/>
  <c r="AF6439" i="7" s="1"/>
  <c r="U6431" i="7"/>
  <c r="AE6431" i="7"/>
  <c r="AF6431" i="7" s="1"/>
  <c r="U6423" i="7"/>
  <c r="AE6423" i="7"/>
  <c r="AF6423" i="7" s="1"/>
  <c r="U6415" i="7"/>
  <c r="AE6415" i="7"/>
  <c r="AF6415" i="7" s="1"/>
  <c r="U6407" i="7"/>
  <c r="AE6407" i="7"/>
  <c r="AF6407" i="7" s="1"/>
  <c r="U6399" i="7"/>
  <c r="AE6399" i="7"/>
  <c r="AF6399" i="7" s="1"/>
  <c r="U6391" i="7"/>
  <c r="AE6391" i="7"/>
  <c r="AF6391" i="7" s="1"/>
  <c r="U6383" i="7"/>
  <c r="AE6383" i="7"/>
  <c r="AF6383" i="7" s="1"/>
  <c r="U6375" i="7"/>
  <c r="AE6375" i="7"/>
  <c r="AF6375" i="7" s="1"/>
  <c r="U6367" i="7"/>
  <c r="AE6367" i="7"/>
  <c r="AF6367" i="7" s="1"/>
  <c r="U6359" i="7"/>
  <c r="AE6359" i="7"/>
  <c r="AF6359" i="7" s="1"/>
  <c r="U6351" i="7"/>
  <c r="AE6351" i="7"/>
  <c r="AF6351" i="7" s="1"/>
  <c r="U6343" i="7"/>
  <c r="AE6343" i="7"/>
  <c r="AF6343" i="7" s="1"/>
  <c r="U6335" i="7"/>
  <c r="AE6335" i="7"/>
  <c r="AF6335" i="7" s="1"/>
  <c r="U6327" i="7"/>
  <c r="AE6327" i="7"/>
  <c r="AF6327" i="7" s="1"/>
  <c r="U6319" i="7"/>
  <c r="AE6319" i="7"/>
  <c r="AF6319" i="7" s="1"/>
  <c r="U6311" i="7"/>
  <c r="AE6311" i="7"/>
  <c r="AF6311" i="7" s="1"/>
  <c r="U6303" i="7"/>
  <c r="AE6303" i="7"/>
  <c r="AF6303" i="7" s="1"/>
  <c r="U6295" i="7"/>
  <c r="AE6295" i="7"/>
  <c r="AF6295" i="7" s="1"/>
  <c r="U6287" i="7"/>
  <c r="AE6287" i="7"/>
  <c r="AF6287" i="7" s="1"/>
  <c r="U6279" i="7"/>
  <c r="AE6279" i="7"/>
  <c r="AF6279" i="7" s="1"/>
  <c r="U6271" i="7"/>
  <c r="AE6271" i="7"/>
  <c r="AF6271" i="7" s="1"/>
  <c r="U6263" i="7"/>
  <c r="AE6263" i="7"/>
  <c r="AF6263" i="7" s="1"/>
  <c r="U6255" i="7"/>
  <c r="AE6255" i="7"/>
  <c r="AF6255" i="7" s="1"/>
  <c r="U6247" i="7"/>
  <c r="AE6247" i="7"/>
  <c r="AF6247" i="7" s="1"/>
  <c r="U6239" i="7"/>
  <c r="AE6239" i="7"/>
  <c r="AF6239" i="7" s="1"/>
  <c r="U6231" i="7"/>
  <c r="AE6231" i="7"/>
  <c r="AF6231" i="7" s="1"/>
  <c r="U6223" i="7"/>
  <c r="AE6223" i="7"/>
  <c r="AF6223" i="7" s="1"/>
  <c r="U6215" i="7"/>
  <c r="AE6215" i="7"/>
  <c r="AF6215" i="7" s="1"/>
  <c r="U6207" i="7"/>
  <c r="AE6207" i="7"/>
  <c r="AF6207" i="7" s="1"/>
  <c r="U6199" i="7"/>
  <c r="AE6199" i="7"/>
  <c r="AF6199" i="7" s="1"/>
  <c r="U6191" i="7"/>
  <c r="AE6191" i="7"/>
  <c r="AF6191" i="7" s="1"/>
  <c r="U6183" i="7"/>
  <c r="AE6183" i="7"/>
  <c r="AF6183" i="7" s="1"/>
  <c r="U6175" i="7"/>
  <c r="AE6175" i="7"/>
  <c r="AF6175" i="7" s="1"/>
  <c r="U6167" i="7"/>
  <c r="AE6167" i="7"/>
  <c r="AF6167" i="7" s="1"/>
  <c r="U6159" i="7"/>
  <c r="AE6159" i="7"/>
  <c r="AF6159" i="7" s="1"/>
  <c r="U6151" i="7"/>
  <c r="AE6151" i="7"/>
  <c r="AF6151" i="7" s="1"/>
  <c r="U6143" i="7"/>
  <c r="AE6143" i="7"/>
  <c r="AF6143" i="7" s="1"/>
  <c r="U6135" i="7"/>
  <c r="AE6135" i="7"/>
  <c r="AF6135" i="7" s="1"/>
  <c r="U6127" i="7"/>
  <c r="AE6127" i="7"/>
  <c r="AF6127" i="7" s="1"/>
  <c r="U6119" i="7"/>
  <c r="AE6119" i="7"/>
  <c r="AF6119" i="7" s="1"/>
  <c r="U6111" i="7"/>
  <c r="AE6111" i="7"/>
  <c r="AF6111" i="7" s="1"/>
  <c r="U6103" i="7"/>
  <c r="AE6103" i="7"/>
  <c r="AF6103" i="7" s="1"/>
  <c r="U6095" i="7"/>
  <c r="AE6095" i="7"/>
  <c r="AF6095" i="7" s="1"/>
  <c r="U6087" i="7"/>
  <c r="AE6087" i="7"/>
  <c r="AF6087" i="7" s="1"/>
  <c r="U6079" i="7"/>
  <c r="AE6079" i="7"/>
  <c r="AF6079" i="7" s="1"/>
  <c r="U6071" i="7"/>
  <c r="AE6071" i="7"/>
  <c r="AF6071" i="7" s="1"/>
  <c r="U6063" i="7"/>
  <c r="AE6063" i="7"/>
  <c r="AF6063" i="7" s="1"/>
  <c r="U6055" i="7"/>
  <c r="AE6055" i="7"/>
  <c r="AF6055" i="7" s="1"/>
  <c r="U6047" i="7"/>
  <c r="AE6047" i="7"/>
  <c r="AF6047" i="7" s="1"/>
  <c r="U6039" i="7"/>
  <c r="AE6039" i="7"/>
  <c r="AF6039" i="7" s="1"/>
  <c r="U6031" i="7"/>
  <c r="AE6031" i="7"/>
  <c r="AF6031" i="7" s="1"/>
  <c r="U6023" i="7"/>
  <c r="AE6023" i="7"/>
  <c r="AF6023" i="7" s="1"/>
  <c r="U6015" i="7"/>
  <c r="AE6015" i="7"/>
  <c r="AF6015" i="7" s="1"/>
  <c r="U6007" i="7"/>
  <c r="AE6007" i="7"/>
  <c r="AF6007" i="7" s="1"/>
  <c r="U5999" i="7"/>
  <c r="AE5999" i="7"/>
  <c r="AF5999" i="7" s="1"/>
  <c r="U5991" i="7"/>
  <c r="AE5991" i="7"/>
  <c r="AF5991" i="7" s="1"/>
  <c r="U5983" i="7"/>
  <c r="AE5983" i="7"/>
  <c r="AF5983" i="7" s="1"/>
  <c r="U5975" i="7"/>
  <c r="AE5975" i="7"/>
  <c r="AF5975" i="7" s="1"/>
  <c r="U5967" i="7"/>
  <c r="AE5967" i="7"/>
  <c r="AF5967" i="7" s="1"/>
  <c r="U5959" i="7"/>
  <c r="AE5959" i="7"/>
  <c r="AF5959" i="7" s="1"/>
  <c r="U5951" i="7"/>
  <c r="AE5951" i="7"/>
  <c r="AF5951" i="7" s="1"/>
  <c r="U5943" i="7"/>
  <c r="AE5943" i="7"/>
  <c r="AF5943" i="7" s="1"/>
  <c r="U5935" i="7"/>
  <c r="AE5935" i="7"/>
  <c r="AF5935" i="7" s="1"/>
  <c r="U5927" i="7"/>
  <c r="AE5927" i="7"/>
  <c r="AF5927" i="7" s="1"/>
  <c r="U5919" i="7"/>
  <c r="AE5919" i="7"/>
  <c r="AF5919" i="7" s="1"/>
  <c r="U5911" i="7"/>
  <c r="AE5911" i="7"/>
  <c r="AF5911" i="7" s="1"/>
  <c r="U5903" i="7"/>
  <c r="AE5903" i="7"/>
  <c r="AF5903" i="7" s="1"/>
  <c r="U5895" i="7"/>
  <c r="AE5895" i="7"/>
  <c r="AF5895" i="7" s="1"/>
  <c r="U5887" i="7"/>
  <c r="AE5887" i="7"/>
  <c r="AF5887" i="7" s="1"/>
  <c r="U5879" i="7"/>
  <c r="AE5879" i="7"/>
  <c r="AF5879" i="7" s="1"/>
  <c r="U5871" i="7"/>
  <c r="AE5871" i="7"/>
  <c r="AF5871" i="7" s="1"/>
  <c r="U5863" i="7"/>
  <c r="AE5863" i="7"/>
  <c r="AF5863" i="7" s="1"/>
  <c r="U5855" i="7"/>
  <c r="AE5855" i="7"/>
  <c r="AF5855" i="7" s="1"/>
  <c r="U5847" i="7"/>
  <c r="AE5847" i="7"/>
  <c r="AF5847" i="7" s="1"/>
  <c r="U5839" i="7"/>
  <c r="AE5839" i="7"/>
  <c r="AF5839" i="7" s="1"/>
  <c r="U5831" i="7"/>
  <c r="AE5831" i="7"/>
  <c r="AF5831" i="7" s="1"/>
  <c r="U5823" i="7"/>
  <c r="AE5823" i="7"/>
  <c r="AF5823" i="7" s="1"/>
  <c r="U5815" i="7"/>
  <c r="AE5815" i="7"/>
  <c r="AF5815" i="7" s="1"/>
  <c r="U5807" i="7"/>
  <c r="AE5807" i="7"/>
  <c r="AF5807" i="7" s="1"/>
  <c r="U5799" i="7"/>
  <c r="AE5799" i="7"/>
  <c r="AF5799" i="7" s="1"/>
  <c r="U5791" i="7"/>
  <c r="AE5791" i="7"/>
  <c r="AF5791" i="7" s="1"/>
  <c r="U5783" i="7"/>
  <c r="AE5783" i="7"/>
  <c r="AF5783" i="7" s="1"/>
  <c r="U5775" i="7"/>
  <c r="AE5775" i="7"/>
  <c r="AF5775" i="7" s="1"/>
  <c r="U5767" i="7"/>
  <c r="AE5767" i="7"/>
  <c r="AF5767" i="7" s="1"/>
  <c r="U5759" i="7"/>
  <c r="AE5759" i="7"/>
  <c r="AF5759" i="7" s="1"/>
  <c r="U5751" i="7"/>
  <c r="AE5751" i="7"/>
  <c r="AF5751" i="7" s="1"/>
  <c r="U5743" i="7"/>
  <c r="AE5743" i="7"/>
  <c r="AF5743" i="7" s="1"/>
  <c r="U5735" i="7"/>
  <c r="AE5735" i="7"/>
  <c r="AF5735" i="7" s="1"/>
  <c r="U5727" i="7"/>
  <c r="AE5727" i="7"/>
  <c r="AF5727" i="7" s="1"/>
  <c r="U5719" i="7"/>
  <c r="AE5719" i="7"/>
  <c r="AF5719" i="7" s="1"/>
  <c r="U5711" i="7"/>
  <c r="AE5711" i="7"/>
  <c r="AF5711" i="7" s="1"/>
  <c r="U5703" i="7"/>
  <c r="AE5703" i="7"/>
  <c r="AF5703" i="7" s="1"/>
  <c r="U5695" i="7"/>
  <c r="AE5695" i="7"/>
  <c r="AF5695" i="7" s="1"/>
  <c r="U5687" i="7"/>
  <c r="AE5687" i="7"/>
  <c r="AF5687" i="7" s="1"/>
  <c r="U5679" i="7"/>
  <c r="AE5679" i="7"/>
  <c r="AF5679" i="7" s="1"/>
  <c r="U5671" i="7"/>
  <c r="AE5671" i="7"/>
  <c r="AF5671" i="7" s="1"/>
  <c r="U5663" i="7"/>
  <c r="AE5663" i="7"/>
  <c r="AF5663" i="7" s="1"/>
  <c r="U5655" i="7"/>
  <c r="AE5655" i="7"/>
  <c r="AF5655" i="7" s="1"/>
  <c r="U5647" i="7"/>
  <c r="AE5647" i="7"/>
  <c r="AF5647" i="7" s="1"/>
  <c r="U5639" i="7"/>
  <c r="AE5639" i="7"/>
  <c r="AF5639" i="7" s="1"/>
  <c r="U5631" i="7"/>
  <c r="AE5631" i="7"/>
  <c r="AF5631" i="7" s="1"/>
  <c r="U5623" i="7"/>
  <c r="AE5623" i="7"/>
  <c r="AF5623" i="7" s="1"/>
  <c r="U5615" i="7"/>
  <c r="AE5615" i="7"/>
  <c r="AF5615" i="7" s="1"/>
  <c r="U5607" i="7"/>
  <c r="AE5607" i="7"/>
  <c r="AF5607" i="7" s="1"/>
  <c r="U5599" i="7"/>
  <c r="AE5599" i="7"/>
  <c r="AF5599" i="7" s="1"/>
  <c r="U5591" i="7"/>
  <c r="AE5591" i="7"/>
  <c r="AF5591" i="7" s="1"/>
  <c r="U5583" i="7"/>
  <c r="AE5583" i="7"/>
  <c r="AF5583" i="7" s="1"/>
  <c r="U5575" i="7"/>
  <c r="AE5575" i="7"/>
  <c r="AF5575" i="7" s="1"/>
  <c r="U5567" i="7"/>
  <c r="AE5567" i="7"/>
  <c r="AF5567" i="7" s="1"/>
  <c r="U5559" i="7"/>
  <c r="AE5559" i="7"/>
  <c r="AF5559" i="7" s="1"/>
  <c r="U5551" i="7"/>
  <c r="AE5551" i="7"/>
  <c r="AF5551" i="7" s="1"/>
  <c r="U5543" i="7"/>
  <c r="AE5543" i="7"/>
  <c r="AF5543" i="7" s="1"/>
  <c r="U5535" i="7"/>
  <c r="AE5535" i="7"/>
  <c r="AF5535" i="7" s="1"/>
  <c r="U5527" i="7"/>
  <c r="AE5527" i="7"/>
  <c r="AF5527" i="7" s="1"/>
  <c r="U5519" i="7"/>
  <c r="AE5519" i="7"/>
  <c r="AF5519" i="7" s="1"/>
  <c r="U5511" i="7"/>
  <c r="AE5511" i="7"/>
  <c r="AF5511" i="7" s="1"/>
  <c r="U5503" i="7"/>
  <c r="AE5503" i="7"/>
  <c r="AF5503" i="7" s="1"/>
  <c r="U5495" i="7"/>
  <c r="AE5495" i="7"/>
  <c r="AF5495" i="7" s="1"/>
  <c r="U5487" i="7"/>
  <c r="AE5487" i="7"/>
  <c r="AF5487" i="7" s="1"/>
  <c r="U5479" i="7"/>
  <c r="AE5479" i="7"/>
  <c r="AF5479" i="7" s="1"/>
  <c r="U5471" i="7"/>
  <c r="AE5471" i="7"/>
  <c r="AF5471" i="7" s="1"/>
  <c r="U5463" i="7"/>
  <c r="AE5463" i="7"/>
  <c r="AF5463" i="7" s="1"/>
  <c r="U5455" i="7"/>
  <c r="AE5455" i="7"/>
  <c r="AF5455" i="7" s="1"/>
  <c r="U5447" i="7"/>
  <c r="AE5447" i="7"/>
  <c r="AF5447" i="7" s="1"/>
  <c r="U5439" i="7"/>
  <c r="AE5439" i="7"/>
  <c r="AF5439" i="7" s="1"/>
  <c r="U5431" i="7"/>
  <c r="AE5431" i="7"/>
  <c r="AF5431" i="7" s="1"/>
  <c r="U5423" i="7"/>
  <c r="AE5423" i="7"/>
  <c r="AF5423" i="7" s="1"/>
  <c r="U5415" i="7"/>
  <c r="AE5415" i="7"/>
  <c r="AF5415" i="7" s="1"/>
  <c r="U5407" i="7"/>
  <c r="AE5407" i="7"/>
  <c r="AF5407" i="7" s="1"/>
  <c r="U5399" i="7"/>
  <c r="AE5399" i="7"/>
  <c r="AF5399" i="7" s="1"/>
  <c r="U5391" i="7"/>
  <c r="AE5391" i="7"/>
  <c r="AF5391" i="7" s="1"/>
  <c r="U5383" i="7"/>
  <c r="AE5383" i="7"/>
  <c r="AF5383" i="7" s="1"/>
  <c r="U5375" i="7"/>
  <c r="AE5375" i="7"/>
  <c r="AF5375" i="7" s="1"/>
  <c r="U5367" i="7"/>
  <c r="AE5367" i="7"/>
  <c r="AF5367" i="7" s="1"/>
  <c r="U5359" i="7"/>
  <c r="AE5359" i="7"/>
  <c r="AF5359" i="7" s="1"/>
  <c r="U5351" i="7"/>
  <c r="AE5351" i="7"/>
  <c r="AF5351" i="7" s="1"/>
  <c r="U5343" i="7"/>
  <c r="AE5343" i="7"/>
  <c r="AF5343" i="7" s="1"/>
  <c r="U5335" i="7"/>
  <c r="AE5335" i="7"/>
  <c r="AF5335" i="7" s="1"/>
  <c r="U5327" i="7"/>
  <c r="AE5327" i="7"/>
  <c r="AF5327" i="7" s="1"/>
  <c r="U5319" i="7"/>
  <c r="AE5319" i="7"/>
  <c r="AF5319" i="7" s="1"/>
  <c r="U5311" i="7"/>
  <c r="AE5311" i="7"/>
  <c r="AF5311" i="7" s="1"/>
  <c r="U5303" i="7"/>
  <c r="AE5303" i="7"/>
  <c r="AF5303" i="7" s="1"/>
  <c r="U5295" i="7"/>
  <c r="AE5295" i="7"/>
  <c r="AF5295" i="7" s="1"/>
  <c r="U5287" i="7"/>
  <c r="AE5287" i="7"/>
  <c r="AF5287" i="7" s="1"/>
  <c r="U5279" i="7"/>
  <c r="AE5279" i="7"/>
  <c r="AF5279" i="7" s="1"/>
  <c r="U5271" i="7"/>
  <c r="AE5271" i="7"/>
  <c r="AF5271" i="7" s="1"/>
  <c r="U5263" i="7"/>
  <c r="AE5263" i="7"/>
  <c r="AF5263" i="7" s="1"/>
  <c r="U5255" i="7"/>
  <c r="AE5255" i="7"/>
  <c r="AF5255" i="7" s="1"/>
  <c r="U5247" i="7"/>
  <c r="AE5247" i="7"/>
  <c r="AF5247" i="7" s="1"/>
  <c r="U5239" i="7"/>
  <c r="AE5239" i="7"/>
  <c r="AF5239" i="7" s="1"/>
  <c r="U5231" i="7"/>
  <c r="AE5231" i="7"/>
  <c r="AF5231" i="7" s="1"/>
  <c r="U5223" i="7"/>
  <c r="AE5223" i="7"/>
  <c r="AF5223" i="7" s="1"/>
  <c r="U5215" i="7"/>
  <c r="AE5215" i="7"/>
  <c r="AF5215" i="7" s="1"/>
  <c r="U5207" i="7"/>
  <c r="AE5207" i="7"/>
  <c r="AF5207" i="7" s="1"/>
  <c r="U5199" i="7"/>
  <c r="AE5199" i="7"/>
  <c r="AF5199" i="7" s="1"/>
  <c r="U5191" i="7"/>
  <c r="AE5191" i="7"/>
  <c r="AF5191" i="7" s="1"/>
  <c r="U5183" i="7"/>
  <c r="AE5183" i="7"/>
  <c r="AF5183" i="7" s="1"/>
  <c r="U5175" i="7"/>
  <c r="AE5175" i="7"/>
  <c r="AF5175" i="7" s="1"/>
  <c r="U5167" i="7"/>
  <c r="AE5167" i="7"/>
  <c r="AF5167" i="7" s="1"/>
  <c r="U5159" i="7"/>
  <c r="AE5159" i="7"/>
  <c r="AF5159" i="7" s="1"/>
  <c r="U5151" i="7"/>
  <c r="AE5151" i="7"/>
  <c r="AF5151" i="7" s="1"/>
  <c r="U5143" i="7"/>
  <c r="AE5143" i="7"/>
  <c r="AF5143" i="7" s="1"/>
  <c r="U5135" i="7"/>
  <c r="AE5135" i="7"/>
  <c r="AF5135" i="7" s="1"/>
  <c r="U5127" i="7"/>
  <c r="AE5127" i="7"/>
  <c r="AF5127" i="7" s="1"/>
  <c r="U5119" i="7"/>
  <c r="AE5119" i="7"/>
  <c r="AF5119" i="7" s="1"/>
  <c r="U5111" i="7"/>
  <c r="AE5111" i="7"/>
  <c r="AF5111" i="7" s="1"/>
  <c r="U5103" i="7"/>
  <c r="AE5103" i="7"/>
  <c r="AF5103" i="7" s="1"/>
  <c r="U5095" i="7"/>
  <c r="AE5095" i="7"/>
  <c r="AF5095" i="7" s="1"/>
  <c r="U5087" i="7"/>
  <c r="AE5087" i="7"/>
  <c r="AF5087" i="7" s="1"/>
  <c r="U5079" i="7"/>
  <c r="AE5079" i="7"/>
  <c r="AF5079" i="7" s="1"/>
  <c r="U5071" i="7"/>
  <c r="AE5071" i="7"/>
  <c r="AF5071" i="7" s="1"/>
  <c r="U5063" i="7"/>
  <c r="AE5063" i="7"/>
  <c r="AF5063" i="7" s="1"/>
  <c r="U5055" i="7"/>
  <c r="AE5055" i="7"/>
  <c r="AF5055" i="7" s="1"/>
  <c r="U5047" i="7"/>
  <c r="AE5047" i="7"/>
  <c r="AF5047" i="7" s="1"/>
  <c r="U5039" i="7"/>
  <c r="AE5039" i="7"/>
  <c r="AF5039" i="7" s="1"/>
  <c r="U5031" i="7"/>
  <c r="AE5031" i="7"/>
  <c r="AF5031" i="7" s="1"/>
  <c r="U5023" i="7"/>
  <c r="AE5023" i="7"/>
  <c r="AF5023" i="7" s="1"/>
  <c r="U5015" i="7"/>
  <c r="AE5015" i="7"/>
  <c r="AF5015" i="7" s="1"/>
  <c r="U5007" i="7"/>
  <c r="AE5007" i="7"/>
  <c r="AF5007" i="7" s="1"/>
  <c r="U4999" i="7"/>
  <c r="AE4999" i="7"/>
  <c r="AF4999" i="7" s="1"/>
  <c r="U4991" i="7"/>
  <c r="AE4991" i="7"/>
  <c r="AF4991" i="7" s="1"/>
  <c r="U4983" i="7"/>
  <c r="AE4983" i="7"/>
  <c r="AF4983" i="7" s="1"/>
  <c r="U4975" i="7"/>
  <c r="AE4975" i="7"/>
  <c r="AF4975" i="7" s="1"/>
  <c r="U4967" i="7"/>
  <c r="AE4967" i="7"/>
  <c r="AF4967" i="7" s="1"/>
  <c r="U4959" i="7"/>
  <c r="AE4959" i="7"/>
  <c r="AF4959" i="7" s="1"/>
  <c r="U4951" i="7"/>
  <c r="AE4951" i="7"/>
  <c r="AF4951" i="7" s="1"/>
  <c r="U4943" i="7"/>
  <c r="AE4943" i="7"/>
  <c r="AF4943" i="7" s="1"/>
  <c r="U4935" i="7"/>
  <c r="AE4935" i="7"/>
  <c r="AF4935" i="7" s="1"/>
  <c r="U4927" i="7"/>
  <c r="AE4927" i="7"/>
  <c r="AF4927" i="7" s="1"/>
  <c r="U4919" i="7"/>
  <c r="AE4919" i="7"/>
  <c r="AF4919" i="7" s="1"/>
  <c r="U4911" i="7"/>
  <c r="AE4911" i="7"/>
  <c r="AF4911" i="7" s="1"/>
  <c r="U4903" i="7"/>
  <c r="AE4903" i="7"/>
  <c r="AF4903" i="7" s="1"/>
  <c r="U4895" i="7"/>
  <c r="AE4895" i="7"/>
  <c r="AF4895" i="7" s="1"/>
  <c r="U4887" i="7"/>
  <c r="AE4887" i="7"/>
  <c r="AF4887" i="7" s="1"/>
  <c r="U4879" i="7"/>
  <c r="AE4879" i="7"/>
  <c r="AF4879" i="7" s="1"/>
  <c r="U4871" i="7"/>
  <c r="AE4871" i="7"/>
  <c r="AF4871" i="7" s="1"/>
  <c r="U4863" i="7"/>
  <c r="AE4863" i="7"/>
  <c r="AF4863" i="7" s="1"/>
  <c r="U4855" i="7"/>
  <c r="AE4855" i="7"/>
  <c r="AF4855" i="7" s="1"/>
  <c r="U4847" i="7"/>
  <c r="AE4847" i="7"/>
  <c r="AF4847" i="7" s="1"/>
  <c r="U4839" i="7"/>
  <c r="AE4839" i="7"/>
  <c r="AF4839" i="7" s="1"/>
  <c r="U4831" i="7"/>
  <c r="AE4831" i="7"/>
  <c r="AF4831" i="7" s="1"/>
  <c r="U4823" i="7"/>
  <c r="AE4823" i="7"/>
  <c r="AF4823" i="7" s="1"/>
  <c r="U4815" i="7"/>
  <c r="AE4815" i="7"/>
  <c r="AF4815" i="7" s="1"/>
  <c r="U4807" i="7"/>
  <c r="AE4807" i="7"/>
  <c r="AF4807" i="7" s="1"/>
  <c r="U4799" i="7"/>
  <c r="AE4799" i="7"/>
  <c r="AF4799" i="7" s="1"/>
  <c r="U4791" i="7"/>
  <c r="AE4791" i="7"/>
  <c r="AF4791" i="7" s="1"/>
  <c r="U4783" i="7"/>
  <c r="AE4783" i="7"/>
  <c r="AF4783" i="7" s="1"/>
  <c r="U4775" i="7"/>
  <c r="AE4775" i="7"/>
  <c r="AF4775" i="7" s="1"/>
  <c r="U4767" i="7"/>
  <c r="AE4767" i="7"/>
  <c r="AF4767" i="7" s="1"/>
  <c r="U4759" i="7"/>
  <c r="AE4759" i="7"/>
  <c r="AF4759" i="7" s="1"/>
  <c r="U4751" i="7"/>
  <c r="AE4751" i="7"/>
  <c r="AF4751" i="7" s="1"/>
  <c r="U4743" i="7"/>
  <c r="AE4743" i="7"/>
  <c r="AF4743" i="7" s="1"/>
  <c r="U4735" i="7"/>
  <c r="AE4735" i="7"/>
  <c r="AF4735" i="7" s="1"/>
  <c r="U4727" i="7"/>
  <c r="AE4727" i="7"/>
  <c r="AF4727" i="7" s="1"/>
  <c r="U4719" i="7"/>
  <c r="AE4719" i="7"/>
  <c r="AF4719" i="7" s="1"/>
  <c r="U4711" i="7"/>
  <c r="AE4711" i="7"/>
  <c r="AF4711" i="7" s="1"/>
  <c r="U4703" i="7"/>
  <c r="AE4703" i="7"/>
  <c r="AF4703" i="7" s="1"/>
  <c r="U4695" i="7"/>
  <c r="AE4695" i="7"/>
  <c r="AF4695" i="7" s="1"/>
  <c r="U4687" i="7"/>
  <c r="AE4687" i="7"/>
  <c r="AF4687" i="7" s="1"/>
  <c r="U4679" i="7"/>
  <c r="AE4679" i="7"/>
  <c r="AF4679" i="7" s="1"/>
  <c r="U4671" i="7"/>
  <c r="AE4671" i="7"/>
  <c r="AF4671" i="7" s="1"/>
  <c r="U4663" i="7"/>
  <c r="AE4663" i="7"/>
  <c r="AF4663" i="7" s="1"/>
  <c r="U4655" i="7"/>
  <c r="AE4655" i="7"/>
  <c r="AF4655" i="7" s="1"/>
  <c r="U4647" i="7"/>
  <c r="AE4647" i="7"/>
  <c r="AF4647" i="7" s="1"/>
  <c r="U4639" i="7"/>
  <c r="AE4639" i="7"/>
  <c r="AF4639" i="7" s="1"/>
  <c r="U4631" i="7"/>
  <c r="AE4631" i="7"/>
  <c r="AF4631" i="7" s="1"/>
  <c r="U4623" i="7"/>
  <c r="AE4623" i="7"/>
  <c r="AF4623" i="7" s="1"/>
  <c r="U4615" i="7"/>
  <c r="AE4615" i="7"/>
  <c r="AF4615" i="7" s="1"/>
  <c r="U4607" i="7"/>
  <c r="AE4607" i="7"/>
  <c r="AF4607" i="7" s="1"/>
  <c r="U4599" i="7"/>
  <c r="AE4599" i="7"/>
  <c r="AF4599" i="7" s="1"/>
  <c r="U4591" i="7"/>
  <c r="AE4591" i="7"/>
  <c r="AF4591" i="7" s="1"/>
  <c r="U4583" i="7"/>
  <c r="AE4583" i="7"/>
  <c r="AF4583" i="7" s="1"/>
  <c r="U4575" i="7"/>
  <c r="AE4575" i="7"/>
  <c r="AF4575" i="7" s="1"/>
  <c r="U4567" i="7"/>
  <c r="AE4567" i="7"/>
  <c r="AF4567" i="7" s="1"/>
  <c r="U4559" i="7"/>
  <c r="AE4559" i="7"/>
  <c r="AF4559" i="7" s="1"/>
  <c r="U4551" i="7"/>
  <c r="AE4551" i="7"/>
  <c r="AF4551" i="7" s="1"/>
  <c r="U4543" i="7"/>
  <c r="AE4543" i="7"/>
  <c r="AF4543" i="7" s="1"/>
  <c r="U4535" i="7"/>
  <c r="AE4535" i="7"/>
  <c r="AF4535" i="7" s="1"/>
  <c r="U4527" i="7"/>
  <c r="AE4527" i="7"/>
  <c r="AF4527" i="7" s="1"/>
  <c r="U4519" i="7"/>
  <c r="AE4519" i="7"/>
  <c r="AF4519" i="7" s="1"/>
  <c r="U4511" i="7"/>
  <c r="AE4511" i="7"/>
  <c r="AF4511" i="7" s="1"/>
  <c r="U4503" i="7"/>
  <c r="AE4503" i="7"/>
  <c r="AF4503" i="7" s="1"/>
  <c r="U4495" i="7"/>
  <c r="AE4495" i="7"/>
  <c r="AF4495" i="7" s="1"/>
  <c r="U4487" i="7"/>
  <c r="AE4487" i="7"/>
  <c r="AF4487" i="7" s="1"/>
  <c r="U4479" i="7"/>
  <c r="AE4479" i="7"/>
  <c r="AF4479" i="7" s="1"/>
  <c r="U4471" i="7"/>
  <c r="AE4471" i="7"/>
  <c r="AF4471" i="7" s="1"/>
  <c r="U4463" i="7"/>
  <c r="AE4463" i="7"/>
  <c r="AF4463" i="7" s="1"/>
  <c r="U4455" i="7"/>
  <c r="AE4455" i="7"/>
  <c r="AF4455" i="7" s="1"/>
  <c r="U4447" i="7"/>
  <c r="AE4447" i="7"/>
  <c r="AF4447" i="7" s="1"/>
  <c r="U4439" i="7"/>
  <c r="AE4439" i="7"/>
  <c r="AF4439" i="7" s="1"/>
  <c r="U4431" i="7"/>
  <c r="AE4431" i="7"/>
  <c r="AF4431" i="7" s="1"/>
  <c r="U4423" i="7"/>
  <c r="AE4423" i="7"/>
  <c r="AF4423" i="7" s="1"/>
  <c r="U4415" i="7"/>
  <c r="AE4415" i="7"/>
  <c r="AF4415" i="7" s="1"/>
  <c r="U4407" i="7"/>
  <c r="AE4407" i="7"/>
  <c r="AF4407" i="7" s="1"/>
  <c r="U4399" i="7"/>
  <c r="AE4399" i="7"/>
  <c r="AF4399" i="7" s="1"/>
  <c r="U4391" i="7"/>
  <c r="AE4391" i="7"/>
  <c r="AF4391" i="7" s="1"/>
  <c r="U4383" i="7"/>
  <c r="AE4383" i="7"/>
  <c r="AF4383" i="7" s="1"/>
  <c r="U4375" i="7"/>
  <c r="AE4375" i="7"/>
  <c r="U4367" i="7"/>
  <c r="AE4367" i="7"/>
  <c r="AF4367" i="7" s="1"/>
  <c r="U4359" i="7"/>
  <c r="AE4359" i="7"/>
  <c r="AF4359" i="7" s="1"/>
  <c r="U4351" i="7"/>
  <c r="AE4351" i="7"/>
  <c r="AF4351" i="7" s="1"/>
  <c r="U4343" i="7"/>
  <c r="AE4343" i="7"/>
  <c r="AF4343" i="7" s="1"/>
  <c r="U4335" i="7"/>
  <c r="AE4335" i="7"/>
  <c r="AF4335" i="7" s="1"/>
  <c r="U4327" i="7"/>
  <c r="AE4327" i="7"/>
  <c r="AF4327" i="7" s="1"/>
  <c r="U4319" i="7"/>
  <c r="AE4319" i="7"/>
  <c r="AF4319" i="7" s="1"/>
  <c r="U4311" i="7"/>
  <c r="AE4311" i="7"/>
  <c r="AF4311" i="7" s="1"/>
  <c r="U4303" i="7"/>
  <c r="AE4303" i="7"/>
  <c r="AF4303" i="7" s="1"/>
  <c r="U4295" i="7"/>
  <c r="AE4295" i="7"/>
  <c r="AF4295" i="7" s="1"/>
  <c r="U4287" i="7"/>
  <c r="AE4287" i="7"/>
  <c r="AF4287" i="7" s="1"/>
  <c r="U4279" i="7"/>
  <c r="AE4279" i="7"/>
  <c r="AF4279" i="7" s="1"/>
  <c r="U4271" i="7"/>
  <c r="AE4271" i="7"/>
  <c r="AF4271" i="7" s="1"/>
  <c r="U4263" i="7"/>
  <c r="AE4263" i="7"/>
  <c r="AF4263" i="7" s="1"/>
  <c r="U4255" i="7"/>
  <c r="AE4255" i="7"/>
  <c r="AF4255" i="7" s="1"/>
  <c r="U4247" i="7"/>
  <c r="AE4247" i="7"/>
  <c r="AF4247" i="7" s="1"/>
  <c r="U4239" i="7"/>
  <c r="AE4239" i="7"/>
  <c r="U4231" i="7"/>
  <c r="AE4231" i="7"/>
  <c r="AF4231" i="7" s="1"/>
  <c r="U4223" i="7"/>
  <c r="AE4223" i="7"/>
  <c r="AF4223" i="7" s="1"/>
  <c r="U4215" i="7"/>
  <c r="AE4215" i="7"/>
  <c r="U4207" i="7"/>
  <c r="AE4207" i="7"/>
  <c r="U4199" i="7"/>
  <c r="AE4199" i="7"/>
  <c r="AF4199" i="7" s="1"/>
  <c r="U4191" i="7"/>
  <c r="AE4191" i="7"/>
  <c r="AF4191" i="7" s="1"/>
  <c r="U4183" i="7"/>
  <c r="AE4183" i="7"/>
  <c r="U4175" i="7"/>
  <c r="AE4175" i="7"/>
  <c r="U4167" i="7"/>
  <c r="AE4167" i="7"/>
  <c r="AF4167" i="7" s="1"/>
  <c r="U4159" i="7"/>
  <c r="AE4159" i="7"/>
  <c r="AF4159" i="7" s="1"/>
  <c r="U4151" i="7"/>
  <c r="AE4151" i="7"/>
  <c r="U4143" i="7"/>
  <c r="AE4143" i="7"/>
  <c r="U4135" i="7"/>
  <c r="AE4135" i="7"/>
  <c r="AF4135" i="7" s="1"/>
  <c r="U4127" i="7"/>
  <c r="AE4127" i="7"/>
  <c r="AF4127" i="7" s="1"/>
  <c r="U4119" i="7"/>
  <c r="AE4119" i="7"/>
  <c r="U4111" i="7"/>
  <c r="AE4111" i="7"/>
  <c r="U4103" i="7"/>
  <c r="AE4103" i="7"/>
  <c r="AF4103" i="7" s="1"/>
  <c r="U4095" i="7"/>
  <c r="AE4095" i="7"/>
  <c r="AF4095" i="7" s="1"/>
  <c r="U4087" i="7"/>
  <c r="AE4087" i="7"/>
  <c r="U4079" i="7"/>
  <c r="AE4079" i="7"/>
  <c r="U4071" i="7"/>
  <c r="AE4071" i="7"/>
  <c r="AF4071" i="7" s="1"/>
  <c r="U4063" i="7"/>
  <c r="AE4063" i="7"/>
  <c r="AF4063" i="7" s="1"/>
  <c r="U4055" i="7"/>
  <c r="AE4055" i="7"/>
  <c r="U4047" i="7"/>
  <c r="AE4047" i="7"/>
  <c r="U4039" i="7"/>
  <c r="AE4039" i="7"/>
  <c r="AF4039" i="7" s="1"/>
  <c r="U4031" i="7"/>
  <c r="AE4031" i="7"/>
  <c r="AF4031" i="7" s="1"/>
  <c r="U4023" i="7"/>
  <c r="AE4023" i="7"/>
  <c r="U4015" i="7"/>
  <c r="AE4015" i="7"/>
  <c r="U4007" i="7"/>
  <c r="AE4007" i="7"/>
  <c r="AF4007" i="7" s="1"/>
  <c r="U3999" i="7"/>
  <c r="AE3999" i="7"/>
  <c r="AF3999" i="7" s="1"/>
  <c r="U3991" i="7"/>
  <c r="AE3991" i="7"/>
  <c r="U3983" i="7"/>
  <c r="AE3983" i="7"/>
  <c r="U3975" i="7"/>
  <c r="AE3975" i="7"/>
  <c r="AF3975" i="7" s="1"/>
  <c r="U3967" i="7"/>
  <c r="AE3967" i="7"/>
  <c r="AF3967" i="7" s="1"/>
  <c r="U3959" i="7"/>
  <c r="AE3959" i="7"/>
  <c r="U3951" i="7"/>
  <c r="AE3951" i="7"/>
  <c r="U3943" i="7"/>
  <c r="AE3943" i="7"/>
  <c r="AF3943" i="7" s="1"/>
  <c r="U3935" i="7"/>
  <c r="AE3935" i="7"/>
  <c r="AF3935" i="7" s="1"/>
  <c r="U3927" i="7"/>
  <c r="AE3927" i="7"/>
  <c r="U3919" i="7"/>
  <c r="AE3919" i="7"/>
  <c r="U3911" i="7"/>
  <c r="AE3911" i="7"/>
  <c r="AF3911" i="7" s="1"/>
  <c r="U3903" i="7"/>
  <c r="AE3903" i="7"/>
  <c r="AF3903" i="7" s="1"/>
  <c r="U3895" i="7"/>
  <c r="AE3895" i="7"/>
  <c r="U3887" i="7"/>
  <c r="AE3887" i="7"/>
  <c r="U3879" i="7"/>
  <c r="AE3879" i="7"/>
  <c r="AF3879" i="7" s="1"/>
  <c r="U3871" i="7"/>
  <c r="AE3871" i="7"/>
  <c r="AF3871" i="7" s="1"/>
  <c r="U3863" i="7"/>
  <c r="AE3863" i="7"/>
  <c r="U3855" i="7"/>
  <c r="AE3855" i="7"/>
  <c r="U3847" i="7"/>
  <c r="AE3847" i="7"/>
  <c r="AF3847" i="7" s="1"/>
  <c r="U3839" i="7"/>
  <c r="AE3839" i="7"/>
  <c r="AF3839" i="7" s="1"/>
  <c r="U3831" i="7"/>
  <c r="AE3831" i="7"/>
  <c r="U3823" i="7"/>
  <c r="AE3823" i="7"/>
  <c r="U3815" i="7"/>
  <c r="AE3815" i="7"/>
  <c r="AF3815" i="7" s="1"/>
  <c r="U3807" i="7"/>
  <c r="AE3807" i="7"/>
  <c r="AF3807" i="7" s="1"/>
  <c r="U3799" i="7"/>
  <c r="AE3799" i="7"/>
  <c r="U3791" i="7"/>
  <c r="AE3791" i="7"/>
  <c r="U3783" i="7"/>
  <c r="AE3783" i="7"/>
  <c r="AF3783" i="7" s="1"/>
  <c r="U3775" i="7"/>
  <c r="AE3775" i="7"/>
  <c r="AF3775" i="7" s="1"/>
  <c r="U3767" i="7"/>
  <c r="AE3767" i="7"/>
  <c r="U3759" i="7"/>
  <c r="AE3759" i="7"/>
  <c r="U3751" i="7"/>
  <c r="AE3751" i="7"/>
  <c r="AF3751" i="7" s="1"/>
  <c r="U3743" i="7"/>
  <c r="AE3743" i="7"/>
  <c r="AF3743" i="7" s="1"/>
  <c r="U3735" i="7"/>
  <c r="AE3735" i="7"/>
  <c r="U3727" i="7"/>
  <c r="AE3727" i="7"/>
  <c r="U3719" i="7"/>
  <c r="AE3719" i="7"/>
  <c r="AF3719" i="7" s="1"/>
  <c r="U3711" i="7"/>
  <c r="AE3711" i="7"/>
  <c r="AF3711" i="7" s="1"/>
  <c r="U3703" i="7"/>
  <c r="AE3703" i="7"/>
  <c r="U3695" i="7"/>
  <c r="AE3695" i="7"/>
  <c r="U3687" i="7"/>
  <c r="AE3687" i="7"/>
  <c r="AF3687" i="7" s="1"/>
  <c r="U3679" i="7"/>
  <c r="AE3679" i="7"/>
  <c r="AF3679" i="7" s="1"/>
  <c r="U3671" i="7"/>
  <c r="AE3671" i="7"/>
  <c r="U3663" i="7"/>
  <c r="AE3663" i="7"/>
  <c r="U3655" i="7"/>
  <c r="AE3655" i="7"/>
  <c r="AF3655" i="7" s="1"/>
  <c r="U3647" i="7"/>
  <c r="AE3647" i="7"/>
  <c r="AF3647" i="7" s="1"/>
  <c r="U3639" i="7"/>
  <c r="AE3639" i="7"/>
  <c r="U3631" i="7"/>
  <c r="AE3631" i="7"/>
  <c r="U3623" i="7"/>
  <c r="AE3623" i="7"/>
  <c r="AF3623" i="7" s="1"/>
  <c r="U3615" i="7"/>
  <c r="AE3615" i="7"/>
  <c r="U3607" i="7"/>
  <c r="AE3607" i="7"/>
  <c r="U3599" i="7"/>
  <c r="AE3599" i="7"/>
  <c r="U3591" i="7"/>
  <c r="AE3591" i="7"/>
  <c r="AF3591" i="7" s="1"/>
  <c r="U3583" i="7"/>
  <c r="AE3583" i="7"/>
  <c r="AF3583" i="7" s="1"/>
  <c r="U3575" i="7"/>
  <c r="AE3575" i="7"/>
  <c r="U3567" i="7"/>
  <c r="AE3567" i="7"/>
  <c r="U3559" i="7"/>
  <c r="AE3559" i="7"/>
  <c r="AF3559" i="7" s="1"/>
  <c r="U3551" i="7"/>
  <c r="AE3551" i="7"/>
  <c r="AF3551" i="7" s="1"/>
  <c r="U3543" i="7"/>
  <c r="AE3543" i="7"/>
  <c r="U3535" i="7"/>
  <c r="AE3535" i="7"/>
  <c r="U3527" i="7"/>
  <c r="AE3527" i="7"/>
  <c r="AF3527" i="7" s="1"/>
  <c r="U3519" i="7"/>
  <c r="AE3519" i="7"/>
  <c r="AF3519" i="7" s="1"/>
  <c r="U3511" i="7"/>
  <c r="AE3511" i="7"/>
  <c r="U3503" i="7"/>
  <c r="AE3503" i="7"/>
  <c r="U3495" i="7"/>
  <c r="AE3495" i="7"/>
  <c r="AF3495" i="7" s="1"/>
  <c r="U3487" i="7"/>
  <c r="AE3487" i="7"/>
  <c r="AF3487" i="7" s="1"/>
  <c r="U3479" i="7"/>
  <c r="AE3479" i="7"/>
  <c r="U3471" i="7"/>
  <c r="AE3471" i="7"/>
  <c r="U3463" i="7"/>
  <c r="AE3463" i="7"/>
  <c r="AF3463" i="7" s="1"/>
  <c r="U3455" i="7"/>
  <c r="AE3455" i="7"/>
  <c r="AF3455" i="7" s="1"/>
  <c r="U3447" i="7"/>
  <c r="AE3447" i="7"/>
  <c r="U3439" i="7"/>
  <c r="AE3439" i="7"/>
  <c r="U3431" i="7"/>
  <c r="AE3431" i="7"/>
  <c r="AF3431" i="7" s="1"/>
  <c r="U3423" i="7"/>
  <c r="AE3423" i="7"/>
  <c r="AF3423" i="7" s="1"/>
  <c r="U3415" i="7"/>
  <c r="AE3415" i="7"/>
  <c r="U3407" i="7"/>
  <c r="AE3407" i="7"/>
  <c r="U3399" i="7"/>
  <c r="AE3399" i="7"/>
  <c r="AF3399" i="7" s="1"/>
  <c r="U3391" i="7"/>
  <c r="AE3391" i="7"/>
  <c r="AF3391" i="7" s="1"/>
  <c r="U3383" i="7"/>
  <c r="AE3383" i="7"/>
  <c r="U3375" i="7"/>
  <c r="AE3375" i="7"/>
  <c r="U3367" i="7"/>
  <c r="AE3367" i="7"/>
  <c r="AF3367" i="7" s="1"/>
  <c r="U3359" i="7"/>
  <c r="AE3359" i="7"/>
  <c r="AF3359" i="7" s="1"/>
  <c r="U3351" i="7"/>
  <c r="AE3351" i="7"/>
  <c r="U3343" i="7"/>
  <c r="AE3343" i="7"/>
  <c r="U3335" i="7"/>
  <c r="AE3335" i="7"/>
  <c r="AF3335" i="7" s="1"/>
  <c r="U3327" i="7"/>
  <c r="AE3327" i="7"/>
  <c r="AF3327" i="7" s="1"/>
  <c r="U3319" i="7"/>
  <c r="AE3319" i="7"/>
  <c r="U3311" i="7"/>
  <c r="AE3311" i="7"/>
  <c r="U3303" i="7"/>
  <c r="AE3303" i="7"/>
  <c r="AF3303" i="7" s="1"/>
  <c r="U3295" i="7"/>
  <c r="AE3295" i="7"/>
  <c r="AF3295" i="7" s="1"/>
  <c r="U3287" i="7"/>
  <c r="AE3287" i="7"/>
  <c r="U3279" i="7"/>
  <c r="AE3279" i="7"/>
  <c r="U3271" i="7"/>
  <c r="AE3271" i="7"/>
  <c r="AF3271" i="7" s="1"/>
  <c r="U3263" i="7"/>
  <c r="AE3263" i="7"/>
  <c r="AF3263" i="7" s="1"/>
  <c r="U3255" i="7"/>
  <c r="AE3255" i="7"/>
  <c r="U3247" i="7"/>
  <c r="AE3247" i="7"/>
  <c r="U3239" i="7"/>
  <c r="AE3239" i="7"/>
  <c r="AF3239" i="7" s="1"/>
  <c r="U3231" i="7"/>
  <c r="AE3231" i="7"/>
  <c r="AF3231" i="7" s="1"/>
  <c r="U3223" i="7"/>
  <c r="AE3223" i="7"/>
  <c r="U3215" i="7"/>
  <c r="AE3215" i="7"/>
  <c r="U3207" i="7"/>
  <c r="AE3207" i="7"/>
  <c r="AF3207" i="7" s="1"/>
  <c r="U3199" i="7"/>
  <c r="AE3199" i="7"/>
  <c r="AF3199" i="7" s="1"/>
  <c r="U3191" i="7"/>
  <c r="AE3191" i="7"/>
  <c r="U3183" i="7"/>
  <c r="AE3183" i="7"/>
  <c r="U3175" i="7"/>
  <c r="AE3175" i="7"/>
  <c r="AF3175" i="7" s="1"/>
  <c r="U3167" i="7"/>
  <c r="AE3167" i="7"/>
  <c r="AF3167" i="7" s="1"/>
  <c r="U3159" i="7"/>
  <c r="AE3159" i="7"/>
  <c r="U3151" i="7"/>
  <c r="AE3151" i="7"/>
  <c r="U3143" i="7"/>
  <c r="AE3143" i="7"/>
  <c r="AF3143" i="7" s="1"/>
  <c r="U3135" i="7"/>
  <c r="AE3135" i="7"/>
  <c r="AF3135" i="7" s="1"/>
  <c r="U3127" i="7"/>
  <c r="AE3127" i="7"/>
  <c r="U3119" i="7"/>
  <c r="AE3119" i="7"/>
  <c r="U3111" i="7"/>
  <c r="AE3111" i="7"/>
  <c r="AF3111" i="7" s="1"/>
  <c r="U3103" i="7"/>
  <c r="AE3103" i="7"/>
  <c r="AF3103" i="7" s="1"/>
  <c r="U3095" i="7"/>
  <c r="AE3095" i="7"/>
  <c r="U3087" i="7"/>
  <c r="AE3087" i="7"/>
  <c r="U3079" i="7"/>
  <c r="AE3079" i="7"/>
  <c r="AF3079" i="7" s="1"/>
  <c r="U3071" i="7"/>
  <c r="AE3071" i="7"/>
  <c r="AF3071" i="7" s="1"/>
  <c r="U3063" i="7"/>
  <c r="AE3063" i="7"/>
  <c r="U3055" i="7"/>
  <c r="AE3055" i="7"/>
  <c r="U3047" i="7"/>
  <c r="AE3047" i="7"/>
  <c r="AF3047" i="7" s="1"/>
  <c r="U3039" i="7"/>
  <c r="AE3039" i="7"/>
  <c r="AF3039" i="7" s="1"/>
  <c r="U3031" i="7"/>
  <c r="AE3031" i="7"/>
  <c r="U3023" i="7"/>
  <c r="AE3023" i="7"/>
  <c r="U3015" i="7"/>
  <c r="AE3015" i="7"/>
  <c r="AF3015" i="7" s="1"/>
  <c r="U3007" i="7"/>
  <c r="AE3007" i="7"/>
  <c r="AF3007" i="7" s="1"/>
  <c r="U2999" i="7"/>
  <c r="AE2999" i="7"/>
  <c r="U2991" i="7"/>
  <c r="AE2991" i="7"/>
  <c r="U2983" i="7"/>
  <c r="AE2983" i="7"/>
  <c r="AF2983" i="7" s="1"/>
  <c r="U2975" i="7"/>
  <c r="AE2975" i="7"/>
  <c r="AF2975" i="7" s="1"/>
  <c r="U2967" i="7"/>
  <c r="AE2967" i="7"/>
  <c r="U2959" i="7"/>
  <c r="AE2959" i="7"/>
  <c r="U2951" i="7"/>
  <c r="AE2951" i="7"/>
  <c r="AF2951" i="7" s="1"/>
  <c r="U2943" i="7"/>
  <c r="AE2943" i="7"/>
  <c r="AF2943" i="7" s="1"/>
  <c r="U2935" i="7"/>
  <c r="AE2935" i="7"/>
  <c r="U2927" i="7"/>
  <c r="AE2927" i="7"/>
  <c r="U2919" i="7"/>
  <c r="AE2919" i="7"/>
  <c r="AF2919" i="7" s="1"/>
  <c r="U2911" i="7"/>
  <c r="AE2911" i="7"/>
  <c r="AF2911" i="7" s="1"/>
  <c r="U2903" i="7"/>
  <c r="AE2903" i="7"/>
  <c r="U2895" i="7"/>
  <c r="AE2895" i="7"/>
  <c r="U2887" i="7"/>
  <c r="AE2887" i="7"/>
  <c r="AF2887" i="7" s="1"/>
  <c r="U2879" i="7"/>
  <c r="AE2879" i="7"/>
  <c r="AF2879" i="7" s="1"/>
  <c r="U2871" i="7"/>
  <c r="AE2871" i="7"/>
  <c r="U2863" i="7"/>
  <c r="AE2863" i="7"/>
  <c r="U2855" i="7"/>
  <c r="AE2855" i="7"/>
  <c r="AF2855" i="7" s="1"/>
  <c r="U2847" i="7"/>
  <c r="AE2847" i="7"/>
  <c r="AF2847" i="7" s="1"/>
  <c r="U2839" i="7"/>
  <c r="AE2839" i="7"/>
  <c r="U2831" i="7"/>
  <c r="AE2831" i="7"/>
  <c r="U2823" i="7"/>
  <c r="AE2823" i="7"/>
  <c r="AF2823" i="7" s="1"/>
  <c r="U2815" i="7"/>
  <c r="AE2815" i="7"/>
  <c r="AF2815" i="7" s="1"/>
  <c r="U2807" i="7"/>
  <c r="AE2807" i="7"/>
  <c r="U2799" i="7"/>
  <c r="AE2799" i="7"/>
  <c r="U2791" i="7"/>
  <c r="AE2791" i="7"/>
  <c r="AF2791" i="7" s="1"/>
  <c r="U2783" i="7"/>
  <c r="AE2783" i="7"/>
  <c r="AF2783" i="7" s="1"/>
  <c r="U2775" i="7"/>
  <c r="AE2775" i="7"/>
  <c r="U2767" i="7"/>
  <c r="AE2767" i="7"/>
  <c r="U2759" i="7"/>
  <c r="AE2759" i="7"/>
  <c r="AF2759" i="7" s="1"/>
  <c r="U2751" i="7"/>
  <c r="AE2751" i="7"/>
  <c r="AF2751" i="7" s="1"/>
  <c r="U2743" i="7"/>
  <c r="AE2743" i="7"/>
  <c r="U2735" i="7"/>
  <c r="AE2735" i="7"/>
  <c r="U2727" i="7"/>
  <c r="AE2727" i="7"/>
  <c r="AF2727" i="7" s="1"/>
  <c r="U2719" i="7"/>
  <c r="AE2719" i="7"/>
  <c r="AF2719" i="7" s="1"/>
  <c r="U2711" i="7"/>
  <c r="AE2711" i="7"/>
  <c r="U2703" i="7"/>
  <c r="AE2703" i="7"/>
  <c r="U2695" i="7"/>
  <c r="AE2695" i="7"/>
  <c r="AF2695" i="7" s="1"/>
  <c r="U2687" i="7"/>
  <c r="AE2687" i="7"/>
  <c r="AF2687" i="7" s="1"/>
  <c r="U2679" i="7"/>
  <c r="AE2679" i="7"/>
  <c r="U2671" i="7"/>
  <c r="AE2671" i="7"/>
  <c r="U2663" i="7"/>
  <c r="AE2663" i="7"/>
  <c r="AF2663" i="7" s="1"/>
  <c r="U2655" i="7"/>
  <c r="AE2655" i="7"/>
  <c r="AF2655" i="7" s="1"/>
  <c r="U2647" i="7"/>
  <c r="AE2647" i="7"/>
  <c r="U2639" i="7"/>
  <c r="AE2639" i="7"/>
  <c r="U2631" i="7"/>
  <c r="AE2631" i="7"/>
  <c r="AF2631" i="7" s="1"/>
  <c r="U2623" i="7"/>
  <c r="AE2623" i="7"/>
  <c r="AF2623" i="7" s="1"/>
  <c r="U2615" i="7"/>
  <c r="AE2615" i="7"/>
  <c r="U2607" i="7"/>
  <c r="AE2607" i="7"/>
  <c r="U2599" i="7"/>
  <c r="AE2599" i="7"/>
  <c r="AF2599" i="7" s="1"/>
  <c r="U2591" i="7"/>
  <c r="AE2591" i="7"/>
  <c r="AF2591" i="7" s="1"/>
  <c r="U2583" i="7"/>
  <c r="AE2583" i="7"/>
  <c r="U2575" i="7"/>
  <c r="AE2575" i="7"/>
  <c r="U2567" i="7"/>
  <c r="AE2567" i="7"/>
  <c r="AF2567" i="7" s="1"/>
  <c r="U2559" i="7"/>
  <c r="AE2559" i="7"/>
  <c r="AF2559" i="7" s="1"/>
  <c r="U2551" i="7"/>
  <c r="AE2551" i="7"/>
  <c r="U2543" i="7"/>
  <c r="AE2543" i="7"/>
  <c r="U2535" i="7"/>
  <c r="AE2535" i="7"/>
  <c r="AF2535" i="7" s="1"/>
  <c r="U2527" i="7"/>
  <c r="AE2527" i="7"/>
  <c r="AF2527" i="7" s="1"/>
  <c r="U2519" i="7"/>
  <c r="AE2519" i="7"/>
  <c r="U2511" i="7"/>
  <c r="AE2511" i="7"/>
  <c r="U2503" i="7"/>
  <c r="AE2503" i="7"/>
  <c r="AF2503" i="7" s="1"/>
  <c r="U2495" i="7"/>
  <c r="AE2495" i="7"/>
  <c r="AF2495" i="7" s="1"/>
  <c r="U2487" i="7"/>
  <c r="AE2487" i="7"/>
  <c r="U2479" i="7"/>
  <c r="AE2479" i="7"/>
  <c r="U2471" i="7"/>
  <c r="AE2471" i="7"/>
  <c r="AF2471" i="7" s="1"/>
  <c r="U2463" i="7"/>
  <c r="AE2463" i="7"/>
  <c r="AF2463" i="7" s="1"/>
  <c r="U2455" i="7"/>
  <c r="AE2455" i="7"/>
  <c r="U2447" i="7"/>
  <c r="AE2447" i="7"/>
  <c r="U2439" i="7"/>
  <c r="AE2439" i="7"/>
  <c r="AF2439" i="7" s="1"/>
  <c r="U2431" i="7"/>
  <c r="AE2431" i="7"/>
  <c r="AF2431" i="7" s="1"/>
  <c r="U2423" i="7"/>
  <c r="AE2423" i="7"/>
  <c r="U2415" i="7"/>
  <c r="AE2415" i="7"/>
  <c r="U2407" i="7"/>
  <c r="AE2407" i="7"/>
  <c r="AF2407" i="7" s="1"/>
  <c r="U2399" i="7"/>
  <c r="AE2399" i="7"/>
  <c r="AF2399" i="7" s="1"/>
  <c r="U2391" i="7"/>
  <c r="AE2391" i="7"/>
  <c r="U2383" i="7"/>
  <c r="AE2383" i="7"/>
  <c r="U2375" i="7"/>
  <c r="AE2375" i="7"/>
  <c r="AF2375" i="7" s="1"/>
  <c r="U2367" i="7"/>
  <c r="AE2367" i="7"/>
  <c r="AF2367" i="7" s="1"/>
  <c r="U2359" i="7"/>
  <c r="AE2359" i="7"/>
  <c r="U2351" i="7"/>
  <c r="AE2351" i="7"/>
  <c r="U2343" i="7"/>
  <c r="AE2343" i="7"/>
  <c r="AF2343" i="7" s="1"/>
  <c r="U2335" i="7"/>
  <c r="AE2335" i="7"/>
  <c r="AF2335" i="7" s="1"/>
  <c r="U2327" i="7"/>
  <c r="AE2327" i="7"/>
  <c r="U2319" i="7"/>
  <c r="AE2319" i="7"/>
  <c r="U2311" i="7"/>
  <c r="AE2311" i="7"/>
  <c r="AF2311" i="7" s="1"/>
  <c r="U2303" i="7"/>
  <c r="AE2303" i="7"/>
  <c r="AF2303" i="7" s="1"/>
  <c r="U2295" i="7"/>
  <c r="AE2295" i="7"/>
  <c r="U2287" i="7"/>
  <c r="AE2287" i="7"/>
  <c r="U2279" i="7"/>
  <c r="AE2279" i="7"/>
  <c r="AF2279" i="7" s="1"/>
  <c r="U2271" i="7"/>
  <c r="AE2271" i="7"/>
  <c r="U2263" i="7"/>
  <c r="AE2263" i="7"/>
  <c r="U2255" i="7"/>
  <c r="AE2255" i="7"/>
  <c r="U2247" i="7"/>
  <c r="AE2247" i="7"/>
  <c r="AF2247" i="7" s="1"/>
  <c r="U2239" i="7"/>
  <c r="AE2239" i="7"/>
  <c r="AF2239" i="7" s="1"/>
  <c r="U2231" i="7"/>
  <c r="AE2231" i="7"/>
  <c r="U2223" i="7"/>
  <c r="AE2223" i="7"/>
  <c r="U2215" i="7"/>
  <c r="AE2215" i="7"/>
  <c r="AF2215" i="7" s="1"/>
  <c r="U2207" i="7"/>
  <c r="AE2207" i="7"/>
  <c r="AF2207" i="7" s="1"/>
  <c r="U2199" i="7"/>
  <c r="AE2199" i="7"/>
  <c r="U2191" i="7"/>
  <c r="AE2191" i="7"/>
  <c r="U2183" i="7"/>
  <c r="AE2183" i="7"/>
  <c r="AF2183" i="7" s="1"/>
  <c r="U2175" i="7"/>
  <c r="AE2175" i="7"/>
  <c r="AF2175" i="7" s="1"/>
  <c r="U2167" i="7"/>
  <c r="AE2167" i="7"/>
  <c r="U2159" i="7"/>
  <c r="AE2159" i="7"/>
  <c r="U2151" i="7"/>
  <c r="AE2151" i="7"/>
  <c r="AF2151" i="7" s="1"/>
  <c r="U2143" i="7"/>
  <c r="AE2143" i="7"/>
  <c r="AF2143" i="7" s="1"/>
  <c r="U2135" i="7"/>
  <c r="AE2135" i="7"/>
  <c r="U2127" i="7"/>
  <c r="AE2127" i="7"/>
  <c r="U2119" i="7"/>
  <c r="AE2119" i="7"/>
  <c r="AF2119" i="7" s="1"/>
  <c r="U2111" i="7"/>
  <c r="AE2111" i="7"/>
  <c r="AF2111" i="7" s="1"/>
  <c r="U2103" i="7"/>
  <c r="AE2103" i="7"/>
  <c r="U2095" i="7"/>
  <c r="AE2095" i="7"/>
  <c r="U2087" i="7"/>
  <c r="AE2087" i="7"/>
  <c r="AF2087" i="7" s="1"/>
  <c r="U2079" i="7"/>
  <c r="AE2079" i="7"/>
  <c r="AF2079" i="7" s="1"/>
  <c r="U2071" i="7"/>
  <c r="AE2071" i="7"/>
  <c r="U2063" i="7"/>
  <c r="AE2063" i="7"/>
  <c r="U2055" i="7"/>
  <c r="AE2055" i="7"/>
  <c r="AF2055" i="7" s="1"/>
  <c r="U2047" i="7"/>
  <c r="AE2047" i="7"/>
  <c r="U2039" i="7"/>
  <c r="AE2039" i="7"/>
  <c r="U2031" i="7"/>
  <c r="AE2031" i="7"/>
  <c r="U2023" i="7"/>
  <c r="AE2023" i="7"/>
  <c r="AF2023" i="7" s="1"/>
  <c r="U2015" i="7"/>
  <c r="AE2015" i="7"/>
  <c r="U2007" i="7"/>
  <c r="AE2007" i="7"/>
  <c r="U1999" i="7"/>
  <c r="AE1999" i="7"/>
  <c r="U1991" i="7"/>
  <c r="AE1991" i="7"/>
  <c r="AF1991" i="7" s="1"/>
  <c r="U1983" i="7"/>
  <c r="AE1983" i="7"/>
  <c r="U1975" i="7"/>
  <c r="AE1975" i="7"/>
  <c r="U1967" i="7"/>
  <c r="AE1967" i="7"/>
  <c r="U1959" i="7"/>
  <c r="AE1959" i="7"/>
  <c r="AF1959" i="7" s="1"/>
  <c r="U1951" i="7"/>
  <c r="AE1951" i="7"/>
  <c r="U1943" i="7"/>
  <c r="AE1943" i="7"/>
  <c r="U1935" i="7"/>
  <c r="AE1935" i="7"/>
  <c r="U1927" i="7"/>
  <c r="AE1927" i="7"/>
  <c r="AF1927" i="7" s="1"/>
  <c r="U1919" i="7"/>
  <c r="AE1919" i="7"/>
  <c r="U1911" i="7"/>
  <c r="AE1911" i="7"/>
  <c r="U1903" i="7"/>
  <c r="AE1903" i="7"/>
  <c r="U1895" i="7"/>
  <c r="AE1895" i="7"/>
  <c r="AF1895" i="7" s="1"/>
  <c r="U1887" i="7"/>
  <c r="AE1887" i="7"/>
  <c r="U1879" i="7"/>
  <c r="AE1879" i="7"/>
  <c r="U1871" i="7"/>
  <c r="AE1871" i="7"/>
  <c r="U1863" i="7"/>
  <c r="AE1863" i="7"/>
  <c r="AF1863" i="7" s="1"/>
  <c r="U1855" i="7"/>
  <c r="AE1855" i="7"/>
  <c r="U1847" i="7"/>
  <c r="AE1847" i="7"/>
  <c r="U1839" i="7"/>
  <c r="AE1839" i="7"/>
  <c r="U1831" i="7"/>
  <c r="AE1831" i="7"/>
  <c r="AF1831" i="7" s="1"/>
  <c r="U1823" i="7"/>
  <c r="AE1823" i="7"/>
  <c r="U1815" i="7"/>
  <c r="AE1815" i="7"/>
  <c r="U1807" i="7"/>
  <c r="AE1807" i="7"/>
  <c r="U1799" i="7"/>
  <c r="AE1799" i="7"/>
  <c r="AF1799" i="7" s="1"/>
  <c r="U1791" i="7"/>
  <c r="AE1791" i="7"/>
  <c r="U1783" i="7"/>
  <c r="AE1783" i="7"/>
  <c r="U1775" i="7"/>
  <c r="AE1775" i="7"/>
  <c r="U1767" i="7"/>
  <c r="AE1767" i="7"/>
  <c r="AF1767" i="7" s="1"/>
  <c r="U1759" i="7"/>
  <c r="AE1759" i="7"/>
  <c r="U1751" i="7"/>
  <c r="AE1751" i="7"/>
  <c r="U1743" i="7"/>
  <c r="AE1743" i="7"/>
  <c r="U1735" i="7"/>
  <c r="AE1735" i="7"/>
  <c r="AF1735" i="7" s="1"/>
  <c r="U1727" i="7"/>
  <c r="AE1727" i="7"/>
  <c r="U1719" i="7"/>
  <c r="AE1719" i="7"/>
  <c r="U1711" i="7"/>
  <c r="AE1711" i="7"/>
  <c r="U1703" i="7"/>
  <c r="AE1703" i="7"/>
  <c r="AF1703" i="7" s="1"/>
  <c r="U1695" i="7"/>
  <c r="AE1695" i="7"/>
  <c r="U1687" i="7"/>
  <c r="AE1687" i="7"/>
  <c r="U1679" i="7"/>
  <c r="AE1679" i="7"/>
  <c r="U1671" i="7"/>
  <c r="AE1671" i="7"/>
  <c r="AF1671" i="7" s="1"/>
  <c r="U1663" i="7"/>
  <c r="AE1663" i="7"/>
  <c r="U1655" i="7"/>
  <c r="AE1655" i="7"/>
  <c r="U1647" i="7"/>
  <c r="AE1647" i="7"/>
  <c r="U1639" i="7"/>
  <c r="AE1639" i="7"/>
  <c r="AF1639" i="7" s="1"/>
  <c r="U1631" i="7"/>
  <c r="AE1631" i="7"/>
  <c r="U1623" i="7"/>
  <c r="AE1623" i="7"/>
  <c r="U1615" i="7"/>
  <c r="AE1615" i="7"/>
  <c r="U1607" i="7"/>
  <c r="AE1607" i="7"/>
  <c r="AF1607" i="7" s="1"/>
  <c r="U1599" i="7"/>
  <c r="AE1599" i="7"/>
  <c r="AF1599" i="7" s="1"/>
  <c r="U1591" i="7"/>
  <c r="AE1591" i="7"/>
  <c r="U1583" i="7"/>
  <c r="AE1583" i="7"/>
  <c r="U1575" i="7"/>
  <c r="AE1575" i="7"/>
  <c r="AF1575" i="7" s="1"/>
  <c r="U1567" i="7"/>
  <c r="AE1567" i="7"/>
  <c r="AF1567" i="7" s="1"/>
  <c r="U1559" i="7"/>
  <c r="AE1559" i="7"/>
  <c r="U1551" i="7"/>
  <c r="AE1551" i="7"/>
  <c r="U1543" i="7"/>
  <c r="AE1543" i="7"/>
  <c r="AF1543" i="7" s="1"/>
  <c r="U1535" i="7"/>
  <c r="AE1535" i="7"/>
  <c r="AF1535" i="7" s="1"/>
  <c r="U1527" i="7"/>
  <c r="AE1527" i="7"/>
  <c r="U1519" i="7"/>
  <c r="AE1519" i="7"/>
  <c r="U1511" i="7"/>
  <c r="AE1511" i="7"/>
  <c r="AF1511" i="7" s="1"/>
  <c r="U1503" i="7"/>
  <c r="AE1503" i="7"/>
  <c r="AF1503" i="7" s="1"/>
  <c r="U1495" i="7"/>
  <c r="AE1495" i="7"/>
  <c r="U1487" i="7"/>
  <c r="AE1487" i="7"/>
  <c r="U1479" i="7"/>
  <c r="AE1479" i="7"/>
  <c r="AF1479" i="7" s="1"/>
  <c r="U1471" i="7"/>
  <c r="AE1471" i="7"/>
  <c r="AF1471" i="7" s="1"/>
  <c r="U1463" i="7"/>
  <c r="AE1463" i="7"/>
  <c r="U1455" i="7"/>
  <c r="AE1455" i="7"/>
  <c r="U1447" i="7"/>
  <c r="AE1447" i="7"/>
  <c r="AF1447" i="7" s="1"/>
  <c r="U1439" i="7"/>
  <c r="AE1439" i="7"/>
  <c r="AF1439" i="7" s="1"/>
  <c r="U1431" i="7"/>
  <c r="AE1431" i="7"/>
  <c r="U1423" i="7"/>
  <c r="AE1423" i="7"/>
  <c r="U1415" i="7"/>
  <c r="AE1415" i="7"/>
  <c r="AF1415" i="7" s="1"/>
  <c r="U1407" i="7"/>
  <c r="AE1407" i="7"/>
  <c r="AF1407" i="7" s="1"/>
  <c r="U1399" i="7"/>
  <c r="AE1399" i="7"/>
  <c r="U1391" i="7"/>
  <c r="AE1391" i="7"/>
  <c r="U1383" i="7"/>
  <c r="AE1383" i="7"/>
  <c r="AF1383" i="7" s="1"/>
  <c r="U1375" i="7"/>
  <c r="AE1375" i="7"/>
  <c r="AF1375" i="7" s="1"/>
  <c r="U1367" i="7"/>
  <c r="AE1367" i="7"/>
  <c r="U1359" i="7"/>
  <c r="AE1359" i="7"/>
  <c r="U1351" i="7"/>
  <c r="AE1351" i="7"/>
  <c r="AF1351" i="7" s="1"/>
  <c r="U1343" i="7"/>
  <c r="AE1343" i="7"/>
  <c r="AF1343" i="7" s="1"/>
  <c r="U1335" i="7"/>
  <c r="AE1335" i="7"/>
  <c r="U1327" i="7"/>
  <c r="AE1327" i="7"/>
  <c r="U1319" i="7"/>
  <c r="AE1319" i="7"/>
  <c r="AF1319" i="7" s="1"/>
  <c r="U1311" i="7"/>
  <c r="AE1311" i="7"/>
  <c r="AF1311" i="7" s="1"/>
  <c r="U1303" i="7"/>
  <c r="AE1303" i="7"/>
  <c r="U1295" i="7"/>
  <c r="AE1295" i="7"/>
  <c r="U1287" i="7"/>
  <c r="AE1287" i="7"/>
  <c r="AF1287" i="7" s="1"/>
  <c r="U1279" i="7"/>
  <c r="AE1279" i="7"/>
  <c r="AF1279" i="7" s="1"/>
  <c r="U1271" i="7"/>
  <c r="AE1271" i="7"/>
  <c r="U1263" i="7"/>
  <c r="AE1263" i="7"/>
  <c r="U1255" i="7"/>
  <c r="AE1255" i="7"/>
  <c r="AF1255" i="7" s="1"/>
  <c r="U1247" i="7"/>
  <c r="AE1247" i="7"/>
  <c r="AF1247" i="7" s="1"/>
  <c r="U1239" i="7"/>
  <c r="AE1239" i="7"/>
  <c r="U1231" i="7"/>
  <c r="AE1231" i="7"/>
  <c r="U1223" i="7"/>
  <c r="AE1223" i="7"/>
  <c r="AF1223" i="7" s="1"/>
  <c r="U1215" i="7"/>
  <c r="AE1215" i="7"/>
  <c r="AF1215" i="7" s="1"/>
  <c r="U1207" i="7"/>
  <c r="AE1207" i="7"/>
  <c r="U1199" i="7"/>
  <c r="AE1199" i="7"/>
  <c r="U1191" i="7"/>
  <c r="AE1191" i="7"/>
  <c r="AF1191" i="7" s="1"/>
  <c r="U1183" i="7"/>
  <c r="AE1183" i="7"/>
  <c r="AF1183" i="7" s="1"/>
  <c r="U1175" i="7"/>
  <c r="AE1175" i="7"/>
  <c r="U1167" i="7"/>
  <c r="AE1167" i="7"/>
  <c r="U1159" i="7"/>
  <c r="AE1159" i="7"/>
  <c r="AF1159" i="7" s="1"/>
  <c r="U1151" i="7"/>
  <c r="AE1151" i="7"/>
  <c r="AF1151" i="7" s="1"/>
  <c r="U1143" i="7"/>
  <c r="AE1143" i="7"/>
  <c r="U1135" i="7"/>
  <c r="AE1135" i="7"/>
  <c r="U1127" i="7"/>
  <c r="AE1127" i="7"/>
  <c r="AF1127" i="7" s="1"/>
  <c r="U1119" i="7"/>
  <c r="AE1119" i="7"/>
  <c r="AF1119" i="7" s="1"/>
  <c r="U1111" i="7"/>
  <c r="AE1111" i="7"/>
  <c r="U1103" i="7"/>
  <c r="AE1103" i="7"/>
  <c r="U1095" i="7"/>
  <c r="AE1095" i="7"/>
  <c r="AF1095" i="7" s="1"/>
  <c r="U1087" i="7"/>
  <c r="AE1087" i="7"/>
  <c r="U1079" i="7"/>
  <c r="AE1079" i="7"/>
  <c r="U1071" i="7"/>
  <c r="AE1071" i="7"/>
  <c r="U1063" i="7"/>
  <c r="AE1063" i="7"/>
  <c r="AF1063" i="7" s="1"/>
  <c r="U1055" i="7"/>
  <c r="AE1055" i="7"/>
  <c r="AF1055" i="7" s="1"/>
  <c r="U1047" i="7"/>
  <c r="AE1047" i="7"/>
  <c r="U1039" i="7"/>
  <c r="AE1039" i="7"/>
  <c r="U1031" i="7"/>
  <c r="AE1031" i="7"/>
  <c r="AF1031" i="7" s="1"/>
  <c r="U1023" i="7"/>
  <c r="AE1023" i="7"/>
  <c r="AF1023" i="7" s="1"/>
  <c r="U1015" i="7"/>
  <c r="AE1015" i="7"/>
  <c r="U1007" i="7"/>
  <c r="AE1007" i="7"/>
  <c r="U999" i="7"/>
  <c r="AE999" i="7"/>
  <c r="AF999" i="7" s="1"/>
  <c r="U991" i="7"/>
  <c r="AE991" i="7"/>
  <c r="AF991" i="7" s="1"/>
  <c r="U983" i="7"/>
  <c r="AE983" i="7"/>
  <c r="U975" i="7"/>
  <c r="AE975" i="7"/>
  <c r="U967" i="7"/>
  <c r="AE967" i="7"/>
  <c r="AF967" i="7" s="1"/>
  <c r="U959" i="7"/>
  <c r="AE959" i="7"/>
  <c r="AF959" i="7" s="1"/>
  <c r="U951" i="7"/>
  <c r="AE951" i="7"/>
  <c r="U943" i="7"/>
  <c r="AE943" i="7"/>
  <c r="U935" i="7"/>
  <c r="AE935" i="7"/>
  <c r="AF935" i="7" s="1"/>
  <c r="U927" i="7"/>
  <c r="AE927" i="7"/>
  <c r="AF927" i="7" s="1"/>
  <c r="U919" i="7"/>
  <c r="AE919" i="7"/>
  <c r="U911" i="7"/>
  <c r="AE911" i="7"/>
  <c r="U903" i="7"/>
  <c r="AE903" i="7"/>
  <c r="AF903" i="7" s="1"/>
  <c r="U895" i="7"/>
  <c r="AE895" i="7"/>
  <c r="AF895" i="7" s="1"/>
  <c r="U887" i="7"/>
  <c r="AE887" i="7"/>
  <c r="U879" i="7"/>
  <c r="AE879" i="7"/>
  <c r="U871" i="7"/>
  <c r="AE871" i="7"/>
  <c r="AF871" i="7" s="1"/>
  <c r="U863" i="7"/>
  <c r="AE863" i="7"/>
  <c r="AF863" i="7" s="1"/>
  <c r="U855" i="7"/>
  <c r="AE855" i="7"/>
  <c r="U847" i="7"/>
  <c r="AE847" i="7"/>
  <c r="U839" i="7"/>
  <c r="AE839" i="7"/>
  <c r="AF839" i="7" s="1"/>
  <c r="U831" i="7"/>
  <c r="AE831" i="7"/>
  <c r="AF831" i="7" s="1"/>
  <c r="U823" i="7"/>
  <c r="AE823" i="7"/>
  <c r="U815" i="7"/>
  <c r="AE815" i="7"/>
  <c r="U807" i="7"/>
  <c r="AE807" i="7"/>
  <c r="AF807" i="7" s="1"/>
  <c r="U799" i="7"/>
  <c r="AE799" i="7"/>
  <c r="AF799" i="7" s="1"/>
  <c r="U791" i="7"/>
  <c r="AE791" i="7"/>
  <c r="U783" i="7"/>
  <c r="AE783" i="7"/>
  <c r="U775" i="7"/>
  <c r="AE775" i="7"/>
  <c r="AF775" i="7" s="1"/>
  <c r="U767" i="7"/>
  <c r="AE767" i="7"/>
  <c r="U759" i="7"/>
  <c r="AE759" i="7"/>
  <c r="U751" i="7"/>
  <c r="AE751" i="7"/>
  <c r="U743" i="7"/>
  <c r="AE743" i="7"/>
  <c r="U735" i="7"/>
  <c r="AE735" i="7"/>
  <c r="U727" i="7"/>
  <c r="AE727" i="7"/>
  <c r="U719" i="7"/>
  <c r="AE719" i="7"/>
  <c r="U711" i="7"/>
  <c r="AE711" i="7"/>
  <c r="AF711" i="7" s="1"/>
  <c r="U703" i="7"/>
  <c r="AE703" i="7"/>
  <c r="U695" i="7"/>
  <c r="AE695" i="7"/>
  <c r="U687" i="7"/>
  <c r="AE687" i="7"/>
  <c r="U679" i="7"/>
  <c r="AE679" i="7"/>
  <c r="U671" i="7"/>
  <c r="AE671" i="7"/>
  <c r="U663" i="7"/>
  <c r="AE663" i="7"/>
  <c r="U655" i="7"/>
  <c r="AE655" i="7"/>
  <c r="U647" i="7"/>
  <c r="AE647" i="7"/>
  <c r="AF647" i="7" s="1"/>
  <c r="U639" i="7"/>
  <c r="AE639" i="7"/>
  <c r="U631" i="7"/>
  <c r="AE631" i="7"/>
  <c r="U623" i="7"/>
  <c r="AE623" i="7"/>
  <c r="U615" i="7"/>
  <c r="AE615" i="7"/>
  <c r="U607" i="7"/>
  <c r="AE607" i="7"/>
  <c r="U599" i="7"/>
  <c r="AE599" i="7"/>
  <c r="U591" i="7"/>
  <c r="AE591" i="7"/>
  <c r="U583" i="7"/>
  <c r="AE583" i="7"/>
  <c r="AF583" i="7" s="1"/>
  <c r="U575" i="7"/>
  <c r="AE575" i="7"/>
  <c r="U567" i="7"/>
  <c r="AE567" i="7"/>
  <c r="U559" i="7"/>
  <c r="AE559" i="7"/>
  <c r="U551" i="7"/>
  <c r="AE551" i="7"/>
  <c r="U543" i="7"/>
  <c r="AE543" i="7"/>
  <c r="U535" i="7"/>
  <c r="AE535" i="7"/>
  <c r="U527" i="7"/>
  <c r="AE527" i="7"/>
  <c r="U519" i="7"/>
  <c r="AE519" i="7"/>
  <c r="AF519" i="7" s="1"/>
  <c r="U511" i="7"/>
  <c r="AE511" i="7"/>
  <c r="U503" i="7"/>
  <c r="AE503" i="7"/>
  <c r="U495" i="7"/>
  <c r="AE495" i="7"/>
  <c r="U487" i="7"/>
  <c r="AE487" i="7"/>
  <c r="U479" i="7"/>
  <c r="AE479" i="7"/>
  <c r="U471" i="7"/>
  <c r="AE471" i="7"/>
  <c r="U463" i="7"/>
  <c r="AE463" i="7"/>
  <c r="U455" i="7"/>
  <c r="AE455" i="7"/>
  <c r="AF455" i="7" s="1"/>
  <c r="U447" i="7"/>
  <c r="AE447" i="7"/>
  <c r="U439" i="7"/>
  <c r="AE439" i="7"/>
  <c r="U431" i="7"/>
  <c r="AE431" i="7"/>
  <c r="U423" i="7"/>
  <c r="AE423" i="7"/>
  <c r="U415" i="7"/>
  <c r="AE415" i="7"/>
  <c r="U407" i="7"/>
  <c r="AE407" i="7"/>
  <c r="U399" i="7"/>
  <c r="AE399" i="7"/>
  <c r="U391" i="7"/>
  <c r="AE391" i="7"/>
  <c r="AF391" i="7" s="1"/>
  <c r="U383" i="7"/>
  <c r="AE383" i="7"/>
  <c r="U375" i="7"/>
  <c r="AE375" i="7"/>
  <c r="U367" i="7"/>
  <c r="AE367" i="7"/>
  <c r="U359" i="7"/>
  <c r="AE359" i="7"/>
  <c r="U351" i="7"/>
  <c r="AE351" i="7"/>
  <c r="U343" i="7"/>
  <c r="AE343" i="7"/>
  <c r="U335" i="7"/>
  <c r="AE335" i="7"/>
  <c r="U327" i="7"/>
  <c r="AE327" i="7"/>
  <c r="AF327" i="7" s="1"/>
  <c r="U319" i="7"/>
  <c r="AE319" i="7"/>
  <c r="AF319" i="7" s="1"/>
  <c r="U311" i="7"/>
  <c r="AE311" i="7"/>
  <c r="U303" i="7"/>
  <c r="AE303" i="7"/>
  <c r="U295" i="7"/>
  <c r="AE295" i="7"/>
  <c r="AF295" i="7" s="1"/>
  <c r="U287" i="7"/>
  <c r="AE287" i="7"/>
  <c r="AF287" i="7" s="1"/>
  <c r="U279" i="7"/>
  <c r="AE279" i="7"/>
  <c r="U271" i="7"/>
  <c r="AE271" i="7"/>
  <c r="U263" i="7"/>
  <c r="AE263" i="7"/>
  <c r="AF263" i="7" s="1"/>
  <c r="U255" i="7"/>
  <c r="AE255" i="7"/>
  <c r="U247" i="7"/>
  <c r="AE247" i="7"/>
  <c r="U239" i="7"/>
  <c r="AE239" i="7"/>
  <c r="U231" i="7"/>
  <c r="AE231" i="7"/>
  <c r="AF231" i="7" s="1"/>
  <c r="U223" i="7"/>
  <c r="AE223" i="7"/>
  <c r="AF223" i="7" s="1"/>
  <c r="U215" i="7"/>
  <c r="AE215" i="7"/>
  <c r="U207" i="7"/>
  <c r="AE207" i="7"/>
  <c r="U199" i="7"/>
  <c r="AE199" i="7"/>
  <c r="AF199" i="7" s="1"/>
  <c r="U191" i="7"/>
  <c r="AE191" i="7"/>
  <c r="AF191" i="7" s="1"/>
  <c r="U183" i="7"/>
  <c r="AE183" i="7"/>
  <c r="U175" i="7"/>
  <c r="AE175" i="7"/>
  <c r="U167" i="7"/>
  <c r="AE167" i="7"/>
  <c r="AF167" i="7" s="1"/>
  <c r="U159" i="7"/>
  <c r="AE159" i="7"/>
  <c r="U151" i="7"/>
  <c r="AE151" i="7"/>
  <c r="U143" i="7"/>
  <c r="AE143" i="7"/>
  <c r="U135" i="7"/>
  <c r="AE135" i="7"/>
  <c r="AF135" i="7" s="1"/>
  <c r="U127" i="7"/>
  <c r="AE127" i="7"/>
  <c r="AF127" i="7" s="1"/>
  <c r="U119" i="7"/>
  <c r="AE119" i="7"/>
  <c r="U111" i="7"/>
  <c r="AE111" i="7"/>
  <c r="U103" i="7"/>
  <c r="AE103" i="7"/>
  <c r="AF103" i="7" s="1"/>
  <c r="U95" i="7"/>
  <c r="AE95" i="7"/>
  <c r="U87" i="7"/>
  <c r="AE87" i="7"/>
  <c r="U79" i="7"/>
  <c r="AE79" i="7"/>
  <c r="U71" i="7"/>
  <c r="AE71" i="7"/>
  <c r="AF71" i="7" s="1"/>
  <c r="U63" i="7"/>
  <c r="AE63" i="7"/>
  <c r="AF63" i="7" s="1"/>
  <c r="U55" i="7"/>
  <c r="AE55" i="7"/>
  <c r="U47" i="7"/>
  <c r="AE47" i="7"/>
  <c r="U39" i="7"/>
  <c r="AE39" i="7"/>
  <c r="AF39" i="7" s="1"/>
  <c r="U31" i="7"/>
  <c r="AE31" i="7"/>
  <c r="U23" i="7"/>
  <c r="AE23" i="7"/>
  <c r="U15" i="7"/>
  <c r="AE15" i="7"/>
  <c r="U7" i="7"/>
  <c r="AE7" i="7"/>
  <c r="AF7" i="7" s="1"/>
  <c r="AF4239" i="7"/>
  <c r="AF4215" i="7"/>
  <c r="AF4207" i="7"/>
  <c r="AF4183" i="7"/>
  <c r="AF4175" i="7"/>
  <c r="AF4151" i="7"/>
  <c r="AF4143" i="7"/>
  <c r="AF4119" i="7"/>
  <c r="AF4111" i="7"/>
  <c r="AF4087" i="7"/>
  <c r="AF4079" i="7"/>
  <c r="AF4055" i="7"/>
  <c r="AF4047" i="7"/>
  <c r="AF4023" i="7"/>
  <c r="AF4015" i="7"/>
  <c r="AF3991" i="7"/>
  <c r="AF3983" i="7"/>
  <c r="AF3959" i="7"/>
  <c r="AF3951" i="7"/>
  <c r="AF3927" i="7"/>
  <c r="AF3919" i="7"/>
  <c r="AF3895" i="7"/>
  <c r="AF3887" i="7"/>
  <c r="AF3863" i="7"/>
  <c r="AF3855" i="7"/>
  <c r="AF3831" i="7"/>
  <c r="AF3823" i="7"/>
  <c r="AF3799" i="7"/>
  <c r="AF3791" i="7"/>
  <c r="AF3767" i="7"/>
  <c r="AF3759" i="7"/>
  <c r="AF3735" i="7"/>
  <c r="AF3727" i="7"/>
  <c r="AF3703" i="7"/>
  <c r="AF3695" i="7"/>
  <c r="AF3671" i="7"/>
  <c r="AF3663" i="7"/>
  <c r="AF3639" i="7"/>
  <c r="AF3631" i="7"/>
  <c r="AF3615" i="7"/>
  <c r="AF3607" i="7"/>
  <c r="AF3599" i="7"/>
  <c r="AF3575" i="7"/>
  <c r="AF3567" i="7"/>
  <c r="AF3543" i="7"/>
  <c r="AF3535" i="7"/>
  <c r="AF3511" i="7"/>
  <c r="AF3503" i="7"/>
  <c r="AF3479" i="7"/>
  <c r="AF3471" i="7"/>
  <c r="AF3447" i="7"/>
  <c r="AF3439" i="7"/>
  <c r="AF3415" i="7"/>
  <c r="AF3407" i="7"/>
  <c r="AF3383" i="7"/>
  <c r="AF3375" i="7"/>
  <c r="AF3351" i="7"/>
  <c r="AF3343" i="7"/>
  <c r="AF3319" i="7"/>
  <c r="AF3311" i="7"/>
  <c r="AF3287" i="7"/>
  <c r="AF3279" i="7"/>
  <c r="AF3255" i="7"/>
  <c r="AF3247" i="7"/>
  <c r="AF3223" i="7"/>
  <c r="AF3215" i="7"/>
  <c r="AF3191" i="7"/>
  <c r="AF3183" i="7"/>
  <c r="AF3159" i="7"/>
  <c r="AF3151" i="7"/>
  <c r="AF3127" i="7"/>
  <c r="AF3119" i="7"/>
  <c r="AF3095" i="7"/>
  <c r="AF3087" i="7"/>
  <c r="AF3063" i="7"/>
  <c r="AF3055" i="7"/>
  <c r="AF3031" i="7"/>
  <c r="AF3023" i="7"/>
  <c r="AF2999" i="7"/>
  <c r="AF2991" i="7"/>
  <c r="AF2967" i="7"/>
  <c r="AF2959" i="7"/>
  <c r="AF2935" i="7"/>
  <c r="AF2927" i="7"/>
  <c r="AF2903" i="7"/>
  <c r="AF2895" i="7"/>
  <c r="AF2871" i="7"/>
  <c r="AF2863" i="7"/>
  <c r="AF2839" i="7"/>
  <c r="AF2831" i="7"/>
  <c r="AF2807" i="7"/>
  <c r="AF2799" i="7"/>
  <c r="AF2775" i="7"/>
  <c r="AF2767" i="7"/>
  <c r="AF2743" i="7"/>
  <c r="AF2735" i="7"/>
  <c r="AF2711" i="7"/>
  <c r="AF2703" i="7"/>
  <c r="AF2679" i="7"/>
  <c r="AF2671" i="7"/>
  <c r="AF2647" i="7"/>
  <c r="AF2639" i="7"/>
  <c r="AF2615" i="7"/>
  <c r="AF2607" i="7"/>
  <c r="AF2583" i="7"/>
  <c r="AF2575" i="7"/>
  <c r="AF2551" i="7"/>
  <c r="AF2543" i="7"/>
  <c r="AF2519" i="7"/>
  <c r="AF2511" i="7"/>
  <c r="AF2487" i="7"/>
  <c r="AF2479" i="7"/>
  <c r="AF2455" i="7"/>
  <c r="AF2447" i="7"/>
  <c r="AF2423" i="7"/>
  <c r="AF2415" i="7"/>
  <c r="AF2391" i="7"/>
  <c r="AF2383" i="7"/>
  <c r="AF2359" i="7"/>
  <c r="AF2351" i="7"/>
  <c r="AF2327" i="7"/>
  <c r="AF2319" i="7"/>
  <c r="AF2295" i="7"/>
  <c r="AF2287" i="7"/>
  <c r="AF2271" i="7"/>
  <c r="AF2263" i="7"/>
  <c r="AF2255" i="7"/>
  <c r="AF2231" i="7"/>
  <c r="AF2223" i="7"/>
  <c r="AF2199" i="7"/>
  <c r="AF2191" i="7"/>
  <c r="AF2167" i="7"/>
  <c r="AF2159" i="7"/>
  <c r="AF2135" i="7"/>
  <c r="AF2127" i="7"/>
  <c r="AF2103" i="7"/>
  <c r="AF2095" i="7"/>
  <c r="AF1591" i="7"/>
  <c r="AF1583" i="7"/>
  <c r="AF1559" i="7"/>
  <c r="AF1551" i="7"/>
  <c r="AF1527" i="7"/>
  <c r="AF1519" i="7"/>
  <c r="AF1495" i="7"/>
  <c r="AF1487" i="7"/>
  <c r="AF1463" i="7"/>
  <c r="AF1455" i="7"/>
  <c r="AF1431" i="7"/>
  <c r="AF1423" i="7"/>
  <c r="AF1399" i="7"/>
  <c r="AF1391" i="7"/>
  <c r="AF1367" i="7"/>
  <c r="AF1359" i="7"/>
  <c r="AF1335" i="7"/>
  <c r="AF1327" i="7"/>
  <c r="AF1303" i="7"/>
  <c r="AF1295" i="7"/>
  <c r="AF1271" i="7"/>
  <c r="AF1263" i="7"/>
  <c r="AF1239" i="7"/>
  <c r="AF1231" i="7"/>
  <c r="AF1207" i="7"/>
  <c r="AF1199" i="7"/>
  <c r="AF1175" i="7"/>
  <c r="AF1167" i="7"/>
  <c r="AF1143" i="7"/>
  <c r="AF1135" i="7"/>
  <c r="AF1111" i="7"/>
  <c r="AF1103" i="7"/>
  <c r="AF1087" i="7"/>
  <c r="AF1079" i="7"/>
  <c r="AF1071" i="7"/>
  <c r="AF1047" i="7"/>
  <c r="AF1039" i="7"/>
  <c r="AF1015" i="7"/>
  <c r="AF1007" i="7"/>
  <c r="AF983" i="7"/>
  <c r="AF975" i="7"/>
  <c r="AF951" i="7"/>
  <c r="AF943" i="7"/>
  <c r="AF919" i="7"/>
  <c r="AF911" i="7"/>
  <c r="AF887" i="7"/>
  <c r="AF879" i="7"/>
  <c r="AF855" i="7"/>
  <c r="AF847" i="7"/>
  <c r="AF823" i="7"/>
  <c r="AF815" i="7"/>
  <c r="AF791" i="7"/>
  <c r="AF783" i="7"/>
  <c r="AF343" i="7"/>
  <c r="AF335" i="7"/>
  <c r="U8782" i="7"/>
  <c r="AE8782" i="7"/>
  <c r="AF8782" i="7" s="1"/>
  <c r="U8774" i="7"/>
  <c r="V8774" i="7" s="1"/>
  <c r="AE8774" i="7"/>
  <c r="AF8774" i="7" s="1"/>
  <c r="U8766" i="7"/>
  <c r="AE8766" i="7"/>
  <c r="AF8766" i="7" s="1"/>
  <c r="U8758" i="7"/>
  <c r="AE8758" i="7"/>
  <c r="AF8758" i="7" s="1"/>
  <c r="U8750" i="7"/>
  <c r="AE8750" i="7"/>
  <c r="AF8750" i="7" s="1"/>
  <c r="U8742" i="7"/>
  <c r="AE8742" i="7"/>
  <c r="AF8742" i="7" s="1"/>
  <c r="U8734" i="7"/>
  <c r="AE8734" i="7"/>
  <c r="AF8734" i="7" s="1"/>
  <c r="U8726" i="7"/>
  <c r="AE8726" i="7"/>
  <c r="AF8726" i="7" s="1"/>
  <c r="U8718" i="7"/>
  <c r="AE8718" i="7"/>
  <c r="AF8718" i="7" s="1"/>
  <c r="U8710" i="7"/>
  <c r="V8710" i="7" s="1"/>
  <c r="AE8710" i="7"/>
  <c r="AF8710" i="7" s="1"/>
  <c r="U8702" i="7"/>
  <c r="AE8702" i="7"/>
  <c r="AF8702" i="7" s="1"/>
  <c r="U8694" i="7"/>
  <c r="AE8694" i="7"/>
  <c r="AF8694" i="7" s="1"/>
  <c r="U8686" i="7"/>
  <c r="AE8686" i="7"/>
  <c r="AF8686" i="7" s="1"/>
  <c r="U8678" i="7"/>
  <c r="AE8678" i="7"/>
  <c r="AF8678" i="7" s="1"/>
  <c r="U8670" i="7"/>
  <c r="AE8670" i="7"/>
  <c r="AF8670" i="7" s="1"/>
  <c r="U8662" i="7"/>
  <c r="AE8662" i="7"/>
  <c r="AF8662" i="7" s="1"/>
  <c r="U8654" i="7"/>
  <c r="AE8654" i="7"/>
  <c r="AF8654" i="7" s="1"/>
  <c r="U8646" i="7"/>
  <c r="AE8646" i="7"/>
  <c r="AF8646" i="7" s="1"/>
  <c r="U8638" i="7"/>
  <c r="AE8638" i="7"/>
  <c r="AF8638" i="7" s="1"/>
  <c r="U8630" i="7"/>
  <c r="AE8630" i="7"/>
  <c r="AF8630" i="7" s="1"/>
  <c r="U8622" i="7"/>
  <c r="AE8622" i="7"/>
  <c r="AF8622" i="7" s="1"/>
  <c r="U8614" i="7"/>
  <c r="AE8614" i="7"/>
  <c r="AF8614" i="7" s="1"/>
  <c r="U8606" i="7"/>
  <c r="AE8606" i="7"/>
  <c r="AF8606" i="7" s="1"/>
  <c r="U8598" i="7"/>
  <c r="AE8598" i="7"/>
  <c r="AF8598" i="7" s="1"/>
  <c r="U8590" i="7"/>
  <c r="AE8590" i="7"/>
  <c r="AF8590" i="7" s="1"/>
  <c r="U8582" i="7"/>
  <c r="V8582" i="7" s="1"/>
  <c r="AE8582" i="7"/>
  <c r="AF8582" i="7" s="1"/>
  <c r="U8574" i="7"/>
  <c r="AE8574" i="7"/>
  <c r="AF8574" i="7" s="1"/>
  <c r="U8566" i="7"/>
  <c r="AE8566" i="7"/>
  <c r="AF8566" i="7" s="1"/>
  <c r="U8558" i="7"/>
  <c r="AE8558" i="7"/>
  <c r="AF8558" i="7" s="1"/>
  <c r="U8550" i="7"/>
  <c r="V8550" i="7" s="1"/>
  <c r="AE8550" i="7"/>
  <c r="AF8550" i="7" s="1"/>
  <c r="U8542" i="7"/>
  <c r="AE8542" i="7"/>
  <c r="AF8542" i="7" s="1"/>
  <c r="U8534" i="7"/>
  <c r="AE8534" i="7"/>
  <c r="AF8534" i="7" s="1"/>
  <c r="U8526" i="7"/>
  <c r="AE8526" i="7"/>
  <c r="AF8526" i="7" s="1"/>
  <c r="U8518" i="7"/>
  <c r="AE8518" i="7"/>
  <c r="AF8518" i="7" s="1"/>
  <c r="U8510" i="7"/>
  <c r="AE8510" i="7"/>
  <c r="AF8510" i="7" s="1"/>
  <c r="U8502" i="7"/>
  <c r="AE8502" i="7"/>
  <c r="AF8502" i="7" s="1"/>
  <c r="U8494" i="7"/>
  <c r="AE8494" i="7"/>
  <c r="AF8494" i="7" s="1"/>
  <c r="U8486" i="7"/>
  <c r="V8486" i="7" s="1"/>
  <c r="AE8486" i="7"/>
  <c r="U8478" i="7"/>
  <c r="AE8478" i="7"/>
  <c r="AF8478" i="7" s="1"/>
  <c r="U8470" i="7"/>
  <c r="AE8470" i="7"/>
  <c r="AF8470" i="7" s="1"/>
  <c r="U8462" i="7"/>
  <c r="AE8462" i="7"/>
  <c r="AF8462" i="7" s="1"/>
  <c r="U8454" i="7"/>
  <c r="V8454" i="7" s="1"/>
  <c r="AE8454" i="7"/>
  <c r="AF8454" i="7" s="1"/>
  <c r="U8446" i="7"/>
  <c r="AE8446" i="7"/>
  <c r="AF8446" i="7" s="1"/>
  <c r="U8438" i="7"/>
  <c r="AE8438" i="7"/>
  <c r="AF8438" i="7" s="1"/>
  <c r="U8430" i="7"/>
  <c r="AE8430" i="7"/>
  <c r="AF8430" i="7" s="1"/>
  <c r="U8422" i="7"/>
  <c r="AE8422" i="7"/>
  <c r="AF8422" i="7" s="1"/>
  <c r="U8414" i="7"/>
  <c r="AE8414" i="7"/>
  <c r="AF8414" i="7" s="1"/>
  <c r="U8406" i="7"/>
  <c r="AE8406" i="7"/>
  <c r="AF8406" i="7" s="1"/>
  <c r="U8398" i="7"/>
  <c r="AE8398" i="7"/>
  <c r="AF8398" i="7" s="1"/>
  <c r="U8390" i="7"/>
  <c r="V8390" i="7" s="1"/>
  <c r="AE8390" i="7"/>
  <c r="AF8390" i="7" s="1"/>
  <c r="U8382" i="7"/>
  <c r="AE8382" i="7"/>
  <c r="AF8382" i="7" s="1"/>
  <c r="U8374" i="7"/>
  <c r="AE8374" i="7"/>
  <c r="AF8374" i="7" s="1"/>
  <c r="U8366" i="7"/>
  <c r="AE8366" i="7"/>
  <c r="AF8366" i="7" s="1"/>
  <c r="U8358" i="7"/>
  <c r="AE8358" i="7"/>
  <c r="AF8358" i="7" s="1"/>
  <c r="U8350" i="7"/>
  <c r="AE8350" i="7"/>
  <c r="AF8350" i="7" s="1"/>
  <c r="U8342" i="7"/>
  <c r="AE8342" i="7"/>
  <c r="AF8342" i="7" s="1"/>
  <c r="U8334" i="7"/>
  <c r="AE8334" i="7"/>
  <c r="AF8334" i="7" s="1"/>
  <c r="U8326" i="7"/>
  <c r="AE8326" i="7"/>
  <c r="AF8326" i="7" s="1"/>
  <c r="U8318" i="7"/>
  <c r="AE8318" i="7"/>
  <c r="AF8318" i="7" s="1"/>
  <c r="U8310" i="7"/>
  <c r="AE8310" i="7"/>
  <c r="AF8310" i="7" s="1"/>
  <c r="U8302" i="7"/>
  <c r="AE8302" i="7"/>
  <c r="AF8302" i="7" s="1"/>
  <c r="U8294" i="7"/>
  <c r="V8294" i="7" s="1"/>
  <c r="AE8294" i="7"/>
  <c r="AF8294" i="7" s="1"/>
  <c r="U8286" i="7"/>
  <c r="AE8286" i="7"/>
  <c r="AF8286" i="7" s="1"/>
  <c r="U8278" i="7"/>
  <c r="AE8278" i="7"/>
  <c r="AF8278" i="7" s="1"/>
  <c r="U8270" i="7"/>
  <c r="AE8270" i="7"/>
  <c r="AF8270" i="7" s="1"/>
  <c r="U8262" i="7"/>
  <c r="V8262" i="7" s="1"/>
  <c r="AE8262" i="7"/>
  <c r="AF8262" i="7" s="1"/>
  <c r="U8254" i="7"/>
  <c r="AE8254" i="7"/>
  <c r="AF8254" i="7" s="1"/>
  <c r="U8246" i="7"/>
  <c r="AE8246" i="7"/>
  <c r="AF8246" i="7" s="1"/>
  <c r="U8238" i="7"/>
  <c r="AE8238" i="7"/>
  <c r="AF8238" i="7" s="1"/>
  <c r="U8230" i="7"/>
  <c r="V8230" i="7" s="1"/>
  <c r="AE8230" i="7"/>
  <c r="AF8230" i="7" s="1"/>
  <c r="U8222" i="7"/>
  <c r="AE8222" i="7"/>
  <c r="AF8222" i="7" s="1"/>
  <c r="U8214" i="7"/>
  <c r="AE8214" i="7"/>
  <c r="AF8214" i="7" s="1"/>
  <c r="U8206" i="7"/>
  <c r="AE8206" i="7"/>
  <c r="AF8206" i="7" s="1"/>
  <c r="U8198" i="7"/>
  <c r="AE8198" i="7"/>
  <c r="AF8198" i="7" s="1"/>
  <c r="U8190" i="7"/>
  <c r="AE8190" i="7"/>
  <c r="AF8190" i="7" s="1"/>
  <c r="U8182" i="7"/>
  <c r="AE8182" i="7"/>
  <c r="AF8182" i="7" s="1"/>
  <c r="U8174" i="7"/>
  <c r="AE8174" i="7"/>
  <c r="AF8174" i="7" s="1"/>
  <c r="U8166" i="7"/>
  <c r="AE8166" i="7"/>
  <c r="AF8166" i="7" s="1"/>
  <c r="U8158" i="7"/>
  <c r="AE8158" i="7"/>
  <c r="AF8158" i="7" s="1"/>
  <c r="U8150" i="7"/>
  <c r="AE8150" i="7"/>
  <c r="AF8150" i="7" s="1"/>
  <c r="U8142" i="7"/>
  <c r="AE8142" i="7"/>
  <c r="AF8142" i="7" s="1"/>
  <c r="U8134" i="7"/>
  <c r="V8134" i="7" s="1"/>
  <c r="AE8134" i="7"/>
  <c r="AF8134" i="7" s="1"/>
  <c r="U8126" i="7"/>
  <c r="AE8126" i="7"/>
  <c r="AF8126" i="7" s="1"/>
  <c r="U8118" i="7"/>
  <c r="AE8118" i="7"/>
  <c r="AF8118" i="7" s="1"/>
  <c r="U8110" i="7"/>
  <c r="AE8110" i="7"/>
  <c r="AF8110" i="7" s="1"/>
  <c r="U8102" i="7"/>
  <c r="AE8102" i="7"/>
  <c r="AF8102" i="7" s="1"/>
  <c r="U8094" i="7"/>
  <c r="AE8094" i="7"/>
  <c r="AF8094" i="7" s="1"/>
  <c r="U8086" i="7"/>
  <c r="AE8086" i="7"/>
  <c r="AF8086" i="7" s="1"/>
  <c r="U8078" i="7"/>
  <c r="AE8078" i="7"/>
  <c r="AF8078" i="7" s="1"/>
  <c r="U8070" i="7"/>
  <c r="V8070" i="7" s="1"/>
  <c r="AE8070" i="7"/>
  <c r="AF8070" i="7" s="1"/>
  <c r="U8062" i="7"/>
  <c r="AE8062" i="7"/>
  <c r="AF8062" i="7" s="1"/>
  <c r="U8054" i="7"/>
  <c r="AE8054" i="7"/>
  <c r="AF8054" i="7" s="1"/>
  <c r="U8046" i="7"/>
  <c r="AE8046" i="7"/>
  <c r="AF8046" i="7" s="1"/>
  <c r="U8038" i="7"/>
  <c r="V8038" i="7" s="1"/>
  <c r="AE8038" i="7"/>
  <c r="AF8038" i="7" s="1"/>
  <c r="U8030" i="7"/>
  <c r="AE8030" i="7"/>
  <c r="AF8030" i="7" s="1"/>
  <c r="U8022" i="7"/>
  <c r="AE8022" i="7"/>
  <c r="AF8022" i="7" s="1"/>
  <c r="U8014" i="7"/>
  <c r="AE8014" i="7"/>
  <c r="AF8014" i="7" s="1"/>
  <c r="U8006" i="7"/>
  <c r="AE8006" i="7"/>
  <c r="AF8006" i="7" s="1"/>
  <c r="U7998" i="7"/>
  <c r="AE7998" i="7"/>
  <c r="AF7998" i="7" s="1"/>
  <c r="U7990" i="7"/>
  <c r="AE7990" i="7"/>
  <c r="AF7990" i="7" s="1"/>
  <c r="U7982" i="7"/>
  <c r="AE7982" i="7"/>
  <c r="AF7982" i="7" s="1"/>
  <c r="U7974" i="7"/>
  <c r="V7974" i="7" s="1"/>
  <c r="AE7974" i="7"/>
  <c r="AF7974" i="7" s="1"/>
  <c r="U7966" i="7"/>
  <c r="AE7966" i="7"/>
  <c r="AF7966" i="7" s="1"/>
  <c r="U7958" i="7"/>
  <c r="AE7958" i="7"/>
  <c r="AF7958" i="7" s="1"/>
  <c r="U7950" i="7"/>
  <c r="AE7950" i="7"/>
  <c r="AF7950" i="7" s="1"/>
  <c r="U7942" i="7"/>
  <c r="V7942" i="7" s="1"/>
  <c r="AE7942" i="7"/>
  <c r="AF7942" i="7" s="1"/>
  <c r="U7934" i="7"/>
  <c r="AE7934" i="7"/>
  <c r="AF7934" i="7" s="1"/>
  <c r="U7926" i="7"/>
  <c r="AE7926" i="7"/>
  <c r="AF7926" i="7" s="1"/>
  <c r="U7918" i="7"/>
  <c r="AE7918" i="7"/>
  <c r="AF7918" i="7" s="1"/>
  <c r="U7910" i="7"/>
  <c r="AE7910" i="7"/>
  <c r="AF7910" i="7" s="1"/>
  <c r="U7902" i="7"/>
  <c r="AE7902" i="7"/>
  <c r="AF7902" i="7" s="1"/>
  <c r="U7894" i="7"/>
  <c r="AE7894" i="7"/>
  <c r="AF7894" i="7" s="1"/>
  <c r="U7886" i="7"/>
  <c r="AE7886" i="7"/>
  <c r="AF7886" i="7" s="1"/>
  <c r="U7878" i="7"/>
  <c r="V7878" i="7" s="1"/>
  <c r="AE7878" i="7"/>
  <c r="AF7878" i="7" s="1"/>
  <c r="U7870" i="7"/>
  <c r="AE7870" i="7"/>
  <c r="AF7870" i="7" s="1"/>
  <c r="U7862" i="7"/>
  <c r="AE7862" i="7"/>
  <c r="AF7862" i="7" s="1"/>
  <c r="U7854" i="7"/>
  <c r="AE7854" i="7"/>
  <c r="AF7854" i="7" s="1"/>
  <c r="U7846" i="7"/>
  <c r="V7846" i="7" s="1"/>
  <c r="AE7846" i="7"/>
  <c r="AF7846" i="7" s="1"/>
  <c r="U7838" i="7"/>
  <c r="AE7838" i="7"/>
  <c r="AF7838" i="7" s="1"/>
  <c r="U7830" i="7"/>
  <c r="AE7830" i="7"/>
  <c r="AF7830" i="7" s="1"/>
  <c r="U7822" i="7"/>
  <c r="AE7822" i="7"/>
  <c r="AF7822" i="7" s="1"/>
  <c r="U7814" i="7"/>
  <c r="AE7814" i="7"/>
  <c r="AF7814" i="7" s="1"/>
  <c r="U7806" i="7"/>
  <c r="AE7806" i="7"/>
  <c r="AF7806" i="7" s="1"/>
  <c r="U7798" i="7"/>
  <c r="AE7798" i="7"/>
  <c r="AF7798" i="7" s="1"/>
  <c r="U7790" i="7"/>
  <c r="AE7790" i="7"/>
  <c r="AF7790" i="7" s="1"/>
  <c r="U7782" i="7"/>
  <c r="V7782" i="7" s="1"/>
  <c r="AE7782" i="7"/>
  <c r="AF7782" i="7" s="1"/>
  <c r="U7774" i="7"/>
  <c r="AE7774" i="7"/>
  <c r="AF7774" i="7" s="1"/>
  <c r="U7766" i="7"/>
  <c r="AE7766" i="7"/>
  <c r="AF7766" i="7" s="1"/>
  <c r="U7758" i="7"/>
  <c r="AE7758" i="7"/>
  <c r="AF7758" i="7" s="1"/>
  <c r="U7750" i="7"/>
  <c r="AE7750" i="7"/>
  <c r="AF7750" i="7" s="1"/>
  <c r="U7742" i="7"/>
  <c r="AE7742" i="7"/>
  <c r="AF7742" i="7" s="1"/>
  <c r="U7734" i="7"/>
  <c r="AE7734" i="7"/>
  <c r="AF7734" i="7" s="1"/>
  <c r="U7726" i="7"/>
  <c r="AE7726" i="7"/>
  <c r="AF7726" i="7" s="1"/>
  <c r="U7718" i="7"/>
  <c r="AE7718" i="7"/>
  <c r="AF7718" i="7" s="1"/>
  <c r="U7710" i="7"/>
  <c r="AE7710" i="7"/>
  <c r="AF7710" i="7" s="1"/>
  <c r="U7702" i="7"/>
  <c r="AE7702" i="7"/>
  <c r="AF7702" i="7" s="1"/>
  <c r="U7694" i="7"/>
  <c r="AE7694" i="7"/>
  <c r="AF7694" i="7" s="1"/>
  <c r="U7686" i="7"/>
  <c r="AE7686" i="7"/>
  <c r="AF7686" i="7" s="1"/>
  <c r="U7678" i="7"/>
  <c r="AE7678" i="7"/>
  <c r="AF7678" i="7" s="1"/>
  <c r="U7670" i="7"/>
  <c r="AE7670" i="7"/>
  <c r="AF7670" i="7" s="1"/>
  <c r="U7662" i="7"/>
  <c r="AE7662" i="7"/>
  <c r="AF7662" i="7" s="1"/>
  <c r="U7654" i="7"/>
  <c r="V7654" i="7" s="1"/>
  <c r="AE7654" i="7"/>
  <c r="AF7654" i="7" s="1"/>
  <c r="U7646" i="7"/>
  <c r="AE7646" i="7"/>
  <c r="AF7646" i="7" s="1"/>
  <c r="U7638" i="7"/>
  <c r="AE7638" i="7"/>
  <c r="AF7638" i="7" s="1"/>
  <c r="U7630" i="7"/>
  <c r="AE7630" i="7"/>
  <c r="AF7630" i="7" s="1"/>
  <c r="U7622" i="7"/>
  <c r="V7622" i="7" s="1"/>
  <c r="AE7622" i="7"/>
  <c r="AF7622" i="7" s="1"/>
  <c r="U7614" i="7"/>
  <c r="AE7614" i="7"/>
  <c r="AF7614" i="7" s="1"/>
  <c r="U7606" i="7"/>
  <c r="AE7606" i="7"/>
  <c r="AF7606" i="7" s="1"/>
  <c r="U7598" i="7"/>
  <c r="AE7598" i="7"/>
  <c r="AF7598" i="7" s="1"/>
  <c r="U7590" i="7"/>
  <c r="AE7590" i="7"/>
  <c r="AF7590" i="7" s="1"/>
  <c r="U7582" i="7"/>
  <c r="AE7582" i="7"/>
  <c r="AF7582" i="7" s="1"/>
  <c r="U7574" i="7"/>
  <c r="AE7574" i="7"/>
  <c r="AF7574" i="7" s="1"/>
  <c r="U7566" i="7"/>
  <c r="AE7566" i="7"/>
  <c r="AF7566" i="7" s="1"/>
  <c r="U7558" i="7"/>
  <c r="V7558" i="7" s="1"/>
  <c r="AE7558" i="7"/>
  <c r="AF7558" i="7" s="1"/>
  <c r="U7550" i="7"/>
  <c r="AE7550" i="7"/>
  <c r="AF7550" i="7" s="1"/>
  <c r="U7542" i="7"/>
  <c r="AE7542" i="7"/>
  <c r="AF7542" i="7" s="1"/>
  <c r="U7534" i="7"/>
  <c r="AE7534" i="7"/>
  <c r="AF7534" i="7" s="1"/>
  <c r="U7526" i="7"/>
  <c r="AE7526" i="7"/>
  <c r="AF7526" i="7" s="1"/>
  <c r="U7518" i="7"/>
  <c r="AE7518" i="7"/>
  <c r="AF7518" i="7" s="1"/>
  <c r="U7510" i="7"/>
  <c r="AE7510" i="7"/>
  <c r="AF7510" i="7" s="1"/>
  <c r="U7502" i="7"/>
  <c r="AE7502" i="7"/>
  <c r="AF7502" i="7" s="1"/>
  <c r="U7494" i="7"/>
  <c r="V7494" i="7" s="1"/>
  <c r="AE7494" i="7"/>
  <c r="AF7494" i="7" s="1"/>
  <c r="U7486" i="7"/>
  <c r="AE7486" i="7"/>
  <c r="AF7486" i="7" s="1"/>
  <c r="U7478" i="7"/>
  <c r="AE7478" i="7"/>
  <c r="AF7478" i="7" s="1"/>
  <c r="U7470" i="7"/>
  <c r="AE7470" i="7"/>
  <c r="AF7470" i="7" s="1"/>
  <c r="U7462" i="7"/>
  <c r="V7462" i="7" s="1"/>
  <c r="AE7462" i="7"/>
  <c r="AF7462" i="7" s="1"/>
  <c r="U7454" i="7"/>
  <c r="AE7454" i="7"/>
  <c r="AF7454" i="7" s="1"/>
  <c r="U7446" i="7"/>
  <c r="AE7446" i="7"/>
  <c r="AF7446" i="7" s="1"/>
  <c r="U7438" i="7"/>
  <c r="AE7438" i="7"/>
  <c r="AF7438" i="7" s="1"/>
  <c r="U7430" i="7"/>
  <c r="AE7430" i="7"/>
  <c r="AF7430" i="7" s="1"/>
  <c r="U7422" i="7"/>
  <c r="AE7422" i="7"/>
  <c r="AF7422" i="7" s="1"/>
  <c r="U7414" i="7"/>
  <c r="AE7414" i="7"/>
  <c r="AF7414" i="7" s="1"/>
  <c r="U7406" i="7"/>
  <c r="AE7406" i="7"/>
  <c r="AF7406" i="7" s="1"/>
  <c r="U7398" i="7"/>
  <c r="V7398" i="7" s="1"/>
  <c r="AE7398" i="7"/>
  <c r="AF7398" i="7" s="1"/>
  <c r="U7390" i="7"/>
  <c r="AE7390" i="7"/>
  <c r="AF7390" i="7" s="1"/>
  <c r="U7382" i="7"/>
  <c r="AE7382" i="7"/>
  <c r="AF7382" i="7" s="1"/>
  <c r="U7374" i="7"/>
  <c r="AE7374" i="7"/>
  <c r="AF7374" i="7" s="1"/>
  <c r="U7366" i="7"/>
  <c r="AE7366" i="7"/>
  <c r="AF7366" i="7" s="1"/>
  <c r="U7358" i="7"/>
  <c r="AE7358" i="7"/>
  <c r="AF7358" i="7" s="1"/>
  <c r="U7350" i="7"/>
  <c r="AE7350" i="7"/>
  <c r="AF7350" i="7" s="1"/>
  <c r="U7342" i="7"/>
  <c r="AE7342" i="7"/>
  <c r="AF7342" i="7" s="1"/>
  <c r="U7334" i="7"/>
  <c r="V7334" i="7" s="1"/>
  <c r="AE7334" i="7"/>
  <c r="AF7334" i="7" s="1"/>
  <c r="U7326" i="7"/>
  <c r="AE7326" i="7"/>
  <c r="AF7326" i="7" s="1"/>
  <c r="U7318" i="7"/>
  <c r="AE7318" i="7"/>
  <c r="AF7318" i="7" s="1"/>
  <c r="U7310" i="7"/>
  <c r="AE7310" i="7"/>
  <c r="AF7310" i="7" s="1"/>
  <c r="U7302" i="7"/>
  <c r="V7302" i="7" s="1"/>
  <c r="AE7302" i="7"/>
  <c r="AF7302" i="7" s="1"/>
  <c r="U7294" i="7"/>
  <c r="AE7294" i="7"/>
  <c r="AF7294" i="7" s="1"/>
  <c r="U7286" i="7"/>
  <c r="AE7286" i="7"/>
  <c r="AF7286" i="7" s="1"/>
  <c r="U7278" i="7"/>
  <c r="AE7278" i="7"/>
  <c r="AF7278" i="7" s="1"/>
  <c r="U7270" i="7"/>
  <c r="AE7270" i="7"/>
  <c r="AF7270" i="7" s="1"/>
  <c r="U7262" i="7"/>
  <c r="AE7262" i="7"/>
  <c r="AF7262" i="7" s="1"/>
  <c r="U7254" i="7"/>
  <c r="AE7254" i="7"/>
  <c r="AF7254" i="7" s="1"/>
  <c r="U7246" i="7"/>
  <c r="AE7246" i="7"/>
  <c r="AF7246" i="7" s="1"/>
  <c r="U7238" i="7"/>
  <c r="V7238" i="7" s="1"/>
  <c r="AE7238" i="7"/>
  <c r="AF7238" i="7" s="1"/>
  <c r="U7230" i="7"/>
  <c r="AE7230" i="7"/>
  <c r="AF7230" i="7" s="1"/>
  <c r="U7222" i="7"/>
  <c r="AE7222" i="7"/>
  <c r="AF7222" i="7" s="1"/>
  <c r="U7214" i="7"/>
  <c r="AE7214" i="7"/>
  <c r="AF7214" i="7" s="1"/>
  <c r="U7206" i="7"/>
  <c r="V7206" i="7" s="1"/>
  <c r="AE7206" i="7"/>
  <c r="AF7206" i="7" s="1"/>
  <c r="U7198" i="7"/>
  <c r="AE7198" i="7"/>
  <c r="AF7198" i="7" s="1"/>
  <c r="U7190" i="7"/>
  <c r="AE7190" i="7"/>
  <c r="AF7190" i="7" s="1"/>
  <c r="U7182" i="7"/>
  <c r="AE7182" i="7"/>
  <c r="AF7182" i="7" s="1"/>
  <c r="U7174" i="7"/>
  <c r="AE7174" i="7"/>
  <c r="AF7174" i="7" s="1"/>
  <c r="U7166" i="7"/>
  <c r="AE7166" i="7"/>
  <c r="AF7166" i="7" s="1"/>
  <c r="U7158" i="7"/>
  <c r="AE7158" i="7"/>
  <c r="AF7158" i="7" s="1"/>
  <c r="U7150" i="7"/>
  <c r="AE7150" i="7"/>
  <c r="AF7150" i="7" s="1"/>
  <c r="U7142" i="7"/>
  <c r="V7142" i="7" s="1"/>
  <c r="AE7142" i="7"/>
  <c r="AF7142" i="7" s="1"/>
  <c r="U7134" i="7"/>
  <c r="AE7134" i="7"/>
  <c r="AF7134" i="7" s="1"/>
  <c r="U7126" i="7"/>
  <c r="AE7126" i="7"/>
  <c r="AF7126" i="7" s="1"/>
  <c r="U7118" i="7"/>
  <c r="AE7118" i="7"/>
  <c r="AF7118" i="7" s="1"/>
  <c r="U7110" i="7"/>
  <c r="AE7110" i="7"/>
  <c r="AF7110" i="7" s="1"/>
  <c r="U7102" i="7"/>
  <c r="AE7102" i="7"/>
  <c r="AF7102" i="7" s="1"/>
  <c r="U7094" i="7"/>
  <c r="AE7094" i="7"/>
  <c r="AF7094" i="7" s="1"/>
  <c r="U7086" i="7"/>
  <c r="AE7086" i="7"/>
  <c r="AF7086" i="7" s="1"/>
  <c r="U7078" i="7"/>
  <c r="V7078" i="7" s="1"/>
  <c r="AE7078" i="7"/>
  <c r="AF7078" i="7" s="1"/>
  <c r="U7070" i="7"/>
  <c r="AE7070" i="7"/>
  <c r="AF7070" i="7" s="1"/>
  <c r="U7062" i="7"/>
  <c r="AE7062" i="7"/>
  <c r="AF7062" i="7" s="1"/>
  <c r="U7054" i="7"/>
  <c r="AE7054" i="7"/>
  <c r="AF7054" i="7" s="1"/>
  <c r="U7046" i="7"/>
  <c r="V7046" i="7" s="1"/>
  <c r="AE7046" i="7"/>
  <c r="AF7046" i="7" s="1"/>
  <c r="U7038" i="7"/>
  <c r="AE7038" i="7"/>
  <c r="AF7038" i="7" s="1"/>
  <c r="U7030" i="7"/>
  <c r="AE7030" i="7"/>
  <c r="AF7030" i="7" s="1"/>
  <c r="U7022" i="7"/>
  <c r="AE7022" i="7"/>
  <c r="AF7022" i="7" s="1"/>
  <c r="U7014" i="7"/>
  <c r="AE7014" i="7"/>
  <c r="AF7014" i="7" s="1"/>
  <c r="U7006" i="7"/>
  <c r="AE7006" i="7"/>
  <c r="AF7006" i="7" s="1"/>
  <c r="U6998" i="7"/>
  <c r="AE6998" i="7"/>
  <c r="AF6998" i="7" s="1"/>
  <c r="U6990" i="7"/>
  <c r="AE6990" i="7"/>
  <c r="AF6990" i="7" s="1"/>
  <c r="U6982" i="7"/>
  <c r="V6982" i="7" s="1"/>
  <c r="AE6982" i="7"/>
  <c r="AF6982" i="7" s="1"/>
  <c r="U6974" i="7"/>
  <c r="AE6974" i="7"/>
  <c r="AF6974" i="7" s="1"/>
  <c r="U6966" i="7"/>
  <c r="AE6966" i="7"/>
  <c r="AF6966" i="7" s="1"/>
  <c r="U6958" i="7"/>
  <c r="AE6958" i="7"/>
  <c r="AF6958" i="7" s="1"/>
  <c r="U6950" i="7"/>
  <c r="AE6950" i="7"/>
  <c r="AF6950" i="7" s="1"/>
  <c r="U6942" i="7"/>
  <c r="AE6942" i="7"/>
  <c r="AF6942" i="7" s="1"/>
  <c r="U6934" i="7"/>
  <c r="AE6934" i="7"/>
  <c r="AF6934" i="7" s="1"/>
  <c r="U6926" i="7"/>
  <c r="AE6926" i="7"/>
  <c r="AF6926" i="7" s="1"/>
  <c r="U6918" i="7"/>
  <c r="V6918" i="7" s="1"/>
  <c r="AE6918" i="7"/>
  <c r="AF6918" i="7" s="1"/>
  <c r="U6910" i="7"/>
  <c r="AE6910" i="7"/>
  <c r="AF6910" i="7" s="1"/>
  <c r="U6902" i="7"/>
  <c r="AE6902" i="7"/>
  <c r="AF6902" i="7" s="1"/>
  <c r="U6894" i="7"/>
  <c r="AE6894" i="7"/>
  <c r="AF6894" i="7" s="1"/>
  <c r="U6886" i="7"/>
  <c r="V6886" i="7" s="1"/>
  <c r="AE6886" i="7"/>
  <c r="AF6886" i="7" s="1"/>
  <c r="U6878" i="7"/>
  <c r="AE6878" i="7"/>
  <c r="AF6878" i="7" s="1"/>
  <c r="U6870" i="7"/>
  <c r="AE6870" i="7"/>
  <c r="AF6870" i="7" s="1"/>
  <c r="U6862" i="7"/>
  <c r="AE6862" i="7"/>
  <c r="AF6862" i="7" s="1"/>
  <c r="U6854" i="7"/>
  <c r="AE6854" i="7"/>
  <c r="AF6854" i="7" s="1"/>
  <c r="U6846" i="7"/>
  <c r="AE6846" i="7"/>
  <c r="AF6846" i="7" s="1"/>
  <c r="U6838" i="7"/>
  <c r="AE6838" i="7"/>
  <c r="AF6838" i="7" s="1"/>
  <c r="U6830" i="7"/>
  <c r="AE6830" i="7"/>
  <c r="AF6830" i="7" s="1"/>
  <c r="U6822" i="7"/>
  <c r="V6822" i="7" s="1"/>
  <c r="AE6822" i="7"/>
  <c r="AF6822" i="7" s="1"/>
  <c r="U6814" i="7"/>
  <c r="AE6814" i="7"/>
  <c r="AF6814" i="7" s="1"/>
  <c r="U6806" i="7"/>
  <c r="AE6806" i="7"/>
  <c r="AF6806" i="7" s="1"/>
  <c r="U6798" i="7"/>
  <c r="AE6798" i="7"/>
  <c r="AF6798" i="7" s="1"/>
  <c r="U6790" i="7"/>
  <c r="AE6790" i="7"/>
  <c r="AF6790" i="7" s="1"/>
  <c r="U6782" i="7"/>
  <c r="AE6782" i="7"/>
  <c r="AF6782" i="7" s="1"/>
  <c r="U6774" i="7"/>
  <c r="AE6774" i="7"/>
  <c r="AF6774" i="7" s="1"/>
  <c r="U6766" i="7"/>
  <c r="AE6766" i="7"/>
  <c r="AF6766" i="7" s="1"/>
  <c r="U6758" i="7"/>
  <c r="V6758" i="7" s="1"/>
  <c r="AE6758" i="7"/>
  <c r="AF6758" i="7" s="1"/>
  <c r="U6750" i="7"/>
  <c r="AE6750" i="7"/>
  <c r="AF6750" i="7" s="1"/>
  <c r="U6742" i="7"/>
  <c r="AE6742" i="7"/>
  <c r="AF6742" i="7" s="1"/>
  <c r="U6734" i="7"/>
  <c r="AE6734" i="7"/>
  <c r="AF6734" i="7" s="1"/>
  <c r="U6726" i="7"/>
  <c r="V6726" i="7" s="1"/>
  <c r="AE6726" i="7"/>
  <c r="AF6726" i="7" s="1"/>
  <c r="U6718" i="7"/>
  <c r="AE6718" i="7"/>
  <c r="AF6718" i="7" s="1"/>
  <c r="U6710" i="7"/>
  <c r="AE6710" i="7"/>
  <c r="AF6710" i="7" s="1"/>
  <c r="U6702" i="7"/>
  <c r="AE6702" i="7"/>
  <c r="AF6702" i="7" s="1"/>
  <c r="U6694" i="7"/>
  <c r="AE6694" i="7"/>
  <c r="AF6694" i="7" s="1"/>
  <c r="U6686" i="7"/>
  <c r="AE6686" i="7"/>
  <c r="AF6686" i="7" s="1"/>
  <c r="U6678" i="7"/>
  <c r="AE6678" i="7"/>
  <c r="AF6678" i="7" s="1"/>
  <c r="U6670" i="7"/>
  <c r="AE6670" i="7"/>
  <c r="AF6670" i="7" s="1"/>
  <c r="U6662" i="7"/>
  <c r="V6662" i="7" s="1"/>
  <c r="AE6662" i="7"/>
  <c r="AF6662" i="7" s="1"/>
  <c r="U6654" i="7"/>
  <c r="AE6654" i="7"/>
  <c r="AF6654" i="7" s="1"/>
  <c r="U6646" i="7"/>
  <c r="AE6646" i="7"/>
  <c r="AF6646" i="7" s="1"/>
  <c r="U6638" i="7"/>
  <c r="AE6638" i="7"/>
  <c r="AF6638" i="7" s="1"/>
  <c r="U6630" i="7"/>
  <c r="AE6630" i="7"/>
  <c r="AF6630" i="7" s="1"/>
  <c r="U6622" i="7"/>
  <c r="AE6622" i="7"/>
  <c r="AF6622" i="7" s="1"/>
  <c r="U6614" i="7"/>
  <c r="AE6614" i="7"/>
  <c r="AF6614" i="7" s="1"/>
  <c r="U6606" i="7"/>
  <c r="AE6606" i="7"/>
  <c r="AF6606" i="7" s="1"/>
  <c r="U6598" i="7"/>
  <c r="V6598" i="7" s="1"/>
  <c r="AE6598" i="7"/>
  <c r="AF6598" i="7" s="1"/>
  <c r="U6590" i="7"/>
  <c r="AE6590" i="7"/>
  <c r="AF6590" i="7" s="1"/>
  <c r="U6582" i="7"/>
  <c r="AE6582" i="7"/>
  <c r="AF6582" i="7" s="1"/>
  <c r="U6574" i="7"/>
  <c r="AE6574" i="7"/>
  <c r="AF6574" i="7" s="1"/>
  <c r="U6566" i="7"/>
  <c r="V6566" i="7" s="1"/>
  <c r="AE6566" i="7"/>
  <c r="AF6566" i="7" s="1"/>
  <c r="U6558" i="7"/>
  <c r="AE6558" i="7"/>
  <c r="AF6558" i="7" s="1"/>
  <c r="U6550" i="7"/>
  <c r="AE6550" i="7"/>
  <c r="AF6550" i="7" s="1"/>
  <c r="U6542" i="7"/>
  <c r="AE6542" i="7"/>
  <c r="AF6542" i="7" s="1"/>
  <c r="U6534" i="7"/>
  <c r="AE6534" i="7"/>
  <c r="AF6534" i="7" s="1"/>
  <c r="U6526" i="7"/>
  <c r="AE6526" i="7"/>
  <c r="AF6526" i="7" s="1"/>
  <c r="U6518" i="7"/>
  <c r="AE6518" i="7"/>
  <c r="AF6518" i="7" s="1"/>
  <c r="U6510" i="7"/>
  <c r="AE6510" i="7"/>
  <c r="AF6510" i="7" s="1"/>
  <c r="U6502" i="7"/>
  <c r="V6502" i="7" s="1"/>
  <c r="AE6502" i="7"/>
  <c r="AF6502" i="7" s="1"/>
  <c r="U6494" i="7"/>
  <c r="AE6494" i="7"/>
  <c r="AF6494" i="7" s="1"/>
  <c r="U6486" i="7"/>
  <c r="AE6486" i="7"/>
  <c r="AF6486" i="7" s="1"/>
  <c r="U6478" i="7"/>
  <c r="AE6478" i="7"/>
  <c r="AF6478" i="7" s="1"/>
  <c r="U6470" i="7"/>
  <c r="V6470" i="7" s="1"/>
  <c r="AE6470" i="7"/>
  <c r="AF6470" i="7" s="1"/>
  <c r="U6462" i="7"/>
  <c r="AE6462" i="7"/>
  <c r="AF6462" i="7" s="1"/>
  <c r="U6454" i="7"/>
  <c r="AE6454" i="7"/>
  <c r="AF6454" i="7" s="1"/>
  <c r="U6446" i="7"/>
  <c r="AE6446" i="7"/>
  <c r="AF6446" i="7" s="1"/>
  <c r="U6438" i="7"/>
  <c r="AE6438" i="7"/>
  <c r="AF6438" i="7" s="1"/>
  <c r="U6430" i="7"/>
  <c r="AE6430" i="7"/>
  <c r="AF6430" i="7" s="1"/>
  <c r="U6422" i="7"/>
  <c r="AE6422" i="7"/>
  <c r="AF6422" i="7" s="1"/>
  <c r="U6414" i="7"/>
  <c r="AE6414" i="7"/>
  <c r="AF6414" i="7" s="1"/>
  <c r="U6406" i="7"/>
  <c r="V6406" i="7" s="1"/>
  <c r="AE6406" i="7"/>
  <c r="AF6406" i="7" s="1"/>
  <c r="U6398" i="7"/>
  <c r="AE6398" i="7"/>
  <c r="AF6398" i="7" s="1"/>
  <c r="U6390" i="7"/>
  <c r="AE6390" i="7"/>
  <c r="AF6390" i="7" s="1"/>
  <c r="U6382" i="7"/>
  <c r="AE6382" i="7"/>
  <c r="AF6382" i="7" s="1"/>
  <c r="U6374" i="7"/>
  <c r="AE6374" i="7"/>
  <c r="AF6374" i="7" s="1"/>
  <c r="U6366" i="7"/>
  <c r="AE6366" i="7"/>
  <c r="AF6366" i="7" s="1"/>
  <c r="U6358" i="7"/>
  <c r="AE6358" i="7"/>
  <c r="AF6358" i="7" s="1"/>
  <c r="U6350" i="7"/>
  <c r="AE6350" i="7"/>
  <c r="AF6350" i="7" s="1"/>
  <c r="U6342" i="7"/>
  <c r="V6342" i="7" s="1"/>
  <c r="AE6342" i="7"/>
  <c r="AF6342" i="7" s="1"/>
  <c r="U6334" i="7"/>
  <c r="AE6334" i="7"/>
  <c r="AF6334" i="7" s="1"/>
  <c r="U6326" i="7"/>
  <c r="AE6326" i="7"/>
  <c r="AF6326" i="7" s="1"/>
  <c r="U6318" i="7"/>
  <c r="AE6318" i="7"/>
  <c r="AF6318" i="7" s="1"/>
  <c r="U6310" i="7"/>
  <c r="V6310" i="7" s="1"/>
  <c r="AE6310" i="7"/>
  <c r="AF6310" i="7" s="1"/>
  <c r="U6302" i="7"/>
  <c r="AE6302" i="7"/>
  <c r="AF6302" i="7" s="1"/>
  <c r="U6294" i="7"/>
  <c r="AE6294" i="7"/>
  <c r="AF6294" i="7" s="1"/>
  <c r="U6286" i="7"/>
  <c r="AE6286" i="7"/>
  <c r="AF6286" i="7" s="1"/>
  <c r="U6278" i="7"/>
  <c r="AE6278" i="7"/>
  <c r="AF6278" i="7" s="1"/>
  <c r="U6270" i="7"/>
  <c r="AE6270" i="7"/>
  <c r="AF6270" i="7" s="1"/>
  <c r="U6262" i="7"/>
  <c r="AE6262" i="7"/>
  <c r="AF6262" i="7" s="1"/>
  <c r="U6254" i="7"/>
  <c r="AE6254" i="7"/>
  <c r="AF6254" i="7" s="1"/>
  <c r="U6246" i="7"/>
  <c r="V6246" i="7" s="1"/>
  <c r="AE6246" i="7"/>
  <c r="AF6246" i="7" s="1"/>
  <c r="U6238" i="7"/>
  <c r="AE6238" i="7"/>
  <c r="AF6238" i="7" s="1"/>
  <c r="U6230" i="7"/>
  <c r="AE6230" i="7"/>
  <c r="AF6230" i="7" s="1"/>
  <c r="U6222" i="7"/>
  <c r="AE6222" i="7"/>
  <c r="AF6222" i="7" s="1"/>
  <c r="U6214" i="7"/>
  <c r="AE6214" i="7"/>
  <c r="AF6214" i="7" s="1"/>
  <c r="U6206" i="7"/>
  <c r="AE6206" i="7"/>
  <c r="AF6206" i="7" s="1"/>
  <c r="U6198" i="7"/>
  <c r="AE6198" i="7"/>
  <c r="AF6198" i="7" s="1"/>
  <c r="U6190" i="7"/>
  <c r="AE6190" i="7"/>
  <c r="AF6190" i="7" s="1"/>
  <c r="U6182" i="7"/>
  <c r="V6182" i="7" s="1"/>
  <c r="AE6182" i="7"/>
  <c r="AF6182" i="7" s="1"/>
  <c r="U6174" i="7"/>
  <c r="AE6174" i="7"/>
  <c r="AF6174" i="7" s="1"/>
  <c r="U6166" i="7"/>
  <c r="AE6166" i="7"/>
  <c r="AF6166" i="7" s="1"/>
  <c r="U6158" i="7"/>
  <c r="AE6158" i="7"/>
  <c r="AF6158" i="7" s="1"/>
  <c r="U6150" i="7"/>
  <c r="V6150" i="7" s="1"/>
  <c r="AE6150" i="7"/>
  <c r="AF6150" i="7" s="1"/>
  <c r="U6142" i="7"/>
  <c r="AE6142" i="7"/>
  <c r="AF6142" i="7" s="1"/>
  <c r="U6134" i="7"/>
  <c r="AE6134" i="7"/>
  <c r="AF6134" i="7" s="1"/>
  <c r="U6126" i="7"/>
  <c r="AE6126" i="7"/>
  <c r="AF6126" i="7" s="1"/>
  <c r="U6118" i="7"/>
  <c r="AE6118" i="7"/>
  <c r="AF6118" i="7" s="1"/>
  <c r="U6110" i="7"/>
  <c r="AE6110" i="7"/>
  <c r="AF6110" i="7" s="1"/>
  <c r="U6102" i="7"/>
  <c r="AE6102" i="7"/>
  <c r="AF6102" i="7" s="1"/>
  <c r="U6094" i="7"/>
  <c r="AE6094" i="7"/>
  <c r="AF6094" i="7" s="1"/>
  <c r="U6086" i="7"/>
  <c r="V6086" i="7" s="1"/>
  <c r="AE6086" i="7"/>
  <c r="AF6086" i="7" s="1"/>
  <c r="U6078" i="7"/>
  <c r="AE6078" i="7"/>
  <c r="AF6078" i="7" s="1"/>
  <c r="U6070" i="7"/>
  <c r="AE6070" i="7"/>
  <c r="AF6070" i="7" s="1"/>
  <c r="U6062" i="7"/>
  <c r="AE6062" i="7"/>
  <c r="AF6062" i="7" s="1"/>
  <c r="U6054" i="7"/>
  <c r="AE6054" i="7"/>
  <c r="AF6054" i="7" s="1"/>
  <c r="U6046" i="7"/>
  <c r="AE6046" i="7"/>
  <c r="AF6046" i="7" s="1"/>
  <c r="U6038" i="7"/>
  <c r="AE6038" i="7"/>
  <c r="AF6038" i="7" s="1"/>
  <c r="U6030" i="7"/>
  <c r="AE6030" i="7"/>
  <c r="AF6030" i="7" s="1"/>
  <c r="U6022" i="7"/>
  <c r="V6022" i="7" s="1"/>
  <c r="AE6022" i="7"/>
  <c r="AF6022" i="7" s="1"/>
  <c r="U6014" i="7"/>
  <c r="AE6014" i="7"/>
  <c r="AF6014" i="7" s="1"/>
  <c r="U6006" i="7"/>
  <c r="AE6006" i="7"/>
  <c r="AF6006" i="7" s="1"/>
  <c r="U5998" i="7"/>
  <c r="AE5998" i="7"/>
  <c r="AF5998" i="7" s="1"/>
  <c r="U5990" i="7"/>
  <c r="AE5990" i="7"/>
  <c r="AF5990" i="7" s="1"/>
  <c r="U5982" i="7"/>
  <c r="AE5982" i="7"/>
  <c r="AF5982" i="7" s="1"/>
  <c r="U5974" i="7"/>
  <c r="AE5974" i="7"/>
  <c r="AF5974" i="7" s="1"/>
  <c r="U5966" i="7"/>
  <c r="AE5966" i="7"/>
  <c r="AF5966" i="7" s="1"/>
  <c r="U5958" i="7"/>
  <c r="AE5958" i="7"/>
  <c r="AF5958" i="7" s="1"/>
  <c r="U5950" i="7"/>
  <c r="AE5950" i="7"/>
  <c r="AF5950" i="7" s="1"/>
  <c r="U5942" i="7"/>
  <c r="AE5942" i="7"/>
  <c r="AF5942" i="7" s="1"/>
  <c r="U5934" i="7"/>
  <c r="AE5934" i="7"/>
  <c r="AF5934" i="7" s="1"/>
  <c r="U5926" i="7"/>
  <c r="V5926" i="7" s="1"/>
  <c r="AE5926" i="7"/>
  <c r="AF5926" i="7" s="1"/>
  <c r="U5918" i="7"/>
  <c r="AE5918" i="7"/>
  <c r="AF5918" i="7" s="1"/>
  <c r="U5910" i="7"/>
  <c r="AE5910" i="7"/>
  <c r="AF5910" i="7" s="1"/>
  <c r="U5902" i="7"/>
  <c r="AE5902" i="7"/>
  <c r="AF5902" i="7" s="1"/>
  <c r="U5894" i="7"/>
  <c r="V5894" i="7" s="1"/>
  <c r="AE5894" i="7"/>
  <c r="AF5894" i="7" s="1"/>
  <c r="U5886" i="7"/>
  <c r="AE5886" i="7"/>
  <c r="AF5886" i="7" s="1"/>
  <c r="U5878" i="7"/>
  <c r="AE5878" i="7"/>
  <c r="AF5878" i="7" s="1"/>
  <c r="U5870" i="7"/>
  <c r="AE5870" i="7"/>
  <c r="AF5870" i="7" s="1"/>
  <c r="U5862" i="7"/>
  <c r="AE5862" i="7"/>
  <c r="AF5862" i="7" s="1"/>
  <c r="U5854" i="7"/>
  <c r="AE5854" i="7"/>
  <c r="AF5854" i="7" s="1"/>
  <c r="U5846" i="7"/>
  <c r="AE5846" i="7"/>
  <c r="AF5846" i="7" s="1"/>
  <c r="U5838" i="7"/>
  <c r="AE5838" i="7"/>
  <c r="AF5838" i="7" s="1"/>
  <c r="U5830" i="7"/>
  <c r="V5830" i="7" s="1"/>
  <c r="AE5830" i="7"/>
  <c r="AF5830" i="7" s="1"/>
  <c r="U5822" i="7"/>
  <c r="AE5822" i="7"/>
  <c r="AF5822" i="7" s="1"/>
  <c r="U5814" i="7"/>
  <c r="AE5814" i="7"/>
  <c r="AF5814" i="7" s="1"/>
  <c r="U5806" i="7"/>
  <c r="AE5806" i="7"/>
  <c r="AF5806" i="7" s="1"/>
  <c r="U5798" i="7"/>
  <c r="AE5798" i="7"/>
  <c r="AF5798" i="7" s="1"/>
  <c r="U5790" i="7"/>
  <c r="AE5790" i="7"/>
  <c r="AF5790" i="7" s="1"/>
  <c r="U5782" i="7"/>
  <c r="AE5782" i="7"/>
  <c r="AF5782" i="7" s="1"/>
  <c r="U5774" i="7"/>
  <c r="AE5774" i="7"/>
  <c r="AF5774" i="7" s="1"/>
  <c r="U5766" i="7"/>
  <c r="V5766" i="7" s="1"/>
  <c r="AE5766" i="7"/>
  <c r="AF5766" i="7" s="1"/>
  <c r="U5758" i="7"/>
  <c r="AE5758" i="7"/>
  <c r="AF5758" i="7" s="1"/>
  <c r="U5750" i="7"/>
  <c r="AE5750" i="7"/>
  <c r="AF5750" i="7" s="1"/>
  <c r="U5742" i="7"/>
  <c r="AE5742" i="7"/>
  <c r="AF5742" i="7" s="1"/>
  <c r="U5734" i="7"/>
  <c r="AE5734" i="7"/>
  <c r="AF5734" i="7" s="1"/>
  <c r="U5726" i="7"/>
  <c r="AE5726" i="7"/>
  <c r="AF5726" i="7" s="1"/>
  <c r="U5718" i="7"/>
  <c r="AE5718" i="7"/>
  <c r="AF5718" i="7" s="1"/>
  <c r="U5710" i="7"/>
  <c r="AE5710" i="7"/>
  <c r="AF5710" i="7" s="1"/>
  <c r="U5702" i="7"/>
  <c r="AE5702" i="7"/>
  <c r="AF5702" i="7" s="1"/>
  <c r="U5694" i="7"/>
  <c r="AE5694" i="7"/>
  <c r="AF5694" i="7" s="1"/>
  <c r="U5686" i="7"/>
  <c r="AE5686" i="7"/>
  <c r="AF5686" i="7" s="1"/>
  <c r="U5678" i="7"/>
  <c r="AE5678" i="7"/>
  <c r="AF5678" i="7" s="1"/>
  <c r="U5670" i="7"/>
  <c r="AE5670" i="7"/>
  <c r="AF5670" i="7" s="1"/>
  <c r="U5662" i="7"/>
  <c r="AE5662" i="7"/>
  <c r="AF5662" i="7" s="1"/>
  <c r="U5654" i="7"/>
  <c r="AE5654" i="7"/>
  <c r="AF5654" i="7" s="1"/>
  <c r="U5646" i="7"/>
  <c r="AE5646" i="7"/>
  <c r="AF5646" i="7" s="1"/>
  <c r="U5638" i="7"/>
  <c r="V5638" i="7" s="1"/>
  <c r="AE5638" i="7"/>
  <c r="AF5638" i="7" s="1"/>
  <c r="U5630" i="7"/>
  <c r="AE5630" i="7"/>
  <c r="AF5630" i="7" s="1"/>
  <c r="U5622" i="7"/>
  <c r="AE5622" i="7"/>
  <c r="AF5622" i="7" s="1"/>
  <c r="U5614" i="7"/>
  <c r="AE5614" i="7"/>
  <c r="AF5614" i="7" s="1"/>
  <c r="U5606" i="7"/>
  <c r="V5606" i="7" s="1"/>
  <c r="AE5606" i="7"/>
  <c r="AF5606" i="7" s="1"/>
  <c r="U5598" i="7"/>
  <c r="AE5598" i="7"/>
  <c r="AF5598" i="7" s="1"/>
  <c r="U5590" i="7"/>
  <c r="AE5590" i="7"/>
  <c r="AF5590" i="7" s="1"/>
  <c r="U5582" i="7"/>
  <c r="AE5582" i="7"/>
  <c r="AF5582" i="7" s="1"/>
  <c r="U5574" i="7"/>
  <c r="V5574" i="7" s="1"/>
  <c r="AE5574" i="7"/>
  <c r="AF5574" i="7" s="1"/>
  <c r="U5566" i="7"/>
  <c r="AE5566" i="7"/>
  <c r="AF5566" i="7" s="1"/>
  <c r="U5558" i="7"/>
  <c r="AE5558" i="7"/>
  <c r="AF5558" i="7" s="1"/>
  <c r="U5550" i="7"/>
  <c r="AE5550" i="7"/>
  <c r="AF5550" i="7" s="1"/>
  <c r="U5542" i="7"/>
  <c r="AE5542" i="7"/>
  <c r="AF5542" i="7" s="1"/>
  <c r="U5534" i="7"/>
  <c r="AE5534" i="7"/>
  <c r="AF5534" i="7" s="1"/>
  <c r="U5526" i="7"/>
  <c r="AE5526" i="7"/>
  <c r="AF5526" i="7" s="1"/>
  <c r="U5518" i="7"/>
  <c r="AE5518" i="7"/>
  <c r="AF5518" i="7" s="1"/>
  <c r="U5510" i="7"/>
  <c r="V5510" i="7" s="1"/>
  <c r="AE5510" i="7"/>
  <c r="AF5510" i="7" s="1"/>
  <c r="U5502" i="7"/>
  <c r="AE5502" i="7"/>
  <c r="AF5502" i="7" s="1"/>
  <c r="U5494" i="7"/>
  <c r="AE5494" i="7"/>
  <c r="AF5494" i="7" s="1"/>
  <c r="U5486" i="7"/>
  <c r="AE5486" i="7"/>
  <c r="AF5486" i="7" s="1"/>
  <c r="U5478" i="7"/>
  <c r="AE5478" i="7"/>
  <c r="AF5478" i="7" s="1"/>
  <c r="U5470" i="7"/>
  <c r="AE5470" i="7"/>
  <c r="AF5470" i="7" s="1"/>
  <c r="U5462" i="7"/>
  <c r="AE5462" i="7"/>
  <c r="AF5462" i="7" s="1"/>
  <c r="U5454" i="7"/>
  <c r="AE5454" i="7"/>
  <c r="AF5454" i="7" s="1"/>
  <c r="U5446" i="7"/>
  <c r="V5446" i="7" s="1"/>
  <c r="AE5446" i="7"/>
  <c r="AF5446" i="7" s="1"/>
  <c r="U5438" i="7"/>
  <c r="AE5438" i="7"/>
  <c r="AF5438" i="7" s="1"/>
  <c r="U5430" i="7"/>
  <c r="AE5430" i="7"/>
  <c r="AF5430" i="7" s="1"/>
  <c r="U5422" i="7"/>
  <c r="AE5422" i="7"/>
  <c r="AF5422" i="7" s="1"/>
  <c r="U5414" i="7"/>
  <c r="AE5414" i="7"/>
  <c r="AF5414" i="7" s="1"/>
  <c r="U5406" i="7"/>
  <c r="AE5406" i="7"/>
  <c r="AF5406" i="7" s="1"/>
  <c r="U5398" i="7"/>
  <c r="AE5398" i="7"/>
  <c r="AF5398" i="7" s="1"/>
  <c r="U5390" i="7"/>
  <c r="AE5390" i="7"/>
  <c r="AF5390" i="7" s="1"/>
  <c r="U5382" i="7"/>
  <c r="AE5382" i="7"/>
  <c r="AF5382" i="7" s="1"/>
  <c r="U5374" i="7"/>
  <c r="AE5374" i="7"/>
  <c r="AF5374" i="7" s="1"/>
  <c r="U5366" i="7"/>
  <c r="AE5366" i="7"/>
  <c r="AF5366" i="7" s="1"/>
  <c r="U5358" i="7"/>
  <c r="AE5358" i="7"/>
  <c r="AF5358" i="7" s="1"/>
  <c r="U5350" i="7"/>
  <c r="V5350" i="7" s="1"/>
  <c r="AE5350" i="7"/>
  <c r="AF5350" i="7" s="1"/>
  <c r="U5342" i="7"/>
  <c r="AE5342" i="7"/>
  <c r="AF5342" i="7" s="1"/>
  <c r="U5334" i="7"/>
  <c r="AE5334" i="7"/>
  <c r="AF5334" i="7" s="1"/>
  <c r="U5326" i="7"/>
  <c r="AE5326" i="7"/>
  <c r="AF5326" i="7" s="1"/>
  <c r="U5318" i="7"/>
  <c r="AE5318" i="7"/>
  <c r="AF5318" i="7" s="1"/>
  <c r="U5310" i="7"/>
  <c r="AE5310" i="7"/>
  <c r="AF5310" i="7" s="1"/>
  <c r="U5302" i="7"/>
  <c r="AE5302" i="7"/>
  <c r="AF5302" i="7" s="1"/>
  <c r="U5294" i="7"/>
  <c r="AE5294" i="7"/>
  <c r="AF5294" i="7" s="1"/>
  <c r="U5286" i="7"/>
  <c r="V5286" i="7" s="1"/>
  <c r="AE5286" i="7"/>
  <c r="AF5286" i="7" s="1"/>
  <c r="U5278" i="7"/>
  <c r="AE5278" i="7"/>
  <c r="AF5278" i="7" s="1"/>
  <c r="U5270" i="7"/>
  <c r="AE5270" i="7"/>
  <c r="AF5270" i="7" s="1"/>
  <c r="U5262" i="7"/>
  <c r="AE5262" i="7"/>
  <c r="AF5262" i="7" s="1"/>
  <c r="U5254" i="7"/>
  <c r="V5254" i="7" s="1"/>
  <c r="AE5254" i="7"/>
  <c r="AF5254" i="7" s="1"/>
  <c r="U5246" i="7"/>
  <c r="AE5246" i="7"/>
  <c r="AF5246" i="7" s="1"/>
  <c r="U5238" i="7"/>
  <c r="AE5238" i="7"/>
  <c r="AF5238" i="7" s="1"/>
  <c r="U5230" i="7"/>
  <c r="AE5230" i="7"/>
  <c r="AF5230" i="7" s="1"/>
  <c r="U5222" i="7"/>
  <c r="AE5222" i="7"/>
  <c r="AF5222" i="7" s="1"/>
  <c r="U5214" i="7"/>
  <c r="AE5214" i="7"/>
  <c r="AF5214" i="7" s="1"/>
  <c r="U5206" i="7"/>
  <c r="AE5206" i="7"/>
  <c r="AF5206" i="7" s="1"/>
  <c r="U5198" i="7"/>
  <c r="AE5198" i="7"/>
  <c r="AF5198" i="7" s="1"/>
  <c r="U5190" i="7"/>
  <c r="V5190" i="7" s="1"/>
  <c r="AE5190" i="7"/>
  <c r="AF5190" i="7" s="1"/>
  <c r="U5182" i="7"/>
  <c r="AE5182" i="7"/>
  <c r="AF5182" i="7" s="1"/>
  <c r="U5174" i="7"/>
  <c r="AE5174" i="7"/>
  <c r="AF5174" i="7" s="1"/>
  <c r="U5166" i="7"/>
  <c r="AE5166" i="7"/>
  <c r="AF5166" i="7" s="1"/>
  <c r="U5158" i="7"/>
  <c r="AE5158" i="7"/>
  <c r="AF5158" i="7" s="1"/>
  <c r="U5150" i="7"/>
  <c r="AE5150" i="7"/>
  <c r="AF5150" i="7" s="1"/>
  <c r="U5142" i="7"/>
  <c r="AE5142" i="7"/>
  <c r="AF5142" i="7" s="1"/>
  <c r="U5134" i="7"/>
  <c r="AE5134" i="7"/>
  <c r="AF5134" i="7" s="1"/>
  <c r="U5126" i="7"/>
  <c r="V5126" i="7" s="1"/>
  <c r="AE5126" i="7"/>
  <c r="AF5126" i="7" s="1"/>
  <c r="U5118" i="7"/>
  <c r="AE5118" i="7"/>
  <c r="AF5118" i="7" s="1"/>
  <c r="U5110" i="7"/>
  <c r="AE5110" i="7"/>
  <c r="AF5110" i="7" s="1"/>
  <c r="U5102" i="7"/>
  <c r="AE5102" i="7"/>
  <c r="AF5102" i="7" s="1"/>
  <c r="U5094" i="7"/>
  <c r="V5094" i="7" s="1"/>
  <c r="AE5094" i="7"/>
  <c r="AF5094" i="7" s="1"/>
  <c r="U5086" i="7"/>
  <c r="AE5086" i="7"/>
  <c r="AF5086" i="7" s="1"/>
  <c r="U5078" i="7"/>
  <c r="AE5078" i="7"/>
  <c r="AF5078" i="7" s="1"/>
  <c r="U5070" i="7"/>
  <c r="AE5070" i="7"/>
  <c r="AF5070" i="7" s="1"/>
  <c r="U5062" i="7"/>
  <c r="AE5062" i="7"/>
  <c r="AF5062" i="7" s="1"/>
  <c r="U5054" i="7"/>
  <c r="AE5054" i="7"/>
  <c r="AF5054" i="7" s="1"/>
  <c r="U5046" i="7"/>
  <c r="AE5046" i="7"/>
  <c r="AF5046" i="7" s="1"/>
  <c r="U5038" i="7"/>
  <c r="AE5038" i="7"/>
  <c r="AF5038" i="7" s="1"/>
  <c r="U5030" i="7"/>
  <c r="V5030" i="7" s="1"/>
  <c r="AE5030" i="7"/>
  <c r="AF5030" i="7" s="1"/>
  <c r="U5022" i="7"/>
  <c r="AE5022" i="7"/>
  <c r="AF5022" i="7" s="1"/>
  <c r="U5014" i="7"/>
  <c r="AE5014" i="7"/>
  <c r="AF5014" i="7" s="1"/>
  <c r="U5006" i="7"/>
  <c r="AE5006" i="7"/>
  <c r="AF5006" i="7" s="1"/>
  <c r="U4998" i="7"/>
  <c r="AE4998" i="7"/>
  <c r="AF4998" i="7" s="1"/>
  <c r="U4990" i="7"/>
  <c r="AE4990" i="7"/>
  <c r="AF4990" i="7" s="1"/>
  <c r="U4982" i="7"/>
  <c r="AE4982" i="7"/>
  <c r="AF4982" i="7" s="1"/>
  <c r="U4974" i="7"/>
  <c r="AE4974" i="7"/>
  <c r="AF4974" i="7" s="1"/>
  <c r="U4966" i="7"/>
  <c r="AE4966" i="7"/>
  <c r="AF4966" i="7" s="1"/>
  <c r="U4958" i="7"/>
  <c r="AE4958" i="7"/>
  <c r="AF4958" i="7" s="1"/>
  <c r="U4950" i="7"/>
  <c r="AE4950" i="7"/>
  <c r="AF4950" i="7" s="1"/>
  <c r="U4942" i="7"/>
  <c r="AE4942" i="7"/>
  <c r="AF4942" i="7" s="1"/>
  <c r="U4934" i="7"/>
  <c r="V4934" i="7" s="1"/>
  <c r="AE4934" i="7"/>
  <c r="AF4934" i="7" s="1"/>
  <c r="U4926" i="7"/>
  <c r="AE4926" i="7"/>
  <c r="AF4926" i="7" s="1"/>
  <c r="U4918" i="7"/>
  <c r="AE4918" i="7"/>
  <c r="AF4918" i="7" s="1"/>
  <c r="U4910" i="7"/>
  <c r="AE4910" i="7"/>
  <c r="AF4910" i="7" s="1"/>
  <c r="U4902" i="7"/>
  <c r="AE4902" i="7"/>
  <c r="AF4902" i="7" s="1"/>
  <c r="U4894" i="7"/>
  <c r="AE4894" i="7"/>
  <c r="AF4894" i="7" s="1"/>
  <c r="U4886" i="7"/>
  <c r="AE4886" i="7"/>
  <c r="AF4886" i="7" s="1"/>
  <c r="U4878" i="7"/>
  <c r="AE4878" i="7"/>
  <c r="AF4878" i="7" s="1"/>
  <c r="U4870" i="7"/>
  <c r="V4870" i="7" s="1"/>
  <c r="AE4870" i="7"/>
  <c r="AF4870" i="7" s="1"/>
  <c r="U4862" i="7"/>
  <c r="AE4862" i="7"/>
  <c r="AF4862" i="7" s="1"/>
  <c r="U4854" i="7"/>
  <c r="AE4854" i="7"/>
  <c r="AF4854" i="7" s="1"/>
  <c r="U4846" i="7"/>
  <c r="AE4846" i="7"/>
  <c r="AF4846" i="7" s="1"/>
  <c r="U4838" i="7"/>
  <c r="AE4838" i="7"/>
  <c r="AF4838" i="7" s="1"/>
  <c r="U4830" i="7"/>
  <c r="AE4830" i="7"/>
  <c r="AF4830" i="7" s="1"/>
  <c r="U4822" i="7"/>
  <c r="AE4822" i="7"/>
  <c r="AF4822" i="7" s="1"/>
  <c r="U4814" i="7"/>
  <c r="AE4814" i="7"/>
  <c r="AF4814" i="7" s="1"/>
  <c r="U4806" i="7"/>
  <c r="V4806" i="7" s="1"/>
  <c r="AE4806" i="7"/>
  <c r="AF4806" i="7" s="1"/>
  <c r="U4798" i="7"/>
  <c r="AE4798" i="7"/>
  <c r="AF4798" i="7" s="1"/>
  <c r="U4790" i="7"/>
  <c r="AE4790" i="7"/>
  <c r="AF4790" i="7" s="1"/>
  <c r="U4782" i="7"/>
  <c r="AE4782" i="7"/>
  <c r="AF4782" i="7" s="1"/>
  <c r="U4774" i="7"/>
  <c r="AE4774" i="7"/>
  <c r="AF4774" i="7" s="1"/>
  <c r="U4766" i="7"/>
  <c r="AE4766" i="7"/>
  <c r="AF4766" i="7" s="1"/>
  <c r="U4758" i="7"/>
  <c r="AE4758" i="7"/>
  <c r="AF4758" i="7" s="1"/>
  <c r="U4750" i="7"/>
  <c r="AE4750" i="7"/>
  <c r="AF4750" i="7" s="1"/>
  <c r="U4742" i="7"/>
  <c r="V4742" i="7" s="1"/>
  <c r="AE4742" i="7"/>
  <c r="AF4742" i="7" s="1"/>
  <c r="U4734" i="7"/>
  <c r="AE4734" i="7"/>
  <c r="AF4734" i="7" s="1"/>
  <c r="U4726" i="7"/>
  <c r="AE4726" i="7"/>
  <c r="AF4726" i="7" s="1"/>
  <c r="U4718" i="7"/>
  <c r="AE4718" i="7"/>
  <c r="AF4718" i="7" s="1"/>
  <c r="U4710" i="7"/>
  <c r="AE4710" i="7"/>
  <c r="AF4710" i="7" s="1"/>
  <c r="U4702" i="7"/>
  <c r="AE4702" i="7"/>
  <c r="AF4702" i="7" s="1"/>
  <c r="U4694" i="7"/>
  <c r="AE4694" i="7"/>
  <c r="AF4694" i="7" s="1"/>
  <c r="U4686" i="7"/>
  <c r="AE4686" i="7"/>
  <c r="AF4686" i="7" s="1"/>
  <c r="U4678" i="7"/>
  <c r="AE4678" i="7"/>
  <c r="AF4678" i="7" s="1"/>
  <c r="U4670" i="7"/>
  <c r="AE4670" i="7"/>
  <c r="AF4670" i="7" s="1"/>
  <c r="U4662" i="7"/>
  <c r="AE4662" i="7"/>
  <c r="AF4662" i="7" s="1"/>
  <c r="U4654" i="7"/>
  <c r="AE4654" i="7"/>
  <c r="AF4654" i="7" s="1"/>
  <c r="U4646" i="7"/>
  <c r="AE4646" i="7"/>
  <c r="AF4646" i="7" s="1"/>
  <c r="U4638" i="7"/>
  <c r="AE4638" i="7"/>
  <c r="AF4638" i="7" s="1"/>
  <c r="U4630" i="7"/>
  <c r="AE4630" i="7"/>
  <c r="AF4630" i="7" s="1"/>
  <c r="U4622" i="7"/>
  <c r="AE4622" i="7"/>
  <c r="AF4622" i="7" s="1"/>
  <c r="U4614" i="7"/>
  <c r="V4614" i="7" s="1"/>
  <c r="AE4614" i="7"/>
  <c r="AF4614" i="7" s="1"/>
  <c r="U4606" i="7"/>
  <c r="AE4606" i="7"/>
  <c r="AF4606" i="7" s="1"/>
  <c r="U4598" i="7"/>
  <c r="AE4598" i="7"/>
  <c r="AF4598" i="7" s="1"/>
  <c r="U4590" i="7"/>
  <c r="AE4590" i="7"/>
  <c r="AF4590" i="7" s="1"/>
  <c r="U4582" i="7"/>
  <c r="AE4582" i="7"/>
  <c r="AF4582" i="7" s="1"/>
  <c r="U4574" i="7"/>
  <c r="AE4574" i="7"/>
  <c r="AF4574" i="7" s="1"/>
  <c r="U4566" i="7"/>
  <c r="AE4566" i="7"/>
  <c r="AF4566" i="7" s="1"/>
  <c r="U4558" i="7"/>
  <c r="AE4558" i="7"/>
  <c r="AF4558" i="7" s="1"/>
  <c r="U4550" i="7"/>
  <c r="V4550" i="7" s="1"/>
  <c r="AE4550" i="7"/>
  <c r="AF4550" i="7" s="1"/>
  <c r="U4542" i="7"/>
  <c r="AE4542" i="7"/>
  <c r="AF4542" i="7" s="1"/>
  <c r="U4534" i="7"/>
  <c r="AE4534" i="7"/>
  <c r="AF4534" i="7" s="1"/>
  <c r="U4526" i="7"/>
  <c r="AE4526" i="7"/>
  <c r="AF4526" i="7" s="1"/>
  <c r="U4518" i="7"/>
  <c r="AE4518" i="7"/>
  <c r="AF4518" i="7" s="1"/>
  <c r="U4510" i="7"/>
  <c r="AE4510" i="7"/>
  <c r="AF4510" i="7" s="1"/>
  <c r="U4502" i="7"/>
  <c r="AE4502" i="7"/>
  <c r="AF4502" i="7" s="1"/>
  <c r="U4494" i="7"/>
  <c r="AE4494" i="7"/>
  <c r="AF4494" i="7" s="1"/>
  <c r="U4486" i="7"/>
  <c r="V4486" i="7" s="1"/>
  <c r="AE4486" i="7"/>
  <c r="AF4486" i="7" s="1"/>
  <c r="U4478" i="7"/>
  <c r="AE4478" i="7"/>
  <c r="AF4478" i="7" s="1"/>
  <c r="U4470" i="7"/>
  <c r="AE4470" i="7"/>
  <c r="AF4470" i="7" s="1"/>
  <c r="U4462" i="7"/>
  <c r="AE4462" i="7"/>
  <c r="AF4462" i="7" s="1"/>
  <c r="U4454" i="7"/>
  <c r="AE4454" i="7"/>
  <c r="AF4454" i="7" s="1"/>
  <c r="U4446" i="7"/>
  <c r="AE4446" i="7"/>
  <c r="AF4446" i="7" s="1"/>
  <c r="U4438" i="7"/>
  <c r="AE4438" i="7"/>
  <c r="AF4438" i="7" s="1"/>
  <c r="U4430" i="7"/>
  <c r="AE4430" i="7"/>
  <c r="AF4430" i="7" s="1"/>
  <c r="U4422" i="7"/>
  <c r="V4422" i="7" s="1"/>
  <c r="AE4422" i="7"/>
  <c r="AF4422" i="7" s="1"/>
  <c r="U4414" i="7"/>
  <c r="AE4414" i="7"/>
  <c r="AF4414" i="7" s="1"/>
  <c r="U4406" i="7"/>
  <c r="AE4406" i="7"/>
  <c r="AF4406" i="7" s="1"/>
  <c r="U4398" i="7"/>
  <c r="AE4398" i="7"/>
  <c r="AF4398" i="7" s="1"/>
  <c r="U4390" i="7"/>
  <c r="V4390" i="7" s="1"/>
  <c r="AE4390" i="7"/>
  <c r="AF4390" i="7" s="1"/>
  <c r="U4382" i="7"/>
  <c r="AE4382" i="7"/>
  <c r="AF4382" i="7" s="1"/>
  <c r="U4374" i="7"/>
  <c r="AE4374" i="7"/>
  <c r="AF4374" i="7" s="1"/>
  <c r="U4366" i="7"/>
  <c r="AE4366" i="7"/>
  <c r="AF4366" i="7" s="1"/>
  <c r="U4358" i="7"/>
  <c r="V4358" i="7" s="1"/>
  <c r="AE4358" i="7"/>
  <c r="AF4358" i="7" s="1"/>
  <c r="U4350" i="7"/>
  <c r="AE4350" i="7"/>
  <c r="AF4350" i="7" s="1"/>
  <c r="U4342" i="7"/>
  <c r="AE4342" i="7"/>
  <c r="AF4342" i="7" s="1"/>
  <c r="U4334" i="7"/>
  <c r="AE4334" i="7"/>
  <c r="AF4334" i="7" s="1"/>
  <c r="U4326" i="7"/>
  <c r="V4326" i="7" s="1"/>
  <c r="AE4326" i="7"/>
  <c r="AF4326" i="7" s="1"/>
  <c r="U4318" i="7"/>
  <c r="AE4318" i="7"/>
  <c r="AF4318" i="7" s="1"/>
  <c r="U4310" i="7"/>
  <c r="AE4310" i="7"/>
  <c r="AF4310" i="7" s="1"/>
  <c r="U4302" i="7"/>
  <c r="AE4302" i="7"/>
  <c r="AF4302" i="7" s="1"/>
  <c r="U4294" i="7"/>
  <c r="AE4294" i="7"/>
  <c r="AF4294" i="7" s="1"/>
  <c r="U4286" i="7"/>
  <c r="AE4286" i="7"/>
  <c r="AF4286" i="7" s="1"/>
  <c r="U4278" i="7"/>
  <c r="AE4278" i="7"/>
  <c r="AF4278" i="7" s="1"/>
  <c r="U4270" i="7"/>
  <c r="AE4270" i="7"/>
  <c r="AF4270" i="7" s="1"/>
  <c r="U4262" i="7"/>
  <c r="AE4262" i="7"/>
  <c r="AF4262" i="7" s="1"/>
  <c r="U4254" i="7"/>
  <c r="AE4254" i="7"/>
  <c r="AF4254" i="7" s="1"/>
  <c r="U4246" i="7"/>
  <c r="AE4246" i="7"/>
  <c r="AF4246" i="7" s="1"/>
  <c r="U4238" i="7"/>
  <c r="AE4238" i="7"/>
  <c r="AF4238" i="7" s="1"/>
  <c r="U4230" i="7"/>
  <c r="V4230" i="7" s="1"/>
  <c r="AE4230" i="7"/>
  <c r="U4222" i="7"/>
  <c r="AE4222" i="7"/>
  <c r="AF4222" i="7" s="1"/>
  <c r="U4214" i="7"/>
  <c r="AE4214" i="7"/>
  <c r="U4206" i="7"/>
  <c r="AE4206" i="7"/>
  <c r="AF4206" i="7" s="1"/>
  <c r="U4198" i="7"/>
  <c r="V4198" i="7" s="1"/>
  <c r="AE4198" i="7"/>
  <c r="U4190" i="7"/>
  <c r="AE4190" i="7"/>
  <c r="U4182" i="7"/>
  <c r="AE4182" i="7"/>
  <c r="U4174" i="7"/>
  <c r="AE4174" i="7"/>
  <c r="AF4174" i="7" s="1"/>
  <c r="U4166" i="7"/>
  <c r="AE4166" i="7"/>
  <c r="U4158" i="7"/>
  <c r="AE4158" i="7"/>
  <c r="AF4158" i="7" s="1"/>
  <c r="U4150" i="7"/>
  <c r="AE4150" i="7"/>
  <c r="U4142" i="7"/>
  <c r="AE4142" i="7"/>
  <c r="AF4142" i="7" s="1"/>
  <c r="U4134" i="7"/>
  <c r="V4134" i="7" s="1"/>
  <c r="AE4134" i="7"/>
  <c r="U4126" i="7"/>
  <c r="AE4126" i="7"/>
  <c r="AF4126" i="7" s="1"/>
  <c r="U4118" i="7"/>
  <c r="AE4118" i="7"/>
  <c r="U4110" i="7"/>
  <c r="AE4110" i="7"/>
  <c r="AF4110" i="7" s="1"/>
  <c r="U4102" i="7"/>
  <c r="V4102" i="7" s="1"/>
  <c r="AE4102" i="7"/>
  <c r="U4094" i="7"/>
  <c r="AE4094" i="7"/>
  <c r="AF4094" i="7" s="1"/>
  <c r="U4086" i="7"/>
  <c r="AE4086" i="7"/>
  <c r="U4078" i="7"/>
  <c r="AE4078" i="7"/>
  <c r="AF4078" i="7" s="1"/>
  <c r="U4070" i="7"/>
  <c r="V4070" i="7" s="1"/>
  <c r="AE4070" i="7"/>
  <c r="U4062" i="7"/>
  <c r="AE4062" i="7"/>
  <c r="AF4062" i="7" s="1"/>
  <c r="U4054" i="7"/>
  <c r="AE4054" i="7"/>
  <c r="U4046" i="7"/>
  <c r="AE4046" i="7"/>
  <c r="AF4046" i="7" s="1"/>
  <c r="U4038" i="7"/>
  <c r="V4038" i="7" s="1"/>
  <c r="AE4038" i="7"/>
  <c r="U4030" i="7"/>
  <c r="AE4030" i="7"/>
  <c r="U4022" i="7"/>
  <c r="AE4022" i="7"/>
  <c r="U4014" i="7"/>
  <c r="AE4014" i="7"/>
  <c r="AF4014" i="7" s="1"/>
  <c r="U4006" i="7"/>
  <c r="V4006" i="7" s="1"/>
  <c r="AE4006" i="7"/>
  <c r="U3998" i="7"/>
  <c r="AE3998" i="7"/>
  <c r="AF3998" i="7" s="1"/>
  <c r="U3990" i="7"/>
  <c r="AE3990" i="7"/>
  <c r="U3982" i="7"/>
  <c r="AE3982" i="7"/>
  <c r="AF3982" i="7" s="1"/>
  <c r="U3974" i="7"/>
  <c r="V3974" i="7" s="1"/>
  <c r="AE3974" i="7"/>
  <c r="U3966" i="7"/>
  <c r="AE3966" i="7"/>
  <c r="AF3966" i="7" s="1"/>
  <c r="U3958" i="7"/>
  <c r="AE3958" i="7"/>
  <c r="U3950" i="7"/>
  <c r="AE3950" i="7"/>
  <c r="AF3950" i="7" s="1"/>
  <c r="U3942" i="7"/>
  <c r="V3942" i="7" s="1"/>
  <c r="AE3942" i="7"/>
  <c r="U3934" i="7"/>
  <c r="AE3934" i="7"/>
  <c r="U3926" i="7"/>
  <c r="AE3926" i="7"/>
  <c r="U3918" i="7"/>
  <c r="AE3918" i="7"/>
  <c r="AF3918" i="7" s="1"/>
  <c r="U3910" i="7"/>
  <c r="V3910" i="7" s="1"/>
  <c r="AE3910" i="7"/>
  <c r="U3902" i="7"/>
  <c r="AE3902" i="7"/>
  <c r="AF3902" i="7" s="1"/>
  <c r="U3894" i="7"/>
  <c r="AE3894" i="7"/>
  <c r="U3886" i="7"/>
  <c r="AE3886" i="7"/>
  <c r="AF3886" i="7" s="1"/>
  <c r="U3878" i="7"/>
  <c r="V3878" i="7" s="1"/>
  <c r="AE3878" i="7"/>
  <c r="U3870" i="7"/>
  <c r="AE3870" i="7"/>
  <c r="AF3870" i="7" s="1"/>
  <c r="U3862" i="7"/>
  <c r="AE3862" i="7"/>
  <c r="U3854" i="7"/>
  <c r="AE3854" i="7"/>
  <c r="AF3854" i="7" s="1"/>
  <c r="U3846" i="7"/>
  <c r="V3846" i="7" s="1"/>
  <c r="AE3846" i="7"/>
  <c r="U3838" i="7"/>
  <c r="AE3838" i="7"/>
  <c r="AF3838" i="7" s="1"/>
  <c r="U3830" i="7"/>
  <c r="AE3830" i="7"/>
  <c r="U3822" i="7"/>
  <c r="AE3822" i="7"/>
  <c r="AF3822" i="7" s="1"/>
  <c r="U3814" i="7"/>
  <c r="V3814" i="7" s="1"/>
  <c r="AE3814" i="7"/>
  <c r="U3806" i="7"/>
  <c r="AE3806" i="7"/>
  <c r="AF3806" i="7" s="1"/>
  <c r="U3798" i="7"/>
  <c r="AE3798" i="7"/>
  <c r="U3790" i="7"/>
  <c r="AE3790" i="7"/>
  <c r="AF3790" i="7" s="1"/>
  <c r="U3782" i="7"/>
  <c r="V3782" i="7" s="1"/>
  <c r="AE3782" i="7"/>
  <c r="U3774" i="7"/>
  <c r="AE3774" i="7"/>
  <c r="U3766" i="7"/>
  <c r="AE3766" i="7"/>
  <c r="U3758" i="7"/>
  <c r="AE3758" i="7"/>
  <c r="AF3758" i="7" s="1"/>
  <c r="U3750" i="7"/>
  <c r="V3750" i="7" s="1"/>
  <c r="AE3750" i="7"/>
  <c r="U3742" i="7"/>
  <c r="AE3742" i="7"/>
  <c r="AF3742" i="7" s="1"/>
  <c r="U3734" i="7"/>
  <c r="AE3734" i="7"/>
  <c r="U3726" i="7"/>
  <c r="AE3726" i="7"/>
  <c r="AF3726" i="7" s="1"/>
  <c r="U3718" i="7"/>
  <c r="V3718" i="7" s="1"/>
  <c r="AE3718" i="7"/>
  <c r="U3710" i="7"/>
  <c r="AE3710" i="7"/>
  <c r="AF3710" i="7" s="1"/>
  <c r="U3702" i="7"/>
  <c r="AE3702" i="7"/>
  <c r="U3694" i="7"/>
  <c r="AE3694" i="7"/>
  <c r="AF3694" i="7" s="1"/>
  <c r="U3686" i="7"/>
  <c r="V3686" i="7" s="1"/>
  <c r="AE3686" i="7"/>
  <c r="U3678" i="7"/>
  <c r="AE3678" i="7"/>
  <c r="U3670" i="7"/>
  <c r="AE3670" i="7"/>
  <c r="U3662" i="7"/>
  <c r="AE3662" i="7"/>
  <c r="AF3662" i="7" s="1"/>
  <c r="U3654" i="7"/>
  <c r="AE3654" i="7"/>
  <c r="U3646" i="7"/>
  <c r="AE3646" i="7"/>
  <c r="AF3646" i="7" s="1"/>
  <c r="U3638" i="7"/>
  <c r="AE3638" i="7"/>
  <c r="U3630" i="7"/>
  <c r="AE3630" i="7"/>
  <c r="AF3630" i="7" s="1"/>
  <c r="U3622" i="7"/>
  <c r="V3622" i="7" s="1"/>
  <c r="AE3622" i="7"/>
  <c r="U3614" i="7"/>
  <c r="AE3614" i="7"/>
  <c r="AF3614" i="7" s="1"/>
  <c r="U3606" i="7"/>
  <c r="AE3606" i="7"/>
  <c r="U3598" i="7"/>
  <c r="AE3598" i="7"/>
  <c r="AF3598" i="7" s="1"/>
  <c r="U3590" i="7"/>
  <c r="AE3590" i="7"/>
  <c r="U3582" i="7"/>
  <c r="AE3582" i="7"/>
  <c r="AF3582" i="7" s="1"/>
  <c r="U3574" i="7"/>
  <c r="AE3574" i="7"/>
  <c r="U3566" i="7"/>
  <c r="AE3566" i="7"/>
  <c r="AF3566" i="7" s="1"/>
  <c r="U3558" i="7"/>
  <c r="V3558" i="7" s="1"/>
  <c r="AE3558" i="7"/>
  <c r="U3550" i="7"/>
  <c r="AE3550" i="7"/>
  <c r="AF3550" i="7" s="1"/>
  <c r="U3542" i="7"/>
  <c r="AE3542" i="7"/>
  <c r="U3534" i="7"/>
  <c r="AE3534" i="7"/>
  <c r="AF3534" i="7" s="1"/>
  <c r="U3526" i="7"/>
  <c r="AE3526" i="7"/>
  <c r="U3518" i="7"/>
  <c r="AE3518" i="7"/>
  <c r="AF3518" i="7" s="1"/>
  <c r="U3510" i="7"/>
  <c r="AE3510" i="7"/>
  <c r="U3502" i="7"/>
  <c r="AE3502" i="7"/>
  <c r="AF3502" i="7" s="1"/>
  <c r="U3494" i="7"/>
  <c r="V3494" i="7" s="1"/>
  <c r="AE3494" i="7"/>
  <c r="U3486" i="7"/>
  <c r="AE3486" i="7"/>
  <c r="AF3486" i="7" s="1"/>
  <c r="U3478" i="7"/>
  <c r="AE3478" i="7"/>
  <c r="U3470" i="7"/>
  <c r="AE3470" i="7"/>
  <c r="AF3470" i="7" s="1"/>
  <c r="U3462" i="7"/>
  <c r="AE3462" i="7"/>
  <c r="U3454" i="7"/>
  <c r="AE3454" i="7"/>
  <c r="AF3454" i="7" s="1"/>
  <c r="U3446" i="7"/>
  <c r="AE3446" i="7"/>
  <c r="U3438" i="7"/>
  <c r="AE3438" i="7"/>
  <c r="AF3438" i="7" s="1"/>
  <c r="U3430" i="7"/>
  <c r="V3430" i="7" s="1"/>
  <c r="AE3430" i="7"/>
  <c r="U3422" i="7"/>
  <c r="AE3422" i="7"/>
  <c r="AF3422" i="7" s="1"/>
  <c r="U3414" i="7"/>
  <c r="AE3414" i="7"/>
  <c r="U3406" i="7"/>
  <c r="AE3406" i="7"/>
  <c r="AF3406" i="7" s="1"/>
  <c r="U3398" i="7"/>
  <c r="AE3398" i="7"/>
  <c r="U3390" i="7"/>
  <c r="AE3390" i="7"/>
  <c r="AF3390" i="7" s="1"/>
  <c r="U3382" i="7"/>
  <c r="AE3382" i="7"/>
  <c r="U3374" i="7"/>
  <c r="AE3374" i="7"/>
  <c r="AF3374" i="7" s="1"/>
  <c r="U3366" i="7"/>
  <c r="V3366" i="7" s="1"/>
  <c r="AE3366" i="7"/>
  <c r="U3358" i="7"/>
  <c r="AE3358" i="7"/>
  <c r="AF3358" i="7" s="1"/>
  <c r="U3350" i="7"/>
  <c r="AE3350" i="7"/>
  <c r="U3342" i="7"/>
  <c r="AE3342" i="7"/>
  <c r="AF3342" i="7" s="1"/>
  <c r="U3334" i="7"/>
  <c r="AE3334" i="7"/>
  <c r="U3326" i="7"/>
  <c r="AE3326" i="7"/>
  <c r="AF3326" i="7" s="1"/>
  <c r="U3318" i="7"/>
  <c r="AE3318" i="7"/>
  <c r="U3310" i="7"/>
  <c r="AE3310" i="7"/>
  <c r="AF3310" i="7" s="1"/>
  <c r="U3302" i="7"/>
  <c r="V3302" i="7" s="1"/>
  <c r="AE3302" i="7"/>
  <c r="U3294" i="7"/>
  <c r="AE3294" i="7"/>
  <c r="AF3294" i="7" s="1"/>
  <c r="U3286" i="7"/>
  <c r="AE3286" i="7"/>
  <c r="U3278" i="7"/>
  <c r="AE3278" i="7"/>
  <c r="AF3278" i="7" s="1"/>
  <c r="U3270" i="7"/>
  <c r="AE3270" i="7"/>
  <c r="U3262" i="7"/>
  <c r="AE3262" i="7"/>
  <c r="U3254" i="7"/>
  <c r="AE3254" i="7"/>
  <c r="U3246" i="7"/>
  <c r="AE3246" i="7"/>
  <c r="AF3246" i="7" s="1"/>
  <c r="U3238" i="7"/>
  <c r="V3238" i="7" s="1"/>
  <c r="AE3238" i="7"/>
  <c r="U3230" i="7"/>
  <c r="AE3230" i="7"/>
  <c r="AF3230" i="7" s="1"/>
  <c r="U3222" i="7"/>
  <c r="AE3222" i="7"/>
  <c r="U3214" i="7"/>
  <c r="AE3214" i="7"/>
  <c r="AF3214" i="7" s="1"/>
  <c r="U3206" i="7"/>
  <c r="AE3206" i="7"/>
  <c r="U3198" i="7"/>
  <c r="AE3198" i="7"/>
  <c r="AF3198" i="7" s="1"/>
  <c r="U3190" i="7"/>
  <c r="AE3190" i="7"/>
  <c r="U3182" i="7"/>
  <c r="AE3182" i="7"/>
  <c r="AF3182" i="7" s="1"/>
  <c r="U3174" i="7"/>
  <c r="V3174" i="7" s="1"/>
  <c r="AE3174" i="7"/>
  <c r="U3166" i="7"/>
  <c r="AE3166" i="7"/>
  <c r="U3158" i="7"/>
  <c r="AE3158" i="7"/>
  <c r="U3150" i="7"/>
  <c r="AE3150" i="7"/>
  <c r="AF3150" i="7" s="1"/>
  <c r="U3142" i="7"/>
  <c r="AE3142" i="7"/>
  <c r="U3134" i="7"/>
  <c r="AE3134" i="7"/>
  <c r="AF3134" i="7" s="1"/>
  <c r="U3126" i="7"/>
  <c r="AE3126" i="7"/>
  <c r="U3118" i="7"/>
  <c r="AE3118" i="7"/>
  <c r="AF3118" i="7" s="1"/>
  <c r="U3110" i="7"/>
  <c r="V3110" i="7" s="1"/>
  <c r="AE3110" i="7"/>
  <c r="U3102" i="7"/>
  <c r="AE3102" i="7"/>
  <c r="AF3102" i="7" s="1"/>
  <c r="U3094" i="7"/>
  <c r="AE3094" i="7"/>
  <c r="U3086" i="7"/>
  <c r="AE3086" i="7"/>
  <c r="AF3086" i="7" s="1"/>
  <c r="U3078" i="7"/>
  <c r="AE3078" i="7"/>
  <c r="U3070" i="7"/>
  <c r="AE3070" i="7"/>
  <c r="AF3070" i="7" s="1"/>
  <c r="U3062" i="7"/>
  <c r="AE3062" i="7"/>
  <c r="U3054" i="7"/>
  <c r="AE3054" i="7"/>
  <c r="AF3054" i="7" s="1"/>
  <c r="U3046" i="7"/>
  <c r="V3046" i="7" s="1"/>
  <c r="AE3046" i="7"/>
  <c r="U3038" i="7"/>
  <c r="AE3038" i="7"/>
  <c r="AF3038" i="7" s="1"/>
  <c r="U3030" i="7"/>
  <c r="AE3030" i="7"/>
  <c r="U3022" i="7"/>
  <c r="AE3022" i="7"/>
  <c r="AF3022" i="7" s="1"/>
  <c r="U3014" i="7"/>
  <c r="AE3014" i="7"/>
  <c r="U3006" i="7"/>
  <c r="AE3006" i="7"/>
  <c r="U2998" i="7"/>
  <c r="AE2998" i="7"/>
  <c r="U2990" i="7"/>
  <c r="AE2990" i="7"/>
  <c r="AF2990" i="7" s="1"/>
  <c r="U2982" i="7"/>
  <c r="V2982" i="7" s="1"/>
  <c r="AE2982" i="7"/>
  <c r="U2974" i="7"/>
  <c r="AE2974" i="7"/>
  <c r="AF2974" i="7" s="1"/>
  <c r="U2966" i="7"/>
  <c r="AE2966" i="7"/>
  <c r="U2958" i="7"/>
  <c r="AE2958" i="7"/>
  <c r="AF2958" i="7" s="1"/>
  <c r="U2950" i="7"/>
  <c r="V2950" i="7" s="1"/>
  <c r="AE2950" i="7"/>
  <c r="U2942" i="7"/>
  <c r="AE2942" i="7"/>
  <c r="AF2942" i="7" s="1"/>
  <c r="U2934" i="7"/>
  <c r="AE2934" i="7"/>
  <c r="U2926" i="7"/>
  <c r="AE2926" i="7"/>
  <c r="AF2926" i="7" s="1"/>
  <c r="U2918" i="7"/>
  <c r="V2918" i="7" s="1"/>
  <c r="AE2918" i="7"/>
  <c r="U2910" i="7"/>
  <c r="AE2910" i="7"/>
  <c r="U2902" i="7"/>
  <c r="AE2902" i="7"/>
  <c r="U2894" i="7"/>
  <c r="AE2894" i="7"/>
  <c r="AF2894" i="7" s="1"/>
  <c r="U2886" i="7"/>
  <c r="AE2886" i="7"/>
  <c r="U2878" i="7"/>
  <c r="AE2878" i="7"/>
  <c r="AF2878" i="7" s="1"/>
  <c r="U2870" i="7"/>
  <c r="AE2870" i="7"/>
  <c r="U2862" i="7"/>
  <c r="AE2862" i="7"/>
  <c r="AF2862" i="7" s="1"/>
  <c r="U2854" i="7"/>
  <c r="AE2854" i="7"/>
  <c r="U2846" i="7"/>
  <c r="AE2846" i="7"/>
  <c r="AF2846" i="7" s="1"/>
  <c r="U2838" i="7"/>
  <c r="AE2838" i="7"/>
  <c r="U2830" i="7"/>
  <c r="AE2830" i="7"/>
  <c r="AF2830" i="7" s="1"/>
  <c r="U2822" i="7"/>
  <c r="AE2822" i="7"/>
  <c r="U2814" i="7"/>
  <c r="AE2814" i="7"/>
  <c r="AF2814" i="7" s="1"/>
  <c r="U2806" i="7"/>
  <c r="AE2806" i="7"/>
  <c r="U2798" i="7"/>
  <c r="AE2798" i="7"/>
  <c r="AF2798" i="7" s="1"/>
  <c r="U2790" i="7"/>
  <c r="AE2790" i="7"/>
  <c r="U2782" i="7"/>
  <c r="AE2782" i="7"/>
  <c r="AF2782" i="7" s="1"/>
  <c r="U2774" i="7"/>
  <c r="AE2774" i="7"/>
  <c r="U2766" i="7"/>
  <c r="AE2766" i="7"/>
  <c r="AF2766" i="7" s="1"/>
  <c r="U2758" i="7"/>
  <c r="AE2758" i="7"/>
  <c r="U2750" i="7"/>
  <c r="AE2750" i="7"/>
  <c r="AF2750" i="7" s="1"/>
  <c r="U2742" i="7"/>
  <c r="AE2742" i="7"/>
  <c r="U2734" i="7"/>
  <c r="AE2734" i="7"/>
  <c r="AF2734" i="7" s="1"/>
  <c r="U2726" i="7"/>
  <c r="AE2726" i="7"/>
  <c r="U2718" i="7"/>
  <c r="AE2718" i="7"/>
  <c r="AF2718" i="7" s="1"/>
  <c r="U2710" i="7"/>
  <c r="AE2710" i="7"/>
  <c r="U2702" i="7"/>
  <c r="AE2702" i="7"/>
  <c r="AF2702" i="7" s="1"/>
  <c r="U2694" i="7"/>
  <c r="AE2694" i="7"/>
  <c r="U2686" i="7"/>
  <c r="AE2686" i="7"/>
  <c r="AF2686" i="7" s="1"/>
  <c r="U2678" i="7"/>
  <c r="AE2678" i="7"/>
  <c r="U2670" i="7"/>
  <c r="AE2670" i="7"/>
  <c r="AF2670" i="7" s="1"/>
  <c r="U2662" i="7"/>
  <c r="AE2662" i="7"/>
  <c r="U2654" i="7"/>
  <c r="AE2654" i="7"/>
  <c r="U2646" i="7"/>
  <c r="AE2646" i="7"/>
  <c r="U2638" i="7"/>
  <c r="AE2638" i="7"/>
  <c r="AF2638" i="7" s="1"/>
  <c r="U2630" i="7"/>
  <c r="AE2630" i="7"/>
  <c r="U2622" i="7"/>
  <c r="AE2622" i="7"/>
  <c r="AF2622" i="7" s="1"/>
  <c r="U2614" i="7"/>
  <c r="AE2614" i="7"/>
  <c r="U2606" i="7"/>
  <c r="AE2606" i="7"/>
  <c r="AF2606" i="7" s="1"/>
  <c r="U2598" i="7"/>
  <c r="AE2598" i="7"/>
  <c r="U2590" i="7"/>
  <c r="AE2590" i="7"/>
  <c r="AF2590" i="7" s="1"/>
  <c r="U2582" i="7"/>
  <c r="AE2582" i="7"/>
  <c r="U2574" i="7"/>
  <c r="AE2574" i="7"/>
  <c r="AF2574" i="7" s="1"/>
  <c r="U2566" i="7"/>
  <c r="AE2566" i="7"/>
  <c r="U2558" i="7"/>
  <c r="AE2558" i="7"/>
  <c r="AF2558" i="7" s="1"/>
  <c r="U2550" i="7"/>
  <c r="AE2550" i="7"/>
  <c r="U2542" i="7"/>
  <c r="AE2542" i="7"/>
  <c r="AF2542" i="7" s="1"/>
  <c r="U2534" i="7"/>
  <c r="AE2534" i="7"/>
  <c r="U2526" i="7"/>
  <c r="AE2526" i="7"/>
  <c r="AF2526" i="7" s="1"/>
  <c r="U2518" i="7"/>
  <c r="AE2518" i="7"/>
  <c r="U2510" i="7"/>
  <c r="AE2510" i="7"/>
  <c r="AF2510" i="7" s="1"/>
  <c r="U2502" i="7"/>
  <c r="AE2502" i="7"/>
  <c r="U2494" i="7"/>
  <c r="AE2494" i="7"/>
  <c r="AF2494" i="7" s="1"/>
  <c r="U2486" i="7"/>
  <c r="AE2486" i="7"/>
  <c r="U2478" i="7"/>
  <c r="AE2478" i="7"/>
  <c r="AF2478" i="7" s="1"/>
  <c r="U2470" i="7"/>
  <c r="AE2470" i="7"/>
  <c r="U2462" i="7"/>
  <c r="AE2462" i="7"/>
  <c r="AF2462" i="7" s="1"/>
  <c r="U2454" i="7"/>
  <c r="AE2454" i="7"/>
  <c r="U2446" i="7"/>
  <c r="AE2446" i="7"/>
  <c r="AF2446" i="7" s="1"/>
  <c r="U2438" i="7"/>
  <c r="AE2438" i="7"/>
  <c r="U2430" i="7"/>
  <c r="AE2430" i="7"/>
  <c r="AF2430" i="7" s="1"/>
  <c r="U2422" i="7"/>
  <c r="AE2422" i="7"/>
  <c r="U2414" i="7"/>
  <c r="AE2414" i="7"/>
  <c r="AF2414" i="7" s="1"/>
  <c r="U2406" i="7"/>
  <c r="AE2406" i="7"/>
  <c r="U2398" i="7"/>
  <c r="AE2398" i="7"/>
  <c r="AF2398" i="7" s="1"/>
  <c r="U2390" i="7"/>
  <c r="AE2390" i="7"/>
  <c r="U2382" i="7"/>
  <c r="AE2382" i="7"/>
  <c r="AF2382" i="7" s="1"/>
  <c r="U2374" i="7"/>
  <c r="AE2374" i="7"/>
  <c r="U2366" i="7"/>
  <c r="AE2366" i="7"/>
  <c r="AF2366" i="7" s="1"/>
  <c r="U2358" i="7"/>
  <c r="AE2358" i="7"/>
  <c r="U2350" i="7"/>
  <c r="AE2350" i="7"/>
  <c r="AF2350" i="7" s="1"/>
  <c r="U2342" i="7"/>
  <c r="AE2342" i="7"/>
  <c r="U2334" i="7"/>
  <c r="AE2334" i="7"/>
  <c r="AF2334" i="7" s="1"/>
  <c r="U2326" i="7"/>
  <c r="AE2326" i="7"/>
  <c r="U2318" i="7"/>
  <c r="AE2318" i="7"/>
  <c r="AF2318" i="7" s="1"/>
  <c r="U2310" i="7"/>
  <c r="AE2310" i="7"/>
  <c r="U2302" i="7"/>
  <c r="AE2302" i="7"/>
  <c r="AF2302" i="7" s="1"/>
  <c r="U2294" i="7"/>
  <c r="AE2294" i="7"/>
  <c r="U2286" i="7"/>
  <c r="AE2286" i="7"/>
  <c r="AF2286" i="7" s="1"/>
  <c r="U2278" i="7"/>
  <c r="AE2278" i="7"/>
  <c r="U2270" i="7"/>
  <c r="AE2270" i="7"/>
  <c r="AF2270" i="7" s="1"/>
  <c r="U2262" i="7"/>
  <c r="AE2262" i="7"/>
  <c r="U2254" i="7"/>
  <c r="AE2254" i="7"/>
  <c r="AF2254" i="7" s="1"/>
  <c r="U2246" i="7"/>
  <c r="AE2246" i="7"/>
  <c r="U2238" i="7"/>
  <c r="AE2238" i="7"/>
  <c r="U2230" i="7"/>
  <c r="AE2230" i="7"/>
  <c r="U2222" i="7"/>
  <c r="AE2222" i="7"/>
  <c r="AF2222" i="7" s="1"/>
  <c r="U2214" i="7"/>
  <c r="AE2214" i="7"/>
  <c r="U2206" i="7"/>
  <c r="AE2206" i="7"/>
  <c r="AF2206" i="7" s="1"/>
  <c r="U2198" i="7"/>
  <c r="AE2198" i="7"/>
  <c r="U2190" i="7"/>
  <c r="AE2190" i="7"/>
  <c r="AF2190" i="7" s="1"/>
  <c r="U2182" i="7"/>
  <c r="AE2182" i="7"/>
  <c r="U2174" i="7"/>
  <c r="AE2174" i="7"/>
  <c r="AF2174" i="7" s="1"/>
  <c r="U2166" i="7"/>
  <c r="AE2166" i="7"/>
  <c r="U2158" i="7"/>
  <c r="AE2158" i="7"/>
  <c r="AF2158" i="7" s="1"/>
  <c r="U2150" i="7"/>
  <c r="AE2150" i="7"/>
  <c r="U2142" i="7"/>
  <c r="AE2142" i="7"/>
  <c r="U2134" i="7"/>
  <c r="AE2134" i="7"/>
  <c r="U2126" i="7"/>
  <c r="AE2126" i="7"/>
  <c r="AF2126" i="7" s="1"/>
  <c r="U2118" i="7"/>
  <c r="AE2118" i="7"/>
  <c r="U2110" i="7"/>
  <c r="AE2110" i="7"/>
  <c r="AF2110" i="7" s="1"/>
  <c r="U2102" i="7"/>
  <c r="AE2102" i="7"/>
  <c r="U2094" i="7"/>
  <c r="AE2094" i="7"/>
  <c r="AF2094" i="7" s="1"/>
  <c r="U2086" i="7"/>
  <c r="AE2086" i="7"/>
  <c r="U2078" i="7"/>
  <c r="AE2078" i="7"/>
  <c r="AF2078" i="7" s="1"/>
  <c r="U2070" i="7"/>
  <c r="AE2070" i="7"/>
  <c r="U2062" i="7"/>
  <c r="AE2062" i="7"/>
  <c r="AF2062" i="7" s="1"/>
  <c r="U2054" i="7"/>
  <c r="AE2054" i="7"/>
  <c r="U2046" i="7"/>
  <c r="AE2046" i="7"/>
  <c r="AF2046" i="7" s="1"/>
  <c r="U2038" i="7"/>
  <c r="AE2038" i="7"/>
  <c r="U2030" i="7"/>
  <c r="AE2030" i="7"/>
  <c r="AF2030" i="7" s="1"/>
  <c r="U2022" i="7"/>
  <c r="AE2022" i="7"/>
  <c r="U2014" i="7"/>
  <c r="AE2014" i="7"/>
  <c r="AF2014" i="7" s="1"/>
  <c r="U2006" i="7"/>
  <c r="AE2006" i="7"/>
  <c r="U1998" i="7"/>
  <c r="AE1998" i="7"/>
  <c r="AF1998" i="7" s="1"/>
  <c r="U1990" i="7"/>
  <c r="AE1990" i="7"/>
  <c r="U1982" i="7"/>
  <c r="AE1982" i="7"/>
  <c r="U1974" i="7"/>
  <c r="AE1974" i="7"/>
  <c r="U1966" i="7"/>
  <c r="AE1966" i="7"/>
  <c r="AF1966" i="7" s="1"/>
  <c r="U1958" i="7"/>
  <c r="AE1958" i="7"/>
  <c r="U1950" i="7"/>
  <c r="AE1950" i="7"/>
  <c r="AF1950" i="7" s="1"/>
  <c r="U1942" i="7"/>
  <c r="AE1942" i="7"/>
  <c r="U1934" i="7"/>
  <c r="AE1934" i="7"/>
  <c r="AF1934" i="7" s="1"/>
  <c r="U1926" i="7"/>
  <c r="AE1926" i="7"/>
  <c r="U1918" i="7"/>
  <c r="AE1918" i="7"/>
  <c r="AF1918" i="7" s="1"/>
  <c r="U1910" i="7"/>
  <c r="AE1910" i="7"/>
  <c r="U1902" i="7"/>
  <c r="AE1902" i="7"/>
  <c r="AF1902" i="7" s="1"/>
  <c r="U1894" i="7"/>
  <c r="AE1894" i="7"/>
  <c r="U1886" i="7"/>
  <c r="AE1886" i="7"/>
  <c r="U1878" i="7"/>
  <c r="AE1878" i="7"/>
  <c r="U1870" i="7"/>
  <c r="AE1870" i="7"/>
  <c r="AF1870" i="7" s="1"/>
  <c r="U1862" i="7"/>
  <c r="AE1862" i="7"/>
  <c r="U1854" i="7"/>
  <c r="AE1854" i="7"/>
  <c r="AF1854" i="7" s="1"/>
  <c r="U1846" i="7"/>
  <c r="AE1846" i="7"/>
  <c r="U1838" i="7"/>
  <c r="AE1838" i="7"/>
  <c r="AF1838" i="7" s="1"/>
  <c r="U1830" i="7"/>
  <c r="AE1830" i="7"/>
  <c r="U1822" i="7"/>
  <c r="AE1822" i="7"/>
  <c r="AF1822" i="7" s="1"/>
  <c r="U1814" i="7"/>
  <c r="AE1814" i="7"/>
  <c r="U1806" i="7"/>
  <c r="AE1806" i="7"/>
  <c r="AF1806" i="7" s="1"/>
  <c r="U1798" i="7"/>
  <c r="AE1798" i="7"/>
  <c r="U1790" i="7"/>
  <c r="AE1790" i="7"/>
  <c r="AF1790" i="7" s="1"/>
  <c r="U1782" i="7"/>
  <c r="AE1782" i="7"/>
  <c r="U1774" i="7"/>
  <c r="AE1774" i="7"/>
  <c r="AF1774" i="7" s="1"/>
  <c r="U1766" i="7"/>
  <c r="AE1766" i="7"/>
  <c r="U1758" i="7"/>
  <c r="AE1758" i="7"/>
  <c r="AF1758" i="7" s="1"/>
  <c r="U1750" i="7"/>
  <c r="AE1750" i="7"/>
  <c r="U1742" i="7"/>
  <c r="AE1742" i="7"/>
  <c r="AF1742" i="7" s="1"/>
  <c r="U1734" i="7"/>
  <c r="AE1734" i="7"/>
  <c r="U1726" i="7"/>
  <c r="AE1726" i="7"/>
  <c r="AF1726" i="7" s="1"/>
  <c r="U1718" i="7"/>
  <c r="AE1718" i="7"/>
  <c r="U1710" i="7"/>
  <c r="AE1710" i="7"/>
  <c r="AF1710" i="7" s="1"/>
  <c r="U1702" i="7"/>
  <c r="AE1702" i="7"/>
  <c r="U1694" i="7"/>
  <c r="AE1694" i="7"/>
  <c r="AF1694" i="7" s="1"/>
  <c r="U1686" i="7"/>
  <c r="AE1686" i="7"/>
  <c r="U1678" i="7"/>
  <c r="AE1678" i="7"/>
  <c r="AF1678" i="7" s="1"/>
  <c r="U1670" i="7"/>
  <c r="AE1670" i="7"/>
  <c r="U1662" i="7"/>
  <c r="AE1662" i="7"/>
  <c r="AF1662" i="7" s="1"/>
  <c r="U1654" i="7"/>
  <c r="AE1654" i="7"/>
  <c r="U1646" i="7"/>
  <c r="AE1646" i="7"/>
  <c r="AF1646" i="7" s="1"/>
  <c r="U1638" i="7"/>
  <c r="AE1638" i="7"/>
  <c r="U1630" i="7"/>
  <c r="AE1630" i="7"/>
  <c r="U1622" i="7"/>
  <c r="AE1622" i="7"/>
  <c r="U1614" i="7"/>
  <c r="AE1614" i="7"/>
  <c r="AF1614" i="7" s="1"/>
  <c r="U1606" i="7"/>
  <c r="AE1606" i="7"/>
  <c r="U1598" i="7"/>
  <c r="AE1598" i="7"/>
  <c r="U1590" i="7"/>
  <c r="AE1590" i="7"/>
  <c r="U1582" i="7"/>
  <c r="AE1582" i="7"/>
  <c r="U1574" i="7"/>
  <c r="AE1574" i="7"/>
  <c r="U1566" i="7"/>
  <c r="AE1566" i="7"/>
  <c r="U1558" i="7"/>
  <c r="AE1558" i="7"/>
  <c r="U1550" i="7"/>
  <c r="AE1550" i="7"/>
  <c r="U1542" i="7"/>
  <c r="AE1542" i="7"/>
  <c r="U1534" i="7"/>
  <c r="AE1534" i="7"/>
  <c r="U1526" i="7"/>
  <c r="AE1526" i="7"/>
  <c r="U1518" i="7"/>
  <c r="AE1518" i="7"/>
  <c r="U1510" i="7"/>
  <c r="AE1510" i="7"/>
  <c r="U1502" i="7"/>
  <c r="AE1502" i="7"/>
  <c r="U1494" i="7"/>
  <c r="AE1494" i="7"/>
  <c r="U1486" i="7"/>
  <c r="AE1486" i="7"/>
  <c r="U1478" i="7"/>
  <c r="AE1478" i="7"/>
  <c r="U1470" i="7"/>
  <c r="AE1470" i="7"/>
  <c r="U1462" i="7"/>
  <c r="AE1462" i="7"/>
  <c r="U1454" i="7"/>
  <c r="AE1454" i="7"/>
  <c r="U1446" i="7"/>
  <c r="AE1446" i="7"/>
  <c r="U1438" i="7"/>
  <c r="AE1438" i="7"/>
  <c r="U1430" i="7"/>
  <c r="AE1430" i="7"/>
  <c r="U1422" i="7"/>
  <c r="AE1422" i="7"/>
  <c r="U1414" i="7"/>
  <c r="AE1414" i="7"/>
  <c r="U1406" i="7"/>
  <c r="AE1406" i="7"/>
  <c r="U1398" i="7"/>
  <c r="AE1398" i="7"/>
  <c r="U1390" i="7"/>
  <c r="AE1390" i="7"/>
  <c r="U1382" i="7"/>
  <c r="AE1382" i="7"/>
  <c r="U1374" i="7"/>
  <c r="AE1374" i="7"/>
  <c r="U1366" i="7"/>
  <c r="AE1366" i="7"/>
  <c r="U1358" i="7"/>
  <c r="AE1358" i="7"/>
  <c r="U1350" i="7"/>
  <c r="AE1350" i="7"/>
  <c r="U1342" i="7"/>
  <c r="AE1342" i="7"/>
  <c r="U1334" i="7"/>
  <c r="AE1334" i="7"/>
  <c r="U1326" i="7"/>
  <c r="AE1326" i="7"/>
  <c r="U1318" i="7"/>
  <c r="AE1318" i="7"/>
  <c r="U1310" i="7"/>
  <c r="AE1310" i="7"/>
  <c r="U1302" i="7"/>
  <c r="AE1302" i="7"/>
  <c r="U1294" i="7"/>
  <c r="AE1294" i="7"/>
  <c r="U1286" i="7"/>
  <c r="AE1286" i="7"/>
  <c r="U1278" i="7"/>
  <c r="AE1278" i="7"/>
  <c r="U1270" i="7"/>
  <c r="AE1270" i="7"/>
  <c r="U1262" i="7"/>
  <c r="AE1262" i="7"/>
  <c r="U1254" i="7"/>
  <c r="AE1254" i="7"/>
  <c r="U1246" i="7"/>
  <c r="AE1246" i="7"/>
  <c r="U1238" i="7"/>
  <c r="AE1238" i="7"/>
  <c r="U1230" i="7"/>
  <c r="AE1230" i="7"/>
  <c r="U1222" i="7"/>
  <c r="AE1222" i="7"/>
  <c r="U1214" i="7"/>
  <c r="AE1214" i="7"/>
  <c r="U1206" i="7"/>
  <c r="AE1206" i="7"/>
  <c r="U1198" i="7"/>
  <c r="AE1198" i="7"/>
  <c r="U1190" i="7"/>
  <c r="AE1190" i="7"/>
  <c r="U1182" i="7"/>
  <c r="AE1182" i="7"/>
  <c r="U1174" i="7"/>
  <c r="AE1174" i="7"/>
  <c r="U1166" i="7"/>
  <c r="AE1166" i="7"/>
  <c r="U1158" i="7"/>
  <c r="AE1158" i="7"/>
  <c r="U1150" i="7"/>
  <c r="AE1150" i="7"/>
  <c r="U1142" i="7"/>
  <c r="AE1142" i="7"/>
  <c r="U1134" i="7"/>
  <c r="AE1134" i="7"/>
  <c r="U1126" i="7"/>
  <c r="AE1126" i="7"/>
  <c r="U1118" i="7"/>
  <c r="AE1118" i="7"/>
  <c r="U1110" i="7"/>
  <c r="AE1110" i="7"/>
  <c r="U1102" i="7"/>
  <c r="AE1102" i="7"/>
  <c r="U1094" i="7"/>
  <c r="AE1094" i="7"/>
  <c r="U1086" i="7"/>
  <c r="AE1086" i="7"/>
  <c r="U1078" i="7"/>
  <c r="AE1078" i="7"/>
  <c r="U1070" i="7"/>
  <c r="AE1070" i="7"/>
  <c r="U1062" i="7"/>
  <c r="AE1062" i="7"/>
  <c r="U1054" i="7"/>
  <c r="AE1054" i="7"/>
  <c r="U1046" i="7"/>
  <c r="AE1046" i="7"/>
  <c r="U1038" i="7"/>
  <c r="AE1038" i="7"/>
  <c r="U1030" i="7"/>
  <c r="AE1030" i="7"/>
  <c r="U1022" i="7"/>
  <c r="AE1022" i="7"/>
  <c r="U1014" i="7"/>
  <c r="AE1014" i="7"/>
  <c r="U1006" i="7"/>
  <c r="AE1006" i="7"/>
  <c r="U998" i="7"/>
  <c r="AE998" i="7"/>
  <c r="U990" i="7"/>
  <c r="AE990" i="7"/>
  <c r="U982" i="7"/>
  <c r="AE982" i="7"/>
  <c r="U974" i="7"/>
  <c r="AE974" i="7"/>
  <c r="U966" i="7"/>
  <c r="AE966" i="7"/>
  <c r="U958" i="7"/>
  <c r="AE958" i="7"/>
  <c r="U950" i="7"/>
  <c r="AE950" i="7"/>
  <c r="U942" i="7"/>
  <c r="AE942" i="7"/>
  <c r="U934" i="7"/>
  <c r="AE934" i="7"/>
  <c r="U926" i="7"/>
  <c r="AE926" i="7"/>
  <c r="U918" i="7"/>
  <c r="AE918" i="7"/>
  <c r="U910" i="7"/>
  <c r="AE910" i="7"/>
  <c r="U902" i="7"/>
  <c r="AE902" i="7"/>
  <c r="U894" i="7"/>
  <c r="AE894" i="7"/>
  <c r="U886" i="7"/>
  <c r="AE886" i="7"/>
  <c r="U878" i="7"/>
  <c r="AE878" i="7"/>
  <c r="U870" i="7"/>
  <c r="AE870" i="7"/>
  <c r="U862" i="7"/>
  <c r="AE862" i="7"/>
  <c r="U854" i="7"/>
  <c r="AE854" i="7"/>
  <c r="U846" i="7"/>
  <c r="AE846" i="7"/>
  <c r="U838" i="7"/>
  <c r="AE838" i="7"/>
  <c r="U830" i="7"/>
  <c r="AE830" i="7"/>
  <c r="U822" i="7"/>
  <c r="AE822" i="7"/>
  <c r="U814" i="7"/>
  <c r="AE814" i="7"/>
  <c r="U806" i="7"/>
  <c r="AE806" i="7"/>
  <c r="U798" i="7"/>
  <c r="AE798" i="7"/>
  <c r="U790" i="7"/>
  <c r="AE790" i="7"/>
  <c r="U782" i="7"/>
  <c r="AE782" i="7"/>
  <c r="U774" i="7"/>
  <c r="AE774" i="7"/>
  <c r="U766" i="7"/>
  <c r="AE766" i="7"/>
  <c r="U758" i="7"/>
  <c r="AE758" i="7"/>
  <c r="U750" i="7"/>
  <c r="AE750" i="7"/>
  <c r="U742" i="7"/>
  <c r="AE742" i="7"/>
  <c r="U734" i="7"/>
  <c r="AE734" i="7"/>
  <c r="AF734" i="7" s="1"/>
  <c r="U726" i="7"/>
  <c r="AE726" i="7"/>
  <c r="U718" i="7"/>
  <c r="AE718" i="7"/>
  <c r="AF718" i="7" s="1"/>
  <c r="U710" i="7"/>
  <c r="AE710" i="7"/>
  <c r="U702" i="7"/>
  <c r="AE702" i="7"/>
  <c r="AF702" i="7" s="1"/>
  <c r="U694" i="7"/>
  <c r="AE694" i="7"/>
  <c r="U686" i="7"/>
  <c r="AE686" i="7"/>
  <c r="AF686" i="7" s="1"/>
  <c r="U678" i="7"/>
  <c r="AE678" i="7"/>
  <c r="U670" i="7"/>
  <c r="AE670" i="7"/>
  <c r="AF670" i="7" s="1"/>
  <c r="U662" i="7"/>
  <c r="AE662" i="7"/>
  <c r="U654" i="7"/>
  <c r="AE654" i="7"/>
  <c r="AF654" i="7" s="1"/>
  <c r="U646" i="7"/>
  <c r="AE646" i="7"/>
  <c r="U638" i="7"/>
  <c r="AE638" i="7"/>
  <c r="AF638" i="7" s="1"/>
  <c r="U630" i="7"/>
  <c r="AE630" i="7"/>
  <c r="U622" i="7"/>
  <c r="AE622" i="7"/>
  <c r="AF622" i="7" s="1"/>
  <c r="U614" i="7"/>
  <c r="AE614" i="7"/>
  <c r="U606" i="7"/>
  <c r="AE606" i="7"/>
  <c r="AF606" i="7" s="1"/>
  <c r="U598" i="7"/>
  <c r="AE598" i="7"/>
  <c r="U590" i="7"/>
  <c r="AE590" i="7"/>
  <c r="AF590" i="7" s="1"/>
  <c r="U582" i="7"/>
  <c r="AE582" i="7"/>
  <c r="U574" i="7"/>
  <c r="AE574" i="7"/>
  <c r="AF574" i="7" s="1"/>
  <c r="U566" i="7"/>
  <c r="AE566" i="7"/>
  <c r="U558" i="7"/>
  <c r="AE558" i="7"/>
  <c r="AF558" i="7" s="1"/>
  <c r="U550" i="7"/>
  <c r="AE550" i="7"/>
  <c r="AF550" i="7" s="1"/>
  <c r="U542" i="7"/>
  <c r="AE542" i="7"/>
  <c r="AF542" i="7" s="1"/>
  <c r="U534" i="7"/>
  <c r="AE534" i="7"/>
  <c r="U526" i="7"/>
  <c r="AE526" i="7"/>
  <c r="AF526" i="7" s="1"/>
  <c r="U518" i="7"/>
  <c r="AE518" i="7"/>
  <c r="U510" i="7"/>
  <c r="AE510" i="7"/>
  <c r="AF510" i="7" s="1"/>
  <c r="U502" i="7"/>
  <c r="AE502" i="7"/>
  <c r="U494" i="7"/>
  <c r="AE494" i="7"/>
  <c r="AF494" i="7" s="1"/>
  <c r="U486" i="7"/>
  <c r="AE486" i="7"/>
  <c r="AF486" i="7" s="1"/>
  <c r="U478" i="7"/>
  <c r="AE478" i="7"/>
  <c r="AF478" i="7" s="1"/>
  <c r="U470" i="7"/>
  <c r="AE470" i="7"/>
  <c r="U462" i="7"/>
  <c r="AE462" i="7"/>
  <c r="AF462" i="7" s="1"/>
  <c r="U454" i="7"/>
  <c r="AE454" i="7"/>
  <c r="U446" i="7"/>
  <c r="AE446" i="7"/>
  <c r="AF446" i="7" s="1"/>
  <c r="U438" i="7"/>
  <c r="AE438" i="7"/>
  <c r="U430" i="7"/>
  <c r="AE430" i="7"/>
  <c r="U422" i="7"/>
  <c r="AE422" i="7"/>
  <c r="AF422" i="7" s="1"/>
  <c r="U414" i="7"/>
  <c r="AE414" i="7"/>
  <c r="U406" i="7"/>
  <c r="AE406" i="7"/>
  <c r="U398" i="7"/>
  <c r="AE398" i="7"/>
  <c r="AF398" i="7" s="1"/>
  <c r="U390" i="7"/>
  <c r="AE390" i="7"/>
  <c r="U382" i="7"/>
  <c r="AE382" i="7"/>
  <c r="AF382" i="7" s="1"/>
  <c r="U374" i="7"/>
  <c r="AE374" i="7"/>
  <c r="U366" i="7"/>
  <c r="AE366" i="7"/>
  <c r="AF366" i="7" s="1"/>
  <c r="U358" i="7"/>
  <c r="AE358" i="7"/>
  <c r="AF358" i="7" s="1"/>
  <c r="U350" i="7"/>
  <c r="AE350" i="7"/>
  <c r="AF350" i="7" s="1"/>
  <c r="U342" i="7"/>
  <c r="AE342" i="7"/>
  <c r="U334" i="7"/>
  <c r="AE334" i="7"/>
  <c r="U326" i="7"/>
  <c r="AE326" i="7"/>
  <c r="U318" i="7"/>
  <c r="AE318" i="7"/>
  <c r="U310" i="7"/>
  <c r="AE310" i="7"/>
  <c r="U302" i="7"/>
  <c r="AE302" i="7"/>
  <c r="U294" i="7"/>
  <c r="AE294" i="7"/>
  <c r="U286" i="7"/>
  <c r="AE286" i="7"/>
  <c r="U278" i="7"/>
  <c r="AE278" i="7"/>
  <c r="U270" i="7"/>
  <c r="AE270" i="7"/>
  <c r="U262" i="7"/>
  <c r="AE262" i="7"/>
  <c r="U254" i="7"/>
  <c r="AE254" i="7"/>
  <c r="U246" i="7"/>
  <c r="AE246" i="7"/>
  <c r="U238" i="7"/>
  <c r="AE238" i="7"/>
  <c r="U230" i="7"/>
  <c r="AE230" i="7"/>
  <c r="U222" i="7"/>
  <c r="AE222" i="7"/>
  <c r="U214" i="7"/>
  <c r="AE214" i="7"/>
  <c r="U206" i="7"/>
  <c r="AE206" i="7"/>
  <c r="U198" i="7"/>
  <c r="AE198" i="7"/>
  <c r="U190" i="7"/>
  <c r="AE190" i="7"/>
  <c r="U182" i="7"/>
  <c r="AE182" i="7"/>
  <c r="U174" i="7"/>
  <c r="AE174" i="7"/>
  <c r="U166" i="7"/>
  <c r="AE166" i="7"/>
  <c r="U158" i="7"/>
  <c r="AE158" i="7"/>
  <c r="U150" i="7"/>
  <c r="AE150" i="7"/>
  <c r="U142" i="7"/>
  <c r="AE142" i="7"/>
  <c r="U134" i="7"/>
  <c r="AE134" i="7"/>
  <c r="U126" i="7"/>
  <c r="AE126" i="7"/>
  <c r="U118" i="7"/>
  <c r="AE118" i="7"/>
  <c r="U110" i="7"/>
  <c r="AE110" i="7"/>
  <c r="U102" i="7"/>
  <c r="AE102" i="7"/>
  <c r="U94" i="7"/>
  <c r="AE94" i="7"/>
  <c r="U86" i="7"/>
  <c r="AE86" i="7"/>
  <c r="U78" i="7"/>
  <c r="AE78" i="7"/>
  <c r="U70" i="7"/>
  <c r="AE70" i="7"/>
  <c r="U62" i="7"/>
  <c r="AE62" i="7"/>
  <c r="U54" i="7"/>
  <c r="AE54" i="7"/>
  <c r="U46" i="7"/>
  <c r="AE46" i="7"/>
  <c r="U38" i="7"/>
  <c r="AE38" i="7"/>
  <c r="U30" i="7"/>
  <c r="AE30" i="7"/>
  <c r="U22" i="7"/>
  <c r="AE22" i="7"/>
  <c r="U14" i="7"/>
  <c r="AE14" i="7"/>
  <c r="U6" i="7"/>
  <c r="AE6" i="7"/>
  <c r="AF8780" i="7"/>
  <c r="AF8772" i="7"/>
  <c r="AF8764" i="7"/>
  <c r="AF8748" i="7"/>
  <c r="AF8740" i="7"/>
  <c r="AF8732" i="7"/>
  <c r="AF8716" i="7"/>
  <c r="AF8708" i="7"/>
  <c r="AF8700" i="7"/>
  <c r="AF8684" i="7"/>
  <c r="AF8676" i="7"/>
  <c r="AF8668" i="7"/>
  <c r="AF8652" i="7"/>
  <c r="AF8644" i="7"/>
  <c r="AF8636" i="7"/>
  <c r="AF8620" i="7"/>
  <c r="AF8612" i="7"/>
  <c r="AF8604" i="7"/>
  <c r="AF8588" i="7"/>
  <c r="AF8580" i="7"/>
  <c r="AF8572" i="7"/>
  <c r="AF8556" i="7"/>
  <c r="AF8548" i="7"/>
  <c r="AF8540" i="7"/>
  <c r="AF8524" i="7"/>
  <c r="AF8516" i="7"/>
  <c r="AF8508" i="7"/>
  <c r="AF8492" i="7"/>
  <c r="AF8484" i="7"/>
  <c r="AF8476" i="7"/>
  <c r="AF8460" i="7"/>
  <c r="AF8452" i="7"/>
  <c r="AF8444" i="7"/>
  <c r="AF8428" i="7"/>
  <c r="AF8420" i="7"/>
  <c r="AF8412" i="7"/>
  <c r="AF8396" i="7"/>
  <c r="AF8388" i="7"/>
  <c r="AF8380" i="7"/>
  <c r="AF8364" i="7"/>
  <c r="AF8356" i="7"/>
  <c r="AF8348" i="7"/>
  <c r="AF8332" i="7"/>
  <c r="AF8324" i="7"/>
  <c r="AF8316" i="7"/>
  <c r="AF8300" i="7"/>
  <c r="AF8292" i="7"/>
  <c r="AF8284" i="7"/>
  <c r="AF8268" i="7"/>
  <c r="AF8260" i="7"/>
  <c r="AF8252" i="7"/>
  <c r="AF8236" i="7"/>
  <c r="AF8228" i="7"/>
  <c r="AF8220" i="7"/>
  <c r="AF8204" i="7"/>
  <c r="AF8196" i="7"/>
  <c r="AF8188" i="7"/>
  <c r="AF8172" i="7"/>
  <c r="AF8164" i="7"/>
  <c r="AF8156" i="7"/>
  <c r="AF8140" i="7"/>
  <c r="AF8132" i="7"/>
  <c r="AF8124" i="7"/>
  <c r="AF8108" i="7"/>
  <c r="AF8100" i="7"/>
  <c r="AF8092" i="7"/>
  <c r="AF8076" i="7"/>
  <c r="AF8068" i="7"/>
  <c r="AF8060" i="7"/>
  <c r="AF8044" i="7"/>
  <c r="AF8036" i="7"/>
  <c r="AF8028" i="7"/>
  <c r="AF8012" i="7"/>
  <c r="AF8004" i="7"/>
  <c r="AF7996" i="7"/>
  <c r="AF7980" i="7"/>
  <c r="AF7972" i="7"/>
  <c r="AF7964" i="7"/>
  <c r="AF7948" i="7"/>
  <c r="AF7940" i="7"/>
  <c r="AF7932" i="7"/>
  <c r="AF7916" i="7"/>
  <c r="AF7908" i="7"/>
  <c r="AF7900" i="7"/>
  <c r="AF7884" i="7"/>
  <c r="AF7876" i="7"/>
  <c r="AF7868" i="7"/>
  <c r="AF7852" i="7"/>
  <c r="AF7844" i="7"/>
  <c r="AF7836" i="7"/>
  <c r="AF7820" i="7"/>
  <c r="AF7812" i="7"/>
  <c r="AF7804" i="7"/>
  <c r="AF7788" i="7"/>
  <c r="AF7780" i="7"/>
  <c r="AF7772" i="7"/>
  <c r="AF7756" i="7"/>
  <c r="AF7748" i="7"/>
  <c r="AF7740" i="7"/>
  <c r="AF7724" i="7"/>
  <c r="AF7716" i="7"/>
  <c r="AF7708" i="7"/>
  <c r="AF7692" i="7"/>
  <c r="AF7684" i="7"/>
  <c r="AF7676" i="7"/>
  <c r="AF7660" i="7"/>
  <c r="AF7652" i="7"/>
  <c r="AF7644" i="7"/>
  <c r="AF7628" i="7"/>
  <c r="AF7620" i="7"/>
  <c r="AF7612" i="7"/>
  <c r="AF7596" i="7"/>
  <c r="AF7588" i="7"/>
  <c r="AF7580" i="7"/>
  <c r="AF7564" i="7"/>
  <c r="AF7556" i="7"/>
  <c r="AF7548" i="7"/>
  <c r="AF7532" i="7"/>
  <c r="AF7524" i="7"/>
  <c r="AF7516" i="7"/>
  <c r="AF7500" i="7"/>
  <c r="AF7492" i="7"/>
  <c r="AF7484" i="7"/>
  <c r="AF7468" i="7"/>
  <c r="AF7460" i="7"/>
  <c r="AF7452" i="7"/>
  <c r="AF7436" i="7"/>
  <c r="AF7428" i="7"/>
  <c r="AF7420" i="7"/>
  <c r="AF7404" i="7"/>
  <c r="AF7396" i="7"/>
  <c r="AF7388" i="7"/>
  <c r="AF7372" i="7"/>
  <c r="AF7364" i="7"/>
  <c r="AF7356" i="7"/>
  <c r="AF7340" i="7"/>
  <c r="AF7332" i="7"/>
  <c r="AF7324" i="7"/>
  <c r="AF7308" i="7"/>
  <c r="AF7300" i="7"/>
  <c r="AF7292" i="7"/>
  <c r="AF7276" i="7"/>
  <c r="AF7268" i="7"/>
  <c r="AF7260" i="7"/>
  <c r="AF7244" i="7"/>
  <c r="AF7236" i="7"/>
  <c r="AF7228" i="7"/>
  <c r="AF7212" i="7"/>
  <c r="AF7204" i="7"/>
  <c r="AF7196" i="7"/>
  <c r="AF7180" i="7"/>
  <c r="AF7172" i="7"/>
  <c r="AF7164" i="7"/>
  <c r="AF7148" i="7"/>
  <c r="AF7140" i="7"/>
  <c r="AF7132" i="7"/>
  <c r="AF7116" i="7"/>
  <c r="AF7108" i="7"/>
  <c r="AF7100" i="7"/>
  <c r="AF7084" i="7"/>
  <c r="AF7076" i="7"/>
  <c r="AF7068" i="7"/>
  <c r="AF7052" i="7"/>
  <c r="AF7044" i="7"/>
  <c r="AF7036" i="7"/>
  <c r="AF7020" i="7"/>
  <c r="AF7012" i="7"/>
  <c r="AF7004" i="7"/>
  <c r="AF6988" i="7"/>
  <c r="AF6980" i="7"/>
  <c r="AF6972" i="7"/>
  <c r="AF6956" i="7"/>
  <c r="AF6948" i="7"/>
  <c r="AF6940" i="7"/>
  <c r="AF6924" i="7"/>
  <c r="AF6916" i="7"/>
  <c r="AF6908" i="7"/>
  <c r="AF6892" i="7"/>
  <c r="AF6884" i="7"/>
  <c r="AF6876" i="7"/>
  <c r="AF6860" i="7"/>
  <c r="AF6852" i="7"/>
  <c r="AF6844" i="7"/>
  <c r="AF6828" i="7"/>
  <c r="AF6820" i="7"/>
  <c r="AF6812" i="7"/>
  <c r="AF6796" i="7"/>
  <c r="AF6788" i="7"/>
  <c r="AF6780" i="7"/>
  <c r="AF6764" i="7"/>
  <c r="AF6756" i="7"/>
  <c r="AF6748" i="7"/>
  <c r="AF6732" i="7"/>
  <c r="AF6724" i="7"/>
  <c r="AF6716" i="7"/>
  <c r="AF6700" i="7"/>
  <c r="AF6692" i="7"/>
  <c r="AF6684" i="7"/>
  <c r="AF6668" i="7"/>
  <c r="AF6660" i="7"/>
  <c r="AF6652" i="7"/>
  <c r="AF6636" i="7"/>
  <c r="AF6628" i="7"/>
  <c r="AF6620" i="7"/>
  <c r="AF6604" i="7"/>
  <c r="AF6596" i="7"/>
  <c r="AF6588" i="7"/>
  <c r="AF6572" i="7"/>
  <c r="AF6564" i="7"/>
  <c r="AF6556" i="7"/>
  <c r="AF6540" i="7"/>
  <c r="AF6532" i="7"/>
  <c r="AF6524" i="7"/>
  <c r="AF6508" i="7"/>
  <c r="AF6500" i="7"/>
  <c r="AF6492" i="7"/>
  <c r="AF6476" i="7"/>
  <c r="AF6468" i="7"/>
  <c r="AF6460" i="7"/>
  <c r="AF6444" i="7"/>
  <c r="AF6436" i="7"/>
  <c r="AF6428" i="7"/>
  <c r="AF6412" i="7"/>
  <c r="AF6404" i="7"/>
  <c r="AF6396" i="7"/>
  <c r="AF6380" i="7"/>
  <c r="AF6372" i="7"/>
  <c r="AF6364" i="7"/>
  <c r="AF6348" i="7"/>
  <c r="AF6340" i="7"/>
  <c r="AF6332" i="7"/>
  <c r="AF6316" i="7"/>
  <c r="AF6308" i="7"/>
  <c r="AF6300" i="7"/>
  <c r="AF6284" i="7"/>
  <c r="AF6276" i="7"/>
  <c r="AF6268" i="7"/>
  <c r="AF6252" i="7"/>
  <c r="AF6244" i="7"/>
  <c r="AF6236" i="7"/>
  <c r="AF6220" i="7"/>
  <c r="AF6212" i="7"/>
  <c r="AF6204" i="7"/>
  <c r="AF6188" i="7"/>
  <c r="AF6180" i="7"/>
  <c r="AF6172" i="7"/>
  <c r="AF6156" i="7"/>
  <c r="AF6148" i="7"/>
  <c r="AF6140" i="7"/>
  <c r="AF6124" i="7"/>
  <c r="AF6116" i="7"/>
  <c r="AF6108" i="7"/>
  <c r="AF6092" i="7"/>
  <c r="AF6084" i="7"/>
  <c r="AF6076" i="7"/>
  <c r="AF6060" i="7"/>
  <c r="AF6052" i="7"/>
  <c r="AF6044" i="7"/>
  <c r="AF6028" i="7"/>
  <c r="AF6020" i="7"/>
  <c r="AF6012" i="7"/>
  <c r="AF5996" i="7"/>
  <c r="AF5988" i="7"/>
  <c r="AF5980" i="7"/>
  <c r="AF5964" i="7"/>
  <c r="AF5956" i="7"/>
  <c r="AF5948" i="7"/>
  <c r="AF5932" i="7"/>
  <c r="AF5924" i="7"/>
  <c r="AF5916" i="7"/>
  <c r="AF5900" i="7"/>
  <c r="AF5892" i="7"/>
  <c r="AF5884" i="7"/>
  <c r="AF5868" i="7"/>
  <c r="AF5860" i="7"/>
  <c r="AF5852" i="7"/>
  <c r="AF5836" i="7"/>
  <c r="AF5828" i="7"/>
  <c r="AF5820" i="7"/>
  <c r="AF5804" i="7"/>
  <c r="AF5796" i="7"/>
  <c r="AF5788" i="7"/>
  <c r="AF5772" i="7"/>
  <c r="AF5764" i="7"/>
  <c r="AF5756" i="7"/>
  <c r="AF5740" i="7"/>
  <c r="AF5732" i="7"/>
  <c r="AF5724" i="7"/>
  <c r="AF5708" i="7"/>
  <c r="AF5700" i="7"/>
  <c r="AF5692" i="7"/>
  <c r="AF5676" i="7"/>
  <c r="AF5668" i="7"/>
  <c r="AF5660" i="7"/>
  <c r="AF5644" i="7"/>
  <c r="AF5636" i="7"/>
  <c r="AF5628" i="7"/>
  <c r="AF5612" i="7"/>
  <c r="AF5604" i="7"/>
  <c r="AF5596" i="7"/>
  <c r="AF5580" i="7"/>
  <c r="AF5572" i="7"/>
  <c r="AF5564" i="7"/>
  <c r="AF5548" i="7"/>
  <c r="AF5540" i="7"/>
  <c r="AF5532" i="7"/>
  <c r="AF5516" i="7"/>
  <c r="AF5508" i="7"/>
  <c r="AF5500" i="7"/>
  <c r="AF5484" i="7"/>
  <c r="AF5476" i="7"/>
  <c r="AF5468" i="7"/>
  <c r="AF5452" i="7"/>
  <c r="AF5444" i="7"/>
  <c r="AF5436" i="7"/>
  <c r="AF5420" i="7"/>
  <c r="AF5412" i="7"/>
  <c r="AF5404" i="7"/>
  <c r="AF5388" i="7"/>
  <c r="AF5380" i="7"/>
  <c r="AF5372" i="7"/>
  <c r="AF5356" i="7"/>
  <c r="AF5348" i="7"/>
  <c r="AF5340" i="7"/>
  <c r="AF5324" i="7"/>
  <c r="AF5316" i="7"/>
  <c r="AF5308" i="7"/>
  <c r="AF5292" i="7"/>
  <c r="AF5284" i="7"/>
  <c r="AF5276" i="7"/>
  <c r="AF5260" i="7"/>
  <c r="AF5252" i="7"/>
  <c r="AF5244" i="7"/>
  <c r="AF5228" i="7"/>
  <c r="AF5220" i="7"/>
  <c r="AF5212" i="7"/>
  <c r="AF5196" i="7"/>
  <c r="AF5188" i="7"/>
  <c r="AF5180" i="7"/>
  <c r="AF5164" i="7"/>
  <c r="AF5156" i="7"/>
  <c r="AF5148" i="7"/>
  <c r="AF5132" i="7"/>
  <c r="AF5124" i="7"/>
  <c r="AF5116" i="7"/>
  <c r="AF5100" i="7"/>
  <c r="AF5092" i="7"/>
  <c r="AF5084" i="7"/>
  <c r="AF5068" i="7"/>
  <c r="AF5060" i="7"/>
  <c r="AF5052" i="7"/>
  <c r="AF5036" i="7"/>
  <c r="AF5028" i="7"/>
  <c r="AF5020" i="7"/>
  <c r="AF5004" i="7"/>
  <c r="AF4996" i="7"/>
  <c r="AF4988" i="7"/>
  <c r="AF4972" i="7"/>
  <c r="AF4964" i="7"/>
  <c r="AF4956" i="7"/>
  <c r="AF4940" i="7"/>
  <c r="AF4932" i="7"/>
  <c r="AF4924" i="7"/>
  <c r="AF4908" i="7"/>
  <c r="AF4900" i="7"/>
  <c r="AF4892" i="7"/>
  <c r="AF4876" i="7"/>
  <c r="AF4868" i="7"/>
  <c r="AF4860" i="7"/>
  <c r="AF4844" i="7"/>
  <c r="AF4836" i="7"/>
  <c r="AF4828" i="7"/>
  <c r="AF4812" i="7"/>
  <c r="AF4804" i="7"/>
  <c r="AF4796" i="7"/>
  <c r="AF4780" i="7"/>
  <c r="AF4772" i="7"/>
  <c r="AF4764" i="7"/>
  <c r="AF4748" i="7"/>
  <c r="AF4740" i="7"/>
  <c r="AF4732" i="7"/>
  <c r="AF4716" i="7"/>
  <c r="AF4708" i="7"/>
  <c r="AF4700" i="7"/>
  <c r="AF4684" i="7"/>
  <c r="AF4676" i="7"/>
  <c r="AF4668" i="7"/>
  <c r="AF4652" i="7"/>
  <c r="AF4644" i="7"/>
  <c r="AF4636" i="7"/>
  <c r="AF4620" i="7"/>
  <c r="AF4612" i="7"/>
  <c r="AF4604" i="7"/>
  <c r="AF4588" i="7"/>
  <c r="AF4580" i="7"/>
  <c r="AF4572" i="7"/>
  <c r="AF4556" i="7"/>
  <c r="AF4548" i="7"/>
  <c r="AF4540" i="7"/>
  <c r="AF4524" i="7"/>
  <c r="AF4516" i="7"/>
  <c r="AF4508" i="7"/>
  <c r="AF4492" i="7"/>
  <c r="AF4484" i="7"/>
  <c r="AF4476" i="7"/>
  <c r="AF4230" i="7"/>
  <c r="AF4214" i="7"/>
  <c r="AF4198" i="7"/>
  <c r="AF4190" i="7"/>
  <c r="AF4182" i="7"/>
  <c r="AF4166" i="7"/>
  <c r="AF4150" i="7"/>
  <c r="AF4134" i="7"/>
  <c r="AF4118" i="7"/>
  <c r="AF4102" i="7"/>
  <c r="AF4086" i="7"/>
  <c r="AF4070" i="7"/>
  <c r="AF4054" i="7"/>
  <c r="AF4038" i="7"/>
  <c r="AF4030" i="7"/>
  <c r="AF4022" i="7"/>
  <c r="AF4006" i="7"/>
  <c r="AF3990" i="7"/>
  <c r="AF3974" i="7"/>
  <c r="AF3958" i="7"/>
  <c r="AF3942" i="7"/>
  <c r="AF3934" i="7"/>
  <c r="AF3926" i="7"/>
  <c r="AF3910" i="7"/>
  <c r="AF3894" i="7"/>
  <c r="AF3878" i="7"/>
  <c r="AF3862" i="7"/>
  <c r="AF3846" i="7"/>
  <c r="AF3830" i="7"/>
  <c r="AF3814" i="7"/>
  <c r="AF3798" i="7"/>
  <c r="AF3782" i="7"/>
  <c r="AF3774" i="7"/>
  <c r="AF3766" i="7"/>
  <c r="AF3750" i="7"/>
  <c r="AF3734" i="7"/>
  <c r="AF3718" i="7"/>
  <c r="AF3702" i="7"/>
  <c r="AF3686" i="7"/>
  <c r="AF3678" i="7"/>
  <c r="AF3670" i="7"/>
  <c r="AF3654" i="7"/>
  <c r="AF3638" i="7"/>
  <c r="AF3622" i="7"/>
  <c r="AF3606" i="7"/>
  <c r="AF3590" i="7"/>
  <c r="AF3574" i="7"/>
  <c r="AF3558" i="7"/>
  <c r="AF3542" i="7"/>
  <c r="AF3526" i="7"/>
  <c r="AF3510" i="7"/>
  <c r="AF3494" i="7"/>
  <c r="AF3478" i="7"/>
  <c r="AF3462" i="7"/>
  <c r="AF3446" i="7"/>
  <c r="AF3430" i="7"/>
  <c r="AF3414" i="7"/>
  <c r="AF3398" i="7"/>
  <c r="AF3382" i="7"/>
  <c r="AF3366" i="7"/>
  <c r="AF3350" i="7"/>
  <c r="AF3334" i="7"/>
  <c r="AF3318" i="7"/>
  <c r="AF3302" i="7"/>
  <c r="AF3286" i="7"/>
  <c r="AF3270" i="7"/>
  <c r="AF3262" i="7"/>
  <c r="AF3254" i="7"/>
  <c r="AF3238" i="7"/>
  <c r="AF3222" i="7"/>
  <c r="AF3206" i="7"/>
  <c r="AF3190" i="7"/>
  <c r="AF3174" i="7"/>
  <c r="AF3166" i="7"/>
  <c r="AF3158" i="7"/>
  <c r="AF3142" i="7"/>
  <c r="AF3126" i="7"/>
  <c r="AF3110" i="7"/>
  <c r="AF3094" i="7"/>
  <c r="AF3078" i="7"/>
  <c r="AF3062" i="7"/>
  <c r="AF3046" i="7"/>
  <c r="AF3030" i="7"/>
  <c r="AF3014" i="7"/>
  <c r="AF3006" i="7"/>
  <c r="AF2998" i="7"/>
  <c r="AF2982" i="7"/>
  <c r="AF2966" i="7"/>
  <c r="AF2950" i="7"/>
  <c r="AF2934" i="7"/>
  <c r="AF2918" i="7"/>
  <c r="AF2910" i="7"/>
  <c r="AF2902" i="7"/>
  <c r="AF2886" i="7"/>
  <c r="AF2870" i="7"/>
  <c r="AF2854" i="7"/>
  <c r="AF2838" i="7"/>
  <c r="AF2822" i="7"/>
  <c r="AF2806" i="7"/>
  <c r="AF2790" i="7"/>
  <c r="AF2774" i="7"/>
  <c r="AF2758" i="7"/>
  <c r="AF2742" i="7"/>
  <c r="AF2726" i="7"/>
  <c r="AF2710" i="7"/>
  <c r="AF2694" i="7"/>
  <c r="AF2678" i="7"/>
  <c r="AF2662" i="7"/>
  <c r="AF2654" i="7"/>
  <c r="AF2646" i="7"/>
  <c r="AF2630" i="7"/>
  <c r="AF2614" i="7"/>
  <c r="AF2598" i="7"/>
  <c r="AF2582" i="7"/>
  <c r="AF2566" i="7"/>
  <c r="AF2550" i="7"/>
  <c r="AF2534" i="7"/>
  <c r="AF2518" i="7"/>
  <c r="AF2502" i="7"/>
  <c r="AF2486" i="7"/>
  <c r="AF2470" i="7"/>
  <c r="AF2454" i="7"/>
  <c r="AF2438" i="7"/>
  <c r="AF2422" i="7"/>
  <c r="AF2406" i="7"/>
  <c r="AF2390" i="7"/>
  <c r="AF2374" i="7"/>
  <c r="AF2358" i="7"/>
  <c r="AF2342" i="7"/>
  <c r="AF2326" i="7"/>
  <c r="AF2310" i="7"/>
  <c r="AF2294" i="7"/>
  <c r="AF2278" i="7"/>
  <c r="AF2262" i="7"/>
  <c r="AF2246" i="7"/>
  <c r="AF2238" i="7"/>
  <c r="AF2230" i="7"/>
  <c r="AF2214" i="7"/>
  <c r="AF2198" i="7"/>
  <c r="AF2182" i="7"/>
  <c r="AF2166" i="7"/>
  <c r="AF2150" i="7"/>
  <c r="AF2142" i="7"/>
  <c r="AF2134" i="7"/>
  <c r="AF2118" i="7"/>
  <c r="AF2102" i="7"/>
  <c r="AF2086" i="7"/>
  <c r="AF2070" i="7"/>
  <c r="AF2054" i="7"/>
  <c r="AF2038" i="7"/>
  <c r="AF2022" i="7"/>
  <c r="AF2006" i="7"/>
  <c r="AF1990" i="7"/>
  <c r="AF1982" i="7"/>
  <c r="AF1974" i="7"/>
  <c r="AF1958" i="7"/>
  <c r="AF1942" i="7"/>
  <c r="AF1926" i="7"/>
  <c r="AF1910" i="7"/>
  <c r="AF1894" i="7"/>
  <c r="AF1886" i="7"/>
  <c r="AF1878" i="7"/>
  <c r="AF1862" i="7"/>
  <c r="AF1846" i="7"/>
  <c r="AF1830" i="7"/>
  <c r="AF1814" i="7"/>
  <c r="AF1798" i="7"/>
  <c r="AF1782" i="7"/>
  <c r="AF1766" i="7"/>
  <c r="AF1750" i="7"/>
  <c r="AF1734" i="7"/>
  <c r="AF1718" i="7"/>
  <c r="AF1702" i="7"/>
  <c r="AF1686" i="7"/>
  <c r="AF1670" i="7"/>
  <c r="AF1654" i="7"/>
  <c r="AF1638" i="7"/>
  <c r="AF1630" i="7"/>
  <c r="AF1622" i="7"/>
  <c r="AF742" i="7"/>
  <c r="AF726" i="7"/>
  <c r="AF710" i="7"/>
  <c r="AF694" i="7"/>
  <c r="AF678" i="7"/>
  <c r="AF662" i="7"/>
  <c r="AF646" i="7"/>
  <c r="AF630" i="7"/>
  <c r="AF614" i="7"/>
  <c r="AF598" i="7"/>
  <c r="AF582" i="7"/>
  <c r="AF566" i="7"/>
  <c r="AF534" i="7"/>
  <c r="AF518" i="7"/>
  <c r="AF502" i="7"/>
  <c r="AF470" i="7"/>
  <c r="AF454" i="7"/>
  <c r="AF438" i="7"/>
  <c r="AF430" i="7"/>
  <c r="AF414" i="7"/>
  <c r="AF406" i="7"/>
  <c r="AF390" i="7"/>
  <c r="AF374" i="7"/>
  <c r="U8789" i="7"/>
  <c r="V8789" i="7" s="1"/>
  <c r="AE8789" i="7"/>
  <c r="AF8789" i="7" s="1"/>
  <c r="U8781" i="7"/>
  <c r="V8781" i="7" s="1"/>
  <c r="AE8781" i="7"/>
  <c r="AF8781" i="7" s="1"/>
  <c r="U8773" i="7"/>
  <c r="AE8773" i="7"/>
  <c r="AF8773" i="7" s="1"/>
  <c r="U8765" i="7"/>
  <c r="AE8765" i="7"/>
  <c r="AF8765" i="7" s="1"/>
  <c r="U8757" i="7"/>
  <c r="V8757" i="7" s="1"/>
  <c r="AE8757" i="7"/>
  <c r="AF8757" i="7" s="1"/>
  <c r="U8749" i="7"/>
  <c r="V8749" i="7" s="1"/>
  <c r="AE8749" i="7"/>
  <c r="AF8749" i="7" s="1"/>
  <c r="U8741" i="7"/>
  <c r="AE8741" i="7"/>
  <c r="AF8741" i="7" s="1"/>
  <c r="U8733" i="7"/>
  <c r="AE8733" i="7"/>
  <c r="AF8733" i="7" s="1"/>
  <c r="U8725" i="7"/>
  <c r="V8725" i="7" s="1"/>
  <c r="AE8725" i="7"/>
  <c r="AF8725" i="7" s="1"/>
  <c r="U8717" i="7"/>
  <c r="AE8717" i="7"/>
  <c r="AF8717" i="7" s="1"/>
  <c r="U8709" i="7"/>
  <c r="AE8709" i="7"/>
  <c r="AF8709" i="7" s="1"/>
  <c r="U8701" i="7"/>
  <c r="AE8701" i="7"/>
  <c r="AF8701" i="7" s="1"/>
  <c r="U8693" i="7"/>
  <c r="V8693" i="7" s="1"/>
  <c r="AE8693" i="7"/>
  <c r="AF8693" i="7" s="1"/>
  <c r="U8685" i="7"/>
  <c r="AE8685" i="7"/>
  <c r="AF8685" i="7" s="1"/>
  <c r="U8677" i="7"/>
  <c r="AE8677" i="7"/>
  <c r="AF8677" i="7" s="1"/>
  <c r="U8669" i="7"/>
  <c r="AE8669" i="7"/>
  <c r="AF8669" i="7" s="1"/>
  <c r="U8661" i="7"/>
  <c r="V8661" i="7" s="1"/>
  <c r="AE8661" i="7"/>
  <c r="AF8661" i="7" s="1"/>
  <c r="U8653" i="7"/>
  <c r="V8653" i="7" s="1"/>
  <c r="AE8653" i="7"/>
  <c r="AF8653" i="7" s="1"/>
  <c r="U8645" i="7"/>
  <c r="AE8645" i="7"/>
  <c r="AF8645" i="7" s="1"/>
  <c r="U8637" i="7"/>
  <c r="AE8637" i="7"/>
  <c r="AF8637" i="7" s="1"/>
  <c r="U8629" i="7"/>
  <c r="V8629" i="7" s="1"/>
  <c r="AE8629" i="7"/>
  <c r="AF8629" i="7" s="1"/>
  <c r="U8621" i="7"/>
  <c r="AE8621" i="7"/>
  <c r="AF8621" i="7" s="1"/>
  <c r="U8613" i="7"/>
  <c r="AE8613" i="7"/>
  <c r="AF8613" i="7" s="1"/>
  <c r="U8605" i="7"/>
  <c r="AE8605" i="7"/>
  <c r="AF8605" i="7" s="1"/>
  <c r="U8597" i="7"/>
  <c r="AE8597" i="7"/>
  <c r="AF8597" i="7" s="1"/>
  <c r="U8589" i="7"/>
  <c r="V8589" i="7" s="1"/>
  <c r="AE8589" i="7"/>
  <c r="AF8589" i="7" s="1"/>
  <c r="U8581" i="7"/>
  <c r="AE8581" i="7"/>
  <c r="AF8581" i="7" s="1"/>
  <c r="U8573" i="7"/>
  <c r="AE8573" i="7"/>
  <c r="AF8573" i="7" s="1"/>
  <c r="U8565" i="7"/>
  <c r="V8565" i="7" s="1"/>
  <c r="AE8565" i="7"/>
  <c r="AF8565" i="7" s="1"/>
  <c r="U8557" i="7"/>
  <c r="V8557" i="7" s="1"/>
  <c r="AE8557" i="7"/>
  <c r="AF8557" i="7" s="1"/>
  <c r="U8549" i="7"/>
  <c r="AE8549" i="7"/>
  <c r="AF8549" i="7" s="1"/>
  <c r="U8541" i="7"/>
  <c r="AE8541" i="7"/>
  <c r="AF8541" i="7" s="1"/>
  <c r="U8533" i="7"/>
  <c r="V8533" i="7" s="1"/>
  <c r="AE8533" i="7"/>
  <c r="AF8533" i="7" s="1"/>
  <c r="U8525" i="7"/>
  <c r="AE8525" i="7"/>
  <c r="AF8525" i="7" s="1"/>
  <c r="U8517" i="7"/>
  <c r="AE8517" i="7"/>
  <c r="AF8517" i="7" s="1"/>
  <c r="U8509" i="7"/>
  <c r="AE8509" i="7"/>
  <c r="AF8509" i="7" s="1"/>
  <c r="U8501" i="7"/>
  <c r="AE8501" i="7"/>
  <c r="AF8501" i="7" s="1"/>
  <c r="U8493" i="7"/>
  <c r="AE8493" i="7"/>
  <c r="AF8493" i="7" s="1"/>
  <c r="U8485" i="7"/>
  <c r="AE8485" i="7"/>
  <c r="AF8485" i="7" s="1"/>
  <c r="U8477" i="7"/>
  <c r="AE8477" i="7"/>
  <c r="AF8477" i="7" s="1"/>
  <c r="U8469" i="7"/>
  <c r="AE8469" i="7"/>
  <c r="AF8469" i="7" s="1"/>
  <c r="U8461" i="7"/>
  <c r="V8461" i="7" s="1"/>
  <c r="AE8461" i="7"/>
  <c r="AF8461" i="7" s="1"/>
  <c r="U8453" i="7"/>
  <c r="AE8453" i="7"/>
  <c r="AF8453" i="7" s="1"/>
  <c r="U8445" i="7"/>
  <c r="AE8445" i="7"/>
  <c r="AF8445" i="7" s="1"/>
  <c r="U8437" i="7"/>
  <c r="V8437" i="7" s="1"/>
  <c r="AE8437" i="7"/>
  <c r="AF8437" i="7" s="1"/>
  <c r="U8429" i="7"/>
  <c r="AE8429" i="7"/>
  <c r="AF8429" i="7" s="1"/>
  <c r="U8421" i="7"/>
  <c r="AE8421" i="7"/>
  <c r="AF8421" i="7" s="1"/>
  <c r="U8413" i="7"/>
  <c r="AE8413" i="7"/>
  <c r="AF8413" i="7" s="1"/>
  <c r="U8405" i="7"/>
  <c r="V8405" i="7" s="1"/>
  <c r="AE8405" i="7"/>
  <c r="AF8405" i="7" s="1"/>
  <c r="U8397" i="7"/>
  <c r="V8397" i="7" s="1"/>
  <c r="AE8397" i="7"/>
  <c r="AF8397" i="7" s="1"/>
  <c r="U8389" i="7"/>
  <c r="AE8389" i="7"/>
  <c r="AF8389" i="7" s="1"/>
  <c r="U8381" i="7"/>
  <c r="AE8381" i="7"/>
  <c r="AF8381" i="7" s="1"/>
  <c r="U8373" i="7"/>
  <c r="AE8373" i="7"/>
  <c r="AF8373" i="7" s="1"/>
  <c r="U8365" i="7"/>
  <c r="V8365" i="7" s="1"/>
  <c r="AE8365" i="7"/>
  <c r="AF8365" i="7" s="1"/>
  <c r="U8357" i="7"/>
  <c r="AE8357" i="7"/>
  <c r="AF8357" i="7" s="1"/>
  <c r="U8349" i="7"/>
  <c r="AE8349" i="7"/>
  <c r="AF8349" i="7" s="1"/>
  <c r="U8341" i="7"/>
  <c r="AE8341" i="7"/>
  <c r="AF8341" i="7" s="1"/>
  <c r="U8333" i="7"/>
  <c r="AE8333" i="7"/>
  <c r="AF8333" i="7" s="1"/>
  <c r="U8325" i="7"/>
  <c r="AE8325" i="7"/>
  <c r="AF8325" i="7" s="1"/>
  <c r="U8317" i="7"/>
  <c r="AE8317" i="7"/>
  <c r="AF8317" i="7" s="1"/>
  <c r="U8309" i="7"/>
  <c r="V8309" i="7" s="1"/>
  <c r="AE8309" i="7"/>
  <c r="AF8309" i="7" s="1"/>
  <c r="U8301" i="7"/>
  <c r="AE8301" i="7"/>
  <c r="AF8301" i="7" s="1"/>
  <c r="U8293" i="7"/>
  <c r="AE8293" i="7"/>
  <c r="AF8293" i="7" s="1"/>
  <c r="U8285" i="7"/>
  <c r="AE8285" i="7"/>
  <c r="AF8285" i="7" s="1"/>
  <c r="U8277" i="7"/>
  <c r="V8277" i="7" s="1"/>
  <c r="AE8277" i="7"/>
  <c r="AF8277" i="7" s="1"/>
  <c r="U8269" i="7"/>
  <c r="V8269" i="7" s="1"/>
  <c r="AE8269" i="7"/>
  <c r="AF8269" i="7" s="1"/>
  <c r="U8261" i="7"/>
  <c r="AE8261" i="7"/>
  <c r="AF8261" i="7" s="1"/>
  <c r="U8253" i="7"/>
  <c r="AE8253" i="7"/>
  <c r="AF8253" i="7" s="1"/>
  <c r="U8245" i="7"/>
  <c r="AE8245" i="7"/>
  <c r="AF8245" i="7" s="1"/>
  <c r="U8237" i="7"/>
  <c r="AE8237" i="7"/>
  <c r="AF8237" i="7" s="1"/>
  <c r="U8229" i="7"/>
  <c r="AE8229" i="7"/>
  <c r="AF8229" i="7" s="1"/>
  <c r="U8221" i="7"/>
  <c r="AE8221" i="7"/>
  <c r="AF8221" i="7" s="1"/>
  <c r="U8213" i="7"/>
  <c r="V8213" i="7" s="1"/>
  <c r="AE8213" i="7"/>
  <c r="AF8213" i="7" s="1"/>
  <c r="U8205" i="7"/>
  <c r="AE8205" i="7"/>
  <c r="AF8205" i="7" s="1"/>
  <c r="U8197" i="7"/>
  <c r="AE8197" i="7"/>
  <c r="AF8197" i="7" s="1"/>
  <c r="U8189" i="7"/>
  <c r="AE8189" i="7"/>
  <c r="AF8189" i="7" s="1"/>
  <c r="U8181" i="7"/>
  <c r="V8181" i="7" s="1"/>
  <c r="AE8181" i="7"/>
  <c r="AF8181" i="7" s="1"/>
  <c r="U8173" i="7"/>
  <c r="AE8173" i="7"/>
  <c r="AF8173" i="7" s="1"/>
  <c r="U8165" i="7"/>
  <c r="AE8165" i="7"/>
  <c r="AF8165" i="7" s="1"/>
  <c r="U8157" i="7"/>
  <c r="AE8157" i="7"/>
  <c r="AF8157" i="7" s="1"/>
  <c r="U8149" i="7"/>
  <c r="V8149" i="7" s="1"/>
  <c r="AE8149" i="7"/>
  <c r="AF8149" i="7" s="1"/>
  <c r="U8141" i="7"/>
  <c r="V8141" i="7" s="1"/>
  <c r="AE8141" i="7"/>
  <c r="AF8141" i="7" s="1"/>
  <c r="U8133" i="7"/>
  <c r="AE8133" i="7"/>
  <c r="AF8133" i="7" s="1"/>
  <c r="U8125" i="7"/>
  <c r="AE8125" i="7"/>
  <c r="AF8125" i="7" s="1"/>
  <c r="U8117" i="7"/>
  <c r="V8117" i="7" s="1"/>
  <c r="AE8117" i="7"/>
  <c r="AF8117" i="7" s="1"/>
  <c r="U8109" i="7"/>
  <c r="V8109" i="7" s="1"/>
  <c r="AE8109" i="7"/>
  <c r="AF8109" i="7" s="1"/>
  <c r="U8101" i="7"/>
  <c r="AE8101" i="7"/>
  <c r="AF8101" i="7" s="1"/>
  <c r="U8093" i="7"/>
  <c r="AE8093" i="7"/>
  <c r="AF8093" i="7" s="1"/>
  <c r="U8085" i="7"/>
  <c r="V8085" i="7" s="1"/>
  <c r="AE8085" i="7"/>
  <c r="AF8085" i="7" s="1"/>
  <c r="U8077" i="7"/>
  <c r="V8077" i="7" s="1"/>
  <c r="AE8077" i="7"/>
  <c r="AF8077" i="7" s="1"/>
  <c r="U8069" i="7"/>
  <c r="AE8069" i="7"/>
  <c r="AF8069" i="7" s="1"/>
  <c r="U8061" i="7"/>
  <c r="AE8061" i="7"/>
  <c r="AF8061" i="7" s="1"/>
  <c r="U8053" i="7"/>
  <c r="V8053" i="7" s="1"/>
  <c r="AE8053" i="7"/>
  <c r="AF8053" i="7" s="1"/>
  <c r="U8045" i="7"/>
  <c r="V8045" i="7" s="1"/>
  <c r="AE8045" i="7"/>
  <c r="AF8045" i="7" s="1"/>
  <c r="U8037" i="7"/>
  <c r="AE8037" i="7"/>
  <c r="AF8037" i="7" s="1"/>
  <c r="U8029" i="7"/>
  <c r="AE8029" i="7"/>
  <c r="AF8029" i="7" s="1"/>
  <c r="U8021" i="7"/>
  <c r="V8021" i="7" s="1"/>
  <c r="AE8021" i="7"/>
  <c r="AF8021" i="7" s="1"/>
  <c r="U8013" i="7"/>
  <c r="AE8013" i="7"/>
  <c r="AF8013" i="7" s="1"/>
  <c r="U8005" i="7"/>
  <c r="AE8005" i="7"/>
  <c r="AF8005" i="7" s="1"/>
  <c r="U7997" i="7"/>
  <c r="AE7997" i="7"/>
  <c r="AF7997" i="7" s="1"/>
  <c r="U7989" i="7"/>
  <c r="V7989" i="7" s="1"/>
  <c r="AE7989" i="7"/>
  <c r="AF7989" i="7" s="1"/>
  <c r="U7981" i="7"/>
  <c r="V7981" i="7" s="1"/>
  <c r="AE7981" i="7"/>
  <c r="AF7981" i="7" s="1"/>
  <c r="U7973" i="7"/>
  <c r="AE7973" i="7"/>
  <c r="AF7973" i="7" s="1"/>
  <c r="U7965" i="7"/>
  <c r="AE7965" i="7"/>
  <c r="AF7965" i="7" s="1"/>
  <c r="U7957" i="7"/>
  <c r="V7957" i="7" s="1"/>
  <c r="AE7957" i="7"/>
  <c r="AF7957" i="7" s="1"/>
  <c r="U7949" i="7"/>
  <c r="AE7949" i="7"/>
  <c r="AF7949" i="7" s="1"/>
  <c r="U7941" i="7"/>
  <c r="AE7941" i="7"/>
  <c r="AF7941" i="7" s="1"/>
  <c r="U7933" i="7"/>
  <c r="AE7933" i="7"/>
  <c r="AF7933" i="7" s="1"/>
  <c r="U7925" i="7"/>
  <c r="V7925" i="7" s="1"/>
  <c r="AE7925" i="7"/>
  <c r="AF7925" i="7" s="1"/>
  <c r="U7917" i="7"/>
  <c r="V7917" i="7" s="1"/>
  <c r="AE7917" i="7"/>
  <c r="AF7917" i="7" s="1"/>
  <c r="U7909" i="7"/>
  <c r="AE7909" i="7"/>
  <c r="AF7909" i="7" s="1"/>
  <c r="U7901" i="7"/>
  <c r="AE7901" i="7"/>
  <c r="AF7901" i="7" s="1"/>
  <c r="U7893" i="7"/>
  <c r="V7893" i="7" s="1"/>
  <c r="AE7893" i="7"/>
  <c r="AF7893" i="7" s="1"/>
  <c r="U7885" i="7"/>
  <c r="AE7885" i="7"/>
  <c r="AF7885" i="7" s="1"/>
  <c r="U7877" i="7"/>
  <c r="AE7877" i="7"/>
  <c r="AF7877" i="7" s="1"/>
  <c r="U7869" i="7"/>
  <c r="AE7869" i="7"/>
  <c r="AF7869" i="7" s="1"/>
  <c r="U7861" i="7"/>
  <c r="AE7861" i="7"/>
  <c r="AF7861" i="7" s="1"/>
  <c r="U7853" i="7"/>
  <c r="V7853" i="7" s="1"/>
  <c r="AE7853" i="7"/>
  <c r="AF7853" i="7" s="1"/>
  <c r="U7845" i="7"/>
  <c r="AE7845" i="7"/>
  <c r="AF7845" i="7" s="1"/>
  <c r="U7837" i="7"/>
  <c r="AE7837" i="7"/>
  <c r="AF7837" i="7" s="1"/>
  <c r="U7829" i="7"/>
  <c r="V7829" i="7" s="1"/>
  <c r="AE7829" i="7"/>
  <c r="AF7829" i="7" s="1"/>
  <c r="U7821" i="7"/>
  <c r="AE7821" i="7"/>
  <c r="AF7821" i="7" s="1"/>
  <c r="U7813" i="7"/>
  <c r="AE7813" i="7"/>
  <c r="AF7813" i="7" s="1"/>
  <c r="U7805" i="7"/>
  <c r="AE7805" i="7"/>
  <c r="AF7805" i="7" s="1"/>
  <c r="U7797" i="7"/>
  <c r="AE7797" i="7"/>
  <c r="AF7797" i="7" s="1"/>
  <c r="U7789" i="7"/>
  <c r="V7789" i="7" s="1"/>
  <c r="AE7789" i="7"/>
  <c r="AF7789" i="7" s="1"/>
  <c r="U7781" i="7"/>
  <c r="AE7781" i="7"/>
  <c r="AF7781" i="7" s="1"/>
  <c r="U7773" i="7"/>
  <c r="AE7773" i="7"/>
  <c r="AF7773" i="7" s="1"/>
  <c r="U7765" i="7"/>
  <c r="V7765" i="7" s="1"/>
  <c r="AE7765" i="7"/>
  <c r="AF7765" i="7" s="1"/>
  <c r="U7757" i="7"/>
  <c r="AE7757" i="7"/>
  <c r="AF7757" i="7" s="1"/>
  <c r="U7749" i="7"/>
  <c r="AE7749" i="7"/>
  <c r="AF7749" i="7" s="1"/>
  <c r="U7741" i="7"/>
  <c r="AE7741" i="7"/>
  <c r="AF7741" i="7" s="1"/>
  <c r="U7733" i="7"/>
  <c r="V7733" i="7" s="1"/>
  <c r="AE7733" i="7"/>
  <c r="AF7733" i="7" s="1"/>
  <c r="U7725" i="7"/>
  <c r="V7725" i="7" s="1"/>
  <c r="AE7725" i="7"/>
  <c r="AF7725" i="7" s="1"/>
  <c r="U7717" i="7"/>
  <c r="AE7717" i="7"/>
  <c r="AF7717" i="7" s="1"/>
  <c r="U7709" i="7"/>
  <c r="AE7709" i="7"/>
  <c r="AF7709" i="7" s="1"/>
  <c r="U7701" i="7"/>
  <c r="V7701" i="7" s="1"/>
  <c r="AE7701" i="7"/>
  <c r="AF7701" i="7" s="1"/>
  <c r="U7693" i="7"/>
  <c r="AE7693" i="7"/>
  <c r="AF7693" i="7" s="1"/>
  <c r="U7685" i="7"/>
  <c r="AE7685" i="7"/>
  <c r="AF7685" i="7" s="1"/>
  <c r="U7677" i="7"/>
  <c r="AE7677" i="7"/>
  <c r="AF7677" i="7" s="1"/>
  <c r="U7669" i="7"/>
  <c r="V7669" i="7" s="1"/>
  <c r="AE7669" i="7"/>
  <c r="AF7669" i="7" s="1"/>
  <c r="U7661" i="7"/>
  <c r="V7661" i="7" s="1"/>
  <c r="AE7661" i="7"/>
  <c r="AF7661" i="7" s="1"/>
  <c r="U7653" i="7"/>
  <c r="AE7653" i="7"/>
  <c r="AF7653" i="7" s="1"/>
  <c r="U7645" i="7"/>
  <c r="AE7645" i="7"/>
  <c r="AF7645" i="7" s="1"/>
  <c r="U7637" i="7"/>
  <c r="AE7637" i="7"/>
  <c r="AF7637" i="7" s="1"/>
  <c r="U7629" i="7"/>
  <c r="AE7629" i="7"/>
  <c r="AF7629" i="7" s="1"/>
  <c r="U7621" i="7"/>
  <c r="AE7621" i="7"/>
  <c r="AF7621" i="7" s="1"/>
  <c r="U7613" i="7"/>
  <c r="AE7613" i="7"/>
  <c r="AF7613" i="7" s="1"/>
  <c r="U7605" i="7"/>
  <c r="V7605" i="7" s="1"/>
  <c r="AE7605" i="7"/>
  <c r="AF7605" i="7" s="1"/>
  <c r="U7597" i="7"/>
  <c r="V7597" i="7" s="1"/>
  <c r="AE7597" i="7"/>
  <c r="AF7597" i="7" s="1"/>
  <c r="U7589" i="7"/>
  <c r="AE7589" i="7"/>
  <c r="AF7589" i="7" s="1"/>
  <c r="U7581" i="7"/>
  <c r="AE7581" i="7"/>
  <c r="AF7581" i="7" s="1"/>
  <c r="U7573" i="7"/>
  <c r="AE7573" i="7"/>
  <c r="AF7573" i="7" s="1"/>
  <c r="U7565" i="7"/>
  <c r="AE7565" i="7"/>
  <c r="AF7565" i="7" s="1"/>
  <c r="U7557" i="7"/>
  <c r="AE7557" i="7"/>
  <c r="AF7557" i="7" s="1"/>
  <c r="U7549" i="7"/>
  <c r="AE7549" i="7"/>
  <c r="AF7549" i="7" s="1"/>
  <c r="U7541" i="7"/>
  <c r="V7541" i="7" s="1"/>
  <c r="AE7541" i="7"/>
  <c r="AF7541" i="7" s="1"/>
  <c r="U7533" i="7"/>
  <c r="V7533" i="7" s="1"/>
  <c r="AE7533" i="7"/>
  <c r="AF7533" i="7" s="1"/>
  <c r="U7525" i="7"/>
  <c r="AE7525" i="7"/>
  <c r="AF7525" i="7" s="1"/>
  <c r="U7517" i="7"/>
  <c r="AE7517" i="7"/>
  <c r="AF7517" i="7" s="1"/>
  <c r="U7509" i="7"/>
  <c r="V7509" i="7" s="1"/>
  <c r="AE7509" i="7"/>
  <c r="AF7509" i="7" s="1"/>
  <c r="U7501" i="7"/>
  <c r="AE7501" i="7"/>
  <c r="AF7501" i="7" s="1"/>
  <c r="U7493" i="7"/>
  <c r="AE7493" i="7"/>
  <c r="AF7493" i="7" s="1"/>
  <c r="U7485" i="7"/>
  <c r="AE7485" i="7"/>
  <c r="AF7485" i="7" s="1"/>
  <c r="U7477" i="7"/>
  <c r="V7477" i="7" s="1"/>
  <c r="AE7477" i="7"/>
  <c r="AF7477" i="7" s="1"/>
  <c r="U7469" i="7"/>
  <c r="V7469" i="7" s="1"/>
  <c r="AE7469" i="7"/>
  <c r="AF7469" i="7" s="1"/>
  <c r="U7461" i="7"/>
  <c r="AE7461" i="7"/>
  <c r="AF7461" i="7" s="1"/>
  <c r="U7453" i="7"/>
  <c r="AE7453" i="7"/>
  <c r="AF7453" i="7" s="1"/>
  <c r="U7445" i="7"/>
  <c r="V7445" i="7" s="1"/>
  <c r="AE7445" i="7"/>
  <c r="AF7445" i="7" s="1"/>
  <c r="U7437" i="7"/>
  <c r="AE7437" i="7"/>
  <c r="AF7437" i="7" s="1"/>
  <c r="U7429" i="7"/>
  <c r="AE7429" i="7"/>
  <c r="AF7429" i="7" s="1"/>
  <c r="U7421" i="7"/>
  <c r="AE7421" i="7"/>
  <c r="AF7421" i="7" s="1"/>
  <c r="U7413" i="7"/>
  <c r="V7413" i="7" s="1"/>
  <c r="AE7413" i="7"/>
  <c r="AF7413" i="7" s="1"/>
  <c r="U7405" i="7"/>
  <c r="V7405" i="7" s="1"/>
  <c r="AE7405" i="7"/>
  <c r="AF7405" i="7" s="1"/>
  <c r="U7397" i="7"/>
  <c r="AE7397" i="7"/>
  <c r="AF7397" i="7" s="1"/>
  <c r="U7389" i="7"/>
  <c r="AE7389" i="7"/>
  <c r="AF7389" i="7" s="1"/>
  <c r="U7381" i="7"/>
  <c r="V7381" i="7" s="1"/>
  <c r="AE7381" i="7"/>
  <c r="AF7381" i="7" s="1"/>
  <c r="U7373" i="7"/>
  <c r="AE7373" i="7"/>
  <c r="AF7373" i="7" s="1"/>
  <c r="U7365" i="7"/>
  <c r="AE7365" i="7"/>
  <c r="AF7365" i="7" s="1"/>
  <c r="U7357" i="7"/>
  <c r="AE7357" i="7"/>
  <c r="AF7357" i="7" s="1"/>
  <c r="U7349" i="7"/>
  <c r="AE7349" i="7"/>
  <c r="AF7349" i="7" s="1"/>
  <c r="U7341" i="7"/>
  <c r="V7341" i="7" s="1"/>
  <c r="AE7341" i="7"/>
  <c r="AF7341" i="7" s="1"/>
  <c r="U7333" i="7"/>
  <c r="AE7333" i="7"/>
  <c r="AF7333" i="7" s="1"/>
  <c r="U7325" i="7"/>
  <c r="AE7325" i="7"/>
  <c r="AF7325" i="7" s="1"/>
  <c r="U7317" i="7"/>
  <c r="V7317" i="7" s="1"/>
  <c r="AE7317" i="7"/>
  <c r="AF7317" i="7" s="1"/>
  <c r="U7309" i="7"/>
  <c r="AE7309" i="7"/>
  <c r="AF7309" i="7" s="1"/>
  <c r="U7301" i="7"/>
  <c r="AE7301" i="7"/>
  <c r="AF7301" i="7" s="1"/>
  <c r="U7293" i="7"/>
  <c r="AE7293" i="7"/>
  <c r="AF7293" i="7" s="1"/>
  <c r="U7285" i="7"/>
  <c r="AE7285" i="7"/>
  <c r="AF7285" i="7" s="1"/>
  <c r="U7277" i="7"/>
  <c r="V7277" i="7" s="1"/>
  <c r="AE7277" i="7"/>
  <c r="AF7277" i="7" s="1"/>
  <c r="U7269" i="7"/>
  <c r="AE7269" i="7"/>
  <c r="AF7269" i="7" s="1"/>
  <c r="U7261" i="7"/>
  <c r="AE7261" i="7"/>
  <c r="AF7261" i="7" s="1"/>
  <c r="U7253" i="7"/>
  <c r="V7253" i="7" s="1"/>
  <c r="AE7253" i="7"/>
  <c r="AF7253" i="7" s="1"/>
  <c r="U7245" i="7"/>
  <c r="AE7245" i="7"/>
  <c r="AF7245" i="7" s="1"/>
  <c r="U7237" i="7"/>
  <c r="AE7237" i="7"/>
  <c r="AF7237" i="7" s="1"/>
  <c r="U7229" i="7"/>
  <c r="AE7229" i="7"/>
  <c r="AF7229" i="7" s="1"/>
  <c r="U7221" i="7"/>
  <c r="V7221" i="7" s="1"/>
  <c r="AE7221" i="7"/>
  <c r="AF7221" i="7" s="1"/>
  <c r="U7213" i="7"/>
  <c r="V7213" i="7" s="1"/>
  <c r="AE7213" i="7"/>
  <c r="AF7213" i="7" s="1"/>
  <c r="U7205" i="7"/>
  <c r="AE7205" i="7"/>
  <c r="AF7205" i="7" s="1"/>
  <c r="U7197" i="7"/>
  <c r="AE7197" i="7"/>
  <c r="AF7197" i="7" s="1"/>
  <c r="U7189" i="7"/>
  <c r="V7189" i="7" s="1"/>
  <c r="AE7189" i="7"/>
  <c r="AF7189" i="7" s="1"/>
  <c r="U7181" i="7"/>
  <c r="AE7181" i="7"/>
  <c r="AF7181" i="7" s="1"/>
  <c r="U7173" i="7"/>
  <c r="AE7173" i="7"/>
  <c r="AF7173" i="7" s="1"/>
  <c r="U7165" i="7"/>
  <c r="AE7165" i="7"/>
  <c r="AF7165" i="7" s="1"/>
  <c r="U7157" i="7"/>
  <c r="V7157" i="7" s="1"/>
  <c r="AE7157" i="7"/>
  <c r="AF7157" i="7" s="1"/>
  <c r="U7149" i="7"/>
  <c r="V7149" i="7" s="1"/>
  <c r="AE7149" i="7"/>
  <c r="AF7149" i="7" s="1"/>
  <c r="U7141" i="7"/>
  <c r="AE7141" i="7"/>
  <c r="AF7141" i="7" s="1"/>
  <c r="U7133" i="7"/>
  <c r="AE7133" i="7"/>
  <c r="AF7133" i="7" s="1"/>
  <c r="U7125" i="7"/>
  <c r="AE7125" i="7"/>
  <c r="AF7125" i="7" s="1"/>
  <c r="U7117" i="7"/>
  <c r="AE7117" i="7"/>
  <c r="AF7117" i="7" s="1"/>
  <c r="U7109" i="7"/>
  <c r="AE7109" i="7"/>
  <c r="AF7109" i="7" s="1"/>
  <c r="U7101" i="7"/>
  <c r="AE7101" i="7"/>
  <c r="AF7101" i="7" s="1"/>
  <c r="U7093" i="7"/>
  <c r="V7093" i="7" s="1"/>
  <c r="AE7093" i="7"/>
  <c r="AF7093" i="7" s="1"/>
  <c r="U7085" i="7"/>
  <c r="V7085" i="7" s="1"/>
  <c r="AE7085" i="7"/>
  <c r="AF7085" i="7" s="1"/>
  <c r="U7077" i="7"/>
  <c r="AE7077" i="7"/>
  <c r="AF7077" i="7" s="1"/>
  <c r="U7069" i="7"/>
  <c r="AE7069" i="7"/>
  <c r="AF7069" i="7" s="1"/>
  <c r="U7061" i="7"/>
  <c r="AE7061" i="7"/>
  <c r="AF7061" i="7" s="1"/>
  <c r="U7053" i="7"/>
  <c r="AE7053" i="7"/>
  <c r="AF7053" i="7" s="1"/>
  <c r="U7045" i="7"/>
  <c r="AE7045" i="7"/>
  <c r="AF7045" i="7" s="1"/>
  <c r="U7037" i="7"/>
  <c r="AE7037" i="7"/>
  <c r="AF7037" i="7" s="1"/>
  <c r="U7029" i="7"/>
  <c r="V7029" i="7" s="1"/>
  <c r="AE7029" i="7"/>
  <c r="AF7029" i="7" s="1"/>
  <c r="U7021" i="7"/>
  <c r="V7021" i="7" s="1"/>
  <c r="AE7021" i="7"/>
  <c r="AF7021" i="7" s="1"/>
  <c r="U7013" i="7"/>
  <c r="AE7013" i="7"/>
  <c r="AF7013" i="7" s="1"/>
  <c r="U7005" i="7"/>
  <c r="AE7005" i="7"/>
  <c r="AF7005" i="7" s="1"/>
  <c r="U6997" i="7"/>
  <c r="V6997" i="7" s="1"/>
  <c r="AE6997" i="7"/>
  <c r="AF6997" i="7" s="1"/>
  <c r="U6989" i="7"/>
  <c r="AE6989" i="7"/>
  <c r="AF6989" i="7" s="1"/>
  <c r="U6981" i="7"/>
  <c r="AE6981" i="7"/>
  <c r="AF6981" i="7" s="1"/>
  <c r="U6973" i="7"/>
  <c r="AE6973" i="7"/>
  <c r="AF6973" i="7" s="1"/>
  <c r="U6965" i="7"/>
  <c r="V6965" i="7" s="1"/>
  <c r="AE6965" i="7"/>
  <c r="AF6965" i="7" s="1"/>
  <c r="U6957" i="7"/>
  <c r="V6957" i="7" s="1"/>
  <c r="AE6957" i="7"/>
  <c r="AF6957" i="7" s="1"/>
  <c r="U6949" i="7"/>
  <c r="AE6949" i="7"/>
  <c r="AF6949" i="7" s="1"/>
  <c r="U6941" i="7"/>
  <c r="AE6941" i="7"/>
  <c r="AF6941" i="7" s="1"/>
  <c r="U6933" i="7"/>
  <c r="V6933" i="7" s="1"/>
  <c r="AE6933" i="7"/>
  <c r="AF6933" i="7" s="1"/>
  <c r="U6925" i="7"/>
  <c r="AE6925" i="7"/>
  <c r="AF6925" i="7" s="1"/>
  <c r="U6917" i="7"/>
  <c r="AE6917" i="7"/>
  <c r="AF6917" i="7" s="1"/>
  <c r="U6909" i="7"/>
  <c r="AE6909" i="7"/>
  <c r="AF6909" i="7" s="1"/>
  <c r="U6901" i="7"/>
  <c r="V6901" i="7" s="1"/>
  <c r="AE6901" i="7"/>
  <c r="AF6901" i="7" s="1"/>
  <c r="U6893" i="7"/>
  <c r="V6893" i="7" s="1"/>
  <c r="AE6893" i="7"/>
  <c r="AF6893" i="7" s="1"/>
  <c r="U6885" i="7"/>
  <c r="AE6885" i="7"/>
  <c r="AF6885" i="7" s="1"/>
  <c r="U6877" i="7"/>
  <c r="AE6877" i="7"/>
  <c r="AF6877" i="7" s="1"/>
  <c r="U6869" i="7"/>
  <c r="V6869" i="7" s="1"/>
  <c r="AE6869" i="7"/>
  <c r="AF6869" i="7" s="1"/>
  <c r="U6861" i="7"/>
  <c r="AE6861" i="7"/>
  <c r="AF6861" i="7" s="1"/>
  <c r="U6853" i="7"/>
  <c r="AE6853" i="7"/>
  <c r="AF6853" i="7" s="1"/>
  <c r="U6845" i="7"/>
  <c r="AE6845" i="7"/>
  <c r="AF6845" i="7" s="1"/>
  <c r="U6837" i="7"/>
  <c r="AE6837" i="7"/>
  <c r="AF6837" i="7" s="1"/>
  <c r="U6829" i="7"/>
  <c r="V6829" i="7" s="1"/>
  <c r="AE6829" i="7"/>
  <c r="AF6829" i="7" s="1"/>
  <c r="U6821" i="7"/>
  <c r="AE6821" i="7"/>
  <c r="AF6821" i="7" s="1"/>
  <c r="U6813" i="7"/>
  <c r="AE6813" i="7"/>
  <c r="AF6813" i="7" s="1"/>
  <c r="U6805" i="7"/>
  <c r="V6805" i="7" s="1"/>
  <c r="AE6805" i="7"/>
  <c r="AF6805" i="7" s="1"/>
  <c r="U6797" i="7"/>
  <c r="AE6797" i="7"/>
  <c r="AF6797" i="7" s="1"/>
  <c r="U6789" i="7"/>
  <c r="AE6789" i="7"/>
  <c r="AF6789" i="7" s="1"/>
  <c r="U6781" i="7"/>
  <c r="AE6781" i="7"/>
  <c r="AF6781" i="7" s="1"/>
  <c r="U6773" i="7"/>
  <c r="AE6773" i="7"/>
  <c r="AF6773" i="7" s="1"/>
  <c r="U6765" i="7"/>
  <c r="V6765" i="7" s="1"/>
  <c r="AE6765" i="7"/>
  <c r="AF6765" i="7" s="1"/>
  <c r="U6757" i="7"/>
  <c r="AE6757" i="7"/>
  <c r="AF6757" i="7" s="1"/>
  <c r="U6749" i="7"/>
  <c r="AE6749" i="7"/>
  <c r="AF6749" i="7" s="1"/>
  <c r="U6741" i="7"/>
  <c r="V6741" i="7" s="1"/>
  <c r="AE6741" i="7"/>
  <c r="AF6741" i="7" s="1"/>
  <c r="U6733" i="7"/>
  <c r="AE6733" i="7"/>
  <c r="AF6733" i="7" s="1"/>
  <c r="U6725" i="7"/>
  <c r="AE6725" i="7"/>
  <c r="AF6725" i="7" s="1"/>
  <c r="U6717" i="7"/>
  <c r="AE6717" i="7"/>
  <c r="AF6717" i="7" s="1"/>
  <c r="U6709" i="7"/>
  <c r="V6709" i="7" s="1"/>
  <c r="AE6709" i="7"/>
  <c r="AF6709" i="7" s="1"/>
  <c r="U6701" i="7"/>
  <c r="V6701" i="7" s="1"/>
  <c r="AE6701" i="7"/>
  <c r="AF6701" i="7" s="1"/>
  <c r="U6693" i="7"/>
  <c r="AE6693" i="7"/>
  <c r="AF6693" i="7" s="1"/>
  <c r="U6685" i="7"/>
  <c r="AE6685" i="7"/>
  <c r="AF6685" i="7" s="1"/>
  <c r="U6677" i="7"/>
  <c r="V6677" i="7" s="1"/>
  <c r="AE6677" i="7"/>
  <c r="AF6677" i="7" s="1"/>
  <c r="U6669" i="7"/>
  <c r="AE6669" i="7"/>
  <c r="AF6669" i="7" s="1"/>
  <c r="U6661" i="7"/>
  <c r="AE6661" i="7"/>
  <c r="AF6661" i="7" s="1"/>
  <c r="U6653" i="7"/>
  <c r="AE6653" i="7"/>
  <c r="AF6653" i="7" s="1"/>
  <c r="U6645" i="7"/>
  <c r="V6645" i="7" s="1"/>
  <c r="AE6645" i="7"/>
  <c r="AF6645" i="7" s="1"/>
  <c r="U6637" i="7"/>
  <c r="V6637" i="7" s="1"/>
  <c r="AE6637" i="7"/>
  <c r="AF6637" i="7" s="1"/>
  <c r="U6629" i="7"/>
  <c r="AE6629" i="7"/>
  <c r="AF6629" i="7" s="1"/>
  <c r="U6621" i="7"/>
  <c r="AE6621" i="7"/>
  <c r="AF6621" i="7" s="1"/>
  <c r="U6613" i="7"/>
  <c r="AE6613" i="7"/>
  <c r="AF6613" i="7" s="1"/>
  <c r="U6605" i="7"/>
  <c r="AE6605" i="7"/>
  <c r="AF6605" i="7" s="1"/>
  <c r="U6597" i="7"/>
  <c r="AE6597" i="7"/>
  <c r="AF6597" i="7" s="1"/>
  <c r="U6589" i="7"/>
  <c r="AE6589" i="7"/>
  <c r="AF6589" i="7" s="1"/>
  <c r="U6581" i="7"/>
  <c r="V6581" i="7" s="1"/>
  <c r="AE6581" i="7"/>
  <c r="AF6581" i="7" s="1"/>
  <c r="U6573" i="7"/>
  <c r="V6573" i="7" s="1"/>
  <c r="AE6573" i="7"/>
  <c r="AF6573" i="7" s="1"/>
  <c r="U6565" i="7"/>
  <c r="AE6565" i="7"/>
  <c r="AF6565" i="7" s="1"/>
  <c r="U6557" i="7"/>
  <c r="AE6557" i="7"/>
  <c r="AF6557" i="7" s="1"/>
  <c r="U6549" i="7"/>
  <c r="AE6549" i="7"/>
  <c r="AF6549" i="7" s="1"/>
  <c r="U6541" i="7"/>
  <c r="AE6541" i="7"/>
  <c r="AF6541" i="7" s="1"/>
  <c r="U6533" i="7"/>
  <c r="AE6533" i="7"/>
  <c r="AF6533" i="7" s="1"/>
  <c r="U6525" i="7"/>
  <c r="AE6525" i="7"/>
  <c r="AF6525" i="7" s="1"/>
  <c r="U6517" i="7"/>
  <c r="V6517" i="7" s="1"/>
  <c r="AE6517" i="7"/>
  <c r="AF6517" i="7" s="1"/>
  <c r="U6509" i="7"/>
  <c r="V6509" i="7" s="1"/>
  <c r="AE6509" i="7"/>
  <c r="AF6509" i="7" s="1"/>
  <c r="U6501" i="7"/>
  <c r="AE6501" i="7"/>
  <c r="AF6501" i="7" s="1"/>
  <c r="U6493" i="7"/>
  <c r="AE6493" i="7"/>
  <c r="AF6493" i="7" s="1"/>
  <c r="U6485" i="7"/>
  <c r="V6485" i="7" s="1"/>
  <c r="AE6485" i="7"/>
  <c r="AF6485" i="7" s="1"/>
  <c r="U6477" i="7"/>
  <c r="AE6477" i="7"/>
  <c r="AF6477" i="7" s="1"/>
  <c r="U6469" i="7"/>
  <c r="AE6469" i="7"/>
  <c r="AF6469" i="7" s="1"/>
  <c r="U6461" i="7"/>
  <c r="AE6461" i="7"/>
  <c r="AF6461" i="7" s="1"/>
  <c r="U6453" i="7"/>
  <c r="V6453" i="7" s="1"/>
  <c r="AE6453" i="7"/>
  <c r="AF6453" i="7" s="1"/>
  <c r="U6445" i="7"/>
  <c r="V6445" i="7" s="1"/>
  <c r="AE6445" i="7"/>
  <c r="AF6445" i="7" s="1"/>
  <c r="U6437" i="7"/>
  <c r="AE6437" i="7"/>
  <c r="AF6437" i="7" s="1"/>
  <c r="U6429" i="7"/>
  <c r="AE6429" i="7"/>
  <c r="AF6429" i="7" s="1"/>
  <c r="U6421" i="7"/>
  <c r="V6421" i="7" s="1"/>
  <c r="AE6421" i="7"/>
  <c r="AF6421" i="7" s="1"/>
  <c r="U6413" i="7"/>
  <c r="AE6413" i="7"/>
  <c r="AF6413" i="7" s="1"/>
  <c r="U6405" i="7"/>
  <c r="AE6405" i="7"/>
  <c r="AF6405" i="7" s="1"/>
  <c r="U6397" i="7"/>
  <c r="AE6397" i="7"/>
  <c r="AF6397" i="7" s="1"/>
  <c r="U6389" i="7"/>
  <c r="V6389" i="7" s="1"/>
  <c r="AE6389" i="7"/>
  <c r="AF6389" i="7" s="1"/>
  <c r="U6381" i="7"/>
  <c r="V6381" i="7" s="1"/>
  <c r="AE6381" i="7"/>
  <c r="AF6381" i="7" s="1"/>
  <c r="U6373" i="7"/>
  <c r="AE6373" i="7"/>
  <c r="AF6373" i="7" s="1"/>
  <c r="U6365" i="7"/>
  <c r="AE6365" i="7"/>
  <c r="AF6365" i="7" s="1"/>
  <c r="U6357" i="7"/>
  <c r="V6357" i="7" s="1"/>
  <c r="AE6357" i="7"/>
  <c r="AF6357" i="7" s="1"/>
  <c r="U6349" i="7"/>
  <c r="AE6349" i="7"/>
  <c r="AF6349" i="7" s="1"/>
  <c r="U6341" i="7"/>
  <c r="AE6341" i="7"/>
  <c r="AF6341" i="7" s="1"/>
  <c r="U6333" i="7"/>
  <c r="AE6333" i="7"/>
  <c r="AF6333" i="7" s="1"/>
  <c r="U6325" i="7"/>
  <c r="AE6325" i="7"/>
  <c r="AF6325" i="7" s="1"/>
  <c r="U6317" i="7"/>
  <c r="V6317" i="7" s="1"/>
  <c r="AE6317" i="7"/>
  <c r="AF6317" i="7" s="1"/>
  <c r="U6309" i="7"/>
  <c r="AE6309" i="7"/>
  <c r="AF6309" i="7" s="1"/>
  <c r="U6301" i="7"/>
  <c r="AE6301" i="7"/>
  <c r="AF6301" i="7" s="1"/>
  <c r="U6293" i="7"/>
  <c r="V6293" i="7" s="1"/>
  <c r="AE6293" i="7"/>
  <c r="AF6293" i="7" s="1"/>
  <c r="U6285" i="7"/>
  <c r="AE6285" i="7"/>
  <c r="AF6285" i="7" s="1"/>
  <c r="U6277" i="7"/>
  <c r="AE6277" i="7"/>
  <c r="AF6277" i="7" s="1"/>
  <c r="U6269" i="7"/>
  <c r="AE6269" i="7"/>
  <c r="AF6269" i="7" s="1"/>
  <c r="U6261" i="7"/>
  <c r="AE6261" i="7"/>
  <c r="AF6261" i="7" s="1"/>
  <c r="U6253" i="7"/>
  <c r="V6253" i="7" s="1"/>
  <c r="AE6253" i="7"/>
  <c r="AF6253" i="7" s="1"/>
  <c r="U6245" i="7"/>
  <c r="AE6245" i="7"/>
  <c r="AF6245" i="7" s="1"/>
  <c r="U6237" i="7"/>
  <c r="AE6237" i="7"/>
  <c r="AF6237" i="7" s="1"/>
  <c r="U6229" i="7"/>
  <c r="V6229" i="7" s="1"/>
  <c r="AE6229" i="7"/>
  <c r="AF6229" i="7" s="1"/>
  <c r="U6221" i="7"/>
  <c r="AE6221" i="7"/>
  <c r="AF6221" i="7" s="1"/>
  <c r="U6213" i="7"/>
  <c r="AE6213" i="7"/>
  <c r="AF6213" i="7" s="1"/>
  <c r="U6205" i="7"/>
  <c r="AE6205" i="7"/>
  <c r="AF6205" i="7" s="1"/>
  <c r="U6197" i="7"/>
  <c r="V6197" i="7" s="1"/>
  <c r="AE6197" i="7"/>
  <c r="AF6197" i="7" s="1"/>
  <c r="U6189" i="7"/>
  <c r="V6189" i="7" s="1"/>
  <c r="AE6189" i="7"/>
  <c r="AF6189" i="7" s="1"/>
  <c r="U6181" i="7"/>
  <c r="AE6181" i="7"/>
  <c r="AF6181" i="7" s="1"/>
  <c r="U6173" i="7"/>
  <c r="AE6173" i="7"/>
  <c r="AF6173" i="7" s="1"/>
  <c r="U6165" i="7"/>
  <c r="AE6165" i="7"/>
  <c r="AF6165" i="7" s="1"/>
  <c r="U6157" i="7"/>
  <c r="AE6157" i="7"/>
  <c r="AF6157" i="7" s="1"/>
  <c r="U6149" i="7"/>
  <c r="AE6149" i="7"/>
  <c r="AF6149" i="7" s="1"/>
  <c r="U6141" i="7"/>
  <c r="AE6141" i="7"/>
  <c r="AF6141" i="7" s="1"/>
  <c r="U6133" i="7"/>
  <c r="V6133" i="7" s="1"/>
  <c r="AE6133" i="7"/>
  <c r="AF6133" i="7" s="1"/>
  <c r="U6125" i="7"/>
  <c r="V6125" i="7" s="1"/>
  <c r="AE6125" i="7"/>
  <c r="AF6125" i="7" s="1"/>
  <c r="U6117" i="7"/>
  <c r="AE6117" i="7"/>
  <c r="AF6117" i="7" s="1"/>
  <c r="U6109" i="7"/>
  <c r="AE6109" i="7"/>
  <c r="AF6109" i="7" s="1"/>
  <c r="U6101" i="7"/>
  <c r="AE6101" i="7"/>
  <c r="AF6101" i="7" s="1"/>
  <c r="U6093" i="7"/>
  <c r="AE6093" i="7"/>
  <c r="AF6093" i="7" s="1"/>
  <c r="U6085" i="7"/>
  <c r="AE6085" i="7"/>
  <c r="AF6085" i="7" s="1"/>
  <c r="U6077" i="7"/>
  <c r="AE6077" i="7"/>
  <c r="AF6077" i="7" s="1"/>
  <c r="U6069" i="7"/>
  <c r="V6069" i="7" s="1"/>
  <c r="AE6069" i="7"/>
  <c r="AF6069" i="7" s="1"/>
  <c r="U6061" i="7"/>
  <c r="V6061" i="7" s="1"/>
  <c r="AE6061" i="7"/>
  <c r="AF6061" i="7" s="1"/>
  <c r="U6053" i="7"/>
  <c r="AE6053" i="7"/>
  <c r="AF6053" i="7" s="1"/>
  <c r="U6045" i="7"/>
  <c r="AE6045" i="7"/>
  <c r="AF6045" i="7" s="1"/>
  <c r="U6037" i="7"/>
  <c r="AE6037" i="7"/>
  <c r="AF6037" i="7" s="1"/>
  <c r="U6029" i="7"/>
  <c r="AE6029" i="7"/>
  <c r="AF6029" i="7" s="1"/>
  <c r="U6021" i="7"/>
  <c r="AE6021" i="7"/>
  <c r="AF6021" i="7" s="1"/>
  <c r="U6013" i="7"/>
  <c r="AE6013" i="7"/>
  <c r="AF6013" i="7" s="1"/>
  <c r="U6005" i="7"/>
  <c r="V6005" i="7" s="1"/>
  <c r="AE6005" i="7"/>
  <c r="AF6005" i="7" s="1"/>
  <c r="U5997" i="7"/>
  <c r="V5997" i="7" s="1"/>
  <c r="AE5997" i="7"/>
  <c r="AF5997" i="7" s="1"/>
  <c r="U5989" i="7"/>
  <c r="AE5989" i="7"/>
  <c r="AF5989" i="7" s="1"/>
  <c r="U5981" i="7"/>
  <c r="AE5981" i="7"/>
  <c r="AF5981" i="7" s="1"/>
  <c r="U5973" i="7"/>
  <c r="V5973" i="7" s="1"/>
  <c r="AE5973" i="7"/>
  <c r="AF5973" i="7" s="1"/>
  <c r="U5965" i="7"/>
  <c r="AE5965" i="7"/>
  <c r="AF5965" i="7" s="1"/>
  <c r="U5957" i="7"/>
  <c r="AE5957" i="7"/>
  <c r="AF5957" i="7" s="1"/>
  <c r="U5949" i="7"/>
  <c r="AE5949" i="7"/>
  <c r="AF5949" i="7" s="1"/>
  <c r="U5941" i="7"/>
  <c r="V5941" i="7" s="1"/>
  <c r="AE5941" i="7"/>
  <c r="AF5941" i="7" s="1"/>
  <c r="U5933" i="7"/>
  <c r="V5933" i="7" s="1"/>
  <c r="AE5933" i="7"/>
  <c r="AF5933" i="7" s="1"/>
  <c r="U5925" i="7"/>
  <c r="AE5925" i="7"/>
  <c r="AF5925" i="7" s="1"/>
  <c r="U5917" i="7"/>
  <c r="AE5917" i="7"/>
  <c r="AF5917" i="7" s="1"/>
  <c r="U5909" i="7"/>
  <c r="V5909" i="7" s="1"/>
  <c r="AE5909" i="7"/>
  <c r="AF5909" i="7" s="1"/>
  <c r="U5901" i="7"/>
  <c r="V5901" i="7" s="1"/>
  <c r="AE5901" i="7"/>
  <c r="AF5901" i="7" s="1"/>
  <c r="U5893" i="7"/>
  <c r="AE5893" i="7"/>
  <c r="AF5893" i="7" s="1"/>
  <c r="U5885" i="7"/>
  <c r="AE5885" i="7"/>
  <c r="AF5885" i="7" s="1"/>
  <c r="U5877" i="7"/>
  <c r="V5877" i="7" s="1"/>
  <c r="AE5877" i="7"/>
  <c r="AF5877" i="7" s="1"/>
  <c r="U5869" i="7"/>
  <c r="V5869" i="7" s="1"/>
  <c r="AE5869" i="7"/>
  <c r="AF5869" i="7" s="1"/>
  <c r="U5861" i="7"/>
  <c r="AE5861" i="7"/>
  <c r="AF5861" i="7" s="1"/>
  <c r="U5853" i="7"/>
  <c r="AE5853" i="7"/>
  <c r="AF5853" i="7" s="1"/>
  <c r="U5845" i="7"/>
  <c r="AE5845" i="7"/>
  <c r="AF5845" i="7" s="1"/>
  <c r="U5837" i="7"/>
  <c r="V5837" i="7" s="1"/>
  <c r="AE5837" i="7"/>
  <c r="AF5837" i="7" s="1"/>
  <c r="U5829" i="7"/>
  <c r="AE5829" i="7"/>
  <c r="AF5829" i="7" s="1"/>
  <c r="U5821" i="7"/>
  <c r="AE5821" i="7"/>
  <c r="AF5821" i="7" s="1"/>
  <c r="U5813" i="7"/>
  <c r="V5813" i="7" s="1"/>
  <c r="AE5813" i="7"/>
  <c r="AF5813" i="7" s="1"/>
  <c r="U5805" i="7"/>
  <c r="AE5805" i="7"/>
  <c r="AF5805" i="7" s="1"/>
  <c r="U5797" i="7"/>
  <c r="AE5797" i="7"/>
  <c r="AF5797" i="7" s="1"/>
  <c r="U5789" i="7"/>
  <c r="AE5789" i="7"/>
  <c r="AF5789" i="7" s="1"/>
  <c r="U5781" i="7"/>
  <c r="AE5781" i="7"/>
  <c r="AF5781" i="7" s="1"/>
  <c r="U5773" i="7"/>
  <c r="V5773" i="7" s="1"/>
  <c r="AE5773" i="7"/>
  <c r="AF5773" i="7" s="1"/>
  <c r="U5765" i="7"/>
  <c r="AE5765" i="7"/>
  <c r="AF5765" i="7" s="1"/>
  <c r="U5757" i="7"/>
  <c r="AE5757" i="7"/>
  <c r="AF5757" i="7" s="1"/>
  <c r="U5749" i="7"/>
  <c r="V5749" i="7" s="1"/>
  <c r="AE5749" i="7"/>
  <c r="AF5749" i="7" s="1"/>
  <c r="U5741" i="7"/>
  <c r="AE5741" i="7"/>
  <c r="AF5741" i="7" s="1"/>
  <c r="U5733" i="7"/>
  <c r="AE5733" i="7"/>
  <c r="AF5733" i="7" s="1"/>
  <c r="U5725" i="7"/>
  <c r="AE5725" i="7"/>
  <c r="AF5725" i="7" s="1"/>
  <c r="U5717" i="7"/>
  <c r="V5717" i="7" s="1"/>
  <c r="AE5717" i="7"/>
  <c r="AF5717" i="7" s="1"/>
  <c r="U5709" i="7"/>
  <c r="V5709" i="7" s="1"/>
  <c r="AE5709" i="7"/>
  <c r="AF5709" i="7" s="1"/>
  <c r="U5701" i="7"/>
  <c r="AE5701" i="7"/>
  <c r="AF5701" i="7" s="1"/>
  <c r="U5693" i="7"/>
  <c r="AE5693" i="7"/>
  <c r="AF5693" i="7" s="1"/>
  <c r="U5685" i="7"/>
  <c r="AE5685" i="7"/>
  <c r="AF5685" i="7" s="1"/>
  <c r="U5677" i="7"/>
  <c r="AE5677" i="7"/>
  <c r="AF5677" i="7" s="1"/>
  <c r="U5669" i="7"/>
  <c r="AE5669" i="7"/>
  <c r="AF5669" i="7" s="1"/>
  <c r="U5661" i="7"/>
  <c r="AE5661" i="7"/>
  <c r="AF5661" i="7" s="1"/>
  <c r="U5653" i="7"/>
  <c r="V5653" i="7" s="1"/>
  <c r="AE5653" i="7"/>
  <c r="AF5653" i="7" s="1"/>
  <c r="U5645" i="7"/>
  <c r="V5645" i="7" s="1"/>
  <c r="AE5645" i="7"/>
  <c r="AF5645" i="7" s="1"/>
  <c r="U5637" i="7"/>
  <c r="AE5637" i="7"/>
  <c r="AF5637" i="7" s="1"/>
  <c r="U5629" i="7"/>
  <c r="AE5629" i="7"/>
  <c r="AF5629" i="7" s="1"/>
  <c r="U5621" i="7"/>
  <c r="V5621" i="7" s="1"/>
  <c r="AE5621" i="7"/>
  <c r="AF5621" i="7" s="1"/>
  <c r="U5613" i="7"/>
  <c r="AE5613" i="7"/>
  <c r="AF5613" i="7" s="1"/>
  <c r="U5605" i="7"/>
  <c r="AE5605" i="7"/>
  <c r="AF5605" i="7" s="1"/>
  <c r="U5597" i="7"/>
  <c r="AE5597" i="7"/>
  <c r="AF5597" i="7" s="1"/>
  <c r="U5589" i="7"/>
  <c r="AE5589" i="7"/>
  <c r="AF5589" i="7" s="1"/>
  <c r="U5581" i="7"/>
  <c r="V5581" i="7" s="1"/>
  <c r="AE5581" i="7"/>
  <c r="AF5581" i="7" s="1"/>
  <c r="U5573" i="7"/>
  <c r="AE5573" i="7"/>
  <c r="AF5573" i="7" s="1"/>
  <c r="U5565" i="7"/>
  <c r="AE5565" i="7"/>
  <c r="AF5565" i="7" s="1"/>
  <c r="U5557" i="7"/>
  <c r="V5557" i="7" s="1"/>
  <c r="AE5557" i="7"/>
  <c r="AF5557" i="7" s="1"/>
  <c r="U5549" i="7"/>
  <c r="V5549" i="7" s="1"/>
  <c r="AE5549" i="7"/>
  <c r="AF5549" i="7" s="1"/>
  <c r="U5541" i="7"/>
  <c r="AE5541" i="7"/>
  <c r="AF5541" i="7" s="1"/>
  <c r="U5533" i="7"/>
  <c r="AE5533" i="7"/>
  <c r="AF5533" i="7" s="1"/>
  <c r="U5525" i="7"/>
  <c r="AE5525" i="7"/>
  <c r="AF5525" i="7" s="1"/>
  <c r="U5517" i="7"/>
  <c r="V5517" i="7" s="1"/>
  <c r="AE5517" i="7"/>
  <c r="AF5517" i="7" s="1"/>
  <c r="U5509" i="7"/>
  <c r="AE5509" i="7"/>
  <c r="AF5509" i="7" s="1"/>
  <c r="U5501" i="7"/>
  <c r="AE5501" i="7"/>
  <c r="AF5501" i="7" s="1"/>
  <c r="U5493" i="7"/>
  <c r="V5493" i="7" s="1"/>
  <c r="AE5493" i="7"/>
  <c r="AF5493" i="7" s="1"/>
  <c r="U5485" i="7"/>
  <c r="V5485" i="7" s="1"/>
  <c r="AE5485" i="7"/>
  <c r="AF5485" i="7" s="1"/>
  <c r="U5477" i="7"/>
  <c r="AE5477" i="7"/>
  <c r="AF5477" i="7" s="1"/>
  <c r="U5469" i="7"/>
  <c r="AE5469" i="7"/>
  <c r="AF5469" i="7" s="1"/>
  <c r="U5461" i="7"/>
  <c r="V5461" i="7" s="1"/>
  <c r="AE5461" i="7"/>
  <c r="AF5461" i="7" s="1"/>
  <c r="U5453" i="7"/>
  <c r="V5453" i="7" s="1"/>
  <c r="AE5453" i="7"/>
  <c r="AF5453" i="7" s="1"/>
  <c r="U5445" i="7"/>
  <c r="AE5445" i="7"/>
  <c r="AF5445" i="7" s="1"/>
  <c r="U5437" i="7"/>
  <c r="AE5437" i="7"/>
  <c r="AF5437" i="7" s="1"/>
  <c r="U5429" i="7"/>
  <c r="AE5429" i="7"/>
  <c r="AF5429" i="7" s="1"/>
  <c r="U5421" i="7"/>
  <c r="V5421" i="7" s="1"/>
  <c r="AE5421" i="7"/>
  <c r="AF5421" i="7" s="1"/>
  <c r="U5413" i="7"/>
  <c r="AE5413" i="7"/>
  <c r="AF5413" i="7" s="1"/>
  <c r="U5405" i="7"/>
  <c r="AE5405" i="7"/>
  <c r="AF5405" i="7" s="1"/>
  <c r="U5397" i="7"/>
  <c r="AE5397" i="7"/>
  <c r="AF5397" i="7" s="1"/>
  <c r="U5389" i="7"/>
  <c r="AE5389" i="7"/>
  <c r="AF5389" i="7" s="1"/>
  <c r="U5381" i="7"/>
  <c r="AE5381" i="7"/>
  <c r="AF5381" i="7" s="1"/>
  <c r="U5373" i="7"/>
  <c r="AE5373" i="7"/>
  <c r="AF5373" i="7" s="1"/>
  <c r="U5365" i="7"/>
  <c r="V5365" i="7" s="1"/>
  <c r="AE5365" i="7"/>
  <c r="AF5365" i="7" s="1"/>
  <c r="U5357" i="7"/>
  <c r="V5357" i="7" s="1"/>
  <c r="AE5357" i="7"/>
  <c r="AF5357" i="7" s="1"/>
  <c r="U5349" i="7"/>
  <c r="AE5349" i="7"/>
  <c r="AF5349" i="7" s="1"/>
  <c r="U5341" i="7"/>
  <c r="AE5341" i="7"/>
  <c r="AF5341" i="7" s="1"/>
  <c r="U5333" i="7"/>
  <c r="AE5333" i="7"/>
  <c r="AF5333" i="7" s="1"/>
  <c r="U5325" i="7"/>
  <c r="AE5325" i="7"/>
  <c r="AF5325" i="7" s="1"/>
  <c r="U5317" i="7"/>
  <c r="AE5317" i="7"/>
  <c r="AF5317" i="7" s="1"/>
  <c r="U5309" i="7"/>
  <c r="AE5309" i="7"/>
  <c r="AF5309" i="7" s="1"/>
  <c r="U5301" i="7"/>
  <c r="V5301" i="7" s="1"/>
  <c r="AE5301" i="7"/>
  <c r="AF5301" i="7" s="1"/>
  <c r="U5293" i="7"/>
  <c r="AE5293" i="7"/>
  <c r="AF5293" i="7" s="1"/>
  <c r="U5285" i="7"/>
  <c r="AE5285" i="7"/>
  <c r="AF5285" i="7" s="1"/>
  <c r="U5277" i="7"/>
  <c r="AE5277" i="7"/>
  <c r="AF5277" i="7" s="1"/>
  <c r="U5269" i="7"/>
  <c r="AE5269" i="7"/>
  <c r="AF5269" i="7" s="1"/>
  <c r="U5261" i="7"/>
  <c r="V5261" i="7" s="1"/>
  <c r="AE5261" i="7"/>
  <c r="AF5261" i="7" s="1"/>
  <c r="U5253" i="7"/>
  <c r="AE5253" i="7"/>
  <c r="AF5253" i="7" s="1"/>
  <c r="U5245" i="7"/>
  <c r="AE5245" i="7"/>
  <c r="AF5245" i="7" s="1"/>
  <c r="U5237" i="7"/>
  <c r="V5237" i="7" s="1"/>
  <c r="AE5237" i="7"/>
  <c r="AF5237" i="7" s="1"/>
  <c r="U5229" i="7"/>
  <c r="AE5229" i="7"/>
  <c r="AF5229" i="7" s="1"/>
  <c r="U5221" i="7"/>
  <c r="AE5221" i="7"/>
  <c r="AF5221" i="7" s="1"/>
  <c r="U5213" i="7"/>
  <c r="AE5213" i="7"/>
  <c r="AF5213" i="7" s="1"/>
  <c r="U5205" i="7"/>
  <c r="AE5205" i="7"/>
  <c r="AF5205" i="7" s="1"/>
  <c r="U5197" i="7"/>
  <c r="V5197" i="7" s="1"/>
  <c r="AE5197" i="7"/>
  <c r="AF5197" i="7" s="1"/>
  <c r="U5189" i="7"/>
  <c r="AE5189" i="7"/>
  <c r="AF5189" i="7" s="1"/>
  <c r="U5181" i="7"/>
  <c r="AE5181" i="7"/>
  <c r="AF5181" i="7" s="1"/>
  <c r="U5173" i="7"/>
  <c r="V5173" i="7" s="1"/>
  <c r="AE5173" i="7"/>
  <c r="AF5173" i="7" s="1"/>
  <c r="U5165" i="7"/>
  <c r="AE5165" i="7"/>
  <c r="AF5165" i="7" s="1"/>
  <c r="U5157" i="7"/>
  <c r="AE5157" i="7"/>
  <c r="AF5157" i="7" s="1"/>
  <c r="U5149" i="7"/>
  <c r="AE5149" i="7"/>
  <c r="AF5149" i="7" s="1"/>
  <c r="U5141" i="7"/>
  <c r="V5141" i="7" s="1"/>
  <c r="AE5141" i="7"/>
  <c r="AF5141" i="7" s="1"/>
  <c r="U5133" i="7"/>
  <c r="V5133" i="7" s="1"/>
  <c r="AE5133" i="7"/>
  <c r="AF5133" i="7" s="1"/>
  <c r="U5125" i="7"/>
  <c r="AE5125" i="7"/>
  <c r="AF5125" i="7" s="1"/>
  <c r="U5117" i="7"/>
  <c r="AE5117" i="7"/>
  <c r="AF5117" i="7" s="1"/>
  <c r="U5109" i="7"/>
  <c r="AE5109" i="7"/>
  <c r="AF5109" i="7" s="1"/>
  <c r="U5101" i="7"/>
  <c r="V5101" i="7" s="1"/>
  <c r="AE5101" i="7"/>
  <c r="AF5101" i="7" s="1"/>
  <c r="U5093" i="7"/>
  <c r="AE5093" i="7"/>
  <c r="AF5093" i="7" s="1"/>
  <c r="U5085" i="7"/>
  <c r="AE5085" i="7"/>
  <c r="AF5085" i="7" s="1"/>
  <c r="U5077" i="7"/>
  <c r="V5077" i="7" s="1"/>
  <c r="AE5077" i="7"/>
  <c r="AF5077" i="7" s="1"/>
  <c r="U5069" i="7"/>
  <c r="AE5069" i="7"/>
  <c r="AF5069" i="7" s="1"/>
  <c r="U5061" i="7"/>
  <c r="AE5061" i="7"/>
  <c r="AF5061" i="7" s="1"/>
  <c r="U5053" i="7"/>
  <c r="AE5053" i="7"/>
  <c r="AF5053" i="7" s="1"/>
  <c r="U5045" i="7"/>
  <c r="V5045" i="7" s="1"/>
  <c r="AE5045" i="7"/>
  <c r="AF5045" i="7" s="1"/>
  <c r="U5037" i="7"/>
  <c r="V5037" i="7" s="1"/>
  <c r="AE5037" i="7"/>
  <c r="AF5037" i="7" s="1"/>
  <c r="U5029" i="7"/>
  <c r="AE5029" i="7"/>
  <c r="AF5029" i="7" s="1"/>
  <c r="U5021" i="7"/>
  <c r="AE5021" i="7"/>
  <c r="AF5021" i="7" s="1"/>
  <c r="U5013" i="7"/>
  <c r="AE5013" i="7"/>
  <c r="AF5013" i="7" s="1"/>
  <c r="U5005" i="7"/>
  <c r="AE5005" i="7"/>
  <c r="AF5005" i="7" s="1"/>
  <c r="U4997" i="7"/>
  <c r="AE4997" i="7"/>
  <c r="AF4997" i="7" s="1"/>
  <c r="U4989" i="7"/>
  <c r="AE4989" i="7"/>
  <c r="AF4989" i="7" s="1"/>
  <c r="U4981" i="7"/>
  <c r="V4981" i="7" s="1"/>
  <c r="AE4981" i="7"/>
  <c r="AF4981" i="7" s="1"/>
  <c r="U4973" i="7"/>
  <c r="V4973" i="7" s="1"/>
  <c r="AE4973" i="7"/>
  <c r="AF4973" i="7" s="1"/>
  <c r="U4965" i="7"/>
  <c r="AE4965" i="7"/>
  <c r="AF4965" i="7" s="1"/>
  <c r="U4957" i="7"/>
  <c r="AE4957" i="7"/>
  <c r="AF4957" i="7" s="1"/>
  <c r="U4949" i="7"/>
  <c r="AE4949" i="7"/>
  <c r="AF4949" i="7" s="1"/>
  <c r="U4941" i="7"/>
  <c r="AE4941" i="7"/>
  <c r="AF4941" i="7" s="1"/>
  <c r="U4933" i="7"/>
  <c r="AE4933" i="7"/>
  <c r="AF4933" i="7" s="1"/>
  <c r="U4925" i="7"/>
  <c r="AE4925" i="7"/>
  <c r="AF4925" i="7" s="1"/>
  <c r="U4917" i="7"/>
  <c r="V4917" i="7" s="1"/>
  <c r="AE4917" i="7"/>
  <c r="AF4917" i="7" s="1"/>
  <c r="U4909" i="7"/>
  <c r="V4909" i="7" s="1"/>
  <c r="AE4909" i="7"/>
  <c r="AF4909" i="7" s="1"/>
  <c r="U4901" i="7"/>
  <c r="AE4901" i="7"/>
  <c r="AF4901" i="7" s="1"/>
  <c r="U4893" i="7"/>
  <c r="AE4893" i="7"/>
  <c r="AF4893" i="7" s="1"/>
  <c r="U4885" i="7"/>
  <c r="V4885" i="7" s="1"/>
  <c r="AE4885" i="7"/>
  <c r="AF4885" i="7" s="1"/>
  <c r="U4877" i="7"/>
  <c r="AE4877" i="7"/>
  <c r="AF4877" i="7" s="1"/>
  <c r="U4869" i="7"/>
  <c r="AE4869" i="7"/>
  <c r="AF4869" i="7" s="1"/>
  <c r="U4861" i="7"/>
  <c r="AE4861" i="7"/>
  <c r="AF4861" i="7" s="1"/>
  <c r="U4853" i="7"/>
  <c r="AE4853" i="7"/>
  <c r="AF4853" i="7" s="1"/>
  <c r="U4845" i="7"/>
  <c r="V4845" i="7" s="1"/>
  <c r="AE4845" i="7"/>
  <c r="AF4845" i="7" s="1"/>
  <c r="U4837" i="7"/>
  <c r="AE4837" i="7"/>
  <c r="AF4837" i="7" s="1"/>
  <c r="U4829" i="7"/>
  <c r="AE4829" i="7"/>
  <c r="AF4829" i="7" s="1"/>
  <c r="U4821" i="7"/>
  <c r="AE4821" i="7"/>
  <c r="AF4821" i="7" s="1"/>
  <c r="U4813" i="7"/>
  <c r="V4813" i="7" s="1"/>
  <c r="AE4813" i="7"/>
  <c r="AF4813" i="7" s="1"/>
  <c r="U4805" i="7"/>
  <c r="AE4805" i="7"/>
  <c r="AF4805" i="7" s="1"/>
  <c r="U4797" i="7"/>
  <c r="AE4797" i="7"/>
  <c r="AF4797" i="7" s="1"/>
  <c r="U4789" i="7"/>
  <c r="V4789" i="7" s="1"/>
  <c r="AE4789" i="7"/>
  <c r="AF4789" i="7" s="1"/>
  <c r="U4781" i="7"/>
  <c r="V4781" i="7" s="1"/>
  <c r="AE4781" i="7"/>
  <c r="AF4781" i="7" s="1"/>
  <c r="U4773" i="7"/>
  <c r="AE4773" i="7"/>
  <c r="AF4773" i="7" s="1"/>
  <c r="U4765" i="7"/>
  <c r="AE4765" i="7"/>
  <c r="AF4765" i="7" s="1"/>
  <c r="U4757" i="7"/>
  <c r="AE4757" i="7"/>
  <c r="AF4757" i="7" s="1"/>
  <c r="U4749" i="7"/>
  <c r="V4749" i="7" s="1"/>
  <c r="AE4749" i="7"/>
  <c r="AF4749" i="7" s="1"/>
  <c r="U4741" i="7"/>
  <c r="AE4741" i="7"/>
  <c r="AF4741" i="7" s="1"/>
  <c r="U4733" i="7"/>
  <c r="AE4733" i="7"/>
  <c r="AF4733" i="7" s="1"/>
  <c r="U4725" i="7"/>
  <c r="V4725" i="7" s="1"/>
  <c r="AE4725" i="7"/>
  <c r="AF4725" i="7" s="1"/>
  <c r="U4717" i="7"/>
  <c r="V4717" i="7" s="1"/>
  <c r="AE4717" i="7"/>
  <c r="AF4717" i="7" s="1"/>
  <c r="U4709" i="7"/>
  <c r="AE4709" i="7"/>
  <c r="AF4709" i="7" s="1"/>
  <c r="U4701" i="7"/>
  <c r="AE4701" i="7"/>
  <c r="AF4701" i="7" s="1"/>
  <c r="U4693" i="7"/>
  <c r="V4693" i="7" s="1"/>
  <c r="AE4693" i="7"/>
  <c r="AF4693" i="7" s="1"/>
  <c r="U4685" i="7"/>
  <c r="V4685" i="7" s="1"/>
  <c r="AE4685" i="7"/>
  <c r="AF4685" i="7" s="1"/>
  <c r="U4677" i="7"/>
  <c r="AE4677" i="7"/>
  <c r="AF4677" i="7" s="1"/>
  <c r="U4669" i="7"/>
  <c r="AE4669" i="7"/>
  <c r="AF4669" i="7" s="1"/>
  <c r="U4661" i="7"/>
  <c r="AE4661" i="7"/>
  <c r="AF4661" i="7" s="1"/>
  <c r="U4653" i="7"/>
  <c r="V4653" i="7" s="1"/>
  <c r="AE4653" i="7"/>
  <c r="AF4653" i="7" s="1"/>
  <c r="U4645" i="7"/>
  <c r="AE4645" i="7"/>
  <c r="AF4645" i="7" s="1"/>
  <c r="U4637" i="7"/>
  <c r="AE4637" i="7"/>
  <c r="AF4637" i="7" s="1"/>
  <c r="U4629" i="7"/>
  <c r="AE4629" i="7"/>
  <c r="AF4629" i="7" s="1"/>
  <c r="U4621" i="7"/>
  <c r="V4621" i="7" s="1"/>
  <c r="AE4621" i="7"/>
  <c r="AF4621" i="7" s="1"/>
  <c r="U4613" i="7"/>
  <c r="AE4613" i="7"/>
  <c r="AF4613" i="7" s="1"/>
  <c r="U4605" i="7"/>
  <c r="AE4605" i="7"/>
  <c r="AF4605" i="7" s="1"/>
  <c r="U4597" i="7"/>
  <c r="V4597" i="7" s="1"/>
  <c r="AE4597" i="7"/>
  <c r="AF4597" i="7" s="1"/>
  <c r="U4589" i="7"/>
  <c r="AE4589" i="7"/>
  <c r="AF4589" i="7" s="1"/>
  <c r="U4581" i="7"/>
  <c r="AE4581" i="7"/>
  <c r="AF4581" i="7" s="1"/>
  <c r="U4573" i="7"/>
  <c r="AE4573" i="7"/>
  <c r="AF4573" i="7" s="1"/>
  <c r="U4565" i="7"/>
  <c r="AE4565" i="7"/>
  <c r="AF4565" i="7" s="1"/>
  <c r="U4557" i="7"/>
  <c r="V4557" i="7" s="1"/>
  <c r="AE4557" i="7"/>
  <c r="AF4557" i="7" s="1"/>
  <c r="U4549" i="7"/>
  <c r="AE4549" i="7"/>
  <c r="AF4549" i="7" s="1"/>
  <c r="U4541" i="7"/>
  <c r="AE4541" i="7"/>
  <c r="AF4541" i="7" s="1"/>
  <c r="U4533" i="7"/>
  <c r="V4533" i="7" s="1"/>
  <c r="AE4533" i="7"/>
  <c r="AF4533" i="7" s="1"/>
  <c r="U4525" i="7"/>
  <c r="AE4525" i="7"/>
  <c r="AF4525" i="7" s="1"/>
  <c r="U4517" i="7"/>
  <c r="AE4517" i="7"/>
  <c r="AF4517" i="7" s="1"/>
  <c r="U4509" i="7"/>
  <c r="AE4509" i="7"/>
  <c r="AF4509" i="7" s="1"/>
  <c r="U4501" i="7"/>
  <c r="V4501" i="7" s="1"/>
  <c r="AE4501" i="7"/>
  <c r="AF4501" i="7" s="1"/>
  <c r="U4493" i="7"/>
  <c r="V4493" i="7" s="1"/>
  <c r="AE4493" i="7"/>
  <c r="AF4493" i="7" s="1"/>
  <c r="U4485" i="7"/>
  <c r="AE4485" i="7"/>
  <c r="AF4485" i="7" s="1"/>
  <c r="U4477" i="7"/>
  <c r="AE4477" i="7"/>
  <c r="AF4477" i="7" s="1"/>
  <c r="U4469" i="7"/>
  <c r="AE4469" i="7"/>
  <c r="AF4469" i="7" s="1"/>
  <c r="U4461" i="7"/>
  <c r="AE4461" i="7"/>
  <c r="AF4461" i="7" s="1"/>
  <c r="U4453" i="7"/>
  <c r="AE4453" i="7"/>
  <c r="AF4453" i="7" s="1"/>
  <c r="U4445" i="7"/>
  <c r="AE4445" i="7"/>
  <c r="AF4445" i="7" s="1"/>
  <c r="U4437" i="7"/>
  <c r="V4437" i="7" s="1"/>
  <c r="AE4437" i="7"/>
  <c r="AF4437" i="7" s="1"/>
  <c r="U4429" i="7"/>
  <c r="V4429" i="7" s="1"/>
  <c r="AE4429" i="7"/>
  <c r="AF4429" i="7" s="1"/>
  <c r="U4421" i="7"/>
  <c r="AE4421" i="7"/>
  <c r="AF4421" i="7" s="1"/>
  <c r="U4413" i="7"/>
  <c r="AE4413" i="7"/>
  <c r="AF4413" i="7" s="1"/>
  <c r="U4405" i="7"/>
  <c r="AE4405" i="7"/>
  <c r="AF4405" i="7" s="1"/>
  <c r="U4397" i="7"/>
  <c r="AE4397" i="7"/>
  <c r="AF4397" i="7" s="1"/>
  <c r="U4389" i="7"/>
  <c r="AE4389" i="7"/>
  <c r="AF4389" i="7" s="1"/>
  <c r="U4381" i="7"/>
  <c r="AE4381" i="7"/>
  <c r="AF4381" i="7" s="1"/>
  <c r="U4373" i="7"/>
  <c r="AE4373" i="7"/>
  <c r="AF4373" i="7" s="1"/>
  <c r="U4365" i="7"/>
  <c r="V4365" i="7" s="1"/>
  <c r="AE4365" i="7"/>
  <c r="AF4365" i="7" s="1"/>
  <c r="U4357" i="7"/>
  <c r="AE4357" i="7"/>
  <c r="AF4357" i="7" s="1"/>
  <c r="U4349" i="7"/>
  <c r="AE4349" i="7"/>
  <c r="AF4349" i="7" s="1"/>
  <c r="U4341" i="7"/>
  <c r="AE4341" i="7"/>
  <c r="AF4341" i="7" s="1"/>
  <c r="U4333" i="7"/>
  <c r="AE4333" i="7"/>
  <c r="AF4333" i="7" s="1"/>
  <c r="U4325" i="7"/>
  <c r="AE4325" i="7"/>
  <c r="AF4325" i="7" s="1"/>
  <c r="U4317" i="7"/>
  <c r="AE4317" i="7"/>
  <c r="AF4317" i="7" s="1"/>
  <c r="U4309" i="7"/>
  <c r="AE4309" i="7"/>
  <c r="AF4309" i="7" s="1"/>
  <c r="U4301" i="7"/>
  <c r="V4301" i="7" s="1"/>
  <c r="AE4301" i="7"/>
  <c r="AF4301" i="7" s="1"/>
  <c r="U4293" i="7"/>
  <c r="AE4293" i="7"/>
  <c r="AF4293" i="7" s="1"/>
  <c r="U4285" i="7"/>
  <c r="AE4285" i="7"/>
  <c r="AF4285" i="7" s="1"/>
  <c r="U4277" i="7"/>
  <c r="AE4277" i="7"/>
  <c r="AF4277" i="7" s="1"/>
  <c r="U4269" i="7"/>
  <c r="AE4269" i="7"/>
  <c r="AF4269" i="7" s="1"/>
  <c r="U4261" i="7"/>
  <c r="AE4261" i="7"/>
  <c r="AF4261" i="7" s="1"/>
  <c r="U4253" i="7"/>
  <c r="AE4253" i="7"/>
  <c r="AF4253" i="7" s="1"/>
  <c r="U4245" i="7"/>
  <c r="AE4245" i="7"/>
  <c r="AF4245" i="7" s="1"/>
  <c r="U4237" i="7"/>
  <c r="V4237" i="7" s="1"/>
  <c r="AE4237" i="7"/>
  <c r="U4229" i="7"/>
  <c r="AE4229" i="7"/>
  <c r="U4221" i="7"/>
  <c r="AE4221" i="7"/>
  <c r="AF4221" i="7" s="1"/>
  <c r="U4213" i="7"/>
  <c r="AE4213" i="7"/>
  <c r="U4205" i="7"/>
  <c r="AE4205" i="7"/>
  <c r="AF4205" i="7" s="1"/>
  <c r="U4197" i="7"/>
  <c r="AE4197" i="7"/>
  <c r="U4189" i="7"/>
  <c r="AE4189" i="7"/>
  <c r="AF4189" i="7" s="1"/>
  <c r="U4181" i="7"/>
  <c r="AE4181" i="7"/>
  <c r="AF4181" i="7" s="1"/>
  <c r="U4173" i="7"/>
  <c r="V4173" i="7" s="1"/>
  <c r="AE4173" i="7"/>
  <c r="U4165" i="7"/>
  <c r="AE4165" i="7"/>
  <c r="U4157" i="7"/>
  <c r="AE4157" i="7"/>
  <c r="AF4157" i="7" s="1"/>
  <c r="U4149" i="7"/>
  <c r="AE4149" i="7"/>
  <c r="AF4149" i="7" s="1"/>
  <c r="U4141" i="7"/>
  <c r="AE4141" i="7"/>
  <c r="U4133" i="7"/>
  <c r="AE4133" i="7"/>
  <c r="U4125" i="7"/>
  <c r="AE4125" i="7"/>
  <c r="AF4125" i="7" s="1"/>
  <c r="U4117" i="7"/>
  <c r="AE4117" i="7"/>
  <c r="AF4117" i="7" s="1"/>
  <c r="U4109" i="7"/>
  <c r="V4109" i="7" s="1"/>
  <c r="AE4109" i="7"/>
  <c r="AF4109" i="7" s="1"/>
  <c r="U4101" i="7"/>
  <c r="AE4101" i="7"/>
  <c r="U4093" i="7"/>
  <c r="AE4093" i="7"/>
  <c r="AF4093" i="7" s="1"/>
  <c r="U4085" i="7"/>
  <c r="AE4085" i="7"/>
  <c r="AF4085" i="7" s="1"/>
  <c r="U4077" i="7"/>
  <c r="AE4077" i="7"/>
  <c r="AF4077" i="7" s="1"/>
  <c r="U4069" i="7"/>
  <c r="AE4069" i="7"/>
  <c r="U4061" i="7"/>
  <c r="AE4061" i="7"/>
  <c r="AF4061" i="7" s="1"/>
  <c r="U4053" i="7"/>
  <c r="AE4053" i="7"/>
  <c r="U4045" i="7"/>
  <c r="V4045" i="7" s="1"/>
  <c r="AE4045" i="7"/>
  <c r="U4037" i="7"/>
  <c r="AE4037" i="7"/>
  <c r="U4029" i="7"/>
  <c r="AE4029" i="7"/>
  <c r="AF4029" i="7" s="1"/>
  <c r="U4021" i="7"/>
  <c r="AE4021" i="7"/>
  <c r="AF4021" i="7" s="1"/>
  <c r="U4013" i="7"/>
  <c r="AE4013" i="7"/>
  <c r="U4005" i="7"/>
  <c r="AE4005" i="7"/>
  <c r="U3997" i="7"/>
  <c r="AE3997" i="7"/>
  <c r="AF3997" i="7" s="1"/>
  <c r="U3989" i="7"/>
  <c r="AE3989" i="7"/>
  <c r="AF3989" i="7" s="1"/>
  <c r="U3981" i="7"/>
  <c r="V3981" i="7" s="1"/>
  <c r="AE3981" i="7"/>
  <c r="AF3981" i="7" s="1"/>
  <c r="U3973" i="7"/>
  <c r="AE3973" i="7"/>
  <c r="U3965" i="7"/>
  <c r="AE3965" i="7"/>
  <c r="AF3965" i="7" s="1"/>
  <c r="U3957" i="7"/>
  <c r="AE3957" i="7"/>
  <c r="U3949" i="7"/>
  <c r="AE3949" i="7"/>
  <c r="U3941" i="7"/>
  <c r="AE3941" i="7"/>
  <c r="U3933" i="7"/>
  <c r="AE3933" i="7"/>
  <c r="AF3933" i="7" s="1"/>
  <c r="U3925" i="7"/>
  <c r="AE3925" i="7"/>
  <c r="AF3925" i="7" s="1"/>
  <c r="U3917" i="7"/>
  <c r="V3917" i="7" s="1"/>
  <c r="AE3917" i="7"/>
  <c r="U3909" i="7"/>
  <c r="AE3909" i="7"/>
  <c r="U3901" i="7"/>
  <c r="AE3901" i="7"/>
  <c r="AF3901" i="7" s="1"/>
  <c r="U3893" i="7"/>
  <c r="AE3893" i="7"/>
  <c r="AF3893" i="7" s="1"/>
  <c r="U3885" i="7"/>
  <c r="AE3885" i="7"/>
  <c r="AF3885" i="7" s="1"/>
  <c r="U3877" i="7"/>
  <c r="AE3877" i="7"/>
  <c r="U3869" i="7"/>
  <c r="AE3869" i="7"/>
  <c r="AF3869" i="7" s="1"/>
  <c r="U3861" i="7"/>
  <c r="AE3861" i="7"/>
  <c r="AF3861" i="7" s="1"/>
  <c r="U3853" i="7"/>
  <c r="V3853" i="7" s="1"/>
  <c r="AE3853" i="7"/>
  <c r="AF3853" i="7" s="1"/>
  <c r="U3845" i="7"/>
  <c r="AE3845" i="7"/>
  <c r="U3837" i="7"/>
  <c r="AE3837" i="7"/>
  <c r="AF3837" i="7" s="1"/>
  <c r="U3829" i="7"/>
  <c r="AE3829" i="7"/>
  <c r="AF3829" i="7" s="1"/>
  <c r="U3821" i="7"/>
  <c r="AE3821" i="7"/>
  <c r="U3813" i="7"/>
  <c r="AE3813" i="7"/>
  <c r="U3805" i="7"/>
  <c r="AE3805" i="7"/>
  <c r="AF3805" i="7" s="1"/>
  <c r="U3797" i="7"/>
  <c r="AE3797" i="7"/>
  <c r="U3789" i="7"/>
  <c r="V3789" i="7" s="1"/>
  <c r="AE3789" i="7"/>
  <c r="U3781" i="7"/>
  <c r="AE3781" i="7"/>
  <c r="U3773" i="7"/>
  <c r="AE3773" i="7"/>
  <c r="AF3773" i="7" s="1"/>
  <c r="U3765" i="7"/>
  <c r="AE3765" i="7"/>
  <c r="AF3765" i="7" s="1"/>
  <c r="U3757" i="7"/>
  <c r="AE3757" i="7"/>
  <c r="AF3757" i="7" s="1"/>
  <c r="U3749" i="7"/>
  <c r="AE3749" i="7"/>
  <c r="U3741" i="7"/>
  <c r="AE3741" i="7"/>
  <c r="AF3741" i="7" s="1"/>
  <c r="U3733" i="7"/>
  <c r="AE3733" i="7"/>
  <c r="AF3733" i="7" s="1"/>
  <c r="U3725" i="7"/>
  <c r="V3725" i="7" s="1"/>
  <c r="AE3725" i="7"/>
  <c r="AF3725" i="7" s="1"/>
  <c r="U3717" i="7"/>
  <c r="AE3717" i="7"/>
  <c r="U3709" i="7"/>
  <c r="AE3709" i="7"/>
  <c r="AF3709" i="7" s="1"/>
  <c r="U3701" i="7"/>
  <c r="AE3701" i="7"/>
  <c r="U3693" i="7"/>
  <c r="AE3693" i="7"/>
  <c r="U3685" i="7"/>
  <c r="AE3685" i="7"/>
  <c r="U3677" i="7"/>
  <c r="AE3677" i="7"/>
  <c r="AF3677" i="7" s="1"/>
  <c r="U3669" i="7"/>
  <c r="AE3669" i="7"/>
  <c r="AF3669" i="7" s="1"/>
  <c r="U3661" i="7"/>
  <c r="V3661" i="7" s="1"/>
  <c r="AE3661" i="7"/>
  <c r="AF3661" i="7" s="1"/>
  <c r="U3653" i="7"/>
  <c r="AE3653" i="7"/>
  <c r="U3645" i="7"/>
  <c r="AE3645" i="7"/>
  <c r="AF3645" i="7" s="1"/>
  <c r="U3637" i="7"/>
  <c r="AE3637" i="7"/>
  <c r="AF3637" i="7" s="1"/>
  <c r="U3629" i="7"/>
  <c r="AE3629" i="7"/>
  <c r="AF3629" i="7" s="1"/>
  <c r="U3621" i="7"/>
  <c r="AE3621" i="7"/>
  <c r="U3613" i="7"/>
  <c r="AE3613" i="7"/>
  <c r="AF3613" i="7" s="1"/>
  <c r="U3605" i="7"/>
  <c r="AE3605" i="7"/>
  <c r="AF3605" i="7" s="1"/>
  <c r="U3597" i="7"/>
  <c r="AE3597" i="7"/>
  <c r="U3589" i="7"/>
  <c r="AE3589" i="7"/>
  <c r="U3581" i="7"/>
  <c r="AE3581" i="7"/>
  <c r="AF3581" i="7" s="1"/>
  <c r="U3573" i="7"/>
  <c r="AE3573" i="7"/>
  <c r="AF3573" i="7" s="1"/>
  <c r="U3565" i="7"/>
  <c r="AE3565" i="7"/>
  <c r="U3557" i="7"/>
  <c r="AE3557" i="7"/>
  <c r="U3549" i="7"/>
  <c r="AE3549" i="7"/>
  <c r="AF3549" i="7" s="1"/>
  <c r="U3541" i="7"/>
  <c r="AE3541" i="7"/>
  <c r="U3533" i="7"/>
  <c r="AE3533" i="7"/>
  <c r="AF3533" i="7" s="1"/>
  <c r="U3525" i="7"/>
  <c r="AE3525" i="7"/>
  <c r="U3517" i="7"/>
  <c r="AE3517" i="7"/>
  <c r="AF3517" i="7" s="1"/>
  <c r="U3509" i="7"/>
  <c r="AE3509" i="7"/>
  <c r="AF3509" i="7" s="1"/>
  <c r="U3501" i="7"/>
  <c r="AE3501" i="7"/>
  <c r="AF3501" i="7" s="1"/>
  <c r="U3493" i="7"/>
  <c r="AE3493" i="7"/>
  <c r="U3485" i="7"/>
  <c r="AE3485" i="7"/>
  <c r="AF3485" i="7" s="1"/>
  <c r="U3477" i="7"/>
  <c r="AE3477" i="7"/>
  <c r="AF3477" i="7" s="1"/>
  <c r="U3469" i="7"/>
  <c r="AE3469" i="7"/>
  <c r="U3461" i="7"/>
  <c r="AE3461" i="7"/>
  <c r="U3453" i="7"/>
  <c r="AE3453" i="7"/>
  <c r="AF3453" i="7" s="1"/>
  <c r="U3445" i="7"/>
  <c r="AE3445" i="7"/>
  <c r="U3437" i="7"/>
  <c r="AE3437" i="7"/>
  <c r="AF3437" i="7" s="1"/>
  <c r="U3429" i="7"/>
  <c r="AE3429" i="7"/>
  <c r="U3421" i="7"/>
  <c r="AE3421" i="7"/>
  <c r="AF3421" i="7" s="1"/>
  <c r="U3413" i="7"/>
  <c r="AE3413" i="7"/>
  <c r="AF3413" i="7" s="1"/>
  <c r="U3405" i="7"/>
  <c r="AE3405" i="7"/>
  <c r="AF3405" i="7" s="1"/>
  <c r="U3397" i="7"/>
  <c r="AE3397" i="7"/>
  <c r="U3389" i="7"/>
  <c r="AE3389" i="7"/>
  <c r="AF3389" i="7" s="1"/>
  <c r="U3381" i="7"/>
  <c r="AE3381" i="7"/>
  <c r="AF3381" i="7" s="1"/>
  <c r="U3373" i="7"/>
  <c r="AE3373" i="7"/>
  <c r="U3365" i="7"/>
  <c r="AE3365" i="7"/>
  <c r="U3357" i="7"/>
  <c r="AE3357" i="7"/>
  <c r="AF3357" i="7" s="1"/>
  <c r="U3349" i="7"/>
  <c r="AE3349" i="7"/>
  <c r="AF3349" i="7" s="1"/>
  <c r="U3341" i="7"/>
  <c r="AE3341" i="7"/>
  <c r="U3333" i="7"/>
  <c r="AE3333" i="7"/>
  <c r="U3325" i="7"/>
  <c r="AE3325" i="7"/>
  <c r="AF3325" i="7" s="1"/>
  <c r="U3317" i="7"/>
  <c r="AE3317" i="7"/>
  <c r="AF3317" i="7" s="1"/>
  <c r="U3309" i="7"/>
  <c r="AE3309" i="7"/>
  <c r="AF3309" i="7" s="1"/>
  <c r="U3301" i="7"/>
  <c r="AE3301" i="7"/>
  <c r="U3293" i="7"/>
  <c r="AE3293" i="7"/>
  <c r="AF3293" i="7" s="1"/>
  <c r="U3285" i="7"/>
  <c r="AE3285" i="7"/>
  <c r="U3277" i="7"/>
  <c r="AE3277" i="7"/>
  <c r="AF3277" i="7" s="1"/>
  <c r="U3269" i="7"/>
  <c r="AE3269" i="7"/>
  <c r="U3261" i="7"/>
  <c r="AE3261" i="7"/>
  <c r="AF3261" i="7" s="1"/>
  <c r="U3253" i="7"/>
  <c r="AE3253" i="7"/>
  <c r="AF3253" i="7" s="1"/>
  <c r="U3245" i="7"/>
  <c r="AE3245" i="7"/>
  <c r="U3237" i="7"/>
  <c r="AE3237" i="7"/>
  <c r="U3229" i="7"/>
  <c r="AE3229" i="7"/>
  <c r="AF3229" i="7" s="1"/>
  <c r="U3221" i="7"/>
  <c r="AE3221" i="7"/>
  <c r="AF3221" i="7" s="1"/>
  <c r="U3213" i="7"/>
  <c r="AE3213" i="7"/>
  <c r="U3205" i="7"/>
  <c r="AE3205" i="7"/>
  <c r="U3197" i="7"/>
  <c r="AE3197" i="7"/>
  <c r="AF3197" i="7" s="1"/>
  <c r="U3189" i="7"/>
  <c r="AE3189" i="7"/>
  <c r="U3181" i="7"/>
  <c r="AE3181" i="7"/>
  <c r="AF3181" i="7" s="1"/>
  <c r="U3173" i="7"/>
  <c r="AE3173" i="7"/>
  <c r="U3165" i="7"/>
  <c r="AE3165" i="7"/>
  <c r="AF3165" i="7" s="1"/>
  <c r="U3157" i="7"/>
  <c r="AE3157" i="7"/>
  <c r="AF3157" i="7" s="1"/>
  <c r="U3149" i="7"/>
  <c r="AE3149" i="7"/>
  <c r="U3141" i="7"/>
  <c r="AE3141" i="7"/>
  <c r="U3133" i="7"/>
  <c r="AE3133" i="7"/>
  <c r="AF3133" i="7" s="1"/>
  <c r="U3125" i="7"/>
  <c r="AE3125" i="7"/>
  <c r="AF3125" i="7" s="1"/>
  <c r="U3117" i="7"/>
  <c r="AE3117" i="7"/>
  <c r="U3109" i="7"/>
  <c r="AE3109" i="7"/>
  <c r="U3101" i="7"/>
  <c r="AE3101" i="7"/>
  <c r="AF3101" i="7" s="1"/>
  <c r="U3093" i="7"/>
  <c r="AE3093" i="7"/>
  <c r="AF3093" i="7" s="1"/>
  <c r="U3085" i="7"/>
  <c r="AE3085" i="7"/>
  <c r="AF3085" i="7" s="1"/>
  <c r="U3077" i="7"/>
  <c r="AE3077" i="7"/>
  <c r="U3069" i="7"/>
  <c r="AE3069" i="7"/>
  <c r="AF3069" i="7" s="1"/>
  <c r="U3061" i="7"/>
  <c r="AE3061" i="7"/>
  <c r="AF3061" i="7" s="1"/>
  <c r="U3053" i="7"/>
  <c r="AE3053" i="7"/>
  <c r="AF3053" i="7" s="1"/>
  <c r="U3045" i="7"/>
  <c r="AE3045" i="7"/>
  <c r="U3037" i="7"/>
  <c r="AE3037" i="7"/>
  <c r="AF3037" i="7" s="1"/>
  <c r="U3029" i="7"/>
  <c r="AE3029" i="7"/>
  <c r="U3021" i="7"/>
  <c r="AE3021" i="7"/>
  <c r="U3013" i="7"/>
  <c r="AE3013" i="7"/>
  <c r="U3005" i="7"/>
  <c r="AE3005" i="7"/>
  <c r="AF3005" i="7" s="1"/>
  <c r="U2997" i="7"/>
  <c r="AE2997" i="7"/>
  <c r="AF2997" i="7" s="1"/>
  <c r="U2989" i="7"/>
  <c r="AE2989" i="7"/>
  <c r="U2981" i="7"/>
  <c r="AE2981" i="7"/>
  <c r="U2973" i="7"/>
  <c r="AE2973" i="7"/>
  <c r="AF2973" i="7" s="1"/>
  <c r="U2965" i="7"/>
  <c r="AE2965" i="7"/>
  <c r="AF2965" i="7" s="1"/>
  <c r="U2957" i="7"/>
  <c r="AE2957" i="7"/>
  <c r="AF2957" i="7" s="1"/>
  <c r="U2949" i="7"/>
  <c r="AE2949" i="7"/>
  <c r="U2941" i="7"/>
  <c r="AE2941" i="7"/>
  <c r="AF2941" i="7" s="1"/>
  <c r="U2933" i="7"/>
  <c r="AE2933" i="7"/>
  <c r="U2925" i="7"/>
  <c r="AE2925" i="7"/>
  <c r="U2917" i="7"/>
  <c r="AE2917" i="7"/>
  <c r="U2909" i="7"/>
  <c r="AE2909" i="7"/>
  <c r="AF2909" i="7" s="1"/>
  <c r="U2901" i="7"/>
  <c r="AE2901" i="7"/>
  <c r="AF2901" i="7" s="1"/>
  <c r="U2893" i="7"/>
  <c r="AE2893" i="7"/>
  <c r="U2885" i="7"/>
  <c r="AE2885" i="7"/>
  <c r="U2877" i="7"/>
  <c r="AE2877" i="7"/>
  <c r="AF2877" i="7" s="1"/>
  <c r="U2869" i="7"/>
  <c r="AE2869" i="7"/>
  <c r="AF2869" i="7" s="1"/>
  <c r="U2861" i="7"/>
  <c r="AE2861" i="7"/>
  <c r="AF2861" i="7" s="1"/>
  <c r="U2853" i="7"/>
  <c r="AE2853" i="7"/>
  <c r="U2845" i="7"/>
  <c r="AE2845" i="7"/>
  <c r="AF2845" i="7" s="1"/>
  <c r="U2837" i="7"/>
  <c r="AE2837" i="7"/>
  <c r="AF2837" i="7" s="1"/>
  <c r="U2829" i="7"/>
  <c r="AE2829" i="7"/>
  <c r="AF2829" i="7" s="1"/>
  <c r="U2821" i="7"/>
  <c r="AE2821" i="7"/>
  <c r="U2813" i="7"/>
  <c r="AE2813" i="7"/>
  <c r="AF2813" i="7" s="1"/>
  <c r="U2805" i="7"/>
  <c r="AE2805" i="7"/>
  <c r="AF2805" i="7" s="1"/>
  <c r="U2797" i="7"/>
  <c r="AE2797" i="7"/>
  <c r="U2789" i="7"/>
  <c r="AE2789" i="7"/>
  <c r="U2781" i="7"/>
  <c r="AE2781" i="7"/>
  <c r="AF2781" i="7" s="1"/>
  <c r="U2773" i="7"/>
  <c r="AE2773" i="7"/>
  <c r="U2765" i="7"/>
  <c r="AE2765" i="7"/>
  <c r="U2757" i="7"/>
  <c r="AE2757" i="7"/>
  <c r="U2749" i="7"/>
  <c r="AE2749" i="7"/>
  <c r="AF2749" i="7" s="1"/>
  <c r="U2741" i="7"/>
  <c r="AE2741" i="7"/>
  <c r="AF2741" i="7" s="1"/>
  <c r="U2733" i="7"/>
  <c r="AE2733" i="7"/>
  <c r="AF2733" i="7" s="1"/>
  <c r="U2725" i="7"/>
  <c r="AE2725" i="7"/>
  <c r="U2717" i="7"/>
  <c r="AE2717" i="7"/>
  <c r="AF2717" i="7" s="1"/>
  <c r="U2709" i="7"/>
  <c r="AE2709" i="7"/>
  <c r="AF2709" i="7" s="1"/>
  <c r="U2701" i="7"/>
  <c r="AE2701" i="7"/>
  <c r="AF2701" i="7" s="1"/>
  <c r="U2693" i="7"/>
  <c r="AE2693" i="7"/>
  <c r="U2685" i="7"/>
  <c r="AE2685" i="7"/>
  <c r="AF2685" i="7" s="1"/>
  <c r="U2677" i="7"/>
  <c r="AE2677" i="7"/>
  <c r="U2669" i="7"/>
  <c r="AE2669" i="7"/>
  <c r="U2661" i="7"/>
  <c r="AE2661" i="7"/>
  <c r="U2653" i="7"/>
  <c r="AE2653" i="7"/>
  <c r="AF2653" i="7" s="1"/>
  <c r="U2645" i="7"/>
  <c r="AE2645" i="7"/>
  <c r="AF2645" i="7" s="1"/>
  <c r="U2637" i="7"/>
  <c r="AE2637" i="7"/>
  <c r="AF2637" i="7" s="1"/>
  <c r="U2629" i="7"/>
  <c r="AE2629" i="7"/>
  <c r="U2621" i="7"/>
  <c r="AE2621" i="7"/>
  <c r="AF2621" i="7" s="1"/>
  <c r="U2613" i="7"/>
  <c r="AE2613" i="7"/>
  <c r="AF2613" i="7" s="1"/>
  <c r="U2605" i="7"/>
  <c r="AE2605" i="7"/>
  <c r="AF2605" i="7" s="1"/>
  <c r="U2597" i="7"/>
  <c r="AE2597" i="7"/>
  <c r="U2589" i="7"/>
  <c r="AE2589" i="7"/>
  <c r="AF2589" i="7" s="1"/>
  <c r="U2581" i="7"/>
  <c r="AE2581" i="7"/>
  <c r="AF2581" i="7" s="1"/>
  <c r="U2573" i="7"/>
  <c r="AE2573" i="7"/>
  <c r="U2565" i="7"/>
  <c r="AE2565" i="7"/>
  <c r="U2557" i="7"/>
  <c r="AE2557" i="7"/>
  <c r="AF2557" i="7" s="1"/>
  <c r="U2549" i="7"/>
  <c r="AE2549" i="7"/>
  <c r="AF2549" i="7" s="1"/>
  <c r="U2541" i="7"/>
  <c r="AE2541" i="7"/>
  <c r="U2533" i="7"/>
  <c r="AE2533" i="7"/>
  <c r="U2525" i="7"/>
  <c r="AE2525" i="7"/>
  <c r="AF2525" i="7" s="1"/>
  <c r="U2517" i="7"/>
  <c r="AE2517" i="7"/>
  <c r="U2509" i="7"/>
  <c r="AE2509" i="7"/>
  <c r="AF2509" i="7" s="1"/>
  <c r="U2501" i="7"/>
  <c r="AE2501" i="7"/>
  <c r="U2493" i="7"/>
  <c r="AE2493" i="7"/>
  <c r="AF2493" i="7" s="1"/>
  <c r="U2485" i="7"/>
  <c r="AE2485" i="7"/>
  <c r="AF2485" i="7" s="1"/>
  <c r="U2477" i="7"/>
  <c r="AE2477" i="7"/>
  <c r="AF2477" i="7" s="1"/>
  <c r="U2469" i="7"/>
  <c r="AE2469" i="7"/>
  <c r="U2461" i="7"/>
  <c r="AE2461" i="7"/>
  <c r="AF2461" i="7" s="1"/>
  <c r="U2453" i="7"/>
  <c r="AE2453" i="7"/>
  <c r="AF2453" i="7" s="1"/>
  <c r="U2445" i="7"/>
  <c r="AE2445" i="7"/>
  <c r="U2437" i="7"/>
  <c r="AE2437" i="7"/>
  <c r="U2429" i="7"/>
  <c r="AE2429" i="7"/>
  <c r="AF2429" i="7" s="1"/>
  <c r="U2421" i="7"/>
  <c r="AE2421" i="7"/>
  <c r="U2413" i="7"/>
  <c r="AE2413" i="7"/>
  <c r="AF2413" i="7" s="1"/>
  <c r="U2405" i="7"/>
  <c r="AE2405" i="7"/>
  <c r="U2397" i="7"/>
  <c r="AE2397" i="7"/>
  <c r="AF2397" i="7" s="1"/>
  <c r="U2389" i="7"/>
  <c r="AE2389" i="7"/>
  <c r="AF2389" i="7" s="1"/>
  <c r="U2381" i="7"/>
  <c r="AE2381" i="7"/>
  <c r="AF2381" i="7" s="1"/>
  <c r="U2373" i="7"/>
  <c r="AE2373" i="7"/>
  <c r="U2365" i="7"/>
  <c r="AE2365" i="7"/>
  <c r="AF2365" i="7" s="1"/>
  <c r="U2357" i="7"/>
  <c r="AE2357" i="7"/>
  <c r="AF2357" i="7" s="1"/>
  <c r="U2349" i="7"/>
  <c r="AE2349" i="7"/>
  <c r="U2341" i="7"/>
  <c r="AE2341" i="7"/>
  <c r="U2333" i="7"/>
  <c r="AE2333" i="7"/>
  <c r="AF2333" i="7" s="1"/>
  <c r="U2325" i="7"/>
  <c r="AE2325" i="7"/>
  <c r="AF2325" i="7" s="1"/>
  <c r="U2317" i="7"/>
  <c r="AE2317" i="7"/>
  <c r="U2309" i="7"/>
  <c r="AE2309" i="7"/>
  <c r="U2301" i="7"/>
  <c r="AE2301" i="7"/>
  <c r="AF2301" i="7" s="1"/>
  <c r="U2293" i="7"/>
  <c r="AE2293" i="7"/>
  <c r="AF2293" i="7" s="1"/>
  <c r="U2285" i="7"/>
  <c r="AE2285" i="7"/>
  <c r="AF2285" i="7" s="1"/>
  <c r="U2277" i="7"/>
  <c r="AE2277" i="7"/>
  <c r="U2269" i="7"/>
  <c r="AE2269" i="7"/>
  <c r="AF2269" i="7" s="1"/>
  <c r="U2261" i="7"/>
  <c r="AE2261" i="7"/>
  <c r="U2253" i="7"/>
  <c r="AE2253" i="7"/>
  <c r="AF2253" i="7" s="1"/>
  <c r="U2245" i="7"/>
  <c r="AE2245" i="7"/>
  <c r="U2237" i="7"/>
  <c r="AE2237" i="7"/>
  <c r="AF2237" i="7" s="1"/>
  <c r="U2229" i="7"/>
  <c r="AE2229" i="7"/>
  <c r="AF2229" i="7" s="1"/>
  <c r="U2221" i="7"/>
  <c r="AE2221" i="7"/>
  <c r="U2213" i="7"/>
  <c r="AE2213" i="7"/>
  <c r="U2205" i="7"/>
  <c r="AE2205" i="7"/>
  <c r="AF2205" i="7" s="1"/>
  <c r="U2197" i="7"/>
  <c r="AE2197" i="7"/>
  <c r="AF2197" i="7" s="1"/>
  <c r="U2189" i="7"/>
  <c r="AE2189" i="7"/>
  <c r="U2181" i="7"/>
  <c r="AE2181" i="7"/>
  <c r="U2173" i="7"/>
  <c r="AE2173" i="7"/>
  <c r="AF2173" i="7" s="1"/>
  <c r="U2165" i="7"/>
  <c r="AE2165" i="7"/>
  <c r="U2157" i="7"/>
  <c r="AE2157" i="7"/>
  <c r="AF2157" i="7" s="1"/>
  <c r="U2149" i="7"/>
  <c r="AE2149" i="7"/>
  <c r="U2141" i="7"/>
  <c r="AE2141" i="7"/>
  <c r="AF2141" i="7" s="1"/>
  <c r="U2133" i="7"/>
  <c r="AE2133" i="7"/>
  <c r="AF2133" i="7" s="1"/>
  <c r="U2125" i="7"/>
  <c r="AE2125" i="7"/>
  <c r="U2117" i="7"/>
  <c r="AE2117" i="7"/>
  <c r="U2109" i="7"/>
  <c r="AE2109" i="7"/>
  <c r="AF2109" i="7" s="1"/>
  <c r="U2101" i="7"/>
  <c r="AE2101" i="7"/>
  <c r="AF2101" i="7" s="1"/>
  <c r="U2093" i="7"/>
  <c r="AE2093" i="7"/>
  <c r="U2085" i="7"/>
  <c r="AE2085" i="7"/>
  <c r="U2077" i="7"/>
  <c r="AE2077" i="7"/>
  <c r="AF2077" i="7" s="1"/>
  <c r="U2069" i="7"/>
  <c r="AE2069" i="7"/>
  <c r="U2061" i="7"/>
  <c r="AE2061" i="7"/>
  <c r="AF2061" i="7" s="1"/>
  <c r="U2053" i="7"/>
  <c r="AE2053" i="7"/>
  <c r="U2045" i="7"/>
  <c r="AE2045" i="7"/>
  <c r="U2037" i="7"/>
  <c r="AE2037" i="7"/>
  <c r="AF2037" i="7" s="1"/>
  <c r="U2029" i="7"/>
  <c r="AE2029" i="7"/>
  <c r="U2021" i="7"/>
  <c r="AE2021" i="7"/>
  <c r="U2013" i="7"/>
  <c r="AE2013" i="7"/>
  <c r="U2005" i="7"/>
  <c r="AE2005" i="7"/>
  <c r="U1997" i="7"/>
  <c r="AE1997" i="7"/>
  <c r="AF1997" i="7" s="1"/>
  <c r="U1989" i="7"/>
  <c r="AE1989" i="7"/>
  <c r="U1981" i="7"/>
  <c r="AE1981" i="7"/>
  <c r="U1973" i="7"/>
  <c r="AE1973" i="7"/>
  <c r="AF1973" i="7" s="1"/>
  <c r="U1965" i="7"/>
  <c r="AE1965" i="7"/>
  <c r="U1957" i="7"/>
  <c r="AE1957" i="7"/>
  <c r="U1949" i="7"/>
  <c r="AE1949" i="7"/>
  <c r="U1941" i="7"/>
  <c r="AE1941" i="7"/>
  <c r="U1933" i="7"/>
  <c r="AE1933" i="7"/>
  <c r="AF1933" i="7" s="1"/>
  <c r="U1925" i="7"/>
  <c r="AE1925" i="7"/>
  <c r="U1917" i="7"/>
  <c r="AE1917" i="7"/>
  <c r="U1909" i="7"/>
  <c r="AE1909" i="7"/>
  <c r="AF1909" i="7" s="1"/>
  <c r="U1901" i="7"/>
  <c r="AE1901" i="7"/>
  <c r="U1893" i="7"/>
  <c r="AE1893" i="7"/>
  <c r="U1885" i="7"/>
  <c r="AE1885" i="7"/>
  <c r="U1877" i="7"/>
  <c r="AE1877" i="7"/>
  <c r="U1869" i="7"/>
  <c r="AE1869" i="7"/>
  <c r="U1861" i="7"/>
  <c r="AE1861" i="7"/>
  <c r="U1853" i="7"/>
  <c r="AE1853" i="7"/>
  <c r="U1845" i="7"/>
  <c r="AE1845" i="7"/>
  <c r="AF1845" i="7" s="1"/>
  <c r="U1837" i="7"/>
  <c r="AE1837" i="7"/>
  <c r="AF1837" i="7" s="1"/>
  <c r="U1829" i="7"/>
  <c r="AE1829" i="7"/>
  <c r="U1821" i="7"/>
  <c r="AE1821" i="7"/>
  <c r="U1813" i="7"/>
  <c r="AE1813" i="7"/>
  <c r="U1805" i="7"/>
  <c r="AE1805" i="7"/>
  <c r="U1797" i="7"/>
  <c r="AE1797" i="7"/>
  <c r="U1789" i="7"/>
  <c r="AE1789" i="7"/>
  <c r="U1781" i="7"/>
  <c r="AE1781" i="7"/>
  <c r="AF1781" i="7" s="1"/>
  <c r="U1773" i="7"/>
  <c r="AE1773" i="7"/>
  <c r="AF1773" i="7" s="1"/>
  <c r="U1765" i="7"/>
  <c r="AE1765" i="7"/>
  <c r="U1757" i="7"/>
  <c r="AE1757" i="7"/>
  <c r="U1749" i="7"/>
  <c r="AE1749" i="7"/>
  <c r="U1741" i="7"/>
  <c r="AE1741" i="7"/>
  <c r="U1733" i="7"/>
  <c r="AE1733" i="7"/>
  <c r="U1725" i="7"/>
  <c r="AE1725" i="7"/>
  <c r="U1717" i="7"/>
  <c r="AE1717" i="7"/>
  <c r="AF1717" i="7" s="1"/>
  <c r="U1709" i="7"/>
  <c r="AE1709" i="7"/>
  <c r="AF1709" i="7" s="1"/>
  <c r="U1701" i="7"/>
  <c r="AE1701" i="7"/>
  <c r="U1693" i="7"/>
  <c r="AE1693" i="7"/>
  <c r="U1685" i="7"/>
  <c r="AE1685" i="7"/>
  <c r="U1677" i="7"/>
  <c r="AE1677" i="7"/>
  <c r="U1669" i="7"/>
  <c r="AE1669" i="7"/>
  <c r="U1661" i="7"/>
  <c r="AE1661" i="7"/>
  <c r="U1653" i="7"/>
  <c r="AE1653" i="7"/>
  <c r="AF1653" i="7" s="1"/>
  <c r="U1645" i="7"/>
  <c r="AE1645" i="7"/>
  <c r="U1637" i="7"/>
  <c r="AE1637" i="7"/>
  <c r="U1629" i="7"/>
  <c r="AE1629" i="7"/>
  <c r="U1621" i="7"/>
  <c r="AE1621" i="7"/>
  <c r="U1613" i="7"/>
  <c r="AE1613" i="7"/>
  <c r="U1605" i="7"/>
  <c r="AE1605" i="7"/>
  <c r="U1597" i="7"/>
  <c r="AE1597" i="7"/>
  <c r="U1589" i="7"/>
  <c r="AE1589" i="7"/>
  <c r="AF1589" i="7" s="1"/>
  <c r="U1581" i="7"/>
  <c r="AE1581" i="7"/>
  <c r="U1573" i="7"/>
  <c r="AE1573" i="7"/>
  <c r="U1565" i="7"/>
  <c r="AE1565" i="7"/>
  <c r="U1557" i="7"/>
  <c r="AE1557" i="7"/>
  <c r="AF1557" i="7" s="1"/>
  <c r="U1549" i="7"/>
  <c r="AE1549" i="7"/>
  <c r="AF1549" i="7" s="1"/>
  <c r="U1541" i="7"/>
  <c r="AE1541" i="7"/>
  <c r="U1533" i="7"/>
  <c r="AE1533" i="7"/>
  <c r="U1525" i="7"/>
  <c r="AE1525" i="7"/>
  <c r="AF1525" i="7" s="1"/>
  <c r="U1517" i="7"/>
  <c r="AE1517" i="7"/>
  <c r="U1509" i="7"/>
  <c r="AE1509" i="7"/>
  <c r="U1501" i="7"/>
  <c r="AE1501" i="7"/>
  <c r="U1493" i="7"/>
  <c r="AE1493" i="7"/>
  <c r="AF1493" i="7" s="1"/>
  <c r="U1485" i="7"/>
  <c r="AE1485" i="7"/>
  <c r="AF1485" i="7" s="1"/>
  <c r="U1477" i="7"/>
  <c r="AE1477" i="7"/>
  <c r="U1469" i="7"/>
  <c r="AE1469" i="7"/>
  <c r="U1461" i="7"/>
  <c r="AE1461" i="7"/>
  <c r="AF1461" i="7" s="1"/>
  <c r="U1453" i="7"/>
  <c r="AE1453" i="7"/>
  <c r="U1445" i="7"/>
  <c r="AE1445" i="7"/>
  <c r="U1437" i="7"/>
  <c r="AE1437" i="7"/>
  <c r="U1429" i="7"/>
  <c r="AE1429" i="7"/>
  <c r="AF1429" i="7" s="1"/>
  <c r="U1421" i="7"/>
  <c r="AE1421" i="7"/>
  <c r="U1413" i="7"/>
  <c r="AE1413" i="7"/>
  <c r="U1405" i="7"/>
  <c r="AE1405" i="7"/>
  <c r="U1397" i="7"/>
  <c r="AE1397" i="7"/>
  <c r="AF1397" i="7" s="1"/>
  <c r="U1389" i="7"/>
  <c r="AE1389" i="7"/>
  <c r="AF1389" i="7" s="1"/>
  <c r="U1381" i="7"/>
  <c r="AE1381" i="7"/>
  <c r="U1373" i="7"/>
  <c r="AE1373" i="7"/>
  <c r="U1365" i="7"/>
  <c r="AE1365" i="7"/>
  <c r="AF1365" i="7" s="1"/>
  <c r="U1357" i="7"/>
  <c r="AE1357" i="7"/>
  <c r="U1349" i="7"/>
  <c r="AE1349" i="7"/>
  <c r="U1341" i="7"/>
  <c r="AE1341" i="7"/>
  <c r="U1333" i="7"/>
  <c r="AE1333" i="7"/>
  <c r="AF1333" i="7" s="1"/>
  <c r="U1325" i="7"/>
  <c r="AE1325" i="7"/>
  <c r="U1317" i="7"/>
  <c r="AE1317" i="7"/>
  <c r="U1309" i="7"/>
  <c r="AE1309" i="7"/>
  <c r="U1301" i="7"/>
  <c r="AE1301" i="7"/>
  <c r="AF1301" i="7" s="1"/>
  <c r="U1293" i="7"/>
  <c r="AE1293" i="7"/>
  <c r="AF1293" i="7" s="1"/>
  <c r="U1285" i="7"/>
  <c r="AE1285" i="7"/>
  <c r="U1277" i="7"/>
  <c r="AE1277" i="7"/>
  <c r="U1269" i="7"/>
  <c r="AE1269" i="7"/>
  <c r="AF1269" i="7" s="1"/>
  <c r="U1261" i="7"/>
  <c r="AE1261" i="7"/>
  <c r="U1253" i="7"/>
  <c r="AE1253" i="7"/>
  <c r="U1245" i="7"/>
  <c r="AE1245" i="7"/>
  <c r="U1237" i="7"/>
  <c r="AE1237" i="7"/>
  <c r="AF1237" i="7" s="1"/>
  <c r="U1229" i="7"/>
  <c r="AE1229" i="7"/>
  <c r="AF1229" i="7" s="1"/>
  <c r="U1221" i="7"/>
  <c r="AE1221" i="7"/>
  <c r="U1213" i="7"/>
  <c r="AE1213" i="7"/>
  <c r="U1205" i="7"/>
  <c r="AE1205" i="7"/>
  <c r="AF1205" i="7" s="1"/>
  <c r="U1197" i="7"/>
  <c r="AE1197" i="7"/>
  <c r="U1189" i="7"/>
  <c r="AE1189" i="7"/>
  <c r="U1181" i="7"/>
  <c r="AE1181" i="7"/>
  <c r="U1173" i="7"/>
  <c r="AE1173" i="7"/>
  <c r="AF1173" i="7" s="1"/>
  <c r="U1165" i="7"/>
  <c r="AE1165" i="7"/>
  <c r="U1157" i="7"/>
  <c r="AE1157" i="7"/>
  <c r="U1149" i="7"/>
  <c r="AE1149" i="7"/>
  <c r="U1141" i="7"/>
  <c r="AE1141" i="7"/>
  <c r="AF1141" i="7" s="1"/>
  <c r="U1133" i="7"/>
  <c r="AE1133" i="7"/>
  <c r="AF1133" i="7" s="1"/>
  <c r="U1125" i="7"/>
  <c r="AE1125" i="7"/>
  <c r="U1117" i="7"/>
  <c r="AE1117" i="7"/>
  <c r="U1109" i="7"/>
  <c r="AE1109" i="7"/>
  <c r="AF1109" i="7" s="1"/>
  <c r="U1101" i="7"/>
  <c r="AE1101" i="7"/>
  <c r="U1093" i="7"/>
  <c r="AE1093" i="7"/>
  <c r="U1085" i="7"/>
  <c r="AE1085" i="7"/>
  <c r="U1077" i="7"/>
  <c r="AE1077" i="7"/>
  <c r="AF1077" i="7" s="1"/>
  <c r="U1069" i="7"/>
  <c r="AE1069" i="7"/>
  <c r="U1061" i="7"/>
  <c r="AE1061" i="7"/>
  <c r="U1053" i="7"/>
  <c r="AE1053" i="7"/>
  <c r="U1045" i="7"/>
  <c r="AE1045" i="7"/>
  <c r="AF1045" i="7" s="1"/>
  <c r="U1037" i="7"/>
  <c r="AE1037" i="7"/>
  <c r="AF1037" i="7" s="1"/>
  <c r="U1029" i="7"/>
  <c r="AE1029" i="7"/>
  <c r="U1021" i="7"/>
  <c r="AE1021" i="7"/>
  <c r="U1013" i="7"/>
  <c r="AE1013" i="7"/>
  <c r="AF1013" i="7" s="1"/>
  <c r="U1005" i="7"/>
  <c r="AE1005" i="7"/>
  <c r="U997" i="7"/>
  <c r="AE997" i="7"/>
  <c r="U989" i="7"/>
  <c r="AE989" i="7"/>
  <c r="U981" i="7"/>
  <c r="AE981" i="7"/>
  <c r="AF981" i="7" s="1"/>
  <c r="U973" i="7"/>
  <c r="AE973" i="7"/>
  <c r="AF973" i="7" s="1"/>
  <c r="U965" i="7"/>
  <c r="AE965" i="7"/>
  <c r="U957" i="7"/>
  <c r="AE957" i="7"/>
  <c r="U949" i="7"/>
  <c r="AE949" i="7"/>
  <c r="AF949" i="7" s="1"/>
  <c r="U941" i="7"/>
  <c r="AE941" i="7"/>
  <c r="U933" i="7"/>
  <c r="AE933" i="7"/>
  <c r="U925" i="7"/>
  <c r="AE925" i="7"/>
  <c r="U917" i="7"/>
  <c r="AE917" i="7"/>
  <c r="AF917" i="7" s="1"/>
  <c r="U909" i="7"/>
  <c r="AE909" i="7"/>
  <c r="U901" i="7"/>
  <c r="AE901" i="7"/>
  <c r="U893" i="7"/>
  <c r="AE893" i="7"/>
  <c r="U885" i="7"/>
  <c r="AE885" i="7"/>
  <c r="AF885" i="7" s="1"/>
  <c r="U877" i="7"/>
  <c r="AE877" i="7"/>
  <c r="AF877" i="7" s="1"/>
  <c r="U869" i="7"/>
  <c r="AE869" i="7"/>
  <c r="U861" i="7"/>
  <c r="AE861" i="7"/>
  <c r="U853" i="7"/>
  <c r="AE853" i="7"/>
  <c r="AF853" i="7" s="1"/>
  <c r="U845" i="7"/>
  <c r="AE845" i="7"/>
  <c r="U837" i="7"/>
  <c r="AE837" i="7"/>
  <c r="U829" i="7"/>
  <c r="AE829" i="7"/>
  <c r="U821" i="7"/>
  <c r="AE821" i="7"/>
  <c r="AF821" i="7" s="1"/>
  <c r="U813" i="7"/>
  <c r="AE813" i="7"/>
  <c r="U805" i="7"/>
  <c r="AE805" i="7"/>
  <c r="U797" i="7"/>
  <c r="AE797" i="7"/>
  <c r="U789" i="7"/>
  <c r="AE789" i="7"/>
  <c r="AF789" i="7" s="1"/>
  <c r="U781" i="7"/>
  <c r="AE781" i="7"/>
  <c r="AF781" i="7" s="1"/>
  <c r="U773" i="7"/>
  <c r="AE773" i="7"/>
  <c r="U765" i="7"/>
  <c r="AE765" i="7"/>
  <c r="AF765" i="7" s="1"/>
  <c r="U757" i="7"/>
  <c r="AE757" i="7"/>
  <c r="AF757" i="7" s="1"/>
  <c r="U749" i="7"/>
  <c r="AE749" i="7"/>
  <c r="AF749" i="7" s="1"/>
  <c r="U741" i="7"/>
  <c r="AE741" i="7"/>
  <c r="U733" i="7"/>
  <c r="AE733" i="7"/>
  <c r="AF733" i="7" s="1"/>
  <c r="U725" i="7"/>
  <c r="AE725" i="7"/>
  <c r="AF725" i="7" s="1"/>
  <c r="U717" i="7"/>
  <c r="AE717" i="7"/>
  <c r="U709" i="7"/>
  <c r="AE709" i="7"/>
  <c r="U701" i="7"/>
  <c r="AE701" i="7"/>
  <c r="AF701" i="7" s="1"/>
  <c r="U693" i="7"/>
  <c r="AE693" i="7"/>
  <c r="AF693" i="7" s="1"/>
  <c r="U685" i="7"/>
  <c r="AE685" i="7"/>
  <c r="U677" i="7"/>
  <c r="AE677" i="7"/>
  <c r="U669" i="7"/>
  <c r="AE669" i="7"/>
  <c r="AF669" i="7" s="1"/>
  <c r="U661" i="7"/>
  <c r="AE661" i="7"/>
  <c r="AF661" i="7" s="1"/>
  <c r="U653" i="7"/>
  <c r="AE653" i="7"/>
  <c r="AF653" i="7" s="1"/>
  <c r="U645" i="7"/>
  <c r="AE645" i="7"/>
  <c r="U637" i="7"/>
  <c r="AE637" i="7"/>
  <c r="AF637" i="7" s="1"/>
  <c r="U629" i="7"/>
  <c r="AE629" i="7"/>
  <c r="AF629" i="7" s="1"/>
  <c r="U621" i="7"/>
  <c r="AE621" i="7"/>
  <c r="AF621" i="7" s="1"/>
  <c r="U613" i="7"/>
  <c r="AE613" i="7"/>
  <c r="U605" i="7"/>
  <c r="AE605" i="7"/>
  <c r="AF605" i="7" s="1"/>
  <c r="U597" i="7"/>
  <c r="AE597" i="7"/>
  <c r="AF597" i="7" s="1"/>
  <c r="U589" i="7"/>
  <c r="AE589" i="7"/>
  <c r="U581" i="7"/>
  <c r="AE581" i="7"/>
  <c r="U573" i="7"/>
  <c r="AE573" i="7"/>
  <c r="AF573" i="7" s="1"/>
  <c r="U565" i="7"/>
  <c r="AE565" i="7"/>
  <c r="AF565" i="7" s="1"/>
  <c r="U557" i="7"/>
  <c r="AE557" i="7"/>
  <c r="U549" i="7"/>
  <c r="AE549" i="7"/>
  <c r="U541" i="7"/>
  <c r="AE541" i="7"/>
  <c r="AF541" i="7" s="1"/>
  <c r="U533" i="7"/>
  <c r="AE533" i="7"/>
  <c r="AF533" i="7" s="1"/>
  <c r="U525" i="7"/>
  <c r="AE525" i="7"/>
  <c r="AF525" i="7" s="1"/>
  <c r="U517" i="7"/>
  <c r="AE517" i="7"/>
  <c r="U509" i="7"/>
  <c r="AE509" i="7"/>
  <c r="AF509" i="7" s="1"/>
  <c r="U501" i="7"/>
  <c r="AE501" i="7"/>
  <c r="AF501" i="7" s="1"/>
  <c r="U493" i="7"/>
  <c r="AE493" i="7"/>
  <c r="AF493" i="7" s="1"/>
  <c r="U485" i="7"/>
  <c r="AE485" i="7"/>
  <c r="U477" i="7"/>
  <c r="AE477" i="7"/>
  <c r="AF477" i="7" s="1"/>
  <c r="U469" i="7"/>
  <c r="AE469" i="7"/>
  <c r="AF469" i="7" s="1"/>
  <c r="U461" i="7"/>
  <c r="AE461" i="7"/>
  <c r="U453" i="7"/>
  <c r="AE453" i="7"/>
  <c r="U445" i="7"/>
  <c r="AE445" i="7"/>
  <c r="AF445" i="7" s="1"/>
  <c r="U437" i="7"/>
  <c r="AE437" i="7"/>
  <c r="AF437" i="7" s="1"/>
  <c r="U429" i="7"/>
  <c r="AE429" i="7"/>
  <c r="U421" i="7"/>
  <c r="AE421" i="7"/>
  <c r="U413" i="7"/>
  <c r="AE413" i="7"/>
  <c r="AF413" i="7" s="1"/>
  <c r="U405" i="7"/>
  <c r="AE405" i="7"/>
  <c r="AF405" i="7" s="1"/>
  <c r="U397" i="7"/>
  <c r="AE397" i="7"/>
  <c r="AF397" i="7" s="1"/>
  <c r="U389" i="7"/>
  <c r="AE389" i="7"/>
  <c r="U381" i="7"/>
  <c r="AE381" i="7"/>
  <c r="AF381" i="7" s="1"/>
  <c r="U373" i="7"/>
  <c r="AE373" i="7"/>
  <c r="AF373" i="7" s="1"/>
  <c r="U365" i="7"/>
  <c r="AE365" i="7"/>
  <c r="AF365" i="7" s="1"/>
  <c r="U357" i="7"/>
  <c r="AE357" i="7"/>
  <c r="U349" i="7"/>
  <c r="AE349" i="7"/>
  <c r="AF349" i="7" s="1"/>
  <c r="U341" i="7"/>
  <c r="AE341" i="7"/>
  <c r="AF341" i="7" s="1"/>
  <c r="U333" i="7"/>
  <c r="AE333" i="7"/>
  <c r="U325" i="7"/>
  <c r="AE325" i="7"/>
  <c r="U317" i="7"/>
  <c r="AE317" i="7"/>
  <c r="AF317" i="7" s="1"/>
  <c r="U309" i="7"/>
  <c r="AE309" i="7"/>
  <c r="AF309" i="7" s="1"/>
  <c r="U301" i="7"/>
  <c r="AE301" i="7"/>
  <c r="AF301" i="7" s="1"/>
  <c r="U293" i="7"/>
  <c r="AE293" i="7"/>
  <c r="U285" i="7"/>
  <c r="AE285" i="7"/>
  <c r="AF285" i="7" s="1"/>
  <c r="U277" i="7"/>
  <c r="AE277" i="7"/>
  <c r="AF277" i="7" s="1"/>
  <c r="U269" i="7"/>
  <c r="AE269" i="7"/>
  <c r="AF269" i="7" s="1"/>
  <c r="U261" i="7"/>
  <c r="AE261" i="7"/>
  <c r="U253" i="7"/>
  <c r="AE253" i="7"/>
  <c r="AF253" i="7" s="1"/>
  <c r="U245" i="7"/>
  <c r="AE245" i="7"/>
  <c r="AF245" i="7" s="1"/>
  <c r="U237" i="7"/>
  <c r="AE237" i="7"/>
  <c r="U229" i="7"/>
  <c r="AE229" i="7"/>
  <c r="U221" i="7"/>
  <c r="AE221" i="7"/>
  <c r="U213" i="7"/>
  <c r="AE213" i="7"/>
  <c r="AF213" i="7" s="1"/>
  <c r="U205" i="7"/>
  <c r="AE205" i="7"/>
  <c r="AF205" i="7" s="1"/>
  <c r="U197" i="7"/>
  <c r="AE197" i="7"/>
  <c r="U189" i="7"/>
  <c r="AE189" i="7"/>
  <c r="U181" i="7"/>
  <c r="AE181" i="7"/>
  <c r="AF181" i="7" s="1"/>
  <c r="U173" i="7"/>
  <c r="AE173" i="7"/>
  <c r="U165" i="7"/>
  <c r="AE165" i="7"/>
  <c r="U157" i="7"/>
  <c r="AE157" i="7"/>
  <c r="AF157" i="7" s="1"/>
  <c r="U149" i="7"/>
  <c r="AE149" i="7"/>
  <c r="AF149" i="7" s="1"/>
  <c r="U141" i="7"/>
  <c r="AE141" i="7"/>
  <c r="U133" i="7"/>
  <c r="AE133" i="7"/>
  <c r="U125" i="7"/>
  <c r="AE125" i="7"/>
  <c r="U117" i="7"/>
  <c r="AE117" i="7"/>
  <c r="AF117" i="7" s="1"/>
  <c r="U109" i="7"/>
  <c r="AE109" i="7"/>
  <c r="AF109" i="7" s="1"/>
  <c r="U101" i="7"/>
  <c r="AE101" i="7"/>
  <c r="U93" i="7"/>
  <c r="AE93" i="7"/>
  <c r="AF93" i="7" s="1"/>
  <c r="U85" i="7"/>
  <c r="AE85" i="7"/>
  <c r="AF85" i="7" s="1"/>
  <c r="U77" i="7"/>
  <c r="AE77" i="7"/>
  <c r="AF77" i="7" s="1"/>
  <c r="U69" i="7"/>
  <c r="AE69" i="7"/>
  <c r="U61" i="7"/>
  <c r="AE61" i="7"/>
  <c r="AF61" i="7" s="1"/>
  <c r="U53" i="7"/>
  <c r="AE53" i="7"/>
  <c r="AF53" i="7" s="1"/>
  <c r="U45" i="7"/>
  <c r="AE45" i="7"/>
  <c r="U37" i="7"/>
  <c r="AE37" i="7"/>
  <c r="U29" i="7"/>
  <c r="AE29" i="7"/>
  <c r="AF29" i="7" s="1"/>
  <c r="U21" i="7"/>
  <c r="AE21" i="7"/>
  <c r="AF21" i="7" s="1"/>
  <c r="U13" i="7"/>
  <c r="AE13" i="7"/>
  <c r="U5" i="7"/>
  <c r="AE5" i="7"/>
  <c r="AF8779" i="7"/>
  <c r="AF8771" i="7"/>
  <c r="AF8763" i="7"/>
  <c r="AF8747" i="7"/>
  <c r="AF8739" i="7"/>
  <c r="AF8731" i="7"/>
  <c r="AF8715" i="7"/>
  <c r="AF8707" i="7"/>
  <c r="AF8699" i="7"/>
  <c r="AF8683" i="7"/>
  <c r="AF8675" i="7"/>
  <c r="AF8667" i="7"/>
  <c r="AF8651" i="7"/>
  <c r="AF8643" i="7"/>
  <c r="AF8635" i="7"/>
  <c r="AF8619" i="7"/>
  <c r="AF8611" i="7"/>
  <c r="AF8603" i="7"/>
  <c r="AF8587" i="7"/>
  <c r="AF8579" i="7"/>
  <c r="AF8571" i="7"/>
  <c r="AF8555" i="7"/>
  <c r="AF8547" i="7"/>
  <c r="AF8539" i="7"/>
  <c r="AF8523" i="7"/>
  <c r="AF8515" i="7"/>
  <c r="AF8507" i="7"/>
  <c r="AF8491" i="7"/>
  <c r="AF8483" i="7"/>
  <c r="AF8475" i="7"/>
  <c r="AF8459" i="7"/>
  <c r="AF8451" i="7"/>
  <c r="AF8443" i="7"/>
  <c r="AF8427" i="7"/>
  <c r="AF8419" i="7"/>
  <c r="AF8411" i="7"/>
  <c r="AF8395" i="7"/>
  <c r="AF8387" i="7"/>
  <c r="AF8379" i="7"/>
  <c r="AF8363" i="7"/>
  <c r="AF8355" i="7"/>
  <c r="AF8347" i="7"/>
  <c r="AF8331" i="7"/>
  <c r="AF8323" i="7"/>
  <c r="AF8315" i="7"/>
  <c r="AF8299" i="7"/>
  <c r="AF8291" i="7"/>
  <c r="AF8283" i="7"/>
  <c r="AF8267" i="7"/>
  <c r="AF8259" i="7"/>
  <c r="AF8251" i="7"/>
  <c r="AF8235" i="7"/>
  <c r="AF8227" i="7"/>
  <c r="AF8219" i="7"/>
  <c r="AF8203" i="7"/>
  <c r="AF8195" i="7"/>
  <c r="AF8187" i="7"/>
  <c r="AF8171" i="7"/>
  <c r="AF8163" i="7"/>
  <c r="AF8155" i="7"/>
  <c r="AF8139" i="7"/>
  <c r="AF8131" i="7"/>
  <c r="AF8123" i="7"/>
  <c r="AF8107" i="7"/>
  <c r="AF8099" i="7"/>
  <c r="AF8091" i="7"/>
  <c r="AF8075" i="7"/>
  <c r="AF8067" i="7"/>
  <c r="AF8059" i="7"/>
  <c r="AF8043" i="7"/>
  <c r="AF8035" i="7"/>
  <c r="AF8027" i="7"/>
  <c r="AF8011" i="7"/>
  <c r="AF8003" i="7"/>
  <c r="AF7995" i="7"/>
  <c r="AF7979" i="7"/>
  <c r="AF7971" i="7"/>
  <c r="AF7963" i="7"/>
  <c r="AF7947" i="7"/>
  <c r="AF7939" i="7"/>
  <c r="AF7931" i="7"/>
  <c r="AF7915" i="7"/>
  <c r="AF7907" i="7"/>
  <c r="AF7899" i="7"/>
  <c r="AF7883" i="7"/>
  <c r="AF7875" i="7"/>
  <c r="AF7867" i="7"/>
  <c r="AF7851" i="7"/>
  <c r="AF7843" i="7"/>
  <c r="AF7835" i="7"/>
  <c r="AF7819" i="7"/>
  <c r="AF7811" i="7"/>
  <c r="AF7803" i="7"/>
  <c r="AF7787" i="7"/>
  <c r="AF7779" i="7"/>
  <c r="AF7771" i="7"/>
  <c r="AF7755" i="7"/>
  <c r="AF7747" i="7"/>
  <c r="AF7739" i="7"/>
  <c r="AF7723" i="7"/>
  <c r="AF7715" i="7"/>
  <c r="AF7707" i="7"/>
  <c r="AF7691" i="7"/>
  <c r="AF7683" i="7"/>
  <c r="AF7675" i="7"/>
  <c r="AF7659" i="7"/>
  <c r="AF7651" i="7"/>
  <c r="AF7643" i="7"/>
  <c r="AF7627" i="7"/>
  <c r="AF7619" i="7"/>
  <c r="AF7611" i="7"/>
  <c r="AF7595" i="7"/>
  <c r="AF7587" i="7"/>
  <c r="AF7579" i="7"/>
  <c r="AF7563" i="7"/>
  <c r="AF7555" i="7"/>
  <c r="AF7547" i="7"/>
  <c r="AF7531" i="7"/>
  <c r="AF7523" i="7"/>
  <c r="AF7515" i="7"/>
  <c r="AF7499" i="7"/>
  <c r="AF7491" i="7"/>
  <c r="AF7483" i="7"/>
  <c r="AF7467" i="7"/>
  <c r="AF7459" i="7"/>
  <c r="AF7451" i="7"/>
  <c r="AF7435" i="7"/>
  <c r="AF7427" i="7"/>
  <c r="AF7419" i="7"/>
  <c r="AF7403" i="7"/>
  <c r="AF7395" i="7"/>
  <c r="AF7387" i="7"/>
  <c r="AF7371" i="7"/>
  <c r="AF7363" i="7"/>
  <c r="AF7355" i="7"/>
  <c r="AF7339" i="7"/>
  <c r="AF7331" i="7"/>
  <c r="AF7323" i="7"/>
  <c r="AF7307" i="7"/>
  <c r="AF7299" i="7"/>
  <c r="AF7291" i="7"/>
  <c r="AF7275" i="7"/>
  <c r="AF7267" i="7"/>
  <c r="AF7259" i="7"/>
  <c r="AF7243" i="7"/>
  <c r="AF7235" i="7"/>
  <c r="AF7227" i="7"/>
  <c r="AF7211" i="7"/>
  <c r="AF7203" i="7"/>
  <c r="AF7195" i="7"/>
  <c r="AF7179" i="7"/>
  <c r="AF7171" i="7"/>
  <c r="AF7163" i="7"/>
  <c r="AF7147" i="7"/>
  <c r="AF7139" i="7"/>
  <c r="AF7131" i="7"/>
  <c r="AF7115" i="7"/>
  <c r="AF7107" i="7"/>
  <c r="AF7099" i="7"/>
  <c r="AF7083" i="7"/>
  <c r="AF7075" i="7"/>
  <c r="AF7067" i="7"/>
  <c r="AF7051" i="7"/>
  <c r="AF7043" i="7"/>
  <c r="AF7035" i="7"/>
  <c r="AF7019" i="7"/>
  <c r="AF7011" i="7"/>
  <c r="AF7003" i="7"/>
  <c r="AF6987" i="7"/>
  <c r="AF6979" i="7"/>
  <c r="AF6971" i="7"/>
  <c r="AF6955" i="7"/>
  <c r="AF6947" i="7"/>
  <c r="AF6939" i="7"/>
  <c r="AF6923" i="7"/>
  <c r="AF6915" i="7"/>
  <c r="AF6907" i="7"/>
  <c r="AF6891" i="7"/>
  <c r="AF6883" i="7"/>
  <c r="AF6875" i="7"/>
  <c r="AF6859" i="7"/>
  <c r="AF6851" i="7"/>
  <c r="AF6843" i="7"/>
  <c r="AF6827" i="7"/>
  <c r="AF6819" i="7"/>
  <c r="AF6811" i="7"/>
  <c r="AF6795" i="7"/>
  <c r="AF6787" i="7"/>
  <c r="AF6779" i="7"/>
  <c r="AF6763" i="7"/>
  <c r="AF6755" i="7"/>
  <c r="AF6747" i="7"/>
  <c r="AF6731" i="7"/>
  <c r="AF6723" i="7"/>
  <c r="AF6715" i="7"/>
  <c r="AF6699" i="7"/>
  <c r="AF6691" i="7"/>
  <c r="AF6683" i="7"/>
  <c r="AF6667" i="7"/>
  <c r="AF6659" i="7"/>
  <c r="AF6651" i="7"/>
  <c r="AF6635" i="7"/>
  <c r="AF6627" i="7"/>
  <c r="AF6619" i="7"/>
  <c r="AF6603" i="7"/>
  <c r="AF6595" i="7"/>
  <c r="AF6587" i="7"/>
  <c r="AF6571" i="7"/>
  <c r="AF6563" i="7"/>
  <c r="AF6555" i="7"/>
  <c r="AF6539" i="7"/>
  <c r="AF6531" i="7"/>
  <c r="AF6523" i="7"/>
  <c r="AF6507" i="7"/>
  <c r="AF6499" i="7"/>
  <c r="AF6491" i="7"/>
  <c r="AF6475" i="7"/>
  <c r="AF6467" i="7"/>
  <c r="AF6459" i="7"/>
  <c r="AF6443" i="7"/>
  <c r="AF6435" i="7"/>
  <c r="AF6427" i="7"/>
  <c r="AF6411" i="7"/>
  <c r="AF6403" i="7"/>
  <c r="AF6395" i="7"/>
  <c r="AF6379" i="7"/>
  <c r="AF6371" i="7"/>
  <c r="AF6363" i="7"/>
  <c r="AF6347" i="7"/>
  <c r="AF6339" i="7"/>
  <c r="AF6331" i="7"/>
  <c r="AF6315" i="7"/>
  <c r="AF6307" i="7"/>
  <c r="AF6299" i="7"/>
  <c r="AF6283" i="7"/>
  <c r="AF6275" i="7"/>
  <c r="AF6267" i="7"/>
  <c r="AF6251" i="7"/>
  <c r="AF6243" i="7"/>
  <c r="AF6235" i="7"/>
  <c r="AF6219" i="7"/>
  <c r="AF6211" i="7"/>
  <c r="AF6203" i="7"/>
  <c r="AF6187" i="7"/>
  <c r="AF6179" i="7"/>
  <c r="AF6171" i="7"/>
  <c r="AF6155" i="7"/>
  <c r="AF6147" i="7"/>
  <c r="AF6139" i="7"/>
  <c r="AF6123" i="7"/>
  <c r="AF6115" i="7"/>
  <c r="AF6107" i="7"/>
  <c r="AF6091" i="7"/>
  <c r="AF6083" i="7"/>
  <c r="AF6075" i="7"/>
  <c r="AF6059" i="7"/>
  <c r="AF6051" i="7"/>
  <c r="AF6043" i="7"/>
  <c r="AF6027" i="7"/>
  <c r="AF6019" i="7"/>
  <c r="AF6011" i="7"/>
  <c r="AF5995" i="7"/>
  <c r="AF5987" i="7"/>
  <c r="AF5979" i="7"/>
  <c r="AF5963" i="7"/>
  <c r="AF5955" i="7"/>
  <c r="AF5947" i="7"/>
  <c r="AF5931" i="7"/>
  <c r="AF5923" i="7"/>
  <c r="AF5915" i="7"/>
  <c r="AF5899" i="7"/>
  <c r="AF5891" i="7"/>
  <c r="AF5883" i="7"/>
  <c r="AF5867" i="7"/>
  <c r="AF5859" i="7"/>
  <c r="AF5851" i="7"/>
  <c r="AF5835" i="7"/>
  <c r="AF5827" i="7"/>
  <c r="AF5819" i="7"/>
  <c r="AF5803" i="7"/>
  <c r="AF5795" i="7"/>
  <c r="AF5787" i="7"/>
  <c r="AF5771" i="7"/>
  <c r="AF5763" i="7"/>
  <c r="AF5755" i="7"/>
  <c r="AF5739" i="7"/>
  <c r="AF5731" i="7"/>
  <c r="AF5723" i="7"/>
  <c r="AF5707" i="7"/>
  <c r="AF5699" i="7"/>
  <c r="AF5691" i="7"/>
  <c r="AF5675" i="7"/>
  <c r="AF5667" i="7"/>
  <c r="AF5659" i="7"/>
  <c r="AF5643" i="7"/>
  <c r="AF5635" i="7"/>
  <c r="AF5627" i="7"/>
  <c r="AF5611" i="7"/>
  <c r="AF5603" i="7"/>
  <c r="AF5595" i="7"/>
  <c r="AF5579" i="7"/>
  <c r="AF5571" i="7"/>
  <c r="AF5563" i="7"/>
  <c r="AF5547" i="7"/>
  <c r="AF5539" i="7"/>
  <c r="AF5531" i="7"/>
  <c r="AF5515" i="7"/>
  <c r="AF5507" i="7"/>
  <c r="AF5499" i="7"/>
  <c r="AF5483" i="7"/>
  <c r="AF5475" i="7"/>
  <c r="AF5467" i="7"/>
  <c r="AF5451" i="7"/>
  <c r="AF5443" i="7"/>
  <c r="AF5435" i="7"/>
  <c r="AF5419" i="7"/>
  <c r="AF5411" i="7"/>
  <c r="AF5403" i="7"/>
  <c r="AF5387" i="7"/>
  <c r="AF5379" i="7"/>
  <c r="AF5371" i="7"/>
  <c r="AF5355" i="7"/>
  <c r="AF5347" i="7"/>
  <c r="AF5339" i="7"/>
  <c r="AF5323" i="7"/>
  <c r="AF5315" i="7"/>
  <c r="AF5307" i="7"/>
  <c r="AF5291" i="7"/>
  <c r="AF5283" i="7"/>
  <c r="AF5275" i="7"/>
  <c r="AF5259" i="7"/>
  <c r="AF5251" i="7"/>
  <c r="AF5243" i="7"/>
  <c r="AF5227" i="7"/>
  <c r="AF5219" i="7"/>
  <c r="AF5211" i="7"/>
  <c r="AF5195" i="7"/>
  <c r="AF5187" i="7"/>
  <c r="AF5179" i="7"/>
  <c r="AF5163" i="7"/>
  <c r="AF5155" i="7"/>
  <c r="AF5147" i="7"/>
  <c r="AF5131" i="7"/>
  <c r="AF5123" i="7"/>
  <c r="AF5115" i="7"/>
  <c r="AF5099" i="7"/>
  <c r="AF5091" i="7"/>
  <c r="AF5083" i="7"/>
  <c r="AF5067" i="7"/>
  <c r="AF5059" i="7"/>
  <c r="AF5051" i="7"/>
  <c r="AF5035" i="7"/>
  <c r="AF5027" i="7"/>
  <c r="AF5019" i="7"/>
  <c r="AF5003" i="7"/>
  <c r="AF4995" i="7"/>
  <c r="AF4987" i="7"/>
  <c r="AF4971" i="7"/>
  <c r="AF4963" i="7"/>
  <c r="AF4955" i="7"/>
  <c r="AF4939" i="7"/>
  <c r="AF4931" i="7"/>
  <c r="AF4923" i="7"/>
  <c r="AF4907" i="7"/>
  <c r="AF4899" i="7"/>
  <c r="AF4891" i="7"/>
  <c r="AF4875" i="7"/>
  <c r="AF4867" i="7"/>
  <c r="AF4859" i="7"/>
  <c r="AF4843" i="7"/>
  <c r="AF4835" i="7"/>
  <c r="AF4827" i="7"/>
  <c r="AF4811" i="7"/>
  <c r="AF4803" i="7"/>
  <c r="AF4795" i="7"/>
  <c r="AF4779" i="7"/>
  <c r="AF4771" i="7"/>
  <c r="AF4763" i="7"/>
  <c r="AF4747" i="7"/>
  <c r="AF4739" i="7"/>
  <c r="AF4731" i="7"/>
  <c r="AF4715" i="7"/>
  <c r="AF4707" i="7"/>
  <c r="AF4699" i="7"/>
  <c r="AF4683" i="7"/>
  <c r="AF4675" i="7"/>
  <c r="AF4667" i="7"/>
  <c r="AF4651" i="7"/>
  <c r="AF4643" i="7"/>
  <c r="AF4635" i="7"/>
  <c r="AF4619" i="7"/>
  <c r="AF4611" i="7"/>
  <c r="AF4603" i="7"/>
  <c r="AF4587" i="7"/>
  <c r="AF4579" i="7"/>
  <c r="AF4571" i="7"/>
  <c r="AF4555" i="7"/>
  <c r="AF4547" i="7"/>
  <c r="AF4539" i="7"/>
  <c r="AF4523" i="7"/>
  <c r="AF4515" i="7"/>
  <c r="AF4507" i="7"/>
  <c r="AF4491" i="7"/>
  <c r="AF4483" i="7"/>
  <c r="AF4475" i="7"/>
  <c r="AF4460" i="7"/>
  <c r="AF4452" i="7"/>
  <c r="AF4444" i="7"/>
  <c r="AF4428" i="7"/>
  <c r="AF4420" i="7"/>
  <c r="AF4412" i="7"/>
  <c r="AF4396" i="7"/>
  <c r="AF4388" i="7"/>
  <c r="AF4380" i="7"/>
  <c r="AF4364" i="7"/>
  <c r="AF4356" i="7"/>
  <c r="AF4348" i="7"/>
  <c r="AF4332" i="7"/>
  <c r="AF4324" i="7"/>
  <c r="AF4316" i="7"/>
  <c r="AF4300" i="7"/>
  <c r="AF4292" i="7"/>
  <c r="AF4284" i="7"/>
  <c r="AF4268" i="7"/>
  <c r="AF4260" i="7"/>
  <c r="AF4252" i="7"/>
  <c r="AF4237" i="7"/>
  <c r="AF4229" i="7"/>
  <c r="AF4213" i="7"/>
  <c r="AF4197" i="7"/>
  <c r="AF4173" i="7"/>
  <c r="AF4165" i="7"/>
  <c r="AF4141" i="7"/>
  <c r="AF4133" i="7"/>
  <c r="AF4101" i="7"/>
  <c r="AF4069" i="7"/>
  <c r="AF4053" i="7"/>
  <c r="AF4045" i="7"/>
  <c r="AF4037" i="7"/>
  <c r="AF4013" i="7"/>
  <c r="AF4005" i="7"/>
  <c r="AF3973" i="7"/>
  <c r="AF3957" i="7"/>
  <c r="AF3949" i="7"/>
  <c r="AF3941" i="7"/>
  <c r="AF3917" i="7"/>
  <c r="AF3909" i="7"/>
  <c r="AF3877" i="7"/>
  <c r="AF3845" i="7"/>
  <c r="AF3821" i="7"/>
  <c r="AF3813" i="7"/>
  <c r="AF3797" i="7"/>
  <c r="AF3789" i="7"/>
  <c r="AF3781" i="7"/>
  <c r="AF3749" i="7"/>
  <c r="AF3717" i="7"/>
  <c r="AF3701" i="7"/>
  <c r="AF3693" i="7"/>
  <c r="AF3685" i="7"/>
  <c r="AF3653" i="7"/>
  <c r="AF3621" i="7"/>
  <c r="AF3597" i="7"/>
  <c r="AF3589" i="7"/>
  <c r="AF3565" i="7"/>
  <c r="AF3557" i="7"/>
  <c r="AF3541" i="7"/>
  <c r="AF3525" i="7"/>
  <c r="AF3493" i="7"/>
  <c r="AF3469" i="7"/>
  <c r="AF3461" i="7"/>
  <c r="AF3445" i="7"/>
  <c r="AF3429" i="7"/>
  <c r="AF3397" i="7"/>
  <c r="AF3373" i="7"/>
  <c r="AF3365" i="7"/>
  <c r="AF3341" i="7"/>
  <c r="AF3333" i="7"/>
  <c r="AF3301" i="7"/>
  <c r="AF3285" i="7"/>
  <c r="AF3269" i="7"/>
  <c r="AF3245" i="7"/>
  <c r="AF3237" i="7"/>
  <c r="AF3213" i="7"/>
  <c r="AF3205" i="7"/>
  <c r="AF3189" i="7"/>
  <c r="AF3173" i="7"/>
  <c r="AF3149" i="7"/>
  <c r="AF3141" i="7"/>
  <c r="AF3117" i="7"/>
  <c r="AF3109" i="7"/>
  <c r="AF3077" i="7"/>
  <c r="AF3045" i="7"/>
  <c r="AF3029" i="7"/>
  <c r="AF3021" i="7"/>
  <c r="AF3013" i="7"/>
  <c r="AF2989" i="7"/>
  <c r="AF2981" i="7"/>
  <c r="AF2949" i="7"/>
  <c r="AF2933" i="7"/>
  <c r="AF2925" i="7"/>
  <c r="AF2917" i="7"/>
  <c r="AF2893" i="7"/>
  <c r="AF2885" i="7"/>
  <c r="AF2853" i="7"/>
  <c r="AF2821" i="7"/>
  <c r="AF2797" i="7"/>
  <c r="AF2789" i="7"/>
  <c r="AF2773" i="7"/>
  <c r="AF2765" i="7"/>
  <c r="AF2757" i="7"/>
  <c r="AF2725" i="7"/>
  <c r="AF2693" i="7"/>
  <c r="AF2677" i="7"/>
  <c r="AF2669" i="7"/>
  <c r="AF2661" i="7"/>
  <c r="AF2629" i="7"/>
  <c r="AF2597" i="7"/>
  <c r="AF2573" i="7"/>
  <c r="AF2565" i="7"/>
  <c r="AF2541" i="7"/>
  <c r="AF2533" i="7"/>
  <c r="AF2517" i="7"/>
  <c r="AF2501" i="7"/>
  <c r="AF2469" i="7"/>
  <c r="AF2445" i="7"/>
  <c r="AF2437" i="7"/>
  <c r="AF2421" i="7"/>
  <c r="AF2405" i="7"/>
  <c r="AF2373" i="7"/>
  <c r="AF2349" i="7"/>
  <c r="AF2341" i="7"/>
  <c r="AF2317" i="7"/>
  <c r="AF2309" i="7"/>
  <c r="AF2277" i="7"/>
  <c r="AF2261" i="7"/>
  <c r="AF2245" i="7"/>
  <c r="AF2221" i="7"/>
  <c r="AF2213" i="7"/>
  <c r="AF2189" i="7"/>
  <c r="AF2181" i="7"/>
  <c r="AF2165" i="7"/>
  <c r="AF2149" i="7"/>
  <c r="AF2125" i="7"/>
  <c r="AF2117" i="7"/>
  <c r="AF2093" i="7"/>
  <c r="AF2085" i="7"/>
  <c r="AF311" i="7"/>
  <c r="AF303" i="7"/>
  <c r="AF279" i="7"/>
  <c r="AF271" i="7"/>
  <c r="AF255" i="7"/>
  <c r="AF248" i="7"/>
  <c r="AF240" i="7"/>
  <c r="AF232" i="7"/>
  <c r="AF216" i="7"/>
  <c r="AF208" i="7"/>
  <c r="AF200" i="7"/>
  <c r="AF193" i="7"/>
  <c r="AF185" i="7"/>
  <c r="AF177" i="7"/>
  <c r="AF169" i="7"/>
  <c r="AF161" i="7"/>
  <c r="AF153" i="7"/>
  <c r="AF145" i="7"/>
  <c r="AF137" i="7"/>
  <c r="AF129" i="7"/>
  <c r="AF121" i="7"/>
  <c r="AF113" i="7"/>
  <c r="AF105" i="7"/>
  <c r="AF97" i="7"/>
  <c r="AF89" i="7"/>
  <c r="AF81" i="7"/>
  <c r="AF74" i="7"/>
  <c r="AF66" i="7"/>
  <c r="AF58" i="7"/>
  <c r="AF50" i="7"/>
  <c r="AF42" i="7"/>
  <c r="AF34" i="7"/>
  <c r="AF26" i="7"/>
  <c r="AF18" i="7"/>
  <c r="AF10" i="7"/>
  <c r="AF2074" i="7"/>
  <c r="AF2066" i="7"/>
  <c r="AF2058" i="7"/>
  <c r="AF2050" i="7"/>
  <c r="AF2042" i="7"/>
  <c r="AF2034" i="7"/>
  <c r="AF2026" i="7"/>
  <c r="AF2018" i="7"/>
  <c r="AF2010" i="7"/>
  <c r="AF2002" i="7"/>
  <c r="AF1994" i="7"/>
  <c r="AF1986" i="7"/>
  <c r="AF1978" i="7"/>
  <c r="AF1970" i="7"/>
  <c r="AF1962" i="7"/>
  <c r="AF1954" i="7"/>
  <c r="AF1946" i="7"/>
  <c r="AF1938" i="7"/>
  <c r="AF1930" i="7"/>
  <c r="AF1922" i="7"/>
  <c r="AF1914" i="7"/>
  <c r="AF1906" i="7"/>
  <c r="AF1898" i="7"/>
  <c r="AF1890" i="7"/>
  <c r="AF1882" i="7"/>
  <c r="AF1874" i="7"/>
  <c r="AF1866" i="7"/>
  <c r="AF1858" i="7"/>
  <c r="AF1850" i="7"/>
  <c r="AF1842" i="7"/>
  <c r="AF1834" i="7"/>
  <c r="AF1826" i="7"/>
  <c r="AF1818" i="7"/>
  <c r="AF1810" i="7"/>
  <c r="AF1802" i="7"/>
  <c r="AF1794" i="7"/>
  <c r="AF1786" i="7"/>
  <c r="AF1778" i="7"/>
  <c r="AF1770" i="7"/>
  <c r="AF1762" i="7"/>
  <c r="AF1754" i="7"/>
  <c r="AF1746" i="7"/>
  <c r="AF1738" i="7"/>
  <c r="AF1730" i="7"/>
  <c r="AF1722" i="7"/>
  <c r="AF1714" i="7"/>
  <c r="AF1706" i="7"/>
  <c r="AF1698" i="7"/>
  <c r="AF1690" i="7"/>
  <c r="AF1682" i="7"/>
  <c r="AF1674" i="7"/>
  <c r="AF1666" i="7"/>
  <c r="AF1658" i="7"/>
  <c r="AF1650" i="7"/>
  <c r="AF1642" i="7"/>
  <c r="AF1634" i="7"/>
  <c r="AF1626" i="7"/>
  <c r="AF1618" i="7"/>
  <c r="AF1611" i="7"/>
  <c r="AF1603" i="7"/>
  <c r="AF1595" i="7"/>
  <c r="AF1579" i="7"/>
  <c r="AF1571" i="7"/>
  <c r="AF1563" i="7"/>
  <c r="AF1547" i="7"/>
  <c r="AF1539" i="7"/>
  <c r="AF1531" i="7"/>
  <c r="AF1515" i="7"/>
  <c r="AF1507" i="7"/>
  <c r="AF1499" i="7"/>
  <c r="AF1483" i="7"/>
  <c r="AF1475" i="7"/>
  <c r="AF1467" i="7"/>
  <c r="AF1451" i="7"/>
  <c r="AF1443" i="7"/>
  <c r="AF1435" i="7"/>
  <c r="AF1419" i="7"/>
  <c r="AF1411" i="7"/>
  <c r="AF1403" i="7"/>
  <c r="AF1387" i="7"/>
  <c r="AF1379" i="7"/>
  <c r="AF1371" i="7"/>
  <c r="AF1355" i="7"/>
  <c r="AF1347" i="7"/>
  <c r="AF1339" i="7"/>
  <c r="AF1323" i="7"/>
  <c r="AF1315" i="7"/>
  <c r="AF1307" i="7"/>
  <c r="AF1291" i="7"/>
  <c r="AF1283" i="7"/>
  <c r="AF1275" i="7"/>
  <c r="AF1259" i="7"/>
  <c r="AF1251" i="7"/>
  <c r="AF1243" i="7"/>
  <c r="AF1227" i="7"/>
  <c r="AF1219" i="7"/>
  <c r="AF1211" i="7"/>
  <c r="AF1195" i="7"/>
  <c r="AF1187" i="7"/>
  <c r="AF1179" i="7"/>
  <c r="AF1163" i="7"/>
  <c r="AF1155" i="7"/>
  <c r="AF1147" i="7"/>
  <c r="AF1131" i="7"/>
  <c r="AF1123" i="7"/>
  <c r="AF1115" i="7"/>
  <c r="AF1099" i="7"/>
  <c r="AF1091" i="7"/>
  <c r="AF1083" i="7"/>
  <c r="AF1067" i="7"/>
  <c r="AF1059" i="7"/>
  <c r="AF1051" i="7"/>
  <c r="AF1035" i="7"/>
  <c r="AF1027" i="7"/>
  <c r="AF1019" i="7"/>
  <c r="AF1003" i="7"/>
  <c r="AF995" i="7"/>
  <c r="AF987" i="7"/>
  <c r="AF971" i="7"/>
  <c r="AF963" i="7"/>
  <c r="AF955" i="7"/>
  <c r="AF939" i="7"/>
  <c r="AF931" i="7"/>
  <c r="AF923" i="7"/>
  <c r="AF907" i="7"/>
  <c r="AF899" i="7"/>
  <c r="AF891" i="7"/>
  <c r="AF875" i="7"/>
  <c r="AF867" i="7"/>
  <c r="AF859" i="7"/>
  <c r="AF843" i="7"/>
  <c r="AF835" i="7"/>
  <c r="AF827" i="7"/>
  <c r="AF811" i="7"/>
  <c r="AF803" i="7"/>
  <c r="AF795" i="7"/>
  <c r="AF779" i="7"/>
  <c r="AF771" i="7"/>
  <c r="AF764" i="7"/>
  <c r="AF748" i="7"/>
  <c r="AF741" i="7"/>
  <c r="AF717" i="7"/>
  <c r="AF709" i="7"/>
  <c r="AF685" i="7"/>
  <c r="AF677" i="7"/>
  <c r="AF645" i="7"/>
  <c r="AF613" i="7"/>
  <c r="AF589" i="7"/>
  <c r="AF581" i="7"/>
  <c r="AF557" i="7"/>
  <c r="AF549" i="7"/>
  <c r="AF517" i="7"/>
  <c r="AF485" i="7"/>
  <c r="AF461" i="7"/>
  <c r="AF453" i="7"/>
  <c r="AF429" i="7"/>
  <c r="AF421" i="7"/>
  <c r="AF389" i="7"/>
  <c r="AF357" i="7"/>
  <c r="AF342" i="7"/>
  <c r="AF334" i="7"/>
  <c r="AF326" i="7"/>
  <c r="AF318" i="7"/>
  <c r="AF310" i="7"/>
  <c r="AF302" i="7"/>
  <c r="AF294" i="7"/>
  <c r="AF286" i="7"/>
  <c r="AF278" i="7"/>
  <c r="AF270" i="7"/>
  <c r="AF262" i="7"/>
  <c r="AF254" i="7"/>
  <c r="AF247" i="7"/>
  <c r="AF239" i="7"/>
  <c r="AF215" i="7"/>
  <c r="AF207" i="7"/>
  <c r="AF192" i="7"/>
  <c r="AF184" i="7"/>
  <c r="AF176" i="7"/>
  <c r="AF168" i="7"/>
  <c r="AF152" i="7"/>
  <c r="AF144" i="7"/>
  <c r="AF136" i="7"/>
  <c r="AF128" i="7"/>
  <c r="AF120" i="7"/>
  <c r="AF112" i="7"/>
  <c r="AF104" i="7"/>
  <c r="AF88" i="7"/>
  <c r="AF80" i="7"/>
  <c r="AF73" i="7"/>
  <c r="AF65" i="7"/>
  <c r="AF57" i="7"/>
  <c r="AF49" i="7"/>
  <c r="AF41" i="7"/>
  <c r="AF33" i="7"/>
  <c r="AF25" i="7"/>
  <c r="AF17" i="7"/>
  <c r="AF9" i="7"/>
  <c r="AF2073" i="7"/>
  <c r="AF2065" i="7"/>
  <c r="AF2057" i="7"/>
  <c r="AF2049" i="7"/>
  <c r="AF2041" i="7"/>
  <c r="AF2033" i="7"/>
  <c r="AF2025" i="7"/>
  <c r="AF2017" i="7"/>
  <c r="AF2009" i="7"/>
  <c r="AF2001" i="7"/>
  <c r="AF1993" i="7"/>
  <c r="AF1985" i="7"/>
  <c r="AF1977" i="7"/>
  <c r="AF1969" i="7"/>
  <c r="AF1961" i="7"/>
  <c r="AF1953" i="7"/>
  <c r="AF1945" i="7"/>
  <c r="AF1937" i="7"/>
  <c r="AF1929" i="7"/>
  <c r="AF1921" i="7"/>
  <c r="AF1913" i="7"/>
  <c r="AF1905" i="7"/>
  <c r="AF1897" i="7"/>
  <c r="AF1889" i="7"/>
  <c r="AF1881" i="7"/>
  <c r="AF1873" i="7"/>
  <c r="AF1865" i="7"/>
  <c r="AF1857" i="7"/>
  <c r="AF1849" i="7"/>
  <c r="AF1841" i="7"/>
  <c r="AF1833" i="7"/>
  <c r="AF1825" i="7"/>
  <c r="AF1817" i="7"/>
  <c r="AF1809" i="7"/>
  <c r="AF1801" i="7"/>
  <c r="AF1793" i="7"/>
  <c r="AF1785" i="7"/>
  <c r="AF1777" i="7"/>
  <c r="AF1769" i="7"/>
  <c r="AF1761" i="7"/>
  <c r="AF1753" i="7"/>
  <c r="AF1745" i="7"/>
  <c r="AF1737" i="7"/>
  <c r="AF1729" i="7"/>
  <c r="AF1721" i="7"/>
  <c r="AF1713" i="7"/>
  <c r="AF1705" i="7"/>
  <c r="AF1697" i="7"/>
  <c r="AF1689" i="7"/>
  <c r="AF1681" i="7"/>
  <c r="AF1673" i="7"/>
  <c r="AF1665" i="7"/>
  <c r="AF1657" i="7"/>
  <c r="AF1649" i="7"/>
  <c r="AF1641" i="7"/>
  <c r="AF1633" i="7"/>
  <c r="AF1625" i="7"/>
  <c r="AF1617" i="7"/>
  <c r="AF1610" i="7"/>
  <c r="AF1602" i="7"/>
  <c r="AF1594" i="7"/>
  <c r="AF1586" i="7"/>
  <c r="AF1578" i="7"/>
  <c r="AF1570" i="7"/>
  <c r="AF1562" i="7"/>
  <c r="AF1554" i="7"/>
  <c r="AF1546" i="7"/>
  <c r="AF1538" i="7"/>
  <c r="AF1530" i="7"/>
  <c r="AF1522" i="7"/>
  <c r="AF1514" i="7"/>
  <c r="AF1506" i="7"/>
  <c r="AF1498" i="7"/>
  <c r="AF1490" i="7"/>
  <c r="AF1482" i="7"/>
  <c r="AF1474" i="7"/>
  <c r="AF1466" i="7"/>
  <c r="AF1458" i="7"/>
  <c r="AF1450" i="7"/>
  <c r="AF1442" i="7"/>
  <c r="AF1434" i="7"/>
  <c r="AF1426" i="7"/>
  <c r="AF1418" i="7"/>
  <c r="AF1410" i="7"/>
  <c r="AF1402" i="7"/>
  <c r="AF1394" i="7"/>
  <c r="AF1386" i="7"/>
  <c r="AF1378" i="7"/>
  <c r="AF1370" i="7"/>
  <c r="AF1362" i="7"/>
  <c r="AF1354" i="7"/>
  <c r="AF1346" i="7"/>
  <c r="AF1338" i="7"/>
  <c r="AF1330" i="7"/>
  <c r="AF1322" i="7"/>
  <c r="AF1314" i="7"/>
  <c r="AF1306" i="7"/>
  <c r="AF1298" i="7"/>
  <c r="AF1290" i="7"/>
  <c r="AF1282" i="7"/>
  <c r="AF1274" i="7"/>
  <c r="AF1266" i="7"/>
  <c r="AF1258" i="7"/>
  <c r="AF1250" i="7"/>
  <c r="AF1242" i="7"/>
  <c r="AF1234" i="7"/>
  <c r="AF1226" i="7"/>
  <c r="AF1218" i="7"/>
  <c r="AF1210" i="7"/>
  <c r="AF1202" i="7"/>
  <c r="AF1194" i="7"/>
  <c r="AF1186" i="7"/>
  <c r="AF1178" i="7"/>
  <c r="AF1170" i="7"/>
  <c r="AF1162" i="7"/>
  <c r="AF1154" i="7"/>
  <c r="AF1146" i="7"/>
  <c r="AF1138" i="7"/>
  <c r="AF1130" i="7"/>
  <c r="AF1122" i="7"/>
  <c r="AF1114" i="7"/>
  <c r="AF1106" i="7"/>
  <c r="AF1098" i="7"/>
  <c r="AF1090" i="7"/>
  <c r="AF1082" i="7"/>
  <c r="AF1074" i="7"/>
  <c r="AF1066" i="7"/>
  <c r="AF1058" i="7"/>
  <c r="AF1050" i="7"/>
  <c r="AF1042" i="7"/>
  <c r="AF1034" i="7"/>
  <c r="AF1026" i="7"/>
  <c r="AF1018" i="7"/>
  <c r="AF1010" i="7"/>
  <c r="AF1002" i="7"/>
  <c r="AF994" i="7"/>
  <c r="AF986" i="7"/>
  <c r="AF978" i="7"/>
  <c r="AF970" i="7"/>
  <c r="AF962" i="7"/>
  <c r="AF954" i="7"/>
  <c r="AF946" i="7"/>
  <c r="AF938" i="7"/>
  <c r="AF930" i="7"/>
  <c r="AF922" i="7"/>
  <c r="AF914" i="7"/>
  <c r="AF906" i="7"/>
  <c r="AF898" i="7"/>
  <c r="AF890" i="7"/>
  <c r="AF882" i="7"/>
  <c r="AF874" i="7"/>
  <c r="AF866" i="7"/>
  <c r="AF858" i="7"/>
  <c r="AF850" i="7"/>
  <c r="AF842" i="7"/>
  <c r="AF834" i="7"/>
  <c r="AF826" i="7"/>
  <c r="AF818" i="7"/>
  <c r="AF810" i="7"/>
  <c r="AF802" i="7"/>
  <c r="AF794" i="7"/>
  <c r="AF786" i="7"/>
  <c r="AF778" i="7"/>
  <c r="AF763" i="7"/>
  <c r="AF747" i="7"/>
  <c r="AF740" i="7"/>
  <c r="AF732" i="7"/>
  <c r="AF716" i="7"/>
  <c r="AF708" i="7"/>
  <c r="AF700" i="7"/>
  <c r="AF684" i="7"/>
  <c r="AF676" i="7"/>
  <c r="AF668" i="7"/>
  <c r="AF652" i="7"/>
  <c r="AF644" i="7"/>
  <c r="AF636" i="7"/>
  <c r="AF620" i="7"/>
  <c r="AF612" i="7"/>
  <c r="AF604" i="7"/>
  <c r="AF588" i="7"/>
  <c r="AF580" i="7"/>
  <c r="AF572" i="7"/>
  <c r="AF556" i="7"/>
  <c r="AF548" i="7"/>
  <c r="AF540" i="7"/>
  <c r="AF524" i="7"/>
  <c r="AF516" i="7"/>
  <c r="AF508" i="7"/>
  <c r="AF492" i="7"/>
  <c r="AF484" i="7"/>
  <c r="AF476" i="7"/>
  <c r="AF460" i="7"/>
  <c r="AF452" i="7"/>
  <c r="AF444" i="7"/>
  <c r="AF428" i="7"/>
  <c r="AF420" i="7"/>
  <c r="AF412" i="7"/>
  <c r="AF396" i="7"/>
  <c r="AF388" i="7"/>
  <c r="AF380" i="7"/>
  <c r="AF364" i="7"/>
  <c r="AF356" i="7"/>
  <c r="AF333" i="7"/>
  <c r="AF325" i="7"/>
  <c r="AF293" i="7"/>
  <c r="AF261" i="7"/>
  <c r="AF246" i="7"/>
  <c r="AF238" i="7"/>
  <c r="AF230" i="7"/>
  <c r="AF222" i="7"/>
  <c r="AF214" i="7"/>
  <c r="AF206" i="7"/>
  <c r="AF183" i="7"/>
  <c r="AF175" i="7"/>
  <c r="AF159" i="7"/>
  <c r="AF151" i="7"/>
  <c r="AF143" i="7"/>
  <c r="AF119" i="7"/>
  <c r="AF111" i="7"/>
  <c r="AF95" i="7"/>
  <c r="AF87" i="7"/>
  <c r="AF79" i="7"/>
  <c r="AF72" i="7"/>
  <c r="AF64" i="7"/>
  <c r="AF56" i="7"/>
  <c r="AF48" i="7"/>
  <c r="AF40" i="7"/>
  <c r="AF32" i="7"/>
  <c r="AF24" i="7"/>
  <c r="AF16" i="7"/>
  <c r="AF8" i="7"/>
  <c r="AF2072" i="7"/>
  <c r="AF2064" i="7"/>
  <c r="AF2056" i="7"/>
  <c r="AF2048" i="7"/>
  <c r="AF2040" i="7"/>
  <c r="AF2032" i="7"/>
  <c r="AF2024" i="7"/>
  <c r="AF2016" i="7"/>
  <c r="AF2008" i="7"/>
  <c r="AF2000" i="7"/>
  <c r="AF1992" i="7"/>
  <c r="AF1984" i="7"/>
  <c r="AF1976" i="7"/>
  <c r="AF1968" i="7"/>
  <c r="AF1960" i="7"/>
  <c r="AF1952" i="7"/>
  <c r="AF1944" i="7"/>
  <c r="AF1936" i="7"/>
  <c r="AF1928" i="7"/>
  <c r="AF1920" i="7"/>
  <c r="AF1912" i="7"/>
  <c r="AF1904" i="7"/>
  <c r="AF1896" i="7"/>
  <c r="AF1888" i="7"/>
  <c r="AF1880" i="7"/>
  <c r="AF1872" i="7"/>
  <c r="AF1864" i="7"/>
  <c r="AF1856" i="7"/>
  <c r="AF1848" i="7"/>
  <c r="AF1840" i="7"/>
  <c r="AF1832" i="7"/>
  <c r="AF1824" i="7"/>
  <c r="AF1816" i="7"/>
  <c r="AF1808" i="7"/>
  <c r="AF1800" i="7"/>
  <c r="AF1792" i="7"/>
  <c r="AF1784" i="7"/>
  <c r="AF1776" i="7"/>
  <c r="AF1768" i="7"/>
  <c r="AF1760" i="7"/>
  <c r="AF1752" i="7"/>
  <c r="AF1744" i="7"/>
  <c r="AF1736" i="7"/>
  <c r="AF1728" i="7"/>
  <c r="AF1720" i="7"/>
  <c r="AF1712" i="7"/>
  <c r="AF1704" i="7"/>
  <c r="AF1696" i="7"/>
  <c r="AF1688" i="7"/>
  <c r="AF1680" i="7"/>
  <c r="AF1672" i="7"/>
  <c r="AF1664" i="7"/>
  <c r="AF1656" i="7"/>
  <c r="AF1648" i="7"/>
  <c r="AF1640" i="7"/>
  <c r="AF1632" i="7"/>
  <c r="AF1624" i="7"/>
  <c r="AF1616" i="7"/>
  <c r="AF1609" i="7"/>
  <c r="AF1601" i="7"/>
  <c r="AF1593" i="7"/>
  <c r="AF1585" i="7"/>
  <c r="AF1577" i="7"/>
  <c r="AF1569" i="7"/>
  <c r="AF1561" i="7"/>
  <c r="AF1553" i="7"/>
  <c r="AF1545" i="7"/>
  <c r="AF1537" i="7"/>
  <c r="AF1529" i="7"/>
  <c r="AF1521" i="7"/>
  <c r="AF1513" i="7"/>
  <c r="AF1505" i="7"/>
  <c r="AF1497" i="7"/>
  <c r="AF1489" i="7"/>
  <c r="AF1481" i="7"/>
  <c r="AF1473" i="7"/>
  <c r="AF1465" i="7"/>
  <c r="AF1457" i="7"/>
  <c r="AF1449" i="7"/>
  <c r="AF1441" i="7"/>
  <c r="AF1433" i="7"/>
  <c r="AF1425" i="7"/>
  <c r="AF1417" i="7"/>
  <c r="AF1409" i="7"/>
  <c r="AF1401" i="7"/>
  <c r="AF1393" i="7"/>
  <c r="AF1385" i="7"/>
  <c r="AF1377" i="7"/>
  <c r="AF1369" i="7"/>
  <c r="AF1361" i="7"/>
  <c r="AF1353" i="7"/>
  <c r="AF1345" i="7"/>
  <c r="AF1337" i="7"/>
  <c r="AF1329" i="7"/>
  <c r="AF1321" i="7"/>
  <c r="AF1313" i="7"/>
  <c r="AF1305" i="7"/>
  <c r="AF1297" i="7"/>
  <c r="AF1289" i="7"/>
  <c r="AF1281" i="7"/>
  <c r="AF1273" i="7"/>
  <c r="AF1265" i="7"/>
  <c r="AF1257" i="7"/>
  <c r="AF1249" i="7"/>
  <c r="AF1241" i="7"/>
  <c r="AF1233" i="7"/>
  <c r="AF1225" i="7"/>
  <c r="AF1217" i="7"/>
  <c r="AF1209" i="7"/>
  <c r="AF1201" i="7"/>
  <c r="AF1193" i="7"/>
  <c r="AF1185" i="7"/>
  <c r="AF1177" i="7"/>
  <c r="AF1169" i="7"/>
  <c r="AF1161" i="7"/>
  <c r="AF1153" i="7"/>
  <c r="AF1145" i="7"/>
  <c r="AF1137" i="7"/>
  <c r="AF1129" i="7"/>
  <c r="AF1121" i="7"/>
  <c r="AF1113" i="7"/>
  <c r="AF1105" i="7"/>
  <c r="AF1097" i="7"/>
  <c r="AF1089" i="7"/>
  <c r="AF1081" i="7"/>
  <c r="AF1073" i="7"/>
  <c r="AF1065" i="7"/>
  <c r="AF1057" i="7"/>
  <c r="AF1049" i="7"/>
  <c r="AF1041" i="7"/>
  <c r="AF1033" i="7"/>
  <c r="AF1025" i="7"/>
  <c r="AF1017" i="7"/>
  <c r="AF1009" i="7"/>
  <c r="AF1001" i="7"/>
  <c r="AF993" i="7"/>
  <c r="AF985" i="7"/>
  <c r="AF977" i="7"/>
  <c r="AF969" i="7"/>
  <c r="AF961" i="7"/>
  <c r="AF953" i="7"/>
  <c r="AF945" i="7"/>
  <c r="AF937" i="7"/>
  <c r="AF929" i="7"/>
  <c r="AF921" i="7"/>
  <c r="AF913" i="7"/>
  <c r="AF905" i="7"/>
  <c r="AF897" i="7"/>
  <c r="AF889" i="7"/>
  <c r="AF881" i="7"/>
  <c r="AF873" i="7"/>
  <c r="AF865" i="7"/>
  <c r="AF857" i="7"/>
  <c r="AF849" i="7"/>
  <c r="AF841" i="7"/>
  <c r="AF833" i="7"/>
  <c r="AF825" i="7"/>
  <c r="AF817" i="7"/>
  <c r="AF809" i="7"/>
  <c r="AF801" i="7"/>
  <c r="AF793" i="7"/>
  <c r="AF785" i="7"/>
  <c r="AF777" i="7"/>
  <c r="AF762" i="7"/>
  <c r="AF754" i="7"/>
  <c r="AF739" i="7"/>
  <c r="AF731" i="7"/>
  <c r="AF715" i="7"/>
  <c r="AF707" i="7"/>
  <c r="AF699" i="7"/>
  <c r="AF683" i="7"/>
  <c r="AF675" i="7"/>
  <c r="AF667" i="7"/>
  <c r="AF651" i="7"/>
  <c r="AF643" i="7"/>
  <c r="AF635" i="7"/>
  <c r="AF619" i="7"/>
  <c r="AF611" i="7"/>
  <c r="AF603" i="7"/>
  <c r="AF587" i="7"/>
  <c r="AF579" i="7"/>
  <c r="AF571" i="7"/>
  <c r="AF555" i="7"/>
  <c r="AF547" i="7"/>
  <c r="AF539" i="7"/>
  <c r="AF523" i="7"/>
  <c r="AF515" i="7"/>
  <c r="AF507" i="7"/>
  <c r="AF491" i="7"/>
  <c r="AF483" i="7"/>
  <c r="AF475" i="7"/>
  <c r="AF459" i="7"/>
  <c r="AF451" i="7"/>
  <c r="AF443" i="7"/>
  <c r="AF427" i="7"/>
  <c r="AF419" i="7"/>
  <c r="AF411" i="7"/>
  <c r="AF395" i="7"/>
  <c r="AF387" i="7"/>
  <c r="AF379" i="7"/>
  <c r="AF363" i="7"/>
  <c r="AF355" i="7"/>
  <c r="AF332" i="7"/>
  <c r="AF324" i="7"/>
  <c r="AF316" i="7"/>
  <c r="AF300" i="7"/>
  <c r="AF292" i="7"/>
  <c r="AF284" i="7"/>
  <c r="AF268" i="7"/>
  <c r="AF260" i="7"/>
  <c r="AF252" i="7"/>
  <c r="AF237" i="7"/>
  <c r="AF229" i="7"/>
  <c r="AF221" i="7"/>
  <c r="AF198" i="7"/>
  <c r="AF190" i="7"/>
  <c r="AF182" i="7"/>
  <c r="AF174" i="7"/>
  <c r="AF166" i="7"/>
  <c r="AF158" i="7"/>
  <c r="AF150" i="7"/>
  <c r="AF142" i="7"/>
  <c r="AF134" i="7"/>
  <c r="AF126" i="7"/>
  <c r="AF118" i="7"/>
  <c r="AF110" i="7"/>
  <c r="AF102" i="7"/>
  <c r="AF94" i="7"/>
  <c r="AF86" i="7"/>
  <c r="AF78" i="7"/>
  <c r="AF55" i="7"/>
  <c r="AF47" i="7"/>
  <c r="AF31" i="7"/>
  <c r="AF23" i="7"/>
  <c r="AF15" i="7"/>
  <c r="AF2071" i="7"/>
  <c r="AF2063" i="7"/>
  <c r="AF2047" i="7"/>
  <c r="AF2039" i="7"/>
  <c r="AF2031" i="7"/>
  <c r="AF2015" i="7"/>
  <c r="AF2007" i="7"/>
  <c r="AF1999" i="7"/>
  <c r="AF1983" i="7"/>
  <c r="AF1975" i="7"/>
  <c r="AF1967" i="7"/>
  <c r="AF1951" i="7"/>
  <c r="AF1943" i="7"/>
  <c r="AF1935" i="7"/>
  <c r="AF1919" i="7"/>
  <c r="AF1911" i="7"/>
  <c r="AF1903" i="7"/>
  <c r="AF1887" i="7"/>
  <c r="AF1879" i="7"/>
  <c r="AF1871" i="7"/>
  <c r="AF1855" i="7"/>
  <c r="AF1847" i="7"/>
  <c r="AF1839" i="7"/>
  <c r="AF1823" i="7"/>
  <c r="AF1815" i="7"/>
  <c r="AF1807" i="7"/>
  <c r="AF1791" i="7"/>
  <c r="AF1783" i="7"/>
  <c r="AF1775" i="7"/>
  <c r="AF1759" i="7"/>
  <c r="AF1751" i="7"/>
  <c r="AF1743" i="7"/>
  <c r="AF1727" i="7"/>
  <c r="AF1719" i="7"/>
  <c r="AF1711" i="7"/>
  <c r="AF1695" i="7"/>
  <c r="AF1687" i="7"/>
  <c r="AF1679" i="7"/>
  <c r="AF1663" i="7"/>
  <c r="AF1655" i="7"/>
  <c r="AF1647" i="7"/>
  <c r="AF1631" i="7"/>
  <c r="AF1623" i="7"/>
  <c r="AF1615" i="7"/>
  <c r="AF1608" i="7"/>
  <c r="AF1600" i="7"/>
  <c r="AF1592" i="7"/>
  <c r="AF1584" i="7"/>
  <c r="AF1576" i="7"/>
  <c r="AF1568" i="7"/>
  <c r="AF1560" i="7"/>
  <c r="AF1552" i="7"/>
  <c r="AF1544" i="7"/>
  <c r="AF1536" i="7"/>
  <c r="AF1528" i="7"/>
  <c r="AF1520" i="7"/>
  <c r="AF1512" i="7"/>
  <c r="AF1504" i="7"/>
  <c r="AF1496" i="7"/>
  <c r="AF1488" i="7"/>
  <c r="AF1480" i="7"/>
  <c r="AF1472" i="7"/>
  <c r="AF1464" i="7"/>
  <c r="AF1456" i="7"/>
  <c r="AF1448" i="7"/>
  <c r="AF1440" i="7"/>
  <c r="AF1432" i="7"/>
  <c r="AF1424" i="7"/>
  <c r="AF1416" i="7"/>
  <c r="AF1408" i="7"/>
  <c r="AF1400" i="7"/>
  <c r="AF1392" i="7"/>
  <c r="AF1384" i="7"/>
  <c r="AF1376" i="7"/>
  <c r="AF1368" i="7"/>
  <c r="AF1360" i="7"/>
  <c r="AF1352" i="7"/>
  <c r="AF1344" i="7"/>
  <c r="AF1336" i="7"/>
  <c r="AF1328" i="7"/>
  <c r="AF1320" i="7"/>
  <c r="AF1312" i="7"/>
  <c r="AF1304" i="7"/>
  <c r="AF1296" i="7"/>
  <c r="AF1288" i="7"/>
  <c r="AF1280" i="7"/>
  <c r="AF1272" i="7"/>
  <c r="AF1264" i="7"/>
  <c r="AF1256" i="7"/>
  <c r="AF1248" i="7"/>
  <c r="AF1240" i="7"/>
  <c r="AF1232" i="7"/>
  <c r="AF1224" i="7"/>
  <c r="AF1216" i="7"/>
  <c r="AF1208" i="7"/>
  <c r="AF1200" i="7"/>
  <c r="AF1192" i="7"/>
  <c r="AF1184" i="7"/>
  <c r="AF1176" i="7"/>
  <c r="AF1168" i="7"/>
  <c r="AF1160" i="7"/>
  <c r="AF1152" i="7"/>
  <c r="AF1144" i="7"/>
  <c r="AF1136" i="7"/>
  <c r="AF1128" i="7"/>
  <c r="AF1120" i="7"/>
  <c r="AF1112" i="7"/>
  <c r="AF1104" i="7"/>
  <c r="AF1096" i="7"/>
  <c r="AF1088" i="7"/>
  <c r="AF1080" i="7"/>
  <c r="AF1072" i="7"/>
  <c r="AF1064" i="7"/>
  <c r="AF1056" i="7"/>
  <c r="AF1048" i="7"/>
  <c r="AF1040" i="7"/>
  <c r="AF1032" i="7"/>
  <c r="AF1024" i="7"/>
  <c r="AF1016" i="7"/>
  <c r="AF1008" i="7"/>
  <c r="AF1000" i="7"/>
  <c r="AF992" i="7"/>
  <c r="AF984" i="7"/>
  <c r="AF976" i="7"/>
  <c r="AF968" i="7"/>
  <c r="AF960" i="7"/>
  <c r="AF952" i="7"/>
  <c r="AF944" i="7"/>
  <c r="AF936" i="7"/>
  <c r="AF928" i="7"/>
  <c r="AF920" i="7"/>
  <c r="AF912" i="7"/>
  <c r="AF904" i="7"/>
  <c r="AF896" i="7"/>
  <c r="AF888" i="7"/>
  <c r="AF880" i="7"/>
  <c r="AF872" i="7"/>
  <c r="AF864" i="7"/>
  <c r="AF856" i="7"/>
  <c r="AF848" i="7"/>
  <c r="AF840" i="7"/>
  <c r="AF832" i="7"/>
  <c r="AF824" i="7"/>
  <c r="AF816" i="7"/>
  <c r="AF808" i="7"/>
  <c r="AF800" i="7"/>
  <c r="AF792" i="7"/>
  <c r="AF784" i="7"/>
  <c r="AF776" i="7"/>
  <c r="AF769" i="7"/>
  <c r="AF761" i="7"/>
  <c r="AF753" i="7"/>
  <c r="AF738" i="7"/>
  <c r="AF730" i="7"/>
  <c r="AF722" i="7"/>
  <c r="AF714" i="7"/>
  <c r="AF706" i="7"/>
  <c r="AF698" i="7"/>
  <c r="AF690" i="7"/>
  <c r="AF682" i="7"/>
  <c r="AF674" i="7"/>
  <c r="AF666" i="7"/>
  <c r="AF658" i="7"/>
  <c r="AF650" i="7"/>
  <c r="AF642" i="7"/>
  <c r="AF634" i="7"/>
  <c r="AF626" i="7"/>
  <c r="AF618" i="7"/>
  <c r="AF610" i="7"/>
  <c r="AF602" i="7"/>
  <c r="AF594" i="7"/>
  <c r="AF586" i="7"/>
  <c r="AF578" i="7"/>
  <c r="AF570" i="7"/>
  <c r="AF562" i="7"/>
  <c r="AF554" i="7"/>
  <c r="AF546" i="7"/>
  <c r="AF538" i="7"/>
  <c r="AF530" i="7"/>
  <c r="AF522" i="7"/>
  <c r="AF514" i="7"/>
  <c r="AF506" i="7"/>
  <c r="AF498" i="7"/>
  <c r="AF490" i="7"/>
  <c r="AF482" i="7"/>
  <c r="AF474" i="7"/>
  <c r="AF466" i="7"/>
  <c r="AF458" i="7"/>
  <c r="AF450" i="7"/>
  <c r="AF442" i="7"/>
  <c r="AF434" i="7"/>
  <c r="AF426" i="7"/>
  <c r="AF418" i="7"/>
  <c r="AF410" i="7"/>
  <c r="AF402" i="7"/>
  <c r="AF394" i="7"/>
  <c r="AF386" i="7"/>
  <c r="AF378" i="7"/>
  <c r="AF370" i="7"/>
  <c r="AF362" i="7"/>
  <c r="AF354" i="7"/>
  <c r="AF347" i="7"/>
  <c r="AF331" i="7"/>
  <c r="AF323" i="7"/>
  <c r="AF315" i="7"/>
  <c r="AF299" i="7"/>
  <c r="AF291" i="7"/>
  <c r="AF283" i="7"/>
  <c r="AF267" i="7"/>
  <c r="AF259" i="7"/>
  <c r="AF236" i="7"/>
  <c r="AF228" i="7"/>
  <c r="AF220" i="7"/>
  <c r="AF204" i="7"/>
  <c r="AF197" i="7"/>
  <c r="AF189" i="7"/>
  <c r="AF173" i="7"/>
  <c r="AF165" i="7"/>
  <c r="AF141" i="7"/>
  <c r="AF133" i="7"/>
  <c r="AF125" i="7"/>
  <c r="AF101" i="7"/>
  <c r="AF70" i="7"/>
  <c r="AF62" i="7"/>
  <c r="AF54" i="7"/>
  <c r="AF46" i="7"/>
  <c r="AF38" i="7"/>
  <c r="AF30" i="7"/>
  <c r="AF22" i="7"/>
  <c r="AF14" i="7"/>
  <c r="AF6" i="7"/>
  <c r="AF266" i="7"/>
  <c r="AF258" i="7"/>
  <c r="AF251" i="7"/>
  <c r="AF235" i="7"/>
  <c r="AF227" i="7"/>
  <c r="AF219" i="7"/>
  <c r="AF203" i="7"/>
  <c r="AF196" i="7"/>
  <c r="AF188" i="7"/>
  <c r="AF172" i="7"/>
  <c r="AF164" i="7"/>
  <c r="AF156" i="7"/>
  <c r="AF140" i="7"/>
  <c r="AF132" i="7"/>
  <c r="AF124" i="7"/>
  <c r="AF108" i="7"/>
  <c r="AF100" i="7"/>
  <c r="AF92" i="7"/>
  <c r="AF76" i="7"/>
  <c r="AF69" i="7"/>
  <c r="AF45" i="7"/>
  <c r="AF37" i="7"/>
  <c r="AF13" i="7"/>
  <c r="AF5" i="7"/>
  <c r="AF2069" i="7"/>
  <c r="AF2053" i="7"/>
  <c r="AF2045" i="7"/>
  <c r="AF2029" i="7"/>
  <c r="AF2021" i="7"/>
  <c r="AF2013" i="7"/>
  <c r="AF2005" i="7"/>
  <c r="AF1989" i="7"/>
  <c r="AF1981" i="7"/>
  <c r="AF1965" i="7"/>
  <c r="AF1957" i="7"/>
  <c r="AF1949" i="7"/>
  <c r="AF1941" i="7"/>
  <c r="AF1925" i="7"/>
  <c r="AF1917" i="7"/>
  <c r="AF1901" i="7"/>
  <c r="AF1893" i="7"/>
  <c r="AF1885" i="7"/>
  <c r="AF1877" i="7"/>
  <c r="AF1869" i="7"/>
  <c r="AF1861" i="7"/>
  <c r="AF1853" i="7"/>
  <c r="AF1829" i="7"/>
  <c r="AF1821" i="7"/>
  <c r="AF1813" i="7"/>
  <c r="AF1805" i="7"/>
  <c r="AF1797" i="7"/>
  <c r="AF1789" i="7"/>
  <c r="AF1765" i="7"/>
  <c r="AF1757" i="7"/>
  <c r="AF1749" i="7"/>
  <c r="AF1741" i="7"/>
  <c r="AF1733" i="7"/>
  <c r="AF1725" i="7"/>
  <c r="AF1701" i="7"/>
  <c r="AF1693" i="7"/>
  <c r="AF1685" i="7"/>
  <c r="AF1677" i="7"/>
  <c r="AF1669" i="7"/>
  <c r="AF1661" i="7"/>
  <c r="AF1645" i="7"/>
  <c r="AF1637" i="7"/>
  <c r="AF1629" i="7"/>
  <c r="AF1621" i="7"/>
  <c r="AF1613" i="7"/>
  <c r="AF1606" i="7"/>
  <c r="AF1598" i="7"/>
  <c r="AF1590" i="7"/>
  <c r="AF1582" i="7"/>
  <c r="AF1574" i="7"/>
  <c r="AF1566" i="7"/>
  <c r="AF1558" i="7"/>
  <c r="AF1550" i="7"/>
  <c r="AF1542" i="7"/>
  <c r="AF1534" i="7"/>
  <c r="AF1526" i="7"/>
  <c r="AF1518" i="7"/>
  <c r="AF1510" i="7"/>
  <c r="AF1502" i="7"/>
  <c r="AF1494" i="7"/>
  <c r="AF1486" i="7"/>
  <c r="AF1478" i="7"/>
  <c r="AF1470" i="7"/>
  <c r="AF1462" i="7"/>
  <c r="AF1454" i="7"/>
  <c r="AF1446" i="7"/>
  <c r="AF1438" i="7"/>
  <c r="AF1430" i="7"/>
  <c r="AF1422" i="7"/>
  <c r="AF1414" i="7"/>
  <c r="AF1406" i="7"/>
  <c r="AF1398" i="7"/>
  <c r="AF1390" i="7"/>
  <c r="AF1382" i="7"/>
  <c r="AF1374" i="7"/>
  <c r="AF1366" i="7"/>
  <c r="AF1358" i="7"/>
  <c r="AF1350" i="7"/>
  <c r="AF1342" i="7"/>
  <c r="AF1334" i="7"/>
  <c r="AF1326" i="7"/>
  <c r="AF1318" i="7"/>
  <c r="AF1310" i="7"/>
  <c r="AF1302" i="7"/>
  <c r="AF1294" i="7"/>
  <c r="AF1286" i="7"/>
  <c r="AF1278" i="7"/>
  <c r="AF1270" i="7"/>
  <c r="AF1262" i="7"/>
  <c r="AF1254" i="7"/>
  <c r="AF1246" i="7"/>
  <c r="AF1238" i="7"/>
  <c r="AF1230" i="7"/>
  <c r="AF1222" i="7"/>
  <c r="AF1214" i="7"/>
  <c r="AF1206" i="7"/>
  <c r="AF1198" i="7"/>
  <c r="AF1190" i="7"/>
  <c r="AF1182" i="7"/>
  <c r="AF1174" i="7"/>
  <c r="AF1166" i="7"/>
  <c r="AF1158" i="7"/>
  <c r="AF1150" i="7"/>
  <c r="AF1142" i="7"/>
  <c r="AF1134" i="7"/>
  <c r="AF1126" i="7"/>
  <c r="AF1118" i="7"/>
  <c r="AF1110" i="7"/>
  <c r="AF1102" i="7"/>
  <c r="AF1094" i="7"/>
  <c r="AF1086" i="7"/>
  <c r="AF1078" i="7"/>
  <c r="AF1070" i="7"/>
  <c r="AF1062" i="7"/>
  <c r="AF1054" i="7"/>
  <c r="AF1046" i="7"/>
  <c r="AF1038" i="7"/>
  <c r="AF1030" i="7"/>
  <c r="AF1022" i="7"/>
  <c r="AF1014" i="7"/>
  <c r="AF1006" i="7"/>
  <c r="AF998" i="7"/>
  <c r="AF990" i="7"/>
  <c r="AF982" i="7"/>
  <c r="AF974" i="7"/>
  <c r="AF966" i="7"/>
  <c r="AF958" i="7"/>
  <c r="AF950" i="7"/>
  <c r="AF942" i="7"/>
  <c r="AF934" i="7"/>
  <c r="AF926" i="7"/>
  <c r="AF918" i="7"/>
  <c r="AF910" i="7"/>
  <c r="AF902" i="7"/>
  <c r="AF894" i="7"/>
  <c r="AF886" i="7"/>
  <c r="AF878" i="7"/>
  <c r="AF870" i="7"/>
  <c r="AF862" i="7"/>
  <c r="AF854" i="7"/>
  <c r="AF846" i="7"/>
  <c r="AF838" i="7"/>
  <c r="AF830" i="7"/>
  <c r="AF822" i="7"/>
  <c r="AF814" i="7"/>
  <c r="AF806" i="7"/>
  <c r="AF798" i="7"/>
  <c r="AF790" i="7"/>
  <c r="AF782" i="7"/>
  <c r="AF774" i="7"/>
  <c r="AF767" i="7"/>
  <c r="AF759" i="7"/>
  <c r="AF751" i="7"/>
  <c r="AF744" i="7"/>
  <c r="AF736" i="7"/>
  <c r="AF728" i="7"/>
  <c r="AF720" i="7"/>
  <c r="AF712" i="7"/>
  <c r="AF704" i="7"/>
  <c r="AF696" i="7"/>
  <c r="AF688" i="7"/>
  <c r="AF680" i="7"/>
  <c r="AF672" i="7"/>
  <c r="AF664" i="7"/>
  <c r="AF656" i="7"/>
  <c r="AF648" i="7"/>
  <c r="AF640" i="7"/>
  <c r="AF632" i="7"/>
  <c r="AF624" i="7"/>
  <c r="AF616" i="7"/>
  <c r="AF608" i="7"/>
  <c r="AF600" i="7"/>
  <c r="AF592" i="7"/>
  <c r="AF584" i="7"/>
  <c r="AF576" i="7"/>
  <c r="AF568" i="7"/>
  <c r="AF560" i="7"/>
  <c r="AF552" i="7"/>
  <c r="AF544" i="7"/>
  <c r="AF536" i="7"/>
  <c r="AF528" i="7"/>
  <c r="AF520" i="7"/>
  <c r="AF512" i="7"/>
  <c r="AF504" i="7"/>
  <c r="AF496" i="7"/>
  <c r="AF488" i="7"/>
  <c r="AF480" i="7"/>
  <c r="AF472" i="7"/>
  <c r="AF464" i="7"/>
  <c r="AF456" i="7"/>
  <c r="AF448" i="7"/>
  <c r="AF440" i="7"/>
  <c r="AF432" i="7"/>
  <c r="AF424" i="7"/>
  <c r="AF416" i="7"/>
  <c r="AF408" i="7"/>
  <c r="AF400" i="7"/>
  <c r="AF392" i="7"/>
  <c r="AF384" i="7"/>
  <c r="AF376" i="7"/>
  <c r="AF368" i="7"/>
  <c r="AF360" i="7"/>
  <c r="AF352" i="7"/>
  <c r="AF345" i="7"/>
  <c r="AF337" i="7"/>
  <c r="AF329" i="7"/>
  <c r="AF321" i="7"/>
  <c r="AF313" i="7"/>
  <c r="AF305" i="7"/>
  <c r="AF297" i="7"/>
  <c r="AF289" i="7"/>
  <c r="AF281" i="7"/>
  <c r="AF273" i="7"/>
  <c r="AF265" i="7"/>
  <c r="AF257" i="7"/>
  <c r="AF250" i="7"/>
  <c r="AF242" i="7"/>
  <c r="AF234" i="7"/>
  <c r="AF226" i="7"/>
  <c r="AF218" i="7"/>
  <c r="AF210" i="7"/>
  <c r="AF202" i="7"/>
  <c r="AF195" i="7"/>
  <c r="AF187" i="7"/>
  <c r="AF179" i="7"/>
  <c r="AF171" i="7"/>
  <c r="AF163" i="7"/>
  <c r="AF155" i="7"/>
  <c r="AF139" i="7"/>
  <c r="AF131" i="7"/>
  <c r="AF123" i="7"/>
  <c r="AF107" i="7"/>
  <c r="AF99" i="7"/>
  <c r="AF91" i="7"/>
  <c r="AF68" i="7"/>
  <c r="AF60" i="7"/>
  <c r="AF44" i="7"/>
  <c r="AF36" i="7"/>
  <c r="AF28" i="7"/>
  <c r="AF12" i="7"/>
  <c r="AF2076" i="7"/>
  <c r="AF2060" i="7"/>
  <c r="AF2052" i="7"/>
  <c r="AF2044" i="7"/>
  <c r="AF2028" i="7"/>
  <c r="AF2020" i="7"/>
  <c r="AF2012" i="7"/>
  <c r="AF1996" i="7"/>
  <c r="AF1988" i="7"/>
  <c r="AF1980" i="7"/>
  <c r="AF1964" i="7"/>
  <c r="AF1956" i="7"/>
  <c r="AF1948" i="7"/>
  <c r="AF1932" i="7"/>
  <c r="AF1924" i="7"/>
  <c r="AF1916" i="7"/>
  <c r="AF1900" i="7"/>
  <c r="AF1892" i="7"/>
  <c r="AF1884" i="7"/>
  <c r="AF1868" i="7"/>
  <c r="AF1860" i="7"/>
  <c r="AF1852" i="7"/>
  <c r="AF1836" i="7"/>
  <c r="AF1828" i="7"/>
  <c r="AF1820" i="7"/>
  <c r="AF1804" i="7"/>
  <c r="AF1796" i="7"/>
  <c r="AF1788" i="7"/>
  <c r="AF1772" i="7"/>
  <c r="AF1764" i="7"/>
  <c r="AF1756" i="7"/>
  <c r="AF1740" i="7"/>
  <c r="AF1732" i="7"/>
  <c r="AF1724" i="7"/>
  <c r="AF1708" i="7"/>
  <c r="AF1700" i="7"/>
  <c r="AF1692" i="7"/>
  <c r="AF1676" i="7"/>
  <c r="AF1668" i="7"/>
  <c r="AF1660" i="7"/>
  <c r="AF1644" i="7"/>
  <c r="AF1636" i="7"/>
  <c r="AF1628" i="7"/>
  <c r="AF1605" i="7"/>
  <c r="AF1597" i="7"/>
  <c r="AF1581" i="7"/>
  <c r="AF1573" i="7"/>
  <c r="AF1565" i="7"/>
  <c r="AF1541" i="7"/>
  <c r="AF1533" i="7"/>
  <c r="AF1517" i="7"/>
  <c r="AF1509" i="7"/>
  <c r="AF1501" i="7"/>
  <c r="AF1477" i="7"/>
  <c r="AF1469" i="7"/>
  <c r="AF1453" i="7"/>
  <c r="AF1445" i="7"/>
  <c r="AF1437" i="7"/>
  <c r="AF1421" i="7"/>
  <c r="AF1413" i="7"/>
  <c r="AF1405" i="7"/>
  <c r="AF1381" i="7"/>
  <c r="AF1373" i="7"/>
  <c r="AF1357" i="7"/>
  <c r="AF1349" i="7"/>
  <c r="AF1341" i="7"/>
  <c r="AF1325" i="7"/>
  <c r="AF1317" i="7"/>
  <c r="AF1309" i="7"/>
  <c r="AF1285" i="7"/>
  <c r="AF1277" i="7"/>
  <c r="AF1261" i="7"/>
  <c r="AF1253" i="7"/>
  <c r="AF1245" i="7"/>
  <c r="AF1221" i="7"/>
  <c r="AF1213" i="7"/>
  <c r="AF1197" i="7"/>
  <c r="AF1189" i="7"/>
  <c r="AF1181" i="7"/>
  <c r="AF1165" i="7"/>
  <c r="AF1157" i="7"/>
  <c r="AF1149" i="7"/>
  <c r="AF1125" i="7"/>
  <c r="AF1117" i="7"/>
  <c r="AF1101" i="7"/>
  <c r="AF1093" i="7"/>
  <c r="AF1085" i="7"/>
  <c r="AF1069" i="7"/>
  <c r="AF1061" i="7"/>
  <c r="AF1053" i="7"/>
  <c r="AF1029" i="7"/>
  <c r="AF1021" i="7"/>
  <c r="AF1005" i="7"/>
  <c r="AF997" i="7"/>
  <c r="AF989" i="7"/>
  <c r="AF965" i="7"/>
  <c r="AF957" i="7"/>
  <c r="AF941" i="7"/>
  <c r="AF933" i="7"/>
  <c r="AF925" i="7"/>
  <c r="AF909" i="7"/>
  <c r="AF901" i="7"/>
  <c r="AF893" i="7"/>
  <c r="AF869" i="7"/>
  <c r="AF861" i="7"/>
  <c r="AF845" i="7"/>
  <c r="AF837" i="7"/>
  <c r="AF829" i="7"/>
  <c r="AF813" i="7"/>
  <c r="AF805" i="7"/>
  <c r="AF797" i="7"/>
  <c r="AF773" i="7"/>
  <c r="AF766" i="7"/>
  <c r="AF758" i="7"/>
  <c r="AF750" i="7"/>
  <c r="AF743" i="7"/>
  <c r="AF735" i="7"/>
  <c r="AF727" i="7"/>
  <c r="AF719" i="7"/>
  <c r="AF703" i="7"/>
  <c r="AF695" i="7"/>
  <c r="AF687" i="7"/>
  <c r="AF679" i="7"/>
  <c r="AF671" i="7"/>
  <c r="AF663" i="7"/>
  <c r="AF655" i="7"/>
  <c r="AF639" i="7"/>
  <c r="AF631" i="7"/>
  <c r="AF623" i="7"/>
  <c r="AF615" i="7"/>
  <c r="AF607" i="7"/>
  <c r="AF599" i="7"/>
  <c r="AF591" i="7"/>
  <c r="AF575" i="7"/>
  <c r="AF567" i="7"/>
  <c r="AF559" i="7"/>
  <c r="AF551" i="7"/>
  <c r="AF543" i="7"/>
  <c r="AF535" i="7"/>
  <c r="AF527" i="7"/>
  <c r="AF511" i="7"/>
  <c r="AF503" i="7"/>
  <c r="AF495" i="7"/>
  <c r="AF487" i="7"/>
  <c r="AF479" i="7"/>
  <c r="AF471" i="7"/>
  <c r="AF463" i="7"/>
  <c r="AF447" i="7"/>
  <c r="AF439" i="7"/>
  <c r="AF431" i="7"/>
  <c r="AF423" i="7"/>
  <c r="AF415" i="7"/>
  <c r="AF407" i="7"/>
  <c r="AF399" i="7"/>
  <c r="AF383" i="7"/>
  <c r="AF375" i="7"/>
  <c r="AF367" i="7"/>
  <c r="AF359" i="7"/>
  <c r="AF351" i="7"/>
  <c r="AF344" i="7"/>
  <c r="AF336" i="7"/>
  <c r="AF328" i="7"/>
  <c r="AF320" i="7"/>
  <c r="AF312" i="7"/>
  <c r="AF304" i="7"/>
  <c r="AF296" i="7"/>
  <c r="AF288" i="7"/>
  <c r="AF280" i="7"/>
  <c r="AF272" i="7"/>
  <c r="AF264" i="7"/>
  <c r="AF256" i="7"/>
  <c r="AF249" i="7"/>
  <c r="AF241" i="7"/>
  <c r="AF233" i="7"/>
  <c r="AF225" i="7"/>
  <c r="AF217" i="7"/>
  <c r="AF209" i="7"/>
  <c r="AF201" i="7"/>
  <c r="AF194" i="7"/>
  <c r="AF186" i="7"/>
  <c r="AF178" i="7"/>
  <c r="AF170" i="7"/>
  <c r="AF162" i="7"/>
  <c r="AF154" i="7"/>
  <c r="AF146" i="7"/>
  <c r="AF138" i="7"/>
  <c r="AF130" i="7"/>
  <c r="AF122" i="7"/>
  <c r="AF114" i="7"/>
  <c r="AF106" i="7"/>
  <c r="AF98" i="7"/>
  <c r="AF90" i="7"/>
  <c r="AF82" i="7"/>
  <c r="AF75" i="7"/>
  <c r="AF67" i="7"/>
  <c r="AF59" i="7"/>
  <c r="AF43" i="7"/>
  <c r="AF35" i="7"/>
  <c r="AF27" i="7"/>
  <c r="AF11" i="7"/>
  <c r="AD8791" i="7"/>
  <c r="T8549" i="7"/>
  <c r="V8549" i="7" s="1"/>
  <c r="T8429" i="7"/>
  <c r="T8669" i="7"/>
  <c r="V8669" i="7" s="1"/>
  <c r="T8037" i="7"/>
  <c r="V8037" i="7" s="1"/>
  <c r="T5661" i="7"/>
  <c r="V5661" i="7" s="1"/>
  <c r="T4573" i="7"/>
  <c r="V4573" i="7" s="1"/>
  <c r="V8615" i="7"/>
  <c r="V8359" i="7"/>
  <c r="V7919" i="7"/>
  <c r="V7663" i="7"/>
  <c r="V7591" i="7"/>
  <c r="V7335" i="7"/>
  <c r="V6983" i="7"/>
  <c r="V6895" i="7"/>
  <c r="V6639" i="7"/>
  <c r="V6567" i="7"/>
  <c r="V5959" i="7"/>
  <c r="V5871" i="7"/>
  <c r="V5615" i="7"/>
  <c r="T8335" i="7"/>
  <c r="V8335" i="7" s="1"/>
  <c r="T8157" i="7"/>
  <c r="V8157" i="7" s="1"/>
  <c r="V8766" i="7"/>
  <c r="V8742" i="7"/>
  <c r="V8734" i="7"/>
  <c r="V8726" i="7"/>
  <c r="V8702" i="7"/>
  <c r="V8670" i="7"/>
  <c r="V8662" i="7"/>
  <c r="V8646" i="7"/>
  <c r="V8638" i="7"/>
  <c r="V8622" i="7"/>
  <c r="V8606" i="7"/>
  <c r="V8598" i="7"/>
  <c r="V8574" i="7"/>
  <c r="V8542" i="7"/>
  <c r="V8534" i="7"/>
  <c r="V8518" i="7"/>
  <c r="V8510" i="7"/>
  <c r="V8502" i="7"/>
  <c r="V8478" i="7"/>
  <c r="V8470" i="7"/>
  <c r="V8446" i="7"/>
  <c r="V8430" i="7"/>
  <c r="V8414" i="7"/>
  <c r="V8406" i="7"/>
  <c r="V8382" i="7"/>
  <c r="V8350" i="7"/>
  <c r="V8342" i="7"/>
  <c r="V8326" i="7"/>
  <c r="V8318" i="7"/>
  <c r="V8310" i="7"/>
  <c r="V8286" i="7"/>
  <c r="V8278" i="7"/>
  <c r="V8254" i="7"/>
  <c r="V8222" i="7"/>
  <c r="V8214" i="7"/>
  <c r="V8198" i="7"/>
  <c r="V8190" i="7"/>
  <c r="V8158" i="7"/>
  <c r="V8150" i="7"/>
  <c r="V8126" i="7"/>
  <c r="V8110" i="7"/>
  <c r="V8094" i="7"/>
  <c r="V8086" i="7"/>
  <c r="V8062" i="7"/>
  <c r="V8030" i="7"/>
  <c r="V8022" i="7"/>
  <c r="V8006" i="7"/>
  <c r="V7998" i="7"/>
  <c r="V7990" i="7"/>
  <c r="V7982" i="7"/>
  <c r="V7966" i="7"/>
  <c r="V7958" i="7"/>
  <c r="V7934" i="7"/>
  <c r="V7918" i="7"/>
  <c r="V7910" i="7"/>
  <c r="V7902" i="7"/>
  <c r="V7870" i="7"/>
  <c r="V7854" i="7"/>
  <c r="V7838" i="7"/>
  <c r="V7814" i="7"/>
  <c r="V7806" i="7"/>
  <c r="V7790" i="7"/>
  <c r="V7774" i="7"/>
  <c r="V7742" i="7"/>
  <c r="V7726" i="7"/>
  <c r="V7710" i="7"/>
  <c r="V7702" i="7"/>
  <c r="V7678" i="7"/>
  <c r="V7662" i="7"/>
  <c r="V7646" i="7"/>
  <c r="V7638" i="7"/>
  <c r="V7614" i="7"/>
  <c r="V7606" i="7"/>
  <c r="V7590" i="7"/>
  <c r="V7582" i="7"/>
  <c r="V7574" i="7"/>
  <c r="V7550" i="7"/>
  <c r="V7542" i="7"/>
  <c r="V7526" i="7"/>
  <c r="V7518" i="7"/>
  <c r="V7510" i="7"/>
  <c r="V7486" i="7"/>
  <c r="V7478" i="7"/>
  <c r="V7454" i="7"/>
  <c r="V7446" i="7"/>
  <c r="V7430" i="7"/>
  <c r="V7422" i="7"/>
  <c r="V7414" i="7"/>
  <c r="V7406" i="7"/>
  <c r="V7390" i="7"/>
  <c r="V7382" i="7"/>
  <c r="V7366" i="7"/>
  <c r="V7358" i="7"/>
  <c r="V7350" i="7"/>
  <c r="V7326" i="7"/>
  <c r="V7318" i="7"/>
  <c r="V7294" i="7"/>
  <c r="V7286" i="7"/>
  <c r="V7270" i="7"/>
  <c r="V7262" i="7"/>
  <c r="V7254" i="7"/>
  <c r="V7230" i="7"/>
  <c r="V7222" i="7"/>
  <c r="V7198" i="7"/>
  <c r="V7190" i="7"/>
  <c r="V7174" i="7"/>
  <c r="V7166" i="7"/>
  <c r="V7158" i="7"/>
  <c r="V7150" i="7"/>
  <c r="V7134" i="7"/>
  <c r="V7126" i="7"/>
  <c r="V7110" i="7"/>
  <c r="V7102" i="7"/>
  <c r="V7094" i="7"/>
  <c r="V7070" i="7"/>
  <c r="V7062" i="7"/>
  <c r="V7038" i="7"/>
  <c r="V7030" i="7"/>
  <c r="V7014" i="7"/>
  <c r="V7006" i="7"/>
  <c r="V6998" i="7"/>
  <c r="V6974" i="7"/>
  <c r="V6966" i="7"/>
  <c r="V6950" i="7"/>
  <c r="V6942" i="7"/>
  <c r="V6934" i="7"/>
  <c r="V6910" i="7"/>
  <c r="V6902" i="7"/>
  <c r="V6894" i="7"/>
  <c r="V6878" i="7"/>
  <c r="V6870" i="7"/>
  <c r="V6854" i="7"/>
  <c r="V6846" i="7"/>
  <c r="V6838" i="7"/>
  <c r="V6814" i="7"/>
  <c r="V6806" i="7"/>
  <c r="V6790" i="7"/>
  <c r="V6782" i="7"/>
  <c r="V6774" i="7"/>
  <c r="V6750" i="7"/>
  <c r="V6742" i="7"/>
  <c r="V6718" i="7"/>
  <c r="V6710" i="7"/>
  <c r="V6694" i="7"/>
  <c r="V6686" i="7"/>
  <c r="V6678" i="7"/>
  <c r="V6654" i="7"/>
  <c r="V6646" i="7"/>
  <c r="V6638" i="7"/>
  <c r="V6630" i="7"/>
  <c r="V6622" i="7"/>
  <c r="V6614" i="7"/>
  <c r="V6590" i="7"/>
  <c r="V6582" i="7"/>
  <c r="V6558" i="7"/>
  <c r="V6550" i="7"/>
  <c r="V6534" i="7"/>
  <c r="V6526" i="7"/>
  <c r="V6518" i="7"/>
  <c r="V6494" i="7"/>
  <c r="V6486" i="7"/>
  <c r="V6462" i="7"/>
  <c r="V6454" i="7"/>
  <c r="V6438" i="7"/>
  <c r="V6430" i="7"/>
  <c r="V6422" i="7"/>
  <c r="V6398" i="7"/>
  <c r="V6390" i="7"/>
  <c r="V6382" i="7"/>
  <c r="V6374" i="7"/>
  <c r="V6366" i="7"/>
  <c r="V6358" i="7"/>
  <c r="V6334" i="7"/>
  <c r="V6326" i="7"/>
  <c r="V6302" i="7"/>
  <c r="V6294" i="7"/>
  <c r="V6278" i="7"/>
  <c r="V6270" i="7"/>
  <c r="V6262" i="7"/>
  <c r="V6238" i="7"/>
  <c r="V6230" i="7"/>
  <c r="V6214" i="7"/>
  <c r="V6206" i="7"/>
  <c r="V6198" i="7"/>
  <c r="V6174" i="7"/>
  <c r="V6166" i="7"/>
  <c r="V6142" i="7"/>
  <c r="V6134" i="7"/>
  <c r="V6126" i="7"/>
  <c r="V6118" i="7"/>
  <c r="V6110" i="7"/>
  <c r="V6102" i="7"/>
  <c r="V6078" i="7"/>
  <c r="V6070" i="7"/>
  <c r="V6054" i="7"/>
  <c r="V6046" i="7"/>
  <c r="V6038" i="7"/>
  <c r="V6014" i="7"/>
  <c r="V6006" i="7"/>
  <c r="V5982" i="7"/>
  <c r="V5974" i="7"/>
  <c r="V5958" i="7"/>
  <c r="V5950" i="7"/>
  <c r="V5942" i="7"/>
  <c r="V5934" i="7"/>
  <c r="V5918" i="7"/>
  <c r="V5910" i="7"/>
  <c r="V5886" i="7"/>
  <c r="V5878" i="7"/>
  <c r="V5870" i="7"/>
  <c r="V5862" i="7"/>
  <c r="V5854" i="7"/>
  <c r="V5846" i="7"/>
  <c r="V5822" i="7"/>
  <c r="V5814" i="7"/>
  <c r="V5806" i="7"/>
  <c r="V5798" i="7"/>
  <c r="V5790" i="7"/>
  <c r="V5782" i="7"/>
  <c r="V5758" i="7"/>
  <c r="V5750" i="7"/>
  <c r="V5726" i="7"/>
  <c r="V5718" i="7"/>
  <c r="V5702" i="7"/>
  <c r="V5694" i="7"/>
  <c r="V5686" i="7"/>
  <c r="V5678" i="7"/>
  <c r="V5662" i="7"/>
  <c r="V5654" i="7"/>
  <c r="V5630" i="7"/>
  <c r="V5622" i="7"/>
  <c r="V5614" i="7"/>
  <c r="V5598" i="7"/>
  <c r="V5590" i="7"/>
  <c r="V5566" i="7"/>
  <c r="V5558" i="7"/>
  <c r="V5550" i="7"/>
  <c r="V5542" i="7"/>
  <c r="V5534" i="7"/>
  <c r="V5526" i="7"/>
  <c r="V5502" i="7"/>
  <c r="V5494" i="7"/>
  <c r="V5478" i="7"/>
  <c r="V5470" i="7"/>
  <c r="V5462" i="7"/>
  <c r="V5438" i="7"/>
  <c r="V5430" i="7"/>
  <c r="V5422" i="7"/>
  <c r="V5406" i="7"/>
  <c r="V5398" i="7"/>
  <c r="V5382" i="7"/>
  <c r="V5374" i="7"/>
  <c r="V5366" i="7"/>
  <c r="V5358" i="7"/>
  <c r="V5342" i="7"/>
  <c r="V5334" i="7"/>
  <c r="V5318" i="7"/>
  <c r="V5310" i="7"/>
  <c r="V5302" i="7"/>
  <c r="V5294" i="7"/>
  <c r="V5278" i="7"/>
  <c r="V5270" i="7"/>
  <c r="V5246" i="7"/>
  <c r="V5238" i="7"/>
  <c r="V5214" i="7"/>
  <c r="V5206" i="7"/>
  <c r="V5182" i="7"/>
  <c r="V5174" i="7"/>
  <c r="V5166" i="7"/>
  <c r="V5158" i="7"/>
  <c r="V5150" i="7"/>
  <c r="V5142" i="7"/>
  <c r="V5118" i="7"/>
  <c r="V5110" i="7"/>
  <c r="V5102" i="7"/>
  <c r="V5086" i="7"/>
  <c r="V5078" i="7"/>
  <c r="V5062" i="7"/>
  <c r="V5054" i="7"/>
  <c r="V5046" i="7"/>
  <c r="V5038" i="7"/>
  <c r="V5022" i="7"/>
  <c r="V5014" i="7"/>
  <c r="V4998" i="7"/>
  <c r="V4990" i="7"/>
  <c r="V4982" i="7"/>
  <c r="V4974" i="7"/>
  <c r="V4958" i="7"/>
  <c r="V4950" i="7"/>
  <c r="V4926" i="7"/>
  <c r="V4918" i="7"/>
  <c r="V4910" i="7"/>
  <c r="V4894" i="7"/>
  <c r="V4886" i="7"/>
  <c r="V4862" i="7"/>
  <c r="V4854" i="7"/>
  <c r="V4846" i="7"/>
  <c r="V4838" i="7"/>
  <c r="V4830" i="7"/>
  <c r="V4822" i="7"/>
  <c r="V4798" i="7"/>
  <c r="V4790" i="7"/>
  <c r="V4782" i="7"/>
  <c r="V4774" i="7"/>
  <c r="V4766" i="7"/>
  <c r="V4758" i="7"/>
  <c r="V4734" i="7"/>
  <c r="V4726" i="7"/>
  <c r="V4702" i="7"/>
  <c r="V4694" i="7"/>
  <c r="V4678" i="7"/>
  <c r="V4670" i="7"/>
  <c r="V4662" i="7"/>
  <c r="V4654" i="7"/>
  <c r="V4638" i="7"/>
  <c r="V4630" i="7"/>
  <c r="V4606" i="7"/>
  <c r="V4598" i="7"/>
  <c r="V4590" i="7"/>
  <c r="V4582" i="7"/>
  <c r="V4574" i="7"/>
  <c r="V4566" i="7"/>
  <c r="V4542" i="7"/>
  <c r="V4534" i="7"/>
  <c r="V4526" i="7"/>
  <c r="V4518" i="7"/>
  <c r="V4510" i="7"/>
  <c r="V4502" i="7"/>
  <c r="V4478" i="7"/>
  <c r="V4470" i="7"/>
  <c r="V4446" i="7"/>
  <c r="V4310" i="7"/>
  <c r="V4294" i="7"/>
  <c r="V4262" i="7"/>
  <c r="V4254" i="7"/>
  <c r="V4246" i="7"/>
  <c r="V4190" i="7"/>
  <c r="V4166" i="7"/>
  <c r="V4158" i="7"/>
  <c r="T8782" i="7"/>
  <c r="V8782" i="7" s="1"/>
  <c r="T8718" i="7"/>
  <c r="V8718" i="7" s="1"/>
  <c r="T8654" i="7"/>
  <c r="V8654" i="7" s="1"/>
  <c r="T8590" i="7"/>
  <c r="V8590" i="7" s="1"/>
  <c r="T8526" i="7"/>
  <c r="V8526" i="7" s="1"/>
  <c r="T8462" i="7"/>
  <c r="V8462" i="7" s="1"/>
  <c r="T8398" i="7"/>
  <c r="V8398" i="7" s="1"/>
  <c r="T8334" i="7"/>
  <c r="V8334" i="7" s="1"/>
  <c r="T8270" i="7"/>
  <c r="V8270" i="7" s="1"/>
  <c r="T8206" i="7"/>
  <c r="V8206" i="7" s="1"/>
  <c r="T8142" i="7"/>
  <c r="V8142" i="7" s="1"/>
  <c r="T8078" i="7"/>
  <c r="V8078" i="7" s="1"/>
  <c r="T8014" i="7"/>
  <c r="V8014" i="7" s="1"/>
  <c r="T7950" i="7"/>
  <c r="V7950" i="7" s="1"/>
  <c r="T7886" i="7"/>
  <c r="V7886" i="7" s="1"/>
  <c r="T7822" i="7"/>
  <c r="V7822" i="7" s="1"/>
  <c r="T7758" i="7"/>
  <c r="V7758" i="7" s="1"/>
  <c r="T7694" i="7"/>
  <c r="V7694" i="7" s="1"/>
  <c r="T7502" i="7"/>
  <c r="V7502" i="7" s="1"/>
  <c r="T7246" i="7"/>
  <c r="V7246" i="7" s="1"/>
  <c r="T6990" i="7"/>
  <c r="V6990" i="7" s="1"/>
  <c r="T6734" i="7"/>
  <c r="V6734" i="7" s="1"/>
  <c r="T6478" i="7"/>
  <c r="V6478" i="7" s="1"/>
  <c r="T6222" i="7"/>
  <c r="V6222" i="7" s="1"/>
  <c r="T5966" i="7"/>
  <c r="V5966" i="7" s="1"/>
  <c r="T5902" i="7"/>
  <c r="V5902" i="7" s="1"/>
  <c r="T5838" i="7"/>
  <c r="V5838" i="7" s="1"/>
  <c r="T5774" i="7"/>
  <c r="V5774" i="7" s="1"/>
  <c r="T5710" i="7"/>
  <c r="V5710" i="7" s="1"/>
  <c r="T5646" i="7"/>
  <c r="V5646" i="7" s="1"/>
  <c r="T5582" i="7"/>
  <c r="V5582" i="7" s="1"/>
  <c r="T5518" i="7"/>
  <c r="V5518" i="7" s="1"/>
  <c r="T5454" i="7"/>
  <c r="V5454" i="7" s="1"/>
  <c r="T5390" i="7"/>
  <c r="V5390" i="7" s="1"/>
  <c r="T5326" i="7"/>
  <c r="V5326" i="7" s="1"/>
  <c r="T5262" i="7"/>
  <c r="V5262" i="7" s="1"/>
  <c r="T5198" i="7"/>
  <c r="V5198" i="7" s="1"/>
  <c r="T5134" i="7"/>
  <c r="V5134" i="7" s="1"/>
  <c r="T5070" i="7"/>
  <c r="V5070" i="7" s="1"/>
  <c r="T5006" i="7"/>
  <c r="V5006" i="7" s="1"/>
  <c r="T4942" i="7"/>
  <c r="V4942" i="7" s="1"/>
  <c r="T4878" i="7"/>
  <c r="V4878" i="7" s="1"/>
  <c r="T4814" i="7"/>
  <c r="V4814" i="7" s="1"/>
  <c r="T4750" i="7"/>
  <c r="V4750" i="7" s="1"/>
  <c r="T4686" i="7"/>
  <c r="V4686" i="7" s="1"/>
  <c r="T4622" i="7"/>
  <c r="T4558" i="7"/>
  <c r="V4558" i="7" s="1"/>
  <c r="T4494" i="7"/>
  <c r="V4494" i="7" s="1"/>
  <c r="T4238" i="7"/>
  <c r="V4238" i="7" s="1"/>
  <c r="T4174" i="7"/>
  <c r="V8773" i="7"/>
  <c r="V8765" i="7"/>
  <c r="V8717" i="7"/>
  <c r="V8709" i="7"/>
  <c r="V8701" i="7"/>
  <c r="V8645" i="7"/>
  <c r="V8637" i="7"/>
  <c r="V8597" i="7"/>
  <c r="V8581" i="7"/>
  <c r="V8573" i="7"/>
  <c r="V8525" i="7"/>
  <c r="V8517" i="7"/>
  <c r="V8509" i="7"/>
  <c r="V8501" i="7"/>
  <c r="V8469" i="7"/>
  <c r="V8453" i="7"/>
  <c r="V8445" i="7"/>
  <c r="V8389" i="7"/>
  <c r="V8381" i="7"/>
  <c r="V8373" i="7"/>
  <c r="V8341" i="7"/>
  <c r="V8333" i="7"/>
  <c r="V8325" i="7"/>
  <c r="V8317" i="7"/>
  <c r="V8261" i="7"/>
  <c r="V8253" i="7"/>
  <c r="V8245" i="7"/>
  <c r="V8205" i="7"/>
  <c r="V8197" i="7"/>
  <c r="V8189" i="7"/>
  <c r="V8133" i="7"/>
  <c r="V8125" i="7"/>
  <c r="V8069" i="7"/>
  <c r="V8061" i="7"/>
  <c r="V8013" i="7"/>
  <c r="V8005" i="7"/>
  <c r="V7997" i="7"/>
  <c r="V7973" i="7"/>
  <c r="V7965" i="7"/>
  <c r="V7949" i="7"/>
  <c r="V7941" i="7"/>
  <c r="V7933" i="7"/>
  <c r="V7909" i="7"/>
  <c r="V7901" i="7"/>
  <c r="V7885" i="7"/>
  <c r="V7877" i="7"/>
  <c r="V7869" i="7"/>
  <c r="V7861" i="7"/>
  <c r="V7845" i="7"/>
  <c r="V7837" i="7"/>
  <c r="V7821" i="7"/>
  <c r="V7813" i="7"/>
  <c r="V7805" i="7"/>
  <c r="V7797" i="7"/>
  <c r="V7781" i="7"/>
  <c r="V7773" i="7"/>
  <c r="V7757" i="7"/>
  <c r="V7749" i="7"/>
  <c r="V7741" i="7"/>
  <c r="V7717" i="7"/>
  <c r="V7709" i="7"/>
  <c r="V7693" i="7"/>
  <c r="V7685" i="7"/>
  <c r="V7677" i="7"/>
  <c r="V7653" i="7"/>
  <c r="V7645" i="7"/>
  <c r="V7637" i="7"/>
  <c r="V7629" i="7"/>
  <c r="V7621" i="7"/>
  <c r="V7613" i="7"/>
  <c r="V7589" i="7"/>
  <c r="V7581" i="7"/>
  <c r="V7573" i="7"/>
  <c r="V7565" i="7"/>
  <c r="V7557" i="7"/>
  <c r="V7549" i="7"/>
  <c r="V7525" i="7"/>
  <c r="V7517" i="7"/>
  <c r="V7501" i="7"/>
  <c r="V7493" i="7"/>
  <c r="V7485" i="7"/>
  <c r="V7461" i="7"/>
  <c r="V7453" i="7"/>
  <c r="V7437" i="7"/>
  <c r="V7429" i="7"/>
  <c r="V7421" i="7"/>
  <c r="V7397" i="7"/>
  <c r="V7389" i="7"/>
  <c r="V7373" i="7"/>
  <c r="V7365" i="7"/>
  <c r="V7357" i="7"/>
  <c r="V7349" i="7"/>
  <c r="V7333" i="7"/>
  <c r="V7325" i="7"/>
  <c r="V7309" i="7"/>
  <c r="V7301" i="7"/>
  <c r="V7293" i="7"/>
  <c r="V7285" i="7"/>
  <c r="V7269" i="7"/>
  <c r="V7261" i="7"/>
  <c r="V7245" i="7"/>
  <c r="V7237" i="7"/>
  <c r="V7229" i="7"/>
  <c r="V7205" i="7"/>
  <c r="V7197" i="7"/>
  <c r="V7181" i="7"/>
  <c r="V7173" i="7"/>
  <c r="V7165" i="7"/>
  <c r="V7141" i="7"/>
  <c r="V7133" i="7"/>
  <c r="V7125" i="7"/>
  <c r="V7117" i="7"/>
  <c r="V7109" i="7"/>
  <c r="V7101" i="7"/>
  <c r="V7077" i="7"/>
  <c r="V7069" i="7"/>
  <c r="V7061" i="7"/>
  <c r="V7053" i="7"/>
  <c r="V7045" i="7"/>
  <c r="V7037" i="7"/>
  <c r="V7013" i="7"/>
  <c r="V7005" i="7"/>
  <c r="V6989" i="7"/>
  <c r="V6981" i="7"/>
  <c r="V6973" i="7"/>
  <c r="V6949" i="7"/>
  <c r="V6941" i="7"/>
  <c r="V6925" i="7"/>
  <c r="V6917" i="7"/>
  <c r="V6909" i="7"/>
  <c r="V6885" i="7"/>
  <c r="V6877" i="7"/>
  <c r="V6861" i="7"/>
  <c r="V6853" i="7"/>
  <c r="V6845" i="7"/>
  <c r="V6837" i="7"/>
  <c r="V6821" i="7"/>
  <c r="V6813" i="7"/>
  <c r="V6797" i="7"/>
  <c r="V6789" i="7"/>
  <c r="V6781" i="7"/>
  <c r="V6773" i="7"/>
  <c r="V6757" i="7"/>
  <c r="V6749" i="7"/>
  <c r="V6733" i="7"/>
  <c r="V6725" i="7"/>
  <c r="V6717" i="7"/>
  <c r="V6693" i="7"/>
  <c r="V6685" i="7"/>
  <c r="V6669" i="7"/>
  <c r="V6661" i="7"/>
  <c r="V6653" i="7"/>
  <c r="V6629" i="7"/>
  <c r="V6621" i="7"/>
  <c r="V6613" i="7"/>
  <c r="V6605" i="7"/>
  <c r="V6597" i="7"/>
  <c r="V6589" i="7"/>
  <c r="V6565" i="7"/>
  <c r="V6557" i="7"/>
  <c r="V6549" i="7"/>
  <c r="V6541" i="7"/>
  <c r="V6533" i="7"/>
  <c r="V6525" i="7"/>
  <c r="V6501" i="7"/>
  <c r="V6493" i="7"/>
  <c r="V6477" i="7"/>
  <c r="V6469" i="7"/>
  <c r="V6461" i="7"/>
  <c r="V6437" i="7"/>
  <c r="V6429" i="7"/>
  <c r="V6413" i="7"/>
  <c r="V6405" i="7"/>
  <c r="V6397" i="7"/>
  <c r="V6373" i="7"/>
  <c r="V6365" i="7"/>
  <c r="V6349" i="7"/>
  <c r="V6341" i="7"/>
  <c r="V6333" i="7"/>
  <c r="V6325" i="7"/>
  <c r="V6309" i="7"/>
  <c r="V6301" i="7"/>
  <c r="V6285" i="7"/>
  <c r="V6277" i="7"/>
  <c r="V6269" i="7"/>
  <c r="V6261" i="7"/>
  <c r="V6245" i="7"/>
  <c r="V6237" i="7"/>
  <c r="V6221" i="7"/>
  <c r="V6213" i="7"/>
  <c r="V6205" i="7"/>
  <c r="V6181" i="7"/>
  <c r="V6173" i="7"/>
  <c r="V6165" i="7"/>
  <c r="V6157" i="7"/>
  <c r="V6149" i="7"/>
  <c r="V6141" i="7"/>
  <c r="V6117" i="7"/>
  <c r="V6109" i="7"/>
  <c r="V6101" i="7"/>
  <c r="V6093" i="7"/>
  <c r="V6085" i="7"/>
  <c r="V6077" i="7"/>
  <c r="V6053" i="7"/>
  <c r="V6045" i="7"/>
  <c r="V6037" i="7"/>
  <c r="V6029" i="7"/>
  <c r="V6021" i="7"/>
  <c r="V6013" i="7"/>
  <c r="V5989" i="7"/>
  <c r="V5981" i="7"/>
  <c r="V5965" i="7"/>
  <c r="V5957" i="7"/>
  <c r="V5949" i="7"/>
  <c r="V5893" i="7"/>
  <c r="V5885" i="7"/>
  <c r="V5861" i="7"/>
  <c r="V5845" i="7"/>
  <c r="V5829" i="7"/>
  <c r="V5821" i="7"/>
  <c r="V5805" i="7"/>
  <c r="V5797" i="7"/>
  <c r="V5789" i="7"/>
  <c r="V5781" i="7"/>
  <c r="V5765" i="7"/>
  <c r="V5757" i="7"/>
  <c r="V5741" i="7"/>
  <c r="V5733" i="7"/>
  <c r="V5725" i="7"/>
  <c r="V5701" i="7"/>
  <c r="V5693" i="7"/>
  <c r="V5685" i="7"/>
  <c r="V5677" i="7"/>
  <c r="V5637" i="7"/>
  <c r="V5629" i="7"/>
  <c r="V5613" i="7"/>
  <c r="V5605" i="7"/>
  <c r="V5589" i="7"/>
  <c r="V5573" i="7"/>
  <c r="V5565" i="7"/>
  <c r="V5541" i="7"/>
  <c r="V5533" i="7"/>
  <c r="V5525" i="7"/>
  <c r="V5509" i="7"/>
  <c r="V5501" i="7"/>
  <c r="V5477" i="7"/>
  <c r="V5469" i="7"/>
  <c r="V5445" i="7"/>
  <c r="V5437" i="7"/>
  <c r="V5429" i="7"/>
  <c r="V5397" i="7"/>
  <c r="V5389" i="7"/>
  <c r="V5381" i="7"/>
  <c r="V5373" i="7"/>
  <c r="V5349" i="7"/>
  <c r="V5333" i="7"/>
  <c r="V5325" i="7"/>
  <c r="V4438" i="7"/>
  <c r="V4430" i="7"/>
  <c r="V4414" i="7"/>
  <c r="V4406" i="7"/>
  <c r="V4398" i="7"/>
  <c r="V4382" i="7"/>
  <c r="V4374" i="7"/>
  <c r="V4366" i="7"/>
  <c r="V4350" i="7"/>
  <c r="V4342" i="7"/>
  <c r="V4334" i="7"/>
  <c r="V4318" i="7"/>
  <c r="V4302" i="7"/>
  <c r="V4286" i="7"/>
  <c r="V4278" i="7"/>
  <c r="V4270" i="7"/>
  <c r="V4222" i="7"/>
  <c r="V4214" i="7"/>
  <c r="V4206" i="7"/>
  <c r="V4182" i="7"/>
  <c r="V4150" i="7"/>
  <c r="V4142" i="7"/>
  <c r="V4126" i="7"/>
  <c r="V4118" i="7"/>
  <c r="V4110" i="7"/>
  <c r="V4094" i="7"/>
  <c r="V4086" i="7"/>
  <c r="V4078" i="7"/>
  <c r="V4062" i="7"/>
  <c r="V4054" i="7"/>
  <c r="V4046" i="7"/>
  <c r="V4030" i="7"/>
  <c r="V4022" i="7"/>
  <c r="V4014" i="7"/>
  <c r="V3998" i="7"/>
  <c r="V3990" i="7"/>
  <c r="V3982" i="7"/>
  <c r="V3966" i="7"/>
  <c r="V3958" i="7"/>
  <c r="V3950" i="7"/>
  <c r="V3934" i="7"/>
  <c r="V3926" i="7"/>
  <c r="V3918" i="7"/>
  <c r="V3902" i="7"/>
  <c r="V3894" i="7"/>
  <c r="V3886" i="7"/>
  <c r="V3870" i="7"/>
  <c r="V3862" i="7"/>
  <c r="V3854" i="7"/>
  <c r="V3838" i="7"/>
  <c r="V3830" i="7"/>
  <c r="V3822" i="7"/>
  <c r="V3806" i="7"/>
  <c r="V3798" i="7"/>
  <c r="V3790" i="7"/>
  <c r="V3774" i="7"/>
  <c r="V3766" i="7"/>
  <c r="V3758" i="7"/>
  <c r="V3742" i="7"/>
  <c r="V3734" i="7"/>
  <c r="V3726" i="7"/>
  <c r="V3710" i="7"/>
  <c r="V3702" i="7"/>
  <c r="V3694" i="7"/>
  <c r="V3678" i="7"/>
  <c r="V3670" i="7"/>
  <c r="V5317" i="7"/>
  <c r="V5309" i="7"/>
  <c r="V5293" i="7"/>
  <c r="V5285" i="7"/>
  <c r="V5277" i="7"/>
  <c r="V5269" i="7"/>
  <c r="V5253" i="7"/>
  <c r="V5245" i="7"/>
  <c r="V5229" i="7"/>
  <c r="V5221" i="7"/>
  <c r="V5213" i="7"/>
  <c r="V5205" i="7"/>
  <c r="V5189" i="7"/>
  <c r="V5181" i="7"/>
  <c r="V5165" i="7"/>
  <c r="V5125" i="7"/>
  <c r="V5117" i="7"/>
  <c r="V5109" i="7"/>
  <c r="V5093" i="7"/>
  <c r="V5069" i="7"/>
  <c r="V5061" i="7"/>
  <c r="V5053" i="7"/>
  <c r="V5029" i="7"/>
  <c r="V5021" i="7"/>
  <c r="V5013" i="7"/>
  <c r="V5005" i="7"/>
  <c r="V4997" i="7"/>
  <c r="V4989" i="7"/>
  <c r="V4965" i="7"/>
  <c r="V4957" i="7"/>
  <c r="V4949" i="7"/>
  <c r="V4941" i="7"/>
  <c r="V4933" i="7"/>
  <c r="V4925" i="7"/>
  <c r="V4877" i="7"/>
  <c r="V4869" i="7"/>
  <c r="V4861" i="7"/>
  <c r="V4853" i="7"/>
  <c r="V4837" i="7"/>
  <c r="V8780" i="7"/>
  <c r="V8772" i="7"/>
  <c r="V8764" i="7"/>
  <c r="V8756" i="7"/>
  <c r="V8748" i="7"/>
  <c r="V8716" i="7"/>
  <c r="V8708" i="7"/>
  <c r="V8700" i="7"/>
  <c r="V8692" i="7"/>
  <c r="V8684" i="7"/>
  <c r="V8652" i="7"/>
  <c r="V8644" i="7"/>
  <c r="V8636" i="7"/>
  <c r="V8628" i="7"/>
  <c r="V8620" i="7"/>
  <c r="V8588" i="7"/>
  <c r="V8580" i="7"/>
  <c r="V8572" i="7"/>
  <c r="V8564" i="7"/>
  <c r="V8556" i="7"/>
  <c r="V8524" i="7"/>
  <c r="V8516" i="7"/>
  <c r="V8508" i="7"/>
  <c r="V8500" i="7"/>
  <c r="V8492" i="7"/>
  <c r="V8460" i="7"/>
  <c r="V8452" i="7"/>
  <c r="V8444" i="7"/>
  <c r="V8436" i="7"/>
  <c r="V8428" i="7"/>
  <c r="V8396" i="7"/>
  <c r="V8388" i="7"/>
  <c r="V8380" i="7"/>
  <c r="V8372" i="7"/>
  <c r="V8364" i="7"/>
  <c r="V8332" i="7"/>
  <c r="V8324" i="7"/>
  <c r="V8316" i="7"/>
  <c r="V8308" i="7"/>
  <c r="V8300" i="7"/>
  <c r="V8268" i="7"/>
  <c r="V8260" i="7"/>
  <c r="V8252" i="7"/>
  <c r="V8244" i="7"/>
  <c r="V8236" i="7"/>
  <c r="V8204" i="7"/>
  <c r="V8196" i="7"/>
  <c r="V8188" i="7"/>
  <c r="V8180" i="7"/>
  <c r="V8172" i="7"/>
  <c r="V8140" i="7"/>
  <c r="V8132" i="7"/>
  <c r="V8124" i="7"/>
  <c r="V8116" i="7"/>
  <c r="V8108" i="7"/>
  <c r="V8076" i="7"/>
  <c r="V8068" i="7"/>
  <c r="V8060" i="7"/>
  <c r="V8052" i="7"/>
  <c r="V8044" i="7"/>
  <c r="V8012" i="7"/>
  <c r="V8004" i="7"/>
  <c r="V7996" i="7"/>
  <c r="V7972" i="7"/>
  <c r="V7964" i="7"/>
  <c r="V7940" i="7"/>
  <c r="V7932" i="7"/>
  <c r="V7908" i="7"/>
  <c r="V7900" i="7"/>
  <c r="V7876" i="7"/>
  <c r="V7868" i="7"/>
  <c r="V7844" i="7"/>
  <c r="V7836" i="7"/>
  <c r="V7812" i="7"/>
  <c r="V7804" i="7"/>
  <c r="V7788" i="7"/>
  <c r="V7772" i="7"/>
  <c r="V7756" i="7"/>
  <c r="V7740" i="7"/>
  <c r="V7724" i="7"/>
  <c r="V7708" i="7"/>
  <c r="V7692" i="7"/>
  <c r="V7676" i="7"/>
  <c r="V7660" i="7"/>
  <c r="V7644" i="7"/>
  <c r="V7636" i="7"/>
  <c r="V7628" i="7"/>
  <c r="V7620" i="7"/>
  <c r="V7612" i="7"/>
  <c r="V7604" i="7"/>
  <c r="V7596" i="7"/>
  <c r="V7588" i="7"/>
  <c r="V7580" i="7"/>
  <c r="V7572" i="7"/>
  <c r="V7564" i="7"/>
  <c r="V7556" i="7"/>
  <c r="V7548" i="7"/>
  <c r="V7540" i="7"/>
  <c r="V7532" i="7"/>
  <c r="V7524" i="7"/>
  <c r="V7516" i="7"/>
  <c r="V7508" i="7"/>
  <c r="V7500" i="7"/>
  <c r="V7492" i="7"/>
  <c r="V7484" i="7"/>
  <c r="V7476" i="7"/>
  <c r="V7468" i="7"/>
  <c r="V7460" i="7"/>
  <c r="V7452" i="7"/>
  <c r="V7444" i="7"/>
  <c r="V7436" i="7"/>
  <c r="V7428" i="7"/>
  <c r="V7420" i="7"/>
  <c r="V7412" i="7"/>
  <c r="V7404" i="7"/>
  <c r="V7396" i="7"/>
  <c r="V7388" i="7"/>
  <c r="V7380" i="7"/>
  <c r="V7372" i="7"/>
  <c r="V7364" i="7"/>
  <c r="V7356" i="7"/>
  <c r="V7348" i="7"/>
  <c r="V7340" i="7"/>
  <c r="V7332" i="7"/>
  <c r="V7324" i="7"/>
  <c r="V7316" i="7"/>
  <c r="V7308" i="7"/>
  <c r="V7300" i="7"/>
  <c r="V7292" i="7"/>
  <c r="V7284" i="7"/>
  <c r="V7276" i="7"/>
  <c r="V7268" i="7"/>
  <c r="V7260" i="7"/>
  <c r="V7252" i="7"/>
  <c r="V7244" i="7"/>
  <c r="V7236" i="7"/>
  <c r="V7228" i="7"/>
  <c r="V7220" i="7"/>
  <c r="V7212" i="7"/>
  <c r="V7204" i="7"/>
  <c r="V7196" i="7"/>
  <c r="V7188" i="7"/>
  <c r="V7180" i="7"/>
  <c r="V7172" i="7"/>
  <c r="V7164" i="7"/>
  <c r="V7156" i="7"/>
  <c r="V7148" i="7"/>
  <c r="V7140" i="7"/>
  <c r="V7132" i="7"/>
  <c r="V7124" i="7"/>
  <c r="V7116" i="7"/>
  <c r="V7108" i="7"/>
  <c r="V7100" i="7"/>
  <c r="V7092" i="7"/>
  <c r="V7084" i="7"/>
  <c r="V7076" i="7"/>
  <c r="V7068" i="7"/>
  <c r="V7060" i="7"/>
  <c r="V7052" i="7"/>
  <c r="V7044" i="7"/>
  <c r="V7036" i="7"/>
  <c r="V7028" i="7"/>
  <c r="V7020" i="7"/>
  <c r="V7012" i="7"/>
  <c r="V7004" i="7"/>
  <c r="V6996" i="7"/>
  <c r="V6988" i="7"/>
  <c r="V6980" i="7"/>
  <c r="V6972" i="7"/>
  <c r="V6964" i="7"/>
  <c r="V6956" i="7"/>
  <c r="V6948" i="7"/>
  <c r="V6940" i="7"/>
  <c r="V6932" i="7"/>
  <c r="V6924" i="7"/>
  <c r="V6916" i="7"/>
  <c r="V6908" i="7"/>
  <c r="V6900" i="7"/>
  <c r="V6892" i="7"/>
  <c r="V6884" i="7"/>
  <c r="V6876" i="7"/>
  <c r="V6868" i="7"/>
  <c r="V6860" i="7"/>
  <c r="V6852" i="7"/>
  <c r="V6844" i="7"/>
  <c r="V6836" i="7"/>
  <c r="V6828" i="7"/>
  <c r="V6820" i="7"/>
  <c r="V6812" i="7"/>
  <c r="V6804" i="7"/>
  <c r="V6796" i="7"/>
  <c r="V6788" i="7"/>
  <c r="V6780" i="7"/>
  <c r="V6772" i="7"/>
  <c r="V6764" i="7"/>
  <c r="V6756" i="7"/>
  <c r="V6748" i="7"/>
  <c r="V6740" i="7"/>
  <c r="V6732" i="7"/>
  <c r="V6724" i="7"/>
  <c r="V6716" i="7"/>
  <c r="V6708" i="7"/>
  <c r="V6700" i="7"/>
  <c r="V6692" i="7"/>
  <c r="V6684" i="7"/>
  <c r="V6676" i="7"/>
  <c r="V6668" i="7"/>
  <c r="V6660" i="7"/>
  <c r="V6652" i="7"/>
  <c r="V6644" i="7"/>
  <c r="V6636" i="7"/>
  <c r="V6628" i="7"/>
  <c r="V6620" i="7"/>
  <c r="V6612" i="7"/>
  <c r="V6604" i="7"/>
  <c r="V6596" i="7"/>
  <c r="V6588" i="7"/>
  <c r="V6580" i="7"/>
  <c r="V6572" i="7"/>
  <c r="V6564" i="7"/>
  <c r="V6556" i="7"/>
  <c r="V6548" i="7"/>
  <c r="V6540" i="7"/>
  <c r="V6532" i="7"/>
  <c r="V6524" i="7"/>
  <c r="V6516" i="7"/>
  <c r="V6508" i="7"/>
  <c r="V6500" i="7"/>
  <c r="V6492" i="7"/>
  <c r="V6484" i="7"/>
  <c r="V6476" i="7"/>
  <c r="V6468" i="7"/>
  <c r="V6460" i="7"/>
  <c r="V6452" i="7"/>
  <c r="V6444" i="7"/>
  <c r="V6436" i="7"/>
  <c r="V6428" i="7"/>
  <c r="V6420" i="7"/>
  <c r="V6412" i="7"/>
  <c r="V6404" i="7"/>
  <c r="V6396" i="7"/>
  <c r="V6388" i="7"/>
  <c r="V6380" i="7"/>
  <c r="V6372" i="7"/>
  <c r="V6364" i="7"/>
  <c r="V6356" i="7"/>
  <c r="V6348" i="7"/>
  <c r="V6340" i="7"/>
  <c r="V6332" i="7"/>
  <c r="V6324" i="7"/>
  <c r="V6316" i="7"/>
  <c r="V6308" i="7"/>
  <c r="V6300" i="7"/>
  <c r="V6292" i="7"/>
  <c r="V6284" i="7"/>
  <c r="V6276" i="7"/>
  <c r="V6268" i="7"/>
  <c r="V6260" i="7"/>
  <c r="V6252" i="7"/>
  <c r="V6244" i="7"/>
  <c r="V6236" i="7"/>
  <c r="V6228" i="7"/>
  <c r="V6220" i="7"/>
  <c r="V6212" i="7"/>
  <c r="V6204" i="7"/>
  <c r="V6196" i="7"/>
  <c r="V6188" i="7"/>
  <c r="V6180" i="7"/>
  <c r="V6172" i="7"/>
  <c r="V6164" i="7"/>
  <c r="V6156" i="7"/>
  <c r="V6148" i="7"/>
  <c r="V6140" i="7"/>
  <c r="V6132" i="7"/>
  <c r="V6124" i="7"/>
  <c r="V6116" i="7"/>
  <c r="V6108" i="7"/>
  <c r="V6100" i="7"/>
  <c r="V6092" i="7"/>
  <c r="V6084" i="7"/>
  <c r="V6076" i="7"/>
  <c r="V6068" i="7"/>
  <c r="V6060" i="7"/>
  <c r="V6052" i="7"/>
  <c r="V6044" i="7"/>
  <c r="V6036" i="7"/>
  <c r="V6028" i="7"/>
  <c r="V6020" i="7"/>
  <c r="V6012" i="7"/>
  <c r="V6004" i="7"/>
  <c r="V5996" i="7"/>
  <c r="V5988" i="7"/>
  <c r="V5980" i="7"/>
  <c r="V5972" i="7"/>
  <c r="V5964" i="7"/>
  <c r="V5956" i="7"/>
  <c r="V5948" i="7"/>
  <c r="V5940" i="7"/>
  <c r="V5932" i="7"/>
  <c r="V5924" i="7"/>
  <c r="V5916" i="7"/>
  <c r="V5908" i="7"/>
  <c r="V5900" i="7"/>
  <c r="V5892" i="7"/>
  <c r="V5884" i="7"/>
  <c r="V5876" i="7"/>
  <c r="V5868" i="7"/>
  <c r="V5860" i="7"/>
  <c r="V5852" i="7"/>
  <c r="V5844" i="7"/>
  <c r="V5836" i="7"/>
  <c r="V5828" i="7"/>
  <c r="V5820" i="7"/>
  <c r="V5812" i="7"/>
  <c r="V5804" i="7"/>
  <c r="V5796" i="7"/>
  <c r="V5788" i="7"/>
  <c r="V5780" i="7"/>
  <c r="V5772" i="7"/>
  <c r="V5764" i="7"/>
  <c r="V5756" i="7"/>
  <c r="V5748" i="7"/>
  <c r="V5740" i="7"/>
  <c r="V5732" i="7"/>
  <c r="V5724" i="7"/>
  <c r="V5716" i="7"/>
  <c r="V5708" i="7"/>
  <c r="V5700" i="7"/>
  <c r="V5692" i="7"/>
  <c r="V5684" i="7"/>
  <c r="V5676" i="7"/>
  <c r="V5668" i="7"/>
  <c r="V5660" i="7"/>
  <c r="V5652" i="7"/>
  <c r="V5644" i="7"/>
  <c r="V5636" i="7"/>
  <c r="V5628" i="7"/>
  <c r="V5620" i="7"/>
  <c r="V5612" i="7"/>
  <c r="V5604" i="7"/>
  <c r="V5596" i="7"/>
  <c r="V5588" i="7"/>
  <c r="V5580" i="7"/>
  <c r="V5572" i="7"/>
  <c r="V5564" i="7"/>
  <c r="V5556" i="7"/>
  <c r="V5548" i="7"/>
  <c r="V5540" i="7"/>
  <c r="V5532" i="7"/>
  <c r="V5524" i="7"/>
  <c r="V5516" i="7"/>
  <c r="V5508" i="7"/>
  <c r="V5500" i="7"/>
  <c r="V5492" i="7"/>
  <c r="V5484" i="7"/>
  <c r="V5476" i="7"/>
  <c r="V5468" i="7"/>
  <c r="V5460" i="7"/>
  <c r="V5452" i="7"/>
  <c r="V5444" i="7"/>
  <c r="V5436" i="7"/>
  <c r="V5428" i="7"/>
  <c r="V5420" i="7"/>
  <c r="V5412" i="7"/>
  <c r="V5404" i="7"/>
  <c r="V5396" i="7"/>
  <c r="V5388" i="7"/>
  <c r="V5380" i="7"/>
  <c r="V5372" i="7"/>
  <c r="V5364" i="7"/>
  <c r="V5356" i="7"/>
  <c r="V5348" i="7"/>
  <c r="V5340" i="7"/>
  <c r="V5332" i="7"/>
  <c r="V5324" i="7"/>
  <c r="V5316" i="7"/>
  <c r="V5308" i="7"/>
  <c r="V5300" i="7"/>
  <c r="V5292" i="7"/>
  <c r="V5284" i="7"/>
  <c r="V5276" i="7"/>
  <c r="V5268" i="7"/>
  <c r="V5260" i="7"/>
  <c r="V5252" i="7"/>
  <c r="V5244" i="7"/>
  <c r="V5236" i="7"/>
  <c r="V5228" i="7"/>
  <c r="V5220" i="7"/>
  <c r="V5212" i="7"/>
  <c r="V5204" i="7"/>
  <c r="V5196" i="7"/>
  <c r="V5188" i="7"/>
  <c r="V5180" i="7"/>
  <c r="V5172" i="7"/>
  <c r="V5164" i="7"/>
  <c r="V5156" i="7"/>
  <c r="V5148" i="7"/>
  <c r="V5140" i="7"/>
  <c r="V5132" i="7"/>
  <c r="V5124" i="7"/>
  <c r="V5116" i="7"/>
  <c r="V5108" i="7"/>
  <c r="V5100" i="7"/>
  <c r="V5092" i="7"/>
  <c r="V5084" i="7"/>
  <c r="V5076" i="7"/>
  <c r="V5068" i="7"/>
  <c r="V5060" i="7"/>
  <c r="V5052" i="7"/>
  <c r="V5044" i="7"/>
  <c r="V5036" i="7"/>
  <c r="V5028" i="7"/>
  <c r="V5020" i="7"/>
  <c r="V5012" i="7"/>
  <c r="V5004" i="7"/>
  <c r="V4996" i="7"/>
  <c r="V4988" i="7"/>
  <c r="V4980" i="7"/>
  <c r="V4972" i="7"/>
  <c r="V4964" i="7"/>
  <c r="V4956" i="7"/>
  <c r="V4948" i="7"/>
  <c r="V4940" i="7"/>
  <c r="V4932" i="7"/>
  <c r="V4924" i="7"/>
  <c r="V4916" i="7"/>
  <c r="V4908" i="7"/>
  <c r="V4900" i="7"/>
  <c r="V4892" i="7"/>
  <c r="V4884" i="7"/>
  <c r="V4876" i="7"/>
  <c r="V4868" i="7"/>
  <c r="V4860" i="7"/>
  <c r="V4852" i="7"/>
  <c r="V4844" i="7"/>
  <c r="V4836" i="7"/>
  <c r="V4828" i="7"/>
  <c r="V4820" i="7"/>
  <c r="V4812" i="7"/>
  <c r="V4804" i="7"/>
  <c r="V4796" i="7"/>
  <c r="V4788" i="7"/>
  <c r="V4780" i="7"/>
  <c r="V4772" i="7"/>
  <c r="V4764" i="7"/>
  <c r="V4756" i="7"/>
  <c r="V4748" i="7"/>
  <c r="V4740" i="7"/>
  <c r="V4732" i="7"/>
  <c r="V4724" i="7"/>
  <c r="V4716" i="7"/>
  <c r="V4708" i="7"/>
  <c r="V4700" i="7"/>
  <c r="V4692" i="7"/>
  <c r="V4684" i="7"/>
  <c r="V4676" i="7"/>
  <c r="V4668" i="7"/>
  <c r="V4660" i="7"/>
  <c r="V4652" i="7"/>
  <c r="V4644" i="7"/>
  <c r="V4636" i="7"/>
  <c r="V4628" i="7"/>
  <c r="V4620" i="7"/>
  <c r="V4612" i="7"/>
  <c r="V4604" i="7"/>
  <c r="V4596" i="7"/>
  <c r="V4588" i="7"/>
  <c r="V4580" i="7"/>
  <c r="V4572" i="7"/>
  <c r="V4564" i="7"/>
  <c r="V4556" i="7"/>
  <c r="V4548" i="7"/>
  <c r="V4540" i="7"/>
  <c r="V4532" i="7"/>
  <c r="V4524" i="7"/>
  <c r="V4516" i="7"/>
  <c r="V4508" i="7"/>
  <c r="V4500" i="7"/>
  <c r="V4492" i="7"/>
  <c r="V4484" i="7"/>
  <c r="V4476" i="7"/>
  <c r="V4468" i="7"/>
  <c r="V4460" i="7"/>
  <c r="V4452" i="7"/>
  <c r="V4444" i="7"/>
  <c r="V4436" i="7"/>
  <c r="V4428" i="7"/>
  <c r="V4420" i="7"/>
  <c r="V4412" i="7"/>
  <c r="V4404" i="7"/>
  <c r="V4396" i="7"/>
  <c r="V4388" i="7"/>
  <c r="V4380" i="7"/>
  <c r="V4372" i="7"/>
  <c r="V4364" i="7"/>
  <c r="V4356" i="7"/>
  <c r="V4348" i="7"/>
  <c r="V4935" i="7"/>
  <c r="V4847" i="7"/>
  <c r="V3662" i="7"/>
  <c r="V3654" i="7"/>
  <c r="V3646" i="7"/>
  <c r="V3638" i="7"/>
  <c r="V3630" i="7"/>
  <c r="V3614" i="7"/>
  <c r="V3606" i="7"/>
  <c r="V3598" i="7"/>
  <c r="V3590" i="7"/>
  <c r="V3582" i="7"/>
  <c r="V3574" i="7"/>
  <c r="V3566" i="7"/>
  <c r="V3550" i="7"/>
  <c r="V3542" i="7"/>
  <c r="V3534" i="7"/>
  <c r="V3526" i="7"/>
  <c r="V3518" i="7"/>
  <c r="V3510" i="7"/>
  <c r="V3502" i="7"/>
  <c r="V3486" i="7"/>
  <c r="V3478" i="7"/>
  <c r="V3470" i="7"/>
  <c r="V3462" i="7"/>
  <c r="V3454" i="7"/>
  <c r="V3446" i="7"/>
  <c r="V3438" i="7"/>
  <c r="V3422" i="7"/>
  <c r="V3414" i="7"/>
  <c r="V3406" i="7"/>
  <c r="V3398" i="7"/>
  <c r="V3390" i="7"/>
  <c r="V3382" i="7"/>
  <c r="V3374" i="7"/>
  <c r="V3358" i="7"/>
  <c r="V3350" i="7"/>
  <c r="V3342" i="7"/>
  <c r="V3334" i="7"/>
  <c r="V3326" i="7"/>
  <c r="V3318" i="7"/>
  <c r="V3310" i="7"/>
  <c r="V3294" i="7"/>
  <c r="V3286" i="7"/>
  <c r="V3278" i="7"/>
  <c r="V3270" i="7"/>
  <c r="V3262" i="7"/>
  <c r="V3254" i="7"/>
  <c r="V3246" i="7"/>
  <c r="V3230" i="7"/>
  <c r="V3222" i="7"/>
  <c r="V3214" i="7"/>
  <c r="V3206" i="7"/>
  <c r="V3198" i="7"/>
  <c r="V3190" i="7"/>
  <c r="V3182" i="7"/>
  <c r="V3166" i="7"/>
  <c r="V3158" i="7"/>
  <c r="V3150" i="7"/>
  <c r="V3142" i="7"/>
  <c r="V3134" i="7"/>
  <c r="V3126" i="7"/>
  <c r="V3118" i="7"/>
  <c r="V3102" i="7"/>
  <c r="V3094" i="7"/>
  <c r="V3086" i="7"/>
  <c r="V3078" i="7"/>
  <c r="V3070" i="7"/>
  <c r="V3062" i="7"/>
  <c r="V3054" i="7"/>
  <c r="V3038" i="7"/>
  <c r="V3030" i="7"/>
  <c r="V3022" i="7"/>
  <c r="V3014" i="7"/>
  <c r="V3006" i="7"/>
  <c r="V2998" i="7"/>
  <c r="V2990" i="7"/>
  <c r="V4821" i="7"/>
  <c r="V4805" i="7"/>
  <c r="V4797" i="7"/>
  <c r="V4773" i="7"/>
  <c r="V4765" i="7"/>
  <c r="V4757" i="7"/>
  <c r="V4741" i="7"/>
  <c r="V4733" i="7"/>
  <c r="V4709" i="7"/>
  <c r="V4701" i="7"/>
  <c r="V4677" i="7"/>
  <c r="V4669" i="7"/>
  <c r="V4661" i="7"/>
  <c r="V4629" i="7"/>
  <c r="V4613" i="7"/>
  <c r="V4605" i="7"/>
  <c r="V4589" i="7"/>
  <c r="V4581" i="7"/>
  <c r="V4565" i="7"/>
  <c r="V4549" i="7"/>
  <c r="V4541" i="7"/>
  <c r="V4525" i="7"/>
  <c r="V4517" i="7"/>
  <c r="V4509" i="7"/>
  <c r="V4485" i="7"/>
  <c r="V4477" i="7"/>
  <c r="V4469" i="7"/>
  <c r="V4461" i="7"/>
  <c r="V4453" i="7"/>
  <c r="V4445" i="7"/>
  <c r="V4421" i="7"/>
  <c r="V4413" i="7"/>
  <c r="V4405" i="7"/>
  <c r="V4397" i="7"/>
  <c r="V4389" i="7"/>
  <c r="V4381" i="7"/>
  <c r="V4373" i="7"/>
  <c r="V4357" i="7"/>
  <c r="V4349" i="7"/>
  <c r="V4341" i="7"/>
  <c r="V4333" i="7"/>
  <c r="V4325" i="7"/>
  <c r="V4317" i="7"/>
  <c r="V4309" i="7"/>
  <c r="V4293" i="7"/>
  <c r="V4285" i="7"/>
  <c r="V2974" i="7"/>
  <c r="V2966" i="7"/>
  <c r="V2958" i="7"/>
  <c r="V2942" i="7"/>
  <c r="V2934" i="7"/>
  <c r="V2926" i="7"/>
  <c r="V5543" i="7"/>
  <c r="V4277" i="7"/>
  <c r="V4269" i="7"/>
  <c r="V4261" i="7"/>
  <c r="V4253" i="7"/>
  <c r="V4245" i="7"/>
  <c r="V4229" i="7"/>
  <c r="V4221" i="7"/>
  <c r="V4213" i="7"/>
  <c r="V4205" i="7"/>
  <c r="V4197" i="7"/>
  <c r="V4189" i="7"/>
  <c r="V4181" i="7"/>
  <c r="V4165" i="7"/>
  <c r="V4157" i="7"/>
  <c r="V4149" i="7"/>
  <c r="V4141" i="7"/>
  <c r="V4133" i="7"/>
  <c r="V4125" i="7"/>
  <c r="V4117" i="7"/>
  <c r="V4101" i="7"/>
  <c r="V4093" i="7"/>
  <c r="V4085" i="7"/>
  <c r="V4077" i="7"/>
  <c r="V4069" i="7"/>
  <c r="V4061" i="7"/>
  <c r="V4053" i="7"/>
  <c r="V4037" i="7"/>
  <c r="V4029" i="7"/>
  <c r="V4021" i="7"/>
  <c r="V4013" i="7"/>
  <c r="V4005" i="7"/>
  <c r="V3997" i="7"/>
  <c r="V3989" i="7"/>
  <c r="V3973" i="7"/>
  <c r="V3965" i="7"/>
  <c r="V3957" i="7"/>
  <c r="V3949" i="7"/>
  <c r="V3941" i="7"/>
  <c r="V3933" i="7"/>
  <c r="V3925" i="7"/>
  <c r="V3909" i="7"/>
  <c r="V3901" i="7"/>
  <c r="V3893" i="7"/>
  <c r="V3885" i="7"/>
  <c r="V3877" i="7"/>
  <c r="V3869" i="7"/>
  <c r="V3861" i="7"/>
  <c r="V3845" i="7"/>
  <c r="V3837" i="7"/>
  <c r="V3829" i="7"/>
  <c r="V3821" i="7"/>
  <c r="V3813" i="7"/>
  <c r="V3805" i="7"/>
  <c r="V3797" i="7"/>
  <c r="V3781" i="7"/>
  <c r="V3773" i="7"/>
  <c r="V3765" i="7"/>
  <c r="V3757" i="7"/>
  <c r="V3749" i="7"/>
  <c r="V3741" i="7"/>
  <c r="V3733" i="7"/>
  <c r="V3717" i="7"/>
  <c r="V3709" i="7"/>
  <c r="V3701" i="7"/>
  <c r="V3693" i="7"/>
  <c r="V3685" i="7"/>
  <c r="V3677" i="7"/>
  <c r="V3669" i="7"/>
  <c r="V3653" i="7"/>
  <c r="V3645" i="7"/>
  <c r="V3637" i="7"/>
  <c r="V3629" i="7"/>
  <c r="V3621" i="7"/>
  <c r="V5287" i="7"/>
  <c r="V4340" i="7"/>
  <c r="V4332" i="7"/>
  <c r="V4324" i="7"/>
  <c r="V4316" i="7"/>
  <c r="V4308" i="7"/>
  <c r="V4300" i="7"/>
  <c r="V4292" i="7"/>
  <c r="V4284" i="7"/>
  <c r="V4276" i="7"/>
  <c r="V4268" i="7"/>
  <c r="V4260" i="7"/>
  <c r="V4252" i="7"/>
  <c r="V4244" i="7"/>
  <c r="V4236" i="7"/>
  <c r="V4228" i="7"/>
  <c r="V4220" i="7"/>
  <c r="V4212" i="7"/>
  <c r="V4204" i="7"/>
  <c r="V4196" i="7"/>
  <c r="V4188" i="7"/>
  <c r="V4180" i="7"/>
  <c r="V4172" i="7"/>
  <c r="V4164" i="7"/>
  <c r="V4156" i="7"/>
  <c r="V4148" i="7"/>
  <c r="V4140" i="7"/>
  <c r="V4132" i="7"/>
  <c r="V4124" i="7"/>
  <c r="V4116" i="7"/>
  <c r="V4108" i="7"/>
  <c r="V4100" i="7"/>
  <c r="V4092" i="7"/>
  <c r="V4084" i="7"/>
  <c r="V4076" i="7"/>
  <c r="V4068" i="7"/>
  <c r="V4060" i="7"/>
  <c r="V4052" i="7"/>
  <c r="V4044" i="7"/>
  <c r="V4036" i="7"/>
  <c r="V4028" i="7"/>
  <c r="V4020" i="7"/>
  <c r="V4012" i="7"/>
  <c r="V4004" i="7"/>
  <c r="V3996" i="7"/>
  <c r="V3988" i="7"/>
  <c r="V3980" i="7"/>
  <c r="V3972" i="7"/>
  <c r="V3964" i="7"/>
  <c r="V3956" i="7"/>
  <c r="V3948" i="7"/>
  <c r="V3940" i="7"/>
  <c r="V3932" i="7"/>
  <c r="V3924" i="7"/>
  <c r="V3916" i="7"/>
  <c r="V3908" i="7"/>
  <c r="V3900" i="7"/>
  <c r="V3892" i="7"/>
  <c r="V3884" i="7"/>
  <c r="V3876" i="7"/>
  <c r="V3868" i="7"/>
  <c r="V3860" i="7"/>
  <c r="V3852" i="7"/>
  <c r="V3844" i="7"/>
  <c r="V3836" i="7"/>
  <c r="V3828" i="7"/>
  <c r="V3820" i="7"/>
  <c r="V3812" i="7"/>
  <c r="V3804" i="7"/>
  <c r="V3796" i="7"/>
  <c r="V3788" i="7"/>
  <c r="V3780" i="7"/>
  <c r="V3772" i="7"/>
  <c r="V3764" i="7"/>
  <c r="V3756" i="7"/>
  <c r="V4555" i="7"/>
  <c r="V1451" i="7"/>
  <c r="V4554" i="7"/>
  <c r="V2474" i="7"/>
  <c r="V4473" i="7"/>
  <c r="V2393" i="7"/>
  <c r="V7311" i="7"/>
  <c r="V3920" i="7"/>
  <c r="V8687" i="7"/>
  <c r="V8686" i="7"/>
  <c r="V8750" i="7"/>
  <c r="V8558" i="7"/>
  <c r="V8438" i="7"/>
  <c r="V8366" i="7"/>
  <c r="V7342" i="7"/>
  <c r="V6766" i="7"/>
  <c r="V6510" i="7"/>
  <c r="V6286" i="7"/>
  <c r="V6030" i="7"/>
  <c r="V5230" i="7"/>
  <c r="V6311" i="7"/>
  <c r="V7926" i="7"/>
  <c r="V7182" i="7"/>
  <c r="V7118" i="7"/>
  <c r="V6926" i="7"/>
  <c r="V6798" i="7"/>
  <c r="V8630" i="7"/>
  <c r="V8494" i="7"/>
  <c r="V8374" i="7"/>
  <c r="V8302" i="7"/>
  <c r="V8238" i="7"/>
  <c r="V8166" i="7"/>
  <c r="V7798" i="7"/>
  <c r="V7734" i="7"/>
  <c r="V7670" i="7"/>
  <c r="V7278" i="7"/>
  <c r="V6958" i="7"/>
  <c r="V6830" i="7"/>
  <c r="V6574" i="7"/>
  <c r="V6414" i="7"/>
  <c r="V5670" i="7"/>
  <c r="V4646" i="7"/>
  <c r="V8413" i="7"/>
  <c r="V8349" i="7"/>
  <c r="V8293" i="7"/>
  <c r="V8093" i="7"/>
  <c r="V5917" i="7"/>
  <c r="V6287" i="7"/>
  <c r="V8788" i="7"/>
  <c r="V8740" i="7"/>
  <c r="V8732" i="7"/>
  <c r="V8724" i="7"/>
  <c r="V8676" i="7"/>
  <c r="V8668" i="7"/>
  <c r="V8660" i="7"/>
  <c r="V8612" i="7"/>
  <c r="V8604" i="7"/>
  <c r="V8596" i="7"/>
  <c r="V8548" i="7"/>
  <c r="V8540" i="7"/>
  <c r="V8532" i="7"/>
  <c r="V8484" i="7"/>
  <c r="V8476" i="7"/>
  <c r="V8468" i="7"/>
  <c r="V8420" i="7"/>
  <c r="V8412" i="7"/>
  <c r="V8404" i="7"/>
  <c r="V8356" i="7"/>
  <c r="V8348" i="7"/>
  <c r="V8340" i="7"/>
  <c r="V8292" i="7"/>
  <c r="V8284" i="7"/>
  <c r="V8276" i="7"/>
  <c r="V8228" i="7"/>
  <c r="V8220" i="7"/>
  <c r="V8212" i="7"/>
  <c r="V8164" i="7"/>
  <c r="V8156" i="7"/>
  <c r="V8148" i="7"/>
  <c r="V8100" i="7"/>
  <c r="V8092" i="7"/>
  <c r="V8084" i="7"/>
  <c r="V8036" i="7"/>
  <c r="V8028" i="7"/>
  <c r="V8020" i="7"/>
  <c r="V7988" i="7"/>
  <c r="V7980" i="7"/>
  <c r="V7956" i="7"/>
  <c r="V7948" i="7"/>
  <c r="V7924" i="7"/>
  <c r="V7916" i="7"/>
  <c r="V7892" i="7"/>
  <c r="V7884" i="7"/>
  <c r="V7860" i="7"/>
  <c r="V7852" i="7"/>
  <c r="V7828" i="7"/>
  <c r="V7820" i="7"/>
  <c r="V7796" i="7"/>
  <c r="V7780" i="7"/>
  <c r="V7764" i="7"/>
  <c r="V7748" i="7"/>
  <c r="V7732" i="7"/>
  <c r="V7716" i="7"/>
  <c r="V7700" i="7"/>
  <c r="V7684" i="7"/>
  <c r="V7668" i="7"/>
  <c r="V7652" i="7"/>
  <c r="V8007" i="7"/>
  <c r="V5263" i="7"/>
  <c r="V8422" i="7"/>
  <c r="V8358" i="7"/>
  <c r="V7894" i="7"/>
  <c r="V7022" i="7"/>
  <c r="V6862" i="7"/>
  <c r="V6606" i="7"/>
  <c r="V6094" i="7"/>
  <c r="V5742" i="7"/>
  <c r="V4454" i="7"/>
  <c r="V8741" i="7"/>
  <c r="V8685" i="7"/>
  <c r="V8541" i="7"/>
  <c r="V8485" i="7"/>
  <c r="V8165" i="7"/>
  <c r="V8787" i="7"/>
  <c r="V8779" i="7"/>
  <c r="V8771" i="7"/>
  <c r="V8763" i="7"/>
  <c r="V8755" i="7"/>
  <c r="V8747" i="7"/>
  <c r="V8739" i="7"/>
  <c r="V8731" i="7"/>
  <c r="V8723" i="7"/>
  <c r="V8715" i="7"/>
  <c r="V8707" i="7"/>
  <c r="V8699" i="7"/>
  <c r="V8691" i="7"/>
  <c r="V8683" i="7"/>
  <c r="V8675" i="7"/>
  <c r="V8667" i="7"/>
  <c r="V8659" i="7"/>
  <c r="V8651" i="7"/>
  <c r="V8643" i="7"/>
  <c r="V8635" i="7"/>
  <c r="V8627" i="7"/>
  <c r="V8619" i="7"/>
  <c r="V8611" i="7"/>
  <c r="V8603" i="7"/>
  <c r="V8595" i="7"/>
  <c r="V8587" i="7"/>
  <c r="V8579" i="7"/>
  <c r="V8571" i="7"/>
  <c r="V8563" i="7"/>
  <c r="V8555" i="7"/>
  <c r="V8547" i="7"/>
  <c r="V8539" i="7"/>
  <c r="V8531" i="7"/>
  <c r="V8523" i="7"/>
  <c r="V8515" i="7"/>
  <c r="V8507" i="7"/>
  <c r="V8499" i="7"/>
  <c r="V8491" i="7"/>
  <c r="V8483" i="7"/>
  <c r="V8475" i="7"/>
  <c r="V8467" i="7"/>
  <c r="V8459" i="7"/>
  <c r="V8451" i="7"/>
  <c r="V8443" i="7"/>
  <c r="V8435" i="7"/>
  <c r="V8427" i="7"/>
  <c r="V8419" i="7"/>
  <c r="V8411" i="7"/>
  <c r="V8403" i="7"/>
  <c r="V8395" i="7"/>
  <c r="V8387" i="7"/>
  <c r="V8379" i="7"/>
  <c r="V8371" i="7"/>
  <c r="V8363" i="7"/>
  <c r="V8355" i="7"/>
  <c r="V8347" i="7"/>
  <c r="V8339" i="7"/>
  <c r="V8331" i="7"/>
  <c r="V8323" i="7"/>
  <c r="V8315" i="7"/>
  <c r="V8307" i="7"/>
  <c r="V8299" i="7"/>
  <c r="V8291" i="7"/>
  <c r="V8283" i="7"/>
  <c r="V8275" i="7"/>
  <c r="V8267" i="7"/>
  <c r="V8259" i="7"/>
  <c r="V8251" i="7"/>
  <c r="V8243" i="7"/>
  <c r="V8235" i="7"/>
  <c r="V8227" i="7"/>
  <c r="V8219" i="7"/>
  <c r="V8211" i="7"/>
  <c r="V8203" i="7"/>
  <c r="V8195" i="7"/>
  <c r="V8187" i="7"/>
  <c r="V8179" i="7"/>
  <c r="V8171" i="7"/>
  <c r="V8163" i="7"/>
  <c r="V8155" i="7"/>
  <c r="V8147" i="7"/>
  <c r="V8139" i="7"/>
  <c r="V8131" i="7"/>
  <c r="V8123" i="7"/>
  <c r="V8115" i="7"/>
  <c r="V8107" i="7"/>
  <c r="V8099" i="7"/>
  <c r="V8091" i="7"/>
  <c r="V8083" i="7"/>
  <c r="V8075" i="7"/>
  <c r="V8067" i="7"/>
  <c r="V8059" i="7"/>
  <c r="V8051" i="7"/>
  <c r="V8043" i="7"/>
  <c r="V8035" i="7"/>
  <c r="V8027" i="7"/>
  <c r="V8019" i="7"/>
  <c r="V8011" i="7"/>
  <c r="V8003" i="7"/>
  <c r="V7995" i="7"/>
  <c r="V7987" i="7"/>
  <c r="V7979" i="7"/>
  <c r="V7971" i="7"/>
  <c r="V7963" i="7"/>
  <c r="V7955" i="7"/>
  <c r="V7947" i="7"/>
  <c r="V7939" i="7"/>
  <c r="V7931" i="7"/>
  <c r="V7923" i="7"/>
  <c r="V7915" i="7"/>
  <c r="V7907" i="7"/>
  <c r="V7899" i="7"/>
  <c r="V7891" i="7"/>
  <c r="V7883" i="7"/>
  <c r="V7875" i="7"/>
  <c r="V7867" i="7"/>
  <c r="V7859" i="7"/>
  <c r="V7851" i="7"/>
  <c r="V7843" i="7"/>
  <c r="V7835" i="7"/>
  <c r="V7827" i="7"/>
  <c r="V7819" i="7"/>
  <c r="V7811" i="7"/>
  <c r="V7803" i="7"/>
  <c r="V7795" i="7"/>
  <c r="V7787" i="7"/>
  <c r="V7779" i="7"/>
  <c r="V7771" i="7"/>
  <c r="V7763" i="7"/>
  <c r="V7755" i="7"/>
  <c r="V7747" i="7"/>
  <c r="V7739" i="7"/>
  <c r="V7731" i="7"/>
  <c r="V7723" i="7"/>
  <c r="V7715" i="7"/>
  <c r="V7707" i="7"/>
  <c r="V7699" i="7"/>
  <c r="V7691" i="7"/>
  <c r="V7683" i="7"/>
  <c r="V7675" i="7"/>
  <c r="V7667" i="7"/>
  <c r="V7659" i="7"/>
  <c r="V7651" i="7"/>
  <c r="V7643" i="7"/>
  <c r="V7635" i="7"/>
  <c r="V7627" i="7"/>
  <c r="V7619" i="7"/>
  <c r="V7611" i="7"/>
  <c r="V7603" i="7"/>
  <c r="V7595" i="7"/>
  <c r="V7587" i="7"/>
  <c r="V7579" i="7"/>
  <c r="V7571" i="7"/>
  <c r="V7563" i="7"/>
  <c r="V7555" i="7"/>
  <c r="V7547" i="7"/>
  <c r="V7539" i="7"/>
  <c r="V7531" i="7"/>
  <c r="V7523" i="7"/>
  <c r="V7515" i="7"/>
  <c r="V7507" i="7"/>
  <c r="V7499" i="7"/>
  <c r="V7491" i="7"/>
  <c r="V7483" i="7"/>
  <c r="V7475" i="7"/>
  <c r="V7467" i="7"/>
  <c r="V7459" i="7"/>
  <c r="V7451" i="7"/>
  <c r="V7443" i="7"/>
  <c r="V7435" i="7"/>
  <c r="V7427" i="7"/>
  <c r="V7419" i="7"/>
  <c r="V7411" i="7"/>
  <c r="V7403" i="7"/>
  <c r="V7395" i="7"/>
  <c r="V7387" i="7"/>
  <c r="V7379" i="7"/>
  <c r="V7371" i="7"/>
  <c r="V7363" i="7"/>
  <c r="V7355" i="7"/>
  <c r="V7347" i="7"/>
  <c r="V7339" i="7"/>
  <c r="V7331" i="7"/>
  <c r="V7323" i="7"/>
  <c r="V7315" i="7"/>
  <c r="V7307" i="7"/>
  <c r="V7299" i="7"/>
  <c r="V7291" i="7"/>
  <c r="V7283" i="7"/>
  <c r="V7275" i="7"/>
  <c r="V7267" i="7"/>
  <c r="V7259" i="7"/>
  <c r="V7251" i="7"/>
  <c r="V7243" i="7"/>
  <c r="V7235" i="7"/>
  <c r="V7227" i="7"/>
  <c r="V7219" i="7"/>
  <c r="V7211" i="7"/>
  <c r="V7203" i="7"/>
  <c r="V7195" i="7"/>
  <c r="V7187" i="7"/>
  <c r="V7179" i="7"/>
  <c r="V7171" i="7"/>
  <c r="V7163" i="7"/>
  <c r="V7155" i="7"/>
  <c r="V7147" i="7"/>
  <c r="V7139" i="7"/>
  <c r="V7131" i="7"/>
  <c r="V7123" i="7"/>
  <c r="V7115" i="7"/>
  <c r="V7107" i="7"/>
  <c r="V7099" i="7"/>
  <c r="V7091" i="7"/>
  <c r="V7083" i="7"/>
  <c r="V7075" i="7"/>
  <c r="V7067" i="7"/>
  <c r="V7059" i="7"/>
  <c r="V7051" i="7"/>
  <c r="V7043" i="7"/>
  <c r="V7035" i="7"/>
  <c r="V7027" i="7"/>
  <c r="V7019" i="7"/>
  <c r="V7011" i="7"/>
  <c r="V7003" i="7"/>
  <c r="V6995" i="7"/>
  <c r="V6987" i="7"/>
  <c r="V6979" i="7"/>
  <c r="V6971" i="7"/>
  <c r="V6963" i="7"/>
  <c r="V6955" i="7"/>
  <c r="V6947" i="7"/>
  <c r="V6939" i="7"/>
  <c r="V6931" i="7"/>
  <c r="V6923" i="7"/>
  <c r="V6915" i="7"/>
  <c r="V6907" i="7"/>
  <c r="V6899" i="7"/>
  <c r="V6891" i="7"/>
  <c r="V6883" i="7"/>
  <c r="V6875" i="7"/>
  <c r="V6867" i="7"/>
  <c r="V6859" i="7"/>
  <c r="V6851" i="7"/>
  <c r="V6843" i="7"/>
  <c r="V6835" i="7"/>
  <c r="V6827" i="7"/>
  <c r="V6819" i="7"/>
  <c r="V6811" i="7"/>
  <c r="V6803" i="7"/>
  <c r="V6795" i="7"/>
  <c r="V6787" i="7"/>
  <c r="V6779" i="7"/>
  <c r="V6771" i="7"/>
  <c r="V6763" i="7"/>
  <c r="V6755" i="7"/>
  <c r="V6747" i="7"/>
  <c r="V6739" i="7"/>
  <c r="V6731" i="7"/>
  <c r="V6723" i="7"/>
  <c r="V6715" i="7"/>
  <c r="V6707" i="7"/>
  <c r="V6699" i="7"/>
  <c r="V6691" i="7"/>
  <c r="V6683" i="7"/>
  <c r="V6675" i="7"/>
  <c r="V6667" i="7"/>
  <c r="V6659" i="7"/>
  <c r="V6651" i="7"/>
  <c r="V6643" i="7"/>
  <c r="V6635" i="7"/>
  <c r="V6627" i="7"/>
  <c r="V6619" i="7"/>
  <c r="V6611" i="7"/>
  <c r="V6603" i="7"/>
  <c r="V6595" i="7"/>
  <c r="V6587" i="7"/>
  <c r="V6579" i="7"/>
  <c r="V6571" i="7"/>
  <c r="V6563" i="7"/>
  <c r="V6555" i="7"/>
  <c r="V6547" i="7"/>
  <c r="V6539" i="7"/>
  <c r="V6531" i="7"/>
  <c r="V6523" i="7"/>
  <c r="V6515" i="7"/>
  <c r="V6507" i="7"/>
  <c r="V6499" i="7"/>
  <c r="V6491" i="7"/>
  <c r="V6483" i="7"/>
  <c r="V6475" i="7"/>
  <c r="V6467" i="7"/>
  <c r="V6459" i="7"/>
  <c r="V6451" i="7"/>
  <c r="V6443" i="7"/>
  <c r="V6435" i="7"/>
  <c r="V6427" i="7"/>
  <c r="V6419" i="7"/>
  <c r="V6411" i="7"/>
  <c r="V6403" i="7"/>
  <c r="V6395" i="7"/>
  <c r="V6387" i="7"/>
  <c r="V6379" i="7"/>
  <c r="V6371" i="7"/>
  <c r="V6363" i="7"/>
  <c r="V6355" i="7"/>
  <c r="V6347" i="7"/>
  <c r="V6339" i="7"/>
  <c r="V6331" i="7"/>
  <c r="V6323" i="7"/>
  <c r="V6315" i="7"/>
  <c r="V6307" i="7"/>
  <c r="V6299" i="7"/>
  <c r="V6291" i="7"/>
  <c r="V6283" i="7"/>
  <c r="V6275" i="7"/>
  <c r="V6267" i="7"/>
  <c r="V6259" i="7"/>
  <c r="V6251" i="7"/>
  <c r="V6243" i="7"/>
  <c r="V6235" i="7"/>
  <c r="V6227" i="7"/>
  <c r="V6219" i="7"/>
  <c r="V6211" i="7"/>
  <c r="V6203" i="7"/>
  <c r="V6195" i="7"/>
  <c r="V6187" i="7"/>
  <c r="V6179" i="7"/>
  <c r="V6171" i="7"/>
  <c r="V6163" i="7"/>
  <c r="V6155" i="7"/>
  <c r="V6147" i="7"/>
  <c r="V6139" i="7"/>
  <c r="V6131" i="7"/>
  <c r="V6123" i="7"/>
  <c r="V6115" i="7"/>
  <c r="V6107" i="7"/>
  <c r="V6099" i="7"/>
  <c r="V6091" i="7"/>
  <c r="V6083" i="7"/>
  <c r="V6075" i="7"/>
  <c r="V6067" i="7"/>
  <c r="V6059" i="7"/>
  <c r="V6051" i="7"/>
  <c r="V6043" i="7"/>
  <c r="V6035" i="7"/>
  <c r="V6027" i="7"/>
  <c r="V6019" i="7"/>
  <c r="V6011" i="7"/>
  <c r="V6003" i="7"/>
  <c r="V5995" i="7"/>
  <c r="V5987" i="7"/>
  <c r="V5979" i="7"/>
  <c r="V5971" i="7"/>
  <c r="V5963" i="7"/>
  <c r="V5955" i="7"/>
  <c r="V5947" i="7"/>
  <c r="V5939" i="7"/>
  <c r="V5931" i="7"/>
  <c r="V5923" i="7"/>
  <c r="V5915" i="7"/>
  <c r="V5907" i="7"/>
  <c r="V5899" i="7"/>
  <c r="V5891" i="7"/>
  <c r="V5883" i="7"/>
  <c r="V5875" i="7"/>
  <c r="V5867" i="7"/>
  <c r="V5859" i="7"/>
  <c r="V5851" i="7"/>
  <c r="V5843" i="7"/>
  <c r="V5835" i="7"/>
  <c r="V5827" i="7"/>
  <c r="V5819" i="7"/>
  <c r="V5811" i="7"/>
  <c r="V5803" i="7"/>
  <c r="V5795" i="7"/>
  <c r="V5787" i="7"/>
  <c r="V5779" i="7"/>
  <c r="V5771" i="7"/>
  <c r="V5763" i="7"/>
  <c r="V5755" i="7"/>
  <c r="V5747" i="7"/>
  <c r="V5739" i="7"/>
  <c r="V5731" i="7"/>
  <c r="V5723" i="7"/>
  <c r="V5715" i="7"/>
  <c r="V5707" i="7"/>
  <c r="V5699" i="7"/>
  <c r="V5691" i="7"/>
  <c r="V5683" i="7"/>
  <c r="V5675" i="7"/>
  <c r="V5667" i="7"/>
  <c r="V5659" i="7"/>
  <c r="V5651" i="7"/>
  <c r="V5643" i="7"/>
  <c r="V5635" i="7"/>
  <c r="V5627" i="7"/>
  <c r="V5619" i="7"/>
  <c r="V5611" i="7"/>
  <c r="V5603" i="7"/>
  <c r="V5595" i="7"/>
  <c r="V5587" i="7"/>
  <c r="V5579" i="7"/>
  <c r="V5571" i="7"/>
  <c r="V5563" i="7"/>
  <c r="V5555" i="7"/>
  <c r="V5547" i="7"/>
  <c r="V5539" i="7"/>
  <c r="V5531" i="7"/>
  <c r="V5523" i="7"/>
  <c r="V5515" i="7"/>
  <c r="V5507" i="7"/>
  <c r="V5499" i="7"/>
  <c r="V5491" i="7"/>
  <c r="V5483" i="7"/>
  <c r="V5475" i="7"/>
  <c r="V5467" i="7"/>
  <c r="V5459" i="7"/>
  <c r="V5451" i="7"/>
  <c r="V5443" i="7"/>
  <c r="V5435" i="7"/>
  <c r="V5427" i="7"/>
  <c r="V5419" i="7"/>
  <c r="V5411" i="7"/>
  <c r="V5403" i="7"/>
  <c r="V5395" i="7"/>
  <c r="V5387" i="7"/>
  <c r="V5379" i="7"/>
  <c r="V5371" i="7"/>
  <c r="V5363" i="7"/>
  <c r="V5355" i="7"/>
  <c r="V5347" i="7"/>
  <c r="V5339" i="7"/>
  <c r="V5331" i="7"/>
  <c r="V5323" i="7"/>
  <c r="V5315" i="7"/>
  <c r="V5307" i="7"/>
  <c r="V5299" i="7"/>
  <c r="V5291" i="7"/>
  <c r="V5283" i="7"/>
  <c r="V5275" i="7"/>
  <c r="V5267" i="7"/>
  <c r="V5259" i="7"/>
  <c r="V5251" i="7"/>
  <c r="V5243" i="7"/>
  <c r="V5235" i="7"/>
  <c r="V5227" i="7"/>
  <c r="V5219" i="7"/>
  <c r="V5211" i="7"/>
  <c r="V5203" i="7"/>
  <c r="V5195" i="7"/>
  <c r="V5187" i="7"/>
  <c r="V5179" i="7"/>
  <c r="V5171" i="7"/>
  <c r="V5163" i="7"/>
  <c r="V5155" i="7"/>
  <c r="V5147" i="7"/>
  <c r="V5139" i="7"/>
  <c r="V5131" i="7"/>
  <c r="V5123" i="7"/>
  <c r="V5115" i="7"/>
  <c r="V5107" i="7"/>
  <c r="V5099" i="7"/>
  <c r="V5091" i="7"/>
  <c r="V5083" i="7"/>
  <c r="V5075" i="7"/>
  <c r="V5067" i="7"/>
  <c r="V5059" i="7"/>
  <c r="V5051" i="7"/>
  <c r="V5043" i="7"/>
  <c r="V5035" i="7"/>
  <c r="V5027" i="7"/>
  <c r="V5019" i="7"/>
  <c r="V5011" i="7"/>
  <c r="V5003" i="7"/>
  <c r="V4995" i="7"/>
  <c r="V4987" i="7"/>
  <c r="V4979" i="7"/>
  <c r="V4971" i="7"/>
  <c r="V4963" i="7"/>
  <c r="V4955" i="7"/>
  <c r="V4947" i="7"/>
  <c r="V4939" i="7"/>
  <c r="V4931" i="7"/>
  <c r="V4923" i="7"/>
  <c r="V4915" i="7"/>
  <c r="V4907" i="7"/>
  <c r="V4899" i="7"/>
  <c r="V4891" i="7"/>
  <c r="V4883" i="7"/>
  <c r="V4875" i="7"/>
  <c r="V4867" i="7"/>
  <c r="V4859" i="7"/>
  <c r="V4851" i="7"/>
  <c r="V4843" i="7"/>
  <c r="V4835" i="7"/>
  <c r="V4827" i="7"/>
  <c r="V4819" i="7"/>
  <c r="V4811" i="7"/>
  <c r="V4803" i="7"/>
  <c r="V4795" i="7"/>
  <c r="V4787" i="7"/>
  <c r="V4779" i="7"/>
  <c r="V4771" i="7"/>
  <c r="V4763" i="7"/>
  <c r="V4755" i="7"/>
  <c r="V4747" i="7"/>
  <c r="V4739" i="7"/>
  <c r="V4731" i="7"/>
  <c r="V4723" i="7"/>
  <c r="V4715" i="7"/>
  <c r="V4707" i="7"/>
  <c r="V4699" i="7"/>
  <c r="V4691" i="7"/>
  <c r="V4683" i="7"/>
  <c r="V4675" i="7"/>
  <c r="V4667" i="7"/>
  <c r="V4659" i="7"/>
  <c r="V4651" i="7"/>
  <c r="V4643" i="7"/>
  <c r="V4635" i="7"/>
  <c r="V4627" i="7"/>
  <c r="V4619" i="7"/>
  <c r="V4611" i="7"/>
  <c r="V4603" i="7"/>
  <c r="V4595" i="7"/>
  <c r="V4587" i="7"/>
  <c r="V4579" i="7"/>
  <c r="V4571" i="7"/>
  <c r="V4563" i="7"/>
  <c r="V4547" i="7"/>
  <c r="V4539" i="7"/>
  <c r="V4531" i="7"/>
  <c r="V4523" i="7"/>
  <c r="V4515" i="7"/>
  <c r="V4507" i="7"/>
  <c r="V4499" i="7"/>
  <c r="V4491" i="7"/>
  <c r="V4483" i="7"/>
  <c r="V4475" i="7"/>
  <c r="V4467" i="7"/>
  <c r="V4459" i="7"/>
  <c r="V4451" i="7"/>
  <c r="V4443" i="7"/>
  <c r="V4435" i="7"/>
  <c r="V4427" i="7"/>
  <c r="V4419" i="7"/>
  <c r="V4411" i="7"/>
  <c r="V4403" i="7"/>
  <c r="V4395" i="7"/>
  <c r="V4387" i="7"/>
  <c r="V4379" i="7"/>
  <c r="V4371" i="7"/>
  <c r="V4363" i="7"/>
  <c r="V4355" i="7"/>
  <c r="V4347" i="7"/>
  <c r="V4339" i="7"/>
  <c r="V4331" i="7"/>
  <c r="V4323" i="7"/>
  <c r="V4315" i="7"/>
  <c r="V4307" i="7"/>
  <c r="V4299" i="7"/>
  <c r="V4291" i="7"/>
  <c r="V4283" i="7"/>
  <c r="V4275" i="7"/>
  <c r="V4267" i="7"/>
  <c r="V4259" i="7"/>
  <c r="V4251" i="7"/>
  <c r="V4243" i="7"/>
  <c r="V4235" i="7"/>
  <c r="V4227" i="7"/>
  <c r="V4219" i="7"/>
  <c r="V4211" i="7"/>
  <c r="V4203" i="7"/>
  <c r="V4195" i="7"/>
  <c r="V4187" i="7"/>
  <c r="V4179" i="7"/>
  <c r="V4171" i="7"/>
  <c r="V4163" i="7"/>
  <c r="V4155" i="7"/>
  <c r="V4147" i="7"/>
  <c r="V4139" i="7"/>
  <c r="V4131" i="7"/>
  <c r="V4123" i="7"/>
  <c r="V4115" i="7"/>
  <c r="V4107" i="7"/>
  <c r="V4099" i="7"/>
  <c r="V4091" i="7"/>
  <c r="V4083" i="7"/>
  <c r="V4075" i="7"/>
  <c r="V4067" i="7"/>
  <c r="V4059" i="7"/>
  <c r="V4051" i="7"/>
  <c r="V4043" i="7"/>
  <c r="V4035" i="7"/>
  <c r="V4027" i="7"/>
  <c r="V4019" i="7"/>
  <c r="V4011" i="7"/>
  <c r="V4003" i="7"/>
  <c r="V3995" i="7"/>
  <c r="V3987" i="7"/>
  <c r="V3979" i="7"/>
  <c r="V3971" i="7"/>
  <c r="V3963" i="7"/>
  <c r="V3955" i="7"/>
  <c r="V3947" i="7"/>
  <c r="V3939" i="7"/>
  <c r="V3931" i="7"/>
  <c r="V3923" i="7"/>
  <c r="V3915" i="7"/>
  <c r="V3907" i="7"/>
  <c r="V3899" i="7"/>
  <c r="V3891" i="7"/>
  <c r="V3883" i="7"/>
  <c r="V3875" i="7"/>
  <c r="V3867" i="7"/>
  <c r="V3859" i="7"/>
  <c r="V3851" i="7"/>
  <c r="V3843" i="7"/>
  <c r="V3835" i="7"/>
  <c r="V3827" i="7"/>
  <c r="V3819" i="7"/>
  <c r="V3811" i="7"/>
  <c r="V3803" i="7"/>
  <c r="V3795" i="7"/>
  <c r="V3787" i="7"/>
  <c r="V3779" i="7"/>
  <c r="V3771" i="7"/>
  <c r="V3763" i="7"/>
  <c r="V3755" i="7"/>
  <c r="V3747" i="7"/>
  <c r="V3739" i="7"/>
  <c r="V3731" i="7"/>
  <c r="V3723" i="7"/>
  <c r="V3715" i="7"/>
  <c r="V3707" i="7"/>
  <c r="V3699" i="7"/>
  <c r="V3691" i="7"/>
  <c r="V3683" i="7"/>
  <c r="V3675" i="7"/>
  <c r="V3667" i="7"/>
  <c r="V3659" i="7"/>
  <c r="V3651" i="7"/>
  <c r="V3643" i="7"/>
  <c r="V3635" i="7"/>
  <c r="V3627" i="7"/>
  <c r="V3619" i="7"/>
  <c r="V3611" i="7"/>
  <c r="V3603" i="7"/>
  <c r="V3595" i="7"/>
  <c r="V3587" i="7"/>
  <c r="V3579" i="7"/>
  <c r="V3571" i="7"/>
  <c r="V3563" i="7"/>
  <c r="V3555" i="7"/>
  <c r="V3547" i="7"/>
  <c r="V3539" i="7"/>
  <c r="V3531" i="7"/>
  <c r="V3523" i="7"/>
  <c r="V3515" i="7"/>
  <c r="V3507" i="7"/>
  <c r="V3499" i="7"/>
  <c r="V3491" i="7"/>
  <c r="V3483" i="7"/>
  <c r="V3475" i="7"/>
  <c r="V3467" i="7"/>
  <c r="V3459" i="7"/>
  <c r="V3451" i="7"/>
  <c r="V3443" i="7"/>
  <c r="V3435" i="7"/>
  <c r="V3427" i="7"/>
  <c r="V3419" i="7"/>
  <c r="V3411" i="7"/>
  <c r="V3403" i="7"/>
  <c r="V3395" i="7"/>
  <c r="V3387" i="7"/>
  <c r="V3379" i="7"/>
  <c r="V3371" i="7"/>
  <c r="V3363" i="7"/>
  <c r="V3355" i="7"/>
  <c r="V3347" i="7"/>
  <c r="V3339" i="7"/>
  <c r="V3331" i="7"/>
  <c r="V3323" i="7"/>
  <c r="V3315" i="7"/>
  <c r="V3307" i="7"/>
  <c r="V3299" i="7"/>
  <c r="V3291" i="7"/>
  <c r="V3283" i="7"/>
  <c r="V3275" i="7"/>
  <c r="V3267" i="7"/>
  <c r="V3259" i="7"/>
  <c r="V3251" i="7"/>
  <c r="V3243" i="7"/>
  <c r="V3235" i="7"/>
  <c r="V3227" i="7"/>
  <c r="V3219" i="7"/>
  <c r="V3211" i="7"/>
  <c r="V3203" i="7"/>
  <c r="V3195" i="7"/>
  <c r="V3187" i="7"/>
  <c r="V3179" i="7"/>
  <c r="V3171" i="7"/>
  <c r="V3163" i="7"/>
  <c r="V3155" i="7"/>
  <c r="V3147" i="7"/>
  <c r="V3139" i="7"/>
  <c r="V3131" i="7"/>
  <c r="V3123" i="7"/>
  <c r="V3115" i="7"/>
  <c r="V3107" i="7"/>
  <c r="V3099" i="7"/>
  <c r="V3091" i="7"/>
  <c r="V3083" i="7"/>
  <c r="V3075" i="7"/>
  <c r="V3067" i="7"/>
  <c r="V3059" i="7"/>
  <c r="V3051" i="7"/>
  <c r="V3043" i="7"/>
  <c r="V3035" i="7"/>
  <c r="V3027" i="7"/>
  <c r="V3019" i="7"/>
  <c r="V3011" i="7"/>
  <c r="V3003" i="7"/>
  <c r="V2995" i="7"/>
  <c r="V2987" i="7"/>
  <c r="V2979" i="7"/>
  <c r="V2971" i="7"/>
  <c r="V2963" i="7"/>
  <c r="V2955" i="7"/>
  <c r="V2947" i="7"/>
  <c r="V2939" i="7"/>
  <c r="V2931" i="7"/>
  <c r="V2923" i="7"/>
  <c r="V2915" i="7"/>
  <c r="V2907" i="7"/>
  <c r="V2899" i="7"/>
  <c r="V2891" i="7"/>
  <c r="V2883" i="7"/>
  <c r="V2875" i="7"/>
  <c r="V2867" i="7"/>
  <c r="V2859" i="7"/>
  <c r="V2851" i="7"/>
  <c r="V2843" i="7"/>
  <c r="V2835" i="7"/>
  <c r="V2827" i="7"/>
  <c r="V2819" i="7"/>
  <c r="V2811" i="7"/>
  <c r="V2803" i="7"/>
  <c r="V2795" i="7"/>
  <c r="V2787" i="7"/>
  <c r="V2779" i="7"/>
  <c r="V2771" i="7"/>
  <c r="V2763" i="7"/>
  <c r="V2755" i="7"/>
  <c r="V2747" i="7"/>
  <c r="V2739" i="7"/>
  <c r="V2731" i="7"/>
  <c r="V2723" i="7"/>
  <c r="V2715" i="7"/>
  <c r="V2707" i="7"/>
  <c r="V2699" i="7"/>
  <c r="V2691" i="7"/>
  <c r="V2683" i="7"/>
  <c r="V2675" i="7"/>
  <c r="V2667" i="7"/>
  <c r="V2659" i="7"/>
  <c r="V2651" i="7"/>
  <c r="V2643" i="7"/>
  <c r="V2635" i="7"/>
  <c r="V2627" i="7"/>
  <c r="V2619" i="7"/>
  <c r="V2611" i="7"/>
  <c r="V2603" i="7"/>
  <c r="V2595" i="7"/>
  <c r="V2587" i="7"/>
  <c r="V2579" i="7"/>
  <c r="V2571" i="7"/>
  <c r="V2563" i="7"/>
  <c r="V2555" i="7"/>
  <c r="V2547" i="7"/>
  <c r="V2539" i="7"/>
  <c r="V2531" i="7"/>
  <c r="V2523" i="7"/>
  <c r="V2515" i="7"/>
  <c r="V2507" i="7"/>
  <c r="V2499" i="7"/>
  <c r="V2491" i="7"/>
  <c r="V2483" i="7"/>
  <c r="V2475" i="7"/>
  <c r="V2467" i="7"/>
  <c r="V2459" i="7"/>
  <c r="V2451" i="7"/>
  <c r="V2443" i="7"/>
  <c r="V2435" i="7"/>
  <c r="V2427" i="7"/>
  <c r="V2419" i="7"/>
  <c r="V2411" i="7"/>
  <c r="V2403" i="7"/>
  <c r="V2395" i="7"/>
  <c r="V2387" i="7"/>
  <c r="V2379" i="7"/>
  <c r="V2371" i="7"/>
  <c r="V2363" i="7"/>
  <c r="V2355" i="7"/>
  <c r="V2347" i="7"/>
  <c r="V2339" i="7"/>
  <c r="V2331" i="7"/>
  <c r="V2323" i="7"/>
  <c r="V2315" i="7"/>
  <c r="V2307" i="7"/>
  <c r="V2299" i="7"/>
  <c r="V2291" i="7"/>
  <c r="V2283" i="7"/>
  <c r="V2275" i="7"/>
  <c r="V2267" i="7"/>
  <c r="V2259" i="7"/>
  <c r="V2251" i="7"/>
  <c r="V2243" i="7"/>
  <c r="V2235" i="7"/>
  <c r="V2227" i="7"/>
  <c r="V2219" i="7"/>
  <c r="V2211" i="7"/>
  <c r="V2203" i="7"/>
  <c r="V2195" i="7"/>
  <c r="V2187" i="7"/>
  <c r="V2179" i="7"/>
  <c r="V2171" i="7"/>
  <c r="V2163" i="7"/>
  <c r="V2155" i="7"/>
  <c r="V2147" i="7"/>
  <c r="V2139" i="7"/>
  <c r="V2131" i="7"/>
  <c r="V2123" i="7"/>
  <c r="V2115" i="7"/>
  <c r="V2107" i="7"/>
  <c r="V2099" i="7"/>
  <c r="V2091" i="7"/>
  <c r="V2083" i="7"/>
  <c r="V2075" i="7"/>
  <c r="V2067" i="7"/>
  <c r="V2059" i="7"/>
  <c r="V2051" i="7"/>
  <c r="V2043" i="7"/>
  <c r="V2035" i="7"/>
  <c r="V2027" i="7"/>
  <c r="V2019" i="7"/>
  <c r="V2011" i="7"/>
  <c r="V2003" i="7"/>
  <c r="V1995" i="7"/>
  <c r="V1987" i="7"/>
  <c r="V1979" i="7"/>
  <c r="V1971" i="7"/>
  <c r="V1963" i="7"/>
  <c r="V1955" i="7"/>
  <c r="V1947" i="7"/>
  <c r="V1939" i="7"/>
  <c r="V1931" i="7"/>
  <c r="V1923" i="7"/>
  <c r="V1915" i="7"/>
  <c r="V1907" i="7"/>
  <c r="V1899" i="7"/>
  <c r="V1891" i="7"/>
  <c r="V1883" i="7"/>
  <c r="V1875" i="7"/>
  <c r="V1867" i="7"/>
  <c r="V1859" i="7"/>
  <c r="V1851" i="7"/>
  <c r="V1843" i="7"/>
  <c r="V1835" i="7"/>
  <c r="V1827" i="7"/>
  <c r="V1819" i="7"/>
  <c r="V1811" i="7"/>
  <c r="V1803" i="7"/>
  <c r="V1795" i="7"/>
  <c r="V1787" i="7"/>
  <c r="V1779" i="7"/>
  <c r="V1771" i="7"/>
  <c r="V1763" i="7"/>
  <c r="V1755" i="7"/>
  <c r="V1747" i="7"/>
  <c r="V1739" i="7"/>
  <c r="V1731" i="7"/>
  <c r="V1723" i="7"/>
  <c r="V1715" i="7"/>
  <c r="V1707" i="7"/>
  <c r="V1699" i="7"/>
  <c r="V1691" i="7"/>
  <c r="V1683" i="7"/>
  <c r="V1675" i="7"/>
  <c r="V1667" i="7"/>
  <c r="V1659" i="7"/>
  <c r="V1651" i="7"/>
  <c r="V1643" i="7"/>
  <c r="V1635" i="7"/>
  <c r="V1627" i="7"/>
  <c r="V1619" i="7"/>
  <c r="V1611" i="7"/>
  <c r="V1603" i="7"/>
  <c r="V1595" i="7"/>
  <c r="V1587" i="7"/>
  <c r="V1579" i="7"/>
  <c r="V1571" i="7"/>
  <c r="V1563" i="7"/>
  <c r="V1555" i="7"/>
  <c r="V1547" i="7"/>
  <c r="V1539" i="7"/>
  <c r="V1531" i="7"/>
  <c r="V1523" i="7"/>
  <c r="V1515" i="7"/>
  <c r="V1507" i="7"/>
  <c r="V1499" i="7"/>
  <c r="V1491" i="7"/>
  <c r="V1483" i="7"/>
  <c r="V1475" i="7"/>
  <c r="V1467" i="7"/>
  <c r="V1459" i="7"/>
  <c r="V1443" i="7"/>
  <c r="V1435" i="7"/>
  <c r="V1427" i="7"/>
  <c r="V1419" i="7"/>
  <c r="V1411" i="7"/>
  <c r="V1403" i="7"/>
  <c r="V1395" i="7"/>
  <c r="V1387" i="7"/>
  <c r="V1379" i="7"/>
  <c r="V1371" i="7"/>
  <c r="V1363" i="7"/>
  <c r="V1355" i="7"/>
  <c r="V1347" i="7"/>
  <c r="V1339" i="7"/>
  <c r="V1331" i="7"/>
  <c r="V1323" i="7"/>
  <c r="V1315" i="7"/>
  <c r="V1307" i="7"/>
  <c r="V1299" i="7"/>
  <c r="V1291" i="7"/>
  <c r="V1283" i="7"/>
  <c r="V1275" i="7"/>
  <c r="V1267" i="7"/>
  <c r="V1259" i="7"/>
  <c r="V1251" i="7"/>
  <c r="V1243" i="7"/>
  <c r="V1235" i="7"/>
  <c r="V1227" i="7"/>
  <c r="V1219" i="7"/>
  <c r="V1211" i="7"/>
  <c r="V1203" i="7"/>
  <c r="V1195" i="7"/>
  <c r="V1187" i="7"/>
  <c r="V1179" i="7"/>
  <c r="V1171" i="7"/>
  <c r="V1163" i="7"/>
  <c r="V1155" i="7"/>
  <c r="V1147" i="7"/>
  <c r="V1139" i="7"/>
  <c r="V1131" i="7"/>
  <c r="V1123" i="7"/>
  <c r="V1115" i="7"/>
  <c r="V1107" i="7"/>
  <c r="V1099" i="7"/>
  <c r="V1091" i="7"/>
  <c r="V1083" i="7"/>
  <c r="V1075" i="7"/>
  <c r="V1067" i="7"/>
  <c r="V1059" i="7"/>
  <c r="V1051" i="7"/>
  <c r="V1043" i="7"/>
  <c r="V1035" i="7"/>
  <c r="V1027" i="7"/>
  <c r="V1019" i="7"/>
  <c r="V1011" i="7"/>
  <c r="V1003" i="7"/>
  <c r="V995" i="7"/>
  <c r="V987" i="7"/>
  <c r="V979" i="7"/>
  <c r="V971" i="7"/>
  <c r="V963" i="7"/>
  <c r="V955" i="7"/>
  <c r="V947" i="7"/>
  <c r="V939" i="7"/>
  <c r="V931" i="7"/>
  <c r="V923" i="7"/>
  <c r="V915" i="7"/>
  <c r="V907" i="7"/>
  <c r="V899" i="7"/>
  <c r="V891" i="7"/>
  <c r="V883" i="7"/>
  <c r="V875" i="7"/>
  <c r="V867" i="7"/>
  <c r="V859" i="7"/>
  <c r="V851" i="7"/>
  <c r="V843" i="7"/>
  <c r="V835" i="7"/>
  <c r="V827" i="7"/>
  <c r="V819" i="7"/>
  <c r="V811" i="7"/>
  <c r="V803" i="7"/>
  <c r="V795" i="7"/>
  <c r="V787" i="7"/>
  <c r="V779" i="7"/>
  <c r="V771" i="7"/>
  <c r="V763" i="7"/>
  <c r="V755" i="7"/>
  <c r="V747" i="7"/>
  <c r="V739" i="7"/>
  <c r="V731" i="7"/>
  <c r="V723" i="7"/>
  <c r="V715" i="7"/>
  <c r="V707" i="7"/>
  <c r="V699" i="7"/>
  <c r="V691" i="7"/>
  <c r="V683" i="7"/>
  <c r="V675" i="7"/>
  <c r="V667" i="7"/>
  <c r="V659" i="7"/>
  <c r="V651" i="7"/>
  <c r="V643" i="7"/>
  <c r="V635" i="7"/>
  <c r="V627" i="7"/>
  <c r="V619" i="7"/>
  <c r="V611" i="7"/>
  <c r="V603" i="7"/>
  <c r="V595" i="7"/>
  <c r="V587" i="7"/>
  <c r="V579" i="7"/>
  <c r="V571" i="7"/>
  <c r="V563" i="7"/>
  <c r="V555" i="7"/>
  <c r="V547" i="7"/>
  <c r="V539" i="7"/>
  <c r="V531" i="7"/>
  <c r="V523" i="7"/>
  <c r="V515" i="7"/>
  <c r="V507" i="7"/>
  <c r="V499" i="7"/>
  <c r="V491" i="7"/>
  <c r="V483" i="7"/>
  <c r="V475" i="7"/>
  <c r="V467" i="7"/>
  <c r="V459" i="7"/>
  <c r="V451" i="7"/>
  <c r="V443" i="7"/>
  <c r="V435" i="7"/>
  <c r="V427" i="7"/>
  <c r="V419" i="7"/>
  <c r="V411" i="7"/>
  <c r="V403" i="7"/>
  <c r="V395" i="7"/>
  <c r="V387" i="7"/>
  <c r="V379" i="7"/>
  <c r="V371" i="7"/>
  <c r="V363" i="7"/>
  <c r="V355" i="7"/>
  <c r="V347" i="7"/>
  <c r="V339" i="7"/>
  <c r="V331" i="7"/>
  <c r="V323" i="7"/>
  <c r="V315" i="7"/>
  <c r="V307" i="7"/>
  <c r="V299" i="7"/>
  <c r="V291" i="7"/>
  <c r="V283" i="7"/>
  <c r="V275" i="7"/>
  <c r="V267" i="7"/>
  <c r="V259" i="7"/>
  <c r="V251" i="7"/>
  <c r="V243" i="7"/>
  <c r="V235" i="7"/>
  <c r="V227" i="7"/>
  <c r="V219" i="7"/>
  <c r="V211" i="7"/>
  <c r="V203" i="7"/>
  <c r="V195" i="7"/>
  <c r="V187" i="7"/>
  <c r="V179" i="7"/>
  <c r="V171" i="7"/>
  <c r="V163" i="7"/>
  <c r="V155" i="7"/>
  <c r="V147" i="7"/>
  <c r="V139" i="7"/>
  <c r="V131" i="7"/>
  <c r="V123" i="7"/>
  <c r="V115" i="7"/>
  <c r="V107" i="7"/>
  <c r="V99" i="7"/>
  <c r="V91" i="7"/>
  <c r="V83" i="7"/>
  <c r="V75" i="7"/>
  <c r="V67" i="7"/>
  <c r="V59" i="7"/>
  <c r="V51" i="7"/>
  <c r="V43" i="7"/>
  <c r="V35" i="7"/>
  <c r="V27" i="7"/>
  <c r="V19" i="7"/>
  <c r="V11" i="7"/>
  <c r="V8758" i="7"/>
  <c r="V8694" i="7"/>
  <c r="V8566" i="7"/>
  <c r="V8246" i="7"/>
  <c r="V8182" i="7"/>
  <c r="V8118" i="7"/>
  <c r="V8054" i="7"/>
  <c r="V7830" i="7"/>
  <c r="V7630" i="7"/>
  <c r="V7566" i="7"/>
  <c r="V7438" i="7"/>
  <c r="V7374" i="7"/>
  <c r="V7310" i="7"/>
  <c r="V7086" i="7"/>
  <c r="V8613" i="7"/>
  <c r="V8357" i="7"/>
  <c r="V8301" i="7"/>
  <c r="V8101" i="7"/>
  <c r="V5925" i="7"/>
  <c r="V5669" i="7"/>
  <c r="V5085" i="7"/>
  <c r="V8786" i="7"/>
  <c r="V8778" i="7"/>
  <c r="V8770" i="7"/>
  <c r="V8762" i="7"/>
  <c r="V8754" i="7"/>
  <c r="V8746" i="7"/>
  <c r="V8738" i="7"/>
  <c r="V8730" i="7"/>
  <c r="V8722" i="7"/>
  <c r="V8714" i="7"/>
  <c r="V8706" i="7"/>
  <c r="V8698" i="7"/>
  <c r="V8690" i="7"/>
  <c r="V8682" i="7"/>
  <c r="V8674" i="7"/>
  <c r="V8666" i="7"/>
  <c r="V8658" i="7"/>
  <c r="V8650" i="7"/>
  <c r="V8642" i="7"/>
  <c r="V8634" i="7"/>
  <c r="V8626" i="7"/>
  <c r="V8618" i="7"/>
  <c r="V8610" i="7"/>
  <c r="V8602" i="7"/>
  <c r="V8594" i="7"/>
  <c r="V8586" i="7"/>
  <c r="V8578" i="7"/>
  <c r="V8570" i="7"/>
  <c r="V8562" i="7"/>
  <c r="V8554" i="7"/>
  <c r="V8546" i="7"/>
  <c r="V8538" i="7"/>
  <c r="V8530" i="7"/>
  <c r="V8522" i="7"/>
  <c r="V8514" i="7"/>
  <c r="V8506" i="7"/>
  <c r="V8498" i="7"/>
  <c r="V8490" i="7"/>
  <c r="V8482" i="7"/>
  <c r="V8474" i="7"/>
  <c r="V8466" i="7"/>
  <c r="V8458" i="7"/>
  <c r="V8450" i="7"/>
  <c r="V8442" i="7"/>
  <c r="V8434" i="7"/>
  <c r="V8426" i="7"/>
  <c r="V8418" i="7"/>
  <c r="V8410" i="7"/>
  <c r="V8402" i="7"/>
  <c r="V8394" i="7"/>
  <c r="V8386" i="7"/>
  <c r="V8378" i="7"/>
  <c r="V8370" i="7"/>
  <c r="V8362" i="7"/>
  <c r="V8354" i="7"/>
  <c r="V8346" i="7"/>
  <c r="V8338" i="7"/>
  <c r="V8330" i="7"/>
  <c r="V8322" i="7"/>
  <c r="V8314" i="7"/>
  <c r="V8306" i="7"/>
  <c r="V8298" i="7"/>
  <c r="V8290" i="7"/>
  <c r="V8282" i="7"/>
  <c r="V8274" i="7"/>
  <c r="V8266" i="7"/>
  <c r="V8258" i="7"/>
  <c r="V8250" i="7"/>
  <c r="V8242" i="7"/>
  <c r="V8234" i="7"/>
  <c r="V8226" i="7"/>
  <c r="V8218" i="7"/>
  <c r="V8210" i="7"/>
  <c r="V8202" i="7"/>
  <c r="V8194" i="7"/>
  <c r="V8186" i="7"/>
  <c r="V8178" i="7"/>
  <c r="V8170" i="7"/>
  <c r="V8162" i="7"/>
  <c r="V8154" i="7"/>
  <c r="V8146" i="7"/>
  <c r="V8138" i="7"/>
  <c r="V8130" i="7"/>
  <c r="V8122" i="7"/>
  <c r="V8114" i="7"/>
  <c r="V8106" i="7"/>
  <c r="V8098" i="7"/>
  <c r="V8090" i="7"/>
  <c r="V8082" i="7"/>
  <c r="V8074" i="7"/>
  <c r="V8066" i="7"/>
  <c r="V8058" i="7"/>
  <c r="V8050" i="7"/>
  <c r="V8042" i="7"/>
  <c r="V8034" i="7"/>
  <c r="V8026" i="7"/>
  <c r="V8018" i="7"/>
  <c r="V8010" i="7"/>
  <c r="V8002" i="7"/>
  <c r="V7994" i="7"/>
  <c r="V7986" i="7"/>
  <c r="V7978" i="7"/>
  <c r="V7970" i="7"/>
  <c r="V7962" i="7"/>
  <c r="V7954" i="7"/>
  <c r="V7946" i="7"/>
  <c r="V7938" i="7"/>
  <c r="V7930" i="7"/>
  <c r="V7922" i="7"/>
  <c r="V7914" i="7"/>
  <c r="V7906" i="7"/>
  <c r="V7898" i="7"/>
  <c r="V7890" i="7"/>
  <c r="V7882" i="7"/>
  <c r="V7874" i="7"/>
  <c r="V7866" i="7"/>
  <c r="V7858" i="7"/>
  <c r="V7850" i="7"/>
  <c r="V7842" i="7"/>
  <c r="V7834" i="7"/>
  <c r="V7826" i="7"/>
  <c r="V7818" i="7"/>
  <c r="V7810" i="7"/>
  <c r="V7802" i="7"/>
  <c r="V7794" i="7"/>
  <c r="V7786" i="7"/>
  <c r="V7778" i="7"/>
  <c r="V7770" i="7"/>
  <c r="V7762" i="7"/>
  <c r="V7754" i="7"/>
  <c r="V7746" i="7"/>
  <c r="V7738" i="7"/>
  <c r="V7730" i="7"/>
  <c r="V7722" i="7"/>
  <c r="V7714" i="7"/>
  <c r="V7706" i="7"/>
  <c r="V7698" i="7"/>
  <c r="V7690" i="7"/>
  <c r="V7682" i="7"/>
  <c r="V7674" i="7"/>
  <c r="V7666" i="7"/>
  <c r="V7658" i="7"/>
  <c r="V7650" i="7"/>
  <c r="V7642" i="7"/>
  <c r="V7634" i="7"/>
  <c r="V7626" i="7"/>
  <c r="V7618" i="7"/>
  <c r="V7610" i="7"/>
  <c r="V7602" i="7"/>
  <c r="V7594" i="7"/>
  <c r="V7586" i="7"/>
  <c r="V7578" i="7"/>
  <c r="V7570" i="7"/>
  <c r="V7562" i="7"/>
  <c r="V7554" i="7"/>
  <c r="V7546" i="7"/>
  <c r="V7538" i="7"/>
  <c r="V7530" i="7"/>
  <c r="V7522" i="7"/>
  <c r="V7514" i="7"/>
  <c r="V7506" i="7"/>
  <c r="V7498" i="7"/>
  <c r="V7490" i="7"/>
  <c r="V7482" i="7"/>
  <c r="V7474" i="7"/>
  <c r="V7466" i="7"/>
  <c r="V7458" i="7"/>
  <c r="V7450" i="7"/>
  <c r="V7442" i="7"/>
  <c r="V7434" i="7"/>
  <c r="V7426" i="7"/>
  <c r="V7418" i="7"/>
  <c r="V7410" i="7"/>
  <c r="V7402" i="7"/>
  <c r="V7394" i="7"/>
  <c r="V7386" i="7"/>
  <c r="V7378" i="7"/>
  <c r="V7370" i="7"/>
  <c r="V7362" i="7"/>
  <c r="V7354" i="7"/>
  <c r="V7346" i="7"/>
  <c r="V7338" i="7"/>
  <c r="V7330" i="7"/>
  <c r="V7322" i="7"/>
  <c r="V7314" i="7"/>
  <c r="V7306" i="7"/>
  <c r="V7298" i="7"/>
  <c r="V7290" i="7"/>
  <c r="V7282" i="7"/>
  <c r="V7274" i="7"/>
  <c r="V7266" i="7"/>
  <c r="V7258" i="7"/>
  <c r="V7250" i="7"/>
  <c r="V7242" i="7"/>
  <c r="V7234" i="7"/>
  <c r="V7226" i="7"/>
  <c r="V7218" i="7"/>
  <c r="V7210" i="7"/>
  <c r="V7202" i="7"/>
  <c r="V7194" i="7"/>
  <c r="V7186" i="7"/>
  <c r="V7178" i="7"/>
  <c r="V7170" i="7"/>
  <c r="V7162" i="7"/>
  <c r="V7154" i="7"/>
  <c r="V7146" i="7"/>
  <c r="V7138" i="7"/>
  <c r="V7130" i="7"/>
  <c r="V7122" i="7"/>
  <c r="V7114" i="7"/>
  <c r="V7106" i="7"/>
  <c r="V7098" i="7"/>
  <c r="V7090" i="7"/>
  <c r="V7082" i="7"/>
  <c r="V7074" i="7"/>
  <c r="V7066" i="7"/>
  <c r="V7058" i="7"/>
  <c r="V7050" i="7"/>
  <c r="V7042" i="7"/>
  <c r="V7034" i="7"/>
  <c r="V7026" i="7"/>
  <c r="V7018" i="7"/>
  <c r="V7010" i="7"/>
  <c r="V7002" i="7"/>
  <c r="V6994" i="7"/>
  <c r="V6986" i="7"/>
  <c r="V6978" i="7"/>
  <c r="V6970" i="7"/>
  <c r="V6962" i="7"/>
  <c r="V6954" i="7"/>
  <c r="V6946" i="7"/>
  <c r="V6938" i="7"/>
  <c r="V6930" i="7"/>
  <c r="V6922" i="7"/>
  <c r="V6914" i="7"/>
  <c r="V6906" i="7"/>
  <c r="V6898" i="7"/>
  <c r="V6890" i="7"/>
  <c r="V6882" i="7"/>
  <c r="V6874" i="7"/>
  <c r="V6866" i="7"/>
  <c r="V6858" i="7"/>
  <c r="V6850" i="7"/>
  <c r="V6842" i="7"/>
  <c r="V6834" i="7"/>
  <c r="V6826" i="7"/>
  <c r="V6818" i="7"/>
  <c r="V6810" i="7"/>
  <c r="V6802" i="7"/>
  <c r="V6794" i="7"/>
  <c r="V6786" i="7"/>
  <c r="V6778" i="7"/>
  <c r="V6770" i="7"/>
  <c r="V6762" i="7"/>
  <c r="V6754" i="7"/>
  <c r="V6746" i="7"/>
  <c r="V6738" i="7"/>
  <c r="V6730" i="7"/>
  <c r="V6722" i="7"/>
  <c r="V6714" i="7"/>
  <c r="V6706" i="7"/>
  <c r="V6698" i="7"/>
  <c r="V6690" i="7"/>
  <c r="V6682" i="7"/>
  <c r="V6674" i="7"/>
  <c r="V6666" i="7"/>
  <c r="V6658" i="7"/>
  <c r="V6650" i="7"/>
  <c r="V6642" i="7"/>
  <c r="V6634" i="7"/>
  <c r="V6626" i="7"/>
  <c r="V6618" i="7"/>
  <c r="V6610" i="7"/>
  <c r="V6602" i="7"/>
  <c r="V6594" i="7"/>
  <c r="V6586" i="7"/>
  <c r="V6578" i="7"/>
  <c r="V6570" i="7"/>
  <c r="V6562" i="7"/>
  <c r="V6554" i="7"/>
  <c r="V6546" i="7"/>
  <c r="V6538" i="7"/>
  <c r="V6530" i="7"/>
  <c r="V6522" i="7"/>
  <c r="V6514" i="7"/>
  <c r="V6506" i="7"/>
  <c r="V6498" i="7"/>
  <c r="V6490" i="7"/>
  <c r="V6482" i="7"/>
  <c r="V6474" i="7"/>
  <c r="V6466" i="7"/>
  <c r="V6458" i="7"/>
  <c r="V6450" i="7"/>
  <c r="V6442" i="7"/>
  <c r="V6434" i="7"/>
  <c r="V6426" i="7"/>
  <c r="V6418" i="7"/>
  <c r="V6410" i="7"/>
  <c r="V6402" i="7"/>
  <c r="V6394" i="7"/>
  <c r="V6386" i="7"/>
  <c r="V6378" i="7"/>
  <c r="V6370" i="7"/>
  <c r="V6362" i="7"/>
  <c r="V6354" i="7"/>
  <c r="V6346" i="7"/>
  <c r="V6338" i="7"/>
  <c r="V6330" i="7"/>
  <c r="V6322" i="7"/>
  <c r="V6314" i="7"/>
  <c r="V6306" i="7"/>
  <c r="V6298" i="7"/>
  <c r="V6290" i="7"/>
  <c r="V6282" i="7"/>
  <c r="V6274" i="7"/>
  <c r="V6266" i="7"/>
  <c r="V6258" i="7"/>
  <c r="V6250" i="7"/>
  <c r="V6242" i="7"/>
  <c r="V6234" i="7"/>
  <c r="V6226" i="7"/>
  <c r="V6218" i="7"/>
  <c r="V6210" i="7"/>
  <c r="V6202" i="7"/>
  <c r="V6194" i="7"/>
  <c r="V6186" i="7"/>
  <c r="V6178" i="7"/>
  <c r="V6170" i="7"/>
  <c r="V6162" i="7"/>
  <c r="V6154" i="7"/>
  <c r="V6146" i="7"/>
  <c r="V6138" i="7"/>
  <c r="V6130" i="7"/>
  <c r="V6122" i="7"/>
  <c r="V6114" i="7"/>
  <c r="V6106" i="7"/>
  <c r="V6098" i="7"/>
  <c r="V6090" i="7"/>
  <c r="V6082" i="7"/>
  <c r="V6074" i="7"/>
  <c r="V6066" i="7"/>
  <c r="V6058" i="7"/>
  <c r="V6050" i="7"/>
  <c r="V6042" i="7"/>
  <c r="V6034" i="7"/>
  <c r="V6026" i="7"/>
  <c r="V6018" i="7"/>
  <c r="V6010" i="7"/>
  <c r="V6002" i="7"/>
  <c r="V5994" i="7"/>
  <c r="V5986" i="7"/>
  <c r="V5978" i="7"/>
  <c r="V5970" i="7"/>
  <c r="V5962" i="7"/>
  <c r="V5954" i="7"/>
  <c r="V5946" i="7"/>
  <c r="V5938" i="7"/>
  <c r="V5930" i="7"/>
  <c r="V5922" i="7"/>
  <c r="V5914" i="7"/>
  <c r="V5906" i="7"/>
  <c r="V5898" i="7"/>
  <c r="V5890" i="7"/>
  <c r="V5882" i="7"/>
  <c r="V5874" i="7"/>
  <c r="V5866" i="7"/>
  <c r="V5858" i="7"/>
  <c r="V5850" i="7"/>
  <c r="V5842" i="7"/>
  <c r="V5834" i="7"/>
  <c r="V5826" i="7"/>
  <c r="V5818" i="7"/>
  <c r="V5810" i="7"/>
  <c r="V5802" i="7"/>
  <c r="V5794" i="7"/>
  <c r="V5786" i="7"/>
  <c r="V5778" i="7"/>
  <c r="V5770" i="7"/>
  <c r="V5762" i="7"/>
  <c r="V5754" i="7"/>
  <c r="V5746" i="7"/>
  <c r="V5738" i="7"/>
  <c r="V5730" i="7"/>
  <c r="V5722" i="7"/>
  <c r="V5714" i="7"/>
  <c r="V5706" i="7"/>
  <c r="V5698" i="7"/>
  <c r="V5690" i="7"/>
  <c r="V5682" i="7"/>
  <c r="V5674" i="7"/>
  <c r="V5666" i="7"/>
  <c r="V5658" i="7"/>
  <c r="V5650" i="7"/>
  <c r="V5642" i="7"/>
  <c r="V5634" i="7"/>
  <c r="V5626" i="7"/>
  <c r="V5618" i="7"/>
  <c r="V5610" i="7"/>
  <c r="V5602" i="7"/>
  <c r="V5594" i="7"/>
  <c r="V5586" i="7"/>
  <c r="V5578" i="7"/>
  <c r="V5570" i="7"/>
  <c r="V5562" i="7"/>
  <c r="V5554" i="7"/>
  <c r="V5546" i="7"/>
  <c r="V5538" i="7"/>
  <c r="V5530" i="7"/>
  <c r="V5522" i="7"/>
  <c r="V5514" i="7"/>
  <c r="V5506" i="7"/>
  <c r="V5498" i="7"/>
  <c r="V5490" i="7"/>
  <c r="V5482" i="7"/>
  <c r="V5474" i="7"/>
  <c r="V5466" i="7"/>
  <c r="V5458" i="7"/>
  <c r="V5450" i="7"/>
  <c r="V5442" i="7"/>
  <c r="V5434" i="7"/>
  <c r="V5426" i="7"/>
  <c r="V5418" i="7"/>
  <c r="V5410" i="7"/>
  <c r="V5402" i="7"/>
  <c r="V5394" i="7"/>
  <c r="V5386" i="7"/>
  <c r="V5378" i="7"/>
  <c r="V5370" i="7"/>
  <c r="V5362" i="7"/>
  <c r="V5354" i="7"/>
  <c r="V5346" i="7"/>
  <c r="V5338" i="7"/>
  <c r="V5330" i="7"/>
  <c r="V5322" i="7"/>
  <c r="V5314" i="7"/>
  <c r="V5306" i="7"/>
  <c r="V5298" i="7"/>
  <c r="V5290" i="7"/>
  <c r="V5282" i="7"/>
  <c r="V5274" i="7"/>
  <c r="V5266" i="7"/>
  <c r="V5258" i="7"/>
  <c r="V5250" i="7"/>
  <c r="V5242" i="7"/>
  <c r="V5234" i="7"/>
  <c r="V5226" i="7"/>
  <c r="V5218" i="7"/>
  <c r="V5210" i="7"/>
  <c r="V5202" i="7"/>
  <c r="V5194" i="7"/>
  <c r="V5186" i="7"/>
  <c r="V5178" i="7"/>
  <c r="V5170" i="7"/>
  <c r="V5162" i="7"/>
  <c r="V5154" i="7"/>
  <c r="V5146" i="7"/>
  <c r="V5138" i="7"/>
  <c r="V5130" i="7"/>
  <c r="V5122" i="7"/>
  <c r="V5114" i="7"/>
  <c r="V5106" i="7"/>
  <c r="V5098" i="7"/>
  <c r="V5090" i="7"/>
  <c r="V5082" i="7"/>
  <c r="V5074" i="7"/>
  <c r="V5066" i="7"/>
  <c r="V5058" i="7"/>
  <c r="V5050" i="7"/>
  <c r="V5042" i="7"/>
  <c r="V5034" i="7"/>
  <c r="V5026" i="7"/>
  <c r="V5018" i="7"/>
  <c r="V5010" i="7"/>
  <c r="V5002" i="7"/>
  <c r="V4994" i="7"/>
  <c r="V4986" i="7"/>
  <c r="V4978" i="7"/>
  <c r="V4970" i="7"/>
  <c r="V4962" i="7"/>
  <c r="V4954" i="7"/>
  <c r="V4946" i="7"/>
  <c r="V4938" i="7"/>
  <c r="V4930" i="7"/>
  <c r="V4922" i="7"/>
  <c r="V4914" i="7"/>
  <c r="V4906" i="7"/>
  <c r="V4898" i="7"/>
  <c r="V4890" i="7"/>
  <c r="V4882" i="7"/>
  <c r="V4874" i="7"/>
  <c r="V4866" i="7"/>
  <c r="V4858" i="7"/>
  <c r="V4850" i="7"/>
  <c r="V4842" i="7"/>
  <c r="V4834" i="7"/>
  <c r="V4826" i="7"/>
  <c r="V4818" i="7"/>
  <c r="V4810" i="7"/>
  <c r="V4802" i="7"/>
  <c r="V4794" i="7"/>
  <c r="V4786" i="7"/>
  <c r="V4778" i="7"/>
  <c r="V4770" i="7"/>
  <c r="V4762" i="7"/>
  <c r="V4754" i="7"/>
  <c r="V4746" i="7"/>
  <c r="V4738" i="7"/>
  <c r="V4730" i="7"/>
  <c r="V4722" i="7"/>
  <c r="V4714" i="7"/>
  <c r="V4706" i="7"/>
  <c r="V4698" i="7"/>
  <c r="V4690" i="7"/>
  <c r="V4682" i="7"/>
  <c r="V4674" i="7"/>
  <c r="V4666" i="7"/>
  <c r="V4658" i="7"/>
  <c r="V4650" i="7"/>
  <c r="V4642" i="7"/>
  <c r="V4634" i="7"/>
  <c r="V4626" i="7"/>
  <c r="V4618" i="7"/>
  <c r="V4610" i="7"/>
  <c r="V4602" i="7"/>
  <c r="V4594" i="7"/>
  <c r="V4586" i="7"/>
  <c r="V4578" i="7"/>
  <c r="V4570" i="7"/>
  <c r="V4562" i="7"/>
  <c r="V4546" i="7"/>
  <c r="V4538" i="7"/>
  <c r="V4530" i="7"/>
  <c r="V4522" i="7"/>
  <c r="V4514" i="7"/>
  <c r="V4506" i="7"/>
  <c r="V4498" i="7"/>
  <c r="V4490" i="7"/>
  <c r="V4482" i="7"/>
  <c r="V4474" i="7"/>
  <c r="V4466" i="7"/>
  <c r="V4458" i="7"/>
  <c r="V4450" i="7"/>
  <c r="V4442" i="7"/>
  <c r="V4434" i="7"/>
  <c r="V4426" i="7"/>
  <c r="V4418" i="7"/>
  <c r="V4410" i="7"/>
  <c r="V4402" i="7"/>
  <c r="V4394" i="7"/>
  <c r="V4386" i="7"/>
  <c r="V4378" i="7"/>
  <c r="V4370" i="7"/>
  <c r="V4362" i="7"/>
  <c r="V4354" i="7"/>
  <c r="V4346" i="7"/>
  <c r="V4338" i="7"/>
  <c r="V4330" i="7"/>
  <c r="V4322" i="7"/>
  <c r="V4314" i="7"/>
  <c r="V4306" i="7"/>
  <c r="V4298" i="7"/>
  <c r="V4290" i="7"/>
  <c r="V4282" i="7"/>
  <c r="V4274" i="7"/>
  <c r="V4266" i="7"/>
  <c r="V4258" i="7"/>
  <c r="V4250" i="7"/>
  <c r="V4242" i="7"/>
  <c r="V4234" i="7"/>
  <c r="V4226" i="7"/>
  <c r="V4218" i="7"/>
  <c r="V4210" i="7"/>
  <c r="V4202" i="7"/>
  <c r="V4194" i="7"/>
  <c r="V4186" i="7"/>
  <c r="V4178" i="7"/>
  <c r="V4170" i="7"/>
  <c r="V4162" i="7"/>
  <c r="V4154" i="7"/>
  <c r="V4146" i="7"/>
  <c r="V4138" i="7"/>
  <c r="V4130" i="7"/>
  <c r="V4122" i="7"/>
  <c r="V4114" i="7"/>
  <c r="V4106" i="7"/>
  <c r="V4098" i="7"/>
  <c r="V4090" i="7"/>
  <c r="V4082" i="7"/>
  <c r="V4074" i="7"/>
  <c r="V4066" i="7"/>
  <c r="V4058" i="7"/>
  <c r="V4050" i="7"/>
  <c r="V4042" i="7"/>
  <c r="V4034" i="7"/>
  <c r="V4026" i="7"/>
  <c r="V4018" i="7"/>
  <c r="V4010" i="7"/>
  <c r="V4002" i="7"/>
  <c r="V3994" i="7"/>
  <c r="V3986" i="7"/>
  <c r="V3978" i="7"/>
  <c r="V3970" i="7"/>
  <c r="V3962" i="7"/>
  <c r="V3954" i="7"/>
  <c r="V3946" i="7"/>
  <c r="V3938" i="7"/>
  <c r="V3930" i="7"/>
  <c r="V3922" i="7"/>
  <c r="V3914" i="7"/>
  <c r="V3906" i="7"/>
  <c r="V3898" i="7"/>
  <c r="V3890" i="7"/>
  <c r="V3882" i="7"/>
  <c r="V3874" i="7"/>
  <c r="V3866" i="7"/>
  <c r="V3858" i="7"/>
  <c r="V3850" i="7"/>
  <c r="V3842" i="7"/>
  <c r="V3834" i="7"/>
  <c r="V3826" i="7"/>
  <c r="V3818" i="7"/>
  <c r="V3810" i="7"/>
  <c r="V3802" i="7"/>
  <c r="V3794" i="7"/>
  <c r="V3786" i="7"/>
  <c r="V3778" i="7"/>
  <c r="V3770" i="7"/>
  <c r="V3762" i="7"/>
  <c r="V3754" i="7"/>
  <c r="V3746" i="7"/>
  <c r="V3738" i="7"/>
  <c r="V3730" i="7"/>
  <c r="V3722" i="7"/>
  <c r="V3714" i="7"/>
  <c r="V3706" i="7"/>
  <c r="V3698" i="7"/>
  <c r="V3690" i="7"/>
  <c r="V3682" i="7"/>
  <c r="V3674" i="7"/>
  <c r="V3666" i="7"/>
  <c r="V3658" i="7"/>
  <c r="V3650" i="7"/>
  <c r="V3642" i="7"/>
  <c r="V3634" i="7"/>
  <c r="V3626" i="7"/>
  <c r="V3618" i="7"/>
  <c r="V3610" i="7"/>
  <c r="V3602" i="7"/>
  <c r="V3594" i="7"/>
  <c r="V3586" i="7"/>
  <c r="V3578" i="7"/>
  <c r="V3570" i="7"/>
  <c r="V3562" i="7"/>
  <c r="V3554" i="7"/>
  <c r="V3546" i="7"/>
  <c r="V3538" i="7"/>
  <c r="V3530" i="7"/>
  <c r="V3522" i="7"/>
  <c r="V3514" i="7"/>
  <c r="V3506" i="7"/>
  <c r="V3498" i="7"/>
  <c r="V3490" i="7"/>
  <c r="V3482" i="7"/>
  <c r="V3474" i="7"/>
  <c r="V3466" i="7"/>
  <c r="V3458" i="7"/>
  <c r="V3450" i="7"/>
  <c r="V3442" i="7"/>
  <c r="V3434" i="7"/>
  <c r="V3426" i="7"/>
  <c r="V3418" i="7"/>
  <c r="V3410" i="7"/>
  <c r="V3402" i="7"/>
  <c r="V3394" i="7"/>
  <c r="V3386" i="7"/>
  <c r="V3378" i="7"/>
  <c r="V3370" i="7"/>
  <c r="V3362" i="7"/>
  <c r="V3354" i="7"/>
  <c r="V3346" i="7"/>
  <c r="V3338" i="7"/>
  <c r="V3330" i="7"/>
  <c r="V3322" i="7"/>
  <c r="V3314" i="7"/>
  <c r="V3306" i="7"/>
  <c r="V3298" i="7"/>
  <c r="V3290" i="7"/>
  <c r="V3282" i="7"/>
  <c r="V3274" i="7"/>
  <c r="V3266" i="7"/>
  <c r="V3258" i="7"/>
  <c r="V3250" i="7"/>
  <c r="V3242" i="7"/>
  <c r="V3234" i="7"/>
  <c r="V3226" i="7"/>
  <c r="V3218" i="7"/>
  <c r="V3210" i="7"/>
  <c r="V3202" i="7"/>
  <c r="V3194" i="7"/>
  <c r="V3186" i="7"/>
  <c r="V3178" i="7"/>
  <c r="V3170" i="7"/>
  <c r="V3162" i="7"/>
  <c r="V3154" i="7"/>
  <c r="V3146" i="7"/>
  <c r="V3138" i="7"/>
  <c r="V3130" i="7"/>
  <c r="V3122" i="7"/>
  <c r="V3114" i="7"/>
  <c r="V3106" i="7"/>
  <c r="V3098" i="7"/>
  <c r="V3090" i="7"/>
  <c r="V3082" i="7"/>
  <c r="V3074" i="7"/>
  <c r="V3066" i="7"/>
  <c r="V3058" i="7"/>
  <c r="V3050" i="7"/>
  <c r="V3042" i="7"/>
  <c r="V3034" i="7"/>
  <c r="V3026" i="7"/>
  <c r="V3018" i="7"/>
  <c r="V3010" i="7"/>
  <c r="V3002" i="7"/>
  <c r="V2994" i="7"/>
  <c r="V2986" i="7"/>
  <c r="V2978" i="7"/>
  <c r="V2970" i="7"/>
  <c r="V2962" i="7"/>
  <c r="V2954" i="7"/>
  <c r="V2946" i="7"/>
  <c r="V2938" i="7"/>
  <c r="V2930" i="7"/>
  <c r="V2922" i="7"/>
  <c r="V2914" i="7"/>
  <c r="V2906" i="7"/>
  <c r="V2898" i="7"/>
  <c r="V2890" i="7"/>
  <c r="V2882" i="7"/>
  <c r="V2874" i="7"/>
  <c r="V2866" i="7"/>
  <c r="V2858" i="7"/>
  <c r="V2850" i="7"/>
  <c r="V2842" i="7"/>
  <c r="V2834" i="7"/>
  <c r="V2826" i="7"/>
  <c r="V2818" i="7"/>
  <c r="V2810" i="7"/>
  <c r="V2802" i="7"/>
  <c r="V2794" i="7"/>
  <c r="V2786" i="7"/>
  <c r="V2778" i="7"/>
  <c r="V2770" i="7"/>
  <c r="V2762" i="7"/>
  <c r="V2754" i="7"/>
  <c r="V2746" i="7"/>
  <c r="V2738" i="7"/>
  <c r="V2730" i="7"/>
  <c r="V2722" i="7"/>
  <c r="V2714" i="7"/>
  <c r="V2706" i="7"/>
  <c r="V2698" i="7"/>
  <c r="V2690" i="7"/>
  <c r="V2682" i="7"/>
  <c r="V2674" i="7"/>
  <c r="V2666" i="7"/>
  <c r="V2658" i="7"/>
  <c r="V2650" i="7"/>
  <c r="V2642" i="7"/>
  <c r="V2634" i="7"/>
  <c r="V2626" i="7"/>
  <c r="V2618" i="7"/>
  <c r="V2610" i="7"/>
  <c r="V2602" i="7"/>
  <c r="V2594" i="7"/>
  <c r="V2586" i="7"/>
  <c r="V2578" i="7"/>
  <c r="V2570" i="7"/>
  <c r="V2562" i="7"/>
  <c r="V2554" i="7"/>
  <c r="V2546" i="7"/>
  <c r="V2538" i="7"/>
  <c r="V2530" i="7"/>
  <c r="V2522" i="7"/>
  <c r="V2514" i="7"/>
  <c r="V2506" i="7"/>
  <c r="V2498" i="7"/>
  <c r="V2490" i="7"/>
  <c r="V2482" i="7"/>
  <c r="V2466" i="7"/>
  <c r="V2458" i="7"/>
  <c r="V2450" i="7"/>
  <c r="V2442" i="7"/>
  <c r="V2434" i="7"/>
  <c r="V2426" i="7"/>
  <c r="V2418" i="7"/>
  <c r="V2410" i="7"/>
  <c r="V2402" i="7"/>
  <c r="V2394" i="7"/>
  <c r="V2386" i="7"/>
  <c r="V2378" i="7"/>
  <c r="V2370" i="7"/>
  <c r="V2362" i="7"/>
  <c r="V2354" i="7"/>
  <c r="V2346" i="7"/>
  <c r="V2338" i="7"/>
  <c r="V2330" i="7"/>
  <c r="V2322" i="7"/>
  <c r="V2314" i="7"/>
  <c r="V2306" i="7"/>
  <c r="V2298" i="7"/>
  <c r="V2290" i="7"/>
  <c r="V2282" i="7"/>
  <c r="V2274" i="7"/>
  <c r="V2266" i="7"/>
  <c r="V2258" i="7"/>
  <c r="V2250" i="7"/>
  <c r="V2242" i="7"/>
  <c r="V2234" i="7"/>
  <c r="V2226" i="7"/>
  <c r="V2218" i="7"/>
  <c r="V2210" i="7"/>
  <c r="V2202" i="7"/>
  <c r="V2194" i="7"/>
  <c r="V2186" i="7"/>
  <c r="V2178" i="7"/>
  <c r="V2170" i="7"/>
  <c r="V2162" i="7"/>
  <c r="V2154" i="7"/>
  <c r="V2146" i="7"/>
  <c r="V2138" i="7"/>
  <c r="V2130" i="7"/>
  <c r="V2122" i="7"/>
  <c r="V2114" i="7"/>
  <c r="V2106" i="7"/>
  <c r="V2098" i="7"/>
  <c r="V2090" i="7"/>
  <c r="V2082" i="7"/>
  <c r="V2074" i="7"/>
  <c r="V2066" i="7"/>
  <c r="V2058" i="7"/>
  <c r="V2050" i="7"/>
  <c r="V2042" i="7"/>
  <c r="V2034" i="7"/>
  <c r="V2026" i="7"/>
  <c r="V2018" i="7"/>
  <c r="V2010" i="7"/>
  <c r="V2002" i="7"/>
  <c r="V1994" i="7"/>
  <c r="V1986" i="7"/>
  <c r="V1978" i="7"/>
  <c r="V1970" i="7"/>
  <c r="V1962" i="7"/>
  <c r="V1954" i="7"/>
  <c r="V1946" i="7"/>
  <c r="V1938" i="7"/>
  <c r="V1930" i="7"/>
  <c r="V1922" i="7"/>
  <c r="V1914" i="7"/>
  <c r="V1906" i="7"/>
  <c r="V1898" i="7"/>
  <c r="V1890" i="7"/>
  <c r="V1882" i="7"/>
  <c r="V1874" i="7"/>
  <c r="V1866" i="7"/>
  <c r="V1858" i="7"/>
  <c r="V1850" i="7"/>
  <c r="V1842" i="7"/>
  <c r="V1834" i="7"/>
  <c r="V1826" i="7"/>
  <c r="V1818" i="7"/>
  <c r="V1810" i="7"/>
  <c r="V1802" i="7"/>
  <c r="V1794" i="7"/>
  <c r="V1786" i="7"/>
  <c r="V1778" i="7"/>
  <c r="V1770" i="7"/>
  <c r="V1762" i="7"/>
  <c r="V1754" i="7"/>
  <c r="V1746" i="7"/>
  <c r="V1738" i="7"/>
  <c r="V1730" i="7"/>
  <c r="V1722" i="7"/>
  <c r="V1714" i="7"/>
  <c r="V1706" i="7"/>
  <c r="V1698" i="7"/>
  <c r="V1690" i="7"/>
  <c r="V1682" i="7"/>
  <c r="V1674" i="7"/>
  <c r="V1666" i="7"/>
  <c r="V1658" i="7"/>
  <c r="V1650" i="7"/>
  <c r="V1642" i="7"/>
  <c r="V1634" i="7"/>
  <c r="V1626" i="7"/>
  <c r="V1618" i="7"/>
  <c r="V1610" i="7"/>
  <c r="V1602" i="7"/>
  <c r="V1594" i="7"/>
  <c r="V1586" i="7"/>
  <c r="V1578" i="7"/>
  <c r="V1570" i="7"/>
  <c r="V1562" i="7"/>
  <c r="V1554" i="7"/>
  <c r="V1546" i="7"/>
  <c r="V1538" i="7"/>
  <c r="V1530" i="7"/>
  <c r="V1522" i="7"/>
  <c r="V1514" i="7"/>
  <c r="V1506" i="7"/>
  <c r="V1498" i="7"/>
  <c r="V1490" i="7"/>
  <c r="V1482" i="7"/>
  <c r="V1474" i="7"/>
  <c r="V1466" i="7"/>
  <c r="V1458" i="7"/>
  <c r="V1450" i="7"/>
  <c r="V1442" i="7"/>
  <c r="V1434" i="7"/>
  <c r="V1426" i="7"/>
  <c r="V1418" i="7"/>
  <c r="V1410" i="7"/>
  <c r="V1402" i="7"/>
  <c r="V1394" i="7"/>
  <c r="V1386" i="7"/>
  <c r="V1378" i="7"/>
  <c r="V1370" i="7"/>
  <c r="V1362" i="7"/>
  <c r="V1354" i="7"/>
  <c r="V1346" i="7"/>
  <c r="V1338" i="7"/>
  <c r="V1330" i="7"/>
  <c r="V1322" i="7"/>
  <c r="V1314" i="7"/>
  <c r="V1306" i="7"/>
  <c r="V1298" i="7"/>
  <c r="V1290" i="7"/>
  <c r="V1282" i="7"/>
  <c r="V1274" i="7"/>
  <c r="V1266" i="7"/>
  <c r="V1258" i="7"/>
  <c r="V1250" i="7"/>
  <c r="V1242" i="7"/>
  <c r="V1234" i="7"/>
  <c r="V1226" i="7"/>
  <c r="V1218" i="7"/>
  <c r="V1210" i="7"/>
  <c r="V1202" i="7"/>
  <c r="V1194" i="7"/>
  <c r="V1186" i="7"/>
  <c r="V1178" i="7"/>
  <c r="V1170" i="7"/>
  <c r="V1162" i="7"/>
  <c r="V1154" i="7"/>
  <c r="V1146" i="7"/>
  <c r="V1138" i="7"/>
  <c r="V1130" i="7"/>
  <c r="V1122" i="7"/>
  <c r="V1114" i="7"/>
  <c r="V1106" i="7"/>
  <c r="V1098" i="7"/>
  <c r="V1090" i="7"/>
  <c r="V1082" i="7"/>
  <c r="V1074" i="7"/>
  <c r="V1066" i="7"/>
  <c r="V1058" i="7"/>
  <c r="V1050" i="7"/>
  <c r="V1042" i="7"/>
  <c r="V1034" i="7"/>
  <c r="V1026" i="7"/>
  <c r="V1018" i="7"/>
  <c r="V1010" i="7"/>
  <c r="V1002" i="7"/>
  <c r="V994" i="7"/>
  <c r="V986" i="7"/>
  <c r="V978" i="7"/>
  <c r="V970" i="7"/>
  <c r="V962" i="7"/>
  <c r="V954" i="7"/>
  <c r="V946" i="7"/>
  <c r="V938" i="7"/>
  <c r="V930" i="7"/>
  <c r="V922" i="7"/>
  <c r="V914" i="7"/>
  <c r="V906" i="7"/>
  <c r="V898" i="7"/>
  <c r="V890" i="7"/>
  <c r="V882" i="7"/>
  <c r="V874" i="7"/>
  <c r="V866" i="7"/>
  <c r="V858" i="7"/>
  <c r="V850" i="7"/>
  <c r="V842" i="7"/>
  <c r="V834" i="7"/>
  <c r="V826" i="7"/>
  <c r="V818" i="7"/>
  <c r="V810" i="7"/>
  <c r="V802" i="7"/>
  <c r="V794" i="7"/>
  <c r="V786" i="7"/>
  <c r="V778" i="7"/>
  <c r="V770" i="7"/>
  <c r="V762" i="7"/>
  <c r="V754" i="7"/>
  <c r="V746" i="7"/>
  <c r="V738" i="7"/>
  <c r="V730" i="7"/>
  <c r="V722" i="7"/>
  <c r="V714" i="7"/>
  <c r="V706" i="7"/>
  <c r="V698" i="7"/>
  <c r="V690" i="7"/>
  <c r="V682" i="7"/>
  <c r="V674" i="7"/>
  <c r="V666" i="7"/>
  <c r="V658" i="7"/>
  <c r="V650" i="7"/>
  <c r="V642" i="7"/>
  <c r="V634" i="7"/>
  <c r="V626" i="7"/>
  <c r="V618" i="7"/>
  <c r="V610" i="7"/>
  <c r="V602" i="7"/>
  <c r="V594" i="7"/>
  <c r="V586" i="7"/>
  <c r="V578" i="7"/>
  <c r="V570" i="7"/>
  <c r="V562" i="7"/>
  <c r="V554" i="7"/>
  <c r="V546" i="7"/>
  <c r="V538" i="7"/>
  <c r="V530" i="7"/>
  <c r="V522" i="7"/>
  <c r="V514" i="7"/>
  <c r="V506" i="7"/>
  <c r="V498" i="7"/>
  <c r="V490" i="7"/>
  <c r="V482" i="7"/>
  <c r="V474" i="7"/>
  <c r="V466" i="7"/>
  <c r="V458" i="7"/>
  <c r="V450" i="7"/>
  <c r="V442" i="7"/>
  <c r="V434" i="7"/>
  <c r="V426" i="7"/>
  <c r="V418" i="7"/>
  <c r="V410" i="7"/>
  <c r="V402" i="7"/>
  <c r="V394" i="7"/>
  <c r="V386" i="7"/>
  <c r="V378" i="7"/>
  <c r="V370" i="7"/>
  <c r="V362" i="7"/>
  <c r="V354" i="7"/>
  <c r="V346" i="7"/>
  <c r="V338" i="7"/>
  <c r="V330" i="7"/>
  <c r="V322" i="7"/>
  <c r="V314" i="7"/>
  <c r="V306" i="7"/>
  <c r="V298" i="7"/>
  <c r="V290" i="7"/>
  <c r="V282" i="7"/>
  <c r="V274" i="7"/>
  <c r="V266" i="7"/>
  <c r="V258" i="7"/>
  <c r="V250" i="7"/>
  <c r="V242" i="7"/>
  <c r="V234" i="7"/>
  <c r="V226" i="7"/>
  <c r="V218" i="7"/>
  <c r="V210" i="7"/>
  <c r="V202" i="7"/>
  <c r="V194" i="7"/>
  <c r="V186" i="7"/>
  <c r="V178" i="7"/>
  <c r="V170" i="7"/>
  <c r="V162" i="7"/>
  <c r="V154" i="7"/>
  <c r="V146" i="7"/>
  <c r="V138" i="7"/>
  <c r="V130" i="7"/>
  <c r="V122" i="7"/>
  <c r="V114" i="7"/>
  <c r="V106" i="7"/>
  <c r="V98" i="7"/>
  <c r="V90" i="7"/>
  <c r="V82" i="7"/>
  <c r="V74" i="7"/>
  <c r="V66" i="7"/>
  <c r="V58" i="7"/>
  <c r="V50" i="7"/>
  <c r="V42" i="7"/>
  <c r="V34" i="7"/>
  <c r="V26" i="7"/>
  <c r="V18" i="7"/>
  <c r="V10" i="7"/>
  <c r="V7862" i="7"/>
  <c r="V7718" i="7"/>
  <c r="V7598" i="7"/>
  <c r="V7534" i="7"/>
  <c r="V7470" i="7"/>
  <c r="V7214" i="7"/>
  <c r="V6670" i="7"/>
  <c r="V6062" i="7"/>
  <c r="V5486" i="7"/>
  <c r="V4902" i="7"/>
  <c r="V4718" i="7"/>
  <c r="V8677" i="7"/>
  <c r="V8621" i="7"/>
  <c r="V8477" i="7"/>
  <c r="V8421" i="7"/>
  <c r="V8221" i="7"/>
  <c r="V8029" i="7"/>
  <c r="V5853" i="7"/>
  <c r="V5405" i="7"/>
  <c r="V5149" i="7"/>
  <c r="V4893" i="7"/>
  <c r="V4637" i="7"/>
  <c r="V8785" i="7"/>
  <c r="V8777" i="7"/>
  <c r="V8769" i="7"/>
  <c r="V8761" i="7"/>
  <c r="V8753" i="7"/>
  <c r="V8745" i="7"/>
  <c r="V8737" i="7"/>
  <c r="V8729" i="7"/>
  <c r="V8721" i="7"/>
  <c r="V8713" i="7"/>
  <c r="V8705" i="7"/>
  <c r="V8697" i="7"/>
  <c r="V8689" i="7"/>
  <c r="V8681" i="7"/>
  <c r="V8673" i="7"/>
  <c r="V8665" i="7"/>
  <c r="V8657" i="7"/>
  <c r="V8649" i="7"/>
  <c r="V8641" i="7"/>
  <c r="V8633" i="7"/>
  <c r="V8625" i="7"/>
  <c r="V8617" i="7"/>
  <c r="V8609" i="7"/>
  <c r="V8601" i="7"/>
  <c r="V8593" i="7"/>
  <c r="V8585" i="7"/>
  <c r="V8577" i="7"/>
  <c r="V8569" i="7"/>
  <c r="V8561" i="7"/>
  <c r="V8553" i="7"/>
  <c r="V8545" i="7"/>
  <c r="V8537" i="7"/>
  <c r="V8529" i="7"/>
  <c r="V8521" i="7"/>
  <c r="V8513" i="7"/>
  <c r="V8505" i="7"/>
  <c r="V8497" i="7"/>
  <c r="V8489" i="7"/>
  <c r="V8481" i="7"/>
  <c r="V8473" i="7"/>
  <c r="V8465" i="7"/>
  <c r="V8457" i="7"/>
  <c r="V8449" i="7"/>
  <c r="V8441" i="7"/>
  <c r="V8433" i="7"/>
  <c r="V8425" i="7"/>
  <c r="V8417" i="7"/>
  <c r="V8409" i="7"/>
  <c r="V8401" i="7"/>
  <c r="V8393" i="7"/>
  <c r="V8385" i="7"/>
  <c r="V8377" i="7"/>
  <c r="V8369" i="7"/>
  <c r="V8361" i="7"/>
  <c r="V8353" i="7"/>
  <c r="V8345" i="7"/>
  <c r="V8337" i="7"/>
  <c r="V8329" i="7"/>
  <c r="V8321" i="7"/>
  <c r="V8313" i="7"/>
  <c r="V8305" i="7"/>
  <c r="V8297" i="7"/>
  <c r="V8289" i="7"/>
  <c r="V8281" i="7"/>
  <c r="V8273" i="7"/>
  <c r="V8265" i="7"/>
  <c r="V8257" i="7"/>
  <c r="V8249" i="7"/>
  <c r="V8241" i="7"/>
  <c r="V8233" i="7"/>
  <c r="V8225" i="7"/>
  <c r="V8217" i="7"/>
  <c r="V8209" i="7"/>
  <c r="V8201" i="7"/>
  <c r="V8193" i="7"/>
  <c r="V8185" i="7"/>
  <c r="V8177" i="7"/>
  <c r="V8169" i="7"/>
  <c r="V8161" i="7"/>
  <c r="V8153" i="7"/>
  <c r="V8145" i="7"/>
  <c r="V8137" i="7"/>
  <c r="V8129" i="7"/>
  <c r="V8121" i="7"/>
  <c r="V8113" i="7"/>
  <c r="V8105" i="7"/>
  <c r="V8097" i="7"/>
  <c r="V8089" i="7"/>
  <c r="V8081" i="7"/>
  <c r="V8073" i="7"/>
  <c r="V8065" i="7"/>
  <c r="V8057" i="7"/>
  <c r="V8049" i="7"/>
  <c r="V8041" i="7"/>
  <c r="V8033" i="7"/>
  <c r="V8025" i="7"/>
  <c r="V8017" i="7"/>
  <c r="V8009" i="7"/>
  <c r="V8001" i="7"/>
  <c r="V7993" i="7"/>
  <c r="V7985" i="7"/>
  <c r="V7977" i="7"/>
  <c r="V7969" i="7"/>
  <c r="V7961" i="7"/>
  <c r="V7953" i="7"/>
  <c r="V7945" i="7"/>
  <c r="V7937" i="7"/>
  <c r="V7929" i="7"/>
  <c r="V7921" i="7"/>
  <c r="V7913" i="7"/>
  <c r="V7905" i="7"/>
  <c r="V7897" i="7"/>
  <c r="V7889" i="7"/>
  <c r="V7881" i="7"/>
  <c r="V7873" i="7"/>
  <c r="V7865" i="7"/>
  <c r="V7857" i="7"/>
  <c r="V7849" i="7"/>
  <c r="V7841" i="7"/>
  <c r="V7833" i="7"/>
  <c r="V7825" i="7"/>
  <c r="V7817" i="7"/>
  <c r="V7809" i="7"/>
  <c r="V7801" i="7"/>
  <c r="V7793" i="7"/>
  <c r="V7785" i="7"/>
  <c r="V7777" i="7"/>
  <c r="V7769" i="7"/>
  <c r="V7761" i="7"/>
  <c r="V7753" i="7"/>
  <c r="V7745" i="7"/>
  <c r="V7737" i="7"/>
  <c r="V7729" i="7"/>
  <c r="V7721" i="7"/>
  <c r="V7713" i="7"/>
  <c r="V7705" i="7"/>
  <c r="V7697" i="7"/>
  <c r="V7689" i="7"/>
  <c r="V7681" i="7"/>
  <c r="V7673" i="7"/>
  <c r="V7665" i="7"/>
  <c r="V7657" i="7"/>
  <c r="V7649" i="7"/>
  <c r="V7641" i="7"/>
  <c r="V7633" i="7"/>
  <c r="V7625" i="7"/>
  <c r="V7617" i="7"/>
  <c r="V7609" i="7"/>
  <c r="V7601" i="7"/>
  <c r="V7593" i="7"/>
  <c r="V7585" i="7"/>
  <c r="V7577" i="7"/>
  <c r="V7569" i="7"/>
  <c r="V7561" i="7"/>
  <c r="V7553" i="7"/>
  <c r="V7545" i="7"/>
  <c r="V7537" i="7"/>
  <c r="V7529" i="7"/>
  <c r="V7521" i="7"/>
  <c r="V7513" i="7"/>
  <c r="V7505" i="7"/>
  <c r="V7497" i="7"/>
  <c r="V7489" i="7"/>
  <c r="V7481" i="7"/>
  <c r="V7473" i="7"/>
  <c r="V7465" i="7"/>
  <c r="V7457" i="7"/>
  <c r="V7449" i="7"/>
  <c r="V7441" i="7"/>
  <c r="V7433" i="7"/>
  <c r="V7425" i="7"/>
  <c r="V7417" i="7"/>
  <c r="V7409" i="7"/>
  <c r="V7401" i="7"/>
  <c r="V7393" i="7"/>
  <c r="V7385" i="7"/>
  <c r="V7377" i="7"/>
  <c r="V7369" i="7"/>
  <c r="V7361" i="7"/>
  <c r="V7353" i="7"/>
  <c r="V7345" i="7"/>
  <c r="V7337" i="7"/>
  <c r="V7329" i="7"/>
  <c r="V7321" i="7"/>
  <c r="V7313" i="7"/>
  <c r="V7305" i="7"/>
  <c r="V7297" i="7"/>
  <c r="V7289" i="7"/>
  <c r="V7281" i="7"/>
  <c r="V7273" i="7"/>
  <c r="V7265" i="7"/>
  <c r="V7257" i="7"/>
  <c r="V7249" i="7"/>
  <c r="V7241" i="7"/>
  <c r="V7233" i="7"/>
  <c r="V7225" i="7"/>
  <c r="V7217" i="7"/>
  <c r="V7209" i="7"/>
  <c r="V7201" i="7"/>
  <c r="V7193" i="7"/>
  <c r="V7185" i="7"/>
  <c r="V7177" i="7"/>
  <c r="V7169" i="7"/>
  <c r="V7161" i="7"/>
  <c r="V7153" i="7"/>
  <c r="V7145" i="7"/>
  <c r="V7137" i="7"/>
  <c r="V7129" i="7"/>
  <c r="V7121" i="7"/>
  <c r="V7113" i="7"/>
  <c r="V7105" i="7"/>
  <c r="V7097" i="7"/>
  <c r="V7089" i="7"/>
  <c r="V7081" i="7"/>
  <c r="V7073" i="7"/>
  <c r="V7065" i="7"/>
  <c r="V7057" i="7"/>
  <c r="V7049" i="7"/>
  <c r="V7041" i="7"/>
  <c r="V7033" i="7"/>
  <c r="V7025" i="7"/>
  <c r="V7017" i="7"/>
  <c r="V7009" i="7"/>
  <c r="V7001" i="7"/>
  <c r="V6993" i="7"/>
  <c r="V6985" i="7"/>
  <c r="V6977" i="7"/>
  <c r="V6969" i="7"/>
  <c r="V6961" i="7"/>
  <c r="V6953" i="7"/>
  <c r="V6945" i="7"/>
  <c r="V6937" i="7"/>
  <c r="V6929" i="7"/>
  <c r="V6921" i="7"/>
  <c r="V6913" i="7"/>
  <c r="V6905" i="7"/>
  <c r="V6897" i="7"/>
  <c r="V6889" i="7"/>
  <c r="V6881" i="7"/>
  <c r="V6873" i="7"/>
  <c r="V6865" i="7"/>
  <c r="V6857" i="7"/>
  <c r="V6849" i="7"/>
  <c r="V6841" i="7"/>
  <c r="V6833" i="7"/>
  <c r="V6825" i="7"/>
  <c r="V6817" i="7"/>
  <c r="V6809" i="7"/>
  <c r="V6801" i="7"/>
  <c r="V6793" i="7"/>
  <c r="V6785" i="7"/>
  <c r="V6777" i="7"/>
  <c r="V6769" i="7"/>
  <c r="V6761" i="7"/>
  <c r="V6753" i="7"/>
  <c r="V6745" i="7"/>
  <c r="V6737" i="7"/>
  <c r="V6729" i="7"/>
  <c r="V6721" i="7"/>
  <c r="V6713" i="7"/>
  <c r="V6705" i="7"/>
  <c r="V6697" i="7"/>
  <c r="V6689" i="7"/>
  <c r="V6681" i="7"/>
  <c r="V6673" i="7"/>
  <c r="V6665" i="7"/>
  <c r="V6657" i="7"/>
  <c r="V6649" i="7"/>
  <c r="V6641" i="7"/>
  <c r="V6633" i="7"/>
  <c r="V6625" i="7"/>
  <c r="V6617" i="7"/>
  <c r="V6609" i="7"/>
  <c r="V6601" i="7"/>
  <c r="V6593" i="7"/>
  <c r="V6585" i="7"/>
  <c r="V6577" i="7"/>
  <c r="V6569" i="7"/>
  <c r="V6561" i="7"/>
  <c r="V6553" i="7"/>
  <c r="V6545" i="7"/>
  <c r="V6537" i="7"/>
  <c r="V6529" i="7"/>
  <c r="V6521" i="7"/>
  <c r="V6513" i="7"/>
  <c r="V6505" i="7"/>
  <c r="V6497" i="7"/>
  <c r="V6489" i="7"/>
  <c r="V6481" i="7"/>
  <c r="V6473" i="7"/>
  <c r="V6465" i="7"/>
  <c r="V6457" i="7"/>
  <c r="V6449" i="7"/>
  <c r="V6441" i="7"/>
  <c r="V6433" i="7"/>
  <c r="V6425" i="7"/>
  <c r="V6417" i="7"/>
  <c r="V6409" i="7"/>
  <c r="V6401" i="7"/>
  <c r="V6393" i="7"/>
  <c r="V6385" i="7"/>
  <c r="V6377" i="7"/>
  <c r="V6369" i="7"/>
  <c r="V6361" i="7"/>
  <c r="V6353" i="7"/>
  <c r="V6345" i="7"/>
  <c r="V6337" i="7"/>
  <c r="V6329" i="7"/>
  <c r="V6321" i="7"/>
  <c r="V6313" i="7"/>
  <c r="V6305" i="7"/>
  <c r="V6297" i="7"/>
  <c r="V6289" i="7"/>
  <c r="V6281" i="7"/>
  <c r="V6273" i="7"/>
  <c r="V6265" i="7"/>
  <c r="V6257" i="7"/>
  <c r="V6249" i="7"/>
  <c r="V6241" i="7"/>
  <c r="V6233" i="7"/>
  <c r="V6225" i="7"/>
  <c r="V6217" i="7"/>
  <c r="V6209" i="7"/>
  <c r="V6201" i="7"/>
  <c r="V6193" i="7"/>
  <c r="V6185" i="7"/>
  <c r="V6177" i="7"/>
  <c r="V6169" i="7"/>
  <c r="V6161" i="7"/>
  <c r="V6153" i="7"/>
  <c r="V6145" i="7"/>
  <c r="V6137" i="7"/>
  <c r="V6129" i="7"/>
  <c r="V6121" i="7"/>
  <c r="V6113" i="7"/>
  <c r="V6105" i="7"/>
  <c r="V6097" i="7"/>
  <c r="V6089" i="7"/>
  <c r="V6081" i="7"/>
  <c r="V6073" i="7"/>
  <c r="V6065" i="7"/>
  <c r="V6057" i="7"/>
  <c r="V6049" i="7"/>
  <c r="V6041" i="7"/>
  <c r="V6033" i="7"/>
  <c r="V6025" i="7"/>
  <c r="V6017" i="7"/>
  <c r="V6009" i="7"/>
  <c r="V6001" i="7"/>
  <c r="V5993" i="7"/>
  <c r="V5985" i="7"/>
  <c r="V5977" i="7"/>
  <c r="V5969" i="7"/>
  <c r="V5961" i="7"/>
  <c r="V5953" i="7"/>
  <c r="V5945" i="7"/>
  <c r="V5937" i="7"/>
  <c r="V5929" i="7"/>
  <c r="V5921" i="7"/>
  <c r="V5913" i="7"/>
  <c r="V5905" i="7"/>
  <c r="V5897" i="7"/>
  <c r="V5889" i="7"/>
  <c r="V5881" i="7"/>
  <c r="V5873" i="7"/>
  <c r="V5865" i="7"/>
  <c r="V5857" i="7"/>
  <c r="V5849" i="7"/>
  <c r="V5841" i="7"/>
  <c r="V5833" i="7"/>
  <c r="V5825" i="7"/>
  <c r="V5817" i="7"/>
  <c r="V5809" i="7"/>
  <c r="V5801" i="7"/>
  <c r="V5793" i="7"/>
  <c r="V5785" i="7"/>
  <c r="V5777" i="7"/>
  <c r="V5769" i="7"/>
  <c r="V5761" i="7"/>
  <c r="V5753" i="7"/>
  <c r="V5745" i="7"/>
  <c r="V5737" i="7"/>
  <c r="V5729" i="7"/>
  <c r="V5721" i="7"/>
  <c r="V5713" i="7"/>
  <c r="V5705" i="7"/>
  <c r="V5697" i="7"/>
  <c r="V5689" i="7"/>
  <c r="V5681" i="7"/>
  <c r="V5673" i="7"/>
  <c r="V5665" i="7"/>
  <c r="V5657" i="7"/>
  <c r="V5649" i="7"/>
  <c r="V5641" i="7"/>
  <c r="V5633" i="7"/>
  <c r="V5625" i="7"/>
  <c r="V5617" i="7"/>
  <c r="V5609" i="7"/>
  <c r="V5601" i="7"/>
  <c r="V5593" i="7"/>
  <c r="V5585" i="7"/>
  <c r="V5577" i="7"/>
  <c r="V5569" i="7"/>
  <c r="V5561" i="7"/>
  <c r="V5553" i="7"/>
  <c r="V5545" i="7"/>
  <c r="V5537" i="7"/>
  <c r="V5529" i="7"/>
  <c r="V5521" i="7"/>
  <c r="V5513" i="7"/>
  <c r="V5505" i="7"/>
  <c r="V5497" i="7"/>
  <c r="V5489" i="7"/>
  <c r="V5481" i="7"/>
  <c r="V5473" i="7"/>
  <c r="V5465" i="7"/>
  <c r="V5457" i="7"/>
  <c r="V5449" i="7"/>
  <c r="V5441" i="7"/>
  <c r="V5433" i="7"/>
  <c r="V5425" i="7"/>
  <c r="V5417" i="7"/>
  <c r="V5409" i="7"/>
  <c r="V5401" i="7"/>
  <c r="V5393" i="7"/>
  <c r="V5385" i="7"/>
  <c r="V5377" i="7"/>
  <c r="V5369" i="7"/>
  <c r="V5361" i="7"/>
  <c r="V5353" i="7"/>
  <c r="V5345" i="7"/>
  <c r="V5337" i="7"/>
  <c r="V5329" i="7"/>
  <c r="V5321" i="7"/>
  <c r="V5313" i="7"/>
  <c r="V5305" i="7"/>
  <c r="V5297" i="7"/>
  <c r="V5289" i="7"/>
  <c r="V5281" i="7"/>
  <c r="V5273" i="7"/>
  <c r="V5265" i="7"/>
  <c r="V5257" i="7"/>
  <c r="V5249" i="7"/>
  <c r="V5241" i="7"/>
  <c r="V5233" i="7"/>
  <c r="V5225" i="7"/>
  <c r="V5217" i="7"/>
  <c r="V5209" i="7"/>
  <c r="V5201" i="7"/>
  <c r="V5193" i="7"/>
  <c r="V5185" i="7"/>
  <c r="V5177" i="7"/>
  <c r="V5169" i="7"/>
  <c r="V5161" i="7"/>
  <c r="V5153" i="7"/>
  <c r="V5145" i="7"/>
  <c r="V5137" i="7"/>
  <c r="V5129" i="7"/>
  <c r="V5121" i="7"/>
  <c r="V5113" i="7"/>
  <c r="V5105" i="7"/>
  <c r="V5097" i="7"/>
  <c r="V5089" i="7"/>
  <c r="V5081" i="7"/>
  <c r="V5073" i="7"/>
  <c r="V5065" i="7"/>
  <c r="V5057" i="7"/>
  <c r="V5049" i="7"/>
  <c r="V5041" i="7"/>
  <c r="V5033" i="7"/>
  <c r="V5025" i="7"/>
  <c r="V5017" i="7"/>
  <c r="V5009" i="7"/>
  <c r="V5001" i="7"/>
  <c r="V4993" i="7"/>
  <c r="V4985" i="7"/>
  <c r="V4977" i="7"/>
  <c r="V4969" i="7"/>
  <c r="V4961" i="7"/>
  <c r="V4953" i="7"/>
  <c r="V4945" i="7"/>
  <c r="V4937" i="7"/>
  <c r="V4929" i="7"/>
  <c r="V4921" i="7"/>
  <c r="V4913" i="7"/>
  <c r="V4905" i="7"/>
  <c r="V4897" i="7"/>
  <c r="V4889" i="7"/>
  <c r="V4881" i="7"/>
  <c r="V4873" i="7"/>
  <c r="V4865" i="7"/>
  <c r="V4857" i="7"/>
  <c r="V4849" i="7"/>
  <c r="V4841" i="7"/>
  <c r="V4833" i="7"/>
  <c r="V4825" i="7"/>
  <c r="V4817" i="7"/>
  <c r="V4809" i="7"/>
  <c r="V4801" i="7"/>
  <c r="V4793" i="7"/>
  <c r="V4785" i="7"/>
  <c r="V4777" i="7"/>
  <c r="V4769" i="7"/>
  <c r="V4761" i="7"/>
  <c r="V4753" i="7"/>
  <c r="V4745" i="7"/>
  <c r="V4737" i="7"/>
  <c r="V4729" i="7"/>
  <c r="V4721" i="7"/>
  <c r="V4713" i="7"/>
  <c r="V4705" i="7"/>
  <c r="V4697" i="7"/>
  <c r="V4689" i="7"/>
  <c r="V4681" i="7"/>
  <c r="V4673" i="7"/>
  <c r="V4665" i="7"/>
  <c r="V4657" i="7"/>
  <c r="V4649" i="7"/>
  <c r="V4641" i="7"/>
  <c r="V4633" i="7"/>
  <c r="V4625" i="7"/>
  <c r="V4617" i="7"/>
  <c r="V4609" i="7"/>
  <c r="V4601" i="7"/>
  <c r="V4593" i="7"/>
  <c r="V4585" i="7"/>
  <c r="V4577" i="7"/>
  <c r="V4569" i="7"/>
  <c r="V4561" i="7"/>
  <c r="V4553" i="7"/>
  <c r="V4545" i="7"/>
  <c r="V4537" i="7"/>
  <c r="V4529" i="7"/>
  <c r="V4521" i="7"/>
  <c r="V4513" i="7"/>
  <c r="V4505" i="7"/>
  <c r="V4497" i="7"/>
  <c r="V4489" i="7"/>
  <c r="V4481" i="7"/>
  <c r="V4465" i="7"/>
  <c r="V4457" i="7"/>
  <c r="V4449" i="7"/>
  <c r="V4441" i="7"/>
  <c r="V4433" i="7"/>
  <c r="V4425" i="7"/>
  <c r="V4417" i="7"/>
  <c r="V4409" i="7"/>
  <c r="V4401" i="7"/>
  <c r="V4393" i="7"/>
  <c r="V4385" i="7"/>
  <c r="V4377" i="7"/>
  <c r="V4369" i="7"/>
  <c r="V4361" i="7"/>
  <c r="V4353" i="7"/>
  <c r="V4345" i="7"/>
  <c r="V4337" i="7"/>
  <c r="V4329" i="7"/>
  <c r="V4321" i="7"/>
  <c r="V4313" i="7"/>
  <c r="V4305" i="7"/>
  <c r="V4297" i="7"/>
  <c r="V4289" i="7"/>
  <c r="V4281" i="7"/>
  <c r="V4273" i="7"/>
  <c r="V4265" i="7"/>
  <c r="V4257" i="7"/>
  <c r="V4249" i="7"/>
  <c r="V4241" i="7"/>
  <c r="V4233" i="7"/>
  <c r="V4225" i="7"/>
  <c r="V4217" i="7"/>
  <c r="V4209" i="7"/>
  <c r="V4201" i="7"/>
  <c r="V4193" i="7"/>
  <c r="V4185" i="7"/>
  <c r="V4177" i="7"/>
  <c r="V4169" i="7"/>
  <c r="V4161" i="7"/>
  <c r="V4153" i="7"/>
  <c r="V4145" i="7"/>
  <c r="V4137" i="7"/>
  <c r="V4129" i="7"/>
  <c r="V4121" i="7"/>
  <c r="V4113" i="7"/>
  <c r="V4105" i="7"/>
  <c r="V4097" i="7"/>
  <c r="V4089" i="7"/>
  <c r="V4081" i="7"/>
  <c r="V4073" i="7"/>
  <c r="V4065" i="7"/>
  <c r="V4057" i="7"/>
  <c r="V4049" i="7"/>
  <c r="V4041" i="7"/>
  <c r="V4033" i="7"/>
  <c r="V4025" i="7"/>
  <c r="V4017" i="7"/>
  <c r="V4009" i="7"/>
  <c r="V4001" i="7"/>
  <c r="V3993" i="7"/>
  <c r="V3985" i="7"/>
  <c r="V3977" i="7"/>
  <c r="V3969" i="7"/>
  <c r="V3961" i="7"/>
  <c r="V3953" i="7"/>
  <c r="V3945" i="7"/>
  <c r="V3937" i="7"/>
  <c r="V3929" i="7"/>
  <c r="V3921" i="7"/>
  <c r="V3913" i="7"/>
  <c r="V3905" i="7"/>
  <c r="V3897" i="7"/>
  <c r="V3889" i="7"/>
  <c r="V3881" i="7"/>
  <c r="V3873" i="7"/>
  <c r="V3865" i="7"/>
  <c r="V3857" i="7"/>
  <c r="V3849" i="7"/>
  <c r="V3841" i="7"/>
  <c r="V3833" i="7"/>
  <c r="V3825" i="7"/>
  <c r="V3817" i="7"/>
  <c r="V3809" i="7"/>
  <c r="V3801" i="7"/>
  <c r="V3793" i="7"/>
  <c r="V3785" i="7"/>
  <c r="V3777" i="7"/>
  <c r="V3769" i="7"/>
  <c r="V3761" i="7"/>
  <c r="V3753" i="7"/>
  <c r="V3745" i="7"/>
  <c r="V3737" i="7"/>
  <c r="V3729" i="7"/>
  <c r="V3721" i="7"/>
  <c r="V3713" i="7"/>
  <c r="V3705" i="7"/>
  <c r="V3697" i="7"/>
  <c r="V3689" i="7"/>
  <c r="V3681" i="7"/>
  <c r="V3673" i="7"/>
  <c r="V3665" i="7"/>
  <c r="V3657" i="7"/>
  <c r="V3649" i="7"/>
  <c r="V3641" i="7"/>
  <c r="V3633" i="7"/>
  <c r="V3625" i="7"/>
  <c r="V3617" i="7"/>
  <c r="V3609" i="7"/>
  <c r="V3601" i="7"/>
  <c r="V3593" i="7"/>
  <c r="V3585" i="7"/>
  <c r="V3577" i="7"/>
  <c r="V3569" i="7"/>
  <c r="V3561" i="7"/>
  <c r="V3553" i="7"/>
  <c r="V3545" i="7"/>
  <c r="V3537" i="7"/>
  <c r="V3529" i="7"/>
  <c r="V3521" i="7"/>
  <c r="V3513" i="7"/>
  <c r="V3505" i="7"/>
  <c r="V3497" i="7"/>
  <c r="V3489" i="7"/>
  <c r="V3481" i="7"/>
  <c r="V3473" i="7"/>
  <c r="V3465" i="7"/>
  <c r="V3457" i="7"/>
  <c r="V3449" i="7"/>
  <c r="V3441" i="7"/>
  <c r="V3433" i="7"/>
  <c r="V3425" i="7"/>
  <c r="V3417" i="7"/>
  <c r="V3409" i="7"/>
  <c r="V3401" i="7"/>
  <c r="V3393" i="7"/>
  <c r="V3385" i="7"/>
  <c r="V3377" i="7"/>
  <c r="V3369" i="7"/>
  <c r="V3361" i="7"/>
  <c r="V3353" i="7"/>
  <c r="V3345" i="7"/>
  <c r="V3337" i="7"/>
  <c r="V3329" i="7"/>
  <c r="V3321" i="7"/>
  <c r="V3313" i="7"/>
  <c r="V3305" i="7"/>
  <c r="V3297" i="7"/>
  <c r="V3289" i="7"/>
  <c r="V3281" i="7"/>
  <c r="V3273" i="7"/>
  <c r="V3265" i="7"/>
  <c r="V3257" i="7"/>
  <c r="V3249" i="7"/>
  <c r="V3241" i="7"/>
  <c r="V3233" i="7"/>
  <c r="V3225" i="7"/>
  <c r="V3217" i="7"/>
  <c r="V3209" i="7"/>
  <c r="V3201" i="7"/>
  <c r="V3193" i="7"/>
  <c r="V3185" i="7"/>
  <c r="V3177" i="7"/>
  <c r="V3169" i="7"/>
  <c r="V3161" i="7"/>
  <c r="V3153" i="7"/>
  <c r="V3145" i="7"/>
  <c r="V3137" i="7"/>
  <c r="V3129" i="7"/>
  <c r="V3121" i="7"/>
  <c r="V3113" i="7"/>
  <c r="V3105" i="7"/>
  <c r="V3097" i="7"/>
  <c r="V3089" i="7"/>
  <c r="V3081" i="7"/>
  <c r="V3073" i="7"/>
  <c r="V3065" i="7"/>
  <c r="V3057" i="7"/>
  <c r="V3049" i="7"/>
  <c r="V3041" i="7"/>
  <c r="V3033" i="7"/>
  <c r="V3025" i="7"/>
  <c r="V3017" i="7"/>
  <c r="V3009" i="7"/>
  <c r="V3001" i="7"/>
  <c r="V2993" i="7"/>
  <c r="V2985" i="7"/>
  <c r="V2977" i="7"/>
  <c r="V2969" i="7"/>
  <c r="V2961" i="7"/>
  <c r="V2953" i="7"/>
  <c r="V2945" i="7"/>
  <c r="V2937" i="7"/>
  <c r="V2929" i="7"/>
  <c r="V2921" i="7"/>
  <c r="V2913" i="7"/>
  <c r="V2905" i="7"/>
  <c r="V2897" i="7"/>
  <c r="V2889" i="7"/>
  <c r="V2881" i="7"/>
  <c r="V2873" i="7"/>
  <c r="V2865" i="7"/>
  <c r="V2857" i="7"/>
  <c r="V2849" i="7"/>
  <c r="V2841" i="7"/>
  <c r="V2833" i="7"/>
  <c r="V2825" i="7"/>
  <c r="V2817" i="7"/>
  <c r="V2809" i="7"/>
  <c r="V2801" i="7"/>
  <c r="V2793" i="7"/>
  <c r="V2785" i="7"/>
  <c r="V2777" i="7"/>
  <c r="V2769" i="7"/>
  <c r="V2761" i="7"/>
  <c r="V2753" i="7"/>
  <c r="V2745" i="7"/>
  <c r="V2737" i="7"/>
  <c r="V2729" i="7"/>
  <c r="V2721" i="7"/>
  <c r="V2713" i="7"/>
  <c r="V2705" i="7"/>
  <c r="V2697" i="7"/>
  <c r="V2689" i="7"/>
  <c r="V2681" i="7"/>
  <c r="V2673" i="7"/>
  <c r="V2665" i="7"/>
  <c r="V2657" i="7"/>
  <c r="V2649" i="7"/>
  <c r="V2641" i="7"/>
  <c r="V2633" i="7"/>
  <c r="V2625" i="7"/>
  <c r="V2617" i="7"/>
  <c r="V2609" i="7"/>
  <c r="V2601" i="7"/>
  <c r="V2593" i="7"/>
  <c r="V2585" i="7"/>
  <c r="V2577" i="7"/>
  <c r="V2569" i="7"/>
  <c r="V2561" i="7"/>
  <c r="V2553" i="7"/>
  <c r="V2545" i="7"/>
  <c r="V2537" i="7"/>
  <c r="V2529" i="7"/>
  <c r="V2521" i="7"/>
  <c r="V2513" i="7"/>
  <c r="V2505" i="7"/>
  <c r="V2497" i="7"/>
  <c r="V2489" i="7"/>
  <c r="V2481" i="7"/>
  <c r="V2473" i="7"/>
  <c r="V2465" i="7"/>
  <c r="V2457" i="7"/>
  <c r="V2449" i="7"/>
  <c r="V2441" i="7"/>
  <c r="V2433" i="7"/>
  <c r="V2425" i="7"/>
  <c r="V2417" i="7"/>
  <c r="V2409" i="7"/>
  <c r="V2401" i="7"/>
  <c r="V2385" i="7"/>
  <c r="V2377" i="7"/>
  <c r="V2369" i="7"/>
  <c r="V2361" i="7"/>
  <c r="V2353" i="7"/>
  <c r="V2345" i="7"/>
  <c r="V2337" i="7"/>
  <c r="V2329" i="7"/>
  <c r="V2321" i="7"/>
  <c r="V2313" i="7"/>
  <c r="V2305" i="7"/>
  <c r="V2297" i="7"/>
  <c r="V2289" i="7"/>
  <c r="V2281" i="7"/>
  <c r="V2273" i="7"/>
  <c r="V2265" i="7"/>
  <c r="V2257" i="7"/>
  <c r="V2249" i="7"/>
  <c r="V2241" i="7"/>
  <c r="V2233" i="7"/>
  <c r="V2225" i="7"/>
  <c r="V2217" i="7"/>
  <c r="V2209" i="7"/>
  <c r="V2201" i="7"/>
  <c r="V2193" i="7"/>
  <c r="V2185" i="7"/>
  <c r="V2177" i="7"/>
  <c r="V2169" i="7"/>
  <c r="V2161" i="7"/>
  <c r="V2153" i="7"/>
  <c r="V2145" i="7"/>
  <c r="V2137" i="7"/>
  <c r="V2129" i="7"/>
  <c r="V2121" i="7"/>
  <c r="V2113" i="7"/>
  <c r="V2105" i="7"/>
  <c r="V2097" i="7"/>
  <c r="V2089" i="7"/>
  <c r="V2081" i="7"/>
  <c r="V2073" i="7"/>
  <c r="V2065" i="7"/>
  <c r="V2057" i="7"/>
  <c r="V2049" i="7"/>
  <c r="V2041" i="7"/>
  <c r="V2033" i="7"/>
  <c r="V2025" i="7"/>
  <c r="V2017" i="7"/>
  <c r="V2009" i="7"/>
  <c r="V2001" i="7"/>
  <c r="V1993" i="7"/>
  <c r="V1985" i="7"/>
  <c r="V1977" i="7"/>
  <c r="V1969" i="7"/>
  <c r="V1961" i="7"/>
  <c r="V1953" i="7"/>
  <c r="V1945" i="7"/>
  <c r="V1937" i="7"/>
  <c r="V1929" i="7"/>
  <c r="V1921" i="7"/>
  <c r="V1913" i="7"/>
  <c r="V1905" i="7"/>
  <c r="V1897" i="7"/>
  <c r="V1889" i="7"/>
  <c r="V1881" i="7"/>
  <c r="V1873" i="7"/>
  <c r="V1865" i="7"/>
  <c r="V1857" i="7"/>
  <c r="V1849" i="7"/>
  <c r="V1841" i="7"/>
  <c r="V1833" i="7"/>
  <c r="V1825" i="7"/>
  <c r="V1817" i="7"/>
  <c r="V1809" i="7"/>
  <c r="V1801" i="7"/>
  <c r="V1793" i="7"/>
  <c r="V1785" i="7"/>
  <c r="V1777" i="7"/>
  <c r="V1769" i="7"/>
  <c r="V1761" i="7"/>
  <c r="V1753" i="7"/>
  <c r="V1745" i="7"/>
  <c r="V1737" i="7"/>
  <c r="V1729" i="7"/>
  <c r="V1721" i="7"/>
  <c r="V1713" i="7"/>
  <c r="V1705" i="7"/>
  <c r="V1697" i="7"/>
  <c r="V1689" i="7"/>
  <c r="V1681" i="7"/>
  <c r="V1673" i="7"/>
  <c r="V1665" i="7"/>
  <c r="V1657" i="7"/>
  <c r="V1649" i="7"/>
  <c r="V1641" i="7"/>
  <c r="V1633" i="7"/>
  <c r="V1625" i="7"/>
  <c r="V1617" i="7"/>
  <c r="V1609" i="7"/>
  <c r="V1601" i="7"/>
  <c r="V1593" i="7"/>
  <c r="V1585" i="7"/>
  <c r="V1577" i="7"/>
  <c r="V1569" i="7"/>
  <c r="V1561" i="7"/>
  <c r="V1553" i="7"/>
  <c r="V1545" i="7"/>
  <c r="V1537" i="7"/>
  <c r="V1529" i="7"/>
  <c r="V1521" i="7"/>
  <c r="V1513" i="7"/>
  <c r="V1505" i="7"/>
  <c r="V1497" i="7"/>
  <c r="V1489" i="7"/>
  <c r="V1481" i="7"/>
  <c r="V1473" i="7"/>
  <c r="V1465" i="7"/>
  <c r="V1457" i="7"/>
  <c r="V1449" i="7"/>
  <c r="V1441" i="7"/>
  <c r="V1433" i="7"/>
  <c r="V1425" i="7"/>
  <c r="V1417" i="7"/>
  <c r="V1409" i="7"/>
  <c r="V1401" i="7"/>
  <c r="V1393" i="7"/>
  <c r="V1385" i="7"/>
  <c r="V1377" i="7"/>
  <c r="V1369" i="7"/>
  <c r="V1361" i="7"/>
  <c r="V1353" i="7"/>
  <c r="V1345" i="7"/>
  <c r="V1337" i="7"/>
  <c r="V1329" i="7"/>
  <c r="V1321" i="7"/>
  <c r="V1313" i="7"/>
  <c r="V1305" i="7"/>
  <c r="V1297" i="7"/>
  <c r="V1289" i="7"/>
  <c r="V1281" i="7"/>
  <c r="V1273" i="7"/>
  <c r="V1265" i="7"/>
  <c r="V1257" i="7"/>
  <c r="V1249" i="7"/>
  <c r="V1241" i="7"/>
  <c r="V1233" i="7"/>
  <c r="V1225" i="7"/>
  <c r="V1217" i="7"/>
  <c r="V1209" i="7"/>
  <c r="V1201" i="7"/>
  <c r="V1193" i="7"/>
  <c r="V1185" i="7"/>
  <c r="V1177" i="7"/>
  <c r="V1169" i="7"/>
  <c r="V1161" i="7"/>
  <c r="V1153" i="7"/>
  <c r="V1145" i="7"/>
  <c r="V1137" i="7"/>
  <c r="V1129" i="7"/>
  <c r="V1121" i="7"/>
  <c r="V1113" i="7"/>
  <c r="V1105" i="7"/>
  <c r="V1097" i="7"/>
  <c r="V1089" i="7"/>
  <c r="V1081" i="7"/>
  <c r="V1073" i="7"/>
  <c r="V1065" i="7"/>
  <c r="V1057" i="7"/>
  <c r="V1049" i="7"/>
  <c r="V1041" i="7"/>
  <c r="V1033" i="7"/>
  <c r="V1025" i="7"/>
  <c r="V1017" i="7"/>
  <c r="V1009" i="7"/>
  <c r="V1001" i="7"/>
  <c r="V993" i="7"/>
  <c r="V985" i="7"/>
  <c r="V977" i="7"/>
  <c r="V969" i="7"/>
  <c r="V961" i="7"/>
  <c r="V953" i="7"/>
  <c r="V945" i="7"/>
  <c r="V937" i="7"/>
  <c r="V929" i="7"/>
  <c r="V921" i="7"/>
  <c r="V913" i="7"/>
  <c r="V905" i="7"/>
  <c r="V897" i="7"/>
  <c r="V889" i="7"/>
  <c r="V881" i="7"/>
  <c r="V873" i="7"/>
  <c r="V865" i="7"/>
  <c r="V857" i="7"/>
  <c r="V849" i="7"/>
  <c r="V841" i="7"/>
  <c r="V833" i="7"/>
  <c r="V825" i="7"/>
  <c r="V817" i="7"/>
  <c r="V809" i="7"/>
  <c r="V801" i="7"/>
  <c r="V793" i="7"/>
  <c r="V785" i="7"/>
  <c r="V777" i="7"/>
  <c r="V769" i="7"/>
  <c r="V761" i="7"/>
  <c r="V753" i="7"/>
  <c r="V745" i="7"/>
  <c r="V737" i="7"/>
  <c r="V729" i="7"/>
  <c r="V721" i="7"/>
  <c r="V713" i="7"/>
  <c r="V705" i="7"/>
  <c r="V697" i="7"/>
  <c r="V689" i="7"/>
  <c r="V681" i="7"/>
  <c r="V673" i="7"/>
  <c r="V665" i="7"/>
  <c r="V657" i="7"/>
  <c r="V649" i="7"/>
  <c r="V641" i="7"/>
  <c r="V633" i="7"/>
  <c r="V625" i="7"/>
  <c r="V617" i="7"/>
  <c r="V609" i="7"/>
  <c r="V601" i="7"/>
  <c r="V593" i="7"/>
  <c r="V585" i="7"/>
  <c r="V577" i="7"/>
  <c r="V569" i="7"/>
  <c r="V561" i="7"/>
  <c r="V553" i="7"/>
  <c r="V545" i="7"/>
  <c r="V537" i="7"/>
  <c r="V529" i="7"/>
  <c r="V521" i="7"/>
  <c r="V513" i="7"/>
  <c r="V505" i="7"/>
  <c r="V497" i="7"/>
  <c r="V489" i="7"/>
  <c r="V481" i="7"/>
  <c r="V473" i="7"/>
  <c r="V465" i="7"/>
  <c r="V457" i="7"/>
  <c r="V449" i="7"/>
  <c r="V441" i="7"/>
  <c r="V433" i="7"/>
  <c r="V425" i="7"/>
  <c r="V417" i="7"/>
  <c r="V409" i="7"/>
  <c r="V401" i="7"/>
  <c r="V393" i="7"/>
  <c r="V385" i="7"/>
  <c r="V377" i="7"/>
  <c r="V369" i="7"/>
  <c r="V361" i="7"/>
  <c r="V353" i="7"/>
  <c r="V345" i="7"/>
  <c r="V337" i="7"/>
  <c r="V329" i="7"/>
  <c r="V321" i="7"/>
  <c r="V313" i="7"/>
  <c r="V305" i="7"/>
  <c r="V297" i="7"/>
  <c r="V289" i="7"/>
  <c r="V281" i="7"/>
  <c r="V273" i="7"/>
  <c r="V265" i="7"/>
  <c r="V257" i="7"/>
  <c r="V249" i="7"/>
  <c r="V241" i="7"/>
  <c r="V233" i="7"/>
  <c r="V225" i="7"/>
  <c r="V217" i="7"/>
  <c r="V209" i="7"/>
  <c r="V201" i="7"/>
  <c r="V193" i="7"/>
  <c r="V185" i="7"/>
  <c r="V177" i="7"/>
  <c r="V169" i="7"/>
  <c r="V161" i="7"/>
  <c r="V153" i="7"/>
  <c r="V145" i="7"/>
  <c r="V137" i="7"/>
  <c r="V129" i="7"/>
  <c r="V121" i="7"/>
  <c r="V113" i="7"/>
  <c r="V105" i="7"/>
  <c r="V97" i="7"/>
  <c r="V89" i="7"/>
  <c r="V81" i="7"/>
  <c r="V73" i="7"/>
  <c r="V65" i="7"/>
  <c r="V57" i="7"/>
  <c r="V49" i="7"/>
  <c r="V41" i="7"/>
  <c r="V33" i="7"/>
  <c r="V25" i="7"/>
  <c r="V17" i="7"/>
  <c r="V9" i="7"/>
  <c r="V7766" i="7"/>
  <c r="V7054" i="7"/>
  <c r="V6702" i="7"/>
  <c r="V6542" i="7"/>
  <c r="V6350" i="7"/>
  <c r="V6158" i="7"/>
  <c r="V5990" i="7"/>
  <c r="V5734" i="7"/>
  <c r="V5414" i="7"/>
  <c r="V4966" i="7"/>
  <c r="V4710" i="7"/>
  <c r="V8229" i="7"/>
  <c r="V8173" i="7"/>
  <c r="V5157" i="7"/>
  <c r="V4645" i="7"/>
  <c r="V8784" i="7"/>
  <c r="V8776" i="7"/>
  <c r="V8768" i="7"/>
  <c r="V8752" i="7"/>
  <c r="V8744" i="7"/>
  <c r="V8736" i="7"/>
  <c r="V8720" i="7"/>
  <c r="V8712" i="7"/>
  <c r="V8704" i="7"/>
  <c r="V8688" i="7"/>
  <c r="V8680" i="7"/>
  <c r="V8672" i="7"/>
  <c r="V8656" i="7"/>
  <c r="V8648" i="7"/>
  <c r="V8640" i="7"/>
  <c r="V8624" i="7"/>
  <c r="V8616" i="7"/>
  <c r="V8608" i="7"/>
  <c r="V8592" i="7"/>
  <c r="V8584" i="7"/>
  <c r="V8576" i="7"/>
  <c r="V8560" i="7"/>
  <c r="V8552" i="7"/>
  <c r="V8544" i="7"/>
  <c r="V8528" i="7"/>
  <c r="V8520" i="7"/>
  <c r="V8512" i="7"/>
  <c r="V8496" i="7"/>
  <c r="V8488" i="7"/>
  <c r="V8480" i="7"/>
  <c r="V8464" i="7"/>
  <c r="V8456" i="7"/>
  <c r="V8448" i="7"/>
  <c r="V8432" i="7"/>
  <c r="V8424" i="7"/>
  <c r="V8416" i="7"/>
  <c r="V8400" i="7"/>
  <c r="V8392" i="7"/>
  <c r="V8384" i="7"/>
  <c r="V8368" i="7"/>
  <c r="V8360" i="7"/>
  <c r="V8352" i="7"/>
  <c r="V8336" i="7"/>
  <c r="V8328" i="7"/>
  <c r="V8320" i="7"/>
  <c r="V8304" i="7"/>
  <c r="V8296" i="7"/>
  <c r="V8288" i="7"/>
  <c r="V8272" i="7"/>
  <c r="V8264" i="7"/>
  <c r="V8256" i="7"/>
  <c r="V8240" i="7"/>
  <c r="V8232" i="7"/>
  <c r="V8224" i="7"/>
  <c r="V8208" i="7"/>
  <c r="V8200" i="7"/>
  <c r="V8192" i="7"/>
  <c r="V8176" i="7"/>
  <c r="V8168" i="7"/>
  <c r="V8160" i="7"/>
  <c r="V8144" i="7"/>
  <c r="V8136" i="7"/>
  <c r="V8128" i="7"/>
  <c r="V8112" i="7"/>
  <c r="V8104" i="7"/>
  <c r="V8096" i="7"/>
  <c r="V8080" i="7"/>
  <c r="V8072" i="7"/>
  <c r="V8064" i="7"/>
  <c r="V8048" i="7"/>
  <c r="V8040" i="7"/>
  <c r="V8032" i="7"/>
  <c r="V8024" i="7"/>
  <c r="V8016" i="7"/>
  <c r="V8008" i="7"/>
  <c r="V8000" i="7"/>
  <c r="V7984" i="7"/>
  <c r="V7976" i="7"/>
  <c r="V7968" i="7"/>
  <c r="V7960" i="7"/>
  <c r="V7952" i="7"/>
  <c r="V7944" i="7"/>
  <c r="V7936" i="7"/>
  <c r="V7920" i="7"/>
  <c r="V7912" i="7"/>
  <c r="V7904" i="7"/>
  <c r="V7896" i="7"/>
  <c r="V7888" i="7"/>
  <c r="V7880" i="7"/>
  <c r="V7872" i="7"/>
  <c r="V7856" i="7"/>
  <c r="V7848" i="7"/>
  <c r="V7840" i="7"/>
  <c r="V7832" i="7"/>
  <c r="V7824" i="7"/>
  <c r="V7816" i="7"/>
  <c r="V7808" i="7"/>
  <c r="V7792" i="7"/>
  <c r="V7784" i="7"/>
  <c r="V7776" i="7"/>
  <c r="V7768" i="7"/>
  <c r="V7760" i="7"/>
  <c r="V7752" i="7"/>
  <c r="V7744" i="7"/>
  <c r="V7728" i="7"/>
  <c r="V7720" i="7"/>
  <c r="V7712" i="7"/>
  <c r="V7704" i="7"/>
  <c r="V7696" i="7"/>
  <c r="V7688" i="7"/>
  <c r="V7680" i="7"/>
  <c r="V7664" i="7"/>
  <c r="V7656" i="7"/>
  <c r="V7648" i="7"/>
  <c r="V7640" i="7"/>
  <c r="V7632" i="7"/>
  <c r="V7624" i="7"/>
  <c r="V7616" i="7"/>
  <c r="V7600" i="7"/>
  <c r="V7592" i="7"/>
  <c r="V7584" i="7"/>
  <c r="V7576" i="7"/>
  <c r="V7568" i="7"/>
  <c r="V7560" i="7"/>
  <c r="V7552" i="7"/>
  <c r="V7536" i="7"/>
  <c r="V7528" i="7"/>
  <c r="V7520" i="7"/>
  <c r="V7512" i="7"/>
  <c r="V7504" i="7"/>
  <c r="V7496" i="7"/>
  <c r="V7488" i="7"/>
  <c r="V7472" i="7"/>
  <c r="V7464" i="7"/>
  <c r="V7456" i="7"/>
  <c r="V7448" i="7"/>
  <c r="V7440" i="7"/>
  <c r="V7432" i="7"/>
  <c r="V7424" i="7"/>
  <c r="V7408" i="7"/>
  <c r="V7400" i="7"/>
  <c r="V7392" i="7"/>
  <c r="V7384" i="7"/>
  <c r="V7376" i="7"/>
  <c r="V7368" i="7"/>
  <c r="V7360" i="7"/>
  <c r="V7344" i="7"/>
  <c r="V7336" i="7"/>
  <c r="V7328" i="7"/>
  <c r="V7320" i="7"/>
  <c r="V7312" i="7"/>
  <c r="V7304" i="7"/>
  <c r="V7296" i="7"/>
  <c r="V7280" i="7"/>
  <c r="V7272" i="7"/>
  <c r="V7264" i="7"/>
  <c r="V7256" i="7"/>
  <c r="V7248" i="7"/>
  <c r="V7240" i="7"/>
  <c r="V7232" i="7"/>
  <c r="V7216" i="7"/>
  <c r="V7208" i="7"/>
  <c r="V7200" i="7"/>
  <c r="V7192" i="7"/>
  <c r="V7184" i="7"/>
  <c r="V7176" i="7"/>
  <c r="V7168" i="7"/>
  <c r="V7152" i="7"/>
  <c r="V7144" i="7"/>
  <c r="V7136" i="7"/>
  <c r="V7128" i="7"/>
  <c r="V7120" i="7"/>
  <c r="V7112" i="7"/>
  <c r="V7104" i="7"/>
  <c r="V7088" i="7"/>
  <c r="V7080" i="7"/>
  <c r="V7072" i="7"/>
  <c r="V7064" i="7"/>
  <c r="V7056" i="7"/>
  <c r="V7048" i="7"/>
  <c r="V7040" i="7"/>
  <c r="V7024" i="7"/>
  <c r="V7016" i="7"/>
  <c r="V7008" i="7"/>
  <c r="V7000" i="7"/>
  <c r="V6992" i="7"/>
  <c r="V6984" i="7"/>
  <c r="V6976" i="7"/>
  <c r="V6960" i="7"/>
  <c r="V6952" i="7"/>
  <c r="V6944" i="7"/>
  <c r="V6936" i="7"/>
  <c r="V6928" i="7"/>
  <c r="V6920" i="7"/>
  <c r="V6912" i="7"/>
  <c r="V6896" i="7"/>
  <c r="V6888" i="7"/>
  <c r="V6880" i="7"/>
  <c r="V6872" i="7"/>
  <c r="V6864" i="7"/>
  <c r="V6856" i="7"/>
  <c r="V6848" i="7"/>
  <c r="V6832" i="7"/>
  <c r="V6824" i="7"/>
  <c r="V6816" i="7"/>
  <c r="V6808" i="7"/>
  <c r="V6800" i="7"/>
  <c r="V6792" i="7"/>
  <c r="V6784" i="7"/>
  <c r="V6768" i="7"/>
  <c r="V6760" i="7"/>
  <c r="V6752" i="7"/>
  <c r="V6744" i="7"/>
  <c r="V6736" i="7"/>
  <c r="V6728" i="7"/>
  <c r="V6720" i="7"/>
  <c r="V6704" i="7"/>
  <c r="V6696" i="7"/>
  <c r="V6688" i="7"/>
  <c r="V6680" i="7"/>
  <c r="V6672" i="7"/>
  <c r="V6664" i="7"/>
  <c r="V6656" i="7"/>
  <c r="V6640" i="7"/>
  <c r="V6632" i="7"/>
  <c r="V6624" i="7"/>
  <c r="V6616" i="7"/>
  <c r="V6608" i="7"/>
  <c r="V6600" i="7"/>
  <c r="V6592" i="7"/>
  <c r="V6576" i="7"/>
  <c r="V6568" i="7"/>
  <c r="V6560" i="7"/>
  <c r="V6552" i="7"/>
  <c r="V6544" i="7"/>
  <c r="V6536" i="7"/>
  <c r="V6528" i="7"/>
  <c r="V6512" i="7"/>
  <c r="V6504" i="7"/>
  <c r="V6496" i="7"/>
  <c r="V6488" i="7"/>
  <c r="V6480" i="7"/>
  <c r="V6472" i="7"/>
  <c r="V6464" i="7"/>
  <c r="V6448" i="7"/>
  <c r="V6440" i="7"/>
  <c r="V6432" i="7"/>
  <c r="V6424" i="7"/>
  <c r="V6416" i="7"/>
  <c r="V6408" i="7"/>
  <c r="V6400" i="7"/>
  <c r="V6384" i="7"/>
  <c r="V6376" i="7"/>
  <c r="V6368" i="7"/>
  <c r="V6360" i="7"/>
  <c r="V6352" i="7"/>
  <c r="V6344" i="7"/>
  <c r="V6336" i="7"/>
  <c r="V6320" i="7"/>
  <c r="V6312" i="7"/>
  <c r="V6304" i="7"/>
  <c r="V6296" i="7"/>
  <c r="V6288" i="7"/>
  <c r="V6280" i="7"/>
  <c r="V6272" i="7"/>
  <c r="V6256" i="7"/>
  <c r="V6248" i="7"/>
  <c r="V6240" i="7"/>
  <c r="V6232" i="7"/>
  <c r="V6224" i="7"/>
  <c r="V6216" i="7"/>
  <c r="V6208" i="7"/>
  <c r="V6192" i="7"/>
  <c r="V6184" i="7"/>
  <c r="V6176" i="7"/>
  <c r="V6168" i="7"/>
  <c r="V6160" i="7"/>
  <c r="V6152" i="7"/>
  <c r="V6144" i="7"/>
  <c r="V6128" i="7"/>
  <c r="V6120" i="7"/>
  <c r="V6112" i="7"/>
  <c r="V6104" i="7"/>
  <c r="V6096" i="7"/>
  <c r="V6088" i="7"/>
  <c r="V6080" i="7"/>
  <c r="V6064" i="7"/>
  <c r="V6056" i="7"/>
  <c r="V6048" i="7"/>
  <c r="V6040" i="7"/>
  <c r="V6032" i="7"/>
  <c r="V6024" i="7"/>
  <c r="V6016" i="7"/>
  <c r="V6000" i="7"/>
  <c r="V5992" i="7"/>
  <c r="V5984" i="7"/>
  <c r="V5976" i="7"/>
  <c r="V5968" i="7"/>
  <c r="V5960" i="7"/>
  <c r="V5952" i="7"/>
  <c r="V5936" i="7"/>
  <c r="V5928" i="7"/>
  <c r="V5920" i="7"/>
  <c r="V5912" i="7"/>
  <c r="V5904" i="7"/>
  <c r="V5896" i="7"/>
  <c r="V5888" i="7"/>
  <c r="V5872" i="7"/>
  <c r="V5864" i="7"/>
  <c r="V5856" i="7"/>
  <c r="V5848" i="7"/>
  <c r="V5840" i="7"/>
  <c r="V5832" i="7"/>
  <c r="V5824" i="7"/>
  <c r="V5808" i="7"/>
  <c r="V5800" i="7"/>
  <c r="V5792" i="7"/>
  <c r="V5784" i="7"/>
  <c r="V5776" i="7"/>
  <c r="V5768" i="7"/>
  <c r="V5760" i="7"/>
  <c r="V5744" i="7"/>
  <c r="V5736" i="7"/>
  <c r="V5728" i="7"/>
  <c r="V5720" i="7"/>
  <c r="V5712" i="7"/>
  <c r="V5704" i="7"/>
  <c r="V5696" i="7"/>
  <c r="V5680" i="7"/>
  <c r="V5672" i="7"/>
  <c r="V5664" i="7"/>
  <c r="V5656" i="7"/>
  <c r="V5648" i="7"/>
  <c r="V5640" i="7"/>
  <c r="V5632" i="7"/>
  <c r="V5616" i="7"/>
  <c r="V5608" i="7"/>
  <c r="V5600" i="7"/>
  <c r="V5592" i="7"/>
  <c r="V5584" i="7"/>
  <c r="V5576" i="7"/>
  <c r="V5568" i="7"/>
  <c r="V5552" i="7"/>
  <c r="V5544" i="7"/>
  <c r="V5536" i="7"/>
  <c r="V5528" i="7"/>
  <c r="V5520" i="7"/>
  <c r="V5512" i="7"/>
  <c r="V5504" i="7"/>
  <c r="V5488" i="7"/>
  <c r="V5480" i="7"/>
  <c r="V5472" i="7"/>
  <c r="V5464" i="7"/>
  <c r="V5456" i="7"/>
  <c r="V5448" i="7"/>
  <c r="V5440" i="7"/>
  <c r="V5424" i="7"/>
  <c r="V5416" i="7"/>
  <c r="V5408" i="7"/>
  <c r="V5400" i="7"/>
  <c r="V5392" i="7"/>
  <c r="V5384" i="7"/>
  <c r="V5376" i="7"/>
  <c r="V5360" i="7"/>
  <c r="V5352" i="7"/>
  <c r="V5344" i="7"/>
  <c r="V5336" i="7"/>
  <c r="V5328" i="7"/>
  <c r="V5320" i="7"/>
  <c r="V5312" i="7"/>
  <c r="V5296" i="7"/>
  <c r="V5288" i="7"/>
  <c r="V5280" i="7"/>
  <c r="V5272" i="7"/>
  <c r="V5264" i="7"/>
  <c r="V5256" i="7"/>
  <c r="V5248" i="7"/>
  <c r="V5232" i="7"/>
  <c r="V5224" i="7"/>
  <c r="V5216" i="7"/>
  <c r="V5208" i="7"/>
  <c r="V5200" i="7"/>
  <c r="V5192" i="7"/>
  <c r="V5184" i="7"/>
  <c r="V5168" i="7"/>
  <c r="V5160" i="7"/>
  <c r="V5152" i="7"/>
  <c r="V5144" i="7"/>
  <c r="V5136" i="7"/>
  <c r="V5128" i="7"/>
  <c r="V5120" i="7"/>
  <c r="V5104" i="7"/>
  <c r="V5096" i="7"/>
  <c r="V5088" i="7"/>
  <c r="V5080" i="7"/>
  <c r="V5072" i="7"/>
  <c r="V5064" i="7"/>
  <c r="V5056" i="7"/>
  <c r="V5040" i="7"/>
  <c r="V5032" i="7"/>
  <c r="V5024" i="7"/>
  <c r="V5016" i="7"/>
  <c r="V5008" i="7"/>
  <c r="V5000" i="7"/>
  <c r="V4992" i="7"/>
  <c r="V4976" i="7"/>
  <c r="V4968" i="7"/>
  <c r="V4960" i="7"/>
  <c r="V4952" i="7"/>
  <c r="V4944" i="7"/>
  <c r="V4936" i="7"/>
  <c r="V4928" i="7"/>
  <c r="V4912" i="7"/>
  <c r="V4904" i="7"/>
  <c r="V4896" i="7"/>
  <c r="V4888" i="7"/>
  <c r="V4880" i="7"/>
  <c r="V4872" i="7"/>
  <c r="V4864" i="7"/>
  <c r="V4848" i="7"/>
  <c r="V4840" i="7"/>
  <c r="V4832" i="7"/>
  <c r="V4824" i="7"/>
  <c r="V4816" i="7"/>
  <c r="V4808" i="7"/>
  <c r="V4800" i="7"/>
  <c r="V4784" i="7"/>
  <c r="V4776" i="7"/>
  <c r="V4768" i="7"/>
  <c r="V4760" i="7"/>
  <c r="V4752" i="7"/>
  <c r="V4744" i="7"/>
  <c r="V4736" i="7"/>
  <c r="V4720" i="7"/>
  <c r="V4712" i="7"/>
  <c r="V4704" i="7"/>
  <c r="V4696" i="7"/>
  <c r="V4688" i="7"/>
  <c r="V4680" i="7"/>
  <c r="V4672" i="7"/>
  <c r="V4656" i="7"/>
  <c r="V4648" i="7"/>
  <c r="V4640" i="7"/>
  <c r="V4632" i="7"/>
  <c r="V4624" i="7"/>
  <c r="V4616" i="7"/>
  <c r="V4608" i="7"/>
  <c r="V4592" i="7"/>
  <c r="V4584" i="7"/>
  <c r="V4576" i="7"/>
  <c r="V4568" i="7"/>
  <c r="V4560" i="7"/>
  <c r="V4552" i="7"/>
  <c r="V4544" i="7"/>
  <c r="V4528" i="7"/>
  <c r="V4520" i="7"/>
  <c r="V4512" i="7"/>
  <c r="V4504" i="7"/>
  <c r="V4496" i="7"/>
  <c r="V4488" i="7"/>
  <c r="V4480" i="7"/>
  <c r="V4464" i="7"/>
  <c r="V4456" i="7"/>
  <c r="V4448" i="7"/>
  <c r="V4440" i="7"/>
  <c r="V4432" i="7"/>
  <c r="V4424" i="7"/>
  <c r="V4416" i="7"/>
  <c r="V4400" i="7"/>
  <c r="V4392" i="7"/>
  <c r="V4384" i="7"/>
  <c r="V4376" i="7"/>
  <c r="V4368" i="7"/>
  <c r="V4360" i="7"/>
  <c r="V4352" i="7"/>
  <c r="V4336" i="7"/>
  <c r="V4328" i="7"/>
  <c r="V4320" i="7"/>
  <c r="V4312" i="7"/>
  <c r="V4304" i="7"/>
  <c r="V4296" i="7"/>
  <c r="V4288" i="7"/>
  <c r="V4272" i="7"/>
  <c r="V4264" i="7"/>
  <c r="V4256" i="7"/>
  <c r="V4248" i="7"/>
  <c r="V4240" i="7"/>
  <c r="V4232" i="7"/>
  <c r="V4224" i="7"/>
  <c r="V4208" i="7"/>
  <c r="V4200" i="7"/>
  <c r="V4192" i="7"/>
  <c r="V4184" i="7"/>
  <c r="V4176" i="7"/>
  <c r="V4168" i="7"/>
  <c r="V4160" i="7"/>
  <c r="V4144" i="7"/>
  <c r="V4136" i="7"/>
  <c r="V4128" i="7"/>
  <c r="V4120" i="7"/>
  <c r="V4112" i="7"/>
  <c r="V4104" i="7"/>
  <c r="V4096" i="7"/>
  <c r="V4080" i="7"/>
  <c r="V4072" i="7"/>
  <c r="V4064" i="7"/>
  <c r="V4056" i="7"/>
  <c r="V4048" i="7"/>
  <c r="V4040" i="7"/>
  <c r="V4032" i="7"/>
  <c r="V4016" i="7"/>
  <c r="V4008" i="7"/>
  <c r="V4000" i="7"/>
  <c r="V3992" i="7"/>
  <c r="V3984" i="7"/>
  <c r="V3976" i="7"/>
  <c r="V3968" i="7"/>
  <c r="V3952" i="7"/>
  <c r="V3944" i="7"/>
  <c r="V3936" i="7"/>
  <c r="V3928" i="7"/>
  <c r="V3912" i="7"/>
  <c r="V3904" i="7"/>
  <c r="V3888" i="7"/>
  <c r="V3880" i="7"/>
  <c r="V3872" i="7"/>
  <c r="V3856" i="7"/>
  <c r="V3848" i="7"/>
  <c r="V3840" i="7"/>
  <c r="V3824" i="7"/>
  <c r="V3816" i="7"/>
  <c r="V3808" i="7"/>
  <c r="V3792" i="7"/>
  <c r="V3784" i="7"/>
  <c r="V3776" i="7"/>
  <c r="V3760" i="7"/>
  <c r="V3752" i="7"/>
  <c r="V3744" i="7"/>
  <c r="V3728" i="7"/>
  <c r="V3720" i="7"/>
  <c r="V3712" i="7"/>
  <c r="V3696" i="7"/>
  <c r="V3688" i="7"/>
  <c r="V3680" i="7"/>
  <c r="V3664" i="7"/>
  <c r="V3656" i="7"/>
  <c r="V3648" i="7"/>
  <c r="V3632" i="7"/>
  <c r="V3624" i="7"/>
  <c r="V3616" i="7"/>
  <c r="V3600" i="7"/>
  <c r="V3592" i="7"/>
  <c r="V3584" i="7"/>
  <c r="V3568" i="7"/>
  <c r="V3560" i="7"/>
  <c r="V3552" i="7"/>
  <c r="V3536" i="7"/>
  <c r="V3528" i="7"/>
  <c r="V3520" i="7"/>
  <c r="V3504" i="7"/>
  <c r="V3496" i="7"/>
  <c r="V3488" i="7"/>
  <c r="V3472" i="7"/>
  <c r="V3464" i="7"/>
  <c r="V3456" i="7"/>
  <c r="V3440" i="7"/>
  <c r="V3432" i="7"/>
  <c r="V3424" i="7"/>
  <c r="V3408" i="7"/>
  <c r="V3400" i="7"/>
  <c r="V3392" i="7"/>
  <c r="V3376" i="7"/>
  <c r="V3368" i="7"/>
  <c r="V3360" i="7"/>
  <c r="V3344" i="7"/>
  <c r="V3336" i="7"/>
  <c r="V3328" i="7"/>
  <c r="V3312" i="7"/>
  <c r="V3304" i="7"/>
  <c r="V3296" i="7"/>
  <c r="V3280" i="7"/>
  <c r="V3272" i="7"/>
  <c r="V8678" i="7"/>
  <c r="V8614" i="7"/>
  <c r="V8174" i="7"/>
  <c r="V8102" i="7"/>
  <c r="V8046" i="7"/>
  <c r="V7750" i="7"/>
  <c r="V7686" i="7"/>
  <c r="V6446" i="7"/>
  <c r="V6318" i="7"/>
  <c r="V6254" i="7"/>
  <c r="V6190" i="7"/>
  <c r="V5998" i="7"/>
  <c r="V5222" i="7"/>
  <c r="V4462" i="7"/>
  <c r="V8733" i="7"/>
  <c r="V8605" i="7"/>
  <c r="V8493" i="7"/>
  <c r="V8285" i="7"/>
  <c r="V8237" i="7"/>
  <c r="V5597" i="7"/>
  <c r="V5413" i="7"/>
  <c r="V5341" i="7"/>
  <c r="V4901" i="7"/>
  <c r="V4829" i="7"/>
  <c r="V8783" i="7"/>
  <c r="V8775" i="7"/>
  <c r="V8767" i="7"/>
  <c r="V8759" i="7"/>
  <c r="V8751" i="7"/>
  <c r="V8743" i="7"/>
  <c r="V8735" i="7"/>
  <c r="V8727" i="7"/>
  <c r="V8719" i="7"/>
  <c r="V8711" i="7"/>
  <c r="V8703" i="7"/>
  <c r="V8695" i="7"/>
  <c r="V8679" i="7"/>
  <c r="V8671" i="7"/>
  <c r="V8663" i="7"/>
  <c r="V8655" i="7"/>
  <c r="V8647" i="7"/>
  <c r="V8639" i="7"/>
  <c r="V8631" i="7"/>
  <c r="V8623" i="7"/>
  <c r="V8607" i="7"/>
  <c r="V8599" i="7"/>
  <c r="V8591" i="7"/>
  <c r="V8583" i="7"/>
  <c r="V8575" i="7"/>
  <c r="V8567" i="7"/>
  <c r="V8559" i="7"/>
  <c r="V8551" i="7"/>
  <c r="V8543" i="7"/>
  <c r="V8535" i="7"/>
  <c r="V8527" i="7"/>
  <c r="V8519" i="7"/>
  <c r="V8511" i="7"/>
  <c r="V8503" i="7"/>
  <c r="V8495" i="7"/>
  <c r="V8487" i="7"/>
  <c r="V8479" i="7"/>
  <c r="V8471" i="7"/>
  <c r="V8463" i="7"/>
  <c r="V8455" i="7"/>
  <c r="V8447" i="7"/>
  <c r="V8439" i="7"/>
  <c r="V8431" i="7"/>
  <c r="V8423" i="7"/>
  <c r="V8415" i="7"/>
  <c r="V8407" i="7"/>
  <c r="V8399" i="7"/>
  <c r="V8391" i="7"/>
  <c r="V8383" i="7"/>
  <c r="V8375" i="7"/>
  <c r="V8367" i="7"/>
  <c r="V8351" i="7"/>
  <c r="V8343" i="7"/>
  <c r="V8327" i="7"/>
  <c r="V8319" i="7"/>
  <c r="V8311" i="7"/>
  <c r="V8303" i="7"/>
  <c r="V8295" i="7"/>
  <c r="V8287" i="7"/>
  <c r="V8279" i="7"/>
  <c r="V8271" i="7"/>
  <c r="V8263" i="7"/>
  <c r="V8255" i="7"/>
  <c r="V8247" i="7"/>
  <c r="V8239" i="7"/>
  <c r="V8231" i="7"/>
  <c r="V8223" i="7"/>
  <c r="V8215" i="7"/>
  <c r="V8207" i="7"/>
  <c r="V8199" i="7"/>
  <c r="V8191" i="7"/>
  <c r="V8183" i="7"/>
  <c r="V8175" i="7"/>
  <c r="V8167" i="7"/>
  <c r="V8159" i="7"/>
  <c r="V8151" i="7"/>
  <c r="V8143" i="7"/>
  <c r="V8135" i="7"/>
  <c r="V8127" i="7"/>
  <c r="V8119" i="7"/>
  <c r="V8111" i="7"/>
  <c r="V8103" i="7"/>
  <c r="V8095" i="7"/>
  <c r="V8087" i="7"/>
  <c r="V8079" i="7"/>
  <c r="V8071" i="7"/>
  <c r="V8063" i="7"/>
  <c r="V8055" i="7"/>
  <c r="V8047" i="7"/>
  <c r="V8039" i="7"/>
  <c r="V8031" i="7"/>
  <c r="V8023" i="7"/>
  <c r="V8015" i="7"/>
  <c r="V7999" i="7"/>
  <c r="V7991" i="7"/>
  <c r="V7983" i="7"/>
  <c r="V7975" i="7"/>
  <c r="V7967" i="7"/>
  <c r="V7959" i="7"/>
  <c r="V7951" i="7"/>
  <c r="V7943" i="7"/>
  <c r="V7935" i="7"/>
  <c r="V7927" i="7"/>
  <c r="V7911" i="7"/>
  <c r="V7903" i="7"/>
  <c r="V7895" i="7"/>
  <c r="V7887" i="7"/>
  <c r="V7879" i="7"/>
  <c r="V7871" i="7"/>
  <c r="V7863" i="7"/>
  <c r="V7855" i="7"/>
  <c r="V7847" i="7"/>
  <c r="V7839" i="7"/>
  <c r="V7831" i="7"/>
  <c r="V7823" i="7"/>
  <c r="V7815" i="7"/>
  <c r="V7807" i="7"/>
  <c r="V7799" i="7"/>
  <c r="V7791" i="7"/>
  <c r="V7783" i="7"/>
  <c r="V7775" i="7"/>
  <c r="V7767" i="7"/>
  <c r="V7759" i="7"/>
  <c r="V7751" i="7"/>
  <c r="V7743" i="7"/>
  <c r="V7735" i="7"/>
  <c r="V7727" i="7"/>
  <c r="V7719" i="7"/>
  <c r="V7711" i="7"/>
  <c r="V7703" i="7"/>
  <c r="V7695" i="7"/>
  <c r="V7687" i="7"/>
  <c r="V7679" i="7"/>
  <c r="V7671" i="7"/>
  <c r="V7655" i="7"/>
  <c r="V7647" i="7"/>
  <c r="V7639" i="7"/>
  <c r="V7631" i="7"/>
  <c r="V7623" i="7"/>
  <c r="V7615" i="7"/>
  <c r="V7607" i="7"/>
  <c r="V7599" i="7"/>
  <c r="V7583" i="7"/>
  <c r="V7575" i="7"/>
  <c r="V7567" i="7"/>
  <c r="V7559" i="7"/>
  <c r="V7551" i="7"/>
  <c r="V7543" i="7"/>
  <c r="V7535" i="7"/>
  <c r="V7527" i="7"/>
  <c r="V7519" i="7"/>
  <c r="V7511" i="7"/>
  <c r="V7503" i="7"/>
  <c r="V7495" i="7"/>
  <c r="V7487" i="7"/>
  <c r="V7479" i="7"/>
  <c r="V7471" i="7"/>
  <c r="V7463" i="7"/>
  <c r="V7455" i="7"/>
  <c r="V7447" i="7"/>
  <c r="V7439" i="7"/>
  <c r="V7431" i="7"/>
  <c r="V7423" i="7"/>
  <c r="V7415" i="7"/>
  <c r="V7407" i="7"/>
  <c r="V7399" i="7"/>
  <c r="V7391" i="7"/>
  <c r="V7383" i="7"/>
  <c r="V7375" i="7"/>
  <c r="V7367" i="7"/>
  <c r="V7359" i="7"/>
  <c r="V7351" i="7"/>
  <c r="V7343" i="7"/>
  <c r="V7327" i="7"/>
  <c r="V7319" i="7"/>
  <c r="V7303" i="7"/>
  <c r="V7295" i="7"/>
  <c r="V7287" i="7"/>
  <c r="V7279" i="7"/>
  <c r="V7271" i="7"/>
  <c r="V7263" i="7"/>
  <c r="V7255" i="7"/>
  <c r="V7247" i="7"/>
  <c r="V7239" i="7"/>
  <c r="V7231" i="7"/>
  <c r="V7223" i="7"/>
  <c r="V7215" i="7"/>
  <c r="V7207" i="7"/>
  <c r="V7199" i="7"/>
  <c r="V7191" i="7"/>
  <c r="V7183" i="7"/>
  <c r="V7175" i="7"/>
  <c r="V7167" i="7"/>
  <c r="V7159" i="7"/>
  <c r="V7151" i="7"/>
  <c r="V7143" i="7"/>
  <c r="V7135" i="7"/>
  <c r="V7127" i="7"/>
  <c r="V7119" i="7"/>
  <c r="V7111" i="7"/>
  <c r="V7103" i="7"/>
  <c r="V7095" i="7"/>
  <c r="V7087" i="7"/>
  <c r="V7079" i="7"/>
  <c r="V7071" i="7"/>
  <c r="V7063" i="7"/>
  <c r="V7055" i="7"/>
  <c r="V7047" i="7"/>
  <c r="V7039" i="7"/>
  <c r="V7031" i="7"/>
  <c r="V7023" i="7"/>
  <c r="V7015" i="7"/>
  <c r="V7007" i="7"/>
  <c r="V6999" i="7"/>
  <c r="V6991" i="7"/>
  <c r="V6975" i="7"/>
  <c r="V6967" i="7"/>
  <c r="V6959" i="7"/>
  <c r="V6951" i="7"/>
  <c r="V6943" i="7"/>
  <c r="V6935" i="7"/>
  <c r="V6927" i="7"/>
  <c r="V6919" i="7"/>
  <c r="V6911" i="7"/>
  <c r="V6903" i="7"/>
  <c r="V6887" i="7"/>
  <c r="V6879" i="7"/>
  <c r="V6871" i="7"/>
  <c r="V6863" i="7"/>
  <c r="V6855" i="7"/>
  <c r="V6847" i="7"/>
  <c r="V6839" i="7"/>
  <c r="V6831" i="7"/>
  <c r="V6823" i="7"/>
  <c r="V6815" i="7"/>
  <c r="V6807" i="7"/>
  <c r="V6799" i="7"/>
  <c r="V6791" i="7"/>
  <c r="V6783" i="7"/>
  <c r="V6775" i="7"/>
  <c r="V6767" i="7"/>
  <c r="V6759" i="7"/>
  <c r="V6751" i="7"/>
  <c r="V6743" i="7"/>
  <c r="V6735" i="7"/>
  <c r="V6727" i="7"/>
  <c r="V6719" i="7"/>
  <c r="V6711" i="7"/>
  <c r="V6703" i="7"/>
  <c r="V6695" i="7"/>
  <c r="V6687" i="7"/>
  <c r="V6679" i="7"/>
  <c r="V6671" i="7"/>
  <c r="V6663" i="7"/>
  <c r="V6655" i="7"/>
  <c r="V6647" i="7"/>
  <c r="V6631" i="7"/>
  <c r="V6623" i="7"/>
  <c r="V6615" i="7"/>
  <c r="V6607" i="7"/>
  <c r="V6599" i="7"/>
  <c r="V6591" i="7"/>
  <c r="V6583" i="7"/>
  <c r="V6575" i="7"/>
  <c r="V6559" i="7"/>
  <c r="V6551" i="7"/>
  <c r="V6543" i="7"/>
  <c r="V6535" i="7"/>
  <c r="V6527" i="7"/>
  <c r="V6519" i="7"/>
  <c r="V6511" i="7"/>
  <c r="V6503" i="7"/>
  <c r="V6495" i="7"/>
  <c r="V6487" i="7"/>
  <c r="V6479" i="7"/>
  <c r="V6471" i="7"/>
  <c r="V6463" i="7"/>
  <c r="V6455" i="7"/>
  <c r="V6447" i="7"/>
  <c r="V6439" i="7"/>
  <c r="V6431" i="7"/>
  <c r="V6423" i="7"/>
  <c r="V6415" i="7"/>
  <c r="V6407" i="7"/>
  <c r="V6399" i="7"/>
  <c r="V6391" i="7"/>
  <c r="V6383" i="7"/>
  <c r="V6375" i="7"/>
  <c r="V6367" i="7"/>
  <c r="V6359" i="7"/>
  <c r="V6351" i="7"/>
  <c r="V6343" i="7"/>
  <c r="V6335" i="7"/>
  <c r="V6327" i="7"/>
  <c r="V6319" i="7"/>
  <c r="V6303" i="7"/>
  <c r="V6295" i="7"/>
  <c r="V6279" i="7"/>
  <c r="V6271" i="7"/>
  <c r="V6263" i="7"/>
  <c r="V6255" i="7"/>
  <c r="V6247" i="7"/>
  <c r="V6239" i="7"/>
  <c r="V6231" i="7"/>
  <c r="V6223" i="7"/>
  <c r="V6215" i="7"/>
  <c r="V6207" i="7"/>
  <c r="V6199" i="7"/>
  <c r="V6191" i="7"/>
  <c r="V6183" i="7"/>
  <c r="V6175" i="7"/>
  <c r="V6167" i="7"/>
  <c r="V6159" i="7"/>
  <c r="V6151" i="7"/>
  <c r="V6143" i="7"/>
  <c r="V6135" i="7"/>
  <c r="V6127" i="7"/>
  <c r="V6119" i="7"/>
  <c r="V6111" i="7"/>
  <c r="V6103" i="7"/>
  <c r="V6095" i="7"/>
  <c r="V6087" i="7"/>
  <c r="V6079" i="7"/>
  <c r="V6071" i="7"/>
  <c r="V6063" i="7"/>
  <c r="V6055" i="7"/>
  <c r="V6047" i="7"/>
  <c r="V6039" i="7"/>
  <c r="V6031" i="7"/>
  <c r="V6023" i="7"/>
  <c r="V6015" i="7"/>
  <c r="V6007" i="7"/>
  <c r="V5999" i="7"/>
  <c r="V5991" i="7"/>
  <c r="V5983" i="7"/>
  <c r="V5975" i="7"/>
  <c r="V5967" i="7"/>
  <c r="V5951" i="7"/>
  <c r="V5943" i="7"/>
  <c r="V5935" i="7"/>
  <c r="V5927" i="7"/>
  <c r="V5919" i="7"/>
  <c r="V5911" i="7"/>
  <c r="V5903" i="7"/>
  <c r="V5895" i="7"/>
  <c r="V5887" i="7"/>
  <c r="V5879" i="7"/>
  <c r="V5863" i="7"/>
  <c r="V5855" i="7"/>
  <c r="V5847" i="7"/>
  <c r="V5839" i="7"/>
  <c r="V5831" i="7"/>
  <c r="V5823" i="7"/>
  <c r="V5815" i="7"/>
  <c r="V5807" i="7"/>
  <c r="V5799" i="7"/>
  <c r="V5791" i="7"/>
  <c r="V5783" i="7"/>
  <c r="V5775" i="7"/>
  <c r="V5767" i="7"/>
  <c r="V5759" i="7"/>
  <c r="V5751" i="7"/>
  <c r="V5743" i="7"/>
  <c r="V5735" i="7"/>
  <c r="V5727" i="7"/>
  <c r="V5719" i="7"/>
  <c r="V5711" i="7"/>
  <c r="V5703" i="7"/>
  <c r="V5695" i="7"/>
  <c r="V5687" i="7"/>
  <c r="V5679" i="7"/>
  <c r="V5671" i="7"/>
  <c r="V5663" i="7"/>
  <c r="V5655" i="7"/>
  <c r="V5647" i="7"/>
  <c r="V5639" i="7"/>
  <c r="V5631" i="7"/>
  <c r="V5623" i="7"/>
  <c r="V5607" i="7"/>
  <c r="V5599" i="7"/>
  <c r="V5591" i="7"/>
  <c r="V5583" i="7"/>
  <c r="V5575" i="7"/>
  <c r="V5567" i="7"/>
  <c r="V5559" i="7"/>
  <c r="V5551" i="7"/>
  <c r="V5535" i="7"/>
  <c r="V5527" i="7"/>
  <c r="V5519" i="7"/>
  <c r="V5511" i="7"/>
  <c r="V5503" i="7"/>
  <c r="V5495" i="7"/>
  <c r="V5487" i="7"/>
  <c r="V5479" i="7"/>
  <c r="V5471" i="7"/>
  <c r="V5463" i="7"/>
  <c r="V5455" i="7"/>
  <c r="V5447" i="7"/>
  <c r="V5439" i="7"/>
  <c r="V5431" i="7"/>
  <c r="V5423" i="7"/>
  <c r="V5415" i="7"/>
  <c r="V5407" i="7"/>
  <c r="V5399" i="7"/>
  <c r="V5391" i="7"/>
  <c r="V5383" i="7"/>
  <c r="V5375" i="7"/>
  <c r="V5367" i="7"/>
  <c r="V5359" i="7"/>
  <c r="V5351" i="7"/>
  <c r="V5343" i="7"/>
  <c r="V5335" i="7"/>
  <c r="V5327" i="7"/>
  <c r="V5319" i="7"/>
  <c r="V5311" i="7"/>
  <c r="V5303" i="7"/>
  <c r="V5295" i="7"/>
  <c r="V5279" i="7"/>
  <c r="V5271" i="7"/>
  <c r="V5255" i="7"/>
  <c r="V5247" i="7"/>
  <c r="V5239" i="7"/>
  <c r="V5231" i="7"/>
  <c r="V5223" i="7"/>
  <c r="V5215" i="7"/>
  <c r="V5207" i="7"/>
  <c r="V5199" i="7"/>
  <c r="V5191" i="7"/>
  <c r="V5183" i="7"/>
  <c r="V5175" i="7"/>
  <c r="V5167" i="7"/>
  <c r="V5159" i="7"/>
  <c r="V5151" i="7"/>
  <c r="V5143" i="7"/>
  <c r="V5135" i="7"/>
  <c r="V5127" i="7"/>
  <c r="V5119" i="7"/>
  <c r="V5111" i="7"/>
  <c r="V5103" i="7"/>
  <c r="V5095" i="7"/>
  <c r="V5087" i="7"/>
  <c r="V5079" i="7"/>
  <c r="V5071" i="7"/>
  <c r="V5063" i="7"/>
  <c r="V5055" i="7"/>
  <c r="V5047" i="7"/>
  <c r="V5039" i="7"/>
  <c r="V5031" i="7"/>
  <c r="V5023" i="7"/>
  <c r="V5015" i="7"/>
  <c r="V5007" i="7"/>
  <c r="V4999" i="7"/>
  <c r="V4991" i="7"/>
  <c r="V4983" i="7"/>
  <c r="V4975" i="7"/>
  <c r="V4967" i="7"/>
  <c r="V4959" i="7"/>
  <c r="V4951" i="7"/>
  <c r="V4943" i="7"/>
  <c r="V4927" i="7"/>
  <c r="V4919" i="7"/>
  <c r="V4911" i="7"/>
  <c r="V4903" i="7"/>
  <c r="V4895" i="7"/>
  <c r="V4887" i="7"/>
  <c r="V4879" i="7"/>
  <c r="V4871" i="7"/>
  <c r="V4863" i="7"/>
  <c r="V4855" i="7"/>
  <c r="V4839" i="7"/>
  <c r="V4831" i="7"/>
  <c r="V4823" i="7"/>
  <c r="V4815" i="7"/>
  <c r="V4807" i="7"/>
  <c r="V4799" i="7"/>
  <c r="V4791" i="7"/>
  <c r="V4783" i="7"/>
  <c r="V4775" i="7"/>
  <c r="V4767" i="7"/>
  <c r="V4759" i="7"/>
  <c r="V4751" i="7"/>
  <c r="V4743" i="7"/>
  <c r="V4735" i="7"/>
  <c r="V4727" i="7"/>
  <c r="V4719" i="7"/>
  <c r="V4711" i="7"/>
  <c r="V4703" i="7"/>
  <c r="V4695" i="7"/>
  <c r="V4687" i="7"/>
  <c r="V4679" i="7"/>
  <c r="V4671" i="7"/>
  <c r="V4663" i="7"/>
  <c r="V4655" i="7"/>
  <c r="V4647" i="7"/>
  <c r="V4639" i="7"/>
  <c r="V4631" i="7"/>
  <c r="V4623" i="7"/>
  <c r="V4615" i="7"/>
  <c r="V4607" i="7"/>
  <c r="V4599" i="7"/>
  <c r="V4591" i="7"/>
  <c r="V4583" i="7"/>
  <c r="V4575" i="7"/>
  <c r="V4567" i="7"/>
  <c r="V4559" i="7"/>
  <c r="V4551" i="7"/>
  <c r="V4543" i="7"/>
  <c r="V4535" i="7"/>
  <c r="V4527" i="7"/>
  <c r="V4519" i="7"/>
  <c r="V4511" i="7"/>
  <c r="V4503" i="7"/>
  <c r="V4495" i="7"/>
  <c r="V4487" i="7"/>
  <c r="V4479" i="7"/>
  <c r="V4471" i="7"/>
  <c r="V4463" i="7"/>
  <c r="V4455" i="7"/>
  <c r="V4447" i="7"/>
  <c r="V4439" i="7"/>
  <c r="V4431" i="7"/>
  <c r="V4423" i="7"/>
  <c r="V4415" i="7"/>
  <c r="V4407" i="7"/>
  <c r="V4399" i="7"/>
  <c r="V4391" i="7"/>
  <c r="V4383" i="7"/>
  <c r="V4375" i="7"/>
  <c r="V4367" i="7"/>
  <c r="V4359" i="7"/>
  <c r="V4351" i="7"/>
  <c r="V4343" i="7"/>
  <c r="V4335" i="7"/>
  <c r="V4327" i="7"/>
  <c r="V4319" i="7"/>
  <c r="V4311" i="7"/>
  <c r="V4303" i="7"/>
  <c r="V4295" i="7"/>
  <c r="V4287" i="7"/>
  <c r="V4279" i="7"/>
  <c r="V4271" i="7"/>
  <c r="V4263" i="7"/>
  <c r="V4255" i="7"/>
  <c r="V4247" i="7"/>
  <c r="V4239" i="7"/>
  <c r="V4231" i="7"/>
  <c r="V4223" i="7"/>
  <c r="V4215" i="7"/>
  <c r="V4207" i="7"/>
  <c r="V4199" i="7"/>
  <c r="V4191" i="7"/>
  <c r="V4183" i="7"/>
  <c r="V4175" i="7"/>
  <c r="V4167" i="7"/>
  <c r="V4159" i="7"/>
  <c r="V4151" i="7"/>
  <c r="V4143" i="7"/>
  <c r="V4135" i="7"/>
  <c r="V4127" i="7"/>
  <c r="V4119" i="7"/>
  <c r="V4111" i="7"/>
  <c r="V4103" i="7"/>
  <c r="V4095" i="7"/>
  <c r="V4087" i="7"/>
  <c r="V4079" i="7"/>
  <c r="V4071" i="7"/>
  <c r="V4063" i="7"/>
  <c r="V4055" i="7"/>
  <c r="V4047" i="7"/>
  <c r="V4039" i="7"/>
  <c r="V4031" i="7"/>
  <c r="V4023" i="7"/>
  <c r="V4015" i="7"/>
  <c r="V4007" i="7"/>
  <c r="V3999" i="7"/>
  <c r="V3991" i="7"/>
  <c r="V3983" i="7"/>
  <c r="V3975" i="7"/>
  <c r="V3967" i="7"/>
  <c r="V3959" i="7"/>
  <c r="V3951" i="7"/>
  <c r="V3943" i="7"/>
  <c r="V3935" i="7"/>
  <c r="V3927" i="7"/>
  <c r="V3919" i="7"/>
  <c r="V3911" i="7"/>
  <c r="V3903" i="7"/>
  <c r="V3895" i="7"/>
  <c r="V3887" i="7"/>
  <c r="V3879" i="7"/>
  <c r="V3871" i="7"/>
  <c r="V3863" i="7"/>
  <c r="V3855" i="7"/>
  <c r="V3847" i="7"/>
  <c r="V3839" i="7"/>
  <c r="V3831" i="7"/>
  <c r="V3823" i="7"/>
  <c r="V3815" i="7"/>
  <c r="V3807" i="7"/>
  <c r="V3799" i="7"/>
  <c r="V3791" i="7"/>
  <c r="V3783" i="7"/>
  <c r="V3775" i="7"/>
  <c r="V3767" i="7"/>
  <c r="V3759" i="7"/>
  <c r="V3751" i="7"/>
  <c r="V3743" i="7"/>
  <c r="V3735" i="7"/>
  <c r="V3727" i="7"/>
  <c r="V3719" i="7"/>
  <c r="V3711" i="7"/>
  <c r="V3703" i="7"/>
  <c r="V3695" i="7"/>
  <c r="V3687" i="7"/>
  <c r="V3679" i="7"/>
  <c r="V3671" i="7"/>
  <c r="V3663" i="7"/>
  <c r="V3655" i="7"/>
  <c r="V3647" i="7"/>
  <c r="V3639" i="7"/>
  <c r="V3631" i="7"/>
  <c r="V3623" i="7"/>
  <c r="V3615" i="7"/>
  <c r="V3607" i="7"/>
  <c r="V3599" i="7"/>
  <c r="V3591" i="7"/>
  <c r="V3583" i="7"/>
  <c r="V3575" i="7"/>
  <c r="V3567" i="7"/>
  <c r="V3559" i="7"/>
  <c r="V3551" i="7"/>
  <c r="V3543" i="7"/>
  <c r="V3535" i="7"/>
  <c r="V3527" i="7"/>
  <c r="V3519" i="7"/>
  <c r="V3511" i="7"/>
  <c r="V3503" i="7"/>
  <c r="V3495" i="7"/>
  <c r="V3487" i="7"/>
  <c r="V3479" i="7"/>
  <c r="V3471" i="7"/>
  <c r="V3463" i="7"/>
  <c r="V3455" i="7"/>
  <c r="V3447" i="7"/>
  <c r="V3439" i="7"/>
  <c r="V3431" i="7"/>
  <c r="V3423" i="7"/>
  <c r="V3415" i="7"/>
  <c r="V3407" i="7"/>
  <c r="V3399" i="7"/>
  <c r="V3391" i="7"/>
  <c r="V3383" i="7"/>
  <c r="V3375" i="7"/>
  <c r="V3367" i="7"/>
  <c r="V3359" i="7"/>
  <c r="V3351" i="7"/>
  <c r="V3343" i="7"/>
  <c r="V3335" i="7"/>
  <c r="V3327" i="7"/>
  <c r="V3319" i="7"/>
  <c r="V3311" i="7"/>
  <c r="V3303" i="7"/>
  <c r="V3295" i="7"/>
  <c r="V3287" i="7"/>
  <c r="V3279" i="7"/>
  <c r="V3271" i="7"/>
  <c r="V3263" i="7"/>
  <c r="V3255" i="7"/>
  <c r="V3247" i="7"/>
  <c r="V3239" i="7"/>
  <c r="V3231" i="7"/>
  <c r="V3223" i="7"/>
  <c r="V3215" i="7"/>
  <c r="V3207" i="7"/>
  <c r="V3199" i="7"/>
  <c r="V3191" i="7"/>
  <c r="V3183" i="7"/>
  <c r="V3175" i="7"/>
  <c r="V3167" i="7"/>
  <c r="V3159" i="7"/>
  <c r="V3151" i="7"/>
  <c r="V3143" i="7"/>
  <c r="V3135" i="7"/>
  <c r="V3127" i="7"/>
  <c r="V3119" i="7"/>
  <c r="V3111" i="7"/>
  <c r="V3103" i="7"/>
  <c r="V3095" i="7"/>
  <c r="V3087" i="7"/>
  <c r="V3079" i="7"/>
  <c r="V3071" i="7"/>
  <c r="V3063" i="7"/>
  <c r="V3055" i="7"/>
  <c r="V3047" i="7"/>
  <c r="V3039" i="7"/>
  <c r="V3031" i="7"/>
  <c r="V3023" i="7"/>
  <c r="V3015" i="7"/>
  <c r="V3007" i="7"/>
  <c r="V2999" i="7"/>
  <c r="V2991" i="7"/>
  <c r="V2983" i="7"/>
  <c r="V2975" i="7"/>
  <c r="V2967" i="7"/>
  <c r="V2959" i="7"/>
  <c r="V2951" i="7"/>
  <c r="V2943" i="7"/>
  <c r="V2935" i="7"/>
  <c r="V2927" i="7"/>
  <c r="V2919" i="7"/>
  <c r="V3264" i="7"/>
  <c r="V3256" i="7"/>
  <c r="V3248" i="7"/>
  <c r="V3240" i="7"/>
  <c r="V3232" i="7"/>
  <c r="V3216" i="7"/>
  <c r="V3208" i="7"/>
  <c r="V3200" i="7"/>
  <c r="V3192" i="7"/>
  <c r="V3184" i="7"/>
  <c r="V3176" i="7"/>
  <c r="V3168" i="7"/>
  <c r="V3152" i="7"/>
  <c r="V3144" i="7"/>
  <c r="V3136" i="7"/>
  <c r="V3128" i="7"/>
  <c r="V3120" i="7"/>
  <c r="V3112" i="7"/>
  <c r="V3104" i="7"/>
  <c r="V3088" i="7"/>
  <c r="V3080" i="7"/>
  <c r="V3072" i="7"/>
  <c r="V3064" i="7"/>
  <c r="V3056" i="7"/>
  <c r="V3048" i="7"/>
  <c r="V3040" i="7"/>
  <c r="V3024" i="7"/>
  <c r="V3016" i="7"/>
  <c r="V3008" i="7"/>
  <c r="V3000" i="7"/>
  <c r="V2992" i="7"/>
  <c r="V2984" i="7"/>
  <c r="V2976" i="7"/>
  <c r="V2960" i="7"/>
  <c r="V2952" i="7"/>
  <c r="V2944" i="7"/>
  <c r="V2936" i="7"/>
  <c r="V2928" i="7"/>
  <c r="V2920" i="7"/>
  <c r="V2912" i="7"/>
  <c r="V2896" i="7"/>
  <c r="V2888" i="7"/>
  <c r="V2880" i="7"/>
  <c r="V2872" i="7"/>
  <c r="V2864" i="7"/>
  <c r="V2856" i="7"/>
  <c r="V2848" i="7"/>
  <c r="V2832" i="7"/>
  <c r="V2824" i="7"/>
  <c r="V2816" i="7"/>
  <c r="V2808" i="7"/>
  <c r="V2800" i="7"/>
  <c r="V2792" i="7"/>
  <c r="V2784" i="7"/>
  <c r="V2768" i="7"/>
  <c r="V2760" i="7"/>
  <c r="V2752" i="7"/>
  <c r="V2744" i="7"/>
  <c r="V2736" i="7"/>
  <c r="V2728" i="7"/>
  <c r="V2720" i="7"/>
  <c r="V2704" i="7"/>
  <c r="V2696" i="7"/>
  <c r="V2688" i="7"/>
  <c r="V2680" i="7"/>
  <c r="V2672" i="7"/>
  <c r="V2664" i="7"/>
  <c r="V2656" i="7"/>
  <c r="V2640" i="7"/>
  <c r="V2632" i="7"/>
  <c r="V2624" i="7"/>
  <c r="V2616" i="7"/>
  <c r="V2608" i="7"/>
  <c r="V2600" i="7"/>
  <c r="V2592" i="7"/>
  <c r="V2576" i="7"/>
  <c r="V2568" i="7"/>
  <c r="V2560" i="7"/>
  <c r="V2552" i="7"/>
  <c r="V2544" i="7"/>
  <c r="V2536" i="7"/>
  <c r="V2528" i="7"/>
  <c r="V2512" i="7"/>
  <c r="V2504" i="7"/>
  <c r="V2496" i="7"/>
  <c r="V2488" i="7"/>
  <c r="V2480" i="7"/>
  <c r="V2472" i="7"/>
  <c r="V2464" i="7"/>
  <c r="V2448" i="7"/>
  <c r="V2440" i="7"/>
  <c r="V2432" i="7"/>
  <c r="V2424" i="7"/>
  <c r="V2416" i="7"/>
  <c r="V2408" i="7"/>
  <c r="V2400" i="7"/>
  <c r="V2384" i="7"/>
  <c r="V2376" i="7"/>
  <c r="V2368" i="7"/>
  <c r="V2360" i="7"/>
  <c r="V2352" i="7"/>
  <c r="V2344" i="7"/>
  <c r="V2336" i="7"/>
  <c r="V2320" i="7"/>
  <c r="V2312" i="7"/>
  <c r="V2304" i="7"/>
  <c r="V2296" i="7"/>
  <c r="V2288" i="7"/>
  <c r="V2280" i="7"/>
  <c r="V2272" i="7"/>
  <c r="V2256" i="7"/>
  <c r="V2248" i="7"/>
  <c r="V2240" i="7"/>
  <c r="V2232" i="7"/>
  <c r="V2224" i="7"/>
  <c r="V2216" i="7"/>
  <c r="V2208" i="7"/>
  <c r="V2192" i="7"/>
  <c r="V2184" i="7"/>
  <c r="V2176" i="7"/>
  <c r="V2168" i="7"/>
  <c r="V2160" i="7"/>
  <c r="V2152" i="7"/>
  <c r="V2144" i="7"/>
  <c r="V2128" i="7"/>
  <c r="V2120" i="7"/>
  <c r="V2112" i="7"/>
  <c r="V2104" i="7"/>
  <c r="V2096" i="7"/>
  <c r="V2088" i="7"/>
  <c r="V2080" i="7"/>
  <c r="V2064" i="7"/>
  <c r="V2056" i="7"/>
  <c r="V2048" i="7"/>
  <c r="V2040" i="7"/>
  <c r="V2032" i="7"/>
  <c r="V2024" i="7"/>
  <c r="V2016" i="7"/>
  <c r="V2000" i="7"/>
  <c r="V1992" i="7"/>
  <c r="V1984" i="7"/>
  <c r="V1976" i="7"/>
  <c r="V1968" i="7"/>
  <c r="V1960" i="7"/>
  <c r="V1952" i="7"/>
  <c r="V1936" i="7"/>
  <c r="V1928" i="7"/>
  <c r="V1920" i="7"/>
  <c r="V1912" i="7"/>
  <c r="V1904" i="7"/>
  <c r="V1896" i="7"/>
  <c r="V1888" i="7"/>
  <c r="V1872" i="7"/>
  <c r="V1864" i="7"/>
  <c r="V1856" i="7"/>
  <c r="V1848" i="7"/>
  <c r="V1840" i="7"/>
  <c r="V1832" i="7"/>
  <c r="V1824" i="7"/>
  <c r="V1808" i="7"/>
  <c r="V1800" i="7"/>
  <c r="V1792" i="7"/>
  <c r="V1784" i="7"/>
  <c r="V1776" i="7"/>
  <c r="V1768" i="7"/>
  <c r="V1760" i="7"/>
  <c r="V1744" i="7"/>
  <c r="V1736" i="7"/>
  <c r="V1728" i="7"/>
  <c r="V1720" i="7"/>
  <c r="V1712" i="7"/>
  <c r="V1704" i="7"/>
  <c r="V1696" i="7"/>
  <c r="V1680" i="7"/>
  <c r="V1672" i="7"/>
  <c r="V1664" i="7"/>
  <c r="V1656" i="7"/>
  <c r="V1648" i="7"/>
  <c r="V1640" i="7"/>
  <c r="V1632" i="7"/>
  <c r="V1616" i="7"/>
  <c r="V1608" i="7"/>
  <c r="V1600" i="7"/>
  <c r="V1592" i="7"/>
  <c r="V1584" i="7"/>
  <c r="V1576" i="7"/>
  <c r="V1568" i="7"/>
  <c r="V1552" i="7"/>
  <c r="V1544" i="7"/>
  <c r="V1536" i="7"/>
  <c r="V1528" i="7"/>
  <c r="V1520" i="7"/>
  <c r="V1512" i="7"/>
  <c r="V1504" i="7"/>
  <c r="V1488" i="7"/>
  <c r="V1480" i="7"/>
  <c r="V1472" i="7"/>
  <c r="V1464" i="7"/>
  <c r="V1456" i="7"/>
  <c r="V1448" i="7"/>
  <c r="V1440" i="7"/>
  <c r="V1424" i="7"/>
  <c r="V1416" i="7"/>
  <c r="V1408" i="7"/>
  <c r="V1400" i="7"/>
  <c r="V1392" i="7"/>
  <c r="V1384" i="7"/>
  <c r="V1376" i="7"/>
  <c r="V1360" i="7"/>
  <c r="V1352" i="7"/>
  <c r="V1344" i="7"/>
  <c r="V1336" i="7"/>
  <c r="V1328" i="7"/>
  <c r="V1320" i="7"/>
  <c r="V1312" i="7"/>
  <c r="V1296" i="7"/>
  <c r="V1288" i="7"/>
  <c r="V1280" i="7"/>
  <c r="V1272" i="7"/>
  <c r="V1264" i="7"/>
  <c r="V1256" i="7"/>
  <c r="V1248" i="7"/>
  <c r="V1232" i="7"/>
  <c r="V1224" i="7"/>
  <c r="V1216" i="7"/>
  <c r="V1208" i="7"/>
  <c r="V1200" i="7"/>
  <c r="V1192" i="7"/>
  <c r="V1184" i="7"/>
  <c r="V1168" i="7"/>
  <c r="V1160" i="7"/>
  <c r="V1152" i="7"/>
  <c r="V1144" i="7"/>
  <c r="V1136" i="7"/>
  <c r="V1128" i="7"/>
  <c r="V1120" i="7"/>
  <c r="V1104" i="7"/>
  <c r="V1096" i="7"/>
  <c r="V1088" i="7"/>
  <c r="V1080" i="7"/>
  <c r="V1072" i="7"/>
  <c r="V1064" i="7"/>
  <c r="V1056" i="7"/>
  <c r="V1040" i="7"/>
  <c r="V1032" i="7"/>
  <c r="V1024" i="7"/>
  <c r="V1016" i="7"/>
  <c r="V1008" i="7"/>
  <c r="V1000" i="7"/>
  <c r="V992" i="7"/>
  <c r="V976" i="7"/>
  <c r="V968" i="7"/>
  <c r="V960" i="7"/>
  <c r="V952" i="7"/>
  <c r="V944" i="7"/>
  <c r="V936" i="7"/>
  <c r="V928" i="7"/>
  <c r="V912" i="7"/>
  <c r="V904" i="7"/>
  <c r="V896" i="7"/>
  <c r="V888" i="7"/>
  <c r="V880" i="7"/>
  <c r="V872" i="7"/>
  <c r="V864" i="7"/>
  <c r="V848" i="7"/>
  <c r="V840" i="7"/>
  <c r="V832" i="7"/>
  <c r="V824" i="7"/>
  <c r="V816" i="7"/>
  <c r="V808" i="7"/>
  <c r="V800" i="7"/>
  <c r="V784" i="7"/>
  <c r="V776" i="7"/>
  <c r="V768" i="7"/>
  <c r="V760" i="7"/>
  <c r="V752" i="7"/>
  <c r="V744" i="7"/>
  <c r="V736" i="7"/>
  <c r="V720" i="7"/>
  <c r="V712" i="7"/>
  <c r="V704" i="7"/>
  <c r="V696" i="7"/>
  <c r="V688" i="7"/>
  <c r="V680" i="7"/>
  <c r="V672" i="7"/>
  <c r="V656" i="7"/>
  <c r="V648" i="7"/>
  <c r="V640" i="7"/>
  <c r="V632" i="7"/>
  <c r="V624" i="7"/>
  <c r="V616" i="7"/>
  <c r="V608" i="7"/>
  <c r="V592" i="7"/>
  <c r="V584" i="7"/>
  <c r="V576" i="7"/>
  <c r="V568" i="7"/>
  <c r="V560" i="7"/>
  <c r="V552" i="7"/>
  <c r="V544" i="7"/>
  <c r="V528" i="7"/>
  <c r="V520" i="7"/>
  <c r="V512" i="7"/>
  <c r="V504" i="7"/>
  <c r="V496" i="7"/>
  <c r="V488" i="7"/>
  <c r="V480" i="7"/>
  <c r="V464" i="7"/>
  <c r="V456" i="7"/>
  <c r="V448" i="7"/>
  <c r="V440" i="7"/>
  <c r="V432" i="7"/>
  <c r="V424" i="7"/>
  <c r="V416" i="7"/>
  <c r="V400" i="7"/>
  <c r="V392" i="7"/>
  <c r="V384" i="7"/>
  <c r="V376" i="7"/>
  <c r="V368" i="7"/>
  <c r="V360" i="7"/>
  <c r="V352" i="7"/>
  <c r="V336" i="7"/>
  <c r="V328" i="7"/>
  <c r="V320" i="7"/>
  <c r="V312" i="7"/>
  <c r="V304" i="7"/>
  <c r="V296" i="7"/>
  <c r="V288" i="7"/>
  <c r="V272" i="7"/>
  <c r="V264" i="7"/>
  <c r="V256" i="7"/>
  <c r="V248" i="7"/>
  <c r="V240" i="7"/>
  <c r="V232" i="7"/>
  <c r="V224" i="7"/>
  <c r="V208" i="7"/>
  <c r="V200" i="7"/>
  <c r="V192" i="7"/>
  <c r="V184" i="7"/>
  <c r="V176" i="7"/>
  <c r="V168" i="7"/>
  <c r="V160" i="7"/>
  <c r="V144" i="7"/>
  <c r="V136" i="7"/>
  <c r="V128" i="7"/>
  <c r="V120" i="7"/>
  <c r="V112" i="7"/>
  <c r="V104" i="7"/>
  <c r="V96" i="7"/>
  <c r="V80" i="7"/>
  <c r="V72" i="7"/>
  <c r="V64" i="7"/>
  <c r="V56" i="7"/>
  <c r="V48" i="7"/>
  <c r="V40" i="7"/>
  <c r="V32" i="7"/>
  <c r="V16" i="7"/>
  <c r="V8" i="7"/>
  <c r="V2911" i="7"/>
  <c r="V2903" i="7"/>
  <c r="V2895" i="7"/>
  <c r="V2887" i="7"/>
  <c r="V2879" i="7"/>
  <c r="V2871" i="7"/>
  <c r="V2863" i="7"/>
  <c r="V2855" i="7"/>
  <c r="V2847" i="7"/>
  <c r="V2839" i="7"/>
  <c r="V2831" i="7"/>
  <c r="V2823" i="7"/>
  <c r="V2815" i="7"/>
  <c r="V2807" i="7"/>
  <c r="V2799" i="7"/>
  <c r="V2791" i="7"/>
  <c r="V2783" i="7"/>
  <c r="V2775" i="7"/>
  <c r="V2767" i="7"/>
  <c r="V2759" i="7"/>
  <c r="V2751" i="7"/>
  <c r="V2743" i="7"/>
  <c r="V2735" i="7"/>
  <c r="V2727" i="7"/>
  <c r="V2719" i="7"/>
  <c r="V2711" i="7"/>
  <c r="V2703" i="7"/>
  <c r="V2695" i="7"/>
  <c r="V2687" i="7"/>
  <c r="V2679" i="7"/>
  <c r="V2671" i="7"/>
  <c r="V2663" i="7"/>
  <c r="V2655" i="7"/>
  <c r="V2647" i="7"/>
  <c r="V2639" i="7"/>
  <c r="V2631" i="7"/>
  <c r="V2623" i="7"/>
  <c r="V2615" i="7"/>
  <c r="V2607" i="7"/>
  <c r="V2599" i="7"/>
  <c r="V2591" i="7"/>
  <c r="V2583" i="7"/>
  <c r="V2575" i="7"/>
  <c r="V2567" i="7"/>
  <c r="V2559" i="7"/>
  <c r="V2551" i="7"/>
  <c r="V2543" i="7"/>
  <c r="V2535" i="7"/>
  <c r="V2527" i="7"/>
  <c r="V2519" i="7"/>
  <c r="V2511" i="7"/>
  <c r="V2503" i="7"/>
  <c r="V2495" i="7"/>
  <c r="V2487" i="7"/>
  <c r="V2479" i="7"/>
  <c r="V2471" i="7"/>
  <c r="V2463" i="7"/>
  <c r="V2455" i="7"/>
  <c r="V2447" i="7"/>
  <c r="V2439" i="7"/>
  <c r="V2431" i="7"/>
  <c r="V2423" i="7"/>
  <c r="V2415" i="7"/>
  <c r="V2407" i="7"/>
  <c r="V2399" i="7"/>
  <c r="V2391" i="7"/>
  <c r="V2383" i="7"/>
  <c r="V2375" i="7"/>
  <c r="V2367" i="7"/>
  <c r="V2359" i="7"/>
  <c r="V2351" i="7"/>
  <c r="V2343" i="7"/>
  <c r="V2335" i="7"/>
  <c r="V2327" i="7"/>
  <c r="V2319" i="7"/>
  <c r="V2311" i="7"/>
  <c r="V2303" i="7"/>
  <c r="V2295" i="7"/>
  <c r="V2287" i="7"/>
  <c r="V2279" i="7"/>
  <c r="V2271" i="7"/>
  <c r="V2263" i="7"/>
  <c r="V2255" i="7"/>
  <c r="V2247" i="7"/>
  <c r="V2239" i="7"/>
  <c r="V2231" i="7"/>
  <c r="V2223" i="7"/>
  <c r="V2215" i="7"/>
  <c r="V2207" i="7"/>
  <c r="V2199" i="7"/>
  <c r="V2191" i="7"/>
  <c r="V2183" i="7"/>
  <c r="V2175" i="7"/>
  <c r="V2167" i="7"/>
  <c r="V2159" i="7"/>
  <c r="V2151" i="7"/>
  <c r="V2143" i="7"/>
  <c r="V2135" i="7"/>
  <c r="V2127" i="7"/>
  <c r="V2119" i="7"/>
  <c r="V2111" i="7"/>
  <c r="V2103" i="7"/>
  <c r="V2095" i="7"/>
  <c r="V2087" i="7"/>
  <c r="V2079" i="7"/>
  <c r="V2071" i="7"/>
  <c r="V2063" i="7"/>
  <c r="V2055" i="7"/>
  <c r="V2047" i="7"/>
  <c r="V2039" i="7"/>
  <c r="V2031" i="7"/>
  <c r="V2023" i="7"/>
  <c r="V2015" i="7"/>
  <c r="V2007" i="7"/>
  <c r="V1999" i="7"/>
  <c r="V1991" i="7"/>
  <c r="V1983" i="7"/>
  <c r="V1975" i="7"/>
  <c r="V1967" i="7"/>
  <c r="V1959" i="7"/>
  <c r="V1951" i="7"/>
  <c r="V1943" i="7"/>
  <c r="V1935" i="7"/>
  <c r="V1927" i="7"/>
  <c r="V1919" i="7"/>
  <c r="V1911" i="7"/>
  <c r="V1903" i="7"/>
  <c r="V1895" i="7"/>
  <c r="V1887" i="7"/>
  <c r="V1879" i="7"/>
  <c r="V1871" i="7"/>
  <c r="V1863" i="7"/>
  <c r="V1855" i="7"/>
  <c r="V1847" i="7"/>
  <c r="V1839" i="7"/>
  <c r="V1831" i="7"/>
  <c r="V1823" i="7"/>
  <c r="V1815" i="7"/>
  <c r="V1807" i="7"/>
  <c r="V1799" i="7"/>
  <c r="V1791" i="7"/>
  <c r="V1783" i="7"/>
  <c r="V1775" i="7"/>
  <c r="V1767" i="7"/>
  <c r="V1759" i="7"/>
  <c r="V1751" i="7"/>
  <c r="V1743" i="7"/>
  <c r="V1735" i="7"/>
  <c r="V1727" i="7"/>
  <c r="V1719" i="7"/>
  <c r="V1711" i="7"/>
  <c r="V1703" i="7"/>
  <c r="V1695" i="7"/>
  <c r="V1687" i="7"/>
  <c r="V1679" i="7"/>
  <c r="V1671" i="7"/>
  <c r="V1663" i="7"/>
  <c r="V1655" i="7"/>
  <c r="V1647" i="7"/>
  <c r="V1639" i="7"/>
  <c r="V1631" i="7"/>
  <c r="V1623" i="7"/>
  <c r="V1615" i="7"/>
  <c r="V1607" i="7"/>
  <c r="V1599" i="7"/>
  <c r="V1591" i="7"/>
  <c r="V1583" i="7"/>
  <c r="V1575" i="7"/>
  <c r="V1567" i="7"/>
  <c r="V1559" i="7"/>
  <c r="V1551" i="7"/>
  <c r="V1543" i="7"/>
  <c r="V1535" i="7"/>
  <c r="V1527" i="7"/>
  <c r="V1519" i="7"/>
  <c r="V1511" i="7"/>
  <c r="V1503" i="7"/>
  <c r="V1495" i="7"/>
  <c r="V1487" i="7"/>
  <c r="V1479" i="7"/>
  <c r="V1471" i="7"/>
  <c r="V1463" i="7"/>
  <c r="V1455" i="7"/>
  <c r="V1447" i="7"/>
  <c r="V1439" i="7"/>
  <c r="V1431" i="7"/>
  <c r="V1423" i="7"/>
  <c r="V1415" i="7"/>
  <c r="V1407" i="7"/>
  <c r="V1399" i="7"/>
  <c r="V1391" i="7"/>
  <c r="V1383" i="7"/>
  <c r="V1375" i="7"/>
  <c r="V1367" i="7"/>
  <c r="V1359" i="7"/>
  <c r="V1351" i="7"/>
  <c r="V1343" i="7"/>
  <c r="V1335" i="7"/>
  <c r="V1327" i="7"/>
  <c r="V1319" i="7"/>
  <c r="V1311" i="7"/>
  <c r="V1303" i="7"/>
  <c r="V1295" i="7"/>
  <c r="V1287" i="7"/>
  <c r="V1279" i="7"/>
  <c r="V1271" i="7"/>
  <c r="V1263" i="7"/>
  <c r="V1255" i="7"/>
  <c r="V1247" i="7"/>
  <c r="V1239" i="7"/>
  <c r="V1231" i="7"/>
  <c r="V1223" i="7"/>
  <c r="V1215" i="7"/>
  <c r="V1207" i="7"/>
  <c r="V1199" i="7"/>
  <c r="V1191" i="7"/>
  <c r="V1183" i="7"/>
  <c r="V1175" i="7"/>
  <c r="V1167" i="7"/>
  <c r="V1159" i="7"/>
  <c r="V1151" i="7"/>
  <c r="V1143" i="7"/>
  <c r="V1135" i="7"/>
  <c r="V1127" i="7"/>
  <c r="V1119" i="7"/>
  <c r="V1111" i="7"/>
  <c r="V1103" i="7"/>
  <c r="V1095" i="7"/>
  <c r="V1087" i="7"/>
  <c r="V1079" i="7"/>
  <c r="V1071" i="7"/>
  <c r="V1063" i="7"/>
  <c r="V1055" i="7"/>
  <c r="V1047" i="7"/>
  <c r="V1039" i="7"/>
  <c r="V1031" i="7"/>
  <c r="V1023" i="7"/>
  <c r="V1015" i="7"/>
  <c r="V1007" i="7"/>
  <c r="V999" i="7"/>
  <c r="V991" i="7"/>
  <c r="V983" i="7"/>
  <c r="V975" i="7"/>
  <c r="V967" i="7"/>
  <c r="V959" i="7"/>
  <c r="V951" i="7"/>
  <c r="V943" i="7"/>
  <c r="V935" i="7"/>
  <c r="V927" i="7"/>
  <c r="V919" i="7"/>
  <c r="V911" i="7"/>
  <c r="V903" i="7"/>
  <c r="V895" i="7"/>
  <c r="V887" i="7"/>
  <c r="V879" i="7"/>
  <c r="V871" i="7"/>
  <c r="V863" i="7"/>
  <c r="V855" i="7"/>
  <c r="V847" i="7"/>
  <c r="V839" i="7"/>
  <c r="V831" i="7"/>
  <c r="V823" i="7"/>
  <c r="V815" i="7"/>
  <c r="V807" i="7"/>
  <c r="V799" i="7"/>
  <c r="V791" i="7"/>
  <c r="V783" i="7"/>
  <c r="V775" i="7"/>
  <c r="V767" i="7"/>
  <c r="V759" i="7"/>
  <c r="V751" i="7"/>
  <c r="V743" i="7"/>
  <c r="V735" i="7"/>
  <c r="V727" i="7"/>
  <c r="V719" i="7"/>
  <c r="V711" i="7"/>
  <c r="V703" i="7"/>
  <c r="V695" i="7"/>
  <c r="V687" i="7"/>
  <c r="V679" i="7"/>
  <c r="V671" i="7"/>
  <c r="V663" i="7"/>
  <c r="V655" i="7"/>
  <c r="V647" i="7"/>
  <c r="V639" i="7"/>
  <c r="V631" i="7"/>
  <c r="V623" i="7"/>
  <c r="V615" i="7"/>
  <c r="V607" i="7"/>
  <c r="V599" i="7"/>
  <c r="V591" i="7"/>
  <c r="V583" i="7"/>
  <c r="V575" i="7"/>
  <c r="V567" i="7"/>
  <c r="V559" i="7"/>
  <c r="V551" i="7"/>
  <c r="V543" i="7"/>
  <c r="V535" i="7"/>
  <c r="V527" i="7"/>
  <c r="V519" i="7"/>
  <c r="V511" i="7"/>
  <c r="V503" i="7"/>
  <c r="V495" i="7"/>
  <c r="V487" i="7"/>
  <c r="V479" i="7"/>
  <c r="V471" i="7"/>
  <c r="V463" i="7"/>
  <c r="V455" i="7"/>
  <c r="V447" i="7"/>
  <c r="V439" i="7"/>
  <c r="V431" i="7"/>
  <c r="V423" i="7"/>
  <c r="V415" i="7"/>
  <c r="V407" i="7"/>
  <c r="V399" i="7"/>
  <c r="V391" i="7"/>
  <c r="V383" i="7"/>
  <c r="V375" i="7"/>
  <c r="V367" i="7"/>
  <c r="V359" i="7"/>
  <c r="V351" i="7"/>
  <c r="V343" i="7"/>
  <c r="V335" i="7"/>
  <c r="V327" i="7"/>
  <c r="V319" i="7"/>
  <c r="V311" i="7"/>
  <c r="V303" i="7"/>
  <c r="V295" i="7"/>
  <c r="V287" i="7"/>
  <c r="V279" i="7"/>
  <c r="V271" i="7"/>
  <c r="V263" i="7"/>
  <c r="V255" i="7"/>
  <c r="V247" i="7"/>
  <c r="V239" i="7"/>
  <c r="V231" i="7"/>
  <c r="V223" i="7"/>
  <c r="V215" i="7"/>
  <c r="V207" i="7"/>
  <c r="V199" i="7"/>
  <c r="V191" i="7"/>
  <c r="V183" i="7"/>
  <c r="V175" i="7"/>
  <c r="V167" i="7"/>
  <c r="V159" i="7"/>
  <c r="V151" i="7"/>
  <c r="V143" i="7"/>
  <c r="V135" i="7"/>
  <c r="V127" i="7"/>
  <c r="V119" i="7"/>
  <c r="V2910" i="7"/>
  <c r="V2902" i="7"/>
  <c r="V2894" i="7"/>
  <c r="V2886" i="7"/>
  <c r="V2878" i="7"/>
  <c r="V2870" i="7"/>
  <c r="V2862" i="7"/>
  <c r="V2854" i="7"/>
  <c r="V2846" i="7"/>
  <c r="V2838" i="7"/>
  <c r="V2830" i="7"/>
  <c r="V2822" i="7"/>
  <c r="V2814" i="7"/>
  <c r="V2806" i="7"/>
  <c r="V2798" i="7"/>
  <c r="V2790" i="7"/>
  <c r="V2782" i="7"/>
  <c r="V2774" i="7"/>
  <c r="V2766" i="7"/>
  <c r="V2758" i="7"/>
  <c r="V2750" i="7"/>
  <c r="V2742" i="7"/>
  <c r="V2734" i="7"/>
  <c r="V2726" i="7"/>
  <c r="V2718" i="7"/>
  <c r="V2710" i="7"/>
  <c r="V2702" i="7"/>
  <c r="V2694" i="7"/>
  <c r="V2686" i="7"/>
  <c r="V2678" i="7"/>
  <c r="V2670" i="7"/>
  <c r="V2662" i="7"/>
  <c r="V2654" i="7"/>
  <c r="V2646" i="7"/>
  <c r="V2638" i="7"/>
  <c r="V2630" i="7"/>
  <c r="V2622" i="7"/>
  <c r="V2614" i="7"/>
  <c r="V2606" i="7"/>
  <c r="V2598" i="7"/>
  <c r="V2590" i="7"/>
  <c r="V2582" i="7"/>
  <c r="V2574" i="7"/>
  <c r="V2566" i="7"/>
  <c r="V2558" i="7"/>
  <c r="V2550" i="7"/>
  <c r="V2542" i="7"/>
  <c r="V2534" i="7"/>
  <c r="V2526" i="7"/>
  <c r="V2518" i="7"/>
  <c r="V2510" i="7"/>
  <c r="V2502" i="7"/>
  <c r="V2494" i="7"/>
  <c r="V2486" i="7"/>
  <c r="V2478" i="7"/>
  <c r="V2470" i="7"/>
  <c r="V2462" i="7"/>
  <c r="V2454" i="7"/>
  <c r="V2446" i="7"/>
  <c r="V2438" i="7"/>
  <c r="V2430" i="7"/>
  <c r="V2422" i="7"/>
  <c r="V2414" i="7"/>
  <c r="V2406" i="7"/>
  <c r="V2398" i="7"/>
  <c r="V2390" i="7"/>
  <c r="V2382" i="7"/>
  <c r="V2374" i="7"/>
  <c r="V2366" i="7"/>
  <c r="V2358" i="7"/>
  <c r="V2350" i="7"/>
  <c r="V2342" i="7"/>
  <c r="V2334" i="7"/>
  <c r="V2326" i="7"/>
  <c r="V2318" i="7"/>
  <c r="V2310" i="7"/>
  <c r="V2302" i="7"/>
  <c r="V2294" i="7"/>
  <c r="V2286" i="7"/>
  <c r="V2278" i="7"/>
  <c r="V2270" i="7"/>
  <c r="V2262" i="7"/>
  <c r="V2254" i="7"/>
  <c r="V2246" i="7"/>
  <c r="V2238" i="7"/>
  <c r="V2230" i="7"/>
  <c r="V2222" i="7"/>
  <c r="V2214" i="7"/>
  <c r="V2206" i="7"/>
  <c r="V2198" i="7"/>
  <c r="V2190" i="7"/>
  <c r="V2182" i="7"/>
  <c r="V2174" i="7"/>
  <c r="V2166" i="7"/>
  <c r="V2158" i="7"/>
  <c r="V2150" i="7"/>
  <c r="V2142" i="7"/>
  <c r="V2134" i="7"/>
  <c r="V2126" i="7"/>
  <c r="V2118" i="7"/>
  <c r="V2110" i="7"/>
  <c r="V2102" i="7"/>
  <c r="V2094" i="7"/>
  <c r="V2086" i="7"/>
  <c r="V2078" i="7"/>
  <c r="V2070" i="7"/>
  <c r="V2062" i="7"/>
  <c r="V2054" i="7"/>
  <c r="V2046" i="7"/>
  <c r="V2038" i="7"/>
  <c r="V2030" i="7"/>
  <c r="V2022" i="7"/>
  <c r="V2014" i="7"/>
  <c r="V2006" i="7"/>
  <c r="V1998" i="7"/>
  <c r="V1990" i="7"/>
  <c r="V1982" i="7"/>
  <c r="V1974" i="7"/>
  <c r="V1966" i="7"/>
  <c r="V1958" i="7"/>
  <c r="V1950" i="7"/>
  <c r="V1942" i="7"/>
  <c r="V1934" i="7"/>
  <c r="V1926" i="7"/>
  <c r="V1918" i="7"/>
  <c r="V1910" i="7"/>
  <c r="V1902" i="7"/>
  <c r="V1894" i="7"/>
  <c r="V1886" i="7"/>
  <c r="V1878" i="7"/>
  <c r="V1870" i="7"/>
  <c r="V1862" i="7"/>
  <c r="V1854" i="7"/>
  <c r="V1846" i="7"/>
  <c r="V1838" i="7"/>
  <c r="V1830" i="7"/>
  <c r="V1822" i="7"/>
  <c r="V1814" i="7"/>
  <c r="V1806" i="7"/>
  <c r="V1798" i="7"/>
  <c r="V1790" i="7"/>
  <c r="V1782" i="7"/>
  <c r="V1774" i="7"/>
  <c r="V1766" i="7"/>
  <c r="V1758" i="7"/>
  <c r="V1750" i="7"/>
  <c r="V1742" i="7"/>
  <c r="V1734" i="7"/>
  <c r="V1726" i="7"/>
  <c r="V1718" i="7"/>
  <c r="V1710" i="7"/>
  <c r="V1702" i="7"/>
  <c r="V1694" i="7"/>
  <c r="V1686" i="7"/>
  <c r="V1678" i="7"/>
  <c r="V1670" i="7"/>
  <c r="V1662" i="7"/>
  <c r="V1654" i="7"/>
  <c r="V1646" i="7"/>
  <c r="V1638" i="7"/>
  <c r="V1630" i="7"/>
  <c r="V1622" i="7"/>
  <c r="V1614" i="7"/>
  <c r="V1606" i="7"/>
  <c r="V1598" i="7"/>
  <c r="V1590" i="7"/>
  <c r="V1582" i="7"/>
  <c r="V1574" i="7"/>
  <c r="V1566" i="7"/>
  <c r="V1558" i="7"/>
  <c r="V1550" i="7"/>
  <c r="V1542" i="7"/>
  <c r="V1534" i="7"/>
  <c r="V1526" i="7"/>
  <c r="V1518" i="7"/>
  <c r="V1510" i="7"/>
  <c r="V1502" i="7"/>
  <c r="V1494" i="7"/>
  <c r="V1486" i="7"/>
  <c r="V1478" i="7"/>
  <c r="V1470" i="7"/>
  <c r="V1462" i="7"/>
  <c r="V1454" i="7"/>
  <c r="V1446" i="7"/>
  <c r="V1438" i="7"/>
  <c r="V1430" i="7"/>
  <c r="V1422" i="7"/>
  <c r="V1414" i="7"/>
  <c r="V1406" i="7"/>
  <c r="V1398" i="7"/>
  <c r="V1390" i="7"/>
  <c r="V1382" i="7"/>
  <c r="V1374" i="7"/>
  <c r="V1366" i="7"/>
  <c r="V1358" i="7"/>
  <c r="V1350" i="7"/>
  <c r="V1342" i="7"/>
  <c r="V1334" i="7"/>
  <c r="V1326" i="7"/>
  <c r="V1318" i="7"/>
  <c r="V1310" i="7"/>
  <c r="V1302" i="7"/>
  <c r="V1294" i="7"/>
  <c r="V1286" i="7"/>
  <c r="V1278" i="7"/>
  <c r="V1270" i="7"/>
  <c r="V1262" i="7"/>
  <c r="V1254" i="7"/>
  <c r="V1246" i="7"/>
  <c r="V1238" i="7"/>
  <c r="V1230" i="7"/>
  <c r="V1222" i="7"/>
  <c r="V1214" i="7"/>
  <c r="V1206" i="7"/>
  <c r="V1198" i="7"/>
  <c r="V1190" i="7"/>
  <c r="V1182" i="7"/>
  <c r="V1174" i="7"/>
  <c r="V1166" i="7"/>
  <c r="V1158" i="7"/>
  <c r="V1150" i="7"/>
  <c r="V1142" i="7"/>
  <c r="V1134" i="7"/>
  <c r="V1126" i="7"/>
  <c r="V1118" i="7"/>
  <c r="V1110" i="7"/>
  <c r="V1102" i="7"/>
  <c r="V1094" i="7"/>
  <c r="V1086" i="7"/>
  <c r="V1078" i="7"/>
  <c r="V1070" i="7"/>
  <c r="V1062" i="7"/>
  <c r="V1054" i="7"/>
  <c r="V1046" i="7"/>
  <c r="V1038" i="7"/>
  <c r="V1030" i="7"/>
  <c r="V1022" i="7"/>
  <c r="V1014" i="7"/>
  <c r="V1006" i="7"/>
  <c r="V998" i="7"/>
  <c r="V990" i="7"/>
  <c r="V982" i="7"/>
  <c r="V974" i="7"/>
  <c r="V966" i="7"/>
  <c r="V958" i="7"/>
  <c r="V950" i="7"/>
  <c r="V942" i="7"/>
  <c r="V934" i="7"/>
  <c r="V926" i="7"/>
  <c r="V918" i="7"/>
  <c r="V910" i="7"/>
  <c r="V902" i="7"/>
  <c r="V894" i="7"/>
  <c r="V886" i="7"/>
  <c r="V878" i="7"/>
  <c r="V870" i="7"/>
  <c r="V862" i="7"/>
  <c r="V854" i="7"/>
  <c r="V846" i="7"/>
  <c r="V838" i="7"/>
  <c r="V830" i="7"/>
  <c r="V822" i="7"/>
  <c r="V814" i="7"/>
  <c r="V806" i="7"/>
  <c r="V798" i="7"/>
  <c r="V790" i="7"/>
  <c r="V782" i="7"/>
  <c r="V774" i="7"/>
  <c r="V766" i="7"/>
  <c r="V758" i="7"/>
  <c r="V750" i="7"/>
  <c r="V742" i="7"/>
  <c r="V734" i="7"/>
  <c r="V726" i="7"/>
  <c r="V718" i="7"/>
  <c r="V710" i="7"/>
  <c r="V702" i="7"/>
  <c r="V694" i="7"/>
  <c r="V686" i="7"/>
  <c r="V678" i="7"/>
  <c r="V670" i="7"/>
  <c r="V662" i="7"/>
  <c r="V654" i="7"/>
  <c r="V646" i="7"/>
  <c r="V638" i="7"/>
  <c r="V630" i="7"/>
  <c r="V622" i="7"/>
  <c r="V614" i="7"/>
  <c r="V606" i="7"/>
  <c r="V598" i="7"/>
  <c r="V590" i="7"/>
  <c r="V582" i="7"/>
  <c r="V574" i="7"/>
  <c r="V566" i="7"/>
  <c r="V558" i="7"/>
  <c r="V550" i="7"/>
  <c r="V542" i="7"/>
  <c r="V534" i="7"/>
  <c r="V526" i="7"/>
  <c r="V518" i="7"/>
  <c r="V510" i="7"/>
  <c r="V502" i="7"/>
  <c r="V494" i="7"/>
  <c r="V486" i="7"/>
  <c r="V478" i="7"/>
  <c r="V470" i="7"/>
  <c r="V462" i="7"/>
  <c r="V454" i="7"/>
  <c r="V446" i="7"/>
  <c r="V438" i="7"/>
  <c r="V430" i="7"/>
  <c r="V422" i="7"/>
  <c r="V414" i="7"/>
  <c r="V406" i="7"/>
  <c r="V398" i="7"/>
  <c r="V390" i="7"/>
  <c r="V382" i="7"/>
  <c r="V374" i="7"/>
  <c r="V366" i="7"/>
  <c r="V358" i="7"/>
  <c r="V350" i="7"/>
  <c r="V342" i="7"/>
  <c r="V334" i="7"/>
  <c r="V326" i="7"/>
  <c r="V318" i="7"/>
  <c r="V310" i="7"/>
  <c r="V302" i="7"/>
  <c r="V294" i="7"/>
  <c r="V286" i="7"/>
  <c r="V278" i="7"/>
  <c r="V270" i="7"/>
  <c r="V262" i="7"/>
  <c r="V254" i="7"/>
  <c r="V246" i="7"/>
  <c r="V238" i="7"/>
  <c r="V230" i="7"/>
  <c r="V222" i="7"/>
  <c r="V214" i="7"/>
  <c r="V206" i="7"/>
  <c r="V198" i="7"/>
  <c r="V190" i="7"/>
  <c r="V182" i="7"/>
  <c r="V174" i="7"/>
  <c r="V166" i="7"/>
  <c r="V158" i="7"/>
  <c r="V150" i="7"/>
  <c r="V142" i="7"/>
  <c r="V134" i="7"/>
  <c r="V126" i="7"/>
  <c r="V118" i="7"/>
  <c r="V110" i="7"/>
  <c r="V102" i="7"/>
  <c r="V94" i="7"/>
  <c r="V86" i="7"/>
  <c r="V78" i="7"/>
  <c r="V70" i="7"/>
  <c r="V62" i="7"/>
  <c r="V54" i="7"/>
  <c r="V46" i="7"/>
  <c r="V38" i="7"/>
  <c r="V30" i="7"/>
  <c r="V22" i="7"/>
  <c r="V14" i="7"/>
  <c r="V6" i="7"/>
  <c r="V3613" i="7"/>
  <c r="V3605" i="7"/>
  <c r="V3597" i="7"/>
  <c r="V3589" i="7"/>
  <c r="V3581" i="7"/>
  <c r="V3573" i="7"/>
  <c r="V3565" i="7"/>
  <c r="V3557" i="7"/>
  <c r="V3549" i="7"/>
  <c r="V3541" i="7"/>
  <c r="V3533" i="7"/>
  <c r="V3525" i="7"/>
  <c r="V3517" i="7"/>
  <c r="V3509" i="7"/>
  <c r="V3501" i="7"/>
  <c r="V3493" i="7"/>
  <c r="V3485" i="7"/>
  <c r="V3477" i="7"/>
  <c r="V3469" i="7"/>
  <c r="V3461" i="7"/>
  <c r="V3453" i="7"/>
  <c r="V3445" i="7"/>
  <c r="V3437" i="7"/>
  <c r="V3429" i="7"/>
  <c r="V3421" i="7"/>
  <c r="V3413" i="7"/>
  <c r="V3405" i="7"/>
  <c r="V3397" i="7"/>
  <c r="V3389" i="7"/>
  <c r="V3381" i="7"/>
  <c r="V3373" i="7"/>
  <c r="V3365" i="7"/>
  <c r="V3357" i="7"/>
  <c r="V3349" i="7"/>
  <c r="V3341" i="7"/>
  <c r="V3333" i="7"/>
  <c r="V3325" i="7"/>
  <c r="V3317" i="7"/>
  <c r="V3309" i="7"/>
  <c r="V3301" i="7"/>
  <c r="V3293" i="7"/>
  <c r="V3285" i="7"/>
  <c r="V3277" i="7"/>
  <c r="V3269" i="7"/>
  <c r="V3261" i="7"/>
  <c r="V3253" i="7"/>
  <c r="V3245" i="7"/>
  <c r="V3237" i="7"/>
  <c r="V3229" i="7"/>
  <c r="V3221" i="7"/>
  <c r="V3213" i="7"/>
  <c r="V3205" i="7"/>
  <c r="V3197" i="7"/>
  <c r="V3189" i="7"/>
  <c r="V3181" i="7"/>
  <c r="V3173" i="7"/>
  <c r="V3165" i="7"/>
  <c r="V3157" i="7"/>
  <c r="V3149" i="7"/>
  <c r="V3141" i="7"/>
  <c r="V3133" i="7"/>
  <c r="V3125" i="7"/>
  <c r="V3117" i="7"/>
  <c r="V3109" i="7"/>
  <c r="V3101" i="7"/>
  <c r="V3093" i="7"/>
  <c r="V3085" i="7"/>
  <c r="V3077" i="7"/>
  <c r="V3069" i="7"/>
  <c r="V3061" i="7"/>
  <c r="V3053" i="7"/>
  <c r="V3045" i="7"/>
  <c r="V3037" i="7"/>
  <c r="V3029" i="7"/>
  <c r="V3021" i="7"/>
  <c r="V3013" i="7"/>
  <c r="V3005" i="7"/>
  <c r="V2997" i="7"/>
  <c r="V2989" i="7"/>
  <c r="V2981" i="7"/>
  <c r="V2973" i="7"/>
  <c r="V2965" i="7"/>
  <c r="V2957" i="7"/>
  <c r="V2949" i="7"/>
  <c r="V2941" i="7"/>
  <c r="V2933" i="7"/>
  <c r="V2925" i="7"/>
  <c r="V2917" i="7"/>
  <c r="V2909" i="7"/>
  <c r="V2901" i="7"/>
  <c r="V2893" i="7"/>
  <c r="V2885" i="7"/>
  <c r="V2877" i="7"/>
  <c r="V2869" i="7"/>
  <c r="V2861" i="7"/>
  <c r="V2853" i="7"/>
  <c r="V2845" i="7"/>
  <c r="V2837" i="7"/>
  <c r="V2829" i="7"/>
  <c r="V2821" i="7"/>
  <c r="V2813" i="7"/>
  <c r="V2805" i="7"/>
  <c r="V2797" i="7"/>
  <c r="V2789" i="7"/>
  <c r="V2781" i="7"/>
  <c r="V2773" i="7"/>
  <c r="V2765" i="7"/>
  <c r="V2757" i="7"/>
  <c r="V2749" i="7"/>
  <c r="V2741" i="7"/>
  <c r="V2733" i="7"/>
  <c r="V2725" i="7"/>
  <c r="V2717" i="7"/>
  <c r="V2709" i="7"/>
  <c r="V2701" i="7"/>
  <c r="V2693" i="7"/>
  <c r="V2685" i="7"/>
  <c r="V2677" i="7"/>
  <c r="V2669" i="7"/>
  <c r="V2661" i="7"/>
  <c r="V2653" i="7"/>
  <c r="V2645" i="7"/>
  <c r="V2637" i="7"/>
  <c r="V2629" i="7"/>
  <c r="V2621" i="7"/>
  <c r="V2613" i="7"/>
  <c r="V2605" i="7"/>
  <c r="V2597" i="7"/>
  <c r="V2589" i="7"/>
  <c r="V2581" i="7"/>
  <c r="V2573" i="7"/>
  <c r="V2565" i="7"/>
  <c r="V2557" i="7"/>
  <c r="V2549" i="7"/>
  <c r="V2541" i="7"/>
  <c r="V2533" i="7"/>
  <c r="V2525" i="7"/>
  <c r="V2517" i="7"/>
  <c r="V2509" i="7"/>
  <c r="V2501" i="7"/>
  <c r="V2493" i="7"/>
  <c r="V2485" i="7"/>
  <c r="V2477" i="7"/>
  <c r="V2469" i="7"/>
  <c r="V2461" i="7"/>
  <c r="V2453" i="7"/>
  <c r="V2445" i="7"/>
  <c r="V2437" i="7"/>
  <c r="V2429" i="7"/>
  <c r="V2421" i="7"/>
  <c r="V2413" i="7"/>
  <c r="V2405" i="7"/>
  <c r="V2397" i="7"/>
  <c r="V2389" i="7"/>
  <c r="V2381" i="7"/>
  <c r="V2373" i="7"/>
  <c r="V2365" i="7"/>
  <c r="V2357" i="7"/>
  <c r="V2349" i="7"/>
  <c r="V2341" i="7"/>
  <c r="V2333" i="7"/>
  <c r="V2325" i="7"/>
  <c r="V2317" i="7"/>
  <c r="V2309" i="7"/>
  <c r="V2301" i="7"/>
  <c r="V2293" i="7"/>
  <c r="V2285" i="7"/>
  <c r="V2277" i="7"/>
  <c r="V2269" i="7"/>
  <c r="V2261" i="7"/>
  <c r="V2253" i="7"/>
  <c r="V2245" i="7"/>
  <c r="V2237" i="7"/>
  <c r="V2229" i="7"/>
  <c r="V2221" i="7"/>
  <c r="V2213" i="7"/>
  <c r="V2205" i="7"/>
  <c r="V2197" i="7"/>
  <c r="V2189" i="7"/>
  <c r="V2181" i="7"/>
  <c r="V2173" i="7"/>
  <c r="V2165" i="7"/>
  <c r="V2157" i="7"/>
  <c r="V2149" i="7"/>
  <c r="V2141" i="7"/>
  <c r="V2133" i="7"/>
  <c r="V2125" i="7"/>
  <c r="V2117" i="7"/>
  <c r="V2109" i="7"/>
  <c r="V2101" i="7"/>
  <c r="V2093" i="7"/>
  <c r="V2085" i="7"/>
  <c r="V2077" i="7"/>
  <c r="V2069" i="7"/>
  <c r="V2061" i="7"/>
  <c r="V2053" i="7"/>
  <c r="V2045" i="7"/>
  <c r="V2037" i="7"/>
  <c r="V2029" i="7"/>
  <c r="V2021" i="7"/>
  <c r="V2013" i="7"/>
  <c r="V2005" i="7"/>
  <c r="V1997" i="7"/>
  <c r="V1989" i="7"/>
  <c r="V1981" i="7"/>
  <c r="V1973" i="7"/>
  <c r="V1965" i="7"/>
  <c r="V1957" i="7"/>
  <c r="V1949" i="7"/>
  <c r="V1941" i="7"/>
  <c r="V1933" i="7"/>
  <c r="V1925" i="7"/>
  <c r="V1917" i="7"/>
  <c r="V1909" i="7"/>
  <c r="V1901" i="7"/>
  <c r="V1893" i="7"/>
  <c r="V1885" i="7"/>
  <c r="V1877" i="7"/>
  <c r="V1869" i="7"/>
  <c r="V1861" i="7"/>
  <c r="V1853" i="7"/>
  <c r="V1845" i="7"/>
  <c r="V1837" i="7"/>
  <c r="V1829" i="7"/>
  <c r="V1821" i="7"/>
  <c r="V1813" i="7"/>
  <c r="V1805" i="7"/>
  <c r="V1797" i="7"/>
  <c r="V1789" i="7"/>
  <c r="V1781" i="7"/>
  <c r="V1773" i="7"/>
  <c r="V1765" i="7"/>
  <c r="V1757" i="7"/>
  <c r="V1749" i="7"/>
  <c r="V1741" i="7"/>
  <c r="V1733" i="7"/>
  <c r="V1725" i="7"/>
  <c r="V1717" i="7"/>
  <c r="V1709" i="7"/>
  <c r="V1701" i="7"/>
  <c r="V1693" i="7"/>
  <c r="V1685" i="7"/>
  <c r="V1677" i="7"/>
  <c r="V1669" i="7"/>
  <c r="V1661" i="7"/>
  <c r="V1653" i="7"/>
  <c r="V1645" i="7"/>
  <c r="V1637" i="7"/>
  <c r="V1629" i="7"/>
  <c r="V1621" i="7"/>
  <c r="V1613" i="7"/>
  <c r="V1605" i="7"/>
  <c r="V1597" i="7"/>
  <c r="V1589" i="7"/>
  <c r="V1581" i="7"/>
  <c r="V1573" i="7"/>
  <c r="V1565" i="7"/>
  <c r="V1557" i="7"/>
  <c r="V1549" i="7"/>
  <c r="V1541" i="7"/>
  <c r="V1533" i="7"/>
  <c r="V1525" i="7"/>
  <c r="V1517" i="7"/>
  <c r="V1509" i="7"/>
  <c r="V1501" i="7"/>
  <c r="V1493" i="7"/>
  <c r="V1485" i="7"/>
  <c r="V1477" i="7"/>
  <c r="V1469" i="7"/>
  <c r="V1461" i="7"/>
  <c r="V1453" i="7"/>
  <c r="V1445" i="7"/>
  <c r="V1437" i="7"/>
  <c r="V1429" i="7"/>
  <c r="V1421" i="7"/>
  <c r="V1413" i="7"/>
  <c r="V1405" i="7"/>
  <c r="V1397" i="7"/>
  <c r="V1389" i="7"/>
  <c r="V1381" i="7"/>
  <c r="V1373" i="7"/>
  <c r="V1365" i="7"/>
  <c r="V1357" i="7"/>
  <c r="V1349" i="7"/>
  <c r="V1341" i="7"/>
  <c r="V1333" i="7"/>
  <c r="V1325" i="7"/>
  <c r="V1317" i="7"/>
  <c r="V1309" i="7"/>
  <c r="V1301" i="7"/>
  <c r="V1293" i="7"/>
  <c r="V1285" i="7"/>
  <c r="V1277" i="7"/>
  <c r="V1269" i="7"/>
  <c r="V1261" i="7"/>
  <c r="V1253" i="7"/>
  <c r="V1245" i="7"/>
  <c r="V1237" i="7"/>
  <c r="V1229" i="7"/>
  <c r="V1221" i="7"/>
  <c r="V1213" i="7"/>
  <c r="V1205" i="7"/>
  <c r="V1197" i="7"/>
  <c r="V1189" i="7"/>
  <c r="V1181" i="7"/>
  <c r="V1173" i="7"/>
  <c r="V1165" i="7"/>
  <c r="V1157" i="7"/>
  <c r="V1149" i="7"/>
  <c r="V1141" i="7"/>
  <c r="V1133" i="7"/>
  <c r="V1125" i="7"/>
  <c r="V1117" i="7"/>
  <c r="V1109" i="7"/>
  <c r="V1101" i="7"/>
  <c r="V1093" i="7"/>
  <c r="V1085" i="7"/>
  <c r="V1077" i="7"/>
  <c r="V1069" i="7"/>
  <c r="V1061" i="7"/>
  <c r="V1053" i="7"/>
  <c r="V1045" i="7"/>
  <c r="V1037" i="7"/>
  <c r="V1029" i="7"/>
  <c r="V1021" i="7"/>
  <c r="V1013" i="7"/>
  <c r="V1005" i="7"/>
  <c r="V997" i="7"/>
  <c r="V989" i="7"/>
  <c r="V981" i="7"/>
  <c r="V973" i="7"/>
  <c r="V965" i="7"/>
  <c r="V957" i="7"/>
  <c r="V949" i="7"/>
  <c r="V941" i="7"/>
  <c r="V933" i="7"/>
  <c r="V925" i="7"/>
  <c r="V917" i="7"/>
  <c r="V909" i="7"/>
  <c r="V901" i="7"/>
  <c r="V893" i="7"/>
  <c r="V885" i="7"/>
  <c r="V877" i="7"/>
  <c r="V869" i="7"/>
  <c r="V861" i="7"/>
  <c r="V853" i="7"/>
  <c r="V845" i="7"/>
  <c r="V837" i="7"/>
  <c r="V829" i="7"/>
  <c r="V821" i="7"/>
  <c r="V813" i="7"/>
  <c r="V805" i="7"/>
  <c r="V797" i="7"/>
  <c r="V789" i="7"/>
  <c r="V781" i="7"/>
  <c r="V773" i="7"/>
  <c r="V765" i="7"/>
  <c r="V757" i="7"/>
  <c r="V749" i="7"/>
  <c r="V741" i="7"/>
  <c r="V733" i="7"/>
  <c r="V725" i="7"/>
  <c r="V717" i="7"/>
  <c r="V709" i="7"/>
  <c r="V701" i="7"/>
  <c r="V693" i="7"/>
  <c r="V685" i="7"/>
  <c r="V677" i="7"/>
  <c r="V669" i="7"/>
  <c r="V661" i="7"/>
  <c r="V653" i="7"/>
  <c r="V645" i="7"/>
  <c r="V637" i="7"/>
  <c r="V629" i="7"/>
  <c r="V621" i="7"/>
  <c r="V613" i="7"/>
  <c r="V605" i="7"/>
  <c r="V597" i="7"/>
  <c r="V589" i="7"/>
  <c r="V581" i="7"/>
  <c r="V573" i="7"/>
  <c r="V565" i="7"/>
  <c r="V557" i="7"/>
  <c r="V549" i="7"/>
  <c r="V541" i="7"/>
  <c r="V533" i="7"/>
  <c r="V525" i="7"/>
  <c r="V517" i="7"/>
  <c r="V509" i="7"/>
  <c r="V501" i="7"/>
  <c r="V493" i="7"/>
  <c r="V485" i="7"/>
  <c r="V477" i="7"/>
  <c r="V469" i="7"/>
  <c r="V461" i="7"/>
  <c r="V453" i="7"/>
  <c r="V445" i="7"/>
  <c r="V437" i="7"/>
  <c r="V429" i="7"/>
  <c r="V421" i="7"/>
  <c r="V413" i="7"/>
  <c r="V405" i="7"/>
  <c r="V397" i="7"/>
  <c r="V389" i="7"/>
  <c r="V381" i="7"/>
  <c r="V373" i="7"/>
  <c r="V365" i="7"/>
  <c r="V357" i="7"/>
  <c r="V349" i="7"/>
  <c r="V341" i="7"/>
  <c r="V333" i="7"/>
  <c r="V325" i="7"/>
  <c r="V317" i="7"/>
  <c r="V309" i="7"/>
  <c r="V301" i="7"/>
  <c r="V293" i="7"/>
  <c r="V285" i="7"/>
  <c r="V277" i="7"/>
  <c r="V269" i="7"/>
  <c r="V261" i="7"/>
  <c r="V253" i="7"/>
  <c r="V245" i="7"/>
  <c r="V237" i="7"/>
  <c r="V229" i="7"/>
  <c r="V221" i="7"/>
  <c r="V213" i="7"/>
  <c r="V205" i="7"/>
  <c r="V197" i="7"/>
  <c r="V189" i="7"/>
  <c r="V181" i="7"/>
  <c r="V173" i="7"/>
  <c r="V165" i="7"/>
  <c r="V157" i="7"/>
  <c r="V149" i="7"/>
  <c r="V141" i="7"/>
  <c r="V133" i="7"/>
  <c r="V125" i="7"/>
  <c r="V117" i="7"/>
  <c r="V109" i="7"/>
  <c r="V101" i="7"/>
  <c r="V93" i="7"/>
  <c r="V85" i="7"/>
  <c r="V77" i="7"/>
  <c r="V69" i="7"/>
  <c r="V61" i="7"/>
  <c r="V53" i="7"/>
  <c r="V45" i="7"/>
  <c r="V37" i="7"/>
  <c r="V29" i="7"/>
  <c r="V21" i="7"/>
  <c r="V13" i="7"/>
  <c r="V3748" i="7"/>
  <c r="V3740" i="7"/>
  <c r="V3732" i="7"/>
  <c r="V3724" i="7"/>
  <c r="V3716" i="7"/>
  <c r="V3708" i="7"/>
  <c r="V3700" i="7"/>
  <c r="V3692" i="7"/>
  <c r="V3684" i="7"/>
  <c r="V3676" i="7"/>
  <c r="V3668" i="7"/>
  <c r="V3660" i="7"/>
  <c r="V3652" i="7"/>
  <c r="V3644" i="7"/>
  <c r="V3636" i="7"/>
  <c r="V3628" i="7"/>
  <c r="V3620" i="7"/>
  <c r="V3612" i="7"/>
  <c r="V3604" i="7"/>
  <c r="V3596" i="7"/>
  <c r="V3588" i="7"/>
  <c r="V3580" i="7"/>
  <c r="V3572" i="7"/>
  <c r="V3564" i="7"/>
  <c r="V3556" i="7"/>
  <c r="V3548" i="7"/>
  <c r="V3540" i="7"/>
  <c r="V3532" i="7"/>
  <c r="V3524" i="7"/>
  <c r="V3516" i="7"/>
  <c r="V3508" i="7"/>
  <c r="V3500" i="7"/>
  <c r="V3492" i="7"/>
  <c r="V3484" i="7"/>
  <c r="V3476" i="7"/>
  <c r="V3468" i="7"/>
  <c r="V3460" i="7"/>
  <c r="V3452" i="7"/>
  <c r="V3444" i="7"/>
  <c r="V3436" i="7"/>
  <c r="V3428" i="7"/>
  <c r="V3420" i="7"/>
  <c r="V3412" i="7"/>
  <c r="V3404" i="7"/>
  <c r="V3396" i="7"/>
  <c r="V3388" i="7"/>
  <c r="V3380" i="7"/>
  <c r="V3372" i="7"/>
  <c r="V3364" i="7"/>
  <c r="V3356" i="7"/>
  <c r="V3348" i="7"/>
  <c r="V3340" i="7"/>
  <c r="V3332" i="7"/>
  <c r="V3324" i="7"/>
  <c r="V3316" i="7"/>
  <c r="V3308" i="7"/>
  <c r="V3300" i="7"/>
  <c r="V3292" i="7"/>
  <c r="V3284" i="7"/>
  <c r="V3276" i="7"/>
  <c r="V3268" i="7"/>
  <c r="V3260" i="7"/>
  <c r="V3252" i="7"/>
  <c r="V3244" i="7"/>
  <c r="V3236" i="7"/>
  <c r="V3228" i="7"/>
  <c r="V3220" i="7"/>
  <c r="V3212" i="7"/>
  <c r="V3204" i="7"/>
  <c r="V3196" i="7"/>
  <c r="V3188" i="7"/>
  <c r="V3180" i="7"/>
  <c r="V3172" i="7"/>
  <c r="V3164" i="7"/>
  <c r="V3156" i="7"/>
  <c r="V3148" i="7"/>
  <c r="V3140" i="7"/>
  <c r="V3132" i="7"/>
  <c r="V3124" i="7"/>
  <c r="V3116" i="7"/>
  <c r="V3108" i="7"/>
  <c r="V3100" i="7"/>
  <c r="V3092" i="7"/>
  <c r="V3084" i="7"/>
  <c r="V3076" i="7"/>
  <c r="V3068" i="7"/>
  <c r="V3060" i="7"/>
  <c r="V3052" i="7"/>
  <c r="V3044" i="7"/>
  <c r="V3036" i="7"/>
  <c r="V3028" i="7"/>
  <c r="V3020" i="7"/>
  <c r="V3012" i="7"/>
  <c r="V3004" i="7"/>
  <c r="V2996" i="7"/>
  <c r="V2988" i="7"/>
  <c r="V2980" i="7"/>
  <c r="V2972" i="7"/>
  <c r="V2964" i="7"/>
  <c r="V2956" i="7"/>
  <c r="V2948" i="7"/>
  <c r="V2940" i="7"/>
  <c r="V2932" i="7"/>
  <c r="V2924" i="7"/>
  <c r="V2916" i="7"/>
  <c r="V2908" i="7"/>
  <c r="V2900" i="7"/>
  <c r="V2892" i="7"/>
  <c r="V2884" i="7"/>
  <c r="V2876" i="7"/>
  <c r="V2868" i="7"/>
  <c r="V2860" i="7"/>
  <c r="V2852" i="7"/>
  <c r="V2844" i="7"/>
  <c r="V2836" i="7"/>
  <c r="V2828" i="7"/>
  <c r="V2820" i="7"/>
  <c r="V2812" i="7"/>
  <c r="V2804" i="7"/>
  <c r="V2796" i="7"/>
  <c r="V2788" i="7"/>
  <c r="V2780" i="7"/>
  <c r="V2772" i="7"/>
  <c r="V2764" i="7"/>
  <c r="V2756" i="7"/>
  <c r="V2748" i="7"/>
  <c r="V2740" i="7"/>
  <c r="V2732" i="7"/>
  <c r="V2724" i="7"/>
  <c r="V2716" i="7"/>
  <c r="V2708" i="7"/>
  <c r="V2700" i="7"/>
  <c r="V2692" i="7"/>
  <c r="V2684" i="7"/>
  <c r="V2676" i="7"/>
  <c r="V2668" i="7"/>
  <c r="V2660" i="7"/>
  <c r="V2652" i="7"/>
  <c r="V2644" i="7"/>
  <c r="V2636" i="7"/>
  <c r="V2628" i="7"/>
  <c r="V2620" i="7"/>
  <c r="V2612" i="7"/>
  <c r="V2604" i="7"/>
  <c r="V2596" i="7"/>
  <c r="V2588" i="7"/>
  <c r="V2580" i="7"/>
  <c r="V2572" i="7"/>
  <c r="V2564" i="7"/>
  <c r="V2556" i="7"/>
  <c r="V2548" i="7"/>
  <c r="V2540" i="7"/>
  <c r="V2532" i="7"/>
  <c r="V2524" i="7"/>
  <c r="V2516" i="7"/>
  <c r="V2508" i="7"/>
  <c r="V2500" i="7"/>
  <c r="V2492" i="7"/>
  <c r="V2484" i="7"/>
  <c r="V2476" i="7"/>
  <c r="V2468" i="7"/>
  <c r="V2460" i="7"/>
  <c r="V2452" i="7"/>
  <c r="V2444" i="7"/>
  <c r="V2436" i="7"/>
  <c r="V2428" i="7"/>
  <c r="V2420" i="7"/>
  <c r="V2412" i="7"/>
  <c r="V2404" i="7"/>
  <c r="V2396" i="7"/>
  <c r="V2388" i="7"/>
  <c r="V2380" i="7"/>
  <c r="V2372" i="7"/>
  <c r="V2364" i="7"/>
  <c r="V2356" i="7"/>
  <c r="V2348" i="7"/>
  <c r="V2340" i="7"/>
  <c r="V2332" i="7"/>
  <c r="V2324" i="7"/>
  <c r="V2316" i="7"/>
  <c r="V2308" i="7"/>
  <c r="V2300" i="7"/>
  <c r="V2292" i="7"/>
  <c r="V2284" i="7"/>
  <c r="V2276" i="7"/>
  <c r="V2268" i="7"/>
  <c r="V2260" i="7"/>
  <c r="V2252" i="7"/>
  <c r="V2244" i="7"/>
  <c r="V2236" i="7"/>
  <c r="V2228" i="7"/>
  <c r="V2220" i="7"/>
  <c r="V2212" i="7"/>
  <c r="V2204" i="7"/>
  <c r="V2196" i="7"/>
  <c r="V2188" i="7"/>
  <c r="V2180" i="7"/>
  <c r="V2172" i="7"/>
  <c r="V2164" i="7"/>
  <c r="V2156" i="7"/>
  <c r="V2148" i="7"/>
  <c r="V2140" i="7"/>
  <c r="V2132" i="7"/>
  <c r="V2124" i="7"/>
  <c r="V2116" i="7"/>
  <c r="V2108" i="7"/>
  <c r="V2100" i="7"/>
  <c r="V2092" i="7"/>
  <c r="V2084" i="7"/>
  <c r="V2076" i="7"/>
  <c r="V2068" i="7"/>
  <c r="V2060" i="7"/>
  <c r="V2052" i="7"/>
  <c r="V2044" i="7"/>
  <c r="V2036" i="7"/>
  <c r="V2028" i="7"/>
  <c r="V2020" i="7"/>
  <c r="V2012" i="7"/>
  <c r="V2004" i="7"/>
  <c r="V1996" i="7"/>
  <c r="V1988" i="7"/>
  <c r="V1980" i="7"/>
  <c r="V1972" i="7"/>
  <c r="V1964" i="7"/>
  <c r="V1956" i="7"/>
  <c r="V1948" i="7"/>
  <c r="V1940" i="7"/>
  <c r="V1932" i="7"/>
  <c r="V1924" i="7"/>
  <c r="V1916" i="7"/>
  <c r="V1908" i="7"/>
  <c r="V1900" i="7"/>
  <c r="V1892" i="7"/>
  <c r="V1884" i="7"/>
  <c r="V1876" i="7"/>
  <c r="V1868" i="7"/>
  <c r="V1860" i="7"/>
  <c r="V1852" i="7"/>
  <c r="V1844" i="7"/>
  <c r="V1836" i="7"/>
  <c r="V1828" i="7"/>
  <c r="V1820" i="7"/>
  <c r="V1812" i="7"/>
  <c r="V1804" i="7"/>
  <c r="V1796" i="7"/>
  <c r="V1788" i="7"/>
  <c r="V1780" i="7"/>
  <c r="V1772" i="7"/>
  <c r="V1764" i="7"/>
  <c r="V1756" i="7"/>
  <c r="V1748" i="7"/>
  <c r="V1740" i="7"/>
  <c r="V1732" i="7"/>
  <c r="V1724" i="7"/>
  <c r="V1716" i="7"/>
  <c r="V1708" i="7"/>
  <c r="V1700" i="7"/>
  <c r="V1692" i="7"/>
  <c r="V1684" i="7"/>
  <c r="V1676" i="7"/>
  <c r="V1668" i="7"/>
  <c r="V1660" i="7"/>
  <c r="V1652" i="7"/>
  <c r="V1644" i="7"/>
  <c r="V1636" i="7"/>
  <c r="V1628" i="7"/>
  <c r="V1620" i="7"/>
  <c r="V1612" i="7"/>
  <c r="V1604" i="7"/>
  <c r="V1596" i="7"/>
  <c r="V1588" i="7"/>
  <c r="V1580" i="7"/>
  <c r="V1572" i="7"/>
  <c r="V1564" i="7"/>
  <c r="V1556" i="7"/>
  <c r="V1548" i="7"/>
  <c r="V1540" i="7"/>
  <c r="V1532" i="7"/>
  <c r="V1524" i="7"/>
  <c r="V1516" i="7"/>
  <c r="V1508" i="7"/>
  <c r="V1500" i="7"/>
  <c r="V1492" i="7"/>
  <c r="V1484" i="7"/>
  <c r="V1476" i="7"/>
  <c r="V1468" i="7"/>
  <c r="V1460" i="7"/>
  <c r="V1452" i="7"/>
  <c r="V1444" i="7"/>
  <c r="V1436" i="7"/>
  <c r="V1428" i="7"/>
  <c r="V1420" i="7"/>
  <c r="V1412" i="7"/>
  <c r="V1404" i="7"/>
  <c r="V1396" i="7"/>
  <c r="V1388" i="7"/>
  <c r="V1380" i="7"/>
  <c r="V1372" i="7"/>
  <c r="V1364" i="7"/>
  <c r="V1356" i="7"/>
  <c r="V1348" i="7"/>
  <c r="V1340" i="7"/>
  <c r="V1332" i="7"/>
  <c r="V1324" i="7"/>
  <c r="V1316" i="7"/>
  <c r="V1308" i="7"/>
  <c r="V1300" i="7"/>
  <c r="V1292" i="7"/>
  <c r="V1284" i="7"/>
  <c r="V1276" i="7"/>
  <c r="V1268" i="7"/>
  <c r="V1260" i="7"/>
  <c r="V1252" i="7"/>
  <c r="V1244" i="7"/>
  <c r="V1236" i="7"/>
  <c r="V1228" i="7"/>
  <c r="V1220" i="7"/>
  <c r="V1212" i="7"/>
  <c r="V1204" i="7"/>
  <c r="V1196" i="7"/>
  <c r="V1188" i="7"/>
  <c r="V1180" i="7"/>
  <c r="V1172" i="7"/>
  <c r="V1164" i="7"/>
  <c r="V1156" i="7"/>
  <c r="V1148" i="7"/>
  <c r="V1140" i="7"/>
  <c r="V1132" i="7"/>
  <c r="V1124" i="7"/>
  <c r="V1116" i="7"/>
  <c r="V1108" i="7"/>
  <c r="V1100" i="7"/>
  <c r="V1092" i="7"/>
  <c r="V1084" i="7"/>
  <c r="V1076" i="7"/>
  <c r="V1068" i="7"/>
  <c r="V1060" i="7"/>
  <c r="V1052" i="7"/>
  <c r="V1044" i="7"/>
  <c r="V1036" i="7"/>
  <c r="V1028" i="7"/>
  <c r="V1020" i="7"/>
  <c r="V1012" i="7"/>
  <c r="V1004" i="7"/>
  <c r="V996" i="7"/>
  <c r="V988" i="7"/>
  <c r="V980" i="7"/>
  <c r="V972" i="7"/>
  <c r="V964" i="7"/>
  <c r="V956" i="7"/>
  <c r="V948" i="7"/>
  <c r="V940" i="7"/>
  <c r="V932" i="7"/>
  <c r="V924" i="7"/>
  <c r="V916" i="7"/>
  <c r="V908" i="7"/>
  <c r="V900" i="7"/>
  <c r="V892" i="7"/>
  <c r="V884" i="7"/>
  <c r="V876" i="7"/>
  <c r="V868" i="7"/>
  <c r="V860" i="7"/>
  <c r="V852" i="7"/>
  <c r="V844" i="7"/>
  <c r="V836" i="7"/>
  <c r="V828" i="7"/>
  <c r="V820" i="7"/>
  <c r="V812" i="7"/>
  <c r="V804" i="7"/>
  <c r="V796" i="7"/>
  <c r="V788" i="7"/>
  <c r="V780" i="7"/>
  <c r="V772" i="7"/>
  <c r="V764" i="7"/>
  <c r="V756" i="7"/>
  <c r="V748" i="7"/>
  <c r="V740" i="7"/>
  <c r="V732" i="7"/>
  <c r="V724" i="7"/>
  <c r="V716" i="7"/>
  <c r="V708" i="7"/>
  <c r="V700" i="7"/>
  <c r="V692" i="7"/>
  <c r="V684" i="7"/>
  <c r="V676" i="7"/>
  <c r="V668" i="7"/>
  <c r="V660" i="7"/>
  <c r="V652" i="7"/>
  <c r="V644" i="7"/>
  <c r="V636" i="7"/>
  <c r="V628" i="7"/>
  <c r="V620" i="7"/>
  <c r="V612" i="7"/>
  <c r="V604" i="7"/>
  <c r="V596" i="7"/>
  <c r="V588" i="7"/>
  <c r="V580" i="7"/>
  <c r="V572" i="7"/>
  <c r="V564" i="7"/>
  <c r="V556" i="7"/>
  <c r="V548" i="7"/>
  <c r="V540" i="7"/>
  <c r="V532" i="7"/>
  <c r="V524" i="7"/>
  <c r="V516" i="7"/>
  <c r="V508" i="7"/>
  <c r="V500" i="7"/>
  <c r="V492" i="7"/>
  <c r="V484" i="7"/>
  <c r="V476" i="7"/>
  <c r="V468" i="7"/>
  <c r="V460" i="7"/>
  <c r="V452" i="7"/>
  <c r="V444" i="7"/>
  <c r="V436" i="7"/>
  <c r="V428" i="7"/>
  <c r="V420" i="7"/>
  <c r="V412" i="7"/>
  <c r="V404" i="7"/>
  <c r="V396" i="7"/>
  <c r="V388" i="7"/>
  <c r="V380" i="7"/>
  <c r="V372" i="7"/>
  <c r="V364" i="7"/>
  <c r="V356" i="7"/>
  <c r="V348" i="7"/>
  <c r="V340" i="7"/>
  <c r="V332" i="7"/>
  <c r="V324" i="7"/>
  <c r="V316" i="7"/>
  <c r="V308" i="7"/>
  <c r="V300" i="7"/>
  <c r="V292" i="7"/>
  <c r="V284" i="7"/>
  <c r="V276" i="7"/>
  <c r="V268" i="7"/>
  <c r="V260" i="7"/>
  <c r="V252" i="7"/>
  <c r="V244" i="7"/>
  <c r="V236" i="7"/>
  <c r="V228" i="7"/>
  <c r="V220" i="7"/>
  <c r="V212" i="7"/>
  <c r="V204" i="7"/>
  <c r="V196" i="7"/>
  <c r="V188" i="7"/>
  <c r="V180" i="7"/>
  <c r="V172" i="7"/>
  <c r="V164" i="7"/>
  <c r="V156" i="7"/>
  <c r="V148" i="7"/>
  <c r="V140" i="7"/>
  <c r="V132" i="7"/>
  <c r="V124" i="7"/>
  <c r="V116" i="7"/>
  <c r="V108" i="7"/>
  <c r="V100" i="7"/>
  <c r="V92" i="7"/>
  <c r="V84" i="7"/>
  <c r="V76" i="7"/>
  <c r="V68" i="7"/>
  <c r="V60" i="7"/>
  <c r="V52" i="7"/>
  <c r="V44" i="7"/>
  <c r="V36" i="7"/>
  <c r="V28" i="7"/>
  <c r="V20" i="7"/>
  <c r="V12" i="7"/>
  <c r="V111" i="7"/>
  <c r="V103" i="7"/>
  <c r="V95" i="7"/>
  <c r="V87" i="7"/>
  <c r="V79" i="7"/>
  <c r="V71" i="7"/>
  <c r="V63" i="7"/>
  <c r="V55" i="7"/>
  <c r="V47" i="7"/>
  <c r="V39" i="7"/>
  <c r="V31" i="7"/>
  <c r="V23" i="7"/>
  <c r="V15" i="7"/>
  <c r="V7" i="7"/>
  <c r="J8795" i="7"/>
  <c r="J8796" i="7" s="1"/>
  <c r="V4174" i="7" l="1"/>
  <c r="T8791" i="7"/>
  <c r="U8794" i="7" s="1"/>
  <c r="AD8792" i="7"/>
  <c r="AD8795" i="7" s="1"/>
  <c r="V8791" i="7"/>
  <c r="AF8791" i="7"/>
  <c r="V8429" i="7"/>
  <c r="K8792" i="7"/>
  <c r="AD8793" i="7"/>
  <c r="AD8794" i="7" s="1"/>
  <c r="AD8800" i="7" s="1"/>
  <c r="V4622" i="7"/>
  <c r="T8792" i="7" l="1"/>
  <c r="T8795" i="7" s="1"/>
  <c r="T8802" i="7"/>
  <c r="AG8794" i="7"/>
  <c r="AD8802" i="7" l="1"/>
  <c r="X8804" i="7" l="1"/>
  <c r="X8806" i="7"/>
  <c r="X8810" i="7"/>
  <c r="X8808" i="7" l="1"/>
  <c r="X8812" i="7" s="1"/>
  <c r="X8805" i="7"/>
</calcChain>
</file>

<file path=xl/sharedStrings.xml><?xml version="1.0" encoding="utf-8"?>
<sst xmlns="http://schemas.openxmlformats.org/spreadsheetml/2006/main" count="168" uniqueCount="82">
  <si>
    <t>Name</t>
  </si>
  <si>
    <t>CBOE SPX VOLATILITY VIX (NEW) - PRICE INDEX</t>
  </si>
  <si>
    <t>CURRENCY</t>
  </si>
  <si>
    <t>U$</t>
  </si>
  <si>
    <t>S&amp;P 500 COMPOSITE - PRICE INDEX</t>
  </si>
  <si>
    <t>MICROSOFT</t>
  </si>
  <si>
    <t>INTERNATIONAL BUS.MCHS.</t>
  </si>
  <si>
    <t>INTERNATIONAL BUS.MCHS. - TOT RETURN IND</t>
  </si>
  <si>
    <t>MICROSOFT - TOT RETURN IND</t>
  </si>
  <si>
    <t>S&amp;P 500 COMPOSITE - TOT RETURN IND</t>
  </si>
  <si>
    <t>RF US GVT BMK BID YLD 10Y - RED. YIELD</t>
  </si>
  <si>
    <t>RF US GVT BMK BID YLD 1Y - RED. YIELD</t>
  </si>
  <si>
    <t>US $ TO EURO (WMR) - EXCHANGE RATE</t>
  </si>
  <si>
    <t>E</t>
  </si>
  <si>
    <t>US CPI - ALL URBAN: ALL ITEMS SADJ</t>
  </si>
  <si>
    <t>NA</t>
  </si>
  <si>
    <t>St.Dev</t>
  </si>
  <si>
    <t>Volatility</t>
  </si>
  <si>
    <t>Mean price</t>
  </si>
  <si>
    <t>Mean profit</t>
  </si>
  <si>
    <t>Mean annualized profit</t>
  </si>
  <si>
    <t>RETURN</t>
  </si>
  <si>
    <t>EXCESS RETURN (RETURN - RISK FREE RATE)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</si>
  <si>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</si>
  <si>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</si>
  <si>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</si>
  <si>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</si>
  <si>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</si>
  <si>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</si>
  <si>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</si>
  <si>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</si>
  <si>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</si>
  <si>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</si>
  <si>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</si>
  <si>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</si>
  <si>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</si>
  <si>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</si>
  <si>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</si>
  <si>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</si>
  <si>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</si>
  <si>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</si>
  <si>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</si>
  <si>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</si>
  <si>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</si>
  <si>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</si>
  <si>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</si>
  <si>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Alpha</t>
  </si>
  <si>
    <t>FITTED EXCESS RATE OF RETURN</t>
  </si>
  <si>
    <t>error</t>
  </si>
  <si>
    <t>EXCESS RETURN (RETURN - RISK FREE RATE 1 year)</t>
  </si>
  <si>
    <t>Beta</t>
  </si>
  <si>
    <t>variance</t>
  </si>
  <si>
    <t>standard deviation</t>
  </si>
  <si>
    <t>market risk</t>
  </si>
  <si>
    <t>idiosyncratic risk</t>
  </si>
  <si>
    <t>annualized sd</t>
  </si>
  <si>
    <t>covariance</t>
  </si>
  <si>
    <t>correlation</t>
  </si>
  <si>
    <t>initial guess in active portfolio</t>
  </si>
  <si>
    <t>Intercept</t>
  </si>
  <si>
    <t>X Variable 1</t>
  </si>
  <si>
    <t>weight active</t>
  </si>
  <si>
    <t>active portfolio alpha</t>
  </si>
  <si>
    <t>shrinking</t>
  </si>
  <si>
    <t>variance of eA</t>
  </si>
  <si>
    <t>(step 4)</t>
  </si>
  <si>
    <t>(step 3)</t>
  </si>
  <si>
    <t>(step 2)</t>
  </si>
  <si>
    <t>(step 1)</t>
  </si>
  <si>
    <t>guess in active portfolio</t>
  </si>
  <si>
    <t>EMRP (equity market risk premium)</t>
  </si>
  <si>
    <t>(step 5)</t>
  </si>
  <si>
    <t>active portfolio beta</t>
  </si>
  <si>
    <t>(step 6)</t>
  </si>
  <si>
    <t>weight</t>
  </si>
  <si>
    <t>active portfolio share</t>
  </si>
  <si>
    <t>I guess I should allocate 60% to the active portfolio and the rest to the passive.</t>
  </si>
  <si>
    <t>(step 7)</t>
  </si>
  <si>
    <t>MSFT 0.6 x 0.8 and IBM 0.6 x 0.2</t>
  </si>
  <si>
    <t>(step 8)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</si>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</sst>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00000"/>
    <numFmt numFmtId="165" formatCode="0.0000"/>
    <numFmt numFmtId="166" formatCode="0.000%"/>
    <numFmt numFmtId="167" formatCode="_(* #,##0.00000_);_(* \(#,##0.00000\);_(* &quot;-&quot;??_);_(@_)"/>
    <numFmt numFmtId="168" formatCode="_(* #,##0.000000_);_(* \(#,##0.000000\);_(* &quot;-&quot;??_);_(@_)"/>
    <numFmt numFmtId="169" formatCode="_(* #,##0.000000_);_(* \(#,##0.000000\);_(* &quot;-&quot;??????_);_(@_)"/>
    <numFmt numFmtId="170" formatCode="0.0%"/>
    <numFmt numFmtId="171" formatCode="0.00000000"/>
    <numFmt numFmtId="172" formatCode="_(* #,##0.0_);_(* \(#,##0.0\);_(* &quot;-&quot;??_);_(@_)"/>
    <numFmt numFmtId="173" formatCode="0.0000000"/>
    <numFmt numFmtId="174" formatCode="_(* #,##0.0000000_);_(* \(#,##0.0000000\);_(* &quot;-&quot;??_);_(@_)"/>
    <numFmt numFmtId="175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quotePrefix="1"/>
    <xf numFmtId="14" fontId="0" fillId="0" borderId="0" xfId="0" applyNumberFormat="1"/>
    <xf numFmtId="10" fontId="0" fillId="0" borderId="0" xfId="1" applyNumberFormat="1" applyFont="1"/>
    <xf numFmtId="9" fontId="0" fillId="0" borderId="0" xfId="0" applyNumberFormat="1"/>
    <xf numFmtId="14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0" fontId="0" fillId="0" borderId="0" xfId="0" applyNumberFormat="1"/>
    <xf numFmtId="167" fontId="0" fillId="0" borderId="0" xfId="0" applyNumberFormat="1"/>
    <xf numFmtId="169" fontId="0" fillId="0" borderId="0" xfId="0" applyNumberFormat="1"/>
    <xf numFmtId="9" fontId="0" fillId="0" borderId="0" xfId="1" applyFont="1"/>
    <xf numFmtId="170" fontId="0" fillId="0" borderId="0" xfId="1" applyNumberFormat="1" applyFont="1"/>
    <xf numFmtId="168" fontId="0" fillId="0" borderId="0" xfId="0" applyNumberFormat="1"/>
    <xf numFmtId="171" fontId="0" fillId="0" borderId="0" xfId="0" applyNumberFormat="1"/>
    <xf numFmtId="165" fontId="0" fillId="0" borderId="0" xfId="2" applyNumberFormat="1" applyFont="1"/>
    <xf numFmtId="164" fontId="0" fillId="0" borderId="0" xfId="2" applyNumberFormat="1" applyFont="1"/>
    <xf numFmtId="9" fontId="0" fillId="2" borderId="0" xfId="1" applyFont="1" applyFill="1"/>
    <xf numFmtId="0" fontId="0" fillId="0" borderId="0" xfId="0" applyAlignment="1">
      <alignment horizontal="left" vertical="center" wrapText="1"/>
    </xf>
    <xf numFmtId="9" fontId="0" fillId="0" borderId="0" xfId="1" applyFont="1" applyFill="1"/>
    <xf numFmtId="172" fontId="0" fillId="0" borderId="0" xfId="2" applyNumberFormat="1" applyFont="1" applyFill="1"/>
    <xf numFmtId="164" fontId="0" fillId="0" borderId="0" xfId="0" applyNumberFormat="1" applyAlignment="1">
      <alignment horizontal="center"/>
    </xf>
    <xf numFmtId="173" fontId="0" fillId="0" borderId="0" xfId="0" applyNumberFormat="1"/>
    <xf numFmtId="174" fontId="0" fillId="0" borderId="0" xfId="2" applyNumberFormat="1" applyFont="1"/>
    <xf numFmtId="175" fontId="0" fillId="0" borderId="0" xfId="1" applyNumberFormat="1" applyFont="1"/>
    <xf numFmtId="0" fontId="0" fillId="0" borderId="0" xfId="0" applyAlignment="1">
      <alignment horizontal="left" wrapText="1"/>
    </xf>
    <xf numFmtId="164" fontId="0" fillId="3" borderId="0" xfId="0" applyNumberFormat="1" applyFill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5F8C-03FA-4BCF-90FD-4782E7533150}">
  <dimension ref="A1:AR8813"/>
  <sheetViews>
    <sheetView tabSelected="1" topLeftCell="P3" zoomScale="107" workbookViewId="0">
      <selection activeCell="W8799" sqref="W8799"/>
    </sheetView>
  </sheetViews>
  <sheetFormatPr baseColWidth="10" defaultColWidth="8.83203125" defaultRowHeight="15" outlineLevelRow="1" x14ac:dyDescent="0.2"/>
  <cols>
    <col min="1" max="2" width="10.5" bestFit="1" customWidth="1"/>
    <col min="5" max="6" width="10.5" bestFit="1" customWidth="1"/>
    <col min="8" max="9" width="10.5" bestFit="1" customWidth="1"/>
    <col min="10" max="10" width="14" bestFit="1" customWidth="1"/>
    <col min="11" max="13" width="11.5" customWidth="1"/>
    <col min="14" max="15" width="10.5" bestFit="1" customWidth="1"/>
    <col min="17" max="18" width="10.5" bestFit="1" customWidth="1"/>
    <col min="19" max="19" width="14.1640625" customWidth="1"/>
    <col min="20" max="20" width="11.5" customWidth="1"/>
    <col min="21" max="22" width="10.5" customWidth="1"/>
    <col min="23" max="23" width="19.83203125" customWidth="1"/>
    <col min="24" max="25" width="10.5" bestFit="1" customWidth="1"/>
    <col min="27" max="28" width="10.5" bestFit="1" customWidth="1"/>
    <col min="29" max="29" width="14.83203125" customWidth="1"/>
    <col min="30" max="30" width="10" bestFit="1" customWidth="1"/>
    <col min="31" max="32" width="10" customWidth="1"/>
    <col min="34" max="35" width="10.5" bestFit="1" customWidth="1"/>
    <col min="39" max="40" width="10.5" bestFit="1" customWidth="1"/>
  </cols>
  <sheetData>
    <row r="1" spans="1:40" x14ac:dyDescent="0.2">
      <c r="A1" s="1" t="s">
        <v>0</v>
      </c>
      <c r="B1" s="1" t="s">
        <v>1</v>
      </c>
      <c r="E1" s="1" t="s">
        <v>0</v>
      </c>
      <c r="F1" s="1" t="s">
        <v>4</v>
      </c>
      <c r="G1" s="1"/>
      <c r="H1" s="1" t="s">
        <v>0</v>
      </c>
      <c r="I1" s="1" t="s">
        <v>9</v>
      </c>
      <c r="K1" s="1" t="s">
        <v>49</v>
      </c>
      <c r="N1" s="1" t="s">
        <v>0</v>
      </c>
      <c r="O1" s="1" t="s">
        <v>5</v>
      </c>
      <c r="P1" s="1"/>
      <c r="Q1" s="1" t="s">
        <v>0</v>
      </c>
      <c r="R1" s="1" t="s">
        <v>8</v>
      </c>
      <c r="S1" s="1" t="s">
        <v>21</v>
      </c>
      <c r="T1" s="1" t="s">
        <v>22</v>
      </c>
      <c r="U1" s="1" t="s">
        <v>47</v>
      </c>
      <c r="V1" s="1" t="s">
        <v>48</v>
      </c>
      <c r="W1" s="1"/>
      <c r="X1" s="1" t="s">
        <v>0</v>
      </c>
      <c r="Y1" s="1" t="s">
        <v>6</v>
      </c>
      <c r="AA1" s="1" t="s">
        <v>0</v>
      </c>
      <c r="AB1" s="1" t="s">
        <v>7</v>
      </c>
      <c r="AH1" t="s">
        <v>0</v>
      </c>
      <c r="AI1" t="s">
        <v>10</v>
      </c>
      <c r="AJ1" t="s">
        <v>11</v>
      </c>
      <c r="AK1" t="s">
        <v>12</v>
      </c>
      <c r="AM1" t="s">
        <v>0</v>
      </c>
      <c r="AN1" t="s">
        <v>14</v>
      </c>
    </row>
    <row r="2" spans="1:40" x14ac:dyDescent="0.2">
      <c r="A2" s="1" t="s">
        <v>2</v>
      </c>
      <c r="B2" s="1" t="s">
        <v>3</v>
      </c>
      <c r="E2" s="1" t="s">
        <v>2</v>
      </c>
      <c r="F2" s="1" t="s">
        <v>3</v>
      </c>
      <c r="G2" s="1"/>
      <c r="H2" s="1" t="s">
        <v>2</v>
      </c>
      <c r="I2" s="1" t="s">
        <v>3</v>
      </c>
      <c r="K2" s="1" t="s">
        <v>80</v>
      </c>
      <c r="L2" s="1" t="s">
        <v>81</v>
      </c>
      <c r="N2" s="1" t="s">
        <v>2</v>
      </c>
      <c r="O2" s="1" t="s">
        <v>3</v>
      </c>
      <c r="P2" s="1"/>
      <c r="Q2" s="1" t="s">
        <v>2</v>
      </c>
      <c r="R2" s="1" t="s">
        <v>3</v>
      </c>
      <c r="U2" s="1"/>
      <c r="V2" s="1"/>
      <c r="W2" s="1"/>
      <c r="X2" s="1" t="s">
        <v>2</v>
      </c>
      <c r="Y2" s="1" t="s">
        <v>3</v>
      </c>
      <c r="AA2" s="1" t="s">
        <v>2</v>
      </c>
      <c r="AB2" s="1" t="s">
        <v>3</v>
      </c>
      <c r="AH2" t="s">
        <v>2</v>
      </c>
      <c r="AI2" t="s">
        <v>3</v>
      </c>
      <c r="AJ2" t="s">
        <v>3</v>
      </c>
      <c r="AK2" t="s">
        <v>13</v>
      </c>
      <c r="AM2" t="s">
        <v>2</v>
      </c>
      <c r="AN2" t="s">
        <v>3</v>
      </c>
    </row>
    <row r="3" spans="1:40" x14ac:dyDescent="0.2">
      <c r="A3" s="2">
        <v>32875</v>
      </c>
      <c r="B3">
        <v>17.239999999999998</v>
      </c>
      <c r="E3" s="2">
        <v>32875</v>
      </c>
      <c r="F3">
        <v>359.69</v>
      </c>
      <c r="H3" s="2">
        <v>32875</v>
      </c>
      <c r="I3">
        <v>386.16</v>
      </c>
      <c r="L3">
        <v>-2.8761041640771407E-3</v>
      </c>
      <c r="N3" s="2">
        <v>32875</v>
      </c>
      <c r="O3">
        <v>0.61639999999999995</v>
      </c>
      <c r="Q3" s="2">
        <v>32875</v>
      </c>
      <c r="R3">
        <v>633.92999999999995</v>
      </c>
      <c r="X3" s="2">
        <v>32875</v>
      </c>
      <c r="Y3">
        <v>23.401499999999999</v>
      </c>
      <c r="AA3" s="2">
        <v>32875</v>
      </c>
      <c r="AB3">
        <v>226.95</v>
      </c>
      <c r="AH3" s="2">
        <v>32875</v>
      </c>
      <c r="AI3">
        <v>7.94</v>
      </c>
      <c r="AJ3">
        <v>7.81</v>
      </c>
      <c r="AK3">
        <v>1.2709600000000001</v>
      </c>
      <c r="AM3" s="2">
        <v>33131</v>
      </c>
      <c r="AN3">
        <v>132.5</v>
      </c>
    </row>
    <row r="4" spans="1:40" x14ac:dyDescent="0.2">
      <c r="A4" s="2">
        <v>32876</v>
      </c>
      <c r="B4">
        <v>18.190000000000001</v>
      </c>
      <c r="E4" s="2">
        <v>32876</v>
      </c>
      <c r="F4">
        <v>358.76</v>
      </c>
      <c r="G4">
        <f>(F4/F3)-1</f>
        <v>-2.5855597875948932E-3</v>
      </c>
      <c r="H4" s="2">
        <v>32876</v>
      </c>
      <c r="I4">
        <v>385.17</v>
      </c>
      <c r="J4">
        <f>(I4/I3)-1</f>
        <v>-2.5637041640771407E-3</v>
      </c>
      <c r="K4">
        <f t="shared" ref="K4:K67" si="0">J4-(AJ3/25000)</f>
        <v>-2.8761041640771407E-3</v>
      </c>
      <c r="L4">
        <v>-8.4922070254693418E-3</v>
      </c>
      <c r="N4" s="2">
        <v>32876</v>
      </c>
      <c r="O4">
        <v>0.61990000000000001</v>
      </c>
      <c r="Q4" s="2">
        <v>32876</v>
      </c>
      <c r="R4">
        <v>637.5</v>
      </c>
      <c r="S4" s="8">
        <f>R4/R3-1</f>
        <v>5.6315366049879412E-3</v>
      </c>
      <c r="T4" s="9">
        <f>S4-(AJ3/100/250)</f>
        <v>5.3191366049879412E-3</v>
      </c>
      <c r="U4" s="3">
        <f>Sheet1!$B$17+Sheet1!$B$18*'Portfolio allocation'!K4</f>
        <v>-2.8117407028473741E-3</v>
      </c>
      <c r="V4" s="13">
        <f>T4-U4</f>
        <v>8.1308773078353144E-3</v>
      </c>
      <c r="W4" s="13"/>
      <c r="X4" s="2">
        <v>32876</v>
      </c>
      <c r="Y4">
        <v>23.610499999999998</v>
      </c>
      <c r="AA4" s="2">
        <v>32876</v>
      </c>
      <c r="AB4">
        <v>228.97</v>
      </c>
      <c r="AC4">
        <f>AB4/AB3-1</f>
        <v>8.9006389072483483E-3</v>
      </c>
      <c r="AD4">
        <f t="shared" ref="AD4:AD67" si="1">AC4-AJ4/25000</f>
        <v>8.5866389072483482E-3</v>
      </c>
      <c r="AE4">
        <f>Sheet2!$B$17+Sheet2!$B$18*'Portfolio allocation'!K4</f>
        <v>-2.5041181873865516E-3</v>
      </c>
      <c r="AF4">
        <f>AD4-AE4</f>
        <v>1.10907570946349E-2</v>
      </c>
      <c r="AH4" s="2">
        <v>32876</v>
      </c>
      <c r="AI4">
        <v>7.99</v>
      </c>
      <c r="AJ4">
        <v>7.85</v>
      </c>
      <c r="AK4">
        <v>1.26248</v>
      </c>
      <c r="AM4" s="2">
        <v>33161</v>
      </c>
      <c r="AN4">
        <v>133.4</v>
      </c>
    </row>
    <row r="5" spans="1:40" x14ac:dyDescent="0.2">
      <c r="A5" s="2">
        <v>32877</v>
      </c>
      <c r="B5">
        <v>19.22</v>
      </c>
      <c r="E5" s="2">
        <v>32877</v>
      </c>
      <c r="F5">
        <v>355.67</v>
      </c>
      <c r="G5">
        <f t="shared" ref="G5:G68" si="2">(F5/F4)-1</f>
        <v>-8.6130003344854211E-3</v>
      </c>
      <c r="H5" s="2">
        <v>32877</v>
      </c>
      <c r="I5">
        <v>382.02</v>
      </c>
      <c r="J5">
        <f t="shared" ref="J5:J68" si="3">(I5/I4)-1</f>
        <v>-8.1782070254693418E-3</v>
      </c>
      <c r="K5">
        <f t="shared" si="0"/>
        <v>-8.4922070254693418E-3</v>
      </c>
      <c r="L5">
        <v>-1.0050510067535654E-2</v>
      </c>
      <c r="N5" s="2">
        <v>32877</v>
      </c>
      <c r="O5">
        <v>0.6381</v>
      </c>
      <c r="Q5" s="2">
        <v>32877</v>
      </c>
      <c r="R5">
        <v>656.25</v>
      </c>
      <c r="S5" s="8">
        <f t="shared" ref="S5:S68" si="4">R5/R4-1</f>
        <v>2.9411764705882248E-2</v>
      </c>
      <c r="T5" s="9">
        <f t="shared" ref="T5:T67" si="5">S5-(AJ4/100/250)</f>
        <v>2.909776470588225E-2</v>
      </c>
      <c r="U5" s="3">
        <f>Sheet1!$B$17+Sheet1!$B$18*'Portfolio allocation'!K5</f>
        <v>-9.2546762364106912E-3</v>
      </c>
      <c r="V5" s="13">
        <f>T5-U5</f>
        <v>3.835244094229294E-2</v>
      </c>
      <c r="W5" s="13"/>
      <c r="X5" s="2">
        <v>32877</v>
      </c>
      <c r="Y5">
        <v>23.879100000000001</v>
      </c>
      <c r="AA5" s="2">
        <v>32877</v>
      </c>
      <c r="AB5">
        <v>231.58</v>
      </c>
      <c r="AC5">
        <f t="shared" ref="AC5:AC68" si="6">AB5/AB4-1</f>
        <v>1.1398873214831795E-2</v>
      </c>
      <c r="AD5">
        <f t="shared" si="1"/>
        <v>1.1086073214831795E-2</v>
      </c>
      <c r="AE5">
        <f>Sheet2!$B$17+Sheet2!$B$18*'Portfolio allocation'!K5</f>
        <v>-7.4981001314790288E-3</v>
      </c>
      <c r="AF5">
        <f t="shared" ref="AF5:AF68" si="7">AD5-AE5</f>
        <v>1.8584173346310823E-2</v>
      </c>
      <c r="AH5" s="2">
        <v>32877</v>
      </c>
      <c r="AI5">
        <v>7.98</v>
      </c>
      <c r="AJ5">
        <v>7.82</v>
      </c>
      <c r="AK5">
        <v>1.2890299999999999</v>
      </c>
      <c r="AM5" s="2">
        <v>33192</v>
      </c>
      <c r="AN5">
        <v>133.69999999999999</v>
      </c>
    </row>
    <row r="6" spans="1:40" x14ac:dyDescent="0.2">
      <c r="A6" s="2">
        <v>32878</v>
      </c>
      <c r="B6">
        <v>20.11</v>
      </c>
      <c r="E6" s="2">
        <v>32878</v>
      </c>
      <c r="F6">
        <v>352.2</v>
      </c>
      <c r="G6">
        <f t="shared" si="2"/>
        <v>-9.7562347119521942E-3</v>
      </c>
      <c r="H6" s="2">
        <v>32878</v>
      </c>
      <c r="I6">
        <v>378.3</v>
      </c>
      <c r="J6">
        <f t="shared" si="3"/>
        <v>-9.7377100675356543E-3</v>
      </c>
      <c r="K6">
        <f t="shared" si="0"/>
        <v>-1.0050510067535654E-2</v>
      </c>
      <c r="L6">
        <v>4.2879241871530364E-3</v>
      </c>
      <c r="N6" s="2">
        <v>32878</v>
      </c>
      <c r="O6">
        <v>0.62250000000000005</v>
      </c>
      <c r="Q6" s="2">
        <v>32878</v>
      </c>
      <c r="R6">
        <v>640.17999999999995</v>
      </c>
      <c r="S6" s="8">
        <f t="shared" si="4"/>
        <v>-2.4487619047619091E-2</v>
      </c>
      <c r="T6" s="9">
        <f t="shared" si="5"/>
        <v>-2.480041904761909E-2</v>
      </c>
      <c r="U6" s="3">
        <f>Sheet1!$B$17+Sheet1!$B$18*'Portfolio allocation'!K6</f>
        <v>-1.1042400978920125E-2</v>
      </c>
      <c r="V6" s="13">
        <f t="shared" ref="V5:V68" si="8">T6-U6</f>
        <v>-1.3758018068698965E-2</v>
      </c>
      <c r="W6" s="13"/>
      <c r="X6" s="2">
        <v>32878</v>
      </c>
      <c r="Y6">
        <v>23.819400000000002</v>
      </c>
      <c r="AA6" s="2">
        <v>32878</v>
      </c>
      <c r="AB6">
        <v>231</v>
      </c>
      <c r="AC6">
        <f t="shared" si="6"/>
        <v>-2.5045340702997132E-3</v>
      </c>
      <c r="AD6">
        <f t="shared" si="1"/>
        <v>-2.8161340702997132E-3</v>
      </c>
      <c r="AE6">
        <f>Sheet2!$B$17+Sheet2!$B$18*'Portfolio allocation'!K6</f>
        <v>-8.8837829523906089E-3</v>
      </c>
      <c r="AF6">
        <f t="shared" si="7"/>
        <v>6.0676488820908953E-3</v>
      </c>
      <c r="AH6" s="2">
        <v>32878</v>
      </c>
      <c r="AI6">
        <v>7.99</v>
      </c>
      <c r="AJ6">
        <v>7.79</v>
      </c>
      <c r="AK6">
        <v>1.29054</v>
      </c>
      <c r="AM6" s="2">
        <v>33222</v>
      </c>
      <c r="AN6">
        <v>134.19999999999999</v>
      </c>
    </row>
    <row r="7" spans="1:40" x14ac:dyDescent="0.2">
      <c r="A7" s="2">
        <v>32881</v>
      </c>
      <c r="B7">
        <v>20.260000000000002</v>
      </c>
      <c r="E7" s="2">
        <v>32881</v>
      </c>
      <c r="F7">
        <v>353.79</v>
      </c>
      <c r="G7">
        <f t="shared" si="2"/>
        <v>4.514480408858601E-3</v>
      </c>
      <c r="H7" s="2">
        <v>32881</v>
      </c>
      <c r="I7">
        <v>380.04</v>
      </c>
      <c r="J7">
        <f t="shared" si="3"/>
        <v>4.5995241871530368E-3</v>
      </c>
      <c r="K7">
        <f t="shared" si="0"/>
        <v>4.2879241871530364E-3</v>
      </c>
      <c r="L7">
        <v>-1.2100632817598222E-2</v>
      </c>
      <c r="N7" s="2">
        <v>32881</v>
      </c>
      <c r="O7">
        <v>0.63200000000000001</v>
      </c>
      <c r="Q7" s="2">
        <v>32881</v>
      </c>
      <c r="R7">
        <v>650</v>
      </c>
      <c r="S7" s="8">
        <f t="shared" si="4"/>
        <v>1.5339435783686017E-2</v>
      </c>
      <c r="T7" s="9">
        <f t="shared" si="5"/>
        <v>1.5027835783686017E-2</v>
      </c>
      <c r="U7" s="3">
        <f>Sheet1!$B$17+Sheet1!$B$18*'Portfolio allocation'!K7</f>
        <v>5.4070141823068796E-3</v>
      </c>
      <c r="V7" s="13">
        <f t="shared" si="8"/>
        <v>9.6208216013791373E-3</v>
      </c>
      <c r="W7" s="13"/>
      <c r="X7" s="2">
        <v>32881</v>
      </c>
      <c r="Y7">
        <v>23.968599999999999</v>
      </c>
      <c r="AA7" s="2">
        <v>32881</v>
      </c>
      <c r="AB7">
        <v>232.45</v>
      </c>
      <c r="AC7">
        <f t="shared" si="6"/>
        <v>6.2770562770562144E-3</v>
      </c>
      <c r="AD7">
        <f t="shared" si="1"/>
        <v>5.9646562770562144E-3</v>
      </c>
      <c r="AE7">
        <f>Sheet2!$B$17+Sheet2!$B$18*'Portfolio allocation'!K7</f>
        <v>3.8663185934207666E-3</v>
      </c>
      <c r="AF7">
        <f t="shared" si="7"/>
        <v>2.0983376836354478E-3</v>
      </c>
      <c r="AH7" s="2">
        <v>32881</v>
      </c>
      <c r="AI7">
        <v>8.0259999999999998</v>
      </c>
      <c r="AJ7">
        <v>7.81</v>
      </c>
      <c r="AK7">
        <v>1.2999400000000001</v>
      </c>
      <c r="AM7" s="2">
        <v>33253</v>
      </c>
      <c r="AN7">
        <v>134.69999999999999</v>
      </c>
    </row>
    <row r="8" spans="1:40" hidden="1" outlineLevel="1" x14ac:dyDescent="0.2">
      <c r="A8" s="2">
        <v>32882</v>
      </c>
      <c r="B8">
        <v>22.2</v>
      </c>
      <c r="E8" s="2">
        <v>32882</v>
      </c>
      <c r="F8">
        <v>349.62</v>
      </c>
      <c r="G8">
        <f t="shared" si="2"/>
        <v>-1.1786653099296274E-2</v>
      </c>
      <c r="H8" s="2">
        <v>32882</v>
      </c>
      <c r="I8">
        <v>375.56</v>
      </c>
      <c r="J8">
        <f t="shared" si="3"/>
        <v>-1.1788232817598221E-2</v>
      </c>
      <c r="K8">
        <f t="shared" si="0"/>
        <v>-1.2100632817598222E-2</v>
      </c>
      <c r="L8">
        <v>-6.8880452444350258E-3</v>
      </c>
      <c r="N8" s="2">
        <v>32882</v>
      </c>
      <c r="O8">
        <v>0.63029999999999997</v>
      </c>
      <c r="Q8" s="2">
        <v>32882</v>
      </c>
      <c r="R8">
        <v>648.21</v>
      </c>
      <c r="S8" s="8">
        <f t="shared" si="4"/>
        <v>-2.7538461538461068E-3</v>
      </c>
      <c r="T8" s="9">
        <f t="shared" si="5"/>
        <v>-3.0662461538461068E-3</v>
      </c>
      <c r="U8" s="3">
        <f>Sheet1!$B$17+Sheet1!$B$18*'Portfolio allocation'!K8</f>
        <v>-1.3394353754811817E-2</v>
      </c>
      <c r="V8" s="13">
        <f t="shared" si="8"/>
        <v>1.0328107600965711E-2</v>
      </c>
      <c r="W8" s="13"/>
      <c r="X8" s="2">
        <v>32882</v>
      </c>
      <c r="Y8">
        <v>23.729800000000001</v>
      </c>
      <c r="AA8" s="2">
        <v>32882</v>
      </c>
      <c r="AB8">
        <v>230.13</v>
      </c>
      <c r="AC8">
        <f t="shared" si="6"/>
        <v>-9.9806409980640609E-3</v>
      </c>
      <c r="AD8">
        <f t="shared" si="1"/>
        <v>-1.029184099806406E-2</v>
      </c>
      <c r="AE8">
        <f>Sheet2!$B$17+Sheet2!$B$18*'Portfolio allocation'!K8</f>
        <v>-1.0706804405108029E-2</v>
      </c>
      <c r="AF8">
        <f t="shared" si="7"/>
        <v>4.1496340704396881E-4</v>
      </c>
      <c r="AH8" s="2">
        <v>32882</v>
      </c>
      <c r="AI8">
        <v>8.0210000000000008</v>
      </c>
      <c r="AJ8">
        <v>7.78</v>
      </c>
      <c r="AK8">
        <v>1.2910299999999999</v>
      </c>
      <c r="AM8" s="2">
        <v>33284</v>
      </c>
      <c r="AN8">
        <v>134.80000000000001</v>
      </c>
    </row>
    <row r="9" spans="1:40" hidden="1" outlineLevel="1" x14ac:dyDescent="0.2">
      <c r="A9" s="2">
        <v>32883</v>
      </c>
      <c r="B9">
        <v>22.44</v>
      </c>
      <c r="E9" s="2">
        <v>32883</v>
      </c>
      <c r="F9">
        <v>347.31</v>
      </c>
      <c r="G9">
        <f t="shared" si="2"/>
        <v>-6.6071735026600464E-3</v>
      </c>
      <c r="H9" s="2">
        <v>32883</v>
      </c>
      <c r="I9">
        <v>373.09</v>
      </c>
      <c r="J9">
        <f t="shared" si="3"/>
        <v>-6.5768452444350256E-3</v>
      </c>
      <c r="K9">
        <f t="shared" si="0"/>
        <v>-6.8880452444350258E-3</v>
      </c>
      <c r="L9">
        <v>3.200417132595279E-3</v>
      </c>
      <c r="N9" s="2">
        <v>32883</v>
      </c>
      <c r="O9">
        <v>0.6129</v>
      </c>
      <c r="Q9" s="2">
        <v>32883</v>
      </c>
      <c r="R9">
        <v>630.36</v>
      </c>
      <c r="S9" s="8">
        <f t="shared" si="4"/>
        <v>-2.7537372147915073E-2</v>
      </c>
      <c r="T9" s="9">
        <f t="shared" si="5"/>
        <v>-2.7848572147915075E-2</v>
      </c>
      <c r="U9" s="3">
        <f>Sheet1!$B$17+Sheet1!$B$18*'Portfolio allocation'!K9</f>
        <v>-7.4143411863421653E-3</v>
      </c>
      <c r="V9" s="13">
        <f t="shared" si="8"/>
        <v>-2.0434230961572909E-2</v>
      </c>
      <c r="W9" s="13"/>
      <c r="X9" s="2">
        <v>32883</v>
      </c>
      <c r="Y9">
        <v>23.6403</v>
      </c>
      <c r="AA9" s="2">
        <v>32883</v>
      </c>
      <c r="AB9">
        <v>229.26</v>
      </c>
      <c r="AC9">
        <f t="shared" si="6"/>
        <v>-3.7804719071828918E-3</v>
      </c>
      <c r="AD9">
        <f t="shared" si="1"/>
        <v>-4.0912719071828918E-3</v>
      </c>
      <c r="AE9">
        <f>Sheet2!$B$17+Sheet2!$B$18*'Portfolio allocation'!K9</f>
        <v>-6.0716385499148548E-3</v>
      </c>
      <c r="AF9">
        <f t="shared" si="7"/>
        <v>1.980366642731963E-3</v>
      </c>
      <c r="AH9" s="2">
        <v>32883</v>
      </c>
      <c r="AI9">
        <v>8.0210000000000008</v>
      </c>
      <c r="AJ9">
        <v>7.77</v>
      </c>
      <c r="AK9">
        <v>1.2935399999999999</v>
      </c>
      <c r="AM9" s="2">
        <v>33312</v>
      </c>
      <c r="AN9">
        <v>134.80000000000001</v>
      </c>
    </row>
    <row r="10" spans="1:40" hidden="1" outlineLevel="1" x14ac:dyDescent="0.2">
      <c r="A10" s="2">
        <v>32884</v>
      </c>
      <c r="B10">
        <v>20.05</v>
      </c>
      <c r="E10" s="2">
        <v>32884</v>
      </c>
      <c r="F10">
        <v>348.53</v>
      </c>
      <c r="G10">
        <f t="shared" si="2"/>
        <v>3.5127119864097889E-3</v>
      </c>
      <c r="H10" s="2">
        <v>32884</v>
      </c>
      <c r="I10">
        <v>374.4</v>
      </c>
      <c r="J10">
        <f t="shared" si="3"/>
        <v>3.511217132595279E-3</v>
      </c>
      <c r="K10">
        <f t="shared" si="0"/>
        <v>3.200417132595279E-3</v>
      </c>
      <c r="L10">
        <v>-2.4830030769230682E-2</v>
      </c>
      <c r="N10" s="2">
        <v>32884</v>
      </c>
      <c r="O10">
        <v>0.6008</v>
      </c>
      <c r="Q10" s="2">
        <v>32884</v>
      </c>
      <c r="R10">
        <v>617.86</v>
      </c>
      <c r="S10" s="8">
        <f t="shared" si="4"/>
        <v>-1.9829938447871065E-2</v>
      </c>
      <c r="T10" s="9">
        <f t="shared" si="5"/>
        <v>-2.0140738447871065E-2</v>
      </c>
      <c r="U10" s="3">
        <f>Sheet1!$B$17+Sheet1!$B$18*'Portfolio allocation'!K10</f>
        <v>4.1593985282242854E-3</v>
      </c>
      <c r="V10" s="13">
        <f t="shared" si="8"/>
        <v>-2.430013697609535E-2</v>
      </c>
      <c r="W10" s="13"/>
      <c r="X10" s="2">
        <v>32884</v>
      </c>
      <c r="Y10">
        <v>23.8492</v>
      </c>
      <c r="AA10" s="2">
        <v>32884</v>
      </c>
      <c r="AB10">
        <v>231.29</v>
      </c>
      <c r="AC10">
        <f t="shared" si="6"/>
        <v>8.8545755910320878E-3</v>
      </c>
      <c r="AD10">
        <f t="shared" si="1"/>
        <v>8.5437755910320878E-3</v>
      </c>
      <c r="AE10">
        <f>Sheet2!$B$17+Sheet2!$B$18*'Portfolio allocation'!K10</f>
        <v>2.8992795756937447E-3</v>
      </c>
      <c r="AF10">
        <f t="shared" si="7"/>
        <v>5.6444960153383432E-3</v>
      </c>
      <c r="AH10" s="2">
        <v>32884</v>
      </c>
      <c r="AI10">
        <v>8.0540000000000003</v>
      </c>
      <c r="AJ10">
        <v>7.77</v>
      </c>
      <c r="AK10">
        <v>1.29145</v>
      </c>
      <c r="AM10" s="2">
        <v>33343</v>
      </c>
      <c r="AN10">
        <v>135.1</v>
      </c>
    </row>
    <row r="11" spans="1:40" hidden="1" outlineLevel="1" x14ac:dyDescent="0.2">
      <c r="A11" s="2">
        <v>32885</v>
      </c>
      <c r="B11">
        <v>24.64</v>
      </c>
      <c r="E11" s="2">
        <v>32885</v>
      </c>
      <c r="F11">
        <v>339.93</v>
      </c>
      <c r="G11">
        <f t="shared" si="2"/>
        <v>-2.4675063839554645E-2</v>
      </c>
      <c r="H11" s="2">
        <v>32885</v>
      </c>
      <c r="I11">
        <v>365.22</v>
      </c>
      <c r="J11">
        <f t="shared" si="3"/>
        <v>-2.4519230769230682E-2</v>
      </c>
      <c r="K11">
        <f t="shared" si="0"/>
        <v>-2.4830030769230682E-2</v>
      </c>
      <c r="L11">
        <v>-8.9353383932972551E-3</v>
      </c>
      <c r="N11" s="2">
        <v>32885</v>
      </c>
      <c r="O11">
        <v>0.59819999999999995</v>
      </c>
      <c r="Q11" s="2">
        <v>32885</v>
      </c>
      <c r="R11">
        <v>615.17999999999995</v>
      </c>
      <c r="S11" s="8">
        <f t="shared" si="4"/>
        <v>-4.3375521962905061E-3</v>
      </c>
      <c r="T11" s="9">
        <f t="shared" si="5"/>
        <v>-4.6483521962905061E-3</v>
      </c>
      <c r="U11" s="3">
        <f>Sheet1!$B$17+Sheet1!$B$18*'Portfolio allocation'!K11</f>
        <v>-2.7997841690769937E-2</v>
      </c>
      <c r="V11" s="13">
        <f t="shared" si="8"/>
        <v>2.3349489494479431E-2</v>
      </c>
      <c r="W11" s="13"/>
      <c r="X11" s="2">
        <v>32885</v>
      </c>
      <c r="Y11">
        <v>23.371700000000001</v>
      </c>
      <c r="AA11" s="2">
        <v>32885</v>
      </c>
      <c r="AB11">
        <v>226.66</v>
      </c>
      <c r="AC11">
        <f t="shared" si="6"/>
        <v>-2.0018159021142234E-2</v>
      </c>
      <c r="AD11">
        <f t="shared" si="1"/>
        <v>-2.0328559021142233E-2</v>
      </c>
      <c r="AE11">
        <f>Sheet2!$B$17+Sheet2!$B$18*'Portfolio allocation'!K11</f>
        <v>-2.2026109820013042E-2</v>
      </c>
      <c r="AF11">
        <f t="shared" si="7"/>
        <v>1.6975507988708088E-3</v>
      </c>
      <c r="AH11" s="2">
        <v>32885</v>
      </c>
      <c r="AI11">
        <v>8.1059999999999999</v>
      </c>
      <c r="AJ11">
        <v>7.76</v>
      </c>
      <c r="AK11">
        <v>1.29539</v>
      </c>
      <c r="AM11" s="2">
        <v>33373</v>
      </c>
      <c r="AN11">
        <v>135.6</v>
      </c>
    </row>
    <row r="12" spans="1:40" hidden="1" outlineLevel="1" x14ac:dyDescent="0.2">
      <c r="A12" s="2">
        <v>32888</v>
      </c>
      <c r="B12">
        <v>26.34</v>
      </c>
      <c r="E12" s="2">
        <v>32888</v>
      </c>
      <c r="F12">
        <v>337</v>
      </c>
      <c r="G12">
        <f t="shared" si="2"/>
        <v>-8.6194216456328965E-3</v>
      </c>
      <c r="H12" s="2">
        <v>32888</v>
      </c>
      <c r="I12">
        <v>362.07</v>
      </c>
      <c r="J12">
        <f t="shared" si="3"/>
        <v>-8.6249383932972545E-3</v>
      </c>
      <c r="K12">
        <f t="shared" si="0"/>
        <v>-8.9353383932972551E-3</v>
      </c>
      <c r="L12">
        <v>1.087528232662187E-2</v>
      </c>
      <c r="N12" s="2">
        <v>32888</v>
      </c>
      <c r="O12">
        <v>0.59819999999999995</v>
      </c>
      <c r="Q12" s="2">
        <v>32888</v>
      </c>
      <c r="R12">
        <v>615.17999999999995</v>
      </c>
      <c r="S12" s="8">
        <f t="shared" si="4"/>
        <v>0</v>
      </c>
      <c r="T12" s="9">
        <f t="shared" si="5"/>
        <v>-3.1040000000000001E-4</v>
      </c>
      <c r="U12" s="3">
        <f>Sheet1!$B$17+Sheet1!$B$18*'Portfolio allocation'!K12</f>
        <v>-9.7630477720251994E-3</v>
      </c>
      <c r="V12" s="13">
        <f t="shared" si="8"/>
        <v>9.4526477720251988E-3</v>
      </c>
      <c r="W12" s="13"/>
      <c r="X12" s="2">
        <v>32888</v>
      </c>
      <c r="Y12">
        <v>23.4314</v>
      </c>
      <c r="AA12" s="2">
        <v>32888</v>
      </c>
      <c r="AB12">
        <v>227.24</v>
      </c>
      <c r="AC12">
        <f t="shared" si="6"/>
        <v>2.5588987911409067E-3</v>
      </c>
      <c r="AD12">
        <f t="shared" si="1"/>
        <v>2.2484987911409065E-3</v>
      </c>
      <c r="AE12">
        <f>Sheet2!$B$17+Sheet2!$B$18*'Portfolio allocation'!K12</f>
        <v>-7.8921438490552782E-3</v>
      </c>
      <c r="AF12">
        <f t="shared" si="7"/>
        <v>1.0140642640196184E-2</v>
      </c>
      <c r="AH12" s="2">
        <v>32888</v>
      </c>
      <c r="AI12">
        <v>8.1059999999999999</v>
      </c>
      <c r="AJ12">
        <v>7.76</v>
      </c>
      <c r="AK12">
        <v>1.2856099999999999</v>
      </c>
      <c r="AM12" s="2">
        <v>33404</v>
      </c>
      <c r="AN12">
        <v>136</v>
      </c>
    </row>
    <row r="13" spans="1:40" hidden="1" outlineLevel="1" x14ac:dyDescent="0.2">
      <c r="A13" s="2">
        <v>32889</v>
      </c>
      <c r="B13">
        <v>24.18</v>
      </c>
      <c r="E13" s="2">
        <v>32889</v>
      </c>
      <c r="F13">
        <v>340.75</v>
      </c>
      <c r="G13">
        <f t="shared" si="2"/>
        <v>1.1127596439169052E-2</v>
      </c>
      <c r="H13" s="2">
        <v>32889</v>
      </c>
      <c r="I13">
        <v>366.12</v>
      </c>
      <c r="J13">
        <f t="shared" si="3"/>
        <v>1.1185682326621871E-2</v>
      </c>
      <c r="K13">
        <f t="shared" si="0"/>
        <v>1.087528232662187E-2</v>
      </c>
      <c r="L13">
        <v>-1.0095014792964036E-2</v>
      </c>
      <c r="N13" s="2">
        <v>32889</v>
      </c>
      <c r="O13">
        <v>0.61639999999999995</v>
      </c>
      <c r="Q13" s="2">
        <v>32889</v>
      </c>
      <c r="R13">
        <v>633.92999999999995</v>
      </c>
      <c r="S13" s="8">
        <f t="shared" si="4"/>
        <v>3.0478884229006242E-2</v>
      </c>
      <c r="T13" s="9">
        <f t="shared" si="5"/>
        <v>3.0168484229006243E-2</v>
      </c>
      <c r="U13" s="3">
        <f>Sheet1!$B$17+Sheet1!$B$18*'Portfolio allocation'!K13</f>
        <v>1.296419838576183E-2</v>
      </c>
      <c r="V13" s="13">
        <f t="shared" si="8"/>
        <v>1.7204285843244412E-2</v>
      </c>
      <c r="W13" s="13"/>
      <c r="X13" s="2">
        <v>32889</v>
      </c>
      <c r="Y13">
        <v>23.908999999999999</v>
      </c>
      <c r="AA13" s="2">
        <v>32889</v>
      </c>
      <c r="AB13">
        <v>231.87</v>
      </c>
      <c r="AC13">
        <f t="shared" si="6"/>
        <v>2.0374933990494615E-2</v>
      </c>
      <c r="AD13">
        <f t="shared" si="1"/>
        <v>2.0058133990494616E-2</v>
      </c>
      <c r="AE13">
        <f>Sheet2!$B$17+Sheet2!$B$18*'Portfolio allocation'!K13</f>
        <v>9.723965509742194E-3</v>
      </c>
      <c r="AF13">
        <f t="shared" si="7"/>
        <v>1.0334168480752422E-2</v>
      </c>
      <c r="AH13" s="2">
        <v>32889</v>
      </c>
      <c r="AI13">
        <v>8.2010000000000005</v>
      </c>
      <c r="AJ13">
        <v>7.92</v>
      </c>
      <c r="AK13">
        <v>1.28474</v>
      </c>
      <c r="AM13" s="2">
        <v>33434</v>
      </c>
      <c r="AN13">
        <v>136.19999999999999</v>
      </c>
    </row>
    <row r="14" spans="1:40" hidden="1" outlineLevel="1" x14ac:dyDescent="0.2">
      <c r="A14" s="2">
        <v>32890</v>
      </c>
      <c r="B14">
        <v>24.16</v>
      </c>
      <c r="E14" s="2">
        <v>32890</v>
      </c>
      <c r="F14">
        <v>337.4</v>
      </c>
      <c r="G14">
        <f t="shared" si="2"/>
        <v>-9.8312545854732925E-3</v>
      </c>
      <c r="H14" s="2">
        <v>32890</v>
      </c>
      <c r="I14">
        <v>362.54</v>
      </c>
      <c r="J14">
        <f t="shared" si="3"/>
        <v>-9.7782147929640351E-3</v>
      </c>
      <c r="K14">
        <f t="shared" si="0"/>
        <v>-1.0095014792964036E-2</v>
      </c>
      <c r="L14">
        <v>2.0005857119214042E-3</v>
      </c>
      <c r="N14" s="2">
        <v>32890</v>
      </c>
      <c r="O14">
        <v>0.60770000000000002</v>
      </c>
      <c r="Q14" s="2">
        <v>32890</v>
      </c>
      <c r="R14">
        <v>625</v>
      </c>
      <c r="S14" s="8">
        <f t="shared" si="4"/>
        <v>-1.4086728818639149E-2</v>
      </c>
      <c r="T14" s="9">
        <f t="shared" si="5"/>
        <v>-1.440352881863915E-2</v>
      </c>
      <c r="U14" s="3">
        <f>Sheet1!$B$17+Sheet1!$B$18*'Portfolio allocation'!K14</f>
        <v>-1.1093457927831297E-2</v>
      </c>
      <c r="V14" s="13">
        <f t="shared" si="8"/>
        <v>-3.3100708908078529E-3</v>
      </c>
      <c r="W14" s="13"/>
      <c r="X14" s="2">
        <v>32890</v>
      </c>
      <c r="Y14">
        <v>23.610499999999998</v>
      </c>
      <c r="AA14" s="2">
        <v>32890</v>
      </c>
      <c r="AB14">
        <v>228.97</v>
      </c>
      <c r="AC14">
        <f t="shared" si="6"/>
        <v>-1.2507008237374384E-2</v>
      </c>
      <c r="AD14">
        <f t="shared" si="1"/>
        <v>-1.2823408237374384E-2</v>
      </c>
      <c r="AE14">
        <f>Sheet2!$B$17+Sheet2!$B$18*'Portfolio allocation'!K14</f>
        <v>-8.9233576896597614E-3</v>
      </c>
      <c r="AF14">
        <f t="shared" si="7"/>
        <v>-3.9000505477146223E-3</v>
      </c>
      <c r="AH14" s="2">
        <v>32890</v>
      </c>
      <c r="AI14">
        <v>8.2010000000000005</v>
      </c>
      <c r="AJ14">
        <v>7.91</v>
      </c>
      <c r="AK14">
        <v>1.28895</v>
      </c>
      <c r="AM14" s="2">
        <v>33465</v>
      </c>
      <c r="AN14">
        <v>136.6</v>
      </c>
    </row>
    <row r="15" spans="1:40" hidden="1" outlineLevel="1" x14ac:dyDescent="0.2">
      <c r="A15" s="2">
        <v>32891</v>
      </c>
      <c r="B15">
        <v>24.34</v>
      </c>
      <c r="E15" s="2">
        <v>32891</v>
      </c>
      <c r="F15">
        <v>338.19</v>
      </c>
      <c r="G15">
        <f t="shared" si="2"/>
        <v>2.3414344991108393E-3</v>
      </c>
      <c r="H15" s="2">
        <v>32891</v>
      </c>
      <c r="I15">
        <v>363.38</v>
      </c>
      <c r="J15">
        <f t="shared" si="3"/>
        <v>2.3169857119214043E-3</v>
      </c>
      <c r="K15">
        <f t="shared" si="0"/>
        <v>2.0005857119214042E-3</v>
      </c>
      <c r="L15">
        <v>2.5675371236721254E-3</v>
      </c>
      <c r="N15" s="2">
        <v>32891</v>
      </c>
      <c r="O15">
        <v>0.62250000000000005</v>
      </c>
      <c r="Q15" s="2">
        <v>32891</v>
      </c>
      <c r="R15">
        <v>640.17999999999995</v>
      </c>
      <c r="S15" s="8">
        <f t="shared" si="4"/>
        <v>2.4287999999999865E-2</v>
      </c>
      <c r="T15" s="9">
        <f t="shared" si="5"/>
        <v>2.3971599999999864E-2</v>
      </c>
      <c r="U15" s="3">
        <f>Sheet1!$B$17+Sheet1!$B$18*'Portfolio allocation'!K15</f>
        <v>2.7829215146552839E-3</v>
      </c>
      <c r="V15" s="13">
        <f t="shared" si="8"/>
        <v>2.1188678485344579E-2</v>
      </c>
      <c r="W15" s="13"/>
      <c r="X15" s="2">
        <v>32891</v>
      </c>
      <c r="Y15">
        <v>23.759699999999999</v>
      </c>
      <c r="AA15" s="2">
        <v>32891</v>
      </c>
      <c r="AB15">
        <v>230.42</v>
      </c>
      <c r="AC15">
        <f t="shared" si="6"/>
        <v>6.3327073415730961E-3</v>
      </c>
      <c r="AD15">
        <f t="shared" si="1"/>
        <v>6.0107073415730959E-3</v>
      </c>
      <c r="AE15">
        <f>Sheet2!$B$17+Sheet2!$B$18*'Portfolio allocation'!K15</f>
        <v>1.8323588659625149E-3</v>
      </c>
      <c r="AF15">
        <f t="shared" si="7"/>
        <v>4.1783484756105806E-3</v>
      </c>
      <c r="AH15" s="2">
        <v>32891</v>
      </c>
      <c r="AI15">
        <v>8.3209999999999997</v>
      </c>
      <c r="AJ15">
        <v>8.0500000000000007</v>
      </c>
      <c r="AK15">
        <v>1.2757099999999999</v>
      </c>
      <c r="AM15" s="2">
        <v>33496</v>
      </c>
      <c r="AN15">
        <v>137</v>
      </c>
    </row>
    <row r="16" spans="1:40" hidden="1" outlineLevel="1" x14ac:dyDescent="0.2">
      <c r="A16" s="2">
        <v>32892</v>
      </c>
      <c r="B16">
        <v>22.5</v>
      </c>
      <c r="E16" s="2">
        <v>32892</v>
      </c>
      <c r="F16">
        <v>339.15</v>
      </c>
      <c r="G16">
        <f t="shared" si="2"/>
        <v>2.8386410006209228E-3</v>
      </c>
      <c r="H16" s="2">
        <v>32892</v>
      </c>
      <c r="I16">
        <v>364.43</v>
      </c>
      <c r="J16">
        <f t="shared" si="3"/>
        <v>2.8895371236721257E-3</v>
      </c>
      <c r="K16">
        <f t="shared" si="0"/>
        <v>2.5675371236721254E-3</v>
      </c>
      <c r="L16">
        <v>-2.608626512636171E-2</v>
      </c>
      <c r="N16" s="2">
        <v>32892</v>
      </c>
      <c r="O16">
        <v>0.65369999999999995</v>
      </c>
      <c r="Q16" s="2">
        <v>32892</v>
      </c>
      <c r="R16">
        <v>672.32</v>
      </c>
      <c r="S16" s="8">
        <f t="shared" si="4"/>
        <v>5.0204629947827373E-2</v>
      </c>
      <c r="T16" s="9">
        <f t="shared" si="5"/>
        <v>4.988262994782737E-2</v>
      </c>
      <c r="U16" s="3">
        <f>Sheet1!$B$17+Sheet1!$B$18*'Portfolio allocation'!K16</f>
        <v>3.4333425426752535E-3</v>
      </c>
      <c r="V16" s="13">
        <f t="shared" si="8"/>
        <v>4.6449287405152119E-2</v>
      </c>
      <c r="W16" s="13"/>
      <c r="X16" s="2">
        <v>32892</v>
      </c>
      <c r="Y16">
        <v>23.550799999999999</v>
      </c>
      <c r="AA16" s="2">
        <v>32892</v>
      </c>
      <c r="AB16">
        <v>228.39</v>
      </c>
      <c r="AC16">
        <f t="shared" si="6"/>
        <v>-8.8099991320197413E-3</v>
      </c>
      <c r="AD16">
        <f t="shared" si="1"/>
        <v>-9.1299991320197421E-3</v>
      </c>
      <c r="AE16">
        <f>Sheet2!$B$17+Sheet2!$B$18*'Portfolio allocation'!K16</f>
        <v>2.336506525529948E-3</v>
      </c>
      <c r="AF16">
        <f t="shared" si="7"/>
        <v>-1.146650565754969E-2</v>
      </c>
      <c r="AH16" s="2">
        <v>32892</v>
      </c>
      <c r="AI16">
        <v>8.2390000000000008</v>
      </c>
      <c r="AJ16">
        <v>8</v>
      </c>
      <c r="AK16">
        <v>1.27755</v>
      </c>
      <c r="AM16" s="2">
        <v>33526</v>
      </c>
      <c r="AN16">
        <v>137.19999999999999</v>
      </c>
    </row>
    <row r="17" spans="1:40" hidden="1" outlineLevel="1" x14ac:dyDescent="0.2">
      <c r="A17" s="2">
        <v>32895</v>
      </c>
      <c r="B17">
        <v>26.7</v>
      </c>
      <c r="E17" s="2">
        <v>32895</v>
      </c>
      <c r="F17">
        <v>330.38</v>
      </c>
      <c r="G17">
        <f t="shared" si="2"/>
        <v>-2.5858764558454927E-2</v>
      </c>
      <c r="H17" s="2">
        <v>32895</v>
      </c>
      <c r="I17">
        <v>355.04</v>
      </c>
      <c r="J17">
        <f t="shared" si="3"/>
        <v>-2.5766265126361709E-2</v>
      </c>
      <c r="K17">
        <f t="shared" si="0"/>
        <v>-2.608626512636171E-2</v>
      </c>
      <c r="L17">
        <v>3.398690941865587E-3</v>
      </c>
      <c r="N17" s="2">
        <v>32895</v>
      </c>
      <c r="O17">
        <v>0.63029999999999997</v>
      </c>
      <c r="Q17" s="2">
        <v>32895</v>
      </c>
      <c r="R17">
        <v>648.21</v>
      </c>
      <c r="S17" s="8">
        <f t="shared" si="4"/>
        <v>-3.5860899571632521E-2</v>
      </c>
      <c r="T17" s="9">
        <f t="shared" si="5"/>
        <v>-3.6180899571632522E-2</v>
      </c>
      <c r="U17" s="3">
        <f>Sheet1!$B$17+Sheet1!$B$18*'Portfolio allocation'!K17</f>
        <v>-2.9439025582483087E-2</v>
      </c>
      <c r="V17" s="13">
        <f t="shared" si="8"/>
        <v>-6.7418739891494349E-3</v>
      </c>
      <c r="W17" s="13"/>
      <c r="X17" s="2">
        <v>32895</v>
      </c>
      <c r="Y17">
        <v>23.0732</v>
      </c>
      <c r="AA17" s="2">
        <v>32895</v>
      </c>
      <c r="AB17">
        <v>223.76</v>
      </c>
      <c r="AC17">
        <f t="shared" si="6"/>
        <v>-2.0272341170804342E-2</v>
      </c>
      <c r="AD17">
        <f t="shared" si="1"/>
        <v>-2.0591541170804341E-2</v>
      </c>
      <c r="AE17">
        <f>Sheet2!$B$17+Sheet2!$B$18*'Portfolio allocation'!K17</f>
        <v>-2.3143185459811026E-2</v>
      </c>
      <c r="AF17">
        <f t="shared" si="7"/>
        <v>2.5516442890066854E-3</v>
      </c>
      <c r="AH17" s="2">
        <v>32895</v>
      </c>
      <c r="AI17">
        <v>8.2780000000000005</v>
      </c>
      <c r="AJ17">
        <v>7.98</v>
      </c>
      <c r="AK17">
        <v>1.26573</v>
      </c>
      <c r="AM17" s="2">
        <v>33557</v>
      </c>
      <c r="AN17">
        <v>137.80000000000001</v>
      </c>
    </row>
    <row r="18" spans="1:40" hidden="1" outlineLevel="1" x14ac:dyDescent="0.2">
      <c r="A18" s="2">
        <v>32896</v>
      </c>
      <c r="B18">
        <v>24.72</v>
      </c>
      <c r="E18" s="2">
        <v>32896</v>
      </c>
      <c r="F18">
        <v>331.61</v>
      </c>
      <c r="G18">
        <f t="shared" si="2"/>
        <v>3.7229856528846472E-3</v>
      </c>
      <c r="H18" s="2">
        <v>32896</v>
      </c>
      <c r="I18">
        <v>356.36</v>
      </c>
      <c r="J18">
        <f t="shared" si="3"/>
        <v>3.717890941865587E-3</v>
      </c>
      <c r="K18">
        <f t="shared" si="0"/>
        <v>3.398690941865587E-3</v>
      </c>
      <c r="L18">
        <v>-2.254351657874059E-2</v>
      </c>
      <c r="N18" s="2">
        <v>32896</v>
      </c>
      <c r="O18">
        <v>0.62329999999999997</v>
      </c>
      <c r="Q18" s="2">
        <v>32896</v>
      </c>
      <c r="R18">
        <v>641.07000000000005</v>
      </c>
      <c r="S18" s="8">
        <f t="shared" si="4"/>
        <v>-1.1014948859165985E-2</v>
      </c>
      <c r="T18" s="9">
        <f t="shared" si="5"/>
        <v>-1.1334148859165985E-2</v>
      </c>
      <c r="U18" s="3">
        <f>Sheet1!$B$17+Sheet1!$B$18*'Portfolio allocation'!K18</f>
        <v>4.3868632671457426E-3</v>
      </c>
      <c r="V18" s="13">
        <f t="shared" si="8"/>
        <v>-1.5721012126311728E-2</v>
      </c>
      <c r="W18" s="13"/>
      <c r="X18" s="2">
        <v>32896</v>
      </c>
      <c r="Y18">
        <v>23.103000000000002</v>
      </c>
      <c r="AA18" s="2">
        <v>32896</v>
      </c>
      <c r="AB18">
        <v>224.05</v>
      </c>
      <c r="AC18">
        <f t="shared" si="6"/>
        <v>1.2960314622811886E-3</v>
      </c>
      <c r="AD18">
        <f t="shared" si="1"/>
        <v>9.7723146228118865E-4</v>
      </c>
      <c r="AE18">
        <f>Sheet2!$B$17+Sheet2!$B$18*'Portfolio allocation'!K18</f>
        <v>3.0755897053192718E-3</v>
      </c>
      <c r="AF18">
        <f t="shared" si="7"/>
        <v>-2.0983582430380834E-3</v>
      </c>
      <c r="AH18" s="2">
        <v>32896</v>
      </c>
      <c r="AI18">
        <v>8.3689999999999998</v>
      </c>
      <c r="AJ18">
        <v>7.97</v>
      </c>
      <c r="AK18">
        <v>1.2825299999999999</v>
      </c>
      <c r="AM18" s="2">
        <v>33587</v>
      </c>
      <c r="AN18">
        <v>138.19999999999999</v>
      </c>
    </row>
    <row r="19" spans="1:40" hidden="1" outlineLevel="1" x14ac:dyDescent="0.2">
      <c r="A19" s="2">
        <v>32897</v>
      </c>
      <c r="B19">
        <v>25.39</v>
      </c>
      <c r="E19" s="2">
        <v>32897</v>
      </c>
      <c r="F19">
        <v>330.26</v>
      </c>
      <c r="G19">
        <f t="shared" si="2"/>
        <v>-4.0710473146166049E-3</v>
      </c>
      <c r="H19" s="2">
        <v>32897</v>
      </c>
      <c r="I19">
        <v>348.44</v>
      </c>
      <c r="J19">
        <f t="shared" si="3"/>
        <v>-2.2224716578740589E-2</v>
      </c>
      <c r="K19">
        <f t="shared" si="0"/>
        <v>-2.254351657874059E-2</v>
      </c>
      <c r="L19">
        <v>5.620764550568245E-3</v>
      </c>
      <c r="N19" s="2">
        <v>32897</v>
      </c>
      <c r="O19">
        <v>0.63029999999999997</v>
      </c>
      <c r="Q19" s="2">
        <v>32897</v>
      </c>
      <c r="R19">
        <v>648.21</v>
      </c>
      <c r="S19" s="8">
        <f t="shared" si="4"/>
        <v>1.1137629276054106E-2</v>
      </c>
      <c r="T19" s="9">
        <f t="shared" si="5"/>
        <v>1.0818829276054107E-2</v>
      </c>
      <c r="U19" s="3">
        <f>Sheet1!$B$17+Sheet1!$B$18*'Portfolio allocation'!K19</f>
        <v>-2.5374694663463988E-2</v>
      </c>
      <c r="V19" s="13">
        <f t="shared" si="8"/>
        <v>3.6193523939518094E-2</v>
      </c>
      <c r="W19" s="13"/>
      <c r="X19" s="2">
        <v>32897</v>
      </c>
      <c r="Y19">
        <v>23.2821</v>
      </c>
      <c r="AA19" s="2">
        <v>32897</v>
      </c>
      <c r="AB19">
        <v>225.79</v>
      </c>
      <c r="AC19">
        <f t="shared" si="6"/>
        <v>7.766123633117461E-3</v>
      </c>
      <c r="AD19">
        <f t="shared" si="1"/>
        <v>7.446123633117461E-3</v>
      </c>
      <c r="AE19">
        <f>Sheet2!$B$17+Sheet2!$B$18*'Portfolio allocation'!K19</f>
        <v>-1.9992883067576375E-2</v>
      </c>
      <c r="AF19">
        <f t="shared" si="7"/>
        <v>2.7439006700693835E-2</v>
      </c>
      <c r="AH19" s="2">
        <v>32897</v>
      </c>
      <c r="AI19">
        <v>8.3740000000000006</v>
      </c>
      <c r="AJ19">
        <v>8</v>
      </c>
      <c r="AK19">
        <v>1.2915300000000001</v>
      </c>
      <c r="AM19" s="2">
        <v>33618</v>
      </c>
      <c r="AN19">
        <v>138.30000000000001</v>
      </c>
    </row>
    <row r="20" spans="1:40" hidden="1" outlineLevel="1" x14ac:dyDescent="0.2">
      <c r="A20" s="2">
        <v>32898</v>
      </c>
      <c r="B20">
        <v>25.63</v>
      </c>
      <c r="E20" s="2">
        <v>32898</v>
      </c>
      <c r="F20">
        <v>326.08</v>
      </c>
      <c r="G20">
        <f t="shared" si="2"/>
        <v>-1.2656694725367901E-2</v>
      </c>
      <c r="H20" s="2">
        <v>32898</v>
      </c>
      <c r="I20">
        <v>350.51</v>
      </c>
      <c r="J20">
        <f t="shared" si="3"/>
        <v>5.9407645505682449E-3</v>
      </c>
      <c r="K20">
        <f t="shared" si="0"/>
        <v>5.620764550568245E-3</v>
      </c>
      <c r="L20">
        <v>-1.0629762688652907E-3</v>
      </c>
      <c r="N20" s="2">
        <v>32898</v>
      </c>
      <c r="O20">
        <v>0.63029999999999997</v>
      </c>
      <c r="Q20" s="2">
        <v>32898</v>
      </c>
      <c r="R20">
        <v>648.21</v>
      </c>
      <c r="S20" s="8">
        <f t="shared" si="4"/>
        <v>0</v>
      </c>
      <c r="T20" s="9">
        <f t="shared" si="5"/>
        <v>-3.2000000000000003E-4</v>
      </c>
      <c r="U20" s="3">
        <f>Sheet1!$B$17+Sheet1!$B$18*'Portfolio allocation'!K20</f>
        <v>6.9360824258836232E-3</v>
      </c>
      <c r="V20" s="13">
        <f t="shared" si="8"/>
        <v>-7.2560824258836231E-3</v>
      </c>
      <c r="W20" s="13"/>
      <c r="X20" s="2">
        <v>32898</v>
      </c>
      <c r="Y20">
        <v>22.894100000000002</v>
      </c>
      <c r="AA20" s="2">
        <v>32898</v>
      </c>
      <c r="AB20">
        <v>222.03</v>
      </c>
      <c r="AC20">
        <f t="shared" si="6"/>
        <v>-1.6652641835333659E-2</v>
      </c>
      <c r="AD20">
        <f t="shared" si="1"/>
        <v>-1.697384183533366E-2</v>
      </c>
      <c r="AE20">
        <f>Sheet2!$B$17+Sheet2!$B$18*'Portfolio allocation'!K20</f>
        <v>5.0515142484026223E-3</v>
      </c>
      <c r="AF20">
        <f t="shared" si="7"/>
        <v>-2.2025356083736281E-2</v>
      </c>
      <c r="AH20" s="2">
        <v>32898</v>
      </c>
      <c r="AI20">
        <v>8.4179999999999993</v>
      </c>
      <c r="AJ20">
        <v>8.0299999999999994</v>
      </c>
      <c r="AK20">
        <v>1.29074</v>
      </c>
      <c r="AM20" s="2">
        <v>33649</v>
      </c>
      <c r="AN20">
        <v>138.6</v>
      </c>
    </row>
    <row r="21" spans="1:40" hidden="1" outlineLevel="1" x14ac:dyDescent="0.2">
      <c r="A21" s="2">
        <v>32899</v>
      </c>
      <c r="B21">
        <v>26.28</v>
      </c>
      <c r="E21" s="2">
        <v>32899</v>
      </c>
      <c r="F21">
        <v>325.8</v>
      </c>
      <c r="G21">
        <f t="shared" si="2"/>
        <v>-8.5868498527963411E-4</v>
      </c>
      <c r="H21" s="2">
        <v>32899</v>
      </c>
      <c r="I21">
        <v>350.25</v>
      </c>
      <c r="J21">
        <f t="shared" si="3"/>
        <v>-7.4177626886529069E-4</v>
      </c>
      <c r="K21">
        <f t="shared" si="0"/>
        <v>-1.0629762688652907E-3</v>
      </c>
      <c r="L21">
        <v>-1.9787600285509511E-3</v>
      </c>
      <c r="N21" s="2">
        <v>32899</v>
      </c>
      <c r="O21">
        <v>0.63029999999999997</v>
      </c>
      <c r="Q21" s="2">
        <v>32899</v>
      </c>
      <c r="R21">
        <v>648.21</v>
      </c>
      <c r="S21" s="8">
        <f t="shared" si="4"/>
        <v>0</v>
      </c>
      <c r="T21" s="9">
        <f t="shared" si="5"/>
        <v>-3.212E-4</v>
      </c>
      <c r="U21" s="3">
        <f>Sheet1!$B$17+Sheet1!$B$18*'Portfolio allocation'!K21</f>
        <v>-7.3167443068877878E-4</v>
      </c>
      <c r="V21" s="13">
        <f t="shared" si="8"/>
        <v>4.1047443068877878E-4</v>
      </c>
      <c r="W21" s="13"/>
      <c r="X21" s="2">
        <v>32899</v>
      </c>
      <c r="Y21">
        <v>23.132899999999999</v>
      </c>
      <c r="AA21" s="2">
        <v>32899</v>
      </c>
      <c r="AB21">
        <v>224.34</v>
      </c>
      <c r="AC21">
        <f t="shared" si="6"/>
        <v>1.0403999459532409E-2</v>
      </c>
      <c r="AD21">
        <f t="shared" si="1"/>
        <v>1.0081199459532409E-2</v>
      </c>
      <c r="AE21">
        <f>Sheet2!$B$17+Sheet2!$B$18*'Portfolio allocation'!K21</f>
        <v>-8.9183860588797515E-4</v>
      </c>
      <c r="AF21">
        <f t="shared" si="7"/>
        <v>1.0973038065420385E-2</v>
      </c>
      <c r="AH21" s="2">
        <v>32899</v>
      </c>
      <c r="AI21">
        <v>8.4719999999999995</v>
      </c>
      <c r="AJ21">
        <v>8.07</v>
      </c>
      <c r="AK21">
        <v>1.2869699999999999</v>
      </c>
      <c r="AM21" s="2">
        <v>33678</v>
      </c>
      <c r="AN21">
        <v>139.1</v>
      </c>
    </row>
    <row r="22" spans="1:40" hidden="1" outlineLevel="1" x14ac:dyDescent="0.2">
      <c r="A22" s="2">
        <v>32902</v>
      </c>
      <c r="B22">
        <v>26.44</v>
      </c>
      <c r="E22" s="2">
        <v>32902</v>
      </c>
      <c r="F22">
        <v>325.2</v>
      </c>
      <c r="G22">
        <f t="shared" si="2"/>
        <v>-1.8416206261511192E-3</v>
      </c>
      <c r="H22" s="2">
        <v>32902</v>
      </c>
      <c r="I22">
        <v>349.67</v>
      </c>
      <c r="J22">
        <f t="shared" si="3"/>
        <v>-1.6559600285509513E-3</v>
      </c>
      <c r="K22">
        <f t="shared" si="0"/>
        <v>-1.9787600285509511E-3</v>
      </c>
      <c r="L22">
        <v>-6.8722319444048151E-3</v>
      </c>
      <c r="N22" s="2">
        <v>32902</v>
      </c>
      <c r="O22">
        <v>0.63549999999999995</v>
      </c>
      <c r="Q22" s="2">
        <v>32902</v>
      </c>
      <c r="R22">
        <v>653.57000000000005</v>
      </c>
      <c r="S22" s="8">
        <f t="shared" si="4"/>
        <v>8.2689251939958019E-3</v>
      </c>
      <c r="T22" s="9">
        <f t="shared" si="5"/>
        <v>7.9461251939958021E-3</v>
      </c>
      <c r="U22" s="3">
        <f>Sheet1!$B$17+Sheet1!$B$18*'Portfolio allocation'!K22</f>
        <v>-1.7822847688470601E-3</v>
      </c>
      <c r="V22" s="13">
        <f t="shared" si="8"/>
        <v>9.7284099628428614E-3</v>
      </c>
      <c r="W22" s="13"/>
      <c r="X22" s="2">
        <v>32902</v>
      </c>
      <c r="Y22">
        <v>23.2224</v>
      </c>
      <c r="AA22" s="2">
        <v>32902</v>
      </c>
      <c r="AB22">
        <v>225.21</v>
      </c>
      <c r="AC22">
        <f t="shared" si="6"/>
        <v>3.8780422572881612E-3</v>
      </c>
      <c r="AD22">
        <f t="shared" si="1"/>
        <v>3.5548422572881612E-3</v>
      </c>
      <c r="AE22">
        <f>Sheet2!$B$17+Sheet2!$B$18*'Portfolio allocation'!K22</f>
        <v>-1.7061768887572438E-3</v>
      </c>
      <c r="AF22">
        <f t="shared" si="7"/>
        <v>5.2610191460454054E-3</v>
      </c>
      <c r="AH22" s="2">
        <v>32902</v>
      </c>
      <c r="AI22">
        <v>8.516</v>
      </c>
      <c r="AJ22">
        <v>8.08</v>
      </c>
      <c r="AK22">
        <v>1.2972399999999999</v>
      </c>
      <c r="AM22" s="2">
        <v>33709</v>
      </c>
      <c r="AN22">
        <v>139.4</v>
      </c>
    </row>
    <row r="23" spans="1:40" hidden="1" outlineLevel="1" x14ac:dyDescent="0.2">
      <c r="A23" s="2">
        <v>32903</v>
      </c>
      <c r="B23">
        <v>27.25</v>
      </c>
      <c r="E23" s="2">
        <v>32903</v>
      </c>
      <c r="F23">
        <v>322.98</v>
      </c>
      <c r="G23">
        <f t="shared" si="2"/>
        <v>-6.8265682656826199E-3</v>
      </c>
      <c r="H23" s="2">
        <v>32903</v>
      </c>
      <c r="I23">
        <v>347.38</v>
      </c>
      <c r="J23">
        <f t="shared" si="3"/>
        <v>-6.5490319444048151E-3</v>
      </c>
      <c r="K23">
        <f t="shared" si="0"/>
        <v>-6.8722319444048151E-3</v>
      </c>
      <c r="L23">
        <v>1.8560619010881553E-2</v>
      </c>
      <c r="N23" s="2">
        <v>32903</v>
      </c>
      <c r="O23">
        <v>0.63370000000000004</v>
      </c>
      <c r="Q23" s="2">
        <v>32903</v>
      </c>
      <c r="R23">
        <v>651.79</v>
      </c>
      <c r="S23" s="8">
        <f t="shared" si="4"/>
        <v>-2.7235032207721943E-3</v>
      </c>
      <c r="T23" s="9">
        <f t="shared" si="5"/>
        <v>-3.0467032207721944E-3</v>
      </c>
      <c r="U23" s="3">
        <f>Sheet1!$B$17+Sheet1!$B$18*'Portfolio allocation'!K23</f>
        <v>-7.3961997677851905E-3</v>
      </c>
      <c r="V23" s="13">
        <f t="shared" si="8"/>
        <v>4.3494965470129961E-3</v>
      </c>
      <c r="W23" s="13"/>
      <c r="X23" s="2">
        <v>32903</v>
      </c>
      <c r="Y23">
        <v>23.2224</v>
      </c>
      <c r="AA23" s="2">
        <v>32903</v>
      </c>
      <c r="AB23">
        <v>225.21</v>
      </c>
      <c r="AC23">
        <f t="shared" si="6"/>
        <v>0</v>
      </c>
      <c r="AD23">
        <f t="shared" si="1"/>
        <v>-3.2360000000000001E-4</v>
      </c>
      <c r="AE23">
        <f>Sheet2!$B$17+Sheet2!$B$18*'Portfolio allocation'!K23</f>
        <v>-6.0575769600942206E-3</v>
      </c>
      <c r="AF23">
        <f t="shared" si="7"/>
        <v>5.7339769600942203E-3</v>
      </c>
      <c r="AH23" s="2">
        <v>32903</v>
      </c>
      <c r="AI23">
        <v>8.5109999999999992</v>
      </c>
      <c r="AJ23">
        <v>8.09</v>
      </c>
      <c r="AK23">
        <v>1.2970299999999999</v>
      </c>
      <c r="AM23" s="2">
        <v>33739</v>
      </c>
      <c r="AN23">
        <v>139.69999999999999</v>
      </c>
    </row>
    <row r="24" spans="1:40" hidden="1" outlineLevel="1" x14ac:dyDescent="0.2">
      <c r="A24" s="2">
        <v>32904</v>
      </c>
      <c r="B24">
        <v>25.36</v>
      </c>
      <c r="E24" s="2">
        <v>32904</v>
      </c>
      <c r="F24">
        <v>329.08</v>
      </c>
      <c r="G24">
        <f t="shared" si="2"/>
        <v>1.8886618366462216E-2</v>
      </c>
      <c r="H24" s="2">
        <v>32904</v>
      </c>
      <c r="I24">
        <v>353.94</v>
      </c>
      <c r="J24">
        <f t="shared" si="3"/>
        <v>1.8884219010881553E-2</v>
      </c>
      <c r="K24">
        <f t="shared" si="0"/>
        <v>1.8560619010881553E-2</v>
      </c>
      <c r="L24">
        <v>-1.0577877832400927E-3</v>
      </c>
      <c r="N24" s="2">
        <v>32904</v>
      </c>
      <c r="O24">
        <v>0.64239999999999997</v>
      </c>
      <c r="Q24" s="2">
        <v>32904</v>
      </c>
      <c r="R24">
        <v>660.71</v>
      </c>
      <c r="S24" s="8">
        <f t="shared" si="4"/>
        <v>1.3685389465932341E-2</v>
      </c>
      <c r="T24" s="9">
        <f t="shared" si="5"/>
        <v>1.336178946593234E-2</v>
      </c>
      <c r="U24" s="3">
        <f>Sheet1!$B$17+Sheet1!$B$18*'Portfolio allocation'!K24</f>
        <v>2.1781011402277631E-2</v>
      </c>
      <c r="V24" s="13">
        <f t="shared" si="8"/>
        <v>-8.4192219363452905E-3</v>
      </c>
      <c r="W24" s="13"/>
      <c r="X24" s="2">
        <v>32904</v>
      </c>
      <c r="Y24">
        <v>23.550799999999999</v>
      </c>
      <c r="AA24" s="2">
        <v>32904</v>
      </c>
      <c r="AB24">
        <v>228.39</v>
      </c>
      <c r="AC24">
        <f t="shared" si="6"/>
        <v>1.4120154522445638E-2</v>
      </c>
      <c r="AD24">
        <f t="shared" si="1"/>
        <v>1.3796954522445639E-2</v>
      </c>
      <c r="AE24">
        <f>Sheet2!$B$17+Sheet2!$B$18*'Portfolio allocation'!K24</f>
        <v>1.6557962960057786E-2</v>
      </c>
      <c r="AF24">
        <f t="shared" si="7"/>
        <v>-2.7610084376121467E-3</v>
      </c>
      <c r="AH24" s="2">
        <v>32904</v>
      </c>
      <c r="AI24">
        <v>8.423</v>
      </c>
      <c r="AJ24">
        <v>8.08</v>
      </c>
      <c r="AK24">
        <v>1.29196</v>
      </c>
      <c r="AM24" s="2">
        <v>33770</v>
      </c>
      <c r="AN24">
        <v>140.1</v>
      </c>
    </row>
    <row r="25" spans="1:40" hidden="1" outlineLevel="1" x14ac:dyDescent="0.2">
      <c r="A25" s="2">
        <v>32905</v>
      </c>
      <c r="B25">
        <v>24.87</v>
      </c>
      <c r="E25" s="2">
        <v>32905</v>
      </c>
      <c r="F25">
        <v>328.79</v>
      </c>
      <c r="G25">
        <f t="shared" si="2"/>
        <v>-8.8124468214401119E-4</v>
      </c>
      <c r="H25" s="2">
        <v>32905</v>
      </c>
      <c r="I25">
        <v>353.68</v>
      </c>
      <c r="J25">
        <f t="shared" si="3"/>
        <v>-7.3458778324009266E-4</v>
      </c>
      <c r="K25">
        <f t="shared" si="0"/>
        <v>-1.0577877832400927E-3</v>
      </c>
      <c r="L25">
        <v>6.2925501922641361E-3</v>
      </c>
      <c r="N25" s="2">
        <v>32905</v>
      </c>
      <c r="O25">
        <v>0.65110000000000001</v>
      </c>
      <c r="Q25" s="2">
        <v>32905</v>
      </c>
      <c r="R25">
        <v>669.64</v>
      </c>
      <c r="S25" s="8">
        <f t="shared" si="4"/>
        <v>1.3515763345491871E-2</v>
      </c>
      <c r="T25" s="9">
        <f t="shared" si="5"/>
        <v>1.3192563345491872E-2</v>
      </c>
      <c r="U25" s="3">
        <f>Sheet1!$B$17+Sheet1!$B$18*'Portfolio allocation'!K25</f>
        <v>-7.2572206848583944E-4</v>
      </c>
      <c r="V25" s="13">
        <f t="shared" si="8"/>
        <v>1.3918285413977712E-2</v>
      </c>
      <c r="W25" s="13"/>
      <c r="X25" s="2">
        <v>32905</v>
      </c>
      <c r="Y25">
        <v>23.341799999999999</v>
      </c>
      <c r="AA25" s="2">
        <v>32905</v>
      </c>
      <c r="AB25">
        <v>226.37</v>
      </c>
      <c r="AC25">
        <f t="shared" si="6"/>
        <v>-8.8445203380181914E-3</v>
      </c>
      <c r="AD25">
        <f t="shared" si="1"/>
        <v>-9.1681203380181917E-3</v>
      </c>
      <c r="AE25">
        <f>Sheet2!$B$17+Sheet2!$B$18*'Portfolio allocation'!K25</f>
        <v>-8.8722487209980897E-4</v>
      </c>
      <c r="AF25">
        <f t="shared" si="7"/>
        <v>-8.2808954659183819E-3</v>
      </c>
      <c r="AH25" s="2">
        <v>32905</v>
      </c>
      <c r="AI25">
        <v>8.4179999999999993</v>
      </c>
      <c r="AJ25">
        <v>8.09</v>
      </c>
      <c r="AK25">
        <v>1.2972300000000001</v>
      </c>
      <c r="AM25" s="2">
        <v>33800</v>
      </c>
      <c r="AN25">
        <v>140.5</v>
      </c>
    </row>
    <row r="26" spans="1:40" hidden="1" outlineLevel="1" x14ac:dyDescent="0.2">
      <c r="A26" s="2">
        <v>32906</v>
      </c>
      <c r="B26">
        <v>24.32</v>
      </c>
      <c r="E26" s="2">
        <v>32906</v>
      </c>
      <c r="F26">
        <v>330.92</v>
      </c>
      <c r="G26">
        <f t="shared" si="2"/>
        <v>6.4782992183460841E-3</v>
      </c>
      <c r="H26" s="2">
        <v>32906</v>
      </c>
      <c r="I26">
        <v>356.02</v>
      </c>
      <c r="J26">
        <f t="shared" si="3"/>
        <v>6.6161501922641364E-3</v>
      </c>
      <c r="K26">
        <f t="shared" si="0"/>
        <v>6.2925501922641361E-3</v>
      </c>
      <c r="L26">
        <v>3.2139270153362077E-3</v>
      </c>
      <c r="N26" s="2">
        <v>32906</v>
      </c>
      <c r="O26">
        <v>0.65110000000000001</v>
      </c>
      <c r="Q26" s="2">
        <v>32906</v>
      </c>
      <c r="R26">
        <v>669.64</v>
      </c>
      <c r="S26" s="8">
        <f t="shared" si="4"/>
        <v>0</v>
      </c>
      <c r="T26" s="9">
        <f t="shared" si="5"/>
        <v>-3.2360000000000001E-4</v>
      </c>
      <c r="U26" s="3">
        <f>Sheet1!$B$17+Sheet1!$B$18*'Portfolio allocation'!K26</f>
        <v>7.7067719393493963E-3</v>
      </c>
      <c r="V26" s="13">
        <f t="shared" si="8"/>
        <v>-8.0303719393493966E-3</v>
      </c>
      <c r="W26" s="13"/>
      <c r="X26" s="2">
        <v>32906</v>
      </c>
      <c r="Y26">
        <v>23.491099999999999</v>
      </c>
      <c r="AA26" s="2">
        <v>32906</v>
      </c>
      <c r="AB26">
        <v>227.82</v>
      </c>
      <c r="AC26">
        <f t="shared" si="6"/>
        <v>6.4054424172814706E-3</v>
      </c>
      <c r="AD26">
        <f t="shared" si="1"/>
        <v>6.0802424172814703E-3</v>
      </c>
      <c r="AE26">
        <f>Sheet2!$B$17+Sheet2!$B$18*'Portfolio allocation'!K26</f>
        <v>5.6488831798003998E-3</v>
      </c>
      <c r="AF26">
        <f t="shared" si="7"/>
        <v>4.3135923748107048E-4</v>
      </c>
      <c r="AH26" s="2">
        <v>32906</v>
      </c>
      <c r="AI26">
        <v>8.5020000000000007</v>
      </c>
      <c r="AJ26">
        <v>8.1300000000000008</v>
      </c>
      <c r="AK26">
        <v>1.29277</v>
      </c>
      <c r="AM26" s="2">
        <v>33831</v>
      </c>
      <c r="AN26">
        <v>140.80000000000001</v>
      </c>
    </row>
    <row r="27" spans="1:40" hidden="1" outlineLevel="1" x14ac:dyDescent="0.2">
      <c r="A27" s="2">
        <v>32909</v>
      </c>
      <c r="B27">
        <v>24.54</v>
      </c>
      <c r="E27" s="2">
        <v>32909</v>
      </c>
      <c r="F27">
        <v>331.85</v>
      </c>
      <c r="G27">
        <f t="shared" si="2"/>
        <v>2.8103469116402824E-3</v>
      </c>
      <c r="H27" s="2">
        <v>32909</v>
      </c>
      <c r="I27">
        <v>357.28</v>
      </c>
      <c r="J27">
        <f t="shared" si="3"/>
        <v>3.5391270153362075E-3</v>
      </c>
      <c r="K27">
        <f t="shared" si="0"/>
        <v>3.2139270153362077E-3</v>
      </c>
      <c r="L27">
        <v>-6.5676032243617358E-3</v>
      </c>
      <c r="N27" s="2">
        <v>32909</v>
      </c>
      <c r="O27">
        <v>0.65459999999999996</v>
      </c>
      <c r="Q27" s="2">
        <v>32909</v>
      </c>
      <c r="R27">
        <v>673.21</v>
      </c>
      <c r="S27" s="8">
        <f t="shared" si="4"/>
        <v>5.3312227465505124E-3</v>
      </c>
      <c r="T27" s="9">
        <f t="shared" si="5"/>
        <v>5.0060227465505121E-3</v>
      </c>
      <c r="U27" s="3">
        <f>Sheet1!$B$17+Sheet1!$B$18*'Portfolio allocation'!K27</f>
        <v>4.1748974080906397E-3</v>
      </c>
      <c r="V27" s="13">
        <f t="shared" si="8"/>
        <v>8.3112533845987237E-4</v>
      </c>
      <c r="W27" s="13"/>
      <c r="X27" s="2">
        <v>32909</v>
      </c>
      <c r="Y27">
        <v>23.7896</v>
      </c>
      <c r="AA27" s="2">
        <v>32909</v>
      </c>
      <c r="AB27">
        <v>233.51</v>
      </c>
      <c r="AC27">
        <f t="shared" si="6"/>
        <v>2.4975858133614137E-2</v>
      </c>
      <c r="AD27">
        <f t="shared" si="1"/>
        <v>2.4649858133614137E-2</v>
      </c>
      <c r="AE27">
        <f>Sheet2!$B$17+Sheet2!$B$18*'Portfolio allocation'!K27</f>
        <v>2.9112929080952598E-3</v>
      </c>
      <c r="AF27">
        <f t="shared" si="7"/>
        <v>2.1738565225518876E-2</v>
      </c>
      <c r="AH27" s="2">
        <v>32909</v>
      </c>
      <c r="AI27">
        <v>8.5310000000000006</v>
      </c>
      <c r="AJ27">
        <v>8.15</v>
      </c>
      <c r="AK27">
        <v>1.30498</v>
      </c>
      <c r="AM27" s="2">
        <v>33862</v>
      </c>
      <c r="AN27">
        <v>141.1</v>
      </c>
    </row>
    <row r="28" spans="1:40" hidden="1" outlineLevel="1" x14ac:dyDescent="0.2">
      <c r="A28" s="2">
        <v>32910</v>
      </c>
      <c r="B28">
        <v>24.69</v>
      </c>
      <c r="E28" s="2">
        <v>32910</v>
      </c>
      <c r="F28">
        <v>329.66</v>
      </c>
      <c r="G28">
        <f t="shared" si="2"/>
        <v>-6.5993671839686963E-3</v>
      </c>
      <c r="H28" s="2">
        <v>32910</v>
      </c>
      <c r="I28">
        <v>355.05</v>
      </c>
      <c r="J28">
        <f t="shared" si="3"/>
        <v>-6.2416032243617359E-3</v>
      </c>
      <c r="K28">
        <f t="shared" si="0"/>
        <v>-6.5676032243617358E-3</v>
      </c>
      <c r="L28">
        <v>1.2291941135051325E-2</v>
      </c>
      <c r="N28" s="2">
        <v>32910</v>
      </c>
      <c r="O28">
        <v>0.65280000000000005</v>
      </c>
      <c r="Q28" s="2">
        <v>32910</v>
      </c>
      <c r="R28">
        <v>671.43</v>
      </c>
      <c r="S28" s="8">
        <f t="shared" si="4"/>
        <v>-2.6440486623788839E-3</v>
      </c>
      <c r="T28" s="9">
        <f t="shared" si="5"/>
        <v>-2.9700486623788838E-3</v>
      </c>
      <c r="U28" s="3">
        <f>Sheet1!$B$17+Sheet1!$B$18*'Portfolio allocation'!K28</f>
        <v>-7.0467219798333279E-3</v>
      </c>
      <c r="V28" s="13">
        <f t="shared" si="8"/>
        <v>4.0766733174544441E-3</v>
      </c>
      <c r="W28" s="13"/>
      <c r="X28" s="2">
        <v>32910</v>
      </c>
      <c r="Y28">
        <v>24.117899999999999</v>
      </c>
      <c r="AA28" s="2">
        <v>32910</v>
      </c>
      <c r="AB28">
        <v>236.74</v>
      </c>
      <c r="AC28">
        <f t="shared" si="6"/>
        <v>1.3832384052074875E-2</v>
      </c>
      <c r="AD28">
        <f t="shared" si="1"/>
        <v>1.3506384052074875E-2</v>
      </c>
      <c r="AE28">
        <f>Sheet2!$B$17+Sheet2!$B$18*'Portfolio allocation'!K28</f>
        <v>-5.7866933304503683E-3</v>
      </c>
      <c r="AF28">
        <f t="shared" si="7"/>
        <v>1.9293077382525243E-2</v>
      </c>
      <c r="AH28" s="2">
        <v>32910</v>
      </c>
      <c r="AI28">
        <v>8.57</v>
      </c>
      <c r="AJ28">
        <v>8.15</v>
      </c>
      <c r="AK28">
        <v>1.3129299999999999</v>
      </c>
      <c r="AM28" s="2">
        <v>33892</v>
      </c>
      <c r="AN28">
        <v>141.69999999999999</v>
      </c>
    </row>
    <row r="29" spans="1:40" hidden="1" outlineLevel="1" x14ac:dyDescent="0.2">
      <c r="A29" s="2">
        <v>32911</v>
      </c>
      <c r="B29">
        <v>24.29</v>
      </c>
      <c r="E29" s="2">
        <v>32911</v>
      </c>
      <c r="F29">
        <v>333.75</v>
      </c>
      <c r="G29">
        <f t="shared" si="2"/>
        <v>1.2406722077291654E-2</v>
      </c>
      <c r="H29" s="2">
        <v>32911</v>
      </c>
      <c r="I29">
        <v>359.53</v>
      </c>
      <c r="J29">
        <f t="shared" si="3"/>
        <v>1.2617941135051325E-2</v>
      </c>
      <c r="K29">
        <f t="shared" si="0"/>
        <v>1.2291941135051325E-2</v>
      </c>
      <c r="L29">
        <v>-2.6353695213194145E-3</v>
      </c>
      <c r="N29" s="2">
        <v>32911</v>
      </c>
      <c r="O29">
        <v>0.64759999999999995</v>
      </c>
      <c r="Q29" s="2">
        <v>32911</v>
      </c>
      <c r="R29">
        <v>666.07</v>
      </c>
      <c r="S29" s="8">
        <f t="shared" si="4"/>
        <v>-7.9829617383790907E-3</v>
      </c>
      <c r="T29" s="9">
        <f t="shared" si="5"/>
        <v>-8.3089617383790906E-3</v>
      </c>
      <c r="U29" s="3">
        <f>Sheet1!$B$17+Sheet1!$B$18*'Portfolio allocation'!K29</f>
        <v>1.4589425273700803E-2</v>
      </c>
      <c r="V29" s="13">
        <f t="shared" si="8"/>
        <v>-2.2898387012079892E-2</v>
      </c>
      <c r="W29" s="13"/>
      <c r="X29" s="2">
        <v>32911</v>
      </c>
      <c r="Y29">
        <v>24.625299999999999</v>
      </c>
      <c r="AA29" s="2">
        <v>32911</v>
      </c>
      <c r="AB29">
        <v>241.72</v>
      </c>
      <c r="AC29">
        <f t="shared" si="6"/>
        <v>2.1035735405930511E-2</v>
      </c>
      <c r="AD29">
        <f t="shared" si="1"/>
        <v>2.0708935405930513E-2</v>
      </c>
      <c r="AE29">
        <f>Sheet2!$B$17+Sheet2!$B$18*'Portfolio allocation'!K29</f>
        <v>1.0983694664432652E-2</v>
      </c>
      <c r="AF29">
        <f t="shared" si="7"/>
        <v>9.725240741497861E-3</v>
      </c>
      <c r="AH29" s="2">
        <v>32911</v>
      </c>
      <c r="AI29">
        <v>8.5459999999999994</v>
      </c>
      <c r="AJ29">
        <v>8.17</v>
      </c>
      <c r="AK29">
        <v>1.31402</v>
      </c>
      <c r="AM29" s="2">
        <v>33923</v>
      </c>
      <c r="AN29">
        <v>142.1</v>
      </c>
    </row>
    <row r="30" spans="1:40" hidden="1" outlineLevel="1" x14ac:dyDescent="0.2">
      <c r="A30" s="2">
        <v>32912</v>
      </c>
      <c r="B30">
        <v>23.77</v>
      </c>
      <c r="E30" s="2">
        <v>32912</v>
      </c>
      <c r="F30">
        <v>332.96</v>
      </c>
      <c r="G30">
        <f t="shared" si="2"/>
        <v>-2.3670411985019513E-3</v>
      </c>
      <c r="H30" s="2">
        <v>32912</v>
      </c>
      <c r="I30">
        <v>358.7</v>
      </c>
      <c r="J30">
        <f t="shared" si="3"/>
        <v>-2.3085695213194146E-3</v>
      </c>
      <c r="K30">
        <f t="shared" si="0"/>
        <v>-2.6353695213194145E-3</v>
      </c>
      <c r="L30">
        <v>2.1281035963201223E-3</v>
      </c>
      <c r="N30" s="2">
        <v>32912</v>
      </c>
      <c r="O30">
        <v>0.65459999999999996</v>
      </c>
      <c r="Q30" s="2">
        <v>32912</v>
      </c>
      <c r="R30">
        <v>673.21</v>
      </c>
      <c r="S30" s="8">
        <f t="shared" si="4"/>
        <v>1.0719594036662894E-2</v>
      </c>
      <c r="T30" s="9">
        <f t="shared" si="5"/>
        <v>1.0392794036662894E-2</v>
      </c>
      <c r="U30" s="3">
        <f>Sheet1!$B$17+Sheet1!$B$18*'Portfolio allocation'!K30</f>
        <v>-2.5355638196485268E-3</v>
      </c>
      <c r="V30" s="13">
        <f t="shared" si="8"/>
        <v>1.2928357856311421E-2</v>
      </c>
      <c r="W30" s="13"/>
      <c r="X30" s="2">
        <v>32912</v>
      </c>
      <c r="Y30">
        <v>24.535799999999998</v>
      </c>
      <c r="AA30" s="2">
        <v>32912</v>
      </c>
      <c r="AB30">
        <v>240.84</v>
      </c>
      <c r="AC30">
        <f t="shared" si="6"/>
        <v>-3.6405758729107784E-3</v>
      </c>
      <c r="AD30">
        <f t="shared" si="1"/>
        <v>-3.9657758729107788E-3</v>
      </c>
      <c r="AE30">
        <f>Sheet2!$B$17+Sheet2!$B$18*'Portfolio allocation'!K30</f>
        <v>-2.290050801350176E-3</v>
      </c>
      <c r="AF30">
        <f t="shared" si="7"/>
        <v>-1.6757250715606028E-3</v>
      </c>
      <c r="AH30" s="2">
        <v>32912</v>
      </c>
      <c r="AI30">
        <v>8.4969999999999999</v>
      </c>
      <c r="AJ30">
        <v>8.1300000000000008</v>
      </c>
      <c r="AK30">
        <v>1.3015600000000001</v>
      </c>
      <c r="AM30" s="2">
        <v>33953</v>
      </c>
      <c r="AN30">
        <v>142.30000000000001</v>
      </c>
    </row>
    <row r="31" spans="1:40" hidden="1" outlineLevel="1" x14ac:dyDescent="0.2">
      <c r="A31" s="2">
        <v>32913</v>
      </c>
      <c r="B31">
        <v>23.69</v>
      </c>
      <c r="E31" s="2">
        <v>32913</v>
      </c>
      <c r="F31">
        <v>333.62</v>
      </c>
      <c r="G31">
        <f t="shared" si="2"/>
        <v>1.9822200864969552E-3</v>
      </c>
      <c r="H31" s="2">
        <v>32913</v>
      </c>
      <c r="I31">
        <v>359.58</v>
      </c>
      <c r="J31">
        <f t="shared" si="3"/>
        <v>2.4533035963201222E-3</v>
      </c>
      <c r="K31">
        <f t="shared" si="0"/>
        <v>2.1281035963201223E-3</v>
      </c>
      <c r="L31">
        <v>-1.0583172301017886E-2</v>
      </c>
      <c r="N31" s="2">
        <v>32913</v>
      </c>
      <c r="O31">
        <v>0.65629999999999999</v>
      </c>
      <c r="Q31" s="2">
        <v>32913</v>
      </c>
      <c r="R31">
        <v>675</v>
      </c>
      <c r="S31" s="8">
        <f t="shared" si="4"/>
        <v>2.6589028683470239E-3</v>
      </c>
      <c r="T31" s="9">
        <f t="shared" si="5"/>
        <v>2.3337028683470241E-3</v>
      </c>
      <c r="U31" s="3">
        <f>Sheet1!$B$17+Sheet1!$B$18*'Portfolio allocation'!K31</f>
        <v>2.9292132633704513E-3</v>
      </c>
      <c r="V31" s="13">
        <f t="shared" si="8"/>
        <v>-5.9551039502342721E-4</v>
      </c>
      <c r="W31" s="13"/>
      <c r="X31" s="2">
        <v>32913</v>
      </c>
      <c r="Y31">
        <v>24.476099999999999</v>
      </c>
      <c r="AA31" s="2">
        <v>32913</v>
      </c>
      <c r="AB31">
        <v>240.25</v>
      </c>
      <c r="AC31">
        <f t="shared" si="6"/>
        <v>-2.4497591762165927E-3</v>
      </c>
      <c r="AD31">
        <f t="shared" si="1"/>
        <v>-2.7709591762165925E-3</v>
      </c>
      <c r="AE31">
        <f>Sheet2!$B$17+Sheet2!$B$18*'Portfolio allocation'!K31</f>
        <v>1.9457510220453195E-3</v>
      </c>
      <c r="AF31">
        <f t="shared" si="7"/>
        <v>-4.7167101982619119E-3</v>
      </c>
      <c r="AH31" s="2">
        <v>32913</v>
      </c>
      <c r="AI31">
        <v>8.3040000000000003</v>
      </c>
      <c r="AJ31">
        <v>8.0299999999999994</v>
      </c>
      <c r="AK31">
        <v>1.3003100000000001</v>
      </c>
      <c r="AM31" s="2">
        <v>33984</v>
      </c>
      <c r="AN31">
        <v>142.80000000000001</v>
      </c>
    </row>
    <row r="32" spans="1:40" hidden="1" outlineLevel="1" x14ac:dyDescent="0.2">
      <c r="A32" s="2">
        <v>32916</v>
      </c>
      <c r="B32">
        <v>24.38</v>
      </c>
      <c r="E32" s="2">
        <v>32916</v>
      </c>
      <c r="F32">
        <v>330.08</v>
      </c>
      <c r="G32">
        <f t="shared" si="2"/>
        <v>-1.061087464780297E-2</v>
      </c>
      <c r="H32" s="2">
        <v>32916</v>
      </c>
      <c r="I32">
        <v>355.89</v>
      </c>
      <c r="J32">
        <f t="shared" si="3"/>
        <v>-1.0261972301017885E-2</v>
      </c>
      <c r="K32">
        <f t="shared" si="0"/>
        <v>-1.0583172301017886E-2</v>
      </c>
      <c r="L32">
        <v>2.8246398156734358E-3</v>
      </c>
      <c r="N32" s="2">
        <v>32916</v>
      </c>
      <c r="O32">
        <v>0.65810000000000002</v>
      </c>
      <c r="Q32" s="2">
        <v>32916</v>
      </c>
      <c r="R32">
        <v>676.79</v>
      </c>
      <c r="S32" s="8">
        <f t="shared" si="4"/>
        <v>2.6518518518519052E-3</v>
      </c>
      <c r="T32" s="9">
        <f t="shared" si="5"/>
        <v>2.3306518518519054E-3</v>
      </c>
      <c r="U32" s="3">
        <f>Sheet1!$B$17+Sheet1!$B$18*'Portfolio allocation'!K32</f>
        <v>-1.1653484592627142E-2</v>
      </c>
      <c r="V32" s="13">
        <f t="shared" si="8"/>
        <v>1.3984136444479048E-2</v>
      </c>
      <c r="W32" s="13"/>
      <c r="X32" s="2">
        <v>32916</v>
      </c>
      <c r="Y32">
        <v>24.1477</v>
      </c>
      <c r="AA32" s="2">
        <v>32916</v>
      </c>
      <c r="AB32">
        <v>237.03</v>
      </c>
      <c r="AC32">
        <f t="shared" si="6"/>
        <v>-1.3402705515088487E-2</v>
      </c>
      <c r="AD32">
        <f t="shared" si="1"/>
        <v>-1.3725105515088487E-2</v>
      </c>
      <c r="AE32">
        <f>Sheet2!$B$17+Sheet2!$B$18*'Portfolio allocation'!K32</f>
        <v>-9.357439799845645E-3</v>
      </c>
      <c r="AF32">
        <f t="shared" si="7"/>
        <v>-4.3676657152428421E-3</v>
      </c>
      <c r="AH32" s="2">
        <v>32916</v>
      </c>
      <c r="AI32">
        <v>8.3919999999999995</v>
      </c>
      <c r="AJ32">
        <v>8.06</v>
      </c>
      <c r="AK32">
        <v>1.30443</v>
      </c>
      <c r="AM32" s="2">
        <v>34015</v>
      </c>
      <c r="AN32">
        <v>143.1</v>
      </c>
    </row>
    <row r="33" spans="1:40" hidden="1" outlineLevel="1" x14ac:dyDescent="0.2">
      <c r="A33" s="2">
        <v>32917</v>
      </c>
      <c r="B33">
        <v>23.76</v>
      </c>
      <c r="E33" s="2">
        <v>32917</v>
      </c>
      <c r="F33">
        <v>331.02</v>
      </c>
      <c r="G33">
        <f t="shared" si="2"/>
        <v>2.8477944740668004E-3</v>
      </c>
      <c r="H33" s="2">
        <v>32917</v>
      </c>
      <c r="I33">
        <v>357.01</v>
      </c>
      <c r="J33">
        <f t="shared" si="3"/>
        <v>3.1470398156734358E-3</v>
      </c>
      <c r="K33">
        <f t="shared" si="0"/>
        <v>2.8246398156734358E-3</v>
      </c>
      <c r="L33">
        <v>2.7351357665051216E-3</v>
      </c>
      <c r="N33" s="2">
        <v>32917</v>
      </c>
      <c r="O33">
        <v>0.65810000000000002</v>
      </c>
      <c r="Q33" s="2">
        <v>32917</v>
      </c>
      <c r="R33">
        <v>676.79</v>
      </c>
      <c r="S33" s="8">
        <f t="shared" si="4"/>
        <v>0</v>
      </c>
      <c r="T33" s="9">
        <f t="shared" si="5"/>
        <v>-3.2240000000000003E-4</v>
      </c>
      <c r="U33" s="3">
        <f>Sheet1!$B$17+Sheet1!$B$18*'Portfolio allocation'!K33</f>
        <v>3.7282972667878728E-3</v>
      </c>
      <c r="V33" s="13">
        <f t="shared" si="8"/>
        <v>-4.0506972667878728E-3</v>
      </c>
      <c r="W33" s="13"/>
      <c r="X33" s="2">
        <v>32917</v>
      </c>
      <c r="Y33">
        <v>24.655200000000001</v>
      </c>
      <c r="AA33" s="2">
        <v>32917</v>
      </c>
      <c r="AB33">
        <v>242.01</v>
      </c>
      <c r="AC33">
        <f t="shared" si="6"/>
        <v>2.1009998734337287E-2</v>
      </c>
      <c r="AD33">
        <f t="shared" si="1"/>
        <v>2.0691998734337289E-2</v>
      </c>
      <c r="AE33">
        <f>Sheet2!$B$17+Sheet2!$B$18*'Portfolio allocation'!K33</f>
        <v>2.5651287985404224E-3</v>
      </c>
      <c r="AF33">
        <f t="shared" si="7"/>
        <v>1.8126869935796867E-2</v>
      </c>
      <c r="AH33" s="2">
        <v>32917</v>
      </c>
      <c r="AI33">
        <v>8.3320000000000007</v>
      </c>
      <c r="AJ33">
        <v>7.95</v>
      </c>
      <c r="AK33">
        <v>1.2996700000000001</v>
      </c>
      <c r="AM33" s="2">
        <v>34043</v>
      </c>
      <c r="AN33">
        <v>143.30000000000001</v>
      </c>
    </row>
    <row r="34" spans="1:40" hidden="1" outlineLevel="1" x14ac:dyDescent="0.2">
      <c r="A34" s="2">
        <v>32918</v>
      </c>
      <c r="B34">
        <v>22.05</v>
      </c>
      <c r="E34" s="2">
        <v>32918</v>
      </c>
      <c r="F34">
        <v>332.01</v>
      </c>
      <c r="G34">
        <f t="shared" si="2"/>
        <v>2.9907558455681826E-3</v>
      </c>
      <c r="H34" s="2">
        <v>32918</v>
      </c>
      <c r="I34">
        <v>358.1</v>
      </c>
      <c r="J34">
        <f t="shared" si="3"/>
        <v>3.0531357665051218E-3</v>
      </c>
      <c r="K34">
        <f t="shared" si="0"/>
        <v>2.7351357665051216E-3</v>
      </c>
      <c r="L34">
        <v>8.4193752583076251E-3</v>
      </c>
      <c r="N34" s="2">
        <v>32918</v>
      </c>
      <c r="O34">
        <v>0.65980000000000005</v>
      </c>
      <c r="Q34" s="2">
        <v>32918</v>
      </c>
      <c r="R34">
        <v>678.57</v>
      </c>
      <c r="S34" s="8">
        <f t="shared" si="4"/>
        <v>2.63006250092368E-3</v>
      </c>
      <c r="T34" s="9">
        <f t="shared" si="5"/>
        <v>2.3120625009236799E-3</v>
      </c>
      <c r="U34" s="3">
        <f>Sheet1!$B$17+Sheet1!$B$18*'Portfolio allocation'!K34</f>
        <v>3.6256159532477255E-3</v>
      </c>
      <c r="V34" s="13">
        <f t="shared" si="8"/>
        <v>-1.3135534523240457E-3</v>
      </c>
      <c r="W34" s="13"/>
      <c r="X34" s="2">
        <v>32918</v>
      </c>
      <c r="Y34">
        <v>24.7746</v>
      </c>
      <c r="AA34" s="2">
        <v>32918</v>
      </c>
      <c r="AB34">
        <v>243.18</v>
      </c>
      <c r="AC34">
        <f t="shared" si="6"/>
        <v>4.8345109706211531E-3</v>
      </c>
      <c r="AD34">
        <f t="shared" si="1"/>
        <v>4.5133109706211533E-3</v>
      </c>
      <c r="AE34">
        <f>Sheet2!$B$17+Sheet2!$B$18*'Portfolio allocation'!K34</f>
        <v>2.4855395145651424E-3</v>
      </c>
      <c r="AF34">
        <f t="shared" si="7"/>
        <v>2.0277714560560109E-3</v>
      </c>
      <c r="AH34" s="2">
        <v>32918</v>
      </c>
      <c r="AI34">
        <v>8.3829999999999991</v>
      </c>
      <c r="AJ34">
        <v>8.0299999999999994</v>
      </c>
      <c r="AK34">
        <v>1.3035600000000001</v>
      </c>
      <c r="AM34" s="2">
        <v>34074</v>
      </c>
      <c r="AN34">
        <v>143.80000000000001</v>
      </c>
    </row>
    <row r="35" spans="1:40" hidden="1" outlineLevel="1" x14ac:dyDescent="0.2">
      <c r="A35" s="2">
        <v>32919</v>
      </c>
      <c r="B35">
        <v>19.71</v>
      </c>
      <c r="E35" s="2">
        <v>32919</v>
      </c>
      <c r="F35">
        <v>334.89</v>
      </c>
      <c r="G35">
        <f t="shared" si="2"/>
        <v>8.6744375169423016E-3</v>
      </c>
      <c r="H35" s="2">
        <v>32919</v>
      </c>
      <c r="I35">
        <v>361.23</v>
      </c>
      <c r="J35">
        <f t="shared" si="3"/>
        <v>8.7405752583076257E-3</v>
      </c>
      <c r="K35">
        <f t="shared" si="0"/>
        <v>8.4193752583076251E-3</v>
      </c>
      <c r="L35">
        <v>-6.5254353514381221E-3</v>
      </c>
      <c r="N35" s="2">
        <v>32919</v>
      </c>
      <c r="O35">
        <v>0.67369999999999997</v>
      </c>
      <c r="Q35" s="2">
        <v>32919</v>
      </c>
      <c r="R35">
        <v>692.86</v>
      </c>
      <c r="S35" s="8">
        <f t="shared" si="4"/>
        <v>2.1058991703140295E-2</v>
      </c>
      <c r="T35" s="9">
        <f t="shared" si="5"/>
        <v>2.0737791703140294E-2</v>
      </c>
      <c r="U35" s="3">
        <f>Sheet1!$B$17+Sheet1!$B$18*'Portfolio allocation'!K35</f>
        <v>1.0146719556029594E-2</v>
      </c>
      <c r="V35" s="13">
        <f t="shared" si="8"/>
        <v>1.05910721471107E-2</v>
      </c>
      <c r="W35" s="13"/>
      <c r="X35" s="2">
        <v>32919</v>
      </c>
      <c r="Y35">
        <v>24.7746</v>
      </c>
      <c r="AA35" s="2">
        <v>32919</v>
      </c>
      <c r="AB35">
        <v>243.18</v>
      </c>
      <c r="AC35">
        <f t="shared" si="6"/>
        <v>0</v>
      </c>
      <c r="AD35">
        <f t="shared" si="1"/>
        <v>-3.2439999999999997E-4</v>
      </c>
      <c r="AE35">
        <f>Sheet2!$B$17+Sheet2!$B$18*'Portfolio allocation'!K35</f>
        <v>7.5401102887411196E-3</v>
      </c>
      <c r="AF35">
        <f t="shared" si="7"/>
        <v>-7.8645102887411195E-3</v>
      </c>
      <c r="AH35" s="2">
        <v>32919</v>
      </c>
      <c r="AI35">
        <v>8.4250000000000007</v>
      </c>
      <c r="AJ35">
        <v>8.11</v>
      </c>
      <c r="AK35">
        <v>1.29762</v>
      </c>
      <c r="AM35" s="2">
        <v>34104</v>
      </c>
      <c r="AN35">
        <v>144.19999999999999</v>
      </c>
    </row>
    <row r="36" spans="1:40" hidden="1" outlineLevel="1" x14ac:dyDescent="0.2">
      <c r="A36" s="2">
        <v>32920</v>
      </c>
      <c r="B36">
        <v>20.78</v>
      </c>
      <c r="E36" s="2">
        <v>32920</v>
      </c>
      <c r="F36">
        <v>332.72</v>
      </c>
      <c r="G36">
        <f t="shared" si="2"/>
        <v>-6.4797396159932408E-3</v>
      </c>
      <c r="H36" s="2">
        <v>32920</v>
      </c>
      <c r="I36">
        <v>358.99</v>
      </c>
      <c r="J36">
        <f t="shared" si="3"/>
        <v>-6.2010353514381222E-3</v>
      </c>
      <c r="K36">
        <f t="shared" si="0"/>
        <v>-6.5254353514381221E-3</v>
      </c>
      <c r="L36">
        <v>-3.2360000000000001E-4</v>
      </c>
      <c r="N36" s="2">
        <v>32920</v>
      </c>
      <c r="O36">
        <v>0.68059999999999998</v>
      </c>
      <c r="Q36" s="2">
        <v>32920</v>
      </c>
      <c r="R36">
        <v>700</v>
      </c>
      <c r="S36" s="8">
        <f t="shared" si="4"/>
        <v>1.0305112143867534E-2</v>
      </c>
      <c r="T36" s="9">
        <f t="shared" si="5"/>
        <v>9.9807121438675334E-3</v>
      </c>
      <c r="U36" s="3">
        <f>Sheet1!$B$17+Sheet1!$B$18*'Portfolio allocation'!K36</f>
        <v>-6.998345927339342E-3</v>
      </c>
      <c r="V36" s="13">
        <f t="shared" si="8"/>
        <v>1.6979058071206875E-2</v>
      </c>
      <c r="W36" s="13"/>
      <c r="X36" s="2">
        <v>32920</v>
      </c>
      <c r="Y36">
        <v>24.7149</v>
      </c>
      <c r="AA36" s="2">
        <v>32920</v>
      </c>
      <c r="AB36">
        <v>242.6</v>
      </c>
      <c r="AC36">
        <f t="shared" si="6"/>
        <v>-2.3850645612304433E-3</v>
      </c>
      <c r="AD36">
        <f t="shared" si="1"/>
        <v>-2.7086645612304431E-3</v>
      </c>
      <c r="AE36">
        <f>Sheet2!$B$17+Sheet2!$B$18*'Portfolio allocation'!K36</f>
        <v>-5.7491965820469556E-3</v>
      </c>
      <c r="AF36">
        <f t="shared" si="7"/>
        <v>3.0405320208165124E-3</v>
      </c>
      <c r="AH36" s="2">
        <v>32920</v>
      </c>
      <c r="AI36">
        <v>8.4290000000000003</v>
      </c>
      <c r="AJ36">
        <v>8.09</v>
      </c>
      <c r="AK36">
        <v>1.2991600000000001</v>
      </c>
      <c r="AM36" s="2">
        <v>34135</v>
      </c>
      <c r="AN36">
        <v>144.30000000000001</v>
      </c>
    </row>
    <row r="37" spans="1:40" hidden="1" outlineLevel="1" x14ac:dyDescent="0.2">
      <c r="A37" s="2">
        <v>32923</v>
      </c>
      <c r="B37">
        <v>20.78</v>
      </c>
      <c r="E37" s="2">
        <v>32923</v>
      </c>
      <c r="F37">
        <v>332.72</v>
      </c>
      <c r="G37">
        <f t="shared" si="2"/>
        <v>0</v>
      </c>
      <c r="H37" s="2">
        <v>32923</v>
      </c>
      <c r="I37">
        <v>358.99</v>
      </c>
      <c r="J37">
        <f t="shared" si="3"/>
        <v>0</v>
      </c>
      <c r="K37">
        <f t="shared" si="0"/>
        <v>-3.2360000000000001E-4</v>
      </c>
      <c r="L37">
        <v>-1.447441200033419E-2</v>
      </c>
      <c r="N37" s="2">
        <v>32923</v>
      </c>
      <c r="O37">
        <v>0.68059999999999998</v>
      </c>
      <c r="Q37" s="2">
        <v>32923</v>
      </c>
      <c r="R37">
        <v>700</v>
      </c>
      <c r="S37" s="8">
        <f t="shared" si="4"/>
        <v>0</v>
      </c>
      <c r="T37" s="9">
        <f t="shared" si="5"/>
        <v>-3.2360000000000001E-4</v>
      </c>
      <c r="U37" s="3">
        <f>Sheet1!$B$17+Sheet1!$B$18*'Portfolio allocation'!K37</f>
        <v>1.1655676324001944E-4</v>
      </c>
      <c r="V37" s="13">
        <f t="shared" si="8"/>
        <v>-4.4015676324001945E-4</v>
      </c>
      <c r="W37" s="13"/>
      <c r="X37" s="2">
        <v>32923</v>
      </c>
      <c r="Y37">
        <v>24.7149</v>
      </c>
      <c r="AA37" s="2">
        <v>32923</v>
      </c>
      <c r="AB37">
        <v>242.6</v>
      </c>
      <c r="AC37">
        <f t="shared" si="6"/>
        <v>0</v>
      </c>
      <c r="AD37">
        <f t="shared" si="1"/>
        <v>-3.2360000000000001E-4</v>
      </c>
      <c r="AE37">
        <f>Sheet2!$B$17+Sheet2!$B$18*'Portfolio allocation'!K37</f>
        <v>-2.3436636441831075E-4</v>
      </c>
      <c r="AF37">
        <f t="shared" si="7"/>
        <v>-8.9233635581689253E-5</v>
      </c>
      <c r="AH37" s="2">
        <v>32923</v>
      </c>
      <c r="AI37">
        <v>8.4290000000000003</v>
      </c>
      <c r="AJ37">
        <v>8.09</v>
      </c>
      <c r="AK37">
        <v>1.3008900000000001</v>
      </c>
      <c r="AM37" s="2">
        <v>34165</v>
      </c>
      <c r="AN37">
        <v>144.5</v>
      </c>
    </row>
    <row r="38" spans="1:40" hidden="1" outlineLevel="1" x14ac:dyDescent="0.2">
      <c r="A38" s="2">
        <v>32924</v>
      </c>
      <c r="B38">
        <v>22.78</v>
      </c>
      <c r="E38" s="2">
        <v>32924</v>
      </c>
      <c r="F38">
        <v>327.99</v>
      </c>
      <c r="G38">
        <f t="shared" si="2"/>
        <v>-1.4216157730223666E-2</v>
      </c>
      <c r="H38" s="2">
        <v>32924</v>
      </c>
      <c r="I38">
        <v>353.91</v>
      </c>
      <c r="J38">
        <f t="shared" si="3"/>
        <v>-1.415081200033419E-2</v>
      </c>
      <c r="K38">
        <f t="shared" si="0"/>
        <v>-1.447441200033419E-2</v>
      </c>
      <c r="L38">
        <v>-1.2902962222035165E-3</v>
      </c>
      <c r="N38" s="2">
        <v>32924</v>
      </c>
      <c r="O38">
        <v>0.69630000000000003</v>
      </c>
      <c r="Q38" s="2">
        <v>32924</v>
      </c>
      <c r="R38">
        <v>716.07</v>
      </c>
      <c r="S38" s="8">
        <f t="shared" si="4"/>
        <v>2.2957142857142898E-2</v>
      </c>
      <c r="T38" s="9">
        <f t="shared" si="5"/>
        <v>2.2633542857142898E-2</v>
      </c>
      <c r="U38" s="3">
        <f>Sheet1!$B$17+Sheet1!$B$18*'Portfolio allocation'!K38</f>
        <v>-1.6117613392811241E-2</v>
      </c>
      <c r="V38" s="13">
        <f t="shared" si="8"/>
        <v>3.8751156249954136E-2</v>
      </c>
      <c r="W38" s="13"/>
      <c r="X38" s="2">
        <v>32924</v>
      </c>
      <c r="Y38">
        <v>24.5656</v>
      </c>
      <c r="AA38" s="2">
        <v>32924</v>
      </c>
      <c r="AB38">
        <v>241.13</v>
      </c>
      <c r="AC38">
        <f t="shared" si="6"/>
        <v>-6.059356966199525E-3</v>
      </c>
      <c r="AD38">
        <f t="shared" si="1"/>
        <v>-6.3889569661995252E-3</v>
      </c>
      <c r="AE38">
        <f>Sheet2!$B$17+Sheet2!$B$18*'Portfolio allocation'!K38</f>
        <v>-1.2817629414981038E-2</v>
      </c>
      <c r="AF38">
        <f t="shared" si="7"/>
        <v>6.4286724487815127E-3</v>
      </c>
      <c r="AH38" s="2">
        <v>32924</v>
      </c>
      <c r="AI38">
        <v>8.6460000000000008</v>
      </c>
      <c r="AJ38">
        <v>8.24</v>
      </c>
      <c r="AK38">
        <v>1.3020700000000001</v>
      </c>
      <c r="AM38" s="2">
        <v>34196</v>
      </c>
      <c r="AN38">
        <v>144.80000000000001</v>
      </c>
    </row>
    <row r="39" spans="1:40" hidden="1" outlineLevel="1" x14ac:dyDescent="0.2">
      <c r="A39" s="2">
        <v>32925</v>
      </c>
      <c r="B39">
        <v>23.89</v>
      </c>
      <c r="E39" s="2">
        <v>32925</v>
      </c>
      <c r="F39">
        <v>327.67</v>
      </c>
      <c r="G39">
        <f t="shared" si="2"/>
        <v>-9.756395012042729E-4</v>
      </c>
      <c r="H39" s="2">
        <v>32925</v>
      </c>
      <c r="I39">
        <v>353.57</v>
      </c>
      <c r="J39">
        <f t="shared" si="3"/>
        <v>-9.6069622220351647E-4</v>
      </c>
      <c r="K39">
        <f t="shared" si="0"/>
        <v>-1.2902962222035165E-3</v>
      </c>
      <c r="L39">
        <v>-6.2399349944847011E-3</v>
      </c>
      <c r="N39" s="2">
        <v>32925</v>
      </c>
      <c r="O39">
        <v>0.66759999999999997</v>
      </c>
      <c r="Q39" s="2">
        <v>32925</v>
      </c>
      <c r="R39">
        <v>686.61</v>
      </c>
      <c r="S39" s="8">
        <f t="shared" si="4"/>
        <v>-4.114122920943486E-2</v>
      </c>
      <c r="T39" s="9">
        <f t="shared" si="5"/>
        <v>-4.1470829209434859E-2</v>
      </c>
      <c r="U39" s="3">
        <f>Sheet1!$B$17+Sheet1!$B$18*'Portfolio allocation'!K39</f>
        <v>-9.924616422121342E-4</v>
      </c>
      <c r="V39" s="13">
        <f t="shared" si="8"/>
        <v>-4.0478367567222728E-2</v>
      </c>
      <c r="W39" s="13"/>
      <c r="X39" s="2">
        <v>32925</v>
      </c>
      <c r="Y39">
        <v>25.043199999999999</v>
      </c>
      <c r="AA39" s="2">
        <v>32925</v>
      </c>
      <c r="AB39">
        <v>245.82</v>
      </c>
      <c r="AC39">
        <f t="shared" si="6"/>
        <v>1.9450089163521644E-2</v>
      </c>
      <c r="AD39">
        <f t="shared" si="1"/>
        <v>1.9121289163521644E-2</v>
      </c>
      <c r="AE39">
        <f>Sheet2!$B$17+Sheet2!$B$18*'Portfolio allocation'!K39</f>
        <v>-1.0939773078528507E-3</v>
      </c>
      <c r="AF39">
        <f t="shared" si="7"/>
        <v>2.0215266471374494E-2</v>
      </c>
      <c r="AH39" s="2">
        <v>32925</v>
      </c>
      <c r="AI39">
        <v>8.6460000000000008</v>
      </c>
      <c r="AJ39">
        <v>8.2200000000000006</v>
      </c>
      <c r="AK39">
        <v>1.3097799999999999</v>
      </c>
      <c r="AM39" s="2">
        <v>34227</v>
      </c>
      <c r="AN39">
        <v>145</v>
      </c>
    </row>
    <row r="40" spans="1:40" hidden="1" outlineLevel="1" x14ac:dyDescent="0.2">
      <c r="A40" s="2">
        <v>32926</v>
      </c>
      <c r="B40">
        <v>22.54</v>
      </c>
      <c r="E40" s="2">
        <v>32926</v>
      </c>
      <c r="F40">
        <v>325.7</v>
      </c>
      <c r="G40">
        <f t="shared" si="2"/>
        <v>-6.0121463667714981E-3</v>
      </c>
      <c r="H40" s="2">
        <v>32926</v>
      </c>
      <c r="I40">
        <v>351.48</v>
      </c>
      <c r="J40">
        <f t="shared" si="3"/>
        <v>-5.9111349944847014E-3</v>
      </c>
      <c r="K40">
        <f t="shared" si="0"/>
        <v>-6.2399349944847011E-3</v>
      </c>
      <c r="L40">
        <v>-4.8220771139183948E-3</v>
      </c>
      <c r="N40" s="2">
        <v>32926</v>
      </c>
      <c r="O40">
        <v>0.66930000000000001</v>
      </c>
      <c r="Q40" s="2">
        <v>32926</v>
      </c>
      <c r="R40">
        <v>688.39</v>
      </c>
      <c r="S40" s="8">
        <f t="shared" si="4"/>
        <v>2.5924469495055558E-3</v>
      </c>
      <c r="T40" s="9">
        <f t="shared" si="5"/>
        <v>2.2636469495055556E-3</v>
      </c>
      <c r="U40" s="3">
        <f>Sheet1!$B$17+Sheet1!$B$18*'Portfolio allocation'!K40</f>
        <v>-6.6708126823011235E-3</v>
      </c>
      <c r="V40" s="13">
        <f t="shared" si="8"/>
        <v>8.9344596318066787E-3</v>
      </c>
      <c r="W40" s="13"/>
      <c r="X40" s="2">
        <v>32926</v>
      </c>
      <c r="Y40">
        <v>24.655200000000001</v>
      </c>
      <c r="AA40" s="2">
        <v>32926</v>
      </c>
      <c r="AB40">
        <v>242.01</v>
      </c>
      <c r="AC40">
        <f t="shared" si="6"/>
        <v>-1.5499145716377893E-2</v>
      </c>
      <c r="AD40">
        <f t="shared" si="1"/>
        <v>-1.5825945716377892E-2</v>
      </c>
      <c r="AE40">
        <f>Sheet2!$B$17+Sheet2!$B$18*'Portfolio allocation'!K40</f>
        <v>-5.4953223808711068E-3</v>
      </c>
      <c r="AF40">
        <f t="shared" si="7"/>
        <v>-1.0330623335506786E-2</v>
      </c>
      <c r="AH40" s="2">
        <v>32926</v>
      </c>
      <c r="AI40">
        <v>8.5510000000000002</v>
      </c>
      <c r="AJ40">
        <v>8.17</v>
      </c>
      <c r="AK40">
        <v>1.3083499999999999</v>
      </c>
      <c r="AM40" s="2">
        <v>34257</v>
      </c>
      <c r="AN40">
        <v>145.6</v>
      </c>
    </row>
    <row r="41" spans="1:40" hidden="1" outlineLevel="1" x14ac:dyDescent="0.2">
      <c r="A41" s="2">
        <v>32927</v>
      </c>
      <c r="B41">
        <v>23.69</v>
      </c>
      <c r="E41" s="2">
        <v>32927</v>
      </c>
      <c r="F41">
        <v>324.14999999999998</v>
      </c>
      <c r="G41">
        <f t="shared" si="2"/>
        <v>-4.7589806570463855E-3</v>
      </c>
      <c r="H41" s="2">
        <v>32927</v>
      </c>
      <c r="I41">
        <v>349.9</v>
      </c>
      <c r="J41">
        <f t="shared" si="3"/>
        <v>-4.4952771139183945E-3</v>
      </c>
      <c r="K41">
        <f t="shared" si="0"/>
        <v>-4.8220771139183948E-3</v>
      </c>
      <c r="L41">
        <v>1.3908237896541832E-2</v>
      </c>
      <c r="N41" s="2">
        <v>32927</v>
      </c>
      <c r="O41">
        <v>0.67720000000000002</v>
      </c>
      <c r="Q41" s="2">
        <v>32927</v>
      </c>
      <c r="R41">
        <v>696.43</v>
      </c>
      <c r="S41" s="8">
        <f t="shared" si="4"/>
        <v>1.1679425906826024E-2</v>
      </c>
      <c r="T41" s="9">
        <f t="shared" si="5"/>
        <v>1.1352625906826024E-2</v>
      </c>
      <c r="U41" s="3">
        <f>Sheet1!$B$17+Sheet1!$B$18*'Portfolio allocation'!K41</f>
        <v>-5.0442101884182276E-3</v>
      </c>
      <c r="V41" s="13">
        <f t="shared" si="8"/>
        <v>1.6396836095244251E-2</v>
      </c>
      <c r="W41" s="13"/>
      <c r="X41" s="2">
        <v>32927</v>
      </c>
      <c r="Y41">
        <v>24.5059</v>
      </c>
      <c r="AA41" s="2">
        <v>32927</v>
      </c>
      <c r="AB41">
        <v>240.54</v>
      </c>
      <c r="AC41">
        <f t="shared" si="6"/>
        <v>-6.0741291682161469E-3</v>
      </c>
      <c r="AD41">
        <f t="shared" si="1"/>
        <v>-6.3985291682161468E-3</v>
      </c>
      <c r="AE41">
        <f>Sheet2!$B$17+Sheet2!$B$18*'Portfolio allocation'!K41</f>
        <v>-4.234526980645463E-3</v>
      </c>
      <c r="AF41">
        <f t="shared" si="7"/>
        <v>-2.1640021875706838E-3</v>
      </c>
      <c r="AH41" s="2">
        <v>32927</v>
      </c>
      <c r="AI41">
        <v>8.5459999999999994</v>
      </c>
      <c r="AJ41">
        <v>8.11</v>
      </c>
      <c r="AK41">
        <v>1.3028599999999999</v>
      </c>
      <c r="AM41" s="2">
        <v>34288</v>
      </c>
      <c r="AN41">
        <v>146</v>
      </c>
    </row>
    <row r="42" spans="1:40" hidden="1" outlineLevel="1" x14ac:dyDescent="0.2">
      <c r="A42" s="2">
        <v>32930</v>
      </c>
      <c r="B42">
        <v>23.56</v>
      </c>
      <c r="E42" s="2">
        <v>32930</v>
      </c>
      <c r="F42">
        <v>328.67</v>
      </c>
      <c r="G42">
        <f t="shared" si="2"/>
        <v>1.3944161653555609E-2</v>
      </c>
      <c r="H42" s="2">
        <v>32930</v>
      </c>
      <c r="I42">
        <v>354.88</v>
      </c>
      <c r="J42">
        <f t="shared" si="3"/>
        <v>1.4232637896541833E-2</v>
      </c>
      <c r="K42">
        <f t="shared" si="0"/>
        <v>1.3908237896541832E-2</v>
      </c>
      <c r="L42">
        <v>4.6917799819658958E-3</v>
      </c>
      <c r="N42" s="2">
        <v>32930</v>
      </c>
      <c r="O42">
        <v>0.68930000000000002</v>
      </c>
      <c r="Q42" s="2">
        <v>32930</v>
      </c>
      <c r="R42">
        <v>708.93</v>
      </c>
      <c r="S42" s="8">
        <f t="shared" si="4"/>
        <v>1.7948681130910416E-2</v>
      </c>
      <c r="T42" s="9">
        <f t="shared" si="5"/>
        <v>1.7624281130910417E-2</v>
      </c>
      <c r="U42" s="3">
        <f>Sheet1!$B$17+Sheet1!$B$18*'Portfolio allocation'!K42</f>
        <v>1.6443681880889974E-2</v>
      </c>
      <c r="V42" s="13">
        <f t="shared" si="8"/>
        <v>1.1805992500204428E-3</v>
      </c>
      <c r="W42" s="13"/>
      <c r="X42" s="2">
        <v>32930</v>
      </c>
      <c r="Y42">
        <v>24.834299999999999</v>
      </c>
      <c r="AA42" s="2">
        <v>32930</v>
      </c>
      <c r="AB42">
        <v>243.77</v>
      </c>
      <c r="AC42">
        <f t="shared" si="6"/>
        <v>1.3428120063191162E-2</v>
      </c>
      <c r="AD42">
        <f t="shared" si="1"/>
        <v>1.3104120063191163E-2</v>
      </c>
      <c r="AE42">
        <f>Sheet2!$B$17+Sheet2!$B$18*'Portfolio allocation'!K42</f>
        <v>1.2420946980209823E-2</v>
      </c>
      <c r="AF42">
        <f t="shared" si="7"/>
        <v>6.8317308298133927E-4</v>
      </c>
      <c r="AH42" s="2">
        <v>32930</v>
      </c>
      <c r="AI42">
        <v>8.4710000000000001</v>
      </c>
      <c r="AJ42">
        <v>8.1</v>
      </c>
      <c r="AK42">
        <v>1.29386</v>
      </c>
      <c r="AM42" s="2">
        <v>34318</v>
      </c>
      <c r="AN42">
        <v>146.30000000000001</v>
      </c>
    </row>
    <row r="43" spans="1:40" hidden="1" outlineLevel="1" x14ac:dyDescent="0.2">
      <c r="A43" s="2">
        <v>32931</v>
      </c>
      <c r="B43">
        <v>22.69</v>
      </c>
      <c r="E43" s="2">
        <v>32931</v>
      </c>
      <c r="F43">
        <v>330.26</v>
      </c>
      <c r="G43">
        <f t="shared" si="2"/>
        <v>4.8376791310431599E-3</v>
      </c>
      <c r="H43" s="2">
        <v>32931</v>
      </c>
      <c r="I43">
        <v>356.66</v>
      </c>
      <c r="J43">
        <f t="shared" si="3"/>
        <v>5.0157799819658955E-3</v>
      </c>
      <c r="K43">
        <f t="shared" si="0"/>
        <v>4.6917799819658958E-3</v>
      </c>
      <c r="L43">
        <v>4.8365749341107711E-3</v>
      </c>
      <c r="N43" s="2">
        <v>32931</v>
      </c>
      <c r="O43">
        <v>0.68059999999999998</v>
      </c>
      <c r="Q43" s="2">
        <v>32931</v>
      </c>
      <c r="R43">
        <v>700</v>
      </c>
      <c r="S43" s="8">
        <f t="shared" si="4"/>
        <v>-1.2596448168366359E-2</v>
      </c>
      <c r="T43" s="9">
        <f t="shared" si="5"/>
        <v>-1.2920448168366358E-2</v>
      </c>
      <c r="U43" s="3">
        <f>Sheet1!$B$17+Sheet1!$B$18*'Portfolio allocation'!K43</f>
        <v>5.8703277851831284E-3</v>
      </c>
      <c r="V43" s="13">
        <f t="shared" si="8"/>
        <v>-1.8790775953549485E-2</v>
      </c>
      <c r="W43" s="13"/>
      <c r="X43" s="2">
        <v>32931</v>
      </c>
      <c r="Y43">
        <v>24.7746</v>
      </c>
      <c r="AA43" s="2">
        <v>32931</v>
      </c>
      <c r="AB43">
        <v>243.18</v>
      </c>
      <c r="AC43">
        <f t="shared" si="6"/>
        <v>-2.420314230627274E-3</v>
      </c>
      <c r="AD43">
        <f t="shared" si="1"/>
        <v>-2.7427142306272741E-3</v>
      </c>
      <c r="AE43">
        <f>Sheet2!$B$17+Sheet2!$B$18*'Portfolio allocation'!K43</f>
        <v>4.2254374694615394E-3</v>
      </c>
      <c r="AF43">
        <f t="shared" si="7"/>
        <v>-6.9681517000888139E-3</v>
      </c>
      <c r="AH43" s="2">
        <v>32931</v>
      </c>
      <c r="AI43">
        <v>8.4190000000000005</v>
      </c>
      <c r="AJ43">
        <v>8.06</v>
      </c>
      <c r="AK43">
        <v>1.29732</v>
      </c>
      <c r="AM43" s="2">
        <v>34349</v>
      </c>
      <c r="AN43">
        <v>146.30000000000001</v>
      </c>
    </row>
    <row r="44" spans="1:40" hidden="1" outlineLevel="1" x14ac:dyDescent="0.2">
      <c r="A44" s="2">
        <v>32932</v>
      </c>
      <c r="B44">
        <v>21.99</v>
      </c>
      <c r="E44" s="2">
        <v>32932</v>
      </c>
      <c r="F44">
        <v>331.89</v>
      </c>
      <c r="G44">
        <f t="shared" si="2"/>
        <v>4.9355053594137832E-3</v>
      </c>
      <c r="H44" s="2">
        <v>32932</v>
      </c>
      <c r="I44">
        <v>358.5</v>
      </c>
      <c r="J44">
        <f t="shared" si="3"/>
        <v>5.1589749341107716E-3</v>
      </c>
      <c r="K44">
        <f t="shared" si="0"/>
        <v>4.8365749341107711E-3</v>
      </c>
      <c r="L44">
        <v>2.3530242677822916E-3</v>
      </c>
      <c r="N44" s="2">
        <v>32932</v>
      </c>
      <c r="O44">
        <v>0.68579999999999997</v>
      </c>
      <c r="Q44" s="2">
        <v>32932</v>
      </c>
      <c r="R44">
        <v>705.36</v>
      </c>
      <c r="S44" s="8">
        <f t="shared" si="4"/>
        <v>7.6571428571428068E-3</v>
      </c>
      <c r="T44" s="9">
        <f t="shared" si="5"/>
        <v>7.3347428571428064E-3</v>
      </c>
      <c r="U44" s="3">
        <f>Sheet1!$B$17+Sheet1!$B$18*'Portfolio allocation'!K44</f>
        <v>6.0364402238758108E-3</v>
      </c>
      <c r="V44" s="13">
        <f t="shared" si="8"/>
        <v>1.2983026332669956E-3</v>
      </c>
      <c r="W44" s="13"/>
      <c r="X44" s="2">
        <v>32932</v>
      </c>
      <c r="Y44">
        <v>24.804400000000001</v>
      </c>
      <c r="AA44" s="2">
        <v>32932</v>
      </c>
      <c r="AB44">
        <v>243.47</v>
      </c>
      <c r="AC44">
        <f t="shared" si="6"/>
        <v>1.1925322806152217E-3</v>
      </c>
      <c r="AD44">
        <f t="shared" si="1"/>
        <v>8.6773228061522167E-4</v>
      </c>
      <c r="AE44">
        <f>Sheet2!$B$17+Sheet2!$B$18*'Portfolio allocation'!K44</f>
        <v>4.3541928349620897E-3</v>
      </c>
      <c r="AF44">
        <f t="shared" si="7"/>
        <v>-3.4864605543468681E-3</v>
      </c>
      <c r="AH44" s="2">
        <v>32932</v>
      </c>
      <c r="AI44">
        <v>8.5269999999999992</v>
      </c>
      <c r="AJ44">
        <v>8.1199999999999992</v>
      </c>
      <c r="AK44">
        <v>1.2895700000000001</v>
      </c>
      <c r="AM44" s="2">
        <v>34380</v>
      </c>
      <c r="AN44">
        <v>146.69999999999999</v>
      </c>
    </row>
    <row r="45" spans="1:40" hidden="1" outlineLevel="1" x14ac:dyDescent="0.2">
      <c r="A45" s="2">
        <v>32933</v>
      </c>
      <c r="B45">
        <v>21.9</v>
      </c>
      <c r="E45" s="2">
        <v>32933</v>
      </c>
      <c r="F45">
        <v>332.74</v>
      </c>
      <c r="G45">
        <f t="shared" si="2"/>
        <v>2.5610895176113591E-3</v>
      </c>
      <c r="H45" s="2">
        <v>32933</v>
      </c>
      <c r="I45">
        <v>359.46</v>
      </c>
      <c r="J45">
        <f t="shared" si="3"/>
        <v>2.6778242677822917E-3</v>
      </c>
      <c r="K45">
        <f t="shared" si="0"/>
        <v>2.3530242677822916E-3</v>
      </c>
      <c r="L45">
        <v>8.1009106326156502E-3</v>
      </c>
      <c r="N45" s="2">
        <v>32933</v>
      </c>
      <c r="O45">
        <v>0.69450000000000001</v>
      </c>
      <c r="Q45" s="2">
        <v>32933</v>
      </c>
      <c r="R45">
        <v>714.29</v>
      </c>
      <c r="S45" s="8">
        <f t="shared" si="4"/>
        <v>1.266020188272643E-2</v>
      </c>
      <c r="T45" s="9">
        <f t="shared" si="5"/>
        <v>1.2335401882726429E-2</v>
      </c>
      <c r="U45" s="3">
        <f>Sheet1!$B$17+Sheet1!$B$18*'Portfolio allocation'!K45</f>
        <v>3.1872479579197056E-3</v>
      </c>
      <c r="V45" s="13">
        <f t="shared" si="8"/>
        <v>9.1481539248067234E-3</v>
      </c>
      <c r="W45" s="13"/>
      <c r="X45" s="2">
        <v>32933</v>
      </c>
      <c r="Y45">
        <v>24.834299999999999</v>
      </c>
      <c r="AA45" s="2">
        <v>32933</v>
      </c>
      <c r="AB45">
        <v>243.77</v>
      </c>
      <c r="AC45">
        <f t="shared" si="6"/>
        <v>1.2321846634082423E-3</v>
      </c>
      <c r="AD45">
        <f t="shared" si="1"/>
        <v>9.0378466340824233E-4</v>
      </c>
      <c r="AE45">
        <f>Sheet2!$B$17+Sheet2!$B$18*'Portfolio allocation'!K45</f>
        <v>2.1457562213547895E-3</v>
      </c>
      <c r="AF45">
        <f t="shared" si="7"/>
        <v>-1.2419715579465472E-3</v>
      </c>
      <c r="AH45" s="2">
        <v>32933</v>
      </c>
      <c r="AI45">
        <v>8.59</v>
      </c>
      <c r="AJ45">
        <v>8.2100000000000009</v>
      </c>
      <c r="AK45">
        <v>1.2764200000000001</v>
      </c>
      <c r="AM45" s="2">
        <v>34408</v>
      </c>
      <c r="AN45">
        <v>147.1</v>
      </c>
    </row>
    <row r="46" spans="1:40" hidden="1" outlineLevel="1" x14ac:dyDescent="0.2">
      <c r="A46" s="2">
        <v>32934</v>
      </c>
      <c r="B46">
        <v>21.34</v>
      </c>
      <c r="E46" s="2">
        <v>32934</v>
      </c>
      <c r="F46">
        <v>335.54</v>
      </c>
      <c r="G46">
        <f t="shared" si="2"/>
        <v>8.4149786620184575E-3</v>
      </c>
      <c r="H46" s="2">
        <v>32934</v>
      </c>
      <c r="I46">
        <v>362.49</v>
      </c>
      <c r="J46">
        <f t="shared" si="3"/>
        <v>8.4293106326156497E-3</v>
      </c>
      <c r="K46">
        <f t="shared" si="0"/>
        <v>8.1009106326156502E-3</v>
      </c>
      <c r="L46">
        <v>-5.3220411928604867E-3</v>
      </c>
      <c r="N46" s="2">
        <v>32934</v>
      </c>
      <c r="O46">
        <v>0.72060000000000002</v>
      </c>
      <c r="Q46" s="2">
        <v>32934</v>
      </c>
      <c r="R46">
        <v>741.07</v>
      </c>
      <c r="S46" s="8">
        <f t="shared" si="4"/>
        <v>3.7491775049349751E-2</v>
      </c>
      <c r="T46" s="9">
        <f t="shared" si="5"/>
        <v>3.7163375049349752E-2</v>
      </c>
      <c r="U46" s="3">
        <f>Sheet1!$B$17+Sheet1!$B$18*'Portfolio allocation'!K46</f>
        <v>9.7813688664688397E-3</v>
      </c>
      <c r="V46" s="13">
        <f t="shared" si="8"/>
        <v>2.7382006182880912E-2</v>
      </c>
      <c r="W46" s="13"/>
      <c r="X46" s="2">
        <v>32934</v>
      </c>
      <c r="Y46">
        <v>25.043199999999999</v>
      </c>
      <c r="AA46" s="2">
        <v>32934</v>
      </c>
      <c r="AB46">
        <v>245.82</v>
      </c>
      <c r="AC46">
        <f t="shared" si="6"/>
        <v>8.4095663945522592E-3</v>
      </c>
      <c r="AD46">
        <f t="shared" si="1"/>
        <v>8.0807663945522586E-3</v>
      </c>
      <c r="AE46">
        <f>Sheet2!$B$17+Sheet2!$B$18*'Portfolio allocation'!K46</f>
        <v>7.2569234188083918E-3</v>
      </c>
      <c r="AF46">
        <f t="shared" si="7"/>
        <v>8.2384297574386676E-4</v>
      </c>
      <c r="AH46" s="2">
        <v>32934</v>
      </c>
      <c r="AI46">
        <v>8.5459999999999994</v>
      </c>
      <c r="AJ46">
        <v>8.2200000000000006</v>
      </c>
      <c r="AK46">
        <v>1.2735300000000001</v>
      </c>
      <c r="AM46" s="2">
        <v>34439</v>
      </c>
      <c r="AN46">
        <v>147.19999999999999</v>
      </c>
    </row>
    <row r="47" spans="1:40" hidden="1" outlineLevel="1" x14ac:dyDescent="0.2">
      <c r="A47" s="2">
        <v>32937</v>
      </c>
      <c r="B47">
        <v>22.03</v>
      </c>
      <c r="E47" s="2">
        <v>32937</v>
      </c>
      <c r="F47">
        <v>333.74</v>
      </c>
      <c r="G47">
        <f t="shared" si="2"/>
        <v>-5.3644870954282498E-3</v>
      </c>
      <c r="H47" s="2">
        <v>32937</v>
      </c>
      <c r="I47">
        <v>360.68</v>
      </c>
      <c r="J47">
        <f t="shared" si="3"/>
        <v>-4.993241192860487E-3</v>
      </c>
      <c r="K47">
        <f t="shared" si="0"/>
        <v>-5.3220411928604867E-3</v>
      </c>
      <c r="L47">
        <v>1.2310385848951954E-2</v>
      </c>
      <c r="N47" s="2">
        <v>32937</v>
      </c>
      <c r="O47">
        <v>0.73099999999999998</v>
      </c>
      <c r="Q47" s="2">
        <v>32937</v>
      </c>
      <c r="R47">
        <v>751.79</v>
      </c>
      <c r="S47" s="8">
        <f t="shared" si="4"/>
        <v>1.4465570054110755E-2</v>
      </c>
      <c r="T47" s="9">
        <f t="shared" si="5"/>
        <v>1.4136770054110754E-2</v>
      </c>
      <c r="U47" s="3">
        <f>Sheet1!$B$17+Sheet1!$B$18*'Portfolio allocation'!K47</f>
        <v>-5.6177816505553601E-3</v>
      </c>
      <c r="V47" s="13">
        <f t="shared" si="8"/>
        <v>1.9754551704666112E-2</v>
      </c>
      <c r="W47" s="13"/>
      <c r="X47" s="2">
        <v>32937</v>
      </c>
      <c r="Y47">
        <v>25.0731</v>
      </c>
      <c r="AA47" s="2">
        <v>32937</v>
      </c>
      <c r="AB47">
        <v>246.11</v>
      </c>
      <c r="AC47">
        <f t="shared" si="6"/>
        <v>1.1797250020340044E-3</v>
      </c>
      <c r="AD47">
        <f t="shared" si="1"/>
        <v>8.4732500203400438E-4</v>
      </c>
      <c r="AE47">
        <f>Sheet2!$B$17+Sheet2!$B$18*'Portfolio allocation'!K47</f>
        <v>-4.6791077948780376E-3</v>
      </c>
      <c r="AF47">
        <f t="shared" si="7"/>
        <v>5.526432796912042E-3</v>
      </c>
      <c r="AH47" s="2">
        <v>32937</v>
      </c>
      <c r="AI47">
        <v>8.6460000000000008</v>
      </c>
      <c r="AJ47">
        <v>8.31</v>
      </c>
      <c r="AK47">
        <v>1.2843899999999999</v>
      </c>
      <c r="AM47" s="2">
        <v>34469</v>
      </c>
      <c r="AN47">
        <v>147.5</v>
      </c>
    </row>
    <row r="48" spans="1:40" hidden="1" outlineLevel="1" x14ac:dyDescent="0.2">
      <c r="A48" s="2">
        <v>32938</v>
      </c>
      <c r="B48">
        <v>20.55</v>
      </c>
      <c r="E48" s="2">
        <v>32938</v>
      </c>
      <c r="F48">
        <v>337.93</v>
      </c>
      <c r="G48">
        <f t="shared" si="2"/>
        <v>1.2554683286390533E-2</v>
      </c>
      <c r="H48" s="2">
        <v>32938</v>
      </c>
      <c r="I48">
        <v>365.24</v>
      </c>
      <c r="J48">
        <f t="shared" si="3"/>
        <v>1.2642785848951954E-2</v>
      </c>
      <c r="K48">
        <f t="shared" si="0"/>
        <v>1.2310385848951954E-2</v>
      </c>
      <c r="L48">
        <v>-3.2072220348264742E-3</v>
      </c>
      <c r="N48" s="2">
        <v>32938</v>
      </c>
      <c r="O48">
        <v>0.7258</v>
      </c>
      <c r="Q48" s="2">
        <v>32938</v>
      </c>
      <c r="R48">
        <v>746.43</v>
      </c>
      <c r="S48" s="8">
        <f t="shared" si="4"/>
        <v>-7.1296505673127397E-3</v>
      </c>
      <c r="T48" s="9">
        <f t="shared" si="5"/>
        <v>-7.4620505673127398E-3</v>
      </c>
      <c r="U48" s="3">
        <f>Sheet1!$B$17+Sheet1!$B$18*'Portfolio allocation'!K48</f>
        <v>1.4610585516938817E-2</v>
      </c>
      <c r="V48" s="13">
        <f t="shared" si="8"/>
        <v>-2.2072636084251557E-2</v>
      </c>
      <c r="W48" s="13"/>
      <c r="X48" s="2">
        <v>32938</v>
      </c>
      <c r="Y48">
        <v>25.252199999999998</v>
      </c>
      <c r="AA48" s="2">
        <v>32938</v>
      </c>
      <c r="AB48">
        <v>247.87</v>
      </c>
      <c r="AC48">
        <f t="shared" si="6"/>
        <v>7.1512738206491733E-3</v>
      </c>
      <c r="AD48">
        <f t="shared" si="1"/>
        <v>6.8188738206491732E-3</v>
      </c>
      <c r="AE48">
        <f>Sheet2!$B$17+Sheet2!$B$18*'Portfolio allocation'!K48</f>
        <v>1.1000096174600302E-2</v>
      </c>
      <c r="AF48">
        <f t="shared" si="7"/>
        <v>-4.1812223539511289E-3</v>
      </c>
      <c r="AH48" s="2">
        <v>32938</v>
      </c>
      <c r="AI48">
        <v>8.6460000000000008</v>
      </c>
      <c r="AJ48">
        <v>8.31</v>
      </c>
      <c r="AK48">
        <v>1.2858000000000001</v>
      </c>
      <c r="AM48" s="2">
        <v>34500</v>
      </c>
      <c r="AN48">
        <v>147.9</v>
      </c>
    </row>
    <row r="49" spans="1:40" hidden="1" outlineLevel="1" x14ac:dyDescent="0.2">
      <c r="A49" s="2">
        <v>32939</v>
      </c>
      <c r="B49">
        <v>19.100000000000001</v>
      </c>
      <c r="E49" s="2">
        <v>32939</v>
      </c>
      <c r="F49">
        <v>336.95</v>
      </c>
      <c r="G49">
        <f t="shared" si="2"/>
        <v>-2.9000088775782418E-3</v>
      </c>
      <c r="H49" s="2">
        <v>32939</v>
      </c>
      <c r="I49">
        <v>364.19</v>
      </c>
      <c r="J49">
        <f t="shared" si="3"/>
        <v>-2.8748220348264741E-3</v>
      </c>
      <c r="K49">
        <f t="shared" si="0"/>
        <v>-3.2072220348264742E-3</v>
      </c>
      <c r="L49">
        <v>9.5533501633764274E-3</v>
      </c>
      <c r="N49" s="2">
        <v>32939</v>
      </c>
      <c r="O49">
        <v>0.71360000000000001</v>
      </c>
      <c r="Q49" s="2">
        <v>32939</v>
      </c>
      <c r="R49">
        <v>733.93</v>
      </c>
      <c r="S49" s="8">
        <f t="shared" si="4"/>
        <v>-1.6746379432766689E-2</v>
      </c>
      <c r="T49" s="9">
        <f t="shared" si="5"/>
        <v>-1.7078779432766689E-2</v>
      </c>
      <c r="U49" s="3">
        <f>Sheet1!$B$17+Sheet1!$B$18*'Portfolio allocation'!K49</f>
        <v>-3.1916075158138044E-3</v>
      </c>
      <c r="V49" s="13">
        <f t="shared" si="8"/>
        <v>-1.3887171916952885E-2</v>
      </c>
      <c r="W49" s="13"/>
      <c r="X49" s="2">
        <v>32939</v>
      </c>
      <c r="Y49">
        <v>25.192399999999999</v>
      </c>
      <c r="AA49" s="2">
        <v>32939</v>
      </c>
      <c r="AB49">
        <v>247.28</v>
      </c>
      <c r="AC49">
        <f t="shared" si="6"/>
        <v>-2.3802799854762968E-3</v>
      </c>
      <c r="AD49">
        <f t="shared" si="1"/>
        <v>-2.7118799854762969E-3</v>
      </c>
      <c r="AE49">
        <f>Sheet2!$B$17+Sheet2!$B$18*'Portfolio allocation'!K49</f>
        <v>-2.7985566456377596E-3</v>
      </c>
      <c r="AF49">
        <f t="shared" si="7"/>
        <v>8.6676660161462762E-5</v>
      </c>
      <c r="AH49" s="2">
        <v>32939</v>
      </c>
      <c r="AI49">
        <v>8.5890000000000004</v>
      </c>
      <c r="AJ49">
        <v>8.2899999999999991</v>
      </c>
      <c r="AK49">
        <v>1.2817000000000001</v>
      </c>
      <c r="AM49" s="2">
        <v>34530</v>
      </c>
      <c r="AN49">
        <v>148.4</v>
      </c>
    </row>
    <row r="50" spans="1:40" hidden="1" outlineLevel="1" x14ac:dyDescent="0.2">
      <c r="A50" s="2">
        <v>32940</v>
      </c>
      <c r="B50">
        <v>19.739999999999998</v>
      </c>
      <c r="E50" s="2">
        <v>32940</v>
      </c>
      <c r="F50">
        <v>340.27</v>
      </c>
      <c r="G50">
        <f t="shared" si="2"/>
        <v>9.8530939308503207E-3</v>
      </c>
      <c r="H50" s="2">
        <v>32940</v>
      </c>
      <c r="I50">
        <v>367.79</v>
      </c>
      <c r="J50">
        <f t="shared" si="3"/>
        <v>9.884950163376427E-3</v>
      </c>
      <c r="K50">
        <f t="shared" si="0"/>
        <v>9.5533501633764274E-3</v>
      </c>
      <c r="L50">
        <v>-6.7778946137741483E-3</v>
      </c>
      <c r="N50" s="2">
        <v>32940</v>
      </c>
      <c r="O50">
        <v>0.7379</v>
      </c>
      <c r="Q50" s="2">
        <v>32940</v>
      </c>
      <c r="R50">
        <v>758.93</v>
      </c>
      <c r="S50" s="8">
        <f t="shared" si="4"/>
        <v>3.4063194037578626E-2</v>
      </c>
      <c r="T50" s="9">
        <f t="shared" si="5"/>
        <v>3.3731594037578624E-2</v>
      </c>
      <c r="U50" s="3">
        <f>Sheet1!$B$17+Sheet1!$B$18*'Portfolio allocation'!K50</f>
        <v>1.1447644305870398E-2</v>
      </c>
      <c r="V50" s="13">
        <f t="shared" si="8"/>
        <v>2.2283949731708226E-2</v>
      </c>
      <c r="W50" s="13"/>
      <c r="X50" s="2">
        <v>32940</v>
      </c>
      <c r="Y50">
        <v>25.550599999999999</v>
      </c>
      <c r="AA50" s="2">
        <v>32940</v>
      </c>
      <c r="AB50">
        <v>250.8</v>
      </c>
      <c r="AC50">
        <f t="shared" si="6"/>
        <v>1.4234875444839812E-2</v>
      </c>
      <c r="AD50">
        <f t="shared" si="1"/>
        <v>1.3900875444839813E-2</v>
      </c>
      <c r="AE50">
        <f>Sheet2!$B$17+Sheet2!$B$18*'Portfolio allocation'!K50</f>
        <v>8.5484697046446494E-3</v>
      </c>
      <c r="AF50">
        <f t="shared" si="7"/>
        <v>5.3524057401951632E-3</v>
      </c>
      <c r="AH50" s="2">
        <v>32940</v>
      </c>
      <c r="AI50">
        <v>8.57</v>
      </c>
      <c r="AJ50">
        <v>8.35</v>
      </c>
      <c r="AK50">
        <v>1.28532</v>
      </c>
      <c r="AM50" s="2">
        <v>34561</v>
      </c>
      <c r="AN50">
        <v>149</v>
      </c>
    </row>
    <row r="51" spans="1:40" hidden="1" outlineLevel="1" x14ac:dyDescent="0.2">
      <c r="A51" s="2">
        <v>32941</v>
      </c>
      <c r="B51">
        <v>20.3</v>
      </c>
      <c r="E51" s="2">
        <v>32941</v>
      </c>
      <c r="F51">
        <v>337.93</v>
      </c>
      <c r="G51">
        <f t="shared" si="2"/>
        <v>-6.8768918799776424E-3</v>
      </c>
      <c r="H51" s="2">
        <v>32941</v>
      </c>
      <c r="I51">
        <v>365.42</v>
      </c>
      <c r="J51">
        <f t="shared" si="3"/>
        <v>-6.4438946137741482E-3</v>
      </c>
      <c r="K51">
        <f t="shared" si="0"/>
        <v>-6.7778946137741483E-3</v>
      </c>
      <c r="L51">
        <v>1.9055932132887197E-3</v>
      </c>
      <c r="N51" s="2">
        <v>32941</v>
      </c>
      <c r="O51">
        <v>0.73970000000000002</v>
      </c>
      <c r="Q51" s="2">
        <v>32941</v>
      </c>
      <c r="R51">
        <v>760.71</v>
      </c>
      <c r="S51" s="8">
        <f t="shared" si="4"/>
        <v>2.3454073498214711E-3</v>
      </c>
      <c r="T51" s="9">
        <f t="shared" si="5"/>
        <v>2.011407349821471E-3</v>
      </c>
      <c r="U51" s="3">
        <f>Sheet1!$B$17+Sheet1!$B$18*'Portfolio allocation'!K51</f>
        <v>-7.2879735912597891E-3</v>
      </c>
      <c r="V51" s="13">
        <f t="shared" si="8"/>
        <v>9.299380941081261E-3</v>
      </c>
      <c r="W51" s="13"/>
      <c r="X51" s="2">
        <v>32941</v>
      </c>
      <c r="Y51">
        <v>25.4312</v>
      </c>
      <c r="AA51" s="2">
        <v>32941</v>
      </c>
      <c r="AB51">
        <v>249.63</v>
      </c>
      <c r="AC51">
        <f t="shared" si="6"/>
        <v>-4.6650717703350386E-3</v>
      </c>
      <c r="AD51">
        <f t="shared" si="1"/>
        <v>-5.0034717703350386E-3</v>
      </c>
      <c r="AE51">
        <f>Sheet2!$B$17+Sheet2!$B$18*'Portfolio allocation'!K51</f>
        <v>-5.9736897989344541E-3</v>
      </c>
      <c r="AF51">
        <f t="shared" si="7"/>
        <v>9.7021802859941549E-4</v>
      </c>
      <c r="AH51" s="2">
        <v>32941</v>
      </c>
      <c r="AI51">
        <v>8.6460000000000008</v>
      </c>
      <c r="AJ51">
        <v>8.4600000000000009</v>
      </c>
      <c r="AK51">
        <v>1.284</v>
      </c>
      <c r="AM51" s="2">
        <v>34592</v>
      </c>
      <c r="AN51">
        <v>149.30000000000001</v>
      </c>
    </row>
    <row r="52" spans="1:40" hidden="1" outlineLevel="1" x14ac:dyDescent="0.2">
      <c r="A52" s="2">
        <v>32944</v>
      </c>
      <c r="B52">
        <v>20.07</v>
      </c>
      <c r="E52" s="2">
        <v>32944</v>
      </c>
      <c r="F52">
        <v>338.67</v>
      </c>
      <c r="G52">
        <f t="shared" si="2"/>
        <v>2.1898026218447608E-3</v>
      </c>
      <c r="H52" s="2">
        <v>32944</v>
      </c>
      <c r="I52">
        <v>366.24</v>
      </c>
      <c r="J52">
        <f t="shared" si="3"/>
        <v>2.2439932132887197E-3</v>
      </c>
      <c r="K52">
        <f t="shared" si="0"/>
        <v>1.9055932132887197E-3</v>
      </c>
      <c r="L52">
        <v>-8.1739914373088543E-3</v>
      </c>
      <c r="N52" s="2">
        <v>32944</v>
      </c>
      <c r="O52">
        <v>0.75180000000000002</v>
      </c>
      <c r="Q52" s="2">
        <v>32944</v>
      </c>
      <c r="R52">
        <v>773.21</v>
      </c>
      <c r="S52" s="8">
        <f t="shared" si="4"/>
        <v>1.6432017457375325E-2</v>
      </c>
      <c r="T52" s="9">
        <f t="shared" si="5"/>
        <v>1.6093617457375326E-2</v>
      </c>
      <c r="U52" s="3">
        <f>Sheet1!$B$17+Sheet1!$B$18*'Portfolio allocation'!K52</f>
        <v>2.6739437127938043E-3</v>
      </c>
      <c r="V52" s="13">
        <f t="shared" si="8"/>
        <v>1.3419673744581521E-2</v>
      </c>
      <c r="W52" s="13"/>
      <c r="X52" s="2">
        <v>32944</v>
      </c>
      <c r="Y52">
        <v>25.729700000000001</v>
      </c>
      <c r="AA52" s="2">
        <v>32944</v>
      </c>
      <c r="AB52">
        <v>252.56</v>
      </c>
      <c r="AC52">
        <f t="shared" si="6"/>
        <v>1.1737371309538114E-2</v>
      </c>
      <c r="AD52">
        <f t="shared" si="1"/>
        <v>1.1399771309538113E-2</v>
      </c>
      <c r="AE52">
        <f>Sheet2!$B$17+Sheet2!$B$18*'Portfolio allocation'!K52</f>
        <v>1.7478891127005072E-3</v>
      </c>
      <c r="AF52">
        <f t="shared" si="7"/>
        <v>9.6518821968376058E-3</v>
      </c>
      <c r="AH52" s="2">
        <v>32944</v>
      </c>
      <c r="AI52">
        <v>8.641</v>
      </c>
      <c r="AJ52">
        <v>8.44</v>
      </c>
      <c r="AK52">
        <v>1.2792600000000001</v>
      </c>
      <c r="AM52" s="2">
        <v>34622</v>
      </c>
      <c r="AN52">
        <v>149.4</v>
      </c>
    </row>
    <row r="53" spans="1:40" hidden="1" outlineLevel="1" x14ac:dyDescent="0.2">
      <c r="A53" s="2">
        <v>32945</v>
      </c>
      <c r="B53">
        <v>21.05</v>
      </c>
      <c r="E53" s="2">
        <v>32945</v>
      </c>
      <c r="F53">
        <v>336</v>
      </c>
      <c r="G53">
        <f t="shared" si="2"/>
        <v>-7.8837806714501246E-3</v>
      </c>
      <c r="H53" s="2">
        <v>32945</v>
      </c>
      <c r="I53">
        <v>363.37</v>
      </c>
      <c r="J53">
        <f t="shared" si="3"/>
        <v>-7.8363914373088539E-3</v>
      </c>
      <c r="K53">
        <f t="shared" si="0"/>
        <v>-8.1739914373088543E-3</v>
      </c>
      <c r="L53">
        <v>2.2752150590308168E-3</v>
      </c>
      <c r="N53" s="2">
        <v>32945</v>
      </c>
      <c r="O53">
        <v>0.7379</v>
      </c>
      <c r="Q53" s="2">
        <v>32945</v>
      </c>
      <c r="R53">
        <v>758.93</v>
      </c>
      <c r="S53" s="8">
        <f t="shared" si="4"/>
        <v>-1.8468462642749151E-2</v>
      </c>
      <c r="T53" s="9">
        <f t="shared" si="5"/>
        <v>-1.8806062642749151E-2</v>
      </c>
      <c r="U53" s="3">
        <f>Sheet1!$B$17+Sheet1!$B$18*'Portfolio allocation'!K53</f>
        <v>-8.8896112490175101E-3</v>
      </c>
      <c r="V53" s="13">
        <f t="shared" si="8"/>
        <v>-9.9164513937316408E-3</v>
      </c>
      <c r="W53" s="13"/>
      <c r="X53" s="2">
        <v>32945</v>
      </c>
      <c r="Y53">
        <v>25.371600000000001</v>
      </c>
      <c r="AA53" s="2">
        <v>32945</v>
      </c>
      <c r="AB53">
        <v>249.04</v>
      </c>
      <c r="AC53">
        <f t="shared" si="6"/>
        <v>-1.3937282229965153E-2</v>
      </c>
      <c r="AD53">
        <f t="shared" si="1"/>
        <v>-1.4276482229965153E-2</v>
      </c>
      <c r="AE53">
        <f>Sheet2!$B$17+Sheet2!$B$18*'Portfolio allocation'!K53</f>
        <v>-7.2151347120728224E-3</v>
      </c>
      <c r="AF53">
        <f t="shared" si="7"/>
        <v>-7.0613475178923305E-3</v>
      </c>
      <c r="AH53" s="2">
        <v>32945</v>
      </c>
      <c r="AI53">
        <v>8.641</v>
      </c>
      <c r="AJ53">
        <v>8.48</v>
      </c>
      <c r="AK53">
        <v>1.2739100000000001</v>
      </c>
      <c r="AM53" s="2">
        <v>34653</v>
      </c>
      <c r="AN53">
        <v>149.80000000000001</v>
      </c>
    </row>
    <row r="54" spans="1:40" hidden="1" outlineLevel="1" x14ac:dyDescent="0.2">
      <c r="A54" s="2">
        <v>32946</v>
      </c>
      <c r="B54">
        <v>19.649999999999999</v>
      </c>
      <c r="E54" s="2">
        <v>32946</v>
      </c>
      <c r="F54">
        <v>336.87</v>
      </c>
      <c r="G54">
        <f t="shared" si="2"/>
        <v>2.5892857142857384E-3</v>
      </c>
      <c r="H54" s="2">
        <v>32946</v>
      </c>
      <c r="I54">
        <v>364.32</v>
      </c>
      <c r="J54">
        <f t="shared" si="3"/>
        <v>2.6144150590308168E-3</v>
      </c>
      <c r="K54">
        <f t="shared" si="0"/>
        <v>2.2752150590308168E-3</v>
      </c>
      <c r="L54">
        <v>3.2593400087835987E-3</v>
      </c>
      <c r="N54" s="2">
        <v>32946</v>
      </c>
      <c r="O54">
        <v>0.74490000000000001</v>
      </c>
      <c r="Q54" s="2">
        <v>32946</v>
      </c>
      <c r="R54">
        <v>766.07</v>
      </c>
      <c r="S54" s="8">
        <f t="shared" si="4"/>
        <v>9.4079822908570421E-3</v>
      </c>
      <c r="T54" s="9">
        <f t="shared" si="5"/>
        <v>9.0687822908570425E-3</v>
      </c>
      <c r="U54" s="3">
        <f>Sheet1!$B$17+Sheet1!$B$18*'Portfolio allocation'!K54</f>
        <v>3.0979832616924276E-3</v>
      </c>
      <c r="V54" s="13">
        <f t="shared" si="8"/>
        <v>5.9707990291646149E-3</v>
      </c>
      <c r="W54" s="13"/>
      <c r="X54" s="2">
        <v>32946</v>
      </c>
      <c r="Y54">
        <v>25.371600000000001</v>
      </c>
      <c r="AA54" s="2">
        <v>32946</v>
      </c>
      <c r="AB54">
        <v>249.04</v>
      </c>
      <c r="AC54">
        <f t="shared" si="6"/>
        <v>0</v>
      </c>
      <c r="AD54">
        <f t="shared" si="1"/>
        <v>-3.3639999999999999E-4</v>
      </c>
      <c r="AE54">
        <f>Sheet2!$B$17+Sheet2!$B$18*'Portfolio allocation'!K54</f>
        <v>2.0765662878405268E-3</v>
      </c>
      <c r="AF54">
        <f t="shared" si="7"/>
        <v>-2.4129662878405269E-3</v>
      </c>
      <c r="AH54" s="2">
        <v>32946</v>
      </c>
      <c r="AI54">
        <v>8.7270000000000003</v>
      </c>
      <c r="AJ54">
        <v>8.41</v>
      </c>
      <c r="AK54">
        <v>1.27719</v>
      </c>
      <c r="AM54" s="2">
        <v>34683</v>
      </c>
      <c r="AN54">
        <v>150.1</v>
      </c>
    </row>
    <row r="55" spans="1:40" hidden="1" outlineLevel="1" x14ac:dyDescent="0.2">
      <c r="A55" s="2">
        <v>32947</v>
      </c>
      <c r="B55">
        <v>18.809999999999999</v>
      </c>
      <c r="E55" s="2">
        <v>32947</v>
      </c>
      <c r="F55">
        <v>338.07</v>
      </c>
      <c r="G55">
        <f t="shared" si="2"/>
        <v>3.5622050048980114E-3</v>
      </c>
      <c r="H55" s="2">
        <v>32947</v>
      </c>
      <c r="I55">
        <v>365.63</v>
      </c>
      <c r="J55">
        <f t="shared" si="3"/>
        <v>3.5957400087835989E-3</v>
      </c>
      <c r="K55">
        <f t="shared" si="0"/>
        <v>3.2593400087835987E-3</v>
      </c>
      <c r="L55">
        <v>1.1041222186363289E-2</v>
      </c>
      <c r="N55" s="2">
        <v>32947</v>
      </c>
      <c r="O55">
        <v>0.77090000000000003</v>
      </c>
      <c r="Q55" s="2">
        <v>32947</v>
      </c>
      <c r="R55">
        <v>792.86</v>
      </c>
      <c r="S55" s="8">
        <f t="shared" si="4"/>
        <v>3.4970694584045781E-2</v>
      </c>
      <c r="T55" s="9">
        <f t="shared" si="5"/>
        <v>3.463429458404578E-2</v>
      </c>
      <c r="U55" s="3">
        <f>Sheet1!$B$17+Sheet1!$B$18*'Portfolio allocation'!K55</f>
        <v>4.2269963450917939E-3</v>
      </c>
      <c r="V55" s="13">
        <f t="shared" si="8"/>
        <v>3.0407298238953988E-2</v>
      </c>
      <c r="W55" s="13"/>
      <c r="X55" s="2">
        <v>32947</v>
      </c>
      <c r="Y55">
        <v>25.550599999999999</v>
      </c>
      <c r="AA55" s="2">
        <v>32947</v>
      </c>
      <c r="AB55">
        <v>250.8</v>
      </c>
      <c r="AC55">
        <f t="shared" si="6"/>
        <v>7.0671378091873294E-3</v>
      </c>
      <c r="AD55">
        <f t="shared" si="1"/>
        <v>6.7307378091873296E-3</v>
      </c>
      <c r="AE55">
        <f>Sheet2!$B$17+Sheet2!$B$18*'Portfolio allocation'!K55</f>
        <v>2.9516753004589281E-3</v>
      </c>
      <c r="AF55">
        <f t="shared" si="7"/>
        <v>3.7790625087284016E-3</v>
      </c>
      <c r="AH55" s="2">
        <v>32947</v>
      </c>
      <c r="AI55">
        <v>8.6359999999999992</v>
      </c>
      <c r="AJ55">
        <v>8.41</v>
      </c>
      <c r="AK55">
        <v>1.2846200000000001</v>
      </c>
      <c r="AM55" s="2">
        <v>34714</v>
      </c>
      <c r="AN55">
        <v>150.5</v>
      </c>
    </row>
    <row r="56" spans="1:40" hidden="1" outlineLevel="1" x14ac:dyDescent="0.2">
      <c r="A56" s="2">
        <v>32948</v>
      </c>
      <c r="B56">
        <v>17.62</v>
      </c>
      <c r="E56" s="2">
        <v>32948</v>
      </c>
      <c r="F56">
        <v>341.91</v>
      </c>
      <c r="G56">
        <f t="shared" si="2"/>
        <v>1.1358594373946262E-2</v>
      </c>
      <c r="H56" s="2">
        <v>32948</v>
      </c>
      <c r="I56">
        <v>369.79</v>
      </c>
      <c r="J56">
        <f t="shared" si="3"/>
        <v>1.137762218636329E-2</v>
      </c>
      <c r="K56">
        <f t="shared" si="0"/>
        <v>1.1041222186363289E-2</v>
      </c>
      <c r="L56">
        <v>4.4521004461991042E-3</v>
      </c>
      <c r="N56" s="2">
        <v>32948</v>
      </c>
      <c r="O56">
        <v>0.79169999999999996</v>
      </c>
      <c r="Q56" s="2">
        <v>32948</v>
      </c>
      <c r="R56">
        <v>814.29</v>
      </c>
      <c r="S56" s="8">
        <f t="shared" si="4"/>
        <v>2.702873142799489E-2</v>
      </c>
      <c r="T56" s="9">
        <f t="shared" si="5"/>
        <v>2.6692331427994889E-2</v>
      </c>
      <c r="U56" s="3">
        <f>Sheet1!$B$17+Sheet1!$B$18*'Portfolio allocation'!K56</f>
        <v>1.3154568798332491E-2</v>
      </c>
      <c r="V56" s="13">
        <f t="shared" si="8"/>
        <v>1.3537762629662399E-2</v>
      </c>
      <c r="W56" s="13"/>
      <c r="X56" s="2">
        <v>32948</v>
      </c>
      <c r="Y56">
        <v>25.938700000000001</v>
      </c>
      <c r="AA56" s="2">
        <v>32948</v>
      </c>
      <c r="AB56">
        <v>254.61</v>
      </c>
      <c r="AC56">
        <f t="shared" si="6"/>
        <v>1.5191387559808645E-2</v>
      </c>
      <c r="AD56">
        <f t="shared" si="1"/>
        <v>1.4856987559808644E-2</v>
      </c>
      <c r="AE56">
        <f>Sheet2!$B$17+Sheet2!$B$18*'Portfolio allocation'!K56</f>
        <v>9.8715234665329738E-3</v>
      </c>
      <c r="AF56">
        <f t="shared" si="7"/>
        <v>4.9854640932756704E-3</v>
      </c>
      <c r="AH56" s="2">
        <v>32948</v>
      </c>
      <c r="AI56">
        <v>8.6549999999999994</v>
      </c>
      <c r="AJ56">
        <v>8.36</v>
      </c>
      <c r="AK56">
        <v>1.2907299999999999</v>
      </c>
      <c r="AM56" s="2">
        <v>34745</v>
      </c>
      <c r="AN56">
        <v>150.9</v>
      </c>
    </row>
    <row r="57" spans="1:40" hidden="1" outlineLevel="1" x14ac:dyDescent="0.2">
      <c r="A57" s="2">
        <v>32951</v>
      </c>
      <c r="B57">
        <v>18.29</v>
      </c>
      <c r="E57" s="2">
        <v>32951</v>
      </c>
      <c r="F57">
        <v>343.53</v>
      </c>
      <c r="G57">
        <f t="shared" si="2"/>
        <v>4.7380889707815399E-3</v>
      </c>
      <c r="H57" s="2">
        <v>32951</v>
      </c>
      <c r="I57">
        <v>371.56</v>
      </c>
      <c r="J57">
        <f t="shared" si="3"/>
        <v>4.7865004461991045E-3</v>
      </c>
      <c r="K57">
        <f t="shared" si="0"/>
        <v>4.4521004461991042E-3</v>
      </c>
      <c r="L57">
        <v>-5.9870462697815463E-3</v>
      </c>
      <c r="N57" s="2">
        <v>32951</v>
      </c>
      <c r="O57">
        <v>0.80910000000000004</v>
      </c>
      <c r="Q57" s="2">
        <v>32951</v>
      </c>
      <c r="R57">
        <v>832.14</v>
      </c>
      <c r="S57" s="8">
        <f t="shared" si="4"/>
        <v>2.1920937258224971E-2</v>
      </c>
      <c r="T57" s="9">
        <f t="shared" si="5"/>
        <v>2.1586537258224972E-2</v>
      </c>
      <c r="U57" s="3">
        <f>Sheet1!$B$17+Sheet1!$B$18*'Portfolio allocation'!K57</f>
        <v>5.5953613474642484E-3</v>
      </c>
      <c r="V57" s="13">
        <f t="shared" si="8"/>
        <v>1.5991175910760724E-2</v>
      </c>
      <c r="W57" s="13"/>
      <c r="X57" s="2">
        <v>32951</v>
      </c>
      <c r="Y57">
        <v>26.028199999999998</v>
      </c>
      <c r="AA57" s="2">
        <v>32951</v>
      </c>
      <c r="AB57">
        <v>255.49</v>
      </c>
      <c r="AC57">
        <f t="shared" si="6"/>
        <v>3.4562664467223669E-3</v>
      </c>
      <c r="AD57">
        <f t="shared" si="1"/>
        <v>3.121066446722367E-3</v>
      </c>
      <c r="AE57">
        <f>Sheet2!$B$17+Sheet2!$B$18*'Portfolio allocation'!K57</f>
        <v>4.012308311479717E-3</v>
      </c>
      <c r="AF57">
        <f t="shared" si="7"/>
        <v>-8.9124186475735001E-4</v>
      </c>
      <c r="AH57" s="2">
        <v>32951</v>
      </c>
      <c r="AI57">
        <v>8.59</v>
      </c>
      <c r="AJ57">
        <v>8.3800000000000008</v>
      </c>
      <c r="AK57">
        <v>1.2984500000000001</v>
      </c>
      <c r="AM57" s="2">
        <v>34773</v>
      </c>
      <c r="AN57">
        <v>151.19999999999999</v>
      </c>
    </row>
    <row r="58" spans="1:40" hidden="1" outlineLevel="1" x14ac:dyDescent="0.2">
      <c r="A58" s="2">
        <v>32952</v>
      </c>
      <c r="B58">
        <v>19.059999999999999</v>
      </c>
      <c r="E58" s="2">
        <v>32952</v>
      </c>
      <c r="F58">
        <v>341.57</v>
      </c>
      <c r="G58">
        <f t="shared" si="2"/>
        <v>-5.7054696824149209E-3</v>
      </c>
      <c r="H58" s="2">
        <v>32952</v>
      </c>
      <c r="I58">
        <v>369.46</v>
      </c>
      <c r="J58">
        <f t="shared" si="3"/>
        <v>-5.6518462697815464E-3</v>
      </c>
      <c r="K58">
        <f t="shared" si="0"/>
        <v>-5.9870462697815463E-3</v>
      </c>
      <c r="L58">
        <v>-5.6673063173279447E-3</v>
      </c>
      <c r="N58" s="2">
        <v>32952</v>
      </c>
      <c r="O58">
        <v>0.78480000000000005</v>
      </c>
      <c r="Q58" s="2">
        <v>32952</v>
      </c>
      <c r="R58">
        <v>807.14</v>
      </c>
      <c r="S58" s="8">
        <f t="shared" si="4"/>
        <v>-3.0043021606941167E-2</v>
      </c>
      <c r="T58" s="9">
        <f t="shared" si="5"/>
        <v>-3.0378221606941168E-2</v>
      </c>
      <c r="U58" s="3">
        <f>Sheet1!$B$17+Sheet1!$B$18*'Portfolio allocation'!K58</f>
        <v>-6.3806923282690824E-3</v>
      </c>
      <c r="V58" s="13">
        <f t="shared" si="8"/>
        <v>-2.3997529278672085E-2</v>
      </c>
      <c r="W58" s="13"/>
      <c r="X58" s="2">
        <v>32952</v>
      </c>
      <c r="Y58">
        <v>25.789400000000001</v>
      </c>
      <c r="AA58" s="2">
        <v>32952</v>
      </c>
      <c r="AB58">
        <v>253.14</v>
      </c>
      <c r="AC58">
        <f t="shared" si="6"/>
        <v>-9.1980116638616938E-3</v>
      </c>
      <c r="AD58">
        <f t="shared" si="1"/>
        <v>-9.5332116638616946E-3</v>
      </c>
      <c r="AE58">
        <f>Sheet2!$B$17+Sheet2!$B$18*'Portfolio allocation'!K58</f>
        <v>-5.2704472750901817E-3</v>
      </c>
      <c r="AF58">
        <f t="shared" si="7"/>
        <v>-4.2627643887715129E-3</v>
      </c>
      <c r="AH58" s="2">
        <v>32952</v>
      </c>
      <c r="AI58">
        <v>8.5410000000000004</v>
      </c>
      <c r="AJ58">
        <v>8.3800000000000008</v>
      </c>
      <c r="AK58">
        <v>1.2896700000000001</v>
      </c>
      <c r="AM58" s="2">
        <v>34804</v>
      </c>
      <c r="AN58">
        <v>151.80000000000001</v>
      </c>
    </row>
    <row r="59" spans="1:40" hidden="1" outlineLevel="1" x14ac:dyDescent="0.2">
      <c r="A59" s="2">
        <v>32953</v>
      </c>
      <c r="B59">
        <v>20.100000000000001</v>
      </c>
      <c r="E59" s="2">
        <v>32953</v>
      </c>
      <c r="F59">
        <v>339.74</v>
      </c>
      <c r="G59">
        <f t="shared" si="2"/>
        <v>-5.3576133735397935E-3</v>
      </c>
      <c r="H59" s="2">
        <v>32953</v>
      </c>
      <c r="I59">
        <v>367.49</v>
      </c>
      <c r="J59">
        <f t="shared" si="3"/>
        <v>-5.3321063173279448E-3</v>
      </c>
      <c r="K59">
        <f t="shared" si="0"/>
        <v>-5.6673063173279447E-3</v>
      </c>
      <c r="L59">
        <v>-1.2254291665079306E-2</v>
      </c>
      <c r="N59" s="2">
        <v>32953</v>
      </c>
      <c r="O59">
        <v>0.78649999999999998</v>
      </c>
      <c r="Q59" s="2">
        <v>32953</v>
      </c>
      <c r="R59">
        <v>808.93</v>
      </c>
      <c r="S59" s="8">
        <f t="shared" si="4"/>
        <v>2.2177069653344095E-3</v>
      </c>
      <c r="T59" s="9">
        <f t="shared" si="5"/>
        <v>1.8825069653344094E-3</v>
      </c>
      <c r="U59" s="3">
        <f>Sheet1!$B$17+Sheet1!$B$18*'Portfolio allocation'!K59</f>
        <v>-6.013878551526311E-3</v>
      </c>
      <c r="V59" s="13">
        <f t="shared" si="8"/>
        <v>7.8963855168607197E-3</v>
      </c>
      <c r="W59" s="13"/>
      <c r="X59" s="2">
        <v>32953</v>
      </c>
      <c r="Y59">
        <v>25.610299999999999</v>
      </c>
      <c r="AA59" s="2">
        <v>32953</v>
      </c>
      <c r="AB59">
        <v>251.39</v>
      </c>
      <c r="AC59">
        <f t="shared" si="6"/>
        <v>-6.913170577546035E-3</v>
      </c>
      <c r="AD59">
        <f t="shared" si="1"/>
        <v>-7.2487705775460352E-3</v>
      </c>
      <c r="AE59">
        <f>Sheet2!$B$17+Sheet2!$B$18*'Portfolio allocation'!K59</f>
        <v>-4.9861263520644874E-3</v>
      </c>
      <c r="AF59">
        <f t="shared" si="7"/>
        <v>-2.2626442254815478E-3</v>
      </c>
      <c r="AH59" s="2">
        <v>32953</v>
      </c>
      <c r="AI59">
        <v>8.5739999999999998</v>
      </c>
      <c r="AJ59">
        <v>8.39</v>
      </c>
      <c r="AK59">
        <v>1.2827500000000001</v>
      </c>
      <c r="AM59" s="2">
        <v>34834</v>
      </c>
      <c r="AN59">
        <v>152.1</v>
      </c>
    </row>
    <row r="60" spans="1:40" hidden="1" outlineLevel="1" x14ac:dyDescent="0.2">
      <c r="A60" s="2">
        <v>32954</v>
      </c>
      <c r="B60">
        <v>22.74</v>
      </c>
      <c r="E60" s="2">
        <v>32954</v>
      </c>
      <c r="F60">
        <v>335.69</v>
      </c>
      <c r="G60">
        <f t="shared" si="2"/>
        <v>-1.1920880673456202E-2</v>
      </c>
      <c r="H60" s="2">
        <v>32954</v>
      </c>
      <c r="I60">
        <v>363.11</v>
      </c>
      <c r="J60">
        <f t="shared" si="3"/>
        <v>-1.1918691665079306E-2</v>
      </c>
      <c r="K60">
        <f t="shared" si="0"/>
        <v>-1.2254291665079306E-2</v>
      </c>
      <c r="L60">
        <v>4.2388174162098164E-3</v>
      </c>
      <c r="N60" s="2">
        <v>32954</v>
      </c>
      <c r="O60">
        <v>0.77259999999999995</v>
      </c>
      <c r="Q60" s="2">
        <v>32954</v>
      </c>
      <c r="R60">
        <v>794.64</v>
      </c>
      <c r="S60" s="8">
        <f t="shared" si="4"/>
        <v>-1.7665310966338166E-2</v>
      </c>
      <c r="T60" s="9">
        <f t="shared" si="5"/>
        <v>-1.8000910966338164E-2</v>
      </c>
      <c r="U60" s="3">
        <f>Sheet1!$B$17+Sheet1!$B$18*'Portfolio allocation'!K60</f>
        <v>-1.357063507887518E-2</v>
      </c>
      <c r="V60" s="13">
        <f t="shared" si="8"/>
        <v>-4.4302758874629842E-3</v>
      </c>
      <c r="W60" s="13"/>
      <c r="X60" s="2">
        <v>32954</v>
      </c>
      <c r="Y60">
        <v>25.4312</v>
      </c>
      <c r="AA60" s="2">
        <v>32954</v>
      </c>
      <c r="AB60">
        <v>249.63</v>
      </c>
      <c r="AC60">
        <f t="shared" si="6"/>
        <v>-7.001074028401999E-3</v>
      </c>
      <c r="AD60">
        <f t="shared" si="1"/>
        <v>-7.3338740284019993E-3</v>
      </c>
      <c r="AE60">
        <f>Sheet2!$B$17+Sheet2!$B$18*'Portfolio allocation'!K60</f>
        <v>-1.0843441772479961E-2</v>
      </c>
      <c r="AF60">
        <f t="shared" si="7"/>
        <v>3.5095677440779615E-3</v>
      </c>
      <c r="AH60" s="2">
        <v>32954</v>
      </c>
      <c r="AI60">
        <v>8.4979999999999993</v>
      </c>
      <c r="AJ60">
        <v>8.32</v>
      </c>
      <c r="AK60">
        <v>1.2849600000000001</v>
      </c>
      <c r="AM60" s="2">
        <v>34865</v>
      </c>
      <c r="AN60">
        <v>152.4</v>
      </c>
    </row>
    <row r="61" spans="1:40" hidden="1" outlineLevel="1" x14ac:dyDescent="0.2">
      <c r="A61" s="2">
        <v>32955</v>
      </c>
      <c r="B61">
        <v>20.46</v>
      </c>
      <c r="E61" s="2">
        <v>32955</v>
      </c>
      <c r="F61">
        <v>337.22</v>
      </c>
      <c r="G61">
        <f t="shared" si="2"/>
        <v>4.5577765200035536E-3</v>
      </c>
      <c r="H61" s="2">
        <v>32955</v>
      </c>
      <c r="I61">
        <v>364.77</v>
      </c>
      <c r="J61">
        <f t="shared" si="3"/>
        <v>4.5716174162098167E-3</v>
      </c>
      <c r="K61">
        <f t="shared" si="0"/>
        <v>4.2388174162098164E-3</v>
      </c>
      <c r="L61">
        <v>1.505173857499363E-3</v>
      </c>
      <c r="N61" s="2">
        <v>32955</v>
      </c>
      <c r="O61">
        <v>0.76570000000000005</v>
      </c>
      <c r="Q61" s="2">
        <v>32955</v>
      </c>
      <c r="R61">
        <v>787.5</v>
      </c>
      <c r="S61" s="8">
        <f t="shared" si="4"/>
        <v>-8.9852008456658972E-3</v>
      </c>
      <c r="T61" s="9">
        <f t="shared" si="5"/>
        <v>-9.3180008456658966E-3</v>
      </c>
      <c r="U61" s="3">
        <f>Sheet1!$B$17+Sheet1!$B$18*'Portfolio allocation'!K61</f>
        <v>5.3506776501497395E-3</v>
      </c>
      <c r="V61" s="13">
        <f t="shared" si="8"/>
        <v>-1.4668678495815636E-2</v>
      </c>
      <c r="W61" s="13"/>
      <c r="X61" s="2">
        <v>32955</v>
      </c>
      <c r="Y61">
        <v>25.0731</v>
      </c>
      <c r="AA61" s="2">
        <v>32955</v>
      </c>
      <c r="AB61">
        <v>246.11</v>
      </c>
      <c r="AC61">
        <f t="shared" si="6"/>
        <v>-1.4100869286543971E-2</v>
      </c>
      <c r="AD61">
        <f t="shared" si="1"/>
        <v>-1.4432469286543971E-2</v>
      </c>
      <c r="AE61">
        <f>Sheet2!$B$17+Sheet2!$B$18*'Portfolio allocation'!K61</f>
        <v>3.8226515998710203E-3</v>
      </c>
      <c r="AF61">
        <f t="shared" si="7"/>
        <v>-1.825512088641499E-2</v>
      </c>
      <c r="AH61" s="2">
        <v>32955</v>
      </c>
      <c r="AI61">
        <v>8.5399999999999991</v>
      </c>
      <c r="AJ61">
        <v>8.2899999999999991</v>
      </c>
      <c r="AK61">
        <v>1.28122</v>
      </c>
      <c r="AM61" s="2">
        <v>34895</v>
      </c>
      <c r="AN61">
        <v>152.6</v>
      </c>
    </row>
    <row r="62" spans="1:40" hidden="1" outlineLevel="1" x14ac:dyDescent="0.2">
      <c r="A62" s="2">
        <v>32958</v>
      </c>
      <c r="B62">
        <v>19.59</v>
      </c>
      <c r="E62" s="2">
        <v>32958</v>
      </c>
      <c r="F62">
        <v>337.63</v>
      </c>
      <c r="G62">
        <f t="shared" si="2"/>
        <v>1.21582349801308E-3</v>
      </c>
      <c r="H62" s="2">
        <v>32958</v>
      </c>
      <c r="I62">
        <v>365.44</v>
      </c>
      <c r="J62">
        <f t="shared" si="3"/>
        <v>1.8367738574993631E-3</v>
      </c>
      <c r="K62">
        <f t="shared" si="0"/>
        <v>1.505173857499363E-3</v>
      </c>
      <c r="L62">
        <v>1.1160994746059581E-2</v>
      </c>
      <c r="N62" s="2">
        <v>32958</v>
      </c>
      <c r="O62">
        <v>0.77439999999999998</v>
      </c>
      <c r="Q62" s="2">
        <v>32958</v>
      </c>
      <c r="R62">
        <v>796.43</v>
      </c>
      <c r="S62" s="8">
        <f t="shared" si="4"/>
        <v>1.1339682539682538E-2</v>
      </c>
      <c r="T62" s="9">
        <f t="shared" si="5"/>
        <v>1.1008082539682539E-2</v>
      </c>
      <c r="U62" s="3">
        <f>Sheet1!$B$17+Sheet1!$B$18*'Portfolio allocation'!K62</f>
        <v>2.2145724798562647E-3</v>
      </c>
      <c r="V62" s="13">
        <f t="shared" si="8"/>
        <v>8.7935100598262733E-3</v>
      </c>
      <c r="W62" s="13"/>
      <c r="X62" s="2">
        <v>32958</v>
      </c>
      <c r="Y62">
        <v>24.864100000000001</v>
      </c>
      <c r="AA62" s="2">
        <v>32958</v>
      </c>
      <c r="AB62">
        <v>244.06</v>
      </c>
      <c r="AC62">
        <f t="shared" si="6"/>
        <v>-8.3296087115517503E-3</v>
      </c>
      <c r="AD62">
        <f t="shared" si="1"/>
        <v>-8.661608711551751E-3</v>
      </c>
      <c r="AE62">
        <f>Sheet2!$B$17+Sheet2!$B$18*'Portfolio allocation'!K62</f>
        <v>1.3918260059109216E-3</v>
      </c>
      <c r="AF62">
        <f t="shared" si="7"/>
        <v>-1.0053434717462673E-2</v>
      </c>
      <c r="AH62" s="2">
        <v>32958</v>
      </c>
      <c r="AI62">
        <v>8.5169999999999995</v>
      </c>
      <c r="AJ62">
        <v>8.3000000000000007</v>
      </c>
      <c r="AK62">
        <v>1.27888</v>
      </c>
      <c r="AM62" s="2">
        <v>34926</v>
      </c>
      <c r="AN62">
        <v>152.9</v>
      </c>
    </row>
    <row r="63" spans="1:40" hidden="1" outlineLevel="1" x14ac:dyDescent="0.2">
      <c r="A63" s="2">
        <v>32959</v>
      </c>
      <c r="B63">
        <v>21.01</v>
      </c>
      <c r="E63" s="2">
        <v>32959</v>
      </c>
      <c r="F63">
        <v>341.5</v>
      </c>
      <c r="G63">
        <f t="shared" si="2"/>
        <v>1.146225157717029E-2</v>
      </c>
      <c r="H63" s="2">
        <v>32959</v>
      </c>
      <c r="I63">
        <v>369.64</v>
      </c>
      <c r="J63">
        <f t="shared" si="3"/>
        <v>1.1492994746059582E-2</v>
      </c>
      <c r="K63">
        <f t="shared" si="0"/>
        <v>1.1160994746059581E-2</v>
      </c>
      <c r="L63">
        <v>1.153934206254815E-3</v>
      </c>
      <c r="N63" s="2">
        <v>32959</v>
      </c>
      <c r="O63">
        <v>0.78129999999999999</v>
      </c>
      <c r="Q63" s="2">
        <v>32959</v>
      </c>
      <c r="R63">
        <v>803.57</v>
      </c>
      <c r="S63" s="8">
        <f t="shared" si="4"/>
        <v>8.9650063407960001E-3</v>
      </c>
      <c r="T63" s="9">
        <f t="shared" si="5"/>
        <v>8.6330063407959994E-3</v>
      </c>
      <c r="U63" s="3">
        <f>Sheet1!$B$17+Sheet1!$B$18*'Portfolio allocation'!K63</f>
        <v>1.3291974914256403E-2</v>
      </c>
      <c r="V63" s="13">
        <f t="shared" si="8"/>
        <v>-4.6589685734604036E-3</v>
      </c>
      <c r="W63" s="13"/>
      <c r="X63" s="2">
        <v>32959</v>
      </c>
      <c r="Y63">
        <v>24.953700000000001</v>
      </c>
      <c r="AA63" s="2">
        <v>32959</v>
      </c>
      <c r="AB63">
        <v>244.94</v>
      </c>
      <c r="AC63">
        <f t="shared" si="6"/>
        <v>3.6056707367040364E-3</v>
      </c>
      <c r="AD63">
        <f t="shared" si="1"/>
        <v>3.2716707367040363E-3</v>
      </c>
      <c r="AE63">
        <f>Sheet2!$B$17+Sheet2!$B$18*'Portfolio allocation'!K63</f>
        <v>9.9780282822892769E-3</v>
      </c>
      <c r="AF63">
        <f t="shared" si="7"/>
        <v>-6.7063575455852406E-3</v>
      </c>
      <c r="AH63" s="2">
        <v>32959</v>
      </c>
      <c r="AI63">
        <v>8.5210000000000008</v>
      </c>
      <c r="AJ63">
        <v>8.35</v>
      </c>
      <c r="AK63">
        <v>1.28315</v>
      </c>
      <c r="AM63" s="2">
        <v>34957</v>
      </c>
      <c r="AN63">
        <v>153.1</v>
      </c>
    </row>
    <row r="64" spans="1:40" hidden="1" outlineLevel="1" x14ac:dyDescent="0.2">
      <c r="A64" s="2">
        <v>32960</v>
      </c>
      <c r="B64">
        <v>19.77</v>
      </c>
      <c r="E64" s="2">
        <v>32960</v>
      </c>
      <c r="F64">
        <v>342</v>
      </c>
      <c r="G64">
        <f t="shared" si="2"/>
        <v>1.4641288433381305E-3</v>
      </c>
      <c r="H64" s="2">
        <v>32960</v>
      </c>
      <c r="I64">
        <v>370.19</v>
      </c>
      <c r="J64">
        <f t="shared" si="3"/>
        <v>1.4879342062548151E-3</v>
      </c>
      <c r="K64">
        <f t="shared" si="0"/>
        <v>1.153934206254815E-3</v>
      </c>
      <c r="L64">
        <v>-3.8719233582755418E-3</v>
      </c>
      <c r="N64" s="2">
        <v>32960</v>
      </c>
      <c r="O64">
        <v>0.77090000000000003</v>
      </c>
      <c r="Q64" s="2">
        <v>32960</v>
      </c>
      <c r="R64">
        <v>792.86</v>
      </c>
      <c r="S64" s="8">
        <f t="shared" si="4"/>
        <v>-1.3328023694264335E-2</v>
      </c>
      <c r="T64" s="9">
        <f t="shared" si="5"/>
        <v>-1.3662023694264334E-2</v>
      </c>
      <c r="U64" s="3">
        <f>Sheet1!$B$17+Sheet1!$B$18*'Portfolio allocation'!K64</f>
        <v>1.811621450351991E-3</v>
      </c>
      <c r="V64" s="13">
        <f t="shared" si="8"/>
        <v>-1.5473645144616325E-2</v>
      </c>
      <c r="W64" s="13"/>
      <c r="X64" s="2">
        <v>32960</v>
      </c>
      <c r="Y64">
        <v>25.282</v>
      </c>
      <c r="AA64" s="2">
        <v>32960</v>
      </c>
      <c r="AB64">
        <v>248.16</v>
      </c>
      <c r="AC64">
        <f t="shared" si="6"/>
        <v>1.3146076590185407E-2</v>
      </c>
      <c r="AD64">
        <f t="shared" si="1"/>
        <v>1.2812876590185407E-2</v>
      </c>
      <c r="AE64">
        <f>Sheet2!$B$17+Sheet2!$B$18*'Portfolio allocation'!K64</f>
        <v>1.0794947470903196E-3</v>
      </c>
      <c r="AF64">
        <f t="shared" si="7"/>
        <v>1.1733381843095088E-2</v>
      </c>
      <c r="AH64" s="2">
        <v>32960</v>
      </c>
      <c r="AI64">
        <v>8.5069999999999997</v>
      </c>
      <c r="AJ64">
        <v>8.33</v>
      </c>
      <c r="AK64">
        <v>1.28454</v>
      </c>
      <c r="AM64" s="2">
        <v>34987</v>
      </c>
      <c r="AN64">
        <v>153.5</v>
      </c>
    </row>
    <row r="65" spans="1:40" hidden="1" outlineLevel="1" x14ac:dyDescent="0.2">
      <c r="A65" s="2">
        <v>32961</v>
      </c>
      <c r="B65">
        <v>18.46</v>
      </c>
      <c r="E65" s="2">
        <v>32961</v>
      </c>
      <c r="F65">
        <v>340.79</v>
      </c>
      <c r="G65">
        <f t="shared" si="2"/>
        <v>-3.5380116959063956E-3</v>
      </c>
      <c r="H65" s="2">
        <v>32961</v>
      </c>
      <c r="I65">
        <v>368.88</v>
      </c>
      <c r="J65">
        <f t="shared" si="3"/>
        <v>-3.5387233582755417E-3</v>
      </c>
      <c r="K65">
        <f t="shared" si="0"/>
        <v>-3.8719233582755418E-3</v>
      </c>
      <c r="L65">
        <v>-2.7199996530036671E-3</v>
      </c>
      <c r="N65" s="2">
        <v>32961</v>
      </c>
      <c r="O65">
        <v>0.76739999999999997</v>
      </c>
      <c r="Q65" s="2">
        <v>32961</v>
      </c>
      <c r="R65">
        <v>789.29</v>
      </c>
      <c r="S65" s="8">
        <f t="shared" si="4"/>
        <v>-4.5026864768055175E-3</v>
      </c>
      <c r="T65" s="9">
        <f t="shared" si="5"/>
        <v>-4.8358864768055171E-3</v>
      </c>
      <c r="U65" s="3">
        <f>Sheet1!$B$17+Sheet1!$B$18*'Portfolio allocation'!K65</f>
        <v>-3.9541697198463219E-3</v>
      </c>
      <c r="V65" s="13">
        <f t="shared" si="8"/>
        <v>-8.8171675695919525E-4</v>
      </c>
      <c r="W65" s="13"/>
      <c r="X65" s="2">
        <v>32961</v>
      </c>
      <c r="Y65">
        <v>25.311800000000002</v>
      </c>
      <c r="AA65" s="2">
        <v>32961</v>
      </c>
      <c r="AB65">
        <v>248.46</v>
      </c>
      <c r="AC65">
        <f t="shared" si="6"/>
        <v>1.2088974854933543E-3</v>
      </c>
      <c r="AD65">
        <f t="shared" si="1"/>
        <v>8.744974854933543E-4</v>
      </c>
      <c r="AE65">
        <f>Sheet2!$B$17+Sheet2!$B$18*'Portfolio allocation'!K65</f>
        <v>-3.3896260205131569E-3</v>
      </c>
      <c r="AF65">
        <f t="shared" si="7"/>
        <v>4.2641235060065109E-3</v>
      </c>
      <c r="AH65" s="2">
        <v>32961</v>
      </c>
      <c r="AI65">
        <v>8.6210000000000004</v>
      </c>
      <c r="AJ65">
        <v>8.36</v>
      </c>
      <c r="AK65">
        <v>1.2909299999999999</v>
      </c>
      <c r="AM65" s="2">
        <v>35018</v>
      </c>
      <c r="AN65">
        <v>153.69999999999999</v>
      </c>
    </row>
    <row r="66" spans="1:40" hidden="1" outlineLevel="1" x14ac:dyDescent="0.2">
      <c r="A66" s="2">
        <v>32962</v>
      </c>
      <c r="B66">
        <v>19.73</v>
      </c>
      <c r="E66" s="2">
        <v>32962</v>
      </c>
      <c r="F66">
        <v>339.94</v>
      </c>
      <c r="G66">
        <f t="shared" si="2"/>
        <v>-2.4942046421551067E-3</v>
      </c>
      <c r="H66" s="2">
        <v>32962</v>
      </c>
      <c r="I66">
        <v>368</v>
      </c>
      <c r="J66">
        <f t="shared" si="3"/>
        <v>-2.3855996530036672E-3</v>
      </c>
      <c r="K66">
        <f t="shared" si="0"/>
        <v>-2.7199996530036671E-3</v>
      </c>
      <c r="L66">
        <v>-3.812260869565153E-3</v>
      </c>
      <c r="N66" s="2">
        <v>32962</v>
      </c>
      <c r="O66">
        <v>0.76919999999999999</v>
      </c>
      <c r="Q66" s="2">
        <v>32962</v>
      </c>
      <c r="R66">
        <v>791.07</v>
      </c>
      <c r="S66" s="8">
        <f t="shared" si="4"/>
        <v>2.2551913745265662E-3</v>
      </c>
      <c r="T66" s="9">
        <f t="shared" si="5"/>
        <v>1.9207913745265663E-3</v>
      </c>
      <c r="U66" s="3">
        <f>Sheet1!$B$17+Sheet1!$B$18*'Portfolio allocation'!K66</f>
        <v>-2.6326536515294627E-3</v>
      </c>
      <c r="V66" s="13">
        <f t="shared" si="8"/>
        <v>4.5534450260560286E-3</v>
      </c>
      <c r="W66" s="13"/>
      <c r="X66" s="2">
        <v>32962</v>
      </c>
      <c r="Y66">
        <v>25.341699999999999</v>
      </c>
      <c r="AA66" s="2">
        <v>32962</v>
      </c>
      <c r="AB66">
        <v>248.75</v>
      </c>
      <c r="AC66">
        <f t="shared" si="6"/>
        <v>1.1671898897207544E-3</v>
      </c>
      <c r="AD66">
        <f t="shared" si="1"/>
        <v>8.3318988972075445E-4</v>
      </c>
      <c r="AE66">
        <f>Sheet2!$B$17+Sheet2!$B$18*'Portfolio allocation'!K66</f>
        <v>-2.3653060735537475E-3</v>
      </c>
      <c r="AF66">
        <f t="shared" si="7"/>
        <v>3.1984959632745018E-3</v>
      </c>
      <c r="AH66" s="2">
        <v>32962</v>
      </c>
      <c r="AI66">
        <v>8.65</v>
      </c>
      <c r="AJ66">
        <v>8.35</v>
      </c>
      <c r="AK66">
        <v>1.2981400000000001</v>
      </c>
      <c r="AM66" s="2">
        <v>35048</v>
      </c>
      <c r="AN66">
        <v>153.9</v>
      </c>
    </row>
    <row r="67" spans="1:40" hidden="1" outlineLevel="1" x14ac:dyDescent="0.2">
      <c r="A67" s="2">
        <v>32965</v>
      </c>
      <c r="B67">
        <v>22.84</v>
      </c>
      <c r="E67" s="2">
        <v>32965</v>
      </c>
      <c r="F67">
        <v>338.7</v>
      </c>
      <c r="G67">
        <f t="shared" si="2"/>
        <v>-3.6477025357416482E-3</v>
      </c>
      <c r="H67" s="2">
        <v>32965</v>
      </c>
      <c r="I67">
        <v>366.72</v>
      </c>
      <c r="J67">
        <f t="shared" si="3"/>
        <v>-3.4782608695651529E-3</v>
      </c>
      <c r="K67">
        <f t="shared" si="0"/>
        <v>-3.812260869565153E-3</v>
      </c>
      <c r="L67">
        <v>1.4418799650959758E-2</v>
      </c>
      <c r="N67" s="2">
        <v>32965</v>
      </c>
      <c r="O67">
        <v>0.77439999999999998</v>
      </c>
      <c r="Q67" s="2">
        <v>32965</v>
      </c>
      <c r="R67">
        <v>796.43</v>
      </c>
      <c r="S67" s="8">
        <f t="shared" si="4"/>
        <v>6.7756330034003387E-3</v>
      </c>
      <c r="T67" s="9">
        <f t="shared" si="5"/>
        <v>6.4416330034003386E-3</v>
      </c>
      <c r="U67" s="3">
        <f>Sheet1!$B$17+Sheet1!$B$18*'Portfolio allocation'!K67</f>
        <v>-3.8857234007492222E-3</v>
      </c>
      <c r="V67" s="13">
        <f t="shared" si="8"/>
        <v>1.032735640414956E-2</v>
      </c>
      <c r="W67" s="13"/>
      <c r="X67" s="2">
        <v>32965</v>
      </c>
      <c r="Y67">
        <v>25.282</v>
      </c>
      <c r="AA67" s="2">
        <v>32965</v>
      </c>
      <c r="AB67">
        <v>248.16</v>
      </c>
      <c r="AC67">
        <f t="shared" si="6"/>
        <v>-2.3718592964824259E-3</v>
      </c>
      <c r="AD67">
        <f t="shared" si="1"/>
        <v>-2.7054592964824258E-3</v>
      </c>
      <c r="AE67">
        <f>Sheet2!$B$17+Sheet2!$B$18*'Portfolio allocation'!K67</f>
        <v>-3.3365726134241274E-3</v>
      </c>
      <c r="AF67">
        <f t="shared" si="7"/>
        <v>6.311133169417016E-4</v>
      </c>
      <c r="AH67" s="2">
        <v>32965</v>
      </c>
      <c r="AI67">
        <v>8.65</v>
      </c>
      <c r="AJ67">
        <v>8.34</v>
      </c>
      <c r="AK67">
        <v>1.2873699999999999</v>
      </c>
      <c r="AM67" s="2">
        <v>35079</v>
      </c>
      <c r="AN67">
        <v>154.69999999999999</v>
      </c>
    </row>
    <row r="68" spans="1:40" hidden="1" outlineLevel="1" x14ac:dyDescent="0.2">
      <c r="A68" s="2">
        <v>32966</v>
      </c>
      <c r="B68">
        <v>20.440000000000001</v>
      </c>
      <c r="E68" s="2">
        <v>32966</v>
      </c>
      <c r="F68">
        <v>343.64</v>
      </c>
      <c r="G68">
        <f t="shared" si="2"/>
        <v>1.4585178624151096E-2</v>
      </c>
      <c r="H68" s="2">
        <v>32966</v>
      </c>
      <c r="I68">
        <v>372.13</v>
      </c>
      <c r="J68">
        <f t="shared" si="3"/>
        <v>1.4752399650959758E-2</v>
      </c>
      <c r="K68">
        <f t="shared" ref="K68:K131" si="9">J68-(AJ67/25000)</f>
        <v>1.4418799650959758E-2</v>
      </c>
      <c r="L68">
        <v>-7.3196056861850383E-3</v>
      </c>
      <c r="N68" s="2">
        <v>32966</v>
      </c>
      <c r="O68">
        <v>0.80559999999999998</v>
      </c>
      <c r="Q68" s="2">
        <v>32966</v>
      </c>
      <c r="R68">
        <v>828.57</v>
      </c>
      <c r="S68" s="8">
        <f t="shared" si="4"/>
        <v>4.0355084564870802E-2</v>
      </c>
      <c r="T68" s="9">
        <f t="shared" ref="T68:T131" si="10">S68-(AJ67/100/250)</f>
        <v>4.0021484564870799E-2</v>
      </c>
      <c r="U68" s="3">
        <f>Sheet1!$B$17+Sheet1!$B$18*'Portfolio allocation'!K68</f>
        <v>1.7029411264913797E-2</v>
      </c>
      <c r="V68" s="13">
        <f t="shared" si="8"/>
        <v>2.2992073299957002E-2</v>
      </c>
      <c r="W68" s="13"/>
      <c r="X68" s="2">
        <v>32966</v>
      </c>
      <c r="Y68">
        <v>25.461099999999998</v>
      </c>
      <c r="AA68" s="2">
        <v>32966</v>
      </c>
      <c r="AB68">
        <v>249.92</v>
      </c>
      <c r="AC68">
        <f t="shared" si="6"/>
        <v>7.0921985815601829E-3</v>
      </c>
      <c r="AD68">
        <f t="shared" ref="AD68:AD131" si="11">AC68-AJ68/25000</f>
        <v>6.7593985815601826E-3</v>
      </c>
      <c r="AE68">
        <f>Sheet2!$B$17+Sheet2!$B$18*'Portfolio allocation'!K68</f>
        <v>1.2874951517846662E-2</v>
      </c>
      <c r="AF68">
        <f t="shared" si="7"/>
        <v>-6.1155529362864796E-3</v>
      </c>
      <c r="AH68" s="2">
        <v>32966</v>
      </c>
      <c r="AI68">
        <v>8.641</v>
      </c>
      <c r="AJ68">
        <v>8.32</v>
      </c>
      <c r="AK68">
        <v>1.2912399999999999</v>
      </c>
      <c r="AM68" s="2">
        <v>35110</v>
      </c>
      <c r="AN68">
        <v>155</v>
      </c>
    </row>
    <row r="69" spans="1:40" hidden="1" outlineLevel="1" x14ac:dyDescent="0.2">
      <c r="A69" s="2">
        <v>32967</v>
      </c>
      <c r="B69">
        <v>22.03</v>
      </c>
      <c r="E69" s="2">
        <v>32967</v>
      </c>
      <c r="F69">
        <v>341.09</v>
      </c>
      <c r="G69">
        <f t="shared" ref="G69:G132" si="12">(F69/F68)-1</f>
        <v>-7.4205563962286281E-3</v>
      </c>
      <c r="H69" s="2">
        <v>32967</v>
      </c>
      <c r="I69">
        <v>369.53</v>
      </c>
      <c r="J69">
        <f t="shared" ref="J69:J132" si="13">(I69/I68)-1</f>
        <v>-6.9868056861850381E-3</v>
      </c>
      <c r="K69">
        <f t="shared" si="9"/>
        <v>-7.3196056861850383E-3</v>
      </c>
      <c r="L69">
        <v>-1.3591332882309315E-3</v>
      </c>
      <c r="N69" s="2">
        <v>32967</v>
      </c>
      <c r="O69">
        <v>0.81259999999999999</v>
      </c>
      <c r="Q69" s="2">
        <v>32967</v>
      </c>
      <c r="R69">
        <v>835.71</v>
      </c>
      <c r="S69" s="8">
        <f t="shared" ref="S69:S132" si="14">R69/R68-1</f>
        <v>8.6172562366486627E-3</v>
      </c>
      <c r="T69" s="9">
        <f t="shared" si="10"/>
        <v>8.2844562366486633E-3</v>
      </c>
      <c r="U69" s="3">
        <f>Sheet1!$B$17+Sheet1!$B$18*'Portfolio allocation'!K69</f>
        <v>-7.9094382623138403E-3</v>
      </c>
      <c r="V69" s="13">
        <f t="shared" ref="V69:V132" si="15">T69-U69</f>
        <v>1.6193894498962504E-2</v>
      </c>
      <c r="W69" s="13"/>
      <c r="X69" s="2">
        <v>32967</v>
      </c>
      <c r="Y69">
        <v>25.4312</v>
      </c>
      <c r="AA69" s="2">
        <v>32967</v>
      </c>
      <c r="AB69">
        <v>249.63</v>
      </c>
      <c r="AC69">
        <f t="shared" ref="AC69:AC132" si="16">AB69/AB68-1</f>
        <v>-1.1603713188219622E-3</v>
      </c>
      <c r="AD69">
        <f t="shared" si="11"/>
        <v>-1.4911713188219622E-3</v>
      </c>
      <c r="AE69">
        <f>Sheet2!$B$17+Sheet2!$B$18*'Portfolio allocation'!K69</f>
        <v>-6.4553931048216126E-3</v>
      </c>
      <c r="AF69">
        <f t="shared" ref="AF69:AF132" si="17">AD69-AE69</f>
        <v>4.9642217859996503E-3</v>
      </c>
      <c r="AH69" s="2">
        <v>32967</v>
      </c>
      <c r="AI69">
        <v>8.5500000000000007</v>
      </c>
      <c r="AJ69">
        <v>8.27</v>
      </c>
      <c r="AK69">
        <v>1.2910699999999999</v>
      </c>
      <c r="AM69" s="2">
        <v>35139</v>
      </c>
      <c r="AN69">
        <v>155.5</v>
      </c>
    </row>
    <row r="70" spans="1:40" hidden="1" outlineLevel="1" x14ac:dyDescent="0.2">
      <c r="A70" s="2">
        <v>32968</v>
      </c>
      <c r="B70">
        <v>21.21</v>
      </c>
      <c r="E70" s="2">
        <v>32968</v>
      </c>
      <c r="F70">
        <v>340.73</v>
      </c>
      <c r="G70">
        <f t="shared" si="12"/>
        <v>-1.0554399132192138E-3</v>
      </c>
      <c r="H70" s="2">
        <v>32968</v>
      </c>
      <c r="I70">
        <v>369.15</v>
      </c>
      <c r="J70">
        <f t="shared" si="13"/>
        <v>-1.0283332882309315E-3</v>
      </c>
      <c r="K70">
        <f t="shared" si="9"/>
        <v>-1.3591332882309315E-3</v>
      </c>
      <c r="L70">
        <v>-2.1461803602870438E-3</v>
      </c>
      <c r="N70" s="2">
        <v>32968</v>
      </c>
      <c r="O70">
        <v>0.79520000000000002</v>
      </c>
      <c r="Q70" s="2">
        <v>32968</v>
      </c>
      <c r="R70">
        <v>817.86</v>
      </c>
      <c r="S70" s="8">
        <f t="shared" si="14"/>
        <v>-2.1359083892737885E-2</v>
      </c>
      <c r="T70" s="9">
        <f t="shared" si="10"/>
        <v>-2.1689883892737884E-2</v>
      </c>
      <c r="U70" s="3">
        <f>Sheet1!$B$17+Sheet1!$B$18*'Portfolio allocation'!K70</f>
        <v>-1.071433268922036E-3</v>
      </c>
      <c r="V70" s="13">
        <f t="shared" si="15"/>
        <v>-2.0618450623815846E-2</v>
      </c>
      <c r="W70" s="13"/>
      <c r="X70" s="2">
        <v>32968</v>
      </c>
      <c r="Y70">
        <v>25.341699999999999</v>
      </c>
      <c r="AA70" s="2">
        <v>32968</v>
      </c>
      <c r="AB70">
        <v>248.75</v>
      </c>
      <c r="AC70">
        <f t="shared" si="16"/>
        <v>-3.5252173216360205E-3</v>
      </c>
      <c r="AD70">
        <f t="shared" si="11"/>
        <v>-3.8564173216360203E-3</v>
      </c>
      <c r="AE70">
        <f>Sheet2!$B$17+Sheet2!$B$18*'Portfolio allocation'!K70</f>
        <v>-1.1551889831568165E-3</v>
      </c>
      <c r="AF70">
        <f t="shared" si="17"/>
        <v>-2.7012283384792038E-3</v>
      </c>
      <c r="AH70" s="2">
        <v>32968</v>
      </c>
      <c r="AI70">
        <v>8.5640000000000001</v>
      </c>
      <c r="AJ70">
        <v>8.2799999999999994</v>
      </c>
      <c r="AK70">
        <v>1.29108</v>
      </c>
      <c r="AM70" s="2">
        <v>35170</v>
      </c>
      <c r="AN70">
        <v>156.1</v>
      </c>
    </row>
    <row r="71" spans="1:40" hidden="1" outlineLevel="1" x14ac:dyDescent="0.2">
      <c r="A71" s="2">
        <v>32969</v>
      </c>
      <c r="B71">
        <v>21.76</v>
      </c>
      <c r="E71" s="2">
        <v>32969</v>
      </c>
      <c r="F71">
        <v>340.08</v>
      </c>
      <c r="G71">
        <f t="shared" si="12"/>
        <v>-1.9076688286914223E-3</v>
      </c>
      <c r="H71" s="2">
        <v>32969</v>
      </c>
      <c r="I71">
        <v>368.48</v>
      </c>
      <c r="J71">
        <f t="shared" si="13"/>
        <v>-1.814980360287044E-3</v>
      </c>
      <c r="K71">
        <f t="shared" si="9"/>
        <v>-2.1461803602870438E-3</v>
      </c>
      <c r="L71">
        <v>3.4961306122449163E-3</v>
      </c>
      <c r="N71" s="2">
        <v>32969</v>
      </c>
      <c r="O71">
        <v>0.79349999999999998</v>
      </c>
      <c r="Q71" s="2">
        <v>32969</v>
      </c>
      <c r="R71">
        <v>816.07</v>
      </c>
      <c r="S71" s="8">
        <f t="shared" si="14"/>
        <v>-2.1886386423103366E-3</v>
      </c>
      <c r="T71" s="9">
        <f t="shared" si="10"/>
        <v>-2.5198386423103364E-3</v>
      </c>
      <c r="U71" s="3">
        <f>Sheet1!$B$17+Sheet1!$B$18*'Portfolio allocation'!K71</f>
        <v>-1.9743536164101602E-3</v>
      </c>
      <c r="V71" s="13">
        <f t="shared" si="15"/>
        <v>-5.4548502590017617E-4</v>
      </c>
      <c r="W71" s="13"/>
      <c r="X71" s="2">
        <v>32969</v>
      </c>
      <c r="Y71">
        <v>25.282</v>
      </c>
      <c r="AA71" s="2">
        <v>32969</v>
      </c>
      <c r="AB71">
        <v>248.16</v>
      </c>
      <c r="AC71">
        <f t="shared" si="16"/>
        <v>-2.3718592964824259E-3</v>
      </c>
      <c r="AD71">
        <f t="shared" si="11"/>
        <v>-2.7022592964824257E-3</v>
      </c>
      <c r="AE71">
        <f>Sheet2!$B$17+Sheet2!$B$18*'Portfolio allocation'!K71</f>
        <v>-1.8550513190159442E-3</v>
      </c>
      <c r="AF71">
        <f t="shared" si="17"/>
        <v>-8.4720797746648145E-4</v>
      </c>
      <c r="AH71" s="2">
        <v>32969</v>
      </c>
      <c r="AI71">
        <v>8.56</v>
      </c>
      <c r="AJ71">
        <v>8.26</v>
      </c>
      <c r="AK71">
        <v>1.29515</v>
      </c>
      <c r="AM71" s="2">
        <v>35200</v>
      </c>
      <c r="AN71">
        <v>156.4</v>
      </c>
    </row>
    <row r="72" spans="1:40" hidden="1" outlineLevel="1" x14ac:dyDescent="0.2">
      <c r="A72" s="2">
        <v>32972</v>
      </c>
      <c r="B72">
        <v>22.3</v>
      </c>
      <c r="E72" s="2">
        <v>32972</v>
      </c>
      <c r="F72">
        <v>341.37</v>
      </c>
      <c r="G72">
        <f t="shared" si="12"/>
        <v>3.7932251235004433E-3</v>
      </c>
      <c r="H72" s="2">
        <v>32972</v>
      </c>
      <c r="I72">
        <v>369.89</v>
      </c>
      <c r="J72">
        <f t="shared" si="13"/>
        <v>3.8265306122449161E-3</v>
      </c>
      <c r="K72">
        <f t="shared" si="9"/>
        <v>3.4961306122449163E-3</v>
      </c>
      <c r="L72">
        <v>1.7230649003758688E-3</v>
      </c>
      <c r="N72" s="2">
        <v>32972</v>
      </c>
      <c r="O72">
        <v>0.79520000000000002</v>
      </c>
      <c r="Q72" s="2">
        <v>32972</v>
      </c>
      <c r="R72">
        <v>817.86</v>
      </c>
      <c r="S72" s="8">
        <f t="shared" si="14"/>
        <v>2.193439288296295E-3</v>
      </c>
      <c r="T72" s="9">
        <f t="shared" si="10"/>
        <v>1.863039288296295E-3</v>
      </c>
      <c r="U72" s="3">
        <f>Sheet1!$B$17+Sheet1!$B$18*'Portfolio allocation'!K72</f>
        <v>4.4986485264545528E-3</v>
      </c>
      <c r="V72" s="13">
        <f t="shared" si="15"/>
        <v>-2.6356092381582576E-3</v>
      </c>
      <c r="W72" s="13"/>
      <c r="X72" s="2">
        <v>32972</v>
      </c>
      <c r="Y72">
        <v>25.192399999999999</v>
      </c>
      <c r="AA72" s="2">
        <v>32972</v>
      </c>
      <c r="AB72">
        <v>247.28</v>
      </c>
      <c r="AC72">
        <f t="shared" si="16"/>
        <v>-3.5460992907800915E-3</v>
      </c>
      <c r="AD72">
        <f t="shared" si="11"/>
        <v>-3.8776992907800915E-3</v>
      </c>
      <c r="AE72">
        <f>Sheet2!$B$17+Sheet2!$B$18*'Portfolio allocation'!K72</f>
        <v>3.1622355461313942E-3</v>
      </c>
      <c r="AF72">
        <f t="shared" si="17"/>
        <v>-7.0399348369114857E-3</v>
      </c>
      <c r="AH72" s="2">
        <v>32972</v>
      </c>
      <c r="AI72">
        <v>8.5969999999999995</v>
      </c>
      <c r="AJ72">
        <v>8.2899999999999991</v>
      </c>
      <c r="AK72">
        <v>1.29871</v>
      </c>
      <c r="AM72" s="2">
        <v>35231</v>
      </c>
      <c r="AN72">
        <v>156.69999999999999</v>
      </c>
    </row>
    <row r="73" spans="1:40" hidden="1" outlineLevel="1" x14ac:dyDescent="0.2">
      <c r="A73" s="2">
        <v>32973</v>
      </c>
      <c r="B73">
        <v>21.69</v>
      </c>
      <c r="E73" s="2">
        <v>32973</v>
      </c>
      <c r="F73">
        <v>342.07</v>
      </c>
      <c r="G73">
        <f t="shared" si="12"/>
        <v>2.0505609748953102E-3</v>
      </c>
      <c r="H73" s="2">
        <v>32973</v>
      </c>
      <c r="I73">
        <v>370.65</v>
      </c>
      <c r="J73">
        <f t="shared" si="13"/>
        <v>2.0546649003758688E-3</v>
      </c>
      <c r="K73">
        <f t="shared" si="9"/>
        <v>1.7230649003758688E-3</v>
      </c>
      <c r="L73">
        <v>-7.63274086064926E-4</v>
      </c>
      <c r="N73" s="2">
        <v>32973</v>
      </c>
      <c r="O73">
        <v>0.81950000000000001</v>
      </c>
      <c r="Q73" s="2">
        <v>32973</v>
      </c>
      <c r="R73">
        <v>842.86</v>
      </c>
      <c r="S73" s="8">
        <f t="shared" si="14"/>
        <v>3.0567578803218254E-2</v>
      </c>
      <c r="T73" s="9">
        <f t="shared" si="10"/>
        <v>3.0235978803218252E-2</v>
      </c>
      <c r="U73" s="3">
        <f>Sheet1!$B$17+Sheet1!$B$18*'Portfolio allocation'!K73</f>
        <v>2.4645426063375662E-3</v>
      </c>
      <c r="V73" s="13">
        <f t="shared" si="15"/>
        <v>2.7771436196880685E-2</v>
      </c>
      <c r="W73" s="13"/>
      <c r="X73" s="2">
        <v>32973</v>
      </c>
      <c r="Y73">
        <v>25.282</v>
      </c>
      <c r="AA73" s="2">
        <v>32973</v>
      </c>
      <c r="AB73">
        <v>248.16</v>
      </c>
      <c r="AC73">
        <f t="shared" si="16"/>
        <v>3.5587188612098419E-3</v>
      </c>
      <c r="AD73">
        <f t="shared" si="11"/>
        <v>3.2271188612098419E-3</v>
      </c>
      <c r="AE73">
        <f>Sheet2!$B$17+Sheet2!$B$18*'Portfolio allocation'!K73</f>
        <v>1.5855802801399738E-3</v>
      </c>
      <c r="AF73">
        <f t="shared" si="17"/>
        <v>1.6415385810698681E-3</v>
      </c>
      <c r="AH73" s="2">
        <v>32973</v>
      </c>
      <c r="AI73">
        <v>8.6069999999999993</v>
      </c>
      <c r="AJ73">
        <v>8.2899999999999991</v>
      </c>
      <c r="AK73">
        <v>1.29911</v>
      </c>
      <c r="AM73" s="2">
        <v>35261</v>
      </c>
      <c r="AN73">
        <v>157</v>
      </c>
    </row>
    <row r="74" spans="1:40" hidden="1" outlineLevel="1" x14ac:dyDescent="0.2">
      <c r="A74" s="2">
        <v>32974</v>
      </c>
      <c r="B74">
        <v>17.73</v>
      </c>
      <c r="E74" s="2">
        <v>32974</v>
      </c>
      <c r="F74">
        <v>341.92</v>
      </c>
      <c r="G74">
        <f t="shared" si="12"/>
        <v>-4.3850673838685683E-4</v>
      </c>
      <c r="H74" s="2">
        <v>32974</v>
      </c>
      <c r="I74">
        <v>370.49</v>
      </c>
      <c r="J74">
        <f t="shared" si="13"/>
        <v>-4.3167408606492597E-4</v>
      </c>
      <c r="K74">
        <f t="shared" si="9"/>
        <v>-7.63274086064926E-4</v>
      </c>
      <c r="L74">
        <v>6.8214896812328375E-3</v>
      </c>
      <c r="N74" s="2">
        <v>32974</v>
      </c>
      <c r="O74">
        <v>0.84040000000000004</v>
      </c>
      <c r="Q74" s="2">
        <v>32974</v>
      </c>
      <c r="R74">
        <v>864.29</v>
      </c>
      <c r="S74" s="8">
        <f t="shared" si="14"/>
        <v>2.5425337541228554E-2</v>
      </c>
      <c r="T74" s="9">
        <f t="shared" si="10"/>
        <v>2.5093737541228553E-2</v>
      </c>
      <c r="U74" s="3">
        <f>Sheet1!$B$17+Sheet1!$B$18*'Portfolio allocation'!K74</f>
        <v>-3.8784849111681658E-4</v>
      </c>
      <c r="V74" s="13">
        <f t="shared" si="15"/>
        <v>2.548158603234537E-2</v>
      </c>
      <c r="W74" s="13"/>
      <c r="X74" s="2">
        <v>32974</v>
      </c>
      <c r="Y74">
        <v>25.401399999999999</v>
      </c>
      <c r="AA74" s="2">
        <v>32974</v>
      </c>
      <c r="AB74">
        <v>249.33</v>
      </c>
      <c r="AC74">
        <f t="shared" si="16"/>
        <v>4.7147001934235711E-3</v>
      </c>
      <c r="AD74">
        <f t="shared" si="11"/>
        <v>4.3835001934235708E-3</v>
      </c>
      <c r="AE74">
        <f>Sheet2!$B$17+Sheet2!$B$18*'Portfolio allocation'!K74</f>
        <v>-6.2533577884767795E-4</v>
      </c>
      <c r="AF74">
        <f t="shared" si="17"/>
        <v>5.0088359722712484E-3</v>
      </c>
      <c r="AH74" s="2">
        <v>32974</v>
      </c>
      <c r="AI74">
        <v>8.6359999999999992</v>
      </c>
      <c r="AJ74">
        <v>8.2799999999999994</v>
      </c>
      <c r="AK74">
        <v>1.30993</v>
      </c>
      <c r="AM74" s="2">
        <v>35292</v>
      </c>
      <c r="AN74">
        <v>157.19999999999999</v>
      </c>
    </row>
    <row r="75" spans="1:40" hidden="1" outlineLevel="1" x14ac:dyDescent="0.2">
      <c r="A75" s="2">
        <v>32975</v>
      </c>
      <c r="B75">
        <v>19.8</v>
      </c>
      <c r="E75" s="2">
        <v>32975</v>
      </c>
      <c r="F75">
        <v>344.34</v>
      </c>
      <c r="G75">
        <f t="shared" si="12"/>
        <v>7.0776789892370573E-3</v>
      </c>
      <c r="H75" s="2">
        <v>32975</v>
      </c>
      <c r="I75">
        <v>373.14</v>
      </c>
      <c r="J75">
        <f t="shared" si="13"/>
        <v>7.1526896812328378E-3</v>
      </c>
      <c r="K75">
        <f t="shared" si="9"/>
        <v>6.8214896812328375E-3</v>
      </c>
      <c r="L75">
        <v>-3.3159999999999998E-4</v>
      </c>
      <c r="N75" s="2">
        <v>32975</v>
      </c>
      <c r="O75">
        <v>0.83860000000000001</v>
      </c>
      <c r="Q75" s="2">
        <v>32975</v>
      </c>
      <c r="R75">
        <v>862.5</v>
      </c>
      <c r="S75" s="8">
        <f t="shared" si="14"/>
        <v>-2.071064110425902E-3</v>
      </c>
      <c r="T75" s="9">
        <f t="shared" si="10"/>
        <v>-2.4022641104259018E-3</v>
      </c>
      <c r="U75" s="3">
        <f>Sheet1!$B$17+Sheet1!$B$18*'Portfolio allocation'!K75</f>
        <v>8.3135847262035996E-3</v>
      </c>
      <c r="V75" s="13">
        <f t="shared" si="15"/>
        <v>-1.0715848836629502E-2</v>
      </c>
      <c r="W75" s="13"/>
      <c r="X75" s="2">
        <v>32975</v>
      </c>
      <c r="Y75">
        <v>25.580500000000001</v>
      </c>
      <c r="AA75" s="2">
        <v>32975</v>
      </c>
      <c r="AB75">
        <v>251.09</v>
      </c>
      <c r="AC75">
        <f t="shared" si="16"/>
        <v>7.0589178999718172E-3</v>
      </c>
      <c r="AD75">
        <f t="shared" si="11"/>
        <v>6.7273178999718176E-3</v>
      </c>
      <c r="AE75">
        <f>Sheet2!$B$17+Sheet2!$B$18*'Portfolio allocation'!K75</f>
        <v>6.1192296678582022E-3</v>
      </c>
      <c r="AF75">
        <f t="shared" si="17"/>
        <v>6.0808823211361534E-4</v>
      </c>
      <c r="AH75" s="2">
        <v>32975</v>
      </c>
      <c r="AI75">
        <v>8.6210000000000004</v>
      </c>
      <c r="AJ75">
        <v>8.2899999999999991</v>
      </c>
      <c r="AK75">
        <v>1.3119099999999999</v>
      </c>
      <c r="AM75" s="2">
        <v>35323</v>
      </c>
      <c r="AN75">
        <v>157.69999999999999</v>
      </c>
    </row>
    <row r="76" spans="1:40" hidden="1" outlineLevel="1" x14ac:dyDescent="0.2">
      <c r="A76" s="2">
        <v>32976</v>
      </c>
      <c r="B76">
        <v>19.8</v>
      </c>
      <c r="E76" s="2">
        <v>32976</v>
      </c>
      <c r="F76">
        <v>344.34</v>
      </c>
      <c r="G76">
        <f t="shared" si="12"/>
        <v>0</v>
      </c>
      <c r="H76" s="2">
        <v>32976</v>
      </c>
      <c r="I76">
        <v>373.14</v>
      </c>
      <c r="J76">
        <f t="shared" si="13"/>
        <v>0</v>
      </c>
      <c r="K76">
        <f t="shared" si="9"/>
        <v>-3.3159999999999998E-4</v>
      </c>
      <c r="L76">
        <v>9.2798085437116725E-4</v>
      </c>
      <c r="N76" s="2">
        <v>32976</v>
      </c>
      <c r="O76">
        <v>0.83860000000000001</v>
      </c>
      <c r="Q76" s="2">
        <v>32976</v>
      </c>
      <c r="R76">
        <v>862.5</v>
      </c>
      <c r="S76" s="8">
        <f t="shared" si="14"/>
        <v>0</v>
      </c>
      <c r="T76" s="9">
        <f t="shared" si="10"/>
        <v>-3.3159999999999993E-4</v>
      </c>
      <c r="U76" s="3">
        <f>Sheet1!$B$17+Sheet1!$B$18*'Portfolio allocation'!K76</f>
        <v>1.0737896049305747E-4</v>
      </c>
      <c r="V76" s="13">
        <f t="shared" si="15"/>
        <v>-4.389789604930574E-4</v>
      </c>
      <c r="W76" s="13"/>
      <c r="X76" s="2">
        <v>32976</v>
      </c>
      <c r="Y76">
        <v>25.580500000000001</v>
      </c>
      <c r="AA76" s="2">
        <v>32976</v>
      </c>
      <c r="AB76">
        <v>251.09</v>
      </c>
      <c r="AC76">
        <f t="shared" si="16"/>
        <v>0</v>
      </c>
      <c r="AD76">
        <f t="shared" si="11"/>
        <v>-3.3159999999999998E-4</v>
      </c>
      <c r="AE76">
        <f>Sheet2!$B$17+Sheet2!$B$18*'Portfolio allocation'!K76</f>
        <v>-2.4148016851676985E-4</v>
      </c>
      <c r="AF76">
        <f t="shared" si="17"/>
        <v>-9.0119831483230137E-5</v>
      </c>
      <c r="AH76" s="2">
        <v>32976</v>
      </c>
      <c r="AI76">
        <v>8.6210000000000004</v>
      </c>
      <c r="AJ76">
        <v>8.2899999999999991</v>
      </c>
      <c r="AK76">
        <v>1.3119099999999999</v>
      </c>
      <c r="AM76" s="2">
        <v>35353</v>
      </c>
      <c r="AN76">
        <v>158.19999999999999</v>
      </c>
    </row>
    <row r="77" spans="1:40" hidden="1" outlineLevel="1" x14ac:dyDescent="0.2">
      <c r="A77" s="2">
        <v>32979</v>
      </c>
      <c r="B77">
        <v>20.75</v>
      </c>
      <c r="E77" s="2">
        <v>32979</v>
      </c>
      <c r="F77">
        <v>344.74</v>
      </c>
      <c r="G77">
        <f t="shared" si="12"/>
        <v>1.1616425625835536E-3</v>
      </c>
      <c r="H77" s="2">
        <v>32979</v>
      </c>
      <c r="I77">
        <v>373.61</v>
      </c>
      <c r="J77">
        <f t="shared" si="13"/>
        <v>1.2595808543711673E-3</v>
      </c>
      <c r="K77">
        <f t="shared" si="9"/>
        <v>9.2798085437116725E-4</v>
      </c>
      <c r="L77">
        <v>-4.9219527314582493E-4</v>
      </c>
      <c r="N77" s="2">
        <v>32979</v>
      </c>
      <c r="O77">
        <v>0.84379999999999999</v>
      </c>
      <c r="Q77" s="2">
        <v>32979</v>
      </c>
      <c r="R77">
        <v>867.86</v>
      </c>
      <c r="S77" s="8">
        <f t="shared" si="14"/>
        <v>6.2144927536231798E-3</v>
      </c>
      <c r="T77" s="9">
        <f t="shared" si="10"/>
        <v>5.8828927536231802E-3</v>
      </c>
      <c r="U77" s="3">
        <f>Sheet1!$B$17+Sheet1!$B$18*'Portfolio allocation'!K77</f>
        <v>1.5524020386516141E-3</v>
      </c>
      <c r="V77" s="13">
        <f t="shared" si="15"/>
        <v>4.3304907149715657E-3</v>
      </c>
      <c r="W77" s="13"/>
      <c r="X77" s="2">
        <v>32979</v>
      </c>
      <c r="Y77">
        <v>26.475999999999999</v>
      </c>
      <c r="AA77" s="2">
        <v>32979</v>
      </c>
      <c r="AB77">
        <v>259.88</v>
      </c>
      <c r="AC77">
        <f t="shared" si="16"/>
        <v>3.5007367876060291E-2</v>
      </c>
      <c r="AD77">
        <f t="shared" si="11"/>
        <v>3.467576787606029E-2</v>
      </c>
      <c r="AE77">
        <f>Sheet2!$B$17+Sheet2!$B$18*'Portfolio allocation'!K77</f>
        <v>8.7857126200401091E-4</v>
      </c>
      <c r="AF77">
        <f t="shared" si="17"/>
        <v>3.379719661405628E-2</v>
      </c>
      <c r="AH77" s="2">
        <v>32979</v>
      </c>
      <c r="AI77">
        <v>8.68</v>
      </c>
      <c r="AJ77">
        <v>8.2899999999999991</v>
      </c>
      <c r="AK77">
        <v>1.3119099999999999</v>
      </c>
      <c r="AM77" s="2">
        <v>35384</v>
      </c>
      <c r="AN77">
        <v>158.69999999999999</v>
      </c>
    </row>
    <row r="78" spans="1:40" hidden="1" outlineLevel="1" x14ac:dyDescent="0.2">
      <c r="A78" s="2">
        <v>32980</v>
      </c>
      <c r="B78">
        <v>20.38</v>
      </c>
      <c r="E78" s="2">
        <v>32980</v>
      </c>
      <c r="F78">
        <v>344.68</v>
      </c>
      <c r="G78">
        <f t="shared" si="12"/>
        <v>-1.7404420722866298E-4</v>
      </c>
      <c r="H78" s="2">
        <v>32980</v>
      </c>
      <c r="I78">
        <v>373.55</v>
      </c>
      <c r="J78">
        <f t="shared" si="13"/>
        <v>-1.6059527314582489E-4</v>
      </c>
      <c r="K78">
        <f t="shared" si="9"/>
        <v>-4.9219527314582493E-4</v>
      </c>
      <c r="L78">
        <v>-1.1766066015259112E-2</v>
      </c>
      <c r="N78" s="2">
        <v>32980</v>
      </c>
      <c r="O78">
        <v>0.86119999999999997</v>
      </c>
      <c r="Q78" s="2">
        <v>32980</v>
      </c>
      <c r="R78">
        <v>885.71</v>
      </c>
      <c r="S78" s="8">
        <f t="shared" si="14"/>
        <v>2.0567833521535794E-2</v>
      </c>
      <c r="T78" s="9">
        <f t="shared" si="10"/>
        <v>2.0236233521535793E-2</v>
      </c>
      <c r="U78" s="3">
        <f>Sheet1!$B$17+Sheet1!$B$18*'Portfolio allocation'!K78</f>
        <v>-7.6860006885300807E-5</v>
      </c>
      <c r="V78" s="13">
        <f t="shared" si="15"/>
        <v>2.0313093528421092E-2</v>
      </c>
      <c r="W78" s="13"/>
      <c r="X78" s="2">
        <v>32980</v>
      </c>
      <c r="Y78">
        <v>26.535699999999999</v>
      </c>
      <c r="AA78" s="2">
        <v>32980</v>
      </c>
      <c r="AB78">
        <v>260.47000000000003</v>
      </c>
      <c r="AC78">
        <f t="shared" si="16"/>
        <v>2.2702785901187461E-3</v>
      </c>
      <c r="AD78">
        <f t="shared" si="11"/>
        <v>1.9350785901187462E-3</v>
      </c>
      <c r="AE78">
        <f>Sheet2!$B$17+Sheet2!$B$18*'Portfolio allocation'!K78</f>
        <v>-3.8428558255401121E-4</v>
      </c>
      <c r="AF78">
        <f t="shared" si="17"/>
        <v>2.3193641726727576E-3</v>
      </c>
      <c r="AH78" s="2">
        <v>32980</v>
      </c>
      <c r="AI78">
        <v>8.7520000000000007</v>
      </c>
      <c r="AJ78">
        <v>8.3800000000000008</v>
      </c>
      <c r="AK78">
        <v>1.3088</v>
      </c>
      <c r="AM78" s="2">
        <v>35414</v>
      </c>
      <c r="AN78">
        <v>159.1</v>
      </c>
    </row>
    <row r="79" spans="1:40" hidden="1" outlineLevel="1" x14ac:dyDescent="0.2">
      <c r="A79" s="2">
        <v>32981</v>
      </c>
      <c r="B79">
        <v>22.67</v>
      </c>
      <c r="E79" s="2">
        <v>32981</v>
      </c>
      <c r="F79">
        <v>340.72</v>
      </c>
      <c r="G79">
        <f t="shared" si="12"/>
        <v>-1.148891725658574E-2</v>
      </c>
      <c r="H79" s="2">
        <v>32981</v>
      </c>
      <c r="I79">
        <v>369.28</v>
      </c>
      <c r="J79">
        <f t="shared" si="13"/>
        <v>-1.1430866015259111E-2</v>
      </c>
      <c r="K79">
        <f t="shared" si="9"/>
        <v>-1.1766066015259112E-2</v>
      </c>
      <c r="L79">
        <v>-8.0573209705371348E-3</v>
      </c>
      <c r="N79" s="2">
        <v>32981</v>
      </c>
      <c r="O79">
        <v>0.84209999999999996</v>
      </c>
      <c r="Q79" s="2">
        <v>32981</v>
      </c>
      <c r="R79">
        <v>866.07</v>
      </c>
      <c r="S79" s="8">
        <f t="shared" si="14"/>
        <v>-2.2174300843391115E-2</v>
      </c>
      <c r="T79" s="9">
        <f t="shared" si="10"/>
        <v>-2.2509500843391116E-2</v>
      </c>
      <c r="U79" s="3">
        <f>Sheet1!$B$17+Sheet1!$B$18*'Portfolio allocation'!K79</f>
        <v>-1.3010530240118045E-2</v>
      </c>
      <c r="V79" s="13">
        <f t="shared" si="15"/>
        <v>-9.4989706032730711E-3</v>
      </c>
      <c r="W79" s="13"/>
      <c r="X79" s="2">
        <v>32981</v>
      </c>
      <c r="Y79">
        <v>26.237200000000001</v>
      </c>
      <c r="AA79" s="2">
        <v>32981</v>
      </c>
      <c r="AB79">
        <v>257.54000000000002</v>
      </c>
      <c r="AC79">
        <f t="shared" si="16"/>
        <v>-1.1248896226052962E-2</v>
      </c>
      <c r="AD79">
        <f t="shared" si="11"/>
        <v>-1.1588496226052963E-2</v>
      </c>
      <c r="AE79">
        <f>Sheet2!$B$17+Sheet2!$B$18*'Portfolio allocation'!K79</f>
        <v>-1.0409299068896989E-2</v>
      </c>
      <c r="AF79">
        <f t="shared" si="17"/>
        <v>-1.1791971571559739E-3</v>
      </c>
      <c r="AH79" s="2">
        <v>32981</v>
      </c>
      <c r="AI79">
        <v>8.7520000000000007</v>
      </c>
      <c r="AJ79">
        <v>8.49</v>
      </c>
      <c r="AK79">
        <v>1.31304</v>
      </c>
      <c r="AM79" s="2">
        <v>35445</v>
      </c>
      <c r="AN79">
        <v>159.4</v>
      </c>
    </row>
    <row r="80" spans="1:40" hidden="1" outlineLevel="1" x14ac:dyDescent="0.2">
      <c r="A80" s="2">
        <v>32982</v>
      </c>
      <c r="B80">
        <v>22.46</v>
      </c>
      <c r="E80" s="2">
        <v>32982</v>
      </c>
      <c r="F80">
        <v>338.09</v>
      </c>
      <c r="G80">
        <f t="shared" si="12"/>
        <v>-7.7189481098850488E-3</v>
      </c>
      <c r="H80" s="2">
        <v>32982</v>
      </c>
      <c r="I80">
        <v>366.43</v>
      </c>
      <c r="J80">
        <f t="shared" si="13"/>
        <v>-7.7177209705371341E-3</v>
      </c>
      <c r="K80">
        <f t="shared" si="9"/>
        <v>-8.0573209705371348E-3</v>
      </c>
      <c r="L80">
        <v>-9.098599765302957E-3</v>
      </c>
      <c r="N80" s="2">
        <v>32982</v>
      </c>
      <c r="O80">
        <v>0.82650000000000001</v>
      </c>
      <c r="Q80" s="2">
        <v>32982</v>
      </c>
      <c r="R80">
        <v>850</v>
      </c>
      <c r="S80" s="8">
        <f t="shared" si="14"/>
        <v>-1.8555082152712843E-2</v>
      </c>
      <c r="T80" s="9">
        <f t="shared" si="10"/>
        <v>-1.8894682152712842E-2</v>
      </c>
      <c r="U80" s="3">
        <f>Sheet1!$B$17+Sheet1!$B$18*'Portfolio allocation'!K80</f>
        <v>-8.7557639327141574E-3</v>
      </c>
      <c r="V80" s="13">
        <f t="shared" si="15"/>
        <v>-1.0138918219998684E-2</v>
      </c>
      <c r="W80" s="13"/>
      <c r="X80" s="2">
        <v>32982</v>
      </c>
      <c r="Y80">
        <v>26.0581</v>
      </c>
      <c r="AA80" s="2">
        <v>32982</v>
      </c>
      <c r="AB80">
        <v>255.78</v>
      </c>
      <c r="AC80">
        <f t="shared" si="16"/>
        <v>-6.833889881183608E-3</v>
      </c>
      <c r="AD80">
        <f t="shared" si="11"/>
        <v>-7.1722898811836079E-3</v>
      </c>
      <c r="AE80">
        <f>Sheet2!$B$17+Sheet2!$B$18*'Portfolio allocation'!K80</f>
        <v>-7.1113883564865978E-3</v>
      </c>
      <c r="AF80">
        <f t="shared" si="17"/>
        <v>-6.0901524697010156E-5</v>
      </c>
      <c r="AH80" s="2">
        <v>32982</v>
      </c>
      <c r="AI80">
        <v>8.8640000000000008</v>
      </c>
      <c r="AJ80">
        <v>8.4600000000000009</v>
      </c>
      <c r="AK80">
        <v>1.30949</v>
      </c>
      <c r="AM80" s="2">
        <v>35476</v>
      </c>
      <c r="AN80">
        <v>159.69999999999999</v>
      </c>
    </row>
    <row r="81" spans="1:40" hidden="1" outlineLevel="1" x14ac:dyDescent="0.2">
      <c r="A81" s="2">
        <v>32983</v>
      </c>
      <c r="B81">
        <v>23.33</v>
      </c>
      <c r="E81" s="2">
        <v>32983</v>
      </c>
      <c r="F81">
        <v>335.12</v>
      </c>
      <c r="G81">
        <f t="shared" si="12"/>
        <v>-8.7846431423584947E-3</v>
      </c>
      <c r="H81" s="2">
        <v>32983</v>
      </c>
      <c r="I81">
        <v>363.22</v>
      </c>
      <c r="J81">
        <f t="shared" si="13"/>
        <v>-8.7601997653029562E-3</v>
      </c>
      <c r="K81">
        <f t="shared" si="9"/>
        <v>-9.098599765302957E-3</v>
      </c>
      <c r="L81">
        <v>-1.2368875810803433E-2</v>
      </c>
      <c r="N81" s="2">
        <v>32983</v>
      </c>
      <c r="O81">
        <v>0.82299999999999995</v>
      </c>
      <c r="Q81" s="2">
        <v>32983</v>
      </c>
      <c r="R81">
        <v>846.43</v>
      </c>
      <c r="S81" s="8">
        <f t="shared" si="14"/>
        <v>-4.2000000000000925E-3</v>
      </c>
      <c r="T81" s="9">
        <f t="shared" si="10"/>
        <v>-4.5384000000000925E-3</v>
      </c>
      <c r="U81" s="3">
        <f>Sheet1!$B$17+Sheet1!$B$18*'Portfolio allocation'!K81</f>
        <v>-9.9503453555835376E-3</v>
      </c>
      <c r="V81" s="13">
        <f t="shared" si="15"/>
        <v>5.4119453555834451E-3</v>
      </c>
      <c r="W81" s="13"/>
      <c r="X81" s="2">
        <v>32983</v>
      </c>
      <c r="Y81">
        <v>26.117799999999999</v>
      </c>
      <c r="AA81" s="2">
        <v>32983</v>
      </c>
      <c r="AB81">
        <v>256.37</v>
      </c>
      <c r="AC81">
        <f t="shared" si="16"/>
        <v>2.3066697943545655E-3</v>
      </c>
      <c r="AD81">
        <f t="shared" si="11"/>
        <v>1.9690697943545656E-3</v>
      </c>
      <c r="AE81">
        <f>Sheet2!$B$17+Sheet2!$B$18*'Portfolio allocation'!K81</f>
        <v>-8.0373200262170569E-3</v>
      </c>
      <c r="AF81">
        <f t="shared" si="17"/>
        <v>1.0006389820571622E-2</v>
      </c>
      <c r="AH81" s="2">
        <v>32983</v>
      </c>
      <c r="AI81">
        <v>8.8740000000000006</v>
      </c>
      <c r="AJ81">
        <v>8.44</v>
      </c>
      <c r="AK81">
        <v>1.30121</v>
      </c>
      <c r="AM81" s="2">
        <v>35504</v>
      </c>
      <c r="AN81">
        <v>159.80000000000001</v>
      </c>
    </row>
    <row r="82" spans="1:40" hidden="1" outlineLevel="1" x14ac:dyDescent="0.2">
      <c r="A82" s="2">
        <v>32986</v>
      </c>
      <c r="B82">
        <v>24.16</v>
      </c>
      <c r="E82" s="2">
        <v>32986</v>
      </c>
      <c r="F82">
        <v>331.05</v>
      </c>
      <c r="G82">
        <f t="shared" si="12"/>
        <v>-1.2144903318214384E-2</v>
      </c>
      <c r="H82" s="2">
        <v>32986</v>
      </c>
      <c r="I82">
        <v>358.85</v>
      </c>
      <c r="J82">
        <f t="shared" si="13"/>
        <v>-1.2031275810803432E-2</v>
      </c>
      <c r="K82">
        <f t="shared" si="9"/>
        <v>-1.2368875810803433E-2</v>
      </c>
      <c r="L82">
        <v>-2.3464093632438107E-3</v>
      </c>
      <c r="N82" s="2">
        <v>32986</v>
      </c>
      <c r="O82">
        <v>0.81950000000000001</v>
      </c>
      <c r="Q82" s="2">
        <v>32986</v>
      </c>
      <c r="R82">
        <v>842.86</v>
      </c>
      <c r="S82" s="8">
        <f t="shared" si="14"/>
        <v>-4.2177144004819089E-3</v>
      </c>
      <c r="T82" s="9">
        <f t="shared" si="10"/>
        <v>-4.5553144004819093E-3</v>
      </c>
      <c r="U82" s="3">
        <f>Sheet1!$B$17+Sheet1!$B$18*'Portfolio allocation'!K82</f>
        <v>-1.3702088914798329E-2</v>
      </c>
      <c r="V82" s="13">
        <f t="shared" si="15"/>
        <v>9.1467745143164192E-3</v>
      </c>
      <c r="W82" s="13"/>
      <c r="X82" s="2">
        <v>32986</v>
      </c>
      <c r="Y82">
        <v>26.117799999999999</v>
      </c>
      <c r="AA82" s="2">
        <v>32986</v>
      </c>
      <c r="AB82">
        <v>256.37</v>
      </c>
      <c r="AC82">
        <f t="shared" si="16"/>
        <v>0</v>
      </c>
      <c r="AD82">
        <f t="shared" si="11"/>
        <v>-3.4000000000000002E-4</v>
      </c>
      <c r="AE82">
        <f>Sheet2!$B$17+Sheet2!$B$18*'Portfolio allocation'!K82</f>
        <v>-1.0945332918163801E-2</v>
      </c>
      <c r="AF82">
        <f t="shared" si="17"/>
        <v>1.06053329181638E-2</v>
      </c>
      <c r="AH82" s="2">
        <v>32986</v>
      </c>
      <c r="AI82">
        <v>8.9870000000000001</v>
      </c>
      <c r="AJ82">
        <v>8.5</v>
      </c>
      <c r="AK82">
        <v>1.29589</v>
      </c>
      <c r="AM82" s="2">
        <v>35535</v>
      </c>
      <c r="AN82">
        <v>159.9</v>
      </c>
    </row>
    <row r="83" spans="1:40" hidden="1" outlineLevel="1" x14ac:dyDescent="0.2">
      <c r="A83" s="2">
        <v>32987</v>
      </c>
      <c r="B83">
        <v>21.7</v>
      </c>
      <c r="E83" s="2">
        <v>32987</v>
      </c>
      <c r="F83">
        <v>330.36</v>
      </c>
      <c r="G83">
        <f t="shared" si="12"/>
        <v>-2.0842772995015579E-3</v>
      </c>
      <c r="H83" s="2">
        <v>32987</v>
      </c>
      <c r="I83">
        <v>358.13</v>
      </c>
      <c r="J83">
        <f t="shared" si="13"/>
        <v>-2.0064093632438107E-3</v>
      </c>
      <c r="K83">
        <f t="shared" si="9"/>
        <v>-2.3464093632438107E-3</v>
      </c>
      <c r="L83">
        <v>4.8237219445453425E-3</v>
      </c>
      <c r="N83" s="2">
        <v>32987</v>
      </c>
      <c r="O83">
        <v>0.80559999999999998</v>
      </c>
      <c r="Q83" s="2">
        <v>32987</v>
      </c>
      <c r="R83">
        <v>828.57</v>
      </c>
      <c r="S83" s="8">
        <f t="shared" si="14"/>
        <v>-1.695417981633951E-2</v>
      </c>
      <c r="T83" s="9">
        <f t="shared" si="10"/>
        <v>-1.729417981633951E-2</v>
      </c>
      <c r="U83" s="3">
        <f>Sheet1!$B$17+Sheet1!$B$18*'Portfolio allocation'!K83</f>
        <v>-2.2040614030799204E-3</v>
      </c>
      <c r="V83" s="13">
        <f t="shared" si="15"/>
        <v>-1.5090118413259589E-2</v>
      </c>
      <c r="W83" s="13"/>
      <c r="X83" s="2">
        <v>32987</v>
      </c>
      <c r="Y83">
        <v>25.9984</v>
      </c>
      <c r="AA83" s="2">
        <v>32987</v>
      </c>
      <c r="AB83">
        <v>255.19</v>
      </c>
      <c r="AC83">
        <f t="shared" si="16"/>
        <v>-4.6027226274525379E-3</v>
      </c>
      <c r="AD83">
        <f t="shared" si="11"/>
        <v>-4.9447226274525382E-3</v>
      </c>
      <c r="AE83">
        <f>Sheet2!$B$17+Sheet2!$B$18*'Portfolio allocation'!K83</f>
        <v>-2.0331000567489731E-3</v>
      </c>
      <c r="AF83">
        <f t="shared" si="17"/>
        <v>-2.9116225707035651E-3</v>
      </c>
      <c r="AH83" s="2">
        <v>32987</v>
      </c>
      <c r="AI83">
        <v>9</v>
      </c>
      <c r="AJ83">
        <v>8.5500000000000007</v>
      </c>
      <c r="AK83">
        <v>1.29766</v>
      </c>
      <c r="AM83" s="2">
        <v>35565</v>
      </c>
      <c r="AN83">
        <v>159.9</v>
      </c>
    </row>
    <row r="84" spans="1:40" hidden="1" outlineLevel="1" x14ac:dyDescent="0.2">
      <c r="A84" s="2">
        <v>32988</v>
      </c>
      <c r="B84">
        <v>20.86</v>
      </c>
      <c r="E84" s="2">
        <v>32988</v>
      </c>
      <c r="F84">
        <v>332.03</v>
      </c>
      <c r="G84">
        <f t="shared" si="12"/>
        <v>5.0550914154254833E-3</v>
      </c>
      <c r="H84" s="2">
        <v>32988</v>
      </c>
      <c r="I84">
        <v>359.98</v>
      </c>
      <c r="J84">
        <f t="shared" si="13"/>
        <v>5.1657219445453428E-3</v>
      </c>
      <c r="K84">
        <f t="shared" si="9"/>
        <v>4.8237219445453425E-3</v>
      </c>
      <c r="L84">
        <v>2.490690749486023E-3</v>
      </c>
      <c r="N84" s="2">
        <v>32988</v>
      </c>
      <c r="O84">
        <v>0.80559999999999998</v>
      </c>
      <c r="Q84" s="2">
        <v>32988</v>
      </c>
      <c r="R84">
        <v>828.57</v>
      </c>
      <c r="S84" s="8">
        <f t="shared" si="14"/>
        <v>0</v>
      </c>
      <c r="T84" s="9">
        <f t="shared" si="10"/>
        <v>-3.4200000000000002E-4</v>
      </c>
      <c r="U84" s="3">
        <f>Sheet1!$B$17+Sheet1!$B$18*'Portfolio allocation'!K84</f>
        <v>6.0216949485082782E-3</v>
      </c>
      <c r="V84" s="13">
        <f t="shared" si="15"/>
        <v>-6.3636949485082785E-3</v>
      </c>
      <c r="W84" s="13"/>
      <c r="X84" s="2">
        <v>32988</v>
      </c>
      <c r="Y84">
        <v>26.117799999999999</v>
      </c>
      <c r="AA84" s="2">
        <v>32988</v>
      </c>
      <c r="AB84">
        <v>256.37</v>
      </c>
      <c r="AC84">
        <f t="shared" si="16"/>
        <v>4.6240056428543674E-3</v>
      </c>
      <c r="AD84">
        <f t="shared" si="11"/>
        <v>4.2812056428543676E-3</v>
      </c>
      <c r="AE84">
        <f>Sheet2!$B$17+Sheet2!$B$18*'Portfolio allocation'!K84</f>
        <v>4.3427636287310901E-3</v>
      </c>
      <c r="AF84">
        <f t="shared" si="17"/>
        <v>-6.1557985876722551E-5</v>
      </c>
      <c r="AH84" s="2">
        <v>32988</v>
      </c>
      <c r="AI84">
        <v>9.0030000000000001</v>
      </c>
      <c r="AJ84">
        <v>8.57</v>
      </c>
      <c r="AK84">
        <v>1.3065500000000001</v>
      </c>
      <c r="AM84" s="2">
        <v>35596</v>
      </c>
      <c r="AN84">
        <v>160.19999999999999</v>
      </c>
    </row>
    <row r="85" spans="1:40" hidden="1" outlineLevel="1" x14ac:dyDescent="0.2">
      <c r="A85" s="2">
        <v>32989</v>
      </c>
      <c r="B85">
        <v>20.25</v>
      </c>
      <c r="E85" s="2">
        <v>32989</v>
      </c>
      <c r="F85">
        <v>332.92</v>
      </c>
      <c r="G85">
        <f t="shared" si="12"/>
        <v>2.6804806794566982E-3</v>
      </c>
      <c r="H85" s="2">
        <v>32989</v>
      </c>
      <c r="I85">
        <v>361</v>
      </c>
      <c r="J85">
        <f t="shared" si="13"/>
        <v>2.8334907494860229E-3</v>
      </c>
      <c r="K85">
        <f t="shared" si="9"/>
        <v>2.490690749486023E-3</v>
      </c>
      <c r="L85">
        <v>-1.1758342382271523E-2</v>
      </c>
      <c r="N85" s="2">
        <v>32989</v>
      </c>
      <c r="O85">
        <v>0.79700000000000004</v>
      </c>
      <c r="Q85" s="2">
        <v>32989</v>
      </c>
      <c r="R85">
        <v>819.64</v>
      </c>
      <c r="S85" s="8">
        <f t="shared" si="14"/>
        <v>-1.0777604788973827E-2</v>
      </c>
      <c r="T85" s="9">
        <f t="shared" si="10"/>
        <v>-1.1120404788973828E-2</v>
      </c>
      <c r="U85" s="3">
        <f>Sheet1!$B$17+Sheet1!$B$18*'Portfolio allocation'!K85</f>
        <v>3.3451824346628434E-3</v>
      </c>
      <c r="V85" s="13">
        <f t="shared" si="15"/>
        <v>-1.446558722363667E-2</v>
      </c>
      <c r="W85" s="13"/>
      <c r="X85" s="2">
        <v>32989</v>
      </c>
      <c r="Y85">
        <v>25.968499999999999</v>
      </c>
      <c r="AA85" s="2">
        <v>32989</v>
      </c>
      <c r="AB85">
        <v>254.9</v>
      </c>
      <c r="AC85">
        <f t="shared" si="16"/>
        <v>-5.7339002223348867E-3</v>
      </c>
      <c r="AD85">
        <f t="shared" si="11"/>
        <v>-6.0795002223348864E-3</v>
      </c>
      <c r="AE85">
        <f>Sheet2!$B$17+Sheet2!$B$18*'Portfolio allocation'!K85</f>
        <v>2.2681727690753457E-3</v>
      </c>
      <c r="AF85">
        <f t="shared" si="17"/>
        <v>-8.3476729914102321E-3</v>
      </c>
      <c r="AH85" s="2">
        <v>32989</v>
      </c>
      <c r="AI85">
        <v>9.0719999999999992</v>
      </c>
      <c r="AJ85">
        <v>8.64</v>
      </c>
      <c r="AK85">
        <v>1.3081</v>
      </c>
      <c r="AM85" s="2">
        <v>35626</v>
      </c>
      <c r="AN85">
        <v>160.4</v>
      </c>
    </row>
    <row r="86" spans="1:40" hidden="1" outlineLevel="1" x14ac:dyDescent="0.2">
      <c r="A86" s="2">
        <v>32990</v>
      </c>
      <c r="B86">
        <v>22.19</v>
      </c>
      <c r="E86" s="2">
        <v>32990</v>
      </c>
      <c r="F86">
        <v>329.11</v>
      </c>
      <c r="G86">
        <f t="shared" si="12"/>
        <v>-1.1444190796587761E-2</v>
      </c>
      <c r="H86" s="2">
        <v>32990</v>
      </c>
      <c r="I86">
        <v>356.88</v>
      </c>
      <c r="J86">
        <f t="shared" si="13"/>
        <v>-1.1412742382271523E-2</v>
      </c>
      <c r="K86">
        <f t="shared" si="9"/>
        <v>-1.1758342382271523E-2</v>
      </c>
      <c r="L86">
        <v>5.0651802734812167E-3</v>
      </c>
      <c r="N86" s="2">
        <v>32990</v>
      </c>
      <c r="O86">
        <v>0.78129999999999999</v>
      </c>
      <c r="Q86" s="2">
        <v>32990</v>
      </c>
      <c r="R86">
        <v>803.57</v>
      </c>
      <c r="S86" s="8">
        <f t="shared" si="14"/>
        <v>-1.9606168561807524E-2</v>
      </c>
      <c r="T86" s="9">
        <f t="shared" si="10"/>
        <v>-1.9951768561807526E-2</v>
      </c>
      <c r="U86" s="3">
        <f>Sheet1!$B$17+Sheet1!$B$18*'Portfolio allocation'!K86</f>
        <v>-1.3001669492611792E-2</v>
      </c>
      <c r="V86" s="13">
        <f t="shared" si="15"/>
        <v>-6.9500990691957337E-3</v>
      </c>
      <c r="W86" s="13"/>
      <c r="X86" s="2">
        <v>32990</v>
      </c>
      <c r="Y86">
        <v>25.6402</v>
      </c>
      <c r="AA86" s="2">
        <v>32990</v>
      </c>
      <c r="AB86">
        <v>251.68</v>
      </c>
      <c r="AC86">
        <f t="shared" si="16"/>
        <v>-1.263240486465278E-2</v>
      </c>
      <c r="AD86">
        <f t="shared" si="11"/>
        <v>-1.2975204864652781E-2</v>
      </c>
      <c r="AE86">
        <f>Sheet2!$B$17+Sheet2!$B$18*'Portfolio allocation'!K86</f>
        <v>-1.0402431017396727E-2</v>
      </c>
      <c r="AF86">
        <f t="shared" si="17"/>
        <v>-2.5727738472560539E-3</v>
      </c>
      <c r="AH86" s="2">
        <v>32990</v>
      </c>
      <c r="AI86">
        <v>9.0730000000000004</v>
      </c>
      <c r="AJ86">
        <v>8.57</v>
      </c>
      <c r="AK86">
        <v>1.31229</v>
      </c>
      <c r="AM86" s="2">
        <v>35657</v>
      </c>
      <c r="AN86">
        <v>160.80000000000001</v>
      </c>
    </row>
    <row r="87" spans="1:40" hidden="1" outlineLevel="1" x14ac:dyDescent="0.2">
      <c r="A87" s="2">
        <v>32993</v>
      </c>
      <c r="B87">
        <v>19.52</v>
      </c>
      <c r="E87" s="2">
        <v>32993</v>
      </c>
      <c r="F87">
        <v>330.8</v>
      </c>
      <c r="G87">
        <f t="shared" si="12"/>
        <v>5.1350612257299311E-3</v>
      </c>
      <c r="H87" s="2">
        <v>32993</v>
      </c>
      <c r="I87">
        <v>358.81</v>
      </c>
      <c r="J87">
        <f t="shared" si="13"/>
        <v>5.4079802734812166E-3</v>
      </c>
      <c r="K87">
        <f t="shared" si="9"/>
        <v>5.0651802734812167E-3</v>
      </c>
      <c r="L87">
        <v>4.3110738496697654E-3</v>
      </c>
      <c r="N87" s="2">
        <v>32993</v>
      </c>
      <c r="O87">
        <v>0.80559999999999998</v>
      </c>
      <c r="Q87" s="2">
        <v>32993</v>
      </c>
      <c r="R87">
        <v>828.57</v>
      </c>
      <c r="S87" s="8">
        <f t="shared" si="14"/>
        <v>3.1111166419851344E-2</v>
      </c>
      <c r="T87" s="9">
        <f t="shared" si="10"/>
        <v>3.0768366419851343E-2</v>
      </c>
      <c r="U87" s="3">
        <f>Sheet1!$B$17+Sheet1!$B$18*'Portfolio allocation'!K87</f>
        <v>6.2987020628313441E-3</v>
      </c>
      <c r="V87" s="13">
        <f t="shared" si="15"/>
        <v>2.4469664357019999E-2</v>
      </c>
      <c r="W87" s="13"/>
      <c r="X87" s="2">
        <v>32993</v>
      </c>
      <c r="Y87">
        <v>26.028199999999998</v>
      </c>
      <c r="AA87" s="2">
        <v>32993</v>
      </c>
      <c r="AB87">
        <v>255.49</v>
      </c>
      <c r="AC87">
        <f t="shared" si="16"/>
        <v>1.5138270820089117E-2</v>
      </c>
      <c r="AD87">
        <f t="shared" si="11"/>
        <v>1.4795070820089117E-2</v>
      </c>
      <c r="AE87">
        <f>Sheet2!$B$17+Sheet2!$B$18*'Portfolio allocation'!K87</f>
        <v>4.5574745349799793E-3</v>
      </c>
      <c r="AF87">
        <f t="shared" si="17"/>
        <v>1.0237596285109138E-2</v>
      </c>
      <c r="AH87" s="2">
        <v>32993</v>
      </c>
      <c r="AI87">
        <v>9.0399999999999991</v>
      </c>
      <c r="AJ87">
        <v>8.58</v>
      </c>
      <c r="AK87">
        <v>1.31037</v>
      </c>
      <c r="AM87" s="2">
        <v>35688</v>
      </c>
      <c r="AN87">
        <v>161.19999999999999</v>
      </c>
    </row>
    <row r="88" spans="1:40" hidden="1" outlineLevel="1" x14ac:dyDescent="0.2">
      <c r="A88" s="2">
        <v>32994</v>
      </c>
      <c r="B88">
        <v>18.43</v>
      </c>
      <c r="E88" s="2">
        <v>32994</v>
      </c>
      <c r="F88">
        <v>332.25</v>
      </c>
      <c r="G88">
        <f t="shared" si="12"/>
        <v>4.3833131801691572E-3</v>
      </c>
      <c r="H88" s="2">
        <v>32994</v>
      </c>
      <c r="I88">
        <v>360.48</v>
      </c>
      <c r="J88">
        <f t="shared" si="13"/>
        <v>4.6542738496697655E-3</v>
      </c>
      <c r="K88">
        <f t="shared" si="9"/>
        <v>4.3110738496697654E-3</v>
      </c>
      <c r="L88">
        <v>6.4263527740789569E-3</v>
      </c>
      <c r="N88" s="2">
        <v>32994</v>
      </c>
      <c r="O88">
        <v>0.79349999999999998</v>
      </c>
      <c r="Q88" s="2">
        <v>32994</v>
      </c>
      <c r="R88">
        <v>816.07</v>
      </c>
      <c r="S88" s="8">
        <f t="shared" si="14"/>
        <v>-1.5086232907298158E-2</v>
      </c>
      <c r="T88" s="9">
        <f t="shared" si="10"/>
        <v>-1.5429432907298158E-2</v>
      </c>
      <c r="U88" s="3">
        <f>Sheet1!$B$17+Sheet1!$B$18*'Portfolio allocation'!K88</f>
        <v>5.4335720618365387E-3</v>
      </c>
      <c r="V88" s="13">
        <f t="shared" si="15"/>
        <v>-2.0863004969134697E-2</v>
      </c>
      <c r="W88" s="13"/>
      <c r="X88" s="2">
        <v>32994</v>
      </c>
      <c r="Y88">
        <v>25.789400000000001</v>
      </c>
      <c r="AA88" s="2">
        <v>32994</v>
      </c>
      <c r="AB88">
        <v>253.14</v>
      </c>
      <c r="AC88">
        <f t="shared" si="16"/>
        <v>-9.1980116638616938E-3</v>
      </c>
      <c r="AD88">
        <f t="shared" si="11"/>
        <v>-9.5404116638616934E-3</v>
      </c>
      <c r="AE88">
        <f>Sheet2!$B$17+Sheet2!$B$18*'Portfolio allocation'!K88</f>
        <v>3.8869038639319483E-3</v>
      </c>
      <c r="AF88">
        <f t="shared" si="17"/>
        <v>-1.3427315527793641E-2</v>
      </c>
      <c r="AH88" s="2">
        <v>32994</v>
      </c>
      <c r="AI88">
        <v>9.0730000000000004</v>
      </c>
      <c r="AJ88">
        <v>8.56</v>
      </c>
      <c r="AK88">
        <v>1.3095000000000001</v>
      </c>
      <c r="AM88" s="2">
        <v>35718</v>
      </c>
      <c r="AN88">
        <v>161.5</v>
      </c>
    </row>
    <row r="89" spans="1:40" hidden="1" outlineLevel="1" x14ac:dyDescent="0.2">
      <c r="A89" s="2">
        <v>32995</v>
      </c>
      <c r="B89">
        <v>19.32</v>
      </c>
      <c r="E89" s="2">
        <v>32995</v>
      </c>
      <c r="F89">
        <v>334.48</v>
      </c>
      <c r="G89">
        <f t="shared" si="12"/>
        <v>6.7118133935291091E-3</v>
      </c>
      <c r="H89" s="2">
        <v>32995</v>
      </c>
      <c r="I89">
        <v>362.92</v>
      </c>
      <c r="J89">
        <f t="shared" si="13"/>
        <v>6.7687527740789566E-3</v>
      </c>
      <c r="K89">
        <f t="shared" si="9"/>
        <v>6.4263527740789569E-3</v>
      </c>
      <c r="L89">
        <v>3.2093023696681444E-3</v>
      </c>
      <c r="N89" s="2">
        <v>32995</v>
      </c>
      <c r="O89">
        <v>0.80910000000000004</v>
      </c>
      <c r="Q89" s="2">
        <v>32995</v>
      </c>
      <c r="R89">
        <v>832.14</v>
      </c>
      <c r="S89" s="8">
        <f t="shared" si="14"/>
        <v>1.9691938191576552E-2</v>
      </c>
      <c r="T89" s="9">
        <f t="shared" si="10"/>
        <v>1.9349538191576553E-2</v>
      </c>
      <c r="U89" s="3">
        <f>Sheet1!$B$17+Sheet1!$B$18*'Portfolio allocation'!K89</f>
        <v>7.8602736522157303E-3</v>
      </c>
      <c r="V89" s="13">
        <f t="shared" si="15"/>
        <v>1.1489264539360822E-2</v>
      </c>
      <c r="W89" s="13"/>
      <c r="X89" s="2">
        <v>32995</v>
      </c>
      <c r="Y89">
        <v>26.0581</v>
      </c>
      <c r="AA89" s="2">
        <v>32995</v>
      </c>
      <c r="AB89">
        <v>255.78</v>
      </c>
      <c r="AC89">
        <f t="shared" si="16"/>
        <v>1.0429011614126571E-2</v>
      </c>
      <c r="AD89">
        <f t="shared" si="11"/>
        <v>1.0083811614126571E-2</v>
      </c>
      <c r="AE89">
        <f>Sheet2!$B$17+Sheet2!$B$18*'Portfolio allocation'!K89</f>
        <v>5.7678638491627356E-3</v>
      </c>
      <c r="AF89">
        <f t="shared" si="17"/>
        <v>4.315947764963835E-3</v>
      </c>
      <c r="AH89" s="2">
        <v>32995</v>
      </c>
      <c r="AI89">
        <v>9.0730000000000004</v>
      </c>
      <c r="AJ89">
        <v>8.6300000000000008</v>
      </c>
      <c r="AK89">
        <v>1.3080499999999999</v>
      </c>
      <c r="AM89" s="2">
        <v>35749</v>
      </c>
      <c r="AN89">
        <v>161.69999999999999</v>
      </c>
    </row>
    <row r="90" spans="1:40" hidden="1" outlineLevel="1" x14ac:dyDescent="0.2">
      <c r="A90" s="2">
        <v>32996</v>
      </c>
      <c r="B90">
        <v>17.809999999999999</v>
      </c>
      <c r="E90" s="2">
        <v>32996</v>
      </c>
      <c r="F90">
        <v>335.57</v>
      </c>
      <c r="G90">
        <f t="shared" si="12"/>
        <v>3.2587897632143648E-3</v>
      </c>
      <c r="H90" s="2">
        <v>32996</v>
      </c>
      <c r="I90">
        <v>364.21</v>
      </c>
      <c r="J90">
        <f t="shared" si="13"/>
        <v>3.5545023696681444E-3</v>
      </c>
      <c r="K90">
        <f t="shared" si="9"/>
        <v>3.2093023696681444E-3</v>
      </c>
      <c r="L90">
        <v>8.5786232997446046E-3</v>
      </c>
      <c r="N90" s="2">
        <v>32996</v>
      </c>
      <c r="O90">
        <v>0.81950000000000001</v>
      </c>
      <c r="Q90" s="2">
        <v>32996</v>
      </c>
      <c r="R90">
        <v>842.86</v>
      </c>
      <c r="S90" s="8">
        <f t="shared" si="14"/>
        <v>1.2882447665056418E-2</v>
      </c>
      <c r="T90" s="9">
        <f t="shared" si="10"/>
        <v>1.2537247665056418E-2</v>
      </c>
      <c r="U90" s="3">
        <f>Sheet1!$B$17+Sheet1!$B$18*'Portfolio allocation'!K90</f>
        <v>4.1695918973761303E-3</v>
      </c>
      <c r="V90" s="13">
        <f t="shared" si="15"/>
        <v>8.3676557676802873E-3</v>
      </c>
      <c r="W90" s="13"/>
      <c r="X90" s="2">
        <v>32996</v>
      </c>
      <c r="Y90">
        <v>26.087900000000001</v>
      </c>
      <c r="AA90" s="2">
        <v>32996</v>
      </c>
      <c r="AB90">
        <v>256.07</v>
      </c>
      <c r="AC90">
        <f t="shared" si="16"/>
        <v>1.1337868480725266E-3</v>
      </c>
      <c r="AD90">
        <f t="shared" si="11"/>
        <v>7.8898684807252669E-4</v>
      </c>
      <c r="AE90">
        <f>Sheet2!$B$17+Sheet2!$B$18*'Portfolio allocation'!K90</f>
        <v>2.9071805551818359E-3</v>
      </c>
      <c r="AF90">
        <f t="shared" si="17"/>
        <v>-2.1181937071093095E-3</v>
      </c>
      <c r="AH90" s="2">
        <v>32996</v>
      </c>
      <c r="AI90">
        <v>9.0180000000000007</v>
      </c>
      <c r="AJ90">
        <v>8.6199999999999992</v>
      </c>
      <c r="AK90">
        <v>1.30921</v>
      </c>
      <c r="AM90" s="2">
        <v>35779</v>
      </c>
      <c r="AN90">
        <v>161.80000000000001</v>
      </c>
    </row>
    <row r="91" spans="1:40" hidden="1" outlineLevel="1" x14ac:dyDescent="0.2">
      <c r="A91" s="2">
        <v>32997</v>
      </c>
      <c r="B91">
        <v>17.28</v>
      </c>
      <c r="E91" s="2">
        <v>32997</v>
      </c>
      <c r="F91">
        <v>338.39</v>
      </c>
      <c r="G91">
        <f t="shared" si="12"/>
        <v>8.4036117650565512E-3</v>
      </c>
      <c r="H91" s="2">
        <v>32997</v>
      </c>
      <c r="I91">
        <v>367.46</v>
      </c>
      <c r="J91">
        <f t="shared" si="13"/>
        <v>8.9234232997446039E-3</v>
      </c>
      <c r="K91">
        <f t="shared" si="9"/>
        <v>8.5786232997446046E-3</v>
      </c>
      <c r="L91">
        <v>6.3029785228324959E-3</v>
      </c>
      <c r="N91" s="2">
        <v>32997</v>
      </c>
      <c r="O91">
        <v>0.85770000000000002</v>
      </c>
      <c r="Q91" s="2">
        <v>32997</v>
      </c>
      <c r="R91">
        <v>882.14</v>
      </c>
      <c r="S91" s="8">
        <f t="shared" si="14"/>
        <v>4.6603231853451277E-2</v>
      </c>
      <c r="T91" s="9">
        <f t="shared" si="10"/>
        <v>4.6258431853451278E-2</v>
      </c>
      <c r="U91" s="3">
        <f>Sheet1!$B$17+Sheet1!$B$18*'Portfolio allocation'!K91</f>
        <v>1.0329412945048173E-2</v>
      </c>
      <c r="V91" s="13">
        <f t="shared" si="15"/>
        <v>3.5929018908403103E-2</v>
      </c>
      <c r="W91" s="13"/>
      <c r="X91" s="2">
        <v>32997</v>
      </c>
      <c r="Y91">
        <v>26.386399999999998</v>
      </c>
      <c r="AA91" s="2">
        <v>32997</v>
      </c>
      <c r="AB91">
        <v>261.83999999999997</v>
      </c>
      <c r="AC91">
        <f t="shared" si="16"/>
        <v>2.2532901159838969E-2</v>
      </c>
      <c r="AD91">
        <f t="shared" si="11"/>
        <v>2.219570115983897E-2</v>
      </c>
      <c r="AE91">
        <f>Sheet2!$B$17+Sheet2!$B$18*'Portfolio allocation'!K91</f>
        <v>7.6817177099718663E-3</v>
      </c>
      <c r="AF91">
        <f t="shared" si="17"/>
        <v>1.4513983449867103E-2</v>
      </c>
      <c r="AH91" s="2">
        <v>32997</v>
      </c>
      <c r="AI91">
        <v>8.84</v>
      </c>
      <c r="AJ91">
        <v>8.43</v>
      </c>
      <c r="AK91">
        <v>1.3170900000000001</v>
      </c>
      <c r="AM91" s="2">
        <v>35810</v>
      </c>
      <c r="AN91">
        <v>162</v>
      </c>
    </row>
    <row r="92" spans="1:40" hidden="1" outlineLevel="1" x14ac:dyDescent="0.2">
      <c r="A92" s="2">
        <v>33000</v>
      </c>
      <c r="B92">
        <v>17.649999999999999</v>
      </c>
      <c r="E92" s="2">
        <v>33000</v>
      </c>
      <c r="F92">
        <v>340.53</v>
      </c>
      <c r="G92">
        <f t="shared" si="12"/>
        <v>6.3240639498802764E-3</v>
      </c>
      <c r="H92" s="2">
        <v>33000</v>
      </c>
      <c r="I92">
        <v>369.9</v>
      </c>
      <c r="J92">
        <f t="shared" si="13"/>
        <v>6.6401785228324961E-3</v>
      </c>
      <c r="K92">
        <f t="shared" si="9"/>
        <v>6.3029785228324959E-3</v>
      </c>
      <c r="L92">
        <v>4.3663740470398157E-3</v>
      </c>
      <c r="N92" s="2">
        <v>33000</v>
      </c>
      <c r="O92">
        <v>0.88900000000000001</v>
      </c>
      <c r="Q92" s="2">
        <v>33000</v>
      </c>
      <c r="R92">
        <v>914.29</v>
      </c>
      <c r="S92" s="8">
        <f t="shared" si="14"/>
        <v>3.6445462171537324E-2</v>
      </c>
      <c r="T92" s="9">
        <f t="shared" si="10"/>
        <v>3.6108262171537321E-2</v>
      </c>
      <c r="U92" s="3">
        <f>Sheet1!$B$17+Sheet1!$B$18*'Portfolio allocation'!K92</f>
        <v>7.7187355844664605E-3</v>
      </c>
      <c r="V92" s="13">
        <f t="shared" si="15"/>
        <v>2.8389526587070862E-2</v>
      </c>
      <c r="W92" s="13"/>
      <c r="X92" s="2">
        <v>33000</v>
      </c>
      <c r="Y92">
        <v>26.386399999999998</v>
      </c>
      <c r="AA92" s="2">
        <v>33000</v>
      </c>
      <c r="AB92">
        <v>261.83999999999997</v>
      </c>
      <c r="AC92">
        <f t="shared" si="16"/>
        <v>0</v>
      </c>
      <c r="AD92">
        <f t="shared" si="11"/>
        <v>-3.3759999999999997E-4</v>
      </c>
      <c r="AE92">
        <f>Sheet2!$B$17+Sheet2!$B$18*'Portfolio allocation'!K92</f>
        <v>5.6581563173925603E-3</v>
      </c>
      <c r="AF92">
        <f t="shared" si="17"/>
        <v>-5.9957563173925598E-3</v>
      </c>
      <c r="AH92" s="2">
        <v>33000</v>
      </c>
      <c r="AI92">
        <v>8.8650000000000002</v>
      </c>
      <c r="AJ92">
        <v>8.44</v>
      </c>
      <c r="AK92">
        <v>1.3170900000000001</v>
      </c>
      <c r="AM92" s="2">
        <v>35841</v>
      </c>
      <c r="AN92">
        <v>162</v>
      </c>
    </row>
    <row r="93" spans="1:40" hidden="1" outlineLevel="1" x14ac:dyDescent="0.2">
      <c r="A93" s="2">
        <v>33001</v>
      </c>
      <c r="B93">
        <v>18.489999999999998</v>
      </c>
      <c r="E93" s="2">
        <v>33001</v>
      </c>
      <c r="F93">
        <v>342.01</v>
      </c>
      <c r="G93">
        <f t="shared" si="12"/>
        <v>4.3461662702257708E-3</v>
      </c>
      <c r="H93" s="2">
        <v>33001</v>
      </c>
      <c r="I93">
        <v>371.64</v>
      </c>
      <c r="J93">
        <f t="shared" si="13"/>
        <v>4.7039740470398161E-3</v>
      </c>
      <c r="K93">
        <f t="shared" si="9"/>
        <v>4.3663740470398157E-3</v>
      </c>
      <c r="L93">
        <v>2.3547760198040532E-3</v>
      </c>
      <c r="N93" s="2">
        <v>33001</v>
      </c>
      <c r="O93">
        <v>0.87160000000000004</v>
      </c>
      <c r="Q93" s="2">
        <v>33001</v>
      </c>
      <c r="R93">
        <v>896.43</v>
      </c>
      <c r="S93" s="8">
        <f t="shared" si="14"/>
        <v>-1.9534283433046418E-2</v>
      </c>
      <c r="T93" s="9">
        <f t="shared" si="10"/>
        <v>-1.9871883433046418E-2</v>
      </c>
      <c r="U93" s="3">
        <f>Sheet1!$B$17+Sheet1!$B$18*'Portfolio allocation'!K93</f>
        <v>5.4970138497528378E-3</v>
      </c>
      <c r="V93" s="13">
        <f t="shared" si="15"/>
        <v>-2.5368897282799258E-2</v>
      </c>
      <c r="W93" s="13"/>
      <c r="X93" s="2">
        <v>33001</v>
      </c>
      <c r="Y93">
        <v>26.446100000000001</v>
      </c>
      <c r="AA93" s="2">
        <v>33001</v>
      </c>
      <c r="AB93">
        <v>262.43</v>
      </c>
      <c r="AC93">
        <f t="shared" si="16"/>
        <v>2.2532844485183556E-3</v>
      </c>
      <c r="AD93">
        <f t="shared" si="11"/>
        <v>1.9172844485183557E-3</v>
      </c>
      <c r="AE93">
        <f>Sheet2!$B$17+Sheet2!$B$18*'Portfolio allocation'!K93</f>
        <v>3.9360782102690313E-3</v>
      </c>
      <c r="AF93">
        <f t="shared" si="17"/>
        <v>-2.0187937617506756E-3</v>
      </c>
      <c r="AH93" s="2">
        <v>33001</v>
      </c>
      <c r="AI93">
        <v>8.8650000000000002</v>
      </c>
      <c r="AJ93">
        <v>8.4</v>
      </c>
      <c r="AK93">
        <v>1.32698</v>
      </c>
      <c r="AM93" s="2">
        <v>35869</v>
      </c>
      <c r="AN93">
        <v>162</v>
      </c>
    </row>
    <row r="94" spans="1:40" hidden="1" outlineLevel="1" x14ac:dyDescent="0.2">
      <c r="A94" s="2">
        <v>33002</v>
      </c>
      <c r="B94">
        <v>18.64</v>
      </c>
      <c r="E94" s="2">
        <v>33002</v>
      </c>
      <c r="F94">
        <v>342.86</v>
      </c>
      <c r="G94">
        <f t="shared" si="12"/>
        <v>2.4853074471506975E-3</v>
      </c>
      <c r="H94" s="2">
        <v>33002</v>
      </c>
      <c r="I94">
        <v>372.64</v>
      </c>
      <c r="J94">
        <f t="shared" si="13"/>
        <v>2.6907760198040531E-3</v>
      </c>
      <c r="K94">
        <f t="shared" si="9"/>
        <v>2.3547760198040532E-3</v>
      </c>
      <c r="L94">
        <v>2.6159106912838656E-3</v>
      </c>
      <c r="N94" s="2">
        <v>33002</v>
      </c>
      <c r="O94">
        <v>0.87160000000000004</v>
      </c>
      <c r="Q94" s="2">
        <v>33002</v>
      </c>
      <c r="R94">
        <v>896.43</v>
      </c>
      <c r="S94" s="8">
        <f t="shared" si="14"/>
        <v>0</v>
      </c>
      <c r="T94" s="9">
        <f t="shared" si="10"/>
        <v>-3.3600000000000004E-4</v>
      </c>
      <c r="U94" s="3">
        <f>Sheet1!$B$17+Sheet1!$B$18*'Portfolio allocation'!K94</f>
        <v>3.1892576122343709E-3</v>
      </c>
      <c r="V94" s="13">
        <f t="shared" si="15"/>
        <v>-3.5252576122343708E-3</v>
      </c>
      <c r="W94" s="13"/>
      <c r="X94" s="2">
        <v>33002</v>
      </c>
      <c r="Y94">
        <v>26.5655</v>
      </c>
      <c r="AA94" s="2">
        <v>33002</v>
      </c>
      <c r="AB94">
        <v>263.62</v>
      </c>
      <c r="AC94">
        <f t="shared" si="16"/>
        <v>4.5345425446785548E-3</v>
      </c>
      <c r="AD94">
        <f t="shared" si="11"/>
        <v>4.1985425446785544E-3</v>
      </c>
      <c r="AE94">
        <f>Sheet2!$B$17+Sheet2!$B$18*'Portfolio allocation'!K94</f>
        <v>2.1473139239437757E-3</v>
      </c>
      <c r="AF94">
        <f t="shared" si="17"/>
        <v>2.0512286207347787E-3</v>
      </c>
      <c r="AH94" s="2">
        <v>33002</v>
      </c>
      <c r="AI94">
        <v>8.8550000000000004</v>
      </c>
      <c r="AJ94">
        <v>8.4</v>
      </c>
      <c r="AK94">
        <v>1.34107</v>
      </c>
      <c r="AM94" s="2">
        <v>35900</v>
      </c>
      <c r="AN94">
        <v>162.19999999999999</v>
      </c>
    </row>
    <row r="95" spans="1:40" hidden="1" outlineLevel="1" x14ac:dyDescent="0.2">
      <c r="A95" s="2">
        <v>33003</v>
      </c>
      <c r="B95">
        <v>18.59</v>
      </c>
      <c r="E95" s="2">
        <v>33003</v>
      </c>
      <c r="F95">
        <v>343.82</v>
      </c>
      <c r="G95">
        <f t="shared" si="12"/>
        <v>2.7999766668611592E-3</v>
      </c>
      <c r="H95" s="2">
        <v>33003</v>
      </c>
      <c r="I95">
        <v>373.74</v>
      </c>
      <c r="J95">
        <f t="shared" si="13"/>
        <v>2.9519106912838655E-3</v>
      </c>
      <c r="K95">
        <f t="shared" si="9"/>
        <v>2.6159106912838656E-3</v>
      </c>
      <c r="L95">
        <v>2.3694198726387485E-2</v>
      </c>
      <c r="N95" s="2">
        <v>33003</v>
      </c>
      <c r="O95">
        <v>0.89590000000000003</v>
      </c>
      <c r="Q95" s="2">
        <v>33003</v>
      </c>
      <c r="R95">
        <v>921.43</v>
      </c>
      <c r="S95" s="8">
        <f t="shared" si="14"/>
        <v>2.7888401771471338E-2</v>
      </c>
      <c r="T95" s="9">
        <f t="shared" si="10"/>
        <v>2.7552401771471339E-2</v>
      </c>
      <c r="U95" s="3">
        <f>Sheet1!$B$17+Sheet1!$B$18*'Portfolio allocation'!K95</f>
        <v>3.4888379253886761E-3</v>
      </c>
      <c r="V95" s="13">
        <f t="shared" si="15"/>
        <v>2.4063563846082662E-2</v>
      </c>
      <c r="W95" s="13"/>
      <c r="X95" s="2">
        <v>33003</v>
      </c>
      <c r="Y95">
        <v>26.834099999999999</v>
      </c>
      <c r="AA95" s="2">
        <v>33003</v>
      </c>
      <c r="AB95">
        <v>266.27999999999997</v>
      </c>
      <c r="AC95">
        <f t="shared" si="16"/>
        <v>1.0090281465745976E-2</v>
      </c>
      <c r="AD95">
        <f t="shared" si="11"/>
        <v>9.7570814657459756E-3</v>
      </c>
      <c r="AE95">
        <f>Sheet2!$B$17+Sheet2!$B$18*'Portfolio allocation'!K95</f>
        <v>2.3795215359716337E-3</v>
      </c>
      <c r="AF95">
        <f t="shared" si="17"/>
        <v>7.3775599297743414E-3</v>
      </c>
      <c r="AH95" s="2">
        <v>33003</v>
      </c>
      <c r="AI95">
        <v>8.8320000000000007</v>
      </c>
      <c r="AJ95">
        <v>8.33</v>
      </c>
      <c r="AK95">
        <v>1.34023</v>
      </c>
      <c r="AM95" s="2">
        <v>35930</v>
      </c>
      <c r="AN95">
        <v>162.6</v>
      </c>
    </row>
    <row r="96" spans="1:40" hidden="1" outlineLevel="1" x14ac:dyDescent="0.2">
      <c r="A96" s="2">
        <v>33004</v>
      </c>
      <c r="B96">
        <v>19.809999999999999</v>
      </c>
      <c r="E96" s="2">
        <v>33004</v>
      </c>
      <c r="F96">
        <v>352</v>
      </c>
      <c r="G96">
        <f t="shared" si="12"/>
        <v>2.3791518817986246E-2</v>
      </c>
      <c r="H96" s="2">
        <v>33004</v>
      </c>
      <c r="I96">
        <v>382.72</v>
      </c>
      <c r="J96">
        <f t="shared" si="13"/>
        <v>2.4027398726387483E-2</v>
      </c>
      <c r="K96">
        <f t="shared" si="9"/>
        <v>2.3694198726387485E-2</v>
      </c>
      <c r="L96">
        <v>7.9544177257523455E-3</v>
      </c>
      <c r="N96" s="2">
        <v>33004</v>
      </c>
      <c r="O96">
        <v>0.90980000000000005</v>
      </c>
      <c r="Q96" s="2">
        <v>33004</v>
      </c>
      <c r="R96">
        <v>935.71</v>
      </c>
      <c r="S96" s="8">
        <f t="shared" si="14"/>
        <v>1.5497650391239848E-2</v>
      </c>
      <c r="T96" s="9">
        <f t="shared" si="10"/>
        <v>1.5164450391239847E-2</v>
      </c>
      <c r="U96" s="3">
        <f>Sheet1!$B$17+Sheet1!$B$18*'Portfolio allocation'!K96</f>
        <v>2.7670384154117478E-2</v>
      </c>
      <c r="V96" s="13">
        <f t="shared" si="15"/>
        <v>-1.2505933762877631E-2</v>
      </c>
      <c r="W96" s="13"/>
      <c r="X96" s="2">
        <v>33004</v>
      </c>
      <c r="Y96">
        <v>27.222200000000001</v>
      </c>
      <c r="AA96" s="2">
        <v>33004</v>
      </c>
      <c r="AB96">
        <v>270.13</v>
      </c>
      <c r="AC96">
        <f t="shared" si="16"/>
        <v>1.4458464773922319E-2</v>
      </c>
      <c r="AD96">
        <f t="shared" si="11"/>
        <v>1.413006477392232E-2</v>
      </c>
      <c r="AE96">
        <f>Sheet2!$B$17+Sheet2!$B$18*'Portfolio allocation'!K96</f>
        <v>2.1122873012549372E-2</v>
      </c>
      <c r="AF96">
        <f t="shared" si="17"/>
        <v>-6.9928082386270518E-3</v>
      </c>
      <c r="AH96" s="2">
        <v>33004</v>
      </c>
      <c r="AI96">
        <v>8.6669999999999998</v>
      </c>
      <c r="AJ96">
        <v>8.2100000000000009</v>
      </c>
      <c r="AK96">
        <v>1.3440700000000001</v>
      </c>
      <c r="AM96" s="2">
        <v>35961</v>
      </c>
      <c r="AN96">
        <v>162.80000000000001</v>
      </c>
    </row>
    <row r="97" spans="1:40" hidden="1" outlineLevel="1" x14ac:dyDescent="0.2">
      <c r="A97" s="2">
        <v>33007</v>
      </c>
      <c r="B97">
        <v>20.14</v>
      </c>
      <c r="E97" s="2">
        <v>33007</v>
      </c>
      <c r="F97">
        <v>354.75</v>
      </c>
      <c r="G97">
        <f t="shared" si="12"/>
        <v>7.8125E-3</v>
      </c>
      <c r="H97" s="2">
        <v>33007</v>
      </c>
      <c r="I97">
        <v>385.89</v>
      </c>
      <c r="J97">
        <f t="shared" si="13"/>
        <v>8.282817725752345E-3</v>
      </c>
      <c r="K97">
        <f t="shared" si="9"/>
        <v>7.9544177257523455E-3</v>
      </c>
      <c r="L97">
        <v>-1.5977919096115173E-3</v>
      </c>
      <c r="N97" s="2">
        <v>33007</v>
      </c>
      <c r="O97">
        <v>0.9133</v>
      </c>
      <c r="Q97" s="2">
        <v>33007</v>
      </c>
      <c r="R97">
        <v>939.29</v>
      </c>
      <c r="S97" s="8">
        <f t="shared" si="14"/>
        <v>3.825971722007715E-3</v>
      </c>
      <c r="T97" s="9">
        <f t="shared" si="10"/>
        <v>3.497571722007715E-3</v>
      </c>
      <c r="U97" s="3">
        <f>Sheet1!$B$17+Sheet1!$B$18*'Portfolio allocation'!K97</f>
        <v>9.613308491091278E-3</v>
      </c>
      <c r="V97" s="13">
        <f t="shared" si="15"/>
        <v>-6.1157367690835625E-3</v>
      </c>
      <c r="W97" s="13"/>
      <c r="X97" s="2">
        <v>33007</v>
      </c>
      <c r="Y97">
        <v>27.2819</v>
      </c>
      <c r="AA97" s="2">
        <v>33007</v>
      </c>
      <c r="AB97">
        <v>270.72000000000003</v>
      </c>
      <c r="AC97">
        <f t="shared" si="16"/>
        <v>2.1841335653205451E-3</v>
      </c>
      <c r="AD97">
        <f t="shared" si="11"/>
        <v>1.8561335653205452E-3</v>
      </c>
      <c r="AE97">
        <f>Sheet2!$B$17+Sheet2!$B$18*'Portfolio allocation'!K97</f>
        <v>7.1266581886534706E-3</v>
      </c>
      <c r="AF97">
        <f t="shared" si="17"/>
        <v>-5.2705246233329256E-3</v>
      </c>
      <c r="AH97" s="2">
        <v>33007</v>
      </c>
      <c r="AI97">
        <v>8.625</v>
      </c>
      <c r="AJ97">
        <v>8.1999999999999993</v>
      </c>
      <c r="AK97">
        <v>1.33589</v>
      </c>
      <c r="AM97" s="2">
        <v>35991</v>
      </c>
      <c r="AN97">
        <v>163.19999999999999</v>
      </c>
    </row>
    <row r="98" spans="1:40" hidden="1" outlineLevel="1" x14ac:dyDescent="0.2">
      <c r="A98" s="2">
        <v>33008</v>
      </c>
      <c r="B98">
        <v>19.489999999999998</v>
      </c>
      <c r="E98" s="2">
        <v>33008</v>
      </c>
      <c r="F98">
        <v>354.28</v>
      </c>
      <c r="G98">
        <f t="shared" si="12"/>
        <v>-1.3248766737139483E-3</v>
      </c>
      <c r="H98" s="2">
        <v>33008</v>
      </c>
      <c r="I98">
        <v>385.4</v>
      </c>
      <c r="J98">
        <f t="shared" si="13"/>
        <v>-1.2697919096115173E-3</v>
      </c>
      <c r="K98">
        <f t="shared" si="9"/>
        <v>-1.5977919096115173E-3</v>
      </c>
      <c r="L98">
        <v>-9.0003549558889499E-4</v>
      </c>
      <c r="N98" s="2">
        <v>33008</v>
      </c>
      <c r="O98">
        <v>0.89939999999999998</v>
      </c>
      <c r="Q98" s="2">
        <v>33008</v>
      </c>
      <c r="R98">
        <v>925</v>
      </c>
      <c r="S98" s="8">
        <f t="shared" si="14"/>
        <v>-1.5213618797176531E-2</v>
      </c>
      <c r="T98" s="9">
        <f t="shared" si="10"/>
        <v>-1.5541618797176531E-2</v>
      </c>
      <c r="U98" s="3">
        <f>Sheet1!$B$17+Sheet1!$B$18*'Portfolio allocation'!K98</f>
        <v>-1.3452284877836494E-3</v>
      </c>
      <c r="V98" s="13">
        <f t="shared" si="15"/>
        <v>-1.4196390309392883E-2</v>
      </c>
      <c r="W98" s="13"/>
      <c r="X98" s="2">
        <v>33008</v>
      </c>
      <c r="Y98">
        <v>27.610199999999999</v>
      </c>
      <c r="AA98" s="2">
        <v>33008</v>
      </c>
      <c r="AB98">
        <v>273.98</v>
      </c>
      <c r="AC98">
        <f t="shared" si="16"/>
        <v>1.2041962174940801E-2</v>
      </c>
      <c r="AD98">
        <f t="shared" si="11"/>
        <v>1.1712762174940801E-2</v>
      </c>
      <c r="AE98">
        <f>Sheet2!$B$17+Sheet2!$B$18*'Portfolio allocation'!K98</f>
        <v>-1.3674103180205434E-3</v>
      </c>
      <c r="AF98">
        <f t="shared" si="17"/>
        <v>1.3080172492961345E-2</v>
      </c>
      <c r="AH98" s="2">
        <v>33008</v>
      </c>
      <c r="AI98">
        <v>8.6620000000000008</v>
      </c>
      <c r="AJ98">
        <v>8.23</v>
      </c>
      <c r="AK98">
        <v>1.3341000000000001</v>
      </c>
      <c r="AM98" s="2">
        <v>36022</v>
      </c>
      <c r="AN98">
        <v>163.4</v>
      </c>
    </row>
    <row r="99" spans="1:40" hidden="1" outlineLevel="1" x14ac:dyDescent="0.2">
      <c r="A99" s="2">
        <v>33009</v>
      </c>
      <c r="B99">
        <v>17.71</v>
      </c>
      <c r="E99" s="2">
        <v>33009</v>
      </c>
      <c r="F99">
        <v>354</v>
      </c>
      <c r="G99">
        <f t="shared" si="12"/>
        <v>-7.9033532798911121E-4</v>
      </c>
      <c r="H99" s="2">
        <v>33009</v>
      </c>
      <c r="I99">
        <v>385.18</v>
      </c>
      <c r="J99">
        <f t="shared" si="13"/>
        <v>-5.7083549558889501E-4</v>
      </c>
      <c r="K99">
        <f t="shared" si="9"/>
        <v>-9.0003549558889499E-4</v>
      </c>
      <c r="L99">
        <v>1.0467800612700435E-3</v>
      </c>
      <c r="N99" s="2">
        <v>33009</v>
      </c>
      <c r="O99">
        <v>0.89939999999999998</v>
      </c>
      <c r="Q99" s="2">
        <v>33009</v>
      </c>
      <c r="R99">
        <v>925</v>
      </c>
      <c r="S99" s="8">
        <f t="shared" si="14"/>
        <v>0</v>
      </c>
      <c r="T99" s="9">
        <f t="shared" si="10"/>
        <v>-3.2919999999999998E-4</v>
      </c>
      <c r="U99" s="3">
        <f>Sheet1!$B$17+Sheet1!$B$18*'Portfolio allocation'!K99</f>
        <v>-5.4474464611775132E-4</v>
      </c>
      <c r="V99" s="13">
        <f t="shared" si="15"/>
        <v>2.1554464611775134E-4</v>
      </c>
      <c r="W99" s="13"/>
      <c r="X99" s="2">
        <v>33009</v>
      </c>
      <c r="Y99">
        <v>27.5505</v>
      </c>
      <c r="AA99" s="2">
        <v>33009</v>
      </c>
      <c r="AB99">
        <v>273.39</v>
      </c>
      <c r="AC99">
        <f t="shared" si="16"/>
        <v>-2.1534418570700042E-3</v>
      </c>
      <c r="AD99">
        <f t="shared" si="11"/>
        <v>-2.4826418570700042E-3</v>
      </c>
      <c r="AE99">
        <f>Sheet2!$B$17+Sheet2!$B$18*'Portfolio allocation'!K99</f>
        <v>-7.4694751329551002E-4</v>
      </c>
      <c r="AF99">
        <f t="shared" si="17"/>
        <v>-1.7356943437744942E-3</v>
      </c>
      <c r="AH99" s="2">
        <v>33009</v>
      </c>
      <c r="AI99">
        <v>8.6850000000000005</v>
      </c>
      <c r="AJ99">
        <v>8.23</v>
      </c>
      <c r="AK99">
        <v>1.3373299999999999</v>
      </c>
      <c r="AM99" s="2">
        <v>36053</v>
      </c>
      <c r="AN99">
        <v>163.5</v>
      </c>
    </row>
    <row r="100" spans="1:40" hidden="1" outlineLevel="1" x14ac:dyDescent="0.2">
      <c r="A100" s="2">
        <v>33010</v>
      </c>
      <c r="B100">
        <v>17.27</v>
      </c>
      <c r="E100" s="2">
        <v>33010</v>
      </c>
      <c r="F100">
        <v>354.47</v>
      </c>
      <c r="G100">
        <f t="shared" si="12"/>
        <v>1.3276836158193639E-3</v>
      </c>
      <c r="H100" s="2">
        <v>33010</v>
      </c>
      <c r="I100">
        <v>385.71</v>
      </c>
      <c r="J100">
        <f t="shared" si="13"/>
        <v>1.3759800612700435E-3</v>
      </c>
      <c r="K100">
        <f t="shared" si="9"/>
        <v>1.0467800612700435E-3</v>
      </c>
      <c r="L100">
        <v>1.6299806590451484E-4</v>
      </c>
      <c r="N100" s="2">
        <v>33010</v>
      </c>
      <c r="O100">
        <v>0.89939999999999998</v>
      </c>
      <c r="Q100" s="2">
        <v>33010</v>
      </c>
      <c r="R100">
        <v>925</v>
      </c>
      <c r="S100" s="8">
        <f t="shared" si="14"/>
        <v>0</v>
      </c>
      <c r="T100" s="9">
        <f t="shared" si="10"/>
        <v>-3.2919999999999998E-4</v>
      </c>
      <c r="U100" s="3">
        <f>Sheet1!$B$17+Sheet1!$B$18*'Portfolio allocation'!K100</f>
        <v>1.6886914995782908E-3</v>
      </c>
      <c r="V100" s="13">
        <f t="shared" si="15"/>
        <v>-2.017891499578291E-3</v>
      </c>
      <c r="W100" s="13"/>
      <c r="X100" s="2">
        <v>33010</v>
      </c>
      <c r="Y100">
        <v>27.729600000000001</v>
      </c>
      <c r="AA100" s="2">
        <v>33010</v>
      </c>
      <c r="AB100">
        <v>275.17</v>
      </c>
      <c r="AC100">
        <f t="shared" si="16"/>
        <v>6.5108453125573007E-3</v>
      </c>
      <c r="AD100">
        <f t="shared" si="11"/>
        <v>6.1812453125573005E-3</v>
      </c>
      <c r="AE100">
        <f>Sheet2!$B$17+Sheet2!$B$18*'Portfolio allocation'!K100</f>
        <v>9.8421054762037581E-4</v>
      </c>
      <c r="AF100">
        <f t="shared" si="17"/>
        <v>5.1970347649369242E-3</v>
      </c>
      <c r="AH100" s="2">
        <v>33010</v>
      </c>
      <c r="AI100">
        <v>8.7040000000000006</v>
      </c>
      <c r="AJ100">
        <v>8.24</v>
      </c>
      <c r="AK100">
        <v>1.3344199999999999</v>
      </c>
      <c r="AM100" s="2">
        <v>36083</v>
      </c>
      <c r="AN100">
        <v>163.9</v>
      </c>
    </row>
    <row r="101" spans="1:40" hidden="1" outlineLevel="1" x14ac:dyDescent="0.2">
      <c r="A101" s="2">
        <v>33011</v>
      </c>
      <c r="B101">
        <v>17.2</v>
      </c>
      <c r="E101" s="2">
        <v>33011</v>
      </c>
      <c r="F101">
        <v>354.64</v>
      </c>
      <c r="G101">
        <f t="shared" si="12"/>
        <v>4.7958924591640084E-4</v>
      </c>
      <c r="H101" s="2">
        <v>33011</v>
      </c>
      <c r="I101">
        <v>385.9</v>
      </c>
      <c r="J101">
        <f t="shared" si="13"/>
        <v>4.9259806590451483E-4</v>
      </c>
      <c r="K101">
        <f t="shared" si="9"/>
        <v>1.6299806590451484E-4</v>
      </c>
      <c r="L101">
        <v>9.3592299559470786E-3</v>
      </c>
      <c r="N101" s="2">
        <v>33011</v>
      </c>
      <c r="O101">
        <v>0.94799999999999995</v>
      </c>
      <c r="Q101" s="2">
        <v>33011</v>
      </c>
      <c r="R101">
        <v>975</v>
      </c>
      <c r="S101" s="8">
        <f t="shared" si="14"/>
        <v>5.4054054054053946E-2</v>
      </c>
      <c r="T101" s="9">
        <f t="shared" si="10"/>
        <v>5.3724454054053947E-2</v>
      </c>
      <c r="U101" s="3">
        <f>Sheet1!$B$17+Sheet1!$B$18*'Portfolio allocation'!K101</f>
        <v>6.7479439648062659E-4</v>
      </c>
      <c r="V101" s="13">
        <f t="shared" si="15"/>
        <v>5.3049659657573321E-2</v>
      </c>
      <c r="W101" s="13"/>
      <c r="X101" s="2">
        <v>33011</v>
      </c>
      <c r="Y101">
        <v>27.5505</v>
      </c>
      <c r="AA101" s="2">
        <v>33011</v>
      </c>
      <c r="AB101">
        <v>273.39</v>
      </c>
      <c r="AC101">
        <f t="shared" si="16"/>
        <v>-6.468728422429848E-3</v>
      </c>
      <c r="AD101">
        <f t="shared" si="11"/>
        <v>-6.8011284224298481E-3</v>
      </c>
      <c r="AE101">
        <f>Sheet2!$B$17+Sheet2!$B$18*'Portfolio allocation'!K101</f>
        <v>1.9832905002341639E-4</v>
      </c>
      <c r="AF101">
        <f t="shared" si="17"/>
        <v>-6.9994574724532646E-3</v>
      </c>
      <c r="AH101" s="2">
        <v>33011</v>
      </c>
      <c r="AI101">
        <v>8.7560000000000002</v>
      </c>
      <c r="AJ101">
        <v>8.31</v>
      </c>
      <c r="AK101">
        <v>1.33422</v>
      </c>
      <c r="AM101" s="2">
        <v>36114</v>
      </c>
      <c r="AN101">
        <v>164.1</v>
      </c>
    </row>
    <row r="102" spans="1:40" hidden="1" outlineLevel="1" x14ac:dyDescent="0.2">
      <c r="A102" s="2">
        <v>33014</v>
      </c>
      <c r="B102">
        <v>16.72</v>
      </c>
      <c r="E102" s="2">
        <v>33014</v>
      </c>
      <c r="F102">
        <v>358</v>
      </c>
      <c r="G102">
        <f t="shared" si="12"/>
        <v>9.4743965711707734E-3</v>
      </c>
      <c r="H102" s="2">
        <v>33014</v>
      </c>
      <c r="I102">
        <v>389.64</v>
      </c>
      <c r="J102">
        <f t="shared" si="13"/>
        <v>9.6916299559470787E-3</v>
      </c>
      <c r="K102">
        <f t="shared" si="9"/>
        <v>9.3592299559470786E-3</v>
      </c>
      <c r="L102">
        <v>1.4388654142285507E-3</v>
      </c>
      <c r="N102" s="2">
        <v>33014</v>
      </c>
      <c r="O102">
        <v>0.9758</v>
      </c>
      <c r="Q102" s="2">
        <v>33014</v>
      </c>
      <c r="R102">
        <v>1003.57</v>
      </c>
      <c r="S102" s="8">
        <f t="shared" si="14"/>
        <v>2.9302564102564155E-2</v>
      </c>
      <c r="T102" s="9">
        <f t="shared" si="10"/>
        <v>2.8970164102564155E-2</v>
      </c>
      <c r="U102" s="3">
        <f>Sheet1!$B$17+Sheet1!$B$18*'Portfolio allocation'!K102</f>
        <v>1.122494468424716E-2</v>
      </c>
      <c r="V102" s="13">
        <f t="shared" si="15"/>
        <v>1.7745219418316995E-2</v>
      </c>
      <c r="W102" s="13"/>
      <c r="X102" s="2">
        <v>33014</v>
      </c>
      <c r="Y102">
        <v>27.938600000000001</v>
      </c>
      <c r="AA102" s="2">
        <v>33014</v>
      </c>
      <c r="AB102">
        <v>277.24</v>
      </c>
      <c r="AC102">
        <f t="shared" si="16"/>
        <v>1.4082446322104092E-2</v>
      </c>
      <c r="AD102">
        <f t="shared" si="11"/>
        <v>1.3750446322104091E-2</v>
      </c>
      <c r="AE102">
        <f>Sheet2!$B$17+Sheet2!$B$18*'Portfolio allocation'!K102</f>
        <v>8.3758530637440699E-3</v>
      </c>
      <c r="AF102">
        <f t="shared" si="17"/>
        <v>5.3745932583600213E-3</v>
      </c>
      <c r="AH102" s="2">
        <v>33014</v>
      </c>
      <c r="AI102">
        <v>8.7409999999999997</v>
      </c>
      <c r="AJ102">
        <v>8.3000000000000007</v>
      </c>
      <c r="AK102">
        <v>1.32281</v>
      </c>
      <c r="AM102" s="2">
        <v>36144</v>
      </c>
      <c r="AN102">
        <v>164.4</v>
      </c>
    </row>
    <row r="103" spans="1:40" hidden="1" outlineLevel="1" x14ac:dyDescent="0.2">
      <c r="A103" s="2">
        <v>33015</v>
      </c>
      <c r="B103">
        <v>17.84</v>
      </c>
      <c r="E103" s="2">
        <v>33015</v>
      </c>
      <c r="F103">
        <v>358.43</v>
      </c>
      <c r="G103">
        <f t="shared" si="12"/>
        <v>1.2011173184358626E-3</v>
      </c>
      <c r="H103" s="2">
        <v>33015</v>
      </c>
      <c r="I103">
        <v>390.33</v>
      </c>
      <c r="J103">
        <f t="shared" si="13"/>
        <v>1.7708654142285507E-3</v>
      </c>
      <c r="K103">
        <f t="shared" si="9"/>
        <v>1.4388654142285507E-3</v>
      </c>
      <c r="L103">
        <v>2.105038034483715E-3</v>
      </c>
      <c r="N103" s="2">
        <v>33015</v>
      </c>
      <c r="O103">
        <v>0.99319999999999997</v>
      </c>
      <c r="Q103" s="2">
        <v>33015</v>
      </c>
      <c r="R103">
        <v>1021.43</v>
      </c>
      <c r="S103" s="8">
        <f t="shared" si="14"/>
        <v>1.7796466614187212E-2</v>
      </c>
      <c r="T103" s="9">
        <f t="shared" si="10"/>
        <v>1.7464466614187213E-2</v>
      </c>
      <c r="U103" s="3">
        <f>Sheet1!$B$17+Sheet1!$B$18*'Portfolio allocation'!K103</f>
        <v>2.1385017532565605E-3</v>
      </c>
      <c r="V103" s="13">
        <f t="shared" si="15"/>
        <v>1.5325964860930652E-2</v>
      </c>
      <c r="W103" s="13"/>
      <c r="X103" s="2">
        <v>33015</v>
      </c>
      <c r="Y103">
        <v>28.117599999999999</v>
      </c>
      <c r="AA103" s="2">
        <v>33015</v>
      </c>
      <c r="AB103">
        <v>279.02</v>
      </c>
      <c r="AC103">
        <f t="shared" si="16"/>
        <v>6.420429952387785E-3</v>
      </c>
      <c r="AD103">
        <f t="shared" si="11"/>
        <v>6.0916299523877853E-3</v>
      </c>
      <c r="AE103">
        <f>Sheet2!$B$17+Sheet2!$B$18*'Portfolio allocation'!K103</f>
        <v>1.3328628464731279E-3</v>
      </c>
      <c r="AF103">
        <f t="shared" si="17"/>
        <v>4.7587671059146578E-3</v>
      </c>
      <c r="AH103" s="2">
        <v>33015</v>
      </c>
      <c r="AI103">
        <v>8.6709999999999994</v>
      </c>
      <c r="AJ103">
        <v>8.2200000000000006</v>
      </c>
      <c r="AK103">
        <v>1.31847</v>
      </c>
      <c r="AM103" s="2">
        <v>36175</v>
      </c>
      <c r="AN103">
        <v>164.7</v>
      </c>
    </row>
    <row r="104" spans="1:40" hidden="1" outlineLevel="1" x14ac:dyDescent="0.2">
      <c r="A104" s="2">
        <v>33016</v>
      </c>
      <c r="B104">
        <v>17.18</v>
      </c>
      <c r="E104" s="2">
        <v>33016</v>
      </c>
      <c r="F104">
        <v>359.29</v>
      </c>
      <c r="G104">
        <f t="shared" si="12"/>
        <v>2.3993527327512698E-3</v>
      </c>
      <c r="H104" s="2">
        <v>33016</v>
      </c>
      <c r="I104">
        <v>391.28</v>
      </c>
      <c r="J104">
        <f t="shared" si="13"/>
        <v>2.4338380344837152E-3</v>
      </c>
      <c r="K104">
        <f t="shared" si="9"/>
        <v>2.105038034483715E-3</v>
      </c>
      <c r="L104">
        <v>-2.6525002657942615E-3</v>
      </c>
      <c r="N104" s="2">
        <v>33016</v>
      </c>
      <c r="O104">
        <v>1.0539000000000001</v>
      </c>
      <c r="Q104" s="2">
        <v>33016</v>
      </c>
      <c r="R104">
        <v>1083.93</v>
      </c>
      <c r="S104" s="8">
        <f t="shared" si="14"/>
        <v>6.1188725610174188E-2</v>
      </c>
      <c r="T104" s="9">
        <f t="shared" si="10"/>
        <v>6.0859925610174191E-2</v>
      </c>
      <c r="U104" s="3">
        <f>Sheet1!$B$17+Sheet1!$B$18*'Portfolio allocation'!K104</f>
        <v>2.9027518662726511E-3</v>
      </c>
      <c r="V104" s="13">
        <f t="shared" si="15"/>
        <v>5.7957173743901538E-2</v>
      </c>
      <c r="W104" s="13"/>
      <c r="X104" s="2">
        <v>33016</v>
      </c>
      <c r="Y104">
        <v>28.356400000000001</v>
      </c>
      <c r="AA104" s="2">
        <v>33016</v>
      </c>
      <c r="AB104">
        <v>281.39</v>
      </c>
      <c r="AC104">
        <f t="shared" si="16"/>
        <v>8.4940147659666732E-3</v>
      </c>
      <c r="AD104">
        <f t="shared" si="11"/>
        <v>8.1672147659666728E-3</v>
      </c>
      <c r="AE104">
        <f>Sheet2!$B$17+Sheet2!$B$18*'Portfolio allocation'!K104</f>
        <v>1.9252405360046824E-3</v>
      </c>
      <c r="AF104">
        <f t="shared" si="17"/>
        <v>6.2419742299619904E-3</v>
      </c>
      <c r="AH104" s="2">
        <v>33016</v>
      </c>
      <c r="AI104">
        <v>8.6050000000000004</v>
      </c>
      <c r="AJ104">
        <v>8.17</v>
      </c>
      <c r="AK104">
        <v>1.3160799999999999</v>
      </c>
      <c r="AM104" s="2">
        <v>36206</v>
      </c>
      <c r="AN104">
        <v>164.7</v>
      </c>
    </row>
    <row r="105" spans="1:40" hidden="1" outlineLevel="1" x14ac:dyDescent="0.2">
      <c r="A105" s="2">
        <v>33017</v>
      </c>
      <c r="B105">
        <v>17.7</v>
      </c>
      <c r="E105" s="2">
        <v>33017</v>
      </c>
      <c r="F105">
        <v>358.41</v>
      </c>
      <c r="G105">
        <f t="shared" si="12"/>
        <v>-2.4492749589467566E-3</v>
      </c>
      <c r="H105" s="2">
        <v>33017</v>
      </c>
      <c r="I105">
        <v>390.37</v>
      </c>
      <c r="J105">
        <f t="shared" si="13"/>
        <v>-2.3257002657942616E-3</v>
      </c>
      <c r="K105">
        <f t="shared" si="9"/>
        <v>-2.6525002657942615E-3</v>
      </c>
      <c r="L105">
        <v>-1.0573089038604372E-2</v>
      </c>
      <c r="N105" s="2">
        <v>33017</v>
      </c>
      <c r="O105">
        <v>1.0626</v>
      </c>
      <c r="Q105" s="2">
        <v>33017</v>
      </c>
      <c r="R105">
        <v>1092.8599999999999</v>
      </c>
      <c r="S105" s="8">
        <f t="shared" si="14"/>
        <v>8.2385393890747061E-3</v>
      </c>
      <c r="T105" s="9">
        <f t="shared" si="10"/>
        <v>7.9117393890747057E-3</v>
      </c>
      <c r="U105" s="3">
        <f>Sheet1!$B$17+Sheet1!$B$18*'Portfolio allocation'!K105</f>
        <v>-2.5552166438608712E-3</v>
      </c>
      <c r="V105" s="13">
        <f t="shared" si="15"/>
        <v>1.0466956032935577E-2</v>
      </c>
      <c r="W105" s="13"/>
      <c r="X105" s="2">
        <v>33017</v>
      </c>
      <c r="Y105">
        <v>28.356400000000001</v>
      </c>
      <c r="AA105" s="2">
        <v>33017</v>
      </c>
      <c r="AB105">
        <v>281.39</v>
      </c>
      <c r="AC105">
        <f t="shared" si="16"/>
        <v>0</v>
      </c>
      <c r="AD105">
        <f t="shared" si="11"/>
        <v>-3.2640000000000002E-4</v>
      </c>
      <c r="AE105">
        <f>Sheet2!$B$17+Sheet2!$B$18*'Portfolio allocation'!K105</f>
        <v>-2.3052838963820289E-3</v>
      </c>
      <c r="AF105">
        <f t="shared" si="17"/>
        <v>1.9788838963820288E-3</v>
      </c>
      <c r="AH105" s="2">
        <v>33017</v>
      </c>
      <c r="AI105">
        <v>8.6370000000000005</v>
      </c>
      <c r="AJ105">
        <v>8.16</v>
      </c>
      <c r="AK105">
        <v>1.3123</v>
      </c>
      <c r="AM105" s="2">
        <v>36234</v>
      </c>
      <c r="AN105">
        <v>164.8</v>
      </c>
    </row>
    <row r="106" spans="1:40" hidden="1" outlineLevel="1" x14ac:dyDescent="0.2">
      <c r="A106" s="2">
        <v>33018</v>
      </c>
      <c r="B106">
        <v>17.32</v>
      </c>
      <c r="E106" s="2">
        <v>33018</v>
      </c>
      <c r="F106">
        <v>354.58</v>
      </c>
      <c r="G106">
        <f t="shared" si="12"/>
        <v>-1.0686085767696363E-2</v>
      </c>
      <c r="H106" s="2">
        <v>33018</v>
      </c>
      <c r="I106">
        <v>386.37</v>
      </c>
      <c r="J106">
        <f t="shared" si="13"/>
        <v>-1.0246689038604373E-2</v>
      </c>
      <c r="K106">
        <f t="shared" si="9"/>
        <v>-1.0573089038604372E-2</v>
      </c>
      <c r="L106">
        <v>-3.2920000000000003E-4</v>
      </c>
      <c r="N106" s="2">
        <v>33018</v>
      </c>
      <c r="O106">
        <v>1.0314000000000001</v>
      </c>
      <c r="Q106" s="2">
        <v>33018</v>
      </c>
      <c r="R106">
        <v>1060.71</v>
      </c>
      <c r="S106" s="8">
        <f t="shared" si="14"/>
        <v>-2.9418223743205796E-2</v>
      </c>
      <c r="T106" s="9">
        <f t="shared" si="10"/>
        <v>-2.9744623743205797E-2</v>
      </c>
      <c r="U106" s="3">
        <f>Sheet1!$B$17+Sheet1!$B$18*'Portfolio allocation'!K106</f>
        <v>-1.1641916818442507E-2</v>
      </c>
      <c r="V106" s="13">
        <f t="shared" si="15"/>
        <v>-1.810270692476329E-2</v>
      </c>
      <c r="W106" s="13"/>
      <c r="X106" s="2">
        <v>33018</v>
      </c>
      <c r="Y106">
        <v>27.759499999999999</v>
      </c>
      <c r="AA106" s="2">
        <v>33018</v>
      </c>
      <c r="AB106">
        <v>275.45999999999998</v>
      </c>
      <c r="AC106">
        <f t="shared" si="16"/>
        <v>-2.1073954298304831E-2</v>
      </c>
      <c r="AD106">
        <f t="shared" si="11"/>
        <v>-2.1403154298304833E-2</v>
      </c>
      <c r="AE106">
        <f>Sheet2!$B$17+Sheet2!$B$18*'Portfolio allocation'!K106</f>
        <v>-9.348473505660258E-3</v>
      </c>
      <c r="AF106">
        <f t="shared" si="17"/>
        <v>-1.2054680792644575E-2</v>
      </c>
      <c r="AH106" s="2">
        <v>33018</v>
      </c>
      <c r="AI106">
        <v>8.6370000000000005</v>
      </c>
      <c r="AJ106">
        <v>8.23</v>
      </c>
      <c r="AK106">
        <v>1.3086599999999999</v>
      </c>
      <c r="AM106" s="2">
        <v>36265</v>
      </c>
      <c r="AN106">
        <v>165.9</v>
      </c>
    </row>
    <row r="107" spans="1:40" hidden="1" outlineLevel="1" x14ac:dyDescent="0.2">
      <c r="A107" s="2">
        <v>33021</v>
      </c>
      <c r="B107">
        <v>17.32</v>
      </c>
      <c r="E107" s="2">
        <v>33021</v>
      </c>
      <c r="F107">
        <v>354.58</v>
      </c>
      <c r="G107">
        <f t="shared" si="12"/>
        <v>0</v>
      </c>
      <c r="H107" s="2">
        <v>33021</v>
      </c>
      <c r="I107">
        <v>386.37</v>
      </c>
      <c r="J107">
        <f t="shared" si="13"/>
        <v>0</v>
      </c>
      <c r="K107">
        <f t="shared" si="9"/>
        <v>-3.2920000000000003E-4</v>
      </c>
      <c r="L107">
        <v>1.703757278256593E-2</v>
      </c>
      <c r="N107" s="2">
        <v>33021</v>
      </c>
      <c r="O107">
        <v>1.0314000000000001</v>
      </c>
      <c r="Q107" s="2">
        <v>33021</v>
      </c>
      <c r="R107">
        <v>1060.71</v>
      </c>
      <c r="S107" s="8">
        <f t="shared" si="14"/>
        <v>0</v>
      </c>
      <c r="T107" s="9">
        <f t="shared" si="10"/>
        <v>-3.2919999999999998E-4</v>
      </c>
      <c r="U107" s="3">
        <f>Sheet1!$B$17+Sheet1!$B$18*'Portfolio allocation'!K107</f>
        <v>1.1013230131714602E-4</v>
      </c>
      <c r="V107" s="13">
        <f t="shared" si="15"/>
        <v>-4.39332301317146E-4</v>
      </c>
      <c r="W107" s="13"/>
      <c r="X107" s="2">
        <v>33021</v>
      </c>
      <c r="Y107">
        <v>27.759499999999999</v>
      </c>
      <c r="AA107" s="2">
        <v>33021</v>
      </c>
      <c r="AB107">
        <v>275.45999999999998</v>
      </c>
      <c r="AC107">
        <f t="shared" si="16"/>
        <v>0</v>
      </c>
      <c r="AD107">
        <f t="shared" si="11"/>
        <v>-3.2920000000000003E-4</v>
      </c>
      <c r="AE107">
        <f>Sheet2!$B$17+Sheet2!$B$18*'Portfolio allocation'!K107</f>
        <v>-2.3934602728723219E-4</v>
      </c>
      <c r="AF107">
        <f t="shared" si="17"/>
        <v>-8.9853972712767845E-5</v>
      </c>
      <c r="AH107" s="2">
        <v>33021</v>
      </c>
      <c r="AI107">
        <v>8.6370000000000005</v>
      </c>
      <c r="AJ107">
        <v>8.23</v>
      </c>
      <c r="AK107">
        <v>1.3086599999999999</v>
      </c>
      <c r="AM107" s="2">
        <v>36295</v>
      </c>
      <c r="AN107">
        <v>166</v>
      </c>
    </row>
    <row r="108" spans="1:40" hidden="1" outlineLevel="1" x14ac:dyDescent="0.2">
      <c r="A108" s="2">
        <v>33022</v>
      </c>
      <c r="B108">
        <v>18.75</v>
      </c>
      <c r="E108" s="2">
        <v>33022</v>
      </c>
      <c r="F108">
        <v>360.65</v>
      </c>
      <c r="G108">
        <f t="shared" si="12"/>
        <v>1.7118844830503743E-2</v>
      </c>
      <c r="H108" s="2">
        <v>33022</v>
      </c>
      <c r="I108">
        <v>393.08</v>
      </c>
      <c r="J108">
        <f t="shared" si="13"/>
        <v>1.7366772782565931E-2</v>
      </c>
      <c r="K108">
        <f t="shared" si="9"/>
        <v>1.703757278256593E-2</v>
      </c>
      <c r="L108">
        <v>2.8136273532100743E-4</v>
      </c>
      <c r="N108" s="2">
        <v>33022</v>
      </c>
      <c r="O108">
        <v>1.0451999999999999</v>
      </c>
      <c r="Q108" s="2">
        <v>33022</v>
      </c>
      <c r="R108">
        <v>1075</v>
      </c>
      <c r="S108" s="8">
        <f t="shared" si="14"/>
        <v>1.3472108304814601E-2</v>
      </c>
      <c r="T108" s="9">
        <f t="shared" si="10"/>
        <v>1.3142908304814601E-2</v>
      </c>
      <c r="U108" s="3">
        <f>Sheet1!$B$17+Sheet1!$B$18*'Portfolio allocation'!K108</f>
        <v>2.0033734170029474E-2</v>
      </c>
      <c r="V108" s="13">
        <f t="shared" si="15"/>
        <v>-6.8908258652148734E-3</v>
      </c>
      <c r="W108" s="13"/>
      <c r="X108" s="2">
        <v>33022</v>
      </c>
      <c r="Y108">
        <v>28.595199999999998</v>
      </c>
      <c r="AA108" s="2">
        <v>33022</v>
      </c>
      <c r="AB108">
        <v>283.76</v>
      </c>
      <c r="AC108">
        <f t="shared" si="16"/>
        <v>3.0131416539606493E-2</v>
      </c>
      <c r="AD108">
        <f t="shared" si="11"/>
        <v>2.9802216539606491E-2</v>
      </c>
      <c r="AE108">
        <f>Sheet2!$B$17+Sheet2!$B$18*'Portfolio allocation'!K108</f>
        <v>1.5203631397415988E-2</v>
      </c>
      <c r="AF108">
        <f t="shared" si="17"/>
        <v>1.4598585142190503E-2</v>
      </c>
      <c r="AH108" s="2">
        <v>33022</v>
      </c>
      <c r="AI108">
        <v>8.6419999999999995</v>
      </c>
      <c r="AJ108">
        <v>8.23</v>
      </c>
      <c r="AK108">
        <v>1.31579</v>
      </c>
      <c r="AM108" s="2">
        <v>36326</v>
      </c>
      <c r="AN108">
        <v>166</v>
      </c>
    </row>
    <row r="109" spans="1:40" hidden="1" outlineLevel="1" x14ac:dyDescent="0.2">
      <c r="A109" s="2">
        <v>33023</v>
      </c>
      <c r="B109">
        <v>17.440000000000001</v>
      </c>
      <c r="E109" s="2">
        <v>33023</v>
      </c>
      <c r="F109">
        <v>360.86</v>
      </c>
      <c r="G109">
        <f t="shared" si="12"/>
        <v>5.8228199084986443E-4</v>
      </c>
      <c r="H109" s="2">
        <v>33023</v>
      </c>
      <c r="I109">
        <v>393.32</v>
      </c>
      <c r="J109">
        <f t="shared" si="13"/>
        <v>6.1056273532100747E-4</v>
      </c>
      <c r="K109">
        <f t="shared" si="9"/>
        <v>2.8136273532100743E-4</v>
      </c>
      <c r="L109">
        <v>8.9238035187643784E-4</v>
      </c>
      <c r="N109" s="2">
        <v>33023</v>
      </c>
      <c r="O109">
        <v>1.0487</v>
      </c>
      <c r="Q109" s="2">
        <v>33023</v>
      </c>
      <c r="R109">
        <v>1078.57</v>
      </c>
      <c r="S109" s="8">
        <f t="shared" si="14"/>
        <v>3.3209302325580836E-3</v>
      </c>
      <c r="T109" s="9">
        <f t="shared" si="10"/>
        <v>2.9917302325580836E-3</v>
      </c>
      <c r="U109" s="3">
        <f>Sheet1!$B$17+Sheet1!$B$18*'Portfolio allocation'!K109</f>
        <v>8.1058534499486856E-4</v>
      </c>
      <c r="V109" s="13">
        <f t="shared" si="15"/>
        <v>2.1811448875632151E-3</v>
      </c>
      <c r="W109" s="13"/>
      <c r="X109" s="2">
        <v>33023</v>
      </c>
      <c r="Y109">
        <v>28.863900000000001</v>
      </c>
      <c r="AA109" s="2">
        <v>33023</v>
      </c>
      <c r="AB109">
        <v>286.42</v>
      </c>
      <c r="AC109">
        <f t="shared" si="16"/>
        <v>9.3741189737808206E-3</v>
      </c>
      <c r="AD109">
        <f t="shared" si="11"/>
        <v>9.0461189737808204E-3</v>
      </c>
      <c r="AE109">
        <f>Sheet2!$B$17+Sheet2!$B$18*'Portfolio allocation'!K109</f>
        <v>3.0358193382439182E-4</v>
      </c>
      <c r="AF109">
        <f t="shared" si="17"/>
        <v>8.7425370399564287E-3</v>
      </c>
      <c r="AH109" s="2">
        <v>33023</v>
      </c>
      <c r="AI109">
        <v>8.641</v>
      </c>
      <c r="AJ109">
        <v>8.1999999999999993</v>
      </c>
      <c r="AK109">
        <v>1.3084</v>
      </c>
      <c r="AM109" s="2">
        <v>36356</v>
      </c>
      <c r="AN109">
        <v>166.7</v>
      </c>
    </row>
    <row r="110" spans="1:40" hidden="1" outlineLevel="1" x14ac:dyDescent="0.2">
      <c r="A110" s="2">
        <v>33024</v>
      </c>
      <c r="B110">
        <v>17.37</v>
      </c>
      <c r="E110" s="2">
        <v>33024</v>
      </c>
      <c r="F110">
        <v>361.23</v>
      </c>
      <c r="G110">
        <f t="shared" si="12"/>
        <v>1.025328382198154E-3</v>
      </c>
      <c r="H110" s="2">
        <v>33024</v>
      </c>
      <c r="I110">
        <v>393.8</v>
      </c>
      <c r="J110">
        <f t="shared" si="13"/>
        <v>1.2203803518764378E-3</v>
      </c>
      <c r="K110">
        <f t="shared" si="9"/>
        <v>8.9238035187643784E-4</v>
      </c>
      <c r="L110">
        <v>5.1054305738952492E-3</v>
      </c>
      <c r="N110" s="2">
        <v>33024</v>
      </c>
      <c r="O110">
        <v>1.014</v>
      </c>
      <c r="Q110" s="2">
        <v>33024</v>
      </c>
      <c r="R110">
        <v>1042.8599999999999</v>
      </c>
      <c r="S110" s="8">
        <f t="shared" si="14"/>
        <v>-3.3108653124043874E-2</v>
      </c>
      <c r="T110" s="9">
        <f t="shared" si="10"/>
        <v>-3.3436653124043876E-2</v>
      </c>
      <c r="U110" s="3">
        <f>Sheet1!$B$17+Sheet1!$B$18*'Portfolio allocation'!K110</f>
        <v>1.5115602399529446E-3</v>
      </c>
      <c r="V110" s="13">
        <f t="shared" si="15"/>
        <v>-3.4948213363996818E-2</v>
      </c>
      <c r="W110" s="13"/>
      <c r="X110" s="2">
        <v>33024</v>
      </c>
      <c r="Y110">
        <v>28.654900000000001</v>
      </c>
      <c r="AA110" s="2">
        <v>33024</v>
      </c>
      <c r="AB110">
        <v>284.35000000000002</v>
      </c>
      <c r="AC110">
        <f t="shared" si="16"/>
        <v>-7.2271489421129598E-3</v>
      </c>
      <c r="AD110">
        <f t="shared" si="11"/>
        <v>-7.5559489421129595E-3</v>
      </c>
      <c r="AE110">
        <f>Sheet2!$B$17+Sheet2!$B$18*'Portfolio allocation'!K110</f>
        <v>8.4691438693473462E-4</v>
      </c>
      <c r="AF110">
        <f t="shared" si="17"/>
        <v>-8.4028633290476936E-3</v>
      </c>
      <c r="AH110" s="2">
        <v>33024</v>
      </c>
      <c r="AI110">
        <v>8.6180000000000003</v>
      </c>
      <c r="AJ110">
        <v>8.2200000000000006</v>
      </c>
      <c r="AK110">
        <v>1.29562</v>
      </c>
      <c r="AM110" s="2">
        <v>36387</v>
      </c>
      <c r="AN110">
        <v>167.1</v>
      </c>
    </row>
    <row r="111" spans="1:40" hidden="1" outlineLevel="1" x14ac:dyDescent="0.2">
      <c r="A111" s="2">
        <v>33025</v>
      </c>
      <c r="B111">
        <v>17.09</v>
      </c>
      <c r="E111" s="2">
        <v>33025</v>
      </c>
      <c r="F111">
        <v>363.16</v>
      </c>
      <c r="G111">
        <f t="shared" si="12"/>
        <v>5.3428563519086758E-3</v>
      </c>
      <c r="H111" s="2">
        <v>33025</v>
      </c>
      <c r="I111">
        <v>395.94</v>
      </c>
      <c r="J111">
        <f t="shared" si="13"/>
        <v>5.434230573895249E-3</v>
      </c>
      <c r="K111">
        <f t="shared" si="9"/>
        <v>5.1054305738952492E-3</v>
      </c>
      <c r="L111">
        <v>1.1548085427084798E-2</v>
      </c>
      <c r="N111" s="2">
        <v>33025</v>
      </c>
      <c r="O111">
        <v>1.0435000000000001</v>
      </c>
      <c r="Q111" s="2">
        <v>33025</v>
      </c>
      <c r="R111">
        <v>1073.21</v>
      </c>
      <c r="S111" s="8">
        <f t="shared" si="14"/>
        <v>2.9102659992712443E-2</v>
      </c>
      <c r="T111" s="9">
        <f t="shared" si="10"/>
        <v>2.8773859992712442E-2</v>
      </c>
      <c r="U111" s="3">
        <f>Sheet1!$B$17+Sheet1!$B$18*'Portfolio allocation'!K111</f>
        <v>6.3448782275445873E-3</v>
      </c>
      <c r="V111" s="13">
        <f t="shared" si="15"/>
        <v>2.2428981765167853E-2</v>
      </c>
      <c r="W111" s="13"/>
      <c r="X111" s="2">
        <v>33025</v>
      </c>
      <c r="Y111">
        <v>28.535499999999999</v>
      </c>
      <c r="AA111" s="2">
        <v>33025</v>
      </c>
      <c r="AB111">
        <v>283.17</v>
      </c>
      <c r="AC111">
        <f t="shared" si="16"/>
        <v>-4.1498153683841021E-3</v>
      </c>
      <c r="AD111">
        <f t="shared" si="11"/>
        <v>-4.4722153683841026E-3</v>
      </c>
      <c r="AE111">
        <f>Sheet2!$B$17+Sheet2!$B$18*'Portfolio allocation'!K111</f>
        <v>4.5932661289861737E-3</v>
      </c>
      <c r="AF111">
        <f t="shared" si="17"/>
        <v>-9.0654814973702771E-3</v>
      </c>
      <c r="AH111" s="2">
        <v>33025</v>
      </c>
      <c r="AI111">
        <v>8.4689999999999994</v>
      </c>
      <c r="AJ111">
        <v>8.06</v>
      </c>
      <c r="AK111">
        <v>1.2996799999999999</v>
      </c>
      <c r="AM111" s="2">
        <v>36418</v>
      </c>
      <c r="AN111">
        <v>167.8</v>
      </c>
    </row>
    <row r="112" spans="1:40" hidden="1" outlineLevel="1" x14ac:dyDescent="0.2">
      <c r="A112" s="2">
        <v>33028</v>
      </c>
      <c r="B112">
        <v>18.39</v>
      </c>
      <c r="E112" s="2">
        <v>33028</v>
      </c>
      <c r="F112">
        <v>367.4</v>
      </c>
      <c r="G112">
        <f t="shared" si="12"/>
        <v>1.1675294635973055E-2</v>
      </c>
      <c r="H112" s="2">
        <v>33028</v>
      </c>
      <c r="I112">
        <v>400.64</v>
      </c>
      <c r="J112">
        <f t="shared" si="13"/>
        <v>1.1870485427084798E-2</v>
      </c>
      <c r="K112">
        <f t="shared" si="9"/>
        <v>1.1548085427084798E-2</v>
      </c>
      <c r="L112">
        <v>-2.2696849840255096E-3</v>
      </c>
      <c r="N112" s="2">
        <v>33028</v>
      </c>
      <c r="O112">
        <v>1.0696000000000001</v>
      </c>
      <c r="Q112" s="2">
        <v>33028</v>
      </c>
      <c r="R112">
        <v>1100</v>
      </c>
      <c r="S112" s="8">
        <f t="shared" si="14"/>
        <v>2.4962495690498576E-2</v>
      </c>
      <c r="T112" s="9">
        <f t="shared" si="10"/>
        <v>2.4640095690498576E-2</v>
      </c>
      <c r="U112" s="3">
        <f>Sheet1!$B$17+Sheet1!$B$18*'Portfolio allocation'!K112</f>
        <v>1.3736055153710982E-2</v>
      </c>
      <c r="V112" s="13">
        <f t="shared" si="15"/>
        <v>1.0904040536787594E-2</v>
      </c>
      <c r="W112" s="13"/>
      <c r="X112" s="2">
        <v>33028</v>
      </c>
      <c r="Y112">
        <v>28.744499999999999</v>
      </c>
      <c r="AA112" s="2">
        <v>33028</v>
      </c>
      <c r="AB112">
        <v>285.24</v>
      </c>
      <c r="AC112">
        <f t="shared" si="16"/>
        <v>7.3100964085177633E-3</v>
      </c>
      <c r="AD112">
        <f t="shared" si="11"/>
        <v>6.9872964085177635E-3</v>
      </c>
      <c r="AE112">
        <f>Sheet2!$B$17+Sheet2!$B$18*'Portfolio allocation'!K112</f>
        <v>1.0322239191433342E-2</v>
      </c>
      <c r="AF112">
        <f t="shared" si="17"/>
        <v>-3.3349427829155783E-3</v>
      </c>
      <c r="AH112" s="2">
        <v>33028</v>
      </c>
      <c r="AI112">
        <v>8.4450000000000003</v>
      </c>
      <c r="AJ112">
        <v>8.07</v>
      </c>
      <c r="AK112">
        <v>1.29996</v>
      </c>
      <c r="AM112" s="2">
        <v>36448</v>
      </c>
      <c r="AN112">
        <v>168.1</v>
      </c>
    </row>
    <row r="113" spans="1:40" hidden="1" outlineLevel="1" x14ac:dyDescent="0.2">
      <c r="A113" s="2">
        <v>33029</v>
      </c>
      <c r="B113">
        <v>18.97</v>
      </c>
      <c r="E113" s="2">
        <v>33029</v>
      </c>
      <c r="F113">
        <v>366.64</v>
      </c>
      <c r="G113">
        <f t="shared" si="12"/>
        <v>-2.0685900925421219E-3</v>
      </c>
      <c r="H113" s="2">
        <v>33029</v>
      </c>
      <c r="I113">
        <v>399.86</v>
      </c>
      <c r="J113">
        <f t="shared" si="13"/>
        <v>-1.9468849840255098E-3</v>
      </c>
      <c r="K113">
        <f t="shared" si="9"/>
        <v>-2.2696849840255096E-3</v>
      </c>
      <c r="L113">
        <v>-4.8501843045065871E-3</v>
      </c>
      <c r="N113" s="2">
        <v>33029</v>
      </c>
      <c r="O113">
        <v>1.0192000000000001</v>
      </c>
      <c r="Q113" s="2">
        <v>33029</v>
      </c>
      <c r="R113">
        <v>1048.21</v>
      </c>
      <c r="S113" s="8">
        <f t="shared" si="14"/>
        <v>-4.7081818181818114E-2</v>
      </c>
      <c r="T113" s="9">
        <f t="shared" si="10"/>
        <v>-4.7404618181818112E-2</v>
      </c>
      <c r="U113" s="3">
        <f>Sheet1!$B$17+Sheet1!$B$18*'Portfolio allocation'!K113</f>
        <v>-2.1160412507863352E-3</v>
      </c>
      <c r="V113" s="13">
        <f t="shared" si="15"/>
        <v>-4.5288576931031777E-2</v>
      </c>
      <c r="W113" s="13"/>
      <c r="X113" s="2">
        <v>33029</v>
      </c>
      <c r="Y113">
        <v>28.834</v>
      </c>
      <c r="AA113" s="2">
        <v>33029</v>
      </c>
      <c r="AB113">
        <v>286.13</v>
      </c>
      <c r="AC113">
        <f t="shared" si="16"/>
        <v>3.1201794979665021E-3</v>
      </c>
      <c r="AD113">
        <f t="shared" si="11"/>
        <v>2.7965794979665022E-3</v>
      </c>
      <c r="AE113">
        <f>Sheet2!$B$17+Sheet2!$B$18*'Portfolio allocation'!K113</f>
        <v>-1.9648747813321129E-3</v>
      </c>
      <c r="AF113">
        <f t="shared" si="17"/>
        <v>4.7614542792986155E-3</v>
      </c>
      <c r="AH113" s="2">
        <v>33029</v>
      </c>
      <c r="AI113">
        <v>8.4730000000000008</v>
      </c>
      <c r="AJ113">
        <v>8.09</v>
      </c>
      <c r="AK113">
        <v>1.30183</v>
      </c>
      <c r="AM113" s="2">
        <v>36479</v>
      </c>
      <c r="AN113">
        <v>168.4</v>
      </c>
    </row>
    <row r="114" spans="1:40" hidden="1" outlineLevel="1" x14ac:dyDescent="0.2">
      <c r="A114" s="2">
        <v>33030</v>
      </c>
      <c r="B114">
        <v>17.420000000000002</v>
      </c>
      <c r="E114" s="2">
        <v>33030</v>
      </c>
      <c r="F114">
        <v>364.96</v>
      </c>
      <c r="G114">
        <f t="shared" si="12"/>
        <v>-4.5821514291948251E-3</v>
      </c>
      <c r="H114" s="2">
        <v>33030</v>
      </c>
      <c r="I114">
        <v>398.05</v>
      </c>
      <c r="J114">
        <f t="shared" si="13"/>
        <v>-4.5265843045065868E-3</v>
      </c>
      <c r="K114">
        <f t="shared" si="9"/>
        <v>-4.8501843045065871E-3</v>
      </c>
      <c r="L114">
        <v>-5.2476045220451115E-3</v>
      </c>
      <c r="N114" s="2">
        <v>33030</v>
      </c>
      <c r="O114">
        <v>1.014</v>
      </c>
      <c r="Q114" s="2">
        <v>33030</v>
      </c>
      <c r="R114">
        <v>1042.8599999999999</v>
      </c>
      <c r="S114" s="8">
        <f t="shared" si="14"/>
        <v>-5.1039390961735709E-3</v>
      </c>
      <c r="T114" s="9">
        <f t="shared" si="10"/>
        <v>-5.4275390961735712E-3</v>
      </c>
      <c r="U114" s="3">
        <f>Sheet1!$B$17+Sheet1!$B$18*'Portfolio allocation'!K114</f>
        <v>-5.0764554697919385E-3</v>
      </c>
      <c r="V114" s="13">
        <f t="shared" si="15"/>
        <v>-3.5108362638163262E-4</v>
      </c>
      <c r="W114" s="13"/>
      <c r="X114" s="2">
        <v>33030</v>
      </c>
      <c r="Y114">
        <v>28.804200000000002</v>
      </c>
      <c r="AA114" s="2">
        <v>33030</v>
      </c>
      <c r="AB114">
        <v>285.83</v>
      </c>
      <c r="AC114">
        <f t="shared" si="16"/>
        <v>-1.0484744696467319E-3</v>
      </c>
      <c r="AD114">
        <f t="shared" si="11"/>
        <v>-1.3720744696467319E-3</v>
      </c>
      <c r="AE114">
        <f>Sheet2!$B$17+Sheet2!$B$18*'Portfolio allocation'!K114</f>
        <v>-4.2595206115957698E-3</v>
      </c>
      <c r="AF114">
        <f t="shared" si="17"/>
        <v>2.8874461419490377E-3</v>
      </c>
      <c r="AH114" s="2">
        <v>33030</v>
      </c>
      <c r="AI114">
        <v>8.5380000000000003</v>
      </c>
      <c r="AJ114">
        <v>8.09</v>
      </c>
      <c r="AK114">
        <v>1.3045100000000001</v>
      </c>
      <c r="AM114" s="2">
        <v>36509</v>
      </c>
      <c r="AN114">
        <v>168.8</v>
      </c>
    </row>
    <row r="115" spans="1:40" hidden="1" outlineLevel="1" x14ac:dyDescent="0.2">
      <c r="A115" s="2">
        <v>33031</v>
      </c>
      <c r="B115">
        <v>16.88</v>
      </c>
      <c r="E115" s="2">
        <v>33031</v>
      </c>
      <c r="F115">
        <v>363.15</v>
      </c>
      <c r="G115">
        <f t="shared" si="12"/>
        <v>-4.9594476106971097E-3</v>
      </c>
      <c r="H115" s="2">
        <v>33031</v>
      </c>
      <c r="I115">
        <v>396.09</v>
      </c>
      <c r="J115">
        <f t="shared" si="13"/>
        <v>-4.9240045220451112E-3</v>
      </c>
      <c r="K115">
        <f t="shared" si="9"/>
        <v>-5.2476045220451115E-3</v>
      </c>
      <c r="L115">
        <v>-1.254224507561401E-2</v>
      </c>
      <c r="N115" s="2">
        <v>33031</v>
      </c>
      <c r="O115">
        <v>1.0001</v>
      </c>
      <c r="Q115" s="2">
        <v>33031</v>
      </c>
      <c r="R115">
        <v>1028.57</v>
      </c>
      <c r="S115" s="8">
        <f t="shared" si="14"/>
        <v>-1.3702702184377524E-2</v>
      </c>
      <c r="T115" s="9">
        <f t="shared" si="10"/>
        <v>-1.4026302184377525E-2</v>
      </c>
      <c r="U115" s="3">
        <f>Sheet1!$B$17+Sheet1!$B$18*'Portfolio allocation'!K115</f>
        <v>-5.5323860153198533E-3</v>
      </c>
      <c r="V115" s="13">
        <f t="shared" si="15"/>
        <v>-8.4939161690576713E-3</v>
      </c>
      <c r="W115" s="13"/>
      <c r="X115" s="2">
        <v>33031</v>
      </c>
      <c r="Y115">
        <v>28.804200000000002</v>
      </c>
      <c r="AA115" s="2">
        <v>33031</v>
      </c>
      <c r="AB115">
        <v>285.83</v>
      </c>
      <c r="AC115">
        <f t="shared" si="16"/>
        <v>0</v>
      </c>
      <c r="AD115">
        <f t="shared" si="11"/>
        <v>-3.2279999999999999E-4</v>
      </c>
      <c r="AE115">
        <f>Sheet2!$B$17+Sheet2!$B$18*'Portfolio allocation'!K115</f>
        <v>-4.6129168081377788E-3</v>
      </c>
      <c r="AF115">
        <f t="shared" si="17"/>
        <v>4.290116808137779E-3</v>
      </c>
      <c r="AH115" s="2">
        <v>33031</v>
      </c>
      <c r="AI115">
        <v>8.4589999999999996</v>
      </c>
      <c r="AJ115">
        <v>8.07</v>
      </c>
      <c r="AK115">
        <v>1.3012900000000001</v>
      </c>
      <c r="AM115" s="2">
        <v>36540</v>
      </c>
      <c r="AN115">
        <v>169.3</v>
      </c>
    </row>
    <row r="116" spans="1:40" hidden="1" outlineLevel="1" x14ac:dyDescent="0.2">
      <c r="A116" s="2">
        <v>33032</v>
      </c>
      <c r="B116">
        <v>17.579999999999998</v>
      </c>
      <c r="E116" s="2">
        <v>33032</v>
      </c>
      <c r="F116">
        <v>358.71</v>
      </c>
      <c r="G116">
        <f t="shared" si="12"/>
        <v>-1.2226352746798841E-2</v>
      </c>
      <c r="H116" s="2">
        <v>33032</v>
      </c>
      <c r="I116">
        <v>391.25</v>
      </c>
      <c r="J116">
        <f t="shared" si="13"/>
        <v>-1.221944507561401E-2</v>
      </c>
      <c r="K116">
        <f t="shared" si="9"/>
        <v>-1.254224507561401E-2</v>
      </c>
      <c r="L116">
        <v>8.2650594249202413E-3</v>
      </c>
      <c r="N116" s="2">
        <v>33032</v>
      </c>
      <c r="O116">
        <v>1.0208999999999999</v>
      </c>
      <c r="Q116" s="2">
        <v>33032</v>
      </c>
      <c r="R116">
        <v>1050</v>
      </c>
      <c r="S116" s="8">
        <f t="shared" si="14"/>
        <v>2.0834751159376719E-2</v>
      </c>
      <c r="T116" s="9">
        <f t="shared" si="10"/>
        <v>2.0511951159376717E-2</v>
      </c>
      <c r="U116" s="3">
        <f>Sheet1!$B$17+Sheet1!$B$18*'Portfolio allocation'!K116</f>
        <v>-1.3900982529150492E-2</v>
      </c>
      <c r="V116" s="13">
        <f t="shared" si="15"/>
        <v>3.4412933688527207E-2</v>
      </c>
      <c r="W116" s="13"/>
      <c r="X116" s="2">
        <v>33032</v>
      </c>
      <c r="Y116">
        <v>28.356400000000001</v>
      </c>
      <c r="AA116" s="2">
        <v>33032</v>
      </c>
      <c r="AB116">
        <v>281.39</v>
      </c>
      <c r="AC116">
        <f t="shared" si="16"/>
        <v>-1.5533708847916605E-2</v>
      </c>
      <c r="AD116">
        <f t="shared" si="11"/>
        <v>-1.5856508847916607E-2</v>
      </c>
      <c r="AE116">
        <f>Sheet2!$B$17+Sheet2!$B$18*'Portfolio allocation'!K116</f>
        <v>-1.1099497291483343E-2</v>
      </c>
      <c r="AF116">
        <f t="shared" si="17"/>
        <v>-4.7570115564332643E-3</v>
      </c>
      <c r="AH116" s="2">
        <v>33032</v>
      </c>
      <c r="AI116">
        <v>8.4770000000000003</v>
      </c>
      <c r="AJ116">
        <v>8.07</v>
      </c>
      <c r="AK116">
        <v>1.2974699999999999</v>
      </c>
      <c r="AM116" s="2">
        <v>36571</v>
      </c>
      <c r="AN116">
        <v>170</v>
      </c>
    </row>
    <row r="117" spans="1:40" hidden="1" outlineLevel="1" x14ac:dyDescent="0.2">
      <c r="A117" s="2">
        <v>33035</v>
      </c>
      <c r="B117">
        <v>16.34</v>
      </c>
      <c r="E117" s="2">
        <v>33035</v>
      </c>
      <c r="F117">
        <v>361.63</v>
      </c>
      <c r="G117">
        <f t="shared" si="12"/>
        <v>8.1402804493881931E-3</v>
      </c>
      <c r="H117" s="2">
        <v>33035</v>
      </c>
      <c r="I117">
        <v>394.61</v>
      </c>
      <c r="J117">
        <f t="shared" si="13"/>
        <v>8.5878594249202411E-3</v>
      </c>
      <c r="K117">
        <f t="shared" si="9"/>
        <v>8.2650594249202413E-3</v>
      </c>
      <c r="L117">
        <v>1.2499187055573936E-2</v>
      </c>
      <c r="N117" s="2">
        <v>33035</v>
      </c>
      <c r="O117">
        <v>1.04</v>
      </c>
      <c r="Q117" s="2">
        <v>33035</v>
      </c>
      <c r="R117">
        <v>1069.6400000000001</v>
      </c>
      <c r="S117" s="8">
        <f t="shared" si="14"/>
        <v>1.8704761904762002E-2</v>
      </c>
      <c r="T117" s="9">
        <f t="shared" si="10"/>
        <v>1.8381961904762E-2</v>
      </c>
      <c r="U117" s="3">
        <f>Sheet1!$B$17+Sheet1!$B$18*'Portfolio allocation'!K117</f>
        <v>9.9696845210842863E-3</v>
      </c>
      <c r="V117" s="13">
        <f t="shared" si="15"/>
        <v>8.4122773836777139E-3</v>
      </c>
      <c r="W117" s="13"/>
      <c r="X117" s="2">
        <v>33035</v>
      </c>
      <c r="Y117">
        <v>28.6251</v>
      </c>
      <c r="AA117" s="2">
        <v>33035</v>
      </c>
      <c r="AB117">
        <v>284.05</v>
      </c>
      <c r="AC117">
        <f t="shared" si="16"/>
        <v>9.4530722484809093E-3</v>
      </c>
      <c r="AD117">
        <f t="shared" si="11"/>
        <v>9.129472248480909E-3</v>
      </c>
      <c r="AE117">
        <f>Sheet2!$B$17+Sheet2!$B$18*'Portfolio allocation'!K117</f>
        <v>7.4028887127400812E-3</v>
      </c>
      <c r="AF117">
        <f t="shared" si="17"/>
        <v>1.7265835357408279E-3</v>
      </c>
      <c r="AH117" s="2">
        <v>33035</v>
      </c>
      <c r="AI117">
        <v>8.4860000000000007</v>
      </c>
      <c r="AJ117">
        <v>8.09</v>
      </c>
      <c r="AK117">
        <v>1.3017099999999999</v>
      </c>
      <c r="AM117" s="2">
        <v>36600</v>
      </c>
      <c r="AN117">
        <v>171</v>
      </c>
    </row>
    <row r="118" spans="1:40" hidden="1" outlineLevel="1" x14ac:dyDescent="0.2">
      <c r="A118" s="2">
        <v>33036</v>
      </c>
      <c r="B118">
        <v>16.600000000000001</v>
      </c>
      <c r="E118" s="2">
        <v>33036</v>
      </c>
      <c r="F118">
        <v>366.25</v>
      </c>
      <c r="G118">
        <f t="shared" si="12"/>
        <v>1.277548875922907E-2</v>
      </c>
      <c r="H118" s="2">
        <v>33036</v>
      </c>
      <c r="I118">
        <v>399.67</v>
      </c>
      <c r="J118">
        <f t="shared" si="13"/>
        <v>1.2822787055573936E-2</v>
      </c>
      <c r="K118">
        <f t="shared" si="9"/>
        <v>1.2499187055573936E-2</v>
      </c>
      <c r="L118">
        <v>-3.9766137363325335E-3</v>
      </c>
      <c r="N118" s="2">
        <v>33036</v>
      </c>
      <c r="O118">
        <v>1.0539000000000001</v>
      </c>
      <c r="Q118" s="2">
        <v>33036</v>
      </c>
      <c r="R118">
        <v>1083.93</v>
      </c>
      <c r="S118" s="8">
        <f t="shared" si="14"/>
        <v>1.3359635017389015E-2</v>
      </c>
      <c r="T118" s="9">
        <f t="shared" si="10"/>
        <v>1.3036035017389015E-2</v>
      </c>
      <c r="U118" s="3">
        <f>Sheet1!$B$17+Sheet1!$B$18*'Portfolio allocation'!K118</f>
        <v>1.4827183046034439E-2</v>
      </c>
      <c r="V118" s="13">
        <f t="shared" si="15"/>
        <v>-1.7911480286454239E-3</v>
      </c>
      <c r="W118" s="13"/>
      <c r="X118" s="2">
        <v>33036</v>
      </c>
      <c r="Y118">
        <v>28.714600000000001</v>
      </c>
      <c r="AA118" s="2">
        <v>33036</v>
      </c>
      <c r="AB118">
        <v>284.94</v>
      </c>
      <c r="AC118">
        <f t="shared" si="16"/>
        <v>3.1332511881709824E-3</v>
      </c>
      <c r="AD118">
        <f t="shared" si="11"/>
        <v>2.8096511881709825E-3</v>
      </c>
      <c r="AE118">
        <f>Sheet2!$B$17+Sheet2!$B$18*'Portfolio allocation'!K118</f>
        <v>1.1167983024282988E-2</v>
      </c>
      <c r="AF118">
        <f t="shared" si="17"/>
        <v>-8.3583318361120061E-3</v>
      </c>
      <c r="AH118" s="2">
        <v>33036</v>
      </c>
      <c r="AI118">
        <v>8.4860000000000007</v>
      </c>
      <c r="AJ118">
        <v>8.09</v>
      </c>
      <c r="AK118">
        <v>1.3014399999999999</v>
      </c>
      <c r="AM118" s="2">
        <v>36631</v>
      </c>
      <c r="AN118">
        <v>170.9</v>
      </c>
    </row>
    <row r="119" spans="1:40" hidden="1" outlineLevel="1" x14ac:dyDescent="0.2">
      <c r="A119" s="2">
        <v>33037</v>
      </c>
      <c r="B119">
        <v>17.38</v>
      </c>
      <c r="E119" s="2">
        <v>33037</v>
      </c>
      <c r="F119">
        <v>364.9</v>
      </c>
      <c r="G119">
        <f t="shared" si="12"/>
        <v>-3.6860068259386702E-3</v>
      </c>
      <c r="H119" s="2">
        <v>33037</v>
      </c>
      <c r="I119">
        <v>398.21</v>
      </c>
      <c r="J119">
        <f t="shared" si="13"/>
        <v>-3.6530137363325332E-3</v>
      </c>
      <c r="K119">
        <f t="shared" si="9"/>
        <v>-3.9766137363325335E-3</v>
      </c>
      <c r="L119">
        <v>-5.7701860023604452E-3</v>
      </c>
      <c r="N119" s="2">
        <v>33037</v>
      </c>
      <c r="O119">
        <v>1.0626</v>
      </c>
      <c r="Q119" s="2">
        <v>33037</v>
      </c>
      <c r="R119">
        <v>1092.8599999999999</v>
      </c>
      <c r="S119" s="8">
        <f t="shared" si="14"/>
        <v>8.2385393890747061E-3</v>
      </c>
      <c r="T119" s="9">
        <f t="shared" si="10"/>
        <v>7.9149393890747058E-3</v>
      </c>
      <c r="U119" s="3">
        <f>Sheet1!$B$17+Sheet1!$B$18*'Portfolio allocation'!K119</f>
        <v>-4.0742731747603154E-3</v>
      </c>
      <c r="V119" s="13">
        <f t="shared" si="15"/>
        <v>1.1989212563835021E-2</v>
      </c>
      <c r="W119" s="13"/>
      <c r="X119" s="2">
        <v>33037</v>
      </c>
      <c r="Y119">
        <v>28.9833</v>
      </c>
      <c r="AA119" s="2">
        <v>33037</v>
      </c>
      <c r="AB119">
        <v>287.61</v>
      </c>
      <c r="AC119">
        <f t="shared" si="16"/>
        <v>9.3703937671090198E-3</v>
      </c>
      <c r="AD119">
        <f t="shared" si="11"/>
        <v>9.0495937671090203E-3</v>
      </c>
      <c r="AE119">
        <f>Sheet2!$B$17+Sheet2!$B$18*'Portfolio allocation'!K119</f>
        <v>-3.4827193755745394E-3</v>
      </c>
      <c r="AF119">
        <f t="shared" si="17"/>
        <v>1.2532313142683559E-2</v>
      </c>
      <c r="AH119" s="2">
        <v>33037</v>
      </c>
      <c r="AI119">
        <v>8.4030000000000005</v>
      </c>
      <c r="AJ119">
        <v>8.02</v>
      </c>
      <c r="AK119">
        <v>1.30267</v>
      </c>
      <c r="AM119" s="2">
        <v>36661</v>
      </c>
      <c r="AN119">
        <v>171.2</v>
      </c>
    </row>
    <row r="120" spans="1:40" hidden="1" outlineLevel="1" x14ac:dyDescent="0.2">
      <c r="A120" s="2">
        <v>33038</v>
      </c>
      <c r="B120">
        <v>17.399999999999999</v>
      </c>
      <c r="E120" s="2">
        <v>33038</v>
      </c>
      <c r="F120">
        <v>362.9</v>
      </c>
      <c r="G120">
        <f t="shared" si="12"/>
        <v>-5.4809536859413699E-3</v>
      </c>
      <c r="H120" s="2">
        <v>33038</v>
      </c>
      <c r="I120">
        <v>396.04</v>
      </c>
      <c r="J120">
        <f t="shared" si="13"/>
        <v>-5.4493860023604457E-3</v>
      </c>
      <c r="K120">
        <f t="shared" si="9"/>
        <v>-5.7701860023604452E-3</v>
      </c>
      <c r="L120">
        <v>-2.6950005050009525E-4</v>
      </c>
      <c r="N120" s="2">
        <v>33038</v>
      </c>
      <c r="O120">
        <v>1.0487</v>
      </c>
      <c r="Q120" s="2">
        <v>33038</v>
      </c>
      <c r="R120">
        <v>1078.57</v>
      </c>
      <c r="S120" s="8">
        <f t="shared" si="14"/>
        <v>-1.307578280841093E-2</v>
      </c>
      <c r="T120" s="9">
        <f t="shared" si="10"/>
        <v>-1.3396582808410929E-2</v>
      </c>
      <c r="U120" s="3">
        <f>Sheet1!$B$17+Sheet1!$B$18*'Portfolio allocation'!K120</f>
        <v>-6.1319047335135456E-3</v>
      </c>
      <c r="V120" s="13">
        <f t="shared" si="15"/>
        <v>-7.2646780748973835E-3</v>
      </c>
      <c r="W120" s="13"/>
      <c r="X120" s="2">
        <v>33038</v>
      </c>
      <c r="Y120">
        <v>28.863900000000001</v>
      </c>
      <c r="AA120" s="2">
        <v>33038</v>
      </c>
      <c r="AB120">
        <v>286.42</v>
      </c>
      <c r="AC120">
        <f t="shared" si="16"/>
        <v>-4.1375473731789514E-3</v>
      </c>
      <c r="AD120">
        <f t="shared" si="11"/>
        <v>-4.4575473731789514E-3</v>
      </c>
      <c r="AE120">
        <f>Sheet2!$B$17+Sheet2!$B$18*'Portfolio allocation'!K120</f>
        <v>-5.0776095926935352E-3</v>
      </c>
      <c r="AF120">
        <f t="shared" si="17"/>
        <v>6.2006221951458381E-4</v>
      </c>
      <c r="AH120" s="2">
        <v>33038</v>
      </c>
      <c r="AI120">
        <v>8.3699999999999992</v>
      </c>
      <c r="AJ120">
        <v>8</v>
      </c>
      <c r="AK120">
        <v>1.3006</v>
      </c>
      <c r="AM120" s="2">
        <v>36692</v>
      </c>
      <c r="AN120">
        <v>172.2</v>
      </c>
    </row>
    <row r="121" spans="1:40" hidden="1" outlineLevel="1" x14ac:dyDescent="0.2">
      <c r="A121" s="2">
        <v>33039</v>
      </c>
      <c r="B121">
        <v>15.9</v>
      </c>
      <c r="E121" s="2">
        <v>33039</v>
      </c>
      <c r="F121">
        <v>362.91</v>
      </c>
      <c r="G121">
        <f t="shared" si="12"/>
        <v>2.7555800496070759E-5</v>
      </c>
      <c r="H121" s="2">
        <v>33039</v>
      </c>
      <c r="I121">
        <v>396.06</v>
      </c>
      <c r="J121">
        <f t="shared" si="13"/>
        <v>5.0499949499904773E-5</v>
      </c>
      <c r="K121">
        <f t="shared" si="9"/>
        <v>-2.6950005050009525E-4</v>
      </c>
      <c r="L121">
        <v>-1.68851469979296E-2</v>
      </c>
      <c r="N121" s="2">
        <v>33039</v>
      </c>
      <c r="O121">
        <v>1.0557000000000001</v>
      </c>
      <c r="Q121" s="2">
        <v>33039</v>
      </c>
      <c r="R121">
        <v>1085.71</v>
      </c>
      <c r="S121" s="8">
        <f t="shared" si="14"/>
        <v>6.6198763177169884E-3</v>
      </c>
      <c r="T121" s="9">
        <f t="shared" si="10"/>
        <v>6.2998763177169884E-3</v>
      </c>
      <c r="U121" s="3">
        <f>Sheet1!$B$17+Sheet1!$B$18*'Portfolio allocation'!K121</f>
        <v>1.7862159638136092E-4</v>
      </c>
      <c r="V121" s="13">
        <f t="shared" si="15"/>
        <v>6.1212547213356271E-3</v>
      </c>
      <c r="W121" s="13"/>
      <c r="X121" s="2">
        <v>33039</v>
      </c>
      <c r="Y121">
        <v>28.744499999999999</v>
      </c>
      <c r="AA121" s="2">
        <v>33039</v>
      </c>
      <c r="AB121">
        <v>285.24</v>
      </c>
      <c r="AC121">
        <f t="shared" si="16"/>
        <v>-4.1198240346345116E-3</v>
      </c>
      <c r="AD121">
        <f t="shared" si="11"/>
        <v>-4.4418240346345119E-3</v>
      </c>
      <c r="AE121">
        <f>Sheet2!$B$17+Sheet2!$B$18*'Portfolio allocation'!K121</f>
        <v>-1.8625930910845406E-4</v>
      </c>
      <c r="AF121">
        <f t="shared" si="17"/>
        <v>-4.2555647255260575E-3</v>
      </c>
      <c r="AH121" s="2">
        <v>33039</v>
      </c>
      <c r="AI121">
        <v>8.4580000000000002</v>
      </c>
      <c r="AJ121">
        <v>8.0500000000000007</v>
      </c>
      <c r="AK121">
        <v>1.3010200000000001</v>
      </c>
      <c r="AM121" s="2">
        <v>36722</v>
      </c>
      <c r="AN121">
        <v>172.7</v>
      </c>
    </row>
    <row r="122" spans="1:40" hidden="1" outlineLevel="1" x14ac:dyDescent="0.2">
      <c r="A122" s="2">
        <v>33042</v>
      </c>
      <c r="B122">
        <v>17.71</v>
      </c>
      <c r="E122" s="2">
        <v>33042</v>
      </c>
      <c r="F122">
        <v>356.88</v>
      </c>
      <c r="G122">
        <f t="shared" si="12"/>
        <v>-1.661568984045636E-2</v>
      </c>
      <c r="H122" s="2">
        <v>33042</v>
      </c>
      <c r="I122">
        <v>389.5</v>
      </c>
      <c r="J122">
        <f t="shared" si="13"/>
        <v>-1.6563146997929601E-2</v>
      </c>
      <c r="K122">
        <f t="shared" si="9"/>
        <v>-1.68851469979296E-2</v>
      </c>
      <c r="L122">
        <v>4.2198875481385149E-3</v>
      </c>
      <c r="N122" s="2">
        <v>33042</v>
      </c>
      <c r="O122">
        <v>1.04</v>
      </c>
      <c r="Q122" s="2">
        <v>33042</v>
      </c>
      <c r="R122">
        <v>1069.6400000000001</v>
      </c>
      <c r="S122" s="8">
        <f t="shared" si="14"/>
        <v>-1.4801374215950847E-2</v>
      </c>
      <c r="T122" s="9">
        <f t="shared" si="10"/>
        <v>-1.5123374215950846E-2</v>
      </c>
      <c r="U122" s="3">
        <f>Sheet1!$B$17+Sheet1!$B$18*'Portfolio allocation'!K122</f>
        <v>-1.8883269678202318E-2</v>
      </c>
      <c r="V122" s="13">
        <f t="shared" si="15"/>
        <v>3.7598954622514724E-3</v>
      </c>
      <c r="W122" s="13"/>
      <c r="X122" s="2">
        <v>33042</v>
      </c>
      <c r="Y122">
        <v>28.356400000000001</v>
      </c>
      <c r="AA122" s="2">
        <v>33042</v>
      </c>
      <c r="AB122">
        <v>281.39</v>
      </c>
      <c r="AC122">
        <f t="shared" si="16"/>
        <v>-1.3497405693451259E-2</v>
      </c>
      <c r="AD122">
        <f t="shared" si="11"/>
        <v>-1.3821805693451259E-2</v>
      </c>
      <c r="AE122">
        <f>Sheet2!$B$17+Sheet2!$B$18*'Portfolio allocation'!K122</f>
        <v>-1.496131647825517E-2</v>
      </c>
      <c r="AF122">
        <f t="shared" si="17"/>
        <v>1.1395107848039109E-3</v>
      </c>
      <c r="AH122" s="2">
        <v>33042</v>
      </c>
      <c r="AI122">
        <v>8.4949999999999992</v>
      </c>
      <c r="AJ122">
        <v>8.11</v>
      </c>
      <c r="AK122">
        <v>1.31514</v>
      </c>
      <c r="AM122" s="2">
        <v>36753</v>
      </c>
      <c r="AN122">
        <v>172.7</v>
      </c>
    </row>
    <row r="123" spans="1:40" hidden="1" outlineLevel="1" x14ac:dyDescent="0.2">
      <c r="A123" s="2">
        <v>33043</v>
      </c>
      <c r="B123">
        <v>15.23</v>
      </c>
      <c r="E123" s="2">
        <v>33043</v>
      </c>
      <c r="F123">
        <v>358.47</v>
      </c>
      <c r="G123">
        <f t="shared" si="12"/>
        <v>4.4552790854068824E-3</v>
      </c>
      <c r="H123" s="2">
        <v>33043</v>
      </c>
      <c r="I123">
        <v>391.27</v>
      </c>
      <c r="J123">
        <f t="shared" si="13"/>
        <v>4.5442875481385148E-3</v>
      </c>
      <c r="K123">
        <f t="shared" si="9"/>
        <v>4.2198875481385149E-3</v>
      </c>
      <c r="L123">
        <v>1.4374881284023242E-3</v>
      </c>
      <c r="N123" s="2">
        <v>33043</v>
      </c>
      <c r="O123">
        <v>1.0418000000000001</v>
      </c>
      <c r="Q123" s="2">
        <v>33043</v>
      </c>
      <c r="R123">
        <v>1071.43</v>
      </c>
      <c r="S123" s="8">
        <f t="shared" si="14"/>
        <v>1.6734602296100132E-3</v>
      </c>
      <c r="T123" s="9">
        <f t="shared" si="10"/>
        <v>1.3490602296100133E-3</v>
      </c>
      <c r="U123" s="3">
        <f>Sheet1!$B$17+Sheet1!$B$18*'Portfolio allocation'!K123</f>
        <v>5.3289608257516882E-3</v>
      </c>
      <c r="V123" s="13">
        <f t="shared" si="15"/>
        <v>-3.9799005961416748E-3</v>
      </c>
      <c r="W123" s="13"/>
      <c r="X123" s="2">
        <v>33043</v>
      </c>
      <c r="Y123">
        <v>28.356400000000001</v>
      </c>
      <c r="AA123" s="2">
        <v>33043</v>
      </c>
      <c r="AB123">
        <v>281.39</v>
      </c>
      <c r="AC123">
        <f t="shared" si="16"/>
        <v>0</v>
      </c>
      <c r="AD123">
        <f t="shared" si="11"/>
        <v>-3.2600000000000001E-4</v>
      </c>
      <c r="AE123">
        <f>Sheet2!$B$17+Sheet2!$B$18*'Portfolio allocation'!K123</f>
        <v>3.8058186782374062E-3</v>
      </c>
      <c r="AF123">
        <f t="shared" si="17"/>
        <v>-4.1318186782374061E-3</v>
      </c>
      <c r="AH123" s="2">
        <v>33043</v>
      </c>
      <c r="AI123">
        <v>8.5129999999999999</v>
      </c>
      <c r="AJ123">
        <v>8.15</v>
      </c>
      <c r="AK123">
        <v>1.3191600000000001</v>
      </c>
      <c r="AM123" s="2">
        <v>36784</v>
      </c>
      <c r="AN123">
        <v>173.6</v>
      </c>
    </row>
    <row r="124" spans="1:40" hidden="1" outlineLevel="1" x14ac:dyDescent="0.2">
      <c r="A124" s="2">
        <v>33044</v>
      </c>
      <c r="B124">
        <v>15.27</v>
      </c>
      <c r="E124" s="2">
        <v>33044</v>
      </c>
      <c r="F124">
        <v>359.1</v>
      </c>
      <c r="G124">
        <f t="shared" si="12"/>
        <v>1.7574692442881013E-3</v>
      </c>
      <c r="H124" s="2">
        <v>33044</v>
      </c>
      <c r="I124">
        <v>391.96</v>
      </c>
      <c r="J124">
        <f t="shared" si="13"/>
        <v>1.7634881284023241E-3</v>
      </c>
      <c r="K124">
        <f t="shared" si="9"/>
        <v>1.4374881284023242E-3</v>
      </c>
      <c r="L124">
        <v>3.5005211143995284E-3</v>
      </c>
      <c r="N124" s="2">
        <v>33044</v>
      </c>
      <c r="O124">
        <v>1.0782</v>
      </c>
      <c r="Q124" s="2">
        <v>33044</v>
      </c>
      <c r="R124">
        <v>1108.93</v>
      </c>
      <c r="S124" s="8">
        <f t="shared" si="14"/>
        <v>3.4999953333395561E-2</v>
      </c>
      <c r="T124" s="9">
        <f t="shared" si="10"/>
        <v>3.4673953333395562E-2</v>
      </c>
      <c r="U124" s="3">
        <f>Sheet1!$B$17+Sheet1!$B$18*'Portfolio allocation'!K124</f>
        <v>2.1369216960516486E-3</v>
      </c>
      <c r="V124" s="13">
        <f t="shared" si="15"/>
        <v>3.2537031637343915E-2</v>
      </c>
      <c r="W124" s="13"/>
      <c r="X124" s="2">
        <v>33044</v>
      </c>
      <c r="Y124">
        <v>28.177299999999999</v>
      </c>
      <c r="AA124" s="2">
        <v>33044</v>
      </c>
      <c r="AB124">
        <v>279.61</v>
      </c>
      <c r="AC124">
        <f t="shared" si="16"/>
        <v>-6.3257400760509119E-3</v>
      </c>
      <c r="AD124">
        <f t="shared" si="11"/>
        <v>-6.6521400760509121E-3</v>
      </c>
      <c r="AE124">
        <f>Sheet2!$B$17+Sheet2!$B$18*'Portfolio allocation'!K124</f>
        <v>1.3316381287787078E-3</v>
      </c>
      <c r="AF124">
        <f t="shared" si="17"/>
        <v>-7.9837782048296189E-3</v>
      </c>
      <c r="AH124" s="2">
        <v>33044</v>
      </c>
      <c r="AI124">
        <v>8.5459999999999994</v>
      </c>
      <c r="AJ124">
        <v>8.16</v>
      </c>
      <c r="AK124">
        <v>1.31473</v>
      </c>
      <c r="AM124" s="2">
        <v>36814</v>
      </c>
      <c r="AN124">
        <v>173.9</v>
      </c>
    </row>
    <row r="125" spans="1:40" hidden="1" outlineLevel="1" x14ac:dyDescent="0.2">
      <c r="A125" s="2">
        <v>33045</v>
      </c>
      <c r="B125">
        <v>14.72</v>
      </c>
      <c r="E125" s="2">
        <v>33045</v>
      </c>
      <c r="F125">
        <v>360.47</v>
      </c>
      <c r="G125">
        <f t="shared" si="12"/>
        <v>3.8150932887774935E-3</v>
      </c>
      <c r="H125" s="2">
        <v>33045</v>
      </c>
      <c r="I125">
        <v>393.46</v>
      </c>
      <c r="J125">
        <f t="shared" si="13"/>
        <v>3.8269211143995285E-3</v>
      </c>
      <c r="K125">
        <f t="shared" si="9"/>
        <v>3.5005211143995284E-3</v>
      </c>
      <c r="L125">
        <v>-1.430414928074005E-2</v>
      </c>
      <c r="N125" s="2">
        <v>33045</v>
      </c>
      <c r="O125">
        <v>1.0696000000000001</v>
      </c>
      <c r="Q125" s="2">
        <v>33045</v>
      </c>
      <c r="R125">
        <v>1100</v>
      </c>
      <c r="S125" s="8">
        <f t="shared" si="14"/>
        <v>-8.0528076614394539E-3</v>
      </c>
      <c r="T125" s="9">
        <f t="shared" si="10"/>
        <v>-8.3792076614394532E-3</v>
      </c>
      <c r="U125" s="3">
        <f>Sheet1!$B$17+Sheet1!$B$18*'Portfolio allocation'!K125</f>
        <v>4.5036854217964453E-3</v>
      </c>
      <c r="V125" s="13">
        <f t="shared" si="15"/>
        <v>-1.2882893083235899E-2</v>
      </c>
      <c r="W125" s="13"/>
      <c r="X125" s="2">
        <v>33045</v>
      </c>
      <c r="Y125">
        <v>28.446000000000002</v>
      </c>
      <c r="AA125" s="2">
        <v>33045</v>
      </c>
      <c r="AB125">
        <v>282.27999999999997</v>
      </c>
      <c r="AC125">
        <f t="shared" si="16"/>
        <v>9.5490146990448999E-3</v>
      </c>
      <c r="AD125">
        <f t="shared" si="11"/>
        <v>9.2234146990448993E-3</v>
      </c>
      <c r="AE125">
        <f>Sheet2!$B$17+Sheet2!$B$18*'Portfolio allocation'!K125</f>
        <v>3.1661396926591159E-3</v>
      </c>
      <c r="AF125">
        <f t="shared" si="17"/>
        <v>6.0572750063857834E-3</v>
      </c>
      <c r="AH125" s="2">
        <v>33045</v>
      </c>
      <c r="AI125">
        <v>8.5269999999999992</v>
      </c>
      <c r="AJ125">
        <v>8.14</v>
      </c>
      <c r="AK125">
        <v>1.31369</v>
      </c>
      <c r="AM125" s="2">
        <v>36845</v>
      </c>
      <c r="AN125">
        <v>174.2</v>
      </c>
    </row>
    <row r="126" spans="1:40" hidden="1" outlineLevel="1" x14ac:dyDescent="0.2">
      <c r="A126" s="2">
        <v>33046</v>
      </c>
      <c r="B126">
        <v>19.36</v>
      </c>
      <c r="E126" s="2">
        <v>33046</v>
      </c>
      <c r="F126">
        <v>355.43</v>
      </c>
      <c r="G126">
        <f t="shared" si="12"/>
        <v>-1.3981746053763233E-2</v>
      </c>
      <c r="H126" s="2">
        <v>33046</v>
      </c>
      <c r="I126">
        <v>387.96</v>
      </c>
      <c r="J126">
        <f t="shared" si="13"/>
        <v>-1.3978549280740049E-2</v>
      </c>
      <c r="K126">
        <f t="shared" si="9"/>
        <v>-1.430414928074005E-2</v>
      </c>
      <c r="L126">
        <v>-8.521521311475419E-3</v>
      </c>
      <c r="N126" s="2">
        <v>33046</v>
      </c>
      <c r="O126">
        <v>1.0522</v>
      </c>
      <c r="Q126" s="2">
        <v>33046</v>
      </c>
      <c r="R126">
        <v>1082.1400000000001</v>
      </c>
      <c r="S126" s="8">
        <f t="shared" si="14"/>
        <v>-1.6236363636363493E-2</v>
      </c>
      <c r="T126" s="9">
        <f t="shared" si="10"/>
        <v>-1.6561963636363492E-2</v>
      </c>
      <c r="U126" s="3">
        <f>Sheet1!$B$17+Sheet1!$B$18*'Portfolio allocation'!K126</f>
        <v>-1.59222836858617E-2</v>
      </c>
      <c r="V126" s="13">
        <f t="shared" si="15"/>
        <v>-6.3967995050179249E-4</v>
      </c>
      <c r="W126" s="13"/>
      <c r="X126" s="2">
        <v>33046</v>
      </c>
      <c r="Y126">
        <v>27.759499999999999</v>
      </c>
      <c r="AA126" s="2">
        <v>33046</v>
      </c>
      <c r="AB126">
        <v>275.45999999999998</v>
      </c>
      <c r="AC126">
        <f t="shared" si="16"/>
        <v>-2.4160408105427189E-2</v>
      </c>
      <c r="AD126">
        <f t="shared" si="11"/>
        <v>-2.4485208105427189E-2</v>
      </c>
      <c r="AE126">
        <f>Sheet2!$B$17+Sheet2!$B$18*'Portfolio allocation'!K126</f>
        <v>-1.2666227460923088E-2</v>
      </c>
      <c r="AF126">
        <f t="shared" si="17"/>
        <v>-1.1818980644504101E-2</v>
      </c>
      <c r="AH126" s="2">
        <v>33046</v>
      </c>
      <c r="AI126">
        <v>8.5079999999999991</v>
      </c>
      <c r="AJ126">
        <v>8.1199999999999992</v>
      </c>
      <c r="AK126">
        <v>1.3176099999999999</v>
      </c>
      <c r="AM126" s="2">
        <v>36875</v>
      </c>
      <c r="AN126">
        <v>174.6</v>
      </c>
    </row>
    <row r="127" spans="1:40" hidden="1" outlineLevel="1" x14ac:dyDescent="0.2">
      <c r="A127" s="2">
        <v>33049</v>
      </c>
      <c r="B127">
        <v>17.059999999999999</v>
      </c>
      <c r="E127" s="2">
        <v>33049</v>
      </c>
      <c r="F127">
        <v>352.31</v>
      </c>
      <c r="G127">
        <f t="shared" si="12"/>
        <v>-8.7780997664800298E-3</v>
      </c>
      <c r="H127" s="2">
        <v>33049</v>
      </c>
      <c r="I127">
        <v>384.78</v>
      </c>
      <c r="J127">
        <f t="shared" si="13"/>
        <v>-8.1967213114754189E-3</v>
      </c>
      <c r="K127">
        <f t="shared" si="9"/>
        <v>-8.521521311475419E-3</v>
      </c>
      <c r="L127">
        <v>-1.0033107957793273E-3</v>
      </c>
      <c r="N127" s="2">
        <v>33049</v>
      </c>
      <c r="O127">
        <v>1.0347999999999999</v>
      </c>
      <c r="Q127" s="2">
        <v>33049</v>
      </c>
      <c r="R127">
        <v>1064.29</v>
      </c>
      <c r="S127" s="8">
        <f t="shared" si="14"/>
        <v>-1.649509305635144E-2</v>
      </c>
      <c r="T127" s="9">
        <f t="shared" si="10"/>
        <v>-1.681989305635144E-2</v>
      </c>
      <c r="U127" s="3">
        <f>Sheet1!$B$17+Sheet1!$B$18*'Portfolio allocation'!K127</f>
        <v>-9.2883063282396677E-3</v>
      </c>
      <c r="V127" s="13">
        <f t="shared" si="15"/>
        <v>-7.5315867281117721E-3</v>
      </c>
      <c r="W127" s="13"/>
      <c r="X127" s="2">
        <v>33049</v>
      </c>
      <c r="Y127">
        <v>27.849</v>
      </c>
      <c r="AA127" s="2">
        <v>33049</v>
      </c>
      <c r="AB127">
        <v>276.35000000000002</v>
      </c>
      <c r="AC127">
        <f t="shared" si="16"/>
        <v>3.2309591229218171E-3</v>
      </c>
      <c r="AD127">
        <f t="shared" si="11"/>
        <v>2.9033591229218171E-3</v>
      </c>
      <c r="AE127">
        <f>Sheet2!$B$17+Sheet2!$B$18*'Portfolio allocation'!K127</f>
        <v>-7.524167142470708E-3</v>
      </c>
      <c r="AF127">
        <f t="shared" si="17"/>
        <v>1.0427526265392525E-2</v>
      </c>
      <c r="AH127" s="2">
        <v>33049</v>
      </c>
      <c r="AI127">
        <v>8.5969999999999995</v>
      </c>
      <c r="AJ127">
        <v>8.19</v>
      </c>
      <c r="AK127">
        <v>1.3157099999999999</v>
      </c>
      <c r="AM127" s="2">
        <v>36906</v>
      </c>
      <c r="AN127">
        <v>175.6</v>
      </c>
    </row>
    <row r="128" spans="1:40" hidden="1" outlineLevel="1" x14ac:dyDescent="0.2">
      <c r="A128" s="2">
        <v>33050</v>
      </c>
      <c r="B128">
        <v>16.29</v>
      </c>
      <c r="E128" s="2">
        <v>33050</v>
      </c>
      <c r="F128">
        <v>352.06</v>
      </c>
      <c r="G128">
        <f t="shared" si="12"/>
        <v>-7.0960233884931334E-4</v>
      </c>
      <c r="H128" s="2">
        <v>33050</v>
      </c>
      <c r="I128">
        <v>384.52</v>
      </c>
      <c r="J128">
        <f t="shared" si="13"/>
        <v>-6.7571079577932736E-4</v>
      </c>
      <c r="K128">
        <f t="shared" si="9"/>
        <v>-1.0033107957793273E-3</v>
      </c>
      <c r="L128">
        <v>8.4365735150316694E-3</v>
      </c>
      <c r="N128" s="2">
        <v>33050</v>
      </c>
      <c r="O128">
        <v>1.0383</v>
      </c>
      <c r="Q128" s="2">
        <v>33050</v>
      </c>
      <c r="R128">
        <v>1067.8599999999999</v>
      </c>
      <c r="S128" s="8">
        <f t="shared" si="14"/>
        <v>3.3543489086620415E-3</v>
      </c>
      <c r="T128" s="9">
        <f t="shared" si="10"/>
        <v>3.0267489086620416E-3</v>
      </c>
      <c r="U128" s="3">
        <f>Sheet1!$B$17+Sheet1!$B$18*'Portfolio allocation'!K128</f>
        <v>-6.632246878403858E-4</v>
      </c>
      <c r="V128" s="13">
        <f t="shared" si="15"/>
        <v>3.6899735965024274E-3</v>
      </c>
      <c r="W128" s="13"/>
      <c r="X128" s="2">
        <v>33050</v>
      </c>
      <c r="Y128">
        <v>27.878900000000002</v>
      </c>
      <c r="AA128" s="2">
        <v>33050</v>
      </c>
      <c r="AB128">
        <v>276.64999999999998</v>
      </c>
      <c r="AC128">
        <f t="shared" si="16"/>
        <v>1.0855798805859962E-3</v>
      </c>
      <c r="AD128">
        <f t="shared" si="11"/>
        <v>7.5797988058599625E-4</v>
      </c>
      <c r="AE128">
        <f>Sheet2!$B$17+Sheet2!$B$18*'Portfolio allocation'!K128</f>
        <v>-8.3878254501604656E-4</v>
      </c>
      <c r="AF128">
        <f t="shared" si="17"/>
        <v>1.5967624256020428E-3</v>
      </c>
      <c r="AH128" s="2">
        <v>33050</v>
      </c>
      <c r="AI128">
        <v>8.5399999999999991</v>
      </c>
      <c r="AJ128">
        <v>8.19</v>
      </c>
      <c r="AK128">
        <v>1.31938</v>
      </c>
      <c r="AM128" s="2">
        <v>36937</v>
      </c>
      <c r="AN128">
        <v>176</v>
      </c>
    </row>
    <row r="129" spans="1:40" hidden="1" outlineLevel="1" x14ac:dyDescent="0.2">
      <c r="A129" s="2">
        <v>33051</v>
      </c>
      <c r="B129">
        <v>16</v>
      </c>
      <c r="E129" s="2">
        <v>33051</v>
      </c>
      <c r="F129">
        <v>355.14</v>
      </c>
      <c r="G129">
        <f t="shared" si="12"/>
        <v>8.7485087769130221E-3</v>
      </c>
      <c r="H129" s="2">
        <v>33051</v>
      </c>
      <c r="I129">
        <v>387.89</v>
      </c>
      <c r="J129">
        <f t="shared" si="13"/>
        <v>8.7641735150316702E-3</v>
      </c>
      <c r="K129">
        <f t="shared" si="9"/>
        <v>8.4365735150316694E-3</v>
      </c>
      <c r="L129">
        <v>6.7640388151280302E-3</v>
      </c>
      <c r="N129" s="2">
        <v>33051</v>
      </c>
      <c r="O129">
        <v>1.0590999999999999</v>
      </c>
      <c r="Q129" s="2">
        <v>33051</v>
      </c>
      <c r="R129">
        <v>1089.29</v>
      </c>
      <c r="S129" s="8">
        <f t="shared" si="14"/>
        <v>2.0068173730638961E-2</v>
      </c>
      <c r="T129" s="9">
        <f t="shared" si="10"/>
        <v>1.974057373063896E-2</v>
      </c>
      <c r="U129" s="3">
        <f>Sheet1!$B$17+Sheet1!$B$18*'Portfolio allocation'!K129</f>
        <v>1.0166449832005205E-2</v>
      </c>
      <c r="V129" s="13">
        <f t="shared" si="15"/>
        <v>9.5741238986337546E-3</v>
      </c>
      <c r="W129" s="13"/>
      <c r="X129" s="2">
        <v>33051</v>
      </c>
      <c r="Y129">
        <v>28.177299999999999</v>
      </c>
      <c r="AA129" s="2">
        <v>33051</v>
      </c>
      <c r="AB129">
        <v>279.61</v>
      </c>
      <c r="AC129">
        <f t="shared" si="16"/>
        <v>1.0699439725284865E-2</v>
      </c>
      <c r="AD129">
        <f t="shared" si="11"/>
        <v>1.0373839725284864E-2</v>
      </c>
      <c r="AE129">
        <f>Sheet2!$B$17+Sheet2!$B$18*'Portfolio allocation'!K129</f>
        <v>7.5554034173873517E-3</v>
      </c>
      <c r="AF129">
        <f t="shared" si="17"/>
        <v>2.8184363078975127E-3</v>
      </c>
      <c r="AH129" s="2">
        <v>33051</v>
      </c>
      <c r="AI129">
        <v>8.5120000000000005</v>
      </c>
      <c r="AJ129">
        <v>8.14</v>
      </c>
      <c r="AK129">
        <v>1.3258399999999999</v>
      </c>
      <c r="AM129" s="2">
        <v>36965</v>
      </c>
      <c r="AN129">
        <v>176.1</v>
      </c>
    </row>
    <row r="130" spans="1:40" hidden="1" outlineLevel="1" x14ac:dyDescent="0.2">
      <c r="A130" s="2">
        <v>33052</v>
      </c>
      <c r="B130">
        <v>16.18</v>
      </c>
      <c r="E130" s="2">
        <v>33052</v>
      </c>
      <c r="F130">
        <v>357.63</v>
      </c>
      <c r="G130">
        <f t="shared" si="12"/>
        <v>7.0113194796419531E-3</v>
      </c>
      <c r="H130" s="2">
        <v>33052</v>
      </c>
      <c r="I130">
        <v>390.64</v>
      </c>
      <c r="J130">
        <f t="shared" si="13"/>
        <v>7.0896388151280298E-3</v>
      </c>
      <c r="K130">
        <f t="shared" si="9"/>
        <v>6.7640388151280302E-3</v>
      </c>
      <c r="L130">
        <v>9.5715084988730131E-4</v>
      </c>
      <c r="N130" s="2">
        <v>33052</v>
      </c>
      <c r="O130">
        <v>1.0626</v>
      </c>
      <c r="Q130" s="2">
        <v>33052</v>
      </c>
      <c r="R130">
        <v>1092.8599999999999</v>
      </c>
      <c r="S130" s="8">
        <f t="shared" si="14"/>
        <v>3.2773641546328669E-3</v>
      </c>
      <c r="T130" s="9">
        <f t="shared" si="10"/>
        <v>2.9517641546328668E-3</v>
      </c>
      <c r="U130" s="3">
        <f>Sheet1!$B$17+Sheet1!$B$18*'Portfolio allocation'!K130</f>
        <v>8.2476756366095926E-3</v>
      </c>
      <c r="V130" s="13">
        <f t="shared" si="15"/>
        <v>-5.2959114819767263E-3</v>
      </c>
      <c r="W130" s="13"/>
      <c r="X130" s="2">
        <v>33052</v>
      </c>
      <c r="Y130">
        <v>28.087800000000001</v>
      </c>
      <c r="AA130" s="2">
        <v>33052</v>
      </c>
      <c r="AB130">
        <v>278.72000000000003</v>
      </c>
      <c r="AC130">
        <f t="shared" si="16"/>
        <v>-3.1830048996815963E-3</v>
      </c>
      <c r="AD130">
        <f t="shared" si="11"/>
        <v>-3.5058048996815961E-3</v>
      </c>
      <c r="AE130">
        <f>Sheet2!$B$17+Sheet2!$B$18*'Portfolio allocation'!K130</f>
        <v>6.0681428920136516E-3</v>
      </c>
      <c r="AF130">
        <f t="shared" si="17"/>
        <v>-9.5739477916952469E-3</v>
      </c>
      <c r="AH130" s="2">
        <v>33052</v>
      </c>
      <c r="AI130">
        <v>8.4559999999999995</v>
      </c>
      <c r="AJ130">
        <v>8.07</v>
      </c>
      <c r="AK130">
        <v>1.32239</v>
      </c>
      <c r="AM130" s="2">
        <v>36996</v>
      </c>
      <c r="AN130">
        <v>176.4</v>
      </c>
    </row>
    <row r="131" spans="1:40" hidden="1" outlineLevel="1" x14ac:dyDescent="0.2">
      <c r="A131" s="2">
        <v>33053</v>
      </c>
      <c r="B131">
        <v>15.5</v>
      </c>
      <c r="E131" s="2">
        <v>33053</v>
      </c>
      <c r="F131">
        <v>358.02</v>
      </c>
      <c r="G131">
        <f t="shared" si="12"/>
        <v>1.0905125408942062E-3</v>
      </c>
      <c r="H131" s="2">
        <v>33053</v>
      </c>
      <c r="I131">
        <v>391.14</v>
      </c>
      <c r="J131">
        <f t="shared" si="13"/>
        <v>1.2799508498873013E-3</v>
      </c>
      <c r="K131">
        <f t="shared" si="9"/>
        <v>9.5715084988730131E-4</v>
      </c>
      <c r="L131">
        <v>3.9475709975968385E-3</v>
      </c>
      <c r="N131" s="2">
        <v>33053</v>
      </c>
      <c r="O131">
        <v>1.0557000000000001</v>
      </c>
      <c r="Q131" s="2">
        <v>33053</v>
      </c>
      <c r="R131">
        <v>1085.71</v>
      </c>
      <c r="S131" s="8">
        <f t="shared" si="14"/>
        <v>-6.5424665556428341E-3</v>
      </c>
      <c r="T131" s="9">
        <f t="shared" si="10"/>
        <v>-6.8652665556428339E-3</v>
      </c>
      <c r="U131" s="3">
        <f>Sheet1!$B$17+Sheet1!$B$18*'Portfolio allocation'!K131</f>
        <v>1.5858665967737196E-3</v>
      </c>
      <c r="V131" s="13">
        <f t="shared" si="15"/>
        <v>-8.4511331524165529E-3</v>
      </c>
      <c r="W131" s="13"/>
      <c r="X131" s="2">
        <v>33053</v>
      </c>
      <c r="Y131">
        <v>28.0579</v>
      </c>
      <c r="AA131" s="2">
        <v>33053</v>
      </c>
      <c r="AB131">
        <v>278.43</v>
      </c>
      <c r="AC131">
        <f t="shared" si="16"/>
        <v>-1.0404707233065968E-3</v>
      </c>
      <c r="AD131">
        <f t="shared" si="11"/>
        <v>-1.3624707233065969E-3</v>
      </c>
      <c r="AE131">
        <f>Sheet2!$B$17+Sheet2!$B$18*'Portfolio allocation'!K131</f>
        <v>9.0450996621084946E-4</v>
      </c>
      <c r="AF131">
        <f t="shared" si="17"/>
        <v>-2.2669806895174462E-3</v>
      </c>
      <c r="AH131" s="2">
        <v>33053</v>
      </c>
      <c r="AI131">
        <v>8.423</v>
      </c>
      <c r="AJ131">
        <v>8.0500000000000007</v>
      </c>
      <c r="AK131">
        <v>1.3244</v>
      </c>
      <c r="AM131" s="2">
        <v>37026</v>
      </c>
      <c r="AN131">
        <v>177.3</v>
      </c>
    </row>
    <row r="132" spans="1:40" hidden="1" outlineLevel="1" x14ac:dyDescent="0.2">
      <c r="A132" s="2">
        <v>33056</v>
      </c>
      <c r="B132">
        <v>16.260000000000002</v>
      </c>
      <c r="E132" s="2">
        <v>33056</v>
      </c>
      <c r="F132">
        <v>359.54</v>
      </c>
      <c r="G132">
        <f t="shared" si="12"/>
        <v>4.2455728730239617E-3</v>
      </c>
      <c r="H132" s="2">
        <v>33056</v>
      </c>
      <c r="I132">
        <v>392.81</v>
      </c>
      <c r="J132">
        <f t="shared" si="13"/>
        <v>4.2695709975968388E-3</v>
      </c>
      <c r="K132">
        <f t="shared" ref="K132:K195" si="18">J132-(AJ131/25000)</f>
        <v>3.9475709975968385E-3</v>
      </c>
      <c r="L132">
        <v>1.8160384307934212E-3</v>
      </c>
      <c r="N132" s="2">
        <v>33056</v>
      </c>
      <c r="O132">
        <v>1.0244</v>
      </c>
      <c r="Q132" s="2">
        <v>33056</v>
      </c>
      <c r="R132">
        <v>1053.57</v>
      </c>
      <c r="S132" s="8">
        <f t="shared" si="14"/>
        <v>-2.9602748431901804E-2</v>
      </c>
      <c r="T132" s="9">
        <f t="shared" ref="T132:T195" si="19">S132-(AJ131/100/250)</f>
        <v>-2.9924748431901804E-2</v>
      </c>
      <c r="U132" s="3">
        <f>Sheet1!$B$17+Sheet1!$B$18*'Portfolio allocation'!K132</f>
        <v>5.0165523775511107E-3</v>
      </c>
      <c r="V132" s="13">
        <f t="shared" si="15"/>
        <v>-3.4941300809452916E-2</v>
      </c>
      <c r="W132" s="13"/>
      <c r="X132" s="2">
        <v>33056</v>
      </c>
      <c r="Y132">
        <v>28.296700000000001</v>
      </c>
      <c r="AA132" s="2">
        <v>33056</v>
      </c>
      <c r="AB132">
        <v>280.8</v>
      </c>
      <c r="AC132">
        <f t="shared" si="16"/>
        <v>8.5120137916172567E-3</v>
      </c>
      <c r="AD132">
        <f t="shared" ref="AD132:AD195" si="20">AC132-AJ132/25000</f>
        <v>8.1896137916172562E-3</v>
      </c>
      <c r="AE132">
        <f>Sheet2!$B$17+Sheet2!$B$18*'Portfolio allocation'!K132</f>
        <v>3.5636678540722027E-3</v>
      </c>
      <c r="AF132">
        <f t="shared" si="17"/>
        <v>4.6259459375450531E-3</v>
      </c>
      <c r="AH132" s="2">
        <v>33056</v>
      </c>
      <c r="AI132">
        <v>8.4190000000000005</v>
      </c>
      <c r="AJ132">
        <v>8.06</v>
      </c>
      <c r="AK132">
        <v>1.33097</v>
      </c>
      <c r="AM132" s="2">
        <v>37057</v>
      </c>
      <c r="AN132">
        <v>177.7</v>
      </c>
    </row>
    <row r="133" spans="1:40" hidden="1" outlineLevel="1" x14ac:dyDescent="0.2">
      <c r="A133" s="2">
        <v>33057</v>
      </c>
      <c r="B133">
        <v>16.11</v>
      </c>
      <c r="E133" s="2">
        <v>33057</v>
      </c>
      <c r="F133">
        <v>360.16</v>
      </c>
      <c r="G133">
        <f t="shared" ref="G133:G196" si="21">(F133/F132)-1</f>
        <v>1.7244256550035253E-3</v>
      </c>
      <c r="H133" s="2">
        <v>33057</v>
      </c>
      <c r="I133">
        <v>393.65</v>
      </c>
      <c r="J133">
        <f t="shared" ref="J133:J196" si="22">(I133/I132)-1</f>
        <v>2.1384384307934212E-3</v>
      </c>
      <c r="K133">
        <f t="shared" si="18"/>
        <v>1.8160384307934212E-3</v>
      </c>
      <c r="L133">
        <v>-3.2039999999999998E-4</v>
      </c>
      <c r="N133" s="2">
        <v>33057</v>
      </c>
      <c r="O133">
        <v>1.0001</v>
      </c>
      <c r="Q133" s="2">
        <v>33057</v>
      </c>
      <c r="R133">
        <v>1028.57</v>
      </c>
      <c r="S133" s="8">
        <f t="shared" ref="S133:S196" si="23">R133/R132-1</f>
        <v>-2.3728845734028114E-2</v>
      </c>
      <c r="T133" s="9">
        <f t="shared" si="19"/>
        <v>-2.4051245734028115E-2</v>
      </c>
      <c r="U133" s="3">
        <f>Sheet1!$B$17+Sheet1!$B$18*'Portfolio allocation'!K133</f>
        <v>2.5712041966951872E-3</v>
      </c>
      <c r="V133" s="13">
        <f t="shared" ref="V133:V196" si="24">T133-U133</f>
        <v>-2.6622449930723303E-2</v>
      </c>
      <c r="W133" s="13"/>
      <c r="X133" s="2">
        <v>33057</v>
      </c>
      <c r="Y133">
        <v>28.087800000000001</v>
      </c>
      <c r="AA133" s="2">
        <v>33057</v>
      </c>
      <c r="AB133">
        <v>278.72000000000003</v>
      </c>
      <c r="AC133">
        <f t="shared" ref="AC133:AC196" si="25">AB133/AB132-1</f>
        <v>-7.4074074074073071E-3</v>
      </c>
      <c r="AD133">
        <f t="shared" si="20"/>
        <v>-7.7278074074073073E-3</v>
      </c>
      <c r="AE133">
        <f>Sheet2!$B$17+Sheet2!$B$18*'Portfolio allocation'!K133</f>
        <v>1.6682547153565484E-3</v>
      </c>
      <c r="AF133">
        <f t="shared" ref="AF133:AF196" si="26">AD133-AE133</f>
        <v>-9.3960621227638548E-3</v>
      </c>
      <c r="AH133" s="2">
        <v>33057</v>
      </c>
      <c r="AI133">
        <v>8.4</v>
      </c>
      <c r="AJ133">
        <v>8.01</v>
      </c>
      <c r="AK133">
        <v>1.3368899999999999</v>
      </c>
      <c r="AM133" s="2">
        <v>37087</v>
      </c>
      <c r="AN133">
        <v>177.4</v>
      </c>
    </row>
    <row r="134" spans="1:40" hidden="1" outlineLevel="1" x14ac:dyDescent="0.2">
      <c r="A134" s="2">
        <v>33058</v>
      </c>
      <c r="B134">
        <v>16.11</v>
      </c>
      <c r="E134" s="2">
        <v>33058</v>
      </c>
      <c r="F134">
        <v>360.16</v>
      </c>
      <c r="G134">
        <f t="shared" si="21"/>
        <v>0</v>
      </c>
      <c r="H134" s="2">
        <v>33058</v>
      </c>
      <c r="I134">
        <v>393.65</v>
      </c>
      <c r="J134">
        <f t="shared" si="22"/>
        <v>0</v>
      </c>
      <c r="K134">
        <f t="shared" si="18"/>
        <v>-3.2039999999999998E-4</v>
      </c>
      <c r="L134">
        <v>-1.2590182801981433E-2</v>
      </c>
      <c r="N134" s="2">
        <v>33058</v>
      </c>
      <c r="O134">
        <v>1.0001</v>
      </c>
      <c r="Q134" s="2">
        <v>33058</v>
      </c>
      <c r="R134">
        <v>1028.57</v>
      </c>
      <c r="S134" s="8">
        <f t="shared" si="23"/>
        <v>0</v>
      </c>
      <c r="T134" s="9">
        <f t="shared" si="19"/>
        <v>-3.2040000000000004E-4</v>
      </c>
      <c r="U134" s="3">
        <f>Sheet1!$B$17+Sheet1!$B$18*'Portfolio allocation'!K134</f>
        <v>1.2022788433880432E-4</v>
      </c>
      <c r="V134" s="13">
        <f t="shared" si="24"/>
        <v>-4.4062788433880436E-4</v>
      </c>
      <c r="W134" s="13"/>
      <c r="X134" s="2">
        <v>33058</v>
      </c>
      <c r="Y134">
        <v>28.087800000000001</v>
      </c>
      <c r="AA134" s="2">
        <v>33058</v>
      </c>
      <c r="AB134">
        <v>278.72000000000003</v>
      </c>
      <c r="AC134">
        <f t="shared" si="25"/>
        <v>0</v>
      </c>
      <c r="AD134">
        <f t="shared" si="20"/>
        <v>-3.2039999999999998E-4</v>
      </c>
      <c r="AE134">
        <f>Sheet2!$B$17+Sheet2!$B$18*'Portfolio allocation'!K134</f>
        <v>-2.3152084277892708E-4</v>
      </c>
      <c r="AF134">
        <f t="shared" si="26"/>
        <v>-8.8879157221072899E-5</v>
      </c>
      <c r="AH134" s="2">
        <v>33058</v>
      </c>
      <c r="AI134">
        <v>8.3810000000000002</v>
      </c>
      <c r="AJ134">
        <v>8.01</v>
      </c>
      <c r="AK134">
        <v>1.3406</v>
      </c>
      <c r="AM134" s="2">
        <v>37118</v>
      </c>
      <c r="AN134">
        <v>177.4</v>
      </c>
    </row>
    <row r="135" spans="1:40" hidden="1" outlineLevel="1" x14ac:dyDescent="0.2">
      <c r="A135" s="2">
        <v>33059</v>
      </c>
      <c r="B135">
        <v>17.25</v>
      </c>
      <c r="E135" s="2">
        <v>33059</v>
      </c>
      <c r="F135">
        <v>355.68</v>
      </c>
      <c r="G135">
        <f t="shared" si="21"/>
        <v>-1.2438916037316838E-2</v>
      </c>
      <c r="H135" s="2">
        <v>33059</v>
      </c>
      <c r="I135">
        <v>388.82</v>
      </c>
      <c r="J135">
        <f t="shared" si="22"/>
        <v>-1.2269782801981433E-2</v>
      </c>
      <c r="K135">
        <f t="shared" si="18"/>
        <v>-1.2590182801981433E-2</v>
      </c>
      <c r="L135">
        <v>7.394852487011893E-3</v>
      </c>
      <c r="N135" s="2">
        <v>33059</v>
      </c>
      <c r="O135">
        <v>1.0036</v>
      </c>
      <c r="Q135" s="2">
        <v>33059</v>
      </c>
      <c r="R135">
        <v>1032.1400000000001</v>
      </c>
      <c r="S135" s="8">
        <f t="shared" si="23"/>
        <v>3.4708381539421129E-3</v>
      </c>
      <c r="T135" s="9">
        <f t="shared" si="19"/>
        <v>3.1504381539421127E-3</v>
      </c>
      <c r="U135" s="3">
        <f>Sheet1!$B$17+Sheet1!$B$18*'Portfolio allocation'!K135</f>
        <v>-1.3955977903742747E-2</v>
      </c>
      <c r="V135" s="13">
        <f t="shared" si="24"/>
        <v>1.710641605768486E-2</v>
      </c>
      <c r="W135" s="13"/>
      <c r="X135" s="2">
        <v>33059</v>
      </c>
      <c r="Y135">
        <v>28.028099999999998</v>
      </c>
      <c r="AA135" s="2">
        <v>33059</v>
      </c>
      <c r="AB135">
        <v>278.13</v>
      </c>
      <c r="AC135">
        <f t="shared" si="25"/>
        <v>-2.1168197474168426E-3</v>
      </c>
      <c r="AD135">
        <f t="shared" si="20"/>
        <v>-2.4376197474168426E-3</v>
      </c>
      <c r="AE135">
        <f>Sheet2!$B$17+Sheet2!$B$18*'Portfolio allocation'!K135</f>
        <v>-1.1142124740771265E-2</v>
      </c>
      <c r="AF135">
        <f t="shared" si="26"/>
        <v>8.7045049933544231E-3</v>
      </c>
      <c r="AH135" s="2">
        <v>33059</v>
      </c>
      <c r="AI135">
        <v>8.4090000000000007</v>
      </c>
      <c r="AJ135">
        <v>8.02</v>
      </c>
      <c r="AK135">
        <v>1.3381000000000001</v>
      </c>
      <c r="AM135" s="2">
        <v>37149</v>
      </c>
      <c r="AN135">
        <v>178.1</v>
      </c>
    </row>
    <row r="136" spans="1:40" hidden="1" outlineLevel="1" x14ac:dyDescent="0.2">
      <c r="A136" s="2">
        <v>33060</v>
      </c>
      <c r="B136">
        <v>16.41</v>
      </c>
      <c r="E136" s="2">
        <v>33060</v>
      </c>
      <c r="F136">
        <v>358.42</v>
      </c>
      <c r="G136">
        <f t="shared" si="21"/>
        <v>7.7035537561853662E-3</v>
      </c>
      <c r="H136" s="2">
        <v>33060</v>
      </c>
      <c r="I136">
        <v>391.82</v>
      </c>
      <c r="J136">
        <f t="shared" si="22"/>
        <v>7.7156524870118925E-3</v>
      </c>
      <c r="K136">
        <f t="shared" si="18"/>
        <v>7.394852487011893E-3</v>
      </c>
      <c r="L136">
        <v>2.8135965698535084E-3</v>
      </c>
      <c r="N136" s="2">
        <v>33060</v>
      </c>
      <c r="O136">
        <v>1.0175000000000001</v>
      </c>
      <c r="Q136" s="2">
        <v>33060</v>
      </c>
      <c r="R136">
        <v>1046.43</v>
      </c>
      <c r="S136" s="8">
        <f t="shared" si="23"/>
        <v>1.3845021024279536E-2</v>
      </c>
      <c r="T136" s="9">
        <f t="shared" si="19"/>
        <v>1.3524221024279536E-2</v>
      </c>
      <c r="U136" s="3">
        <f>Sheet1!$B$17+Sheet1!$B$18*'Portfolio allocation'!K136</f>
        <v>8.971361067939207E-3</v>
      </c>
      <c r="V136" s="13">
        <f t="shared" si="24"/>
        <v>4.5528599563403292E-3</v>
      </c>
      <c r="W136" s="13"/>
      <c r="X136" s="2">
        <v>33060</v>
      </c>
      <c r="Y136">
        <v>28.177299999999999</v>
      </c>
      <c r="AA136" s="2">
        <v>33060</v>
      </c>
      <c r="AB136">
        <v>279.61</v>
      </c>
      <c r="AC136">
        <f t="shared" si="25"/>
        <v>5.3212526516377423E-3</v>
      </c>
      <c r="AD136">
        <f t="shared" si="20"/>
        <v>4.9956526516377426E-3</v>
      </c>
      <c r="AE136">
        <f>Sheet2!$B$17+Sheet2!$B$18*'Portfolio allocation'!K136</f>
        <v>6.6290785025650851E-3</v>
      </c>
      <c r="AF136">
        <f t="shared" si="26"/>
        <v>-1.6334258509273425E-3</v>
      </c>
      <c r="AH136" s="2">
        <v>33060</v>
      </c>
      <c r="AI136">
        <v>8.516</v>
      </c>
      <c r="AJ136">
        <v>8.14</v>
      </c>
      <c r="AK136">
        <v>1.3343499999999999</v>
      </c>
      <c r="AM136" s="2">
        <v>37179</v>
      </c>
      <c r="AN136">
        <v>177.6</v>
      </c>
    </row>
    <row r="137" spans="1:40" hidden="1" outlineLevel="1" x14ac:dyDescent="0.2">
      <c r="A137" s="2">
        <v>33063</v>
      </c>
      <c r="B137">
        <v>16.66</v>
      </c>
      <c r="E137" s="2">
        <v>33063</v>
      </c>
      <c r="F137">
        <v>359.52</v>
      </c>
      <c r="G137">
        <f t="shared" si="21"/>
        <v>3.0690251660061563E-3</v>
      </c>
      <c r="H137" s="2">
        <v>33063</v>
      </c>
      <c r="I137">
        <v>393.05</v>
      </c>
      <c r="J137">
        <f t="shared" si="22"/>
        <v>3.1391965698535085E-3</v>
      </c>
      <c r="K137">
        <f t="shared" si="18"/>
        <v>2.8135965698535084E-3</v>
      </c>
      <c r="L137">
        <v>-8.7234783869736439E-3</v>
      </c>
      <c r="N137" s="2">
        <v>33063</v>
      </c>
      <c r="O137">
        <v>1.0314000000000001</v>
      </c>
      <c r="Q137" s="2">
        <v>33063</v>
      </c>
      <c r="R137">
        <v>1060.71</v>
      </c>
      <c r="S137" s="8">
        <f t="shared" si="23"/>
        <v>1.3646397752357986E-2</v>
      </c>
      <c r="T137" s="9">
        <f t="shared" si="19"/>
        <v>1.3320797752357985E-2</v>
      </c>
      <c r="U137" s="3">
        <f>Sheet1!$B$17+Sheet1!$B$18*'Portfolio allocation'!K137</f>
        <v>3.7156281753101842E-3</v>
      </c>
      <c r="V137" s="13">
        <f t="shared" si="24"/>
        <v>9.6051695770478021E-3</v>
      </c>
      <c r="W137" s="13"/>
      <c r="X137" s="2">
        <v>33063</v>
      </c>
      <c r="Y137">
        <v>28.4161</v>
      </c>
      <c r="AA137" s="2">
        <v>33063</v>
      </c>
      <c r="AB137">
        <v>281.98</v>
      </c>
      <c r="AC137">
        <f t="shared" si="25"/>
        <v>8.4760916991524216E-3</v>
      </c>
      <c r="AD137">
        <f t="shared" si="20"/>
        <v>8.1484916991524207E-3</v>
      </c>
      <c r="AE137">
        <f>Sheet2!$B$17+Sheet2!$B$18*'Portfolio allocation'!K137</f>
        <v>2.555308862618661E-3</v>
      </c>
      <c r="AF137">
        <f t="shared" si="26"/>
        <v>5.5931828365337593E-3</v>
      </c>
      <c r="AH137" s="2">
        <v>33063</v>
      </c>
      <c r="AI137">
        <v>8.5630000000000006</v>
      </c>
      <c r="AJ137">
        <v>8.19</v>
      </c>
      <c r="AK137">
        <v>1.3389200000000001</v>
      </c>
      <c r="AM137" s="2">
        <v>37210</v>
      </c>
      <c r="AN137">
        <v>177.5</v>
      </c>
    </row>
    <row r="138" spans="1:40" hidden="1" outlineLevel="1" x14ac:dyDescent="0.2">
      <c r="A138" s="2">
        <v>33064</v>
      </c>
      <c r="B138">
        <v>16.920000000000002</v>
      </c>
      <c r="E138" s="2">
        <v>33064</v>
      </c>
      <c r="F138">
        <v>356.49</v>
      </c>
      <c r="G138">
        <f t="shared" si="21"/>
        <v>-8.4279038718290122E-3</v>
      </c>
      <c r="H138" s="2">
        <v>33064</v>
      </c>
      <c r="I138">
        <v>389.75</v>
      </c>
      <c r="J138">
        <f t="shared" si="22"/>
        <v>-8.3958783869736431E-3</v>
      </c>
      <c r="K138">
        <f t="shared" si="18"/>
        <v>-8.7234783869736439E-3</v>
      </c>
      <c r="L138">
        <v>1.2962170878768504E-2</v>
      </c>
      <c r="N138" s="2">
        <v>33064</v>
      </c>
      <c r="O138">
        <v>1.0244</v>
      </c>
      <c r="Q138" s="2">
        <v>33064</v>
      </c>
      <c r="R138">
        <v>1053.57</v>
      </c>
      <c r="S138" s="8">
        <f t="shared" si="23"/>
        <v>-6.7313403286478612E-3</v>
      </c>
      <c r="T138" s="9">
        <f t="shared" si="19"/>
        <v>-7.0589403286478612E-3</v>
      </c>
      <c r="U138" s="3">
        <f>Sheet1!$B$17+Sheet1!$B$18*'Portfolio allocation'!K138</f>
        <v>-9.5199966035241709E-3</v>
      </c>
      <c r="V138" s="13">
        <f t="shared" si="24"/>
        <v>2.4610562748763097E-3</v>
      </c>
      <c r="W138" s="13"/>
      <c r="X138" s="2">
        <v>33064</v>
      </c>
      <c r="Y138">
        <v>28.117599999999999</v>
      </c>
      <c r="AA138" s="2">
        <v>33064</v>
      </c>
      <c r="AB138">
        <v>279.02</v>
      </c>
      <c r="AC138">
        <f t="shared" si="25"/>
        <v>-1.0497198382864115E-2</v>
      </c>
      <c r="AD138">
        <f t="shared" si="20"/>
        <v>-1.0825598382864114E-2</v>
      </c>
      <c r="AE138">
        <f>Sheet2!$B$17+Sheet2!$B$18*'Portfolio allocation'!K138</f>
        <v>-7.7037525263947198E-3</v>
      </c>
      <c r="AF138">
        <f t="shared" si="26"/>
        <v>-3.1218458564693944E-3</v>
      </c>
      <c r="AH138" s="2">
        <v>33064</v>
      </c>
      <c r="AI138">
        <v>8.577</v>
      </c>
      <c r="AJ138">
        <v>8.2100000000000009</v>
      </c>
      <c r="AK138">
        <v>1.34083</v>
      </c>
      <c r="AM138" s="2">
        <v>37240</v>
      </c>
      <c r="AN138">
        <v>177.4</v>
      </c>
    </row>
    <row r="139" spans="1:40" hidden="1" outlineLevel="1" x14ac:dyDescent="0.2">
      <c r="A139" s="2">
        <v>33065</v>
      </c>
      <c r="B139">
        <v>16.68</v>
      </c>
      <c r="E139" s="2">
        <v>33065</v>
      </c>
      <c r="F139">
        <v>361.23</v>
      </c>
      <c r="G139">
        <f t="shared" si="21"/>
        <v>1.3296305646722129E-2</v>
      </c>
      <c r="H139" s="2">
        <v>33065</v>
      </c>
      <c r="I139">
        <v>394.93</v>
      </c>
      <c r="J139">
        <f t="shared" si="22"/>
        <v>1.3290570878768504E-2</v>
      </c>
      <c r="K139">
        <f t="shared" si="18"/>
        <v>1.2962170878768504E-2</v>
      </c>
      <c r="L139">
        <v>1.1320433757881027E-2</v>
      </c>
      <c r="N139" s="2">
        <v>33065</v>
      </c>
      <c r="O139">
        <v>1.0487</v>
      </c>
      <c r="Q139" s="2">
        <v>33065</v>
      </c>
      <c r="R139">
        <v>1078.57</v>
      </c>
      <c r="S139" s="8">
        <f t="shared" si="23"/>
        <v>2.3728845734028114E-2</v>
      </c>
      <c r="T139" s="9">
        <f t="shared" si="19"/>
        <v>2.3400445734028115E-2</v>
      </c>
      <c r="U139" s="3">
        <f>Sheet1!$B$17+Sheet1!$B$18*'Portfolio allocation'!K139</f>
        <v>1.5358329821573698E-2</v>
      </c>
      <c r="V139" s="13">
        <f t="shared" si="24"/>
        <v>8.0421159124544166E-3</v>
      </c>
      <c r="W139" s="13"/>
      <c r="X139" s="2">
        <v>33065</v>
      </c>
      <c r="Y139">
        <v>28.446000000000002</v>
      </c>
      <c r="AA139" s="2">
        <v>33065</v>
      </c>
      <c r="AB139">
        <v>282.27999999999997</v>
      </c>
      <c r="AC139">
        <f t="shared" si="25"/>
        <v>1.1683750268797866E-2</v>
      </c>
      <c r="AD139">
        <f t="shared" si="20"/>
        <v>1.1356550268797866E-2</v>
      </c>
      <c r="AE139">
        <f>Sheet2!$B$17+Sheet2!$B$18*'Portfolio allocation'!K139</f>
        <v>1.1579680051653211E-2</v>
      </c>
      <c r="AF139">
        <f t="shared" si="26"/>
        <v>-2.2312978285534552E-4</v>
      </c>
      <c r="AH139" s="2">
        <v>33065</v>
      </c>
      <c r="AI139">
        <v>8.5719999999999992</v>
      </c>
      <c r="AJ139">
        <v>8.18</v>
      </c>
      <c r="AK139">
        <v>1.3382000000000001</v>
      </c>
      <c r="AM139" s="2">
        <v>37271</v>
      </c>
      <c r="AN139">
        <v>177.7</v>
      </c>
    </row>
    <row r="140" spans="1:40" hidden="1" outlineLevel="1" x14ac:dyDescent="0.2">
      <c r="A140" s="2">
        <v>33066</v>
      </c>
      <c r="B140">
        <v>17.059999999999999</v>
      </c>
      <c r="E140" s="2">
        <v>33066</v>
      </c>
      <c r="F140">
        <v>365.44</v>
      </c>
      <c r="G140">
        <f t="shared" si="21"/>
        <v>1.1654624477479558E-2</v>
      </c>
      <c r="H140" s="2">
        <v>33066</v>
      </c>
      <c r="I140">
        <v>399.53</v>
      </c>
      <c r="J140">
        <f t="shared" si="22"/>
        <v>1.1647633757881026E-2</v>
      </c>
      <c r="K140">
        <f t="shared" si="18"/>
        <v>1.1320433757881027E-2</v>
      </c>
      <c r="L140">
        <v>4.8118289590269505E-3</v>
      </c>
      <c r="N140" s="2">
        <v>33066</v>
      </c>
      <c r="O140">
        <v>1.0765</v>
      </c>
      <c r="Q140" s="2">
        <v>33066</v>
      </c>
      <c r="R140">
        <v>1107.1400000000001</v>
      </c>
      <c r="S140" s="8">
        <f t="shared" si="23"/>
        <v>2.6488776806327108E-2</v>
      </c>
      <c r="T140" s="9">
        <f t="shared" si="19"/>
        <v>2.6161576806327108E-2</v>
      </c>
      <c r="U140" s="3">
        <f>Sheet1!$B$17+Sheet1!$B$18*'Portfolio allocation'!K140</f>
        <v>1.3474887389339874E-2</v>
      </c>
      <c r="V140" s="13">
        <f t="shared" si="24"/>
        <v>1.2686689416987234E-2</v>
      </c>
      <c r="W140" s="13"/>
      <c r="X140" s="2">
        <v>33066</v>
      </c>
      <c r="Y140">
        <v>28.654900000000001</v>
      </c>
      <c r="AA140" s="2">
        <v>33066</v>
      </c>
      <c r="AB140">
        <v>284.35000000000002</v>
      </c>
      <c r="AC140">
        <f t="shared" si="25"/>
        <v>7.3331443956357045E-3</v>
      </c>
      <c r="AD140">
        <f t="shared" si="20"/>
        <v>7.0139443956357041E-3</v>
      </c>
      <c r="AE140">
        <f>Sheet2!$B$17+Sheet2!$B$18*'Portfolio allocation'!K140</f>
        <v>1.0119805519257985E-2</v>
      </c>
      <c r="AF140">
        <f t="shared" si="26"/>
        <v>-3.1058611236222805E-3</v>
      </c>
      <c r="AH140" s="2">
        <v>33066</v>
      </c>
      <c r="AI140">
        <v>8.5719999999999992</v>
      </c>
      <c r="AJ140">
        <v>7.98</v>
      </c>
      <c r="AK140">
        <v>1.33345</v>
      </c>
      <c r="AM140" s="2">
        <v>37302</v>
      </c>
      <c r="AN140">
        <v>178</v>
      </c>
    </row>
    <row r="141" spans="1:40" hidden="1" outlineLevel="1" x14ac:dyDescent="0.2">
      <c r="A141" s="2">
        <v>33067</v>
      </c>
      <c r="B141">
        <v>17.09</v>
      </c>
      <c r="E141" s="2">
        <v>33067</v>
      </c>
      <c r="F141">
        <v>367.31</v>
      </c>
      <c r="G141">
        <f t="shared" si="21"/>
        <v>5.1171190893168905E-3</v>
      </c>
      <c r="H141" s="2">
        <v>33067</v>
      </c>
      <c r="I141">
        <v>401.58</v>
      </c>
      <c r="J141">
        <f t="shared" si="22"/>
        <v>5.1310289590269509E-3</v>
      </c>
      <c r="K141">
        <f t="shared" si="18"/>
        <v>4.8118289590269505E-3</v>
      </c>
      <c r="L141">
        <v>4.3659080432291988E-3</v>
      </c>
      <c r="N141" s="2">
        <v>33067</v>
      </c>
      <c r="O141">
        <v>1.0886</v>
      </c>
      <c r="Q141" s="2">
        <v>33067</v>
      </c>
      <c r="R141">
        <v>1119.6400000000001</v>
      </c>
      <c r="S141" s="8">
        <f t="shared" si="23"/>
        <v>1.1290351717036629E-2</v>
      </c>
      <c r="T141" s="9">
        <f t="shared" si="19"/>
        <v>1.0971151717036628E-2</v>
      </c>
      <c r="U141" s="3">
        <f>Sheet1!$B$17+Sheet1!$B$18*'Portfolio allocation'!K141</f>
        <v>6.0080510141132439E-3</v>
      </c>
      <c r="V141" s="13">
        <f t="shared" si="24"/>
        <v>4.9631007029233842E-3</v>
      </c>
      <c r="W141" s="13"/>
      <c r="X141" s="2">
        <v>33067</v>
      </c>
      <c r="Y141">
        <v>28.893699999999999</v>
      </c>
      <c r="AA141" s="2">
        <v>33067</v>
      </c>
      <c r="AB141">
        <v>286.72000000000003</v>
      </c>
      <c r="AC141">
        <f t="shared" si="25"/>
        <v>8.3347986636188587E-3</v>
      </c>
      <c r="AD141">
        <f t="shared" si="20"/>
        <v>8.0191986636188595E-3</v>
      </c>
      <c r="AE141">
        <f>Sheet2!$B$17+Sheet2!$B$18*'Portfolio allocation'!K141</f>
        <v>4.3321880825906338E-3</v>
      </c>
      <c r="AF141">
        <f t="shared" si="26"/>
        <v>3.6870105810282256E-3</v>
      </c>
      <c r="AH141" s="2">
        <v>33067</v>
      </c>
      <c r="AI141">
        <v>8.4339999999999993</v>
      </c>
      <c r="AJ141">
        <v>7.89</v>
      </c>
      <c r="AK141">
        <v>1.3442799999999999</v>
      </c>
      <c r="AM141" s="2">
        <v>37330</v>
      </c>
      <c r="AN141">
        <v>178.5</v>
      </c>
    </row>
    <row r="142" spans="1:40" hidden="1" outlineLevel="1" x14ac:dyDescent="0.2">
      <c r="A142" s="2">
        <v>33070</v>
      </c>
      <c r="B142">
        <v>16.75</v>
      </c>
      <c r="E142" s="2">
        <v>33070</v>
      </c>
      <c r="F142">
        <v>368.95</v>
      </c>
      <c r="G142">
        <f t="shared" si="21"/>
        <v>4.4648934142821339E-3</v>
      </c>
      <c r="H142" s="2">
        <v>33070</v>
      </c>
      <c r="I142">
        <v>403.46</v>
      </c>
      <c r="J142">
        <f t="shared" si="22"/>
        <v>4.6815080432291989E-3</v>
      </c>
      <c r="K142">
        <f t="shared" si="18"/>
        <v>4.3659080432291988E-3</v>
      </c>
      <c r="L142">
        <v>-4.1821543052595065E-3</v>
      </c>
      <c r="N142" s="2">
        <v>33070</v>
      </c>
      <c r="O142">
        <v>1.1008</v>
      </c>
      <c r="Q142" s="2">
        <v>33070</v>
      </c>
      <c r="R142">
        <v>1132.1400000000001</v>
      </c>
      <c r="S142" s="8">
        <f t="shared" si="23"/>
        <v>1.1164302811617954E-2</v>
      </c>
      <c r="T142" s="9">
        <f t="shared" si="19"/>
        <v>1.0848702811617955E-2</v>
      </c>
      <c r="U142" s="3">
        <f>Sheet1!$B$17+Sheet1!$B$18*'Portfolio allocation'!K142</f>
        <v>5.4964792383711911E-3</v>
      </c>
      <c r="V142" s="13">
        <f t="shared" si="24"/>
        <v>5.352223573246764E-3</v>
      </c>
      <c r="W142" s="13"/>
      <c r="X142" s="2">
        <v>33070</v>
      </c>
      <c r="Y142">
        <v>29.222000000000001</v>
      </c>
      <c r="AA142" s="2">
        <v>33070</v>
      </c>
      <c r="AB142">
        <v>289.98</v>
      </c>
      <c r="AC142">
        <f t="shared" si="25"/>
        <v>1.1369977678571397E-2</v>
      </c>
      <c r="AD142">
        <f t="shared" si="20"/>
        <v>1.1054377678571398E-2</v>
      </c>
      <c r="AE142">
        <f>Sheet2!$B$17+Sheet2!$B$18*'Portfolio allocation'!K142</f>
        <v>3.9356638277917976E-3</v>
      </c>
      <c r="AF142">
        <f t="shared" si="26"/>
        <v>7.1187138507796E-3</v>
      </c>
      <c r="AH142" s="2">
        <v>33070</v>
      </c>
      <c r="AI142">
        <v>8.4499999999999993</v>
      </c>
      <c r="AJ142">
        <v>7.89</v>
      </c>
      <c r="AK142">
        <v>1.33595</v>
      </c>
      <c r="AM142" s="2">
        <v>37361</v>
      </c>
      <c r="AN142">
        <v>179.3</v>
      </c>
    </row>
    <row r="143" spans="1:40" hidden="1" outlineLevel="1" x14ac:dyDescent="0.2">
      <c r="A143" s="2">
        <v>33071</v>
      </c>
      <c r="B143">
        <v>16.66</v>
      </c>
      <c r="E143" s="2">
        <v>33071</v>
      </c>
      <c r="F143">
        <v>367.52</v>
      </c>
      <c r="G143">
        <f t="shared" si="21"/>
        <v>-3.8758639382030502E-3</v>
      </c>
      <c r="H143" s="2">
        <v>33071</v>
      </c>
      <c r="I143">
        <v>401.9</v>
      </c>
      <c r="J143">
        <f t="shared" si="22"/>
        <v>-3.8665543052595064E-3</v>
      </c>
      <c r="K143">
        <f t="shared" si="18"/>
        <v>-4.1821543052595065E-3</v>
      </c>
      <c r="L143">
        <v>-9.2477702911171588E-3</v>
      </c>
      <c r="N143" s="2">
        <v>33071</v>
      </c>
      <c r="O143">
        <v>1.08</v>
      </c>
      <c r="Q143" s="2">
        <v>33071</v>
      </c>
      <c r="R143">
        <v>1110.71</v>
      </c>
      <c r="S143" s="8">
        <f t="shared" si="23"/>
        <v>-1.8928754394332947E-2</v>
      </c>
      <c r="T143" s="9">
        <f t="shared" si="19"/>
        <v>-1.9244354394332946E-2</v>
      </c>
      <c r="U143" s="3">
        <f>Sheet1!$B$17+Sheet1!$B$18*'Portfolio allocation'!K143</f>
        <v>-4.3100745245240775E-3</v>
      </c>
      <c r="V143" s="13">
        <f t="shared" si="24"/>
        <v>-1.4934279869808869E-2</v>
      </c>
      <c r="W143" s="13"/>
      <c r="X143" s="2">
        <v>33071</v>
      </c>
      <c r="Y143">
        <v>28.834</v>
      </c>
      <c r="AA143" s="2">
        <v>33071</v>
      </c>
      <c r="AB143">
        <v>286.13</v>
      </c>
      <c r="AC143">
        <f t="shared" si="25"/>
        <v>-1.327677770880753E-2</v>
      </c>
      <c r="AD143">
        <f t="shared" si="20"/>
        <v>-1.359197770880753E-2</v>
      </c>
      <c r="AE143">
        <f>Sheet2!$B$17+Sheet2!$B$18*'Portfolio allocation'!K143</f>
        <v>-3.6654912932785793E-3</v>
      </c>
      <c r="AF143">
        <f t="shared" si="26"/>
        <v>-9.9264864155289498E-3</v>
      </c>
      <c r="AH143" s="2">
        <v>33071</v>
      </c>
      <c r="AI143">
        <v>8.4450000000000003</v>
      </c>
      <c r="AJ143">
        <v>7.88</v>
      </c>
      <c r="AK143">
        <v>1.3415299999999999</v>
      </c>
      <c r="AM143" s="2">
        <v>37391</v>
      </c>
      <c r="AN143">
        <v>179.5</v>
      </c>
    </row>
    <row r="144" spans="1:40" hidden="1" outlineLevel="1" x14ac:dyDescent="0.2">
      <c r="A144" s="2">
        <v>33072</v>
      </c>
      <c r="B144">
        <v>18.899999999999999</v>
      </c>
      <c r="E144" s="2">
        <v>33072</v>
      </c>
      <c r="F144">
        <v>364.22</v>
      </c>
      <c r="G144">
        <f t="shared" si="21"/>
        <v>-8.9791031780581676E-3</v>
      </c>
      <c r="H144" s="2">
        <v>33072</v>
      </c>
      <c r="I144">
        <v>398.31</v>
      </c>
      <c r="J144">
        <f t="shared" si="22"/>
        <v>-8.9325702911171589E-3</v>
      </c>
      <c r="K144">
        <f t="shared" si="18"/>
        <v>-9.2477702911171588E-3</v>
      </c>
      <c r="L144">
        <v>2.7230348522506204E-3</v>
      </c>
      <c r="N144" s="2">
        <v>33072</v>
      </c>
      <c r="O144">
        <v>1.0557000000000001</v>
      </c>
      <c r="Q144" s="2">
        <v>33072</v>
      </c>
      <c r="R144">
        <v>1085.71</v>
      </c>
      <c r="S144" s="8">
        <f t="shared" si="23"/>
        <v>-2.2508125433281401E-2</v>
      </c>
      <c r="T144" s="9">
        <f t="shared" si="19"/>
        <v>-2.2823325433281402E-2</v>
      </c>
      <c r="U144" s="3">
        <f>Sheet1!$B$17+Sheet1!$B$18*'Portfolio allocation'!K144</f>
        <v>-1.0121477563281456E-2</v>
      </c>
      <c r="V144" s="13">
        <f t="shared" si="24"/>
        <v>-1.2701847869999946E-2</v>
      </c>
      <c r="W144" s="13"/>
      <c r="X144" s="2">
        <v>33072</v>
      </c>
      <c r="Y144">
        <v>28.6251</v>
      </c>
      <c r="AA144" s="2">
        <v>33072</v>
      </c>
      <c r="AB144">
        <v>284.05</v>
      </c>
      <c r="AC144">
        <f t="shared" si="25"/>
        <v>-7.2694229895501339E-3</v>
      </c>
      <c r="AD144">
        <f t="shared" si="20"/>
        <v>-7.5842229895501335E-3</v>
      </c>
      <c r="AE144">
        <f>Sheet2!$B$17+Sheet2!$B$18*'Portfolio allocation'!K144</f>
        <v>-8.169966263455352E-3</v>
      </c>
      <c r="AF144">
        <f t="shared" si="26"/>
        <v>5.857432739052185E-4</v>
      </c>
      <c r="AH144" s="2">
        <v>33072</v>
      </c>
      <c r="AI144">
        <v>8.51</v>
      </c>
      <c r="AJ144">
        <v>7.87</v>
      </c>
      <c r="AK144">
        <v>1.34331</v>
      </c>
      <c r="AM144" s="2">
        <v>37422</v>
      </c>
      <c r="AN144">
        <v>179.6</v>
      </c>
    </row>
    <row r="145" spans="1:40" hidden="1" outlineLevel="1" x14ac:dyDescent="0.2">
      <c r="A145" s="2">
        <v>33073</v>
      </c>
      <c r="B145">
        <v>18.559999999999999</v>
      </c>
      <c r="E145" s="2">
        <v>33073</v>
      </c>
      <c r="F145">
        <v>365.32</v>
      </c>
      <c r="G145">
        <f t="shared" si="21"/>
        <v>3.0201526549886726E-3</v>
      </c>
      <c r="H145" s="2">
        <v>33073</v>
      </c>
      <c r="I145">
        <v>399.52</v>
      </c>
      <c r="J145">
        <f t="shared" si="22"/>
        <v>3.0378348522506204E-3</v>
      </c>
      <c r="K145">
        <f t="shared" si="18"/>
        <v>2.7230348522506204E-3</v>
      </c>
      <c r="L145">
        <v>-1.0476994633560274E-2</v>
      </c>
      <c r="N145" s="2">
        <v>33073</v>
      </c>
      <c r="O145">
        <v>1.0661</v>
      </c>
      <c r="Q145" s="2">
        <v>33073</v>
      </c>
      <c r="R145">
        <v>1096.43</v>
      </c>
      <c r="S145" s="8">
        <f t="shared" si="23"/>
        <v>9.8737231857495278E-3</v>
      </c>
      <c r="T145" s="9">
        <f t="shared" si="19"/>
        <v>9.5589231857495273E-3</v>
      </c>
      <c r="U145" s="3">
        <f>Sheet1!$B$17+Sheet1!$B$18*'Portfolio allocation'!K145</f>
        <v>3.6117334777370116E-3</v>
      </c>
      <c r="V145" s="13">
        <f t="shared" si="24"/>
        <v>5.9471897080125152E-3</v>
      </c>
      <c r="W145" s="13"/>
      <c r="X145" s="2">
        <v>33073</v>
      </c>
      <c r="Y145">
        <v>28.654900000000001</v>
      </c>
      <c r="AA145" s="2">
        <v>33073</v>
      </c>
      <c r="AB145">
        <v>284.35000000000002</v>
      </c>
      <c r="AC145">
        <f t="shared" si="25"/>
        <v>1.0561520859004858E-3</v>
      </c>
      <c r="AD145">
        <f t="shared" si="20"/>
        <v>7.4135208590048575E-4</v>
      </c>
      <c r="AE145">
        <f>Sheet2!$B$17+Sheet2!$B$18*'Portfolio allocation'!K145</f>
        <v>2.4747790728877955E-3</v>
      </c>
      <c r="AF145">
        <f t="shared" si="26"/>
        <v>-1.7334269869873097E-3</v>
      </c>
      <c r="AH145" s="2">
        <v>33073</v>
      </c>
      <c r="AI145">
        <v>8.5050000000000008</v>
      </c>
      <c r="AJ145">
        <v>7.87</v>
      </c>
      <c r="AK145">
        <v>1.34368</v>
      </c>
      <c r="AM145" s="2">
        <v>37452</v>
      </c>
      <c r="AN145">
        <v>180</v>
      </c>
    </row>
    <row r="146" spans="1:40" hidden="1" outlineLevel="1" x14ac:dyDescent="0.2">
      <c r="A146" s="2">
        <v>33074</v>
      </c>
      <c r="B146">
        <v>15.63</v>
      </c>
      <c r="E146" s="2">
        <v>33074</v>
      </c>
      <c r="F146">
        <v>361.61</v>
      </c>
      <c r="G146">
        <f t="shared" si="21"/>
        <v>-1.015548012701184E-2</v>
      </c>
      <c r="H146" s="2">
        <v>33074</v>
      </c>
      <c r="I146">
        <v>395.46</v>
      </c>
      <c r="J146">
        <f t="shared" si="22"/>
        <v>-1.0162194633560273E-2</v>
      </c>
      <c r="K146">
        <f t="shared" si="18"/>
        <v>-1.0476994633560274E-2</v>
      </c>
      <c r="L146">
        <v>-1.7635200161836815E-2</v>
      </c>
      <c r="N146" s="2">
        <v>33074</v>
      </c>
      <c r="O146">
        <v>1.0175000000000001</v>
      </c>
      <c r="Q146" s="2">
        <v>33074</v>
      </c>
      <c r="R146">
        <v>1046.43</v>
      </c>
      <c r="S146" s="8">
        <f t="shared" si="23"/>
        <v>-4.5602546446193548E-2</v>
      </c>
      <c r="T146" s="9">
        <f t="shared" si="19"/>
        <v>-4.5917346446193545E-2</v>
      </c>
      <c r="U146" s="3">
        <f>Sheet1!$B$17+Sheet1!$B$18*'Portfolio allocation'!K146</f>
        <v>-1.153167488161983E-2</v>
      </c>
      <c r="V146" s="13">
        <f t="shared" si="24"/>
        <v>-3.4385671564573714E-2</v>
      </c>
      <c r="W146" s="13"/>
      <c r="X146" s="2">
        <v>33074</v>
      </c>
      <c r="Y146">
        <v>28.087800000000001</v>
      </c>
      <c r="AA146" s="2">
        <v>33074</v>
      </c>
      <c r="AB146">
        <v>278.72000000000003</v>
      </c>
      <c r="AC146">
        <f t="shared" si="25"/>
        <v>-1.9799542816950955E-2</v>
      </c>
      <c r="AD146">
        <f t="shared" si="20"/>
        <v>-2.0113142816950955E-2</v>
      </c>
      <c r="AE146">
        <f>Sheet2!$B$17+Sheet2!$B$18*'Portfolio allocation'!K146</f>
        <v>-9.2630239091050452E-3</v>
      </c>
      <c r="AF146">
        <f t="shared" si="26"/>
        <v>-1.085011890784591E-2</v>
      </c>
      <c r="AH146" s="2">
        <v>33074</v>
      </c>
      <c r="AI146">
        <v>8.4819999999999993</v>
      </c>
      <c r="AJ146">
        <v>7.84</v>
      </c>
      <c r="AK146">
        <v>1.3454600000000001</v>
      </c>
      <c r="AM146" s="2">
        <v>37483</v>
      </c>
      <c r="AN146">
        <v>180.5</v>
      </c>
    </row>
    <row r="147" spans="1:40" hidden="1" outlineLevel="1" x14ac:dyDescent="0.2">
      <c r="A147" s="2">
        <v>33077</v>
      </c>
      <c r="B147">
        <v>23.68</v>
      </c>
      <c r="E147" s="2">
        <v>33077</v>
      </c>
      <c r="F147">
        <v>355.31</v>
      </c>
      <c r="G147">
        <f t="shared" si="21"/>
        <v>-1.7422084566245388E-2</v>
      </c>
      <c r="H147" s="2">
        <v>33077</v>
      </c>
      <c r="I147">
        <v>388.61</v>
      </c>
      <c r="J147">
        <f t="shared" si="22"/>
        <v>-1.7321600161836814E-2</v>
      </c>
      <c r="K147">
        <f t="shared" si="18"/>
        <v>-1.7635200161836815E-2</v>
      </c>
      <c r="L147">
        <v>1.0514352075344695E-3</v>
      </c>
      <c r="N147" s="2">
        <v>33077</v>
      </c>
      <c r="O147">
        <v>1.0001</v>
      </c>
      <c r="Q147" s="2">
        <v>33077</v>
      </c>
      <c r="R147">
        <v>1028.57</v>
      </c>
      <c r="S147" s="8">
        <f t="shared" si="23"/>
        <v>-1.706755349139466E-2</v>
      </c>
      <c r="T147" s="9">
        <f t="shared" si="19"/>
        <v>-1.7381153491394661E-2</v>
      </c>
      <c r="U147" s="3">
        <f>Sheet1!$B$17+Sheet1!$B$18*'Portfolio allocation'!K147</f>
        <v>-1.9743749676711716E-2</v>
      </c>
      <c r="V147" s="13">
        <f t="shared" si="24"/>
        <v>2.3625961853170549E-3</v>
      </c>
      <c r="W147" s="13"/>
      <c r="X147" s="2">
        <v>33077</v>
      </c>
      <c r="Y147">
        <v>27.669899999999998</v>
      </c>
      <c r="AA147" s="2">
        <v>33077</v>
      </c>
      <c r="AB147">
        <v>274.58</v>
      </c>
      <c r="AC147">
        <f t="shared" si="25"/>
        <v>-1.4853616532721214E-2</v>
      </c>
      <c r="AD147">
        <f t="shared" si="20"/>
        <v>-1.5166016532721215E-2</v>
      </c>
      <c r="AE147">
        <f>Sheet2!$B$17+Sheet2!$B$18*'Portfolio allocation'!K147</f>
        <v>-1.5628282887188344E-2</v>
      </c>
      <c r="AF147">
        <f t="shared" si="26"/>
        <v>4.6226635446712863E-4</v>
      </c>
      <c r="AH147" s="2">
        <v>33077</v>
      </c>
      <c r="AI147">
        <v>8.5</v>
      </c>
      <c r="AJ147">
        <v>7.81</v>
      </c>
      <c r="AK147">
        <v>1.3567</v>
      </c>
      <c r="AM147" s="2">
        <v>37514</v>
      </c>
      <c r="AN147">
        <v>180.8</v>
      </c>
    </row>
    <row r="148" spans="1:40" hidden="1" outlineLevel="1" x14ac:dyDescent="0.2">
      <c r="A148" s="2">
        <v>33078</v>
      </c>
      <c r="B148">
        <v>21.79</v>
      </c>
      <c r="E148" s="2">
        <v>33078</v>
      </c>
      <c r="F148">
        <v>355.79</v>
      </c>
      <c r="G148">
        <f t="shared" si="21"/>
        <v>1.3509329880949661E-3</v>
      </c>
      <c r="H148" s="2">
        <v>33078</v>
      </c>
      <c r="I148">
        <v>389.14</v>
      </c>
      <c r="J148">
        <f t="shared" si="22"/>
        <v>1.3638352075344695E-3</v>
      </c>
      <c r="K148">
        <f t="shared" si="18"/>
        <v>1.0514352075344695E-3</v>
      </c>
      <c r="L148">
        <v>3.4109653903479798E-3</v>
      </c>
      <c r="N148" s="2">
        <v>33078</v>
      </c>
      <c r="O148">
        <v>0.96540000000000004</v>
      </c>
      <c r="Q148" s="2">
        <v>33078</v>
      </c>
      <c r="R148">
        <v>992.86</v>
      </c>
      <c r="S148" s="8">
        <f t="shared" si="23"/>
        <v>-3.471810377514406E-2</v>
      </c>
      <c r="T148" s="9">
        <f t="shared" si="19"/>
        <v>-3.5030503775144058E-2</v>
      </c>
      <c r="U148" s="3">
        <f>Sheet1!$B$17+Sheet1!$B$18*'Portfolio allocation'!K148</f>
        <v>1.6940320013499356E-3</v>
      </c>
      <c r="V148" s="13">
        <f t="shared" si="24"/>
        <v>-3.6724535776493997E-2</v>
      </c>
      <c r="W148" s="13"/>
      <c r="X148" s="2">
        <v>33078</v>
      </c>
      <c r="Y148">
        <v>27.401299999999999</v>
      </c>
      <c r="AA148" s="2">
        <v>33078</v>
      </c>
      <c r="AB148">
        <v>271.91000000000003</v>
      </c>
      <c r="AC148">
        <f t="shared" si="25"/>
        <v>-9.7239420205402771E-3</v>
      </c>
      <c r="AD148">
        <f t="shared" si="20"/>
        <v>-1.0039142020540277E-2</v>
      </c>
      <c r="AE148">
        <f>Sheet2!$B$17+Sheet2!$B$18*'Portfolio allocation'!K148</f>
        <v>9.8835002244222585E-4</v>
      </c>
      <c r="AF148">
        <f t="shared" si="26"/>
        <v>-1.1027492042982503E-2</v>
      </c>
      <c r="AH148" s="2">
        <v>33078</v>
      </c>
      <c r="AI148">
        <v>8.5429999999999993</v>
      </c>
      <c r="AJ148">
        <v>7.88</v>
      </c>
      <c r="AK148">
        <v>1.3644799999999999</v>
      </c>
      <c r="AM148" s="2">
        <v>37544</v>
      </c>
      <c r="AN148">
        <v>181.2</v>
      </c>
    </row>
    <row r="149" spans="1:40" hidden="1" outlineLevel="1" x14ac:dyDescent="0.2">
      <c r="A149" s="2">
        <v>33079</v>
      </c>
      <c r="B149">
        <v>20.190000000000001</v>
      </c>
      <c r="E149" s="2">
        <v>33079</v>
      </c>
      <c r="F149">
        <v>357.09</v>
      </c>
      <c r="G149">
        <f t="shared" si="21"/>
        <v>3.6538407487560765E-3</v>
      </c>
      <c r="H149" s="2">
        <v>33079</v>
      </c>
      <c r="I149">
        <v>390.59</v>
      </c>
      <c r="J149">
        <f t="shared" si="22"/>
        <v>3.7261653903479797E-3</v>
      </c>
      <c r="K149">
        <f t="shared" si="18"/>
        <v>3.4109653903479798E-3</v>
      </c>
      <c r="L149">
        <v>-3.5406890396579255E-3</v>
      </c>
      <c r="N149" s="2">
        <v>33079</v>
      </c>
      <c r="O149">
        <v>0.99319999999999997</v>
      </c>
      <c r="Q149" s="2">
        <v>33079</v>
      </c>
      <c r="R149">
        <v>1021.43</v>
      </c>
      <c r="S149" s="8">
        <f t="shared" si="23"/>
        <v>2.8775456761275464E-2</v>
      </c>
      <c r="T149" s="9">
        <f t="shared" si="19"/>
        <v>2.8460256761275463E-2</v>
      </c>
      <c r="U149" s="3">
        <f>Sheet1!$B$17+Sheet1!$B$18*'Portfolio allocation'!K149</f>
        <v>4.4009448255206366E-3</v>
      </c>
      <c r="V149" s="13">
        <f t="shared" si="24"/>
        <v>2.4059311935754828E-2</v>
      </c>
      <c r="W149" s="13"/>
      <c r="X149" s="2">
        <v>33079</v>
      </c>
      <c r="Y149">
        <v>27.401299999999999</v>
      </c>
      <c r="AA149" s="2">
        <v>33079</v>
      </c>
      <c r="AB149">
        <v>271.91000000000003</v>
      </c>
      <c r="AC149">
        <f t="shared" si="25"/>
        <v>0</v>
      </c>
      <c r="AD149">
        <f t="shared" si="20"/>
        <v>-3.1480000000000001E-4</v>
      </c>
      <c r="AE149">
        <f>Sheet2!$B$17+Sheet2!$B$18*'Portfolio allocation'!K149</f>
        <v>3.0865044580593182E-3</v>
      </c>
      <c r="AF149">
        <f t="shared" si="26"/>
        <v>-3.4013044580593183E-3</v>
      </c>
      <c r="AH149" s="2">
        <v>33079</v>
      </c>
      <c r="AI149">
        <v>8.4909999999999997</v>
      </c>
      <c r="AJ149">
        <v>7.87</v>
      </c>
      <c r="AK149">
        <v>1.36578</v>
      </c>
      <c r="AM149" s="2">
        <v>37575</v>
      </c>
      <c r="AN149">
        <v>181.5</v>
      </c>
    </row>
    <row r="150" spans="1:40" hidden="1" outlineLevel="1" x14ac:dyDescent="0.2">
      <c r="A150" s="2">
        <v>33080</v>
      </c>
      <c r="B150">
        <v>20.260000000000002</v>
      </c>
      <c r="E150" s="2">
        <v>33080</v>
      </c>
      <c r="F150">
        <v>355.91</v>
      </c>
      <c r="G150">
        <f t="shared" si="21"/>
        <v>-3.3044890643814107E-3</v>
      </c>
      <c r="H150" s="2">
        <v>33080</v>
      </c>
      <c r="I150">
        <v>389.33</v>
      </c>
      <c r="J150">
        <f t="shared" si="22"/>
        <v>-3.2258890396579254E-3</v>
      </c>
      <c r="K150">
        <f t="shared" si="18"/>
        <v>-3.5406890396579255E-3</v>
      </c>
      <c r="L150">
        <v>-7.0968799732873573E-3</v>
      </c>
      <c r="N150" s="2">
        <v>33080</v>
      </c>
      <c r="O150">
        <v>0.95499999999999996</v>
      </c>
      <c r="Q150" s="2">
        <v>33080</v>
      </c>
      <c r="R150">
        <v>982.14</v>
      </c>
      <c r="S150" s="8">
        <f t="shared" si="23"/>
        <v>-3.8465680467579699E-2</v>
      </c>
      <c r="T150" s="9">
        <f t="shared" si="19"/>
        <v>-3.8780480467579696E-2</v>
      </c>
      <c r="U150" s="3">
        <f>Sheet1!$B$17+Sheet1!$B$18*'Portfolio allocation'!K150</f>
        <v>-3.5741693149342149E-3</v>
      </c>
      <c r="V150" s="13">
        <f t="shared" si="24"/>
        <v>-3.5206311152645484E-2</v>
      </c>
      <c r="W150" s="13"/>
      <c r="X150" s="2">
        <v>33080</v>
      </c>
      <c r="Y150">
        <v>27.013200000000001</v>
      </c>
      <c r="AA150" s="2">
        <v>33080</v>
      </c>
      <c r="AB150">
        <v>268.06</v>
      </c>
      <c r="AC150">
        <f t="shared" si="25"/>
        <v>-1.4159096759957412E-2</v>
      </c>
      <c r="AD150">
        <f t="shared" si="20"/>
        <v>-1.4475096759957413E-2</v>
      </c>
      <c r="AE150">
        <f>Sheet2!$B$17+Sheet2!$B$18*'Portfolio allocation'!K150</f>
        <v>-3.0950840138466175E-3</v>
      </c>
      <c r="AF150">
        <f t="shared" si="26"/>
        <v>-1.1380012746110795E-2</v>
      </c>
      <c r="AH150" s="2">
        <v>33080</v>
      </c>
      <c r="AI150">
        <v>8.4960000000000004</v>
      </c>
      <c r="AJ150">
        <v>7.9</v>
      </c>
      <c r="AK150">
        <v>1.3613299999999999</v>
      </c>
      <c r="AM150" s="2">
        <v>37605</v>
      </c>
      <c r="AN150">
        <v>181.8</v>
      </c>
    </row>
    <row r="151" spans="1:40" hidden="1" outlineLevel="1" x14ac:dyDescent="0.2">
      <c r="A151" s="2">
        <v>33081</v>
      </c>
      <c r="B151">
        <v>21.12</v>
      </c>
      <c r="E151" s="2">
        <v>33081</v>
      </c>
      <c r="F151">
        <v>353.44</v>
      </c>
      <c r="G151">
        <f t="shared" si="21"/>
        <v>-6.9399567306341892E-3</v>
      </c>
      <c r="H151" s="2">
        <v>33081</v>
      </c>
      <c r="I151">
        <v>386.69</v>
      </c>
      <c r="J151">
        <f t="shared" si="22"/>
        <v>-6.780879973287357E-3</v>
      </c>
      <c r="K151">
        <f t="shared" si="18"/>
        <v>-7.0968799732873573E-3</v>
      </c>
      <c r="L151">
        <v>5.9203825286405568E-3</v>
      </c>
      <c r="N151" s="2">
        <v>33081</v>
      </c>
      <c r="O151">
        <v>0.95840000000000003</v>
      </c>
      <c r="Q151" s="2">
        <v>33081</v>
      </c>
      <c r="R151">
        <v>985.71</v>
      </c>
      <c r="S151" s="8">
        <f t="shared" si="23"/>
        <v>3.6349196652210036E-3</v>
      </c>
      <c r="T151" s="9">
        <f t="shared" si="19"/>
        <v>3.3189196652210038E-3</v>
      </c>
      <c r="U151" s="3">
        <f>Sheet1!$B$17+Sheet1!$B$18*'Portfolio allocation'!K151</f>
        <v>-7.6539216798574145E-3</v>
      </c>
      <c r="V151" s="13">
        <f t="shared" si="24"/>
        <v>1.0972841345078418E-2</v>
      </c>
      <c r="W151" s="13"/>
      <c r="X151" s="2">
        <v>33081</v>
      </c>
      <c r="Y151">
        <v>26.595300000000002</v>
      </c>
      <c r="AA151" s="2">
        <v>33081</v>
      </c>
      <c r="AB151">
        <v>263.91000000000003</v>
      </c>
      <c r="AC151">
        <f t="shared" si="25"/>
        <v>-1.5481608595090512E-2</v>
      </c>
      <c r="AD151">
        <f t="shared" si="20"/>
        <v>-1.5793608595090512E-2</v>
      </c>
      <c r="AE151">
        <f>Sheet2!$B$17+Sheet2!$B$18*'Portfolio allocation'!K151</f>
        <v>-6.2573397186661437E-3</v>
      </c>
      <c r="AF151">
        <f t="shared" si="26"/>
        <v>-9.5362688764243676E-3</v>
      </c>
      <c r="AH151" s="2">
        <v>33081</v>
      </c>
      <c r="AI151">
        <v>8.4250000000000007</v>
      </c>
      <c r="AJ151">
        <v>7.8</v>
      </c>
      <c r="AK151">
        <v>1.36774</v>
      </c>
      <c r="AM151" s="2">
        <v>37636</v>
      </c>
      <c r="AN151">
        <v>182.6</v>
      </c>
    </row>
    <row r="152" spans="1:40" hidden="1" outlineLevel="1" x14ac:dyDescent="0.2">
      <c r="A152" s="2">
        <v>33084</v>
      </c>
      <c r="B152">
        <v>21.16</v>
      </c>
      <c r="E152" s="2">
        <v>33084</v>
      </c>
      <c r="F152">
        <v>355.55</v>
      </c>
      <c r="G152">
        <f t="shared" si="21"/>
        <v>5.9698958804890179E-3</v>
      </c>
      <c r="H152" s="2">
        <v>33084</v>
      </c>
      <c r="I152">
        <v>389.1</v>
      </c>
      <c r="J152">
        <f t="shared" si="22"/>
        <v>6.2323825286405565E-3</v>
      </c>
      <c r="K152">
        <f t="shared" si="18"/>
        <v>5.9203825286405568E-3</v>
      </c>
      <c r="L152">
        <v>1.7203263942429429E-3</v>
      </c>
      <c r="N152" s="2">
        <v>33084</v>
      </c>
      <c r="O152">
        <v>0.94450000000000001</v>
      </c>
      <c r="Q152" s="2">
        <v>33084</v>
      </c>
      <c r="R152">
        <v>971.43</v>
      </c>
      <c r="S152" s="8">
        <f t="shared" si="23"/>
        <v>-1.4487019508780508E-2</v>
      </c>
      <c r="T152" s="9">
        <f t="shared" si="19"/>
        <v>-1.4799019508780507E-2</v>
      </c>
      <c r="U152" s="3">
        <f>Sheet1!$B$17+Sheet1!$B$18*'Portfolio allocation'!K152</f>
        <v>7.2798117636575302E-3</v>
      </c>
      <c r="V152" s="13">
        <f t="shared" si="24"/>
        <v>-2.2078831272438038E-2</v>
      </c>
      <c r="W152" s="13"/>
      <c r="X152" s="2">
        <v>33084</v>
      </c>
      <c r="Y152">
        <v>26.7744</v>
      </c>
      <c r="AA152" s="2">
        <v>33084</v>
      </c>
      <c r="AB152">
        <v>265.69</v>
      </c>
      <c r="AC152">
        <f t="shared" si="25"/>
        <v>6.7447235800082161E-3</v>
      </c>
      <c r="AD152">
        <f t="shared" si="20"/>
        <v>6.4347235800082158E-3</v>
      </c>
      <c r="AE152">
        <f>Sheet2!$B$17+Sheet2!$B$18*'Portfolio allocation'!K152</f>
        <v>5.3179421984504783E-3</v>
      </c>
      <c r="AF152">
        <f t="shared" si="26"/>
        <v>1.1167813815577375E-3</v>
      </c>
      <c r="AH152" s="2">
        <v>33084</v>
      </c>
      <c r="AI152">
        <v>8.3510000000000009</v>
      </c>
      <c r="AJ152">
        <v>7.75</v>
      </c>
      <c r="AK152">
        <v>1.37232</v>
      </c>
      <c r="AM152" s="2">
        <v>37667</v>
      </c>
      <c r="AN152">
        <v>183.6</v>
      </c>
    </row>
    <row r="153" spans="1:40" hidden="1" outlineLevel="1" x14ac:dyDescent="0.2">
      <c r="A153" s="2">
        <v>33085</v>
      </c>
      <c r="B153">
        <v>21.11</v>
      </c>
      <c r="E153" s="2">
        <v>33085</v>
      </c>
      <c r="F153">
        <v>356.15</v>
      </c>
      <c r="G153">
        <f t="shared" si="21"/>
        <v>1.6875263675995011E-3</v>
      </c>
      <c r="H153" s="2">
        <v>33085</v>
      </c>
      <c r="I153">
        <v>389.89</v>
      </c>
      <c r="J153">
        <f t="shared" si="22"/>
        <v>2.0303263942429428E-3</v>
      </c>
      <c r="K153">
        <f t="shared" si="18"/>
        <v>1.7203263942429429E-3</v>
      </c>
      <c r="L153">
        <v>-2.0272334042934514E-3</v>
      </c>
      <c r="N153" s="2">
        <v>33085</v>
      </c>
      <c r="O153">
        <v>0.92369999999999997</v>
      </c>
      <c r="Q153" s="2">
        <v>33085</v>
      </c>
      <c r="R153">
        <v>950</v>
      </c>
      <c r="S153" s="8">
        <f t="shared" si="23"/>
        <v>-2.2060261676085768E-2</v>
      </c>
      <c r="T153" s="9">
        <f t="shared" si="19"/>
        <v>-2.237026167608577E-2</v>
      </c>
      <c r="U153" s="3">
        <f>Sheet1!$B$17+Sheet1!$B$18*'Portfolio allocation'!K153</f>
        <v>2.4614009226988989E-3</v>
      </c>
      <c r="V153" s="13">
        <f t="shared" si="24"/>
        <v>-2.4831662598784669E-2</v>
      </c>
      <c r="W153" s="13"/>
      <c r="X153" s="2">
        <v>33085</v>
      </c>
      <c r="Y153">
        <v>26.6252</v>
      </c>
      <c r="AA153" s="2">
        <v>33085</v>
      </c>
      <c r="AB153">
        <v>264.20999999999998</v>
      </c>
      <c r="AC153">
        <f t="shared" si="25"/>
        <v>-5.570401595844876E-3</v>
      </c>
      <c r="AD153">
        <f t="shared" si="20"/>
        <v>-5.8792015958448757E-3</v>
      </c>
      <c r="AE153">
        <f>Sheet2!$B$17+Sheet2!$B$18*'Portfolio allocation'!K153</f>
        <v>1.5831451306209656E-3</v>
      </c>
      <c r="AF153">
        <f t="shared" si="26"/>
        <v>-7.4623467264658414E-3</v>
      </c>
      <c r="AH153" s="2">
        <v>33085</v>
      </c>
      <c r="AI153">
        <v>8.3510000000000009</v>
      </c>
      <c r="AJ153">
        <v>7.72</v>
      </c>
      <c r="AK153">
        <v>1.39022</v>
      </c>
      <c r="AM153" s="2">
        <v>37695</v>
      </c>
      <c r="AN153">
        <v>183.9</v>
      </c>
    </row>
    <row r="154" spans="1:40" hidden="1" outlineLevel="1" x14ac:dyDescent="0.2">
      <c r="A154" s="2">
        <v>33086</v>
      </c>
      <c r="B154">
        <v>21.64</v>
      </c>
      <c r="E154" s="2">
        <v>33086</v>
      </c>
      <c r="F154">
        <v>355.52</v>
      </c>
      <c r="G154">
        <f t="shared" si="21"/>
        <v>-1.7689175909026966E-3</v>
      </c>
      <c r="H154" s="2">
        <v>33086</v>
      </c>
      <c r="I154">
        <v>389.22</v>
      </c>
      <c r="J154">
        <f t="shared" si="22"/>
        <v>-1.7184334042934513E-3</v>
      </c>
      <c r="K154">
        <f t="shared" si="18"/>
        <v>-2.0272334042934514E-3</v>
      </c>
      <c r="L154">
        <v>-1.150709096141E-2</v>
      </c>
      <c r="N154" s="2">
        <v>33086</v>
      </c>
      <c r="O154">
        <v>0.92720000000000002</v>
      </c>
      <c r="Q154" s="2">
        <v>33086</v>
      </c>
      <c r="R154">
        <v>953.57</v>
      </c>
      <c r="S154" s="8">
        <f t="shared" si="23"/>
        <v>3.7578947368421822E-3</v>
      </c>
      <c r="T154" s="9">
        <f t="shared" si="19"/>
        <v>3.4490947368421821E-3</v>
      </c>
      <c r="U154" s="3">
        <f>Sheet1!$B$17+Sheet1!$B$18*'Portfolio allocation'!K154</f>
        <v>-1.8378946539775649E-3</v>
      </c>
      <c r="V154" s="13">
        <f t="shared" si="24"/>
        <v>5.286989390819747E-3</v>
      </c>
      <c r="W154" s="13"/>
      <c r="X154" s="2">
        <v>33086</v>
      </c>
      <c r="Y154">
        <v>26.655000000000001</v>
      </c>
      <c r="AA154" s="2">
        <v>33086</v>
      </c>
      <c r="AB154">
        <v>264.5</v>
      </c>
      <c r="AC154">
        <f t="shared" si="25"/>
        <v>1.0976117482306424E-3</v>
      </c>
      <c r="AD154">
        <f t="shared" si="20"/>
        <v>7.924117482306424E-4</v>
      </c>
      <c r="AE154">
        <f>Sheet2!$B$17+Sheet2!$B$18*'Portfolio allocation'!K154</f>
        <v>-1.7492806511351373E-3</v>
      </c>
      <c r="AF154">
        <f t="shared" si="26"/>
        <v>2.5416923993657799E-3</v>
      </c>
      <c r="AH154" s="2">
        <v>33086</v>
      </c>
      <c r="AI154">
        <v>8.2910000000000004</v>
      </c>
      <c r="AJ154">
        <v>7.63</v>
      </c>
      <c r="AK154">
        <v>1.3866700000000001</v>
      </c>
      <c r="AM154" s="2">
        <v>37726</v>
      </c>
      <c r="AN154">
        <v>183.2</v>
      </c>
    </row>
    <row r="155" spans="1:40" hidden="1" outlineLevel="1" x14ac:dyDescent="0.2">
      <c r="A155" s="2">
        <v>33087</v>
      </c>
      <c r="B155">
        <v>20.43</v>
      </c>
      <c r="E155" s="2">
        <v>33087</v>
      </c>
      <c r="F155">
        <v>351.48</v>
      </c>
      <c r="G155">
        <f t="shared" si="21"/>
        <v>-1.1363636363636243E-2</v>
      </c>
      <c r="H155" s="2">
        <v>33087</v>
      </c>
      <c r="I155">
        <v>384.86</v>
      </c>
      <c r="J155">
        <f t="shared" si="22"/>
        <v>-1.1201890961409999E-2</v>
      </c>
      <c r="K155">
        <f t="shared" si="18"/>
        <v>-1.150709096141E-2</v>
      </c>
      <c r="L155">
        <v>-1.8990118172842043E-2</v>
      </c>
      <c r="N155" s="2">
        <v>33087</v>
      </c>
      <c r="O155">
        <v>0.91679999999999995</v>
      </c>
      <c r="Q155" s="2">
        <v>33087</v>
      </c>
      <c r="R155">
        <v>942.86</v>
      </c>
      <c r="S155" s="8">
        <f t="shared" si="23"/>
        <v>-1.1231477500340814E-2</v>
      </c>
      <c r="T155" s="9">
        <f t="shared" si="19"/>
        <v>-1.1536677500340814E-2</v>
      </c>
      <c r="U155" s="3">
        <f>Sheet1!$B$17+Sheet1!$B$18*'Portfolio allocation'!K155</f>
        <v>-1.2713427495041667E-2</v>
      </c>
      <c r="V155" s="13">
        <f t="shared" si="24"/>
        <v>1.1767499947008524E-3</v>
      </c>
      <c r="W155" s="13"/>
      <c r="X155" s="2">
        <v>33087</v>
      </c>
      <c r="Y155">
        <v>26.2073</v>
      </c>
      <c r="AA155" s="2">
        <v>33087</v>
      </c>
      <c r="AB155">
        <v>260.06</v>
      </c>
      <c r="AC155">
        <f t="shared" si="25"/>
        <v>-1.6786389413988689E-2</v>
      </c>
      <c r="AD155">
        <f t="shared" si="20"/>
        <v>-1.7094389413988689E-2</v>
      </c>
      <c r="AE155">
        <f>Sheet2!$B$17+Sheet2!$B$18*'Portfolio allocation'!K155</f>
        <v>-1.0179011843963179E-2</v>
      </c>
      <c r="AF155">
        <f t="shared" si="26"/>
        <v>-6.9153775700255098E-3</v>
      </c>
      <c r="AH155" s="2">
        <v>33087</v>
      </c>
      <c r="AI155">
        <v>8.3919999999999995</v>
      </c>
      <c r="AJ155">
        <v>7.7</v>
      </c>
      <c r="AK155">
        <v>1.38401</v>
      </c>
      <c r="AM155" s="2">
        <v>37756</v>
      </c>
      <c r="AN155">
        <v>182.9</v>
      </c>
    </row>
    <row r="156" spans="1:40" hidden="1" outlineLevel="1" x14ac:dyDescent="0.2">
      <c r="A156" s="2">
        <v>33088</v>
      </c>
      <c r="B156">
        <v>28.74</v>
      </c>
      <c r="E156" s="2">
        <v>33088</v>
      </c>
      <c r="F156">
        <v>344.86</v>
      </c>
      <c r="G156">
        <f t="shared" si="21"/>
        <v>-1.8834642084898157E-2</v>
      </c>
      <c r="H156" s="2">
        <v>33088</v>
      </c>
      <c r="I156">
        <v>377.67</v>
      </c>
      <c r="J156">
        <f t="shared" si="22"/>
        <v>-1.8682118172842044E-2</v>
      </c>
      <c r="K156">
        <f t="shared" si="18"/>
        <v>-1.8990118172842043E-2</v>
      </c>
      <c r="L156">
        <v>-2.9878484941880466E-2</v>
      </c>
      <c r="N156" s="2">
        <v>33088</v>
      </c>
      <c r="O156">
        <v>0.87860000000000005</v>
      </c>
      <c r="Q156" s="2">
        <v>33088</v>
      </c>
      <c r="R156">
        <v>903.57</v>
      </c>
      <c r="S156" s="8">
        <f t="shared" si="23"/>
        <v>-4.1671085845194411E-2</v>
      </c>
      <c r="T156" s="9">
        <f t="shared" si="19"/>
        <v>-4.1979085845194414E-2</v>
      </c>
      <c r="U156" s="3">
        <f>Sheet1!$B$17+Sheet1!$B$18*'Portfolio allocation'!K156</f>
        <v>-2.1298145957125727E-2</v>
      </c>
      <c r="V156" s="13">
        <f t="shared" si="24"/>
        <v>-2.0680939888068687E-2</v>
      </c>
      <c r="W156" s="13"/>
      <c r="X156" s="2">
        <v>33088</v>
      </c>
      <c r="Y156">
        <v>25.819299999999998</v>
      </c>
      <c r="AA156" s="2">
        <v>33088</v>
      </c>
      <c r="AB156">
        <v>256.20999999999998</v>
      </c>
      <c r="AC156">
        <f t="shared" si="25"/>
        <v>-1.4804275936322497E-2</v>
      </c>
      <c r="AD156">
        <f t="shared" si="20"/>
        <v>-1.5106675936322497E-2</v>
      </c>
      <c r="AE156">
        <f>Sheet2!$B$17+Sheet2!$B$18*'Portfolio allocation'!K156</f>
        <v>-1.6833110549658976E-2</v>
      </c>
      <c r="AF156">
        <f t="shared" si="26"/>
        <v>1.7264346133364795E-3</v>
      </c>
      <c r="AH156" s="2">
        <v>33088</v>
      </c>
      <c r="AI156">
        <v>8.4570000000000007</v>
      </c>
      <c r="AJ156">
        <v>7.56</v>
      </c>
      <c r="AK156">
        <v>1.38636</v>
      </c>
      <c r="AM156" s="2">
        <v>37787</v>
      </c>
      <c r="AN156">
        <v>183.1</v>
      </c>
    </row>
    <row r="157" spans="1:40" hidden="1" outlineLevel="1" x14ac:dyDescent="0.2">
      <c r="A157" s="2">
        <v>33091</v>
      </c>
      <c r="B157">
        <v>35.909999999999997</v>
      </c>
      <c r="E157" s="2">
        <v>33091</v>
      </c>
      <c r="F157">
        <v>334.43</v>
      </c>
      <c r="G157">
        <f t="shared" si="21"/>
        <v>-3.0244157049237441E-2</v>
      </c>
      <c r="H157" s="2">
        <v>33091</v>
      </c>
      <c r="I157">
        <v>366.5</v>
      </c>
      <c r="J157">
        <f t="shared" si="22"/>
        <v>-2.9576084941880465E-2</v>
      </c>
      <c r="K157">
        <f t="shared" si="18"/>
        <v>-2.9878484941880466E-2</v>
      </c>
      <c r="L157">
        <v>1.3591929058663964E-3</v>
      </c>
      <c r="N157" s="2">
        <v>33091</v>
      </c>
      <c r="O157">
        <v>0.84040000000000004</v>
      </c>
      <c r="Q157" s="2">
        <v>33091</v>
      </c>
      <c r="R157">
        <v>864.29</v>
      </c>
      <c r="S157" s="8">
        <f t="shared" si="23"/>
        <v>-4.3472005489336829E-2</v>
      </c>
      <c r="T157" s="9">
        <f t="shared" si="19"/>
        <v>-4.377440548933683E-2</v>
      </c>
      <c r="U157" s="3">
        <f>Sheet1!$B$17+Sheet1!$B$18*'Portfolio allocation'!K157</f>
        <v>-3.3789556262477059E-2</v>
      </c>
      <c r="V157" s="13">
        <f t="shared" si="24"/>
        <v>-9.9848492268597711E-3</v>
      </c>
      <c r="W157" s="13"/>
      <c r="X157" s="2">
        <v>33091</v>
      </c>
      <c r="Y157">
        <v>24.804400000000001</v>
      </c>
      <c r="AA157" s="2">
        <v>33091</v>
      </c>
      <c r="AB157">
        <v>249.01</v>
      </c>
      <c r="AC157">
        <f t="shared" si="25"/>
        <v>-2.8101947621092083E-2</v>
      </c>
      <c r="AD157">
        <f t="shared" si="20"/>
        <v>-2.8407147621092081E-2</v>
      </c>
      <c r="AE157">
        <f>Sheet2!$B$17+Sheet2!$B$18*'Portfolio allocation'!K157</f>
        <v>-2.6515324068047925E-2</v>
      </c>
      <c r="AF157">
        <f t="shared" si="26"/>
        <v>-1.8918235530441564E-3</v>
      </c>
      <c r="AH157" s="2">
        <v>33091</v>
      </c>
      <c r="AI157">
        <v>8.6890000000000001</v>
      </c>
      <c r="AJ157">
        <v>7.63</v>
      </c>
      <c r="AK157">
        <v>1.3997999999999999</v>
      </c>
      <c r="AM157" s="2">
        <v>37817</v>
      </c>
      <c r="AN157">
        <v>183.7</v>
      </c>
    </row>
    <row r="158" spans="1:40" hidden="1" outlineLevel="1" x14ac:dyDescent="0.2">
      <c r="A158" s="2">
        <v>33092</v>
      </c>
      <c r="B158">
        <v>32.75</v>
      </c>
      <c r="E158" s="2">
        <v>33092</v>
      </c>
      <c r="F158">
        <v>334.83</v>
      </c>
      <c r="G158">
        <f t="shared" si="21"/>
        <v>1.1960649463265138E-3</v>
      </c>
      <c r="H158" s="2">
        <v>33092</v>
      </c>
      <c r="I158">
        <v>367.11</v>
      </c>
      <c r="J158">
        <f t="shared" si="22"/>
        <v>1.6643929058663964E-3</v>
      </c>
      <c r="K158">
        <f t="shared" si="18"/>
        <v>1.3591929058663964E-3</v>
      </c>
      <c r="L158">
        <v>1.0231799460652035E-2</v>
      </c>
      <c r="N158" s="2">
        <v>33092</v>
      </c>
      <c r="O158">
        <v>0.8508</v>
      </c>
      <c r="Q158" s="2">
        <v>33092</v>
      </c>
      <c r="R158">
        <v>875</v>
      </c>
      <c r="S158" s="8">
        <f t="shared" si="23"/>
        <v>1.2391674090872273E-2</v>
      </c>
      <c r="T158" s="9">
        <f t="shared" si="19"/>
        <v>1.2086474090872273E-2</v>
      </c>
      <c r="U158" s="3">
        <f>Sheet1!$B$17+Sheet1!$B$18*'Portfolio allocation'!K158</f>
        <v>2.0470994324936183E-3</v>
      </c>
      <c r="V158" s="13">
        <f t="shared" si="24"/>
        <v>1.0039374658378654E-2</v>
      </c>
      <c r="W158" s="13"/>
      <c r="X158" s="2">
        <v>33092</v>
      </c>
      <c r="Y158">
        <v>24.595500000000001</v>
      </c>
      <c r="AA158" s="2">
        <v>33092</v>
      </c>
      <c r="AB158">
        <v>246.91</v>
      </c>
      <c r="AC158">
        <f t="shared" si="25"/>
        <v>-8.4333962491466297E-3</v>
      </c>
      <c r="AD158">
        <f t="shared" si="20"/>
        <v>-8.7433962491466292E-3</v>
      </c>
      <c r="AE158">
        <f>Sheet2!$B$17+Sheet2!$B$18*'Portfolio allocation'!K158</f>
        <v>1.2620160194079764E-3</v>
      </c>
      <c r="AF158">
        <f t="shared" si="26"/>
        <v>-1.0005412268554606E-2</v>
      </c>
      <c r="AH158" s="2">
        <v>33092</v>
      </c>
      <c r="AI158">
        <v>8.7560000000000002</v>
      </c>
      <c r="AJ158">
        <v>7.75</v>
      </c>
      <c r="AK158">
        <v>1.3964399999999999</v>
      </c>
      <c r="AM158" s="2">
        <v>37848</v>
      </c>
      <c r="AN158">
        <v>184.5</v>
      </c>
    </row>
    <row r="159" spans="1:40" hidden="1" outlineLevel="1" x14ac:dyDescent="0.2">
      <c r="A159" s="2">
        <v>33093</v>
      </c>
      <c r="B159">
        <v>28.27</v>
      </c>
      <c r="E159" s="2">
        <v>33093</v>
      </c>
      <c r="F159">
        <v>338.35</v>
      </c>
      <c r="G159">
        <f t="shared" si="21"/>
        <v>1.0512797539049767E-2</v>
      </c>
      <c r="H159" s="2">
        <v>33093</v>
      </c>
      <c r="I159">
        <v>370.98</v>
      </c>
      <c r="J159">
        <f t="shared" si="22"/>
        <v>1.0541799460652035E-2</v>
      </c>
      <c r="K159">
        <f t="shared" si="18"/>
        <v>1.0231799460652035E-2</v>
      </c>
      <c r="L159">
        <v>4.6236804787318604E-3</v>
      </c>
      <c r="N159" s="2">
        <v>33093</v>
      </c>
      <c r="O159">
        <v>0.88200000000000001</v>
      </c>
      <c r="Q159" s="2">
        <v>33093</v>
      </c>
      <c r="R159">
        <v>907.14</v>
      </c>
      <c r="S159" s="8">
        <f t="shared" si="23"/>
        <v>3.6731428571428637E-2</v>
      </c>
      <c r="T159" s="9">
        <f t="shared" si="19"/>
        <v>3.6421428571428639E-2</v>
      </c>
      <c r="U159" s="3">
        <f>Sheet1!$B$17+Sheet1!$B$18*'Portfolio allocation'!K159</f>
        <v>1.2225978533896713E-2</v>
      </c>
      <c r="V159" s="13">
        <f t="shared" si="24"/>
        <v>2.4195450037531926E-2</v>
      </c>
      <c r="W159" s="13"/>
      <c r="X159" s="2">
        <v>33093</v>
      </c>
      <c r="Y159">
        <v>24.625299999999999</v>
      </c>
      <c r="AA159" s="2">
        <v>33093</v>
      </c>
      <c r="AB159">
        <v>247.21</v>
      </c>
      <c r="AC159">
        <f t="shared" si="25"/>
        <v>1.2150176177554428E-3</v>
      </c>
      <c r="AD159">
        <f t="shared" si="20"/>
        <v>9.0581761775544278E-4</v>
      </c>
      <c r="AE159">
        <f>Sheet2!$B$17+Sheet2!$B$18*'Portfolio allocation'!K159</f>
        <v>9.1517641285891408E-3</v>
      </c>
      <c r="AF159">
        <f t="shared" si="26"/>
        <v>-8.2459465108336988E-3</v>
      </c>
      <c r="AH159" s="2">
        <v>33093</v>
      </c>
      <c r="AI159">
        <v>8.7360000000000007</v>
      </c>
      <c r="AJ159">
        <v>7.73</v>
      </c>
      <c r="AK159">
        <v>1.3849400000000001</v>
      </c>
      <c r="AM159" s="2">
        <v>37879</v>
      </c>
      <c r="AN159">
        <v>185.1</v>
      </c>
    </row>
    <row r="160" spans="1:40" hidden="1" outlineLevel="1" x14ac:dyDescent="0.2">
      <c r="A160" s="2">
        <v>33094</v>
      </c>
      <c r="B160">
        <v>24.39</v>
      </c>
      <c r="E160" s="2">
        <v>33094</v>
      </c>
      <c r="F160">
        <v>339.94</v>
      </c>
      <c r="G160">
        <f t="shared" si="21"/>
        <v>4.699275897738886E-3</v>
      </c>
      <c r="H160" s="2">
        <v>33094</v>
      </c>
      <c r="I160">
        <v>372.81</v>
      </c>
      <c r="J160">
        <f t="shared" si="22"/>
        <v>4.9328804787318603E-3</v>
      </c>
      <c r="K160">
        <f t="shared" si="18"/>
        <v>4.6236804787318604E-3</v>
      </c>
      <c r="L160">
        <v>-1.3023051227166628E-2</v>
      </c>
      <c r="N160" s="2">
        <v>33094</v>
      </c>
      <c r="O160">
        <v>0.90459999999999996</v>
      </c>
      <c r="Q160" s="2">
        <v>33094</v>
      </c>
      <c r="R160">
        <v>930.36</v>
      </c>
      <c r="S160" s="8">
        <f t="shared" si="23"/>
        <v>2.5596931013955881E-2</v>
      </c>
      <c r="T160" s="9">
        <f t="shared" si="19"/>
        <v>2.5287731013955882E-2</v>
      </c>
      <c r="U160" s="3">
        <f>Sheet1!$B$17+Sheet1!$B$18*'Portfolio allocation'!K160</f>
        <v>5.7922023092021185E-3</v>
      </c>
      <c r="V160" s="13">
        <f t="shared" si="24"/>
        <v>1.9495528704753764E-2</v>
      </c>
      <c r="W160" s="13"/>
      <c r="X160" s="2">
        <v>33094</v>
      </c>
      <c r="Y160">
        <v>24.655200000000001</v>
      </c>
      <c r="AA160" s="2">
        <v>33094</v>
      </c>
      <c r="AB160">
        <v>247.51</v>
      </c>
      <c r="AC160">
        <f t="shared" si="25"/>
        <v>1.2135431414586062E-3</v>
      </c>
      <c r="AD160">
        <f t="shared" si="20"/>
        <v>9.0474314145860628E-4</v>
      </c>
      <c r="AE160">
        <f>Sheet2!$B$17+Sheet2!$B$18*'Portfolio allocation'!K160</f>
        <v>4.1648816538103752E-3</v>
      </c>
      <c r="AF160">
        <f t="shared" si="26"/>
        <v>-3.2601385123517687E-3</v>
      </c>
      <c r="AH160" s="2">
        <v>33094</v>
      </c>
      <c r="AI160">
        <v>8.6460000000000008</v>
      </c>
      <c r="AJ160">
        <v>7.72</v>
      </c>
      <c r="AK160">
        <v>1.3877900000000001</v>
      </c>
      <c r="AM160" s="2">
        <v>37909</v>
      </c>
      <c r="AN160">
        <v>184.9</v>
      </c>
    </row>
    <row r="161" spans="1:40" hidden="1" outlineLevel="1" x14ac:dyDescent="0.2">
      <c r="A161" s="2">
        <v>33095</v>
      </c>
      <c r="B161">
        <v>25.75</v>
      </c>
      <c r="E161" s="2">
        <v>33095</v>
      </c>
      <c r="F161">
        <v>335.52</v>
      </c>
      <c r="G161">
        <f t="shared" si="21"/>
        <v>-1.3002294522562852E-2</v>
      </c>
      <c r="H161" s="2">
        <v>33095</v>
      </c>
      <c r="I161">
        <v>368.07</v>
      </c>
      <c r="J161">
        <f t="shared" si="22"/>
        <v>-1.2714251227166629E-2</v>
      </c>
      <c r="K161">
        <f t="shared" si="18"/>
        <v>-1.3023051227166628E-2</v>
      </c>
      <c r="L161">
        <v>9.908648148449991E-3</v>
      </c>
      <c r="N161" s="2">
        <v>33095</v>
      </c>
      <c r="O161">
        <v>0.89590000000000003</v>
      </c>
      <c r="Q161" s="2">
        <v>33095</v>
      </c>
      <c r="R161">
        <v>921.43</v>
      </c>
      <c r="S161" s="8">
        <f t="shared" si="23"/>
        <v>-9.5984350144030506E-3</v>
      </c>
      <c r="T161" s="9">
        <f t="shared" si="19"/>
        <v>-9.9072350144030503E-3</v>
      </c>
      <c r="U161" s="3">
        <f>Sheet1!$B$17+Sheet1!$B$18*'Portfolio allocation'!K161</f>
        <v>-1.4452575531459972E-2</v>
      </c>
      <c r="V161" s="13">
        <f t="shared" si="24"/>
        <v>4.5453405170569217E-3</v>
      </c>
      <c r="W161" s="13"/>
      <c r="X161" s="2">
        <v>33095</v>
      </c>
      <c r="Y161">
        <v>24.3567</v>
      </c>
      <c r="AA161" s="2">
        <v>33095</v>
      </c>
      <c r="AB161">
        <v>244.51</v>
      </c>
      <c r="AC161">
        <f t="shared" si="25"/>
        <v>-1.2120722395054795E-2</v>
      </c>
      <c r="AD161">
        <f t="shared" si="20"/>
        <v>-1.2427522395054794E-2</v>
      </c>
      <c r="AE161">
        <f>Sheet2!$B$17+Sheet2!$B$18*'Portfolio allocation'!K161</f>
        <v>-1.1527042387918263E-2</v>
      </c>
      <c r="AF161">
        <f t="shared" si="26"/>
        <v>-9.0048000713653133E-4</v>
      </c>
      <c r="AH161" s="2">
        <v>33095</v>
      </c>
      <c r="AI161">
        <v>8.6549999999999994</v>
      </c>
      <c r="AJ161">
        <v>7.67</v>
      </c>
      <c r="AK161">
        <v>1.3873</v>
      </c>
      <c r="AM161" s="2">
        <v>37940</v>
      </c>
      <c r="AN161">
        <v>185</v>
      </c>
    </row>
    <row r="162" spans="1:40" hidden="1" outlineLevel="1" x14ac:dyDescent="0.2">
      <c r="A162" s="2">
        <v>33098</v>
      </c>
      <c r="B162">
        <v>25.74</v>
      </c>
      <c r="E162" s="2">
        <v>33098</v>
      </c>
      <c r="F162">
        <v>338.84</v>
      </c>
      <c r="G162">
        <f t="shared" si="21"/>
        <v>9.8950882212684999E-3</v>
      </c>
      <c r="H162" s="2">
        <v>33098</v>
      </c>
      <c r="I162">
        <v>371.83</v>
      </c>
      <c r="J162">
        <f t="shared" si="22"/>
        <v>1.021544814844999E-2</v>
      </c>
      <c r="K162">
        <f t="shared" si="18"/>
        <v>9.908648148449991E-3</v>
      </c>
      <c r="L162">
        <v>1.4690047064519769E-3</v>
      </c>
      <c r="N162" s="2">
        <v>33098</v>
      </c>
      <c r="O162">
        <v>0.90290000000000004</v>
      </c>
      <c r="Q162" s="2">
        <v>33098</v>
      </c>
      <c r="R162">
        <v>928.57</v>
      </c>
      <c r="S162" s="8">
        <f t="shared" si="23"/>
        <v>7.7488251956199239E-3</v>
      </c>
      <c r="T162" s="9">
        <f t="shared" si="19"/>
        <v>7.4420251956199236E-3</v>
      </c>
      <c r="U162" s="3">
        <f>Sheet1!$B$17+Sheet1!$B$18*'Portfolio allocation'!K162</f>
        <v>1.1855251158795176E-2</v>
      </c>
      <c r="V162" s="13">
        <f t="shared" si="24"/>
        <v>-4.413225963175252E-3</v>
      </c>
      <c r="W162" s="13"/>
      <c r="X162" s="2">
        <v>33098</v>
      </c>
      <c r="Y162">
        <v>24.7746</v>
      </c>
      <c r="AA162" s="2">
        <v>33098</v>
      </c>
      <c r="AB162">
        <v>248.71</v>
      </c>
      <c r="AC162">
        <f t="shared" si="25"/>
        <v>1.717721156598917E-2</v>
      </c>
      <c r="AD162">
        <f t="shared" si="20"/>
        <v>1.6871211565989169E-2</v>
      </c>
      <c r="AE162">
        <f>Sheet2!$B$17+Sheet2!$B$18*'Portfolio allocation'!K162</f>
        <v>8.8644097374434728E-3</v>
      </c>
      <c r="AF162">
        <f t="shared" si="26"/>
        <v>8.0068018285456965E-3</v>
      </c>
      <c r="AH162" s="2">
        <v>33098</v>
      </c>
      <c r="AI162">
        <v>8.6910000000000007</v>
      </c>
      <c r="AJ162">
        <v>7.65</v>
      </c>
      <c r="AK162">
        <v>1.3996999999999999</v>
      </c>
      <c r="AM162" s="2">
        <v>37970</v>
      </c>
      <c r="AN162">
        <v>185.5</v>
      </c>
    </row>
    <row r="163" spans="1:40" hidden="1" outlineLevel="1" x14ac:dyDescent="0.2">
      <c r="A163" s="2">
        <v>33099</v>
      </c>
      <c r="B163">
        <v>24.18</v>
      </c>
      <c r="E163" s="2">
        <v>33099</v>
      </c>
      <c r="F163">
        <v>339.39</v>
      </c>
      <c r="G163">
        <f t="shared" si="21"/>
        <v>1.6231849840633306E-3</v>
      </c>
      <c r="H163" s="2">
        <v>33099</v>
      </c>
      <c r="I163">
        <v>372.49</v>
      </c>
      <c r="J163">
        <f t="shared" si="22"/>
        <v>1.7750047064519769E-3</v>
      </c>
      <c r="K163">
        <f t="shared" si="18"/>
        <v>1.4690047064519769E-3</v>
      </c>
      <c r="L163">
        <v>1.7327232301537956E-3</v>
      </c>
      <c r="N163" s="2">
        <v>33099</v>
      </c>
      <c r="O163">
        <v>0.89249999999999996</v>
      </c>
      <c r="Q163" s="2">
        <v>33099</v>
      </c>
      <c r="R163">
        <v>917.86</v>
      </c>
      <c r="S163" s="8">
        <f t="shared" si="23"/>
        <v>-1.1533863898252172E-2</v>
      </c>
      <c r="T163" s="9">
        <f t="shared" si="19"/>
        <v>-1.1839863898252173E-2</v>
      </c>
      <c r="U163" s="3">
        <f>Sheet1!$B$17+Sheet1!$B$18*'Portfolio allocation'!K163</f>
        <v>2.1730783131265171E-3</v>
      </c>
      <c r="V163" s="13">
        <f t="shared" si="24"/>
        <v>-1.4012942211378689E-2</v>
      </c>
      <c r="W163" s="13"/>
      <c r="X163" s="2">
        <v>33099</v>
      </c>
      <c r="Y163">
        <v>24.9238</v>
      </c>
      <c r="AA163" s="2">
        <v>33099</v>
      </c>
      <c r="AB163">
        <v>250.21</v>
      </c>
      <c r="AC163">
        <f t="shared" si="25"/>
        <v>6.0311205822041192E-3</v>
      </c>
      <c r="AD163">
        <f t="shared" si="20"/>
        <v>5.7235205822041193E-3</v>
      </c>
      <c r="AE163">
        <f>Sheet2!$B$17+Sheet2!$B$18*'Portfolio allocation'!K163</f>
        <v>1.3596634740410864E-3</v>
      </c>
      <c r="AF163">
        <f t="shared" si="26"/>
        <v>4.3638571081630328E-3</v>
      </c>
      <c r="AH163" s="2">
        <v>33099</v>
      </c>
      <c r="AI163">
        <v>8.6549999999999994</v>
      </c>
      <c r="AJ163">
        <v>7.69</v>
      </c>
      <c r="AK163">
        <v>1.4059200000000001</v>
      </c>
      <c r="AM163" s="2">
        <v>38001</v>
      </c>
      <c r="AN163">
        <v>186.3</v>
      </c>
    </row>
    <row r="164" spans="1:40" hidden="1" outlineLevel="1" x14ac:dyDescent="0.2">
      <c r="A164" s="2">
        <v>33100</v>
      </c>
      <c r="B164">
        <v>23.31</v>
      </c>
      <c r="E164" s="2">
        <v>33100</v>
      </c>
      <c r="F164">
        <v>340.06</v>
      </c>
      <c r="G164">
        <f t="shared" si="21"/>
        <v>1.9741300568667519E-3</v>
      </c>
      <c r="H164" s="2">
        <v>33100</v>
      </c>
      <c r="I164">
        <v>373.25</v>
      </c>
      <c r="J164">
        <f t="shared" si="22"/>
        <v>2.0403232301537955E-3</v>
      </c>
      <c r="K164">
        <f t="shared" si="18"/>
        <v>1.7327232301537956E-3</v>
      </c>
      <c r="L164">
        <v>-2.2678264969859412E-2</v>
      </c>
      <c r="N164" s="2">
        <v>33100</v>
      </c>
      <c r="O164">
        <v>0.89249999999999996</v>
      </c>
      <c r="Q164" s="2">
        <v>33100</v>
      </c>
      <c r="R164">
        <v>917.86</v>
      </c>
      <c r="S164" s="8">
        <f t="shared" si="23"/>
        <v>0</v>
      </c>
      <c r="T164" s="9">
        <f t="shared" si="19"/>
        <v>-3.0760000000000005E-4</v>
      </c>
      <c r="U164" s="3">
        <f>Sheet1!$B$17+Sheet1!$B$18*'Portfolio allocation'!K164</f>
        <v>2.4756228870334313E-3</v>
      </c>
      <c r="V164" s="13">
        <f t="shared" si="24"/>
        <v>-2.7832228870334312E-3</v>
      </c>
      <c r="W164" s="13"/>
      <c r="X164" s="2">
        <v>33100</v>
      </c>
      <c r="Y164">
        <v>25.0731</v>
      </c>
      <c r="AA164" s="2">
        <v>33100</v>
      </c>
      <c r="AB164">
        <v>251.7</v>
      </c>
      <c r="AC164">
        <f t="shared" si="25"/>
        <v>5.9549978018462735E-3</v>
      </c>
      <c r="AD164">
        <f t="shared" si="20"/>
        <v>5.6477978018462738E-3</v>
      </c>
      <c r="AE164">
        <f>Sheet2!$B$17+Sheet2!$B$18*'Portfolio allocation'!K164</f>
        <v>1.5941687133847844E-3</v>
      </c>
      <c r="AF164">
        <f t="shared" si="26"/>
        <v>4.0536290884614894E-3</v>
      </c>
      <c r="AH164" s="2">
        <v>33100</v>
      </c>
      <c r="AI164">
        <v>8.6460000000000008</v>
      </c>
      <c r="AJ164">
        <v>7.68</v>
      </c>
      <c r="AK164">
        <v>1.4119200000000001</v>
      </c>
      <c r="AM164" s="2">
        <v>38032</v>
      </c>
      <c r="AN164">
        <v>186.7</v>
      </c>
    </row>
    <row r="165" spans="1:40" hidden="1" outlineLevel="1" x14ac:dyDescent="0.2">
      <c r="A165" s="2">
        <v>33101</v>
      </c>
      <c r="B165">
        <v>27.16</v>
      </c>
      <c r="E165" s="2">
        <v>33101</v>
      </c>
      <c r="F165">
        <v>332.39</v>
      </c>
      <c r="G165">
        <f t="shared" si="21"/>
        <v>-2.255484326295365E-2</v>
      </c>
      <c r="H165" s="2">
        <v>33101</v>
      </c>
      <c r="I165">
        <v>364.9</v>
      </c>
      <c r="J165">
        <f t="shared" si="22"/>
        <v>-2.2371064969859411E-2</v>
      </c>
      <c r="K165">
        <f t="shared" si="18"/>
        <v>-2.2678264969859412E-2</v>
      </c>
      <c r="L165">
        <v>-1.401478421485337E-2</v>
      </c>
      <c r="N165" s="2">
        <v>33101</v>
      </c>
      <c r="O165">
        <v>0.85770000000000002</v>
      </c>
      <c r="Q165" s="2">
        <v>33101</v>
      </c>
      <c r="R165">
        <v>882.14</v>
      </c>
      <c r="S165" s="8">
        <f t="shared" si="23"/>
        <v>-3.8916610376310112E-2</v>
      </c>
      <c r="T165" s="9">
        <f t="shared" si="19"/>
        <v>-3.9223810376310113E-2</v>
      </c>
      <c r="U165" s="3">
        <f>Sheet1!$B$17+Sheet1!$B$18*'Portfolio allocation'!K165</f>
        <v>-2.5529281432733867E-2</v>
      </c>
      <c r="V165" s="13">
        <f t="shared" si="24"/>
        <v>-1.3694528943576246E-2</v>
      </c>
      <c r="W165" s="13"/>
      <c r="X165" s="2">
        <v>33101</v>
      </c>
      <c r="Y165">
        <v>24.7746</v>
      </c>
      <c r="AA165" s="2">
        <v>33101</v>
      </c>
      <c r="AB165">
        <v>248.71</v>
      </c>
      <c r="AC165">
        <f t="shared" si="25"/>
        <v>-1.1879221295192588E-2</v>
      </c>
      <c r="AD165">
        <f t="shared" si="20"/>
        <v>-1.2191621295192589E-2</v>
      </c>
      <c r="AE165">
        <f>Sheet2!$B$17+Sheet2!$B$18*'Portfolio allocation'!K165</f>
        <v>-2.0112704774701604E-2</v>
      </c>
      <c r="AF165">
        <f t="shared" si="26"/>
        <v>7.9210834795090147E-3</v>
      </c>
      <c r="AH165" s="2">
        <v>33101</v>
      </c>
      <c r="AI165">
        <v>8.8070000000000004</v>
      </c>
      <c r="AJ165">
        <v>7.81</v>
      </c>
      <c r="AK165">
        <v>1.41004</v>
      </c>
      <c r="AM165" s="2">
        <v>38061</v>
      </c>
      <c r="AN165">
        <v>187.1</v>
      </c>
    </row>
    <row r="166" spans="1:40" hidden="1" outlineLevel="1" x14ac:dyDescent="0.2">
      <c r="A166" s="2">
        <v>33102</v>
      </c>
      <c r="B166">
        <v>27.53</v>
      </c>
      <c r="E166" s="2">
        <v>33102</v>
      </c>
      <c r="F166">
        <v>327.83</v>
      </c>
      <c r="G166">
        <f t="shared" si="21"/>
        <v>-1.3718824272691776E-2</v>
      </c>
      <c r="H166" s="2">
        <v>33102</v>
      </c>
      <c r="I166">
        <v>359.9</v>
      </c>
      <c r="J166">
        <f t="shared" si="22"/>
        <v>-1.3702384214853369E-2</v>
      </c>
      <c r="K166">
        <f t="shared" si="18"/>
        <v>-1.401478421485337E-2</v>
      </c>
      <c r="L166">
        <v>1.9664106696305264E-3</v>
      </c>
      <c r="N166" s="2">
        <v>33102</v>
      </c>
      <c r="O166">
        <v>0.83689999999999998</v>
      </c>
      <c r="Q166" s="2">
        <v>33102</v>
      </c>
      <c r="R166">
        <v>860.71</v>
      </c>
      <c r="S166" s="8">
        <f t="shared" si="23"/>
        <v>-2.4293196091323299E-2</v>
      </c>
      <c r="T166" s="9">
        <f t="shared" si="19"/>
        <v>-2.46055960913233E-2</v>
      </c>
      <c r="U166" s="3">
        <f>Sheet1!$B$17+Sheet1!$B$18*'Portfolio allocation'!K166</f>
        <v>-1.5590316748790498E-2</v>
      </c>
      <c r="V166" s="13">
        <f t="shared" si="24"/>
        <v>-9.0152793425328018E-3</v>
      </c>
      <c r="W166" s="13"/>
      <c r="X166" s="2">
        <v>33102</v>
      </c>
      <c r="Y166">
        <v>24.2074</v>
      </c>
      <c r="AA166" s="2">
        <v>33102</v>
      </c>
      <c r="AB166">
        <v>243.01</v>
      </c>
      <c r="AC166">
        <f t="shared" si="25"/>
        <v>-2.2918258212375919E-2</v>
      </c>
      <c r="AD166">
        <f t="shared" si="20"/>
        <v>-2.3230258212375919E-2</v>
      </c>
      <c r="AE166">
        <f>Sheet2!$B$17+Sheet2!$B$18*'Portfolio allocation'!K166</f>
        <v>-1.2408916661966144E-2</v>
      </c>
      <c r="AF166">
        <f t="shared" si="26"/>
        <v>-1.0821341550409775E-2</v>
      </c>
      <c r="AH166" s="2">
        <v>33102</v>
      </c>
      <c r="AI166">
        <v>8.8019999999999996</v>
      </c>
      <c r="AJ166">
        <v>7.8</v>
      </c>
      <c r="AK166">
        <v>1.4213800000000001</v>
      </c>
      <c r="AM166" s="2">
        <v>38092</v>
      </c>
      <c r="AN166">
        <v>187.4</v>
      </c>
    </row>
    <row r="167" spans="1:40" hidden="1" outlineLevel="1" x14ac:dyDescent="0.2">
      <c r="A167" s="2">
        <v>33105</v>
      </c>
      <c r="B167">
        <v>26.46</v>
      </c>
      <c r="E167" s="2">
        <v>33105</v>
      </c>
      <c r="F167">
        <v>328.51</v>
      </c>
      <c r="G167">
        <f t="shared" si="21"/>
        <v>2.0742457981270945E-3</v>
      </c>
      <c r="H167" s="2">
        <v>33105</v>
      </c>
      <c r="I167">
        <v>360.72</v>
      </c>
      <c r="J167">
        <f t="shared" si="22"/>
        <v>2.2784106696305262E-3</v>
      </c>
      <c r="K167">
        <f t="shared" si="18"/>
        <v>1.9664106696305264E-3</v>
      </c>
      <c r="L167">
        <v>-2.0440013838988833E-2</v>
      </c>
      <c r="N167" s="2">
        <v>33105</v>
      </c>
      <c r="O167">
        <v>0.77090000000000003</v>
      </c>
      <c r="Q167" s="2">
        <v>33105</v>
      </c>
      <c r="R167">
        <v>792.86</v>
      </c>
      <c r="S167" s="8">
        <f t="shared" si="23"/>
        <v>-7.8830268034529638E-2</v>
      </c>
      <c r="T167" s="9">
        <f t="shared" si="19"/>
        <v>-7.9142268034529645E-2</v>
      </c>
      <c r="U167" s="3">
        <f>Sheet1!$B$17+Sheet1!$B$18*'Portfolio allocation'!K167</f>
        <v>2.7437150400284388E-3</v>
      </c>
      <c r="V167" s="13">
        <f t="shared" si="24"/>
        <v>-8.1885983074558077E-2</v>
      </c>
      <c r="W167" s="13"/>
      <c r="X167" s="2">
        <v>33105</v>
      </c>
      <c r="Y167">
        <v>24.416399999999999</v>
      </c>
      <c r="AA167" s="2">
        <v>33105</v>
      </c>
      <c r="AB167">
        <v>245.11</v>
      </c>
      <c r="AC167">
        <f t="shared" si="25"/>
        <v>8.6416196864327333E-3</v>
      </c>
      <c r="AD167">
        <f t="shared" si="20"/>
        <v>8.3280196864327326E-3</v>
      </c>
      <c r="AE167">
        <f>Sheet2!$B$17+Sheet2!$B$18*'Portfolio allocation'!K167</f>
        <v>1.8019695464732825E-3</v>
      </c>
      <c r="AF167">
        <f t="shared" si="26"/>
        <v>6.5260501399594505E-3</v>
      </c>
      <c r="AH167" s="2">
        <v>33105</v>
      </c>
      <c r="AI167">
        <v>8.8260000000000005</v>
      </c>
      <c r="AJ167">
        <v>7.84</v>
      </c>
      <c r="AK167">
        <v>1.4120200000000001</v>
      </c>
      <c r="AM167" s="2">
        <v>38122</v>
      </c>
      <c r="AN167">
        <v>188.2</v>
      </c>
    </row>
    <row r="168" spans="1:40" hidden="1" outlineLevel="1" x14ac:dyDescent="0.2">
      <c r="A168" s="2">
        <v>33106</v>
      </c>
      <c r="B168">
        <v>28.9</v>
      </c>
      <c r="E168" s="2">
        <v>33106</v>
      </c>
      <c r="F168">
        <v>321.86</v>
      </c>
      <c r="G168">
        <f t="shared" si="21"/>
        <v>-2.0242914979757054E-2</v>
      </c>
      <c r="H168" s="2">
        <v>33106</v>
      </c>
      <c r="I168">
        <v>353.46</v>
      </c>
      <c r="J168">
        <f t="shared" si="22"/>
        <v>-2.0126413838988833E-2</v>
      </c>
      <c r="K168">
        <f t="shared" si="18"/>
        <v>-2.0440013838988833E-2</v>
      </c>
      <c r="L168">
        <v>-1.6781795280937057E-2</v>
      </c>
      <c r="N168" s="2">
        <v>33106</v>
      </c>
      <c r="O168">
        <v>0.75349999999999995</v>
      </c>
      <c r="Q168" s="2">
        <v>33106</v>
      </c>
      <c r="R168">
        <v>775</v>
      </c>
      <c r="S168" s="8">
        <f t="shared" si="23"/>
        <v>-2.2526044951189372E-2</v>
      </c>
      <c r="T168" s="9">
        <f t="shared" si="19"/>
        <v>-2.2839644951189373E-2</v>
      </c>
      <c r="U168" s="3">
        <f>Sheet1!$B$17+Sheet1!$B$18*'Portfolio allocation'!K168</f>
        <v>-2.2961503010572017E-2</v>
      </c>
      <c r="V168" s="13">
        <f t="shared" si="24"/>
        <v>1.2185805938264363E-4</v>
      </c>
      <c r="W168" s="13"/>
      <c r="X168" s="2">
        <v>33106</v>
      </c>
      <c r="Y168">
        <v>23.9985</v>
      </c>
      <c r="AA168" s="2">
        <v>33106</v>
      </c>
      <c r="AB168">
        <v>240.92</v>
      </c>
      <c r="AC168">
        <f t="shared" si="25"/>
        <v>-1.7094365794949273E-2</v>
      </c>
      <c r="AD168">
        <f t="shared" si="20"/>
        <v>-1.7410365794949274E-2</v>
      </c>
      <c r="AE168">
        <f>Sheet2!$B$17+Sheet2!$B$18*'Portfolio allocation'!K168</f>
        <v>-1.8122394766180619E-2</v>
      </c>
      <c r="AF168">
        <f t="shared" si="26"/>
        <v>7.1202897123134531E-4</v>
      </c>
      <c r="AH168" s="2">
        <v>33106</v>
      </c>
      <c r="AI168">
        <v>8.85</v>
      </c>
      <c r="AJ168">
        <v>7.9</v>
      </c>
      <c r="AK168">
        <v>1.4118900000000001</v>
      </c>
      <c r="AM168" s="2">
        <v>38153</v>
      </c>
      <c r="AN168">
        <v>188.9</v>
      </c>
    </row>
    <row r="169" spans="1:40" hidden="1" outlineLevel="1" x14ac:dyDescent="0.2">
      <c r="A169" s="2">
        <v>33107</v>
      </c>
      <c r="B169">
        <v>30.55</v>
      </c>
      <c r="E169" s="2">
        <v>33107</v>
      </c>
      <c r="F169">
        <v>316.55</v>
      </c>
      <c r="G169">
        <f t="shared" si="21"/>
        <v>-1.649785621077493E-2</v>
      </c>
      <c r="H169" s="2">
        <v>33107</v>
      </c>
      <c r="I169">
        <v>347.64</v>
      </c>
      <c r="J169">
        <f t="shared" si="22"/>
        <v>-1.6465795280937057E-2</v>
      </c>
      <c r="K169">
        <f t="shared" si="18"/>
        <v>-1.6781795280937057E-2</v>
      </c>
      <c r="L169">
        <v>-3.0291135841675171E-2</v>
      </c>
      <c r="N169" s="2">
        <v>33107</v>
      </c>
      <c r="O169">
        <v>0.74660000000000004</v>
      </c>
      <c r="Q169" s="2">
        <v>33107</v>
      </c>
      <c r="R169">
        <v>767.86</v>
      </c>
      <c r="S169" s="8">
        <f t="shared" si="23"/>
        <v>-9.2129032258064791E-3</v>
      </c>
      <c r="T169" s="9">
        <f t="shared" si="19"/>
        <v>-9.5289032258064794E-3</v>
      </c>
      <c r="U169" s="3">
        <f>Sheet1!$B$17+Sheet1!$B$18*'Portfolio allocation'!K169</f>
        <v>-1.8764701969187642E-2</v>
      </c>
      <c r="V169" s="13">
        <f t="shared" si="24"/>
        <v>9.2357987433811621E-3</v>
      </c>
      <c r="W169" s="13"/>
      <c r="X169" s="2">
        <v>33107</v>
      </c>
      <c r="Y169">
        <v>23.6403</v>
      </c>
      <c r="AA169" s="2">
        <v>33107</v>
      </c>
      <c r="AB169">
        <v>237.32</v>
      </c>
      <c r="AC169">
        <f t="shared" si="25"/>
        <v>-1.4942719574962626E-2</v>
      </c>
      <c r="AD169">
        <f t="shared" si="20"/>
        <v>-1.5260319574962626E-2</v>
      </c>
      <c r="AE169">
        <f>Sheet2!$B$17+Sheet2!$B$18*'Portfolio allocation'!K169</f>
        <v>-1.4869413494764628E-2</v>
      </c>
      <c r="AF169">
        <f t="shared" si="26"/>
        <v>-3.9090608019799744E-4</v>
      </c>
      <c r="AH169" s="2">
        <v>33107</v>
      </c>
      <c r="AI169">
        <v>8.9610000000000003</v>
      </c>
      <c r="AJ169">
        <v>7.94</v>
      </c>
      <c r="AK169">
        <v>1.4102600000000001</v>
      </c>
      <c r="AM169" s="2">
        <v>38183</v>
      </c>
      <c r="AN169">
        <v>189.1</v>
      </c>
    </row>
    <row r="170" spans="1:40" hidden="1" outlineLevel="1" x14ac:dyDescent="0.2">
      <c r="A170" s="2">
        <v>33108</v>
      </c>
      <c r="B170">
        <v>36.47</v>
      </c>
      <c r="E170" s="2">
        <v>33108</v>
      </c>
      <c r="F170">
        <v>307.06</v>
      </c>
      <c r="G170">
        <f t="shared" si="21"/>
        <v>-2.9979466119096521E-2</v>
      </c>
      <c r="H170" s="2">
        <v>33108</v>
      </c>
      <c r="I170">
        <v>337.22</v>
      </c>
      <c r="J170">
        <f t="shared" si="22"/>
        <v>-2.997353584167517E-2</v>
      </c>
      <c r="K170">
        <f t="shared" si="18"/>
        <v>-3.0291135841675171E-2</v>
      </c>
      <c r="L170">
        <v>1.4181319281181357E-2</v>
      </c>
      <c r="N170" s="2">
        <v>33108</v>
      </c>
      <c r="O170">
        <v>0.71879999999999999</v>
      </c>
      <c r="Q170" s="2">
        <v>33108</v>
      </c>
      <c r="R170">
        <v>739.29</v>
      </c>
      <c r="S170" s="8">
        <f t="shared" si="23"/>
        <v>-3.7207303414685033E-2</v>
      </c>
      <c r="T170" s="9">
        <f t="shared" si="19"/>
        <v>-3.7524903414685035E-2</v>
      </c>
      <c r="U170" s="3">
        <f>Sheet1!$B$17+Sheet1!$B$18*'Portfolio allocation'!K170</f>
        <v>-3.4262959832686082E-2</v>
      </c>
      <c r="V170" s="13">
        <f t="shared" si="24"/>
        <v>-3.2619435819989523E-3</v>
      </c>
      <c r="W170" s="13"/>
      <c r="X170" s="2">
        <v>33108</v>
      </c>
      <c r="Y170">
        <v>23.132899999999999</v>
      </c>
      <c r="AA170" s="2">
        <v>33108</v>
      </c>
      <c r="AB170">
        <v>232.23</v>
      </c>
      <c r="AC170">
        <f t="shared" si="25"/>
        <v>-2.14478341479859E-2</v>
      </c>
      <c r="AD170">
        <f t="shared" si="20"/>
        <v>-2.17674341479859E-2</v>
      </c>
      <c r="AE170">
        <f>Sheet2!$B$17+Sheet2!$B$18*'Portfolio allocation'!K170</f>
        <v>-2.6882263775821976E-2</v>
      </c>
      <c r="AF170">
        <f t="shared" si="26"/>
        <v>5.1148296278360761E-3</v>
      </c>
      <c r="AH170" s="2">
        <v>33108</v>
      </c>
      <c r="AI170">
        <v>9.0139999999999993</v>
      </c>
      <c r="AJ170">
        <v>7.99</v>
      </c>
      <c r="AK170">
        <v>1.41659</v>
      </c>
      <c r="AM170" s="2">
        <v>38214</v>
      </c>
      <c r="AN170">
        <v>189.2</v>
      </c>
    </row>
    <row r="171" spans="1:40" hidden="1" outlineLevel="1" x14ac:dyDescent="0.2">
      <c r="A171" s="2">
        <v>33109</v>
      </c>
      <c r="B171">
        <v>33.93</v>
      </c>
      <c r="E171" s="2">
        <v>33109</v>
      </c>
      <c r="F171">
        <v>311.51</v>
      </c>
      <c r="G171">
        <f t="shared" si="21"/>
        <v>1.449228163876759E-2</v>
      </c>
      <c r="H171" s="2">
        <v>33109</v>
      </c>
      <c r="I171">
        <v>342.11</v>
      </c>
      <c r="J171">
        <f t="shared" si="22"/>
        <v>1.4500919281181357E-2</v>
      </c>
      <c r="K171">
        <f t="shared" si="18"/>
        <v>1.4181319281181357E-2</v>
      </c>
      <c r="L171">
        <v>3.1951922410920423E-2</v>
      </c>
      <c r="N171" s="2">
        <v>33109</v>
      </c>
      <c r="O171">
        <v>0.79520000000000002</v>
      </c>
      <c r="Q171" s="2">
        <v>33109</v>
      </c>
      <c r="R171">
        <v>817.86</v>
      </c>
      <c r="S171" s="8">
        <f t="shared" si="23"/>
        <v>0.10627764476727686</v>
      </c>
      <c r="T171" s="9">
        <f t="shared" si="19"/>
        <v>0.10595804476727685</v>
      </c>
      <c r="U171" s="3">
        <f>Sheet1!$B$17+Sheet1!$B$18*'Portfolio allocation'!K171</f>
        <v>1.6756967766151078E-2</v>
      </c>
      <c r="V171" s="13">
        <f t="shared" si="24"/>
        <v>8.9201077001125784E-2</v>
      </c>
      <c r="W171" s="13"/>
      <c r="X171" s="2">
        <v>33109</v>
      </c>
      <c r="Y171">
        <v>23.968599999999999</v>
      </c>
      <c r="AA171" s="2">
        <v>33109</v>
      </c>
      <c r="AB171">
        <v>240.62</v>
      </c>
      <c r="AC171">
        <f t="shared" si="25"/>
        <v>3.6127976574947374E-2</v>
      </c>
      <c r="AD171">
        <f t="shared" si="20"/>
        <v>3.580957657494737E-2</v>
      </c>
      <c r="AE171">
        <f>Sheet2!$B$17+Sheet2!$B$18*'Portfolio allocation'!K171</f>
        <v>1.2663777914367517E-2</v>
      </c>
      <c r="AF171">
        <f t="shared" si="26"/>
        <v>2.3145798660579853E-2</v>
      </c>
      <c r="AH171" s="2">
        <v>33109</v>
      </c>
      <c r="AI171">
        <v>9.048</v>
      </c>
      <c r="AJ171">
        <v>7.96</v>
      </c>
      <c r="AK171">
        <v>1.41065</v>
      </c>
      <c r="AM171" s="2">
        <v>38245</v>
      </c>
      <c r="AN171">
        <v>189.8</v>
      </c>
    </row>
    <row r="172" spans="1:40" hidden="1" outlineLevel="1" x14ac:dyDescent="0.2">
      <c r="A172" s="2">
        <v>33112</v>
      </c>
      <c r="B172">
        <v>29.63</v>
      </c>
      <c r="E172" s="2">
        <v>33112</v>
      </c>
      <c r="F172">
        <v>321.44</v>
      </c>
      <c r="G172">
        <f t="shared" si="21"/>
        <v>3.187698629257496E-2</v>
      </c>
      <c r="H172" s="2">
        <v>33112</v>
      </c>
      <c r="I172">
        <v>353.15</v>
      </c>
      <c r="J172">
        <f t="shared" si="22"/>
        <v>3.2270322410920427E-2</v>
      </c>
      <c r="K172">
        <f t="shared" si="18"/>
        <v>3.1951922410920423E-2</v>
      </c>
      <c r="L172">
        <v>-2.5896684128537482E-4</v>
      </c>
      <c r="N172" s="2">
        <v>33112</v>
      </c>
      <c r="O172">
        <v>0.84379999999999999</v>
      </c>
      <c r="Q172" s="2">
        <v>33112</v>
      </c>
      <c r="R172">
        <v>867.86</v>
      </c>
      <c r="S172" s="8">
        <f t="shared" si="23"/>
        <v>6.1135157606436286E-2</v>
      </c>
      <c r="T172" s="9">
        <f t="shared" si="19"/>
        <v>6.0816757606436282E-2</v>
      </c>
      <c r="U172" s="3">
        <f>Sheet1!$B$17+Sheet1!$B$18*'Portfolio allocation'!K172</f>
        <v>3.7143854043562435E-2</v>
      </c>
      <c r="V172" s="13">
        <f t="shared" si="24"/>
        <v>2.3672903562873847E-2</v>
      </c>
      <c r="W172" s="13"/>
      <c r="X172" s="2">
        <v>33112</v>
      </c>
      <c r="Y172">
        <v>24.9238</v>
      </c>
      <c r="AA172" s="2">
        <v>33112</v>
      </c>
      <c r="AB172">
        <v>250.21</v>
      </c>
      <c r="AC172">
        <f t="shared" si="25"/>
        <v>3.9855373618153056E-2</v>
      </c>
      <c r="AD172">
        <f t="shared" si="20"/>
        <v>3.9539773618153057E-2</v>
      </c>
      <c r="AE172">
        <f>Sheet2!$B$17+Sheet2!$B$18*'Portfolio allocation'!K172</f>
        <v>2.8465851586421037E-2</v>
      </c>
      <c r="AF172">
        <f t="shared" si="26"/>
        <v>1.107392203173202E-2</v>
      </c>
      <c r="AH172" s="2">
        <v>33112</v>
      </c>
      <c r="AI172">
        <v>8.8829999999999991</v>
      </c>
      <c r="AJ172">
        <v>7.89</v>
      </c>
      <c r="AK172">
        <v>1.41065</v>
      </c>
      <c r="AM172" s="2">
        <v>38275</v>
      </c>
      <c r="AN172">
        <v>190.8</v>
      </c>
    </row>
    <row r="173" spans="1:40" hidden="1" outlineLevel="1" x14ac:dyDescent="0.2">
      <c r="A173" s="2">
        <v>33113</v>
      </c>
      <c r="B173">
        <v>29.12</v>
      </c>
      <c r="E173" s="2">
        <v>33113</v>
      </c>
      <c r="F173">
        <v>321.33999999999997</v>
      </c>
      <c r="G173">
        <f t="shared" si="21"/>
        <v>-3.1110004977608074E-4</v>
      </c>
      <c r="H173" s="2">
        <v>33113</v>
      </c>
      <c r="I173">
        <v>353.17</v>
      </c>
      <c r="J173">
        <f t="shared" si="22"/>
        <v>5.6633158714625154E-5</v>
      </c>
      <c r="K173">
        <f t="shared" si="18"/>
        <v>-2.5896684128537482E-4</v>
      </c>
      <c r="L173">
        <v>8.6299323498597886E-3</v>
      </c>
      <c r="N173" s="2">
        <v>33113</v>
      </c>
      <c r="O173">
        <v>0.87339999999999995</v>
      </c>
      <c r="Q173" s="2">
        <v>33113</v>
      </c>
      <c r="R173">
        <v>898.21</v>
      </c>
      <c r="S173" s="8">
        <f t="shared" si="23"/>
        <v>3.4971078284516066E-2</v>
      </c>
      <c r="T173" s="9">
        <f t="shared" si="19"/>
        <v>3.4655478284516067E-2</v>
      </c>
      <c r="U173" s="3">
        <f>Sheet1!$B$17+Sheet1!$B$18*'Portfolio allocation'!K173</f>
        <v>1.907055609395093E-4</v>
      </c>
      <c r="V173" s="13">
        <f t="shared" si="24"/>
        <v>3.4464772723576557E-2</v>
      </c>
      <c r="W173" s="13"/>
      <c r="X173" s="2">
        <v>33113</v>
      </c>
      <c r="Y173">
        <v>24.744700000000002</v>
      </c>
      <c r="AA173" s="2">
        <v>33113</v>
      </c>
      <c r="AB173">
        <v>248.41</v>
      </c>
      <c r="AC173">
        <f t="shared" si="25"/>
        <v>-7.1939570760561899E-3</v>
      </c>
      <c r="AD173">
        <f t="shared" si="20"/>
        <v>-7.5115570760561903E-3</v>
      </c>
      <c r="AE173">
        <f>Sheet2!$B$17+Sheet2!$B$18*'Portfolio allocation'!K173</f>
        <v>-1.7689291074825337E-4</v>
      </c>
      <c r="AF173">
        <f t="shared" si="26"/>
        <v>-7.3346641653079369E-3</v>
      </c>
      <c r="AH173" s="2">
        <v>33113</v>
      </c>
      <c r="AI173">
        <v>8.9269999999999996</v>
      </c>
      <c r="AJ173">
        <v>7.94</v>
      </c>
      <c r="AK173">
        <v>1.4179900000000001</v>
      </c>
      <c r="AM173" s="2">
        <v>38306</v>
      </c>
      <c r="AN173">
        <v>191.7</v>
      </c>
    </row>
    <row r="174" spans="1:40" hidden="1" outlineLevel="1" x14ac:dyDescent="0.2">
      <c r="A174" s="2">
        <v>33114</v>
      </c>
      <c r="B174">
        <v>27.38</v>
      </c>
      <c r="E174" s="2">
        <v>33114</v>
      </c>
      <c r="F174">
        <v>324.19</v>
      </c>
      <c r="G174">
        <f t="shared" si="21"/>
        <v>8.8691105993652375E-3</v>
      </c>
      <c r="H174" s="2">
        <v>33114</v>
      </c>
      <c r="I174">
        <v>356.33</v>
      </c>
      <c r="J174">
        <f t="shared" si="22"/>
        <v>8.9475323498597881E-3</v>
      </c>
      <c r="K174">
        <f t="shared" si="18"/>
        <v>8.6299323498597886E-3</v>
      </c>
      <c r="L174">
        <v>-1.7208451772233586E-2</v>
      </c>
      <c r="N174" s="2">
        <v>33114</v>
      </c>
      <c r="O174">
        <v>0.84040000000000004</v>
      </c>
      <c r="Q174" s="2">
        <v>33114</v>
      </c>
      <c r="R174">
        <v>864.29</v>
      </c>
      <c r="S174" s="8">
        <f t="shared" si="23"/>
        <v>-3.7763997283486117E-2</v>
      </c>
      <c r="T174" s="9">
        <f t="shared" si="19"/>
        <v>-3.8081597283486118E-2</v>
      </c>
      <c r="U174" s="3">
        <f>Sheet1!$B$17+Sheet1!$B$18*'Portfolio allocation'!K174</f>
        <v>1.0388275987684567E-2</v>
      </c>
      <c r="V174" s="13">
        <f t="shared" si="24"/>
        <v>-4.8469873271170687E-2</v>
      </c>
      <c r="W174" s="13"/>
      <c r="X174" s="2">
        <v>33114</v>
      </c>
      <c r="Y174">
        <v>24.804400000000001</v>
      </c>
      <c r="AA174" s="2">
        <v>33114</v>
      </c>
      <c r="AB174">
        <v>249.01</v>
      </c>
      <c r="AC174">
        <f t="shared" si="25"/>
        <v>2.4153617004145644E-3</v>
      </c>
      <c r="AD174">
        <f t="shared" si="20"/>
        <v>2.1013617004145644E-3</v>
      </c>
      <c r="AE174">
        <f>Sheet2!$B$17+Sheet2!$B$18*'Portfolio allocation'!K174</f>
        <v>7.7273430263465458E-3</v>
      </c>
      <c r="AF174">
        <f t="shared" si="26"/>
        <v>-5.6259813259319814E-3</v>
      </c>
      <c r="AH174" s="2">
        <v>33114</v>
      </c>
      <c r="AI174">
        <v>8.8089999999999993</v>
      </c>
      <c r="AJ174">
        <v>7.85</v>
      </c>
      <c r="AK174">
        <v>1.41232</v>
      </c>
      <c r="AM174" s="2">
        <v>38336</v>
      </c>
      <c r="AN174">
        <v>191.7</v>
      </c>
    </row>
    <row r="175" spans="1:40" hidden="1" outlineLevel="1" x14ac:dyDescent="0.2">
      <c r="A175" s="2">
        <v>33115</v>
      </c>
      <c r="B175">
        <v>29.89</v>
      </c>
      <c r="E175" s="2">
        <v>33115</v>
      </c>
      <c r="F175">
        <v>318.70999999999998</v>
      </c>
      <c r="G175">
        <f t="shared" si="21"/>
        <v>-1.6903667602331973E-2</v>
      </c>
      <c r="H175" s="2">
        <v>33115</v>
      </c>
      <c r="I175">
        <v>350.31</v>
      </c>
      <c r="J175">
        <f t="shared" si="22"/>
        <v>-1.6894451772233587E-2</v>
      </c>
      <c r="K175">
        <f t="shared" si="18"/>
        <v>-1.7208451772233586E-2</v>
      </c>
      <c r="L175">
        <v>1.2075826861922226E-2</v>
      </c>
      <c r="N175" s="2">
        <v>33115</v>
      </c>
      <c r="O175">
        <v>0.83340000000000003</v>
      </c>
      <c r="Q175" s="2">
        <v>33115</v>
      </c>
      <c r="R175">
        <v>857.14</v>
      </c>
      <c r="S175" s="8">
        <f t="shared" si="23"/>
        <v>-8.2726862511425248E-3</v>
      </c>
      <c r="T175" s="9">
        <f t="shared" si="19"/>
        <v>-8.5866862511425248E-3</v>
      </c>
      <c r="U175" s="3">
        <f>Sheet1!$B$17+Sheet1!$B$18*'Portfolio allocation'!K175</f>
        <v>-1.9254173108916448E-2</v>
      </c>
      <c r="V175" s="13">
        <f t="shared" si="24"/>
        <v>1.0667486857773923E-2</v>
      </c>
      <c r="W175" s="13"/>
      <c r="X175" s="2">
        <v>33115</v>
      </c>
      <c r="Y175">
        <v>24.297000000000001</v>
      </c>
      <c r="AA175" s="2">
        <v>33115</v>
      </c>
      <c r="AB175">
        <v>243.91</v>
      </c>
      <c r="AC175">
        <f t="shared" si="25"/>
        <v>-2.0481105176498926E-2</v>
      </c>
      <c r="AD175">
        <f t="shared" si="20"/>
        <v>-2.0794305176498926E-2</v>
      </c>
      <c r="AE175">
        <f>Sheet2!$B$17+Sheet2!$B$18*'Portfolio allocation'!K175</f>
        <v>-1.5248807331817056E-2</v>
      </c>
      <c r="AF175">
        <f t="shared" si="26"/>
        <v>-5.5454978446818695E-3</v>
      </c>
      <c r="AH175" s="2">
        <v>33115</v>
      </c>
      <c r="AI175">
        <v>8.859</v>
      </c>
      <c r="AJ175">
        <v>7.83</v>
      </c>
      <c r="AK175">
        <v>1.4037299999999999</v>
      </c>
      <c r="AM175" s="2">
        <v>38367</v>
      </c>
      <c r="AN175">
        <v>191.6</v>
      </c>
    </row>
    <row r="176" spans="1:40" hidden="1" outlineLevel="1" x14ac:dyDescent="0.2">
      <c r="A176" s="2">
        <v>33116</v>
      </c>
      <c r="B176">
        <v>29.9</v>
      </c>
      <c r="E176" s="2">
        <v>33116</v>
      </c>
      <c r="F176">
        <v>322.56</v>
      </c>
      <c r="G176">
        <f t="shared" si="21"/>
        <v>1.2079947287502835E-2</v>
      </c>
      <c r="H176" s="2">
        <v>33116</v>
      </c>
      <c r="I176">
        <v>354.65</v>
      </c>
      <c r="J176">
        <f t="shared" si="22"/>
        <v>1.2389026861922225E-2</v>
      </c>
      <c r="K176">
        <f t="shared" si="18"/>
        <v>1.2075826861922226E-2</v>
      </c>
      <c r="L176">
        <v>-3.1040000000000001E-4</v>
      </c>
      <c r="N176" s="2">
        <v>33116</v>
      </c>
      <c r="O176">
        <v>0.85429999999999995</v>
      </c>
      <c r="Q176" s="2">
        <v>33116</v>
      </c>
      <c r="R176">
        <v>878.57</v>
      </c>
      <c r="S176" s="8">
        <f t="shared" si="23"/>
        <v>2.500175000583349E-2</v>
      </c>
      <c r="T176" s="9">
        <f t="shared" si="19"/>
        <v>2.468855000583349E-2</v>
      </c>
      <c r="U176" s="3">
        <f>Sheet1!$B$17+Sheet1!$B$18*'Portfolio allocation'!K176</f>
        <v>1.4341493502503059E-2</v>
      </c>
      <c r="V176" s="13">
        <f t="shared" si="24"/>
        <v>1.0347056503330431E-2</v>
      </c>
      <c r="W176" s="13"/>
      <c r="X176" s="2">
        <v>33116</v>
      </c>
      <c r="Y176">
        <v>24.326799999999999</v>
      </c>
      <c r="AA176" s="2">
        <v>33116</v>
      </c>
      <c r="AB176">
        <v>244.21</v>
      </c>
      <c r="AC176">
        <f t="shared" si="25"/>
        <v>1.2299618711819615E-3</v>
      </c>
      <c r="AD176">
        <f t="shared" si="20"/>
        <v>9.1956187118196159E-4</v>
      </c>
      <c r="AE176">
        <f>Sheet2!$B$17+Sheet2!$B$18*'Portfolio allocation'!K176</f>
        <v>1.0791520339192491E-2</v>
      </c>
      <c r="AF176">
        <f t="shared" si="26"/>
        <v>-9.8719584680105298E-3</v>
      </c>
      <c r="AH176" s="2">
        <v>33116</v>
      </c>
      <c r="AI176">
        <v>8.859</v>
      </c>
      <c r="AJ176">
        <v>7.76</v>
      </c>
      <c r="AK176">
        <v>1.3946400000000001</v>
      </c>
      <c r="AM176" s="2">
        <v>38398</v>
      </c>
      <c r="AN176">
        <v>192.4</v>
      </c>
    </row>
    <row r="177" spans="1:40" hidden="1" outlineLevel="1" x14ac:dyDescent="0.2">
      <c r="A177" s="2">
        <v>33119</v>
      </c>
      <c r="B177">
        <v>29.9</v>
      </c>
      <c r="E177" s="2">
        <v>33119</v>
      </c>
      <c r="F177">
        <v>322.56</v>
      </c>
      <c r="G177">
        <f t="shared" si="21"/>
        <v>0</v>
      </c>
      <c r="H177" s="2">
        <v>33119</v>
      </c>
      <c r="I177">
        <v>354.65</v>
      </c>
      <c r="J177">
        <f t="shared" si="22"/>
        <v>0</v>
      </c>
      <c r="K177">
        <f t="shared" si="18"/>
        <v>-3.1040000000000001E-4</v>
      </c>
      <c r="L177">
        <v>1.5787865219230475E-3</v>
      </c>
      <c r="N177" s="2">
        <v>33119</v>
      </c>
      <c r="O177">
        <v>0.85429999999999995</v>
      </c>
      <c r="Q177" s="2">
        <v>33119</v>
      </c>
      <c r="R177">
        <v>878.57</v>
      </c>
      <c r="S177" s="8">
        <f t="shared" si="23"/>
        <v>0</v>
      </c>
      <c r="T177" s="9">
        <f t="shared" si="19"/>
        <v>-3.1040000000000001E-4</v>
      </c>
      <c r="U177" s="3">
        <f>Sheet1!$B$17+Sheet1!$B$18*'Portfolio allocation'!K177</f>
        <v>1.3170013777250678E-4</v>
      </c>
      <c r="V177" s="13">
        <f t="shared" si="24"/>
        <v>-4.4210013777250679E-4</v>
      </c>
      <c r="W177" s="13"/>
      <c r="X177" s="2">
        <v>33119</v>
      </c>
      <c r="Y177">
        <v>24.326799999999999</v>
      </c>
      <c r="AA177" s="2">
        <v>33119</v>
      </c>
      <c r="AB177">
        <v>244.21</v>
      </c>
      <c r="AC177">
        <f t="shared" si="25"/>
        <v>0</v>
      </c>
      <c r="AD177">
        <f t="shared" si="20"/>
        <v>-3.1040000000000001E-4</v>
      </c>
      <c r="AE177">
        <f>Sheet2!$B$17+Sheet2!$B$18*'Portfolio allocation'!K177</f>
        <v>-2.2262858765585323E-4</v>
      </c>
      <c r="AF177">
        <f t="shared" si="26"/>
        <v>-8.777141234414678E-5</v>
      </c>
      <c r="AH177" s="2">
        <v>33119</v>
      </c>
      <c r="AI177">
        <v>8.8680000000000003</v>
      </c>
      <c r="AJ177">
        <v>7.76</v>
      </c>
      <c r="AK177">
        <v>1.38611</v>
      </c>
      <c r="AM177" s="2">
        <v>38426</v>
      </c>
      <c r="AN177">
        <v>193.1</v>
      </c>
    </row>
    <row r="178" spans="1:40" hidden="1" outlineLevel="1" x14ac:dyDescent="0.2">
      <c r="A178" s="2">
        <v>33120</v>
      </c>
      <c r="B178">
        <v>29.58</v>
      </c>
      <c r="E178" s="2">
        <v>33120</v>
      </c>
      <c r="F178">
        <v>323.08999999999997</v>
      </c>
      <c r="G178">
        <f t="shared" si="21"/>
        <v>1.6431051587300072E-3</v>
      </c>
      <c r="H178" s="2">
        <v>33120</v>
      </c>
      <c r="I178">
        <v>355.32</v>
      </c>
      <c r="J178">
        <f t="shared" si="22"/>
        <v>1.8891865219230475E-3</v>
      </c>
      <c r="K178">
        <f t="shared" si="18"/>
        <v>1.5787865219230475E-3</v>
      </c>
      <c r="L178">
        <v>3.7141412585837579E-3</v>
      </c>
      <c r="N178" s="2">
        <v>33120</v>
      </c>
      <c r="O178">
        <v>0.86470000000000002</v>
      </c>
      <c r="Q178" s="2">
        <v>33120</v>
      </c>
      <c r="R178">
        <v>889.29</v>
      </c>
      <c r="S178" s="8">
        <f t="shared" si="23"/>
        <v>1.2201645856334542E-2</v>
      </c>
      <c r="T178" s="9">
        <f t="shared" si="19"/>
        <v>1.1891245856334541E-2</v>
      </c>
      <c r="U178" s="3">
        <f>Sheet1!$B$17+Sheet1!$B$18*'Portfolio allocation'!K178</f>
        <v>2.2990227940761256E-3</v>
      </c>
      <c r="V178" s="13">
        <f t="shared" si="24"/>
        <v>9.5922230622584159E-3</v>
      </c>
      <c r="W178" s="13"/>
      <c r="X178" s="2">
        <v>33120</v>
      </c>
      <c r="Y178">
        <v>24.476099999999999</v>
      </c>
      <c r="AA178" s="2">
        <v>33120</v>
      </c>
      <c r="AB178">
        <v>245.71</v>
      </c>
      <c r="AC178">
        <f t="shared" si="25"/>
        <v>6.1422546169280778E-3</v>
      </c>
      <c r="AD178">
        <f t="shared" si="20"/>
        <v>5.8318546169280781E-3</v>
      </c>
      <c r="AE178">
        <f>Sheet2!$B$17+Sheet2!$B$18*'Portfolio allocation'!K178</f>
        <v>1.4572842651453845E-3</v>
      </c>
      <c r="AF178">
        <f t="shared" si="26"/>
        <v>4.3745703517826936E-3</v>
      </c>
      <c r="AH178" s="2">
        <v>33120</v>
      </c>
      <c r="AI178">
        <v>8.8970000000000002</v>
      </c>
      <c r="AJ178">
        <v>7.76</v>
      </c>
      <c r="AK178">
        <v>1.3857600000000001</v>
      </c>
      <c r="AM178" s="2">
        <v>38457</v>
      </c>
      <c r="AN178">
        <v>193.7</v>
      </c>
    </row>
    <row r="179" spans="1:40" hidden="1" outlineLevel="1" x14ac:dyDescent="0.2">
      <c r="A179" s="2">
        <v>33121</v>
      </c>
      <c r="B179">
        <v>28.52</v>
      </c>
      <c r="E179" s="2">
        <v>33121</v>
      </c>
      <c r="F179">
        <v>324.39</v>
      </c>
      <c r="G179">
        <f t="shared" si="21"/>
        <v>4.0236466619207878E-3</v>
      </c>
      <c r="H179" s="2">
        <v>33121</v>
      </c>
      <c r="I179">
        <v>356.75</v>
      </c>
      <c r="J179">
        <f t="shared" si="22"/>
        <v>4.0245412585837581E-3</v>
      </c>
      <c r="K179">
        <f t="shared" si="18"/>
        <v>3.7141412585837579E-3</v>
      </c>
      <c r="L179">
        <v>-1.236285858444295E-2</v>
      </c>
      <c r="N179" s="2">
        <v>33121</v>
      </c>
      <c r="O179">
        <v>0.81950000000000001</v>
      </c>
      <c r="Q179" s="2">
        <v>33121</v>
      </c>
      <c r="R179">
        <v>842.86</v>
      </c>
      <c r="S179" s="8">
        <f t="shared" si="23"/>
        <v>-5.2210190151694036E-2</v>
      </c>
      <c r="T179" s="9">
        <f t="shared" si="19"/>
        <v>-5.2520590151694038E-2</v>
      </c>
      <c r="U179" s="3">
        <f>Sheet1!$B$17+Sheet1!$B$18*'Portfolio allocation'!K179</f>
        <v>4.7487558650590005E-3</v>
      </c>
      <c r="V179" s="13">
        <f t="shared" si="24"/>
        <v>-5.7269346016753042E-2</v>
      </c>
      <c r="W179" s="13"/>
      <c r="X179" s="2">
        <v>33121</v>
      </c>
      <c r="Y179">
        <v>24.446200000000001</v>
      </c>
      <c r="AA179" s="2">
        <v>33121</v>
      </c>
      <c r="AB179">
        <v>245.41</v>
      </c>
      <c r="AC179">
        <f t="shared" si="25"/>
        <v>-1.2209515282243233E-3</v>
      </c>
      <c r="AD179">
        <f t="shared" si="20"/>
        <v>-1.5305515282243232E-3</v>
      </c>
      <c r="AE179">
        <f>Sheet2!$B$17+Sheet2!$B$18*'Portfolio allocation'!K179</f>
        <v>3.3560961748105157E-3</v>
      </c>
      <c r="AF179">
        <f t="shared" si="26"/>
        <v>-4.8866477030348387E-3</v>
      </c>
      <c r="AH179" s="2">
        <v>33121</v>
      </c>
      <c r="AI179">
        <v>8.8439999999999994</v>
      </c>
      <c r="AJ179">
        <v>7.74</v>
      </c>
      <c r="AK179">
        <v>1.40229</v>
      </c>
      <c r="AM179" s="2">
        <v>38487</v>
      </c>
      <c r="AN179">
        <v>193.6</v>
      </c>
    </row>
    <row r="180" spans="1:40" hidden="1" outlineLevel="1" x14ac:dyDescent="0.2">
      <c r="A180" s="2">
        <v>33122</v>
      </c>
      <c r="B180">
        <v>30.19</v>
      </c>
      <c r="E180" s="2">
        <v>33122</v>
      </c>
      <c r="F180">
        <v>320.45999999999998</v>
      </c>
      <c r="G180">
        <f t="shared" si="21"/>
        <v>-1.2115046703042642E-2</v>
      </c>
      <c r="H180" s="2">
        <v>33122</v>
      </c>
      <c r="I180">
        <v>352.45</v>
      </c>
      <c r="J180">
        <f t="shared" si="22"/>
        <v>-1.205325858444295E-2</v>
      </c>
      <c r="K180">
        <f t="shared" si="18"/>
        <v>-1.236285858444295E-2</v>
      </c>
      <c r="L180">
        <v>8.8831933040147901E-3</v>
      </c>
      <c r="N180" s="2">
        <v>33122</v>
      </c>
      <c r="O180">
        <v>0.79869999999999997</v>
      </c>
      <c r="Q180" s="2">
        <v>33122</v>
      </c>
      <c r="R180">
        <v>821.43</v>
      </c>
      <c r="S180" s="8">
        <f t="shared" si="23"/>
        <v>-2.5425337541228776E-2</v>
      </c>
      <c r="T180" s="9">
        <f t="shared" si="19"/>
        <v>-2.5734937541228776E-2</v>
      </c>
      <c r="U180" s="3">
        <f>Sheet1!$B$17+Sheet1!$B$18*'Portfolio allocation'!K180</f>
        <v>-1.3695185800220788E-2</v>
      </c>
      <c r="V180" s="13">
        <f t="shared" si="24"/>
        <v>-1.2039751741007989E-2</v>
      </c>
      <c r="W180" s="13"/>
      <c r="X180" s="2">
        <v>33122</v>
      </c>
      <c r="Y180">
        <v>24.446200000000001</v>
      </c>
      <c r="AA180" s="2">
        <v>33122</v>
      </c>
      <c r="AB180">
        <v>245.41</v>
      </c>
      <c r="AC180">
        <f t="shared" si="25"/>
        <v>0</v>
      </c>
      <c r="AD180">
        <f t="shared" si="20"/>
        <v>-3.0959999999999999E-4</v>
      </c>
      <c r="AE180">
        <f>Sheet2!$B$17+Sheet2!$B$18*'Portfolio allocation'!K180</f>
        <v>-1.0939982246970731E-2</v>
      </c>
      <c r="AF180">
        <f t="shared" si="26"/>
        <v>1.0630382246970731E-2</v>
      </c>
      <c r="AH180" s="2">
        <v>33122</v>
      </c>
      <c r="AI180">
        <v>8.8350000000000009</v>
      </c>
      <c r="AJ180">
        <v>7.74</v>
      </c>
      <c r="AK180">
        <v>1.4064099999999999</v>
      </c>
      <c r="AM180" s="2">
        <v>38518</v>
      </c>
      <c r="AN180">
        <v>193.7</v>
      </c>
    </row>
    <row r="181" spans="1:40" hidden="1" outlineLevel="1" x14ac:dyDescent="0.2">
      <c r="A181" s="2">
        <v>33123</v>
      </c>
      <c r="B181">
        <v>28.73</v>
      </c>
      <c r="E181" s="2">
        <v>33123</v>
      </c>
      <c r="F181">
        <v>323.39999999999998</v>
      </c>
      <c r="G181">
        <f t="shared" si="21"/>
        <v>9.1743119266054496E-3</v>
      </c>
      <c r="H181" s="2">
        <v>33123</v>
      </c>
      <c r="I181">
        <v>355.69</v>
      </c>
      <c r="J181">
        <f t="shared" si="22"/>
        <v>9.1927933040147902E-3</v>
      </c>
      <c r="K181">
        <f t="shared" si="18"/>
        <v>8.8831933040147901E-3</v>
      </c>
      <c r="L181">
        <v>-5.3135577272342875E-3</v>
      </c>
      <c r="N181" s="2">
        <v>33123</v>
      </c>
      <c r="O181">
        <v>0.80220000000000002</v>
      </c>
      <c r="Q181" s="2">
        <v>33123</v>
      </c>
      <c r="R181">
        <v>825</v>
      </c>
      <c r="S181" s="8">
        <f t="shared" si="23"/>
        <v>4.3460793981229262E-3</v>
      </c>
      <c r="T181" s="9">
        <f t="shared" si="19"/>
        <v>4.0364793981229261E-3</v>
      </c>
      <c r="U181" s="3">
        <f>Sheet1!$B$17+Sheet1!$B$18*'Portfolio allocation'!K181</f>
        <v>1.0678823372777315E-2</v>
      </c>
      <c r="V181" s="13">
        <f t="shared" si="24"/>
        <v>-6.6423439746543887E-3</v>
      </c>
      <c r="W181" s="13"/>
      <c r="X181" s="2">
        <v>33123</v>
      </c>
      <c r="Y181">
        <v>25.192399999999999</v>
      </c>
      <c r="AA181" s="2">
        <v>33123</v>
      </c>
      <c r="AB181">
        <v>252.9</v>
      </c>
      <c r="AC181">
        <f t="shared" si="25"/>
        <v>3.0520353693818558E-2</v>
      </c>
      <c r="AD181">
        <f t="shared" si="20"/>
        <v>3.0211153693818559E-2</v>
      </c>
      <c r="AE181">
        <f>Sheet2!$B$17+Sheet2!$B$18*'Portfolio allocation'!K181</f>
        <v>7.9525491280524867E-3</v>
      </c>
      <c r="AF181">
        <f t="shared" si="26"/>
        <v>2.2258604565766074E-2</v>
      </c>
      <c r="AH181" s="2">
        <v>33123</v>
      </c>
      <c r="AI181">
        <v>8.8149999999999995</v>
      </c>
      <c r="AJ181">
        <v>7.73</v>
      </c>
      <c r="AK181">
        <v>1.4011</v>
      </c>
      <c r="AM181" s="2">
        <v>38548</v>
      </c>
      <c r="AN181">
        <v>194.9</v>
      </c>
    </row>
    <row r="182" spans="1:40" hidden="1" outlineLevel="1" x14ac:dyDescent="0.2">
      <c r="A182" s="2">
        <v>33126</v>
      </c>
      <c r="B182">
        <v>29.34</v>
      </c>
      <c r="E182" s="2">
        <v>33126</v>
      </c>
      <c r="F182">
        <v>321.63</v>
      </c>
      <c r="G182">
        <f t="shared" si="21"/>
        <v>-5.4730983302411218E-3</v>
      </c>
      <c r="H182" s="2">
        <v>33126</v>
      </c>
      <c r="I182">
        <v>353.91</v>
      </c>
      <c r="J182">
        <f t="shared" si="22"/>
        <v>-5.0043577272342876E-3</v>
      </c>
      <c r="K182">
        <f t="shared" si="18"/>
        <v>-5.3135577272342875E-3</v>
      </c>
      <c r="L182">
        <v>-1.9786905032353245E-3</v>
      </c>
      <c r="N182" s="2">
        <v>33126</v>
      </c>
      <c r="O182">
        <v>0.77439999999999998</v>
      </c>
      <c r="Q182" s="2">
        <v>33126</v>
      </c>
      <c r="R182">
        <v>796.43</v>
      </c>
      <c r="S182" s="8">
        <f t="shared" si="23"/>
        <v>-3.4630303030303122E-2</v>
      </c>
      <c r="T182" s="9">
        <f t="shared" si="19"/>
        <v>-3.4939503030303125E-2</v>
      </c>
      <c r="U182" s="3">
        <f>Sheet1!$B$17+Sheet1!$B$18*'Portfolio allocation'!K182</f>
        <v>-5.6080492037893729E-3</v>
      </c>
      <c r="V182" s="13">
        <f t="shared" si="24"/>
        <v>-2.9331453826513754E-2</v>
      </c>
      <c r="W182" s="13"/>
      <c r="X182" s="2">
        <v>33126</v>
      </c>
      <c r="Y182">
        <v>25.282</v>
      </c>
      <c r="AA182" s="2">
        <v>33126</v>
      </c>
      <c r="AB182">
        <v>253.8</v>
      </c>
      <c r="AC182">
        <f t="shared" si="25"/>
        <v>3.558718861210064E-3</v>
      </c>
      <c r="AD182">
        <f t="shared" si="20"/>
        <v>3.247118861210064E-3</v>
      </c>
      <c r="AE182">
        <f>Sheet2!$B$17+Sheet2!$B$18*'Portfolio allocation'!K182</f>
        <v>-4.6715640808104386E-3</v>
      </c>
      <c r="AF182">
        <f t="shared" si="26"/>
        <v>7.9186829420205031E-3</v>
      </c>
      <c r="AH182" s="2">
        <v>33126</v>
      </c>
      <c r="AI182">
        <v>8.8439999999999994</v>
      </c>
      <c r="AJ182">
        <v>7.79</v>
      </c>
      <c r="AK182">
        <v>1.387</v>
      </c>
      <c r="AM182" s="2">
        <v>38579</v>
      </c>
      <c r="AN182">
        <v>196.1</v>
      </c>
    </row>
    <row r="183" spans="1:40" hidden="1" outlineLevel="1" x14ac:dyDescent="0.2">
      <c r="A183" s="2">
        <v>33127</v>
      </c>
      <c r="B183">
        <v>28.38</v>
      </c>
      <c r="E183" s="2">
        <v>33127</v>
      </c>
      <c r="F183">
        <v>321.04000000000002</v>
      </c>
      <c r="G183">
        <f t="shared" si="21"/>
        <v>-1.8344059944656044E-3</v>
      </c>
      <c r="H183" s="2">
        <v>33127</v>
      </c>
      <c r="I183">
        <v>353.32</v>
      </c>
      <c r="J183">
        <f t="shared" si="22"/>
        <v>-1.6670905032353245E-3</v>
      </c>
      <c r="K183">
        <f t="shared" si="18"/>
        <v>-1.9786905032353245E-3</v>
      </c>
      <c r="L183">
        <v>4.3575875467000052E-3</v>
      </c>
      <c r="N183" s="2">
        <v>33127</v>
      </c>
      <c r="O183">
        <v>0.77090000000000003</v>
      </c>
      <c r="Q183" s="2">
        <v>33127</v>
      </c>
      <c r="R183">
        <v>792.86</v>
      </c>
      <c r="S183" s="8">
        <f t="shared" si="23"/>
        <v>-4.482503170397778E-3</v>
      </c>
      <c r="T183" s="9">
        <f t="shared" si="19"/>
        <v>-4.7941031703977784E-3</v>
      </c>
      <c r="U183" s="3">
        <f>Sheet1!$B$17+Sheet1!$B$18*'Portfolio allocation'!K183</f>
        <v>-1.7822050076429672E-3</v>
      </c>
      <c r="V183" s="13">
        <f t="shared" si="24"/>
        <v>-3.0118981627548112E-3</v>
      </c>
      <c r="W183" s="13"/>
      <c r="X183" s="2">
        <v>33127</v>
      </c>
      <c r="Y183">
        <v>25.67</v>
      </c>
      <c r="AA183" s="2">
        <v>33127</v>
      </c>
      <c r="AB183">
        <v>257.7</v>
      </c>
      <c r="AC183">
        <f t="shared" si="25"/>
        <v>1.5366430260047137E-2</v>
      </c>
      <c r="AD183">
        <f t="shared" si="20"/>
        <v>1.5054030260047136E-2</v>
      </c>
      <c r="AE183">
        <f>Sheet2!$B$17+Sheet2!$B$18*'Portfolio allocation'!K183</f>
        <v>-1.7061150650728375E-3</v>
      </c>
      <c r="AF183">
        <f t="shared" si="26"/>
        <v>1.6760145325119973E-2</v>
      </c>
      <c r="AH183" s="2">
        <v>33127</v>
      </c>
      <c r="AI183">
        <v>8.8059999999999992</v>
      </c>
      <c r="AJ183">
        <v>7.81</v>
      </c>
      <c r="AK183">
        <v>1.37822</v>
      </c>
      <c r="AM183" s="2">
        <v>38610</v>
      </c>
      <c r="AN183">
        <v>198.8</v>
      </c>
    </row>
    <row r="184" spans="1:40" hidden="1" outlineLevel="1" x14ac:dyDescent="0.2">
      <c r="A184" s="2">
        <v>33128</v>
      </c>
      <c r="B184">
        <v>28.12</v>
      </c>
      <c r="E184" s="2">
        <v>33128</v>
      </c>
      <c r="F184">
        <v>322.54000000000002</v>
      </c>
      <c r="G184">
        <f t="shared" si="21"/>
        <v>4.67231497632703E-3</v>
      </c>
      <c r="H184" s="2">
        <v>33128</v>
      </c>
      <c r="I184">
        <v>354.97</v>
      </c>
      <c r="J184">
        <f t="shared" si="22"/>
        <v>4.6699875467000052E-3</v>
      </c>
      <c r="K184">
        <f t="shared" si="18"/>
        <v>4.3575875467000052E-3</v>
      </c>
      <c r="L184">
        <v>-1.2367356959743192E-2</v>
      </c>
      <c r="N184" s="2">
        <v>33128</v>
      </c>
      <c r="O184">
        <v>0.79700000000000004</v>
      </c>
      <c r="Q184" s="2">
        <v>33128</v>
      </c>
      <c r="R184">
        <v>819.64</v>
      </c>
      <c r="S184" s="8">
        <f t="shared" si="23"/>
        <v>3.3776454859621996E-2</v>
      </c>
      <c r="T184" s="9">
        <f t="shared" si="19"/>
        <v>3.3464054859621999E-2</v>
      </c>
      <c r="U184" s="3">
        <f>Sheet1!$B$17+Sheet1!$B$18*'Portfolio allocation'!K184</f>
        <v>5.4869337538834759E-3</v>
      </c>
      <c r="V184" s="13">
        <f t="shared" si="24"/>
        <v>2.7977121105738523E-2</v>
      </c>
      <c r="W184" s="13"/>
      <c r="X184" s="2">
        <v>33128</v>
      </c>
      <c r="Y184">
        <v>25.759599999999999</v>
      </c>
      <c r="AA184" s="2">
        <v>33128</v>
      </c>
      <c r="AB184">
        <v>258.60000000000002</v>
      </c>
      <c r="AC184">
        <f t="shared" si="25"/>
        <v>3.4924330616998844E-3</v>
      </c>
      <c r="AD184">
        <f t="shared" si="20"/>
        <v>3.1824330616998845E-3</v>
      </c>
      <c r="AE184">
        <f>Sheet2!$B$17+Sheet2!$B$18*'Portfolio allocation'!K184</f>
        <v>3.9282650300029734E-3</v>
      </c>
      <c r="AF184">
        <f t="shared" si="26"/>
        <v>-7.4583196830308894E-4</v>
      </c>
      <c r="AH184" s="2">
        <v>33128</v>
      </c>
      <c r="AI184">
        <v>8.82</v>
      </c>
      <c r="AJ184">
        <v>7.75</v>
      </c>
      <c r="AK184">
        <v>1.3813299999999999</v>
      </c>
      <c r="AM184" s="2">
        <v>38640</v>
      </c>
      <c r="AN184">
        <v>199.1</v>
      </c>
    </row>
    <row r="185" spans="1:40" hidden="1" outlineLevel="1" x14ac:dyDescent="0.2">
      <c r="A185" s="2">
        <v>33129</v>
      </c>
      <c r="B185">
        <v>29.33</v>
      </c>
      <c r="E185" s="2">
        <v>33129</v>
      </c>
      <c r="F185">
        <v>318.64999999999998</v>
      </c>
      <c r="G185">
        <f t="shared" si="21"/>
        <v>-1.2060519625472943E-2</v>
      </c>
      <c r="H185" s="2">
        <v>33129</v>
      </c>
      <c r="I185">
        <v>350.69</v>
      </c>
      <c r="J185">
        <f t="shared" si="22"/>
        <v>-1.2057356959743193E-2</v>
      </c>
      <c r="K185">
        <f t="shared" si="18"/>
        <v>-1.2367356959743192E-2</v>
      </c>
      <c r="L185">
        <v>-5.9825273603467928E-3</v>
      </c>
      <c r="N185" s="2">
        <v>33129</v>
      </c>
      <c r="O185">
        <v>0.79869999999999997</v>
      </c>
      <c r="Q185" s="2">
        <v>33129</v>
      </c>
      <c r="R185">
        <v>821.43</v>
      </c>
      <c r="S185" s="8">
        <f t="shared" si="23"/>
        <v>2.1838856083158387E-3</v>
      </c>
      <c r="T185" s="9">
        <f t="shared" si="19"/>
        <v>1.8738856083158387E-3</v>
      </c>
      <c r="U185" s="3">
        <f>Sheet1!$B$17+Sheet1!$B$18*'Portfolio allocation'!K185</f>
        <v>-1.3700346450369216E-2</v>
      </c>
      <c r="V185" s="13">
        <f t="shared" si="24"/>
        <v>1.5574232058685055E-2</v>
      </c>
      <c r="W185" s="13"/>
      <c r="X185" s="2">
        <v>33129</v>
      </c>
      <c r="Y185">
        <v>25.0731</v>
      </c>
      <c r="AA185" s="2">
        <v>33129</v>
      </c>
      <c r="AB185">
        <v>251.7</v>
      </c>
      <c r="AC185">
        <f t="shared" si="25"/>
        <v>-2.6682134570765736E-2</v>
      </c>
      <c r="AD185">
        <f t="shared" si="20"/>
        <v>-2.6990134570765736E-2</v>
      </c>
      <c r="AE185">
        <f>Sheet2!$B$17+Sheet2!$B$18*'Portfolio allocation'!K185</f>
        <v>-1.094398231705164E-2</v>
      </c>
      <c r="AF185">
        <f t="shared" si="26"/>
        <v>-1.6046152253714096E-2</v>
      </c>
      <c r="AH185" s="2">
        <v>33129</v>
      </c>
      <c r="AI185">
        <v>8.8339999999999996</v>
      </c>
      <c r="AJ185">
        <v>7.7</v>
      </c>
      <c r="AK185">
        <v>1.3918699999999999</v>
      </c>
      <c r="AM185" s="2">
        <v>38671</v>
      </c>
      <c r="AN185">
        <v>198.1</v>
      </c>
    </row>
    <row r="186" spans="1:40" hidden="1" outlineLevel="1" x14ac:dyDescent="0.2">
      <c r="A186" s="2">
        <v>33130</v>
      </c>
      <c r="B186">
        <v>30.56</v>
      </c>
      <c r="E186" s="2">
        <v>33130</v>
      </c>
      <c r="F186">
        <v>316.83</v>
      </c>
      <c r="G186">
        <f t="shared" si="21"/>
        <v>-5.7115957947591056E-3</v>
      </c>
      <c r="H186" s="2">
        <v>33130</v>
      </c>
      <c r="I186">
        <v>348.7</v>
      </c>
      <c r="J186">
        <f t="shared" si="22"/>
        <v>-5.6745273603467927E-3</v>
      </c>
      <c r="K186">
        <f t="shared" si="18"/>
        <v>-5.9825273603467928E-3</v>
      </c>
      <c r="L186">
        <v>2.7310623458560702E-3</v>
      </c>
      <c r="N186" s="2">
        <v>33130</v>
      </c>
      <c r="O186">
        <v>0.82989999999999997</v>
      </c>
      <c r="Q186" s="2">
        <v>33130</v>
      </c>
      <c r="R186">
        <v>853.57</v>
      </c>
      <c r="S186" s="8">
        <f t="shared" si="23"/>
        <v>3.9126888474976695E-2</v>
      </c>
      <c r="T186" s="9">
        <f t="shared" si="19"/>
        <v>3.8818888474976693E-2</v>
      </c>
      <c r="U186" s="3">
        <f>Sheet1!$B$17+Sheet1!$B$18*'Portfolio allocation'!K186</f>
        <v>-6.3755081208411377E-3</v>
      </c>
      <c r="V186" s="13">
        <f t="shared" si="24"/>
        <v>4.519439659581783E-2</v>
      </c>
      <c r="W186" s="13"/>
      <c r="X186" s="2">
        <v>33130</v>
      </c>
      <c r="Y186">
        <v>24.9238</v>
      </c>
      <c r="AA186" s="2">
        <v>33130</v>
      </c>
      <c r="AB186">
        <v>250.21</v>
      </c>
      <c r="AC186">
        <f t="shared" si="25"/>
        <v>-5.9197457290424138E-3</v>
      </c>
      <c r="AD186">
        <f t="shared" si="20"/>
        <v>-6.2285457290424135E-3</v>
      </c>
      <c r="AE186">
        <f>Sheet2!$B$17+Sheet2!$B$18*'Portfolio allocation'!K186</f>
        <v>-5.2664289455329923E-3</v>
      </c>
      <c r="AF186">
        <f t="shared" si="26"/>
        <v>-9.6211678350942124E-4</v>
      </c>
      <c r="AH186" s="2">
        <v>33130</v>
      </c>
      <c r="AI186">
        <v>8.8780000000000001</v>
      </c>
      <c r="AJ186">
        <v>7.72</v>
      </c>
      <c r="AK186">
        <v>1.4036200000000001</v>
      </c>
      <c r="AM186" s="2">
        <v>38701</v>
      </c>
      <c r="AN186">
        <v>198.1</v>
      </c>
    </row>
    <row r="187" spans="1:40" hidden="1" outlineLevel="1" x14ac:dyDescent="0.2">
      <c r="A187" s="2">
        <v>33133</v>
      </c>
      <c r="B187">
        <v>29.55</v>
      </c>
      <c r="E187" s="2">
        <v>33133</v>
      </c>
      <c r="F187">
        <v>317.77</v>
      </c>
      <c r="G187">
        <f t="shared" si="21"/>
        <v>2.966890761607166E-3</v>
      </c>
      <c r="H187" s="2">
        <v>33133</v>
      </c>
      <c r="I187">
        <v>349.76</v>
      </c>
      <c r="J187">
        <f t="shared" si="22"/>
        <v>3.0398623458560703E-3</v>
      </c>
      <c r="K187">
        <f t="shared" si="18"/>
        <v>2.7310623458560702E-3</v>
      </c>
      <c r="L187">
        <v>2.8644047575481319E-3</v>
      </c>
      <c r="N187" s="2">
        <v>33133</v>
      </c>
      <c r="O187">
        <v>0.84379999999999999</v>
      </c>
      <c r="Q187" s="2">
        <v>33133</v>
      </c>
      <c r="R187">
        <v>867.86</v>
      </c>
      <c r="S187" s="8">
        <f t="shared" si="23"/>
        <v>1.6741450613306341E-2</v>
      </c>
      <c r="T187" s="9">
        <f t="shared" si="19"/>
        <v>1.643265061330634E-2</v>
      </c>
      <c r="U187" s="3">
        <f>Sheet1!$B$17+Sheet1!$B$18*'Portfolio allocation'!K187</f>
        <v>3.6209428218449261E-3</v>
      </c>
      <c r="V187" s="13">
        <f t="shared" si="24"/>
        <v>1.2811707791461414E-2</v>
      </c>
      <c r="W187" s="13"/>
      <c r="X187" s="2">
        <v>33133</v>
      </c>
      <c r="Y187">
        <v>25.102900000000002</v>
      </c>
      <c r="AA187" s="2">
        <v>33133</v>
      </c>
      <c r="AB187">
        <v>252</v>
      </c>
      <c r="AC187">
        <f t="shared" si="25"/>
        <v>7.1539906478557125E-3</v>
      </c>
      <c r="AD187">
        <f t="shared" si="20"/>
        <v>6.8447906478557126E-3</v>
      </c>
      <c r="AE187">
        <f>Sheet2!$B$17+Sheet2!$B$18*'Portfolio allocation'!K187</f>
        <v>2.481917325001646E-3</v>
      </c>
      <c r="AF187">
        <f t="shared" si="26"/>
        <v>4.3628733228540661E-3</v>
      </c>
      <c r="AH187" s="2">
        <v>33133</v>
      </c>
      <c r="AI187">
        <v>8.907</v>
      </c>
      <c r="AJ187">
        <v>7.73</v>
      </c>
      <c r="AK187">
        <v>1.4058200000000001</v>
      </c>
      <c r="AM187" s="2">
        <v>38732</v>
      </c>
      <c r="AN187">
        <v>199.3</v>
      </c>
    </row>
    <row r="188" spans="1:40" hidden="1" outlineLevel="1" x14ac:dyDescent="0.2">
      <c r="A188" s="2">
        <v>33134</v>
      </c>
      <c r="B188">
        <v>28.82</v>
      </c>
      <c r="E188" s="2">
        <v>33134</v>
      </c>
      <c r="F188">
        <v>318.60000000000002</v>
      </c>
      <c r="G188">
        <f t="shared" si="21"/>
        <v>2.6119520407843488E-3</v>
      </c>
      <c r="H188" s="2">
        <v>33134</v>
      </c>
      <c r="I188">
        <v>350.87</v>
      </c>
      <c r="J188">
        <f t="shared" si="22"/>
        <v>3.1736047575481319E-3</v>
      </c>
      <c r="K188">
        <f t="shared" si="18"/>
        <v>2.8644047575481319E-3</v>
      </c>
      <c r="L188">
        <v>-6.5793285376349779E-3</v>
      </c>
      <c r="N188" s="2">
        <v>33134</v>
      </c>
      <c r="O188">
        <v>0.85770000000000002</v>
      </c>
      <c r="Q188" s="2">
        <v>33134</v>
      </c>
      <c r="R188">
        <v>882.14</v>
      </c>
      <c r="S188" s="8">
        <f t="shared" si="23"/>
        <v>1.6454266817228502E-2</v>
      </c>
      <c r="T188" s="9">
        <f t="shared" si="19"/>
        <v>1.6145066817228503E-2</v>
      </c>
      <c r="U188" s="3">
        <f>Sheet1!$B$17+Sheet1!$B$18*'Portfolio allocation'!K188</f>
        <v>3.7739166158841692E-3</v>
      </c>
      <c r="V188" s="13">
        <f t="shared" si="24"/>
        <v>1.2371150201344334E-2</v>
      </c>
      <c r="W188" s="13"/>
      <c r="X188" s="2">
        <v>33134</v>
      </c>
      <c r="Y188">
        <v>25.610299999999999</v>
      </c>
      <c r="AA188" s="2">
        <v>33134</v>
      </c>
      <c r="AB188">
        <v>257.10000000000002</v>
      </c>
      <c r="AC188">
        <f t="shared" si="25"/>
        <v>2.0238095238095388E-2</v>
      </c>
      <c r="AD188">
        <f t="shared" si="20"/>
        <v>1.9928895238095389E-2</v>
      </c>
      <c r="AE188">
        <f>Sheet2!$B$17+Sheet2!$B$18*'Portfolio allocation'!K188</f>
        <v>2.6004887993508227E-3</v>
      </c>
      <c r="AF188">
        <f t="shared" si="26"/>
        <v>1.7328406438744566E-2</v>
      </c>
      <c r="AH188" s="2">
        <v>33134</v>
      </c>
      <c r="AI188">
        <v>8.9120000000000008</v>
      </c>
      <c r="AJ188">
        <v>7.73</v>
      </c>
      <c r="AK188">
        <v>1.4142600000000001</v>
      </c>
      <c r="AM188" s="2">
        <v>38763</v>
      </c>
      <c r="AN188">
        <v>199.4</v>
      </c>
    </row>
    <row r="189" spans="1:40" hidden="1" outlineLevel="1" x14ac:dyDescent="0.2">
      <c r="A189" s="2">
        <v>33135</v>
      </c>
      <c r="B189">
        <v>27.88</v>
      </c>
      <c r="E189" s="2">
        <v>33135</v>
      </c>
      <c r="F189">
        <v>316.60000000000002</v>
      </c>
      <c r="G189">
        <f t="shared" si="21"/>
        <v>-6.2774639045825031E-3</v>
      </c>
      <c r="H189" s="2">
        <v>33135</v>
      </c>
      <c r="I189">
        <v>348.67</v>
      </c>
      <c r="J189">
        <f t="shared" si="22"/>
        <v>-6.270128537634978E-3</v>
      </c>
      <c r="K189">
        <f t="shared" si="18"/>
        <v>-6.5793285376349779E-3</v>
      </c>
      <c r="L189">
        <v>-1.6286590678865429E-2</v>
      </c>
      <c r="N189" s="2">
        <v>33135</v>
      </c>
      <c r="O189">
        <v>0.86119999999999997</v>
      </c>
      <c r="Q189" s="2">
        <v>33135</v>
      </c>
      <c r="R189">
        <v>885.71</v>
      </c>
      <c r="S189" s="8">
        <f t="shared" si="23"/>
        <v>4.0469766703699062E-3</v>
      </c>
      <c r="T189" s="9">
        <f t="shared" si="19"/>
        <v>3.7377766703699062E-3</v>
      </c>
      <c r="U189" s="3">
        <f>Sheet1!$B$17+Sheet1!$B$18*'Portfolio allocation'!K189</f>
        <v>-7.0601735563793466E-3</v>
      </c>
      <c r="V189" s="13">
        <f t="shared" si="24"/>
        <v>1.0797950226749252E-2</v>
      </c>
      <c r="W189" s="13"/>
      <c r="X189" s="2">
        <v>33135</v>
      </c>
      <c r="Y189">
        <v>25.879000000000001</v>
      </c>
      <c r="AA189" s="2">
        <v>33135</v>
      </c>
      <c r="AB189">
        <v>259.79000000000002</v>
      </c>
      <c r="AC189">
        <f t="shared" si="25"/>
        <v>1.0462854920264553E-2</v>
      </c>
      <c r="AD189">
        <f t="shared" si="20"/>
        <v>1.0151254920264552E-2</v>
      </c>
      <c r="AE189">
        <f>Sheet2!$B$17+Sheet2!$B$18*'Portfolio allocation'!K189</f>
        <v>-5.7971197781527322E-3</v>
      </c>
      <c r="AF189">
        <f t="shared" si="26"/>
        <v>1.5948374698417284E-2</v>
      </c>
      <c r="AH189" s="2">
        <v>33135</v>
      </c>
      <c r="AI189">
        <v>8.8819999999999997</v>
      </c>
      <c r="AJ189">
        <v>7.79</v>
      </c>
      <c r="AK189">
        <v>1.39747</v>
      </c>
      <c r="AM189" s="2">
        <v>38791</v>
      </c>
      <c r="AN189">
        <v>199.7</v>
      </c>
    </row>
    <row r="190" spans="1:40" hidden="1" outlineLevel="1" x14ac:dyDescent="0.2">
      <c r="A190" s="2">
        <v>33136</v>
      </c>
      <c r="B190">
        <v>28.66</v>
      </c>
      <c r="E190" s="2">
        <v>33136</v>
      </c>
      <c r="F190">
        <v>311.48</v>
      </c>
      <c r="G190">
        <f t="shared" si="21"/>
        <v>-1.6171825647504745E-2</v>
      </c>
      <c r="H190" s="2">
        <v>33136</v>
      </c>
      <c r="I190">
        <v>343.1</v>
      </c>
      <c r="J190">
        <f t="shared" si="22"/>
        <v>-1.5974990678865431E-2</v>
      </c>
      <c r="K190">
        <f t="shared" si="18"/>
        <v>-1.6286590678865429E-2</v>
      </c>
      <c r="L190">
        <v>-8.078823666569741E-4</v>
      </c>
      <c r="N190" s="2">
        <v>33136</v>
      </c>
      <c r="O190">
        <v>0.82989999999999997</v>
      </c>
      <c r="Q190" s="2">
        <v>33136</v>
      </c>
      <c r="R190">
        <v>853.57</v>
      </c>
      <c r="S190" s="8">
        <f t="shared" si="23"/>
        <v>-3.6287272357769407E-2</v>
      </c>
      <c r="T190" s="9">
        <f t="shared" si="19"/>
        <v>-3.6598872357769409E-2</v>
      </c>
      <c r="U190" s="3">
        <f>Sheet1!$B$17+Sheet1!$B$18*'Portfolio allocation'!K190</f>
        <v>-1.8196590699537489E-2</v>
      </c>
      <c r="V190" s="13">
        <f t="shared" si="24"/>
        <v>-1.840228165823192E-2</v>
      </c>
      <c r="W190" s="13"/>
      <c r="X190" s="2">
        <v>33136</v>
      </c>
      <c r="Y190">
        <v>25.759599999999999</v>
      </c>
      <c r="AA190" s="2">
        <v>33136</v>
      </c>
      <c r="AB190">
        <v>258.60000000000002</v>
      </c>
      <c r="AC190">
        <f t="shared" si="25"/>
        <v>-4.5806228107316826E-3</v>
      </c>
      <c r="AD190">
        <f t="shared" si="20"/>
        <v>-4.8930228107316827E-3</v>
      </c>
      <c r="AE190">
        <f>Sheet2!$B$17+Sheet2!$B$18*'Portfolio allocation'!K190</f>
        <v>-1.4429064928790508E-2</v>
      </c>
      <c r="AF190">
        <f t="shared" si="26"/>
        <v>9.5360421180588247E-3</v>
      </c>
      <c r="AH190" s="2">
        <v>33136</v>
      </c>
      <c r="AI190">
        <v>8.907</v>
      </c>
      <c r="AJ190">
        <v>7.81</v>
      </c>
      <c r="AK190">
        <v>1.3882699999999999</v>
      </c>
      <c r="AM190" s="2">
        <v>38822</v>
      </c>
      <c r="AN190">
        <v>200.7</v>
      </c>
    </row>
    <row r="191" spans="1:40" hidden="1" outlineLevel="1" x14ac:dyDescent="0.2">
      <c r="A191" s="2">
        <v>33137</v>
      </c>
      <c r="B191">
        <v>30.04</v>
      </c>
      <c r="E191" s="2">
        <v>33137</v>
      </c>
      <c r="F191">
        <v>311.32</v>
      </c>
      <c r="G191">
        <f t="shared" si="21"/>
        <v>-5.1367664055490536E-4</v>
      </c>
      <c r="H191" s="2">
        <v>33137</v>
      </c>
      <c r="I191">
        <v>342.93</v>
      </c>
      <c r="J191">
        <f t="shared" si="22"/>
        <v>-4.9548236665697409E-4</v>
      </c>
      <c r="K191">
        <f t="shared" si="18"/>
        <v>-8.078823666569741E-4</v>
      </c>
      <c r="L191">
        <v>-2.1481301268480413E-2</v>
      </c>
      <c r="N191" s="2">
        <v>33137</v>
      </c>
      <c r="O191">
        <v>0.84040000000000004</v>
      </c>
      <c r="Q191" s="2">
        <v>33137</v>
      </c>
      <c r="R191">
        <v>864.29</v>
      </c>
      <c r="S191" s="8">
        <f t="shared" si="23"/>
        <v>1.2559016835174575E-2</v>
      </c>
      <c r="T191" s="9">
        <f t="shared" si="19"/>
        <v>1.2246616835174574E-2</v>
      </c>
      <c r="U191" s="3">
        <f>Sheet1!$B$17+Sheet1!$B$18*'Portfolio allocation'!K191</f>
        <v>-4.3902424113618544E-4</v>
      </c>
      <c r="V191" s="13">
        <f t="shared" si="24"/>
        <v>1.2685641076310759E-2</v>
      </c>
      <c r="W191" s="13"/>
      <c r="X191" s="2">
        <v>33137</v>
      </c>
      <c r="Y191">
        <v>25.4909</v>
      </c>
      <c r="AA191" s="2">
        <v>33137</v>
      </c>
      <c r="AB191">
        <v>255.9</v>
      </c>
      <c r="AC191">
        <f t="shared" si="25"/>
        <v>-1.044083526682138E-2</v>
      </c>
      <c r="AD191">
        <f t="shared" si="20"/>
        <v>-1.075163526682138E-2</v>
      </c>
      <c r="AE191">
        <f>Sheet2!$B$17+Sheet2!$B$18*'Portfolio allocation'!K191</f>
        <v>-6.6500260001029366E-4</v>
      </c>
      <c r="AF191">
        <f t="shared" si="26"/>
        <v>-1.0086632666811087E-2</v>
      </c>
      <c r="AH191" s="2">
        <v>33137</v>
      </c>
      <c r="AI191">
        <v>8.984</v>
      </c>
      <c r="AJ191">
        <v>7.77</v>
      </c>
      <c r="AK191">
        <v>1.3902699999999999</v>
      </c>
      <c r="AM191" s="2">
        <v>38852</v>
      </c>
      <c r="AN191">
        <v>201.3</v>
      </c>
    </row>
    <row r="192" spans="1:40" hidden="1" outlineLevel="1" x14ac:dyDescent="0.2">
      <c r="A192" s="2">
        <v>33140</v>
      </c>
      <c r="B192">
        <v>30.56</v>
      </c>
      <c r="E192" s="2">
        <v>33140</v>
      </c>
      <c r="F192">
        <v>304.58999999999997</v>
      </c>
      <c r="G192">
        <f t="shared" si="21"/>
        <v>-2.1617628163947078E-2</v>
      </c>
      <c r="H192" s="2">
        <v>33140</v>
      </c>
      <c r="I192">
        <v>335.67</v>
      </c>
      <c r="J192">
        <f t="shared" si="22"/>
        <v>-2.1170501268480413E-2</v>
      </c>
      <c r="K192">
        <f t="shared" si="18"/>
        <v>-2.1481301268480413E-2</v>
      </c>
      <c r="L192">
        <v>1.1841594887836218E-2</v>
      </c>
      <c r="N192" s="2">
        <v>33140</v>
      </c>
      <c r="O192">
        <v>0.81259999999999999</v>
      </c>
      <c r="Q192" s="2">
        <v>33140</v>
      </c>
      <c r="R192">
        <v>835.71</v>
      </c>
      <c r="S192" s="8">
        <f t="shared" si="23"/>
        <v>-3.3067604623448044E-2</v>
      </c>
      <c r="T192" s="9">
        <f t="shared" si="19"/>
        <v>-3.3378404623448044E-2</v>
      </c>
      <c r="U192" s="3">
        <f>Sheet1!$B$17+Sheet1!$B$18*'Portfolio allocation'!K192</f>
        <v>-2.4156094339417618E-2</v>
      </c>
      <c r="V192" s="13">
        <f t="shared" si="24"/>
        <v>-9.2223102840304251E-3</v>
      </c>
      <c r="W192" s="13"/>
      <c r="X192" s="2">
        <v>33140</v>
      </c>
      <c r="Y192">
        <v>25.0731</v>
      </c>
      <c r="AA192" s="2">
        <v>33140</v>
      </c>
      <c r="AB192">
        <v>251.7</v>
      </c>
      <c r="AC192">
        <f t="shared" si="25"/>
        <v>-1.6412661195779665E-2</v>
      </c>
      <c r="AD192">
        <f t="shared" si="20"/>
        <v>-1.6725861195779665E-2</v>
      </c>
      <c r="AE192">
        <f>Sheet2!$B$17+Sheet2!$B$18*'Portfolio allocation'!K192</f>
        <v>-1.9048334114129515E-2</v>
      </c>
      <c r="AF192">
        <f t="shared" si="26"/>
        <v>2.3224729183498501E-3</v>
      </c>
      <c r="AH192" s="2">
        <v>33140</v>
      </c>
      <c r="AI192">
        <v>9.0579999999999998</v>
      </c>
      <c r="AJ192">
        <v>7.83</v>
      </c>
      <c r="AK192">
        <v>1.40707</v>
      </c>
      <c r="AM192" s="2">
        <v>38883</v>
      </c>
      <c r="AN192">
        <v>201.8</v>
      </c>
    </row>
    <row r="193" spans="1:40" hidden="1" outlineLevel="1" x14ac:dyDescent="0.2">
      <c r="A193" s="2">
        <v>33141</v>
      </c>
      <c r="B193">
        <v>28.81</v>
      </c>
      <c r="E193" s="2">
        <v>33141</v>
      </c>
      <c r="F193">
        <v>308.26</v>
      </c>
      <c r="G193">
        <f t="shared" si="21"/>
        <v>1.2048983879969777E-2</v>
      </c>
      <c r="H193" s="2">
        <v>33141</v>
      </c>
      <c r="I193">
        <v>339.75</v>
      </c>
      <c r="J193">
        <f t="shared" si="22"/>
        <v>1.2154794887836218E-2</v>
      </c>
      <c r="K193">
        <f t="shared" si="18"/>
        <v>1.1841594887836218E-2</v>
      </c>
      <c r="L193">
        <v>-1.0674559234731337E-2</v>
      </c>
      <c r="N193" s="2">
        <v>33141</v>
      </c>
      <c r="O193">
        <v>0.83860000000000001</v>
      </c>
      <c r="Q193" s="2">
        <v>33141</v>
      </c>
      <c r="R193">
        <v>862.5</v>
      </c>
      <c r="S193" s="8">
        <f t="shared" si="23"/>
        <v>3.2056574649100611E-2</v>
      </c>
      <c r="T193" s="9">
        <f t="shared" si="19"/>
        <v>3.1743374649100611E-2</v>
      </c>
      <c r="U193" s="3">
        <f>Sheet1!$B$17+Sheet1!$B$18*'Portfolio allocation'!K193</f>
        <v>1.4072776645603947E-2</v>
      </c>
      <c r="V193" s="13">
        <f t="shared" si="24"/>
        <v>1.7670598003496664E-2</v>
      </c>
      <c r="W193" s="13"/>
      <c r="X193" s="2">
        <v>33141</v>
      </c>
      <c r="Y193">
        <v>25.401399999999999</v>
      </c>
      <c r="AA193" s="2">
        <v>33141</v>
      </c>
      <c r="AB193">
        <v>255</v>
      </c>
      <c r="AC193">
        <f t="shared" si="25"/>
        <v>1.3110846245530494E-2</v>
      </c>
      <c r="AD193">
        <f t="shared" si="20"/>
        <v>1.2796846245530494E-2</v>
      </c>
      <c r="AE193">
        <f>Sheet2!$B$17+Sheet2!$B$18*'Portfolio allocation'!K193</f>
        <v>1.0583235292037089E-2</v>
      </c>
      <c r="AF193">
        <f t="shared" si="26"/>
        <v>2.2136109534934053E-3</v>
      </c>
      <c r="AH193" s="2">
        <v>33141</v>
      </c>
      <c r="AI193">
        <v>9.0090000000000003</v>
      </c>
      <c r="AJ193">
        <v>7.85</v>
      </c>
      <c r="AK193">
        <v>1.4013199999999999</v>
      </c>
      <c r="AM193" s="2">
        <v>38913</v>
      </c>
      <c r="AN193">
        <v>202.9</v>
      </c>
    </row>
    <row r="194" spans="1:40" hidden="1" outlineLevel="1" x14ac:dyDescent="0.2">
      <c r="A194" s="2">
        <v>33142</v>
      </c>
      <c r="B194">
        <v>28.19</v>
      </c>
      <c r="E194" s="2">
        <v>33142</v>
      </c>
      <c r="F194">
        <v>305.06</v>
      </c>
      <c r="G194">
        <f t="shared" si="21"/>
        <v>-1.0380847336663779E-2</v>
      </c>
      <c r="H194" s="2">
        <v>33142</v>
      </c>
      <c r="I194">
        <v>336.23</v>
      </c>
      <c r="J194">
        <f t="shared" si="22"/>
        <v>-1.0360559234731337E-2</v>
      </c>
      <c r="K194">
        <f t="shared" si="18"/>
        <v>-1.0674559234731337E-2</v>
      </c>
      <c r="L194">
        <v>-1.3548587954674039E-2</v>
      </c>
      <c r="N194" s="2">
        <v>33142</v>
      </c>
      <c r="O194">
        <v>0.83689999999999998</v>
      </c>
      <c r="Q194" s="2">
        <v>33142</v>
      </c>
      <c r="R194">
        <v>860.71</v>
      </c>
      <c r="S194" s="8">
        <f t="shared" si="23"/>
        <v>-2.0753623188405346E-3</v>
      </c>
      <c r="T194" s="9">
        <f t="shared" si="19"/>
        <v>-2.3893623188405346E-3</v>
      </c>
      <c r="U194" s="3">
        <f>Sheet1!$B$17+Sheet1!$B$18*'Portfolio allocation'!K194</f>
        <v>-1.1758325999036111E-2</v>
      </c>
      <c r="V194" s="13">
        <f t="shared" si="24"/>
        <v>9.3689636801955762E-3</v>
      </c>
      <c r="W194" s="13"/>
      <c r="X194" s="2">
        <v>33142</v>
      </c>
      <c r="Y194">
        <v>25.162600000000001</v>
      </c>
      <c r="AA194" s="2">
        <v>33142</v>
      </c>
      <c r="AB194">
        <v>252.6</v>
      </c>
      <c r="AC194">
        <f t="shared" si="25"/>
        <v>-9.4117647058823417E-3</v>
      </c>
      <c r="AD194">
        <f t="shared" si="20"/>
        <v>-9.7253647058823424E-3</v>
      </c>
      <c r="AE194">
        <f>Sheet2!$B$17+Sheet2!$B$18*'Portfolio allocation'!K194</f>
        <v>-9.4387033927951901E-3</v>
      </c>
      <c r="AF194">
        <f t="shared" si="26"/>
        <v>-2.8666131308715224E-4</v>
      </c>
      <c r="AH194" s="2">
        <v>33142</v>
      </c>
      <c r="AI194">
        <v>8.9890000000000008</v>
      </c>
      <c r="AJ194">
        <v>7.84</v>
      </c>
      <c r="AK194">
        <v>1.39455</v>
      </c>
      <c r="AM194" s="2">
        <v>38944</v>
      </c>
      <c r="AN194">
        <v>203.8</v>
      </c>
    </row>
    <row r="195" spans="1:40" hidden="1" outlineLevel="1" x14ac:dyDescent="0.2">
      <c r="A195" s="2">
        <v>33143</v>
      </c>
      <c r="B195">
        <v>28.67</v>
      </c>
      <c r="E195" s="2">
        <v>33143</v>
      </c>
      <c r="F195">
        <v>300.97000000000003</v>
      </c>
      <c r="G195">
        <f t="shared" si="21"/>
        <v>-1.340719858388506E-2</v>
      </c>
      <c r="H195" s="2">
        <v>33143</v>
      </c>
      <c r="I195">
        <v>331.78</v>
      </c>
      <c r="J195">
        <f t="shared" si="22"/>
        <v>-1.3234987954674038E-2</v>
      </c>
      <c r="K195">
        <f t="shared" si="18"/>
        <v>-1.3548587954674039E-2</v>
      </c>
      <c r="L195">
        <v>1.6599994984628493E-2</v>
      </c>
      <c r="N195" s="2">
        <v>33143</v>
      </c>
      <c r="O195">
        <v>0.82299999999999995</v>
      </c>
      <c r="Q195" s="2">
        <v>33143</v>
      </c>
      <c r="R195">
        <v>846.43</v>
      </c>
      <c r="S195" s="8">
        <f t="shared" si="23"/>
        <v>-1.6590953979853995E-2</v>
      </c>
      <c r="T195" s="9">
        <f t="shared" si="19"/>
        <v>-1.6904553979853996E-2</v>
      </c>
      <c r="U195" s="3">
        <f>Sheet1!$B$17+Sheet1!$B$18*'Portfolio allocation'!K195</f>
        <v>-1.5055484584128339E-2</v>
      </c>
      <c r="V195" s="13">
        <f t="shared" si="24"/>
        <v>-1.8490693957256572E-3</v>
      </c>
      <c r="W195" s="13"/>
      <c r="X195" s="2">
        <v>33143</v>
      </c>
      <c r="Y195">
        <v>24.9238</v>
      </c>
      <c r="AA195" s="2">
        <v>33143</v>
      </c>
      <c r="AB195">
        <v>250.21</v>
      </c>
      <c r="AC195">
        <f t="shared" si="25"/>
        <v>-9.4615993665874143E-3</v>
      </c>
      <c r="AD195">
        <f t="shared" si="20"/>
        <v>-9.770399366587414E-3</v>
      </c>
      <c r="AE195">
        <f>Sheet2!$B$17+Sheet2!$B$18*'Portfolio allocation'!K195</f>
        <v>-1.199436305367239E-2</v>
      </c>
      <c r="AF195">
        <f t="shared" si="26"/>
        <v>2.2239636870849764E-3</v>
      </c>
      <c r="AH195" s="2">
        <v>33143</v>
      </c>
      <c r="AI195">
        <v>8.8819999999999997</v>
      </c>
      <c r="AJ195">
        <v>7.72</v>
      </c>
      <c r="AK195">
        <v>1.39568</v>
      </c>
      <c r="AM195" s="2">
        <v>38975</v>
      </c>
      <c r="AN195">
        <v>202.8</v>
      </c>
    </row>
    <row r="196" spans="1:40" hidden="1" outlineLevel="1" x14ac:dyDescent="0.2">
      <c r="A196" s="2">
        <v>33144</v>
      </c>
      <c r="B196">
        <v>29.11</v>
      </c>
      <c r="E196" s="2">
        <v>33144</v>
      </c>
      <c r="F196">
        <v>306.05</v>
      </c>
      <c r="G196">
        <f t="shared" si="21"/>
        <v>1.6878758680267003E-2</v>
      </c>
      <c r="H196" s="2">
        <v>33144</v>
      </c>
      <c r="I196">
        <v>337.39</v>
      </c>
      <c r="J196">
        <f t="shared" si="22"/>
        <v>1.6908794984628495E-2</v>
      </c>
      <c r="K196">
        <f t="shared" ref="K196:K259" si="27">J196-(AJ195/25000)</f>
        <v>1.6599994984628493E-2</v>
      </c>
      <c r="L196">
        <v>2.9064936234031797E-2</v>
      </c>
      <c r="N196" s="2">
        <v>33144</v>
      </c>
      <c r="O196">
        <v>0.87509999999999999</v>
      </c>
      <c r="Q196" s="2">
        <v>33144</v>
      </c>
      <c r="R196">
        <v>900</v>
      </c>
      <c r="S196" s="8">
        <f t="shared" si="23"/>
        <v>6.328934465933389E-2</v>
      </c>
      <c r="T196" s="9">
        <f t="shared" ref="T196:T259" si="28">S196-(AJ195/100/250)</f>
        <v>6.2980544659333892E-2</v>
      </c>
      <c r="U196" s="3">
        <f>Sheet1!$B$17+Sheet1!$B$18*'Portfolio allocation'!K196</f>
        <v>1.9531733830539501E-2</v>
      </c>
      <c r="V196" s="13">
        <f t="shared" si="24"/>
        <v>4.3448810828794392E-2</v>
      </c>
      <c r="W196" s="13"/>
      <c r="X196" s="2">
        <v>33144</v>
      </c>
      <c r="Y196">
        <v>25.401399999999999</v>
      </c>
      <c r="AA196" s="2">
        <v>33144</v>
      </c>
      <c r="AB196">
        <v>255</v>
      </c>
      <c r="AC196">
        <f t="shared" si="25"/>
        <v>1.9143919107949214E-2</v>
      </c>
      <c r="AD196">
        <f t="shared" ref="AD196:AD259" si="29">AC196-AJ196/25000</f>
        <v>1.8836319107949213E-2</v>
      </c>
      <c r="AE196">
        <f>Sheet2!$B$17+Sheet2!$B$18*'Portfolio allocation'!K196</f>
        <v>1.4814526055870731E-2</v>
      </c>
      <c r="AF196">
        <f t="shared" si="26"/>
        <v>4.0217930520784814E-3</v>
      </c>
      <c r="AH196" s="2">
        <v>33144</v>
      </c>
      <c r="AI196">
        <v>8.81</v>
      </c>
      <c r="AJ196">
        <v>7.69</v>
      </c>
      <c r="AK196">
        <v>1.3993199999999999</v>
      </c>
      <c r="AM196" s="2">
        <v>39005</v>
      </c>
      <c r="AN196">
        <v>201.9</v>
      </c>
    </row>
    <row r="197" spans="1:40" hidden="1" outlineLevel="1" x14ac:dyDescent="0.2">
      <c r="A197" s="2">
        <v>33147</v>
      </c>
      <c r="B197">
        <v>28.06</v>
      </c>
      <c r="E197" s="2">
        <v>33147</v>
      </c>
      <c r="F197">
        <v>314.94</v>
      </c>
      <c r="G197">
        <f t="shared" ref="G197:G260" si="30">(F197/F196)-1</f>
        <v>2.9047541251429498E-2</v>
      </c>
      <c r="H197" s="2">
        <v>33147</v>
      </c>
      <c r="I197">
        <v>347.3</v>
      </c>
      <c r="J197">
        <f t="shared" ref="J197:J260" si="31">(I197/I196)-1</f>
        <v>2.9372536234031799E-2</v>
      </c>
      <c r="K197">
        <f t="shared" si="27"/>
        <v>2.9064936234031797E-2</v>
      </c>
      <c r="L197">
        <v>5.5860650734230175E-4</v>
      </c>
      <c r="N197" s="2">
        <v>33147</v>
      </c>
      <c r="O197">
        <v>0.93240000000000001</v>
      </c>
      <c r="Q197" s="2">
        <v>33147</v>
      </c>
      <c r="R197">
        <v>958.93</v>
      </c>
      <c r="S197" s="8">
        <f t="shared" ref="S197:S260" si="32">R197/R196-1</f>
        <v>6.5477777777777746E-2</v>
      </c>
      <c r="T197" s="9">
        <f t="shared" si="28"/>
        <v>6.5170177777777741E-2</v>
      </c>
      <c r="U197" s="3">
        <f>Sheet1!$B$17+Sheet1!$B$18*'Portfolio allocation'!K197</f>
        <v>3.3831830335476216E-2</v>
      </c>
      <c r="V197" s="13">
        <f t="shared" ref="V197:V260" si="33">T197-U197</f>
        <v>3.1338347442301524E-2</v>
      </c>
      <c r="W197" s="13"/>
      <c r="X197" s="2">
        <v>33147</v>
      </c>
      <c r="Y197">
        <v>26.028199999999998</v>
      </c>
      <c r="AA197" s="2">
        <v>33147</v>
      </c>
      <c r="AB197">
        <v>261.29000000000002</v>
      </c>
      <c r="AC197">
        <f t="shared" ref="AC197:AC260" si="34">AB197/AB196-1</f>
        <v>2.4666666666666837E-2</v>
      </c>
      <c r="AD197">
        <f t="shared" si="29"/>
        <v>2.4361466666666838E-2</v>
      </c>
      <c r="AE197">
        <f>Sheet2!$B$17+Sheet2!$B$18*'Portfolio allocation'!K197</f>
        <v>2.5898669824252898E-2</v>
      </c>
      <c r="AF197">
        <f t="shared" ref="AF197:AF260" si="35">AD197-AE197</f>
        <v>-1.5372031575860597E-3</v>
      </c>
      <c r="AH197" s="2">
        <v>33147</v>
      </c>
      <c r="AI197">
        <v>8.7330000000000005</v>
      </c>
      <c r="AJ197">
        <v>7.63</v>
      </c>
      <c r="AK197">
        <v>1.4110799999999999</v>
      </c>
      <c r="AM197" s="2">
        <v>39036</v>
      </c>
      <c r="AN197">
        <v>202</v>
      </c>
    </row>
    <row r="198" spans="1:40" hidden="1" outlineLevel="1" x14ac:dyDescent="0.2">
      <c r="A198" s="2">
        <v>33148</v>
      </c>
      <c r="B198">
        <v>27.28</v>
      </c>
      <c r="E198" s="2">
        <v>33148</v>
      </c>
      <c r="F198">
        <v>315.20999999999998</v>
      </c>
      <c r="G198">
        <f t="shared" si="30"/>
        <v>8.5730615355306128E-4</v>
      </c>
      <c r="H198" s="2">
        <v>33148</v>
      </c>
      <c r="I198">
        <v>347.6</v>
      </c>
      <c r="J198">
        <f t="shared" si="31"/>
        <v>8.638065073423018E-4</v>
      </c>
      <c r="K198">
        <f t="shared" si="27"/>
        <v>5.5860650734230175E-4</v>
      </c>
      <c r="L198">
        <v>-1.1754342462600782E-2</v>
      </c>
      <c r="N198" s="2">
        <v>33148</v>
      </c>
      <c r="O198">
        <v>0.91500000000000004</v>
      </c>
      <c r="Q198" s="2">
        <v>33148</v>
      </c>
      <c r="R198">
        <v>941.07</v>
      </c>
      <c r="S198" s="8">
        <f t="shared" si="32"/>
        <v>-1.8624925698434658E-2</v>
      </c>
      <c r="T198" s="9">
        <f t="shared" si="28"/>
        <v>-1.8930125698434656E-2</v>
      </c>
      <c r="U198" s="3">
        <f>Sheet1!$B$17+Sheet1!$B$18*'Portfolio allocation'!K198</f>
        <v>1.1286464265492615E-3</v>
      </c>
      <c r="V198" s="13">
        <f t="shared" si="33"/>
        <v>-2.0058772124983918E-2</v>
      </c>
      <c r="W198" s="13"/>
      <c r="X198" s="2">
        <v>33148</v>
      </c>
      <c r="Y198">
        <v>25.8491</v>
      </c>
      <c r="AA198" s="2">
        <v>33148</v>
      </c>
      <c r="AB198">
        <v>259.5</v>
      </c>
      <c r="AC198">
        <f t="shared" si="34"/>
        <v>-6.8506257415132943E-3</v>
      </c>
      <c r="AD198">
        <f t="shared" si="29"/>
        <v>-7.1550257415132941E-3</v>
      </c>
      <c r="AE198">
        <f>Sheet2!$B$17+Sheet2!$B$18*'Portfolio allocation'!K198</f>
        <v>5.5011416903406039E-4</v>
      </c>
      <c r="AF198">
        <f t="shared" si="35"/>
        <v>-7.7051399105473543E-3</v>
      </c>
      <c r="AH198" s="2">
        <v>33148</v>
      </c>
      <c r="AI198">
        <v>8.69</v>
      </c>
      <c r="AJ198">
        <v>7.61</v>
      </c>
      <c r="AK198">
        <v>1.4082699999999999</v>
      </c>
      <c r="AM198" s="2">
        <v>39066</v>
      </c>
      <c r="AN198">
        <v>203.1</v>
      </c>
    </row>
    <row r="199" spans="1:40" hidden="1" outlineLevel="1" x14ac:dyDescent="0.2">
      <c r="A199" s="2">
        <v>33149</v>
      </c>
      <c r="B199">
        <v>27.9</v>
      </c>
      <c r="E199" s="2">
        <v>33149</v>
      </c>
      <c r="F199">
        <v>311.39999999999998</v>
      </c>
      <c r="G199">
        <f t="shared" si="30"/>
        <v>-1.2087179975254547E-2</v>
      </c>
      <c r="H199" s="2">
        <v>33149</v>
      </c>
      <c r="I199">
        <v>343.62</v>
      </c>
      <c r="J199">
        <f t="shared" si="31"/>
        <v>-1.1449942462600782E-2</v>
      </c>
      <c r="K199">
        <f t="shared" si="27"/>
        <v>-1.1754342462600782E-2</v>
      </c>
      <c r="L199">
        <v>3.8587738315581299E-3</v>
      </c>
      <c r="N199" s="2">
        <v>33149</v>
      </c>
      <c r="O199">
        <v>0.9133</v>
      </c>
      <c r="Q199" s="2">
        <v>33149</v>
      </c>
      <c r="R199">
        <v>939.29</v>
      </c>
      <c r="S199" s="8">
        <f t="shared" si="32"/>
        <v>-1.8914639718619064E-3</v>
      </c>
      <c r="T199" s="9">
        <f t="shared" si="28"/>
        <v>-2.1958639718619062E-3</v>
      </c>
      <c r="U199" s="3">
        <f>Sheet1!$B$17+Sheet1!$B$18*'Portfolio allocation'!K199</f>
        <v>-1.2997080683394072E-2</v>
      </c>
      <c r="V199" s="13">
        <f t="shared" si="33"/>
        <v>1.0801216711532165E-2</v>
      </c>
      <c r="W199" s="13"/>
      <c r="X199" s="2">
        <v>33149</v>
      </c>
      <c r="Y199">
        <v>25.6402</v>
      </c>
      <c r="AA199" s="2">
        <v>33149</v>
      </c>
      <c r="AB199">
        <v>257.39999999999998</v>
      </c>
      <c r="AC199">
        <f t="shared" si="34"/>
        <v>-8.0924855491329994E-3</v>
      </c>
      <c r="AD199">
        <f t="shared" si="29"/>
        <v>-8.3952855491330001E-3</v>
      </c>
      <c r="AE199">
        <f>Sheet2!$B$17+Sheet2!$B$18*'Portfolio allocation'!K199</f>
        <v>-1.0398874186778323E-2</v>
      </c>
      <c r="AF199">
        <f t="shared" si="35"/>
        <v>2.0035886376453226E-3</v>
      </c>
      <c r="AH199" s="2">
        <v>33149</v>
      </c>
      <c r="AI199">
        <v>8.7230000000000008</v>
      </c>
      <c r="AJ199">
        <v>7.57</v>
      </c>
      <c r="AK199">
        <v>1.4178999999999999</v>
      </c>
      <c r="AM199" s="2">
        <v>39097</v>
      </c>
      <c r="AN199">
        <v>203.43700000000001</v>
      </c>
    </row>
    <row r="200" spans="1:40" hidden="1" outlineLevel="1" x14ac:dyDescent="0.2">
      <c r="A200" s="2">
        <v>33150</v>
      </c>
      <c r="B200">
        <v>27.51</v>
      </c>
      <c r="E200" s="2">
        <v>33150</v>
      </c>
      <c r="F200">
        <v>312.69</v>
      </c>
      <c r="G200">
        <f t="shared" si="30"/>
        <v>4.142581888246788E-3</v>
      </c>
      <c r="H200" s="2">
        <v>33150</v>
      </c>
      <c r="I200">
        <v>345.05</v>
      </c>
      <c r="J200">
        <f t="shared" si="31"/>
        <v>4.1615738315581297E-3</v>
      </c>
      <c r="K200">
        <f t="shared" si="27"/>
        <v>3.8587738315581299E-3</v>
      </c>
      <c r="L200">
        <v>-4.0699699174033457E-3</v>
      </c>
      <c r="N200" s="2">
        <v>33150</v>
      </c>
      <c r="O200">
        <v>0.89070000000000005</v>
      </c>
      <c r="Q200" s="2">
        <v>33150</v>
      </c>
      <c r="R200">
        <v>916.07</v>
      </c>
      <c r="S200" s="8">
        <f t="shared" si="32"/>
        <v>-2.4720799753004785E-2</v>
      </c>
      <c r="T200" s="9">
        <f t="shared" si="28"/>
        <v>-2.5023599753004784E-2</v>
      </c>
      <c r="U200" s="3">
        <f>Sheet1!$B$17+Sheet1!$B$18*'Portfolio allocation'!K200</f>
        <v>4.9146820182520475E-3</v>
      </c>
      <c r="V200" s="13">
        <f t="shared" si="33"/>
        <v>-2.9938281771256833E-2</v>
      </c>
      <c r="W200" s="13"/>
      <c r="X200" s="2">
        <v>33150</v>
      </c>
      <c r="Y200">
        <v>25.759599999999999</v>
      </c>
      <c r="AA200" s="2">
        <v>33150</v>
      </c>
      <c r="AB200">
        <v>258.60000000000002</v>
      </c>
      <c r="AC200">
        <f t="shared" si="34"/>
        <v>4.6620046620049482E-3</v>
      </c>
      <c r="AD200">
        <f t="shared" si="29"/>
        <v>4.3596046620049487E-3</v>
      </c>
      <c r="AE200">
        <f>Sheet2!$B$17+Sheet2!$B$18*'Portfolio allocation'!K200</f>
        <v>3.4847071486099877E-3</v>
      </c>
      <c r="AF200">
        <f t="shared" si="35"/>
        <v>8.7489751339496101E-4</v>
      </c>
      <c r="AH200" s="2">
        <v>33150</v>
      </c>
      <c r="AI200">
        <v>8.6519999999999992</v>
      </c>
      <c r="AJ200">
        <v>7.56</v>
      </c>
      <c r="AK200">
        <v>1.42699</v>
      </c>
      <c r="AM200" s="2">
        <v>39128</v>
      </c>
      <c r="AN200">
        <v>204.226</v>
      </c>
    </row>
    <row r="201" spans="1:40" hidden="1" outlineLevel="1" x14ac:dyDescent="0.2">
      <c r="A201" s="2">
        <v>33151</v>
      </c>
      <c r="B201">
        <v>27.85</v>
      </c>
      <c r="E201" s="2">
        <v>33151</v>
      </c>
      <c r="F201">
        <v>311.5</v>
      </c>
      <c r="G201">
        <f t="shared" si="30"/>
        <v>-3.8056861428251709E-3</v>
      </c>
      <c r="H201" s="2">
        <v>33151</v>
      </c>
      <c r="I201">
        <v>343.75</v>
      </c>
      <c r="J201">
        <f t="shared" si="31"/>
        <v>-3.7675699174033461E-3</v>
      </c>
      <c r="K201">
        <f t="shared" si="27"/>
        <v>-4.0699699174033457E-3</v>
      </c>
      <c r="L201">
        <v>6.0414181818182261E-3</v>
      </c>
      <c r="N201" s="2">
        <v>33151</v>
      </c>
      <c r="O201">
        <v>0.89939999999999998</v>
      </c>
      <c r="Q201" s="2">
        <v>33151</v>
      </c>
      <c r="R201">
        <v>925</v>
      </c>
      <c r="S201" s="8">
        <f t="shared" si="32"/>
        <v>9.7481633499623133E-3</v>
      </c>
      <c r="T201" s="9">
        <f t="shared" si="28"/>
        <v>9.4457633499623137E-3</v>
      </c>
      <c r="U201" s="3">
        <f>Sheet1!$B$17+Sheet1!$B$18*'Portfolio allocation'!K201</f>
        <v>-4.1813737516450122E-3</v>
      </c>
      <c r="V201" s="13">
        <f t="shared" si="33"/>
        <v>1.3627137101607326E-2</v>
      </c>
      <c r="W201" s="13"/>
      <c r="X201" s="2">
        <v>33151</v>
      </c>
      <c r="Y201">
        <v>25.8491</v>
      </c>
      <c r="AA201" s="2">
        <v>33151</v>
      </c>
      <c r="AB201">
        <v>259.5</v>
      </c>
      <c r="AC201">
        <f t="shared" si="34"/>
        <v>3.4802784222736083E-3</v>
      </c>
      <c r="AD201">
        <f t="shared" si="29"/>
        <v>3.1798784222736081E-3</v>
      </c>
      <c r="AE201">
        <f>Sheet2!$B$17+Sheet2!$B$18*'Portfolio allocation'!K201</f>
        <v>-3.5657340735142937E-3</v>
      </c>
      <c r="AF201">
        <f t="shared" si="35"/>
        <v>6.7456124957879018E-3</v>
      </c>
      <c r="AH201" s="2">
        <v>33151</v>
      </c>
      <c r="AI201">
        <v>8.6519999999999992</v>
      </c>
      <c r="AJ201">
        <v>7.51</v>
      </c>
      <c r="AK201">
        <v>1.4180299999999999</v>
      </c>
      <c r="AM201" s="2">
        <v>39156</v>
      </c>
      <c r="AN201">
        <v>205.28800000000001</v>
      </c>
    </row>
    <row r="202" spans="1:40" hidden="1" outlineLevel="1" x14ac:dyDescent="0.2">
      <c r="A202" s="2">
        <v>33154</v>
      </c>
      <c r="B202">
        <v>28.04</v>
      </c>
      <c r="E202" s="2">
        <v>33154</v>
      </c>
      <c r="F202">
        <v>313.48</v>
      </c>
      <c r="G202">
        <f t="shared" si="30"/>
        <v>6.3563402889246223E-3</v>
      </c>
      <c r="H202" s="2">
        <v>33154</v>
      </c>
      <c r="I202">
        <v>345.93</v>
      </c>
      <c r="J202">
        <f t="shared" si="31"/>
        <v>6.3418181818182262E-3</v>
      </c>
      <c r="K202">
        <f t="shared" si="27"/>
        <v>6.0414181818182261E-3</v>
      </c>
      <c r="L202">
        <v>-2.6953191027086508E-2</v>
      </c>
      <c r="N202" s="2">
        <v>33154</v>
      </c>
      <c r="O202">
        <v>0.91679999999999995</v>
      </c>
      <c r="Q202" s="2">
        <v>33154</v>
      </c>
      <c r="R202">
        <v>942.86</v>
      </c>
      <c r="S202" s="8">
        <f t="shared" si="32"/>
        <v>1.9308108108108124E-2</v>
      </c>
      <c r="T202" s="9">
        <f t="shared" si="28"/>
        <v>1.9007708108108125E-2</v>
      </c>
      <c r="U202" s="3">
        <f>Sheet1!$B$17+Sheet1!$B$18*'Portfolio allocation'!K202</f>
        <v>7.418666932434325E-3</v>
      </c>
      <c r="V202" s="13">
        <f t="shared" si="33"/>
        <v>1.15890411756738E-2</v>
      </c>
      <c r="W202" s="13"/>
      <c r="X202" s="2">
        <v>33154</v>
      </c>
      <c r="Y202">
        <v>26.147600000000001</v>
      </c>
      <c r="AA202" s="2">
        <v>33154</v>
      </c>
      <c r="AB202">
        <v>262.49</v>
      </c>
      <c r="AC202">
        <f t="shared" si="34"/>
        <v>1.152215799614642E-2</v>
      </c>
      <c r="AD202">
        <f t="shared" si="29"/>
        <v>1.1221757996146421E-2</v>
      </c>
      <c r="AE202">
        <f>Sheet2!$B$17+Sheet2!$B$18*'Portfolio allocation'!K202</f>
        <v>5.4255701891548509E-3</v>
      </c>
      <c r="AF202">
        <f t="shared" si="35"/>
        <v>5.7961878069915703E-3</v>
      </c>
      <c r="AH202" s="2">
        <v>33154</v>
      </c>
      <c r="AI202">
        <v>8.6630000000000003</v>
      </c>
      <c r="AJ202">
        <v>7.51</v>
      </c>
      <c r="AK202">
        <v>1.42689</v>
      </c>
      <c r="AM202" s="2">
        <v>39187</v>
      </c>
      <c r="AN202">
        <v>205.904</v>
      </c>
    </row>
    <row r="203" spans="1:40" hidden="1" outlineLevel="1" x14ac:dyDescent="0.2">
      <c r="A203" s="2">
        <v>33155</v>
      </c>
      <c r="B203">
        <v>30.71</v>
      </c>
      <c r="E203" s="2">
        <v>33155</v>
      </c>
      <c r="F203">
        <v>305.10000000000002</v>
      </c>
      <c r="G203">
        <f t="shared" si="30"/>
        <v>-2.6732167921398431E-2</v>
      </c>
      <c r="H203" s="2">
        <v>33155</v>
      </c>
      <c r="I203">
        <v>336.71</v>
      </c>
      <c r="J203">
        <f t="shared" si="31"/>
        <v>-2.6652791027086509E-2</v>
      </c>
      <c r="K203">
        <f t="shared" si="27"/>
        <v>-2.6953191027086508E-2</v>
      </c>
      <c r="L203">
        <v>-1.5719457622286197E-2</v>
      </c>
      <c r="N203" s="2">
        <v>33155</v>
      </c>
      <c r="O203">
        <v>0.87509999999999999</v>
      </c>
      <c r="Q203" s="2">
        <v>33155</v>
      </c>
      <c r="R203">
        <v>900</v>
      </c>
      <c r="S203" s="8">
        <f t="shared" si="32"/>
        <v>-4.5457438007763584E-2</v>
      </c>
      <c r="T203" s="9">
        <f t="shared" si="28"/>
        <v>-4.5757838007763584E-2</v>
      </c>
      <c r="U203" s="3">
        <f>Sheet1!$B$17+Sheet1!$B$18*'Portfolio allocation'!K203</f>
        <v>-3.0433584946618658E-2</v>
      </c>
      <c r="V203" s="13">
        <f t="shared" si="33"/>
        <v>-1.5324253061144925E-2</v>
      </c>
      <c r="W203" s="13"/>
      <c r="X203" s="2">
        <v>33155</v>
      </c>
      <c r="Y203">
        <v>25.162600000000001</v>
      </c>
      <c r="AA203" s="2">
        <v>33155</v>
      </c>
      <c r="AB203">
        <v>252.6</v>
      </c>
      <c r="AC203">
        <f t="shared" si="34"/>
        <v>-3.7677625814316773E-2</v>
      </c>
      <c r="AD203">
        <f t="shared" si="29"/>
        <v>-3.7983225814316776E-2</v>
      </c>
      <c r="AE203">
        <f>Sheet2!$B$17+Sheet2!$B$18*'Portfolio allocation'!K203</f>
        <v>-2.3914078088015579E-2</v>
      </c>
      <c r="AF203">
        <f t="shared" si="35"/>
        <v>-1.4069147726301197E-2</v>
      </c>
      <c r="AH203" s="2">
        <v>33155</v>
      </c>
      <c r="AI203">
        <v>8.8190000000000008</v>
      </c>
      <c r="AJ203">
        <v>7.64</v>
      </c>
      <c r="AK203">
        <v>1.4353199999999999</v>
      </c>
      <c r="AM203" s="2">
        <v>39217</v>
      </c>
      <c r="AN203">
        <v>206.755</v>
      </c>
    </row>
    <row r="204" spans="1:40" hidden="1" outlineLevel="1" x14ac:dyDescent="0.2">
      <c r="A204" s="2">
        <v>33156</v>
      </c>
      <c r="B204">
        <v>31.19</v>
      </c>
      <c r="E204" s="2">
        <v>33156</v>
      </c>
      <c r="F204">
        <v>300.39</v>
      </c>
      <c r="G204">
        <f t="shared" si="30"/>
        <v>-1.5437561455260651E-2</v>
      </c>
      <c r="H204" s="2">
        <v>33156</v>
      </c>
      <c r="I204">
        <v>331.52</v>
      </c>
      <c r="J204">
        <f t="shared" si="31"/>
        <v>-1.5413857622286198E-2</v>
      </c>
      <c r="K204">
        <f t="shared" si="27"/>
        <v>-1.5719457622286197E-2</v>
      </c>
      <c r="L204">
        <v>-1.6714866409266432E-2</v>
      </c>
      <c r="N204" s="2">
        <v>33156</v>
      </c>
      <c r="O204">
        <v>0.82650000000000001</v>
      </c>
      <c r="Q204" s="2">
        <v>33156</v>
      </c>
      <c r="R204">
        <v>850</v>
      </c>
      <c r="S204" s="8">
        <f t="shared" si="32"/>
        <v>-5.555555555555558E-2</v>
      </c>
      <c r="T204" s="9">
        <f t="shared" si="28"/>
        <v>-5.5861155555555583E-2</v>
      </c>
      <c r="U204" s="3">
        <f>Sheet1!$B$17+Sheet1!$B$18*'Portfolio allocation'!K204</f>
        <v>-1.7545961283966762E-2</v>
      </c>
      <c r="V204" s="13">
        <f t="shared" si="33"/>
        <v>-3.8315194271588818E-2</v>
      </c>
      <c r="W204" s="13"/>
      <c r="X204" s="2">
        <v>33156</v>
      </c>
      <c r="Y204">
        <v>24.7149</v>
      </c>
      <c r="AA204" s="2">
        <v>33156</v>
      </c>
      <c r="AB204">
        <v>248.11</v>
      </c>
      <c r="AC204">
        <f t="shared" si="34"/>
        <v>-1.7775138558986492E-2</v>
      </c>
      <c r="AD204">
        <f t="shared" si="29"/>
        <v>-1.8080738558986491E-2</v>
      </c>
      <c r="AE204">
        <f>Sheet2!$B$17+Sheet2!$B$18*'Portfolio allocation'!K204</f>
        <v>-1.3924755746007385E-2</v>
      </c>
      <c r="AF204">
        <f t="shared" si="35"/>
        <v>-4.1559828129791067E-3</v>
      </c>
      <c r="AH204" s="2">
        <v>33156</v>
      </c>
      <c r="AI204">
        <v>8.9209999999999994</v>
      </c>
      <c r="AJ204">
        <v>7.64</v>
      </c>
      <c r="AK204">
        <v>1.43313</v>
      </c>
      <c r="AM204" s="2">
        <v>39248</v>
      </c>
      <c r="AN204">
        <v>207.23400000000001</v>
      </c>
    </row>
    <row r="205" spans="1:40" hidden="1" outlineLevel="1" x14ac:dyDescent="0.2">
      <c r="A205" s="2">
        <v>33157</v>
      </c>
      <c r="B205">
        <v>33.979999999999997</v>
      </c>
      <c r="E205" s="2">
        <v>33157</v>
      </c>
      <c r="F205">
        <v>295.45999999999998</v>
      </c>
      <c r="G205">
        <f t="shared" si="30"/>
        <v>-1.6411997736276218E-2</v>
      </c>
      <c r="H205" s="2">
        <v>33157</v>
      </c>
      <c r="I205">
        <v>326.08</v>
      </c>
      <c r="J205">
        <f t="shared" si="31"/>
        <v>-1.6409266409266432E-2</v>
      </c>
      <c r="K205">
        <f t="shared" si="27"/>
        <v>-1.6714866409266432E-2</v>
      </c>
      <c r="L205">
        <v>1.5152329735034302E-2</v>
      </c>
      <c r="N205" s="2">
        <v>33157</v>
      </c>
      <c r="O205">
        <v>0.80559999999999998</v>
      </c>
      <c r="Q205" s="2">
        <v>33157</v>
      </c>
      <c r="R205">
        <v>828.57</v>
      </c>
      <c r="S205" s="8">
        <f t="shared" si="32"/>
        <v>-2.5211764705882267E-2</v>
      </c>
      <c r="T205" s="9">
        <f t="shared" si="28"/>
        <v>-2.5517364705882267E-2</v>
      </c>
      <c r="U205" s="3">
        <f>Sheet1!$B$17+Sheet1!$B$18*'Portfolio allocation'!K205</f>
        <v>-1.8687919471403924E-2</v>
      </c>
      <c r="V205" s="13">
        <f t="shared" si="33"/>
        <v>-6.829445234478343E-3</v>
      </c>
      <c r="W205" s="13"/>
      <c r="X205" s="2">
        <v>33157</v>
      </c>
      <c r="Y205">
        <v>24.117899999999999</v>
      </c>
      <c r="AA205" s="2">
        <v>33157</v>
      </c>
      <c r="AB205">
        <v>242.12</v>
      </c>
      <c r="AC205">
        <f t="shared" si="34"/>
        <v>-2.4142517431784305E-2</v>
      </c>
      <c r="AD205">
        <f t="shared" si="29"/>
        <v>-2.4446517431784304E-2</v>
      </c>
      <c r="AE205">
        <f>Sheet2!$B$17+Sheet2!$B$18*'Portfolio allocation'!K205</f>
        <v>-1.4809898634565161E-2</v>
      </c>
      <c r="AF205">
        <f t="shared" si="35"/>
        <v>-9.6366187972191427E-3</v>
      </c>
      <c r="AH205" s="2">
        <v>33157</v>
      </c>
      <c r="AI205">
        <v>8.9309999999999992</v>
      </c>
      <c r="AJ205">
        <v>7.6</v>
      </c>
      <c r="AK205">
        <v>1.42946</v>
      </c>
      <c r="AM205" s="2">
        <v>39278</v>
      </c>
      <c r="AN205">
        <v>207.60300000000001</v>
      </c>
    </row>
    <row r="206" spans="1:40" hidden="1" outlineLevel="1" x14ac:dyDescent="0.2">
      <c r="A206" s="2">
        <v>33158</v>
      </c>
      <c r="B206">
        <v>31.94</v>
      </c>
      <c r="E206" s="2">
        <v>33158</v>
      </c>
      <c r="F206">
        <v>300.02999999999997</v>
      </c>
      <c r="G206">
        <f t="shared" si="30"/>
        <v>1.546740675556757E-2</v>
      </c>
      <c r="H206" s="2">
        <v>33158</v>
      </c>
      <c r="I206">
        <v>331.12</v>
      </c>
      <c r="J206">
        <f t="shared" si="31"/>
        <v>1.5456329735034302E-2</v>
      </c>
      <c r="K206">
        <f t="shared" si="27"/>
        <v>1.5152329735034302E-2</v>
      </c>
      <c r="L206">
        <v>1.0598791882097185E-2</v>
      </c>
      <c r="N206" s="2">
        <v>33158</v>
      </c>
      <c r="O206">
        <v>0.79169999999999996</v>
      </c>
      <c r="Q206" s="2">
        <v>33158</v>
      </c>
      <c r="R206">
        <v>814.29</v>
      </c>
      <c r="S206" s="8">
        <f t="shared" si="32"/>
        <v>-1.7234512473297436E-2</v>
      </c>
      <c r="T206" s="9">
        <f t="shared" si="28"/>
        <v>-1.7538512473297435E-2</v>
      </c>
      <c r="U206" s="3">
        <f>Sheet1!$B$17+Sheet1!$B$18*'Portfolio allocation'!K206</f>
        <v>1.7870935567488623E-2</v>
      </c>
      <c r="V206" s="13">
        <f t="shared" si="33"/>
        <v>-3.5409448040786058E-2</v>
      </c>
      <c r="W206" s="13"/>
      <c r="X206" s="2">
        <v>33158</v>
      </c>
      <c r="Y206">
        <v>23.938800000000001</v>
      </c>
      <c r="AA206" s="2">
        <v>33158</v>
      </c>
      <c r="AB206">
        <v>240.32</v>
      </c>
      <c r="AC206">
        <f t="shared" si="34"/>
        <v>-7.434330084255758E-3</v>
      </c>
      <c r="AD206">
        <f t="shared" si="29"/>
        <v>-7.7379300842557583E-3</v>
      </c>
      <c r="AE206">
        <f>Sheet2!$B$17+Sheet2!$B$18*'Portfolio allocation'!K206</f>
        <v>1.3527225182650732E-2</v>
      </c>
      <c r="AF206">
        <f t="shared" si="35"/>
        <v>-2.1265155266906491E-2</v>
      </c>
      <c r="AH206" s="2">
        <v>33158</v>
      </c>
      <c r="AI206">
        <v>8.8190000000000008</v>
      </c>
      <c r="AJ206">
        <v>7.59</v>
      </c>
      <c r="AK206">
        <v>1.44265</v>
      </c>
      <c r="AM206" s="2">
        <v>39309</v>
      </c>
      <c r="AN206">
        <v>207.667</v>
      </c>
    </row>
    <row r="207" spans="1:40" hidden="1" outlineLevel="1" x14ac:dyDescent="0.2">
      <c r="A207" s="2">
        <v>33161</v>
      </c>
      <c r="B207">
        <v>31.64</v>
      </c>
      <c r="E207" s="2">
        <v>33161</v>
      </c>
      <c r="F207">
        <v>303.23</v>
      </c>
      <c r="G207">
        <f t="shared" si="30"/>
        <v>1.066560010665607E-2</v>
      </c>
      <c r="H207" s="2">
        <v>33161</v>
      </c>
      <c r="I207">
        <v>334.73</v>
      </c>
      <c r="J207">
        <f t="shared" si="31"/>
        <v>1.0902391882097184E-2</v>
      </c>
      <c r="K207">
        <f t="shared" si="27"/>
        <v>1.0598791882097185E-2</v>
      </c>
      <c r="L207">
        <v>-1.4493741630567877E-2</v>
      </c>
      <c r="N207" s="2">
        <v>33161</v>
      </c>
      <c r="O207">
        <v>0.78480000000000005</v>
      </c>
      <c r="Q207" s="2">
        <v>33161</v>
      </c>
      <c r="R207">
        <v>807.14</v>
      </c>
      <c r="S207" s="8">
        <f t="shared" si="32"/>
        <v>-8.78065554040941E-3</v>
      </c>
      <c r="T207" s="9">
        <f t="shared" si="28"/>
        <v>-9.0842555404094093E-3</v>
      </c>
      <c r="U207" s="3">
        <f>Sheet1!$B$17+Sheet1!$B$18*'Portfolio allocation'!K207</f>
        <v>1.2647001540603406E-2</v>
      </c>
      <c r="V207" s="13">
        <f t="shared" si="33"/>
        <v>-2.1731257081012815E-2</v>
      </c>
      <c r="W207" s="13"/>
      <c r="X207" s="2">
        <v>33161</v>
      </c>
      <c r="Y207">
        <v>23.7</v>
      </c>
      <c r="AA207" s="2">
        <v>33161</v>
      </c>
      <c r="AB207">
        <v>237.92</v>
      </c>
      <c r="AC207">
        <f t="shared" si="34"/>
        <v>-9.9866844207723293E-3</v>
      </c>
      <c r="AD207">
        <f t="shared" si="29"/>
        <v>-1.0289884420772329E-2</v>
      </c>
      <c r="AE207">
        <f>Sheet2!$B$17+Sheet2!$B$18*'Portfolio allocation'!K207</f>
        <v>9.4781031525616333E-3</v>
      </c>
      <c r="AF207">
        <f t="shared" si="35"/>
        <v>-1.9767987573333964E-2</v>
      </c>
      <c r="AH207" s="2">
        <v>33161</v>
      </c>
      <c r="AI207">
        <v>8.8000000000000007</v>
      </c>
      <c r="AJ207">
        <v>7.58</v>
      </c>
      <c r="AK207">
        <v>1.4376599999999999</v>
      </c>
      <c r="AM207" s="2">
        <v>39340</v>
      </c>
      <c r="AN207">
        <v>208.547</v>
      </c>
    </row>
    <row r="208" spans="1:40" hidden="1" outlineLevel="1" x14ac:dyDescent="0.2">
      <c r="A208" s="2">
        <v>33162</v>
      </c>
      <c r="B208">
        <v>31.45</v>
      </c>
      <c r="E208" s="2">
        <v>33162</v>
      </c>
      <c r="F208">
        <v>298.92</v>
      </c>
      <c r="G208">
        <f t="shared" si="30"/>
        <v>-1.4213633215710897E-2</v>
      </c>
      <c r="H208" s="2">
        <v>33162</v>
      </c>
      <c r="I208">
        <v>329.98</v>
      </c>
      <c r="J208">
        <f t="shared" si="31"/>
        <v>-1.4190541630567877E-2</v>
      </c>
      <c r="K208">
        <f t="shared" si="27"/>
        <v>-1.4493741630567877E-2</v>
      </c>
      <c r="L208">
        <v>-7.880778713861801E-4</v>
      </c>
      <c r="N208" s="2">
        <v>33162</v>
      </c>
      <c r="O208">
        <v>0.75880000000000003</v>
      </c>
      <c r="Q208" s="2">
        <v>33162</v>
      </c>
      <c r="R208">
        <v>780.36</v>
      </c>
      <c r="S208" s="8">
        <f t="shared" si="32"/>
        <v>-3.3178878509304455E-2</v>
      </c>
      <c r="T208" s="9">
        <f t="shared" si="28"/>
        <v>-3.3482078509304458E-2</v>
      </c>
      <c r="U208" s="3">
        <f>Sheet1!$B$17+Sheet1!$B$18*'Portfolio allocation'!K208</f>
        <v>-1.6139788834493303E-2</v>
      </c>
      <c r="V208" s="13">
        <f t="shared" si="33"/>
        <v>-1.7342289674811155E-2</v>
      </c>
      <c r="W208" s="13"/>
      <c r="X208" s="2">
        <v>33162</v>
      </c>
      <c r="Y208">
        <v>23.729800000000001</v>
      </c>
      <c r="AA208" s="2">
        <v>33162</v>
      </c>
      <c r="AB208">
        <v>238.22</v>
      </c>
      <c r="AC208">
        <f t="shared" si="34"/>
        <v>1.2609280430397884E-3</v>
      </c>
      <c r="AD208">
        <f t="shared" si="29"/>
        <v>9.5772804303978845E-4</v>
      </c>
      <c r="AE208">
        <f>Sheet2!$B$17+Sheet2!$B$18*'Portfolio allocation'!K208</f>
        <v>-1.28348178153283E-2</v>
      </c>
      <c r="AF208">
        <f t="shared" si="35"/>
        <v>1.3792545858368088E-2</v>
      </c>
      <c r="AH208" s="2">
        <v>33162</v>
      </c>
      <c r="AI208">
        <v>8.7520000000000007</v>
      </c>
      <c r="AJ208">
        <v>7.58</v>
      </c>
      <c r="AK208">
        <v>1.4448799999999999</v>
      </c>
      <c r="AM208" s="2">
        <v>39370</v>
      </c>
      <c r="AN208">
        <v>209.19</v>
      </c>
    </row>
    <row r="209" spans="1:40" hidden="1" outlineLevel="1" x14ac:dyDescent="0.2">
      <c r="A209" s="2">
        <v>33163</v>
      </c>
      <c r="B209">
        <v>31.37</v>
      </c>
      <c r="E209" s="2">
        <v>33163</v>
      </c>
      <c r="F209">
        <v>298.76</v>
      </c>
      <c r="G209">
        <f t="shared" si="30"/>
        <v>-5.3526027030648127E-4</v>
      </c>
      <c r="H209" s="2">
        <v>33163</v>
      </c>
      <c r="I209">
        <v>329.82</v>
      </c>
      <c r="J209">
        <f t="shared" si="31"/>
        <v>-4.848778713861801E-4</v>
      </c>
      <c r="K209">
        <f t="shared" si="27"/>
        <v>-7.880778713861801E-4</v>
      </c>
      <c r="L209">
        <v>2.3072387120247256E-2</v>
      </c>
      <c r="N209" s="2">
        <v>33163</v>
      </c>
      <c r="O209">
        <v>0.78480000000000005</v>
      </c>
      <c r="Q209" s="2">
        <v>33163</v>
      </c>
      <c r="R209">
        <v>807.14</v>
      </c>
      <c r="S209" s="8">
        <f t="shared" si="32"/>
        <v>3.4317494489722655E-2</v>
      </c>
      <c r="T209" s="9">
        <f t="shared" si="28"/>
        <v>3.4014294489722652E-2</v>
      </c>
      <c r="U209" s="3">
        <f>Sheet1!$B$17+Sheet1!$B$18*'Portfolio allocation'!K209</f>
        <v>-4.1630402224887434E-4</v>
      </c>
      <c r="V209" s="13">
        <f t="shared" si="33"/>
        <v>3.4430598511971527E-2</v>
      </c>
      <c r="W209" s="13"/>
      <c r="X209" s="2">
        <v>33163</v>
      </c>
      <c r="Y209">
        <v>24.058199999999999</v>
      </c>
      <c r="AA209" s="2">
        <v>33163</v>
      </c>
      <c r="AB209">
        <v>241.52</v>
      </c>
      <c r="AC209">
        <f t="shared" si="34"/>
        <v>1.3852741163630222E-2</v>
      </c>
      <c r="AD209">
        <f t="shared" si="29"/>
        <v>1.3548741163630222E-2</v>
      </c>
      <c r="AE209">
        <f>Sheet2!$B$17+Sheet2!$B$18*'Portfolio allocation'!K209</f>
        <v>-6.4739193755713261E-4</v>
      </c>
      <c r="AF209">
        <f t="shared" si="35"/>
        <v>1.4196133101187355E-2</v>
      </c>
      <c r="AH209" s="2">
        <v>33163</v>
      </c>
      <c r="AI209">
        <v>8.7520000000000007</v>
      </c>
      <c r="AJ209">
        <v>7.6</v>
      </c>
      <c r="AK209">
        <v>1.4499</v>
      </c>
      <c r="AM209" s="2">
        <v>39401</v>
      </c>
      <c r="AN209">
        <v>210.834</v>
      </c>
    </row>
    <row r="210" spans="1:40" hidden="1" outlineLevel="1" x14ac:dyDescent="0.2">
      <c r="A210" s="2">
        <v>33164</v>
      </c>
      <c r="B210">
        <v>29.6</v>
      </c>
      <c r="E210" s="2">
        <v>33164</v>
      </c>
      <c r="F210">
        <v>305.74</v>
      </c>
      <c r="G210">
        <f t="shared" si="30"/>
        <v>2.3363234703440927E-2</v>
      </c>
      <c r="H210" s="2">
        <v>33164</v>
      </c>
      <c r="I210">
        <v>337.53</v>
      </c>
      <c r="J210">
        <f t="shared" si="31"/>
        <v>2.3376387120247255E-2</v>
      </c>
      <c r="K210">
        <f t="shared" si="27"/>
        <v>2.3072387120247256E-2</v>
      </c>
      <c r="L210">
        <v>2.176851210855342E-2</v>
      </c>
      <c r="N210" s="2">
        <v>33164</v>
      </c>
      <c r="O210">
        <v>0.84899999999999998</v>
      </c>
      <c r="Q210" s="2">
        <v>33164</v>
      </c>
      <c r="R210">
        <v>873.21</v>
      </c>
      <c r="S210" s="8">
        <f t="shared" si="32"/>
        <v>8.1856926927174944E-2</v>
      </c>
      <c r="T210" s="9">
        <f t="shared" si="28"/>
        <v>8.1552926927174946E-2</v>
      </c>
      <c r="U210" s="3">
        <f>Sheet1!$B$17+Sheet1!$B$18*'Portfolio allocation'!K210</f>
        <v>2.695702612075165E-2</v>
      </c>
      <c r="V210" s="13">
        <f t="shared" si="33"/>
        <v>5.4595900806423292E-2</v>
      </c>
      <c r="W210" s="13"/>
      <c r="X210" s="2">
        <v>33164</v>
      </c>
      <c r="Y210">
        <v>25.162600000000001</v>
      </c>
      <c r="AA210" s="2">
        <v>33164</v>
      </c>
      <c r="AB210">
        <v>252.6</v>
      </c>
      <c r="AC210">
        <f t="shared" si="34"/>
        <v>4.5876117919841031E-2</v>
      </c>
      <c r="AD210">
        <f t="shared" si="29"/>
        <v>4.557251791984103E-2</v>
      </c>
      <c r="AE210">
        <f>Sheet2!$B$17+Sheet2!$B$18*'Portfolio allocation'!K210</f>
        <v>2.0569942268520644E-2</v>
      </c>
      <c r="AF210">
        <f t="shared" si="35"/>
        <v>2.5002575651320386E-2</v>
      </c>
      <c r="AH210" s="2">
        <v>33164</v>
      </c>
      <c r="AI210">
        <v>8.7520000000000007</v>
      </c>
      <c r="AJ210">
        <v>7.59</v>
      </c>
      <c r="AK210">
        <v>1.44964</v>
      </c>
      <c r="AM210" s="2">
        <v>39431</v>
      </c>
      <c r="AN210">
        <v>211.44499999999999</v>
      </c>
    </row>
    <row r="211" spans="1:40" hidden="1" outlineLevel="1" x14ac:dyDescent="0.2">
      <c r="A211" s="2">
        <v>33165</v>
      </c>
      <c r="B211">
        <v>27.86</v>
      </c>
      <c r="E211" s="2">
        <v>33165</v>
      </c>
      <c r="F211">
        <v>312.48</v>
      </c>
      <c r="G211">
        <f t="shared" si="30"/>
        <v>2.2044874730162922E-2</v>
      </c>
      <c r="H211" s="2">
        <v>33165</v>
      </c>
      <c r="I211">
        <v>344.98</v>
      </c>
      <c r="J211">
        <f t="shared" si="31"/>
        <v>2.2072112108553421E-2</v>
      </c>
      <c r="K211">
        <f t="shared" si="27"/>
        <v>2.176851210855342E-2</v>
      </c>
      <c r="L211">
        <v>7.1187200417415462E-3</v>
      </c>
      <c r="N211" s="2">
        <v>33165</v>
      </c>
      <c r="O211">
        <v>0.86119999999999997</v>
      </c>
      <c r="Q211" s="2">
        <v>33165</v>
      </c>
      <c r="R211">
        <v>885.71</v>
      </c>
      <c r="S211" s="8">
        <f t="shared" si="32"/>
        <v>1.4314998683020219E-2</v>
      </c>
      <c r="T211" s="9">
        <f t="shared" si="28"/>
        <v>1.401139868302022E-2</v>
      </c>
      <c r="U211" s="3">
        <f>Sheet1!$B$17+Sheet1!$B$18*'Portfolio allocation'!K211</f>
        <v>2.5461187662749296E-2</v>
      </c>
      <c r="V211" s="13">
        <f t="shared" si="33"/>
        <v>-1.1449788979729076E-2</v>
      </c>
      <c r="W211" s="13"/>
      <c r="X211" s="2">
        <v>33165</v>
      </c>
      <c r="Y211">
        <v>25.6999</v>
      </c>
      <c r="AA211" s="2">
        <v>33165</v>
      </c>
      <c r="AB211">
        <v>258</v>
      </c>
      <c r="AC211">
        <f t="shared" si="34"/>
        <v>2.1377672209026199E-2</v>
      </c>
      <c r="AD211">
        <f t="shared" si="29"/>
        <v>2.1075672209026199E-2</v>
      </c>
      <c r="AE211">
        <f>Sheet2!$B$17+Sheet2!$B$18*'Portfolio allocation'!K211</f>
        <v>1.941050334326239E-2</v>
      </c>
      <c r="AF211">
        <f t="shared" si="35"/>
        <v>1.6651688657638095E-3</v>
      </c>
      <c r="AH211" s="2">
        <v>33165</v>
      </c>
      <c r="AI211">
        <v>8.7520000000000007</v>
      </c>
      <c r="AJ211">
        <v>7.55</v>
      </c>
      <c r="AK211">
        <v>1.45641</v>
      </c>
      <c r="AM211" s="2">
        <v>39462</v>
      </c>
      <c r="AN211">
        <v>212.17400000000001</v>
      </c>
    </row>
    <row r="212" spans="1:40" hidden="1" outlineLevel="1" x14ac:dyDescent="0.2">
      <c r="A212" s="2">
        <v>33168</v>
      </c>
      <c r="B212">
        <v>27.27</v>
      </c>
      <c r="E212" s="2">
        <v>33168</v>
      </c>
      <c r="F212">
        <v>314.76</v>
      </c>
      <c r="G212">
        <f t="shared" si="30"/>
        <v>7.2964669738861954E-3</v>
      </c>
      <c r="H212" s="2">
        <v>33168</v>
      </c>
      <c r="I212">
        <v>347.54</v>
      </c>
      <c r="J212">
        <f t="shared" si="31"/>
        <v>7.4207200417415464E-3</v>
      </c>
      <c r="K212">
        <f t="shared" si="27"/>
        <v>7.1187200417415462E-3</v>
      </c>
      <c r="L212">
        <v>-7.926221580249802E-3</v>
      </c>
      <c r="N212" s="2">
        <v>33168</v>
      </c>
      <c r="O212">
        <v>0.88900000000000001</v>
      </c>
      <c r="Q212" s="2">
        <v>33168</v>
      </c>
      <c r="R212">
        <v>914.29</v>
      </c>
      <c r="S212" s="8">
        <f t="shared" si="32"/>
        <v>3.2267898070474477E-2</v>
      </c>
      <c r="T212" s="9">
        <f t="shared" si="28"/>
        <v>3.196589807047448E-2</v>
      </c>
      <c r="U212" s="3">
        <f>Sheet1!$B$17+Sheet1!$B$18*'Portfolio allocation'!K212</f>
        <v>8.6545749285982659E-3</v>
      </c>
      <c r="V212" s="13">
        <f t="shared" si="33"/>
        <v>2.3311323141876214E-2</v>
      </c>
      <c r="W212" s="13"/>
      <c r="X212" s="2">
        <v>33168</v>
      </c>
      <c r="Y212">
        <v>25.729700000000001</v>
      </c>
      <c r="AA212" s="2">
        <v>33168</v>
      </c>
      <c r="AB212">
        <v>258.3</v>
      </c>
      <c r="AC212">
        <f t="shared" si="34"/>
        <v>1.1627906976745539E-3</v>
      </c>
      <c r="AD212">
        <f t="shared" si="29"/>
        <v>8.6159069767455395E-4</v>
      </c>
      <c r="AE212">
        <f>Sheet2!$B$17+Sheet2!$B$18*'Portfolio allocation'!K212</f>
        <v>6.3835344874548687E-3</v>
      </c>
      <c r="AF212">
        <f t="shared" si="35"/>
        <v>-5.5219437897803146E-3</v>
      </c>
      <c r="AH212" s="2">
        <v>33168</v>
      </c>
      <c r="AI212">
        <v>8.7509999999999994</v>
      </c>
      <c r="AJ212">
        <v>7.53</v>
      </c>
      <c r="AK212">
        <v>1.44547</v>
      </c>
      <c r="AM212" s="2">
        <v>39493</v>
      </c>
      <c r="AN212">
        <v>212.68700000000001</v>
      </c>
    </row>
    <row r="213" spans="1:40" hidden="1" outlineLevel="1" x14ac:dyDescent="0.2">
      <c r="A213" s="2">
        <v>33169</v>
      </c>
      <c r="B213">
        <v>27.57</v>
      </c>
      <c r="E213" s="2">
        <v>33169</v>
      </c>
      <c r="F213">
        <v>312.36</v>
      </c>
      <c r="G213">
        <f t="shared" si="30"/>
        <v>-7.6248570339305655E-3</v>
      </c>
      <c r="H213" s="2">
        <v>33169</v>
      </c>
      <c r="I213">
        <v>344.89</v>
      </c>
      <c r="J213">
        <f t="shared" si="31"/>
        <v>-7.6250215802498023E-3</v>
      </c>
      <c r="K213">
        <f t="shared" si="27"/>
        <v>-7.926221580249802E-3</v>
      </c>
      <c r="L213">
        <v>5.1105305459730023E-4</v>
      </c>
      <c r="N213" s="2">
        <v>33169</v>
      </c>
      <c r="O213">
        <v>0.89249999999999996</v>
      </c>
      <c r="Q213" s="2">
        <v>33169</v>
      </c>
      <c r="R213">
        <v>917.86</v>
      </c>
      <c r="S213" s="8">
        <f t="shared" si="32"/>
        <v>3.9046691968631642E-3</v>
      </c>
      <c r="T213" s="9">
        <f t="shared" si="28"/>
        <v>3.603469196863164E-3</v>
      </c>
      <c r="U213" s="3">
        <f>Sheet1!$B$17+Sheet1!$B$18*'Portfolio allocation'!K213</f>
        <v>-8.6053633896761416E-3</v>
      </c>
      <c r="V213" s="13">
        <f t="shared" si="33"/>
        <v>1.2208832586539306E-2</v>
      </c>
      <c r="W213" s="13"/>
      <c r="X213" s="2">
        <v>33169</v>
      </c>
      <c r="Y213">
        <v>25.4909</v>
      </c>
      <c r="AA213" s="2">
        <v>33169</v>
      </c>
      <c r="AB213">
        <v>255.9</v>
      </c>
      <c r="AC213">
        <f t="shared" si="34"/>
        <v>-9.2915214866434725E-3</v>
      </c>
      <c r="AD213">
        <f t="shared" si="29"/>
        <v>-9.5923214866434729E-3</v>
      </c>
      <c r="AE213">
        <f>Sheet2!$B$17+Sheet2!$B$18*'Portfolio allocation'!K213</f>
        <v>-6.9948114339951576E-3</v>
      </c>
      <c r="AF213">
        <f t="shared" si="35"/>
        <v>-2.5975100526483153E-3</v>
      </c>
      <c r="AH213" s="2">
        <v>33169</v>
      </c>
      <c r="AI213">
        <v>8.7509999999999994</v>
      </c>
      <c r="AJ213">
        <v>7.52</v>
      </c>
      <c r="AK213">
        <v>1.4433</v>
      </c>
      <c r="AM213" s="2">
        <v>39522</v>
      </c>
      <c r="AN213">
        <v>213.44800000000001</v>
      </c>
    </row>
    <row r="214" spans="1:40" hidden="1" outlineLevel="1" x14ac:dyDescent="0.2">
      <c r="A214" s="2">
        <v>33170</v>
      </c>
      <c r="B214">
        <v>28.28</v>
      </c>
      <c r="E214" s="2">
        <v>33170</v>
      </c>
      <c r="F214">
        <v>312.60000000000002</v>
      </c>
      <c r="G214">
        <f t="shared" si="30"/>
        <v>7.6834421820981547E-4</v>
      </c>
      <c r="H214" s="2">
        <v>33170</v>
      </c>
      <c r="I214">
        <v>345.17</v>
      </c>
      <c r="J214">
        <f t="shared" si="31"/>
        <v>8.1185305459730017E-4</v>
      </c>
      <c r="K214">
        <f t="shared" si="27"/>
        <v>5.1105305459730023E-4</v>
      </c>
      <c r="L214">
        <v>-8.0071475968364163E-3</v>
      </c>
      <c r="N214" s="2">
        <v>33170</v>
      </c>
      <c r="O214">
        <v>0.90810000000000002</v>
      </c>
      <c r="Q214" s="2">
        <v>33170</v>
      </c>
      <c r="R214">
        <v>933.93</v>
      </c>
      <c r="S214" s="8">
        <f t="shared" si="32"/>
        <v>1.7508116706251409E-2</v>
      </c>
      <c r="T214" s="9">
        <f t="shared" si="28"/>
        <v>1.7207316706251408E-2</v>
      </c>
      <c r="U214" s="3">
        <f>Sheet1!$B$17+Sheet1!$B$18*'Portfolio allocation'!K214</f>
        <v>1.0740919003954363E-3</v>
      </c>
      <c r="V214" s="13">
        <f t="shared" si="33"/>
        <v>1.6133224805855974E-2</v>
      </c>
      <c r="W214" s="13"/>
      <c r="X214" s="2">
        <v>33170</v>
      </c>
      <c r="Y214">
        <v>25.938700000000001</v>
      </c>
      <c r="AA214" s="2">
        <v>33170</v>
      </c>
      <c r="AB214">
        <v>260.39</v>
      </c>
      <c r="AC214">
        <f t="shared" si="34"/>
        <v>1.7545916373583381E-2</v>
      </c>
      <c r="AD214">
        <f t="shared" si="29"/>
        <v>1.7245116373583381E-2</v>
      </c>
      <c r="AE214">
        <f>Sheet2!$B$17+Sheet2!$B$18*'Portfolio allocation'!K214</f>
        <v>5.0782842565490118E-4</v>
      </c>
      <c r="AF214">
        <f t="shared" si="35"/>
        <v>1.6737287947928479E-2</v>
      </c>
      <c r="AH214" s="2">
        <v>33170</v>
      </c>
      <c r="AI214">
        <v>8.6460000000000008</v>
      </c>
      <c r="AJ214">
        <v>7.52</v>
      </c>
      <c r="AK214">
        <v>1.4542200000000001</v>
      </c>
      <c r="AM214" s="2">
        <v>39553</v>
      </c>
      <c r="AN214">
        <v>213.94200000000001</v>
      </c>
    </row>
    <row r="215" spans="1:40" hidden="1" outlineLevel="1" x14ac:dyDescent="0.2">
      <c r="A215" s="2">
        <v>33171</v>
      </c>
      <c r="B215">
        <v>29.04</v>
      </c>
      <c r="E215" s="2">
        <v>33171</v>
      </c>
      <c r="F215">
        <v>310.17</v>
      </c>
      <c r="G215">
        <f t="shared" si="30"/>
        <v>-7.7735124760076602E-3</v>
      </c>
      <c r="H215" s="2">
        <v>33171</v>
      </c>
      <c r="I215">
        <v>342.51</v>
      </c>
      <c r="J215">
        <f t="shared" si="31"/>
        <v>-7.7063475968364159E-3</v>
      </c>
      <c r="K215">
        <f t="shared" si="27"/>
        <v>-8.0071475968364163E-3</v>
      </c>
      <c r="L215">
        <v>-1.7640959341333109E-2</v>
      </c>
      <c r="N215" s="2">
        <v>33171</v>
      </c>
      <c r="O215">
        <v>0.89939999999999998</v>
      </c>
      <c r="Q215" s="2">
        <v>33171</v>
      </c>
      <c r="R215">
        <v>925</v>
      </c>
      <c r="S215" s="8">
        <f t="shared" si="32"/>
        <v>-9.5617444562225984E-3</v>
      </c>
      <c r="T215" s="9">
        <f t="shared" si="28"/>
        <v>-9.8625444562225988E-3</v>
      </c>
      <c r="U215" s="3">
        <f>Sheet1!$B$17+Sheet1!$B$18*'Portfolio allocation'!K215</f>
        <v>-8.6982037668423065E-3</v>
      </c>
      <c r="V215" s="13">
        <f t="shared" si="33"/>
        <v>-1.1643406893802923E-3</v>
      </c>
      <c r="W215" s="13"/>
      <c r="X215" s="2">
        <v>33171</v>
      </c>
      <c r="Y215">
        <v>25.819299999999998</v>
      </c>
      <c r="AA215" s="2">
        <v>33171</v>
      </c>
      <c r="AB215">
        <v>259.2</v>
      </c>
      <c r="AC215">
        <f t="shared" si="34"/>
        <v>-4.5700679749606232E-3</v>
      </c>
      <c r="AD215">
        <f t="shared" si="29"/>
        <v>-4.8684679749606231E-3</v>
      </c>
      <c r="AE215">
        <f>Sheet2!$B$17+Sheet2!$B$18*'Portfolio allocation'!K215</f>
        <v>-7.066772912553386E-3</v>
      </c>
      <c r="AF215">
        <f t="shared" si="35"/>
        <v>2.1983049375927629E-3</v>
      </c>
      <c r="AH215" s="2">
        <v>33171</v>
      </c>
      <c r="AI215">
        <v>8.6219999999999999</v>
      </c>
      <c r="AJ215">
        <v>7.46</v>
      </c>
      <c r="AK215">
        <v>1.44754</v>
      </c>
      <c r="AM215" s="2">
        <v>39583</v>
      </c>
      <c r="AN215">
        <v>215.208</v>
      </c>
    </row>
    <row r="216" spans="1:40" hidden="1" outlineLevel="1" x14ac:dyDescent="0.2">
      <c r="A216" s="2">
        <v>33172</v>
      </c>
      <c r="B216">
        <v>30.75</v>
      </c>
      <c r="E216" s="2">
        <v>33172</v>
      </c>
      <c r="F216">
        <v>304.70999999999998</v>
      </c>
      <c r="G216">
        <f t="shared" si="30"/>
        <v>-1.7603249830738132E-2</v>
      </c>
      <c r="H216" s="2">
        <v>33172</v>
      </c>
      <c r="I216">
        <v>336.57</v>
      </c>
      <c r="J216">
        <f t="shared" si="31"/>
        <v>-1.7342559341333108E-2</v>
      </c>
      <c r="K216">
        <f t="shared" si="27"/>
        <v>-1.7640959341333109E-2</v>
      </c>
      <c r="L216">
        <v>-9.3901194045815338E-3</v>
      </c>
      <c r="N216" s="2">
        <v>33172</v>
      </c>
      <c r="O216">
        <v>0.88029999999999997</v>
      </c>
      <c r="Q216" s="2">
        <v>33172</v>
      </c>
      <c r="R216">
        <v>905.36</v>
      </c>
      <c r="S216" s="8">
        <f t="shared" si="32"/>
        <v>-2.1232432432432446E-2</v>
      </c>
      <c r="T216" s="9">
        <f t="shared" si="28"/>
        <v>-2.1530832432432447E-2</v>
      </c>
      <c r="U216" s="3">
        <f>Sheet1!$B$17+Sheet1!$B$18*'Portfolio allocation'!K216</f>
        <v>-1.9750356753386881E-2</v>
      </c>
      <c r="V216" s="13">
        <f t="shared" si="33"/>
        <v>-1.7804756790455664E-3</v>
      </c>
      <c r="W216" s="13"/>
      <c r="X216" s="2">
        <v>33172</v>
      </c>
      <c r="Y216">
        <v>25.461099999999998</v>
      </c>
      <c r="AA216" s="2">
        <v>33172</v>
      </c>
      <c r="AB216">
        <v>255.6</v>
      </c>
      <c r="AC216">
        <f t="shared" si="34"/>
        <v>-1.388888888888884E-2</v>
      </c>
      <c r="AD216">
        <f t="shared" si="29"/>
        <v>-1.418728888888884E-2</v>
      </c>
      <c r="AE216">
        <f>Sheet2!$B$17+Sheet2!$B$18*'Portfolio allocation'!K216</f>
        <v>-1.5633404096526405E-2</v>
      </c>
      <c r="AF216">
        <f t="shared" si="35"/>
        <v>1.4461152076375647E-3</v>
      </c>
      <c r="AH216" s="2">
        <v>33172</v>
      </c>
      <c r="AI216">
        <v>8.6359999999999992</v>
      </c>
      <c r="AJ216">
        <v>7.46</v>
      </c>
      <c r="AK216">
        <v>1.4449000000000001</v>
      </c>
      <c r="AM216" s="2">
        <v>39614</v>
      </c>
      <c r="AN216">
        <v>217.46299999999999</v>
      </c>
    </row>
    <row r="217" spans="1:40" hidden="1" outlineLevel="1" x14ac:dyDescent="0.2">
      <c r="A217" s="2">
        <v>33175</v>
      </c>
      <c r="B217">
        <v>31.54</v>
      </c>
      <c r="E217" s="2">
        <v>33175</v>
      </c>
      <c r="F217">
        <v>301.88</v>
      </c>
      <c r="G217">
        <f t="shared" si="30"/>
        <v>-9.287519280627432E-3</v>
      </c>
      <c r="H217" s="2">
        <v>33175</v>
      </c>
      <c r="I217">
        <v>333.51</v>
      </c>
      <c r="J217">
        <f t="shared" si="31"/>
        <v>-9.091719404581533E-3</v>
      </c>
      <c r="K217">
        <f t="shared" si="27"/>
        <v>-9.3901194045815338E-3</v>
      </c>
      <c r="L217">
        <v>7.1968271056339064E-3</v>
      </c>
      <c r="N217" s="2">
        <v>33175</v>
      </c>
      <c r="O217">
        <v>0.86809999999999998</v>
      </c>
      <c r="Q217" s="2">
        <v>33175</v>
      </c>
      <c r="R217">
        <v>892.86</v>
      </c>
      <c r="S217" s="8">
        <f t="shared" si="32"/>
        <v>-1.3806662543076831E-2</v>
      </c>
      <c r="T217" s="9">
        <f t="shared" si="28"/>
        <v>-1.4105062543076832E-2</v>
      </c>
      <c r="U217" s="3">
        <f>Sheet1!$B$17+Sheet1!$B$18*'Portfolio allocation'!K217</f>
        <v>-1.0284784073854076E-2</v>
      </c>
      <c r="V217" s="13">
        <f t="shared" si="33"/>
        <v>-3.820278469222756E-3</v>
      </c>
      <c r="W217" s="13"/>
      <c r="X217" s="2">
        <v>33175</v>
      </c>
      <c r="Y217">
        <v>25.311800000000002</v>
      </c>
      <c r="AA217" s="2">
        <v>33175</v>
      </c>
      <c r="AB217">
        <v>254.1</v>
      </c>
      <c r="AC217">
        <f t="shared" si="34"/>
        <v>-5.8685446009389963E-3</v>
      </c>
      <c r="AD217">
        <f t="shared" si="29"/>
        <v>-6.1677446009389967E-3</v>
      </c>
      <c r="AE217">
        <f>Sheet2!$B$17+Sheet2!$B$18*'Portfolio allocation'!K217</f>
        <v>-8.296546726802214E-3</v>
      </c>
      <c r="AF217">
        <f t="shared" si="35"/>
        <v>2.1288021258632174E-3</v>
      </c>
      <c r="AH217" s="2">
        <v>33175</v>
      </c>
      <c r="AI217">
        <v>8.6989999999999998</v>
      </c>
      <c r="AJ217">
        <v>7.48</v>
      </c>
      <c r="AK217">
        <v>1.4446399999999999</v>
      </c>
      <c r="AM217" s="2">
        <v>39644</v>
      </c>
      <c r="AN217">
        <v>219.01599999999999</v>
      </c>
    </row>
    <row r="218" spans="1:40" hidden="1" outlineLevel="1" x14ac:dyDescent="0.2">
      <c r="A218" s="2">
        <v>33176</v>
      </c>
      <c r="B218">
        <v>30.52</v>
      </c>
      <c r="E218" s="2">
        <v>33176</v>
      </c>
      <c r="F218">
        <v>304.06</v>
      </c>
      <c r="G218">
        <f t="shared" si="30"/>
        <v>7.2214124817808756E-3</v>
      </c>
      <c r="H218" s="2">
        <v>33176</v>
      </c>
      <c r="I218">
        <v>336.01</v>
      </c>
      <c r="J218">
        <f t="shared" si="31"/>
        <v>7.4960271056339067E-3</v>
      </c>
      <c r="K218">
        <f t="shared" si="27"/>
        <v>7.1968271056339064E-3</v>
      </c>
      <c r="L218">
        <v>-4.777661141037176E-4</v>
      </c>
      <c r="N218" s="2">
        <v>33176</v>
      </c>
      <c r="O218">
        <v>0.88719999999999999</v>
      </c>
      <c r="Q218" s="2">
        <v>33176</v>
      </c>
      <c r="R218">
        <v>912.5</v>
      </c>
      <c r="S218" s="8">
        <f t="shared" si="32"/>
        <v>2.1996729610465282E-2</v>
      </c>
      <c r="T218" s="9">
        <f t="shared" si="28"/>
        <v>2.1697529610465283E-2</v>
      </c>
      <c r="U218" s="3">
        <f>Sheet1!$B$17+Sheet1!$B$18*'Portfolio allocation'!K218</f>
        <v>8.7441813317918199E-3</v>
      </c>
      <c r="V218" s="13">
        <f t="shared" si="33"/>
        <v>1.2953348278673463E-2</v>
      </c>
      <c r="W218" s="13"/>
      <c r="X218" s="2">
        <v>33176</v>
      </c>
      <c r="Y218">
        <v>25.401399999999999</v>
      </c>
      <c r="AA218" s="2">
        <v>33176</v>
      </c>
      <c r="AB218">
        <v>255</v>
      </c>
      <c r="AC218">
        <f t="shared" si="34"/>
        <v>3.5419126328217754E-3</v>
      </c>
      <c r="AD218">
        <f t="shared" si="29"/>
        <v>3.2427126328217755E-3</v>
      </c>
      <c r="AE218">
        <f>Sheet2!$B$17+Sheet2!$B$18*'Portfolio allocation'!K218</f>
        <v>6.4529892813593786E-3</v>
      </c>
      <c r="AF218">
        <f t="shared" si="35"/>
        <v>-3.2102766485376031E-3</v>
      </c>
      <c r="AH218" s="2">
        <v>33176</v>
      </c>
      <c r="AI218">
        <v>8.6989999999999998</v>
      </c>
      <c r="AJ218">
        <v>7.48</v>
      </c>
      <c r="AK218">
        <v>1.44303</v>
      </c>
      <c r="AM218" s="2">
        <v>39675</v>
      </c>
      <c r="AN218">
        <v>218.69</v>
      </c>
    </row>
    <row r="219" spans="1:40" hidden="1" outlineLevel="1" x14ac:dyDescent="0.2">
      <c r="A219" s="2">
        <v>33177</v>
      </c>
      <c r="B219">
        <v>30.04</v>
      </c>
      <c r="E219" s="2">
        <v>33177</v>
      </c>
      <c r="F219">
        <v>304</v>
      </c>
      <c r="G219">
        <f t="shared" si="30"/>
        <v>-1.9732947444583981E-4</v>
      </c>
      <c r="H219" s="2">
        <v>33177</v>
      </c>
      <c r="I219">
        <v>335.95</v>
      </c>
      <c r="J219">
        <f t="shared" si="31"/>
        <v>-1.7856611410371759E-4</v>
      </c>
      <c r="K219">
        <f t="shared" si="27"/>
        <v>-4.777661141037176E-4</v>
      </c>
      <c r="L219">
        <v>9.8233536538175886E-3</v>
      </c>
      <c r="N219" s="2">
        <v>33177</v>
      </c>
      <c r="O219">
        <v>0.88549999999999995</v>
      </c>
      <c r="Q219" s="2">
        <v>33177</v>
      </c>
      <c r="R219">
        <v>910.71</v>
      </c>
      <c r="S219" s="8">
        <f t="shared" si="32"/>
        <v>-1.9616438356163668E-3</v>
      </c>
      <c r="T219" s="9">
        <f t="shared" si="28"/>
        <v>-2.2608438356163667E-3</v>
      </c>
      <c r="U219" s="3">
        <f>Sheet1!$B$17+Sheet1!$B$18*'Portfolio allocation'!K219</f>
        <v>-6.0306509948675289E-5</v>
      </c>
      <c r="V219" s="13">
        <f t="shared" si="33"/>
        <v>-2.2005373256676914E-3</v>
      </c>
      <c r="W219" s="13"/>
      <c r="X219" s="2">
        <v>33177</v>
      </c>
      <c r="Y219">
        <v>25.162600000000001</v>
      </c>
      <c r="AA219" s="2">
        <v>33177</v>
      </c>
      <c r="AB219">
        <v>252.6</v>
      </c>
      <c r="AC219">
        <f t="shared" si="34"/>
        <v>-9.4117647058823417E-3</v>
      </c>
      <c r="AD219">
        <f t="shared" si="29"/>
        <v>-9.7089647058823409E-3</v>
      </c>
      <c r="AE219">
        <f>Sheet2!$B$17+Sheet2!$B$18*'Portfolio allocation'!K219</f>
        <v>-3.7145480621262852E-4</v>
      </c>
      <c r="AF219">
        <f t="shared" si="35"/>
        <v>-9.3375098996697128E-3</v>
      </c>
      <c r="AH219" s="2">
        <v>33177</v>
      </c>
      <c r="AI219">
        <v>8.6270000000000007</v>
      </c>
      <c r="AJ219">
        <v>7.43</v>
      </c>
      <c r="AK219">
        <v>1.4450799999999999</v>
      </c>
      <c r="AM219" s="2">
        <v>39706</v>
      </c>
      <c r="AN219">
        <v>218.87700000000001</v>
      </c>
    </row>
    <row r="220" spans="1:40" hidden="1" outlineLevel="1" x14ac:dyDescent="0.2">
      <c r="A220" s="2">
        <v>33178</v>
      </c>
      <c r="B220">
        <v>30.25</v>
      </c>
      <c r="E220" s="2">
        <v>33178</v>
      </c>
      <c r="F220">
        <v>307.02</v>
      </c>
      <c r="G220">
        <f t="shared" si="30"/>
        <v>9.9342105263158231E-3</v>
      </c>
      <c r="H220" s="2">
        <v>33178</v>
      </c>
      <c r="I220">
        <v>339.35</v>
      </c>
      <c r="J220">
        <f t="shared" si="31"/>
        <v>1.0120553653817588E-2</v>
      </c>
      <c r="K220">
        <f t="shared" si="27"/>
        <v>9.8233536538175886E-3</v>
      </c>
      <c r="L220">
        <v>1.556103822012676E-2</v>
      </c>
      <c r="N220" s="2">
        <v>33178</v>
      </c>
      <c r="O220">
        <v>0.88200000000000001</v>
      </c>
      <c r="Q220" s="2">
        <v>33178</v>
      </c>
      <c r="R220">
        <v>907.14</v>
      </c>
      <c r="S220" s="8">
        <f t="shared" si="32"/>
        <v>-3.9200184471457344E-3</v>
      </c>
      <c r="T220" s="9">
        <f t="shared" si="28"/>
        <v>-4.2172184471457345E-3</v>
      </c>
      <c r="U220" s="3">
        <f>Sheet1!$B$17+Sheet1!$B$18*'Portfolio allocation'!K220</f>
        <v>1.1757399152902926E-2</v>
      </c>
      <c r="V220" s="13">
        <f t="shared" si="33"/>
        <v>-1.597461760004866E-2</v>
      </c>
      <c r="W220" s="13"/>
      <c r="X220" s="2">
        <v>33178</v>
      </c>
      <c r="Y220">
        <v>25.610299999999999</v>
      </c>
      <c r="AA220" s="2">
        <v>33178</v>
      </c>
      <c r="AB220">
        <v>257.10000000000002</v>
      </c>
      <c r="AC220">
        <f t="shared" si="34"/>
        <v>1.7814726840855277E-2</v>
      </c>
      <c r="AD220">
        <f t="shared" si="29"/>
        <v>1.7521926840855278E-2</v>
      </c>
      <c r="AE220">
        <f>Sheet2!$B$17+Sheet2!$B$18*'Portfolio allocation'!K220</f>
        <v>8.7885636967569743E-3</v>
      </c>
      <c r="AF220">
        <f t="shared" si="35"/>
        <v>8.7333631440983037E-3</v>
      </c>
      <c r="AH220" s="2">
        <v>33178</v>
      </c>
      <c r="AI220">
        <v>8.5549999999999997</v>
      </c>
      <c r="AJ220">
        <v>7.32</v>
      </c>
      <c r="AK220">
        <v>1.45166</v>
      </c>
      <c r="AM220" s="2">
        <v>39736</v>
      </c>
      <c r="AN220">
        <v>216.995</v>
      </c>
    </row>
    <row r="221" spans="1:40" hidden="1" outlineLevel="1" x14ac:dyDescent="0.2">
      <c r="A221" s="2">
        <v>33179</v>
      </c>
      <c r="B221">
        <v>30.03</v>
      </c>
      <c r="E221" s="2">
        <v>33179</v>
      </c>
      <c r="F221">
        <v>311.85000000000002</v>
      </c>
      <c r="G221">
        <f t="shared" si="30"/>
        <v>1.5731874145006985E-2</v>
      </c>
      <c r="H221" s="2">
        <v>33179</v>
      </c>
      <c r="I221">
        <v>344.73</v>
      </c>
      <c r="J221">
        <f t="shared" si="31"/>
        <v>1.5853838220126759E-2</v>
      </c>
      <c r="K221">
        <f t="shared" si="27"/>
        <v>1.556103822012676E-2</v>
      </c>
      <c r="L221">
        <v>9.7718486351636887E-3</v>
      </c>
      <c r="N221" s="2">
        <v>33179</v>
      </c>
      <c r="O221">
        <v>0.90290000000000004</v>
      </c>
      <c r="Q221" s="2">
        <v>33179</v>
      </c>
      <c r="R221">
        <v>928.57</v>
      </c>
      <c r="S221" s="8">
        <f t="shared" si="32"/>
        <v>2.3623696452587328E-2</v>
      </c>
      <c r="T221" s="9">
        <f t="shared" si="28"/>
        <v>2.3330896452587329E-2</v>
      </c>
      <c r="U221" s="3">
        <f>Sheet1!$B$17+Sheet1!$B$18*'Portfolio allocation'!K221</f>
        <v>1.8339816299637154E-2</v>
      </c>
      <c r="V221" s="13">
        <f t="shared" si="33"/>
        <v>4.9910801529501753E-3</v>
      </c>
      <c r="W221" s="13"/>
      <c r="X221" s="2">
        <v>33179</v>
      </c>
      <c r="Y221">
        <v>25.879000000000001</v>
      </c>
      <c r="AA221" s="2">
        <v>33179</v>
      </c>
      <c r="AB221">
        <v>259.79000000000002</v>
      </c>
      <c r="AC221">
        <f t="shared" si="34"/>
        <v>1.0462854920264553E-2</v>
      </c>
      <c r="AD221">
        <f t="shared" si="29"/>
        <v>1.0168854920264554E-2</v>
      </c>
      <c r="AE221">
        <f>Sheet2!$B$17+Sheet2!$B$18*'Portfolio allocation'!K221</f>
        <v>1.389065919469145E-2</v>
      </c>
      <c r="AF221">
        <f t="shared" si="35"/>
        <v>-3.7218042744268966E-3</v>
      </c>
      <c r="AH221" s="2">
        <v>33179</v>
      </c>
      <c r="AI221">
        <v>8.57</v>
      </c>
      <c r="AJ221">
        <v>7.35</v>
      </c>
      <c r="AK221">
        <v>1.4556</v>
      </c>
      <c r="AM221" s="2">
        <v>39767</v>
      </c>
      <c r="AN221">
        <v>213.15299999999999</v>
      </c>
    </row>
    <row r="222" spans="1:40" hidden="1" outlineLevel="1" x14ac:dyDescent="0.2">
      <c r="A222" s="2">
        <v>33182</v>
      </c>
      <c r="B222">
        <v>29.85</v>
      </c>
      <c r="E222" s="2">
        <v>33182</v>
      </c>
      <c r="F222">
        <v>314.58999999999997</v>
      </c>
      <c r="G222">
        <f t="shared" si="30"/>
        <v>8.7862754529419718E-3</v>
      </c>
      <c r="H222" s="2">
        <v>33182</v>
      </c>
      <c r="I222">
        <v>348.2</v>
      </c>
      <c r="J222">
        <f t="shared" si="31"/>
        <v>1.0065848635163688E-2</v>
      </c>
      <c r="K222">
        <f t="shared" si="27"/>
        <v>9.7718486351636887E-3</v>
      </c>
      <c r="L222">
        <v>-9.5120397472716681E-3</v>
      </c>
      <c r="N222" s="2">
        <v>33182</v>
      </c>
      <c r="O222">
        <v>0.91159999999999997</v>
      </c>
      <c r="Q222" s="2">
        <v>33182</v>
      </c>
      <c r="R222">
        <v>937.5</v>
      </c>
      <c r="S222" s="8">
        <f t="shared" si="32"/>
        <v>9.6169378722119614E-3</v>
      </c>
      <c r="T222" s="9">
        <f t="shared" si="28"/>
        <v>9.3229378722119623E-3</v>
      </c>
      <c r="U222" s="3">
        <f>Sheet1!$B$17+Sheet1!$B$18*'Portfolio allocation'!K222</f>
        <v>1.1698311290192415E-2</v>
      </c>
      <c r="V222" s="13">
        <f t="shared" si="33"/>
        <v>-2.3753734179804524E-3</v>
      </c>
      <c r="W222" s="13"/>
      <c r="X222" s="2">
        <v>33182</v>
      </c>
      <c r="Y222">
        <v>25.759599999999999</v>
      </c>
      <c r="AA222" s="2">
        <v>33182</v>
      </c>
      <c r="AB222">
        <v>261.5</v>
      </c>
      <c r="AC222">
        <f t="shared" si="34"/>
        <v>6.5822395011354562E-3</v>
      </c>
      <c r="AD222">
        <f t="shared" si="29"/>
        <v>6.2890395011354558E-3</v>
      </c>
      <c r="AE222">
        <f>Sheet2!$B$17+Sheet2!$B$18*'Portfolio allocation'!K222</f>
        <v>8.7427641201580589E-3</v>
      </c>
      <c r="AF222">
        <f t="shared" si="35"/>
        <v>-2.4537246190226032E-3</v>
      </c>
      <c r="AH222" s="2">
        <v>33182</v>
      </c>
      <c r="AI222">
        <v>8.4939999999999998</v>
      </c>
      <c r="AJ222">
        <v>7.33</v>
      </c>
      <c r="AK222">
        <v>1.47109</v>
      </c>
      <c r="AM222" s="2">
        <v>39797</v>
      </c>
      <c r="AN222">
        <v>211.398</v>
      </c>
    </row>
    <row r="223" spans="1:40" hidden="1" outlineLevel="1" x14ac:dyDescent="0.2">
      <c r="A223" s="2">
        <v>33183</v>
      </c>
      <c r="B223">
        <v>29.11</v>
      </c>
      <c r="E223" s="2">
        <v>33183</v>
      </c>
      <c r="F223">
        <v>311.62</v>
      </c>
      <c r="G223">
        <f t="shared" si="30"/>
        <v>-9.4408595314535715E-3</v>
      </c>
      <c r="H223" s="2">
        <v>33183</v>
      </c>
      <c r="I223">
        <v>344.99</v>
      </c>
      <c r="J223">
        <f t="shared" si="31"/>
        <v>-9.2188397472716677E-3</v>
      </c>
      <c r="K223">
        <f t="shared" si="27"/>
        <v>-9.5120397472716681E-3</v>
      </c>
      <c r="L223">
        <v>-1.820796271196265E-2</v>
      </c>
      <c r="N223" s="2">
        <v>33183</v>
      </c>
      <c r="O223">
        <v>0.89249999999999996</v>
      </c>
      <c r="Q223" s="2">
        <v>33183</v>
      </c>
      <c r="R223">
        <v>917.86</v>
      </c>
      <c r="S223" s="8">
        <f t="shared" si="32"/>
        <v>-2.0949333333333264E-2</v>
      </c>
      <c r="T223" s="9">
        <f t="shared" si="28"/>
        <v>-2.1242533333333265E-2</v>
      </c>
      <c r="U223" s="3">
        <f>Sheet1!$B$17+Sheet1!$B$18*'Portfolio allocation'!K223</f>
        <v>-1.0424654180860584E-2</v>
      </c>
      <c r="V223" s="13">
        <f t="shared" si="33"/>
        <v>-1.0817879152472681E-2</v>
      </c>
      <c r="W223" s="13"/>
      <c r="X223" s="2">
        <v>33183</v>
      </c>
      <c r="Y223">
        <v>25.759599999999999</v>
      </c>
      <c r="AA223" s="2">
        <v>33183</v>
      </c>
      <c r="AB223">
        <v>261.5</v>
      </c>
      <c r="AC223">
        <f t="shared" si="34"/>
        <v>0</v>
      </c>
      <c r="AD223">
        <f t="shared" si="29"/>
        <v>-2.944E-4</v>
      </c>
      <c r="AE223">
        <f>Sheet2!$B$17+Sheet2!$B$18*'Portfolio allocation'!K223</f>
        <v>-8.4049614059915415E-3</v>
      </c>
      <c r="AF223">
        <f t="shared" si="35"/>
        <v>8.1105614059915412E-3</v>
      </c>
      <c r="AH223" s="2">
        <v>33183</v>
      </c>
      <c r="AI223">
        <v>8.5060000000000002</v>
      </c>
      <c r="AJ223">
        <v>7.36</v>
      </c>
      <c r="AK223">
        <v>1.47228</v>
      </c>
      <c r="AM223" s="2">
        <v>39828</v>
      </c>
      <c r="AN223">
        <v>211.93299999999999</v>
      </c>
    </row>
    <row r="224" spans="1:40" hidden="1" outlineLevel="1" x14ac:dyDescent="0.2">
      <c r="A224" s="2">
        <v>33184</v>
      </c>
      <c r="B224">
        <v>30.87</v>
      </c>
      <c r="E224" s="2">
        <v>33184</v>
      </c>
      <c r="F224">
        <v>306.01</v>
      </c>
      <c r="G224">
        <f t="shared" si="30"/>
        <v>-1.8002695590783713E-2</v>
      </c>
      <c r="H224" s="2">
        <v>33184</v>
      </c>
      <c r="I224">
        <v>338.81</v>
      </c>
      <c r="J224">
        <f t="shared" si="31"/>
        <v>-1.7913562711962649E-2</v>
      </c>
      <c r="K224">
        <f t="shared" si="27"/>
        <v>-1.820796271196265E-2</v>
      </c>
      <c r="L224">
        <v>5.4610381511761841E-3</v>
      </c>
      <c r="N224" s="2">
        <v>33184</v>
      </c>
      <c r="O224">
        <v>0.88549999999999995</v>
      </c>
      <c r="Q224" s="2">
        <v>33184</v>
      </c>
      <c r="R224">
        <v>910.71</v>
      </c>
      <c r="S224" s="8">
        <f t="shared" si="32"/>
        <v>-7.7898590198940409E-3</v>
      </c>
      <c r="T224" s="9">
        <f t="shared" si="28"/>
        <v>-8.0842590198940412E-3</v>
      </c>
      <c r="U224" s="3">
        <f>Sheet1!$B$17+Sheet1!$B$18*'Portfolio allocation'!K224</f>
        <v>-2.0400837389949446E-2</v>
      </c>
      <c r="V224" s="13">
        <f t="shared" si="33"/>
        <v>1.2316578370055405E-2</v>
      </c>
      <c r="W224" s="13"/>
      <c r="X224" s="2">
        <v>33184</v>
      </c>
      <c r="Y224">
        <v>25.4312</v>
      </c>
      <c r="AA224" s="2">
        <v>33184</v>
      </c>
      <c r="AB224">
        <v>258.16000000000003</v>
      </c>
      <c r="AC224">
        <f t="shared" si="34"/>
        <v>-1.2772466539196836E-2</v>
      </c>
      <c r="AD224">
        <f t="shared" si="29"/>
        <v>-1.3066866539196836E-2</v>
      </c>
      <c r="AE224">
        <f>Sheet2!$B$17+Sheet2!$B$18*'Portfolio allocation'!K224</f>
        <v>-1.6137597959254475E-2</v>
      </c>
      <c r="AF224">
        <f t="shared" si="35"/>
        <v>3.0707314200576381E-3</v>
      </c>
      <c r="AH224" s="2">
        <v>33184</v>
      </c>
      <c r="AI224">
        <v>8.52</v>
      </c>
      <c r="AJ224">
        <v>7.36</v>
      </c>
      <c r="AK224">
        <v>1.4754</v>
      </c>
      <c r="AM224" s="2">
        <v>39859</v>
      </c>
      <c r="AN224">
        <v>212.70500000000001</v>
      </c>
    </row>
    <row r="225" spans="1:44" hidden="1" outlineLevel="1" x14ac:dyDescent="0.2">
      <c r="A225" s="2">
        <v>33185</v>
      </c>
      <c r="B225">
        <v>30.79</v>
      </c>
      <c r="E225" s="2">
        <v>33185</v>
      </c>
      <c r="F225">
        <v>307.61</v>
      </c>
      <c r="G225">
        <f t="shared" si="30"/>
        <v>5.2285873010686768E-3</v>
      </c>
      <c r="H225" s="2">
        <v>33185</v>
      </c>
      <c r="I225">
        <v>340.76</v>
      </c>
      <c r="J225">
        <f t="shared" si="31"/>
        <v>5.7554381511761843E-3</v>
      </c>
      <c r="K225">
        <f t="shared" si="27"/>
        <v>5.4610381511761841E-3</v>
      </c>
      <c r="L225">
        <v>2.0072240169033879E-2</v>
      </c>
      <c r="N225" s="2">
        <v>33185</v>
      </c>
      <c r="O225">
        <v>0.88200000000000001</v>
      </c>
      <c r="Q225" s="2">
        <v>33185</v>
      </c>
      <c r="R225">
        <v>907.14</v>
      </c>
      <c r="S225" s="8">
        <f t="shared" si="32"/>
        <v>-3.9200184471457344E-3</v>
      </c>
      <c r="T225" s="9">
        <f t="shared" si="28"/>
        <v>-4.2144184471457347E-3</v>
      </c>
      <c r="U225" s="3">
        <f>Sheet1!$B$17+Sheet1!$B$18*'Portfolio allocation'!K225</f>
        <v>6.7528402524957721E-3</v>
      </c>
      <c r="V225" s="13">
        <f t="shared" si="33"/>
        <v>-1.0967258699641507E-2</v>
      </c>
      <c r="W225" s="13"/>
      <c r="X225" s="2">
        <v>33185</v>
      </c>
      <c r="Y225">
        <v>25.67</v>
      </c>
      <c r="AA225" s="2">
        <v>33185</v>
      </c>
      <c r="AB225">
        <v>260.58999999999997</v>
      </c>
      <c r="AC225">
        <f t="shared" si="34"/>
        <v>9.4127672761077363E-3</v>
      </c>
      <c r="AD225">
        <f t="shared" si="29"/>
        <v>9.1187672761077372E-3</v>
      </c>
      <c r="AE225">
        <f>Sheet2!$B$17+Sheet2!$B$18*'Portfolio allocation'!K225</f>
        <v>4.9094814590742025E-3</v>
      </c>
      <c r="AF225">
        <f t="shared" si="35"/>
        <v>4.2092858170335347E-3</v>
      </c>
      <c r="AH225" s="2">
        <v>33185</v>
      </c>
      <c r="AI225">
        <v>8.58</v>
      </c>
      <c r="AJ225">
        <v>7.35</v>
      </c>
      <c r="AK225">
        <v>1.4691700000000001</v>
      </c>
      <c r="AM225" s="2">
        <v>39887</v>
      </c>
      <c r="AN225">
        <v>212.495</v>
      </c>
    </row>
    <row r="226" spans="1:44" hidden="1" outlineLevel="1" x14ac:dyDescent="0.2">
      <c r="A226" s="2">
        <v>33186</v>
      </c>
      <c r="B226">
        <v>26.96</v>
      </c>
      <c r="E226" s="2">
        <v>33186</v>
      </c>
      <c r="F226">
        <v>313.74</v>
      </c>
      <c r="G226">
        <f t="shared" si="30"/>
        <v>1.9927830694710824E-2</v>
      </c>
      <c r="H226" s="2">
        <v>33186</v>
      </c>
      <c r="I226">
        <v>347.7</v>
      </c>
      <c r="J226">
        <f t="shared" si="31"/>
        <v>2.0366240169033878E-2</v>
      </c>
      <c r="K226">
        <f t="shared" si="27"/>
        <v>2.0072240169033879E-2</v>
      </c>
      <c r="L226">
        <v>1.8027191141788849E-2</v>
      </c>
      <c r="N226" s="2">
        <v>33186</v>
      </c>
      <c r="O226">
        <v>0.89939999999999998</v>
      </c>
      <c r="Q226" s="2">
        <v>33186</v>
      </c>
      <c r="R226">
        <v>925</v>
      </c>
      <c r="S226" s="8">
        <f t="shared" si="32"/>
        <v>1.9688250986617195E-2</v>
      </c>
      <c r="T226" s="9">
        <f t="shared" si="28"/>
        <v>1.9394250986617196E-2</v>
      </c>
      <c r="U226" s="3">
        <f>Sheet1!$B$17+Sheet1!$B$18*'Portfolio allocation'!K226</f>
        <v>2.3515181504484669E-2</v>
      </c>
      <c r="V226" s="13">
        <f t="shared" si="33"/>
        <v>-4.1209305178674729E-3</v>
      </c>
      <c r="W226" s="13"/>
      <c r="X226" s="2">
        <v>33186</v>
      </c>
      <c r="Y226">
        <v>26.326699999999999</v>
      </c>
      <c r="AA226" s="2">
        <v>33186</v>
      </c>
      <c r="AB226">
        <v>267.25</v>
      </c>
      <c r="AC226">
        <f t="shared" si="34"/>
        <v>2.5557389001880537E-2</v>
      </c>
      <c r="AD226">
        <f t="shared" si="29"/>
        <v>2.5264189001880537E-2</v>
      </c>
      <c r="AE226">
        <f>Sheet2!$B$17+Sheet2!$B$18*'Portfolio allocation'!K226</f>
        <v>1.7902135058830475E-2</v>
      </c>
      <c r="AF226">
        <f t="shared" si="35"/>
        <v>7.362053943050062E-3</v>
      </c>
      <c r="AH226" s="2">
        <v>33186</v>
      </c>
      <c r="AI226">
        <v>8.4719999999999995</v>
      </c>
      <c r="AJ226">
        <v>7.33</v>
      </c>
      <c r="AK226">
        <v>1.4686699999999999</v>
      </c>
      <c r="AM226" s="2">
        <v>39918</v>
      </c>
      <c r="AN226">
        <v>212.709</v>
      </c>
    </row>
    <row r="227" spans="1:44" hidden="1" outlineLevel="1" x14ac:dyDescent="0.2">
      <c r="A227" s="2">
        <v>33189</v>
      </c>
      <c r="B227">
        <v>25.6</v>
      </c>
      <c r="E227" s="2">
        <v>33189</v>
      </c>
      <c r="F227">
        <v>319.48</v>
      </c>
      <c r="G227">
        <f t="shared" si="30"/>
        <v>1.8295403837572444E-2</v>
      </c>
      <c r="H227" s="2">
        <v>33189</v>
      </c>
      <c r="I227">
        <v>354.07</v>
      </c>
      <c r="J227">
        <f t="shared" si="31"/>
        <v>1.832039114178885E-2</v>
      </c>
      <c r="K227">
        <f t="shared" si="27"/>
        <v>1.8027191141788849E-2</v>
      </c>
      <c r="L227">
        <v>-5.8288285480271387E-3</v>
      </c>
      <c r="N227" s="2">
        <v>33189</v>
      </c>
      <c r="O227">
        <v>0.95669999999999999</v>
      </c>
      <c r="Q227" s="2">
        <v>33189</v>
      </c>
      <c r="R227">
        <v>983.93</v>
      </c>
      <c r="S227" s="8">
        <f t="shared" si="32"/>
        <v>6.3708108108108119E-2</v>
      </c>
      <c r="T227" s="9">
        <f t="shared" si="28"/>
        <v>6.3414908108108126E-2</v>
      </c>
      <c r="U227" s="3">
        <f>Sheet1!$B$17+Sheet1!$B$18*'Portfolio allocation'!K227</f>
        <v>2.1169049431994495E-2</v>
      </c>
      <c r="V227" s="13">
        <f t="shared" si="33"/>
        <v>4.2245858676113635E-2</v>
      </c>
      <c r="W227" s="13"/>
      <c r="X227" s="2">
        <v>33189</v>
      </c>
      <c r="Y227">
        <v>26.9834</v>
      </c>
      <c r="AA227" s="2">
        <v>33189</v>
      </c>
      <c r="AB227">
        <v>273.92</v>
      </c>
      <c r="AC227">
        <f t="shared" si="34"/>
        <v>2.4957904583723156E-2</v>
      </c>
      <c r="AD227">
        <f t="shared" si="29"/>
        <v>2.4664704583723156E-2</v>
      </c>
      <c r="AE227">
        <f>Sheet2!$B$17+Sheet2!$B$18*'Portfolio allocation'!K227</f>
        <v>1.6083625289884787E-2</v>
      </c>
      <c r="AF227">
        <f t="shared" si="35"/>
        <v>8.5810792938383687E-3</v>
      </c>
      <c r="AH227" s="2">
        <v>33189</v>
      </c>
      <c r="AI227">
        <v>8.4130000000000003</v>
      </c>
      <c r="AJ227">
        <v>7.33</v>
      </c>
      <c r="AK227">
        <v>1.4744200000000001</v>
      </c>
      <c r="AM227" s="2">
        <v>39948</v>
      </c>
      <c r="AN227">
        <v>213.02199999999999</v>
      </c>
    </row>
    <row r="228" spans="1:44" hidden="1" outlineLevel="1" x14ac:dyDescent="0.2">
      <c r="A228" s="2">
        <v>33190</v>
      </c>
      <c r="B228">
        <v>24.58</v>
      </c>
      <c r="E228" s="2">
        <v>33190</v>
      </c>
      <c r="F228">
        <v>317.67</v>
      </c>
      <c r="G228">
        <f t="shared" si="30"/>
        <v>-5.6654563665957669E-3</v>
      </c>
      <c r="H228" s="2">
        <v>33190</v>
      </c>
      <c r="I228">
        <v>352.11</v>
      </c>
      <c r="J228">
        <f t="shared" si="31"/>
        <v>-5.5356285480271383E-3</v>
      </c>
      <c r="K228">
        <f t="shared" si="27"/>
        <v>-5.8288285480271387E-3</v>
      </c>
      <c r="L228">
        <v>8.4836666950669076E-3</v>
      </c>
      <c r="N228" s="2">
        <v>33190</v>
      </c>
      <c r="O228">
        <v>0.95320000000000005</v>
      </c>
      <c r="Q228" s="2">
        <v>33190</v>
      </c>
      <c r="R228">
        <v>980.36</v>
      </c>
      <c r="S228" s="8">
        <f t="shared" si="32"/>
        <v>-3.6283068917503103E-3</v>
      </c>
      <c r="T228" s="9">
        <f t="shared" si="28"/>
        <v>-3.9215068917503107E-3</v>
      </c>
      <c r="U228" s="3">
        <f>Sheet1!$B$17+Sheet1!$B$18*'Portfolio allocation'!K228</f>
        <v>-6.1991809481021232E-3</v>
      </c>
      <c r="V228" s="13">
        <f t="shared" si="33"/>
        <v>2.2776740563518125E-3</v>
      </c>
      <c r="W228" s="13"/>
      <c r="X228" s="2">
        <v>33190</v>
      </c>
      <c r="Y228">
        <v>26.744599999999998</v>
      </c>
      <c r="AA228" s="2">
        <v>33190</v>
      </c>
      <c r="AB228">
        <v>271.5</v>
      </c>
      <c r="AC228">
        <f t="shared" si="34"/>
        <v>-8.8346962616823177E-3</v>
      </c>
      <c r="AD228">
        <f t="shared" si="29"/>
        <v>-9.1266962616823183E-3</v>
      </c>
      <c r="AE228">
        <f>Sheet2!$B$17+Sheet2!$B$18*'Portfolio allocation'!K228</f>
        <v>-5.1297560404070103E-3</v>
      </c>
      <c r="AF228">
        <f t="shared" si="35"/>
        <v>-3.996940221275308E-3</v>
      </c>
      <c r="AH228" s="2">
        <v>33190</v>
      </c>
      <c r="AI228">
        <v>8.3879999999999999</v>
      </c>
      <c r="AJ228">
        <v>7.3</v>
      </c>
      <c r="AK228">
        <v>1.47559</v>
      </c>
      <c r="AM228" s="2">
        <v>39979</v>
      </c>
      <c r="AN228">
        <v>214.79</v>
      </c>
    </row>
    <row r="229" spans="1:44" hidden="1" outlineLevel="1" x14ac:dyDescent="0.2">
      <c r="A229" s="2">
        <v>33191</v>
      </c>
      <c r="B229">
        <v>22.89</v>
      </c>
      <c r="E229" s="2">
        <v>33191</v>
      </c>
      <c r="F229">
        <v>320.39999999999998</v>
      </c>
      <c r="G229">
        <f t="shared" si="30"/>
        <v>8.5938237793936612E-3</v>
      </c>
      <c r="H229" s="2">
        <v>33191</v>
      </c>
      <c r="I229">
        <v>355.2</v>
      </c>
      <c r="J229">
        <f t="shared" si="31"/>
        <v>8.7756666950669082E-3</v>
      </c>
      <c r="K229">
        <f t="shared" si="27"/>
        <v>8.4836666950669076E-3</v>
      </c>
      <c r="L229">
        <v>-1.079352612612597E-2</v>
      </c>
      <c r="N229" s="2">
        <v>33191</v>
      </c>
      <c r="O229">
        <v>0.96540000000000004</v>
      </c>
      <c r="Q229" s="2">
        <v>33191</v>
      </c>
      <c r="R229">
        <v>992.86</v>
      </c>
      <c r="S229" s="8">
        <f t="shared" si="32"/>
        <v>1.2750418213717474E-2</v>
      </c>
      <c r="T229" s="9">
        <f t="shared" si="28"/>
        <v>1.2458418213717473E-2</v>
      </c>
      <c r="U229" s="3">
        <f>Sheet1!$B$17+Sheet1!$B$18*'Portfolio allocation'!K229</f>
        <v>1.0220476321641529E-2</v>
      </c>
      <c r="V229" s="13">
        <f t="shared" si="33"/>
        <v>2.2379418920759446E-3</v>
      </c>
      <c r="W229" s="13"/>
      <c r="X229" s="2">
        <v>33191</v>
      </c>
      <c r="Y229">
        <v>27.102799999999998</v>
      </c>
      <c r="AA229" s="2">
        <v>33191</v>
      </c>
      <c r="AB229">
        <v>275.13</v>
      </c>
      <c r="AC229">
        <f t="shared" si="34"/>
        <v>1.3370165745856255E-2</v>
      </c>
      <c r="AD229">
        <f t="shared" si="29"/>
        <v>1.3077765745856255E-2</v>
      </c>
      <c r="AE229">
        <f>Sheet2!$B$17+Sheet2!$B$18*'Portfolio allocation'!K229</f>
        <v>7.5972798745303702E-3</v>
      </c>
      <c r="AF229">
        <f t="shared" si="35"/>
        <v>5.4804858713258849E-3</v>
      </c>
      <c r="AH229" s="2">
        <v>33191</v>
      </c>
      <c r="AI229">
        <v>8.3650000000000002</v>
      </c>
      <c r="AJ229">
        <v>7.31</v>
      </c>
      <c r="AK229">
        <v>1.48</v>
      </c>
      <c r="AM229" s="2">
        <v>40009</v>
      </c>
      <c r="AN229">
        <v>214.726</v>
      </c>
    </row>
    <row r="230" spans="1:44" hidden="1" outlineLevel="1" x14ac:dyDescent="0.2">
      <c r="A230" s="2">
        <v>33192</v>
      </c>
      <c r="B230">
        <v>22.57</v>
      </c>
      <c r="E230" s="2">
        <v>33192</v>
      </c>
      <c r="F230">
        <v>317.02</v>
      </c>
      <c r="G230">
        <f t="shared" si="30"/>
        <v>-1.0549313358302115E-2</v>
      </c>
      <c r="H230" s="2">
        <v>33192</v>
      </c>
      <c r="I230">
        <v>351.47</v>
      </c>
      <c r="J230">
        <f t="shared" si="31"/>
        <v>-1.050112612612597E-2</v>
      </c>
      <c r="K230">
        <f t="shared" si="27"/>
        <v>-1.079352612612597E-2</v>
      </c>
      <c r="L230">
        <v>3.3314247019642778E-4</v>
      </c>
      <c r="N230" s="2">
        <v>33192</v>
      </c>
      <c r="O230">
        <v>0.94279999999999997</v>
      </c>
      <c r="Q230" s="2">
        <v>33192</v>
      </c>
      <c r="R230">
        <v>969.64</v>
      </c>
      <c r="S230" s="8">
        <f t="shared" si="32"/>
        <v>-2.3386983059041633E-2</v>
      </c>
      <c r="T230" s="9">
        <f t="shared" si="28"/>
        <v>-2.3679383059041634E-2</v>
      </c>
      <c r="U230" s="3">
        <f>Sheet1!$B$17+Sheet1!$B$18*'Portfolio allocation'!K230</f>
        <v>-1.189480783186601E-2</v>
      </c>
      <c r="V230" s="13">
        <f t="shared" si="33"/>
        <v>-1.1784575227175624E-2</v>
      </c>
      <c r="W230" s="13"/>
      <c r="X230" s="2">
        <v>33192</v>
      </c>
      <c r="Y230">
        <v>26.893799999999999</v>
      </c>
      <c r="AA230" s="2">
        <v>33192</v>
      </c>
      <c r="AB230">
        <v>273.01</v>
      </c>
      <c r="AC230">
        <f t="shared" si="34"/>
        <v>-7.7054483335150525E-3</v>
      </c>
      <c r="AD230">
        <f t="shared" si="29"/>
        <v>-7.9982483335150518E-3</v>
      </c>
      <c r="AE230">
        <f>Sheet2!$B$17+Sheet2!$B$18*'Portfolio allocation'!K230</f>
        <v>-9.5444917877431992E-3</v>
      </c>
      <c r="AF230">
        <f t="shared" si="35"/>
        <v>1.5462434542281474E-3</v>
      </c>
      <c r="AH230" s="2">
        <v>33192</v>
      </c>
      <c r="AI230">
        <v>8.3829999999999991</v>
      </c>
      <c r="AJ230">
        <v>7.32</v>
      </c>
      <c r="AK230">
        <v>1.47492</v>
      </c>
      <c r="AM230" s="2">
        <v>40040</v>
      </c>
      <c r="AN230">
        <v>215.44499999999999</v>
      </c>
    </row>
    <row r="231" spans="1:44" hidden="1" outlineLevel="1" x14ac:dyDescent="0.2">
      <c r="A231" s="2">
        <v>33193</v>
      </c>
      <c r="B231">
        <v>21.34</v>
      </c>
      <c r="E231" s="2">
        <v>33193</v>
      </c>
      <c r="F231">
        <v>317.12</v>
      </c>
      <c r="G231">
        <f t="shared" si="30"/>
        <v>3.1543751182905311E-4</v>
      </c>
      <c r="H231" s="2">
        <v>33193</v>
      </c>
      <c r="I231">
        <v>351.69</v>
      </c>
      <c r="J231">
        <f t="shared" si="31"/>
        <v>6.2594247019642779E-4</v>
      </c>
      <c r="K231">
        <f t="shared" si="27"/>
        <v>3.3314247019642778E-4</v>
      </c>
      <c r="L231">
        <v>6.7324306861157668E-3</v>
      </c>
      <c r="N231" s="2">
        <v>33193</v>
      </c>
      <c r="O231">
        <v>0.94450000000000001</v>
      </c>
      <c r="Q231" s="2">
        <v>33193</v>
      </c>
      <c r="R231">
        <v>971.43</v>
      </c>
      <c r="S231" s="8">
        <f t="shared" si="32"/>
        <v>1.846045955199882E-3</v>
      </c>
      <c r="T231" s="9">
        <f t="shared" si="28"/>
        <v>1.5532459551998821E-3</v>
      </c>
      <c r="U231" s="3">
        <f>Sheet1!$B$17+Sheet1!$B$18*'Portfolio allocation'!K231</f>
        <v>8.6998836911694321E-4</v>
      </c>
      <c r="V231" s="13">
        <f t="shared" si="33"/>
        <v>6.8325758608293885E-4</v>
      </c>
      <c r="W231" s="13"/>
      <c r="X231" s="2">
        <v>33193</v>
      </c>
      <c r="Y231">
        <v>27.1326</v>
      </c>
      <c r="AA231" s="2">
        <v>33193</v>
      </c>
      <c r="AB231">
        <v>275.44</v>
      </c>
      <c r="AC231">
        <f t="shared" si="34"/>
        <v>8.9007728654628693E-3</v>
      </c>
      <c r="AD231">
        <f t="shared" si="29"/>
        <v>8.6099728654628685E-3</v>
      </c>
      <c r="AE231">
        <f>Sheet2!$B$17+Sheet2!$B$18*'Portfolio allocation'!K231</f>
        <v>3.4962579509612831E-4</v>
      </c>
      <c r="AF231">
        <f t="shared" si="35"/>
        <v>8.2603470703667397E-3</v>
      </c>
      <c r="AH231" s="2">
        <v>33193</v>
      </c>
      <c r="AI231">
        <v>8.3079999999999998</v>
      </c>
      <c r="AJ231">
        <v>7.27</v>
      </c>
      <c r="AK231">
        <v>1.48062</v>
      </c>
      <c r="AM231" s="2">
        <v>40071</v>
      </c>
      <c r="AN231">
        <v>215.86099999999999</v>
      </c>
    </row>
    <row r="232" spans="1:44" hidden="1" outlineLevel="1" x14ac:dyDescent="0.2">
      <c r="A232" s="2">
        <v>33196</v>
      </c>
      <c r="B232">
        <v>20.95</v>
      </c>
      <c r="E232" s="2">
        <v>33196</v>
      </c>
      <c r="F232">
        <v>319.33999999999997</v>
      </c>
      <c r="G232">
        <f t="shared" si="30"/>
        <v>7.000504540867647E-3</v>
      </c>
      <c r="H232" s="2">
        <v>33196</v>
      </c>
      <c r="I232">
        <v>354.16</v>
      </c>
      <c r="J232">
        <f t="shared" si="31"/>
        <v>7.0232306861157667E-3</v>
      </c>
      <c r="K232">
        <f t="shared" si="27"/>
        <v>6.7324306861157668E-3</v>
      </c>
      <c r="L232">
        <v>-1.2886378224531432E-2</v>
      </c>
      <c r="N232" s="2">
        <v>33196</v>
      </c>
      <c r="O232">
        <v>0.96540000000000004</v>
      </c>
      <c r="Q232" s="2">
        <v>33196</v>
      </c>
      <c r="R232">
        <v>992.86</v>
      </c>
      <c r="S232" s="8">
        <f t="shared" si="32"/>
        <v>2.2060261676085879E-2</v>
      </c>
      <c r="T232" s="9">
        <f t="shared" si="28"/>
        <v>2.1769461676085879E-2</v>
      </c>
      <c r="U232" s="3">
        <f>Sheet1!$B$17+Sheet1!$B$18*'Portfolio allocation'!K232</f>
        <v>8.2114139899502076E-3</v>
      </c>
      <c r="V232" s="13">
        <f t="shared" si="33"/>
        <v>1.3558047686135671E-2</v>
      </c>
      <c r="W232" s="13"/>
      <c r="X232" s="2">
        <v>33196</v>
      </c>
      <c r="Y232">
        <v>27.401299999999999</v>
      </c>
      <c r="AA232" s="2">
        <v>33196</v>
      </c>
      <c r="AB232">
        <v>278.16000000000003</v>
      </c>
      <c r="AC232">
        <f t="shared" si="34"/>
        <v>9.875108916642672E-3</v>
      </c>
      <c r="AD232">
        <f t="shared" si="29"/>
        <v>9.5819089166426716E-3</v>
      </c>
      <c r="AE232">
        <f>Sheet2!$B$17+Sheet2!$B$18*'Portfolio allocation'!K232</f>
        <v>6.0400361372996442E-3</v>
      </c>
      <c r="AF232">
        <f t="shared" si="35"/>
        <v>3.5418727793430273E-3</v>
      </c>
      <c r="AH232" s="2">
        <v>33196</v>
      </c>
      <c r="AI232">
        <v>8.359</v>
      </c>
      <c r="AJ232">
        <v>7.33</v>
      </c>
      <c r="AK232">
        <v>1.47885</v>
      </c>
      <c r="AM232" s="2">
        <v>40101</v>
      </c>
      <c r="AN232">
        <v>216.50899999999999</v>
      </c>
      <c r="AR232" s="3"/>
    </row>
    <row r="233" spans="1:44" hidden="1" outlineLevel="1" x14ac:dyDescent="0.2">
      <c r="A233" s="2">
        <v>33197</v>
      </c>
      <c r="B233">
        <v>20.09</v>
      </c>
      <c r="E233" s="2">
        <v>33197</v>
      </c>
      <c r="F233">
        <v>315.31</v>
      </c>
      <c r="G233">
        <f t="shared" si="30"/>
        <v>-1.2619778292728645E-2</v>
      </c>
      <c r="H233" s="2">
        <v>33197</v>
      </c>
      <c r="I233">
        <v>349.7</v>
      </c>
      <c r="J233">
        <f t="shared" si="31"/>
        <v>-1.2593178224531432E-2</v>
      </c>
      <c r="K233">
        <f t="shared" si="27"/>
        <v>-1.2886378224531432E-2</v>
      </c>
      <c r="L233">
        <v>2.0512670288819253E-3</v>
      </c>
      <c r="N233" s="2">
        <v>33197</v>
      </c>
      <c r="O233">
        <v>0.94799999999999995</v>
      </c>
      <c r="Q233" s="2">
        <v>33197</v>
      </c>
      <c r="R233">
        <v>975</v>
      </c>
      <c r="S233" s="8">
        <f t="shared" si="32"/>
        <v>-1.7988437443345551E-2</v>
      </c>
      <c r="T233" s="9">
        <f t="shared" si="28"/>
        <v>-1.8281637443345551E-2</v>
      </c>
      <c r="U233" s="3">
        <f>Sheet1!$B$17+Sheet1!$B$18*'Portfolio allocation'!K233</f>
        <v>-1.4295780799082366E-2</v>
      </c>
      <c r="V233" s="13">
        <f t="shared" si="33"/>
        <v>-3.9858566442631856E-3</v>
      </c>
      <c r="W233" s="13"/>
      <c r="X233" s="2">
        <v>33197</v>
      </c>
      <c r="Y233">
        <v>27.072900000000001</v>
      </c>
      <c r="AA233" s="2">
        <v>33197</v>
      </c>
      <c r="AB233">
        <v>274.83</v>
      </c>
      <c r="AC233">
        <f t="shared" si="34"/>
        <v>-1.1971527178602392E-2</v>
      </c>
      <c r="AD233">
        <f t="shared" si="29"/>
        <v>-1.2265127178602392E-2</v>
      </c>
      <c r="AE233">
        <f>Sheet2!$B$17+Sheet2!$B$18*'Portfolio allocation'!K233</f>
        <v>-1.1405509267131393E-2</v>
      </c>
      <c r="AF233">
        <f t="shared" si="35"/>
        <v>-8.5961791147099939E-4</v>
      </c>
      <c r="AH233" s="2">
        <v>33197</v>
      </c>
      <c r="AI233">
        <v>8.3360000000000003</v>
      </c>
      <c r="AJ233">
        <v>7.34</v>
      </c>
      <c r="AK233">
        <v>1.47628</v>
      </c>
      <c r="AM233" s="2">
        <v>40132</v>
      </c>
      <c r="AN233">
        <v>217.23400000000001</v>
      </c>
      <c r="AR233" s="3"/>
    </row>
    <row r="234" spans="1:44" hidden="1" outlineLevel="1" x14ac:dyDescent="0.2">
      <c r="A234" s="2">
        <v>33198</v>
      </c>
      <c r="B234">
        <v>21.09</v>
      </c>
      <c r="E234" s="2">
        <v>33198</v>
      </c>
      <c r="F234">
        <v>316.02999999999997</v>
      </c>
      <c r="G234">
        <f t="shared" si="30"/>
        <v>2.2834670641589394E-3</v>
      </c>
      <c r="H234" s="2">
        <v>33198</v>
      </c>
      <c r="I234">
        <v>350.52</v>
      </c>
      <c r="J234">
        <f t="shared" si="31"/>
        <v>2.3448670288819251E-3</v>
      </c>
      <c r="K234">
        <f t="shared" si="27"/>
        <v>2.0512670288819253E-3</v>
      </c>
      <c r="L234">
        <v>-2.9040000000000001E-4</v>
      </c>
      <c r="N234" s="2">
        <v>33198</v>
      </c>
      <c r="O234">
        <v>0.95499999999999996</v>
      </c>
      <c r="Q234" s="2">
        <v>33198</v>
      </c>
      <c r="R234">
        <v>982.14</v>
      </c>
      <c r="S234" s="8">
        <f t="shared" si="32"/>
        <v>7.3230769230769877E-3</v>
      </c>
      <c r="T234" s="9">
        <f t="shared" si="28"/>
        <v>7.0294769230769879E-3</v>
      </c>
      <c r="U234" s="3">
        <f>Sheet1!$B$17+Sheet1!$B$18*'Portfolio allocation'!K234</f>
        <v>2.8410644059077743E-3</v>
      </c>
      <c r="V234" s="13">
        <f t="shared" si="33"/>
        <v>4.1884125171692136E-3</v>
      </c>
      <c r="W234" s="13"/>
      <c r="X234" s="2">
        <v>33198</v>
      </c>
      <c r="Y234">
        <v>27.251999999999999</v>
      </c>
      <c r="AA234" s="2">
        <v>33198</v>
      </c>
      <c r="AB234">
        <v>276.64999999999998</v>
      </c>
      <c r="AC234">
        <f t="shared" si="34"/>
        <v>6.6222755885456674E-3</v>
      </c>
      <c r="AD234">
        <f t="shared" si="29"/>
        <v>6.3318755885456678E-3</v>
      </c>
      <c r="AE234">
        <f>Sheet2!$B$17+Sheet2!$B$18*'Portfolio allocation'!K234</f>
        <v>1.8774259860011478E-3</v>
      </c>
      <c r="AF234">
        <f t="shared" si="35"/>
        <v>4.4544496025445204E-3</v>
      </c>
      <c r="AH234" s="2">
        <v>33198</v>
      </c>
      <c r="AI234">
        <v>8.2569999999999997</v>
      </c>
      <c r="AJ234">
        <v>7.26</v>
      </c>
      <c r="AK234">
        <v>1.4728300000000001</v>
      </c>
      <c r="AM234" s="2">
        <v>40162</v>
      </c>
      <c r="AN234">
        <v>217.34700000000001</v>
      </c>
      <c r="AR234" s="3"/>
    </row>
    <row r="235" spans="1:44" hidden="1" outlineLevel="1" x14ac:dyDescent="0.2">
      <c r="A235" s="2">
        <v>33199</v>
      </c>
      <c r="B235">
        <v>21.09</v>
      </c>
      <c r="E235" s="2">
        <v>33199</v>
      </c>
      <c r="F235">
        <v>316.02999999999997</v>
      </c>
      <c r="G235">
        <f t="shared" si="30"/>
        <v>0</v>
      </c>
      <c r="H235" s="2">
        <v>33199</v>
      </c>
      <c r="I235">
        <v>350.52</v>
      </c>
      <c r="J235">
        <f t="shared" si="31"/>
        <v>0</v>
      </c>
      <c r="K235">
        <f t="shared" si="27"/>
        <v>-2.9040000000000001E-4</v>
      </c>
      <c r="L235">
        <v>-3.2288913842290806E-3</v>
      </c>
      <c r="N235" s="2">
        <v>33199</v>
      </c>
      <c r="O235">
        <v>0.95499999999999996</v>
      </c>
      <c r="Q235" s="2">
        <v>33199</v>
      </c>
      <c r="R235">
        <v>982.14</v>
      </c>
      <c r="S235" s="8">
        <f t="shared" si="32"/>
        <v>0</v>
      </c>
      <c r="T235" s="9">
        <f t="shared" si="28"/>
        <v>-2.9040000000000001E-4</v>
      </c>
      <c r="U235" s="3">
        <f>Sheet1!$B$17+Sheet1!$B$18*'Portfolio allocation'!K235</f>
        <v>1.5464464463991182E-4</v>
      </c>
      <c r="V235" s="13">
        <f t="shared" si="33"/>
        <v>-4.4504464463991183E-4</v>
      </c>
      <c r="W235" s="13"/>
      <c r="X235" s="2">
        <v>33199</v>
      </c>
      <c r="Y235">
        <v>27.251999999999999</v>
      </c>
      <c r="AA235" s="2">
        <v>33199</v>
      </c>
      <c r="AB235">
        <v>276.64999999999998</v>
      </c>
      <c r="AC235">
        <f t="shared" si="34"/>
        <v>0</v>
      </c>
      <c r="AD235">
        <f t="shared" si="29"/>
        <v>-2.9040000000000001E-4</v>
      </c>
      <c r="AE235">
        <f>Sheet2!$B$17+Sheet2!$B$18*'Portfolio allocation'!K235</f>
        <v>-2.0484407740970547E-4</v>
      </c>
      <c r="AF235">
        <f t="shared" si="35"/>
        <v>-8.5555922590294542E-5</v>
      </c>
      <c r="AH235" s="2">
        <v>33199</v>
      </c>
      <c r="AI235">
        <v>8.2710000000000008</v>
      </c>
      <c r="AJ235">
        <v>7.26</v>
      </c>
      <c r="AK235">
        <v>1.47464</v>
      </c>
      <c r="AM235" s="2">
        <v>40193</v>
      </c>
      <c r="AN235">
        <v>217.488</v>
      </c>
      <c r="AR235" s="3"/>
    </row>
    <row r="236" spans="1:44" hidden="1" outlineLevel="1" x14ac:dyDescent="0.2">
      <c r="A236" s="2">
        <v>33200</v>
      </c>
      <c r="B236">
        <v>20.98</v>
      </c>
      <c r="E236" s="2">
        <v>33200</v>
      </c>
      <c r="F236">
        <v>315.10000000000002</v>
      </c>
      <c r="G236">
        <f t="shared" si="30"/>
        <v>-2.9427585988670568E-3</v>
      </c>
      <c r="H236" s="2">
        <v>33200</v>
      </c>
      <c r="I236">
        <v>349.49</v>
      </c>
      <c r="J236">
        <f t="shared" si="31"/>
        <v>-2.9384913842290805E-3</v>
      </c>
      <c r="K236">
        <f t="shared" si="27"/>
        <v>-3.2288913842290806E-3</v>
      </c>
      <c r="L236">
        <v>4.5464176142378972E-3</v>
      </c>
      <c r="N236" s="2">
        <v>33200</v>
      </c>
      <c r="O236">
        <v>0.95499999999999996</v>
      </c>
      <c r="Q236" s="2">
        <v>33200</v>
      </c>
      <c r="R236">
        <v>982.14</v>
      </c>
      <c r="S236" s="8">
        <f t="shared" si="32"/>
        <v>0</v>
      </c>
      <c r="T236" s="9">
        <f t="shared" si="28"/>
        <v>-2.9040000000000001E-4</v>
      </c>
      <c r="U236" s="3">
        <f>Sheet1!$B$17+Sheet1!$B$18*'Portfolio allocation'!K236</f>
        <v>-3.2164671426228196E-3</v>
      </c>
      <c r="V236" s="13">
        <f t="shared" si="33"/>
        <v>2.9260671426228194E-3</v>
      </c>
      <c r="W236" s="13"/>
      <c r="X236" s="2">
        <v>33200</v>
      </c>
      <c r="Y236">
        <v>26.893799999999999</v>
      </c>
      <c r="AA236" s="2">
        <v>33200</v>
      </c>
      <c r="AB236">
        <v>273.01</v>
      </c>
      <c r="AC236">
        <f t="shared" si="34"/>
        <v>-1.3157419121633818E-2</v>
      </c>
      <c r="AD236">
        <f t="shared" si="29"/>
        <v>-1.3446619121633818E-2</v>
      </c>
      <c r="AE236">
        <f>Sheet2!$B$17+Sheet2!$B$18*'Portfolio allocation'!K236</f>
        <v>-2.8178255839616602E-3</v>
      </c>
      <c r="AF236">
        <f t="shared" si="35"/>
        <v>-1.0628793537672158E-2</v>
      </c>
      <c r="AH236" s="2">
        <v>33200</v>
      </c>
      <c r="AI236">
        <v>8.2889999999999997</v>
      </c>
      <c r="AJ236">
        <v>7.23</v>
      </c>
      <c r="AK236">
        <v>1.46946</v>
      </c>
      <c r="AM236" s="2">
        <v>40224</v>
      </c>
      <c r="AN236">
        <v>217.28100000000001</v>
      </c>
      <c r="AR236" s="3"/>
    </row>
    <row r="237" spans="1:44" hidden="1" outlineLevel="1" x14ac:dyDescent="0.2">
      <c r="A237" s="2">
        <v>33203</v>
      </c>
      <c r="B237">
        <v>22.76</v>
      </c>
      <c r="E237" s="2">
        <v>33203</v>
      </c>
      <c r="F237">
        <v>316.51</v>
      </c>
      <c r="G237">
        <f t="shared" si="30"/>
        <v>4.4747699143128372E-3</v>
      </c>
      <c r="H237" s="2">
        <v>33203</v>
      </c>
      <c r="I237">
        <v>351.18</v>
      </c>
      <c r="J237">
        <f t="shared" si="31"/>
        <v>4.835617614237897E-3</v>
      </c>
      <c r="K237">
        <f t="shared" si="27"/>
        <v>4.5464176142378972E-3</v>
      </c>
      <c r="L237">
        <v>5.1207308844466457E-3</v>
      </c>
      <c r="N237" s="2">
        <v>33203</v>
      </c>
      <c r="O237">
        <v>0.9758</v>
      </c>
      <c r="Q237" s="2">
        <v>33203</v>
      </c>
      <c r="R237">
        <v>1003.57</v>
      </c>
      <c r="S237" s="8">
        <f t="shared" si="32"/>
        <v>2.1819699839126905E-2</v>
      </c>
      <c r="T237" s="9">
        <f t="shared" si="28"/>
        <v>2.1530499839126905E-2</v>
      </c>
      <c r="U237" s="3">
        <f>Sheet1!$B$17+Sheet1!$B$18*'Portfolio allocation'!K237</f>
        <v>5.7035643929532615E-3</v>
      </c>
      <c r="V237" s="13">
        <f t="shared" si="33"/>
        <v>1.5826935446173643E-2</v>
      </c>
      <c r="W237" s="13"/>
      <c r="X237" s="2">
        <v>33203</v>
      </c>
      <c r="Y237">
        <v>27.192299999999999</v>
      </c>
      <c r="AA237" s="2">
        <v>33203</v>
      </c>
      <c r="AB237">
        <v>276.04000000000002</v>
      </c>
      <c r="AC237">
        <f t="shared" si="34"/>
        <v>1.1098494560638938E-2</v>
      </c>
      <c r="AD237">
        <f t="shared" si="29"/>
        <v>1.0808894560638939E-2</v>
      </c>
      <c r="AE237">
        <f>Sheet2!$B$17+Sheet2!$B$18*'Portfolio allocation'!K237</f>
        <v>4.096177543548395E-3</v>
      </c>
      <c r="AF237">
        <f t="shared" si="35"/>
        <v>6.7127170170905442E-3</v>
      </c>
      <c r="AH237" s="2">
        <v>33203</v>
      </c>
      <c r="AI237">
        <v>8.2799999999999994</v>
      </c>
      <c r="AJ237">
        <v>7.24</v>
      </c>
      <c r="AK237">
        <v>1.4633400000000001</v>
      </c>
      <c r="AM237" s="2">
        <v>40252</v>
      </c>
      <c r="AN237">
        <v>217.35300000000001</v>
      </c>
      <c r="AR237" s="3"/>
    </row>
    <row r="238" spans="1:44" hidden="1" outlineLevel="1" x14ac:dyDescent="0.2">
      <c r="A238" s="2">
        <v>33204</v>
      </c>
      <c r="B238">
        <v>22.86</v>
      </c>
      <c r="E238" s="2">
        <v>33204</v>
      </c>
      <c r="F238">
        <v>318.10000000000002</v>
      </c>
      <c r="G238">
        <f t="shared" si="30"/>
        <v>5.0235379608860598E-3</v>
      </c>
      <c r="H238" s="2">
        <v>33204</v>
      </c>
      <c r="I238">
        <v>353.08</v>
      </c>
      <c r="J238">
        <f t="shared" si="31"/>
        <v>5.4103308844466458E-3</v>
      </c>
      <c r="K238">
        <f t="shared" si="27"/>
        <v>5.1207308844466457E-3</v>
      </c>
      <c r="L238">
        <v>-7.4435509233023746E-4</v>
      </c>
      <c r="N238" s="2">
        <v>33204</v>
      </c>
      <c r="O238">
        <v>0.99839999999999995</v>
      </c>
      <c r="Q238" s="2">
        <v>33204</v>
      </c>
      <c r="R238">
        <v>1026.79</v>
      </c>
      <c r="S238" s="8">
        <f t="shared" si="32"/>
        <v>2.3137399483842636E-2</v>
      </c>
      <c r="T238" s="9">
        <f t="shared" si="28"/>
        <v>2.2847799483842635E-2</v>
      </c>
      <c r="U238" s="3">
        <f>Sheet1!$B$17+Sheet1!$B$18*'Portfolio allocation'!K238</f>
        <v>6.362431131570586E-3</v>
      </c>
      <c r="V238" s="13">
        <f t="shared" si="33"/>
        <v>1.6485368352272049E-2</v>
      </c>
      <c r="W238" s="13"/>
      <c r="X238" s="2">
        <v>33204</v>
      </c>
      <c r="Y238">
        <v>27.102799999999998</v>
      </c>
      <c r="AA238" s="2">
        <v>33204</v>
      </c>
      <c r="AB238">
        <v>275.13</v>
      </c>
      <c r="AC238">
        <f t="shared" si="34"/>
        <v>-3.2966236777279834E-3</v>
      </c>
      <c r="AD238">
        <f t="shared" si="29"/>
        <v>-3.5878236777279835E-3</v>
      </c>
      <c r="AE238">
        <f>Sheet2!$B$17+Sheet2!$B$18*'Portfolio allocation'!K238</f>
        <v>4.6068715554747012E-3</v>
      </c>
      <c r="AF238">
        <f t="shared" si="35"/>
        <v>-8.1946952332026847E-3</v>
      </c>
      <c r="AH238" s="2">
        <v>33204</v>
      </c>
      <c r="AI238">
        <v>8.2889999999999997</v>
      </c>
      <c r="AJ238">
        <v>7.28</v>
      </c>
      <c r="AK238">
        <v>1.4750700000000001</v>
      </c>
      <c r="AM238" s="2">
        <v>40283</v>
      </c>
      <c r="AN238">
        <v>217.40299999999999</v>
      </c>
      <c r="AR238" s="3"/>
    </row>
    <row r="239" spans="1:44" hidden="1" outlineLevel="1" x14ac:dyDescent="0.2">
      <c r="A239" s="2">
        <v>33205</v>
      </c>
      <c r="B239">
        <v>22.96</v>
      </c>
      <c r="E239" s="2">
        <v>33205</v>
      </c>
      <c r="F239">
        <v>317.95</v>
      </c>
      <c r="G239">
        <f t="shared" si="30"/>
        <v>-4.7154982709851634E-4</v>
      </c>
      <c r="H239" s="2">
        <v>33205</v>
      </c>
      <c r="I239">
        <v>352.92</v>
      </c>
      <c r="J239">
        <f t="shared" si="31"/>
        <v>-4.5315509233023743E-4</v>
      </c>
      <c r="K239">
        <f t="shared" si="27"/>
        <v>-7.4435509233023746E-4</v>
      </c>
      <c r="L239">
        <v>-5.0822206505723947E-3</v>
      </c>
      <c r="N239" s="2">
        <v>33205</v>
      </c>
      <c r="O239">
        <v>0.97750000000000004</v>
      </c>
      <c r="Q239" s="2">
        <v>33205</v>
      </c>
      <c r="R239">
        <v>1005.36</v>
      </c>
      <c r="S239" s="8">
        <f t="shared" si="32"/>
        <v>-2.087086940854499E-2</v>
      </c>
      <c r="T239" s="9">
        <f t="shared" si="28"/>
        <v>-2.1162069408544988E-2</v>
      </c>
      <c r="U239" s="3">
        <f>Sheet1!$B$17+Sheet1!$B$18*'Portfolio allocation'!K239</f>
        <v>-3.6614414203331891E-4</v>
      </c>
      <c r="V239" s="13">
        <f t="shared" si="33"/>
        <v>-2.079592526651167E-2</v>
      </c>
      <c r="W239" s="13"/>
      <c r="X239" s="2">
        <v>33205</v>
      </c>
      <c r="Y239">
        <v>26.834099999999999</v>
      </c>
      <c r="AA239" s="2">
        <v>33205</v>
      </c>
      <c r="AB239">
        <v>272.41000000000003</v>
      </c>
      <c r="AC239">
        <f t="shared" si="34"/>
        <v>-9.8862355977172856E-3</v>
      </c>
      <c r="AD239">
        <f t="shared" si="29"/>
        <v>-1.0179835597717285E-2</v>
      </c>
      <c r="AE239">
        <f>Sheet2!$B$17+Sheet2!$B$18*'Portfolio allocation'!K239</f>
        <v>-6.0851252695160926E-4</v>
      </c>
      <c r="AF239">
        <f t="shared" si="35"/>
        <v>-9.5713230707656759E-3</v>
      </c>
      <c r="AH239" s="2">
        <v>33205</v>
      </c>
      <c r="AI239">
        <v>8.2940000000000005</v>
      </c>
      <c r="AJ239">
        <v>7.34</v>
      </c>
      <c r="AK239">
        <v>1.4699199999999999</v>
      </c>
      <c r="AM239" s="2">
        <v>40313</v>
      </c>
      <c r="AN239">
        <v>217.29</v>
      </c>
      <c r="AR239" s="3"/>
    </row>
    <row r="240" spans="1:44" hidden="1" outlineLevel="1" x14ac:dyDescent="0.2">
      <c r="A240" s="2">
        <v>33206</v>
      </c>
      <c r="B240">
        <v>23.91</v>
      </c>
      <c r="E240" s="2">
        <v>33206</v>
      </c>
      <c r="F240">
        <v>316.42</v>
      </c>
      <c r="G240">
        <f t="shared" si="30"/>
        <v>-4.8120773706556985E-3</v>
      </c>
      <c r="H240" s="2">
        <v>33206</v>
      </c>
      <c r="I240">
        <v>351.23</v>
      </c>
      <c r="J240">
        <f t="shared" si="31"/>
        <v>-4.7886206505723949E-3</v>
      </c>
      <c r="K240">
        <f t="shared" si="27"/>
        <v>-5.0822206505723947E-3</v>
      </c>
      <c r="L240">
        <v>1.8041963590809344E-2</v>
      </c>
      <c r="N240" s="2">
        <v>33206</v>
      </c>
      <c r="O240">
        <v>0.98970000000000002</v>
      </c>
      <c r="Q240" s="2">
        <v>33206</v>
      </c>
      <c r="R240">
        <v>1017.86</v>
      </c>
      <c r="S240" s="8">
        <f t="shared" si="32"/>
        <v>1.2433357205379192E-2</v>
      </c>
      <c r="T240" s="9">
        <f t="shared" si="28"/>
        <v>1.2139757205379192E-2</v>
      </c>
      <c r="U240" s="3">
        <f>Sheet1!$B$17+Sheet1!$B$18*'Portfolio allocation'!K240</f>
        <v>-5.3426534465816633E-3</v>
      </c>
      <c r="V240" s="13">
        <f t="shared" si="33"/>
        <v>1.7482410651960857E-2</v>
      </c>
      <c r="W240" s="13"/>
      <c r="X240" s="2">
        <v>33206</v>
      </c>
      <c r="Y240">
        <v>26.744599999999998</v>
      </c>
      <c r="AA240" s="2">
        <v>33206</v>
      </c>
      <c r="AB240">
        <v>271.5</v>
      </c>
      <c r="AC240">
        <f t="shared" si="34"/>
        <v>-3.3405528431409426E-3</v>
      </c>
      <c r="AD240">
        <f t="shared" si="29"/>
        <v>-3.6341528431409423E-3</v>
      </c>
      <c r="AE240">
        <f>Sheet2!$B$17+Sheet2!$B$18*'Portfolio allocation'!K240</f>
        <v>-4.4658532503000729E-3</v>
      </c>
      <c r="AF240">
        <f t="shared" si="35"/>
        <v>8.3170040715913052E-4</v>
      </c>
      <c r="AH240" s="2">
        <v>33206</v>
      </c>
      <c r="AI240">
        <v>8.3450000000000006</v>
      </c>
      <c r="AJ240">
        <v>7.34</v>
      </c>
      <c r="AK240">
        <v>1.4592499999999999</v>
      </c>
      <c r="AM240" s="2">
        <v>40344</v>
      </c>
      <c r="AN240">
        <v>217.19900000000001</v>
      </c>
      <c r="AR240" s="3"/>
    </row>
    <row r="241" spans="1:44" hidden="1" outlineLevel="1" x14ac:dyDescent="0.2">
      <c r="A241" s="2">
        <v>33207</v>
      </c>
      <c r="B241">
        <v>22.16</v>
      </c>
      <c r="E241" s="2">
        <v>33207</v>
      </c>
      <c r="F241">
        <v>322.22000000000003</v>
      </c>
      <c r="G241">
        <f t="shared" si="30"/>
        <v>1.8330067631628921E-2</v>
      </c>
      <c r="H241" s="2">
        <v>33207</v>
      </c>
      <c r="I241">
        <v>357.67</v>
      </c>
      <c r="J241">
        <f t="shared" si="31"/>
        <v>1.8335563590809345E-2</v>
      </c>
      <c r="K241">
        <f t="shared" si="27"/>
        <v>1.8041963590809344E-2</v>
      </c>
      <c r="L241">
        <v>6.2219847680821932E-3</v>
      </c>
      <c r="N241" s="2">
        <v>33207</v>
      </c>
      <c r="O241">
        <v>1.0036</v>
      </c>
      <c r="Q241" s="2">
        <v>33207</v>
      </c>
      <c r="R241">
        <v>1032.1400000000001</v>
      </c>
      <c r="S241" s="8">
        <f t="shared" si="32"/>
        <v>1.402943430334247E-2</v>
      </c>
      <c r="T241" s="9">
        <f t="shared" si="28"/>
        <v>1.373583430334247E-2</v>
      </c>
      <c r="U241" s="3">
        <f>Sheet1!$B$17+Sheet1!$B$18*'Portfolio allocation'!K241</f>
        <v>2.1185996759894448E-2</v>
      </c>
      <c r="V241" s="13">
        <f t="shared" si="33"/>
        <v>-7.4501624565519783E-3</v>
      </c>
      <c r="W241" s="13"/>
      <c r="X241" s="2">
        <v>33207</v>
      </c>
      <c r="Y241">
        <v>27.1326</v>
      </c>
      <c r="AA241" s="2">
        <v>33207</v>
      </c>
      <c r="AB241">
        <v>275.44</v>
      </c>
      <c r="AC241">
        <f t="shared" si="34"/>
        <v>1.451197053406994E-2</v>
      </c>
      <c r="AD241">
        <f t="shared" si="29"/>
        <v>1.421957053406994E-2</v>
      </c>
      <c r="AE241">
        <f>Sheet2!$B$17+Sheet2!$B$18*'Portfolio allocation'!K241</f>
        <v>1.609676132843307E-2</v>
      </c>
      <c r="AF241">
        <f t="shared" si="35"/>
        <v>-1.8771907943631299E-3</v>
      </c>
      <c r="AH241" s="2">
        <v>33207</v>
      </c>
      <c r="AI241">
        <v>8.2560000000000002</v>
      </c>
      <c r="AJ241">
        <v>7.31</v>
      </c>
      <c r="AK241">
        <v>1.45336</v>
      </c>
      <c r="AM241" s="2">
        <v>40374</v>
      </c>
      <c r="AN241">
        <v>217.60499999999999</v>
      </c>
      <c r="AR241" s="3"/>
    </row>
    <row r="242" spans="1:44" hidden="1" outlineLevel="1" x14ac:dyDescent="0.2">
      <c r="A242" s="2">
        <v>33210</v>
      </c>
      <c r="B242">
        <v>22.29</v>
      </c>
      <c r="E242" s="2">
        <v>33210</v>
      </c>
      <c r="F242">
        <v>324.10000000000002</v>
      </c>
      <c r="G242">
        <f t="shared" si="30"/>
        <v>5.8345229967102785E-3</v>
      </c>
      <c r="H242" s="2">
        <v>33210</v>
      </c>
      <c r="I242">
        <v>360</v>
      </c>
      <c r="J242">
        <f t="shared" si="31"/>
        <v>6.5143847680821931E-3</v>
      </c>
      <c r="K242">
        <f t="shared" si="27"/>
        <v>6.2219847680821932E-3</v>
      </c>
      <c r="L242">
        <v>6.8464888888888058E-3</v>
      </c>
      <c r="N242" s="2">
        <v>33210</v>
      </c>
      <c r="O242">
        <v>1.0261</v>
      </c>
      <c r="Q242" s="2">
        <v>33210</v>
      </c>
      <c r="R242">
        <v>1055.3599999999999</v>
      </c>
      <c r="S242" s="8">
        <f t="shared" si="32"/>
        <v>2.2496948088437385E-2</v>
      </c>
      <c r="T242" s="9">
        <f t="shared" si="28"/>
        <v>2.2204548088437383E-2</v>
      </c>
      <c r="U242" s="3">
        <f>Sheet1!$B$17+Sheet1!$B$18*'Portfolio allocation'!K242</f>
        <v>7.6258174963621979E-3</v>
      </c>
      <c r="V242" s="13">
        <f t="shared" si="33"/>
        <v>1.4578730592075186E-2</v>
      </c>
      <c r="W242" s="13"/>
      <c r="X242" s="2">
        <v>33210</v>
      </c>
      <c r="Y242">
        <v>27.072900000000001</v>
      </c>
      <c r="AA242" s="2">
        <v>33210</v>
      </c>
      <c r="AB242">
        <v>274.83</v>
      </c>
      <c r="AC242">
        <f t="shared" si="34"/>
        <v>-2.2146383967470706E-3</v>
      </c>
      <c r="AD242">
        <f t="shared" si="29"/>
        <v>-2.5070383967470706E-3</v>
      </c>
      <c r="AE242">
        <f>Sheet2!$B$17+Sheet2!$B$18*'Portfolio allocation'!K242</f>
        <v>5.5861346043310231E-3</v>
      </c>
      <c r="AF242">
        <f t="shared" si="35"/>
        <v>-8.0931730010780946E-3</v>
      </c>
      <c r="AH242" s="2">
        <v>33210</v>
      </c>
      <c r="AI242">
        <v>8.2279999999999998</v>
      </c>
      <c r="AJ242">
        <v>7.31</v>
      </c>
      <c r="AK242">
        <v>1.44095</v>
      </c>
      <c r="AM242" s="2">
        <v>40405</v>
      </c>
      <c r="AN242">
        <v>217.923</v>
      </c>
      <c r="AR242" s="3"/>
    </row>
    <row r="243" spans="1:44" hidden="1" outlineLevel="1" x14ac:dyDescent="0.2">
      <c r="A243" s="2">
        <v>33211</v>
      </c>
      <c r="B243">
        <v>22.03</v>
      </c>
      <c r="E243" s="2">
        <v>33211</v>
      </c>
      <c r="F243">
        <v>326.35000000000002</v>
      </c>
      <c r="G243">
        <f t="shared" si="30"/>
        <v>6.9423017587164626E-3</v>
      </c>
      <c r="H243" s="2">
        <v>33211</v>
      </c>
      <c r="I243">
        <v>362.57</v>
      </c>
      <c r="J243">
        <f t="shared" si="31"/>
        <v>7.1388888888888058E-3</v>
      </c>
      <c r="K243">
        <f t="shared" si="27"/>
        <v>6.8464888888888058E-3</v>
      </c>
      <c r="L243">
        <v>1.0659609730534826E-2</v>
      </c>
      <c r="N243" s="2">
        <v>33211</v>
      </c>
      <c r="O243">
        <v>1.0347999999999999</v>
      </c>
      <c r="Q243" s="2">
        <v>33211</v>
      </c>
      <c r="R243">
        <v>1064.29</v>
      </c>
      <c r="S243" s="8">
        <f t="shared" si="32"/>
        <v>8.4615676167374421E-3</v>
      </c>
      <c r="T243" s="9">
        <f t="shared" si="28"/>
        <v>8.1691676167374421E-3</v>
      </c>
      <c r="U243" s="3">
        <f>Sheet1!$B$17+Sheet1!$B$18*'Portfolio allocation'!K243</f>
        <v>8.3422644507907019E-3</v>
      </c>
      <c r="V243" s="13">
        <f t="shared" si="33"/>
        <v>-1.730968340532598E-4</v>
      </c>
      <c r="W243" s="13"/>
      <c r="X243" s="2">
        <v>33211</v>
      </c>
      <c r="Y243">
        <v>27.401299999999999</v>
      </c>
      <c r="AA243" s="2">
        <v>33211</v>
      </c>
      <c r="AB243">
        <v>278.16000000000003</v>
      </c>
      <c r="AC243">
        <f t="shared" si="34"/>
        <v>1.2116581159262285E-2</v>
      </c>
      <c r="AD243">
        <f t="shared" si="29"/>
        <v>1.1826581159262285E-2</v>
      </c>
      <c r="AE243">
        <f>Sheet2!$B$17+Sheet2!$B$18*'Portfolio allocation'!K243</f>
        <v>6.1414596010933593E-3</v>
      </c>
      <c r="AF243">
        <f t="shared" si="35"/>
        <v>5.6851215581689256E-3</v>
      </c>
      <c r="AH243" s="2">
        <v>33211</v>
      </c>
      <c r="AI243">
        <v>8.173</v>
      </c>
      <c r="AJ243">
        <v>7.25</v>
      </c>
      <c r="AK243">
        <v>1.44957</v>
      </c>
      <c r="AM243" s="2">
        <v>40436</v>
      </c>
      <c r="AN243">
        <v>218.27500000000001</v>
      </c>
      <c r="AR243" s="3"/>
    </row>
    <row r="244" spans="1:44" hidden="1" outlineLevel="1" x14ac:dyDescent="0.2">
      <c r="A244" s="2">
        <v>33212</v>
      </c>
      <c r="B244">
        <v>20.94</v>
      </c>
      <c r="E244" s="2">
        <v>33212</v>
      </c>
      <c r="F244">
        <v>329.92</v>
      </c>
      <c r="G244">
        <f t="shared" si="30"/>
        <v>1.0939175731576434E-2</v>
      </c>
      <c r="H244" s="2">
        <v>33212</v>
      </c>
      <c r="I244">
        <v>366.54</v>
      </c>
      <c r="J244">
        <f t="shared" si="31"/>
        <v>1.0949609730534826E-2</v>
      </c>
      <c r="K244">
        <f t="shared" si="27"/>
        <v>1.0659609730534826E-2</v>
      </c>
      <c r="L244">
        <v>-2.7995579854859223E-3</v>
      </c>
      <c r="N244" s="2">
        <v>33212</v>
      </c>
      <c r="O244">
        <v>1.0451999999999999</v>
      </c>
      <c r="Q244" s="2">
        <v>33212</v>
      </c>
      <c r="R244">
        <v>1075</v>
      </c>
      <c r="S244" s="8">
        <f t="shared" si="32"/>
        <v>1.0063046725986347E-2</v>
      </c>
      <c r="T244" s="9">
        <f t="shared" si="28"/>
        <v>9.7730467259863462E-3</v>
      </c>
      <c r="U244" s="3">
        <f>Sheet1!$B$17+Sheet1!$B$18*'Portfolio allocation'!K244</f>
        <v>1.2716773317660317E-2</v>
      </c>
      <c r="V244" s="13">
        <f t="shared" si="33"/>
        <v>-2.9437265916739709E-3</v>
      </c>
      <c r="W244" s="13"/>
      <c r="X244" s="2">
        <v>33212</v>
      </c>
      <c r="Y244">
        <v>27.371400000000001</v>
      </c>
      <c r="AA244" s="2">
        <v>33212</v>
      </c>
      <c r="AB244">
        <v>277.86</v>
      </c>
      <c r="AC244">
        <f t="shared" si="34"/>
        <v>-1.0785159620362306E-3</v>
      </c>
      <c r="AD244">
        <f t="shared" si="29"/>
        <v>-1.3681159620362307E-3</v>
      </c>
      <c r="AE244">
        <f>Sheet2!$B$17+Sheet2!$B$18*'Portfolio allocation'!K244</f>
        <v>9.5321839349960281E-3</v>
      </c>
      <c r="AF244">
        <f t="shared" si="35"/>
        <v>-1.090029989703226E-2</v>
      </c>
      <c r="AH244" s="2">
        <v>33212</v>
      </c>
      <c r="AI244">
        <v>8.1690000000000005</v>
      </c>
      <c r="AJ244">
        <v>7.24</v>
      </c>
      <c r="AK244">
        <v>1.4497899999999999</v>
      </c>
      <c r="AM244" s="2">
        <v>40466</v>
      </c>
      <c r="AN244">
        <v>219.035</v>
      </c>
      <c r="AR244" s="3"/>
    </row>
    <row r="245" spans="1:44" hidden="1" outlineLevel="1" x14ac:dyDescent="0.2">
      <c r="A245" s="2">
        <v>33213</v>
      </c>
      <c r="B245">
        <v>22.62</v>
      </c>
      <c r="E245" s="2">
        <v>33213</v>
      </c>
      <c r="F245">
        <v>329.07</v>
      </c>
      <c r="G245">
        <f t="shared" si="30"/>
        <v>-2.5763821532492903E-3</v>
      </c>
      <c r="H245" s="2">
        <v>33213</v>
      </c>
      <c r="I245">
        <v>365.62</v>
      </c>
      <c r="J245">
        <f t="shared" si="31"/>
        <v>-2.5099579854859222E-3</v>
      </c>
      <c r="K245">
        <f t="shared" si="27"/>
        <v>-2.7995579854859223E-3</v>
      </c>
      <c r="L245">
        <v>-4.2566661998795973E-3</v>
      </c>
      <c r="N245" s="2">
        <v>33213</v>
      </c>
      <c r="O245">
        <v>1.0383</v>
      </c>
      <c r="Q245" s="2">
        <v>33213</v>
      </c>
      <c r="R245">
        <v>1067.8599999999999</v>
      </c>
      <c r="S245" s="8">
        <f t="shared" si="32"/>
        <v>-6.6418604651163893E-3</v>
      </c>
      <c r="T245" s="9">
        <f t="shared" si="28"/>
        <v>-6.9314604651163894E-3</v>
      </c>
      <c r="U245" s="3">
        <f>Sheet1!$B$17+Sheet1!$B$18*'Portfolio allocation'!K245</f>
        <v>-2.7239249868293829E-3</v>
      </c>
      <c r="V245" s="13">
        <f t="shared" si="33"/>
        <v>-4.2075354782870064E-3</v>
      </c>
      <c r="W245" s="13"/>
      <c r="X245" s="2">
        <v>33213</v>
      </c>
      <c r="Y245">
        <v>26.6252</v>
      </c>
      <c r="AA245" s="2">
        <v>33213</v>
      </c>
      <c r="AB245">
        <v>270.27999999999997</v>
      </c>
      <c r="AC245">
        <f t="shared" si="34"/>
        <v>-2.7279925142158046E-2</v>
      </c>
      <c r="AD245">
        <f t="shared" si="29"/>
        <v>-2.7570725142158047E-2</v>
      </c>
      <c r="AE245">
        <f>Sheet2!$B$17+Sheet2!$B$18*'Portfolio allocation'!K245</f>
        <v>-2.4360513725136023E-3</v>
      </c>
      <c r="AF245">
        <f t="shared" si="35"/>
        <v>-2.5134673769644445E-2</v>
      </c>
      <c r="AH245" s="2">
        <v>33213</v>
      </c>
      <c r="AI245">
        <v>8.1820000000000004</v>
      </c>
      <c r="AJ245">
        <v>7.27</v>
      </c>
      <c r="AK245">
        <v>1.45991</v>
      </c>
      <c r="AM245" s="2">
        <v>40497</v>
      </c>
      <c r="AN245">
        <v>219.59</v>
      </c>
      <c r="AR245" s="3"/>
    </row>
    <row r="246" spans="1:44" hidden="1" outlineLevel="1" x14ac:dyDescent="0.2">
      <c r="A246" s="2">
        <v>33214</v>
      </c>
      <c r="B246">
        <v>22.59</v>
      </c>
      <c r="E246" s="2">
        <v>33214</v>
      </c>
      <c r="F246">
        <v>327.75</v>
      </c>
      <c r="G246">
        <f t="shared" si="30"/>
        <v>-4.0113045856504659E-3</v>
      </c>
      <c r="H246" s="2">
        <v>33214</v>
      </c>
      <c r="I246">
        <v>364.17</v>
      </c>
      <c r="J246">
        <f t="shared" si="31"/>
        <v>-3.9658661998795974E-3</v>
      </c>
      <c r="K246">
        <f t="shared" si="27"/>
        <v>-4.2566661998795973E-3</v>
      </c>
      <c r="L246">
        <v>3.367340483839883E-3</v>
      </c>
      <c r="N246" s="2">
        <v>33214</v>
      </c>
      <c r="O246">
        <v>1.0314000000000001</v>
      </c>
      <c r="Q246" s="2">
        <v>33214</v>
      </c>
      <c r="R246">
        <v>1060.71</v>
      </c>
      <c r="S246" s="8">
        <f t="shared" si="32"/>
        <v>-6.6956342591724116E-3</v>
      </c>
      <c r="T246" s="9">
        <f t="shared" si="28"/>
        <v>-6.9864342591724115E-3</v>
      </c>
      <c r="U246" s="3">
        <f>Sheet1!$B$17+Sheet1!$B$18*'Portfolio allocation'!K246</f>
        <v>-4.3955564584147802E-3</v>
      </c>
      <c r="V246" s="13">
        <f t="shared" si="33"/>
        <v>-2.5908778007576313E-3</v>
      </c>
      <c r="W246" s="13"/>
      <c r="X246" s="2">
        <v>33214</v>
      </c>
      <c r="Y246">
        <v>26.864000000000001</v>
      </c>
      <c r="AA246" s="2">
        <v>33214</v>
      </c>
      <c r="AB246">
        <v>272.70999999999998</v>
      </c>
      <c r="AC246">
        <f t="shared" si="34"/>
        <v>8.9906763356519814E-3</v>
      </c>
      <c r="AD246">
        <f t="shared" si="29"/>
        <v>8.7058763356519814E-3</v>
      </c>
      <c r="AE246">
        <f>Sheet2!$B$17+Sheet2!$B$18*'Portfolio allocation'!K246</f>
        <v>-3.7317491709451239E-3</v>
      </c>
      <c r="AF246">
        <f t="shared" si="35"/>
        <v>1.2437625506597105E-2</v>
      </c>
      <c r="AH246" s="2">
        <v>33214</v>
      </c>
      <c r="AI246">
        <v>8.0359999999999996</v>
      </c>
      <c r="AJ246">
        <v>7.12</v>
      </c>
      <c r="AK246">
        <v>1.4703599999999999</v>
      </c>
      <c r="AM246" s="2">
        <v>40527</v>
      </c>
      <c r="AN246">
        <v>220.47200000000001</v>
      </c>
      <c r="AR246" s="3"/>
    </row>
    <row r="247" spans="1:44" hidden="1" outlineLevel="1" x14ac:dyDescent="0.2">
      <c r="A247" s="2">
        <v>33217</v>
      </c>
      <c r="B247">
        <v>23.58</v>
      </c>
      <c r="E247" s="2">
        <v>33217</v>
      </c>
      <c r="F247">
        <v>328.89</v>
      </c>
      <c r="G247">
        <f t="shared" si="30"/>
        <v>3.4782608695651529E-3</v>
      </c>
      <c r="H247" s="2">
        <v>33217</v>
      </c>
      <c r="I247">
        <v>365.5</v>
      </c>
      <c r="J247">
        <f t="shared" si="31"/>
        <v>3.652140483839883E-3</v>
      </c>
      <c r="K247">
        <f t="shared" si="27"/>
        <v>3.367340483839883E-3</v>
      </c>
      <c r="L247">
        <v>-7.3428235294116725E-3</v>
      </c>
      <c r="N247" s="2">
        <v>33217</v>
      </c>
      <c r="O247">
        <v>1.0279</v>
      </c>
      <c r="Q247" s="2">
        <v>33217</v>
      </c>
      <c r="R247">
        <v>1057.1400000000001</v>
      </c>
      <c r="S247" s="8">
        <f t="shared" si="32"/>
        <v>-3.3656701643238751E-3</v>
      </c>
      <c r="T247" s="9">
        <f t="shared" si="28"/>
        <v>-3.6504701643238751E-3</v>
      </c>
      <c r="U247" s="3">
        <f>Sheet1!$B$17+Sheet1!$B$18*'Portfolio allocation'!K247</f>
        <v>4.3508972271723897E-3</v>
      </c>
      <c r="V247" s="13">
        <f t="shared" si="33"/>
        <v>-8.0013673914962648E-3</v>
      </c>
      <c r="W247" s="13"/>
      <c r="X247" s="2">
        <v>33217</v>
      </c>
      <c r="Y247">
        <v>27.072900000000001</v>
      </c>
      <c r="AA247" s="2">
        <v>33217</v>
      </c>
      <c r="AB247">
        <v>274.83</v>
      </c>
      <c r="AC247">
        <f t="shared" si="34"/>
        <v>7.7738256756261226E-3</v>
      </c>
      <c r="AD247">
        <f t="shared" si="29"/>
        <v>7.4898256756261231E-3</v>
      </c>
      <c r="AE247">
        <f>Sheet2!$B$17+Sheet2!$B$18*'Portfolio allocation'!K247</f>
        <v>3.0477120782202941E-3</v>
      </c>
      <c r="AF247">
        <f t="shared" si="35"/>
        <v>4.4421135974058289E-3</v>
      </c>
      <c r="AH247" s="2">
        <v>33217</v>
      </c>
      <c r="AI247">
        <v>7.9720000000000004</v>
      </c>
      <c r="AJ247">
        <v>7.1</v>
      </c>
      <c r="AK247">
        <v>1.47542</v>
      </c>
      <c r="AM247" s="2">
        <v>40558</v>
      </c>
      <c r="AN247">
        <v>221.18700000000001</v>
      </c>
      <c r="AR247" s="3"/>
    </row>
    <row r="248" spans="1:44" hidden="1" outlineLevel="1" x14ac:dyDescent="0.2">
      <c r="A248" s="2">
        <v>33218</v>
      </c>
      <c r="B248">
        <v>23.75</v>
      </c>
      <c r="E248" s="2">
        <v>33218</v>
      </c>
      <c r="F248">
        <v>326.44</v>
      </c>
      <c r="G248">
        <f t="shared" si="30"/>
        <v>-7.4492991577730372E-3</v>
      </c>
      <c r="H248" s="2">
        <v>33218</v>
      </c>
      <c r="I248">
        <v>362.92</v>
      </c>
      <c r="J248">
        <f t="shared" si="31"/>
        <v>-7.058823529411673E-3</v>
      </c>
      <c r="K248">
        <f t="shared" si="27"/>
        <v>-7.3428235294116725E-3</v>
      </c>
      <c r="L248">
        <v>1.1207335567066906E-2</v>
      </c>
      <c r="N248" s="2">
        <v>33218</v>
      </c>
      <c r="O248">
        <v>1.0018</v>
      </c>
      <c r="Q248" s="2">
        <v>33218</v>
      </c>
      <c r="R248">
        <v>1030.3599999999999</v>
      </c>
      <c r="S248" s="8">
        <f t="shared" si="32"/>
        <v>-2.5332500898651245E-2</v>
      </c>
      <c r="T248" s="9">
        <f t="shared" si="28"/>
        <v>-2.5616500898651244E-2</v>
      </c>
      <c r="U248" s="3">
        <f>Sheet1!$B$17+Sheet1!$B$18*'Portfolio allocation'!K248</f>
        <v>-7.9360743604818332E-3</v>
      </c>
      <c r="V248" s="13">
        <f t="shared" si="33"/>
        <v>-1.7680426538169411E-2</v>
      </c>
      <c r="W248" s="13"/>
      <c r="X248" s="2">
        <v>33218</v>
      </c>
      <c r="Y248">
        <v>26.953499999999998</v>
      </c>
      <c r="AA248" s="2">
        <v>33218</v>
      </c>
      <c r="AB248">
        <v>273.62</v>
      </c>
      <c r="AC248">
        <f t="shared" si="34"/>
        <v>-4.4027216824945592E-3</v>
      </c>
      <c r="AD248">
        <f t="shared" si="29"/>
        <v>-4.6855216824945589E-3</v>
      </c>
      <c r="AE248">
        <f>Sheet2!$B$17+Sheet2!$B$18*'Portfolio allocation'!K248</f>
        <v>-6.4760390033594892E-3</v>
      </c>
      <c r="AF248">
        <f t="shared" si="35"/>
        <v>1.7905173208649303E-3</v>
      </c>
      <c r="AH248" s="2">
        <v>33218</v>
      </c>
      <c r="AI248">
        <v>7.923</v>
      </c>
      <c r="AJ248">
        <v>7.07</v>
      </c>
      <c r="AK248">
        <v>1.4696</v>
      </c>
      <c r="AM248" s="2">
        <v>40589</v>
      </c>
      <c r="AN248">
        <v>221.898</v>
      </c>
      <c r="AR248" s="3"/>
    </row>
    <row r="249" spans="1:44" hidden="1" outlineLevel="1" x14ac:dyDescent="0.2">
      <c r="A249" s="2">
        <v>33219</v>
      </c>
      <c r="B249">
        <v>21.28</v>
      </c>
      <c r="E249" s="2">
        <v>33219</v>
      </c>
      <c r="F249">
        <v>330.19</v>
      </c>
      <c r="G249">
        <f t="shared" si="30"/>
        <v>1.1487562798676576E-2</v>
      </c>
      <c r="H249" s="2">
        <v>33219</v>
      </c>
      <c r="I249">
        <v>367.09</v>
      </c>
      <c r="J249">
        <f t="shared" si="31"/>
        <v>1.1490135567066906E-2</v>
      </c>
      <c r="K249">
        <f t="shared" si="27"/>
        <v>1.1207335567066906E-2</v>
      </c>
      <c r="L249">
        <v>-2.7873973902856806E-3</v>
      </c>
      <c r="N249" s="2">
        <v>33219</v>
      </c>
      <c r="O249">
        <v>1.0069999999999999</v>
      </c>
      <c r="Q249" s="2">
        <v>33219</v>
      </c>
      <c r="R249">
        <v>1035.71</v>
      </c>
      <c r="S249" s="8">
        <f t="shared" si="32"/>
        <v>5.1923599518615138E-3</v>
      </c>
      <c r="T249" s="9">
        <f t="shared" si="28"/>
        <v>4.9095599518615141E-3</v>
      </c>
      <c r="U249" s="3">
        <f>Sheet1!$B$17+Sheet1!$B$18*'Portfolio allocation'!K249</f>
        <v>1.3345138278548592E-2</v>
      </c>
      <c r="V249" s="13">
        <f t="shared" si="33"/>
        <v>-8.4355783266870776E-3</v>
      </c>
      <c r="W249" s="13"/>
      <c r="X249" s="2">
        <v>33219</v>
      </c>
      <c r="Y249">
        <v>27.311699999999998</v>
      </c>
      <c r="AA249" s="2">
        <v>33219</v>
      </c>
      <c r="AB249">
        <v>277.25</v>
      </c>
      <c r="AC249">
        <f t="shared" si="34"/>
        <v>1.3266574080841975E-2</v>
      </c>
      <c r="AD249">
        <f t="shared" si="29"/>
        <v>1.2985374080841975E-2</v>
      </c>
      <c r="AE249">
        <f>Sheet2!$B$17+Sheet2!$B$18*'Portfolio allocation'!K249</f>
        <v>1.001923572259026E-2</v>
      </c>
      <c r="AF249">
        <f t="shared" si="35"/>
        <v>2.9661383582517149E-3</v>
      </c>
      <c r="AH249" s="2">
        <v>33219</v>
      </c>
      <c r="AI249">
        <v>7.9</v>
      </c>
      <c r="AJ249">
        <v>7.03</v>
      </c>
      <c r="AK249">
        <v>1.47058</v>
      </c>
      <c r="AM249" s="2">
        <v>40617</v>
      </c>
      <c r="AN249">
        <v>223.04599999999999</v>
      </c>
      <c r="AR249" s="3"/>
    </row>
    <row r="250" spans="1:44" hidden="1" outlineLevel="1" x14ac:dyDescent="0.2">
      <c r="A250" s="2">
        <v>33220</v>
      </c>
      <c r="B250">
        <v>23.05</v>
      </c>
      <c r="E250" s="2">
        <v>33220</v>
      </c>
      <c r="F250">
        <v>329.34</v>
      </c>
      <c r="G250">
        <f t="shared" si="30"/>
        <v>-2.5742754171841353E-3</v>
      </c>
      <c r="H250" s="2">
        <v>33220</v>
      </c>
      <c r="I250">
        <v>366.17</v>
      </c>
      <c r="J250">
        <f t="shared" si="31"/>
        <v>-2.5061973902856804E-3</v>
      </c>
      <c r="K250">
        <f t="shared" si="27"/>
        <v>-2.7873973902856806E-3</v>
      </c>
      <c r="L250">
        <v>-7.9311214681705815E-3</v>
      </c>
      <c r="N250" s="2">
        <v>33220</v>
      </c>
      <c r="O250">
        <v>1.0105</v>
      </c>
      <c r="Q250" s="2">
        <v>33220</v>
      </c>
      <c r="R250">
        <v>1039.29</v>
      </c>
      <c r="S250" s="8">
        <f t="shared" si="32"/>
        <v>3.4565660271697052E-3</v>
      </c>
      <c r="T250" s="9">
        <f t="shared" si="28"/>
        <v>3.1753660271697051E-3</v>
      </c>
      <c r="U250" s="3">
        <f>Sheet1!$B$17+Sheet1!$B$18*'Portfolio allocation'!K250</f>
        <v>-2.7099740438251991E-3</v>
      </c>
      <c r="V250" s="13">
        <f t="shared" si="33"/>
        <v>5.8853400709949037E-3</v>
      </c>
      <c r="W250" s="13"/>
      <c r="X250" s="2">
        <v>33220</v>
      </c>
      <c r="Y250">
        <v>26.953499999999998</v>
      </c>
      <c r="AA250" s="2">
        <v>33220</v>
      </c>
      <c r="AB250">
        <v>273.62</v>
      </c>
      <c r="AC250">
        <f t="shared" si="34"/>
        <v>-1.3092876465284009E-2</v>
      </c>
      <c r="AD250">
        <f t="shared" si="29"/>
        <v>-1.337727646528401E-2</v>
      </c>
      <c r="AE250">
        <f>Sheet2!$B$17+Sheet2!$B$18*'Portfolio allocation'!K250</f>
        <v>-2.4252378610167048E-3</v>
      </c>
      <c r="AF250">
        <f t="shared" si="35"/>
        <v>-1.0952038604267305E-2</v>
      </c>
      <c r="AH250" s="2">
        <v>33220</v>
      </c>
      <c r="AI250">
        <v>7.9720000000000004</v>
      </c>
      <c r="AJ250">
        <v>7.11</v>
      </c>
      <c r="AK250">
        <v>1.4690000000000001</v>
      </c>
      <c r="AM250" s="2">
        <v>40648</v>
      </c>
      <c r="AN250">
        <v>224.09299999999999</v>
      </c>
      <c r="AR250" s="3"/>
    </row>
    <row r="251" spans="1:44" hidden="1" outlineLevel="1" x14ac:dyDescent="0.2">
      <c r="A251" s="2">
        <v>33221</v>
      </c>
      <c r="B251">
        <v>23.85</v>
      </c>
      <c r="E251" s="2">
        <v>33221</v>
      </c>
      <c r="F251">
        <v>326.82</v>
      </c>
      <c r="G251">
        <f t="shared" si="30"/>
        <v>-7.6516669703041718E-3</v>
      </c>
      <c r="H251" s="2">
        <v>33221</v>
      </c>
      <c r="I251">
        <v>363.37</v>
      </c>
      <c r="J251">
        <f t="shared" si="31"/>
        <v>-7.6467214681705808E-3</v>
      </c>
      <c r="K251">
        <f t="shared" si="27"/>
        <v>-7.9311214681705815E-3</v>
      </c>
      <c r="L251">
        <v>-2.677853790901857E-3</v>
      </c>
      <c r="N251" s="2">
        <v>33221</v>
      </c>
      <c r="O251">
        <v>1.0226999999999999</v>
      </c>
      <c r="Q251" s="2">
        <v>33221</v>
      </c>
      <c r="R251">
        <v>1051.79</v>
      </c>
      <c r="S251" s="8">
        <f t="shared" si="32"/>
        <v>1.2027441811236494E-2</v>
      </c>
      <c r="T251" s="9">
        <f t="shared" si="28"/>
        <v>1.1743041811236494E-2</v>
      </c>
      <c r="U251" s="3">
        <f>Sheet1!$B$17+Sheet1!$B$18*'Portfolio allocation'!K251</f>
        <v>-8.6109846652785323E-3</v>
      </c>
      <c r="V251" s="13">
        <f t="shared" si="33"/>
        <v>2.0354026476515026E-2</v>
      </c>
      <c r="W251" s="13"/>
      <c r="X251" s="2">
        <v>33221</v>
      </c>
      <c r="Y251">
        <v>26.5655</v>
      </c>
      <c r="AA251" s="2">
        <v>33221</v>
      </c>
      <c r="AB251">
        <v>269.68</v>
      </c>
      <c r="AC251">
        <f t="shared" si="34"/>
        <v>-1.4399532197938769E-2</v>
      </c>
      <c r="AD251">
        <f t="shared" si="29"/>
        <v>-1.4683132197938769E-2</v>
      </c>
      <c r="AE251">
        <f>Sheet2!$B$17+Sheet2!$B$18*'Portfolio allocation'!K251</f>
        <v>-6.9991685393417614E-3</v>
      </c>
      <c r="AF251">
        <f t="shared" si="35"/>
        <v>-7.6839636585970079E-3</v>
      </c>
      <c r="AH251" s="2">
        <v>33221</v>
      </c>
      <c r="AI251">
        <v>8.0389999999999997</v>
      </c>
      <c r="AJ251">
        <v>7.09</v>
      </c>
      <c r="AK251">
        <v>1.4639599999999999</v>
      </c>
      <c r="AM251" s="2">
        <v>40678</v>
      </c>
      <c r="AN251">
        <v>224.80600000000001</v>
      </c>
      <c r="AR251" s="3"/>
    </row>
    <row r="252" spans="1:44" hidden="1" outlineLevel="1" x14ac:dyDescent="0.2">
      <c r="A252" s="2">
        <v>33224</v>
      </c>
      <c r="B252">
        <v>24.85</v>
      </c>
      <c r="E252" s="2">
        <v>33224</v>
      </c>
      <c r="F252">
        <v>326.02</v>
      </c>
      <c r="G252">
        <f t="shared" si="30"/>
        <v>-2.4478306101217706E-3</v>
      </c>
      <c r="H252" s="2">
        <v>33224</v>
      </c>
      <c r="I252">
        <v>362.5</v>
      </c>
      <c r="J252">
        <f t="shared" si="31"/>
        <v>-2.3942537909018569E-3</v>
      </c>
      <c r="K252">
        <f t="shared" si="27"/>
        <v>-2.677853790901857E-3</v>
      </c>
      <c r="L252">
        <v>1.2131393103448256E-2</v>
      </c>
      <c r="N252" s="2">
        <v>33224</v>
      </c>
      <c r="O252">
        <v>1.0279</v>
      </c>
      <c r="Q252" s="2">
        <v>33224</v>
      </c>
      <c r="R252">
        <v>1057.1400000000001</v>
      </c>
      <c r="S252" s="8">
        <f t="shared" si="32"/>
        <v>5.0865667100847833E-3</v>
      </c>
      <c r="T252" s="9">
        <f t="shared" si="28"/>
        <v>4.8029667100847832E-3</v>
      </c>
      <c r="U252" s="3">
        <f>Sheet1!$B$17+Sheet1!$B$18*'Portfolio allocation'!K252</f>
        <v>-2.5843028504080787E-3</v>
      </c>
      <c r="V252" s="13">
        <f t="shared" si="33"/>
        <v>7.3872695604928623E-3</v>
      </c>
      <c r="W252" s="13"/>
      <c r="X252" s="2">
        <v>33224</v>
      </c>
      <c r="Y252">
        <v>26.6252</v>
      </c>
      <c r="AA252" s="2">
        <v>33224</v>
      </c>
      <c r="AB252">
        <v>270.27999999999997</v>
      </c>
      <c r="AC252">
        <f t="shared" si="34"/>
        <v>2.2248590922573364E-3</v>
      </c>
      <c r="AD252">
        <f t="shared" si="29"/>
        <v>1.9424590922573364E-3</v>
      </c>
      <c r="AE252">
        <f>Sheet2!$B$17+Sheet2!$B$18*'Portfolio allocation'!K252</f>
        <v>-2.3278288977346285E-3</v>
      </c>
      <c r="AF252">
        <f t="shared" si="35"/>
        <v>4.2702879899919645E-3</v>
      </c>
      <c r="AH252" s="2">
        <v>33224</v>
      </c>
      <c r="AI252">
        <v>8.0259999999999998</v>
      </c>
      <c r="AJ252">
        <v>7.06</v>
      </c>
      <c r="AK252">
        <v>1.4603699999999999</v>
      </c>
      <c r="AM252" s="2">
        <v>40709</v>
      </c>
      <c r="AN252">
        <v>224.80600000000001</v>
      </c>
      <c r="AR252" s="3"/>
    </row>
    <row r="253" spans="1:44" hidden="1" outlineLevel="1" x14ac:dyDescent="0.2">
      <c r="A253" s="2">
        <v>33225</v>
      </c>
      <c r="B253">
        <v>23.11</v>
      </c>
      <c r="E253" s="2">
        <v>33225</v>
      </c>
      <c r="F253">
        <v>330.05</v>
      </c>
      <c r="G253">
        <f t="shared" si="30"/>
        <v>1.2361204834059336E-2</v>
      </c>
      <c r="H253" s="2">
        <v>33225</v>
      </c>
      <c r="I253">
        <v>367</v>
      </c>
      <c r="J253">
        <f t="shared" si="31"/>
        <v>1.2413793103448256E-2</v>
      </c>
      <c r="K253">
        <f t="shared" si="27"/>
        <v>1.2131393103448256E-2</v>
      </c>
      <c r="L253">
        <v>2.3691117166210523E-4</v>
      </c>
      <c r="N253" s="2">
        <v>33225</v>
      </c>
      <c r="O253">
        <v>1.0451999999999999</v>
      </c>
      <c r="Q253" s="2">
        <v>33225</v>
      </c>
      <c r="R253">
        <v>1075</v>
      </c>
      <c r="S253" s="8">
        <f t="shared" si="32"/>
        <v>1.6894640255784354E-2</v>
      </c>
      <c r="T253" s="9">
        <f t="shared" si="28"/>
        <v>1.6612240255784356E-2</v>
      </c>
      <c r="U253" s="3">
        <f>Sheet1!$B$17+Sheet1!$B$18*'Portfolio allocation'!K253</f>
        <v>1.4405240503017553E-2</v>
      </c>
      <c r="V253" s="13">
        <f t="shared" si="33"/>
        <v>2.2069997527668032E-3</v>
      </c>
      <c r="W253" s="13"/>
      <c r="X253" s="2">
        <v>33225</v>
      </c>
      <c r="Y253">
        <v>27.102799999999998</v>
      </c>
      <c r="AA253" s="2">
        <v>33225</v>
      </c>
      <c r="AB253">
        <v>275.13</v>
      </c>
      <c r="AC253">
        <f t="shared" si="34"/>
        <v>1.7944354003256002E-2</v>
      </c>
      <c r="AD253">
        <f t="shared" si="29"/>
        <v>1.7663554003256001E-2</v>
      </c>
      <c r="AE253">
        <f>Sheet2!$B$17+Sheet2!$B$18*'Portfolio allocation'!K253</f>
        <v>1.0840931258780471E-2</v>
      </c>
      <c r="AF253">
        <f t="shared" si="35"/>
        <v>6.8226227444755302E-3</v>
      </c>
      <c r="AH253" s="2">
        <v>33225</v>
      </c>
      <c r="AI253">
        <v>7.9039999999999999</v>
      </c>
      <c r="AJ253">
        <v>7.02</v>
      </c>
      <c r="AK253">
        <v>1.46254</v>
      </c>
      <c r="AM253" s="2">
        <v>40739</v>
      </c>
      <c r="AN253">
        <v>225.39500000000001</v>
      </c>
      <c r="AR253" s="3"/>
    </row>
    <row r="254" spans="1:44" hidden="1" outlineLevel="1" x14ac:dyDescent="0.2">
      <c r="A254" s="2">
        <v>33226</v>
      </c>
      <c r="B254">
        <v>23.08</v>
      </c>
      <c r="E254" s="2">
        <v>33226</v>
      </c>
      <c r="F254">
        <v>330.2</v>
      </c>
      <c r="G254">
        <f t="shared" si="30"/>
        <v>4.5447659445541078E-4</v>
      </c>
      <c r="H254" s="2">
        <v>33226</v>
      </c>
      <c r="I254">
        <v>367.19</v>
      </c>
      <c r="J254">
        <f t="shared" si="31"/>
        <v>5.1771117166210523E-4</v>
      </c>
      <c r="K254">
        <f t="shared" si="27"/>
        <v>2.3691117166210523E-4</v>
      </c>
      <c r="L254">
        <v>-5.2070471418059951E-4</v>
      </c>
      <c r="N254" s="2">
        <v>33226</v>
      </c>
      <c r="O254">
        <v>1.04</v>
      </c>
      <c r="Q254" s="2">
        <v>33226</v>
      </c>
      <c r="R254">
        <v>1069.6400000000001</v>
      </c>
      <c r="S254" s="8">
        <f t="shared" si="32"/>
        <v>-4.9860465116278174E-3</v>
      </c>
      <c r="T254" s="9">
        <f t="shared" si="28"/>
        <v>-5.2668465116278177E-3</v>
      </c>
      <c r="U254" s="3">
        <f>Sheet1!$B$17+Sheet1!$B$18*'Portfolio allocation'!K254</f>
        <v>7.5958938461293988E-4</v>
      </c>
      <c r="V254" s="13">
        <f t="shared" si="33"/>
        <v>-6.0264358962407579E-3</v>
      </c>
      <c r="W254" s="13"/>
      <c r="X254" s="2">
        <v>33226</v>
      </c>
      <c r="Y254">
        <v>26.9237</v>
      </c>
      <c r="AA254" s="2">
        <v>33226</v>
      </c>
      <c r="AB254">
        <v>273.31</v>
      </c>
      <c r="AC254">
        <f t="shared" si="34"/>
        <v>-6.6150547014138805E-3</v>
      </c>
      <c r="AD254">
        <f t="shared" si="29"/>
        <v>-6.8906547014138805E-3</v>
      </c>
      <c r="AE254">
        <f>Sheet2!$B$17+Sheet2!$B$18*'Portfolio allocation'!K254</f>
        <v>2.6405446935693998E-4</v>
      </c>
      <c r="AF254">
        <f t="shared" si="35"/>
        <v>-7.1547091707708206E-3</v>
      </c>
      <c r="AH254" s="2">
        <v>33226</v>
      </c>
      <c r="AI254">
        <v>8.0030000000000001</v>
      </c>
      <c r="AJ254">
        <v>6.89</v>
      </c>
      <c r="AK254">
        <v>1.4678500000000001</v>
      </c>
      <c r="AM254" s="2">
        <v>40770</v>
      </c>
      <c r="AN254">
        <v>226.10599999999999</v>
      </c>
      <c r="AR254" s="3"/>
    </row>
    <row r="255" spans="1:44" hidden="1" outlineLevel="1" x14ac:dyDescent="0.2">
      <c r="A255" s="2">
        <v>33227</v>
      </c>
      <c r="B255">
        <v>23.13</v>
      </c>
      <c r="E255" s="2">
        <v>33227</v>
      </c>
      <c r="F255">
        <v>330.12</v>
      </c>
      <c r="G255">
        <f t="shared" si="30"/>
        <v>-2.4227740763171912E-4</v>
      </c>
      <c r="H255" s="2">
        <v>33227</v>
      </c>
      <c r="I255">
        <v>367.1</v>
      </c>
      <c r="J255">
        <f t="shared" si="31"/>
        <v>-2.4510471418059954E-4</v>
      </c>
      <c r="K255">
        <f t="shared" si="27"/>
        <v>-5.2070471418059951E-4</v>
      </c>
      <c r="L255">
        <v>4.6545366385181679E-3</v>
      </c>
      <c r="N255" s="2">
        <v>33227</v>
      </c>
      <c r="O255">
        <v>1.0487</v>
      </c>
      <c r="Q255" s="2">
        <v>33227</v>
      </c>
      <c r="R255">
        <v>1078.57</v>
      </c>
      <c r="S255" s="8">
        <f t="shared" si="32"/>
        <v>8.3486032683892653E-3</v>
      </c>
      <c r="T255" s="9">
        <f t="shared" si="28"/>
        <v>8.0730032683892644E-3</v>
      </c>
      <c r="U255" s="3">
        <f>Sheet1!$B$17+Sheet1!$B$18*'Portfolio allocation'!K255</f>
        <v>-1.0956676016571397E-4</v>
      </c>
      <c r="V255" s="13">
        <f t="shared" si="33"/>
        <v>8.1825700285549779E-3</v>
      </c>
      <c r="W255" s="13"/>
      <c r="X255" s="2">
        <v>33227</v>
      </c>
      <c r="Y255">
        <v>27.162500000000001</v>
      </c>
      <c r="AA255" s="2">
        <v>33227</v>
      </c>
      <c r="AB255">
        <v>275.74</v>
      </c>
      <c r="AC255">
        <f t="shared" si="34"/>
        <v>8.8910028904907179E-3</v>
      </c>
      <c r="AD255">
        <f t="shared" si="29"/>
        <v>8.6150028904907177E-3</v>
      </c>
      <c r="AE255">
        <f>Sheet2!$B$17+Sheet2!$B$18*'Portfolio allocation'!K255</f>
        <v>-4.0963690486375598E-4</v>
      </c>
      <c r="AF255">
        <f t="shared" si="35"/>
        <v>9.0246397953544742E-3</v>
      </c>
      <c r="AH255" s="2">
        <v>33227</v>
      </c>
      <c r="AI255">
        <v>8.0619999999999994</v>
      </c>
      <c r="AJ255">
        <v>6.9</v>
      </c>
      <c r="AK255">
        <v>1.4482699999999999</v>
      </c>
      <c r="AM255" s="2">
        <v>40801</v>
      </c>
      <c r="AN255">
        <v>226.59700000000001</v>
      </c>
      <c r="AR255" s="3"/>
    </row>
    <row r="256" spans="1:44" hidden="1" outlineLevel="1" x14ac:dyDescent="0.2">
      <c r="A256" s="2">
        <v>33228</v>
      </c>
      <c r="B256">
        <v>22.66</v>
      </c>
      <c r="E256" s="2">
        <v>33228</v>
      </c>
      <c r="F256">
        <v>331.75</v>
      </c>
      <c r="G256">
        <f t="shared" si="30"/>
        <v>4.9375984490487301E-3</v>
      </c>
      <c r="H256" s="2">
        <v>33228</v>
      </c>
      <c r="I256">
        <v>368.91</v>
      </c>
      <c r="J256">
        <f t="shared" si="31"/>
        <v>4.9305366385181681E-3</v>
      </c>
      <c r="K256">
        <f t="shared" si="27"/>
        <v>4.6545366385181679E-3</v>
      </c>
      <c r="L256">
        <v>-5.1030250738662844E-3</v>
      </c>
      <c r="N256" s="2">
        <v>33228</v>
      </c>
      <c r="O256">
        <v>1.0522</v>
      </c>
      <c r="Q256" s="2">
        <v>33228</v>
      </c>
      <c r="R256">
        <v>1082.1400000000001</v>
      </c>
      <c r="S256" s="8">
        <f t="shared" si="32"/>
        <v>3.3099381588586052E-3</v>
      </c>
      <c r="T256" s="9">
        <f t="shared" si="28"/>
        <v>3.033938158858605E-3</v>
      </c>
      <c r="U256" s="3">
        <f>Sheet1!$B$17+Sheet1!$B$18*'Portfolio allocation'!K256</f>
        <v>5.8276012777080527E-3</v>
      </c>
      <c r="V256" s="13">
        <f t="shared" si="33"/>
        <v>-2.7936631188494477E-3</v>
      </c>
      <c r="W256" s="13"/>
      <c r="X256" s="2">
        <v>33228</v>
      </c>
      <c r="Y256">
        <v>27.192299999999999</v>
      </c>
      <c r="AA256" s="2">
        <v>33228</v>
      </c>
      <c r="AB256">
        <v>276.04000000000002</v>
      </c>
      <c r="AC256">
        <f t="shared" si="34"/>
        <v>1.08798143178368E-3</v>
      </c>
      <c r="AD256">
        <f t="shared" si="29"/>
        <v>8.0998143178367997E-4</v>
      </c>
      <c r="AE256">
        <f>Sheet2!$B$17+Sheet2!$B$18*'Portfolio allocation'!K256</f>
        <v>4.1923197383041937E-3</v>
      </c>
      <c r="AF256">
        <f t="shared" si="35"/>
        <v>-3.3823383065205138E-3</v>
      </c>
      <c r="AH256" s="2">
        <v>33228</v>
      </c>
      <c r="AI256">
        <v>8.1020000000000003</v>
      </c>
      <c r="AJ256">
        <v>6.95</v>
      </c>
      <c r="AK256">
        <v>1.4231400000000001</v>
      </c>
      <c r="AM256" s="2">
        <v>40831</v>
      </c>
      <c r="AN256">
        <v>226.75</v>
      </c>
      <c r="AR256" s="3"/>
    </row>
    <row r="257" spans="1:44" hidden="1" outlineLevel="1" x14ac:dyDescent="0.2">
      <c r="A257" s="2">
        <v>33231</v>
      </c>
      <c r="B257">
        <v>24.03</v>
      </c>
      <c r="E257" s="2">
        <v>33231</v>
      </c>
      <c r="F257">
        <v>329.9</v>
      </c>
      <c r="G257">
        <f t="shared" si="30"/>
        <v>-5.5764883195177362E-3</v>
      </c>
      <c r="H257" s="2">
        <v>33231</v>
      </c>
      <c r="I257">
        <v>367.13</v>
      </c>
      <c r="J257">
        <f t="shared" si="31"/>
        <v>-4.8250250738662848E-3</v>
      </c>
      <c r="K257">
        <f t="shared" si="27"/>
        <v>-5.1030250738662844E-3</v>
      </c>
      <c r="L257">
        <v>-2.7960000000000002E-4</v>
      </c>
      <c r="N257" s="2">
        <v>33231</v>
      </c>
      <c r="O257">
        <v>1.0451999999999999</v>
      </c>
      <c r="Q257" s="2">
        <v>33231</v>
      </c>
      <c r="R257">
        <v>1075</v>
      </c>
      <c r="S257" s="8">
        <f t="shared" si="32"/>
        <v>-6.5980372225405981E-3</v>
      </c>
      <c r="T257" s="9">
        <f t="shared" si="28"/>
        <v>-6.8760372225405986E-3</v>
      </c>
      <c r="U257" s="3">
        <f>Sheet1!$B$17+Sheet1!$B$18*'Portfolio allocation'!K257</f>
        <v>-5.3665208082386163E-3</v>
      </c>
      <c r="V257" s="13">
        <f t="shared" si="33"/>
        <v>-1.5095164143019823E-3</v>
      </c>
      <c r="W257" s="13"/>
      <c r="X257" s="2">
        <v>33231</v>
      </c>
      <c r="Y257">
        <v>27.192299999999999</v>
      </c>
      <c r="AA257" s="2">
        <v>33231</v>
      </c>
      <c r="AB257">
        <v>276.04000000000002</v>
      </c>
      <c r="AC257">
        <f t="shared" si="34"/>
        <v>0</v>
      </c>
      <c r="AD257">
        <f t="shared" si="29"/>
        <v>-2.7960000000000002E-4</v>
      </c>
      <c r="AE257">
        <f>Sheet2!$B$17+Sheet2!$B$18*'Portfolio allocation'!K257</f>
        <v>-4.4843530742618414E-3</v>
      </c>
      <c r="AF257">
        <f t="shared" si="35"/>
        <v>4.2047530742618418E-3</v>
      </c>
      <c r="AH257" s="2">
        <v>33231</v>
      </c>
      <c r="AI257">
        <v>8.1989999999999998</v>
      </c>
      <c r="AJ257">
        <v>6.99</v>
      </c>
      <c r="AK257">
        <v>1.41568</v>
      </c>
      <c r="AM257" s="2">
        <v>40862</v>
      </c>
      <c r="AN257">
        <v>227.16900000000001</v>
      </c>
      <c r="AR257" s="3"/>
    </row>
    <row r="258" spans="1:44" hidden="1" outlineLevel="1" x14ac:dyDescent="0.2">
      <c r="A258" s="2">
        <v>33232</v>
      </c>
      <c r="B258">
        <v>24.03</v>
      </c>
      <c r="E258" s="2">
        <v>33232</v>
      </c>
      <c r="F258">
        <v>329.9</v>
      </c>
      <c r="G258">
        <f t="shared" si="30"/>
        <v>0</v>
      </c>
      <c r="H258" s="2">
        <v>33232</v>
      </c>
      <c r="I258">
        <v>367.13</v>
      </c>
      <c r="J258">
        <f t="shared" si="31"/>
        <v>0</v>
      </c>
      <c r="K258">
        <f t="shared" si="27"/>
        <v>-2.7960000000000002E-4</v>
      </c>
      <c r="L258">
        <v>2.6621372592814849E-3</v>
      </c>
      <c r="N258" s="2">
        <v>33232</v>
      </c>
      <c r="O258">
        <v>1.0451999999999999</v>
      </c>
      <c r="Q258" s="2">
        <v>33232</v>
      </c>
      <c r="R258">
        <v>1075</v>
      </c>
      <c r="S258" s="8">
        <f t="shared" si="32"/>
        <v>0</v>
      </c>
      <c r="T258" s="9">
        <f t="shared" si="28"/>
        <v>-2.7960000000000002E-4</v>
      </c>
      <c r="U258" s="3">
        <f>Sheet1!$B$17+Sheet1!$B$18*'Portfolio allocation'!K258</f>
        <v>1.6703467834831051E-4</v>
      </c>
      <c r="V258" s="13">
        <f t="shared" si="33"/>
        <v>-4.4663467834831053E-4</v>
      </c>
      <c r="W258" s="13"/>
      <c r="X258" s="2">
        <v>33232</v>
      </c>
      <c r="Y258">
        <v>27.192299999999999</v>
      </c>
      <c r="AA258" s="2">
        <v>33232</v>
      </c>
      <c r="AB258">
        <v>276.04000000000002</v>
      </c>
      <c r="AC258">
        <f t="shared" si="34"/>
        <v>0</v>
      </c>
      <c r="AD258">
        <f t="shared" si="29"/>
        <v>-2.7960000000000002E-4</v>
      </c>
      <c r="AE258">
        <f>Sheet2!$B$17+Sheet2!$B$18*'Portfolio allocation'!K258</f>
        <v>-1.9524044187678566E-4</v>
      </c>
      <c r="AF258">
        <f t="shared" si="35"/>
        <v>-8.4359558123214362E-5</v>
      </c>
      <c r="AH258" s="2">
        <v>33232</v>
      </c>
      <c r="AI258">
        <v>8.18</v>
      </c>
      <c r="AJ258">
        <v>6.99</v>
      </c>
      <c r="AK258">
        <v>1.41568</v>
      </c>
      <c r="AM258" s="2">
        <v>40892</v>
      </c>
      <c r="AN258">
        <v>227.22300000000001</v>
      </c>
      <c r="AR258" s="3"/>
    </row>
    <row r="259" spans="1:44" hidden="1" outlineLevel="1" x14ac:dyDescent="0.2">
      <c r="A259" s="2">
        <v>33233</v>
      </c>
      <c r="B259">
        <v>24.18</v>
      </c>
      <c r="E259" s="2">
        <v>33233</v>
      </c>
      <c r="F259">
        <v>330.85</v>
      </c>
      <c r="G259">
        <f t="shared" si="30"/>
        <v>2.8796605031828904E-3</v>
      </c>
      <c r="H259" s="2">
        <v>33233</v>
      </c>
      <c r="I259">
        <v>368.21</v>
      </c>
      <c r="J259">
        <f t="shared" si="31"/>
        <v>2.941737259281485E-3</v>
      </c>
      <c r="K259">
        <f t="shared" si="27"/>
        <v>2.6621372592814849E-3</v>
      </c>
      <c r="L259">
        <v>-7.9905898699110904E-3</v>
      </c>
      <c r="N259" s="2">
        <v>33233</v>
      </c>
      <c r="O259">
        <v>1.0418000000000001</v>
      </c>
      <c r="Q259" s="2">
        <v>33233</v>
      </c>
      <c r="R259">
        <v>1071.43</v>
      </c>
      <c r="S259" s="8">
        <f t="shared" si="32"/>
        <v>-3.3209302325580836E-3</v>
      </c>
      <c r="T259" s="9">
        <f t="shared" si="28"/>
        <v>-3.6005302325580837E-3</v>
      </c>
      <c r="U259" s="3">
        <f>Sheet1!$B$17+Sheet1!$B$18*'Portfolio allocation'!K259</f>
        <v>3.5418702157325732E-3</v>
      </c>
      <c r="V259" s="13">
        <f t="shared" si="33"/>
        <v>-7.1424004482906565E-3</v>
      </c>
      <c r="W259" s="13"/>
      <c r="X259" s="2">
        <v>33233</v>
      </c>
      <c r="Y259">
        <v>27.102799999999998</v>
      </c>
      <c r="AA259" s="2">
        <v>33233</v>
      </c>
      <c r="AB259">
        <v>275.13</v>
      </c>
      <c r="AC259">
        <f t="shared" si="34"/>
        <v>-3.2966236777279834E-3</v>
      </c>
      <c r="AD259">
        <f t="shared" si="29"/>
        <v>-3.5742236777279836E-3</v>
      </c>
      <c r="AE259">
        <f>Sheet2!$B$17+Sheet2!$B$18*'Portfolio allocation'!K259</f>
        <v>2.4206273795815293E-3</v>
      </c>
      <c r="AF259">
        <f t="shared" si="35"/>
        <v>-5.9948510573095129E-3</v>
      </c>
      <c r="AH259" s="2">
        <v>33233</v>
      </c>
      <c r="AI259">
        <v>8.125</v>
      </c>
      <c r="AJ259">
        <v>6.94</v>
      </c>
      <c r="AK259">
        <v>1.41568</v>
      </c>
      <c r="AM259" s="2">
        <v>40923</v>
      </c>
      <c r="AN259">
        <v>227.84200000000001</v>
      </c>
      <c r="AR259" s="3"/>
    </row>
    <row r="260" spans="1:44" hidden="1" outlineLevel="1" x14ac:dyDescent="0.2">
      <c r="A260" s="2">
        <v>33234</v>
      </c>
      <c r="B260">
        <v>24.81</v>
      </c>
      <c r="E260" s="2">
        <v>33234</v>
      </c>
      <c r="F260">
        <v>328.29</v>
      </c>
      <c r="G260">
        <f t="shared" si="30"/>
        <v>-7.737645458667064E-3</v>
      </c>
      <c r="H260" s="2">
        <v>33234</v>
      </c>
      <c r="I260">
        <v>365.37</v>
      </c>
      <c r="J260">
        <f t="shared" si="31"/>
        <v>-7.712989869911091E-3</v>
      </c>
      <c r="K260">
        <f t="shared" ref="K260:K323" si="36">J260-(AJ259/25000)</f>
        <v>-7.9905898699110904E-3</v>
      </c>
      <c r="L260">
        <v>1.3372014341625938E-3</v>
      </c>
      <c r="N260" s="2">
        <v>33234</v>
      </c>
      <c r="O260">
        <v>1.0383</v>
      </c>
      <c r="Q260" s="2">
        <v>33234</v>
      </c>
      <c r="R260">
        <v>1067.8599999999999</v>
      </c>
      <c r="S260" s="8">
        <f t="shared" si="32"/>
        <v>-3.3319955573394289E-3</v>
      </c>
      <c r="T260" s="9">
        <f t="shared" ref="T260:T323" si="37">S260-(AJ259/100/250)</f>
        <v>-3.6095955573394291E-3</v>
      </c>
      <c r="U260" s="3">
        <f>Sheet1!$B$17+Sheet1!$B$18*'Portfolio allocation'!K260</f>
        <v>-8.6792083228849678E-3</v>
      </c>
      <c r="V260" s="13">
        <f t="shared" si="33"/>
        <v>5.0696127655455387E-3</v>
      </c>
      <c r="W260" s="13"/>
      <c r="X260" s="2">
        <v>33234</v>
      </c>
      <c r="Y260">
        <v>27.1326</v>
      </c>
      <c r="AA260" s="2">
        <v>33234</v>
      </c>
      <c r="AB260">
        <v>275.44</v>
      </c>
      <c r="AC260">
        <f t="shared" si="34"/>
        <v>1.1267400865044852E-3</v>
      </c>
      <c r="AD260">
        <f t="shared" ref="AD260:AD323" si="38">AC260-AJ260/25000</f>
        <v>8.4914008650448518E-4</v>
      </c>
      <c r="AE260">
        <f>Sheet2!$B$17+Sheet2!$B$18*'Portfolio allocation'!K260</f>
        <v>-7.0520493593455675E-3</v>
      </c>
      <c r="AF260">
        <f t="shared" si="35"/>
        <v>7.9011894458500525E-3</v>
      </c>
      <c r="AH260" s="2">
        <v>33234</v>
      </c>
      <c r="AI260">
        <v>8.0839999999999996</v>
      </c>
      <c r="AJ260">
        <v>6.94</v>
      </c>
      <c r="AK260">
        <v>1.42048</v>
      </c>
      <c r="AM260" s="2">
        <v>40954</v>
      </c>
      <c r="AN260">
        <v>228.32900000000001</v>
      </c>
      <c r="AR260" s="3"/>
    </row>
    <row r="261" spans="1:44" hidden="1" outlineLevel="1" x14ac:dyDescent="0.2">
      <c r="A261" s="2">
        <v>33235</v>
      </c>
      <c r="B261">
        <v>25.05</v>
      </c>
      <c r="E261" s="2">
        <v>33235</v>
      </c>
      <c r="F261">
        <v>328.72</v>
      </c>
      <c r="G261">
        <f t="shared" ref="G261:G324" si="39">(F261/F260)-1</f>
        <v>1.3098175393706502E-3</v>
      </c>
      <c r="H261" s="2">
        <v>33235</v>
      </c>
      <c r="I261">
        <v>365.96</v>
      </c>
      <c r="J261">
        <f t="shared" ref="J261:J324" si="40">(I261/I260)-1</f>
        <v>1.6148014341625938E-3</v>
      </c>
      <c r="K261">
        <f t="shared" si="36"/>
        <v>1.3372014341625938E-3</v>
      </c>
      <c r="L261">
        <v>4.2869402557656582E-3</v>
      </c>
      <c r="N261" s="2">
        <v>33235</v>
      </c>
      <c r="O261">
        <v>1.0418000000000001</v>
      </c>
      <c r="Q261" s="2">
        <v>33235</v>
      </c>
      <c r="R261">
        <v>1071.43</v>
      </c>
      <c r="S261" s="8">
        <f t="shared" ref="S261:S324" si="41">R261/R260-1</f>
        <v>3.3431348678667483E-3</v>
      </c>
      <c r="T261" s="9">
        <f t="shared" si="37"/>
        <v>3.0655348678667481E-3</v>
      </c>
      <c r="U261" s="3">
        <f>Sheet1!$B$17+Sheet1!$B$18*'Portfolio allocation'!K261</f>
        <v>2.0218702588170063E-3</v>
      </c>
      <c r="V261" s="13">
        <f t="shared" ref="V261:V324" si="42">T261-U261</f>
        <v>1.0436646090497418E-3</v>
      </c>
      <c r="W261" s="13"/>
      <c r="X261" s="2">
        <v>33235</v>
      </c>
      <c r="Y261">
        <v>27.072900000000001</v>
      </c>
      <c r="AA261" s="2">
        <v>33235</v>
      </c>
      <c r="AB261">
        <v>274.83</v>
      </c>
      <c r="AC261">
        <f t="shared" ref="AC261:AC324" si="43">AB261/AB260-1</f>
        <v>-2.2146383967470706E-3</v>
      </c>
      <c r="AD261">
        <f t="shared" si="38"/>
        <v>-2.4910383967470706E-3</v>
      </c>
      <c r="AE261">
        <f>Sheet2!$B$17+Sheet2!$B$18*'Portfolio allocation'!K261</f>
        <v>1.242460641715769E-3</v>
      </c>
      <c r="AF261">
        <f t="shared" ref="AF261:AF324" si="44">AD261-AE261</f>
        <v>-3.7334990384628396E-3</v>
      </c>
      <c r="AH261" s="2">
        <v>33235</v>
      </c>
      <c r="AI261">
        <v>8.1270000000000007</v>
      </c>
      <c r="AJ261">
        <v>6.91</v>
      </c>
      <c r="AK261">
        <v>1.45095</v>
      </c>
      <c r="AM261" s="2">
        <v>40983</v>
      </c>
      <c r="AN261">
        <v>228.80699999999999</v>
      </c>
      <c r="AR261" s="3"/>
    </row>
    <row r="262" spans="1:44" hidden="1" outlineLevel="1" x14ac:dyDescent="0.2">
      <c r="A262" s="2">
        <v>33238</v>
      </c>
      <c r="B262">
        <v>26.38</v>
      </c>
      <c r="E262" s="2">
        <v>33238</v>
      </c>
      <c r="F262">
        <v>330.22</v>
      </c>
      <c r="G262">
        <f t="shared" si="39"/>
        <v>4.5631540520807423E-3</v>
      </c>
      <c r="H262" s="2">
        <v>33238</v>
      </c>
      <c r="I262">
        <v>367.63</v>
      </c>
      <c r="J262">
        <f t="shared" si="40"/>
        <v>4.5633402557656577E-3</v>
      </c>
      <c r="K262">
        <f t="shared" si="36"/>
        <v>4.2869402557656582E-3</v>
      </c>
      <c r="L262">
        <v>-2.7280000000000002E-4</v>
      </c>
      <c r="N262" s="2">
        <v>33238</v>
      </c>
      <c r="O262">
        <v>1.0451999999999999</v>
      </c>
      <c r="Q262" s="2">
        <v>33238</v>
      </c>
      <c r="R262">
        <v>1075</v>
      </c>
      <c r="S262" s="8">
        <f t="shared" si="41"/>
        <v>3.3319955573392068E-3</v>
      </c>
      <c r="T262" s="9">
        <f t="shared" si="37"/>
        <v>3.0555955573392068E-3</v>
      </c>
      <c r="U262" s="3">
        <f>Sheet1!$B$17+Sheet1!$B$18*'Portfolio allocation'!K262</f>
        <v>5.4058853912831422E-3</v>
      </c>
      <c r="V262" s="13">
        <f t="shared" si="42"/>
        <v>-2.3502898339439354E-3</v>
      </c>
      <c r="W262" s="13"/>
      <c r="X262" s="2">
        <v>33238</v>
      </c>
      <c r="Y262">
        <v>26.9834</v>
      </c>
      <c r="AA262" s="2">
        <v>33238</v>
      </c>
      <c r="AB262">
        <v>273.92</v>
      </c>
      <c r="AC262">
        <f t="shared" si="43"/>
        <v>-3.3111377942727227E-3</v>
      </c>
      <c r="AD262">
        <f t="shared" si="38"/>
        <v>-3.5839377942727228E-3</v>
      </c>
      <c r="AE262">
        <f>Sheet2!$B$17+Sheet2!$B$18*'Portfolio allocation'!K262</f>
        <v>3.8654436565287503E-3</v>
      </c>
      <c r="AF262">
        <f t="shared" si="44"/>
        <v>-7.4493814508014731E-3</v>
      </c>
      <c r="AH262" s="2">
        <v>33238</v>
      </c>
      <c r="AI262">
        <v>8.0790000000000006</v>
      </c>
      <c r="AJ262">
        <v>6.82</v>
      </c>
      <c r="AK262">
        <v>1.45366</v>
      </c>
      <c r="AM262" s="2">
        <v>41014</v>
      </c>
      <c r="AN262">
        <v>229.18700000000001</v>
      </c>
      <c r="AR262" s="3"/>
    </row>
    <row r="263" spans="1:44" hidden="1" outlineLevel="1" x14ac:dyDescent="0.2">
      <c r="A263" s="2">
        <v>33239</v>
      </c>
      <c r="B263">
        <v>26.38</v>
      </c>
      <c r="E263" s="2">
        <v>33239</v>
      </c>
      <c r="F263">
        <v>330.22</v>
      </c>
      <c r="G263">
        <f t="shared" si="39"/>
        <v>0</v>
      </c>
      <c r="H263" s="2">
        <v>33239</v>
      </c>
      <c r="I263">
        <v>367.63</v>
      </c>
      <c r="J263">
        <f t="shared" si="40"/>
        <v>0</v>
      </c>
      <c r="K263">
        <f t="shared" si="36"/>
        <v>-2.7280000000000002E-4</v>
      </c>
      <c r="L263">
        <v>-1.1670128836058041E-2</v>
      </c>
      <c r="N263" s="2">
        <v>33239</v>
      </c>
      <c r="O263">
        <v>1.0451999999999999</v>
      </c>
      <c r="Q263" s="2">
        <v>33239</v>
      </c>
      <c r="R263">
        <v>1075</v>
      </c>
      <c r="S263" s="8">
        <f t="shared" si="41"/>
        <v>0</v>
      </c>
      <c r="T263" s="9">
        <f t="shared" si="37"/>
        <v>-2.7279999999999996E-4</v>
      </c>
      <c r="U263" s="3">
        <f>Sheet1!$B$17+Sheet1!$B$18*'Portfolio allocation'!K263</f>
        <v>1.748358106832282E-4</v>
      </c>
      <c r="V263" s="13">
        <f t="shared" si="42"/>
        <v>-4.4763581068322817E-4</v>
      </c>
      <c r="W263" s="13"/>
      <c r="X263" s="2">
        <v>33239</v>
      </c>
      <c r="Y263">
        <v>26.9834</v>
      </c>
      <c r="AA263" s="2">
        <v>33239</v>
      </c>
      <c r="AB263">
        <v>273.92</v>
      </c>
      <c r="AC263">
        <f t="shared" si="43"/>
        <v>0</v>
      </c>
      <c r="AD263">
        <f t="shared" si="38"/>
        <v>-2.7280000000000002E-4</v>
      </c>
      <c r="AE263">
        <f>Sheet2!$B$17+Sheet2!$B$18*'Portfolio allocation'!K263</f>
        <v>-1.8919370839309539E-4</v>
      </c>
      <c r="AF263">
        <f t="shared" si="44"/>
        <v>-8.3606291606904624E-5</v>
      </c>
      <c r="AH263" s="2">
        <v>33239</v>
      </c>
      <c r="AI263">
        <v>8.0790000000000006</v>
      </c>
      <c r="AJ263">
        <v>6.82</v>
      </c>
      <c r="AK263">
        <v>1.45366</v>
      </c>
      <c r="AM263" s="2">
        <v>41044</v>
      </c>
      <c r="AN263">
        <v>228.71299999999999</v>
      </c>
      <c r="AR263" s="3"/>
    </row>
    <row r="264" spans="1:44" hidden="1" outlineLevel="1" x14ac:dyDescent="0.2">
      <c r="A264" s="2">
        <v>33240</v>
      </c>
      <c r="B264">
        <v>26.62</v>
      </c>
      <c r="E264" s="2">
        <v>33240</v>
      </c>
      <c r="F264">
        <v>326.45</v>
      </c>
      <c r="G264">
        <f t="shared" si="39"/>
        <v>-1.1416631336684802E-2</v>
      </c>
      <c r="H264" s="2">
        <v>33240</v>
      </c>
      <c r="I264">
        <v>363.44</v>
      </c>
      <c r="J264">
        <f t="shared" si="40"/>
        <v>-1.139732883605804E-2</v>
      </c>
      <c r="K264">
        <f t="shared" si="36"/>
        <v>-1.1670128836058041E-2</v>
      </c>
      <c r="L264">
        <v>-1.4137088443759735E-2</v>
      </c>
      <c r="N264" s="2">
        <v>33240</v>
      </c>
      <c r="O264">
        <v>1.0383</v>
      </c>
      <c r="Q264" s="2">
        <v>33240</v>
      </c>
      <c r="R264">
        <v>1067.8599999999999</v>
      </c>
      <c r="S264" s="8">
        <f t="shared" si="41"/>
        <v>-6.6418604651163893E-3</v>
      </c>
      <c r="T264" s="9">
        <f t="shared" si="37"/>
        <v>-6.9146604651163894E-3</v>
      </c>
      <c r="U264" s="3">
        <f>Sheet1!$B$17+Sheet1!$B$18*'Portfolio allocation'!K264</f>
        <v>-1.2900468676767122E-2</v>
      </c>
      <c r="V264" s="13">
        <f t="shared" si="42"/>
        <v>5.9858082116507321E-3</v>
      </c>
      <c r="W264" s="13"/>
      <c r="X264" s="2">
        <v>33240</v>
      </c>
      <c r="Y264">
        <v>26.7744</v>
      </c>
      <c r="AA264" s="2">
        <v>33240</v>
      </c>
      <c r="AB264">
        <v>271.8</v>
      </c>
      <c r="AC264">
        <f t="shared" si="43"/>
        <v>-7.7394859813084693E-3</v>
      </c>
      <c r="AD264">
        <f t="shared" si="38"/>
        <v>-8.0090859813084694E-3</v>
      </c>
      <c r="AE264">
        <f>Sheet2!$B$17+Sheet2!$B$18*'Portfolio allocation'!K264</f>
        <v>-1.032398928157259E-2</v>
      </c>
      <c r="AF264">
        <f t="shared" si="44"/>
        <v>2.314903300264121E-3</v>
      </c>
      <c r="AH264" s="2">
        <v>33240</v>
      </c>
      <c r="AI264">
        <v>7.9690000000000003</v>
      </c>
      <c r="AJ264">
        <v>6.74</v>
      </c>
      <c r="AK264">
        <v>1.44316</v>
      </c>
      <c r="AM264" s="2">
        <v>41075</v>
      </c>
      <c r="AN264">
        <v>228.524</v>
      </c>
      <c r="AR264" s="3"/>
    </row>
    <row r="265" spans="1:44" hidden="1" outlineLevel="1" x14ac:dyDescent="0.2">
      <c r="A265" s="2">
        <v>33241</v>
      </c>
      <c r="B265">
        <v>27.93</v>
      </c>
      <c r="E265" s="2">
        <v>33241</v>
      </c>
      <c r="F265">
        <v>321.91000000000003</v>
      </c>
      <c r="G265">
        <f t="shared" si="39"/>
        <v>-1.390718333588592E-2</v>
      </c>
      <c r="H265" s="2">
        <v>33241</v>
      </c>
      <c r="I265">
        <v>358.4</v>
      </c>
      <c r="J265">
        <f t="shared" si="40"/>
        <v>-1.3867488443759735E-2</v>
      </c>
      <c r="K265">
        <f t="shared" si="36"/>
        <v>-1.4137088443759735E-2</v>
      </c>
      <c r="L265">
        <v>-2.7799607142856985E-3</v>
      </c>
      <c r="N265" s="2">
        <v>33241</v>
      </c>
      <c r="O265">
        <v>1.0451999999999999</v>
      </c>
      <c r="Q265" s="2">
        <v>33241</v>
      </c>
      <c r="R265">
        <v>1075</v>
      </c>
      <c r="S265" s="8">
        <f t="shared" si="41"/>
        <v>6.6862697357332745E-3</v>
      </c>
      <c r="T265" s="9">
        <f t="shared" si="37"/>
        <v>6.4166697357332745E-3</v>
      </c>
      <c r="U265" s="3">
        <f>Sheet1!$B$17+Sheet1!$B$18*'Portfolio allocation'!K265</f>
        <v>-1.5730627259793236E-2</v>
      </c>
      <c r="V265" s="13">
        <f t="shared" si="42"/>
        <v>2.2147296995526512E-2</v>
      </c>
      <c r="W265" s="13"/>
      <c r="X265" s="2">
        <v>33241</v>
      </c>
      <c r="Y265">
        <v>26.864000000000001</v>
      </c>
      <c r="AA265" s="2">
        <v>33241</v>
      </c>
      <c r="AB265">
        <v>272.70999999999998</v>
      </c>
      <c r="AC265">
        <f t="shared" si="43"/>
        <v>3.3480500367917276E-3</v>
      </c>
      <c r="AD265">
        <f t="shared" si="38"/>
        <v>3.0792500367917276E-3</v>
      </c>
      <c r="AE265">
        <f>Sheet2!$B$17+Sheet2!$B$18*'Portfolio allocation'!K265</f>
        <v>-1.2517672702572768E-2</v>
      </c>
      <c r="AF265">
        <f t="shared" si="44"/>
        <v>1.5596922739364496E-2</v>
      </c>
      <c r="AH265" s="2">
        <v>33241</v>
      </c>
      <c r="AI265">
        <v>7.9329999999999998</v>
      </c>
      <c r="AJ265">
        <v>6.72</v>
      </c>
      <c r="AK265">
        <v>1.44215</v>
      </c>
      <c r="AM265" s="2">
        <v>41105</v>
      </c>
      <c r="AN265">
        <v>228.59</v>
      </c>
      <c r="AR265" s="3"/>
    </row>
    <row r="266" spans="1:44" hidden="1" outlineLevel="1" x14ac:dyDescent="0.2">
      <c r="A266" s="2">
        <v>33242</v>
      </c>
      <c r="B266">
        <v>27.19</v>
      </c>
      <c r="E266" s="2">
        <v>33242</v>
      </c>
      <c r="F266">
        <v>321</v>
      </c>
      <c r="G266">
        <f t="shared" si="39"/>
        <v>-2.8268770774441121E-3</v>
      </c>
      <c r="H266" s="2">
        <v>33242</v>
      </c>
      <c r="I266">
        <v>357.5</v>
      </c>
      <c r="J266">
        <f t="shared" si="40"/>
        <v>-2.5111607142856984E-3</v>
      </c>
      <c r="K266">
        <f t="shared" si="36"/>
        <v>-2.7799607142856985E-3</v>
      </c>
      <c r="L266">
        <v>-1.7364109090909158E-2</v>
      </c>
      <c r="N266" s="2">
        <v>33242</v>
      </c>
      <c r="O266">
        <v>1.0539000000000001</v>
      </c>
      <c r="Q266" s="2">
        <v>33242</v>
      </c>
      <c r="R266">
        <v>1083.93</v>
      </c>
      <c r="S266" s="8">
        <f t="shared" si="41"/>
        <v>8.3069767441861231E-3</v>
      </c>
      <c r="T266" s="9">
        <f t="shared" si="37"/>
        <v>8.0381767441861235E-3</v>
      </c>
      <c r="U266" s="3">
        <f>Sheet1!$B$17+Sheet1!$B$18*'Portfolio allocation'!K266</f>
        <v>-2.701442500647586E-3</v>
      </c>
      <c r="V266" s="13">
        <f t="shared" si="42"/>
        <v>1.0739619244833709E-2</v>
      </c>
      <c r="W266" s="13"/>
      <c r="X266" s="2">
        <v>33242</v>
      </c>
      <c r="Y266">
        <v>26.7744</v>
      </c>
      <c r="AA266" s="2">
        <v>33242</v>
      </c>
      <c r="AB266">
        <v>271.8</v>
      </c>
      <c r="AC266">
        <f t="shared" si="43"/>
        <v>-3.3368780022733358E-3</v>
      </c>
      <c r="AD266">
        <f t="shared" si="38"/>
        <v>-3.6100780022733357E-3</v>
      </c>
      <c r="AE266">
        <f>Sheet2!$B$17+Sheet2!$B$18*'Portfolio allocation'!K266</f>
        <v>-2.4186249789907564E-3</v>
      </c>
      <c r="AF266">
        <f t="shared" si="44"/>
        <v>-1.1914530232825793E-3</v>
      </c>
      <c r="AH266" s="2">
        <v>33242</v>
      </c>
      <c r="AI266">
        <v>8.0120000000000005</v>
      </c>
      <c r="AJ266">
        <v>6.83</v>
      </c>
      <c r="AK266">
        <v>1.4305000000000001</v>
      </c>
      <c r="AM266" s="2">
        <v>41136</v>
      </c>
      <c r="AN266">
        <v>229.91800000000001</v>
      </c>
      <c r="AR266" s="3"/>
    </row>
    <row r="267" spans="1:44" hidden="1" outlineLevel="1" x14ac:dyDescent="0.2">
      <c r="A267" s="2">
        <v>33245</v>
      </c>
      <c r="B267">
        <v>28.95</v>
      </c>
      <c r="E267" s="2">
        <v>33245</v>
      </c>
      <c r="F267">
        <v>315.44</v>
      </c>
      <c r="G267">
        <f t="shared" si="39"/>
        <v>-1.7320872274143362E-2</v>
      </c>
      <c r="H267" s="2">
        <v>33245</v>
      </c>
      <c r="I267">
        <v>351.39</v>
      </c>
      <c r="J267">
        <f t="shared" si="40"/>
        <v>-1.7090909090909157E-2</v>
      </c>
      <c r="K267">
        <f t="shared" si="36"/>
        <v>-1.7364109090909158E-2</v>
      </c>
      <c r="L267">
        <v>-1.9811044821991405E-3</v>
      </c>
      <c r="N267" s="2">
        <v>33245</v>
      </c>
      <c r="O267">
        <v>1.04</v>
      </c>
      <c r="Q267" s="2">
        <v>33245</v>
      </c>
      <c r="R267">
        <v>1069.6400000000001</v>
      </c>
      <c r="S267" s="8">
        <f t="shared" si="41"/>
        <v>-1.3183508160121038E-2</v>
      </c>
      <c r="T267" s="9">
        <f t="shared" si="37"/>
        <v>-1.3456708160121037E-2</v>
      </c>
      <c r="U267" s="3">
        <f>Sheet1!$B$17+Sheet1!$B$18*'Portfolio allocation'!K267</f>
        <v>-1.9432747129782123E-2</v>
      </c>
      <c r="V267" s="13">
        <f t="shared" si="42"/>
        <v>5.9760389696610853E-3</v>
      </c>
      <c r="W267" s="13"/>
      <c r="X267" s="2">
        <v>33245</v>
      </c>
      <c r="Y267">
        <v>26.326699999999999</v>
      </c>
      <c r="AA267" s="2">
        <v>33245</v>
      </c>
      <c r="AB267">
        <v>267.25</v>
      </c>
      <c r="AC267">
        <f t="shared" si="43"/>
        <v>-1.674025018395886E-2</v>
      </c>
      <c r="AD267">
        <f t="shared" si="38"/>
        <v>-1.7013850183958859E-2</v>
      </c>
      <c r="AE267">
        <f>Sheet2!$B$17+Sheet2!$B$18*'Portfolio allocation'!K267</f>
        <v>-1.5387221790760738E-2</v>
      </c>
      <c r="AF267">
        <f t="shared" si="44"/>
        <v>-1.6266283931981214E-3</v>
      </c>
      <c r="AH267" s="2">
        <v>33245</v>
      </c>
      <c r="AI267">
        <v>8.1329999999999991</v>
      </c>
      <c r="AJ267">
        <v>6.84</v>
      </c>
      <c r="AK267">
        <v>1.4062399999999999</v>
      </c>
      <c r="AM267" s="2">
        <v>41167</v>
      </c>
      <c r="AN267">
        <v>231.01499999999999</v>
      </c>
      <c r="AR267" s="3"/>
    </row>
    <row r="268" spans="1:44" hidden="1" outlineLevel="1" x14ac:dyDescent="0.2">
      <c r="A268" s="2">
        <v>33246</v>
      </c>
      <c r="B268">
        <v>30.38</v>
      </c>
      <c r="E268" s="2">
        <v>33246</v>
      </c>
      <c r="F268">
        <v>314.89999999999998</v>
      </c>
      <c r="G268">
        <f t="shared" si="39"/>
        <v>-1.7118944965762717E-3</v>
      </c>
      <c r="H268" s="2">
        <v>33246</v>
      </c>
      <c r="I268">
        <v>350.79</v>
      </c>
      <c r="J268">
        <f t="shared" si="40"/>
        <v>-1.7075044821991403E-3</v>
      </c>
      <c r="K268">
        <f t="shared" si="36"/>
        <v>-1.9811044821991405E-3</v>
      </c>
      <c r="L268">
        <v>-1.1017170671912109E-2</v>
      </c>
      <c r="N268" s="2">
        <v>33246</v>
      </c>
      <c r="O268">
        <v>1.0208999999999999</v>
      </c>
      <c r="Q268" s="2">
        <v>33246</v>
      </c>
      <c r="R268">
        <v>1050</v>
      </c>
      <c r="S268" s="8">
        <f t="shared" si="41"/>
        <v>-1.8361317826558587E-2</v>
      </c>
      <c r="T268" s="9">
        <f t="shared" si="37"/>
        <v>-1.8634917826558586E-2</v>
      </c>
      <c r="U268" s="3">
        <f>Sheet1!$B$17+Sheet1!$B$18*'Portfolio allocation'!K268</f>
        <v>-1.7849743854886197E-3</v>
      </c>
      <c r="V268" s="13">
        <f t="shared" si="42"/>
        <v>-1.6849943441069968E-2</v>
      </c>
      <c r="W268" s="13"/>
      <c r="X268" s="2">
        <v>33246</v>
      </c>
      <c r="Y268">
        <v>26.028199999999998</v>
      </c>
      <c r="AA268" s="2">
        <v>33246</v>
      </c>
      <c r="AB268">
        <v>264.22000000000003</v>
      </c>
      <c r="AC268">
        <f t="shared" si="43"/>
        <v>-1.1337698783910111E-2</v>
      </c>
      <c r="AD268">
        <f t="shared" si="38"/>
        <v>-1.160769878391011E-2</v>
      </c>
      <c r="AE268">
        <f>Sheet2!$B$17+Sheet2!$B$18*'Portfolio allocation'!K268</f>
        <v>-1.7082616367536359E-3</v>
      </c>
      <c r="AF268">
        <f t="shared" si="44"/>
        <v>-9.899437147156475E-3</v>
      </c>
      <c r="AH268" s="2">
        <v>33246</v>
      </c>
      <c r="AI268">
        <v>8.17</v>
      </c>
      <c r="AJ268">
        <v>6.75</v>
      </c>
      <c r="AK268">
        <v>1.40724</v>
      </c>
      <c r="AM268" s="2">
        <v>41197</v>
      </c>
      <c r="AN268">
        <v>231.63800000000001</v>
      </c>
      <c r="AR268" s="3"/>
    </row>
    <row r="269" spans="1:44" hidden="1" outlineLevel="1" x14ac:dyDescent="0.2">
      <c r="A269" s="2">
        <v>33247</v>
      </c>
      <c r="B269">
        <v>33.299999999999997</v>
      </c>
      <c r="E269" s="2">
        <v>33247</v>
      </c>
      <c r="F269">
        <v>311.49</v>
      </c>
      <c r="G269">
        <f t="shared" si="39"/>
        <v>-1.0828834550650868E-2</v>
      </c>
      <c r="H269" s="2">
        <v>33247</v>
      </c>
      <c r="I269">
        <v>347.02</v>
      </c>
      <c r="J269">
        <f t="shared" si="40"/>
        <v>-1.074717067191211E-2</v>
      </c>
      <c r="K269">
        <f t="shared" si="36"/>
        <v>-1.1017170671912109E-2</v>
      </c>
      <c r="L269">
        <v>9.4728726182927939E-3</v>
      </c>
      <c r="N269" s="2">
        <v>33247</v>
      </c>
      <c r="O269">
        <v>1.0279</v>
      </c>
      <c r="Q269" s="2">
        <v>33247</v>
      </c>
      <c r="R269">
        <v>1057.1400000000001</v>
      </c>
      <c r="S269" s="8">
        <f t="shared" si="41"/>
        <v>6.8000000000001393E-3</v>
      </c>
      <c r="T269" s="9">
        <f t="shared" si="37"/>
        <v>6.530000000000139E-3</v>
      </c>
      <c r="U269" s="3">
        <f>Sheet1!$B$17+Sheet1!$B$18*'Portfolio allocation'!K269</f>
        <v>-1.2151378522698396E-2</v>
      </c>
      <c r="V269" s="13">
        <f t="shared" si="42"/>
        <v>1.8681378522698536E-2</v>
      </c>
      <c r="W269" s="13"/>
      <c r="X269" s="2">
        <v>33247</v>
      </c>
      <c r="Y269">
        <v>25.520800000000001</v>
      </c>
      <c r="AA269" s="2">
        <v>33247</v>
      </c>
      <c r="AB269">
        <v>259.07</v>
      </c>
      <c r="AC269">
        <f t="shared" si="43"/>
        <v>-1.9491332980092424E-2</v>
      </c>
      <c r="AD269">
        <f t="shared" si="38"/>
        <v>-1.9758532980092423E-2</v>
      </c>
      <c r="AE269">
        <f>Sheet2!$B$17+Sheet2!$B$18*'Portfolio allocation'!K269</f>
        <v>-9.7433622235446327E-3</v>
      </c>
      <c r="AF269">
        <f t="shared" si="44"/>
        <v>-1.001517075654779E-2</v>
      </c>
      <c r="AH269" s="2">
        <v>33247</v>
      </c>
      <c r="AI269">
        <v>8.2479999999999993</v>
      </c>
      <c r="AJ269">
        <v>6.68</v>
      </c>
      <c r="AK269">
        <v>1.4242600000000001</v>
      </c>
      <c r="AM269" s="2">
        <v>41228</v>
      </c>
      <c r="AN269">
        <v>231.249</v>
      </c>
      <c r="AR269" s="3"/>
    </row>
    <row r="270" spans="1:44" hidden="1" outlineLevel="1" x14ac:dyDescent="0.2">
      <c r="A270" s="2">
        <v>33248</v>
      </c>
      <c r="B270">
        <v>31.33</v>
      </c>
      <c r="E270" s="2">
        <v>33248</v>
      </c>
      <c r="F270">
        <v>314.52999999999997</v>
      </c>
      <c r="G270">
        <f t="shared" si="39"/>
        <v>9.7595428424668285E-3</v>
      </c>
      <c r="H270" s="2">
        <v>33248</v>
      </c>
      <c r="I270">
        <v>350.4</v>
      </c>
      <c r="J270">
        <f t="shared" si="40"/>
        <v>9.7400726182927944E-3</v>
      </c>
      <c r="K270">
        <f t="shared" si="36"/>
        <v>9.4728726182927939E-3</v>
      </c>
      <c r="L270">
        <v>1.9889662100457165E-3</v>
      </c>
      <c r="N270" s="2">
        <v>33248</v>
      </c>
      <c r="O270">
        <v>1.0869</v>
      </c>
      <c r="Q270" s="2">
        <v>33248</v>
      </c>
      <c r="R270">
        <v>1117.8599999999999</v>
      </c>
      <c r="S270" s="8">
        <f t="shared" si="41"/>
        <v>5.7437993075656779E-2</v>
      </c>
      <c r="T270" s="9">
        <f t="shared" si="37"/>
        <v>5.7170793075656777E-2</v>
      </c>
      <c r="U270" s="3">
        <f>Sheet1!$B$17+Sheet1!$B$18*'Portfolio allocation'!K270</f>
        <v>1.1355318426578232E-2</v>
      </c>
      <c r="V270" s="13">
        <f t="shared" si="42"/>
        <v>4.5815474649078543E-2</v>
      </c>
      <c r="W270" s="13"/>
      <c r="X270" s="2">
        <v>33248</v>
      </c>
      <c r="Y270">
        <v>25.879000000000001</v>
      </c>
      <c r="AA270" s="2">
        <v>33248</v>
      </c>
      <c r="AB270">
        <v>262.70999999999998</v>
      </c>
      <c r="AC270">
        <f t="shared" si="43"/>
        <v>1.405025668738169E-2</v>
      </c>
      <c r="AD270">
        <f t="shared" si="38"/>
        <v>1.3784656687381691E-2</v>
      </c>
      <c r="AE270">
        <f>Sheet2!$B$17+Sheet2!$B$18*'Portfolio allocation'!K270</f>
        <v>8.4769070183884146E-3</v>
      </c>
      <c r="AF270">
        <f t="shared" si="44"/>
        <v>5.3077496689932762E-3</v>
      </c>
      <c r="AH270" s="2">
        <v>33248</v>
      </c>
      <c r="AI270">
        <v>8.1370000000000005</v>
      </c>
      <c r="AJ270">
        <v>6.64</v>
      </c>
      <c r="AK270">
        <v>1.4074199999999999</v>
      </c>
      <c r="AM270" s="2">
        <v>41258</v>
      </c>
      <c r="AN270">
        <v>231.221</v>
      </c>
      <c r="AR270" s="3"/>
    </row>
    <row r="271" spans="1:44" hidden="1" outlineLevel="1" x14ac:dyDescent="0.2">
      <c r="A271" s="2">
        <v>33249</v>
      </c>
      <c r="B271">
        <v>32.630000000000003</v>
      </c>
      <c r="E271" s="2">
        <v>33249</v>
      </c>
      <c r="F271">
        <v>315.23</v>
      </c>
      <c r="G271">
        <f t="shared" si="39"/>
        <v>2.2255428734938576E-3</v>
      </c>
      <c r="H271" s="2">
        <v>33249</v>
      </c>
      <c r="I271">
        <v>351.19</v>
      </c>
      <c r="J271">
        <f t="shared" si="40"/>
        <v>2.2545662100457164E-3</v>
      </c>
      <c r="K271">
        <f t="shared" si="36"/>
        <v>1.9889662100457165E-3</v>
      </c>
      <c r="L271">
        <v>-8.7217606196075461E-3</v>
      </c>
      <c r="N271" s="2">
        <v>33249</v>
      </c>
      <c r="O271">
        <v>1.0833999999999999</v>
      </c>
      <c r="Q271" s="2">
        <v>33249</v>
      </c>
      <c r="R271">
        <v>1114.29</v>
      </c>
      <c r="S271" s="8">
        <f t="shared" si="41"/>
        <v>-3.1936020610809912E-3</v>
      </c>
      <c r="T271" s="9">
        <f t="shared" si="37"/>
        <v>-3.4592020610809912E-3</v>
      </c>
      <c r="U271" s="3">
        <f>Sheet1!$B$17+Sheet1!$B$18*'Portfolio allocation'!K271</f>
        <v>2.7695913276261567E-3</v>
      </c>
      <c r="V271" s="13">
        <f t="shared" si="42"/>
        <v>-6.2287933887071479E-3</v>
      </c>
      <c r="W271" s="13"/>
      <c r="X271" s="2">
        <v>33249</v>
      </c>
      <c r="Y271">
        <v>25.819299999999998</v>
      </c>
      <c r="AA271" s="2">
        <v>33249</v>
      </c>
      <c r="AB271">
        <v>262.10000000000002</v>
      </c>
      <c r="AC271">
        <f t="shared" si="43"/>
        <v>-2.3219519622396101E-3</v>
      </c>
      <c r="AD271">
        <f t="shared" si="38"/>
        <v>-2.58675196223961E-3</v>
      </c>
      <c r="AE271">
        <f>Sheet2!$B$17+Sheet2!$B$18*'Portfolio allocation'!K271</f>
        <v>1.8220265084543498E-3</v>
      </c>
      <c r="AF271">
        <f t="shared" si="44"/>
        <v>-4.4087784706939599E-3</v>
      </c>
      <c r="AH271" s="2">
        <v>33249</v>
      </c>
      <c r="AI271">
        <v>8.1690000000000005</v>
      </c>
      <c r="AJ271">
        <v>6.62</v>
      </c>
      <c r="AK271">
        <v>1.40696</v>
      </c>
      <c r="AM271" s="2">
        <v>41289</v>
      </c>
      <c r="AN271">
        <v>231.679</v>
      </c>
      <c r="AR271" s="3"/>
    </row>
    <row r="272" spans="1:44" hidden="1" outlineLevel="1" x14ac:dyDescent="0.2">
      <c r="A272" s="2">
        <v>33252</v>
      </c>
      <c r="B272">
        <v>36.200000000000003</v>
      </c>
      <c r="E272" s="2">
        <v>33252</v>
      </c>
      <c r="F272">
        <v>312.49</v>
      </c>
      <c r="G272">
        <f t="shared" si="39"/>
        <v>-8.6920661104590291E-3</v>
      </c>
      <c r="H272" s="2">
        <v>33252</v>
      </c>
      <c r="I272">
        <v>348.22</v>
      </c>
      <c r="J272">
        <f t="shared" si="40"/>
        <v>-8.4569606196075453E-3</v>
      </c>
      <c r="K272">
        <f t="shared" si="36"/>
        <v>-8.7217606196075461E-3</v>
      </c>
      <c r="L272">
        <v>3.7277293664923915E-3</v>
      </c>
      <c r="N272" s="2">
        <v>33252</v>
      </c>
      <c r="O272">
        <v>1.0661</v>
      </c>
      <c r="Q272" s="2">
        <v>33252</v>
      </c>
      <c r="R272">
        <v>1096.43</v>
      </c>
      <c r="S272" s="8">
        <f t="shared" si="41"/>
        <v>-1.6028143481499391E-2</v>
      </c>
      <c r="T272" s="9">
        <f t="shared" si="37"/>
        <v>-1.629294348149939E-2</v>
      </c>
      <c r="U272" s="3">
        <f>Sheet1!$B$17+Sheet1!$B$18*'Portfolio allocation'!K272</f>
        <v>-9.518025937267768E-3</v>
      </c>
      <c r="V272" s="13">
        <f t="shared" si="42"/>
        <v>-6.7749175442316217E-3</v>
      </c>
      <c r="W272" s="13"/>
      <c r="X272" s="2">
        <v>33252</v>
      </c>
      <c r="Y272">
        <v>25.4909</v>
      </c>
      <c r="AA272" s="2">
        <v>33252</v>
      </c>
      <c r="AB272">
        <v>258.77</v>
      </c>
      <c r="AC272">
        <f t="shared" si="43"/>
        <v>-1.2705074399084526E-2</v>
      </c>
      <c r="AD272">
        <f t="shared" si="38"/>
        <v>-1.2969074399084526E-2</v>
      </c>
      <c r="AE272">
        <f>Sheet2!$B$17+Sheet2!$B$18*'Portfolio allocation'!K272</f>
        <v>-7.7022250438285762E-3</v>
      </c>
      <c r="AF272">
        <f t="shared" si="44"/>
        <v>-5.2668493552559502E-3</v>
      </c>
      <c r="AH272" s="2">
        <v>33252</v>
      </c>
      <c r="AI272">
        <v>8.1720000000000006</v>
      </c>
      <c r="AJ272">
        <v>6.6</v>
      </c>
      <c r="AK272">
        <v>1.3970499999999999</v>
      </c>
      <c r="AM272" s="2">
        <v>41320</v>
      </c>
      <c r="AN272">
        <v>232.93700000000001</v>
      </c>
      <c r="AR272" s="3"/>
    </row>
    <row r="273" spans="1:44" hidden="1" outlineLevel="1" x14ac:dyDescent="0.2">
      <c r="A273" s="2">
        <v>33253</v>
      </c>
      <c r="B273">
        <v>36.159999999999997</v>
      </c>
      <c r="E273" s="2">
        <v>33253</v>
      </c>
      <c r="F273">
        <v>313.73</v>
      </c>
      <c r="G273">
        <f t="shared" si="39"/>
        <v>3.9681269800633245E-3</v>
      </c>
      <c r="H273" s="2">
        <v>33253</v>
      </c>
      <c r="I273">
        <v>349.61</v>
      </c>
      <c r="J273">
        <f t="shared" si="40"/>
        <v>3.9917293664923914E-3</v>
      </c>
      <c r="K273">
        <f t="shared" si="36"/>
        <v>3.7277293664923915E-3</v>
      </c>
      <c r="L273">
        <v>7.5733044249306908E-3</v>
      </c>
      <c r="N273" s="2">
        <v>33253</v>
      </c>
      <c r="O273">
        <v>1.0886</v>
      </c>
      <c r="Q273" s="2">
        <v>33253</v>
      </c>
      <c r="R273">
        <v>1119.6400000000001</v>
      </c>
      <c r="S273" s="8">
        <f t="shared" si="41"/>
        <v>2.1168702060323064E-2</v>
      </c>
      <c r="T273" s="9">
        <f t="shared" si="37"/>
        <v>2.0904702060323063E-2</v>
      </c>
      <c r="U273" s="3">
        <f>Sheet1!$B$17+Sheet1!$B$18*'Portfolio allocation'!K273</f>
        <v>4.7643444868202354E-3</v>
      </c>
      <c r="V273" s="13">
        <f t="shared" si="42"/>
        <v>1.614035757350283E-2</v>
      </c>
      <c r="W273" s="13"/>
      <c r="X273" s="2">
        <v>33253</v>
      </c>
      <c r="Y273">
        <v>25.67</v>
      </c>
      <c r="AA273" s="2">
        <v>33253</v>
      </c>
      <c r="AB273">
        <v>260.58999999999997</v>
      </c>
      <c r="AC273">
        <f t="shared" si="43"/>
        <v>7.0332727905089154E-3</v>
      </c>
      <c r="AD273">
        <f t="shared" si="38"/>
        <v>6.7692727905089151E-3</v>
      </c>
      <c r="AE273">
        <f>Sheet2!$B$17+Sheet2!$B$18*'Portfolio allocation'!K273</f>
        <v>3.3681790670268587E-3</v>
      </c>
      <c r="AF273">
        <f t="shared" si="44"/>
        <v>3.4010937234820564E-3</v>
      </c>
      <c r="AH273" s="2">
        <v>33253</v>
      </c>
      <c r="AI273">
        <v>8.2110000000000003</v>
      </c>
      <c r="AJ273">
        <v>6.6</v>
      </c>
      <c r="AK273">
        <v>1.39558</v>
      </c>
      <c r="AM273" s="2">
        <v>41348</v>
      </c>
      <c r="AN273">
        <v>232.28200000000001</v>
      </c>
      <c r="AR273" s="3"/>
    </row>
    <row r="274" spans="1:44" hidden="1" outlineLevel="1" x14ac:dyDescent="0.2">
      <c r="A274" s="2">
        <v>33254</v>
      </c>
      <c r="B274">
        <v>33.200000000000003</v>
      </c>
      <c r="E274" s="2">
        <v>33254</v>
      </c>
      <c r="F274">
        <v>316.17</v>
      </c>
      <c r="G274">
        <f t="shared" si="39"/>
        <v>7.7773882000446992E-3</v>
      </c>
      <c r="H274" s="2">
        <v>33254</v>
      </c>
      <c r="I274">
        <v>352.35</v>
      </c>
      <c r="J274">
        <f t="shared" si="40"/>
        <v>7.8373044249306911E-3</v>
      </c>
      <c r="K274">
        <f t="shared" si="36"/>
        <v>7.5733044249306908E-3</v>
      </c>
      <c r="L274">
        <v>3.7056445749964528E-2</v>
      </c>
      <c r="N274" s="2">
        <v>33254</v>
      </c>
      <c r="O274">
        <v>1.1425000000000001</v>
      </c>
      <c r="Q274" s="2">
        <v>33254</v>
      </c>
      <c r="R274">
        <v>1175</v>
      </c>
      <c r="S274" s="8">
        <f t="shared" si="41"/>
        <v>4.9444464292093704E-2</v>
      </c>
      <c r="T274" s="9">
        <f t="shared" si="37"/>
        <v>4.9180464292093704E-2</v>
      </c>
      <c r="U274" s="3">
        <f>Sheet1!$B$17+Sheet1!$B$18*'Portfolio allocation'!K274</f>
        <v>9.1760856536931851E-3</v>
      </c>
      <c r="V274" s="13">
        <f t="shared" si="42"/>
        <v>4.000437863840052E-2</v>
      </c>
      <c r="W274" s="13"/>
      <c r="X274" s="2">
        <v>33254</v>
      </c>
      <c r="Y274">
        <v>26.0581</v>
      </c>
      <c r="AA274" s="2">
        <v>33254</v>
      </c>
      <c r="AB274">
        <v>264.52999999999997</v>
      </c>
      <c r="AC274">
        <f t="shared" si="43"/>
        <v>1.5119536436547731E-2</v>
      </c>
      <c r="AD274">
        <f t="shared" si="38"/>
        <v>1.4855136436547732E-2</v>
      </c>
      <c r="AE274">
        <f>Sheet2!$B$17+Sheet2!$B$18*'Portfolio allocation'!K274</f>
        <v>6.7877625184831749E-3</v>
      </c>
      <c r="AF274">
        <f t="shared" si="44"/>
        <v>8.0673739180645576E-3</v>
      </c>
      <c r="AH274" s="2">
        <v>33254</v>
      </c>
      <c r="AI274">
        <v>8.234</v>
      </c>
      <c r="AJ274">
        <v>6.61</v>
      </c>
      <c r="AK274">
        <v>1.3950199999999999</v>
      </c>
      <c r="AM274" s="2">
        <v>41379</v>
      </c>
      <c r="AN274">
        <v>231.797</v>
      </c>
      <c r="AR274" s="3"/>
    </row>
    <row r="275" spans="1:44" hidden="1" outlineLevel="1" x14ac:dyDescent="0.2">
      <c r="A275" s="2">
        <v>33255</v>
      </c>
      <c r="B275">
        <v>27.45</v>
      </c>
      <c r="E275" s="2">
        <v>33255</v>
      </c>
      <c r="F275">
        <v>327.97</v>
      </c>
      <c r="G275">
        <f t="shared" si="39"/>
        <v>3.7321694025366225E-2</v>
      </c>
      <c r="H275" s="2">
        <v>33255</v>
      </c>
      <c r="I275">
        <v>365.5</v>
      </c>
      <c r="J275">
        <f t="shared" si="40"/>
        <v>3.7320845749964526E-2</v>
      </c>
      <c r="K275">
        <f t="shared" si="36"/>
        <v>3.7056445749964528E-2</v>
      </c>
      <c r="L275">
        <v>1.2811575376196926E-2</v>
      </c>
      <c r="N275" s="2">
        <v>33255</v>
      </c>
      <c r="O275">
        <v>1.1668000000000001</v>
      </c>
      <c r="Q275" s="2">
        <v>33255</v>
      </c>
      <c r="R275">
        <v>1200</v>
      </c>
      <c r="S275" s="8">
        <f t="shared" si="41"/>
        <v>2.1276595744680771E-2</v>
      </c>
      <c r="T275" s="9">
        <f t="shared" si="37"/>
        <v>2.1012195744680769E-2</v>
      </c>
      <c r="U275" s="3">
        <f>Sheet1!$B$17+Sheet1!$B$18*'Portfolio allocation'!K275</f>
        <v>4.299989258393877E-2</v>
      </c>
      <c r="V275" s="13">
        <f t="shared" si="42"/>
        <v>-2.1987696839258001E-2</v>
      </c>
      <c r="W275" s="13"/>
      <c r="X275" s="2">
        <v>33255</v>
      </c>
      <c r="Y275">
        <v>27.6401</v>
      </c>
      <c r="AA275" s="2">
        <v>33255</v>
      </c>
      <c r="AB275">
        <v>280.58999999999997</v>
      </c>
      <c r="AC275">
        <f t="shared" si="43"/>
        <v>6.0711450497108022E-2</v>
      </c>
      <c r="AD275">
        <f t="shared" si="38"/>
        <v>6.0445050497108022E-2</v>
      </c>
      <c r="AE275">
        <f>Sheet2!$B$17+Sheet2!$B$18*'Portfolio allocation'!K275</f>
        <v>3.3004923967667563E-2</v>
      </c>
      <c r="AF275">
        <f t="shared" si="44"/>
        <v>2.7440126529440459E-2</v>
      </c>
      <c r="AH275" s="2">
        <v>33255</v>
      </c>
      <c r="AI275">
        <v>8.0500000000000007</v>
      </c>
      <c r="AJ275">
        <v>6.66</v>
      </c>
      <c r="AK275">
        <v>1.42458</v>
      </c>
      <c r="AM275" s="2">
        <v>41409</v>
      </c>
      <c r="AN275">
        <v>231.893</v>
      </c>
      <c r="AR275" s="3"/>
    </row>
    <row r="276" spans="1:44" hidden="1" outlineLevel="1" x14ac:dyDescent="0.2">
      <c r="A276" s="2">
        <v>33256</v>
      </c>
      <c r="B276">
        <v>25.39</v>
      </c>
      <c r="E276" s="2">
        <v>33256</v>
      </c>
      <c r="F276">
        <v>332.23</v>
      </c>
      <c r="G276">
        <f t="shared" si="39"/>
        <v>1.2988992895691664E-2</v>
      </c>
      <c r="H276" s="2">
        <v>33256</v>
      </c>
      <c r="I276">
        <v>370.28</v>
      </c>
      <c r="J276">
        <f t="shared" si="40"/>
        <v>1.3077975376196926E-2</v>
      </c>
      <c r="K276">
        <f t="shared" si="36"/>
        <v>1.2811575376196926E-2</v>
      </c>
      <c r="L276">
        <v>-3.7752566490222871E-3</v>
      </c>
      <c r="N276" s="2">
        <v>33256</v>
      </c>
      <c r="O276">
        <v>1.1840999999999999</v>
      </c>
      <c r="Q276" s="2">
        <v>33256</v>
      </c>
      <c r="R276">
        <v>1217.8599999999999</v>
      </c>
      <c r="S276" s="8">
        <f t="shared" si="41"/>
        <v>1.488333333333336E-2</v>
      </c>
      <c r="T276" s="9">
        <f t="shared" si="37"/>
        <v>1.461693333333336E-2</v>
      </c>
      <c r="U276" s="3">
        <f>Sheet1!$B$17+Sheet1!$B$18*'Portfolio allocation'!K276</f>
        <v>1.5185562844426004E-2</v>
      </c>
      <c r="V276" s="13">
        <f t="shared" si="42"/>
        <v>-5.6862951109264495E-4</v>
      </c>
      <c r="W276" s="13"/>
      <c r="X276" s="2">
        <v>33256</v>
      </c>
      <c r="Y276">
        <v>28.087800000000001</v>
      </c>
      <c r="AA276" s="2">
        <v>33256</v>
      </c>
      <c r="AB276">
        <v>285.13</v>
      </c>
      <c r="AC276">
        <f t="shared" si="43"/>
        <v>1.6180191738836003E-2</v>
      </c>
      <c r="AD276">
        <f t="shared" si="38"/>
        <v>1.5915791738836001E-2</v>
      </c>
      <c r="AE276">
        <f>Sheet2!$B$17+Sheet2!$B$18*'Portfolio allocation'!K276</f>
        <v>1.1445766688727812E-2</v>
      </c>
      <c r="AF276">
        <f t="shared" si="44"/>
        <v>4.4700250501081892E-3</v>
      </c>
      <c r="AH276" s="2">
        <v>33256</v>
      </c>
      <c r="AI276">
        <v>8.0310000000000006</v>
      </c>
      <c r="AJ276">
        <v>6.61</v>
      </c>
      <c r="AK276">
        <v>1.4351400000000001</v>
      </c>
      <c r="AM276" s="2">
        <v>41440</v>
      </c>
      <c r="AN276">
        <v>232.44499999999999</v>
      </c>
      <c r="AR276" s="3"/>
    </row>
    <row r="277" spans="1:44" hidden="1" outlineLevel="1" x14ac:dyDescent="0.2">
      <c r="A277" s="2">
        <v>33259</v>
      </c>
      <c r="B277">
        <v>24.33</v>
      </c>
      <c r="E277" s="2">
        <v>33259</v>
      </c>
      <c r="F277">
        <v>331.06</v>
      </c>
      <c r="G277">
        <f t="shared" si="39"/>
        <v>-3.5216566836228091E-3</v>
      </c>
      <c r="H277" s="2">
        <v>33259</v>
      </c>
      <c r="I277">
        <v>368.98</v>
      </c>
      <c r="J277">
        <f t="shared" si="40"/>
        <v>-3.510856649022287E-3</v>
      </c>
      <c r="K277">
        <f t="shared" si="36"/>
        <v>-3.7752566490222871E-3</v>
      </c>
      <c r="L277">
        <v>-8.5575324191013453E-3</v>
      </c>
      <c r="N277" s="2">
        <v>33259</v>
      </c>
      <c r="O277">
        <v>1.2432000000000001</v>
      </c>
      <c r="Q277" s="2">
        <v>33259</v>
      </c>
      <c r="R277">
        <v>1278.57</v>
      </c>
      <c r="S277" s="8">
        <f t="shared" si="41"/>
        <v>4.9849736422905799E-2</v>
      </c>
      <c r="T277" s="9">
        <f t="shared" si="37"/>
        <v>4.9585336422905801E-2</v>
      </c>
      <c r="U277" s="3">
        <f>Sheet1!$B$17+Sheet1!$B$18*'Portfolio allocation'!K277</f>
        <v>-3.8432712211307839E-3</v>
      </c>
      <c r="V277" s="13">
        <f t="shared" si="42"/>
        <v>5.3428607644036584E-2</v>
      </c>
      <c r="W277" s="13"/>
      <c r="X277" s="2">
        <v>33259</v>
      </c>
      <c r="Y277">
        <v>28.5654</v>
      </c>
      <c r="AA277" s="2">
        <v>33259</v>
      </c>
      <c r="AB277">
        <v>289.98</v>
      </c>
      <c r="AC277">
        <f t="shared" si="43"/>
        <v>1.7009785010346334E-2</v>
      </c>
      <c r="AD277">
        <f t="shared" si="38"/>
        <v>1.6745385010346333E-2</v>
      </c>
      <c r="AE277">
        <f>Sheet2!$B$17+Sheet2!$B$18*'Portfolio allocation'!K277</f>
        <v>-3.3036675164543616E-3</v>
      </c>
      <c r="AF277">
        <f t="shared" si="44"/>
        <v>2.0049052526800695E-2</v>
      </c>
      <c r="AH277" s="2">
        <v>33259</v>
      </c>
      <c r="AI277">
        <v>8.0419999999999998</v>
      </c>
      <c r="AJ277">
        <v>6.61</v>
      </c>
      <c r="AK277">
        <v>1.4446600000000001</v>
      </c>
      <c r="AM277" s="2">
        <v>41470</v>
      </c>
      <c r="AN277">
        <v>232.9</v>
      </c>
      <c r="AR277" s="3"/>
    </row>
    <row r="278" spans="1:44" hidden="1" outlineLevel="1" x14ac:dyDescent="0.2">
      <c r="A278" s="2">
        <v>33260</v>
      </c>
      <c r="B278">
        <v>24.9</v>
      </c>
      <c r="E278" s="2">
        <v>33260</v>
      </c>
      <c r="F278">
        <v>328.31</v>
      </c>
      <c r="G278">
        <f t="shared" si="39"/>
        <v>-8.3066513622908067E-3</v>
      </c>
      <c r="H278" s="2">
        <v>33260</v>
      </c>
      <c r="I278">
        <v>365.92</v>
      </c>
      <c r="J278">
        <f t="shared" si="40"/>
        <v>-8.2931324191013456E-3</v>
      </c>
      <c r="K278">
        <f t="shared" si="36"/>
        <v>-8.5575324191013453E-3</v>
      </c>
      <c r="L278">
        <v>5.5573444687362665E-3</v>
      </c>
      <c r="N278" s="2">
        <v>33260</v>
      </c>
      <c r="O278">
        <v>1.2344999999999999</v>
      </c>
      <c r="Q278" s="2">
        <v>33260</v>
      </c>
      <c r="R278">
        <v>1269.6400000000001</v>
      </c>
      <c r="S278" s="8">
        <f t="shared" si="41"/>
        <v>-6.9843653456594934E-3</v>
      </c>
      <c r="T278" s="9">
        <f t="shared" si="37"/>
        <v>-7.2487653456594931E-3</v>
      </c>
      <c r="U278" s="3">
        <f>Sheet1!$B$17+Sheet1!$B$18*'Portfolio allocation'!K278</f>
        <v>-9.3296191835509634E-3</v>
      </c>
      <c r="V278" s="13">
        <f t="shared" si="42"/>
        <v>2.0808538378914703E-3</v>
      </c>
      <c r="W278" s="13"/>
      <c r="X278" s="2">
        <v>33260</v>
      </c>
      <c r="Y278">
        <v>28.177299999999999</v>
      </c>
      <c r="AA278" s="2">
        <v>33260</v>
      </c>
      <c r="AB278">
        <v>286.04000000000002</v>
      </c>
      <c r="AC278">
        <f t="shared" si="43"/>
        <v>-1.3587143940961388E-2</v>
      </c>
      <c r="AD278">
        <f t="shared" si="38"/>
        <v>-1.3850743940961387E-2</v>
      </c>
      <c r="AE278">
        <f>Sheet2!$B$17+Sheet2!$B$18*'Portfolio allocation'!K278</f>
        <v>-7.5561891380981289E-3</v>
      </c>
      <c r="AF278">
        <f t="shared" si="44"/>
        <v>-6.2945548028632585E-3</v>
      </c>
      <c r="AH278" s="2">
        <v>33260</v>
      </c>
      <c r="AI278">
        <v>8.07</v>
      </c>
      <c r="AJ278">
        <v>6.59</v>
      </c>
      <c r="AK278">
        <v>1.4425399999999999</v>
      </c>
      <c r="AM278" s="2">
        <v>41501</v>
      </c>
      <c r="AN278">
        <v>233.45599999999999</v>
      </c>
      <c r="AR278" s="3"/>
    </row>
    <row r="279" spans="1:44" hidden="1" outlineLevel="1" x14ac:dyDescent="0.2">
      <c r="A279" s="2">
        <v>33261</v>
      </c>
      <c r="B279">
        <v>23.92</v>
      </c>
      <c r="E279" s="2">
        <v>33261</v>
      </c>
      <c r="F279">
        <v>330.21</v>
      </c>
      <c r="G279">
        <f t="shared" si="39"/>
        <v>5.7872133044987173E-3</v>
      </c>
      <c r="H279" s="2">
        <v>33261</v>
      </c>
      <c r="I279">
        <v>368.05</v>
      </c>
      <c r="J279">
        <f t="shared" si="40"/>
        <v>5.8209444687362666E-3</v>
      </c>
      <c r="K279">
        <f t="shared" si="36"/>
        <v>5.5573444687362665E-3</v>
      </c>
      <c r="L279">
        <v>1.3756234261649101E-2</v>
      </c>
      <c r="N279" s="2">
        <v>33261</v>
      </c>
      <c r="O279">
        <v>1.2362</v>
      </c>
      <c r="Q279" s="2">
        <v>33261</v>
      </c>
      <c r="R279">
        <v>1271.43</v>
      </c>
      <c r="S279" s="8">
        <f t="shared" si="41"/>
        <v>1.4098484609810225E-3</v>
      </c>
      <c r="T279" s="9">
        <f t="shared" si="37"/>
        <v>1.1462484609810223E-3</v>
      </c>
      <c r="U279" s="3">
        <f>Sheet1!$B$17+Sheet1!$B$18*'Portfolio allocation'!K279</f>
        <v>6.8633253007273614E-3</v>
      </c>
      <c r="V279" s="13">
        <f t="shared" si="42"/>
        <v>-5.7170768397463391E-3</v>
      </c>
      <c r="W279" s="13"/>
      <c r="X279" s="2">
        <v>33261</v>
      </c>
      <c r="Y279">
        <v>28.4758</v>
      </c>
      <c r="AA279" s="2">
        <v>33261</v>
      </c>
      <c r="AB279">
        <v>289.07</v>
      </c>
      <c r="AC279">
        <f t="shared" si="43"/>
        <v>1.0592924066564091E-2</v>
      </c>
      <c r="AD279">
        <f t="shared" si="38"/>
        <v>1.0329324066564092E-2</v>
      </c>
      <c r="AE279">
        <f>Sheet2!$B$17+Sheet2!$B$18*'Portfolio allocation'!K279</f>
        <v>4.9951194936450052E-3</v>
      </c>
      <c r="AF279">
        <f t="shared" si="44"/>
        <v>5.3342045729190867E-3</v>
      </c>
      <c r="AH279" s="2">
        <v>33261</v>
      </c>
      <c r="AI279">
        <v>8.0310000000000006</v>
      </c>
      <c r="AJ279">
        <v>6.59</v>
      </c>
      <c r="AK279">
        <v>1.44814</v>
      </c>
      <c r="AM279" s="2">
        <v>41532</v>
      </c>
      <c r="AN279">
        <v>233.54400000000001</v>
      </c>
      <c r="AR279" s="3"/>
    </row>
    <row r="280" spans="1:44" hidden="1" outlineLevel="1" x14ac:dyDescent="0.2">
      <c r="A280" s="2">
        <v>33262</v>
      </c>
      <c r="B280">
        <v>22.86</v>
      </c>
      <c r="E280" s="2">
        <v>33262</v>
      </c>
      <c r="F280">
        <v>334.78</v>
      </c>
      <c r="G280">
        <f t="shared" si="39"/>
        <v>1.3839677780806081E-2</v>
      </c>
      <c r="H280" s="2">
        <v>33262</v>
      </c>
      <c r="I280">
        <v>373.21</v>
      </c>
      <c r="J280">
        <f t="shared" si="40"/>
        <v>1.40198342616491E-2</v>
      </c>
      <c r="K280">
        <f t="shared" si="36"/>
        <v>1.3756234261649101E-2</v>
      </c>
      <c r="L280">
        <v>3.6236120789905077E-3</v>
      </c>
      <c r="N280" s="2">
        <v>33262</v>
      </c>
      <c r="O280">
        <v>1.2571000000000001</v>
      </c>
      <c r="Q280" s="2">
        <v>33262</v>
      </c>
      <c r="R280">
        <v>1292.8599999999999</v>
      </c>
      <c r="S280" s="8">
        <f t="shared" si="41"/>
        <v>1.6855037241531035E-2</v>
      </c>
      <c r="T280" s="9">
        <f t="shared" si="37"/>
        <v>1.6591437241531035E-2</v>
      </c>
      <c r="U280" s="3">
        <f>Sheet1!$B$17+Sheet1!$B$18*'Portfolio allocation'!K280</f>
        <v>1.6269299458656634E-2</v>
      </c>
      <c r="V280" s="13">
        <f t="shared" si="42"/>
        <v>3.2213778287440084E-4</v>
      </c>
      <c r="W280" s="13"/>
      <c r="X280" s="2">
        <v>33262</v>
      </c>
      <c r="Y280">
        <v>28.893699999999999</v>
      </c>
      <c r="AA280" s="2">
        <v>33262</v>
      </c>
      <c r="AB280">
        <v>293.31</v>
      </c>
      <c r="AC280">
        <f t="shared" si="43"/>
        <v>1.4667727540042197E-2</v>
      </c>
      <c r="AD280">
        <f t="shared" si="38"/>
        <v>1.4406127540042196E-2</v>
      </c>
      <c r="AE280">
        <f>Sheet2!$B$17+Sheet2!$B$18*'Portfolio allocation'!K280</f>
        <v>1.2285781470099748E-2</v>
      </c>
      <c r="AF280">
        <f t="shared" si="44"/>
        <v>2.1203460699424481E-3</v>
      </c>
      <c r="AH280" s="2">
        <v>33262</v>
      </c>
      <c r="AI280">
        <v>7.9889999999999999</v>
      </c>
      <c r="AJ280">
        <v>6.54</v>
      </c>
      <c r="AK280">
        <v>1.4509000000000001</v>
      </c>
      <c r="AM280" s="2">
        <v>41562</v>
      </c>
      <c r="AN280">
        <v>233.66900000000001</v>
      </c>
      <c r="AR280" s="3"/>
    </row>
    <row r="281" spans="1:44" hidden="1" outlineLevel="1" x14ac:dyDescent="0.2">
      <c r="A281" s="2">
        <v>33263</v>
      </c>
      <c r="B281">
        <v>22.2</v>
      </c>
      <c r="E281" s="2">
        <v>33263</v>
      </c>
      <c r="F281">
        <v>336.07</v>
      </c>
      <c r="G281">
        <f t="shared" si="39"/>
        <v>3.8532767787802236E-3</v>
      </c>
      <c r="H281" s="2">
        <v>33263</v>
      </c>
      <c r="I281">
        <v>374.66</v>
      </c>
      <c r="J281">
        <f t="shared" si="40"/>
        <v>3.8852120789905076E-3</v>
      </c>
      <c r="K281">
        <f t="shared" si="36"/>
        <v>3.6236120789905077E-3</v>
      </c>
      <c r="L281">
        <v>-1.8432740084345573E-4</v>
      </c>
      <c r="N281" s="2">
        <v>33263</v>
      </c>
      <c r="O281">
        <v>1.2432000000000001</v>
      </c>
      <c r="Q281" s="2">
        <v>33263</v>
      </c>
      <c r="R281">
        <v>1278.57</v>
      </c>
      <c r="S281" s="8">
        <f t="shared" si="41"/>
        <v>-1.1053014247482285E-2</v>
      </c>
      <c r="T281" s="9">
        <f t="shared" si="37"/>
        <v>-1.1314614247482285E-2</v>
      </c>
      <c r="U281" s="3">
        <f>Sheet1!$B$17+Sheet1!$B$18*'Portfolio allocation'!K281</f>
        <v>4.6448984959151073E-3</v>
      </c>
      <c r="V281" s="13">
        <f t="shared" si="42"/>
        <v>-1.5959512743397394E-2</v>
      </c>
      <c r="W281" s="13"/>
      <c r="X281" s="2">
        <v>33263</v>
      </c>
      <c r="Y281">
        <v>29.2818</v>
      </c>
      <c r="AA281" s="2">
        <v>33263</v>
      </c>
      <c r="AB281">
        <v>297.25</v>
      </c>
      <c r="AC281">
        <f t="shared" si="43"/>
        <v>1.3432886706897129E-2</v>
      </c>
      <c r="AD281">
        <f t="shared" si="38"/>
        <v>1.3168486706897129E-2</v>
      </c>
      <c r="AE281">
        <f>Sheet2!$B$17+Sheet2!$B$18*'Portfolio allocation'!K281</f>
        <v>3.2755953187079403E-3</v>
      </c>
      <c r="AF281">
        <f t="shared" si="44"/>
        <v>9.89289138818919E-3</v>
      </c>
      <c r="AH281" s="2">
        <v>33263</v>
      </c>
      <c r="AI281">
        <v>8.0489999999999995</v>
      </c>
      <c r="AJ281">
        <v>6.61</v>
      </c>
      <c r="AK281">
        <v>1.4470000000000001</v>
      </c>
      <c r="AM281" s="2">
        <v>41593</v>
      </c>
      <c r="AN281">
        <v>234.1</v>
      </c>
      <c r="AR281" s="3"/>
    </row>
    <row r="282" spans="1:44" hidden="1" outlineLevel="1" x14ac:dyDescent="0.2">
      <c r="A282" s="2">
        <v>33266</v>
      </c>
      <c r="B282">
        <v>23.05</v>
      </c>
      <c r="E282" s="2">
        <v>33266</v>
      </c>
      <c r="F282">
        <v>336.03</v>
      </c>
      <c r="G282">
        <f t="shared" si="39"/>
        <v>-1.1902282262632458E-4</v>
      </c>
      <c r="H282" s="2">
        <v>33266</v>
      </c>
      <c r="I282">
        <v>374.69</v>
      </c>
      <c r="J282">
        <f t="shared" si="40"/>
        <v>8.00725991565443E-5</v>
      </c>
      <c r="K282">
        <f t="shared" si="36"/>
        <v>-1.8432740084345573E-4</v>
      </c>
      <c r="L282">
        <v>-5.5917602284563184E-4</v>
      </c>
      <c r="N282" s="2">
        <v>33266</v>
      </c>
      <c r="O282">
        <v>1.2814000000000001</v>
      </c>
      <c r="Q282" s="2">
        <v>33266</v>
      </c>
      <c r="R282">
        <v>1317.86</v>
      </c>
      <c r="S282" s="8">
        <f t="shared" si="41"/>
        <v>3.0729643273344376E-2</v>
      </c>
      <c r="T282" s="9">
        <f t="shared" si="37"/>
        <v>3.0465243273344374E-2</v>
      </c>
      <c r="U282" s="3">
        <f>Sheet1!$B$17+Sheet1!$B$18*'Portfolio allocation'!K282</f>
        <v>2.7633381862945331E-4</v>
      </c>
      <c r="V282" s="13">
        <f t="shared" si="42"/>
        <v>3.0188909454714922E-2</v>
      </c>
      <c r="W282" s="13"/>
      <c r="X282" s="2">
        <v>33266</v>
      </c>
      <c r="Y282">
        <v>29.669799999999999</v>
      </c>
      <c r="AA282" s="2">
        <v>33266</v>
      </c>
      <c r="AB282">
        <v>301.19</v>
      </c>
      <c r="AC282">
        <f t="shared" si="43"/>
        <v>1.3254835996635794E-2</v>
      </c>
      <c r="AD282">
        <f t="shared" si="38"/>
        <v>1.2989235996635795E-2</v>
      </c>
      <c r="AE282">
        <f>Sheet2!$B$17+Sheet2!$B$18*'Portfolio allocation'!K282</f>
        <v>-1.1052161608295097E-4</v>
      </c>
      <c r="AF282">
        <f t="shared" si="44"/>
        <v>1.3099757612718746E-2</v>
      </c>
      <c r="AH282" s="2">
        <v>33266</v>
      </c>
      <c r="AI282">
        <v>8.048</v>
      </c>
      <c r="AJ282">
        <v>6.64</v>
      </c>
      <c r="AK282">
        <v>1.4492799999999999</v>
      </c>
      <c r="AM282" s="2">
        <v>41623</v>
      </c>
      <c r="AN282">
        <v>234.71899999999999</v>
      </c>
      <c r="AR282" s="3"/>
    </row>
    <row r="283" spans="1:44" hidden="1" outlineLevel="1" x14ac:dyDescent="0.2">
      <c r="A283" s="2">
        <v>33267</v>
      </c>
      <c r="B283">
        <v>23.17</v>
      </c>
      <c r="E283" s="2">
        <v>33267</v>
      </c>
      <c r="F283">
        <v>335.84</v>
      </c>
      <c r="G283">
        <f t="shared" si="39"/>
        <v>-5.6542570603812514E-4</v>
      </c>
      <c r="H283" s="2">
        <v>33267</v>
      </c>
      <c r="I283">
        <v>374.58</v>
      </c>
      <c r="J283">
        <f t="shared" si="40"/>
        <v>-2.9357602284563189E-4</v>
      </c>
      <c r="K283">
        <f t="shared" si="36"/>
        <v>-5.5917602284563184E-4</v>
      </c>
      <c r="L283">
        <v>1.492674652143736E-2</v>
      </c>
      <c r="N283" s="2">
        <v>33267</v>
      </c>
      <c r="O283">
        <v>1.2848999999999999</v>
      </c>
      <c r="Q283" s="2">
        <v>33267</v>
      </c>
      <c r="R283">
        <v>1321.43</v>
      </c>
      <c r="S283" s="8">
        <f t="shared" si="41"/>
        <v>2.7089372163964232E-3</v>
      </c>
      <c r="T283" s="9">
        <f t="shared" si="37"/>
        <v>2.4433372163964232E-3</v>
      </c>
      <c r="U283" s="3">
        <f>Sheet1!$B$17+Sheet1!$B$18*'Portfolio allocation'!K283</f>
        <v>-1.5370202045885859E-4</v>
      </c>
      <c r="V283" s="13">
        <f t="shared" si="42"/>
        <v>2.5970392368552817E-3</v>
      </c>
      <c r="W283" s="13"/>
      <c r="X283" s="2">
        <v>33267</v>
      </c>
      <c r="Y283">
        <v>29.729500000000002</v>
      </c>
      <c r="AA283" s="2">
        <v>33267</v>
      </c>
      <c r="AB283">
        <v>301.8</v>
      </c>
      <c r="AC283">
        <f t="shared" si="43"/>
        <v>2.0252996447425176E-3</v>
      </c>
      <c r="AD283">
        <f t="shared" si="38"/>
        <v>1.7616996447425174E-3</v>
      </c>
      <c r="AE283">
        <f>Sheet2!$B$17+Sheet2!$B$18*'Portfolio allocation'!K283</f>
        <v>-4.4384657402055507E-4</v>
      </c>
      <c r="AF283">
        <f t="shared" si="44"/>
        <v>2.2055462187630724E-3</v>
      </c>
      <c r="AH283" s="2">
        <v>33267</v>
      </c>
      <c r="AI283">
        <v>8.0389999999999997</v>
      </c>
      <c r="AJ283">
        <v>6.59</v>
      </c>
      <c r="AK283">
        <v>1.4515899999999999</v>
      </c>
      <c r="AM283" s="2">
        <v>41654</v>
      </c>
      <c r="AN283">
        <v>235.28800000000001</v>
      </c>
      <c r="AR283" s="3"/>
    </row>
    <row r="284" spans="1:44" hidden="1" outlineLevel="1" x14ac:dyDescent="0.2">
      <c r="A284" s="2">
        <v>33268</v>
      </c>
      <c r="B284">
        <v>21.37</v>
      </c>
      <c r="E284" s="2">
        <v>33268</v>
      </c>
      <c r="F284">
        <v>340.91</v>
      </c>
      <c r="G284">
        <f t="shared" si="39"/>
        <v>1.5096474511672398E-2</v>
      </c>
      <c r="H284" s="2">
        <v>33268</v>
      </c>
      <c r="I284">
        <v>380.27</v>
      </c>
      <c r="J284">
        <f t="shared" si="40"/>
        <v>1.5190346521437359E-2</v>
      </c>
      <c r="K284">
        <f t="shared" si="36"/>
        <v>1.492674652143736E-2</v>
      </c>
      <c r="L284">
        <v>8.5997242801167904E-3</v>
      </c>
      <c r="N284" s="2">
        <v>33268</v>
      </c>
      <c r="O284">
        <v>1.3369</v>
      </c>
      <c r="Q284" s="2">
        <v>33268</v>
      </c>
      <c r="R284">
        <v>1375</v>
      </c>
      <c r="S284" s="8">
        <f t="shared" si="41"/>
        <v>4.0539415633064069E-2</v>
      </c>
      <c r="T284" s="9">
        <f t="shared" si="37"/>
        <v>4.0275815633064066E-2</v>
      </c>
      <c r="U284" s="3">
        <f>Sheet1!$B$17+Sheet1!$B$18*'Portfolio allocation'!K284</f>
        <v>1.7612140787811308E-2</v>
      </c>
      <c r="V284" s="13">
        <f t="shared" si="42"/>
        <v>2.2663674845252758E-2</v>
      </c>
      <c r="W284" s="13"/>
      <c r="X284" s="2">
        <v>33268</v>
      </c>
      <c r="Y284">
        <v>30.326499999999999</v>
      </c>
      <c r="AA284" s="2">
        <v>33268</v>
      </c>
      <c r="AB284">
        <v>307.86</v>
      </c>
      <c r="AC284">
        <f t="shared" si="43"/>
        <v>2.0079522862822996E-2</v>
      </c>
      <c r="AD284">
        <f t="shared" si="38"/>
        <v>1.9817122862822997E-2</v>
      </c>
      <c r="AE284">
        <f>Sheet2!$B$17+Sheet2!$B$18*'Portfolio allocation'!K284</f>
        <v>1.3326630833972043E-2</v>
      </c>
      <c r="AF284">
        <f t="shared" si="44"/>
        <v>6.4904920288509534E-3</v>
      </c>
      <c r="AH284" s="2">
        <v>33268</v>
      </c>
      <c r="AI284">
        <v>8.0440000000000005</v>
      </c>
      <c r="AJ284">
        <v>6.56</v>
      </c>
      <c r="AK284">
        <v>1.4479500000000001</v>
      </c>
      <c r="AM284" s="2">
        <v>41685</v>
      </c>
      <c r="AN284">
        <v>235.547</v>
      </c>
      <c r="AR284" s="3"/>
    </row>
    <row r="285" spans="1:44" hidden="1" outlineLevel="1" x14ac:dyDescent="0.2">
      <c r="A285" s="2">
        <v>33269</v>
      </c>
      <c r="B285">
        <v>20.91</v>
      </c>
      <c r="E285" s="2">
        <v>33269</v>
      </c>
      <c r="F285">
        <v>343.93</v>
      </c>
      <c r="G285">
        <f t="shared" si="39"/>
        <v>8.8586430436183861E-3</v>
      </c>
      <c r="H285" s="2">
        <v>33269</v>
      </c>
      <c r="I285">
        <v>383.64</v>
      </c>
      <c r="J285">
        <f t="shared" si="40"/>
        <v>8.8621242801167899E-3</v>
      </c>
      <c r="K285">
        <f t="shared" si="36"/>
        <v>8.5997242801167904E-3</v>
      </c>
      <c r="L285">
        <v>-2.7627459493274114E-3</v>
      </c>
      <c r="N285" s="2">
        <v>33269</v>
      </c>
      <c r="O285">
        <v>1.363</v>
      </c>
      <c r="Q285" s="2">
        <v>33269</v>
      </c>
      <c r="R285">
        <v>1401.79</v>
      </c>
      <c r="S285" s="8">
        <f t="shared" si="41"/>
        <v>1.948363636363637E-2</v>
      </c>
      <c r="T285" s="9">
        <f t="shared" si="37"/>
        <v>1.922123636363637E-2</v>
      </c>
      <c r="U285" s="3">
        <f>Sheet1!$B$17+Sheet1!$B$18*'Portfolio allocation'!K285</f>
        <v>1.0353620524501103E-2</v>
      </c>
      <c r="V285" s="13">
        <f t="shared" si="42"/>
        <v>8.867615839135267E-3</v>
      </c>
      <c r="W285" s="13"/>
      <c r="X285" s="2">
        <v>33269</v>
      </c>
      <c r="Y285">
        <v>30.2668</v>
      </c>
      <c r="AA285" s="2">
        <v>33269</v>
      </c>
      <c r="AB285">
        <v>307.25</v>
      </c>
      <c r="AC285">
        <f t="shared" si="43"/>
        <v>-1.981420126031308E-3</v>
      </c>
      <c r="AD285">
        <f t="shared" si="38"/>
        <v>-2.2418201260313081E-3</v>
      </c>
      <c r="AE285">
        <f>Sheet2!$B$17+Sheet2!$B$18*'Portfolio allocation'!K285</f>
        <v>7.7004812400535113E-3</v>
      </c>
      <c r="AF285">
        <f t="shared" si="44"/>
        <v>-9.9423013660848193E-3</v>
      </c>
      <c r="AH285" s="2">
        <v>33269</v>
      </c>
      <c r="AI285">
        <v>8.0210000000000008</v>
      </c>
      <c r="AJ285">
        <v>6.51</v>
      </c>
      <c r="AK285">
        <v>1.4578500000000001</v>
      </c>
      <c r="AM285" s="2">
        <v>41713</v>
      </c>
      <c r="AN285">
        <v>236.02799999999999</v>
      </c>
      <c r="AR285" s="3"/>
    </row>
    <row r="286" spans="1:44" hidden="1" outlineLevel="1" x14ac:dyDescent="0.2">
      <c r="A286" s="2">
        <v>33270</v>
      </c>
      <c r="B286">
        <v>21.04</v>
      </c>
      <c r="E286" s="2">
        <v>33270</v>
      </c>
      <c r="F286">
        <v>343.05</v>
      </c>
      <c r="G286">
        <f t="shared" si="39"/>
        <v>-2.558660192480966E-3</v>
      </c>
      <c r="H286" s="2">
        <v>33270</v>
      </c>
      <c r="I286">
        <v>382.68</v>
      </c>
      <c r="J286">
        <f t="shared" si="40"/>
        <v>-2.5023459493274114E-3</v>
      </c>
      <c r="K286">
        <f t="shared" si="36"/>
        <v>-2.7627459493274114E-3</v>
      </c>
      <c r="L286">
        <v>1.5898463091878253E-2</v>
      </c>
      <c r="N286" s="2">
        <v>33270</v>
      </c>
      <c r="O286">
        <v>1.3855999999999999</v>
      </c>
      <c r="Q286" s="2">
        <v>33270</v>
      </c>
      <c r="R286">
        <v>1425</v>
      </c>
      <c r="S286" s="8">
        <f t="shared" si="41"/>
        <v>1.6557401607944167E-2</v>
      </c>
      <c r="T286" s="9">
        <f t="shared" si="37"/>
        <v>1.6297001607944166E-2</v>
      </c>
      <c r="U286" s="3">
        <f>Sheet1!$B$17+Sheet1!$B$18*'Portfolio allocation'!K286</f>
        <v>-2.6816932860072771E-3</v>
      </c>
      <c r="V286" s="13">
        <f t="shared" si="42"/>
        <v>1.8978694893951441E-2</v>
      </c>
      <c r="W286" s="13"/>
      <c r="X286" s="2">
        <v>33270</v>
      </c>
      <c r="Y286">
        <v>30.296600000000002</v>
      </c>
      <c r="AA286" s="2">
        <v>33270</v>
      </c>
      <c r="AB286">
        <v>307.55</v>
      </c>
      <c r="AC286">
        <f t="shared" si="43"/>
        <v>9.7640358014650097E-4</v>
      </c>
      <c r="AD286">
        <f t="shared" si="38"/>
        <v>7.2560358014650095E-4</v>
      </c>
      <c r="AE286">
        <f>Sheet2!$B$17+Sheet2!$B$18*'Portfolio allocation'!K286</f>
        <v>-2.4033171708014722E-3</v>
      </c>
      <c r="AF286">
        <f t="shared" si="44"/>
        <v>3.1289207509479734E-3</v>
      </c>
      <c r="AH286" s="2">
        <v>33270</v>
      </c>
      <c r="AI286">
        <v>7.9160000000000004</v>
      </c>
      <c r="AJ286">
        <v>6.27</v>
      </c>
      <c r="AK286">
        <v>1.46929</v>
      </c>
      <c r="AM286" s="2">
        <v>41744</v>
      </c>
      <c r="AN286">
        <v>236.46799999999999</v>
      </c>
      <c r="AR286" s="3"/>
    </row>
    <row r="287" spans="1:44" hidden="1" outlineLevel="1" x14ac:dyDescent="0.2">
      <c r="A287" s="2">
        <v>33273</v>
      </c>
      <c r="B287">
        <v>21.86</v>
      </c>
      <c r="E287" s="2">
        <v>33273</v>
      </c>
      <c r="F287">
        <v>348.34</v>
      </c>
      <c r="G287">
        <f t="shared" si="39"/>
        <v>1.5420492639556915E-2</v>
      </c>
      <c r="H287" s="2">
        <v>33273</v>
      </c>
      <c r="I287">
        <v>388.86</v>
      </c>
      <c r="J287">
        <f t="shared" si="40"/>
        <v>1.6149263091878252E-2</v>
      </c>
      <c r="K287">
        <f t="shared" si="36"/>
        <v>1.5898463091878253E-2</v>
      </c>
      <c r="L287">
        <v>8.6739200329167439E-3</v>
      </c>
      <c r="N287" s="2">
        <v>33273</v>
      </c>
      <c r="O287">
        <v>1.3769</v>
      </c>
      <c r="Q287" s="2">
        <v>33273</v>
      </c>
      <c r="R287">
        <v>1416.07</v>
      </c>
      <c r="S287" s="8">
        <f t="shared" si="41"/>
        <v>-6.2666666666667536E-3</v>
      </c>
      <c r="T287" s="9">
        <f t="shared" si="37"/>
        <v>-6.5174666666667535E-3</v>
      </c>
      <c r="U287" s="3">
        <f>Sheet1!$B$17+Sheet1!$B$18*'Portfolio allocation'!K287</f>
        <v>1.8726918663993924E-2</v>
      </c>
      <c r="V287" s="13">
        <f t="shared" si="42"/>
        <v>-2.5244385330660677E-2</v>
      </c>
      <c r="W287" s="13"/>
      <c r="X287" s="2">
        <v>33273</v>
      </c>
      <c r="Y287">
        <v>30.416</v>
      </c>
      <c r="AA287" s="2">
        <v>33273</v>
      </c>
      <c r="AB287">
        <v>311.7</v>
      </c>
      <c r="AC287">
        <f t="shared" si="43"/>
        <v>1.3493740855145431E-2</v>
      </c>
      <c r="AD287">
        <f t="shared" si="38"/>
        <v>1.3244140855145432E-2</v>
      </c>
      <c r="AE287">
        <f>Sheet2!$B$17+Sheet2!$B$18*'Portfolio allocation'!K287</f>
        <v>1.4190705999139927E-2</v>
      </c>
      <c r="AF287">
        <f t="shared" si="44"/>
        <v>-9.4656514399449505E-4</v>
      </c>
      <c r="AH287" s="2">
        <v>33273</v>
      </c>
      <c r="AI287">
        <v>7.87</v>
      </c>
      <c r="AJ287">
        <v>6.24</v>
      </c>
      <c r="AK287">
        <v>1.47062</v>
      </c>
      <c r="AM287" s="2">
        <v>41774</v>
      </c>
      <c r="AN287">
        <v>236.91800000000001</v>
      </c>
      <c r="AR287" s="3"/>
    </row>
    <row r="288" spans="1:44" hidden="1" outlineLevel="1" x14ac:dyDescent="0.2">
      <c r="A288" s="2">
        <v>33274</v>
      </c>
      <c r="B288">
        <v>21.46</v>
      </c>
      <c r="E288" s="2">
        <v>33274</v>
      </c>
      <c r="F288">
        <v>351.26</v>
      </c>
      <c r="G288">
        <f t="shared" si="39"/>
        <v>8.3826146868002382E-3</v>
      </c>
      <c r="H288" s="2">
        <v>33274</v>
      </c>
      <c r="I288">
        <v>392.33</v>
      </c>
      <c r="J288">
        <f t="shared" si="40"/>
        <v>8.923520032916743E-3</v>
      </c>
      <c r="K288">
        <f t="shared" si="36"/>
        <v>8.6739200329167439E-3</v>
      </c>
      <c r="L288">
        <v>1.9173224999362862E-2</v>
      </c>
      <c r="N288" s="2">
        <v>33274</v>
      </c>
      <c r="O288">
        <v>1.4064000000000001</v>
      </c>
      <c r="Q288" s="2">
        <v>33274</v>
      </c>
      <c r="R288">
        <v>1446.43</v>
      </c>
      <c r="S288" s="8">
        <f t="shared" si="41"/>
        <v>2.1439618097975455E-2</v>
      </c>
      <c r="T288" s="9">
        <f t="shared" si="37"/>
        <v>2.1190018097975456E-2</v>
      </c>
      <c r="U288" s="3">
        <f>Sheet1!$B$17+Sheet1!$B$18*'Portfolio allocation'!K288</f>
        <v>1.0438739772483644E-2</v>
      </c>
      <c r="V288" s="13">
        <f t="shared" si="42"/>
        <v>1.0751278325491812E-2</v>
      </c>
      <c r="W288" s="13"/>
      <c r="X288" s="2">
        <v>33274</v>
      </c>
      <c r="Y288">
        <v>30.6846</v>
      </c>
      <c r="AA288" s="2">
        <v>33274</v>
      </c>
      <c r="AB288">
        <v>314.45</v>
      </c>
      <c r="AC288">
        <f t="shared" si="43"/>
        <v>8.8225858196984142E-3</v>
      </c>
      <c r="AD288">
        <f t="shared" si="38"/>
        <v>8.5733858196984144E-3</v>
      </c>
      <c r="AE288">
        <f>Sheet2!$B$17+Sheet2!$B$18*'Portfolio allocation'!K288</f>
        <v>7.7664579963480822E-3</v>
      </c>
      <c r="AF288">
        <f t="shared" si="44"/>
        <v>8.0692782335033218E-4</v>
      </c>
      <c r="AH288" s="2">
        <v>33274</v>
      </c>
      <c r="AI288">
        <v>7.8570000000000002</v>
      </c>
      <c r="AJ288">
        <v>6.23</v>
      </c>
      <c r="AK288">
        <v>1.47384</v>
      </c>
      <c r="AM288" s="2">
        <v>41805</v>
      </c>
      <c r="AN288">
        <v>237.23099999999999</v>
      </c>
      <c r="AR288" s="3"/>
    </row>
    <row r="289" spans="1:44" hidden="1" outlineLevel="1" x14ac:dyDescent="0.2">
      <c r="A289" s="2">
        <v>33275</v>
      </c>
      <c r="B289">
        <v>22.68</v>
      </c>
      <c r="E289" s="2">
        <v>33275</v>
      </c>
      <c r="F289">
        <v>358.07</v>
      </c>
      <c r="G289">
        <f t="shared" si="39"/>
        <v>1.9387348402892357E-2</v>
      </c>
      <c r="H289" s="2">
        <v>33275</v>
      </c>
      <c r="I289">
        <v>399.95</v>
      </c>
      <c r="J289">
        <f t="shared" si="40"/>
        <v>1.9422424999362864E-2</v>
      </c>
      <c r="K289">
        <f t="shared" si="36"/>
        <v>1.9173224999362862E-2</v>
      </c>
      <c r="L289">
        <v>-4.2743031878985163E-3</v>
      </c>
      <c r="N289" s="2">
        <v>33275</v>
      </c>
      <c r="O289">
        <v>1.4689000000000001</v>
      </c>
      <c r="Q289" s="2">
        <v>33275</v>
      </c>
      <c r="R289">
        <v>1510.71</v>
      </c>
      <c r="S289" s="8">
        <f t="shared" si="41"/>
        <v>4.4440449935358117E-2</v>
      </c>
      <c r="T289" s="9">
        <f t="shared" si="37"/>
        <v>4.4191249935358119E-2</v>
      </c>
      <c r="U289" s="3">
        <f>Sheet1!$B$17+Sheet1!$B$18*'Portfolio allocation'!K289</f>
        <v>2.2483808517763774E-2</v>
      </c>
      <c r="V289" s="13">
        <f t="shared" si="42"/>
        <v>2.1707441417594345E-2</v>
      </c>
      <c r="W289" s="13"/>
      <c r="X289" s="2">
        <v>33275</v>
      </c>
      <c r="Y289">
        <v>31.013000000000002</v>
      </c>
      <c r="AA289" s="2">
        <v>33275</v>
      </c>
      <c r="AB289">
        <v>317.82</v>
      </c>
      <c r="AC289">
        <f t="shared" si="43"/>
        <v>1.0717125139131811E-2</v>
      </c>
      <c r="AD289">
        <f t="shared" si="38"/>
        <v>1.0468325139131811E-2</v>
      </c>
      <c r="AE289">
        <f>Sheet2!$B$17+Sheet2!$B$18*'Portfolio allocation'!K289</f>
        <v>1.7102707834007653E-2</v>
      </c>
      <c r="AF289">
        <f t="shared" si="44"/>
        <v>-6.6343826948758421E-3</v>
      </c>
      <c r="AH289" s="2">
        <v>33275</v>
      </c>
      <c r="AI289">
        <v>7.8339999999999996</v>
      </c>
      <c r="AJ289">
        <v>6.22</v>
      </c>
      <c r="AK289">
        <v>1.4853099999999999</v>
      </c>
      <c r="AM289" s="2">
        <v>41835</v>
      </c>
      <c r="AN289">
        <v>237.49799999999999</v>
      </c>
      <c r="AR289" s="3"/>
    </row>
    <row r="290" spans="1:44" hidden="1" outlineLevel="1" x14ac:dyDescent="0.2">
      <c r="A290" s="2">
        <v>33276</v>
      </c>
      <c r="B290">
        <v>23.6</v>
      </c>
      <c r="E290" s="2">
        <v>33276</v>
      </c>
      <c r="F290">
        <v>356.52</v>
      </c>
      <c r="G290">
        <f t="shared" si="39"/>
        <v>-4.3287625324657242E-3</v>
      </c>
      <c r="H290" s="2">
        <v>33276</v>
      </c>
      <c r="I290">
        <v>398.34</v>
      </c>
      <c r="J290">
        <f t="shared" si="40"/>
        <v>-4.0255031878985159E-3</v>
      </c>
      <c r="K290">
        <f t="shared" si="36"/>
        <v>-4.2743031878985163E-3</v>
      </c>
      <c r="L290">
        <v>7.834346718883339E-3</v>
      </c>
      <c r="N290" s="2">
        <v>33276</v>
      </c>
      <c r="O290">
        <v>1.4307000000000001</v>
      </c>
      <c r="Q290" s="2">
        <v>33276</v>
      </c>
      <c r="R290">
        <v>1471.43</v>
      </c>
      <c r="S290" s="8">
        <f t="shared" si="41"/>
        <v>-2.6001019388234625E-2</v>
      </c>
      <c r="T290" s="9">
        <f t="shared" si="37"/>
        <v>-2.6249819388234626E-2</v>
      </c>
      <c r="U290" s="3">
        <f>Sheet1!$B$17+Sheet1!$B$18*'Portfolio allocation'!K290</f>
        <v>-4.4157900580508013E-3</v>
      </c>
      <c r="V290" s="13">
        <f t="shared" si="42"/>
        <v>-2.1834029330183823E-2</v>
      </c>
      <c r="W290" s="13"/>
      <c r="X290" s="2">
        <v>33276</v>
      </c>
      <c r="Y290">
        <v>30.6846</v>
      </c>
      <c r="AA290" s="2">
        <v>33276</v>
      </c>
      <c r="AB290">
        <v>314.45</v>
      </c>
      <c r="AC290">
        <f t="shared" si="43"/>
        <v>-1.0603486250078675E-2</v>
      </c>
      <c r="AD290">
        <f t="shared" si="38"/>
        <v>-1.0852686250078675E-2</v>
      </c>
      <c r="AE290">
        <f>Sheet2!$B$17+Sheet2!$B$18*'Portfolio allocation'!K290</f>
        <v>-3.7474324306518065E-3</v>
      </c>
      <c r="AF290">
        <f t="shared" si="44"/>
        <v>-7.105253819426869E-3</v>
      </c>
      <c r="AH290" s="2">
        <v>33276</v>
      </c>
      <c r="AI290">
        <v>7.8319999999999999</v>
      </c>
      <c r="AJ290">
        <v>6.23</v>
      </c>
      <c r="AK290">
        <v>1.48532</v>
      </c>
      <c r="AM290" s="2">
        <v>41866</v>
      </c>
      <c r="AN290">
        <v>237.46</v>
      </c>
      <c r="AR290" s="3"/>
    </row>
    <row r="291" spans="1:44" hidden="1" outlineLevel="1" x14ac:dyDescent="0.2">
      <c r="A291" s="2">
        <v>33277</v>
      </c>
      <c r="B291">
        <v>23.38</v>
      </c>
      <c r="E291" s="2">
        <v>33277</v>
      </c>
      <c r="F291">
        <v>359.35</v>
      </c>
      <c r="G291">
        <f t="shared" si="39"/>
        <v>7.9378435992372154E-3</v>
      </c>
      <c r="H291" s="2">
        <v>33277</v>
      </c>
      <c r="I291">
        <v>401.56</v>
      </c>
      <c r="J291">
        <f t="shared" si="40"/>
        <v>8.0835467188833388E-3</v>
      </c>
      <c r="K291">
        <f t="shared" si="36"/>
        <v>7.834346718883339E-3</v>
      </c>
      <c r="L291">
        <v>2.5899622711425468E-2</v>
      </c>
      <c r="N291" s="2">
        <v>33277</v>
      </c>
      <c r="O291">
        <v>1.4446000000000001</v>
      </c>
      <c r="Q291" s="2">
        <v>33277</v>
      </c>
      <c r="R291">
        <v>1485.71</v>
      </c>
      <c r="S291" s="8">
        <f t="shared" si="41"/>
        <v>9.7048449467525E-3</v>
      </c>
      <c r="T291" s="9">
        <f t="shared" si="37"/>
        <v>9.4556449467525002E-3</v>
      </c>
      <c r="U291" s="3">
        <f>Sheet1!$B$17+Sheet1!$B$18*'Portfolio allocation'!K291</f>
        <v>9.475559989007171E-3</v>
      </c>
      <c r="V291" s="13">
        <f t="shared" si="42"/>
        <v>-1.9915042254670806E-5</v>
      </c>
      <c r="W291" s="13"/>
      <c r="X291" s="2">
        <v>33277</v>
      </c>
      <c r="Y291">
        <v>30.923400000000001</v>
      </c>
      <c r="AA291" s="2">
        <v>33277</v>
      </c>
      <c r="AB291">
        <v>316.89999999999998</v>
      </c>
      <c r="AC291">
        <f t="shared" si="43"/>
        <v>7.791381777707107E-3</v>
      </c>
      <c r="AD291">
        <f t="shared" si="38"/>
        <v>7.5429817777071069E-3</v>
      </c>
      <c r="AE291">
        <f>Sheet2!$B$17+Sheet2!$B$18*'Portfolio allocation'!K291</f>
        <v>7.0198879860571143E-3</v>
      </c>
      <c r="AF291">
        <f t="shared" si="44"/>
        <v>5.230937916499926E-4</v>
      </c>
      <c r="AH291" s="2">
        <v>33277</v>
      </c>
      <c r="AI291">
        <v>7.782</v>
      </c>
      <c r="AJ291">
        <v>6.21</v>
      </c>
      <c r="AK291">
        <v>1.4788399999999999</v>
      </c>
      <c r="AM291" s="2">
        <v>41897</v>
      </c>
      <c r="AN291">
        <v>237.477</v>
      </c>
      <c r="AR291" s="3"/>
    </row>
    <row r="292" spans="1:44" hidden="1" outlineLevel="1" x14ac:dyDescent="0.2">
      <c r="A292" s="2">
        <v>33280</v>
      </c>
      <c r="B292">
        <v>22.56</v>
      </c>
      <c r="E292" s="2">
        <v>33280</v>
      </c>
      <c r="F292">
        <v>368.58</v>
      </c>
      <c r="G292">
        <f t="shared" si="39"/>
        <v>2.5685265061917262E-2</v>
      </c>
      <c r="H292" s="2">
        <v>33280</v>
      </c>
      <c r="I292">
        <v>412.06</v>
      </c>
      <c r="J292">
        <f t="shared" si="40"/>
        <v>2.6148022711425467E-2</v>
      </c>
      <c r="K292">
        <f t="shared" si="36"/>
        <v>2.5899622711425468E-2</v>
      </c>
      <c r="L292">
        <v>-8.4498889287967192E-3</v>
      </c>
      <c r="N292" s="2">
        <v>33280</v>
      </c>
      <c r="O292">
        <v>1.4480999999999999</v>
      </c>
      <c r="Q292" s="2">
        <v>33280</v>
      </c>
      <c r="R292">
        <v>1489.29</v>
      </c>
      <c r="S292" s="8">
        <f t="shared" si="41"/>
        <v>2.4096223354490576E-3</v>
      </c>
      <c r="T292" s="9">
        <f t="shared" si="37"/>
        <v>2.1612223354490574E-3</v>
      </c>
      <c r="U292" s="3">
        <f>Sheet1!$B$17+Sheet1!$B$18*'Portfolio allocation'!K292</f>
        <v>3.0200502442629666E-2</v>
      </c>
      <c r="V292" s="13">
        <f t="shared" si="42"/>
        <v>-2.8039280107180608E-2</v>
      </c>
      <c r="W292" s="13"/>
      <c r="X292" s="2">
        <v>33280</v>
      </c>
      <c r="Y292">
        <v>31.61</v>
      </c>
      <c r="AA292" s="2">
        <v>33280</v>
      </c>
      <c r="AB292">
        <v>323.94</v>
      </c>
      <c r="AC292">
        <f t="shared" si="43"/>
        <v>2.2215209845377171E-2</v>
      </c>
      <c r="AD292">
        <f t="shared" si="38"/>
        <v>2.1968009845377171E-2</v>
      </c>
      <c r="AE292">
        <f>Sheet2!$B$17+Sheet2!$B$18*'Portfolio allocation'!K292</f>
        <v>2.3083992285499774E-2</v>
      </c>
      <c r="AF292">
        <f t="shared" si="44"/>
        <v>-1.115982440122603E-3</v>
      </c>
      <c r="AH292" s="2">
        <v>33280</v>
      </c>
      <c r="AI292">
        <v>7.782</v>
      </c>
      <c r="AJ292">
        <v>6.18</v>
      </c>
      <c r="AK292">
        <v>1.4879599999999999</v>
      </c>
      <c r="AM292" s="2">
        <v>41927</v>
      </c>
      <c r="AN292">
        <v>237.43</v>
      </c>
      <c r="AR292" s="3"/>
    </row>
    <row r="293" spans="1:44" hidden="1" outlineLevel="1" x14ac:dyDescent="0.2">
      <c r="A293" s="2">
        <v>33281</v>
      </c>
      <c r="B293">
        <v>22.26</v>
      </c>
      <c r="E293" s="2">
        <v>33281</v>
      </c>
      <c r="F293">
        <v>365.5</v>
      </c>
      <c r="G293">
        <f t="shared" si="39"/>
        <v>-8.3563948125237042E-3</v>
      </c>
      <c r="H293" s="2">
        <v>33281</v>
      </c>
      <c r="I293">
        <v>408.68</v>
      </c>
      <c r="J293">
        <f t="shared" si="40"/>
        <v>-8.2026889287967197E-3</v>
      </c>
      <c r="K293">
        <f t="shared" si="36"/>
        <v>-8.4498889287967192E-3</v>
      </c>
      <c r="L293">
        <v>9.5893469315846448E-3</v>
      </c>
      <c r="N293" s="2">
        <v>33281</v>
      </c>
      <c r="O293">
        <v>1.4341999999999999</v>
      </c>
      <c r="Q293" s="2">
        <v>33281</v>
      </c>
      <c r="R293">
        <v>1475</v>
      </c>
      <c r="S293" s="8">
        <f t="shared" si="41"/>
        <v>-9.5951762249125716E-3</v>
      </c>
      <c r="T293" s="9">
        <f t="shared" si="37"/>
        <v>-9.8423762249125711E-3</v>
      </c>
      <c r="U293" s="3">
        <f>Sheet1!$B$17+Sheet1!$B$18*'Portfolio allocation'!K293</f>
        <v>-9.2061278434246666E-3</v>
      </c>
      <c r="V293" s="13">
        <f t="shared" si="42"/>
        <v>-6.3624838148790448E-4</v>
      </c>
      <c r="W293" s="13"/>
      <c r="X293" s="2">
        <v>33281</v>
      </c>
      <c r="Y293">
        <v>31.6995</v>
      </c>
      <c r="AA293" s="2">
        <v>33281</v>
      </c>
      <c r="AB293">
        <v>324.85000000000002</v>
      </c>
      <c r="AC293">
        <f t="shared" si="43"/>
        <v>2.8091621905292907E-3</v>
      </c>
      <c r="AD293">
        <f t="shared" si="38"/>
        <v>2.5619621905292908E-3</v>
      </c>
      <c r="AE293">
        <f>Sheet2!$B$17+Sheet2!$B$18*'Portfolio allocation'!K293</f>
        <v>-7.4604698002854429E-3</v>
      </c>
      <c r="AF293">
        <f t="shared" si="44"/>
        <v>1.0022431990814734E-2</v>
      </c>
      <c r="AH293" s="2">
        <v>33281</v>
      </c>
      <c r="AI293">
        <v>7.782</v>
      </c>
      <c r="AJ293">
        <v>6.18</v>
      </c>
      <c r="AK293">
        <v>1.4823200000000001</v>
      </c>
      <c r="AM293" s="2">
        <v>41958</v>
      </c>
      <c r="AN293">
        <v>236.983</v>
      </c>
      <c r="AR293" s="3"/>
    </row>
    <row r="294" spans="1:44" hidden="1" outlineLevel="1" x14ac:dyDescent="0.2">
      <c r="A294" s="2">
        <v>33282</v>
      </c>
      <c r="B294">
        <v>20.86</v>
      </c>
      <c r="E294" s="2">
        <v>33282</v>
      </c>
      <c r="F294">
        <v>369.02</v>
      </c>
      <c r="G294">
        <f t="shared" si="39"/>
        <v>9.6306429548562722E-3</v>
      </c>
      <c r="H294" s="2">
        <v>33282</v>
      </c>
      <c r="I294">
        <v>412.7</v>
      </c>
      <c r="J294">
        <f t="shared" si="40"/>
        <v>9.8365469315846443E-3</v>
      </c>
      <c r="K294">
        <f t="shared" si="36"/>
        <v>9.5893469315846448E-3</v>
      </c>
      <c r="L294">
        <v>-1.3211811679185798E-2</v>
      </c>
      <c r="N294" s="2">
        <v>33282</v>
      </c>
      <c r="O294">
        <v>1.4654</v>
      </c>
      <c r="Q294" s="2">
        <v>33282</v>
      </c>
      <c r="R294">
        <v>1507.14</v>
      </c>
      <c r="S294" s="8">
        <f t="shared" si="41"/>
        <v>2.1789830508474717E-2</v>
      </c>
      <c r="T294" s="9">
        <f t="shared" si="37"/>
        <v>2.1542630508474717E-2</v>
      </c>
      <c r="U294" s="3">
        <f>Sheet1!$B$17+Sheet1!$B$18*'Portfolio allocation'!K294</f>
        <v>1.1488940710638289E-2</v>
      </c>
      <c r="V294" s="13">
        <f t="shared" si="42"/>
        <v>1.0053689797836428E-2</v>
      </c>
      <c r="W294" s="13"/>
      <c r="X294" s="2">
        <v>33282</v>
      </c>
      <c r="Y294">
        <v>32.147199999999998</v>
      </c>
      <c r="AA294" s="2">
        <v>33282</v>
      </c>
      <c r="AB294">
        <v>329.44</v>
      </c>
      <c r="AC294">
        <f t="shared" si="43"/>
        <v>1.4129598276127364E-2</v>
      </c>
      <c r="AD294">
        <f t="shared" si="38"/>
        <v>1.3881198276127365E-2</v>
      </c>
      <c r="AE294">
        <f>Sheet2!$B$17+Sheet2!$B$18*'Portfolio allocation'!K294</f>
        <v>8.5804789492960123E-3</v>
      </c>
      <c r="AF294">
        <f t="shared" si="44"/>
        <v>5.3007193268313525E-3</v>
      </c>
      <c r="AH294" s="2">
        <v>33282</v>
      </c>
      <c r="AI294">
        <v>7.7729999999999997</v>
      </c>
      <c r="AJ294">
        <v>6.21</v>
      </c>
      <c r="AK294">
        <v>1.47956</v>
      </c>
      <c r="AM294" s="2">
        <v>41988</v>
      </c>
      <c r="AN294">
        <v>236.25200000000001</v>
      </c>
      <c r="AR294" s="3"/>
    </row>
    <row r="295" spans="1:44" hidden="1" outlineLevel="1" x14ac:dyDescent="0.2">
      <c r="A295" s="2">
        <v>33283</v>
      </c>
      <c r="B295">
        <v>21.48</v>
      </c>
      <c r="E295" s="2">
        <v>33283</v>
      </c>
      <c r="F295">
        <v>364.22</v>
      </c>
      <c r="G295">
        <f t="shared" si="39"/>
        <v>-1.300742507181174E-2</v>
      </c>
      <c r="H295" s="2">
        <v>33283</v>
      </c>
      <c r="I295">
        <v>407.35</v>
      </c>
      <c r="J295">
        <f t="shared" si="40"/>
        <v>-1.2963411679185799E-2</v>
      </c>
      <c r="K295">
        <f t="shared" si="36"/>
        <v>-1.3211811679185798E-2</v>
      </c>
      <c r="L295">
        <v>1.3229753627101784E-2</v>
      </c>
      <c r="N295" s="2">
        <v>33283</v>
      </c>
      <c r="O295">
        <v>1.3994</v>
      </c>
      <c r="Q295" s="2">
        <v>33283</v>
      </c>
      <c r="R295">
        <v>1439.29</v>
      </c>
      <c r="S295" s="8">
        <f t="shared" si="41"/>
        <v>-4.5019042690128463E-2</v>
      </c>
      <c r="T295" s="9">
        <f t="shared" si="37"/>
        <v>-4.5267442690128466E-2</v>
      </c>
      <c r="U295" s="3">
        <f>Sheet1!$B$17+Sheet1!$B$18*'Portfolio allocation'!K295</f>
        <v>-1.4669126305842389E-2</v>
      </c>
      <c r="V295" s="13">
        <f t="shared" si="42"/>
        <v>-3.0598316384286076E-2</v>
      </c>
      <c r="W295" s="13"/>
      <c r="X295" s="2">
        <v>33283</v>
      </c>
      <c r="Y295">
        <v>32.236800000000002</v>
      </c>
      <c r="AA295" s="2">
        <v>33283</v>
      </c>
      <c r="AB295">
        <v>330.36</v>
      </c>
      <c r="AC295">
        <f t="shared" si="43"/>
        <v>2.7926177756192327E-3</v>
      </c>
      <c r="AD295">
        <f t="shared" si="38"/>
        <v>2.5450177756192326E-3</v>
      </c>
      <c r="AE295">
        <f>Sheet2!$B$17+Sheet2!$B$18*'Portfolio allocation'!K295</f>
        <v>-1.1694892997568384E-2</v>
      </c>
      <c r="AF295">
        <f t="shared" si="44"/>
        <v>1.4239910773187616E-2</v>
      </c>
      <c r="AH295" s="2">
        <v>33283</v>
      </c>
      <c r="AI295">
        <v>7.8</v>
      </c>
      <c r="AJ295">
        <v>6.19</v>
      </c>
      <c r="AK295">
        <v>1.47082</v>
      </c>
      <c r="AM295" s="2">
        <v>42019</v>
      </c>
      <c r="AN295">
        <v>234.74700000000001</v>
      </c>
      <c r="AR295" s="3"/>
    </row>
    <row r="296" spans="1:44" hidden="1" outlineLevel="1" x14ac:dyDescent="0.2">
      <c r="A296" s="2">
        <v>33284</v>
      </c>
      <c r="B296">
        <v>19.57</v>
      </c>
      <c r="E296" s="2">
        <v>33284</v>
      </c>
      <c r="F296">
        <v>369.06</v>
      </c>
      <c r="G296">
        <f t="shared" si="39"/>
        <v>1.328867168195047E-2</v>
      </c>
      <c r="H296" s="2">
        <v>33284</v>
      </c>
      <c r="I296">
        <v>412.84</v>
      </c>
      <c r="J296">
        <f t="shared" si="40"/>
        <v>1.3477353627101785E-2</v>
      </c>
      <c r="K296">
        <f t="shared" si="36"/>
        <v>1.3229753627101784E-2</v>
      </c>
      <c r="L296">
        <v>-2.496E-4</v>
      </c>
      <c r="N296" s="2">
        <v>33284</v>
      </c>
      <c r="O296">
        <v>1.4341999999999999</v>
      </c>
      <c r="Q296" s="2">
        <v>33284</v>
      </c>
      <c r="R296">
        <v>1475</v>
      </c>
      <c r="S296" s="8">
        <f t="shared" si="41"/>
        <v>2.481084423569957E-2</v>
      </c>
      <c r="T296" s="9">
        <f t="shared" si="37"/>
        <v>2.4563244235699569E-2</v>
      </c>
      <c r="U296" s="3">
        <f>Sheet1!$B$17+Sheet1!$B$18*'Portfolio allocation'!K296</f>
        <v>1.56653075319103E-2</v>
      </c>
      <c r="V296" s="13">
        <f t="shared" si="42"/>
        <v>8.8979367037892686E-3</v>
      </c>
      <c r="W296" s="13"/>
      <c r="X296" s="2">
        <v>33284</v>
      </c>
      <c r="Y296">
        <v>32.803899999999999</v>
      </c>
      <c r="AA296" s="2">
        <v>33284</v>
      </c>
      <c r="AB296">
        <v>336.17</v>
      </c>
      <c r="AC296">
        <f t="shared" si="43"/>
        <v>1.7586874924325091E-2</v>
      </c>
      <c r="AD296">
        <f t="shared" si="38"/>
        <v>1.7337274924325092E-2</v>
      </c>
      <c r="AE296">
        <f>Sheet2!$B$17+Sheet2!$B$18*'Portfolio allocation'!K296</f>
        <v>1.1817621458124492E-2</v>
      </c>
      <c r="AF296">
        <f t="shared" si="44"/>
        <v>5.5196534662006001E-3</v>
      </c>
      <c r="AH296" s="2">
        <v>33284</v>
      </c>
      <c r="AI296">
        <v>7.7949999999999999</v>
      </c>
      <c r="AJ296">
        <v>6.24</v>
      </c>
      <c r="AK296">
        <v>1.4614499999999999</v>
      </c>
      <c r="AM296" s="2">
        <v>42050</v>
      </c>
      <c r="AN296">
        <v>235.34200000000001</v>
      </c>
      <c r="AR296" s="3"/>
    </row>
    <row r="297" spans="1:44" hidden="1" outlineLevel="1" x14ac:dyDescent="0.2">
      <c r="A297" s="2">
        <v>33287</v>
      </c>
      <c r="B297">
        <v>19.57</v>
      </c>
      <c r="E297" s="2">
        <v>33287</v>
      </c>
      <c r="F297">
        <v>369.06</v>
      </c>
      <c r="G297">
        <f t="shared" si="39"/>
        <v>0</v>
      </c>
      <c r="H297" s="2">
        <v>33287</v>
      </c>
      <c r="I297">
        <v>412.84</v>
      </c>
      <c r="J297">
        <f t="shared" si="40"/>
        <v>0</v>
      </c>
      <c r="K297">
        <f t="shared" si="36"/>
        <v>-2.496E-4</v>
      </c>
      <c r="L297">
        <v>7.1929836256175422E-4</v>
      </c>
      <c r="N297" s="2">
        <v>33287</v>
      </c>
      <c r="O297">
        <v>1.4341999999999999</v>
      </c>
      <c r="Q297" s="2">
        <v>33287</v>
      </c>
      <c r="R297">
        <v>1475</v>
      </c>
      <c r="S297" s="8">
        <f t="shared" si="41"/>
        <v>0</v>
      </c>
      <c r="T297" s="9">
        <f t="shared" si="37"/>
        <v>-2.496E-4</v>
      </c>
      <c r="U297" s="3">
        <f>Sheet1!$B$17+Sheet1!$B$18*'Portfolio allocation'!K297</f>
        <v>2.0145143864941806E-4</v>
      </c>
      <c r="V297" s="13">
        <f t="shared" si="42"/>
        <v>-4.5105143864941806E-4</v>
      </c>
      <c r="W297" s="13"/>
      <c r="X297" s="2">
        <v>33287</v>
      </c>
      <c r="Y297">
        <v>32.803899999999999</v>
      </c>
      <c r="AA297" s="2">
        <v>33287</v>
      </c>
      <c r="AB297">
        <v>336.17</v>
      </c>
      <c r="AC297">
        <f t="shared" si="43"/>
        <v>0</v>
      </c>
      <c r="AD297">
        <f t="shared" si="38"/>
        <v>-2.496E-4</v>
      </c>
      <c r="AE297">
        <f>Sheet2!$B$17+Sheet2!$B$18*'Portfolio allocation'!K297</f>
        <v>-1.6856367650756394E-4</v>
      </c>
      <c r="AF297">
        <f t="shared" si="44"/>
        <v>-8.103632349243606E-5</v>
      </c>
      <c r="AH297" s="2">
        <v>33287</v>
      </c>
      <c r="AI297">
        <v>7.7629999999999999</v>
      </c>
      <c r="AJ297">
        <v>6.24</v>
      </c>
      <c r="AK297">
        <v>1.4542299999999999</v>
      </c>
      <c r="AM297" s="2">
        <v>42078</v>
      </c>
      <c r="AN297">
        <v>235.976</v>
      </c>
      <c r="AR297" s="3"/>
    </row>
    <row r="298" spans="1:44" hidden="1" outlineLevel="1" x14ac:dyDescent="0.2">
      <c r="A298" s="2">
        <v>33288</v>
      </c>
      <c r="B298">
        <v>19.84</v>
      </c>
      <c r="E298" s="2">
        <v>33288</v>
      </c>
      <c r="F298">
        <v>369.39</v>
      </c>
      <c r="G298">
        <f t="shared" si="39"/>
        <v>8.9416355064209085E-4</v>
      </c>
      <c r="H298" s="2">
        <v>33288</v>
      </c>
      <c r="I298">
        <v>413.24</v>
      </c>
      <c r="J298">
        <f t="shared" si="40"/>
        <v>9.6889836256175421E-4</v>
      </c>
      <c r="K298">
        <f t="shared" si="36"/>
        <v>7.1929836256175422E-4</v>
      </c>
      <c r="L298">
        <v>-1.1722332010453999E-2</v>
      </c>
      <c r="N298" s="2">
        <v>33288</v>
      </c>
      <c r="O298">
        <v>1.4238</v>
      </c>
      <c r="Q298" s="2">
        <v>33288</v>
      </c>
      <c r="R298">
        <v>1464.29</v>
      </c>
      <c r="S298" s="8">
        <f t="shared" si="41"/>
        <v>-7.2610169491525989E-3</v>
      </c>
      <c r="T298" s="9">
        <f t="shared" si="37"/>
        <v>-7.5106169491525989E-3</v>
      </c>
      <c r="U298" s="3">
        <f>Sheet1!$B$17+Sheet1!$B$18*'Portfolio allocation'!K298</f>
        <v>1.3129961953302007E-3</v>
      </c>
      <c r="V298" s="13">
        <f t="shared" si="42"/>
        <v>-8.8236131444828E-3</v>
      </c>
      <c r="W298" s="13"/>
      <c r="X298" s="2">
        <v>33288</v>
      </c>
      <c r="Y298">
        <v>33.311399999999999</v>
      </c>
      <c r="AA298" s="2">
        <v>33288</v>
      </c>
      <c r="AB298">
        <v>341.37</v>
      </c>
      <c r="AC298">
        <f t="shared" si="43"/>
        <v>1.5468364220483588E-2</v>
      </c>
      <c r="AD298">
        <f t="shared" si="38"/>
        <v>1.5216364220483588E-2</v>
      </c>
      <c r="AE298">
        <f>Sheet2!$B$17+Sheet2!$B$18*'Portfolio allocation'!K298</f>
        <v>6.9300546631520293E-4</v>
      </c>
      <c r="AF298">
        <f t="shared" si="44"/>
        <v>1.4523358754168384E-2</v>
      </c>
      <c r="AH298" s="2">
        <v>33288</v>
      </c>
      <c r="AI298">
        <v>7.8179999999999996</v>
      </c>
      <c r="AJ298">
        <v>6.3</v>
      </c>
      <c r="AK298">
        <v>1.4471099999999999</v>
      </c>
      <c r="AM298" s="2">
        <v>42109</v>
      </c>
      <c r="AN298">
        <v>236.22200000000001</v>
      </c>
      <c r="AR298" s="3"/>
    </row>
    <row r="299" spans="1:44" hidden="1" outlineLevel="1" x14ac:dyDescent="0.2">
      <c r="A299" s="2">
        <v>33289</v>
      </c>
      <c r="B299">
        <v>22.26</v>
      </c>
      <c r="E299" s="2">
        <v>33289</v>
      </c>
      <c r="F299">
        <v>365.14</v>
      </c>
      <c r="G299">
        <f t="shared" si="39"/>
        <v>-1.1505454939224169E-2</v>
      </c>
      <c r="H299" s="2">
        <v>33289</v>
      </c>
      <c r="I299">
        <v>408.5</v>
      </c>
      <c r="J299">
        <f t="shared" si="40"/>
        <v>-1.1470332010453999E-2</v>
      </c>
      <c r="K299">
        <f t="shared" si="36"/>
        <v>-1.1722332010453999E-2</v>
      </c>
      <c r="L299">
        <v>-7.1631627906975498E-4</v>
      </c>
      <c r="N299" s="2">
        <v>33289</v>
      </c>
      <c r="O299">
        <v>1.4272</v>
      </c>
      <c r="Q299" s="2">
        <v>33289</v>
      </c>
      <c r="R299">
        <v>1467.86</v>
      </c>
      <c r="S299" s="8">
        <f t="shared" si="41"/>
        <v>2.4380416447560282E-3</v>
      </c>
      <c r="T299" s="9">
        <f t="shared" si="37"/>
        <v>2.1860416447560282E-3</v>
      </c>
      <c r="U299" s="3">
        <f>Sheet1!$B$17+Sheet1!$B$18*'Portfolio allocation'!K299</f>
        <v>-1.2960357481438542E-2</v>
      </c>
      <c r="V299" s="13">
        <f t="shared" si="42"/>
        <v>1.514639912619457E-2</v>
      </c>
      <c r="W299" s="13"/>
      <c r="X299" s="2">
        <v>33289</v>
      </c>
      <c r="Y299">
        <v>32.923299999999998</v>
      </c>
      <c r="AA299" s="2">
        <v>33289</v>
      </c>
      <c r="AB299">
        <v>337.39</v>
      </c>
      <c r="AC299">
        <f t="shared" si="43"/>
        <v>-1.1658903828690281E-2</v>
      </c>
      <c r="AD299">
        <f t="shared" si="38"/>
        <v>-1.1910103828690281E-2</v>
      </c>
      <c r="AE299">
        <f>Sheet2!$B$17+Sheet2!$B$18*'Portfolio allocation'!K299</f>
        <v>-1.037040967606891E-2</v>
      </c>
      <c r="AF299">
        <f t="shared" si="44"/>
        <v>-1.5396941526213716E-3</v>
      </c>
      <c r="AH299" s="2">
        <v>33289</v>
      </c>
      <c r="AI299">
        <v>7.8179999999999996</v>
      </c>
      <c r="AJ299">
        <v>6.28</v>
      </c>
      <c r="AK299">
        <v>1.44404</v>
      </c>
      <c r="AM299" s="2">
        <v>42139</v>
      </c>
      <c r="AN299">
        <v>237.001</v>
      </c>
      <c r="AR299" s="3"/>
    </row>
    <row r="300" spans="1:44" hidden="1" outlineLevel="1" x14ac:dyDescent="0.2">
      <c r="A300" s="2">
        <v>33290</v>
      </c>
      <c r="B300">
        <v>20.78</v>
      </c>
      <c r="E300" s="2">
        <v>33290</v>
      </c>
      <c r="F300">
        <v>364.97</v>
      </c>
      <c r="G300">
        <f t="shared" si="39"/>
        <v>-4.6557484800335835E-4</v>
      </c>
      <c r="H300" s="2">
        <v>33290</v>
      </c>
      <c r="I300">
        <v>408.31</v>
      </c>
      <c r="J300">
        <f t="shared" si="40"/>
        <v>-4.6511627906975495E-4</v>
      </c>
      <c r="K300">
        <f t="shared" si="36"/>
        <v>-7.1631627906975498E-4</v>
      </c>
      <c r="L300">
        <v>1.8791340011265107E-3</v>
      </c>
      <c r="N300" s="2">
        <v>33290</v>
      </c>
      <c r="O300">
        <v>1.389</v>
      </c>
      <c r="Q300" s="2">
        <v>33290</v>
      </c>
      <c r="R300">
        <v>1428.57</v>
      </c>
      <c r="S300" s="8">
        <f t="shared" si="41"/>
        <v>-2.6766857874729211E-2</v>
      </c>
      <c r="T300" s="9">
        <f t="shared" si="37"/>
        <v>-2.7018057874729211E-2</v>
      </c>
      <c r="U300" s="3">
        <f>Sheet1!$B$17+Sheet1!$B$18*'Portfolio allocation'!K300</f>
        <v>-3.3397730486286754E-4</v>
      </c>
      <c r="V300" s="13">
        <f t="shared" si="42"/>
        <v>-2.6684080569866344E-2</v>
      </c>
      <c r="W300" s="13"/>
      <c r="X300" s="2">
        <v>33290</v>
      </c>
      <c r="Y300">
        <v>32.356200000000001</v>
      </c>
      <c r="AA300" s="2">
        <v>33290</v>
      </c>
      <c r="AB300">
        <v>331.58</v>
      </c>
      <c r="AC300">
        <f t="shared" si="43"/>
        <v>-1.7220427398559557E-2</v>
      </c>
      <c r="AD300">
        <f t="shared" si="38"/>
        <v>-1.7472027398559558E-2</v>
      </c>
      <c r="AE300">
        <f>Sheet2!$B$17+Sheet2!$B$18*'Portfolio allocation'!K300</f>
        <v>-5.8357969886556544E-4</v>
      </c>
      <c r="AF300">
        <f t="shared" si="44"/>
        <v>-1.6888447699693991E-2</v>
      </c>
      <c r="AH300" s="2">
        <v>33290</v>
      </c>
      <c r="AI300">
        <v>7.8369999999999997</v>
      </c>
      <c r="AJ300">
        <v>6.29</v>
      </c>
      <c r="AK300">
        <v>1.44886</v>
      </c>
      <c r="AM300" s="2">
        <v>42170</v>
      </c>
      <c r="AN300">
        <v>237.65700000000001</v>
      </c>
      <c r="AR300" s="3"/>
    </row>
    <row r="301" spans="1:44" hidden="1" outlineLevel="1" x14ac:dyDescent="0.2">
      <c r="A301" s="2">
        <v>33291</v>
      </c>
      <c r="B301">
        <v>21.01</v>
      </c>
      <c r="E301" s="2">
        <v>33291</v>
      </c>
      <c r="F301">
        <v>365.65</v>
      </c>
      <c r="G301">
        <f t="shared" si="39"/>
        <v>1.8631668356301478E-3</v>
      </c>
      <c r="H301" s="2">
        <v>33291</v>
      </c>
      <c r="I301">
        <v>409.18</v>
      </c>
      <c r="J301">
        <f t="shared" si="40"/>
        <v>2.1307340011265108E-3</v>
      </c>
      <c r="K301">
        <f t="shared" si="36"/>
        <v>1.8791340011265107E-3</v>
      </c>
      <c r="L301">
        <v>4.4879896964661967E-3</v>
      </c>
      <c r="N301" s="2">
        <v>33291</v>
      </c>
      <c r="O301">
        <v>1.4202999999999999</v>
      </c>
      <c r="Q301" s="2">
        <v>33291</v>
      </c>
      <c r="R301">
        <v>1460.71</v>
      </c>
      <c r="S301" s="8">
        <f t="shared" si="41"/>
        <v>2.2498022498022463E-2</v>
      </c>
      <c r="T301" s="9">
        <f t="shared" si="37"/>
        <v>2.2246422498022462E-2</v>
      </c>
      <c r="U301" s="3">
        <f>Sheet1!$B$17+Sheet1!$B$18*'Portfolio allocation'!K301</f>
        <v>2.6435890340357079E-3</v>
      </c>
      <c r="V301" s="13">
        <f t="shared" si="42"/>
        <v>1.9602833463986755E-2</v>
      </c>
      <c r="W301" s="13"/>
      <c r="X301" s="2">
        <v>33291</v>
      </c>
      <c r="Y301">
        <v>31.818899999999999</v>
      </c>
      <c r="AA301" s="2">
        <v>33291</v>
      </c>
      <c r="AB301">
        <v>326.08</v>
      </c>
      <c r="AC301">
        <f t="shared" si="43"/>
        <v>-1.658724892936847E-2</v>
      </c>
      <c r="AD301">
        <f t="shared" si="38"/>
        <v>-1.6840448929368469E-2</v>
      </c>
      <c r="AE301">
        <f>Sheet2!$B$17+Sheet2!$B$18*'Portfolio allocation'!K301</f>
        <v>1.7243609062103172E-3</v>
      </c>
      <c r="AF301">
        <f t="shared" si="44"/>
        <v>-1.8564809835578785E-2</v>
      </c>
      <c r="AH301" s="2">
        <v>33291</v>
      </c>
      <c r="AI301">
        <v>7.915</v>
      </c>
      <c r="AJ301">
        <v>6.33</v>
      </c>
      <c r="AK301">
        <v>1.43607</v>
      </c>
      <c r="AM301" s="2">
        <v>42200</v>
      </c>
      <c r="AN301">
        <v>238.03399999999999</v>
      </c>
      <c r="AR301" s="3"/>
    </row>
    <row r="302" spans="1:44" hidden="1" outlineLevel="1" x14ac:dyDescent="0.2">
      <c r="A302" s="2">
        <v>33294</v>
      </c>
      <c r="B302">
        <v>22.86</v>
      </c>
      <c r="E302" s="2">
        <v>33294</v>
      </c>
      <c r="F302">
        <v>367.26</v>
      </c>
      <c r="G302">
        <f t="shared" si="39"/>
        <v>4.4031177355394746E-3</v>
      </c>
      <c r="H302" s="2">
        <v>33294</v>
      </c>
      <c r="I302">
        <v>411.12</v>
      </c>
      <c r="J302">
        <f t="shared" si="40"/>
        <v>4.741189696466197E-3</v>
      </c>
      <c r="K302">
        <f t="shared" si="36"/>
        <v>4.4879896964661967E-3</v>
      </c>
      <c r="L302">
        <v>-1.2196185016540231E-2</v>
      </c>
      <c r="N302" s="2">
        <v>33294</v>
      </c>
      <c r="O302">
        <v>1.4307000000000001</v>
      </c>
      <c r="Q302" s="2">
        <v>33294</v>
      </c>
      <c r="R302">
        <v>1471.43</v>
      </c>
      <c r="S302" s="8">
        <f t="shared" si="41"/>
        <v>7.3388968378391706E-3</v>
      </c>
      <c r="T302" s="9">
        <f t="shared" si="37"/>
        <v>7.0856968378391703E-3</v>
      </c>
      <c r="U302" s="3">
        <f>Sheet1!$B$17+Sheet1!$B$18*'Portfolio allocation'!K302</f>
        <v>5.6365344049252135E-3</v>
      </c>
      <c r="V302" s="13">
        <f t="shared" si="42"/>
        <v>1.4491624329139568E-3</v>
      </c>
      <c r="W302" s="13"/>
      <c r="X302" s="2">
        <v>33294</v>
      </c>
      <c r="Y302">
        <v>31.9085</v>
      </c>
      <c r="AA302" s="2">
        <v>33294</v>
      </c>
      <c r="AB302">
        <v>326.99</v>
      </c>
      <c r="AC302">
        <f t="shared" si="43"/>
        <v>2.7907262021591439E-3</v>
      </c>
      <c r="AD302">
        <f t="shared" si="38"/>
        <v>2.537526202159144E-3</v>
      </c>
      <c r="AE302">
        <f>Sheet2!$B$17+Sheet2!$B$18*'Portfolio allocation'!K302</f>
        <v>4.0442219484348001E-3</v>
      </c>
      <c r="AF302">
        <f t="shared" si="44"/>
        <v>-1.506695746275656E-3</v>
      </c>
      <c r="AH302" s="2">
        <v>33294</v>
      </c>
      <c r="AI302">
        <v>7.8959999999999999</v>
      </c>
      <c r="AJ302">
        <v>6.33</v>
      </c>
      <c r="AK302">
        <v>1.4200900000000001</v>
      </c>
      <c r="AM302" s="2">
        <v>42231</v>
      </c>
      <c r="AN302">
        <v>238.03299999999999</v>
      </c>
      <c r="AR302" s="3"/>
    </row>
    <row r="303" spans="1:44" hidden="1" outlineLevel="1" x14ac:dyDescent="0.2">
      <c r="A303" s="2">
        <v>33295</v>
      </c>
      <c r="B303">
        <v>20.38</v>
      </c>
      <c r="E303" s="2">
        <v>33295</v>
      </c>
      <c r="F303">
        <v>362.81</v>
      </c>
      <c r="G303">
        <f t="shared" si="39"/>
        <v>-1.2116756521265537E-2</v>
      </c>
      <c r="H303" s="2">
        <v>33295</v>
      </c>
      <c r="I303">
        <v>406.21</v>
      </c>
      <c r="J303">
        <f t="shared" si="40"/>
        <v>-1.1942985016540231E-2</v>
      </c>
      <c r="K303">
        <f t="shared" si="36"/>
        <v>-1.2196185016540231E-2</v>
      </c>
      <c r="L303">
        <v>1.3383465921567694E-2</v>
      </c>
      <c r="N303" s="2">
        <v>33295</v>
      </c>
      <c r="O303">
        <v>1.4133</v>
      </c>
      <c r="Q303" s="2">
        <v>33295</v>
      </c>
      <c r="R303">
        <v>1453.57</v>
      </c>
      <c r="S303" s="8">
        <f t="shared" si="41"/>
        <v>-1.2137852293347406E-2</v>
      </c>
      <c r="T303" s="9">
        <f t="shared" si="37"/>
        <v>-1.2391052293347407E-2</v>
      </c>
      <c r="U303" s="3">
        <f>Sheet1!$B$17+Sheet1!$B$18*'Portfolio allocation'!K303</f>
        <v>-1.3503973659052846E-2</v>
      </c>
      <c r="V303" s="13">
        <f t="shared" si="42"/>
        <v>1.1129213657054392E-3</v>
      </c>
      <c r="W303" s="13"/>
      <c r="X303" s="2">
        <v>33295</v>
      </c>
      <c r="Y303">
        <v>30.9831</v>
      </c>
      <c r="AA303" s="2">
        <v>33295</v>
      </c>
      <c r="AB303">
        <v>317.51</v>
      </c>
      <c r="AC303">
        <f t="shared" si="43"/>
        <v>-2.899171228477937E-2</v>
      </c>
      <c r="AD303">
        <f t="shared" si="38"/>
        <v>-2.9246512284779369E-2</v>
      </c>
      <c r="AE303">
        <f>Sheet2!$B$17+Sheet2!$B$18*'Portfolio allocation'!K303</f>
        <v>-1.0791771858164335E-2</v>
      </c>
      <c r="AF303">
        <f t="shared" si="44"/>
        <v>-1.8454740426615032E-2</v>
      </c>
      <c r="AH303" s="2">
        <v>33295</v>
      </c>
      <c r="AI303">
        <v>7.97</v>
      </c>
      <c r="AJ303">
        <v>6.37</v>
      </c>
      <c r="AK303">
        <v>1.4223600000000001</v>
      </c>
      <c r="AM303" s="2">
        <v>42262</v>
      </c>
      <c r="AN303">
        <v>237.49799999999999</v>
      </c>
      <c r="AR303" s="3"/>
    </row>
    <row r="304" spans="1:44" hidden="1" outlineLevel="1" x14ac:dyDescent="0.2">
      <c r="A304" s="2">
        <v>33296</v>
      </c>
      <c r="B304">
        <v>21.26</v>
      </c>
      <c r="E304" s="2">
        <v>33296</v>
      </c>
      <c r="F304">
        <v>367.74</v>
      </c>
      <c r="G304">
        <f t="shared" si="39"/>
        <v>1.3588379592624156E-2</v>
      </c>
      <c r="H304" s="2">
        <v>33296</v>
      </c>
      <c r="I304">
        <v>411.75</v>
      </c>
      <c r="J304">
        <f t="shared" si="40"/>
        <v>1.3638265921567694E-2</v>
      </c>
      <c r="K304">
        <f t="shared" si="36"/>
        <v>1.3383465921567694E-2</v>
      </c>
      <c r="L304">
        <v>-1.8816009714632941E-3</v>
      </c>
      <c r="N304" s="2">
        <v>33296</v>
      </c>
      <c r="O304">
        <v>1.462</v>
      </c>
      <c r="Q304" s="2">
        <v>33296</v>
      </c>
      <c r="R304">
        <v>1503.57</v>
      </c>
      <c r="S304" s="8">
        <f t="shared" si="41"/>
        <v>3.439806820448954E-2</v>
      </c>
      <c r="T304" s="9">
        <f t="shared" si="37"/>
        <v>3.4143268204489541E-2</v>
      </c>
      <c r="U304" s="3">
        <f>Sheet1!$B$17+Sheet1!$B$18*'Portfolio allocation'!K304</f>
        <v>1.5841650171709184E-2</v>
      </c>
      <c r="V304" s="13">
        <f t="shared" si="42"/>
        <v>1.8301618032780357E-2</v>
      </c>
      <c r="W304" s="13"/>
      <c r="X304" s="2">
        <v>33296</v>
      </c>
      <c r="Y304">
        <v>31.251799999999999</v>
      </c>
      <c r="AA304" s="2">
        <v>33296</v>
      </c>
      <c r="AB304">
        <v>320.26</v>
      </c>
      <c r="AC304">
        <f t="shared" si="43"/>
        <v>8.6611445308808488E-3</v>
      </c>
      <c r="AD304">
        <f t="shared" si="38"/>
        <v>8.4067445308808487E-3</v>
      </c>
      <c r="AE304">
        <f>Sheet2!$B$17+Sheet2!$B$18*'Portfolio allocation'!K304</f>
        <v>1.1954306351918884E-2</v>
      </c>
      <c r="AF304">
        <f t="shared" si="44"/>
        <v>-3.5475618210380356E-3</v>
      </c>
      <c r="AH304" s="2">
        <v>33296</v>
      </c>
      <c r="AI304">
        <v>7.9749999999999996</v>
      </c>
      <c r="AJ304">
        <v>6.36</v>
      </c>
      <c r="AK304">
        <v>1.4213499999999999</v>
      </c>
      <c r="AM304" s="2">
        <v>42292</v>
      </c>
      <c r="AN304">
        <v>237.733</v>
      </c>
      <c r="AR304" s="3"/>
    </row>
    <row r="305" spans="1:44" hidden="1" outlineLevel="1" x14ac:dyDescent="0.2">
      <c r="A305" s="2">
        <v>33297</v>
      </c>
      <c r="B305">
        <v>21.23</v>
      </c>
      <c r="E305" s="2">
        <v>33297</v>
      </c>
      <c r="F305">
        <v>367.07</v>
      </c>
      <c r="G305">
        <f t="shared" si="39"/>
        <v>-1.8219394137162226E-3</v>
      </c>
      <c r="H305" s="2">
        <v>33297</v>
      </c>
      <c r="I305">
        <v>411.08</v>
      </c>
      <c r="J305">
        <f t="shared" si="40"/>
        <v>-1.627200971463294E-3</v>
      </c>
      <c r="K305">
        <f t="shared" si="36"/>
        <v>-1.8816009714632941E-3</v>
      </c>
      <c r="L305">
        <v>9.0848474457528201E-3</v>
      </c>
      <c r="N305" s="2">
        <v>33297</v>
      </c>
      <c r="O305">
        <v>1.4411</v>
      </c>
      <c r="Q305" s="2">
        <v>33297</v>
      </c>
      <c r="R305">
        <v>1482.14</v>
      </c>
      <c r="S305" s="8">
        <f t="shared" si="41"/>
        <v>-1.4252745133249478E-2</v>
      </c>
      <c r="T305" s="9">
        <f t="shared" si="37"/>
        <v>-1.4507145133249478E-2</v>
      </c>
      <c r="U305" s="3">
        <f>Sheet1!$B$17+Sheet1!$B$18*'Portfolio allocation'!K305</f>
        <v>-1.6708214362181431E-3</v>
      </c>
      <c r="V305" s="13">
        <f t="shared" si="42"/>
        <v>-1.2836323697031336E-2</v>
      </c>
      <c r="W305" s="13"/>
      <c r="X305" s="2">
        <v>33297</v>
      </c>
      <c r="Y305">
        <v>30.744399999999999</v>
      </c>
      <c r="AA305" s="2">
        <v>33297</v>
      </c>
      <c r="AB305">
        <v>315.06</v>
      </c>
      <c r="AC305">
        <f t="shared" si="43"/>
        <v>-1.6236807593829949E-2</v>
      </c>
      <c r="AD305">
        <f t="shared" si="38"/>
        <v>-1.649320759382995E-2</v>
      </c>
      <c r="AE305">
        <f>Sheet2!$B$17+Sheet2!$B$18*'Portfolio allocation'!K305</f>
        <v>-1.6197805764431692E-3</v>
      </c>
      <c r="AF305">
        <f t="shared" si="44"/>
        <v>-1.4873427017386781E-2</v>
      </c>
      <c r="AH305" s="2">
        <v>33297</v>
      </c>
      <c r="AI305">
        <v>8.0449999999999999</v>
      </c>
      <c r="AJ305">
        <v>6.41</v>
      </c>
      <c r="AK305">
        <v>1.4161699999999999</v>
      </c>
      <c r="AM305" s="2">
        <v>42323</v>
      </c>
      <c r="AN305">
        <v>238.017</v>
      </c>
      <c r="AR305" s="3"/>
    </row>
    <row r="306" spans="1:44" hidden="1" outlineLevel="1" x14ac:dyDescent="0.2">
      <c r="A306" s="2">
        <v>33298</v>
      </c>
      <c r="B306">
        <v>21.23</v>
      </c>
      <c r="E306" s="2">
        <v>33298</v>
      </c>
      <c r="F306">
        <v>370.47</v>
      </c>
      <c r="G306">
        <f t="shared" si="39"/>
        <v>9.2625384803988187E-3</v>
      </c>
      <c r="H306" s="2">
        <v>33298</v>
      </c>
      <c r="I306">
        <v>414.92</v>
      </c>
      <c r="J306">
        <f t="shared" si="40"/>
        <v>9.3412474457528205E-3</v>
      </c>
      <c r="K306">
        <f t="shared" si="36"/>
        <v>9.0848474457528201E-3</v>
      </c>
      <c r="L306">
        <v>-3.0083175937531347E-3</v>
      </c>
      <c r="N306" s="2">
        <v>33298</v>
      </c>
      <c r="O306">
        <v>1.4689000000000001</v>
      </c>
      <c r="Q306" s="2">
        <v>33298</v>
      </c>
      <c r="R306">
        <v>1510.71</v>
      </c>
      <c r="S306" s="8">
        <f t="shared" si="41"/>
        <v>1.927618173721779E-2</v>
      </c>
      <c r="T306" s="9">
        <f t="shared" si="37"/>
        <v>1.901978173721779E-2</v>
      </c>
      <c r="U306" s="3">
        <f>Sheet1!$B$17+Sheet1!$B$18*'Portfolio allocation'!K306</f>
        <v>1.091016611477476E-2</v>
      </c>
      <c r="V306" s="13">
        <f t="shared" si="42"/>
        <v>8.10961562244303E-3</v>
      </c>
      <c r="W306" s="13"/>
      <c r="X306" s="2">
        <v>33298</v>
      </c>
      <c r="Y306">
        <v>31.281600000000001</v>
      </c>
      <c r="AA306" s="2">
        <v>33298</v>
      </c>
      <c r="AB306">
        <v>320.57</v>
      </c>
      <c r="AC306">
        <f t="shared" si="43"/>
        <v>1.7488732304957733E-2</v>
      </c>
      <c r="AD306">
        <f t="shared" si="38"/>
        <v>1.7227932304957734E-2</v>
      </c>
      <c r="AE306">
        <f>Sheet2!$B$17+Sheet2!$B$18*'Portfolio allocation'!K306</f>
        <v>8.1318651355483922E-3</v>
      </c>
      <c r="AF306">
        <f t="shared" si="44"/>
        <v>9.0960671694093418E-3</v>
      </c>
      <c r="AH306" s="2">
        <v>33298</v>
      </c>
      <c r="AI306">
        <v>8.1199999999999992</v>
      </c>
      <c r="AJ306">
        <v>6.52</v>
      </c>
      <c r="AK306">
        <v>1.40632</v>
      </c>
      <c r="AM306" s="2">
        <v>42353</v>
      </c>
      <c r="AN306">
        <v>237.761</v>
      </c>
      <c r="AR306" s="3"/>
    </row>
    <row r="307" spans="1:44" hidden="1" outlineLevel="1" x14ac:dyDescent="0.2">
      <c r="A307" s="2">
        <v>33301</v>
      </c>
      <c r="B307">
        <v>20.86</v>
      </c>
      <c r="E307" s="2">
        <v>33301</v>
      </c>
      <c r="F307">
        <v>369.33</v>
      </c>
      <c r="G307">
        <f t="shared" si="39"/>
        <v>-3.0771722406673918E-3</v>
      </c>
      <c r="H307" s="2">
        <v>33301</v>
      </c>
      <c r="I307">
        <v>413.78</v>
      </c>
      <c r="J307">
        <f t="shared" si="40"/>
        <v>-2.7475175937531349E-3</v>
      </c>
      <c r="K307">
        <f t="shared" si="36"/>
        <v>-3.0083175937531347E-3</v>
      </c>
      <c r="L307">
        <v>1.9846903397941089E-2</v>
      </c>
      <c r="N307" s="2">
        <v>33301</v>
      </c>
      <c r="O307">
        <v>1.4863</v>
      </c>
      <c r="Q307" s="2">
        <v>33301</v>
      </c>
      <c r="R307">
        <v>1528.57</v>
      </c>
      <c r="S307" s="8">
        <f t="shared" si="41"/>
        <v>1.1822255760536304E-2</v>
      </c>
      <c r="T307" s="9">
        <f t="shared" si="37"/>
        <v>1.1561455760536304E-2</v>
      </c>
      <c r="U307" s="3">
        <f>Sheet1!$B$17+Sheet1!$B$18*'Portfolio allocation'!K307</f>
        <v>-2.9634193001055746E-3</v>
      </c>
      <c r="V307" s="13">
        <f t="shared" si="42"/>
        <v>1.4524875060641878E-2</v>
      </c>
      <c r="W307" s="13"/>
      <c r="X307" s="2">
        <v>33301</v>
      </c>
      <c r="Y307">
        <v>31.1921</v>
      </c>
      <c r="AA307" s="2">
        <v>33301</v>
      </c>
      <c r="AB307">
        <v>319.64999999999998</v>
      </c>
      <c r="AC307">
        <f t="shared" si="43"/>
        <v>-2.8698880119787384E-3</v>
      </c>
      <c r="AD307">
        <f t="shared" si="38"/>
        <v>-3.1302880119787385E-3</v>
      </c>
      <c r="AE307">
        <f>Sheet2!$B$17+Sheet2!$B$18*'Portfolio allocation'!K307</f>
        <v>-2.6216857421241043E-3</v>
      </c>
      <c r="AF307">
        <f t="shared" si="44"/>
        <v>-5.0860226985463422E-4</v>
      </c>
      <c r="AH307" s="2">
        <v>33301</v>
      </c>
      <c r="AI307">
        <v>8.1340000000000003</v>
      </c>
      <c r="AJ307">
        <v>6.51</v>
      </c>
      <c r="AK307">
        <v>1.4067099999999999</v>
      </c>
      <c r="AM307" s="2">
        <v>42384</v>
      </c>
      <c r="AN307">
        <v>237.65199999999999</v>
      </c>
      <c r="AR307" s="3"/>
    </row>
    <row r="308" spans="1:44" hidden="1" outlineLevel="1" x14ac:dyDescent="0.2">
      <c r="A308" s="2">
        <v>33302</v>
      </c>
      <c r="B308">
        <v>20.45</v>
      </c>
      <c r="E308" s="2">
        <v>33302</v>
      </c>
      <c r="F308">
        <v>376.72</v>
      </c>
      <c r="G308">
        <f t="shared" si="39"/>
        <v>2.0009205859258694E-2</v>
      </c>
      <c r="H308" s="2">
        <v>33302</v>
      </c>
      <c r="I308">
        <v>422.1</v>
      </c>
      <c r="J308">
        <f t="shared" si="40"/>
        <v>2.010730339794109E-2</v>
      </c>
      <c r="K308">
        <f t="shared" si="36"/>
        <v>1.9846903397941089E-2</v>
      </c>
      <c r="L308">
        <v>-1.6806641080313451E-3</v>
      </c>
      <c r="N308" s="2">
        <v>33302</v>
      </c>
      <c r="O308">
        <v>1.5488</v>
      </c>
      <c r="Q308" s="2">
        <v>33302</v>
      </c>
      <c r="R308">
        <v>1592.86</v>
      </c>
      <c r="S308" s="8">
        <f t="shared" si="41"/>
        <v>4.2058917812072716E-2</v>
      </c>
      <c r="T308" s="9">
        <f t="shared" si="37"/>
        <v>4.1798517812072715E-2</v>
      </c>
      <c r="U308" s="3">
        <f>Sheet1!$B$17+Sheet1!$B$18*'Portfolio allocation'!K308</f>
        <v>2.32566694498938E-2</v>
      </c>
      <c r="V308" s="13">
        <f t="shared" si="42"/>
        <v>1.8541848362178915E-2</v>
      </c>
      <c r="W308" s="13"/>
      <c r="X308" s="2">
        <v>33302</v>
      </c>
      <c r="Y308">
        <v>31.878599999999999</v>
      </c>
      <c r="AA308" s="2">
        <v>33302</v>
      </c>
      <c r="AB308">
        <v>326.69</v>
      </c>
      <c r="AC308">
        <f t="shared" si="43"/>
        <v>2.202408884717677E-2</v>
      </c>
      <c r="AD308">
        <f t="shared" si="38"/>
        <v>2.1764888847176769E-2</v>
      </c>
      <c r="AE308">
        <f>Sheet2!$B$17+Sheet2!$B$18*'Portfolio allocation'!K308</f>
        <v>1.7701759853113796E-2</v>
      </c>
      <c r="AF308">
        <f t="shared" si="44"/>
        <v>4.0631289940629735E-3</v>
      </c>
      <c r="AH308" s="2">
        <v>33302</v>
      </c>
      <c r="AI308">
        <v>8.0779999999999994</v>
      </c>
      <c r="AJ308">
        <v>6.48</v>
      </c>
      <c r="AK308">
        <v>1.40998</v>
      </c>
      <c r="AM308" s="2">
        <v>42415</v>
      </c>
      <c r="AN308">
        <v>237.33600000000001</v>
      </c>
      <c r="AR308" s="3"/>
    </row>
    <row r="309" spans="1:44" hidden="1" outlineLevel="1" x14ac:dyDescent="0.2">
      <c r="A309" s="2">
        <v>33303</v>
      </c>
      <c r="B309">
        <v>20.55</v>
      </c>
      <c r="E309" s="2">
        <v>33303</v>
      </c>
      <c r="F309">
        <v>376.17</v>
      </c>
      <c r="G309">
        <f t="shared" si="39"/>
        <v>-1.4599702696963535E-3</v>
      </c>
      <c r="H309" s="2">
        <v>33303</v>
      </c>
      <c r="I309">
        <v>421.5</v>
      </c>
      <c r="J309">
        <f t="shared" si="40"/>
        <v>-1.421464108031345E-3</v>
      </c>
      <c r="K309">
        <f t="shared" si="36"/>
        <v>-1.6806641080313451E-3</v>
      </c>
      <c r="L309">
        <v>-8.5311981020171437E-4</v>
      </c>
      <c r="N309" s="2">
        <v>33303</v>
      </c>
      <c r="O309">
        <v>1.4897</v>
      </c>
      <c r="Q309" s="2">
        <v>33303</v>
      </c>
      <c r="R309">
        <v>1532.14</v>
      </c>
      <c r="S309" s="8">
        <f t="shared" si="41"/>
        <v>-3.8120110995316425E-2</v>
      </c>
      <c r="T309" s="9">
        <f t="shared" si="37"/>
        <v>-3.8379310995316426E-2</v>
      </c>
      <c r="U309" s="3">
        <f>Sheet1!$B$17+Sheet1!$B$18*'Portfolio allocation'!K309</f>
        <v>-1.4403015740716838E-3</v>
      </c>
      <c r="V309" s="13">
        <f t="shared" si="42"/>
        <v>-3.6939009421244742E-2</v>
      </c>
      <c r="W309" s="13"/>
      <c r="X309" s="2">
        <v>33303</v>
      </c>
      <c r="Y309">
        <v>31.729399999999998</v>
      </c>
      <c r="AA309" s="2">
        <v>33303</v>
      </c>
      <c r="AB309">
        <v>325.16000000000003</v>
      </c>
      <c r="AC309">
        <f t="shared" si="43"/>
        <v>-4.6833389451772511E-3</v>
      </c>
      <c r="AD309">
        <f t="shared" si="38"/>
        <v>-4.9433389451772509E-3</v>
      </c>
      <c r="AE309">
        <f>Sheet2!$B$17+Sheet2!$B$18*'Portfolio allocation'!K309</f>
        <v>-1.4411023911164544E-3</v>
      </c>
      <c r="AF309">
        <f t="shared" si="44"/>
        <v>-3.5022365540607965E-3</v>
      </c>
      <c r="AH309" s="2">
        <v>33303</v>
      </c>
      <c r="AI309">
        <v>8.1199999999999992</v>
      </c>
      <c r="AJ309">
        <v>6.5</v>
      </c>
      <c r="AK309">
        <v>1.4024300000000001</v>
      </c>
      <c r="AM309" s="2">
        <v>42444</v>
      </c>
      <c r="AN309">
        <v>238.08</v>
      </c>
      <c r="AR309" s="3"/>
    </row>
    <row r="310" spans="1:44" hidden="1" outlineLevel="1" x14ac:dyDescent="0.2">
      <c r="A310" s="2">
        <v>33304</v>
      </c>
      <c r="B310">
        <v>21.05</v>
      </c>
      <c r="E310" s="2">
        <v>33304</v>
      </c>
      <c r="F310">
        <v>375.91</v>
      </c>
      <c r="G310">
        <f t="shared" si="39"/>
        <v>-6.911768615253111E-4</v>
      </c>
      <c r="H310" s="2">
        <v>33304</v>
      </c>
      <c r="I310">
        <v>421.25</v>
      </c>
      <c r="J310">
        <f t="shared" si="40"/>
        <v>-5.9311981020171434E-4</v>
      </c>
      <c r="K310">
        <f t="shared" si="36"/>
        <v>-8.5311981020171437E-4</v>
      </c>
      <c r="L310">
        <v>-2.6576261127596208E-3</v>
      </c>
      <c r="N310" s="2">
        <v>33304</v>
      </c>
      <c r="O310">
        <v>1.4446000000000001</v>
      </c>
      <c r="Q310" s="2">
        <v>33304</v>
      </c>
      <c r="R310">
        <v>1485.71</v>
      </c>
      <c r="S310" s="8">
        <f t="shared" si="41"/>
        <v>-3.0304019214954292E-2</v>
      </c>
      <c r="T310" s="9">
        <f t="shared" si="37"/>
        <v>-3.0564019214954292E-2</v>
      </c>
      <c r="U310" s="3">
        <f>Sheet1!$B$17+Sheet1!$B$18*'Portfolio allocation'!K310</f>
        <v>-4.9092178283999255E-4</v>
      </c>
      <c r="V310" s="13">
        <f t="shared" si="42"/>
        <v>-3.0073097432114299E-2</v>
      </c>
      <c r="W310" s="13"/>
      <c r="X310" s="2">
        <v>33304</v>
      </c>
      <c r="Y310">
        <v>31.639800000000001</v>
      </c>
      <c r="AA310" s="2">
        <v>33304</v>
      </c>
      <c r="AB310">
        <v>324.24</v>
      </c>
      <c r="AC310">
        <f t="shared" si="43"/>
        <v>-2.8293763070489364E-3</v>
      </c>
      <c r="AD310">
        <f t="shared" si="38"/>
        <v>-3.0893763070489362E-3</v>
      </c>
      <c r="AE310">
        <f>Sheet2!$B$17+Sheet2!$B$18*'Portfolio allocation'!K310</f>
        <v>-7.0522888892184197E-4</v>
      </c>
      <c r="AF310">
        <f t="shared" si="44"/>
        <v>-2.3841474181270942E-3</v>
      </c>
      <c r="AH310" s="2">
        <v>33304</v>
      </c>
      <c r="AI310">
        <v>8.0640000000000001</v>
      </c>
      <c r="AJ310">
        <v>6.5</v>
      </c>
      <c r="AK310">
        <v>1.39703</v>
      </c>
      <c r="AM310" s="2">
        <v>42475</v>
      </c>
      <c r="AN310">
        <v>238.99199999999999</v>
      </c>
      <c r="AR310" s="3"/>
    </row>
    <row r="311" spans="1:44" hidden="1" outlineLevel="1" x14ac:dyDescent="0.2">
      <c r="A311" s="2">
        <v>33305</v>
      </c>
      <c r="B311">
        <v>20.81</v>
      </c>
      <c r="E311" s="2">
        <v>33305</v>
      </c>
      <c r="F311">
        <v>374.95</v>
      </c>
      <c r="G311">
        <f t="shared" si="39"/>
        <v>-2.5538027719401724E-3</v>
      </c>
      <c r="H311" s="2">
        <v>33305</v>
      </c>
      <c r="I311">
        <v>420.24</v>
      </c>
      <c r="J311">
        <f t="shared" si="40"/>
        <v>-2.397626112759621E-3</v>
      </c>
      <c r="K311">
        <f t="shared" si="36"/>
        <v>-2.6576261127596208E-3</v>
      </c>
      <c r="L311">
        <v>-5.2773404150010077E-3</v>
      </c>
      <c r="N311" s="2">
        <v>33305</v>
      </c>
      <c r="O311">
        <v>1.4238</v>
      </c>
      <c r="Q311" s="2">
        <v>33305</v>
      </c>
      <c r="R311">
        <v>1464.29</v>
      </c>
      <c r="S311" s="8">
        <f t="shared" si="41"/>
        <v>-1.4417349280815284E-2</v>
      </c>
      <c r="T311" s="9">
        <f t="shared" si="37"/>
        <v>-1.4677349280815283E-2</v>
      </c>
      <c r="U311" s="3">
        <f>Sheet1!$B$17+Sheet1!$B$18*'Portfolio allocation'!K311</f>
        <v>-2.561097145405769E-3</v>
      </c>
      <c r="V311" s="13">
        <f t="shared" si="42"/>
        <v>-1.2116252135409514E-2</v>
      </c>
      <c r="W311" s="13"/>
      <c r="X311" s="2">
        <v>33305</v>
      </c>
      <c r="Y311">
        <v>31.3413</v>
      </c>
      <c r="AA311" s="2">
        <v>33305</v>
      </c>
      <c r="AB311">
        <v>321.18</v>
      </c>
      <c r="AC311">
        <f t="shared" si="43"/>
        <v>-9.4374537379718904E-3</v>
      </c>
      <c r="AD311">
        <f t="shared" si="38"/>
        <v>-9.6938537379718907E-3</v>
      </c>
      <c r="AE311">
        <f>Sheet2!$B$17+Sheet2!$B$18*'Portfolio allocation'!K311</f>
        <v>-2.3098419302758099E-3</v>
      </c>
      <c r="AF311">
        <f t="shared" si="44"/>
        <v>-7.3840118076960812E-3</v>
      </c>
      <c r="AH311" s="2">
        <v>33305</v>
      </c>
      <c r="AI311">
        <v>8.1270000000000007</v>
      </c>
      <c r="AJ311">
        <v>6.41</v>
      </c>
      <c r="AK311">
        <v>1.3832599999999999</v>
      </c>
      <c r="AM311" s="2">
        <v>42505</v>
      </c>
      <c r="AN311">
        <v>239.55699999999999</v>
      </c>
      <c r="AR311" s="3"/>
    </row>
    <row r="312" spans="1:44" hidden="1" outlineLevel="1" x14ac:dyDescent="0.2">
      <c r="A312" s="2">
        <v>33308</v>
      </c>
      <c r="B312">
        <v>20.88</v>
      </c>
      <c r="E312" s="2">
        <v>33308</v>
      </c>
      <c r="F312">
        <v>372.96</v>
      </c>
      <c r="G312">
        <f t="shared" si="39"/>
        <v>-5.3073743165755749E-3</v>
      </c>
      <c r="H312" s="2">
        <v>33308</v>
      </c>
      <c r="I312">
        <v>418.13</v>
      </c>
      <c r="J312">
        <f t="shared" si="40"/>
        <v>-5.0209404150010073E-3</v>
      </c>
      <c r="K312">
        <f t="shared" si="36"/>
        <v>-5.2773404150010077E-3</v>
      </c>
      <c r="L312">
        <v>-8.0514182766124875E-3</v>
      </c>
      <c r="N312" s="2">
        <v>33308</v>
      </c>
      <c r="O312">
        <v>1.3786</v>
      </c>
      <c r="Q312" s="2">
        <v>33308</v>
      </c>
      <c r="R312">
        <v>1417.86</v>
      </c>
      <c r="S312" s="8">
        <f t="shared" si="41"/>
        <v>-3.1708199878439425E-2</v>
      </c>
      <c r="T312" s="9">
        <f t="shared" si="37"/>
        <v>-3.1964599878439422E-2</v>
      </c>
      <c r="U312" s="3">
        <f>Sheet1!$B$17+Sheet1!$B$18*'Portfolio allocation'!K312</f>
        <v>-5.5664997853266014E-3</v>
      </c>
      <c r="V312" s="13">
        <f t="shared" si="42"/>
        <v>-2.639810009311282E-2</v>
      </c>
      <c r="W312" s="13"/>
      <c r="X312" s="2">
        <v>33308</v>
      </c>
      <c r="Y312">
        <v>30.8339</v>
      </c>
      <c r="AA312" s="2">
        <v>33308</v>
      </c>
      <c r="AB312">
        <v>315.98</v>
      </c>
      <c r="AC312">
        <f t="shared" si="43"/>
        <v>-1.6190298275110537E-2</v>
      </c>
      <c r="AD312">
        <f t="shared" si="38"/>
        <v>-1.6445098275110537E-2</v>
      </c>
      <c r="AE312">
        <f>Sheet2!$B$17+Sheet2!$B$18*'Portfolio allocation'!K312</f>
        <v>-4.6393587227854033E-3</v>
      </c>
      <c r="AF312">
        <f t="shared" si="44"/>
        <v>-1.1805739552325133E-2</v>
      </c>
      <c r="AH312" s="2">
        <v>33308</v>
      </c>
      <c r="AI312">
        <v>8.0470000000000006</v>
      </c>
      <c r="AJ312">
        <v>6.37</v>
      </c>
      <c r="AK312">
        <v>1.3691199999999999</v>
      </c>
      <c r="AM312" s="2">
        <v>42536</v>
      </c>
      <c r="AN312">
        <v>240.22200000000001</v>
      </c>
      <c r="AR312" s="3"/>
    </row>
    <row r="313" spans="1:44" hidden="1" outlineLevel="1" x14ac:dyDescent="0.2">
      <c r="A313" s="2">
        <v>33309</v>
      </c>
      <c r="B313">
        <v>18.82</v>
      </c>
      <c r="E313" s="2">
        <v>33309</v>
      </c>
      <c r="F313">
        <v>370.03</v>
      </c>
      <c r="G313">
        <f t="shared" si="39"/>
        <v>-7.8560703560703882E-3</v>
      </c>
      <c r="H313" s="2">
        <v>33309</v>
      </c>
      <c r="I313">
        <v>414.87</v>
      </c>
      <c r="J313">
        <f t="shared" si="40"/>
        <v>-7.7966182766124881E-3</v>
      </c>
      <c r="K313">
        <f t="shared" si="36"/>
        <v>-8.0514182766124875E-3</v>
      </c>
      <c r="L313">
        <v>1.2061911384289036E-2</v>
      </c>
      <c r="N313" s="2">
        <v>33309</v>
      </c>
      <c r="O313">
        <v>1.33</v>
      </c>
      <c r="Q313" s="2">
        <v>33309</v>
      </c>
      <c r="R313">
        <v>1367.86</v>
      </c>
      <c r="S313" s="8">
        <f t="shared" si="41"/>
        <v>-3.5264412565415459E-2</v>
      </c>
      <c r="T313" s="9">
        <f t="shared" si="37"/>
        <v>-3.5519212565415459E-2</v>
      </c>
      <c r="U313" s="3">
        <f>Sheet1!$B$17+Sheet1!$B$18*'Portfolio allocation'!K313</f>
        <v>-8.7489922126496433E-3</v>
      </c>
      <c r="V313" s="13">
        <f t="shared" si="42"/>
        <v>-2.6770220352765814E-2</v>
      </c>
      <c r="W313" s="13"/>
      <c r="X313" s="2">
        <v>33309</v>
      </c>
      <c r="Y313">
        <v>30.326499999999999</v>
      </c>
      <c r="AA313" s="2">
        <v>33309</v>
      </c>
      <c r="AB313">
        <v>310.77999999999997</v>
      </c>
      <c r="AC313">
        <f t="shared" si="43"/>
        <v>-1.6456737768213325E-2</v>
      </c>
      <c r="AD313">
        <f t="shared" si="38"/>
        <v>-1.6711937768213326E-2</v>
      </c>
      <c r="AE313">
        <f>Sheet2!$B$17+Sheet2!$B$18*'Portfolio allocation'!K313</f>
        <v>-7.1061395304574592E-3</v>
      </c>
      <c r="AF313">
        <f t="shared" si="44"/>
        <v>-9.6057982377558658E-3</v>
      </c>
      <c r="AH313" s="2">
        <v>33309</v>
      </c>
      <c r="AI313">
        <v>8.1010000000000009</v>
      </c>
      <c r="AJ313">
        <v>6.38</v>
      </c>
      <c r="AK313">
        <v>1.3754299999999999</v>
      </c>
      <c r="AM313" s="2">
        <v>42566</v>
      </c>
      <c r="AN313">
        <v>240.101</v>
      </c>
      <c r="AR313" s="3"/>
    </row>
    <row r="314" spans="1:44" hidden="1" outlineLevel="1" x14ac:dyDescent="0.2">
      <c r="A314" s="2">
        <v>33310</v>
      </c>
      <c r="B314">
        <v>16.09</v>
      </c>
      <c r="E314" s="2">
        <v>33310</v>
      </c>
      <c r="F314">
        <v>374.57</v>
      </c>
      <c r="G314">
        <f t="shared" si="39"/>
        <v>1.2269275464151574E-2</v>
      </c>
      <c r="H314" s="2">
        <v>33310</v>
      </c>
      <c r="I314">
        <v>419.98</v>
      </c>
      <c r="J314">
        <f t="shared" si="40"/>
        <v>1.2317111384289037E-2</v>
      </c>
      <c r="K314">
        <f t="shared" si="36"/>
        <v>1.2061911384289036E-2</v>
      </c>
      <c r="L314">
        <v>-3.0854682603933237E-3</v>
      </c>
      <c r="N314" s="2">
        <v>33310</v>
      </c>
      <c r="O314">
        <v>1.3959999999999999</v>
      </c>
      <c r="Q314" s="2">
        <v>33310</v>
      </c>
      <c r="R314">
        <v>1435.71</v>
      </c>
      <c r="S314" s="8">
        <f t="shared" si="41"/>
        <v>4.9603029549807776E-2</v>
      </c>
      <c r="T314" s="9">
        <f t="shared" si="37"/>
        <v>4.9347829549807778E-2</v>
      </c>
      <c r="U314" s="3">
        <f>Sheet1!$B$17+Sheet1!$B$18*'Portfolio allocation'!K314</f>
        <v>1.4325529313897162E-2</v>
      </c>
      <c r="V314" s="13">
        <f t="shared" si="42"/>
        <v>3.5022300235910617E-2</v>
      </c>
      <c r="W314" s="13"/>
      <c r="X314" s="2">
        <v>33310</v>
      </c>
      <c r="Y314">
        <v>30.8339</v>
      </c>
      <c r="AA314" s="2">
        <v>33310</v>
      </c>
      <c r="AB314">
        <v>315.98</v>
      </c>
      <c r="AC314">
        <f t="shared" si="43"/>
        <v>1.6732093442306528E-2</v>
      </c>
      <c r="AD314">
        <f t="shared" si="38"/>
        <v>1.6480093442306529E-2</v>
      </c>
      <c r="AE314">
        <f>Sheet2!$B$17+Sheet2!$B$18*'Portfolio allocation'!K314</f>
        <v>1.0779146341465115E-2</v>
      </c>
      <c r="AF314">
        <f t="shared" si="44"/>
        <v>5.7009471008414147E-3</v>
      </c>
      <c r="AH314" s="2">
        <v>33310</v>
      </c>
      <c r="AI314">
        <v>8.0169999999999995</v>
      </c>
      <c r="AJ314">
        <v>6.3</v>
      </c>
      <c r="AK314">
        <v>1.37113</v>
      </c>
      <c r="AM314" s="2">
        <v>42597</v>
      </c>
      <c r="AN314">
        <v>240.54499999999999</v>
      </c>
      <c r="AR314" s="3"/>
    </row>
    <row r="315" spans="1:44" hidden="1" outlineLevel="1" x14ac:dyDescent="0.2">
      <c r="A315" s="2">
        <v>33311</v>
      </c>
      <c r="B315">
        <v>14.94</v>
      </c>
      <c r="E315" s="2">
        <v>33311</v>
      </c>
      <c r="F315">
        <v>373.5</v>
      </c>
      <c r="G315">
        <f t="shared" si="39"/>
        <v>-2.8566089115519278E-3</v>
      </c>
      <c r="H315" s="2">
        <v>33311</v>
      </c>
      <c r="I315">
        <v>418.79</v>
      </c>
      <c r="J315">
        <f t="shared" si="40"/>
        <v>-2.8334682603933237E-3</v>
      </c>
      <c r="K315">
        <f t="shared" si="36"/>
        <v>-3.0854682603933237E-3</v>
      </c>
      <c r="L315">
        <v>-1.161683898866445E-5</v>
      </c>
      <c r="N315" s="2">
        <v>33311</v>
      </c>
      <c r="O315">
        <v>1.3612</v>
      </c>
      <c r="Q315" s="2">
        <v>33311</v>
      </c>
      <c r="R315">
        <v>1400</v>
      </c>
      <c r="S315" s="8">
        <f t="shared" si="41"/>
        <v>-2.4872711062819075E-2</v>
      </c>
      <c r="T315" s="9">
        <f t="shared" si="37"/>
        <v>-2.5124711062819074E-2</v>
      </c>
      <c r="U315" s="3">
        <f>Sheet1!$B$17+Sheet1!$B$18*'Portfolio allocation'!K315</f>
        <v>-3.0519285001331092E-3</v>
      </c>
      <c r="V315" s="13">
        <f t="shared" si="42"/>
        <v>-2.2072782562685966E-2</v>
      </c>
      <c r="W315" s="13"/>
      <c r="X315" s="2">
        <v>33311</v>
      </c>
      <c r="Y315">
        <v>30.595099999999999</v>
      </c>
      <c r="AA315" s="2">
        <v>33311</v>
      </c>
      <c r="AB315">
        <v>313.52999999999997</v>
      </c>
      <c r="AC315">
        <f t="shared" si="43"/>
        <v>-7.7536552946390058E-3</v>
      </c>
      <c r="AD315">
        <f t="shared" si="38"/>
        <v>-8.0040552946390054E-3</v>
      </c>
      <c r="AE315">
        <f>Sheet2!$B$17+Sheet2!$B$18*'Portfolio allocation'!K315</f>
        <v>-2.6902900831920831E-3</v>
      </c>
      <c r="AF315">
        <f t="shared" si="44"/>
        <v>-5.3137652114469223E-3</v>
      </c>
      <c r="AH315" s="2">
        <v>33311</v>
      </c>
      <c r="AI315">
        <v>8.0310000000000006</v>
      </c>
      <c r="AJ315">
        <v>6.26</v>
      </c>
      <c r="AK315">
        <v>1.3694900000000001</v>
      </c>
      <c r="AM315" s="2">
        <v>42628</v>
      </c>
      <c r="AN315">
        <v>241.17599999999999</v>
      </c>
      <c r="AR315" s="3"/>
    </row>
    <row r="316" spans="1:44" hidden="1" outlineLevel="1" x14ac:dyDescent="0.2">
      <c r="A316" s="2">
        <v>33312</v>
      </c>
      <c r="B316">
        <v>14.9</v>
      </c>
      <c r="E316" s="2">
        <v>33312</v>
      </c>
      <c r="F316">
        <v>373.59</v>
      </c>
      <c r="G316">
        <f t="shared" si="39"/>
        <v>2.4096385542171639E-4</v>
      </c>
      <c r="H316" s="2">
        <v>33312</v>
      </c>
      <c r="I316">
        <v>418.89</v>
      </c>
      <c r="J316">
        <f t="shared" si="40"/>
        <v>2.3878316101133557E-4</v>
      </c>
      <c r="K316">
        <f t="shared" si="36"/>
        <v>-1.161683898866445E-5</v>
      </c>
      <c r="L316">
        <v>-4.1909815942132419E-3</v>
      </c>
      <c r="N316" s="2">
        <v>33312</v>
      </c>
      <c r="O316">
        <v>1.3421000000000001</v>
      </c>
      <c r="Q316" s="2">
        <v>33312</v>
      </c>
      <c r="R316">
        <v>1380.36</v>
      </c>
      <c r="S316" s="8">
        <f t="shared" si="41"/>
        <v>-1.4028571428571501E-2</v>
      </c>
      <c r="T316" s="9">
        <f t="shared" si="37"/>
        <v>-1.4278971428571501E-2</v>
      </c>
      <c r="U316" s="3">
        <f>Sheet1!$B$17+Sheet1!$B$18*'Portfolio allocation'!K316</f>
        <v>4.7447175225698524E-4</v>
      </c>
      <c r="V316" s="13">
        <f t="shared" si="42"/>
        <v>-1.4753443180828486E-2</v>
      </c>
      <c r="W316" s="13"/>
      <c r="X316" s="2">
        <v>33312</v>
      </c>
      <c r="Y316">
        <v>30.236899999999999</v>
      </c>
      <c r="AA316" s="2">
        <v>33312</v>
      </c>
      <c r="AB316">
        <v>309.86</v>
      </c>
      <c r="AC316">
        <f t="shared" si="43"/>
        <v>-1.1705418939176315E-2</v>
      </c>
      <c r="AD316">
        <f t="shared" si="38"/>
        <v>-1.1957418939176316E-2</v>
      </c>
      <c r="AE316">
        <f>Sheet2!$B$17+Sheet2!$B$18*'Portfolio allocation'!K316</f>
        <v>4.3057021763272924E-5</v>
      </c>
      <c r="AF316">
        <f t="shared" si="44"/>
        <v>-1.2000475960939588E-2</v>
      </c>
      <c r="AH316" s="2">
        <v>33312</v>
      </c>
      <c r="AI316">
        <v>8.1020000000000003</v>
      </c>
      <c r="AJ316">
        <v>6.3</v>
      </c>
      <c r="AK316">
        <v>1.3519300000000001</v>
      </c>
      <c r="AM316" s="2">
        <v>42658</v>
      </c>
      <c r="AN316">
        <v>241.74100000000001</v>
      </c>
      <c r="AR316" s="3"/>
    </row>
    <row r="317" spans="1:44" hidden="1" outlineLevel="1" x14ac:dyDescent="0.2">
      <c r="A317" s="2">
        <v>33315</v>
      </c>
      <c r="B317">
        <v>15.79</v>
      </c>
      <c r="E317" s="2">
        <v>33315</v>
      </c>
      <c r="F317">
        <v>372.11</v>
      </c>
      <c r="G317">
        <f t="shared" si="39"/>
        <v>-3.9615621403141787E-3</v>
      </c>
      <c r="H317" s="2">
        <v>33315</v>
      </c>
      <c r="I317">
        <v>417.24</v>
      </c>
      <c r="J317">
        <f t="shared" si="40"/>
        <v>-3.9389815942132422E-3</v>
      </c>
      <c r="K317">
        <f t="shared" si="36"/>
        <v>-4.1909815942132419E-3</v>
      </c>
      <c r="L317">
        <v>-1.501808516920723E-2</v>
      </c>
      <c r="N317" s="2">
        <v>33315</v>
      </c>
      <c r="O317">
        <v>1.3786</v>
      </c>
      <c r="Q317" s="2">
        <v>33315</v>
      </c>
      <c r="R317">
        <v>1417.86</v>
      </c>
      <c r="S317" s="8">
        <f t="shared" si="41"/>
        <v>2.7166826045379455E-2</v>
      </c>
      <c r="T317" s="9">
        <f t="shared" si="37"/>
        <v>2.6914826045379456E-2</v>
      </c>
      <c r="U317" s="3">
        <f>Sheet1!$B$17+Sheet1!$B$18*'Portfolio allocation'!K317</f>
        <v>-4.3202014141250564E-3</v>
      </c>
      <c r="V317" s="13">
        <f t="shared" si="42"/>
        <v>3.1235027459504513E-2</v>
      </c>
      <c r="W317" s="13"/>
      <c r="X317" s="2">
        <v>33315</v>
      </c>
      <c r="Y317">
        <v>30.535399999999999</v>
      </c>
      <c r="AA317" s="2">
        <v>33315</v>
      </c>
      <c r="AB317">
        <v>312.92</v>
      </c>
      <c r="AC317">
        <f t="shared" si="43"/>
        <v>9.8754276124701779E-3</v>
      </c>
      <c r="AD317">
        <f t="shared" si="38"/>
        <v>9.6210276124701778E-3</v>
      </c>
      <c r="AE317">
        <f>Sheet2!$B$17+Sheet2!$B$18*'Portfolio allocation'!K317</f>
        <v>-3.67334074382075E-3</v>
      </c>
      <c r="AF317">
        <f t="shared" si="44"/>
        <v>1.3294368356290928E-2</v>
      </c>
      <c r="AH317" s="2">
        <v>33315</v>
      </c>
      <c r="AI317">
        <v>8.1419999999999995</v>
      </c>
      <c r="AJ317">
        <v>6.36</v>
      </c>
      <c r="AK317">
        <v>1.3243499999999999</v>
      </c>
      <c r="AM317" s="2">
        <v>42689</v>
      </c>
      <c r="AN317">
        <v>242.02600000000001</v>
      </c>
      <c r="AR317" s="3"/>
    </row>
    <row r="318" spans="1:44" hidden="1" outlineLevel="1" x14ac:dyDescent="0.2">
      <c r="A318" s="2">
        <v>33316</v>
      </c>
      <c r="B318">
        <v>16.11</v>
      </c>
      <c r="E318" s="2">
        <v>33316</v>
      </c>
      <c r="F318">
        <v>366.59</v>
      </c>
      <c r="G318">
        <f t="shared" si="39"/>
        <v>-1.4834323184004794E-2</v>
      </c>
      <c r="H318" s="2">
        <v>33316</v>
      </c>
      <c r="I318">
        <v>411.08</v>
      </c>
      <c r="J318">
        <f t="shared" si="40"/>
        <v>-1.476368516920723E-2</v>
      </c>
      <c r="K318">
        <f t="shared" si="36"/>
        <v>-1.501808516920723E-2</v>
      </c>
      <c r="L318">
        <v>3.3653986182739107E-3</v>
      </c>
      <c r="N318" s="2">
        <v>33316</v>
      </c>
      <c r="O318">
        <v>1.3751</v>
      </c>
      <c r="Q318" s="2">
        <v>33316</v>
      </c>
      <c r="R318">
        <v>1414.29</v>
      </c>
      <c r="S318" s="8">
        <f t="shared" si="41"/>
        <v>-2.5178790571706022E-3</v>
      </c>
      <c r="T318" s="9">
        <f t="shared" si="37"/>
        <v>-2.7722790571706023E-3</v>
      </c>
      <c r="U318" s="3">
        <f>Sheet1!$B$17+Sheet1!$B$18*'Portfolio allocation'!K318</f>
        <v>-1.6741329030652806E-2</v>
      </c>
      <c r="V318" s="13">
        <f t="shared" si="42"/>
        <v>1.3969049973482204E-2</v>
      </c>
      <c r="W318" s="13"/>
      <c r="X318" s="2">
        <v>33316</v>
      </c>
      <c r="Y318">
        <v>27.4908</v>
      </c>
      <c r="AA318" s="2">
        <v>33316</v>
      </c>
      <c r="AB318">
        <v>281.72000000000003</v>
      </c>
      <c r="AC318">
        <f t="shared" si="43"/>
        <v>-9.9705995142528425E-2</v>
      </c>
      <c r="AD318">
        <f t="shared" si="38"/>
        <v>-9.9965195142528426E-2</v>
      </c>
      <c r="AE318">
        <f>Sheet2!$B$17+Sheet2!$B$18*'Portfolio allocation'!K318</f>
        <v>-1.3301077467099949E-2</v>
      </c>
      <c r="AF318">
        <f t="shared" si="44"/>
        <v>-8.6664117675428476E-2</v>
      </c>
      <c r="AH318" s="2">
        <v>33316</v>
      </c>
      <c r="AI318">
        <v>8.2629999999999999</v>
      </c>
      <c r="AJ318">
        <v>6.48</v>
      </c>
      <c r="AK318">
        <v>1.30826</v>
      </c>
      <c r="AM318" s="2">
        <v>42719</v>
      </c>
      <c r="AN318">
        <v>242.637</v>
      </c>
      <c r="AR318" s="3"/>
    </row>
    <row r="319" spans="1:44" hidden="1" outlineLevel="1" x14ac:dyDescent="0.2">
      <c r="A319" s="2">
        <v>33317</v>
      </c>
      <c r="B319">
        <v>16.04</v>
      </c>
      <c r="E319" s="2">
        <v>33317</v>
      </c>
      <c r="F319">
        <v>367.92</v>
      </c>
      <c r="G319">
        <f t="shared" si="39"/>
        <v>3.6280313156389354E-3</v>
      </c>
      <c r="H319" s="2">
        <v>33317</v>
      </c>
      <c r="I319">
        <v>412.57</v>
      </c>
      <c r="J319">
        <f t="shared" si="40"/>
        <v>3.6245986182739109E-3</v>
      </c>
      <c r="K319">
        <f t="shared" si="36"/>
        <v>3.3653986182739107E-3</v>
      </c>
      <c r="L319">
        <v>-3.8691083500981584E-3</v>
      </c>
      <c r="N319" s="2">
        <v>33317</v>
      </c>
      <c r="O319">
        <v>1.3751</v>
      </c>
      <c r="Q319" s="2">
        <v>33317</v>
      </c>
      <c r="R319">
        <v>1414.29</v>
      </c>
      <c r="S319" s="8">
        <f t="shared" si="41"/>
        <v>0</v>
      </c>
      <c r="T319" s="9">
        <f t="shared" si="37"/>
        <v>-2.5920000000000007E-4</v>
      </c>
      <c r="U319" s="3">
        <f>Sheet1!$B$17+Sheet1!$B$18*'Portfolio allocation'!K319</f>
        <v>4.3486694697816887E-3</v>
      </c>
      <c r="V319" s="13">
        <f t="shared" si="42"/>
        <v>-4.6078694697816889E-3</v>
      </c>
      <c r="W319" s="13"/>
      <c r="X319" s="2">
        <v>33317</v>
      </c>
      <c r="Y319">
        <v>27.251999999999999</v>
      </c>
      <c r="AA319" s="2">
        <v>33317</v>
      </c>
      <c r="AB319">
        <v>279.27999999999997</v>
      </c>
      <c r="AC319">
        <f t="shared" si="43"/>
        <v>-8.6610819253161164E-3</v>
      </c>
      <c r="AD319">
        <f t="shared" si="38"/>
        <v>-8.9186819253161166E-3</v>
      </c>
      <c r="AE319">
        <f>Sheet2!$B$17+Sheet2!$B$18*'Portfolio allocation'!K319</f>
        <v>3.0459853218175602E-3</v>
      </c>
      <c r="AF319">
        <f t="shared" si="44"/>
        <v>-1.1964667247133676E-2</v>
      </c>
      <c r="AH319" s="2">
        <v>33317</v>
      </c>
      <c r="AI319">
        <v>8.1769999999999996</v>
      </c>
      <c r="AJ319">
        <v>6.44</v>
      </c>
      <c r="AK319">
        <v>1.3128599999999999</v>
      </c>
      <c r="AM319" s="2">
        <v>42750</v>
      </c>
      <c r="AN319">
        <v>243.61799999999999</v>
      </c>
      <c r="AR319" s="3"/>
    </row>
    <row r="320" spans="1:44" hidden="1" outlineLevel="1" x14ac:dyDescent="0.2">
      <c r="A320" s="2">
        <v>33318</v>
      </c>
      <c r="B320">
        <v>16.86</v>
      </c>
      <c r="E320" s="2">
        <v>33318</v>
      </c>
      <c r="F320">
        <v>366.58</v>
      </c>
      <c r="G320">
        <f t="shared" si="39"/>
        <v>-3.6420961078496017E-3</v>
      </c>
      <c r="H320" s="2">
        <v>33318</v>
      </c>
      <c r="I320">
        <v>411.08</v>
      </c>
      <c r="J320">
        <f t="shared" si="40"/>
        <v>-3.6115083500981582E-3</v>
      </c>
      <c r="K320">
        <f t="shared" si="36"/>
        <v>-3.8691083500981584E-3</v>
      </c>
      <c r="L320">
        <v>2.66353982679759E-3</v>
      </c>
      <c r="N320" s="2">
        <v>33318</v>
      </c>
      <c r="O320">
        <v>1.3161</v>
      </c>
      <c r="Q320" s="2">
        <v>33318</v>
      </c>
      <c r="R320">
        <v>1353.57</v>
      </c>
      <c r="S320" s="8">
        <f t="shared" si="41"/>
        <v>-4.2933203232717543E-2</v>
      </c>
      <c r="T320" s="9">
        <f t="shared" si="37"/>
        <v>-4.319080323271754E-2</v>
      </c>
      <c r="U320" s="3">
        <f>Sheet1!$B$17+Sheet1!$B$18*'Portfolio allocation'!K320</f>
        <v>-3.9509402711234327E-3</v>
      </c>
      <c r="V320" s="13">
        <f t="shared" si="42"/>
        <v>-3.923986296159411E-2</v>
      </c>
      <c r="W320" s="13"/>
      <c r="X320" s="2">
        <v>33318</v>
      </c>
      <c r="Y320">
        <v>26.714700000000001</v>
      </c>
      <c r="AA320" s="2">
        <v>33318</v>
      </c>
      <c r="AB320">
        <v>273.77</v>
      </c>
      <c r="AC320">
        <f t="shared" si="43"/>
        <v>-1.9729303924376884E-2</v>
      </c>
      <c r="AD320">
        <f t="shared" si="38"/>
        <v>-1.9984903924376886E-2</v>
      </c>
      <c r="AE320">
        <f>Sheet2!$B$17+Sheet2!$B$18*'Portfolio allocation'!K320</f>
        <v>-3.3871228434244733E-3</v>
      </c>
      <c r="AF320">
        <f t="shared" si="44"/>
        <v>-1.6597781080952414E-2</v>
      </c>
      <c r="AH320" s="2">
        <v>33318</v>
      </c>
      <c r="AI320">
        <v>8.1539999999999999</v>
      </c>
      <c r="AJ320">
        <v>6.39</v>
      </c>
      <c r="AK320">
        <v>1.3221000000000001</v>
      </c>
      <c r="AM320" s="2">
        <v>42781</v>
      </c>
      <c r="AN320">
        <v>244.006</v>
      </c>
      <c r="AR320" s="3"/>
    </row>
    <row r="321" spans="1:44" hidden="1" outlineLevel="1" x14ac:dyDescent="0.2">
      <c r="A321" s="2">
        <v>33319</v>
      </c>
      <c r="B321">
        <v>16.489999999999998</v>
      </c>
      <c r="E321" s="2">
        <v>33319</v>
      </c>
      <c r="F321">
        <v>367.48</v>
      </c>
      <c r="G321">
        <f t="shared" si="39"/>
        <v>2.4551257569971341E-3</v>
      </c>
      <c r="H321" s="2">
        <v>33319</v>
      </c>
      <c r="I321">
        <v>412.28</v>
      </c>
      <c r="J321">
        <f t="shared" si="40"/>
        <v>2.9191398267975899E-3</v>
      </c>
      <c r="K321">
        <f t="shared" si="36"/>
        <v>2.66353982679759E-3</v>
      </c>
      <c r="L321">
        <v>6.2698919569226233E-3</v>
      </c>
      <c r="N321" s="2">
        <v>33319</v>
      </c>
      <c r="O321">
        <v>1.3022</v>
      </c>
      <c r="Q321" s="2">
        <v>33319</v>
      </c>
      <c r="R321">
        <v>1339.29</v>
      </c>
      <c r="S321" s="8">
        <f t="shared" si="41"/>
        <v>-1.0549879208315738E-2</v>
      </c>
      <c r="T321" s="9">
        <f t="shared" si="37"/>
        <v>-1.0805479208315738E-2</v>
      </c>
      <c r="U321" s="3">
        <f>Sheet1!$B$17+Sheet1!$B$18*'Portfolio allocation'!K321</f>
        <v>3.5434792767328367E-3</v>
      </c>
      <c r="V321" s="13">
        <f t="shared" si="42"/>
        <v>-1.4348958485048574E-2</v>
      </c>
      <c r="W321" s="13"/>
      <c r="X321" s="2">
        <v>33319</v>
      </c>
      <c r="Y321">
        <v>26.655000000000001</v>
      </c>
      <c r="AA321" s="2">
        <v>33319</v>
      </c>
      <c r="AB321">
        <v>273.16000000000003</v>
      </c>
      <c r="AC321">
        <f t="shared" si="43"/>
        <v>-2.2281477152352736E-3</v>
      </c>
      <c r="AD321">
        <f t="shared" si="38"/>
        <v>-2.4829477152352735E-3</v>
      </c>
      <c r="AE321">
        <f>Sheet2!$B$17+Sheet2!$B$18*'Portfolio allocation'!K321</f>
        <v>2.4218745783995835E-3</v>
      </c>
      <c r="AF321">
        <f t="shared" si="44"/>
        <v>-4.9048222936348574E-3</v>
      </c>
      <c r="AH321" s="2">
        <v>33319</v>
      </c>
      <c r="AI321">
        <v>8.1300000000000008</v>
      </c>
      <c r="AJ321">
        <v>6.37</v>
      </c>
      <c r="AK321">
        <v>1.3165800000000001</v>
      </c>
      <c r="AM321" s="2">
        <v>42809</v>
      </c>
      <c r="AN321">
        <v>243.892</v>
      </c>
      <c r="AR321" s="3"/>
    </row>
    <row r="322" spans="1:44" hidden="1" outlineLevel="1" x14ac:dyDescent="0.2">
      <c r="A322" s="2">
        <v>33322</v>
      </c>
      <c r="B322">
        <v>16.760000000000002</v>
      </c>
      <c r="E322" s="2">
        <v>33322</v>
      </c>
      <c r="F322">
        <v>369.83</v>
      </c>
      <c r="G322">
        <f t="shared" si="39"/>
        <v>6.3949058452159591E-3</v>
      </c>
      <c r="H322" s="2">
        <v>33322</v>
      </c>
      <c r="I322">
        <v>414.97</v>
      </c>
      <c r="J322">
        <f t="shared" si="40"/>
        <v>6.5246919569226236E-3</v>
      </c>
      <c r="K322">
        <f t="shared" si="36"/>
        <v>6.2698919569226233E-3</v>
      </c>
      <c r="L322">
        <v>1.7241240619803897E-2</v>
      </c>
      <c r="N322" s="2">
        <v>33322</v>
      </c>
      <c r="O322">
        <v>1.3647</v>
      </c>
      <c r="Q322" s="2">
        <v>33322</v>
      </c>
      <c r="R322">
        <v>1403.57</v>
      </c>
      <c r="S322" s="8">
        <f t="shared" si="41"/>
        <v>4.7995579747478034E-2</v>
      </c>
      <c r="T322" s="9">
        <f t="shared" si="37"/>
        <v>4.7740779747478035E-2</v>
      </c>
      <c r="U322" s="3">
        <f>Sheet1!$B$17+Sheet1!$B$18*'Portfolio allocation'!K322</f>
        <v>7.6807778375295645E-3</v>
      </c>
      <c r="V322" s="13">
        <f t="shared" si="42"/>
        <v>4.0060001909948469E-2</v>
      </c>
      <c r="W322" s="13"/>
      <c r="X322" s="2">
        <v>33322</v>
      </c>
      <c r="Y322">
        <v>27.102799999999998</v>
      </c>
      <c r="AA322" s="2">
        <v>33322</v>
      </c>
      <c r="AB322">
        <v>277.75</v>
      </c>
      <c r="AC322">
        <f t="shared" si="43"/>
        <v>1.6803338702591875E-2</v>
      </c>
      <c r="AD322">
        <f t="shared" si="38"/>
        <v>1.6549338702591874E-2</v>
      </c>
      <c r="AE322">
        <f>Sheet2!$B$17+Sheet2!$B$18*'Portfolio allocation'!K322</f>
        <v>5.6287348988708621E-3</v>
      </c>
      <c r="AF322">
        <f t="shared" si="44"/>
        <v>1.0920603803721011E-2</v>
      </c>
      <c r="AH322" s="2">
        <v>33322</v>
      </c>
      <c r="AI322">
        <v>8.1349999999999998</v>
      </c>
      <c r="AJ322">
        <v>6.35</v>
      </c>
      <c r="AK322">
        <v>1.2975399999999999</v>
      </c>
      <c r="AM322" s="2">
        <v>42840</v>
      </c>
      <c r="AN322">
        <v>244.19300000000001</v>
      </c>
      <c r="AR322" s="3"/>
    </row>
    <row r="323" spans="1:44" hidden="1" outlineLevel="1" x14ac:dyDescent="0.2">
      <c r="A323" s="2">
        <v>33323</v>
      </c>
      <c r="B323">
        <v>16.309999999999999</v>
      </c>
      <c r="E323" s="2">
        <v>33323</v>
      </c>
      <c r="F323">
        <v>376.3</v>
      </c>
      <c r="G323">
        <f t="shared" si="39"/>
        <v>1.74945245112621E-2</v>
      </c>
      <c r="H323" s="2">
        <v>33323</v>
      </c>
      <c r="I323">
        <v>422.23</v>
      </c>
      <c r="J323">
        <f t="shared" si="40"/>
        <v>1.7495240619803898E-2</v>
      </c>
      <c r="K323">
        <f t="shared" si="36"/>
        <v>1.7241240619803897E-2</v>
      </c>
      <c r="L323">
        <v>-2.7660800701040152E-3</v>
      </c>
      <c r="N323" s="2">
        <v>33323</v>
      </c>
      <c r="O323">
        <v>1.4601999999999999</v>
      </c>
      <c r="Q323" s="2">
        <v>33323</v>
      </c>
      <c r="R323">
        <v>1501.79</v>
      </c>
      <c r="S323" s="8">
        <f t="shared" si="41"/>
        <v>6.997869717933547E-2</v>
      </c>
      <c r="T323" s="9">
        <f t="shared" si="37"/>
        <v>6.9724697179335465E-2</v>
      </c>
      <c r="U323" s="3">
        <f>Sheet1!$B$17+Sheet1!$B$18*'Portfolio allocation'!K323</f>
        <v>2.026738707453828E-2</v>
      </c>
      <c r="V323" s="13">
        <f t="shared" si="42"/>
        <v>4.9457310104797189E-2</v>
      </c>
      <c r="W323" s="13"/>
      <c r="X323" s="2">
        <v>33323</v>
      </c>
      <c r="Y323">
        <v>27.192299999999999</v>
      </c>
      <c r="AA323" s="2">
        <v>33323</v>
      </c>
      <c r="AB323">
        <v>278.66000000000003</v>
      </c>
      <c r="AC323">
        <f t="shared" si="43"/>
        <v>3.2763276327634205E-3</v>
      </c>
      <c r="AD323">
        <f t="shared" si="38"/>
        <v>3.0207276327634206E-3</v>
      </c>
      <c r="AE323">
        <f>Sheet2!$B$17+Sheet2!$B$18*'Portfolio allocation'!K323</f>
        <v>1.5384738034324458E-2</v>
      </c>
      <c r="AF323">
        <f t="shared" si="44"/>
        <v>-1.2364010401561038E-2</v>
      </c>
      <c r="AH323" s="2">
        <v>33323</v>
      </c>
      <c r="AI323">
        <v>8.125</v>
      </c>
      <c r="AJ323">
        <v>6.39</v>
      </c>
      <c r="AK323">
        <v>1.28372</v>
      </c>
      <c r="AM323" s="2">
        <v>42870</v>
      </c>
      <c r="AN323">
        <v>244.00399999999999</v>
      </c>
      <c r="AR323" s="3"/>
    </row>
    <row r="324" spans="1:44" hidden="1" outlineLevel="1" x14ac:dyDescent="0.2">
      <c r="A324" s="2">
        <v>33324</v>
      </c>
      <c r="B324">
        <v>16.55</v>
      </c>
      <c r="E324" s="2">
        <v>33324</v>
      </c>
      <c r="F324">
        <v>375.35</v>
      </c>
      <c r="G324">
        <f t="shared" si="39"/>
        <v>-2.5245814509698983E-3</v>
      </c>
      <c r="H324" s="2">
        <v>33324</v>
      </c>
      <c r="I324">
        <v>421.17</v>
      </c>
      <c r="J324">
        <f t="shared" si="40"/>
        <v>-2.5104800701040153E-3</v>
      </c>
      <c r="K324">
        <f t="shared" ref="K324:K387" si="45">J324-(AJ323/25000)</f>
        <v>-2.7660800701040152E-3</v>
      </c>
      <c r="L324">
        <v>-5.8560734145367776E-4</v>
      </c>
      <c r="N324" s="2">
        <v>33324</v>
      </c>
      <c r="O324">
        <v>1.4966999999999999</v>
      </c>
      <c r="Q324" s="2">
        <v>33324</v>
      </c>
      <c r="R324">
        <v>1539.29</v>
      </c>
      <c r="S324" s="8">
        <f t="shared" si="41"/>
        <v>2.4970202225344407E-2</v>
      </c>
      <c r="T324" s="9">
        <f t="shared" ref="T324:T387" si="46">S324-(AJ323/100/250)</f>
        <v>2.4714602225344405E-2</v>
      </c>
      <c r="U324" s="3">
        <f>Sheet1!$B$17+Sheet1!$B$18*'Portfolio allocation'!K324</f>
        <v>-2.6855182738600544E-3</v>
      </c>
      <c r="V324" s="13">
        <f t="shared" si="42"/>
        <v>2.7400120499204459E-2</v>
      </c>
      <c r="W324" s="13"/>
      <c r="X324" s="2">
        <v>33324</v>
      </c>
      <c r="Y324">
        <v>26.953499999999998</v>
      </c>
      <c r="AA324" s="2">
        <v>33324</v>
      </c>
      <c r="AB324">
        <v>276.22000000000003</v>
      </c>
      <c r="AC324">
        <f t="shared" si="43"/>
        <v>-8.7561903394818286E-3</v>
      </c>
      <c r="AD324">
        <f t="shared" ref="AD324:AD387" si="47">AC324-AJ324/25000</f>
        <v>-9.0093903394818289E-3</v>
      </c>
      <c r="AE324">
        <f>Sheet2!$B$17+Sheet2!$B$18*'Portfolio allocation'!K324</f>
        <v>-2.4062819560571424E-3</v>
      </c>
      <c r="AF324">
        <f t="shared" si="44"/>
        <v>-6.603108383424686E-3</v>
      </c>
      <c r="AH324" s="2">
        <v>33324</v>
      </c>
      <c r="AI324">
        <v>8.0730000000000004</v>
      </c>
      <c r="AJ324">
        <v>6.33</v>
      </c>
      <c r="AK324">
        <v>1.27054</v>
      </c>
      <c r="AM324" s="2">
        <v>42901</v>
      </c>
      <c r="AN324">
        <v>244.16300000000001</v>
      </c>
      <c r="AR324" s="3"/>
    </row>
    <row r="325" spans="1:44" hidden="1" outlineLevel="1" x14ac:dyDescent="0.2">
      <c r="A325" s="2">
        <v>33325</v>
      </c>
      <c r="B325">
        <v>16.88</v>
      </c>
      <c r="E325" s="2">
        <v>33325</v>
      </c>
      <c r="F325">
        <v>375.22</v>
      </c>
      <c r="G325">
        <f t="shared" ref="G325:G388" si="48">(F325/F324)-1</f>
        <v>-3.4634341281469805E-4</v>
      </c>
      <c r="H325" s="2">
        <v>33325</v>
      </c>
      <c r="I325">
        <v>421.03</v>
      </c>
      <c r="J325">
        <f t="shared" ref="J325:J388" si="49">(I325/I324)-1</f>
        <v>-3.3240734145367767E-4</v>
      </c>
      <c r="K325">
        <f t="shared" si="45"/>
        <v>-5.8560734145367776E-4</v>
      </c>
      <c r="L325">
        <v>-2.5120000000000003E-4</v>
      </c>
      <c r="N325" s="2">
        <v>33325</v>
      </c>
      <c r="O325">
        <v>1.4741</v>
      </c>
      <c r="Q325" s="2">
        <v>33325</v>
      </c>
      <c r="R325">
        <v>1516.07</v>
      </c>
      <c r="S325" s="8">
        <f t="shared" ref="S325:S388" si="50">R325/R324-1</f>
        <v>-1.5084876793846513E-2</v>
      </c>
      <c r="T325" s="9">
        <f t="shared" si="46"/>
        <v>-1.5338076793846514E-2</v>
      </c>
      <c r="U325" s="3">
        <f>Sheet1!$B$17+Sheet1!$B$18*'Portfolio allocation'!K325</f>
        <v>-1.8402469902470257E-4</v>
      </c>
      <c r="V325" s="13">
        <f t="shared" ref="V325:V388" si="51">T325-U325</f>
        <v>-1.5154052094821811E-2</v>
      </c>
      <c r="W325" s="13"/>
      <c r="X325" s="2">
        <v>33325</v>
      </c>
      <c r="Y325">
        <v>27.192299999999999</v>
      </c>
      <c r="AA325" s="2">
        <v>33325</v>
      </c>
      <c r="AB325">
        <v>278.66000000000003</v>
      </c>
      <c r="AC325">
        <f t="shared" ref="AC325:AC388" si="52">AB325/AB324-1</f>
        <v>8.8335384838171827E-3</v>
      </c>
      <c r="AD325">
        <f t="shared" si="47"/>
        <v>8.5823384838171826E-3</v>
      </c>
      <c r="AE325">
        <f>Sheet2!$B$17+Sheet2!$B$18*'Portfolio allocation'!K325</f>
        <v>-4.6734997685075452E-4</v>
      </c>
      <c r="AF325">
        <f t="shared" ref="AF325:AF388" si="53">AD325-AE325</f>
        <v>9.049688460667938E-3</v>
      </c>
      <c r="AH325" s="2">
        <v>33325</v>
      </c>
      <c r="AI325">
        <v>8.0640000000000001</v>
      </c>
      <c r="AJ325">
        <v>6.28</v>
      </c>
      <c r="AK325">
        <v>1.2713099999999999</v>
      </c>
      <c r="AM325" s="2">
        <v>42931</v>
      </c>
      <c r="AN325">
        <v>244.24299999999999</v>
      </c>
      <c r="AR325" s="3"/>
    </row>
    <row r="326" spans="1:44" hidden="1" outlineLevel="1" x14ac:dyDescent="0.2">
      <c r="A326" s="2">
        <v>33326</v>
      </c>
      <c r="B326">
        <v>16.88</v>
      </c>
      <c r="E326" s="2">
        <v>33326</v>
      </c>
      <c r="F326">
        <v>375.22</v>
      </c>
      <c r="G326">
        <f t="shared" si="48"/>
        <v>0</v>
      </c>
      <c r="H326" s="2">
        <v>33326</v>
      </c>
      <c r="I326">
        <v>421.03</v>
      </c>
      <c r="J326">
        <f t="shared" si="49"/>
        <v>0</v>
      </c>
      <c r="K326">
        <f t="shared" si="45"/>
        <v>-2.5120000000000003E-4</v>
      </c>
      <c r="L326">
        <v>-1.0440497674749964E-2</v>
      </c>
      <c r="N326" s="2">
        <v>33326</v>
      </c>
      <c r="O326">
        <v>1.4741</v>
      </c>
      <c r="Q326" s="2">
        <v>33326</v>
      </c>
      <c r="R326">
        <v>1516.07</v>
      </c>
      <c r="S326" s="8">
        <f t="shared" si="50"/>
        <v>0</v>
      </c>
      <c r="T326" s="9">
        <f t="shared" si="46"/>
        <v>-2.5120000000000003E-4</v>
      </c>
      <c r="U326" s="3">
        <f>Sheet1!$B$17+Sheet1!$B$18*'Portfolio allocation'!K326</f>
        <v>1.9961587810002563E-4</v>
      </c>
      <c r="V326" s="13">
        <f t="shared" si="51"/>
        <v>-4.5081587810002566E-4</v>
      </c>
      <c r="W326" s="13"/>
      <c r="X326" s="2">
        <v>33326</v>
      </c>
      <c r="Y326">
        <v>27.192299999999999</v>
      </c>
      <c r="AA326" s="2">
        <v>33326</v>
      </c>
      <c r="AB326">
        <v>278.66000000000003</v>
      </c>
      <c r="AC326">
        <f t="shared" si="52"/>
        <v>0</v>
      </c>
      <c r="AD326">
        <f t="shared" si="47"/>
        <v>-2.5120000000000003E-4</v>
      </c>
      <c r="AE326">
        <f>Sheet2!$B$17+Sheet2!$B$18*'Portfolio allocation'!K326</f>
        <v>-1.699864373272558E-4</v>
      </c>
      <c r="AF326">
        <f t="shared" si="53"/>
        <v>-8.1213562672744237E-5</v>
      </c>
      <c r="AH326" s="2">
        <v>33326</v>
      </c>
      <c r="AI326">
        <v>8.0640000000000001</v>
      </c>
      <c r="AJ326">
        <v>6.28</v>
      </c>
      <c r="AK326">
        <v>1.2713099999999999</v>
      </c>
      <c r="AM326" s="2">
        <v>42962</v>
      </c>
      <c r="AN326">
        <v>245.18299999999999</v>
      </c>
      <c r="AR326" s="3"/>
    </row>
    <row r="327" spans="1:44" hidden="1" outlineLevel="1" x14ac:dyDescent="0.2">
      <c r="A327" s="2">
        <v>33329</v>
      </c>
      <c r="B327">
        <v>17.420000000000002</v>
      </c>
      <c r="E327" s="2">
        <v>33329</v>
      </c>
      <c r="F327">
        <v>371.3</v>
      </c>
      <c r="G327">
        <f t="shared" si="48"/>
        <v>-1.0447204306806679E-2</v>
      </c>
      <c r="H327" s="2">
        <v>33329</v>
      </c>
      <c r="I327">
        <v>416.74</v>
      </c>
      <c r="J327">
        <f t="shared" si="49"/>
        <v>-1.0189297674749964E-2</v>
      </c>
      <c r="K327">
        <f t="shared" si="45"/>
        <v>-1.0440497674749964E-2</v>
      </c>
      <c r="L327">
        <v>2.1897301934059695E-2</v>
      </c>
      <c r="N327" s="2">
        <v>33329</v>
      </c>
      <c r="O327">
        <v>1.4827999999999999</v>
      </c>
      <c r="Q327" s="2">
        <v>33329</v>
      </c>
      <c r="R327">
        <v>1525</v>
      </c>
      <c r="S327" s="8">
        <f t="shared" si="50"/>
        <v>5.8902293429723418E-3</v>
      </c>
      <c r="T327" s="9">
        <f t="shared" si="46"/>
        <v>5.6390293429723418E-3</v>
      </c>
      <c r="U327" s="3">
        <f>Sheet1!$B$17+Sheet1!$B$18*'Portfolio allocation'!K327</f>
        <v>-1.1489804645516704E-2</v>
      </c>
      <c r="V327" s="13">
        <f t="shared" si="51"/>
        <v>1.7128833988489044E-2</v>
      </c>
      <c r="W327" s="13"/>
      <c r="X327" s="2">
        <v>33329</v>
      </c>
      <c r="Y327">
        <v>26.804300000000001</v>
      </c>
      <c r="AA327" s="2">
        <v>33329</v>
      </c>
      <c r="AB327">
        <v>274.69</v>
      </c>
      <c r="AC327">
        <f t="shared" si="52"/>
        <v>-1.4246752314648781E-2</v>
      </c>
      <c r="AD327">
        <f t="shared" si="47"/>
        <v>-1.4497552314648781E-2</v>
      </c>
      <c r="AE327">
        <f>Sheet2!$B$17+Sheet2!$B$18*'Portfolio allocation'!K327</f>
        <v>-9.2305698822092858E-3</v>
      </c>
      <c r="AF327">
        <f t="shared" si="53"/>
        <v>-5.2669824324394956E-3</v>
      </c>
      <c r="AH327" s="2">
        <v>33329</v>
      </c>
      <c r="AI327">
        <v>8.0779999999999994</v>
      </c>
      <c r="AJ327">
        <v>6.27</v>
      </c>
      <c r="AK327">
        <v>1.2713099999999999</v>
      </c>
      <c r="AM327" s="2">
        <v>42993</v>
      </c>
      <c r="AN327">
        <v>246.435</v>
      </c>
      <c r="AR327" s="3"/>
    </row>
    <row r="328" spans="1:44" hidden="1" outlineLevel="1" x14ac:dyDescent="0.2">
      <c r="A328" s="2">
        <v>33330</v>
      </c>
      <c r="B328">
        <v>17.399999999999999</v>
      </c>
      <c r="E328" s="2">
        <v>33330</v>
      </c>
      <c r="F328">
        <v>379.5</v>
      </c>
      <c r="G328">
        <f t="shared" si="48"/>
        <v>2.2084567734985239E-2</v>
      </c>
      <c r="H328" s="2">
        <v>33330</v>
      </c>
      <c r="I328">
        <v>425.97</v>
      </c>
      <c r="J328">
        <f t="shared" si="49"/>
        <v>2.2148101934059694E-2</v>
      </c>
      <c r="K328">
        <f t="shared" si="45"/>
        <v>2.1897301934059695E-2</v>
      </c>
      <c r="L328">
        <v>-1.6354740662488814E-3</v>
      </c>
      <c r="N328" s="2">
        <v>33330</v>
      </c>
      <c r="O328">
        <v>1.5591999999999999</v>
      </c>
      <c r="Q328" s="2">
        <v>33330</v>
      </c>
      <c r="R328">
        <v>1603.57</v>
      </c>
      <c r="S328" s="8">
        <f t="shared" si="50"/>
        <v>5.1521311475409837E-2</v>
      </c>
      <c r="T328" s="9">
        <f t="shared" si="46"/>
        <v>5.1270511475409834E-2</v>
      </c>
      <c r="U328" s="3">
        <f>Sheet1!$B$17+Sheet1!$B$18*'Portfolio allocation'!K328</f>
        <v>2.5608938614538328E-2</v>
      </c>
      <c r="V328" s="13">
        <f t="shared" si="51"/>
        <v>2.5661572860871507E-2</v>
      </c>
      <c r="W328" s="13"/>
      <c r="X328" s="2">
        <v>33330</v>
      </c>
      <c r="Y328">
        <v>27.043099999999999</v>
      </c>
      <c r="AA328" s="2">
        <v>33330</v>
      </c>
      <c r="AB328">
        <v>277.13</v>
      </c>
      <c r="AC328">
        <f t="shared" si="52"/>
        <v>8.8827405438858253E-3</v>
      </c>
      <c r="AD328">
        <f t="shared" si="47"/>
        <v>8.6323405438858258E-3</v>
      </c>
      <c r="AE328">
        <f>Sheet2!$B$17+Sheet2!$B$18*'Portfolio allocation'!K328</f>
        <v>1.9525026541828187E-2</v>
      </c>
      <c r="AF328">
        <f t="shared" si="53"/>
        <v>-1.0892685997942362E-2</v>
      </c>
      <c r="AH328" s="2">
        <v>33330</v>
      </c>
      <c r="AI328">
        <v>8.0269999999999992</v>
      </c>
      <c r="AJ328">
        <v>6.26</v>
      </c>
      <c r="AK328">
        <v>1.2891300000000001</v>
      </c>
      <c r="AM328" s="2">
        <v>43023</v>
      </c>
      <c r="AN328">
        <v>246.626</v>
      </c>
      <c r="AR328" s="3"/>
    </row>
    <row r="329" spans="1:44" hidden="1" outlineLevel="1" x14ac:dyDescent="0.2">
      <c r="A329" s="2">
        <v>33331</v>
      </c>
      <c r="B329">
        <v>17.61</v>
      </c>
      <c r="E329" s="2">
        <v>33331</v>
      </c>
      <c r="F329">
        <v>378.94</v>
      </c>
      <c r="G329">
        <f t="shared" si="48"/>
        <v>-1.4756258234519537E-3</v>
      </c>
      <c r="H329" s="2">
        <v>33331</v>
      </c>
      <c r="I329">
        <v>425.38</v>
      </c>
      <c r="J329">
        <f t="shared" si="49"/>
        <v>-1.3850740662488814E-3</v>
      </c>
      <c r="K329">
        <f t="shared" si="45"/>
        <v>-1.6354740662488814E-3</v>
      </c>
      <c r="L329">
        <v>2.3817399595654834E-3</v>
      </c>
      <c r="N329" s="2">
        <v>33331</v>
      </c>
      <c r="O329">
        <v>1.58</v>
      </c>
      <c r="Q329" s="2">
        <v>33331</v>
      </c>
      <c r="R329">
        <v>1625</v>
      </c>
      <c r="S329" s="8">
        <f t="shared" si="50"/>
        <v>1.3363931727333522E-2</v>
      </c>
      <c r="T329" s="9">
        <f t="shared" si="46"/>
        <v>1.3113531727333523E-2</v>
      </c>
      <c r="U329" s="3">
        <f>Sheet1!$B$17+Sheet1!$B$18*'Portfolio allocation'!K329</f>
        <v>-1.3884584128708809E-3</v>
      </c>
      <c r="V329" s="13">
        <f t="shared" si="51"/>
        <v>1.4501990140204403E-2</v>
      </c>
      <c r="W329" s="13"/>
      <c r="X329" s="2">
        <v>33331</v>
      </c>
      <c r="Y329">
        <v>27.013200000000001</v>
      </c>
      <c r="AA329" s="2">
        <v>33331</v>
      </c>
      <c r="AB329">
        <v>276.83</v>
      </c>
      <c r="AC329">
        <f t="shared" si="52"/>
        <v>-1.0825244470105133E-3</v>
      </c>
      <c r="AD329">
        <f t="shared" si="47"/>
        <v>-1.3337244470105133E-3</v>
      </c>
      <c r="AE329">
        <f>Sheet2!$B$17+Sheet2!$B$18*'Portfolio allocation'!K329</f>
        <v>-1.4009182530612509E-3</v>
      </c>
      <c r="AF329">
        <f t="shared" si="53"/>
        <v>6.7193806050737555E-5</v>
      </c>
      <c r="AH329" s="2">
        <v>33331</v>
      </c>
      <c r="AI329">
        <v>8.0549999999999997</v>
      </c>
      <c r="AJ329">
        <v>6.28</v>
      </c>
      <c r="AK329">
        <v>1.30209</v>
      </c>
      <c r="AM329" s="2">
        <v>43054</v>
      </c>
      <c r="AN329">
        <v>247.28399999999999</v>
      </c>
      <c r="AR329" s="3"/>
    </row>
    <row r="330" spans="1:44" hidden="1" outlineLevel="1" x14ac:dyDescent="0.2">
      <c r="A330" s="2">
        <v>33332</v>
      </c>
      <c r="B330">
        <v>18.010000000000002</v>
      </c>
      <c r="E330" s="2">
        <v>33332</v>
      </c>
      <c r="F330">
        <v>379.77</v>
      </c>
      <c r="G330">
        <f t="shared" si="48"/>
        <v>2.1903203673403482E-3</v>
      </c>
      <c r="H330" s="2">
        <v>33332</v>
      </c>
      <c r="I330">
        <v>426.5</v>
      </c>
      <c r="J330">
        <f t="shared" si="49"/>
        <v>2.6329399595654834E-3</v>
      </c>
      <c r="K330">
        <f t="shared" si="45"/>
        <v>2.3817399595654834E-3</v>
      </c>
      <c r="L330">
        <v>-1.1855696131301257E-2</v>
      </c>
      <c r="N330" s="2">
        <v>33332</v>
      </c>
      <c r="O330">
        <v>1.58</v>
      </c>
      <c r="Q330" s="2">
        <v>33332</v>
      </c>
      <c r="R330">
        <v>1625</v>
      </c>
      <c r="S330" s="8">
        <f t="shared" si="50"/>
        <v>0</v>
      </c>
      <c r="T330" s="9">
        <f t="shared" si="46"/>
        <v>-2.5120000000000003E-4</v>
      </c>
      <c r="U330" s="3">
        <f>Sheet1!$B$17+Sheet1!$B$18*'Portfolio allocation'!K330</f>
        <v>3.2201913272857925E-3</v>
      </c>
      <c r="V330" s="13">
        <f t="shared" si="51"/>
        <v>-3.4713913272857925E-3</v>
      </c>
      <c r="W330" s="13"/>
      <c r="X330" s="2">
        <v>33332</v>
      </c>
      <c r="Y330">
        <v>27.102799999999998</v>
      </c>
      <c r="AA330" s="2">
        <v>33332</v>
      </c>
      <c r="AB330">
        <v>277.75</v>
      </c>
      <c r="AC330">
        <f t="shared" si="52"/>
        <v>3.3233392334646172E-3</v>
      </c>
      <c r="AD330">
        <f t="shared" si="47"/>
        <v>3.0737392334646172E-3</v>
      </c>
      <c r="AE330">
        <f>Sheet2!$B$17+Sheet2!$B$18*'Portfolio allocation'!K330</f>
        <v>2.1712909470919593E-3</v>
      </c>
      <c r="AF330">
        <f t="shared" si="53"/>
        <v>9.0244828637265793E-4</v>
      </c>
      <c r="AH330" s="2">
        <v>33332</v>
      </c>
      <c r="AI330">
        <v>8.0079999999999991</v>
      </c>
      <c r="AJ330">
        <v>6.24</v>
      </c>
      <c r="AK330">
        <v>1.3005800000000001</v>
      </c>
      <c r="AM330" s="2">
        <v>43084</v>
      </c>
      <c r="AN330">
        <v>247.80500000000001</v>
      </c>
      <c r="AR330" s="3"/>
    </row>
    <row r="331" spans="1:44" hidden="1" outlineLevel="1" x14ac:dyDescent="0.2">
      <c r="A331" s="2">
        <v>33333</v>
      </c>
      <c r="B331">
        <v>17.63</v>
      </c>
      <c r="E331" s="2">
        <v>33333</v>
      </c>
      <c r="F331">
        <v>375.36</v>
      </c>
      <c r="G331">
        <f t="shared" si="48"/>
        <v>-1.1612291650209272E-2</v>
      </c>
      <c r="H331" s="2">
        <v>33333</v>
      </c>
      <c r="I331">
        <v>421.55</v>
      </c>
      <c r="J331">
        <f t="shared" si="49"/>
        <v>-1.1606096131301258E-2</v>
      </c>
      <c r="K331">
        <f t="shared" si="45"/>
        <v>-1.1855696131301257E-2</v>
      </c>
      <c r="L331">
        <v>8.5749759696357071E-3</v>
      </c>
      <c r="N331" s="2">
        <v>33333</v>
      </c>
      <c r="O331">
        <v>1.5279</v>
      </c>
      <c r="Q331" s="2">
        <v>33333</v>
      </c>
      <c r="R331">
        <v>1571.43</v>
      </c>
      <c r="S331" s="8">
        <f t="shared" si="50"/>
        <v>-3.2966153846153756E-2</v>
      </c>
      <c r="T331" s="9">
        <f t="shared" si="46"/>
        <v>-3.3215753846153759E-2</v>
      </c>
      <c r="U331" s="3">
        <f>Sheet1!$B$17+Sheet1!$B$18*'Portfolio allocation'!K331</f>
        <v>-1.3113356180770809E-2</v>
      </c>
      <c r="V331" s="13">
        <f t="shared" si="51"/>
        <v>-2.0102397665382951E-2</v>
      </c>
      <c r="W331" s="13"/>
      <c r="X331" s="2">
        <v>33333</v>
      </c>
      <c r="Y331">
        <v>26.893799999999999</v>
      </c>
      <c r="AA331" s="2">
        <v>33333</v>
      </c>
      <c r="AB331">
        <v>275.60000000000002</v>
      </c>
      <c r="AC331">
        <f t="shared" si="52"/>
        <v>-7.7407740774076972E-3</v>
      </c>
      <c r="AD331">
        <f t="shared" si="47"/>
        <v>-7.9903740774076963E-3</v>
      </c>
      <c r="AE331">
        <f>Sheet2!$B$17+Sheet2!$B$18*'Portfolio allocation'!K331</f>
        <v>-1.0489000454752737E-2</v>
      </c>
      <c r="AF331">
        <f t="shared" si="53"/>
        <v>2.4986263773450409E-3</v>
      </c>
      <c r="AH331" s="2">
        <v>33333</v>
      </c>
      <c r="AI331">
        <v>7.9889999999999999</v>
      </c>
      <c r="AJ331">
        <v>6.24</v>
      </c>
      <c r="AK331">
        <v>1.2966500000000001</v>
      </c>
      <c r="AM331" s="2">
        <v>43115</v>
      </c>
      <c r="AN331">
        <v>248.85900000000001</v>
      </c>
      <c r="AR331" s="3"/>
    </row>
    <row r="332" spans="1:44" hidden="1" outlineLevel="1" x14ac:dyDescent="0.2">
      <c r="A332" s="2">
        <v>33336</v>
      </c>
      <c r="B332">
        <v>17.41</v>
      </c>
      <c r="E332" s="2">
        <v>33336</v>
      </c>
      <c r="F332">
        <v>378.66</v>
      </c>
      <c r="G332">
        <f t="shared" si="48"/>
        <v>8.7915601023018652E-3</v>
      </c>
      <c r="H332" s="2">
        <v>33336</v>
      </c>
      <c r="I332">
        <v>425.27</v>
      </c>
      <c r="J332">
        <f t="shared" si="49"/>
        <v>8.8245759696357062E-3</v>
      </c>
      <c r="K332">
        <f t="shared" si="45"/>
        <v>8.5749759696357071E-3</v>
      </c>
      <c r="L332">
        <v>-1.3651649700190466E-2</v>
      </c>
      <c r="N332" s="2">
        <v>33336</v>
      </c>
      <c r="O332">
        <v>1.5469999999999999</v>
      </c>
      <c r="Q332" s="2">
        <v>33336</v>
      </c>
      <c r="R332">
        <v>1591.07</v>
      </c>
      <c r="S332" s="8">
        <f t="shared" si="50"/>
        <v>1.2498170456208602E-2</v>
      </c>
      <c r="T332" s="9">
        <f t="shared" si="46"/>
        <v>1.2248570456208602E-2</v>
      </c>
      <c r="U332" s="3">
        <f>Sheet1!$B$17+Sheet1!$B$18*'Portfolio allocation'!K332</f>
        <v>1.0325228635511607E-2</v>
      </c>
      <c r="V332" s="13">
        <f t="shared" si="51"/>
        <v>1.923341820696995E-3</v>
      </c>
      <c r="W332" s="13"/>
      <c r="X332" s="2">
        <v>33336</v>
      </c>
      <c r="Y332">
        <v>26.9834</v>
      </c>
      <c r="AA332" s="2">
        <v>33336</v>
      </c>
      <c r="AB332">
        <v>276.52</v>
      </c>
      <c r="AC332">
        <f t="shared" si="52"/>
        <v>3.3381712626994187E-3</v>
      </c>
      <c r="AD332">
        <f t="shared" si="47"/>
        <v>3.0897712626994185E-3</v>
      </c>
      <c r="AE332">
        <f>Sheet2!$B$17+Sheet2!$B$18*'Portfolio allocation'!K332</f>
        <v>7.6784744109872271E-3</v>
      </c>
      <c r="AF332">
        <f t="shared" si="53"/>
        <v>-4.5887031482878086E-3</v>
      </c>
      <c r="AH332" s="2">
        <v>33336</v>
      </c>
      <c r="AI332">
        <v>7.9749999999999996</v>
      </c>
      <c r="AJ332">
        <v>6.21</v>
      </c>
      <c r="AK332">
        <v>1.28624</v>
      </c>
      <c r="AM332" s="2">
        <v>43146</v>
      </c>
      <c r="AN332">
        <v>249.529</v>
      </c>
      <c r="AR332" s="3"/>
    </row>
    <row r="333" spans="1:44" hidden="1" outlineLevel="1" x14ac:dyDescent="0.2">
      <c r="A333" s="2">
        <v>33337</v>
      </c>
      <c r="B333">
        <v>20.12</v>
      </c>
      <c r="E333" s="2">
        <v>33337</v>
      </c>
      <c r="F333">
        <v>373.56</v>
      </c>
      <c r="G333">
        <f t="shared" si="48"/>
        <v>-1.3468546981461049E-2</v>
      </c>
      <c r="H333" s="2">
        <v>33337</v>
      </c>
      <c r="I333">
        <v>419.57</v>
      </c>
      <c r="J333">
        <f t="shared" si="49"/>
        <v>-1.3403249700190467E-2</v>
      </c>
      <c r="K333">
        <f t="shared" si="45"/>
        <v>-1.3651649700190466E-2</v>
      </c>
      <c r="L333">
        <v>-1.3455605596204795E-3</v>
      </c>
      <c r="N333" s="2">
        <v>33337</v>
      </c>
      <c r="O333">
        <v>1.5314000000000001</v>
      </c>
      <c r="Q333" s="2">
        <v>33337</v>
      </c>
      <c r="R333">
        <v>1575</v>
      </c>
      <c r="S333" s="8">
        <f t="shared" si="50"/>
        <v>-1.0100121302016873E-2</v>
      </c>
      <c r="T333" s="9">
        <f t="shared" si="46"/>
        <v>-1.0348521302016873E-2</v>
      </c>
      <c r="U333" s="3">
        <f>Sheet1!$B$17+Sheet1!$B$18*'Portfolio allocation'!K333</f>
        <v>-1.5173719630516759E-2</v>
      </c>
      <c r="V333" s="13">
        <f t="shared" si="51"/>
        <v>4.8251983284998863E-3</v>
      </c>
      <c r="W333" s="13"/>
      <c r="X333" s="2">
        <v>33337</v>
      </c>
      <c r="Y333">
        <v>26.5655</v>
      </c>
      <c r="AA333" s="2">
        <v>33337</v>
      </c>
      <c r="AB333">
        <v>272.24</v>
      </c>
      <c r="AC333">
        <f t="shared" si="52"/>
        <v>-1.5478084767828637E-2</v>
      </c>
      <c r="AD333">
        <f t="shared" si="47"/>
        <v>-1.5727284767828639E-2</v>
      </c>
      <c r="AE333">
        <f>Sheet2!$B$17+Sheet2!$B$18*'Portfolio allocation'!K333</f>
        <v>-1.2086008187128528E-2</v>
      </c>
      <c r="AF333">
        <f t="shared" si="53"/>
        <v>-3.6412765807001101E-3</v>
      </c>
      <c r="AH333" s="2">
        <v>33337</v>
      </c>
      <c r="AI333">
        <v>8.0310000000000006</v>
      </c>
      <c r="AJ333">
        <v>6.23</v>
      </c>
      <c r="AK333">
        <v>1.30047</v>
      </c>
      <c r="AM333" s="2">
        <v>43174</v>
      </c>
      <c r="AN333">
        <v>249.577</v>
      </c>
      <c r="AR333" s="3"/>
    </row>
    <row r="334" spans="1:44" hidden="1" outlineLevel="1" x14ac:dyDescent="0.2">
      <c r="A334" s="2">
        <v>33338</v>
      </c>
      <c r="B334">
        <v>19.73</v>
      </c>
      <c r="E334" s="2">
        <v>33338</v>
      </c>
      <c r="F334">
        <v>373.15</v>
      </c>
      <c r="G334">
        <f t="shared" si="48"/>
        <v>-1.0975479173359615E-3</v>
      </c>
      <c r="H334" s="2">
        <v>33338</v>
      </c>
      <c r="I334">
        <v>419.11</v>
      </c>
      <c r="J334">
        <f t="shared" si="49"/>
        <v>-1.0963605596204795E-3</v>
      </c>
      <c r="K334">
        <f t="shared" si="45"/>
        <v>-1.3455605596204795E-3</v>
      </c>
      <c r="L334">
        <v>1.177428257020819E-2</v>
      </c>
      <c r="N334" s="2">
        <v>33338</v>
      </c>
      <c r="O334">
        <v>1.4932000000000001</v>
      </c>
      <c r="Q334" s="2">
        <v>33338</v>
      </c>
      <c r="R334">
        <v>1535.71</v>
      </c>
      <c r="S334" s="8">
        <f t="shared" si="50"/>
        <v>-2.4946031746031716E-2</v>
      </c>
      <c r="T334" s="9">
        <f t="shared" si="46"/>
        <v>-2.5195231746031718E-2</v>
      </c>
      <c r="U334" s="3">
        <f>Sheet1!$B$17+Sheet1!$B$18*'Portfolio allocation'!K334</f>
        <v>-1.0558622906814391E-3</v>
      </c>
      <c r="V334" s="13">
        <f t="shared" si="51"/>
        <v>-2.4139369455350279E-2</v>
      </c>
      <c r="W334" s="13"/>
      <c r="X334" s="2">
        <v>33338</v>
      </c>
      <c r="Y334">
        <v>26.5655</v>
      </c>
      <c r="AA334" s="2">
        <v>33338</v>
      </c>
      <c r="AB334">
        <v>272.24</v>
      </c>
      <c r="AC334">
        <f t="shared" si="52"/>
        <v>0</v>
      </c>
      <c r="AD334">
        <f t="shared" si="47"/>
        <v>-2.5120000000000003E-4</v>
      </c>
      <c r="AE334">
        <f>Sheet2!$B$17+Sheet2!$B$18*'Portfolio allocation'!K334</f>
        <v>-1.1431197666047781E-3</v>
      </c>
      <c r="AF334">
        <f t="shared" si="53"/>
        <v>8.9191976660477805E-4</v>
      </c>
      <c r="AH334" s="2">
        <v>33338</v>
      </c>
      <c r="AI334">
        <v>8.0879999999999992</v>
      </c>
      <c r="AJ334">
        <v>6.28</v>
      </c>
      <c r="AK334">
        <v>1.29362</v>
      </c>
      <c r="AM334" s="2">
        <v>43205</v>
      </c>
      <c r="AN334">
        <v>250.227</v>
      </c>
      <c r="AR334" s="3"/>
    </row>
    <row r="335" spans="1:44" hidden="1" outlineLevel="1" x14ac:dyDescent="0.2">
      <c r="A335" s="2">
        <v>33339</v>
      </c>
      <c r="B335">
        <v>17.239999999999998</v>
      </c>
      <c r="E335" s="2">
        <v>33339</v>
      </c>
      <c r="F335">
        <v>377.63</v>
      </c>
      <c r="G335">
        <f t="shared" si="48"/>
        <v>1.2005895752378537E-2</v>
      </c>
      <c r="H335" s="2">
        <v>33339</v>
      </c>
      <c r="I335">
        <v>424.15</v>
      </c>
      <c r="J335">
        <f t="shared" si="49"/>
        <v>1.202548257020819E-2</v>
      </c>
      <c r="K335">
        <f t="shared" si="45"/>
        <v>1.177428257020819E-2</v>
      </c>
      <c r="L335">
        <v>7.0831116821879533E-3</v>
      </c>
      <c r="N335" s="2">
        <v>33339</v>
      </c>
      <c r="O335">
        <v>1.5418000000000001</v>
      </c>
      <c r="Q335" s="2">
        <v>33339</v>
      </c>
      <c r="R335">
        <v>1585.71</v>
      </c>
      <c r="S335" s="8">
        <f t="shared" si="50"/>
        <v>3.255823039506156E-2</v>
      </c>
      <c r="T335" s="9">
        <f t="shared" si="46"/>
        <v>3.230703039506156E-2</v>
      </c>
      <c r="U335" s="3">
        <f>Sheet1!$B$17+Sheet1!$B$18*'Portfolio allocation'!K335</f>
        <v>1.3995554248900085E-2</v>
      </c>
      <c r="V335" s="13">
        <f t="shared" si="51"/>
        <v>1.8311476146161475E-2</v>
      </c>
      <c r="W335" s="13"/>
      <c r="X335" s="2">
        <v>33339</v>
      </c>
      <c r="Y335">
        <v>26.4163</v>
      </c>
      <c r="AA335" s="2">
        <v>33339</v>
      </c>
      <c r="AB335">
        <v>270.70999999999998</v>
      </c>
      <c r="AC335">
        <f t="shared" si="52"/>
        <v>-5.6200411401705619E-3</v>
      </c>
      <c r="AD335">
        <f t="shared" si="47"/>
        <v>-5.8692411401705617E-3</v>
      </c>
      <c r="AE335">
        <f>Sheet2!$B$17+Sheet2!$B$18*'Portfolio allocation'!K335</f>
        <v>1.0523379461909708E-2</v>
      </c>
      <c r="AF335">
        <f t="shared" si="53"/>
        <v>-1.6392620602080271E-2</v>
      </c>
      <c r="AH335" s="2">
        <v>33339</v>
      </c>
      <c r="AI335">
        <v>8.0790000000000006</v>
      </c>
      <c r="AJ335">
        <v>6.23</v>
      </c>
      <c r="AK335">
        <v>1.3</v>
      </c>
      <c r="AM335" s="2">
        <v>43235</v>
      </c>
      <c r="AN335">
        <v>250.792</v>
      </c>
      <c r="AR335" s="3"/>
    </row>
    <row r="336" spans="1:44" hidden="1" outlineLevel="1" x14ac:dyDescent="0.2">
      <c r="A336" s="2">
        <v>33340</v>
      </c>
      <c r="B336">
        <v>18.45</v>
      </c>
      <c r="E336" s="2">
        <v>33340</v>
      </c>
      <c r="F336">
        <v>380.4</v>
      </c>
      <c r="G336">
        <f t="shared" si="48"/>
        <v>7.3352223075495715E-3</v>
      </c>
      <c r="H336" s="2">
        <v>33340</v>
      </c>
      <c r="I336">
        <v>427.26</v>
      </c>
      <c r="J336">
        <f t="shared" si="49"/>
        <v>7.332311682187953E-3</v>
      </c>
      <c r="K336">
        <f t="shared" si="45"/>
        <v>7.0831116821879533E-3</v>
      </c>
      <c r="L336">
        <v>2.0246803913308146E-3</v>
      </c>
      <c r="N336" s="2">
        <v>33340</v>
      </c>
      <c r="O336">
        <v>1.4897</v>
      </c>
      <c r="Q336" s="2">
        <v>33340</v>
      </c>
      <c r="R336">
        <v>1532.14</v>
      </c>
      <c r="S336" s="8">
        <f t="shared" si="50"/>
        <v>-3.3782974188218517E-2</v>
      </c>
      <c r="T336" s="9">
        <f t="shared" si="46"/>
        <v>-3.4032174188218516E-2</v>
      </c>
      <c r="U336" s="3">
        <f>Sheet1!$B$17+Sheet1!$B$18*'Portfolio allocation'!K336</f>
        <v>8.6137241160825443E-3</v>
      </c>
      <c r="V336" s="13">
        <f t="shared" si="51"/>
        <v>-4.2645898304301058E-2</v>
      </c>
      <c r="W336" s="13"/>
      <c r="X336" s="2">
        <v>33340</v>
      </c>
      <c r="Y336">
        <v>25.908799999999999</v>
      </c>
      <c r="AA336" s="2">
        <v>33340</v>
      </c>
      <c r="AB336">
        <v>265.51</v>
      </c>
      <c r="AC336">
        <f t="shared" si="52"/>
        <v>-1.9208747368032131E-2</v>
      </c>
      <c r="AD336">
        <f t="shared" si="47"/>
        <v>-1.9454347368032129E-2</v>
      </c>
      <c r="AE336">
        <f>Sheet2!$B$17+Sheet2!$B$18*'Portfolio allocation'!K336</f>
        <v>6.3518706256883994E-3</v>
      </c>
      <c r="AF336">
        <f t="shared" si="53"/>
        <v>-2.5806217993720529E-2</v>
      </c>
      <c r="AH336" s="2">
        <v>33340</v>
      </c>
      <c r="AI336">
        <v>7.9749999999999996</v>
      </c>
      <c r="AJ336">
        <v>6.14</v>
      </c>
      <c r="AK336">
        <v>1.2906200000000001</v>
      </c>
      <c r="AM336" s="2">
        <v>43266</v>
      </c>
      <c r="AN336">
        <v>251.018</v>
      </c>
      <c r="AR336" s="3"/>
    </row>
    <row r="337" spans="1:44" hidden="1" outlineLevel="1" x14ac:dyDescent="0.2">
      <c r="A337" s="2">
        <v>33343</v>
      </c>
      <c r="B337">
        <v>16.5</v>
      </c>
      <c r="E337" s="2">
        <v>33343</v>
      </c>
      <c r="F337">
        <v>381.19</v>
      </c>
      <c r="G337">
        <f t="shared" si="48"/>
        <v>2.0767613038907839E-3</v>
      </c>
      <c r="H337" s="2">
        <v>33343</v>
      </c>
      <c r="I337">
        <v>428.23</v>
      </c>
      <c r="J337">
        <f t="shared" si="49"/>
        <v>2.2702803913308145E-3</v>
      </c>
      <c r="K337">
        <f t="shared" si="45"/>
        <v>2.0246803913308146E-3</v>
      </c>
      <c r="L337">
        <v>1.663465048221751E-2</v>
      </c>
      <c r="N337" s="2">
        <v>33343</v>
      </c>
      <c r="O337">
        <v>1.58</v>
      </c>
      <c r="Q337" s="2">
        <v>33343</v>
      </c>
      <c r="R337">
        <v>1625</v>
      </c>
      <c r="S337" s="8">
        <f t="shared" si="50"/>
        <v>6.0608038429908362E-2</v>
      </c>
      <c r="T337" s="9">
        <f t="shared" si="46"/>
        <v>6.0362438429908363E-2</v>
      </c>
      <c r="U337" s="3">
        <f>Sheet1!$B$17+Sheet1!$B$18*'Portfolio allocation'!K337</f>
        <v>2.8105635415141407E-3</v>
      </c>
      <c r="V337" s="13">
        <f t="shared" si="51"/>
        <v>5.7551874888394222E-2</v>
      </c>
      <c r="W337" s="13"/>
      <c r="X337" s="2">
        <v>33343</v>
      </c>
      <c r="Y337">
        <v>25.520800000000001</v>
      </c>
      <c r="AA337" s="2">
        <v>33343</v>
      </c>
      <c r="AB337">
        <v>261.52999999999997</v>
      </c>
      <c r="AC337">
        <f t="shared" si="52"/>
        <v>-1.4990019208316108E-2</v>
      </c>
      <c r="AD337">
        <f t="shared" si="47"/>
        <v>-1.5238819208316108E-2</v>
      </c>
      <c r="AE337">
        <f>Sheet2!$B$17+Sheet2!$B$18*'Portfolio allocation'!K337</f>
        <v>1.8537844696042303E-3</v>
      </c>
      <c r="AF337">
        <f t="shared" si="53"/>
        <v>-1.7092603677920339E-2</v>
      </c>
      <c r="AH337" s="2">
        <v>33343</v>
      </c>
      <c r="AI337">
        <v>7.9660000000000002</v>
      </c>
      <c r="AJ337">
        <v>6.22</v>
      </c>
      <c r="AK337">
        <v>1.2982100000000001</v>
      </c>
      <c r="AM337" s="2">
        <v>43296</v>
      </c>
      <c r="AN337">
        <v>251.214</v>
      </c>
      <c r="AR337" s="3"/>
    </row>
    <row r="338" spans="1:44" hidden="1" outlineLevel="1" x14ac:dyDescent="0.2">
      <c r="A338" s="2">
        <v>33344</v>
      </c>
      <c r="B338">
        <v>15.82</v>
      </c>
      <c r="E338" s="2">
        <v>33344</v>
      </c>
      <c r="F338">
        <v>387.62</v>
      </c>
      <c r="G338">
        <f t="shared" si="48"/>
        <v>1.6868228442509015E-2</v>
      </c>
      <c r="H338" s="2">
        <v>33344</v>
      </c>
      <c r="I338">
        <v>435.46</v>
      </c>
      <c r="J338">
        <f t="shared" si="49"/>
        <v>1.688345048221751E-2</v>
      </c>
      <c r="K338">
        <f t="shared" si="45"/>
        <v>1.663465048221751E-2</v>
      </c>
      <c r="L338">
        <v>7.0763867358654749E-3</v>
      </c>
      <c r="N338" s="2">
        <v>33344</v>
      </c>
      <c r="O338">
        <v>1.5591999999999999</v>
      </c>
      <c r="Q338" s="2">
        <v>33344</v>
      </c>
      <c r="R338">
        <v>1603.57</v>
      </c>
      <c r="S338" s="8">
        <f t="shared" si="50"/>
        <v>-1.3187692307692345E-2</v>
      </c>
      <c r="T338" s="9">
        <f t="shared" si="46"/>
        <v>-1.3436492307692345E-2</v>
      </c>
      <c r="U338" s="3">
        <f>Sheet1!$B$17+Sheet1!$B$18*'Portfolio allocation'!K338</f>
        <v>1.9571491495660728E-2</v>
      </c>
      <c r="V338" s="13">
        <f t="shared" si="51"/>
        <v>-3.3007983803353069E-2</v>
      </c>
      <c r="W338" s="13"/>
      <c r="X338" s="2">
        <v>33344</v>
      </c>
      <c r="Y338">
        <v>26.087900000000001</v>
      </c>
      <c r="AA338" s="2">
        <v>33344</v>
      </c>
      <c r="AB338">
        <v>267.35000000000002</v>
      </c>
      <c r="AC338">
        <f t="shared" si="52"/>
        <v>2.2253661147860759E-2</v>
      </c>
      <c r="AD338">
        <f t="shared" si="47"/>
        <v>2.2004461147860758E-2</v>
      </c>
      <c r="AE338">
        <f>Sheet2!$B$17+Sheet2!$B$18*'Portfolio allocation'!K338</f>
        <v>1.4845342608468592E-2</v>
      </c>
      <c r="AF338">
        <f t="shared" si="53"/>
        <v>7.1591185393921654E-3</v>
      </c>
      <c r="AH338" s="2">
        <v>33344</v>
      </c>
      <c r="AI338">
        <v>7.9560000000000004</v>
      </c>
      <c r="AJ338">
        <v>6.23</v>
      </c>
      <c r="AK338">
        <v>1.3045199999999999</v>
      </c>
      <c r="AM338" s="2">
        <v>43327</v>
      </c>
      <c r="AN338">
        <v>251.66300000000001</v>
      </c>
      <c r="AR338" s="3"/>
    </row>
    <row r="339" spans="1:44" hidden="1" outlineLevel="1" x14ac:dyDescent="0.2">
      <c r="A339" s="2">
        <v>33345</v>
      </c>
      <c r="B339">
        <v>15.47</v>
      </c>
      <c r="E339" s="2">
        <v>33345</v>
      </c>
      <c r="F339">
        <v>390.45</v>
      </c>
      <c r="G339">
        <f t="shared" si="48"/>
        <v>7.3009648624942081E-3</v>
      </c>
      <c r="H339" s="2">
        <v>33345</v>
      </c>
      <c r="I339">
        <v>438.65</v>
      </c>
      <c r="J339">
        <f t="shared" si="49"/>
        <v>7.3255867358654747E-3</v>
      </c>
      <c r="K339">
        <f t="shared" si="45"/>
        <v>7.0763867358654749E-3</v>
      </c>
      <c r="L339">
        <v>-5.3317797788668703E-3</v>
      </c>
      <c r="N339" s="2">
        <v>33345</v>
      </c>
      <c r="O339">
        <v>1.5488</v>
      </c>
      <c r="Q339" s="2">
        <v>33345</v>
      </c>
      <c r="R339">
        <v>1592.86</v>
      </c>
      <c r="S339" s="8">
        <f t="shared" si="50"/>
        <v>-6.6788478207998603E-3</v>
      </c>
      <c r="T339" s="9">
        <f t="shared" si="46"/>
        <v>-6.92804782079986E-3</v>
      </c>
      <c r="U339" s="3">
        <f>Sheet1!$B$17+Sheet1!$B$18*'Portfolio allocation'!K339</f>
        <v>8.6060090872285919E-3</v>
      </c>
      <c r="V339" s="13">
        <f t="shared" si="51"/>
        <v>-1.5534056908028452E-2</v>
      </c>
      <c r="W339" s="13"/>
      <c r="X339" s="2">
        <v>33345</v>
      </c>
      <c r="Y339">
        <v>26.237200000000001</v>
      </c>
      <c r="AA339" s="2">
        <v>33345</v>
      </c>
      <c r="AB339">
        <v>268.88</v>
      </c>
      <c r="AC339">
        <f t="shared" si="52"/>
        <v>5.7228352347109546E-3</v>
      </c>
      <c r="AD339">
        <f t="shared" si="47"/>
        <v>5.4748352347109546E-3</v>
      </c>
      <c r="AE339">
        <f>Sheet2!$B$17+Sheet2!$B$18*'Portfolio allocation'!K339</f>
        <v>6.3458906318495543E-3</v>
      </c>
      <c r="AF339">
        <f t="shared" si="53"/>
        <v>-8.710553971385997E-4</v>
      </c>
      <c r="AH339" s="2">
        <v>33345</v>
      </c>
      <c r="AI339">
        <v>7.952</v>
      </c>
      <c r="AJ339">
        <v>6.2</v>
      </c>
      <c r="AK339">
        <v>1.2995300000000001</v>
      </c>
      <c r="AM339" s="2">
        <v>43358</v>
      </c>
      <c r="AN339">
        <v>252.18199999999999</v>
      </c>
      <c r="AR339" s="3"/>
    </row>
    <row r="340" spans="1:44" hidden="1" outlineLevel="1" x14ac:dyDescent="0.2">
      <c r="A340" s="2">
        <v>33346</v>
      </c>
      <c r="B340">
        <v>16.260000000000002</v>
      </c>
      <c r="E340" s="2">
        <v>33346</v>
      </c>
      <c r="F340">
        <v>388.46</v>
      </c>
      <c r="G340">
        <f t="shared" si="48"/>
        <v>-5.096683314124717E-3</v>
      </c>
      <c r="H340" s="2">
        <v>33346</v>
      </c>
      <c r="I340">
        <v>436.42</v>
      </c>
      <c r="J340">
        <f t="shared" si="49"/>
        <v>-5.0837797788668704E-3</v>
      </c>
      <c r="K340">
        <f t="shared" si="45"/>
        <v>-5.3317797788668703E-3</v>
      </c>
      <c r="L340">
        <v>-1.1183438229228772E-2</v>
      </c>
      <c r="N340" s="2">
        <v>33346</v>
      </c>
      <c r="O340">
        <v>1.5279</v>
      </c>
      <c r="Q340" s="2">
        <v>33346</v>
      </c>
      <c r="R340">
        <v>1571.43</v>
      </c>
      <c r="S340" s="8">
        <f t="shared" si="50"/>
        <v>-1.3453787526838457E-2</v>
      </c>
      <c r="T340" s="9">
        <f t="shared" si="46"/>
        <v>-1.3701787526838457E-2</v>
      </c>
      <c r="U340" s="3">
        <f>Sheet1!$B$17+Sheet1!$B$18*'Portfolio allocation'!K340</f>
        <v>-5.6289540032304734E-3</v>
      </c>
      <c r="V340" s="13">
        <f t="shared" si="51"/>
        <v>-8.0728335236079831E-3</v>
      </c>
      <c r="W340" s="13"/>
      <c r="X340" s="2">
        <v>33346</v>
      </c>
      <c r="Y340">
        <v>26.2073</v>
      </c>
      <c r="AA340" s="2">
        <v>33346</v>
      </c>
      <c r="AB340">
        <v>268.57</v>
      </c>
      <c r="AC340">
        <f t="shared" si="52"/>
        <v>-1.152930675394237E-3</v>
      </c>
      <c r="AD340">
        <f t="shared" si="47"/>
        <v>-1.4065306753942371E-3</v>
      </c>
      <c r="AE340">
        <f>Sheet2!$B$17+Sheet2!$B$18*'Portfolio allocation'!K340</f>
        <v>-4.6877675940087135E-3</v>
      </c>
      <c r="AF340">
        <f t="shared" si="53"/>
        <v>3.2812369186144765E-3</v>
      </c>
      <c r="AH340" s="2">
        <v>33346</v>
      </c>
      <c r="AI340">
        <v>8.032</v>
      </c>
      <c r="AJ340">
        <v>6.34</v>
      </c>
      <c r="AK340">
        <v>1.2881400000000001</v>
      </c>
      <c r="AM340" s="2">
        <v>43388</v>
      </c>
      <c r="AN340">
        <v>252.77199999999999</v>
      </c>
      <c r="AR340" s="3"/>
    </row>
    <row r="341" spans="1:44" hidden="1" outlineLevel="1" x14ac:dyDescent="0.2">
      <c r="A341" s="2">
        <v>33347</v>
      </c>
      <c r="B341">
        <v>15.68</v>
      </c>
      <c r="E341" s="2">
        <v>33347</v>
      </c>
      <c r="F341">
        <v>384.2</v>
      </c>
      <c r="G341">
        <f t="shared" si="48"/>
        <v>-1.0966380064871495E-2</v>
      </c>
      <c r="H341" s="2">
        <v>33347</v>
      </c>
      <c r="I341">
        <v>431.65</v>
      </c>
      <c r="J341">
        <f t="shared" si="49"/>
        <v>-1.0929838229228772E-2</v>
      </c>
      <c r="K341">
        <f t="shared" si="45"/>
        <v>-1.1183438229228772E-2</v>
      </c>
      <c r="L341">
        <v>-8.6388241862620091E-3</v>
      </c>
      <c r="N341" s="2">
        <v>33347</v>
      </c>
      <c r="O341">
        <v>1.4897</v>
      </c>
      <c r="Q341" s="2">
        <v>33347</v>
      </c>
      <c r="R341">
        <v>1532.14</v>
      </c>
      <c r="S341" s="8">
        <f t="shared" si="50"/>
        <v>-2.5002704542995802E-2</v>
      </c>
      <c r="T341" s="9">
        <f t="shared" si="46"/>
        <v>-2.5256304542995801E-2</v>
      </c>
      <c r="U341" s="3">
        <f>Sheet1!$B$17+Sheet1!$B$18*'Portfolio allocation'!K341</f>
        <v>-1.2342124878232339E-2</v>
      </c>
      <c r="V341" s="13">
        <f t="shared" si="51"/>
        <v>-1.2914179664763463E-2</v>
      </c>
      <c r="W341" s="13"/>
      <c r="X341" s="2">
        <v>33347</v>
      </c>
      <c r="Y341">
        <v>26.147600000000001</v>
      </c>
      <c r="AA341" s="2">
        <v>33347</v>
      </c>
      <c r="AB341">
        <v>267.95999999999998</v>
      </c>
      <c r="AC341">
        <f t="shared" si="52"/>
        <v>-2.2712886770674956E-3</v>
      </c>
      <c r="AD341">
        <f t="shared" si="47"/>
        <v>-2.5236886770674954E-3</v>
      </c>
      <c r="AE341">
        <f>Sheet2!$B$17+Sheet2!$B$18*'Portfolio allocation'!K341</f>
        <v>-9.8912115773796411E-3</v>
      </c>
      <c r="AF341">
        <f t="shared" si="53"/>
        <v>7.3675229003121456E-3</v>
      </c>
      <c r="AH341" s="2">
        <v>33347</v>
      </c>
      <c r="AI341">
        <v>8.1029999999999998</v>
      </c>
      <c r="AJ341">
        <v>6.31</v>
      </c>
      <c r="AK341">
        <v>1.2542500000000001</v>
      </c>
      <c r="AM341" s="2">
        <v>43419</v>
      </c>
      <c r="AN341">
        <v>252.59399999999999</v>
      </c>
      <c r="AR341" s="3"/>
    </row>
    <row r="342" spans="1:44" hidden="1" outlineLevel="1" x14ac:dyDescent="0.2">
      <c r="A342" s="2">
        <v>33350</v>
      </c>
      <c r="B342">
        <v>16.78</v>
      </c>
      <c r="E342" s="2">
        <v>33350</v>
      </c>
      <c r="F342">
        <v>380.95</v>
      </c>
      <c r="G342">
        <f t="shared" si="48"/>
        <v>-8.4591358667360783E-3</v>
      </c>
      <c r="H342" s="2">
        <v>33350</v>
      </c>
      <c r="I342">
        <v>428.03</v>
      </c>
      <c r="J342">
        <f t="shared" si="49"/>
        <v>-8.3864241862620093E-3</v>
      </c>
      <c r="K342">
        <f t="shared" si="45"/>
        <v>-8.6388241862620091E-3</v>
      </c>
      <c r="L342">
        <v>1.8732192042613645E-3</v>
      </c>
      <c r="N342" s="2">
        <v>33350</v>
      </c>
      <c r="O342">
        <v>1.4185000000000001</v>
      </c>
      <c r="Q342" s="2">
        <v>33350</v>
      </c>
      <c r="R342">
        <v>1458.93</v>
      </c>
      <c r="S342" s="8">
        <f t="shared" si="50"/>
        <v>-4.7782839688279122E-2</v>
      </c>
      <c r="T342" s="9">
        <f t="shared" si="46"/>
        <v>-4.8035239688279122E-2</v>
      </c>
      <c r="U342" s="3">
        <f>Sheet1!$B$17+Sheet1!$B$18*'Portfolio allocation'!K342</f>
        <v>-9.4228791590450309E-3</v>
      </c>
      <c r="V342" s="13">
        <f t="shared" si="51"/>
        <v>-3.8612360529234092E-2</v>
      </c>
      <c r="W342" s="13"/>
      <c r="X342" s="2">
        <v>33350</v>
      </c>
      <c r="Y342">
        <v>25.908799999999999</v>
      </c>
      <c r="AA342" s="2">
        <v>33350</v>
      </c>
      <c r="AB342">
        <v>265.51</v>
      </c>
      <c r="AC342">
        <f t="shared" si="52"/>
        <v>-9.1431556948797787E-3</v>
      </c>
      <c r="AD342">
        <f t="shared" si="47"/>
        <v>-9.395955694879778E-3</v>
      </c>
      <c r="AE342">
        <f>Sheet2!$B$17+Sheet2!$B$18*'Portfolio allocation'!K342</f>
        <v>-7.6284758513979435E-3</v>
      </c>
      <c r="AF342">
        <f t="shared" si="53"/>
        <v>-1.7674798434818345E-3</v>
      </c>
      <c r="AH342" s="2">
        <v>33350</v>
      </c>
      <c r="AI342">
        <v>8.1549999999999994</v>
      </c>
      <c r="AJ342">
        <v>6.32</v>
      </c>
      <c r="AK342">
        <v>1.23264</v>
      </c>
      <c r="AM342" s="2">
        <v>43449</v>
      </c>
      <c r="AN342">
        <v>252.767</v>
      </c>
      <c r="AR342" s="3"/>
    </row>
    <row r="343" spans="1:44" hidden="1" outlineLevel="1" x14ac:dyDescent="0.2">
      <c r="A343" s="2">
        <v>33351</v>
      </c>
      <c r="B343">
        <v>17.02</v>
      </c>
      <c r="E343" s="2">
        <v>33351</v>
      </c>
      <c r="F343">
        <v>381.76</v>
      </c>
      <c r="G343">
        <f t="shared" si="48"/>
        <v>2.126263289145669E-3</v>
      </c>
      <c r="H343" s="2">
        <v>33351</v>
      </c>
      <c r="I343">
        <v>428.94</v>
      </c>
      <c r="J343">
        <f t="shared" si="49"/>
        <v>2.1260192042613646E-3</v>
      </c>
      <c r="K343">
        <f t="shared" si="45"/>
        <v>1.8732192042613645E-3</v>
      </c>
      <c r="L343">
        <v>2.4298276495545792E-3</v>
      </c>
      <c r="N343" s="2">
        <v>33351</v>
      </c>
      <c r="O343">
        <v>1.4116</v>
      </c>
      <c r="Q343" s="2">
        <v>33351</v>
      </c>
      <c r="R343">
        <v>1451.79</v>
      </c>
      <c r="S343" s="8">
        <f t="shared" si="50"/>
        <v>-4.893997655816329E-3</v>
      </c>
      <c r="T343" s="9">
        <f t="shared" si="46"/>
        <v>-5.146797655816329E-3</v>
      </c>
      <c r="U343" s="3">
        <f>Sheet1!$B$17+Sheet1!$B$18*'Portfolio allocation'!K343</f>
        <v>2.6368034291711249E-3</v>
      </c>
      <c r="V343" s="13">
        <f t="shared" si="51"/>
        <v>-7.7836010849874539E-3</v>
      </c>
      <c r="W343" s="13"/>
      <c r="X343" s="2">
        <v>33351</v>
      </c>
      <c r="Y343">
        <v>25.879000000000001</v>
      </c>
      <c r="AA343" s="2">
        <v>33351</v>
      </c>
      <c r="AB343">
        <v>265.2</v>
      </c>
      <c r="AC343">
        <f t="shared" si="52"/>
        <v>-1.1675643101954902E-3</v>
      </c>
      <c r="AD343">
        <f t="shared" si="47"/>
        <v>-1.4187643101954903E-3</v>
      </c>
      <c r="AE343">
        <f>Sheet2!$B$17+Sheet2!$B$18*'Portfolio allocation'!K343</f>
        <v>1.7191013179377133E-3</v>
      </c>
      <c r="AF343">
        <f t="shared" si="53"/>
        <v>-3.1378656281332035E-3</v>
      </c>
      <c r="AH343" s="2">
        <v>33351</v>
      </c>
      <c r="AI343">
        <v>8.1270000000000007</v>
      </c>
      <c r="AJ343">
        <v>6.28</v>
      </c>
      <c r="AK343">
        <v>1.24925</v>
      </c>
      <c r="AM343" s="2">
        <v>43480</v>
      </c>
      <c r="AN343">
        <v>252.71799999999999</v>
      </c>
      <c r="AR343" s="3"/>
    </row>
    <row r="344" spans="1:44" hidden="1" outlineLevel="1" x14ac:dyDescent="0.2">
      <c r="A344" s="2">
        <v>33352</v>
      </c>
      <c r="B344">
        <v>16.72</v>
      </c>
      <c r="E344" s="2">
        <v>33352</v>
      </c>
      <c r="F344">
        <v>382.76</v>
      </c>
      <c r="G344">
        <f t="shared" si="48"/>
        <v>2.6194467728415383E-3</v>
      </c>
      <c r="H344" s="2">
        <v>33352</v>
      </c>
      <c r="I344">
        <v>430.09</v>
      </c>
      <c r="J344">
        <f t="shared" si="49"/>
        <v>2.6810276495545793E-3</v>
      </c>
      <c r="K344">
        <f t="shared" si="45"/>
        <v>2.4298276495545792E-3</v>
      </c>
      <c r="L344">
        <v>-9.3635714106348692E-3</v>
      </c>
      <c r="N344" s="2">
        <v>33352</v>
      </c>
      <c r="O344">
        <v>1.4307000000000001</v>
      </c>
      <c r="Q344" s="2">
        <v>33352</v>
      </c>
      <c r="R344">
        <v>1471.43</v>
      </c>
      <c r="S344" s="8">
        <f t="shared" si="50"/>
        <v>1.3528127346241536E-2</v>
      </c>
      <c r="T344" s="9">
        <f t="shared" si="46"/>
        <v>1.3276927346241536E-2</v>
      </c>
      <c r="U344" s="3">
        <f>Sheet1!$B$17+Sheet1!$B$18*'Portfolio allocation'!K344</f>
        <v>3.2753587439454152E-3</v>
      </c>
      <c r="V344" s="13">
        <f t="shared" si="51"/>
        <v>1.0001568602296122E-2</v>
      </c>
      <c r="W344" s="13"/>
      <c r="X344" s="2">
        <v>33352</v>
      </c>
      <c r="Y344">
        <v>25.8491</v>
      </c>
      <c r="AA344" s="2">
        <v>33352</v>
      </c>
      <c r="AB344">
        <v>264.89999999999998</v>
      </c>
      <c r="AC344">
        <f t="shared" si="52"/>
        <v>-1.1312217194570096E-3</v>
      </c>
      <c r="AD344">
        <f t="shared" si="47"/>
        <v>-1.3804217194570095E-3</v>
      </c>
      <c r="AE344">
        <f>Sheet2!$B$17+Sheet2!$B$18*'Portfolio allocation'!K344</f>
        <v>2.2140517478581919E-3</v>
      </c>
      <c r="AF344">
        <f t="shared" si="53"/>
        <v>-3.5944734673152012E-3</v>
      </c>
      <c r="AH344" s="2">
        <v>33352</v>
      </c>
      <c r="AI344">
        <v>8.0559999999999992</v>
      </c>
      <c r="AJ344">
        <v>6.23</v>
      </c>
      <c r="AK344">
        <v>1.2420199999999999</v>
      </c>
      <c r="AM344" s="2">
        <v>43511</v>
      </c>
      <c r="AN344">
        <v>253.322</v>
      </c>
      <c r="AR344" s="3"/>
    </row>
    <row r="345" spans="1:44" hidden="1" outlineLevel="1" x14ac:dyDescent="0.2">
      <c r="A345" s="2">
        <v>33353</v>
      </c>
      <c r="B345">
        <v>17.149999999999999</v>
      </c>
      <c r="E345" s="2">
        <v>33353</v>
      </c>
      <c r="F345">
        <v>379.25</v>
      </c>
      <c r="G345">
        <f t="shared" si="48"/>
        <v>-9.1702372243703811E-3</v>
      </c>
      <c r="H345" s="2">
        <v>33353</v>
      </c>
      <c r="I345">
        <v>426.17</v>
      </c>
      <c r="J345">
        <f t="shared" si="49"/>
        <v>-9.1143714106348694E-3</v>
      </c>
      <c r="K345">
        <f t="shared" si="45"/>
        <v>-9.3635714106348692E-3</v>
      </c>
      <c r="L345">
        <v>-7.6382591923417E-4</v>
      </c>
      <c r="N345" s="2">
        <v>33353</v>
      </c>
      <c r="O345">
        <v>1.3994</v>
      </c>
      <c r="Q345" s="2">
        <v>33353</v>
      </c>
      <c r="R345">
        <v>1439.29</v>
      </c>
      <c r="S345" s="8">
        <f t="shared" si="50"/>
        <v>-2.1842697240099795E-2</v>
      </c>
      <c r="T345" s="9">
        <f t="shared" si="46"/>
        <v>-2.2091897240099797E-2</v>
      </c>
      <c r="U345" s="3">
        <f>Sheet1!$B$17+Sheet1!$B$18*'Portfolio allocation'!K345</f>
        <v>-1.0254327542382822E-2</v>
      </c>
      <c r="V345" s="13">
        <f t="shared" si="51"/>
        <v>-1.1837569697716975E-2</v>
      </c>
      <c r="W345" s="13"/>
      <c r="X345" s="2">
        <v>33353</v>
      </c>
      <c r="Y345">
        <v>25.789400000000001</v>
      </c>
      <c r="AA345" s="2">
        <v>33353</v>
      </c>
      <c r="AB345">
        <v>264.29000000000002</v>
      </c>
      <c r="AC345">
        <f t="shared" si="52"/>
        <v>-2.3027557568892076E-3</v>
      </c>
      <c r="AD345">
        <f t="shared" si="47"/>
        <v>-2.5503557568892078E-3</v>
      </c>
      <c r="AE345">
        <f>Sheet2!$B$17+Sheet2!$B$18*'Portfolio allocation'!K345</f>
        <v>-8.2729395732842586E-3</v>
      </c>
      <c r="AF345">
        <f t="shared" si="53"/>
        <v>5.7225838163950504E-3</v>
      </c>
      <c r="AH345" s="2">
        <v>33353</v>
      </c>
      <c r="AI345">
        <v>8.0790000000000006</v>
      </c>
      <c r="AJ345">
        <v>6.19</v>
      </c>
      <c r="AK345">
        <v>1.2434400000000001</v>
      </c>
      <c r="AM345" s="2">
        <v>43539</v>
      </c>
      <c r="AN345">
        <v>254.202</v>
      </c>
      <c r="AR345" s="3"/>
    </row>
    <row r="346" spans="1:44" hidden="1" outlineLevel="1" x14ac:dyDescent="0.2">
      <c r="A346" s="2">
        <v>33354</v>
      </c>
      <c r="B346">
        <v>17.27</v>
      </c>
      <c r="E346" s="2">
        <v>33354</v>
      </c>
      <c r="F346">
        <v>379.02</v>
      </c>
      <c r="G346">
        <f t="shared" si="48"/>
        <v>-6.0646011865528315E-4</v>
      </c>
      <c r="H346" s="2">
        <v>33354</v>
      </c>
      <c r="I346">
        <v>425.95</v>
      </c>
      <c r="J346">
        <f t="shared" si="49"/>
        <v>-5.1622591923417005E-4</v>
      </c>
      <c r="K346">
        <f t="shared" si="45"/>
        <v>-7.6382591923417E-4</v>
      </c>
      <c r="L346">
        <v>-1.419369874398398E-2</v>
      </c>
      <c r="N346" s="2">
        <v>33354</v>
      </c>
      <c r="O346">
        <v>1.3994</v>
      </c>
      <c r="Q346" s="2">
        <v>33354</v>
      </c>
      <c r="R346">
        <v>1439.29</v>
      </c>
      <c r="S346" s="8">
        <f t="shared" si="50"/>
        <v>0</v>
      </c>
      <c r="T346" s="9">
        <f t="shared" si="46"/>
        <v>-2.476E-4</v>
      </c>
      <c r="U346" s="3">
        <f>Sheet1!$B$17+Sheet1!$B$18*'Portfolio allocation'!K346</f>
        <v>-3.8848156811388556E-4</v>
      </c>
      <c r="V346" s="13">
        <f t="shared" si="51"/>
        <v>1.4088156811388556E-4</v>
      </c>
      <c r="W346" s="13"/>
      <c r="X346" s="2">
        <v>33354</v>
      </c>
      <c r="Y346">
        <v>25.6402</v>
      </c>
      <c r="AA346" s="2">
        <v>33354</v>
      </c>
      <c r="AB346">
        <v>262.76</v>
      </c>
      <c r="AC346">
        <f t="shared" si="52"/>
        <v>-5.7890953119680288E-3</v>
      </c>
      <c r="AD346">
        <f t="shared" si="47"/>
        <v>-6.037495311968029E-3</v>
      </c>
      <c r="AE346">
        <f>Sheet2!$B$17+Sheet2!$B$18*'Portfolio allocation'!K346</f>
        <v>-6.2582648298030712E-4</v>
      </c>
      <c r="AF346">
        <f t="shared" si="53"/>
        <v>-5.4116688289877219E-3</v>
      </c>
      <c r="AH346" s="2">
        <v>33354</v>
      </c>
      <c r="AI346">
        <v>8.0440000000000005</v>
      </c>
      <c r="AJ346">
        <v>6.21</v>
      </c>
      <c r="AK346">
        <v>1.2406699999999999</v>
      </c>
      <c r="AM346" s="2">
        <v>43570</v>
      </c>
      <c r="AN346">
        <v>255.21100000000001</v>
      </c>
      <c r="AR346" s="3"/>
    </row>
    <row r="347" spans="1:44" hidden="1" outlineLevel="1" x14ac:dyDescent="0.2">
      <c r="A347" s="2">
        <v>33357</v>
      </c>
      <c r="B347">
        <v>18.27</v>
      </c>
      <c r="E347" s="2">
        <v>33357</v>
      </c>
      <c r="F347">
        <v>373.66</v>
      </c>
      <c r="G347">
        <f t="shared" si="48"/>
        <v>-1.4141733945438162E-2</v>
      </c>
      <c r="H347" s="2">
        <v>33357</v>
      </c>
      <c r="I347">
        <v>420.01</v>
      </c>
      <c r="J347">
        <f t="shared" si="49"/>
        <v>-1.394529874398398E-2</v>
      </c>
      <c r="K347">
        <f t="shared" si="45"/>
        <v>-1.419369874398398E-2</v>
      </c>
      <c r="L347">
        <v>4.5606092997785772E-3</v>
      </c>
      <c r="N347" s="2">
        <v>33357</v>
      </c>
      <c r="O347">
        <v>1.3577999999999999</v>
      </c>
      <c r="Q347" s="2">
        <v>33357</v>
      </c>
      <c r="R347">
        <v>1396.43</v>
      </c>
      <c r="S347" s="8">
        <f t="shared" si="50"/>
        <v>-2.9778571378943686E-2</v>
      </c>
      <c r="T347" s="9">
        <f t="shared" si="46"/>
        <v>-3.0026971378943685E-2</v>
      </c>
      <c r="U347" s="3">
        <f>Sheet1!$B$17+Sheet1!$B$18*'Portfolio allocation'!K347</f>
        <v>-1.5795572030906289E-2</v>
      </c>
      <c r="V347" s="13">
        <f t="shared" si="51"/>
        <v>-1.4231399348037396E-2</v>
      </c>
      <c r="W347" s="13"/>
      <c r="X347" s="2">
        <v>33357</v>
      </c>
      <c r="Y347">
        <v>25.043199999999999</v>
      </c>
      <c r="AA347" s="2">
        <v>33357</v>
      </c>
      <c r="AB347">
        <v>256.64</v>
      </c>
      <c r="AC347">
        <f t="shared" si="52"/>
        <v>-2.3291216319074493E-2</v>
      </c>
      <c r="AD347">
        <f t="shared" si="47"/>
        <v>-2.3540016319074493E-2</v>
      </c>
      <c r="AE347">
        <f>Sheet2!$B$17+Sheet2!$B$18*'Portfolio allocation'!K347</f>
        <v>-1.2568012025791546E-2</v>
      </c>
      <c r="AF347">
        <f t="shared" si="53"/>
        <v>-1.0972004293282947E-2</v>
      </c>
      <c r="AH347" s="2">
        <v>33357</v>
      </c>
      <c r="AI347">
        <v>8.07</v>
      </c>
      <c r="AJ347">
        <v>6.22</v>
      </c>
      <c r="AK347">
        <v>1.23075</v>
      </c>
      <c r="AM347" s="2">
        <v>43600</v>
      </c>
      <c r="AN347">
        <v>255.29</v>
      </c>
      <c r="AR347" s="3"/>
    </row>
    <row r="348" spans="1:44" hidden="1" outlineLevel="1" x14ac:dyDescent="0.2">
      <c r="A348" s="2">
        <v>33358</v>
      </c>
      <c r="B348">
        <v>18.239999999999998</v>
      </c>
      <c r="E348" s="2">
        <v>33358</v>
      </c>
      <c r="F348">
        <v>375.35</v>
      </c>
      <c r="G348">
        <f t="shared" si="48"/>
        <v>4.522828239576171E-3</v>
      </c>
      <c r="H348" s="2">
        <v>33358</v>
      </c>
      <c r="I348">
        <v>422.03</v>
      </c>
      <c r="J348">
        <f t="shared" si="49"/>
        <v>4.8094092997785776E-3</v>
      </c>
      <c r="K348">
        <f t="shared" si="45"/>
        <v>4.5606092997785772E-3</v>
      </c>
      <c r="L348">
        <v>1.2932018880174343E-2</v>
      </c>
      <c r="N348" s="2">
        <v>33358</v>
      </c>
      <c r="O348">
        <v>1.3751</v>
      </c>
      <c r="Q348" s="2">
        <v>33358</v>
      </c>
      <c r="R348">
        <v>1414.29</v>
      </c>
      <c r="S348" s="8">
        <f t="shared" si="50"/>
        <v>1.2789756736821589E-2</v>
      </c>
      <c r="T348" s="9">
        <f t="shared" si="46"/>
        <v>1.2540956736821589E-2</v>
      </c>
      <c r="U348" s="3">
        <f>Sheet1!$B$17+Sheet1!$B$18*'Portfolio allocation'!K348</f>
        <v>5.7198454542706709E-3</v>
      </c>
      <c r="V348" s="13">
        <f t="shared" si="51"/>
        <v>6.8211112825509179E-3</v>
      </c>
      <c r="W348" s="13"/>
      <c r="X348" s="2">
        <v>33358</v>
      </c>
      <c r="Y348">
        <v>24.595500000000001</v>
      </c>
      <c r="AA348" s="2">
        <v>33358</v>
      </c>
      <c r="AB348">
        <v>252.05</v>
      </c>
      <c r="AC348">
        <f t="shared" si="52"/>
        <v>-1.7884975062343988E-2</v>
      </c>
      <c r="AD348">
        <f t="shared" si="47"/>
        <v>-1.8127375062343989E-2</v>
      </c>
      <c r="AE348">
        <f>Sheet2!$B$17+Sheet2!$B$18*'Portfolio allocation'!K348</f>
        <v>4.1087971523938111E-3</v>
      </c>
      <c r="AF348">
        <f t="shared" si="53"/>
        <v>-2.2236172214737799E-2</v>
      </c>
      <c r="AH348" s="2">
        <v>33358</v>
      </c>
      <c r="AI348">
        <v>8.0180000000000007</v>
      </c>
      <c r="AJ348">
        <v>6.06</v>
      </c>
      <c r="AK348">
        <v>1.2662800000000001</v>
      </c>
      <c r="AM348" s="2">
        <v>43631</v>
      </c>
      <c r="AN348">
        <v>255.15899999999999</v>
      </c>
      <c r="AR348" s="3"/>
    </row>
    <row r="349" spans="1:44" hidden="1" outlineLevel="1" x14ac:dyDescent="0.2">
      <c r="A349" s="2">
        <v>33359</v>
      </c>
      <c r="B349">
        <v>17.77</v>
      </c>
      <c r="E349" s="2">
        <v>33359</v>
      </c>
      <c r="F349">
        <v>380.29</v>
      </c>
      <c r="G349">
        <f t="shared" si="48"/>
        <v>1.3161049686958748E-2</v>
      </c>
      <c r="H349" s="2">
        <v>33359</v>
      </c>
      <c r="I349">
        <v>427.59</v>
      </c>
      <c r="J349">
        <f t="shared" si="49"/>
        <v>1.3174418880174343E-2</v>
      </c>
      <c r="K349">
        <f t="shared" si="45"/>
        <v>1.2932018880174343E-2</v>
      </c>
      <c r="L349">
        <v>3.8784601136611027E-4</v>
      </c>
      <c r="N349" s="2">
        <v>33359</v>
      </c>
      <c r="O349">
        <v>1.3994</v>
      </c>
      <c r="Q349" s="2">
        <v>33359</v>
      </c>
      <c r="R349">
        <v>1439.29</v>
      </c>
      <c r="S349" s="8">
        <f t="shared" si="50"/>
        <v>1.7676714110967273E-2</v>
      </c>
      <c r="T349" s="9">
        <f t="shared" si="46"/>
        <v>1.7434314110967273E-2</v>
      </c>
      <c r="U349" s="3">
        <f>Sheet1!$B$17+Sheet1!$B$18*'Portfolio allocation'!K349</f>
        <v>1.5323738684633213E-2</v>
      </c>
      <c r="V349" s="13">
        <f t="shared" si="51"/>
        <v>2.11057542633406E-3</v>
      </c>
      <c r="W349" s="13"/>
      <c r="X349" s="2">
        <v>33359</v>
      </c>
      <c r="Y349">
        <v>24.834299999999999</v>
      </c>
      <c r="AA349" s="2">
        <v>33359</v>
      </c>
      <c r="AB349">
        <v>254.5</v>
      </c>
      <c r="AC349">
        <f t="shared" si="52"/>
        <v>9.7202935925411182E-3</v>
      </c>
      <c r="AD349">
        <f t="shared" si="47"/>
        <v>9.4766935925411182E-3</v>
      </c>
      <c r="AE349">
        <f>Sheet2!$B$17+Sheet2!$B$18*'Portfolio allocation'!K349</f>
        <v>1.1552868125256226E-2</v>
      </c>
      <c r="AF349">
        <f t="shared" si="53"/>
        <v>-2.0761745327151082E-3</v>
      </c>
      <c r="AH349" s="2">
        <v>33359</v>
      </c>
      <c r="AI349">
        <v>8.0090000000000003</v>
      </c>
      <c r="AJ349">
        <v>6.09</v>
      </c>
      <c r="AK349">
        <v>1.2735399999999999</v>
      </c>
      <c r="AM349" s="2">
        <v>43661</v>
      </c>
      <c r="AN349">
        <v>255.685</v>
      </c>
      <c r="AR349" s="3"/>
    </row>
    <row r="350" spans="1:44" hidden="1" outlineLevel="1" x14ac:dyDescent="0.2">
      <c r="A350" s="2">
        <v>33360</v>
      </c>
      <c r="B350">
        <v>17.52</v>
      </c>
      <c r="E350" s="2">
        <v>33360</v>
      </c>
      <c r="F350">
        <v>380.52</v>
      </c>
      <c r="G350">
        <f t="shared" si="48"/>
        <v>6.0480159877984718E-4</v>
      </c>
      <c r="H350" s="2">
        <v>33360</v>
      </c>
      <c r="I350">
        <v>427.86</v>
      </c>
      <c r="J350">
        <f t="shared" si="49"/>
        <v>6.3144601136611023E-4</v>
      </c>
      <c r="K350">
        <f t="shared" si="45"/>
        <v>3.8784601136611027E-4</v>
      </c>
      <c r="L350">
        <v>6.2236884962372043E-4</v>
      </c>
      <c r="N350" s="2">
        <v>33360</v>
      </c>
      <c r="O350">
        <v>1.3959999999999999</v>
      </c>
      <c r="Q350" s="2">
        <v>33360</v>
      </c>
      <c r="R350">
        <v>1435.71</v>
      </c>
      <c r="S350" s="8">
        <f t="shared" si="50"/>
        <v>-2.4873375066872816E-3</v>
      </c>
      <c r="T350" s="9">
        <f t="shared" si="46"/>
        <v>-2.7309375066872817E-3</v>
      </c>
      <c r="U350" s="3">
        <f>Sheet1!$B$17+Sheet1!$B$18*'Portfolio allocation'!K350</f>
        <v>9.327456579189008E-4</v>
      </c>
      <c r="V350" s="13">
        <f t="shared" si="51"/>
        <v>-3.6636831646061825E-3</v>
      </c>
      <c r="W350" s="13"/>
      <c r="X350" s="2">
        <v>33360</v>
      </c>
      <c r="Y350">
        <v>25.282</v>
      </c>
      <c r="AA350" s="2">
        <v>33360</v>
      </c>
      <c r="AB350">
        <v>259.08999999999997</v>
      </c>
      <c r="AC350">
        <f t="shared" si="52"/>
        <v>1.8035363457760134E-2</v>
      </c>
      <c r="AD350">
        <f t="shared" si="47"/>
        <v>1.7792963457760134E-2</v>
      </c>
      <c r="AE350">
        <f>Sheet2!$B$17+Sheet2!$B$18*'Portfolio allocation'!K350</f>
        <v>3.9826957951776763E-4</v>
      </c>
      <c r="AF350">
        <f t="shared" si="53"/>
        <v>1.7394693878242367E-2</v>
      </c>
      <c r="AH350" s="2">
        <v>33360</v>
      </c>
      <c r="AI350">
        <v>7.9470000000000001</v>
      </c>
      <c r="AJ350">
        <v>6.06</v>
      </c>
      <c r="AK350">
        <v>1.26041</v>
      </c>
      <c r="AM350" s="2">
        <v>43692</v>
      </c>
      <c r="AN350">
        <v>256.05900000000003</v>
      </c>
      <c r="AR350" s="3"/>
    </row>
    <row r="351" spans="1:44" hidden="1" outlineLevel="1" x14ac:dyDescent="0.2">
      <c r="A351" s="2">
        <v>33361</v>
      </c>
      <c r="B351">
        <v>17.239999999999998</v>
      </c>
      <c r="E351" s="2">
        <v>33361</v>
      </c>
      <c r="F351">
        <v>380.8</v>
      </c>
      <c r="G351">
        <f t="shared" si="48"/>
        <v>7.3583517292141742E-4</v>
      </c>
      <c r="H351" s="2">
        <v>33361</v>
      </c>
      <c r="I351">
        <v>428.23</v>
      </c>
      <c r="J351">
        <f t="shared" si="49"/>
        <v>8.6476884962372047E-4</v>
      </c>
      <c r="K351">
        <f t="shared" si="45"/>
        <v>6.2236884962372043E-4</v>
      </c>
      <c r="L351">
        <v>-1.4816526632884578E-3</v>
      </c>
      <c r="N351" s="2">
        <v>33361</v>
      </c>
      <c r="O351">
        <v>1.4064000000000001</v>
      </c>
      <c r="Q351" s="2">
        <v>33361</v>
      </c>
      <c r="R351">
        <v>1446.43</v>
      </c>
      <c r="S351" s="8">
        <f t="shared" si="50"/>
        <v>7.4666889552903459E-3</v>
      </c>
      <c r="T351" s="9">
        <f t="shared" si="46"/>
        <v>7.2242889552903457E-3</v>
      </c>
      <c r="U351" s="3">
        <f>Sheet1!$B$17+Sheet1!$B$18*'Portfolio allocation'!K351</f>
        <v>1.2017962015671536E-3</v>
      </c>
      <c r="V351" s="13">
        <f t="shared" si="51"/>
        <v>6.0224927537231923E-3</v>
      </c>
      <c r="W351" s="13"/>
      <c r="X351" s="2">
        <v>33361</v>
      </c>
      <c r="Y351">
        <v>24.744700000000002</v>
      </c>
      <c r="AA351" s="2">
        <v>33361</v>
      </c>
      <c r="AB351">
        <v>253.58</v>
      </c>
      <c r="AC351">
        <f t="shared" si="52"/>
        <v>-2.1266741286811386E-2</v>
      </c>
      <c r="AD351">
        <f t="shared" si="47"/>
        <v>-2.1510741286811387E-2</v>
      </c>
      <c r="AE351">
        <f>Sheet2!$B$17+Sheet2!$B$18*'Portfolio allocation'!K351</f>
        <v>6.0681327051517406E-4</v>
      </c>
      <c r="AF351">
        <f t="shared" si="53"/>
        <v>-2.2117554557326561E-2</v>
      </c>
      <c r="AH351" s="2">
        <v>33361</v>
      </c>
      <c r="AI351">
        <v>8.0440000000000005</v>
      </c>
      <c r="AJ351">
        <v>6.1</v>
      </c>
      <c r="AK351">
        <v>1.2443599999999999</v>
      </c>
      <c r="AM351" s="2">
        <v>43723</v>
      </c>
      <c r="AN351">
        <v>256.51100000000002</v>
      </c>
      <c r="AR351" s="3"/>
    </row>
    <row r="352" spans="1:44" hidden="1" outlineLevel="1" x14ac:dyDescent="0.2">
      <c r="A352" s="2">
        <v>33364</v>
      </c>
      <c r="B352">
        <v>17.920000000000002</v>
      </c>
      <c r="E352" s="2">
        <v>33364</v>
      </c>
      <c r="F352">
        <v>380.08</v>
      </c>
      <c r="G352">
        <f t="shared" si="48"/>
        <v>-1.8907563025211127E-3</v>
      </c>
      <c r="H352" s="2">
        <v>33364</v>
      </c>
      <c r="I352">
        <v>427.7</v>
      </c>
      <c r="J352">
        <f t="shared" si="49"/>
        <v>-1.2376526632884577E-3</v>
      </c>
      <c r="K352">
        <f t="shared" si="45"/>
        <v>-1.4816526632884578E-3</v>
      </c>
      <c r="L352">
        <v>-7.0014727145195294E-3</v>
      </c>
      <c r="N352" s="2">
        <v>33364</v>
      </c>
      <c r="O352">
        <v>1.4272</v>
      </c>
      <c r="Q352" s="2">
        <v>33364</v>
      </c>
      <c r="R352">
        <v>1467.86</v>
      </c>
      <c r="S352" s="8">
        <f t="shared" si="50"/>
        <v>1.481578783625892E-2</v>
      </c>
      <c r="T352" s="9">
        <f t="shared" si="46"/>
        <v>1.4571787836258921E-2</v>
      </c>
      <c r="U352" s="3">
        <f>Sheet1!$B$17+Sheet1!$B$18*'Portfolio allocation'!K352</f>
        <v>-1.2119906010419153E-3</v>
      </c>
      <c r="V352" s="13">
        <f t="shared" si="51"/>
        <v>1.5783778437300836E-2</v>
      </c>
      <c r="W352" s="13"/>
      <c r="X352" s="2">
        <v>33364</v>
      </c>
      <c r="Y352">
        <v>24.684999999999999</v>
      </c>
      <c r="AA352" s="2">
        <v>33364</v>
      </c>
      <c r="AB352">
        <v>255.93</v>
      </c>
      <c r="AC352">
        <f t="shared" si="52"/>
        <v>9.2672923732155521E-3</v>
      </c>
      <c r="AD352">
        <f t="shared" si="47"/>
        <v>9.0228923732155516E-3</v>
      </c>
      <c r="AE352">
        <f>Sheet2!$B$17+Sheet2!$B$18*'Portfolio allocation'!K352</f>
        <v>-1.2641363372099266E-3</v>
      </c>
      <c r="AF352">
        <f t="shared" si="53"/>
        <v>1.0287028710425479E-2</v>
      </c>
      <c r="AH352" s="2">
        <v>33364</v>
      </c>
      <c r="AI352">
        <v>8.0419999999999998</v>
      </c>
      <c r="AJ352">
        <v>6.11</v>
      </c>
      <c r="AK352">
        <v>1.2443599999999999</v>
      </c>
      <c r="AM352" s="2">
        <v>43753</v>
      </c>
      <c r="AN352">
        <v>257.24400000000003</v>
      </c>
      <c r="AR352" s="3"/>
    </row>
    <row r="353" spans="1:44" hidden="1" outlineLevel="1" x14ac:dyDescent="0.2">
      <c r="A353" s="2">
        <v>33365</v>
      </c>
      <c r="B353">
        <v>17.46</v>
      </c>
      <c r="E353" s="2">
        <v>33365</v>
      </c>
      <c r="F353">
        <v>377.32</v>
      </c>
      <c r="G353">
        <f t="shared" si="48"/>
        <v>-7.2616291307092684E-3</v>
      </c>
      <c r="H353" s="2">
        <v>33365</v>
      </c>
      <c r="I353">
        <v>424.81</v>
      </c>
      <c r="J353">
        <f t="shared" si="49"/>
        <v>-6.7570727145195297E-3</v>
      </c>
      <c r="K353">
        <f t="shared" si="45"/>
        <v>-7.0014727145195294E-3</v>
      </c>
      <c r="L353">
        <v>2.9083513570773117E-3</v>
      </c>
      <c r="N353" s="2">
        <v>33365</v>
      </c>
      <c r="O353">
        <v>1.4064000000000001</v>
      </c>
      <c r="Q353" s="2">
        <v>33365</v>
      </c>
      <c r="R353">
        <v>1446.43</v>
      </c>
      <c r="S353" s="8">
        <f t="shared" si="50"/>
        <v>-1.4599484964506027E-2</v>
      </c>
      <c r="T353" s="9">
        <f t="shared" si="46"/>
        <v>-1.4843884964506027E-2</v>
      </c>
      <c r="U353" s="3">
        <f>Sheet1!$B$17+Sheet1!$B$18*'Portfolio allocation'!K353</f>
        <v>-7.5444680546574786E-3</v>
      </c>
      <c r="V353" s="13">
        <f t="shared" si="51"/>
        <v>-7.2994169098485485E-3</v>
      </c>
      <c r="W353" s="13"/>
      <c r="X353" s="2">
        <v>33365</v>
      </c>
      <c r="Y353">
        <v>24.326799999999999</v>
      </c>
      <c r="AA353" s="2">
        <v>33365</v>
      </c>
      <c r="AB353">
        <v>252.22</v>
      </c>
      <c r="AC353">
        <f t="shared" si="52"/>
        <v>-1.449615129136872E-2</v>
      </c>
      <c r="AD353">
        <f t="shared" si="47"/>
        <v>-1.4742151291368719E-2</v>
      </c>
      <c r="AE353">
        <f>Sheet2!$B$17+Sheet2!$B$18*'Portfolio allocation'!K353</f>
        <v>-6.1725011501104782E-3</v>
      </c>
      <c r="AF353">
        <f t="shared" si="53"/>
        <v>-8.5696501412582411E-3</v>
      </c>
      <c r="AH353" s="2">
        <v>33365</v>
      </c>
      <c r="AI353">
        <v>8.0579999999999998</v>
      </c>
      <c r="AJ353">
        <v>6.15</v>
      </c>
      <c r="AK353">
        <v>1.26285</v>
      </c>
      <c r="AM353" s="2">
        <v>43784</v>
      </c>
      <c r="AN353">
        <v>257.803</v>
      </c>
      <c r="AR353" s="3"/>
    </row>
    <row r="354" spans="1:44" hidden="1" outlineLevel="1" x14ac:dyDescent="0.2">
      <c r="A354" s="2">
        <v>33366</v>
      </c>
      <c r="B354">
        <v>17.78</v>
      </c>
      <c r="E354" s="2">
        <v>33366</v>
      </c>
      <c r="F354">
        <v>378.51</v>
      </c>
      <c r="G354">
        <f t="shared" si="48"/>
        <v>3.153821689812375E-3</v>
      </c>
      <c r="H354" s="2">
        <v>33366</v>
      </c>
      <c r="I354">
        <v>426.15</v>
      </c>
      <c r="J354">
        <f t="shared" si="49"/>
        <v>3.1543513570773118E-3</v>
      </c>
      <c r="K354">
        <f t="shared" si="45"/>
        <v>2.9083513570773117E-3</v>
      </c>
      <c r="L354">
        <v>1.2731051413821427E-2</v>
      </c>
      <c r="N354" s="2">
        <v>33366</v>
      </c>
      <c r="O354">
        <v>1.4307000000000001</v>
      </c>
      <c r="Q354" s="2">
        <v>33366</v>
      </c>
      <c r="R354">
        <v>1471.43</v>
      </c>
      <c r="S354" s="8">
        <f t="shared" si="50"/>
        <v>1.72839335467323E-2</v>
      </c>
      <c r="T354" s="9">
        <f t="shared" si="46"/>
        <v>1.70379335467323E-2</v>
      </c>
      <c r="U354" s="3">
        <f>Sheet1!$B$17+Sheet1!$B$18*'Portfolio allocation'!K354</f>
        <v>3.8243332686189874E-3</v>
      </c>
      <c r="V354" s="13">
        <f t="shared" si="51"/>
        <v>1.3213600278113313E-2</v>
      </c>
      <c r="W354" s="13"/>
      <c r="X354" s="2">
        <v>33366</v>
      </c>
      <c r="Y354">
        <v>24.7746</v>
      </c>
      <c r="AA354" s="2">
        <v>33366</v>
      </c>
      <c r="AB354">
        <v>256.86</v>
      </c>
      <c r="AC354">
        <f t="shared" si="52"/>
        <v>1.8396637855840225E-2</v>
      </c>
      <c r="AD354">
        <f t="shared" si="47"/>
        <v>1.8151037855840227E-2</v>
      </c>
      <c r="AE354">
        <f>Sheet2!$B$17+Sheet2!$B$18*'Portfolio allocation'!K354</f>
        <v>2.6395672368313252E-3</v>
      </c>
      <c r="AF354">
        <f t="shared" si="53"/>
        <v>1.5511470619008903E-2</v>
      </c>
      <c r="AH354" s="2">
        <v>33366</v>
      </c>
      <c r="AI354">
        <v>8.0489999999999995</v>
      </c>
      <c r="AJ354">
        <v>6.14</v>
      </c>
      <c r="AK354">
        <v>1.25417</v>
      </c>
      <c r="AM354" s="2">
        <v>43814</v>
      </c>
      <c r="AN354">
        <v>258.61599999999999</v>
      </c>
      <c r="AR354" s="3"/>
    </row>
    <row r="355" spans="1:44" hidden="1" outlineLevel="1" x14ac:dyDescent="0.2">
      <c r="A355" s="2">
        <v>33367</v>
      </c>
      <c r="B355">
        <v>17.170000000000002</v>
      </c>
      <c r="E355" s="2">
        <v>33367</v>
      </c>
      <c r="F355">
        <v>383.25</v>
      </c>
      <c r="G355">
        <f t="shared" si="48"/>
        <v>1.252278671633511E-2</v>
      </c>
      <c r="H355" s="2">
        <v>33367</v>
      </c>
      <c r="I355">
        <v>431.68</v>
      </c>
      <c r="J355">
        <f t="shared" si="49"/>
        <v>1.2976651413821427E-2</v>
      </c>
      <c r="K355">
        <f t="shared" si="45"/>
        <v>1.2731051413821427E-2</v>
      </c>
      <c r="L355">
        <v>-1.9657727798369107E-2</v>
      </c>
      <c r="N355" s="2">
        <v>33367</v>
      </c>
      <c r="O355">
        <v>1.4689000000000001</v>
      </c>
      <c r="Q355" s="2">
        <v>33367</v>
      </c>
      <c r="R355">
        <v>1510.71</v>
      </c>
      <c r="S355" s="8">
        <f t="shared" si="50"/>
        <v>2.6695119713475934E-2</v>
      </c>
      <c r="T355" s="9">
        <f t="shared" si="46"/>
        <v>2.6449519713475936E-2</v>
      </c>
      <c r="U355" s="3">
        <f>Sheet1!$B$17+Sheet1!$B$18*'Portfolio allocation'!K355</f>
        <v>1.509318371404024E-2</v>
      </c>
      <c r="V355" s="13">
        <f t="shared" si="51"/>
        <v>1.1356335999435696E-2</v>
      </c>
      <c r="W355" s="13"/>
      <c r="X355" s="2">
        <v>33367</v>
      </c>
      <c r="Y355">
        <v>25.282</v>
      </c>
      <c r="AA355" s="2">
        <v>33367</v>
      </c>
      <c r="AB355">
        <v>262.12</v>
      </c>
      <c r="AC355">
        <f t="shared" si="52"/>
        <v>2.0478081445145069E-2</v>
      </c>
      <c r="AD355">
        <f t="shared" si="47"/>
        <v>2.0232881445145068E-2</v>
      </c>
      <c r="AE355">
        <f>Sheet2!$B$17+Sheet2!$B$18*'Portfolio allocation'!K355</f>
        <v>1.1374162727031437E-2</v>
      </c>
      <c r="AF355">
        <f t="shared" si="53"/>
        <v>8.8587187181136309E-3</v>
      </c>
      <c r="AH355" s="2">
        <v>33367</v>
      </c>
      <c r="AI355">
        <v>8.0229999999999997</v>
      </c>
      <c r="AJ355">
        <v>6.13</v>
      </c>
      <c r="AK355">
        <v>1.24725</v>
      </c>
      <c r="AM355" s="2">
        <v>43845</v>
      </c>
      <c r="AN355">
        <v>259.03699999999998</v>
      </c>
      <c r="AR355" s="3"/>
    </row>
    <row r="356" spans="1:44" hidden="1" outlineLevel="1" x14ac:dyDescent="0.2">
      <c r="A356" s="2">
        <v>33368</v>
      </c>
      <c r="B356">
        <v>17.54</v>
      </c>
      <c r="E356" s="2">
        <v>33368</v>
      </c>
      <c r="F356">
        <v>375.74</v>
      </c>
      <c r="G356">
        <f t="shared" si="48"/>
        <v>-1.9595564253098496E-2</v>
      </c>
      <c r="H356" s="2">
        <v>33368</v>
      </c>
      <c r="I356">
        <v>423.3</v>
      </c>
      <c r="J356">
        <f t="shared" si="49"/>
        <v>-1.9412527798369106E-2</v>
      </c>
      <c r="K356">
        <f t="shared" si="45"/>
        <v>-1.9657727798369107E-2</v>
      </c>
      <c r="L356">
        <v>2.7550362390739722E-3</v>
      </c>
      <c r="N356" s="2">
        <v>33368</v>
      </c>
      <c r="O356">
        <v>1.4272</v>
      </c>
      <c r="Q356" s="2">
        <v>33368</v>
      </c>
      <c r="R356">
        <v>1467.86</v>
      </c>
      <c r="S356" s="8">
        <f t="shared" si="50"/>
        <v>-2.8364146659517808E-2</v>
      </c>
      <c r="T356" s="9">
        <f t="shared" si="46"/>
        <v>-2.8609346659517809E-2</v>
      </c>
      <c r="U356" s="3">
        <f>Sheet1!$B$17+Sheet1!$B$18*'Portfolio allocation'!K356</f>
        <v>-2.2064044639008296E-2</v>
      </c>
      <c r="V356" s="13">
        <f t="shared" si="51"/>
        <v>-6.5453020205095136E-3</v>
      </c>
      <c r="W356" s="13"/>
      <c r="X356" s="2">
        <v>33368</v>
      </c>
      <c r="Y356">
        <v>24.684999999999999</v>
      </c>
      <c r="AA356" s="2">
        <v>33368</v>
      </c>
      <c r="AB356">
        <v>255.93</v>
      </c>
      <c r="AC356">
        <f t="shared" si="52"/>
        <v>-2.3615138104684852E-2</v>
      </c>
      <c r="AD356">
        <f t="shared" si="47"/>
        <v>-2.3860338104684853E-2</v>
      </c>
      <c r="AE356">
        <f>Sheet2!$B$17+Sheet2!$B$18*'Portfolio allocation'!K356</f>
        <v>-1.7426766060939625E-2</v>
      </c>
      <c r="AF356">
        <f t="shared" si="53"/>
        <v>-6.4335720437452282E-3</v>
      </c>
      <c r="AH356" s="2">
        <v>33368</v>
      </c>
      <c r="AI356">
        <v>8.1110000000000007</v>
      </c>
      <c r="AJ356">
        <v>6.13</v>
      </c>
      <c r="AK356">
        <v>1.2588699999999999</v>
      </c>
      <c r="AM356" s="2">
        <v>43876</v>
      </c>
      <c r="AN356">
        <v>259.24799999999999</v>
      </c>
      <c r="AR356" s="3"/>
    </row>
    <row r="357" spans="1:44" hidden="1" outlineLevel="1" x14ac:dyDescent="0.2">
      <c r="A357" s="2">
        <v>33371</v>
      </c>
      <c r="B357">
        <v>17.66</v>
      </c>
      <c r="E357" s="2">
        <v>33371</v>
      </c>
      <c r="F357">
        <v>376.76</v>
      </c>
      <c r="G357">
        <f t="shared" si="48"/>
        <v>2.7146431042741614E-3</v>
      </c>
      <c r="H357" s="2">
        <v>33371</v>
      </c>
      <c r="I357">
        <v>424.57</v>
      </c>
      <c r="J357">
        <f t="shared" si="49"/>
        <v>3.0002362390739723E-3</v>
      </c>
      <c r="K357">
        <f t="shared" si="45"/>
        <v>2.7550362390739722E-3</v>
      </c>
      <c r="L357">
        <v>-1.3787514209670915E-2</v>
      </c>
      <c r="N357" s="2">
        <v>33371</v>
      </c>
      <c r="O357">
        <v>1.4323999999999999</v>
      </c>
      <c r="Q357" s="2">
        <v>33371</v>
      </c>
      <c r="R357">
        <v>1473.21</v>
      </c>
      <c r="S357" s="8">
        <f t="shared" si="50"/>
        <v>3.6447617620209982E-3</v>
      </c>
      <c r="T357" s="9">
        <f t="shared" si="46"/>
        <v>3.3995617620209981E-3</v>
      </c>
      <c r="U357" s="3">
        <f>Sheet1!$B$17+Sheet1!$B$18*'Portfolio allocation'!K357</f>
        <v>3.6484462797237555E-3</v>
      </c>
      <c r="V357" s="13">
        <f t="shared" si="51"/>
        <v>-2.488845177027574E-4</v>
      </c>
      <c r="W357" s="13"/>
      <c r="X357" s="2">
        <v>33371</v>
      </c>
      <c r="Y357">
        <v>25.282</v>
      </c>
      <c r="AA357" s="2">
        <v>33371</v>
      </c>
      <c r="AB357">
        <v>262.12</v>
      </c>
      <c r="AC357">
        <f t="shared" si="52"/>
        <v>2.418630094166363E-2</v>
      </c>
      <c r="AD357">
        <f t="shared" si="47"/>
        <v>2.3941900941663631E-2</v>
      </c>
      <c r="AE357">
        <f>Sheet2!$B$17+Sheet2!$B$18*'Portfolio allocation'!K357</f>
        <v>2.5032355224803376E-3</v>
      </c>
      <c r="AF357">
        <f t="shared" si="53"/>
        <v>2.1438665419183295E-2</v>
      </c>
      <c r="AH357" s="2">
        <v>33371</v>
      </c>
      <c r="AI357">
        <v>8.0649999999999995</v>
      </c>
      <c r="AJ357">
        <v>6.11</v>
      </c>
      <c r="AK357">
        <v>1.26678</v>
      </c>
      <c r="AM357" s="2">
        <v>43905</v>
      </c>
      <c r="AN357">
        <v>258.12400000000002</v>
      </c>
      <c r="AR357" s="3"/>
    </row>
    <row r="358" spans="1:44" hidden="1" outlineLevel="1" x14ac:dyDescent="0.2">
      <c r="A358" s="2">
        <v>33372</v>
      </c>
      <c r="B358">
        <v>18</v>
      </c>
      <c r="E358" s="2">
        <v>33372</v>
      </c>
      <c r="F358">
        <v>371.62</v>
      </c>
      <c r="G358">
        <f t="shared" si="48"/>
        <v>-1.3642637222635035E-2</v>
      </c>
      <c r="H358" s="2">
        <v>33372</v>
      </c>
      <c r="I358">
        <v>418.82</v>
      </c>
      <c r="J358">
        <f t="shared" si="49"/>
        <v>-1.3543114209670915E-2</v>
      </c>
      <c r="K358">
        <f t="shared" si="45"/>
        <v>-1.3787514209670915E-2</v>
      </c>
      <c r="L358">
        <v>-8.3389693328876462E-3</v>
      </c>
      <c r="N358" s="2">
        <v>33372</v>
      </c>
      <c r="O358">
        <v>1.4064000000000001</v>
      </c>
      <c r="Q358" s="2">
        <v>33372</v>
      </c>
      <c r="R358">
        <v>1446.43</v>
      </c>
      <c r="S358" s="8">
        <f t="shared" si="50"/>
        <v>-1.8177992275371424E-2</v>
      </c>
      <c r="T358" s="9">
        <f t="shared" si="46"/>
        <v>-1.8422392275371423E-2</v>
      </c>
      <c r="U358" s="3">
        <f>Sheet1!$B$17+Sheet1!$B$18*'Portfolio allocation'!K358</f>
        <v>-1.5329586839057299E-2</v>
      </c>
      <c r="V358" s="13">
        <f t="shared" si="51"/>
        <v>-3.0928054363141243E-3</v>
      </c>
      <c r="W358" s="13"/>
      <c r="X358" s="2">
        <v>33372</v>
      </c>
      <c r="Y358">
        <v>25.311800000000002</v>
      </c>
      <c r="AA358" s="2">
        <v>33372</v>
      </c>
      <c r="AB358">
        <v>262.43</v>
      </c>
      <c r="AC358">
        <f t="shared" si="52"/>
        <v>1.1826644285060084E-3</v>
      </c>
      <c r="AD358">
        <f t="shared" si="47"/>
        <v>9.378644285060084E-4</v>
      </c>
      <c r="AE358">
        <f>Sheet2!$B$17+Sheet2!$B$18*'Portfolio allocation'!K358</f>
        <v>-1.2206822375175673E-2</v>
      </c>
      <c r="AF358">
        <f t="shared" si="53"/>
        <v>1.3144686803681681E-2</v>
      </c>
      <c r="AH358" s="2">
        <v>33372</v>
      </c>
      <c r="AI358">
        <v>8.1300000000000008</v>
      </c>
      <c r="AJ358">
        <v>6.12</v>
      </c>
      <c r="AK358">
        <v>1.2753099999999999</v>
      </c>
      <c r="AM358" s="2">
        <v>43936</v>
      </c>
      <c r="AN358">
        <v>256.09199999999998</v>
      </c>
      <c r="AR358" s="3"/>
    </row>
    <row r="359" spans="1:44" hidden="1" outlineLevel="1" x14ac:dyDescent="0.2">
      <c r="A359" s="2">
        <v>33373</v>
      </c>
      <c r="B359">
        <v>18.38</v>
      </c>
      <c r="E359" s="2">
        <v>33373</v>
      </c>
      <c r="F359">
        <v>368.57</v>
      </c>
      <c r="G359">
        <f t="shared" si="48"/>
        <v>-8.2073085409827273E-3</v>
      </c>
      <c r="H359" s="2">
        <v>33373</v>
      </c>
      <c r="I359">
        <v>415.43</v>
      </c>
      <c r="J359">
        <f t="shared" si="49"/>
        <v>-8.0941693328876463E-3</v>
      </c>
      <c r="K359">
        <f t="shared" si="45"/>
        <v>-8.3389693328876462E-3</v>
      </c>
      <c r="L359">
        <v>9.768520723106135E-3</v>
      </c>
      <c r="N359" s="2">
        <v>33373</v>
      </c>
      <c r="O359">
        <v>1.3612</v>
      </c>
      <c r="Q359" s="2">
        <v>33373</v>
      </c>
      <c r="R359">
        <v>1400</v>
      </c>
      <c r="S359" s="8">
        <f t="shared" si="50"/>
        <v>-3.209972138299122E-2</v>
      </c>
      <c r="T359" s="9">
        <f t="shared" si="46"/>
        <v>-3.2344521382991223E-2</v>
      </c>
      <c r="U359" s="3">
        <f>Sheet1!$B$17+Sheet1!$B$18*'Portfolio allocation'!K359</f>
        <v>-9.078878071921391E-3</v>
      </c>
      <c r="V359" s="13">
        <f t="shared" si="51"/>
        <v>-2.3265643311069832E-2</v>
      </c>
      <c r="W359" s="13"/>
      <c r="X359" s="2">
        <v>33373</v>
      </c>
      <c r="Y359">
        <v>24.535799999999998</v>
      </c>
      <c r="AA359" s="2">
        <v>33373</v>
      </c>
      <c r="AB359">
        <v>254.38</v>
      </c>
      <c r="AC359">
        <f t="shared" si="52"/>
        <v>-3.0674846625766916E-2</v>
      </c>
      <c r="AD359">
        <f t="shared" si="47"/>
        <v>-3.0920046625766917E-2</v>
      </c>
      <c r="AE359">
        <f>Sheet2!$B$17+Sheet2!$B$18*'Portfolio allocation'!K359</f>
        <v>-7.3618372657882685E-3</v>
      </c>
      <c r="AF359">
        <f t="shared" si="53"/>
        <v>-2.3558209359978648E-2</v>
      </c>
      <c r="AH359" s="2">
        <v>33373</v>
      </c>
      <c r="AI359">
        <v>8.1319999999999997</v>
      </c>
      <c r="AJ359">
        <v>6.13</v>
      </c>
      <c r="AK359">
        <v>1.2776000000000001</v>
      </c>
      <c r="AM359" s="2">
        <v>43966</v>
      </c>
      <c r="AN359">
        <v>255.86799999999999</v>
      </c>
      <c r="AR359" s="3"/>
    </row>
    <row r="360" spans="1:44" hidden="1" outlineLevel="1" x14ac:dyDescent="0.2">
      <c r="A360" s="2">
        <v>33374</v>
      </c>
      <c r="B360">
        <v>17.239999999999998</v>
      </c>
      <c r="E360" s="2">
        <v>33374</v>
      </c>
      <c r="F360">
        <v>372.19</v>
      </c>
      <c r="G360">
        <f t="shared" si="48"/>
        <v>9.8217434951297644E-3</v>
      </c>
      <c r="H360" s="2">
        <v>33374</v>
      </c>
      <c r="I360">
        <v>419.59</v>
      </c>
      <c r="J360">
        <f t="shared" si="49"/>
        <v>1.0013720723106134E-2</v>
      </c>
      <c r="K360">
        <f t="shared" si="45"/>
        <v>9.768520723106135E-3</v>
      </c>
      <c r="L360">
        <v>8.0264272265792201E-4</v>
      </c>
      <c r="N360" s="2">
        <v>33374</v>
      </c>
      <c r="O360">
        <v>1.3803000000000001</v>
      </c>
      <c r="Q360" s="2">
        <v>33374</v>
      </c>
      <c r="R360">
        <v>1419.64</v>
      </c>
      <c r="S360" s="8">
        <f t="shared" si="50"/>
        <v>1.4028571428571501E-2</v>
      </c>
      <c r="T360" s="9">
        <f t="shared" si="46"/>
        <v>1.3783371428571502E-2</v>
      </c>
      <c r="U360" s="3">
        <f>Sheet1!$B$17+Sheet1!$B$18*'Portfolio allocation'!K360</f>
        <v>1.1694493425139481E-2</v>
      </c>
      <c r="V360" s="13">
        <f t="shared" si="51"/>
        <v>2.0888780034320209E-3</v>
      </c>
      <c r="W360" s="13"/>
      <c r="X360" s="2">
        <v>33374</v>
      </c>
      <c r="Y360">
        <v>24.864100000000001</v>
      </c>
      <c r="AA360" s="2">
        <v>33374</v>
      </c>
      <c r="AB360">
        <v>257.79000000000002</v>
      </c>
      <c r="AC360">
        <f t="shared" si="52"/>
        <v>1.340514191367248E-2</v>
      </c>
      <c r="AD360">
        <f t="shared" si="47"/>
        <v>1.3159141913672481E-2</v>
      </c>
      <c r="AE360">
        <f>Sheet2!$B$17+Sheet2!$B$18*'Portfolio allocation'!K360</f>
        <v>8.7398048558537667E-3</v>
      </c>
      <c r="AF360">
        <f t="shared" si="53"/>
        <v>4.419337057818714E-3</v>
      </c>
      <c r="AH360" s="2">
        <v>33374</v>
      </c>
      <c r="AI360">
        <v>8.1199999999999992</v>
      </c>
      <c r="AJ360">
        <v>6.15</v>
      </c>
      <c r="AK360">
        <v>1.2776400000000001</v>
      </c>
      <c r="AM360" s="2">
        <v>43997</v>
      </c>
      <c r="AN360">
        <v>256.98599999999999</v>
      </c>
      <c r="AR360" s="3"/>
    </row>
    <row r="361" spans="1:44" hidden="1" outlineLevel="1" x14ac:dyDescent="0.2">
      <c r="A361" s="2">
        <v>33375</v>
      </c>
      <c r="B361">
        <v>16.64</v>
      </c>
      <c r="E361" s="2">
        <v>33375</v>
      </c>
      <c r="F361">
        <v>372.39</v>
      </c>
      <c r="G361">
        <f t="shared" si="48"/>
        <v>5.3735995056292118E-4</v>
      </c>
      <c r="H361" s="2">
        <v>33375</v>
      </c>
      <c r="I361">
        <v>420.03</v>
      </c>
      <c r="J361">
        <f t="shared" si="49"/>
        <v>1.048642722657922E-3</v>
      </c>
      <c r="K361">
        <f t="shared" si="45"/>
        <v>8.0264272265792201E-4</v>
      </c>
      <c r="L361">
        <v>-3.1782346975208549E-4</v>
      </c>
      <c r="N361" s="2">
        <v>33375</v>
      </c>
      <c r="O361">
        <v>1.3786</v>
      </c>
      <c r="Q361" s="2">
        <v>33375</v>
      </c>
      <c r="R361">
        <v>1417.86</v>
      </c>
      <c r="S361" s="8">
        <f t="shared" si="50"/>
        <v>-1.2538390014371625E-3</v>
      </c>
      <c r="T361" s="9">
        <f t="shared" si="46"/>
        <v>-1.4998390014371627E-3</v>
      </c>
      <c r="U361" s="3">
        <f>Sheet1!$B$17+Sheet1!$B$18*'Portfolio allocation'!K361</f>
        <v>1.4086109574595004E-3</v>
      </c>
      <c r="V361" s="13">
        <f t="shared" si="51"/>
        <v>-2.908449958896663E-3</v>
      </c>
      <c r="W361" s="13"/>
      <c r="X361" s="2">
        <v>33375</v>
      </c>
      <c r="Y361">
        <v>24.7746</v>
      </c>
      <c r="AA361" s="2">
        <v>33375</v>
      </c>
      <c r="AB361">
        <v>256.86</v>
      </c>
      <c r="AC361">
        <f t="shared" si="52"/>
        <v>-3.6075875712789918E-3</v>
      </c>
      <c r="AD361">
        <f t="shared" si="47"/>
        <v>-3.8539875712789917E-3</v>
      </c>
      <c r="AE361">
        <f>Sheet2!$B$17+Sheet2!$B$18*'Portfolio allocation'!K361</f>
        <v>7.6711739761964933E-4</v>
      </c>
      <c r="AF361">
        <f t="shared" si="53"/>
        <v>-4.621104968898641E-3</v>
      </c>
      <c r="AH361" s="2">
        <v>33375</v>
      </c>
      <c r="AI361">
        <v>8.0850000000000009</v>
      </c>
      <c r="AJ361">
        <v>6.16</v>
      </c>
      <c r="AK361">
        <v>1.2518899999999999</v>
      </c>
      <c r="AM361" s="2">
        <v>44027</v>
      </c>
      <c r="AN361">
        <v>258.27800000000002</v>
      </c>
      <c r="AR361" s="3"/>
    </row>
    <row r="362" spans="1:44" hidden="1" outlineLevel="1" x14ac:dyDescent="0.2">
      <c r="A362" s="2">
        <v>33378</v>
      </c>
      <c r="B362">
        <v>17.100000000000001</v>
      </c>
      <c r="E362" s="2">
        <v>33378</v>
      </c>
      <c r="F362">
        <v>372.28</v>
      </c>
      <c r="G362">
        <f t="shared" si="48"/>
        <v>-2.9538924246086395E-4</v>
      </c>
      <c r="H362" s="2">
        <v>33378</v>
      </c>
      <c r="I362">
        <v>420</v>
      </c>
      <c r="J362">
        <f t="shared" si="49"/>
        <v>-7.1423469752085467E-5</v>
      </c>
      <c r="K362">
        <f t="shared" si="45"/>
        <v>-3.1782346975208549E-4</v>
      </c>
      <c r="L362">
        <v>8.1091428571427298E-3</v>
      </c>
      <c r="N362" s="2">
        <v>33378</v>
      </c>
      <c r="O362">
        <v>1.3769</v>
      </c>
      <c r="Q362" s="2">
        <v>33378</v>
      </c>
      <c r="R362">
        <v>1416.07</v>
      </c>
      <c r="S362" s="8">
        <f t="shared" si="50"/>
        <v>-1.2624659698418084E-3</v>
      </c>
      <c r="T362" s="9">
        <f t="shared" si="46"/>
        <v>-1.5088659698418083E-3</v>
      </c>
      <c r="U362" s="3">
        <f>Sheet1!$B$17+Sheet1!$B$18*'Portfolio allocation'!K362</f>
        <v>1.2318374513717182E-4</v>
      </c>
      <c r="V362" s="13">
        <f t="shared" si="51"/>
        <v>-1.6320497149789801E-3</v>
      </c>
      <c r="W362" s="13"/>
      <c r="X362" s="2">
        <v>33378</v>
      </c>
      <c r="Y362">
        <v>24.655200000000001</v>
      </c>
      <c r="AA362" s="2">
        <v>33378</v>
      </c>
      <c r="AB362">
        <v>255.62</v>
      </c>
      <c r="AC362">
        <f t="shared" si="52"/>
        <v>-4.8275325079810694E-3</v>
      </c>
      <c r="AD362">
        <f t="shared" si="47"/>
        <v>-5.0755325079810693E-3</v>
      </c>
      <c r="AE362">
        <f>Sheet2!$B$17+Sheet2!$B$18*'Portfolio allocation'!K362</f>
        <v>-2.2922972634924985E-4</v>
      </c>
      <c r="AF362">
        <f t="shared" si="53"/>
        <v>-4.8463027816318194E-3</v>
      </c>
      <c r="AH362" s="2">
        <v>33378</v>
      </c>
      <c r="AI362">
        <v>8.0869999999999997</v>
      </c>
      <c r="AJ362">
        <v>6.2</v>
      </c>
      <c r="AK362">
        <v>1.25589</v>
      </c>
      <c r="AM362" s="2">
        <v>44058</v>
      </c>
      <c r="AN362">
        <v>259.411</v>
      </c>
      <c r="AR362" s="3"/>
    </row>
    <row r="363" spans="1:44" hidden="1" outlineLevel="1" x14ac:dyDescent="0.2">
      <c r="A363" s="2">
        <v>33379</v>
      </c>
      <c r="B363">
        <v>16.07</v>
      </c>
      <c r="E363" s="2">
        <v>33379</v>
      </c>
      <c r="F363">
        <v>375.35</v>
      </c>
      <c r="G363">
        <f t="shared" si="48"/>
        <v>8.2464811432256813E-3</v>
      </c>
      <c r="H363" s="2">
        <v>33379</v>
      </c>
      <c r="I363">
        <v>423.51</v>
      </c>
      <c r="J363">
        <f t="shared" si="49"/>
        <v>8.3571428571427298E-3</v>
      </c>
      <c r="K363">
        <f t="shared" si="45"/>
        <v>8.1091428571427298E-3</v>
      </c>
      <c r="L363">
        <v>2.0195705603174327E-3</v>
      </c>
      <c r="N363" s="2">
        <v>33379</v>
      </c>
      <c r="O363">
        <v>1.4168000000000001</v>
      </c>
      <c r="Q363" s="2">
        <v>33379</v>
      </c>
      <c r="R363">
        <v>1457.14</v>
      </c>
      <c r="S363" s="8">
        <f t="shared" si="50"/>
        <v>2.9002803533723753E-2</v>
      </c>
      <c r="T363" s="9">
        <f t="shared" si="46"/>
        <v>2.8754803533723752E-2</v>
      </c>
      <c r="U363" s="3">
        <f>Sheet1!$B$17+Sheet1!$B$18*'Portfolio allocation'!K363</f>
        <v>9.7908130830786193E-3</v>
      </c>
      <c r="V363" s="13">
        <f t="shared" si="51"/>
        <v>1.8963990450645132E-2</v>
      </c>
      <c r="W363" s="13"/>
      <c r="X363" s="2">
        <v>33379</v>
      </c>
      <c r="Y363">
        <v>24.237300000000001</v>
      </c>
      <c r="AA363" s="2">
        <v>33379</v>
      </c>
      <c r="AB363">
        <v>251.29</v>
      </c>
      <c r="AC363">
        <f t="shared" si="52"/>
        <v>-1.6939206634848603E-2</v>
      </c>
      <c r="AD363">
        <f t="shared" si="47"/>
        <v>-1.7186406634848602E-2</v>
      </c>
      <c r="AE363">
        <f>Sheet2!$B$17+Sheet2!$B$18*'Portfolio allocation'!K363</f>
        <v>7.2642437228809141E-3</v>
      </c>
      <c r="AF363">
        <f t="shared" si="53"/>
        <v>-2.4450650357729517E-2</v>
      </c>
      <c r="AH363" s="2">
        <v>33379</v>
      </c>
      <c r="AI363">
        <v>8.0530000000000008</v>
      </c>
      <c r="AJ363">
        <v>6.18</v>
      </c>
      <c r="AK363">
        <v>1.26711</v>
      </c>
      <c r="AM363" s="2">
        <v>44089</v>
      </c>
      <c r="AN363">
        <v>260.029</v>
      </c>
      <c r="AR363" s="3"/>
    </row>
    <row r="364" spans="1:44" hidden="1" outlineLevel="1" x14ac:dyDescent="0.2">
      <c r="A364" s="2">
        <v>33380</v>
      </c>
      <c r="B364">
        <v>16.16</v>
      </c>
      <c r="E364" s="2">
        <v>33380</v>
      </c>
      <c r="F364">
        <v>376.19</v>
      </c>
      <c r="G364">
        <f t="shared" si="48"/>
        <v>2.237911282802596E-3</v>
      </c>
      <c r="H364" s="2">
        <v>33380</v>
      </c>
      <c r="I364">
        <v>424.47</v>
      </c>
      <c r="J364">
        <f t="shared" si="49"/>
        <v>2.2667705603174326E-3</v>
      </c>
      <c r="K364">
        <f t="shared" si="45"/>
        <v>2.0195705603174327E-3</v>
      </c>
      <c r="L364">
        <v>-3.4735543619101345E-3</v>
      </c>
      <c r="N364" s="2">
        <v>33380</v>
      </c>
      <c r="O364">
        <v>1.4827999999999999</v>
      </c>
      <c r="Q364" s="2">
        <v>33380</v>
      </c>
      <c r="R364">
        <v>1525</v>
      </c>
      <c r="S364" s="8">
        <f t="shared" si="50"/>
        <v>4.657067955035199E-2</v>
      </c>
      <c r="T364" s="9">
        <f t="shared" si="46"/>
        <v>4.6323479550351987E-2</v>
      </c>
      <c r="U364" s="3">
        <f>Sheet1!$B$17+Sheet1!$B$18*'Portfolio allocation'!K364</f>
        <v>2.8047014138752498E-3</v>
      </c>
      <c r="V364" s="13">
        <f t="shared" si="51"/>
        <v>4.3518778136476741E-2</v>
      </c>
      <c r="W364" s="13"/>
      <c r="X364" s="2">
        <v>33380</v>
      </c>
      <c r="Y364">
        <v>24.983499999999999</v>
      </c>
      <c r="AA364" s="2">
        <v>33380</v>
      </c>
      <c r="AB364">
        <v>259.02</v>
      </c>
      <c r="AC364">
        <f t="shared" si="52"/>
        <v>3.0761271837319359E-2</v>
      </c>
      <c r="AD364">
        <f t="shared" si="47"/>
        <v>3.051527183731936E-2</v>
      </c>
      <c r="AE364">
        <f>Sheet2!$B$17+Sheet2!$B$18*'Portfolio allocation'!K364</f>
        <v>1.8492406775035518E-3</v>
      </c>
      <c r="AF364">
        <f t="shared" si="53"/>
        <v>2.8666031159815808E-2</v>
      </c>
      <c r="AH364" s="2">
        <v>33380</v>
      </c>
      <c r="AI364">
        <v>8.0730000000000004</v>
      </c>
      <c r="AJ364">
        <v>6.15</v>
      </c>
      <c r="AK364">
        <v>1.2595799999999999</v>
      </c>
      <c r="AM364" s="2">
        <v>44119</v>
      </c>
      <c r="AN364">
        <v>260.286</v>
      </c>
      <c r="AR364" s="3"/>
    </row>
    <row r="365" spans="1:44" hidden="1" outlineLevel="1" x14ac:dyDescent="0.2">
      <c r="A365" s="2">
        <v>33381</v>
      </c>
      <c r="B365">
        <v>16.11</v>
      </c>
      <c r="E365" s="2">
        <v>33381</v>
      </c>
      <c r="F365">
        <v>374.97</v>
      </c>
      <c r="G365">
        <f t="shared" si="48"/>
        <v>-3.2430420797999737E-3</v>
      </c>
      <c r="H365" s="2">
        <v>33381</v>
      </c>
      <c r="I365">
        <v>423.1</v>
      </c>
      <c r="J365">
        <f t="shared" si="49"/>
        <v>-3.2275543619101343E-3</v>
      </c>
      <c r="K365">
        <f t="shared" si="45"/>
        <v>-3.4735543619101345E-3</v>
      </c>
      <c r="L365">
        <v>6.7507820373433067E-3</v>
      </c>
      <c r="N365" s="2">
        <v>33381</v>
      </c>
      <c r="O365">
        <v>1.5209999999999999</v>
      </c>
      <c r="Q365" s="2">
        <v>33381</v>
      </c>
      <c r="R365">
        <v>1564.29</v>
      </c>
      <c r="S365" s="8">
        <f t="shared" si="50"/>
        <v>2.5763934426229484E-2</v>
      </c>
      <c r="T365" s="9">
        <f t="shared" si="46"/>
        <v>2.5517934426229485E-2</v>
      </c>
      <c r="U365" s="3">
        <f>Sheet1!$B$17+Sheet1!$B$18*'Portfolio allocation'!K365</f>
        <v>-3.4971507112029547E-3</v>
      </c>
      <c r="V365" s="13">
        <f t="shared" si="51"/>
        <v>2.901508513743244E-2</v>
      </c>
      <c r="W365" s="13"/>
      <c r="X365" s="2">
        <v>33381</v>
      </c>
      <c r="Y365">
        <v>24.983499999999999</v>
      </c>
      <c r="AA365" s="2">
        <v>33381</v>
      </c>
      <c r="AB365">
        <v>259.02</v>
      </c>
      <c r="AC365">
        <f t="shared" si="52"/>
        <v>0</v>
      </c>
      <c r="AD365">
        <f t="shared" si="47"/>
        <v>-2.452E-4</v>
      </c>
      <c r="AE365">
        <f>Sheet2!$B$17+Sheet2!$B$18*'Portfolio allocation'!K365</f>
        <v>-3.0353861456327469E-3</v>
      </c>
      <c r="AF365">
        <f t="shared" si="53"/>
        <v>2.7901861456327468E-3</v>
      </c>
      <c r="AH365" s="2">
        <v>33381</v>
      </c>
      <c r="AI365">
        <v>8.0920000000000005</v>
      </c>
      <c r="AJ365">
        <v>6.13</v>
      </c>
      <c r="AK365">
        <v>1.2640400000000001</v>
      </c>
      <c r="AM365" s="2">
        <v>44150</v>
      </c>
      <c r="AN365">
        <v>260.81299999999999</v>
      </c>
      <c r="AR365" s="3"/>
    </row>
    <row r="366" spans="1:44" hidden="1" outlineLevel="1" x14ac:dyDescent="0.2">
      <c r="A366" s="2">
        <v>33382</v>
      </c>
      <c r="B366">
        <v>15.23</v>
      </c>
      <c r="E366" s="2">
        <v>33382</v>
      </c>
      <c r="F366">
        <v>377.49</v>
      </c>
      <c r="G366">
        <f t="shared" si="48"/>
        <v>6.7205376430112818E-3</v>
      </c>
      <c r="H366" s="2">
        <v>33382</v>
      </c>
      <c r="I366">
        <v>426.06</v>
      </c>
      <c r="J366">
        <f t="shared" si="49"/>
        <v>6.9959820373433068E-3</v>
      </c>
      <c r="K366">
        <f t="shared" si="45"/>
        <v>6.7507820373433067E-3</v>
      </c>
      <c r="L366">
        <v>-2.4440000000000003E-4</v>
      </c>
      <c r="N366" s="2">
        <v>33382</v>
      </c>
      <c r="O366">
        <v>1.5279</v>
      </c>
      <c r="Q366" s="2">
        <v>33382</v>
      </c>
      <c r="R366">
        <v>1571.43</v>
      </c>
      <c r="S366" s="8">
        <f t="shared" si="50"/>
        <v>4.5643710565177464E-3</v>
      </c>
      <c r="T366" s="9">
        <f t="shared" si="46"/>
        <v>4.3191710565177463E-3</v>
      </c>
      <c r="U366" s="3">
        <f>Sheet1!$B$17+Sheet1!$B$18*'Portfolio allocation'!K366</f>
        <v>8.2324671251635308E-3</v>
      </c>
      <c r="V366" s="13">
        <f t="shared" si="51"/>
        <v>-3.9132960686457845E-3</v>
      </c>
      <c r="W366" s="13"/>
      <c r="X366" s="2">
        <v>33382</v>
      </c>
      <c r="Y366">
        <v>25.0731</v>
      </c>
      <c r="AA366" s="2">
        <v>33382</v>
      </c>
      <c r="AB366">
        <v>259.95</v>
      </c>
      <c r="AC366">
        <f t="shared" si="52"/>
        <v>3.5904563354181018E-3</v>
      </c>
      <c r="AD366">
        <f t="shared" si="47"/>
        <v>3.3460563354181017E-3</v>
      </c>
      <c r="AE366">
        <f>Sheet2!$B$17+Sheet2!$B$18*'Portfolio allocation'!K366</f>
        <v>6.0563546269964859E-3</v>
      </c>
      <c r="AF366">
        <f t="shared" si="53"/>
        <v>-2.7102982915783841E-3</v>
      </c>
      <c r="AH366" s="2">
        <v>33382</v>
      </c>
      <c r="AI366">
        <v>8.0869999999999997</v>
      </c>
      <c r="AJ366">
        <v>6.11</v>
      </c>
      <c r="AK366">
        <v>1.2676099999999999</v>
      </c>
      <c r="AM366" s="2">
        <v>44180</v>
      </c>
      <c r="AN366">
        <v>262.03500000000003</v>
      </c>
      <c r="AR366" s="3"/>
    </row>
    <row r="367" spans="1:44" hidden="1" outlineLevel="1" x14ac:dyDescent="0.2">
      <c r="A367" s="2">
        <v>33385</v>
      </c>
      <c r="B367">
        <v>15.23</v>
      </c>
      <c r="E367" s="2">
        <v>33385</v>
      </c>
      <c r="F367">
        <v>377.49</v>
      </c>
      <c r="G367">
        <f t="shared" si="48"/>
        <v>0</v>
      </c>
      <c r="H367" s="2">
        <v>33385</v>
      </c>
      <c r="I367">
        <v>426.06</v>
      </c>
      <c r="J367">
        <f t="shared" si="49"/>
        <v>0</v>
      </c>
      <c r="K367">
        <f t="shared" si="45"/>
        <v>-2.4440000000000003E-4</v>
      </c>
      <c r="L367">
        <v>1.1866570285875266E-2</v>
      </c>
      <c r="N367" s="2">
        <v>33385</v>
      </c>
      <c r="O367">
        <v>1.5279</v>
      </c>
      <c r="Q367" s="2">
        <v>33385</v>
      </c>
      <c r="R367">
        <v>1571.43</v>
      </c>
      <c r="S367" s="8">
        <f t="shared" si="50"/>
        <v>0</v>
      </c>
      <c r="T367" s="9">
        <f t="shared" si="46"/>
        <v>-2.4440000000000003E-4</v>
      </c>
      <c r="U367" s="3">
        <f>Sheet1!$B$17+Sheet1!$B$18*'Portfolio allocation'!K367</f>
        <v>2.0741701043494332E-4</v>
      </c>
      <c r="V367" s="13">
        <f t="shared" si="51"/>
        <v>-4.5181701043494336E-4</v>
      </c>
      <c r="W367" s="13"/>
      <c r="X367" s="2">
        <v>33385</v>
      </c>
      <c r="Y367">
        <v>25.0731</v>
      </c>
      <c r="AA367" s="2">
        <v>33385</v>
      </c>
      <c r="AB367">
        <v>259.95</v>
      </c>
      <c r="AC367">
        <f t="shared" si="52"/>
        <v>0</v>
      </c>
      <c r="AD367">
        <f t="shared" si="47"/>
        <v>-2.4440000000000003E-4</v>
      </c>
      <c r="AE367">
        <f>Sheet2!$B$17+Sheet2!$B$18*'Portfolio allocation'!K367</f>
        <v>-1.6393970384356553E-4</v>
      </c>
      <c r="AF367">
        <f t="shared" si="53"/>
        <v>-8.0460296156434499E-5</v>
      </c>
      <c r="AH367" s="2">
        <v>33385</v>
      </c>
      <c r="AI367">
        <v>8.0869999999999997</v>
      </c>
      <c r="AJ367">
        <v>6.11</v>
      </c>
      <c r="AK367">
        <v>1.2676099999999999</v>
      </c>
      <c r="AM367" s="2">
        <v>44211</v>
      </c>
      <c r="AN367">
        <v>262.64999999999998</v>
      </c>
      <c r="AR367" s="3"/>
    </row>
    <row r="368" spans="1:44" hidden="1" outlineLevel="1" x14ac:dyDescent="0.2">
      <c r="A368" s="2">
        <v>33386</v>
      </c>
      <c r="B368">
        <v>15.67</v>
      </c>
      <c r="E368" s="2">
        <v>33386</v>
      </c>
      <c r="F368">
        <v>381.94</v>
      </c>
      <c r="G368">
        <f t="shared" si="48"/>
        <v>1.1788391745476634E-2</v>
      </c>
      <c r="H368" s="2">
        <v>33386</v>
      </c>
      <c r="I368">
        <v>431.22</v>
      </c>
      <c r="J368">
        <f t="shared" si="49"/>
        <v>1.2110970285875267E-2</v>
      </c>
      <c r="K368">
        <f t="shared" si="45"/>
        <v>1.1866570285875266E-2</v>
      </c>
      <c r="L368">
        <v>2.0046318445340779E-3</v>
      </c>
      <c r="N368" s="2">
        <v>33386</v>
      </c>
      <c r="O368">
        <v>1.5383</v>
      </c>
      <c r="Q368" s="2">
        <v>33386</v>
      </c>
      <c r="R368">
        <v>1582.14</v>
      </c>
      <c r="S368" s="8">
        <f t="shared" si="50"/>
        <v>6.8154483495923568E-3</v>
      </c>
      <c r="T368" s="9">
        <f t="shared" si="46"/>
        <v>6.5710483495923571E-3</v>
      </c>
      <c r="U368" s="3">
        <f>Sheet1!$B$17+Sheet1!$B$18*'Portfolio allocation'!K368</f>
        <v>1.4101429055195102E-2</v>
      </c>
      <c r="V368" s="13">
        <f t="shared" si="51"/>
        <v>-7.5303807056027452E-3</v>
      </c>
      <c r="W368" s="13"/>
      <c r="X368" s="2">
        <v>33386</v>
      </c>
      <c r="Y368">
        <v>25.102900000000002</v>
      </c>
      <c r="AA368" s="2">
        <v>33386</v>
      </c>
      <c r="AB368">
        <v>260.26</v>
      </c>
      <c r="AC368">
        <f t="shared" si="52"/>
        <v>1.192537026351248E-3</v>
      </c>
      <c r="AD368">
        <f t="shared" si="47"/>
        <v>9.4773702635124804E-4</v>
      </c>
      <c r="AE368">
        <f>Sheet2!$B$17+Sheet2!$B$18*'Portfolio allocation'!K368</f>
        <v>1.0605444053153442E-2</v>
      </c>
      <c r="AF368">
        <f t="shared" si="53"/>
        <v>-9.6577070268021939E-3</v>
      </c>
      <c r="AH368" s="2">
        <v>33386</v>
      </c>
      <c r="AI368">
        <v>8.0730000000000004</v>
      </c>
      <c r="AJ368">
        <v>6.12</v>
      </c>
      <c r="AK368">
        <v>1.27579</v>
      </c>
      <c r="AM368" s="2">
        <v>44242</v>
      </c>
      <c r="AN368">
        <v>263.63799999999998</v>
      </c>
      <c r="AR368" s="3"/>
    </row>
    <row r="369" spans="1:44" hidden="1" outlineLevel="1" x14ac:dyDescent="0.2">
      <c r="A369" s="2">
        <v>33387</v>
      </c>
      <c r="B369">
        <v>15.9</v>
      </c>
      <c r="E369" s="2">
        <v>33387</v>
      </c>
      <c r="F369">
        <v>382.79</v>
      </c>
      <c r="G369">
        <f t="shared" si="48"/>
        <v>2.2254804419543639E-3</v>
      </c>
      <c r="H369" s="2">
        <v>33387</v>
      </c>
      <c r="I369">
        <v>432.19</v>
      </c>
      <c r="J369">
        <f t="shared" si="49"/>
        <v>2.2494318445340777E-3</v>
      </c>
      <c r="K369">
        <f t="shared" si="45"/>
        <v>2.0046318445340779E-3</v>
      </c>
      <c r="L369">
        <v>1.0699860626113644E-2</v>
      </c>
      <c r="N369" s="2">
        <v>33387</v>
      </c>
      <c r="O369">
        <v>1.5314000000000001</v>
      </c>
      <c r="Q369" s="2">
        <v>33387</v>
      </c>
      <c r="R369">
        <v>1575</v>
      </c>
      <c r="S369" s="8">
        <f t="shared" si="50"/>
        <v>-4.5128749668171819E-3</v>
      </c>
      <c r="T369" s="9">
        <f t="shared" si="46"/>
        <v>-4.7576749668171818E-3</v>
      </c>
      <c r="U369" s="3">
        <f>Sheet1!$B$17+Sheet1!$B$18*'Portfolio allocation'!K369</f>
        <v>2.7875633405311799E-3</v>
      </c>
      <c r="V369" s="13">
        <f t="shared" si="51"/>
        <v>-7.5452383073483613E-3</v>
      </c>
      <c r="W369" s="13"/>
      <c r="X369" s="2">
        <v>33387</v>
      </c>
      <c r="Y369">
        <v>24.864100000000001</v>
      </c>
      <c r="AA369" s="2">
        <v>33387</v>
      </c>
      <c r="AB369">
        <v>257.79000000000002</v>
      </c>
      <c r="AC369">
        <f t="shared" si="52"/>
        <v>-9.4905094905093357E-3</v>
      </c>
      <c r="AD369">
        <f t="shared" si="47"/>
        <v>-9.7349094905093362E-3</v>
      </c>
      <c r="AE369">
        <f>Sheet2!$B$17+Sheet2!$B$18*'Portfolio allocation'!K369</f>
        <v>1.8359567903078835E-3</v>
      </c>
      <c r="AF369">
        <f t="shared" si="53"/>
        <v>-1.1570866280817219E-2</v>
      </c>
      <c r="AH369" s="2">
        <v>33387</v>
      </c>
      <c r="AI369">
        <v>8.0690000000000008</v>
      </c>
      <c r="AJ369">
        <v>6.11</v>
      </c>
      <c r="AK369">
        <v>1.26952</v>
      </c>
      <c r="AM369" s="2">
        <v>44270</v>
      </c>
      <c r="AN369">
        <v>264.91399999999999</v>
      </c>
      <c r="AR369" s="3"/>
    </row>
    <row r="370" spans="1:44" hidden="1" outlineLevel="1" x14ac:dyDescent="0.2">
      <c r="A370" s="2">
        <v>33388</v>
      </c>
      <c r="B370">
        <v>16.02</v>
      </c>
      <c r="E370" s="2">
        <v>33388</v>
      </c>
      <c r="F370">
        <v>386.96</v>
      </c>
      <c r="G370">
        <f t="shared" si="48"/>
        <v>1.0893701507353803E-2</v>
      </c>
      <c r="H370" s="2">
        <v>33388</v>
      </c>
      <c r="I370">
        <v>436.92</v>
      </c>
      <c r="J370">
        <f t="shared" si="49"/>
        <v>1.0944260626113644E-2</v>
      </c>
      <c r="K370">
        <f t="shared" si="45"/>
        <v>1.0699860626113644E-2</v>
      </c>
      <c r="L370">
        <v>7.3534450608807042E-3</v>
      </c>
      <c r="N370" s="2">
        <v>33388</v>
      </c>
      <c r="O370">
        <v>1.5314000000000001</v>
      </c>
      <c r="Q370" s="2">
        <v>33388</v>
      </c>
      <c r="R370">
        <v>1575</v>
      </c>
      <c r="S370" s="8">
        <f t="shared" si="50"/>
        <v>0</v>
      </c>
      <c r="T370" s="9">
        <f t="shared" si="46"/>
        <v>-2.4440000000000003E-4</v>
      </c>
      <c r="U370" s="3">
        <f>Sheet1!$B$17+Sheet1!$B$18*'Portfolio allocation'!K370</f>
        <v>1.2762950165161687E-2</v>
      </c>
      <c r="V370" s="13">
        <f t="shared" si="51"/>
        <v>-1.3007350165161687E-2</v>
      </c>
      <c r="W370" s="13"/>
      <c r="X370" s="2">
        <v>33388</v>
      </c>
      <c r="Y370">
        <v>24.9238</v>
      </c>
      <c r="AA370" s="2">
        <v>33388</v>
      </c>
      <c r="AB370">
        <v>258.41000000000003</v>
      </c>
      <c r="AC370">
        <f t="shared" si="52"/>
        <v>2.4050583808525872E-3</v>
      </c>
      <c r="AD370">
        <f t="shared" si="47"/>
        <v>2.1598583808525871E-3</v>
      </c>
      <c r="AE370">
        <f>Sheet2!$B$17+Sheet2!$B$18*'Portfolio allocation'!K370</f>
        <v>9.5679760582379324E-3</v>
      </c>
      <c r="AF370">
        <f t="shared" si="53"/>
        <v>-7.4081176773853454E-3</v>
      </c>
      <c r="AH370" s="2">
        <v>33388</v>
      </c>
      <c r="AI370">
        <v>8.0220000000000002</v>
      </c>
      <c r="AJ370">
        <v>6.13</v>
      </c>
      <c r="AK370">
        <v>1.2615400000000001</v>
      </c>
      <c r="AM370" s="2">
        <v>44301</v>
      </c>
      <c r="AN370">
        <v>266.67</v>
      </c>
      <c r="AR370" s="3"/>
    </row>
    <row r="371" spans="1:44" hidden="1" outlineLevel="1" x14ac:dyDescent="0.2">
      <c r="A371" s="2">
        <v>33389</v>
      </c>
      <c r="B371">
        <v>15.93</v>
      </c>
      <c r="E371" s="2">
        <v>33389</v>
      </c>
      <c r="F371">
        <v>389.83</v>
      </c>
      <c r="G371">
        <f t="shared" si="48"/>
        <v>7.4167872648336353E-3</v>
      </c>
      <c r="H371" s="2">
        <v>33389</v>
      </c>
      <c r="I371">
        <v>440.24</v>
      </c>
      <c r="J371">
        <f t="shared" si="49"/>
        <v>7.5986450608807043E-3</v>
      </c>
      <c r="K371">
        <f t="shared" si="45"/>
        <v>7.3534450608807042E-3</v>
      </c>
      <c r="L371">
        <v>-4.4713681991640697E-3</v>
      </c>
      <c r="N371" s="2">
        <v>33389</v>
      </c>
      <c r="O371">
        <v>1.5245</v>
      </c>
      <c r="Q371" s="2">
        <v>33389</v>
      </c>
      <c r="R371">
        <v>1567.86</v>
      </c>
      <c r="S371" s="8">
        <f t="shared" si="50"/>
        <v>-4.5333333333333892E-3</v>
      </c>
      <c r="T371" s="9">
        <f t="shared" si="46"/>
        <v>-4.7785333333333893E-3</v>
      </c>
      <c r="U371" s="3">
        <f>Sheet1!$B$17+Sheet1!$B$18*'Portfolio allocation'!K371</f>
        <v>8.9238574192777743E-3</v>
      </c>
      <c r="V371" s="13">
        <f t="shared" si="51"/>
        <v>-1.3702390752611163E-2</v>
      </c>
      <c r="W371" s="13"/>
      <c r="X371" s="2">
        <v>33389</v>
      </c>
      <c r="Y371">
        <v>25.341699999999999</v>
      </c>
      <c r="AA371" s="2">
        <v>33389</v>
      </c>
      <c r="AB371">
        <v>262.74</v>
      </c>
      <c r="AC371">
        <f t="shared" si="52"/>
        <v>1.6756317479973637E-2</v>
      </c>
      <c r="AD371">
        <f t="shared" si="47"/>
        <v>1.6509917479973636E-2</v>
      </c>
      <c r="AE371">
        <f>Sheet2!$B$17+Sheet2!$B$18*'Portfolio allocation'!K371</f>
        <v>6.592257962850249E-3</v>
      </c>
      <c r="AF371">
        <f t="shared" si="53"/>
        <v>9.9176595171233881E-3</v>
      </c>
      <c r="AH371" s="2">
        <v>33389</v>
      </c>
      <c r="AI371">
        <v>8.0609999999999999</v>
      </c>
      <c r="AJ371">
        <v>6.16</v>
      </c>
      <c r="AK371">
        <v>1.2475400000000001</v>
      </c>
      <c r="AM371" s="2">
        <v>44331</v>
      </c>
      <c r="AN371">
        <v>268.44400000000002</v>
      </c>
      <c r="AR371" s="3"/>
    </row>
    <row r="372" spans="1:44" hidden="1" outlineLevel="1" x14ac:dyDescent="0.2">
      <c r="A372" s="2">
        <v>33392</v>
      </c>
      <c r="B372">
        <v>16.87</v>
      </c>
      <c r="E372" s="2">
        <v>33392</v>
      </c>
      <c r="F372">
        <v>388.06</v>
      </c>
      <c r="G372">
        <f t="shared" si="48"/>
        <v>-4.5404407049226547E-3</v>
      </c>
      <c r="H372" s="2">
        <v>33392</v>
      </c>
      <c r="I372">
        <v>438.38</v>
      </c>
      <c r="J372">
        <f t="shared" si="49"/>
        <v>-4.2249681991640697E-3</v>
      </c>
      <c r="K372">
        <f t="shared" si="45"/>
        <v>-4.4713681991640697E-3</v>
      </c>
      <c r="L372">
        <v>-9.5794904877045018E-4</v>
      </c>
      <c r="N372" s="2">
        <v>33392</v>
      </c>
      <c r="O372">
        <v>1.5557000000000001</v>
      </c>
      <c r="Q372" s="2">
        <v>33392</v>
      </c>
      <c r="R372">
        <v>1600</v>
      </c>
      <c r="S372" s="8">
        <f t="shared" si="50"/>
        <v>2.0499279272384152E-2</v>
      </c>
      <c r="T372" s="9">
        <f t="shared" si="46"/>
        <v>2.0252879272384151E-2</v>
      </c>
      <c r="U372" s="3">
        <f>Sheet1!$B$17+Sheet1!$B$18*'Portfolio allocation'!K372</f>
        <v>-4.6418680332661888E-3</v>
      </c>
      <c r="V372" s="13">
        <f t="shared" si="51"/>
        <v>2.489474730565034E-2</v>
      </c>
      <c r="W372" s="13"/>
      <c r="X372" s="2">
        <v>33392</v>
      </c>
      <c r="Y372">
        <v>25.401399999999999</v>
      </c>
      <c r="AA372" s="2">
        <v>33392</v>
      </c>
      <c r="AB372">
        <v>263.36</v>
      </c>
      <c r="AC372">
        <f t="shared" si="52"/>
        <v>2.3597472786784923E-3</v>
      </c>
      <c r="AD372">
        <f t="shared" si="47"/>
        <v>2.1089472786784925E-3</v>
      </c>
      <c r="AE372">
        <f>Sheet2!$B$17+Sheet2!$B$18*'Portfolio allocation'!K372</f>
        <v>-3.9226676662522802E-3</v>
      </c>
      <c r="AF372">
        <f t="shared" si="53"/>
        <v>6.0316149449307728E-3</v>
      </c>
      <c r="AH372" s="2">
        <v>33392</v>
      </c>
      <c r="AI372">
        <v>8.1150000000000002</v>
      </c>
      <c r="AJ372">
        <v>6.27</v>
      </c>
      <c r="AK372">
        <v>1.24336</v>
      </c>
      <c r="AM372" s="2">
        <v>44362</v>
      </c>
      <c r="AN372">
        <v>270.55900000000003</v>
      </c>
      <c r="AR372" s="3"/>
    </row>
    <row r="373" spans="1:44" hidden="1" outlineLevel="1" x14ac:dyDescent="0.2">
      <c r="A373" s="2">
        <v>33393</v>
      </c>
      <c r="B373">
        <v>16.170000000000002</v>
      </c>
      <c r="E373" s="2">
        <v>33393</v>
      </c>
      <c r="F373">
        <v>387.74</v>
      </c>
      <c r="G373">
        <f t="shared" si="48"/>
        <v>-8.2461475029638187E-4</v>
      </c>
      <c r="H373" s="2">
        <v>33393</v>
      </c>
      <c r="I373">
        <v>438.07</v>
      </c>
      <c r="J373">
        <f t="shared" si="49"/>
        <v>-7.0714904877045015E-4</v>
      </c>
      <c r="K373">
        <f t="shared" si="45"/>
        <v>-9.5794904877045018E-4</v>
      </c>
      <c r="L373">
        <v>-7.0757932019997073E-3</v>
      </c>
      <c r="N373" s="2">
        <v>33393</v>
      </c>
      <c r="O373">
        <v>1.5696000000000001</v>
      </c>
      <c r="Q373" s="2">
        <v>33393</v>
      </c>
      <c r="R373">
        <v>1614.29</v>
      </c>
      <c r="S373" s="8">
        <f t="shared" si="50"/>
        <v>8.9312500000000572E-3</v>
      </c>
      <c r="T373" s="9">
        <f t="shared" si="46"/>
        <v>8.6804500000000565E-3</v>
      </c>
      <c r="U373" s="3">
        <f>Sheet1!$B$17+Sheet1!$B$18*'Portfolio allocation'!K373</f>
        <v>-6.1118454205225234E-4</v>
      </c>
      <c r="V373" s="13">
        <f t="shared" si="51"/>
        <v>9.2916345420523093E-3</v>
      </c>
      <c r="W373" s="13"/>
      <c r="X373" s="2">
        <v>33393</v>
      </c>
      <c r="Y373">
        <v>25.0731</v>
      </c>
      <c r="AA373" s="2">
        <v>33393</v>
      </c>
      <c r="AB373">
        <v>259.95</v>
      </c>
      <c r="AC373">
        <f t="shared" si="52"/>
        <v>-1.294805589307424E-2</v>
      </c>
      <c r="AD373">
        <f t="shared" si="47"/>
        <v>-1.3198455893074239E-2</v>
      </c>
      <c r="AE373">
        <f>Sheet2!$B$17+Sheet2!$B$18*'Portfolio allocation'!K373</f>
        <v>-7.9844572229291965E-4</v>
      </c>
      <c r="AF373">
        <f t="shared" si="53"/>
        <v>-1.2400010170781319E-2</v>
      </c>
      <c r="AH373" s="2">
        <v>33393</v>
      </c>
      <c r="AI373">
        <v>8.1270000000000007</v>
      </c>
      <c r="AJ373">
        <v>6.26</v>
      </c>
      <c r="AK373">
        <v>1.2485900000000001</v>
      </c>
      <c r="AM373" s="2">
        <v>44392</v>
      </c>
      <c r="AN373">
        <v>271.76400000000001</v>
      </c>
      <c r="AR373" s="3"/>
    </row>
    <row r="374" spans="1:44" hidden="1" outlineLevel="1" x14ac:dyDescent="0.2">
      <c r="A374" s="2">
        <v>33394</v>
      </c>
      <c r="B374">
        <v>16.399999999999999</v>
      </c>
      <c r="E374" s="2">
        <v>33394</v>
      </c>
      <c r="F374">
        <v>385.09</v>
      </c>
      <c r="G374">
        <f t="shared" si="48"/>
        <v>-6.8344767111983007E-3</v>
      </c>
      <c r="H374" s="2">
        <v>33394</v>
      </c>
      <c r="I374">
        <v>435.08</v>
      </c>
      <c r="J374">
        <f t="shared" si="49"/>
        <v>-6.8253932019997077E-3</v>
      </c>
      <c r="K374">
        <f t="shared" si="45"/>
        <v>-7.0757932019997073E-3</v>
      </c>
      <c r="L374">
        <v>-3.9746531580399022E-3</v>
      </c>
      <c r="N374" s="2">
        <v>33394</v>
      </c>
      <c r="O374">
        <v>1.5557000000000001</v>
      </c>
      <c r="Q374" s="2">
        <v>33394</v>
      </c>
      <c r="R374">
        <v>1600</v>
      </c>
      <c r="S374" s="8">
        <f t="shared" si="50"/>
        <v>-8.8521888879941057E-3</v>
      </c>
      <c r="T374" s="9">
        <f t="shared" si="46"/>
        <v>-9.1025888879941053E-3</v>
      </c>
      <c r="U374" s="3">
        <f>Sheet1!$B$17+Sheet1!$B$18*'Portfolio allocation'!K374</f>
        <v>-7.6297304014263708E-3</v>
      </c>
      <c r="V374" s="13">
        <f t="shared" si="51"/>
        <v>-1.4728584865677345E-3</v>
      </c>
      <c r="W374" s="13"/>
      <c r="X374" s="2">
        <v>33394</v>
      </c>
      <c r="Y374">
        <v>24.655200000000001</v>
      </c>
      <c r="AA374" s="2">
        <v>33394</v>
      </c>
      <c r="AB374">
        <v>255.62</v>
      </c>
      <c r="AC374">
        <f t="shared" si="52"/>
        <v>-1.6657049432583171E-2</v>
      </c>
      <c r="AD374">
        <f t="shared" si="47"/>
        <v>-1.6908249432583171E-2</v>
      </c>
      <c r="AE374">
        <f>Sheet2!$B$17+Sheet2!$B$18*'Portfolio allocation'!K374</f>
        <v>-6.2385888236649745E-3</v>
      </c>
      <c r="AF374">
        <f t="shared" si="53"/>
        <v>-1.0669660608918196E-2</v>
      </c>
      <c r="AH374" s="2">
        <v>33394</v>
      </c>
      <c r="AI374">
        <v>8.19</v>
      </c>
      <c r="AJ374">
        <v>6.28</v>
      </c>
      <c r="AK374">
        <v>1.2431099999999999</v>
      </c>
      <c r="AM374" s="2">
        <v>44423</v>
      </c>
      <c r="AN374">
        <v>272.87</v>
      </c>
      <c r="AR374" s="3"/>
    </row>
    <row r="375" spans="1:44" hidden="1" outlineLevel="1" x14ac:dyDescent="0.2">
      <c r="A375" s="2">
        <v>33395</v>
      </c>
      <c r="B375">
        <v>16.93</v>
      </c>
      <c r="E375" s="2">
        <v>33395</v>
      </c>
      <c r="F375">
        <v>383.63</v>
      </c>
      <c r="G375">
        <f t="shared" si="48"/>
        <v>-3.7913215092575392E-3</v>
      </c>
      <c r="H375" s="2">
        <v>33395</v>
      </c>
      <c r="I375">
        <v>433.46</v>
      </c>
      <c r="J375">
        <f t="shared" si="49"/>
        <v>-3.7234531580399022E-3</v>
      </c>
      <c r="K375">
        <f t="shared" si="45"/>
        <v>-3.9746531580399022E-3</v>
      </c>
      <c r="L375">
        <v>-1.1186865076362221E-2</v>
      </c>
      <c r="N375" s="2">
        <v>33395</v>
      </c>
      <c r="O375">
        <v>1.5436000000000001</v>
      </c>
      <c r="Q375" s="2">
        <v>33395</v>
      </c>
      <c r="R375">
        <v>1587.5</v>
      </c>
      <c r="S375" s="8">
        <f t="shared" si="50"/>
        <v>-7.8125E-3</v>
      </c>
      <c r="T375" s="9">
        <f t="shared" si="46"/>
        <v>-8.0637E-3</v>
      </c>
      <c r="U375" s="3">
        <f>Sheet1!$B$17+Sheet1!$B$18*'Portfolio allocation'!K375</f>
        <v>-4.0720239496553467E-3</v>
      </c>
      <c r="V375" s="13">
        <f t="shared" si="51"/>
        <v>-3.9916760503446534E-3</v>
      </c>
      <c r="W375" s="13"/>
      <c r="X375" s="2">
        <v>33395</v>
      </c>
      <c r="Y375">
        <v>24.595500000000001</v>
      </c>
      <c r="AA375" s="2">
        <v>33395</v>
      </c>
      <c r="AB375">
        <v>255</v>
      </c>
      <c r="AC375">
        <f t="shared" si="52"/>
        <v>-2.4254753149206554E-3</v>
      </c>
      <c r="AD375">
        <f t="shared" si="47"/>
        <v>-2.6770753149206552E-3</v>
      </c>
      <c r="AE375">
        <f>Sheet2!$B$17+Sheet2!$B$18*'Portfolio allocation'!K375</f>
        <v>-3.4809759793378555E-3</v>
      </c>
      <c r="AF375">
        <f t="shared" si="53"/>
        <v>8.0390066441720026E-4</v>
      </c>
      <c r="AH375" s="2">
        <v>33395</v>
      </c>
      <c r="AI375">
        <v>8.2129999999999992</v>
      </c>
      <c r="AJ375">
        <v>6.29</v>
      </c>
      <c r="AK375">
        <v>1.2385200000000001</v>
      </c>
      <c r="AM375" s="2">
        <v>44454</v>
      </c>
      <c r="AN375">
        <v>274.02800000000002</v>
      </c>
      <c r="AR375" s="3"/>
    </row>
    <row r="376" spans="1:44" hidden="1" outlineLevel="1" x14ac:dyDescent="0.2">
      <c r="A376" s="2">
        <v>33396</v>
      </c>
      <c r="B376">
        <v>16.98</v>
      </c>
      <c r="E376" s="2">
        <v>33396</v>
      </c>
      <c r="F376">
        <v>379.43</v>
      </c>
      <c r="G376">
        <f t="shared" si="48"/>
        <v>-1.094804890128509E-2</v>
      </c>
      <c r="H376" s="2">
        <v>33396</v>
      </c>
      <c r="I376">
        <v>428.72</v>
      </c>
      <c r="J376">
        <f t="shared" si="49"/>
        <v>-1.0935265076362222E-2</v>
      </c>
      <c r="K376">
        <f t="shared" si="45"/>
        <v>-1.1186865076362221E-2</v>
      </c>
      <c r="L376">
        <v>-2.191595521552658E-3</v>
      </c>
      <c r="N376" s="2">
        <v>33396</v>
      </c>
      <c r="O376">
        <v>1.5314000000000001</v>
      </c>
      <c r="Q376" s="2">
        <v>33396</v>
      </c>
      <c r="R376">
        <v>1575</v>
      </c>
      <c r="S376" s="8">
        <f t="shared" si="50"/>
        <v>-7.8740157480314821E-3</v>
      </c>
      <c r="T376" s="9">
        <f t="shared" si="46"/>
        <v>-8.1256157480314815E-3</v>
      </c>
      <c r="U376" s="3">
        <f>Sheet1!$B$17+Sheet1!$B$18*'Portfolio allocation'!K376</f>
        <v>-1.2346056244111687E-2</v>
      </c>
      <c r="V376" s="13">
        <f t="shared" si="51"/>
        <v>4.2204404960802053E-3</v>
      </c>
      <c r="W376" s="13"/>
      <c r="X376" s="2">
        <v>33396</v>
      </c>
      <c r="Y376">
        <v>24.3567</v>
      </c>
      <c r="AA376" s="2">
        <v>33396</v>
      </c>
      <c r="AB376">
        <v>252.53</v>
      </c>
      <c r="AC376">
        <f t="shared" si="52"/>
        <v>-9.6862745098039715E-3</v>
      </c>
      <c r="AD376">
        <f t="shared" si="47"/>
        <v>-9.9418745098039715E-3</v>
      </c>
      <c r="AE376">
        <f>Sheet2!$B$17+Sheet2!$B$18*'Portfolio allocation'!K376</f>
        <v>-9.8942588172774813E-3</v>
      </c>
      <c r="AF376">
        <f t="shared" si="53"/>
        <v>-4.761569252649013E-5</v>
      </c>
      <c r="AH376" s="2">
        <v>33396</v>
      </c>
      <c r="AI376">
        <v>8.2739999999999991</v>
      </c>
      <c r="AJ376">
        <v>6.39</v>
      </c>
      <c r="AK376">
        <v>1.2264699999999999</v>
      </c>
      <c r="AM376" s="2">
        <v>44484</v>
      </c>
      <c r="AN376">
        <v>276.52199999999999</v>
      </c>
      <c r="AR376" s="3"/>
    </row>
    <row r="377" spans="1:44" hidden="1" outlineLevel="1" x14ac:dyDescent="0.2">
      <c r="A377" s="2">
        <v>33399</v>
      </c>
      <c r="B377">
        <v>17.47</v>
      </c>
      <c r="E377" s="2">
        <v>33399</v>
      </c>
      <c r="F377">
        <v>378.57</v>
      </c>
      <c r="G377">
        <f t="shared" si="48"/>
        <v>-2.2665577313338847E-3</v>
      </c>
      <c r="H377" s="2">
        <v>33399</v>
      </c>
      <c r="I377">
        <v>427.89</v>
      </c>
      <c r="J377">
        <f t="shared" si="49"/>
        <v>-1.9359955215526581E-3</v>
      </c>
      <c r="K377">
        <f t="shared" si="45"/>
        <v>-2.191595521552658E-3</v>
      </c>
      <c r="L377">
        <v>6.4747018158873076E-3</v>
      </c>
      <c r="N377" s="2">
        <v>33399</v>
      </c>
      <c r="O377">
        <v>1.5348999999999999</v>
      </c>
      <c r="Q377" s="2">
        <v>33399</v>
      </c>
      <c r="R377">
        <v>1578.57</v>
      </c>
      <c r="S377" s="8">
        <f t="shared" si="50"/>
        <v>2.2666666666666391E-3</v>
      </c>
      <c r="T377" s="9">
        <f t="shared" si="46"/>
        <v>2.0110666666666391E-3</v>
      </c>
      <c r="U377" s="3">
        <f>Sheet1!$B$17+Sheet1!$B$18*'Portfolio allocation'!K377</f>
        <v>-2.0264550403873197E-3</v>
      </c>
      <c r="V377" s="13">
        <f t="shared" si="51"/>
        <v>4.0375217070539593E-3</v>
      </c>
      <c r="W377" s="13"/>
      <c r="X377" s="2">
        <v>33399</v>
      </c>
      <c r="Y377">
        <v>24.446200000000001</v>
      </c>
      <c r="AA377" s="2">
        <v>33399</v>
      </c>
      <c r="AB377">
        <v>253.45</v>
      </c>
      <c r="AC377">
        <f t="shared" si="52"/>
        <v>3.6431315091276506E-3</v>
      </c>
      <c r="AD377">
        <f t="shared" si="47"/>
        <v>3.3871315091276505E-3</v>
      </c>
      <c r="AE377">
        <f>Sheet2!$B$17+Sheet2!$B$18*'Portfolio allocation'!K377</f>
        <v>-1.8954356390588826E-3</v>
      </c>
      <c r="AF377">
        <f t="shared" si="53"/>
        <v>5.2825671481865327E-3</v>
      </c>
      <c r="AH377" s="2">
        <v>33399</v>
      </c>
      <c r="AI377">
        <v>8.2889999999999997</v>
      </c>
      <c r="AJ377">
        <v>6.4</v>
      </c>
      <c r="AK377">
        <v>1.22651</v>
      </c>
      <c r="AM377" s="2">
        <v>44515</v>
      </c>
      <c r="AN377">
        <v>278.71100000000001</v>
      </c>
      <c r="AR377" s="3"/>
    </row>
    <row r="378" spans="1:44" hidden="1" outlineLevel="1" x14ac:dyDescent="0.2">
      <c r="A378" s="2">
        <v>33400</v>
      </c>
      <c r="B378">
        <v>17.32</v>
      </c>
      <c r="E378" s="2">
        <v>33400</v>
      </c>
      <c r="F378">
        <v>381.05</v>
      </c>
      <c r="G378">
        <f t="shared" si="48"/>
        <v>6.5509681168609557E-3</v>
      </c>
      <c r="H378" s="2">
        <v>33400</v>
      </c>
      <c r="I378">
        <v>430.77</v>
      </c>
      <c r="J378">
        <f t="shared" si="49"/>
        <v>6.7307018158873078E-3</v>
      </c>
      <c r="K378">
        <f t="shared" si="45"/>
        <v>6.4747018158873076E-3</v>
      </c>
      <c r="L378">
        <v>-1.1793079397358163E-2</v>
      </c>
      <c r="N378" s="2">
        <v>33400</v>
      </c>
      <c r="O378">
        <v>1.5366</v>
      </c>
      <c r="Q378" s="2">
        <v>33400</v>
      </c>
      <c r="R378">
        <v>1580.36</v>
      </c>
      <c r="S378" s="8">
        <f t="shared" si="50"/>
        <v>1.1339376777717014E-3</v>
      </c>
      <c r="T378" s="9">
        <f t="shared" si="46"/>
        <v>8.7793767777170147E-4</v>
      </c>
      <c r="U378" s="3">
        <f>Sheet1!$B$17+Sheet1!$B$18*'Portfolio allocation'!K378</f>
        <v>7.9157408983059376E-3</v>
      </c>
      <c r="V378" s="13">
        <f t="shared" si="51"/>
        <v>-7.0378032205342363E-3</v>
      </c>
      <c r="W378" s="13"/>
      <c r="X378" s="2">
        <v>33400</v>
      </c>
      <c r="Y378">
        <v>24.416399999999999</v>
      </c>
      <c r="AA378" s="2">
        <v>33400</v>
      </c>
      <c r="AB378">
        <v>253.14</v>
      </c>
      <c r="AC378">
        <f t="shared" si="52"/>
        <v>-1.2231209311501789E-3</v>
      </c>
      <c r="AD378">
        <f t="shared" si="47"/>
        <v>-1.4787209311501789E-3</v>
      </c>
      <c r="AE378">
        <f>Sheet2!$B$17+Sheet2!$B$18*'Portfolio allocation'!K378</f>
        <v>5.8108570506343379E-3</v>
      </c>
      <c r="AF378">
        <f t="shared" si="53"/>
        <v>-7.2895779817845167E-3</v>
      </c>
      <c r="AH378" s="2">
        <v>33400</v>
      </c>
      <c r="AI378">
        <v>8.2889999999999997</v>
      </c>
      <c r="AJ378">
        <v>6.39</v>
      </c>
      <c r="AK378">
        <v>1.2232799999999999</v>
      </c>
      <c r="AM378" s="2">
        <v>44545</v>
      </c>
      <c r="AN378">
        <v>280.887</v>
      </c>
      <c r="AR378" s="3"/>
    </row>
    <row r="379" spans="1:44" hidden="1" outlineLevel="1" x14ac:dyDescent="0.2">
      <c r="A379" s="2">
        <v>33401</v>
      </c>
      <c r="B379">
        <v>17.72</v>
      </c>
      <c r="E379" s="2">
        <v>33401</v>
      </c>
      <c r="F379">
        <v>376.65</v>
      </c>
      <c r="G379">
        <f t="shared" si="48"/>
        <v>-1.1547041070725683E-2</v>
      </c>
      <c r="H379" s="2">
        <v>33401</v>
      </c>
      <c r="I379">
        <v>425.8</v>
      </c>
      <c r="J379">
        <f t="shared" si="49"/>
        <v>-1.1537479397358164E-2</v>
      </c>
      <c r="K379">
        <f t="shared" si="45"/>
        <v>-1.1793079397358163E-2</v>
      </c>
      <c r="L379">
        <v>2.4435984969469323E-3</v>
      </c>
      <c r="N379" s="2">
        <v>33401</v>
      </c>
      <c r="O379">
        <v>1.5436000000000001</v>
      </c>
      <c r="Q379" s="2">
        <v>33401</v>
      </c>
      <c r="R379">
        <v>1587.5</v>
      </c>
      <c r="S379" s="8">
        <f t="shared" si="50"/>
        <v>4.5179579336354081E-3</v>
      </c>
      <c r="T379" s="9">
        <f t="shared" si="46"/>
        <v>4.2623579336354082E-3</v>
      </c>
      <c r="U379" s="3">
        <f>Sheet1!$B$17+Sheet1!$B$18*'Portfolio allocation'!K379</f>
        <v>-1.3041520676672221E-2</v>
      </c>
      <c r="V379" s="13">
        <f t="shared" si="51"/>
        <v>1.7303878610307629E-2</v>
      </c>
      <c r="W379" s="13"/>
      <c r="X379" s="2">
        <v>33401</v>
      </c>
      <c r="Y379">
        <v>24.237300000000001</v>
      </c>
      <c r="AA379" s="2">
        <v>33401</v>
      </c>
      <c r="AB379">
        <v>251.29</v>
      </c>
      <c r="AC379">
        <f t="shared" si="52"/>
        <v>-7.3082088962629355E-3</v>
      </c>
      <c r="AD379">
        <f t="shared" si="47"/>
        <v>-7.5654088962629354E-3</v>
      </c>
      <c r="AE379">
        <f>Sheet2!$B$17+Sheet2!$B$18*'Portfolio allocation'!K379</f>
        <v>-1.0433320057433174E-2</v>
      </c>
      <c r="AF379">
        <f t="shared" si="53"/>
        <v>2.8679111611702385E-3</v>
      </c>
      <c r="AH379" s="2">
        <v>33401</v>
      </c>
      <c r="AI379">
        <v>8.3580000000000005</v>
      </c>
      <c r="AJ379">
        <v>6.43</v>
      </c>
      <c r="AK379">
        <v>1.21058</v>
      </c>
      <c r="AM379" s="2">
        <v>44576</v>
      </c>
      <c r="AN379">
        <v>282.59899999999999</v>
      </c>
      <c r="AR379" s="3"/>
    </row>
    <row r="380" spans="1:44" hidden="1" outlineLevel="1" x14ac:dyDescent="0.2">
      <c r="A380" s="2">
        <v>33402</v>
      </c>
      <c r="B380">
        <v>16.989999999999998</v>
      </c>
      <c r="E380" s="2">
        <v>33402</v>
      </c>
      <c r="F380">
        <v>377.63</v>
      </c>
      <c r="G380">
        <f t="shared" si="48"/>
        <v>2.6018850391611448E-3</v>
      </c>
      <c r="H380" s="2">
        <v>33402</v>
      </c>
      <c r="I380">
        <v>426.95</v>
      </c>
      <c r="J380">
        <f t="shared" si="49"/>
        <v>2.7007984969469323E-3</v>
      </c>
      <c r="K380">
        <f t="shared" si="45"/>
        <v>2.4435984969469323E-3</v>
      </c>
      <c r="L380">
        <v>1.2063943787328703E-2</v>
      </c>
      <c r="N380" s="2">
        <v>33402</v>
      </c>
      <c r="O380">
        <v>1.5418000000000001</v>
      </c>
      <c r="Q380" s="2">
        <v>33402</v>
      </c>
      <c r="R380">
        <v>1585.71</v>
      </c>
      <c r="S380" s="8">
        <f t="shared" si="50"/>
        <v>-1.127559055118077E-3</v>
      </c>
      <c r="T380" s="9">
        <f t="shared" si="46"/>
        <v>-1.3847590551180769E-3</v>
      </c>
      <c r="U380" s="3">
        <f>Sheet1!$B$17+Sheet1!$B$18*'Portfolio allocation'!K380</f>
        <v>3.2911570090736067E-3</v>
      </c>
      <c r="V380" s="13">
        <f t="shared" si="51"/>
        <v>-4.6759160641916837E-3</v>
      </c>
      <c r="W380" s="13"/>
      <c r="X380" s="2">
        <v>33402</v>
      </c>
      <c r="Y380">
        <v>24.028400000000001</v>
      </c>
      <c r="AA380" s="2">
        <v>33402</v>
      </c>
      <c r="AB380">
        <v>249.12</v>
      </c>
      <c r="AC380">
        <f t="shared" si="52"/>
        <v>-8.635441123801102E-3</v>
      </c>
      <c r="AD380">
        <f t="shared" si="47"/>
        <v>-8.8914411238011012E-3</v>
      </c>
      <c r="AE380">
        <f>Sheet2!$B$17+Sheet2!$B$18*'Portfolio allocation'!K380</f>
        <v>2.2262971366855638E-3</v>
      </c>
      <c r="AF380">
        <f t="shared" si="53"/>
        <v>-1.1117738260486665E-2</v>
      </c>
      <c r="AH380" s="2">
        <v>33402</v>
      </c>
      <c r="AI380">
        <v>8.3309999999999995</v>
      </c>
      <c r="AJ380">
        <v>6.4</v>
      </c>
      <c r="AK380">
        <v>1.2090099999999999</v>
      </c>
      <c r="AM380" s="2">
        <v>44607</v>
      </c>
      <c r="AN380">
        <v>284.61</v>
      </c>
      <c r="AR380" s="3"/>
    </row>
    <row r="381" spans="1:44" hidden="1" outlineLevel="1" x14ac:dyDescent="0.2">
      <c r="A381" s="2">
        <v>33403</v>
      </c>
      <c r="B381">
        <v>15.98</v>
      </c>
      <c r="E381" s="2">
        <v>33403</v>
      </c>
      <c r="F381">
        <v>382.29</v>
      </c>
      <c r="G381">
        <f t="shared" si="48"/>
        <v>1.2340121282737204E-2</v>
      </c>
      <c r="H381" s="2">
        <v>33403</v>
      </c>
      <c r="I381">
        <v>432.21</v>
      </c>
      <c r="J381">
        <f t="shared" si="49"/>
        <v>1.2319943787328702E-2</v>
      </c>
      <c r="K381">
        <f t="shared" si="45"/>
        <v>1.2063943787328703E-2</v>
      </c>
      <c r="L381">
        <v>-5.8539300525206625E-3</v>
      </c>
      <c r="N381" s="2">
        <v>33403</v>
      </c>
      <c r="O381">
        <v>1.5765</v>
      </c>
      <c r="Q381" s="2">
        <v>33403</v>
      </c>
      <c r="R381">
        <v>1621.43</v>
      </c>
      <c r="S381" s="8">
        <f t="shared" si="50"/>
        <v>2.2526187007712695E-2</v>
      </c>
      <c r="T381" s="9">
        <f t="shared" si="46"/>
        <v>2.2270187007712695E-2</v>
      </c>
      <c r="U381" s="3">
        <f>Sheet1!$B$17+Sheet1!$B$18*'Portfolio allocation'!K381</f>
        <v>1.432786093817221E-2</v>
      </c>
      <c r="V381" s="13">
        <f t="shared" si="51"/>
        <v>7.9423260695404858E-3</v>
      </c>
      <c r="W381" s="13"/>
      <c r="X381" s="2">
        <v>33403</v>
      </c>
      <c r="Y381">
        <v>23.968599999999999</v>
      </c>
      <c r="AA381" s="2">
        <v>33403</v>
      </c>
      <c r="AB381">
        <v>248.5</v>
      </c>
      <c r="AC381">
        <f t="shared" si="52"/>
        <v>-2.4887604367372917E-3</v>
      </c>
      <c r="AD381">
        <f t="shared" si="47"/>
        <v>-2.7435604367372917E-3</v>
      </c>
      <c r="AE381">
        <f>Sheet2!$B$17+Sheet2!$B$18*'Portfolio allocation'!K381</f>
        <v>1.0780953606099278E-2</v>
      </c>
      <c r="AF381">
        <f t="shared" si="53"/>
        <v>-1.3524514042836569E-2</v>
      </c>
      <c r="AH381" s="2">
        <v>33403</v>
      </c>
      <c r="AI381">
        <v>8.2789999999999999</v>
      </c>
      <c r="AJ381">
        <v>6.37</v>
      </c>
      <c r="AK381">
        <v>1.2092499999999999</v>
      </c>
      <c r="AM381" s="2">
        <v>44635</v>
      </c>
      <c r="AN381">
        <v>287.47199999999998</v>
      </c>
      <c r="AR381" s="3"/>
    </row>
    <row r="382" spans="1:44" hidden="1" outlineLevel="1" x14ac:dyDescent="0.2">
      <c r="A382" s="2">
        <v>33406</v>
      </c>
      <c r="B382">
        <v>15.5</v>
      </c>
      <c r="E382" s="2">
        <v>33406</v>
      </c>
      <c r="F382">
        <v>380.13</v>
      </c>
      <c r="G382">
        <f t="shared" si="48"/>
        <v>-5.6501608726360342E-3</v>
      </c>
      <c r="H382" s="2">
        <v>33406</v>
      </c>
      <c r="I382">
        <v>429.79</v>
      </c>
      <c r="J382">
        <f t="shared" si="49"/>
        <v>-5.5991300525206622E-3</v>
      </c>
      <c r="K382">
        <f t="shared" si="45"/>
        <v>-5.8539300525206625E-3</v>
      </c>
      <c r="L382">
        <v>-4.2338872658741365E-3</v>
      </c>
      <c r="N382" s="2">
        <v>33406</v>
      </c>
      <c r="O382">
        <v>1.5765</v>
      </c>
      <c r="Q382" s="2">
        <v>33406</v>
      </c>
      <c r="R382">
        <v>1621.43</v>
      </c>
      <c r="S382" s="8">
        <f t="shared" si="50"/>
        <v>0</v>
      </c>
      <c r="T382" s="9">
        <f t="shared" si="46"/>
        <v>-2.5480000000000001E-4</v>
      </c>
      <c r="U382" s="3">
        <f>Sheet1!$B$17+Sheet1!$B$18*'Portfolio allocation'!K382</f>
        <v>-6.2279780302138162E-3</v>
      </c>
      <c r="V382" s="13">
        <f t="shared" si="51"/>
        <v>5.9731780302138158E-3</v>
      </c>
      <c r="W382" s="13"/>
      <c r="X382" s="2">
        <v>33406</v>
      </c>
      <c r="Y382">
        <v>23.759699999999999</v>
      </c>
      <c r="AA382" s="2">
        <v>33406</v>
      </c>
      <c r="AB382">
        <v>246.34</v>
      </c>
      <c r="AC382">
        <f t="shared" si="52"/>
        <v>-8.6921529175050249E-3</v>
      </c>
      <c r="AD382">
        <f t="shared" si="47"/>
        <v>-8.9473529175050255E-3</v>
      </c>
      <c r="AE382">
        <f>Sheet2!$B$17+Sheet2!$B$18*'Portfolio allocation'!K382</f>
        <v>-5.1520769385999506E-3</v>
      </c>
      <c r="AF382">
        <f t="shared" si="53"/>
        <v>-3.7952759789050749E-3</v>
      </c>
      <c r="AH382" s="2">
        <v>33406</v>
      </c>
      <c r="AI382">
        <v>8.3030000000000008</v>
      </c>
      <c r="AJ382">
        <v>6.38</v>
      </c>
      <c r="AK382">
        <v>1.20295</v>
      </c>
      <c r="AM382" s="2">
        <v>44666</v>
      </c>
      <c r="AN382">
        <v>288.61099999999999</v>
      </c>
      <c r="AR382" s="3"/>
    </row>
    <row r="383" spans="1:44" hidden="1" outlineLevel="1" x14ac:dyDescent="0.2">
      <c r="A383" s="2">
        <v>33407</v>
      </c>
      <c r="B383">
        <v>16.14</v>
      </c>
      <c r="E383" s="2">
        <v>33407</v>
      </c>
      <c r="F383">
        <v>378.59</v>
      </c>
      <c r="G383">
        <f t="shared" si="48"/>
        <v>-4.0512456264962804E-3</v>
      </c>
      <c r="H383" s="2">
        <v>33407</v>
      </c>
      <c r="I383">
        <v>428.08</v>
      </c>
      <c r="J383">
        <f t="shared" si="49"/>
        <v>-3.9786872658741368E-3</v>
      </c>
      <c r="K383">
        <f t="shared" si="45"/>
        <v>-4.2338872658741365E-3</v>
      </c>
      <c r="L383">
        <v>-9.4836472435058765E-3</v>
      </c>
      <c r="N383" s="2">
        <v>33407</v>
      </c>
      <c r="O383">
        <v>1.5488</v>
      </c>
      <c r="Q383" s="2">
        <v>33407</v>
      </c>
      <c r="R383">
        <v>1592.86</v>
      </c>
      <c r="S383" s="8">
        <f t="shared" si="50"/>
        <v>-1.7620248792732496E-2</v>
      </c>
      <c r="T383" s="9">
        <f t="shared" si="46"/>
        <v>-1.7875448792732496E-2</v>
      </c>
      <c r="U383" s="3">
        <f>Sheet1!$B$17+Sheet1!$B$18*'Portfolio allocation'!K383</f>
        <v>-4.3694238880287572E-3</v>
      </c>
      <c r="V383" s="13">
        <f t="shared" si="51"/>
        <v>-1.3506024904703739E-2</v>
      </c>
      <c r="W383" s="13"/>
      <c r="X383" s="2">
        <v>33407</v>
      </c>
      <c r="Y383">
        <v>24.088000000000001</v>
      </c>
      <c r="AA383" s="2">
        <v>33407</v>
      </c>
      <c r="AB383">
        <v>249.74</v>
      </c>
      <c r="AC383">
        <f t="shared" si="52"/>
        <v>1.3802062190468423E-2</v>
      </c>
      <c r="AD383">
        <f t="shared" si="47"/>
        <v>1.3545662190468422E-2</v>
      </c>
      <c r="AE383">
        <f>Sheet2!$B$17+Sheet2!$B$18*'Portfolio allocation'!K383</f>
        <v>-3.7114935616843017E-3</v>
      </c>
      <c r="AF383">
        <f t="shared" si="53"/>
        <v>1.7257155752152725E-2</v>
      </c>
      <c r="AH383" s="2">
        <v>33407</v>
      </c>
      <c r="AI383">
        <v>8.3219999999999992</v>
      </c>
      <c r="AJ383">
        <v>6.41</v>
      </c>
      <c r="AK383">
        <v>1.1932799999999999</v>
      </c>
      <c r="AM383" s="2">
        <v>44696</v>
      </c>
      <c r="AN383">
        <v>291.26799999999997</v>
      </c>
      <c r="AR383" s="3"/>
    </row>
    <row r="384" spans="1:44" hidden="1" outlineLevel="1" x14ac:dyDescent="0.2">
      <c r="A384" s="2">
        <v>33408</v>
      </c>
      <c r="B384">
        <v>17.440000000000001</v>
      </c>
      <c r="E384" s="2">
        <v>33408</v>
      </c>
      <c r="F384">
        <v>375.09</v>
      </c>
      <c r="G384">
        <f t="shared" si="48"/>
        <v>-9.2448294989302404E-3</v>
      </c>
      <c r="H384" s="2">
        <v>33408</v>
      </c>
      <c r="I384">
        <v>424.13</v>
      </c>
      <c r="J384">
        <f t="shared" si="49"/>
        <v>-9.2272472435058761E-3</v>
      </c>
      <c r="K384">
        <f t="shared" si="45"/>
        <v>-9.4836472435058765E-3</v>
      </c>
      <c r="L384">
        <v>6.4115171291811936E-4</v>
      </c>
      <c r="N384" s="2">
        <v>33408</v>
      </c>
      <c r="O384">
        <v>1.4359</v>
      </c>
      <c r="Q384" s="2">
        <v>33408</v>
      </c>
      <c r="R384">
        <v>1476.79</v>
      </c>
      <c r="S384" s="8">
        <f t="shared" si="50"/>
        <v>-7.2868927589367471E-2</v>
      </c>
      <c r="T384" s="9">
        <f t="shared" si="46"/>
        <v>-7.3125327589367475E-2</v>
      </c>
      <c r="U384" s="3">
        <f>Sheet1!$B$17+Sheet1!$B$18*'Portfolio allocation'!K384</f>
        <v>-1.0392081580978731E-2</v>
      </c>
      <c r="V384" s="13">
        <f t="shared" si="51"/>
        <v>-6.2733246008388741E-2</v>
      </c>
      <c r="W384" s="13"/>
      <c r="X384" s="2">
        <v>33408</v>
      </c>
      <c r="Y384">
        <v>24.117899999999999</v>
      </c>
      <c r="AA384" s="2">
        <v>33408</v>
      </c>
      <c r="AB384">
        <v>250.05</v>
      </c>
      <c r="AC384">
        <f t="shared" si="52"/>
        <v>1.2412909425802976E-3</v>
      </c>
      <c r="AD384">
        <f t="shared" si="47"/>
        <v>9.8649094258029769E-4</v>
      </c>
      <c r="AE384">
        <f>Sheet2!$B$17+Sheet2!$B$18*'Portfolio allocation'!K384</f>
        <v>-8.3797140672847159E-3</v>
      </c>
      <c r="AF384">
        <f t="shared" si="53"/>
        <v>9.366205009865014E-3</v>
      </c>
      <c r="AH384" s="2">
        <v>33408</v>
      </c>
      <c r="AI384">
        <v>8.327</v>
      </c>
      <c r="AJ384">
        <v>6.37</v>
      </c>
      <c r="AK384">
        <v>1.20672</v>
      </c>
      <c r="AM384" s="2">
        <v>44727</v>
      </c>
      <c r="AN384">
        <v>294.72800000000001</v>
      </c>
      <c r="AR384" s="3"/>
    </row>
    <row r="385" spans="1:44" hidden="1" outlineLevel="1" x14ac:dyDescent="0.2">
      <c r="A385" s="2">
        <v>33409</v>
      </c>
      <c r="B385">
        <v>16.75</v>
      </c>
      <c r="E385" s="2">
        <v>33409</v>
      </c>
      <c r="F385">
        <v>375.42</v>
      </c>
      <c r="G385">
        <f t="shared" si="48"/>
        <v>8.7978885067596657E-4</v>
      </c>
      <c r="H385" s="2">
        <v>33409</v>
      </c>
      <c r="I385">
        <v>424.51</v>
      </c>
      <c r="J385">
        <f t="shared" si="49"/>
        <v>8.9595171291811937E-4</v>
      </c>
      <c r="K385">
        <f t="shared" si="45"/>
        <v>6.4115171291811936E-4</v>
      </c>
      <c r="L385">
        <v>5.9417782007491135E-3</v>
      </c>
      <c r="N385" s="2">
        <v>33409</v>
      </c>
      <c r="O385">
        <v>1.3994</v>
      </c>
      <c r="Q385" s="2">
        <v>33409</v>
      </c>
      <c r="R385">
        <v>1439.29</v>
      </c>
      <c r="S385" s="8">
        <f t="shared" si="50"/>
        <v>-2.5392913007265761E-2</v>
      </c>
      <c r="T385" s="9">
        <f t="shared" si="46"/>
        <v>-2.564771300726576E-2</v>
      </c>
      <c r="U385" s="3">
        <f>Sheet1!$B$17+Sheet1!$B$18*'Portfolio allocation'!K385</f>
        <v>1.2233443783595467E-3</v>
      </c>
      <c r="V385" s="13">
        <f t="shared" si="51"/>
        <v>-2.6871057385625306E-2</v>
      </c>
      <c r="W385" s="13"/>
      <c r="X385" s="2">
        <v>33409</v>
      </c>
      <c r="Y385">
        <v>23.670200000000001</v>
      </c>
      <c r="AA385" s="2">
        <v>33409</v>
      </c>
      <c r="AB385">
        <v>245.41</v>
      </c>
      <c r="AC385">
        <f t="shared" si="52"/>
        <v>-1.855628874225157E-2</v>
      </c>
      <c r="AD385">
        <f t="shared" si="47"/>
        <v>-1.880988874225157E-2</v>
      </c>
      <c r="AE385">
        <f>Sheet2!$B$17+Sheet2!$B$18*'Portfolio allocation'!K385</f>
        <v>6.2351547175073564E-4</v>
      </c>
      <c r="AF385">
        <f t="shared" si="53"/>
        <v>-1.9433404214002307E-2</v>
      </c>
      <c r="AH385" s="2">
        <v>33409</v>
      </c>
      <c r="AI385">
        <v>8.2840000000000007</v>
      </c>
      <c r="AJ385">
        <v>6.34</v>
      </c>
      <c r="AK385">
        <v>1.20278</v>
      </c>
      <c r="AM385" s="2">
        <v>44757</v>
      </c>
      <c r="AN385">
        <v>294.62799999999999</v>
      </c>
      <c r="AR385" s="3"/>
    </row>
    <row r="386" spans="1:44" hidden="1" outlineLevel="1" x14ac:dyDescent="0.2">
      <c r="A386" s="2">
        <v>33410</v>
      </c>
      <c r="B386">
        <v>16.510000000000002</v>
      </c>
      <c r="E386" s="2">
        <v>33410</v>
      </c>
      <c r="F386">
        <v>377.75</v>
      </c>
      <c r="G386">
        <f t="shared" si="48"/>
        <v>6.206382185285797E-3</v>
      </c>
      <c r="H386" s="2">
        <v>33410</v>
      </c>
      <c r="I386">
        <v>427.14</v>
      </c>
      <c r="J386">
        <f t="shared" si="49"/>
        <v>6.1953782007491132E-3</v>
      </c>
      <c r="K386">
        <f t="shared" si="45"/>
        <v>5.9417782007491135E-3</v>
      </c>
      <c r="L386">
        <v>-1.7766622821557276E-2</v>
      </c>
      <c r="N386" s="2">
        <v>33410</v>
      </c>
      <c r="O386">
        <v>1.4202999999999999</v>
      </c>
      <c r="Q386" s="2">
        <v>33410</v>
      </c>
      <c r="R386">
        <v>1460.71</v>
      </c>
      <c r="S386" s="8">
        <f t="shared" si="50"/>
        <v>1.4882337819341451E-2</v>
      </c>
      <c r="T386" s="9">
        <f t="shared" si="46"/>
        <v>1.4628737819341452E-2</v>
      </c>
      <c r="U386" s="3">
        <f>Sheet1!$B$17+Sheet1!$B$18*'Portfolio allocation'!K386</f>
        <v>7.3043574209389062E-3</v>
      </c>
      <c r="V386" s="13">
        <f t="shared" si="51"/>
        <v>7.3243803984025455E-3</v>
      </c>
      <c r="W386" s="13"/>
      <c r="X386" s="2">
        <v>33410</v>
      </c>
      <c r="Y386">
        <v>23.7896</v>
      </c>
      <c r="AA386" s="2">
        <v>33410</v>
      </c>
      <c r="AB386">
        <v>246.65</v>
      </c>
      <c r="AC386">
        <f t="shared" si="52"/>
        <v>5.0527688358257272E-3</v>
      </c>
      <c r="AD386">
        <f t="shared" si="47"/>
        <v>4.7979688358257269E-3</v>
      </c>
      <c r="AE386">
        <f>Sheet2!$B$17+Sheet2!$B$18*'Portfolio allocation'!K386</f>
        <v>5.3369677759423709E-3</v>
      </c>
      <c r="AF386">
        <f t="shared" si="53"/>
        <v>-5.3899894011664399E-4</v>
      </c>
      <c r="AH386" s="2">
        <v>33410</v>
      </c>
      <c r="AI386">
        <v>8.3170000000000002</v>
      </c>
      <c r="AJ386">
        <v>6.37</v>
      </c>
      <c r="AK386">
        <v>1.2023299999999999</v>
      </c>
      <c r="AM386" s="2">
        <v>44788</v>
      </c>
      <c r="AN386">
        <v>295.32</v>
      </c>
      <c r="AR386" s="3"/>
    </row>
    <row r="387" spans="1:44" hidden="1" outlineLevel="1" x14ac:dyDescent="0.2">
      <c r="A387" s="2">
        <v>33413</v>
      </c>
      <c r="B387">
        <v>18.28</v>
      </c>
      <c r="E387" s="2">
        <v>33413</v>
      </c>
      <c r="F387">
        <v>370.94</v>
      </c>
      <c r="G387">
        <f t="shared" si="48"/>
        <v>-1.8027796161482423E-2</v>
      </c>
      <c r="H387" s="2">
        <v>33413</v>
      </c>
      <c r="I387">
        <v>419.66</v>
      </c>
      <c r="J387">
        <f t="shared" si="49"/>
        <v>-1.7511822821557277E-2</v>
      </c>
      <c r="K387">
        <f t="shared" si="45"/>
        <v>-1.7766622821557276E-2</v>
      </c>
      <c r="L387">
        <v>-9.7006441404944303E-4</v>
      </c>
      <c r="N387" s="2">
        <v>33413</v>
      </c>
      <c r="O387">
        <v>1.363</v>
      </c>
      <c r="Q387" s="2">
        <v>33413</v>
      </c>
      <c r="R387">
        <v>1401.79</v>
      </c>
      <c r="S387" s="8">
        <f t="shared" si="50"/>
        <v>-4.0336548664690497E-2</v>
      </c>
      <c r="T387" s="9">
        <f t="shared" si="46"/>
        <v>-4.0591348664690496E-2</v>
      </c>
      <c r="U387" s="3">
        <f>Sheet1!$B$17+Sheet1!$B$18*'Portfolio allocation'!K387</f>
        <v>-1.9894521082636153E-2</v>
      </c>
      <c r="V387" s="13">
        <f t="shared" si="51"/>
        <v>-2.0696827582054343E-2</v>
      </c>
      <c r="W387" s="13"/>
      <c r="X387" s="2">
        <v>33413</v>
      </c>
      <c r="Y387">
        <v>23.491099999999999</v>
      </c>
      <c r="AA387" s="2">
        <v>33413</v>
      </c>
      <c r="AB387">
        <v>243.55</v>
      </c>
      <c r="AC387">
        <f t="shared" si="52"/>
        <v>-1.2568416784917824E-2</v>
      </c>
      <c r="AD387">
        <f t="shared" si="47"/>
        <v>-1.2823616784917825E-2</v>
      </c>
      <c r="AE387">
        <f>Sheet2!$B$17+Sheet2!$B$18*'Portfolio allocation'!K387</f>
        <v>-1.5745147269107071E-2</v>
      </c>
      <c r="AF387">
        <f t="shared" si="53"/>
        <v>2.9215304841892463E-3</v>
      </c>
      <c r="AH387" s="2">
        <v>33413</v>
      </c>
      <c r="AI387">
        <v>8.327</v>
      </c>
      <c r="AJ387">
        <v>6.38</v>
      </c>
      <c r="AK387">
        <v>1.2127399999999999</v>
      </c>
      <c r="AM387" s="2">
        <v>44819</v>
      </c>
      <c r="AN387">
        <v>296.53899999999999</v>
      </c>
      <c r="AR387" s="3"/>
    </row>
    <row r="388" spans="1:44" hidden="1" outlineLevel="1" x14ac:dyDescent="0.2">
      <c r="A388" s="2">
        <v>33414</v>
      </c>
      <c r="B388">
        <v>17.850000000000001</v>
      </c>
      <c r="E388" s="2">
        <v>33414</v>
      </c>
      <c r="F388">
        <v>370.65</v>
      </c>
      <c r="G388">
        <f t="shared" si="48"/>
        <v>-7.8179759529850568E-4</v>
      </c>
      <c r="H388" s="2">
        <v>33414</v>
      </c>
      <c r="I388">
        <v>419.36</v>
      </c>
      <c r="J388">
        <f t="shared" si="49"/>
        <v>-7.1486441404944312E-4</v>
      </c>
      <c r="K388">
        <f t="shared" ref="K388:K451" si="54">J388-(AJ387/25000)</f>
        <v>-9.7006441404944303E-4</v>
      </c>
      <c r="L388">
        <v>2.3197529187333425E-3</v>
      </c>
      <c r="N388" s="2">
        <v>33414</v>
      </c>
      <c r="O388">
        <v>1.3716999999999999</v>
      </c>
      <c r="Q388" s="2">
        <v>33414</v>
      </c>
      <c r="R388">
        <v>1410.71</v>
      </c>
      <c r="S388" s="8">
        <f t="shared" si="50"/>
        <v>6.3632926472581008E-3</v>
      </c>
      <c r="T388" s="9">
        <f t="shared" ref="T388:T451" si="55">S388-(AJ387/100/250)</f>
        <v>6.1080926472581011E-3</v>
      </c>
      <c r="U388" s="3">
        <f>Sheet1!$B$17+Sheet1!$B$18*'Portfolio allocation'!K388</f>
        <v>-6.2508359614450097E-4</v>
      </c>
      <c r="V388" s="13">
        <f t="shared" si="51"/>
        <v>6.7331762434026023E-3</v>
      </c>
      <c r="W388" s="13"/>
      <c r="X388" s="2">
        <v>33414</v>
      </c>
      <c r="Y388">
        <v>23.729800000000001</v>
      </c>
      <c r="AA388" s="2">
        <v>33414</v>
      </c>
      <c r="AB388">
        <v>246.03</v>
      </c>
      <c r="AC388">
        <f t="shared" si="52"/>
        <v>1.0182714021761408E-2</v>
      </c>
      <c r="AD388">
        <f t="shared" ref="AD388:AD451" si="56">AC388-AJ388/25000</f>
        <v>9.9271140217614077E-3</v>
      </c>
      <c r="AE388">
        <f>Sheet2!$B$17+Sheet2!$B$18*'Portfolio allocation'!K388</f>
        <v>-8.0921901418992324E-4</v>
      </c>
      <c r="AF388">
        <f t="shared" si="53"/>
        <v>1.0736333035951331E-2</v>
      </c>
      <c r="AH388" s="2">
        <v>33414</v>
      </c>
      <c r="AI388">
        <v>8.327</v>
      </c>
      <c r="AJ388">
        <v>6.39</v>
      </c>
      <c r="AK388">
        <v>1.2028700000000001</v>
      </c>
      <c r="AM388" s="2">
        <v>44849</v>
      </c>
      <c r="AN388">
        <v>297.98700000000002</v>
      </c>
      <c r="AR388" s="3"/>
    </row>
    <row r="389" spans="1:44" hidden="1" outlineLevel="1" x14ac:dyDescent="0.2">
      <c r="A389" s="2">
        <v>33415</v>
      </c>
      <c r="B389">
        <v>17.98</v>
      </c>
      <c r="E389" s="2">
        <v>33415</v>
      </c>
      <c r="F389">
        <v>371.59</v>
      </c>
      <c r="G389">
        <f t="shared" ref="G389:G452" si="57">(F389/F388)-1</f>
        <v>2.5360852556319813E-3</v>
      </c>
      <c r="H389" s="2">
        <v>33415</v>
      </c>
      <c r="I389">
        <v>420.44</v>
      </c>
      <c r="J389">
        <f t="shared" ref="J389:J452" si="58">(I389/I388)-1</f>
        <v>2.5753529187333424E-3</v>
      </c>
      <c r="K389">
        <f t="shared" si="54"/>
        <v>2.3197529187333425E-3</v>
      </c>
      <c r="L389">
        <v>7.3083048996289814E-3</v>
      </c>
      <c r="N389" s="2">
        <v>33415</v>
      </c>
      <c r="O389">
        <v>1.3994</v>
      </c>
      <c r="Q389" s="2">
        <v>33415</v>
      </c>
      <c r="R389">
        <v>1439.29</v>
      </c>
      <c r="S389" s="8">
        <f t="shared" ref="S389:S452" si="59">R389/R388-1</f>
        <v>2.0259302053575734E-2</v>
      </c>
      <c r="T389" s="9">
        <f t="shared" si="55"/>
        <v>2.0003702053575732E-2</v>
      </c>
      <c r="U389" s="3">
        <f>Sheet1!$B$17+Sheet1!$B$18*'Portfolio allocation'!K389</f>
        <v>3.1490782230826336E-3</v>
      </c>
      <c r="V389" s="13">
        <f t="shared" ref="V389:V452" si="60">T389-U389</f>
        <v>1.6854623830493097E-2</v>
      </c>
      <c r="W389" s="13"/>
      <c r="X389" s="2">
        <v>33415</v>
      </c>
      <c r="Y389">
        <v>23.550799999999999</v>
      </c>
      <c r="AA389" s="2">
        <v>33415</v>
      </c>
      <c r="AB389">
        <v>244.17</v>
      </c>
      <c r="AC389">
        <f t="shared" ref="AC389:AC452" si="61">AB389/AB388-1</f>
        <v>-7.5600536519937478E-3</v>
      </c>
      <c r="AD389">
        <f t="shared" si="56"/>
        <v>-7.8152536519937484E-3</v>
      </c>
      <c r="AE389">
        <f>Sheet2!$B$17+Sheet2!$B$18*'Portfolio allocation'!K389</f>
        <v>2.1161704889515794E-3</v>
      </c>
      <c r="AF389">
        <f t="shared" ref="AF389:AF452" si="62">AD389-AE389</f>
        <v>-9.9314241409453278E-3</v>
      </c>
      <c r="AH389" s="2">
        <v>33415</v>
      </c>
      <c r="AI389">
        <v>8.3360000000000003</v>
      </c>
      <c r="AJ389">
        <v>6.38</v>
      </c>
      <c r="AK389">
        <v>1.2114</v>
      </c>
      <c r="AM389" s="2">
        <v>44880</v>
      </c>
      <c r="AN389">
        <v>298.59800000000001</v>
      </c>
      <c r="AR389" s="3"/>
    </row>
    <row r="390" spans="1:44" hidden="1" outlineLevel="1" x14ac:dyDescent="0.2">
      <c r="A390" s="2">
        <v>33416</v>
      </c>
      <c r="B390">
        <v>17.87</v>
      </c>
      <c r="E390" s="2">
        <v>33416</v>
      </c>
      <c r="F390">
        <v>374.4</v>
      </c>
      <c r="G390">
        <f t="shared" si="57"/>
        <v>7.5620980112489633E-3</v>
      </c>
      <c r="H390" s="2">
        <v>33416</v>
      </c>
      <c r="I390">
        <v>423.62</v>
      </c>
      <c r="J390">
        <f t="shared" si="58"/>
        <v>7.5635048996289811E-3</v>
      </c>
      <c r="K390">
        <f t="shared" si="54"/>
        <v>7.3083048996289814E-3</v>
      </c>
      <c r="L390">
        <v>-8.6341520230395451E-3</v>
      </c>
      <c r="N390" s="2">
        <v>33416</v>
      </c>
      <c r="O390">
        <v>1.4167000000000001</v>
      </c>
      <c r="Q390" s="2">
        <v>33416</v>
      </c>
      <c r="R390">
        <v>1457.07</v>
      </c>
      <c r="S390" s="8">
        <f t="shared" si="59"/>
        <v>1.2353313091871598E-2</v>
      </c>
      <c r="T390" s="9">
        <f t="shared" si="55"/>
        <v>1.2098113091871598E-2</v>
      </c>
      <c r="U390" s="3">
        <f>Sheet1!$B$17+Sheet1!$B$18*'Portfolio allocation'!K390</f>
        <v>8.872071482285979E-3</v>
      </c>
      <c r="V390" s="13">
        <f t="shared" si="60"/>
        <v>3.2260416095856188E-3</v>
      </c>
      <c r="W390" s="13"/>
      <c r="X390" s="2">
        <v>33416</v>
      </c>
      <c r="Y390">
        <v>23.312000000000001</v>
      </c>
      <c r="AA390" s="2">
        <v>33416</v>
      </c>
      <c r="AB390">
        <v>241.69</v>
      </c>
      <c r="AC390">
        <f t="shared" si="61"/>
        <v>-1.0156857926854168E-2</v>
      </c>
      <c r="AD390">
        <f t="shared" si="56"/>
        <v>-1.0410857926854169E-2</v>
      </c>
      <c r="AE390">
        <f>Sheet2!$B$17+Sheet2!$B$18*'Portfolio allocation'!K390</f>
        <v>6.5521181798355475E-3</v>
      </c>
      <c r="AF390">
        <f t="shared" si="62"/>
        <v>-1.6962976106689717E-2</v>
      </c>
      <c r="AH390" s="2">
        <v>33416</v>
      </c>
      <c r="AI390">
        <v>8.3059999999999992</v>
      </c>
      <c r="AJ390">
        <v>6.35</v>
      </c>
      <c r="AK390">
        <v>1.2055899999999999</v>
      </c>
      <c r="AM390" s="2">
        <v>44910</v>
      </c>
      <c r="AN390">
        <v>298.99</v>
      </c>
      <c r="AR390" s="3"/>
    </row>
    <row r="391" spans="1:44" hidden="1" outlineLevel="1" x14ac:dyDescent="0.2">
      <c r="A391" s="2">
        <v>33417</v>
      </c>
      <c r="B391">
        <v>19.55</v>
      </c>
      <c r="E391" s="2">
        <v>33417</v>
      </c>
      <c r="F391">
        <v>371.16</v>
      </c>
      <c r="G391">
        <f t="shared" si="57"/>
        <v>-8.6538461538460121E-3</v>
      </c>
      <c r="H391" s="2">
        <v>33417</v>
      </c>
      <c r="I391">
        <v>420.07</v>
      </c>
      <c r="J391">
        <f t="shared" si="58"/>
        <v>-8.3801520230395443E-3</v>
      </c>
      <c r="K391">
        <f t="shared" si="54"/>
        <v>-8.6341520230395451E-3</v>
      </c>
      <c r="L391">
        <v>1.7982256062084975E-2</v>
      </c>
      <c r="N391" s="2">
        <v>33417</v>
      </c>
      <c r="O391">
        <v>1.4193</v>
      </c>
      <c r="Q391" s="2">
        <v>33417</v>
      </c>
      <c r="R391">
        <v>1459.75</v>
      </c>
      <c r="S391" s="8">
        <f t="shared" si="59"/>
        <v>1.8393076516571849E-3</v>
      </c>
      <c r="T391" s="9">
        <f t="shared" si="55"/>
        <v>1.585307651657185E-3</v>
      </c>
      <c r="U391" s="3">
        <f>Sheet1!$B$17+Sheet1!$B$18*'Portfolio allocation'!K391</f>
        <v>-9.4175191349878569E-3</v>
      </c>
      <c r="V391" s="13">
        <f t="shared" si="60"/>
        <v>1.1002826786645041E-2</v>
      </c>
      <c r="W391" s="13"/>
      <c r="X391" s="2">
        <v>33417</v>
      </c>
      <c r="Y391">
        <v>23.192599999999999</v>
      </c>
      <c r="AA391" s="2">
        <v>33417</v>
      </c>
      <c r="AB391">
        <v>240.46</v>
      </c>
      <c r="AC391">
        <f t="shared" si="61"/>
        <v>-5.0891638048740084E-3</v>
      </c>
      <c r="AD391">
        <f t="shared" si="56"/>
        <v>-5.3419638048740085E-3</v>
      </c>
      <c r="AE391">
        <f>Sheet2!$B$17+Sheet2!$B$18*'Portfolio allocation'!K391</f>
        <v>-7.6243212446628645E-3</v>
      </c>
      <c r="AF391">
        <f t="shared" si="62"/>
        <v>2.282357439788856E-3</v>
      </c>
      <c r="AH391" s="2">
        <v>33417</v>
      </c>
      <c r="AI391">
        <v>8.2319999999999993</v>
      </c>
      <c r="AJ391">
        <v>6.32</v>
      </c>
      <c r="AK391">
        <v>1.19415</v>
      </c>
      <c r="AM391" s="2">
        <v>44941</v>
      </c>
      <c r="AN391">
        <v>300.536</v>
      </c>
      <c r="AR391" s="3"/>
    </row>
    <row r="392" spans="1:44" hidden="1" outlineLevel="1" x14ac:dyDescent="0.2">
      <c r="A392" s="2">
        <v>33420</v>
      </c>
      <c r="B392">
        <v>18.64</v>
      </c>
      <c r="E392" s="2">
        <v>33420</v>
      </c>
      <c r="F392">
        <v>377.92</v>
      </c>
      <c r="G392">
        <f t="shared" si="57"/>
        <v>1.8213169522577788E-2</v>
      </c>
      <c r="H392" s="2">
        <v>33420</v>
      </c>
      <c r="I392">
        <v>427.73</v>
      </c>
      <c r="J392">
        <f t="shared" si="58"/>
        <v>1.8235056062084976E-2</v>
      </c>
      <c r="K392">
        <f t="shared" si="54"/>
        <v>1.7982256062084975E-2</v>
      </c>
      <c r="L392">
        <v>-1.4475409627568881E-3</v>
      </c>
      <c r="N392" s="2">
        <v>33420</v>
      </c>
      <c r="O392">
        <v>1.4871000000000001</v>
      </c>
      <c r="Q392" s="2">
        <v>33420</v>
      </c>
      <c r="R392">
        <v>1529.39</v>
      </c>
      <c r="S392" s="8">
        <f t="shared" si="59"/>
        <v>4.7706799109436648E-2</v>
      </c>
      <c r="T392" s="9">
        <f t="shared" si="55"/>
        <v>4.7453999109436651E-2</v>
      </c>
      <c r="U392" s="3">
        <f>Sheet1!$B$17+Sheet1!$B$18*'Portfolio allocation'!K392</f>
        <v>2.1117498769751848E-2</v>
      </c>
      <c r="V392" s="13">
        <f t="shared" si="60"/>
        <v>2.6336500339684803E-2</v>
      </c>
      <c r="W392" s="13"/>
      <c r="X392" s="2">
        <v>33420</v>
      </c>
      <c r="Y392">
        <v>23.491099999999999</v>
      </c>
      <c r="AA392" s="2">
        <v>33420</v>
      </c>
      <c r="AB392">
        <v>243.55</v>
      </c>
      <c r="AC392">
        <f t="shared" si="61"/>
        <v>1.2850370123929089E-2</v>
      </c>
      <c r="AD392">
        <f t="shared" si="56"/>
        <v>1.2595170123929088E-2</v>
      </c>
      <c r="AE392">
        <f>Sheet2!$B$17+Sheet2!$B$18*'Portfolio allocation'!K392</f>
        <v>1.6043667870614533E-2</v>
      </c>
      <c r="AF392">
        <f t="shared" si="62"/>
        <v>-3.4484977466854444E-3</v>
      </c>
      <c r="AH392" s="2">
        <v>33420</v>
      </c>
      <c r="AI392">
        <v>8.2560000000000002</v>
      </c>
      <c r="AJ392">
        <v>6.38</v>
      </c>
      <c r="AK392">
        <v>1.1894100000000001</v>
      </c>
      <c r="AM392" s="2">
        <v>44972</v>
      </c>
      <c r="AN392">
        <v>301.64800000000002</v>
      </c>
      <c r="AR392" s="3"/>
    </row>
    <row r="393" spans="1:44" hidden="1" outlineLevel="1" x14ac:dyDescent="0.2">
      <c r="A393" s="2">
        <v>33421</v>
      </c>
      <c r="B393">
        <v>17.63</v>
      </c>
      <c r="E393" s="2">
        <v>33421</v>
      </c>
      <c r="F393">
        <v>377.47</v>
      </c>
      <c r="G393">
        <f t="shared" si="57"/>
        <v>-1.1907281964436134E-3</v>
      </c>
      <c r="H393" s="2">
        <v>33421</v>
      </c>
      <c r="I393">
        <v>427.22</v>
      </c>
      <c r="J393">
        <f t="shared" si="58"/>
        <v>-1.1923409627568882E-3</v>
      </c>
      <c r="K393">
        <f t="shared" si="54"/>
        <v>-1.4475409627568881E-3</v>
      </c>
      <c r="L393">
        <v>-1.0813021880998152E-2</v>
      </c>
      <c r="N393" s="2">
        <v>33421</v>
      </c>
      <c r="O393">
        <v>1.4193</v>
      </c>
      <c r="Q393" s="2">
        <v>33421</v>
      </c>
      <c r="R393">
        <v>1459.75</v>
      </c>
      <c r="S393" s="8">
        <f t="shared" si="59"/>
        <v>-4.5534494144724436E-2</v>
      </c>
      <c r="T393" s="9">
        <f t="shared" si="55"/>
        <v>-4.5789694144724433E-2</v>
      </c>
      <c r="U393" s="3">
        <f>Sheet1!$B$17+Sheet1!$B$18*'Portfolio allocation'!K393</f>
        <v>-1.1728567936866419E-3</v>
      </c>
      <c r="V393" s="13">
        <f t="shared" si="60"/>
        <v>-4.4616837351037789E-2</v>
      </c>
      <c r="W393" s="13"/>
      <c r="X393" s="2">
        <v>33421</v>
      </c>
      <c r="Y393">
        <v>23.670200000000001</v>
      </c>
      <c r="AA393" s="2">
        <v>33421</v>
      </c>
      <c r="AB393">
        <v>245.41</v>
      </c>
      <c r="AC393">
        <f t="shared" si="61"/>
        <v>7.6370355163211112E-3</v>
      </c>
      <c r="AD393">
        <f t="shared" si="56"/>
        <v>7.3806355163211108E-3</v>
      </c>
      <c r="AE393">
        <f>Sheet2!$B$17+Sheet2!$B$18*'Portfolio allocation'!K393</f>
        <v>-1.2338033428290654E-3</v>
      </c>
      <c r="AF393">
        <f t="shared" si="62"/>
        <v>8.6144388591501767E-3</v>
      </c>
      <c r="AH393" s="2">
        <v>33421</v>
      </c>
      <c r="AI393">
        <v>8.2629999999999999</v>
      </c>
      <c r="AJ393">
        <v>6.41</v>
      </c>
      <c r="AK393">
        <v>1.18068</v>
      </c>
      <c r="AM393" s="2">
        <v>45000</v>
      </c>
      <c r="AN393">
        <v>301.80799999999999</v>
      </c>
      <c r="AR393" s="3"/>
    </row>
    <row r="394" spans="1:44" hidden="1" outlineLevel="1" x14ac:dyDescent="0.2">
      <c r="A394" s="2">
        <v>33422</v>
      </c>
      <c r="B394">
        <v>19.47</v>
      </c>
      <c r="E394" s="2">
        <v>33422</v>
      </c>
      <c r="F394">
        <v>373.33</v>
      </c>
      <c r="G394">
        <f t="shared" si="57"/>
        <v>-1.0967759027207591E-2</v>
      </c>
      <c r="H394" s="2">
        <v>33422</v>
      </c>
      <c r="I394">
        <v>422.71</v>
      </c>
      <c r="J394">
        <f t="shared" si="58"/>
        <v>-1.0556621880998152E-2</v>
      </c>
      <c r="K394">
        <f t="shared" si="54"/>
        <v>-1.0813021880998152E-2</v>
      </c>
      <c r="L394">
        <v>-2.5559999999999998E-4</v>
      </c>
      <c r="N394" s="2">
        <v>33422</v>
      </c>
      <c r="O394">
        <v>1.3333999999999999</v>
      </c>
      <c r="Q394" s="2">
        <v>33422</v>
      </c>
      <c r="R394">
        <v>1371.36</v>
      </c>
      <c r="S394" s="8">
        <f t="shared" si="59"/>
        <v>-6.0551464291830892E-2</v>
      </c>
      <c r="T394" s="9">
        <f t="shared" si="55"/>
        <v>-6.0807864291830889E-2</v>
      </c>
      <c r="U394" s="3">
        <f>Sheet1!$B$17+Sheet1!$B$18*'Portfolio allocation'!K394</f>
        <v>-1.191717385594351E-2</v>
      </c>
      <c r="V394" s="13">
        <f t="shared" si="60"/>
        <v>-4.8890690435887382E-2</v>
      </c>
      <c r="W394" s="13"/>
      <c r="X394" s="2">
        <v>33422</v>
      </c>
      <c r="Y394">
        <v>23.4314</v>
      </c>
      <c r="AA394" s="2">
        <v>33422</v>
      </c>
      <c r="AB394">
        <v>242.93</v>
      </c>
      <c r="AC394">
        <f t="shared" si="61"/>
        <v>-1.0105537671651454E-2</v>
      </c>
      <c r="AD394">
        <f t="shared" si="56"/>
        <v>-1.0361137671651454E-2</v>
      </c>
      <c r="AE394">
        <f>Sheet2!$B$17+Sheet2!$B$18*'Portfolio allocation'!K394</f>
        <v>-9.5618279103572342E-3</v>
      </c>
      <c r="AF394">
        <f t="shared" si="62"/>
        <v>-7.9930976129422016E-4</v>
      </c>
      <c r="AH394" s="2">
        <v>33422</v>
      </c>
      <c r="AI394">
        <v>8.2460000000000004</v>
      </c>
      <c r="AJ394">
        <v>6.39</v>
      </c>
      <c r="AK394">
        <v>1.1825000000000001</v>
      </c>
      <c r="AM394" s="2">
        <v>45031</v>
      </c>
      <c r="AN394">
        <v>302.91800000000001</v>
      </c>
      <c r="AR394" s="3"/>
    </row>
    <row r="395" spans="1:44" hidden="1" outlineLevel="1" x14ac:dyDescent="0.2">
      <c r="A395" s="2">
        <v>33423</v>
      </c>
      <c r="B395">
        <v>19.47</v>
      </c>
      <c r="E395" s="2">
        <v>33423</v>
      </c>
      <c r="F395">
        <v>373.33</v>
      </c>
      <c r="G395">
        <f t="shared" si="57"/>
        <v>0</v>
      </c>
      <c r="H395" s="2">
        <v>33423</v>
      </c>
      <c r="I395">
        <v>422.71</v>
      </c>
      <c r="J395">
        <f t="shared" si="58"/>
        <v>0</v>
      </c>
      <c r="K395">
        <f t="shared" si="54"/>
        <v>-2.5559999999999998E-4</v>
      </c>
      <c r="L395">
        <v>1.9208330155427115E-3</v>
      </c>
      <c r="N395" s="2">
        <v>33423</v>
      </c>
      <c r="O395">
        <v>1.3333999999999999</v>
      </c>
      <c r="Q395" s="2">
        <v>33423</v>
      </c>
      <c r="R395">
        <v>1371.36</v>
      </c>
      <c r="S395" s="8">
        <f t="shared" si="59"/>
        <v>0</v>
      </c>
      <c r="T395" s="9">
        <f t="shared" si="55"/>
        <v>-2.5559999999999998E-4</v>
      </c>
      <c r="U395" s="3">
        <f>Sheet1!$B$17+Sheet1!$B$18*'Portfolio allocation'!K395</f>
        <v>1.9456808658919659E-4</v>
      </c>
      <c r="V395" s="13">
        <f t="shared" si="60"/>
        <v>-4.5016808658919656E-4</v>
      </c>
      <c r="W395" s="13"/>
      <c r="X395" s="2">
        <v>33423</v>
      </c>
      <c r="Y395">
        <v>23.4314</v>
      </c>
      <c r="AA395" s="2">
        <v>33423</v>
      </c>
      <c r="AB395">
        <v>242.93</v>
      </c>
      <c r="AC395">
        <f t="shared" si="61"/>
        <v>0</v>
      </c>
      <c r="AD395">
        <f t="shared" si="56"/>
        <v>-2.5559999999999998E-4</v>
      </c>
      <c r="AE395">
        <f>Sheet2!$B$17+Sheet2!$B$18*'Portfolio allocation'!K395</f>
        <v>-1.7389902958140824E-4</v>
      </c>
      <c r="AF395">
        <f t="shared" si="62"/>
        <v>-8.1700970418591737E-5</v>
      </c>
      <c r="AH395" s="2">
        <v>33423</v>
      </c>
      <c r="AI395">
        <v>8.2509999999999994</v>
      </c>
      <c r="AJ395">
        <v>6.39</v>
      </c>
      <c r="AK395">
        <v>1.17943</v>
      </c>
      <c r="AM395" s="2">
        <v>45061</v>
      </c>
      <c r="AN395">
        <v>303.29399999999998</v>
      </c>
      <c r="AR395" s="3"/>
    </row>
    <row r="396" spans="1:44" hidden="1" outlineLevel="1" x14ac:dyDescent="0.2">
      <c r="A396" s="2">
        <v>33424</v>
      </c>
      <c r="B396">
        <v>18.350000000000001</v>
      </c>
      <c r="E396" s="2">
        <v>33424</v>
      </c>
      <c r="F396">
        <v>374.08</v>
      </c>
      <c r="G396">
        <f t="shared" si="57"/>
        <v>2.0089465084509595E-3</v>
      </c>
      <c r="H396" s="2">
        <v>33424</v>
      </c>
      <c r="I396">
        <v>423.63</v>
      </c>
      <c r="J396">
        <f t="shared" si="58"/>
        <v>2.1764330155427114E-3</v>
      </c>
      <c r="K396">
        <f t="shared" si="54"/>
        <v>1.9208330155427115E-3</v>
      </c>
      <c r="L396">
        <v>1.0083211104029467E-2</v>
      </c>
      <c r="N396" s="2">
        <v>33424</v>
      </c>
      <c r="O396">
        <v>1.2865</v>
      </c>
      <c r="Q396" s="2">
        <v>33424</v>
      </c>
      <c r="R396">
        <v>1323.15</v>
      </c>
      <c r="S396" s="8">
        <f t="shared" si="59"/>
        <v>-3.5154882744137028E-2</v>
      </c>
      <c r="T396" s="9">
        <f t="shared" si="55"/>
        <v>-3.541048274413703E-2</v>
      </c>
      <c r="U396" s="3">
        <f>Sheet1!$B$17+Sheet1!$B$18*'Portfolio allocation'!K396</f>
        <v>2.6914272001675346E-3</v>
      </c>
      <c r="V396" s="13">
        <f t="shared" si="60"/>
        <v>-3.8101909944304561E-2</v>
      </c>
      <c r="W396" s="13"/>
      <c r="X396" s="2">
        <v>33424</v>
      </c>
      <c r="Y396">
        <v>23.550799999999999</v>
      </c>
      <c r="AA396" s="2">
        <v>33424</v>
      </c>
      <c r="AB396">
        <v>244.17</v>
      </c>
      <c r="AC396">
        <f t="shared" si="61"/>
        <v>5.1043510476267429E-3</v>
      </c>
      <c r="AD396">
        <f t="shared" si="56"/>
        <v>4.8483510476267427E-3</v>
      </c>
      <c r="AE396">
        <f>Sheet2!$B$17+Sheet2!$B$18*'Portfolio allocation'!K396</f>
        <v>1.7614407336672762E-3</v>
      </c>
      <c r="AF396">
        <f t="shared" si="62"/>
        <v>3.0869103139594665E-3</v>
      </c>
      <c r="AH396" s="2">
        <v>33424</v>
      </c>
      <c r="AI396">
        <v>8.3390000000000004</v>
      </c>
      <c r="AJ396">
        <v>6.4</v>
      </c>
      <c r="AK396">
        <v>1.1849400000000001</v>
      </c>
      <c r="AM396" s="2">
        <v>45092</v>
      </c>
      <c r="AN396">
        <v>303.84100000000001</v>
      </c>
      <c r="AR396" s="3"/>
    </row>
    <row r="397" spans="1:44" hidden="1" outlineLevel="1" x14ac:dyDescent="0.2">
      <c r="A397" s="2">
        <v>33427</v>
      </c>
      <c r="B397">
        <v>20.29</v>
      </c>
      <c r="E397" s="2">
        <v>33427</v>
      </c>
      <c r="F397">
        <v>377.94</v>
      </c>
      <c r="G397">
        <f t="shared" si="57"/>
        <v>1.0318648417450893E-2</v>
      </c>
      <c r="H397" s="2">
        <v>33427</v>
      </c>
      <c r="I397">
        <v>428.01</v>
      </c>
      <c r="J397">
        <f t="shared" si="58"/>
        <v>1.0339211104029467E-2</v>
      </c>
      <c r="K397">
        <f t="shared" si="54"/>
        <v>1.0083211104029467E-2</v>
      </c>
      <c r="L397">
        <v>-4.9972798392560313E-3</v>
      </c>
      <c r="N397" s="2">
        <v>33427</v>
      </c>
      <c r="O397">
        <v>1.3958999999999999</v>
      </c>
      <c r="Q397" s="2">
        <v>33427</v>
      </c>
      <c r="R397">
        <v>1435.64</v>
      </c>
      <c r="S397" s="8">
        <f t="shared" si="59"/>
        <v>8.5016815931678202E-2</v>
      </c>
      <c r="T397" s="9">
        <f t="shared" si="55"/>
        <v>8.4760815931678196E-2</v>
      </c>
      <c r="U397" s="3">
        <f>Sheet1!$B$17+Sheet1!$B$18*'Portfolio allocation'!K397</f>
        <v>1.2055514205449567E-2</v>
      </c>
      <c r="V397" s="13">
        <f t="shared" si="60"/>
        <v>7.2705301726228633E-2</v>
      </c>
      <c r="W397" s="13"/>
      <c r="X397" s="2">
        <v>33427</v>
      </c>
      <c r="Y397">
        <v>23.9985</v>
      </c>
      <c r="AA397" s="2">
        <v>33427</v>
      </c>
      <c r="AB397">
        <v>248.81</v>
      </c>
      <c r="AC397">
        <f t="shared" si="61"/>
        <v>1.9003153540566142E-2</v>
      </c>
      <c r="AD397">
        <f t="shared" si="56"/>
        <v>1.8748753540566144E-2</v>
      </c>
      <c r="AE397">
        <f>Sheet2!$B$17+Sheet2!$B$18*'Portfolio allocation'!K397</f>
        <v>9.0196355710485242E-3</v>
      </c>
      <c r="AF397">
        <f t="shared" si="62"/>
        <v>9.7291179695176196E-3</v>
      </c>
      <c r="AH397" s="2">
        <v>33427</v>
      </c>
      <c r="AI397">
        <v>8.327</v>
      </c>
      <c r="AJ397">
        <v>6.36</v>
      </c>
      <c r="AK397">
        <v>1.1937800000000001</v>
      </c>
      <c r="AM397" s="2">
        <v>45122</v>
      </c>
      <c r="AN397">
        <v>304.34800000000001</v>
      </c>
      <c r="AR397" s="3"/>
    </row>
    <row r="398" spans="1:44" hidden="1" outlineLevel="1" x14ac:dyDescent="0.2">
      <c r="A398" s="2">
        <v>33428</v>
      </c>
      <c r="B398">
        <v>19.760000000000002</v>
      </c>
      <c r="E398" s="2">
        <v>33428</v>
      </c>
      <c r="F398">
        <v>376.11</v>
      </c>
      <c r="G398">
        <f t="shared" si="57"/>
        <v>-4.8420384187966015E-3</v>
      </c>
      <c r="H398" s="2">
        <v>33428</v>
      </c>
      <c r="I398">
        <v>425.98</v>
      </c>
      <c r="J398">
        <f t="shared" si="58"/>
        <v>-4.7428798392560312E-3</v>
      </c>
      <c r="K398">
        <f t="shared" si="54"/>
        <v>-4.9972798392560313E-3</v>
      </c>
      <c r="L398">
        <v>-1.2383617822433054E-3</v>
      </c>
      <c r="N398" s="2">
        <v>33428</v>
      </c>
      <c r="O398">
        <v>1.4140999999999999</v>
      </c>
      <c r="Q398" s="2">
        <v>33428</v>
      </c>
      <c r="R398">
        <v>1454.39</v>
      </c>
      <c r="S398" s="8">
        <f t="shared" si="59"/>
        <v>1.3060377253350408E-2</v>
      </c>
      <c r="T398" s="9">
        <f t="shared" si="55"/>
        <v>1.2805977253350408E-2</v>
      </c>
      <c r="U398" s="3">
        <f>Sheet1!$B$17+Sheet1!$B$18*'Portfolio allocation'!K398</f>
        <v>-5.2452071951531003E-3</v>
      </c>
      <c r="V398" s="13">
        <f t="shared" si="60"/>
        <v>1.805118444850351E-2</v>
      </c>
      <c r="W398" s="13"/>
      <c r="X398" s="2">
        <v>33428</v>
      </c>
      <c r="Y398">
        <v>23.759699999999999</v>
      </c>
      <c r="AA398" s="2">
        <v>33428</v>
      </c>
      <c r="AB398">
        <v>246.34</v>
      </c>
      <c r="AC398">
        <f t="shared" si="61"/>
        <v>-9.9272537277440565E-3</v>
      </c>
      <c r="AD398">
        <f t="shared" si="56"/>
        <v>-1.0179653727744056E-2</v>
      </c>
      <c r="AE398">
        <f>Sheet2!$B$17+Sheet2!$B$18*'Portfolio allocation'!K398</f>
        <v>-4.3903217138414738E-3</v>
      </c>
      <c r="AF398">
        <f t="shared" si="62"/>
        <v>-5.7893320139025825E-3</v>
      </c>
      <c r="AH398" s="2">
        <v>33428</v>
      </c>
      <c r="AI398">
        <v>8.3420000000000005</v>
      </c>
      <c r="AJ398">
        <v>6.31</v>
      </c>
      <c r="AK398">
        <v>1.1901999999999999</v>
      </c>
      <c r="AM398" s="2">
        <v>45153</v>
      </c>
      <c r="AN398" t="s">
        <v>15</v>
      </c>
      <c r="AR398" s="3"/>
    </row>
    <row r="399" spans="1:44" hidden="1" outlineLevel="1" x14ac:dyDescent="0.2">
      <c r="A399" s="2">
        <v>33429</v>
      </c>
      <c r="B399">
        <v>19.190000000000001</v>
      </c>
      <c r="E399" s="2">
        <v>33429</v>
      </c>
      <c r="F399">
        <v>375.74</v>
      </c>
      <c r="G399">
        <f t="shared" si="57"/>
        <v>-9.8375475259893097E-4</v>
      </c>
      <c r="H399" s="2">
        <v>33429</v>
      </c>
      <c r="I399">
        <v>425.56</v>
      </c>
      <c r="J399">
        <f t="shared" si="58"/>
        <v>-9.8596178224330533E-4</v>
      </c>
      <c r="K399">
        <f t="shared" si="54"/>
        <v>-1.2383617822433054E-3</v>
      </c>
      <c r="L399">
        <v>3.0150844252278056E-3</v>
      </c>
      <c r="N399" s="2">
        <v>33429</v>
      </c>
      <c r="O399">
        <v>1.3593999999999999</v>
      </c>
      <c r="Q399" s="2">
        <v>33429</v>
      </c>
      <c r="R399">
        <v>1398.14</v>
      </c>
      <c r="S399" s="8">
        <f t="shared" si="59"/>
        <v>-3.8676008498408243E-2</v>
      </c>
      <c r="T399" s="9">
        <f t="shared" si="55"/>
        <v>-3.8928408498408243E-2</v>
      </c>
      <c r="U399" s="3">
        <f>Sheet1!$B$17+Sheet1!$B$18*'Portfolio allocation'!K399</f>
        <v>-9.3288113649603929E-4</v>
      </c>
      <c r="V399" s="13">
        <f t="shared" si="60"/>
        <v>-3.7995527361912203E-2</v>
      </c>
      <c r="W399" s="13"/>
      <c r="X399" s="2">
        <v>33429</v>
      </c>
      <c r="Y399">
        <v>23.5806</v>
      </c>
      <c r="AA399" s="2">
        <v>33429</v>
      </c>
      <c r="AB399">
        <v>244.48</v>
      </c>
      <c r="AC399">
        <f t="shared" si="61"/>
        <v>-7.5505399041975174E-3</v>
      </c>
      <c r="AD399">
        <f t="shared" si="56"/>
        <v>-7.8017399041975175E-3</v>
      </c>
      <c r="AE399">
        <f>Sheet2!$B$17+Sheet2!$B$18*'Portfolio allocation'!K399</f>
        <v>-1.047795878872835E-3</v>
      </c>
      <c r="AF399">
        <f t="shared" si="62"/>
        <v>-6.7539440253246829E-3</v>
      </c>
      <c r="AH399" s="2">
        <v>33429</v>
      </c>
      <c r="AI399">
        <v>8.3320000000000007</v>
      </c>
      <c r="AJ399">
        <v>6.28</v>
      </c>
      <c r="AK399">
        <v>1.19241</v>
      </c>
      <c r="AM399" s="2">
        <v>45184</v>
      </c>
      <c r="AN399" t="s">
        <v>15</v>
      </c>
      <c r="AR399" s="3"/>
    </row>
    <row r="400" spans="1:44" hidden="1" outlineLevel="1" x14ac:dyDescent="0.2">
      <c r="A400" s="2">
        <v>33430</v>
      </c>
      <c r="B400">
        <v>17.39</v>
      </c>
      <c r="E400" s="2">
        <v>33430</v>
      </c>
      <c r="F400">
        <v>376.97</v>
      </c>
      <c r="G400">
        <f t="shared" si="57"/>
        <v>3.2735402139778547E-3</v>
      </c>
      <c r="H400" s="2">
        <v>33430</v>
      </c>
      <c r="I400">
        <v>426.95</v>
      </c>
      <c r="J400">
        <f t="shared" si="58"/>
        <v>3.2662844252278056E-3</v>
      </c>
      <c r="K400">
        <f t="shared" si="54"/>
        <v>3.0150844252278056E-3</v>
      </c>
      <c r="L400">
        <v>8.4621640473124763E-3</v>
      </c>
      <c r="N400" s="2">
        <v>33430</v>
      </c>
      <c r="O400">
        <v>1.3803000000000001</v>
      </c>
      <c r="Q400" s="2">
        <v>33430</v>
      </c>
      <c r="R400">
        <v>1419.57</v>
      </c>
      <c r="S400" s="8">
        <f t="shared" si="59"/>
        <v>1.5327506544408953E-2</v>
      </c>
      <c r="T400" s="9">
        <f t="shared" si="55"/>
        <v>1.5076306544408953E-2</v>
      </c>
      <c r="U400" s="3">
        <f>Sheet1!$B$17+Sheet1!$B$18*'Portfolio allocation'!K400</f>
        <v>3.9467801493768984E-3</v>
      </c>
      <c r="V400" s="13">
        <f t="shared" si="60"/>
        <v>1.1129526395032055E-2</v>
      </c>
      <c r="W400" s="13"/>
      <c r="X400" s="2">
        <v>33430</v>
      </c>
      <c r="Y400">
        <v>23.461200000000002</v>
      </c>
      <c r="AA400" s="2">
        <v>33430</v>
      </c>
      <c r="AB400">
        <v>243.24</v>
      </c>
      <c r="AC400">
        <f t="shared" si="61"/>
        <v>-5.0719895287957284E-3</v>
      </c>
      <c r="AD400">
        <f t="shared" si="56"/>
        <v>-5.3227895287957282E-3</v>
      </c>
      <c r="AE400">
        <f>Sheet2!$B$17+Sheet2!$B$18*'Portfolio allocation'!K400</f>
        <v>2.7344770040375875E-3</v>
      </c>
      <c r="AF400">
        <f t="shared" si="62"/>
        <v>-8.0572665328333161E-3</v>
      </c>
      <c r="AH400" s="2">
        <v>33430</v>
      </c>
      <c r="AI400">
        <v>8.2840000000000007</v>
      </c>
      <c r="AJ400">
        <v>6.27</v>
      </c>
      <c r="AK400">
        <v>1.1813899999999999</v>
      </c>
      <c r="AR400" s="3"/>
    </row>
    <row r="401" spans="1:44" hidden="1" outlineLevel="1" x14ac:dyDescent="0.2">
      <c r="A401" s="2">
        <v>33431</v>
      </c>
      <c r="B401">
        <v>18.29</v>
      </c>
      <c r="E401" s="2">
        <v>33431</v>
      </c>
      <c r="F401">
        <v>380.25</v>
      </c>
      <c r="G401">
        <f t="shared" si="57"/>
        <v>8.7009576358860752E-3</v>
      </c>
      <c r="H401" s="2">
        <v>33431</v>
      </c>
      <c r="I401">
        <v>430.67</v>
      </c>
      <c r="J401">
        <f t="shared" si="58"/>
        <v>8.712964047312477E-3</v>
      </c>
      <c r="K401">
        <f t="shared" si="54"/>
        <v>8.4621640473124763E-3</v>
      </c>
      <c r="L401">
        <v>5.5545086307381263E-3</v>
      </c>
      <c r="N401" s="2">
        <v>33431</v>
      </c>
      <c r="O401">
        <v>1.4167000000000001</v>
      </c>
      <c r="Q401" s="2">
        <v>33431</v>
      </c>
      <c r="R401">
        <v>1457.07</v>
      </c>
      <c r="S401" s="8">
        <f t="shared" si="59"/>
        <v>2.6416450051776286E-2</v>
      </c>
      <c r="T401" s="9">
        <f t="shared" si="55"/>
        <v>2.6165650051776287E-2</v>
      </c>
      <c r="U401" s="3">
        <f>Sheet1!$B$17+Sheet1!$B$18*'Portfolio allocation'!K401</f>
        <v>1.0195807939188081E-2</v>
      </c>
      <c r="V401" s="13">
        <f t="shared" si="60"/>
        <v>1.5969842112588208E-2</v>
      </c>
      <c r="W401" s="13"/>
      <c r="X401" s="2">
        <v>33431</v>
      </c>
      <c r="Y401">
        <v>23.729800000000001</v>
      </c>
      <c r="AA401" s="2">
        <v>33431</v>
      </c>
      <c r="AB401">
        <v>246.03</v>
      </c>
      <c r="AC401">
        <f t="shared" si="61"/>
        <v>1.1470152935372457E-2</v>
      </c>
      <c r="AD401">
        <f t="shared" si="56"/>
        <v>1.1219752935372458E-2</v>
      </c>
      <c r="AE401">
        <f>Sheet2!$B$17+Sheet2!$B$18*'Portfolio allocation'!K401</f>
        <v>7.5781591715649707E-3</v>
      </c>
      <c r="AF401">
        <f t="shared" si="62"/>
        <v>3.6415937638074871E-3</v>
      </c>
      <c r="AH401" s="2">
        <v>33431</v>
      </c>
      <c r="AI401">
        <v>8.2560000000000002</v>
      </c>
      <c r="AJ401">
        <v>6.26</v>
      </c>
      <c r="AK401">
        <v>1.2081999999999999</v>
      </c>
      <c r="AR401" s="3"/>
    </row>
    <row r="402" spans="1:44" hidden="1" outlineLevel="1" x14ac:dyDescent="0.2">
      <c r="A402" s="2">
        <v>33434</v>
      </c>
      <c r="B402">
        <v>17.78</v>
      </c>
      <c r="E402" s="2">
        <v>33434</v>
      </c>
      <c r="F402">
        <v>382.39</v>
      </c>
      <c r="G402">
        <f t="shared" si="57"/>
        <v>5.6278763971071566E-3</v>
      </c>
      <c r="H402" s="2">
        <v>33434</v>
      </c>
      <c r="I402">
        <v>433.17</v>
      </c>
      <c r="J402">
        <f t="shared" si="58"/>
        <v>5.8049086307381259E-3</v>
      </c>
      <c r="K402">
        <f t="shared" si="54"/>
        <v>5.5545086307381263E-3</v>
      </c>
      <c r="L402">
        <v>-2.4447343352493691E-3</v>
      </c>
      <c r="N402" s="2">
        <v>33434</v>
      </c>
      <c r="O402">
        <v>1.4558</v>
      </c>
      <c r="Q402" s="2">
        <v>33434</v>
      </c>
      <c r="R402">
        <v>1497.25</v>
      </c>
      <c r="S402" s="8">
        <f t="shared" si="59"/>
        <v>2.7575888598351472E-2</v>
      </c>
      <c r="T402" s="9">
        <f t="shared" si="55"/>
        <v>2.7325488598351471E-2</v>
      </c>
      <c r="U402" s="3">
        <f>Sheet1!$B$17+Sheet1!$B$18*'Portfolio allocation'!K402</f>
        <v>6.8600719555062025E-3</v>
      </c>
      <c r="V402" s="13">
        <f t="shared" si="60"/>
        <v>2.046541664284527E-2</v>
      </c>
      <c r="W402" s="13"/>
      <c r="X402" s="2">
        <v>33434</v>
      </c>
      <c r="Y402">
        <v>23.7</v>
      </c>
      <c r="AA402" s="2">
        <v>33434</v>
      </c>
      <c r="AB402">
        <v>245.72</v>
      </c>
      <c r="AC402">
        <f t="shared" si="61"/>
        <v>-1.260008941998958E-3</v>
      </c>
      <c r="AD402">
        <f t="shared" si="56"/>
        <v>-1.511608941998958E-3</v>
      </c>
      <c r="AE402">
        <f>Sheet2!$B$17+Sheet2!$B$18*'Portfolio allocation'!K402</f>
        <v>4.9925977941482885E-3</v>
      </c>
      <c r="AF402">
        <f t="shared" si="62"/>
        <v>-6.5042067361472467E-3</v>
      </c>
      <c r="AH402" s="2">
        <v>33434</v>
      </c>
      <c r="AI402">
        <v>8.2560000000000002</v>
      </c>
      <c r="AJ402">
        <v>6.29</v>
      </c>
      <c r="AK402">
        <v>1.2099500000000001</v>
      </c>
      <c r="AR402" s="3"/>
    </row>
    <row r="403" spans="1:44" hidden="1" outlineLevel="1" x14ac:dyDescent="0.2">
      <c r="A403" s="2">
        <v>33435</v>
      </c>
      <c r="B403">
        <v>17.489999999999998</v>
      </c>
      <c r="E403" s="2">
        <v>33435</v>
      </c>
      <c r="F403">
        <v>381.54</v>
      </c>
      <c r="G403">
        <f t="shared" si="57"/>
        <v>-2.2228614765029686E-3</v>
      </c>
      <c r="H403" s="2">
        <v>33435</v>
      </c>
      <c r="I403">
        <v>432.22</v>
      </c>
      <c r="J403">
        <f t="shared" si="58"/>
        <v>-2.1931343352493693E-3</v>
      </c>
      <c r="K403">
        <f t="shared" si="54"/>
        <v>-2.4447343352493691E-3</v>
      </c>
      <c r="L403">
        <v>-1.155118263847235E-3</v>
      </c>
      <c r="N403" s="2">
        <v>33435</v>
      </c>
      <c r="O403">
        <v>1.4063000000000001</v>
      </c>
      <c r="Q403" s="2">
        <v>33435</v>
      </c>
      <c r="R403">
        <v>1446.36</v>
      </c>
      <c r="S403" s="8">
        <f t="shared" si="59"/>
        <v>-3.3988979796293228E-2</v>
      </c>
      <c r="T403" s="9">
        <f t="shared" si="55"/>
        <v>-3.4240579796293226E-2</v>
      </c>
      <c r="U403" s="3">
        <f>Sheet1!$B$17+Sheet1!$B$18*'Portfolio allocation'!K403</f>
        <v>-2.316862302850867E-3</v>
      </c>
      <c r="V403" s="13">
        <f t="shared" si="60"/>
        <v>-3.1923717493442361E-2</v>
      </c>
      <c r="W403" s="13"/>
      <c r="X403" s="2">
        <v>33435</v>
      </c>
      <c r="Y403">
        <v>23.0732</v>
      </c>
      <c r="AA403" s="2">
        <v>33435</v>
      </c>
      <c r="AB403">
        <v>239.22</v>
      </c>
      <c r="AC403">
        <f t="shared" si="61"/>
        <v>-2.6452873188995585E-2</v>
      </c>
      <c r="AD403">
        <f t="shared" si="56"/>
        <v>-2.6705673188995586E-2</v>
      </c>
      <c r="AE403">
        <f>Sheet2!$B$17+Sheet2!$B$18*'Portfolio allocation'!K403</f>
        <v>-2.1205331303532251E-3</v>
      </c>
      <c r="AF403">
        <f t="shared" si="62"/>
        <v>-2.458514005864236E-2</v>
      </c>
      <c r="AH403" s="2">
        <v>33435</v>
      </c>
      <c r="AI403">
        <v>8.266</v>
      </c>
      <c r="AJ403">
        <v>6.32</v>
      </c>
      <c r="AK403">
        <v>1.20272</v>
      </c>
      <c r="AR403" s="3"/>
    </row>
    <row r="404" spans="1:44" hidden="1" outlineLevel="1" x14ac:dyDescent="0.2">
      <c r="A404" s="2">
        <v>33436</v>
      </c>
      <c r="B404">
        <v>17.52</v>
      </c>
      <c r="E404" s="2">
        <v>33436</v>
      </c>
      <c r="F404">
        <v>381.18</v>
      </c>
      <c r="G404">
        <f t="shared" si="57"/>
        <v>-9.4354458248158135E-4</v>
      </c>
      <c r="H404" s="2">
        <v>33436</v>
      </c>
      <c r="I404">
        <v>431.83</v>
      </c>
      <c r="J404">
        <f t="shared" si="58"/>
        <v>-9.023182638472349E-4</v>
      </c>
      <c r="K404">
        <f t="shared" si="54"/>
        <v>-1.155118263847235E-3</v>
      </c>
      <c r="L404">
        <v>1.0745698955607594E-2</v>
      </c>
      <c r="N404" s="2">
        <v>33436</v>
      </c>
      <c r="O404">
        <v>1.4115</v>
      </c>
      <c r="Q404" s="2">
        <v>33436</v>
      </c>
      <c r="R404">
        <v>1451.71</v>
      </c>
      <c r="S404" s="8">
        <f t="shared" si="59"/>
        <v>3.6989407892917825E-3</v>
      </c>
      <c r="T404" s="9">
        <f t="shared" si="55"/>
        <v>3.4461407892917824E-3</v>
      </c>
      <c r="U404" s="3">
        <f>Sheet1!$B$17+Sheet1!$B$18*'Portfolio allocation'!K404</f>
        <v>-8.3738206252075963E-4</v>
      </c>
      <c r="V404" s="13">
        <f t="shared" si="60"/>
        <v>4.2835228518125421E-3</v>
      </c>
      <c r="W404" s="13"/>
      <c r="X404" s="2">
        <v>33436</v>
      </c>
      <c r="Y404">
        <v>22.983599999999999</v>
      </c>
      <c r="AA404" s="2">
        <v>33436</v>
      </c>
      <c r="AB404">
        <v>238.29</v>
      </c>
      <c r="AC404">
        <f t="shared" si="61"/>
        <v>-3.887634813142693E-3</v>
      </c>
      <c r="AD404">
        <f t="shared" si="56"/>
        <v>-4.1416348131426929E-3</v>
      </c>
      <c r="AE404">
        <f>Sheet2!$B$17+Sheet2!$B$18*'Portfolio allocation'!K404</f>
        <v>-9.7377361858081953E-4</v>
      </c>
      <c r="AF404">
        <f t="shared" si="62"/>
        <v>-3.1678611945618732E-3</v>
      </c>
      <c r="AH404" s="2">
        <v>33436</v>
      </c>
      <c r="AI404">
        <v>8.2850000000000001</v>
      </c>
      <c r="AJ404">
        <v>6.35</v>
      </c>
      <c r="AK404">
        <v>1.20878</v>
      </c>
      <c r="AR404" s="3"/>
    </row>
    <row r="405" spans="1:44" hidden="1" outlineLevel="1" x14ac:dyDescent="0.2">
      <c r="A405" s="2">
        <v>33437</v>
      </c>
      <c r="B405">
        <v>15.77</v>
      </c>
      <c r="E405" s="2">
        <v>33437</v>
      </c>
      <c r="F405">
        <v>385.37</v>
      </c>
      <c r="G405">
        <f t="shared" si="57"/>
        <v>1.099218217115272E-2</v>
      </c>
      <c r="H405" s="2">
        <v>33437</v>
      </c>
      <c r="I405">
        <v>436.58</v>
      </c>
      <c r="J405">
        <f t="shared" si="58"/>
        <v>1.0999698955607595E-2</v>
      </c>
      <c r="K405">
        <f t="shared" si="54"/>
        <v>1.0745698955607594E-2</v>
      </c>
      <c r="L405">
        <v>-3.2312902285950647E-3</v>
      </c>
      <c r="N405" s="2">
        <v>33437</v>
      </c>
      <c r="O405">
        <v>1.3958999999999999</v>
      </c>
      <c r="Q405" s="2">
        <v>33437</v>
      </c>
      <c r="R405">
        <v>1435.64</v>
      </c>
      <c r="S405" s="8">
        <f t="shared" si="59"/>
        <v>-1.106970400424323E-2</v>
      </c>
      <c r="T405" s="9">
        <f t="shared" si="55"/>
        <v>-1.1323704004243231E-2</v>
      </c>
      <c r="U405" s="3">
        <f>Sheet1!$B$17+Sheet1!$B$18*'Portfolio allocation'!K405</f>
        <v>1.2815537058454902E-2</v>
      </c>
      <c r="V405" s="13">
        <f t="shared" si="60"/>
        <v>-2.4139241062698134E-2</v>
      </c>
      <c r="W405" s="13"/>
      <c r="X405" s="2">
        <v>33437</v>
      </c>
      <c r="Y405">
        <v>23.461200000000002</v>
      </c>
      <c r="AA405" s="2">
        <v>33437</v>
      </c>
      <c r="AB405">
        <v>243.24</v>
      </c>
      <c r="AC405">
        <f t="shared" si="61"/>
        <v>2.0773007679718125E-2</v>
      </c>
      <c r="AD405">
        <f t="shared" si="56"/>
        <v>2.0519407679718125E-2</v>
      </c>
      <c r="AE405">
        <f>Sheet2!$B$17+Sheet2!$B$18*'Portfolio allocation'!K405</f>
        <v>9.608736670265506E-3</v>
      </c>
      <c r="AF405">
        <f t="shared" si="62"/>
        <v>1.091067100945262E-2</v>
      </c>
      <c r="AH405" s="2">
        <v>33437</v>
      </c>
      <c r="AI405">
        <v>8.2940000000000005</v>
      </c>
      <c r="AJ405">
        <v>6.34</v>
      </c>
      <c r="AK405">
        <v>1.2219500000000001</v>
      </c>
      <c r="AR405" s="3"/>
    </row>
    <row r="406" spans="1:44" hidden="1" outlineLevel="1" x14ac:dyDescent="0.2">
      <c r="A406" s="2">
        <v>33438</v>
      </c>
      <c r="B406">
        <v>15.5</v>
      </c>
      <c r="E406" s="2">
        <v>33438</v>
      </c>
      <c r="F406">
        <v>384.22</v>
      </c>
      <c r="G406">
        <f t="shared" si="57"/>
        <v>-2.9841451072993852E-3</v>
      </c>
      <c r="H406" s="2">
        <v>33438</v>
      </c>
      <c r="I406">
        <v>435.28</v>
      </c>
      <c r="J406">
        <f t="shared" si="58"/>
        <v>-2.9776902285950646E-3</v>
      </c>
      <c r="K406">
        <f t="shared" si="54"/>
        <v>-3.2312902285950647E-3</v>
      </c>
      <c r="L406">
        <v>-3.6513102738466793E-3</v>
      </c>
      <c r="N406" s="2">
        <v>33438</v>
      </c>
      <c r="O406">
        <v>1.4115</v>
      </c>
      <c r="Q406" s="2">
        <v>33438</v>
      </c>
      <c r="R406">
        <v>1451.71</v>
      </c>
      <c r="S406" s="8">
        <f t="shared" si="59"/>
        <v>1.1193613997938057E-2</v>
      </c>
      <c r="T406" s="9">
        <f t="shared" si="55"/>
        <v>1.0940013997938057E-2</v>
      </c>
      <c r="U406" s="3">
        <f>Sheet1!$B$17+Sheet1!$B$18*'Portfolio allocation'!K406</f>
        <v>-3.2192191576742774E-3</v>
      </c>
      <c r="V406" s="13">
        <f t="shared" si="60"/>
        <v>1.4159233155612334E-2</v>
      </c>
      <c r="W406" s="13"/>
      <c r="X406" s="2">
        <v>33438</v>
      </c>
      <c r="Y406">
        <v>23.9985</v>
      </c>
      <c r="AA406" s="2">
        <v>33438</v>
      </c>
      <c r="AB406">
        <v>248.81</v>
      </c>
      <c r="AC406">
        <f t="shared" si="61"/>
        <v>2.2899194211478235E-2</v>
      </c>
      <c r="AD406">
        <f t="shared" si="56"/>
        <v>2.2647994211478235E-2</v>
      </c>
      <c r="AE406">
        <f>Sheet2!$B$17+Sheet2!$B$18*'Portfolio allocation'!K406</f>
        <v>-2.8199586975719481E-3</v>
      </c>
      <c r="AF406">
        <f t="shared" si="62"/>
        <v>2.5467952909050184E-2</v>
      </c>
      <c r="AH406" s="2">
        <v>33438</v>
      </c>
      <c r="AI406">
        <v>8.2750000000000004</v>
      </c>
      <c r="AJ406">
        <v>6.28</v>
      </c>
      <c r="AK406">
        <v>1.2370000000000001</v>
      </c>
      <c r="AR406" s="3"/>
    </row>
    <row r="407" spans="1:44" hidden="1" outlineLevel="1" x14ac:dyDescent="0.2">
      <c r="A407" s="2">
        <v>33441</v>
      </c>
      <c r="B407">
        <v>16.899999999999999</v>
      </c>
      <c r="E407" s="2">
        <v>33441</v>
      </c>
      <c r="F407">
        <v>382.88</v>
      </c>
      <c r="G407">
        <f t="shared" si="57"/>
        <v>-3.4875852376243799E-3</v>
      </c>
      <c r="H407" s="2">
        <v>33441</v>
      </c>
      <c r="I407">
        <v>433.8</v>
      </c>
      <c r="J407">
        <f t="shared" si="58"/>
        <v>-3.4001102738466793E-3</v>
      </c>
      <c r="K407">
        <f t="shared" si="54"/>
        <v>-3.6513102738466793E-3</v>
      </c>
      <c r="L407">
        <v>-9.288822314430692E-3</v>
      </c>
      <c r="N407" s="2">
        <v>33441</v>
      </c>
      <c r="O407">
        <v>1.4063000000000001</v>
      </c>
      <c r="Q407" s="2">
        <v>33441</v>
      </c>
      <c r="R407">
        <v>1446.36</v>
      </c>
      <c r="S407" s="8">
        <f t="shared" si="59"/>
        <v>-3.6853090493281782E-3</v>
      </c>
      <c r="T407" s="9">
        <f t="shared" si="55"/>
        <v>-3.9365090493281782E-3</v>
      </c>
      <c r="U407" s="3">
        <f>Sheet1!$B$17+Sheet1!$B$18*'Portfolio allocation'!K407</f>
        <v>-3.7010767983104496E-3</v>
      </c>
      <c r="V407" s="13">
        <f t="shared" si="60"/>
        <v>-2.3543225101772857E-4</v>
      </c>
      <c r="W407" s="13"/>
      <c r="X407" s="2">
        <v>33441</v>
      </c>
      <c r="Y407">
        <v>24.3567</v>
      </c>
      <c r="AA407" s="2">
        <v>33441</v>
      </c>
      <c r="AB407">
        <v>252.53</v>
      </c>
      <c r="AC407">
        <f t="shared" si="61"/>
        <v>1.4951167557573974E-2</v>
      </c>
      <c r="AD407">
        <f t="shared" si="56"/>
        <v>1.4698767557573975E-2</v>
      </c>
      <c r="AE407">
        <f>Sheet2!$B$17+Sheet2!$B$18*'Portfolio allocation'!K407</f>
        <v>-3.193451237490188E-3</v>
      </c>
      <c r="AF407">
        <f t="shared" si="62"/>
        <v>1.7892218795064162E-2</v>
      </c>
      <c r="AH407" s="2">
        <v>33441</v>
      </c>
      <c r="AI407">
        <v>8.2799999999999994</v>
      </c>
      <c r="AJ407">
        <v>6.31</v>
      </c>
      <c r="AK407">
        <v>1.2315</v>
      </c>
      <c r="AR407" s="3"/>
    </row>
    <row r="408" spans="1:44" hidden="1" outlineLevel="1" x14ac:dyDescent="0.2">
      <c r="A408" s="2">
        <v>33442</v>
      </c>
      <c r="B408">
        <v>16.579999999999998</v>
      </c>
      <c r="E408" s="2">
        <v>33442</v>
      </c>
      <c r="F408">
        <v>379.42</v>
      </c>
      <c r="G408">
        <f t="shared" si="57"/>
        <v>-9.036773923944752E-3</v>
      </c>
      <c r="H408" s="2">
        <v>33442</v>
      </c>
      <c r="I408">
        <v>429.88</v>
      </c>
      <c r="J408">
        <f t="shared" si="58"/>
        <v>-9.0364223144306921E-3</v>
      </c>
      <c r="K408">
        <f t="shared" si="54"/>
        <v>-9.288822314430692E-3</v>
      </c>
      <c r="L408">
        <v>-2.2770206010979586E-3</v>
      </c>
      <c r="N408" s="2">
        <v>33442</v>
      </c>
      <c r="O408">
        <v>1.3855</v>
      </c>
      <c r="Q408" s="2">
        <v>33442</v>
      </c>
      <c r="R408">
        <v>1424.93</v>
      </c>
      <c r="S408" s="8">
        <f t="shared" si="59"/>
        <v>-1.4816504881218995E-2</v>
      </c>
      <c r="T408" s="9">
        <f t="shared" si="55"/>
        <v>-1.5068904881218995E-2</v>
      </c>
      <c r="U408" s="3">
        <f>Sheet1!$B$17+Sheet1!$B$18*'Portfolio allocation'!K408</f>
        <v>-1.0168573484823369E-2</v>
      </c>
      <c r="V408" s="13">
        <f t="shared" si="60"/>
        <v>-4.9003313963956255E-3</v>
      </c>
      <c r="W408" s="13"/>
      <c r="X408" s="2">
        <v>33442</v>
      </c>
      <c r="Y408">
        <v>24.028400000000001</v>
      </c>
      <c r="AA408" s="2">
        <v>33442</v>
      </c>
      <c r="AB408">
        <v>249.12</v>
      </c>
      <c r="AC408">
        <f t="shared" si="61"/>
        <v>-1.3503346137092587E-2</v>
      </c>
      <c r="AD408">
        <f t="shared" si="56"/>
        <v>-1.3756546137092587E-2</v>
      </c>
      <c r="AE408">
        <f>Sheet2!$B$17+Sheet2!$B$18*'Portfolio allocation'!K408</f>
        <v>-8.2064707699175832E-3</v>
      </c>
      <c r="AF408">
        <f t="shared" si="62"/>
        <v>-5.5500753671750037E-3</v>
      </c>
      <c r="AH408" s="2">
        <v>33442</v>
      </c>
      <c r="AI408">
        <v>8.3089999999999993</v>
      </c>
      <c r="AJ408">
        <v>6.33</v>
      </c>
      <c r="AK408">
        <v>1.2327699999999999</v>
      </c>
      <c r="AR408" s="3"/>
    </row>
    <row r="409" spans="1:44" hidden="1" outlineLevel="1" x14ac:dyDescent="0.2">
      <c r="A409" s="2">
        <v>33443</v>
      </c>
      <c r="B409">
        <v>16.41</v>
      </c>
      <c r="E409" s="2">
        <v>33443</v>
      </c>
      <c r="F409">
        <v>378.64</v>
      </c>
      <c r="G409">
        <f t="shared" si="57"/>
        <v>-2.0557693321385795E-3</v>
      </c>
      <c r="H409" s="2">
        <v>33443</v>
      </c>
      <c r="I409">
        <v>429.01</v>
      </c>
      <c r="J409">
        <f t="shared" si="58"/>
        <v>-2.0238206010979587E-3</v>
      </c>
      <c r="K409">
        <f t="shared" si="54"/>
        <v>-2.2770206010979586E-3</v>
      </c>
      <c r="L409">
        <v>5.9254121908581996E-3</v>
      </c>
      <c r="N409" s="2">
        <v>33443</v>
      </c>
      <c r="O409">
        <v>1.3647</v>
      </c>
      <c r="Q409" s="2">
        <v>33443</v>
      </c>
      <c r="R409">
        <v>1403.5</v>
      </c>
      <c r="S409" s="8">
        <f t="shared" si="59"/>
        <v>-1.5039335265592091E-2</v>
      </c>
      <c r="T409" s="9">
        <f t="shared" si="55"/>
        <v>-1.5292535265592091E-2</v>
      </c>
      <c r="U409" s="3">
        <f>Sheet1!$B$17+Sheet1!$B$18*'Portfolio allocation'!K409</f>
        <v>-2.1244568566011084E-3</v>
      </c>
      <c r="V409" s="13">
        <f t="shared" si="60"/>
        <v>-1.3168078408990983E-2</v>
      </c>
      <c r="W409" s="13"/>
      <c r="X409" s="2">
        <v>33443</v>
      </c>
      <c r="Y409">
        <v>24.058199999999999</v>
      </c>
      <c r="AA409" s="2">
        <v>33443</v>
      </c>
      <c r="AB409">
        <v>249.43</v>
      </c>
      <c r="AC409">
        <f t="shared" si="61"/>
        <v>1.2443802183685904E-3</v>
      </c>
      <c r="AD409">
        <f t="shared" si="56"/>
        <v>9.9278021836859032E-4</v>
      </c>
      <c r="AE409">
        <f>Sheet2!$B$17+Sheet2!$B$18*'Portfolio allocation'!K409</f>
        <v>-1.9713977991814521E-3</v>
      </c>
      <c r="AF409">
        <f t="shared" si="62"/>
        <v>2.9641780175500426E-3</v>
      </c>
      <c r="AH409" s="2">
        <v>33443</v>
      </c>
      <c r="AI409">
        <v>8.2279999999999998</v>
      </c>
      <c r="AJ409">
        <v>6.29</v>
      </c>
      <c r="AK409">
        <v>1.24566</v>
      </c>
      <c r="AR409" s="3"/>
    </row>
    <row r="410" spans="1:44" hidden="1" outlineLevel="1" x14ac:dyDescent="0.2">
      <c r="A410" s="2">
        <v>33444</v>
      </c>
      <c r="B410">
        <v>15.74</v>
      </c>
      <c r="E410" s="2">
        <v>33444</v>
      </c>
      <c r="F410">
        <v>380.96</v>
      </c>
      <c r="G410">
        <f t="shared" si="57"/>
        <v>6.1271920557786075E-3</v>
      </c>
      <c r="H410" s="2">
        <v>33444</v>
      </c>
      <c r="I410">
        <v>431.66</v>
      </c>
      <c r="J410">
        <f t="shared" si="58"/>
        <v>6.1770121908581999E-3</v>
      </c>
      <c r="K410">
        <f t="shared" si="54"/>
        <v>5.9254121908581996E-3</v>
      </c>
      <c r="L410">
        <v>-2.7476638094812528E-4</v>
      </c>
      <c r="N410" s="2">
        <v>33444</v>
      </c>
      <c r="O410">
        <v>1.3751</v>
      </c>
      <c r="Q410" s="2">
        <v>33444</v>
      </c>
      <c r="R410">
        <v>1414.22</v>
      </c>
      <c r="S410" s="8">
        <f t="shared" si="59"/>
        <v>7.6380477377984146E-3</v>
      </c>
      <c r="T410" s="9">
        <f t="shared" si="55"/>
        <v>7.3864477377984144E-3</v>
      </c>
      <c r="U410" s="3">
        <f>Sheet1!$B$17+Sheet1!$B$18*'Portfolio allocation'!K410</f>
        <v>7.2855819196222023E-3</v>
      </c>
      <c r="V410" s="13">
        <f t="shared" si="60"/>
        <v>1.0086581817621201E-4</v>
      </c>
      <c r="W410" s="13"/>
      <c r="X410" s="2">
        <v>33444</v>
      </c>
      <c r="Y410">
        <v>23.9985</v>
      </c>
      <c r="AA410" s="2">
        <v>33444</v>
      </c>
      <c r="AB410">
        <v>248.81</v>
      </c>
      <c r="AC410">
        <f t="shared" si="61"/>
        <v>-2.4856673214930236E-3</v>
      </c>
      <c r="AD410">
        <f t="shared" si="56"/>
        <v>-2.7372673214930234E-3</v>
      </c>
      <c r="AE410">
        <f>Sheet2!$B$17+Sheet2!$B$18*'Portfolio allocation'!K410</f>
        <v>5.322414702412695E-3</v>
      </c>
      <c r="AF410">
        <f t="shared" si="62"/>
        <v>-8.059682023905718E-3</v>
      </c>
      <c r="AH410" s="2">
        <v>33444</v>
      </c>
      <c r="AI410">
        <v>8.1920000000000002</v>
      </c>
      <c r="AJ410">
        <v>6.29</v>
      </c>
      <c r="AK410">
        <v>1.2325999999999999</v>
      </c>
      <c r="AR410" s="3"/>
    </row>
    <row r="411" spans="1:44" hidden="1" outlineLevel="1" x14ac:dyDescent="0.2">
      <c r="A411" s="2">
        <v>33445</v>
      </c>
      <c r="B411">
        <v>15.45</v>
      </c>
      <c r="E411" s="2">
        <v>33445</v>
      </c>
      <c r="F411">
        <v>380.93</v>
      </c>
      <c r="G411">
        <f t="shared" si="57"/>
        <v>-7.8748425031416325E-5</v>
      </c>
      <c r="H411" s="2">
        <v>33445</v>
      </c>
      <c r="I411">
        <v>431.65</v>
      </c>
      <c r="J411">
        <f t="shared" si="58"/>
        <v>-2.3166380948125287E-5</v>
      </c>
      <c r="K411">
        <f t="shared" si="54"/>
        <v>-2.7476638094812528E-4</v>
      </c>
      <c r="L411">
        <v>5.7506316691765145E-3</v>
      </c>
      <c r="N411" s="2">
        <v>33445</v>
      </c>
      <c r="O411">
        <v>1.4792000000000001</v>
      </c>
      <c r="Q411" s="2">
        <v>33445</v>
      </c>
      <c r="R411">
        <v>1521.35</v>
      </c>
      <c r="S411" s="8">
        <f t="shared" si="59"/>
        <v>7.5752004638599324E-2</v>
      </c>
      <c r="T411" s="9">
        <f t="shared" si="55"/>
        <v>7.5500404638599319E-2</v>
      </c>
      <c r="U411" s="3">
        <f>Sheet1!$B$17+Sheet1!$B$18*'Portfolio allocation'!K411</f>
        <v>1.725799286248185E-4</v>
      </c>
      <c r="V411" s="13">
        <f t="shared" si="60"/>
        <v>7.5327824709974497E-2</v>
      </c>
      <c r="W411" s="13"/>
      <c r="X411" s="2">
        <v>33445</v>
      </c>
      <c r="Y411">
        <v>23.9985</v>
      </c>
      <c r="AA411" s="2">
        <v>33445</v>
      </c>
      <c r="AB411">
        <v>248.81</v>
      </c>
      <c r="AC411">
        <f t="shared" si="61"/>
        <v>0</v>
      </c>
      <c r="AD411">
        <f t="shared" si="56"/>
        <v>-2.496E-4</v>
      </c>
      <c r="AE411">
        <f>Sheet2!$B$17+Sheet2!$B$18*'Portfolio allocation'!K411</f>
        <v>-1.9094226449908354E-4</v>
      </c>
      <c r="AF411">
        <f t="shared" si="62"/>
        <v>-5.8657735500916455E-5</v>
      </c>
      <c r="AH411" s="2">
        <v>33445</v>
      </c>
      <c r="AI411">
        <v>8.1950000000000003</v>
      </c>
      <c r="AJ411">
        <v>6.24</v>
      </c>
      <c r="AK411">
        <v>1.2430300000000001</v>
      </c>
      <c r="AR411" s="3"/>
    </row>
    <row r="412" spans="1:44" hidden="1" outlineLevel="1" x14ac:dyDescent="0.2">
      <c r="A412" s="2">
        <v>33448</v>
      </c>
      <c r="B412">
        <v>15.67</v>
      </c>
      <c r="E412" s="2">
        <v>33448</v>
      </c>
      <c r="F412">
        <v>383.15</v>
      </c>
      <c r="G412">
        <f t="shared" si="57"/>
        <v>5.8278423857400785E-3</v>
      </c>
      <c r="H412" s="2">
        <v>33448</v>
      </c>
      <c r="I412">
        <v>434.24</v>
      </c>
      <c r="J412">
        <f t="shared" si="58"/>
        <v>6.0002316691765145E-3</v>
      </c>
      <c r="K412">
        <f t="shared" si="54"/>
        <v>5.7506316691765145E-3</v>
      </c>
      <c r="L412">
        <v>9.2624695652172954E-3</v>
      </c>
      <c r="N412" s="2">
        <v>33448</v>
      </c>
      <c r="O412">
        <v>1.4636</v>
      </c>
      <c r="Q412" s="2">
        <v>33448</v>
      </c>
      <c r="R412">
        <v>1505.28</v>
      </c>
      <c r="S412" s="8">
        <f t="shared" si="59"/>
        <v>-1.056298682091561E-2</v>
      </c>
      <c r="T412" s="9">
        <f t="shared" si="55"/>
        <v>-1.0812586820915609E-2</v>
      </c>
      <c r="U412" s="3">
        <f>Sheet1!$B$17+Sheet1!$B$18*'Portfolio allocation'!K412</f>
        <v>7.085069275621499E-3</v>
      </c>
      <c r="V412" s="13">
        <f t="shared" si="60"/>
        <v>-1.789765609653711E-2</v>
      </c>
      <c r="W412" s="13"/>
      <c r="X412" s="2">
        <v>33448</v>
      </c>
      <c r="Y412">
        <v>24.2074</v>
      </c>
      <c r="AA412" s="2">
        <v>33448</v>
      </c>
      <c r="AB412">
        <v>250.98</v>
      </c>
      <c r="AC412">
        <f t="shared" si="61"/>
        <v>8.7215144085848184E-3</v>
      </c>
      <c r="AD412">
        <f t="shared" si="56"/>
        <v>8.4731144085848191E-3</v>
      </c>
      <c r="AE412">
        <f>Sheet2!$B$17+Sheet2!$B$18*'Portfolio allocation'!K412</f>
        <v>5.1669954034789453E-3</v>
      </c>
      <c r="AF412">
        <f t="shared" si="62"/>
        <v>3.3061190051058738E-3</v>
      </c>
      <c r="AH412" s="2">
        <v>33448</v>
      </c>
      <c r="AI412">
        <v>8.1950000000000003</v>
      </c>
      <c r="AJ412">
        <v>6.21</v>
      </c>
      <c r="AK412">
        <v>1.2329000000000001</v>
      </c>
      <c r="AR412" s="3"/>
    </row>
    <row r="413" spans="1:44" hidden="1" outlineLevel="1" x14ac:dyDescent="0.2">
      <c r="A413" s="2">
        <v>33449</v>
      </c>
      <c r="B413">
        <v>15.47</v>
      </c>
      <c r="E413" s="2">
        <v>33449</v>
      </c>
      <c r="F413">
        <v>386.69</v>
      </c>
      <c r="G413">
        <f t="shared" si="57"/>
        <v>9.2392013571709342E-3</v>
      </c>
      <c r="H413" s="2">
        <v>33449</v>
      </c>
      <c r="I413">
        <v>438.37</v>
      </c>
      <c r="J413">
        <f t="shared" si="58"/>
        <v>9.5108695652172948E-3</v>
      </c>
      <c r="K413">
        <f t="shared" si="54"/>
        <v>9.2624695652172954E-3</v>
      </c>
      <c r="L413">
        <v>2.6707078404087418E-3</v>
      </c>
      <c r="N413" s="2">
        <v>33449</v>
      </c>
      <c r="O413">
        <v>1.5157</v>
      </c>
      <c r="Q413" s="2">
        <v>33449</v>
      </c>
      <c r="R413">
        <v>1558.85</v>
      </c>
      <c r="S413" s="8">
        <f t="shared" si="59"/>
        <v>3.5588063350340038E-2</v>
      </c>
      <c r="T413" s="9">
        <f t="shared" si="55"/>
        <v>3.5339663350340035E-2</v>
      </c>
      <c r="U413" s="3">
        <f>Sheet1!$B$17+Sheet1!$B$18*'Portfolio allocation'!K413</f>
        <v>1.1113938711767544E-2</v>
      </c>
      <c r="V413" s="13">
        <f t="shared" si="60"/>
        <v>2.4225724638572491E-2</v>
      </c>
      <c r="W413" s="13"/>
      <c r="X413" s="2">
        <v>33449</v>
      </c>
      <c r="Y413">
        <v>24.267099999999999</v>
      </c>
      <c r="AA413" s="2">
        <v>33449</v>
      </c>
      <c r="AB413">
        <v>251.6</v>
      </c>
      <c r="AC413">
        <f t="shared" si="61"/>
        <v>2.4703163598693845E-3</v>
      </c>
      <c r="AD413">
        <f t="shared" si="56"/>
        <v>2.2211163598693843E-3</v>
      </c>
      <c r="AE413">
        <f>Sheet2!$B$17+Sheet2!$B$18*'Portfolio allocation'!K413</f>
        <v>8.2898112557263162E-3</v>
      </c>
      <c r="AF413">
        <f t="shared" si="62"/>
        <v>-6.0686948958569315E-3</v>
      </c>
      <c r="AH413" s="2">
        <v>33449</v>
      </c>
      <c r="AI413">
        <v>8.1850000000000005</v>
      </c>
      <c r="AJ413">
        <v>6.23</v>
      </c>
      <c r="AK413">
        <v>1.23451</v>
      </c>
      <c r="AR413" s="3"/>
    </row>
    <row r="414" spans="1:44" hidden="1" outlineLevel="1" x14ac:dyDescent="0.2">
      <c r="A414" s="2">
        <v>33450</v>
      </c>
      <c r="B414">
        <v>15.18</v>
      </c>
      <c r="E414" s="2">
        <v>33450</v>
      </c>
      <c r="F414">
        <v>387.81</v>
      </c>
      <c r="G414">
        <f t="shared" si="57"/>
        <v>2.8963769427707842E-3</v>
      </c>
      <c r="H414" s="2">
        <v>33450</v>
      </c>
      <c r="I414">
        <v>439.65</v>
      </c>
      <c r="J414">
        <f t="shared" si="58"/>
        <v>2.919907840408742E-3</v>
      </c>
      <c r="K414">
        <f t="shared" si="54"/>
        <v>2.6707078404087418E-3</v>
      </c>
      <c r="L414">
        <v>-1.9762477880131825E-3</v>
      </c>
      <c r="N414" s="2">
        <v>33450</v>
      </c>
      <c r="O414">
        <v>1.5313000000000001</v>
      </c>
      <c r="Q414" s="2">
        <v>33450</v>
      </c>
      <c r="R414">
        <v>1574.92</v>
      </c>
      <c r="S414" s="8">
        <f t="shared" si="59"/>
        <v>1.0308881547294479E-2</v>
      </c>
      <c r="T414" s="9">
        <f t="shared" si="55"/>
        <v>1.005968154729448E-2</v>
      </c>
      <c r="U414" s="3">
        <f>Sheet1!$B$17+Sheet1!$B$18*'Portfolio allocation'!K414</f>
        <v>3.551702603609173E-3</v>
      </c>
      <c r="V414" s="13">
        <f t="shared" si="60"/>
        <v>6.5079789436853063E-3</v>
      </c>
      <c r="W414" s="13"/>
      <c r="X414" s="2">
        <v>33450</v>
      </c>
      <c r="Y414">
        <v>24.177600000000002</v>
      </c>
      <c r="AA414" s="2">
        <v>33450</v>
      </c>
      <c r="AB414">
        <v>250.67</v>
      </c>
      <c r="AC414">
        <f t="shared" si="61"/>
        <v>-3.696343402225799E-3</v>
      </c>
      <c r="AD414">
        <f t="shared" si="56"/>
        <v>-3.9439434022257988E-3</v>
      </c>
      <c r="AE414">
        <f>Sheet2!$B$17+Sheet2!$B$18*'Portfolio allocation'!K414</f>
        <v>2.4282485589751865E-3</v>
      </c>
      <c r="AF414">
        <f t="shared" si="62"/>
        <v>-6.3721919612009853E-3</v>
      </c>
      <c r="AH414" s="2">
        <v>33450</v>
      </c>
      <c r="AI414">
        <v>8.157</v>
      </c>
      <c r="AJ414">
        <v>6.19</v>
      </c>
      <c r="AK414">
        <v>1.23885</v>
      </c>
      <c r="AR414" s="3"/>
    </row>
    <row r="415" spans="1:44" hidden="1" outlineLevel="1" x14ac:dyDescent="0.2">
      <c r="A415" s="2">
        <v>33451</v>
      </c>
      <c r="B415">
        <v>15.47</v>
      </c>
      <c r="E415" s="2">
        <v>33451</v>
      </c>
      <c r="F415">
        <v>387.12</v>
      </c>
      <c r="G415">
        <f t="shared" si="57"/>
        <v>-1.7792217838632496E-3</v>
      </c>
      <c r="H415" s="2">
        <v>33451</v>
      </c>
      <c r="I415">
        <v>438.89</v>
      </c>
      <c r="J415">
        <f t="shared" si="58"/>
        <v>-1.7286477880131823E-3</v>
      </c>
      <c r="K415">
        <f t="shared" si="54"/>
        <v>-1.9762477880131825E-3</v>
      </c>
      <c r="L415">
        <v>4.7001781767591004E-5</v>
      </c>
      <c r="N415" s="2">
        <v>33451</v>
      </c>
      <c r="O415">
        <v>1.5261</v>
      </c>
      <c r="Q415" s="2">
        <v>33451</v>
      </c>
      <c r="R415">
        <v>1569.56</v>
      </c>
      <c r="S415" s="8">
        <f t="shared" si="59"/>
        <v>-3.4033474716176348E-3</v>
      </c>
      <c r="T415" s="9">
        <f t="shared" si="55"/>
        <v>-3.650947471617635E-3</v>
      </c>
      <c r="U415" s="3">
        <f>Sheet1!$B$17+Sheet1!$B$18*'Portfolio allocation'!K415</f>
        <v>-1.7794026628334897E-3</v>
      </c>
      <c r="V415" s="13">
        <f t="shared" si="60"/>
        <v>-1.8715448087841453E-3</v>
      </c>
      <c r="W415" s="13"/>
      <c r="X415" s="2">
        <v>33451</v>
      </c>
      <c r="Y415">
        <v>24.177600000000002</v>
      </c>
      <c r="AA415" s="2">
        <v>33451</v>
      </c>
      <c r="AB415">
        <v>250.67</v>
      </c>
      <c r="AC415">
        <f t="shared" si="61"/>
        <v>0</v>
      </c>
      <c r="AD415">
        <f t="shared" si="56"/>
        <v>-2.4920000000000004E-4</v>
      </c>
      <c r="AE415">
        <f>Sheet2!$B$17+Sheet2!$B$18*'Portfolio allocation'!K415</f>
        <v>-1.7039429403780072E-3</v>
      </c>
      <c r="AF415">
        <f t="shared" si="62"/>
        <v>1.4547429403780072E-3</v>
      </c>
      <c r="AH415" s="2">
        <v>33451</v>
      </c>
      <c r="AI415">
        <v>8.1620000000000008</v>
      </c>
      <c r="AJ415">
        <v>6.23</v>
      </c>
      <c r="AK415">
        <v>1.23007</v>
      </c>
      <c r="AR415" s="3"/>
    </row>
    <row r="416" spans="1:44" hidden="1" outlineLevel="1" x14ac:dyDescent="0.2">
      <c r="A416" s="2">
        <v>33452</v>
      </c>
      <c r="B416">
        <v>15.26</v>
      </c>
      <c r="E416" s="2">
        <v>33452</v>
      </c>
      <c r="F416">
        <v>387.18</v>
      </c>
      <c r="G416">
        <f t="shared" si="57"/>
        <v>1.54990700558022E-4</v>
      </c>
      <c r="H416" s="2">
        <v>33452</v>
      </c>
      <c r="I416">
        <v>439.02</v>
      </c>
      <c r="J416">
        <f t="shared" si="58"/>
        <v>2.9620178176759104E-4</v>
      </c>
      <c r="K416">
        <f t="shared" si="54"/>
        <v>4.7001781767591004E-5</v>
      </c>
      <c r="L416">
        <v>-5.3210952393967694E-3</v>
      </c>
      <c r="N416" s="2">
        <v>33452</v>
      </c>
      <c r="O416">
        <v>1.5261</v>
      </c>
      <c r="Q416" s="2">
        <v>33452</v>
      </c>
      <c r="R416">
        <v>1569.56</v>
      </c>
      <c r="S416" s="8">
        <f t="shared" si="59"/>
        <v>0</v>
      </c>
      <c r="T416" s="9">
        <f t="shared" si="55"/>
        <v>-2.4919999999999999E-4</v>
      </c>
      <c r="U416" s="3">
        <f>Sheet1!$B$17+Sheet1!$B$18*'Portfolio allocation'!K416</f>
        <v>5.4172051958197086E-4</v>
      </c>
      <c r="V416" s="13">
        <f t="shared" si="60"/>
        <v>-7.9092051958197084E-4</v>
      </c>
      <c r="W416" s="13"/>
      <c r="X416" s="2">
        <v>33452</v>
      </c>
      <c r="Y416">
        <v>23.938800000000001</v>
      </c>
      <c r="AA416" s="2">
        <v>33452</v>
      </c>
      <c r="AB416">
        <v>248.19</v>
      </c>
      <c r="AC416">
        <f t="shared" si="61"/>
        <v>-9.8934854589699528E-3</v>
      </c>
      <c r="AD416">
        <f t="shared" si="56"/>
        <v>-1.0135085458969953E-2</v>
      </c>
      <c r="AE416">
        <f>Sheet2!$B$17+Sheet2!$B$18*'Portfolio allocation'!K416</f>
        <v>9.5182194836006755E-5</v>
      </c>
      <c r="AF416">
        <f t="shared" si="62"/>
        <v>-1.0230267653805959E-2</v>
      </c>
      <c r="AH416" s="2">
        <v>33452</v>
      </c>
      <c r="AI416">
        <v>8.0530000000000008</v>
      </c>
      <c r="AJ416">
        <v>6.04</v>
      </c>
      <c r="AK416">
        <v>1.24438</v>
      </c>
      <c r="AR416" s="3"/>
    </row>
    <row r="417" spans="1:44" hidden="1" outlineLevel="1" x14ac:dyDescent="0.2">
      <c r="A417" s="2">
        <v>33455</v>
      </c>
      <c r="B417">
        <v>15.92</v>
      </c>
      <c r="E417" s="2">
        <v>33455</v>
      </c>
      <c r="F417">
        <v>385.06</v>
      </c>
      <c r="G417">
        <f t="shared" si="57"/>
        <v>-5.4754894364378304E-3</v>
      </c>
      <c r="H417" s="2">
        <v>33455</v>
      </c>
      <c r="I417">
        <v>436.79</v>
      </c>
      <c r="J417">
        <f t="shared" si="58"/>
        <v>-5.0794952393967696E-3</v>
      </c>
      <c r="K417">
        <f t="shared" si="54"/>
        <v>-5.3210952393967694E-3</v>
      </c>
      <c r="L417">
        <v>1.4685481663957509E-2</v>
      </c>
      <c r="N417" s="2">
        <v>33455</v>
      </c>
      <c r="O417">
        <v>1.5053000000000001</v>
      </c>
      <c r="Q417" s="2">
        <v>33455</v>
      </c>
      <c r="R417">
        <v>1548.14</v>
      </c>
      <c r="S417" s="8">
        <f t="shared" si="59"/>
        <v>-1.3647136777185875E-2</v>
      </c>
      <c r="T417" s="9">
        <f t="shared" si="55"/>
        <v>-1.3888736777185875E-2</v>
      </c>
      <c r="U417" s="3">
        <f>Sheet1!$B$17+Sheet1!$B$18*'Portfolio allocation'!K417</f>
        <v>-5.6166964287681347E-3</v>
      </c>
      <c r="V417" s="13">
        <f t="shared" si="60"/>
        <v>-8.2720403484177404E-3</v>
      </c>
      <c r="W417" s="13"/>
      <c r="X417" s="2">
        <v>33455</v>
      </c>
      <c r="Y417">
        <v>24.117899999999999</v>
      </c>
      <c r="AA417" s="2">
        <v>33455</v>
      </c>
      <c r="AB417">
        <v>250.05</v>
      </c>
      <c r="AC417">
        <f t="shared" si="61"/>
        <v>7.494258431040679E-3</v>
      </c>
      <c r="AD417">
        <f t="shared" si="56"/>
        <v>7.2526584310406792E-3</v>
      </c>
      <c r="AE417">
        <f>Sheet2!$B$17+Sheet2!$B$18*'Portfolio allocation'!K417</f>
        <v>-4.6782666289246445E-3</v>
      </c>
      <c r="AF417">
        <f t="shared" si="62"/>
        <v>1.1930925059965323E-2</v>
      </c>
      <c r="AH417" s="2">
        <v>33455</v>
      </c>
      <c r="AI417">
        <v>8.0229999999999997</v>
      </c>
      <c r="AJ417">
        <v>6.04</v>
      </c>
      <c r="AK417">
        <v>1.2558100000000001</v>
      </c>
      <c r="AR417" s="3"/>
    </row>
    <row r="418" spans="1:44" hidden="1" outlineLevel="1" x14ac:dyDescent="0.2">
      <c r="A418" s="2">
        <v>33456</v>
      </c>
      <c r="B418">
        <v>15.54</v>
      </c>
      <c r="E418" s="2">
        <v>33456</v>
      </c>
      <c r="F418">
        <v>390.62</v>
      </c>
      <c r="G418">
        <f t="shared" si="57"/>
        <v>1.443930815976735E-2</v>
      </c>
      <c r="H418" s="2">
        <v>33456</v>
      </c>
      <c r="I418">
        <v>443.31</v>
      </c>
      <c r="J418">
        <f t="shared" si="58"/>
        <v>1.4927081663957509E-2</v>
      </c>
      <c r="K418">
        <f t="shared" si="54"/>
        <v>1.4685481663957509E-2</v>
      </c>
      <c r="L418">
        <v>1.1733360402524872E-5</v>
      </c>
      <c r="N418" s="2">
        <v>33456</v>
      </c>
      <c r="O418">
        <v>1.5522</v>
      </c>
      <c r="Q418" s="2">
        <v>33456</v>
      </c>
      <c r="R418">
        <v>1596.35</v>
      </c>
      <c r="S418" s="8">
        <f t="shared" si="59"/>
        <v>3.1140594519875275E-2</v>
      </c>
      <c r="T418" s="9">
        <f t="shared" si="55"/>
        <v>3.0898994519875274E-2</v>
      </c>
      <c r="U418" s="3">
        <f>Sheet1!$B$17+Sheet1!$B$18*'Portfolio allocation'!K418</f>
        <v>1.7335355628845812E-2</v>
      </c>
      <c r="V418" s="13">
        <f t="shared" si="60"/>
        <v>1.3563638891029461E-2</v>
      </c>
      <c r="W418" s="13"/>
      <c r="X418" s="2">
        <v>33456</v>
      </c>
      <c r="Y418">
        <v>23.968599999999999</v>
      </c>
      <c r="AA418" s="2">
        <v>33456</v>
      </c>
      <c r="AB418">
        <v>251.5</v>
      </c>
      <c r="AC418">
        <f t="shared" si="61"/>
        <v>5.7988402319535393E-3</v>
      </c>
      <c r="AD418">
        <f t="shared" si="56"/>
        <v>5.5624402319535389E-3</v>
      </c>
      <c r="AE418">
        <f>Sheet2!$B$17+Sheet2!$B$18*'Portfolio allocation'!K418</f>
        <v>1.3112091967477753E-2</v>
      </c>
      <c r="AF418">
        <f t="shared" si="62"/>
        <v>-7.5496517355242146E-3</v>
      </c>
      <c r="AH418" s="2">
        <v>33456</v>
      </c>
      <c r="AI418">
        <v>7.9640000000000004</v>
      </c>
      <c r="AJ418">
        <v>5.91</v>
      </c>
      <c r="AK418">
        <v>1.2616000000000001</v>
      </c>
      <c r="AR418" s="3"/>
    </row>
    <row r="419" spans="1:44" hidden="1" outlineLevel="1" x14ac:dyDescent="0.2">
      <c r="A419" s="2">
        <v>33457</v>
      </c>
      <c r="B419">
        <v>15.56</v>
      </c>
      <c r="E419" s="2">
        <v>33457</v>
      </c>
      <c r="F419">
        <v>390.56</v>
      </c>
      <c r="G419">
        <f t="shared" si="57"/>
        <v>-1.5360196610514354E-4</v>
      </c>
      <c r="H419" s="2">
        <v>33457</v>
      </c>
      <c r="I419">
        <v>443.42</v>
      </c>
      <c r="J419">
        <f t="shared" si="58"/>
        <v>2.4813336040252487E-4</v>
      </c>
      <c r="K419">
        <f t="shared" si="54"/>
        <v>1.1733360402524872E-5</v>
      </c>
      <c r="L419">
        <v>-3.2559656307790553E-3</v>
      </c>
      <c r="N419" s="2">
        <v>33457</v>
      </c>
      <c r="O419">
        <v>1.5833999999999999</v>
      </c>
      <c r="Q419" s="2">
        <v>33457</v>
      </c>
      <c r="R419">
        <v>1628.49</v>
      </c>
      <c r="S419" s="8">
        <f t="shared" si="59"/>
        <v>2.0133429385786439E-2</v>
      </c>
      <c r="T419" s="9">
        <f t="shared" si="55"/>
        <v>1.9897029385786438E-2</v>
      </c>
      <c r="U419" s="3">
        <f>Sheet1!$B$17+Sheet1!$B$18*'Portfolio allocation'!K419</f>
        <v>5.0125969277130624E-4</v>
      </c>
      <c r="V419" s="13">
        <f t="shared" si="60"/>
        <v>1.9395769693015132E-2</v>
      </c>
      <c r="W419" s="13"/>
      <c r="X419" s="2">
        <v>33457</v>
      </c>
      <c r="Y419">
        <v>23.6403</v>
      </c>
      <c r="AA419" s="2">
        <v>33457</v>
      </c>
      <c r="AB419">
        <v>248.05</v>
      </c>
      <c r="AC419">
        <f t="shared" si="61"/>
        <v>-1.3717693836978073E-2</v>
      </c>
      <c r="AD419">
        <f t="shared" si="56"/>
        <v>-1.3951693836978073E-2</v>
      </c>
      <c r="AE419">
        <f>Sheet2!$B$17+Sheet2!$B$18*'Portfolio allocation'!K419</f>
        <v>6.3820614779382942E-5</v>
      </c>
      <c r="AF419">
        <f t="shared" si="62"/>
        <v>-1.4015514451757456E-2</v>
      </c>
      <c r="AH419" s="2">
        <v>33457</v>
      </c>
      <c r="AI419">
        <v>7.9550000000000001</v>
      </c>
      <c r="AJ419">
        <v>5.85</v>
      </c>
      <c r="AK419">
        <v>1.26326</v>
      </c>
      <c r="AR419" s="3"/>
    </row>
    <row r="420" spans="1:44" hidden="1" outlineLevel="1" x14ac:dyDescent="0.2">
      <c r="A420" s="2">
        <v>33458</v>
      </c>
      <c r="B420">
        <v>15.98</v>
      </c>
      <c r="E420" s="2">
        <v>33458</v>
      </c>
      <c r="F420">
        <v>389.32</v>
      </c>
      <c r="G420">
        <f t="shared" si="57"/>
        <v>-3.1749283080705348E-3</v>
      </c>
      <c r="H420" s="2">
        <v>33458</v>
      </c>
      <c r="I420">
        <v>442.08</v>
      </c>
      <c r="J420">
        <f t="shared" si="58"/>
        <v>-3.0219656307790554E-3</v>
      </c>
      <c r="K420">
        <f t="shared" si="54"/>
        <v>-3.2559656307790553E-3</v>
      </c>
      <c r="L420">
        <v>-5.5712002895402461E-3</v>
      </c>
      <c r="N420" s="2">
        <v>33458</v>
      </c>
      <c r="O420">
        <v>1.6458999999999999</v>
      </c>
      <c r="Q420" s="2">
        <v>33458</v>
      </c>
      <c r="R420">
        <v>1692.77</v>
      </c>
      <c r="S420" s="8">
        <f t="shared" si="59"/>
        <v>3.9472149046048788E-2</v>
      </c>
      <c r="T420" s="9">
        <f t="shared" si="55"/>
        <v>3.923814904604879E-2</v>
      </c>
      <c r="U420" s="3">
        <f>Sheet1!$B$17+Sheet1!$B$18*'Portfolio allocation'!K420</f>
        <v>-3.2475274044176049E-3</v>
      </c>
      <c r="V420" s="13">
        <f t="shared" si="60"/>
        <v>4.2485676450466393E-2</v>
      </c>
      <c r="W420" s="13"/>
      <c r="X420" s="2">
        <v>33458</v>
      </c>
      <c r="Y420">
        <v>23.7</v>
      </c>
      <c r="AA420" s="2">
        <v>33458</v>
      </c>
      <c r="AB420">
        <v>248.68</v>
      </c>
      <c r="AC420">
        <f t="shared" si="61"/>
        <v>2.5398105220721945E-3</v>
      </c>
      <c r="AD420">
        <f t="shared" si="56"/>
        <v>2.3070105220721945E-3</v>
      </c>
      <c r="AE420">
        <f>Sheet2!$B$17+Sheet2!$B$18*'Portfolio allocation'!K420</f>
        <v>-2.841900694720398E-3</v>
      </c>
      <c r="AF420">
        <f t="shared" si="62"/>
        <v>5.1489112167925925E-3</v>
      </c>
      <c r="AH420" s="2">
        <v>33458</v>
      </c>
      <c r="AI420">
        <v>7.9850000000000003</v>
      </c>
      <c r="AJ420">
        <v>5.82</v>
      </c>
      <c r="AK420">
        <v>1.2529600000000001</v>
      </c>
      <c r="AR420" s="3"/>
    </row>
    <row r="421" spans="1:44" hidden="1" outlineLevel="1" x14ac:dyDescent="0.2">
      <c r="A421" s="2">
        <v>33459</v>
      </c>
      <c r="B421">
        <v>15.45</v>
      </c>
      <c r="E421" s="2">
        <v>33459</v>
      </c>
      <c r="F421">
        <v>387.12</v>
      </c>
      <c r="G421">
        <f t="shared" si="57"/>
        <v>-5.650878454741548E-3</v>
      </c>
      <c r="H421" s="2">
        <v>33459</v>
      </c>
      <c r="I421">
        <v>439.72</v>
      </c>
      <c r="J421">
        <f t="shared" si="58"/>
        <v>-5.338400289540246E-3</v>
      </c>
      <c r="K421">
        <f t="shared" si="54"/>
        <v>-5.5712002895402461E-3</v>
      </c>
      <c r="L421">
        <v>2.3833006458655703E-3</v>
      </c>
      <c r="N421" s="2">
        <v>33459</v>
      </c>
      <c r="O421">
        <v>1.6823999999999999</v>
      </c>
      <c r="Q421" s="2">
        <v>33459</v>
      </c>
      <c r="R421">
        <v>1730.27</v>
      </c>
      <c r="S421" s="8">
        <f t="shared" si="59"/>
        <v>2.2153039101590943E-2</v>
      </c>
      <c r="T421" s="9">
        <f t="shared" si="55"/>
        <v>2.1920239101590945E-2</v>
      </c>
      <c r="U421" s="3">
        <f>Sheet1!$B$17+Sheet1!$B$18*'Portfolio allocation'!K421</f>
        <v>-5.903623280797618E-3</v>
      </c>
      <c r="V421" s="13">
        <f t="shared" si="60"/>
        <v>2.7823862382388563E-2</v>
      </c>
      <c r="W421" s="13"/>
      <c r="X421" s="2">
        <v>33459</v>
      </c>
      <c r="Y421">
        <v>23.610499999999998</v>
      </c>
      <c r="AA421" s="2">
        <v>33459</v>
      </c>
      <c r="AB421">
        <v>247.74</v>
      </c>
      <c r="AC421">
        <f t="shared" si="61"/>
        <v>-3.7799581791860826E-3</v>
      </c>
      <c r="AD421">
        <f t="shared" si="56"/>
        <v>-4.0119581791860821E-3</v>
      </c>
      <c r="AE421">
        <f>Sheet2!$B$17+Sheet2!$B$18*'Portfolio allocation'!K421</f>
        <v>-4.900666420269143E-3</v>
      </c>
      <c r="AF421">
        <f t="shared" si="62"/>
        <v>8.8870824108306084E-4</v>
      </c>
      <c r="AH421" s="2">
        <v>33459</v>
      </c>
      <c r="AI421">
        <v>7.976</v>
      </c>
      <c r="AJ421">
        <v>5.8</v>
      </c>
      <c r="AK421">
        <v>1.2499899999999999</v>
      </c>
      <c r="AR421" s="3"/>
    </row>
    <row r="422" spans="1:44" hidden="1" outlineLevel="1" x14ac:dyDescent="0.2">
      <c r="A422" s="2">
        <v>33462</v>
      </c>
      <c r="B422">
        <v>15.26</v>
      </c>
      <c r="E422" s="2">
        <v>33462</v>
      </c>
      <c r="F422">
        <v>388.02</v>
      </c>
      <c r="G422">
        <f t="shared" si="57"/>
        <v>2.3248605083694418E-3</v>
      </c>
      <c r="H422" s="2">
        <v>33462</v>
      </c>
      <c r="I422">
        <v>440.87</v>
      </c>
      <c r="J422">
        <f t="shared" si="58"/>
        <v>2.6153006458655703E-3</v>
      </c>
      <c r="K422">
        <f t="shared" si="54"/>
        <v>2.3833006458655703E-3</v>
      </c>
      <c r="L422">
        <v>3.9415659037811517E-3</v>
      </c>
      <c r="N422" s="2">
        <v>33462</v>
      </c>
      <c r="O422">
        <v>1.7293000000000001</v>
      </c>
      <c r="Q422" s="2">
        <v>33462</v>
      </c>
      <c r="R422">
        <v>1778.48</v>
      </c>
      <c r="S422" s="8">
        <f t="shared" si="59"/>
        <v>2.7862703508700903E-2</v>
      </c>
      <c r="T422" s="9">
        <f t="shared" si="55"/>
        <v>2.7630703508700904E-2</v>
      </c>
      <c r="U422" s="3">
        <f>Sheet1!$B$17+Sheet1!$B$18*'Portfolio allocation'!K422</f>
        <v>3.2219817861623029E-3</v>
      </c>
      <c r="V422" s="13">
        <f t="shared" si="60"/>
        <v>2.44087217225386E-2</v>
      </c>
      <c r="W422" s="13"/>
      <c r="X422" s="2">
        <v>33462</v>
      </c>
      <c r="Y422">
        <v>23.550799999999999</v>
      </c>
      <c r="AA422" s="2">
        <v>33462</v>
      </c>
      <c r="AB422">
        <v>247.11</v>
      </c>
      <c r="AC422">
        <f t="shared" si="61"/>
        <v>-2.5429886170985627E-3</v>
      </c>
      <c r="AD422">
        <f t="shared" si="56"/>
        <v>-2.7749886170985627E-3</v>
      </c>
      <c r="AE422">
        <f>Sheet2!$B$17+Sheet2!$B$18*'Portfolio allocation'!K422</f>
        <v>2.1726787491667052E-3</v>
      </c>
      <c r="AF422">
        <f t="shared" si="62"/>
        <v>-4.9476673662652675E-3</v>
      </c>
      <c r="AH422" s="2">
        <v>33462</v>
      </c>
      <c r="AI422">
        <v>7.944</v>
      </c>
      <c r="AJ422">
        <v>5.8</v>
      </c>
      <c r="AK422">
        <v>1.25132</v>
      </c>
      <c r="AR422" s="3"/>
    </row>
    <row r="423" spans="1:44" hidden="1" outlineLevel="1" x14ac:dyDescent="0.2">
      <c r="A423" s="2">
        <v>33463</v>
      </c>
      <c r="B423">
        <v>14.73</v>
      </c>
      <c r="E423" s="2">
        <v>33463</v>
      </c>
      <c r="F423">
        <v>389.62</v>
      </c>
      <c r="G423">
        <f t="shared" si="57"/>
        <v>4.1234987887222019E-3</v>
      </c>
      <c r="H423" s="2">
        <v>33463</v>
      </c>
      <c r="I423">
        <v>442.71</v>
      </c>
      <c r="J423">
        <f t="shared" si="58"/>
        <v>4.1735659037811512E-3</v>
      </c>
      <c r="K423">
        <f t="shared" si="54"/>
        <v>3.9415659037811517E-3</v>
      </c>
      <c r="L423">
        <v>6.2634970974230096E-4</v>
      </c>
      <c r="N423" s="2">
        <v>33463</v>
      </c>
      <c r="O423">
        <v>1.7188000000000001</v>
      </c>
      <c r="Q423" s="2">
        <v>33463</v>
      </c>
      <c r="R423">
        <v>1767.77</v>
      </c>
      <c r="S423" s="8">
        <f t="shared" si="59"/>
        <v>-6.0219963114569453E-3</v>
      </c>
      <c r="T423" s="9">
        <f t="shared" si="55"/>
        <v>-6.2539963114569448E-3</v>
      </c>
      <c r="U423" s="3">
        <f>Sheet1!$B$17+Sheet1!$B$18*'Portfolio allocation'!K423</f>
        <v>5.0096631817364377E-3</v>
      </c>
      <c r="V423" s="13">
        <f t="shared" si="60"/>
        <v>-1.1263659493193382E-2</v>
      </c>
      <c r="W423" s="13"/>
      <c r="X423" s="2">
        <v>33463</v>
      </c>
      <c r="Y423">
        <v>23.6403</v>
      </c>
      <c r="AA423" s="2">
        <v>33463</v>
      </c>
      <c r="AB423">
        <v>248.05</v>
      </c>
      <c r="AC423">
        <f t="shared" si="61"/>
        <v>3.803973938731664E-3</v>
      </c>
      <c r="AD423">
        <f t="shared" si="56"/>
        <v>3.571973938731664E-3</v>
      </c>
      <c r="AE423">
        <f>Sheet2!$B$17+Sheet2!$B$18*'Portfolio allocation'!K423</f>
        <v>3.5583279714474945E-3</v>
      </c>
      <c r="AF423">
        <f t="shared" si="62"/>
        <v>1.3645967284169492E-5</v>
      </c>
      <c r="AH423" s="2">
        <v>33463</v>
      </c>
      <c r="AI423">
        <v>7.9119999999999999</v>
      </c>
      <c r="AJ423">
        <v>5.8</v>
      </c>
      <c r="AK423">
        <v>1.2464999999999999</v>
      </c>
      <c r="AR423" s="3"/>
    </row>
    <row r="424" spans="1:44" hidden="1" outlineLevel="1" x14ac:dyDescent="0.2">
      <c r="A424" s="2">
        <v>33464</v>
      </c>
      <c r="B424">
        <v>15.09</v>
      </c>
      <c r="E424" s="2">
        <v>33464</v>
      </c>
      <c r="F424">
        <v>389.9</v>
      </c>
      <c r="G424">
        <f t="shared" si="57"/>
        <v>7.1864893999284973E-4</v>
      </c>
      <c r="H424" s="2">
        <v>33464</v>
      </c>
      <c r="I424">
        <v>443.09</v>
      </c>
      <c r="J424">
        <f t="shared" si="58"/>
        <v>8.5834970974230096E-4</v>
      </c>
      <c r="K424">
        <f t="shared" si="54"/>
        <v>6.2634970974230096E-4</v>
      </c>
      <c r="L424">
        <v>-1.6272642578256608E-3</v>
      </c>
      <c r="N424" s="2">
        <v>33464</v>
      </c>
      <c r="O424">
        <v>1.7188000000000001</v>
      </c>
      <c r="Q424" s="2">
        <v>33464</v>
      </c>
      <c r="R424">
        <v>1767.77</v>
      </c>
      <c r="S424" s="8">
        <f t="shared" si="59"/>
        <v>0</v>
      </c>
      <c r="T424" s="9">
        <f t="shared" si="55"/>
        <v>-2.3199999999999997E-4</v>
      </c>
      <c r="U424" s="3">
        <f>Sheet1!$B$17+Sheet1!$B$18*'Portfolio allocation'!K424</f>
        <v>1.206363145183601E-3</v>
      </c>
      <c r="V424" s="13">
        <f t="shared" si="60"/>
        <v>-1.438363145183601E-3</v>
      </c>
      <c r="W424" s="13"/>
      <c r="X424" s="2">
        <v>33464</v>
      </c>
      <c r="Y424">
        <v>23.520900000000001</v>
      </c>
      <c r="AA424" s="2">
        <v>33464</v>
      </c>
      <c r="AB424">
        <v>246.8</v>
      </c>
      <c r="AC424">
        <f t="shared" si="61"/>
        <v>-5.0393065914130508E-3</v>
      </c>
      <c r="AD424">
        <f t="shared" si="56"/>
        <v>-5.2673065914130507E-3</v>
      </c>
      <c r="AE424">
        <f>Sheet2!$B$17+Sheet2!$B$18*'Portfolio allocation'!K424</f>
        <v>6.1035315289354288E-4</v>
      </c>
      <c r="AF424">
        <f t="shared" si="62"/>
        <v>-5.8776597443065933E-3</v>
      </c>
      <c r="AH424" s="2">
        <v>33464</v>
      </c>
      <c r="AI424">
        <v>7.8179999999999996</v>
      </c>
      <c r="AJ424">
        <v>5.7</v>
      </c>
      <c r="AK424">
        <v>1.2442599999999999</v>
      </c>
      <c r="AR424" s="3"/>
    </row>
    <row r="425" spans="1:44" hidden="1" outlineLevel="1" x14ac:dyDescent="0.2">
      <c r="A425" s="2">
        <v>33465</v>
      </c>
      <c r="B425">
        <v>15.19</v>
      </c>
      <c r="E425" s="2">
        <v>33465</v>
      </c>
      <c r="F425">
        <v>389.33</v>
      </c>
      <c r="G425">
        <f t="shared" si="57"/>
        <v>-1.4619133111053451E-3</v>
      </c>
      <c r="H425" s="2">
        <v>33465</v>
      </c>
      <c r="I425">
        <v>442.47</v>
      </c>
      <c r="J425">
        <f t="shared" si="58"/>
        <v>-1.3992642578256609E-3</v>
      </c>
      <c r="K425">
        <f t="shared" si="54"/>
        <v>-1.6272642578256608E-3</v>
      </c>
      <c r="L425">
        <v>-9.6963685583204839E-3</v>
      </c>
      <c r="N425" s="2">
        <v>33465</v>
      </c>
      <c r="O425">
        <v>1.698</v>
      </c>
      <c r="Q425" s="2">
        <v>33465</v>
      </c>
      <c r="R425">
        <v>1746.34</v>
      </c>
      <c r="S425" s="8">
        <f t="shared" si="59"/>
        <v>-1.2122617761360366E-2</v>
      </c>
      <c r="T425" s="9">
        <f t="shared" si="55"/>
        <v>-1.2350617761360367E-2</v>
      </c>
      <c r="U425" s="3">
        <f>Sheet1!$B$17+Sheet1!$B$18*'Portfolio allocation'!K425</f>
        <v>-1.3790399125835477E-3</v>
      </c>
      <c r="V425" s="13">
        <f t="shared" si="60"/>
        <v>-1.0971577848776819E-2</v>
      </c>
      <c r="W425" s="13"/>
      <c r="X425" s="2">
        <v>33465</v>
      </c>
      <c r="Y425">
        <v>23.491099999999999</v>
      </c>
      <c r="AA425" s="2">
        <v>33465</v>
      </c>
      <c r="AB425">
        <v>246.49</v>
      </c>
      <c r="AC425">
        <f t="shared" si="61"/>
        <v>-1.2560777957860703E-3</v>
      </c>
      <c r="AD425">
        <f t="shared" si="56"/>
        <v>-1.4828777957860704E-3</v>
      </c>
      <c r="AE425">
        <f>Sheet2!$B$17+Sheet2!$B$18*'Portfolio allocation'!K425</f>
        <v>-1.393617881960167E-3</v>
      </c>
      <c r="AF425">
        <f t="shared" si="62"/>
        <v>-8.9259913825903356E-5</v>
      </c>
      <c r="AH425" s="2">
        <v>33465</v>
      </c>
      <c r="AI425">
        <v>7.8380000000000001</v>
      </c>
      <c r="AJ425">
        <v>5.67</v>
      </c>
      <c r="AK425">
        <v>1.2456100000000001</v>
      </c>
      <c r="AR425" s="3"/>
    </row>
    <row r="426" spans="1:44" hidden="1" outlineLevel="1" x14ac:dyDescent="0.2">
      <c r="A426" s="2">
        <v>33466</v>
      </c>
      <c r="B426">
        <v>16.010000000000002</v>
      </c>
      <c r="E426" s="2">
        <v>33466</v>
      </c>
      <c r="F426">
        <v>385.58</v>
      </c>
      <c r="G426">
        <f t="shared" si="57"/>
        <v>-9.6319317802378013E-3</v>
      </c>
      <c r="H426" s="2">
        <v>33466</v>
      </c>
      <c r="I426">
        <v>438.28</v>
      </c>
      <c r="J426">
        <f t="shared" si="58"/>
        <v>-9.4695685583204847E-3</v>
      </c>
      <c r="K426">
        <f t="shared" si="54"/>
        <v>-9.6963685583204839E-3</v>
      </c>
      <c r="L426">
        <v>-2.3658508898421079E-2</v>
      </c>
      <c r="N426" s="2">
        <v>33466</v>
      </c>
      <c r="O426">
        <v>1.7032</v>
      </c>
      <c r="Q426" s="2">
        <v>33466</v>
      </c>
      <c r="R426">
        <v>1751.7</v>
      </c>
      <c r="S426" s="8">
        <f t="shared" si="59"/>
        <v>3.0692763150361735E-3</v>
      </c>
      <c r="T426" s="9">
        <f t="shared" si="55"/>
        <v>2.8424763150361734E-3</v>
      </c>
      <c r="U426" s="3">
        <f>Sheet1!$B$17+Sheet1!$B$18*'Portfolio allocation'!K426</f>
        <v>-1.0636120864409092E-2</v>
      </c>
      <c r="V426" s="13">
        <f t="shared" si="60"/>
        <v>1.3478597179445266E-2</v>
      </c>
      <c r="W426" s="13"/>
      <c r="X426" s="2">
        <v>33466</v>
      </c>
      <c r="Y426">
        <v>23.043299999999999</v>
      </c>
      <c r="AA426" s="2">
        <v>33466</v>
      </c>
      <c r="AB426">
        <v>241.79</v>
      </c>
      <c r="AC426">
        <f t="shared" si="61"/>
        <v>-1.9067710657633241E-2</v>
      </c>
      <c r="AD426">
        <f t="shared" si="56"/>
        <v>-1.9293710657633242E-2</v>
      </c>
      <c r="AE426">
        <f>Sheet2!$B$17+Sheet2!$B$18*'Portfolio allocation'!K426</f>
        <v>-8.5688712874294366E-3</v>
      </c>
      <c r="AF426">
        <f t="shared" si="62"/>
        <v>-1.0724839370203805E-2</v>
      </c>
      <c r="AH426" s="2">
        <v>33466</v>
      </c>
      <c r="AI426">
        <v>7.8250000000000002</v>
      </c>
      <c r="AJ426">
        <v>5.65</v>
      </c>
      <c r="AK426">
        <v>1.22665</v>
      </c>
      <c r="AR426" s="3"/>
    </row>
    <row r="427" spans="1:44" hidden="1" outlineLevel="1" x14ac:dyDescent="0.2">
      <c r="A427" s="2">
        <v>33469</v>
      </c>
      <c r="B427">
        <v>21.19</v>
      </c>
      <c r="E427" s="2">
        <v>33469</v>
      </c>
      <c r="F427">
        <v>376.47</v>
      </c>
      <c r="G427">
        <f t="shared" si="57"/>
        <v>-2.3626744125732513E-2</v>
      </c>
      <c r="H427" s="2">
        <v>33469</v>
      </c>
      <c r="I427">
        <v>428.01</v>
      </c>
      <c r="J427">
        <f t="shared" si="58"/>
        <v>-2.3432508898421078E-2</v>
      </c>
      <c r="K427">
        <f t="shared" si="54"/>
        <v>-2.3658508898421079E-2</v>
      </c>
      <c r="L427">
        <v>7.6528478119669771E-3</v>
      </c>
      <c r="N427" s="2">
        <v>33469</v>
      </c>
      <c r="O427">
        <v>1.6719999999999999</v>
      </c>
      <c r="Q427" s="2">
        <v>33469</v>
      </c>
      <c r="R427">
        <v>1719.56</v>
      </c>
      <c r="S427" s="8">
        <f t="shared" si="59"/>
        <v>-1.8347890620540097E-2</v>
      </c>
      <c r="T427" s="9">
        <f t="shared" si="55"/>
        <v>-1.8573890620540098E-2</v>
      </c>
      <c r="U427" s="3">
        <f>Sheet1!$B$17+Sheet1!$B$18*'Portfolio allocation'!K427</f>
        <v>-2.6653842110264631E-2</v>
      </c>
      <c r="V427" s="13">
        <f t="shared" si="60"/>
        <v>8.0799514897245336E-3</v>
      </c>
      <c r="W427" s="13"/>
      <c r="X427" s="2">
        <v>33469</v>
      </c>
      <c r="Y427">
        <v>22.685099999999998</v>
      </c>
      <c r="AA427" s="2">
        <v>33469</v>
      </c>
      <c r="AB427">
        <v>238.03</v>
      </c>
      <c r="AC427">
        <f t="shared" si="61"/>
        <v>-1.5550684478266241E-2</v>
      </c>
      <c r="AD427">
        <f t="shared" si="56"/>
        <v>-1.5771484478266241E-2</v>
      </c>
      <c r="AE427">
        <f>Sheet2!$B$17+Sheet2!$B$18*'Portfolio allocation'!K427</f>
        <v>-2.0984362684263062E-2</v>
      </c>
      <c r="AF427">
        <f t="shared" si="62"/>
        <v>5.2128782059968209E-3</v>
      </c>
      <c r="AH427" s="2">
        <v>33469</v>
      </c>
      <c r="AI427">
        <v>7.8339999999999996</v>
      </c>
      <c r="AJ427">
        <v>5.52</v>
      </c>
      <c r="AK427">
        <v>1.19255</v>
      </c>
      <c r="AR427" s="3"/>
    </row>
    <row r="428" spans="1:44" hidden="1" outlineLevel="1" x14ac:dyDescent="0.2">
      <c r="A428" s="2">
        <v>33470</v>
      </c>
      <c r="B428">
        <v>18.86</v>
      </c>
      <c r="E428" s="2">
        <v>33470</v>
      </c>
      <c r="F428">
        <v>379.43</v>
      </c>
      <c r="G428">
        <f t="shared" si="57"/>
        <v>7.862512285175427E-3</v>
      </c>
      <c r="H428" s="2">
        <v>33470</v>
      </c>
      <c r="I428">
        <v>431.38</v>
      </c>
      <c r="J428">
        <f t="shared" si="58"/>
        <v>7.8736478119669773E-3</v>
      </c>
      <c r="K428">
        <f t="shared" si="54"/>
        <v>7.6528478119669771E-3</v>
      </c>
      <c r="L428">
        <v>2.9221200574899162E-2</v>
      </c>
      <c r="N428" s="2">
        <v>33470</v>
      </c>
      <c r="O428">
        <v>1.6772</v>
      </c>
      <c r="Q428" s="2">
        <v>33470</v>
      </c>
      <c r="R428">
        <v>1724.91</v>
      </c>
      <c r="S428" s="8">
        <f t="shared" si="59"/>
        <v>3.1112610202610469E-3</v>
      </c>
      <c r="T428" s="9">
        <f t="shared" si="55"/>
        <v>2.8904610202610467E-3</v>
      </c>
      <c r="U428" s="3">
        <f>Sheet1!$B$17+Sheet1!$B$18*'Portfolio allocation'!K428</f>
        <v>9.2673398431987221E-3</v>
      </c>
      <c r="V428" s="13">
        <f t="shared" si="60"/>
        <v>-6.3768788229376754E-3</v>
      </c>
      <c r="W428" s="13"/>
      <c r="X428" s="2">
        <v>33470</v>
      </c>
      <c r="Y428">
        <v>22.8642</v>
      </c>
      <c r="AA428" s="2">
        <v>33470</v>
      </c>
      <c r="AB428">
        <v>239.91</v>
      </c>
      <c r="AC428">
        <f t="shared" si="61"/>
        <v>7.8981640969626454E-3</v>
      </c>
      <c r="AD428">
        <f t="shared" si="56"/>
        <v>7.6789640969626453E-3</v>
      </c>
      <c r="AE428">
        <f>Sheet2!$B$17+Sheet2!$B$18*'Portfolio allocation'!K428</f>
        <v>6.8584945275711818E-3</v>
      </c>
      <c r="AF428">
        <f t="shared" si="62"/>
        <v>8.2046956939146355E-4</v>
      </c>
      <c r="AH428" s="2">
        <v>33470</v>
      </c>
      <c r="AI428">
        <v>7.806</v>
      </c>
      <c r="AJ428">
        <v>5.48</v>
      </c>
      <c r="AK428">
        <v>1.20082</v>
      </c>
      <c r="AR428" s="3"/>
    </row>
    <row r="429" spans="1:44" hidden="1" outlineLevel="1" x14ac:dyDescent="0.2">
      <c r="A429" s="2">
        <v>33471</v>
      </c>
      <c r="B429">
        <v>15.62</v>
      </c>
      <c r="E429" s="2">
        <v>33471</v>
      </c>
      <c r="F429">
        <v>390.59</v>
      </c>
      <c r="G429">
        <f t="shared" si="57"/>
        <v>2.9412539862425202E-2</v>
      </c>
      <c r="H429" s="2">
        <v>33471</v>
      </c>
      <c r="I429">
        <v>444.08</v>
      </c>
      <c r="J429">
        <f t="shared" si="58"/>
        <v>2.9440400574899162E-2</v>
      </c>
      <c r="K429">
        <f t="shared" si="54"/>
        <v>2.9221200574899162E-2</v>
      </c>
      <c r="L429">
        <v>1.7113880021617876E-3</v>
      </c>
      <c r="N429" s="2">
        <v>33471</v>
      </c>
      <c r="O429">
        <v>1.7501</v>
      </c>
      <c r="Q429" s="2">
        <v>33471</v>
      </c>
      <c r="R429">
        <v>1799.91</v>
      </c>
      <c r="S429" s="8">
        <f t="shared" si="59"/>
        <v>4.3480529418926217E-2</v>
      </c>
      <c r="T429" s="9">
        <f t="shared" si="55"/>
        <v>4.3261329418926214E-2</v>
      </c>
      <c r="U429" s="3">
        <f>Sheet1!$B$17+Sheet1!$B$18*'Portfolio allocation'!K429</f>
        <v>3.4011100747584302E-2</v>
      </c>
      <c r="V429" s="13">
        <f t="shared" si="60"/>
        <v>9.2502286713419118E-3</v>
      </c>
      <c r="W429" s="13"/>
      <c r="X429" s="2">
        <v>33471</v>
      </c>
      <c r="Y429">
        <v>22.834399999999999</v>
      </c>
      <c r="AA429" s="2">
        <v>33471</v>
      </c>
      <c r="AB429">
        <v>239.6</v>
      </c>
      <c r="AC429">
        <f t="shared" si="61"/>
        <v>-1.2921512233754484E-3</v>
      </c>
      <c r="AD429">
        <f t="shared" si="56"/>
        <v>-1.5173512233754485E-3</v>
      </c>
      <c r="AE429">
        <f>Sheet2!$B$17+Sheet2!$B$18*'Portfolio allocation'!K429</f>
        <v>2.6037624062816057E-2</v>
      </c>
      <c r="AF429">
        <f t="shared" si="62"/>
        <v>-2.7554975286191503E-2</v>
      </c>
      <c r="AH429" s="2">
        <v>33471</v>
      </c>
      <c r="AI429">
        <v>7.7880000000000003</v>
      </c>
      <c r="AJ429">
        <v>5.63</v>
      </c>
      <c r="AK429">
        <v>1.23251</v>
      </c>
      <c r="AR429" s="3"/>
    </row>
    <row r="430" spans="1:44" hidden="1" outlineLevel="1" x14ac:dyDescent="0.2">
      <c r="A430" s="2">
        <v>33472</v>
      </c>
      <c r="B430">
        <v>14.59</v>
      </c>
      <c r="E430" s="2">
        <v>33472</v>
      </c>
      <c r="F430">
        <v>391.33</v>
      </c>
      <c r="G430">
        <f t="shared" si="57"/>
        <v>1.8945697534500372E-3</v>
      </c>
      <c r="H430" s="2">
        <v>33472</v>
      </c>
      <c r="I430">
        <v>444.94</v>
      </c>
      <c r="J430">
        <f t="shared" si="58"/>
        <v>1.9365880021617876E-3</v>
      </c>
      <c r="K430">
        <f t="shared" si="54"/>
        <v>1.7113880021617876E-3</v>
      </c>
      <c r="L430">
        <v>7.0330057625747778E-3</v>
      </c>
      <c r="N430" s="2">
        <v>33472</v>
      </c>
      <c r="O430">
        <v>1.7501</v>
      </c>
      <c r="Q430" s="2">
        <v>33472</v>
      </c>
      <c r="R430">
        <v>1799.91</v>
      </c>
      <c r="S430" s="8">
        <f t="shared" si="59"/>
        <v>0</v>
      </c>
      <c r="T430" s="9">
        <f t="shared" si="55"/>
        <v>-2.2519999999999997E-4</v>
      </c>
      <c r="U430" s="3">
        <f>Sheet1!$B$17+Sheet1!$B$18*'Portfolio allocation'!K430</f>
        <v>2.4511465727744173E-3</v>
      </c>
      <c r="V430" s="13">
        <f t="shared" si="60"/>
        <v>-2.6763465727744173E-3</v>
      </c>
      <c r="W430" s="13"/>
      <c r="X430" s="2">
        <v>33472</v>
      </c>
      <c r="Y430">
        <v>22.535900000000002</v>
      </c>
      <c r="AA430" s="2">
        <v>33472</v>
      </c>
      <c r="AB430">
        <v>236.47</v>
      </c>
      <c r="AC430">
        <f t="shared" si="61"/>
        <v>-1.306343906510854E-2</v>
      </c>
      <c r="AD430">
        <f t="shared" si="56"/>
        <v>-1.328983906510854E-2</v>
      </c>
      <c r="AE430">
        <f>Sheet2!$B$17+Sheet2!$B$18*'Portfolio allocation'!K430</f>
        <v>1.5751968843433963E-3</v>
      </c>
      <c r="AF430">
        <f t="shared" si="62"/>
        <v>-1.4865035949451936E-2</v>
      </c>
      <c r="AH430" s="2">
        <v>33472</v>
      </c>
      <c r="AI430">
        <v>7.7830000000000004</v>
      </c>
      <c r="AJ430">
        <v>5.66</v>
      </c>
      <c r="AK430">
        <v>1.2505999999999999</v>
      </c>
      <c r="AR430" s="3"/>
    </row>
    <row r="431" spans="1:44" hidden="1" outlineLevel="1" x14ac:dyDescent="0.2">
      <c r="A431" s="2">
        <v>33473</v>
      </c>
      <c r="B431">
        <v>14.41</v>
      </c>
      <c r="E431" s="2">
        <v>33473</v>
      </c>
      <c r="F431">
        <v>394.17</v>
      </c>
      <c r="G431">
        <f t="shared" si="57"/>
        <v>7.2573020213120287E-3</v>
      </c>
      <c r="H431" s="2">
        <v>33473</v>
      </c>
      <c r="I431">
        <v>448.17</v>
      </c>
      <c r="J431">
        <f t="shared" si="58"/>
        <v>7.2594057625747777E-3</v>
      </c>
      <c r="K431">
        <f t="shared" si="54"/>
        <v>7.0330057625747778E-3</v>
      </c>
      <c r="L431">
        <v>-7.013721935873133E-4</v>
      </c>
      <c r="N431" s="2">
        <v>33473</v>
      </c>
      <c r="O431">
        <v>1.7761</v>
      </c>
      <c r="Q431" s="2">
        <v>33473</v>
      </c>
      <c r="R431">
        <v>1826.7</v>
      </c>
      <c r="S431" s="8">
        <f t="shared" si="59"/>
        <v>1.4884077537210105E-2</v>
      </c>
      <c r="T431" s="9">
        <f t="shared" si="55"/>
        <v>1.4657677537210105E-2</v>
      </c>
      <c r="U431" s="3">
        <f>Sheet1!$B$17+Sheet1!$B$18*'Portfolio allocation'!K431</f>
        <v>8.5562413352494367E-3</v>
      </c>
      <c r="V431" s="13">
        <f t="shared" si="60"/>
        <v>6.1014362019606687E-3</v>
      </c>
      <c r="W431" s="13"/>
      <c r="X431" s="2">
        <v>33473</v>
      </c>
      <c r="Y431">
        <v>22.6553</v>
      </c>
      <c r="AA431" s="2">
        <v>33473</v>
      </c>
      <c r="AB431">
        <v>237.72</v>
      </c>
      <c r="AC431">
        <f t="shared" si="61"/>
        <v>5.2860828012009087E-3</v>
      </c>
      <c r="AD431">
        <f t="shared" si="56"/>
        <v>5.0532828012009087E-3</v>
      </c>
      <c r="AE431">
        <f>Sheet2!$B$17+Sheet2!$B$18*'Portfolio allocation'!K431</f>
        <v>6.3073151636507405E-3</v>
      </c>
      <c r="AF431">
        <f t="shared" si="62"/>
        <v>-1.2540323624498318E-3</v>
      </c>
      <c r="AH431" s="2">
        <v>33473</v>
      </c>
      <c r="AI431">
        <v>7.8719999999999999</v>
      </c>
      <c r="AJ431">
        <v>5.82</v>
      </c>
      <c r="AK431">
        <v>1.2345200000000001</v>
      </c>
      <c r="AR431" s="3"/>
    </row>
    <row r="432" spans="1:44" hidden="1" outlineLevel="1" x14ac:dyDescent="0.2">
      <c r="A432" s="2">
        <v>33476</v>
      </c>
      <c r="B432">
        <v>14.81</v>
      </c>
      <c r="E432" s="2">
        <v>33476</v>
      </c>
      <c r="F432">
        <v>393.85</v>
      </c>
      <c r="G432">
        <f t="shared" si="57"/>
        <v>-8.1183245807647797E-4</v>
      </c>
      <c r="H432" s="2">
        <v>33476</v>
      </c>
      <c r="I432">
        <v>447.96</v>
      </c>
      <c r="J432">
        <f t="shared" si="58"/>
        <v>-4.6857219358731328E-4</v>
      </c>
      <c r="K432">
        <f t="shared" si="54"/>
        <v>-7.013721935873133E-4</v>
      </c>
      <c r="L432">
        <v>-2.0198737387265176E-3</v>
      </c>
      <c r="N432" s="2">
        <v>33476</v>
      </c>
      <c r="O432">
        <v>1.7761</v>
      </c>
      <c r="Q432" s="2">
        <v>33476</v>
      </c>
      <c r="R432">
        <v>1826.7</v>
      </c>
      <c r="S432" s="8">
        <f t="shared" si="59"/>
        <v>0</v>
      </c>
      <c r="T432" s="9">
        <f t="shared" si="55"/>
        <v>-2.3279999999999999E-4</v>
      </c>
      <c r="U432" s="3">
        <f>Sheet1!$B$17+Sheet1!$B$18*'Portfolio allocation'!K432</f>
        <v>-3.1683307126391901E-4</v>
      </c>
      <c r="V432" s="13">
        <f t="shared" si="60"/>
        <v>8.4033071263919014E-5</v>
      </c>
      <c r="W432" s="13"/>
      <c r="X432" s="2">
        <v>33476</v>
      </c>
      <c r="Y432">
        <v>22.715</v>
      </c>
      <c r="AA432" s="2">
        <v>33476</v>
      </c>
      <c r="AB432">
        <v>238.34</v>
      </c>
      <c r="AC432">
        <f t="shared" si="61"/>
        <v>2.6081103819619589E-3</v>
      </c>
      <c r="AD432">
        <f t="shared" si="56"/>
        <v>2.374110381961959E-3</v>
      </c>
      <c r="AE432">
        <f>Sheet2!$B$17+Sheet2!$B$18*'Portfolio allocation'!K432</f>
        <v>-5.7029103679647581E-4</v>
      </c>
      <c r="AF432">
        <f t="shared" si="62"/>
        <v>2.9444014187584347E-3</v>
      </c>
      <c r="AH432" s="2">
        <v>33476</v>
      </c>
      <c r="AI432">
        <v>7.9160000000000004</v>
      </c>
      <c r="AJ432">
        <v>5.85</v>
      </c>
      <c r="AK432">
        <v>1.2345200000000001</v>
      </c>
      <c r="AR432" s="3"/>
    </row>
    <row r="433" spans="1:44" hidden="1" outlineLevel="1" x14ac:dyDescent="0.2">
      <c r="A433" s="2">
        <v>33477</v>
      </c>
      <c r="B433">
        <v>15.46</v>
      </c>
      <c r="E433" s="2">
        <v>33477</v>
      </c>
      <c r="F433">
        <v>393.06</v>
      </c>
      <c r="G433">
        <f t="shared" si="57"/>
        <v>-2.0058397867208644E-3</v>
      </c>
      <c r="H433" s="2">
        <v>33477</v>
      </c>
      <c r="I433">
        <v>447.16</v>
      </c>
      <c r="J433">
        <f t="shared" si="58"/>
        <v>-1.7858737387265178E-3</v>
      </c>
      <c r="K433">
        <f t="shared" si="54"/>
        <v>-2.0198737387265176E-3</v>
      </c>
      <c r="L433">
        <v>9.0264309866714514E-3</v>
      </c>
      <c r="N433" s="2">
        <v>33477</v>
      </c>
      <c r="O433">
        <v>1.7657</v>
      </c>
      <c r="Q433" s="2">
        <v>33477</v>
      </c>
      <c r="R433">
        <v>1815.98</v>
      </c>
      <c r="S433" s="8">
        <f t="shared" si="59"/>
        <v>-5.8685060491596719E-3</v>
      </c>
      <c r="T433" s="9">
        <f t="shared" si="55"/>
        <v>-6.1025060491596717E-3</v>
      </c>
      <c r="U433" s="3">
        <f>Sheet1!$B$17+Sheet1!$B$18*'Portfolio allocation'!K433</f>
        <v>-1.8294514591204493E-3</v>
      </c>
      <c r="V433" s="13">
        <f t="shared" si="60"/>
        <v>-4.2730545900392224E-3</v>
      </c>
      <c r="W433" s="13"/>
      <c r="X433" s="2">
        <v>33477</v>
      </c>
      <c r="Y433">
        <v>22.744800000000001</v>
      </c>
      <c r="AA433" s="2">
        <v>33477</v>
      </c>
      <c r="AB433">
        <v>238.66</v>
      </c>
      <c r="AC433">
        <f t="shared" si="61"/>
        <v>1.3426197868591228E-3</v>
      </c>
      <c r="AD433">
        <f t="shared" si="56"/>
        <v>1.1106197868591228E-3</v>
      </c>
      <c r="AE433">
        <f>Sheet2!$B$17+Sheet2!$B$18*'Portfolio allocation'!K433</f>
        <v>-1.7427362487509698E-3</v>
      </c>
      <c r="AF433">
        <f t="shared" si="62"/>
        <v>2.8533560356100926E-3</v>
      </c>
      <c r="AH433" s="2">
        <v>33477</v>
      </c>
      <c r="AI433">
        <v>7.883</v>
      </c>
      <c r="AJ433">
        <v>5.8</v>
      </c>
      <c r="AK433">
        <v>1.23699</v>
      </c>
      <c r="AR433" s="3"/>
    </row>
    <row r="434" spans="1:44" hidden="1" outlineLevel="1" x14ac:dyDescent="0.2">
      <c r="A434" s="2">
        <v>33478</v>
      </c>
      <c r="B434">
        <v>15.31</v>
      </c>
      <c r="E434" s="2">
        <v>33478</v>
      </c>
      <c r="F434">
        <v>396.64</v>
      </c>
      <c r="G434">
        <f t="shared" si="57"/>
        <v>9.1080242202208339E-3</v>
      </c>
      <c r="H434" s="2">
        <v>33478</v>
      </c>
      <c r="I434">
        <v>451.3</v>
      </c>
      <c r="J434">
        <f t="shared" si="58"/>
        <v>9.2584309866714509E-3</v>
      </c>
      <c r="K434">
        <f t="shared" si="54"/>
        <v>9.0264309866714514E-3</v>
      </c>
      <c r="L434">
        <v>-6.2604777309995289E-4</v>
      </c>
      <c r="N434" s="2">
        <v>33478</v>
      </c>
      <c r="O434">
        <v>1.7839</v>
      </c>
      <c r="Q434" s="2">
        <v>33478</v>
      </c>
      <c r="R434">
        <v>1834.73</v>
      </c>
      <c r="S434" s="8">
        <f t="shared" si="59"/>
        <v>1.0325003579334524E-2</v>
      </c>
      <c r="T434" s="9">
        <f t="shared" si="55"/>
        <v>1.0093003579334524E-2</v>
      </c>
      <c r="U434" s="3">
        <f>Sheet1!$B$17+Sheet1!$B$18*'Portfolio allocation'!K434</f>
        <v>1.0843149272446662E-2</v>
      </c>
      <c r="V434" s="13">
        <f t="shared" si="60"/>
        <v>-7.501456931121378E-4</v>
      </c>
      <c r="W434" s="13"/>
      <c r="X434" s="2">
        <v>33478</v>
      </c>
      <c r="Y434">
        <v>22.565799999999999</v>
      </c>
      <c r="AA434" s="2">
        <v>33478</v>
      </c>
      <c r="AB434">
        <v>236.78</v>
      </c>
      <c r="AC434">
        <f t="shared" si="61"/>
        <v>-7.8773150087990684E-3</v>
      </c>
      <c r="AD434">
        <f t="shared" si="56"/>
        <v>-8.1045150087990687E-3</v>
      </c>
      <c r="AE434">
        <f>Sheet2!$B$17+Sheet2!$B$18*'Portfolio allocation'!K434</f>
        <v>8.0799197297945786E-3</v>
      </c>
      <c r="AF434">
        <f t="shared" si="62"/>
        <v>-1.6184434738593649E-2</v>
      </c>
      <c r="AH434" s="2">
        <v>33478</v>
      </c>
      <c r="AI434">
        <v>7.81</v>
      </c>
      <c r="AJ434">
        <v>5.68</v>
      </c>
      <c r="AK434">
        <v>1.24336</v>
      </c>
      <c r="AR434" s="3"/>
    </row>
    <row r="435" spans="1:44" hidden="1" outlineLevel="1" x14ac:dyDescent="0.2">
      <c r="A435" s="2">
        <v>33479</v>
      </c>
      <c r="B435">
        <v>14.82</v>
      </c>
      <c r="E435" s="2">
        <v>33479</v>
      </c>
      <c r="F435">
        <v>396.47</v>
      </c>
      <c r="G435">
        <f t="shared" si="57"/>
        <v>-4.2860024203295044E-4</v>
      </c>
      <c r="H435" s="2">
        <v>33479</v>
      </c>
      <c r="I435">
        <v>451.12</v>
      </c>
      <c r="J435">
        <f t="shared" si="58"/>
        <v>-3.988477730999529E-4</v>
      </c>
      <c r="K435">
        <f t="shared" si="54"/>
        <v>-6.2604777309995289E-4</v>
      </c>
      <c r="L435">
        <v>-2.5757073949282355E-3</v>
      </c>
      <c r="N435" s="2">
        <v>33479</v>
      </c>
      <c r="O435">
        <v>1.7865</v>
      </c>
      <c r="Q435" s="2">
        <v>33479</v>
      </c>
      <c r="R435">
        <v>1837.41</v>
      </c>
      <c r="S435" s="8">
        <f t="shared" si="59"/>
        <v>1.460705389893846E-3</v>
      </c>
      <c r="T435" s="9">
        <f t="shared" si="55"/>
        <v>1.2335053898938461E-3</v>
      </c>
      <c r="U435" s="3">
        <f>Sheet1!$B$17+Sheet1!$B$18*'Portfolio allocation'!K435</f>
        <v>-2.3041898710614175E-4</v>
      </c>
      <c r="V435" s="13">
        <f t="shared" si="60"/>
        <v>1.4639243769999878E-3</v>
      </c>
      <c r="W435" s="13"/>
      <c r="X435" s="2">
        <v>33479</v>
      </c>
      <c r="Y435">
        <v>22.804500000000001</v>
      </c>
      <c r="AA435" s="2">
        <v>33479</v>
      </c>
      <c r="AB435">
        <v>239.28</v>
      </c>
      <c r="AC435">
        <f t="shared" si="61"/>
        <v>1.0558324182785794E-2</v>
      </c>
      <c r="AD435">
        <f t="shared" si="56"/>
        <v>1.0332324182785794E-2</v>
      </c>
      <c r="AE435">
        <f>Sheet2!$B$17+Sheet2!$B$18*'Portfolio allocation'!K435</f>
        <v>-5.0331064039934551E-4</v>
      </c>
      <c r="AF435">
        <f t="shared" si="62"/>
        <v>1.083563482318514E-2</v>
      </c>
      <c r="AH435" s="2">
        <v>33479</v>
      </c>
      <c r="AI435">
        <v>7.742</v>
      </c>
      <c r="AJ435">
        <v>5.65</v>
      </c>
      <c r="AK435">
        <v>1.2394700000000001</v>
      </c>
      <c r="AR435" s="3"/>
    </row>
    <row r="436" spans="1:44" hidden="1" outlineLevel="1" x14ac:dyDescent="0.2">
      <c r="A436" s="2">
        <v>33480</v>
      </c>
      <c r="B436">
        <v>14.46</v>
      </c>
      <c r="E436" s="2">
        <v>33480</v>
      </c>
      <c r="F436">
        <v>395.43</v>
      </c>
      <c r="G436">
        <f t="shared" si="57"/>
        <v>-2.6231492925063993E-3</v>
      </c>
      <c r="H436" s="2">
        <v>33480</v>
      </c>
      <c r="I436">
        <v>450.06</v>
      </c>
      <c r="J436">
        <f t="shared" si="58"/>
        <v>-2.3497073949282354E-3</v>
      </c>
      <c r="K436">
        <f t="shared" si="54"/>
        <v>-2.5757073949282355E-3</v>
      </c>
      <c r="L436">
        <v>-2.2879999999999998E-4</v>
      </c>
      <c r="N436" s="2">
        <v>33480</v>
      </c>
      <c r="O436">
        <v>1.7761</v>
      </c>
      <c r="Q436" s="2">
        <v>33480</v>
      </c>
      <c r="R436">
        <v>1826.7</v>
      </c>
      <c r="S436" s="8">
        <f t="shared" si="59"/>
        <v>-5.8288569236044641E-3</v>
      </c>
      <c r="T436" s="9">
        <f t="shared" si="55"/>
        <v>-6.0548569236044637E-3</v>
      </c>
      <c r="U436" s="3">
        <f>Sheet1!$B$17+Sheet1!$B$18*'Portfolio allocation'!K436</f>
        <v>-2.4671179162132073E-3</v>
      </c>
      <c r="V436" s="13">
        <f t="shared" si="60"/>
        <v>-3.5877390073912564E-3</v>
      </c>
      <c r="W436" s="13"/>
      <c r="X436" s="2">
        <v>33480</v>
      </c>
      <c r="Y436">
        <v>23.132899999999999</v>
      </c>
      <c r="AA436" s="2">
        <v>33480</v>
      </c>
      <c r="AB436">
        <v>242.73</v>
      </c>
      <c r="AC436">
        <f t="shared" si="61"/>
        <v>1.4418254764292815E-2</v>
      </c>
      <c r="AD436">
        <f t="shared" si="56"/>
        <v>1.4189454764292815E-2</v>
      </c>
      <c r="AE436">
        <f>Sheet2!$B$17+Sheet2!$B$18*'Portfolio allocation'!K436</f>
        <v>-2.2369977164446316E-3</v>
      </c>
      <c r="AF436">
        <f t="shared" si="62"/>
        <v>1.6426452480737447E-2</v>
      </c>
      <c r="AH436" s="2">
        <v>33480</v>
      </c>
      <c r="AI436">
        <v>7.8150000000000004</v>
      </c>
      <c r="AJ436">
        <v>5.72</v>
      </c>
      <c r="AK436">
        <v>1.2372300000000001</v>
      </c>
      <c r="AR436" s="3"/>
    </row>
    <row r="437" spans="1:44" hidden="1" outlineLevel="1" x14ac:dyDescent="0.2">
      <c r="A437" s="2">
        <v>33483</v>
      </c>
      <c r="B437">
        <v>14.46</v>
      </c>
      <c r="E437" s="2">
        <v>33483</v>
      </c>
      <c r="F437">
        <v>395.43</v>
      </c>
      <c r="G437">
        <f t="shared" si="57"/>
        <v>0</v>
      </c>
      <c r="H437" s="2">
        <v>33483</v>
      </c>
      <c r="I437">
        <v>450.06</v>
      </c>
      <c r="J437">
        <f t="shared" si="58"/>
        <v>0</v>
      </c>
      <c r="K437">
        <f t="shared" si="54"/>
        <v>-2.2879999999999998E-4</v>
      </c>
      <c r="L437">
        <v>-8.3832682931165008E-3</v>
      </c>
      <c r="N437" s="2">
        <v>33483</v>
      </c>
      <c r="O437">
        <v>1.7761</v>
      </c>
      <c r="Q437" s="2">
        <v>33483</v>
      </c>
      <c r="R437">
        <v>1826.7</v>
      </c>
      <c r="S437" s="8">
        <f t="shared" si="59"/>
        <v>0</v>
      </c>
      <c r="T437" s="9">
        <f t="shared" si="55"/>
        <v>-2.288E-4</v>
      </c>
      <c r="U437" s="3">
        <f>Sheet1!$B$17+Sheet1!$B$18*'Portfolio allocation'!K437</f>
        <v>2.2531372579151932E-4</v>
      </c>
      <c r="V437" s="13">
        <f t="shared" si="60"/>
        <v>-4.5411372579151935E-4</v>
      </c>
      <c r="W437" s="13"/>
      <c r="X437" s="2">
        <v>33483</v>
      </c>
      <c r="Y437">
        <v>23.132899999999999</v>
      </c>
      <c r="AA437" s="2">
        <v>33483</v>
      </c>
      <c r="AB437">
        <v>242.73</v>
      </c>
      <c r="AC437">
        <f t="shared" si="61"/>
        <v>0</v>
      </c>
      <c r="AD437">
        <f t="shared" si="56"/>
        <v>-2.2879999999999998E-4</v>
      </c>
      <c r="AE437">
        <f>Sheet2!$B$17+Sheet2!$B$18*'Portfolio allocation'!K437</f>
        <v>-1.5006778585157022E-4</v>
      </c>
      <c r="AF437">
        <f t="shared" si="62"/>
        <v>-7.8732214148429761E-5</v>
      </c>
      <c r="AH437" s="2">
        <v>33483</v>
      </c>
      <c r="AI437">
        <v>7.8140000000000001</v>
      </c>
      <c r="AJ437">
        <v>5.72</v>
      </c>
      <c r="AK437">
        <v>1.2395700000000001</v>
      </c>
      <c r="AR437" s="3"/>
    </row>
    <row r="438" spans="1:44" hidden="1" outlineLevel="1" x14ac:dyDescent="0.2">
      <c r="A438" s="2">
        <v>33484</v>
      </c>
      <c r="B438">
        <v>16.57</v>
      </c>
      <c r="E438" s="2">
        <v>33484</v>
      </c>
      <c r="F438">
        <v>392.15</v>
      </c>
      <c r="G438">
        <f t="shared" si="57"/>
        <v>-8.2947677212149573E-3</v>
      </c>
      <c r="H438" s="2">
        <v>33484</v>
      </c>
      <c r="I438">
        <v>446.39</v>
      </c>
      <c r="J438">
        <f t="shared" si="58"/>
        <v>-8.1544682931165013E-3</v>
      </c>
      <c r="K438">
        <f t="shared" si="54"/>
        <v>-8.3832682931165008E-3</v>
      </c>
      <c r="L438">
        <v>-5.7172742041712013E-3</v>
      </c>
      <c r="N438" s="2">
        <v>33484</v>
      </c>
      <c r="O438">
        <v>1.7319</v>
      </c>
      <c r="Q438" s="2">
        <v>33484</v>
      </c>
      <c r="R438">
        <v>1781.16</v>
      </c>
      <c r="S438" s="8">
        <f t="shared" si="59"/>
        <v>-2.4930202003613067E-2</v>
      </c>
      <c r="T438" s="9">
        <f t="shared" si="55"/>
        <v>-2.5159002003613068E-2</v>
      </c>
      <c r="U438" s="3">
        <f>Sheet1!$B$17+Sheet1!$B$18*'Portfolio allocation'!K438</f>
        <v>-9.1296989617808844E-3</v>
      </c>
      <c r="V438" s="13">
        <f t="shared" si="60"/>
        <v>-1.6029303041832185E-2</v>
      </c>
      <c r="W438" s="13"/>
      <c r="X438" s="2">
        <v>33484</v>
      </c>
      <c r="Y438">
        <v>23.401499999999999</v>
      </c>
      <c r="AA438" s="2">
        <v>33484</v>
      </c>
      <c r="AB438">
        <v>245.55</v>
      </c>
      <c r="AC438">
        <f t="shared" si="61"/>
        <v>1.1617846990483294E-2</v>
      </c>
      <c r="AD438">
        <f t="shared" si="56"/>
        <v>1.1389046990483294E-2</v>
      </c>
      <c r="AE438">
        <f>Sheet2!$B$17+Sheet2!$B$18*'Portfolio allocation'!K438</f>
        <v>-7.401229031392456E-3</v>
      </c>
      <c r="AF438">
        <f t="shared" si="62"/>
        <v>1.8790276021875749E-2</v>
      </c>
      <c r="AH438" s="2">
        <v>33484</v>
      </c>
      <c r="AI438">
        <v>7.7990000000000004</v>
      </c>
      <c r="AJ438">
        <v>5.72</v>
      </c>
      <c r="AK438">
        <v>1.24346</v>
      </c>
      <c r="AR438" s="3"/>
    </row>
    <row r="439" spans="1:44" hidden="1" outlineLevel="1" x14ac:dyDescent="0.2">
      <c r="A439" s="2">
        <v>33485</v>
      </c>
      <c r="B439">
        <v>17.18</v>
      </c>
      <c r="E439" s="2">
        <v>33485</v>
      </c>
      <c r="F439">
        <v>389.97</v>
      </c>
      <c r="G439">
        <f t="shared" si="57"/>
        <v>-5.5590972842023412E-3</v>
      </c>
      <c r="H439" s="2">
        <v>33485</v>
      </c>
      <c r="I439">
        <v>443.94</v>
      </c>
      <c r="J439">
        <f t="shared" si="58"/>
        <v>-5.4884742041712009E-3</v>
      </c>
      <c r="K439">
        <f t="shared" si="54"/>
        <v>-5.7172742041712013E-3</v>
      </c>
      <c r="L439">
        <v>-2.3458032526918297E-3</v>
      </c>
      <c r="N439" s="2">
        <v>33485</v>
      </c>
      <c r="O439">
        <v>1.7214</v>
      </c>
      <c r="Q439" s="2">
        <v>33485</v>
      </c>
      <c r="R439">
        <v>1770.45</v>
      </c>
      <c r="S439" s="8">
        <f t="shared" si="59"/>
        <v>-6.0129353904196936E-3</v>
      </c>
      <c r="T439" s="9">
        <f t="shared" si="55"/>
        <v>-6.241735390419694E-3</v>
      </c>
      <c r="U439" s="3">
        <f>Sheet1!$B$17+Sheet1!$B$18*'Portfolio allocation'!K439</f>
        <v>-6.0712029776675523E-3</v>
      </c>
      <c r="V439" s="13">
        <f t="shared" si="60"/>
        <v>-1.7053241275214164E-4</v>
      </c>
      <c r="W439" s="13"/>
      <c r="X439" s="2">
        <v>33485</v>
      </c>
      <c r="Y439">
        <v>23.550799999999999</v>
      </c>
      <c r="AA439" s="2">
        <v>33485</v>
      </c>
      <c r="AB439">
        <v>247.11</v>
      </c>
      <c r="AC439">
        <f t="shared" si="61"/>
        <v>6.353084911423279E-3</v>
      </c>
      <c r="AD439">
        <f t="shared" si="56"/>
        <v>6.1246849114232789E-3</v>
      </c>
      <c r="AE439">
        <f>Sheet2!$B$17+Sheet2!$B$18*'Portfolio allocation'!K439</f>
        <v>-5.0305590718415999E-3</v>
      </c>
      <c r="AF439">
        <f t="shared" si="62"/>
        <v>1.1155243983264878E-2</v>
      </c>
      <c r="AH439" s="2">
        <v>33485</v>
      </c>
      <c r="AI439">
        <v>7.8120000000000003</v>
      </c>
      <c r="AJ439">
        <v>5.71</v>
      </c>
      <c r="AK439">
        <v>1.2457100000000001</v>
      </c>
      <c r="AR439" s="3"/>
    </row>
    <row r="440" spans="1:44" hidden="1" outlineLevel="1" x14ac:dyDescent="0.2">
      <c r="A440" s="2">
        <v>33486</v>
      </c>
      <c r="B440">
        <v>17.309999999999999</v>
      </c>
      <c r="E440" s="2">
        <v>33486</v>
      </c>
      <c r="F440">
        <v>389.14</v>
      </c>
      <c r="G440">
        <f t="shared" si="57"/>
        <v>-2.1283688488858976E-3</v>
      </c>
      <c r="H440" s="2">
        <v>33486</v>
      </c>
      <c r="I440">
        <v>443</v>
      </c>
      <c r="J440">
        <f t="shared" si="58"/>
        <v>-2.1174032526918296E-3</v>
      </c>
      <c r="K440">
        <f t="shared" si="54"/>
        <v>-2.3458032526918297E-3</v>
      </c>
      <c r="L440">
        <v>-2.9612009029343276E-4</v>
      </c>
      <c r="N440" s="2">
        <v>33486</v>
      </c>
      <c r="O440">
        <v>1.6772</v>
      </c>
      <c r="Q440" s="2">
        <v>33486</v>
      </c>
      <c r="R440">
        <v>1724.91</v>
      </c>
      <c r="S440" s="8">
        <f t="shared" si="59"/>
        <v>-2.5722273998136091E-2</v>
      </c>
      <c r="T440" s="9">
        <f t="shared" si="55"/>
        <v>-2.5950673998136092E-2</v>
      </c>
      <c r="U440" s="3">
        <f>Sheet1!$B$17+Sheet1!$B$18*'Portfolio allocation'!K440</f>
        <v>-2.2033660576938033E-3</v>
      </c>
      <c r="V440" s="13">
        <f t="shared" si="60"/>
        <v>-2.3747307940442289E-2</v>
      </c>
      <c r="W440" s="13"/>
      <c r="X440" s="2">
        <v>33486</v>
      </c>
      <c r="Y440">
        <v>23.461200000000002</v>
      </c>
      <c r="AA440" s="2">
        <v>33486</v>
      </c>
      <c r="AB440">
        <v>246.17</v>
      </c>
      <c r="AC440">
        <f t="shared" si="61"/>
        <v>-3.8039739387318861E-3</v>
      </c>
      <c r="AD440">
        <f t="shared" si="56"/>
        <v>-4.0323739387318862E-3</v>
      </c>
      <c r="AE440">
        <f>Sheet2!$B$17+Sheet2!$B$18*'Portfolio allocation'!K440</f>
        <v>-2.0325610877828726E-3</v>
      </c>
      <c r="AF440">
        <f t="shared" si="62"/>
        <v>-1.9998128509490136E-3</v>
      </c>
      <c r="AH440" s="2">
        <v>33486</v>
      </c>
      <c r="AI440">
        <v>7.8369999999999997</v>
      </c>
      <c r="AJ440">
        <v>5.71</v>
      </c>
      <c r="AK440">
        <v>1.2437199999999999</v>
      </c>
      <c r="AR440" s="3"/>
    </row>
    <row r="441" spans="1:44" hidden="1" outlineLevel="1" x14ac:dyDescent="0.2">
      <c r="A441" s="2">
        <v>33487</v>
      </c>
      <c r="B441">
        <v>16.760000000000002</v>
      </c>
      <c r="E441" s="2">
        <v>33487</v>
      </c>
      <c r="F441">
        <v>389.1</v>
      </c>
      <c r="G441">
        <f t="shared" si="57"/>
        <v>-1.0279076938879417E-4</v>
      </c>
      <c r="H441" s="2">
        <v>33487</v>
      </c>
      <c r="I441">
        <v>442.97</v>
      </c>
      <c r="J441">
        <f t="shared" si="58"/>
        <v>-6.7720090293432733E-5</v>
      </c>
      <c r="K441">
        <f t="shared" si="54"/>
        <v>-2.9612009029343276E-4</v>
      </c>
      <c r="L441">
        <v>-1.2192952570153032E-3</v>
      </c>
      <c r="N441" s="2">
        <v>33487</v>
      </c>
      <c r="O441">
        <v>1.6823999999999999</v>
      </c>
      <c r="Q441" s="2">
        <v>33487</v>
      </c>
      <c r="R441">
        <v>1730.27</v>
      </c>
      <c r="S441" s="8">
        <f t="shared" si="59"/>
        <v>3.1074085024724862E-3</v>
      </c>
      <c r="T441" s="9">
        <f t="shared" si="55"/>
        <v>2.8790085024724861E-3</v>
      </c>
      <c r="U441" s="3">
        <f>Sheet1!$B$17+Sheet1!$B$18*'Portfolio allocation'!K441</f>
        <v>1.4808241208891958E-4</v>
      </c>
      <c r="V441" s="13">
        <f t="shared" si="60"/>
        <v>2.7309260903835664E-3</v>
      </c>
      <c r="W441" s="13"/>
      <c r="X441" s="2">
        <v>33487</v>
      </c>
      <c r="Y441">
        <v>23.729800000000001</v>
      </c>
      <c r="AA441" s="2">
        <v>33487</v>
      </c>
      <c r="AB441">
        <v>248.99</v>
      </c>
      <c r="AC441">
        <f t="shared" si="61"/>
        <v>1.1455498232928463E-2</v>
      </c>
      <c r="AD441">
        <f t="shared" si="56"/>
        <v>1.1229498232928462E-2</v>
      </c>
      <c r="AE441">
        <f>Sheet2!$B$17+Sheet2!$B$18*'Portfolio allocation'!K441</f>
        <v>-2.0993052763132773E-4</v>
      </c>
      <c r="AF441">
        <f t="shared" si="62"/>
        <v>1.143942876055979E-2</v>
      </c>
      <c r="AH441" s="2">
        <v>33487</v>
      </c>
      <c r="AI441">
        <v>7.7549999999999999</v>
      </c>
      <c r="AJ441">
        <v>5.65</v>
      </c>
      <c r="AK441">
        <v>1.24908</v>
      </c>
      <c r="AR441" s="3"/>
    </row>
    <row r="442" spans="1:44" hidden="1" outlineLevel="1" x14ac:dyDescent="0.2">
      <c r="A442" s="2">
        <v>33490</v>
      </c>
      <c r="B442">
        <v>17.73</v>
      </c>
      <c r="E442" s="2">
        <v>33490</v>
      </c>
      <c r="F442">
        <v>388.57</v>
      </c>
      <c r="G442">
        <f t="shared" si="57"/>
        <v>-1.3621177075302526E-3</v>
      </c>
      <c r="H442" s="2">
        <v>33490</v>
      </c>
      <c r="I442">
        <v>442.53</v>
      </c>
      <c r="J442">
        <f t="shared" si="58"/>
        <v>-9.9329525701530308E-4</v>
      </c>
      <c r="K442">
        <f t="shared" si="54"/>
        <v>-1.2192952570153032E-3</v>
      </c>
      <c r="L442">
        <v>-1.021242341084215E-2</v>
      </c>
      <c r="N442" s="2">
        <v>33490</v>
      </c>
      <c r="O442">
        <v>1.6823999999999999</v>
      </c>
      <c r="Q442" s="2">
        <v>33490</v>
      </c>
      <c r="R442">
        <v>1730.27</v>
      </c>
      <c r="S442" s="8">
        <f t="shared" si="59"/>
        <v>0</v>
      </c>
      <c r="T442" s="9">
        <f t="shared" si="55"/>
        <v>-2.2600000000000002E-4</v>
      </c>
      <c r="U442" s="3">
        <f>Sheet1!$B$17+Sheet1!$B$18*'Portfolio allocation'!K442</f>
        <v>-9.1100753554446698E-4</v>
      </c>
      <c r="V442" s="13">
        <f t="shared" si="60"/>
        <v>6.8500753554446691E-4</v>
      </c>
      <c r="W442" s="13"/>
      <c r="X442" s="2">
        <v>33490</v>
      </c>
      <c r="Y442">
        <v>24.117899999999999</v>
      </c>
      <c r="AA442" s="2">
        <v>33490</v>
      </c>
      <c r="AB442">
        <v>253.06</v>
      </c>
      <c r="AC442">
        <f t="shared" si="61"/>
        <v>1.6346037993493656E-2</v>
      </c>
      <c r="AD442">
        <f t="shared" si="56"/>
        <v>1.6121637993493657E-2</v>
      </c>
      <c r="AE442">
        <f>Sheet2!$B$17+Sheet2!$B$18*'Portfolio allocation'!K442</f>
        <v>-1.0308414382090426E-3</v>
      </c>
      <c r="AF442">
        <f t="shared" si="62"/>
        <v>1.71524794317027E-2</v>
      </c>
      <c r="AH442" s="2">
        <v>33490</v>
      </c>
      <c r="AI442">
        <v>7.7190000000000003</v>
      </c>
      <c r="AJ442">
        <v>5.61</v>
      </c>
      <c r="AK442">
        <v>1.2743800000000001</v>
      </c>
      <c r="AR442" s="3"/>
    </row>
    <row r="443" spans="1:44" hidden="1" outlineLevel="1" x14ac:dyDescent="0.2">
      <c r="A443" s="2">
        <v>33491</v>
      </c>
      <c r="B443">
        <v>18.22</v>
      </c>
      <c r="E443" s="2">
        <v>33491</v>
      </c>
      <c r="F443">
        <v>384.56</v>
      </c>
      <c r="G443">
        <f t="shared" si="57"/>
        <v>-1.0319890881951732E-2</v>
      </c>
      <c r="H443" s="2">
        <v>33491</v>
      </c>
      <c r="I443">
        <v>438.11</v>
      </c>
      <c r="J443">
        <f t="shared" si="58"/>
        <v>-9.9880234108421506E-3</v>
      </c>
      <c r="K443">
        <f t="shared" si="54"/>
        <v>-1.021242341084215E-2</v>
      </c>
      <c r="L443">
        <v>1.1679443883956388E-3</v>
      </c>
      <c r="N443" s="2">
        <v>33491</v>
      </c>
      <c r="O443">
        <v>1.6667000000000001</v>
      </c>
      <c r="Q443" s="2">
        <v>33491</v>
      </c>
      <c r="R443">
        <v>1714.2</v>
      </c>
      <c r="S443" s="8">
        <f t="shared" si="59"/>
        <v>-9.2875678362336345E-3</v>
      </c>
      <c r="T443" s="9">
        <f t="shared" si="55"/>
        <v>-9.5119678362336341E-3</v>
      </c>
      <c r="U443" s="3">
        <f>Sheet1!$B$17+Sheet1!$B$18*'Portfolio allocation'!K443</f>
        <v>-1.1228152069791143E-2</v>
      </c>
      <c r="V443" s="13">
        <f t="shared" si="60"/>
        <v>1.7161842335575092E-3</v>
      </c>
      <c r="W443" s="13"/>
      <c r="X443" s="2">
        <v>33491</v>
      </c>
      <c r="Y443">
        <v>23.7896</v>
      </c>
      <c r="AA443" s="2">
        <v>33491</v>
      </c>
      <c r="AB443">
        <v>249.62</v>
      </c>
      <c r="AC443">
        <f t="shared" si="61"/>
        <v>-1.3593614162649148E-2</v>
      </c>
      <c r="AD443">
        <f t="shared" si="56"/>
        <v>-1.3818014162649148E-2</v>
      </c>
      <c r="AE443">
        <f>Sheet2!$B$17+Sheet2!$B$18*'Portfolio allocation'!K443</f>
        <v>-9.0277604280417298E-3</v>
      </c>
      <c r="AF443">
        <f t="shared" si="62"/>
        <v>-4.7902537346074178E-3</v>
      </c>
      <c r="AH443" s="2">
        <v>33491</v>
      </c>
      <c r="AI443">
        <v>7.7229999999999999</v>
      </c>
      <c r="AJ443">
        <v>5.61</v>
      </c>
      <c r="AK443">
        <v>1.27427</v>
      </c>
      <c r="AR443" s="3"/>
    </row>
    <row r="444" spans="1:44" hidden="1" outlineLevel="1" x14ac:dyDescent="0.2">
      <c r="A444" s="2">
        <v>33492</v>
      </c>
      <c r="B444">
        <v>17.96</v>
      </c>
      <c r="E444" s="2">
        <v>33492</v>
      </c>
      <c r="F444">
        <v>385.09</v>
      </c>
      <c r="G444">
        <f t="shared" si="57"/>
        <v>1.3781984605782949E-3</v>
      </c>
      <c r="H444" s="2">
        <v>33492</v>
      </c>
      <c r="I444">
        <v>438.72</v>
      </c>
      <c r="J444">
        <f t="shared" si="58"/>
        <v>1.3923443883956388E-3</v>
      </c>
      <c r="K444">
        <f t="shared" si="54"/>
        <v>1.1679443883956388E-3</v>
      </c>
      <c r="L444">
        <v>5.6335504011671006E-3</v>
      </c>
      <c r="N444" s="2">
        <v>33492</v>
      </c>
      <c r="O444">
        <v>1.7083999999999999</v>
      </c>
      <c r="Q444" s="2">
        <v>33492</v>
      </c>
      <c r="R444">
        <v>1757.06</v>
      </c>
      <c r="S444" s="8">
        <f t="shared" si="59"/>
        <v>2.5002916812507214E-2</v>
      </c>
      <c r="T444" s="9">
        <f t="shared" si="55"/>
        <v>2.4778516812507215E-2</v>
      </c>
      <c r="U444" s="3">
        <f>Sheet1!$B$17+Sheet1!$B$18*'Portfolio allocation'!K444</f>
        <v>1.8276942863691772E-3</v>
      </c>
      <c r="V444" s="13">
        <f t="shared" si="60"/>
        <v>2.2950822526138039E-2</v>
      </c>
      <c r="W444" s="13"/>
      <c r="X444" s="2">
        <v>33492</v>
      </c>
      <c r="Y444">
        <v>24.2074</v>
      </c>
      <c r="AA444" s="2">
        <v>33492</v>
      </c>
      <c r="AB444">
        <v>254</v>
      </c>
      <c r="AC444">
        <f t="shared" si="61"/>
        <v>1.7546670939828424E-2</v>
      </c>
      <c r="AD444">
        <f t="shared" si="56"/>
        <v>1.7322270939828424E-2</v>
      </c>
      <c r="AE444">
        <f>Sheet2!$B$17+Sheet2!$B$18*'Portfolio allocation'!K444</f>
        <v>1.0919529584820131E-3</v>
      </c>
      <c r="AF444">
        <f t="shared" si="62"/>
        <v>1.6230317981346411E-2</v>
      </c>
      <c r="AH444" s="2">
        <v>33492</v>
      </c>
      <c r="AI444">
        <v>7.734</v>
      </c>
      <c r="AJ444">
        <v>5.61</v>
      </c>
      <c r="AK444">
        <v>1.27267</v>
      </c>
      <c r="AR444" s="3"/>
    </row>
    <row r="445" spans="1:44" hidden="1" outlineLevel="1" x14ac:dyDescent="0.2">
      <c r="A445" s="2">
        <v>33493</v>
      </c>
      <c r="B445">
        <v>16.21</v>
      </c>
      <c r="E445" s="2">
        <v>33493</v>
      </c>
      <c r="F445">
        <v>387.34</v>
      </c>
      <c r="G445">
        <f t="shared" si="57"/>
        <v>5.8427899971436048E-3</v>
      </c>
      <c r="H445" s="2">
        <v>33493</v>
      </c>
      <c r="I445">
        <v>441.29</v>
      </c>
      <c r="J445">
        <f t="shared" si="58"/>
        <v>5.8579504011671002E-3</v>
      </c>
      <c r="K445">
        <f t="shared" si="54"/>
        <v>5.6335504011671006E-3</v>
      </c>
      <c r="L445">
        <v>-9.8759158285935279E-3</v>
      </c>
      <c r="N445" s="2">
        <v>33493</v>
      </c>
      <c r="O445">
        <v>1.7839</v>
      </c>
      <c r="Q445" s="2">
        <v>33493</v>
      </c>
      <c r="R445">
        <v>1834.73</v>
      </c>
      <c r="S445" s="8">
        <f t="shared" si="59"/>
        <v>4.42045234653341E-2</v>
      </c>
      <c r="T445" s="9">
        <f t="shared" si="55"/>
        <v>4.3980123465334101E-2</v>
      </c>
      <c r="U445" s="3">
        <f>Sheet1!$B$17+Sheet1!$B$18*'Portfolio allocation'!K445</f>
        <v>6.9507506777271751E-3</v>
      </c>
      <c r="V445" s="13">
        <f t="shared" si="60"/>
        <v>3.7029372787606929E-2</v>
      </c>
      <c r="W445" s="13"/>
      <c r="X445" s="2">
        <v>33493</v>
      </c>
      <c r="Y445">
        <v>24.834299999999999</v>
      </c>
      <c r="AA445" s="2">
        <v>33493</v>
      </c>
      <c r="AB445">
        <v>260.58</v>
      </c>
      <c r="AC445">
        <f t="shared" si="61"/>
        <v>2.5905511811023629E-2</v>
      </c>
      <c r="AD445">
        <f t="shared" si="56"/>
        <v>2.5683111811023628E-2</v>
      </c>
      <c r="AE445">
        <f>Sheet2!$B$17+Sheet2!$B$18*'Portfolio allocation'!K445</f>
        <v>5.0628837529516756E-3</v>
      </c>
      <c r="AF445">
        <f t="shared" si="62"/>
        <v>2.0620228058071954E-2</v>
      </c>
      <c r="AH445" s="2">
        <v>33493</v>
      </c>
      <c r="AI445">
        <v>7.6369999999999996</v>
      </c>
      <c r="AJ445">
        <v>5.56</v>
      </c>
      <c r="AK445">
        <v>1.2796099999999999</v>
      </c>
      <c r="AR445" s="3"/>
    </row>
    <row r="446" spans="1:44" hidden="1" outlineLevel="1" x14ac:dyDescent="0.2">
      <c r="A446" s="2">
        <v>33494</v>
      </c>
      <c r="B446">
        <v>17.88</v>
      </c>
      <c r="E446" s="2">
        <v>33494</v>
      </c>
      <c r="F446">
        <v>383.59</v>
      </c>
      <c r="G446">
        <f t="shared" si="57"/>
        <v>-9.6814168430835457E-3</v>
      </c>
      <c r="H446" s="2">
        <v>33494</v>
      </c>
      <c r="I446">
        <v>437.03</v>
      </c>
      <c r="J446">
        <f t="shared" si="58"/>
        <v>-9.6535158285935285E-3</v>
      </c>
      <c r="K446">
        <f t="shared" si="54"/>
        <v>-9.8759158285935279E-3</v>
      </c>
      <c r="L446">
        <v>5.9111021302885912E-3</v>
      </c>
      <c r="N446" s="2">
        <v>33494</v>
      </c>
      <c r="O446">
        <v>1.7293000000000001</v>
      </c>
      <c r="Q446" s="2">
        <v>33494</v>
      </c>
      <c r="R446">
        <v>1778.48</v>
      </c>
      <c r="S446" s="8">
        <f t="shared" si="59"/>
        <v>-3.0658462008033904E-2</v>
      </c>
      <c r="T446" s="9">
        <f t="shared" si="55"/>
        <v>-3.0880862008033905E-2</v>
      </c>
      <c r="U446" s="3">
        <f>Sheet1!$B$17+Sheet1!$B$18*'Portfolio allocation'!K446</f>
        <v>-1.0842102043199275E-2</v>
      </c>
      <c r="V446" s="13">
        <f t="shared" si="60"/>
        <v>-2.0038759964834632E-2</v>
      </c>
      <c r="W446" s="13"/>
      <c r="X446" s="2">
        <v>33494</v>
      </c>
      <c r="Y446">
        <v>24.5656</v>
      </c>
      <c r="AA446" s="2">
        <v>33494</v>
      </c>
      <c r="AB446">
        <v>257.76</v>
      </c>
      <c r="AC446">
        <f t="shared" si="61"/>
        <v>-1.0822012433801542E-2</v>
      </c>
      <c r="AD446">
        <f t="shared" si="56"/>
        <v>-1.1043212433801542E-2</v>
      </c>
      <c r="AE446">
        <f>Sheet2!$B$17+Sheet2!$B$18*'Portfolio allocation'!K446</f>
        <v>-8.728529300821377E-3</v>
      </c>
      <c r="AF446">
        <f t="shared" si="62"/>
        <v>-2.3146831329801647E-3</v>
      </c>
      <c r="AH446" s="2">
        <v>33494</v>
      </c>
      <c r="AI446">
        <v>7.6440000000000001</v>
      </c>
      <c r="AJ446">
        <v>5.53</v>
      </c>
      <c r="AK446">
        <v>1.28132</v>
      </c>
      <c r="AR446" s="3"/>
    </row>
    <row r="447" spans="1:44" hidden="1" outlineLevel="1" x14ac:dyDescent="0.2">
      <c r="A447" s="2">
        <v>33497</v>
      </c>
      <c r="B447">
        <v>17.82</v>
      </c>
      <c r="E447" s="2">
        <v>33497</v>
      </c>
      <c r="F447">
        <v>385.78</v>
      </c>
      <c r="G447">
        <f t="shared" si="57"/>
        <v>5.7092207826063834E-3</v>
      </c>
      <c r="H447" s="2">
        <v>33497</v>
      </c>
      <c r="I447">
        <v>439.71</v>
      </c>
      <c r="J447">
        <f t="shared" si="58"/>
        <v>6.1323021302885916E-3</v>
      </c>
      <c r="K447">
        <f t="shared" si="54"/>
        <v>5.9111021302885912E-3</v>
      </c>
      <c r="L447">
        <v>-8.5878333447036992E-4</v>
      </c>
      <c r="N447" s="2">
        <v>33497</v>
      </c>
      <c r="O447">
        <v>1.7293000000000001</v>
      </c>
      <c r="Q447" s="2">
        <v>33497</v>
      </c>
      <c r="R447">
        <v>1778.48</v>
      </c>
      <c r="S447" s="8">
        <f t="shared" si="59"/>
        <v>0</v>
      </c>
      <c r="T447" s="9">
        <f t="shared" si="55"/>
        <v>-2.2120000000000001E-4</v>
      </c>
      <c r="U447" s="3">
        <f>Sheet1!$B$17+Sheet1!$B$18*'Portfolio allocation'!K447</f>
        <v>7.269165055471585E-3</v>
      </c>
      <c r="V447" s="13">
        <f t="shared" si="60"/>
        <v>-7.4903650554715854E-3</v>
      </c>
      <c r="W447" s="13"/>
      <c r="X447" s="2">
        <v>33497</v>
      </c>
      <c r="Y447">
        <v>24.744700000000002</v>
      </c>
      <c r="AA447" s="2">
        <v>33497</v>
      </c>
      <c r="AB447">
        <v>259.64</v>
      </c>
      <c r="AC447">
        <f t="shared" si="61"/>
        <v>7.2936064556177183E-3</v>
      </c>
      <c r="AD447">
        <f t="shared" si="56"/>
        <v>7.0716064556177183E-3</v>
      </c>
      <c r="AE447">
        <f>Sheet2!$B$17+Sheet2!$B$18*'Portfolio allocation'!K447</f>
        <v>5.3096898314715351E-3</v>
      </c>
      <c r="AF447">
        <f t="shared" si="62"/>
        <v>1.7619166241461832E-3</v>
      </c>
      <c r="AH447" s="2">
        <v>33497</v>
      </c>
      <c r="AI447">
        <v>7.6230000000000002</v>
      </c>
      <c r="AJ447">
        <v>5.55</v>
      </c>
      <c r="AK447">
        <v>1.28915</v>
      </c>
      <c r="AR447" s="3"/>
    </row>
    <row r="448" spans="1:44" hidden="1" outlineLevel="1" x14ac:dyDescent="0.2">
      <c r="A448" s="2">
        <v>33498</v>
      </c>
      <c r="B448">
        <v>17.68</v>
      </c>
      <c r="E448" s="2">
        <v>33498</v>
      </c>
      <c r="F448">
        <v>385.5</v>
      </c>
      <c r="G448">
        <f t="shared" si="57"/>
        <v>-7.2580227072416292E-4</v>
      </c>
      <c r="H448" s="2">
        <v>33498</v>
      </c>
      <c r="I448">
        <v>439.43</v>
      </c>
      <c r="J448">
        <f t="shared" si="58"/>
        <v>-6.3678333447036994E-4</v>
      </c>
      <c r="K448">
        <f t="shared" si="54"/>
        <v>-8.5878333447036992E-4</v>
      </c>
      <c r="L448">
        <v>3.5097075029015381E-3</v>
      </c>
      <c r="N448" s="2">
        <v>33498</v>
      </c>
      <c r="O448">
        <v>1.7605</v>
      </c>
      <c r="Q448" s="2">
        <v>33498</v>
      </c>
      <c r="R448">
        <v>1810.62</v>
      </c>
      <c r="S448" s="8">
        <f t="shared" si="59"/>
        <v>1.8071611713373237E-2</v>
      </c>
      <c r="T448" s="9">
        <f t="shared" si="55"/>
        <v>1.7849611713373237E-2</v>
      </c>
      <c r="U448" s="3">
        <f>Sheet1!$B$17+Sheet1!$B$18*'Portfolio allocation'!K448</f>
        <v>-4.9741912141378661E-4</v>
      </c>
      <c r="V448" s="13">
        <f t="shared" si="60"/>
        <v>1.8347030834787025E-2</v>
      </c>
      <c r="W448" s="13"/>
      <c r="X448" s="2">
        <v>33498</v>
      </c>
      <c r="Y448">
        <v>25.043199999999999</v>
      </c>
      <c r="AA448" s="2">
        <v>33498</v>
      </c>
      <c r="AB448">
        <v>262.77</v>
      </c>
      <c r="AC448">
        <f t="shared" si="61"/>
        <v>1.2055153289169507E-2</v>
      </c>
      <c r="AD448">
        <f t="shared" si="56"/>
        <v>1.1832753289169507E-2</v>
      </c>
      <c r="AE448">
        <f>Sheet2!$B$17+Sheet2!$B$18*'Portfolio allocation'!K448</f>
        <v>-7.1026503919110258E-4</v>
      </c>
      <c r="AF448">
        <f t="shared" si="62"/>
        <v>1.2543018328360611E-2</v>
      </c>
      <c r="AH448" s="2">
        <v>33498</v>
      </c>
      <c r="AI448">
        <v>7.61</v>
      </c>
      <c r="AJ448">
        <v>5.56</v>
      </c>
      <c r="AK448">
        <v>1.2914600000000001</v>
      </c>
      <c r="AR448" s="3"/>
    </row>
    <row r="449" spans="1:44" hidden="1" outlineLevel="1" x14ac:dyDescent="0.2">
      <c r="A449" s="2">
        <v>33499</v>
      </c>
      <c r="B449">
        <v>17.559999999999999</v>
      </c>
      <c r="E449" s="2">
        <v>33499</v>
      </c>
      <c r="F449">
        <v>386.94</v>
      </c>
      <c r="G449">
        <f t="shared" si="57"/>
        <v>3.735408560311182E-3</v>
      </c>
      <c r="H449" s="2">
        <v>33499</v>
      </c>
      <c r="I449">
        <v>441.07</v>
      </c>
      <c r="J449">
        <f t="shared" si="58"/>
        <v>3.7321075029015383E-3</v>
      </c>
      <c r="K449">
        <f t="shared" si="54"/>
        <v>3.5097075029015381E-3</v>
      </c>
      <c r="L449">
        <v>1.3873218128641178E-3</v>
      </c>
      <c r="N449" s="2">
        <v>33499</v>
      </c>
      <c r="O449">
        <v>1.7657</v>
      </c>
      <c r="Q449" s="2">
        <v>33499</v>
      </c>
      <c r="R449">
        <v>1815.98</v>
      </c>
      <c r="S449" s="8">
        <f t="shared" si="59"/>
        <v>2.9603119373475817E-3</v>
      </c>
      <c r="T449" s="9">
        <f t="shared" si="55"/>
        <v>2.7379119373475815E-3</v>
      </c>
      <c r="U449" s="3">
        <f>Sheet1!$B$17+Sheet1!$B$18*'Portfolio allocation'!K449</f>
        <v>4.5142242794999968E-3</v>
      </c>
      <c r="V449" s="13">
        <f t="shared" si="60"/>
        <v>-1.7763123421524153E-3</v>
      </c>
      <c r="W449" s="13"/>
      <c r="X449" s="2">
        <v>33499</v>
      </c>
      <c r="Y449">
        <v>25.162600000000001</v>
      </c>
      <c r="AA449" s="2">
        <v>33499</v>
      </c>
      <c r="AB449">
        <v>264.02999999999997</v>
      </c>
      <c r="AC449">
        <f t="shared" si="61"/>
        <v>4.79506793012896E-3</v>
      </c>
      <c r="AD449">
        <f t="shared" si="56"/>
        <v>4.5726679301289598E-3</v>
      </c>
      <c r="AE449">
        <f>Sheet2!$B$17+Sheet2!$B$18*'Portfolio allocation'!K449</f>
        <v>3.1743084636810699E-3</v>
      </c>
      <c r="AF449">
        <f t="shared" si="62"/>
        <v>1.3983594664478899E-3</v>
      </c>
      <c r="AH449" s="2">
        <v>33499</v>
      </c>
      <c r="AI449">
        <v>7.61</v>
      </c>
      <c r="AJ449">
        <v>5.56</v>
      </c>
      <c r="AK449">
        <v>1.28362</v>
      </c>
      <c r="AR449" s="3"/>
    </row>
    <row r="450" spans="1:44" hidden="1" outlineLevel="1" x14ac:dyDescent="0.2">
      <c r="A450" s="2">
        <v>33500</v>
      </c>
      <c r="B450">
        <v>17.559999999999999</v>
      </c>
      <c r="E450" s="2">
        <v>33500</v>
      </c>
      <c r="F450">
        <v>387.56</v>
      </c>
      <c r="G450">
        <f t="shared" si="57"/>
        <v>1.6023156044864262E-3</v>
      </c>
      <c r="H450" s="2">
        <v>33500</v>
      </c>
      <c r="I450">
        <v>441.78</v>
      </c>
      <c r="J450">
        <f t="shared" si="58"/>
        <v>1.6097218128641178E-3</v>
      </c>
      <c r="K450">
        <f t="shared" si="54"/>
        <v>1.3873218128641178E-3</v>
      </c>
      <c r="L450">
        <v>8.8554935035544281E-4</v>
      </c>
      <c r="N450" s="2">
        <v>33500</v>
      </c>
      <c r="O450">
        <v>1.7969999999999999</v>
      </c>
      <c r="Q450" s="2">
        <v>33500</v>
      </c>
      <c r="R450">
        <v>1848.12</v>
      </c>
      <c r="S450" s="8">
        <f t="shared" si="59"/>
        <v>1.7698432802123243E-2</v>
      </c>
      <c r="T450" s="9">
        <f t="shared" si="55"/>
        <v>1.7476032802123242E-2</v>
      </c>
      <c r="U450" s="3">
        <f>Sheet1!$B$17+Sheet1!$B$18*'Portfolio allocation'!K450</f>
        <v>2.0793696274827092E-3</v>
      </c>
      <c r="V450" s="13">
        <f t="shared" si="60"/>
        <v>1.5396663174640533E-2</v>
      </c>
      <c r="W450" s="13"/>
      <c r="X450" s="2">
        <v>33500</v>
      </c>
      <c r="Y450">
        <v>25.043199999999999</v>
      </c>
      <c r="AA450" s="2">
        <v>33500</v>
      </c>
      <c r="AB450">
        <v>262.77</v>
      </c>
      <c r="AC450">
        <f t="shared" si="61"/>
        <v>-4.7721849789795767E-3</v>
      </c>
      <c r="AD450">
        <f t="shared" si="56"/>
        <v>-4.9957849789795767E-3</v>
      </c>
      <c r="AE450">
        <f>Sheet2!$B$17+Sheet2!$B$18*'Portfolio allocation'!K450</f>
        <v>1.2870289611436724E-3</v>
      </c>
      <c r="AF450">
        <f t="shared" si="62"/>
        <v>-6.2828139401232492E-3</v>
      </c>
      <c r="AH450" s="2">
        <v>33500</v>
      </c>
      <c r="AI450">
        <v>7.6050000000000004</v>
      </c>
      <c r="AJ450">
        <v>5.59</v>
      </c>
      <c r="AK450">
        <v>1.27786</v>
      </c>
      <c r="AR450" s="3"/>
    </row>
    <row r="451" spans="1:44" hidden="1" outlineLevel="1" x14ac:dyDescent="0.2">
      <c r="A451" s="2">
        <v>33501</v>
      </c>
      <c r="B451">
        <v>17.079999999999998</v>
      </c>
      <c r="E451" s="2">
        <v>33501</v>
      </c>
      <c r="F451">
        <v>387.92</v>
      </c>
      <c r="G451">
        <f t="shared" si="57"/>
        <v>9.2888843017857603E-4</v>
      </c>
      <c r="H451" s="2">
        <v>33501</v>
      </c>
      <c r="I451">
        <v>442.27</v>
      </c>
      <c r="J451">
        <f t="shared" si="58"/>
        <v>1.1091493503554428E-3</v>
      </c>
      <c r="K451">
        <f t="shared" si="54"/>
        <v>8.8554935035544281E-4</v>
      </c>
      <c r="L451">
        <v>-5.354611300789125E-3</v>
      </c>
      <c r="N451" s="2">
        <v>33501</v>
      </c>
      <c r="O451">
        <v>1.8022</v>
      </c>
      <c r="Q451" s="2">
        <v>33501</v>
      </c>
      <c r="R451">
        <v>1853.48</v>
      </c>
      <c r="S451" s="8">
        <f t="shared" si="59"/>
        <v>2.9002445728631976E-3</v>
      </c>
      <c r="T451" s="9">
        <f t="shared" si="55"/>
        <v>2.6766445728631976E-3</v>
      </c>
      <c r="U451" s="3">
        <f>Sheet1!$B$17+Sheet1!$B$18*'Portfolio allocation'!K451</f>
        <v>1.5037235418874583E-3</v>
      </c>
      <c r="V451" s="13">
        <f t="shared" si="60"/>
        <v>1.1729210309757393E-3</v>
      </c>
      <c r="W451" s="13"/>
      <c r="X451" s="2">
        <v>33501</v>
      </c>
      <c r="Y451">
        <v>24.893999999999998</v>
      </c>
      <c r="AA451" s="2">
        <v>33501</v>
      </c>
      <c r="AB451">
        <v>261.20999999999998</v>
      </c>
      <c r="AC451">
        <f t="shared" si="61"/>
        <v>-5.9367507706359346E-3</v>
      </c>
      <c r="AD451">
        <f t="shared" si="56"/>
        <v>-6.1587507706359346E-3</v>
      </c>
      <c r="AE451">
        <f>Sheet2!$B$17+Sheet2!$B$18*'Portfolio allocation'!K451</f>
        <v>8.4084008610765522E-4</v>
      </c>
      <c r="AF451">
        <f t="shared" si="62"/>
        <v>-6.9995908567435901E-3</v>
      </c>
      <c r="AH451" s="2">
        <v>33501</v>
      </c>
      <c r="AI451">
        <v>7.569</v>
      </c>
      <c r="AJ451">
        <v>5.55</v>
      </c>
      <c r="AK451">
        <v>1.2786599999999999</v>
      </c>
      <c r="AR451" s="3"/>
    </row>
    <row r="452" spans="1:44" hidden="1" outlineLevel="1" x14ac:dyDescent="0.2">
      <c r="A452" s="2">
        <v>33504</v>
      </c>
      <c r="B452">
        <v>16.38</v>
      </c>
      <c r="E452" s="2">
        <v>33504</v>
      </c>
      <c r="F452">
        <v>385.92</v>
      </c>
      <c r="G452">
        <f t="shared" si="57"/>
        <v>-5.1557022066405223E-3</v>
      </c>
      <c r="H452" s="2">
        <v>33504</v>
      </c>
      <c r="I452">
        <v>440</v>
      </c>
      <c r="J452">
        <f t="shared" si="58"/>
        <v>-5.132611300789125E-3</v>
      </c>
      <c r="K452">
        <f t="shared" ref="K452:K515" si="63">J452-(AJ451/25000)</f>
        <v>-5.354611300789125E-3</v>
      </c>
      <c r="L452">
        <v>4.8011272727272345E-3</v>
      </c>
      <c r="N452" s="2">
        <v>33504</v>
      </c>
      <c r="O452">
        <v>1.7683</v>
      </c>
      <c r="Q452" s="2">
        <v>33504</v>
      </c>
      <c r="R452">
        <v>1818.66</v>
      </c>
      <c r="S452" s="8">
        <f t="shared" si="59"/>
        <v>-1.8786283099898493E-2</v>
      </c>
      <c r="T452" s="9">
        <f t="shared" ref="T452:T515" si="64">S452-(AJ451/100/250)</f>
        <v>-1.9008283099898493E-2</v>
      </c>
      <c r="U452" s="3">
        <f>Sheet1!$B$17+Sheet1!$B$18*'Portfolio allocation'!K452</f>
        <v>-5.6551469038073985E-3</v>
      </c>
      <c r="V452" s="13">
        <f t="shared" si="60"/>
        <v>-1.3353136196091095E-2</v>
      </c>
      <c r="W452" s="13"/>
      <c r="X452" s="2">
        <v>33504</v>
      </c>
      <c r="Y452">
        <v>24.983499999999999</v>
      </c>
      <c r="AA452" s="2">
        <v>33504</v>
      </c>
      <c r="AB452">
        <v>262.14999999999998</v>
      </c>
      <c r="AC452">
        <f t="shared" si="61"/>
        <v>3.5986371119023364E-3</v>
      </c>
      <c r="AD452">
        <f t="shared" ref="AD452:AD515" si="65">AC452-AJ452/25000</f>
        <v>3.3770371119023362E-3</v>
      </c>
      <c r="AE452">
        <f>Sheet2!$B$17+Sheet2!$B$18*'Portfolio allocation'!K452</f>
        <v>-4.7080699657867878E-3</v>
      </c>
      <c r="AF452">
        <f t="shared" si="62"/>
        <v>8.0851070776891236E-3</v>
      </c>
      <c r="AH452" s="2">
        <v>33504</v>
      </c>
      <c r="AI452">
        <v>7.5460000000000003</v>
      </c>
      <c r="AJ452">
        <v>5.54</v>
      </c>
      <c r="AK452">
        <v>1.29037</v>
      </c>
      <c r="AR452" s="3"/>
    </row>
    <row r="453" spans="1:44" hidden="1" outlineLevel="1" x14ac:dyDescent="0.2">
      <c r="A453" s="2">
        <v>33505</v>
      </c>
      <c r="B453">
        <v>16.04</v>
      </c>
      <c r="E453" s="2">
        <v>33505</v>
      </c>
      <c r="F453">
        <v>387.71</v>
      </c>
      <c r="G453">
        <f t="shared" ref="G453:G516" si="66">(F453/F452)-1</f>
        <v>4.6382669983415781E-3</v>
      </c>
      <c r="H453" s="2">
        <v>33505</v>
      </c>
      <c r="I453">
        <v>442.21</v>
      </c>
      <c r="J453">
        <f t="shared" ref="J453:J516" si="67">(I453/I452)-1</f>
        <v>5.0227272727272343E-3</v>
      </c>
      <c r="K453">
        <f t="shared" si="63"/>
        <v>4.8011272727272345E-3</v>
      </c>
      <c r="L453">
        <v>-2.302059510187427E-3</v>
      </c>
      <c r="N453" s="2">
        <v>33505</v>
      </c>
      <c r="O453">
        <v>1.8333999999999999</v>
      </c>
      <c r="Q453" s="2">
        <v>33505</v>
      </c>
      <c r="R453">
        <v>1885.62</v>
      </c>
      <c r="S453" s="8">
        <f t="shared" ref="S453:S516" si="68">R453/R452-1</f>
        <v>3.68183167826861E-2</v>
      </c>
      <c r="T453" s="9">
        <f t="shared" si="64"/>
        <v>3.6596716782686098E-2</v>
      </c>
      <c r="U453" s="3">
        <f>Sheet1!$B$17+Sheet1!$B$18*'Portfolio allocation'!K453</f>
        <v>5.9957737683734112E-3</v>
      </c>
      <c r="V453" s="13">
        <f t="shared" ref="V453:V516" si="69">T453-U453</f>
        <v>3.0600943014312688E-2</v>
      </c>
      <c r="W453" s="13"/>
      <c r="X453" s="2">
        <v>33505</v>
      </c>
      <c r="Y453">
        <v>25.282</v>
      </c>
      <c r="AA453" s="2">
        <v>33505</v>
      </c>
      <c r="AB453">
        <v>265.27999999999997</v>
      </c>
      <c r="AC453">
        <f t="shared" ref="AC453:AC516" si="70">AB453/AB452-1</f>
        <v>1.1939729162693036E-2</v>
      </c>
      <c r="AD453">
        <f t="shared" si="65"/>
        <v>1.1718129162693035E-2</v>
      </c>
      <c r="AE453">
        <f>Sheet2!$B$17+Sheet2!$B$18*'Portfolio allocation'!K453</f>
        <v>4.3226718701082157E-3</v>
      </c>
      <c r="AF453">
        <f t="shared" ref="AF453:AF516" si="71">AD453-AE453</f>
        <v>7.3954572925848195E-3</v>
      </c>
      <c r="AH453" s="2">
        <v>33505</v>
      </c>
      <c r="AI453">
        <v>7.56</v>
      </c>
      <c r="AJ453">
        <v>5.54</v>
      </c>
      <c r="AK453">
        <v>1.28833</v>
      </c>
      <c r="AR453" s="3"/>
    </row>
    <row r="454" spans="1:44" hidden="1" outlineLevel="1" x14ac:dyDescent="0.2">
      <c r="A454" s="2">
        <v>33506</v>
      </c>
      <c r="B454">
        <v>15.68</v>
      </c>
      <c r="E454" s="2">
        <v>33506</v>
      </c>
      <c r="F454">
        <v>386.88</v>
      </c>
      <c r="G454">
        <f t="shared" si="66"/>
        <v>-2.1407753217610459E-3</v>
      </c>
      <c r="H454" s="2">
        <v>33506</v>
      </c>
      <c r="I454">
        <v>441.29</v>
      </c>
      <c r="J454">
        <f t="shared" si="67"/>
        <v>-2.0804595101874268E-3</v>
      </c>
      <c r="K454">
        <f t="shared" si="63"/>
        <v>-2.302059510187427E-3</v>
      </c>
      <c r="L454">
        <v>-1.2182767522491375E-3</v>
      </c>
      <c r="N454" s="2">
        <v>33506</v>
      </c>
      <c r="O454">
        <v>1.8282</v>
      </c>
      <c r="Q454" s="2">
        <v>33506</v>
      </c>
      <c r="R454">
        <v>1880.26</v>
      </c>
      <c r="S454" s="8">
        <f t="shared" si="68"/>
        <v>-2.8425663707427606E-3</v>
      </c>
      <c r="T454" s="9">
        <f t="shared" si="64"/>
        <v>-3.0641663707427608E-3</v>
      </c>
      <c r="U454" s="3">
        <f>Sheet1!$B$17+Sheet1!$B$18*'Portfolio allocation'!K454</f>
        <v>-2.15318212767889E-3</v>
      </c>
      <c r="V454" s="13">
        <f t="shared" si="69"/>
        <v>-9.1098424306387078E-4</v>
      </c>
      <c r="W454" s="13"/>
      <c r="X454" s="2">
        <v>33506</v>
      </c>
      <c r="Y454">
        <v>25.0731</v>
      </c>
      <c r="AA454" s="2">
        <v>33506</v>
      </c>
      <c r="AB454">
        <v>263.08999999999997</v>
      </c>
      <c r="AC454">
        <f t="shared" si="70"/>
        <v>-8.2554282267792711E-3</v>
      </c>
      <c r="AD454">
        <f t="shared" si="65"/>
        <v>-8.4766282267792707E-3</v>
      </c>
      <c r="AE454">
        <f>Sheet2!$B$17+Sheet2!$B$18*'Portfolio allocation'!K454</f>
        <v>-1.9936630359441527E-3</v>
      </c>
      <c r="AF454">
        <f t="shared" si="71"/>
        <v>-6.4829651908351179E-3</v>
      </c>
      <c r="AH454" s="2">
        <v>33506</v>
      </c>
      <c r="AI454">
        <v>7.5730000000000004</v>
      </c>
      <c r="AJ454">
        <v>5.53</v>
      </c>
      <c r="AK454">
        <v>1.28226</v>
      </c>
      <c r="AR454" s="3"/>
    </row>
    <row r="455" spans="1:44" hidden="1" outlineLevel="1" x14ac:dyDescent="0.2">
      <c r="A455" s="2">
        <v>33507</v>
      </c>
      <c r="B455">
        <v>15.35</v>
      </c>
      <c r="E455" s="2">
        <v>33507</v>
      </c>
      <c r="F455">
        <v>386.49</v>
      </c>
      <c r="G455">
        <f t="shared" si="66"/>
        <v>-1.0080645161290036E-3</v>
      </c>
      <c r="H455" s="2">
        <v>33507</v>
      </c>
      <c r="I455">
        <v>440.85</v>
      </c>
      <c r="J455">
        <f t="shared" si="67"/>
        <v>-9.970767522491375E-4</v>
      </c>
      <c r="K455">
        <f t="shared" si="63"/>
        <v>-1.2182767522491375E-3</v>
      </c>
      <c r="L455">
        <v>-1.7385913122377836E-3</v>
      </c>
      <c r="N455" s="2">
        <v>33507</v>
      </c>
      <c r="O455">
        <v>1.8594999999999999</v>
      </c>
      <c r="Q455" s="2">
        <v>33507</v>
      </c>
      <c r="R455">
        <v>1912.41</v>
      </c>
      <c r="S455" s="8">
        <f t="shared" si="68"/>
        <v>1.7098699116079752E-2</v>
      </c>
      <c r="T455" s="9">
        <f t="shared" si="64"/>
        <v>1.6877499116079751E-2</v>
      </c>
      <c r="U455" s="3">
        <f>Sheet1!$B$17+Sheet1!$B$18*'Portfolio allocation'!K455</f>
        <v>-9.0983908106437826E-4</v>
      </c>
      <c r="V455" s="13">
        <f t="shared" si="69"/>
        <v>1.7787338197144127E-2</v>
      </c>
      <c r="W455" s="13"/>
      <c r="X455" s="2">
        <v>33507</v>
      </c>
      <c r="Y455">
        <v>25.043199999999999</v>
      </c>
      <c r="AA455" s="2">
        <v>33507</v>
      </c>
      <c r="AB455">
        <v>262.77</v>
      </c>
      <c r="AC455">
        <f t="shared" si="70"/>
        <v>-1.216313808962699E-3</v>
      </c>
      <c r="AD455">
        <f t="shared" si="65"/>
        <v>-1.4351138089626989E-3</v>
      </c>
      <c r="AE455">
        <f>Sheet2!$B$17+Sheet2!$B$18*'Portfolio allocation'!K455</f>
        <v>-1.0299357577865614E-3</v>
      </c>
      <c r="AF455">
        <f t="shared" si="71"/>
        <v>-4.0517805117613751E-4</v>
      </c>
      <c r="AH455" s="2">
        <v>33507</v>
      </c>
      <c r="AI455">
        <v>7.5419999999999998</v>
      </c>
      <c r="AJ455">
        <v>5.47</v>
      </c>
      <c r="AK455">
        <v>1.2825800000000001</v>
      </c>
      <c r="AR455" s="3"/>
    </row>
    <row r="456" spans="1:44" hidden="1" outlineLevel="1" x14ac:dyDescent="0.2">
      <c r="A456" s="2">
        <v>33508</v>
      </c>
      <c r="B456">
        <v>16.309999999999999</v>
      </c>
      <c r="E456" s="2">
        <v>33508</v>
      </c>
      <c r="F456">
        <v>385.9</v>
      </c>
      <c r="G456">
        <f t="shared" si="66"/>
        <v>-1.5265595487594652E-3</v>
      </c>
      <c r="H456" s="2">
        <v>33508</v>
      </c>
      <c r="I456">
        <v>440.18</v>
      </c>
      <c r="J456">
        <f t="shared" si="67"/>
        <v>-1.5197913122377837E-3</v>
      </c>
      <c r="K456">
        <f t="shared" si="63"/>
        <v>-1.7385913122377836E-3</v>
      </c>
      <c r="L456">
        <v>5.1215250670180465E-3</v>
      </c>
      <c r="N456" s="2">
        <v>33508</v>
      </c>
      <c r="O456">
        <v>1.8386</v>
      </c>
      <c r="Q456" s="2">
        <v>33508</v>
      </c>
      <c r="R456">
        <v>1890.98</v>
      </c>
      <c r="S456" s="8">
        <f t="shared" si="68"/>
        <v>-1.1205756087868224E-2</v>
      </c>
      <c r="T456" s="9">
        <f t="shared" si="64"/>
        <v>-1.1424556087868224E-2</v>
      </c>
      <c r="U456" s="3">
        <f>Sheet1!$B$17+Sheet1!$B$18*'Portfolio allocation'!K456</f>
        <v>-1.5067571308078941E-3</v>
      </c>
      <c r="V456" s="13">
        <f t="shared" si="69"/>
        <v>-9.9177989570603288E-3</v>
      </c>
      <c r="W456" s="13"/>
      <c r="X456" s="2">
        <v>33508</v>
      </c>
      <c r="Y456">
        <v>24.416399999999999</v>
      </c>
      <c r="AA456" s="2">
        <v>33508</v>
      </c>
      <c r="AB456">
        <v>256.2</v>
      </c>
      <c r="AC456">
        <f t="shared" si="70"/>
        <v>-2.5002854207101244E-2</v>
      </c>
      <c r="AD456">
        <f t="shared" si="65"/>
        <v>-2.5220054207101245E-2</v>
      </c>
      <c r="AE456">
        <f>Sheet2!$B$17+Sheet2!$B$18*'Portfolio allocation'!K456</f>
        <v>-1.4926127389534596E-3</v>
      </c>
      <c r="AF456">
        <f t="shared" si="71"/>
        <v>-2.3727441468147786E-2</v>
      </c>
      <c r="AH456" s="2">
        <v>33508</v>
      </c>
      <c r="AI456">
        <v>7.4880000000000004</v>
      </c>
      <c r="AJ456">
        <v>5.43</v>
      </c>
      <c r="AK456">
        <v>1.28586</v>
      </c>
      <c r="AR456" s="3"/>
    </row>
    <row r="457" spans="1:44" hidden="1" outlineLevel="1" x14ac:dyDescent="0.2">
      <c r="A457" s="2">
        <v>33511</v>
      </c>
      <c r="B457">
        <v>15.85</v>
      </c>
      <c r="E457" s="2">
        <v>33511</v>
      </c>
      <c r="F457">
        <v>387.86</v>
      </c>
      <c r="G457">
        <f t="shared" si="66"/>
        <v>5.079036019694394E-3</v>
      </c>
      <c r="H457" s="2">
        <v>33511</v>
      </c>
      <c r="I457">
        <v>442.53</v>
      </c>
      <c r="J457">
        <f t="shared" si="67"/>
        <v>5.3387250670180464E-3</v>
      </c>
      <c r="K457">
        <f t="shared" si="63"/>
        <v>5.1215250670180465E-3</v>
      </c>
      <c r="L457">
        <v>3.2857873952048147E-3</v>
      </c>
      <c r="N457" s="2">
        <v>33511</v>
      </c>
      <c r="O457">
        <v>1.8543000000000001</v>
      </c>
      <c r="Q457" s="2">
        <v>33511</v>
      </c>
      <c r="R457">
        <v>1907.05</v>
      </c>
      <c r="S457" s="8">
        <f t="shared" si="68"/>
        <v>8.4982390083447878E-3</v>
      </c>
      <c r="T457" s="9">
        <f t="shared" si="64"/>
        <v>8.2810390083447871E-3</v>
      </c>
      <c r="U457" s="3">
        <f>Sheet1!$B$17+Sheet1!$B$18*'Portfolio allocation'!K457</f>
        <v>6.3633422379437594E-3</v>
      </c>
      <c r="V457" s="13">
        <f t="shared" si="69"/>
        <v>1.9176967704010277E-3</v>
      </c>
      <c r="W457" s="13"/>
      <c r="X457" s="2">
        <v>33511</v>
      </c>
      <c r="Y457">
        <v>24.744700000000002</v>
      </c>
      <c r="AA457" s="2">
        <v>33511</v>
      </c>
      <c r="AB457">
        <v>259.64</v>
      </c>
      <c r="AC457">
        <f t="shared" si="70"/>
        <v>1.3427010148321594E-2</v>
      </c>
      <c r="AD457">
        <f t="shared" si="65"/>
        <v>1.3210210148321595E-2</v>
      </c>
      <c r="AE457">
        <f>Sheet2!$B$17+Sheet2!$B$18*'Portfolio allocation'!K457</f>
        <v>4.6075777628786212E-3</v>
      </c>
      <c r="AF457">
        <f t="shared" si="71"/>
        <v>8.6026323854429734E-3</v>
      </c>
      <c r="AH457" s="2">
        <v>33511</v>
      </c>
      <c r="AI457">
        <v>7.452</v>
      </c>
      <c r="AJ457">
        <v>5.42</v>
      </c>
      <c r="AK457">
        <v>1.29708</v>
      </c>
      <c r="AR457" s="3"/>
    </row>
    <row r="458" spans="1:44" hidden="1" outlineLevel="1" x14ac:dyDescent="0.2">
      <c r="A458" s="2">
        <v>33512</v>
      </c>
      <c r="B458">
        <v>14.81</v>
      </c>
      <c r="E458" s="2">
        <v>33512</v>
      </c>
      <c r="F458">
        <v>389.2</v>
      </c>
      <c r="G458">
        <f t="shared" si="66"/>
        <v>3.454854844531452E-3</v>
      </c>
      <c r="H458" s="2">
        <v>33512</v>
      </c>
      <c r="I458">
        <v>444.08</v>
      </c>
      <c r="J458">
        <f t="shared" si="67"/>
        <v>3.5025873952048148E-3</v>
      </c>
      <c r="K458">
        <f t="shared" si="63"/>
        <v>3.2857873952048147E-3</v>
      </c>
      <c r="L458">
        <v>-2.6487942352728497E-3</v>
      </c>
      <c r="N458" s="2">
        <v>33512</v>
      </c>
      <c r="O458">
        <v>1.8516999999999999</v>
      </c>
      <c r="Q458" s="2">
        <v>33512</v>
      </c>
      <c r="R458">
        <v>1904.37</v>
      </c>
      <c r="S458" s="8">
        <f t="shared" si="68"/>
        <v>-1.4053118691172983E-3</v>
      </c>
      <c r="T458" s="9">
        <f t="shared" si="64"/>
        <v>-1.6221118691172984E-3</v>
      </c>
      <c r="U458" s="3">
        <f>Sheet1!$B$17+Sheet1!$B$18*'Portfolio allocation'!K458</f>
        <v>4.2573374570601188E-3</v>
      </c>
      <c r="V458" s="13">
        <f t="shared" si="69"/>
        <v>-5.8794493261774168E-3</v>
      </c>
      <c r="W458" s="13"/>
      <c r="X458" s="2">
        <v>33512</v>
      </c>
      <c r="Y458">
        <v>24.5059</v>
      </c>
      <c r="AA458" s="2">
        <v>33512</v>
      </c>
      <c r="AB458">
        <v>257.14</v>
      </c>
      <c r="AC458">
        <f t="shared" si="70"/>
        <v>-9.6287166846402705E-3</v>
      </c>
      <c r="AD458">
        <f t="shared" si="65"/>
        <v>-9.8455166846402702E-3</v>
      </c>
      <c r="AE458">
        <f>Sheet2!$B$17+Sheet2!$B$18*'Portfolio allocation'!K458</f>
        <v>2.9751929911985254E-3</v>
      </c>
      <c r="AF458">
        <f t="shared" si="71"/>
        <v>-1.2820709675838796E-2</v>
      </c>
      <c r="AH458" s="2">
        <v>33512</v>
      </c>
      <c r="AI458">
        <v>7.4390000000000001</v>
      </c>
      <c r="AJ458">
        <v>5.42</v>
      </c>
      <c r="AK458">
        <v>1.29318</v>
      </c>
      <c r="AR458" s="3"/>
    </row>
    <row r="459" spans="1:44" hidden="1" outlineLevel="1" x14ac:dyDescent="0.2">
      <c r="A459" s="2">
        <v>33513</v>
      </c>
      <c r="B459">
        <v>15.81</v>
      </c>
      <c r="E459" s="2">
        <v>33513</v>
      </c>
      <c r="F459">
        <v>388.26</v>
      </c>
      <c r="G459">
        <f t="shared" si="66"/>
        <v>-2.4152106885919622E-3</v>
      </c>
      <c r="H459" s="2">
        <v>33513</v>
      </c>
      <c r="I459">
        <v>443</v>
      </c>
      <c r="J459">
        <f t="shared" si="67"/>
        <v>-2.4319942352728496E-3</v>
      </c>
      <c r="K459">
        <f t="shared" si="63"/>
        <v>-2.6487942352728497E-3</v>
      </c>
      <c r="L459">
        <v>-9.9463196388261677E-3</v>
      </c>
      <c r="N459" s="2">
        <v>33513</v>
      </c>
      <c r="O459">
        <v>1.8126</v>
      </c>
      <c r="Q459" s="2">
        <v>33513</v>
      </c>
      <c r="R459">
        <v>1864.19</v>
      </c>
      <c r="S459" s="8">
        <f t="shared" si="68"/>
        <v>-2.1098841086553466E-2</v>
      </c>
      <c r="T459" s="9">
        <f t="shared" si="64"/>
        <v>-2.1315641086553466E-2</v>
      </c>
      <c r="U459" s="3">
        <f>Sheet1!$B$17+Sheet1!$B$18*'Portfolio allocation'!K459</f>
        <v>-2.5509649917234037E-3</v>
      </c>
      <c r="V459" s="13">
        <f t="shared" si="69"/>
        <v>-1.8764676094830061E-2</v>
      </c>
      <c r="W459" s="13"/>
      <c r="X459" s="2">
        <v>33513</v>
      </c>
      <c r="Y459">
        <v>24.1477</v>
      </c>
      <c r="AA459" s="2">
        <v>33513</v>
      </c>
      <c r="AB459">
        <v>253.38</v>
      </c>
      <c r="AC459">
        <f t="shared" si="70"/>
        <v>-1.4622384693163237E-2</v>
      </c>
      <c r="AD459">
        <f t="shared" si="65"/>
        <v>-1.4839584693163238E-2</v>
      </c>
      <c r="AE459">
        <f>Sheet2!$B$17+Sheet2!$B$18*'Portfolio allocation'!K459</f>
        <v>-2.3019883994929995E-3</v>
      </c>
      <c r="AF459">
        <f t="shared" si="71"/>
        <v>-1.2537596293670239E-2</v>
      </c>
      <c r="AH459" s="2">
        <v>33513</v>
      </c>
      <c r="AI459">
        <v>7.4649999999999999</v>
      </c>
      <c r="AJ459">
        <v>5.43</v>
      </c>
      <c r="AK459">
        <v>1.2964899999999999</v>
      </c>
      <c r="AR459" s="3"/>
    </row>
    <row r="460" spans="1:44" hidden="1" outlineLevel="1" x14ac:dyDescent="0.2">
      <c r="A460" s="2">
        <v>33514</v>
      </c>
      <c r="B460">
        <v>17.04</v>
      </c>
      <c r="E460" s="2">
        <v>33514</v>
      </c>
      <c r="F460">
        <v>384.47</v>
      </c>
      <c r="G460">
        <f t="shared" si="66"/>
        <v>-9.7615000257558204E-3</v>
      </c>
      <c r="H460" s="2">
        <v>33514</v>
      </c>
      <c r="I460">
        <v>438.69</v>
      </c>
      <c r="J460">
        <f t="shared" si="67"/>
        <v>-9.7291196388261669E-3</v>
      </c>
      <c r="K460">
        <f t="shared" si="63"/>
        <v>-9.9463196388261677E-3</v>
      </c>
      <c r="L460">
        <v>-8.1255136064190166E-3</v>
      </c>
      <c r="N460" s="2">
        <v>33514</v>
      </c>
      <c r="O460">
        <v>1.823</v>
      </c>
      <c r="Q460" s="2">
        <v>33514</v>
      </c>
      <c r="R460">
        <v>1874.91</v>
      </c>
      <c r="S460" s="8">
        <f t="shared" si="68"/>
        <v>5.7504868066022841E-3</v>
      </c>
      <c r="T460" s="9">
        <f t="shared" si="64"/>
        <v>5.5332868066022842E-3</v>
      </c>
      <c r="U460" s="3">
        <f>Sheet1!$B$17+Sheet1!$B$18*'Portfolio allocation'!K460</f>
        <v>-1.092287107856799E-2</v>
      </c>
      <c r="V460" s="13">
        <f t="shared" si="69"/>
        <v>1.6456157885170273E-2</v>
      </c>
      <c r="W460" s="13"/>
      <c r="X460" s="2">
        <v>33514</v>
      </c>
      <c r="Y460">
        <v>23.6403</v>
      </c>
      <c r="AA460" s="2">
        <v>33514</v>
      </c>
      <c r="AB460">
        <v>248.05</v>
      </c>
      <c r="AC460">
        <f t="shared" si="70"/>
        <v>-2.1035598705501535E-2</v>
      </c>
      <c r="AD460">
        <f t="shared" si="65"/>
        <v>-2.1251198705501535E-2</v>
      </c>
      <c r="AE460">
        <f>Sheet2!$B$17+Sheet2!$B$18*'Portfolio allocation'!K460</f>
        <v>-8.7911341650438891E-3</v>
      </c>
      <c r="AF460">
        <f t="shared" si="71"/>
        <v>-1.2460064540457646E-2</v>
      </c>
      <c r="AH460" s="2">
        <v>33514</v>
      </c>
      <c r="AI460">
        <v>7.4610000000000003</v>
      </c>
      <c r="AJ460">
        <v>5.39</v>
      </c>
      <c r="AK460">
        <v>1.2948900000000001</v>
      </c>
      <c r="AR460" s="3"/>
    </row>
    <row r="461" spans="1:44" hidden="1" outlineLevel="1" x14ac:dyDescent="0.2">
      <c r="A461" s="2">
        <v>33515</v>
      </c>
      <c r="B461">
        <v>15.63</v>
      </c>
      <c r="E461" s="2">
        <v>33515</v>
      </c>
      <c r="F461">
        <v>381.24</v>
      </c>
      <c r="G461">
        <f t="shared" si="66"/>
        <v>-8.401175644393577E-3</v>
      </c>
      <c r="H461" s="2">
        <v>33515</v>
      </c>
      <c r="I461">
        <v>435.22</v>
      </c>
      <c r="J461">
        <f t="shared" si="67"/>
        <v>-7.9099136064190168E-3</v>
      </c>
      <c r="K461">
        <f t="shared" si="63"/>
        <v>-8.1255136064190166E-3</v>
      </c>
      <c r="L461">
        <v>-4.7174695096733965E-3</v>
      </c>
      <c r="N461" s="2">
        <v>33515</v>
      </c>
      <c r="O461">
        <v>1.8360000000000001</v>
      </c>
      <c r="Q461" s="2">
        <v>33515</v>
      </c>
      <c r="R461">
        <v>1888.3</v>
      </c>
      <c r="S461" s="8">
        <f t="shared" si="68"/>
        <v>7.1416761337876888E-3</v>
      </c>
      <c r="T461" s="9">
        <f t="shared" si="64"/>
        <v>6.926076133787689E-3</v>
      </c>
      <c r="U461" s="3">
        <f>Sheet1!$B$17+Sheet1!$B$18*'Portfolio allocation'!K461</f>
        <v>-8.8339962528290704E-3</v>
      </c>
      <c r="V461" s="13">
        <f t="shared" si="69"/>
        <v>1.5760072386616759E-2</v>
      </c>
      <c r="W461" s="13"/>
      <c r="X461" s="2">
        <v>33515</v>
      </c>
      <c r="Y461">
        <v>23.461200000000002</v>
      </c>
      <c r="AA461" s="2">
        <v>33515</v>
      </c>
      <c r="AB461">
        <v>246.17</v>
      </c>
      <c r="AC461">
        <f t="shared" si="70"/>
        <v>-7.5791171134852453E-3</v>
      </c>
      <c r="AD461">
        <f t="shared" si="65"/>
        <v>-7.7931171134852451E-3</v>
      </c>
      <c r="AE461">
        <f>Sheet2!$B$17+Sheet2!$B$18*'Portfolio allocation'!K461</f>
        <v>-7.1720269880642552E-3</v>
      </c>
      <c r="AF461">
        <f t="shared" si="71"/>
        <v>-6.2109012542098992E-4</v>
      </c>
      <c r="AH461" s="2">
        <v>33515</v>
      </c>
      <c r="AI461">
        <v>7.3849999999999998</v>
      </c>
      <c r="AJ461">
        <v>5.35</v>
      </c>
      <c r="AK461">
        <v>1.2859799999999999</v>
      </c>
      <c r="AR461" s="3"/>
    </row>
    <row r="462" spans="1:44" hidden="1" outlineLevel="1" x14ac:dyDescent="0.2">
      <c r="A462" s="2">
        <v>33518</v>
      </c>
      <c r="B462">
        <v>18.579999999999998</v>
      </c>
      <c r="E462" s="2">
        <v>33518</v>
      </c>
      <c r="F462">
        <v>379.5</v>
      </c>
      <c r="G462">
        <f t="shared" si="66"/>
        <v>-4.5640541391249734E-3</v>
      </c>
      <c r="H462" s="2">
        <v>33518</v>
      </c>
      <c r="I462">
        <v>433.26</v>
      </c>
      <c r="J462">
        <f t="shared" si="67"/>
        <v>-4.5034695096733968E-3</v>
      </c>
      <c r="K462">
        <f t="shared" si="63"/>
        <v>-4.7174695096733965E-3</v>
      </c>
      <c r="L462">
        <v>2.9480735816830783E-3</v>
      </c>
      <c r="N462" s="2">
        <v>33518</v>
      </c>
      <c r="O462">
        <v>1.8438000000000001</v>
      </c>
      <c r="Q462" s="2">
        <v>33518</v>
      </c>
      <c r="R462">
        <v>1896.33</v>
      </c>
      <c r="S462" s="8">
        <f t="shared" si="68"/>
        <v>4.2525022507016175E-3</v>
      </c>
      <c r="T462" s="9">
        <f t="shared" si="64"/>
        <v>4.0385022507016177E-3</v>
      </c>
      <c r="U462" s="3">
        <f>Sheet1!$B$17+Sheet1!$B$18*'Portfolio allocation'!K462</f>
        <v>-4.9242016937191199E-3</v>
      </c>
      <c r="V462" s="13">
        <f t="shared" si="69"/>
        <v>8.9627039444207385E-3</v>
      </c>
      <c r="W462" s="13"/>
      <c r="X462" s="2">
        <v>33518</v>
      </c>
      <c r="Y462">
        <v>23.610499999999998</v>
      </c>
      <c r="AA462" s="2">
        <v>33518</v>
      </c>
      <c r="AB462">
        <v>247.74</v>
      </c>
      <c r="AC462">
        <f t="shared" si="70"/>
        <v>6.3777064630134994E-3</v>
      </c>
      <c r="AD462">
        <f t="shared" si="65"/>
        <v>6.1637064630134996E-3</v>
      </c>
      <c r="AE462">
        <f>Sheet2!$B$17+Sheet2!$B$18*'Portfolio allocation'!K462</f>
        <v>-4.1415072301694564E-3</v>
      </c>
      <c r="AF462">
        <f t="shared" si="71"/>
        <v>1.0305213693182956E-2</v>
      </c>
      <c r="AH462" s="2">
        <v>33518</v>
      </c>
      <c r="AI462">
        <v>7.3940000000000001</v>
      </c>
      <c r="AJ462">
        <v>5.35</v>
      </c>
      <c r="AK462">
        <v>1.2846900000000001</v>
      </c>
      <c r="AR462" s="3"/>
    </row>
    <row r="463" spans="1:44" hidden="1" outlineLevel="1" x14ac:dyDescent="0.2">
      <c r="A463" s="2">
        <v>33519</v>
      </c>
      <c r="B463">
        <v>17.809999999999999</v>
      </c>
      <c r="E463" s="2">
        <v>33519</v>
      </c>
      <c r="F463">
        <v>380.67</v>
      </c>
      <c r="G463">
        <f t="shared" si="66"/>
        <v>3.0830039525691078E-3</v>
      </c>
      <c r="H463" s="2">
        <v>33519</v>
      </c>
      <c r="I463">
        <v>434.63</v>
      </c>
      <c r="J463">
        <f t="shared" si="67"/>
        <v>3.1620735816830781E-3</v>
      </c>
      <c r="K463">
        <f t="shared" si="63"/>
        <v>2.9480735816830783E-3</v>
      </c>
      <c r="L463">
        <v>-1.0360561443066471E-2</v>
      </c>
      <c r="N463" s="2">
        <v>33519</v>
      </c>
      <c r="O463">
        <v>1.8594999999999999</v>
      </c>
      <c r="Q463" s="2">
        <v>33519</v>
      </c>
      <c r="R463">
        <v>1912.41</v>
      </c>
      <c r="S463" s="8">
        <f t="shared" si="68"/>
        <v>8.4795367894829887E-3</v>
      </c>
      <c r="T463" s="9">
        <f t="shared" si="64"/>
        <v>8.2655367894829881E-3</v>
      </c>
      <c r="U463" s="3">
        <f>Sheet1!$B$17+Sheet1!$B$18*'Portfolio allocation'!K463</f>
        <v>3.8699036113817682E-3</v>
      </c>
      <c r="V463" s="13">
        <f t="shared" si="69"/>
        <v>4.3956331781012199E-3</v>
      </c>
      <c r="W463" s="13"/>
      <c r="X463" s="2">
        <v>33519</v>
      </c>
      <c r="Y463">
        <v>23.401499999999999</v>
      </c>
      <c r="AA463" s="2">
        <v>33519</v>
      </c>
      <c r="AB463">
        <v>245.55</v>
      </c>
      <c r="AC463">
        <f t="shared" si="70"/>
        <v>-8.8399128118188397E-3</v>
      </c>
      <c r="AD463">
        <f t="shared" si="65"/>
        <v>-9.0539128118188403E-3</v>
      </c>
      <c r="AE463">
        <f>Sheet2!$B$17+Sheet2!$B$18*'Portfolio allocation'!K463</f>
        <v>2.6748892523563773E-3</v>
      </c>
      <c r="AF463">
        <f t="shared" si="71"/>
        <v>-1.1728802064175217E-2</v>
      </c>
      <c r="AH463" s="2">
        <v>33519</v>
      </c>
      <c r="AI463">
        <v>7.42</v>
      </c>
      <c r="AJ463">
        <v>5.35</v>
      </c>
      <c r="AK463">
        <v>1.27281</v>
      </c>
      <c r="AR463" s="3"/>
    </row>
    <row r="464" spans="1:44" hidden="1" outlineLevel="1" x14ac:dyDescent="0.2">
      <c r="A464" s="2">
        <v>33520</v>
      </c>
      <c r="B464">
        <v>18.54</v>
      </c>
      <c r="E464" s="2">
        <v>33520</v>
      </c>
      <c r="F464">
        <v>376.8</v>
      </c>
      <c r="G464">
        <f t="shared" si="66"/>
        <v>-1.0166285759319105E-2</v>
      </c>
      <c r="H464" s="2">
        <v>33520</v>
      </c>
      <c r="I464">
        <v>430.22</v>
      </c>
      <c r="J464">
        <f t="shared" si="67"/>
        <v>-1.0146561443066471E-2</v>
      </c>
      <c r="K464">
        <f t="shared" si="63"/>
        <v>-1.0360561443066471E-2</v>
      </c>
      <c r="L464">
        <v>9.7339984937938086E-3</v>
      </c>
      <c r="N464" s="2">
        <v>33520</v>
      </c>
      <c r="O464">
        <v>1.8647</v>
      </c>
      <c r="Q464" s="2">
        <v>33520</v>
      </c>
      <c r="R464">
        <v>1917.76</v>
      </c>
      <c r="S464" s="8">
        <f t="shared" si="68"/>
        <v>2.7975172687864092E-3</v>
      </c>
      <c r="T464" s="9">
        <f t="shared" si="64"/>
        <v>2.5835172687864094E-3</v>
      </c>
      <c r="U464" s="3">
        <f>Sheet1!$B$17+Sheet1!$B$18*'Portfolio allocation'!K464</f>
        <v>-1.1398099774675884E-2</v>
      </c>
      <c r="V464" s="13">
        <f t="shared" si="69"/>
        <v>1.3981617043462295E-2</v>
      </c>
      <c r="W464" s="13"/>
      <c r="X464" s="2">
        <v>33520</v>
      </c>
      <c r="Y464">
        <v>23.2224</v>
      </c>
      <c r="AA464" s="2">
        <v>33520</v>
      </c>
      <c r="AB464">
        <v>243.67</v>
      </c>
      <c r="AC464">
        <f t="shared" si="70"/>
        <v>-7.6562818163308233E-3</v>
      </c>
      <c r="AD464">
        <f t="shared" si="65"/>
        <v>-7.8706818163308233E-3</v>
      </c>
      <c r="AE464">
        <f>Sheet2!$B$17+Sheet2!$B$18*'Portfolio allocation'!K464</f>
        <v>-9.159488545638611E-3</v>
      </c>
      <c r="AF464">
        <f t="shared" si="71"/>
        <v>1.2888067293077878E-3</v>
      </c>
      <c r="AH464" s="2">
        <v>33520</v>
      </c>
      <c r="AI464">
        <v>7.5049999999999999</v>
      </c>
      <c r="AJ464">
        <v>5.36</v>
      </c>
      <c r="AK464">
        <v>1.27565</v>
      </c>
      <c r="AR464" s="3"/>
    </row>
    <row r="465" spans="1:44" hidden="1" outlineLevel="1" x14ac:dyDescent="0.2">
      <c r="A465" s="2">
        <v>33521</v>
      </c>
      <c r="B465">
        <v>17.8</v>
      </c>
      <c r="E465" s="2">
        <v>33521</v>
      </c>
      <c r="F465">
        <v>380.55</v>
      </c>
      <c r="G465">
        <f t="shared" si="66"/>
        <v>9.9522292993630135E-3</v>
      </c>
      <c r="H465" s="2">
        <v>33521</v>
      </c>
      <c r="I465">
        <v>434.5</v>
      </c>
      <c r="J465">
        <f t="shared" si="67"/>
        <v>9.9483984937938086E-3</v>
      </c>
      <c r="K465">
        <f t="shared" si="63"/>
        <v>9.7339984937938086E-3</v>
      </c>
      <c r="L465">
        <v>2.3156455696202666E-3</v>
      </c>
      <c r="N465" s="2">
        <v>33521</v>
      </c>
      <c r="O465">
        <v>1.8698999999999999</v>
      </c>
      <c r="Q465" s="2">
        <v>33521</v>
      </c>
      <c r="R465">
        <v>1923.12</v>
      </c>
      <c r="S465" s="8">
        <f t="shared" si="68"/>
        <v>2.7949274153178383E-3</v>
      </c>
      <c r="T465" s="9">
        <f t="shared" si="64"/>
        <v>2.5805274153178383E-3</v>
      </c>
      <c r="U465" s="3">
        <f>Sheet1!$B$17+Sheet1!$B$18*'Portfolio allocation'!K465</f>
        <v>1.165488864876274E-2</v>
      </c>
      <c r="V465" s="13">
        <f t="shared" si="69"/>
        <v>-9.0743612334449018E-3</v>
      </c>
      <c r="W465" s="13"/>
      <c r="X465" s="2">
        <v>33521</v>
      </c>
      <c r="Y465">
        <v>23.819400000000002</v>
      </c>
      <c r="AA465" s="2">
        <v>33521</v>
      </c>
      <c r="AB465">
        <v>249.93</v>
      </c>
      <c r="AC465">
        <f t="shared" si="70"/>
        <v>2.5690483030327949E-2</v>
      </c>
      <c r="AD465">
        <f t="shared" si="65"/>
        <v>2.5474483030327948E-2</v>
      </c>
      <c r="AE465">
        <f>Sheet2!$B$17+Sheet2!$B$18*'Portfolio allocation'!K465</f>
        <v>8.7091068088075204E-3</v>
      </c>
      <c r="AF465">
        <f t="shared" si="71"/>
        <v>1.6765376221520426E-2</v>
      </c>
      <c r="AH465" s="2">
        <v>33521</v>
      </c>
      <c r="AI465">
        <v>7.5670000000000002</v>
      </c>
      <c r="AJ465">
        <v>5.4</v>
      </c>
      <c r="AK465">
        <v>1.27359</v>
      </c>
      <c r="AR465" s="3"/>
    </row>
    <row r="466" spans="1:44" hidden="1" outlineLevel="1" x14ac:dyDescent="0.2">
      <c r="A466" s="2">
        <v>33522</v>
      </c>
      <c r="B466">
        <v>17.600000000000001</v>
      </c>
      <c r="E466" s="2">
        <v>33522</v>
      </c>
      <c r="F466">
        <v>381.45</v>
      </c>
      <c r="G466">
        <f t="shared" si="66"/>
        <v>2.3649980291682304E-3</v>
      </c>
      <c r="H466" s="2">
        <v>33522</v>
      </c>
      <c r="I466">
        <v>435.6</v>
      </c>
      <c r="J466">
        <f t="shared" si="67"/>
        <v>2.5316455696202667E-3</v>
      </c>
      <c r="K466">
        <f t="shared" si="63"/>
        <v>2.3156455696202666E-3</v>
      </c>
      <c r="L466">
        <v>1.2941069972451615E-2</v>
      </c>
      <c r="N466" s="2">
        <v>33522</v>
      </c>
      <c r="O466">
        <v>1.8673</v>
      </c>
      <c r="Q466" s="2">
        <v>33522</v>
      </c>
      <c r="R466">
        <v>1920.44</v>
      </c>
      <c r="S466" s="8">
        <f t="shared" si="68"/>
        <v>-1.3935687840591626E-3</v>
      </c>
      <c r="T466" s="9">
        <f t="shared" si="64"/>
        <v>-1.6095687840591627E-3</v>
      </c>
      <c r="U466" s="3">
        <f>Sheet1!$B$17+Sheet1!$B$18*'Portfolio allocation'!K466</f>
        <v>3.1443661680860438E-3</v>
      </c>
      <c r="V466" s="13">
        <f t="shared" si="69"/>
        <v>-4.753934952145206E-3</v>
      </c>
      <c r="W466" s="13"/>
      <c r="X466" s="2">
        <v>33522</v>
      </c>
      <c r="Y466">
        <v>23.8492</v>
      </c>
      <c r="AA466" s="2">
        <v>33522</v>
      </c>
      <c r="AB466">
        <v>250.25</v>
      </c>
      <c r="AC466">
        <f t="shared" si="70"/>
        <v>1.2803585003799967E-3</v>
      </c>
      <c r="AD466">
        <f t="shared" si="65"/>
        <v>1.0671585003799967E-3</v>
      </c>
      <c r="AE466">
        <f>Sheet2!$B$17+Sheet2!$B$18*'Portfolio allocation'!K466</f>
        <v>2.1125181293322796E-3</v>
      </c>
      <c r="AF466">
        <f t="shared" si="71"/>
        <v>-1.0453596289522829E-3</v>
      </c>
      <c r="AH466" s="2">
        <v>33522</v>
      </c>
      <c r="AI466">
        <v>7.4710000000000001</v>
      </c>
      <c r="AJ466">
        <v>5.33</v>
      </c>
      <c r="AK466">
        <v>1.2738700000000001</v>
      </c>
      <c r="AR466" s="3"/>
    </row>
    <row r="467" spans="1:44" hidden="1" outlineLevel="1" x14ac:dyDescent="0.2">
      <c r="A467" s="2">
        <v>33525</v>
      </c>
      <c r="B467">
        <v>16.71</v>
      </c>
      <c r="E467" s="2">
        <v>33525</v>
      </c>
      <c r="F467">
        <v>386.47</v>
      </c>
      <c r="G467">
        <f t="shared" si="66"/>
        <v>1.3160309345916943E-2</v>
      </c>
      <c r="H467" s="2">
        <v>33525</v>
      </c>
      <c r="I467">
        <v>441.33</v>
      </c>
      <c r="J467">
        <f t="shared" si="67"/>
        <v>1.3154269972451615E-2</v>
      </c>
      <c r="K467">
        <f t="shared" si="63"/>
        <v>1.2941069972451615E-2</v>
      </c>
      <c r="L467">
        <v>1.1592025114993378E-2</v>
      </c>
      <c r="N467" s="2">
        <v>33525</v>
      </c>
      <c r="O467">
        <v>1.9219999999999999</v>
      </c>
      <c r="Q467" s="2">
        <v>33525</v>
      </c>
      <c r="R467">
        <v>1976.69</v>
      </c>
      <c r="S467" s="8">
        <f t="shared" si="68"/>
        <v>2.9290162671054443E-2</v>
      </c>
      <c r="T467" s="9">
        <f t="shared" si="64"/>
        <v>2.9076962671054443E-2</v>
      </c>
      <c r="U467" s="3">
        <f>Sheet1!$B$17+Sheet1!$B$18*'Portfolio allocation'!K467</f>
        <v>1.5334122327078882E-2</v>
      </c>
      <c r="V467" s="13">
        <f t="shared" si="69"/>
        <v>1.3742840343975561E-2</v>
      </c>
      <c r="W467" s="13"/>
      <c r="X467" s="2">
        <v>33525</v>
      </c>
      <c r="Y467">
        <v>24.177600000000002</v>
      </c>
      <c r="AA467" s="2">
        <v>33525</v>
      </c>
      <c r="AB467">
        <v>253.69</v>
      </c>
      <c r="AC467">
        <f t="shared" si="70"/>
        <v>1.3746253746253823E-2</v>
      </c>
      <c r="AD467">
        <f t="shared" si="65"/>
        <v>1.3533053746253822E-2</v>
      </c>
      <c r="AE467">
        <f>Sheet2!$B$17+Sheet2!$B$18*'Portfolio allocation'!K467</f>
        <v>1.1560916587423425E-2</v>
      </c>
      <c r="AF467">
        <f t="shared" si="71"/>
        <v>1.9721371588303973E-3</v>
      </c>
      <c r="AH467" s="2">
        <v>33525</v>
      </c>
      <c r="AI467">
        <v>7.4530000000000003</v>
      </c>
      <c r="AJ467">
        <v>5.33</v>
      </c>
      <c r="AK467">
        <v>1.2705200000000001</v>
      </c>
      <c r="AR467" s="3"/>
    </row>
    <row r="468" spans="1:44" hidden="1" outlineLevel="1" x14ac:dyDescent="0.2">
      <c r="A468" s="2">
        <v>33526</v>
      </c>
      <c r="B468">
        <v>16.22</v>
      </c>
      <c r="E468" s="2">
        <v>33526</v>
      </c>
      <c r="F468">
        <v>391.01</v>
      </c>
      <c r="G468">
        <f t="shared" si="66"/>
        <v>1.1747354257768849E-2</v>
      </c>
      <c r="H468" s="2">
        <v>33526</v>
      </c>
      <c r="I468">
        <v>446.54</v>
      </c>
      <c r="J468">
        <f t="shared" si="67"/>
        <v>1.1805225114993378E-2</v>
      </c>
      <c r="K468">
        <f t="shared" si="63"/>
        <v>1.1592025114993378E-2</v>
      </c>
      <c r="L468">
        <v>4.3796541228107947E-3</v>
      </c>
      <c r="N468" s="2">
        <v>33526</v>
      </c>
      <c r="O468">
        <v>1.9036999999999999</v>
      </c>
      <c r="Q468" s="2">
        <v>33526</v>
      </c>
      <c r="R468">
        <v>1957.94</v>
      </c>
      <c r="S468" s="8">
        <f t="shared" si="68"/>
        <v>-9.4855541334251114E-3</v>
      </c>
      <c r="T468" s="9">
        <f t="shared" si="64"/>
        <v>-9.6987541334251116E-3</v>
      </c>
      <c r="U468" s="3">
        <f>Sheet1!$B$17+Sheet1!$B$18*'Portfolio allocation'!K468</f>
        <v>1.3786463877259484E-2</v>
      </c>
      <c r="V468" s="13">
        <f t="shared" si="69"/>
        <v>-2.3485218010684594E-2</v>
      </c>
      <c r="W468" s="13"/>
      <c r="X468" s="2">
        <v>33526</v>
      </c>
      <c r="Y468">
        <v>24.893999999999998</v>
      </c>
      <c r="AA468" s="2">
        <v>33526</v>
      </c>
      <c r="AB468">
        <v>261.20999999999998</v>
      </c>
      <c r="AC468">
        <f t="shared" si="70"/>
        <v>2.9642477038905657E-2</v>
      </c>
      <c r="AD468">
        <f t="shared" si="65"/>
        <v>2.9431277038905655E-2</v>
      </c>
      <c r="AE468">
        <f>Sheet2!$B$17+Sheet2!$B$18*'Portfolio allocation'!K468</f>
        <v>1.0361311482924476E-2</v>
      </c>
      <c r="AF468">
        <f t="shared" si="71"/>
        <v>1.9069965555981179E-2</v>
      </c>
      <c r="AH468" s="2">
        <v>33526</v>
      </c>
      <c r="AI468">
        <v>7.4260000000000002</v>
      </c>
      <c r="AJ468">
        <v>5.28</v>
      </c>
      <c r="AK468">
        <v>1.2609900000000001</v>
      </c>
      <c r="AR468" s="3"/>
    </row>
    <row r="469" spans="1:44" hidden="1" outlineLevel="1" x14ac:dyDescent="0.2">
      <c r="A469" s="2">
        <v>33527</v>
      </c>
      <c r="B469">
        <v>14.85</v>
      </c>
      <c r="E469" s="2">
        <v>33527</v>
      </c>
      <c r="F469">
        <v>392.8</v>
      </c>
      <c r="G469">
        <f t="shared" si="66"/>
        <v>4.5778880335540784E-3</v>
      </c>
      <c r="H469" s="2">
        <v>33527</v>
      </c>
      <c r="I469">
        <v>448.59</v>
      </c>
      <c r="J469">
        <f t="shared" si="67"/>
        <v>4.5908541228107946E-3</v>
      </c>
      <c r="K469">
        <f t="shared" si="63"/>
        <v>4.3796541228107947E-3</v>
      </c>
      <c r="L469">
        <v>-2.4177150003343198E-3</v>
      </c>
      <c r="N469" s="2">
        <v>33527</v>
      </c>
      <c r="O469">
        <v>1.8907</v>
      </c>
      <c r="Q469" s="2">
        <v>33527</v>
      </c>
      <c r="R469">
        <v>1944.55</v>
      </c>
      <c r="S469" s="8">
        <f t="shared" si="68"/>
        <v>-6.8388203928619884E-3</v>
      </c>
      <c r="T469" s="9">
        <f t="shared" si="64"/>
        <v>-7.0500203928619883E-3</v>
      </c>
      <c r="U469" s="3">
        <f>Sheet1!$B$17+Sheet1!$B$18*'Portfolio allocation'!K469</f>
        <v>5.5122490892391823E-3</v>
      </c>
      <c r="V469" s="13">
        <f t="shared" si="69"/>
        <v>-1.2562269482101171E-2</v>
      </c>
      <c r="W469" s="13"/>
      <c r="X469" s="2">
        <v>33527</v>
      </c>
      <c r="Y469">
        <v>24.267099999999999</v>
      </c>
      <c r="AA469" s="2">
        <v>33527</v>
      </c>
      <c r="AB469">
        <v>254.63</v>
      </c>
      <c r="AC469">
        <f t="shared" si="70"/>
        <v>-2.5190459783316022E-2</v>
      </c>
      <c r="AD469">
        <f t="shared" si="65"/>
        <v>-2.5401259783316022E-2</v>
      </c>
      <c r="AE469">
        <f>Sheet2!$B$17+Sheet2!$B$18*'Portfolio allocation'!K469</f>
        <v>3.9478871924499602E-3</v>
      </c>
      <c r="AF469">
        <f t="shared" si="71"/>
        <v>-2.9349146975765981E-2</v>
      </c>
      <c r="AH469" s="2">
        <v>33527</v>
      </c>
      <c r="AI469">
        <v>7.4459999999999997</v>
      </c>
      <c r="AJ469">
        <v>5.27</v>
      </c>
      <c r="AK469">
        <v>1.2678799999999999</v>
      </c>
      <c r="AR469" s="3"/>
    </row>
    <row r="470" spans="1:44" hidden="1" outlineLevel="1" x14ac:dyDescent="0.2">
      <c r="A470" s="2">
        <v>33528</v>
      </c>
      <c r="B470">
        <v>16.32</v>
      </c>
      <c r="E470" s="2">
        <v>33528</v>
      </c>
      <c r="F470">
        <v>391.92</v>
      </c>
      <c r="G470">
        <f t="shared" si="66"/>
        <v>-2.2403258655804281E-3</v>
      </c>
      <c r="H470" s="2">
        <v>33528</v>
      </c>
      <c r="I470">
        <v>447.6</v>
      </c>
      <c r="J470">
        <f t="shared" si="67"/>
        <v>-2.2069150003343196E-3</v>
      </c>
      <c r="K470">
        <f t="shared" si="63"/>
        <v>-2.4177150003343198E-3</v>
      </c>
      <c r="L470">
        <v>1.2593308310990523E-3</v>
      </c>
      <c r="N470" s="2">
        <v>33528</v>
      </c>
      <c r="O470">
        <v>1.8594999999999999</v>
      </c>
      <c r="Q470" s="2">
        <v>33528</v>
      </c>
      <c r="R470">
        <v>1912.41</v>
      </c>
      <c r="S470" s="8">
        <f t="shared" si="68"/>
        <v>-1.6528245609524039E-2</v>
      </c>
      <c r="T470" s="9">
        <f t="shared" si="64"/>
        <v>-1.673904560952404E-2</v>
      </c>
      <c r="U470" s="3">
        <f>Sheet1!$B$17+Sheet1!$B$18*'Portfolio allocation'!K470</f>
        <v>-2.2858650370753139E-3</v>
      </c>
      <c r="V470" s="13">
        <f t="shared" si="69"/>
        <v>-1.4453180572448727E-2</v>
      </c>
      <c r="W470" s="13"/>
      <c r="X470" s="2">
        <v>33528</v>
      </c>
      <c r="Y470">
        <v>23.8492</v>
      </c>
      <c r="AA470" s="2">
        <v>33528</v>
      </c>
      <c r="AB470">
        <v>250.25</v>
      </c>
      <c r="AC470">
        <f t="shared" si="70"/>
        <v>-1.7201429525193435E-2</v>
      </c>
      <c r="AD470">
        <f t="shared" si="65"/>
        <v>-1.7416629525193433E-2</v>
      </c>
      <c r="AE470">
        <f>Sheet2!$B$17+Sheet2!$B$18*'Portfolio allocation'!K470</f>
        <v>-2.0965068484211855E-3</v>
      </c>
      <c r="AF470">
        <f t="shared" si="71"/>
        <v>-1.5320122676772248E-2</v>
      </c>
      <c r="AH470" s="2">
        <v>33528</v>
      </c>
      <c r="AI470">
        <v>7.5439999999999996</v>
      </c>
      <c r="AJ470">
        <v>5.38</v>
      </c>
      <c r="AK470">
        <v>1.2676400000000001</v>
      </c>
      <c r="AR470" s="3"/>
    </row>
    <row r="471" spans="1:44" hidden="1" outlineLevel="1" x14ac:dyDescent="0.2">
      <c r="A471" s="2">
        <v>33529</v>
      </c>
      <c r="B471">
        <v>15.87</v>
      </c>
      <c r="E471" s="2">
        <v>33529</v>
      </c>
      <c r="F471">
        <v>392.5</v>
      </c>
      <c r="G471">
        <f t="shared" si="66"/>
        <v>1.4798938558888697E-3</v>
      </c>
      <c r="H471" s="2">
        <v>33529</v>
      </c>
      <c r="I471">
        <v>448.26</v>
      </c>
      <c r="J471">
        <f t="shared" si="67"/>
        <v>1.4745308310990524E-3</v>
      </c>
      <c r="K471">
        <f t="shared" si="63"/>
        <v>1.2593308310990523E-3</v>
      </c>
      <c r="L471">
        <v>-6.4842833534110196E-3</v>
      </c>
      <c r="N471" s="2">
        <v>33529</v>
      </c>
      <c r="O471">
        <v>1.8751</v>
      </c>
      <c r="Q471" s="2">
        <v>33529</v>
      </c>
      <c r="R471">
        <v>1928.48</v>
      </c>
      <c r="S471" s="8">
        <f t="shared" si="68"/>
        <v>8.4030098148408783E-3</v>
      </c>
      <c r="T471" s="9">
        <f t="shared" si="64"/>
        <v>8.1878098148408778E-3</v>
      </c>
      <c r="U471" s="3">
        <f>Sheet1!$B$17+Sheet1!$B$18*'Portfolio allocation'!K471</f>
        <v>1.9325351294789868E-3</v>
      </c>
      <c r="V471" s="13">
        <f t="shared" si="69"/>
        <v>6.2552746853618913E-3</v>
      </c>
      <c r="W471" s="13"/>
      <c r="X471" s="2">
        <v>33529</v>
      </c>
      <c r="Y471">
        <v>23.968599999999999</v>
      </c>
      <c r="AA471" s="2">
        <v>33529</v>
      </c>
      <c r="AB471">
        <v>251.5</v>
      </c>
      <c r="AC471">
        <f t="shared" si="70"/>
        <v>4.9950049950049369E-3</v>
      </c>
      <c r="AD471">
        <f t="shared" si="65"/>
        <v>4.7794049950049371E-3</v>
      </c>
      <c r="AE471">
        <f>Sheet2!$B$17+Sheet2!$B$18*'Portfolio allocation'!K471</f>
        <v>1.1732161148129061E-3</v>
      </c>
      <c r="AF471">
        <f t="shared" si="71"/>
        <v>3.606188880192031E-3</v>
      </c>
      <c r="AH471" s="2">
        <v>33529</v>
      </c>
      <c r="AI471">
        <v>7.5129999999999999</v>
      </c>
      <c r="AJ471">
        <v>5.39</v>
      </c>
      <c r="AK471">
        <v>1.27729</v>
      </c>
      <c r="AR471" s="3"/>
    </row>
    <row r="472" spans="1:44" hidden="1" outlineLevel="1" x14ac:dyDescent="0.2">
      <c r="A472" s="2">
        <v>33532</v>
      </c>
      <c r="B472">
        <v>16.66</v>
      </c>
      <c r="E472" s="2">
        <v>33532</v>
      </c>
      <c r="F472">
        <v>390.02</v>
      </c>
      <c r="G472">
        <f t="shared" si="66"/>
        <v>-6.3184713375796786E-3</v>
      </c>
      <c r="H472" s="2">
        <v>33532</v>
      </c>
      <c r="I472">
        <v>445.45</v>
      </c>
      <c r="J472">
        <f t="shared" si="67"/>
        <v>-6.2686833534110198E-3</v>
      </c>
      <c r="K472">
        <f t="shared" si="63"/>
        <v>-6.4842833534110196E-3</v>
      </c>
      <c r="L472">
        <v>-5.8295021663486704E-3</v>
      </c>
      <c r="N472" s="2">
        <v>33532</v>
      </c>
      <c r="O472">
        <v>1.8958999999999999</v>
      </c>
      <c r="Q472" s="2">
        <v>33532</v>
      </c>
      <c r="R472">
        <v>1949.9</v>
      </c>
      <c r="S472" s="8">
        <f t="shared" si="68"/>
        <v>1.1107193229901391E-2</v>
      </c>
      <c r="T472" s="9">
        <f t="shared" si="64"/>
        <v>1.0891593229901391E-2</v>
      </c>
      <c r="U472" s="3">
        <f>Sheet1!$B$17+Sheet1!$B$18*'Portfolio allocation'!K472</f>
        <v>-6.9511353122723267E-3</v>
      </c>
      <c r="V472" s="13">
        <f t="shared" si="69"/>
        <v>1.7842728542173718E-2</v>
      </c>
      <c r="W472" s="13"/>
      <c r="X472" s="2">
        <v>33532</v>
      </c>
      <c r="Y472">
        <v>23.938800000000001</v>
      </c>
      <c r="AA472" s="2">
        <v>33532</v>
      </c>
      <c r="AB472">
        <v>251.19</v>
      </c>
      <c r="AC472">
        <f t="shared" si="70"/>
        <v>-1.2326043737574954E-3</v>
      </c>
      <c r="AD472">
        <f t="shared" si="65"/>
        <v>-1.4498043737574955E-3</v>
      </c>
      <c r="AE472">
        <f>Sheet2!$B$17+Sheet2!$B$18*'Portfolio allocation'!K472</f>
        <v>-5.7126031755188322E-3</v>
      </c>
      <c r="AF472">
        <f t="shared" si="71"/>
        <v>4.2627988017613369E-3</v>
      </c>
      <c r="AH472" s="2">
        <v>33532</v>
      </c>
      <c r="AI472">
        <v>7.6120000000000001</v>
      </c>
      <c r="AJ472">
        <v>5.43</v>
      </c>
      <c r="AK472">
        <v>1.2759</v>
      </c>
      <c r="AR472" s="3"/>
    </row>
    <row r="473" spans="1:44" hidden="1" outlineLevel="1" x14ac:dyDescent="0.2">
      <c r="A473" s="2">
        <v>33533</v>
      </c>
      <c r="B473">
        <v>16.55</v>
      </c>
      <c r="E473" s="2">
        <v>33533</v>
      </c>
      <c r="F473">
        <v>387.83</v>
      </c>
      <c r="G473">
        <f t="shared" si="66"/>
        <v>-5.6150966617096731E-3</v>
      </c>
      <c r="H473" s="2">
        <v>33533</v>
      </c>
      <c r="I473">
        <v>442.95</v>
      </c>
      <c r="J473">
        <f t="shared" si="67"/>
        <v>-5.6123021663486705E-3</v>
      </c>
      <c r="K473">
        <f t="shared" si="63"/>
        <v>-5.8295021663486704E-3</v>
      </c>
      <c r="L473">
        <v>7.5886849531454648E-5</v>
      </c>
      <c r="N473" s="2">
        <v>33533</v>
      </c>
      <c r="O473">
        <v>1.9036999999999999</v>
      </c>
      <c r="Q473" s="2">
        <v>33533</v>
      </c>
      <c r="R473">
        <v>1957.94</v>
      </c>
      <c r="S473" s="8">
        <f t="shared" si="68"/>
        <v>4.1232883737627457E-3</v>
      </c>
      <c r="T473" s="9">
        <f t="shared" si="64"/>
        <v>3.9060883737627458E-3</v>
      </c>
      <c r="U473" s="3">
        <f>Sheet1!$B$17+Sheet1!$B$18*'Portfolio allocation'!K473</f>
        <v>-6.1999537401123423E-3</v>
      </c>
      <c r="V473" s="13">
        <f t="shared" si="69"/>
        <v>1.0106042113875089E-2</v>
      </c>
      <c r="W473" s="13"/>
      <c r="X473" s="2">
        <v>33533</v>
      </c>
      <c r="Y473">
        <v>23.520900000000001</v>
      </c>
      <c r="AA473" s="2">
        <v>33533</v>
      </c>
      <c r="AB473">
        <v>246.8</v>
      </c>
      <c r="AC473">
        <f t="shared" si="70"/>
        <v>-1.7476810382578867E-2</v>
      </c>
      <c r="AD473">
        <f t="shared" si="65"/>
        <v>-1.7694410382578865E-2</v>
      </c>
      <c r="AE473">
        <f>Sheet2!$B$17+Sheet2!$B$18*'Portfolio allocation'!K473</f>
        <v>-5.1303550390040739E-3</v>
      </c>
      <c r="AF473">
        <f t="shared" si="71"/>
        <v>-1.2564055343574791E-2</v>
      </c>
      <c r="AH473" s="2">
        <v>33533</v>
      </c>
      <c r="AI473">
        <v>7.6660000000000004</v>
      </c>
      <c r="AJ473">
        <v>5.44</v>
      </c>
      <c r="AK473">
        <v>1.27285</v>
      </c>
      <c r="AR473" s="3"/>
    </row>
    <row r="474" spans="1:44" hidden="1" outlineLevel="1" x14ac:dyDescent="0.2">
      <c r="A474" s="2">
        <v>33534</v>
      </c>
      <c r="B474">
        <v>16.260000000000002</v>
      </c>
      <c r="E474" s="2">
        <v>33534</v>
      </c>
      <c r="F474">
        <v>387.94</v>
      </c>
      <c r="G474">
        <f t="shared" si="66"/>
        <v>2.8362942526372059E-4</v>
      </c>
      <c r="H474" s="2">
        <v>33534</v>
      </c>
      <c r="I474">
        <v>443.08</v>
      </c>
      <c r="J474">
        <f t="shared" si="67"/>
        <v>2.9348684953145465E-4</v>
      </c>
      <c r="K474">
        <f t="shared" si="63"/>
        <v>7.5886849531454648E-5</v>
      </c>
      <c r="L474">
        <v>-7.6195263699556474E-3</v>
      </c>
      <c r="N474" s="2">
        <v>33534</v>
      </c>
      <c r="O474">
        <v>1.8803000000000001</v>
      </c>
      <c r="Q474" s="2">
        <v>33534</v>
      </c>
      <c r="R474">
        <v>1933.83</v>
      </c>
      <c r="S474" s="8">
        <f t="shared" si="68"/>
        <v>-1.2313962634197262E-2</v>
      </c>
      <c r="T474" s="9">
        <f t="shared" si="64"/>
        <v>-1.2531562634197262E-2</v>
      </c>
      <c r="U474" s="3">
        <f>Sheet1!$B$17+Sheet1!$B$18*'Portfolio allocation'!K474</f>
        <v>5.748582013656424E-4</v>
      </c>
      <c r="V474" s="13">
        <f t="shared" si="69"/>
        <v>-1.3106420835562904E-2</v>
      </c>
      <c r="W474" s="13"/>
      <c r="X474" s="2">
        <v>33534</v>
      </c>
      <c r="Y474">
        <v>23.520900000000001</v>
      </c>
      <c r="AA474" s="2">
        <v>33534</v>
      </c>
      <c r="AB474">
        <v>246.8</v>
      </c>
      <c r="AC474">
        <f t="shared" si="70"/>
        <v>0</v>
      </c>
      <c r="AD474">
        <f t="shared" si="65"/>
        <v>-2.1679999999999998E-4</v>
      </c>
      <c r="AE474">
        <f>Sheet2!$B$17+Sheet2!$B$18*'Portfolio allocation'!K474</f>
        <v>1.2086753401636208E-4</v>
      </c>
      <c r="AF474">
        <f t="shared" si="71"/>
        <v>-3.3766753401636205E-4</v>
      </c>
      <c r="AH474" s="2">
        <v>33534</v>
      </c>
      <c r="AI474">
        <v>7.6749999999999998</v>
      </c>
      <c r="AJ474">
        <v>5.42</v>
      </c>
      <c r="AK474">
        <v>1.2657400000000001</v>
      </c>
      <c r="AR474" s="3"/>
    </row>
    <row r="475" spans="1:44" hidden="1" outlineLevel="1" x14ac:dyDescent="0.2">
      <c r="A475" s="2">
        <v>33535</v>
      </c>
      <c r="B475">
        <v>15.62</v>
      </c>
      <c r="E475" s="2">
        <v>33535</v>
      </c>
      <c r="F475">
        <v>385.07</v>
      </c>
      <c r="G475">
        <f t="shared" si="66"/>
        <v>-7.3980512450378955E-3</v>
      </c>
      <c r="H475" s="2">
        <v>33535</v>
      </c>
      <c r="I475">
        <v>439.8</v>
      </c>
      <c r="J475">
        <f t="shared" si="67"/>
        <v>-7.4027263699556478E-3</v>
      </c>
      <c r="K475">
        <f t="shared" si="63"/>
        <v>-7.6195263699556474E-3</v>
      </c>
      <c r="L475">
        <v>-2.4183479763529728E-3</v>
      </c>
      <c r="N475" s="2">
        <v>33535</v>
      </c>
      <c r="O475">
        <v>1.8803000000000001</v>
      </c>
      <c r="Q475" s="2">
        <v>33535</v>
      </c>
      <c r="R475">
        <v>1933.83</v>
      </c>
      <c r="S475" s="8">
        <f t="shared" si="68"/>
        <v>0</v>
      </c>
      <c r="T475" s="9">
        <f t="shared" si="64"/>
        <v>-2.1679999999999998E-4</v>
      </c>
      <c r="U475" s="3">
        <f>Sheet1!$B$17+Sheet1!$B$18*'Portfolio allocation'!K475</f>
        <v>-8.2535148717364174E-3</v>
      </c>
      <c r="V475" s="13">
        <f t="shared" si="69"/>
        <v>8.0367148717364178E-3</v>
      </c>
      <c r="W475" s="13"/>
      <c r="X475" s="2">
        <v>33535</v>
      </c>
      <c r="Y475">
        <v>23.461200000000002</v>
      </c>
      <c r="AA475" s="2">
        <v>33535</v>
      </c>
      <c r="AB475">
        <v>246.17</v>
      </c>
      <c r="AC475">
        <f t="shared" si="70"/>
        <v>-2.5526742301459349E-3</v>
      </c>
      <c r="AD475">
        <f t="shared" si="65"/>
        <v>-2.7654742301459348E-3</v>
      </c>
      <c r="AE475">
        <f>Sheet2!$B$17+Sheet2!$B$18*'Portfolio allocation'!K475</f>
        <v>-6.7220902284991155E-3</v>
      </c>
      <c r="AF475">
        <f t="shared" si="71"/>
        <v>3.9566159983531806E-3</v>
      </c>
      <c r="AH475" s="2">
        <v>33535</v>
      </c>
      <c r="AI475">
        <v>7.6340000000000003</v>
      </c>
      <c r="AJ475">
        <v>5.32</v>
      </c>
      <c r="AK475">
        <v>1.2702100000000001</v>
      </c>
      <c r="AR475" s="3"/>
    </row>
    <row r="476" spans="1:44" hidden="1" outlineLevel="1" x14ac:dyDescent="0.2">
      <c r="A476" s="2">
        <v>33536</v>
      </c>
      <c r="B476">
        <v>15.75</v>
      </c>
      <c r="E476" s="2">
        <v>33536</v>
      </c>
      <c r="F476">
        <v>384.2</v>
      </c>
      <c r="G476">
        <f t="shared" si="66"/>
        <v>-2.2593294725634649E-3</v>
      </c>
      <c r="H476" s="2">
        <v>33536</v>
      </c>
      <c r="I476">
        <v>438.83</v>
      </c>
      <c r="J476">
        <f t="shared" si="67"/>
        <v>-2.2055479763529728E-3</v>
      </c>
      <c r="K476">
        <f t="shared" si="63"/>
        <v>-2.4183479763529728E-3</v>
      </c>
      <c r="L476">
        <v>1.3870102262835261E-2</v>
      </c>
      <c r="N476" s="2">
        <v>33536</v>
      </c>
      <c r="O476">
        <v>1.8647</v>
      </c>
      <c r="Q476" s="2">
        <v>33536</v>
      </c>
      <c r="R476">
        <v>1917.76</v>
      </c>
      <c r="S476" s="8">
        <f t="shared" si="68"/>
        <v>-8.3099341720833664E-3</v>
      </c>
      <c r="T476" s="9">
        <f t="shared" si="64"/>
        <v>-8.5227341720833672E-3</v>
      </c>
      <c r="U476" s="3">
        <f>Sheet1!$B$17+Sheet1!$B$18*'Portfolio allocation'!K476</f>
        <v>-2.2865912032056582E-3</v>
      </c>
      <c r="V476" s="13">
        <f t="shared" si="69"/>
        <v>-6.236142968877709E-3</v>
      </c>
      <c r="W476" s="13"/>
      <c r="X476" s="2">
        <v>33536</v>
      </c>
      <c r="Y476">
        <v>23.401499999999999</v>
      </c>
      <c r="AA476" s="2">
        <v>33536</v>
      </c>
      <c r="AB476">
        <v>245.55</v>
      </c>
      <c r="AC476">
        <f t="shared" si="70"/>
        <v>-2.5185847178778031E-3</v>
      </c>
      <c r="AD476">
        <f t="shared" si="65"/>
        <v>-2.7313847178778031E-3</v>
      </c>
      <c r="AE476">
        <f>Sheet2!$B$17+Sheet2!$B$18*'Portfolio allocation'!K476</f>
        <v>-2.0970697068456506E-3</v>
      </c>
      <c r="AF476">
        <f t="shared" si="71"/>
        <v>-6.343150110321525E-4</v>
      </c>
      <c r="AH476" s="2">
        <v>33536</v>
      </c>
      <c r="AI476">
        <v>7.6749999999999998</v>
      </c>
      <c r="AJ476">
        <v>5.32</v>
      </c>
      <c r="AK476">
        <v>1.2685999999999999</v>
      </c>
      <c r="AR476" s="3"/>
    </row>
    <row r="477" spans="1:44" hidden="1" outlineLevel="1" x14ac:dyDescent="0.2">
      <c r="A477" s="2">
        <v>33539</v>
      </c>
      <c r="B477">
        <v>15.45</v>
      </c>
      <c r="E477" s="2">
        <v>33539</v>
      </c>
      <c r="F477">
        <v>389.52</v>
      </c>
      <c r="G477">
        <f t="shared" si="66"/>
        <v>1.3846954711087989E-2</v>
      </c>
      <c r="H477" s="2">
        <v>33539</v>
      </c>
      <c r="I477">
        <v>445.01</v>
      </c>
      <c r="J477">
        <f t="shared" si="67"/>
        <v>1.4082902262835262E-2</v>
      </c>
      <c r="K477">
        <f t="shared" si="63"/>
        <v>1.3870102262835261E-2</v>
      </c>
      <c r="L477">
        <v>5.0691802071863639E-3</v>
      </c>
      <c r="N477" s="2">
        <v>33539</v>
      </c>
      <c r="O477">
        <v>1.8803000000000001</v>
      </c>
      <c r="Q477" s="2">
        <v>33539</v>
      </c>
      <c r="R477">
        <v>1933.83</v>
      </c>
      <c r="S477" s="8">
        <f t="shared" si="68"/>
        <v>8.3795678291338493E-3</v>
      </c>
      <c r="T477" s="9">
        <f t="shared" si="64"/>
        <v>8.1667678291338485E-3</v>
      </c>
      <c r="U477" s="3">
        <f>Sheet1!$B$17+Sheet1!$B$18*'Portfolio allocation'!K477</f>
        <v>1.6399931715416309E-2</v>
      </c>
      <c r="V477" s="13">
        <f t="shared" si="69"/>
        <v>-8.2331638862824606E-3</v>
      </c>
      <c r="W477" s="13"/>
      <c r="X477" s="2">
        <v>33539</v>
      </c>
      <c r="Y477">
        <v>23.461200000000002</v>
      </c>
      <c r="AA477" s="2">
        <v>33539</v>
      </c>
      <c r="AB477">
        <v>246.17</v>
      </c>
      <c r="AC477">
        <f t="shared" si="70"/>
        <v>2.5249440032579784E-3</v>
      </c>
      <c r="AD477">
        <f t="shared" si="65"/>
        <v>2.3133440032579783E-3</v>
      </c>
      <c r="AE477">
        <f>Sheet2!$B$17+Sheet2!$B$18*'Portfolio allocation'!K477</f>
        <v>1.2387035801789931E-2</v>
      </c>
      <c r="AF477">
        <f t="shared" si="71"/>
        <v>-1.0073691798531952E-2</v>
      </c>
      <c r="AH477" s="2">
        <v>33539</v>
      </c>
      <c r="AI477">
        <v>7.6379999999999999</v>
      </c>
      <c r="AJ477">
        <v>5.29</v>
      </c>
      <c r="AK477">
        <v>1.26301</v>
      </c>
      <c r="AR477" s="3"/>
    </row>
    <row r="478" spans="1:44" hidden="1" outlineLevel="1" x14ac:dyDescent="0.2">
      <c r="A478" s="2">
        <v>33540</v>
      </c>
      <c r="B478">
        <v>15.55</v>
      </c>
      <c r="E478" s="2">
        <v>33540</v>
      </c>
      <c r="F478">
        <v>391.48</v>
      </c>
      <c r="G478">
        <f t="shared" si="66"/>
        <v>5.0318340521668947E-3</v>
      </c>
      <c r="H478" s="2">
        <v>33540</v>
      </c>
      <c r="I478">
        <v>447.36</v>
      </c>
      <c r="J478">
        <f t="shared" si="67"/>
        <v>5.2807802071863641E-3</v>
      </c>
      <c r="K478">
        <f t="shared" si="63"/>
        <v>5.0691802071863639E-3</v>
      </c>
      <c r="L478">
        <v>3.5701181688125604E-3</v>
      </c>
      <c r="N478" s="2">
        <v>33540</v>
      </c>
      <c r="O478">
        <v>1.8907</v>
      </c>
      <c r="Q478" s="2">
        <v>33540</v>
      </c>
      <c r="R478">
        <v>1944.55</v>
      </c>
      <c r="S478" s="8">
        <f t="shared" si="68"/>
        <v>5.5434035049617414E-3</v>
      </c>
      <c r="T478" s="9">
        <f t="shared" si="64"/>
        <v>5.3318035049617412E-3</v>
      </c>
      <c r="U478" s="3">
        <f>Sheet1!$B$17+Sheet1!$B$18*'Portfolio allocation'!K478</f>
        <v>6.3032908881496888E-3</v>
      </c>
      <c r="V478" s="13">
        <f t="shared" si="69"/>
        <v>-9.7148738318794756E-4</v>
      </c>
      <c r="W478" s="13"/>
      <c r="X478" s="2">
        <v>33540</v>
      </c>
      <c r="Y478">
        <v>23.610499999999998</v>
      </c>
      <c r="AA478" s="2">
        <v>33540</v>
      </c>
      <c r="AB478">
        <v>247.74</v>
      </c>
      <c r="AC478">
        <f t="shared" si="70"/>
        <v>6.3777064630134994E-3</v>
      </c>
      <c r="AD478">
        <f t="shared" si="65"/>
        <v>6.1701064630134998E-3</v>
      </c>
      <c r="AE478">
        <f>Sheet2!$B$17+Sheet2!$B$18*'Portfolio allocation'!K478</f>
        <v>4.561031378078134E-3</v>
      </c>
      <c r="AF478">
        <f t="shared" si="71"/>
        <v>1.6090750849353658E-3</v>
      </c>
      <c r="AH478" s="2">
        <v>33540</v>
      </c>
      <c r="AI478">
        <v>7.4939999999999998</v>
      </c>
      <c r="AJ478">
        <v>5.19</v>
      </c>
      <c r="AK478">
        <v>1.2758400000000001</v>
      </c>
      <c r="AR478" s="3"/>
    </row>
    <row r="479" spans="1:44" hidden="1" outlineLevel="1" x14ac:dyDescent="0.2">
      <c r="A479" s="2">
        <v>33541</v>
      </c>
      <c r="B479">
        <v>15.46</v>
      </c>
      <c r="E479" s="2">
        <v>33541</v>
      </c>
      <c r="F479">
        <v>392.96</v>
      </c>
      <c r="G479">
        <f t="shared" si="66"/>
        <v>3.7805251864717615E-3</v>
      </c>
      <c r="H479" s="2">
        <v>33541</v>
      </c>
      <c r="I479">
        <v>449.05</v>
      </c>
      <c r="J479">
        <f t="shared" si="67"/>
        <v>3.7777181688125605E-3</v>
      </c>
      <c r="K479">
        <f t="shared" si="63"/>
        <v>3.5701181688125604E-3</v>
      </c>
      <c r="L479">
        <v>-1.4745463979511765E-3</v>
      </c>
      <c r="N479" s="2">
        <v>33541</v>
      </c>
      <c r="O479">
        <v>1.9688000000000001</v>
      </c>
      <c r="Q479" s="2">
        <v>33541</v>
      </c>
      <c r="R479">
        <v>2024.9</v>
      </c>
      <c r="S479" s="8">
        <f t="shared" si="68"/>
        <v>4.1320614023810265E-2</v>
      </c>
      <c r="T479" s="9">
        <f t="shared" si="64"/>
        <v>4.1113014023810263E-2</v>
      </c>
      <c r="U479" s="3">
        <f>Sheet1!$B$17+Sheet1!$B$18*'Portfolio allocation'!K479</f>
        <v>4.5835289264429951E-3</v>
      </c>
      <c r="V479" s="13">
        <f t="shared" si="69"/>
        <v>3.6529485097367267E-2</v>
      </c>
      <c r="W479" s="13"/>
      <c r="X479" s="2">
        <v>33541</v>
      </c>
      <c r="Y479">
        <v>23.938800000000001</v>
      </c>
      <c r="AA479" s="2">
        <v>33541</v>
      </c>
      <c r="AB479">
        <v>251.19</v>
      </c>
      <c r="AC479">
        <f t="shared" si="70"/>
        <v>1.3925890046015965E-2</v>
      </c>
      <c r="AD479">
        <f t="shared" si="65"/>
        <v>1.3720690046015966E-2</v>
      </c>
      <c r="AE479">
        <f>Sheet2!$B$17+Sheet2!$B$18*'Portfolio allocation'!K479</f>
        <v>3.2280271690246294E-3</v>
      </c>
      <c r="AF479">
        <f t="shared" si="71"/>
        <v>1.0492662876991337E-2</v>
      </c>
      <c r="AH479" s="2">
        <v>33541</v>
      </c>
      <c r="AI479">
        <v>7.4630000000000001</v>
      </c>
      <c r="AJ479">
        <v>5.13</v>
      </c>
      <c r="AK479">
        <v>1.29105</v>
      </c>
      <c r="AR479" s="3"/>
    </row>
    <row r="480" spans="1:44" hidden="1" outlineLevel="1" x14ac:dyDescent="0.2">
      <c r="A480" s="2">
        <v>33542</v>
      </c>
      <c r="B480">
        <v>15.48</v>
      </c>
      <c r="E480" s="2">
        <v>33542</v>
      </c>
      <c r="F480">
        <v>392.46</v>
      </c>
      <c r="G480">
        <f t="shared" si="66"/>
        <v>-1.2723941368077973E-3</v>
      </c>
      <c r="H480" s="2">
        <v>33542</v>
      </c>
      <c r="I480">
        <v>448.48</v>
      </c>
      <c r="J480">
        <f t="shared" si="67"/>
        <v>-1.2693463979511765E-3</v>
      </c>
      <c r="K480">
        <f t="shared" si="63"/>
        <v>-1.4745463979511765E-3</v>
      </c>
      <c r="L480">
        <v>-3.0580849090260558E-3</v>
      </c>
      <c r="N480" s="2">
        <v>33542</v>
      </c>
      <c r="O480">
        <v>1.9558</v>
      </c>
      <c r="Q480" s="2">
        <v>33542</v>
      </c>
      <c r="R480">
        <v>2011.51</v>
      </c>
      <c r="S480" s="8">
        <f t="shared" si="68"/>
        <v>-6.6126722307274788E-3</v>
      </c>
      <c r="T480" s="9">
        <f t="shared" si="64"/>
        <v>-6.8178722307274788E-3</v>
      </c>
      <c r="U480" s="3">
        <f>Sheet1!$B$17+Sheet1!$B$18*'Portfolio allocation'!K480</f>
        <v>-1.2038381133502726E-3</v>
      </c>
      <c r="V480" s="13">
        <f t="shared" si="69"/>
        <v>-5.6140341173772064E-3</v>
      </c>
      <c r="W480" s="13"/>
      <c r="X480" s="2">
        <v>33542</v>
      </c>
      <c r="Y480">
        <v>23.461200000000002</v>
      </c>
      <c r="AA480" s="2">
        <v>33542</v>
      </c>
      <c r="AB480">
        <v>246.17</v>
      </c>
      <c r="AC480">
        <f t="shared" si="70"/>
        <v>-1.9984872009236043E-2</v>
      </c>
      <c r="AD480">
        <f t="shared" si="65"/>
        <v>-2.0188872009236043E-2</v>
      </c>
      <c r="AE480">
        <f>Sheet2!$B$17+Sheet2!$B$18*'Portfolio allocation'!K480</f>
        <v>-1.2578172647747907E-3</v>
      </c>
      <c r="AF480">
        <f t="shared" si="71"/>
        <v>-1.8931054744461252E-2</v>
      </c>
      <c r="AH480" s="2">
        <v>33542</v>
      </c>
      <c r="AI480">
        <v>7.4219999999999997</v>
      </c>
      <c r="AJ480">
        <v>5.0999999999999996</v>
      </c>
      <c r="AK480">
        <v>1.29196</v>
      </c>
      <c r="AR480" s="3"/>
    </row>
    <row r="481" spans="1:44" hidden="1" outlineLevel="1" x14ac:dyDescent="0.2">
      <c r="A481" s="2">
        <v>33543</v>
      </c>
      <c r="B481">
        <v>15.6</v>
      </c>
      <c r="E481" s="2">
        <v>33543</v>
      </c>
      <c r="F481">
        <v>391.32</v>
      </c>
      <c r="G481">
        <f t="shared" si="66"/>
        <v>-2.9047546246750988E-3</v>
      </c>
      <c r="H481" s="2">
        <v>33543</v>
      </c>
      <c r="I481">
        <v>447.2</v>
      </c>
      <c r="J481">
        <f t="shared" si="67"/>
        <v>-2.8540849090260556E-3</v>
      </c>
      <c r="K481">
        <f t="shared" si="63"/>
        <v>-3.0580849090260558E-3</v>
      </c>
      <c r="L481">
        <v>-2.0348314847942069E-3</v>
      </c>
      <c r="N481" s="2">
        <v>33543</v>
      </c>
      <c r="O481">
        <v>1.9298</v>
      </c>
      <c r="Q481" s="2">
        <v>33543</v>
      </c>
      <c r="R481">
        <v>1984.72</v>
      </c>
      <c r="S481" s="8">
        <f t="shared" si="68"/>
        <v>-1.3318352879180262E-2</v>
      </c>
      <c r="T481" s="9">
        <f t="shared" si="64"/>
        <v>-1.3522352879180261E-2</v>
      </c>
      <c r="U481" s="3">
        <f>Sheet1!$B$17+Sheet1!$B$18*'Portfolio allocation'!K481</f>
        <v>-3.0205136254581673E-3</v>
      </c>
      <c r="V481" s="13">
        <f t="shared" si="69"/>
        <v>-1.0501839253722094E-2</v>
      </c>
      <c r="W481" s="13"/>
      <c r="X481" s="2">
        <v>33543</v>
      </c>
      <c r="Y481">
        <v>23.491099999999999</v>
      </c>
      <c r="AA481" s="2">
        <v>33543</v>
      </c>
      <c r="AB481">
        <v>246.49</v>
      </c>
      <c r="AC481">
        <f t="shared" si="70"/>
        <v>1.2999146930983141E-3</v>
      </c>
      <c r="AD481">
        <f t="shared" si="65"/>
        <v>1.0987146930983142E-3</v>
      </c>
      <c r="AE481">
        <f>Sheet2!$B$17+Sheet2!$B$18*'Portfolio allocation'!K481</f>
        <v>-2.6659401085438309E-3</v>
      </c>
      <c r="AF481">
        <f t="shared" si="71"/>
        <v>3.7646548016421451E-3</v>
      </c>
      <c r="AH481" s="2">
        <v>33543</v>
      </c>
      <c r="AI481">
        <v>7.4669999999999996</v>
      </c>
      <c r="AJ481">
        <v>5.03</v>
      </c>
      <c r="AK481">
        <v>1.2976700000000001</v>
      </c>
      <c r="AR481" s="3"/>
    </row>
    <row r="482" spans="1:44" hidden="1" outlineLevel="1" x14ac:dyDescent="0.2">
      <c r="A482" s="2">
        <v>33546</v>
      </c>
      <c r="B482">
        <v>16.350000000000001</v>
      </c>
      <c r="E482" s="2">
        <v>33546</v>
      </c>
      <c r="F482">
        <v>390.28</v>
      </c>
      <c r="G482">
        <f t="shared" si="66"/>
        <v>-2.6576714709189986E-3</v>
      </c>
      <c r="H482" s="2">
        <v>33546</v>
      </c>
      <c r="I482">
        <v>446.38</v>
      </c>
      <c r="J482">
        <f t="shared" si="67"/>
        <v>-1.833631484794207E-3</v>
      </c>
      <c r="K482">
        <f t="shared" si="63"/>
        <v>-2.0348314847942069E-3</v>
      </c>
      <c r="L482">
        <v>-3.717982669474428E-3</v>
      </c>
      <c r="N482" s="2">
        <v>33546</v>
      </c>
      <c r="O482">
        <v>1.8958999999999999</v>
      </c>
      <c r="Q482" s="2">
        <v>33546</v>
      </c>
      <c r="R482">
        <v>1949.9</v>
      </c>
      <c r="S482" s="8">
        <f t="shared" si="68"/>
        <v>-1.754403643838931E-2</v>
      </c>
      <c r="T482" s="9">
        <f t="shared" si="64"/>
        <v>-1.7745236438389309E-2</v>
      </c>
      <c r="U482" s="3">
        <f>Sheet1!$B$17+Sheet1!$B$18*'Portfolio allocation'!K482</f>
        <v>-1.8466113644889991E-3</v>
      </c>
      <c r="V482" s="13">
        <f t="shared" si="69"/>
        <v>-1.5898625073900309E-2</v>
      </c>
      <c r="W482" s="13"/>
      <c r="X482" s="2">
        <v>33546</v>
      </c>
      <c r="Y482">
        <v>23.162700000000001</v>
      </c>
      <c r="AA482" s="2">
        <v>33546</v>
      </c>
      <c r="AB482">
        <v>246.07</v>
      </c>
      <c r="AC482">
        <f t="shared" si="70"/>
        <v>-1.7039230800438565E-3</v>
      </c>
      <c r="AD482">
        <f t="shared" si="65"/>
        <v>-1.9047230800438564E-3</v>
      </c>
      <c r="AE482">
        <f>Sheet2!$B$17+Sheet2!$B$18*'Portfolio allocation'!K482</f>
        <v>-1.7560370581609745E-3</v>
      </c>
      <c r="AF482">
        <f t="shared" si="71"/>
        <v>-1.4868602188288188E-4</v>
      </c>
      <c r="AH482" s="2">
        <v>33546</v>
      </c>
      <c r="AI482">
        <v>7.4889999999999999</v>
      </c>
      <c r="AJ482">
        <v>5.0199999999999996</v>
      </c>
      <c r="AK482">
        <v>1.3205499999999999</v>
      </c>
      <c r="AR482" s="3"/>
    </row>
    <row r="483" spans="1:44" hidden="1" outlineLevel="1" x14ac:dyDescent="0.2">
      <c r="A483" s="2">
        <v>33547</v>
      </c>
      <c r="B483">
        <v>16.48</v>
      </c>
      <c r="E483" s="2">
        <v>33547</v>
      </c>
      <c r="F483">
        <v>388.71</v>
      </c>
      <c r="G483">
        <f t="shared" si="66"/>
        <v>-4.0227528953571401E-3</v>
      </c>
      <c r="H483" s="2">
        <v>33547</v>
      </c>
      <c r="I483">
        <v>444.81</v>
      </c>
      <c r="J483">
        <f t="shared" si="67"/>
        <v>-3.5171826694744279E-3</v>
      </c>
      <c r="K483">
        <f t="shared" si="63"/>
        <v>-3.717982669474428E-3</v>
      </c>
      <c r="L483">
        <v>3.3043153975854142E-3</v>
      </c>
      <c r="N483" s="2">
        <v>33547</v>
      </c>
      <c r="O483">
        <v>1.9532</v>
      </c>
      <c r="Q483" s="2">
        <v>33547</v>
      </c>
      <c r="R483">
        <v>2008.83</v>
      </c>
      <c r="S483" s="8">
        <f t="shared" si="68"/>
        <v>3.0222062669880367E-2</v>
      </c>
      <c r="T483" s="9">
        <f t="shared" si="64"/>
        <v>3.0021262669880366E-2</v>
      </c>
      <c r="U483" s="3">
        <f>Sheet1!$B$17+Sheet1!$B$18*'Portfolio allocation'!K483</f>
        <v>-3.777565060277811E-3</v>
      </c>
      <c r="V483" s="13">
        <f t="shared" si="69"/>
        <v>3.379882773015818E-2</v>
      </c>
      <c r="W483" s="13"/>
      <c r="X483" s="2">
        <v>33547</v>
      </c>
      <c r="Y483">
        <v>23.0732</v>
      </c>
      <c r="AA483" s="2">
        <v>33547</v>
      </c>
      <c r="AB483">
        <v>245.12</v>
      </c>
      <c r="AC483">
        <f t="shared" si="70"/>
        <v>-3.8606900475474104E-3</v>
      </c>
      <c r="AD483">
        <f t="shared" si="65"/>
        <v>-4.0634900475474108E-3</v>
      </c>
      <c r="AE483">
        <f>Sheet2!$B$17+Sheet2!$B$18*'Portfolio allocation'!K483</f>
        <v>-3.2527380326490339E-3</v>
      </c>
      <c r="AF483">
        <f t="shared" si="71"/>
        <v>-8.1075201489837689E-4</v>
      </c>
      <c r="AH483" s="2">
        <v>33547</v>
      </c>
      <c r="AI483">
        <v>7.4980000000000002</v>
      </c>
      <c r="AJ483">
        <v>5.07</v>
      </c>
      <c r="AK483">
        <v>1.31233</v>
      </c>
      <c r="AR483" s="3"/>
    </row>
    <row r="484" spans="1:44" hidden="1" outlineLevel="1" x14ac:dyDescent="0.2">
      <c r="A484" s="2">
        <v>33548</v>
      </c>
      <c r="B484">
        <v>16.47</v>
      </c>
      <c r="E484" s="2">
        <v>33548</v>
      </c>
      <c r="F484">
        <v>389.97</v>
      </c>
      <c r="G484">
        <f t="shared" si="66"/>
        <v>3.2414910858995505E-3</v>
      </c>
      <c r="H484" s="2">
        <v>33548</v>
      </c>
      <c r="I484">
        <v>446.37</v>
      </c>
      <c r="J484">
        <f t="shared" si="67"/>
        <v>3.5071153975854141E-3</v>
      </c>
      <c r="K484">
        <f t="shared" si="63"/>
        <v>3.3043153975854142E-3</v>
      </c>
      <c r="L484">
        <v>9.5460785805498542E-3</v>
      </c>
      <c r="N484" s="2">
        <v>33548</v>
      </c>
      <c r="O484">
        <v>1.9844999999999999</v>
      </c>
      <c r="Q484" s="2">
        <v>33548</v>
      </c>
      <c r="R484">
        <v>2040.97</v>
      </c>
      <c r="S484" s="8">
        <f t="shared" si="68"/>
        <v>1.5999362813179818E-2</v>
      </c>
      <c r="T484" s="9">
        <f t="shared" si="64"/>
        <v>1.5796562813179819E-2</v>
      </c>
      <c r="U484" s="3">
        <f>Sheet1!$B$17+Sheet1!$B$18*'Portfolio allocation'!K484</f>
        <v>4.2785932509531669E-3</v>
      </c>
      <c r="V484" s="13">
        <f t="shared" si="69"/>
        <v>1.1517969562226652E-2</v>
      </c>
      <c r="W484" s="13"/>
      <c r="X484" s="2">
        <v>33548</v>
      </c>
      <c r="Y484">
        <v>23.0732</v>
      </c>
      <c r="AA484" s="2">
        <v>33548</v>
      </c>
      <c r="AB484">
        <v>245.12</v>
      </c>
      <c r="AC484">
        <f t="shared" si="70"/>
        <v>0</v>
      </c>
      <c r="AD484">
        <f t="shared" si="65"/>
        <v>-1.9920000000000002E-4</v>
      </c>
      <c r="AE484">
        <f>Sheet2!$B$17+Sheet2!$B$18*'Portfolio allocation'!K484</f>
        <v>2.9916685636074466E-3</v>
      </c>
      <c r="AF484">
        <f t="shared" si="71"/>
        <v>-3.1908685636074467E-3</v>
      </c>
      <c r="AH484" s="2">
        <v>33548</v>
      </c>
      <c r="AI484">
        <v>7.5289999999999999</v>
      </c>
      <c r="AJ484">
        <v>4.9800000000000004</v>
      </c>
      <c r="AK484">
        <v>1.31389</v>
      </c>
      <c r="AR484" s="3"/>
    </row>
    <row r="485" spans="1:44" hidden="1" outlineLevel="1" x14ac:dyDescent="0.2">
      <c r="A485" s="2">
        <v>33549</v>
      </c>
      <c r="B485">
        <v>15.97</v>
      </c>
      <c r="E485" s="2">
        <v>33549</v>
      </c>
      <c r="F485">
        <v>393.72</v>
      </c>
      <c r="G485">
        <f t="shared" si="66"/>
        <v>9.6161243172552258E-3</v>
      </c>
      <c r="H485" s="2">
        <v>33549</v>
      </c>
      <c r="I485">
        <v>450.72</v>
      </c>
      <c r="J485">
        <f t="shared" si="67"/>
        <v>9.7452785805498543E-3</v>
      </c>
      <c r="K485">
        <f t="shared" si="63"/>
        <v>9.5460785805498542E-3</v>
      </c>
      <c r="L485">
        <v>-1.7958440894569453E-3</v>
      </c>
      <c r="N485" s="2">
        <v>33549</v>
      </c>
      <c r="O485">
        <v>1.9741</v>
      </c>
      <c r="Q485" s="2">
        <v>33549</v>
      </c>
      <c r="R485">
        <v>2030.26</v>
      </c>
      <c r="S485" s="8">
        <f t="shared" si="68"/>
        <v>-5.2475048628838339E-3</v>
      </c>
      <c r="T485" s="9">
        <f t="shared" si="64"/>
        <v>-5.446704862883834E-3</v>
      </c>
      <c r="U485" s="3">
        <f>Sheet1!$B$17+Sheet1!$B$18*'Portfolio allocation'!K485</f>
        <v>1.1439302161765337E-2</v>
      </c>
      <c r="V485" s="13">
        <f t="shared" si="69"/>
        <v>-1.6886007024649173E-2</v>
      </c>
      <c r="W485" s="13"/>
      <c r="X485" s="2">
        <v>33549</v>
      </c>
      <c r="Y485">
        <v>23.8492</v>
      </c>
      <c r="AA485" s="2">
        <v>33549</v>
      </c>
      <c r="AB485">
        <v>253.37</v>
      </c>
      <c r="AC485">
        <f t="shared" si="70"/>
        <v>3.365698433420361E-2</v>
      </c>
      <c r="AD485">
        <f t="shared" si="65"/>
        <v>3.3458584334203609E-2</v>
      </c>
      <c r="AE485">
        <f>Sheet2!$B$17+Sheet2!$B$18*'Portfolio allocation'!K485</f>
        <v>8.5420036276804036E-3</v>
      </c>
      <c r="AF485">
        <f t="shared" si="71"/>
        <v>2.4916580706523205E-2</v>
      </c>
      <c r="AH485" s="2">
        <v>33549</v>
      </c>
      <c r="AI485">
        <v>7.4240000000000004</v>
      </c>
      <c r="AJ485">
        <v>4.96</v>
      </c>
      <c r="AK485">
        <v>1.3210999999999999</v>
      </c>
      <c r="AR485" s="3"/>
    </row>
    <row r="486" spans="1:44" hidden="1" outlineLevel="1" x14ac:dyDescent="0.2">
      <c r="A486" s="2">
        <v>33550</v>
      </c>
      <c r="B486">
        <v>15.43</v>
      </c>
      <c r="E486" s="2">
        <v>33550</v>
      </c>
      <c r="F486">
        <v>392.89</v>
      </c>
      <c r="G486">
        <f t="shared" si="66"/>
        <v>-2.1080971248603753E-3</v>
      </c>
      <c r="H486" s="2">
        <v>33550</v>
      </c>
      <c r="I486">
        <v>450</v>
      </c>
      <c r="J486">
        <f t="shared" si="67"/>
        <v>-1.5974440894569453E-3</v>
      </c>
      <c r="K486">
        <f t="shared" si="63"/>
        <v>-1.7958440894569453E-3</v>
      </c>
      <c r="L486">
        <v>3.7937777777778816E-4</v>
      </c>
      <c r="N486" s="2">
        <v>33550</v>
      </c>
      <c r="O486">
        <v>1.9844999999999999</v>
      </c>
      <c r="Q486" s="2">
        <v>33550</v>
      </c>
      <c r="R486">
        <v>2040.97</v>
      </c>
      <c r="S486" s="8">
        <f t="shared" si="68"/>
        <v>5.2751864293243411E-3</v>
      </c>
      <c r="T486" s="9">
        <f t="shared" si="64"/>
        <v>5.0767864293243415E-3</v>
      </c>
      <c r="U486" s="3">
        <f>Sheet1!$B$17+Sheet1!$B$18*'Portfolio allocation'!K486</f>
        <v>-1.5724389678120473E-3</v>
      </c>
      <c r="V486" s="13">
        <f t="shared" si="69"/>
        <v>6.6492253971363888E-3</v>
      </c>
      <c r="W486" s="13"/>
      <c r="X486" s="2">
        <v>33550</v>
      </c>
      <c r="Y486">
        <v>23.938800000000001</v>
      </c>
      <c r="AA486" s="2">
        <v>33550</v>
      </c>
      <c r="AB486">
        <v>254.32</v>
      </c>
      <c r="AC486">
        <f t="shared" si="70"/>
        <v>3.7494573153884492E-3</v>
      </c>
      <c r="AD486">
        <f t="shared" si="65"/>
        <v>3.5510573153884491E-3</v>
      </c>
      <c r="AE486">
        <f>Sheet2!$B$17+Sheet2!$B$18*'Portfolio allocation'!K486</f>
        <v>-1.5435233691071895E-3</v>
      </c>
      <c r="AF486">
        <f t="shared" si="71"/>
        <v>5.0945806844956386E-3</v>
      </c>
      <c r="AH486" s="2">
        <v>33550</v>
      </c>
      <c r="AI486">
        <v>7.3929999999999998</v>
      </c>
      <c r="AJ486">
        <v>4.96</v>
      </c>
      <c r="AK486">
        <v>1.3107800000000001</v>
      </c>
      <c r="AR486" s="3"/>
    </row>
    <row r="487" spans="1:44" hidden="1" outlineLevel="1" x14ac:dyDescent="0.2">
      <c r="A487" s="2">
        <v>33553</v>
      </c>
      <c r="B487">
        <v>14.89</v>
      </c>
      <c r="E487" s="2">
        <v>33553</v>
      </c>
      <c r="F487">
        <v>393.12</v>
      </c>
      <c r="G487">
        <f t="shared" si="66"/>
        <v>5.8540558426023459E-4</v>
      </c>
      <c r="H487" s="2">
        <v>33553</v>
      </c>
      <c r="I487">
        <v>450.26</v>
      </c>
      <c r="J487">
        <f t="shared" si="67"/>
        <v>5.7777777777778816E-4</v>
      </c>
      <c r="K487">
        <f t="shared" si="63"/>
        <v>3.7937777777778816E-4</v>
      </c>
      <c r="L487">
        <v>9.0851250744014445E-3</v>
      </c>
      <c r="N487" s="2">
        <v>33553</v>
      </c>
      <c r="O487">
        <v>2.0314000000000001</v>
      </c>
      <c r="Q487" s="2">
        <v>33553</v>
      </c>
      <c r="R487">
        <v>2089.1799999999998</v>
      </c>
      <c r="S487" s="8">
        <f t="shared" si="68"/>
        <v>2.3621121329563843E-2</v>
      </c>
      <c r="T487" s="9">
        <f t="shared" si="64"/>
        <v>2.3422721329563842E-2</v>
      </c>
      <c r="U487" s="3">
        <f>Sheet1!$B$17+Sheet1!$B$18*'Portfolio allocation'!K487</f>
        <v>9.2303068573279848E-4</v>
      </c>
      <c r="V487" s="13">
        <f t="shared" si="69"/>
        <v>2.2499690643831043E-2</v>
      </c>
      <c r="W487" s="13"/>
      <c r="X487" s="2">
        <v>33553</v>
      </c>
      <c r="Y487">
        <v>23.908999999999999</v>
      </c>
      <c r="AA487" s="2">
        <v>33553</v>
      </c>
      <c r="AB487">
        <v>254</v>
      </c>
      <c r="AC487">
        <f t="shared" si="70"/>
        <v>-1.2582573136206143E-3</v>
      </c>
      <c r="AD487">
        <f t="shared" si="65"/>
        <v>-1.4566573136206144E-3</v>
      </c>
      <c r="AE487">
        <f>Sheet2!$B$17+Sheet2!$B$18*'Portfolio allocation'!K487</f>
        <v>3.9073941016685325E-4</v>
      </c>
      <c r="AF487">
        <f t="shared" si="71"/>
        <v>-1.8473967237874677E-3</v>
      </c>
      <c r="AH487" s="2">
        <v>33553</v>
      </c>
      <c r="AI487">
        <v>7.4039999999999999</v>
      </c>
      <c r="AJ487">
        <v>4.96</v>
      </c>
      <c r="AK487">
        <v>1.3119700000000001</v>
      </c>
      <c r="AR487" s="3"/>
    </row>
    <row r="488" spans="1:44" hidden="1" outlineLevel="1" x14ac:dyDescent="0.2">
      <c r="A488" s="2">
        <v>33554</v>
      </c>
      <c r="B488">
        <v>14.04</v>
      </c>
      <c r="E488" s="2">
        <v>33554</v>
      </c>
      <c r="F488">
        <v>396.74</v>
      </c>
      <c r="G488">
        <f t="shared" si="66"/>
        <v>9.2083842083843237E-3</v>
      </c>
      <c r="H488" s="2">
        <v>33554</v>
      </c>
      <c r="I488">
        <v>454.44</v>
      </c>
      <c r="J488">
        <f t="shared" si="67"/>
        <v>9.2835250744014441E-3</v>
      </c>
      <c r="K488">
        <f t="shared" si="63"/>
        <v>9.0851250744014445E-3</v>
      </c>
      <c r="L488">
        <v>1.5832135199366874E-3</v>
      </c>
      <c r="N488" s="2">
        <v>33554</v>
      </c>
      <c r="O488">
        <v>2.0808</v>
      </c>
      <c r="Q488" s="2">
        <v>33554</v>
      </c>
      <c r="R488">
        <v>2140.0700000000002</v>
      </c>
      <c r="S488" s="8">
        <f t="shared" si="68"/>
        <v>2.4358839353239237E-2</v>
      </c>
      <c r="T488" s="9">
        <f t="shared" si="64"/>
        <v>2.4160439353239235E-2</v>
      </c>
      <c r="U488" s="3">
        <f>Sheet1!$B$17+Sheet1!$B$18*'Portfolio allocation'!K488</f>
        <v>1.0910484617396507E-2</v>
      </c>
      <c r="V488" s="13">
        <f t="shared" si="69"/>
        <v>1.3249954735842728E-2</v>
      </c>
      <c r="W488" s="13"/>
      <c r="X488" s="2">
        <v>33554</v>
      </c>
      <c r="Y488">
        <v>23.729800000000001</v>
      </c>
      <c r="AA488" s="2">
        <v>33554</v>
      </c>
      <c r="AB488">
        <v>252.1</v>
      </c>
      <c r="AC488">
        <f t="shared" si="70"/>
        <v>-7.4803149606299524E-3</v>
      </c>
      <c r="AD488">
        <f t="shared" si="65"/>
        <v>-7.6795149606299525E-3</v>
      </c>
      <c r="AE488">
        <f>Sheet2!$B$17+Sheet2!$B$18*'Portfolio allocation'!K488</f>
        <v>8.1321120100256977E-3</v>
      </c>
      <c r="AF488">
        <f t="shared" si="71"/>
        <v>-1.5811626970655648E-2</v>
      </c>
      <c r="AH488" s="2">
        <v>33554</v>
      </c>
      <c r="AI488">
        <v>7.35</v>
      </c>
      <c r="AJ488">
        <v>4.9800000000000004</v>
      </c>
      <c r="AK488">
        <v>1.3158300000000001</v>
      </c>
      <c r="AR488" s="3"/>
    </row>
    <row r="489" spans="1:44" hidden="1" outlineLevel="1" x14ac:dyDescent="0.2">
      <c r="A489" s="2">
        <v>33555</v>
      </c>
      <c r="B489">
        <v>13.95</v>
      </c>
      <c r="E489" s="2">
        <v>33555</v>
      </c>
      <c r="F489">
        <v>397.41</v>
      </c>
      <c r="G489">
        <f t="shared" si="66"/>
        <v>1.6887634218885061E-3</v>
      </c>
      <c r="H489" s="2">
        <v>33555</v>
      </c>
      <c r="I489">
        <v>455.25</v>
      </c>
      <c r="J489">
        <f t="shared" si="67"/>
        <v>1.7824135199366875E-3</v>
      </c>
      <c r="K489">
        <f t="shared" si="63"/>
        <v>1.5832135199366874E-3</v>
      </c>
      <c r="L489">
        <v>-7.4994881932999205E-4</v>
      </c>
      <c r="N489" s="2">
        <v>33555</v>
      </c>
      <c r="O489">
        <v>2.1042999999999998</v>
      </c>
      <c r="Q489" s="2">
        <v>33555</v>
      </c>
      <c r="R489">
        <v>2164.1799999999998</v>
      </c>
      <c r="S489" s="8">
        <f t="shared" si="68"/>
        <v>1.1265986626605606E-2</v>
      </c>
      <c r="T489" s="9">
        <f t="shared" si="64"/>
        <v>1.1066786626605606E-2</v>
      </c>
      <c r="U489" s="3">
        <f>Sheet1!$B$17+Sheet1!$B$18*'Portfolio allocation'!K489</f>
        <v>2.3041015583924228E-3</v>
      </c>
      <c r="V489" s="13">
        <f t="shared" si="69"/>
        <v>8.7626850682131843E-3</v>
      </c>
      <c r="W489" s="13"/>
      <c r="X489" s="2">
        <v>33555</v>
      </c>
      <c r="Y489">
        <v>23.610499999999998</v>
      </c>
      <c r="AA489" s="2">
        <v>33555</v>
      </c>
      <c r="AB489">
        <v>250.83</v>
      </c>
      <c r="AC489">
        <f t="shared" si="70"/>
        <v>-5.0376834589448416E-3</v>
      </c>
      <c r="AD489">
        <f t="shared" si="65"/>
        <v>-5.2384834589448417E-3</v>
      </c>
      <c r="AE489">
        <f>Sheet2!$B$17+Sheet2!$B$18*'Portfolio allocation'!K489</f>
        <v>1.4612208647220471E-3</v>
      </c>
      <c r="AF489">
        <f t="shared" si="71"/>
        <v>-6.6997043236668892E-3</v>
      </c>
      <c r="AH489" s="2">
        <v>33555</v>
      </c>
      <c r="AI489">
        <v>7.4059999999999997</v>
      </c>
      <c r="AJ489">
        <v>5.0199999999999996</v>
      </c>
      <c r="AK489">
        <v>1.3138799999999999</v>
      </c>
      <c r="AR489" s="3"/>
    </row>
    <row r="490" spans="1:44" hidden="1" outlineLevel="1" x14ac:dyDescent="0.2">
      <c r="A490" s="2">
        <v>33556</v>
      </c>
      <c r="B490">
        <v>13.96</v>
      </c>
      <c r="E490" s="2">
        <v>33556</v>
      </c>
      <c r="F490">
        <v>397.15</v>
      </c>
      <c r="G490">
        <f t="shared" si="66"/>
        <v>-6.5423617926085864E-4</v>
      </c>
      <c r="H490" s="2">
        <v>33556</v>
      </c>
      <c r="I490">
        <v>455</v>
      </c>
      <c r="J490">
        <f t="shared" si="67"/>
        <v>-5.4914881932999204E-4</v>
      </c>
      <c r="K490">
        <f t="shared" si="63"/>
        <v>-7.4994881932999205E-4</v>
      </c>
      <c r="L490">
        <v>-3.6769428571428585E-2</v>
      </c>
      <c r="N490" s="2">
        <v>33556</v>
      </c>
      <c r="O490">
        <v>2.0678000000000001</v>
      </c>
      <c r="Q490" s="2">
        <v>33556</v>
      </c>
      <c r="R490">
        <v>2126.6799999999998</v>
      </c>
      <c r="S490" s="8">
        <f t="shared" si="68"/>
        <v>-1.7327579036863883E-2</v>
      </c>
      <c r="T490" s="9">
        <f t="shared" si="64"/>
        <v>-1.7528379036863884E-2</v>
      </c>
      <c r="U490" s="3">
        <f>Sheet1!$B$17+Sheet1!$B$18*'Portfolio allocation'!K490</f>
        <v>-3.7256140741133176E-4</v>
      </c>
      <c r="V490" s="13">
        <f t="shared" si="69"/>
        <v>-1.7155817629452553E-2</v>
      </c>
      <c r="W490" s="13"/>
      <c r="X490" s="2">
        <v>33556</v>
      </c>
      <c r="Y490">
        <v>23.879100000000001</v>
      </c>
      <c r="AA490" s="2">
        <v>33556</v>
      </c>
      <c r="AB490">
        <v>253.68</v>
      </c>
      <c r="AC490">
        <f t="shared" si="70"/>
        <v>1.1362277239564733E-2</v>
      </c>
      <c r="AD490">
        <f t="shared" si="65"/>
        <v>1.1164277239564733E-2</v>
      </c>
      <c r="AE490">
        <f>Sheet2!$B$17+Sheet2!$B$18*'Portfolio allocation'!K490</f>
        <v>-6.1348661170867362E-4</v>
      </c>
      <c r="AF490">
        <f t="shared" si="71"/>
        <v>1.1777763851273406E-2</v>
      </c>
      <c r="AH490" s="2">
        <v>33556</v>
      </c>
      <c r="AI490">
        <v>7.3479999999999999</v>
      </c>
      <c r="AJ490">
        <v>4.95</v>
      </c>
      <c r="AK490">
        <v>1.31975</v>
      </c>
      <c r="AR490" s="3"/>
    </row>
    <row r="491" spans="1:44" hidden="1" outlineLevel="1" x14ac:dyDescent="0.2">
      <c r="A491" s="2">
        <v>33557</v>
      </c>
      <c r="B491">
        <v>21.18</v>
      </c>
      <c r="E491" s="2">
        <v>33557</v>
      </c>
      <c r="F491">
        <v>382.62</v>
      </c>
      <c r="G491">
        <f t="shared" si="66"/>
        <v>-3.6585672919551726E-2</v>
      </c>
      <c r="H491" s="2">
        <v>33557</v>
      </c>
      <c r="I491">
        <v>438.36</v>
      </c>
      <c r="J491">
        <f t="shared" si="67"/>
        <v>-3.6571428571428588E-2</v>
      </c>
      <c r="K491">
        <f t="shared" si="63"/>
        <v>-3.6769428571428585E-2</v>
      </c>
      <c r="L491">
        <v>6.9902746235970996E-3</v>
      </c>
      <c r="N491" s="2">
        <v>33557</v>
      </c>
      <c r="O491">
        <v>1.9793000000000001</v>
      </c>
      <c r="Q491" s="2">
        <v>33557</v>
      </c>
      <c r="R491">
        <v>2035.61</v>
      </c>
      <c r="S491" s="8">
        <f t="shared" si="68"/>
        <v>-4.2822615532191022E-2</v>
      </c>
      <c r="T491" s="9">
        <f t="shared" si="64"/>
        <v>-4.3020615532191019E-2</v>
      </c>
      <c r="U491" s="3">
        <f>Sheet1!$B$17+Sheet1!$B$18*'Portfolio allocation'!K491</f>
        <v>-4.1695021434030442E-2</v>
      </c>
      <c r="V491" s="13">
        <f t="shared" si="69"/>
        <v>-1.3255940981605763E-3</v>
      </c>
      <c r="W491" s="13"/>
      <c r="X491" s="2">
        <v>33557</v>
      </c>
      <c r="Y491">
        <v>22.983599999999999</v>
      </c>
      <c r="AA491" s="2">
        <v>33557</v>
      </c>
      <c r="AB491">
        <v>244.17</v>
      </c>
      <c r="AC491">
        <f t="shared" si="70"/>
        <v>-3.7488174077578096E-2</v>
      </c>
      <c r="AD491">
        <f t="shared" si="65"/>
        <v>-3.7683774077578093E-2</v>
      </c>
      <c r="AE491">
        <f>Sheet2!$B$17+Sheet2!$B$18*'Portfolio allocation'!K491</f>
        <v>-3.2642926947314188E-2</v>
      </c>
      <c r="AF491">
        <f t="shared" si="71"/>
        <v>-5.0408471302639049E-3</v>
      </c>
      <c r="AH491" s="2">
        <v>33557</v>
      </c>
      <c r="AI491">
        <v>7.31</v>
      </c>
      <c r="AJ491">
        <v>4.8899999999999997</v>
      </c>
      <c r="AK491">
        <v>1.31043</v>
      </c>
      <c r="AR491" s="3"/>
    </row>
    <row r="492" spans="1:44" hidden="1" outlineLevel="1" x14ac:dyDescent="0.2">
      <c r="A492" s="2">
        <v>33560</v>
      </c>
      <c r="B492">
        <v>18.28</v>
      </c>
      <c r="E492" s="2">
        <v>33560</v>
      </c>
      <c r="F492">
        <v>385.24</v>
      </c>
      <c r="G492">
        <f t="shared" si="66"/>
        <v>6.8475249594899257E-3</v>
      </c>
      <c r="H492" s="2">
        <v>33560</v>
      </c>
      <c r="I492">
        <v>441.51</v>
      </c>
      <c r="J492">
        <f t="shared" si="67"/>
        <v>7.1858746235970994E-3</v>
      </c>
      <c r="K492">
        <f t="shared" si="63"/>
        <v>6.9902746235970996E-3</v>
      </c>
      <c r="L492">
        <v>-1.5280196045389587E-2</v>
      </c>
      <c r="N492" s="2">
        <v>33560</v>
      </c>
      <c r="O492">
        <v>2.0261</v>
      </c>
      <c r="Q492" s="2">
        <v>33560</v>
      </c>
      <c r="R492">
        <v>2083.83</v>
      </c>
      <c r="S492" s="8">
        <f t="shared" si="68"/>
        <v>2.3688231046222086E-2</v>
      </c>
      <c r="T492" s="9">
        <f t="shared" si="64"/>
        <v>2.3492631046222085E-2</v>
      </c>
      <c r="U492" s="3">
        <f>Sheet1!$B$17+Sheet1!$B$18*'Portfolio allocation'!K492</f>
        <v>8.5072190896631674E-3</v>
      </c>
      <c r="V492" s="13">
        <f t="shared" si="69"/>
        <v>1.4985411956558918E-2</v>
      </c>
      <c r="W492" s="13"/>
      <c r="X492" s="2">
        <v>33560</v>
      </c>
      <c r="Y492">
        <v>23.2224</v>
      </c>
      <c r="AA492" s="2">
        <v>33560</v>
      </c>
      <c r="AB492">
        <v>246.71</v>
      </c>
      <c r="AC492">
        <f t="shared" si="70"/>
        <v>1.040258836056851E-2</v>
      </c>
      <c r="AD492">
        <f t="shared" si="65"/>
        <v>1.0206988360568509E-2</v>
      </c>
      <c r="AE492">
        <f>Sheet2!$B$17+Sheet2!$B$18*'Portfolio allocation'!K492</f>
        <v>6.2693175447018365E-3</v>
      </c>
      <c r="AF492">
        <f t="shared" si="71"/>
        <v>3.9376708158666727E-3</v>
      </c>
      <c r="AH492" s="2">
        <v>33560</v>
      </c>
      <c r="AI492">
        <v>7.335</v>
      </c>
      <c r="AJ492">
        <v>4.8899999999999997</v>
      </c>
      <c r="AK492">
        <v>1.3340000000000001</v>
      </c>
      <c r="AR492" s="3"/>
    </row>
    <row r="493" spans="1:44" hidden="1" outlineLevel="1" x14ac:dyDescent="0.2">
      <c r="A493" s="2">
        <v>33561</v>
      </c>
      <c r="B493">
        <v>20.34</v>
      </c>
      <c r="E493" s="2">
        <v>33561</v>
      </c>
      <c r="F493">
        <v>379.42</v>
      </c>
      <c r="G493">
        <f t="shared" si="66"/>
        <v>-1.5107465476066895E-2</v>
      </c>
      <c r="H493" s="2">
        <v>33561</v>
      </c>
      <c r="I493">
        <v>434.85</v>
      </c>
      <c r="J493">
        <f t="shared" si="67"/>
        <v>-1.5084596045389587E-2</v>
      </c>
      <c r="K493">
        <f t="shared" si="63"/>
        <v>-1.5280196045389587E-2</v>
      </c>
      <c r="L493">
        <v>-2.4702471196964399E-3</v>
      </c>
      <c r="N493" s="2">
        <v>33561</v>
      </c>
      <c r="O493">
        <v>2.0053000000000001</v>
      </c>
      <c r="Q493" s="2">
        <v>33561</v>
      </c>
      <c r="R493">
        <v>2062.4</v>
      </c>
      <c r="S493" s="8">
        <f t="shared" si="68"/>
        <v>-1.0283948306723634E-2</v>
      </c>
      <c r="T493" s="9">
        <f t="shared" si="64"/>
        <v>-1.0479548306723634E-2</v>
      </c>
      <c r="U493" s="3">
        <f>Sheet1!$B$17+Sheet1!$B$18*'Portfolio allocation'!K493</f>
        <v>-1.7042029270582189E-2</v>
      </c>
      <c r="V493" s="13">
        <f t="shared" si="69"/>
        <v>6.5624809638585545E-3</v>
      </c>
      <c r="W493" s="13"/>
      <c r="X493" s="2">
        <v>33561</v>
      </c>
      <c r="Y493">
        <v>23.043299999999999</v>
      </c>
      <c r="AA493" s="2">
        <v>33561</v>
      </c>
      <c r="AB493">
        <v>244.81</v>
      </c>
      <c r="AC493">
        <f t="shared" si="70"/>
        <v>-7.7013497628795058E-3</v>
      </c>
      <c r="AD493">
        <f t="shared" si="65"/>
        <v>-7.8949497628795062E-3</v>
      </c>
      <c r="AE493">
        <f>Sheet2!$B$17+Sheet2!$B$18*'Portfolio allocation'!K493</f>
        <v>-1.3534153145254545E-2</v>
      </c>
      <c r="AF493">
        <f t="shared" si="71"/>
        <v>5.6392033823750385E-3</v>
      </c>
      <c r="AH493" s="2">
        <v>33561</v>
      </c>
      <c r="AI493">
        <v>7.3659999999999997</v>
      </c>
      <c r="AJ493">
        <v>4.84</v>
      </c>
      <c r="AK493">
        <v>1.3385499999999999</v>
      </c>
      <c r="AR493" s="3"/>
    </row>
    <row r="494" spans="1:44" hidden="1" outlineLevel="1" x14ac:dyDescent="0.2">
      <c r="A494" s="2">
        <v>33562</v>
      </c>
      <c r="B494">
        <v>20.399999999999999</v>
      </c>
      <c r="E494" s="2">
        <v>33562</v>
      </c>
      <c r="F494">
        <v>378.53</v>
      </c>
      <c r="G494">
        <f t="shared" si="66"/>
        <v>-2.3456855200043591E-3</v>
      </c>
      <c r="H494" s="2">
        <v>33562</v>
      </c>
      <c r="I494">
        <v>433.86</v>
      </c>
      <c r="J494">
        <f t="shared" si="67"/>
        <v>-2.27664711969644E-3</v>
      </c>
      <c r="K494">
        <f t="shared" si="63"/>
        <v>-2.4702471196964399E-3</v>
      </c>
      <c r="L494">
        <v>3.8634081224358007E-3</v>
      </c>
      <c r="N494" s="2">
        <v>33562</v>
      </c>
      <c r="O494">
        <v>2.0105</v>
      </c>
      <c r="Q494" s="2">
        <v>33562</v>
      </c>
      <c r="R494">
        <v>2067.75</v>
      </c>
      <c r="S494" s="8">
        <f t="shared" si="68"/>
        <v>2.5940651667959447E-3</v>
      </c>
      <c r="T494" s="9">
        <f t="shared" si="64"/>
        <v>2.4004651667959447E-3</v>
      </c>
      <c r="U494" s="3">
        <f>Sheet1!$B$17+Sheet1!$B$18*'Portfolio allocation'!K494</f>
        <v>-2.3461312157484894E-3</v>
      </c>
      <c r="V494" s="13">
        <f t="shared" si="69"/>
        <v>4.7465963825444341E-3</v>
      </c>
      <c r="W494" s="13"/>
      <c r="X494" s="2">
        <v>33562</v>
      </c>
      <c r="Y494">
        <v>22.804500000000001</v>
      </c>
      <c r="AA494" s="2">
        <v>33562</v>
      </c>
      <c r="AB494">
        <v>242.27</v>
      </c>
      <c r="AC494">
        <f t="shared" si="70"/>
        <v>-1.0375393162044055E-2</v>
      </c>
      <c r="AD494">
        <f t="shared" si="65"/>
        <v>-1.0568593162044055E-2</v>
      </c>
      <c r="AE494">
        <f>Sheet2!$B$17+Sheet2!$B$18*'Portfolio allocation'!K494</f>
        <v>-2.14321974917356E-3</v>
      </c>
      <c r="AF494">
        <f t="shared" si="71"/>
        <v>-8.4253734128704946E-3</v>
      </c>
      <c r="AH494" s="2">
        <v>33562</v>
      </c>
      <c r="AI494">
        <v>7.3650000000000002</v>
      </c>
      <c r="AJ494">
        <v>4.83</v>
      </c>
      <c r="AK494">
        <v>1.33805</v>
      </c>
      <c r="AR494" s="3"/>
    </row>
    <row r="495" spans="1:44" hidden="1" outlineLevel="1" x14ac:dyDescent="0.2">
      <c r="A495" s="2">
        <v>33563</v>
      </c>
      <c r="B495">
        <v>19.11</v>
      </c>
      <c r="E495" s="2">
        <v>33563</v>
      </c>
      <c r="F495">
        <v>380.06</v>
      </c>
      <c r="G495">
        <f t="shared" si="66"/>
        <v>4.0419517607588329E-3</v>
      </c>
      <c r="H495" s="2">
        <v>33563</v>
      </c>
      <c r="I495">
        <v>435.62</v>
      </c>
      <c r="J495">
        <f t="shared" si="67"/>
        <v>4.0566081224358008E-3</v>
      </c>
      <c r="K495">
        <f t="shared" si="63"/>
        <v>3.8634081224358007E-3</v>
      </c>
      <c r="L495">
        <v>-1.0222478986272441E-2</v>
      </c>
      <c r="N495" s="2">
        <v>33563</v>
      </c>
      <c r="O495">
        <v>2.0261</v>
      </c>
      <c r="Q495" s="2">
        <v>33563</v>
      </c>
      <c r="R495">
        <v>2083.83</v>
      </c>
      <c r="S495" s="8">
        <f t="shared" si="68"/>
        <v>7.7765687341313505E-3</v>
      </c>
      <c r="T495" s="9">
        <f t="shared" si="64"/>
        <v>7.5833687341313504E-3</v>
      </c>
      <c r="U495" s="3">
        <f>Sheet1!$B$17+Sheet1!$B$18*'Portfolio allocation'!K495</f>
        <v>4.9199985941954603E-3</v>
      </c>
      <c r="V495" s="13">
        <f t="shared" si="69"/>
        <v>2.6633701399358901E-3</v>
      </c>
      <c r="W495" s="13"/>
      <c r="X495" s="2">
        <v>33563</v>
      </c>
      <c r="Y495">
        <v>22.774699999999999</v>
      </c>
      <c r="AA495" s="2">
        <v>33563</v>
      </c>
      <c r="AB495">
        <v>241.95</v>
      </c>
      <c r="AC495">
        <f t="shared" si="70"/>
        <v>-1.3208403846948213E-3</v>
      </c>
      <c r="AD495">
        <f t="shared" si="65"/>
        <v>-1.5116403846948214E-3</v>
      </c>
      <c r="AE495">
        <f>Sheet2!$B$17+Sheet2!$B$18*'Portfolio allocation'!K495</f>
        <v>3.4888280782898657E-3</v>
      </c>
      <c r="AF495">
        <f t="shared" si="71"/>
        <v>-5.0004684629846871E-3</v>
      </c>
      <c r="AH495" s="2">
        <v>33563</v>
      </c>
      <c r="AI495">
        <v>7.3879999999999999</v>
      </c>
      <c r="AJ495">
        <v>4.7699999999999996</v>
      </c>
      <c r="AK495">
        <v>1.34249</v>
      </c>
      <c r="AR495" s="3"/>
    </row>
    <row r="496" spans="1:44" hidden="1" outlineLevel="1" x14ac:dyDescent="0.2">
      <c r="A496" s="2">
        <v>33564</v>
      </c>
      <c r="B496">
        <v>21.2</v>
      </c>
      <c r="E496" s="2">
        <v>33564</v>
      </c>
      <c r="F496">
        <v>376.14</v>
      </c>
      <c r="G496">
        <f t="shared" si="66"/>
        <v>-1.0314160921959692E-2</v>
      </c>
      <c r="H496" s="2">
        <v>33564</v>
      </c>
      <c r="I496">
        <v>431.25</v>
      </c>
      <c r="J496">
        <f t="shared" si="67"/>
        <v>-1.0031678986272441E-2</v>
      </c>
      <c r="K496">
        <f t="shared" si="63"/>
        <v>-1.0222478986272441E-2</v>
      </c>
      <c r="L496">
        <v>-2.0450724637681482E-3</v>
      </c>
      <c r="N496" s="2">
        <v>33564</v>
      </c>
      <c r="O496">
        <v>2.0001000000000002</v>
      </c>
      <c r="Q496" s="2">
        <v>33564</v>
      </c>
      <c r="R496">
        <v>2057.04</v>
      </c>
      <c r="S496" s="8">
        <f t="shared" si="68"/>
        <v>-1.2856135097392807E-2</v>
      </c>
      <c r="T496" s="9">
        <f t="shared" si="64"/>
        <v>-1.3046935097392806E-2</v>
      </c>
      <c r="U496" s="3">
        <f>Sheet1!$B$17+Sheet1!$B$18*'Portfolio allocation'!K496</f>
        <v>-1.1239688080766945E-2</v>
      </c>
      <c r="V496" s="13">
        <f t="shared" si="69"/>
        <v>-1.8072470166258618E-3</v>
      </c>
      <c r="W496" s="13"/>
      <c r="X496" s="2">
        <v>33564</v>
      </c>
      <c r="Y496">
        <v>22.625399999999999</v>
      </c>
      <c r="AA496" s="2">
        <v>33564</v>
      </c>
      <c r="AB496">
        <v>240.37</v>
      </c>
      <c r="AC496">
        <f t="shared" si="70"/>
        <v>-6.5302748501755437E-3</v>
      </c>
      <c r="AD496">
        <f t="shared" si="65"/>
        <v>-6.7202748501755437E-3</v>
      </c>
      <c r="AE496">
        <f>Sheet2!$B$17+Sheet2!$B$18*'Portfolio allocation'!K496</f>
        <v>-9.0367021022552761E-3</v>
      </c>
      <c r="AF496">
        <f t="shared" si="71"/>
        <v>2.3164272520797323E-3</v>
      </c>
      <c r="AH496" s="2">
        <v>33564</v>
      </c>
      <c r="AI496">
        <v>7.4370000000000003</v>
      </c>
      <c r="AJ496">
        <v>4.75</v>
      </c>
      <c r="AK496">
        <v>1.3494600000000001</v>
      </c>
      <c r="AR496" s="3"/>
    </row>
    <row r="497" spans="1:44" hidden="1" outlineLevel="1" x14ac:dyDescent="0.2">
      <c r="A497" s="2">
        <v>33567</v>
      </c>
      <c r="B497">
        <v>21.92</v>
      </c>
      <c r="E497" s="2">
        <v>33567</v>
      </c>
      <c r="F497">
        <v>375.34</v>
      </c>
      <c r="G497">
        <f t="shared" si="66"/>
        <v>-2.1268676556601696E-3</v>
      </c>
      <c r="H497" s="2">
        <v>33567</v>
      </c>
      <c r="I497">
        <v>430.45</v>
      </c>
      <c r="J497">
        <f t="shared" si="67"/>
        <v>-1.8550724637681482E-3</v>
      </c>
      <c r="K497">
        <f t="shared" si="63"/>
        <v>-2.0450724637681482E-3</v>
      </c>
      <c r="L497">
        <v>6.7782505749797743E-3</v>
      </c>
      <c r="N497" s="2">
        <v>33567</v>
      </c>
      <c r="O497">
        <v>1.9923</v>
      </c>
      <c r="Q497" s="2">
        <v>33567</v>
      </c>
      <c r="R497">
        <v>2049.0100000000002</v>
      </c>
      <c r="S497" s="8">
        <f t="shared" si="68"/>
        <v>-3.903667405592337E-3</v>
      </c>
      <c r="T497" s="9">
        <f t="shared" si="64"/>
        <v>-4.0936674055923371E-3</v>
      </c>
      <c r="U497" s="3">
        <f>Sheet1!$B$17+Sheet1!$B$18*'Portfolio allocation'!K497</f>
        <v>-1.8583600751088266E-3</v>
      </c>
      <c r="V497" s="13">
        <f t="shared" si="69"/>
        <v>-2.2353073304835105E-3</v>
      </c>
      <c r="W497" s="13"/>
      <c r="X497" s="2">
        <v>33567</v>
      </c>
      <c r="Y497">
        <v>22.715</v>
      </c>
      <c r="AA497" s="2">
        <v>33567</v>
      </c>
      <c r="AB497">
        <v>241.32</v>
      </c>
      <c r="AC497">
        <f t="shared" si="70"/>
        <v>3.9522402962099967E-3</v>
      </c>
      <c r="AD497">
        <f t="shared" si="65"/>
        <v>3.7610402962099969E-3</v>
      </c>
      <c r="AE497">
        <f>Sheet2!$B$17+Sheet2!$B$18*'Portfolio allocation'!K497</f>
        <v>-1.7651435979356067E-3</v>
      </c>
      <c r="AF497">
        <f t="shared" si="71"/>
        <v>5.5261838941456035E-3</v>
      </c>
      <c r="AH497" s="2">
        <v>33567</v>
      </c>
      <c r="AI497">
        <v>7.4589999999999996</v>
      </c>
      <c r="AJ497">
        <v>4.78</v>
      </c>
      <c r="AK497">
        <v>1.35185</v>
      </c>
      <c r="AR497" s="3"/>
    </row>
    <row r="498" spans="1:44" hidden="1" outlineLevel="1" x14ac:dyDescent="0.2">
      <c r="A498" s="2">
        <v>33568</v>
      </c>
      <c r="B498">
        <v>19.8</v>
      </c>
      <c r="E498" s="2">
        <v>33568</v>
      </c>
      <c r="F498">
        <v>377.96</v>
      </c>
      <c r="G498">
        <f t="shared" si="66"/>
        <v>6.9803378270367755E-3</v>
      </c>
      <c r="H498" s="2">
        <v>33568</v>
      </c>
      <c r="I498">
        <v>433.45</v>
      </c>
      <c r="J498">
        <f t="shared" si="67"/>
        <v>6.9694505749797742E-3</v>
      </c>
      <c r="K498">
        <f t="shared" si="63"/>
        <v>6.7782505749797743E-3</v>
      </c>
      <c r="L498">
        <v>-3.7659603183758149E-3</v>
      </c>
      <c r="N498" s="2">
        <v>33568</v>
      </c>
      <c r="O498">
        <v>1.9688000000000001</v>
      </c>
      <c r="Q498" s="2">
        <v>33568</v>
      </c>
      <c r="R498">
        <v>2024.9</v>
      </c>
      <c r="S498" s="8">
        <f t="shared" si="68"/>
        <v>-1.176665804461674E-2</v>
      </c>
      <c r="T498" s="9">
        <f t="shared" si="64"/>
        <v>-1.1957858044616741E-2</v>
      </c>
      <c r="U498" s="3">
        <f>Sheet1!$B$17+Sheet1!$B$18*'Portfolio allocation'!K498</f>
        <v>8.2639797276854061E-3</v>
      </c>
      <c r="V498" s="13">
        <f t="shared" si="69"/>
        <v>-2.0221837772302145E-2</v>
      </c>
      <c r="W498" s="13"/>
      <c r="X498" s="2">
        <v>33568</v>
      </c>
      <c r="Y498">
        <v>23.371700000000001</v>
      </c>
      <c r="AA498" s="2">
        <v>33568</v>
      </c>
      <c r="AB498">
        <v>248.29</v>
      </c>
      <c r="AC498">
        <f t="shared" si="70"/>
        <v>2.8882811205038994E-2</v>
      </c>
      <c r="AD498">
        <f t="shared" si="65"/>
        <v>2.8692811205038995E-2</v>
      </c>
      <c r="AE498">
        <f>Sheet2!$B$17+Sheet2!$B$18*'Portfolio allocation'!K498</f>
        <v>6.080780351448609E-3</v>
      </c>
      <c r="AF498">
        <f t="shared" si="71"/>
        <v>2.2612030853590384E-2</v>
      </c>
      <c r="AH498" s="2">
        <v>33568</v>
      </c>
      <c r="AI498">
        <v>7.41</v>
      </c>
      <c r="AJ498">
        <v>4.75</v>
      </c>
      <c r="AK498">
        <v>1.3532900000000001</v>
      </c>
      <c r="AR498" s="3"/>
    </row>
    <row r="499" spans="1:44" hidden="1" outlineLevel="1" x14ac:dyDescent="0.2">
      <c r="A499" s="2">
        <v>33569</v>
      </c>
      <c r="B499">
        <v>19.84</v>
      </c>
      <c r="E499" s="2">
        <v>33569</v>
      </c>
      <c r="F499">
        <v>376.55</v>
      </c>
      <c r="G499">
        <f t="shared" si="66"/>
        <v>-3.7305534977245536E-3</v>
      </c>
      <c r="H499" s="2">
        <v>33569</v>
      </c>
      <c r="I499">
        <v>431.9</v>
      </c>
      <c r="J499">
        <f t="shared" si="67"/>
        <v>-3.5759603183758149E-3</v>
      </c>
      <c r="K499">
        <f t="shared" si="63"/>
        <v>-3.7659603183758149E-3</v>
      </c>
      <c r="L499">
        <v>-1.896E-4</v>
      </c>
      <c r="N499" s="2">
        <v>33569</v>
      </c>
      <c r="O499">
        <v>1.9844999999999999</v>
      </c>
      <c r="Q499" s="2">
        <v>33569</v>
      </c>
      <c r="R499">
        <v>2040.97</v>
      </c>
      <c r="S499" s="8">
        <f t="shared" si="68"/>
        <v>7.9361943799693968E-3</v>
      </c>
      <c r="T499" s="9">
        <f t="shared" si="64"/>
        <v>7.7461943799693967E-3</v>
      </c>
      <c r="U499" s="3">
        <f>Sheet1!$B$17+Sheet1!$B$18*'Portfolio allocation'!K499</f>
        <v>-3.8326062350128019E-3</v>
      </c>
      <c r="V499" s="13">
        <f t="shared" si="69"/>
        <v>1.1578800614982199E-2</v>
      </c>
      <c r="W499" s="13"/>
      <c r="X499" s="2">
        <v>33569</v>
      </c>
      <c r="Y499">
        <v>22.5061</v>
      </c>
      <c r="AA499" s="2">
        <v>33569</v>
      </c>
      <c r="AB499">
        <v>239.1</v>
      </c>
      <c r="AC499">
        <f t="shared" si="70"/>
        <v>-3.7013170083370239E-2</v>
      </c>
      <c r="AD499">
        <f t="shared" si="65"/>
        <v>-3.7202770083370237E-2</v>
      </c>
      <c r="AE499">
        <f>Sheet2!$B$17+Sheet2!$B$18*'Portfolio allocation'!K499</f>
        <v>-3.2954009820726736E-3</v>
      </c>
      <c r="AF499">
        <f t="shared" si="71"/>
        <v>-3.390736910129756E-2</v>
      </c>
      <c r="AH499" s="2">
        <v>33569</v>
      </c>
      <c r="AI499">
        <v>7.41</v>
      </c>
      <c r="AJ499">
        <v>4.74</v>
      </c>
      <c r="AK499">
        <v>1.3256300000000001</v>
      </c>
      <c r="AR499" s="3"/>
    </row>
    <row r="500" spans="1:44" hidden="1" outlineLevel="1" x14ac:dyDescent="0.2">
      <c r="A500" s="2">
        <v>33570</v>
      </c>
      <c r="B500">
        <v>19.84</v>
      </c>
      <c r="E500" s="2">
        <v>33570</v>
      </c>
      <c r="F500">
        <v>376.55</v>
      </c>
      <c r="G500">
        <f t="shared" si="66"/>
        <v>0</v>
      </c>
      <c r="H500" s="2">
        <v>33570</v>
      </c>
      <c r="I500">
        <v>431.9</v>
      </c>
      <c r="J500">
        <f t="shared" si="67"/>
        <v>0</v>
      </c>
      <c r="K500">
        <f t="shared" si="63"/>
        <v>-1.896E-4</v>
      </c>
      <c r="L500">
        <v>-3.6394726557071756E-3</v>
      </c>
      <c r="N500" s="2">
        <v>33570</v>
      </c>
      <c r="O500">
        <v>1.9844999999999999</v>
      </c>
      <c r="Q500" s="2">
        <v>33570</v>
      </c>
      <c r="R500">
        <v>2040.97</v>
      </c>
      <c r="S500" s="8">
        <f t="shared" si="68"/>
        <v>0</v>
      </c>
      <c r="T500" s="9">
        <f t="shared" si="64"/>
        <v>-1.8960000000000003E-4</v>
      </c>
      <c r="U500" s="3">
        <f>Sheet1!$B$17+Sheet1!$B$18*'Portfolio allocation'!K500</f>
        <v>2.7028495925163313E-4</v>
      </c>
      <c r="V500" s="13">
        <f t="shared" si="69"/>
        <v>-4.5988495925163313E-4</v>
      </c>
      <c r="W500" s="13"/>
      <c r="X500" s="2">
        <v>33570</v>
      </c>
      <c r="Y500">
        <v>22.5061</v>
      </c>
      <c r="AA500" s="2">
        <v>33570</v>
      </c>
      <c r="AB500">
        <v>239.1</v>
      </c>
      <c r="AC500">
        <f t="shared" si="70"/>
        <v>0</v>
      </c>
      <c r="AD500">
        <f t="shared" si="65"/>
        <v>-1.896E-4</v>
      </c>
      <c r="AE500">
        <f>Sheet2!$B$17+Sheet2!$B$18*'Portfolio allocation'!K500</f>
        <v>-1.1521014576912055E-4</v>
      </c>
      <c r="AF500">
        <f t="shared" si="71"/>
        <v>-7.4389854230879455E-5</v>
      </c>
      <c r="AH500" s="2">
        <v>33570</v>
      </c>
      <c r="AI500">
        <v>7.4139999999999997</v>
      </c>
      <c r="AJ500">
        <v>4.74</v>
      </c>
      <c r="AK500">
        <v>1.3253600000000001</v>
      </c>
      <c r="AR500" s="3"/>
    </row>
    <row r="501" spans="1:44" hidden="1" outlineLevel="1" x14ac:dyDescent="0.2">
      <c r="A501" s="2">
        <v>33571</v>
      </c>
      <c r="B501">
        <v>20.260000000000002</v>
      </c>
      <c r="E501" s="2">
        <v>33571</v>
      </c>
      <c r="F501">
        <v>375.22</v>
      </c>
      <c r="G501">
        <f t="shared" si="66"/>
        <v>-3.5320674545212816E-3</v>
      </c>
      <c r="H501" s="2">
        <v>33571</v>
      </c>
      <c r="I501">
        <v>430.41</v>
      </c>
      <c r="J501">
        <f t="shared" si="67"/>
        <v>-3.4498726557071757E-3</v>
      </c>
      <c r="K501">
        <f t="shared" si="63"/>
        <v>-3.6394726557071756E-3</v>
      </c>
      <c r="L501">
        <v>1.6680037833693383E-2</v>
      </c>
      <c r="N501" s="2">
        <v>33571</v>
      </c>
      <c r="O501">
        <v>2.0261</v>
      </c>
      <c r="Q501" s="2">
        <v>33571</v>
      </c>
      <c r="R501">
        <v>2083.83</v>
      </c>
      <c r="S501" s="8">
        <f t="shared" si="68"/>
        <v>2.0999818713650864E-2</v>
      </c>
      <c r="T501" s="9">
        <f t="shared" si="64"/>
        <v>2.0810218713650862E-2</v>
      </c>
      <c r="U501" s="3">
        <f>Sheet1!$B$17+Sheet1!$B$18*'Portfolio allocation'!K501</f>
        <v>-3.6874963827756711E-3</v>
      </c>
      <c r="V501" s="13">
        <f t="shared" si="69"/>
        <v>2.4497715096426533E-2</v>
      </c>
      <c r="W501" s="13"/>
      <c r="X501" s="2">
        <v>33571</v>
      </c>
      <c r="Y501">
        <v>22.088200000000001</v>
      </c>
      <c r="AA501" s="2">
        <v>33571</v>
      </c>
      <c r="AB501">
        <v>234.66</v>
      </c>
      <c r="AC501">
        <f t="shared" si="70"/>
        <v>-1.8569636135508105E-2</v>
      </c>
      <c r="AD501">
        <f t="shared" si="65"/>
        <v>-1.8757236135508105E-2</v>
      </c>
      <c r="AE501">
        <f>Sheet2!$B$17+Sheet2!$B$18*'Portfolio allocation'!K501</f>
        <v>-3.1829249254355886E-3</v>
      </c>
      <c r="AF501">
        <f t="shared" si="71"/>
        <v>-1.5574311210072515E-2</v>
      </c>
      <c r="AH501" s="2">
        <v>33571</v>
      </c>
      <c r="AI501">
        <v>7.3739999999999997</v>
      </c>
      <c r="AJ501">
        <v>4.6900000000000004</v>
      </c>
      <c r="AK501">
        <v>1.3180099999999999</v>
      </c>
      <c r="AR501" s="3"/>
    </row>
    <row r="502" spans="1:44" hidden="1" outlineLevel="1" x14ac:dyDescent="0.2">
      <c r="A502" s="2">
        <v>33574</v>
      </c>
      <c r="B502">
        <v>20.18</v>
      </c>
      <c r="E502" s="2">
        <v>33574</v>
      </c>
      <c r="F502">
        <v>381.4</v>
      </c>
      <c r="G502">
        <f t="shared" si="66"/>
        <v>1.6470337402057389E-2</v>
      </c>
      <c r="H502" s="2">
        <v>33574</v>
      </c>
      <c r="I502">
        <v>437.67</v>
      </c>
      <c r="J502">
        <f t="shared" si="67"/>
        <v>1.6867637833693383E-2</v>
      </c>
      <c r="K502">
        <f t="shared" si="63"/>
        <v>1.6680037833693383E-2</v>
      </c>
      <c r="L502">
        <v>-1.1011305869719783E-3</v>
      </c>
      <c r="N502" s="2">
        <v>33574</v>
      </c>
      <c r="O502">
        <v>2.1095000000000002</v>
      </c>
      <c r="Q502" s="2">
        <v>33574</v>
      </c>
      <c r="R502">
        <v>2169.54</v>
      </c>
      <c r="S502" s="8">
        <f t="shared" si="68"/>
        <v>4.113099437094192E-2</v>
      </c>
      <c r="T502" s="9">
        <f t="shared" si="64"/>
        <v>4.0943394370941917E-2</v>
      </c>
      <c r="U502" s="3">
        <f>Sheet1!$B$17+Sheet1!$B$18*'Portfolio allocation'!K502</f>
        <v>1.9623561015542301E-2</v>
      </c>
      <c r="V502" s="13">
        <f t="shared" si="69"/>
        <v>2.1319833355399616E-2</v>
      </c>
      <c r="W502" s="13"/>
      <c r="X502" s="2">
        <v>33574</v>
      </c>
      <c r="Y502">
        <v>22.028500000000001</v>
      </c>
      <c r="AA502" s="2">
        <v>33574</v>
      </c>
      <c r="AB502">
        <v>234.02</v>
      </c>
      <c r="AC502">
        <f t="shared" si="70"/>
        <v>-2.7273502088126511E-3</v>
      </c>
      <c r="AD502">
        <f t="shared" si="65"/>
        <v>-2.9145502088126513E-3</v>
      </c>
      <c r="AE502">
        <f>Sheet2!$B$17+Sheet2!$B$18*'Portfolio allocation'!K502</f>
        <v>1.4885702199337002E-2</v>
      </c>
      <c r="AF502">
        <f t="shared" si="71"/>
        <v>-1.7800252408149655E-2</v>
      </c>
      <c r="AH502" s="2">
        <v>33574</v>
      </c>
      <c r="AI502">
        <v>7.3019999999999996</v>
      </c>
      <c r="AJ502">
        <v>4.68</v>
      </c>
      <c r="AK502">
        <v>1.3307899999999999</v>
      </c>
      <c r="AR502" s="3"/>
    </row>
    <row r="503" spans="1:44" hidden="1" outlineLevel="1" x14ac:dyDescent="0.2">
      <c r="A503" s="2">
        <v>33575</v>
      </c>
      <c r="B503">
        <v>19.7</v>
      </c>
      <c r="E503" s="2">
        <v>33575</v>
      </c>
      <c r="F503">
        <v>380.96</v>
      </c>
      <c r="G503">
        <f t="shared" si="66"/>
        <v>-1.1536444677503477E-3</v>
      </c>
      <c r="H503" s="2">
        <v>33575</v>
      </c>
      <c r="I503">
        <v>437.27</v>
      </c>
      <c r="J503">
        <f t="shared" si="67"/>
        <v>-9.1393058697197826E-4</v>
      </c>
      <c r="K503">
        <f t="shared" si="63"/>
        <v>-1.1011305869719783E-3</v>
      </c>
      <c r="L503">
        <v>-2.4496473849109279E-3</v>
      </c>
      <c r="N503" s="2">
        <v>33575</v>
      </c>
      <c r="O503">
        <v>2.1120999999999999</v>
      </c>
      <c r="Q503" s="2">
        <v>33575</v>
      </c>
      <c r="R503">
        <v>2172.21</v>
      </c>
      <c r="S503" s="8">
        <f t="shared" si="68"/>
        <v>1.2306756270914487E-3</v>
      </c>
      <c r="T503" s="9">
        <f t="shared" si="64"/>
        <v>1.0434756270914487E-3</v>
      </c>
      <c r="U503" s="3">
        <f>Sheet1!$B$17+Sheet1!$B$18*'Portfolio allocation'!K503</f>
        <v>-7.754460313797811E-4</v>
      </c>
      <c r="V503" s="13">
        <f t="shared" si="69"/>
        <v>1.8189216584712298E-3</v>
      </c>
      <c r="W503" s="13"/>
      <c r="X503" s="2">
        <v>33575</v>
      </c>
      <c r="Y503">
        <v>21.7897</v>
      </c>
      <c r="AA503" s="2">
        <v>33575</v>
      </c>
      <c r="AB503">
        <v>231.49</v>
      </c>
      <c r="AC503">
        <f t="shared" si="70"/>
        <v>-1.081104179129988E-2</v>
      </c>
      <c r="AD503">
        <f t="shared" si="65"/>
        <v>-1.0996641791299879E-2</v>
      </c>
      <c r="AE503">
        <f>Sheet2!$B$17+Sheet2!$B$18*'Portfolio allocation'!K503</f>
        <v>-9.2576639895313362E-4</v>
      </c>
      <c r="AF503">
        <f t="shared" si="71"/>
        <v>-1.0070875392346745E-2</v>
      </c>
      <c r="AH503" s="2">
        <v>33575</v>
      </c>
      <c r="AI503">
        <v>7.2759999999999998</v>
      </c>
      <c r="AJ503">
        <v>4.6399999999999997</v>
      </c>
      <c r="AK503">
        <v>1.32755</v>
      </c>
      <c r="AR503" s="3"/>
    </row>
    <row r="504" spans="1:44" hidden="1" outlineLevel="1" x14ac:dyDescent="0.2">
      <c r="A504" s="2">
        <v>33576</v>
      </c>
      <c r="B504">
        <v>19.54</v>
      </c>
      <c r="E504" s="2">
        <v>33576</v>
      </c>
      <c r="F504">
        <v>380.07</v>
      </c>
      <c r="G504">
        <f t="shared" si="66"/>
        <v>-2.3362032759344231E-3</v>
      </c>
      <c r="H504" s="2">
        <v>33576</v>
      </c>
      <c r="I504">
        <v>436.28</v>
      </c>
      <c r="J504">
        <f t="shared" si="67"/>
        <v>-2.2640473849109277E-3</v>
      </c>
      <c r="K504">
        <f t="shared" si="63"/>
        <v>-2.4496473849109279E-3</v>
      </c>
      <c r="L504">
        <v>-7.1974443201612776E-3</v>
      </c>
      <c r="N504" s="2">
        <v>33576</v>
      </c>
      <c r="O504">
        <v>2.1251000000000002</v>
      </c>
      <c r="Q504" s="2">
        <v>33576</v>
      </c>
      <c r="R504">
        <v>2185.61</v>
      </c>
      <c r="S504" s="8">
        <f t="shared" si="68"/>
        <v>6.1688326635085389E-3</v>
      </c>
      <c r="T504" s="9">
        <f t="shared" si="64"/>
        <v>5.9832326635085387E-3</v>
      </c>
      <c r="U504" s="3">
        <f>Sheet1!$B$17+Sheet1!$B$18*'Portfolio allocation'!K504</f>
        <v>-2.3224986779358443E-3</v>
      </c>
      <c r="V504" s="13">
        <f t="shared" si="69"/>
        <v>8.3057313414443834E-3</v>
      </c>
      <c r="W504" s="13"/>
      <c r="X504" s="2">
        <v>33576</v>
      </c>
      <c r="Y504">
        <v>21.491199999999999</v>
      </c>
      <c r="AA504" s="2">
        <v>33576</v>
      </c>
      <c r="AB504">
        <v>228.32</v>
      </c>
      <c r="AC504">
        <f t="shared" si="70"/>
        <v>-1.36938960646249E-2</v>
      </c>
      <c r="AD504">
        <f t="shared" si="65"/>
        <v>-1.38774960646249E-2</v>
      </c>
      <c r="AE504">
        <f>Sheet2!$B$17+Sheet2!$B$18*'Portfolio allocation'!K504</f>
        <v>-2.1249019394555166E-3</v>
      </c>
      <c r="AF504">
        <f t="shared" si="71"/>
        <v>-1.1752594125169383E-2</v>
      </c>
      <c r="AH504" s="2">
        <v>33576</v>
      </c>
      <c r="AI504">
        <v>7.1740000000000004</v>
      </c>
      <c r="AJ504">
        <v>4.59</v>
      </c>
      <c r="AK504">
        <v>1.32623</v>
      </c>
      <c r="AR504" s="3"/>
    </row>
    <row r="505" spans="1:44" hidden="1" outlineLevel="1" x14ac:dyDescent="0.2">
      <c r="A505" s="2">
        <v>33577</v>
      </c>
      <c r="B505">
        <v>20.190000000000001</v>
      </c>
      <c r="E505" s="2">
        <v>33577</v>
      </c>
      <c r="F505">
        <v>377.4</v>
      </c>
      <c r="G505">
        <f t="shared" si="66"/>
        <v>-7.0250217065277454E-3</v>
      </c>
      <c r="H505" s="2">
        <v>33577</v>
      </c>
      <c r="I505">
        <v>433.22</v>
      </c>
      <c r="J505">
        <f t="shared" si="67"/>
        <v>-7.0138443201612777E-3</v>
      </c>
      <c r="K505">
        <f t="shared" si="63"/>
        <v>-7.1974443201612776E-3</v>
      </c>
      <c r="L505">
        <v>4.3633431512856875E-3</v>
      </c>
      <c r="N505" s="2">
        <v>33577</v>
      </c>
      <c r="O505">
        <v>2.1198999999999999</v>
      </c>
      <c r="Q505" s="2">
        <v>33577</v>
      </c>
      <c r="R505">
        <v>2180.25</v>
      </c>
      <c r="S505" s="8">
        <f t="shared" si="68"/>
        <v>-2.4524045918531412E-3</v>
      </c>
      <c r="T505" s="9">
        <f t="shared" si="64"/>
        <v>-2.6360045918531411E-3</v>
      </c>
      <c r="U505" s="3">
        <f>Sheet1!$B$17+Sheet1!$B$18*'Portfolio allocation'!K505</f>
        <v>-7.7692916472306521E-3</v>
      </c>
      <c r="V505" s="13">
        <f t="shared" si="69"/>
        <v>5.133287055377511E-3</v>
      </c>
      <c r="W505" s="13"/>
      <c r="X505" s="2">
        <v>33577</v>
      </c>
      <c r="Y505">
        <v>21.550899999999999</v>
      </c>
      <c r="AA505" s="2">
        <v>33577</v>
      </c>
      <c r="AB505">
        <v>228.95</v>
      </c>
      <c r="AC505">
        <f t="shared" si="70"/>
        <v>2.7592852137350299E-3</v>
      </c>
      <c r="AD505">
        <f t="shared" si="65"/>
        <v>2.5752852137350297E-3</v>
      </c>
      <c r="AE505">
        <f>Sheet2!$B$17+Sheet2!$B$18*'Portfolio allocation'!K505</f>
        <v>-6.346764101534964E-3</v>
      </c>
      <c r="AF505">
        <f t="shared" si="71"/>
        <v>8.9220493152699937E-3</v>
      </c>
      <c r="AH505" s="2">
        <v>33577</v>
      </c>
      <c r="AI505">
        <v>7.2089999999999996</v>
      </c>
      <c r="AJ505">
        <v>4.5999999999999996</v>
      </c>
      <c r="AK505">
        <v>1.3469800000000001</v>
      </c>
      <c r="AR505" s="3"/>
    </row>
    <row r="506" spans="1:44" hidden="1" outlineLevel="1" x14ac:dyDescent="0.2">
      <c r="A506" s="2">
        <v>33578</v>
      </c>
      <c r="B506">
        <v>19.04</v>
      </c>
      <c r="E506" s="2">
        <v>33578</v>
      </c>
      <c r="F506">
        <v>379.09</v>
      </c>
      <c r="G506">
        <f t="shared" si="66"/>
        <v>4.4780074191839159E-3</v>
      </c>
      <c r="H506" s="2">
        <v>33578</v>
      </c>
      <c r="I506">
        <v>435.19</v>
      </c>
      <c r="J506">
        <f t="shared" si="67"/>
        <v>4.5473431512856877E-3</v>
      </c>
      <c r="K506">
        <f t="shared" si="63"/>
        <v>4.3633431512856875E-3</v>
      </c>
      <c r="L506">
        <v>-2.2262837565201273E-3</v>
      </c>
      <c r="N506" s="2">
        <v>33578</v>
      </c>
      <c r="O506">
        <v>2.1720000000000002</v>
      </c>
      <c r="Q506" s="2">
        <v>33578</v>
      </c>
      <c r="R506">
        <v>2233.8200000000002</v>
      </c>
      <c r="S506" s="8">
        <f t="shared" si="68"/>
        <v>2.457057676871921E-2</v>
      </c>
      <c r="T506" s="9">
        <f t="shared" si="64"/>
        <v>2.438657676871921E-2</v>
      </c>
      <c r="U506" s="3">
        <f>Sheet1!$B$17+Sheet1!$B$18*'Portfolio allocation'!K506</f>
        <v>5.4935367293305892E-3</v>
      </c>
      <c r="V506" s="13">
        <f t="shared" si="69"/>
        <v>1.8893040039388621E-2</v>
      </c>
      <c r="W506" s="13"/>
      <c r="X506" s="2">
        <v>33578</v>
      </c>
      <c r="Y506">
        <v>21.252400000000002</v>
      </c>
      <c r="AA506" s="2">
        <v>33578</v>
      </c>
      <c r="AB506">
        <v>225.78</v>
      </c>
      <c r="AC506">
        <f t="shared" si="70"/>
        <v>-1.3845817864162391E-2</v>
      </c>
      <c r="AD506">
        <f t="shared" si="65"/>
        <v>-1.402701786416239E-2</v>
      </c>
      <c r="AE506">
        <f>Sheet2!$B$17+Sheet2!$B$18*'Portfolio allocation'!K506</f>
        <v>3.9333830604393162E-3</v>
      </c>
      <c r="AF506">
        <f t="shared" si="71"/>
        <v>-1.7960400924601706E-2</v>
      </c>
      <c r="AH506" s="2">
        <v>33578</v>
      </c>
      <c r="AI506">
        <v>7.2359999999999998</v>
      </c>
      <c r="AJ506">
        <v>4.53</v>
      </c>
      <c r="AK506">
        <v>1.3606799999999999</v>
      </c>
      <c r="AR506" s="3"/>
    </row>
    <row r="507" spans="1:44" hidden="1" outlineLevel="1" x14ac:dyDescent="0.2">
      <c r="A507" s="2">
        <v>33581</v>
      </c>
      <c r="B507">
        <v>19.739999999999998</v>
      </c>
      <c r="E507" s="2">
        <v>33581</v>
      </c>
      <c r="F507">
        <v>378.26</v>
      </c>
      <c r="G507">
        <f t="shared" si="66"/>
        <v>-2.1894536917353991E-3</v>
      </c>
      <c r="H507" s="2">
        <v>33581</v>
      </c>
      <c r="I507">
        <v>434.3</v>
      </c>
      <c r="J507">
        <f t="shared" si="67"/>
        <v>-2.0450837565201274E-3</v>
      </c>
      <c r="K507">
        <f t="shared" si="63"/>
        <v>-2.2262837565201273E-3</v>
      </c>
      <c r="L507">
        <v>-7.9929007598444901E-4</v>
      </c>
      <c r="N507" s="2">
        <v>33581</v>
      </c>
      <c r="O507">
        <v>2.1251000000000002</v>
      </c>
      <c r="Q507" s="2">
        <v>33581</v>
      </c>
      <c r="R507">
        <v>2185.61</v>
      </c>
      <c r="S507" s="8">
        <f t="shared" si="68"/>
        <v>-2.1581864250476812E-2</v>
      </c>
      <c r="T507" s="9">
        <f t="shared" si="64"/>
        <v>-2.1763064250476812E-2</v>
      </c>
      <c r="U507" s="3">
        <f>Sheet1!$B$17+Sheet1!$B$18*'Portfolio allocation'!K507</f>
        <v>-2.0662502626587827E-3</v>
      </c>
      <c r="V507" s="13">
        <f t="shared" si="69"/>
        <v>-1.9696813987818029E-2</v>
      </c>
      <c r="W507" s="13"/>
      <c r="X507" s="2">
        <v>33581</v>
      </c>
      <c r="Y507">
        <v>20.327100000000002</v>
      </c>
      <c r="AA507" s="2">
        <v>33581</v>
      </c>
      <c r="AB507">
        <v>215.95</v>
      </c>
      <c r="AC507">
        <f t="shared" si="70"/>
        <v>-4.3537957303569907E-2</v>
      </c>
      <c r="AD507">
        <f t="shared" si="65"/>
        <v>-4.3715557303569907E-2</v>
      </c>
      <c r="AE507">
        <f>Sheet2!$B$17+Sheet2!$B$18*'Portfolio allocation'!K507</f>
        <v>-1.9262813025688694E-3</v>
      </c>
      <c r="AF507">
        <f t="shared" si="71"/>
        <v>-4.178927600100104E-2</v>
      </c>
      <c r="AH507" s="2">
        <v>33581</v>
      </c>
      <c r="AI507">
        <v>7.2220000000000004</v>
      </c>
      <c r="AJ507">
        <v>4.4400000000000004</v>
      </c>
      <c r="AK507">
        <v>1.35947</v>
      </c>
      <c r="AR507" s="3"/>
    </row>
    <row r="508" spans="1:44" hidden="1" outlineLevel="1" x14ac:dyDescent="0.2">
      <c r="A508" s="2">
        <v>33582</v>
      </c>
      <c r="B508">
        <v>19.89</v>
      </c>
      <c r="E508" s="2">
        <v>33582</v>
      </c>
      <c r="F508">
        <v>377.9</v>
      </c>
      <c r="G508">
        <f t="shared" si="66"/>
        <v>-9.5172632580764471E-4</v>
      </c>
      <c r="H508" s="2">
        <v>33582</v>
      </c>
      <c r="I508">
        <v>434.03</v>
      </c>
      <c r="J508">
        <f t="shared" si="67"/>
        <v>-6.2169007598444903E-4</v>
      </c>
      <c r="K508">
        <f t="shared" si="63"/>
        <v>-7.9929007598444901E-4</v>
      </c>
      <c r="L508">
        <v>-6.8567740478760902E-4</v>
      </c>
      <c r="N508" s="2">
        <v>33582</v>
      </c>
      <c r="O508">
        <v>2.1198999999999999</v>
      </c>
      <c r="Q508" s="2">
        <v>33582</v>
      </c>
      <c r="R508">
        <v>2180.25</v>
      </c>
      <c r="S508" s="8">
        <f t="shared" si="68"/>
        <v>-2.4524045918531412E-3</v>
      </c>
      <c r="T508" s="9">
        <f t="shared" si="64"/>
        <v>-2.6300045918531412E-3</v>
      </c>
      <c r="U508" s="3">
        <f>Sheet1!$B$17+Sheet1!$B$18*'Portfolio allocation'!K508</f>
        <v>-4.2916694751906086E-4</v>
      </c>
      <c r="V508" s="13">
        <f t="shared" si="69"/>
        <v>-2.2008376443340802E-3</v>
      </c>
      <c r="W508" s="13"/>
      <c r="X508" s="2">
        <v>33582</v>
      </c>
      <c r="Y508">
        <v>20.595700000000001</v>
      </c>
      <c r="AA508" s="2">
        <v>33582</v>
      </c>
      <c r="AB508">
        <v>218.8</v>
      </c>
      <c r="AC508">
        <f t="shared" si="70"/>
        <v>1.3197499421162329E-2</v>
      </c>
      <c r="AD508">
        <f t="shared" si="65"/>
        <v>1.3018699421162329E-2</v>
      </c>
      <c r="AE508">
        <f>Sheet2!$B$17+Sheet2!$B$18*'Portfolio allocation'!K508</f>
        <v>-6.5736211593512357E-4</v>
      </c>
      <c r="AF508">
        <f t="shared" si="71"/>
        <v>1.3676061537097453E-2</v>
      </c>
      <c r="AH508" s="2">
        <v>33582</v>
      </c>
      <c r="AI508">
        <v>7.2089999999999996</v>
      </c>
      <c r="AJ508">
        <v>4.47</v>
      </c>
      <c r="AK508">
        <v>1.3572200000000001</v>
      </c>
      <c r="AR508" s="3"/>
    </row>
    <row r="509" spans="1:44" hidden="1" outlineLevel="1" x14ac:dyDescent="0.2">
      <c r="A509" s="2">
        <v>33583</v>
      </c>
      <c r="B509">
        <v>20.57</v>
      </c>
      <c r="E509" s="2">
        <v>33583</v>
      </c>
      <c r="F509">
        <v>377.7</v>
      </c>
      <c r="G509">
        <f t="shared" si="66"/>
        <v>-5.2924053982528196E-4</v>
      </c>
      <c r="H509" s="2">
        <v>33583</v>
      </c>
      <c r="I509">
        <v>433.81</v>
      </c>
      <c r="J509">
        <f t="shared" si="67"/>
        <v>-5.0687740478760901E-4</v>
      </c>
      <c r="K509">
        <f t="shared" si="63"/>
        <v>-6.8567740478760902E-4</v>
      </c>
      <c r="L509">
        <v>1.0033443894792682E-2</v>
      </c>
      <c r="N509" s="2">
        <v>33583</v>
      </c>
      <c r="O509">
        <v>2.0991</v>
      </c>
      <c r="Q509" s="2">
        <v>33583</v>
      </c>
      <c r="R509">
        <v>2158.8200000000002</v>
      </c>
      <c r="S509" s="8">
        <f t="shared" si="68"/>
        <v>-9.8291480334823378E-3</v>
      </c>
      <c r="T509" s="9">
        <f t="shared" si="64"/>
        <v>-1.0007948033482338E-2</v>
      </c>
      <c r="U509" s="3">
        <f>Sheet1!$B$17+Sheet1!$B$18*'Portfolio allocation'!K509</f>
        <v>-2.9882761179405464E-4</v>
      </c>
      <c r="V509" s="13">
        <f t="shared" si="69"/>
        <v>-9.7091204216882832E-3</v>
      </c>
      <c r="W509" s="13"/>
      <c r="X509" s="2">
        <v>33583</v>
      </c>
      <c r="Y509">
        <v>20.953900000000001</v>
      </c>
      <c r="AA509" s="2">
        <v>33583</v>
      </c>
      <c r="AB509">
        <v>222.61</v>
      </c>
      <c r="AC509">
        <f t="shared" si="70"/>
        <v>1.7413162705667284E-2</v>
      </c>
      <c r="AD509">
        <f t="shared" si="65"/>
        <v>1.7234762705667286E-2</v>
      </c>
      <c r="AE509">
        <f>Sheet2!$B$17+Sheet2!$B$18*'Portfolio allocation'!K509</f>
        <v>-5.563348301855025E-4</v>
      </c>
      <c r="AF509">
        <f t="shared" si="71"/>
        <v>1.7791097535852788E-2</v>
      </c>
      <c r="AH509" s="2">
        <v>33583</v>
      </c>
      <c r="AI509">
        <v>7.2039999999999997</v>
      </c>
      <c r="AJ509">
        <v>4.46</v>
      </c>
      <c r="AK509">
        <v>1.3584799999999999</v>
      </c>
      <c r="AR509" s="3"/>
    </row>
    <row r="510" spans="1:44" hidden="1" outlineLevel="1" x14ac:dyDescent="0.2">
      <c r="A510" s="2">
        <v>33584</v>
      </c>
      <c r="B510">
        <v>19.079999999999998</v>
      </c>
      <c r="E510" s="2">
        <v>33584</v>
      </c>
      <c r="F510">
        <v>381.55</v>
      </c>
      <c r="G510">
        <f t="shared" si="66"/>
        <v>1.0193275086047171E-2</v>
      </c>
      <c r="H510" s="2">
        <v>33584</v>
      </c>
      <c r="I510">
        <v>438.24</v>
      </c>
      <c r="J510">
        <f t="shared" si="67"/>
        <v>1.0211843894792683E-2</v>
      </c>
      <c r="K510">
        <f t="shared" si="63"/>
        <v>1.0033443894792682E-2</v>
      </c>
      <c r="L510">
        <v>7.4902317634173198E-3</v>
      </c>
      <c r="N510" s="2">
        <v>33584</v>
      </c>
      <c r="O510">
        <v>2.1251000000000002</v>
      </c>
      <c r="Q510" s="2">
        <v>33584</v>
      </c>
      <c r="R510">
        <v>2185.61</v>
      </c>
      <c r="S510" s="8">
        <f t="shared" si="68"/>
        <v>1.2409557072845301E-2</v>
      </c>
      <c r="T510" s="9">
        <f t="shared" si="64"/>
        <v>1.22311570728453E-2</v>
      </c>
      <c r="U510" s="3">
        <f>Sheet1!$B$17+Sheet1!$B$18*'Portfolio allocation'!K510</f>
        <v>1.1998420001744316E-2</v>
      </c>
      <c r="V510" s="13">
        <f t="shared" si="69"/>
        <v>2.327370711009847E-4</v>
      </c>
      <c r="W510" s="13"/>
      <c r="X510" s="2">
        <v>33584</v>
      </c>
      <c r="Y510">
        <v>21.1629</v>
      </c>
      <c r="AA510" s="2">
        <v>33584</v>
      </c>
      <c r="AB510">
        <v>224.83</v>
      </c>
      <c r="AC510">
        <f t="shared" si="70"/>
        <v>9.9725978168097029E-3</v>
      </c>
      <c r="AD510">
        <f t="shared" si="65"/>
        <v>9.7957978168097034E-3</v>
      </c>
      <c r="AE510">
        <f>Sheet2!$B$17+Sheet2!$B$18*'Portfolio allocation'!K510</f>
        <v>8.9753812989188352E-3</v>
      </c>
      <c r="AF510">
        <f t="shared" si="71"/>
        <v>8.2041651789086824E-4</v>
      </c>
      <c r="AH510" s="2">
        <v>33584</v>
      </c>
      <c r="AI510">
        <v>7.1849999999999996</v>
      </c>
      <c r="AJ510">
        <v>4.42</v>
      </c>
      <c r="AK510">
        <v>1.3547</v>
      </c>
      <c r="AR510" s="3"/>
    </row>
    <row r="511" spans="1:44" hidden="1" outlineLevel="1" x14ac:dyDescent="0.2">
      <c r="A511" s="2">
        <v>33585</v>
      </c>
      <c r="B511">
        <v>17.88</v>
      </c>
      <c r="E511" s="2">
        <v>33585</v>
      </c>
      <c r="F511">
        <v>384.47</v>
      </c>
      <c r="G511">
        <f t="shared" si="66"/>
        <v>7.6529943650898158E-3</v>
      </c>
      <c r="H511" s="2">
        <v>33585</v>
      </c>
      <c r="I511">
        <v>441.6</v>
      </c>
      <c r="J511">
        <f t="shared" si="67"/>
        <v>7.6670317634173202E-3</v>
      </c>
      <c r="K511">
        <f t="shared" si="63"/>
        <v>7.4902317634173198E-3</v>
      </c>
      <c r="L511">
        <v>-1.545550724637694E-4</v>
      </c>
      <c r="N511" s="2">
        <v>33585</v>
      </c>
      <c r="O511">
        <v>2.1251000000000002</v>
      </c>
      <c r="Q511" s="2">
        <v>33585</v>
      </c>
      <c r="R511">
        <v>2185.61</v>
      </c>
      <c r="S511" s="8">
        <f t="shared" si="68"/>
        <v>0</v>
      </c>
      <c r="T511" s="9">
        <f t="shared" si="64"/>
        <v>-1.7679999999999999E-4</v>
      </c>
      <c r="U511" s="3">
        <f>Sheet1!$B$17+Sheet1!$B$18*'Portfolio allocation'!K511</f>
        <v>9.0807825910638289E-3</v>
      </c>
      <c r="V511" s="13">
        <f t="shared" si="69"/>
        <v>-9.2575825910638284E-3</v>
      </c>
      <c r="W511" s="13"/>
      <c r="X511" s="2">
        <v>33585</v>
      </c>
      <c r="Y511">
        <v>21.0136</v>
      </c>
      <c r="AA511" s="2">
        <v>33585</v>
      </c>
      <c r="AB511">
        <v>223.24</v>
      </c>
      <c r="AC511">
        <f t="shared" si="70"/>
        <v>-7.0720099630832145E-3</v>
      </c>
      <c r="AD511">
        <f t="shared" si="65"/>
        <v>-7.2492099630832143E-3</v>
      </c>
      <c r="AE511">
        <f>Sheet2!$B$17+Sheet2!$B$18*'Portfolio allocation'!K511</f>
        <v>6.7138921884902095E-3</v>
      </c>
      <c r="AF511">
        <f t="shared" si="71"/>
        <v>-1.3963102151573424E-2</v>
      </c>
      <c r="AH511" s="2">
        <v>33585</v>
      </c>
      <c r="AI511">
        <v>7.2110000000000003</v>
      </c>
      <c r="AJ511">
        <v>4.43</v>
      </c>
      <c r="AK511">
        <v>1.3534900000000001</v>
      </c>
      <c r="AR511" s="3"/>
    </row>
    <row r="512" spans="1:44" hidden="1" outlineLevel="1" x14ac:dyDescent="0.2">
      <c r="A512" s="2">
        <v>33588</v>
      </c>
      <c r="B512">
        <v>17.62</v>
      </c>
      <c r="E512" s="2">
        <v>33588</v>
      </c>
      <c r="F512">
        <v>384.46</v>
      </c>
      <c r="G512">
        <f t="shared" si="66"/>
        <v>-2.6009831716522491E-5</v>
      </c>
      <c r="H512" s="2">
        <v>33588</v>
      </c>
      <c r="I512">
        <v>441.61</v>
      </c>
      <c r="J512">
        <f t="shared" si="67"/>
        <v>2.2644927536230597E-5</v>
      </c>
      <c r="K512">
        <f t="shared" si="63"/>
        <v>-1.545550724637694E-4</v>
      </c>
      <c r="L512">
        <v>-4.524527632979415E-3</v>
      </c>
      <c r="N512" s="2">
        <v>33588</v>
      </c>
      <c r="O512">
        <v>2.1276999999999999</v>
      </c>
      <c r="Q512" s="2">
        <v>33588</v>
      </c>
      <c r="R512">
        <v>2188.2800000000002</v>
      </c>
      <c r="S512" s="8">
        <f t="shared" si="68"/>
        <v>1.2216269142253378E-3</v>
      </c>
      <c r="T512" s="9">
        <f t="shared" si="64"/>
        <v>1.0444269142253378E-3</v>
      </c>
      <c r="U512" s="3">
        <f>Sheet1!$B$17+Sheet1!$B$18*'Portfolio allocation'!K512</f>
        <v>3.1048938827777083E-4</v>
      </c>
      <c r="V512" s="13">
        <f t="shared" si="69"/>
        <v>7.3393752594756701E-4</v>
      </c>
      <c r="W512" s="13"/>
      <c r="X512" s="2">
        <v>33588</v>
      </c>
      <c r="Y512">
        <v>20.745000000000001</v>
      </c>
      <c r="AA512" s="2">
        <v>33588</v>
      </c>
      <c r="AB512">
        <v>220.39</v>
      </c>
      <c r="AC512">
        <f t="shared" si="70"/>
        <v>-1.2766529295825224E-2</v>
      </c>
      <c r="AD512">
        <f t="shared" si="65"/>
        <v>-1.2943329295825224E-2</v>
      </c>
      <c r="AE512">
        <f>Sheet2!$B$17+Sheet2!$B$18*'Portfolio allocation'!K512</f>
        <v>-8.4047302126940562E-5</v>
      </c>
      <c r="AF512">
        <f t="shared" si="71"/>
        <v>-1.2859281993698284E-2</v>
      </c>
      <c r="AH512" s="2">
        <v>33588</v>
      </c>
      <c r="AI512">
        <v>7.1909999999999998</v>
      </c>
      <c r="AJ512">
        <v>4.42</v>
      </c>
      <c r="AK512">
        <v>1.3573299999999999</v>
      </c>
      <c r="AR512" s="3"/>
    </row>
    <row r="513" spans="1:44" hidden="1" outlineLevel="1" x14ac:dyDescent="0.2">
      <c r="A513" s="2">
        <v>33589</v>
      </c>
      <c r="B513">
        <v>18.12</v>
      </c>
      <c r="E513" s="2">
        <v>33589</v>
      </c>
      <c r="F513">
        <v>382.74</v>
      </c>
      <c r="G513">
        <f t="shared" si="66"/>
        <v>-4.4738074181969179E-3</v>
      </c>
      <c r="H513" s="2">
        <v>33589</v>
      </c>
      <c r="I513">
        <v>439.69</v>
      </c>
      <c r="J513">
        <f t="shared" si="67"/>
        <v>-4.3477276329794146E-3</v>
      </c>
      <c r="K513">
        <f t="shared" si="63"/>
        <v>-4.524527632979415E-3</v>
      </c>
      <c r="L513">
        <v>1.7579801951374406E-3</v>
      </c>
      <c r="N513" s="2">
        <v>33589</v>
      </c>
      <c r="O513">
        <v>2.1225000000000001</v>
      </c>
      <c r="Q513" s="2">
        <v>33589</v>
      </c>
      <c r="R513">
        <v>2182.9299999999998</v>
      </c>
      <c r="S513" s="8">
        <f t="shared" si="68"/>
        <v>-2.4448425247227679E-3</v>
      </c>
      <c r="T513" s="9">
        <f t="shared" si="64"/>
        <v>-2.6216425247227678E-3</v>
      </c>
      <c r="U513" s="3">
        <f>Sheet1!$B$17+Sheet1!$B$18*'Portfolio allocation'!K513</f>
        <v>-4.7028538829783657E-3</v>
      </c>
      <c r="V513" s="13">
        <f t="shared" si="69"/>
        <v>2.0812113582555978E-3</v>
      </c>
      <c r="W513" s="13"/>
      <c r="X513" s="2">
        <v>33589</v>
      </c>
      <c r="Y513">
        <v>20.416599999999999</v>
      </c>
      <c r="AA513" s="2">
        <v>33589</v>
      </c>
      <c r="AB513">
        <v>216.9</v>
      </c>
      <c r="AC513">
        <f t="shared" si="70"/>
        <v>-1.5835564227052012E-2</v>
      </c>
      <c r="AD513">
        <f t="shared" si="65"/>
        <v>-1.6010764227052013E-2</v>
      </c>
      <c r="AE513">
        <f>Sheet2!$B$17+Sheet2!$B$18*'Portfolio allocation'!K513</f>
        <v>-3.9699383910207012E-3</v>
      </c>
      <c r="AF513">
        <f t="shared" si="71"/>
        <v>-1.2040825836031312E-2</v>
      </c>
      <c r="AH513" s="2">
        <v>33589</v>
      </c>
      <c r="AI513">
        <v>7.1769999999999996</v>
      </c>
      <c r="AJ513">
        <v>4.38</v>
      </c>
      <c r="AK513">
        <v>1.3584700000000001</v>
      </c>
      <c r="AR513" s="3"/>
    </row>
    <row r="514" spans="1:44" hidden="1" outlineLevel="1" x14ac:dyDescent="0.2">
      <c r="A514" s="2">
        <v>33590</v>
      </c>
      <c r="B514">
        <v>17.78</v>
      </c>
      <c r="E514" s="2">
        <v>33590</v>
      </c>
      <c r="F514">
        <v>383.48</v>
      </c>
      <c r="G514">
        <f t="shared" si="66"/>
        <v>1.9334273919633382E-3</v>
      </c>
      <c r="H514" s="2">
        <v>33590</v>
      </c>
      <c r="I514">
        <v>440.54</v>
      </c>
      <c r="J514">
        <f t="shared" si="67"/>
        <v>1.9331801951374405E-3</v>
      </c>
      <c r="K514">
        <f t="shared" si="63"/>
        <v>1.7579801951374406E-3</v>
      </c>
      <c r="L514">
        <v>-2.674535579062165E-3</v>
      </c>
      <c r="N514" s="2">
        <v>33590</v>
      </c>
      <c r="O514">
        <v>2.1433</v>
      </c>
      <c r="Q514" s="2">
        <v>33590</v>
      </c>
      <c r="R514">
        <v>2204.35</v>
      </c>
      <c r="S514" s="8">
        <f t="shared" si="68"/>
        <v>9.8124997136876946E-3</v>
      </c>
      <c r="T514" s="9">
        <f t="shared" si="64"/>
        <v>9.6372997136876942E-3</v>
      </c>
      <c r="U514" s="3">
        <f>Sheet1!$B$17+Sheet1!$B$18*'Portfolio allocation'!K514</f>
        <v>2.5045983173592841E-3</v>
      </c>
      <c r="V514" s="13">
        <f t="shared" si="69"/>
        <v>7.1327013963284102E-3</v>
      </c>
      <c r="W514" s="13"/>
      <c r="X514" s="2">
        <v>33590</v>
      </c>
      <c r="Y514">
        <v>20.595700000000001</v>
      </c>
      <c r="AA514" s="2">
        <v>33590</v>
      </c>
      <c r="AB514">
        <v>218.8</v>
      </c>
      <c r="AC514">
        <f t="shared" si="70"/>
        <v>8.759797141539849E-3</v>
      </c>
      <c r="AD514">
        <f t="shared" si="65"/>
        <v>8.582197141539849E-3</v>
      </c>
      <c r="AE514">
        <f>Sheet2!$B$17+Sheet2!$B$18*'Portfolio allocation'!K514</f>
        <v>1.6166278510116958E-3</v>
      </c>
      <c r="AF514">
        <f t="shared" si="71"/>
        <v>6.9655692905281532E-3</v>
      </c>
      <c r="AH514" s="2">
        <v>33590</v>
      </c>
      <c r="AI514">
        <v>7.1859999999999999</v>
      </c>
      <c r="AJ514">
        <v>4.4400000000000004</v>
      </c>
      <c r="AK514">
        <v>1.3622399999999999</v>
      </c>
      <c r="AR514" s="3"/>
    </row>
    <row r="515" spans="1:44" hidden="1" outlineLevel="1" x14ac:dyDescent="0.2">
      <c r="A515" s="2">
        <v>33591</v>
      </c>
      <c r="B515">
        <v>17.96</v>
      </c>
      <c r="E515" s="2">
        <v>33591</v>
      </c>
      <c r="F515">
        <v>382.52</v>
      </c>
      <c r="G515">
        <f t="shared" si="66"/>
        <v>-2.503390007301598E-3</v>
      </c>
      <c r="H515" s="2">
        <v>33591</v>
      </c>
      <c r="I515">
        <v>439.44</v>
      </c>
      <c r="J515">
        <f t="shared" si="67"/>
        <v>-2.496935579062165E-3</v>
      </c>
      <c r="K515">
        <f t="shared" si="63"/>
        <v>-2.674535579062165E-3</v>
      </c>
      <c r="L515">
        <v>1.1680398543600866E-2</v>
      </c>
      <c r="N515" s="2">
        <v>33591</v>
      </c>
      <c r="O515">
        <v>2.1406999999999998</v>
      </c>
      <c r="Q515" s="2">
        <v>33591</v>
      </c>
      <c r="R515">
        <v>2201.6799999999998</v>
      </c>
      <c r="S515" s="8">
        <f t="shared" si="68"/>
        <v>-1.211241409032171E-3</v>
      </c>
      <c r="T515" s="9">
        <f t="shared" si="64"/>
        <v>-1.388841409032171E-3</v>
      </c>
      <c r="U515" s="3">
        <f>Sheet1!$B$17+Sheet1!$B$18*'Portfolio allocation'!K515</f>
        <v>-2.5804961136909129E-3</v>
      </c>
      <c r="V515" s="13">
        <f t="shared" si="69"/>
        <v>1.1916547046587418E-3</v>
      </c>
      <c r="W515" s="13"/>
      <c r="X515" s="2">
        <v>33591</v>
      </c>
      <c r="Y515">
        <v>20.267399999999999</v>
      </c>
      <c r="AA515" s="2">
        <v>33591</v>
      </c>
      <c r="AB515">
        <v>215.31</v>
      </c>
      <c r="AC515">
        <f t="shared" si="70"/>
        <v>-1.5950639853747783E-2</v>
      </c>
      <c r="AD515">
        <f t="shared" si="65"/>
        <v>-1.6126239853747785E-2</v>
      </c>
      <c r="AE515">
        <f>Sheet2!$B$17+Sheet2!$B$18*'Portfolio allocation'!K515</f>
        <v>-2.3248782591115342E-3</v>
      </c>
      <c r="AF515">
        <f t="shared" si="71"/>
        <v>-1.3801361594636252E-2</v>
      </c>
      <c r="AH515" s="2">
        <v>33591</v>
      </c>
      <c r="AI515">
        <v>7.09</v>
      </c>
      <c r="AJ515">
        <v>4.3899999999999997</v>
      </c>
      <c r="AK515">
        <v>1.37259</v>
      </c>
      <c r="AR515" s="3"/>
    </row>
    <row r="516" spans="1:44" hidden="1" outlineLevel="1" x14ac:dyDescent="0.2">
      <c r="A516" s="2">
        <v>33592</v>
      </c>
      <c r="B516">
        <v>17.649999999999999</v>
      </c>
      <c r="E516" s="2">
        <v>33592</v>
      </c>
      <c r="F516">
        <v>387.04</v>
      </c>
      <c r="G516">
        <f t="shared" si="66"/>
        <v>1.1816375614347008E-2</v>
      </c>
      <c r="H516" s="2">
        <v>33592</v>
      </c>
      <c r="I516">
        <v>444.65</v>
      </c>
      <c r="J516">
        <f t="shared" si="67"/>
        <v>1.1855998543600865E-2</v>
      </c>
      <c r="K516">
        <f t="shared" ref="K516:K579" si="72">J516-(AJ515/25000)</f>
        <v>1.1680398543600866E-2</v>
      </c>
      <c r="L516">
        <v>2.5113908782188176E-2</v>
      </c>
      <c r="N516" s="2">
        <v>33592</v>
      </c>
      <c r="O516">
        <v>2.1511</v>
      </c>
      <c r="Q516" s="2">
        <v>33592</v>
      </c>
      <c r="R516">
        <v>2212.39</v>
      </c>
      <c r="S516" s="8">
        <f t="shared" si="68"/>
        <v>4.8644671341884216E-3</v>
      </c>
      <c r="T516" s="9">
        <f t="shared" ref="T516:T579" si="73">S516-(AJ515/100/250)</f>
        <v>4.6888671341884219E-3</v>
      </c>
      <c r="U516" s="3">
        <f>Sheet1!$B$17+Sheet1!$B$18*'Portfolio allocation'!K516</f>
        <v>1.3887848114238516E-2</v>
      </c>
      <c r="V516" s="13">
        <f t="shared" si="69"/>
        <v>-9.1989809800500939E-3</v>
      </c>
      <c r="W516" s="13"/>
      <c r="X516" s="2">
        <v>33592</v>
      </c>
      <c r="Y516">
        <v>20.476299999999998</v>
      </c>
      <c r="AA516" s="2">
        <v>33592</v>
      </c>
      <c r="AB516">
        <v>217.53</v>
      </c>
      <c r="AC516">
        <f t="shared" si="70"/>
        <v>1.0310714783335673E-2</v>
      </c>
      <c r="AD516">
        <f t="shared" ref="AD516:AD579" si="74">AC516-AJ516/25000</f>
        <v>1.0146314783335672E-2</v>
      </c>
      <c r="AE516">
        <f>Sheet2!$B$17+Sheet2!$B$18*'Portfolio allocation'!K516</f>
        <v>1.0439895390252328E-2</v>
      </c>
      <c r="AF516">
        <f t="shared" si="71"/>
        <v>-2.935806069166557E-4</v>
      </c>
      <c r="AH516" s="2">
        <v>33592</v>
      </c>
      <c r="AI516">
        <v>6.9589999999999996</v>
      </c>
      <c r="AJ516">
        <v>4.1100000000000003</v>
      </c>
      <c r="AK516">
        <v>1.39279</v>
      </c>
      <c r="AR516" s="3"/>
    </row>
    <row r="517" spans="1:44" hidden="1" outlineLevel="1" x14ac:dyDescent="0.2">
      <c r="A517" s="2">
        <v>33595</v>
      </c>
      <c r="B517">
        <v>16.61</v>
      </c>
      <c r="E517" s="2">
        <v>33595</v>
      </c>
      <c r="F517">
        <v>396.82</v>
      </c>
      <c r="G517">
        <f t="shared" ref="G517:G580" si="75">(F517/F516)-1</f>
        <v>2.5268706076891245E-2</v>
      </c>
      <c r="H517" s="2">
        <v>33595</v>
      </c>
      <c r="I517">
        <v>455.89</v>
      </c>
      <c r="J517">
        <f t="shared" ref="J517:J580" si="76">(I517/I516)-1</f>
        <v>2.5278308782188175E-2</v>
      </c>
      <c r="K517">
        <f t="shared" si="72"/>
        <v>2.5113908782188176E-2</v>
      </c>
      <c r="L517">
        <v>6.7882317488868514E-3</v>
      </c>
      <c r="N517" s="2">
        <v>33595</v>
      </c>
      <c r="O517">
        <v>2.2241</v>
      </c>
      <c r="Q517" s="2">
        <v>33595</v>
      </c>
      <c r="R517">
        <v>2287.39</v>
      </c>
      <c r="S517" s="8">
        <f t="shared" ref="S517:S580" si="77">R517/R516-1</f>
        <v>3.3899990508002631E-2</v>
      </c>
      <c r="T517" s="9">
        <f t="shared" si="73"/>
        <v>3.3735590508002629E-2</v>
      </c>
      <c r="U517" s="3">
        <f>Sheet1!$B$17+Sheet1!$B$18*'Portfolio allocation'!K517</f>
        <v>2.9299111510369628E-2</v>
      </c>
      <c r="V517" s="13">
        <f t="shared" ref="V517:V580" si="78">T517-U517</f>
        <v>4.4364789976330012E-3</v>
      </c>
      <c r="W517" s="13"/>
      <c r="X517" s="2">
        <v>33595</v>
      </c>
      <c r="Y517">
        <v>21.0733</v>
      </c>
      <c r="AA517" s="2">
        <v>33595</v>
      </c>
      <c r="AB517">
        <v>223.88</v>
      </c>
      <c r="AC517">
        <f t="shared" ref="AC517:AC580" si="79">AB517/AB516-1</f>
        <v>2.9191375902174466E-2</v>
      </c>
      <c r="AD517">
        <f t="shared" si="74"/>
        <v>2.9026175902174465E-2</v>
      </c>
      <c r="AE517">
        <f>Sheet2!$B$17+Sheet2!$B$18*'Portfolio allocation'!K517</f>
        <v>2.2385315414246692E-2</v>
      </c>
      <c r="AF517">
        <f t="shared" ref="AF517:AF580" si="80">AD517-AE517</f>
        <v>6.640860487927773E-3</v>
      </c>
      <c r="AH517" s="2">
        <v>33595</v>
      </c>
      <c r="AI517">
        <v>6.8639999999999999</v>
      </c>
      <c r="AJ517">
        <v>4.13</v>
      </c>
      <c r="AK517">
        <v>1.41269</v>
      </c>
      <c r="AR517" s="3"/>
    </row>
    <row r="518" spans="1:44" hidden="1" outlineLevel="1" x14ac:dyDescent="0.2">
      <c r="A518" s="2">
        <v>33596</v>
      </c>
      <c r="B518">
        <v>15.67</v>
      </c>
      <c r="E518" s="2">
        <v>33596</v>
      </c>
      <c r="F518">
        <v>399.33</v>
      </c>
      <c r="G518">
        <f t="shared" si="75"/>
        <v>6.3252860238898201E-3</v>
      </c>
      <c r="H518" s="2">
        <v>33596</v>
      </c>
      <c r="I518">
        <v>459.06</v>
      </c>
      <c r="J518">
        <f t="shared" si="76"/>
        <v>6.9534317488868513E-3</v>
      </c>
      <c r="K518">
        <f t="shared" si="72"/>
        <v>6.7882317488868514E-3</v>
      </c>
      <c r="L518">
        <v>-1.672E-4</v>
      </c>
      <c r="N518" s="2">
        <v>33596</v>
      </c>
      <c r="O518">
        <v>2.2136999999999998</v>
      </c>
      <c r="Q518" s="2">
        <v>33596</v>
      </c>
      <c r="R518">
        <v>2276.67</v>
      </c>
      <c r="S518" s="8">
        <f t="shared" si="77"/>
        <v>-4.6865641626481214E-3</v>
      </c>
      <c r="T518" s="9">
        <f t="shared" si="73"/>
        <v>-4.8517641626481213E-3</v>
      </c>
      <c r="U518" s="3">
        <f>Sheet1!$B$17+Sheet1!$B$18*'Portfolio allocation'!K518</f>
        <v>8.2754303833481903E-3</v>
      </c>
      <c r="V518" s="13">
        <f t="shared" si="78"/>
        <v>-1.3127194545996312E-2</v>
      </c>
      <c r="W518" s="13"/>
      <c r="X518" s="2">
        <v>33596</v>
      </c>
      <c r="Y518">
        <v>21.0733</v>
      </c>
      <c r="AA518" s="2">
        <v>33596</v>
      </c>
      <c r="AB518">
        <v>223.88</v>
      </c>
      <c r="AC518">
        <f t="shared" si="79"/>
        <v>0</v>
      </c>
      <c r="AD518">
        <f t="shared" si="74"/>
        <v>-1.672E-4</v>
      </c>
      <c r="AE518">
        <f>Sheet2!$B$17+Sheet2!$B$18*'Portfolio allocation'!K518</f>
        <v>6.0896558659295583E-3</v>
      </c>
      <c r="AF518">
        <f t="shared" si="80"/>
        <v>-6.2568558659295585E-3</v>
      </c>
      <c r="AH518" s="2">
        <v>33596</v>
      </c>
      <c r="AI518">
        <v>6.8730000000000002</v>
      </c>
      <c r="AJ518">
        <v>4.18</v>
      </c>
      <c r="AK518">
        <v>1.40859</v>
      </c>
      <c r="AR518" s="3"/>
    </row>
    <row r="519" spans="1:44" hidden="1" outlineLevel="1" x14ac:dyDescent="0.2">
      <c r="A519" s="2">
        <v>33597</v>
      </c>
      <c r="B519">
        <v>15.67</v>
      </c>
      <c r="E519" s="2">
        <v>33597</v>
      </c>
      <c r="F519">
        <v>399.33</v>
      </c>
      <c r="G519">
        <f t="shared" si="75"/>
        <v>0</v>
      </c>
      <c r="H519" s="2">
        <v>33597</v>
      </c>
      <c r="I519">
        <v>459.06</v>
      </c>
      <c r="J519">
        <f t="shared" si="76"/>
        <v>0</v>
      </c>
      <c r="K519">
        <f t="shared" si="72"/>
        <v>-1.672E-4</v>
      </c>
      <c r="L519">
        <v>1.368719811789313E-2</v>
      </c>
      <c r="N519" s="2">
        <v>33597</v>
      </c>
      <c r="O519">
        <v>2.2136999999999998</v>
      </c>
      <c r="Q519" s="2">
        <v>33597</v>
      </c>
      <c r="R519">
        <v>2276.67</v>
      </c>
      <c r="S519" s="8">
        <f t="shared" si="77"/>
        <v>0</v>
      </c>
      <c r="T519" s="9">
        <f t="shared" si="73"/>
        <v>-1.672E-4</v>
      </c>
      <c r="U519" s="3">
        <f>Sheet1!$B$17+Sheet1!$B$18*'Portfolio allocation'!K519</f>
        <v>2.9598280694312677E-4</v>
      </c>
      <c r="V519" s="13">
        <f t="shared" si="78"/>
        <v>-4.6318280694312676E-4</v>
      </c>
      <c r="W519" s="13"/>
      <c r="X519" s="2">
        <v>33597</v>
      </c>
      <c r="Y519">
        <v>21.0733</v>
      </c>
      <c r="AA519" s="2">
        <v>33597</v>
      </c>
      <c r="AB519">
        <v>223.88</v>
      </c>
      <c r="AC519">
        <f t="shared" si="79"/>
        <v>0</v>
      </c>
      <c r="AD519">
        <f t="shared" si="74"/>
        <v>-1.672E-4</v>
      </c>
      <c r="AE519">
        <f>Sheet2!$B$17+Sheet2!$B$18*'Portfolio allocation'!K519</f>
        <v>-9.5291494293435019E-5</v>
      </c>
      <c r="AF519">
        <f t="shared" si="80"/>
        <v>-7.1908505706564979E-5</v>
      </c>
      <c r="AH519" s="2">
        <v>33597</v>
      </c>
      <c r="AI519">
        <v>6.8769999999999998</v>
      </c>
      <c r="AJ519">
        <v>4.18</v>
      </c>
      <c r="AK519">
        <v>1.40859</v>
      </c>
      <c r="AR519" s="3"/>
    </row>
    <row r="520" spans="1:44" hidden="1" outlineLevel="1" x14ac:dyDescent="0.2">
      <c r="A520" s="2">
        <v>33598</v>
      </c>
      <c r="B520">
        <v>15.44</v>
      </c>
      <c r="E520" s="2">
        <v>33598</v>
      </c>
      <c r="F520">
        <v>404.84</v>
      </c>
      <c r="G520">
        <f t="shared" si="75"/>
        <v>1.3798111837327598E-2</v>
      </c>
      <c r="H520" s="2">
        <v>33598</v>
      </c>
      <c r="I520">
        <v>465.42</v>
      </c>
      <c r="J520">
        <f t="shared" si="76"/>
        <v>1.385439811789313E-2</v>
      </c>
      <c r="K520">
        <f t="shared" si="72"/>
        <v>1.368719811789313E-2</v>
      </c>
      <c r="L520">
        <v>4.0866219930383758E-3</v>
      </c>
      <c r="N520" s="2">
        <v>33598</v>
      </c>
      <c r="O520">
        <v>2.2475000000000001</v>
      </c>
      <c r="Q520" s="2">
        <v>33598</v>
      </c>
      <c r="R520">
        <v>2311.4899999999998</v>
      </c>
      <c r="S520" s="8">
        <f t="shared" si="77"/>
        <v>1.5294267504732728E-2</v>
      </c>
      <c r="T520" s="9">
        <f t="shared" si="73"/>
        <v>1.5127067504732729E-2</v>
      </c>
      <c r="U520" s="3">
        <f>Sheet1!$B$17+Sheet1!$B$18*'Portfolio allocation'!K520</f>
        <v>1.6190099444931234E-2</v>
      </c>
      <c r="V520" s="13">
        <f t="shared" si="78"/>
        <v>-1.0630319401985049E-3</v>
      </c>
      <c r="W520" s="13"/>
      <c r="X520" s="2">
        <v>33598</v>
      </c>
      <c r="Y520">
        <v>21.0733</v>
      </c>
      <c r="AA520" s="2">
        <v>33598</v>
      </c>
      <c r="AB520">
        <v>223.88</v>
      </c>
      <c r="AC520">
        <f t="shared" si="79"/>
        <v>0</v>
      </c>
      <c r="AD520">
        <f t="shared" si="74"/>
        <v>-1.6760000000000001E-4</v>
      </c>
      <c r="AE520">
        <f>Sheet2!$B$17+Sheet2!$B$18*'Portfolio allocation'!K520</f>
        <v>1.222439276980062E-2</v>
      </c>
      <c r="AF520">
        <f t="shared" si="80"/>
        <v>-1.239199276980062E-2</v>
      </c>
      <c r="AH520" s="2">
        <v>33598</v>
      </c>
      <c r="AI520">
        <v>6.843</v>
      </c>
      <c r="AJ520">
        <v>4.1900000000000004</v>
      </c>
      <c r="AK520">
        <v>1.40859</v>
      </c>
      <c r="AR520" s="3"/>
    </row>
    <row r="521" spans="1:44" hidden="1" outlineLevel="1" x14ac:dyDescent="0.2">
      <c r="A521" s="2">
        <v>33599</v>
      </c>
      <c r="B521">
        <v>15.7</v>
      </c>
      <c r="E521" s="2">
        <v>33599</v>
      </c>
      <c r="F521">
        <v>406.46</v>
      </c>
      <c r="G521">
        <f t="shared" si="75"/>
        <v>4.0015808714553014E-3</v>
      </c>
      <c r="H521" s="2">
        <v>33599</v>
      </c>
      <c r="I521">
        <v>467.4</v>
      </c>
      <c r="J521">
        <f t="shared" si="76"/>
        <v>4.2542219930383762E-3</v>
      </c>
      <c r="K521">
        <f t="shared" si="72"/>
        <v>4.0866219930383758E-3</v>
      </c>
      <c r="L521">
        <v>2.1206355840821679E-2</v>
      </c>
      <c r="N521" s="2">
        <v>33599</v>
      </c>
      <c r="O521">
        <v>2.2995999999999999</v>
      </c>
      <c r="Q521" s="2">
        <v>33599</v>
      </c>
      <c r="R521">
        <v>2365.06</v>
      </c>
      <c r="S521" s="8">
        <f t="shared" si="77"/>
        <v>2.3175527473620949E-2</v>
      </c>
      <c r="T521" s="9">
        <f t="shared" si="73"/>
        <v>2.3007927473620949E-2</v>
      </c>
      <c r="U521" s="3">
        <f>Sheet1!$B$17+Sheet1!$B$18*'Portfolio allocation'!K521</f>
        <v>5.1760752035425028E-3</v>
      </c>
      <c r="V521" s="13">
        <f t="shared" si="78"/>
        <v>1.7831852270078448E-2</v>
      </c>
      <c r="W521" s="13"/>
      <c r="X521" s="2">
        <v>33599</v>
      </c>
      <c r="Y521">
        <v>21.341899999999999</v>
      </c>
      <c r="AA521" s="2">
        <v>33599</v>
      </c>
      <c r="AB521">
        <v>226.73</v>
      </c>
      <c r="AC521">
        <f t="shared" si="79"/>
        <v>1.2730033946757091E-2</v>
      </c>
      <c r="AD521">
        <f t="shared" si="74"/>
        <v>1.2562833946757092E-2</v>
      </c>
      <c r="AE521">
        <f>Sheet2!$B$17+Sheet2!$B$18*'Portfolio allocation'!K521</f>
        <v>3.6873155467305563E-3</v>
      </c>
      <c r="AF521">
        <f t="shared" si="80"/>
        <v>8.8755184000265351E-3</v>
      </c>
      <c r="AH521" s="2">
        <v>33599</v>
      </c>
      <c r="AI521">
        <v>6.819</v>
      </c>
      <c r="AJ521">
        <v>4.18</v>
      </c>
      <c r="AK521">
        <v>1.40985</v>
      </c>
      <c r="AR521" s="3"/>
    </row>
    <row r="522" spans="1:44" hidden="1" outlineLevel="1" x14ac:dyDescent="0.2">
      <c r="A522" s="2">
        <v>33602</v>
      </c>
      <c r="B522">
        <v>17.63</v>
      </c>
      <c r="E522" s="2">
        <v>33602</v>
      </c>
      <c r="F522">
        <v>415.14</v>
      </c>
      <c r="G522">
        <f t="shared" si="75"/>
        <v>2.135511489445463E-2</v>
      </c>
      <c r="H522" s="2">
        <v>33602</v>
      </c>
      <c r="I522">
        <v>477.39</v>
      </c>
      <c r="J522">
        <f t="shared" si="76"/>
        <v>2.1373555840821679E-2</v>
      </c>
      <c r="K522">
        <f t="shared" si="72"/>
        <v>2.1206355840821679E-2</v>
      </c>
      <c r="L522">
        <v>4.5265803975785713E-3</v>
      </c>
      <c r="N522" s="2">
        <v>33602</v>
      </c>
      <c r="O522">
        <v>2.3073999999999999</v>
      </c>
      <c r="Q522" s="2">
        <v>33602</v>
      </c>
      <c r="R522">
        <v>2373.1</v>
      </c>
      <c r="S522" s="8">
        <f t="shared" si="77"/>
        <v>3.3994909220060876E-3</v>
      </c>
      <c r="T522" s="9">
        <f t="shared" si="73"/>
        <v>3.2322909220060874E-3</v>
      </c>
      <c r="U522" s="3">
        <f>Sheet1!$B$17+Sheet1!$B$18*'Portfolio allocation'!K522</f>
        <v>2.4816267745473013E-2</v>
      </c>
      <c r="V522" s="13">
        <f t="shared" si="78"/>
        <v>-2.1583976823466924E-2</v>
      </c>
      <c r="W522" s="13"/>
      <c r="X522" s="2">
        <v>33602</v>
      </c>
      <c r="Y522">
        <v>21.5807</v>
      </c>
      <c r="AA522" s="2">
        <v>33602</v>
      </c>
      <c r="AB522">
        <v>229.27</v>
      </c>
      <c r="AC522">
        <f t="shared" si="79"/>
        <v>1.1202752172187358E-2</v>
      </c>
      <c r="AD522">
        <f t="shared" si="74"/>
        <v>1.1037152172187358E-2</v>
      </c>
      <c r="AE522">
        <f>Sheet2!$B$17+Sheet2!$B$18*'Portfolio allocation'!K522</f>
        <v>1.8910619648091823E-2</v>
      </c>
      <c r="AF522">
        <f t="shared" si="80"/>
        <v>-7.8734674759044655E-3</v>
      </c>
      <c r="AH522" s="2">
        <v>33602</v>
      </c>
      <c r="AI522">
        <v>6.7329999999999997</v>
      </c>
      <c r="AJ522">
        <v>4.1399999999999997</v>
      </c>
      <c r="AK522">
        <v>1.40794</v>
      </c>
      <c r="AR522" s="3"/>
    </row>
    <row r="523" spans="1:44" hidden="1" outlineLevel="1" x14ac:dyDescent="0.2">
      <c r="A523" s="2">
        <v>33603</v>
      </c>
      <c r="B523">
        <v>19.309999999999999</v>
      </c>
      <c r="E523" s="2">
        <v>33603</v>
      </c>
      <c r="F523">
        <v>417.09</v>
      </c>
      <c r="G523">
        <f t="shared" si="75"/>
        <v>4.6972105795635155E-3</v>
      </c>
      <c r="H523" s="2">
        <v>33603</v>
      </c>
      <c r="I523">
        <v>479.63</v>
      </c>
      <c r="J523">
        <f t="shared" si="76"/>
        <v>4.6921803975785714E-3</v>
      </c>
      <c r="K523">
        <f t="shared" si="72"/>
        <v>4.5265803975785713E-3</v>
      </c>
      <c r="L523">
        <v>-1.6479999999999999E-4</v>
      </c>
      <c r="N523" s="2">
        <v>33603</v>
      </c>
      <c r="O523">
        <v>2.3178000000000001</v>
      </c>
      <c r="Q523" s="2">
        <v>33603</v>
      </c>
      <c r="R523">
        <v>2383.81</v>
      </c>
      <c r="S523" s="8">
        <f t="shared" si="77"/>
        <v>4.5130841515317321E-3</v>
      </c>
      <c r="T523" s="9">
        <f t="shared" si="73"/>
        <v>4.347484151531732E-3</v>
      </c>
      <c r="U523" s="3">
        <f>Sheet1!$B$17+Sheet1!$B$18*'Portfolio allocation'!K523</f>
        <v>5.6808066352597563E-3</v>
      </c>
      <c r="V523" s="13">
        <f t="shared" si="78"/>
        <v>-1.3333224837280243E-3</v>
      </c>
      <c r="W523" s="13"/>
      <c r="X523" s="2">
        <v>33603</v>
      </c>
      <c r="Y523">
        <v>21.252400000000002</v>
      </c>
      <c r="AA523" s="2">
        <v>33603</v>
      </c>
      <c r="AB523">
        <v>225.78</v>
      </c>
      <c r="AC523">
        <f t="shared" si="79"/>
        <v>-1.5222227068521832E-2</v>
      </c>
      <c r="AD523">
        <f t="shared" si="74"/>
        <v>-1.5387027068521832E-2</v>
      </c>
      <c r="AE523">
        <f>Sheet2!$B$17+Sheet2!$B$18*'Portfolio allocation'!K523</f>
        <v>4.0785377844017529E-3</v>
      </c>
      <c r="AF523">
        <f t="shared" si="80"/>
        <v>-1.9465564852923584E-2</v>
      </c>
      <c r="AH523" s="2">
        <v>33603</v>
      </c>
      <c r="AI523">
        <v>6.6989999999999998</v>
      </c>
      <c r="AJ523">
        <v>4.12</v>
      </c>
      <c r="AK523">
        <v>1.41099</v>
      </c>
      <c r="AR523" s="3"/>
    </row>
    <row r="524" spans="1:44" hidden="1" outlineLevel="1" x14ac:dyDescent="0.2">
      <c r="A524" s="2">
        <v>33604</v>
      </c>
      <c r="B524">
        <v>19.309999999999999</v>
      </c>
      <c r="E524" s="2">
        <v>33604</v>
      </c>
      <c r="F524">
        <v>417.09</v>
      </c>
      <c r="G524">
        <f t="shared" si="75"/>
        <v>0</v>
      </c>
      <c r="H524" s="2">
        <v>33604</v>
      </c>
      <c r="I524">
        <v>479.63</v>
      </c>
      <c r="J524">
        <f t="shared" si="76"/>
        <v>0</v>
      </c>
      <c r="K524">
        <f t="shared" si="72"/>
        <v>-1.6479999999999999E-4</v>
      </c>
      <c r="L524">
        <v>2.7303749973935749E-4</v>
      </c>
      <c r="N524" s="2">
        <v>33604</v>
      </c>
      <c r="O524">
        <v>2.3178000000000001</v>
      </c>
      <c r="Q524" s="2">
        <v>33604</v>
      </c>
      <c r="R524">
        <v>2383.81</v>
      </c>
      <c r="S524" s="8">
        <f t="shared" si="77"/>
        <v>0</v>
      </c>
      <c r="T524" s="9">
        <f t="shared" si="73"/>
        <v>-1.6479999999999999E-4</v>
      </c>
      <c r="U524" s="3">
        <f>Sheet1!$B$17+Sheet1!$B$18*'Portfolio allocation'!K524</f>
        <v>2.9873614776721531E-4</v>
      </c>
      <c r="V524" s="13">
        <f t="shared" si="78"/>
        <v>-4.6353614776721531E-4</v>
      </c>
      <c r="W524" s="13"/>
      <c r="X524" s="2">
        <v>33604</v>
      </c>
      <c r="Y524">
        <v>21.252400000000002</v>
      </c>
      <c r="AA524" s="2">
        <v>33604</v>
      </c>
      <c r="AB524">
        <v>225.78</v>
      </c>
      <c r="AC524">
        <f t="shared" si="79"/>
        <v>0</v>
      </c>
      <c r="AD524">
        <f t="shared" si="74"/>
        <v>-1.6479999999999999E-4</v>
      </c>
      <c r="AE524">
        <f>Sheet2!$B$17+Sheet2!$B$18*'Portfolio allocation'!K524</f>
        <v>-9.3157353063897281E-5</v>
      </c>
      <c r="AF524">
        <f t="shared" si="80"/>
        <v>-7.1642646936102714E-5</v>
      </c>
      <c r="AH524" s="2">
        <v>33604</v>
      </c>
      <c r="AI524">
        <v>6.6989999999999998</v>
      </c>
      <c r="AJ524">
        <v>4.12</v>
      </c>
      <c r="AK524">
        <v>1.41099</v>
      </c>
      <c r="AR524" s="3"/>
    </row>
    <row r="525" spans="1:44" hidden="1" outlineLevel="1" x14ac:dyDescent="0.2">
      <c r="A525" s="2">
        <v>33605</v>
      </c>
      <c r="B525">
        <v>18.95</v>
      </c>
      <c r="E525" s="2">
        <v>33605</v>
      </c>
      <c r="F525">
        <v>417.26</v>
      </c>
      <c r="G525">
        <f t="shared" si="75"/>
        <v>4.0758589273304224E-4</v>
      </c>
      <c r="H525" s="2">
        <v>33605</v>
      </c>
      <c r="I525">
        <v>479.84</v>
      </c>
      <c r="J525">
        <f t="shared" si="76"/>
        <v>4.3783749973935748E-4</v>
      </c>
      <c r="K525">
        <f t="shared" si="72"/>
        <v>2.7303749973935749E-4</v>
      </c>
      <c r="L525">
        <v>4.8364672224075799E-3</v>
      </c>
      <c r="N525" s="2">
        <v>33605</v>
      </c>
      <c r="O525">
        <v>2.3751000000000002</v>
      </c>
      <c r="Q525" s="2">
        <v>33605</v>
      </c>
      <c r="R525">
        <v>2442.7399999999998</v>
      </c>
      <c r="S525" s="8">
        <f t="shared" si="77"/>
        <v>2.472092993988606E-2</v>
      </c>
      <c r="T525" s="9">
        <f t="shared" si="73"/>
        <v>2.4556129939886061E-2</v>
      </c>
      <c r="U525" s="3">
        <f>Sheet1!$B$17+Sheet1!$B$18*'Portfolio allocation'!K525</f>
        <v>8.0103442374607192E-4</v>
      </c>
      <c r="V525" s="13">
        <f t="shared" si="78"/>
        <v>2.3755095516139989E-2</v>
      </c>
      <c r="W525" s="13"/>
      <c r="X525" s="2">
        <v>33605</v>
      </c>
      <c r="Y525">
        <v>21.550899999999999</v>
      </c>
      <c r="AA525" s="2">
        <v>33605</v>
      </c>
      <c r="AB525">
        <v>228.95</v>
      </c>
      <c r="AC525">
        <f t="shared" si="79"/>
        <v>1.4040216139604933E-2</v>
      </c>
      <c r="AD525">
        <f t="shared" si="74"/>
        <v>1.3875016139604932E-2</v>
      </c>
      <c r="AE525">
        <f>Sheet2!$B$17+Sheet2!$B$18*'Portfolio allocation'!K525</f>
        <v>2.9617892194921946E-4</v>
      </c>
      <c r="AF525">
        <f t="shared" si="80"/>
        <v>1.3578837217655713E-2</v>
      </c>
      <c r="AH525" s="2">
        <v>33605</v>
      </c>
      <c r="AI525">
        <v>6.7779999999999996</v>
      </c>
      <c r="AJ525">
        <v>4.13</v>
      </c>
      <c r="AK525">
        <v>1.40127</v>
      </c>
      <c r="AR525" s="3"/>
    </row>
    <row r="526" spans="1:44" hidden="1" outlineLevel="1" x14ac:dyDescent="0.2">
      <c r="A526" s="2">
        <v>33606</v>
      </c>
      <c r="B526">
        <v>18.75</v>
      </c>
      <c r="E526" s="2">
        <v>33606</v>
      </c>
      <c r="F526">
        <v>419.34</v>
      </c>
      <c r="G526">
        <f t="shared" si="75"/>
        <v>4.9849015002636499E-3</v>
      </c>
      <c r="H526" s="2">
        <v>33606</v>
      </c>
      <c r="I526">
        <v>482.24</v>
      </c>
      <c r="J526">
        <f t="shared" si="76"/>
        <v>5.0016672224075798E-3</v>
      </c>
      <c r="K526">
        <f t="shared" si="72"/>
        <v>4.8364672224075799E-3</v>
      </c>
      <c r="L526">
        <v>-3.0487822163237535E-3</v>
      </c>
      <c r="N526" s="2">
        <v>33606</v>
      </c>
      <c r="O526">
        <v>2.3542999999999998</v>
      </c>
      <c r="Q526" s="2">
        <v>33606</v>
      </c>
      <c r="R526">
        <v>2421.31</v>
      </c>
      <c r="S526" s="8">
        <f t="shared" si="77"/>
        <v>-8.7729353103481733E-3</v>
      </c>
      <c r="T526" s="9">
        <f t="shared" si="73"/>
        <v>-8.9381353103481741E-3</v>
      </c>
      <c r="U526" s="3">
        <f>Sheet1!$B$17+Sheet1!$B$18*'Portfolio allocation'!K526</f>
        <v>6.0363166542801334E-3</v>
      </c>
      <c r="V526" s="13">
        <f t="shared" si="78"/>
        <v>-1.4974451964628308E-2</v>
      </c>
      <c r="W526" s="13"/>
      <c r="X526" s="2">
        <v>33606</v>
      </c>
      <c r="Y526">
        <v>21.5807</v>
      </c>
      <c r="AA526" s="2">
        <v>33606</v>
      </c>
      <c r="AB526">
        <v>229.27</v>
      </c>
      <c r="AC526">
        <f t="shared" si="79"/>
        <v>1.3976850840795585E-3</v>
      </c>
      <c r="AD526">
        <f t="shared" si="74"/>
        <v>1.2312850840795586E-3</v>
      </c>
      <c r="AE526">
        <f>Sheet2!$B$17+Sheet2!$B$18*'Portfolio allocation'!K526</f>
        <v>4.3540970549676384E-3</v>
      </c>
      <c r="AF526">
        <f t="shared" si="80"/>
        <v>-3.1228119708880796E-3</v>
      </c>
      <c r="AH526" s="2">
        <v>33606</v>
      </c>
      <c r="AI526">
        <v>6.8369999999999997</v>
      </c>
      <c r="AJ526">
        <v>4.16</v>
      </c>
      <c r="AK526">
        <v>1.3869499999999999</v>
      </c>
      <c r="AR526" s="3"/>
    </row>
    <row r="527" spans="1:44" hidden="1" outlineLevel="1" x14ac:dyDescent="0.2">
      <c r="A527" s="2">
        <v>33609</v>
      </c>
      <c r="B527">
        <v>18.96</v>
      </c>
      <c r="E527" s="2">
        <v>33609</v>
      </c>
      <c r="F527">
        <v>417.96</v>
      </c>
      <c r="G527">
        <f t="shared" si="75"/>
        <v>-3.2908856774931383E-3</v>
      </c>
      <c r="H527" s="2">
        <v>33609</v>
      </c>
      <c r="I527">
        <v>480.85</v>
      </c>
      <c r="J527">
        <f t="shared" si="76"/>
        <v>-2.8823822163237534E-3</v>
      </c>
      <c r="K527">
        <f t="shared" si="72"/>
        <v>-3.0487822163237535E-3</v>
      </c>
      <c r="L527">
        <v>-1.4541833835915248E-3</v>
      </c>
      <c r="N527" s="2">
        <v>33609</v>
      </c>
      <c r="O527">
        <v>2.4272</v>
      </c>
      <c r="Q527" s="2">
        <v>33609</v>
      </c>
      <c r="R527">
        <v>2496.3000000000002</v>
      </c>
      <c r="S527" s="8">
        <f t="shared" si="77"/>
        <v>3.0970838100036868E-2</v>
      </c>
      <c r="T527" s="9">
        <f t="shared" si="73"/>
        <v>3.0804438100036868E-2</v>
      </c>
      <c r="U527" s="3">
        <f>Sheet1!$B$17+Sheet1!$B$18*'Portfolio allocation'!K527</f>
        <v>-3.0098413406285003E-3</v>
      </c>
      <c r="V527" s="13">
        <f t="shared" si="78"/>
        <v>3.3814279440665368E-2</v>
      </c>
      <c r="W527" s="13"/>
      <c r="X527" s="2">
        <v>33609</v>
      </c>
      <c r="Y527">
        <v>22.028500000000001</v>
      </c>
      <c r="AA527" s="2">
        <v>33609</v>
      </c>
      <c r="AB527">
        <v>234.02</v>
      </c>
      <c r="AC527">
        <f t="shared" si="79"/>
        <v>2.0717930823919373E-2</v>
      </c>
      <c r="AD527">
        <f t="shared" si="74"/>
        <v>2.0553130823919373E-2</v>
      </c>
      <c r="AE527">
        <f>Sheet2!$B$17+Sheet2!$B$18*'Portfolio allocation'!K527</f>
        <v>-2.657667916859788E-3</v>
      </c>
      <c r="AF527">
        <f t="shared" si="80"/>
        <v>2.3210798740779161E-2</v>
      </c>
      <c r="AH527" s="2">
        <v>33609</v>
      </c>
      <c r="AI527">
        <v>6.8019999999999996</v>
      </c>
      <c r="AJ527">
        <v>4.12</v>
      </c>
      <c r="AK527">
        <v>1.41147</v>
      </c>
      <c r="AR527" s="3"/>
    </row>
    <row r="528" spans="1:44" hidden="1" outlineLevel="1" x14ac:dyDescent="0.2">
      <c r="A528" s="2">
        <v>33610</v>
      </c>
      <c r="B528">
        <v>19.23</v>
      </c>
      <c r="E528" s="2">
        <v>33610</v>
      </c>
      <c r="F528">
        <v>417.4</v>
      </c>
      <c r="G528">
        <f t="shared" si="75"/>
        <v>-1.3398411331227988E-3</v>
      </c>
      <c r="H528" s="2">
        <v>33610</v>
      </c>
      <c r="I528">
        <v>480.23</v>
      </c>
      <c r="J528">
        <f t="shared" si="76"/>
        <v>-1.2893833835915247E-3</v>
      </c>
      <c r="K528">
        <f t="shared" si="72"/>
        <v>-1.4541833835915248E-3</v>
      </c>
      <c r="L528">
        <v>1.5046684380399524E-3</v>
      </c>
      <c r="N528" s="2">
        <v>33610</v>
      </c>
      <c r="O528">
        <v>2.5001000000000002</v>
      </c>
      <c r="Q528" s="2">
        <v>33610</v>
      </c>
      <c r="R528">
        <v>2571.3000000000002</v>
      </c>
      <c r="S528" s="8">
        <f t="shared" si="77"/>
        <v>3.0044465809397902E-2</v>
      </c>
      <c r="T528" s="9">
        <f t="shared" si="73"/>
        <v>2.9879665809397903E-2</v>
      </c>
      <c r="U528" s="3">
        <f>Sheet1!$B$17+Sheet1!$B$18*'Portfolio allocation'!K528</f>
        <v>-1.1804771472094678E-3</v>
      </c>
      <c r="V528" s="13">
        <f t="shared" si="78"/>
        <v>3.1060142956607369E-2</v>
      </c>
      <c r="W528" s="13"/>
      <c r="X528" s="2">
        <v>33610</v>
      </c>
      <c r="Y528">
        <v>22.595600000000001</v>
      </c>
      <c r="AA528" s="2">
        <v>33610</v>
      </c>
      <c r="AB528">
        <v>240.05</v>
      </c>
      <c r="AC528">
        <f t="shared" si="79"/>
        <v>2.5767028459106056E-2</v>
      </c>
      <c r="AD528">
        <f t="shared" si="74"/>
        <v>2.5605828459106056E-2</v>
      </c>
      <c r="AE528">
        <f>Sheet2!$B$17+Sheet2!$B$18*'Portfolio allocation'!K528</f>
        <v>-1.2397099528987064E-3</v>
      </c>
      <c r="AF528">
        <f t="shared" si="80"/>
        <v>2.6845538412004762E-2</v>
      </c>
      <c r="AH528" s="2">
        <v>33610</v>
      </c>
      <c r="AI528">
        <v>6.7510000000000003</v>
      </c>
      <c r="AJ528">
        <v>4.03</v>
      </c>
      <c r="AK528">
        <v>1.41012</v>
      </c>
      <c r="AR528" s="3"/>
    </row>
    <row r="529" spans="1:44" hidden="1" outlineLevel="1" x14ac:dyDescent="0.2">
      <c r="A529" s="2">
        <v>33611</v>
      </c>
      <c r="B529">
        <v>18.72</v>
      </c>
      <c r="E529" s="2">
        <v>33611</v>
      </c>
      <c r="F529">
        <v>418.1</v>
      </c>
      <c r="G529">
        <f t="shared" si="75"/>
        <v>1.6770483948251869E-3</v>
      </c>
      <c r="H529" s="2">
        <v>33611</v>
      </c>
      <c r="I529">
        <v>481.03</v>
      </c>
      <c r="J529">
        <f t="shared" si="76"/>
        <v>1.6658684380399524E-3</v>
      </c>
      <c r="K529">
        <f t="shared" si="72"/>
        <v>1.5046684380399524E-3</v>
      </c>
      <c r="L529">
        <v>-1.2618023823877732E-3</v>
      </c>
      <c r="N529" s="2">
        <v>33611</v>
      </c>
      <c r="O529">
        <v>2.5886999999999998</v>
      </c>
      <c r="Q529" s="2">
        <v>33611</v>
      </c>
      <c r="R529">
        <v>2662.37</v>
      </c>
      <c r="S529" s="8">
        <f t="shared" si="77"/>
        <v>3.5417882005211343E-2</v>
      </c>
      <c r="T529" s="9">
        <f t="shared" si="73"/>
        <v>3.5256682005211343E-2</v>
      </c>
      <c r="U529" s="3">
        <f>Sheet1!$B$17+Sheet1!$B$18*'Portfolio allocation'!K529</f>
        <v>2.2139926498433967E-3</v>
      </c>
      <c r="V529" s="13">
        <f t="shared" si="78"/>
        <v>3.3042689355367943E-2</v>
      </c>
      <c r="W529" s="13"/>
      <c r="X529" s="2">
        <v>33611</v>
      </c>
      <c r="Y529">
        <v>22.058299999999999</v>
      </c>
      <c r="AA529" s="2">
        <v>33611</v>
      </c>
      <c r="AB529">
        <v>234.34</v>
      </c>
      <c r="AC529">
        <f t="shared" si="79"/>
        <v>-2.3786711101853819E-2</v>
      </c>
      <c r="AD529">
        <f t="shared" si="74"/>
        <v>-2.394671110185382E-2</v>
      </c>
      <c r="AE529">
        <f>Sheet2!$B$17+Sheet2!$B$18*'Portfolio allocation'!K529</f>
        <v>1.391376574033197E-3</v>
      </c>
      <c r="AF529">
        <f t="shared" si="80"/>
        <v>-2.5338087675887015E-2</v>
      </c>
      <c r="AH529" s="2">
        <v>33611</v>
      </c>
      <c r="AI529">
        <v>6.7530000000000001</v>
      </c>
      <c r="AJ529">
        <v>4</v>
      </c>
      <c r="AK529">
        <v>1.4134100000000001</v>
      </c>
      <c r="AR529" s="3"/>
    </row>
    <row r="530" spans="1:44" hidden="1" outlineLevel="1" x14ac:dyDescent="0.2">
      <c r="A530" s="2">
        <v>33612</v>
      </c>
      <c r="B530">
        <v>18.96</v>
      </c>
      <c r="E530" s="2">
        <v>33612</v>
      </c>
      <c r="F530">
        <v>417.61</v>
      </c>
      <c r="G530">
        <f t="shared" si="75"/>
        <v>-1.1719684286055632E-3</v>
      </c>
      <c r="H530" s="2">
        <v>33612</v>
      </c>
      <c r="I530">
        <v>480.5</v>
      </c>
      <c r="J530">
        <f t="shared" si="76"/>
        <v>-1.1018023823877732E-3</v>
      </c>
      <c r="K530">
        <f t="shared" si="72"/>
        <v>-1.2618023823877732E-3</v>
      </c>
      <c r="L530">
        <v>-6.1765681581685871E-3</v>
      </c>
      <c r="N530" s="2">
        <v>33612</v>
      </c>
      <c r="O530">
        <v>2.6511999999999998</v>
      </c>
      <c r="Q530" s="2">
        <v>33612</v>
      </c>
      <c r="R530">
        <v>2726.65</v>
      </c>
      <c r="S530" s="8">
        <f t="shared" si="77"/>
        <v>2.4143901861874983E-2</v>
      </c>
      <c r="T530" s="9">
        <f t="shared" si="73"/>
        <v>2.3983901861874983E-2</v>
      </c>
      <c r="U530" s="3">
        <f>Sheet1!$B$17+Sheet1!$B$18*'Portfolio allocation'!K530</f>
        <v>-9.5977278704558128E-4</v>
      </c>
      <c r="V530" s="13">
        <f t="shared" si="78"/>
        <v>2.4943674648920566E-2</v>
      </c>
      <c r="W530" s="13"/>
      <c r="X530" s="2">
        <v>33612</v>
      </c>
      <c r="Y530">
        <v>21.7897</v>
      </c>
      <c r="AA530" s="2">
        <v>33612</v>
      </c>
      <c r="AB530">
        <v>231.49</v>
      </c>
      <c r="AC530">
        <f t="shared" si="79"/>
        <v>-1.2161816164547257E-2</v>
      </c>
      <c r="AD530">
        <f t="shared" si="74"/>
        <v>-1.2323816164547257E-2</v>
      </c>
      <c r="AE530">
        <f>Sheet2!$B$17+Sheet2!$B$18*'Portfolio allocation'!K530</f>
        <v>-1.0686398585450919E-3</v>
      </c>
      <c r="AF530">
        <f t="shared" si="80"/>
        <v>-1.1255176306002165E-2</v>
      </c>
      <c r="AH530" s="2">
        <v>33612</v>
      </c>
      <c r="AI530">
        <v>6.7380000000000004</v>
      </c>
      <c r="AJ530">
        <v>4.05</v>
      </c>
      <c r="AK530">
        <v>1.38409</v>
      </c>
      <c r="AR530" s="3"/>
    </row>
    <row r="531" spans="1:44" hidden="1" outlineLevel="1" x14ac:dyDescent="0.2">
      <c r="A531" s="2">
        <v>33613</v>
      </c>
      <c r="B531">
        <v>18.45</v>
      </c>
      <c r="E531" s="2">
        <v>33613</v>
      </c>
      <c r="F531">
        <v>415.1</v>
      </c>
      <c r="G531">
        <f t="shared" si="75"/>
        <v>-6.0103924714446366E-3</v>
      </c>
      <c r="H531" s="2">
        <v>33613</v>
      </c>
      <c r="I531">
        <v>477.61</v>
      </c>
      <c r="J531">
        <f t="shared" si="76"/>
        <v>-6.0145681581685873E-3</v>
      </c>
      <c r="K531">
        <f t="shared" si="72"/>
        <v>-6.1765681581685871E-3</v>
      </c>
      <c r="L531">
        <v>-1.965032315068773E-3</v>
      </c>
      <c r="N531" s="2">
        <v>33613</v>
      </c>
      <c r="O531">
        <v>2.6095000000000002</v>
      </c>
      <c r="Q531" s="2">
        <v>33613</v>
      </c>
      <c r="R531">
        <v>2683.8</v>
      </c>
      <c r="S531" s="8">
        <f t="shared" si="77"/>
        <v>-1.5715254983221127E-2</v>
      </c>
      <c r="T531" s="9">
        <f t="shared" si="73"/>
        <v>-1.5877254983221126E-2</v>
      </c>
      <c r="U531" s="3">
        <f>Sheet1!$B$17+Sheet1!$B$18*'Portfolio allocation'!K531</f>
        <v>-6.598116641750083E-3</v>
      </c>
      <c r="V531" s="13">
        <f t="shared" si="78"/>
        <v>-9.2791383414710434E-3</v>
      </c>
      <c r="W531" s="13"/>
      <c r="X531" s="2">
        <v>33613</v>
      </c>
      <c r="Y531">
        <v>21.700099999999999</v>
      </c>
      <c r="AA531" s="2">
        <v>33613</v>
      </c>
      <c r="AB531">
        <v>230.54</v>
      </c>
      <c r="AC531">
        <f t="shared" si="79"/>
        <v>-4.1038489783576937E-3</v>
      </c>
      <c r="AD531">
        <f t="shared" si="74"/>
        <v>-4.268248978357694E-3</v>
      </c>
      <c r="AE531">
        <f>Sheet2!$B$17+Sheet2!$B$18*'Portfolio allocation'!K531</f>
        <v>-5.4389749733846117E-3</v>
      </c>
      <c r="AF531">
        <f t="shared" si="80"/>
        <v>1.1707259950269177E-3</v>
      </c>
      <c r="AH531" s="2">
        <v>33613</v>
      </c>
      <c r="AI531">
        <v>6.8440000000000003</v>
      </c>
      <c r="AJ531">
        <v>4.1100000000000003</v>
      </c>
      <c r="AK531">
        <v>1.3549500000000001</v>
      </c>
      <c r="AR531" s="3"/>
    </row>
    <row r="532" spans="1:44" hidden="1" outlineLevel="1" x14ac:dyDescent="0.2">
      <c r="A532" s="2">
        <v>33616</v>
      </c>
      <c r="B532">
        <v>18.010000000000002</v>
      </c>
      <c r="E532" s="2">
        <v>33616</v>
      </c>
      <c r="F532">
        <v>414.34</v>
      </c>
      <c r="G532">
        <f t="shared" si="75"/>
        <v>-1.8308841243075413E-3</v>
      </c>
      <c r="H532" s="2">
        <v>33616</v>
      </c>
      <c r="I532">
        <v>476.75</v>
      </c>
      <c r="J532">
        <f t="shared" si="76"/>
        <v>-1.8006323150687731E-3</v>
      </c>
      <c r="K532">
        <f t="shared" si="72"/>
        <v>-1.965032315068773E-3</v>
      </c>
      <c r="L532">
        <v>1.4578873833245876E-2</v>
      </c>
      <c r="N532" s="2">
        <v>33616</v>
      </c>
      <c r="O532">
        <v>2.6486000000000001</v>
      </c>
      <c r="Q532" s="2">
        <v>33616</v>
      </c>
      <c r="R532">
        <v>2723.97</v>
      </c>
      <c r="S532" s="8">
        <f t="shared" si="77"/>
        <v>1.4967583277442298E-2</v>
      </c>
      <c r="T532" s="9">
        <f t="shared" si="73"/>
        <v>1.4803183277442298E-2</v>
      </c>
      <c r="U532" s="3">
        <f>Sheet1!$B$17+Sheet1!$B$18*'Portfolio allocation'!K532</f>
        <v>-1.7665359880337799E-3</v>
      </c>
      <c r="V532" s="13">
        <f t="shared" si="78"/>
        <v>1.6569719265476079E-2</v>
      </c>
      <c r="W532" s="13"/>
      <c r="X532" s="2">
        <v>33616</v>
      </c>
      <c r="Y532">
        <v>21.550899999999999</v>
      </c>
      <c r="AA532" s="2">
        <v>33616</v>
      </c>
      <c r="AB532">
        <v>228.95</v>
      </c>
      <c r="AC532">
        <f t="shared" si="79"/>
        <v>-6.8968508718660892E-3</v>
      </c>
      <c r="AD532">
        <f t="shared" si="74"/>
        <v>-7.0636508718660892E-3</v>
      </c>
      <c r="AE532">
        <f>Sheet2!$B$17+Sheet2!$B$18*'Portfolio allocation'!K532</f>
        <v>-1.6939698557032448E-3</v>
      </c>
      <c r="AF532">
        <f t="shared" si="80"/>
        <v>-5.3696810161628448E-3</v>
      </c>
      <c r="AH532" s="2">
        <v>33616</v>
      </c>
      <c r="AI532">
        <v>6.9130000000000003</v>
      </c>
      <c r="AJ532">
        <v>4.17</v>
      </c>
      <c r="AK532">
        <v>1.3625499999999999</v>
      </c>
      <c r="AR532" s="3"/>
    </row>
    <row r="533" spans="1:44" hidden="1" outlineLevel="1" x14ac:dyDescent="0.2">
      <c r="A533" s="2">
        <v>33617</v>
      </c>
      <c r="B533">
        <v>17.010000000000002</v>
      </c>
      <c r="E533" s="2">
        <v>33617</v>
      </c>
      <c r="F533">
        <v>420.44</v>
      </c>
      <c r="G533">
        <f t="shared" si="75"/>
        <v>1.4722208814017534E-2</v>
      </c>
      <c r="H533" s="2">
        <v>33617</v>
      </c>
      <c r="I533">
        <v>483.78</v>
      </c>
      <c r="J533">
        <f t="shared" si="76"/>
        <v>1.4745673833245876E-2</v>
      </c>
      <c r="K533">
        <f t="shared" si="72"/>
        <v>1.4578873833245876E-2</v>
      </c>
      <c r="L533">
        <v>7.0176321468430321E-4</v>
      </c>
      <c r="N533" s="2">
        <v>33617</v>
      </c>
      <c r="O533">
        <v>2.6720000000000002</v>
      </c>
      <c r="Q533" s="2">
        <v>33617</v>
      </c>
      <c r="R533">
        <v>2748.08</v>
      </c>
      <c r="S533" s="8">
        <f t="shared" si="77"/>
        <v>8.8510519572535529E-3</v>
      </c>
      <c r="T533" s="9">
        <f t="shared" si="73"/>
        <v>8.6842519572535529E-3</v>
      </c>
      <c r="U533" s="3">
        <f>Sheet1!$B$17+Sheet1!$B$18*'Portfolio allocation'!K533</f>
        <v>1.72130524236517E-2</v>
      </c>
      <c r="V533" s="13">
        <f t="shared" si="78"/>
        <v>-8.5288004663981471E-3</v>
      </c>
      <c r="W533" s="13"/>
      <c r="X533" s="2">
        <v>33617</v>
      </c>
      <c r="Y533">
        <v>22.058299999999999</v>
      </c>
      <c r="AA533" s="2">
        <v>33617</v>
      </c>
      <c r="AB533">
        <v>234.34</v>
      </c>
      <c r="AC533">
        <f t="shared" si="79"/>
        <v>2.3542258134964023E-2</v>
      </c>
      <c r="AD533">
        <f t="shared" si="74"/>
        <v>2.3375858134964022E-2</v>
      </c>
      <c r="AE533">
        <f>Sheet2!$B$17+Sheet2!$B$18*'Portfolio allocation'!K533</f>
        <v>1.3017293564597222E-2</v>
      </c>
      <c r="AF533">
        <f t="shared" si="80"/>
        <v>1.03585645703668E-2</v>
      </c>
      <c r="AH533" s="2">
        <v>33617</v>
      </c>
      <c r="AI533">
        <v>7.0209999999999999</v>
      </c>
      <c r="AJ533">
        <v>4.16</v>
      </c>
      <c r="AK533">
        <v>1.3497600000000001</v>
      </c>
      <c r="AR533" s="3"/>
    </row>
    <row r="534" spans="1:44" hidden="1" outlineLevel="1" x14ac:dyDescent="0.2">
      <c r="A534" s="2">
        <v>33618</v>
      </c>
      <c r="B534">
        <v>17.39</v>
      </c>
      <c r="E534" s="2">
        <v>33618</v>
      </c>
      <c r="F534">
        <v>420.77</v>
      </c>
      <c r="G534">
        <f t="shared" si="75"/>
        <v>7.8489201788589646E-4</v>
      </c>
      <c r="H534" s="2">
        <v>33618</v>
      </c>
      <c r="I534">
        <v>484.2</v>
      </c>
      <c r="J534">
        <f t="shared" si="76"/>
        <v>8.6816321468430324E-4</v>
      </c>
      <c r="K534">
        <f t="shared" si="72"/>
        <v>7.0176321468430321E-4</v>
      </c>
      <c r="L534">
        <v>-6.2200185047501001E-3</v>
      </c>
      <c r="N534" s="2">
        <v>33618</v>
      </c>
      <c r="O534">
        <v>2.7397</v>
      </c>
      <c r="Q534" s="2">
        <v>33618</v>
      </c>
      <c r="R534">
        <v>2817.72</v>
      </c>
      <c r="S534" s="8">
        <f t="shared" si="77"/>
        <v>2.5341329218945496E-2</v>
      </c>
      <c r="T534" s="9">
        <f t="shared" si="73"/>
        <v>2.5174929218945496E-2</v>
      </c>
      <c r="U534" s="3">
        <f>Sheet1!$B$17+Sheet1!$B$18*'Portfolio allocation'!K534</f>
        <v>1.2928794292854438E-3</v>
      </c>
      <c r="V534" s="13">
        <f t="shared" si="78"/>
        <v>2.3882049789660052E-2</v>
      </c>
      <c r="W534" s="13"/>
      <c r="X534" s="2">
        <v>33618</v>
      </c>
      <c r="Y534">
        <v>22.774699999999999</v>
      </c>
      <c r="AA534" s="2">
        <v>33618</v>
      </c>
      <c r="AB534">
        <v>241.95</v>
      </c>
      <c r="AC534">
        <f t="shared" si="79"/>
        <v>3.2474182811299768E-2</v>
      </c>
      <c r="AD534">
        <f t="shared" si="74"/>
        <v>3.2305382811299771E-2</v>
      </c>
      <c r="AE534">
        <f>Sheet2!$B$17+Sheet2!$B$18*'Portfolio allocation'!K534</f>
        <v>6.7741276546049074E-4</v>
      </c>
      <c r="AF534">
        <f t="shared" si="80"/>
        <v>3.1627970045839282E-2</v>
      </c>
      <c r="AH534" s="2">
        <v>33618</v>
      </c>
      <c r="AI534">
        <v>7.0430000000000001</v>
      </c>
      <c r="AJ534">
        <v>4.22</v>
      </c>
      <c r="AK534">
        <v>1.32318</v>
      </c>
      <c r="AR534" s="3"/>
    </row>
    <row r="535" spans="1:44" hidden="1" outlineLevel="1" x14ac:dyDescent="0.2">
      <c r="A535" s="2">
        <v>33619</v>
      </c>
      <c r="B535">
        <v>17.64</v>
      </c>
      <c r="E535" s="2">
        <v>33619</v>
      </c>
      <c r="F535">
        <v>418.21</v>
      </c>
      <c r="G535">
        <f t="shared" si="75"/>
        <v>-6.0840839413456305E-3</v>
      </c>
      <c r="H535" s="2">
        <v>33619</v>
      </c>
      <c r="I535">
        <v>481.27</v>
      </c>
      <c r="J535">
        <f t="shared" si="76"/>
        <v>-6.0512185047500999E-3</v>
      </c>
      <c r="K535">
        <f t="shared" si="72"/>
        <v>-6.2200185047501001E-3</v>
      </c>
      <c r="L535">
        <v>1.4535118665199083E-3</v>
      </c>
      <c r="N535" s="2">
        <v>33619</v>
      </c>
      <c r="O535">
        <v>2.6616</v>
      </c>
      <c r="Q535" s="2">
        <v>33619</v>
      </c>
      <c r="R535">
        <v>2737.36</v>
      </c>
      <c r="S535" s="8">
        <f t="shared" si="77"/>
        <v>-2.8519512229745914E-2</v>
      </c>
      <c r="T535" s="9">
        <f t="shared" si="73"/>
        <v>-2.8688312229745914E-2</v>
      </c>
      <c r="U535" s="3">
        <f>Sheet1!$B$17+Sheet1!$B$18*'Portfolio allocation'!K535</f>
        <v>-6.6479639805266163E-3</v>
      </c>
      <c r="V535" s="13">
        <f t="shared" si="78"/>
        <v>-2.2040348249219299E-2</v>
      </c>
      <c r="W535" s="13"/>
      <c r="X535" s="2">
        <v>33619</v>
      </c>
      <c r="Y535">
        <v>22.804500000000001</v>
      </c>
      <c r="AA535" s="2">
        <v>33619</v>
      </c>
      <c r="AB535">
        <v>242.27</v>
      </c>
      <c r="AC535">
        <f t="shared" si="79"/>
        <v>1.3225873114279807E-3</v>
      </c>
      <c r="AD535">
        <f t="shared" si="74"/>
        <v>1.1553873114279807E-3</v>
      </c>
      <c r="AE535">
        <f>Sheet2!$B$17+Sheet2!$B$18*'Portfolio allocation'!K535</f>
        <v>-5.4776121300834915E-3</v>
      </c>
      <c r="AF535">
        <f t="shared" si="80"/>
        <v>6.632999441511472E-3</v>
      </c>
      <c r="AH535" s="2">
        <v>33619</v>
      </c>
      <c r="AI535">
        <v>7.1219999999999999</v>
      </c>
      <c r="AJ535">
        <v>4.18</v>
      </c>
      <c r="AK535">
        <v>1.32521</v>
      </c>
      <c r="AR535" s="3"/>
    </row>
    <row r="536" spans="1:44" hidden="1" outlineLevel="1" x14ac:dyDescent="0.2">
      <c r="A536" s="2">
        <v>33620</v>
      </c>
      <c r="B536">
        <v>16.32</v>
      </c>
      <c r="E536" s="2">
        <v>33620</v>
      </c>
      <c r="F536">
        <v>418.86</v>
      </c>
      <c r="G536">
        <f t="shared" si="75"/>
        <v>1.5542430836184007E-3</v>
      </c>
      <c r="H536" s="2">
        <v>33620</v>
      </c>
      <c r="I536">
        <v>482.05</v>
      </c>
      <c r="J536">
        <f t="shared" si="76"/>
        <v>1.6207118665199083E-3</v>
      </c>
      <c r="K536">
        <f t="shared" si="72"/>
        <v>1.4535118665199083E-3</v>
      </c>
      <c r="L536">
        <v>-6.1400839746913582E-3</v>
      </c>
      <c r="N536" s="2">
        <v>33620</v>
      </c>
      <c r="O536">
        <v>2.6355</v>
      </c>
      <c r="Q536" s="2">
        <v>33620</v>
      </c>
      <c r="R536">
        <v>2710.58</v>
      </c>
      <c r="S536" s="8">
        <f t="shared" si="77"/>
        <v>-9.7831487272409534E-3</v>
      </c>
      <c r="T536" s="9">
        <f t="shared" si="73"/>
        <v>-9.9503487272409527E-3</v>
      </c>
      <c r="U536" s="3">
        <f>Sheet1!$B$17+Sheet1!$B$18*'Portfolio allocation'!K536</f>
        <v>2.155304534515669E-3</v>
      </c>
      <c r="V536" s="13">
        <f t="shared" si="78"/>
        <v>-1.2105653261756621E-2</v>
      </c>
      <c r="W536" s="13"/>
      <c r="X536" s="2">
        <v>33620</v>
      </c>
      <c r="Y536">
        <v>23.013500000000001</v>
      </c>
      <c r="AA536" s="2">
        <v>33620</v>
      </c>
      <c r="AB536">
        <v>244.49</v>
      </c>
      <c r="AC536">
        <f t="shared" si="79"/>
        <v>9.1633301688198721E-3</v>
      </c>
      <c r="AD536">
        <f t="shared" si="74"/>
        <v>8.9977301688198719E-3</v>
      </c>
      <c r="AE536">
        <f>Sheet2!$B$17+Sheet2!$B$18*'Portfolio allocation'!K536</f>
        <v>1.3458868455153961E-3</v>
      </c>
      <c r="AF536">
        <f t="shared" si="80"/>
        <v>7.6518433233044754E-3</v>
      </c>
      <c r="AH536" s="2">
        <v>33620</v>
      </c>
      <c r="AI536">
        <v>7.0730000000000004</v>
      </c>
      <c r="AJ536">
        <v>4.1399999999999997</v>
      </c>
      <c r="AK536">
        <v>1.3350200000000001</v>
      </c>
      <c r="AR536" s="3"/>
    </row>
    <row r="537" spans="1:44" hidden="1" outlineLevel="1" x14ac:dyDescent="0.2">
      <c r="A537" s="2">
        <v>33623</v>
      </c>
      <c r="B537">
        <v>16.420000000000002</v>
      </c>
      <c r="E537" s="2">
        <v>33623</v>
      </c>
      <c r="F537">
        <v>416.36</v>
      </c>
      <c r="G537">
        <f t="shared" si="75"/>
        <v>-5.9685813875758331E-3</v>
      </c>
      <c r="H537" s="2">
        <v>33623</v>
      </c>
      <c r="I537">
        <v>479.17</v>
      </c>
      <c r="J537">
        <f t="shared" si="76"/>
        <v>-5.9744839746913581E-3</v>
      </c>
      <c r="K537">
        <f t="shared" si="72"/>
        <v>-6.1400839746913582E-3</v>
      </c>
      <c r="L537">
        <v>-9.0768423565750333E-3</v>
      </c>
      <c r="N537" s="2">
        <v>33623</v>
      </c>
      <c r="O537">
        <v>2.5522</v>
      </c>
      <c r="Q537" s="2">
        <v>33623</v>
      </c>
      <c r="R537">
        <v>2624.87</v>
      </c>
      <c r="S537" s="8">
        <f t="shared" si="77"/>
        <v>-3.1620538777678564E-2</v>
      </c>
      <c r="T537" s="9">
        <f t="shared" si="73"/>
        <v>-3.1786138777678566E-2</v>
      </c>
      <c r="U537" s="3">
        <f>Sheet1!$B$17+Sheet1!$B$18*'Portfolio allocation'!K537</f>
        <v>-6.5562610618328365E-3</v>
      </c>
      <c r="V537" s="13">
        <f t="shared" si="78"/>
        <v>-2.5229877715845728E-2</v>
      </c>
      <c r="W537" s="13"/>
      <c r="X537" s="2">
        <v>33623</v>
      </c>
      <c r="Y537">
        <v>22.744800000000001</v>
      </c>
      <c r="AA537" s="2">
        <v>33623</v>
      </c>
      <c r="AB537">
        <v>241.63</v>
      </c>
      <c r="AC537">
        <f t="shared" si="79"/>
        <v>-1.1697819951736355E-2</v>
      </c>
      <c r="AD537">
        <f t="shared" si="74"/>
        <v>-1.1863419951736355E-2</v>
      </c>
      <c r="AE537">
        <f>Sheet2!$B$17+Sheet2!$B$18*'Portfolio allocation'!K537</f>
        <v>-5.406532306640956E-3</v>
      </c>
      <c r="AF537">
        <f t="shared" si="80"/>
        <v>-6.4568876450953987E-3</v>
      </c>
      <c r="AH537" s="2">
        <v>33623</v>
      </c>
      <c r="AI537">
        <v>7.0620000000000003</v>
      </c>
      <c r="AJ537">
        <v>4.1399999999999997</v>
      </c>
      <c r="AK537">
        <v>1.3445100000000001</v>
      </c>
      <c r="AR537" s="3"/>
    </row>
    <row r="538" spans="1:44" hidden="1" outlineLevel="1" x14ac:dyDescent="0.2">
      <c r="A538" s="2">
        <v>33624</v>
      </c>
      <c r="B538">
        <v>17.920000000000002</v>
      </c>
      <c r="E538" s="2">
        <v>33624</v>
      </c>
      <c r="F538">
        <v>412.64</v>
      </c>
      <c r="G538">
        <f t="shared" si="75"/>
        <v>-8.9345758478240889E-3</v>
      </c>
      <c r="H538" s="2">
        <v>33624</v>
      </c>
      <c r="I538">
        <v>474.9</v>
      </c>
      <c r="J538">
        <f t="shared" si="76"/>
        <v>-8.9112423565750332E-3</v>
      </c>
      <c r="K538">
        <f t="shared" si="72"/>
        <v>-9.0768423565750333E-3</v>
      </c>
      <c r="L538">
        <v>1.3144064855759306E-2</v>
      </c>
      <c r="N538" s="2">
        <v>33624</v>
      </c>
      <c r="O538">
        <v>2.4870999999999999</v>
      </c>
      <c r="Q538" s="2">
        <v>33624</v>
      </c>
      <c r="R538">
        <v>2557.91</v>
      </c>
      <c r="S538" s="8">
        <f t="shared" si="77"/>
        <v>-2.5509834772769691E-2</v>
      </c>
      <c r="T538" s="9">
        <f t="shared" si="73"/>
        <v>-2.5675434772769689E-2</v>
      </c>
      <c r="U538" s="3">
        <f>Sheet1!$B$17+Sheet1!$B$18*'Portfolio allocation'!K538</f>
        <v>-9.9253847048847987E-3</v>
      </c>
      <c r="V538" s="13">
        <f t="shared" si="78"/>
        <v>-1.575005006788489E-2</v>
      </c>
      <c r="W538" s="13"/>
      <c r="X538" s="2">
        <v>33624</v>
      </c>
      <c r="Y538">
        <v>22.177700000000002</v>
      </c>
      <c r="AA538" s="2">
        <v>33624</v>
      </c>
      <c r="AB538">
        <v>235.61</v>
      </c>
      <c r="AC538">
        <f t="shared" si="79"/>
        <v>-2.4914124901709189E-2</v>
      </c>
      <c r="AD538">
        <f t="shared" si="74"/>
        <v>-2.507812490170919E-2</v>
      </c>
      <c r="AE538">
        <f>Sheet2!$B$17+Sheet2!$B$18*'Portfolio allocation'!K538</f>
        <v>-8.0179727832944865E-3</v>
      </c>
      <c r="AF538">
        <f t="shared" si="80"/>
        <v>-1.7060152118414704E-2</v>
      </c>
      <c r="AH538" s="2">
        <v>33624</v>
      </c>
      <c r="AI538">
        <v>7.016</v>
      </c>
      <c r="AJ538">
        <v>4.0999999999999996</v>
      </c>
      <c r="AK538">
        <v>1.3557900000000001</v>
      </c>
      <c r="AR538" s="3"/>
    </row>
    <row r="539" spans="1:44" hidden="1" outlineLevel="1" x14ac:dyDescent="0.2">
      <c r="A539" s="2">
        <v>33625</v>
      </c>
      <c r="B539">
        <v>16.75</v>
      </c>
      <c r="E539" s="2">
        <v>33625</v>
      </c>
      <c r="F539">
        <v>418.13</v>
      </c>
      <c r="G539">
        <f t="shared" si="75"/>
        <v>1.3304575416828168E-2</v>
      </c>
      <c r="H539" s="2">
        <v>33625</v>
      </c>
      <c r="I539">
        <v>481.22</v>
      </c>
      <c r="J539">
        <f t="shared" si="76"/>
        <v>1.3308064855759305E-2</v>
      </c>
      <c r="K539">
        <f t="shared" si="72"/>
        <v>1.3144064855759306E-2</v>
      </c>
      <c r="L539">
        <v>-7.7281078924401085E-3</v>
      </c>
      <c r="N539" s="2">
        <v>33625</v>
      </c>
      <c r="O539">
        <v>2.6147</v>
      </c>
      <c r="Q539" s="2">
        <v>33625</v>
      </c>
      <c r="R539">
        <v>2689.15</v>
      </c>
      <c r="S539" s="8">
        <f t="shared" si="77"/>
        <v>5.1307512774100728E-2</v>
      </c>
      <c r="T539" s="9">
        <f t="shared" si="73"/>
        <v>5.114351277410073E-2</v>
      </c>
      <c r="U539" s="3">
        <f>Sheet1!$B$17+Sheet1!$B$18*'Portfolio allocation'!K539</f>
        <v>1.5567003201783952E-2</v>
      </c>
      <c r="V539" s="13">
        <f t="shared" si="78"/>
        <v>3.5576509572316777E-2</v>
      </c>
      <c r="W539" s="13"/>
      <c r="X539" s="2">
        <v>33625</v>
      </c>
      <c r="Y539">
        <v>22.834399999999999</v>
      </c>
      <c r="AA539" s="2">
        <v>33625</v>
      </c>
      <c r="AB539">
        <v>242.59</v>
      </c>
      <c r="AC539">
        <f t="shared" si="79"/>
        <v>2.9625228131233694E-2</v>
      </c>
      <c r="AD539">
        <f t="shared" si="74"/>
        <v>2.9461228131233693E-2</v>
      </c>
      <c r="AE539">
        <f>Sheet2!$B$17+Sheet2!$B$18*'Portfolio allocation'!K539</f>
        <v>1.1741424816528486E-2</v>
      </c>
      <c r="AF539">
        <f t="shared" si="80"/>
        <v>1.7719803314705206E-2</v>
      </c>
      <c r="AH539" s="2">
        <v>33625</v>
      </c>
      <c r="AI539">
        <v>7.077</v>
      </c>
      <c r="AJ539">
        <v>4.0999999999999996</v>
      </c>
      <c r="AK539">
        <v>1.3536300000000001</v>
      </c>
      <c r="AR539" s="3"/>
    </row>
    <row r="540" spans="1:44" hidden="1" outlineLevel="1" x14ac:dyDescent="0.2">
      <c r="A540" s="2">
        <v>33626</v>
      </c>
      <c r="B540">
        <v>16.46</v>
      </c>
      <c r="E540" s="2">
        <v>33626</v>
      </c>
      <c r="F540">
        <v>414.96</v>
      </c>
      <c r="G540">
        <f t="shared" si="75"/>
        <v>-7.5813742137612605E-3</v>
      </c>
      <c r="H540" s="2">
        <v>33626</v>
      </c>
      <c r="I540">
        <v>477.58</v>
      </c>
      <c r="J540">
        <f t="shared" si="76"/>
        <v>-7.5641078924401084E-3</v>
      </c>
      <c r="K540">
        <f t="shared" si="72"/>
        <v>-7.7281078924401085E-3</v>
      </c>
      <c r="L540">
        <v>1.0903340173374905E-3</v>
      </c>
      <c r="N540" s="2">
        <v>33626</v>
      </c>
      <c r="O540">
        <v>2.6042999999999998</v>
      </c>
      <c r="Q540" s="2">
        <v>33626</v>
      </c>
      <c r="R540">
        <v>2678.44</v>
      </c>
      <c r="S540" s="8">
        <f t="shared" si="77"/>
        <v>-3.9826711042523222E-3</v>
      </c>
      <c r="T540" s="9">
        <f t="shared" si="73"/>
        <v>-4.1466711042523223E-3</v>
      </c>
      <c r="U540" s="3">
        <f>Sheet1!$B$17+Sheet1!$B$18*'Portfolio allocation'!K540</f>
        <v>-8.3780823461523189E-3</v>
      </c>
      <c r="V540" s="13">
        <f t="shared" si="78"/>
        <v>4.2314112418999966E-3</v>
      </c>
      <c r="W540" s="13"/>
      <c r="X540" s="2">
        <v>33626</v>
      </c>
      <c r="Y540">
        <v>22.327000000000002</v>
      </c>
      <c r="AA540" s="2">
        <v>33626</v>
      </c>
      <c r="AB540">
        <v>237.19</v>
      </c>
      <c r="AC540">
        <f t="shared" si="79"/>
        <v>-2.2259779875510088E-2</v>
      </c>
      <c r="AD540">
        <f t="shared" si="74"/>
        <v>-2.2425779875510088E-2</v>
      </c>
      <c r="AE540">
        <f>Sheet2!$B$17+Sheet2!$B$18*'Portfolio allocation'!K540</f>
        <v>-6.8186436884574769E-3</v>
      </c>
      <c r="AF540">
        <f t="shared" si="80"/>
        <v>-1.560713618705261E-2</v>
      </c>
      <c r="AH540" s="2">
        <v>33626</v>
      </c>
      <c r="AI540">
        <v>7.2050000000000001</v>
      </c>
      <c r="AJ540">
        <v>4.1500000000000004</v>
      </c>
      <c r="AK540">
        <v>1.34602</v>
      </c>
      <c r="AR540" s="3"/>
    </row>
    <row r="541" spans="1:44" hidden="1" outlineLevel="1" x14ac:dyDescent="0.2">
      <c r="A541" s="2">
        <v>33627</v>
      </c>
      <c r="B541">
        <v>16.239999999999998</v>
      </c>
      <c r="E541" s="2">
        <v>33627</v>
      </c>
      <c r="F541">
        <v>415.48</v>
      </c>
      <c r="G541">
        <f t="shared" si="75"/>
        <v>1.2531328320803947E-3</v>
      </c>
      <c r="H541" s="2">
        <v>33627</v>
      </c>
      <c r="I541">
        <v>478.18</v>
      </c>
      <c r="J541">
        <f t="shared" si="76"/>
        <v>1.2563340173374904E-3</v>
      </c>
      <c r="K541">
        <f t="shared" si="72"/>
        <v>1.0903340173374905E-3</v>
      </c>
      <c r="L541">
        <v>-1.1726060981221175E-3</v>
      </c>
      <c r="N541" s="2">
        <v>33627</v>
      </c>
      <c r="O541">
        <v>2.5964999999999998</v>
      </c>
      <c r="Q541" s="2">
        <v>33627</v>
      </c>
      <c r="R541">
        <v>2670.4</v>
      </c>
      <c r="S541" s="8">
        <f t="shared" si="77"/>
        <v>-3.001747285733436E-3</v>
      </c>
      <c r="T541" s="9">
        <f t="shared" si="73"/>
        <v>-3.1677472857334359E-3</v>
      </c>
      <c r="U541" s="3">
        <f>Sheet1!$B$17+Sheet1!$B$18*'Portfolio allocation'!K541</f>
        <v>1.7386577017829005E-3</v>
      </c>
      <c r="V541" s="13">
        <f t="shared" si="78"/>
        <v>-4.9064049875163366E-3</v>
      </c>
      <c r="W541" s="13"/>
      <c r="X541" s="2">
        <v>33627</v>
      </c>
      <c r="Y541">
        <v>22.237400000000001</v>
      </c>
      <c r="AA541" s="2">
        <v>33627</v>
      </c>
      <c r="AB541">
        <v>236.24</v>
      </c>
      <c r="AC541">
        <f t="shared" si="79"/>
        <v>-4.0052278763860194E-3</v>
      </c>
      <c r="AD541">
        <f t="shared" si="74"/>
        <v>-4.1740278763860196E-3</v>
      </c>
      <c r="AE541">
        <f>Sheet2!$B$17+Sheet2!$B$18*'Portfolio allocation'!K541</f>
        <v>1.0229398365174647E-3</v>
      </c>
      <c r="AF541">
        <f t="shared" si="80"/>
        <v>-5.1969677129034848E-3</v>
      </c>
      <c r="AH541" s="2">
        <v>33627</v>
      </c>
      <c r="AI541">
        <v>7.2389999999999999</v>
      </c>
      <c r="AJ541">
        <v>4.22</v>
      </c>
      <c r="AK541">
        <v>1.35225</v>
      </c>
      <c r="AR541" s="3"/>
    </row>
    <row r="542" spans="1:44" hidden="1" outlineLevel="1" x14ac:dyDescent="0.2">
      <c r="A542" s="2">
        <v>33630</v>
      </c>
      <c r="B542">
        <v>16.670000000000002</v>
      </c>
      <c r="E542" s="2">
        <v>33630</v>
      </c>
      <c r="F542">
        <v>414.99</v>
      </c>
      <c r="G542">
        <f t="shared" si="75"/>
        <v>-1.1793588139019651E-3</v>
      </c>
      <c r="H542" s="2">
        <v>33630</v>
      </c>
      <c r="I542">
        <v>477.7</v>
      </c>
      <c r="J542">
        <f t="shared" si="76"/>
        <v>-1.0038060981221175E-3</v>
      </c>
      <c r="K542">
        <f t="shared" si="72"/>
        <v>-1.1726060981221175E-3</v>
      </c>
      <c r="L542">
        <v>-1.0679907891986942E-4</v>
      </c>
      <c r="N542" s="2">
        <v>33630</v>
      </c>
      <c r="O542">
        <v>2.5131000000000001</v>
      </c>
      <c r="Q542" s="2">
        <v>33630</v>
      </c>
      <c r="R542">
        <v>2584.69</v>
      </c>
      <c r="S542" s="8">
        <f t="shared" si="77"/>
        <v>-3.2096315158777755E-2</v>
      </c>
      <c r="T542" s="9">
        <f t="shared" si="73"/>
        <v>-3.2265115158777752E-2</v>
      </c>
      <c r="U542" s="3">
        <f>Sheet1!$B$17+Sheet1!$B$18*'Portfolio allocation'!K542</f>
        <v>-8.5744454920156374E-4</v>
      </c>
      <c r="V542" s="13">
        <f t="shared" si="78"/>
        <v>-3.1407670609576187E-2</v>
      </c>
      <c r="W542" s="13"/>
      <c r="X542" s="2">
        <v>33630</v>
      </c>
      <c r="Y542">
        <v>22.386700000000001</v>
      </c>
      <c r="AA542" s="2">
        <v>33630</v>
      </c>
      <c r="AB542">
        <v>237.83</v>
      </c>
      <c r="AC542">
        <f t="shared" si="79"/>
        <v>6.7304436166610859E-3</v>
      </c>
      <c r="AD542">
        <f t="shared" si="74"/>
        <v>6.5608436166610861E-3</v>
      </c>
      <c r="AE542">
        <f>Sheet2!$B$17+Sheet2!$B$18*'Portfolio allocation'!K542</f>
        <v>-9.8932424697304854E-4</v>
      </c>
      <c r="AF542">
        <f t="shared" si="80"/>
        <v>7.5501678636341347E-3</v>
      </c>
      <c r="AH542" s="2">
        <v>33630</v>
      </c>
      <c r="AI542">
        <v>7.2359999999999998</v>
      </c>
      <c r="AJ542">
        <v>4.24</v>
      </c>
      <c r="AK542">
        <v>1.33003</v>
      </c>
      <c r="AR542" s="3"/>
    </row>
    <row r="543" spans="1:44" hidden="1" outlineLevel="1" x14ac:dyDescent="0.2">
      <c r="A543" s="2">
        <v>33631</v>
      </c>
      <c r="B543">
        <v>17.670000000000002</v>
      </c>
      <c r="E543" s="2">
        <v>33631</v>
      </c>
      <c r="F543">
        <v>414.96</v>
      </c>
      <c r="G543">
        <f t="shared" si="75"/>
        <v>-7.2290898575966267E-5</v>
      </c>
      <c r="H543" s="2">
        <v>33631</v>
      </c>
      <c r="I543">
        <v>477.73</v>
      </c>
      <c r="J543">
        <f t="shared" si="76"/>
        <v>6.2800921080130578E-5</v>
      </c>
      <c r="K543">
        <f t="shared" si="72"/>
        <v>-1.0679907891986942E-4</v>
      </c>
      <c r="L543">
        <v>-1.1220268017499478E-2</v>
      </c>
      <c r="N543" s="2">
        <v>33631</v>
      </c>
      <c r="O543">
        <v>2.5158</v>
      </c>
      <c r="Q543" s="2">
        <v>33631</v>
      </c>
      <c r="R543">
        <v>2587.37</v>
      </c>
      <c r="S543" s="8">
        <f t="shared" si="77"/>
        <v>1.0368748283158258E-3</v>
      </c>
      <c r="T543" s="9">
        <f t="shared" si="73"/>
        <v>8.6727482831582578E-4</v>
      </c>
      <c r="U543" s="3">
        <f>Sheet1!$B$17+Sheet1!$B$18*'Portfolio allocation'!K543</f>
        <v>3.65276274369159E-4</v>
      </c>
      <c r="V543" s="13">
        <f t="shared" si="78"/>
        <v>5.0199855394666678E-4</v>
      </c>
      <c r="W543" s="13"/>
      <c r="X543" s="2">
        <v>33631</v>
      </c>
      <c r="Y543">
        <v>22.267299999999999</v>
      </c>
      <c r="AA543" s="2">
        <v>33631</v>
      </c>
      <c r="AB543">
        <v>236.56</v>
      </c>
      <c r="AC543">
        <f t="shared" si="79"/>
        <v>-5.3399487028550352E-3</v>
      </c>
      <c r="AD543">
        <f t="shared" si="74"/>
        <v>-5.5079487028550349E-3</v>
      </c>
      <c r="AE543">
        <f>Sheet2!$B$17+Sheet2!$B$18*'Portfolio allocation'!K543</f>
        <v>-4.1581454302117702E-5</v>
      </c>
      <c r="AF543">
        <f t="shared" si="80"/>
        <v>-5.4663672485529176E-3</v>
      </c>
      <c r="AH543" s="2">
        <v>33631</v>
      </c>
      <c r="AI543">
        <v>7.1429999999999998</v>
      </c>
      <c r="AJ543">
        <v>4.2</v>
      </c>
      <c r="AK543">
        <v>1.3452900000000001</v>
      </c>
      <c r="AR543" s="3"/>
    </row>
    <row r="544" spans="1:44" hidden="1" outlineLevel="1" x14ac:dyDescent="0.2">
      <c r="A544" s="2">
        <v>33632</v>
      </c>
      <c r="B544">
        <v>17.62</v>
      </c>
      <c r="E544" s="2">
        <v>33632</v>
      </c>
      <c r="F544">
        <v>410.34</v>
      </c>
      <c r="G544">
        <f t="shared" si="75"/>
        <v>-1.1133603238866363E-2</v>
      </c>
      <c r="H544" s="2">
        <v>33632</v>
      </c>
      <c r="I544">
        <v>472.45</v>
      </c>
      <c r="J544">
        <f t="shared" si="76"/>
        <v>-1.1052268017499478E-2</v>
      </c>
      <c r="K544">
        <f t="shared" si="72"/>
        <v>-1.1220268017499478E-2</v>
      </c>
      <c r="L544">
        <v>2.984972886019812E-3</v>
      </c>
      <c r="N544" s="2">
        <v>33632</v>
      </c>
      <c r="O544">
        <v>2.5939000000000001</v>
      </c>
      <c r="Q544" s="2">
        <v>33632</v>
      </c>
      <c r="R544">
        <v>2667.72</v>
      </c>
      <c r="S544" s="8">
        <f t="shared" si="77"/>
        <v>3.1054700332770357E-2</v>
      </c>
      <c r="T544" s="9">
        <f t="shared" si="73"/>
        <v>3.0886700332770356E-2</v>
      </c>
      <c r="U544" s="3">
        <f>Sheet1!$B$17+Sheet1!$B$18*'Portfolio allocation'!K544</f>
        <v>-1.2384376944727452E-2</v>
      </c>
      <c r="V544" s="13">
        <f t="shared" si="78"/>
        <v>4.3271077277497808E-2</v>
      </c>
      <c r="W544" s="13"/>
      <c r="X544" s="2">
        <v>33632</v>
      </c>
      <c r="Y544">
        <v>21.9389</v>
      </c>
      <c r="AA544" s="2">
        <v>33632</v>
      </c>
      <c r="AB544">
        <v>233.07</v>
      </c>
      <c r="AC544">
        <f t="shared" si="79"/>
        <v>-1.4753128170443053E-2</v>
      </c>
      <c r="AD544">
        <f t="shared" si="74"/>
        <v>-1.4921928170443053E-2</v>
      </c>
      <c r="AE544">
        <f>Sheet2!$B$17+Sheet2!$B$18*'Portfolio allocation'!K544</f>
        <v>-9.9239615647228312E-3</v>
      </c>
      <c r="AF544">
        <f t="shared" si="80"/>
        <v>-4.9979666057202218E-3</v>
      </c>
      <c r="AH544" s="2">
        <v>33632</v>
      </c>
      <c r="AI544">
        <v>7.2409999999999997</v>
      </c>
      <c r="AJ544">
        <v>4.22</v>
      </c>
      <c r="AK544">
        <v>1.35118</v>
      </c>
      <c r="AR544" s="3"/>
    </row>
    <row r="545" spans="1:44" hidden="1" outlineLevel="1" x14ac:dyDescent="0.2">
      <c r="A545" s="2">
        <v>33633</v>
      </c>
      <c r="B545">
        <v>17.489999999999998</v>
      </c>
      <c r="E545" s="2">
        <v>33633</v>
      </c>
      <c r="F545">
        <v>411.63</v>
      </c>
      <c r="G545">
        <f t="shared" si="75"/>
        <v>3.1437344641029874E-3</v>
      </c>
      <c r="H545" s="2">
        <v>33633</v>
      </c>
      <c r="I545">
        <v>473.94</v>
      </c>
      <c r="J545">
        <f t="shared" si="76"/>
        <v>3.1537728860198122E-3</v>
      </c>
      <c r="K545">
        <f t="shared" si="72"/>
        <v>2.984972886019812E-3</v>
      </c>
      <c r="L545">
        <v>-7.0059083934674938E-3</v>
      </c>
      <c r="N545" s="2">
        <v>33633</v>
      </c>
      <c r="O545">
        <v>2.573</v>
      </c>
      <c r="Q545" s="2">
        <v>33633</v>
      </c>
      <c r="R545">
        <v>2646.3</v>
      </c>
      <c r="S545" s="8">
        <f t="shared" si="77"/>
        <v>-8.029328415275816E-3</v>
      </c>
      <c r="T545" s="9">
        <f t="shared" si="73"/>
        <v>-8.1981284152758162E-3</v>
      </c>
      <c r="U545" s="3">
        <f>Sheet1!$B$17+Sheet1!$B$18*'Portfolio allocation'!K545</f>
        <v>3.912235428469601E-3</v>
      </c>
      <c r="V545" s="13">
        <f t="shared" si="78"/>
        <v>-1.2110363843745416E-2</v>
      </c>
      <c r="W545" s="13"/>
      <c r="X545" s="2">
        <v>33633</v>
      </c>
      <c r="Y545">
        <v>21.909099999999999</v>
      </c>
      <c r="AA545" s="2">
        <v>33633</v>
      </c>
      <c r="AB545">
        <v>232.76</v>
      </c>
      <c r="AC545">
        <f t="shared" si="79"/>
        <v>-1.3300725104046229E-3</v>
      </c>
      <c r="AD545">
        <f t="shared" si="74"/>
        <v>-1.4996725104046229E-3</v>
      </c>
      <c r="AE545">
        <f>Sheet2!$B$17+Sheet2!$B$18*'Portfolio allocation'!K545</f>
        <v>2.7077010551589953E-3</v>
      </c>
      <c r="AF545">
        <f t="shared" si="80"/>
        <v>-4.207373565563618E-3</v>
      </c>
      <c r="AH545" s="2">
        <v>33633</v>
      </c>
      <c r="AI545">
        <v>7.3029999999999999</v>
      </c>
      <c r="AJ545">
        <v>4.24</v>
      </c>
      <c r="AK545">
        <v>1.32565</v>
      </c>
      <c r="AR545" s="3"/>
    </row>
    <row r="546" spans="1:44" hidden="1" outlineLevel="1" x14ac:dyDescent="0.2">
      <c r="A546" s="2">
        <v>33634</v>
      </c>
      <c r="B546">
        <v>17.399999999999999</v>
      </c>
      <c r="E546" s="2">
        <v>33634</v>
      </c>
      <c r="F546">
        <v>408.79</v>
      </c>
      <c r="G546">
        <f t="shared" si="75"/>
        <v>-6.8993999465538636E-3</v>
      </c>
      <c r="H546" s="2">
        <v>33634</v>
      </c>
      <c r="I546">
        <v>470.7</v>
      </c>
      <c r="J546">
        <f t="shared" si="76"/>
        <v>-6.836308393467494E-3</v>
      </c>
      <c r="K546">
        <f t="shared" si="72"/>
        <v>-7.0059083934674938E-3</v>
      </c>
      <c r="L546">
        <v>1.9128055236880908E-3</v>
      </c>
      <c r="N546" s="2">
        <v>33634</v>
      </c>
      <c r="O546">
        <v>2.5053000000000001</v>
      </c>
      <c r="Q546" s="2">
        <v>33634</v>
      </c>
      <c r="R546">
        <v>2576.66</v>
      </c>
      <c r="S546" s="8">
        <f t="shared" si="77"/>
        <v>-2.6315988361108045E-2</v>
      </c>
      <c r="T546" s="9">
        <f t="shared" si="73"/>
        <v>-2.6485588361108044E-2</v>
      </c>
      <c r="U546" s="3">
        <f>Sheet1!$B$17+Sheet1!$B$18*'Portfolio allocation'!K546</f>
        <v>-7.5495567779616368E-3</v>
      </c>
      <c r="V546" s="13">
        <f t="shared" si="78"/>
        <v>-1.8936031583146405E-2</v>
      </c>
      <c r="W546" s="13"/>
      <c r="X546" s="2">
        <v>33634</v>
      </c>
      <c r="Y546">
        <v>21.491199999999999</v>
      </c>
      <c r="AA546" s="2">
        <v>33634</v>
      </c>
      <c r="AB546">
        <v>228.32</v>
      </c>
      <c r="AC546">
        <f t="shared" si="79"/>
        <v>-1.9075442515896213E-2</v>
      </c>
      <c r="AD546">
        <f t="shared" si="74"/>
        <v>-1.9244642515896214E-2</v>
      </c>
      <c r="AE546">
        <f>Sheet2!$B$17+Sheet2!$B$18*'Portfolio allocation'!K546</f>
        <v>-6.1764454689954128E-3</v>
      </c>
      <c r="AF546">
        <f t="shared" si="80"/>
        <v>-1.3068197046900801E-2</v>
      </c>
      <c r="AH546" s="2">
        <v>33634</v>
      </c>
      <c r="AI546">
        <v>7.2759999999999998</v>
      </c>
      <c r="AJ546">
        <v>4.2300000000000004</v>
      </c>
      <c r="AK546">
        <v>1.3377600000000001</v>
      </c>
      <c r="AR546" s="3"/>
    </row>
    <row r="547" spans="1:44" hidden="1" outlineLevel="1" x14ac:dyDescent="0.2">
      <c r="A547" s="2">
        <v>33637</v>
      </c>
      <c r="B547">
        <v>18.2</v>
      </c>
      <c r="E547" s="2">
        <v>33637</v>
      </c>
      <c r="F547">
        <v>409.53</v>
      </c>
      <c r="G547">
        <f t="shared" si="75"/>
        <v>1.8102204065655325E-3</v>
      </c>
      <c r="H547" s="2">
        <v>33637</v>
      </c>
      <c r="I547">
        <v>471.68</v>
      </c>
      <c r="J547">
        <f t="shared" si="76"/>
        <v>2.0820055236880908E-3</v>
      </c>
      <c r="K547">
        <f t="shared" si="72"/>
        <v>1.9128055236880908E-3</v>
      </c>
      <c r="L547">
        <v>1.0770420081411139E-2</v>
      </c>
      <c r="N547" s="2">
        <v>33637</v>
      </c>
      <c r="O547">
        <v>2.6042999999999998</v>
      </c>
      <c r="Q547" s="2">
        <v>33637</v>
      </c>
      <c r="R547">
        <v>2678.44</v>
      </c>
      <c r="S547" s="8">
        <f t="shared" si="77"/>
        <v>3.9500749031692317E-2</v>
      </c>
      <c r="T547" s="9">
        <f t="shared" si="73"/>
        <v>3.9331549031692316E-2</v>
      </c>
      <c r="U547" s="3">
        <f>Sheet1!$B$17+Sheet1!$B$18*'Portfolio allocation'!K547</f>
        <v>2.6822178580682156E-3</v>
      </c>
      <c r="V547" s="13">
        <f t="shared" si="78"/>
        <v>3.6649331173624101E-2</v>
      </c>
      <c r="W547" s="13"/>
      <c r="X547" s="2">
        <v>33637</v>
      </c>
      <c r="Y547">
        <v>21.819500000000001</v>
      </c>
      <c r="AA547" s="2">
        <v>33637</v>
      </c>
      <c r="AB547">
        <v>231.8</v>
      </c>
      <c r="AC547">
        <f t="shared" si="79"/>
        <v>1.5241765942536789E-2</v>
      </c>
      <c r="AD547">
        <f t="shared" si="74"/>
        <v>1.507256594253679E-2</v>
      </c>
      <c r="AE547">
        <f>Sheet2!$B$17+Sheet2!$B$18*'Portfolio allocation'!K547</f>
        <v>1.754302483110308E-3</v>
      </c>
      <c r="AF547">
        <f t="shared" si="80"/>
        <v>1.3318263459426482E-2</v>
      </c>
      <c r="AH547" s="2">
        <v>33637</v>
      </c>
      <c r="AI547">
        <v>7.3159999999999998</v>
      </c>
      <c r="AJ547">
        <v>4.2300000000000004</v>
      </c>
      <c r="AK547">
        <v>1.34903</v>
      </c>
      <c r="AR547" s="3"/>
    </row>
    <row r="548" spans="1:44" hidden="1" outlineLevel="1" x14ac:dyDescent="0.2">
      <c r="A548" s="2">
        <v>33638</v>
      </c>
      <c r="B548">
        <v>17.96</v>
      </c>
      <c r="E548" s="2">
        <v>33638</v>
      </c>
      <c r="F548">
        <v>413.85</v>
      </c>
      <c r="G548">
        <f t="shared" si="75"/>
        <v>1.0548677752545643E-2</v>
      </c>
      <c r="H548" s="2">
        <v>33638</v>
      </c>
      <c r="I548">
        <v>476.84</v>
      </c>
      <c r="J548">
        <f t="shared" si="76"/>
        <v>1.0939620081411139E-2</v>
      </c>
      <c r="K548">
        <f t="shared" si="72"/>
        <v>1.0770420081411139E-2</v>
      </c>
      <c r="L548">
        <v>2.0908511030955001E-4</v>
      </c>
      <c r="N548" s="2">
        <v>33638</v>
      </c>
      <c r="O548">
        <v>2.5939000000000001</v>
      </c>
      <c r="Q548" s="2">
        <v>33638</v>
      </c>
      <c r="R548">
        <v>2667.72</v>
      </c>
      <c r="S548" s="8">
        <f t="shared" si="77"/>
        <v>-4.002329714311359E-3</v>
      </c>
      <c r="T548" s="9">
        <f t="shared" si="73"/>
        <v>-4.1715297143113594E-3</v>
      </c>
      <c r="U548" s="3">
        <f>Sheet1!$B$17+Sheet1!$B$18*'Portfolio allocation'!K548</f>
        <v>1.2843897760493373E-2</v>
      </c>
      <c r="V548" s="13">
        <f t="shared" si="78"/>
        <v>-1.7015427474804733E-2</v>
      </c>
      <c r="W548" s="13"/>
      <c r="X548" s="2">
        <v>33638</v>
      </c>
      <c r="Y548">
        <v>22.028500000000001</v>
      </c>
      <c r="AA548" s="2">
        <v>33638</v>
      </c>
      <c r="AB548">
        <v>234.02</v>
      </c>
      <c r="AC548">
        <f t="shared" si="79"/>
        <v>9.5772217428817807E-3</v>
      </c>
      <c r="AD548">
        <f t="shared" si="74"/>
        <v>9.4088217428817799E-3</v>
      </c>
      <c r="AE548">
        <f>Sheet2!$B$17+Sheet2!$B$18*'Portfolio allocation'!K548</f>
        <v>9.6307193260229788E-3</v>
      </c>
      <c r="AF548">
        <f t="shared" si="80"/>
        <v>-2.2189758314119894E-4</v>
      </c>
      <c r="AH548" s="2">
        <v>33638</v>
      </c>
      <c r="AI548">
        <v>7.2670000000000003</v>
      </c>
      <c r="AJ548">
        <v>4.21</v>
      </c>
      <c r="AK548">
        <v>1.34884</v>
      </c>
      <c r="AR548" s="3"/>
    </row>
    <row r="549" spans="1:44" hidden="1" outlineLevel="1" x14ac:dyDescent="0.2">
      <c r="A549" s="2">
        <v>33639</v>
      </c>
      <c r="B549">
        <v>18.22</v>
      </c>
      <c r="E549" s="2">
        <v>33639</v>
      </c>
      <c r="F549">
        <v>413.84</v>
      </c>
      <c r="G549">
        <f t="shared" si="75"/>
        <v>-2.4163344206962201E-5</v>
      </c>
      <c r="H549" s="2">
        <v>33639</v>
      </c>
      <c r="I549">
        <v>477.02</v>
      </c>
      <c r="J549">
        <f t="shared" si="76"/>
        <v>3.7748511030955001E-4</v>
      </c>
      <c r="K549">
        <f t="shared" si="72"/>
        <v>2.0908511030955001E-4</v>
      </c>
      <c r="L549">
        <v>4.1234816150217062E-5</v>
      </c>
      <c r="N549" s="2">
        <v>33639</v>
      </c>
      <c r="O549">
        <v>2.6511999999999998</v>
      </c>
      <c r="Q549" s="2">
        <v>33639</v>
      </c>
      <c r="R549">
        <v>2726.65</v>
      </c>
      <c r="S549" s="8">
        <f t="shared" si="77"/>
        <v>2.2090024440346134E-2</v>
      </c>
      <c r="T549" s="9">
        <f t="shared" si="73"/>
        <v>2.1921624440346135E-2</v>
      </c>
      <c r="U549" s="3">
        <f>Sheet1!$B$17+Sheet1!$B$18*'Portfolio allocation'!K549</f>
        <v>7.2766662182311304E-4</v>
      </c>
      <c r="V549" s="13">
        <f t="shared" si="78"/>
        <v>2.1193957818523023E-2</v>
      </c>
      <c r="W549" s="13"/>
      <c r="X549" s="2">
        <v>33639</v>
      </c>
      <c r="Y549">
        <v>21.7897</v>
      </c>
      <c r="AA549" s="2">
        <v>33639</v>
      </c>
      <c r="AB549">
        <v>231.49</v>
      </c>
      <c r="AC549">
        <f t="shared" si="79"/>
        <v>-1.081104179129988E-2</v>
      </c>
      <c r="AD549">
        <f t="shared" si="74"/>
        <v>-1.0979441791299881E-2</v>
      </c>
      <c r="AE549">
        <f>Sheet2!$B$17+Sheet2!$B$18*'Portfolio allocation'!K549</f>
        <v>2.3931082569521721E-4</v>
      </c>
      <c r="AF549">
        <f t="shared" si="80"/>
        <v>-1.1218752616995098E-2</v>
      </c>
      <c r="AH549" s="2">
        <v>33639</v>
      </c>
      <c r="AI549">
        <v>7.1870000000000003</v>
      </c>
      <c r="AJ549">
        <v>4.21</v>
      </c>
      <c r="AK549">
        <v>1.3528199999999999</v>
      </c>
      <c r="AR549" s="3"/>
    </row>
    <row r="550" spans="1:44" hidden="1" outlineLevel="1" x14ac:dyDescent="0.2">
      <c r="A550" s="2">
        <v>33640</v>
      </c>
      <c r="B550">
        <v>18.79</v>
      </c>
      <c r="E550" s="2">
        <v>33640</v>
      </c>
      <c r="F550">
        <v>413.82</v>
      </c>
      <c r="G550">
        <f t="shared" si="75"/>
        <v>-4.8327856176255679E-5</v>
      </c>
      <c r="H550" s="2">
        <v>33640</v>
      </c>
      <c r="I550">
        <v>477.12</v>
      </c>
      <c r="J550">
        <f t="shared" si="76"/>
        <v>2.0963481615021706E-4</v>
      </c>
      <c r="K550">
        <f t="shared" si="72"/>
        <v>4.1234816150217062E-5</v>
      </c>
      <c r="L550">
        <v>-6.5605217974514223E-3</v>
      </c>
      <c r="N550" s="2">
        <v>33640</v>
      </c>
      <c r="O550">
        <v>2.6303000000000001</v>
      </c>
      <c r="Q550" s="2">
        <v>33640</v>
      </c>
      <c r="R550">
        <v>2705.22</v>
      </c>
      <c r="S550" s="8">
        <f t="shared" si="77"/>
        <v>-7.8594612436507783E-3</v>
      </c>
      <c r="T550" s="9">
        <f t="shared" si="73"/>
        <v>-8.0278612436507791E-3</v>
      </c>
      <c r="U550" s="3">
        <f>Sheet1!$B$17+Sheet1!$B$18*'Portfolio allocation'!K550</f>
        <v>5.351045104713747E-4</v>
      </c>
      <c r="V550" s="13">
        <f t="shared" si="78"/>
        <v>-8.5629657541221541E-3</v>
      </c>
      <c r="W550" s="13"/>
      <c r="X550" s="2">
        <v>33640</v>
      </c>
      <c r="Y550">
        <v>21.461300000000001</v>
      </c>
      <c r="AA550" s="2">
        <v>33640</v>
      </c>
      <c r="AB550">
        <v>231.07</v>
      </c>
      <c r="AC550">
        <f t="shared" si="79"/>
        <v>-1.814333232537102E-3</v>
      </c>
      <c r="AD550">
        <f t="shared" si="74"/>
        <v>-1.9823332325371022E-3</v>
      </c>
      <c r="AE550">
        <f>Sheet2!$B$17+Sheet2!$B$18*'Portfolio allocation'!K550</f>
        <v>9.0054061880438316E-5</v>
      </c>
      <c r="AF550">
        <f t="shared" si="80"/>
        <v>-2.0723872944175404E-3</v>
      </c>
      <c r="AH550" s="2">
        <v>33640</v>
      </c>
      <c r="AI550">
        <v>7.1959999999999997</v>
      </c>
      <c r="AJ550">
        <v>4.2</v>
      </c>
      <c r="AK550">
        <v>1.3604099999999999</v>
      </c>
      <c r="AR550" s="3"/>
    </row>
    <row r="551" spans="1:44" hidden="1" outlineLevel="1" x14ac:dyDescent="0.2">
      <c r="A551" s="2">
        <v>33641</v>
      </c>
      <c r="B551">
        <v>18.510000000000002</v>
      </c>
      <c r="E551" s="2">
        <v>33641</v>
      </c>
      <c r="F551">
        <v>411.09</v>
      </c>
      <c r="G551">
        <f t="shared" si="75"/>
        <v>-6.597071190372672E-3</v>
      </c>
      <c r="H551" s="2">
        <v>33641</v>
      </c>
      <c r="I551">
        <v>474.07</v>
      </c>
      <c r="J551">
        <f t="shared" si="76"/>
        <v>-6.3925217974514226E-3</v>
      </c>
      <c r="K551">
        <f t="shared" si="72"/>
        <v>-6.5605217974514223E-3</v>
      </c>
      <c r="L551">
        <v>6.8391851836227509E-3</v>
      </c>
      <c r="N551" s="2">
        <v>33641</v>
      </c>
      <c r="O551">
        <v>2.6198999999999999</v>
      </c>
      <c r="Q551" s="2">
        <v>33641</v>
      </c>
      <c r="R551">
        <v>2694.51</v>
      </c>
      <c r="S551" s="8">
        <f t="shared" si="77"/>
        <v>-3.959012575686871E-3</v>
      </c>
      <c r="T551" s="9">
        <f t="shared" si="73"/>
        <v>-4.1270125756868708E-3</v>
      </c>
      <c r="U551" s="3">
        <f>Sheet1!$B$17+Sheet1!$B$18*'Portfolio allocation'!K551</f>
        <v>-7.0385979874145917E-3</v>
      </c>
      <c r="V551" s="13">
        <f t="shared" si="78"/>
        <v>2.9115854117277209E-3</v>
      </c>
      <c r="W551" s="13"/>
      <c r="X551" s="2">
        <v>33641</v>
      </c>
      <c r="Y551">
        <v>21.312100000000001</v>
      </c>
      <c r="AA551" s="2">
        <v>33641</v>
      </c>
      <c r="AB551">
        <v>229.46</v>
      </c>
      <c r="AC551">
        <f t="shared" si="79"/>
        <v>-6.9675855801272224E-3</v>
      </c>
      <c r="AD551">
        <f t="shared" si="74"/>
        <v>-7.1315855801272225E-3</v>
      </c>
      <c r="AE551">
        <f>Sheet2!$B$17+Sheet2!$B$18*'Portfolio allocation'!K551</f>
        <v>-5.7803963449781781E-3</v>
      </c>
      <c r="AF551">
        <f t="shared" si="80"/>
        <v>-1.3511892351490444E-3</v>
      </c>
      <c r="AH551" s="2">
        <v>33641</v>
      </c>
      <c r="AI551">
        <v>7.1820000000000004</v>
      </c>
      <c r="AJ551">
        <v>4.0999999999999996</v>
      </c>
      <c r="AK551">
        <v>1.3766099999999999</v>
      </c>
      <c r="AR551" s="3"/>
    </row>
    <row r="552" spans="1:44" hidden="1" outlineLevel="1" x14ac:dyDescent="0.2">
      <c r="A552" s="2">
        <v>33644</v>
      </c>
      <c r="B552">
        <v>18.559999999999999</v>
      </c>
      <c r="E552" s="2">
        <v>33644</v>
      </c>
      <c r="F552">
        <v>413.77</v>
      </c>
      <c r="G552">
        <f t="shared" si="75"/>
        <v>6.5192536914058241E-3</v>
      </c>
      <c r="H552" s="2">
        <v>33644</v>
      </c>
      <c r="I552">
        <v>477.39</v>
      </c>
      <c r="J552">
        <f t="shared" si="76"/>
        <v>7.003185183622751E-3</v>
      </c>
      <c r="K552">
        <f t="shared" si="72"/>
        <v>6.8391851836227509E-3</v>
      </c>
      <c r="L552">
        <v>-7.9411064328930301E-5</v>
      </c>
      <c r="N552" s="2">
        <v>33644</v>
      </c>
      <c r="O552">
        <v>2.5939000000000001</v>
      </c>
      <c r="Q552" s="2">
        <v>33644</v>
      </c>
      <c r="R552">
        <v>2667.72</v>
      </c>
      <c r="S552" s="8">
        <f t="shared" si="77"/>
        <v>-9.9424385138672244E-3</v>
      </c>
      <c r="T552" s="9">
        <f t="shared" si="73"/>
        <v>-1.0106438513867224E-2</v>
      </c>
      <c r="U552" s="3">
        <f>Sheet1!$B$17+Sheet1!$B$18*'Portfolio allocation'!K552</f>
        <v>8.3338854550089759E-3</v>
      </c>
      <c r="V552" s="13">
        <f t="shared" si="78"/>
        <v>-1.84403239688762E-2</v>
      </c>
      <c r="W552" s="13"/>
      <c r="X552" s="2">
        <v>33644</v>
      </c>
      <c r="Y552">
        <v>21.4315</v>
      </c>
      <c r="AA552" s="2">
        <v>33644</v>
      </c>
      <c r="AB552">
        <v>230.75</v>
      </c>
      <c r="AC552">
        <f t="shared" si="79"/>
        <v>5.6218948836397331E-3</v>
      </c>
      <c r="AD552">
        <f t="shared" si="74"/>
        <v>5.4586948836397335E-3</v>
      </c>
      <c r="AE552">
        <f>Sheet2!$B$17+Sheet2!$B$18*'Portfolio allocation'!K552</f>
        <v>6.1349649600364094E-3</v>
      </c>
      <c r="AF552">
        <f t="shared" si="80"/>
        <v>-6.7627007639667596E-4</v>
      </c>
      <c r="AH552" s="2">
        <v>33644</v>
      </c>
      <c r="AI552">
        <v>7.1859999999999999</v>
      </c>
      <c r="AJ552">
        <v>4.08</v>
      </c>
      <c r="AK552">
        <v>1.3671</v>
      </c>
      <c r="AR552" s="3"/>
    </row>
    <row r="553" spans="1:44" hidden="1" outlineLevel="1" x14ac:dyDescent="0.2">
      <c r="A553" s="2">
        <v>33645</v>
      </c>
      <c r="B553">
        <v>17.7</v>
      </c>
      <c r="E553" s="2">
        <v>33645</v>
      </c>
      <c r="F553">
        <v>413.76</v>
      </c>
      <c r="G553">
        <f t="shared" si="75"/>
        <v>-2.4168016047543261E-5</v>
      </c>
      <c r="H553" s="2">
        <v>33645</v>
      </c>
      <c r="I553">
        <v>477.43</v>
      </c>
      <c r="J553">
        <f t="shared" si="76"/>
        <v>8.3788935671069709E-5</v>
      </c>
      <c r="K553">
        <f t="shared" si="72"/>
        <v>-7.9411064328930301E-5</v>
      </c>
      <c r="L553">
        <v>8.0450277360032286E-3</v>
      </c>
      <c r="N553" s="2">
        <v>33645</v>
      </c>
      <c r="O553">
        <v>2.5522</v>
      </c>
      <c r="Q553" s="2">
        <v>33645</v>
      </c>
      <c r="R553">
        <v>2624.87</v>
      </c>
      <c r="S553" s="8">
        <f t="shared" si="77"/>
        <v>-1.6062405349886788E-2</v>
      </c>
      <c r="T553" s="9">
        <f t="shared" si="73"/>
        <v>-1.6225605349886787E-2</v>
      </c>
      <c r="U553" s="3">
        <f>Sheet1!$B$17+Sheet1!$B$18*'Portfolio allocation'!K553</f>
        <v>3.9669649881247856E-4</v>
      </c>
      <c r="V553" s="13">
        <f t="shared" si="78"/>
        <v>-1.6622301848699266E-2</v>
      </c>
      <c r="W553" s="13"/>
      <c r="X553" s="2">
        <v>33645</v>
      </c>
      <c r="Y553">
        <v>21.550899999999999</v>
      </c>
      <c r="AA553" s="2">
        <v>33645</v>
      </c>
      <c r="AB553">
        <v>232.03</v>
      </c>
      <c r="AC553">
        <f t="shared" si="79"/>
        <v>5.5471289274107161E-3</v>
      </c>
      <c r="AD553">
        <f t="shared" si="74"/>
        <v>5.3815289274107159E-3</v>
      </c>
      <c r="AE553">
        <f>Sheet2!$B$17+Sheet2!$B$18*'Portfolio allocation'!K553</f>
        <v>-1.7227332996407605E-5</v>
      </c>
      <c r="AF553">
        <f t="shared" si="80"/>
        <v>5.3987562604071232E-3</v>
      </c>
      <c r="AH553" s="2">
        <v>33645</v>
      </c>
      <c r="AI553">
        <v>7.2149999999999999</v>
      </c>
      <c r="AJ553">
        <v>4.1399999999999997</v>
      </c>
      <c r="AK553">
        <v>1.3499699999999999</v>
      </c>
      <c r="AR553" s="3"/>
    </row>
    <row r="554" spans="1:44" hidden="1" outlineLevel="1" x14ac:dyDescent="0.2">
      <c r="A554" s="2">
        <v>33646</v>
      </c>
      <c r="B554">
        <v>17.37</v>
      </c>
      <c r="E554" s="2">
        <v>33646</v>
      </c>
      <c r="F554">
        <v>417.13</v>
      </c>
      <c r="G554">
        <f t="shared" si="75"/>
        <v>8.144818252126873E-3</v>
      </c>
      <c r="H554" s="2">
        <v>33646</v>
      </c>
      <c r="I554">
        <v>481.35</v>
      </c>
      <c r="J554">
        <f t="shared" si="76"/>
        <v>8.2106277360032287E-3</v>
      </c>
      <c r="K554">
        <f t="shared" si="72"/>
        <v>8.0450277360032286E-3</v>
      </c>
      <c r="L554">
        <v>-8.3517121429313897E-3</v>
      </c>
      <c r="N554" s="2">
        <v>33646</v>
      </c>
      <c r="O554">
        <v>2.6198999999999999</v>
      </c>
      <c r="Q554" s="2">
        <v>33646</v>
      </c>
      <c r="R554">
        <v>2694.51</v>
      </c>
      <c r="S554" s="8">
        <f t="shared" si="77"/>
        <v>2.6530837717677613E-2</v>
      </c>
      <c r="T554" s="9">
        <f t="shared" si="73"/>
        <v>2.6365237717677615E-2</v>
      </c>
      <c r="U554" s="3">
        <f>Sheet1!$B$17+Sheet1!$B$18*'Portfolio allocation'!K554</f>
        <v>9.7172585912141292E-3</v>
      </c>
      <c r="V554" s="13">
        <f t="shared" si="78"/>
        <v>1.6647979126463486E-2</v>
      </c>
      <c r="W554" s="13"/>
      <c r="X554" s="2">
        <v>33646</v>
      </c>
      <c r="Y554">
        <v>21.9986</v>
      </c>
      <c r="AA554" s="2">
        <v>33646</v>
      </c>
      <c r="AB554">
        <v>236.85</v>
      </c>
      <c r="AC554">
        <f t="shared" si="79"/>
        <v>2.0773175882428996E-2</v>
      </c>
      <c r="AD554">
        <f t="shared" si="74"/>
        <v>2.0606775882428995E-2</v>
      </c>
      <c r="AE554">
        <f>Sheet2!$B$17+Sheet2!$B$18*'Portfolio allocation'!K554</f>
        <v>7.2072309214389904E-3</v>
      </c>
      <c r="AF554">
        <f t="shared" si="80"/>
        <v>1.3399544960990006E-2</v>
      </c>
      <c r="AH554" s="2">
        <v>33646</v>
      </c>
      <c r="AI554">
        <v>7.2729999999999997</v>
      </c>
      <c r="AJ554">
        <v>4.16</v>
      </c>
      <c r="AK554">
        <v>1.33754</v>
      </c>
      <c r="AR554" s="3"/>
    </row>
    <row r="555" spans="1:44" hidden="1" outlineLevel="1" x14ac:dyDescent="0.2">
      <c r="A555" s="2">
        <v>33647</v>
      </c>
      <c r="B555">
        <v>17.45</v>
      </c>
      <c r="E555" s="2">
        <v>33647</v>
      </c>
      <c r="F555">
        <v>413.69</v>
      </c>
      <c r="G555">
        <f t="shared" si="75"/>
        <v>-8.246829525567545E-3</v>
      </c>
      <c r="H555" s="2">
        <v>33647</v>
      </c>
      <c r="I555">
        <v>477.41</v>
      </c>
      <c r="J555">
        <f t="shared" si="76"/>
        <v>-8.1853121429313891E-3</v>
      </c>
      <c r="K555">
        <f t="shared" si="72"/>
        <v>-8.3517121429313897E-3</v>
      </c>
      <c r="L555">
        <v>-2.7468018349008209E-3</v>
      </c>
      <c r="N555" s="2">
        <v>33647</v>
      </c>
      <c r="O555">
        <v>2.5522</v>
      </c>
      <c r="Q555" s="2">
        <v>33647</v>
      </c>
      <c r="R555">
        <v>2624.87</v>
      </c>
      <c r="S555" s="8">
        <f t="shared" si="77"/>
        <v>-2.584514438617791E-2</v>
      </c>
      <c r="T555" s="9">
        <f t="shared" si="73"/>
        <v>-2.601154438617791E-2</v>
      </c>
      <c r="U555" s="3">
        <f>Sheet1!$B$17+Sheet1!$B$18*'Portfolio allocation'!K555</f>
        <v>-9.0934969465493263E-3</v>
      </c>
      <c r="V555" s="13">
        <f t="shared" si="78"/>
        <v>-1.6918047439628582E-2</v>
      </c>
      <c r="W555" s="13"/>
      <c r="X555" s="2">
        <v>33647</v>
      </c>
      <c r="Y555">
        <v>21.670300000000001</v>
      </c>
      <c r="AA555" s="2">
        <v>33647</v>
      </c>
      <c r="AB555">
        <v>233.32</v>
      </c>
      <c r="AC555">
        <f t="shared" si="79"/>
        <v>-1.490394764618963E-2</v>
      </c>
      <c r="AD555">
        <f t="shared" si="74"/>
        <v>-1.507434764618963E-2</v>
      </c>
      <c r="AE555">
        <f>Sheet2!$B$17+Sheet2!$B$18*'Portfolio allocation'!K555</f>
        <v>-7.3731684975776521E-3</v>
      </c>
      <c r="AF555">
        <f t="shared" si="80"/>
        <v>-7.7011791486119776E-3</v>
      </c>
      <c r="AH555" s="2">
        <v>33647</v>
      </c>
      <c r="AI555">
        <v>7.3929999999999998</v>
      </c>
      <c r="AJ555">
        <v>4.26</v>
      </c>
      <c r="AK555">
        <v>1.3243100000000001</v>
      </c>
      <c r="AR555" s="3"/>
    </row>
    <row r="556" spans="1:44" hidden="1" outlineLevel="1" x14ac:dyDescent="0.2">
      <c r="A556" s="2">
        <v>33648</v>
      </c>
      <c r="B556">
        <v>17.03</v>
      </c>
      <c r="E556" s="2">
        <v>33648</v>
      </c>
      <c r="F556">
        <v>412.48</v>
      </c>
      <c r="G556">
        <f t="shared" si="75"/>
        <v>-2.9248954531170268E-3</v>
      </c>
      <c r="H556" s="2">
        <v>33648</v>
      </c>
      <c r="I556">
        <v>476.18</v>
      </c>
      <c r="J556">
        <f t="shared" si="76"/>
        <v>-2.5764018349008211E-3</v>
      </c>
      <c r="K556">
        <f t="shared" si="72"/>
        <v>-2.7468018349008209E-3</v>
      </c>
      <c r="L556">
        <v>-1.728E-4</v>
      </c>
      <c r="N556" s="2">
        <v>33648</v>
      </c>
      <c r="O556">
        <v>2.4689000000000001</v>
      </c>
      <c r="Q556" s="2">
        <v>33648</v>
      </c>
      <c r="R556">
        <v>2539.16</v>
      </c>
      <c r="S556" s="8">
        <f t="shared" si="77"/>
        <v>-3.2653045674643E-2</v>
      </c>
      <c r="T556" s="9">
        <f t="shared" si="73"/>
        <v>-3.2823445674643001E-2</v>
      </c>
      <c r="U556" s="3">
        <f>Sheet1!$B$17+Sheet1!$B$18*'Portfolio allocation'!K556</f>
        <v>-2.6634017938594974E-3</v>
      </c>
      <c r="V556" s="13">
        <f t="shared" si="78"/>
        <v>-3.0160043880783503E-2</v>
      </c>
      <c r="W556" s="13"/>
      <c r="X556" s="2">
        <v>33648</v>
      </c>
      <c r="Y556">
        <v>21.4315</v>
      </c>
      <c r="AA556" s="2">
        <v>33648</v>
      </c>
      <c r="AB556">
        <v>230.75</v>
      </c>
      <c r="AC556">
        <f t="shared" si="79"/>
        <v>-1.1014915138007897E-2</v>
      </c>
      <c r="AD556">
        <f t="shared" si="74"/>
        <v>-1.1187715138007898E-2</v>
      </c>
      <c r="AE556">
        <f>Sheet2!$B$17+Sheet2!$B$18*'Portfolio allocation'!K556</f>
        <v>-2.3891392574821998E-3</v>
      </c>
      <c r="AF556">
        <f t="shared" si="80"/>
        <v>-8.7985758805256969E-3</v>
      </c>
      <c r="AH556" s="2">
        <v>33648</v>
      </c>
      <c r="AI556">
        <v>7.3860000000000001</v>
      </c>
      <c r="AJ556">
        <v>4.32</v>
      </c>
      <c r="AK556">
        <v>1.3217099999999999</v>
      </c>
      <c r="AR556" s="3"/>
    </row>
    <row r="557" spans="1:44" hidden="1" outlineLevel="1" x14ac:dyDescent="0.2">
      <c r="A557" s="2">
        <v>33651</v>
      </c>
      <c r="B557">
        <v>17.03</v>
      </c>
      <c r="E557" s="2">
        <v>33651</v>
      </c>
      <c r="F557">
        <v>412.48</v>
      </c>
      <c r="G557">
        <f t="shared" si="75"/>
        <v>0</v>
      </c>
      <c r="H557" s="2">
        <v>33651</v>
      </c>
      <c r="I557">
        <v>476.18</v>
      </c>
      <c r="J557">
        <f t="shared" si="76"/>
        <v>0</v>
      </c>
      <c r="K557">
        <f t="shared" si="72"/>
        <v>-1.728E-4</v>
      </c>
      <c r="L557">
        <v>-1.2479070737956316E-2</v>
      </c>
      <c r="N557" s="2">
        <v>33651</v>
      </c>
      <c r="O557">
        <v>2.4689000000000001</v>
      </c>
      <c r="Q557" s="2">
        <v>33651</v>
      </c>
      <c r="R557">
        <v>2539.16</v>
      </c>
      <c r="S557" s="8">
        <f t="shared" si="77"/>
        <v>0</v>
      </c>
      <c r="T557" s="9">
        <f t="shared" si="73"/>
        <v>-1.728E-4</v>
      </c>
      <c r="U557" s="3">
        <f>Sheet1!$B$17+Sheet1!$B$18*'Portfolio allocation'!K557</f>
        <v>2.8955834502025334E-4</v>
      </c>
      <c r="V557" s="13">
        <f t="shared" si="78"/>
        <v>-4.6235834502025331E-4</v>
      </c>
      <c r="W557" s="13"/>
      <c r="X557" s="2">
        <v>33651</v>
      </c>
      <c r="Y557">
        <v>21.4315</v>
      </c>
      <c r="AA557" s="2">
        <v>33651</v>
      </c>
      <c r="AB557">
        <v>230.75</v>
      </c>
      <c r="AC557">
        <f t="shared" si="79"/>
        <v>0</v>
      </c>
      <c r="AD557">
        <f t="shared" si="74"/>
        <v>-1.728E-4</v>
      </c>
      <c r="AE557">
        <f>Sheet2!$B$17+Sheet2!$B$18*'Portfolio allocation'!K557</f>
        <v>-1.002711571623564E-4</v>
      </c>
      <c r="AF557">
        <f t="shared" si="80"/>
        <v>-7.2528842837643598E-5</v>
      </c>
      <c r="AH557" s="2">
        <v>33651</v>
      </c>
      <c r="AI557">
        <v>7.3929999999999998</v>
      </c>
      <c r="AJ557">
        <v>4.32</v>
      </c>
      <c r="AK557">
        <v>1.3253299999999999</v>
      </c>
      <c r="AR557" s="3"/>
    </row>
    <row r="558" spans="1:44" hidden="1" outlineLevel="1" x14ac:dyDescent="0.2">
      <c r="A558" s="2">
        <v>33652</v>
      </c>
      <c r="B558">
        <v>18.22</v>
      </c>
      <c r="E558" s="2">
        <v>33652</v>
      </c>
      <c r="F558">
        <v>407.38</v>
      </c>
      <c r="G558">
        <f t="shared" si="75"/>
        <v>-1.2364235841737847E-2</v>
      </c>
      <c r="H558" s="2">
        <v>33652</v>
      </c>
      <c r="I558">
        <v>470.32</v>
      </c>
      <c r="J558">
        <f t="shared" si="76"/>
        <v>-1.2306270737956315E-2</v>
      </c>
      <c r="K558">
        <f t="shared" si="72"/>
        <v>-1.2479070737956316E-2</v>
      </c>
      <c r="L558">
        <v>2.0175982990305488E-3</v>
      </c>
      <c r="N558" s="2">
        <v>33652</v>
      </c>
      <c r="O558">
        <v>2.4636999999999998</v>
      </c>
      <c r="Q558" s="2">
        <v>33652</v>
      </c>
      <c r="R558">
        <v>2533.8000000000002</v>
      </c>
      <c r="S558" s="8">
        <f t="shared" si="77"/>
        <v>-2.1109343247371903E-3</v>
      </c>
      <c r="T558" s="9">
        <f t="shared" si="73"/>
        <v>-2.2837343247371902E-3</v>
      </c>
      <c r="U558" s="3">
        <f>Sheet1!$B$17+Sheet1!$B$18*'Portfolio allocation'!K558</f>
        <v>-1.3828507327938954E-2</v>
      </c>
      <c r="V558" s="13">
        <f t="shared" si="78"/>
        <v>1.1544773003201763E-2</v>
      </c>
      <c r="W558" s="13"/>
      <c r="X558" s="2">
        <v>33652</v>
      </c>
      <c r="Y558">
        <v>21.401599999999998</v>
      </c>
      <c r="AA558" s="2">
        <v>33652</v>
      </c>
      <c r="AB558">
        <v>230.43</v>
      </c>
      <c r="AC558">
        <f t="shared" si="79"/>
        <v>-1.3867822318526235E-3</v>
      </c>
      <c r="AD558">
        <f t="shared" si="74"/>
        <v>-1.5591822318526236E-3</v>
      </c>
      <c r="AE558">
        <f>Sheet2!$B$17+Sheet2!$B$18*'Portfolio allocation'!K558</f>
        <v>-1.1043321058715E-2</v>
      </c>
      <c r="AF558">
        <f t="shared" si="80"/>
        <v>9.4841388268623768E-3</v>
      </c>
      <c r="AH558" s="2">
        <v>33652</v>
      </c>
      <c r="AI558">
        <v>7.4560000000000004</v>
      </c>
      <c r="AJ558">
        <v>4.3099999999999996</v>
      </c>
      <c r="AK558">
        <v>1.3059799999999999</v>
      </c>
      <c r="AR558" s="3"/>
    </row>
    <row r="559" spans="1:44" hidden="1" outlineLevel="1" x14ac:dyDescent="0.2">
      <c r="A559" s="2">
        <v>33653</v>
      </c>
      <c r="B559">
        <v>17.16</v>
      </c>
      <c r="E559" s="2">
        <v>33653</v>
      </c>
      <c r="F559">
        <v>408.26</v>
      </c>
      <c r="G559">
        <f t="shared" si="75"/>
        <v>2.1601453188668795E-3</v>
      </c>
      <c r="H559" s="2">
        <v>33653</v>
      </c>
      <c r="I559">
        <v>471.35</v>
      </c>
      <c r="J559">
        <f t="shared" si="76"/>
        <v>2.1899982990305489E-3</v>
      </c>
      <c r="K559">
        <f t="shared" si="72"/>
        <v>2.0175982990305488E-3</v>
      </c>
      <c r="L559">
        <v>1.3701839779357001E-2</v>
      </c>
      <c r="N559" s="2">
        <v>33653</v>
      </c>
      <c r="O559">
        <v>2.3986000000000001</v>
      </c>
      <c r="Q559" s="2">
        <v>33653</v>
      </c>
      <c r="R559">
        <v>2466.84</v>
      </c>
      <c r="S559" s="8">
        <f t="shared" si="77"/>
        <v>-2.6426710869050463E-2</v>
      </c>
      <c r="T559" s="9">
        <f t="shared" si="73"/>
        <v>-2.6599110869050462E-2</v>
      </c>
      <c r="U559" s="3">
        <f>Sheet1!$B$17+Sheet1!$B$18*'Portfolio allocation'!K559</f>
        <v>2.8024387857431884E-3</v>
      </c>
      <c r="V559" s="13">
        <f t="shared" si="78"/>
        <v>-2.9401549654793649E-2</v>
      </c>
      <c r="W559" s="13"/>
      <c r="X559" s="2">
        <v>33653</v>
      </c>
      <c r="Y559">
        <v>21.401599999999998</v>
      </c>
      <c r="AA559" s="2">
        <v>33653</v>
      </c>
      <c r="AB559">
        <v>230.43</v>
      </c>
      <c r="AC559">
        <f t="shared" si="79"/>
        <v>0</v>
      </c>
      <c r="AD559">
        <f t="shared" si="74"/>
        <v>-1.7320000000000001E-4</v>
      </c>
      <c r="AE559">
        <f>Sheet2!$B$17+Sheet2!$B$18*'Portfolio allocation'!K559</f>
        <v>1.8474868924503183E-3</v>
      </c>
      <c r="AF559">
        <f t="shared" si="80"/>
        <v>-2.0206868924503183E-3</v>
      </c>
      <c r="AH559" s="2">
        <v>33653</v>
      </c>
      <c r="AI559">
        <v>7.4020000000000001</v>
      </c>
      <c r="AJ559">
        <v>4.33</v>
      </c>
      <c r="AK559">
        <v>1.30725</v>
      </c>
      <c r="AR559" s="3"/>
    </row>
    <row r="560" spans="1:44" hidden="1" outlineLevel="1" x14ac:dyDescent="0.2">
      <c r="A560" s="2">
        <v>33654</v>
      </c>
      <c r="B560">
        <v>16.72</v>
      </c>
      <c r="E560" s="2">
        <v>33654</v>
      </c>
      <c r="F560">
        <v>413.9</v>
      </c>
      <c r="G560">
        <f t="shared" si="75"/>
        <v>1.3814725909959247E-2</v>
      </c>
      <c r="H560" s="2">
        <v>33654</v>
      </c>
      <c r="I560">
        <v>477.89</v>
      </c>
      <c r="J560">
        <f t="shared" si="76"/>
        <v>1.3875039779357001E-2</v>
      </c>
      <c r="K560">
        <f t="shared" si="72"/>
        <v>1.3701839779357001E-2</v>
      </c>
      <c r="L560">
        <v>-6.0552142292159133E-3</v>
      </c>
      <c r="N560" s="2">
        <v>33654</v>
      </c>
      <c r="O560">
        <v>2.448</v>
      </c>
      <c r="Q560" s="2">
        <v>33654</v>
      </c>
      <c r="R560">
        <v>2517.73</v>
      </c>
      <c r="S560" s="8">
        <f t="shared" si="77"/>
        <v>2.0629631431304807E-2</v>
      </c>
      <c r="T560" s="9">
        <f t="shared" si="73"/>
        <v>2.0456431431304808E-2</v>
      </c>
      <c r="U560" s="3">
        <f>Sheet1!$B$17+Sheet1!$B$18*'Portfolio allocation'!K560</f>
        <v>1.6206896730031634E-2</v>
      </c>
      <c r="V560" s="13">
        <f t="shared" si="78"/>
        <v>4.2495347012731742E-3</v>
      </c>
      <c r="W560" s="13"/>
      <c r="X560" s="2">
        <v>33654</v>
      </c>
      <c r="Y560">
        <v>21.4315</v>
      </c>
      <c r="AA560" s="2">
        <v>33654</v>
      </c>
      <c r="AB560">
        <v>230.75</v>
      </c>
      <c r="AC560">
        <f t="shared" si="79"/>
        <v>1.38870806752589E-3</v>
      </c>
      <c r="AD560">
        <f t="shared" si="74"/>
        <v>1.2135080675258901E-3</v>
      </c>
      <c r="AE560">
        <f>Sheet2!$B$17+Sheet2!$B$18*'Portfolio allocation'!K560</f>
        <v>1.2237412508716862E-2</v>
      </c>
      <c r="AF560">
        <f t="shared" si="80"/>
        <v>-1.1023904441190972E-2</v>
      </c>
      <c r="AH560" s="2">
        <v>33654</v>
      </c>
      <c r="AI560">
        <v>7.3929999999999998</v>
      </c>
      <c r="AJ560">
        <v>4.38</v>
      </c>
      <c r="AK560">
        <v>1.3070200000000001</v>
      </c>
      <c r="AR560" s="3"/>
    </row>
    <row r="561" spans="1:44" hidden="1" outlineLevel="1" x14ac:dyDescent="0.2">
      <c r="A561" s="2">
        <v>33655</v>
      </c>
      <c r="B561">
        <v>16.87</v>
      </c>
      <c r="E561" s="2">
        <v>33655</v>
      </c>
      <c r="F561">
        <v>411.46</v>
      </c>
      <c r="G561">
        <f t="shared" si="75"/>
        <v>-5.8951437545300411E-3</v>
      </c>
      <c r="H561" s="2">
        <v>33655</v>
      </c>
      <c r="I561">
        <v>475.08</v>
      </c>
      <c r="J561">
        <f t="shared" si="76"/>
        <v>-5.880014229215913E-3</v>
      </c>
      <c r="K561">
        <f t="shared" si="72"/>
        <v>-6.0552142292159133E-3</v>
      </c>
      <c r="L561">
        <v>2.0313540793129095E-3</v>
      </c>
      <c r="N561" s="2">
        <v>33655</v>
      </c>
      <c r="O561">
        <v>2.3855</v>
      </c>
      <c r="Q561" s="2">
        <v>33655</v>
      </c>
      <c r="R561">
        <v>2453.4499999999998</v>
      </c>
      <c r="S561" s="8">
        <f t="shared" si="77"/>
        <v>-2.5530934611733613E-2</v>
      </c>
      <c r="T561" s="9">
        <f t="shared" si="73"/>
        <v>-2.5706134611733614E-2</v>
      </c>
      <c r="U561" s="3">
        <f>Sheet1!$B$17+Sheet1!$B$18*'Portfolio allocation'!K561</f>
        <v>-6.4588963389380239E-3</v>
      </c>
      <c r="V561" s="13">
        <f t="shared" si="78"/>
        <v>-1.9247238272795592E-2</v>
      </c>
      <c r="W561" s="13"/>
      <c r="X561" s="2">
        <v>33655</v>
      </c>
      <c r="Y561">
        <v>21.461300000000001</v>
      </c>
      <c r="AA561" s="2">
        <v>33655</v>
      </c>
      <c r="AB561">
        <v>231.07</v>
      </c>
      <c r="AC561">
        <f t="shared" si="79"/>
        <v>1.3867822318527345E-3</v>
      </c>
      <c r="AD561">
        <f t="shared" si="74"/>
        <v>1.2079822318527345E-3</v>
      </c>
      <c r="AE561">
        <f>Sheet2!$B$17+Sheet2!$B$18*'Portfolio allocation'!K561</f>
        <v>-5.3310639637411559E-3</v>
      </c>
      <c r="AF561">
        <f t="shared" si="80"/>
        <v>6.5390461955938907E-3</v>
      </c>
      <c r="AH561" s="2">
        <v>33655</v>
      </c>
      <c r="AI561">
        <v>7.4470000000000001</v>
      </c>
      <c r="AJ561">
        <v>4.47</v>
      </c>
      <c r="AK561">
        <v>1.30433</v>
      </c>
      <c r="AR561" s="3"/>
    </row>
    <row r="562" spans="1:44" hidden="1" outlineLevel="1" x14ac:dyDescent="0.2">
      <c r="A562" s="2">
        <v>33658</v>
      </c>
      <c r="B562">
        <v>17.13</v>
      </c>
      <c r="E562" s="2">
        <v>33658</v>
      </c>
      <c r="F562">
        <v>412.27</v>
      </c>
      <c r="G562">
        <f t="shared" si="75"/>
        <v>1.9685996208622658E-3</v>
      </c>
      <c r="H562" s="2">
        <v>33658</v>
      </c>
      <c r="I562">
        <v>476.13</v>
      </c>
      <c r="J562">
        <f t="shared" si="76"/>
        <v>2.2101540793129093E-3</v>
      </c>
      <c r="K562">
        <f t="shared" si="72"/>
        <v>2.0313540793129095E-3</v>
      </c>
      <c r="L562">
        <v>-4.3167254657340932E-3</v>
      </c>
      <c r="N562" s="2">
        <v>33658</v>
      </c>
      <c r="O562">
        <v>2.3934000000000002</v>
      </c>
      <c r="Q562" s="2">
        <v>33658</v>
      </c>
      <c r="R562">
        <v>2461.4899999999998</v>
      </c>
      <c r="S562" s="8">
        <f t="shared" si="77"/>
        <v>3.2770180765859802E-3</v>
      </c>
      <c r="T562" s="9">
        <f t="shared" si="73"/>
        <v>3.0982180765859804E-3</v>
      </c>
      <c r="U562" s="3">
        <f>Sheet1!$B$17+Sheet1!$B$18*'Portfolio allocation'!K562</f>
        <v>2.8182197655009455E-3</v>
      </c>
      <c r="V562" s="13">
        <f t="shared" si="78"/>
        <v>2.7999831108503495E-4</v>
      </c>
      <c r="W562" s="13"/>
      <c r="X562" s="2">
        <v>33658</v>
      </c>
      <c r="Y562">
        <v>21.341899999999999</v>
      </c>
      <c r="AA562" s="2">
        <v>33658</v>
      </c>
      <c r="AB562">
        <v>229.78</v>
      </c>
      <c r="AC562">
        <f t="shared" si="79"/>
        <v>-5.5827238499155385E-3</v>
      </c>
      <c r="AD562">
        <f t="shared" si="74"/>
        <v>-5.7619238499155385E-3</v>
      </c>
      <c r="AE562">
        <f>Sheet2!$B$17+Sheet2!$B$18*'Portfolio allocation'!K562</f>
        <v>1.8597188832190884E-3</v>
      </c>
      <c r="AF562">
        <f t="shared" si="80"/>
        <v>-7.6216427331346273E-3</v>
      </c>
      <c r="AH562" s="2">
        <v>33658</v>
      </c>
      <c r="AI562">
        <v>7.47</v>
      </c>
      <c r="AJ562">
        <v>4.4800000000000004</v>
      </c>
      <c r="AK562">
        <v>1.30565</v>
      </c>
      <c r="AR562" s="3"/>
    </row>
    <row r="563" spans="1:44" hidden="1" outlineLevel="1" x14ac:dyDescent="0.2">
      <c r="A563" s="2">
        <v>33659</v>
      </c>
      <c r="B563">
        <v>16.350000000000001</v>
      </c>
      <c r="E563" s="2">
        <v>33659</v>
      </c>
      <c r="F563">
        <v>410.45</v>
      </c>
      <c r="G563">
        <f t="shared" si="75"/>
        <v>-4.4145826764013796E-3</v>
      </c>
      <c r="H563" s="2">
        <v>33659</v>
      </c>
      <c r="I563">
        <v>474.16</v>
      </c>
      <c r="J563">
        <f t="shared" si="76"/>
        <v>-4.1375254657340932E-3</v>
      </c>
      <c r="K563">
        <f t="shared" si="72"/>
        <v>-4.3167254657340932E-3</v>
      </c>
      <c r="L563">
        <v>1.1758098937067619E-2</v>
      </c>
      <c r="N563" s="2">
        <v>33659</v>
      </c>
      <c r="O563">
        <v>2.4116</v>
      </c>
      <c r="Q563" s="2">
        <v>33659</v>
      </c>
      <c r="R563">
        <v>2480.23</v>
      </c>
      <c r="S563" s="8">
        <f t="shared" si="77"/>
        <v>7.6132748863493305E-3</v>
      </c>
      <c r="T563" s="9">
        <f t="shared" si="73"/>
        <v>7.4340748863493305E-3</v>
      </c>
      <c r="U563" s="3">
        <f>Sheet1!$B$17+Sheet1!$B$18*'Portfolio allocation'!K563</f>
        <v>-4.4644579703072701E-3</v>
      </c>
      <c r="V563" s="13">
        <f t="shared" si="78"/>
        <v>1.18985328566566E-2</v>
      </c>
      <c r="W563" s="13"/>
      <c r="X563" s="2">
        <v>33659</v>
      </c>
      <c r="Y563">
        <v>21.0733</v>
      </c>
      <c r="AA563" s="2">
        <v>33659</v>
      </c>
      <c r="AB563">
        <v>226.89</v>
      </c>
      <c r="AC563">
        <f t="shared" si="79"/>
        <v>-1.2577247802245672E-2</v>
      </c>
      <c r="AD563">
        <f t="shared" si="74"/>
        <v>-1.2756047802245672E-2</v>
      </c>
      <c r="AE563">
        <f>Sheet2!$B$17+Sheet2!$B$18*'Portfolio allocation'!K563</f>
        <v>-3.7851554023933935E-3</v>
      </c>
      <c r="AF563">
        <f t="shared" si="80"/>
        <v>-8.9708923998522792E-3</v>
      </c>
      <c r="AH563" s="2">
        <v>33659</v>
      </c>
      <c r="AI563">
        <v>7.4340000000000002</v>
      </c>
      <c r="AJ563">
        <v>4.47</v>
      </c>
      <c r="AK563">
        <v>1.31274</v>
      </c>
      <c r="AR563" s="3"/>
    </row>
    <row r="564" spans="1:44" hidden="1" outlineLevel="1" x14ac:dyDescent="0.2">
      <c r="A564" s="2">
        <v>33660</v>
      </c>
      <c r="B564">
        <v>16.64</v>
      </c>
      <c r="E564" s="2">
        <v>33660</v>
      </c>
      <c r="F564">
        <v>415.35</v>
      </c>
      <c r="G564">
        <f t="shared" si="75"/>
        <v>1.1938116701181611E-2</v>
      </c>
      <c r="H564" s="2">
        <v>33660</v>
      </c>
      <c r="I564">
        <v>479.82</v>
      </c>
      <c r="J564">
        <f t="shared" si="76"/>
        <v>1.1936898937067619E-2</v>
      </c>
      <c r="K564">
        <f t="shared" si="72"/>
        <v>1.1758098937067619E-2</v>
      </c>
      <c r="L564">
        <v>-3.7189952899003191E-3</v>
      </c>
      <c r="N564" s="2">
        <v>33660</v>
      </c>
      <c r="O564">
        <v>2.5417999999999998</v>
      </c>
      <c r="Q564" s="2">
        <v>33660</v>
      </c>
      <c r="R564">
        <v>2614.16</v>
      </c>
      <c r="S564" s="8">
        <f t="shared" si="77"/>
        <v>5.3999024284038022E-2</v>
      </c>
      <c r="T564" s="9">
        <f t="shared" si="73"/>
        <v>5.3820224284038022E-2</v>
      </c>
      <c r="U564" s="3">
        <f>Sheet1!$B$17+Sheet1!$B$18*'Portfolio allocation'!K564</f>
        <v>1.3976987974813415E-2</v>
      </c>
      <c r="V564" s="13">
        <f t="shared" si="78"/>
        <v>3.9843236309224608E-2</v>
      </c>
      <c r="W564" s="13"/>
      <c r="X564" s="2">
        <v>33660</v>
      </c>
      <c r="Y564">
        <v>21.0733</v>
      </c>
      <c r="AA564" s="2">
        <v>33660</v>
      </c>
      <c r="AB564">
        <v>226.89</v>
      </c>
      <c r="AC564">
        <f t="shared" si="79"/>
        <v>0</v>
      </c>
      <c r="AD564">
        <f t="shared" si="74"/>
        <v>-1.7600000000000002E-4</v>
      </c>
      <c r="AE564">
        <f>Sheet2!$B$17+Sheet2!$B$18*'Portfolio allocation'!K564</f>
        <v>1.0508988562439288E-2</v>
      </c>
      <c r="AF564">
        <f t="shared" si="80"/>
        <v>-1.0684988562439289E-2</v>
      </c>
      <c r="AH564" s="2">
        <v>33660</v>
      </c>
      <c r="AI564">
        <v>7.4429999999999996</v>
      </c>
      <c r="AJ564">
        <v>4.4000000000000004</v>
      </c>
      <c r="AK564">
        <v>1.3023</v>
      </c>
      <c r="AR564" s="3"/>
    </row>
    <row r="565" spans="1:44" hidden="1" outlineLevel="1" x14ac:dyDescent="0.2">
      <c r="A565" s="2">
        <v>33661</v>
      </c>
      <c r="B565">
        <v>16.510000000000002</v>
      </c>
      <c r="E565" s="2">
        <v>33661</v>
      </c>
      <c r="F565">
        <v>413.86</v>
      </c>
      <c r="G565">
        <f t="shared" si="75"/>
        <v>-3.5873359817022443E-3</v>
      </c>
      <c r="H565" s="2">
        <v>33661</v>
      </c>
      <c r="I565">
        <v>478.12</v>
      </c>
      <c r="J565">
        <f t="shared" si="76"/>
        <v>-3.5429952899003192E-3</v>
      </c>
      <c r="K565">
        <f t="shared" si="72"/>
        <v>-3.7189952899003191E-3</v>
      </c>
      <c r="L565">
        <v>-2.9561284363758076E-3</v>
      </c>
      <c r="N565" s="2">
        <v>33661</v>
      </c>
      <c r="O565">
        <v>2.6017000000000001</v>
      </c>
      <c r="Q565" s="2">
        <v>33661</v>
      </c>
      <c r="R565">
        <v>2675.76</v>
      </c>
      <c r="S565" s="8">
        <f t="shared" si="77"/>
        <v>2.3563974661076736E-2</v>
      </c>
      <c r="T565" s="9">
        <f t="shared" si="73"/>
        <v>2.3387974661076737E-2</v>
      </c>
      <c r="U565" s="3">
        <f>Sheet1!$B$17+Sheet1!$B$18*'Portfolio allocation'!K565</f>
        <v>-3.778726764093607E-3</v>
      </c>
      <c r="V565" s="13">
        <f t="shared" si="78"/>
        <v>2.7166701425170345E-2</v>
      </c>
      <c r="W565" s="13"/>
      <c r="X565" s="2">
        <v>33661</v>
      </c>
      <c r="Y565">
        <v>20.953900000000001</v>
      </c>
      <c r="AA565" s="2">
        <v>33661</v>
      </c>
      <c r="AB565">
        <v>225.61</v>
      </c>
      <c r="AC565">
        <f t="shared" si="79"/>
        <v>-5.6415002864823593E-3</v>
      </c>
      <c r="AD565">
        <f t="shared" si="74"/>
        <v>-5.8159002864823593E-3</v>
      </c>
      <c r="AE565">
        <f>Sheet2!$B$17+Sheet2!$B$18*'Portfolio allocation'!K565</f>
        <v>-3.2536384805660198E-3</v>
      </c>
      <c r="AF565">
        <f t="shared" si="80"/>
        <v>-2.5622618059163394E-3</v>
      </c>
      <c r="AH565" s="2">
        <v>33661</v>
      </c>
      <c r="AI565">
        <v>7.3289999999999997</v>
      </c>
      <c r="AJ565">
        <v>4.3600000000000003</v>
      </c>
      <c r="AK565">
        <v>1.3087899999999999</v>
      </c>
      <c r="AR565" s="3"/>
    </row>
    <row r="566" spans="1:44" hidden="1" outlineLevel="1" x14ac:dyDescent="0.2">
      <c r="A566" s="2">
        <v>33662</v>
      </c>
      <c r="B566">
        <v>16.68</v>
      </c>
      <c r="E566" s="2">
        <v>33662</v>
      </c>
      <c r="F566">
        <v>412.7</v>
      </c>
      <c r="G566">
        <f t="shared" si="75"/>
        <v>-2.8028802010342524E-3</v>
      </c>
      <c r="H566" s="2">
        <v>33662</v>
      </c>
      <c r="I566">
        <v>476.79</v>
      </c>
      <c r="J566">
        <f t="shared" si="76"/>
        <v>-2.7817284363758077E-3</v>
      </c>
      <c r="K566">
        <f t="shared" si="72"/>
        <v>-2.9561284363758076E-3</v>
      </c>
      <c r="L566">
        <v>-4.4665672518295148E-4</v>
      </c>
      <c r="N566" s="2">
        <v>33662</v>
      </c>
      <c r="O566">
        <v>2.573</v>
      </c>
      <c r="Q566" s="2">
        <v>33662</v>
      </c>
      <c r="R566">
        <v>2646.3</v>
      </c>
      <c r="S566" s="8">
        <f t="shared" si="77"/>
        <v>-1.1009956049869984E-2</v>
      </c>
      <c r="T566" s="9">
        <f t="shared" si="73"/>
        <v>-1.1184356049869984E-2</v>
      </c>
      <c r="U566" s="3">
        <f>Sheet1!$B$17+Sheet1!$B$18*'Portfolio allocation'!K566</f>
        <v>-2.9035465761131666E-3</v>
      </c>
      <c r="V566" s="13">
        <f t="shared" si="78"/>
        <v>-8.2808094737568186E-3</v>
      </c>
      <c r="W566" s="13"/>
      <c r="X566" s="2">
        <v>33662</v>
      </c>
      <c r="Y566">
        <v>20.745000000000001</v>
      </c>
      <c r="AA566" s="2">
        <v>33662</v>
      </c>
      <c r="AB566">
        <v>223.36</v>
      </c>
      <c r="AC566">
        <f t="shared" si="79"/>
        <v>-9.9729621913922095E-3</v>
      </c>
      <c r="AD566">
        <f t="shared" si="74"/>
        <v>-1.014696219139221E-2</v>
      </c>
      <c r="AE566">
        <f>Sheet2!$B$17+Sheet2!$B$18*'Portfolio allocation'!K566</f>
        <v>-2.5752778119183597E-3</v>
      </c>
      <c r="AF566">
        <f t="shared" si="80"/>
        <v>-7.5716843794738503E-3</v>
      </c>
      <c r="AH566" s="2">
        <v>33662</v>
      </c>
      <c r="AI566">
        <v>7.2519999999999998</v>
      </c>
      <c r="AJ566">
        <v>4.3499999999999996</v>
      </c>
      <c r="AK566">
        <v>1.3128899999999999</v>
      </c>
      <c r="AR566" s="3"/>
    </row>
    <row r="567" spans="1:44" hidden="1" outlineLevel="1" x14ac:dyDescent="0.2">
      <c r="A567" s="2">
        <v>33665</v>
      </c>
      <c r="B567">
        <v>16.88</v>
      </c>
      <c r="E567" s="2">
        <v>33665</v>
      </c>
      <c r="F567">
        <v>412.45</v>
      </c>
      <c r="G567">
        <f t="shared" si="75"/>
        <v>-6.0576690089653162E-4</v>
      </c>
      <c r="H567" s="2">
        <v>33665</v>
      </c>
      <c r="I567">
        <v>476.66</v>
      </c>
      <c r="J567">
        <f t="shared" si="76"/>
        <v>-2.7265672518295148E-4</v>
      </c>
      <c r="K567">
        <f t="shared" si="72"/>
        <v>-4.4665672518295148E-4</v>
      </c>
      <c r="L567">
        <v>1.120717492552339E-3</v>
      </c>
      <c r="N567" s="2">
        <v>33665</v>
      </c>
      <c r="O567">
        <v>2.5626000000000002</v>
      </c>
      <c r="Q567" s="2">
        <v>33665</v>
      </c>
      <c r="R567">
        <v>2635.58</v>
      </c>
      <c r="S567" s="8">
        <f t="shared" si="77"/>
        <v>-4.0509390469712914E-3</v>
      </c>
      <c r="T567" s="9">
        <f t="shared" si="73"/>
        <v>-4.224939046971291E-3</v>
      </c>
      <c r="U567" s="3">
        <f>Sheet1!$B$17+Sheet1!$B$18*'Portfolio allocation'!K567</f>
        <v>-2.4617030562010603E-5</v>
      </c>
      <c r="V567" s="13">
        <f t="shared" si="78"/>
        <v>-4.2003220164092804E-3</v>
      </c>
      <c r="W567" s="13"/>
      <c r="X567" s="2">
        <v>33665</v>
      </c>
      <c r="Y567">
        <v>20.894200000000001</v>
      </c>
      <c r="AA567" s="2">
        <v>33665</v>
      </c>
      <c r="AB567">
        <v>224.96</v>
      </c>
      <c r="AC567">
        <f t="shared" si="79"/>
        <v>7.1633237822348317E-3</v>
      </c>
      <c r="AD567">
        <f t="shared" si="74"/>
        <v>6.9833237822348321E-3</v>
      </c>
      <c r="AE567">
        <f>Sheet2!$B$17+Sheet2!$B$18*'Portfolio allocation'!K567</f>
        <v>-3.4379154391199045E-4</v>
      </c>
      <c r="AF567">
        <f t="shared" si="80"/>
        <v>7.3271153261468226E-3</v>
      </c>
      <c r="AH567" s="2">
        <v>33665</v>
      </c>
      <c r="AI567">
        <v>7.3739999999999997</v>
      </c>
      <c r="AJ567">
        <v>4.5</v>
      </c>
      <c r="AK567">
        <v>1.31088</v>
      </c>
      <c r="AR567" s="3"/>
    </row>
    <row r="568" spans="1:44" hidden="1" outlineLevel="1" x14ac:dyDescent="0.2">
      <c r="A568" s="2">
        <v>33666</v>
      </c>
      <c r="B568">
        <v>17.260000000000002</v>
      </c>
      <c r="E568" s="2">
        <v>33666</v>
      </c>
      <c r="F568">
        <v>412.85</v>
      </c>
      <c r="G568">
        <f t="shared" si="75"/>
        <v>9.6981452297262294E-4</v>
      </c>
      <c r="H568" s="2">
        <v>33666</v>
      </c>
      <c r="I568">
        <v>477.28</v>
      </c>
      <c r="J568">
        <f t="shared" si="76"/>
        <v>1.300717492552339E-3</v>
      </c>
      <c r="K568">
        <f t="shared" si="72"/>
        <v>1.120717492552339E-3</v>
      </c>
      <c r="L568">
        <v>-8.645032919879201E-3</v>
      </c>
      <c r="N568" s="2">
        <v>33666</v>
      </c>
      <c r="O568">
        <v>2.5678000000000001</v>
      </c>
      <c r="Q568" s="2">
        <v>33666</v>
      </c>
      <c r="R568">
        <v>2640.94</v>
      </c>
      <c r="S568" s="8">
        <f t="shared" si="77"/>
        <v>2.0337079504322286E-3</v>
      </c>
      <c r="T568" s="9">
        <f t="shared" si="73"/>
        <v>1.8537079504322286E-3</v>
      </c>
      <c r="U568" s="3">
        <f>Sheet1!$B$17+Sheet1!$B$18*'Portfolio allocation'!K568</f>
        <v>1.7735143945690366E-3</v>
      </c>
      <c r="V568" s="13">
        <f t="shared" si="78"/>
        <v>8.0193555863191952E-5</v>
      </c>
      <c r="W568" s="13"/>
      <c r="X568" s="2">
        <v>33666</v>
      </c>
      <c r="Y568">
        <v>21.0733</v>
      </c>
      <c r="AA568" s="2">
        <v>33666</v>
      </c>
      <c r="AB568">
        <v>226.89</v>
      </c>
      <c r="AC568">
        <f t="shared" si="79"/>
        <v>8.5793029871976678E-3</v>
      </c>
      <c r="AD568">
        <f t="shared" si="74"/>
        <v>8.3989029871976671E-3</v>
      </c>
      <c r="AE568">
        <f>Sheet2!$B$17+Sheet2!$B$18*'Portfolio allocation'!K568</f>
        <v>1.0499575978310674E-3</v>
      </c>
      <c r="AF568">
        <f t="shared" si="80"/>
        <v>7.3489453893665997E-3</v>
      </c>
      <c r="AH568" s="2">
        <v>33666</v>
      </c>
      <c r="AI568">
        <v>7.4109999999999996</v>
      </c>
      <c r="AJ568">
        <v>4.51</v>
      </c>
      <c r="AK568">
        <v>1.3004599999999999</v>
      </c>
      <c r="AR568" s="3"/>
    </row>
    <row r="569" spans="1:44" hidden="1" outlineLevel="1" x14ac:dyDescent="0.2">
      <c r="A569" s="2">
        <v>33667</v>
      </c>
      <c r="B569">
        <v>17.89</v>
      </c>
      <c r="E569" s="2">
        <v>33667</v>
      </c>
      <c r="F569">
        <v>409.33</v>
      </c>
      <c r="G569">
        <f t="shared" si="75"/>
        <v>-8.5260990674580484E-3</v>
      </c>
      <c r="H569" s="2">
        <v>33667</v>
      </c>
      <c r="I569">
        <v>473.24</v>
      </c>
      <c r="J569">
        <f t="shared" si="76"/>
        <v>-8.4646329198792003E-3</v>
      </c>
      <c r="K569">
        <f t="shared" si="72"/>
        <v>-8.645032919879201E-3</v>
      </c>
      <c r="L569">
        <v>-7.0060894937029796E-3</v>
      </c>
      <c r="N569" s="2">
        <v>33667</v>
      </c>
      <c r="O569">
        <v>2.5522</v>
      </c>
      <c r="Q569" s="2">
        <v>33667</v>
      </c>
      <c r="R569">
        <v>2624.87</v>
      </c>
      <c r="S569" s="8">
        <f t="shared" si="77"/>
        <v>-6.0849545994987597E-3</v>
      </c>
      <c r="T569" s="9">
        <f t="shared" si="73"/>
        <v>-6.2653545994987596E-3</v>
      </c>
      <c r="U569" s="3">
        <f>Sheet1!$B$17+Sheet1!$B$18*'Portfolio allocation'!K569</f>
        <v>-9.4300019756009077E-3</v>
      </c>
      <c r="V569" s="13">
        <f t="shared" si="78"/>
        <v>3.1646473761021482E-3</v>
      </c>
      <c r="W569" s="13"/>
      <c r="X569" s="2">
        <v>33667</v>
      </c>
      <c r="Y569">
        <v>20.8643</v>
      </c>
      <c r="AA569" s="2">
        <v>33667</v>
      </c>
      <c r="AB569">
        <v>224.64</v>
      </c>
      <c r="AC569">
        <f t="shared" si="79"/>
        <v>-9.9166997223324449E-3</v>
      </c>
      <c r="AD569">
        <f t="shared" si="74"/>
        <v>-1.0097499722332445E-2</v>
      </c>
      <c r="AE569">
        <f>Sheet2!$B$17+Sheet2!$B$18*'Portfolio allocation'!K569</f>
        <v>-7.6339968157294715E-3</v>
      </c>
      <c r="AF569">
        <f t="shared" si="80"/>
        <v>-2.4635029066029735E-3</v>
      </c>
      <c r="AH569" s="2">
        <v>33667</v>
      </c>
      <c r="AI569">
        <v>7.4180000000000001</v>
      </c>
      <c r="AJ569">
        <v>4.5199999999999996</v>
      </c>
      <c r="AK569">
        <v>1.28789</v>
      </c>
      <c r="AR569" s="3"/>
    </row>
    <row r="570" spans="1:44" hidden="1" outlineLevel="1" x14ac:dyDescent="0.2">
      <c r="A570" s="2">
        <v>33668</v>
      </c>
      <c r="B570">
        <v>18.47</v>
      </c>
      <c r="E570" s="2">
        <v>33668</v>
      </c>
      <c r="F570">
        <v>406.51</v>
      </c>
      <c r="G570">
        <f t="shared" si="75"/>
        <v>-6.8893069161800602E-3</v>
      </c>
      <c r="H570" s="2">
        <v>33668</v>
      </c>
      <c r="I570">
        <v>470.01</v>
      </c>
      <c r="J570">
        <f t="shared" si="76"/>
        <v>-6.8252894937029795E-3</v>
      </c>
      <c r="K570">
        <f t="shared" si="72"/>
        <v>-7.0060894937029796E-3</v>
      </c>
      <c r="L570">
        <v>-5.0787129039807678E-3</v>
      </c>
      <c r="N570" s="2">
        <v>33668</v>
      </c>
      <c r="O570">
        <v>2.5261999999999998</v>
      </c>
      <c r="Q570" s="2">
        <v>33668</v>
      </c>
      <c r="R570">
        <v>2598.09</v>
      </c>
      <c r="S570" s="8">
        <f t="shared" si="77"/>
        <v>-1.0202410024115371E-2</v>
      </c>
      <c r="T570" s="9">
        <f t="shared" si="73"/>
        <v>-1.0383210024115372E-2</v>
      </c>
      <c r="U570" s="3">
        <f>Sheet1!$B$17+Sheet1!$B$18*'Portfolio allocation'!K570</f>
        <v>-7.5497645407414764E-3</v>
      </c>
      <c r="V570" s="13">
        <f t="shared" si="78"/>
        <v>-2.8334454833738951E-3</v>
      </c>
      <c r="W570" s="13"/>
      <c r="X570" s="2">
        <v>33668</v>
      </c>
      <c r="Y570">
        <v>20.685300000000002</v>
      </c>
      <c r="AA570" s="2">
        <v>33668</v>
      </c>
      <c r="AB570">
        <v>222.71</v>
      </c>
      <c r="AC570">
        <f t="shared" si="79"/>
        <v>-8.5915242165240935E-3</v>
      </c>
      <c r="AD570">
        <f t="shared" si="74"/>
        <v>-8.7767242165240934E-3</v>
      </c>
      <c r="AE570">
        <f>Sheet2!$B$17+Sheet2!$B$18*'Portfolio allocation'!K570</f>
        <v>-6.1766065079450925E-3</v>
      </c>
      <c r="AF570">
        <f t="shared" si="80"/>
        <v>-2.6001177085790009E-3</v>
      </c>
      <c r="AH570" s="2">
        <v>33668</v>
      </c>
      <c r="AI570">
        <v>7.5019999999999998</v>
      </c>
      <c r="AJ570">
        <v>4.63</v>
      </c>
      <c r="AK570">
        <v>1.2870299999999999</v>
      </c>
      <c r="AR570" s="3"/>
    </row>
    <row r="571" spans="1:44" hidden="1" outlineLevel="1" x14ac:dyDescent="0.2">
      <c r="A571" s="2">
        <v>33669</v>
      </c>
      <c r="B571">
        <v>19.75</v>
      </c>
      <c r="E571" s="2">
        <v>33669</v>
      </c>
      <c r="F571">
        <v>404.44</v>
      </c>
      <c r="G571">
        <f t="shared" si="75"/>
        <v>-5.0921256549654181E-3</v>
      </c>
      <c r="H571" s="2">
        <v>33669</v>
      </c>
      <c r="I571">
        <v>467.71</v>
      </c>
      <c r="J571">
        <f t="shared" si="76"/>
        <v>-4.8935129039807679E-3</v>
      </c>
      <c r="K571">
        <f t="shared" si="72"/>
        <v>-5.0787129039807678E-3</v>
      </c>
      <c r="L571">
        <v>1.9326962433987192E-3</v>
      </c>
      <c r="N571" s="2">
        <v>33669</v>
      </c>
      <c r="O571">
        <v>2.4636999999999998</v>
      </c>
      <c r="Q571" s="2">
        <v>33669</v>
      </c>
      <c r="R571">
        <v>2533.8000000000002</v>
      </c>
      <c r="S571" s="8">
        <f t="shared" si="77"/>
        <v>-2.4745101208965004E-2</v>
      </c>
      <c r="T571" s="9">
        <f t="shared" si="73"/>
        <v>-2.4930301208965003E-2</v>
      </c>
      <c r="U571" s="3">
        <f>Sheet1!$B$17+Sheet1!$B$18*'Portfolio allocation'!K571</f>
        <v>-5.3386292707936281E-3</v>
      </c>
      <c r="V571" s="13">
        <f t="shared" si="78"/>
        <v>-1.9591671938171375E-2</v>
      </c>
      <c r="W571" s="13"/>
      <c r="X571" s="2">
        <v>33669</v>
      </c>
      <c r="Y571">
        <v>20.625599999999999</v>
      </c>
      <c r="AA571" s="2">
        <v>33669</v>
      </c>
      <c r="AB571">
        <v>222.07</v>
      </c>
      <c r="AC571">
        <f t="shared" si="79"/>
        <v>-2.8736922455211422E-3</v>
      </c>
      <c r="AD571">
        <f t="shared" si="74"/>
        <v>-3.0576922455211424E-3</v>
      </c>
      <c r="AE571">
        <f>Sheet2!$B$17+Sheet2!$B$18*'Portfolio allocation'!K571</f>
        <v>-4.4627340725400888E-3</v>
      </c>
      <c r="AF571">
        <f t="shared" si="80"/>
        <v>1.4050418270189465E-3</v>
      </c>
      <c r="AH571" s="2">
        <v>33669</v>
      </c>
      <c r="AI571">
        <v>7.47</v>
      </c>
      <c r="AJ571">
        <v>4.5999999999999996</v>
      </c>
      <c r="AK571">
        <v>1.28918</v>
      </c>
      <c r="AR571" s="3"/>
    </row>
    <row r="572" spans="1:44" hidden="1" outlineLevel="1" x14ac:dyDescent="0.2">
      <c r="A572" s="2">
        <v>33672</v>
      </c>
      <c r="B572">
        <v>19.68</v>
      </c>
      <c r="E572" s="2">
        <v>33672</v>
      </c>
      <c r="F572">
        <v>405.21</v>
      </c>
      <c r="G572">
        <f t="shared" si="75"/>
        <v>1.9038670754623066E-3</v>
      </c>
      <c r="H572" s="2">
        <v>33672</v>
      </c>
      <c r="I572">
        <v>468.7</v>
      </c>
      <c r="J572">
        <f t="shared" si="76"/>
        <v>2.1166962433987191E-3</v>
      </c>
      <c r="K572">
        <f t="shared" si="72"/>
        <v>1.9326962433987192E-3</v>
      </c>
      <c r="L572">
        <v>4.1064574354598028E-3</v>
      </c>
      <c r="N572" s="2">
        <v>33672</v>
      </c>
      <c r="O572">
        <v>2.4792999999999998</v>
      </c>
      <c r="Q572" s="2">
        <v>33672</v>
      </c>
      <c r="R572">
        <v>2549.87</v>
      </c>
      <c r="S572" s="8">
        <f t="shared" si="77"/>
        <v>6.3422527429155551E-3</v>
      </c>
      <c r="T572" s="9">
        <f t="shared" si="73"/>
        <v>6.1582527429155549E-3</v>
      </c>
      <c r="U572" s="3">
        <f>Sheet1!$B$17+Sheet1!$B$18*'Portfolio allocation'!K572</f>
        <v>2.7050369958181225E-3</v>
      </c>
      <c r="V572" s="13">
        <f t="shared" si="78"/>
        <v>3.4532157470974325E-3</v>
      </c>
      <c r="W572" s="13"/>
      <c r="X572" s="2">
        <v>33672</v>
      </c>
      <c r="Y572">
        <v>20.8643</v>
      </c>
      <c r="AA572" s="2">
        <v>33672</v>
      </c>
      <c r="AB572">
        <v>224.64</v>
      </c>
      <c r="AC572">
        <f t="shared" si="79"/>
        <v>1.1572927455306914E-2</v>
      </c>
      <c r="AD572">
        <f t="shared" si="74"/>
        <v>1.1390927455306914E-2</v>
      </c>
      <c r="AE572">
        <f>Sheet2!$B$17+Sheet2!$B$18*'Portfolio allocation'!K572</f>
        <v>1.771989818535154E-3</v>
      </c>
      <c r="AF572">
        <f t="shared" si="80"/>
        <v>9.6189376367717596E-3</v>
      </c>
      <c r="AH572" s="2">
        <v>33672</v>
      </c>
      <c r="AI572">
        <v>7.4059999999999997</v>
      </c>
      <c r="AJ572">
        <v>4.55</v>
      </c>
      <c r="AK572">
        <v>1.2937700000000001</v>
      </c>
      <c r="AR572" s="3"/>
    </row>
    <row r="573" spans="1:44" hidden="1" outlineLevel="1" x14ac:dyDescent="0.2">
      <c r="A573" s="2">
        <v>33673</v>
      </c>
      <c r="B573">
        <v>18.68</v>
      </c>
      <c r="E573" s="2">
        <v>33673</v>
      </c>
      <c r="F573">
        <v>406.89</v>
      </c>
      <c r="G573">
        <f t="shared" si="75"/>
        <v>4.1459983712148762E-3</v>
      </c>
      <c r="H573" s="2">
        <v>33673</v>
      </c>
      <c r="I573">
        <v>470.71</v>
      </c>
      <c r="J573">
        <f t="shared" si="76"/>
        <v>4.2884574354598026E-3</v>
      </c>
      <c r="K573">
        <f t="shared" si="72"/>
        <v>4.1064574354598028E-3</v>
      </c>
      <c r="L573">
        <v>-7.2151304879862262E-3</v>
      </c>
      <c r="N573" s="2">
        <v>33673</v>
      </c>
      <c r="O573">
        <v>2.5366</v>
      </c>
      <c r="Q573" s="2">
        <v>33673</v>
      </c>
      <c r="R573">
        <v>2608.8000000000002</v>
      </c>
      <c r="S573" s="8">
        <f t="shared" si="77"/>
        <v>2.3110982128500712E-2</v>
      </c>
      <c r="T573" s="9">
        <f t="shared" si="73"/>
        <v>2.2928982128500711E-2</v>
      </c>
      <c r="U573" s="3">
        <f>Sheet1!$B$17+Sheet1!$B$18*'Portfolio allocation'!K573</f>
        <v>5.1988309257853249E-3</v>
      </c>
      <c r="V573" s="13">
        <f t="shared" si="78"/>
        <v>1.7730151202715386E-2</v>
      </c>
      <c r="W573" s="13"/>
      <c r="X573" s="2">
        <v>33673</v>
      </c>
      <c r="Y573">
        <v>20.983699999999999</v>
      </c>
      <c r="AA573" s="2">
        <v>33673</v>
      </c>
      <c r="AB573">
        <v>225.93</v>
      </c>
      <c r="AC573">
        <f t="shared" si="79"/>
        <v>5.7425213675215137E-3</v>
      </c>
      <c r="AD573">
        <f t="shared" si="74"/>
        <v>5.559321367521514E-3</v>
      </c>
      <c r="AE573">
        <f>Sheet2!$B$17+Sheet2!$B$18*'Portfolio allocation'!K573</f>
        <v>3.7049537281795934E-3</v>
      </c>
      <c r="AF573">
        <f t="shared" si="80"/>
        <v>1.8543676393419205E-3</v>
      </c>
      <c r="AH573" s="2">
        <v>33673</v>
      </c>
      <c r="AI573">
        <v>7.4290000000000003</v>
      </c>
      <c r="AJ573">
        <v>4.58</v>
      </c>
      <c r="AK573">
        <v>1.2872600000000001</v>
      </c>
      <c r="AR573" s="3"/>
    </row>
    <row r="574" spans="1:44" hidden="1" outlineLevel="1" x14ac:dyDescent="0.2">
      <c r="A574" s="2">
        <v>33674</v>
      </c>
      <c r="B574">
        <v>19.79</v>
      </c>
      <c r="E574" s="2">
        <v>33674</v>
      </c>
      <c r="F574">
        <v>404.03</v>
      </c>
      <c r="G574">
        <f t="shared" si="75"/>
        <v>-7.0289267369559871E-3</v>
      </c>
      <c r="H574" s="2">
        <v>33674</v>
      </c>
      <c r="I574">
        <v>467.4</v>
      </c>
      <c r="J574">
        <f t="shared" si="76"/>
        <v>-7.0319304879862266E-3</v>
      </c>
      <c r="K574">
        <f t="shared" si="72"/>
        <v>-7.2151304879862262E-3</v>
      </c>
      <c r="L574">
        <v>-5.0492426187413362E-4</v>
      </c>
      <c r="N574" s="2">
        <v>33674</v>
      </c>
      <c r="O574">
        <v>2.5053000000000001</v>
      </c>
      <c r="Q574" s="2">
        <v>33674</v>
      </c>
      <c r="R574">
        <v>2576.66</v>
      </c>
      <c r="S574" s="8">
        <f t="shared" si="77"/>
        <v>-1.2319840539711913E-2</v>
      </c>
      <c r="T574" s="9">
        <f t="shared" si="73"/>
        <v>-1.2503040539711912E-2</v>
      </c>
      <c r="U574" s="3">
        <f>Sheet1!$B$17+Sheet1!$B$18*'Portfolio allocation'!K574</f>
        <v>-7.7895816671865337E-3</v>
      </c>
      <c r="V574" s="13">
        <f t="shared" si="78"/>
        <v>-4.7134588725253786E-3</v>
      </c>
      <c r="W574" s="13"/>
      <c r="X574" s="2">
        <v>33674</v>
      </c>
      <c r="Y574">
        <v>20.953900000000001</v>
      </c>
      <c r="AA574" s="2">
        <v>33674</v>
      </c>
      <c r="AB574">
        <v>225.61</v>
      </c>
      <c r="AC574">
        <f t="shared" si="79"/>
        <v>-1.4163679015624098E-3</v>
      </c>
      <c r="AD574">
        <f t="shared" si="74"/>
        <v>-1.6003679015624097E-3</v>
      </c>
      <c r="AE574">
        <f>Sheet2!$B$17+Sheet2!$B$18*'Portfolio allocation'!K574</f>
        <v>-6.3624910931798584E-3</v>
      </c>
      <c r="AF574">
        <f t="shared" si="80"/>
        <v>4.7621231916174485E-3</v>
      </c>
      <c r="AH574" s="2">
        <v>33674</v>
      </c>
      <c r="AI574">
        <v>7.4980000000000002</v>
      </c>
      <c r="AJ574">
        <v>4.5999999999999996</v>
      </c>
      <c r="AK574">
        <v>1.2930900000000001</v>
      </c>
      <c r="AR574" s="3"/>
    </row>
    <row r="575" spans="1:44" hidden="1" outlineLevel="1" x14ac:dyDescent="0.2">
      <c r="A575" s="2">
        <v>33675</v>
      </c>
      <c r="B575">
        <v>19.72</v>
      </c>
      <c r="E575" s="2">
        <v>33675</v>
      </c>
      <c r="F575">
        <v>403.89</v>
      </c>
      <c r="G575">
        <f t="shared" si="75"/>
        <v>-3.4650892260468247E-4</v>
      </c>
      <c r="H575" s="2">
        <v>33675</v>
      </c>
      <c r="I575">
        <v>467.25</v>
      </c>
      <c r="J575">
        <f t="shared" si="76"/>
        <v>-3.209242618741337E-4</v>
      </c>
      <c r="K575">
        <f t="shared" si="72"/>
        <v>-5.0492426187413362E-4</v>
      </c>
      <c r="L575">
        <v>4.6706129481005158E-3</v>
      </c>
      <c r="N575" s="2">
        <v>33675</v>
      </c>
      <c r="O575">
        <v>2.5236000000000001</v>
      </c>
      <c r="Q575" s="2">
        <v>33675</v>
      </c>
      <c r="R575">
        <v>2595.41</v>
      </c>
      <c r="S575" s="8">
        <f t="shared" si="77"/>
        <v>7.2768622945984518E-3</v>
      </c>
      <c r="T575" s="9">
        <f t="shared" si="73"/>
        <v>7.0928622945984517E-3</v>
      </c>
      <c r="U575" s="3">
        <f>Sheet1!$B$17+Sheet1!$B$18*'Portfolio allocation'!K575</f>
        <v>-9.1463025349890767E-5</v>
      </c>
      <c r="V575" s="13">
        <f t="shared" si="78"/>
        <v>7.1843253199483422E-3</v>
      </c>
      <c r="W575" s="13"/>
      <c r="X575" s="2">
        <v>33675</v>
      </c>
      <c r="Y575">
        <v>21.2822</v>
      </c>
      <c r="AA575" s="2">
        <v>33675</v>
      </c>
      <c r="AB575">
        <v>229.14</v>
      </c>
      <c r="AC575">
        <f t="shared" si="79"/>
        <v>1.5646469571384047E-2</v>
      </c>
      <c r="AD575">
        <f t="shared" si="74"/>
        <v>1.5458869571384048E-2</v>
      </c>
      <c r="AE575">
        <f>Sheet2!$B$17+Sheet2!$B$18*'Portfolio allocation'!K575</f>
        <v>-3.9560452407709653E-4</v>
      </c>
      <c r="AF575">
        <f t="shared" si="80"/>
        <v>1.5854474095461143E-2</v>
      </c>
      <c r="AH575" s="2">
        <v>33675</v>
      </c>
      <c r="AI575">
        <v>7.6040000000000001</v>
      </c>
      <c r="AJ575">
        <v>4.6900000000000004</v>
      </c>
      <c r="AK575">
        <v>1.28529</v>
      </c>
      <c r="AR575" s="3"/>
    </row>
    <row r="576" spans="1:44" hidden="1" outlineLevel="1" x14ac:dyDescent="0.2">
      <c r="A576" s="2">
        <v>33676</v>
      </c>
      <c r="B576">
        <v>18.350000000000001</v>
      </c>
      <c r="E576" s="2">
        <v>33676</v>
      </c>
      <c r="F576">
        <v>405.84</v>
      </c>
      <c r="G576">
        <f t="shared" si="75"/>
        <v>4.8280472405852759E-3</v>
      </c>
      <c r="H576" s="2">
        <v>33676</v>
      </c>
      <c r="I576">
        <v>469.52</v>
      </c>
      <c r="J576">
        <f t="shared" si="76"/>
        <v>4.8582129481005154E-3</v>
      </c>
      <c r="K576">
        <f t="shared" si="72"/>
        <v>4.6706129481005158E-3</v>
      </c>
      <c r="L576">
        <v>1.2140909183848275E-3</v>
      </c>
      <c r="N576" s="2">
        <v>33676</v>
      </c>
      <c r="O576">
        <v>2.5209999999999999</v>
      </c>
      <c r="Q576" s="2">
        <v>33676</v>
      </c>
      <c r="R576">
        <v>2592.73</v>
      </c>
      <c r="S576" s="8">
        <f t="shared" si="77"/>
        <v>-1.0325921530701665E-3</v>
      </c>
      <c r="T576" s="9">
        <f t="shared" si="73"/>
        <v>-1.2201921530701665E-3</v>
      </c>
      <c r="U576" s="3">
        <f>Sheet1!$B$17+Sheet1!$B$18*'Portfolio allocation'!K576</f>
        <v>5.8460444274887873E-3</v>
      </c>
      <c r="V576" s="13">
        <f t="shared" si="78"/>
        <v>-7.0662365805589534E-3</v>
      </c>
      <c r="W576" s="13"/>
      <c r="X576" s="2">
        <v>33676</v>
      </c>
      <c r="Y576">
        <v>21.401599999999998</v>
      </c>
      <c r="AA576" s="2">
        <v>33676</v>
      </c>
      <c r="AB576">
        <v>230.43</v>
      </c>
      <c r="AC576">
        <f t="shared" si="79"/>
        <v>5.6297460068082117E-3</v>
      </c>
      <c r="AD576">
        <f t="shared" si="74"/>
        <v>5.4381460068082116E-3</v>
      </c>
      <c r="AE576">
        <f>Sheet2!$B$17+Sheet2!$B$18*'Portfolio allocation'!K576</f>
        <v>4.2066152029285693E-3</v>
      </c>
      <c r="AF576">
        <f t="shared" si="80"/>
        <v>1.2315308038796423E-3</v>
      </c>
      <c r="AH576" s="2">
        <v>33676</v>
      </c>
      <c r="AI576">
        <v>7.6829999999999998</v>
      </c>
      <c r="AJ576">
        <v>4.79</v>
      </c>
      <c r="AK576">
        <v>1.2900799999999999</v>
      </c>
      <c r="AR576" s="3"/>
    </row>
    <row r="577" spans="1:44" hidden="1" outlineLevel="1" x14ac:dyDescent="0.2">
      <c r="A577" s="2">
        <v>33679</v>
      </c>
      <c r="B577">
        <v>18.46</v>
      </c>
      <c r="E577" s="2">
        <v>33679</v>
      </c>
      <c r="F577">
        <v>406.39</v>
      </c>
      <c r="G577">
        <f t="shared" si="75"/>
        <v>1.3552138773902378E-3</v>
      </c>
      <c r="H577" s="2">
        <v>33679</v>
      </c>
      <c r="I577">
        <v>470.18</v>
      </c>
      <c r="J577">
        <f t="shared" si="76"/>
        <v>1.4056909183848276E-3</v>
      </c>
      <c r="K577">
        <f t="shared" si="72"/>
        <v>1.2140909183848275E-3</v>
      </c>
      <c r="L577">
        <v>7.7632004423837135E-3</v>
      </c>
      <c r="N577" s="2">
        <v>33679</v>
      </c>
      <c r="O577">
        <v>2.5886999999999998</v>
      </c>
      <c r="Q577" s="2">
        <v>33679</v>
      </c>
      <c r="R577">
        <v>2662.37</v>
      </c>
      <c r="S577" s="8">
        <f t="shared" si="77"/>
        <v>2.6859719292020356E-2</v>
      </c>
      <c r="T577" s="9">
        <f t="shared" si="73"/>
        <v>2.6668119292020356E-2</v>
      </c>
      <c r="U577" s="3">
        <f>Sheet1!$B$17+Sheet1!$B$18*'Portfolio allocation'!K577</f>
        <v>1.88063475508137E-3</v>
      </c>
      <c r="V577" s="13">
        <f t="shared" si="78"/>
        <v>2.4787484536938985E-2</v>
      </c>
      <c r="W577" s="13"/>
      <c r="X577" s="2">
        <v>33679</v>
      </c>
      <c r="Y577">
        <v>21.192699999999999</v>
      </c>
      <c r="AA577" s="2">
        <v>33679</v>
      </c>
      <c r="AB577">
        <v>228.18</v>
      </c>
      <c r="AC577">
        <f t="shared" si="79"/>
        <v>-9.7643535997916642E-3</v>
      </c>
      <c r="AD577">
        <f t="shared" si="74"/>
        <v>-9.9555535997916649E-3</v>
      </c>
      <c r="AE577">
        <f>Sheet2!$B$17+Sheet2!$B$18*'Portfolio allocation'!K577</f>
        <v>1.1329876302528579E-3</v>
      </c>
      <c r="AF577">
        <f t="shared" si="80"/>
        <v>-1.1088541230044522E-2</v>
      </c>
      <c r="AH577" s="2">
        <v>33679</v>
      </c>
      <c r="AI577">
        <v>7.681</v>
      </c>
      <c r="AJ577">
        <v>4.78</v>
      </c>
      <c r="AK577">
        <v>1.2898700000000001</v>
      </c>
      <c r="AR577" s="3"/>
    </row>
    <row r="578" spans="1:44" hidden="1" outlineLevel="1" x14ac:dyDescent="0.2">
      <c r="A578" s="2">
        <v>33680</v>
      </c>
      <c r="B578">
        <v>16.79</v>
      </c>
      <c r="E578" s="2">
        <v>33680</v>
      </c>
      <c r="F578">
        <v>409.58</v>
      </c>
      <c r="G578">
        <f t="shared" si="75"/>
        <v>7.8496025984891027E-3</v>
      </c>
      <c r="H578" s="2">
        <v>33680</v>
      </c>
      <c r="I578">
        <v>473.92</v>
      </c>
      <c r="J578">
        <f t="shared" si="76"/>
        <v>7.9544004423837134E-3</v>
      </c>
      <c r="K578">
        <f t="shared" si="72"/>
        <v>7.7632004423837135E-3</v>
      </c>
      <c r="L578">
        <v>-1.2438303848750886E-3</v>
      </c>
      <c r="N578" s="2">
        <v>33680</v>
      </c>
      <c r="O578">
        <v>2.6667999999999998</v>
      </c>
      <c r="Q578" s="2">
        <v>33680</v>
      </c>
      <c r="R578">
        <v>2742.72</v>
      </c>
      <c r="S578" s="8">
        <f t="shared" si="77"/>
        <v>3.0179877327343618E-2</v>
      </c>
      <c r="T578" s="9">
        <f t="shared" si="73"/>
        <v>2.9988677327343619E-2</v>
      </c>
      <c r="U578" s="3">
        <f>Sheet1!$B$17+Sheet1!$B$18*'Portfolio allocation'!K578</f>
        <v>9.3939391775203721E-3</v>
      </c>
      <c r="V578" s="13">
        <f t="shared" si="78"/>
        <v>2.0594738149823245E-2</v>
      </c>
      <c r="W578" s="13"/>
      <c r="X578" s="2">
        <v>33680</v>
      </c>
      <c r="Y578">
        <v>20.924099999999999</v>
      </c>
      <c r="AA578" s="2">
        <v>33680</v>
      </c>
      <c r="AB578">
        <v>225.28</v>
      </c>
      <c r="AC578">
        <f t="shared" si="79"/>
        <v>-1.2709264615654359E-2</v>
      </c>
      <c r="AD578">
        <f t="shared" si="74"/>
        <v>-1.2898064615654358E-2</v>
      </c>
      <c r="AE578">
        <f>Sheet2!$B$17+Sheet2!$B$18*'Portfolio allocation'!K578</f>
        <v>6.9566229018879723E-3</v>
      </c>
      <c r="AF578">
        <f t="shared" si="80"/>
        <v>-1.9854687517542331E-2</v>
      </c>
      <c r="AH578" s="2">
        <v>33680</v>
      </c>
      <c r="AI578">
        <v>7.609</v>
      </c>
      <c r="AJ578">
        <v>4.72</v>
      </c>
      <c r="AK578">
        <v>1.30094</v>
      </c>
      <c r="AR578" s="3"/>
    </row>
    <row r="579" spans="1:44" hidden="1" outlineLevel="1" x14ac:dyDescent="0.2">
      <c r="A579" s="2">
        <v>33681</v>
      </c>
      <c r="B579">
        <v>16.690000000000001</v>
      </c>
      <c r="E579" s="2">
        <v>33681</v>
      </c>
      <c r="F579">
        <v>409.15</v>
      </c>
      <c r="G579">
        <f t="shared" si="75"/>
        <v>-1.0498559499976245E-3</v>
      </c>
      <c r="H579" s="2">
        <v>33681</v>
      </c>
      <c r="I579">
        <v>473.42</v>
      </c>
      <c r="J579">
        <f t="shared" si="76"/>
        <v>-1.0550303848750886E-3</v>
      </c>
      <c r="K579">
        <f t="shared" si="72"/>
        <v>-1.2438303848750886E-3</v>
      </c>
      <c r="L579">
        <v>1.4157398673481211E-3</v>
      </c>
      <c r="N579" s="2">
        <v>33681</v>
      </c>
      <c r="O579">
        <v>2.6328999999999998</v>
      </c>
      <c r="Q579" s="2">
        <v>33681</v>
      </c>
      <c r="R579">
        <v>2707.9</v>
      </c>
      <c r="S579" s="8">
        <f t="shared" si="77"/>
        <v>-1.2695426437988488E-2</v>
      </c>
      <c r="T579" s="9">
        <f t="shared" si="73"/>
        <v>-1.2884226437988488E-2</v>
      </c>
      <c r="U579" s="3">
        <f>Sheet1!$B$17+Sheet1!$B$18*'Portfolio allocation'!K579</f>
        <v>-9.3915485602804227E-4</v>
      </c>
      <c r="V579" s="13">
        <f t="shared" si="78"/>
        <v>-1.1945071581960445E-2</v>
      </c>
      <c r="W579" s="13"/>
      <c r="X579" s="2">
        <v>33681</v>
      </c>
      <c r="Y579">
        <v>20.894200000000001</v>
      </c>
      <c r="AA579" s="2">
        <v>33681</v>
      </c>
      <c r="AB579">
        <v>224.96</v>
      </c>
      <c r="AC579">
        <f t="shared" si="79"/>
        <v>-1.4204545454544748E-3</v>
      </c>
      <c r="AD579">
        <f t="shared" si="74"/>
        <v>-1.6100545454544749E-3</v>
      </c>
      <c r="AE579">
        <f>Sheet2!$B$17+Sheet2!$B$18*'Portfolio allocation'!K579</f>
        <v>-1.0526586998496879E-3</v>
      </c>
      <c r="AF579">
        <f t="shared" si="80"/>
        <v>-5.5739584560478696E-4</v>
      </c>
      <c r="AH579" s="2">
        <v>33681</v>
      </c>
      <c r="AI579">
        <v>7.6040000000000001</v>
      </c>
      <c r="AJ579">
        <v>4.74</v>
      </c>
      <c r="AK579">
        <v>1.30311</v>
      </c>
      <c r="AR579" s="3"/>
    </row>
    <row r="580" spans="1:44" hidden="1" outlineLevel="1" x14ac:dyDescent="0.2">
      <c r="A580" s="2">
        <v>33682</v>
      </c>
      <c r="B580">
        <v>16.52</v>
      </c>
      <c r="E580" s="2">
        <v>33682</v>
      </c>
      <c r="F580">
        <v>409.8</v>
      </c>
      <c r="G580">
        <f t="shared" si="75"/>
        <v>1.5886594158622813E-3</v>
      </c>
      <c r="H580" s="2">
        <v>33682</v>
      </c>
      <c r="I580">
        <v>474.18</v>
      </c>
      <c r="J580">
        <f t="shared" si="76"/>
        <v>1.6053398673481212E-3</v>
      </c>
      <c r="K580">
        <f t="shared" ref="K580:K643" si="81">J580-(AJ579/25000)</f>
        <v>1.4157398673481211E-3</v>
      </c>
      <c r="L580">
        <v>3.4818925977476256E-3</v>
      </c>
      <c r="N580" s="2">
        <v>33682</v>
      </c>
      <c r="O580">
        <v>2.6564000000000001</v>
      </c>
      <c r="Q580" s="2">
        <v>33682</v>
      </c>
      <c r="R580">
        <v>2732.01</v>
      </c>
      <c r="S580" s="8">
        <f t="shared" si="77"/>
        <v>8.9035784187008193E-3</v>
      </c>
      <c r="T580" s="9">
        <f t="shared" ref="T580:T643" si="82">S580-(AJ579/100/250)</f>
        <v>8.7139784187008195E-3</v>
      </c>
      <c r="U580" s="3">
        <f>Sheet1!$B$17+Sheet1!$B$18*'Portfolio allocation'!K580</f>
        <v>2.1119715397960349E-3</v>
      </c>
      <c r="V580" s="13">
        <f t="shared" si="78"/>
        <v>6.6020068789047846E-3</v>
      </c>
      <c r="W580" s="13"/>
      <c r="X580" s="2">
        <v>33682</v>
      </c>
      <c r="Y580">
        <v>20.5062</v>
      </c>
      <c r="AA580" s="2">
        <v>33682</v>
      </c>
      <c r="AB580">
        <v>220.78</v>
      </c>
      <c r="AC580">
        <f t="shared" si="79"/>
        <v>-1.8581081081081141E-2</v>
      </c>
      <c r="AD580">
        <f t="shared" ref="AD580:AD643" si="83">AC580-AJ580/25000</f>
        <v>-1.8768681081081141E-2</v>
      </c>
      <c r="AE580">
        <f>Sheet2!$B$17+Sheet2!$B$18*'Portfolio allocation'!K580</f>
        <v>1.3122990202009896E-3</v>
      </c>
      <c r="AF580">
        <f t="shared" si="80"/>
        <v>-2.008098010128213E-2</v>
      </c>
      <c r="AH580" s="2">
        <v>33682</v>
      </c>
      <c r="AI580">
        <v>7.5579999999999998</v>
      </c>
      <c r="AJ580">
        <v>4.6900000000000004</v>
      </c>
      <c r="AK580">
        <v>1.28701</v>
      </c>
      <c r="AR580" s="3"/>
    </row>
    <row r="581" spans="1:44" hidden="1" outlineLevel="1" x14ac:dyDescent="0.2">
      <c r="A581" s="2">
        <v>33683</v>
      </c>
      <c r="B581">
        <v>16.82</v>
      </c>
      <c r="E581" s="2">
        <v>33683</v>
      </c>
      <c r="F581">
        <v>411.3</v>
      </c>
      <c r="G581">
        <f t="shared" ref="G581:G644" si="84">(F581/F580)-1</f>
        <v>3.6603221083455484E-3</v>
      </c>
      <c r="H581" s="2">
        <v>33683</v>
      </c>
      <c r="I581">
        <v>475.92</v>
      </c>
      <c r="J581">
        <f t="shared" ref="J581:J644" si="85">(I581/I580)-1</f>
        <v>3.6694925977476256E-3</v>
      </c>
      <c r="K581">
        <f t="shared" si="81"/>
        <v>3.4818925977476256E-3</v>
      </c>
      <c r="L581">
        <v>-3.5515095646327811E-3</v>
      </c>
      <c r="N581" s="2">
        <v>33683</v>
      </c>
      <c r="O581">
        <v>2.6772</v>
      </c>
      <c r="Q581" s="2">
        <v>33683</v>
      </c>
      <c r="R581">
        <v>2753.43</v>
      </c>
      <c r="S581" s="8">
        <f t="shared" ref="S581:S644" si="86">R581/R580-1</f>
        <v>7.8403812577552134E-3</v>
      </c>
      <c r="T581" s="9">
        <f t="shared" si="82"/>
        <v>7.6527812577552139E-3</v>
      </c>
      <c r="U581" s="3">
        <f>Sheet1!$B$17+Sheet1!$B$18*'Portfolio allocation'!K581</f>
        <v>4.4823143153839874E-3</v>
      </c>
      <c r="V581" s="13">
        <f t="shared" ref="V581:V644" si="87">T581-U581</f>
        <v>3.1704669423712264E-3</v>
      </c>
      <c r="W581" s="13"/>
      <c r="X581" s="2">
        <v>33683</v>
      </c>
      <c r="Y581">
        <v>20.565899999999999</v>
      </c>
      <c r="AA581" s="2">
        <v>33683</v>
      </c>
      <c r="AB581">
        <v>221.43</v>
      </c>
      <c r="AC581">
        <f t="shared" ref="AC581:AC644" si="88">AB581/AB580-1</f>
        <v>2.9441072560920656E-3</v>
      </c>
      <c r="AD581">
        <f t="shared" si="83"/>
        <v>2.7545072560920657E-3</v>
      </c>
      <c r="AE581">
        <f>Sheet2!$B$17+Sheet2!$B$18*'Portfolio allocation'!K581</f>
        <v>3.1495747403958007E-3</v>
      </c>
      <c r="AF581">
        <f t="shared" ref="AF581:AF644" si="89">AD581-AE581</f>
        <v>-3.9506748430373495E-4</v>
      </c>
      <c r="AH581" s="2">
        <v>33683</v>
      </c>
      <c r="AI581">
        <v>7.63</v>
      </c>
      <c r="AJ581">
        <v>4.74</v>
      </c>
      <c r="AK581">
        <v>1.28193</v>
      </c>
      <c r="AR581" s="3"/>
    </row>
    <row r="582" spans="1:44" hidden="1" outlineLevel="1" x14ac:dyDescent="0.2">
      <c r="A582" s="2">
        <v>33686</v>
      </c>
      <c r="B582">
        <v>16.73</v>
      </c>
      <c r="E582" s="2">
        <v>33686</v>
      </c>
      <c r="F582">
        <v>409.91</v>
      </c>
      <c r="G582">
        <f t="shared" si="84"/>
        <v>-3.3795283248236885E-3</v>
      </c>
      <c r="H582" s="2">
        <v>33686</v>
      </c>
      <c r="I582">
        <v>474.32</v>
      </c>
      <c r="J582">
        <f t="shared" si="85"/>
        <v>-3.3619095646327812E-3</v>
      </c>
      <c r="K582">
        <f t="shared" si="81"/>
        <v>-3.5515095646327811E-3</v>
      </c>
      <c r="L582">
        <v>-2.698454781582026E-3</v>
      </c>
      <c r="N582" s="2">
        <v>33686</v>
      </c>
      <c r="O582">
        <v>2.6772</v>
      </c>
      <c r="Q582" s="2">
        <v>33686</v>
      </c>
      <c r="R582">
        <v>2753.43</v>
      </c>
      <c r="S582" s="8">
        <f t="shared" si="86"/>
        <v>0</v>
      </c>
      <c r="T582" s="9">
        <f t="shared" si="82"/>
        <v>-1.8960000000000003E-4</v>
      </c>
      <c r="U582" s="3">
        <f>Sheet1!$B$17+Sheet1!$B$18*'Portfolio allocation'!K582</f>
        <v>-3.5865828954139401E-3</v>
      </c>
      <c r="V582" s="13">
        <f t="shared" si="87"/>
        <v>3.3969828954139403E-3</v>
      </c>
      <c r="W582" s="13"/>
      <c r="X582" s="2">
        <v>33686</v>
      </c>
      <c r="Y582">
        <v>20.4465</v>
      </c>
      <c r="AA582" s="2">
        <v>33686</v>
      </c>
      <c r="AB582">
        <v>220.14</v>
      </c>
      <c r="AC582">
        <f t="shared" si="88"/>
        <v>-5.8257688660073859E-3</v>
      </c>
      <c r="AD582">
        <f t="shared" si="83"/>
        <v>-6.0153688660073857E-3</v>
      </c>
      <c r="AE582">
        <f>Sheet2!$B$17+Sheet2!$B$18*'Portfolio allocation'!K582</f>
        <v>-3.1047059007108186E-3</v>
      </c>
      <c r="AF582">
        <f t="shared" si="89"/>
        <v>-2.9106629652965671E-3</v>
      </c>
      <c r="AH582" s="2">
        <v>33686</v>
      </c>
      <c r="AI582">
        <v>7.6</v>
      </c>
      <c r="AJ582">
        <v>4.74</v>
      </c>
      <c r="AK582">
        <v>1.28786</v>
      </c>
      <c r="AR582" s="3"/>
    </row>
    <row r="583" spans="1:44" hidden="1" outlineLevel="1" x14ac:dyDescent="0.2">
      <c r="A583" s="2">
        <v>33687</v>
      </c>
      <c r="B583">
        <v>16.32</v>
      </c>
      <c r="E583" s="2">
        <v>33687</v>
      </c>
      <c r="F583">
        <v>408.88</v>
      </c>
      <c r="G583">
        <f t="shared" si="84"/>
        <v>-2.512746700495283E-3</v>
      </c>
      <c r="H583" s="2">
        <v>33687</v>
      </c>
      <c r="I583">
        <v>473.13</v>
      </c>
      <c r="J583">
        <f t="shared" si="85"/>
        <v>-2.5088547815820261E-3</v>
      </c>
      <c r="K583">
        <f t="shared" si="81"/>
        <v>-2.698454781582026E-3</v>
      </c>
      <c r="L583">
        <v>-2.997466725846967E-3</v>
      </c>
      <c r="N583" s="2">
        <v>33687</v>
      </c>
      <c r="O583">
        <v>2.6564000000000001</v>
      </c>
      <c r="Q583" s="2">
        <v>33687</v>
      </c>
      <c r="R583">
        <v>2732.01</v>
      </c>
      <c r="S583" s="8">
        <f t="shared" si="86"/>
        <v>-7.7793878907397307E-3</v>
      </c>
      <c r="T583" s="9">
        <f t="shared" si="82"/>
        <v>-7.9689878907397305E-3</v>
      </c>
      <c r="U583" s="3">
        <f>Sheet1!$B$17+Sheet1!$B$18*'Portfolio allocation'!K583</f>
        <v>-2.6079368290149027E-3</v>
      </c>
      <c r="V583" s="13">
        <f t="shared" si="87"/>
        <v>-5.3610510617248279E-3</v>
      </c>
      <c r="W583" s="13"/>
      <c r="X583" s="2">
        <v>33687</v>
      </c>
      <c r="Y583">
        <v>20.3569</v>
      </c>
      <c r="AA583" s="2">
        <v>33687</v>
      </c>
      <c r="AB583">
        <v>219.18</v>
      </c>
      <c r="AC583">
        <f t="shared" si="88"/>
        <v>-4.3608612701007132E-3</v>
      </c>
      <c r="AD583">
        <f t="shared" si="83"/>
        <v>-4.547261270100713E-3</v>
      </c>
      <c r="AE583">
        <f>Sheet2!$B$17+Sheet2!$B$18*'Portfolio allocation'!K583</f>
        <v>-2.3461478242262418E-3</v>
      </c>
      <c r="AF583">
        <f t="shared" si="89"/>
        <v>-2.2011134458744712E-3</v>
      </c>
      <c r="AH583" s="2">
        <v>33687</v>
      </c>
      <c r="AI583">
        <v>7.516</v>
      </c>
      <c r="AJ583">
        <v>4.66</v>
      </c>
      <c r="AK583">
        <v>1.2921400000000001</v>
      </c>
      <c r="AR583" s="3"/>
    </row>
    <row r="584" spans="1:44" hidden="1" outlineLevel="1" x14ac:dyDescent="0.2">
      <c r="A584" s="2">
        <v>33688</v>
      </c>
      <c r="B584">
        <v>16.190000000000001</v>
      </c>
      <c r="E584" s="2">
        <v>33688</v>
      </c>
      <c r="F584">
        <v>407.52</v>
      </c>
      <c r="G584">
        <f t="shared" si="84"/>
        <v>-3.3261592643318849E-3</v>
      </c>
      <c r="H584" s="2">
        <v>33688</v>
      </c>
      <c r="I584">
        <v>471.8</v>
      </c>
      <c r="J584">
        <f t="shared" si="85"/>
        <v>-2.8110667258469668E-3</v>
      </c>
      <c r="K584">
        <f t="shared" si="81"/>
        <v>-2.997466725846967E-3</v>
      </c>
      <c r="L584">
        <v>6.8421229334457326E-4</v>
      </c>
      <c r="N584" s="2">
        <v>33688</v>
      </c>
      <c r="O584">
        <v>2.6772</v>
      </c>
      <c r="Q584" s="2">
        <v>33688</v>
      </c>
      <c r="R584">
        <v>2753.43</v>
      </c>
      <c r="S584" s="8">
        <f t="shared" si="86"/>
        <v>7.8403812577552134E-3</v>
      </c>
      <c r="T584" s="9">
        <f t="shared" si="82"/>
        <v>7.6539812577552137E-3</v>
      </c>
      <c r="U584" s="3">
        <f>Sheet1!$B$17+Sheet1!$B$18*'Portfolio allocation'!K584</f>
        <v>-2.950970909446056E-3</v>
      </c>
      <c r="V584" s="13">
        <f t="shared" si="87"/>
        <v>1.0604952167201269E-2</v>
      </c>
      <c r="W584" s="13"/>
      <c r="X584" s="2">
        <v>33688</v>
      </c>
      <c r="Y584">
        <v>20.327100000000002</v>
      </c>
      <c r="AA584" s="2">
        <v>33688</v>
      </c>
      <c r="AB584">
        <v>218.86</v>
      </c>
      <c r="AC584">
        <f t="shared" si="88"/>
        <v>-1.4599872251117585E-3</v>
      </c>
      <c r="AD584">
        <f t="shared" si="83"/>
        <v>-1.6447872251117584E-3</v>
      </c>
      <c r="AE584">
        <f>Sheet2!$B$17+Sheet2!$B$18*'Portfolio allocation'!K584</f>
        <v>-2.6120368735512624E-3</v>
      </c>
      <c r="AF584">
        <f t="shared" si="89"/>
        <v>9.6724964843950402E-4</v>
      </c>
      <c r="AH584" s="2">
        <v>33688</v>
      </c>
      <c r="AI584">
        <v>7.516</v>
      </c>
      <c r="AJ584">
        <v>4.62</v>
      </c>
      <c r="AK584">
        <v>1.3006599999999999</v>
      </c>
      <c r="AR584" s="3"/>
    </row>
    <row r="585" spans="1:44" hidden="1" outlineLevel="1" x14ac:dyDescent="0.2">
      <c r="A585" s="2">
        <v>33689</v>
      </c>
      <c r="B585">
        <v>16.29</v>
      </c>
      <c r="E585" s="2">
        <v>33689</v>
      </c>
      <c r="F585">
        <v>407.86</v>
      </c>
      <c r="G585">
        <f t="shared" si="84"/>
        <v>8.3431488025142997E-4</v>
      </c>
      <c r="H585" s="2">
        <v>33689</v>
      </c>
      <c r="I585">
        <v>472.21</v>
      </c>
      <c r="J585">
        <f t="shared" si="85"/>
        <v>8.6901229334457319E-4</v>
      </c>
      <c r="K585">
        <f t="shared" si="81"/>
        <v>6.8421229334457326E-4</v>
      </c>
      <c r="L585">
        <v>-1.0857217424450932E-2</v>
      </c>
      <c r="N585" s="2">
        <v>33689</v>
      </c>
      <c r="O585">
        <v>2.6042999999999998</v>
      </c>
      <c r="Q585" s="2">
        <v>33689</v>
      </c>
      <c r="R585">
        <v>2678.44</v>
      </c>
      <c r="S585" s="8">
        <f t="shared" si="86"/>
        <v>-2.7235121285087982E-2</v>
      </c>
      <c r="T585" s="9">
        <f t="shared" si="82"/>
        <v>-2.7419921285087981E-2</v>
      </c>
      <c r="U585" s="3">
        <f>Sheet1!$B$17+Sheet1!$B$18*'Portfolio allocation'!K585</f>
        <v>1.2727445675250076E-3</v>
      </c>
      <c r="V585" s="13">
        <f t="shared" si="87"/>
        <v>-2.869266585261299E-2</v>
      </c>
      <c r="W585" s="13"/>
      <c r="X585" s="2">
        <v>33689</v>
      </c>
      <c r="Y585">
        <v>20.0883</v>
      </c>
      <c r="AA585" s="2">
        <v>33689</v>
      </c>
      <c r="AB585">
        <v>216.29</v>
      </c>
      <c r="AC585">
        <f t="shared" si="88"/>
        <v>-1.1742666544823255E-2</v>
      </c>
      <c r="AD585">
        <f t="shared" si="83"/>
        <v>-1.1926666544823255E-2</v>
      </c>
      <c r="AE585">
        <f>Sheet2!$B$17+Sheet2!$B$18*'Portfolio allocation'!K585</f>
        <v>6.6180603844070269E-4</v>
      </c>
      <c r="AF585">
        <f t="shared" si="89"/>
        <v>-1.2588472583263958E-2</v>
      </c>
      <c r="AH585" s="2">
        <v>33689</v>
      </c>
      <c r="AI585">
        <v>7.5209999999999999</v>
      </c>
      <c r="AJ585">
        <v>4.5999999999999996</v>
      </c>
      <c r="AK585">
        <v>1.2935000000000001</v>
      </c>
      <c r="AR585" s="3"/>
    </row>
    <row r="586" spans="1:44" hidden="1" outlineLevel="1" x14ac:dyDescent="0.2">
      <c r="A586" s="2">
        <v>33690</v>
      </c>
      <c r="B586">
        <v>16.02</v>
      </c>
      <c r="E586" s="2">
        <v>33690</v>
      </c>
      <c r="F586">
        <v>403.5</v>
      </c>
      <c r="G586">
        <f t="shared" si="84"/>
        <v>-1.0689942627372218E-2</v>
      </c>
      <c r="H586" s="2">
        <v>33690</v>
      </c>
      <c r="I586">
        <v>467.17</v>
      </c>
      <c r="J586">
        <f t="shared" si="85"/>
        <v>-1.0673217424450931E-2</v>
      </c>
      <c r="K586">
        <f t="shared" si="81"/>
        <v>-1.0857217424450932E-2</v>
      </c>
      <c r="L586">
        <v>-1.1900577519961366E-3</v>
      </c>
      <c r="N586" s="2">
        <v>33690</v>
      </c>
      <c r="O586">
        <v>2.5261999999999998</v>
      </c>
      <c r="Q586" s="2">
        <v>33690</v>
      </c>
      <c r="R586">
        <v>2598.09</v>
      </c>
      <c r="S586" s="8">
        <f t="shared" si="86"/>
        <v>-2.9998805274712104E-2</v>
      </c>
      <c r="T586" s="9">
        <f t="shared" si="82"/>
        <v>-3.0182805274712104E-2</v>
      </c>
      <c r="U586" s="3">
        <f>Sheet1!$B$17+Sheet1!$B$18*'Portfolio allocation'!K586</f>
        <v>-1.196787610345656E-2</v>
      </c>
      <c r="V586" s="13">
        <f t="shared" si="87"/>
        <v>-1.8214929171255542E-2</v>
      </c>
      <c r="W586" s="13"/>
      <c r="X586" s="2">
        <v>33690</v>
      </c>
      <c r="Y586">
        <v>19.879300000000001</v>
      </c>
      <c r="AA586" s="2">
        <v>33690</v>
      </c>
      <c r="AB586">
        <v>214.04</v>
      </c>
      <c r="AC586">
        <f t="shared" si="88"/>
        <v>-1.0402700078598226E-2</v>
      </c>
      <c r="AD586">
        <f t="shared" si="83"/>
        <v>-1.0586700078598226E-2</v>
      </c>
      <c r="AE586">
        <f>Sheet2!$B$17+Sheet2!$B$18*'Portfolio allocation'!K586</f>
        <v>-9.6011277151257356E-3</v>
      </c>
      <c r="AF586">
        <f t="shared" si="89"/>
        <v>-9.8557236347249048E-4</v>
      </c>
      <c r="AH586" s="2">
        <v>33690</v>
      </c>
      <c r="AI586">
        <v>7.5209999999999999</v>
      </c>
      <c r="AJ586">
        <v>4.5999999999999996</v>
      </c>
      <c r="AK586">
        <v>1.30623</v>
      </c>
      <c r="AR586" s="3"/>
    </row>
    <row r="587" spans="1:44" hidden="1" outlineLevel="1" x14ac:dyDescent="0.2">
      <c r="A587" s="2">
        <v>33693</v>
      </c>
      <c r="B587">
        <v>15.97</v>
      </c>
      <c r="E587" s="2">
        <v>33693</v>
      </c>
      <c r="F587">
        <v>403</v>
      </c>
      <c r="G587">
        <f t="shared" si="84"/>
        <v>-1.2391573729864103E-3</v>
      </c>
      <c r="H587" s="2">
        <v>33693</v>
      </c>
      <c r="I587">
        <v>466.7</v>
      </c>
      <c r="J587">
        <f t="shared" si="85"/>
        <v>-1.0060577519961367E-3</v>
      </c>
      <c r="K587">
        <f t="shared" si="81"/>
        <v>-1.1900577519961366E-3</v>
      </c>
      <c r="L587">
        <v>1.5746173559031676E-3</v>
      </c>
      <c r="N587" s="2">
        <v>33693</v>
      </c>
      <c r="O587">
        <v>2.5001000000000002</v>
      </c>
      <c r="Q587" s="2">
        <v>33693</v>
      </c>
      <c r="R587">
        <v>2571.3000000000002</v>
      </c>
      <c r="S587" s="8">
        <f t="shared" si="86"/>
        <v>-1.0311421082410566E-2</v>
      </c>
      <c r="T587" s="9">
        <f t="shared" si="82"/>
        <v>-1.0495421082410566E-2</v>
      </c>
      <c r="U587" s="3">
        <f>Sheet1!$B$17+Sheet1!$B$18*'Portfolio allocation'!K587</f>
        <v>-8.7746552880956408E-4</v>
      </c>
      <c r="V587" s="13">
        <f t="shared" si="87"/>
        <v>-9.6179555536010011E-3</v>
      </c>
      <c r="W587" s="13"/>
      <c r="X587" s="2">
        <v>33693</v>
      </c>
      <c r="Y587">
        <v>19.909199999999998</v>
      </c>
      <c r="AA587" s="2">
        <v>33693</v>
      </c>
      <c r="AB587">
        <v>214.36</v>
      </c>
      <c r="AC587">
        <f t="shared" si="88"/>
        <v>1.4950476546440328E-3</v>
      </c>
      <c r="AD587">
        <f t="shared" si="83"/>
        <v>1.3126476546440327E-3</v>
      </c>
      <c r="AE587">
        <f>Sheet2!$B$17+Sheet2!$B$18*'Portfolio allocation'!K587</f>
        <v>-1.0048427028297845E-3</v>
      </c>
      <c r="AF587">
        <f t="shared" si="89"/>
        <v>2.3174903574738172E-3</v>
      </c>
      <c r="AH587" s="2">
        <v>33693</v>
      </c>
      <c r="AI587">
        <v>7.5170000000000003</v>
      </c>
      <c r="AJ587">
        <v>4.5599999999999996</v>
      </c>
      <c r="AK587">
        <v>1.3004199999999999</v>
      </c>
      <c r="AR587" s="3"/>
    </row>
    <row r="588" spans="1:44" hidden="1" outlineLevel="1" x14ac:dyDescent="0.2">
      <c r="A588" s="2">
        <v>33694</v>
      </c>
      <c r="B588">
        <v>16.18</v>
      </c>
      <c r="E588" s="2">
        <v>33694</v>
      </c>
      <c r="F588">
        <v>403.69</v>
      </c>
      <c r="G588">
        <f t="shared" si="84"/>
        <v>1.7121588089330508E-3</v>
      </c>
      <c r="H588" s="2">
        <v>33694</v>
      </c>
      <c r="I588">
        <v>467.52</v>
      </c>
      <c r="J588">
        <f t="shared" si="85"/>
        <v>1.7570173559031677E-3</v>
      </c>
      <c r="K588">
        <f t="shared" si="81"/>
        <v>1.5746173559031676E-3</v>
      </c>
      <c r="L588">
        <v>1.1873253935660339E-3</v>
      </c>
      <c r="N588" s="2">
        <v>33694</v>
      </c>
      <c r="O588">
        <v>2.4689000000000001</v>
      </c>
      <c r="Q588" s="2">
        <v>33694</v>
      </c>
      <c r="R588">
        <v>2539.16</v>
      </c>
      <c r="S588" s="8">
        <f t="shared" si="86"/>
        <v>-1.2499513864582257E-2</v>
      </c>
      <c r="T588" s="9">
        <f t="shared" si="82"/>
        <v>-1.2681913864582256E-2</v>
      </c>
      <c r="U588" s="3">
        <f>Sheet1!$B$17+Sheet1!$B$18*'Portfolio allocation'!K588</f>
        <v>2.2942398211574008E-3</v>
      </c>
      <c r="V588" s="13">
        <f t="shared" si="87"/>
        <v>-1.4976153685739657E-2</v>
      </c>
      <c r="W588" s="13"/>
      <c r="X588" s="2">
        <v>33694</v>
      </c>
      <c r="Y588">
        <v>19.939</v>
      </c>
      <c r="AA588" s="2">
        <v>33694</v>
      </c>
      <c r="AB588">
        <v>214.68</v>
      </c>
      <c r="AC588">
        <f t="shared" si="88"/>
        <v>1.4928158238476374E-3</v>
      </c>
      <c r="AD588">
        <f t="shared" si="83"/>
        <v>1.3112158238476374E-3</v>
      </c>
      <c r="AE588">
        <f>Sheet2!$B$17+Sheet2!$B$18*'Portfolio allocation'!K588</f>
        <v>1.4535769363554622E-3</v>
      </c>
      <c r="AF588">
        <f t="shared" si="89"/>
        <v>-1.4236111250782481E-4</v>
      </c>
      <c r="AH588" s="2">
        <v>33694</v>
      </c>
      <c r="AI588">
        <v>7.5309999999999997</v>
      </c>
      <c r="AJ588">
        <v>4.54</v>
      </c>
      <c r="AK588">
        <v>1.3057399999999999</v>
      </c>
      <c r="AR588" s="3"/>
    </row>
    <row r="589" spans="1:44" hidden="1" outlineLevel="1" x14ac:dyDescent="0.2">
      <c r="A589" s="2">
        <v>33695</v>
      </c>
      <c r="B589">
        <v>16.48</v>
      </c>
      <c r="E589" s="2">
        <v>33695</v>
      </c>
      <c r="F589">
        <v>404.23</v>
      </c>
      <c r="G589">
        <f t="shared" si="84"/>
        <v>1.3376600857093468E-3</v>
      </c>
      <c r="H589" s="2">
        <v>33695</v>
      </c>
      <c r="I589">
        <v>468.16</v>
      </c>
      <c r="J589">
        <f t="shared" si="85"/>
        <v>1.3689253935660339E-3</v>
      </c>
      <c r="K589">
        <f t="shared" si="81"/>
        <v>1.1873253935660339E-3</v>
      </c>
      <c r="L589">
        <v>-9.36409405331513E-3</v>
      </c>
      <c r="N589" s="2">
        <v>33695</v>
      </c>
      <c r="O589">
        <v>2.5105</v>
      </c>
      <c r="Q589" s="2">
        <v>33695</v>
      </c>
      <c r="R589">
        <v>2582.0100000000002</v>
      </c>
      <c r="S589" s="8">
        <f t="shared" si="86"/>
        <v>1.6875659666976572E-2</v>
      </c>
      <c r="T589" s="9">
        <f t="shared" si="82"/>
        <v>1.6694059666976572E-2</v>
      </c>
      <c r="U589" s="3">
        <f>Sheet1!$B$17+Sheet1!$B$18*'Portfolio allocation'!K589</f>
        <v>1.8499286666806443E-3</v>
      </c>
      <c r="V589" s="13">
        <f t="shared" si="87"/>
        <v>1.4844131000295928E-2</v>
      </c>
      <c r="W589" s="13"/>
      <c r="X589" s="2">
        <v>33695</v>
      </c>
      <c r="Y589">
        <v>19.7898</v>
      </c>
      <c r="AA589" s="2">
        <v>33695</v>
      </c>
      <c r="AB589">
        <v>213.07</v>
      </c>
      <c r="AC589">
        <f t="shared" si="88"/>
        <v>-7.4995341904230406E-3</v>
      </c>
      <c r="AD589">
        <f t="shared" si="83"/>
        <v>-7.6787341904230406E-3</v>
      </c>
      <c r="AE589">
        <f>Sheet2!$B$17+Sheet2!$B$18*'Portfolio allocation'!K589</f>
        <v>1.10918704273369E-3</v>
      </c>
      <c r="AF589">
        <f t="shared" si="89"/>
        <v>-8.7879212331567307E-3</v>
      </c>
      <c r="AH589" s="2">
        <v>33695</v>
      </c>
      <c r="AI589">
        <v>7.4470000000000001</v>
      </c>
      <c r="AJ589">
        <v>4.4800000000000004</v>
      </c>
      <c r="AK589">
        <v>1.2989299999999999</v>
      </c>
      <c r="AR589" s="3"/>
    </row>
    <row r="590" spans="1:44" hidden="1" outlineLevel="1" x14ac:dyDescent="0.2">
      <c r="A590" s="2">
        <v>33696</v>
      </c>
      <c r="B590">
        <v>17.059999999999999</v>
      </c>
      <c r="E590" s="2">
        <v>33696</v>
      </c>
      <c r="F590">
        <v>400.5</v>
      </c>
      <c r="G590">
        <f t="shared" si="84"/>
        <v>-9.2274200331494693E-3</v>
      </c>
      <c r="H590" s="2">
        <v>33696</v>
      </c>
      <c r="I590">
        <v>463.86</v>
      </c>
      <c r="J590">
        <f t="shared" si="85"/>
        <v>-9.1848940533151291E-3</v>
      </c>
      <c r="K590">
        <f t="shared" si="81"/>
        <v>-9.36409405331513E-3</v>
      </c>
      <c r="L590">
        <v>2.5135785969904105E-3</v>
      </c>
      <c r="N590" s="2">
        <v>33696</v>
      </c>
      <c r="O590">
        <v>2.4376000000000002</v>
      </c>
      <c r="Q590" s="2">
        <v>33696</v>
      </c>
      <c r="R590">
        <v>2507.02</v>
      </c>
      <c r="S590" s="8">
        <f t="shared" si="86"/>
        <v>-2.9043264743358943E-2</v>
      </c>
      <c r="T590" s="9">
        <f t="shared" si="82"/>
        <v>-2.9222464743358944E-2</v>
      </c>
      <c r="U590" s="3">
        <f>Sheet1!$B$17+Sheet1!$B$18*'Portfolio allocation'!K590</f>
        <v>-1.0254927131311143E-2</v>
      </c>
      <c r="V590" s="13">
        <f t="shared" si="87"/>
        <v>-1.8967537612047801E-2</v>
      </c>
      <c r="W590" s="13"/>
      <c r="X590" s="2">
        <v>33696</v>
      </c>
      <c r="Y590">
        <v>19.640599999999999</v>
      </c>
      <c r="AA590" s="2">
        <v>33696</v>
      </c>
      <c r="AB590">
        <v>211.46</v>
      </c>
      <c r="AC590">
        <f t="shared" si="88"/>
        <v>-7.5562021870746454E-3</v>
      </c>
      <c r="AD590">
        <f t="shared" si="83"/>
        <v>-7.7374021870746457E-3</v>
      </c>
      <c r="AE590">
        <f>Sheet2!$B$17+Sheet2!$B$18*'Portfolio allocation'!K590</f>
        <v>-8.2734043204893658E-3</v>
      </c>
      <c r="AF590">
        <f t="shared" si="89"/>
        <v>5.3600213341472008E-4</v>
      </c>
      <c r="AH590" s="2">
        <v>33696</v>
      </c>
      <c r="AI590">
        <v>7.4450000000000003</v>
      </c>
      <c r="AJ590">
        <v>4.53</v>
      </c>
      <c r="AK590">
        <v>1.3055300000000001</v>
      </c>
      <c r="AR590" s="3"/>
    </row>
    <row r="591" spans="1:44" hidden="1" outlineLevel="1" x14ac:dyDescent="0.2">
      <c r="A591" s="2">
        <v>33697</v>
      </c>
      <c r="B591">
        <v>16.72</v>
      </c>
      <c r="E591" s="2">
        <v>33697</v>
      </c>
      <c r="F591">
        <v>401.55</v>
      </c>
      <c r="G591">
        <f t="shared" si="84"/>
        <v>2.6217228464420206E-3</v>
      </c>
      <c r="H591" s="2">
        <v>33697</v>
      </c>
      <c r="I591">
        <v>465.11</v>
      </c>
      <c r="J591">
        <f t="shared" si="85"/>
        <v>2.6947785969904103E-3</v>
      </c>
      <c r="K591">
        <f t="shared" si="81"/>
        <v>2.5135785969904105E-3</v>
      </c>
      <c r="L591">
        <v>1.03161416439121E-2</v>
      </c>
      <c r="N591" s="2">
        <v>33697</v>
      </c>
      <c r="O591">
        <v>2.448</v>
      </c>
      <c r="Q591" s="2">
        <v>33697</v>
      </c>
      <c r="R591">
        <v>2517.73</v>
      </c>
      <c r="S591" s="8">
        <f t="shared" si="86"/>
        <v>4.2720042121722202E-3</v>
      </c>
      <c r="T591" s="9">
        <f t="shared" si="82"/>
        <v>4.0908042121722199E-3</v>
      </c>
      <c r="U591" s="3">
        <f>Sheet1!$B$17+Sheet1!$B$18*'Portfolio allocation'!K591</f>
        <v>3.3714399533750702E-3</v>
      </c>
      <c r="V591" s="13">
        <f t="shared" si="87"/>
        <v>7.1936425879714962E-4</v>
      </c>
      <c r="W591" s="13"/>
      <c r="X591" s="2">
        <v>33697</v>
      </c>
      <c r="Y591">
        <v>19.5212</v>
      </c>
      <c r="AA591" s="2">
        <v>33697</v>
      </c>
      <c r="AB591">
        <v>210.18</v>
      </c>
      <c r="AC591">
        <f t="shared" si="88"/>
        <v>-6.0531542608530664E-3</v>
      </c>
      <c r="AD591">
        <f t="shared" si="83"/>
        <v>-6.2291542608530663E-3</v>
      </c>
      <c r="AE591">
        <f>Sheet2!$B$17+Sheet2!$B$18*'Portfolio allocation'!K591</f>
        <v>2.288525226998048E-3</v>
      </c>
      <c r="AF591">
        <f t="shared" si="89"/>
        <v>-8.5176794878511139E-3</v>
      </c>
      <c r="AH591" s="2">
        <v>33697</v>
      </c>
      <c r="AI591">
        <v>7.3970000000000002</v>
      </c>
      <c r="AJ591">
        <v>4.4000000000000004</v>
      </c>
      <c r="AK591">
        <v>1.31904</v>
      </c>
      <c r="AR591" s="3"/>
    </row>
    <row r="592" spans="1:44" hidden="1" outlineLevel="1" x14ac:dyDescent="0.2">
      <c r="A592" s="2">
        <v>33700</v>
      </c>
      <c r="B592">
        <v>16.72</v>
      </c>
      <c r="E592" s="2">
        <v>33700</v>
      </c>
      <c r="F592">
        <v>405.59</v>
      </c>
      <c r="G592">
        <f t="shared" si="84"/>
        <v>1.0061013572406852E-2</v>
      </c>
      <c r="H592" s="2">
        <v>33700</v>
      </c>
      <c r="I592">
        <v>469.99</v>
      </c>
      <c r="J592">
        <f t="shared" si="85"/>
        <v>1.0492141643912101E-2</v>
      </c>
      <c r="K592">
        <f t="shared" si="81"/>
        <v>1.03161416439121E-2</v>
      </c>
      <c r="L592">
        <v>-1.8686632149620134E-2</v>
      </c>
      <c r="N592" s="2">
        <v>33700</v>
      </c>
      <c r="O592">
        <v>2.5261999999999998</v>
      </c>
      <c r="Q592" s="2">
        <v>33700</v>
      </c>
      <c r="R592">
        <v>2598.09</v>
      </c>
      <c r="S592" s="8">
        <f t="shared" si="86"/>
        <v>3.1917640096436051E-2</v>
      </c>
      <c r="T592" s="9">
        <f t="shared" si="82"/>
        <v>3.1741640096436048E-2</v>
      </c>
      <c r="U592" s="3">
        <f>Sheet1!$B$17+Sheet1!$B$18*'Portfolio allocation'!K592</f>
        <v>1.2322738024047838E-2</v>
      </c>
      <c r="V592" s="13">
        <f t="shared" si="87"/>
        <v>1.9418902072388208E-2</v>
      </c>
      <c r="W592" s="13"/>
      <c r="X592" s="2">
        <v>33700</v>
      </c>
      <c r="Y592">
        <v>19.849499999999999</v>
      </c>
      <c r="AA592" s="2">
        <v>33700</v>
      </c>
      <c r="AB592">
        <v>213.71</v>
      </c>
      <c r="AC592">
        <f t="shared" si="88"/>
        <v>1.6795127985536284E-2</v>
      </c>
      <c r="AD592">
        <f t="shared" si="83"/>
        <v>1.6619527985536283E-2</v>
      </c>
      <c r="AE592">
        <f>Sheet2!$B$17+Sheet2!$B$18*'Portfolio allocation'!K592</f>
        <v>9.2267633497076958E-3</v>
      </c>
      <c r="AF592">
        <f t="shared" si="89"/>
        <v>7.3927646358285873E-3</v>
      </c>
      <c r="AH592" s="2">
        <v>33700</v>
      </c>
      <c r="AI592">
        <v>7.3970000000000002</v>
      </c>
      <c r="AJ592">
        <v>4.3899999999999997</v>
      </c>
      <c r="AK592">
        <v>1.3236399999999999</v>
      </c>
      <c r="AR592" s="3"/>
    </row>
    <row r="593" spans="1:44" hidden="1" outlineLevel="1" x14ac:dyDescent="0.2">
      <c r="A593" s="2">
        <v>33701</v>
      </c>
      <c r="B593">
        <v>18.809999999999999</v>
      </c>
      <c r="E593" s="2">
        <v>33701</v>
      </c>
      <c r="F593">
        <v>398.06</v>
      </c>
      <c r="G593">
        <f t="shared" si="84"/>
        <v>-1.8565546487832485E-2</v>
      </c>
      <c r="H593" s="2">
        <v>33701</v>
      </c>
      <c r="I593">
        <v>461.29</v>
      </c>
      <c r="J593">
        <f t="shared" si="85"/>
        <v>-1.8511032149620132E-2</v>
      </c>
      <c r="K593">
        <f t="shared" si="81"/>
        <v>-1.8686632149620134E-2</v>
      </c>
      <c r="L593">
        <v>-9.1271531140930603E-3</v>
      </c>
      <c r="N593" s="2">
        <v>33701</v>
      </c>
      <c r="O593">
        <v>2.4167999999999998</v>
      </c>
      <c r="Q593" s="2">
        <v>33701</v>
      </c>
      <c r="R593">
        <v>2485.59</v>
      </c>
      <c r="S593" s="8">
        <f t="shared" si="86"/>
        <v>-4.3301040379663536E-2</v>
      </c>
      <c r="T593" s="9">
        <f t="shared" si="82"/>
        <v>-4.3476640379663534E-2</v>
      </c>
      <c r="U593" s="3">
        <f>Sheet1!$B$17+Sheet1!$B$18*'Portfolio allocation'!K593</f>
        <v>-2.0949979099926897E-2</v>
      </c>
      <c r="V593" s="13">
        <f t="shared" si="87"/>
        <v>-2.2526661279736637E-2</v>
      </c>
      <c r="W593" s="13"/>
      <c r="X593" s="2">
        <v>33701</v>
      </c>
      <c r="Y593">
        <v>19.670400000000001</v>
      </c>
      <c r="AA593" s="2">
        <v>33701</v>
      </c>
      <c r="AB593">
        <v>211.79</v>
      </c>
      <c r="AC593">
        <f t="shared" si="88"/>
        <v>-8.9841373824341986E-3</v>
      </c>
      <c r="AD593">
        <f t="shared" si="83"/>
        <v>-9.1581373824341991E-3</v>
      </c>
      <c r="AE593">
        <f>Sheet2!$B$17+Sheet2!$B$18*'Portfolio allocation'!K593</f>
        <v>-1.6563243035181342E-2</v>
      </c>
      <c r="AF593">
        <f t="shared" si="89"/>
        <v>7.4051056527471432E-3</v>
      </c>
      <c r="AH593" s="2">
        <v>33701</v>
      </c>
      <c r="AI593">
        <v>7.37</v>
      </c>
      <c r="AJ593">
        <v>4.3499999999999996</v>
      </c>
      <c r="AK593">
        <v>1.3214999999999999</v>
      </c>
      <c r="AR593" s="3"/>
    </row>
    <row r="594" spans="1:44" hidden="1" outlineLevel="1" x14ac:dyDescent="0.2">
      <c r="A594" s="2">
        <v>33702</v>
      </c>
      <c r="B594">
        <v>20.149999999999999</v>
      </c>
      <c r="E594" s="2">
        <v>33702</v>
      </c>
      <c r="F594">
        <v>394.5</v>
      </c>
      <c r="G594">
        <f t="shared" si="84"/>
        <v>-8.9433753705471242E-3</v>
      </c>
      <c r="H594" s="2">
        <v>33702</v>
      </c>
      <c r="I594">
        <v>457.16</v>
      </c>
      <c r="J594">
        <f t="shared" si="85"/>
        <v>-8.9531531140930598E-3</v>
      </c>
      <c r="K594">
        <f t="shared" si="81"/>
        <v>-9.1271531140930603E-3</v>
      </c>
      <c r="L594">
        <v>1.5489112678274436E-2</v>
      </c>
      <c r="N594" s="2">
        <v>33702</v>
      </c>
      <c r="O594">
        <v>2.4428000000000001</v>
      </c>
      <c r="Q594" s="2">
        <v>33702</v>
      </c>
      <c r="R594">
        <v>2512.38</v>
      </c>
      <c r="S594" s="8">
        <f t="shared" si="86"/>
        <v>1.0778125113152237E-2</v>
      </c>
      <c r="T594" s="9">
        <f t="shared" si="82"/>
        <v>1.0604125113152237E-2</v>
      </c>
      <c r="U594" s="3">
        <f>Sheet1!$B$17+Sheet1!$B$18*'Portfolio allocation'!K594</f>
        <v>-9.9831024809536352E-3</v>
      </c>
      <c r="V594" s="13">
        <f t="shared" si="87"/>
        <v>2.0587227594105872E-2</v>
      </c>
      <c r="W594" s="13"/>
      <c r="X594" s="2">
        <v>33702</v>
      </c>
      <c r="Y594">
        <v>20.267399999999999</v>
      </c>
      <c r="AA594" s="2">
        <v>33702</v>
      </c>
      <c r="AB594">
        <v>218.21</v>
      </c>
      <c r="AC594">
        <f t="shared" si="88"/>
        <v>3.0313045941734895E-2</v>
      </c>
      <c r="AD594">
        <f t="shared" si="83"/>
        <v>3.0140245941734894E-2</v>
      </c>
      <c r="AE594">
        <f>Sheet2!$B$17+Sheet2!$B$18*'Portfolio allocation'!K594</f>
        <v>-8.0627103924230271E-3</v>
      </c>
      <c r="AF594">
        <f t="shared" si="89"/>
        <v>3.820295633415792E-2</v>
      </c>
      <c r="AH594" s="2">
        <v>33702</v>
      </c>
      <c r="AI594">
        <v>7.4109999999999996</v>
      </c>
      <c r="AJ594">
        <v>4.32</v>
      </c>
      <c r="AK594">
        <v>1.3210500000000001</v>
      </c>
      <c r="AR594" s="3"/>
    </row>
    <row r="595" spans="1:44" hidden="1" outlineLevel="1" x14ac:dyDescent="0.2">
      <c r="A595" s="2">
        <v>33703</v>
      </c>
      <c r="B595">
        <v>17.89</v>
      </c>
      <c r="E595" s="2">
        <v>33703</v>
      </c>
      <c r="F595">
        <v>400.64</v>
      </c>
      <c r="G595">
        <f t="shared" si="84"/>
        <v>1.5564005069708564E-2</v>
      </c>
      <c r="H595" s="2">
        <v>33703</v>
      </c>
      <c r="I595">
        <v>464.32</v>
      </c>
      <c r="J595">
        <f t="shared" si="85"/>
        <v>1.5661912678274437E-2</v>
      </c>
      <c r="K595">
        <f t="shared" si="81"/>
        <v>1.5489112678274436E-2</v>
      </c>
      <c r="L595">
        <v>9.0330439696759985E-3</v>
      </c>
      <c r="N595" s="2">
        <v>33703</v>
      </c>
      <c r="O595">
        <v>2.5001000000000002</v>
      </c>
      <c r="Q595" s="2">
        <v>33703</v>
      </c>
      <c r="R595">
        <v>2571.3000000000002</v>
      </c>
      <c r="S595" s="8">
        <f t="shared" si="86"/>
        <v>2.345186635779628E-2</v>
      </c>
      <c r="T595" s="9">
        <f t="shared" si="82"/>
        <v>2.327906635779628E-2</v>
      </c>
      <c r="U595" s="3">
        <f>Sheet1!$B$17+Sheet1!$B$18*'Portfolio allocation'!K595</f>
        <v>1.8257301495188533E-2</v>
      </c>
      <c r="V595" s="13">
        <f t="shared" si="87"/>
        <v>5.0217648626077471E-3</v>
      </c>
      <c r="W595" s="13"/>
      <c r="X595" s="2">
        <v>33703</v>
      </c>
      <c r="Y595">
        <v>20.327100000000002</v>
      </c>
      <c r="AA595" s="2">
        <v>33703</v>
      </c>
      <c r="AB595">
        <v>218.86</v>
      </c>
      <c r="AC595">
        <f t="shared" si="88"/>
        <v>2.9787819073370247E-3</v>
      </c>
      <c r="AD595">
        <f t="shared" si="83"/>
        <v>2.8155819073370247E-3</v>
      </c>
      <c r="AE595">
        <f>Sheet2!$B$17+Sheet2!$B$18*'Portfolio allocation'!K595</f>
        <v>1.3826701167889831E-2</v>
      </c>
      <c r="AF595">
        <f t="shared" si="89"/>
        <v>-1.1011119260552807E-2</v>
      </c>
      <c r="AH595" s="2">
        <v>33703</v>
      </c>
      <c r="AI595">
        <v>7.3239999999999998</v>
      </c>
      <c r="AJ595">
        <v>4.08</v>
      </c>
      <c r="AK595">
        <v>1.3254999999999999</v>
      </c>
      <c r="AR595" s="3"/>
    </row>
    <row r="596" spans="1:44" hidden="1" outlineLevel="1" x14ac:dyDescent="0.2">
      <c r="A596" s="2">
        <v>33704</v>
      </c>
      <c r="B596">
        <v>16.850000000000001</v>
      </c>
      <c r="E596" s="2">
        <v>33704</v>
      </c>
      <c r="F596">
        <v>404.29</v>
      </c>
      <c r="G596">
        <f t="shared" si="84"/>
        <v>9.1104233226837472E-3</v>
      </c>
      <c r="H596" s="2">
        <v>33704</v>
      </c>
      <c r="I596">
        <v>468.59</v>
      </c>
      <c r="J596">
        <f t="shared" si="85"/>
        <v>9.196243969675999E-3</v>
      </c>
      <c r="K596">
        <f t="shared" si="81"/>
        <v>9.0330439696759985E-3</v>
      </c>
      <c r="L596">
        <v>4.2953890778719347E-3</v>
      </c>
      <c r="N596" s="2">
        <v>33704</v>
      </c>
      <c r="O596">
        <v>2.4167999999999998</v>
      </c>
      <c r="Q596" s="2">
        <v>33704</v>
      </c>
      <c r="R596">
        <v>2485.59</v>
      </c>
      <c r="S596" s="8">
        <f t="shared" si="86"/>
        <v>-3.3333333333333326E-2</v>
      </c>
      <c r="T596" s="9">
        <f t="shared" si="82"/>
        <v>-3.3496533333333328E-2</v>
      </c>
      <c r="U596" s="3">
        <f>Sheet1!$B$17+Sheet1!$B$18*'Portfolio allocation'!K596</f>
        <v>1.0850735854144755E-2</v>
      </c>
      <c r="V596" s="13">
        <f t="shared" si="87"/>
        <v>-4.4347269187478083E-2</v>
      </c>
      <c r="W596" s="13"/>
      <c r="X596" s="2">
        <v>33704</v>
      </c>
      <c r="Y596">
        <v>20.536000000000001</v>
      </c>
      <c r="AA596" s="2">
        <v>33704</v>
      </c>
      <c r="AB596">
        <v>221.11</v>
      </c>
      <c r="AC596">
        <f t="shared" si="88"/>
        <v>1.0280544640409284E-2</v>
      </c>
      <c r="AD596">
        <f t="shared" si="83"/>
        <v>1.0115744640409284E-2</v>
      </c>
      <c r="AE596">
        <f>Sheet2!$B$17+Sheet2!$B$18*'Portfolio allocation'!K596</f>
        <v>8.0858001629946774E-3</v>
      </c>
      <c r="AF596">
        <f t="shared" si="89"/>
        <v>2.0299444774146067E-3</v>
      </c>
      <c r="AH596" s="2">
        <v>33704</v>
      </c>
      <c r="AI596">
        <v>7.351</v>
      </c>
      <c r="AJ596">
        <v>4.12</v>
      </c>
      <c r="AK596">
        <v>1.3148599999999999</v>
      </c>
      <c r="AR596" s="3"/>
    </row>
    <row r="597" spans="1:44" hidden="1" outlineLevel="1" x14ac:dyDescent="0.2">
      <c r="A597" s="2">
        <v>33707</v>
      </c>
      <c r="B597">
        <v>16.989999999999998</v>
      </c>
      <c r="E597" s="2">
        <v>33707</v>
      </c>
      <c r="F597">
        <v>406.08</v>
      </c>
      <c r="G597">
        <f t="shared" si="84"/>
        <v>4.4275149026686833E-3</v>
      </c>
      <c r="H597" s="2">
        <v>33707</v>
      </c>
      <c r="I597">
        <v>470.68</v>
      </c>
      <c r="J597">
        <f t="shared" si="85"/>
        <v>4.4601890778719344E-3</v>
      </c>
      <c r="K597">
        <f t="shared" si="81"/>
        <v>4.2953890778719347E-3</v>
      </c>
      <c r="L597">
        <v>1.5367521509305678E-2</v>
      </c>
      <c r="N597" s="2">
        <v>33707</v>
      </c>
      <c r="O597">
        <v>2.448</v>
      </c>
      <c r="Q597" s="2">
        <v>33707</v>
      </c>
      <c r="R597">
        <v>2517.73</v>
      </c>
      <c r="S597" s="8">
        <f t="shared" si="86"/>
        <v>1.2930531584050442E-2</v>
      </c>
      <c r="T597" s="9">
        <f t="shared" si="82"/>
        <v>1.2765731584050442E-2</v>
      </c>
      <c r="U597" s="3">
        <f>Sheet1!$B$17+Sheet1!$B$18*'Portfolio allocation'!K597</f>
        <v>5.4155780941250887E-3</v>
      </c>
      <c r="V597" s="13">
        <f t="shared" si="87"/>
        <v>7.3501534899253537E-3</v>
      </c>
      <c r="W597" s="13"/>
      <c r="X597" s="2">
        <v>33707</v>
      </c>
      <c r="Y597">
        <v>20.894200000000001</v>
      </c>
      <c r="AA597" s="2">
        <v>33707</v>
      </c>
      <c r="AB597">
        <v>224.96</v>
      </c>
      <c r="AC597">
        <f t="shared" si="88"/>
        <v>1.7412147799737765E-2</v>
      </c>
      <c r="AD597">
        <f t="shared" si="83"/>
        <v>1.7248947799737766E-2</v>
      </c>
      <c r="AE597">
        <f>Sheet2!$B$17+Sheet2!$B$18*'Portfolio allocation'!K597</f>
        <v>3.8729565646945978E-3</v>
      </c>
      <c r="AF597">
        <f t="shared" si="89"/>
        <v>1.3375991235043169E-2</v>
      </c>
      <c r="AH597" s="2">
        <v>33707</v>
      </c>
      <c r="AI597">
        <v>7.2969999999999997</v>
      </c>
      <c r="AJ597">
        <v>4.08</v>
      </c>
      <c r="AK597">
        <v>1.3014300000000001</v>
      </c>
      <c r="AR597" s="3"/>
    </row>
    <row r="598" spans="1:44" hidden="1" outlineLevel="1" x14ac:dyDescent="0.2">
      <c r="A598" s="2">
        <v>33708</v>
      </c>
      <c r="B598">
        <v>15.98</v>
      </c>
      <c r="E598" s="2">
        <v>33708</v>
      </c>
      <c r="F598">
        <v>412.39</v>
      </c>
      <c r="G598">
        <f t="shared" si="84"/>
        <v>1.5538810086682453E-2</v>
      </c>
      <c r="H598" s="2">
        <v>33708</v>
      </c>
      <c r="I598">
        <v>477.99</v>
      </c>
      <c r="J598">
        <f t="shared" si="85"/>
        <v>1.5530721509305678E-2</v>
      </c>
      <c r="K598">
        <f t="shared" si="81"/>
        <v>1.5367521509305678E-2</v>
      </c>
      <c r="L598">
        <v>9.2713438356451499E-3</v>
      </c>
      <c r="N598" s="2">
        <v>33708</v>
      </c>
      <c r="O598">
        <v>2.4376000000000002</v>
      </c>
      <c r="Q598" s="2">
        <v>33708</v>
      </c>
      <c r="R598">
        <v>2507.02</v>
      </c>
      <c r="S598" s="8">
        <f t="shared" si="86"/>
        <v>-4.2538318246992946E-3</v>
      </c>
      <c r="T598" s="9">
        <f t="shared" si="82"/>
        <v>-4.4170318246992942E-3</v>
      </c>
      <c r="U598" s="3">
        <f>Sheet1!$B$17+Sheet1!$B$18*'Portfolio allocation'!K598</f>
        <v>1.8117809024617557E-2</v>
      </c>
      <c r="V598" s="13">
        <f t="shared" si="87"/>
        <v>-2.253484084931685E-2</v>
      </c>
      <c r="W598" s="13"/>
      <c r="X598" s="2">
        <v>33708</v>
      </c>
      <c r="Y598">
        <v>21.0733</v>
      </c>
      <c r="AA598" s="2">
        <v>33708</v>
      </c>
      <c r="AB598">
        <v>226.89</v>
      </c>
      <c r="AC598">
        <f t="shared" si="88"/>
        <v>8.5793029871976678E-3</v>
      </c>
      <c r="AD598">
        <f t="shared" si="83"/>
        <v>8.4153029871976686E-3</v>
      </c>
      <c r="AE598">
        <f>Sheet2!$B$17+Sheet2!$B$18*'Portfolio allocation'!K598</f>
        <v>1.3718579198371533E-2</v>
      </c>
      <c r="AF598">
        <f t="shared" si="89"/>
        <v>-5.303276211173864E-3</v>
      </c>
      <c r="AH598" s="2">
        <v>33708</v>
      </c>
      <c r="AI598">
        <v>7.3239999999999998</v>
      </c>
      <c r="AJ598">
        <v>4.0999999999999996</v>
      </c>
      <c r="AK598">
        <v>1.30931</v>
      </c>
      <c r="AR598" s="3"/>
    </row>
    <row r="599" spans="1:44" hidden="1" outlineLevel="1" x14ac:dyDescent="0.2">
      <c r="A599" s="2">
        <v>33709</v>
      </c>
      <c r="B599">
        <v>15.15</v>
      </c>
      <c r="E599" s="2">
        <v>33709</v>
      </c>
      <c r="F599">
        <v>416.28</v>
      </c>
      <c r="G599">
        <f t="shared" si="84"/>
        <v>9.4328184485559241E-3</v>
      </c>
      <c r="H599" s="2">
        <v>33709</v>
      </c>
      <c r="I599">
        <v>482.5</v>
      </c>
      <c r="J599">
        <f t="shared" si="85"/>
        <v>9.4353438356451491E-3</v>
      </c>
      <c r="K599">
        <f t="shared" si="81"/>
        <v>9.2713438356451499E-3</v>
      </c>
      <c r="L599">
        <v>-6.8373471502593079E-4</v>
      </c>
      <c r="N599" s="2">
        <v>33709</v>
      </c>
      <c r="O599">
        <v>2.6850000000000001</v>
      </c>
      <c r="Q599" s="2">
        <v>33709</v>
      </c>
      <c r="R599">
        <v>2761.47</v>
      </c>
      <c r="S599" s="8">
        <f t="shared" si="86"/>
        <v>0.10149500203428774</v>
      </c>
      <c r="T599" s="9">
        <f t="shared" si="82"/>
        <v>0.10133100203428774</v>
      </c>
      <c r="U599" s="3">
        <f>Sheet1!$B$17+Sheet1!$B$18*'Portfolio allocation'!K599</f>
        <v>1.1124119499706301E-2</v>
      </c>
      <c r="V599" s="13">
        <f t="shared" si="87"/>
        <v>9.0206882534581437E-2</v>
      </c>
      <c r="W599" s="13"/>
      <c r="X599" s="2">
        <v>33709</v>
      </c>
      <c r="Y599">
        <v>21.132999999999999</v>
      </c>
      <c r="AA599" s="2">
        <v>33709</v>
      </c>
      <c r="AB599">
        <v>227.53</v>
      </c>
      <c r="AC599">
        <f t="shared" si="88"/>
        <v>2.8207501432413462E-3</v>
      </c>
      <c r="AD599">
        <f t="shared" si="83"/>
        <v>2.6551501432413461E-3</v>
      </c>
      <c r="AE599">
        <f>Sheet2!$B$17+Sheet2!$B$18*'Portfolio allocation'!K599</f>
        <v>8.2977024833938793E-3</v>
      </c>
      <c r="AF599">
        <f t="shared" si="89"/>
        <v>-5.6425523401525332E-3</v>
      </c>
      <c r="AH599" s="2">
        <v>33709</v>
      </c>
      <c r="AI599">
        <v>7.3609999999999998</v>
      </c>
      <c r="AJ599">
        <v>4.1399999999999997</v>
      </c>
      <c r="AK599">
        <v>1.29599</v>
      </c>
      <c r="AR599" s="3"/>
    </row>
    <row r="600" spans="1:44" hidden="1" outlineLevel="1" x14ac:dyDescent="0.2">
      <c r="A600" s="2">
        <v>33710</v>
      </c>
      <c r="B600">
        <v>14.85</v>
      </c>
      <c r="E600" s="2">
        <v>33710</v>
      </c>
      <c r="F600">
        <v>416.05</v>
      </c>
      <c r="G600">
        <f t="shared" si="84"/>
        <v>-5.5251273181500249E-4</v>
      </c>
      <c r="H600" s="2">
        <v>33710</v>
      </c>
      <c r="I600">
        <v>482.25</v>
      </c>
      <c r="J600">
        <f t="shared" si="85"/>
        <v>-5.1813471502593078E-4</v>
      </c>
      <c r="K600">
        <f t="shared" si="81"/>
        <v>-6.8373471502593079E-4</v>
      </c>
      <c r="L600">
        <v>-1.6920000000000002E-4</v>
      </c>
      <c r="N600" s="2">
        <v>33710</v>
      </c>
      <c r="O600">
        <v>2.6589999999999998</v>
      </c>
      <c r="Q600" s="2">
        <v>33710</v>
      </c>
      <c r="R600">
        <v>2734.69</v>
      </c>
      <c r="S600" s="8">
        <f t="shared" si="86"/>
        <v>-9.6977334535590654E-3</v>
      </c>
      <c r="T600" s="9">
        <f t="shared" si="82"/>
        <v>-9.8633334535590655E-3</v>
      </c>
      <c r="U600" s="3">
        <f>Sheet1!$B$17+Sheet1!$B$18*'Portfolio allocation'!K600</f>
        <v>-2.9659890886515146E-4</v>
      </c>
      <c r="V600" s="13">
        <f t="shared" si="87"/>
        <v>-9.5667345446939136E-3</v>
      </c>
      <c r="W600" s="13"/>
      <c r="X600" s="2">
        <v>33710</v>
      </c>
      <c r="Y600">
        <v>21.1629</v>
      </c>
      <c r="AA600" s="2">
        <v>33710</v>
      </c>
      <c r="AB600">
        <v>227.85</v>
      </c>
      <c r="AC600">
        <f t="shared" si="88"/>
        <v>1.4064079462048351E-3</v>
      </c>
      <c r="AD600">
        <f t="shared" si="83"/>
        <v>1.2372079462048351E-3</v>
      </c>
      <c r="AE600">
        <f>Sheet2!$B$17+Sheet2!$B$18*'Portfolio allocation'!K600</f>
        <v>-5.5460734088691986E-4</v>
      </c>
      <c r="AF600">
        <f t="shared" si="89"/>
        <v>1.7918152870917549E-3</v>
      </c>
      <c r="AH600" s="2">
        <v>33710</v>
      </c>
      <c r="AI600">
        <v>7.3970000000000002</v>
      </c>
      <c r="AJ600">
        <v>4.2300000000000004</v>
      </c>
      <c r="AK600">
        <v>1.29206</v>
      </c>
      <c r="AR600" s="3"/>
    </row>
    <row r="601" spans="1:44" hidden="1" outlineLevel="1" x14ac:dyDescent="0.2">
      <c r="A601" s="2">
        <v>33711</v>
      </c>
      <c r="B601">
        <v>14.85</v>
      </c>
      <c r="E601" s="2">
        <v>33711</v>
      </c>
      <c r="F601">
        <v>416.05</v>
      </c>
      <c r="G601">
        <f t="shared" si="84"/>
        <v>0</v>
      </c>
      <c r="H601" s="2">
        <v>33711</v>
      </c>
      <c r="I601">
        <v>482.25</v>
      </c>
      <c r="J601">
        <f t="shared" si="85"/>
        <v>0</v>
      </c>
      <c r="K601">
        <f t="shared" si="81"/>
        <v>-1.6920000000000002E-4</v>
      </c>
      <c r="L601">
        <v>-1.4228297978227019E-2</v>
      </c>
      <c r="N601" s="2">
        <v>33711</v>
      </c>
      <c r="O601">
        <v>2.6589999999999998</v>
      </c>
      <c r="Q601" s="2">
        <v>33711</v>
      </c>
      <c r="R601">
        <v>2734.69</v>
      </c>
      <c r="S601" s="8">
        <f t="shared" si="86"/>
        <v>0</v>
      </c>
      <c r="T601" s="9">
        <f t="shared" si="82"/>
        <v>-1.6920000000000002E-4</v>
      </c>
      <c r="U601" s="3">
        <f>Sheet1!$B$17+Sheet1!$B$18*'Portfolio allocation'!K601</f>
        <v>2.9368835625638622E-4</v>
      </c>
      <c r="V601" s="13">
        <f t="shared" si="87"/>
        <v>-4.6288835625638621E-4</v>
      </c>
      <c r="W601" s="13"/>
      <c r="X601" s="2">
        <v>33711</v>
      </c>
      <c r="Y601">
        <v>21.1629</v>
      </c>
      <c r="AA601" s="2">
        <v>33711</v>
      </c>
      <c r="AB601">
        <v>227.85</v>
      </c>
      <c r="AC601">
        <f t="shared" si="88"/>
        <v>0</v>
      </c>
      <c r="AD601">
        <f t="shared" si="83"/>
        <v>-1.6920000000000002E-4</v>
      </c>
      <c r="AE601">
        <f>Sheet2!$B$17+Sheet2!$B$18*'Portfolio allocation'!K601</f>
        <v>-9.7069945318049833E-5</v>
      </c>
      <c r="AF601">
        <f t="shared" si="89"/>
        <v>-7.2130054681950187E-5</v>
      </c>
      <c r="AH601" s="2">
        <v>33711</v>
      </c>
      <c r="AI601">
        <v>7.4429999999999996</v>
      </c>
      <c r="AJ601">
        <v>4.2300000000000004</v>
      </c>
      <c r="AK601">
        <v>1.29206</v>
      </c>
      <c r="AR601" s="3"/>
    </row>
    <row r="602" spans="1:44" hidden="1" outlineLevel="1" x14ac:dyDescent="0.2">
      <c r="A602" s="2">
        <v>33714</v>
      </c>
      <c r="B602">
        <v>15.93</v>
      </c>
      <c r="E602" s="2">
        <v>33714</v>
      </c>
      <c r="F602">
        <v>410.16</v>
      </c>
      <c r="G602">
        <f t="shared" si="84"/>
        <v>-1.4156952289388292E-2</v>
      </c>
      <c r="H602" s="2">
        <v>33714</v>
      </c>
      <c r="I602">
        <v>475.47</v>
      </c>
      <c r="J602">
        <f t="shared" si="85"/>
        <v>-1.405909797822702E-2</v>
      </c>
      <c r="K602">
        <f t="shared" si="81"/>
        <v>-1.4228297978227019E-2</v>
      </c>
      <c r="L602">
        <v>9.9813674890088396E-5</v>
      </c>
      <c r="N602" s="2">
        <v>33714</v>
      </c>
      <c r="O602">
        <v>2.4611000000000001</v>
      </c>
      <c r="Q602" s="2">
        <v>33714</v>
      </c>
      <c r="R602">
        <v>2531.12</v>
      </c>
      <c r="S602" s="8">
        <f t="shared" si="86"/>
        <v>-7.4439881668489027E-2</v>
      </c>
      <c r="T602" s="9">
        <f t="shared" si="82"/>
        <v>-7.4609081668489022E-2</v>
      </c>
      <c r="U602" s="3">
        <f>Sheet1!$B$17+Sheet1!$B$18*'Portfolio allocation'!K602</f>
        <v>-1.5835265149291108E-2</v>
      </c>
      <c r="V602" s="13">
        <f t="shared" si="87"/>
        <v>-5.8773816519197913E-2</v>
      </c>
      <c r="W602" s="13"/>
      <c r="X602" s="2">
        <v>33714</v>
      </c>
      <c r="Y602">
        <v>21.3718</v>
      </c>
      <c r="AA602" s="2">
        <v>33714</v>
      </c>
      <c r="AB602">
        <v>230.1</v>
      </c>
      <c r="AC602">
        <f t="shared" si="88"/>
        <v>9.8749177090191598E-3</v>
      </c>
      <c r="AD602">
        <f t="shared" si="83"/>
        <v>9.7013177090191603E-3</v>
      </c>
      <c r="AE602">
        <f>Sheet2!$B$17+Sheet2!$B$18*'Portfolio allocation'!K602</f>
        <v>-1.2598778547586757E-2</v>
      </c>
      <c r="AF602">
        <f t="shared" si="89"/>
        <v>2.2300096256605915E-2</v>
      </c>
      <c r="AH602" s="2">
        <v>33714</v>
      </c>
      <c r="AI602">
        <v>7.5730000000000004</v>
      </c>
      <c r="AJ602">
        <v>4.34</v>
      </c>
      <c r="AK602">
        <v>1.29206</v>
      </c>
      <c r="AR602" s="3"/>
    </row>
    <row r="603" spans="1:44" hidden="1" outlineLevel="1" x14ac:dyDescent="0.2">
      <c r="A603" s="2">
        <v>33715</v>
      </c>
      <c r="B603">
        <v>16.53</v>
      </c>
      <c r="E603" s="2">
        <v>33715</v>
      </c>
      <c r="F603">
        <v>410.26</v>
      </c>
      <c r="G603">
        <f t="shared" si="84"/>
        <v>2.4380729471418228E-4</v>
      </c>
      <c r="H603" s="2">
        <v>33715</v>
      </c>
      <c r="I603">
        <v>475.6</v>
      </c>
      <c r="J603">
        <f t="shared" si="85"/>
        <v>2.7341367489008839E-4</v>
      </c>
      <c r="K603">
        <f t="shared" si="81"/>
        <v>9.9813674890088396E-5</v>
      </c>
      <c r="L603">
        <v>-1.2665557611438883E-3</v>
      </c>
      <c r="N603" s="2">
        <v>33715</v>
      </c>
      <c r="O603">
        <v>2.4194</v>
      </c>
      <c r="Q603" s="2">
        <v>33715</v>
      </c>
      <c r="R603">
        <v>2488.27</v>
      </c>
      <c r="S603" s="8">
        <f t="shared" si="86"/>
        <v>-1.6929264515313291E-2</v>
      </c>
      <c r="T603" s="9">
        <f t="shared" si="82"/>
        <v>-1.7102864515313291E-2</v>
      </c>
      <c r="U603" s="3">
        <f>Sheet1!$B$17+Sheet1!$B$18*'Portfolio allocation'!K603</f>
        <v>6.0230766180346094E-4</v>
      </c>
      <c r="V603" s="13">
        <f t="shared" si="87"/>
        <v>-1.7705172177116753E-2</v>
      </c>
      <c r="W603" s="13"/>
      <c r="X603" s="2">
        <v>33715</v>
      </c>
      <c r="Y603">
        <v>21.491199999999999</v>
      </c>
      <c r="AA603" s="2">
        <v>33715</v>
      </c>
      <c r="AB603">
        <v>231.39</v>
      </c>
      <c r="AC603">
        <f t="shared" si="88"/>
        <v>5.606258148630916E-3</v>
      </c>
      <c r="AD603">
        <f t="shared" si="83"/>
        <v>5.4330581486309159E-3</v>
      </c>
      <c r="AE603">
        <f>Sheet2!$B$17+Sheet2!$B$18*'Portfolio allocation'!K603</f>
        <v>1.4214387755378261E-4</v>
      </c>
      <c r="AF603">
        <f t="shared" si="89"/>
        <v>5.2909142710771337E-3</v>
      </c>
      <c r="AH603" s="2">
        <v>33715</v>
      </c>
      <c r="AI603">
        <v>7.5570000000000004</v>
      </c>
      <c r="AJ603">
        <v>4.33</v>
      </c>
      <c r="AK603">
        <v>1.2909600000000001</v>
      </c>
      <c r="AR603" s="3"/>
    </row>
    <row r="604" spans="1:44" hidden="1" outlineLevel="1" x14ac:dyDescent="0.2">
      <c r="A604" s="2">
        <v>33716</v>
      </c>
      <c r="B604">
        <v>15.96</v>
      </c>
      <c r="E604" s="2">
        <v>33716</v>
      </c>
      <c r="F604">
        <v>409.81</v>
      </c>
      <c r="G604">
        <f t="shared" si="84"/>
        <v>-1.0968654024277047E-3</v>
      </c>
      <c r="H604" s="2">
        <v>33716</v>
      </c>
      <c r="I604">
        <v>475.08</v>
      </c>
      <c r="J604">
        <f t="shared" si="85"/>
        <v>-1.0933557611438882E-3</v>
      </c>
      <c r="K604">
        <f t="shared" si="81"/>
        <v>-1.2665557611438883E-3</v>
      </c>
      <c r="L604">
        <v>4.2050099856866096E-3</v>
      </c>
      <c r="N604" s="2">
        <v>33716</v>
      </c>
      <c r="O604">
        <v>2.4506000000000001</v>
      </c>
      <c r="Q604" s="2">
        <v>33716</v>
      </c>
      <c r="R604">
        <v>2520.41</v>
      </c>
      <c r="S604" s="8">
        <f t="shared" si="86"/>
        <v>1.2916604709295898E-2</v>
      </c>
      <c r="T604" s="9">
        <f t="shared" si="82"/>
        <v>1.2743404709295898E-2</v>
      </c>
      <c r="U604" s="3">
        <f>Sheet1!$B$17+Sheet1!$B$18*'Portfolio allocation'!K604</f>
        <v>-9.6522598362123427E-4</v>
      </c>
      <c r="V604" s="13">
        <f t="shared" si="87"/>
        <v>1.3708630692917133E-2</v>
      </c>
      <c r="W604" s="13"/>
      <c r="X604" s="2">
        <v>33716</v>
      </c>
      <c r="Y604">
        <v>21.521000000000001</v>
      </c>
      <c r="AA604" s="2">
        <v>33716</v>
      </c>
      <c r="AB604">
        <v>231.71</v>
      </c>
      <c r="AC604">
        <f t="shared" si="88"/>
        <v>1.3829465404728847E-3</v>
      </c>
      <c r="AD604">
        <f t="shared" si="83"/>
        <v>1.2097465404728846E-3</v>
      </c>
      <c r="AE604">
        <f>Sheet2!$B$17+Sheet2!$B$18*'Portfolio allocation'!K604</f>
        <v>-1.0728666842046894E-3</v>
      </c>
      <c r="AF604">
        <f t="shared" si="89"/>
        <v>2.282613224677574E-3</v>
      </c>
      <c r="AH604" s="2">
        <v>33716</v>
      </c>
      <c r="AI604">
        <v>7.5590000000000002</v>
      </c>
      <c r="AJ604">
        <v>4.33</v>
      </c>
      <c r="AK604">
        <v>1.2960700000000001</v>
      </c>
      <c r="AR604" s="3"/>
    </row>
    <row r="605" spans="1:44" hidden="1" outlineLevel="1" x14ac:dyDescent="0.2">
      <c r="A605" s="2">
        <v>33717</v>
      </c>
      <c r="B605">
        <v>15.83</v>
      </c>
      <c r="E605" s="2">
        <v>33717</v>
      </c>
      <c r="F605">
        <v>411.6</v>
      </c>
      <c r="G605">
        <f t="shared" si="84"/>
        <v>4.3678777970279636E-3</v>
      </c>
      <c r="H605" s="2">
        <v>33717</v>
      </c>
      <c r="I605">
        <v>477.16</v>
      </c>
      <c r="J605">
        <f t="shared" si="85"/>
        <v>4.3782099856866097E-3</v>
      </c>
      <c r="K605">
        <f t="shared" si="81"/>
        <v>4.2050099856866096E-3</v>
      </c>
      <c r="L605">
        <v>-6.3773699388046589E-3</v>
      </c>
      <c r="N605" s="2">
        <v>33717</v>
      </c>
      <c r="O605">
        <v>2.4116</v>
      </c>
      <c r="Q605" s="2">
        <v>33717</v>
      </c>
      <c r="R605">
        <v>2480.23</v>
      </c>
      <c r="S605" s="8">
        <f t="shared" si="86"/>
        <v>-1.5941850730635032E-2</v>
      </c>
      <c r="T605" s="9">
        <f t="shared" si="82"/>
        <v>-1.611505073063503E-2</v>
      </c>
      <c r="U605" s="3">
        <f>Sheet1!$B$17+Sheet1!$B$18*'Portfolio allocation'!K605</f>
        <v>5.3118929090592883E-3</v>
      </c>
      <c r="V605" s="13">
        <f t="shared" si="87"/>
        <v>-2.1426943639694319E-2</v>
      </c>
      <c r="W605" s="13"/>
      <c r="X605" s="2">
        <v>33717</v>
      </c>
      <c r="Y605">
        <v>21.312100000000001</v>
      </c>
      <c r="AA605" s="2">
        <v>33717</v>
      </c>
      <c r="AB605">
        <v>229.46</v>
      </c>
      <c r="AC605">
        <f t="shared" si="88"/>
        <v>-9.7104138794182893E-3</v>
      </c>
      <c r="AD605">
        <f t="shared" si="83"/>
        <v>-9.8844138794182898E-3</v>
      </c>
      <c r="AE605">
        <f>Sheet2!$B$17+Sheet2!$B$18*'Portfolio allocation'!K605</f>
        <v>3.7925891701442254E-3</v>
      </c>
      <c r="AF605">
        <f t="shared" si="89"/>
        <v>-1.3677003049562516E-2</v>
      </c>
      <c r="AH605" s="2">
        <v>33717</v>
      </c>
      <c r="AI605">
        <v>7.5549999999999997</v>
      </c>
      <c r="AJ605">
        <v>4.3499999999999996</v>
      </c>
      <c r="AK605">
        <v>1.29715</v>
      </c>
      <c r="AR605" s="3"/>
    </row>
    <row r="606" spans="1:44" hidden="1" outlineLevel="1" x14ac:dyDescent="0.2">
      <c r="A606" s="2">
        <v>33718</v>
      </c>
      <c r="B606">
        <v>15.71</v>
      </c>
      <c r="E606" s="2">
        <v>33718</v>
      </c>
      <c r="F606">
        <v>409.02</v>
      </c>
      <c r="G606">
        <f t="shared" si="84"/>
        <v>-6.2682215743441461E-3</v>
      </c>
      <c r="H606" s="2">
        <v>33718</v>
      </c>
      <c r="I606">
        <v>474.2</v>
      </c>
      <c r="J606">
        <f t="shared" si="85"/>
        <v>-6.2033699388046593E-3</v>
      </c>
      <c r="K606">
        <f t="shared" si="81"/>
        <v>-6.3773699388046589E-3</v>
      </c>
      <c r="L606">
        <v>-1.3939126107127288E-3</v>
      </c>
      <c r="N606" s="2">
        <v>33718</v>
      </c>
      <c r="O606">
        <v>2.3386999999999998</v>
      </c>
      <c r="Q606" s="2">
        <v>33718</v>
      </c>
      <c r="R606">
        <v>2405.2399999999998</v>
      </c>
      <c r="S606" s="8">
        <f t="shared" si="86"/>
        <v>-3.0235099164190538E-2</v>
      </c>
      <c r="T606" s="9">
        <f t="shared" si="82"/>
        <v>-3.0409099164190538E-2</v>
      </c>
      <c r="U606" s="3">
        <f>Sheet1!$B$17+Sheet1!$B$18*'Portfolio allocation'!K606</f>
        <v>-6.8284815334896595E-3</v>
      </c>
      <c r="V606" s="13">
        <f t="shared" si="87"/>
        <v>-2.3580617630700879E-2</v>
      </c>
      <c r="W606" s="13"/>
      <c r="X606" s="2">
        <v>33718</v>
      </c>
      <c r="Y606">
        <v>21.043500000000002</v>
      </c>
      <c r="AA606" s="2">
        <v>33718</v>
      </c>
      <c r="AB606">
        <v>226.57</v>
      </c>
      <c r="AC606">
        <f t="shared" si="88"/>
        <v>-1.2594787762573056E-2</v>
      </c>
      <c r="AD606">
        <f t="shared" si="83"/>
        <v>-1.2765587762573057E-2</v>
      </c>
      <c r="AE606">
        <f>Sheet2!$B$17+Sheet2!$B$18*'Portfolio allocation'!K606</f>
        <v>-5.6175330396429591E-3</v>
      </c>
      <c r="AF606">
        <f t="shared" si="89"/>
        <v>-7.1480547229300978E-3</v>
      </c>
      <c r="AH606" s="2">
        <v>33718</v>
      </c>
      <c r="AI606">
        <v>7.52</v>
      </c>
      <c r="AJ606">
        <v>4.2699999999999996</v>
      </c>
      <c r="AK606">
        <v>1.3042100000000001</v>
      </c>
      <c r="AR606" s="3"/>
    </row>
    <row r="607" spans="1:44" hidden="1" outlineLevel="1" x14ac:dyDescent="0.2">
      <c r="A607" s="2">
        <v>33721</v>
      </c>
      <c r="B607">
        <v>16.489999999999998</v>
      </c>
      <c r="E607" s="2">
        <v>33721</v>
      </c>
      <c r="F607">
        <v>408.45</v>
      </c>
      <c r="G607">
        <f t="shared" si="84"/>
        <v>-1.3935748863136421E-3</v>
      </c>
      <c r="H607" s="2">
        <v>33721</v>
      </c>
      <c r="I607">
        <v>473.62</v>
      </c>
      <c r="J607">
        <f t="shared" si="85"/>
        <v>-1.2231126107127288E-3</v>
      </c>
      <c r="K607">
        <f t="shared" si="81"/>
        <v>-1.3939126107127288E-3</v>
      </c>
      <c r="L607">
        <v>1.6202877243359972E-3</v>
      </c>
      <c r="N607" s="2">
        <v>33721</v>
      </c>
      <c r="O607">
        <v>2.3595000000000002</v>
      </c>
      <c r="Q607" s="2">
        <v>33721</v>
      </c>
      <c r="R607">
        <v>2426.67</v>
      </c>
      <c r="S607" s="8">
        <f t="shared" si="86"/>
        <v>8.9097137915552516E-3</v>
      </c>
      <c r="T607" s="9">
        <f t="shared" si="82"/>
        <v>8.7389137915552511E-3</v>
      </c>
      <c r="U607" s="3">
        <f>Sheet1!$B$17+Sheet1!$B$18*'Portfolio allocation'!K607</f>
        <v>-1.1113329890984007E-3</v>
      </c>
      <c r="V607" s="13">
        <f t="shared" si="87"/>
        <v>9.8502467806536511E-3</v>
      </c>
      <c r="W607" s="13"/>
      <c r="X607" s="2">
        <v>33721</v>
      </c>
      <c r="Y607">
        <v>21.043500000000002</v>
      </c>
      <c r="AA607" s="2">
        <v>33721</v>
      </c>
      <c r="AB607">
        <v>226.57</v>
      </c>
      <c r="AC607">
        <f t="shared" si="88"/>
        <v>0</v>
      </c>
      <c r="AD607">
        <f t="shared" si="83"/>
        <v>-1.7440000000000001E-4</v>
      </c>
      <c r="AE607">
        <f>Sheet2!$B$17+Sheet2!$B$18*'Portfolio allocation'!K607</f>
        <v>-1.1861156440083967E-3</v>
      </c>
      <c r="AF607">
        <f t="shared" si="89"/>
        <v>1.0117156440083968E-3</v>
      </c>
      <c r="AH607" s="2">
        <v>33721</v>
      </c>
      <c r="AI607">
        <v>7.5529999999999999</v>
      </c>
      <c r="AJ607">
        <v>4.3600000000000003</v>
      </c>
      <c r="AK607">
        <v>1.30548</v>
      </c>
      <c r="AR607" s="3"/>
    </row>
    <row r="608" spans="1:44" hidden="1" outlineLevel="1" x14ac:dyDescent="0.2">
      <c r="A608" s="2">
        <v>33722</v>
      </c>
      <c r="B608">
        <v>16.239999999999998</v>
      </c>
      <c r="E608" s="2">
        <v>33722</v>
      </c>
      <c r="F608">
        <v>409.11</v>
      </c>
      <c r="G608">
        <f t="shared" si="84"/>
        <v>1.6158648549393639E-3</v>
      </c>
      <c r="H608" s="2">
        <v>33722</v>
      </c>
      <c r="I608">
        <v>474.47</v>
      </c>
      <c r="J608">
        <f t="shared" si="85"/>
        <v>1.7946877243359971E-3</v>
      </c>
      <c r="K608">
        <f t="shared" si="81"/>
        <v>1.6202877243359972E-3</v>
      </c>
      <c r="L608">
        <v>6.9290619175078573E-3</v>
      </c>
      <c r="N608" s="2">
        <v>33722</v>
      </c>
      <c r="O608">
        <v>2.2709000000000001</v>
      </c>
      <c r="Q608" s="2">
        <v>33722</v>
      </c>
      <c r="R608">
        <v>2335.6</v>
      </c>
      <c r="S608" s="8">
        <f t="shared" si="86"/>
        <v>-3.7528794603304161E-2</v>
      </c>
      <c r="T608" s="9">
        <f t="shared" si="82"/>
        <v>-3.7703194603304159E-2</v>
      </c>
      <c r="U608" s="3">
        <f>Sheet1!$B$17+Sheet1!$B$18*'Portfolio allocation'!K608</f>
        <v>2.3466340252645997E-3</v>
      </c>
      <c r="V608" s="13">
        <f t="shared" si="87"/>
        <v>-4.0049828628568762E-2</v>
      </c>
      <c r="W608" s="13"/>
      <c r="X608" s="2">
        <v>33722</v>
      </c>
      <c r="Y608">
        <v>21.132999999999999</v>
      </c>
      <c r="AA608" s="2">
        <v>33722</v>
      </c>
      <c r="AB608">
        <v>227.53</v>
      </c>
      <c r="AC608">
        <f t="shared" si="88"/>
        <v>4.2371011166526529E-3</v>
      </c>
      <c r="AD608">
        <f t="shared" si="83"/>
        <v>4.0635011166526526E-3</v>
      </c>
      <c r="AE608">
        <f>Sheet2!$B$17+Sheet2!$B$18*'Portfolio allocation'!K608</f>
        <v>1.4941881931224122E-3</v>
      </c>
      <c r="AF608">
        <f t="shared" si="89"/>
        <v>2.5693129235302404E-3</v>
      </c>
      <c r="AH608" s="2">
        <v>33722</v>
      </c>
      <c r="AI608">
        <v>7.5410000000000004</v>
      </c>
      <c r="AJ608">
        <v>4.34</v>
      </c>
      <c r="AK608">
        <v>1.3020799999999999</v>
      </c>
      <c r="AR608" s="3"/>
    </row>
    <row r="609" spans="1:44" hidden="1" outlineLevel="1" x14ac:dyDescent="0.2">
      <c r="A609" s="2">
        <v>33723</v>
      </c>
      <c r="B609">
        <v>15.95</v>
      </c>
      <c r="E609" s="2">
        <v>33723</v>
      </c>
      <c r="F609">
        <v>412.02</v>
      </c>
      <c r="G609">
        <f t="shared" si="84"/>
        <v>7.1130013932683145E-3</v>
      </c>
      <c r="H609" s="2">
        <v>33723</v>
      </c>
      <c r="I609">
        <v>477.84</v>
      </c>
      <c r="J609">
        <f t="shared" si="85"/>
        <v>7.1026619175078576E-3</v>
      </c>
      <c r="K609">
        <f t="shared" si="81"/>
        <v>6.9290619175078573E-3</v>
      </c>
      <c r="L609">
        <v>6.9626799263352536E-3</v>
      </c>
      <c r="N609" s="2">
        <v>33723</v>
      </c>
      <c r="O609">
        <v>2.3203999999999998</v>
      </c>
      <c r="Q609" s="2">
        <v>33723</v>
      </c>
      <c r="R609">
        <v>2386.4899999999998</v>
      </c>
      <c r="S609" s="8">
        <f t="shared" si="86"/>
        <v>2.1788833704401434E-2</v>
      </c>
      <c r="T609" s="9">
        <f t="shared" si="82"/>
        <v>2.1615233704401434E-2</v>
      </c>
      <c r="U609" s="3">
        <f>Sheet1!$B$17+Sheet1!$B$18*'Portfolio allocation'!K609</f>
        <v>8.4369943219013144E-3</v>
      </c>
      <c r="V609" s="13">
        <f t="shared" si="87"/>
        <v>1.317823938250012E-2</v>
      </c>
      <c r="W609" s="13"/>
      <c r="X609" s="2">
        <v>33723</v>
      </c>
      <c r="Y609">
        <v>21.043500000000002</v>
      </c>
      <c r="AA609" s="2">
        <v>33723</v>
      </c>
      <c r="AB609">
        <v>226.57</v>
      </c>
      <c r="AC609">
        <f t="shared" si="88"/>
        <v>-4.2192238386147274E-3</v>
      </c>
      <c r="AD609">
        <f t="shared" si="83"/>
        <v>-4.3928238386147277E-3</v>
      </c>
      <c r="AE609">
        <f>Sheet2!$B$17+Sheet2!$B$18*'Portfolio allocation'!K609</f>
        <v>6.2148856447699083E-3</v>
      </c>
      <c r="AF609">
        <f t="shared" si="89"/>
        <v>-1.0607709483384636E-2</v>
      </c>
      <c r="AH609" s="2">
        <v>33723</v>
      </c>
      <c r="AI609">
        <v>7.5839999999999996</v>
      </c>
      <c r="AJ609">
        <v>4.34</v>
      </c>
      <c r="AK609">
        <v>1.30097</v>
      </c>
      <c r="AR609" s="3"/>
    </row>
    <row r="610" spans="1:44" hidden="1" outlineLevel="1" x14ac:dyDescent="0.2">
      <c r="A610" s="2">
        <v>33724</v>
      </c>
      <c r="B610">
        <v>15.53</v>
      </c>
      <c r="E610" s="2">
        <v>33724</v>
      </c>
      <c r="F610">
        <v>414.95</v>
      </c>
      <c r="G610">
        <f t="shared" si="84"/>
        <v>7.1113052764428808E-3</v>
      </c>
      <c r="H610" s="2">
        <v>33724</v>
      </c>
      <c r="I610">
        <v>481.25</v>
      </c>
      <c r="J610">
        <f t="shared" si="85"/>
        <v>7.1362799263352539E-3</v>
      </c>
      <c r="K610">
        <f t="shared" si="81"/>
        <v>6.9626799263352536E-3</v>
      </c>
      <c r="L610">
        <v>-5.9941818181818334E-3</v>
      </c>
      <c r="N610" s="2">
        <v>33724</v>
      </c>
      <c r="O610">
        <v>2.2970000000000002</v>
      </c>
      <c r="Q610" s="2">
        <v>33724</v>
      </c>
      <c r="R610">
        <v>2362.38</v>
      </c>
      <c r="S610" s="8">
        <f t="shared" si="86"/>
        <v>-1.0102703133053059E-2</v>
      </c>
      <c r="T610" s="9">
        <f t="shared" si="82"/>
        <v>-1.0276303133053059E-2</v>
      </c>
      <c r="U610" s="3">
        <f>Sheet1!$B$17+Sheet1!$B$18*'Portfolio allocation'!K610</f>
        <v>8.4755617536217479E-3</v>
      </c>
      <c r="V610" s="13">
        <f t="shared" si="87"/>
        <v>-1.8751864886674807E-2</v>
      </c>
      <c r="W610" s="13"/>
      <c r="X610" s="2">
        <v>33724</v>
      </c>
      <c r="Y610">
        <v>21.670300000000001</v>
      </c>
      <c r="AA610" s="2">
        <v>33724</v>
      </c>
      <c r="AB610">
        <v>233.32</v>
      </c>
      <c r="AC610">
        <f t="shared" si="88"/>
        <v>2.9792117226464132E-2</v>
      </c>
      <c r="AD610">
        <f t="shared" si="83"/>
        <v>2.9616117226464133E-2</v>
      </c>
      <c r="AE610">
        <f>Sheet2!$B$17+Sheet2!$B$18*'Portfolio allocation'!K610</f>
        <v>6.2447796358922041E-3</v>
      </c>
      <c r="AF610">
        <f t="shared" si="89"/>
        <v>2.3371337590571931E-2</v>
      </c>
      <c r="AH610" s="2">
        <v>33724</v>
      </c>
      <c r="AI610">
        <v>7.5830000000000002</v>
      </c>
      <c r="AJ610">
        <v>4.4000000000000004</v>
      </c>
      <c r="AK610">
        <v>1.30372</v>
      </c>
      <c r="AR610" s="3"/>
    </row>
    <row r="611" spans="1:44" hidden="1" outlineLevel="1" x14ac:dyDescent="0.2">
      <c r="A611" s="2">
        <v>33725</v>
      </c>
      <c r="B611">
        <v>16.61</v>
      </c>
      <c r="E611" s="2">
        <v>33725</v>
      </c>
      <c r="F611">
        <v>412.53</v>
      </c>
      <c r="G611">
        <f t="shared" si="84"/>
        <v>-5.8320279551753451E-3</v>
      </c>
      <c r="H611" s="2">
        <v>33725</v>
      </c>
      <c r="I611">
        <v>478.45</v>
      </c>
      <c r="J611">
        <f t="shared" si="85"/>
        <v>-5.8181818181818334E-3</v>
      </c>
      <c r="K611">
        <f t="shared" si="81"/>
        <v>-5.9941818181818334E-3</v>
      </c>
      <c r="L611">
        <v>1.0948039209948839E-2</v>
      </c>
      <c r="N611" s="2">
        <v>33725</v>
      </c>
      <c r="O611">
        <v>2.3698999999999999</v>
      </c>
      <c r="Q611" s="2">
        <v>33725</v>
      </c>
      <c r="R611">
        <v>2437.38</v>
      </c>
      <c r="S611" s="8">
        <f t="shared" si="86"/>
        <v>3.1747644324791047E-2</v>
      </c>
      <c r="T611" s="9">
        <f t="shared" si="82"/>
        <v>3.1571644324791044E-2</v>
      </c>
      <c r="U611" s="3">
        <f>Sheet1!$B$17+Sheet1!$B$18*'Portfolio allocation'!K611</f>
        <v>-6.3888784102327373E-3</v>
      </c>
      <c r="V611" s="13">
        <f t="shared" si="87"/>
        <v>3.7960522735023781E-2</v>
      </c>
      <c r="W611" s="13"/>
      <c r="X611" s="2">
        <v>33725</v>
      </c>
      <c r="Y611">
        <v>21.6404</v>
      </c>
      <c r="AA611" s="2">
        <v>33725</v>
      </c>
      <c r="AB611">
        <v>233</v>
      </c>
      <c r="AC611">
        <f t="shared" si="88"/>
        <v>-1.3715069432538307E-3</v>
      </c>
      <c r="AD611">
        <f t="shared" si="83"/>
        <v>-1.5427069432538308E-3</v>
      </c>
      <c r="AE611">
        <f>Sheet2!$B$17+Sheet2!$B$18*'Portfolio allocation'!K611</f>
        <v>-5.2767923867720213E-3</v>
      </c>
      <c r="AF611">
        <f t="shared" si="89"/>
        <v>3.7340854435181908E-3</v>
      </c>
      <c r="AH611" s="2">
        <v>33725</v>
      </c>
      <c r="AI611">
        <v>7.5410000000000004</v>
      </c>
      <c r="AJ611">
        <v>4.28</v>
      </c>
      <c r="AK611">
        <v>1.3126599999999999</v>
      </c>
      <c r="AR611" s="3"/>
    </row>
    <row r="612" spans="1:44" hidden="1" outlineLevel="1" x14ac:dyDescent="0.2">
      <c r="A612" s="2">
        <v>33728</v>
      </c>
      <c r="B612">
        <v>16.920000000000002</v>
      </c>
      <c r="E612" s="2">
        <v>33728</v>
      </c>
      <c r="F612">
        <v>416.91</v>
      </c>
      <c r="G612">
        <f t="shared" si="84"/>
        <v>1.0617409642935227E-2</v>
      </c>
      <c r="H612" s="2">
        <v>33728</v>
      </c>
      <c r="I612">
        <v>483.77</v>
      </c>
      <c r="J612">
        <f t="shared" si="85"/>
        <v>1.1119239209948839E-2</v>
      </c>
      <c r="K612">
        <f t="shared" si="81"/>
        <v>1.0948039209948839E-2</v>
      </c>
      <c r="L612">
        <v>-1.9187098001112823E-4</v>
      </c>
      <c r="N612" s="2">
        <v>33728</v>
      </c>
      <c r="O612">
        <v>2.3751000000000002</v>
      </c>
      <c r="Q612" s="2">
        <v>33728</v>
      </c>
      <c r="R612">
        <v>2442.7399999999998</v>
      </c>
      <c r="S612" s="8">
        <f t="shared" si="86"/>
        <v>2.1990826215032566E-3</v>
      </c>
      <c r="T612" s="9">
        <f t="shared" si="82"/>
        <v>2.0278826215032568E-3</v>
      </c>
      <c r="U612" s="3">
        <f>Sheet1!$B$17+Sheet1!$B$18*'Portfolio allocation'!K612</f>
        <v>1.3047666926219162E-2</v>
      </c>
      <c r="V612" s="13">
        <f t="shared" si="87"/>
        <v>-1.1019784304715905E-2</v>
      </c>
      <c r="W612" s="13"/>
      <c r="X612" s="2">
        <v>33728</v>
      </c>
      <c r="Y612">
        <v>22.088200000000001</v>
      </c>
      <c r="AA612" s="2">
        <v>33728</v>
      </c>
      <c r="AB612">
        <v>237.82</v>
      </c>
      <c r="AC612">
        <f t="shared" si="88"/>
        <v>2.0686695278969935E-2</v>
      </c>
      <c r="AD612">
        <f t="shared" si="83"/>
        <v>2.0515495278969936E-2</v>
      </c>
      <c r="AE612">
        <f>Sheet2!$B$17+Sheet2!$B$18*'Portfolio allocation'!K612</f>
        <v>9.7886627865925065E-3</v>
      </c>
      <c r="AF612">
        <f t="shared" si="89"/>
        <v>1.0726832492377429E-2</v>
      </c>
      <c r="AH612" s="2">
        <v>33728</v>
      </c>
      <c r="AI612">
        <v>7.5549999999999997</v>
      </c>
      <c r="AJ612">
        <v>4.28</v>
      </c>
      <c r="AK612">
        <v>1.3126599999999999</v>
      </c>
      <c r="AR612" s="3"/>
    </row>
    <row r="613" spans="1:44" hidden="1" outlineLevel="1" x14ac:dyDescent="0.2">
      <c r="A613" s="2">
        <v>33729</v>
      </c>
      <c r="B613">
        <v>16.66</v>
      </c>
      <c r="E613" s="2">
        <v>33729</v>
      </c>
      <c r="F613">
        <v>416.84</v>
      </c>
      <c r="G613">
        <f t="shared" si="84"/>
        <v>-1.6790194526405955E-4</v>
      </c>
      <c r="H613" s="2">
        <v>33729</v>
      </c>
      <c r="I613">
        <v>483.76</v>
      </c>
      <c r="J613">
        <f t="shared" si="85"/>
        <v>-2.0670980011128215E-5</v>
      </c>
      <c r="K613">
        <f t="shared" si="81"/>
        <v>-1.9187098001112823E-4</v>
      </c>
      <c r="L613">
        <v>-1.9147140730943604E-4</v>
      </c>
      <c r="N613" s="2">
        <v>33729</v>
      </c>
      <c r="O613">
        <v>2.4272</v>
      </c>
      <c r="Q613" s="2">
        <v>33729</v>
      </c>
      <c r="R613">
        <v>2496.3000000000002</v>
      </c>
      <c r="S613" s="8">
        <f t="shared" si="86"/>
        <v>2.1926197630529831E-2</v>
      </c>
      <c r="T613" s="9">
        <f t="shared" si="82"/>
        <v>2.1754997630529831E-2</v>
      </c>
      <c r="U613" s="3">
        <f>Sheet1!$B$17+Sheet1!$B$18*'Portfolio allocation'!K613</f>
        <v>2.6767963342857955E-4</v>
      </c>
      <c r="V613" s="13">
        <f t="shared" si="87"/>
        <v>2.1487317997101251E-2</v>
      </c>
      <c r="W613" s="13"/>
      <c r="X613" s="2">
        <v>33729</v>
      </c>
      <c r="Y613">
        <v>22.416499999999999</v>
      </c>
      <c r="AA613" s="2">
        <v>33729</v>
      </c>
      <c r="AB613">
        <v>241.35</v>
      </c>
      <c r="AC613">
        <f t="shared" si="88"/>
        <v>1.4843158691447256E-2</v>
      </c>
      <c r="AD613">
        <f t="shared" si="83"/>
        <v>1.4672358691447255E-2</v>
      </c>
      <c r="AE613">
        <f>Sheet2!$B$17+Sheet2!$B$18*'Portfolio allocation'!K613</f>
        <v>-1.1722955913295589E-4</v>
      </c>
      <c r="AF613">
        <f t="shared" si="89"/>
        <v>1.478958825058021E-2</v>
      </c>
      <c r="AH613" s="2">
        <v>33729</v>
      </c>
      <c r="AI613">
        <v>7.5229999999999997</v>
      </c>
      <c r="AJ613">
        <v>4.2699999999999996</v>
      </c>
      <c r="AK613">
        <v>1.3146199999999999</v>
      </c>
      <c r="AR613" s="3"/>
    </row>
    <row r="614" spans="1:44" hidden="1" outlineLevel="1" x14ac:dyDescent="0.2">
      <c r="A614" s="2">
        <v>33730</v>
      </c>
      <c r="B614">
        <v>16.809999999999999</v>
      </c>
      <c r="E614" s="2">
        <v>33730</v>
      </c>
      <c r="F614">
        <v>416.79</v>
      </c>
      <c r="G614">
        <f t="shared" si="84"/>
        <v>-1.1995010075793733E-4</v>
      </c>
      <c r="H614" s="2">
        <v>33730</v>
      </c>
      <c r="I614">
        <v>483.75</v>
      </c>
      <c r="J614">
        <f t="shared" si="85"/>
        <v>-2.0671407309436063E-5</v>
      </c>
      <c r="K614">
        <f t="shared" si="81"/>
        <v>-1.9147140730943604E-4</v>
      </c>
      <c r="L614">
        <v>-1.6158284237725339E-3</v>
      </c>
      <c r="N614" s="2">
        <v>33730</v>
      </c>
      <c r="O614">
        <v>2.4167999999999998</v>
      </c>
      <c r="Q614" s="2">
        <v>33730</v>
      </c>
      <c r="R614">
        <v>2485.59</v>
      </c>
      <c r="S614" s="8">
        <f t="shared" si="86"/>
        <v>-4.2903497175820204E-3</v>
      </c>
      <c r="T614" s="9">
        <f t="shared" si="82"/>
        <v>-4.46114971758202E-3</v>
      </c>
      <c r="U614" s="3">
        <f>Sheet1!$B$17+Sheet1!$B$18*'Portfolio allocation'!K614</f>
        <v>2.6813803335847973E-4</v>
      </c>
      <c r="V614" s="13">
        <f t="shared" si="87"/>
        <v>-4.7292877509404994E-3</v>
      </c>
      <c r="W614" s="13"/>
      <c r="X614" s="2">
        <v>33730</v>
      </c>
      <c r="Y614">
        <v>22.2971</v>
      </c>
      <c r="AA614" s="2">
        <v>33730</v>
      </c>
      <c r="AB614">
        <v>240.07</v>
      </c>
      <c r="AC614">
        <f t="shared" si="88"/>
        <v>-5.3035011394241272E-3</v>
      </c>
      <c r="AD614">
        <f t="shared" si="83"/>
        <v>-5.4723011394241274E-3</v>
      </c>
      <c r="AE614">
        <f>Sheet2!$B$17+Sheet2!$B$18*'Portfolio allocation'!K614</f>
        <v>-1.1687424889258961E-4</v>
      </c>
      <c r="AF614">
        <f t="shared" si="89"/>
        <v>-5.3554268905315373E-3</v>
      </c>
      <c r="AH614" s="2">
        <v>33730</v>
      </c>
      <c r="AI614">
        <v>7.4809999999999999</v>
      </c>
      <c r="AJ614">
        <v>4.22</v>
      </c>
      <c r="AK614">
        <v>1.3221099999999999</v>
      </c>
      <c r="AR614" s="3"/>
    </row>
    <row r="615" spans="1:44" hidden="1" outlineLevel="1" x14ac:dyDescent="0.2">
      <c r="A615" s="2">
        <v>33731</v>
      </c>
      <c r="B615">
        <v>16.54</v>
      </c>
      <c r="E615" s="2">
        <v>33731</v>
      </c>
      <c r="F615">
        <v>415.85</v>
      </c>
      <c r="G615">
        <f t="shared" si="84"/>
        <v>-2.2553324216032511E-3</v>
      </c>
      <c r="H615" s="2">
        <v>33731</v>
      </c>
      <c r="I615">
        <v>483.05</v>
      </c>
      <c r="J615">
        <f t="shared" si="85"/>
        <v>-1.4470284237725339E-3</v>
      </c>
      <c r="K615">
        <f t="shared" si="81"/>
        <v>-1.6158284237725339E-3</v>
      </c>
      <c r="L615">
        <v>3.4714476762244648E-4</v>
      </c>
      <c r="N615" s="2">
        <v>33731</v>
      </c>
      <c r="O615">
        <v>2.3959999999999999</v>
      </c>
      <c r="Q615" s="2">
        <v>33731</v>
      </c>
      <c r="R615">
        <v>2464.16</v>
      </c>
      <c r="S615" s="8">
        <f t="shared" si="86"/>
        <v>-8.6216954525888401E-3</v>
      </c>
      <c r="T615" s="9">
        <f t="shared" si="82"/>
        <v>-8.7904954525888403E-3</v>
      </c>
      <c r="U615" s="3">
        <f>Sheet1!$B$17+Sheet1!$B$18*'Portfolio allocation'!K615</f>
        <v>-1.365920433935224E-3</v>
      </c>
      <c r="V615" s="13">
        <f t="shared" si="87"/>
        <v>-7.4245750186536161E-3</v>
      </c>
      <c r="W615" s="13"/>
      <c r="X615" s="2">
        <v>33731</v>
      </c>
      <c r="Y615">
        <v>22.386700000000001</v>
      </c>
      <c r="AA615" s="2">
        <v>33731</v>
      </c>
      <c r="AB615">
        <v>244.14</v>
      </c>
      <c r="AC615">
        <f t="shared" si="88"/>
        <v>1.6953388594993068E-2</v>
      </c>
      <c r="AD615">
        <f t="shared" si="83"/>
        <v>1.6782988594993067E-2</v>
      </c>
      <c r="AE615">
        <f>Sheet2!$B$17+Sheet2!$B$18*'Portfolio allocation'!K615</f>
        <v>-1.383448846565613E-3</v>
      </c>
      <c r="AF615">
        <f t="shared" si="89"/>
        <v>1.8166437441558679E-2</v>
      </c>
      <c r="AH615" s="2">
        <v>33731</v>
      </c>
      <c r="AI615">
        <v>7.4960000000000004</v>
      </c>
      <c r="AJ615">
        <v>4.26</v>
      </c>
      <c r="AK615">
        <v>1.31806</v>
      </c>
      <c r="AR615" s="3"/>
    </row>
    <row r="616" spans="1:44" hidden="1" outlineLevel="1" x14ac:dyDescent="0.2">
      <c r="A616" s="2">
        <v>33732</v>
      </c>
      <c r="B616">
        <v>15.65</v>
      </c>
      <c r="E616" s="2">
        <v>33732</v>
      </c>
      <c r="F616">
        <v>416.05</v>
      </c>
      <c r="G616">
        <f t="shared" si="84"/>
        <v>4.8094264758935523E-4</v>
      </c>
      <c r="H616" s="2">
        <v>33732</v>
      </c>
      <c r="I616">
        <v>483.3</v>
      </c>
      <c r="J616">
        <f t="shared" si="85"/>
        <v>5.175447676224465E-4</v>
      </c>
      <c r="K616">
        <f t="shared" si="81"/>
        <v>3.4714476762244648E-4</v>
      </c>
      <c r="L616">
        <v>6.141980053796927E-3</v>
      </c>
      <c r="N616" s="2">
        <v>33732</v>
      </c>
      <c r="O616">
        <v>2.3855</v>
      </c>
      <c r="Q616" s="2">
        <v>33732</v>
      </c>
      <c r="R616">
        <v>2453.4499999999998</v>
      </c>
      <c r="S616" s="8">
        <f t="shared" si="86"/>
        <v>-4.3463086812545182E-3</v>
      </c>
      <c r="T616" s="9">
        <f t="shared" si="82"/>
        <v>-4.5167086812545184E-3</v>
      </c>
      <c r="U616" s="3">
        <f>Sheet1!$B$17+Sheet1!$B$18*'Portfolio allocation'!K616</f>
        <v>8.8605215958947989E-4</v>
      </c>
      <c r="V616" s="13">
        <f t="shared" si="87"/>
        <v>-5.4027608408439981E-3</v>
      </c>
      <c r="W616" s="13"/>
      <c r="X616" s="2">
        <v>33732</v>
      </c>
      <c r="Y616">
        <v>22.237400000000001</v>
      </c>
      <c r="AA616" s="2">
        <v>33732</v>
      </c>
      <c r="AB616">
        <v>242.51</v>
      </c>
      <c r="AC616">
        <f t="shared" si="88"/>
        <v>-6.6764970918324895E-3</v>
      </c>
      <c r="AD616">
        <f t="shared" si="83"/>
        <v>-6.8452970918324897E-3</v>
      </c>
      <c r="AE616">
        <f>Sheet2!$B$17+Sheet2!$B$18*'Portfolio allocation'!K616</f>
        <v>3.6207699519826025E-4</v>
      </c>
      <c r="AF616">
        <f t="shared" si="89"/>
        <v>-7.2073740870307497E-3</v>
      </c>
      <c r="AH616" s="2">
        <v>33732</v>
      </c>
      <c r="AI616">
        <v>7.4059999999999997</v>
      </c>
      <c r="AJ616">
        <v>4.22</v>
      </c>
      <c r="AK616">
        <v>1.30976</v>
      </c>
      <c r="AR616" s="3"/>
    </row>
    <row r="617" spans="1:44" hidden="1" outlineLevel="1" x14ac:dyDescent="0.2">
      <c r="A617" s="2">
        <v>33735</v>
      </c>
      <c r="B617">
        <v>15.17</v>
      </c>
      <c r="E617" s="2">
        <v>33735</v>
      </c>
      <c r="F617">
        <v>418.49</v>
      </c>
      <c r="G617">
        <f t="shared" si="84"/>
        <v>5.8646797259944705E-3</v>
      </c>
      <c r="H617" s="2">
        <v>33735</v>
      </c>
      <c r="I617">
        <v>486.35</v>
      </c>
      <c r="J617">
        <f t="shared" si="85"/>
        <v>6.3107800537969272E-3</v>
      </c>
      <c r="K617">
        <f t="shared" si="81"/>
        <v>6.141980053796927E-3</v>
      </c>
      <c r="L617">
        <v>-5.3486536856173989E-3</v>
      </c>
      <c r="N617" s="2">
        <v>33735</v>
      </c>
      <c r="O617">
        <v>2.3751000000000002</v>
      </c>
      <c r="Q617" s="2">
        <v>33735</v>
      </c>
      <c r="R617">
        <v>2442.7399999999998</v>
      </c>
      <c r="S617" s="8">
        <f t="shared" si="86"/>
        <v>-4.3652815423179669E-3</v>
      </c>
      <c r="T617" s="9">
        <f t="shared" si="82"/>
        <v>-4.5340815423179671E-3</v>
      </c>
      <c r="U617" s="3">
        <f>Sheet1!$B$17+Sheet1!$B$18*'Portfolio allocation'!K617</f>
        <v>7.5340340605450449E-3</v>
      </c>
      <c r="V617" s="13">
        <f t="shared" si="87"/>
        <v>-1.2068115602863012E-2</v>
      </c>
      <c r="W617" s="13"/>
      <c r="X617" s="2">
        <v>33735</v>
      </c>
      <c r="Y617">
        <v>22.416499999999999</v>
      </c>
      <c r="AA617" s="2">
        <v>33735</v>
      </c>
      <c r="AB617">
        <v>244.47</v>
      </c>
      <c r="AC617">
        <f t="shared" si="88"/>
        <v>8.0821409426414803E-3</v>
      </c>
      <c r="AD617">
        <f t="shared" si="83"/>
        <v>7.914940942641481E-3</v>
      </c>
      <c r="AE617">
        <f>Sheet2!$B$17+Sheet2!$B$18*'Portfolio allocation'!K617</f>
        <v>5.5149923712837015E-3</v>
      </c>
      <c r="AF617">
        <f t="shared" si="89"/>
        <v>2.3999485713577795E-3</v>
      </c>
      <c r="AH617" s="2">
        <v>33735</v>
      </c>
      <c r="AI617">
        <v>7.3879999999999999</v>
      </c>
      <c r="AJ617">
        <v>4.18</v>
      </c>
      <c r="AK617">
        <v>1.3149299999999999</v>
      </c>
      <c r="AR617" s="3"/>
    </row>
    <row r="618" spans="1:44" hidden="1" outlineLevel="1" x14ac:dyDescent="0.2">
      <c r="A618" s="2">
        <v>33736</v>
      </c>
      <c r="B618">
        <v>15.68</v>
      </c>
      <c r="E618" s="2">
        <v>33736</v>
      </c>
      <c r="F618">
        <v>416.29</v>
      </c>
      <c r="G618">
        <f t="shared" si="84"/>
        <v>-5.2569953881812514E-3</v>
      </c>
      <c r="H618" s="2">
        <v>33736</v>
      </c>
      <c r="I618">
        <v>483.83</v>
      </c>
      <c r="J618">
        <f t="shared" si="85"/>
        <v>-5.1814536856173987E-3</v>
      </c>
      <c r="K618">
        <f t="shared" si="81"/>
        <v>-5.3486536856173989E-3</v>
      </c>
      <c r="L618">
        <v>2.8870516503742784E-4</v>
      </c>
      <c r="N618" s="2">
        <v>33736</v>
      </c>
      <c r="O618">
        <v>2.3803000000000001</v>
      </c>
      <c r="Q618" s="2">
        <v>33736</v>
      </c>
      <c r="R618">
        <v>2448.09</v>
      </c>
      <c r="S618" s="8">
        <f t="shared" si="86"/>
        <v>2.1901635049168533E-3</v>
      </c>
      <c r="T618" s="9">
        <f t="shared" si="82"/>
        <v>2.0229635049168531E-3</v>
      </c>
      <c r="U618" s="3">
        <f>Sheet1!$B$17+Sheet1!$B$18*'Portfolio allocation'!K618</f>
        <v>-5.6483121766963459E-3</v>
      </c>
      <c r="V618" s="13">
        <f t="shared" si="87"/>
        <v>7.671275681613199E-3</v>
      </c>
      <c r="W618" s="13"/>
      <c r="X618" s="2">
        <v>33736</v>
      </c>
      <c r="Y618">
        <v>22.327000000000002</v>
      </c>
      <c r="AA618" s="2">
        <v>33736</v>
      </c>
      <c r="AB618">
        <v>243.49</v>
      </c>
      <c r="AC618">
        <f t="shared" si="88"/>
        <v>-4.0086718206732153E-3</v>
      </c>
      <c r="AD618">
        <f t="shared" si="83"/>
        <v>-4.1746718206732156E-3</v>
      </c>
      <c r="AE618">
        <f>Sheet2!$B$17+Sheet2!$B$18*'Portfolio allocation'!K618</f>
        <v>-4.7027723023835791E-3</v>
      </c>
      <c r="AF618">
        <f t="shared" si="89"/>
        <v>5.2810048171036354E-4</v>
      </c>
      <c r="AH618" s="2">
        <v>33736</v>
      </c>
      <c r="AI618">
        <v>7.3570000000000002</v>
      </c>
      <c r="AJ618">
        <v>4.1500000000000004</v>
      </c>
      <c r="AK618">
        <v>1.3305499999999999</v>
      </c>
      <c r="AR618" s="3"/>
    </row>
    <row r="619" spans="1:44" hidden="1" outlineLevel="1" x14ac:dyDescent="0.2">
      <c r="A619" s="2">
        <v>33737</v>
      </c>
      <c r="B619">
        <v>15.19</v>
      </c>
      <c r="E619" s="2">
        <v>33737</v>
      </c>
      <c r="F619">
        <v>416.45</v>
      </c>
      <c r="G619">
        <f t="shared" si="84"/>
        <v>3.8434745009485738E-4</v>
      </c>
      <c r="H619" s="2">
        <v>33737</v>
      </c>
      <c r="I619">
        <v>484.05</v>
      </c>
      <c r="J619">
        <f t="shared" si="85"/>
        <v>4.5470516503742786E-4</v>
      </c>
      <c r="K619">
        <f t="shared" si="81"/>
        <v>2.8870516503742784E-4</v>
      </c>
      <c r="L619">
        <v>-8.0346876975519593E-3</v>
      </c>
      <c r="N619" s="2">
        <v>33737</v>
      </c>
      <c r="O619">
        <v>2.3491</v>
      </c>
      <c r="Q619" s="2">
        <v>33737</v>
      </c>
      <c r="R619">
        <v>2415.9499999999998</v>
      </c>
      <c r="S619" s="8">
        <f t="shared" si="86"/>
        <v>-1.3128602298118297E-2</v>
      </c>
      <c r="T619" s="9">
        <f t="shared" si="82"/>
        <v>-1.3294602298118297E-2</v>
      </c>
      <c r="U619" s="3">
        <f>Sheet1!$B$17+Sheet1!$B$18*'Portfolio allocation'!K619</f>
        <v>8.1900876644746081E-4</v>
      </c>
      <c r="V619" s="13">
        <f t="shared" si="87"/>
        <v>-1.4113611064565757E-2</v>
      </c>
      <c r="W619" s="13"/>
      <c r="X619" s="2">
        <v>33737</v>
      </c>
      <c r="Y619">
        <v>22.058299999999999</v>
      </c>
      <c r="AA619" s="2">
        <v>33737</v>
      </c>
      <c r="AB619">
        <v>240.56</v>
      </c>
      <c r="AC619">
        <f t="shared" si="88"/>
        <v>-1.2033348392131105E-2</v>
      </c>
      <c r="AD619">
        <f t="shared" si="83"/>
        <v>-1.2196948392131104E-2</v>
      </c>
      <c r="AE619">
        <f>Sheet2!$B$17+Sheet2!$B$18*'Portfolio allocation'!K619</f>
        <v>3.1011100965055679E-4</v>
      </c>
      <c r="AF619">
        <f t="shared" si="89"/>
        <v>-1.2507059401781661E-2</v>
      </c>
      <c r="AH619" s="2">
        <v>33737</v>
      </c>
      <c r="AI619">
        <v>7.3330000000000002</v>
      </c>
      <c r="AJ619">
        <v>4.09</v>
      </c>
      <c r="AK619">
        <v>1.3303199999999999</v>
      </c>
      <c r="AR619" s="3"/>
    </row>
    <row r="620" spans="1:44" hidden="1" outlineLevel="1" x14ac:dyDescent="0.2">
      <c r="A620" s="2">
        <v>33738</v>
      </c>
      <c r="B620">
        <v>15.49</v>
      </c>
      <c r="E620" s="2">
        <v>33738</v>
      </c>
      <c r="F620">
        <v>413.14</v>
      </c>
      <c r="G620">
        <f t="shared" si="84"/>
        <v>-7.9481330291751862E-3</v>
      </c>
      <c r="H620" s="2">
        <v>33738</v>
      </c>
      <c r="I620">
        <v>480.24</v>
      </c>
      <c r="J620">
        <f t="shared" si="85"/>
        <v>-7.8710876975519595E-3</v>
      </c>
      <c r="K620">
        <f t="shared" si="81"/>
        <v>-8.0346876975519593E-3</v>
      </c>
      <c r="L620">
        <v>-7.0351642178910351E-3</v>
      </c>
      <c r="N620" s="2">
        <v>33738</v>
      </c>
      <c r="O620">
        <v>2.3073999999999999</v>
      </c>
      <c r="Q620" s="2">
        <v>33738</v>
      </c>
      <c r="R620">
        <v>2373.1</v>
      </c>
      <c r="S620" s="8">
        <f t="shared" si="86"/>
        <v>-1.7736294211386783E-2</v>
      </c>
      <c r="T620" s="9">
        <f t="shared" si="82"/>
        <v>-1.7899894211386783E-2</v>
      </c>
      <c r="U620" s="3">
        <f>Sheet1!$B$17+Sheet1!$B$18*'Portfolio allocation'!K620</f>
        <v>-8.7297984683421467E-3</v>
      </c>
      <c r="V620" s="13">
        <f t="shared" si="87"/>
        <v>-9.1700957430446359E-3</v>
      </c>
      <c r="W620" s="13"/>
      <c r="X620" s="2">
        <v>33738</v>
      </c>
      <c r="Y620">
        <v>21.909099999999999</v>
      </c>
      <c r="AA620" s="2">
        <v>33738</v>
      </c>
      <c r="AB620">
        <v>238.93</v>
      </c>
      <c r="AC620">
        <f t="shared" si="88"/>
        <v>-6.7758563352178225E-3</v>
      </c>
      <c r="AD620">
        <f t="shared" si="83"/>
        <v>-6.9394563352178223E-3</v>
      </c>
      <c r="AE620">
        <f>Sheet2!$B$17+Sheet2!$B$18*'Portfolio allocation'!K620</f>
        <v>-7.0912622727211617E-3</v>
      </c>
      <c r="AF620">
        <f t="shared" si="89"/>
        <v>1.5180593750333937E-4</v>
      </c>
      <c r="AH620" s="2">
        <v>33738</v>
      </c>
      <c r="AI620">
        <v>7.3440000000000003</v>
      </c>
      <c r="AJ620">
        <v>4.09</v>
      </c>
      <c r="AK620">
        <v>1.33805</v>
      </c>
      <c r="AR620" s="3"/>
    </row>
    <row r="621" spans="1:44" hidden="1" outlineLevel="1" x14ac:dyDescent="0.2">
      <c r="A621" s="2">
        <v>33739</v>
      </c>
      <c r="B621">
        <v>14.82</v>
      </c>
      <c r="E621" s="2">
        <v>33739</v>
      </c>
      <c r="F621">
        <v>410.09</v>
      </c>
      <c r="G621">
        <f t="shared" si="84"/>
        <v>-7.3824853560536807E-3</v>
      </c>
      <c r="H621" s="2">
        <v>33739</v>
      </c>
      <c r="I621">
        <v>476.94</v>
      </c>
      <c r="J621">
        <f t="shared" si="85"/>
        <v>-6.8715642178910352E-3</v>
      </c>
      <c r="K621">
        <f t="shared" si="81"/>
        <v>-7.0351642178910351E-3</v>
      </c>
      <c r="L621">
        <v>6.8607443116535409E-3</v>
      </c>
      <c r="N621" s="2">
        <v>33739</v>
      </c>
      <c r="O621">
        <v>2.2917999999999998</v>
      </c>
      <c r="Q621" s="2">
        <v>33739</v>
      </c>
      <c r="R621">
        <v>2357.0300000000002</v>
      </c>
      <c r="S621" s="8">
        <f t="shared" si="86"/>
        <v>-6.7717331760144273E-3</v>
      </c>
      <c r="T621" s="9">
        <f t="shared" si="82"/>
        <v>-6.9353331760144271E-3</v>
      </c>
      <c r="U621" s="3">
        <f>Sheet1!$B$17+Sheet1!$B$18*'Portfolio allocation'!K621</f>
        <v>-7.5831198011815145E-3</v>
      </c>
      <c r="V621" s="13">
        <f t="shared" si="87"/>
        <v>6.4778662516708739E-4</v>
      </c>
      <c r="W621" s="13"/>
      <c r="X621" s="2">
        <v>33739</v>
      </c>
      <c r="Y621">
        <v>21.879200000000001</v>
      </c>
      <c r="AA621" s="2">
        <v>33739</v>
      </c>
      <c r="AB621">
        <v>238.61</v>
      </c>
      <c r="AC621">
        <f t="shared" si="88"/>
        <v>-1.3393043987778297E-3</v>
      </c>
      <c r="AD621">
        <f t="shared" si="83"/>
        <v>-1.5025043987778298E-3</v>
      </c>
      <c r="AE621">
        <f>Sheet2!$B$17+Sheet2!$B$18*'Portfolio allocation'!K621</f>
        <v>-6.2024604944564115E-3</v>
      </c>
      <c r="AF621">
        <f t="shared" si="89"/>
        <v>4.6999560956785813E-3</v>
      </c>
      <c r="AH621" s="2">
        <v>33739</v>
      </c>
      <c r="AI621">
        <v>7.2729999999999997</v>
      </c>
      <c r="AJ621">
        <v>4.08</v>
      </c>
      <c r="AK621">
        <v>1.33727</v>
      </c>
      <c r="AR621" s="3"/>
    </row>
    <row r="622" spans="1:44" hidden="1" outlineLevel="1" x14ac:dyDescent="0.2">
      <c r="A622" s="2">
        <v>33742</v>
      </c>
      <c r="B622">
        <v>14.62</v>
      </c>
      <c r="E622" s="2">
        <v>33742</v>
      </c>
      <c r="F622">
        <v>412.81</v>
      </c>
      <c r="G622">
        <f t="shared" si="84"/>
        <v>6.632690385037554E-3</v>
      </c>
      <c r="H622" s="2">
        <v>33742</v>
      </c>
      <c r="I622">
        <v>480.29</v>
      </c>
      <c r="J622">
        <f t="shared" si="85"/>
        <v>7.0239443116535405E-3</v>
      </c>
      <c r="K622">
        <f t="shared" si="81"/>
        <v>6.8607443116535409E-3</v>
      </c>
      <c r="L622">
        <v>8.4982337171291295E-3</v>
      </c>
      <c r="N622" s="2">
        <v>33742</v>
      </c>
      <c r="O622">
        <v>2.3491</v>
      </c>
      <c r="Q622" s="2">
        <v>33742</v>
      </c>
      <c r="R622">
        <v>2415.9499999999998</v>
      </c>
      <c r="S622" s="8">
        <f t="shared" si="86"/>
        <v>2.4997560489259607E-2</v>
      </c>
      <c r="T622" s="9">
        <f t="shared" si="82"/>
        <v>2.4834360489259608E-2</v>
      </c>
      <c r="U622" s="3">
        <f>Sheet1!$B$17+Sheet1!$B$18*'Portfolio allocation'!K622</f>
        <v>8.3586186330668628E-3</v>
      </c>
      <c r="V622" s="13">
        <f t="shared" si="87"/>
        <v>1.6475741856192744E-2</v>
      </c>
      <c r="W622" s="13"/>
      <c r="X622" s="2">
        <v>33742</v>
      </c>
      <c r="Y622">
        <v>21.670300000000001</v>
      </c>
      <c r="AA622" s="2">
        <v>33742</v>
      </c>
      <c r="AB622">
        <v>236.33</v>
      </c>
      <c r="AC622">
        <f t="shared" si="88"/>
        <v>-9.5553413519969821E-3</v>
      </c>
      <c r="AD622">
        <f t="shared" si="83"/>
        <v>-9.7185413519969826E-3</v>
      </c>
      <c r="AE622">
        <f>Sheet2!$B$17+Sheet2!$B$18*'Portfolio allocation'!K622</f>
        <v>6.1541358867044892E-3</v>
      </c>
      <c r="AF622">
        <f t="shared" si="89"/>
        <v>-1.587267723870147E-2</v>
      </c>
      <c r="AH622" s="2">
        <v>33742</v>
      </c>
      <c r="AI622">
        <v>7.2240000000000002</v>
      </c>
      <c r="AJ622">
        <v>4.08</v>
      </c>
      <c r="AK622">
        <v>1.3523700000000001</v>
      </c>
      <c r="AR622" s="3"/>
    </row>
    <row r="623" spans="1:44" hidden="1" outlineLevel="1" x14ac:dyDescent="0.2">
      <c r="A623" s="2">
        <v>33743</v>
      </c>
      <c r="B623">
        <v>13.57</v>
      </c>
      <c r="E623" s="2">
        <v>33743</v>
      </c>
      <c r="F623">
        <v>416.37</v>
      </c>
      <c r="G623">
        <f t="shared" si="84"/>
        <v>8.6238220973329227E-3</v>
      </c>
      <c r="H623" s="2">
        <v>33743</v>
      </c>
      <c r="I623">
        <v>484.45</v>
      </c>
      <c r="J623">
        <f t="shared" si="85"/>
        <v>8.66143371712913E-3</v>
      </c>
      <c r="K623">
        <f t="shared" si="81"/>
        <v>8.4982337171291295E-3</v>
      </c>
      <c r="L623">
        <v>-2.4512581277737542E-3</v>
      </c>
      <c r="N623" s="2">
        <v>33743</v>
      </c>
      <c r="O623">
        <v>2.3855</v>
      </c>
      <c r="Q623" s="2">
        <v>33743</v>
      </c>
      <c r="R623">
        <v>2453.4499999999998</v>
      </c>
      <c r="S623" s="8">
        <f t="shared" si="86"/>
        <v>1.5521844409031704E-2</v>
      </c>
      <c r="T623" s="9">
        <f t="shared" si="82"/>
        <v>1.5358644409031704E-2</v>
      </c>
      <c r="U623" s="3">
        <f>Sheet1!$B$17+Sheet1!$B$18*'Portfolio allocation'!K623</f>
        <v>1.0237187978528742E-2</v>
      </c>
      <c r="V623" s="13">
        <f t="shared" si="87"/>
        <v>5.1214564305029613E-3</v>
      </c>
      <c r="W623" s="13"/>
      <c r="X623" s="2">
        <v>33743</v>
      </c>
      <c r="Y623">
        <v>22.088200000000001</v>
      </c>
      <c r="AA623" s="2">
        <v>33743</v>
      </c>
      <c r="AB623">
        <v>240.89</v>
      </c>
      <c r="AC623">
        <f t="shared" si="88"/>
        <v>1.9295053526847905E-2</v>
      </c>
      <c r="AD623">
        <f t="shared" si="83"/>
        <v>1.9135053526847905E-2</v>
      </c>
      <c r="AE623">
        <f>Sheet2!$B$17+Sheet2!$B$18*'Portfolio allocation'!K623</f>
        <v>7.6102332421864429E-3</v>
      </c>
      <c r="AF623">
        <f t="shared" si="89"/>
        <v>1.1524820284661463E-2</v>
      </c>
      <c r="AH623" s="2">
        <v>33743</v>
      </c>
      <c r="AI623">
        <v>7.1630000000000003</v>
      </c>
      <c r="AJ623">
        <v>4</v>
      </c>
      <c r="AK623">
        <v>1.35562</v>
      </c>
      <c r="AR623" s="3"/>
    </row>
    <row r="624" spans="1:44" hidden="1" outlineLevel="1" x14ac:dyDescent="0.2">
      <c r="A624" s="2">
        <v>33744</v>
      </c>
      <c r="B624">
        <v>13.62</v>
      </c>
      <c r="E624" s="2">
        <v>33744</v>
      </c>
      <c r="F624">
        <v>415.39</v>
      </c>
      <c r="G624">
        <f t="shared" si="84"/>
        <v>-2.3536758171818217E-3</v>
      </c>
      <c r="H624" s="2">
        <v>33744</v>
      </c>
      <c r="I624">
        <v>483.34</v>
      </c>
      <c r="J624">
        <f t="shared" si="85"/>
        <v>-2.2912581277737543E-3</v>
      </c>
      <c r="K624">
        <f t="shared" si="81"/>
        <v>-2.4512581277737542E-3</v>
      </c>
      <c r="L624">
        <v>-6.8665558157817415E-3</v>
      </c>
      <c r="N624" s="2">
        <v>33744</v>
      </c>
      <c r="O624">
        <v>2.4323999999999999</v>
      </c>
      <c r="Q624" s="2">
        <v>33744</v>
      </c>
      <c r="R624">
        <v>2501.66</v>
      </c>
      <c r="S624" s="8">
        <f t="shared" si="86"/>
        <v>1.9649880780125972E-2</v>
      </c>
      <c r="T624" s="9">
        <f t="shared" si="82"/>
        <v>1.9489880780125972E-2</v>
      </c>
      <c r="U624" s="3">
        <f>Sheet1!$B$17+Sheet1!$B$18*'Portfolio allocation'!K624</f>
        <v>-2.3243465629697313E-3</v>
      </c>
      <c r="V624" s="13">
        <f t="shared" si="87"/>
        <v>2.1814227343095703E-2</v>
      </c>
      <c r="W624" s="13"/>
      <c r="X624" s="2">
        <v>33744</v>
      </c>
      <c r="Y624">
        <v>21.879200000000001</v>
      </c>
      <c r="AA624" s="2">
        <v>33744</v>
      </c>
      <c r="AB624">
        <v>238.61</v>
      </c>
      <c r="AC624">
        <f t="shared" si="88"/>
        <v>-9.4649009921540239E-3</v>
      </c>
      <c r="AD624">
        <f t="shared" si="83"/>
        <v>-9.6281009921540244E-3</v>
      </c>
      <c r="AE624">
        <f>Sheet2!$B$17+Sheet2!$B$18*'Portfolio allocation'!K624</f>
        <v>-2.126334253102909E-3</v>
      </c>
      <c r="AF624">
        <f t="shared" si="89"/>
        <v>-7.5017667390511154E-3</v>
      </c>
      <c r="AH624" s="2">
        <v>33744</v>
      </c>
      <c r="AI624">
        <v>7.25</v>
      </c>
      <c r="AJ624">
        <v>4.08</v>
      </c>
      <c r="AK624">
        <v>1.3463799999999999</v>
      </c>
      <c r="AR624" s="3"/>
    </row>
    <row r="625" spans="1:44" hidden="1" outlineLevel="1" x14ac:dyDescent="0.2">
      <c r="A625" s="2">
        <v>33745</v>
      </c>
      <c r="B625">
        <v>13.92</v>
      </c>
      <c r="E625" s="2">
        <v>33745</v>
      </c>
      <c r="F625">
        <v>412.6</v>
      </c>
      <c r="G625">
        <f t="shared" si="84"/>
        <v>-6.7165795998940236E-3</v>
      </c>
      <c r="H625" s="2">
        <v>33745</v>
      </c>
      <c r="I625">
        <v>480.1</v>
      </c>
      <c r="J625">
        <f t="shared" si="85"/>
        <v>-6.7033558157817419E-3</v>
      </c>
      <c r="K625">
        <f t="shared" si="81"/>
        <v>-6.8665558157817415E-3</v>
      </c>
      <c r="L625">
        <v>3.4959029368881768E-3</v>
      </c>
      <c r="N625" s="2">
        <v>33745</v>
      </c>
      <c r="O625">
        <v>2.4298000000000002</v>
      </c>
      <c r="Q625" s="2">
        <v>33745</v>
      </c>
      <c r="R625">
        <v>2498.98</v>
      </c>
      <c r="S625" s="8">
        <f t="shared" si="86"/>
        <v>-1.0712886643268194E-3</v>
      </c>
      <c r="T625" s="9">
        <f t="shared" si="82"/>
        <v>-1.2344886643268194E-3</v>
      </c>
      <c r="U625" s="3">
        <f>Sheet1!$B$17+Sheet1!$B$18*'Portfolio allocation'!K625</f>
        <v>-7.3896879691765713E-3</v>
      </c>
      <c r="V625" s="13">
        <f t="shared" si="87"/>
        <v>6.1551993048497514E-3</v>
      </c>
      <c r="W625" s="13"/>
      <c r="X625" s="2">
        <v>33745</v>
      </c>
      <c r="Y625">
        <v>21.849399999999999</v>
      </c>
      <c r="AA625" s="2">
        <v>33745</v>
      </c>
      <c r="AB625">
        <v>238.28</v>
      </c>
      <c r="AC625">
        <f t="shared" si="88"/>
        <v>-1.383009932525936E-3</v>
      </c>
      <c r="AD625">
        <f t="shared" si="83"/>
        <v>-1.553009932525936E-3</v>
      </c>
      <c r="AE625">
        <f>Sheet2!$B$17+Sheet2!$B$18*'Portfolio allocation'!K625</f>
        <v>-6.0525296017114446E-3</v>
      </c>
      <c r="AF625">
        <f t="shared" si="89"/>
        <v>4.4995196691855087E-3</v>
      </c>
      <c r="AH625" s="2">
        <v>33745</v>
      </c>
      <c r="AI625">
        <v>7.3390000000000004</v>
      </c>
      <c r="AJ625">
        <v>4.25</v>
      </c>
      <c r="AK625">
        <v>1.3361499999999999</v>
      </c>
      <c r="AR625" s="3"/>
    </row>
    <row r="626" spans="1:44" hidden="1" outlineLevel="1" x14ac:dyDescent="0.2">
      <c r="A626" s="2">
        <v>33746</v>
      </c>
      <c r="B626">
        <v>13.73</v>
      </c>
      <c r="E626" s="2">
        <v>33746</v>
      </c>
      <c r="F626">
        <v>414.02</v>
      </c>
      <c r="G626">
        <f t="shared" si="84"/>
        <v>3.4415899175956888E-3</v>
      </c>
      <c r="H626" s="2">
        <v>33746</v>
      </c>
      <c r="I626">
        <v>481.86</v>
      </c>
      <c r="J626">
        <f t="shared" si="85"/>
        <v>3.6659029368881768E-3</v>
      </c>
      <c r="K626">
        <f t="shared" si="81"/>
        <v>3.4959029368881768E-3</v>
      </c>
      <c r="L626">
        <v>-1.6760000000000001E-4</v>
      </c>
      <c r="N626" s="2">
        <v>33746</v>
      </c>
      <c r="O626">
        <v>2.4116</v>
      </c>
      <c r="Q626" s="2">
        <v>33746</v>
      </c>
      <c r="R626">
        <v>2480.23</v>
      </c>
      <c r="S626" s="8">
        <f t="shared" si="86"/>
        <v>-7.5030612489895843E-3</v>
      </c>
      <c r="T626" s="9">
        <f t="shared" si="82"/>
        <v>-7.6730612489895843E-3</v>
      </c>
      <c r="U626" s="3">
        <f>Sheet1!$B$17+Sheet1!$B$18*'Portfolio allocation'!K626</f>
        <v>4.4983873315152401E-3</v>
      </c>
      <c r="V626" s="13">
        <f t="shared" si="87"/>
        <v>-1.2171448580504824E-2</v>
      </c>
      <c r="W626" s="13"/>
      <c r="X626" s="2">
        <v>33746</v>
      </c>
      <c r="Y626">
        <v>21.909099999999999</v>
      </c>
      <c r="AA626" s="2">
        <v>33746</v>
      </c>
      <c r="AB626">
        <v>238.93</v>
      </c>
      <c r="AC626">
        <f t="shared" si="88"/>
        <v>2.7278831626658118E-3</v>
      </c>
      <c r="AD626">
        <f t="shared" si="83"/>
        <v>2.5602831626658118E-3</v>
      </c>
      <c r="AE626">
        <f>Sheet2!$B$17+Sheet2!$B$18*'Portfolio allocation'!K626</f>
        <v>3.1620330913956578E-3</v>
      </c>
      <c r="AF626">
        <f t="shared" si="89"/>
        <v>-6.0174992872984601E-4</v>
      </c>
      <c r="AH626" s="2">
        <v>33746</v>
      </c>
      <c r="AI626">
        <v>7.3339999999999996</v>
      </c>
      <c r="AJ626">
        <v>4.1900000000000004</v>
      </c>
      <c r="AK626">
        <v>1.33267</v>
      </c>
      <c r="AR626" s="3"/>
    </row>
    <row r="627" spans="1:44" hidden="1" outlineLevel="1" x14ac:dyDescent="0.2">
      <c r="A627" s="2">
        <v>33749</v>
      </c>
      <c r="B627">
        <v>13.73</v>
      </c>
      <c r="E627" s="2">
        <v>33749</v>
      </c>
      <c r="F627">
        <v>414.02</v>
      </c>
      <c r="G627">
        <f t="shared" si="84"/>
        <v>0</v>
      </c>
      <c r="H627" s="2">
        <v>33749</v>
      </c>
      <c r="I627">
        <v>481.86</v>
      </c>
      <c r="J627">
        <f t="shared" si="85"/>
        <v>0</v>
      </c>
      <c r="K627">
        <f t="shared" si="81"/>
        <v>-1.6760000000000001E-4</v>
      </c>
      <c r="L627">
        <v>-6.206698493338391E-3</v>
      </c>
      <c r="N627" s="2">
        <v>33749</v>
      </c>
      <c r="O627">
        <v>2.4116</v>
      </c>
      <c r="Q627" s="2">
        <v>33749</v>
      </c>
      <c r="R627">
        <v>2480.23</v>
      </c>
      <c r="S627" s="8">
        <f t="shared" si="86"/>
        <v>0</v>
      </c>
      <c r="T627" s="9">
        <f t="shared" si="82"/>
        <v>-1.6760000000000004E-4</v>
      </c>
      <c r="U627" s="3">
        <f>Sheet1!$B$17+Sheet1!$B$18*'Portfolio allocation'!K627</f>
        <v>2.9552391680577866E-4</v>
      </c>
      <c r="V627" s="13">
        <f t="shared" si="87"/>
        <v>-4.6312391680577872E-4</v>
      </c>
      <c r="W627" s="13"/>
      <c r="X627" s="2">
        <v>33749</v>
      </c>
      <c r="Y627">
        <v>21.909099999999999</v>
      </c>
      <c r="AA627" s="2">
        <v>33749</v>
      </c>
      <c r="AB627">
        <v>238.93</v>
      </c>
      <c r="AC627">
        <f t="shared" si="88"/>
        <v>0</v>
      </c>
      <c r="AD627">
        <f t="shared" si="83"/>
        <v>-1.6760000000000001E-4</v>
      </c>
      <c r="AE627">
        <f>Sheet2!$B$17+Sheet2!$B$18*'Portfolio allocation'!K627</f>
        <v>-9.5647184498357998E-5</v>
      </c>
      <c r="AF627">
        <f t="shared" si="89"/>
        <v>-7.195281550164201E-5</v>
      </c>
      <c r="AH627" s="2">
        <v>33749</v>
      </c>
      <c r="AI627">
        <v>7.3250000000000002</v>
      </c>
      <c r="AJ627">
        <v>4.1900000000000004</v>
      </c>
      <c r="AK627">
        <v>1.33267</v>
      </c>
      <c r="AR627" s="3"/>
    </row>
    <row r="628" spans="1:44" hidden="1" outlineLevel="1" x14ac:dyDescent="0.2">
      <c r="A628" s="2">
        <v>33750</v>
      </c>
      <c r="B628">
        <v>14.92</v>
      </c>
      <c r="E628" s="2">
        <v>33750</v>
      </c>
      <c r="F628">
        <v>411.41</v>
      </c>
      <c r="G628">
        <f t="shared" si="84"/>
        <v>-6.3040432829331028E-3</v>
      </c>
      <c r="H628" s="2">
        <v>33750</v>
      </c>
      <c r="I628">
        <v>478.95</v>
      </c>
      <c r="J628">
        <f t="shared" si="85"/>
        <v>-6.0390984933383907E-3</v>
      </c>
      <c r="K628">
        <f t="shared" si="81"/>
        <v>-6.206698493338391E-3</v>
      </c>
      <c r="L628">
        <v>1.7063105543376484E-3</v>
      </c>
      <c r="N628" s="2">
        <v>33750</v>
      </c>
      <c r="O628">
        <v>2.4064000000000001</v>
      </c>
      <c r="Q628" s="2">
        <v>33750</v>
      </c>
      <c r="R628">
        <v>2474.88</v>
      </c>
      <c r="S628" s="8">
        <f t="shared" si="86"/>
        <v>-2.1570580147808327E-3</v>
      </c>
      <c r="T628" s="9">
        <f t="shared" si="82"/>
        <v>-2.3246580147808327E-3</v>
      </c>
      <c r="U628" s="3">
        <f>Sheet1!$B$17+Sheet1!$B$18*'Portfolio allocation'!K628</f>
        <v>-6.632682925861123E-3</v>
      </c>
      <c r="V628" s="13">
        <f t="shared" si="87"/>
        <v>4.3080249110802899E-3</v>
      </c>
      <c r="W628" s="13"/>
      <c r="X628" s="2">
        <v>33750</v>
      </c>
      <c r="Y628">
        <v>21.610600000000002</v>
      </c>
      <c r="AA628" s="2">
        <v>33750</v>
      </c>
      <c r="AB628">
        <v>235.68</v>
      </c>
      <c r="AC628">
        <f t="shared" si="88"/>
        <v>-1.360231030008785E-2</v>
      </c>
      <c r="AD628">
        <f t="shared" si="83"/>
        <v>-1.3775110300087851E-2</v>
      </c>
      <c r="AE628">
        <f>Sheet2!$B$17+Sheet2!$B$18*'Portfolio allocation'!K628</f>
        <v>-5.4657676361119737E-3</v>
      </c>
      <c r="AF628">
        <f t="shared" si="89"/>
        <v>-8.3093426639758768E-3</v>
      </c>
      <c r="AH628" s="2">
        <v>33750</v>
      </c>
      <c r="AI628">
        <v>7.4450000000000003</v>
      </c>
      <c r="AJ628">
        <v>4.32</v>
      </c>
      <c r="AK628">
        <v>1.34046</v>
      </c>
      <c r="AR628" s="3"/>
    </row>
    <row r="629" spans="1:44" hidden="1" outlineLevel="1" x14ac:dyDescent="0.2">
      <c r="A629" s="2">
        <v>33751</v>
      </c>
      <c r="B629">
        <v>13.99</v>
      </c>
      <c r="E629" s="2">
        <v>33751</v>
      </c>
      <c r="F629">
        <v>412.17</v>
      </c>
      <c r="G629">
        <f t="shared" si="84"/>
        <v>1.847305607544758E-3</v>
      </c>
      <c r="H629" s="2">
        <v>33751</v>
      </c>
      <c r="I629">
        <v>479.85</v>
      </c>
      <c r="J629">
        <f t="shared" si="85"/>
        <v>1.8791105543376485E-3</v>
      </c>
      <c r="K629">
        <f t="shared" si="81"/>
        <v>1.7063105543376484E-3</v>
      </c>
      <c r="L629">
        <v>1.0999357340835595E-2</v>
      </c>
      <c r="N629" s="2">
        <v>33751</v>
      </c>
      <c r="O629">
        <v>2.3959999999999999</v>
      </c>
      <c r="Q629" s="2">
        <v>33751</v>
      </c>
      <c r="R629">
        <v>2464.16</v>
      </c>
      <c r="S629" s="8">
        <f t="shared" si="86"/>
        <v>-4.3315231445566482E-3</v>
      </c>
      <c r="T629" s="9">
        <f t="shared" si="82"/>
        <v>-4.5043231445566481E-3</v>
      </c>
      <c r="U629" s="3">
        <f>Sheet1!$B$17+Sheet1!$B$18*'Portfolio allocation'!K629</f>
        <v>2.4453215959509248E-3</v>
      </c>
      <c r="V629" s="13">
        <f t="shared" si="87"/>
        <v>-6.9496447405075733E-3</v>
      </c>
      <c r="W629" s="13"/>
      <c r="X629" s="2">
        <v>33751</v>
      </c>
      <c r="Y629">
        <v>21.700099999999999</v>
      </c>
      <c r="AA629" s="2">
        <v>33751</v>
      </c>
      <c r="AB629">
        <v>236.66</v>
      </c>
      <c r="AC629">
        <f t="shared" si="88"/>
        <v>4.1581805838424302E-3</v>
      </c>
      <c r="AD629">
        <f t="shared" si="83"/>
        <v>3.9873805838424306E-3</v>
      </c>
      <c r="AE629">
        <f>Sheet2!$B$17+Sheet2!$B$18*'Portfolio allocation'!K629</f>
        <v>1.5706818882007621E-3</v>
      </c>
      <c r="AF629">
        <f t="shared" si="89"/>
        <v>2.4166986956416685E-3</v>
      </c>
      <c r="AH629" s="2">
        <v>33751</v>
      </c>
      <c r="AI629">
        <v>7.423</v>
      </c>
      <c r="AJ629">
        <v>4.2699999999999996</v>
      </c>
      <c r="AK629">
        <v>1.3208299999999999</v>
      </c>
      <c r="AR629" s="3"/>
    </row>
    <row r="630" spans="1:44" hidden="1" outlineLevel="1" x14ac:dyDescent="0.2">
      <c r="A630" s="2">
        <v>33752</v>
      </c>
      <c r="B630">
        <v>13.77</v>
      </c>
      <c r="E630" s="2">
        <v>33752</v>
      </c>
      <c r="F630">
        <v>416.74</v>
      </c>
      <c r="G630">
        <f t="shared" si="84"/>
        <v>1.1087658005191958E-2</v>
      </c>
      <c r="H630" s="2">
        <v>33752</v>
      </c>
      <c r="I630">
        <v>485.21</v>
      </c>
      <c r="J630">
        <f t="shared" si="85"/>
        <v>1.1170157340835596E-2</v>
      </c>
      <c r="K630">
        <f t="shared" si="81"/>
        <v>1.0999357340835595E-2</v>
      </c>
      <c r="L630">
        <v>-3.4877509037323307E-3</v>
      </c>
      <c r="N630" s="2">
        <v>33752</v>
      </c>
      <c r="O630">
        <v>2.4792999999999998</v>
      </c>
      <c r="Q630" s="2">
        <v>33752</v>
      </c>
      <c r="R630">
        <v>2549.87</v>
      </c>
      <c r="S630" s="8">
        <f t="shared" si="86"/>
        <v>3.478264398415698E-2</v>
      </c>
      <c r="T630" s="9">
        <f t="shared" si="82"/>
        <v>3.4611843984156981E-2</v>
      </c>
      <c r="U630" s="3">
        <f>Sheet1!$B$17+Sheet1!$B$18*'Portfolio allocation'!K630</f>
        <v>1.310654038654684E-2</v>
      </c>
      <c r="V630" s="13">
        <f t="shared" si="87"/>
        <v>2.1505303597610142E-2</v>
      </c>
      <c r="W630" s="13"/>
      <c r="X630" s="2">
        <v>33752</v>
      </c>
      <c r="Y630">
        <v>21.759799999999998</v>
      </c>
      <c r="AA630" s="2">
        <v>33752</v>
      </c>
      <c r="AB630">
        <v>237.31</v>
      </c>
      <c r="AC630">
        <f t="shared" si="88"/>
        <v>2.7465562410209365E-3</v>
      </c>
      <c r="AD630">
        <f t="shared" si="83"/>
        <v>2.5769562410209368E-3</v>
      </c>
      <c r="AE630">
        <f>Sheet2!$B$17+Sheet2!$B$18*'Portfolio allocation'!K630</f>
        <v>9.8342961778209413E-3</v>
      </c>
      <c r="AF630">
        <f t="shared" si="89"/>
        <v>-7.2573399368000046E-3</v>
      </c>
      <c r="AH630" s="2">
        <v>33752</v>
      </c>
      <c r="AI630">
        <v>7.3559999999999999</v>
      </c>
      <c r="AJ630">
        <v>4.24</v>
      </c>
      <c r="AK630">
        <v>1.32707</v>
      </c>
      <c r="AR630" s="3"/>
    </row>
    <row r="631" spans="1:44" hidden="1" outlineLevel="1" x14ac:dyDescent="0.2">
      <c r="A631" s="2">
        <v>33753</v>
      </c>
      <c r="B631">
        <v>13.86</v>
      </c>
      <c r="E631" s="2">
        <v>33753</v>
      </c>
      <c r="F631">
        <v>415.35</v>
      </c>
      <c r="G631">
        <f t="shared" si="84"/>
        <v>-3.3354129673177635E-3</v>
      </c>
      <c r="H631" s="2">
        <v>33753</v>
      </c>
      <c r="I631">
        <v>483.6</v>
      </c>
      <c r="J631">
        <f t="shared" si="85"/>
        <v>-3.3181509037323309E-3</v>
      </c>
      <c r="K631">
        <f t="shared" si="81"/>
        <v>-3.4877509037323307E-3</v>
      </c>
      <c r="L631">
        <v>4.8758921422662393E-3</v>
      </c>
      <c r="N631" s="2">
        <v>33753</v>
      </c>
      <c r="O631">
        <v>2.5209999999999999</v>
      </c>
      <c r="Q631" s="2">
        <v>33753</v>
      </c>
      <c r="R631">
        <v>2592.73</v>
      </c>
      <c r="S631" s="8">
        <f t="shared" si="86"/>
        <v>1.6808700051375247E-2</v>
      </c>
      <c r="T631" s="9">
        <f t="shared" si="82"/>
        <v>1.6639100051375248E-2</v>
      </c>
      <c r="U631" s="3">
        <f>Sheet1!$B$17+Sheet1!$B$18*'Portfolio allocation'!K631</f>
        <v>-3.5134373437695934E-3</v>
      </c>
      <c r="V631" s="13">
        <f t="shared" si="87"/>
        <v>2.0152537395144842E-2</v>
      </c>
      <c r="W631" s="13"/>
      <c r="X631" s="2">
        <v>33753</v>
      </c>
      <c r="Y631">
        <v>21.670300000000001</v>
      </c>
      <c r="AA631" s="2">
        <v>33753</v>
      </c>
      <c r="AB631">
        <v>236.33</v>
      </c>
      <c r="AC631">
        <f t="shared" si="88"/>
        <v>-4.1296194850617418E-3</v>
      </c>
      <c r="AD631">
        <f t="shared" si="83"/>
        <v>-4.2992194850617416E-3</v>
      </c>
      <c r="AE631">
        <f>Sheet2!$B$17+Sheet2!$B$18*'Portfolio allocation'!K631</f>
        <v>-3.0480100728075823E-3</v>
      </c>
      <c r="AF631">
        <f t="shared" si="89"/>
        <v>-1.2512094122541593E-3</v>
      </c>
      <c r="AH631" s="2">
        <v>33753</v>
      </c>
      <c r="AI631">
        <v>7.3220000000000001</v>
      </c>
      <c r="AJ631">
        <v>4.24</v>
      </c>
      <c r="AK631">
        <v>1.34311</v>
      </c>
      <c r="AR631" s="3"/>
    </row>
    <row r="632" spans="1:44" hidden="1" outlineLevel="1" x14ac:dyDescent="0.2">
      <c r="A632" s="2">
        <v>33756</v>
      </c>
      <c r="B632">
        <v>14.43</v>
      </c>
      <c r="E632" s="2">
        <v>33756</v>
      </c>
      <c r="F632">
        <v>417.3</v>
      </c>
      <c r="G632">
        <f t="shared" si="84"/>
        <v>4.6948356807512415E-3</v>
      </c>
      <c r="H632" s="2">
        <v>33756</v>
      </c>
      <c r="I632">
        <v>486.04</v>
      </c>
      <c r="J632">
        <f t="shared" si="85"/>
        <v>5.0454921422662391E-3</v>
      </c>
      <c r="K632">
        <f t="shared" si="81"/>
        <v>4.8758921422662393E-3</v>
      </c>
      <c r="L632">
        <v>-8.9580851617151735E-3</v>
      </c>
      <c r="N632" s="2">
        <v>33756</v>
      </c>
      <c r="O632">
        <v>2.5886999999999998</v>
      </c>
      <c r="Q632" s="2">
        <v>33756</v>
      </c>
      <c r="R632">
        <v>2662.37</v>
      </c>
      <c r="S632" s="8">
        <f t="shared" si="86"/>
        <v>2.6859719292020356E-2</v>
      </c>
      <c r="T632" s="9">
        <f t="shared" si="82"/>
        <v>2.6690119292020358E-2</v>
      </c>
      <c r="U632" s="3">
        <f>Sheet1!$B$17+Sheet1!$B$18*'Portfolio allocation'!K632</f>
        <v>6.0815459215023283E-3</v>
      </c>
      <c r="V632" s="13">
        <f t="shared" si="87"/>
        <v>2.0608573370518031E-2</v>
      </c>
      <c r="W632" s="13"/>
      <c r="X632" s="2">
        <v>33756</v>
      </c>
      <c r="Y632">
        <v>21.6404</v>
      </c>
      <c r="AA632" s="2">
        <v>33756</v>
      </c>
      <c r="AB632">
        <v>236</v>
      </c>
      <c r="AC632">
        <f t="shared" si="88"/>
        <v>-1.3963525578640779E-3</v>
      </c>
      <c r="AD632">
        <f t="shared" si="83"/>
        <v>-1.5691525578640779E-3</v>
      </c>
      <c r="AE632">
        <f>Sheet2!$B$17+Sheet2!$B$18*'Portfolio allocation'!K632</f>
        <v>4.3891546995266329E-3</v>
      </c>
      <c r="AF632">
        <f t="shared" si="89"/>
        <v>-5.9583072573907107E-3</v>
      </c>
      <c r="AH632" s="2">
        <v>33756</v>
      </c>
      <c r="AI632">
        <v>7.3739999999999997</v>
      </c>
      <c r="AJ632">
        <v>4.32</v>
      </c>
      <c r="AK632">
        <v>1.34056</v>
      </c>
      <c r="AR632" s="3"/>
    </row>
    <row r="633" spans="1:44" hidden="1" outlineLevel="1" x14ac:dyDescent="0.2">
      <c r="A633" s="2">
        <v>33757</v>
      </c>
      <c r="B633">
        <v>14.57</v>
      </c>
      <c r="E633" s="2">
        <v>33757</v>
      </c>
      <c r="F633">
        <v>413.5</v>
      </c>
      <c r="G633">
        <f t="shared" si="84"/>
        <v>-9.1061586388689886E-3</v>
      </c>
      <c r="H633" s="2">
        <v>33757</v>
      </c>
      <c r="I633">
        <v>481.77</v>
      </c>
      <c r="J633">
        <f t="shared" si="85"/>
        <v>-8.7852851617151728E-3</v>
      </c>
      <c r="K633">
        <f t="shared" si="81"/>
        <v>-8.9580851617151735E-3</v>
      </c>
      <c r="L633">
        <v>2.5056262531913454E-3</v>
      </c>
      <c r="N633" s="2">
        <v>33757</v>
      </c>
      <c r="O633">
        <v>2.56</v>
      </c>
      <c r="Q633" s="2">
        <v>33757</v>
      </c>
      <c r="R633">
        <v>2632.91</v>
      </c>
      <c r="S633" s="8">
        <f t="shared" si="86"/>
        <v>-1.1065329011369585E-2</v>
      </c>
      <c r="T633" s="9">
        <f t="shared" si="82"/>
        <v>-1.1238129011369585E-2</v>
      </c>
      <c r="U633" s="3">
        <f>Sheet1!$B$17+Sheet1!$B$18*'Portfolio allocation'!K633</f>
        <v>-9.7891434412340095E-3</v>
      </c>
      <c r="V633" s="13">
        <f t="shared" si="87"/>
        <v>-1.4489855701355758E-3</v>
      </c>
      <c r="W633" s="13"/>
      <c r="X633" s="2">
        <v>33757</v>
      </c>
      <c r="Y633">
        <v>21.6404</v>
      </c>
      <c r="AA633" s="2">
        <v>33757</v>
      </c>
      <c r="AB633">
        <v>236</v>
      </c>
      <c r="AC633">
        <f t="shared" si="88"/>
        <v>0</v>
      </c>
      <c r="AD633">
        <f t="shared" si="83"/>
        <v>-1.7199999999999998E-4</v>
      </c>
      <c r="AE633">
        <f>Sheet2!$B$17+Sheet2!$B$18*'Portfolio allocation'!K633</f>
        <v>-7.9123708558550398E-3</v>
      </c>
      <c r="AF633">
        <f t="shared" si="89"/>
        <v>7.7403708558550395E-3</v>
      </c>
      <c r="AH633" s="2">
        <v>33757</v>
      </c>
      <c r="AI633">
        <v>7.3360000000000003</v>
      </c>
      <c r="AJ633">
        <v>4.3</v>
      </c>
      <c r="AK633">
        <v>1.3426400000000001</v>
      </c>
      <c r="AR633" s="3"/>
    </row>
    <row r="634" spans="1:44" hidden="1" outlineLevel="1" x14ac:dyDescent="0.2">
      <c r="A634" s="2">
        <v>33758</v>
      </c>
      <c r="B634">
        <v>14.35</v>
      </c>
      <c r="E634" s="2">
        <v>33758</v>
      </c>
      <c r="F634">
        <v>414.59</v>
      </c>
      <c r="G634">
        <f t="shared" si="84"/>
        <v>2.6360338573154785E-3</v>
      </c>
      <c r="H634" s="2">
        <v>33758</v>
      </c>
      <c r="I634">
        <v>483.06</v>
      </c>
      <c r="J634">
        <f t="shared" si="85"/>
        <v>2.6776262531913453E-3</v>
      </c>
      <c r="K634">
        <f t="shared" si="81"/>
        <v>2.5056262531913454E-3</v>
      </c>
      <c r="L634">
        <v>-3.2760043224444326E-3</v>
      </c>
      <c r="N634" s="2">
        <v>33758</v>
      </c>
      <c r="O634">
        <v>2.5626000000000002</v>
      </c>
      <c r="Q634" s="2">
        <v>33758</v>
      </c>
      <c r="R634">
        <v>2635.58</v>
      </c>
      <c r="S634" s="8">
        <f t="shared" si="86"/>
        <v>1.0140870747576969E-3</v>
      </c>
      <c r="T634" s="9">
        <f t="shared" si="82"/>
        <v>8.4208707475769693E-4</v>
      </c>
      <c r="U634" s="3">
        <f>Sheet1!$B$17+Sheet1!$B$18*'Portfolio allocation'!K634</f>
        <v>3.3623168230295895E-3</v>
      </c>
      <c r="V634" s="13">
        <f t="shared" si="87"/>
        <v>-2.5202297482718925E-3</v>
      </c>
      <c r="W634" s="13"/>
      <c r="X634" s="2">
        <v>33758</v>
      </c>
      <c r="Y634">
        <v>21.4315</v>
      </c>
      <c r="AA634" s="2">
        <v>33758</v>
      </c>
      <c r="AB634">
        <v>233.73</v>
      </c>
      <c r="AC634">
        <f t="shared" si="88"/>
        <v>-9.6186440677966667E-3</v>
      </c>
      <c r="AD634">
        <f t="shared" si="83"/>
        <v>-9.7894440677966672E-3</v>
      </c>
      <c r="AE634">
        <f>Sheet2!$B$17+Sheet2!$B$18*'Portfolio allocation'!K634</f>
        <v>2.2814538000092799E-3</v>
      </c>
      <c r="AF634">
        <f t="shared" si="89"/>
        <v>-1.2070897867805947E-2</v>
      </c>
      <c r="AH634" s="2">
        <v>33758</v>
      </c>
      <c r="AI634">
        <v>7.3419999999999996</v>
      </c>
      <c r="AJ634">
        <v>4.2699999999999996</v>
      </c>
      <c r="AK634">
        <v>1.34169</v>
      </c>
      <c r="AR634" s="3"/>
    </row>
    <row r="635" spans="1:44" hidden="1" outlineLevel="1" x14ac:dyDescent="0.2">
      <c r="A635" s="2">
        <v>33759</v>
      </c>
      <c r="B635">
        <v>13.66</v>
      </c>
      <c r="E635" s="2">
        <v>33759</v>
      </c>
      <c r="F635">
        <v>413.26</v>
      </c>
      <c r="G635">
        <f t="shared" si="84"/>
        <v>-3.2079886152583947E-3</v>
      </c>
      <c r="H635" s="2">
        <v>33759</v>
      </c>
      <c r="I635">
        <v>481.56</v>
      </c>
      <c r="J635">
        <f t="shared" si="85"/>
        <v>-3.1052043224444326E-3</v>
      </c>
      <c r="K635">
        <f t="shared" si="81"/>
        <v>-3.2760043224444326E-3</v>
      </c>
      <c r="L635">
        <v>3.6951195281999358E-4</v>
      </c>
      <c r="N635" s="2">
        <v>33759</v>
      </c>
      <c r="O635">
        <v>2.5548000000000002</v>
      </c>
      <c r="Q635" s="2">
        <v>33759</v>
      </c>
      <c r="R635">
        <v>2627.55</v>
      </c>
      <c r="S635" s="8">
        <f t="shared" si="86"/>
        <v>-3.0467676943973787E-3</v>
      </c>
      <c r="T635" s="9">
        <f t="shared" si="82"/>
        <v>-3.2175676943973787E-3</v>
      </c>
      <c r="U635" s="3">
        <f>Sheet1!$B$17+Sheet1!$B$18*'Portfolio allocation'!K635</f>
        <v>-3.2705162993441083E-3</v>
      </c>
      <c r="V635" s="13">
        <f t="shared" si="87"/>
        <v>5.2948604946729573E-5</v>
      </c>
      <c r="W635" s="13"/>
      <c r="X635" s="2">
        <v>33759</v>
      </c>
      <c r="Y635">
        <v>21.252400000000002</v>
      </c>
      <c r="AA635" s="2">
        <v>33759</v>
      </c>
      <c r="AB635">
        <v>231.77</v>
      </c>
      <c r="AC635">
        <f t="shared" si="88"/>
        <v>-8.3857442348007627E-3</v>
      </c>
      <c r="AD635">
        <f t="shared" si="83"/>
        <v>-8.5561442348007621E-3</v>
      </c>
      <c r="AE635">
        <f>Sheet2!$B$17+Sheet2!$B$18*'Portfolio allocation'!K635</f>
        <v>-2.8597196105825131E-3</v>
      </c>
      <c r="AF635">
        <f t="shared" si="89"/>
        <v>-5.6964246242182486E-3</v>
      </c>
      <c r="AH635" s="2">
        <v>33759</v>
      </c>
      <c r="AI635">
        <v>7.3330000000000002</v>
      </c>
      <c r="AJ635">
        <v>4.26</v>
      </c>
      <c r="AK635">
        <v>1.34663</v>
      </c>
      <c r="AR635" s="3"/>
    </row>
    <row r="636" spans="1:44" hidden="1" outlineLevel="1" x14ac:dyDescent="0.2">
      <c r="A636" s="2">
        <v>33760</v>
      </c>
      <c r="B636">
        <v>14.65</v>
      </c>
      <c r="E636" s="2">
        <v>33760</v>
      </c>
      <c r="F636">
        <v>413.48</v>
      </c>
      <c r="G636">
        <f t="shared" si="84"/>
        <v>5.3235251415584273E-4</v>
      </c>
      <c r="H636" s="2">
        <v>33760</v>
      </c>
      <c r="I636">
        <v>481.82</v>
      </c>
      <c r="J636">
        <f t="shared" si="85"/>
        <v>5.399119528199936E-4</v>
      </c>
      <c r="K636">
        <f t="shared" si="81"/>
        <v>3.6951195281999358E-4</v>
      </c>
      <c r="L636">
        <v>-3.3443710929385948E-4</v>
      </c>
      <c r="N636" s="2">
        <v>33760</v>
      </c>
      <c r="O636">
        <v>2.5209999999999999</v>
      </c>
      <c r="Q636" s="2">
        <v>33760</v>
      </c>
      <c r="R636">
        <v>2592.73</v>
      </c>
      <c r="S636" s="8">
        <f t="shared" si="86"/>
        <v>-1.3251888641510168E-2</v>
      </c>
      <c r="T636" s="9">
        <f t="shared" si="82"/>
        <v>-1.3422288641510167E-2</v>
      </c>
      <c r="U636" s="3">
        <f>Sheet1!$B$17+Sheet1!$B$18*'Portfolio allocation'!K636</f>
        <v>9.1171236130796192E-4</v>
      </c>
      <c r="V636" s="13">
        <f t="shared" si="87"/>
        <v>-1.4334001002818128E-2</v>
      </c>
      <c r="W636" s="13"/>
      <c r="X636" s="2">
        <v>33760</v>
      </c>
      <c r="Y636">
        <v>21.5807</v>
      </c>
      <c r="AA636" s="2">
        <v>33760</v>
      </c>
      <c r="AB636">
        <v>235.35</v>
      </c>
      <c r="AC636">
        <f t="shared" si="88"/>
        <v>1.5446347672261274E-2</v>
      </c>
      <c r="AD636">
        <f t="shared" si="83"/>
        <v>1.5277947672261273E-2</v>
      </c>
      <c r="AE636">
        <f>Sheet2!$B$17+Sheet2!$B$18*'Portfolio allocation'!K636</f>
        <v>3.8196646691442333E-4</v>
      </c>
      <c r="AF636">
        <f t="shared" si="89"/>
        <v>1.489598120534685E-2</v>
      </c>
      <c r="AH636" s="2">
        <v>33760</v>
      </c>
      <c r="AI636">
        <v>7.306</v>
      </c>
      <c r="AJ636">
        <v>4.21</v>
      </c>
      <c r="AK636">
        <v>1.3541000000000001</v>
      </c>
      <c r="AR636" s="3"/>
    </row>
    <row r="637" spans="1:44" hidden="1" outlineLevel="1" x14ac:dyDescent="0.2">
      <c r="A637" s="2">
        <v>33763</v>
      </c>
      <c r="B637">
        <v>15.19</v>
      </c>
      <c r="E637" s="2">
        <v>33763</v>
      </c>
      <c r="F637">
        <v>413.36</v>
      </c>
      <c r="G637">
        <f t="shared" si="84"/>
        <v>-2.9021959949693255E-4</v>
      </c>
      <c r="H637" s="2">
        <v>33763</v>
      </c>
      <c r="I637">
        <v>481.74</v>
      </c>
      <c r="J637">
        <f t="shared" si="85"/>
        <v>-1.6603710929385951E-4</v>
      </c>
      <c r="K637">
        <f t="shared" si="81"/>
        <v>-3.3443710929385948E-4</v>
      </c>
      <c r="L637">
        <v>-7.7239430398139946E-3</v>
      </c>
      <c r="N637" s="2">
        <v>33763</v>
      </c>
      <c r="O637">
        <v>2.4636999999999998</v>
      </c>
      <c r="Q637" s="2">
        <v>33763</v>
      </c>
      <c r="R637">
        <v>2533.8000000000002</v>
      </c>
      <c r="S637" s="8">
        <f t="shared" si="86"/>
        <v>-2.2728938223416928E-2</v>
      </c>
      <c r="T637" s="9">
        <f t="shared" si="82"/>
        <v>-2.2897338223416927E-2</v>
      </c>
      <c r="U637" s="3">
        <f>Sheet1!$B$17+Sheet1!$B$18*'Portfolio allocation'!K637</f>
        <v>1.0412415680923057E-4</v>
      </c>
      <c r="V637" s="13">
        <f t="shared" si="87"/>
        <v>-2.3001462380226156E-2</v>
      </c>
      <c r="W637" s="13"/>
      <c r="X637" s="2">
        <v>33763</v>
      </c>
      <c r="Y637">
        <v>21.73</v>
      </c>
      <c r="AA637" s="2">
        <v>33763</v>
      </c>
      <c r="AB637">
        <v>236.98</v>
      </c>
      <c r="AC637">
        <f t="shared" si="88"/>
        <v>6.9258551094115717E-3</v>
      </c>
      <c r="AD637">
        <f t="shared" si="83"/>
        <v>6.7578551094115719E-3</v>
      </c>
      <c r="AE637">
        <f>Sheet2!$B$17+Sheet2!$B$18*'Portfolio allocation'!K637</f>
        <v>-2.4400299848207415E-4</v>
      </c>
      <c r="AF637">
        <f t="shared" si="89"/>
        <v>7.001858107893646E-3</v>
      </c>
      <c r="AH637" s="2">
        <v>33763</v>
      </c>
      <c r="AI637">
        <v>7.306</v>
      </c>
      <c r="AJ637">
        <v>4.2</v>
      </c>
      <c r="AK637">
        <v>1.3526800000000001</v>
      </c>
      <c r="AR637" s="3"/>
    </row>
    <row r="638" spans="1:44" hidden="1" outlineLevel="1" x14ac:dyDescent="0.2">
      <c r="A638" s="2">
        <v>33764</v>
      </c>
      <c r="B638">
        <v>15.97</v>
      </c>
      <c r="E638" s="2">
        <v>33764</v>
      </c>
      <c r="F638">
        <v>410.06</v>
      </c>
      <c r="G638">
        <f t="shared" si="84"/>
        <v>-7.9833559125217501E-3</v>
      </c>
      <c r="H638" s="2">
        <v>33764</v>
      </c>
      <c r="I638">
        <v>478.1</v>
      </c>
      <c r="J638">
        <f t="shared" si="85"/>
        <v>-7.5559430398139948E-3</v>
      </c>
      <c r="K638">
        <f t="shared" si="81"/>
        <v>-7.7239430398139946E-3</v>
      </c>
      <c r="L638">
        <v>-7.0284894373562872E-3</v>
      </c>
      <c r="N638" s="2">
        <v>33764</v>
      </c>
      <c r="O638">
        <v>2.3959999999999999</v>
      </c>
      <c r="Q638" s="2">
        <v>33764</v>
      </c>
      <c r="R638">
        <v>2464.16</v>
      </c>
      <c r="S638" s="8">
        <f t="shared" si="86"/>
        <v>-2.7484410766437928E-2</v>
      </c>
      <c r="T638" s="9">
        <f t="shared" si="82"/>
        <v>-2.7652410766437929E-2</v>
      </c>
      <c r="U638" s="3">
        <f>Sheet1!$B$17+Sheet1!$B$18*'Portfolio allocation'!K638</f>
        <v>-8.3733043216682387E-3</v>
      </c>
      <c r="V638" s="13">
        <f t="shared" si="87"/>
        <v>-1.9279106444769691E-2</v>
      </c>
      <c r="W638" s="13"/>
      <c r="X638" s="2">
        <v>33764</v>
      </c>
      <c r="Y638">
        <v>21.6404</v>
      </c>
      <c r="AA638" s="2">
        <v>33764</v>
      </c>
      <c r="AB638">
        <v>236</v>
      </c>
      <c r="AC638">
        <f t="shared" si="88"/>
        <v>-4.1353700734239052E-3</v>
      </c>
      <c r="AD638">
        <f t="shared" si="83"/>
        <v>-4.3033700734239049E-3</v>
      </c>
      <c r="AE638">
        <f>Sheet2!$B$17+Sheet2!$B$18*'Portfolio allocation'!K638</f>
        <v>-6.8149401952473359E-3</v>
      </c>
      <c r="AF638">
        <f t="shared" si="89"/>
        <v>2.511570121823431E-3</v>
      </c>
      <c r="AH638" s="2">
        <v>33764</v>
      </c>
      <c r="AI638">
        <v>7.3280000000000003</v>
      </c>
      <c r="AJ638">
        <v>4.2</v>
      </c>
      <c r="AK638">
        <v>1.3527899999999999</v>
      </c>
      <c r="AR638" s="3"/>
    </row>
    <row r="639" spans="1:44" hidden="1" outlineLevel="1" x14ac:dyDescent="0.2">
      <c r="A639" s="2">
        <v>33765</v>
      </c>
      <c r="B639">
        <v>16.62</v>
      </c>
      <c r="E639" s="2">
        <v>33765</v>
      </c>
      <c r="F639">
        <v>407.25</v>
      </c>
      <c r="G639">
        <f t="shared" si="84"/>
        <v>-6.8526557089206852E-3</v>
      </c>
      <c r="H639" s="2">
        <v>33765</v>
      </c>
      <c r="I639">
        <v>474.82</v>
      </c>
      <c r="J639">
        <f t="shared" si="85"/>
        <v>-6.8604894373562875E-3</v>
      </c>
      <c r="K639">
        <f t="shared" si="81"/>
        <v>-7.0284894373562872E-3</v>
      </c>
      <c r="L639">
        <v>4.2757892253907932E-3</v>
      </c>
      <c r="N639" s="2">
        <v>33765</v>
      </c>
      <c r="O639">
        <v>2.3439000000000001</v>
      </c>
      <c r="Q639" s="2">
        <v>33765</v>
      </c>
      <c r="R639">
        <v>2410.59</v>
      </c>
      <c r="S639" s="8">
        <f t="shared" si="86"/>
        <v>-2.1739659762352925E-2</v>
      </c>
      <c r="T639" s="9">
        <f t="shared" si="82"/>
        <v>-2.1907659762352927E-2</v>
      </c>
      <c r="U639" s="3">
        <f>Sheet1!$B$17+Sheet1!$B$18*'Portfolio allocation'!K639</f>
        <v>-7.5754623237906174E-3</v>
      </c>
      <c r="V639" s="13">
        <f t="shared" si="87"/>
        <v>-1.4332197438562309E-2</v>
      </c>
      <c r="W639" s="13"/>
      <c r="X639" s="2">
        <v>33765</v>
      </c>
      <c r="Y639">
        <v>21.521000000000001</v>
      </c>
      <c r="AA639" s="2">
        <v>33765</v>
      </c>
      <c r="AB639">
        <v>234.7</v>
      </c>
      <c r="AC639">
        <f t="shared" si="88"/>
        <v>-5.5084745762712384E-3</v>
      </c>
      <c r="AD639">
        <f t="shared" si="83"/>
        <v>-5.6764745762712381E-3</v>
      </c>
      <c r="AE639">
        <f>Sheet2!$B$17+Sheet2!$B$18*'Portfolio allocation'!K639</f>
        <v>-6.1965251093158615E-3</v>
      </c>
      <c r="AF639">
        <f t="shared" si="89"/>
        <v>5.200505330446234E-4</v>
      </c>
      <c r="AH639" s="2">
        <v>33765</v>
      </c>
      <c r="AI639">
        <v>7.351</v>
      </c>
      <c r="AJ639">
        <v>4.2</v>
      </c>
      <c r="AK639">
        <v>1.35121</v>
      </c>
      <c r="AR639" s="3"/>
    </row>
    <row r="640" spans="1:44" hidden="1" outlineLevel="1" x14ac:dyDescent="0.2">
      <c r="A640" s="2">
        <v>33766</v>
      </c>
      <c r="B640">
        <v>16.29</v>
      </c>
      <c r="E640" s="2">
        <v>33766</v>
      </c>
      <c r="F640">
        <v>409.05</v>
      </c>
      <c r="G640">
        <f t="shared" si="84"/>
        <v>4.4198895027625085E-3</v>
      </c>
      <c r="H640" s="2">
        <v>33766</v>
      </c>
      <c r="I640">
        <v>476.93</v>
      </c>
      <c r="J640">
        <f t="shared" si="85"/>
        <v>4.4437892253907929E-3</v>
      </c>
      <c r="K640">
        <f t="shared" si="81"/>
        <v>4.2757892253907932E-3</v>
      </c>
      <c r="L640">
        <v>1.5940647558340467E-3</v>
      </c>
      <c r="N640" s="2">
        <v>33766</v>
      </c>
      <c r="O640">
        <v>2.2501000000000002</v>
      </c>
      <c r="Q640" s="2">
        <v>33766</v>
      </c>
      <c r="R640">
        <v>2314.17</v>
      </c>
      <c r="S640" s="8">
        <f t="shared" si="86"/>
        <v>-3.9998506589673077E-2</v>
      </c>
      <c r="T640" s="9">
        <f t="shared" si="82"/>
        <v>-4.0166506589673079E-2</v>
      </c>
      <c r="U640" s="3">
        <f>Sheet1!$B$17+Sheet1!$B$18*'Portfolio allocation'!K640</f>
        <v>5.393092646632406E-3</v>
      </c>
      <c r="V640" s="13">
        <f t="shared" si="87"/>
        <v>-4.5559599236305481E-2</v>
      </c>
      <c r="W640" s="13"/>
      <c r="X640" s="2">
        <v>33766</v>
      </c>
      <c r="Y640">
        <v>21.968800000000002</v>
      </c>
      <c r="AA640" s="2">
        <v>33766</v>
      </c>
      <c r="AB640">
        <v>239.58</v>
      </c>
      <c r="AC640">
        <f t="shared" si="88"/>
        <v>2.0792501065189706E-2</v>
      </c>
      <c r="AD640">
        <f t="shared" si="83"/>
        <v>2.0625301065189706E-2</v>
      </c>
      <c r="AE640">
        <f>Sheet2!$B$17+Sheet2!$B$18*'Portfolio allocation'!K640</f>
        <v>3.8555278758309057E-3</v>
      </c>
      <c r="AF640">
        <f t="shared" si="89"/>
        <v>1.6769773189358801E-2</v>
      </c>
      <c r="AH640" s="2">
        <v>33766</v>
      </c>
      <c r="AI640">
        <v>7.2930000000000001</v>
      </c>
      <c r="AJ640">
        <v>4.18</v>
      </c>
      <c r="AK640">
        <v>1.36212</v>
      </c>
      <c r="AR640" s="3"/>
    </row>
    <row r="641" spans="1:44" hidden="1" outlineLevel="1" x14ac:dyDescent="0.2">
      <c r="A641" s="2">
        <v>33767</v>
      </c>
      <c r="B641">
        <v>14.95</v>
      </c>
      <c r="E641" s="2">
        <v>33767</v>
      </c>
      <c r="F641">
        <v>409.76</v>
      </c>
      <c r="G641">
        <f t="shared" si="84"/>
        <v>1.7357291284683107E-3</v>
      </c>
      <c r="H641" s="2">
        <v>33767</v>
      </c>
      <c r="I641">
        <v>477.77</v>
      </c>
      <c r="J641">
        <f t="shared" si="85"/>
        <v>1.7612647558340466E-3</v>
      </c>
      <c r="K641">
        <f t="shared" si="81"/>
        <v>1.5940647558340467E-3</v>
      </c>
      <c r="L641">
        <v>1.1739566904579327E-3</v>
      </c>
      <c r="N641" s="2">
        <v>33767</v>
      </c>
      <c r="O641">
        <v>2.3439000000000001</v>
      </c>
      <c r="Q641" s="2">
        <v>33767</v>
      </c>
      <c r="R641">
        <v>2410.59</v>
      </c>
      <c r="S641" s="8">
        <f t="shared" si="86"/>
        <v>4.1665046215273671E-2</v>
      </c>
      <c r="T641" s="9">
        <f t="shared" si="82"/>
        <v>4.1497846215273672E-2</v>
      </c>
      <c r="U641" s="3">
        <f>Sheet1!$B$17+Sheet1!$B$18*'Portfolio allocation'!K641</f>
        <v>2.3165503712207621E-3</v>
      </c>
      <c r="V641" s="13">
        <f t="shared" si="87"/>
        <v>3.9181295844052909E-2</v>
      </c>
      <c r="W641" s="13"/>
      <c r="X641" s="2">
        <v>33767</v>
      </c>
      <c r="Y641">
        <v>22.207599999999999</v>
      </c>
      <c r="AA641" s="2">
        <v>33767</v>
      </c>
      <c r="AB641">
        <v>242.19</v>
      </c>
      <c r="AC641">
        <f t="shared" si="88"/>
        <v>1.0894064613072851E-2</v>
      </c>
      <c r="AD641">
        <f t="shared" si="83"/>
        <v>1.0728464613072851E-2</v>
      </c>
      <c r="AE641">
        <f>Sheet2!$B$17+Sheet2!$B$18*'Portfolio allocation'!K641</f>
        <v>1.4708700605220448E-3</v>
      </c>
      <c r="AF641">
        <f t="shared" si="89"/>
        <v>9.2575945525508064E-3</v>
      </c>
      <c r="AH641" s="2">
        <v>33767</v>
      </c>
      <c r="AI641">
        <v>7.2789999999999999</v>
      </c>
      <c r="AJ641">
        <v>4.1399999999999997</v>
      </c>
      <c r="AK641">
        <v>1.3644099999999999</v>
      </c>
      <c r="AR641" s="3"/>
    </row>
    <row r="642" spans="1:44" hidden="1" outlineLevel="1" x14ac:dyDescent="0.2">
      <c r="A642" s="2">
        <v>33770</v>
      </c>
      <c r="B642">
        <v>14.76</v>
      </c>
      <c r="E642" s="2">
        <v>33770</v>
      </c>
      <c r="F642">
        <v>410.29</v>
      </c>
      <c r="G642">
        <f t="shared" si="84"/>
        <v>1.2934400624755593E-3</v>
      </c>
      <c r="H642" s="2">
        <v>33770</v>
      </c>
      <c r="I642">
        <v>478.41</v>
      </c>
      <c r="J642">
        <f t="shared" si="85"/>
        <v>1.3395566904579326E-3</v>
      </c>
      <c r="K642">
        <f t="shared" si="81"/>
        <v>1.1739566904579327E-3</v>
      </c>
      <c r="L642">
        <v>-4.8682789490186685E-3</v>
      </c>
      <c r="N642" s="2">
        <v>33770</v>
      </c>
      <c r="O642">
        <v>2.3672</v>
      </c>
      <c r="Q642" s="2">
        <v>33770</v>
      </c>
      <c r="R642">
        <v>2434.58</v>
      </c>
      <c r="S642" s="8">
        <f t="shared" si="86"/>
        <v>9.9519204841966857E-3</v>
      </c>
      <c r="T642" s="9">
        <f t="shared" si="82"/>
        <v>9.7863204841966856E-3</v>
      </c>
      <c r="U642" s="3">
        <f>Sheet1!$B$17+Sheet1!$B$18*'Portfolio allocation'!K642</f>
        <v>1.8345917516670381E-3</v>
      </c>
      <c r="V642" s="13">
        <f t="shared" si="87"/>
        <v>7.951728732529648E-3</v>
      </c>
      <c r="W642" s="13"/>
      <c r="X642" s="2">
        <v>33770</v>
      </c>
      <c r="Y642">
        <v>22.476199999999999</v>
      </c>
      <c r="AA642" s="2">
        <v>33770</v>
      </c>
      <c r="AB642">
        <v>245.12</v>
      </c>
      <c r="AC642">
        <f t="shared" si="88"/>
        <v>1.2097939634171606E-2</v>
      </c>
      <c r="AD642">
        <f t="shared" si="83"/>
        <v>1.1932739634171605E-2</v>
      </c>
      <c r="AE642">
        <f>Sheet2!$B$17+Sheet2!$B$18*'Portfolio allocation'!K642</f>
        <v>1.0972992508635035E-3</v>
      </c>
      <c r="AF642">
        <f t="shared" si="89"/>
        <v>1.0835440383308102E-2</v>
      </c>
      <c r="AH642" s="2">
        <v>33770</v>
      </c>
      <c r="AI642">
        <v>7.2530000000000001</v>
      </c>
      <c r="AJ642">
        <v>4.13</v>
      </c>
      <c r="AK642">
        <v>1.3694200000000001</v>
      </c>
      <c r="AR642" s="3"/>
    </row>
    <row r="643" spans="1:44" hidden="1" outlineLevel="1" x14ac:dyDescent="0.2">
      <c r="A643" s="2">
        <v>33771</v>
      </c>
      <c r="B643">
        <v>15.22</v>
      </c>
      <c r="E643" s="2">
        <v>33771</v>
      </c>
      <c r="F643">
        <v>408.32</v>
      </c>
      <c r="G643">
        <f t="shared" si="84"/>
        <v>-4.8014818786712432E-3</v>
      </c>
      <c r="H643" s="2">
        <v>33771</v>
      </c>
      <c r="I643">
        <v>476.16</v>
      </c>
      <c r="J643">
        <f t="shared" si="85"/>
        <v>-4.7030789490186686E-3</v>
      </c>
      <c r="K643">
        <f t="shared" si="81"/>
        <v>-4.8682789490186685E-3</v>
      </c>
      <c r="L643">
        <v>-1.5012750268817356E-2</v>
      </c>
      <c r="N643" s="2">
        <v>33771</v>
      </c>
      <c r="O643">
        <v>2.2734000000000001</v>
      </c>
      <c r="Q643" s="2">
        <v>33771</v>
      </c>
      <c r="R643">
        <v>2338.16</v>
      </c>
      <c r="S643" s="8">
        <f t="shared" si="86"/>
        <v>-3.9604367077688996E-2</v>
      </c>
      <c r="T643" s="9">
        <f t="shared" si="82"/>
        <v>-3.9769567077688993E-2</v>
      </c>
      <c r="U643" s="3">
        <f>Sheet1!$B$17+Sheet1!$B$18*'Portfolio allocation'!K643</f>
        <v>-5.0972141045554746E-3</v>
      </c>
      <c r="V643" s="13">
        <f t="shared" si="87"/>
        <v>-3.4672352973133522E-2</v>
      </c>
      <c r="W643" s="13"/>
      <c r="X643" s="2">
        <v>33771</v>
      </c>
      <c r="Y643">
        <v>22.237400000000001</v>
      </c>
      <c r="AA643" s="2">
        <v>33771</v>
      </c>
      <c r="AB643">
        <v>242.51</v>
      </c>
      <c r="AC643">
        <f t="shared" si="88"/>
        <v>-1.0647845953002721E-2</v>
      </c>
      <c r="AD643">
        <f t="shared" si="83"/>
        <v>-1.0812645953002721E-2</v>
      </c>
      <c r="AE643">
        <f>Sheet2!$B$17+Sheet2!$B$18*'Portfolio allocation'!K643</f>
        <v>-4.275610831132046E-3</v>
      </c>
      <c r="AF643">
        <f t="shared" si="89"/>
        <v>-6.5370351218706751E-3</v>
      </c>
      <c r="AH643" s="2">
        <v>33771</v>
      </c>
      <c r="AI643">
        <v>7.2279999999999998</v>
      </c>
      <c r="AJ643">
        <v>4.12</v>
      </c>
      <c r="AK643">
        <v>1.37232</v>
      </c>
      <c r="AR643" s="3"/>
    </row>
    <row r="644" spans="1:44" hidden="1" outlineLevel="1" x14ac:dyDescent="0.2">
      <c r="A644" s="2">
        <v>33772</v>
      </c>
      <c r="B644">
        <v>18.079999999999998</v>
      </c>
      <c r="E644" s="2">
        <v>33772</v>
      </c>
      <c r="F644">
        <v>402.26</v>
      </c>
      <c r="G644">
        <f t="shared" si="84"/>
        <v>-1.4841300940438895E-2</v>
      </c>
      <c r="H644" s="2">
        <v>33772</v>
      </c>
      <c r="I644">
        <v>469.09</v>
      </c>
      <c r="J644">
        <f t="shared" si="85"/>
        <v>-1.4847950268817356E-2</v>
      </c>
      <c r="K644">
        <f t="shared" ref="K644:K707" si="90">J644-(AJ643/25000)</f>
        <v>-1.5012750268817356E-2</v>
      </c>
      <c r="L644">
        <v>-3.3616806156600591E-3</v>
      </c>
      <c r="N644" s="2">
        <v>33772</v>
      </c>
      <c r="O644">
        <v>2.2616999999999998</v>
      </c>
      <c r="Q644" s="2">
        <v>33772</v>
      </c>
      <c r="R644">
        <v>2326.11</v>
      </c>
      <c r="S644" s="8">
        <f t="shared" si="86"/>
        <v>-5.153625072706669E-3</v>
      </c>
      <c r="T644" s="9">
        <f t="shared" ref="T644:T707" si="91">S644-(AJ643/100/250)</f>
        <v>-5.3184250727066687E-3</v>
      </c>
      <c r="U644" s="3">
        <f>Sheet1!$B$17+Sheet1!$B$18*'Portfolio allocation'!K644</f>
        <v>-1.6735208697721188E-2</v>
      </c>
      <c r="V644" s="13">
        <f t="shared" si="87"/>
        <v>1.1416783625014519E-2</v>
      </c>
      <c r="W644" s="13"/>
      <c r="X644" s="2">
        <v>33772</v>
      </c>
      <c r="Y644">
        <v>22.117999999999999</v>
      </c>
      <c r="AA644" s="2">
        <v>33772</v>
      </c>
      <c r="AB644">
        <v>241.21</v>
      </c>
      <c r="AC644">
        <f t="shared" si="88"/>
        <v>-5.3606036864458639E-3</v>
      </c>
      <c r="AD644">
        <f t="shared" ref="AD644:AD707" si="92">AC644-AJ644/25000</f>
        <v>-5.524603686445864E-3</v>
      </c>
      <c r="AE644">
        <f>Sheet2!$B$17+Sheet2!$B$18*'Portfolio allocation'!K644</f>
        <v>-1.3296333537567654E-2</v>
      </c>
      <c r="AF644">
        <f t="shared" si="89"/>
        <v>7.77172985112179E-3</v>
      </c>
      <c r="AH644" s="2">
        <v>33772</v>
      </c>
      <c r="AI644">
        <v>7.21</v>
      </c>
      <c r="AJ644">
        <v>4.0999999999999996</v>
      </c>
      <c r="AK644">
        <v>1.36364</v>
      </c>
      <c r="AR644" s="3"/>
    </row>
    <row r="645" spans="1:44" hidden="1" outlineLevel="1" x14ac:dyDescent="0.2">
      <c r="A645" s="2">
        <v>33773</v>
      </c>
      <c r="B645">
        <v>18.2</v>
      </c>
      <c r="E645" s="2">
        <v>33773</v>
      </c>
      <c r="F645">
        <v>400.96</v>
      </c>
      <c r="G645">
        <f t="shared" ref="G645:G708" si="93">(F645/F644)-1</f>
        <v>-3.231740665241456E-3</v>
      </c>
      <c r="H645" s="2">
        <v>33773</v>
      </c>
      <c r="I645">
        <v>467.59</v>
      </c>
      <c r="J645">
        <f t="shared" ref="J645:J708" si="94">(I645/I644)-1</f>
        <v>-3.197680615660059E-3</v>
      </c>
      <c r="K645">
        <f t="shared" si="90"/>
        <v>-3.3616806156600591E-3</v>
      </c>
      <c r="L645">
        <v>6.6162435295878145E-3</v>
      </c>
      <c r="N645" s="2">
        <v>33773</v>
      </c>
      <c r="O645">
        <v>2.2578</v>
      </c>
      <c r="Q645" s="2">
        <v>33773</v>
      </c>
      <c r="R645">
        <v>2322.09</v>
      </c>
      <c r="S645" s="8">
        <f t="shared" ref="S645:S708" si="95">R645/R644-1</f>
        <v>-1.7282071785083009E-3</v>
      </c>
      <c r="T645" s="9">
        <f t="shared" si="91"/>
        <v>-1.8922071785083009E-3</v>
      </c>
      <c r="U645" s="3">
        <f>Sheet1!$B$17+Sheet1!$B$18*'Portfolio allocation'!K645</f>
        <v>-3.3688063142470956E-3</v>
      </c>
      <c r="V645" s="13">
        <f t="shared" ref="V645:V708" si="96">T645-U645</f>
        <v>1.4765991357387947E-3</v>
      </c>
      <c r="W645" s="13"/>
      <c r="X645" s="2">
        <v>33773</v>
      </c>
      <c r="Y645">
        <v>22.565799999999999</v>
      </c>
      <c r="AA645" s="2">
        <v>33773</v>
      </c>
      <c r="AB645">
        <v>246.1</v>
      </c>
      <c r="AC645">
        <f t="shared" ref="AC645:AC708" si="97">AB645/AB644-1</f>
        <v>2.027279134364246E-2</v>
      </c>
      <c r="AD645">
        <f t="shared" si="92"/>
        <v>2.0109591343642461E-2</v>
      </c>
      <c r="AE645">
        <f>Sheet2!$B$17+Sheet2!$B$18*'Portfolio allocation'!K645</f>
        <v>-2.9359051563097767E-3</v>
      </c>
      <c r="AF645">
        <f t="shared" ref="AF645:AF708" si="98">AD645-AE645</f>
        <v>2.3045496499952238E-2</v>
      </c>
      <c r="AH645" s="2">
        <v>33773</v>
      </c>
      <c r="AI645">
        <v>7.1820000000000004</v>
      </c>
      <c r="AJ645">
        <v>4.08</v>
      </c>
      <c r="AK645">
        <v>1.37331</v>
      </c>
      <c r="AR645" s="3"/>
    </row>
    <row r="646" spans="1:44" hidden="1" outlineLevel="1" x14ac:dyDescent="0.2">
      <c r="A646" s="2">
        <v>33774</v>
      </c>
      <c r="B646">
        <v>16.309999999999999</v>
      </c>
      <c r="E646" s="2">
        <v>33774</v>
      </c>
      <c r="F646">
        <v>403.67</v>
      </c>
      <c r="G646">
        <f t="shared" si="93"/>
        <v>6.7587789305667556E-3</v>
      </c>
      <c r="H646" s="2">
        <v>33774</v>
      </c>
      <c r="I646">
        <v>470.76</v>
      </c>
      <c r="J646">
        <f t="shared" si="94"/>
        <v>6.7794435295878142E-3</v>
      </c>
      <c r="K646">
        <f t="shared" si="90"/>
        <v>6.6162435295878145E-3</v>
      </c>
      <c r="L646">
        <v>-8.253096439799542E-4</v>
      </c>
      <c r="N646" s="2">
        <v>33774</v>
      </c>
      <c r="O646">
        <v>2.2968999999999999</v>
      </c>
      <c r="Q646" s="2">
        <v>33774</v>
      </c>
      <c r="R646">
        <v>2362.2600000000002</v>
      </c>
      <c r="S646" s="8">
        <f t="shared" si="95"/>
        <v>1.7299071095435714E-2</v>
      </c>
      <c r="T646" s="9">
        <f t="shared" si="91"/>
        <v>1.7135871095435715E-2</v>
      </c>
      <c r="U646" s="3">
        <f>Sheet1!$B$17+Sheet1!$B$18*'Portfolio allocation'!K646</f>
        <v>8.0781211394072155E-3</v>
      </c>
      <c r="V646" s="13">
        <f t="shared" si="96"/>
        <v>9.0577499560284998E-3</v>
      </c>
      <c r="W646" s="13"/>
      <c r="X646" s="2">
        <v>33774</v>
      </c>
      <c r="Y646">
        <v>22.685099999999998</v>
      </c>
      <c r="AA646" s="2">
        <v>33774</v>
      </c>
      <c r="AB646">
        <v>247.4</v>
      </c>
      <c r="AC646">
        <f t="shared" si="97"/>
        <v>5.2824055262088443E-3</v>
      </c>
      <c r="AD646">
        <f t="shared" si="92"/>
        <v>5.1156055262088444E-3</v>
      </c>
      <c r="AE646">
        <f>Sheet2!$B$17+Sheet2!$B$18*'Portfolio allocation'!K646</f>
        <v>5.9367195535125362E-3</v>
      </c>
      <c r="AF646">
        <f t="shared" si="98"/>
        <v>-8.2111402730369182E-4</v>
      </c>
      <c r="AH646" s="2">
        <v>33774</v>
      </c>
      <c r="AI646">
        <v>7.234</v>
      </c>
      <c r="AJ646">
        <v>4.17</v>
      </c>
      <c r="AK646">
        <v>1.37056</v>
      </c>
      <c r="AR646" s="3"/>
    </row>
    <row r="647" spans="1:44" hidden="1" outlineLevel="1" x14ac:dyDescent="0.2">
      <c r="A647" s="2">
        <v>33777</v>
      </c>
      <c r="B647">
        <v>16.66</v>
      </c>
      <c r="E647" s="2">
        <v>33777</v>
      </c>
      <c r="F647">
        <v>403.4</v>
      </c>
      <c r="G647">
        <f t="shared" si="93"/>
        <v>-6.6886318032066683E-4</v>
      </c>
      <c r="H647" s="2">
        <v>33777</v>
      </c>
      <c r="I647">
        <v>470.45</v>
      </c>
      <c r="J647">
        <f t="shared" si="94"/>
        <v>-6.5850964397995426E-4</v>
      </c>
      <c r="K647">
        <f t="shared" si="90"/>
        <v>-8.253096439799542E-4</v>
      </c>
      <c r="L647">
        <v>1.4282183016262047E-3</v>
      </c>
      <c r="N647" s="2">
        <v>33777</v>
      </c>
      <c r="O647">
        <v>2.3203</v>
      </c>
      <c r="Q647" s="2">
        <v>33777</v>
      </c>
      <c r="R647">
        <v>2386.37</v>
      </c>
      <c r="S647" s="8">
        <f t="shared" si="95"/>
        <v>1.0206327838595097E-2</v>
      </c>
      <c r="T647" s="9">
        <f t="shared" si="91"/>
        <v>1.0039527838595097E-2</v>
      </c>
      <c r="U647" s="3">
        <f>Sheet1!$B$17+Sheet1!$B$18*'Portfolio allocation'!K647</f>
        <v>-4.5901725534704986E-4</v>
      </c>
      <c r="V647" s="13">
        <f t="shared" si="96"/>
        <v>1.0498545093942147E-2</v>
      </c>
      <c r="W647" s="13"/>
      <c r="X647" s="2">
        <v>33777</v>
      </c>
      <c r="Y647">
        <v>22.744800000000001</v>
      </c>
      <c r="AA647" s="2">
        <v>33777</v>
      </c>
      <c r="AB647">
        <v>248.05</v>
      </c>
      <c r="AC647">
        <f t="shared" si="97"/>
        <v>2.6273241713823392E-3</v>
      </c>
      <c r="AD647">
        <f t="shared" si="92"/>
        <v>2.4613241713823393E-3</v>
      </c>
      <c r="AE647">
        <f>Sheet2!$B$17+Sheet2!$B$18*'Portfolio allocation'!K647</f>
        <v>-6.804993796159436E-4</v>
      </c>
      <c r="AF647">
        <f t="shared" si="98"/>
        <v>3.1418235509982828E-3</v>
      </c>
      <c r="AH647" s="2">
        <v>33777</v>
      </c>
      <c r="AI647">
        <v>7.2249999999999996</v>
      </c>
      <c r="AJ647">
        <v>4.1500000000000004</v>
      </c>
      <c r="AK647">
        <v>1.37426</v>
      </c>
      <c r="AR647" s="3"/>
    </row>
    <row r="648" spans="1:44" hidden="1" outlineLevel="1" x14ac:dyDescent="0.2">
      <c r="A648" s="2">
        <v>33778</v>
      </c>
      <c r="B648">
        <v>14.53</v>
      </c>
      <c r="E648" s="2">
        <v>33778</v>
      </c>
      <c r="F648">
        <v>404.04</v>
      </c>
      <c r="G648">
        <f t="shared" si="93"/>
        <v>1.586514625681712E-3</v>
      </c>
      <c r="H648" s="2">
        <v>33778</v>
      </c>
      <c r="I648">
        <v>471.2</v>
      </c>
      <c r="J648">
        <f t="shared" si="94"/>
        <v>1.5942183016262046E-3</v>
      </c>
      <c r="K648">
        <f t="shared" si="90"/>
        <v>1.4282183016262047E-3</v>
      </c>
      <c r="L648">
        <v>-1.4757758913422673E-4</v>
      </c>
      <c r="N648" s="2">
        <v>33778</v>
      </c>
      <c r="O648">
        <v>2.2968999999999999</v>
      </c>
      <c r="Q648" s="2">
        <v>33778</v>
      </c>
      <c r="R648">
        <v>2362.2600000000002</v>
      </c>
      <c r="S648" s="8">
        <f t="shared" si="95"/>
        <v>-1.0103211153341563E-2</v>
      </c>
      <c r="T648" s="9">
        <f t="shared" si="91"/>
        <v>-1.0269211153341562E-2</v>
      </c>
      <c r="U648" s="3">
        <f>Sheet1!$B$17+Sheet1!$B$18*'Portfolio allocation'!K648</f>
        <v>2.1262871158454323E-3</v>
      </c>
      <c r="V648" s="13">
        <f t="shared" si="96"/>
        <v>-1.2395498269186993E-2</v>
      </c>
      <c r="W648" s="13"/>
      <c r="X648" s="2">
        <v>33778</v>
      </c>
      <c r="Y648">
        <v>22.894100000000002</v>
      </c>
      <c r="AA648" s="2">
        <v>33778</v>
      </c>
      <c r="AB648">
        <v>249.68</v>
      </c>
      <c r="AC648">
        <f t="shared" si="97"/>
        <v>6.5712557952024575E-3</v>
      </c>
      <c r="AD648">
        <f t="shared" si="92"/>
        <v>6.4024557952024573E-3</v>
      </c>
      <c r="AE648">
        <f>Sheet2!$B$17+Sheet2!$B$18*'Portfolio allocation'!K648</f>
        <v>1.3233951623147122E-3</v>
      </c>
      <c r="AF648">
        <f t="shared" si="98"/>
        <v>5.0790606328877455E-3</v>
      </c>
      <c r="AH648" s="2">
        <v>33778</v>
      </c>
      <c r="AI648">
        <v>7.234</v>
      </c>
      <c r="AJ648">
        <v>4.22</v>
      </c>
      <c r="AK648">
        <v>1.3743700000000001</v>
      </c>
      <c r="AR648" s="3"/>
    </row>
    <row r="649" spans="1:44" hidden="1" outlineLevel="1" x14ac:dyDescent="0.2">
      <c r="A649" s="2">
        <v>33779</v>
      </c>
      <c r="B649">
        <v>14.4</v>
      </c>
      <c r="E649" s="2">
        <v>33779</v>
      </c>
      <c r="F649">
        <v>403.83</v>
      </c>
      <c r="G649">
        <f t="shared" si="93"/>
        <v>-5.1975051975061692E-4</v>
      </c>
      <c r="H649" s="2">
        <v>33779</v>
      </c>
      <c r="I649">
        <v>471.21</v>
      </c>
      <c r="J649">
        <f t="shared" si="94"/>
        <v>2.1222410865773256E-5</v>
      </c>
      <c r="K649">
        <f t="shared" si="90"/>
        <v>-1.4757758913422673E-4</v>
      </c>
      <c r="L649">
        <v>-1.9046007597461245E-3</v>
      </c>
      <c r="N649" s="2">
        <v>33779</v>
      </c>
      <c r="O649">
        <v>2.2578</v>
      </c>
      <c r="Q649" s="2">
        <v>33779</v>
      </c>
      <c r="R649">
        <v>2322.09</v>
      </c>
      <c r="S649" s="8">
        <f t="shared" si="95"/>
        <v>-1.7004902085291262E-2</v>
      </c>
      <c r="T649" s="9">
        <f t="shared" si="91"/>
        <v>-1.7173702085291263E-2</v>
      </c>
      <c r="U649" s="3">
        <f>Sheet1!$B$17+Sheet1!$B$18*'Portfolio allocation'!K649</f>
        <v>3.1849413398636563E-4</v>
      </c>
      <c r="V649" s="13">
        <f t="shared" si="96"/>
        <v>-1.7492196219277629E-2</v>
      </c>
      <c r="W649" s="13"/>
      <c r="X649" s="2">
        <v>33779</v>
      </c>
      <c r="Y649">
        <v>23.312000000000001</v>
      </c>
      <c r="AA649" s="2">
        <v>33779</v>
      </c>
      <c r="AB649">
        <v>254.23</v>
      </c>
      <c r="AC649">
        <f t="shared" si="97"/>
        <v>1.8223325857096961E-2</v>
      </c>
      <c r="AD649">
        <f t="shared" si="92"/>
        <v>1.8058925857096963E-2</v>
      </c>
      <c r="AE649">
        <f>Sheet2!$B$17+Sheet2!$B$18*'Portfolio allocation'!K649</f>
        <v>-7.7842745938611692E-5</v>
      </c>
      <c r="AF649">
        <f t="shared" si="98"/>
        <v>1.8136768603035574E-2</v>
      </c>
      <c r="AH649" s="2">
        <v>33779</v>
      </c>
      <c r="AI649">
        <v>7.1970000000000001</v>
      </c>
      <c r="AJ649">
        <v>4.1100000000000003</v>
      </c>
      <c r="AK649">
        <v>1.38598</v>
      </c>
      <c r="AR649" s="3"/>
    </row>
    <row r="650" spans="1:44" hidden="1" outlineLevel="1" x14ac:dyDescent="0.2">
      <c r="A650" s="2">
        <v>33780</v>
      </c>
      <c r="B650">
        <v>14.4</v>
      </c>
      <c r="E650" s="2">
        <v>33780</v>
      </c>
      <c r="F650">
        <v>403.12</v>
      </c>
      <c r="G650">
        <f t="shared" si="93"/>
        <v>-1.7581655647177508E-3</v>
      </c>
      <c r="H650" s="2">
        <v>33780</v>
      </c>
      <c r="I650">
        <v>470.39</v>
      </c>
      <c r="J650">
        <f t="shared" si="94"/>
        <v>-1.7402007597461244E-3</v>
      </c>
      <c r="K650">
        <f t="shared" si="90"/>
        <v>-1.9046007597461245E-3</v>
      </c>
      <c r="L650">
        <v>9.2060672208175976E-4</v>
      </c>
      <c r="N650" s="2">
        <v>33780</v>
      </c>
      <c r="O650">
        <v>2.1875</v>
      </c>
      <c r="Q650" s="2">
        <v>33780</v>
      </c>
      <c r="R650">
        <v>2249.77</v>
      </c>
      <c r="S650" s="8">
        <f t="shared" si="95"/>
        <v>-3.1144357023198954E-2</v>
      </c>
      <c r="T650" s="9">
        <f t="shared" si="91"/>
        <v>-3.1308757023198956E-2</v>
      </c>
      <c r="U650" s="3">
        <f>Sheet1!$B$17+Sheet1!$B$18*'Portfolio allocation'!K650</f>
        <v>-1.6972073762283558E-3</v>
      </c>
      <c r="V650" s="13">
        <f t="shared" si="96"/>
        <v>-2.96115496469706E-2</v>
      </c>
      <c r="W650" s="13"/>
      <c r="X650" s="2">
        <v>33780</v>
      </c>
      <c r="Y650">
        <v>23.192599999999999</v>
      </c>
      <c r="AA650" s="2">
        <v>33780</v>
      </c>
      <c r="AB650">
        <v>252.93</v>
      </c>
      <c r="AC650">
        <f t="shared" si="97"/>
        <v>-5.1134799197576353E-3</v>
      </c>
      <c r="AD650">
        <f t="shared" si="92"/>
        <v>-5.2770799197576351E-3</v>
      </c>
      <c r="AE650">
        <f>Sheet2!$B$17+Sheet2!$B$18*'Portfolio allocation'!K650</f>
        <v>-1.6402325749619306E-3</v>
      </c>
      <c r="AF650">
        <f t="shared" si="98"/>
        <v>-3.6368473447957045E-3</v>
      </c>
      <c r="AH650" s="2">
        <v>33780</v>
      </c>
      <c r="AI650">
        <v>7.1369999999999996</v>
      </c>
      <c r="AJ650">
        <v>4.09</v>
      </c>
      <c r="AK650">
        <v>1.3960600000000001</v>
      </c>
      <c r="AR650" s="3"/>
    </row>
    <row r="651" spans="1:44" hidden="1" outlineLevel="1" x14ac:dyDescent="0.2">
      <c r="A651" s="2">
        <v>33781</v>
      </c>
      <c r="B651">
        <v>14.67</v>
      </c>
      <c r="E651" s="2">
        <v>33781</v>
      </c>
      <c r="F651">
        <v>403.45</v>
      </c>
      <c r="G651">
        <f t="shared" si="93"/>
        <v>8.1861480452460889E-4</v>
      </c>
      <c r="H651" s="2">
        <v>33781</v>
      </c>
      <c r="I651">
        <v>470.9</v>
      </c>
      <c r="J651">
        <f t="shared" si="94"/>
        <v>1.0842067220817597E-3</v>
      </c>
      <c r="K651">
        <f t="shared" si="90"/>
        <v>9.2060672208175976E-4</v>
      </c>
      <c r="L651">
        <v>1.3511539689955507E-2</v>
      </c>
      <c r="N651" s="2">
        <v>33781</v>
      </c>
      <c r="O651">
        <v>2.0859000000000001</v>
      </c>
      <c r="Q651" s="2">
        <v>33781</v>
      </c>
      <c r="R651">
        <v>2145.3200000000002</v>
      </c>
      <c r="S651" s="8">
        <f t="shared" si="95"/>
        <v>-4.6426968090071297E-2</v>
      </c>
      <c r="T651" s="9">
        <f t="shared" si="91"/>
        <v>-4.6590568090071297E-2</v>
      </c>
      <c r="U651" s="3">
        <f>Sheet1!$B$17+Sheet1!$B$18*'Portfolio allocation'!K651</f>
        <v>1.5439422472038409E-3</v>
      </c>
      <c r="V651" s="13">
        <f t="shared" si="96"/>
        <v>-4.8134510337275137E-2</v>
      </c>
      <c r="W651" s="13"/>
      <c r="X651" s="2">
        <v>33781</v>
      </c>
      <c r="Y651">
        <v>23.2224</v>
      </c>
      <c r="AA651" s="2">
        <v>33781</v>
      </c>
      <c r="AB651">
        <v>253.26</v>
      </c>
      <c r="AC651">
        <f t="shared" si="97"/>
        <v>1.3047088127149387E-3</v>
      </c>
      <c r="AD651">
        <f t="shared" si="92"/>
        <v>1.1403088127149386E-3</v>
      </c>
      <c r="AE651">
        <f>Sheet2!$B$17+Sheet2!$B$18*'Portfolio allocation'!K651</f>
        <v>8.7201399544114004E-4</v>
      </c>
      <c r="AF651">
        <f t="shared" si="98"/>
        <v>2.6829481727379853E-4</v>
      </c>
      <c r="AH651" s="2">
        <v>33781</v>
      </c>
      <c r="AI651">
        <v>7.141</v>
      </c>
      <c r="AJ651">
        <v>4.1100000000000003</v>
      </c>
      <c r="AK651">
        <v>1.3990199999999999</v>
      </c>
      <c r="AR651" s="3"/>
    </row>
    <row r="652" spans="1:44" hidden="1" outlineLevel="1" x14ac:dyDescent="0.2">
      <c r="A652" s="2">
        <v>33784</v>
      </c>
      <c r="B652">
        <v>13.21</v>
      </c>
      <c r="E652" s="2">
        <v>33784</v>
      </c>
      <c r="F652">
        <v>408.94</v>
      </c>
      <c r="G652">
        <f t="shared" si="93"/>
        <v>1.3607634155409665E-2</v>
      </c>
      <c r="H652" s="2">
        <v>33784</v>
      </c>
      <c r="I652">
        <v>477.34</v>
      </c>
      <c r="J652">
        <f t="shared" si="94"/>
        <v>1.3675939689955507E-2</v>
      </c>
      <c r="K652">
        <f t="shared" si="90"/>
        <v>1.3511539689955507E-2</v>
      </c>
      <c r="L652">
        <v>-2.1098968114969968E-3</v>
      </c>
      <c r="N652" s="2">
        <v>33784</v>
      </c>
      <c r="O652">
        <v>2.2578</v>
      </c>
      <c r="Q652" s="2">
        <v>33784</v>
      </c>
      <c r="R652">
        <v>2322.09</v>
      </c>
      <c r="S652" s="8">
        <f t="shared" si="95"/>
        <v>8.2397963940111563E-2</v>
      </c>
      <c r="T652" s="9">
        <f t="shared" si="91"/>
        <v>8.2233563940111568E-2</v>
      </c>
      <c r="U652" s="3">
        <f>Sheet1!$B$17+Sheet1!$B$18*'Portfolio allocation'!K652</f>
        <v>1.5988579644624617E-2</v>
      </c>
      <c r="V652" s="13">
        <f t="shared" si="96"/>
        <v>6.6244984295486947E-2</v>
      </c>
      <c r="W652" s="13"/>
      <c r="X652" s="2">
        <v>33784</v>
      </c>
      <c r="Y652">
        <v>23.550799999999999</v>
      </c>
      <c r="AA652" s="2">
        <v>33784</v>
      </c>
      <c r="AB652">
        <v>256.83999999999997</v>
      </c>
      <c r="AC652">
        <f t="shared" si="97"/>
        <v>1.4135670852088777E-2</v>
      </c>
      <c r="AD652">
        <f t="shared" si="92"/>
        <v>1.3974070852088778E-2</v>
      </c>
      <c r="AE652">
        <f>Sheet2!$B$17+Sheet2!$B$18*'Portfolio allocation'!K652</f>
        <v>1.2068192814226676E-2</v>
      </c>
      <c r="AF652">
        <f t="shared" si="98"/>
        <v>1.9058780378621021E-3</v>
      </c>
      <c r="AH652" s="2">
        <v>33784</v>
      </c>
      <c r="AI652">
        <v>7.1059999999999999</v>
      </c>
      <c r="AJ652">
        <v>4.04</v>
      </c>
      <c r="AK652">
        <v>1.41808</v>
      </c>
      <c r="AR652" s="3"/>
    </row>
    <row r="653" spans="1:44" hidden="1" outlineLevel="1" x14ac:dyDescent="0.2">
      <c r="A653" s="2">
        <v>33785</v>
      </c>
      <c r="B653">
        <v>13.35</v>
      </c>
      <c r="E653" s="2">
        <v>33785</v>
      </c>
      <c r="F653">
        <v>408.14</v>
      </c>
      <c r="G653">
        <f t="shared" si="93"/>
        <v>-1.9562772044798837E-3</v>
      </c>
      <c r="H653" s="2">
        <v>33785</v>
      </c>
      <c r="I653">
        <v>476.41</v>
      </c>
      <c r="J653">
        <f t="shared" si="94"/>
        <v>-1.9482968114969967E-3</v>
      </c>
      <c r="K653">
        <f t="shared" si="90"/>
        <v>-2.1098968114969968E-3</v>
      </c>
      <c r="L653">
        <v>1.1466639197329926E-2</v>
      </c>
      <c r="N653" s="2">
        <v>33785</v>
      </c>
      <c r="O653">
        <v>2.1875</v>
      </c>
      <c r="Q653" s="2">
        <v>33785</v>
      </c>
      <c r="R653">
        <v>2249.77</v>
      </c>
      <c r="S653" s="8">
        <f t="shared" si="95"/>
        <v>-3.1144357023198954E-2</v>
      </c>
      <c r="T653" s="9">
        <f t="shared" si="91"/>
        <v>-3.1305957023198952E-2</v>
      </c>
      <c r="U653" s="3">
        <f>Sheet1!$B$17+Sheet1!$B$18*'Portfolio allocation'!K653</f>
        <v>-1.9327282096908071E-3</v>
      </c>
      <c r="V653" s="13">
        <f t="shared" si="96"/>
        <v>-2.9373228813508144E-2</v>
      </c>
      <c r="W653" s="13"/>
      <c r="X653" s="2">
        <v>33785</v>
      </c>
      <c r="Y653">
        <v>23.371700000000001</v>
      </c>
      <c r="AA653" s="2">
        <v>33785</v>
      </c>
      <c r="AB653">
        <v>254.88</v>
      </c>
      <c r="AC653">
        <f t="shared" si="97"/>
        <v>-7.6312100918859427E-3</v>
      </c>
      <c r="AD653">
        <f t="shared" si="92"/>
        <v>-7.7932100918859425E-3</v>
      </c>
      <c r="AE653">
        <f>Sheet2!$B$17+Sheet2!$B$18*'Portfolio allocation'!K653</f>
        <v>-1.8227870617547842E-3</v>
      </c>
      <c r="AF653">
        <f t="shared" si="98"/>
        <v>-5.9704230301311587E-3</v>
      </c>
      <c r="AH653" s="2">
        <v>33785</v>
      </c>
      <c r="AI653">
        <v>7.1230000000000002</v>
      </c>
      <c r="AJ653">
        <v>4.05</v>
      </c>
      <c r="AK653">
        <v>1.4123699999999999</v>
      </c>
      <c r="AR653" s="3"/>
    </row>
    <row r="654" spans="1:44" hidden="1" outlineLevel="1" x14ac:dyDescent="0.2">
      <c r="A654" s="2">
        <v>33786</v>
      </c>
      <c r="B654">
        <v>13.34</v>
      </c>
      <c r="E654" s="2">
        <v>33786</v>
      </c>
      <c r="F654">
        <v>412.88</v>
      </c>
      <c r="G654">
        <f t="shared" si="93"/>
        <v>1.1613661978732814E-2</v>
      </c>
      <c r="H654" s="2">
        <v>33786</v>
      </c>
      <c r="I654">
        <v>481.95</v>
      </c>
      <c r="J654">
        <f t="shared" si="94"/>
        <v>1.1628639197329926E-2</v>
      </c>
      <c r="K654">
        <f t="shared" si="90"/>
        <v>1.1466639197329926E-2</v>
      </c>
      <c r="L654">
        <v>-2.8382262060379243E-3</v>
      </c>
      <c r="N654" s="2">
        <v>33786</v>
      </c>
      <c r="O654">
        <v>2.2538999999999998</v>
      </c>
      <c r="Q654" s="2">
        <v>33786</v>
      </c>
      <c r="R654">
        <v>2318.0700000000002</v>
      </c>
      <c r="S654" s="8">
        <f t="shared" si="95"/>
        <v>3.0358658885130563E-2</v>
      </c>
      <c r="T654" s="9">
        <f t="shared" si="91"/>
        <v>3.0196658885130564E-2</v>
      </c>
      <c r="U654" s="3">
        <f>Sheet1!$B$17+Sheet1!$B$18*'Portfolio allocation'!K654</f>
        <v>1.3642617974814236E-2</v>
      </c>
      <c r="V654" s="13">
        <f t="shared" si="96"/>
        <v>1.6554040910316328E-2</v>
      </c>
      <c r="W654" s="13"/>
      <c r="X654" s="2">
        <v>33786</v>
      </c>
      <c r="Y654">
        <v>23.461200000000002</v>
      </c>
      <c r="AA654" s="2">
        <v>33786</v>
      </c>
      <c r="AB654">
        <v>255.86</v>
      </c>
      <c r="AC654">
        <f t="shared" si="97"/>
        <v>3.8449466415568789E-3</v>
      </c>
      <c r="AD654">
        <f t="shared" si="92"/>
        <v>3.6833466415568789E-3</v>
      </c>
      <c r="AE654">
        <f>Sheet2!$B$17+Sheet2!$B$18*'Portfolio allocation'!K654</f>
        <v>1.024981512605406E-2</v>
      </c>
      <c r="AF654">
        <f t="shared" si="98"/>
        <v>-6.5664684844971809E-3</v>
      </c>
      <c r="AH654" s="2">
        <v>33786</v>
      </c>
      <c r="AI654">
        <v>7.0860000000000003</v>
      </c>
      <c r="AJ654">
        <v>4.04</v>
      </c>
      <c r="AK654">
        <v>1.41778</v>
      </c>
      <c r="AR654" s="3"/>
    </row>
    <row r="655" spans="1:44" hidden="1" outlineLevel="1" x14ac:dyDescent="0.2">
      <c r="A655" s="2">
        <v>33787</v>
      </c>
      <c r="B655">
        <v>13.88</v>
      </c>
      <c r="E655" s="2">
        <v>33787</v>
      </c>
      <c r="F655">
        <v>411.77</v>
      </c>
      <c r="G655">
        <f t="shared" si="93"/>
        <v>-2.6884324743267074E-3</v>
      </c>
      <c r="H655" s="2">
        <v>33787</v>
      </c>
      <c r="I655">
        <v>480.66</v>
      </c>
      <c r="J655">
        <f t="shared" si="94"/>
        <v>-2.6766262060379242E-3</v>
      </c>
      <c r="K655">
        <f t="shared" si="90"/>
        <v>-2.8382262060379243E-3</v>
      </c>
      <c r="L655">
        <v>-1.4800000000000002E-4</v>
      </c>
      <c r="N655" s="2">
        <v>33787</v>
      </c>
      <c r="O655">
        <v>2.1836000000000002</v>
      </c>
      <c r="Q655" s="2">
        <v>33787</v>
      </c>
      <c r="R655">
        <v>2245.7600000000002</v>
      </c>
      <c r="S655" s="8">
        <f t="shared" si="95"/>
        <v>-3.1194053673961553E-2</v>
      </c>
      <c r="T655" s="9">
        <f t="shared" si="91"/>
        <v>-3.135565367396155E-2</v>
      </c>
      <c r="U655" s="3">
        <f>Sheet1!$B$17+Sheet1!$B$18*'Portfolio allocation'!K655</f>
        <v>-2.76828614942967E-3</v>
      </c>
      <c r="V655" s="13">
        <f t="shared" si="96"/>
        <v>-2.8587367524531879E-2</v>
      </c>
      <c r="W655" s="13"/>
      <c r="X655" s="2">
        <v>33787</v>
      </c>
      <c r="Y655">
        <v>23.132899999999999</v>
      </c>
      <c r="AA655" s="2">
        <v>33787</v>
      </c>
      <c r="AB655">
        <v>252.28</v>
      </c>
      <c r="AC655">
        <f t="shared" si="97"/>
        <v>-1.3992026889705356E-2</v>
      </c>
      <c r="AD655">
        <f t="shared" si="92"/>
        <v>-1.4140026889705356E-2</v>
      </c>
      <c r="AE655">
        <f>Sheet2!$B$17+Sheet2!$B$18*'Portfolio allocation'!K655</f>
        <v>-2.4704361407439715E-3</v>
      </c>
      <c r="AF655">
        <f t="shared" si="98"/>
        <v>-1.1669590748961385E-2</v>
      </c>
      <c r="AH655" s="2">
        <v>33787</v>
      </c>
      <c r="AI655">
        <v>6.9210000000000003</v>
      </c>
      <c r="AJ655">
        <v>3.7</v>
      </c>
      <c r="AK655">
        <v>1.42022</v>
      </c>
      <c r="AR655" s="3"/>
    </row>
    <row r="656" spans="1:44" hidden="1" outlineLevel="1" x14ac:dyDescent="0.2">
      <c r="A656" s="2">
        <v>33788</v>
      </c>
      <c r="B656">
        <v>13.88</v>
      </c>
      <c r="E656" s="2">
        <v>33788</v>
      </c>
      <c r="F656">
        <v>411.77</v>
      </c>
      <c r="G656">
        <f t="shared" si="93"/>
        <v>0</v>
      </c>
      <c r="H656" s="2">
        <v>33788</v>
      </c>
      <c r="I656">
        <v>480.66</v>
      </c>
      <c r="J656">
        <f t="shared" si="94"/>
        <v>0</v>
      </c>
      <c r="K656">
        <f t="shared" si="90"/>
        <v>-1.4800000000000002E-4</v>
      </c>
      <c r="L656">
        <v>5.3860573378270811E-3</v>
      </c>
      <c r="N656" s="2">
        <v>33788</v>
      </c>
      <c r="O656">
        <v>2.1836000000000002</v>
      </c>
      <c r="Q656" s="2">
        <v>33788</v>
      </c>
      <c r="R656">
        <v>2245.7600000000002</v>
      </c>
      <c r="S656" s="8">
        <f t="shared" si="95"/>
        <v>0</v>
      </c>
      <c r="T656" s="9">
        <f t="shared" si="91"/>
        <v>-1.4800000000000002E-4</v>
      </c>
      <c r="U656" s="3">
        <f>Sheet1!$B$17+Sheet1!$B$18*'Portfolio allocation'!K656</f>
        <v>3.1800953353583553E-4</v>
      </c>
      <c r="V656" s="13">
        <f t="shared" si="96"/>
        <v>-4.6600953353583555E-4</v>
      </c>
      <c r="W656" s="13"/>
      <c r="X656" s="2">
        <v>33788</v>
      </c>
      <c r="Y656">
        <v>23.132899999999999</v>
      </c>
      <c r="AA656" s="2">
        <v>33788</v>
      </c>
      <c r="AB656">
        <v>252.28</v>
      </c>
      <c r="AC656">
        <f t="shared" si="97"/>
        <v>0</v>
      </c>
      <c r="AD656">
        <f t="shared" si="92"/>
        <v>-1.4800000000000002E-4</v>
      </c>
      <c r="AE656">
        <f>Sheet2!$B$17+Sheet2!$B$18*'Portfolio allocation'!K656</f>
        <v>-7.8218364457133163E-5</v>
      </c>
      <c r="AF656">
        <f t="shared" si="98"/>
        <v>-6.9781635542866857E-5</v>
      </c>
      <c r="AH656" s="2">
        <v>33788</v>
      </c>
      <c r="AI656">
        <v>6.9269999999999996</v>
      </c>
      <c r="AJ656">
        <v>3.7</v>
      </c>
      <c r="AK656">
        <v>1.4169099999999999</v>
      </c>
      <c r="AR656" s="3"/>
    </row>
    <row r="657" spans="1:44" hidden="1" outlineLevel="1" x14ac:dyDescent="0.2">
      <c r="A657" s="2">
        <v>33791</v>
      </c>
      <c r="B657">
        <v>14.87</v>
      </c>
      <c r="E657" s="2">
        <v>33791</v>
      </c>
      <c r="F657">
        <v>413.84</v>
      </c>
      <c r="G657">
        <f t="shared" si="93"/>
        <v>5.0270782232799682E-3</v>
      </c>
      <c r="H657" s="2">
        <v>33791</v>
      </c>
      <c r="I657">
        <v>483.32</v>
      </c>
      <c r="J657">
        <f t="shared" si="94"/>
        <v>5.5340573378270808E-3</v>
      </c>
      <c r="K657">
        <f t="shared" si="90"/>
        <v>5.3860573378270811E-3</v>
      </c>
      <c r="L657">
        <v>-1.1422973135810642E-2</v>
      </c>
      <c r="N657" s="2">
        <v>33791</v>
      </c>
      <c r="O657">
        <v>2.1718999999999999</v>
      </c>
      <c r="Q657" s="2">
        <v>33791</v>
      </c>
      <c r="R657">
        <v>2233.71</v>
      </c>
      <c r="S657" s="8">
        <f t="shared" si="95"/>
        <v>-5.3656668566544052E-3</v>
      </c>
      <c r="T657" s="9">
        <f t="shared" si="91"/>
        <v>-5.5136668566544049E-3</v>
      </c>
      <c r="U657" s="3">
        <f>Sheet1!$B$17+Sheet1!$B$18*'Portfolio allocation'!K657</f>
        <v>6.666820363155166E-3</v>
      </c>
      <c r="V657" s="13">
        <f t="shared" si="96"/>
        <v>-1.218048721980957E-2</v>
      </c>
      <c r="W657" s="13"/>
      <c r="X657" s="2">
        <v>33791</v>
      </c>
      <c r="Y657">
        <v>23.4314</v>
      </c>
      <c r="AA657" s="2">
        <v>33791</v>
      </c>
      <c r="AB657">
        <v>255.54</v>
      </c>
      <c r="AC657">
        <f t="shared" si="97"/>
        <v>1.2922149992072196E-2</v>
      </c>
      <c r="AD657">
        <f t="shared" si="92"/>
        <v>1.2775349992072195E-2</v>
      </c>
      <c r="AE657">
        <f>Sheet2!$B$17+Sheet2!$B$18*'Portfolio allocation'!K657</f>
        <v>4.8428066069106214E-3</v>
      </c>
      <c r="AF657">
        <f t="shared" si="98"/>
        <v>7.932543385161573E-3</v>
      </c>
      <c r="AH657" s="2">
        <v>33791</v>
      </c>
      <c r="AI657">
        <v>6.8929999999999998</v>
      </c>
      <c r="AJ657">
        <v>3.67</v>
      </c>
      <c r="AK657">
        <v>1.4215</v>
      </c>
      <c r="AR657" s="3"/>
    </row>
    <row r="658" spans="1:44" hidden="1" outlineLevel="1" x14ac:dyDescent="0.2">
      <c r="A658" s="2">
        <v>33792</v>
      </c>
      <c r="B658">
        <v>15.83</v>
      </c>
      <c r="E658" s="2">
        <v>33792</v>
      </c>
      <c r="F658">
        <v>409.16</v>
      </c>
      <c r="G658">
        <f t="shared" si="93"/>
        <v>-1.1308718345254043E-2</v>
      </c>
      <c r="H658" s="2">
        <v>33792</v>
      </c>
      <c r="I658">
        <v>477.87</v>
      </c>
      <c r="J658">
        <f t="shared" si="94"/>
        <v>-1.1276173135810641E-2</v>
      </c>
      <c r="K658">
        <f t="shared" si="90"/>
        <v>-1.1422973135810642E-2</v>
      </c>
      <c r="L658">
        <v>2.5961313244186723E-3</v>
      </c>
      <c r="N658" s="2">
        <v>33792</v>
      </c>
      <c r="O658">
        <v>2.125</v>
      </c>
      <c r="Q658" s="2">
        <v>33792</v>
      </c>
      <c r="R658">
        <v>2185.5</v>
      </c>
      <c r="S658" s="8">
        <f t="shared" si="95"/>
        <v>-2.1582927058570789E-2</v>
      </c>
      <c r="T658" s="9">
        <f t="shared" si="91"/>
        <v>-2.1729727058570788E-2</v>
      </c>
      <c r="U658" s="3">
        <f>Sheet1!$B$17+Sheet1!$B$18*'Portfolio allocation'!K658</f>
        <v>-1.2616925393684884E-2</v>
      </c>
      <c r="V658" s="13">
        <f t="shared" si="96"/>
        <v>-9.1128016648859035E-3</v>
      </c>
      <c r="W658" s="13"/>
      <c r="X658" s="2">
        <v>33792</v>
      </c>
      <c r="Y658">
        <v>23.103000000000002</v>
      </c>
      <c r="AA658" s="2">
        <v>33792</v>
      </c>
      <c r="AB658">
        <v>251.95</v>
      </c>
      <c r="AC658">
        <f t="shared" si="97"/>
        <v>-1.4048681224074544E-2</v>
      </c>
      <c r="AD658">
        <f t="shared" si="92"/>
        <v>-1.4193881224074544E-2</v>
      </c>
      <c r="AE658">
        <f>Sheet2!$B$17+Sheet2!$B$18*'Portfolio allocation'!K658</f>
        <v>-1.0104212127400406E-2</v>
      </c>
      <c r="AF658">
        <f t="shared" si="98"/>
        <v>-4.0896690966741381E-3</v>
      </c>
      <c r="AH658" s="2">
        <v>33792</v>
      </c>
      <c r="AI658">
        <v>6.8490000000000002</v>
      </c>
      <c r="AJ658">
        <v>3.63</v>
      </c>
      <c r="AK658">
        <v>1.43588</v>
      </c>
      <c r="AR658" s="3"/>
    </row>
    <row r="659" spans="1:44" hidden="1" outlineLevel="1" x14ac:dyDescent="0.2">
      <c r="A659" s="2">
        <v>33793</v>
      </c>
      <c r="B659">
        <v>15.53</v>
      </c>
      <c r="E659" s="2">
        <v>33793</v>
      </c>
      <c r="F659">
        <v>410.28</v>
      </c>
      <c r="G659">
        <f t="shared" si="93"/>
        <v>2.737315475608515E-3</v>
      </c>
      <c r="H659" s="2">
        <v>33793</v>
      </c>
      <c r="I659">
        <v>479.18</v>
      </c>
      <c r="J659">
        <f t="shared" si="94"/>
        <v>2.7413313244186721E-3</v>
      </c>
      <c r="K659">
        <f t="shared" si="90"/>
        <v>2.5961313244186723E-3</v>
      </c>
      <c r="L659">
        <v>9.5588777995742735E-3</v>
      </c>
      <c r="N659" s="2">
        <v>33793</v>
      </c>
      <c r="O659">
        <v>2.1444999999999999</v>
      </c>
      <c r="Q659" s="2">
        <v>33793</v>
      </c>
      <c r="R659">
        <v>2205.58</v>
      </c>
      <c r="S659" s="8">
        <f t="shared" si="95"/>
        <v>9.1878288721116697E-3</v>
      </c>
      <c r="T659" s="9">
        <f t="shared" si="91"/>
        <v>9.0426288721116698E-3</v>
      </c>
      <c r="U659" s="3">
        <f>Sheet1!$B$17+Sheet1!$B$18*'Portfolio allocation'!K659</f>
        <v>3.4661465344451086E-3</v>
      </c>
      <c r="V659" s="13">
        <f t="shared" si="96"/>
        <v>5.5764823376665612E-3</v>
      </c>
      <c r="W659" s="13"/>
      <c r="X659" s="2">
        <v>33793</v>
      </c>
      <c r="Y659">
        <v>23.371700000000001</v>
      </c>
      <c r="AA659" s="2">
        <v>33793</v>
      </c>
      <c r="AB659">
        <v>254.88</v>
      </c>
      <c r="AC659">
        <f t="shared" si="97"/>
        <v>1.1629291526096486E-2</v>
      </c>
      <c r="AD659">
        <f t="shared" si="92"/>
        <v>1.1484091526096486E-2</v>
      </c>
      <c r="AE659">
        <f>Sheet2!$B$17+Sheet2!$B$18*'Portfolio allocation'!K659</f>
        <v>2.3619332183378167E-3</v>
      </c>
      <c r="AF659">
        <f t="shared" si="98"/>
        <v>9.1221583077586692E-3</v>
      </c>
      <c r="AH659" s="2">
        <v>33793</v>
      </c>
      <c r="AI659">
        <v>6.8879999999999999</v>
      </c>
      <c r="AJ659">
        <v>3.63</v>
      </c>
      <c r="AK659">
        <v>1.4379900000000001</v>
      </c>
      <c r="AR659" s="3"/>
    </row>
    <row r="660" spans="1:44" hidden="1" outlineLevel="1" x14ac:dyDescent="0.2">
      <c r="A660" s="2">
        <v>33794</v>
      </c>
      <c r="B660">
        <v>14.6</v>
      </c>
      <c r="E660" s="2">
        <v>33794</v>
      </c>
      <c r="F660">
        <v>414.23</v>
      </c>
      <c r="G660">
        <f t="shared" si="93"/>
        <v>9.6275714146438762E-3</v>
      </c>
      <c r="H660" s="2">
        <v>33794</v>
      </c>
      <c r="I660">
        <v>483.83</v>
      </c>
      <c r="J660">
        <f t="shared" si="94"/>
        <v>9.7040777995742733E-3</v>
      </c>
      <c r="K660">
        <f t="shared" si="90"/>
        <v>9.5588777995742735E-3</v>
      </c>
      <c r="L660">
        <v>8.0554716325993508E-4</v>
      </c>
      <c r="N660" s="2">
        <v>33794</v>
      </c>
      <c r="O660">
        <v>2.1562999999999999</v>
      </c>
      <c r="Q660" s="2">
        <v>33794</v>
      </c>
      <c r="R660">
        <v>2217.64</v>
      </c>
      <c r="S660" s="8">
        <f t="shared" si="95"/>
        <v>5.4679494736078471E-3</v>
      </c>
      <c r="T660" s="9">
        <f t="shared" si="91"/>
        <v>5.3227494736078473E-3</v>
      </c>
      <c r="U660" s="3">
        <f>Sheet1!$B$17+Sheet1!$B$18*'Portfolio allocation'!K660</f>
        <v>1.1453985750205498E-2</v>
      </c>
      <c r="V660" s="13">
        <f t="shared" si="96"/>
        <v>-6.131236276597651E-3</v>
      </c>
      <c r="W660" s="13"/>
      <c r="X660" s="2">
        <v>33794</v>
      </c>
      <c r="Y660">
        <v>23.2821</v>
      </c>
      <c r="AA660" s="2">
        <v>33794</v>
      </c>
      <c r="AB660">
        <v>253.91</v>
      </c>
      <c r="AC660">
        <f t="shared" si="97"/>
        <v>-3.8057124921531127E-3</v>
      </c>
      <c r="AD660">
        <f t="shared" si="92"/>
        <v>-3.9509124921531125E-3</v>
      </c>
      <c r="AE660">
        <f>Sheet2!$B$17+Sheet2!$B$18*'Portfolio allocation'!K660</f>
        <v>8.5533850197745277E-3</v>
      </c>
      <c r="AF660">
        <f t="shared" si="98"/>
        <v>-1.250429751192764E-2</v>
      </c>
      <c r="AH660" s="2">
        <v>33794</v>
      </c>
      <c r="AI660">
        <v>6.8579999999999997</v>
      </c>
      <c r="AJ660">
        <v>3.63</v>
      </c>
      <c r="AK660">
        <v>1.4155199999999999</v>
      </c>
      <c r="AR660" s="3"/>
    </row>
    <row r="661" spans="1:44" hidden="1" outlineLevel="1" x14ac:dyDescent="0.2">
      <c r="A661" s="2">
        <v>33795</v>
      </c>
      <c r="B661">
        <v>13.7</v>
      </c>
      <c r="E661" s="2">
        <v>33795</v>
      </c>
      <c r="F661">
        <v>414.62</v>
      </c>
      <c r="G661">
        <f t="shared" si="93"/>
        <v>9.4150592665909194E-4</v>
      </c>
      <c r="H661" s="2">
        <v>33795</v>
      </c>
      <c r="I661">
        <v>484.29</v>
      </c>
      <c r="J661">
        <f t="shared" si="94"/>
        <v>9.5074716325993514E-4</v>
      </c>
      <c r="K661">
        <f t="shared" si="90"/>
        <v>8.0554716325993508E-4</v>
      </c>
      <c r="L661">
        <v>4.7466354457020903E-4</v>
      </c>
      <c r="N661" s="2">
        <v>33795</v>
      </c>
      <c r="O661">
        <v>2.1718999999999999</v>
      </c>
      <c r="Q661" s="2">
        <v>33795</v>
      </c>
      <c r="R661">
        <v>2233.71</v>
      </c>
      <c r="S661" s="8">
        <f t="shared" si="95"/>
        <v>7.2464421637417065E-3</v>
      </c>
      <c r="T661" s="9">
        <f t="shared" si="91"/>
        <v>7.1012421637417066E-3</v>
      </c>
      <c r="U661" s="3">
        <f>Sheet1!$B$17+Sheet1!$B$18*'Portfolio allocation'!K661</f>
        <v>1.4119430053264434E-3</v>
      </c>
      <c r="V661" s="13">
        <f t="shared" si="96"/>
        <v>5.6892991584152636E-3</v>
      </c>
      <c r="W661" s="13"/>
      <c r="X661" s="2">
        <v>33795</v>
      </c>
      <c r="Y661">
        <v>23.312000000000001</v>
      </c>
      <c r="AA661" s="2">
        <v>33795</v>
      </c>
      <c r="AB661">
        <v>254.23</v>
      </c>
      <c r="AC661">
        <f t="shared" si="97"/>
        <v>1.2602890788073751E-3</v>
      </c>
      <c r="AD661">
        <f t="shared" si="92"/>
        <v>1.115489078807375E-3</v>
      </c>
      <c r="AE661">
        <f>Sheet2!$B$17+Sheet2!$B$18*'Portfolio allocation'!K661</f>
        <v>7.697001003019408E-4</v>
      </c>
      <c r="AF661">
        <f t="shared" si="98"/>
        <v>3.4578897850543421E-4</v>
      </c>
      <c r="AH661" s="2">
        <v>33795</v>
      </c>
      <c r="AI661">
        <v>6.8920000000000003</v>
      </c>
      <c r="AJ661">
        <v>3.62</v>
      </c>
      <c r="AK661">
        <v>1.4356199999999999</v>
      </c>
      <c r="AR661" s="3"/>
    </row>
    <row r="662" spans="1:44" hidden="1" outlineLevel="1" x14ac:dyDescent="0.2">
      <c r="A662" s="2">
        <v>33798</v>
      </c>
      <c r="B662">
        <v>14.01</v>
      </c>
      <c r="E662" s="2">
        <v>33798</v>
      </c>
      <c r="F662">
        <v>414.87</v>
      </c>
      <c r="G662">
        <f t="shared" si="93"/>
        <v>6.0296174810670067E-4</v>
      </c>
      <c r="H662" s="2">
        <v>33798</v>
      </c>
      <c r="I662">
        <v>484.59</v>
      </c>
      <c r="J662">
        <f t="shared" si="94"/>
        <v>6.1946354457020902E-4</v>
      </c>
      <c r="K662">
        <f t="shared" si="90"/>
        <v>4.7466354457020903E-4</v>
      </c>
      <c r="L662">
        <v>6.644444515982729E-3</v>
      </c>
      <c r="N662" s="2">
        <v>33798</v>
      </c>
      <c r="O662">
        <v>2.1875</v>
      </c>
      <c r="Q662" s="2">
        <v>33798</v>
      </c>
      <c r="R662">
        <v>2249.77</v>
      </c>
      <c r="S662" s="8">
        <f t="shared" si="95"/>
        <v>7.1898321626351347E-3</v>
      </c>
      <c r="T662" s="9">
        <f t="shared" si="91"/>
        <v>7.0450321626351351E-3</v>
      </c>
      <c r="U662" s="3">
        <f>Sheet1!$B$17+Sheet1!$B$18*'Portfolio allocation'!K662</f>
        <v>1.0323449322595312E-3</v>
      </c>
      <c r="V662" s="13">
        <f t="shared" si="96"/>
        <v>6.0126872303756041E-3</v>
      </c>
      <c r="W662" s="13"/>
      <c r="X662" s="2">
        <v>33798</v>
      </c>
      <c r="Y662">
        <v>23.371700000000001</v>
      </c>
      <c r="AA662" s="2">
        <v>33798</v>
      </c>
      <c r="AB662">
        <v>254.88</v>
      </c>
      <c r="AC662">
        <f t="shared" si="97"/>
        <v>2.5567399598789287E-3</v>
      </c>
      <c r="AD662">
        <f t="shared" si="92"/>
        <v>2.4119399598789286E-3</v>
      </c>
      <c r="AE662">
        <f>Sheet2!$B$17+Sheet2!$B$18*'Portfolio allocation'!K662</f>
        <v>4.7546994495844614E-4</v>
      </c>
      <c r="AF662">
        <f t="shared" si="98"/>
        <v>1.9364700149204824E-3</v>
      </c>
      <c r="AH662" s="2">
        <v>33798</v>
      </c>
      <c r="AI662">
        <v>6.9089999999999998</v>
      </c>
      <c r="AJ662">
        <v>3.62</v>
      </c>
      <c r="AK662">
        <v>1.45163</v>
      </c>
      <c r="AR662" s="3"/>
    </row>
    <row r="663" spans="1:44" hidden="1" outlineLevel="1" x14ac:dyDescent="0.2">
      <c r="A663" s="2">
        <v>33799</v>
      </c>
      <c r="B663">
        <v>13.5</v>
      </c>
      <c r="E663" s="2">
        <v>33799</v>
      </c>
      <c r="F663">
        <v>417.68</v>
      </c>
      <c r="G663">
        <f t="shared" si="93"/>
        <v>6.7732060645504522E-3</v>
      </c>
      <c r="H663" s="2">
        <v>33799</v>
      </c>
      <c r="I663">
        <v>487.88</v>
      </c>
      <c r="J663">
        <f t="shared" si="94"/>
        <v>6.7892445159827286E-3</v>
      </c>
      <c r="K663">
        <f t="shared" si="90"/>
        <v>6.644444515982729E-3</v>
      </c>
      <c r="L663">
        <v>-1.5365853570550329E-3</v>
      </c>
      <c r="N663" s="2">
        <v>33799</v>
      </c>
      <c r="O663">
        <v>2.2227000000000001</v>
      </c>
      <c r="Q663" s="2">
        <v>33799</v>
      </c>
      <c r="R663">
        <v>2285.9299999999998</v>
      </c>
      <c r="S663" s="8">
        <f t="shared" si="95"/>
        <v>1.6072754103752862E-2</v>
      </c>
      <c r="T663" s="9">
        <f t="shared" si="91"/>
        <v>1.5927954103752862E-2</v>
      </c>
      <c r="U663" s="3">
        <f>Sheet1!$B$17+Sheet1!$B$18*'Portfolio allocation'!K663</f>
        <v>8.1104740257074998E-3</v>
      </c>
      <c r="V663" s="13">
        <f t="shared" si="96"/>
        <v>7.8174800780453618E-3</v>
      </c>
      <c r="W663" s="13"/>
      <c r="X663" s="2">
        <v>33799</v>
      </c>
      <c r="Y663">
        <v>23.371700000000001</v>
      </c>
      <c r="AA663" s="2">
        <v>33799</v>
      </c>
      <c r="AB663">
        <v>254.88</v>
      </c>
      <c r="AC663">
        <f t="shared" si="97"/>
        <v>0</v>
      </c>
      <c r="AD663">
        <f t="shared" si="92"/>
        <v>-1.428E-4</v>
      </c>
      <c r="AE663">
        <f>Sheet2!$B$17+Sheet2!$B$18*'Portfolio allocation'!K663</f>
        <v>5.9617965900871277E-3</v>
      </c>
      <c r="AF663">
        <f t="shared" si="98"/>
        <v>-6.1045965900871279E-3</v>
      </c>
      <c r="AH663" s="2">
        <v>33799</v>
      </c>
      <c r="AI663">
        <v>6.9580000000000002</v>
      </c>
      <c r="AJ663">
        <v>3.57</v>
      </c>
      <c r="AK663">
        <v>1.4403999999999999</v>
      </c>
      <c r="AR663" s="3"/>
    </row>
    <row r="664" spans="1:44" hidden="1" outlineLevel="1" x14ac:dyDescent="0.2">
      <c r="A664" s="2">
        <v>33800</v>
      </c>
      <c r="B664">
        <v>12.52</v>
      </c>
      <c r="E664" s="2">
        <v>33800</v>
      </c>
      <c r="F664">
        <v>417.1</v>
      </c>
      <c r="G664">
        <f t="shared" si="93"/>
        <v>-1.3886228691820657E-3</v>
      </c>
      <c r="H664" s="2">
        <v>33800</v>
      </c>
      <c r="I664">
        <v>487.2</v>
      </c>
      <c r="J664">
        <f t="shared" si="94"/>
        <v>-1.3937853570550329E-3</v>
      </c>
      <c r="K664">
        <f t="shared" si="90"/>
        <v>-1.5365853570550329E-3</v>
      </c>
      <c r="L664">
        <v>1.0102252873562872E-3</v>
      </c>
      <c r="N664" s="2">
        <v>33800</v>
      </c>
      <c r="O664">
        <v>2.2343999999999999</v>
      </c>
      <c r="Q664" s="2">
        <v>33800</v>
      </c>
      <c r="R664">
        <v>2297.98</v>
      </c>
      <c r="S664" s="8">
        <f t="shared" si="95"/>
        <v>5.2713775137471774E-3</v>
      </c>
      <c r="T664" s="9">
        <f t="shared" si="91"/>
        <v>5.1285775137471772E-3</v>
      </c>
      <c r="U664" s="3">
        <f>Sheet1!$B$17+Sheet1!$B$18*'Portfolio allocation'!K664</f>
        <v>-1.2750107795105273E-3</v>
      </c>
      <c r="V664" s="13">
        <f t="shared" si="96"/>
        <v>6.4035882932577046E-3</v>
      </c>
      <c r="W664" s="13"/>
      <c r="X664" s="2">
        <v>33800</v>
      </c>
      <c r="Y664">
        <v>23.7</v>
      </c>
      <c r="AA664" s="2">
        <v>33800</v>
      </c>
      <c r="AB664">
        <v>258.45999999999998</v>
      </c>
      <c r="AC664">
        <f t="shared" si="97"/>
        <v>1.404582548650346E-2</v>
      </c>
      <c r="AD664">
        <f t="shared" si="92"/>
        <v>1.390662548650346E-2</v>
      </c>
      <c r="AE664">
        <f>Sheet2!$B$17+Sheet2!$B$18*'Portfolio allocation'!K664</f>
        <v>-1.3129838899669346E-3</v>
      </c>
      <c r="AF664">
        <f t="shared" si="98"/>
        <v>1.5219609376470395E-2</v>
      </c>
      <c r="AH664" s="2">
        <v>33800</v>
      </c>
      <c r="AI664">
        <v>6.8760000000000003</v>
      </c>
      <c r="AJ664">
        <v>3.48</v>
      </c>
      <c r="AK664">
        <v>1.44991</v>
      </c>
      <c r="AR664" s="3"/>
    </row>
    <row r="665" spans="1:44" hidden="1" outlineLevel="1" x14ac:dyDescent="0.2">
      <c r="A665" s="2">
        <v>33801</v>
      </c>
      <c r="B665">
        <v>12.27</v>
      </c>
      <c r="E665" s="2">
        <v>33801</v>
      </c>
      <c r="F665">
        <v>417.54</v>
      </c>
      <c r="G665">
        <f t="shared" si="93"/>
        <v>1.0549029009829791E-3</v>
      </c>
      <c r="H665" s="2">
        <v>33801</v>
      </c>
      <c r="I665">
        <v>487.76</v>
      </c>
      <c r="J665">
        <f t="shared" si="94"/>
        <v>1.1494252873562871E-3</v>
      </c>
      <c r="K665">
        <f t="shared" si="90"/>
        <v>1.0102252873562872E-3</v>
      </c>
      <c r="L665">
        <v>-4.7115206166967565E-3</v>
      </c>
      <c r="N665" s="2">
        <v>33801</v>
      </c>
      <c r="O665">
        <v>2.2578</v>
      </c>
      <c r="Q665" s="2">
        <v>33801</v>
      </c>
      <c r="R665">
        <v>2322.09</v>
      </c>
      <c r="S665" s="8">
        <f t="shared" si="95"/>
        <v>1.0491823253466093E-2</v>
      </c>
      <c r="T665" s="9">
        <f t="shared" si="91"/>
        <v>1.0352623253466092E-2</v>
      </c>
      <c r="U665" s="3">
        <f>Sheet1!$B$17+Sheet1!$B$18*'Portfolio allocation'!K665</f>
        <v>1.6467549365232598E-3</v>
      </c>
      <c r="V665" s="13">
        <f t="shared" si="96"/>
        <v>8.7058683169428316E-3</v>
      </c>
      <c r="W665" s="13"/>
      <c r="X665" s="2">
        <v>33801</v>
      </c>
      <c r="Y665">
        <v>23.938800000000001</v>
      </c>
      <c r="AA665" s="2">
        <v>33801</v>
      </c>
      <c r="AB665">
        <v>261.07</v>
      </c>
      <c r="AC665">
        <f t="shared" si="97"/>
        <v>1.0098274394490403E-2</v>
      </c>
      <c r="AD665">
        <f t="shared" si="92"/>
        <v>9.9586743944904028E-3</v>
      </c>
      <c r="AE665">
        <f>Sheet2!$B$17+Sheet2!$B$18*'Portfolio allocation'!K665</f>
        <v>9.5170511005963497E-4</v>
      </c>
      <c r="AF665">
        <f t="shared" si="98"/>
        <v>9.0069692844307672E-3</v>
      </c>
      <c r="AH665" s="2">
        <v>33801</v>
      </c>
      <c r="AI665">
        <v>6.859</v>
      </c>
      <c r="AJ665">
        <v>3.49</v>
      </c>
      <c r="AK665">
        <v>1.45455</v>
      </c>
      <c r="AR665" s="3"/>
    </row>
    <row r="666" spans="1:44" hidden="1" outlineLevel="1" x14ac:dyDescent="0.2">
      <c r="A666" s="2">
        <v>33802</v>
      </c>
      <c r="B666">
        <v>12.6</v>
      </c>
      <c r="E666" s="2">
        <v>33802</v>
      </c>
      <c r="F666">
        <v>415.62</v>
      </c>
      <c r="G666">
        <f t="shared" si="93"/>
        <v>-4.5983618335968535E-3</v>
      </c>
      <c r="H666" s="2">
        <v>33802</v>
      </c>
      <c r="I666">
        <v>485.53</v>
      </c>
      <c r="J666">
        <f t="shared" si="94"/>
        <v>-4.5719206166967563E-3</v>
      </c>
      <c r="K666">
        <f t="shared" si="90"/>
        <v>-4.7115206166967565E-3</v>
      </c>
      <c r="L666">
        <v>-4.5475546310217154E-3</v>
      </c>
      <c r="N666" s="2">
        <v>33802</v>
      </c>
      <c r="O666">
        <v>2.1953</v>
      </c>
      <c r="Q666" s="2">
        <v>33802</v>
      </c>
      <c r="R666">
        <v>2257.81</v>
      </c>
      <c r="S666" s="8">
        <f t="shared" si="95"/>
        <v>-2.768195892493408E-2</v>
      </c>
      <c r="T666" s="9">
        <f t="shared" si="91"/>
        <v>-2.782155892493408E-2</v>
      </c>
      <c r="U666" s="3">
        <f>Sheet1!$B$17+Sheet1!$B$18*'Portfolio allocation'!K666</f>
        <v>-4.9173769729313199E-3</v>
      </c>
      <c r="V666" s="13">
        <f t="shared" si="96"/>
        <v>-2.290418195200276E-2</v>
      </c>
      <c r="W666" s="13"/>
      <c r="X666" s="2">
        <v>33802</v>
      </c>
      <c r="Y666">
        <v>22.685099999999998</v>
      </c>
      <c r="AA666" s="2">
        <v>33802</v>
      </c>
      <c r="AB666">
        <v>247.4</v>
      </c>
      <c r="AC666">
        <f t="shared" si="97"/>
        <v>-5.236143563029072E-2</v>
      </c>
      <c r="AD666">
        <f t="shared" si="92"/>
        <v>-5.2501435630290721E-2</v>
      </c>
      <c r="AE666">
        <f>Sheet2!$B$17+Sheet2!$B$18*'Portfolio allocation'!K666</f>
        <v>-4.1362173227646416E-3</v>
      </c>
      <c r="AF666">
        <f t="shared" si="98"/>
        <v>-4.8365218307526082E-2</v>
      </c>
      <c r="AH666" s="2">
        <v>33802</v>
      </c>
      <c r="AI666">
        <v>6.8819999999999997</v>
      </c>
      <c r="AJ666">
        <v>3.5</v>
      </c>
      <c r="AK666">
        <v>1.4664999999999999</v>
      </c>
      <c r="AR666" s="3"/>
    </row>
    <row r="667" spans="1:44" hidden="1" outlineLevel="1" x14ac:dyDescent="0.2">
      <c r="A667" s="2">
        <v>33805</v>
      </c>
      <c r="B667">
        <v>12.66</v>
      </c>
      <c r="E667" s="2">
        <v>33805</v>
      </c>
      <c r="F667">
        <v>413.75</v>
      </c>
      <c r="G667">
        <f t="shared" si="93"/>
        <v>-4.4993022472450406E-3</v>
      </c>
      <c r="H667" s="2">
        <v>33805</v>
      </c>
      <c r="I667">
        <v>483.39</v>
      </c>
      <c r="J667">
        <f t="shared" si="94"/>
        <v>-4.4075546310217151E-3</v>
      </c>
      <c r="K667">
        <f t="shared" si="90"/>
        <v>-4.5475546310217154E-3</v>
      </c>
      <c r="L667">
        <v>-9.9025540453782674E-5</v>
      </c>
      <c r="N667" s="2">
        <v>33805</v>
      </c>
      <c r="O667">
        <v>2.1640999999999999</v>
      </c>
      <c r="Q667" s="2">
        <v>33805</v>
      </c>
      <c r="R667">
        <v>2225.67</v>
      </c>
      <c r="S667" s="8">
        <f t="shared" si="95"/>
        <v>-1.4235033063012326E-2</v>
      </c>
      <c r="T667" s="9">
        <f t="shared" si="91"/>
        <v>-1.4375033063012325E-2</v>
      </c>
      <c r="U667" s="3">
        <f>Sheet1!$B$17+Sheet1!$B$18*'Portfolio allocation'!K667</f>
        <v>-4.7292710387142299E-3</v>
      </c>
      <c r="V667" s="13">
        <f t="shared" si="96"/>
        <v>-9.6457620242980952E-3</v>
      </c>
      <c r="W667" s="13"/>
      <c r="X667" s="2">
        <v>33805</v>
      </c>
      <c r="Y667">
        <v>22.177700000000002</v>
      </c>
      <c r="AA667" s="2">
        <v>33805</v>
      </c>
      <c r="AB667">
        <v>241.86</v>
      </c>
      <c r="AC667">
        <f t="shared" si="97"/>
        <v>-2.239288601455125E-2</v>
      </c>
      <c r="AD667">
        <f t="shared" si="92"/>
        <v>-2.2533286014551249E-2</v>
      </c>
      <c r="AE667">
        <f>Sheet2!$B$17+Sheet2!$B$18*'Portfolio allocation'!K667</f>
        <v>-3.9904145851517667E-3</v>
      </c>
      <c r="AF667">
        <f t="shared" si="98"/>
        <v>-1.8542871429399484E-2</v>
      </c>
      <c r="AH667" s="2">
        <v>33805</v>
      </c>
      <c r="AI667">
        <v>6.8929999999999998</v>
      </c>
      <c r="AJ667">
        <v>3.51</v>
      </c>
      <c r="AK667">
        <v>1.4458599999999999</v>
      </c>
      <c r="AR667" s="3"/>
    </row>
    <row r="668" spans="1:44" hidden="1" outlineLevel="1" x14ac:dyDescent="0.2">
      <c r="A668" s="2">
        <v>33806</v>
      </c>
      <c r="B668">
        <v>12.6</v>
      </c>
      <c r="E668" s="2">
        <v>33806</v>
      </c>
      <c r="F668">
        <v>413.76</v>
      </c>
      <c r="G668">
        <f t="shared" si="93"/>
        <v>2.4169184289934975E-5</v>
      </c>
      <c r="H668" s="2">
        <v>33806</v>
      </c>
      <c r="I668">
        <v>483.41</v>
      </c>
      <c r="J668">
        <f t="shared" si="94"/>
        <v>4.1374459546217324E-5</v>
      </c>
      <c r="K668">
        <f t="shared" si="90"/>
        <v>-9.9025540453782674E-5</v>
      </c>
      <c r="L668">
        <v>-6.989189756107652E-3</v>
      </c>
      <c r="N668" s="2">
        <v>33806</v>
      </c>
      <c r="O668">
        <v>2.2422</v>
      </c>
      <c r="Q668" s="2">
        <v>33806</v>
      </c>
      <c r="R668">
        <v>2306.02</v>
      </c>
      <c r="S668" s="8">
        <f t="shared" si="95"/>
        <v>3.6101488540529303E-2</v>
      </c>
      <c r="T668" s="9">
        <f t="shared" si="91"/>
        <v>3.5961088540529304E-2</v>
      </c>
      <c r="U668" s="3">
        <f>Sheet1!$B$17+Sheet1!$B$18*'Portfolio allocation'!K668</f>
        <v>3.7419427470511722E-4</v>
      </c>
      <c r="V668" s="13">
        <f t="shared" si="96"/>
        <v>3.558689426582419E-2</v>
      </c>
      <c r="W668" s="13"/>
      <c r="X668" s="2">
        <v>33806</v>
      </c>
      <c r="Y668">
        <v>22.386700000000001</v>
      </c>
      <c r="AA668" s="2">
        <v>33806</v>
      </c>
      <c r="AB668">
        <v>244.14</v>
      </c>
      <c r="AC668">
        <f t="shared" si="97"/>
        <v>9.4269412056560142E-3</v>
      </c>
      <c r="AD668">
        <f t="shared" si="92"/>
        <v>9.2849412056560145E-3</v>
      </c>
      <c r="AE668">
        <f>Sheet2!$B$17+Sheet2!$B$18*'Portfolio allocation'!K668</f>
        <v>-3.4669025577170511E-5</v>
      </c>
      <c r="AF668">
        <f t="shared" si="98"/>
        <v>9.3196102312331844E-3</v>
      </c>
      <c r="AH668" s="2">
        <v>33806</v>
      </c>
      <c r="AI668">
        <v>6.875</v>
      </c>
      <c r="AJ668">
        <v>3.55</v>
      </c>
      <c r="AK668">
        <v>1.43804</v>
      </c>
      <c r="AR668" s="3"/>
    </row>
    <row r="669" spans="1:44" hidden="1" outlineLevel="1" x14ac:dyDescent="0.2">
      <c r="A669" s="2">
        <v>33807</v>
      </c>
      <c r="B669">
        <v>13.57</v>
      </c>
      <c r="E669" s="2">
        <v>33807</v>
      </c>
      <c r="F669">
        <v>410.93</v>
      </c>
      <c r="G669">
        <f t="shared" si="93"/>
        <v>-6.8397138437741312E-3</v>
      </c>
      <c r="H669" s="2">
        <v>33807</v>
      </c>
      <c r="I669">
        <v>480.1</v>
      </c>
      <c r="J669">
        <f t="shared" si="94"/>
        <v>-6.8471897561076522E-3</v>
      </c>
      <c r="K669">
        <f t="shared" si="90"/>
        <v>-6.989189756107652E-3</v>
      </c>
      <c r="L669">
        <v>2.6707141845448501E-3</v>
      </c>
      <c r="N669" s="2">
        <v>33807</v>
      </c>
      <c r="O669">
        <v>2.1875</v>
      </c>
      <c r="Q669" s="2">
        <v>33807</v>
      </c>
      <c r="R669">
        <v>2249.77</v>
      </c>
      <c r="S669" s="8">
        <f t="shared" si="95"/>
        <v>-2.4392676559613524E-2</v>
      </c>
      <c r="T669" s="9">
        <f t="shared" si="91"/>
        <v>-2.4534676559613524E-2</v>
      </c>
      <c r="U669" s="3">
        <f>Sheet1!$B$17+Sheet1!$B$18*'Portfolio allocation'!K669</f>
        <v>-7.5303767334758097E-3</v>
      </c>
      <c r="V669" s="13">
        <f t="shared" si="96"/>
        <v>-1.7004299826137714E-2</v>
      </c>
      <c r="W669" s="13"/>
      <c r="X669" s="2">
        <v>33807</v>
      </c>
      <c r="Y669">
        <v>22.088200000000001</v>
      </c>
      <c r="AA669" s="2">
        <v>33807</v>
      </c>
      <c r="AB669">
        <v>240.89</v>
      </c>
      <c r="AC669">
        <f t="shared" si="97"/>
        <v>-1.3312034078807211E-2</v>
      </c>
      <c r="AD669">
        <f t="shared" si="92"/>
        <v>-1.345323407880721E-2</v>
      </c>
      <c r="AE669">
        <f>Sheet2!$B$17+Sheet2!$B$18*'Portfolio allocation'!K669</f>
        <v>-6.1615788301240268E-3</v>
      </c>
      <c r="AF669">
        <f t="shared" si="98"/>
        <v>-7.2916552486831836E-3</v>
      </c>
      <c r="AH669" s="2">
        <v>33807</v>
      </c>
      <c r="AI669">
        <v>6.8390000000000004</v>
      </c>
      <c r="AJ669">
        <v>3.53</v>
      </c>
      <c r="AK669">
        <v>1.4401299999999999</v>
      </c>
      <c r="AR669" s="3"/>
    </row>
    <row r="670" spans="1:44" hidden="1" outlineLevel="1" x14ac:dyDescent="0.2">
      <c r="A670" s="2">
        <v>33808</v>
      </c>
      <c r="B670">
        <v>13.33</v>
      </c>
      <c r="E670" s="2">
        <v>33808</v>
      </c>
      <c r="F670">
        <v>412.08</v>
      </c>
      <c r="G670">
        <f t="shared" si="93"/>
        <v>2.7985301632880155E-3</v>
      </c>
      <c r="H670" s="2">
        <v>33808</v>
      </c>
      <c r="I670">
        <v>481.45</v>
      </c>
      <c r="J670">
        <f t="shared" si="94"/>
        <v>2.8119141845448503E-3</v>
      </c>
      <c r="K670">
        <f t="shared" si="90"/>
        <v>2.6707141845448501E-3</v>
      </c>
      <c r="L670">
        <v>-1.3039529753868274E-3</v>
      </c>
      <c r="N670" s="2">
        <v>33808</v>
      </c>
      <c r="O670">
        <v>2.2187999999999999</v>
      </c>
      <c r="Q670" s="2">
        <v>33808</v>
      </c>
      <c r="R670">
        <v>2281.91</v>
      </c>
      <c r="S670" s="8">
        <f t="shared" si="95"/>
        <v>1.4285904781377701E-2</v>
      </c>
      <c r="T670" s="9">
        <f t="shared" si="91"/>
        <v>1.4144704781377701E-2</v>
      </c>
      <c r="U670" s="3">
        <f>Sheet1!$B$17+Sheet1!$B$18*'Portfolio allocation'!K670</f>
        <v>3.5517098817628985E-3</v>
      </c>
      <c r="V670" s="13">
        <f t="shared" si="96"/>
        <v>1.0592994899614802E-2</v>
      </c>
      <c r="W670" s="13"/>
      <c r="X670" s="2">
        <v>33808</v>
      </c>
      <c r="Y670">
        <v>22.1479</v>
      </c>
      <c r="AA670" s="2">
        <v>33808</v>
      </c>
      <c r="AB670">
        <v>241.54</v>
      </c>
      <c r="AC670">
        <f t="shared" si="97"/>
        <v>2.6983270372369361E-3</v>
      </c>
      <c r="AD670">
        <f t="shared" si="92"/>
        <v>2.5575270372369362E-3</v>
      </c>
      <c r="AE670">
        <f>Sheet2!$B$17+Sheet2!$B$18*'Portfolio allocation'!K670</f>
        <v>2.4282542003428672E-3</v>
      </c>
      <c r="AF670">
        <f t="shared" si="98"/>
        <v>1.2927283689406896E-4</v>
      </c>
      <c r="AH670" s="2">
        <v>33808</v>
      </c>
      <c r="AI670">
        <v>6.7039999999999997</v>
      </c>
      <c r="AJ670">
        <v>3.52</v>
      </c>
      <c r="AK670">
        <v>1.44584</v>
      </c>
      <c r="AR670" s="3"/>
    </row>
    <row r="671" spans="1:44" hidden="1" outlineLevel="1" x14ac:dyDescent="0.2">
      <c r="A671" s="2">
        <v>33809</v>
      </c>
      <c r="B671">
        <v>13.37</v>
      </c>
      <c r="E671" s="2">
        <v>33809</v>
      </c>
      <c r="F671">
        <v>411.6</v>
      </c>
      <c r="G671">
        <f t="shared" si="93"/>
        <v>-1.1648223645892575E-3</v>
      </c>
      <c r="H671" s="2">
        <v>33809</v>
      </c>
      <c r="I671">
        <v>480.89</v>
      </c>
      <c r="J671">
        <f t="shared" si="94"/>
        <v>-1.1631529753868275E-3</v>
      </c>
      <c r="K671">
        <f t="shared" si="90"/>
        <v>-1.3039529753868274E-3</v>
      </c>
      <c r="L671">
        <v>-7.9615670943413786E-5</v>
      </c>
      <c r="N671" s="2">
        <v>33809</v>
      </c>
      <c r="O671">
        <v>2.2734000000000001</v>
      </c>
      <c r="Q671" s="2">
        <v>33809</v>
      </c>
      <c r="R671">
        <v>2338.16</v>
      </c>
      <c r="S671" s="8">
        <f t="shared" si="95"/>
        <v>2.4650402513683778E-2</v>
      </c>
      <c r="T671" s="9">
        <f t="shared" si="91"/>
        <v>2.4509602513683778E-2</v>
      </c>
      <c r="U671" s="3">
        <f>Sheet1!$B$17+Sheet1!$B$18*'Portfolio allocation'!K671</f>
        <v>-1.0081290155721809E-3</v>
      </c>
      <c r="V671" s="13">
        <f t="shared" si="96"/>
        <v>2.551773152925596E-2</v>
      </c>
      <c r="W671" s="13"/>
      <c r="X671" s="2">
        <v>33809</v>
      </c>
      <c r="Y671">
        <v>22.1479</v>
      </c>
      <c r="AA671" s="2">
        <v>33809</v>
      </c>
      <c r="AB671">
        <v>241.54</v>
      </c>
      <c r="AC671">
        <f t="shared" si="97"/>
        <v>0</v>
      </c>
      <c r="AD671">
        <f t="shared" si="92"/>
        <v>-1.4199999999999998E-4</v>
      </c>
      <c r="AE671">
        <f>Sheet2!$B$17+Sheet2!$B$18*'Portfolio allocation'!K671</f>
        <v>-1.1061212411987362E-3</v>
      </c>
      <c r="AF671">
        <f t="shared" si="98"/>
        <v>9.6412124119873619E-4</v>
      </c>
      <c r="AH671" s="2">
        <v>33809</v>
      </c>
      <c r="AI671">
        <v>6.7270000000000003</v>
      </c>
      <c r="AJ671">
        <v>3.55</v>
      </c>
      <c r="AK671">
        <v>1.4312199999999999</v>
      </c>
      <c r="AR671" s="3"/>
    </row>
    <row r="672" spans="1:44" hidden="1" outlineLevel="1" x14ac:dyDescent="0.2">
      <c r="A672" s="2">
        <v>33812</v>
      </c>
      <c r="B672">
        <v>13.9</v>
      </c>
      <c r="E672" s="2">
        <v>33812</v>
      </c>
      <c r="F672">
        <v>411.54</v>
      </c>
      <c r="G672">
        <f t="shared" si="93"/>
        <v>-1.4577259475223592E-4</v>
      </c>
      <c r="H672" s="2">
        <v>33812</v>
      </c>
      <c r="I672">
        <v>480.92</v>
      </c>
      <c r="J672">
        <f t="shared" si="94"/>
        <v>6.2384329056586196E-5</v>
      </c>
      <c r="K672">
        <f t="shared" si="90"/>
        <v>-7.9615670943413786E-5</v>
      </c>
      <c r="L672">
        <v>1.453699629044326E-2</v>
      </c>
      <c r="N672" s="2">
        <v>33812</v>
      </c>
      <c r="O672">
        <v>2.2812999999999999</v>
      </c>
      <c r="Q672" s="2">
        <v>33812</v>
      </c>
      <c r="R672">
        <v>2346.19</v>
      </c>
      <c r="S672" s="8">
        <f t="shared" si="95"/>
        <v>3.4343244260444106E-3</v>
      </c>
      <c r="T672" s="9">
        <f t="shared" si="91"/>
        <v>3.2923244260444108E-3</v>
      </c>
      <c r="U672" s="3">
        <f>Sheet1!$B$17+Sheet1!$B$18*'Portfolio allocation'!K672</f>
        <v>3.9646176891892189E-4</v>
      </c>
      <c r="V672" s="13">
        <f t="shared" si="96"/>
        <v>2.8958626571254889E-3</v>
      </c>
      <c r="W672" s="13"/>
      <c r="X672" s="2">
        <v>33812</v>
      </c>
      <c r="Y672">
        <v>22.058299999999999</v>
      </c>
      <c r="AA672" s="2">
        <v>33812</v>
      </c>
      <c r="AB672">
        <v>240.56</v>
      </c>
      <c r="AC672">
        <f t="shared" si="97"/>
        <v>-4.0572989980954821E-3</v>
      </c>
      <c r="AD672">
        <f t="shared" si="92"/>
        <v>-4.2004989980954817E-3</v>
      </c>
      <c r="AE672">
        <f>Sheet2!$B$17+Sheet2!$B$18*'Portfolio allocation'!K672</f>
        <v>-1.7409274417993153E-5</v>
      </c>
      <c r="AF672">
        <f t="shared" si="98"/>
        <v>-4.1830897236774887E-3</v>
      </c>
      <c r="AH672" s="2">
        <v>33812</v>
      </c>
      <c r="AI672">
        <v>6.71</v>
      </c>
      <c r="AJ672">
        <v>3.58</v>
      </c>
      <c r="AK672">
        <v>1.4465600000000001</v>
      </c>
      <c r="AR672" s="3"/>
    </row>
    <row r="673" spans="1:44" hidden="1" outlineLevel="1" x14ac:dyDescent="0.2">
      <c r="A673" s="2">
        <v>33813</v>
      </c>
      <c r="B673">
        <v>13.05</v>
      </c>
      <c r="E673" s="2">
        <v>33813</v>
      </c>
      <c r="F673">
        <v>417.52</v>
      </c>
      <c r="G673">
        <f t="shared" si="93"/>
        <v>1.4530786800796891E-2</v>
      </c>
      <c r="H673" s="2">
        <v>33813</v>
      </c>
      <c r="I673">
        <v>487.98</v>
      </c>
      <c r="J673">
        <f t="shared" si="94"/>
        <v>1.4680196290443259E-2</v>
      </c>
      <c r="K673">
        <f t="shared" si="90"/>
        <v>1.453699629044326E-2</v>
      </c>
      <c r="L673">
        <v>1.1210924300176204E-2</v>
      </c>
      <c r="N673" s="2">
        <v>33813</v>
      </c>
      <c r="O673">
        <v>2.3125</v>
      </c>
      <c r="Q673" s="2">
        <v>33813</v>
      </c>
      <c r="R673">
        <v>2378.33</v>
      </c>
      <c r="S673" s="8">
        <f t="shared" si="95"/>
        <v>1.3698805297098549E-2</v>
      </c>
      <c r="T673" s="9">
        <f t="shared" si="91"/>
        <v>1.3555605297098549E-2</v>
      </c>
      <c r="U673" s="3">
        <f>Sheet1!$B$17+Sheet1!$B$18*'Portfolio allocation'!K673</f>
        <v>1.7165009445230466E-2</v>
      </c>
      <c r="V673" s="13">
        <f t="shared" si="96"/>
        <v>-3.6094041481319165E-3</v>
      </c>
      <c r="W673" s="13"/>
      <c r="X673" s="2">
        <v>33813</v>
      </c>
      <c r="Y673">
        <v>22.386700000000001</v>
      </c>
      <c r="AA673" s="2">
        <v>33813</v>
      </c>
      <c r="AB673">
        <v>244.14</v>
      </c>
      <c r="AC673">
        <f t="shared" si="97"/>
        <v>1.4881942135018145E-2</v>
      </c>
      <c r="AD673">
        <f t="shared" si="92"/>
        <v>1.4739942135018145E-2</v>
      </c>
      <c r="AE673">
        <f>Sheet2!$B$17+Sheet2!$B$18*'Portfolio allocation'!K673</f>
        <v>1.2980054985144391E-2</v>
      </c>
      <c r="AF673">
        <f t="shared" si="98"/>
        <v>1.7598871498737539E-3</v>
      </c>
      <c r="AH673" s="2">
        <v>33813</v>
      </c>
      <c r="AI673">
        <v>6.5910000000000002</v>
      </c>
      <c r="AJ673">
        <v>3.55</v>
      </c>
      <c r="AK673">
        <v>1.45625</v>
      </c>
      <c r="AR673" s="3"/>
    </row>
    <row r="674" spans="1:44" hidden="1" outlineLevel="1" x14ac:dyDescent="0.2">
      <c r="A674" s="2">
        <v>33814</v>
      </c>
      <c r="B674">
        <v>13.44</v>
      </c>
      <c r="E674" s="2">
        <v>33814</v>
      </c>
      <c r="F674">
        <v>422.23</v>
      </c>
      <c r="G674">
        <f t="shared" si="93"/>
        <v>1.1280896723510292E-2</v>
      </c>
      <c r="H674" s="2">
        <v>33814</v>
      </c>
      <c r="I674">
        <v>493.52</v>
      </c>
      <c r="J674">
        <f t="shared" si="94"/>
        <v>1.1352924300176204E-2</v>
      </c>
      <c r="K674">
        <f t="shared" si="90"/>
        <v>1.1210924300176204E-2</v>
      </c>
      <c r="L674">
        <v>3.8906580645162365E-3</v>
      </c>
      <c r="N674" s="2">
        <v>33814</v>
      </c>
      <c r="O674">
        <v>2.3125</v>
      </c>
      <c r="Q674" s="2">
        <v>33814</v>
      </c>
      <c r="R674">
        <v>2378.33</v>
      </c>
      <c r="S674" s="8">
        <f t="shared" si="95"/>
        <v>0</v>
      </c>
      <c r="T674" s="9">
        <f t="shared" si="91"/>
        <v>-1.4199999999999998E-4</v>
      </c>
      <c r="U674" s="3">
        <f>Sheet1!$B$17+Sheet1!$B$18*'Portfolio allocation'!K674</f>
        <v>1.3349255364122169E-2</v>
      </c>
      <c r="V674" s="13">
        <f t="shared" si="96"/>
        <v>-1.3491255364122169E-2</v>
      </c>
      <c r="W674" s="13"/>
      <c r="X674" s="2">
        <v>33814</v>
      </c>
      <c r="Y674">
        <v>22.535900000000002</v>
      </c>
      <c r="AA674" s="2">
        <v>33814</v>
      </c>
      <c r="AB674">
        <v>245.77</v>
      </c>
      <c r="AC674">
        <f t="shared" si="97"/>
        <v>6.6764970918327116E-3</v>
      </c>
      <c r="AD674">
        <f t="shared" si="92"/>
        <v>6.5348970918327112E-3</v>
      </c>
      <c r="AE674">
        <f>Sheet2!$B$17+Sheet2!$B$18*'Portfolio allocation'!K674</f>
        <v>1.002242691562791E-2</v>
      </c>
      <c r="AF674">
        <f t="shared" si="98"/>
        <v>-3.4875298237951984E-3</v>
      </c>
      <c r="AH674" s="2">
        <v>33814</v>
      </c>
      <c r="AI674">
        <v>6.6159999999999997</v>
      </c>
      <c r="AJ674">
        <v>3.54</v>
      </c>
      <c r="AK674">
        <v>1.4476199999999999</v>
      </c>
      <c r="AR674" s="3"/>
    </row>
    <row r="675" spans="1:44" hidden="1" outlineLevel="1" x14ac:dyDescent="0.2">
      <c r="A675" s="2">
        <v>33815</v>
      </c>
      <c r="B675">
        <v>13.5</v>
      </c>
      <c r="E675" s="2">
        <v>33815</v>
      </c>
      <c r="F675">
        <v>423.92</v>
      </c>
      <c r="G675">
        <f t="shared" si="93"/>
        <v>4.0025578476186041E-3</v>
      </c>
      <c r="H675" s="2">
        <v>33815</v>
      </c>
      <c r="I675">
        <v>495.51</v>
      </c>
      <c r="J675">
        <f t="shared" si="94"/>
        <v>4.0322580645162365E-3</v>
      </c>
      <c r="K675">
        <f t="shared" si="90"/>
        <v>3.8906580645162365E-3</v>
      </c>
      <c r="L675">
        <v>5.833241872009831E-4</v>
      </c>
      <c r="N675" s="2">
        <v>33815</v>
      </c>
      <c r="O675">
        <v>2.2852000000000001</v>
      </c>
      <c r="Q675" s="2">
        <v>33815</v>
      </c>
      <c r="R675">
        <v>2350.21</v>
      </c>
      <c r="S675" s="8">
        <f t="shared" si="95"/>
        <v>-1.1823422317340238E-2</v>
      </c>
      <c r="T675" s="9">
        <f t="shared" si="91"/>
        <v>-1.1965022317340238E-2</v>
      </c>
      <c r="U675" s="3">
        <f>Sheet1!$B$17+Sheet1!$B$18*'Portfolio allocation'!K675</f>
        <v>4.951260418355509E-3</v>
      </c>
      <c r="V675" s="13">
        <f t="shared" si="96"/>
        <v>-1.6916282735695745E-2</v>
      </c>
      <c r="W675" s="13"/>
      <c r="X675" s="2">
        <v>33815</v>
      </c>
      <c r="Y675">
        <v>22.774699999999999</v>
      </c>
      <c r="AA675" s="2">
        <v>33815</v>
      </c>
      <c r="AB675">
        <v>248.37</v>
      </c>
      <c r="AC675">
        <f t="shared" si="97"/>
        <v>1.0578996622858661E-2</v>
      </c>
      <c r="AD675">
        <f t="shared" si="92"/>
        <v>1.0435796622858661E-2</v>
      </c>
      <c r="AE675">
        <f>Sheet2!$B$17+Sheet2!$B$18*'Portfolio allocation'!K675</f>
        <v>3.5130594219966883E-3</v>
      </c>
      <c r="AF675">
        <f t="shared" si="98"/>
        <v>6.9227372008619729E-3</v>
      </c>
      <c r="AH675" s="2">
        <v>33815</v>
      </c>
      <c r="AI675">
        <v>6.6580000000000004</v>
      </c>
      <c r="AJ675">
        <v>3.58</v>
      </c>
      <c r="AK675">
        <v>1.4494499999999999</v>
      </c>
      <c r="AR675" s="3"/>
    </row>
    <row r="676" spans="1:44" hidden="1" outlineLevel="1" x14ac:dyDescent="0.2">
      <c r="A676" s="2">
        <v>33816</v>
      </c>
      <c r="B676">
        <v>13.17</v>
      </c>
      <c r="E676" s="2">
        <v>33816</v>
      </c>
      <c r="F676">
        <v>424.21</v>
      </c>
      <c r="G676">
        <f t="shared" si="93"/>
        <v>6.8409133798819077E-4</v>
      </c>
      <c r="H676" s="2">
        <v>33816</v>
      </c>
      <c r="I676">
        <v>495.87</v>
      </c>
      <c r="J676">
        <f t="shared" si="94"/>
        <v>7.2652418720098311E-4</v>
      </c>
      <c r="K676">
        <f t="shared" si="90"/>
        <v>5.833241872009831E-4</v>
      </c>
      <c r="L676">
        <v>2.2348559582147658E-3</v>
      </c>
      <c r="N676" s="2">
        <v>33816</v>
      </c>
      <c r="O676">
        <v>2.2734000000000001</v>
      </c>
      <c r="Q676" s="2">
        <v>33816</v>
      </c>
      <c r="R676">
        <v>2338.16</v>
      </c>
      <c r="S676" s="8">
        <f t="shared" si="95"/>
        <v>-5.1272013990240062E-3</v>
      </c>
      <c r="T676" s="9">
        <f t="shared" si="91"/>
        <v>-5.2704013990240058E-3</v>
      </c>
      <c r="U676" s="3">
        <f>Sheet1!$B$17+Sheet1!$B$18*'Portfolio allocation'!K676</f>
        <v>1.1570031753124531E-3</v>
      </c>
      <c r="V676" s="13">
        <f t="shared" si="96"/>
        <v>-6.4274045743364589E-3</v>
      </c>
      <c r="W676" s="13"/>
      <c r="X676" s="2">
        <v>33816</v>
      </c>
      <c r="Y676">
        <v>22.625399999999999</v>
      </c>
      <c r="AA676" s="2">
        <v>33816</v>
      </c>
      <c r="AB676">
        <v>246.75</v>
      </c>
      <c r="AC676">
        <f t="shared" si="97"/>
        <v>-6.5225268752264753E-3</v>
      </c>
      <c r="AD676">
        <f t="shared" si="92"/>
        <v>-6.667326875226475E-3</v>
      </c>
      <c r="AE676">
        <f>Sheet2!$B$17+Sheet2!$B$18*'Portfolio allocation'!K676</f>
        <v>5.7209376056944637E-4</v>
      </c>
      <c r="AF676">
        <f t="shared" si="98"/>
        <v>-7.239420635795921E-3</v>
      </c>
      <c r="AH676" s="2">
        <v>33816</v>
      </c>
      <c r="AI676">
        <v>6.6959999999999997</v>
      </c>
      <c r="AJ676">
        <v>3.62</v>
      </c>
      <c r="AK676">
        <v>1.4498800000000001</v>
      </c>
      <c r="AR676" s="3"/>
    </row>
    <row r="677" spans="1:44" hidden="1" outlineLevel="1" x14ac:dyDescent="0.2">
      <c r="A677" s="2">
        <v>33819</v>
      </c>
      <c r="B677">
        <v>13.83</v>
      </c>
      <c r="E677" s="2">
        <v>33819</v>
      </c>
      <c r="F677">
        <v>425.09</v>
      </c>
      <c r="G677">
        <f t="shared" si="93"/>
        <v>2.0744442610971525E-3</v>
      </c>
      <c r="H677" s="2">
        <v>33819</v>
      </c>
      <c r="I677">
        <v>497.05</v>
      </c>
      <c r="J677">
        <f t="shared" si="94"/>
        <v>2.3796559582147658E-3</v>
      </c>
      <c r="K677">
        <f t="shared" si="90"/>
        <v>2.2348559582147658E-3</v>
      </c>
      <c r="L677">
        <v>-1.4722342219092965E-3</v>
      </c>
      <c r="N677" s="2">
        <v>33819</v>
      </c>
      <c r="O677">
        <v>2.3047</v>
      </c>
      <c r="Q677" s="2">
        <v>33819</v>
      </c>
      <c r="R677">
        <v>2370.3000000000002</v>
      </c>
      <c r="S677" s="8">
        <f t="shared" si="95"/>
        <v>1.3745851438738299E-2</v>
      </c>
      <c r="T677" s="9">
        <f t="shared" si="91"/>
        <v>1.3601051438738299E-2</v>
      </c>
      <c r="U677" s="3">
        <f>Sheet1!$B$17+Sheet1!$B$18*'Portfolio allocation'!K677</f>
        <v>3.051682278400619E-3</v>
      </c>
      <c r="V677" s="13">
        <f t="shared" si="96"/>
        <v>1.054936916033768E-2</v>
      </c>
      <c r="W677" s="13"/>
      <c r="X677" s="2">
        <v>33819</v>
      </c>
      <c r="Y677">
        <v>22.6553</v>
      </c>
      <c r="AA677" s="2">
        <v>33819</v>
      </c>
      <c r="AB677">
        <v>247.07</v>
      </c>
      <c r="AC677">
        <f t="shared" si="97"/>
        <v>1.2968591691995268E-3</v>
      </c>
      <c r="AD677">
        <f t="shared" si="92"/>
        <v>1.1524591691995268E-3</v>
      </c>
      <c r="AE677">
        <f>Sheet2!$B$17+Sheet2!$B$18*'Portfolio allocation'!K677</f>
        <v>2.0406779457411081E-3</v>
      </c>
      <c r="AF677">
        <f t="shared" si="98"/>
        <v>-8.8821877654158134E-4</v>
      </c>
      <c r="AH677" s="2">
        <v>33819</v>
      </c>
      <c r="AI677">
        <v>6.7130000000000001</v>
      </c>
      <c r="AJ677">
        <v>3.61</v>
      </c>
      <c r="AK677">
        <v>1.4541500000000001</v>
      </c>
      <c r="AR677" s="3"/>
    </row>
    <row r="678" spans="1:44" hidden="1" outlineLevel="1" x14ac:dyDescent="0.2">
      <c r="A678" s="2">
        <v>33820</v>
      </c>
      <c r="B678">
        <v>13.58</v>
      </c>
      <c r="E678" s="2">
        <v>33820</v>
      </c>
      <c r="F678">
        <v>424.36</v>
      </c>
      <c r="G678">
        <f t="shared" si="93"/>
        <v>-1.7172833988096103E-3</v>
      </c>
      <c r="H678" s="2">
        <v>33820</v>
      </c>
      <c r="I678">
        <v>496.39</v>
      </c>
      <c r="J678">
        <f t="shared" si="94"/>
        <v>-1.3278342219092965E-3</v>
      </c>
      <c r="K678">
        <f t="shared" si="90"/>
        <v>-1.4722342219092965E-3</v>
      </c>
      <c r="L678">
        <v>-5.2395988879710993E-3</v>
      </c>
      <c r="N678" s="2">
        <v>33820</v>
      </c>
      <c r="O678">
        <v>2.3086000000000002</v>
      </c>
      <c r="Q678" s="2">
        <v>33820</v>
      </c>
      <c r="R678">
        <v>2374.3200000000002</v>
      </c>
      <c r="S678" s="8">
        <f t="shared" si="95"/>
        <v>1.6959878496392022E-3</v>
      </c>
      <c r="T678" s="9">
        <f t="shared" si="91"/>
        <v>1.5515878496392022E-3</v>
      </c>
      <c r="U678" s="3">
        <f>Sheet1!$B$17+Sheet1!$B$18*'Portfolio allocation'!K678</f>
        <v>-1.2011855263966943E-3</v>
      </c>
      <c r="V678" s="13">
        <f t="shared" si="96"/>
        <v>2.7527733760358965E-3</v>
      </c>
      <c r="W678" s="13"/>
      <c r="X678" s="2">
        <v>33820</v>
      </c>
      <c r="Y678">
        <v>22.5061</v>
      </c>
      <c r="AA678" s="2">
        <v>33820</v>
      </c>
      <c r="AB678">
        <v>245.44</v>
      </c>
      <c r="AC678">
        <f t="shared" si="97"/>
        <v>-6.5973205974014792E-3</v>
      </c>
      <c r="AD678">
        <f t="shared" si="92"/>
        <v>-6.7401205974014795E-3</v>
      </c>
      <c r="AE678">
        <f>Sheet2!$B$17+Sheet2!$B$18*'Portfolio allocation'!K678</f>
        <v>-1.2557612188494049E-3</v>
      </c>
      <c r="AF678">
        <f t="shared" si="98"/>
        <v>-5.4843593785520745E-3</v>
      </c>
      <c r="AH678" s="2">
        <v>33820</v>
      </c>
      <c r="AI678">
        <v>6.6340000000000003</v>
      </c>
      <c r="AJ678">
        <v>3.57</v>
      </c>
      <c r="AK678">
        <v>1.4553799999999999</v>
      </c>
      <c r="AR678" s="3"/>
    </row>
    <row r="679" spans="1:44" hidden="1" outlineLevel="1" x14ac:dyDescent="0.2">
      <c r="A679" s="2">
        <v>33821</v>
      </c>
      <c r="B679">
        <v>13.82</v>
      </c>
      <c r="E679" s="2">
        <v>33821</v>
      </c>
      <c r="F679">
        <v>422.19</v>
      </c>
      <c r="G679">
        <f t="shared" si="93"/>
        <v>-5.1135828070506539E-3</v>
      </c>
      <c r="H679" s="2">
        <v>33821</v>
      </c>
      <c r="I679">
        <v>493.86</v>
      </c>
      <c r="J679">
        <f t="shared" si="94"/>
        <v>-5.096798887971099E-3</v>
      </c>
      <c r="K679">
        <f t="shared" si="90"/>
        <v>-5.2395988879710993E-3</v>
      </c>
      <c r="L679">
        <v>-3.5842710889725481E-3</v>
      </c>
      <c r="N679" s="2">
        <v>33821</v>
      </c>
      <c r="O679">
        <v>2.25</v>
      </c>
      <c r="Q679" s="2">
        <v>33821</v>
      </c>
      <c r="R679">
        <v>2314.0500000000002</v>
      </c>
      <c r="S679" s="8">
        <f t="shared" si="95"/>
        <v>-2.5384109976751223E-2</v>
      </c>
      <c r="T679" s="9">
        <f t="shared" si="91"/>
        <v>-2.5526909976751222E-2</v>
      </c>
      <c r="U679" s="3">
        <f>Sheet1!$B$17+Sheet1!$B$18*'Portfolio allocation'!K679</f>
        <v>-5.5232017490203979E-3</v>
      </c>
      <c r="V679" s="13">
        <f t="shared" si="96"/>
        <v>-2.0003708227730822E-2</v>
      </c>
      <c r="W679" s="13"/>
      <c r="X679" s="2">
        <v>33821</v>
      </c>
      <c r="Y679">
        <v>21.879200000000001</v>
      </c>
      <c r="AA679" s="2">
        <v>33821</v>
      </c>
      <c r="AB679">
        <v>238.61</v>
      </c>
      <c r="AC679">
        <f t="shared" si="97"/>
        <v>-2.78275749674054E-2</v>
      </c>
      <c r="AD679">
        <f t="shared" si="92"/>
        <v>-2.7969574967405399E-2</v>
      </c>
      <c r="AE679">
        <f>Sheet2!$B$17+Sheet2!$B$18*'Portfolio allocation'!K679</f>
        <v>-4.6057979940769701E-3</v>
      </c>
      <c r="AF679">
        <f t="shared" si="98"/>
        <v>-2.3363776973328428E-2</v>
      </c>
      <c r="AH679" s="2">
        <v>33821</v>
      </c>
      <c r="AI679">
        <v>6.5979999999999999</v>
      </c>
      <c r="AJ679">
        <v>3.55</v>
      </c>
      <c r="AK679">
        <v>1.45285</v>
      </c>
      <c r="AR679" s="3"/>
    </row>
    <row r="680" spans="1:44" hidden="1" outlineLevel="1" x14ac:dyDescent="0.2">
      <c r="A680" s="2">
        <v>33822</v>
      </c>
      <c r="B680">
        <v>14.23</v>
      </c>
      <c r="E680" s="2">
        <v>33822</v>
      </c>
      <c r="F680">
        <v>420.59</v>
      </c>
      <c r="G680">
        <f t="shared" si="93"/>
        <v>-3.7897629029584046E-3</v>
      </c>
      <c r="H680" s="2">
        <v>33822</v>
      </c>
      <c r="I680">
        <v>492.16</v>
      </c>
      <c r="J680">
        <f t="shared" si="94"/>
        <v>-3.4422710889725483E-3</v>
      </c>
      <c r="K680">
        <f t="shared" si="90"/>
        <v>-3.5842710889725481E-3</v>
      </c>
      <c r="L680">
        <v>-3.7786286085826153E-3</v>
      </c>
      <c r="N680" s="2">
        <v>33822</v>
      </c>
      <c r="O680">
        <v>2.2343999999999999</v>
      </c>
      <c r="Q680" s="2">
        <v>33822</v>
      </c>
      <c r="R680">
        <v>2297.98</v>
      </c>
      <c r="S680" s="8">
        <f t="shared" si="95"/>
        <v>-6.9445344741903003E-3</v>
      </c>
      <c r="T680" s="9">
        <f t="shared" si="91"/>
        <v>-7.0865344741903001E-3</v>
      </c>
      <c r="U680" s="3">
        <f>Sheet1!$B$17+Sheet1!$B$18*'Portfolio allocation'!K680</f>
        <v>-3.6241677464239623E-3</v>
      </c>
      <c r="V680" s="13">
        <f t="shared" si="96"/>
        <v>-3.4623667277663378E-3</v>
      </c>
      <c r="W680" s="13"/>
      <c r="X680" s="2">
        <v>33822</v>
      </c>
      <c r="Y680">
        <v>21.0733</v>
      </c>
      <c r="AA680" s="2">
        <v>33822</v>
      </c>
      <c r="AB680">
        <v>232.97</v>
      </c>
      <c r="AC680">
        <f t="shared" si="97"/>
        <v>-2.3636897028624149E-2</v>
      </c>
      <c r="AD680">
        <f t="shared" si="92"/>
        <v>-2.3778497028624147E-2</v>
      </c>
      <c r="AE680">
        <f>Sheet2!$B$17+Sheet2!$B$18*'Portfolio allocation'!K680</f>
        <v>-3.1338382839758189E-3</v>
      </c>
      <c r="AF680">
        <f t="shared" si="98"/>
        <v>-2.0644658744648329E-2</v>
      </c>
      <c r="AH680" s="2">
        <v>33822</v>
      </c>
      <c r="AI680">
        <v>6.64</v>
      </c>
      <c r="AJ680">
        <v>3.54</v>
      </c>
      <c r="AK680">
        <v>1.4481999999999999</v>
      </c>
      <c r="AR680" s="3"/>
    </row>
    <row r="681" spans="1:44" hidden="1" outlineLevel="1" x14ac:dyDescent="0.2">
      <c r="A681" s="2">
        <v>33823</v>
      </c>
      <c r="B681">
        <v>13.94</v>
      </c>
      <c r="E681" s="2">
        <v>33823</v>
      </c>
      <c r="F681">
        <v>418.88</v>
      </c>
      <c r="G681">
        <f t="shared" si="93"/>
        <v>-4.0657172067809499E-3</v>
      </c>
      <c r="H681" s="2">
        <v>33823</v>
      </c>
      <c r="I681">
        <v>490.37</v>
      </c>
      <c r="J681">
        <f t="shared" si="94"/>
        <v>-3.6370286085826153E-3</v>
      </c>
      <c r="K681">
        <f t="shared" si="90"/>
        <v>-3.7786286085826153E-3</v>
      </c>
      <c r="L681">
        <v>1.5957849950038615E-3</v>
      </c>
      <c r="N681" s="2">
        <v>33823</v>
      </c>
      <c r="O681">
        <v>2.2109000000000001</v>
      </c>
      <c r="Q681" s="2">
        <v>33823</v>
      </c>
      <c r="R681">
        <v>2273.88</v>
      </c>
      <c r="S681" s="8">
        <f t="shared" si="95"/>
        <v>-1.0487471605497012E-2</v>
      </c>
      <c r="T681" s="9">
        <f t="shared" si="91"/>
        <v>-1.0629071605497012E-2</v>
      </c>
      <c r="U681" s="3">
        <f>Sheet1!$B$17+Sheet1!$B$18*'Portfolio allocation'!K681</f>
        <v>-3.8471396185952122E-3</v>
      </c>
      <c r="V681" s="13">
        <f t="shared" si="96"/>
        <v>-6.7819319869017996E-3</v>
      </c>
      <c r="W681" s="13"/>
      <c r="X681" s="2">
        <v>33823</v>
      </c>
      <c r="Y681">
        <v>20.8047</v>
      </c>
      <c r="AA681" s="2">
        <v>33823</v>
      </c>
      <c r="AB681">
        <v>230</v>
      </c>
      <c r="AC681">
        <f t="shared" si="97"/>
        <v>-1.2748422543675142E-2</v>
      </c>
      <c r="AD681">
        <f t="shared" si="92"/>
        <v>-1.2886022543675142E-2</v>
      </c>
      <c r="AE681">
        <f>Sheet2!$B$17+Sheet2!$B$18*'Portfolio allocation'!K681</f>
        <v>-3.3066659489218745E-3</v>
      </c>
      <c r="AF681">
        <f t="shared" si="98"/>
        <v>-9.5793565947532681E-3</v>
      </c>
      <c r="AH681" s="2">
        <v>33823</v>
      </c>
      <c r="AI681">
        <v>6.5549999999999997</v>
      </c>
      <c r="AJ681">
        <v>3.44</v>
      </c>
      <c r="AK681">
        <v>1.4644699999999999</v>
      </c>
      <c r="AR681" s="3"/>
    </row>
    <row r="682" spans="1:44" hidden="1" outlineLevel="1" x14ac:dyDescent="0.2">
      <c r="A682" s="2">
        <v>33826</v>
      </c>
      <c r="B682">
        <v>14.51</v>
      </c>
      <c r="E682" s="2">
        <v>33826</v>
      </c>
      <c r="F682">
        <v>419.42</v>
      </c>
      <c r="G682">
        <f t="shared" si="93"/>
        <v>1.2891520244462384E-3</v>
      </c>
      <c r="H682" s="2">
        <v>33826</v>
      </c>
      <c r="I682">
        <v>491.22</v>
      </c>
      <c r="J682">
        <f t="shared" si="94"/>
        <v>1.7333849950038616E-3</v>
      </c>
      <c r="K682">
        <f t="shared" si="90"/>
        <v>1.5957849950038615E-3</v>
      </c>
      <c r="L682">
        <v>-1.3378911607833742E-3</v>
      </c>
      <c r="N682" s="2">
        <v>33826</v>
      </c>
      <c r="O682">
        <v>2.2147999999999999</v>
      </c>
      <c r="Q682" s="2">
        <v>33826</v>
      </c>
      <c r="R682">
        <v>2277.9</v>
      </c>
      <c r="S682" s="8">
        <f t="shared" si="95"/>
        <v>1.7679033194364369E-3</v>
      </c>
      <c r="T682" s="9">
        <f t="shared" si="91"/>
        <v>1.6303033194364368E-3</v>
      </c>
      <c r="U682" s="3">
        <f>Sheet1!$B$17+Sheet1!$B$18*'Portfolio allocation'!K682</f>
        <v>2.3185238731930321E-3</v>
      </c>
      <c r="V682" s="13">
        <f t="shared" si="96"/>
        <v>-6.8822055375659529E-4</v>
      </c>
      <c r="W682" s="13"/>
      <c r="X682" s="2">
        <v>33826</v>
      </c>
      <c r="Y682">
        <v>21.132999999999999</v>
      </c>
      <c r="AA682" s="2">
        <v>33826</v>
      </c>
      <c r="AB682">
        <v>233.63</v>
      </c>
      <c r="AC682">
        <f t="shared" si="97"/>
        <v>1.5782608695652067E-2</v>
      </c>
      <c r="AD682">
        <f t="shared" si="92"/>
        <v>1.5645808695652068E-2</v>
      </c>
      <c r="AE682">
        <f>Sheet2!$B$17+Sheet2!$B$18*'Portfolio allocation'!K682</f>
        <v>1.4723997410791144E-3</v>
      </c>
      <c r="AF682">
        <f t="shared" si="98"/>
        <v>1.4173408954572954E-2</v>
      </c>
      <c r="AH682" s="2">
        <v>33826</v>
      </c>
      <c r="AI682">
        <v>6.5010000000000003</v>
      </c>
      <c r="AJ682">
        <v>3.42</v>
      </c>
      <c r="AK682">
        <v>1.4618199999999999</v>
      </c>
      <c r="AR682" s="3"/>
    </row>
    <row r="683" spans="1:44" hidden="1" outlineLevel="1" x14ac:dyDescent="0.2">
      <c r="A683" s="2">
        <v>33827</v>
      </c>
      <c r="B683">
        <v>15.09</v>
      </c>
      <c r="E683" s="2">
        <v>33827</v>
      </c>
      <c r="F683">
        <v>418.9</v>
      </c>
      <c r="G683">
        <f t="shared" si="93"/>
        <v>-1.2398073530114351E-3</v>
      </c>
      <c r="H683" s="2">
        <v>33827</v>
      </c>
      <c r="I683">
        <v>490.63</v>
      </c>
      <c r="J683">
        <f t="shared" si="94"/>
        <v>-1.2010911607833741E-3</v>
      </c>
      <c r="K683">
        <f t="shared" si="90"/>
        <v>-1.3378911607833742E-3</v>
      </c>
      <c r="L683">
        <v>-2.7460906100318888E-3</v>
      </c>
      <c r="N683" s="2">
        <v>33827</v>
      </c>
      <c r="O683">
        <v>2.2305000000000001</v>
      </c>
      <c r="Q683" s="2">
        <v>33827</v>
      </c>
      <c r="R683">
        <v>2293.9699999999998</v>
      </c>
      <c r="S683" s="8">
        <f t="shared" si="95"/>
        <v>7.0547434040122425E-3</v>
      </c>
      <c r="T683" s="9">
        <f t="shared" si="91"/>
        <v>6.9179434040122422E-3</v>
      </c>
      <c r="U683" s="3">
        <f>Sheet1!$B$17+Sheet1!$B$18*'Portfolio allocation'!K683</f>
        <v>-1.0470637619670975E-3</v>
      </c>
      <c r="V683" s="13">
        <f t="shared" si="96"/>
        <v>7.9650071659793393E-3</v>
      </c>
      <c r="W683" s="13"/>
      <c r="X683" s="2">
        <v>33827</v>
      </c>
      <c r="Y683">
        <v>21.0136</v>
      </c>
      <c r="AA683" s="2">
        <v>33827</v>
      </c>
      <c r="AB683">
        <v>232.31</v>
      </c>
      <c r="AC683">
        <f t="shared" si="97"/>
        <v>-5.6499593374138568E-3</v>
      </c>
      <c r="AD683">
        <f t="shared" si="92"/>
        <v>-5.7871593374138565E-3</v>
      </c>
      <c r="AE683">
        <f>Sheet2!$B$17+Sheet2!$B$18*'Portfolio allocation'!K683</f>
        <v>-1.1362999414947636E-3</v>
      </c>
      <c r="AF683">
        <f t="shared" si="98"/>
        <v>-4.6508593959190929E-3</v>
      </c>
      <c r="AH683" s="2">
        <v>33827</v>
      </c>
      <c r="AI683">
        <v>6.4630000000000001</v>
      </c>
      <c r="AJ683">
        <v>3.43</v>
      </c>
      <c r="AK683">
        <v>1.45747</v>
      </c>
      <c r="AR683" s="3"/>
    </row>
    <row r="684" spans="1:44" hidden="1" outlineLevel="1" x14ac:dyDescent="0.2">
      <c r="A684" s="2">
        <v>33828</v>
      </c>
      <c r="B684">
        <v>14.88</v>
      </c>
      <c r="E684" s="2">
        <v>33828</v>
      </c>
      <c r="F684">
        <v>417.78</v>
      </c>
      <c r="G684">
        <f t="shared" si="93"/>
        <v>-2.6736691334448004E-3</v>
      </c>
      <c r="H684" s="2">
        <v>33828</v>
      </c>
      <c r="I684">
        <v>489.35</v>
      </c>
      <c r="J684">
        <f t="shared" si="94"/>
        <v>-2.6088906100318887E-3</v>
      </c>
      <c r="K684">
        <f t="shared" si="90"/>
        <v>-2.7460906100318888E-3</v>
      </c>
      <c r="L684">
        <v>-2.1974108511294078E-4</v>
      </c>
      <c r="N684" s="2">
        <v>33828</v>
      </c>
      <c r="O684">
        <v>2.2187999999999999</v>
      </c>
      <c r="Q684" s="2">
        <v>33828</v>
      </c>
      <c r="R684">
        <v>2281.91</v>
      </c>
      <c r="S684" s="8">
        <f t="shared" si="95"/>
        <v>-5.2572614288765029E-3</v>
      </c>
      <c r="T684" s="9">
        <f t="shared" si="91"/>
        <v>-5.3944614288765026E-3</v>
      </c>
      <c r="U684" s="3">
        <f>Sheet1!$B$17+Sheet1!$B$18*'Portfolio allocation'!K684</f>
        <v>-2.6625858586650231E-3</v>
      </c>
      <c r="V684" s="13">
        <f t="shared" si="96"/>
        <v>-2.7318755702114795E-3</v>
      </c>
      <c r="W684" s="13"/>
      <c r="X684" s="2">
        <v>33828</v>
      </c>
      <c r="Y684">
        <v>21.103100000000001</v>
      </c>
      <c r="AA684" s="2">
        <v>33828</v>
      </c>
      <c r="AB684">
        <v>233.3</v>
      </c>
      <c r="AC684">
        <f t="shared" si="97"/>
        <v>4.2615470707245695E-3</v>
      </c>
      <c r="AD684">
        <f t="shared" si="92"/>
        <v>4.1235470707245694E-3</v>
      </c>
      <c r="AE684">
        <f>Sheet2!$B$17+Sheet2!$B$18*'Portfolio allocation'!K684</f>
        <v>-2.388506818183758E-3</v>
      </c>
      <c r="AF684">
        <f t="shared" si="98"/>
        <v>6.5120538889083274E-3</v>
      </c>
      <c r="AH684" s="2">
        <v>33828</v>
      </c>
      <c r="AI684">
        <v>6.5090000000000003</v>
      </c>
      <c r="AJ684">
        <v>3.45</v>
      </c>
      <c r="AK684">
        <v>1.46373</v>
      </c>
      <c r="AR684" s="3"/>
    </row>
    <row r="685" spans="1:44" hidden="1" outlineLevel="1" x14ac:dyDescent="0.2">
      <c r="A685" s="2">
        <v>33829</v>
      </c>
      <c r="B685">
        <v>15.34</v>
      </c>
      <c r="E685" s="2">
        <v>33829</v>
      </c>
      <c r="F685">
        <v>417.73</v>
      </c>
      <c r="G685">
        <f t="shared" si="93"/>
        <v>-1.1968021446684407E-4</v>
      </c>
      <c r="H685" s="2">
        <v>33829</v>
      </c>
      <c r="I685">
        <v>489.31</v>
      </c>
      <c r="J685">
        <f t="shared" si="94"/>
        <v>-8.1741085112940759E-5</v>
      </c>
      <c r="K685">
        <f t="shared" si="90"/>
        <v>-2.1974108511294078E-4</v>
      </c>
      <c r="L685">
        <v>5.2785895812469995E-3</v>
      </c>
      <c r="N685" s="2">
        <v>33829</v>
      </c>
      <c r="O685">
        <v>2.2147999999999999</v>
      </c>
      <c r="Q685" s="2">
        <v>33829</v>
      </c>
      <c r="R685">
        <v>2277.9</v>
      </c>
      <c r="S685" s="8">
        <f t="shared" si="95"/>
        <v>-1.7572998058642542E-3</v>
      </c>
      <c r="T685" s="9">
        <f t="shared" si="91"/>
        <v>-1.8952998058642543E-3</v>
      </c>
      <c r="U685" s="3">
        <f>Sheet1!$B$17+Sheet1!$B$18*'Portfolio allocation'!K685</f>
        <v>2.3570634253338769E-4</v>
      </c>
      <c r="V685" s="13">
        <f t="shared" si="96"/>
        <v>-2.1310061483976418E-3</v>
      </c>
      <c r="W685" s="13"/>
      <c r="X685" s="2">
        <v>33829</v>
      </c>
      <c r="Y685">
        <v>21.043500000000002</v>
      </c>
      <c r="AA685" s="2">
        <v>33829</v>
      </c>
      <c r="AB685">
        <v>232.64</v>
      </c>
      <c r="AC685">
        <f t="shared" si="97"/>
        <v>-2.8289755679383743E-3</v>
      </c>
      <c r="AD685">
        <f t="shared" si="92"/>
        <v>-2.9661755679383744E-3</v>
      </c>
      <c r="AE685">
        <f>Sheet2!$B$17+Sheet2!$B$18*'Portfolio allocation'!K685</f>
        <v>-1.4201236762017595E-4</v>
      </c>
      <c r="AF685">
        <f t="shared" si="98"/>
        <v>-2.8241632003181984E-3</v>
      </c>
      <c r="AH685" s="2">
        <v>33829</v>
      </c>
      <c r="AI685">
        <v>6.5519999999999996</v>
      </c>
      <c r="AJ685">
        <v>3.43</v>
      </c>
      <c r="AK685">
        <v>1.4676899999999999</v>
      </c>
      <c r="AR685" s="3"/>
    </row>
    <row r="686" spans="1:44" hidden="1" outlineLevel="1" x14ac:dyDescent="0.2">
      <c r="A686" s="2">
        <v>33830</v>
      </c>
      <c r="B686">
        <v>14.66</v>
      </c>
      <c r="E686" s="2">
        <v>33830</v>
      </c>
      <c r="F686">
        <v>419.91</v>
      </c>
      <c r="G686">
        <f t="shared" si="93"/>
        <v>5.2186819237307613E-3</v>
      </c>
      <c r="H686" s="2">
        <v>33830</v>
      </c>
      <c r="I686">
        <v>491.96</v>
      </c>
      <c r="J686">
        <f t="shared" si="94"/>
        <v>5.4157895812469992E-3</v>
      </c>
      <c r="K686">
        <f t="shared" si="90"/>
        <v>5.2785895812469995E-3</v>
      </c>
      <c r="L686">
        <v>2.018646719245479E-3</v>
      </c>
      <c r="N686" s="2">
        <v>33830</v>
      </c>
      <c r="O686">
        <v>2.2187999999999999</v>
      </c>
      <c r="Q686" s="2">
        <v>33830</v>
      </c>
      <c r="R686">
        <v>2281.91</v>
      </c>
      <c r="S686" s="8">
        <f t="shared" si="95"/>
        <v>1.760393344747202E-3</v>
      </c>
      <c r="T686" s="9">
        <f t="shared" si="91"/>
        <v>1.6231933447472019E-3</v>
      </c>
      <c r="U686" s="3">
        <f>Sheet1!$B$17+Sheet1!$B$18*'Portfolio allocation'!K686</f>
        <v>6.543530629211352E-3</v>
      </c>
      <c r="V686" s="13">
        <f t="shared" si="96"/>
        <v>-4.9203372844641505E-3</v>
      </c>
      <c r="W686" s="13"/>
      <c r="X686" s="2">
        <v>33830</v>
      </c>
      <c r="Y686">
        <v>21.103100000000001</v>
      </c>
      <c r="AA686" s="2">
        <v>33830</v>
      </c>
      <c r="AB686">
        <v>233.3</v>
      </c>
      <c r="AC686">
        <f t="shared" si="97"/>
        <v>2.8370013755159018E-3</v>
      </c>
      <c r="AD686">
        <f t="shared" si="92"/>
        <v>2.701001375515902E-3</v>
      </c>
      <c r="AE686">
        <f>Sheet2!$B$17+Sheet2!$B$18*'Portfolio allocation'!K686</f>
        <v>4.7472435360091728E-3</v>
      </c>
      <c r="AF686">
        <f t="shared" si="98"/>
        <v>-2.0462421604932708E-3</v>
      </c>
      <c r="AH686" s="2">
        <v>33830</v>
      </c>
      <c r="AI686">
        <v>6.5129999999999999</v>
      </c>
      <c r="AJ686">
        <v>3.4</v>
      </c>
      <c r="AK686">
        <v>1.4574499999999999</v>
      </c>
      <c r="AR686" s="3"/>
    </row>
    <row r="687" spans="1:44" hidden="1" outlineLevel="1" x14ac:dyDescent="0.2">
      <c r="A687" s="2">
        <v>33833</v>
      </c>
      <c r="B687">
        <v>14.61</v>
      </c>
      <c r="E687" s="2">
        <v>33833</v>
      </c>
      <c r="F687">
        <v>420.74</v>
      </c>
      <c r="G687">
        <f t="shared" si="93"/>
        <v>1.9766140363410845E-3</v>
      </c>
      <c r="H687" s="2">
        <v>33833</v>
      </c>
      <c r="I687">
        <v>493.02</v>
      </c>
      <c r="J687">
        <f t="shared" si="94"/>
        <v>2.1546467192454788E-3</v>
      </c>
      <c r="K687">
        <f t="shared" si="90"/>
        <v>2.018646719245479E-3</v>
      </c>
      <c r="L687">
        <v>1.5065353778750765E-3</v>
      </c>
      <c r="N687" s="2">
        <v>33833</v>
      </c>
      <c r="O687">
        <v>2.1718999999999999</v>
      </c>
      <c r="Q687" s="2">
        <v>33833</v>
      </c>
      <c r="R687">
        <v>2233.71</v>
      </c>
      <c r="S687" s="8">
        <f t="shared" si="95"/>
        <v>-2.112265602061425E-2</v>
      </c>
      <c r="T687" s="9">
        <f t="shared" si="91"/>
        <v>-2.1258656020614251E-2</v>
      </c>
      <c r="U687" s="3">
        <f>Sheet1!$B$17+Sheet1!$B$18*'Portfolio allocation'!K687</f>
        <v>2.8036415599842581E-3</v>
      </c>
      <c r="V687" s="13">
        <f t="shared" si="96"/>
        <v>-2.406229758059851E-2</v>
      </c>
      <c r="W687" s="13"/>
      <c r="X687" s="2">
        <v>33833</v>
      </c>
      <c r="Y687">
        <v>21.1629</v>
      </c>
      <c r="AA687" s="2">
        <v>33833</v>
      </c>
      <c r="AB687">
        <v>233.96</v>
      </c>
      <c r="AC687">
        <f t="shared" si="97"/>
        <v>2.8289755679382633E-3</v>
      </c>
      <c r="AD687">
        <f t="shared" si="92"/>
        <v>2.6925755679382633E-3</v>
      </c>
      <c r="AE687">
        <f>Sheet2!$B$17+Sheet2!$B$18*'Portfolio allocation'!K687</f>
        <v>1.8484191744530531E-3</v>
      </c>
      <c r="AF687">
        <f t="shared" si="98"/>
        <v>8.4415639348521011E-4</v>
      </c>
      <c r="AH687" s="2">
        <v>33833</v>
      </c>
      <c r="AI687">
        <v>6.532</v>
      </c>
      <c r="AJ687">
        <v>3.41</v>
      </c>
      <c r="AK687">
        <v>1.4638199999999999</v>
      </c>
      <c r="AR687" s="3"/>
    </row>
    <row r="688" spans="1:44" hidden="1" outlineLevel="1" x14ac:dyDescent="0.2">
      <c r="A688" s="2">
        <v>33834</v>
      </c>
      <c r="B688">
        <v>13.84</v>
      </c>
      <c r="E688" s="2">
        <v>33834</v>
      </c>
      <c r="F688">
        <v>421.34</v>
      </c>
      <c r="G688">
        <f t="shared" si="93"/>
        <v>1.4260588486951775E-3</v>
      </c>
      <c r="H688" s="2">
        <v>33834</v>
      </c>
      <c r="I688">
        <v>493.83</v>
      </c>
      <c r="J688">
        <f t="shared" si="94"/>
        <v>1.6429353778750766E-3</v>
      </c>
      <c r="K688">
        <f t="shared" si="90"/>
        <v>1.5065353778750765E-3</v>
      </c>
      <c r="L688">
        <v>-7.6066070348095524E-3</v>
      </c>
      <c r="N688" s="2">
        <v>33834</v>
      </c>
      <c r="O688">
        <v>2.1718999999999999</v>
      </c>
      <c r="Q688" s="2">
        <v>33834</v>
      </c>
      <c r="R688">
        <v>2233.71</v>
      </c>
      <c r="S688" s="8">
        <f t="shared" si="95"/>
        <v>0</v>
      </c>
      <c r="T688" s="9">
        <f t="shared" si="91"/>
        <v>-1.3639999999999998E-4</v>
      </c>
      <c r="U688" s="3">
        <f>Sheet1!$B$17+Sheet1!$B$18*'Portfolio allocation'!K688</f>
        <v>2.2161344505367982E-3</v>
      </c>
      <c r="V688" s="13">
        <f t="shared" si="96"/>
        <v>-2.3525344505367983E-3</v>
      </c>
      <c r="W688" s="13"/>
      <c r="X688" s="2">
        <v>33834</v>
      </c>
      <c r="Y688">
        <v>21.0136</v>
      </c>
      <c r="AA688" s="2">
        <v>33834</v>
      </c>
      <c r="AB688">
        <v>232.31</v>
      </c>
      <c r="AC688">
        <f t="shared" si="97"/>
        <v>-7.0524876047187712E-3</v>
      </c>
      <c r="AD688">
        <f t="shared" si="92"/>
        <v>-7.186887604718771E-3</v>
      </c>
      <c r="AE688">
        <f>Sheet2!$B$17+Sheet2!$B$18*'Portfolio allocation'!K688</f>
        <v>1.3930367045645324E-3</v>
      </c>
      <c r="AF688">
        <f t="shared" si="98"/>
        <v>-8.579924309283303E-3</v>
      </c>
      <c r="AH688" s="2">
        <v>33834</v>
      </c>
      <c r="AI688">
        <v>6.4740000000000002</v>
      </c>
      <c r="AJ688">
        <v>3.36</v>
      </c>
      <c r="AK688">
        <v>1.4680899999999999</v>
      </c>
      <c r="AR688" s="3"/>
    </row>
    <row r="689" spans="1:44" hidden="1" outlineLevel="1" x14ac:dyDescent="0.2">
      <c r="A689" s="2">
        <v>33835</v>
      </c>
      <c r="B689">
        <v>14.35</v>
      </c>
      <c r="E689" s="2">
        <v>33835</v>
      </c>
      <c r="F689">
        <v>418.18</v>
      </c>
      <c r="G689">
        <f t="shared" si="93"/>
        <v>-7.4998813309915535E-3</v>
      </c>
      <c r="H689" s="2">
        <v>33835</v>
      </c>
      <c r="I689">
        <v>490.14</v>
      </c>
      <c r="J689">
        <f t="shared" si="94"/>
        <v>-7.4722070348095526E-3</v>
      </c>
      <c r="K689">
        <f t="shared" si="90"/>
        <v>-7.6066070348095524E-3</v>
      </c>
      <c r="L689">
        <v>1.0962800832426043E-4</v>
      </c>
      <c r="N689" s="2">
        <v>33835</v>
      </c>
      <c r="O689">
        <v>2.1640999999999999</v>
      </c>
      <c r="Q689" s="2">
        <v>33835</v>
      </c>
      <c r="R689">
        <v>2225.67</v>
      </c>
      <c r="S689" s="8">
        <f t="shared" si="95"/>
        <v>-3.5993929382058809E-3</v>
      </c>
      <c r="T689" s="9">
        <f t="shared" si="91"/>
        <v>-3.7337929382058807E-3</v>
      </c>
      <c r="U689" s="3">
        <f>Sheet1!$B$17+Sheet1!$B$18*'Portfolio allocation'!K689</f>
        <v>-8.2386934830373237E-3</v>
      </c>
      <c r="V689" s="13">
        <f t="shared" si="96"/>
        <v>4.504900544831443E-3</v>
      </c>
      <c r="W689" s="13"/>
      <c r="X689" s="2">
        <v>33835</v>
      </c>
      <c r="Y689">
        <v>20.685300000000002</v>
      </c>
      <c r="AA689" s="2">
        <v>33835</v>
      </c>
      <c r="AB689">
        <v>228.68</v>
      </c>
      <c r="AC689">
        <f t="shared" si="97"/>
        <v>-1.5625672592656348E-2</v>
      </c>
      <c r="AD689">
        <f t="shared" si="92"/>
        <v>-1.5760872592656346E-2</v>
      </c>
      <c r="AE689">
        <f>Sheet2!$B$17+Sheet2!$B$18*'Portfolio allocation'!K689</f>
        <v>-6.7106020260851579E-3</v>
      </c>
      <c r="AF689">
        <f t="shared" si="98"/>
        <v>-9.0502705665711884E-3</v>
      </c>
      <c r="AH689" s="2">
        <v>33835</v>
      </c>
      <c r="AI689">
        <v>6.4610000000000003</v>
      </c>
      <c r="AJ689">
        <v>3.38</v>
      </c>
      <c r="AK689">
        <v>1.4719</v>
      </c>
      <c r="AR689" s="3"/>
    </row>
    <row r="690" spans="1:44" hidden="1" outlineLevel="1" x14ac:dyDescent="0.2">
      <c r="A690" s="2">
        <v>33836</v>
      </c>
      <c r="B690">
        <v>14.48</v>
      </c>
      <c r="E690" s="2">
        <v>33836</v>
      </c>
      <c r="F690">
        <v>418.26</v>
      </c>
      <c r="G690">
        <f t="shared" si="93"/>
        <v>1.9130517958765303E-4</v>
      </c>
      <c r="H690" s="2">
        <v>33836</v>
      </c>
      <c r="I690">
        <v>490.26</v>
      </c>
      <c r="J690">
        <f t="shared" si="94"/>
        <v>2.4482800832426044E-4</v>
      </c>
      <c r="K690">
        <f t="shared" si="90"/>
        <v>1.0962800832426043E-4</v>
      </c>
      <c r="L690">
        <v>-8.2745387345490619E-3</v>
      </c>
      <c r="N690" s="2">
        <v>33836</v>
      </c>
      <c r="O690">
        <v>2.1991999999999998</v>
      </c>
      <c r="Q690" s="2">
        <v>33836</v>
      </c>
      <c r="R690">
        <v>2261.83</v>
      </c>
      <c r="S690" s="8">
        <f t="shared" si="95"/>
        <v>1.6246793100504586E-2</v>
      </c>
      <c r="T690" s="9">
        <f t="shared" si="91"/>
        <v>1.6111593100504588E-2</v>
      </c>
      <c r="U690" s="3">
        <f>Sheet1!$B$17+Sheet1!$B$18*'Portfolio allocation'!K690</f>
        <v>6.1356691384742911E-4</v>
      </c>
      <c r="V690" s="13">
        <f t="shared" si="96"/>
        <v>1.5498026186657158E-2</v>
      </c>
      <c r="W690" s="13"/>
      <c r="X690" s="2">
        <v>33836</v>
      </c>
      <c r="Y690">
        <v>20.5062</v>
      </c>
      <c r="AA690" s="2">
        <v>33836</v>
      </c>
      <c r="AB690">
        <v>226.7</v>
      </c>
      <c r="AC690">
        <f t="shared" si="97"/>
        <v>-8.6583872660487282E-3</v>
      </c>
      <c r="AD690">
        <f t="shared" si="92"/>
        <v>-8.7943872660487289E-3</v>
      </c>
      <c r="AE690">
        <f>Sheet2!$B$17+Sheet2!$B$18*'Portfolio allocation'!K690</f>
        <v>1.5087103322973977E-4</v>
      </c>
      <c r="AF690">
        <f t="shared" si="98"/>
        <v>-8.9452582992784694E-3</v>
      </c>
      <c r="AH690" s="2">
        <v>33836</v>
      </c>
      <c r="AI690">
        <v>6.4539999999999997</v>
      </c>
      <c r="AJ690">
        <v>3.4</v>
      </c>
      <c r="AK690">
        <v>1.4763599999999999</v>
      </c>
      <c r="AR690" s="3"/>
    </row>
    <row r="691" spans="1:44" hidden="1" outlineLevel="1" x14ac:dyDescent="0.2">
      <c r="A691" s="2">
        <v>33837</v>
      </c>
      <c r="B691">
        <v>15.01</v>
      </c>
      <c r="E691" s="2">
        <v>33837</v>
      </c>
      <c r="F691">
        <v>414.85</v>
      </c>
      <c r="G691">
        <f t="shared" si="93"/>
        <v>-8.1528236025437684E-3</v>
      </c>
      <c r="H691" s="2">
        <v>33837</v>
      </c>
      <c r="I691">
        <v>486.27</v>
      </c>
      <c r="J691">
        <f t="shared" si="94"/>
        <v>-8.1385387345490612E-3</v>
      </c>
      <c r="K691">
        <f t="shared" si="90"/>
        <v>-8.2745387345490619E-3</v>
      </c>
      <c r="L691">
        <v>-9.9683298743496081E-3</v>
      </c>
      <c r="N691" s="2">
        <v>33837</v>
      </c>
      <c r="O691">
        <v>2.1797</v>
      </c>
      <c r="Q691" s="2">
        <v>33837</v>
      </c>
      <c r="R691">
        <v>2241.7399999999998</v>
      </c>
      <c r="S691" s="8">
        <f t="shared" si="95"/>
        <v>-8.882188316540196E-3</v>
      </c>
      <c r="T691" s="9">
        <f t="shared" si="91"/>
        <v>-9.0181883165401967E-3</v>
      </c>
      <c r="U691" s="3">
        <f>Sheet1!$B$17+Sheet1!$B$18*'Portfolio allocation'!K691</f>
        <v>-9.0049616566188571E-3</v>
      </c>
      <c r="V691" s="13">
        <f t="shared" si="96"/>
        <v>-1.3226659921339659E-5</v>
      </c>
      <c r="W691" s="13"/>
      <c r="X691" s="2">
        <v>33837</v>
      </c>
      <c r="Y691">
        <v>20.536000000000001</v>
      </c>
      <c r="AA691" s="2">
        <v>33837</v>
      </c>
      <c r="AB691">
        <v>227.03</v>
      </c>
      <c r="AC691">
        <f t="shared" si="97"/>
        <v>1.4556682840758395E-3</v>
      </c>
      <c r="AD691">
        <f t="shared" si="92"/>
        <v>1.3172682840758396E-3</v>
      </c>
      <c r="AE691">
        <f>Sheet2!$B$17+Sheet2!$B$18*'Portfolio allocation'!K691</f>
        <v>-7.3045439339723692E-3</v>
      </c>
      <c r="AF691">
        <f t="shared" si="98"/>
        <v>8.6218122180482092E-3</v>
      </c>
      <c r="AH691" s="2">
        <v>33837</v>
      </c>
      <c r="AI691">
        <v>6.5190000000000001</v>
      </c>
      <c r="AJ691">
        <v>3.46</v>
      </c>
      <c r="AK691">
        <v>1.4853700000000001</v>
      </c>
      <c r="AR691" s="3"/>
    </row>
    <row r="692" spans="1:44" hidden="1" outlineLevel="1" x14ac:dyDescent="0.2">
      <c r="A692" s="2">
        <v>33840</v>
      </c>
      <c r="B692">
        <v>16.190000000000001</v>
      </c>
      <c r="E692" s="2">
        <v>33840</v>
      </c>
      <c r="F692">
        <v>410.72</v>
      </c>
      <c r="G692">
        <f t="shared" si="93"/>
        <v>-9.9554055682776754E-3</v>
      </c>
      <c r="H692" s="2">
        <v>33840</v>
      </c>
      <c r="I692">
        <v>481.49</v>
      </c>
      <c r="J692">
        <f t="shared" si="94"/>
        <v>-9.8299298743496077E-3</v>
      </c>
      <c r="K692">
        <f t="shared" si="90"/>
        <v>-9.9683298743496081E-3</v>
      </c>
      <c r="L692">
        <v>2.1833126918523443E-3</v>
      </c>
      <c r="N692" s="2">
        <v>33840</v>
      </c>
      <c r="O692">
        <v>2.1562999999999999</v>
      </c>
      <c r="Q692" s="2">
        <v>33840</v>
      </c>
      <c r="R692">
        <v>2217.64</v>
      </c>
      <c r="S692" s="8">
        <f t="shared" si="95"/>
        <v>-1.0750577676269302E-2</v>
      </c>
      <c r="T692" s="9">
        <f t="shared" si="91"/>
        <v>-1.0888977676269302E-2</v>
      </c>
      <c r="U692" s="3">
        <f>Sheet1!$B$17+Sheet1!$B$18*'Portfolio allocation'!K692</f>
        <v>-1.0948121778574028E-2</v>
      </c>
      <c r="V692" s="13">
        <f t="shared" si="96"/>
        <v>5.9144102304726012E-5</v>
      </c>
      <c r="W692" s="13"/>
      <c r="X692" s="2">
        <v>33840</v>
      </c>
      <c r="Y692">
        <v>20.327100000000002</v>
      </c>
      <c r="AA692" s="2">
        <v>33840</v>
      </c>
      <c r="AB692">
        <v>224.72</v>
      </c>
      <c r="AC692">
        <f t="shared" si="97"/>
        <v>-1.0174866757697187E-2</v>
      </c>
      <c r="AD692">
        <f t="shared" si="92"/>
        <v>-1.0317666757697188E-2</v>
      </c>
      <c r="AE692">
        <f>Sheet2!$B$17+Sheet2!$B$18*'Portfolio allocation'!K692</f>
        <v>-8.8107062280032272E-3</v>
      </c>
      <c r="AF692">
        <f t="shared" si="98"/>
        <v>-1.5069605296939605E-3</v>
      </c>
      <c r="AH692" s="2">
        <v>33840</v>
      </c>
      <c r="AI692">
        <v>6.6790000000000003</v>
      </c>
      <c r="AJ692">
        <v>3.57</v>
      </c>
      <c r="AK692">
        <v>1.5203599999999999</v>
      </c>
      <c r="AR692" s="3"/>
    </row>
    <row r="693" spans="1:44" hidden="1" outlineLevel="1" x14ac:dyDescent="0.2">
      <c r="A693" s="2">
        <v>33841</v>
      </c>
      <c r="B693">
        <v>15.62</v>
      </c>
      <c r="E693" s="2">
        <v>33841</v>
      </c>
      <c r="F693">
        <v>411.61</v>
      </c>
      <c r="G693">
        <f t="shared" si="93"/>
        <v>2.1669263731982635E-3</v>
      </c>
      <c r="H693" s="2">
        <v>33841</v>
      </c>
      <c r="I693">
        <v>482.61</v>
      </c>
      <c r="J693">
        <f t="shared" si="94"/>
        <v>2.3261126918523445E-3</v>
      </c>
      <c r="K693">
        <f t="shared" si="90"/>
        <v>2.1833126918523443E-3</v>
      </c>
      <c r="L693">
        <v>4.6851148795093982E-3</v>
      </c>
      <c r="N693" s="2">
        <v>33841</v>
      </c>
      <c r="O693">
        <v>2.1991999999999998</v>
      </c>
      <c r="Q693" s="2">
        <v>33841</v>
      </c>
      <c r="R693">
        <v>2261.83</v>
      </c>
      <c r="S693" s="8">
        <f t="shared" si="95"/>
        <v>1.9926588625746255E-2</v>
      </c>
      <c r="T693" s="9">
        <f t="shared" si="91"/>
        <v>1.9783788625746257E-2</v>
      </c>
      <c r="U693" s="3">
        <f>Sheet1!$B$17+Sheet1!$B$18*'Portfolio allocation'!K693</f>
        <v>2.9925505369495656E-3</v>
      </c>
      <c r="V693" s="13">
        <f t="shared" si="96"/>
        <v>1.6791238088796692E-2</v>
      </c>
      <c r="W693" s="13"/>
      <c r="X693" s="2">
        <v>33841</v>
      </c>
      <c r="Y693">
        <v>20.8047</v>
      </c>
      <c r="AA693" s="2">
        <v>33841</v>
      </c>
      <c r="AB693">
        <v>230</v>
      </c>
      <c r="AC693">
        <f t="shared" si="97"/>
        <v>2.3495906016375967E-2</v>
      </c>
      <c r="AD693">
        <f t="shared" si="92"/>
        <v>2.3353106016375969E-2</v>
      </c>
      <c r="AE693">
        <f>Sheet2!$B$17+Sheet2!$B$18*'Portfolio allocation'!K693</f>
        <v>1.9948443583039871E-3</v>
      </c>
      <c r="AF693">
        <f t="shared" si="98"/>
        <v>2.1358261658071982E-2</v>
      </c>
      <c r="AH693" s="2">
        <v>33841</v>
      </c>
      <c r="AI693">
        <v>6.7270000000000003</v>
      </c>
      <c r="AJ693">
        <v>3.57</v>
      </c>
      <c r="AK693">
        <v>1.52135</v>
      </c>
      <c r="AR693" s="3"/>
    </row>
    <row r="694" spans="1:44" hidden="1" outlineLevel="1" x14ac:dyDescent="0.2">
      <c r="A694" s="2">
        <v>33842</v>
      </c>
      <c r="B694">
        <v>14.5</v>
      </c>
      <c r="E694" s="2">
        <v>33842</v>
      </c>
      <c r="F694">
        <v>413.51</v>
      </c>
      <c r="G694">
        <f t="shared" si="93"/>
        <v>4.6160200189500067E-3</v>
      </c>
      <c r="H694" s="2">
        <v>33842</v>
      </c>
      <c r="I694">
        <v>484.94</v>
      </c>
      <c r="J694">
        <f t="shared" si="94"/>
        <v>4.8279148795093985E-3</v>
      </c>
      <c r="K694">
        <f t="shared" si="90"/>
        <v>4.6851148795093982E-3</v>
      </c>
      <c r="L694">
        <v>-5.7515568936376967E-5</v>
      </c>
      <c r="N694" s="2">
        <v>33842</v>
      </c>
      <c r="O694">
        <v>2.2383000000000002</v>
      </c>
      <c r="Q694" s="2">
        <v>33842</v>
      </c>
      <c r="R694">
        <v>2302</v>
      </c>
      <c r="S694" s="8">
        <f t="shared" si="95"/>
        <v>1.775995543431641E-2</v>
      </c>
      <c r="T694" s="9">
        <f t="shared" si="91"/>
        <v>1.7617155434316412E-2</v>
      </c>
      <c r="U694" s="3">
        <f>Sheet1!$B$17+Sheet1!$B$18*'Portfolio allocation'!K694</f>
        <v>5.8626814107288743E-3</v>
      </c>
      <c r="V694" s="13">
        <f t="shared" si="96"/>
        <v>1.1754474023587537E-2</v>
      </c>
      <c r="W694" s="13"/>
      <c r="X694" s="2">
        <v>33842</v>
      </c>
      <c r="Y694">
        <v>20.625599999999999</v>
      </c>
      <c r="AA694" s="2">
        <v>33842</v>
      </c>
      <c r="AB694">
        <v>228.02</v>
      </c>
      <c r="AC694">
        <f t="shared" si="97"/>
        <v>-8.6086956521738145E-3</v>
      </c>
      <c r="AD694">
        <f t="shared" si="92"/>
        <v>-8.748695652173814E-3</v>
      </c>
      <c r="AE694">
        <f>Sheet2!$B$17+Sheet2!$B$18*'Portfolio allocation'!K694</f>
        <v>4.2195106903150786E-3</v>
      </c>
      <c r="AF694">
        <f t="shared" si="98"/>
        <v>-1.2968206342488893E-2</v>
      </c>
      <c r="AH694" s="2">
        <v>33842</v>
      </c>
      <c r="AI694">
        <v>6.6520000000000001</v>
      </c>
      <c r="AJ694">
        <v>3.5</v>
      </c>
      <c r="AK694">
        <v>1.5154099999999999</v>
      </c>
      <c r="AR694" s="3"/>
    </row>
    <row r="695" spans="1:44" hidden="1" outlineLevel="1" x14ac:dyDescent="0.2">
      <c r="A695" s="2">
        <v>33843</v>
      </c>
      <c r="B695">
        <v>13.66</v>
      </c>
      <c r="E695" s="2">
        <v>33843</v>
      </c>
      <c r="F695">
        <v>413.53</v>
      </c>
      <c r="G695">
        <f t="shared" si="93"/>
        <v>4.8366424028500887E-5</v>
      </c>
      <c r="H695" s="2">
        <v>33843</v>
      </c>
      <c r="I695">
        <v>484.98</v>
      </c>
      <c r="J695">
        <f t="shared" si="94"/>
        <v>8.248443106362302E-5</v>
      </c>
      <c r="K695">
        <f t="shared" si="90"/>
        <v>-5.7515568936376967E-5</v>
      </c>
      <c r="L695">
        <v>3.0361886758216777E-3</v>
      </c>
      <c r="N695" s="2">
        <v>33843</v>
      </c>
      <c r="O695">
        <v>2.3008000000000002</v>
      </c>
      <c r="Q695" s="2">
        <v>33843</v>
      </c>
      <c r="R695">
        <v>2366.2800000000002</v>
      </c>
      <c r="S695" s="8">
        <f t="shared" si="95"/>
        <v>2.7923544743701179E-2</v>
      </c>
      <c r="T695" s="9">
        <f t="shared" si="91"/>
        <v>2.7783544743701177E-2</v>
      </c>
      <c r="U695" s="3">
        <f>Sheet1!$B$17+Sheet1!$B$18*'Portfolio allocation'!K695</f>
        <v>4.218155660324623E-4</v>
      </c>
      <c r="V695" s="13">
        <f t="shared" si="96"/>
        <v>2.7361729177668714E-2</v>
      </c>
      <c r="W695" s="13"/>
      <c r="X695" s="2">
        <v>33843</v>
      </c>
      <c r="Y695">
        <v>20.8643</v>
      </c>
      <c r="AA695" s="2">
        <v>33843</v>
      </c>
      <c r="AB695">
        <v>230.66</v>
      </c>
      <c r="AC695">
        <f t="shared" si="97"/>
        <v>1.1577931760371918E-2</v>
      </c>
      <c r="AD695">
        <f t="shared" si="92"/>
        <v>1.1438731760371917E-2</v>
      </c>
      <c r="AE695">
        <f>Sheet2!$B$17+Sheet2!$B$18*'Portfolio allocation'!K695</f>
        <v>2.2427001112597272E-6</v>
      </c>
      <c r="AF695">
        <f t="shared" si="98"/>
        <v>1.1436489060260657E-2</v>
      </c>
      <c r="AH695" s="2">
        <v>33843</v>
      </c>
      <c r="AI695">
        <v>6.6150000000000002</v>
      </c>
      <c r="AJ695">
        <v>3.48</v>
      </c>
      <c r="AK695">
        <v>1.5108900000000001</v>
      </c>
      <c r="AR695" s="3"/>
    </row>
    <row r="696" spans="1:44" hidden="1" outlineLevel="1" x14ac:dyDescent="0.2">
      <c r="A696" s="2">
        <v>33844</v>
      </c>
      <c r="B696">
        <v>13.14</v>
      </c>
      <c r="E696" s="2">
        <v>33844</v>
      </c>
      <c r="F696">
        <v>414.84</v>
      </c>
      <c r="G696">
        <f t="shared" si="93"/>
        <v>3.167847556404535E-3</v>
      </c>
      <c r="H696" s="2">
        <v>33844</v>
      </c>
      <c r="I696">
        <v>486.52</v>
      </c>
      <c r="J696">
        <f t="shared" si="94"/>
        <v>3.1753886758216776E-3</v>
      </c>
      <c r="K696">
        <f t="shared" si="90"/>
        <v>3.0361886758216777E-3</v>
      </c>
      <c r="L696">
        <v>-1.7831311682972085E-3</v>
      </c>
      <c r="N696" s="2">
        <v>33844</v>
      </c>
      <c r="O696">
        <v>2.3241999999999998</v>
      </c>
      <c r="Q696" s="2">
        <v>33844</v>
      </c>
      <c r="R696">
        <v>2390.39</v>
      </c>
      <c r="S696" s="8">
        <f t="shared" si="95"/>
        <v>1.0188988623493378E-2</v>
      </c>
      <c r="T696" s="9">
        <f t="shared" si="91"/>
        <v>1.0049788623493377E-2</v>
      </c>
      <c r="U696" s="3">
        <f>Sheet1!$B$17+Sheet1!$B$18*'Portfolio allocation'!K696</f>
        <v>3.9709914805110252E-3</v>
      </c>
      <c r="V696" s="13">
        <f t="shared" si="96"/>
        <v>6.078797142982352E-3</v>
      </c>
      <c r="W696" s="13"/>
      <c r="X696" s="2">
        <v>33844</v>
      </c>
      <c r="Y696">
        <v>20.834499999999998</v>
      </c>
      <c r="AA696" s="2">
        <v>33844</v>
      </c>
      <c r="AB696">
        <v>230.33</v>
      </c>
      <c r="AC696">
        <f t="shared" si="97"/>
        <v>-1.4306771872019119E-3</v>
      </c>
      <c r="AD696">
        <f t="shared" si="92"/>
        <v>-1.5694771872019121E-3</v>
      </c>
      <c r="AE696">
        <f>Sheet2!$B$17+Sheet2!$B$18*'Portfolio allocation'!K696</f>
        <v>2.7532434420837869E-3</v>
      </c>
      <c r="AF696">
        <f t="shared" si="98"/>
        <v>-4.3227206292856986E-3</v>
      </c>
      <c r="AH696" s="2">
        <v>33844</v>
      </c>
      <c r="AI696">
        <v>6.6260000000000003</v>
      </c>
      <c r="AJ696">
        <v>3.47</v>
      </c>
      <c r="AK696">
        <v>1.51448</v>
      </c>
      <c r="AR696" s="3"/>
    </row>
    <row r="697" spans="1:44" hidden="1" outlineLevel="1" x14ac:dyDescent="0.2">
      <c r="A697" s="2">
        <v>33847</v>
      </c>
      <c r="B697">
        <v>13.58</v>
      </c>
      <c r="E697" s="2">
        <v>33847</v>
      </c>
      <c r="F697">
        <v>414.03</v>
      </c>
      <c r="G697">
        <f t="shared" si="93"/>
        <v>-1.9525600231414808E-3</v>
      </c>
      <c r="H697" s="2">
        <v>33847</v>
      </c>
      <c r="I697">
        <v>485.72</v>
      </c>
      <c r="J697">
        <f t="shared" si="94"/>
        <v>-1.6443311682972084E-3</v>
      </c>
      <c r="K697">
        <f t="shared" si="90"/>
        <v>-1.7831311682972085E-3</v>
      </c>
      <c r="L697">
        <v>5.0287862636910711E-3</v>
      </c>
      <c r="N697" s="2">
        <v>33847</v>
      </c>
      <c r="O697">
        <v>2.3281000000000001</v>
      </c>
      <c r="Q697" s="2">
        <v>33847</v>
      </c>
      <c r="R697">
        <v>2394.4</v>
      </c>
      <c r="S697" s="8">
        <f t="shared" si="95"/>
        <v>1.6775505252282219E-3</v>
      </c>
      <c r="T697" s="9">
        <f t="shared" si="91"/>
        <v>1.5387505252282218E-3</v>
      </c>
      <c r="U697" s="3">
        <f>Sheet1!$B$17+Sheet1!$B$18*'Portfolio allocation'!K697</f>
        <v>-1.5578543824693292E-3</v>
      </c>
      <c r="V697" s="13">
        <f t="shared" si="96"/>
        <v>3.096604907697551E-3</v>
      </c>
      <c r="W697" s="13"/>
      <c r="X697" s="2">
        <v>33847</v>
      </c>
      <c r="Y697">
        <v>20.685300000000002</v>
      </c>
      <c r="AA697" s="2">
        <v>33847</v>
      </c>
      <c r="AB697">
        <v>228.68</v>
      </c>
      <c r="AC697">
        <f t="shared" si="97"/>
        <v>-7.1636347848739179E-3</v>
      </c>
      <c r="AD697">
        <f t="shared" si="92"/>
        <v>-7.3024347848739176E-3</v>
      </c>
      <c r="AE697">
        <f>Sheet2!$B$17+Sheet2!$B$18*'Portfolio allocation'!K697</f>
        <v>-1.5322187152759991E-3</v>
      </c>
      <c r="AF697">
        <f t="shared" si="98"/>
        <v>-5.7702160695979185E-3</v>
      </c>
      <c r="AH697" s="2">
        <v>33847</v>
      </c>
      <c r="AI697">
        <v>6.6040000000000001</v>
      </c>
      <c r="AJ697">
        <v>3.47</v>
      </c>
      <c r="AK697">
        <v>1.51448</v>
      </c>
      <c r="AR697" s="3"/>
    </row>
    <row r="698" spans="1:44" hidden="1" outlineLevel="1" x14ac:dyDescent="0.2">
      <c r="A698" s="2">
        <v>33848</v>
      </c>
      <c r="B698">
        <v>13.4</v>
      </c>
      <c r="E698" s="2">
        <v>33848</v>
      </c>
      <c r="F698">
        <v>416.07</v>
      </c>
      <c r="G698">
        <f t="shared" si="93"/>
        <v>4.9271791899139217E-3</v>
      </c>
      <c r="H698" s="2">
        <v>33848</v>
      </c>
      <c r="I698">
        <v>488.23</v>
      </c>
      <c r="J698">
        <f t="shared" si="94"/>
        <v>5.1675862636910708E-3</v>
      </c>
      <c r="K698">
        <f t="shared" si="90"/>
        <v>5.0287862636910711E-3</v>
      </c>
      <c r="L698">
        <v>4.5319301558690286E-3</v>
      </c>
      <c r="N698" s="2">
        <v>33848</v>
      </c>
      <c r="O698">
        <v>2.3281000000000001</v>
      </c>
      <c r="Q698" s="2">
        <v>33848</v>
      </c>
      <c r="R698">
        <v>2394.4</v>
      </c>
      <c r="S698" s="8">
        <f t="shared" si="95"/>
        <v>0</v>
      </c>
      <c r="T698" s="9">
        <f t="shared" si="91"/>
        <v>-1.3880000000000001E-4</v>
      </c>
      <c r="U698" s="3">
        <f>Sheet1!$B$17+Sheet1!$B$18*'Portfolio allocation'!K698</f>
        <v>6.2569499324532235E-3</v>
      </c>
      <c r="V698" s="13">
        <f t="shared" si="96"/>
        <v>-6.3957499324532232E-3</v>
      </c>
      <c r="W698" s="13"/>
      <c r="X698" s="2">
        <v>33848</v>
      </c>
      <c r="Y698">
        <v>20.924099999999999</v>
      </c>
      <c r="AA698" s="2">
        <v>33848</v>
      </c>
      <c r="AB698">
        <v>231.32</v>
      </c>
      <c r="AC698">
        <f t="shared" si="97"/>
        <v>1.1544516354731416E-2</v>
      </c>
      <c r="AD698">
        <f t="shared" si="92"/>
        <v>1.1406516354731416E-2</v>
      </c>
      <c r="AE698">
        <f>Sheet2!$B$17+Sheet2!$B$18*'Portfolio allocation'!K698</f>
        <v>4.5251120529794164E-3</v>
      </c>
      <c r="AF698">
        <f t="shared" si="98"/>
        <v>6.8814043017519999E-3</v>
      </c>
      <c r="AH698" s="2">
        <v>33848</v>
      </c>
      <c r="AI698">
        <v>6.5540000000000003</v>
      </c>
      <c r="AJ698">
        <v>3.45</v>
      </c>
      <c r="AK698">
        <v>1.5290699999999999</v>
      </c>
      <c r="AR698" s="3"/>
    </row>
    <row r="699" spans="1:44" hidden="1" outlineLevel="1" x14ac:dyDescent="0.2">
      <c r="A699" s="2">
        <v>33849</v>
      </c>
      <c r="B699">
        <v>12.73</v>
      </c>
      <c r="E699" s="2">
        <v>33849</v>
      </c>
      <c r="F699">
        <v>417.98</v>
      </c>
      <c r="G699">
        <f t="shared" si="93"/>
        <v>4.5905737015405901E-3</v>
      </c>
      <c r="H699" s="2">
        <v>33849</v>
      </c>
      <c r="I699">
        <v>490.51</v>
      </c>
      <c r="J699">
        <f t="shared" si="94"/>
        <v>4.6699301558690287E-3</v>
      </c>
      <c r="K699">
        <f t="shared" si="90"/>
        <v>4.5319301558690286E-3</v>
      </c>
      <c r="L699">
        <v>-7.6039167397119923E-5</v>
      </c>
      <c r="N699" s="2">
        <v>33849</v>
      </c>
      <c r="O699">
        <v>2.3555000000000001</v>
      </c>
      <c r="Q699" s="2">
        <v>33849</v>
      </c>
      <c r="R699">
        <v>2422.5300000000002</v>
      </c>
      <c r="S699" s="8">
        <f t="shared" si="95"/>
        <v>1.1748245907116761E-2</v>
      </c>
      <c r="T699" s="9">
        <f t="shared" si="91"/>
        <v>1.1610245907116762E-2</v>
      </c>
      <c r="U699" s="3">
        <f>Sheet1!$B$17+Sheet1!$B$18*'Portfolio allocation'!K699</f>
        <v>5.6869440135514752E-3</v>
      </c>
      <c r="V699" s="13">
        <f t="shared" si="96"/>
        <v>5.9233018935652866E-3</v>
      </c>
      <c r="W699" s="13"/>
      <c r="X699" s="2">
        <v>33849</v>
      </c>
      <c r="Y699">
        <v>20.894200000000001</v>
      </c>
      <c r="AA699" s="2">
        <v>33849</v>
      </c>
      <c r="AB699">
        <v>230.99</v>
      </c>
      <c r="AC699">
        <f t="shared" si="97"/>
        <v>-1.4265951928064124E-3</v>
      </c>
      <c r="AD699">
        <f t="shared" si="92"/>
        <v>-1.5637951928064125E-3</v>
      </c>
      <c r="AE699">
        <f>Sheet2!$B$17+Sheet2!$B$18*'Portfolio allocation'!K699</f>
        <v>4.0832949259583052E-3</v>
      </c>
      <c r="AF699">
        <f t="shared" si="98"/>
        <v>-5.6470901187647173E-3</v>
      </c>
      <c r="AH699" s="2">
        <v>33849</v>
      </c>
      <c r="AI699">
        <v>6.532</v>
      </c>
      <c r="AJ699">
        <v>3.43</v>
      </c>
      <c r="AK699">
        <v>1.5321899999999999</v>
      </c>
      <c r="AR699" s="3"/>
    </row>
    <row r="700" spans="1:44" hidden="1" outlineLevel="1" x14ac:dyDescent="0.2">
      <c r="A700" s="2">
        <v>33850</v>
      </c>
      <c r="B700">
        <v>12.88</v>
      </c>
      <c r="E700" s="2">
        <v>33850</v>
      </c>
      <c r="F700">
        <v>417.98</v>
      </c>
      <c r="G700">
        <f t="shared" si="93"/>
        <v>0</v>
      </c>
      <c r="H700" s="2">
        <v>33850</v>
      </c>
      <c r="I700">
        <v>490.54</v>
      </c>
      <c r="J700">
        <f t="shared" si="94"/>
        <v>6.1160832602880078E-5</v>
      </c>
      <c r="K700">
        <f t="shared" si="90"/>
        <v>-7.6039167397119923E-5</v>
      </c>
      <c r="L700">
        <v>-2.1961554368656283E-3</v>
      </c>
      <c r="N700" s="2">
        <v>33850</v>
      </c>
      <c r="O700">
        <v>2.3944999999999999</v>
      </c>
      <c r="Q700" s="2">
        <v>33850</v>
      </c>
      <c r="R700">
        <v>2462.6999999999998</v>
      </c>
      <c r="S700" s="8">
        <f t="shared" si="95"/>
        <v>1.6581837995814031E-2</v>
      </c>
      <c r="T700" s="9">
        <f t="shared" si="91"/>
        <v>1.644463799581403E-2</v>
      </c>
      <c r="U700" s="3">
        <f>Sheet1!$B$17+Sheet1!$B$18*'Portfolio allocation'!K700</f>
        <v>4.0056482442788383E-4</v>
      </c>
      <c r="V700" s="13">
        <f t="shared" si="96"/>
        <v>1.6044073171386147E-2</v>
      </c>
      <c r="W700" s="13"/>
      <c r="X700" s="2">
        <v>33850</v>
      </c>
      <c r="Y700">
        <v>20.685300000000002</v>
      </c>
      <c r="AA700" s="2">
        <v>33850</v>
      </c>
      <c r="AB700">
        <v>228.68</v>
      </c>
      <c r="AC700">
        <f t="shared" si="97"/>
        <v>-1.0000432919173963E-2</v>
      </c>
      <c r="AD700">
        <f t="shared" si="92"/>
        <v>-1.0137632919173963E-2</v>
      </c>
      <c r="AE700">
        <f>Sheet2!$B$17+Sheet2!$B$18*'Portfolio allocation'!K700</f>
        <v>-1.4228956219770804E-5</v>
      </c>
      <c r="AF700">
        <f t="shared" si="98"/>
        <v>-1.0123403962954192E-2</v>
      </c>
      <c r="AH700" s="2">
        <v>33850</v>
      </c>
      <c r="AI700">
        <v>6.5279999999999996</v>
      </c>
      <c r="AJ700">
        <v>3.43</v>
      </c>
      <c r="AK700">
        <v>1.5099800000000001</v>
      </c>
      <c r="AR700" s="3"/>
    </row>
    <row r="701" spans="1:44" hidden="1" outlineLevel="1" x14ac:dyDescent="0.2">
      <c r="A701" s="2">
        <v>33851</v>
      </c>
      <c r="B701">
        <v>12.98</v>
      </c>
      <c r="E701" s="2">
        <v>33851</v>
      </c>
      <c r="F701">
        <v>417.08</v>
      </c>
      <c r="G701">
        <f t="shared" si="93"/>
        <v>-2.1532130723959098E-3</v>
      </c>
      <c r="H701" s="2">
        <v>33851</v>
      </c>
      <c r="I701">
        <v>489.53</v>
      </c>
      <c r="J701">
        <f t="shared" si="94"/>
        <v>-2.0589554368656282E-3</v>
      </c>
      <c r="K701">
        <f t="shared" si="90"/>
        <v>-2.1961554368656283E-3</v>
      </c>
      <c r="L701">
        <v>-1.272E-4</v>
      </c>
      <c r="N701" s="2">
        <v>33851</v>
      </c>
      <c r="O701">
        <v>2.375</v>
      </c>
      <c r="Q701" s="2">
        <v>33851</v>
      </c>
      <c r="R701">
        <v>2442.61</v>
      </c>
      <c r="S701" s="8">
        <f t="shared" si="95"/>
        <v>-8.1577130791407049E-3</v>
      </c>
      <c r="T701" s="9">
        <f t="shared" si="91"/>
        <v>-8.2949130791407054E-3</v>
      </c>
      <c r="U701" s="3">
        <f>Sheet1!$B$17+Sheet1!$B$18*'Portfolio allocation'!K701</f>
        <v>-2.0316862907979816E-3</v>
      </c>
      <c r="V701" s="13">
        <f t="shared" si="96"/>
        <v>-6.2632267883427238E-3</v>
      </c>
      <c r="W701" s="13"/>
      <c r="X701" s="2">
        <v>33851</v>
      </c>
      <c r="Y701">
        <v>20.536000000000001</v>
      </c>
      <c r="AA701" s="2">
        <v>33851</v>
      </c>
      <c r="AB701">
        <v>227.03</v>
      </c>
      <c r="AC701">
        <f t="shared" si="97"/>
        <v>-7.215322721707218E-3</v>
      </c>
      <c r="AD701">
        <f t="shared" si="92"/>
        <v>-7.3425227217072181E-3</v>
      </c>
      <c r="AE701">
        <f>Sheet2!$B$17+Sheet2!$B$18*'Portfolio allocation'!K701</f>
        <v>-1.8994904320891368E-3</v>
      </c>
      <c r="AF701">
        <f t="shared" si="98"/>
        <v>-5.4430322896180817E-3</v>
      </c>
      <c r="AH701" s="2">
        <v>33851</v>
      </c>
      <c r="AI701">
        <v>6.3959999999999999</v>
      </c>
      <c r="AJ701">
        <v>3.18</v>
      </c>
      <c r="AK701">
        <v>1.51847</v>
      </c>
      <c r="AR701" s="3"/>
    </row>
    <row r="702" spans="1:44" hidden="1" outlineLevel="1" x14ac:dyDescent="0.2">
      <c r="A702" s="2">
        <v>33854</v>
      </c>
      <c r="B702">
        <v>12.98</v>
      </c>
      <c r="E702" s="2">
        <v>33854</v>
      </c>
      <c r="F702">
        <v>417.08</v>
      </c>
      <c r="G702">
        <f t="shared" si="93"/>
        <v>0</v>
      </c>
      <c r="H702" s="2">
        <v>33854</v>
      </c>
      <c r="I702">
        <v>489.53</v>
      </c>
      <c r="J702">
        <f t="shared" si="94"/>
        <v>0</v>
      </c>
      <c r="K702">
        <f t="shared" si="90"/>
        <v>-1.272E-4</v>
      </c>
      <c r="L702">
        <v>-6.3985214716155763E-3</v>
      </c>
      <c r="N702" s="2">
        <v>33854</v>
      </c>
      <c r="O702">
        <v>2.375</v>
      </c>
      <c r="Q702" s="2">
        <v>33854</v>
      </c>
      <c r="R702">
        <v>2442.61</v>
      </c>
      <c r="S702" s="8">
        <f t="shared" si="95"/>
        <v>0</v>
      </c>
      <c r="T702" s="9">
        <f t="shared" si="91"/>
        <v>-1.272E-4</v>
      </c>
      <c r="U702" s="3">
        <f>Sheet1!$B$17+Sheet1!$B$18*'Portfolio allocation'!K702</f>
        <v>3.4187182067793679E-4</v>
      </c>
      <c r="V702" s="13">
        <f t="shared" si="96"/>
        <v>-4.6907182067793679E-4</v>
      </c>
      <c r="W702" s="13"/>
      <c r="X702" s="2">
        <v>33854</v>
      </c>
      <c r="Y702">
        <v>20.536000000000001</v>
      </c>
      <c r="AA702" s="2">
        <v>33854</v>
      </c>
      <c r="AB702">
        <v>227.03</v>
      </c>
      <c r="AC702">
        <f t="shared" si="97"/>
        <v>0</v>
      </c>
      <c r="AD702">
        <f t="shared" si="92"/>
        <v>-1.272E-4</v>
      </c>
      <c r="AE702">
        <f>Sheet2!$B$17+Sheet2!$B$18*'Portfolio allocation'!K702</f>
        <v>-5.9722473801139444E-5</v>
      </c>
      <c r="AF702">
        <f t="shared" si="98"/>
        <v>-6.7477526198860558E-5</v>
      </c>
      <c r="AH702" s="2">
        <v>33854</v>
      </c>
      <c r="AI702">
        <v>6.3570000000000002</v>
      </c>
      <c r="AJ702">
        <v>3.18</v>
      </c>
      <c r="AK702">
        <v>1.5202500000000001</v>
      </c>
      <c r="AR702" s="3"/>
    </row>
    <row r="703" spans="1:44" hidden="1" outlineLevel="1" x14ac:dyDescent="0.2">
      <c r="A703" s="2">
        <v>33855</v>
      </c>
      <c r="B703">
        <v>13.65</v>
      </c>
      <c r="E703" s="2">
        <v>33855</v>
      </c>
      <c r="F703">
        <v>414.44</v>
      </c>
      <c r="G703">
        <f t="shared" si="93"/>
        <v>-6.3297209168504676E-3</v>
      </c>
      <c r="H703" s="2">
        <v>33855</v>
      </c>
      <c r="I703">
        <v>486.46</v>
      </c>
      <c r="J703">
        <f t="shared" si="94"/>
        <v>-6.2713214716155763E-3</v>
      </c>
      <c r="K703">
        <f t="shared" si="90"/>
        <v>-6.3985214716155763E-3</v>
      </c>
      <c r="L703">
        <v>4.9107853143116088E-3</v>
      </c>
      <c r="N703" s="2">
        <v>33855</v>
      </c>
      <c r="O703">
        <v>2.3984000000000001</v>
      </c>
      <c r="Q703" s="2">
        <v>33855</v>
      </c>
      <c r="R703">
        <v>2466.7199999999998</v>
      </c>
      <c r="S703" s="8">
        <f t="shared" si="95"/>
        <v>9.8705892467483292E-3</v>
      </c>
      <c r="T703" s="9">
        <f t="shared" si="91"/>
        <v>9.74338924674833E-3</v>
      </c>
      <c r="U703" s="3">
        <f>Sheet1!$B$17+Sheet1!$B$18*'Portfolio allocation'!K703</f>
        <v>-6.8527471079814703E-3</v>
      </c>
      <c r="V703" s="13">
        <f t="shared" si="96"/>
        <v>1.6596136354729799E-2</v>
      </c>
      <c r="W703" s="13"/>
      <c r="X703" s="2">
        <v>33855</v>
      </c>
      <c r="Y703">
        <v>20.565899999999999</v>
      </c>
      <c r="AA703" s="2">
        <v>33855</v>
      </c>
      <c r="AB703">
        <v>227.36</v>
      </c>
      <c r="AC703">
        <f t="shared" si="97"/>
        <v>1.4535523939567252E-3</v>
      </c>
      <c r="AD703">
        <f t="shared" si="92"/>
        <v>1.3279523939567252E-3</v>
      </c>
      <c r="AE703">
        <f>Sheet2!$B$17+Sheet2!$B$18*'Portfolio allocation'!K703</f>
        <v>-5.6363415222428336E-3</v>
      </c>
      <c r="AF703">
        <f t="shared" si="98"/>
        <v>6.9642939161995588E-3</v>
      </c>
      <c r="AH703" s="2">
        <v>33855</v>
      </c>
      <c r="AI703">
        <v>6.2839999999999998</v>
      </c>
      <c r="AJ703">
        <v>3.14</v>
      </c>
      <c r="AK703">
        <v>1.5273099999999999</v>
      </c>
      <c r="AR703" s="3"/>
    </row>
    <row r="704" spans="1:44" hidden="1" outlineLevel="1" x14ac:dyDescent="0.2">
      <c r="A704" s="2">
        <v>33856</v>
      </c>
      <c r="B704">
        <v>13.36</v>
      </c>
      <c r="E704" s="2">
        <v>33856</v>
      </c>
      <c r="F704">
        <v>416.36</v>
      </c>
      <c r="G704">
        <f t="shared" si="93"/>
        <v>4.6327574558440165E-3</v>
      </c>
      <c r="H704" s="2">
        <v>33856</v>
      </c>
      <c r="I704">
        <v>488.91</v>
      </c>
      <c r="J704">
        <f t="shared" si="94"/>
        <v>5.0363853143116089E-3</v>
      </c>
      <c r="K704">
        <f t="shared" si="90"/>
        <v>4.9107853143116088E-3</v>
      </c>
      <c r="L704">
        <v>8.5250991225377208E-3</v>
      </c>
      <c r="N704" s="2">
        <v>33856</v>
      </c>
      <c r="O704">
        <v>2.4413999999999998</v>
      </c>
      <c r="Q704" s="2">
        <v>33856</v>
      </c>
      <c r="R704">
        <v>2510.91</v>
      </c>
      <c r="S704" s="8">
        <f t="shared" si="95"/>
        <v>1.7914477524810346E-2</v>
      </c>
      <c r="T704" s="9">
        <f t="shared" si="91"/>
        <v>1.7788877524810346E-2</v>
      </c>
      <c r="U704" s="3">
        <f>Sheet1!$B$17+Sheet1!$B$18*'Portfolio allocation'!K704</f>
        <v>6.1215762527833551E-3</v>
      </c>
      <c r="V704" s="13">
        <f t="shared" si="96"/>
        <v>1.1667301272026991E-2</v>
      </c>
      <c r="W704" s="13"/>
      <c r="X704" s="2">
        <v>33856</v>
      </c>
      <c r="Y704">
        <v>20.745000000000001</v>
      </c>
      <c r="AA704" s="2">
        <v>33856</v>
      </c>
      <c r="AB704">
        <v>229.34</v>
      </c>
      <c r="AC704">
        <f t="shared" si="97"/>
        <v>8.7086558761435562E-3</v>
      </c>
      <c r="AD704">
        <f t="shared" si="92"/>
        <v>8.5818558761435564E-3</v>
      </c>
      <c r="AE704">
        <f>Sheet2!$B$17+Sheet2!$B$18*'Portfolio allocation'!K704</f>
        <v>4.4201825983147059E-3</v>
      </c>
      <c r="AF704">
        <f t="shared" si="98"/>
        <v>4.1616732778288505E-3</v>
      </c>
      <c r="AH704" s="2">
        <v>33856</v>
      </c>
      <c r="AI704">
        <v>6.3140000000000001</v>
      </c>
      <c r="AJ704">
        <v>3.17</v>
      </c>
      <c r="AK704">
        <v>1.506</v>
      </c>
      <c r="AR704" s="3"/>
    </row>
    <row r="705" spans="1:44" hidden="1" outlineLevel="1" x14ac:dyDescent="0.2">
      <c r="A705" s="2">
        <v>33857</v>
      </c>
      <c r="B705">
        <v>12.92</v>
      </c>
      <c r="E705" s="2">
        <v>33857</v>
      </c>
      <c r="F705">
        <v>419.95</v>
      </c>
      <c r="G705">
        <f t="shared" si="93"/>
        <v>8.6223460466903212E-3</v>
      </c>
      <c r="H705" s="2">
        <v>33857</v>
      </c>
      <c r="I705">
        <v>493.14</v>
      </c>
      <c r="J705">
        <f t="shared" si="94"/>
        <v>8.6518991225377206E-3</v>
      </c>
      <c r="K705">
        <f t="shared" si="90"/>
        <v>8.5250991225377208E-3</v>
      </c>
      <c r="L705">
        <v>-9.9876333698347233E-4</v>
      </c>
      <c r="N705" s="2">
        <v>33857</v>
      </c>
      <c r="O705">
        <v>2.4687999999999999</v>
      </c>
      <c r="Q705" s="2">
        <v>33857</v>
      </c>
      <c r="R705">
        <v>2539.0300000000002</v>
      </c>
      <c r="S705" s="8">
        <f t="shared" si="95"/>
        <v>1.1199127009729581E-2</v>
      </c>
      <c r="T705" s="9">
        <f t="shared" si="91"/>
        <v>1.1072327009729582E-2</v>
      </c>
      <c r="U705" s="3">
        <f>Sheet1!$B$17+Sheet1!$B$18*'Portfolio allocation'!K705</f>
        <v>1.0268008652473395E-2</v>
      </c>
      <c r="V705" s="13">
        <f t="shared" si="96"/>
        <v>8.0431835725618649E-4</v>
      </c>
      <c r="W705" s="13"/>
      <c r="X705" s="2">
        <v>33857</v>
      </c>
      <c r="Y705">
        <v>20.894200000000001</v>
      </c>
      <c r="AA705" s="2">
        <v>33857</v>
      </c>
      <c r="AB705">
        <v>230.99</v>
      </c>
      <c r="AC705">
        <f t="shared" si="97"/>
        <v>7.1945582977239741E-3</v>
      </c>
      <c r="AD705">
        <f t="shared" si="92"/>
        <v>7.0677582977239743E-3</v>
      </c>
      <c r="AE705">
        <f>Sheet2!$B$17+Sheet2!$B$18*'Portfolio allocation'!K705</f>
        <v>7.6341226460742428E-3</v>
      </c>
      <c r="AF705">
        <f t="shared" si="98"/>
        <v>-5.6636434835026853E-4</v>
      </c>
      <c r="AH705" s="2">
        <v>33857</v>
      </c>
      <c r="AI705">
        <v>6.3010000000000002</v>
      </c>
      <c r="AJ705">
        <v>3.17</v>
      </c>
      <c r="AK705">
        <v>1.5056400000000001</v>
      </c>
      <c r="AR705" s="3"/>
    </row>
    <row r="706" spans="1:44" hidden="1" outlineLevel="1" x14ac:dyDescent="0.2">
      <c r="A706" s="2">
        <v>33858</v>
      </c>
      <c r="B706">
        <v>12.47</v>
      </c>
      <c r="E706" s="2">
        <v>33858</v>
      </c>
      <c r="F706">
        <v>419.58</v>
      </c>
      <c r="G706">
        <f t="shared" si="93"/>
        <v>-8.810572687224516E-4</v>
      </c>
      <c r="H706" s="2">
        <v>33858</v>
      </c>
      <c r="I706">
        <v>492.71</v>
      </c>
      <c r="J706">
        <f t="shared" si="94"/>
        <v>-8.7196333698347228E-4</v>
      </c>
      <c r="K706">
        <f t="shared" si="90"/>
        <v>-9.9876333698347233E-4</v>
      </c>
      <c r="L706">
        <v>1.387658095837308E-2</v>
      </c>
      <c r="N706" s="2">
        <v>33858</v>
      </c>
      <c r="O706">
        <v>2.4609000000000001</v>
      </c>
      <c r="Q706" s="2">
        <v>33858</v>
      </c>
      <c r="R706">
        <v>2531</v>
      </c>
      <c r="S706" s="8">
        <f t="shared" si="95"/>
        <v>-3.1626250969859493E-3</v>
      </c>
      <c r="T706" s="9">
        <f t="shared" si="91"/>
        <v>-3.2894250969859491E-3</v>
      </c>
      <c r="U706" s="3">
        <f>Sheet1!$B$17+Sheet1!$B$18*'Portfolio allocation'!K706</f>
        <v>-6.5800772786184908E-4</v>
      </c>
      <c r="V706" s="13">
        <f t="shared" si="96"/>
        <v>-2.6314173691240998E-3</v>
      </c>
      <c r="W706" s="13"/>
      <c r="X706" s="2">
        <v>33858</v>
      </c>
      <c r="Y706">
        <v>21.0136</v>
      </c>
      <c r="AA706" s="2">
        <v>33858</v>
      </c>
      <c r="AB706">
        <v>232.31</v>
      </c>
      <c r="AC706">
        <f t="shared" si="97"/>
        <v>5.7145330966708041E-3</v>
      </c>
      <c r="AD706">
        <f t="shared" si="92"/>
        <v>5.5869330966708038E-3</v>
      </c>
      <c r="AE706">
        <f>Sheet2!$B$17+Sheet2!$B$18*'Portfolio allocation'!K706</f>
        <v>-8.3473882863860567E-4</v>
      </c>
      <c r="AF706">
        <f t="shared" si="98"/>
        <v>6.4216719253094093E-3</v>
      </c>
      <c r="AH706" s="2">
        <v>33858</v>
      </c>
      <c r="AI706">
        <v>6.3419999999999996</v>
      </c>
      <c r="AJ706">
        <v>3.19</v>
      </c>
      <c r="AK706">
        <v>1.4658100000000001</v>
      </c>
      <c r="AR706" s="3"/>
    </row>
    <row r="707" spans="1:44" hidden="1" outlineLevel="1" x14ac:dyDescent="0.2">
      <c r="A707" s="2">
        <v>33861</v>
      </c>
      <c r="B707">
        <v>13</v>
      </c>
      <c r="E707" s="2">
        <v>33861</v>
      </c>
      <c r="F707">
        <v>425.27</v>
      </c>
      <c r="G707">
        <f t="shared" si="93"/>
        <v>1.3561180227846803E-2</v>
      </c>
      <c r="H707" s="2">
        <v>33861</v>
      </c>
      <c r="I707">
        <v>499.61</v>
      </c>
      <c r="J707">
        <f t="shared" si="94"/>
        <v>1.400418095837308E-2</v>
      </c>
      <c r="K707">
        <f t="shared" si="90"/>
        <v>1.387658095837308E-2</v>
      </c>
      <c r="L707">
        <v>-1.2955207405776556E-2</v>
      </c>
      <c r="N707" s="2">
        <v>33861</v>
      </c>
      <c r="O707">
        <v>2.5547</v>
      </c>
      <c r="Q707" s="2">
        <v>33861</v>
      </c>
      <c r="R707">
        <v>2627.42</v>
      </c>
      <c r="S707" s="8">
        <f t="shared" si="95"/>
        <v>3.8095614381667309E-2</v>
      </c>
      <c r="T707" s="9">
        <f t="shared" si="91"/>
        <v>3.796801438166731E-2</v>
      </c>
      <c r="U707" s="3">
        <f>Sheet1!$B$17+Sheet1!$B$18*'Portfolio allocation'!K707</f>
        <v>1.6407364239129276E-2</v>
      </c>
      <c r="V707" s="13">
        <f t="shared" si="96"/>
        <v>2.1560650142538034E-2</v>
      </c>
      <c r="W707" s="13"/>
      <c r="X707" s="2">
        <v>33861</v>
      </c>
      <c r="Y707">
        <v>21.103100000000001</v>
      </c>
      <c r="AA707" s="2">
        <v>33861</v>
      </c>
      <c r="AB707">
        <v>233.3</v>
      </c>
      <c r="AC707">
        <f t="shared" si="97"/>
        <v>4.2615470707245695E-3</v>
      </c>
      <c r="AD707">
        <f t="shared" si="92"/>
        <v>4.1363470707245697E-3</v>
      </c>
      <c r="AE707">
        <f>Sheet2!$B$17+Sheet2!$B$18*'Portfolio allocation'!K707</f>
        <v>1.2392796823148632E-2</v>
      </c>
      <c r="AF707">
        <f t="shared" si="98"/>
        <v>-8.2564497524240631E-3</v>
      </c>
      <c r="AH707" s="2">
        <v>33861</v>
      </c>
      <c r="AI707">
        <v>6.31</v>
      </c>
      <c r="AJ707">
        <v>3.13</v>
      </c>
      <c r="AK707">
        <v>1.42069</v>
      </c>
      <c r="AR707" s="3"/>
    </row>
    <row r="708" spans="1:44" hidden="1" outlineLevel="1" x14ac:dyDescent="0.2">
      <c r="A708" s="2">
        <v>33862</v>
      </c>
      <c r="B708">
        <v>13.63</v>
      </c>
      <c r="E708" s="2">
        <v>33862</v>
      </c>
      <c r="F708">
        <v>419.77</v>
      </c>
      <c r="G708">
        <f t="shared" si="93"/>
        <v>-1.2932960237025837E-2</v>
      </c>
      <c r="H708" s="2">
        <v>33862</v>
      </c>
      <c r="I708">
        <v>493.2</v>
      </c>
      <c r="J708">
        <f t="shared" si="94"/>
        <v>-1.2830007405776556E-2</v>
      </c>
      <c r="K708">
        <f t="shared" ref="K708:K771" si="99">J708-(AJ707/25000)</f>
        <v>-1.2955207405776556E-2</v>
      </c>
      <c r="L708">
        <v>2.3696350364956243E-4</v>
      </c>
      <c r="N708" s="2">
        <v>33862</v>
      </c>
      <c r="O708">
        <v>2.5390999999999999</v>
      </c>
      <c r="Q708" s="2">
        <v>33862</v>
      </c>
      <c r="R708">
        <v>2611.35</v>
      </c>
      <c r="S708" s="8">
        <f t="shared" si="95"/>
        <v>-6.1162661470187674E-3</v>
      </c>
      <c r="T708" s="9">
        <f t="shared" ref="T708:T771" si="100">S708-(AJ707/100/250)</f>
        <v>-6.2414661470187672E-3</v>
      </c>
      <c r="U708" s="3">
        <f>Sheet1!$B$17+Sheet1!$B$18*'Portfolio allocation'!K708</f>
        <v>-1.4374743380170196E-2</v>
      </c>
      <c r="V708" s="13">
        <f t="shared" si="96"/>
        <v>8.13327723315143E-3</v>
      </c>
      <c r="W708" s="13"/>
      <c r="X708" s="2">
        <v>33862</v>
      </c>
      <c r="Y708">
        <v>20.416599999999999</v>
      </c>
      <c r="AA708" s="2">
        <v>33862</v>
      </c>
      <c r="AB708">
        <v>225.71</v>
      </c>
      <c r="AC708">
        <f t="shared" si="97"/>
        <v>-3.253321903129025E-2</v>
      </c>
      <c r="AD708">
        <f t="shared" ref="AD708:AD771" si="101">AC708-AJ708/25000</f>
        <v>-3.2661219031290253E-2</v>
      </c>
      <c r="AE708">
        <f>Sheet2!$B$17+Sheet2!$B$18*'Portfolio allocation'!K708</f>
        <v>-1.1466713931085787E-2</v>
      </c>
      <c r="AF708">
        <f t="shared" si="98"/>
        <v>-2.1194505100204465E-2</v>
      </c>
      <c r="AH708" s="2">
        <v>33862</v>
      </c>
      <c r="AI708">
        <v>6.3719999999999999</v>
      </c>
      <c r="AJ708">
        <v>3.2</v>
      </c>
      <c r="AK708">
        <v>1.4137200000000001</v>
      </c>
      <c r="AR708" s="3"/>
    </row>
    <row r="709" spans="1:44" hidden="1" outlineLevel="1" x14ac:dyDescent="0.2">
      <c r="A709" s="2">
        <v>33863</v>
      </c>
      <c r="B709">
        <v>14.72</v>
      </c>
      <c r="E709" s="2">
        <v>33863</v>
      </c>
      <c r="F709">
        <v>419.92</v>
      </c>
      <c r="G709">
        <f t="shared" ref="G709:G772" si="102">(F709/F708)-1</f>
        <v>3.573385425352793E-4</v>
      </c>
      <c r="H709" s="2">
        <v>33863</v>
      </c>
      <c r="I709">
        <v>493.38</v>
      </c>
      <c r="J709">
        <f t="shared" ref="J709:J772" si="103">(I709/I708)-1</f>
        <v>3.6496350364956243E-4</v>
      </c>
      <c r="K709">
        <f t="shared" si="99"/>
        <v>2.3696350364956243E-4</v>
      </c>
      <c r="L709">
        <v>-6.599494101901612E-5</v>
      </c>
      <c r="N709" s="2">
        <v>33863</v>
      </c>
      <c r="O709">
        <v>2.5116999999999998</v>
      </c>
      <c r="Q709" s="2">
        <v>33863</v>
      </c>
      <c r="R709">
        <v>2583.2199999999998</v>
      </c>
      <c r="S709" s="8">
        <f t="shared" ref="S709:S772" si="104">R709/R708-1</f>
        <v>-1.0772205947115476E-2</v>
      </c>
      <c r="T709" s="9">
        <f t="shared" si="100"/>
        <v>-1.0900205947115476E-2</v>
      </c>
      <c r="U709" s="3">
        <f>Sheet1!$B$17+Sheet1!$B$18*'Portfolio allocation'!K709</f>
        <v>7.596494211952197E-4</v>
      </c>
      <c r="V709" s="13">
        <f t="shared" ref="V709:V772" si="105">T709-U709</f>
        <v>-1.1659855368310696E-2</v>
      </c>
      <c r="W709" s="13"/>
      <c r="X709" s="2">
        <v>33863</v>
      </c>
      <c r="Y709">
        <v>19.849499999999999</v>
      </c>
      <c r="AA709" s="2">
        <v>33863</v>
      </c>
      <c r="AB709">
        <v>219.44</v>
      </c>
      <c r="AC709">
        <f t="shared" ref="AC709:AC772" si="106">AB709/AB708-1</f>
        <v>-2.7779008462186061E-2</v>
      </c>
      <c r="AD709">
        <f t="shared" si="101"/>
        <v>-2.7905808462186061E-2</v>
      </c>
      <c r="AE709">
        <f>Sheet2!$B$17+Sheet2!$B$18*'Portfolio allocation'!K709</f>
        <v>2.6410100429529669E-4</v>
      </c>
      <c r="AF709">
        <f t="shared" ref="AF709:AF772" si="107">AD709-AE709</f>
        <v>-2.8169909466481357E-2</v>
      </c>
      <c r="AH709" s="2">
        <v>33863</v>
      </c>
      <c r="AI709">
        <v>6.3479999999999999</v>
      </c>
      <c r="AJ709">
        <v>3.17</v>
      </c>
      <c r="AK709">
        <v>1.3704099999999999</v>
      </c>
      <c r="AR709" s="3"/>
    </row>
    <row r="710" spans="1:44" hidden="1" outlineLevel="1" x14ac:dyDescent="0.2">
      <c r="A710" s="2">
        <v>33864</v>
      </c>
      <c r="B710">
        <v>14.31</v>
      </c>
      <c r="E710" s="2">
        <v>33864</v>
      </c>
      <c r="F710">
        <v>419.93</v>
      </c>
      <c r="G710">
        <f t="shared" si="102"/>
        <v>2.3814059820992384E-5</v>
      </c>
      <c r="H710" s="2">
        <v>33864</v>
      </c>
      <c r="I710">
        <v>493.41</v>
      </c>
      <c r="J710">
        <f t="shared" si="103"/>
        <v>6.0805058980983873E-5</v>
      </c>
      <c r="K710">
        <f t="shared" si="99"/>
        <v>-6.599494101901612E-5</v>
      </c>
      <c r="L710">
        <v>7.0084264688595223E-3</v>
      </c>
      <c r="N710" s="2">
        <v>33864</v>
      </c>
      <c r="O710">
        <v>2.5352000000000001</v>
      </c>
      <c r="Q710" s="2">
        <v>33864</v>
      </c>
      <c r="R710">
        <v>2607.33</v>
      </c>
      <c r="S710" s="8">
        <f t="shared" si="104"/>
        <v>9.3333126872663374E-3</v>
      </c>
      <c r="T710" s="9">
        <f t="shared" si="100"/>
        <v>9.2065126872663376E-3</v>
      </c>
      <c r="U710" s="3">
        <f>Sheet1!$B$17+Sheet1!$B$18*'Portfolio allocation'!K710</f>
        <v>4.1208781548339251E-4</v>
      </c>
      <c r="V710" s="13">
        <f t="shared" si="105"/>
        <v>8.7944248717829448E-3</v>
      </c>
      <c r="W710" s="13"/>
      <c r="X710" s="2">
        <v>33864</v>
      </c>
      <c r="Y710">
        <v>19.998699999999999</v>
      </c>
      <c r="AA710" s="2">
        <v>33864</v>
      </c>
      <c r="AB710">
        <v>221.09</v>
      </c>
      <c r="AC710">
        <f t="shared" si="106"/>
        <v>7.5191396281444334E-3</v>
      </c>
      <c r="AD710">
        <f t="shared" si="101"/>
        <v>7.3935396281444334E-3</v>
      </c>
      <c r="AE710">
        <f>Sheet2!$B$17+Sheet2!$B$18*'Portfolio allocation'!K710</f>
        <v>-5.2973738729700454E-6</v>
      </c>
      <c r="AF710">
        <f t="shared" si="107"/>
        <v>7.3988370020174037E-3</v>
      </c>
      <c r="AH710" s="2">
        <v>33864</v>
      </c>
      <c r="AI710">
        <v>6.3849999999999998</v>
      </c>
      <c r="AJ710">
        <v>3.14</v>
      </c>
      <c r="AK710">
        <v>1.39367</v>
      </c>
      <c r="AR710" s="3"/>
    </row>
    <row r="711" spans="1:44" hidden="1" outlineLevel="1" x14ac:dyDescent="0.2">
      <c r="A711" s="2">
        <v>33865</v>
      </c>
      <c r="B711">
        <v>13.74</v>
      </c>
      <c r="E711" s="2">
        <v>33865</v>
      </c>
      <c r="F711">
        <v>422.93</v>
      </c>
      <c r="G711">
        <f t="shared" si="102"/>
        <v>7.1440478174933375E-3</v>
      </c>
      <c r="H711" s="2">
        <v>33865</v>
      </c>
      <c r="I711">
        <v>496.93</v>
      </c>
      <c r="J711">
        <f t="shared" si="103"/>
        <v>7.1340264688595223E-3</v>
      </c>
      <c r="K711">
        <f t="shared" si="99"/>
        <v>7.0084264688595223E-3</v>
      </c>
      <c r="L711">
        <v>-1.7954553679592835E-3</v>
      </c>
      <c r="N711" s="2">
        <v>33865</v>
      </c>
      <c r="O711">
        <v>2.4961000000000002</v>
      </c>
      <c r="Q711" s="2">
        <v>33865</v>
      </c>
      <c r="R711">
        <v>2567.15</v>
      </c>
      <c r="S711" s="8">
        <f t="shared" si="104"/>
        <v>-1.5410400678088298E-2</v>
      </c>
      <c r="T711" s="9">
        <f t="shared" si="100"/>
        <v>-1.5536000678088299E-2</v>
      </c>
      <c r="U711" s="3">
        <f>Sheet1!$B$17+Sheet1!$B$18*'Portfolio allocation'!K711</f>
        <v>8.5280433465771532E-3</v>
      </c>
      <c r="V711" s="13">
        <f t="shared" si="105"/>
        <v>-2.406404402466545E-2</v>
      </c>
      <c r="W711" s="13"/>
      <c r="X711" s="2">
        <v>33865</v>
      </c>
      <c r="Y711">
        <v>19.939</v>
      </c>
      <c r="AA711" s="2">
        <v>33865</v>
      </c>
      <c r="AB711">
        <v>220.43</v>
      </c>
      <c r="AC711">
        <f t="shared" si="106"/>
        <v>-2.9852096431317587E-3</v>
      </c>
      <c r="AD711">
        <f t="shared" si="101"/>
        <v>-3.1104096431317585E-3</v>
      </c>
      <c r="AE711">
        <f>Sheet2!$B$17+Sheet2!$B$18*'Portfolio allocation'!K711</f>
        <v>6.2854586286046387E-3</v>
      </c>
      <c r="AF711">
        <f t="shared" si="107"/>
        <v>-9.3958682717363972E-3</v>
      </c>
      <c r="AH711" s="2">
        <v>33865</v>
      </c>
      <c r="AI711">
        <v>6.4080000000000004</v>
      </c>
      <c r="AJ711">
        <v>3.13</v>
      </c>
      <c r="AK711">
        <v>1.37286</v>
      </c>
      <c r="AR711" s="3"/>
    </row>
    <row r="712" spans="1:44" hidden="1" outlineLevel="1" x14ac:dyDescent="0.2">
      <c r="A712" s="2">
        <v>33868</v>
      </c>
      <c r="B712">
        <v>13.45</v>
      </c>
      <c r="E712" s="2">
        <v>33868</v>
      </c>
      <c r="F712">
        <v>422.14</v>
      </c>
      <c r="G712">
        <f t="shared" si="102"/>
        <v>-1.8679214054335702E-3</v>
      </c>
      <c r="H712" s="2">
        <v>33868</v>
      </c>
      <c r="I712">
        <v>496.1</v>
      </c>
      <c r="J712">
        <f t="shared" si="103"/>
        <v>-1.6702553679592835E-3</v>
      </c>
      <c r="K712">
        <f t="shared" si="99"/>
        <v>-1.7954553679592835E-3</v>
      </c>
      <c r="L712">
        <v>-1.19385346502722E-2</v>
      </c>
      <c r="N712" s="2">
        <v>33868</v>
      </c>
      <c r="O712">
        <v>2.4727000000000001</v>
      </c>
      <c r="Q712" s="2">
        <v>33868</v>
      </c>
      <c r="R712">
        <v>2543.0500000000002</v>
      </c>
      <c r="S712" s="8">
        <f t="shared" si="104"/>
        <v>-9.3878425491302764E-3</v>
      </c>
      <c r="T712" s="9">
        <f t="shared" si="100"/>
        <v>-9.513042549130277E-3</v>
      </c>
      <c r="U712" s="3">
        <f>Sheet1!$B$17+Sheet1!$B$18*'Portfolio allocation'!K712</f>
        <v>-1.5719930166584167E-3</v>
      </c>
      <c r="V712" s="13">
        <f t="shared" si="105"/>
        <v>-7.9410495324718604E-3</v>
      </c>
      <c r="W712" s="13"/>
      <c r="X712" s="2">
        <v>33868</v>
      </c>
      <c r="Y712">
        <v>20.148</v>
      </c>
      <c r="AA712" s="2">
        <v>33868</v>
      </c>
      <c r="AB712">
        <v>222.74</v>
      </c>
      <c r="AC712">
        <f t="shared" si="106"/>
        <v>1.0479517307081521E-2</v>
      </c>
      <c r="AD712">
        <f t="shared" si="101"/>
        <v>1.035311730708152E-2</v>
      </c>
      <c r="AE712">
        <f>Sheet2!$B$17+Sheet2!$B$18*'Portfolio allocation'!K712</f>
        <v>-1.5431777080342863E-3</v>
      </c>
      <c r="AF712">
        <f t="shared" si="107"/>
        <v>1.1896295015115806E-2</v>
      </c>
      <c r="AH712" s="2">
        <v>33868</v>
      </c>
      <c r="AI712">
        <v>6.4080000000000004</v>
      </c>
      <c r="AJ712">
        <v>3.16</v>
      </c>
      <c r="AK712">
        <v>1.3884000000000001</v>
      </c>
      <c r="AR712" s="3"/>
    </row>
    <row r="713" spans="1:44" hidden="1" outlineLevel="1" x14ac:dyDescent="0.2">
      <c r="A713" s="2">
        <v>33869</v>
      </c>
      <c r="B713">
        <v>13.88</v>
      </c>
      <c r="E713" s="2">
        <v>33869</v>
      </c>
      <c r="F713">
        <v>417.14</v>
      </c>
      <c r="G713">
        <f t="shared" si="102"/>
        <v>-1.1844411806509636E-2</v>
      </c>
      <c r="H713" s="2">
        <v>33869</v>
      </c>
      <c r="I713">
        <v>490.24</v>
      </c>
      <c r="J713">
        <f t="shared" si="103"/>
        <v>-1.1812134650272199E-2</v>
      </c>
      <c r="K713">
        <f t="shared" si="99"/>
        <v>-1.19385346502722E-2</v>
      </c>
      <c r="L713">
        <v>6.0633420365542904E-4</v>
      </c>
      <c r="N713" s="2">
        <v>33869</v>
      </c>
      <c r="O713">
        <v>2.4297</v>
      </c>
      <c r="Q713" s="2">
        <v>33869</v>
      </c>
      <c r="R713">
        <v>2498.86</v>
      </c>
      <c r="S713" s="8">
        <f t="shared" si="104"/>
        <v>-1.7376771986394313E-2</v>
      </c>
      <c r="T713" s="9">
        <f t="shared" si="100"/>
        <v>-1.7503171986394311E-2</v>
      </c>
      <c r="U713" s="3">
        <f>Sheet1!$B$17+Sheet1!$B$18*'Portfolio allocation'!K713</f>
        <v>-1.3208390629141533E-2</v>
      </c>
      <c r="V713" s="13">
        <f t="shared" si="105"/>
        <v>-4.2947813572527787E-3</v>
      </c>
      <c r="W713" s="13"/>
      <c r="X713" s="2">
        <v>33869</v>
      </c>
      <c r="Y713">
        <v>19.879300000000001</v>
      </c>
      <c r="AA713" s="2">
        <v>33869</v>
      </c>
      <c r="AB713">
        <v>219.77</v>
      </c>
      <c r="AC713">
        <f t="shared" si="106"/>
        <v>-1.3333931938583121E-2</v>
      </c>
      <c r="AD713">
        <f t="shared" si="101"/>
        <v>-1.3461931938583121E-2</v>
      </c>
      <c r="AE713">
        <f>Sheet2!$B$17+Sheet2!$B$18*'Portfolio allocation'!K713</f>
        <v>-1.056266257922346E-2</v>
      </c>
      <c r="AF713">
        <f t="shared" si="107"/>
        <v>-2.8992693593596613E-3</v>
      </c>
      <c r="AH713" s="2">
        <v>33869</v>
      </c>
      <c r="AI713">
        <v>6.4909999999999997</v>
      </c>
      <c r="AJ713">
        <v>3.2</v>
      </c>
      <c r="AK713">
        <v>1.38043</v>
      </c>
      <c r="AR713" s="3"/>
    </row>
    <row r="714" spans="1:44" hidden="1" outlineLevel="1" x14ac:dyDescent="0.2">
      <c r="A714" s="2">
        <v>33870</v>
      </c>
      <c r="B714">
        <v>13.83</v>
      </c>
      <c r="E714" s="2">
        <v>33870</v>
      </c>
      <c r="F714">
        <v>417.44</v>
      </c>
      <c r="G714">
        <f t="shared" si="102"/>
        <v>7.1918300810280833E-4</v>
      </c>
      <c r="H714" s="2">
        <v>33870</v>
      </c>
      <c r="I714">
        <v>490.6</v>
      </c>
      <c r="J714">
        <f t="shared" si="103"/>
        <v>7.3433420365542901E-4</v>
      </c>
      <c r="K714">
        <f t="shared" si="99"/>
        <v>6.0633420365542904E-4</v>
      </c>
      <c r="L714">
        <v>2.806781410517629E-3</v>
      </c>
      <c r="N714" s="2">
        <v>33870</v>
      </c>
      <c r="O714">
        <v>2.4727000000000001</v>
      </c>
      <c r="Q714" s="2">
        <v>33870</v>
      </c>
      <c r="R714">
        <v>2543.0500000000002</v>
      </c>
      <c r="S714" s="8">
        <f t="shared" si="104"/>
        <v>1.7684063933153471E-2</v>
      </c>
      <c r="T714" s="9">
        <f t="shared" si="100"/>
        <v>1.7556063933153471E-2</v>
      </c>
      <c r="U714" s="3">
        <f>Sheet1!$B$17+Sheet1!$B$18*'Portfolio allocation'!K714</f>
        <v>1.18340084934036E-3</v>
      </c>
      <c r="V714" s="13">
        <f t="shared" si="105"/>
        <v>1.6372663083813112E-2</v>
      </c>
      <c r="W714" s="13"/>
      <c r="X714" s="2">
        <v>33870</v>
      </c>
      <c r="Y714">
        <v>19.968900000000001</v>
      </c>
      <c r="AA714" s="2">
        <v>33870</v>
      </c>
      <c r="AB714">
        <v>220.76</v>
      </c>
      <c r="AC714">
        <f t="shared" si="106"/>
        <v>4.5047094689902867E-3</v>
      </c>
      <c r="AD714">
        <f t="shared" si="101"/>
        <v>4.3763094689902868E-3</v>
      </c>
      <c r="AE714">
        <f>Sheet2!$B$17+Sheet2!$B$18*'Portfolio allocation'!K714</f>
        <v>5.9255485423935256E-4</v>
      </c>
      <c r="AF714">
        <f t="shared" si="107"/>
        <v>3.7837546147509345E-3</v>
      </c>
      <c r="AH714" s="2">
        <v>33870</v>
      </c>
      <c r="AI714">
        <v>6.508</v>
      </c>
      <c r="AJ714">
        <v>3.21</v>
      </c>
      <c r="AK714">
        <v>1.3784099999999999</v>
      </c>
      <c r="AR714" s="3"/>
    </row>
    <row r="715" spans="1:44" hidden="1" outlineLevel="1" x14ac:dyDescent="0.2">
      <c r="A715" s="2">
        <v>33871</v>
      </c>
      <c r="B715">
        <v>13.44</v>
      </c>
      <c r="E715" s="2">
        <v>33871</v>
      </c>
      <c r="F715">
        <v>418.47</v>
      </c>
      <c r="G715">
        <f t="shared" si="102"/>
        <v>2.4674204676122802E-3</v>
      </c>
      <c r="H715" s="2">
        <v>33871</v>
      </c>
      <c r="I715">
        <v>492.04</v>
      </c>
      <c r="J715">
        <f t="shared" si="103"/>
        <v>2.9351814105176288E-3</v>
      </c>
      <c r="K715">
        <f t="shared" si="99"/>
        <v>2.806781410517629E-3</v>
      </c>
      <c r="L715">
        <v>-9.9227515486545355E-3</v>
      </c>
      <c r="N715" s="2">
        <v>33871</v>
      </c>
      <c r="O715">
        <v>2.5078</v>
      </c>
      <c r="Q715" s="2">
        <v>33871</v>
      </c>
      <c r="R715">
        <v>2579.21</v>
      </c>
      <c r="S715" s="8">
        <f t="shared" si="104"/>
        <v>1.4219146300701757E-2</v>
      </c>
      <c r="T715" s="9">
        <f t="shared" si="100"/>
        <v>1.4090746300701756E-2</v>
      </c>
      <c r="U715" s="3">
        <f>Sheet1!$B$17+Sheet1!$B$18*'Portfolio allocation'!K715</f>
        <v>3.7078096518009572E-3</v>
      </c>
      <c r="V715" s="13">
        <f t="shared" si="105"/>
        <v>1.03829366489008E-2</v>
      </c>
      <c r="W715" s="13"/>
      <c r="X715" s="2">
        <v>33871</v>
      </c>
      <c r="Y715">
        <v>19.700299999999999</v>
      </c>
      <c r="AA715" s="2">
        <v>33871</v>
      </c>
      <c r="AB715">
        <v>217.79</v>
      </c>
      <c r="AC715">
        <f t="shared" si="106"/>
        <v>-1.3453524189164678E-2</v>
      </c>
      <c r="AD715">
        <f t="shared" si="101"/>
        <v>-1.3580324189164678E-2</v>
      </c>
      <c r="AE715">
        <f>Sheet2!$B$17+Sheet2!$B$18*'Portfolio allocation'!K715</f>
        <v>2.549248649066757E-3</v>
      </c>
      <c r="AF715">
        <f t="shared" si="107"/>
        <v>-1.6129572838231434E-2</v>
      </c>
      <c r="AH715" s="2">
        <v>33871</v>
      </c>
      <c r="AI715">
        <v>6.4690000000000003</v>
      </c>
      <c r="AJ715">
        <v>3.17</v>
      </c>
      <c r="AK715">
        <v>1.3875599999999999</v>
      </c>
      <c r="AR715" s="3"/>
    </row>
    <row r="716" spans="1:44" hidden="1" outlineLevel="1" x14ac:dyDescent="0.2">
      <c r="A716" s="2">
        <v>33872</v>
      </c>
      <c r="B716">
        <v>14.8</v>
      </c>
      <c r="E716" s="2">
        <v>33872</v>
      </c>
      <c r="F716">
        <v>414.35</v>
      </c>
      <c r="G716">
        <f t="shared" si="102"/>
        <v>-9.8453891557339634E-3</v>
      </c>
      <c r="H716" s="2">
        <v>33872</v>
      </c>
      <c r="I716">
        <v>487.22</v>
      </c>
      <c r="J716">
        <f t="shared" si="103"/>
        <v>-9.7959515486545357E-3</v>
      </c>
      <c r="K716">
        <f t="shared" si="99"/>
        <v>-9.9227515486545355E-3</v>
      </c>
      <c r="L716">
        <v>5.54319208571069E-3</v>
      </c>
      <c r="N716" s="2">
        <v>33872</v>
      </c>
      <c r="O716">
        <v>2.4609000000000001</v>
      </c>
      <c r="Q716" s="2">
        <v>33872</v>
      </c>
      <c r="R716">
        <v>2531</v>
      </c>
      <c r="S716" s="8">
        <f t="shared" si="104"/>
        <v>-1.8691769960569316E-2</v>
      </c>
      <c r="T716" s="9">
        <f t="shared" si="100"/>
        <v>-1.8818569960569315E-2</v>
      </c>
      <c r="U716" s="3">
        <f>Sheet1!$B$17+Sheet1!$B$18*'Portfolio allocation'!K716</f>
        <v>-1.0895833168228258E-2</v>
      </c>
      <c r="V716" s="13">
        <f t="shared" si="105"/>
        <v>-7.922736792341057E-3</v>
      </c>
      <c r="W716" s="13"/>
      <c r="X716" s="2">
        <v>33872</v>
      </c>
      <c r="Y716">
        <v>19.640599999999999</v>
      </c>
      <c r="AA716" s="2">
        <v>33872</v>
      </c>
      <c r="AB716">
        <v>217.13</v>
      </c>
      <c r="AC716">
        <f t="shared" si="106"/>
        <v>-3.0304421690618977E-3</v>
      </c>
      <c r="AD716">
        <f t="shared" si="101"/>
        <v>-3.1520421690618976E-3</v>
      </c>
      <c r="AE716">
        <f>Sheet2!$B$17+Sheet2!$B$18*'Portfolio allocation'!K716</f>
        <v>-8.7701768179869119E-3</v>
      </c>
      <c r="AF716">
        <f t="shared" si="107"/>
        <v>5.6181346489250147E-3</v>
      </c>
      <c r="AH716" s="2">
        <v>33872</v>
      </c>
      <c r="AI716">
        <v>6.4080000000000004</v>
      </c>
      <c r="AJ716">
        <v>3.04</v>
      </c>
      <c r="AK716">
        <v>1.39236</v>
      </c>
      <c r="AR716" s="3"/>
    </row>
    <row r="717" spans="1:44" hidden="1" outlineLevel="1" x14ac:dyDescent="0.2">
      <c r="A717" s="2">
        <v>33875</v>
      </c>
      <c r="B717">
        <v>15.19</v>
      </c>
      <c r="E717" s="2">
        <v>33875</v>
      </c>
      <c r="F717">
        <v>416.62</v>
      </c>
      <c r="G717">
        <f t="shared" si="102"/>
        <v>5.4784602389283954E-3</v>
      </c>
      <c r="H717" s="2">
        <v>33875</v>
      </c>
      <c r="I717">
        <v>489.98</v>
      </c>
      <c r="J717">
        <f t="shared" si="103"/>
        <v>5.6647920857106904E-3</v>
      </c>
      <c r="K717">
        <f t="shared" si="99"/>
        <v>5.54319208571069E-3</v>
      </c>
      <c r="L717">
        <v>3.8862490713914512E-4</v>
      </c>
      <c r="N717" s="2">
        <v>33875</v>
      </c>
      <c r="O717">
        <v>2.4062999999999999</v>
      </c>
      <c r="Q717" s="2">
        <v>33875</v>
      </c>
      <c r="R717">
        <v>2474.75</v>
      </c>
      <c r="S717" s="8">
        <f t="shared" si="104"/>
        <v>-2.2224417226392679E-2</v>
      </c>
      <c r="T717" s="9">
        <f t="shared" si="100"/>
        <v>-2.2346017226392678E-2</v>
      </c>
      <c r="U717" s="3">
        <f>Sheet1!$B$17+Sheet1!$B$18*'Portfolio allocation'!K717</f>
        <v>6.8470893282513365E-3</v>
      </c>
      <c r="V717" s="13">
        <f t="shared" si="105"/>
        <v>-2.9193106554644015E-2</v>
      </c>
      <c r="W717" s="13"/>
      <c r="X717" s="2">
        <v>33875</v>
      </c>
      <c r="Y717">
        <v>19.759899999999998</v>
      </c>
      <c r="AA717" s="2">
        <v>33875</v>
      </c>
      <c r="AB717">
        <v>218.45</v>
      </c>
      <c r="AC717">
        <f t="shared" si="106"/>
        <v>6.0793073274074683E-3</v>
      </c>
      <c r="AD717">
        <f t="shared" si="101"/>
        <v>5.9577073274074679E-3</v>
      </c>
      <c r="AE717">
        <f>Sheet2!$B$17+Sheet2!$B$18*'Portfolio allocation'!K717</f>
        <v>4.9825348335987164E-3</v>
      </c>
      <c r="AF717">
        <f t="shared" si="107"/>
        <v>9.7517249380875155E-4</v>
      </c>
      <c r="AH717" s="2">
        <v>33875</v>
      </c>
      <c r="AI717">
        <v>6.3650000000000002</v>
      </c>
      <c r="AJ717">
        <v>3.04</v>
      </c>
      <c r="AK717">
        <v>1.42249</v>
      </c>
      <c r="AR717" s="3"/>
    </row>
    <row r="718" spans="1:44" hidden="1" outlineLevel="1" x14ac:dyDescent="0.2">
      <c r="A718" s="2">
        <v>33876</v>
      </c>
      <c r="B718">
        <v>14.97</v>
      </c>
      <c r="E718" s="2">
        <v>33876</v>
      </c>
      <c r="F718">
        <v>416.8</v>
      </c>
      <c r="G718">
        <f t="shared" si="102"/>
        <v>4.3204838941957036E-4</v>
      </c>
      <c r="H718" s="2">
        <v>33876</v>
      </c>
      <c r="I718">
        <v>490.23</v>
      </c>
      <c r="J718">
        <f t="shared" si="103"/>
        <v>5.1022490713914515E-4</v>
      </c>
      <c r="K718">
        <f t="shared" si="99"/>
        <v>3.8862490713914512E-4</v>
      </c>
      <c r="L718">
        <v>2.3254306101216596E-3</v>
      </c>
      <c r="N718" s="2">
        <v>33876</v>
      </c>
      <c r="O718">
        <v>2.4609000000000001</v>
      </c>
      <c r="Q718" s="2">
        <v>33876</v>
      </c>
      <c r="R718">
        <v>2531</v>
      </c>
      <c r="S718" s="8">
        <f t="shared" si="104"/>
        <v>2.2729568643297338E-2</v>
      </c>
      <c r="T718" s="9">
        <f t="shared" si="100"/>
        <v>2.2607968643297338E-2</v>
      </c>
      <c r="U718" s="3">
        <f>Sheet1!$B$17+Sheet1!$B$18*'Portfolio allocation'!K718</f>
        <v>9.3363922688957039E-4</v>
      </c>
      <c r="V718" s="13">
        <f t="shared" si="105"/>
        <v>2.1674329416407769E-2</v>
      </c>
      <c r="W718" s="13"/>
      <c r="X718" s="2">
        <v>33876</v>
      </c>
      <c r="Y718">
        <v>19.342099999999999</v>
      </c>
      <c r="AA718" s="2">
        <v>33876</v>
      </c>
      <c r="AB718">
        <v>213.83</v>
      </c>
      <c r="AC718">
        <f t="shared" si="106"/>
        <v>-2.1149004348821165E-2</v>
      </c>
      <c r="AD718">
        <f t="shared" si="101"/>
        <v>-2.1271404348821167E-2</v>
      </c>
      <c r="AE718">
        <f>Sheet2!$B$17+Sheet2!$B$18*'Portfolio allocation'!K718</f>
        <v>3.9896219351057859E-4</v>
      </c>
      <c r="AF718">
        <f t="shared" si="107"/>
        <v>-2.1670366542331745E-2</v>
      </c>
      <c r="AH718" s="2">
        <v>33876</v>
      </c>
      <c r="AI718">
        <v>6.3650000000000002</v>
      </c>
      <c r="AJ718">
        <v>3.06</v>
      </c>
      <c r="AK718">
        <v>1.4467300000000001</v>
      </c>
      <c r="AR718" s="3"/>
    </row>
    <row r="719" spans="1:44" hidden="1" outlineLevel="1" x14ac:dyDescent="0.2">
      <c r="A719" s="2">
        <v>33877</v>
      </c>
      <c r="B719">
        <v>14.28</v>
      </c>
      <c r="E719" s="2">
        <v>33877</v>
      </c>
      <c r="F719">
        <v>417.8</v>
      </c>
      <c r="G719">
        <f t="shared" si="102"/>
        <v>2.399232245681393E-3</v>
      </c>
      <c r="H719" s="2">
        <v>33877</v>
      </c>
      <c r="I719">
        <v>491.43</v>
      </c>
      <c r="J719">
        <f t="shared" si="103"/>
        <v>2.4478306101216596E-3</v>
      </c>
      <c r="K719">
        <f t="shared" si="99"/>
        <v>2.3254306101216596E-3</v>
      </c>
      <c r="L719">
        <v>-3.7241337158903428E-3</v>
      </c>
      <c r="N719" s="2">
        <v>33877</v>
      </c>
      <c r="O719">
        <v>2.5156000000000001</v>
      </c>
      <c r="Q719" s="2">
        <v>33877</v>
      </c>
      <c r="R719">
        <v>2587.2399999999998</v>
      </c>
      <c r="S719" s="8">
        <f t="shared" si="104"/>
        <v>2.2220466218885626E-2</v>
      </c>
      <c r="T719" s="9">
        <f t="shared" si="100"/>
        <v>2.2098066218885624E-2</v>
      </c>
      <c r="U719" s="3">
        <f>Sheet1!$B$17+Sheet1!$B$18*'Portfolio allocation'!K719</f>
        <v>3.1555918145351461E-3</v>
      </c>
      <c r="V719" s="13">
        <f t="shared" si="105"/>
        <v>1.8942474404350478E-2</v>
      </c>
      <c r="W719" s="13"/>
      <c r="X719" s="2">
        <v>33877</v>
      </c>
      <c r="Y719">
        <v>19.282399999999999</v>
      </c>
      <c r="AA719" s="2">
        <v>33877</v>
      </c>
      <c r="AB719">
        <v>213.17</v>
      </c>
      <c r="AC719">
        <f t="shared" si="106"/>
        <v>-3.0865640929711446E-3</v>
      </c>
      <c r="AD719">
        <f t="shared" si="101"/>
        <v>-3.2089640929711446E-3</v>
      </c>
      <c r="AE719">
        <f>Sheet2!$B$17+Sheet2!$B$18*'Portfolio allocation'!K719</f>
        <v>2.1212192369850793E-3</v>
      </c>
      <c r="AF719">
        <f t="shared" si="107"/>
        <v>-5.3301833299562243E-3</v>
      </c>
      <c r="AH719" s="2">
        <v>33877</v>
      </c>
      <c r="AI719">
        <v>6.3540000000000001</v>
      </c>
      <c r="AJ719">
        <v>3.06</v>
      </c>
      <c r="AK719">
        <v>1.4466399999999999</v>
      </c>
      <c r="AR719" s="3"/>
    </row>
    <row r="720" spans="1:44" hidden="1" outlineLevel="1" x14ac:dyDescent="0.2">
      <c r="A720" s="2">
        <v>33878</v>
      </c>
      <c r="B720">
        <v>16.309999999999999</v>
      </c>
      <c r="E720" s="2">
        <v>33878</v>
      </c>
      <c r="F720">
        <v>416.29</v>
      </c>
      <c r="G720">
        <f t="shared" si="102"/>
        <v>-3.6141694590713369E-3</v>
      </c>
      <c r="H720" s="2">
        <v>33878</v>
      </c>
      <c r="I720">
        <v>489.66</v>
      </c>
      <c r="J720">
        <f t="shared" si="103"/>
        <v>-3.6017337158903429E-3</v>
      </c>
      <c r="K720">
        <f t="shared" si="99"/>
        <v>-3.7241337158903428E-3</v>
      </c>
      <c r="L720">
        <v>-1.4087276363190885E-2</v>
      </c>
      <c r="N720" s="2">
        <v>33878</v>
      </c>
      <c r="O720">
        <v>2.4883000000000002</v>
      </c>
      <c r="Q720" s="2">
        <v>33878</v>
      </c>
      <c r="R720">
        <v>2559.12</v>
      </c>
      <c r="S720" s="8">
        <f t="shared" si="104"/>
        <v>-1.0868724973330579E-2</v>
      </c>
      <c r="T720" s="9">
        <f t="shared" si="100"/>
        <v>-1.0991124973330579E-2</v>
      </c>
      <c r="U720" s="3">
        <f>Sheet1!$B$17+Sheet1!$B$18*'Portfolio allocation'!K720</f>
        <v>-3.7846216966143944E-3</v>
      </c>
      <c r="V720" s="13">
        <f t="shared" si="105"/>
        <v>-7.2065032767161842E-3</v>
      </c>
      <c r="W720" s="13"/>
      <c r="X720" s="2">
        <v>33878</v>
      </c>
      <c r="Y720">
        <v>19.133099999999999</v>
      </c>
      <c r="AA720" s="2">
        <v>33878</v>
      </c>
      <c r="AB720">
        <v>211.52</v>
      </c>
      <c r="AC720">
        <f t="shared" si="106"/>
        <v>-7.7403011680816647E-3</v>
      </c>
      <c r="AD720">
        <f t="shared" si="101"/>
        <v>-7.8587011680816641E-3</v>
      </c>
      <c r="AE720">
        <f>Sheet2!$B$17+Sheet2!$B$18*'Portfolio allocation'!K720</f>
        <v>-3.2582077000494524E-3</v>
      </c>
      <c r="AF720">
        <f t="shared" si="107"/>
        <v>-4.6004934680322117E-3</v>
      </c>
      <c r="AH720" s="2">
        <v>33878</v>
      </c>
      <c r="AI720">
        <v>6.2409999999999997</v>
      </c>
      <c r="AJ720">
        <v>2.96</v>
      </c>
      <c r="AK720">
        <v>1.43476</v>
      </c>
      <c r="AR720" s="3"/>
    </row>
    <row r="721" spans="1:44" hidden="1" outlineLevel="1" x14ac:dyDescent="0.2">
      <c r="A721" s="2">
        <v>33879</v>
      </c>
      <c r="B721">
        <v>17.79</v>
      </c>
      <c r="E721" s="2">
        <v>33879</v>
      </c>
      <c r="F721">
        <v>410.47</v>
      </c>
      <c r="G721">
        <f t="shared" si="102"/>
        <v>-1.3980638497201436E-2</v>
      </c>
      <c r="H721" s="2">
        <v>33879</v>
      </c>
      <c r="I721">
        <v>482.82</v>
      </c>
      <c r="J721">
        <f t="shared" si="103"/>
        <v>-1.3968876363190885E-2</v>
      </c>
      <c r="K721">
        <f t="shared" si="99"/>
        <v>-1.4087276363190885E-2</v>
      </c>
      <c r="L721">
        <v>-6.6847938030736437E-3</v>
      </c>
      <c r="N721" s="2">
        <v>33879</v>
      </c>
      <c r="O721">
        <v>2.4609000000000001</v>
      </c>
      <c r="Q721" s="2">
        <v>33879</v>
      </c>
      <c r="R721">
        <v>2531</v>
      </c>
      <c r="S721" s="8">
        <f t="shared" si="104"/>
        <v>-1.0988152177310861E-2</v>
      </c>
      <c r="T721" s="9">
        <f t="shared" si="100"/>
        <v>-1.1106552177310861E-2</v>
      </c>
      <c r="U721" s="3">
        <f>Sheet1!$B$17+Sheet1!$B$18*'Portfolio allocation'!K721</f>
        <v>-1.5673481578558652E-2</v>
      </c>
      <c r="V721" s="13">
        <f t="shared" si="105"/>
        <v>4.566929401247791E-3</v>
      </c>
      <c r="W721" s="13"/>
      <c r="X721" s="2">
        <v>33879</v>
      </c>
      <c r="Y721">
        <v>18.745100000000001</v>
      </c>
      <c r="AA721" s="2">
        <v>33879</v>
      </c>
      <c r="AB721">
        <v>207.23</v>
      </c>
      <c r="AC721">
        <f t="shared" si="106"/>
        <v>-2.0281770045385894E-2</v>
      </c>
      <c r="AD721">
        <f t="shared" si="101"/>
        <v>-2.0400970045385894E-2</v>
      </c>
      <c r="AE721">
        <f>Sheet2!$B$17+Sheet2!$B$18*'Portfolio allocation'!K721</f>
        <v>-1.2473378529709835E-2</v>
      </c>
      <c r="AF721">
        <f t="shared" si="107"/>
        <v>-7.9275915156760586E-3</v>
      </c>
      <c r="AH721" s="2">
        <v>33879</v>
      </c>
      <c r="AI721">
        <v>6.2409999999999997</v>
      </c>
      <c r="AJ721">
        <v>2.98</v>
      </c>
      <c r="AK721">
        <v>1.44492</v>
      </c>
      <c r="AR721" s="3"/>
    </row>
    <row r="722" spans="1:44" hidden="1" outlineLevel="1" x14ac:dyDescent="0.2">
      <c r="A722" s="2">
        <v>33882</v>
      </c>
      <c r="B722">
        <v>20.010000000000002</v>
      </c>
      <c r="E722" s="2">
        <v>33882</v>
      </c>
      <c r="F722">
        <v>407.57</v>
      </c>
      <c r="G722">
        <f t="shared" si="102"/>
        <v>-7.0650717470217561E-3</v>
      </c>
      <c r="H722" s="2">
        <v>33882</v>
      </c>
      <c r="I722">
        <v>479.65</v>
      </c>
      <c r="J722">
        <f t="shared" si="103"/>
        <v>-6.5655938030736438E-3</v>
      </c>
      <c r="K722">
        <f t="shared" si="99"/>
        <v>-6.6847938030736437E-3</v>
      </c>
      <c r="L722">
        <v>-1.0365355571771014E-3</v>
      </c>
      <c r="N722" s="2">
        <v>33882</v>
      </c>
      <c r="O722">
        <v>2.5547</v>
      </c>
      <c r="Q722" s="2">
        <v>33882</v>
      </c>
      <c r="R722">
        <v>2627.42</v>
      </c>
      <c r="S722" s="8">
        <f t="shared" si="104"/>
        <v>3.8095614381667309E-2</v>
      </c>
      <c r="T722" s="9">
        <f t="shared" si="100"/>
        <v>3.7976414381667309E-2</v>
      </c>
      <c r="U722" s="3">
        <f>Sheet1!$B$17+Sheet1!$B$18*'Portfolio allocation'!K722</f>
        <v>-7.1811659817358538E-3</v>
      </c>
      <c r="V722" s="13">
        <f t="shared" si="105"/>
        <v>4.5157580363403164E-2</v>
      </c>
      <c r="W722" s="13"/>
      <c r="X722" s="2">
        <v>33882</v>
      </c>
      <c r="Y722">
        <v>18.834599999999998</v>
      </c>
      <c r="AA722" s="2">
        <v>33882</v>
      </c>
      <c r="AB722">
        <v>208.22</v>
      </c>
      <c r="AC722">
        <f t="shared" si="106"/>
        <v>4.7773005838922522E-3</v>
      </c>
      <c r="AD722">
        <f t="shared" si="101"/>
        <v>4.6581005838922523E-3</v>
      </c>
      <c r="AE722">
        <f>Sheet2!$B$17+Sheet2!$B$18*'Portfolio allocation'!K722</f>
        <v>-5.8909021828430644E-3</v>
      </c>
      <c r="AF722">
        <f t="shared" si="107"/>
        <v>1.0549002766735316E-2</v>
      </c>
      <c r="AH722" s="2">
        <v>33882</v>
      </c>
      <c r="AI722">
        <v>6.2240000000000002</v>
      </c>
      <c r="AJ722">
        <v>2.98</v>
      </c>
      <c r="AK722">
        <v>1.42974</v>
      </c>
      <c r="AR722" s="3"/>
    </row>
    <row r="723" spans="1:44" hidden="1" outlineLevel="1" x14ac:dyDescent="0.2">
      <c r="A723" s="2">
        <v>33883</v>
      </c>
      <c r="B723">
        <v>19.95</v>
      </c>
      <c r="E723" s="2">
        <v>33883</v>
      </c>
      <c r="F723">
        <v>407.18</v>
      </c>
      <c r="G723">
        <f t="shared" si="102"/>
        <v>-9.5689084083716569E-4</v>
      </c>
      <c r="H723" s="2">
        <v>33883</v>
      </c>
      <c r="I723">
        <v>479.21</v>
      </c>
      <c r="J723">
        <f t="shared" si="103"/>
        <v>-9.1733555717710136E-4</v>
      </c>
      <c r="K723">
        <f t="shared" si="99"/>
        <v>-1.0365355571771014E-3</v>
      </c>
      <c r="L723">
        <v>-7.3213489284447595E-3</v>
      </c>
      <c r="N723" s="2">
        <v>33883</v>
      </c>
      <c r="O723">
        <v>2.5781000000000001</v>
      </c>
      <c r="Q723" s="2">
        <v>33883</v>
      </c>
      <c r="R723">
        <v>2651.52</v>
      </c>
      <c r="S723" s="8">
        <f t="shared" si="104"/>
        <v>9.17249621301508E-3</v>
      </c>
      <c r="T723" s="9">
        <f t="shared" si="100"/>
        <v>9.0532962130150801E-3</v>
      </c>
      <c r="U723" s="3">
        <f>Sheet1!$B$17+Sheet1!$B$18*'Portfolio allocation'!K723</f>
        <v>-7.0134097614334189E-4</v>
      </c>
      <c r="V723" s="13">
        <f t="shared" si="105"/>
        <v>9.7546371891584216E-3</v>
      </c>
      <c r="W723" s="13"/>
      <c r="X723" s="2">
        <v>33883</v>
      </c>
      <c r="Y723">
        <v>19.043600000000001</v>
      </c>
      <c r="AA723" s="2">
        <v>33883</v>
      </c>
      <c r="AB723">
        <v>210.53</v>
      </c>
      <c r="AC723">
        <f t="shared" si="106"/>
        <v>1.1094035155124304E-2</v>
      </c>
      <c r="AD723">
        <f t="shared" si="101"/>
        <v>1.0972035155124304E-2</v>
      </c>
      <c r="AE723">
        <f>Sheet2!$B$17+Sheet2!$B$18*'Portfolio allocation'!K723</f>
        <v>-8.683268504912731E-4</v>
      </c>
      <c r="AF723">
        <f t="shared" si="107"/>
        <v>1.1840362005615578E-2</v>
      </c>
      <c r="AH723" s="2">
        <v>33883</v>
      </c>
      <c r="AI723">
        <v>6.29</v>
      </c>
      <c r="AJ723">
        <v>3.05</v>
      </c>
      <c r="AK723">
        <v>1.4137</v>
      </c>
      <c r="AR723" s="3"/>
    </row>
    <row r="724" spans="1:44" hidden="1" outlineLevel="1" x14ac:dyDescent="0.2">
      <c r="A724" s="2">
        <v>33884</v>
      </c>
      <c r="B724">
        <v>21.02</v>
      </c>
      <c r="E724" s="2">
        <v>33884</v>
      </c>
      <c r="F724">
        <v>404.25</v>
      </c>
      <c r="G724">
        <f t="shared" si="102"/>
        <v>-7.1958347659512034E-3</v>
      </c>
      <c r="H724" s="2">
        <v>33884</v>
      </c>
      <c r="I724">
        <v>475.76</v>
      </c>
      <c r="J724">
        <f t="shared" si="103"/>
        <v>-7.1993489284447598E-3</v>
      </c>
      <c r="K724">
        <f t="shared" si="99"/>
        <v>-7.3213489284447595E-3</v>
      </c>
      <c r="L724">
        <v>8.6179044896586721E-3</v>
      </c>
      <c r="N724" s="2">
        <v>33884</v>
      </c>
      <c r="O724">
        <v>2.5352000000000001</v>
      </c>
      <c r="Q724" s="2">
        <v>33884</v>
      </c>
      <c r="R724">
        <v>2607.33</v>
      </c>
      <c r="S724" s="8">
        <f t="shared" si="104"/>
        <v>-1.6665912382331616E-2</v>
      </c>
      <c r="T724" s="9">
        <f t="shared" si="100"/>
        <v>-1.6787912382331616E-2</v>
      </c>
      <c r="U724" s="3">
        <f>Sheet1!$B$17+Sheet1!$B$18*'Portfolio allocation'!K724</f>
        <v>-7.9114381540138258E-3</v>
      </c>
      <c r="V724" s="13">
        <f t="shared" si="105"/>
        <v>-8.8764742283177905E-3</v>
      </c>
      <c r="W724" s="13"/>
      <c r="X724" s="2">
        <v>33884</v>
      </c>
      <c r="Y724">
        <v>18.715199999999999</v>
      </c>
      <c r="AA724" s="2">
        <v>33884</v>
      </c>
      <c r="AB724">
        <v>206.9</v>
      </c>
      <c r="AC724">
        <f t="shared" si="106"/>
        <v>-1.7242198261530395E-2</v>
      </c>
      <c r="AD724">
        <f t="shared" si="101"/>
        <v>-1.7368198261530396E-2</v>
      </c>
      <c r="AE724">
        <f>Sheet2!$B$17+Sheet2!$B$18*'Portfolio allocation'!K724</f>
        <v>-6.4569432403130895E-3</v>
      </c>
      <c r="AF724">
        <f t="shared" si="107"/>
        <v>-1.0911255021217307E-2</v>
      </c>
      <c r="AH724" s="2">
        <v>33884</v>
      </c>
      <c r="AI724">
        <v>6.4429999999999996</v>
      </c>
      <c r="AJ724">
        <v>3.15</v>
      </c>
      <c r="AK724">
        <v>1.40802</v>
      </c>
      <c r="AR724" s="3"/>
    </row>
    <row r="725" spans="1:44" hidden="1" outlineLevel="1" x14ac:dyDescent="0.2">
      <c r="A725" s="2">
        <v>33885</v>
      </c>
      <c r="B725">
        <v>19.260000000000002</v>
      </c>
      <c r="E725" s="2">
        <v>33885</v>
      </c>
      <c r="F725">
        <v>407.75</v>
      </c>
      <c r="G725">
        <f t="shared" si="102"/>
        <v>8.6580086580085869E-3</v>
      </c>
      <c r="H725" s="2">
        <v>33885</v>
      </c>
      <c r="I725">
        <v>479.92</v>
      </c>
      <c r="J725">
        <f t="shared" si="103"/>
        <v>8.7439044896586715E-3</v>
      </c>
      <c r="K725">
        <f t="shared" si="99"/>
        <v>8.6179044896586721E-3</v>
      </c>
      <c r="L725">
        <v>-1.2583610068344752E-2</v>
      </c>
      <c r="N725" s="2">
        <v>33885</v>
      </c>
      <c r="O725">
        <v>2.6055000000000001</v>
      </c>
      <c r="Q725" s="2">
        <v>33885</v>
      </c>
      <c r="R725">
        <v>2679.64</v>
      </c>
      <c r="S725" s="8">
        <f t="shared" si="104"/>
        <v>2.7733351742970758E-2</v>
      </c>
      <c r="T725" s="9">
        <f t="shared" si="100"/>
        <v>2.7607351742970757E-2</v>
      </c>
      <c r="U725" s="3">
        <f>Sheet1!$B$17+Sheet1!$B$18*'Portfolio allocation'!K725</f>
        <v>1.0374477321635331E-2</v>
      </c>
      <c r="V725" s="13">
        <f t="shared" si="105"/>
        <v>1.7232874421335427E-2</v>
      </c>
      <c r="W725" s="13"/>
      <c r="X725" s="2">
        <v>33885</v>
      </c>
      <c r="Y725">
        <v>18.954000000000001</v>
      </c>
      <c r="AA725" s="2">
        <v>33885</v>
      </c>
      <c r="AB725">
        <v>209.54</v>
      </c>
      <c r="AC725">
        <f t="shared" si="106"/>
        <v>1.2759787336877659E-2</v>
      </c>
      <c r="AD725">
        <f t="shared" si="101"/>
        <v>1.2636587336877659E-2</v>
      </c>
      <c r="AE725">
        <f>Sheet2!$B$17+Sheet2!$B$18*'Portfolio allocation'!K725</f>
        <v>7.7166475461972464E-3</v>
      </c>
      <c r="AF725">
        <f t="shared" si="107"/>
        <v>4.9199397906804125E-3</v>
      </c>
      <c r="AH725" s="2">
        <v>33885</v>
      </c>
      <c r="AI725">
        <v>6.3970000000000002</v>
      </c>
      <c r="AJ725">
        <v>3.08</v>
      </c>
      <c r="AK725">
        <v>1.3807700000000001</v>
      </c>
      <c r="AR725" s="3"/>
    </row>
    <row r="726" spans="1:44" hidden="1" outlineLevel="1" x14ac:dyDescent="0.2">
      <c r="A726" s="2">
        <v>33886</v>
      </c>
      <c r="B726">
        <v>20.51</v>
      </c>
      <c r="E726" s="2">
        <v>33886</v>
      </c>
      <c r="F726">
        <v>402.66</v>
      </c>
      <c r="G726">
        <f t="shared" si="102"/>
        <v>-1.2483139178418035E-2</v>
      </c>
      <c r="H726" s="2">
        <v>33886</v>
      </c>
      <c r="I726">
        <v>473.94</v>
      </c>
      <c r="J726">
        <f t="shared" si="103"/>
        <v>-1.2460410068344752E-2</v>
      </c>
      <c r="K726">
        <f t="shared" si="99"/>
        <v>-1.2583610068344752E-2</v>
      </c>
      <c r="L726">
        <v>1.1751540819512912E-2</v>
      </c>
      <c r="N726" s="2">
        <v>33886</v>
      </c>
      <c r="O726">
        <v>2.5741999999999998</v>
      </c>
      <c r="Q726" s="2">
        <v>33886</v>
      </c>
      <c r="R726">
        <v>2647.5</v>
      </c>
      <c r="S726" s="8">
        <f t="shared" si="104"/>
        <v>-1.1994148467704524E-2</v>
      </c>
      <c r="T726" s="9">
        <f t="shared" si="100"/>
        <v>-1.2117348467704524E-2</v>
      </c>
      <c r="U726" s="3">
        <f>Sheet1!$B$17+Sheet1!$B$18*'Portfolio allocation'!K726</f>
        <v>-1.3948437497139525E-2</v>
      </c>
      <c r="V726" s="13">
        <f t="shared" si="105"/>
        <v>1.8310890294350006E-3</v>
      </c>
      <c r="W726" s="13"/>
      <c r="X726" s="2">
        <v>33886</v>
      </c>
      <c r="Y726">
        <v>18.745100000000001</v>
      </c>
      <c r="AA726" s="2">
        <v>33886</v>
      </c>
      <c r="AB726">
        <v>207.23</v>
      </c>
      <c r="AC726">
        <f t="shared" si="106"/>
        <v>-1.1024148134007872E-2</v>
      </c>
      <c r="AD726">
        <f t="shared" si="101"/>
        <v>-1.1151748134007872E-2</v>
      </c>
      <c r="AE726">
        <f>Sheet2!$B$17+Sheet2!$B$18*'Portfolio allocation'!K726</f>
        <v>-1.1136280098335928E-2</v>
      </c>
      <c r="AF726">
        <f t="shared" si="107"/>
        <v>-1.546803567194395E-5</v>
      </c>
      <c r="AH726" s="2">
        <v>33886</v>
      </c>
      <c r="AI726">
        <v>6.5170000000000003</v>
      </c>
      <c r="AJ726">
        <v>3.19</v>
      </c>
      <c r="AK726">
        <v>1.3734</v>
      </c>
      <c r="AR726" s="3"/>
    </row>
    <row r="727" spans="1:44" hidden="1" outlineLevel="1" x14ac:dyDescent="0.2">
      <c r="A727" s="2">
        <v>33889</v>
      </c>
      <c r="B727">
        <v>19.489999999999998</v>
      </c>
      <c r="E727" s="2">
        <v>33889</v>
      </c>
      <c r="F727">
        <v>407.44</v>
      </c>
      <c r="G727">
        <f t="shared" si="102"/>
        <v>1.1871057467838897E-2</v>
      </c>
      <c r="H727" s="2">
        <v>33889</v>
      </c>
      <c r="I727">
        <v>479.57</v>
      </c>
      <c r="J727">
        <f t="shared" si="103"/>
        <v>1.1879140819512912E-2</v>
      </c>
      <c r="K727">
        <f t="shared" si="99"/>
        <v>1.1751540819512912E-2</v>
      </c>
      <c r="L727">
        <v>4.4389909043517414E-3</v>
      </c>
      <c r="N727" s="2">
        <v>33889</v>
      </c>
      <c r="O727">
        <v>2.6211000000000002</v>
      </c>
      <c r="Q727" s="2">
        <v>33889</v>
      </c>
      <c r="R727">
        <v>2695.71</v>
      </c>
      <c r="S727" s="8">
        <f t="shared" si="104"/>
        <v>1.820963172804535E-2</v>
      </c>
      <c r="T727" s="9">
        <f t="shared" si="100"/>
        <v>1.8082031728045352E-2</v>
      </c>
      <c r="U727" s="3">
        <f>Sheet1!$B$17+Sheet1!$B$18*'Portfolio allocation'!K727</f>
        <v>1.3969464336149854E-2</v>
      </c>
      <c r="V727" s="13">
        <f t="shared" si="105"/>
        <v>4.112567391895498E-3</v>
      </c>
      <c r="W727" s="13"/>
      <c r="X727" s="2">
        <v>33889</v>
      </c>
      <c r="Y727">
        <v>18.745100000000001</v>
      </c>
      <c r="AA727" s="2">
        <v>33889</v>
      </c>
      <c r="AB727">
        <v>207.23</v>
      </c>
      <c r="AC727">
        <f t="shared" si="106"/>
        <v>0</v>
      </c>
      <c r="AD727">
        <f t="shared" si="101"/>
        <v>-1.2759999999999998E-4</v>
      </c>
      <c r="AE727">
        <f>Sheet2!$B$17+Sheet2!$B$18*'Portfolio allocation'!K727</f>
        <v>1.0503156916996931E-2</v>
      </c>
      <c r="AF727">
        <f t="shared" si="107"/>
        <v>-1.0630756916996931E-2</v>
      </c>
      <c r="AH727" s="2">
        <v>33889</v>
      </c>
      <c r="AI727">
        <v>6.4950000000000001</v>
      </c>
      <c r="AJ727">
        <v>3.19</v>
      </c>
      <c r="AK727">
        <v>1.3841600000000001</v>
      </c>
      <c r="AR727" s="3"/>
    </row>
    <row r="728" spans="1:44" hidden="1" outlineLevel="1" x14ac:dyDescent="0.2">
      <c r="A728" s="2">
        <v>33890</v>
      </c>
      <c r="B728">
        <v>17.899999999999999</v>
      </c>
      <c r="E728" s="2">
        <v>33890</v>
      </c>
      <c r="F728">
        <v>409.3</v>
      </c>
      <c r="G728">
        <f t="shared" si="102"/>
        <v>4.5650893383075708E-3</v>
      </c>
      <c r="H728" s="2">
        <v>33890</v>
      </c>
      <c r="I728">
        <v>481.76</v>
      </c>
      <c r="J728">
        <f t="shared" si="103"/>
        <v>4.5665909043517416E-3</v>
      </c>
      <c r="K728">
        <f t="shared" si="99"/>
        <v>4.4389909043517414E-3</v>
      </c>
      <c r="L728">
        <v>5.8015011624208424E-5</v>
      </c>
      <c r="N728" s="2">
        <v>33890</v>
      </c>
      <c r="O728">
        <v>2.6328</v>
      </c>
      <c r="Q728" s="2">
        <v>33890</v>
      </c>
      <c r="R728">
        <v>2707.76</v>
      </c>
      <c r="S728" s="8">
        <f t="shared" si="104"/>
        <v>4.4700654002101103E-3</v>
      </c>
      <c r="T728" s="9">
        <f t="shared" si="100"/>
        <v>4.3424654002101101E-3</v>
      </c>
      <c r="U728" s="3">
        <f>Sheet1!$B$17+Sheet1!$B$18*'Portfolio allocation'!K728</f>
        <v>5.5803217488169798E-3</v>
      </c>
      <c r="V728" s="13">
        <f t="shared" si="105"/>
        <v>-1.2378563486068698E-3</v>
      </c>
      <c r="W728" s="13"/>
      <c r="X728" s="2">
        <v>33890</v>
      </c>
      <c r="Y728">
        <v>18.8048</v>
      </c>
      <c r="AA728" s="2">
        <v>33890</v>
      </c>
      <c r="AB728">
        <v>207.89</v>
      </c>
      <c r="AC728">
        <f t="shared" si="106"/>
        <v>3.1848670559282422E-3</v>
      </c>
      <c r="AD728">
        <f t="shared" si="101"/>
        <v>3.0560670559282421E-3</v>
      </c>
      <c r="AE728">
        <f>Sheet2!$B$17+Sheet2!$B$18*'Portfolio allocation'!K728</f>
        <v>4.0006509724143805E-3</v>
      </c>
      <c r="AF728">
        <f t="shared" si="107"/>
        <v>-9.4458391648613842E-4</v>
      </c>
      <c r="AH728" s="2">
        <v>33890</v>
      </c>
      <c r="AI728">
        <v>6.5</v>
      </c>
      <c r="AJ728">
        <v>3.22</v>
      </c>
      <c r="AK728">
        <v>1.3877999999999999</v>
      </c>
      <c r="AR728" s="3"/>
    </row>
    <row r="729" spans="1:44" hidden="1" outlineLevel="1" x14ac:dyDescent="0.2">
      <c r="A729" s="2">
        <v>33891</v>
      </c>
      <c r="B729">
        <v>18.420000000000002</v>
      </c>
      <c r="E729" s="2">
        <v>33891</v>
      </c>
      <c r="F729">
        <v>409.37</v>
      </c>
      <c r="G729">
        <f t="shared" si="102"/>
        <v>1.7102369899824055E-4</v>
      </c>
      <c r="H729" s="2">
        <v>33891</v>
      </c>
      <c r="I729">
        <v>481.85</v>
      </c>
      <c r="J729">
        <f t="shared" si="103"/>
        <v>1.8681501162420844E-4</v>
      </c>
      <c r="K729">
        <f t="shared" si="99"/>
        <v>5.8015011624208424E-5</v>
      </c>
      <c r="L729">
        <v>5.1295374079060867E-4</v>
      </c>
      <c r="N729" s="2">
        <v>33891</v>
      </c>
      <c r="O729">
        <v>2.6093999999999999</v>
      </c>
      <c r="Q729" s="2">
        <v>33891</v>
      </c>
      <c r="R729">
        <v>2683.66</v>
      </c>
      <c r="S729" s="8">
        <f t="shared" si="104"/>
        <v>-8.9003456731764352E-3</v>
      </c>
      <c r="T729" s="9">
        <f t="shared" si="100"/>
        <v>-9.0291456731764353E-3</v>
      </c>
      <c r="U729" s="3">
        <f>Sheet1!$B$17+Sheet1!$B$18*'Portfolio allocation'!K729</f>
        <v>5.5435517598584436E-4</v>
      </c>
      <c r="V729" s="13">
        <f t="shared" si="105"/>
        <v>-9.5835008491622804E-3</v>
      </c>
      <c r="W729" s="13"/>
      <c r="X729" s="2">
        <v>33891</v>
      </c>
      <c r="Y729">
        <v>18.625699999999998</v>
      </c>
      <c r="AA729" s="2">
        <v>33891</v>
      </c>
      <c r="AB729">
        <v>205.91</v>
      </c>
      <c r="AC729">
        <f t="shared" si="106"/>
        <v>-9.5242676415411287E-3</v>
      </c>
      <c r="AD729">
        <f t="shared" si="101"/>
        <v>-9.654667641541128E-3</v>
      </c>
      <c r="AE729">
        <f>Sheet2!$B$17+Sheet2!$B$18*'Portfolio allocation'!K729</f>
        <v>1.0497543979741642E-4</v>
      </c>
      <c r="AF729">
        <f t="shared" si="107"/>
        <v>-9.7596430813385437E-3</v>
      </c>
      <c r="AH729" s="2">
        <v>33891</v>
      </c>
      <c r="AI729">
        <v>6.4969999999999999</v>
      </c>
      <c r="AJ729">
        <v>3.26</v>
      </c>
      <c r="AK729">
        <v>1.39242</v>
      </c>
      <c r="AR729" s="3"/>
    </row>
    <row r="730" spans="1:44" hidden="1" outlineLevel="1" x14ac:dyDescent="0.2">
      <c r="A730" s="2">
        <v>33892</v>
      </c>
      <c r="B730">
        <v>17.11</v>
      </c>
      <c r="E730" s="2">
        <v>33892</v>
      </c>
      <c r="F730">
        <v>409.6</v>
      </c>
      <c r="G730">
        <f t="shared" si="102"/>
        <v>5.6183892322358986E-4</v>
      </c>
      <c r="H730" s="2">
        <v>33892</v>
      </c>
      <c r="I730">
        <v>482.16</v>
      </c>
      <c r="J730">
        <f t="shared" si="103"/>
        <v>6.433537407906087E-4</v>
      </c>
      <c r="K730">
        <f t="shared" si="99"/>
        <v>5.1295374079060867E-4</v>
      </c>
      <c r="L730">
        <v>5.0749408329184703E-3</v>
      </c>
      <c r="N730" s="2">
        <v>33892</v>
      </c>
      <c r="O730">
        <v>2.6406000000000001</v>
      </c>
      <c r="Q730" s="2">
        <v>33892</v>
      </c>
      <c r="R730">
        <v>2715.8</v>
      </c>
      <c r="S730" s="8">
        <f t="shared" si="104"/>
        <v>1.1976181781596873E-2</v>
      </c>
      <c r="T730" s="9">
        <f t="shared" si="100"/>
        <v>1.1845781781596874E-2</v>
      </c>
      <c r="U730" s="3">
        <f>Sheet1!$B$17+Sheet1!$B$18*'Portfolio allocation'!K730</f>
        <v>1.0762724157661935E-3</v>
      </c>
      <c r="V730" s="13">
        <f t="shared" si="105"/>
        <v>1.076950936583068E-2</v>
      </c>
      <c r="W730" s="13"/>
      <c r="X730" s="2">
        <v>33892</v>
      </c>
      <c r="Y730">
        <v>17.401900000000001</v>
      </c>
      <c r="AA730" s="2">
        <v>33892</v>
      </c>
      <c r="AB730">
        <v>192.38</v>
      </c>
      <c r="AC730">
        <f t="shared" si="106"/>
        <v>-6.5708319168568785E-2</v>
      </c>
      <c r="AD730">
        <f t="shared" si="101"/>
        <v>-6.5839119168568785E-2</v>
      </c>
      <c r="AE730">
        <f>Sheet2!$B$17+Sheet2!$B$18*'Portfolio allocation'!K730</f>
        <v>5.0951856430888156E-4</v>
      </c>
      <c r="AF730">
        <f t="shared" si="107"/>
        <v>-6.6348637732877663E-2</v>
      </c>
      <c r="AH730" s="2">
        <v>33892</v>
      </c>
      <c r="AI730">
        <v>6.5129999999999999</v>
      </c>
      <c r="AJ730">
        <v>3.27</v>
      </c>
      <c r="AK730">
        <v>1.4044300000000001</v>
      </c>
      <c r="AR730" s="3"/>
    </row>
    <row r="731" spans="1:44" hidden="1" outlineLevel="1" x14ac:dyDescent="0.2">
      <c r="A731" s="2">
        <v>33893</v>
      </c>
      <c r="B731">
        <v>17.010000000000002</v>
      </c>
      <c r="E731" s="2">
        <v>33893</v>
      </c>
      <c r="F731">
        <v>411.73</v>
      </c>
      <c r="G731">
        <f t="shared" si="102"/>
        <v>5.2001953125000444E-3</v>
      </c>
      <c r="H731" s="2">
        <v>33893</v>
      </c>
      <c r="I731">
        <v>484.67</v>
      </c>
      <c r="J731">
        <f t="shared" si="103"/>
        <v>5.2057408329184707E-3</v>
      </c>
      <c r="K731">
        <f t="shared" si="99"/>
        <v>5.0749408329184703E-3</v>
      </c>
      <c r="L731">
        <v>7.8528144098046967E-3</v>
      </c>
      <c r="N731" s="2">
        <v>33893</v>
      </c>
      <c r="O731">
        <v>2.6680000000000001</v>
      </c>
      <c r="Q731" s="2">
        <v>33893</v>
      </c>
      <c r="R731">
        <v>2743.92</v>
      </c>
      <c r="S731" s="8">
        <f t="shared" si="104"/>
        <v>1.0354223433242549E-2</v>
      </c>
      <c r="T731" s="9">
        <f t="shared" si="100"/>
        <v>1.0223423433242548E-2</v>
      </c>
      <c r="U731" s="3">
        <f>Sheet1!$B$17+Sheet1!$B$18*'Portfolio allocation'!K731</f>
        <v>6.3098996239832322E-3</v>
      </c>
      <c r="V731" s="13">
        <f t="shared" si="105"/>
        <v>3.9135238092593162E-3</v>
      </c>
      <c r="W731" s="13"/>
      <c r="X731" s="2">
        <v>33893</v>
      </c>
      <c r="Y731">
        <v>16.894500000000001</v>
      </c>
      <c r="AA731" s="2">
        <v>33893</v>
      </c>
      <c r="AB731">
        <v>186.77</v>
      </c>
      <c r="AC731">
        <f t="shared" si="106"/>
        <v>-2.9161035450670503E-2</v>
      </c>
      <c r="AD731">
        <f t="shared" si="101"/>
        <v>-2.9293035450670503E-2</v>
      </c>
      <c r="AE731">
        <f>Sheet2!$B$17+Sheet2!$B$18*'Portfolio allocation'!K731</f>
        <v>4.5661538734459777E-3</v>
      </c>
      <c r="AF731">
        <f t="shared" si="107"/>
        <v>-3.3859189324116482E-2</v>
      </c>
      <c r="AH731" s="2">
        <v>33893</v>
      </c>
      <c r="AI731">
        <v>6.5609999999999999</v>
      </c>
      <c r="AJ731">
        <v>3.3</v>
      </c>
      <c r="AK731">
        <v>1.3808100000000001</v>
      </c>
      <c r="AR731" s="3"/>
    </row>
    <row r="732" spans="1:44" hidden="1" outlineLevel="1" x14ac:dyDescent="0.2">
      <c r="A732" s="2">
        <v>33896</v>
      </c>
      <c r="B732">
        <v>17.309999999999999</v>
      </c>
      <c r="E732" s="2">
        <v>33896</v>
      </c>
      <c r="F732">
        <v>414.98</v>
      </c>
      <c r="G732">
        <f t="shared" si="102"/>
        <v>7.8935224540355176E-3</v>
      </c>
      <c r="H732" s="2">
        <v>33896</v>
      </c>
      <c r="I732">
        <v>488.54</v>
      </c>
      <c r="J732">
        <f t="shared" si="103"/>
        <v>7.9848144098046969E-3</v>
      </c>
      <c r="K732">
        <f t="shared" si="99"/>
        <v>7.8528144098046967E-3</v>
      </c>
      <c r="L732">
        <v>1.112218332173379E-3</v>
      </c>
      <c r="N732" s="2">
        <v>33896</v>
      </c>
      <c r="O732">
        <v>2.7461000000000002</v>
      </c>
      <c r="Q732" s="2">
        <v>33896</v>
      </c>
      <c r="R732">
        <v>2824.27</v>
      </c>
      <c r="S732" s="8">
        <f t="shared" si="104"/>
        <v>2.928292370039931E-2</v>
      </c>
      <c r="T732" s="9">
        <f t="shared" si="100"/>
        <v>2.915092370039931E-2</v>
      </c>
      <c r="U732" s="3">
        <f>Sheet1!$B$17+Sheet1!$B$18*'Portfolio allocation'!K732</f>
        <v>9.4967465920656816E-3</v>
      </c>
      <c r="V732" s="13">
        <f t="shared" si="105"/>
        <v>1.9654177108333629E-2</v>
      </c>
      <c r="W732" s="13"/>
      <c r="X732" s="2">
        <v>33896</v>
      </c>
      <c r="Y732">
        <v>16.357199999999999</v>
      </c>
      <c r="AA732" s="2">
        <v>33896</v>
      </c>
      <c r="AB732">
        <v>180.83</v>
      </c>
      <c r="AC732">
        <f t="shared" si="106"/>
        <v>-3.1803822883760713E-2</v>
      </c>
      <c r="AD732">
        <f t="shared" si="101"/>
        <v>-3.1940222883760715E-2</v>
      </c>
      <c r="AE732">
        <f>Sheet2!$B$17+Sheet2!$B$18*'Portfolio allocation'!K732</f>
        <v>7.0363099279777937E-3</v>
      </c>
      <c r="AF732">
        <f t="shared" si="107"/>
        <v>-3.8976532811738511E-2</v>
      </c>
      <c r="AH732" s="2">
        <v>33896</v>
      </c>
      <c r="AI732">
        <v>6.6719999999999997</v>
      </c>
      <c r="AJ732">
        <v>3.41</v>
      </c>
      <c r="AK732">
        <v>1.3774999999999999</v>
      </c>
      <c r="AR732" s="3"/>
    </row>
    <row r="733" spans="1:44" hidden="1" outlineLevel="1" x14ac:dyDescent="0.2">
      <c r="A733" s="2">
        <v>33897</v>
      </c>
      <c r="B733">
        <v>16.87</v>
      </c>
      <c r="E733" s="2">
        <v>33897</v>
      </c>
      <c r="F733">
        <v>415.48</v>
      </c>
      <c r="G733">
        <f t="shared" si="102"/>
        <v>1.2048773434865101E-3</v>
      </c>
      <c r="H733" s="2">
        <v>33897</v>
      </c>
      <c r="I733">
        <v>489.15</v>
      </c>
      <c r="J733">
        <f t="shared" si="103"/>
        <v>1.248618332173379E-3</v>
      </c>
      <c r="K733">
        <f t="shared" si="99"/>
        <v>1.112218332173379E-3</v>
      </c>
      <c r="L733">
        <v>3.2780341408576805E-4</v>
      </c>
      <c r="N733" s="2">
        <v>33897</v>
      </c>
      <c r="O733">
        <v>2.7461000000000002</v>
      </c>
      <c r="Q733" s="2">
        <v>33897</v>
      </c>
      <c r="R733">
        <v>2824.27</v>
      </c>
      <c r="S733" s="8">
        <f t="shared" si="104"/>
        <v>0</v>
      </c>
      <c r="T733" s="9">
        <f t="shared" si="100"/>
        <v>-1.3639999999999998E-4</v>
      </c>
      <c r="U733" s="3">
        <f>Sheet1!$B$17+Sheet1!$B$18*'Portfolio allocation'!K733</f>
        <v>1.7637639423849253E-3</v>
      </c>
      <c r="V733" s="13">
        <f t="shared" si="105"/>
        <v>-1.9001639423849254E-3</v>
      </c>
      <c r="W733" s="13"/>
      <c r="X733" s="2">
        <v>33897</v>
      </c>
      <c r="Y733">
        <v>16.327300000000001</v>
      </c>
      <c r="AA733" s="2">
        <v>33897</v>
      </c>
      <c r="AB733">
        <v>180.5</v>
      </c>
      <c r="AC733">
        <f t="shared" si="106"/>
        <v>-1.8249184316762035E-3</v>
      </c>
      <c r="AD733">
        <f t="shared" si="101"/>
        <v>-1.9673184316762035E-3</v>
      </c>
      <c r="AE733">
        <f>Sheet2!$B$17+Sheet2!$B$18*'Portfolio allocation'!K733</f>
        <v>1.042399927588904E-3</v>
      </c>
      <c r="AF733">
        <f t="shared" si="107"/>
        <v>-3.0097183592651074E-3</v>
      </c>
      <c r="AH733" s="2">
        <v>33897</v>
      </c>
      <c r="AI733">
        <v>6.851</v>
      </c>
      <c r="AJ733">
        <v>3.56</v>
      </c>
      <c r="AK733">
        <v>1.34249</v>
      </c>
      <c r="AR733" s="3"/>
    </row>
    <row r="734" spans="1:44" hidden="1" outlineLevel="1" x14ac:dyDescent="0.2">
      <c r="A734" s="2">
        <v>33898</v>
      </c>
      <c r="B734">
        <v>16.62</v>
      </c>
      <c r="E734" s="2">
        <v>33898</v>
      </c>
      <c r="F734">
        <v>415.67</v>
      </c>
      <c r="G734">
        <f t="shared" si="102"/>
        <v>4.5730239722718835E-4</v>
      </c>
      <c r="H734" s="2">
        <v>33898</v>
      </c>
      <c r="I734">
        <v>489.38</v>
      </c>
      <c r="J734">
        <f t="shared" si="103"/>
        <v>4.7020341408576805E-4</v>
      </c>
      <c r="K734">
        <f t="shared" si="99"/>
        <v>3.2780341408576805E-4</v>
      </c>
      <c r="L734">
        <v>-1.9982956884220305E-3</v>
      </c>
      <c r="N734" s="2">
        <v>33898</v>
      </c>
      <c r="O734">
        <v>2.8125</v>
      </c>
      <c r="Q734" s="2">
        <v>33898</v>
      </c>
      <c r="R734">
        <v>2892.57</v>
      </c>
      <c r="S734" s="8">
        <f t="shared" si="104"/>
        <v>2.4183240270937434E-2</v>
      </c>
      <c r="T734" s="9">
        <f t="shared" si="100"/>
        <v>2.4040840270937433E-2</v>
      </c>
      <c r="U734" s="3">
        <f>Sheet1!$B$17+Sheet1!$B$18*'Portfolio allocation'!K734</f>
        <v>8.638632686371185E-4</v>
      </c>
      <c r="V734" s="13">
        <f t="shared" si="105"/>
        <v>2.3176977002300314E-2</v>
      </c>
      <c r="W734" s="13"/>
      <c r="X734" s="2">
        <v>33898</v>
      </c>
      <c r="Y734">
        <v>16.357199999999999</v>
      </c>
      <c r="AA734" s="2">
        <v>33898</v>
      </c>
      <c r="AB734">
        <v>180.83</v>
      </c>
      <c r="AC734">
        <f t="shared" si="106"/>
        <v>1.828254847645594E-3</v>
      </c>
      <c r="AD734">
        <f t="shared" si="101"/>
        <v>1.6894548476455939E-3</v>
      </c>
      <c r="AE734">
        <f>Sheet2!$B$17+Sheet2!$B$18*'Portfolio allocation'!K734</f>
        <v>3.4487817019088901E-4</v>
      </c>
      <c r="AF734">
        <f t="shared" si="107"/>
        <v>1.3445766774547049E-3</v>
      </c>
      <c r="AH734" s="2">
        <v>33898</v>
      </c>
      <c r="AI734">
        <v>6.7480000000000002</v>
      </c>
      <c r="AJ734">
        <v>3.47</v>
      </c>
      <c r="AK734">
        <v>1.35337</v>
      </c>
      <c r="AR734" s="3"/>
    </row>
    <row r="735" spans="1:44" hidden="1" outlineLevel="1" x14ac:dyDescent="0.2">
      <c r="A735" s="2">
        <v>33899</v>
      </c>
      <c r="B735">
        <v>15.84</v>
      </c>
      <c r="E735" s="2">
        <v>33899</v>
      </c>
      <c r="F735">
        <v>414.9</v>
      </c>
      <c r="G735">
        <f t="shared" si="102"/>
        <v>-1.8524310149879986E-3</v>
      </c>
      <c r="H735" s="2">
        <v>33899</v>
      </c>
      <c r="I735">
        <v>488.47</v>
      </c>
      <c r="J735">
        <f t="shared" si="103"/>
        <v>-1.8594956884220304E-3</v>
      </c>
      <c r="K735">
        <f t="shared" si="99"/>
        <v>-1.9982956884220305E-3</v>
      </c>
      <c r="L735">
        <v>-1.3253810059983559E-3</v>
      </c>
      <c r="N735" s="2">
        <v>33899</v>
      </c>
      <c r="O735">
        <v>2.8047</v>
      </c>
      <c r="Q735" s="2">
        <v>33899</v>
      </c>
      <c r="R735">
        <v>2884.53</v>
      </c>
      <c r="S735" s="8">
        <f t="shared" si="104"/>
        <v>-2.7795351538597579E-3</v>
      </c>
      <c r="T735" s="9">
        <f t="shared" si="100"/>
        <v>-2.918335153859758E-3</v>
      </c>
      <c r="U735" s="3">
        <f>Sheet1!$B$17+Sheet1!$B$18*'Portfolio allocation'!K735</f>
        <v>-1.8046965729506233E-3</v>
      </c>
      <c r="V735" s="13">
        <f t="shared" si="105"/>
        <v>-1.1136385809091347E-3</v>
      </c>
      <c r="W735" s="13"/>
      <c r="X735" s="2">
        <v>33899</v>
      </c>
      <c r="Y735">
        <v>16.357199999999999</v>
      </c>
      <c r="AA735" s="2">
        <v>33899</v>
      </c>
      <c r="AB735">
        <v>180.83</v>
      </c>
      <c r="AC735">
        <f t="shared" si="106"/>
        <v>0</v>
      </c>
      <c r="AD735">
        <f t="shared" si="101"/>
        <v>-1.3800000000000002E-4</v>
      </c>
      <c r="AE735">
        <f>Sheet2!$B$17+Sheet2!$B$18*'Portfolio allocation'!K735</f>
        <v>-1.7235484959143674E-3</v>
      </c>
      <c r="AF735">
        <f t="shared" si="107"/>
        <v>1.5855484959143673E-3</v>
      </c>
      <c r="AH735" s="2">
        <v>33899</v>
      </c>
      <c r="AI735">
        <v>6.7249999999999996</v>
      </c>
      <c r="AJ735">
        <v>3.45</v>
      </c>
      <c r="AK735">
        <v>1.34948</v>
      </c>
      <c r="AR735" s="3"/>
    </row>
    <row r="736" spans="1:44" hidden="1" outlineLevel="1" x14ac:dyDescent="0.2">
      <c r="A736" s="2">
        <v>33900</v>
      </c>
      <c r="B736">
        <v>16.46</v>
      </c>
      <c r="E736" s="2">
        <v>33900</v>
      </c>
      <c r="F736">
        <v>414.1</v>
      </c>
      <c r="G736">
        <f t="shared" si="102"/>
        <v>-1.9281754639670634E-3</v>
      </c>
      <c r="H736" s="2">
        <v>33900</v>
      </c>
      <c r="I736">
        <v>487.89</v>
      </c>
      <c r="J736">
        <f t="shared" si="103"/>
        <v>-1.1873810059983558E-3</v>
      </c>
      <c r="K736">
        <f t="shared" si="99"/>
        <v>-1.3253810059983559E-3</v>
      </c>
      <c r="L736">
        <v>9.1235833651029351E-3</v>
      </c>
      <c r="N736" s="2">
        <v>33900</v>
      </c>
      <c r="O736">
        <v>2.7694999999999999</v>
      </c>
      <c r="Q736" s="2">
        <v>33900</v>
      </c>
      <c r="R736">
        <v>2848.38</v>
      </c>
      <c r="S736" s="8">
        <f t="shared" si="104"/>
        <v>-1.2532370958180383E-2</v>
      </c>
      <c r="T736" s="9">
        <f t="shared" si="100"/>
        <v>-1.2670370958180383E-2</v>
      </c>
      <c r="U736" s="3">
        <f>Sheet1!$B$17+Sheet1!$B$18*'Portfolio allocation'!K736</f>
        <v>-1.0327117953482399E-3</v>
      </c>
      <c r="V736" s="13">
        <f t="shared" si="105"/>
        <v>-1.1637659162832142E-2</v>
      </c>
      <c r="W736" s="13"/>
      <c r="X736" s="2">
        <v>33900</v>
      </c>
      <c r="Y736">
        <v>16.506399999999999</v>
      </c>
      <c r="AA736" s="2">
        <v>33900</v>
      </c>
      <c r="AB736">
        <v>182.48</v>
      </c>
      <c r="AC736">
        <f t="shared" si="106"/>
        <v>9.1245921583806844E-3</v>
      </c>
      <c r="AD736">
        <f t="shared" si="101"/>
        <v>8.9837921583806844E-3</v>
      </c>
      <c r="AE736">
        <f>Sheet2!$B$17+Sheet2!$B$18*'Portfolio allocation'!K736</f>
        <v>-1.1251755926970112E-3</v>
      </c>
      <c r="AF736">
        <f t="shared" si="107"/>
        <v>1.0108967751077697E-2</v>
      </c>
      <c r="AH736" s="2">
        <v>33900</v>
      </c>
      <c r="AI736">
        <v>6.8040000000000003</v>
      </c>
      <c r="AJ736">
        <v>3.52</v>
      </c>
      <c r="AK736">
        <v>1.33199</v>
      </c>
      <c r="AR736" s="3"/>
    </row>
    <row r="737" spans="1:44" hidden="1" outlineLevel="1" x14ac:dyDescent="0.2">
      <c r="A737" s="2">
        <v>33903</v>
      </c>
      <c r="B737">
        <v>16.32</v>
      </c>
      <c r="E737" s="2">
        <v>33903</v>
      </c>
      <c r="F737">
        <v>418.16</v>
      </c>
      <c r="G737">
        <f t="shared" si="102"/>
        <v>9.8043950736537155E-3</v>
      </c>
      <c r="H737" s="2">
        <v>33903</v>
      </c>
      <c r="I737">
        <v>492.41</v>
      </c>
      <c r="J737">
        <f t="shared" si="103"/>
        <v>9.264383365102935E-3</v>
      </c>
      <c r="K737">
        <f t="shared" si="99"/>
        <v>9.1235833651029351E-3</v>
      </c>
      <c r="L737">
        <v>8.3279742491013434E-4</v>
      </c>
      <c r="N737" s="2">
        <v>33903</v>
      </c>
      <c r="O737">
        <v>2.8125</v>
      </c>
      <c r="Q737" s="2">
        <v>33903</v>
      </c>
      <c r="R737">
        <v>2892.57</v>
      </c>
      <c r="S737" s="8">
        <f t="shared" si="104"/>
        <v>1.551408168853885E-2</v>
      </c>
      <c r="T737" s="9">
        <f t="shared" si="100"/>
        <v>1.537328168853885E-2</v>
      </c>
      <c r="U737" s="3">
        <f>Sheet1!$B$17+Sheet1!$B$18*'Portfolio allocation'!K737</f>
        <v>1.0954604943151957E-2</v>
      </c>
      <c r="V737" s="13">
        <f t="shared" si="105"/>
        <v>4.4186767453868927E-3</v>
      </c>
      <c r="W737" s="13"/>
      <c r="X737" s="2">
        <v>33903</v>
      </c>
      <c r="Y737">
        <v>16.118400000000001</v>
      </c>
      <c r="AA737" s="2">
        <v>33903</v>
      </c>
      <c r="AB737">
        <v>178.19</v>
      </c>
      <c r="AC737">
        <f t="shared" si="106"/>
        <v>-2.3509425690486641E-2</v>
      </c>
      <c r="AD737">
        <f t="shared" si="101"/>
        <v>-2.365142569048664E-2</v>
      </c>
      <c r="AE737">
        <f>Sheet2!$B$17+Sheet2!$B$18*'Portfolio allocation'!K737</f>
        <v>8.1663101032771971E-3</v>
      </c>
      <c r="AF737">
        <f t="shared" si="107"/>
        <v>-3.1817735793763839E-2</v>
      </c>
      <c r="AH737" s="2">
        <v>33903</v>
      </c>
      <c r="AI737">
        <v>6.8019999999999996</v>
      </c>
      <c r="AJ737">
        <v>3.55</v>
      </c>
      <c r="AK737">
        <v>1.3318700000000001</v>
      </c>
      <c r="AR737" s="3"/>
    </row>
    <row r="738" spans="1:44" hidden="1" outlineLevel="1" x14ac:dyDescent="0.2">
      <c r="A738" s="2">
        <v>33904</v>
      </c>
      <c r="B738">
        <v>16.239999999999998</v>
      </c>
      <c r="E738" s="2">
        <v>33904</v>
      </c>
      <c r="F738">
        <v>418.49</v>
      </c>
      <c r="G738">
        <f t="shared" si="102"/>
        <v>7.8917160895342064E-4</v>
      </c>
      <c r="H738" s="2">
        <v>33904</v>
      </c>
      <c r="I738">
        <v>492.89</v>
      </c>
      <c r="J738">
        <f t="shared" si="103"/>
        <v>9.7479742491013432E-4</v>
      </c>
      <c r="K738">
        <f t="shared" si="99"/>
        <v>8.3279742491013434E-4</v>
      </c>
      <c r="L738">
        <v>3.7967694860923168E-3</v>
      </c>
      <c r="N738" s="2">
        <v>33904</v>
      </c>
      <c r="O738">
        <v>2.75</v>
      </c>
      <c r="Q738" s="2">
        <v>33904</v>
      </c>
      <c r="R738">
        <v>2828.29</v>
      </c>
      <c r="S738" s="8">
        <f t="shared" si="104"/>
        <v>-2.2222452697774009E-2</v>
      </c>
      <c r="T738" s="9">
        <f t="shared" si="100"/>
        <v>-2.2364452697774009E-2</v>
      </c>
      <c r="U738" s="3">
        <f>Sheet1!$B$17+Sheet1!$B$18*'Portfolio allocation'!K738</f>
        <v>1.4432051961050223E-3</v>
      </c>
      <c r="V738" s="13">
        <f t="shared" si="105"/>
        <v>-2.3807657893879029E-2</v>
      </c>
      <c r="W738" s="13"/>
      <c r="X738" s="2">
        <v>33904</v>
      </c>
      <c r="Y738">
        <v>15.7005</v>
      </c>
      <c r="AA738" s="2">
        <v>33904</v>
      </c>
      <c r="AB738">
        <v>173.57</v>
      </c>
      <c r="AC738">
        <f t="shared" si="106"/>
        <v>-2.592738088557156E-2</v>
      </c>
      <c r="AD738">
        <f t="shared" si="101"/>
        <v>-2.6066580885571559E-2</v>
      </c>
      <c r="AE738">
        <f>Sheet2!$B$17+Sheet2!$B$18*'Portfolio allocation'!K738</f>
        <v>7.9393172817834965E-4</v>
      </c>
      <c r="AF738">
        <f t="shared" si="107"/>
        <v>-2.6860512613749908E-2</v>
      </c>
      <c r="AH738" s="2">
        <v>33904</v>
      </c>
      <c r="AI738">
        <v>6.7569999999999997</v>
      </c>
      <c r="AJ738">
        <v>3.48</v>
      </c>
      <c r="AK738">
        <v>1.3346199999999999</v>
      </c>
      <c r="AR738" s="3"/>
    </row>
    <row r="739" spans="1:44" hidden="1" outlineLevel="1" x14ac:dyDescent="0.2">
      <c r="A739" s="2">
        <v>33905</v>
      </c>
      <c r="B739">
        <v>15.95</v>
      </c>
      <c r="E739" s="2">
        <v>33905</v>
      </c>
      <c r="F739">
        <v>420.13</v>
      </c>
      <c r="G739">
        <f t="shared" si="102"/>
        <v>3.9188511075534116E-3</v>
      </c>
      <c r="H739" s="2">
        <v>33905</v>
      </c>
      <c r="I739">
        <v>494.83</v>
      </c>
      <c r="J739">
        <f t="shared" si="103"/>
        <v>3.9359694860923167E-3</v>
      </c>
      <c r="K739">
        <f t="shared" si="99"/>
        <v>3.7967694860923168E-3</v>
      </c>
      <c r="L739">
        <v>1.5999706161713137E-3</v>
      </c>
      <c r="N739" s="2">
        <v>33905</v>
      </c>
      <c r="O739">
        <v>2.7656000000000001</v>
      </c>
      <c r="Q739" s="2">
        <v>33905</v>
      </c>
      <c r="R739">
        <v>2844.36</v>
      </c>
      <c r="S739" s="8">
        <f t="shared" si="104"/>
        <v>5.6818784495225039E-3</v>
      </c>
      <c r="T739" s="9">
        <f t="shared" si="100"/>
        <v>5.542678449522504E-3</v>
      </c>
      <c r="U739" s="3">
        <f>Sheet1!$B$17+Sheet1!$B$18*'Portfolio allocation'!K739</f>
        <v>4.8435490617345818E-3</v>
      </c>
      <c r="V739" s="13">
        <f t="shared" si="105"/>
        <v>6.9912938778792216E-4</v>
      </c>
      <c r="W739" s="13"/>
      <c r="X739" s="2">
        <v>33905</v>
      </c>
      <c r="Y739">
        <v>16.0288</v>
      </c>
      <c r="AA739" s="2">
        <v>33905</v>
      </c>
      <c r="AB739">
        <v>177.2</v>
      </c>
      <c r="AC739">
        <f t="shared" si="106"/>
        <v>2.0913752376562789E-2</v>
      </c>
      <c r="AD739">
        <f t="shared" si="101"/>
        <v>2.0775752376562789E-2</v>
      </c>
      <c r="AE739">
        <f>Sheet2!$B$17+Sheet2!$B$18*'Portfolio allocation'!K739</f>
        <v>3.4295713027478656E-3</v>
      </c>
      <c r="AF739">
        <f t="shared" si="107"/>
        <v>1.7346181073814925E-2</v>
      </c>
      <c r="AH739" s="2">
        <v>33905</v>
      </c>
      <c r="AI739">
        <v>6.7240000000000002</v>
      </c>
      <c r="AJ739">
        <v>3.45</v>
      </c>
      <c r="AK739">
        <v>1.33148</v>
      </c>
      <c r="AR739" s="3"/>
    </row>
    <row r="740" spans="1:44" hidden="1" outlineLevel="1" x14ac:dyDescent="0.2">
      <c r="A740" s="2">
        <v>33906</v>
      </c>
      <c r="B740">
        <v>15.47</v>
      </c>
      <c r="E740" s="2">
        <v>33906</v>
      </c>
      <c r="F740">
        <v>420.86</v>
      </c>
      <c r="G740">
        <f t="shared" si="102"/>
        <v>1.7375574227025403E-3</v>
      </c>
      <c r="H740" s="2">
        <v>33906</v>
      </c>
      <c r="I740">
        <v>495.69</v>
      </c>
      <c r="J740">
        <f t="shared" si="103"/>
        <v>1.7379706161713138E-3</v>
      </c>
      <c r="K740">
        <f t="shared" si="99"/>
        <v>1.5999706161713137E-3</v>
      </c>
      <c r="L740">
        <v>-5.3037181464221589E-3</v>
      </c>
      <c r="N740" s="2">
        <v>33906</v>
      </c>
      <c r="O740">
        <v>2.8125</v>
      </c>
      <c r="Q740" s="2">
        <v>33906</v>
      </c>
      <c r="R740">
        <v>2892.57</v>
      </c>
      <c r="S740" s="8">
        <f t="shared" si="104"/>
        <v>1.6949331308273141E-2</v>
      </c>
      <c r="T740" s="9">
        <f t="shared" si="100"/>
        <v>1.6811331308273142E-2</v>
      </c>
      <c r="U740" s="3">
        <f>Sheet1!$B$17+Sheet1!$B$18*'Portfolio allocation'!K740</f>
        <v>2.3233257238740803E-3</v>
      </c>
      <c r="V740" s="13">
        <f t="shared" si="105"/>
        <v>1.4488005584399062E-2</v>
      </c>
      <c r="W740" s="13"/>
      <c r="X740" s="2">
        <v>33906</v>
      </c>
      <c r="Y740">
        <v>15.760199999999999</v>
      </c>
      <c r="AA740" s="2">
        <v>33906</v>
      </c>
      <c r="AB740">
        <v>174.23</v>
      </c>
      <c r="AC740">
        <f t="shared" si="106"/>
        <v>-1.6760722347629819E-2</v>
      </c>
      <c r="AD740">
        <f t="shared" si="101"/>
        <v>-1.6899922347629819E-2</v>
      </c>
      <c r="AE740">
        <f>Sheet2!$B$17+Sheet2!$B$18*'Portfolio allocation'!K740</f>
        <v>1.4761217022060667E-3</v>
      </c>
      <c r="AF740">
        <f t="shared" si="107"/>
        <v>-1.8376044049835887E-2</v>
      </c>
      <c r="AH740" s="2">
        <v>33906</v>
      </c>
      <c r="AI740">
        <v>6.6719999999999997</v>
      </c>
      <c r="AJ740">
        <v>3.48</v>
      </c>
      <c r="AK740">
        <v>1.3340099999999999</v>
      </c>
      <c r="AR740" s="3"/>
    </row>
    <row r="741" spans="1:44" hidden="1" outlineLevel="1" x14ac:dyDescent="0.2">
      <c r="A741" s="2">
        <v>33907</v>
      </c>
      <c r="B741">
        <v>16.149999999999999</v>
      </c>
      <c r="E741" s="2">
        <v>33907</v>
      </c>
      <c r="F741">
        <v>418.68</v>
      </c>
      <c r="G741">
        <f t="shared" si="102"/>
        <v>-5.1798697904291702E-3</v>
      </c>
      <c r="H741" s="2">
        <v>33907</v>
      </c>
      <c r="I741">
        <v>493.13</v>
      </c>
      <c r="J741">
        <f t="shared" si="103"/>
        <v>-5.164518146422159E-3</v>
      </c>
      <c r="K741">
        <f t="shared" si="99"/>
        <v>-5.3037181464221589E-3</v>
      </c>
      <c r="L741">
        <v>9.896321035021213E-3</v>
      </c>
      <c r="N741" s="2">
        <v>33907</v>
      </c>
      <c r="O741">
        <v>2.7734000000000001</v>
      </c>
      <c r="Q741" s="2">
        <v>33907</v>
      </c>
      <c r="R741">
        <v>2852.39</v>
      </c>
      <c r="S741" s="8">
        <f t="shared" si="104"/>
        <v>-1.3890761502746818E-2</v>
      </c>
      <c r="T741" s="9">
        <f t="shared" si="100"/>
        <v>-1.4029961502746819E-2</v>
      </c>
      <c r="U741" s="3">
        <f>Sheet1!$B$17+Sheet1!$B$18*'Portfolio allocation'!K741</f>
        <v>-5.59676098731356E-3</v>
      </c>
      <c r="V741" s="13">
        <f t="shared" si="105"/>
        <v>-8.4332005154332586E-3</v>
      </c>
      <c r="W741" s="13"/>
      <c r="X741" s="2">
        <v>33907</v>
      </c>
      <c r="Y741">
        <v>15.969200000000001</v>
      </c>
      <c r="AA741" s="2">
        <v>33907</v>
      </c>
      <c r="AB741">
        <v>176.54</v>
      </c>
      <c r="AC741">
        <f t="shared" si="106"/>
        <v>1.3258336681398086E-2</v>
      </c>
      <c r="AD741">
        <f t="shared" si="101"/>
        <v>1.3116736681398086E-2</v>
      </c>
      <c r="AE741">
        <f>Sheet2!$B$17+Sheet2!$B$18*'Portfolio allocation'!K741</f>
        <v>-4.6628144745218831E-3</v>
      </c>
      <c r="AF741">
        <f t="shared" si="107"/>
        <v>1.7779551155919969E-2</v>
      </c>
      <c r="AH741" s="2">
        <v>33907</v>
      </c>
      <c r="AI741">
        <v>6.7889999999999997</v>
      </c>
      <c r="AJ741">
        <v>3.54</v>
      </c>
      <c r="AK741">
        <v>1.3305499999999999</v>
      </c>
      <c r="AR741" s="3"/>
    </row>
    <row r="742" spans="1:44" hidden="1" outlineLevel="1" x14ac:dyDescent="0.2">
      <c r="A742" s="2">
        <v>33910</v>
      </c>
      <c r="B742">
        <v>16.670000000000002</v>
      </c>
      <c r="E742" s="2">
        <v>33910</v>
      </c>
      <c r="F742">
        <v>422.75</v>
      </c>
      <c r="G742">
        <f t="shared" si="102"/>
        <v>9.7210279927391063E-3</v>
      </c>
      <c r="H742" s="2">
        <v>33910</v>
      </c>
      <c r="I742">
        <v>498.08</v>
      </c>
      <c r="J742">
        <f t="shared" si="103"/>
        <v>1.0037921035021213E-2</v>
      </c>
      <c r="K742">
        <f t="shared" si="99"/>
        <v>9.896321035021213E-3</v>
      </c>
      <c r="L742">
        <v>-6.5493936395760169E-3</v>
      </c>
      <c r="N742" s="2">
        <v>33910</v>
      </c>
      <c r="O742">
        <v>2.8008000000000002</v>
      </c>
      <c r="Q742" s="2">
        <v>33910</v>
      </c>
      <c r="R742">
        <v>2880.52</v>
      </c>
      <c r="S742" s="8">
        <f t="shared" si="104"/>
        <v>9.8619052794324258E-3</v>
      </c>
      <c r="T742" s="9">
        <f t="shared" si="100"/>
        <v>9.7203052794324254E-3</v>
      </c>
      <c r="U742" s="3">
        <f>Sheet1!$B$17+Sheet1!$B$18*'Portfolio allocation'!K742</f>
        <v>1.1841109181859082E-2</v>
      </c>
      <c r="V742" s="13">
        <f t="shared" si="105"/>
        <v>-2.1208039024266569E-3</v>
      </c>
      <c r="W742" s="13"/>
      <c r="X742" s="2">
        <v>33910</v>
      </c>
      <c r="Y742">
        <v>16.4467</v>
      </c>
      <c r="AA742" s="2">
        <v>33910</v>
      </c>
      <c r="AB742">
        <v>181.82</v>
      </c>
      <c r="AC742">
        <f t="shared" si="106"/>
        <v>2.990823609380322E-2</v>
      </c>
      <c r="AD742">
        <f t="shared" si="101"/>
        <v>2.9763436093803219E-2</v>
      </c>
      <c r="AE742">
        <f>Sheet2!$B$17+Sheet2!$B$18*'Portfolio allocation'!K742</f>
        <v>8.853448153689495E-3</v>
      </c>
      <c r="AF742">
        <f t="shared" si="107"/>
        <v>2.0909987940113724E-2</v>
      </c>
      <c r="AH742" s="2">
        <v>33910</v>
      </c>
      <c r="AI742">
        <v>6.8659999999999997</v>
      </c>
      <c r="AJ742">
        <v>3.62</v>
      </c>
      <c r="AK742">
        <v>1.30826</v>
      </c>
      <c r="AR742" s="3"/>
    </row>
    <row r="743" spans="1:44" hidden="1" outlineLevel="1" x14ac:dyDescent="0.2">
      <c r="A743" s="2">
        <v>33911</v>
      </c>
      <c r="B743">
        <v>17.329999999999998</v>
      </c>
      <c r="E743" s="2">
        <v>33911</v>
      </c>
      <c r="F743">
        <v>419.92</v>
      </c>
      <c r="G743">
        <f t="shared" si="102"/>
        <v>-6.6942637492607426E-3</v>
      </c>
      <c r="H743" s="2">
        <v>33911</v>
      </c>
      <c r="I743">
        <v>494.89</v>
      </c>
      <c r="J743">
        <f t="shared" si="103"/>
        <v>-6.4045936395760172E-3</v>
      </c>
      <c r="K743">
        <f t="shared" si="99"/>
        <v>-6.5493936395760169E-3</v>
      </c>
      <c r="L743">
        <v>-6.5886768615247577E-3</v>
      </c>
      <c r="N743" s="2">
        <v>33911</v>
      </c>
      <c r="O743">
        <v>2.7578</v>
      </c>
      <c r="Q743" s="2">
        <v>33911</v>
      </c>
      <c r="R743">
        <v>2836.32</v>
      </c>
      <c r="S743" s="8">
        <f t="shared" si="104"/>
        <v>-1.5344451696221451E-2</v>
      </c>
      <c r="T743" s="9">
        <f t="shared" si="100"/>
        <v>-1.5489251696221451E-2</v>
      </c>
      <c r="U743" s="3">
        <f>Sheet1!$B$17+Sheet1!$B$18*'Portfolio allocation'!K743</f>
        <v>-7.0258314826749015E-3</v>
      </c>
      <c r="V743" s="13">
        <f t="shared" si="105"/>
        <v>-8.4634202135465495E-3</v>
      </c>
      <c r="W743" s="13"/>
      <c r="X743" s="2">
        <v>33911</v>
      </c>
      <c r="Y743">
        <v>16.506399999999999</v>
      </c>
      <c r="AA743" s="2">
        <v>33911</v>
      </c>
      <c r="AB743">
        <v>182.48</v>
      </c>
      <c r="AC743">
        <f t="shared" si="106"/>
        <v>3.6299637003629481E-3</v>
      </c>
      <c r="AD743">
        <f t="shared" si="101"/>
        <v>3.4871637003629479E-3</v>
      </c>
      <c r="AE743">
        <f>Sheet2!$B$17+Sheet2!$B$18*'Portfolio allocation'!K743</f>
        <v>-5.7705009030903824E-3</v>
      </c>
      <c r="AF743">
        <f t="shared" si="107"/>
        <v>9.2576646034533312E-3</v>
      </c>
      <c r="AH743" s="2">
        <v>33911</v>
      </c>
      <c r="AI743">
        <v>6.8570000000000002</v>
      </c>
      <c r="AJ743">
        <v>3.57</v>
      </c>
      <c r="AK743">
        <v>1.3132200000000001</v>
      </c>
      <c r="AR743" s="3"/>
    </row>
    <row r="744" spans="1:44" hidden="1" outlineLevel="1" x14ac:dyDescent="0.2">
      <c r="A744" s="2">
        <v>33912</v>
      </c>
      <c r="B744">
        <v>16.28</v>
      </c>
      <c r="E744" s="2">
        <v>33912</v>
      </c>
      <c r="F744">
        <v>417.11</v>
      </c>
      <c r="G744">
        <f t="shared" si="102"/>
        <v>-6.6917508096779876E-3</v>
      </c>
      <c r="H744" s="2">
        <v>33912</v>
      </c>
      <c r="I744">
        <v>491.7</v>
      </c>
      <c r="J744">
        <f t="shared" si="103"/>
        <v>-6.4458768615247575E-3</v>
      </c>
      <c r="K744">
        <f t="shared" si="99"/>
        <v>-6.5886768615247577E-3</v>
      </c>
      <c r="L744">
        <v>3.4980311572098003E-3</v>
      </c>
      <c r="N744" s="2">
        <v>33912</v>
      </c>
      <c r="O744">
        <v>2.7656000000000001</v>
      </c>
      <c r="Q744" s="2">
        <v>33912</v>
      </c>
      <c r="R744">
        <v>2844.36</v>
      </c>
      <c r="S744" s="8">
        <f t="shared" si="104"/>
        <v>2.8346589947536582E-3</v>
      </c>
      <c r="T744" s="9">
        <f t="shared" si="100"/>
        <v>2.6918589947536584E-3</v>
      </c>
      <c r="U744" s="3">
        <f>Sheet1!$B$17+Sheet1!$B$18*'Portfolio allocation'!K744</f>
        <v>-7.0708981904637359E-3</v>
      </c>
      <c r="V744" s="13">
        <f t="shared" si="105"/>
        <v>9.7627571852173939E-3</v>
      </c>
      <c r="W744" s="13"/>
      <c r="X744" s="2">
        <v>33912</v>
      </c>
      <c r="Y744">
        <v>16.297499999999999</v>
      </c>
      <c r="AA744" s="2">
        <v>33912</v>
      </c>
      <c r="AB744">
        <v>180.17</v>
      </c>
      <c r="AC744">
        <f t="shared" si="106"/>
        <v>-1.2658921525646627E-2</v>
      </c>
      <c r="AD744">
        <f t="shared" si="101"/>
        <v>-1.2801321525646628E-2</v>
      </c>
      <c r="AE744">
        <f>Sheet2!$B$17+Sheet2!$B$18*'Portfolio allocation'!K744</f>
        <v>-5.8054325462528365E-3</v>
      </c>
      <c r="AF744">
        <f t="shared" si="107"/>
        <v>-6.9958889793937913E-3</v>
      </c>
      <c r="AH744" s="2">
        <v>33912</v>
      </c>
      <c r="AI744">
        <v>6.8710000000000004</v>
      </c>
      <c r="AJ744">
        <v>3.56</v>
      </c>
      <c r="AK744">
        <v>1.31063</v>
      </c>
      <c r="AR744" s="3"/>
    </row>
    <row r="745" spans="1:44" hidden="1" outlineLevel="1" x14ac:dyDescent="0.2">
      <c r="A745" s="2">
        <v>33913</v>
      </c>
      <c r="B745">
        <v>15.38</v>
      </c>
      <c r="E745" s="2">
        <v>33913</v>
      </c>
      <c r="F745">
        <v>418.34</v>
      </c>
      <c r="G745">
        <f t="shared" si="102"/>
        <v>2.9488624103952699E-3</v>
      </c>
      <c r="H745" s="2">
        <v>33913</v>
      </c>
      <c r="I745">
        <v>493.49</v>
      </c>
      <c r="J745">
        <f t="shared" si="103"/>
        <v>3.6404311572098003E-3</v>
      </c>
      <c r="K745">
        <f t="shared" si="99"/>
        <v>3.4980311572098003E-3</v>
      </c>
      <c r="L745">
        <v>-1.5195407890737172E-3</v>
      </c>
      <c r="N745" s="2">
        <v>33913</v>
      </c>
      <c r="O745">
        <v>2.8711000000000002</v>
      </c>
      <c r="Q745" s="2">
        <v>33913</v>
      </c>
      <c r="R745">
        <v>2952.83</v>
      </c>
      <c r="S745" s="8">
        <f t="shared" si="104"/>
        <v>3.8135116511271328E-2</v>
      </c>
      <c r="T745" s="9">
        <f t="shared" si="100"/>
        <v>3.7992716511271327E-2</v>
      </c>
      <c r="U745" s="3">
        <f>Sheet1!$B$17+Sheet1!$B$18*'Portfolio allocation'!K745</f>
        <v>4.5008288798044829E-3</v>
      </c>
      <c r="V745" s="13">
        <f t="shared" si="105"/>
        <v>3.3491887631466842E-2</v>
      </c>
      <c r="W745" s="13"/>
      <c r="X745" s="2">
        <v>33913</v>
      </c>
      <c r="Y745">
        <v>15.730399999999999</v>
      </c>
      <c r="AA745" s="2">
        <v>33913</v>
      </c>
      <c r="AB745">
        <v>177.1</v>
      </c>
      <c r="AC745">
        <f t="shared" si="106"/>
        <v>-1.7039462729644184E-2</v>
      </c>
      <c r="AD745">
        <f t="shared" si="101"/>
        <v>-1.7181062729644182E-2</v>
      </c>
      <c r="AE745">
        <f>Sheet2!$B$17+Sheet2!$B$18*'Portfolio allocation'!K745</f>
        <v>3.1639255592014566E-3</v>
      </c>
      <c r="AF745">
        <f t="shared" si="107"/>
        <v>-2.034498828884564E-2</v>
      </c>
      <c r="AH745" s="2">
        <v>33913</v>
      </c>
      <c r="AI745">
        <v>6.8570000000000002</v>
      </c>
      <c r="AJ745">
        <v>3.54</v>
      </c>
      <c r="AK745">
        <v>1.29996</v>
      </c>
      <c r="AR745" s="3"/>
    </row>
    <row r="746" spans="1:44" hidden="1" outlineLevel="1" x14ac:dyDescent="0.2">
      <c r="A746" s="2">
        <v>33914</v>
      </c>
      <c r="B746">
        <v>14.69</v>
      </c>
      <c r="E746" s="2">
        <v>33914</v>
      </c>
      <c r="F746">
        <v>417.58</v>
      </c>
      <c r="G746">
        <f t="shared" si="102"/>
        <v>-1.8167041162689967E-3</v>
      </c>
      <c r="H746" s="2">
        <v>33914</v>
      </c>
      <c r="I746">
        <v>492.81</v>
      </c>
      <c r="J746">
        <f t="shared" si="103"/>
        <v>-1.3779407890737172E-3</v>
      </c>
      <c r="K746">
        <f t="shared" si="99"/>
        <v>-1.5195407890737172E-3</v>
      </c>
      <c r="L746">
        <v>2.3721827073314491E-3</v>
      </c>
      <c r="N746" s="2">
        <v>33914</v>
      </c>
      <c r="O746">
        <v>2.8984000000000001</v>
      </c>
      <c r="Q746" s="2">
        <v>33914</v>
      </c>
      <c r="R746">
        <v>2980.95</v>
      </c>
      <c r="S746" s="8">
        <f t="shared" si="104"/>
        <v>9.5230677011544085E-3</v>
      </c>
      <c r="T746" s="9">
        <f t="shared" si="100"/>
        <v>9.3814677011544081E-3</v>
      </c>
      <c r="U746" s="3">
        <f>Sheet1!$B$17+Sheet1!$B$18*'Portfolio allocation'!K746</f>
        <v>-1.2554568191555646E-3</v>
      </c>
      <c r="V746" s="13">
        <f t="shared" si="105"/>
        <v>1.0636924520309973E-2</v>
      </c>
      <c r="W746" s="13"/>
      <c r="X746" s="2">
        <v>33914</v>
      </c>
      <c r="Y746">
        <v>15.819900000000001</v>
      </c>
      <c r="AA746" s="2">
        <v>33914</v>
      </c>
      <c r="AB746">
        <v>178.1</v>
      </c>
      <c r="AC746">
        <f t="shared" si="106"/>
        <v>5.6465273856578513E-3</v>
      </c>
      <c r="AD746">
        <f t="shared" si="101"/>
        <v>5.5025273856578513E-3</v>
      </c>
      <c r="AE746">
        <f>Sheet2!$B$17+Sheet2!$B$18*'Portfolio allocation'!K746</f>
        <v>-1.2978274252716908E-3</v>
      </c>
      <c r="AF746">
        <f t="shared" si="107"/>
        <v>6.800354810929542E-3</v>
      </c>
      <c r="AH746" s="2">
        <v>33914</v>
      </c>
      <c r="AI746">
        <v>6.9530000000000003</v>
      </c>
      <c r="AJ746">
        <v>3.6</v>
      </c>
      <c r="AK746">
        <v>1.28779</v>
      </c>
      <c r="AR746" s="3"/>
    </row>
    <row r="747" spans="1:44" hidden="1" outlineLevel="1" x14ac:dyDescent="0.2">
      <c r="A747" s="2">
        <v>33917</v>
      </c>
      <c r="B747">
        <v>14.23</v>
      </c>
      <c r="E747" s="2">
        <v>33917</v>
      </c>
      <c r="F747">
        <v>418.59</v>
      </c>
      <c r="G747">
        <f t="shared" si="102"/>
        <v>2.4186982135159241E-3</v>
      </c>
      <c r="H747" s="2">
        <v>33917</v>
      </c>
      <c r="I747">
        <v>494.05</v>
      </c>
      <c r="J747">
        <f t="shared" si="103"/>
        <v>2.5161827073314491E-3</v>
      </c>
      <c r="K747">
        <f t="shared" si="99"/>
        <v>2.3721827073314491E-3</v>
      </c>
      <c r="L747">
        <v>-2.4954802145602672E-5</v>
      </c>
      <c r="N747" s="2">
        <v>33917</v>
      </c>
      <c r="O747">
        <v>2.8711000000000002</v>
      </c>
      <c r="Q747" s="2">
        <v>33917</v>
      </c>
      <c r="R747">
        <v>2952.83</v>
      </c>
      <c r="S747" s="8">
        <f t="shared" si="104"/>
        <v>-9.4332343715929357E-3</v>
      </c>
      <c r="T747" s="9">
        <f t="shared" si="100"/>
        <v>-9.5772343715929357E-3</v>
      </c>
      <c r="U747" s="3">
        <f>Sheet1!$B$17+Sheet1!$B$18*'Portfolio allocation'!K747</f>
        <v>3.2092270053099264E-3</v>
      </c>
      <c r="V747" s="13">
        <f t="shared" si="105"/>
        <v>-1.2786461376902862E-2</v>
      </c>
      <c r="W747" s="13"/>
      <c r="X747" s="2">
        <v>33917</v>
      </c>
      <c r="Y747">
        <v>16.118400000000001</v>
      </c>
      <c r="AA747" s="2">
        <v>33917</v>
      </c>
      <c r="AB747">
        <v>181.47</v>
      </c>
      <c r="AC747">
        <f t="shared" si="106"/>
        <v>1.8921953958450421E-2</v>
      </c>
      <c r="AD747">
        <f t="shared" si="101"/>
        <v>1.877555395845042E-2</v>
      </c>
      <c r="AE747">
        <f>Sheet2!$B$17+Sheet2!$B$18*'Portfolio allocation'!K747</f>
        <v>2.1627923945778992E-3</v>
      </c>
      <c r="AF747">
        <f t="shared" si="107"/>
        <v>1.6612761563872522E-2</v>
      </c>
      <c r="AH747" s="2">
        <v>33917</v>
      </c>
      <c r="AI747">
        <v>6.944</v>
      </c>
      <c r="AJ747">
        <v>3.66</v>
      </c>
      <c r="AK747">
        <v>1.2929299999999999</v>
      </c>
      <c r="AR747" s="3"/>
    </row>
    <row r="748" spans="1:44" hidden="1" outlineLevel="1" x14ac:dyDescent="0.2">
      <c r="A748" s="2">
        <v>33918</v>
      </c>
      <c r="B748">
        <v>14.37</v>
      </c>
      <c r="E748" s="2">
        <v>33918</v>
      </c>
      <c r="F748">
        <v>418.62</v>
      </c>
      <c r="G748">
        <f t="shared" si="102"/>
        <v>7.1669175087940573E-5</v>
      </c>
      <c r="H748" s="2">
        <v>33918</v>
      </c>
      <c r="I748">
        <v>494.11</v>
      </c>
      <c r="J748">
        <f t="shared" si="103"/>
        <v>1.2144519785439734E-4</v>
      </c>
      <c r="K748">
        <f t="shared" si="99"/>
        <v>-2.4954802145602672E-5</v>
      </c>
      <c r="L748">
        <v>8.4160467750095669E-3</v>
      </c>
      <c r="N748" s="2">
        <v>33918</v>
      </c>
      <c r="O748">
        <v>2.9022999999999999</v>
      </c>
      <c r="Q748" s="2">
        <v>33918</v>
      </c>
      <c r="R748">
        <v>2984.97</v>
      </c>
      <c r="S748" s="8">
        <f t="shared" si="104"/>
        <v>1.0884473538943951E-2</v>
      </c>
      <c r="T748" s="9">
        <f t="shared" si="100"/>
        <v>1.0738073538943951E-2</v>
      </c>
      <c r="U748" s="3">
        <f>Sheet1!$B$17+Sheet1!$B$18*'Portfolio allocation'!K748</f>
        <v>4.5917010289440703E-4</v>
      </c>
      <c r="V748" s="13">
        <f t="shared" si="105"/>
        <v>1.0278903436049544E-2</v>
      </c>
      <c r="W748" s="13"/>
      <c r="X748" s="2">
        <v>33918</v>
      </c>
      <c r="Y748">
        <v>15.730399999999999</v>
      </c>
      <c r="AA748" s="2">
        <v>33918</v>
      </c>
      <c r="AB748">
        <v>177.1</v>
      </c>
      <c r="AC748">
        <f t="shared" si="106"/>
        <v>-2.4081115335868208E-2</v>
      </c>
      <c r="AD748">
        <f t="shared" si="101"/>
        <v>-2.4225915335868209E-2</v>
      </c>
      <c r="AE748">
        <f>Sheet2!$B$17+Sheet2!$B$18*'Portfolio allocation'!K748</f>
        <v>3.119656464190744E-5</v>
      </c>
      <c r="AF748">
        <f t="shared" si="107"/>
        <v>-2.4257111900510116E-2</v>
      </c>
      <c r="AH748" s="2">
        <v>33918</v>
      </c>
      <c r="AI748">
        <v>6.8760000000000003</v>
      </c>
      <c r="AJ748">
        <v>3.62</v>
      </c>
      <c r="AK748">
        <v>1.28739</v>
      </c>
      <c r="AR748" s="3"/>
    </row>
    <row r="749" spans="1:44" hidden="1" outlineLevel="1" x14ac:dyDescent="0.2">
      <c r="A749" s="2">
        <v>33919</v>
      </c>
      <c r="B749">
        <v>13.99</v>
      </c>
      <c r="E749" s="2">
        <v>33919</v>
      </c>
      <c r="F749">
        <v>422.2</v>
      </c>
      <c r="G749">
        <f t="shared" si="102"/>
        <v>8.5519086522383159E-3</v>
      </c>
      <c r="H749" s="2">
        <v>33919</v>
      </c>
      <c r="I749">
        <v>498.34</v>
      </c>
      <c r="J749">
        <f t="shared" si="103"/>
        <v>8.5608467750095674E-3</v>
      </c>
      <c r="K749">
        <f t="shared" si="99"/>
        <v>8.4160467750095669E-3</v>
      </c>
      <c r="L749">
        <v>1.5207295581331497E-3</v>
      </c>
      <c r="N749" s="2">
        <v>33919</v>
      </c>
      <c r="O749">
        <v>2.9297</v>
      </c>
      <c r="Q749" s="2">
        <v>33919</v>
      </c>
      <c r="R749">
        <v>3013.09</v>
      </c>
      <c r="S749" s="8">
        <f t="shared" si="104"/>
        <v>9.4205301895833315E-3</v>
      </c>
      <c r="T749" s="9">
        <f t="shared" si="100"/>
        <v>9.2757301895833311E-3</v>
      </c>
      <c r="U749" s="3">
        <f>Sheet1!$B$17+Sheet1!$B$18*'Portfolio allocation'!K749</f>
        <v>1.0142901035635078E-2</v>
      </c>
      <c r="V749" s="13">
        <f t="shared" si="105"/>
        <v>-8.6717084605174646E-4</v>
      </c>
      <c r="W749" s="13"/>
      <c r="X749" s="2">
        <v>33919</v>
      </c>
      <c r="Y749">
        <v>15.5214</v>
      </c>
      <c r="AA749" s="2">
        <v>33919</v>
      </c>
      <c r="AB749">
        <v>174.74</v>
      </c>
      <c r="AC749">
        <f t="shared" si="106"/>
        <v>-1.3325804630152427E-2</v>
      </c>
      <c r="AD749">
        <f t="shared" si="101"/>
        <v>-1.3470604630152427E-2</v>
      </c>
      <c r="AE749">
        <f>Sheet2!$B$17+Sheet2!$B$18*'Portfolio allocation'!K749</f>
        <v>7.5371505164751971E-3</v>
      </c>
      <c r="AF749">
        <f t="shared" si="107"/>
        <v>-2.1007755146627623E-2</v>
      </c>
      <c r="AH749" s="2">
        <v>33919</v>
      </c>
      <c r="AI749">
        <v>6.8579999999999997</v>
      </c>
      <c r="AJ749">
        <v>3.62</v>
      </c>
      <c r="AK749">
        <v>1.29569</v>
      </c>
      <c r="AR749" s="3"/>
    </row>
    <row r="750" spans="1:44" hidden="1" outlineLevel="1" x14ac:dyDescent="0.2">
      <c r="A750" s="2">
        <v>33920</v>
      </c>
      <c r="B750">
        <v>14.37</v>
      </c>
      <c r="E750" s="2">
        <v>33920</v>
      </c>
      <c r="F750">
        <v>422.87</v>
      </c>
      <c r="G750">
        <f t="shared" si="102"/>
        <v>1.5869256276646038E-3</v>
      </c>
      <c r="H750" s="2">
        <v>33920</v>
      </c>
      <c r="I750">
        <v>499.17</v>
      </c>
      <c r="J750">
        <f t="shared" si="103"/>
        <v>1.6655295581331497E-3</v>
      </c>
      <c r="K750">
        <f t="shared" si="99"/>
        <v>1.5207295581331497E-3</v>
      </c>
      <c r="L750">
        <v>-1.1051962497746544E-3</v>
      </c>
      <c r="N750" s="2">
        <v>33920</v>
      </c>
      <c r="O750">
        <v>2.9218999999999999</v>
      </c>
      <c r="Q750" s="2">
        <v>33920</v>
      </c>
      <c r="R750">
        <v>3005.06</v>
      </c>
      <c r="S750" s="8">
        <f t="shared" si="104"/>
        <v>-2.6650382165817055E-3</v>
      </c>
      <c r="T750" s="9">
        <f t="shared" si="100"/>
        <v>-2.8098382165817055E-3</v>
      </c>
      <c r="U750" s="3">
        <f>Sheet1!$B$17+Sheet1!$B$18*'Portfolio allocation'!K750</f>
        <v>2.2324183738572255E-3</v>
      </c>
      <c r="V750" s="13">
        <f t="shared" si="105"/>
        <v>-5.0422565904389306E-3</v>
      </c>
      <c r="W750" s="13"/>
      <c r="X750" s="2">
        <v>33920</v>
      </c>
      <c r="Y750">
        <v>15.3125</v>
      </c>
      <c r="AA750" s="2">
        <v>33920</v>
      </c>
      <c r="AB750">
        <v>172.39</v>
      </c>
      <c r="AC750">
        <f t="shared" si="106"/>
        <v>-1.3448552134600056E-2</v>
      </c>
      <c r="AD750">
        <f t="shared" si="101"/>
        <v>-1.3592152134600057E-2</v>
      </c>
      <c r="AE750">
        <f>Sheet2!$B$17+Sheet2!$B$18*'Portfolio allocation'!K750</f>
        <v>1.4056585317763007E-3</v>
      </c>
      <c r="AF750">
        <f t="shared" si="107"/>
        <v>-1.4997810666376357E-2</v>
      </c>
      <c r="AH750" s="2">
        <v>33920</v>
      </c>
      <c r="AI750">
        <v>6.7720000000000002</v>
      </c>
      <c r="AJ750">
        <v>3.59</v>
      </c>
      <c r="AK750">
        <v>1.29321</v>
      </c>
      <c r="AR750" s="3"/>
    </row>
    <row r="751" spans="1:44" hidden="1" outlineLevel="1" x14ac:dyDescent="0.2">
      <c r="A751" s="2">
        <v>33921</v>
      </c>
      <c r="B751">
        <v>14.61</v>
      </c>
      <c r="E751" s="2">
        <v>33921</v>
      </c>
      <c r="F751">
        <v>422.43</v>
      </c>
      <c r="G751">
        <f t="shared" si="102"/>
        <v>-1.0405089034455361E-3</v>
      </c>
      <c r="H751" s="2">
        <v>33921</v>
      </c>
      <c r="I751">
        <v>498.69</v>
      </c>
      <c r="J751">
        <f t="shared" si="103"/>
        <v>-9.6159624977465441E-4</v>
      </c>
      <c r="K751">
        <f t="shared" si="99"/>
        <v>-1.1051962497746544E-3</v>
      </c>
      <c r="L751">
        <v>-4.0373923038360265E-3</v>
      </c>
      <c r="N751" s="2">
        <v>33921</v>
      </c>
      <c r="O751">
        <v>2.9140999999999999</v>
      </c>
      <c r="Q751" s="2">
        <v>33921</v>
      </c>
      <c r="R751">
        <v>2997.02</v>
      </c>
      <c r="S751" s="8">
        <f t="shared" si="104"/>
        <v>-2.6754873446785954E-3</v>
      </c>
      <c r="T751" s="9">
        <f t="shared" si="100"/>
        <v>-2.8190873446785952E-3</v>
      </c>
      <c r="U751" s="3">
        <f>Sheet1!$B$17+Sheet1!$B$18*'Portfolio allocation'!K751</f>
        <v>-7.8011026278460905E-4</v>
      </c>
      <c r="V751" s="13">
        <f t="shared" si="105"/>
        <v>-2.0389770818939864E-3</v>
      </c>
      <c r="W751" s="13"/>
      <c r="X751" s="2">
        <v>33921</v>
      </c>
      <c r="Y751">
        <v>15.4916</v>
      </c>
      <c r="AA751" s="2">
        <v>33921</v>
      </c>
      <c r="AB751">
        <v>174.41</v>
      </c>
      <c r="AC751">
        <f t="shared" si="106"/>
        <v>1.1717617031150374E-2</v>
      </c>
      <c r="AD751">
        <f t="shared" si="101"/>
        <v>1.1570417031150373E-2</v>
      </c>
      <c r="AE751">
        <f>Sheet2!$B$17+Sheet2!$B$18*'Portfolio allocation'!K751</f>
        <v>-9.2938169004171242E-4</v>
      </c>
      <c r="AF751">
        <f t="shared" si="107"/>
        <v>1.2499798721192086E-2</v>
      </c>
      <c r="AH751" s="2">
        <v>33921</v>
      </c>
      <c r="AI751">
        <v>6.8040000000000003</v>
      </c>
      <c r="AJ751">
        <v>3.68</v>
      </c>
      <c r="AK751">
        <v>1.31054</v>
      </c>
      <c r="AR751" s="3"/>
    </row>
    <row r="752" spans="1:44" hidden="1" outlineLevel="1" x14ac:dyDescent="0.2">
      <c r="A752" s="2">
        <v>33924</v>
      </c>
      <c r="B752">
        <v>14.86</v>
      </c>
      <c r="E752" s="2">
        <v>33924</v>
      </c>
      <c r="F752">
        <v>420.68</v>
      </c>
      <c r="G752">
        <f t="shared" si="102"/>
        <v>-4.1426981985180911E-3</v>
      </c>
      <c r="H752" s="2">
        <v>33924</v>
      </c>
      <c r="I752">
        <v>496.75</v>
      </c>
      <c r="J752">
        <f t="shared" si="103"/>
        <v>-3.8901923038360264E-3</v>
      </c>
      <c r="K752">
        <f t="shared" si="99"/>
        <v>-4.0373923038360265E-3</v>
      </c>
      <c r="L752">
        <v>-3.2710818319073788E-3</v>
      </c>
      <c r="N752" s="2">
        <v>33924</v>
      </c>
      <c r="O752">
        <v>2.8984000000000001</v>
      </c>
      <c r="Q752" s="2">
        <v>33924</v>
      </c>
      <c r="R752">
        <v>2980.95</v>
      </c>
      <c r="S752" s="8">
        <f t="shared" si="104"/>
        <v>-5.3619929129602451E-3</v>
      </c>
      <c r="T752" s="9">
        <f t="shared" si="100"/>
        <v>-5.5091929129602452E-3</v>
      </c>
      <c r="U752" s="3">
        <f>Sheet1!$B$17+Sheet1!$B$18*'Portfolio allocation'!K752</f>
        <v>-4.1439998877340622E-3</v>
      </c>
      <c r="V752" s="13">
        <f t="shared" si="105"/>
        <v>-1.3651930252261829E-3</v>
      </c>
      <c r="W752" s="13"/>
      <c r="X752" s="2">
        <v>33924</v>
      </c>
      <c r="Y752">
        <v>15.4916</v>
      </c>
      <c r="AA752" s="2">
        <v>33924</v>
      </c>
      <c r="AB752">
        <v>174.41</v>
      </c>
      <c r="AC752">
        <f t="shared" si="106"/>
        <v>0</v>
      </c>
      <c r="AD752">
        <f t="shared" si="101"/>
        <v>-1.5080000000000001E-4</v>
      </c>
      <c r="AE752">
        <f>Sheet2!$B$17+Sheet2!$B$18*'Portfolio allocation'!K752</f>
        <v>-3.5367652284001424E-3</v>
      </c>
      <c r="AF752">
        <f t="shared" si="107"/>
        <v>3.3859652284001424E-3</v>
      </c>
      <c r="AH752" s="2">
        <v>33924</v>
      </c>
      <c r="AI752">
        <v>6.8789999999999996</v>
      </c>
      <c r="AJ752">
        <v>3.77</v>
      </c>
      <c r="AK752">
        <v>1.2924199999999999</v>
      </c>
      <c r="AR752" s="3"/>
    </row>
    <row r="753" spans="1:44" hidden="1" outlineLevel="1" x14ac:dyDescent="0.2">
      <c r="A753" s="2">
        <v>33925</v>
      </c>
      <c r="B753">
        <v>15.01</v>
      </c>
      <c r="E753" s="2">
        <v>33925</v>
      </c>
      <c r="F753">
        <v>419.27</v>
      </c>
      <c r="G753">
        <f t="shared" si="102"/>
        <v>-3.3517162688980751E-3</v>
      </c>
      <c r="H753" s="2">
        <v>33925</v>
      </c>
      <c r="I753">
        <v>495.2</v>
      </c>
      <c r="J753">
        <f t="shared" si="103"/>
        <v>-3.1202818319073788E-3</v>
      </c>
      <c r="K753">
        <f t="shared" si="99"/>
        <v>-3.2710818319073788E-3</v>
      </c>
      <c r="L753">
        <v>8.4129970920839448E-3</v>
      </c>
      <c r="N753" s="2">
        <v>33925</v>
      </c>
      <c r="O753">
        <v>2.8125</v>
      </c>
      <c r="Q753" s="2">
        <v>33925</v>
      </c>
      <c r="R753">
        <v>2892.57</v>
      </c>
      <c r="S753" s="8">
        <f t="shared" si="104"/>
        <v>-2.9648266492225517E-2</v>
      </c>
      <c r="T753" s="9">
        <f t="shared" si="100"/>
        <v>-2.9799066492225516E-2</v>
      </c>
      <c r="U753" s="3">
        <f>Sheet1!$B$17+Sheet1!$B$18*'Portfolio allocation'!K753</f>
        <v>-3.2648690934474998E-3</v>
      </c>
      <c r="V753" s="13">
        <f t="shared" si="105"/>
        <v>-2.6534197398778017E-2</v>
      </c>
      <c r="W753" s="13"/>
      <c r="X753" s="2">
        <v>33925</v>
      </c>
      <c r="Y753">
        <v>15.3423</v>
      </c>
      <c r="AA753" s="2">
        <v>33925</v>
      </c>
      <c r="AB753">
        <v>172.73</v>
      </c>
      <c r="AC753">
        <f t="shared" si="106"/>
        <v>-9.6324752021099691E-3</v>
      </c>
      <c r="AD753">
        <f t="shared" si="101"/>
        <v>-9.7816752021099695E-3</v>
      </c>
      <c r="AE753">
        <f>Sheet2!$B$17+Sheet2!$B$18*'Portfolio allocation'!K753</f>
        <v>-2.8553424064128728E-3</v>
      </c>
      <c r="AF753">
        <f t="shared" si="107"/>
        <v>-6.9263327956970971E-3</v>
      </c>
      <c r="AH753" s="2">
        <v>33925</v>
      </c>
      <c r="AI753">
        <v>6.8310000000000004</v>
      </c>
      <c r="AJ753">
        <v>3.73</v>
      </c>
      <c r="AK753">
        <v>1.2859400000000001</v>
      </c>
      <c r="AR753" s="3"/>
    </row>
    <row r="754" spans="1:44" hidden="1" outlineLevel="1" x14ac:dyDescent="0.2">
      <c r="A754" s="2">
        <v>33926</v>
      </c>
      <c r="B754">
        <v>14.55</v>
      </c>
      <c r="E754" s="2">
        <v>33926</v>
      </c>
      <c r="F754">
        <v>422.85</v>
      </c>
      <c r="G754">
        <f t="shared" si="102"/>
        <v>8.5386505116036293E-3</v>
      </c>
      <c r="H754" s="2">
        <v>33926</v>
      </c>
      <c r="I754">
        <v>499.44</v>
      </c>
      <c r="J754">
        <f t="shared" si="103"/>
        <v>8.5621970920839452E-3</v>
      </c>
      <c r="K754">
        <f t="shared" si="99"/>
        <v>8.4129970920839448E-3</v>
      </c>
      <c r="L754">
        <v>1.7148855358000287E-3</v>
      </c>
      <c r="N754" s="2">
        <v>33926</v>
      </c>
      <c r="O754">
        <v>2.875</v>
      </c>
      <c r="Q754" s="2">
        <v>33926</v>
      </c>
      <c r="R754">
        <v>2956.85</v>
      </c>
      <c r="S754" s="8">
        <f t="shared" si="104"/>
        <v>2.2222452697773898E-2</v>
      </c>
      <c r="T754" s="9">
        <f t="shared" si="100"/>
        <v>2.2073252697773899E-2</v>
      </c>
      <c r="U754" s="3">
        <f>Sheet1!$B$17+Sheet1!$B$18*'Portfolio allocation'!K754</f>
        <v>1.0139402362093559E-2</v>
      </c>
      <c r="V754" s="13">
        <f t="shared" si="105"/>
        <v>1.193385033568034E-2</v>
      </c>
      <c r="W754" s="13"/>
      <c r="X754" s="2">
        <v>33926</v>
      </c>
      <c r="Y754">
        <v>15.073700000000001</v>
      </c>
      <c r="AA754" s="2">
        <v>33926</v>
      </c>
      <c r="AB754">
        <v>169.7</v>
      </c>
      <c r="AC754">
        <f t="shared" si="106"/>
        <v>-1.7541828286921746E-2</v>
      </c>
      <c r="AD754">
        <f t="shared" si="101"/>
        <v>-1.7689028286921746E-2</v>
      </c>
      <c r="AE754">
        <f>Sheet2!$B$17+Sheet2!$B$18*'Portfolio allocation'!K754</f>
        <v>7.5344386606132855E-3</v>
      </c>
      <c r="AF754">
        <f t="shared" si="107"/>
        <v>-2.522346694753503E-2</v>
      </c>
      <c r="AH754" s="2">
        <v>33926</v>
      </c>
      <c r="AI754">
        <v>6.7629999999999999</v>
      </c>
      <c r="AJ754">
        <v>3.68</v>
      </c>
      <c r="AK754">
        <v>1.28579</v>
      </c>
      <c r="AR754" s="3"/>
    </row>
    <row r="755" spans="1:44" hidden="1" outlineLevel="1" x14ac:dyDescent="0.2">
      <c r="A755" s="2">
        <v>33927</v>
      </c>
      <c r="B755">
        <v>14.33</v>
      </c>
      <c r="E755" s="2">
        <v>33927</v>
      </c>
      <c r="F755">
        <v>423.61</v>
      </c>
      <c r="G755">
        <f t="shared" si="102"/>
        <v>1.797327657561798E-3</v>
      </c>
      <c r="H755" s="2">
        <v>33927</v>
      </c>
      <c r="I755">
        <v>500.37</v>
      </c>
      <c r="J755">
        <f t="shared" si="103"/>
        <v>1.8620855358000288E-3</v>
      </c>
      <c r="K755">
        <f t="shared" si="99"/>
        <v>1.7148855358000287E-3</v>
      </c>
      <c r="L755">
        <v>7.105831572636283E-3</v>
      </c>
      <c r="N755" s="2">
        <v>33927</v>
      </c>
      <c r="O755">
        <v>2.9375</v>
      </c>
      <c r="Q755" s="2">
        <v>33927</v>
      </c>
      <c r="R755">
        <v>3021.13</v>
      </c>
      <c r="S755" s="8">
        <f t="shared" si="104"/>
        <v>2.1739350998528861E-2</v>
      </c>
      <c r="T755" s="9">
        <f t="shared" si="100"/>
        <v>2.1592150998528861E-2</v>
      </c>
      <c r="U755" s="3">
        <f>Sheet1!$B$17+Sheet1!$B$18*'Portfolio allocation'!K755</f>
        <v>2.4551590320034977E-3</v>
      </c>
      <c r="V755" s="13">
        <f t="shared" si="105"/>
        <v>1.9136991966525362E-2</v>
      </c>
      <c r="W755" s="13"/>
      <c r="X755" s="2">
        <v>33927</v>
      </c>
      <c r="Y755">
        <v>14.625999999999999</v>
      </c>
      <c r="AA755" s="2">
        <v>33927</v>
      </c>
      <c r="AB755">
        <v>164.66</v>
      </c>
      <c r="AC755">
        <f t="shared" si="106"/>
        <v>-2.9699469652327615E-2</v>
      </c>
      <c r="AD755">
        <f t="shared" si="101"/>
        <v>-2.9848269652327616E-2</v>
      </c>
      <c r="AE755">
        <f>Sheet2!$B$17+Sheet2!$B$18*'Portfolio allocation'!K755</f>
        <v>1.5783069804846733E-3</v>
      </c>
      <c r="AF755">
        <f t="shared" si="107"/>
        <v>-3.1426576632812286E-2</v>
      </c>
      <c r="AH755" s="2">
        <v>33927</v>
      </c>
      <c r="AI755">
        <v>6.7809999999999997</v>
      </c>
      <c r="AJ755">
        <v>3.72</v>
      </c>
      <c r="AK755">
        <v>1.2980400000000001</v>
      </c>
      <c r="AR755" s="3"/>
    </row>
    <row r="756" spans="1:44" hidden="1" outlineLevel="1" x14ac:dyDescent="0.2">
      <c r="A756" s="2">
        <v>33928</v>
      </c>
      <c r="B756">
        <v>13.67</v>
      </c>
      <c r="E756" s="2">
        <v>33928</v>
      </c>
      <c r="F756">
        <v>426.65</v>
      </c>
      <c r="G756">
        <f t="shared" si="102"/>
        <v>7.1764122659994101E-3</v>
      </c>
      <c r="H756" s="2">
        <v>33928</v>
      </c>
      <c r="I756">
        <v>504</v>
      </c>
      <c r="J756">
        <f t="shared" si="103"/>
        <v>7.2546315726362831E-3</v>
      </c>
      <c r="K756">
        <f t="shared" si="99"/>
        <v>7.105831572636283E-3</v>
      </c>
      <c r="L756">
        <v>-3.6031809523809845E-3</v>
      </c>
      <c r="N756" s="2">
        <v>33928</v>
      </c>
      <c r="O756">
        <v>2.9687999999999999</v>
      </c>
      <c r="Q756" s="2">
        <v>33928</v>
      </c>
      <c r="R756">
        <v>3053.27</v>
      </c>
      <c r="S756" s="8">
        <f t="shared" si="104"/>
        <v>1.063840351126899E-2</v>
      </c>
      <c r="T756" s="9">
        <f t="shared" si="100"/>
        <v>1.0489603511268991E-2</v>
      </c>
      <c r="U756" s="3">
        <f>Sheet1!$B$17+Sheet1!$B$18*'Portfolio allocation'!K756</f>
        <v>8.6397889502034635E-3</v>
      </c>
      <c r="V756" s="13">
        <f t="shared" si="105"/>
        <v>1.8498145610655273E-3</v>
      </c>
      <c r="W756" s="13"/>
      <c r="X756" s="2">
        <v>33928</v>
      </c>
      <c r="Y756">
        <v>14.864699999999999</v>
      </c>
      <c r="AA756" s="2">
        <v>33928</v>
      </c>
      <c r="AB756">
        <v>167.35</v>
      </c>
      <c r="AC756">
        <f t="shared" si="106"/>
        <v>1.6336693793270962E-2</v>
      </c>
      <c r="AD756">
        <f t="shared" si="101"/>
        <v>1.6185893793270963E-2</v>
      </c>
      <c r="AE756">
        <f>Sheet2!$B$17+Sheet2!$B$18*'Portfolio allocation'!K756</f>
        <v>6.3720737319118833E-3</v>
      </c>
      <c r="AF756">
        <f t="shared" si="107"/>
        <v>9.8138200613590784E-3</v>
      </c>
      <c r="AH756" s="2">
        <v>33928</v>
      </c>
      <c r="AI756">
        <v>6.827</v>
      </c>
      <c r="AJ756">
        <v>3.77</v>
      </c>
      <c r="AK756">
        <v>1.28409</v>
      </c>
      <c r="AR756" s="3"/>
    </row>
    <row r="757" spans="1:44" hidden="1" outlineLevel="1" x14ac:dyDescent="0.2">
      <c r="A757" s="2">
        <v>33931</v>
      </c>
      <c r="B757">
        <v>13.4</v>
      </c>
      <c r="E757" s="2">
        <v>33931</v>
      </c>
      <c r="F757">
        <v>425.12</v>
      </c>
      <c r="G757">
        <f t="shared" si="102"/>
        <v>-3.5860775811554779E-3</v>
      </c>
      <c r="H757" s="2">
        <v>33931</v>
      </c>
      <c r="I757">
        <v>502.26</v>
      </c>
      <c r="J757">
        <f t="shared" si="103"/>
        <v>-3.4523809523809845E-3</v>
      </c>
      <c r="K757">
        <f t="shared" si="99"/>
        <v>-3.6031809523809845E-3</v>
      </c>
      <c r="L757">
        <v>6.0013920917453339E-3</v>
      </c>
      <c r="N757" s="2">
        <v>33931</v>
      </c>
      <c r="O757">
        <v>2.7656000000000001</v>
      </c>
      <c r="Q757" s="2">
        <v>33931</v>
      </c>
      <c r="R757">
        <v>2844.36</v>
      </c>
      <c r="S757" s="8">
        <f t="shared" si="104"/>
        <v>-6.8421724904774162E-2</v>
      </c>
      <c r="T757" s="9">
        <f t="shared" si="100"/>
        <v>-6.8572524904774168E-2</v>
      </c>
      <c r="U757" s="3">
        <f>Sheet1!$B$17+Sheet1!$B$18*'Portfolio allocation'!K757</f>
        <v>-3.6458616209657907E-3</v>
      </c>
      <c r="V757" s="13">
        <f t="shared" si="105"/>
        <v>-6.4926663283808375E-2</v>
      </c>
      <c r="W757" s="13"/>
      <c r="X757" s="2">
        <v>33931</v>
      </c>
      <c r="Y757">
        <v>15.1035</v>
      </c>
      <c r="AA757" s="2">
        <v>33931</v>
      </c>
      <c r="AB757">
        <v>170.04</v>
      </c>
      <c r="AC757">
        <f t="shared" si="106"/>
        <v>1.607409620555722E-2</v>
      </c>
      <c r="AD757">
        <f t="shared" si="101"/>
        <v>1.5923296205557221E-2</v>
      </c>
      <c r="AE757">
        <f>Sheet2!$B$17+Sheet2!$B$18*'Portfolio allocation'!K757</f>
        <v>-3.1506534169528483E-3</v>
      </c>
      <c r="AF757">
        <f t="shared" si="107"/>
        <v>1.9073949622510068E-2</v>
      </c>
      <c r="AH757" s="2">
        <v>33931</v>
      </c>
      <c r="AI757">
        <v>6.85</v>
      </c>
      <c r="AJ757">
        <v>3.77</v>
      </c>
      <c r="AK757">
        <v>1.27505</v>
      </c>
      <c r="AR757" s="3"/>
    </row>
    <row r="758" spans="1:44" hidden="1" outlineLevel="1" x14ac:dyDescent="0.2">
      <c r="A758" s="2">
        <v>33932</v>
      </c>
      <c r="B758">
        <v>12.66</v>
      </c>
      <c r="E758" s="2">
        <v>33932</v>
      </c>
      <c r="F758">
        <v>427.59</v>
      </c>
      <c r="G758">
        <f t="shared" si="102"/>
        <v>5.8101242002257525E-3</v>
      </c>
      <c r="H758" s="2">
        <v>33932</v>
      </c>
      <c r="I758">
        <v>505.35</v>
      </c>
      <c r="J758">
        <f t="shared" si="103"/>
        <v>6.1521920917453343E-3</v>
      </c>
      <c r="K758">
        <f t="shared" si="99"/>
        <v>6.0013920917453339E-3</v>
      </c>
      <c r="L758">
        <v>3.6319587216780114E-3</v>
      </c>
      <c r="N758" s="2">
        <v>33932</v>
      </c>
      <c r="O758">
        <v>2.8593999999999999</v>
      </c>
      <c r="Q758" s="2">
        <v>33932</v>
      </c>
      <c r="R758">
        <v>2940.78</v>
      </c>
      <c r="S758" s="8">
        <f t="shared" si="104"/>
        <v>3.3898662616546504E-2</v>
      </c>
      <c r="T758" s="9">
        <f t="shared" si="100"/>
        <v>3.3747862616546505E-2</v>
      </c>
      <c r="U758" s="3">
        <f>Sheet1!$B$17+Sheet1!$B$18*'Portfolio allocation'!K758</f>
        <v>7.372747987506683E-3</v>
      </c>
      <c r="V758" s="13">
        <f t="shared" si="105"/>
        <v>2.6375114629039822E-2</v>
      </c>
      <c r="W758" s="13"/>
      <c r="X758" s="2">
        <v>33932</v>
      </c>
      <c r="Y758">
        <v>15.4916</v>
      </c>
      <c r="AA758" s="2">
        <v>33932</v>
      </c>
      <c r="AB758">
        <v>174.41</v>
      </c>
      <c r="AC758">
        <f t="shared" si="106"/>
        <v>2.5699835332862797E-2</v>
      </c>
      <c r="AD758">
        <f t="shared" si="101"/>
        <v>2.5552235332862796E-2</v>
      </c>
      <c r="AE758">
        <f>Sheet2!$B$17+Sheet2!$B$18*'Portfolio allocation'!K758</f>
        <v>5.3899779687041219E-3</v>
      </c>
      <c r="AF758">
        <f t="shared" si="107"/>
        <v>2.0162257364158675E-2</v>
      </c>
      <c r="AH758" s="2">
        <v>33932</v>
      </c>
      <c r="AI758">
        <v>6.8</v>
      </c>
      <c r="AJ758">
        <v>3.69</v>
      </c>
      <c r="AK758">
        <v>1.27519</v>
      </c>
      <c r="AR758" s="3"/>
    </row>
    <row r="759" spans="1:44" hidden="1" outlineLevel="1" x14ac:dyDescent="0.2">
      <c r="A759" s="2">
        <v>33933</v>
      </c>
      <c r="B759">
        <v>12.5</v>
      </c>
      <c r="E759" s="2">
        <v>33933</v>
      </c>
      <c r="F759">
        <v>429.19</v>
      </c>
      <c r="G759">
        <f t="shared" si="102"/>
        <v>3.7419022895766041E-3</v>
      </c>
      <c r="H759" s="2">
        <v>33933</v>
      </c>
      <c r="I759">
        <v>507.26</v>
      </c>
      <c r="J759">
        <f t="shared" si="103"/>
        <v>3.7795587216780113E-3</v>
      </c>
      <c r="K759">
        <f t="shared" si="99"/>
        <v>3.6319587216780114E-3</v>
      </c>
      <c r="L759">
        <v>-1.4999999999999999E-4</v>
      </c>
      <c r="N759" s="2">
        <v>33933</v>
      </c>
      <c r="O759">
        <v>2.8477000000000001</v>
      </c>
      <c r="Q759" s="2">
        <v>33933</v>
      </c>
      <c r="R759">
        <v>2928.72</v>
      </c>
      <c r="S759" s="8">
        <f t="shared" si="104"/>
        <v>-4.1009528084386959E-3</v>
      </c>
      <c r="T759" s="9">
        <f t="shared" si="100"/>
        <v>-4.2485528084386963E-3</v>
      </c>
      <c r="U759" s="3">
        <f>Sheet1!$B$17+Sheet1!$B$18*'Portfolio allocation'!K759</f>
        <v>4.6544739759382669E-3</v>
      </c>
      <c r="V759" s="13">
        <f t="shared" si="105"/>
        <v>-8.9030267843769641E-3</v>
      </c>
      <c r="W759" s="13"/>
      <c r="X759" s="2">
        <v>33933</v>
      </c>
      <c r="Y759">
        <v>15.611000000000001</v>
      </c>
      <c r="AA759" s="2">
        <v>33933</v>
      </c>
      <c r="AB759">
        <v>175.75</v>
      </c>
      <c r="AC759">
        <f t="shared" si="106"/>
        <v>7.6830456969210204E-3</v>
      </c>
      <c r="AD759">
        <f t="shared" si="101"/>
        <v>7.5330456969210204E-3</v>
      </c>
      <c r="AE759">
        <f>Sheet2!$B$17+Sheet2!$B$18*'Portfolio allocation'!K759</f>
        <v>3.2830173663277824E-3</v>
      </c>
      <c r="AF759">
        <f t="shared" si="107"/>
        <v>4.250028330593238E-3</v>
      </c>
      <c r="AH759" s="2">
        <v>33933</v>
      </c>
      <c r="AI759">
        <v>6.8319999999999999</v>
      </c>
      <c r="AJ759">
        <v>3.75</v>
      </c>
      <c r="AK759">
        <v>1.28321</v>
      </c>
      <c r="AR759" s="3"/>
    </row>
    <row r="760" spans="1:44" hidden="1" outlineLevel="1" x14ac:dyDescent="0.2">
      <c r="A760" s="2">
        <v>33934</v>
      </c>
      <c r="B760">
        <v>12.5</v>
      </c>
      <c r="E760" s="2">
        <v>33934</v>
      </c>
      <c r="F760">
        <v>429.19</v>
      </c>
      <c r="G760">
        <f t="shared" si="102"/>
        <v>0</v>
      </c>
      <c r="H760" s="2">
        <v>33934</v>
      </c>
      <c r="I760">
        <v>507.26</v>
      </c>
      <c r="J760">
        <f t="shared" si="103"/>
        <v>0</v>
      </c>
      <c r="K760">
        <f t="shared" si="99"/>
        <v>-1.4999999999999999E-4</v>
      </c>
      <c r="L760">
        <v>2.1367957260577221E-3</v>
      </c>
      <c r="N760" s="2">
        <v>33934</v>
      </c>
      <c r="O760">
        <v>2.8477000000000001</v>
      </c>
      <c r="Q760" s="2">
        <v>33934</v>
      </c>
      <c r="R760">
        <v>2928.72</v>
      </c>
      <c r="S760" s="8">
        <f t="shared" si="104"/>
        <v>0</v>
      </c>
      <c r="T760" s="9">
        <f t="shared" si="100"/>
        <v>-1.4999999999999999E-4</v>
      </c>
      <c r="U760" s="3">
        <f>Sheet1!$B$17+Sheet1!$B$18*'Portfolio allocation'!K760</f>
        <v>3.1571508284909504E-4</v>
      </c>
      <c r="V760" s="13">
        <f t="shared" si="105"/>
        <v>-4.65715082849095E-4</v>
      </c>
      <c r="W760" s="13"/>
      <c r="X760" s="2">
        <v>33934</v>
      </c>
      <c r="Y760">
        <v>15.611000000000001</v>
      </c>
      <c r="AA760" s="2">
        <v>33934</v>
      </c>
      <c r="AB760">
        <v>175.75</v>
      </c>
      <c r="AC760">
        <f t="shared" si="106"/>
        <v>0</v>
      </c>
      <c r="AD760">
        <f t="shared" si="101"/>
        <v>-1.4999999999999999E-4</v>
      </c>
      <c r="AE760">
        <f>Sheet2!$B$17+Sheet2!$B$18*'Portfolio allocation'!K760</f>
        <v>-7.9996815481747923E-5</v>
      </c>
      <c r="AF760">
        <f t="shared" si="107"/>
        <v>-7.0003184518252064E-5</v>
      </c>
      <c r="AH760" s="2">
        <v>33934</v>
      </c>
      <c r="AI760">
        <v>6.8319999999999999</v>
      </c>
      <c r="AJ760">
        <v>3.75</v>
      </c>
      <c r="AK760">
        <v>1.28017</v>
      </c>
      <c r="AR760" s="3"/>
    </row>
    <row r="761" spans="1:44" hidden="1" outlineLevel="1" x14ac:dyDescent="0.2">
      <c r="A761" s="2">
        <v>33935</v>
      </c>
      <c r="B761">
        <v>12.58</v>
      </c>
      <c r="E761" s="2">
        <v>33935</v>
      </c>
      <c r="F761">
        <v>430.16</v>
      </c>
      <c r="G761">
        <f t="shared" si="102"/>
        <v>2.2600712970946013E-3</v>
      </c>
      <c r="H761" s="2">
        <v>33935</v>
      </c>
      <c r="I761">
        <v>508.42</v>
      </c>
      <c r="J761">
        <f t="shared" si="103"/>
        <v>2.2867957260577221E-3</v>
      </c>
      <c r="K761">
        <f t="shared" si="99"/>
        <v>2.1367957260577221E-3</v>
      </c>
      <c r="L761">
        <v>2.7979166673223724E-3</v>
      </c>
      <c r="N761" s="2">
        <v>33935</v>
      </c>
      <c r="O761">
        <v>2.8672</v>
      </c>
      <c r="Q761" s="2">
        <v>33935</v>
      </c>
      <c r="R761">
        <v>2948.81</v>
      </c>
      <c r="S761" s="8">
        <f t="shared" si="104"/>
        <v>6.8596519981425352E-3</v>
      </c>
      <c r="T761" s="9">
        <f t="shared" si="100"/>
        <v>6.7096519981425353E-3</v>
      </c>
      <c r="U761" s="3">
        <f>Sheet1!$B$17+Sheet1!$B$18*'Portfolio allocation'!K761</f>
        <v>2.9391850948932881E-3</v>
      </c>
      <c r="V761" s="13">
        <f t="shared" si="105"/>
        <v>3.7704669032492472E-3</v>
      </c>
      <c r="W761" s="13"/>
      <c r="X761" s="2">
        <v>33935</v>
      </c>
      <c r="Y761">
        <v>15.760199999999999</v>
      </c>
      <c r="AA761" s="2">
        <v>33935</v>
      </c>
      <c r="AB761">
        <v>177.43</v>
      </c>
      <c r="AC761">
        <f t="shared" si="106"/>
        <v>9.5590327169274847E-3</v>
      </c>
      <c r="AD761">
        <f t="shared" si="101"/>
        <v>9.4066327169274842E-3</v>
      </c>
      <c r="AE761">
        <f>Sheet2!$B$17+Sheet2!$B$18*'Portfolio allocation'!K761</f>
        <v>1.9534802855642793E-3</v>
      </c>
      <c r="AF761">
        <f t="shared" si="107"/>
        <v>7.4531524313632049E-3</v>
      </c>
      <c r="AH761" s="2">
        <v>33935</v>
      </c>
      <c r="AI761">
        <v>6.9139999999999997</v>
      </c>
      <c r="AJ761">
        <v>3.81</v>
      </c>
      <c r="AK761">
        <v>1.27599</v>
      </c>
      <c r="AR761" s="3"/>
    </row>
    <row r="762" spans="1:44" hidden="1" outlineLevel="1" x14ac:dyDescent="0.2">
      <c r="A762" s="2">
        <v>33938</v>
      </c>
      <c r="B762">
        <v>13.01</v>
      </c>
      <c r="E762" s="2">
        <v>33938</v>
      </c>
      <c r="F762">
        <v>431.35</v>
      </c>
      <c r="G762">
        <f t="shared" si="102"/>
        <v>2.7664124976751747E-3</v>
      </c>
      <c r="H762" s="2">
        <v>33938</v>
      </c>
      <c r="I762">
        <v>509.92</v>
      </c>
      <c r="J762">
        <f t="shared" si="103"/>
        <v>2.9503166673223724E-3</v>
      </c>
      <c r="K762">
        <f t="shared" si="99"/>
        <v>2.7979166673223724E-3</v>
      </c>
      <c r="L762">
        <v>-1.1337459679950168E-3</v>
      </c>
      <c r="N762" s="2">
        <v>33938</v>
      </c>
      <c r="O762">
        <v>2.9102000000000001</v>
      </c>
      <c r="Q762" s="2">
        <v>33938</v>
      </c>
      <c r="R762">
        <v>2993</v>
      </c>
      <c r="S762" s="8">
        <f t="shared" si="104"/>
        <v>1.4985706098392226E-2</v>
      </c>
      <c r="T762" s="9">
        <f t="shared" si="100"/>
        <v>1.4833306098392226E-2</v>
      </c>
      <c r="U762" s="3">
        <f>Sheet1!$B$17+Sheet1!$B$18*'Portfolio allocation'!K762</f>
        <v>3.6976397937448901E-3</v>
      </c>
      <c r="V762" s="13">
        <f t="shared" si="105"/>
        <v>1.1135666304647336E-2</v>
      </c>
      <c r="W762" s="13"/>
      <c r="X762" s="2">
        <v>33938</v>
      </c>
      <c r="Y762">
        <v>16.297499999999999</v>
      </c>
      <c r="AA762" s="2">
        <v>33938</v>
      </c>
      <c r="AB762">
        <v>183.48</v>
      </c>
      <c r="AC762">
        <f t="shared" si="106"/>
        <v>3.4097954122752627E-2</v>
      </c>
      <c r="AD762">
        <f t="shared" si="101"/>
        <v>3.3944754122752628E-2</v>
      </c>
      <c r="AE762">
        <f>Sheet2!$B$17+Sheet2!$B$18*'Portfolio allocation'!K762</f>
        <v>2.5413658932574817E-3</v>
      </c>
      <c r="AF762">
        <f t="shared" si="107"/>
        <v>3.1403388229495149E-2</v>
      </c>
      <c r="AH762" s="2">
        <v>33938</v>
      </c>
      <c r="AI762">
        <v>6.9279999999999999</v>
      </c>
      <c r="AJ762">
        <v>3.83</v>
      </c>
      <c r="AK762">
        <v>1.27854</v>
      </c>
      <c r="AR762" s="3"/>
    </row>
    <row r="763" spans="1:44" hidden="1" outlineLevel="1" x14ac:dyDescent="0.2">
      <c r="A763" s="2">
        <v>33939</v>
      </c>
      <c r="B763">
        <v>12.8</v>
      </c>
      <c r="E763" s="2">
        <v>33939</v>
      </c>
      <c r="F763">
        <v>430.78</v>
      </c>
      <c r="G763">
        <f t="shared" si="102"/>
        <v>-1.3214327112555102E-3</v>
      </c>
      <c r="H763" s="2">
        <v>33939</v>
      </c>
      <c r="I763">
        <v>509.42</v>
      </c>
      <c r="J763">
        <f t="shared" si="103"/>
        <v>-9.8054596799501681E-4</v>
      </c>
      <c r="K763">
        <f t="shared" si="99"/>
        <v>-1.1337459679950168E-3</v>
      </c>
      <c r="L763">
        <v>-2.0977865965216011E-3</v>
      </c>
      <c r="N763" s="2">
        <v>33939</v>
      </c>
      <c r="O763">
        <v>2.9102000000000001</v>
      </c>
      <c r="Q763" s="2">
        <v>33939</v>
      </c>
      <c r="R763">
        <v>2993</v>
      </c>
      <c r="S763" s="8">
        <f t="shared" si="104"/>
        <v>0</v>
      </c>
      <c r="T763" s="9">
        <f t="shared" si="100"/>
        <v>-1.5320000000000001E-4</v>
      </c>
      <c r="U763" s="3">
        <f>Sheet1!$B$17+Sheet1!$B$18*'Portfolio allocation'!K763</f>
        <v>-8.1286322307308825E-4</v>
      </c>
      <c r="V763" s="13">
        <f t="shared" si="105"/>
        <v>6.5966322307308822E-4</v>
      </c>
      <c r="W763" s="13"/>
      <c r="X763" s="2">
        <v>33939</v>
      </c>
      <c r="Y763">
        <v>16.178100000000001</v>
      </c>
      <c r="AA763" s="2">
        <v>33939</v>
      </c>
      <c r="AB763">
        <v>182.14</v>
      </c>
      <c r="AC763">
        <f t="shared" si="106"/>
        <v>-7.3032483104426005E-3</v>
      </c>
      <c r="AD763">
        <f t="shared" si="101"/>
        <v>-7.4576483104426003E-3</v>
      </c>
      <c r="AE763">
        <f>Sheet2!$B$17+Sheet2!$B$18*'Portfolio allocation'!K763</f>
        <v>-9.5476882785244571E-4</v>
      </c>
      <c r="AF763">
        <f t="shared" si="107"/>
        <v>-6.5028794825901549E-3</v>
      </c>
      <c r="AH763" s="2">
        <v>33939</v>
      </c>
      <c r="AI763">
        <v>6.9189999999999996</v>
      </c>
      <c r="AJ763">
        <v>3.86</v>
      </c>
      <c r="AK763">
        <v>1.284</v>
      </c>
      <c r="AR763" s="3"/>
    </row>
    <row r="764" spans="1:44" hidden="1" outlineLevel="1" x14ac:dyDescent="0.2">
      <c r="A764" s="2">
        <v>33940</v>
      </c>
      <c r="B764">
        <v>12.56</v>
      </c>
      <c r="E764" s="2">
        <v>33940</v>
      </c>
      <c r="F764">
        <v>429.89</v>
      </c>
      <c r="G764">
        <f t="shared" si="102"/>
        <v>-2.0660197780769662E-3</v>
      </c>
      <c r="H764" s="2">
        <v>33940</v>
      </c>
      <c r="I764">
        <v>508.43</v>
      </c>
      <c r="J764">
        <f t="shared" si="103"/>
        <v>-1.9433865965216013E-3</v>
      </c>
      <c r="K764">
        <f t="shared" si="99"/>
        <v>-2.0977865965216011E-3</v>
      </c>
      <c r="L764">
        <v>-3.5589654426428508E-5</v>
      </c>
      <c r="N764" s="2">
        <v>33940</v>
      </c>
      <c r="O764">
        <v>2.8359000000000001</v>
      </c>
      <c r="Q764" s="2">
        <v>33940</v>
      </c>
      <c r="R764">
        <v>2916.67</v>
      </c>
      <c r="S764" s="8">
        <f t="shared" si="104"/>
        <v>-2.5502839959906431E-2</v>
      </c>
      <c r="T764" s="9">
        <f t="shared" si="100"/>
        <v>-2.565723995990643E-2</v>
      </c>
      <c r="U764" s="3">
        <f>Sheet1!$B$17+Sheet1!$B$18*'Portfolio allocation'!K764</f>
        <v>-1.9188350641573715E-3</v>
      </c>
      <c r="V764" s="13">
        <f t="shared" si="105"/>
        <v>-2.3738404895749059E-2</v>
      </c>
      <c r="W764" s="13"/>
      <c r="X764" s="2">
        <v>33940</v>
      </c>
      <c r="Y764">
        <v>16.207899999999999</v>
      </c>
      <c r="AA764" s="2">
        <v>33940</v>
      </c>
      <c r="AB764">
        <v>182.47</v>
      </c>
      <c r="AC764">
        <f t="shared" si="106"/>
        <v>1.8117931261667497E-3</v>
      </c>
      <c r="AD764">
        <f t="shared" si="101"/>
        <v>1.6581931261667497E-3</v>
      </c>
      <c r="AE764">
        <f>Sheet2!$B$17+Sheet2!$B$18*'Portfolio allocation'!K764</f>
        <v>-1.8120183496391357E-3</v>
      </c>
      <c r="AF764">
        <f t="shared" si="107"/>
        <v>3.4702114758058851E-3</v>
      </c>
      <c r="AH764" s="2">
        <v>33940</v>
      </c>
      <c r="AI764">
        <v>6.915</v>
      </c>
      <c r="AJ764">
        <v>3.84</v>
      </c>
      <c r="AK764">
        <v>1.29209</v>
      </c>
      <c r="AR764" s="3"/>
    </row>
    <row r="765" spans="1:44" hidden="1" outlineLevel="1" x14ac:dyDescent="0.2">
      <c r="A765" s="2">
        <v>33941</v>
      </c>
      <c r="B765">
        <v>12.03</v>
      </c>
      <c r="E765" s="2">
        <v>33941</v>
      </c>
      <c r="F765">
        <v>429.91</v>
      </c>
      <c r="G765">
        <f t="shared" si="102"/>
        <v>4.6523529275033226E-5</v>
      </c>
      <c r="H765" s="2">
        <v>33941</v>
      </c>
      <c r="I765">
        <v>508.49</v>
      </c>
      <c r="J765">
        <f t="shared" si="103"/>
        <v>1.1801034557357148E-4</v>
      </c>
      <c r="K765">
        <f t="shared" si="99"/>
        <v>-3.5589654426428508E-5</v>
      </c>
      <c r="L765">
        <v>4.9206460933350548E-3</v>
      </c>
      <c r="N765" s="2">
        <v>33941</v>
      </c>
      <c r="O765">
        <v>2.8633000000000002</v>
      </c>
      <c r="Q765" s="2">
        <v>33941</v>
      </c>
      <c r="R765">
        <v>2944.79</v>
      </c>
      <c r="S765" s="8">
        <f t="shared" si="104"/>
        <v>9.6411318387064071E-3</v>
      </c>
      <c r="T765" s="9">
        <f t="shared" si="100"/>
        <v>9.4875318387064068E-3</v>
      </c>
      <c r="U765" s="3">
        <f>Sheet1!$B$17+Sheet1!$B$18*'Portfolio allocation'!K765</f>
        <v>4.4696953083484469E-4</v>
      </c>
      <c r="V765" s="13">
        <f t="shared" si="105"/>
        <v>9.0405623078715618E-3</v>
      </c>
      <c r="W765" s="13"/>
      <c r="X765" s="2">
        <v>33941</v>
      </c>
      <c r="Y765">
        <v>16.058700000000002</v>
      </c>
      <c r="AA765" s="2">
        <v>33941</v>
      </c>
      <c r="AB765">
        <v>180.79</v>
      </c>
      <c r="AC765">
        <f t="shared" si="106"/>
        <v>-9.2069929303447706E-3</v>
      </c>
      <c r="AD765">
        <f t="shared" si="101"/>
        <v>-9.3601929303447698E-3</v>
      </c>
      <c r="AE765">
        <f>Sheet2!$B$17+Sheet2!$B$18*'Portfolio allocation'!K765</f>
        <v>2.1739782674176679E-5</v>
      </c>
      <c r="AF765">
        <f t="shared" si="107"/>
        <v>-9.3819327130189468E-3</v>
      </c>
      <c r="AH765" s="2">
        <v>33941</v>
      </c>
      <c r="AI765">
        <v>6.8739999999999997</v>
      </c>
      <c r="AJ765">
        <v>3.83</v>
      </c>
      <c r="AK765">
        <v>1.2875700000000001</v>
      </c>
      <c r="AR765" s="3"/>
    </row>
    <row r="766" spans="1:44" hidden="1" outlineLevel="1" x14ac:dyDescent="0.2">
      <c r="A766" s="2">
        <v>33942</v>
      </c>
      <c r="B766">
        <v>11.81</v>
      </c>
      <c r="E766" s="2">
        <v>33942</v>
      </c>
      <c r="F766">
        <v>432.06</v>
      </c>
      <c r="G766">
        <f t="shared" si="102"/>
        <v>5.0010467307111117E-3</v>
      </c>
      <c r="H766" s="2">
        <v>33942</v>
      </c>
      <c r="I766">
        <v>511.07</v>
      </c>
      <c r="J766">
        <f t="shared" si="103"/>
        <v>5.0738460933350549E-3</v>
      </c>
      <c r="K766">
        <f t="shared" si="99"/>
        <v>4.9206460933350548E-3</v>
      </c>
      <c r="L766">
        <v>7.5014153755846458E-3</v>
      </c>
      <c r="N766" s="2">
        <v>33942</v>
      </c>
      <c r="O766">
        <v>2.8672</v>
      </c>
      <c r="Q766" s="2">
        <v>33942</v>
      </c>
      <c r="R766">
        <v>2948.81</v>
      </c>
      <c r="S766" s="8">
        <f t="shared" si="104"/>
        <v>1.3651228101154711E-3</v>
      </c>
      <c r="T766" s="9">
        <f t="shared" si="100"/>
        <v>1.2119228101154711E-3</v>
      </c>
      <c r="U766" s="3">
        <f>Sheet1!$B$17+Sheet1!$B$18*'Portfolio allocation'!K766</f>
        <v>6.132888788384425E-3</v>
      </c>
      <c r="V766" s="13">
        <f t="shared" si="105"/>
        <v>-4.9209659782689539E-3</v>
      </c>
      <c r="W766" s="13"/>
      <c r="X766" s="2">
        <v>33942</v>
      </c>
      <c r="Y766">
        <v>15.999000000000001</v>
      </c>
      <c r="AA766" s="2">
        <v>33942</v>
      </c>
      <c r="AB766">
        <v>180.12</v>
      </c>
      <c r="AC766">
        <f t="shared" si="106"/>
        <v>-3.7059571878974573E-3</v>
      </c>
      <c r="AD766">
        <f t="shared" si="101"/>
        <v>-3.8551571878974573E-3</v>
      </c>
      <c r="AE766">
        <f>Sheet2!$B$17+Sheet2!$B$18*'Portfolio allocation'!K766</f>
        <v>4.4289510545935801E-3</v>
      </c>
      <c r="AF766">
        <f t="shared" si="107"/>
        <v>-8.2841082424910378E-3</v>
      </c>
      <c r="AH766" s="2">
        <v>33942</v>
      </c>
      <c r="AI766">
        <v>6.819</v>
      </c>
      <c r="AJ766">
        <v>3.73</v>
      </c>
      <c r="AK766">
        <v>1.27657</v>
      </c>
      <c r="AR766" s="3"/>
    </row>
    <row r="767" spans="1:44" hidden="1" outlineLevel="1" x14ac:dyDescent="0.2">
      <c r="A767" s="2">
        <v>33945</v>
      </c>
      <c r="B767">
        <v>12</v>
      </c>
      <c r="E767" s="2">
        <v>33945</v>
      </c>
      <c r="F767">
        <v>435.31</v>
      </c>
      <c r="G767">
        <f t="shared" si="102"/>
        <v>7.5221034115631191E-3</v>
      </c>
      <c r="H767" s="2">
        <v>33945</v>
      </c>
      <c r="I767">
        <v>514.98</v>
      </c>
      <c r="J767">
        <f t="shared" si="103"/>
        <v>7.6506153755846462E-3</v>
      </c>
      <c r="K767">
        <f t="shared" si="99"/>
        <v>7.5014153755846458E-3</v>
      </c>
      <c r="L767">
        <v>3.7554641966677494E-3</v>
      </c>
      <c r="N767" s="2">
        <v>33945</v>
      </c>
      <c r="O767">
        <v>2.9180000000000001</v>
      </c>
      <c r="Q767" s="2">
        <v>33945</v>
      </c>
      <c r="R767">
        <v>3001.04</v>
      </c>
      <c r="S767" s="8">
        <f t="shared" si="104"/>
        <v>1.7712229679090807E-2</v>
      </c>
      <c r="T767" s="9">
        <f t="shared" si="100"/>
        <v>1.7563029679090809E-2</v>
      </c>
      <c r="U767" s="3">
        <f>Sheet1!$B$17+Sheet1!$B$18*'Portfolio allocation'!K767</f>
        <v>9.0936127143726089E-3</v>
      </c>
      <c r="V767" s="13">
        <f t="shared" si="105"/>
        <v>8.4694169647181999E-3</v>
      </c>
      <c r="W767" s="13"/>
      <c r="X767" s="2">
        <v>33945</v>
      </c>
      <c r="Y767">
        <v>15.730399999999999</v>
      </c>
      <c r="AA767" s="2">
        <v>33945</v>
      </c>
      <c r="AB767">
        <v>177.1</v>
      </c>
      <c r="AC767">
        <f t="shared" si="106"/>
        <v>-1.6766600044414881E-2</v>
      </c>
      <c r="AD767">
        <f t="shared" si="101"/>
        <v>-1.6914200044414882E-2</v>
      </c>
      <c r="AE767">
        <f>Sheet2!$B$17+Sheet2!$B$18*'Portfolio allocation'!K767</f>
        <v>6.7238369417491469E-3</v>
      </c>
      <c r="AF767">
        <f t="shared" si="107"/>
        <v>-2.363803698616403E-2</v>
      </c>
      <c r="AH767" s="2">
        <v>33945</v>
      </c>
      <c r="AI767">
        <v>6.774</v>
      </c>
      <c r="AJ767">
        <v>3.69</v>
      </c>
      <c r="AK767">
        <v>1.29766</v>
      </c>
      <c r="AR767" s="3"/>
    </row>
    <row r="768" spans="1:44" hidden="1" outlineLevel="1" x14ac:dyDescent="0.2">
      <c r="A768" s="2">
        <v>33946</v>
      </c>
      <c r="B768">
        <v>11.73</v>
      </c>
      <c r="E768" s="2">
        <v>33946</v>
      </c>
      <c r="F768">
        <v>436.99</v>
      </c>
      <c r="G768">
        <f t="shared" si="102"/>
        <v>3.859318646481924E-3</v>
      </c>
      <c r="H768" s="2">
        <v>33946</v>
      </c>
      <c r="I768">
        <v>516.99</v>
      </c>
      <c r="J768">
        <f t="shared" si="103"/>
        <v>3.9030641966677493E-3</v>
      </c>
      <c r="K768">
        <f t="shared" si="99"/>
        <v>3.7554641966677494E-3</v>
      </c>
      <c r="L768">
        <v>-2.8737254801832848E-3</v>
      </c>
      <c r="N768" s="2">
        <v>33946</v>
      </c>
      <c r="O768">
        <v>2.8906000000000001</v>
      </c>
      <c r="Q768" s="2">
        <v>33946</v>
      </c>
      <c r="R768">
        <v>2972.92</v>
      </c>
      <c r="S768" s="8">
        <f t="shared" si="104"/>
        <v>-9.3700850371870592E-3</v>
      </c>
      <c r="T768" s="9">
        <f t="shared" si="100"/>
        <v>-9.5176850371870587E-3</v>
      </c>
      <c r="U768" s="3">
        <f>Sheet1!$B$17+Sheet1!$B$18*'Portfolio allocation'!K768</f>
        <v>4.796162586891476E-3</v>
      </c>
      <c r="V768" s="13">
        <f t="shared" si="105"/>
        <v>-1.4313847624078535E-2</v>
      </c>
      <c r="W768" s="13"/>
      <c r="X768" s="2">
        <v>33946</v>
      </c>
      <c r="Y768">
        <v>15.611000000000001</v>
      </c>
      <c r="AA768" s="2">
        <v>33946</v>
      </c>
      <c r="AB768">
        <v>175.75</v>
      </c>
      <c r="AC768">
        <f t="shared" si="106"/>
        <v>-7.622811970638077E-3</v>
      </c>
      <c r="AD768">
        <f t="shared" si="101"/>
        <v>-7.7692119706380767E-3</v>
      </c>
      <c r="AE768">
        <f>Sheet2!$B$17+Sheet2!$B$18*'Portfolio allocation'!K768</f>
        <v>3.3928415855982996E-3</v>
      </c>
      <c r="AF768">
        <f t="shared" si="107"/>
        <v>-1.1162053556236376E-2</v>
      </c>
      <c r="AH768" s="2">
        <v>33946</v>
      </c>
      <c r="AI768">
        <v>6.7110000000000003</v>
      </c>
      <c r="AJ768">
        <v>3.66</v>
      </c>
      <c r="AK768">
        <v>1.3072699999999999</v>
      </c>
      <c r="AR768" s="3"/>
    </row>
    <row r="769" spans="1:44" hidden="1" outlineLevel="1" x14ac:dyDescent="0.2">
      <c r="A769" s="2">
        <v>33947</v>
      </c>
      <c r="B769">
        <v>12.58</v>
      </c>
      <c r="E769" s="2">
        <v>33947</v>
      </c>
      <c r="F769">
        <v>435.65</v>
      </c>
      <c r="G769">
        <f t="shared" si="102"/>
        <v>-3.0664317261265284E-3</v>
      </c>
      <c r="H769" s="2">
        <v>33947</v>
      </c>
      <c r="I769">
        <v>515.58000000000004</v>
      </c>
      <c r="J769">
        <f t="shared" si="103"/>
        <v>-2.7273254801832847E-3</v>
      </c>
      <c r="K769">
        <f t="shared" si="99"/>
        <v>-2.8737254801832848E-3</v>
      </c>
      <c r="L769">
        <v>-2.4556802203344629E-3</v>
      </c>
      <c r="N769" s="2">
        <v>33947</v>
      </c>
      <c r="O769">
        <v>2.875</v>
      </c>
      <c r="Q769" s="2">
        <v>33947</v>
      </c>
      <c r="R769">
        <v>2956.85</v>
      </c>
      <c r="S769" s="8">
        <f t="shared" si="104"/>
        <v>-5.4054599518319479E-3</v>
      </c>
      <c r="T769" s="9">
        <f t="shared" si="100"/>
        <v>-5.5518599518319476E-3</v>
      </c>
      <c r="U769" s="3">
        <f>Sheet1!$B$17+Sheet1!$B$18*'Portfolio allocation'!K769</f>
        <v>-2.8090118164004756E-3</v>
      </c>
      <c r="V769" s="13">
        <f t="shared" si="105"/>
        <v>-2.742848135431472E-3</v>
      </c>
      <c r="W769" s="13"/>
      <c r="X769" s="2">
        <v>33947</v>
      </c>
      <c r="Y769">
        <v>14.9543</v>
      </c>
      <c r="AA769" s="2">
        <v>33947</v>
      </c>
      <c r="AB769">
        <v>168.36</v>
      </c>
      <c r="AC769">
        <f t="shared" si="106"/>
        <v>-4.2048364153627227E-2</v>
      </c>
      <c r="AD769">
        <f t="shared" si="101"/>
        <v>-4.2195964153627225E-2</v>
      </c>
      <c r="AE769">
        <f>Sheet2!$B$17+Sheet2!$B$18*'Portfolio allocation'!K769</f>
        <v>-2.5020030009824203E-3</v>
      </c>
      <c r="AF769">
        <f t="shared" si="107"/>
        <v>-3.9693961152644806E-2</v>
      </c>
      <c r="AH769" s="2">
        <v>33947</v>
      </c>
      <c r="AI769">
        <v>6.742</v>
      </c>
      <c r="AJ769">
        <v>3.69</v>
      </c>
      <c r="AK769">
        <v>1.29453</v>
      </c>
      <c r="AR769" s="3"/>
    </row>
    <row r="770" spans="1:44" hidden="1" outlineLevel="1" x14ac:dyDescent="0.2">
      <c r="A770" s="2">
        <v>33948</v>
      </c>
      <c r="B770">
        <v>12.75</v>
      </c>
      <c r="E770" s="2">
        <v>33948</v>
      </c>
      <c r="F770">
        <v>434.64</v>
      </c>
      <c r="G770">
        <f t="shared" si="102"/>
        <v>-2.3183748421897743E-3</v>
      </c>
      <c r="H770" s="2">
        <v>33948</v>
      </c>
      <c r="I770">
        <v>514.39</v>
      </c>
      <c r="J770">
        <f t="shared" si="103"/>
        <v>-2.308080220334463E-3</v>
      </c>
      <c r="K770">
        <f t="shared" si="99"/>
        <v>-2.4556802203344629E-3</v>
      </c>
      <c r="L770">
        <v>-2.2094932483134834E-3</v>
      </c>
      <c r="N770" s="2">
        <v>33948</v>
      </c>
      <c r="O770">
        <v>2.7812999999999999</v>
      </c>
      <c r="Q770" s="2">
        <v>33948</v>
      </c>
      <c r="R770">
        <v>2860.43</v>
      </c>
      <c r="S770" s="8">
        <f t="shared" si="104"/>
        <v>-3.2609026497793292E-2</v>
      </c>
      <c r="T770" s="9">
        <f t="shared" si="100"/>
        <v>-3.275662649779329E-2</v>
      </c>
      <c r="U770" s="3">
        <f>Sheet1!$B$17+Sheet1!$B$18*'Portfolio allocation'!K770</f>
        <v>-2.3294196996261054E-3</v>
      </c>
      <c r="V770" s="13">
        <f t="shared" si="105"/>
        <v>-3.0427206798167183E-2</v>
      </c>
      <c r="W770" s="13"/>
      <c r="X770" s="2">
        <v>33948</v>
      </c>
      <c r="Y770">
        <v>14.7453</v>
      </c>
      <c r="AA770" s="2">
        <v>33948</v>
      </c>
      <c r="AB770">
        <v>166.01</v>
      </c>
      <c r="AC770">
        <f t="shared" si="106"/>
        <v>-1.3958184842005394E-2</v>
      </c>
      <c r="AD770">
        <f t="shared" si="101"/>
        <v>-1.4106984842005394E-2</v>
      </c>
      <c r="AE770">
        <f>Sheet2!$B$17+Sheet2!$B$18*'Portfolio allocation'!K770</f>
        <v>-2.1302664906256755E-3</v>
      </c>
      <c r="AF770">
        <f t="shared" si="107"/>
        <v>-1.1976718351379718E-2</v>
      </c>
      <c r="AH770" s="2">
        <v>33948</v>
      </c>
      <c r="AI770">
        <v>6.7329999999999997</v>
      </c>
      <c r="AJ770">
        <v>3.72</v>
      </c>
      <c r="AK770">
        <v>1.2890299999999999</v>
      </c>
      <c r="AR770" s="3"/>
    </row>
    <row r="771" spans="1:44" hidden="1" outlineLevel="1" x14ac:dyDescent="0.2">
      <c r="A771" s="2">
        <v>33949</v>
      </c>
      <c r="B771">
        <v>12.34</v>
      </c>
      <c r="E771" s="2">
        <v>33949</v>
      </c>
      <c r="F771">
        <v>433.73</v>
      </c>
      <c r="G771">
        <f t="shared" si="102"/>
        <v>-2.0936867292471462E-3</v>
      </c>
      <c r="H771" s="2">
        <v>33949</v>
      </c>
      <c r="I771">
        <v>513.33000000000004</v>
      </c>
      <c r="J771">
        <f t="shared" si="103"/>
        <v>-2.0606932483134832E-3</v>
      </c>
      <c r="K771">
        <f t="shared" si="99"/>
        <v>-2.2094932483134834E-3</v>
      </c>
      <c r="L771">
        <v>-2.1593065357568466E-3</v>
      </c>
      <c r="N771" s="2">
        <v>33949</v>
      </c>
      <c r="O771">
        <v>2.6991999999999998</v>
      </c>
      <c r="Q771" s="2">
        <v>33949</v>
      </c>
      <c r="R771">
        <v>2776.06</v>
      </c>
      <c r="S771" s="8">
        <f t="shared" si="104"/>
        <v>-2.9495565352062436E-2</v>
      </c>
      <c r="T771" s="9">
        <f t="shared" si="100"/>
        <v>-2.9644365352062437E-2</v>
      </c>
      <c r="U771" s="3">
        <f>Sheet1!$B$17+Sheet1!$B$18*'Portfolio allocation'!K771</f>
        <v>-2.0469877661160548E-3</v>
      </c>
      <c r="V771" s="13">
        <f t="shared" si="105"/>
        <v>-2.7597377585946381E-2</v>
      </c>
      <c r="W771" s="13"/>
      <c r="X771" s="2">
        <v>33949</v>
      </c>
      <c r="Y771">
        <v>14.894600000000001</v>
      </c>
      <c r="AA771" s="2">
        <v>33949</v>
      </c>
      <c r="AB771">
        <v>167.69</v>
      </c>
      <c r="AC771">
        <f t="shared" si="106"/>
        <v>1.011987229684963E-2</v>
      </c>
      <c r="AD771">
        <f t="shared" si="101"/>
        <v>9.9670722968496304E-3</v>
      </c>
      <c r="AE771">
        <f>Sheet2!$B$17+Sheet2!$B$18*'Portfolio allocation'!K771</f>
        <v>-1.9113507543069151E-3</v>
      </c>
      <c r="AF771">
        <f t="shared" si="107"/>
        <v>1.1878423051156545E-2</v>
      </c>
      <c r="AH771" s="2">
        <v>33949</v>
      </c>
      <c r="AI771">
        <v>6.7930000000000001</v>
      </c>
      <c r="AJ771">
        <v>3.82</v>
      </c>
      <c r="AK771">
        <v>1.2885599999999999</v>
      </c>
      <c r="AR771" s="3"/>
    </row>
    <row r="772" spans="1:44" hidden="1" outlineLevel="1" x14ac:dyDescent="0.2">
      <c r="A772" s="2">
        <v>33952</v>
      </c>
      <c r="B772">
        <v>12.66</v>
      </c>
      <c r="E772" s="2">
        <v>33952</v>
      </c>
      <c r="F772">
        <v>432.84</v>
      </c>
      <c r="G772">
        <f t="shared" si="102"/>
        <v>-2.0519678140780151E-3</v>
      </c>
      <c r="H772" s="2">
        <v>33952</v>
      </c>
      <c r="I772">
        <v>512.29999999999995</v>
      </c>
      <c r="J772">
        <f t="shared" si="103"/>
        <v>-2.0065065357568468E-3</v>
      </c>
      <c r="K772">
        <f t="shared" ref="K772:K835" si="108">J772-(AJ771/25000)</f>
        <v>-2.1593065357568466E-3</v>
      </c>
      <c r="L772">
        <v>-6.8103494046457694E-4</v>
      </c>
      <c r="N772" s="2">
        <v>33952</v>
      </c>
      <c r="O772">
        <v>2.7227000000000001</v>
      </c>
      <c r="Q772" s="2">
        <v>33952</v>
      </c>
      <c r="R772">
        <v>2800.17</v>
      </c>
      <c r="S772" s="8">
        <f t="shared" si="104"/>
        <v>8.6849707859339986E-3</v>
      </c>
      <c r="T772" s="9">
        <f t="shared" ref="T772:T835" si="109">S772-(AJ771/100/250)</f>
        <v>8.5321707859339988E-3</v>
      </c>
      <c r="U772" s="3">
        <f>Sheet1!$B$17+Sheet1!$B$18*'Portfolio allocation'!K772</f>
        <v>-1.9894122975706429E-3</v>
      </c>
      <c r="V772" s="13">
        <f t="shared" si="105"/>
        <v>1.0521583083504642E-2</v>
      </c>
      <c r="W772" s="13"/>
      <c r="X772" s="2">
        <v>33952</v>
      </c>
      <c r="Y772">
        <v>15.013999999999999</v>
      </c>
      <c r="AA772" s="2">
        <v>33952</v>
      </c>
      <c r="AB772">
        <v>169.03</v>
      </c>
      <c r="AC772">
        <f t="shared" si="106"/>
        <v>7.9909356550778021E-3</v>
      </c>
      <c r="AD772">
        <f t="shared" ref="AD772:AD835" si="110">AC772-AJ772/25000</f>
        <v>7.8369356550778025E-3</v>
      </c>
      <c r="AE772">
        <f>Sheet2!$B$17+Sheet2!$B$18*'Portfolio allocation'!K772</f>
        <v>-1.8667234491227163E-3</v>
      </c>
      <c r="AF772">
        <f t="shared" si="107"/>
        <v>9.7036591042005196E-3</v>
      </c>
      <c r="AH772" s="2">
        <v>33952</v>
      </c>
      <c r="AI772">
        <v>6.82</v>
      </c>
      <c r="AJ772">
        <v>3.85</v>
      </c>
      <c r="AK772">
        <v>1.29636</v>
      </c>
      <c r="AR772" s="3"/>
    </row>
    <row r="773" spans="1:44" hidden="1" outlineLevel="1" x14ac:dyDescent="0.2">
      <c r="A773" s="2">
        <v>33953</v>
      </c>
      <c r="B773">
        <v>12.41</v>
      </c>
      <c r="E773" s="2">
        <v>33953</v>
      </c>
      <c r="F773">
        <v>432.57</v>
      </c>
      <c r="G773">
        <f t="shared" ref="G773:G836" si="111">(F773/F772)-1</f>
        <v>-6.2378708067645228E-4</v>
      </c>
      <c r="H773" s="2">
        <v>33953</v>
      </c>
      <c r="I773">
        <v>512.03</v>
      </c>
      <c r="J773">
        <f t="shared" ref="J773:J836" si="112">(I773/I772)-1</f>
        <v>-5.2703494046457688E-4</v>
      </c>
      <c r="K773">
        <f t="shared" si="108"/>
        <v>-6.8103494046457694E-4</v>
      </c>
      <c r="L773">
        <v>-2.5729331015760066E-3</v>
      </c>
      <c r="N773" s="2">
        <v>33953</v>
      </c>
      <c r="O773">
        <v>2.6991999999999998</v>
      </c>
      <c r="Q773" s="2">
        <v>33953</v>
      </c>
      <c r="R773">
        <v>2776.06</v>
      </c>
      <c r="S773" s="8">
        <f t="shared" ref="S773:S836" si="113">R773/R772-1</f>
        <v>-8.6101915240860416E-3</v>
      </c>
      <c r="T773" s="9">
        <f t="shared" si="109"/>
        <v>-8.7641915240860412E-3</v>
      </c>
      <c r="U773" s="3">
        <f>Sheet1!$B$17+Sheet1!$B$18*'Portfolio allocation'!K773</f>
        <v>-2.9350165906698008E-4</v>
      </c>
      <c r="V773" s="13">
        <f t="shared" ref="V773:V836" si="114">T773-U773</f>
        <v>-8.4706898650190616E-3</v>
      </c>
      <c r="W773" s="13"/>
      <c r="X773" s="2">
        <v>33953</v>
      </c>
      <c r="Y773">
        <v>13.402100000000001</v>
      </c>
      <c r="AA773" s="2">
        <v>33953</v>
      </c>
      <c r="AB773">
        <v>150.88999999999999</v>
      </c>
      <c r="AC773">
        <f t="shared" ref="AC773:AC836" si="115">AB773/AB772-1</f>
        <v>-0.10731822753357401</v>
      </c>
      <c r="AD773">
        <f t="shared" si="110"/>
        <v>-0.10746942753357401</v>
      </c>
      <c r="AE773">
        <f>Sheet2!$B$17+Sheet2!$B$18*'Portfolio allocation'!K773</f>
        <v>-5.5220663246948549E-4</v>
      </c>
      <c r="AF773">
        <f t="shared" ref="AF773:AF836" si="116">AD773-AE773</f>
        <v>-0.10691722090110453</v>
      </c>
      <c r="AH773" s="2">
        <v>33953</v>
      </c>
      <c r="AI773">
        <v>6.7880000000000003</v>
      </c>
      <c r="AJ773">
        <v>3.78</v>
      </c>
      <c r="AK773">
        <v>1.29423</v>
      </c>
      <c r="AR773" s="3"/>
    </row>
    <row r="774" spans="1:44" hidden="1" outlineLevel="1" x14ac:dyDescent="0.2">
      <c r="A774" s="2">
        <v>33954</v>
      </c>
      <c r="B774">
        <v>12.58</v>
      </c>
      <c r="E774" s="2">
        <v>33954</v>
      </c>
      <c r="F774">
        <v>431.52</v>
      </c>
      <c r="G774">
        <f t="shared" si="111"/>
        <v>-2.4273527983910137E-3</v>
      </c>
      <c r="H774" s="2">
        <v>33954</v>
      </c>
      <c r="I774">
        <v>510.79</v>
      </c>
      <c r="J774">
        <f t="shared" si="112"/>
        <v>-2.4217331015760069E-3</v>
      </c>
      <c r="K774">
        <f t="shared" si="108"/>
        <v>-2.5729331015760066E-3</v>
      </c>
      <c r="L774">
        <v>8.9739230055404118E-3</v>
      </c>
      <c r="N774" s="2">
        <v>33954</v>
      </c>
      <c r="O774">
        <v>2.7187999999999999</v>
      </c>
      <c r="Q774" s="2">
        <v>33954</v>
      </c>
      <c r="R774">
        <v>2796.15</v>
      </c>
      <c r="S774" s="8">
        <f t="shared" si="113"/>
        <v>7.236875283675559E-3</v>
      </c>
      <c r="T774" s="9">
        <f t="shared" si="109"/>
        <v>7.0856752836755592E-3</v>
      </c>
      <c r="U774" s="3">
        <f>Sheet1!$B$17+Sheet1!$B$18*'Portfolio allocation'!K774</f>
        <v>-2.4639351765695866E-3</v>
      </c>
      <c r="V774" s="13">
        <f t="shared" si="114"/>
        <v>9.5496104602451459E-3</v>
      </c>
      <c r="W774" s="13"/>
      <c r="X774" s="2">
        <v>33954</v>
      </c>
      <c r="Y774">
        <v>12.3873</v>
      </c>
      <c r="AA774" s="2">
        <v>33954</v>
      </c>
      <c r="AB774">
        <v>139.46</v>
      </c>
      <c r="AC774">
        <f t="shared" si="115"/>
        <v>-7.5750546755914749E-2</v>
      </c>
      <c r="AD774">
        <f t="shared" si="110"/>
        <v>-7.5899746755914752E-2</v>
      </c>
      <c r="AE774">
        <f>Sheet2!$B$17+Sheet2!$B$18*'Portfolio allocation'!K774</f>
        <v>-2.2345307440172048E-3</v>
      </c>
      <c r="AF774">
        <f t="shared" si="116"/>
        <v>-7.3665216011897544E-2</v>
      </c>
      <c r="AH774" s="2">
        <v>33954</v>
      </c>
      <c r="AI774">
        <v>6.7519999999999998</v>
      </c>
      <c r="AJ774">
        <v>3.73</v>
      </c>
      <c r="AK774">
        <v>1.3029200000000001</v>
      </c>
      <c r="AR774" s="3"/>
    </row>
    <row r="775" spans="1:44" hidden="1" outlineLevel="1" x14ac:dyDescent="0.2">
      <c r="A775" s="2">
        <v>33955</v>
      </c>
      <c r="B775">
        <v>12.14</v>
      </c>
      <c r="E775" s="2">
        <v>33955</v>
      </c>
      <c r="F775">
        <v>435.43</v>
      </c>
      <c r="G775">
        <f t="shared" si="111"/>
        <v>9.0609936967001037E-3</v>
      </c>
      <c r="H775" s="2">
        <v>33955</v>
      </c>
      <c r="I775">
        <v>515.45000000000005</v>
      </c>
      <c r="J775">
        <f t="shared" si="112"/>
        <v>9.1231230055404122E-3</v>
      </c>
      <c r="K775">
        <f t="shared" si="108"/>
        <v>8.9739230055404118E-3</v>
      </c>
      <c r="L775">
        <v>1.329536300320096E-2</v>
      </c>
      <c r="N775" s="2">
        <v>33955</v>
      </c>
      <c r="O775">
        <v>2.8125</v>
      </c>
      <c r="Q775" s="2">
        <v>33955</v>
      </c>
      <c r="R775">
        <v>2892.57</v>
      </c>
      <c r="S775" s="8">
        <f t="shared" si="113"/>
        <v>3.4483128587522227E-2</v>
      </c>
      <c r="T775" s="9">
        <f t="shared" si="109"/>
        <v>3.4333928587522225E-2</v>
      </c>
      <c r="U775" s="3">
        <f>Sheet1!$B$17+Sheet1!$B$18*'Portfolio allocation'!K775</f>
        <v>1.0782910785763926E-2</v>
      </c>
      <c r="V775" s="13">
        <f t="shared" si="114"/>
        <v>2.3551017801758299E-2</v>
      </c>
      <c r="W775" s="13"/>
      <c r="X775" s="2">
        <v>33955</v>
      </c>
      <c r="Y775">
        <v>12.655900000000001</v>
      </c>
      <c r="AA775" s="2">
        <v>33955</v>
      </c>
      <c r="AB775">
        <v>142.47999999999999</v>
      </c>
      <c r="AC775">
        <f t="shared" si="115"/>
        <v>2.1654954825756301E-2</v>
      </c>
      <c r="AD775">
        <f t="shared" si="110"/>
        <v>2.1505754825756302E-2</v>
      </c>
      <c r="AE775">
        <f>Sheet2!$B$17+Sheet2!$B$18*'Portfolio allocation'!K775</f>
        <v>8.0332282933731035E-3</v>
      </c>
      <c r="AF775">
        <f t="shared" si="116"/>
        <v>1.3472526532383199E-2</v>
      </c>
      <c r="AH775" s="2">
        <v>33955</v>
      </c>
      <c r="AI775">
        <v>6.7110000000000003</v>
      </c>
      <c r="AJ775">
        <v>3.73</v>
      </c>
      <c r="AK775">
        <v>1.29722</v>
      </c>
      <c r="AR775" s="3"/>
    </row>
    <row r="776" spans="1:44" hidden="1" outlineLevel="1" x14ac:dyDescent="0.2">
      <c r="A776" s="2">
        <v>33956</v>
      </c>
      <c r="B776">
        <v>11.66</v>
      </c>
      <c r="E776" s="2">
        <v>33956</v>
      </c>
      <c r="F776">
        <v>441.28</v>
      </c>
      <c r="G776">
        <f t="shared" si="111"/>
        <v>1.3434995292010088E-2</v>
      </c>
      <c r="H776" s="2">
        <v>33956</v>
      </c>
      <c r="I776">
        <v>522.38</v>
      </c>
      <c r="J776">
        <f t="shared" si="112"/>
        <v>1.344456300320096E-2</v>
      </c>
      <c r="K776">
        <f t="shared" si="108"/>
        <v>1.329536300320096E-2</v>
      </c>
      <c r="L776">
        <v>-1.4493343696158922E-3</v>
      </c>
      <c r="N776" s="2">
        <v>33956</v>
      </c>
      <c r="O776">
        <v>2.8125</v>
      </c>
      <c r="Q776" s="2">
        <v>33956</v>
      </c>
      <c r="R776">
        <v>2892.57</v>
      </c>
      <c r="S776" s="8">
        <f t="shared" si="113"/>
        <v>0</v>
      </c>
      <c r="T776" s="9">
        <f t="shared" si="109"/>
        <v>-1.4919999999999999E-4</v>
      </c>
      <c r="U776" s="3">
        <f>Sheet1!$B$17+Sheet1!$B$18*'Portfolio allocation'!K776</f>
        <v>1.5740576270933986E-2</v>
      </c>
      <c r="V776" s="13">
        <f t="shared" si="114"/>
        <v>-1.5889776270933985E-2</v>
      </c>
      <c r="W776" s="13"/>
      <c r="X776" s="2">
        <v>33956</v>
      </c>
      <c r="Y776">
        <v>12.267899999999999</v>
      </c>
      <c r="AA776" s="2">
        <v>33956</v>
      </c>
      <c r="AB776">
        <v>138.12</v>
      </c>
      <c r="AC776">
        <f t="shared" si="115"/>
        <v>-3.0600786075238529E-2</v>
      </c>
      <c r="AD776">
        <f t="shared" si="110"/>
        <v>-3.074838607523853E-2</v>
      </c>
      <c r="AE776">
        <f>Sheet2!$B$17+Sheet2!$B$18*'Portfolio allocation'!K776</f>
        <v>1.1875962989198449E-2</v>
      </c>
      <c r="AF776">
        <f t="shared" si="116"/>
        <v>-4.2624349064436975E-2</v>
      </c>
      <c r="AH776" s="2">
        <v>33956</v>
      </c>
      <c r="AI776">
        <v>6.7430000000000003</v>
      </c>
      <c r="AJ776">
        <v>3.69</v>
      </c>
      <c r="AK776">
        <v>1.29434</v>
      </c>
      <c r="AR776" s="3"/>
    </row>
    <row r="777" spans="1:44" hidden="1" outlineLevel="1" x14ac:dyDescent="0.2">
      <c r="A777" s="2">
        <v>33959</v>
      </c>
      <c r="B777">
        <v>11.65</v>
      </c>
      <c r="E777" s="2">
        <v>33959</v>
      </c>
      <c r="F777">
        <v>440.7</v>
      </c>
      <c r="G777">
        <f t="shared" si="111"/>
        <v>-1.3143582306018864E-3</v>
      </c>
      <c r="H777" s="2">
        <v>33959</v>
      </c>
      <c r="I777">
        <v>521.70000000000005</v>
      </c>
      <c r="J777">
        <f t="shared" si="112"/>
        <v>-1.3017343696158923E-3</v>
      </c>
      <c r="K777">
        <f t="shared" si="108"/>
        <v>-1.4493343696158922E-3</v>
      </c>
      <c r="L777">
        <v>-1.028932796626511E-3</v>
      </c>
      <c r="N777" s="2">
        <v>33959</v>
      </c>
      <c r="O777">
        <v>2.8281000000000001</v>
      </c>
      <c r="Q777" s="2">
        <v>33959</v>
      </c>
      <c r="R777">
        <v>2908.64</v>
      </c>
      <c r="S777" s="8">
        <f t="shared" si="113"/>
        <v>5.555613174443419E-3</v>
      </c>
      <c r="T777" s="9">
        <f t="shared" si="109"/>
        <v>5.4080131744434186E-3</v>
      </c>
      <c r="U777" s="3">
        <f>Sheet1!$B$17+Sheet1!$B$18*'Portfolio allocation'!K777</f>
        <v>-1.1749142354862655E-3</v>
      </c>
      <c r="V777" s="13">
        <f t="shared" si="114"/>
        <v>6.5829274099296845E-3</v>
      </c>
      <c r="W777" s="13"/>
      <c r="X777" s="2">
        <v>33959</v>
      </c>
      <c r="Y777">
        <v>11.6709</v>
      </c>
      <c r="AA777" s="2">
        <v>33959</v>
      </c>
      <c r="AB777">
        <v>131.38999999999999</v>
      </c>
      <c r="AC777">
        <f t="shared" si="115"/>
        <v>-4.872574572835231E-2</v>
      </c>
      <c r="AD777">
        <f t="shared" si="110"/>
        <v>-4.887294572835231E-2</v>
      </c>
      <c r="AE777">
        <f>Sheet2!$B$17+Sheet2!$B$18*'Portfolio allocation'!K777</f>
        <v>-1.2353980859620387E-3</v>
      </c>
      <c r="AF777">
        <f t="shared" si="116"/>
        <v>-4.7637547642390268E-2</v>
      </c>
      <c r="AH777" s="2">
        <v>33959</v>
      </c>
      <c r="AI777">
        <v>6.6980000000000004</v>
      </c>
      <c r="AJ777">
        <v>3.68</v>
      </c>
      <c r="AK777">
        <v>1.2925500000000001</v>
      </c>
      <c r="AR777" s="3"/>
    </row>
    <row r="778" spans="1:44" hidden="1" outlineLevel="1" x14ac:dyDescent="0.2">
      <c r="A778" s="2">
        <v>33960</v>
      </c>
      <c r="B778">
        <v>11.75</v>
      </c>
      <c r="E778" s="2">
        <v>33960</v>
      </c>
      <c r="F778">
        <v>440.31</v>
      </c>
      <c r="G778">
        <f t="shared" si="111"/>
        <v>-8.8495575221236855E-4</v>
      </c>
      <c r="H778" s="2">
        <v>33960</v>
      </c>
      <c r="I778">
        <v>521.24</v>
      </c>
      <c r="J778">
        <f t="shared" si="112"/>
        <v>-8.8173279662651094E-4</v>
      </c>
      <c r="K778">
        <f t="shared" si="108"/>
        <v>-1.028932796626511E-3</v>
      </c>
      <c r="L778">
        <v>-3.0229530504182634E-3</v>
      </c>
      <c r="N778" s="2">
        <v>33960</v>
      </c>
      <c r="O778">
        <v>2.7422</v>
      </c>
      <c r="Q778" s="2">
        <v>33960</v>
      </c>
      <c r="R778">
        <v>2820.25</v>
      </c>
      <c r="S778" s="8">
        <f t="shared" si="113"/>
        <v>-3.0388772759777694E-2</v>
      </c>
      <c r="T778" s="9">
        <f t="shared" si="109"/>
        <v>-3.0535972759777694E-2</v>
      </c>
      <c r="U778" s="3">
        <f>Sheet1!$B$17+Sheet1!$B$18*'Portfolio allocation'!K778</f>
        <v>-6.9261889656012919E-4</v>
      </c>
      <c r="V778" s="13">
        <f t="shared" si="114"/>
        <v>-2.9843353863217563E-2</v>
      </c>
      <c r="W778" s="13"/>
      <c r="X778" s="2">
        <v>33960</v>
      </c>
      <c r="Y778">
        <v>12.3574</v>
      </c>
      <c r="AA778" s="2">
        <v>33960</v>
      </c>
      <c r="AB778">
        <v>139.12</v>
      </c>
      <c r="AC778">
        <f t="shared" si="115"/>
        <v>5.8832483446228823E-2</v>
      </c>
      <c r="AD778">
        <f t="shared" si="110"/>
        <v>5.8687283446228825E-2</v>
      </c>
      <c r="AE778">
        <f>Sheet2!$B$17+Sheet2!$B$18*'Portfolio allocation'!K778</f>
        <v>-8.6156628184572398E-4</v>
      </c>
      <c r="AF778">
        <f t="shared" si="116"/>
        <v>5.9548849728074546E-2</v>
      </c>
      <c r="AH778" s="2">
        <v>33960</v>
      </c>
      <c r="AI778">
        <v>6.633</v>
      </c>
      <c r="AJ778">
        <v>3.63</v>
      </c>
      <c r="AK778">
        <v>1.2776099999999999</v>
      </c>
      <c r="AR778" s="3"/>
    </row>
    <row r="779" spans="1:44" hidden="1" outlineLevel="1" x14ac:dyDescent="0.2">
      <c r="A779" s="2">
        <v>33961</v>
      </c>
      <c r="B779">
        <v>11.51</v>
      </c>
      <c r="E779" s="2">
        <v>33961</v>
      </c>
      <c r="F779">
        <v>439.03</v>
      </c>
      <c r="G779">
        <f t="shared" si="111"/>
        <v>-2.9070427653244968E-3</v>
      </c>
      <c r="H779" s="2">
        <v>33961</v>
      </c>
      <c r="I779">
        <v>519.74</v>
      </c>
      <c r="J779">
        <f t="shared" si="112"/>
        <v>-2.8777530504182636E-3</v>
      </c>
      <c r="K779">
        <f t="shared" si="108"/>
        <v>-3.0229530504182634E-3</v>
      </c>
      <c r="L779">
        <v>2.0674447839303511E-3</v>
      </c>
      <c r="N779" s="2">
        <v>33961</v>
      </c>
      <c r="O779">
        <v>2.7265999999999999</v>
      </c>
      <c r="Q779" s="2">
        <v>33961</v>
      </c>
      <c r="R779">
        <v>2804.18</v>
      </c>
      <c r="S779" s="8">
        <f t="shared" si="113"/>
        <v>-5.6980764116656424E-3</v>
      </c>
      <c r="T779" s="9">
        <f t="shared" si="109"/>
        <v>-5.8432764116656422E-3</v>
      </c>
      <c r="U779" s="3">
        <f>Sheet1!$B$17+Sheet1!$B$18*'Portfolio allocation'!K779</f>
        <v>-2.9802094669036075E-3</v>
      </c>
      <c r="V779" s="13">
        <f t="shared" si="114"/>
        <v>-2.8630669447620347E-3</v>
      </c>
      <c r="W779" s="13"/>
      <c r="X779" s="2">
        <v>33961</v>
      </c>
      <c r="Y779">
        <v>12.238</v>
      </c>
      <c r="AA779" s="2">
        <v>33961</v>
      </c>
      <c r="AB779">
        <v>137.78</v>
      </c>
      <c r="AC779">
        <f t="shared" si="115"/>
        <v>-9.6319723979298999E-3</v>
      </c>
      <c r="AD779">
        <f t="shared" si="110"/>
        <v>-9.7771723979298997E-3</v>
      </c>
      <c r="AE779">
        <f>Sheet2!$B$17+Sheet2!$B$18*'Portfolio allocation'!K779</f>
        <v>-2.6346999635750061E-3</v>
      </c>
      <c r="AF779">
        <f t="shared" si="116"/>
        <v>-7.1424724343548936E-3</v>
      </c>
      <c r="AH779" s="2">
        <v>33961</v>
      </c>
      <c r="AI779">
        <v>6.6619999999999999</v>
      </c>
      <c r="AJ779">
        <v>3.63</v>
      </c>
      <c r="AK779">
        <v>1.2717400000000001</v>
      </c>
      <c r="AR779" s="3"/>
    </row>
    <row r="780" spans="1:44" hidden="1" outlineLevel="1" x14ac:dyDescent="0.2">
      <c r="A780" s="2">
        <v>33962</v>
      </c>
      <c r="B780">
        <v>11.57</v>
      </c>
      <c r="E780" s="2">
        <v>33962</v>
      </c>
      <c r="F780">
        <v>439.77</v>
      </c>
      <c r="G780">
        <f t="shared" si="111"/>
        <v>1.6855340181765044E-3</v>
      </c>
      <c r="H780" s="2">
        <v>33962</v>
      </c>
      <c r="I780">
        <v>520.89</v>
      </c>
      <c r="J780">
        <f t="shared" si="112"/>
        <v>2.2126447839303509E-3</v>
      </c>
      <c r="K780">
        <f t="shared" si="108"/>
        <v>2.0674447839303511E-3</v>
      </c>
      <c r="L780">
        <v>-1.4520000000000001E-4</v>
      </c>
      <c r="N780" s="2">
        <v>33962</v>
      </c>
      <c r="O780">
        <v>2.7265999999999999</v>
      </c>
      <c r="Q780" s="2">
        <v>33962</v>
      </c>
      <c r="R780">
        <v>2804.18</v>
      </c>
      <c r="S780" s="8">
        <f t="shared" si="113"/>
        <v>0</v>
      </c>
      <c r="T780" s="9">
        <f t="shared" si="109"/>
        <v>-1.4520000000000001E-4</v>
      </c>
      <c r="U780" s="3">
        <f>Sheet1!$B$17+Sheet1!$B$18*'Portfolio allocation'!K780</f>
        <v>2.8596239364981641E-3</v>
      </c>
      <c r="V780" s="13">
        <f t="shared" si="114"/>
        <v>-3.004823936498164E-3</v>
      </c>
      <c r="W780" s="13"/>
      <c r="X780" s="2">
        <v>33962</v>
      </c>
      <c r="Y780">
        <v>12.5962</v>
      </c>
      <c r="AA780" s="2">
        <v>33962</v>
      </c>
      <c r="AB780">
        <v>141.81</v>
      </c>
      <c r="AC780">
        <f t="shared" si="115"/>
        <v>2.9249528233415534E-2</v>
      </c>
      <c r="AD780">
        <f t="shared" si="110"/>
        <v>2.9104328233415532E-2</v>
      </c>
      <c r="AE780">
        <f>Sheet2!$B$17+Sheet2!$B$18*'Portfolio allocation'!K780</f>
        <v>1.8918116585220674E-3</v>
      </c>
      <c r="AF780">
        <f t="shared" si="116"/>
        <v>2.7212516574893465E-2</v>
      </c>
      <c r="AH780" s="2">
        <v>33962</v>
      </c>
      <c r="AI780">
        <v>6.6580000000000004</v>
      </c>
      <c r="AJ780">
        <v>3.63</v>
      </c>
      <c r="AK780">
        <v>1.27443</v>
      </c>
      <c r="AR780" s="3"/>
    </row>
    <row r="781" spans="1:44" hidden="1" outlineLevel="1" x14ac:dyDescent="0.2">
      <c r="A781" s="2">
        <v>33963</v>
      </c>
      <c r="B781">
        <v>11.57</v>
      </c>
      <c r="E781" s="2">
        <v>33963</v>
      </c>
      <c r="F781">
        <v>439.77</v>
      </c>
      <c r="G781">
        <f t="shared" si="111"/>
        <v>0</v>
      </c>
      <c r="H781" s="2">
        <v>33963</v>
      </c>
      <c r="I781">
        <v>520.89</v>
      </c>
      <c r="J781">
        <f t="shared" si="112"/>
        <v>0</v>
      </c>
      <c r="K781">
        <f t="shared" si="108"/>
        <v>-1.4520000000000001E-4</v>
      </c>
      <c r="L781">
        <v>-1.4890537887076053E-3</v>
      </c>
      <c r="N781" s="2">
        <v>33963</v>
      </c>
      <c r="O781">
        <v>2.7265999999999999</v>
      </c>
      <c r="Q781" s="2">
        <v>33963</v>
      </c>
      <c r="R781">
        <v>2804.18</v>
      </c>
      <c r="S781" s="8">
        <f t="shared" si="113"/>
        <v>0</v>
      </c>
      <c r="T781" s="9">
        <f t="shared" si="109"/>
        <v>-1.4520000000000001E-4</v>
      </c>
      <c r="U781" s="3">
        <f>Sheet1!$B$17+Sheet1!$B$18*'Portfolio allocation'!K781</f>
        <v>3.2122176449727224E-4</v>
      </c>
      <c r="V781" s="13">
        <f t="shared" si="114"/>
        <v>-4.6642176449727225E-4</v>
      </c>
      <c r="W781" s="13"/>
      <c r="X781" s="2">
        <v>33963</v>
      </c>
      <c r="Y781">
        <v>12.5962</v>
      </c>
      <c r="AA781" s="2">
        <v>33963</v>
      </c>
      <c r="AB781">
        <v>141.81</v>
      </c>
      <c r="AC781">
        <f t="shared" si="115"/>
        <v>0</v>
      </c>
      <c r="AD781">
        <f t="shared" si="110"/>
        <v>-1.4520000000000001E-4</v>
      </c>
      <c r="AE781">
        <f>Sheet2!$B$17+Sheet2!$B$18*'Portfolio allocation'!K781</f>
        <v>-7.5728533022672472E-5</v>
      </c>
      <c r="AF781">
        <f t="shared" si="116"/>
        <v>-6.9471466977327534E-5</v>
      </c>
      <c r="AH781" s="2">
        <v>33963</v>
      </c>
      <c r="AI781">
        <v>6.6790000000000003</v>
      </c>
      <c r="AJ781">
        <v>3.63</v>
      </c>
      <c r="AK781">
        <v>1.27443</v>
      </c>
      <c r="AR781" s="3"/>
    </row>
    <row r="782" spans="1:44" hidden="1" outlineLevel="1" x14ac:dyDescent="0.2">
      <c r="A782" s="2">
        <v>33966</v>
      </c>
      <c r="B782">
        <v>12.22</v>
      </c>
      <c r="E782" s="2">
        <v>33966</v>
      </c>
      <c r="F782">
        <v>439.15</v>
      </c>
      <c r="G782">
        <f t="shared" si="111"/>
        <v>-1.4098278645655604E-3</v>
      </c>
      <c r="H782" s="2">
        <v>33966</v>
      </c>
      <c r="I782">
        <v>520.19000000000005</v>
      </c>
      <c r="J782">
        <f t="shared" si="112"/>
        <v>-1.3438537887076052E-3</v>
      </c>
      <c r="K782">
        <f t="shared" si="108"/>
        <v>-1.4890537887076053E-3</v>
      </c>
      <c r="L782">
        <v>-2.7600293431246136E-3</v>
      </c>
      <c r="N782" s="2">
        <v>33966</v>
      </c>
      <c r="O782">
        <v>2.7343999999999999</v>
      </c>
      <c r="Q782" s="2">
        <v>33966</v>
      </c>
      <c r="R782">
        <v>2812.22</v>
      </c>
      <c r="S782" s="8">
        <f t="shared" si="113"/>
        <v>2.8671483285667154E-3</v>
      </c>
      <c r="T782" s="9">
        <f t="shared" si="109"/>
        <v>2.7219483285667156E-3</v>
      </c>
      <c r="U782" s="3">
        <f>Sheet1!$B$17+Sheet1!$B$18*'Portfolio allocation'!K782</f>
        <v>-1.2204813596922231E-3</v>
      </c>
      <c r="V782" s="13">
        <f t="shared" si="114"/>
        <v>3.9424296882589385E-3</v>
      </c>
      <c r="W782" s="13"/>
      <c r="X782" s="2">
        <v>33966</v>
      </c>
      <c r="Y782">
        <v>12.3574</v>
      </c>
      <c r="AA782" s="2">
        <v>33966</v>
      </c>
      <c r="AB782">
        <v>139.12</v>
      </c>
      <c r="AC782">
        <f t="shared" si="115"/>
        <v>-1.8969043085819037E-2</v>
      </c>
      <c r="AD782">
        <f t="shared" si="110"/>
        <v>-1.9114643085819037E-2</v>
      </c>
      <c r="AE782">
        <f>Sheet2!$B$17+Sheet2!$B$18*'Portfolio allocation'!K782</f>
        <v>-1.2707176067524193E-3</v>
      </c>
      <c r="AF782">
        <f t="shared" si="116"/>
        <v>-1.7843925479066616E-2</v>
      </c>
      <c r="AH782" s="2">
        <v>33966</v>
      </c>
      <c r="AI782">
        <v>6.7119999999999997</v>
      </c>
      <c r="AJ782">
        <v>3.64</v>
      </c>
      <c r="AK782">
        <v>1.27443</v>
      </c>
      <c r="AR782" s="3"/>
    </row>
    <row r="783" spans="1:44" hidden="1" outlineLevel="1" x14ac:dyDescent="0.2">
      <c r="A783" s="2">
        <v>33967</v>
      </c>
      <c r="B783">
        <v>12.29</v>
      </c>
      <c r="E783" s="2">
        <v>33967</v>
      </c>
      <c r="F783">
        <v>437.98</v>
      </c>
      <c r="G783">
        <f t="shared" si="111"/>
        <v>-2.6642377319820998E-3</v>
      </c>
      <c r="H783" s="2">
        <v>33967</v>
      </c>
      <c r="I783">
        <v>518.83000000000004</v>
      </c>
      <c r="J783">
        <f t="shared" si="112"/>
        <v>-2.6144293431246135E-3</v>
      </c>
      <c r="K783">
        <f t="shared" si="108"/>
        <v>-2.7600293431246136E-3</v>
      </c>
      <c r="L783">
        <v>1.8010877397220638E-3</v>
      </c>
      <c r="N783" s="2">
        <v>33967</v>
      </c>
      <c r="O783">
        <v>2.7031000000000001</v>
      </c>
      <c r="Q783" s="2">
        <v>33967</v>
      </c>
      <c r="R783">
        <v>2780.08</v>
      </c>
      <c r="S783" s="8">
        <f t="shared" si="113"/>
        <v>-1.1428693345470808E-2</v>
      </c>
      <c r="T783" s="9">
        <f t="shared" si="109"/>
        <v>-1.1574293345470808E-2</v>
      </c>
      <c r="U783" s="3">
        <f>Sheet1!$B$17+Sheet1!$B$18*'Portfolio allocation'!K783</f>
        <v>-2.6785767265234705E-3</v>
      </c>
      <c r="V783" s="13">
        <f t="shared" si="114"/>
        <v>-8.8957166189473375E-3</v>
      </c>
      <c r="W783" s="13"/>
      <c r="X783" s="2">
        <v>33967</v>
      </c>
      <c r="Y783">
        <v>11.879899999999999</v>
      </c>
      <c r="AA783" s="2">
        <v>33967</v>
      </c>
      <c r="AB783">
        <v>133.75</v>
      </c>
      <c r="AC783">
        <f t="shared" si="115"/>
        <v>-3.8599769982748722E-2</v>
      </c>
      <c r="AD783">
        <f t="shared" si="110"/>
        <v>-3.8745369982748724E-2</v>
      </c>
      <c r="AE783">
        <f>Sheet2!$B$17+Sheet2!$B$18*'Portfolio allocation'!K783</f>
        <v>-2.4009014952590521E-3</v>
      </c>
      <c r="AF783">
        <f t="shared" si="116"/>
        <v>-3.6344468487489671E-2</v>
      </c>
      <c r="AH783" s="2">
        <v>33967</v>
      </c>
      <c r="AI783">
        <v>6.64</v>
      </c>
      <c r="AJ783">
        <v>3.64</v>
      </c>
      <c r="AK783">
        <v>1.2543500000000001</v>
      </c>
      <c r="AR783" s="3"/>
    </row>
    <row r="784" spans="1:44" hidden="1" outlineLevel="1" x14ac:dyDescent="0.2">
      <c r="A784" s="2">
        <v>33968</v>
      </c>
      <c r="B784">
        <v>12.6</v>
      </c>
      <c r="E784" s="2">
        <v>33968</v>
      </c>
      <c r="F784">
        <v>438.82</v>
      </c>
      <c r="G784">
        <f t="shared" si="111"/>
        <v>1.9178957943284392E-3</v>
      </c>
      <c r="H784" s="2">
        <v>33968</v>
      </c>
      <c r="I784">
        <v>519.84</v>
      </c>
      <c r="J784">
        <f t="shared" si="112"/>
        <v>1.9466877397220639E-3</v>
      </c>
      <c r="K784">
        <f t="shared" si="108"/>
        <v>1.8010877397220638E-3</v>
      </c>
      <c r="L784">
        <v>-7.1834278855034146E-3</v>
      </c>
      <c r="N784" s="2">
        <v>33968</v>
      </c>
      <c r="O784">
        <v>2.6836000000000002</v>
      </c>
      <c r="Q784" s="2">
        <v>33968</v>
      </c>
      <c r="R784">
        <v>2759.99</v>
      </c>
      <c r="S784" s="8">
        <f t="shared" si="113"/>
        <v>-7.2264107507697961E-3</v>
      </c>
      <c r="T784" s="9">
        <f t="shared" si="109"/>
        <v>-7.3720107507697962E-3</v>
      </c>
      <c r="U784" s="3">
        <f>Sheet1!$B$17+Sheet1!$B$18*'Portfolio allocation'!K784</f>
        <v>2.5540523849972266E-3</v>
      </c>
      <c r="V784" s="13">
        <f t="shared" si="114"/>
        <v>-9.9260631357670232E-3</v>
      </c>
      <c r="W784" s="13"/>
      <c r="X784" s="2">
        <v>33968</v>
      </c>
      <c r="Y784">
        <v>11.9694</v>
      </c>
      <c r="AA784" s="2">
        <v>33968</v>
      </c>
      <c r="AB784">
        <v>134.75</v>
      </c>
      <c r="AC784">
        <f t="shared" si="115"/>
        <v>7.4766355140187812E-3</v>
      </c>
      <c r="AD784">
        <f t="shared" si="110"/>
        <v>7.333835514018781E-3</v>
      </c>
      <c r="AE784">
        <f>Sheet2!$B$17+Sheet2!$B$18*'Portfolio allocation'!K784</f>
        <v>1.6549601794292714E-3</v>
      </c>
      <c r="AF784">
        <f t="shared" si="116"/>
        <v>5.6788753345895096E-3</v>
      </c>
      <c r="AH784" s="2">
        <v>33968</v>
      </c>
      <c r="AI784">
        <v>6.665</v>
      </c>
      <c r="AJ784">
        <v>3.57</v>
      </c>
      <c r="AK784">
        <v>1.25301</v>
      </c>
      <c r="AR784" s="3"/>
    </row>
    <row r="785" spans="1:44" hidden="1" outlineLevel="1" x14ac:dyDescent="0.2">
      <c r="A785" s="2">
        <v>33969</v>
      </c>
      <c r="B785">
        <v>12.57</v>
      </c>
      <c r="E785" s="2">
        <v>33969</v>
      </c>
      <c r="F785">
        <v>435.71</v>
      </c>
      <c r="G785">
        <f t="shared" si="111"/>
        <v>-7.0871883688072845E-3</v>
      </c>
      <c r="H785" s="2">
        <v>33969</v>
      </c>
      <c r="I785">
        <v>516.17999999999995</v>
      </c>
      <c r="J785">
        <f t="shared" si="112"/>
        <v>-7.0406278855034143E-3</v>
      </c>
      <c r="K785">
        <f t="shared" si="108"/>
        <v>-7.1834278855034146E-3</v>
      </c>
      <c r="L785">
        <v>-1.4439999999999999E-4</v>
      </c>
      <c r="N785" s="2">
        <v>33969</v>
      </c>
      <c r="O785">
        <v>2.6680000000000001</v>
      </c>
      <c r="Q785" s="2">
        <v>33969</v>
      </c>
      <c r="R785">
        <v>2743.92</v>
      </c>
      <c r="S785" s="8">
        <f t="shared" si="113"/>
        <v>-5.822484864075439E-3</v>
      </c>
      <c r="T785" s="9">
        <f t="shared" si="109"/>
        <v>-5.9652848640754392E-3</v>
      </c>
      <c r="U785" s="3">
        <f>Sheet1!$B$17+Sheet1!$B$18*'Portfolio allocation'!K785</f>
        <v>-7.7532116381674593E-3</v>
      </c>
      <c r="V785" s="13">
        <f t="shared" si="114"/>
        <v>1.7879267740920201E-3</v>
      </c>
      <c r="W785" s="13"/>
      <c r="X785" s="2">
        <v>33969</v>
      </c>
      <c r="Y785">
        <v>12.0291</v>
      </c>
      <c r="AA785" s="2">
        <v>33969</v>
      </c>
      <c r="AB785">
        <v>135.43</v>
      </c>
      <c r="AC785">
        <f t="shared" si="115"/>
        <v>5.0463821892394733E-3</v>
      </c>
      <c r="AD785">
        <f t="shared" si="110"/>
        <v>4.9019821892394731E-3</v>
      </c>
      <c r="AE785">
        <f>Sheet2!$B$17+Sheet2!$B$18*'Portfolio allocation'!K785</f>
        <v>-6.3343003302456027E-3</v>
      </c>
      <c r="AF785">
        <f t="shared" si="116"/>
        <v>1.1236282519485077E-2</v>
      </c>
      <c r="AH785" s="2">
        <v>33969</v>
      </c>
      <c r="AI785">
        <v>6.69</v>
      </c>
      <c r="AJ785">
        <v>3.61</v>
      </c>
      <c r="AK785">
        <v>1.24837</v>
      </c>
      <c r="AR785" s="3"/>
    </row>
    <row r="786" spans="1:44" hidden="1" outlineLevel="1" x14ac:dyDescent="0.2">
      <c r="A786" s="2">
        <v>33970</v>
      </c>
      <c r="B786">
        <v>12.57</v>
      </c>
      <c r="E786" s="2">
        <v>33970</v>
      </c>
      <c r="F786">
        <v>435.71</v>
      </c>
      <c r="G786">
        <f t="shared" si="111"/>
        <v>0</v>
      </c>
      <c r="H786" s="2">
        <v>33970</v>
      </c>
      <c r="I786">
        <v>516.17999999999995</v>
      </c>
      <c r="J786">
        <f t="shared" si="112"/>
        <v>0</v>
      </c>
      <c r="K786">
        <f t="shared" si="108"/>
        <v>-1.4439999999999999E-4</v>
      </c>
      <c r="L786">
        <v>-4.9311556433790922E-4</v>
      </c>
      <c r="N786" s="2">
        <v>33970</v>
      </c>
      <c r="O786">
        <v>2.6680000000000001</v>
      </c>
      <c r="Q786" s="2">
        <v>33970</v>
      </c>
      <c r="R786">
        <v>2743.92</v>
      </c>
      <c r="S786" s="8">
        <f t="shared" si="113"/>
        <v>0</v>
      </c>
      <c r="T786" s="9">
        <f t="shared" si="109"/>
        <v>-1.4440000000000001E-4</v>
      </c>
      <c r="U786" s="3">
        <f>Sheet1!$B$17+Sheet1!$B$18*'Portfolio allocation'!K786</f>
        <v>3.2213954477196846E-4</v>
      </c>
      <c r="V786" s="13">
        <f t="shared" si="114"/>
        <v>-4.665395447719685E-4</v>
      </c>
      <c r="W786" s="13"/>
      <c r="X786" s="2">
        <v>33970</v>
      </c>
      <c r="Y786">
        <v>12.0291</v>
      </c>
      <c r="AA786" s="2">
        <v>33970</v>
      </c>
      <c r="AB786">
        <v>135.43</v>
      </c>
      <c r="AC786">
        <f t="shared" si="115"/>
        <v>0</v>
      </c>
      <c r="AD786">
        <f t="shared" si="110"/>
        <v>-1.4439999999999999E-4</v>
      </c>
      <c r="AE786">
        <f>Sheet2!$B$17+Sheet2!$B$18*'Portfolio allocation'!K786</f>
        <v>-7.5017152612826541E-5</v>
      </c>
      <c r="AF786">
        <f t="shared" si="116"/>
        <v>-6.9382847387173445E-5</v>
      </c>
      <c r="AH786" s="2">
        <v>33970</v>
      </c>
      <c r="AI786">
        <v>6.69</v>
      </c>
      <c r="AJ786">
        <v>3.61</v>
      </c>
      <c r="AK786">
        <v>1.24837</v>
      </c>
      <c r="AR786" s="3"/>
    </row>
    <row r="787" spans="1:44" hidden="1" outlineLevel="1" x14ac:dyDescent="0.2">
      <c r="A787" s="2">
        <v>33973</v>
      </c>
      <c r="B787">
        <v>13.36</v>
      </c>
      <c r="E787" s="2">
        <v>33973</v>
      </c>
      <c r="F787">
        <v>435.38</v>
      </c>
      <c r="G787">
        <f t="shared" si="111"/>
        <v>-7.5738449886386672E-4</v>
      </c>
      <c r="H787" s="2">
        <v>33973</v>
      </c>
      <c r="I787">
        <v>516</v>
      </c>
      <c r="J787">
        <f t="shared" si="112"/>
        <v>-3.4871556433790918E-4</v>
      </c>
      <c r="K787">
        <f t="shared" si="108"/>
        <v>-4.9311556433790922E-4</v>
      </c>
      <c r="L787">
        <v>-2.3517023255813637E-3</v>
      </c>
      <c r="N787" s="2">
        <v>33973</v>
      </c>
      <c r="O787">
        <v>2.6602000000000001</v>
      </c>
      <c r="Q787" s="2">
        <v>33973</v>
      </c>
      <c r="R787">
        <v>2735.89</v>
      </c>
      <c r="S787" s="8">
        <f t="shared" si="113"/>
        <v>-2.9264701594798881E-3</v>
      </c>
      <c r="T787" s="9">
        <f t="shared" si="109"/>
        <v>-3.0708701594798879E-3</v>
      </c>
      <c r="U787" s="3">
        <f>Sheet1!$B$17+Sheet1!$B$18*'Portfolio allocation'!K787</f>
        <v>-7.7915788264140283E-5</v>
      </c>
      <c r="V787" s="13">
        <f t="shared" si="114"/>
        <v>-2.9929543712157477E-3</v>
      </c>
      <c r="W787" s="13"/>
      <c r="X787" s="2">
        <v>33973</v>
      </c>
      <c r="Y787">
        <v>11.9694</v>
      </c>
      <c r="AA787" s="2">
        <v>33973</v>
      </c>
      <c r="AB787">
        <v>134.75</v>
      </c>
      <c r="AC787">
        <f t="shared" si="115"/>
        <v>-5.021044081813586E-3</v>
      </c>
      <c r="AD787">
        <f t="shared" si="110"/>
        <v>-5.163444081813586E-3</v>
      </c>
      <c r="AE787">
        <f>Sheet2!$B$17+Sheet2!$B$18*'Portfolio allocation'!K787</f>
        <v>-3.8510392896076435E-4</v>
      </c>
      <c r="AF787">
        <f t="shared" si="116"/>
        <v>-4.7783401528528214E-3</v>
      </c>
      <c r="AH787" s="2">
        <v>33973</v>
      </c>
      <c r="AI787">
        <v>6.58</v>
      </c>
      <c r="AJ787">
        <v>3.56</v>
      </c>
      <c r="AK787">
        <v>1.22922</v>
      </c>
      <c r="AR787" s="3"/>
    </row>
    <row r="788" spans="1:44" hidden="1" outlineLevel="1" x14ac:dyDescent="0.2">
      <c r="A788" s="2">
        <v>33974</v>
      </c>
      <c r="B788">
        <v>13.35</v>
      </c>
      <c r="E788" s="2">
        <v>33974</v>
      </c>
      <c r="F788">
        <v>434.34</v>
      </c>
      <c r="G788">
        <f t="shared" si="111"/>
        <v>-2.3887179016032212E-3</v>
      </c>
      <c r="H788" s="2">
        <v>33974</v>
      </c>
      <c r="I788">
        <v>514.86</v>
      </c>
      <c r="J788">
        <f t="shared" si="112"/>
        <v>-2.2093023255813637E-3</v>
      </c>
      <c r="K788">
        <f t="shared" si="108"/>
        <v>-2.3517023255813637E-3</v>
      </c>
      <c r="L788">
        <v>2.8410062541274093E-4</v>
      </c>
      <c r="N788" s="2">
        <v>33974</v>
      </c>
      <c r="O788">
        <v>2.7031000000000001</v>
      </c>
      <c r="Q788" s="2">
        <v>33974</v>
      </c>
      <c r="R788">
        <v>2780.08</v>
      </c>
      <c r="S788" s="8">
        <f t="shared" si="113"/>
        <v>1.6151965174038496E-2</v>
      </c>
      <c r="T788" s="9">
        <f t="shared" si="109"/>
        <v>1.6009565174038495E-2</v>
      </c>
      <c r="U788" s="3">
        <f>Sheet1!$B$17+Sheet1!$B$18*'Portfolio allocation'!K788</f>
        <v>-2.2101336236150654E-3</v>
      </c>
      <c r="V788" s="13">
        <f t="shared" si="114"/>
        <v>1.8219698797653561E-2</v>
      </c>
      <c r="W788" s="13"/>
      <c r="X788" s="2">
        <v>33974</v>
      </c>
      <c r="Y788">
        <v>11.6709</v>
      </c>
      <c r="AA788" s="2">
        <v>33974</v>
      </c>
      <c r="AB788">
        <v>131.38999999999999</v>
      </c>
      <c r="AC788">
        <f t="shared" si="115"/>
        <v>-2.4935064935065032E-2</v>
      </c>
      <c r="AD788">
        <f t="shared" si="110"/>
        <v>-2.5078264935065032E-2</v>
      </c>
      <c r="AE788">
        <f>Sheet2!$B$17+Sheet2!$B$18*'Portfolio allocation'!K788</f>
        <v>-2.0378066938952074E-3</v>
      </c>
      <c r="AF788">
        <f t="shared" si="116"/>
        <v>-2.3040458241169823E-2</v>
      </c>
      <c r="AH788" s="2">
        <v>33974</v>
      </c>
      <c r="AI788">
        <v>6.5910000000000002</v>
      </c>
      <c r="AJ788">
        <v>3.58</v>
      </c>
      <c r="AK788">
        <v>1.23543</v>
      </c>
      <c r="AR788" s="3"/>
    </row>
    <row r="789" spans="1:44" hidden="1" outlineLevel="1" x14ac:dyDescent="0.2">
      <c r="A789" s="2">
        <v>33975</v>
      </c>
      <c r="B789">
        <v>13.37</v>
      </c>
      <c r="E789" s="2">
        <v>33975</v>
      </c>
      <c r="F789">
        <v>434.52</v>
      </c>
      <c r="G789">
        <f t="shared" si="111"/>
        <v>4.1442188147544634E-4</v>
      </c>
      <c r="H789" s="2">
        <v>33975</v>
      </c>
      <c r="I789">
        <v>515.08000000000004</v>
      </c>
      <c r="J789">
        <f t="shared" si="112"/>
        <v>4.2730062541274094E-4</v>
      </c>
      <c r="K789">
        <f t="shared" si="108"/>
        <v>2.8410062541274093E-4</v>
      </c>
      <c r="L789">
        <v>-8.881306950376755E-3</v>
      </c>
      <c r="N789" s="2">
        <v>33975</v>
      </c>
      <c r="O789">
        <v>2.7812999999999999</v>
      </c>
      <c r="Q789" s="2">
        <v>33975</v>
      </c>
      <c r="R789">
        <v>2860.43</v>
      </c>
      <c r="S789" s="8">
        <f t="shared" si="113"/>
        <v>2.8902045984288138E-2</v>
      </c>
      <c r="T789" s="9">
        <f t="shared" si="109"/>
        <v>2.8758845984288139E-2</v>
      </c>
      <c r="U789" s="3">
        <f>Sheet1!$B$17+Sheet1!$B$18*'Portfolio allocation'!K789</f>
        <v>8.137263218954675E-4</v>
      </c>
      <c r="V789" s="13">
        <f t="shared" si="114"/>
        <v>2.7945119662392673E-2</v>
      </c>
      <c r="W789" s="13"/>
      <c r="X789" s="2">
        <v>33975</v>
      </c>
      <c r="Y789">
        <v>11.462</v>
      </c>
      <c r="AA789" s="2">
        <v>33975</v>
      </c>
      <c r="AB789">
        <v>129.04</v>
      </c>
      <c r="AC789">
        <f t="shared" si="115"/>
        <v>-1.7885683841997069E-2</v>
      </c>
      <c r="AD789">
        <f t="shared" si="110"/>
        <v>-1.8030483841997069E-2</v>
      </c>
      <c r="AE789">
        <f>Sheet2!$B$17+Sheet2!$B$18*'Portfolio allocation'!K789</f>
        <v>3.0601653554385486E-4</v>
      </c>
      <c r="AF789">
        <f t="shared" si="116"/>
        <v>-1.8336500377540924E-2</v>
      </c>
      <c r="AH789" s="2">
        <v>33975</v>
      </c>
      <c r="AI789">
        <v>6.6180000000000003</v>
      </c>
      <c r="AJ789">
        <v>3.62</v>
      </c>
      <c r="AK789">
        <v>1.2314000000000001</v>
      </c>
      <c r="AR789" s="3"/>
    </row>
    <row r="790" spans="1:44" hidden="1" outlineLevel="1" x14ac:dyDescent="0.2">
      <c r="A790" s="2">
        <v>33976</v>
      </c>
      <c r="B790">
        <v>14.72</v>
      </c>
      <c r="E790" s="2">
        <v>33976</v>
      </c>
      <c r="F790">
        <v>430.73</v>
      </c>
      <c r="G790">
        <f t="shared" si="111"/>
        <v>-8.7222682500229798E-3</v>
      </c>
      <c r="H790" s="2">
        <v>33976</v>
      </c>
      <c r="I790">
        <v>510.58</v>
      </c>
      <c r="J790">
        <f t="shared" si="112"/>
        <v>-8.7365069503767545E-3</v>
      </c>
      <c r="K790">
        <f t="shared" si="108"/>
        <v>-8.881306950376755E-3</v>
      </c>
      <c r="L790">
        <v>-4.0259427317950918E-3</v>
      </c>
      <c r="N790" s="2">
        <v>33976</v>
      </c>
      <c r="O790">
        <v>2.7265999999999999</v>
      </c>
      <c r="Q790" s="2">
        <v>33976</v>
      </c>
      <c r="R790">
        <v>2804.18</v>
      </c>
      <c r="S790" s="8">
        <f t="shared" si="113"/>
        <v>-1.9664875560667427E-2</v>
      </c>
      <c r="T790" s="9">
        <f t="shared" si="109"/>
        <v>-1.9809675560667428E-2</v>
      </c>
      <c r="U790" s="3">
        <f>Sheet1!$B$17+Sheet1!$B$18*'Portfolio allocation'!K790</f>
        <v>-9.7010615313679379E-3</v>
      </c>
      <c r="V790" s="13">
        <f t="shared" si="114"/>
        <v>-1.010861402929949E-2</v>
      </c>
      <c r="W790" s="13"/>
      <c r="X790" s="2">
        <v>33976</v>
      </c>
      <c r="Y790">
        <v>11.2232</v>
      </c>
      <c r="AA790" s="2">
        <v>33976</v>
      </c>
      <c r="AB790">
        <v>126.35</v>
      </c>
      <c r="AC790">
        <f t="shared" si="115"/>
        <v>-2.084624922504652E-2</v>
      </c>
      <c r="AD790">
        <f t="shared" si="110"/>
        <v>-2.0994249225046519E-2</v>
      </c>
      <c r="AE790">
        <f>Sheet2!$B$17+Sheet2!$B$18*'Portfolio allocation'!K790</f>
        <v>-7.8440977115435892E-3</v>
      </c>
      <c r="AF790">
        <f t="shared" si="116"/>
        <v>-1.315015151350293E-2</v>
      </c>
      <c r="AH790" s="2">
        <v>33976</v>
      </c>
      <c r="AI790">
        <v>6.7039999999999997</v>
      </c>
      <c r="AJ790">
        <v>3.7</v>
      </c>
      <c r="AK790">
        <v>1.2329699999999999</v>
      </c>
      <c r="AR790" s="3"/>
    </row>
    <row r="791" spans="1:44" hidden="1" outlineLevel="1" x14ac:dyDescent="0.2">
      <c r="A791" s="2">
        <v>33977</v>
      </c>
      <c r="B791">
        <v>13.77</v>
      </c>
      <c r="E791" s="2">
        <v>33977</v>
      </c>
      <c r="F791">
        <v>429.05</v>
      </c>
      <c r="G791">
        <f t="shared" si="111"/>
        <v>-3.9003552109210249E-3</v>
      </c>
      <c r="H791" s="2">
        <v>33977</v>
      </c>
      <c r="I791">
        <v>508.6</v>
      </c>
      <c r="J791">
        <f t="shared" si="112"/>
        <v>-3.8779427317950921E-3</v>
      </c>
      <c r="K791">
        <f t="shared" si="108"/>
        <v>-4.0259427317950918E-3</v>
      </c>
      <c r="L791">
        <v>4.3798178529296109E-3</v>
      </c>
      <c r="N791" s="2">
        <v>33977</v>
      </c>
      <c r="O791">
        <v>2.7227000000000001</v>
      </c>
      <c r="Q791" s="2">
        <v>33977</v>
      </c>
      <c r="R791">
        <v>2800.17</v>
      </c>
      <c r="S791" s="8">
        <f t="shared" si="113"/>
        <v>-1.43000805939697E-3</v>
      </c>
      <c r="T791" s="9">
        <f t="shared" si="109"/>
        <v>-1.5780080593969701E-3</v>
      </c>
      <c r="U791" s="3">
        <f>Sheet1!$B$17+Sheet1!$B$18*'Portfolio allocation'!K791</f>
        <v>-4.1308646485179578E-3</v>
      </c>
      <c r="V791" s="13">
        <f t="shared" si="114"/>
        <v>2.5528565891209877E-3</v>
      </c>
      <c r="W791" s="13"/>
      <c r="X791" s="2">
        <v>33977</v>
      </c>
      <c r="Y791">
        <v>11.1038</v>
      </c>
      <c r="AA791" s="2">
        <v>33977</v>
      </c>
      <c r="AB791">
        <v>125.01</v>
      </c>
      <c r="AC791">
        <f t="shared" si="115"/>
        <v>-1.0605461020973372E-2</v>
      </c>
      <c r="AD791">
        <f t="shared" si="110"/>
        <v>-1.0747861020973373E-2</v>
      </c>
      <c r="AE791">
        <f>Sheet2!$B$17+Sheet2!$B$18*'Portfolio allocation'!K791</f>
        <v>-3.5265839768363417E-3</v>
      </c>
      <c r="AF791">
        <f t="shared" si="116"/>
        <v>-7.2212770441370316E-3</v>
      </c>
      <c r="AH791" s="2">
        <v>33977</v>
      </c>
      <c r="AI791">
        <v>6.7160000000000002</v>
      </c>
      <c r="AJ791">
        <v>3.56</v>
      </c>
      <c r="AK791">
        <v>1.2325299999999999</v>
      </c>
      <c r="AR791" s="3"/>
    </row>
    <row r="792" spans="1:44" hidden="1" outlineLevel="1" x14ac:dyDescent="0.2">
      <c r="A792" s="2">
        <v>33980</v>
      </c>
      <c r="B792">
        <v>12.86</v>
      </c>
      <c r="E792" s="2">
        <v>33980</v>
      </c>
      <c r="F792">
        <v>430.95</v>
      </c>
      <c r="G792">
        <f t="shared" si="111"/>
        <v>4.4283882997320223E-3</v>
      </c>
      <c r="H792" s="2">
        <v>33980</v>
      </c>
      <c r="I792">
        <v>510.9</v>
      </c>
      <c r="J792">
        <f t="shared" si="112"/>
        <v>4.5222178529296109E-3</v>
      </c>
      <c r="K792">
        <f t="shared" si="108"/>
        <v>4.3798178529296109E-3</v>
      </c>
      <c r="L792">
        <v>7.3706322176589405E-5</v>
      </c>
      <c r="N792" s="2">
        <v>33980</v>
      </c>
      <c r="O792">
        <v>2.7852000000000001</v>
      </c>
      <c r="Q792" s="2">
        <v>33980</v>
      </c>
      <c r="R792">
        <v>2864.45</v>
      </c>
      <c r="S792" s="8">
        <f t="shared" si="113"/>
        <v>2.2955749115232127E-2</v>
      </c>
      <c r="T792" s="9">
        <f t="shared" si="109"/>
        <v>2.2813349115232126E-2</v>
      </c>
      <c r="U792" s="3">
        <f>Sheet1!$B$17+Sheet1!$B$18*'Portfolio allocation'!K792</f>
        <v>5.5124369245809612E-3</v>
      </c>
      <c r="V792" s="13">
        <f t="shared" si="114"/>
        <v>1.7300912190651163E-2</v>
      </c>
      <c r="W792" s="13"/>
      <c r="X792" s="2">
        <v>33980</v>
      </c>
      <c r="Y792">
        <v>11.4023</v>
      </c>
      <c r="AA792" s="2">
        <v>33980</v>
      </c>
      <c r="AB792">
        <v>128.37</v>
      </c>
      <c r="AC792">
        <f t="shared" si="115"/>
        <v>2.6877849772018125E-2</v>
      </c>
      <c r="AD792">
        <f t="shared" si="110"/>
        <v>2.6736249772018127E-2</v>
      </c>
      <c r="AE792">
        <f>Sheet2!$B$17+Sheet2!$B$18*'Portfolio allocation'!K792</f>
        <v>3.9480327854487449E-3</v>
      </c>
      <c r="AF792">
        <f t="shared" si="116"/>
        <v>2.2788216986569382E-2</v>
      </c>
      <c r="AH792" s="2">
        <v>33980</v>
      </c>
      <c r="AI792">
        <v>6.6769999999999996</v>
      </c>
      <c r="AJ792">
        <v>3.54</v>
      </c>
      <c r="AK792">
        <v>1.2410600000000001</v>
      </c>
      <c r="AR792" s="3"/>
    </row>
    <row r="793" spans="1:44" hidden="1" outlineLevel="1" x14ac:dyDescent="0.2">
      <c r="A793" s="2">
        <v>33981</v>
      </c>
      <c r="B793">
        <v>12.78</v>
      </c>
      <c r="E793" s="2">
        <v>33981</v>
      </c>
      <c r="F793">
        <v>431.04</v>
      </c>
      <c r="G793">
        <f t="shared" si="111"/>
        <v>2.0884093282291794E-4</v>
      </c>
      <c r="H793" s="2">
        <v>33981</v>
      </c>
      <c r="I793">
        <v>511.01</v>
      </c>
      <c r="J793">
        <f t="shared" si="112"/>
        <v>2.153063221765894E-4</v>
      </c>
      <c r="K793">
        <f t="shared" si="108"/>
        <v>7.3706322176589405E-5</v>
      </c>
      <c r="L793">
        <v>4.5549812802097769E-3</v>
      </c>
      <c r="N793" s="2">
        <v>33981</v>
      </c>
      <c r="O793">
        <v>2.8047</v>
      </c>
      <c r="Q793" s="2">
        <v>33981</v>
      </c>
      <c r="R793">
        <v>2884.53</v>
      </c>
      <c r="S793" s="8">
        <f t="shared" si="113"/>
        <v>7.0100717415211289E-3</v>
      </c>
      <c r="T793" s="9">
        <f t="shared" si="109"/>
        <v>6.8684717415211285E-3</v>
      </c>
      <c r="U793" s="3">
        <f>Sheet1!$B$17+Sheet1!$B$18*'Portfolio allocation'!K793</f>
        <v>5.7235664512222885E-4</v>
      </c>
      <c r="V793" s="13">
        <f t="shared" si="114"/>
        <v>6.2961150963988998E-3</v>
      </c>
      <c r="W793" s="13"/>
      <c r="X793" s="2">
        <v>33981</v>
      </c>
      <c r="Y793">
        <v>11.6411</v>
      </c>
      <c r="AA793" s="2">
        <v>33981</v>
      </c>
      <c r="AB793">
        <v>131.06</v>
      </c>
      <c r="AC793">
        <f t="shared" si="115"/>
        <v>2.0955051803380753E-2</v>
      </c>
      <c r="AD793">
        <f t="shared" si="110"/>
        <v>2.0813451803380754E-2</v>
      </c>
      <c r="AE793">
        <f>Sheet2!$B$17+Sheet2!$B$18*'Portfolio allocation'!K793</f>
        <v>1.1892855346213175E-4</v>
      </c>
      <c r="AF793">
        <f t="shared" si="116"/>
        <v>2.0694523249918623E-2</v>
      </c>
      <c r="AH793" s="2">
        <v>33981</v>
      </c>
      <c r="AI793">
        <v>6.702</v>
      </c>
      <c r="AJ793">
        <v>3.54</v>
      </c>
      <c r="AK793">
        <v>1.23736</v>
      </c>
      <c r="AR793" s="3"/>
    </row>
    <row r="794" spans="1:44" hidden="1" outlineLevel="1" x14ac:dyDescent="0.2">
      <c r="A794" s="2">
        <v>33982</v>
      </c>
      <c r="B794">
        <v>12.42</v>
      </c>
      <c r="E794" s="2">
        <v>33982</v>
      </c>
      <c r="F794">
        <v>433.03</v>
      </c>
      <c r="G794">
        <f t="shared" si="111"/>
        <v>4.6167409057162878E-3</v>
      </c>
      <c r="H794" s="2">
        <v>33982</v>
      </c>
      <c r="I794">
        <v>513.41</v>
      </c>
      <c r="J794">
        <f t="shared" si="112"/>
        <v>4.6965812802097773E-3</v>
      </c>
      <c r="K794">
        <f t="shared" si="108"/>
        <v>4.5549812802097769E-3</v>
      </c>
      <c r="L794">
        <v>6.5793756179273596E-3</v>
      </c>
      <c r="N794" s="2">
        <v>33982</v>
      </c>
      <c r="O794">
        <v>2.8515999999999999</v>
      </c>
      <c r="Q794" s="2">
        <v>33982</v>
      </c>
      <c r="R794">
        <v>2932.74</v>
      </c>
      <c r="S794" s="8">
        <f t="shared" si="113"/>
        <v>1.6713294713523341E-2</v>
      </c>
      <c r="T794" s="9">
        <f t="shared" si="109"/>
        <v>1.6571694713523343E-2</v>
      </c>
      <c r="U794" s="3">
        <f>Sheet1!$B$17+Sheet1!$B$18*'Portfolio allocation'!K794</f>
        <v>5.7133888475883604E-3</v>
      </c>
      <c r="V794" s="13">
        <f t="shared" si="114"/>
        <v>1.0858305865934982E-2</v>
      </c>
      <c r="W794" s="13"/>
      <c r="X794" s="2">
        <v>33982</v>
      </c>
      <c r="Y794">
        <v>11.4023</v>
      </c>
      <c r="AA794" s="2">
        <v>33982</v>
      </c>
      <c r="AB794">
        <v>128.37</v>
      </c>
      <c r="AC794">
        <f t="shared" si="115"/>
        <v>-2.0524950404394948E-2</v>
      </c>
      <c r="AD794">
        <f t="shared" si="110"/>
        <v>-2.0665350404394947E-2</v>
      </c>
      <c r="AE794">
        <f>Sheet2!$B$17+Sheet2!$B$18*'Portfolio allocation'!K794</f>
        <v>4.1037925738094689E-3</v>
      </c>
      <c r="AF794">
        <f t="shared" si="116"/>
        <v>-2.4769142978204414E-2</v>
      </c>
      <c r="AH794" s="2">
        <v>33982</v>
      </c>
      <c r="AI794">
        <v>6.6779999999999999</v>
      </c>
      <c r="AJ794">
        <v>3.51</v>
      </c>
      <c r="AK794">
        <v>1.23529</v>
      </c>
      <c r="AR794" s="3"/>
    </row>
    <row r="795" spans="1:44" hidden="1" outlineLevel="1" x14ac:dyDescent="0.2">
      <c r="A795" s="2">
        <v>33983</v>
      </c>
      <c r="B795">
        <v>11.99</v>
      </c>
      <c r="E795" s="2">
        <v>33983</v>
      </c>
      <c r="F795">
        <v>435.94</v>
      </c>
      <c r="G795">
        <f t="shared" si="111"/>
        <v>6.7200886774589907E-3</v>
      </c>
      <c r="H795" s="2">
        <v>33983</v>
      </c>
      <c r="I795">
        <v>516.86</v>
      </c>
      <c r="J795">
        <f t="shared" si="112"/>
        <v>6.7197756179273593E-3</v>
      </c>
      <c r="K795">
        <f t="shared" si="108"/>
        <v>6.5793756179273596E-3</v>
      </c>
      <c r="L795">
        <v>2.7435922454823796E-3</v>
      </c>
      <c r="N795" s="2">
        <v>33983</v>
      </c>
      <c r="O795">
        <v>2.8515999999999999</v>
      </c>
      <c r="Q795" s="2">
        <v>33983</v>
      </c>
      <c r="R795">
        <v>2932.74</v>
      </c>
      <c r="S795" s="8">
        <f t="shared" si="113"/>
        <v>0</v>
      </c>
      <c r="T795" s="9">
        <f t="shared" si="109"/>
        <v>-1.404E-4</v>
      </c>
      <c r="U795" s="3">
        <f>Sheet1!$B$17+Sheet1!$B$18*'Portfolio allocation'!K795</f>
        <v>8.0358253367932061E-3</v>
      </c>
      <c r="V795" s="13">
        <f t="shared" si="114"/>
        <v>-8.1762253367932067E-3</v>
      </c>
      <c r="W795" s="13"/>
      <c r="X795" s="2">
        <v>33983</v>
      </c>
      <c r="Y795">
        <v>11.6411</v>
      </c>
      <c r="AA795" s="2">
        <v>33983</v>
      </c>
      <c r="AB795">
        <v>131.06</v>
      </c>
      <c r="AC795">
        <f t="shared" si="115"/>
        <v>2.0955051803380753E-2</v>
      </c>
      <c r="AD795">
        <f t="shared" si="110"/>
        <v>2.0815851803380754E-2</v>
      </c>
      <c r="AE795">
        <f>Sheet2!$B$17+Sheet2!$B$18*'Portfolio allocation'!K795</f>
        <v>5.9039356658785649E-3</v>
      </c>
      <c r="AF795">
        <f t="shared" si="116"/>
        <v>1.4911916137502189E-2</v>
      </c>
      <c r="AH795" s="2">
        <v>33983</v>
      </c>
      <c r="AI795">
        <v>6.6150000000000002</v>
      </c>
      <c r="AJ795">
        <v>3.48</v>
      </c>
      <c r="AK795">
        <v>1.24411</v>
      </c>
      <c r="AR795" s="3"/>
    </row>
    <row r="796" spans="1:44" hidden="1" outlineLevel="1" x14ac:dyDescent="0.2">
      <c r="A796" s="2">
        <v>33984</v>
      </c>
      <c r="B796">
        <v>11.57</v>
      </c>
      <c r="E796" s="2">
        <v>33984</v>
      </c>
      <c r="F796">
        <v>437.15</v>
      </c>
      <c r="G796">
        <f t="shared" si="111"/>
        <v>2.7756113226591328E-3</v>
      </c>
      <c r="H796" s="2">
        <v>33984</v>
      </c>
      <c r="I796">
        <v>518.35</v>
      </c>
      <c r="J796">
        <f t="shared" si="112"/>
        <v>2.8827922454823796E-3</v>
      </c>
      <c r="K796">
        <f t="shared" si="108"/>
        <v>2.7435922454823796E-3</v>
      </c>
      <c r="L796">
        <v>-8.5060341468119109E-4</v>
      </c>
      <c r="N796" s="2">
        <v>33984</v>
      </c>
      <c r="O796">
        <v>2.8047</v>
      </c>
      <c r="Q796" s="2">
        <v>33984</v>
      </c>
      <c r="R796">
        <v>2884.53</v>
      </c>
      <c r="S796" s="8">
        <f t="shared" si="113"/>
        <v>-1.6438552343542079E-2</v>
      </c>
      <c r="T796" s="9">
        <f t="shared" si="109"/>
        <v>-1.6577752343542078E-2</v>
      </c>
      <c r="U796" s="3">
        <f>Sheet1!$B$17+Sheet1!$B$18*'Portfolio allocation'!K796</f>
        <v>3.6353174402461138E-3</v>
      </c>
      <c r="V796" s="13">
        <f t="shared" si="114"/>
        <v>-2.0213069783788191E-2</v>
      </c>
      <c r="W796" s="13"/>
      <c r="X796" s="2">
        <v>33984</v>
      </c>
      <c r="Y796">
        <v>11.521699999999999</v>
      </c>
      <c r="AA796" s="2">
        <v>33984</v>
      </c>
      <c r="AB796">
        <v>129.71</v>
      </c>
      <c r="AC796">
        <f t="shared" si="115"/>
        <v>-1.0300625667633123E-2</v>
      </c>
      <c r="AD796">
        <f t="shared" si="110"/>
        <v>-1.0437425667633123E-2</v>
      </c>
      <c r="AE796">
        <f>Sheet2!$B$17+Sheet2!$B$18*'Portfolio allocation'!K796</f>
        <v>2.4930592314160111E-3</v>
      </c>
      <c r="AF796">
        <f t="shared" si="116"/>
        <v>-1.2930484899049133E-2</v>
      </c>
      <c r="AH796" s="2">
        <v>33984</v>
      </c>
      <c r="AI796">
        <v>6.5830000000000002</v>
      </c>
      <c r="AJ796">
        <v>3.42</v>
      </c>
      <c r="AK796">
        <v>1.2363299999999999</v>
      </c>
      <c r="AR796" s="3"/>
    </row>
    <row r="797" spans="1:44" hidden="1" outlineLevel="1" x14ac:dyDescent="0.2">
      <c r="A797" s="2">
        <v>33987</v>
      </c>
      <c r="B797">
        <v>11.49</v>
      </c>
      <c r="E797" s="2">
        <v>33987</v>
      </c>
      <c r="F797">
        <v>436.84</v>
      </c>
      <c r="G797">
        <f t="shared" si="111"/>
        <v>-7.09138739563131E-4</v>
      </c>
      <c r="H797" s="2">
        <v>33987</v>
      </c>
      <c r="I797">
        <v>517.98</v>
      </c>
      <c r="J797">
        <f t="shared" si="112"/>
        <v>-7.1380341468119113E-4</v>
      </c>
      <c r="K797">
        <f t="shared" si="108"/>
        <v>-8.5060341468119109E-4</v>
      </c>
      <c r="L797">
        <v>-4.0172587049693365E-3</v>
      </c>
      <c r="N797" s="2">
        <v>33987</v>
      </c>
      <c r="O797">
        <v>2.7890999999999999</v>
      </c>
      <c r="Q797" s="2">
        <v>33987</v>
      </c>
      <c r="R797">
        <v>2868.46</v>
      </c>
      <c r="S797" s="8">
        <f t="shared" si="113"/>
        <v>-5.5710982378411877E-3</v>
      </c>
      <c r="T797" s="9">
        <f t="shared" si="109"/>
        <v>-5.707898237841188E-3</v>
      </c>
      <c r="U797" s="3">
        <f>Sheet1!$B$17+Sheet1!$B$18*'Portfolio allocation'!K797</f>
        <v>-4.8803491012490484E-4</v>
      </c>
      <c r="V797" s="13">
        <f t="shared" si="114"/>
        <v>-5.2198633277162829E-3</v>
      </c>
      <c r="W797" s="13"/>
      <c r="X797" s="2">
        <v>33987</v>
      </c>
      <c r="Y797">
        <v>11.8202</v>
      </c>
      <c r="AA797" s="2">
        <v>33987</v>
      </c>
      <c r="AB797">
        <v>133.07</v>
      </c>
      <c r="AC797">
        <f t="shared" si="115"/>
        <v>2.5903939557474276E-2</v>
      </c>
      <c r="AD797">
        <f t="shared" si="110"/>
        <v>2.5767139557474276E-2</v>
      </c>
      <c r="AE797">
        <f>Sheet2!$B$17+Sheet2!$B$18*'Portfolio allocation'!K797</f>
        <v>-7.0299124582593668E-4</v>
      </c>
      <c r="AF797">
        <f t="shared" si="116"/>
        <v>2.6470130803300213E-2</v>
      </c>
      <c r="AH797" s="2">
        <v>33987</v>
      </c>
      <c r="AI797">
        <v>6.5970000000000004</v>
      </c>
      <c r="AJ797">
        <v>3.42</v>
      </c>
      <c r="AK797">
        <v>1.2487999999999999</v>
      </c>
      <c r="AR797" s="3"/>
    </row>
    <row r="798" spans="1:44" hidden="1" outlineLevel="1" x14ac:dyDescent="0.2">
      <c r="A798" s="2">
        <v>33988</v>
      </c>
      <c r="B798">
        <v>12.06</v>
      </c>
      <c r="E798" s="2">
        <v>33988</v>
      </c>
      <c r="F798">
        <v>435.13</v>
      </c>
      <c r="G798">
        <f t="shared" si="111"/>
        <v>-3.9144766962732058E-3</v>
      </c>
      <c r="H798" s="2">
        <v>33988</v>
      </c>
      <c r="I798">
        <v>515.97</v>
      </c>
      <c r="J798">
        <f t="shared" si="112"/>
        <v>-3.8804587049693362E-3</v>
      </c>
      <c r="K798">
        <f t="shared" si="108"/>
        <v>-4.0172587049693365E-3</v>
      </c>
      <c r="L798">
        <v>-4.189823098242223E-3</v>
      </c>
      <c r="N798" s="2">
        <v>33988</v>
      </c>
      <c r="O798">
        <v>2.7616999999999998</v>
      </c>
      <c r="Q798" s="2">
        <v>33988</v>
      </c>
      <c r="R798">
        <v>2840.34</v>
      </c>
      <c r="S798" s="8">
        <f t="shared" si="113"/>
        <v>-9.8031696450360251E-3</v>
      </c>
      <c r="T798" s="9">
        <f t="shared" si="109"/>
        <v>-9.9399696450360245E-3</v>
      </c>
      <c r="U798" s="3">
        <f>Sheet1!$B$17+Sheet1!$B$18*'Portfolio allocation'!K798</f>
        <v>-4.1209021128609438E-3</v>
      </c>
      <c r="V798" s="13">
        <f t="shared" si="114"/>
        <v>-5.8190675321750807E-3</v>
      </c>
      <c r="W798" s="13"/>
      <c r="X798" s="2">
        <v>33988</v>
      </c>
      <c r="Y798">
        <v>11.551500000000001</v>
      </c>
      <c r="AA798" s="2">
        <v>33988</v>
      </c>
      <c r="AB798">
        <v>130.05000000000001</v>
      </c>
      <c r="AC798">
        <f t="shared" si="115"/>
        <v>-2.2694822273991E-2</v>
      </c>
      <c r="AD798">
        <f t="shared" si="110"/>
        <v>-2.2834022273990999E-2</v>
      </c>
      <c r="AE798">
        <f>Sheet2!$B$17+Sheet2!$B$18*'Portfolio allocation'!K798</f>
        <v>-3.5188619186333181E-3</v>
      </c>
      <c r="AF798">
        <f t="shared" si="116"/>
        <v>-1.9315160355357682E-2</v>
      </c>
      <c r="AH798" s="2">
        <v>33988</v>
      </c>
      <c r="AI798">
        <v>6.5720000000000001</v>
      </c>
      <c r="AJ798">
        <v>3.48</v>
      </c>
      <c r="AK798">
        <v>1.2541</v>
      </c>
      <c r="AR798" s="3"/>
    </row>
    <row r="799" spans="1:44" hidden="1" outlineLevel="1" x14ac:dyDescent="0.2">
      <c r="A799" s="2">
        <v>33989</v>
      </c>
      <c r="B799">
        <v>12.15</v>
      </c>
      <c r="E799" s="2">
        <v>33989</v>
      </c>
      <c r="F799">
        <v>433.37</v>
      </c>
      <c r="G799">
        <f t="shared" si="111"/>
        <v>-4.0447682301840704E-3</v>
      </c>
      <c r="H799" s="2">
        <v>33989</v>
      </c>
      <c r="I799">
        <v>513.88</v>
      </c>
      <c r="J799">
        <f t="shared" si="112"/>
        <v>-4.0506230982422231E-3</v>
      </c>
      <c r="K799">
        <f t="shared" si="108"/>
        <v>-4.189823098242223E-3</v>
      </c>
      <c r="L799">
        <v>4.7634686074569518E-3</v>
      </c>
      <c r="N799" s="2">
        <v>33989</v>
      </c>
      <c r="O799">
        <v>2.7616999999999998</v>
      </c>
      <c r="Q799" s="2">
        <v>33989</v>
      </c>
      <c r="R799">
        <v>2840.34</v>
      </c>
      <c r="S799" s="8">
        <f t="shared" si="113"/>
        <v>0</v>
      </c>
      <c r="T799" s="9">
        <f t="shared" si="109"/>
        <v>-1.392E-4</v>
      </c>
      <c r="U799" s="3">
        <f>Sheet1!$B$17+Sheet1!$B$18*'Portfolio allocation'!K799</f>
        <v>-4.3188723581869103E-3</v>
      </c>
      <c r="V799" s="13">
        <f t="shared" si="114"/>
        <v>4.1796723581869104E-3</v>
      </c>
      <c r="W799" s="13"/>
      <c r="X799" s="2">
        <v>33989</v>
      </c>
      <c r="Y799">
        <v>11.193300000000001</v>
      </c>
      <c r="AA799" s="2">
        <v>33989</v>
      </c>
      <c r="AB799">
        <v>126.02</v>
      </c>
      <c r="AC799">
        <f t="shared" si="115"/>
        <v>-3.0988081507112741E-2</v>
      </c>
      <c r="AD799">
        <f t="shared" si="110"/>
        <v>-3.112848150711274E-2</v>
      </c>
      <c r="AE799">
        <f>Sheet2!$B$17+Sheet2!$B$18*'Portfolio allocation'!K799</f>
        <v>-3.6723105796474149E-3</v>
      </c>
      <c r="AF799">
        <f t="shared" si="116"/>
        <v>-2.7456170927465325E-2</v>
      </c>
      <c r="AH799" s="2">
        <v>33989</v>
      </c>
      <c r="AI799">
        <v>6.5970000000000004</v>
      </c>
      <c r="AJ799">
        <v>3.51</v>
      </c>
      <c r="AK799">
        <v>1.2594099999999999</v>
      </c>
      <c r="AR799" s="3"/>
    </row>
    <row r="800" spans="1:44" hidden="1" outlineLevel="1" x14ac:dyDescent="0.2">
      <c r="A800" s="2">
        <v>33990</v>
      </c>
      <c r="B800">
        <v>11.69</v>
      </c>
      <c r="E800" s="2">
        <v>33990</v>
      </c>
      <c r="F800">
        <v>435.49</v>
      </c>
      <c r="G800">
        <f t="shared" si="111"/>
        <v>4.8918937628354975E-3</v>
      </c>
      <c r="H800" s="2">
        <v>33990</v>
      </c>
      <c r="I800">
        <v>516.4</v>
      </c>
      <c r="J800">
        <f t="shared" si="112"/>
        <v>4.9038686074569515E-3</v>
      </c>
      <c r="K800">
        <f t="shared" si="108"/>
        <v>4.7634686074569518E-3</v>
      </c>
      <c r="L800">
        <v>1.2744328427576395E-3</v>
      </c>
      <c r="N800" s="2">
        <v>33990</v>
      </c>
      <c r="O800">
        <v>2.7968999999999999</v>
      </c>
      <c r="Q800" s="2">
        <v>33990</v>
      </c>
      <c r="R800">
        <v>2876.5</v>
      </c>
      <c r="S800" s="8">
        <f t="shared" si="113"/>
        <v>1.2730870247928072E-2</v>
      </c>
      <c r="T800" s="9">
        <f t="shared" si="109"/>
        <v>1.2590470247928072E-2</v>
      </c>
      <c r="U800" s="3">
        <f>Sheet1!$B$17+Sheet1!$B$18*'Portfolio allocation'!K800</f>
        <v>5.9525707931778454E-3</v>
      </c>
      <c r="V800" s="13">
        <f t="shared" si="114"/>
        <v>6.6378994547502262E-3</v>
      </c>
      <c r="W800" s="13"/>
      <c r="X800" s="2">
        <v>33990</v>
      </c>
      <c r="Y800">
        <v>11.0739</v>
      </c>
      <c r="AA800" s="2">
        <v>33990</v>
      </c>
      <c r="AB800">
        <v>124.67</v>
      </c>
      <c r="AC800">
        <f t="shared" si="115"/>
        <v>-1.0712585303919941E-2</v>
      </c>
      <c r="AD800">
        <f t="shared" si="110"/>
        <v>-1.0851785303919942E-2</v>
      </c>
      <c r="AE800">
        <f>Sheet2!$B$17+Sheet2!$B$18*'Portfolio allocation'!K800</f>
        <v>4.2891848241904361E-3</v>
      </c>
      <c r="AF800">
        <f t="shared" si="116"/>
        <v>-1.5140970128110378E-2</v>
      </c>
      <c r="AH800" s="2">
        <v>33990</v>
      </c>
      <c r="AI800">
        <v>6.5750000000000002</v>
      </c>
      <c r="AJ800">
        <v>3.48</v>
      </c>
      <c r="AK800">
        <v>1.25149</v>
      </c>
      <c r="AR800" s="3"/>
    </row>
    <row r="801" spans="1:44" hidden="1" outlineLevel="1" x14ac:dyDescent="0.2">
      <c r="A801" s="2">
        <v>33991</v>
      </c>
      <c r="B801">
        <v>11.3</v>
      </c>
      <c r="E801" s="2">
        <v>33991</v>
      </c>
      <c r="F801">
        <v>436.11</v>
      </c>
      <c r="G801">
        <f t="shared" si="111"/>
        <v>1.4236836666743358E-3</v>
      </c>
      <c r="H801" s="2">
        <v>33991</v>
      </c>
      <c r="I801">
        <v>517.13</v>
      </c>
      <c r="J801">
        <f t="shared" si="112"/>
        <v>1.4136328427576395E-3</v>
      </c>
      <c r="K801">
        <f t="shared" si="108"/>
        <v>1.2744328427576395E-3</v>
      </c>
      <c r="L801">
        <v>9.0295737396785345E-3</v>
      </c>
      <c r="N801" s="2">
        <v>33991</v>
      </c>
      <c r="O801">
        <v>2.7930000000000001</v>
      </c>
      <c r="Q801" s="2">
        <v>33991</v>
      </c>
      <c r="R801">
        <v>2872.48</v>
      </c>
      <c r="S801" s="8">
        <f t="shared" si="113"/>
        <v>-1.3975317225795036E-3</v>
      </c>
      <c r="T801" s="9">
        <f t="shared" si="109"/>
        <v>-1.5367317225795036E-3</v>
      </c>
      <c r="U801" s="3">
        <f>Sheet1!$B$17+Sheet1!$B$18*'Portfolio allocation'!K801</f>
        <v>1.9498605399895909E-3</v>
      </c>
      <c r="V801" s="13">
        <f t="shared" si="114"/>
        <v>-3.4865922625690942E-3</v>
      </c>
      <c r="W801" s="13"/>
      <c r="X801" s="2">
        <v>33991</v>
      </c>
      <c r="Y801">
        <v>11.6112</v>
      </c>
      <c r="AA801" s="2">
        <v>33991</v>
      </c>
      <c r="AB801">
        <v>130.72</v>
      </c>
      <c r="AC801">
        <f t="shared" si="115"/>
        <v>4.8528114221544794E-2</v>
      </c>
      <c r="AD801">
        <f t="shared" si="110"/>
        <v>4.8391714221544792E-2</v>
      </c>
      <c r="AE801">
        <f>Sheet2!$B$17+Sheet2!$B$18*'Portfolio allocation'!K801</f>
        <v>1.1866452088668857E-3</v>
      </c>
      <c r="AF801">
        <f t="shared" si="116"/>
        <v>4.7205069012677903E-2</v>
      </c>
      <c r="AH801" s="2">
        <v>33991</v>
      </c>
      <c r="AI801">
        <v>6.5430000000000001</v>
      </c>
      <c r="AJ801">
        <v>3.41</v>
      </c>
      <c r="AK801">
        <v>1.2691399999999999</v>
      </c>
      <c r="AR801" s="3"/>
    </row>
    <row r="802" spans="1:44" hidden="1" outlineLevel="1" x14ac:dyDescent="0.2">
      <c r="A802" s="2">
        <v>33994</v>
      </c>
      <c r="B802">
        <v>11.38</v>
      </c>
      <c r="E802" s="2">
        <v>33994</v>
      </c>
      <c r="F802">
        <v>440.01</v>
      </c>
      <c r="G802">
        <f t="shared" si="111"/>
        <v>8.9426979431794784E-3</v>
      </c>
      <c r="H802" s="2">
        <v>33994</v>
      </c>
      <c r="I802">
        <v>521.87</v>
      </c>
      <c r="J802">
        <f t="shared" si="112"/>
        <v>9.1659737396785346E-3</v>
      </c>
      <c r="K802">
        <f t="shared" si="108"/>
        <v>9.0295737396785345E-3</v>
      </c>
      <c r="L802">
        <v>-1.5556186023331879E-4</v>
      </c>
      <c r="N802" s="2">
        <v>33994</v>
      </c>
      <c r="O802">
        <v>2.7656000000000001</v>
      </c>
      <c r="Q802" s="2">
        <v>33994</v>
      </c>
      <c r="R802">
        <v>2844.36</v>
      </c>
      <c r="S802" s="8">
        <f t="shared" si="113"/>
        <v>-9.7894502311590692E-3</v>
      </c>
      <c r="T802" s="9">
        <f t="shared" si="109"/>
        <v>-9.9258502311590693E-3</v>
      </c>
      <c r="U802" s="3">
        <f>Sheet1!$B$17+Sheet1!$B$18*'Portfolio allocation'!K802</f>
        <v>1.0846754718344341E-2</v>
      </c>
      <c r="V802" s="13">
        <f t="shared" si="114"/>
        <v>-2.077260494950341E-2</v>
      </c>
      <c r="W802" s="13"/>
      <c r="X802" s="2">
        <v>33994</v>
      </c>
      <c r="Y802">
        <v>11.6709</v>
      </c>
      <c r="AA802" s="2">
        <v>33994</v>
      </c>
      <c r="AB802">
        <v>131.38999999999999</v>
      </c>
      <c r="AC802">
        <f t="shared" si="115"/>
        <v>5.1254589963278807E-3</v>
      </c>
      <c r="AD802">
        <f t="shared" si="110"/>
        <v>4.9890589963278806E-3</v>
      </c>
      <c r="AE802">
        <f>Sheet2!$B$17+Sheet2!$B$18*'Portfolio allocation'!K802</f>
        <v>8.0827143459473588E-3</v>
      </c>
      <c r="AF802">
        <f t="shared" si="116"/>
        <v>-3.0936553496194782E-3</v>
      </c>
      <c r="AH802" s="2">
        <v>33994</v>
      </c>
      <c r="AI802">
        <v>6.4630000000000001</v>
      </c>
      <c r="AJ802">
        <v>3.41</v>
      </c>
      <c r="AK802">
        <v>1.2839400000000001</v>
      </c>
      <c r="AR802" s="3"/>
    </row>
    <row r="803" spans="1:44" hidden="1" outlineLevel="1" x14ac:dyDescent="0.2">
      <c r="A803" s="2">
        <v>33995</v>
      </c>
      <c r="B803">
        <v>11.45</v>
      </c>
      <c r="E803" s="2">
        <v>33995</v>
      </c>
      <c r="F803">
        <v>439.95</v>
      </c>
      <c r="G803">
        <f t="shared" si="111"/>
        <v>-1.3636053726051589E-4</v>
      </c>
      <c r="H803" s="2">
        <v>33995</v>
      </c>
      <c r="I803">
        <v>521.86</v>
      </c>
      <c r="J803">
        <f t="shared" si="112"/>
        <v>-1.9161860233318784E-5</v>
      </c>
      <c r="K803">
        <f t="shared" si="108"/>
        <v>-1.5556186023331879E-4</v>
      </c>
      <c r="L803">
        <v>-4.3153655769747898E-3</v>
      </c>
      <c r="N803" s="2">
        <v>33995</v>
      </c>
      <c r="O803">
        <v>2.75</v>
      </c>
      <c r="Q803" s="2">
        <v>33995</v>
      </c>
      <c r="R803">
        <v>2828.29</v>
      </c>
      <c r="S803" s="8">
        <f t="shared" si="113"/>
        <v>-5.6497771027578247E-3</v>
      </c>
      <c r="T803" s="9">
        <f t="shared" si="109"/>
        <v>-5.7861771027578248E-3</v>
      </c>
      <c r="U803" s="3">
        <f>Sheet1!$B$17+Sheet1!$B$18*'Portfolio allocation'!K803</f>
        <v>3.0933437583314854E-4</v>
      </c>
      <c r="V803" s="13">
        <f t="shared" si="114"/>
        <v>-6.0955114785909738E-3</v>
      </c>
      <c r="W803" s="13"/>
      <c r="X803" s="2">
        <v>33995</v>
      </c>
      <c r="Y803">
        <v>11.700799999999999</v>
      </c>
      <c r="AA803" s="2">
        <v>33995</v>
      </c>
      <c r="AB803">
        <v>131.72999999999999</v>
      </c>
      <c r="AC803">
        <f t="shared" si="115"/>
        <v>2.5877159601188637E-3</v>
      </c>
      <c r="AD803">
        <f t="shared" si="110"/>
        <v>2.4497159601188636E-3</v>
      </c>
      <c r="AE803">
        <f>Sheet2!$B$17+Sheet2!$B$18*'Portfolio allocation'!K803</f>
        <v>-8.4942563497102916E-5</v>
      </c>
      <c r="AF803">
        <f t="shared" si="116"/>
        <v>2.5346585236159665E-3</v>
      </c>
      <c r="AH803" s="2">
        <v>33995</v>
      </c>
      <c r="AI803">
        <v>6.476</v>
      </c>
      <c r="AJ803">
        <v>3.45</v>
      </c>
      <c r="AK803">
        <v>1.2802100000000001</v>
      </c>
      <c r="AR803" s="3"/>
    </row>
    <row r="804" spans="1:44" hidden="1" outlineLevel="1" x14ac:dyDescent="0.2">
      <c r="A804" s="2">
        <v>33996</v>
      </c>
      <c r="B804">
        <v>12.01</v>
      </c>
      <c r="E804" s="2">
        <v>33996</v>
      </c>
      <c r="F804">
        <v>438.11</v>
      </c>
      <c r="G804">
        <f t="shared" si="111"/>
        <v>-4.182293442436591E-3</v>
      </c>
      <c r="H804" s="2">
        <v>33996</v>
      </c>
      <c r="I804">
        <v>519.67999999999995</v>
      </c>
      <c r="J804">
        <f t="shared" si="112"/>
        <v>-4.1773655769747897E-3</v>
      </c>
      <c r="K804">
        <f t="shared" si="108"/>
        <v>-4.3153655769747898E-3</v>
      </c>
      <c r="L804">
        <v>1.1143697044337184E-3</v>
      </c>
      <c r="N804" s="2">
        <v>33996</v>
      </c>
      <c r="O804">
        <v>2.6953</v>
      </c>
      <c r="Q804" s="2">
        <v>33996</v>
      </c>
      <c r="R804">
        <v>2772.04</v>
      </c>
      <c r="S804" s="8">
        <f t="shared" si="113"/>
        <v>-1.9888342425988803E-2</v>
      </c>
      <c r="T804" s="9">
        <f t="shared" si="109"/>
        <v>-2.0026342425988802E-2</v>
      </c>
      <c r="U804" s="3">
        <f>Sheet1!$B$17+Sheet1!$B$18*'Portfolio allocation'!K804</f>
        <v>-4.4628978714584319E-3</v>
      </c>
      <c r="V804" s="13">
        <f t="shared" si="114"/>
        <v>-1.556344455453037E-2</v>
      </c>
      <c r="W804" s="13"/>
      <c r="X804" s="2">
        <v>33996</v>
      </c>
      <c r="Y804">
        <v>11.85</v>
      </c>
      <c r="AA804" s="2">
        <v>33996</v>
      </c>
      <c r="AB804">
        <v>133.41</v>
      </c>
      <c r="AC804">
        <f t="shared" si="115"/>
        <v>1.2753359143703014E-2</v>
      </c>
      <c r="AD804">
        <f t="shared" si="110"/>
        <v>1.2616959143703014E-2</v>
      </c>
      <c r="AE804">
        <f>Sheet2!$B$17+Sheet2!$B$18*'Portfolio allocation'!K804</f>
        <v>-3.783946154614721E-3</v>
      </c>
      <c r="AF804">
        <f t="shared" si="116"/>
        <v>1.6400905298317735E-2</v>
      </c>
      <c r="AH804" s="2">
        <v>33996</v>
      </c>
      <c r="AI804">
        <v>6.4539999999999997</v>
      </c>
      <c r="AJ804">
        <v>3.41</v>
      </c>
      <c r="AK804">
        <v>1.2717499999999999</v>
      </c>
      <c r="AR804" s="3"/>
    </row>
    <row r="805" spans="1:44" hidden="1" outlineLevel="1" x14ac:dyDescent="0.2">
      <c r="A805" s="2">
        <v>33997</v>
      </c>
      <c r="B805">
        <v>12.04</v>
      </c>
      <c r="E805" s="2">
        <v>33997</v>
      </c>
      <c r="F805">
        <v>438.66</v>
      </c>
      <c r="G805">
        <f t="shared" si="111"/>
        <v>1.2553924813403228E-3</v>
      </c>
      <c r="H805" s="2">
        <v>33997</v>
      </c>
      <c r="I805">
        <v>520.33000000000004</v>
      </c>
      <c r="J805">
        <f t="shared" si="112"/>
        <v>1.2507697044337185E-3</v>
      </c>
      <c r="K805">
        <f t="shared" si="108"/>
        <v>1.1143697044337184E-3</v>
      </c>
      <c r="L805">
        <v>1.7229716526035086E-4</v>
      </c>
      <c r="N805" s="2">
        <v>33997</v>
      </c>
      <c r="O805">
        <v>2.7187999999999999</v>
      </c>
      <c r="Q805" s="2">
        <v>33997</v>
      </c>
      <c r="R805">
        <v>2796.15</v>
      </c>
      <c r="S805" s="8">
        <f t="shared" si="113"/>
        <v>8.6975656916927768E-3</v>
      </c>
      <c r="T805" s="9">
        <f t="shared" si="109"/>
        <v>8.5611656916927768E-3</v>
      </c>
      <c r="U805" s="3">
        <f>Sheet1!$B$17+Sheet1!$B$18*'Portfolio allocation'!K805</f>
        <v>1.7662320511650106E-3</v>
      </c>
      <c r="V805" s="13">
        <f t="shared" si="114"/>
        <v>6.7949336405277658E-3</v>
      </c>
      <c r="W805" s="13"/>
      <c r="X805" s="2">
        <v>33997</v>
      </c>
      <c r="Y805">
        <v>11.9993</v>
      </c>
      <c r="AA805" s="2">
        <v>33997</v>
      </c>
      <c r="AB805">
        <v>135.09</v>
      </c>
      <c r="AC805">
        <f t="shared" si="115"/>
        <v>1.2592759163481126E-2</v>
      </c>
      <c r="AD805">
        <f t="shared" si="110"/>
        <v>1.2457559163481126E-2</v>
      </c>
      <c r="AE805">
        <f>Sheet2!$B$17+Sheet2!$B$18*'Portfolio allocation'!K805</f>
        <v>1.044312982689268E-3</v>
      </c>
      <c r="AF805">
        <f t="shared" si="116"/>
        <v>1.1413246180791859E-2</v>
      </c>
      <c r="AH805" s="2">
        <v>33997</v>
      </c>
      <c r="AI805">
        <v>6.3970000000000002</v>
      </c>
      <c r="AJ805">
        <v>3.38</v>
      </c>
      <c r="AK805">
        <v>1.26884</v>
      </c>
      <c r="AR805" s="3"/>
    </row>
    <row r="806" spans="1:44" hidden="1" outlineLevel="1" x14ac:dyDescent="0.2">
      <c r="A806" s="2">
        <v>33998</v>
      </c>
      <c r="B806">
        <v>12.42</v>
      </c>
      <c r="E806" s="2">
        <v>33998</v>
      </c>
      <c r="F806">
        <v>438.78</v>
      </c>
      <c r="G806">
        <f t="shared" si="111"/>
        <v>2.7356038845560704E-4</v>
      </c>
      <c r="H806" s="2">
        <v>33998</v>
      </c>
      <c r="I806">
        <v>520.49</v>
      </c>
      <c r="J806">
        <f t="shared" si="112"/>
        <v>3.0749716526035087E-4</v>
      </c>
      <c r="K806">
        <f t="shared" si="108"/>
        <v>1.7229716526035086E-4</v>
      </c>
      <c r="L806">
        <v>8.5869499048972925E-3</v>
      </c>
      <c r="N806" s="2">
        <v>33998</v>
      </c>
      <c r="O806">
        <v>2.7031000000000001</v>
      </c>
      <c r="Q806" s="2">
        <v>33998</v>
      </c>
      <c r="R806">
        <v>2780.08</v>
      </c>
      <c r="S806" s="8">
        <f t="shared" si="113"/>
        <v>-5.7471880979204082E-3</v>
      </c>
      <c r="T806" s="9">
        <f t="shared" si="109"/>
        <v>-5.8823880979204084E-3</v>
      </c>
      <c r="U806" s="3">
        <f>Sheet1!$B$17+Sheet1!$B$18*'Portfolio allocation'!K806</f>
        <v>6.8546255893215963E-4</v>
      </c>
      <c r="V806" s="13">
        <f t="shared" si="114"/>
        <v>-6.5678506568525681E-3</v>
      </c>
      <c r="W806" s="13"/>
      <c r="X806" s="2">
        <v>33998</v>
      </c>
      <c r="Y806">
        <v>12.297700000000001</v>
      </c>
      <c r="AA806" s="2">
        <v>33998</v>
      </c>
      <c r="AB806">
        <v>138.44999999999999</v>
      </c>
      <c r="AC806">
        <f t="shared" si="115"/>
        <v>2.4872307350654932E-2</v>
      </c>
      <c r="AD806">
        <f t="shared" si="110"/>
        <v>2.4736707350654932E-2</v>
      </c>
      <c r="AE806">
        <f>Sheet2!$B$17+Sheet2!$B$18*'Portfolio allocation'!K806</f>
        <v>2.0659804641210699E-4</v>
      </c>
      <c r="AF806">
        <f t="shared" si="116"/>
        <v>2.4530109304242827E-2</v>
      </c>
      <c r="AH806" s="2">
        <v>33998</v>
      </c>
      <c r="AI806">
        <v>6.3609999999999998</v>
      </c>
      <c r="AJ806">
        <v>3.39</v>
      </c>
      <c r="AK806">
        <v>1.2504</v>
      </c>
      <c r="AR806" s="3"/>
    </row>
    <row r="807" spans="1:44" hidden="1" outlineLevel="1" x14ac:dyDescent="0.2">
      <c r="A807" s="2">
        <v>34001</v>
      </c>
      <c r="B807">
        <v>12.33</v>
      </c>
      <c r="E807" s="2">
        <v>34001</v>
      </c>
      <c r="F807">
        <v>442.52</v>
      </c>
      <c r="G807">
        <f t="shared" si="111"/>
        <v>8.5236337116549876E-3</v>
      </c>
      <c r="H807" s="2">
        <v>34001</v>
      </c>
      <c r="I807">
        <v>525.03</v>
      </c>
      <c r="J807">
        <f t="shared" si="112"/>
        <v>8.7225499048972921E-3</v>
      </c>
      <c r="K807">
        <f t="shared" si="108"/>
        <v>8.5869499048972925E-3</v>
      </c>
      <c r="L807">
        <v>2.2588408281434548E-4</v>
      </c>
      <c r="N807" s="2">
        <v>34001</v>
      </c>
      <c r="O807">
        <v>2.7343999999999999</v>
      </c>
      <c r="Q807" s="2">
        <v>34001</v>
      </c>
      <c r="R807">
        <v>2812.22</v>
      </c>
      <c r="S807" s="8">
        <f t="shared" si="113"/>
        <v>1.1560818393715255E-2</v>
      </c>
      <c r="T807" s="9">
        <f t="shared" si="109"/>
        <v>1.1425218393715256E-2</v>
      </c>
      <c r="U807" s="3">
        <f>Sheet1!$B$17+Sheet1!$B$18*'Portfolio allocation'!K807</f>
        <v>1.0338965437503574E-2</v>
      </c>
      <c r="V807" s="13">
        <f t="shared" si="114"/>
        <v>1.0862529562116821E-3</v>
      </c>
      <c r="W807" s="13"/>
      <c r="X807" s="2">
        <v>34001</v>
      </c>
      <c r="Y807">
        <v>12.5664</v>
      </c>
      <c r="AA807" s="2">
        <v>34001</v>
      </c>
      <c r="AB807">
        <v>141.47999999999999</v>
      </c>
      <c r="AC807">
        <f t="shared" si="115"/>
        <v>2.188515709642469E-2</v>
      </c>
      <c r="AD807">
        <f t="shared" si="110"/>
        <v>2.1749157096424689E-2</v>
      </c>
      <c r="AE807">
        <f>Sheet2!$B$17+Sheet2!$B$18*'Portfolio allocation'!K807</f>
        <v>7.6891219397045461E-3</v>
      </c>
      <c r="AF807">
        <f t="shared" si="116"/>
        <v>1.4060035156720142E-2</v>
      </c>
      <c r="AH807" s="2">
        <v>34001</v>
      </c>
      <c r="AI807">
        <v>6.3609999999999998</v>
      </c>
      <c r="AJ807">
        <v>3.4</v>
      </c>
      <c r="AK807">
        <v>1.2298899999999999</v>
      </c>
      <c r="AR807" s="3"/>
    </row>
    <row r="808" spans="1:44" hidden="1" outlineLevel="1" x14ac:dyDescent="0.2">
      <c r="A808" s="2">
        <v>34002</v>
      </c>
      <c r="B808">
        <v>12.25</v>
      </c>
      <c r="E808" s="2">
        <v>34002</v>
      </c>
      <c r="F808">
        <v>442.56</v>
      </c>
      <c r="G808">
        <f t="shared" si="111"/>
        <v>9.0391394739208764E-5</v>
      </c>
      <c r="H808" s="2">
        <v>34002</v>
      </c>
      <c r="I808">
        <v>525.22</v>
      </c>
      <c r="J808">
        <f t="shared" si="112"/>
        <v>3.6188408281434548E-4</v>
      </c>
      <c r="K808">
        <f t="shared" si="108"/>
        <v>2.2588408281434548E-4</v>
      </c>
      <c r="L808">
        <v>1.0391721213967423E-2</v>
      </c>
      <c r="N808" s="2">
        <v>34002</v>
      </c>
      <c r="O808">
        <v>2.7812999999999999</v>
      </c>
      <c r="Q808" s="2">
        <v>34002</v>
      </c>
      <c r="R808">
        <v>2860.43</v>
      </c>
      <c r="S808" s="8">
        <f t="shared" si="113"/>
        <v>1.7143040018206213E-2</v>
      </c>
      <c r="T808" s="9">
        <f t="shared" si="109"/>
        <v>1.7007040018206212E-2</v>
      </c>
      <c r="U808" s="3">
        <f>Sheet1!$B$17+Sheet1!$B$18*'Portfolio allocation'!K808</f>
        <v>7.4693882882319448E-4</v>
      </c>
      <c r="V808" s="13">
        <f t="shared" si="114"/>
        <v>1.6260101189383019E-2</v>
      </c>
      <c r="W808" s="13"/>
      <c r="X808" s="2">
        <v>34002</v>
      </c>
      <c r="Y808">
        <v>12.446999999999999</v>
      </c>
      <c r="AA808" s="2">
        <v>34002</v>
      </c>
      <c r="AB808">
        <v>140.13</v>
      </c>
      <c r="AC808">
        <f t="shared" si="115"/>
        <v>-9.5419847328244156E-3</v>
      </c>
      <c r="AD808">
        <f t="shared" si="110"/>
        <v>-9.6791847328244161E-3</v>
      </c>
      <c r="AE808">
        <f>Sheet2!$B$17+Sheet2!$B$18*'Portfolio allocation'!K808</f>
        <v>2.5424890062703172E-4</v>
      </c>
      <c r="AF808">
        <f t="shared" si="116"/>
        <v>-9.9334336334514477E-3</v>
      </c>
      <c r="AH808" s="2">
        <v>34002</v>
      </c>
      <c r="AI808">
        <v>6.4279999999999999</v>
      </c>
      <c r="AJ808">
        <v>3.43</v>
      </c>
      <c r="AK808">
        <v>1.22584</v>
      </c>
      <c r="AR808" s="3"/>
    </row>
    <row r="809" spans="1:44" hidden="1" outlineLevel="1" x14ac:dyDescent="0.2">
      <c r="A809" s="2">
        <v>34003</v>
      </c>
      <c r="B809">
        <v>12.12</v>
      </c>
      <c r="E809" s="2">
        <v>34003</v>
      </c>
      <c r="F809">
        <v>447.2</v>
      </c>
      <c r="G809">
        <f t="shared" si="111"/>
        <v>1.0484454085321726E-2</v>
      </c>
      <c r="H809" s="2">
        <v>34003</v>
      </c>
      <c r="I809">
        <v>530.75</v>
      </c>
      <c r="J809">
        <f t="shared" si="112"/>
        <v>1.0528921213967424E-2</v>
      </c>
      <c r="K809">
        <f t="shared" si="108"/>
        <v>1.0391721213967423E-2</v>
      </c>
      <c r="L809">
        <v>5.7785563824776665E-3</v>
      </c>
      <c r="N809" s="2">
        <v>34003</v>
      </c>
      <c r="O809">
        <v>2.7616999999999998</v>
      </c>
      <c r="Q809" s="2">
        <v>34003</v>
      </c>
      <c r="R809">
        <v>2840.34</v>
      </c>
      <c r="S809" s="8">
        <f t="shared" si="113"/>
        <v>-7.0234195558009915E-3</v>
      </c>
      <c r="T809" s="9">
        <f t="shared" si="109"/>
        <v>-7.1606195558009912E-3</v>
      </c>
      <c r="U809" s="3">
        <f>Sheet1!$B$17+Sheet1!$B$18*'Portfolio allocation'!K809</f>
        <v>1.2409444822256331E-2</v>
      </c>
      <c r="V809" s="13">
        <f t="shared" si="114"/>
        <v>-1.9570064378057323E-2</v>
      </c>
      <c r="W809" s="13"/>
      <c r="X809" s="2">
        <v>34003</v>
      </c>
      <c r="Y809">
        <v>12.2082</v>
      </c>
      <c r="AA809" s="2">
        <v>34003</v>
      </c>
      <c r="AB809">
        <v>137.44</v>
      </c>
      <c r="AC809">
        <f t="shared" si="115"/>
        <v>-1.9196460429601103E-2</v>
      </c>
      <c r="AD809">
        <f t="shared" si="110"/>
        <v>-1.9334060429601105E-2</v>
      </c>
      <c r="AE809">
        <f>Sheet2!$B$17+Sheet2!$B$18*'Portfolio allocation'!K809</f>
        <v>9.2939706316101118E-3</v>
      </c>
      <c r="AF809">
        <f t="shared" si="116"/>
        <v>-2.8628031061211215E-2</v>
      </c>
      <c r="AH809" s="2">
        <v>34003</v>
      </c>
      <c r="AI809">
        <v>6.41</v>
      </c>
      <c r="AJ809">
        <v>3.44</v>
      </c>
      <c r="AK809">
        <v>1.21987</v>
      </c>
      <c r="AR809" s="3"/>
    </row>
    <row r="810" spans="1:44" hidden="1" outlineLevel="1" x14ac:dyDescent="0.2">
      <c r="A810" s="2">
        <v>34004</v>
      </c>
      <c r="B810">
        <v>12.29</v>
      </c>
      <c r="E810" s="2">
        <v>34004</v>
      </c>
      <c r="F810">
        <v>449.56</v>
      </c>
      <c r="G810">
        <f t="shared" si="111"/>
        <v>5.277280858676292E-3</v>
      </c>
      <c r="H810" s="2">
        <v>34004</v>
      </c>
      <c r="I810">
        <v>533.89</v>
      </c>
      <c r="J810">
        <f t="shared" si="112"/>
        <v>5.9161563824776664E-3</v>
      </c>
      <c r="K810">
        <f t="shared" si="108"/>
        <v>5.7785563824776665E-3</v>
      </c>
      <c r="L810">
        <v>-1.4487315064899821E-3</v>
      </c>
      <c r="N810" s="2">
        <v>34004</v>
      </c>
      <c r="O810">
        <v>2.6562999999999999</v>
      </c>
      <c r="Q810" s="2">
        <v>34004</v>
      </c>
      <c r="R810">
        <v>2731.87</v>
      </c>
      <c r="S810" s="8">
        <f t="shared" si="113"/>
        <v>-3.818909003851656E-2</v>
      </c>
      <c r="T810" s="9">
        <f t="shared" si="109"/>
        <v>-3.8326690038516562E-2</v>
      </c>
      <c r="U810" s="3">
        <f>Sheet1!$B$17+Sheet1!$B$18*'Portfolio allocation'!K810</f>
        <v>7.1171052144269296E-3</v>
      </c>
      <c r="V810" s="13">
        <f t="shared" si="114"/>
        <v>-4.5443795252943495E-2</v>
      </c>
      <c r="W810" s="13"/>
      <c r="X810" s="2">
        <v>34004</v>
      </c>
      <c r="Y810">
        <v>12.267899999999999</v>
      </c>
      <c r="AA810" s="2">
        <v>34004</v>
      </c>
      <c r="AB810">
        <v>139.57</v>
      </c>
      <c r="AC810">
        <f t="shared" si="115"/>
        <v>1.5497671711292238E-2</v>
      </c>
      <c r="AD810">
        <f t="shared" si="110"/>
        <v>1.5360071711292238E-2</v>
      </c>
      <c r="AE810">
        <f>Sheet2!$B$17+Sheet2!$B$18*'Portfolio allocation'!K810</f>
        <v>5.1918267709701992E-3</v>
      </c>
      <c r="AF810">
        <f t="shared" si="116"/>
        <v>1.0168244940322039E-2</v>
      </c>
      <c r="AH810" s="2">
        <v>34004</v>
      </c>
      <c r="AI810">
        <v>6.3719999999999999</v>
      </c>
      <c r="AJ810">
        <v>3.44</v>
      </c>
      <c r="AK810">
        <v>1.2168600000000001</v>
      </c>
      <c r="AR810" s="3"/>
    </row>
    <row r="811" spans="1:44" hidden="1" outlineLevel="1" x14ac:dyDescent="0.2">
      <c r="A811" s="2">
        <v>34005</v>
      </c>
      <c r="B811">
        <v>12.9</v>
      </c>
      <c r="E811" s="2">
        <v>34005</v>
      </c>
      <c r="F811">
        <v>448.93</v>
      </c>
      <c r="G811">
        <f t="shared" si="111"/>
        <v>-1.4013702286680418E-3</v>
      </c>
      <c r="H811" s="2">
        <v>34005</v>
      </c>
      <c r="I811">
        <v>533.19000000000005</v>
      </c>
      <c r="J811">
        <f t="shared" si="112"/>
        <v>-1.311131506489982E-3</v>
      </c>
      <c r="K811">
        <f t="shared" si="108"/>
        <v>-1.4487315064899821E-3</v>
      </c>
      <c r="L811">
        <v>-2.1224342842140129E-3</v>
      </c>
      <c r="N811" s="2">
        <v>34005</v>
      </c>
      <c r="O811">
        <v>2.7812999999999999</v>
      </c>
      <c r="Q811" s="2">
        <v>34005</v>
      </c>
      <c r="R811">
        <v>2860.43</v>
      </c>
      <c r="S811" s="8">
        <f t="shared" si="113"/>
        <v>4.7059340305358521E-2</v>
      </c>
      <c r="T811" s="9">
        <f t="shared" si="109"/>
        <v>4.692174030535852E-2</v>
      </c>
      <c r="U811" s="3">
        <f>Sheet1!$B$17+Sheet1!$B$18*'Portfolio allocation'!K811</f>
        <v>-1.1742226156296381E-3</v>
      </c>
      <c r="V811" s="13">
        <f t="shared" si="114"/>
        <v>4.809596292098816E-2</v>
      </c>
      <c r="W811" s="13"/>
      <c r="X811" s="2">
        <v>34005</v>
      </c>
      <c r="Y811">
        <v>12.4171</v>
      </c>
      <c r="AA811" s="2">
        <v>34005</v>
      </c>
      <c r="AB811">
        <v>141.27000000000001</v>
      </c>
      <c r="AC811">
        <f t="shared" si="115"/>
        <v>1.2180267965895331E-2</v>
      </c>
      <c r="AD811">
        <f t="shared" si="110"/>
        <v>1.2045867965895331E-2</v>
      </c>
      <c r="AE811">
        <f>Sheet2!$B$17+Sheet2!$B$18*'Portfolio allocation'!K811</f>
        <v>-1.2348620046900502E-3</v>
      </c>
      <c r="AF811">
        <f t="shared" si="116"/>
        <v>1.3280729970585381E-2</v>
      </c>
      <c r="AH811" s="2">
        <v>34005</v>
      </c>
      <c r="AI811">
        <v>6.2869999999999999</v>
      </c>
      <c r="AJ811">
        <v>3.36</v>
      </c>
      <c r="AK811">
        <v>1.21767</v>
      </c>
      <c r="AR811" s="3"/>
    </row>
    <row r="812" spans="1:44" hidden="1" outlineLevel="1" x14ac:dyDescent="0.2">
      <c r="A812" s="2">
        <v>34008</v>
      </c>
      <c r="B812">
        <v>13.22</v>
      </c>
      <c r="E812" s="2">
        <v>34008</v>
      </c>
      <c r="F812">
        <v>447.85</v>
      </c>
      <c r="G812">
        <f t="shared" si="111"/>
        <v>-2.40572026819319E-3</v>
      </c>
      <c r="H812" s="2">
        <v>34008</v>
      </c>
      <c r="I812">
        <v>532.13</v>
      </c>
      <c r="J812">
        <f t="shared" si="112"/>
        <v>-1.9880342842140131E-3</v>
      </c>
      <c r="K812">
        <f t="shared" si="108"/>
        <v>-2.1224342842140129E-3</v>
      </c>
      <c r="L812">
        <v>-5.5306189013963293E-3</v>
      </c>
      <c r="N812" s="2">
        <v>34008</v>
      </c>
      <c r="O812">
        <v>2.6797</v>
      </c>
      <c r="Q812" s="2">
        <v>34008</v>
      </c>
      <c r="R812">
        <v>2755.97</v>
      </c>
      <c r="S812" s="8">
        <f t="shared" si="113"/>
        <v>-3.6518984907863539E-2</v>
      </c>
      <c r="T812" s="9">
        <f t="shared" si="109"/>
        <v>-3.6653384907863538E-2</v>
      </c>
      <c r="U812" s="3">
        <f>Sheet1!$B$17+Sheet1!$B$18*'Portfolio allocation'!K812</f>
        <v>-1.9471115161335813E-3</v>
      </c>
      <c r="V812" s="13">
        <f t="shared" si="114"/>
        <v>-3.4706273391729957E-2</v>
      </c>
      <c r="W812" s="13"/>
      <c r="X812" s="2">
        <v>34008</v>
      </c>
      <c r="Y812">
        <v>12.626099999999999</v>
      </c>
      <c r="AA812" s="2">
        <v>34008</v>
      </c>
      <c r="AB812">
        <v>143.63999999999999</v>
      </c>
      <c r="AC812">
        <f t="shared" si="115"/>
        <v>1.677638564451045E-2</v>
      </c>
      <c r="AD812">
        <f t="shared" si="110"/>
        <v>1.6639185644510449E-2</v>
      </c>
      <c r="AE812">
        <f>Sheet2!$B$17+Sheet2!$B$18*'Portfolio allocation'!K812</f>
        <v>-1.8339357023546129E-3</v>
      </c>
      <c r="AF812">
        <f t="shared" si="116"/>
        <v>1.8473121346865063E-2</v>
      </c>
      <c r="AH812" s="2">
        <v>34008</v>
      </c>
      <c r="AI812">
        <v>6.3440000000000003</v>
      </c>
      <c r="AJ812">
        <v>3.43</v>
      </c>
      <c r="AK812">
        <v>1.2174400000000001</v>
      </c>
      <c r="AR812" s="3"/>
    </row>
    <row r="813" spans="1:44" hidden="1" outlineLevel="1" x14ac:dyDescent="0.2">
      <c r="A813" s="2">
        <v>34009</v>
      </c>
      <c r="B813">
        <v>13.48</v>
      </c>
      <c r="E813" s="2">
        <v>34009</v>
      </c>
      <c r="F813">
        <v>445.33</v>
      </c>
      <c r="G813">
        <f t="shared" si="111"/>
        <v>-5.6268840013398158E-3</v>
      </c>
      <c r="H813" s="2">
        <v>34009</v>
      </c>
      <c r="I813">
        <v>529.26</v>
      </c>
      <c r="J813">
        <f t="shared" si="112"/>
        <v>-5.3934189013963296E-3</v>
      </c>
      <c r="K813">
        <f t="shared" si="108"/>
        <v>-5.5306189013963293E-3</v>
      </c>
      <c r="L813">
        <v>1.9395735782035072E-3</v>
      </c>
      <c r="N813" s="2">
        <v>34009</v>
      </c>
      <c r="O813">
        <v>2.6211000000000002</v>
      </c>
      <c r="Q813" s="2">
        <v>34009</v>
      </c>
      <c r="R813">
        <v>2695.71</v>
      </c>
      <c r="S813" s="8">
        <f t="shared" si="113"/>
        <v>-2.1865259781492452E-2</v>
      </c>
      <c r="T813" s="9">
        <f t="shared" si="109"/>
        <v>-2.2002459781492453E-2</v>
      </c>
      <c r="U813" s="3">
        <f>Sheet1!$B$17+Sheet1!$B$18*'Portfolio allocation'!K813</f>
        <v>-5.8570672838497723E-3</v>
      </c>
      <c r="V813" s="13">
        <f t="shared" si="114"/>
        <v>-1.6145392497642679E-2</v>
      </c>
      <c r="W813" s="13"/>
      <c r="X813" s="2">
        <v>34009</v>
      </c>
      <c r="Y813">
        <v>12.7455</v>
      </c>
      <c r="AA813" s="2">
        <v>34009</v>
      </c>
      <c r="AB813">
        <v>145</v>
      </c>
      <c r="AC813">
        <f t="shared" si="115"/>
        <v>9.4681147312727365E-3</v>
      </c>
      <c r="AD813">
        <f t="shared" si="110"/>
        <v>9.3293147312727368E-3</v>
      </c>
      <c r="AE813">
        <f>Sheet2!$B$17+Sheet2!$B$18*'Portfolio allocation'!K813</f>
        <v>-4.8645804146067234E-3</v>
      </c>
      <c r="AF813">
        <f t="shared" si="116"/>
        <v>1.4193895145879459E-2</v>
      </c>
      <c r="AH813" s="2">
        <v>34009</v>
      </c>
      <c r="AI813">
        <v>6.3789999999999996</v>
      </c>
      <c r="AJ813">
        <v>3.47</v>
      </c>
      <c r="AK813">
        <v>1.21841</v>
      </c>
      <c r="AR813" s="3"/>
    </row>
    <row r="814" spans="1:44" hidden="1" outlineLevel="1" x14ac:dyDescent="0.2">
      <c r="A814" s="2">
        <v>34010</v>
      </c>
      <c r="B814">
        <v>13.43</v>
      </c>
      <c r="E814" s="2">
        <v>34010</v>
      </c>
      <c r="F814">
        <v>446.23</v>
      </c>
      <c r="G814">
        <f t="shared" si="111"/>
        <v>2.0209732108773526E-3</v>
      </c>
      <c r="H814" s="2">
        <v>34010</v>
      </c>
      <c r="I814">
        <v>530.36</v>
      </c>
      <c r="J814">
        <f t="shared" si="112"/>
        <v>2.0783735782035073E-3</v>
      </c>
      <c r="K814">
        <f t="shared" si="108"/>
        <v>1.9395735782035072E-3</v>
      </c>
      <c r="L814">
        <v>3.0842250546798968E-3</v>
      </c>
      <c r="N814" s="2">
        <v>34010</v>
      </c>
      <c r="O814">
        <v>2.6718999999999999</v>
      </c>
      <c r="Q814" s="2">
        <v>34010</v>
      </c>
      <c r="R814">
        <v>2747.94</v>
      </c>
      <c r="S814" s="8">
        <f t="shared" si="113"/>
        <v>1.93752295313665E-2</v>
      </c>
      <c r="T814" s="9">
        <f t="shared" si="109"/>
        <v>1.9236429531366499E-2</v>
      </c>
      <c r="U814" s="3">
        <f>Sheet1!$B$17+Sheet1!$B$18*'Portfolio allocation'!K814</f>
        <v>2.7129268486010176E-3</v>
      </c>
      <c r="V814" s="13">
        <f t="shared" si="114"/>
        <v>1.6523502682765482E-2</v>
      </c>
      <c r="W814" s="13"/>
      <c r="X814" s="2">
        <v>34010</v>
      </c>
      <c r="Y814">
        <v>12.476800000000001</v>
      </c>
      <c r="AA814" s="2">
        <v>34010</v>
      </c>
      <c r="AB814">
        <v>141.94</v>
      </c>
      <c r="AC814">
        <f t="shared" si="115"/>
        <v>-2.110344827586208E-2</v>
      </c>
      <c r="AD814">
        <f t="shared" si="110"/>
        <v>-2.1243448275862081E-2</v>
      </c>
      <c r="AE814">
        <f>Sheet2!$B$17+Sheet2!$B$18*'Portfolio allocation'!K814</f>
        <v>1.7781053201002513E-3</v>
      </c>
      <c r="AF814">
        <f t="shared" si="116"/>
        <v>-2.3021553595962332E-2</v>
      </c>
      <c r="AH814" s="2">
        <v>34010</v>
      </c>
      <c r="AI814">
        <v>6.45</v>
      </c>
      <c r="AJ814">
        <v>3.5</v>
      </c>
      <c r="AK814">
        <v>1.2133</v>
      </c>
      <c r="AR814" s="3"/>
    </row>
    <row r="815" spans="1:44" hidden="1" outlineLevel="1" x14ac:dyDescent="0.2">
      <c r="A815" s="2">
        <v>34011</v>
      </c>
      <c r="B815">
        <v>12.69</v>
      </c>
      <c r="E815" s="2">
        <v>34011</v>
      </c>
      <c r="F815">
        <v>447.66</v>
      </c>
      <c r="G815">
        <f t="shared" si="111"/>
        <v>3.2046254173856425E-3</v>
      </c>
      <c r="H815" s="2">
        <v>34011</v>
      </c>
      <c r="I815">
        <v>532.07000000000005</v>
      </c>
      <c r="J815">
        <f t="shared" si="112"/>
        <v>3.2242250546798967E-3</v>
      </c>
      <c r="K815">
        <f t="shared" si="108"/>
        <v>3.0842250546798968E-3</v>
      </c>
      <c r="L815">
        <v>-6.8096544289285976E-3</v>
      </c>
      <c r="N815" s="2">
        <v>34011</v>
      </c>
      <c r="O815">
        <v>2.6640999999999999</v>
      </c>
      <c r="Q815" s="2">
        <v>34011</v>
      </c>
      <c r="R815">
        <v>2739.9</v>
      </c>
      <c r="S815" s="8">
        <f t="shared" si="113"/>
        <v>-2.9258280748487575E-3</v>
      </c>
      <c r="T815" s="9">
        <f t="shared" si="109"/>
        <v>-3.0658280748487574E-3</v>
      </c>
      <c r="U815" s="3">
        <f>Sheet1!$B$17+Sheet1!$B$18*'Portfolio allocation'!K815</f>
        <v>4.0261000317409089E-3</v>
      </c>
      <c r="V815" s="13">
        <f t="shared" si="114"/>
        <v>-7.0919281065896667E-3</v>
      </c>
      <c r="W815" s="13"/>
      <c r="X815" s="2">
        <v>34011</v>
      </c>
      <c r="Y815">
        <v>12.2082</v>
      </c>
      <c r="AA815" s="2">
        <v>34011</v>
      </c>
      <c r="AB815">
        <v>138.88999999999999</v>
      </c>
      <c r="AC815">
        <f t="shared" si="115"/>
        <v>-2.1487952656051967E-2</v>
      </c>
      <c r="AD815">
        <f t="shared" si="110"/>
        <v>-2.1625552656051969E-2</v>
      </c>
      <c r="AE815">
        <f>Sheet2!$B$17+Sheet2!$B$18*'Portfolio allocation'!K815</f>
        <v>2.7959586156833787E-3</v>
      </c>
      <c r="AF815">
        <f t="shared" si="116"/>
        <v>-2.4421511271735349E-2</v>
      </c>
      <c r="AH815" s="2">
        <v>34011</v>
      </c>
      <c r="AI815">
        <v>6.359</v>
      </c>
      <c r="AJ815">
        <v>3.44</v>
      </c>
      <c r="AK815">
        <v>1.2111400000000001</v>
      </c>
      <c r="AR815" s="3"/>
    </row>
    <row r="816" spans="1:44" hidden="1" outlineLevel="1" x14ac:dyDescent="0.2">
      <c r="A816" s="2">
        <v>34012</v>
      </c>
      <c r="B816">
        <v>12.38</v>
      </c>
      <c r="E816" s="2">
        <v>34012</v>
      </c>
      <c r="F816">
        <v>444.58</v>
      </c>
      <c r="G816">
        <f t="shared" si="111"/>
        <v>-6.8802215967476155E-3</v>
      </c>
      <c r="H816" s="2">
        <v>34012</v>
      </c>
      <c r="I816">
        <v>528.52</v>
      </c>
      <c r="J816">
        <f t="shared" si="112"/>
        <v>-6.6720544289285977E-3</v>
      </c>
      <c r="K816">
        <f t="shared" si="108"/>
        <v>-6.8096544289285976E-3</v>
      </c>
      <c r="L816">
        <v>-1.372E-4</v>
      </c>
      <c r="N816" s="2">
        <v>34012</v>
      </c>
      <c r="O816">
        <v>2.6133000000000002</v>
      </c>
      <c r="Q816" s="2">
        <v>34012</v>
      </c>
      <c r="R816">
        <v>2687.68</v>
      </c>
      <c r="S816" s="8">
        <f t="shared" si="113"/>
        <v>-1.9059089747801128E-2</v>
      </c>
      <c r="T816" s="9">
        <f t="shared" si="109"/>
        <v>-1.9196689747801129E-2</v>
      </c>
      <c r="U816" s="3">
        <f>Sheet1!$B$17+Sheet1!$B$18*'Portfolio allocation'!K816</f>
        <v>-7.3244092561057291E-3</v>
      </c>
      <c r="V816" s="13">
        <f t="shared" si="114"/>
        <v>-1.18722804916954E-2</v>
      </c>
      <c r="W816" s="13"/>
      <c r="X816" s="2">
        <v>34012</v>
      </c>
      <c r="Y816">
        <v>12.1187</v>
      </c>
      <c r="AA816" s="2">
        <v>34012</v>
      </c>
      <c r="AB816">
        <v>137.87</v>
      </c>
      <c r="AC816">
        <f t="shared" si="115"/>
        <v>-7.3439412484699318E-3</v>
      </c>
      <c r="AD816">
        <f t="shared" si="110"/>
        <v>-7.4811412484699314E-3</v>
      </c>
      <c r="AE816">
        <f>Sheet2!$B$17+Sheet2!$B$18*'Portfolio allocation'!K816</f>
        <v>-6.0019314368359566E-3</v>
      </c>
      <c r="AF816">
        <f t="shared" si="116"/>
        <v>-1.4792098116339749E-3</v>
      </c>
      <c r="AH816" s="2">
        <v>34012</v>
      </c>
      <c r="AI816">
        <v>6.335</v>
      </c>
      <c r="AJ816">
        <v>3.43</v>
      </c>
      <c r="AK816">
        <v>1.2088699999999999</v>
      </c>
      <c r="AR816" s="3"/>
    </row>
    <row r="817" spans="1:44" hidden="1" outlineLevel="1" x14ac:dyDescent="0.2">
      <c r="A817" s="2">
        <v>34015</v>
      </c>
      <c r="B817">
        <v>12.38</v>
      </c>
      <c r="E817" s="2">
        <v>34015</v>
      </c>
      <c r="F817">
        <v>444.58</v>
      </c>
      <c r="G817">
        <f t="shared" si="111"/>
        <v>0</v>
      </c>
      <c r="H817" s="2">
        <v>34015</v>
      </c>
      <c r="I817">
        <v>528.52</v>
      </c>
      <c r="J817">
        <f t="shared" si="112"/>
        <v>0</v>
      </c>
      <c r="K817">
        <f t="shared" si="108"/>
        <v>-1.372E-4</v>
      </c>
      <c r="L817">
        <v>-2.3977357420722097E-2</v>
      </c>
      <c r="N817" s="2">
        <v>34015</v>
      </c>
      <c r="O817">
        <v>2.6133000000000002</v>
      </c>
      <c r="Q817" s="2">
        <v>34015</v>
      </c>
      <c r="R817">
        <v>2687.68</v>
      </c>
      <c r="S817" s="8">
        <f t="shared" si="113"/>
        <v>0</v>
      </c>
      <c r="T817" s="9">
        <f t="shared" si="109"/>
        <v>-1.3720000000000003E-4</v>
      </c>
      <c r="U817" s="3">
        <f>Sheet1!$B$17+Sheet1!$B$18*'Portfolio allocation'!K817</f>
        <v>3.3039956724423427E-4</v>
      </c>
      <c r="V817" s="13">
        <f t="shared" si="114"/>
        <v>-4.675995672442343E-4</v>
      </c>
      <c r="W817" s="13"/>
      <c r="X817" s="2">
        <v>34015</v>
      </c>
      <c r="Y817">
        <v>12.1187</v>
      </c>
      <c r="AA817" s="2">
        <v>34015</v>
      </c>
      <c r="AB817">
        <v>137.87</v>
      </c>
      <c r="AC817">
        <f t="shared" si="115"/>
        <v>0</v>
      </c>
      <c r="AD817">
        <f t="shared" si="110"/>
        <v>-1.372E-4</v>
      </c>
      <c r="AE817">
        <f>Sheet2!$B$17+Sheet2!$B$18*'Portfolio allocation'!K817</f>
        <v>-6.8614728924213338E-5</v>
      </c>
      <c r="AF817">
        <f t="shared" si="116"/>
        <v>-6.8585271075786663E-5</v>
      </c>
      <c r="AH817" s="2">
        <v>34015</v>
      </c>
      <c r="AI817">
        <v>6.3220000000000001</v>
      </c>
      <c r="AJ817">
        <v>3.43</v>
      </c>
      <c r="AK817">
        <v>1.2091400000000001</v>
      </c>
      <c r="AR817" s="3"/>
    </row>
    <row r="818" spans="1:44" hidden="1" outlineLevel="1" x14ac:dyDescent="0.2">
      <c r="A818" s="2">
        <v>34016</v>
      </c>
      <c r="B818">
        <v>15.76</v>
      </c>
      <c r="E818" s="2">
        <v>34016</v>
      </c>
      <c r="F818">
        <v>433.91</v>
      </c>
      <c r="G818">
        <f t="shared" si="111"/>
        <v>-2.4000179945116606E-2</v>
      </c>
      <c r="H818" s="2">
        <v>34016</v>
      </c>
      <c r="I818">
        <v>515.91999999999996</v>
      </c>
      <c r="J818">
        <f t="shared" si="112"/>
        <v>-2.3840157420722097E-2</v>
      </c>
      <c r="K818">
        <f t="shared" si="108"/>
        <v>-2.3977357420722097E-2</v>
      </c>
      <c r="L818">
        <v>-1.4943995037988557E-3</v>
      </c>
      <c r="N818" s="2">
        <v>34016</v>
      </c>
      <c r="O818">
        <v>2.5038999999999998</v>
      </c>
      <c r="Q818" s="2">
        <v>34016</v>
      </c>
      <c r="R818">
        <v>2575.19</v>
      </c>
      <c r="S818" s="8">
        <f t="shared" si="113"/>
        <v>-4.1853940945350554E-2</v>
      </c>
      <c r="T818" s="9">
        <f t="shared" si="109"/>
        <v>-4.1991140945350551E-2</v>
      </c>
      <c r="U818" s="3">
        <f>Sheet1!$B$17+Sheet1!$B$18*'Portfolio allocation'!K818</f>
        <v>-2.7019633215744514E-2</v>
      </c>
      <c r="V818" s="13">
        <f t="shared" si="114"/>
        <v>-1.4971507729606037E-2</v>
      </c>
      <c r="W818" s="13"/>
      <c r="X818" s="2">
        <v>34016</v>
      </c>
      <c r="Y818">
        <v>11.9396</v>
      </c>
      <c r="AA818" s="2">
        <v>34016</v>
      </c>
      <c r="AB818">
        <v>135.83000000000001</v>
      </c>
      <c r="AC818">
        <f t="shared" si="115"/>
        <v>-1.4796547472256449E-2</v>
      </c>
      <c r="AD818">
        <f t="shared" si="110"/>
        <v>-1.4934147472256449E-2</v>
      </c>
      <c r="AE818">
        <f>Sheet2!$B$17+Sheet2!$B$18*'Portfolio allocation'!K818</f>
        <v>-2.1267890924854638E-2</v>
      </c>
      <c r="AF818">
        <f t="shared" si="116"/>
        <v>6.3337434525981891E-3</v>
      </c>
      <c r="AH818" s="2">
        <v>34016</v>
      </c>
      <c r="AI818">
        <v>6.335</v>
      </c>
      <c r="AJ818">
        <v>3.44</v>
      </c>
      <c r="AK818">
        <v>1.22567</v>
      </c>
      <c r="AR818" s="3"/>
    </row>
    <row r="819" spans="1:44" hidden="1" outlineLevel="1" x14ac:dyDescent="0.2">
      <c r="A819" s="2">
        <v>34017</v>
      </c>
      <c r="B819">
        <v>15.9</v>
      </c>
      <c r="E819" s="2">
        <v>34017</v>
      </c>
      <c r="F819">
        <v>433.3</v>
      </c>
      <c r="G819">
        <f t="shared" si="111"/>
        <v>-1.4058214837178173E-3</v>
      </c>
      <c r="H819" s="2">
        <v>34017</v>
      </c>
      <c r="I819">
        <v>515.22</v>
      </c>
      <c r="J819">
        <f t="shared" si="112"/>
        <v>-1.3567995037988556E-3</v>
      </c>
      <c r="K819">
        <f t="shared" si="108"/>
        <v>-1.4943995037988557E-3</v>
      </c>
      <c r="L819">
        <v>-3.2992970614494775E-3</v>
      </c>
      <c r="N819" s="2">
        <v>34017</v>
      </c>
      <c r="O819">
        <v>2.5078</v>
      </c>
      <c r="Q819" s="2">
        <v>34017</v>
      </c>
      <c r="R819">
        <v>2579.21</v>
      </c>
      <c r="S819" s="8">
        <f t="shared" si="113"/>
        <v>1.5610498642819604E-3</v>
      </c>
      <c r="T819" s="9">
        <f t="shared" si="109"/>
        <v>1.4234498642819603E-3</v>
      </c>
      <c r="U819" s="3">
        <f>Sheet1!$B$17+Sheet1!$B$18*'Portfolio allocation'!K819</f>
        <v>-1.2266140995233423E-3</v>
      </c>
      <c r="V819" s="13">
        <f t="shared" si="114"/>
        <v>2.6500639638053023E-3</v>
      </c>
      <c r="W819" s="13"/>
      <c r="X819" s="2">
        <v>34017</v>
      </c>
      <c r="Y819">
        <v>12.058999999999999</v>
      </c>
      <c r="AA819" s="2">
        <v>34017</v>
      </c>
      <c r="AB819">
        <v>137.19</v>
      </c>
      <c r="AC819">
        <f t="shared" si="115"/>
        <v>1.0012515644555631E-2</v>
      </c>
      <c r="AD819">
        <f t="shared" si="110"/>
        <v>9.8769156445556311E-3</v>
      </c>
      <c r="AE819">
        <f>Sheet2!$B$17+Sheet2!$B$18*'Portfolio allocation'!K819</f>
        <v>-1.2754711529930859E-3</v>
      </c>
      <c r="AF819">
        <f t="shared" si="116"/>
        <v>1.1152386797548717E-2</v>
      </c>
      <c r="AH819" s="2">
        <v>34017</v>
      </c>
      <c r="AI819">
        <v>6.2750000000000004</v>
      </c>
      <c r="AJ819">
        <v>3.39</v>
      </c>
      <c r="AK819">
        <v>1.2263200000000001</v>
      </c>
      <c r="AR819" s="3"/>
    </row>
    <row r="820" spans="1:44" hidden="1" outlineLevel="1" x14ac:dyDescent="0.2">
      <c r="A820" s="2">
        <v>34018</v>
      </c>
      <c r="B820">
        <v>15.56</v>
      </c>
      <c r="E820" s="2">
        <v>34018</v>
      </c>
      <c r="F820">
        <v>431.9</v>
      </c>
      <c r="G820">
        <f t="shared" si="111"/>
        <v>-3.231017770597866E-3</v>
      </c>
      <c r="H820" s="2">
        <v>34018</v>
      </c>
      <c r="I820">
        <v>513.59</v>
      </c>
      <c r="J820">
        <f t="shared" si="112"/>
        <v>-3.1636970614494775E-3</v>
      </c>
      <c r="K820">
        <f t="shared" si="108"/>
        <v>-3.2992970614494775E-3</v>
      </c>
      <c r="L820">
        <v>5.2808779765960642E-3</v>
      </c>
      <c r="N820" s="2">
        <v>34018</v>
      </c>
      <c r="O820">
        <v>2.5508000000000002</v>
      </c>
      <c r="Q820" s="2">
        <v>34018</v>
      </c>
      <c r="R820">
        <v>2623.4</v>
      </c>
      <c r="S820" s="8">
        <f t="shared" si="113"/>
        <v>1.7133153174809346E-2</v>
      </c>
      <c r="T820" s="9">
        <f t="shared" si="109"/>
        <v>1.6997553174809346E-2</v>
      </c>
      <c r="U820" s="3">
        <f>Sheet1!$B$17+Sheet1!$B$18*'Portfolio allocation'!K820</f>
        <v>-3.2972383198472044E-3</v>
      </c>
      <c r="V820" s="13">
        <f t="shared" si="114"/>
        <v>2.0294791494656551E-2</v>
      </c>
      <c r="W820" s="13"/>
      <c r="X820" s="2">
        <v>34018</v>
      </c>
      <c r="Y820">
        <v>12.058999999999999</v>
      </c>
      <c r="AA820" s="2">
        <v>34018</v>
      </c>
      <c r="AB820">
        <v>137.19</v>
      </c>
      <c r="AC820">
        <f t="shared" si="115"/>
        <v>0</v>
      </c>
      <c r="AD820">
        <f t="shared" si="110"/>
        <v>-1.3199999999999998E-4</v>
      </c>
      <c r="AE820">
        <f>Sheet2!$B$17+Sheet2!$B$18*'Portfolio allocation'!K820</f>
        <v>-2.8804321083573162E-3</v>
      </c>
      <c r="AF820">
        <f t="shared" si="116"/>
        <v>2.748432108357316E-3</v>
      </c>
      <c r="AH820" s="2">
        <v>34018</v>
      </c>
      <c r="AI820">
        <v>6.1479999999999997</v>
      </c>
      <c r="AJ820">
        <v>3.3</v>
      </c>
      <c r="AK820">
        <v>1.2220899999999999</v>
      </c>
      <c r="AR820" s="3"/>
    </row>
    <row r="821" spans="1:44" hidden="1" outlineLevel="1" x14ac:dyDescent="0.2">
      <c r="A821" s="2">
        <v>34019</v>
      </c>
      <c r="B821">
        <v>15.02</v>
      </c>
      <c r="E821" s="2">
        <v>34019</v>
      </c>
      <c r="F821">
        <v>434.22</v>
      </c>
      <c r="G821">
        <f t="shared" si="111"/>
        <v>5.3716137994908042E-3</v>
      </c>
      <c r="H821" s="2">
        <v>34019</v>
      </c>
      <c r="I821">
        <v>516.37</v>
      </c>
      <c r="J821">
        <f t="shared" si="112"/>
        <v>5.4128779765960644E-3</v>
      </c>
      <c r="K821">
        <f t="shared" si="108"/>
        <v>5.2808779765960642E-3</v>
      </c>
      <c r="L821">
        <v>2.4436724829095743E-3</v>
      </c>
      <c r="N821" s="2">
        <v>34019</v>
      </c>
      <c r="O821">
        <v>2.4922</v>
      </c>
      <c r="Q821" s="2">
        <v>34019</v>
      </c>
      <c r="R821">
        <v>2563.14</v>
      </c>
      <c r="S821" s="8">
        <f t="shared" si="113"/>
        <v>-2.2970191354730551E-2</v>
      </c>
      <c r="T821" s="9">
        <f t="shared" si="109"/>
        <v>-2.3102191354730552E-2</v>
      </c>
      <c r="U821" s="3">
        <f>Sheet1!$B$17+Sheet1!$B$18*'Portfolio allocation'!K821</f>
        <v>6.5461559343514483E-3</v>
      </c>
      <c r="V821" s="13">
        <f t="shared" si="114"/>
        <v>-2.9648347289082E-2</v>
      </c>
      <c r="W821" s="13"/>
      <c r="X821" s="2">
        <v>34019</v>
      </c>
      <c r="Y821">
        <v>12.058999999999999</v>
      </c>
      <c r="AA821" s="2">
        <v>34019</v>
      </c>
      <c r="AB821">
        <v>137.19</v>
      </c>
      <c r="AC821">
        <f t="shared" si="115"/>
        <v>0</v>
      </c>
      <c r="AD821">
        <f t="shared" si="110"/>
        <v>-1.3199999999999998E-4</v>
      </c>
      <c r="AE821">
        <f>Sheet2!$B$17+Sheet2!$B$18*'Portfolio allocation'!K821</f>
        <v>4.7492784355358071E-3</v>
      </c>
      <c r="AF821">
        <f t="shared" si="116"/>
        <v>-4.8812784355358073E-3</v>
      </c>
      <c r="AH821" s="2">
        <v>34019</v>
      </c>
      <c r="AI821">
        <v>6.1520000000000001</v>
      </c>
      <c r="AJ821">
        <v>3.3</v>
      </c>
      <c r="AK821">
        <v>1.2184999999999999</v>
      </c>
      <c r="AR821" s="3"/>
    </row>
    <row r="822" spans="1:44" hidden="1" outlineLevel="1" x14ac:dyDescent="0.2">
      <c r="A822" s="2">
        <v>34022</v>
      </c>
      <c r="B822">
        <v>14.7</v>
      </c>
      <c r="E822" s="2">
        <v>34022</v>
      </c>
      <c r="F822">
        <v>435.24</v>
      </c>
      <c r="G822">
        <f t="shared" si="111"/>
        <v>2.3490396573164762E-3</v>
      </c>
      <c r="H822" s="2">
        <v>34022</v>
      </c>
      <c r="I822">
        <v>517.70000000000005</v>
      </c>
      <c r="J822">
        <f t="shared" si="112"/>
        <v>2.5756724829095745E-3</v>
      </c>
      <c r="K822">
        <f t="shared" si="108"/>
        <v>2.4436724829095743E-3</v>
      </c>
      <c r="L822">
        <v>-9.0544825188350092E-4</v>
      </c>
      <c r="N822" s="2">
        <v>34022</v>
      </c>
      <c r="O822">
        <v>2.3984000000000001</v>
      </c>
      <c r="Q822" s="2">
        <v>34022</v>
      </c>
      <c r="R822">
        <v>2466.7199999999998</v>
      </c>
      <c r="S822" s="8">
        <f t="shared" si="113"/>
        <v>-3.761792176783163E-2</v>
      </c>
      <c r="T822" s="9">
        <f t="shared" si="109"/>
        <v>-3.774992176783163E-2</v>
      </c>
      <c r="U822" s="3">
        <f>Sheet1!$B$17+Sheet1!$B$18*'Portfolio allocation'!K822</f>
        <v>3.2912418876450029E-3</v>
      </c>
      <c r="V822" s="13">
        <f t="shared" si="114"/>
        <v>-4.1041163655476637E-2</v>
      </c>
      <c r="W822" s="13"/>
      <c r="X822" s="2">
        <v>34022</v>
      </c>
      <c r="Y822">
        <v>12.238</v>
      </c>
      <c r="AA822" s="2">
        <v>34022</v>
      </c>
      <c r="AB822">
        <v>139.22999999999999</v>
      </c>
      <c r="AC822">
        <f t="shared" si="115"/>
        <v>1.4869888475836479E-2</v>
      </c>
      <c r="AD822">
        <f t="shared" si="110"/>
        <v>1.4737088475836478E-2</v>
      </c>
      <c r="AE822">
        <f>Sheet2!$B$17+Sheet2!$B$18*'Portfolio allocation'!K822</f>
        <v>2.2263629268910977E-3</v>
      </c>
      <c r="AF822">
        <f t="shared" si="116"/>
        <v>1.2510725548945381E-2</v>
      </c>
      <c r="AH822" s="2">
        <v>34022</v>
      </c>
      <c r="AI822">
        <v>6.0620000000000003</v>
      </c>
      <c r="AJ822">
        <v>3.32</v>
      </c>
      <c r="AK822">
        <v>1.2189399999999999</v>
      </c>
      <c r="AR822" s="3"/>
    </row>
    <row r="823" spans="1:44" hidden="1" outlineLevel="1" x14ac:dyDescent="0.2">
      <c r="A823" s="2">
        <v>34023</v>
      </c>
      <c r="B823">
        <v>15.04</v>
      </c>
      <c r="E823" s="2">
        <v>34023</v>
      </c>
      <c r="F823">
        <v>434.8</v>
      </c>
      <c r="G823">
        <f t="shared" si="111"/>
        <v>-1.0109364948074351E-3</v>
      </c>
      <c r="H823" s="2">
        <v>34023</v>
      </c>
      <c r="I823">
        <v>517.29999999999995</v>
      </c>
      <c r="J823">
        <f t="shared" si="112"/>
        <v>-7.7264825188350095E-4</v>
      </c>
      <c r="K823">
        <f t="shared" si="108"/>
        <v>-9.0544825188350092E-4</v>
      </c>
      <c r="L823">
        <v>1.3903609433597572E-2</v>
      </c>
      <c r="N823" s="2">
        <v>34023</v>
      </c>
      <c r="O823">
        <v>2.4843999999999999</v>
      </c>
      <c r="Q823" s="2">
        <v>34023</v>
      </c>
      <c r="R823">
        <v>2555.1</v>
      </c>
      <c r="S823" s="8">
        <f t="shared" si="113"/>
        <v>3.5828955049620692E-2</v>
      </c>
      <c r="T823" s="9">
        <f t="shared" si="109"/>
        <v>3.569615504962069E-2</v>
      </c>
      <c r="U823" s="3">
        <f>Sheet1!$B$17+Sheet1!$B$18*'Portfolio allocation'!K823</f>
        <v>-5.5095429731641019E-4</v>
      </c>
      <c r="V823" s="13">
        <f t="shared" si="114"/>
        <v>3.6247109346937097E-2</v>
      </c>
      <c r="W823" s="13"/>
      <c r="X823" s="2">
        <v>34023</v>
      </c>
      <c r="Y823">
        <v>12.2082</v>
      </c>
      <c r="AA823" s="2">
        <v>34023</v>
      </c>
      <c r="AB823">
        <v>138.88999999999999</v>
      </c>
      <c r="AC823">
        <f t="shared" si="115"/>
        <v>-2.4420024420024333E-3</v>
      </c>
      <c r="AD823">
        <f t="shared" si="110"/>
        <v>-2.5728024420024333E-3</v>
      </c>
      <c r="AE823">
        <f>Sheet2!$B$17+Sheet2!$B$18*'Portfolio allocation'!K823</f>
        <v>-7.5176067428457595E-4</v>
      </c>
      <c r="AF823">
        <f t="shared" si="116"/>
        <v>-1.8210417677178574E-3</v>
      </c>
      <c r="AH823" s="2">
        <v>34023</v>
      </c>
      <c r="AI823">
        <v>5.91</v>
      </c>
      <c r="AJ823">
        <v>3.27</v>
      </c>
      <c r="AK823">
        <v>1.2290099999999999</v>
      </c>
      <c r="AR823" s="3"/>
    </row>
    <row r="824" spans="1:44" hidden="1" outlineLevel="1" x14ac:dyDescent="0.2">
      <c r="A824" s="2">
        <v>34024</v>
      </c>
      <c r="B824">
        <v>14.72</v>
      </c>
      <c r="E824" s="2">
        <v>34024</v>
      </c>
      <c r="F824">
        <v>440.87</v>
      </c>
      <c r="G824">
        <f t="shared" si="111"/>
        <v>1.3960441582336669E-2</v>
      </c>
      <c r="H824" s="2">
        <v>34024</v>
      </c>
      <c r="I824">
        <v>524.55999999999995</v>
      </c>
      <c r="J824">
        <f t="shared" si="112"/>
        <v>1.4034409433597572E-2</v>
      </c>
      <c r="K824">
        <f t="shared" si="108"/>
        <v>1.3903609433597572E-2</v>
      </c>
      <c r="L824">
        <v>3.2223929235933196E-3</v>
      </c>
      <c r="N824" s="2">
        <v>34024</v>
      </c>
      <c r="O824">
        <v>2.6211000000000002</v>
      </c>
      <c r="Q824" s="2">
        <v>34024</v>
      </c>
      <c r="R824">
        <v>2695.71</v>
      </c>
      <c r="S824" s="8">
        <f t="shared" si="113"/>
        <v>5.5031114242104051E-2</v>
      </c>
      <c r="T824" s="9">
        <f t="shared" si="109"/>
        <v>5.4900314242104051E-2</v>
      </c>
      <c r="U824" s="3">
        <f>Sheet1!$B$17+Sheet1!$B$18*'Portfolio allocation'!K824</f>
        <v>1.6438371990899467E-2</v>
      </c>
      <c r="V824" s="13">
        <f t="shared" si="114"/>
        <v>3.8461942251204584E-2</v>
      </c>
      <c r="W824" s="13"/>
      <c r="X824" s="2">
        <v>34024</v>
      </c>
      <c r="Y824">
        <v>12.3873</v>
      </c>
      <c r="AA824" s="2">
        <v>34024</v>
      </c>
      <c r="AB824">
        <v>140.93</v>
      </c>
      <c r="AC824">
        <f t="shared" si="115"/>
        <v>1.4687882496940086E-2</v>
      </c>
      <c r="AD824">
        <f t="shared" si="110"/>
        <v>1.4555082496940085E-2</v>
      </c>
      <c r="AE824">
        <f>Sheet2!$B$17+Sheet2!$B$18*'Portfolio allocation'!K824</f>
        <v>1.2416831232877018E-2</v>
      </c>
      <c r="AF824">
        <f t="shared" si="116"/>
        <v>2.1382512640630673E-3</v>
      </c>
      <c r="AH824" s="2">
        <v>34024</v>
      </c>
      <c r="AI824">
        <v>5.9969999999999999</v>
      </c>
      <c r="AJ824">
        <v>3.32</v>
      </c>
      <c r="AK824">
        <v>1.2231000000000001</v>
      </c>
      <c r="AR824" s="3"/>
    </row>
    <row r="825" spans="1:44" hidden="1" outlineLevel="1" x14ac:dyDescent="0.2">
      <c r="A825" s="2">
        <v>34025</v>
      </c>
      <c r="B825">
        <v>13.76</v>
      </c>
      <c r="E825" s="2">
        <v>34025</v>
      </c>
      <c r="F825">
        <v>442.34</v>
      </c>
      <c r="G825">
        <f t="shared" si="111"/>
        <v>3.3343162383467906E-3</v>
      </c>
      <c r="H825" s="2">
        <v>34025</v>
      </c>
      <c r="I825">
        <v>526.32000000000005</v>
      </c>
      <c r="J825">
        <f t="shared" si="112"/>
        <v>3.3551929235933198E-3</v>
      </c>
      <c r="K825">
        <f t="shared" si="108"/>
        <v>3.2223929235933196E-3</v>
      </c>
      <c r="L825">
        <v>2.2797806961543654E-3</v>
      </c>
      <c r="N825" s="2">
        <v>34025</v>
      </c>
      <c r="O825">
        <v>2.6366999999999998</v>
      </c>
      <c r="Q825" s="2">
        <v>34025</v>
      </c>
      <c r="R825">
        <v>2711.78</v>
      </c>
      <c r="S825" s="8">
        <f t="shared" si="113"/>
        <v>5.9613237328941526E-3</v>
      </c>
      <c r="T825" s="9">
        <f t="shared" si="109"/>
        <v>5.8285237328941529E-3</v>
      </c>
      <c r="U825" s="3">
        <f>Sheet1!$B$17+Sheet1!$B$18*'Portfolio allocation'!K825</f>
        <v>4.1846097125978459E-3</v>
      </c>
      <c r="V825" s="13">
        <f t="shared" si="114"/>
        <v>1.643914020296307E-3</v>
      </c>
      <c r="W825" s="13"/>
      <c r="X825" s="2">
        <v>34025</v>
      </c>
      <c r="Y825">
        <v>12.835000000000001</v>
      </c>
      <c r="AA825" s="2">
        <v>34025</v>
      </c>
      <c r="AB825">
        <v>146.02000000000001</v>
      </c>
      <c r="AC825">
        <f t="shared" si="115"/>
        <v>3.6117221315546733E-2</v>
      </c>
      <c r="AD825">
        <f t="shared" si="110"/>
        <v>3.5984021315546733E-2</v>
      </c>
      <c r="AE825">
        <f>Sheet2!$B$17+Sheet2!$B$18*'Portfolio allocation'!K825</f>
        <v>2.9188210097023373E-3</v>
      </c>
      <c r="AF825">
        <f t="shared" si="116"/>
        <v>3.3065200305844394E-2</v>
      </c>
      <c r="AH825" s="2">
        <v>34025</v>
      </c>
      <c r="AI825">
        <v>6.03</v>
      </c>
      <c r="AJ825">
        <v>3.33</v>
      </c>
      <c r="AK825">
        <v>1.21688</v>
      </c>
      <c r="AR825" s="3"/>
    </row>
    <row r="826" spans="1:44" hidden="1" outlineLevel="1" x14ac:dyDescent="0.2">
      <c r="A826" s="2">
        <v>34026</v>
      </c>
      <c r="B826">
        <v>13.16</v>
      </c>
      <c r="E826" s="2">
        <v>34026</v>
      </c>
      <c r="F826">
        <v>443.38</v>
      </c>
      <c r="G826">
        <f t="shared" si="111"/>
        <v>2.351132612922191E-3</v>
      </c>
      <c r="H826" s="2">
        <v>34026</v>
      </c>
      <c r="I826">
        <v>527.59</v>
      </c>
      <c r="J826">
        <f t="shared" si="112"/>
        <v>2.4129806961543654E-3</v>
      </c>
      <c r="K826">
        <f t="shared" si="108"/>
        <v>2.2797806961543654E-3</v>
      </c>
      <c r="L826">
        <v>-3.013825038382057E-3</v>
      </c>
      <c r="N826" s="2">
        <v>34026</v>
      </c>
      <c r="O826">
        <v>2.6055000000000001</v>
      </c>
      <c r="Q826" s="2">
        <v>34026</v>
      </c>
      <c r="R826">
        <v>2679.64</v>
      </c>
      <c r="S826" s="8">
        <f t="shared" si="113"/>
        <v>-1.1851993893310042E-2</v>
      </c>
      <c r="T826" s="9">
        <f t="shared" si="109"/>
        <v>-1.1985193893310042E-2</v>
      </c>
      <c r="U826" s="3">
        <f>Sheet1!$B$17+Sheet1!$B$18*'Portfolio allocation'!K826</f>
        <v>3.1032210763091944E-3</v>
      </c>
      <c r="V826" s="13">
        <f t="shared" si="114"/>
        <v>-1.5088414969619237E-2</v>
      </c>
      <c r="W826" s="13"/>
      <c r="X826" s="2">
        <v>34026</v>
      </c>
      <c r="Y826">
        <v>12.984299999999999</v>
      </c>
      <c r="AA826" s="2">
        <v>34026</v>
      </c>
      <c r="AB826">
        <v>147.72</v>
      </c>
      <c r="AC826">
        <f t="shared" si="115"/>
        <v>1.1642240788932945E-2</v>
      </c>
      <c r="AD826">
        <f t="shared" si="110"/>
        <v>1.1509440788932944E-2</v>
      </c>
      <c r="AE826">
        <f>Sheet2!$B$17+Sheet2!$B$18*'Portfolio allocation'!K826</f>
        <v>2.0806261688507237E-3</v>
      </c>
      <c r="AF826">
        <f t="shared" si="116"/>
        <v>9.4288146200822206E-3</v>
      </c>
      <c r="AH826" s="2">
        <v>34026</v>
      </c>
      <c r="AI826">
        <v>6.0140000000000002</v>
      </c>
      <c r="AJ826">
        <v>3.32</v>
      </c>
      <c r="AK826">
        <v>1.21132</v>
      </c>
      <c r="AR826" s="3"/>
    </row>
    <row r="827" spans="1:44" hidden="1" outlineLevel="1" x14ac:dyDescent="0.2">
      <c r="A827" s="2">
        <v>34029</v>
      </c>
      <c r="B827">
        <v>13.6</v>
      </c>
      <c r="E827" s="2">
        <v>34029</v>
      </c>
      <c r="F827">
        <v>442.01</v>
      </c>
      <c r="G827">
        <f t="shared" si="111"/>
        <v>-3.0899003112454526E-3</v>
      </c>
      <c r="H827" s="2">
        <v>34029</v>
      </c>
      <c r="I827">
        <v>526.07000000000005</v>
      </c>
      <c r="J827">
        <f t="shared" si="112"/>
        <v>-2.8810250383820568E-3</v>
      </c>
      <c r="K827">
        <f t="shared" si="108"/>
        <v>-3.013825038382057E-3</v>
      </c>
      <c r="L827">
        <v>1.344033828197768E-2</v>
      </c>
      <c r="N827" s="2">
        <v>34029</v>
      </c>
      <c r="O827">
        <v>2.5468999999999999</v>
      </c>
      <c r="Q827" s="2">
        <v>34029</v>
      </c>
      <c r="R827">
        <v>2619.38</v>
      </c>
      <c r="S827" s="8">
        <f t="shared" si="113"/>
        <v>-2.248809541580199E-2</v>
      </c>
      <c r="T827" s="9">
        <f t="shared" si="109"/>
        <v>-2.2620895415801989E-2</v>
      </c>
      <c r="U827" s="3">
        <f>Sheet1!$B$17+Sheet1!$B$18*'Portfolio allocation'!K827</f>
        <v>-2.9697375801610829E-3</v>
      </c>
      <c r="V827" s="13">
        <f t="shared" si="114"/>
        <v>-1.9651157835640906E-2</v>
      </c>
      <c r="W827" s="13"/>
      <c r="X827" s="2">
        <v>34029</v>
      </c>
      <c r="Y827">
        <v>13.0738</v>
      </c>
      <c r="AA827" s="2">
        <v>34029</v>
      </c>
      <c r="AB827">
        <v>148.74</v>
      </c>
      <c r="AC827">
        <f t="shared" si="115"/>
        <v>6.9049553208773151E-3</v>
      </c>
      <c r="AD827">
        <f t="shared" si="110"/>
        <v>6.7729553208773149E-3</v>
      </c>
      <c r="AE827">
        <f>Sheet2!$B$17+Sheet2!$B$18*'Portfolio allocation'!K827</f>
        <v>-2.6265831023957625E-3</v>
      </c>
      <c r="AF827">
        <f t="shared" si="116"/>
        <v>9.399538423273077E-3</v>
      </c>
      <c r="AH827" s="2">
        <v>34029</v>
      </c>
      <c r="AI827">
        <v>5.9390000000000001</v>
      </c>
      <c r="AJ827">
        <v>3.3</v>
      </c>
      <c r="AK827">
        <v>1.2123200000000001</v>
      </c>
      <c r="AR827" s="3"/>
    </row>
    <row r="828" spans="1:44" hidden="1" outlineLevel="1" x14ac:dyDescent="0.2">
      <c r="A828" s="2">
        <v>34030</v>
      </c>
      <c r="B828">
        <v>12.49</v>
      </c>
      <c r="E828" s="2">
        <v>34030</v>
      </c>
      <c r="F828">
        <v>447.9</v>
      </c>
      <c r="G828">
        <f t="shared" si="111"/>
        <v>1.3325490373520932E-2</v>
      </c>
      <c r="H828" s="2">
        <v>34030</v>
      </c>
      <c r="I828">
        <v>533.21</v>
      </c>
      <c r="J828">
        <f t="shared" si="112"/>
        <v>1.3572338281977681E-2</v>
      </c>
      <c r="K828">
        <f t="shared" si="108"/>
        <v>1.344033828197768E-2</v>
      </c>
      <c r="L828">
        <v>3.1308546276325503E-3</v>
      </c>
      <c r="N828" s="2">
        <v>34030</v>
      </c>
      <c r="O828">
        <v>2.6444999999999999</v>
      </c>
      <c r="Q828" s="2">
        <v>34030</v>
      </c>
      <c r="R828">
        <v>2719.82</v>
      </c>
      <c r="S828" s="8">
        <f t="shared" si="113"/>
        <v>3.8344951858836795E-2</v>
      </c>
      <c r="T828" s="9">
        <f t="shared" si="109"/>
        <v>3.8212951858836795E-2</v>
      </c>
      <c r="U828" s="3">
        <f>Sheet1!$B$17+Sheet1!$B$18*'Portfolio allocation'!K828</f>
        <v>1.5906895584908806E-2</v>
      </c>
      <c r="V828" s="13">
        <f t="shared" si="114"/>
        <v>2.2306056273927989E-2</v>
      </c>
      <c r="W828" s="13"/>
      <c r="X828" s="2">
        <v>34030</v>
      </c>
      <c r="Y828">
        <v>12.9544</v>
      </c>
      <c r="AA828" s="2">
        <v>34030</v>
      </c>
      <c r="AB828">
        <v>147.38</v>
      </c>
      <c r="AC828">
        <f t="shared" si="115"/>
        <v>-9.1434718300390516E-3</v>
      </c>
      <c r="AD828">
        <f t="shared" si="110"/>
        <v>-9.2758718300390511E-3</v>
      </c>
      <c r="AE828">
        <f>Sheet2!$B$17+Sheet2!$B$18*'Portfolio allocation'!K828</f>
        <v>1.2004878705740586E-2</v>
      </c>
      <c r="AF828">
        <f t="shared" si="116"/>
        <v>-2.1280750535779637E-2</v>
      </c>
      <c r="AH828" s="2">
        <v>34030</v>
      </c>
      <c r="AI828">
        <v>5.9390000000000001</v>
      </c>
      <c r="AJ828">
        <v>3.31</v>
      </c>
      <c r="AK828">
        <v>1.21472</v>
      </c>
      <c r="AR828" s="3"/>
    </row>
    <row r="829" spans="1:44" hidden="1" outlineLevel="1" x14ac:dyDescent="0.2">
      <c r="A829" s="2">
        <v>34031</v>
      </c>
      <c r="B829">
        <v>13.13</v>
      </c>
      <c r="E829" s="2">
        <v>34031</v>
      </c>
      <c r="F829">
        <v>449.26</v>
      </c>
      <c r="G829">
        <f t="shared" si="111"/>
        <v>3.0363920517972876E-3</v>
      </c>
      <c r="H829" s="2">
        <v>34031</v>
      </c>
      <c r="I829">
        <v>534.95000000000005</v>
      </c>
      <c r="J829">
        <f t="shared" si="112"/>
        <v>3.2632546276325503E-3</v>
      </c>
      <c r="K829">
        <f t="shared" si="108"/>
        <v>3.1308546276325503E-3</v>
      </c>
      <c r="L829">
        <v>-4.2998138891485755E-3</v>
      </c>
      <c r="N829" s="2">
        <v>34031</v>
      </c>
      <c r="O829">
        <v>2.6484000000000001</v>
      </c>
      <c r="Q829" s="2">
        <v>34031</v>
      </c>
      <c r="R829">
        <v>2723.83</v>
      </c>
      <c r="S829" s="8">
        <f t="shared" si="113"/>
        <v>1.474362273973906E-3</v>
      </c>
      <c r="T829" s="9">
        <f t="shared" si="109"/>
        <v>1.341962273973906E-3</v>
      </c>
      <c r="U829" s="3">
        <f>Sheet1!$B$17+Sheet1!$B$18*'Portfolio allocation'!K829</f>
        <v>4.0795946595827241E-3</v>
      </c>
      <c r="V829" s="13">
        <f t="shared" si="114"/>
        <v>-2.7376323856088181E-3</v>
      </c>
      <c r="W829" s="13"/>
      <c r="X829" s="2">
        <v>34031</v>
      </c>
      <c r="Y829">
        <v>13.193199999999999</v>
      </c>
      <c r="AA829" s="2">
        <v>34031</v>
      </c>
      <c r="AB829">
        <v>150.09</v>
      </c>
      <c r="AC829">
        <f t="shared" si="115"/>
        <v>1.8387840955353507E-2</v>
      </c>
      <c r="AD829">
        <f t="shared" si="110"/>
        <v>1.8256640955353506E-2</v>
      </c>
      <c r="AE829">
        <f>Sheet2!$B$17+Sheet2!$B$18*'Portfolio allocation'!K829</f>
        <v>2.8374228215808767E-3</v>
      </c>
      <c r="AF829">
        <f t="shared" si="116"/>
        <v>1.5419218133772629E-2</v>
      </c>
      <c r="AH829" s="2">
        <v>34031</v>
      </c>
      <c r="AI829">
        <v>5.8760000000000003</v>
      </c>
      <c r="AJ829">
        <v>3.28</v>
      </c>
      <c r="AK829">
        <v>1.2130700000000001</v>
      </c>
      <c r="AR829" s="3"/>
    </row>
    <row r="830" spans="1:44" hidden="1" outlineLevel="1" x14ac:dyDescent="0.2">
      <c r="A830" s="2">
        <v>34032</v>
      </c>
      <c r="B830">
        <v>13.44</v>
      </c>
      <c r="E830" s="2">
        <v>34032</v>
      </c>
      <c r="F830">
        <v>447.34</v>
      </c>
      <c r="G830">
        <f t="shared" si="111"/>
        <v>-4.2736945198771359E-3</v>
      </c>
      <c r="H830" s="2">
        <v>34032</v>
      </c>
      <c r="I830">
        <v>532.72</v>
      </c>
      <c r="J830">
        <f t="shared" si="112"/>
        <v>-4.1686138891485758E-3</v>
      </c>
      <c r="K830">
        <f t="shared" si="108"/>
        <v>-4.2998138891485755E-3</v>
      </c>
      <c r="L830">
        <v>-2.6637642889322725E-3</v>
      </c>
      <c r="N830" s="2">
        <v>34032</v>
      </c>
      <c r="O830">
        <v>2.6172</v>
      </c>
      <c r="Q830" s="2">
        <v>34032</v>
      </c>
      <c r="R830">
        <v>2691.7</v>
      </c>
      <c r="S830" s="8">
        <f t="shared" si="113"/>
        <v>-1.1795890345579596E-2</v>
      </c>
      <c r="T830" s="9">
        <f t="shared" si="109"/>
        <v>-1.1927090345579596E-2</v>
      </c>
      <c r="U830" s="3">
        <f>Sheet1!$B$17+Sheet1!$B$18*'Portfolio allocation'!K830</f>
        <v>-4.4450565810520166E-3</v>
      </c>
      <c r="V830" s="13">
        <f t="shared" si="114"/>
        <v>-7.4820337645275792E-3</v>
      </c>
      <c r="W830" s="13"/>
      <c r="X830" s="2">
        <v>34032</v>
      </c>
      <c r="Y830">
        <v>13.1037</v>
      </c>
      <c r="AA830" s="2">
        <v>34032</v>
      </c>
      <c r="AB830">
        <v>149.08000000000001</v>
      </c>
      <c r="AC830">
        <f t="shared" si="115"/>
        <v>-6.7292957558797717E-3</v>
      </c>
      <c r="AD830">
        <f t="shared" si="110"/>
        <v>-6.8588957558797714E-3</v>
      </c>
      <c r="AE830">
        <f>Sheet2!$B$17+Sheet2!$B$18*'Portfolio allocation'!K830</f>
        <v>-3.7701171970402109E-3</v>
      </c>
      <c r="AF830">
        <f t="shared" si="116"/>
        <v>-3.0887785588395605E-3</v>
      </c>
      <c r="AH830" s="2">
        <v>34032</v>
      </c>
      <c r="AI830">
        <v>5.819</v>
      </c>
      <c r="AJ830">
        <v>3.24</v>
      </c>
      <c r="AK830">
        <v>1.21854</v>
      </c>
      <c r="AR830" s="3"/>
    </row>
    <row r="831" spans="1:44" hidden="1" outlineLevel="1" x14ac:dyDescent="0.2">
      <c r="A831" s="2">
        <v>34033</v>
      </c>
      <c r="B831">
        <v>14.08</v>
      </c>
      <c r="E831" s="2">
        <v>34033</v>
      </c>
      <c r="F831">
        <v>446.11</v>
      </c>
      <c r="G831">
        <f t="shared" si="111"/>
        <v>-2.7495864443152218E-3</v>
      </c>
      <c r="H831" s="2">
        <v>34033</v>
      </c>
      <c r="I831">
        <v>531.37</v>
      </c>
      <c r="J831">
        <f t="shared" si="112"/>
        <v>-2.5341642889322724E-3</v>
      </c>
      <c r="K831">
        <f t="shared" si="108"/>
        <v>-2.6637642889322725E-3</v>
      </c>
      <c r="L831">
        <v>1.9249056822929423E-2</v>
      </c>
      <c r="N831" s="2">
        <v>34033</v>
      </c>
      <c r="O831">
        <v>2.5859000000000001</v>
      </c>
      <c r="Q831" s="2">
        <v>34033</v>
      </c>
      <c r="R831">
        <v>2659.56</v>
      </c>
      <c r="S831" s="8">
        <f t="shared" si="113"/>
        <v>-1.1940409406694608E-2</v>
      </c>
      <c r="T831" s="9">
        <f t="shared" si="109"/>
        <v>-1.2070009406694608E-2</v>
      </c>
      <c r="U831" s="3">
        <f>Sheet1!$B$17+Sheet1!$B$18*'Portfolio allocation'!K831</f>
        <v>-2.5681390166731061E-3</v>
      </c>
      <c r="V831" s="13">
        <f t="shared" si="114"/>
        <v>-9.501870390021502E-3</v>
      </c>
      <c r="W831" s="13"/>
      <c r="X831" s="2">
        <v>34033</v>
      </c>
      <c r="Y831">
        <v>13.193199999999999</v>
      </c>
      <c r="AA831" s="2">
        <v>34033</v>
      </c>
      <c r="AB831">
        <v>150.09</v>
      </c>
      <c r="AC831">
        <f t="shared" si="115"/>
        <v>6.7748859672658313E-3</v>
      </c>
      <c r="AD831">
        <f t="shared" si="110"/>
        <v>6.6400859672658312E-3</v>
      </c>
      <c r="AE831">
        <f>Sheet2!$B$17+Sheet2!$B$18*'Portfolio allocation'!K831</f>
        <v>-2.315300153127569E-3</v>
      </c>
      <c r="AF831">
        <f t="shared" si="116"/>
        <v>8.9553861203933993E-3</v>
      </c>
      <c r="AH831" s="2">
        <v>34033</v>
      </c>
      <c r="AI831">
        <v>5.8929999999999998</v>
      </c>
      <c r="AJ831">
        <v>3.37</v>
      </c>
      <c r="AK831">
        <v>1.2</v>
      </c>
      <c r="AR831" s="3"/>
    </row>
    <row r="832" spans="1:44" hidden="1" outlineLevel="1" x14ac:dyDescent="0.2">
      <c r="A832" s="2">
        <v>34036</v>
      </c>
      <c r="B832">
        <v>16.22</v>
      </c>
      <c r="E832" s="2">
        <v>34036</v>
      </c>
      <c r="F832">
        <v>454.71</v>
      </c>
      <c r="G832">
        <f t="shared" si="111"/>
        <v>1.9277756607114727E-2</v>
      </c>
      <c r="H832" s="2">
        <v>34036</v>
      </c>
      <c r="I832">
        <v>541.66999999999996</v>
      </c>
      <c r="J832">
        <f t="shared" si="112"/>
        <v>1.9383856822929424E-2</v>
      </c>
      <c r="K832">
        <f t="shared" si="108"/>
        <v>1.9249056822929423E-2</v>
      </c>
      <c r="L832">
        <v>-5.7867419646649753E-4</v>
      </c>
      <c r="N832" s="2">
        <v>34036</v>
      </c>
      <c r="O832">
        <v>2.6133000000000002</v>
      </c>
      <c r="Q832" s="2">
        <v>34036</v>
      </c>
      <c r="R832">
        <v>2687.68</v>
      </c>
      <c r="S832" s="8">
        <f t="shared" si="113"/>
        <v>1.057317751808573E-2</v>
      </c>
      <c r="T832" s="9">
        <f t="shared" si="109"/>
        <v>1.0438377518085731E-2</v>
      </c>
      <c r="U832" s="3">
        <f>Sheet1!$B$17+Sheet1!$B$18*'Portfolio allocation'!K832</f>
        <v>2.2570804707593314E-2</v>
      </c>
      <c r="V832" s="13">
        <f t="shared" si="114"/>
        <v>-1.2132427189507583E-2</v>
      </c>
      <c r="W832" s="13"/>
      <c r="X832" s="2">
        <v>34036</v>
      </c>
      <c r="Y832">
        <v>13.402100000000001</v>
      </c>
      <c r="AA832" s="2">
        <v>34036</v>
      </c>
      <c r="AB832">
        <v>152.47</v>
      </c>
      <c r="AC832">
        <f t="shared" si="115"/>
        <v>1.5857152375241546E-2</v>
      </c>
      <c r="AD832">
        <f t="shared" si="110"/>
        <v>1.5721552375241546E-2</v>
      </c>
      <c r="AE832">
        <f>Sheet2!$B$17+Sheet2!$B$18*'Portfolio allocation'!K832</f>
        <v>1.7170139426167831E-2</v>
      </c>
      <c r="AF832">
        <f t="shared" si="116"/>
        <v>-1.4485870509262852E-3</v>
      </c>
      <c r="AH832" s="2">
        <v>34036</v>
      </c>
      <c r="AI832">
        <v>5.843</v>
      </c>
      <c r="AJ832">
        <v>3.39</v>
      </c>
      <c r="AK832">
        <v>1.20303</v>
      </c>
      <c r="AR832" s="3"/>
    </row>
    <row r="833" spans="1:44" hidden="1" outlineLevel="1" x14ac:dyDescent="0.2">
      <c r="A833" s="2">
        <v>34037</v>
      </c>
      <c r="B833">
        <v>14.17</v>
      </c>
      <c r="E833" s="2">
        <v>34037</v>
      </c>
      <c r="F833">
        <v>454.4</v>
      </c>
      <c r="G833">
        <f t="shared" si="111"/>
        <v>-6.8175320533969685E-4</v>
      </c>
      <c r="H833" s="2">
        <v>34037</v>
      </c>
      <c r="I833">
        <v>541.42999999999995</v>
      </c>
      <c r="J833">
        <f t="shared" si="112"/>
        <v>-4.4307419646649748E-4</v>
      </c>
      <c r="K833">
        <f t="shared" si="108"/>
        <v>-5.7867419646649753E-4</v>
      </c>
      <c r="L833">
        <v>4.1116098997101922E-3</v>
      </c>
      <c r="N833" s="2">
        <v>34037</v>
      </c>
      <c r="O833">
        <v>2.6328</v>
      </c>
      <c r="Q833" s="2">
        <v>34037</v>
      </c>
      <c r="R833">
        <v>2707.76</v>
      </c>
      <c r="S833" s="8">
        <f t="shared" si="113"/>
        <v>7.4711275151804202E-3</v>
      </c>
      <c r="T833" s="9">
        <f t="shared" si="109"/>
        <v>7.3355275151804206E-3</v>
      </c>
      <c r="U833" s="3">
        <f>Sheet1!$B$17+Sheet1!$B$18*'Portfolio allocation'!K833</f>
        <v>-1.7607081938614906E-4</v>
      </c>
      <c r="V833" s="13">
        <f t="shared" si="114"/>
        <v>7.5115983345665693E-3</v>
      </c>
      <c r="W833" s="13"/>
      <c r="X833" s="2">
        <v>34037</v>
      </c>
      <c r="Y833">
        <v>13.5215</v>
      </c>
      <c r="AA833" s="2">
        <v>34037</v>
      </c>
      <c r="AB833">
        <v>153.83000000000001</v>
      </c>
      <c r="AC833">
        <f t="shared" si="115"/>
        <v>8.9197874991802095E-3</v>
      </c>
      <c r="AD833">
        <f t="shared" si="110"/>
        <v>8.7833874991802095E-3</v>
      </c>
      <c r="AE833">
        <f>Sheet2!$B$17+Sheet2!$B$18*'Portfolio allocation'!K833</f>
        <v>-4.6118484744762781E-4</v>
      </c>
      <c r="AF833">
        <f t="shared" si="116"/>
        <v>9.2445723466278371E-3</v>
      </c>
      <c r="AH833" s="2">
        <v>34037</v>
      </c>
      <c r="AI833">
        <v>5.8879999999999999</v>
      </c>
      <c r="AJ833">
        <v>3.41</v>
      </c>
      <c r="AK833">
        <v>1.19486</v>
      </c>
      <c r="AR833" s="3"/>
    </row>
    <row r="834" spans="1:44" hidden="1" outlineLevel="1" x14ac:dyDescent="0.2">
      <c r="A834" s="2">
        <v>34038</v>
      </c>
      <c r="B834">
        <v>13.91</v>
      </c>
      <c r="E834" s="2">
        <v>34038</v>
      </c>
      <c r="F834">
        <v>456.33</v>
      </c>
      <c r="G834">
        <f t="shared" si="111"/>
        <v>4.2473591549296863E-3</v>
      </c>
      <c r="H834" s="2">
        <v>34038</v>
      </c>
      <c r="I834">
        <v>543.73</v>
      </c>
      <c r="J834">
        <f t="shared" si="112"/>
        <v>4.2480098997101923E-3</v>
      </c>
      <c r="K834">
        <f t="shared" si="108"/>
        <v>4.1116098997101922E-3</v>
      </c>
      <c r="L834">
        <v>-5.8189676493849178E-3</v>
      </c>
      <c r="N834" s="2">
        <v>34038</v>
      </c>
      <c r="O834">
        <v>2.6562999999999999</v>
      </c>
      <c r="Q834" s="2">
        <v>34038</v>
      </c>
      <c r="R834">
        <v>2731.87</v>
      </c>
      <c r="S834" s="8">
        <f t="shared" si="113"/>
        <v>8.9040387626670991E-3</v>
      </c>
      <c r="T834" s="9">
        <f t="shared" si="109"/>
        <v>8.7676387626670991E-3</v>
      </c>
      <c r="U834" s="3">
        <f>Sheet1!$B$17+Sheet1!$B$18*'Portfolio allocation'!K834</f>
        <v>5.2047419633541817E-3</v>
      </c>
      <c r="V834" s="13">
        <f t="shared" si="114"/>
        <v>3.5628967993129174E-3</v>
      </c>
      <c r="W834" s="13"/>
      <c r="X834" s="2">
        <v>34038</v>
      </c>
      <c r="Y834">
        <v>13.3424</v>
      </c>
      <c r="AA834" s="2">
        <v>34038</v>
      </c>
      <c r="AB834">
        <v>151.79</v>
      </c>
      <c r="AC834">
        <f t="shared" si="115"/>
        <v>-1.3261392446206943E-2</v>
      </c>
      <c r="AD834">
        <f t="shared" si="110"/>
        <v>-1.3397392446206944E-2</v>
      </c>
      <c r="AE834">
        <f>Sheet2!$B$17+Sheet2!$B$18*'Portfolio allocation'!K834</f>
        <v>3.7095354308422914E-3</v>
      </c>
      <c r="AF834">
        <f t="shared" si="116"/>
        <v>-1.7106927877049236E-2</v>
      </c>
      <c r="AH834" s="2">
        <v>34038</v>
      </c>
      <c r="AI834">
        <v>5.9630000000000001</v>
      </c>
      <c r="AJ834">
        <v>3.4</v>
      </c>
      <c r="AK834">
        <v>1.1972499999999999</v>
      </c>
      <c r="AR834" s="3"/>
    </row>
    <row r="835" spans="1:44" hidden="1" outlineLevel="1" x14ac:dyDescent="0.2">
      <c r="A835" s="2">
        <v>34039</v>
      </c>
      <c r="B835">
        <v>14.26</v>
      </c>
      <c r="E835" s="2">
        <v>34039</v>
      </c>
      <c r="F835">
        <v>453.72</v>
      </c>
      <c r="G835">
        <f t="shared" si="111"/>
        <v>-5.7195450660705305E-3</v>
      </c>
      <c r="H835" s="2">
        <v>34039</v>
      </c>
      <c r="I835">
        <v>540.64</v>
      </c>
      <c r="J835">
        <f t="shared" si="112"/>
        <v>-5.6829676493849179E-3</v>
      </c>
      <c r="K835">
        <f t="shared" si="108"/>
        <v>-5.8189676493849178E-3</v>
      </c>
      <c r="L835">
        <v>-8.6794276413140522E-3</v>
      </c>
      <c r="N835" s="2">
        <v>34039</v>
      </c>
      <c r="O835">
        <v>2.7031000000000001</v>
      </c>
      <c r="Q835" s="2">
        <v>34039</v>
      </c>
      <c r="R835">
        <v>2780.08</v>
      </c>
      <c r="S835" s="8">
        <f t="shared" si="113"/>
        <v>1.7647252614509501E-2</v>
      </c>
      <c r="T835" s="9">
        <f t="shared" si="109"/>
        <v>1.75112526145095E-2</v>
      </c>
      <c r="U835" s="3">
        <f>Sheet1!$B$17+Sheet1!$B$18*'Portfolio allocation'!K835</f>
        <v>-6.1878682752713621E-3</v>
      </c>
      <c r="V835" s="13">
        <f t="shared" si="114"/>
        <v>2.3699120889780864E-2</v>
      </c>
      <c r="W835" s="13"/>
      <c r="X835" s="2">
        <v>34039</v>
      </c>
      <c r="Y835">
        <v>13.1037</v>
      </c>
      <c r="AA835" s="2">
        <v>34039</v>
      </c>
      <c r="AB835">
        <v>149.08000000000001</v>
      </c>
      <c r="AC835">
        <f t="shared" si="115"/>
        <v>-1.7853613545029234E-2</v>
      </c>
      <c r="AD835">
        <f t="shared" si="110"/>
        <v>-1.7987613545029233E-2</v>
      </c>
      <c r="AE835">
        <f>Sheet2!$B$17+Sheet2!$B$18*'Portfolio allocation'!K835</f>
        <v>-5.1209874777600707E-3</v>
      </c>
      <c r="AF835">
        <f t="shared" si="116"/>
        <v>-1.2866626067269162E-2</v>
      </c>
      <c r="AH835" s="2">
        <v>34039</v>
      </c>
      <c r="AI835">
        <v>5.9610000000000003</v>
      </c>
      <c r="AJ835">
        <v>3.35</v>
      </c>
      <c r="AK835">
        <v>1.19879</v>
      </c>
      <c r="AR835" s="3"/>
    </row>
    <row r="836" spans="1:44" hidden="1" outlineLevel="1" x14ac:dyDescent="0.2">
      <c r="A836" s="2">
        <v>34040</v>
      </c>
      <c r="B836">
        <v>15.66</v>
      </c>
      <c r="E836" s="2">
        <v>34040</v>
      </c>
      <c r="F836">
        <v>449.83</v>
      </c>
      <c r="G836">
        <f t="shared" si="111"/>
        <v>-8.573569602398079E-3</v>
      </c>
      <c r="H836" s="2">
        <v>34040</v>
      </c>
      <c r="I836">
        <v>536.02</v>
      </c>
      <c r="J836">
        <f t="shared" si="112"/>
        <v>-8.5454276413140517E-3</v>
      </c>
      <c r="K836">
        <f t="shared" ref="K836:K899" si="117">J836-(AJ835/25000)</f>
        <v>-8.6794276413140522E-3</v>
      </c>
      <c r="L836">
        <v>3.4650119174658568E-3</v>
      </c>
      <c r="N836" s="2">
        <v>34040</v>
      </c>
      <c r="O836">
        <v>2.7812999999999999</v>
      </c>
      <c r="Q836" s="2">
        <v>34040</v>
      </c>
      <c r="R836">
        <v>2860.43</v>
      </c>
      <c r="S836" s="8">
        <f t="shared" si="113"/>
        <v>2.8902045984288138E-2</v>
      </c>
      <c r="T836" s="9">
        <f t="shared" ref="T836:T899" si="118">S836-(AJ835/100/250)</f>
        <v>2.876804598428814E-2</v>
      </c>
      <c r="U836" s="3">
        <f>Sheet1!$B$17+Sheet1!$B$18*'Portfolio allocation'!K836</f>
        <v>-9.4694604717091291E-3</v>
      </c>
      <c r="V836" s="13">
        <f t="shared" si="114"/>
        <v>3.8237506455997272E-2</v>
      </c>
      <c r="W836" s="13"/>
      <c r="X836" s="2">
        <v>34040</v>
      </c>
      <c r="Y836">
        <v>13.2827</v>
      </c>
      <c r="AA836" s="2">
        <v>34040</v>
      </c>
      <c r="AB836">
        <v>151.11000000000001</v>
      </c>
      <c r="AC836">
        <f t="shared" si="115"/>
        <v>1.3616850013415727E-2</v>
      </c>
      <c r="AD836">
        <f t="shared" ref="AD836:AD899" si="119">AC836-AJ836/25000</f>
        <v>1.3481250013415727E-2</v>
      </c>
      <c r="AE836">
        <f>Sheet2!$B$17+Sheet2!$B$18*'Portfolio allocation'!K836</f>
        <v>-7.664581479518047E-3</v>
      </c>
      <c r="AF836">
        <f t="shared" si="116"/>
        <v>2.1145831492933774E-2</v>
      </c>
      <c r="AH836" s="2">
        <v>34040</v>
      </c>
      <c r="AI836">
        <v>6.1130000000000004</v>
      </c>
      <c r="AJ836">
        <v>3.39</v>
      </c>
      <c r="AK836">
        <v>1.19509</v>
      </c>
      <c r="AR836" s="3"/>
    </row>
    <row r="837" spans="1:44" hidden="1" outlineLevel="1" x14ac:dyDescent="0.2">
      <c r="A837" s="2">
        <v>34043</v>
      </c>
      <c r="B837">
        <v>14.74</v>
      </c>
      <c r="E837" s="2">
        <v>34043</v>
      </c>
      <c r="F837">
        <v>451.43</v>
      </c>
      <c r="G837">
        <f t="shared" ref="G837:G900" si="120">(F837/F836)-1</f>
        <v>3.5568992730588E-3</v>
      </c>
      <c r="H837" s="2">
        <v>34043</v>
      </c>
      <c r="I837">
        <v>537.95000000000005</v>
      </c>
      <c r="J837">
        <f t="shared" ref="J837:J900" si="121">(I837/I836)-1</f>
        <v>3.6006119174658568E-3</v>
      </c>
      <c r="K837">
        <f t="shared" si="117"/>
        <v>3.4650119174658568E-3</v>
      </c>
      <c r="L837">
        <v>-1.9256726461586911E-4</v>
      </c>
      <c r="N837" s="2">
        <v>34043</v>
      </c>
      <c r="O837">
        <v>2.7383000000000002</v>
      </c>
      <c r="Q837" s="2">
        <v>34043</v>
      </c>
      <c r="R837">
        <v>2816.24</v>
      </c>
      <c r="S837" s="8">
        <f t="shared" ref="S837:S900" si="122">R837/R836-1</f>
        <v>-1.5448726240460342E-2</v>
      </c>
      <c r="T837" s="9">
        <f t="shared" si="118"/>
        <v>-1.5584326240460342E-2</v>
      </c>
      <c r="U837" s="3">
        <f>Sheet1!$B$17+Sheet1!$B$18*'Portfolio allocation'!K837</f>
        <v>4.462948371151413E-3</v>
      </c>
      <c r="V837" s="13">
        <f t="shared" ref="V837:V900" si="123">T837-U837</f>
        <v>-2.0047274611611755E-2</v>
      </c>
      <c r="W837" s="13"/>
      <c r="X837" s="2">
        <v>34043</v>
      </c>
      <c r="Y837">
        <v>13.1335</v>
      </c>
      <c r="AA837" s="2">
        <v>34043</v>
      </c>
      <c r="AB837">
        <v>149.41</v>
      </c>
      <c r="AC837">
        <f t="shared" ref="AC837:AC900" si="124">AB837/AB836-1</f>
        <v>-1.1250082721196542E-2</v>
      </c>
      <c r="AD837">
        <f t="shared" si="119"/>
        <v>-1.1386882721196541E-2</v>
      </c>
      <c r="AE837">
        <f>Sheet2!$B$17+Sheet2!$B$18*'Portfolio allocation'!K837</f>
        <v>3.1345640088241478E-3</v>
      </c>
      <c r="AF837">
        <f t="shared" ref="AF837:AF900" si="125">AD837-AE837</f>
        <v>-1.4521446730020688E-2</v>
      </c>
      <c r="AH837" s="2">
        <v>34043</v>
      </c>
      <c r="AI837">
        <v>6.1390000000000002</v>
      </c>
      <c r="AJ837">
        <v>3.42</v>
      </c>
      <c r="AK837">
        <v>1.1975800000000001</v>
      </c>
      <c r="AR837" s="3"/>
    </row>
    <row r="838" spans="1:44" hidden="1" outlineLevel="1" x14ac:dyDescent="0.2">
      <c r="A838" s="2">
        <v>34044</v>
      </c>
      <c r="B838">
        <v>14.51</v>
      </c>
      <c r="E838" s="2">
        <v>34044</v>
      </c>
      <c r="F838">
        <v>451.37</v>
      </c>
      <c r="G838">
        <f t="shared" si="120"/>
        <v>-1.3291097180068157E-4</v>
      </c>
      <c r="H838" s="2">
        <v>34044</v>
      </c>
      <c r="I838">
        <v>537.91999999999996</v>
      </c>
      <c r="J838">
        <f t="shared" si="121"/>
        <v>-5.5767264615869117E-5</v>
      </c>
      <c r="K838">
        <f t="shared" si="117"/>
        <v>-1.9256726461586911E-4</v>
      </c>
      <c r="L838">
        <v>-6.8648252230815148E-3</v>
      </c>
      <c r="N838" s="2">
        <v>34044</v>
      </c>
      <c r="O838">
        <v>2.7422</v>
      </c>
      <c r="Q838" s="2">
        <v>34044</v>
      </c>
      <c r="R838">
        <v>2820.25</v>
      </c>
      <c r="S838" s="8">
        <f t="shared" si="122"/>
        <v>1.4238843280403035E-3</v>
      </c>
      <c r="T838" s="9">
        <f t="shared" si="118"/>
        <v>1.2870843280403034E-3</v>
      </c>
      <c r="U838" s="3">
        <f>Sheet1!$B$17+Sheet1!$B$18*'Portfolio allocation'!K838</f>
        <v>2.6688083808382228E-4</v>
      </c>
      <c r="V838" s="13">
        <f t="shared" si="123"/>
        <v>1.0202034899564811E-3</v>
      </c>
      <c r="W838" s="13"/>
      <c r="X838" s="2">
        <v>34044</v>
      </c>
      <c r="Y838">
        <v>13.163399999999999</v>
      </c>
      <c r="AA838" s="2">
        <v>34044</v>
      </c>
      <c r="AB838">
        <v>149.75</v>
      </c>
      <c r="AC838">
        <f t="shared" si="124"/>
        <v>2.2756174285523123E-3</v>
      </c>
      <c r="AD838">
        <f t="shared" si="119"/>
        <v>2.1404174285523125E-3</v>
      </c>
      <c r="AE838">
        <f>Sheet2!$B$17+Sheet2!$B$18*'Portfolio allocation'!K838</f>
        <v>-1.1784871316731835E-4</v>
      </c>
      <c r="AF838">
        <f t="shared" si="125"/>
        <v>2.2582661417196309E-3</v>
      </c>
      <c r="AH838" s="2">
        <v>34044</v>
      </c>
      <c r="AI838">
        <v>6.0519999999999996</v>
      </c>
      <c r="AJ838">
        <v>3.38</v>
      </c>
      <c r="AK838">
        <v>1.19658</v>
      </c>
      <c r="AR838" s="3"/>
    </row>
    <row r="839" spans="1:44" hidden="1" outlineLevel="1" x14ac:dyDescent="0.2">
      <c r="A839" s="2">
        <v>34045</v>
      </c>
      <c r="B839">
        <v>14.53</v>
      </c>
      <c r="E839" s="2">
        <v>34045</v>
      </c>
      <c r="F839">
        <v>448.31</v>
      </c>
      <c r="G839">
        <f t="shared" si="120"/>
        <v>-6.7793606132441342E-3</v>
      </c>
      <c r="H839" s="2">
        <v>34045</v>
      </c>
      <c r="I839">
        <v>534.29999999999995</v>
      </c>
      <c r="J839">
        <f t="shared" si="121"/>
        <v>-6.7296252230815146E-3</v>
      </c>
      <c r="K839">
        <f t="shared" si="117"/>
        <v>-6.8648252230815148E-3</v>
      </c>
      <c r="L839">
        <v>7.8573649260716763E-3</v>
      </c>
      <c r="N839" s="2">
        <v>34045</v>
      </c>
      <c r="O839">
        <v>2.6680000000000001</v>
      </c>
      <c r="Q839" s="2">
        <v>34045</v>
      </c>
      <c r="R839">
        <v>2743.92</v>
      </c>
      <c r="S839" s="8">
        <f t="shared" si="122"/>
        <v>-2.7064976509174721E-2</v>
      </c>
      <c r="T839" s="9">
        <f t="shared" si="118"/>
        <v>-2.7200176509174719E-2</v>
      </c>
      <c r="U839" s="3">
        <f>Sheet1!$B$17+Sheet1!$B$18*'Portfolio allocation'!K839</f>
        <v>-7.3877025893718182E-3</v>
      </c>
      <c r="V839" s="13">
        <f t="shared" si="123"/>
        <v>-1.9812473919802901E-2</v>
      </c>
      <c r="W839" s="13"/>
      <c r="X839" s="2">
        <v>34045</v>
      </c>
      <c r="Y839">
        <v>13.014099999999999</v>
      </c>
      <c r="AA839" s="2">
        <v>34045</v>
      </c>
      <c r="AB839">
        <v>148.06</v>
      </c>
      <c r="AC839">
        <f t="shared" si="124"/>
        <v>-1.1285475792988331E-2</v>
      </c>
      <c r="AD839">
        <f t="shared" si="119"/>
        <v>-1.1419875792988331E-2</v>
      </c>
      <c r="AE839">
        <f>Sheet2!$B$17+Sheet2!$B$18*'Portfolio allocation'!K839</f>
        <v>-6.0509907145309899E-3</v>
      </c>
      <c r="AF839">
        <f t="shared" si="125"/>
        <v>-5.3688850784573408E-3</v>
      </c>
      <c r="AH839" s="2">
        <v>34045</v>
      </c>
      <c r="AI839">
        <v>6</v>
      </c>
      <c r="AJ839">
        <v>3.36</v>
      </c>
      <c r="AK839">
        <v>1.1956100000000001</v>
      </c>
      <c r="AR839" s="3"/>
    </row>
    <row r="840" spans="1:44" hidden="1" outlineLevel="1" x14ac:dyDescent="0.2">
      <c r="A840" s="2">
        <v>34046</v>
      </c>
      <c r="B840">
        <v>14.17</v>
      </c>
      <c r="E840" s="2">
        <v>34046</v>
      </c>
      <c r="F840">
        <v>451.89</v>
      </c>
      <c r="G840">
        <f t="shared" si="120"/>
        <v>7.9855457161339682E-3</v>
      </c>
      <c r="H840" s="2">
        <v>34046</v>
      </c>
      <c r="I840">
        <v>538.57000000000005</v>
      </c>
      <c r="J840">
        <f t="shared" si="121"/>
        <v>7.9917649260716761E-3</v>
      </c>
      <c r="K840">
        <f t="shared" si="117"/>
        <v>7.8573649260716763E-3</v>
      </c>
      <c r="L840">
        <v>-3.9198084557254612E-3</v>
      </c>
      <c r="N840" s="2">
        <v>34046</v>
      </c>
      <c r="O840">
        <v>2.6640999999999999</v>
      </c>
      <c r="Q840" s="2">
        <v>34046</v>
      </c>
      <c r="R840">
        <v>2739.9</v>
      </c>
      <c r="S840" s="8">
        <f t="shared" si="122"/>
        <v>-1.4650572902999981E-3</v>
      </c>
      <c r="T840" s="9">
        <f t="shared" si="118"/>
        <v>-1.5994572902999981E-3</v>
      </c>
      <c r="U840" s="3">
        <f>Sheet1!$B$17+Sheet1!$B$18*'Portfolio allocation'!K840</f>
        <v>9.5019670596525781E-3</v>
      </c>
      <c r="V840" s="13">
        <f t="shared" si="123"/>
        <v>-1.1101424349952576E-2</v>
      </c>
      <c r="W840" s="13"/>
      <c r="X840" s="2">
        <v>34046</v>
      </c>
      <c r="Y840">
        <v>13.044</v>
      </c>
      <c r="AA840" s="2">
        <v>34046</v>
      </c>
      <c r="AB840">
        <v>148.4</v>
      </c>
      <c r="AC840">
        <f t="shared" si="124"/>
        <v>2.2963663379711452E-3</v>
      </c>
      <c r="AD840">
        <f t="shared" si="119"/>
        <v>2.164366337971145E-3</v>
      </c>
      <c r="AE840">
        <f>Sheet2!$B$17+Sheet2!$B$18*'Portfolio allocation'!K840</f>
        <v>7.0403563631365618E-3</v>
      </c>
      <c r="AF840">
        <f t="shared" si="125"/>
        <v>-4.8759900251654168E-3</v>
      </c>
      <c r="AH840" s="2">
        <v>34046</v>
      </c>
      <c r="AI840">
        <v>5.9</v>
      </c>
      <c r="AJ840">
        <v>3.3</v>
      </c>
      <c r="AK840">
        <v>1.2019</v>
      </c>
      <c r="AR840" s="3"/>
    </row>
    <row r="841" spans="1:44" hidden="1" outlineLevel="1" x14ac:dyDescent="0.2">
      <c r="A841" s="2">
        <v>34047</v>
      </c>
      <c r="B841">
        <v>13.23</v>
      </c>
      <c r="E841" s="2">
        <v>34047</v>
      </c>
      <c r="F841">
        <v>450.18</v>
      </c>
      <c r="G841">
        <f t="shared" si="120"/>
        <v>-3.7841067516430904E-3</v>
      </c>
      <c r="H841" s="2">
        <v>34047</v>
      </c>
      <c r="I841">
        <v>536.53</v>
      </c>
      <c r="J841">
        <f t="shared" si="121"/>
        <v>-3.787808455725461E-3</v>
      </c>
      <c r="K841">
        <f t="shared" si="117"/>
        <v>-3.9198084557254612E-3</v>
      </c>
      <c r="L841">
        <v>-3.0030961623766623E-3</v>
      </c>
      <c r="N841" s="2">
        <v>34047</v>
      </c>
      <c r="O841">
        <v>2.6328</v>
      </c>
      <c r="Q841" s="2">
        <v>34047</v>
      </c>
      <c r="R841">
        <v>2707.76</v>
      </c>
      <c r="S841" s="8">
        <f t="shared" si="122"/>
        <v>-1.1730355122449687E-2</v>
      </c>
      <c r="T841" s="9">
        <f t="shared" si="118"/>
        <v>-1.1862355122449687E-2</v>
      </c>
      <c r="U841" s="3">
        <f>Sheet1!$B$17+Sheet1!$B$18*'Portfolio allocation'!K841</f>
        <v>-4.0091047172106237E-3</v>
      </c>
      <c r="V841" s="13">
        <f t="shared" si="123"/>
        <v>-7.8532504052390636E-3</v>
      </c>
      <c r="W841" s="13"/>
      <c r="X841" s="2">
        <v>34047</v>
      </c>
      <c r="Y841">
        <v>12.835000000000001</v>
      </c>
      <c r="AA841" s="2">
        <v>34047</v>
      </c>
      <c r="AB841">
        <v>146.02000000000001</v>
      </c>
      <c r="AC841">
        <f t="shared" si="124"/>
        <v>-1.6037735849056545E-2</v>
      </c>
      <c r="AD841">
        <f t="shared" si="119"/>
        <v>-1.6170535849056544E-2</v>
      </c>
      <c r="AE841">
        <f>Sheet2!$B$17+Sheet2!$B$18*'Portfolio allocation'!K841</f>
        <v>-3.4322066708249504E-3</v>
      </c>
      <c r="AF841">
        <f t="shared" si="125"/>
        <v>-1.2738329178231592E-2</v>
      </c>
      <c r="AH841" s="2">
        <v>34047</v>
      </c>
      <c r="AI841">
        <v>5.9509999999999996</v>
      </c>
      <c r="AJ841">
        <v>3.32</v>
      </c>
      <c r="AK841">
        <v>1.2168399999999999</v>
      </c>
      <c r="AR841" s="3"/>
    </row>
    <row r="842" spans="1:44" hidden="1" outlineLevel="1" x14ac:dyDescent="0.2">
      <c r="A842" s="2">
        <v>34050</v>
      </c>
      <c r="B842">
        <v>13.66</v>
      </c>
      <c r="E842" s="2">
        <v>34050</v>
      </c>
      <c r="F842">
        <v>448.88</v>
      </c>
      <c r="G842">
        <f t="shared" si="120"/>
        <v>-2.8877337953707727E-3</v>
      </c>
      <c r="H842" s="2">
        <v>34050</v>
      </c>
      <c r="I842">
        <v>534.99</v>
      </c>
      <c r="J842">
        <f t="shared" si="121"/>
        <v>-2.8702961623766621E-3</v>
      </c>
      <c r="K842">
        <f t="shared" si="117"/>
        <v>-3.0030961623766623E-3</v>
      </c>
      <c r="L842">
        <v>-3.9328713433893931E-4</v>
      </c>
      <c r="N842" s="2">
        <v>34050</v>
      </c>
      <c r="O842">
        <v>2.6055000000000001</v>
      </c>
      <c r="Q842" s="2">
        <v>34050</v>
      </c>
      <c r="R842">
        <v>2679.64</v>
      </c>
      <c r="S842" s="8">
        <f t="shared" si="122"/>
        <v>-1.0384967648536136E-2</v>
      </c>
      <c r="T842" s="9">
        <f t="shared" si="118"/>
        <v>-1.0517767648536137E-2</v>
      </c>
      <c r="U842" s="3">
        <f>Sheet1!$B$17+Sheet1!$B$18*'Portfolio allocation'!K842</f>
        <v>-2.9574291417018171E-3</v>
      </c>
      <c r="V842" s="13">
        <f t="shared" si="123"/>
        <v>-7.56033850683432E-3</v>
      </c>
      <c r="W842" s="13"/>
      <c r="X842" s="2">
        <v>34050</v>
      </c>
      <c r="Y842">
        <v>12.805199999999999</v>
      </c>
      <c r="AA842" s="2">
        <v>34050</v>
      </c>
      <c r="AB842">
        <v>145.68</v>
      </c>
      <c r="AC842">
        <f t="shared" si="124"/>
        <v>-2.3284481577866556E-3</v>
      </c>
      <c r="AD842">
        <f t="shared" si="119"/>
        <v>-2.4600481577866555E-3</v>
      </c>
      <c r="AE842">
        <f>Sheet2!$B$17+Sheet2!$B$18*'Portfolio allocation'!K842</f>
        <v>-2.6170427121333826E-3</v>
      </c>
      <c r="AF842">
        <f t="shared" si="125"/>
        <v>1.5699455434672709E-4</v>
      </c>
      <c r="AH842" s="2">
        <v>34050</v>
      </c>
      <c r="AI842">
        <v>5.9329999999999998</v>
      </c>
      <c r="AJ842">
        <v>3.29</v>
      </c>
      <c r="AK842">
        <v>1.2152400000000001</v>
      </c>
      <c r="AR842" s="3"/>
    </row>
    <row r="843" spans="1:44" hidden="1" outlineLevel="1" x14ac:dyDescent="0.2">
      <c r="A843" s="2">
        <v>34051</v>
      </c>
      <c r="B843">
        <v>13.02</v>
      </c>
      <c r="E843" s="2">
        <v>34051</v>
      </c>
      <c r="F843">
        <v>448.76</v>
      </c>
      <c r="G843">
        <f t="shared" si="120"/>
        <v>-2.6733202637674314E-4</v>
      </c>
      <c r="H843" s="2">
        <v>34051</v>
      </c>
      <c r="I843">
        <v>534.85</v>
      </c>
      <c r="J843">
        <f t="shared" si="121"/>
        <v>-2.6168713433893931E-4</v>
      </c>
      <c r="K843">
        <f t="shared" si="117"/>
        <v>-3.9328713433893931E-4</v>
      </c>
      <c r="L843">
        <v>-1.6643401327476345E-3</v>
      </c>
      <c r="N843" s="2">
        <v>34051</v>
      </c>
      <c r="O843">
        <v>2.5977000000000001</v>
      </c>
      <c r="Q843" s="2">
        <v>34051</v>
      </c>
      <c r="R843">
        <v>2671.61</v>
      </c>
      <c r="S843" s="8">
        <f t="shared" si="122"/>
        <v>-2.9966711946379787E-3</v>
      </c>
      <c r="T843" s="9">
        <f t="shared" si="118"/>
        <v>-3.1282711946379787E-3</v>
      </c>
      <c r="U843" s="3">
        <f>Sheet1!$B$17+Sheet1!$B$18*'Portfolio allocation'!K843</f>
        <v>3.6609916619541013E-5</v>
      </c>
      <c r="V843" s="13">
        <f t="shared" si="123"/>
        <v>-3.1648811112575197E-3</v>
      </c>
      <c r="W843" s="13"/>
      <c r="X843" s="2">
        <v>34051</v>
      </c>
      <c r="Y843">
        <v>12.9544</v>
      </c>
      <c r="AA843" s="2">
        <v>34051</v>
      </c>
      <c r="AB843">
        <v>147.38</v>
      </c>
      <c r="AC843">
        <f t="shared" si="124"/>
        <v>1.1669412410763247E-2</v>
      </c>
      <c r="AD843">
        <f t="shared" si="119"/>
        <v>1.1538212410763247E-2</v>
      </c>
      <c r="AE843">
        <f>Sheet2!$B$17+Sheet2!$B$18*'Portfolio allocation'!K843</f>
        <v>-2.9633394215208798E-4</v>
      </c>
      <c r="AF843">
        <f t="shared" si="125"/>
        <v>1.1834546352915335E-2</v>
      </c>
      <c r="AH843" s="2">
        <v>34051</v>
      </c>
      <c r="AI843">
        <v>5.9039999999999999</v>
      </c>
      <c r="AJ843">
        <v>3.28</v>
      </c>
      <c r="AK843">
        <v>1.2185999999999999</v>
      </c>
      <c r="AR843" s="3"/>
    </row>
    <row r="844" spans="1:44" hidden="1" outlineLevel="1" x14ac:dyDescent="0.2">
      <c r="A844" s="2">
        <v>34052</v>
      </c>
      <c r="B844">
        <v>12.44</v>
      </c>
      <c r="E844" s="2">
        <v>34052</v>
      </c>
      <c r="F844">
        <v>448.07</v>
      </c>
      <c r="G844">
        <f t="shared" si="120"/>
        <v>-1.5375701934218222E-3</v>
      </c>
      <c r="H844" s="2">
        <v>34052</v>
      </c>
      <c r="I844">
        <v>534.03</v>
      </c>
      <c r="J844">
        <f t="shared" si="121"/>
        <v>-1.5331401327476346E-3</v>
      </c>
      <c r="K844">
        <f t="shared" si="117"/>
        <v>-1.6643401327476345E-3</v>
      </c>
      <c r="L844">
        <v>6.5900687751625818E-3</v>
      </c>
      <c r="N844" s="2">
        <v>34052</v>
      </c>
      <c r="O844">
        <v>2.6953</v>
      </c>
      <c r="Q844" s="2">
        <v>34052</v>
      </c>
      <c r="R844">
        <v>2772.04</v>
      </c>
      <c r="S844" s="8">
        <f t="shared" si="122"/>
        <v>3.7591564637053931E-2</v>
      </c>
      <c r="T844" s="9">
        <f t="shared" si="118"/>
        <v>3.7460364637053933E-2</v>
      </c>
      <c r="U844" s="3">
        <f>Sheet1!$B$17+Sheet1!$B$18*'Portfolio allocation'!K844</f>
        <v>-1.4215742959216616E-3</v>
      </c>
      <c r="V844" s="13">
        <f t="shared" si="123"/>
        <v>3.8881938932975597E-2</v>
      </c>
      <c r="W844" s="13"/>
      <c r="X844" s="2">
        <v>34052</v>
      </c>
      <c r="Y844">
        <v>12.2082</v>
      </c>
      <c r="AA844" s="2">
        <v>34052</v>
      </c>
      <c r="AB844">
        <v>138.88999999999999</v>
      </c>
      <c r="AC844">
        <f t="shared" si="124"/>
        <v>-5.7606188085221888E-2</v>
      </c>
      <c r="AD844">
        <f t="shared" si="119"/>
        <v>-5.7738588085221886E-2</v>
      </c>
      <c r="AE844">
        <f>Sheet2!$B$17+Sheet2!$B$18*'Portfolio allocation'!K844</f>
        <v>-1.4265866958319039E-3</v>
      </c>
      <c r="AF844">
        <f t="shared" si="125"/>
        <v>-5.6312001389389979E-2</v>
      </c>
      <c r="AH844" s="2">
        <v>34052</v>
      </c>
      <c r="AI844">
        <v>5.9029999999999996</v>
      </c>
      <c r="AJ844">
        <v>3.31</v>
      </c>
      <c r="AK844">
        <v>1.2180599999999999</v>
      </c>
      <c r="AR844" s="3"/>
    </row>
    <row r="845" spans="1:44" hidden="1" outlineLevel="1" x14ac:dyDescent="0.2">
      <c r="A845" s="2">
        <v>34053</v>
      </c>
      <c r="B845">
        <v>12.08</v>
      </c>
      <c r="E845" s="2">
        <v>34053</v>
      </c>
      <c r="F845">
        <v>450.88</v>
      </c>
      <c r="G845">
        <f t="shared" si="120"/>
        <v>6.2713415314572529E-3</v>
      </c>
      <c r="H845" s="2">
        <v>34053</v>
      </c>
      <c r="I845">
        <v>537.62</v>
      </c>
      <c r="J845">
        <f t="shared" si="121"/>
        <v>6.7224687751625822E-3</v>
      </c>
      <c r="K845">
        <f t="shared" si="117"/>
        <v>6.5900687751625818E-3</v>
      </c>
      <c r="L845">
        <v>-6.9951839440498447E-3</v>
      </c>
      <c r="N845" s="2">
        <v>34053</v>
      </c>
      <c r="O845">
        <v>2.7305000000000001</v>
      </c>
      <c r="Q845" s="2">
        <v>34053</v>
      </c>
      <c r="R845">
        <v>2808.2</v>
      </c>
      <c r="S845" s="8">
        <f t="shared" si="122"/>
        <v>1.3044544811763092E-2</v>
      </c>
      <c r="T845" s="9">
        <f t="shared" si="118"/>
        <v>1.2912144811763093E-2</v>
      </c>
      <c r="U845" s="3">
        <f>Sheet1!$B$17+Sheet1!$B$18*'Portfolio allocation'!K845</f>
        <v>8.0480927977740948E-3</v>
      </c>
      <c r="V845" s="13">
        <f t="shared" si="123"/>
        <v>4.8640520139889981E-3</v>
      </c>
      <c r="W845" s="13"/>
      <c r="X845" s="2">
        <v>34053</v>
      </c>
      <c r="Y845">
        <v>12.058999999999999</v>
      </c>
      <c r="AA845" s="2">
        <v>34053</v>
      </c>
      <c r="AB845">
        <v>137.19</v>
      </c>
      <c r="AC845">
        <f t="shared" si="124"/>
        <v>-1.2239902080783294E-2</v>
      </c>
      <c r="AD845">
        <f t="shared" si="119"/>
        <v>-1.2371502080783294E-2</v>
      </c>
      <c r="AE845">
        <f>Sheet2!$B$17+Sheet2!$B$18*'Portfolio allocation'!K845</f>
        <v>5.9134442940992392E-3</v>
      </c>
      <c r="AF845">
        <f t="shared" si="125"/>
        <v>-1.8284946374882535E-2</v>
      </c>
      <c r="AH845" s="2">
        <v>34053</v>
      </c>
      <c r="AI845">
        <v>5.97</v>
      </c>
      <c r="AJ845">
        <v>3.29</v>
      </c>
      <c r="AK845">
        <v>1.2092700000000001</v>
      </c>
      <c r="AR845" s="3"/>
    </row>
    <row r="846" spans="1:44" hidden="1" outlineLevel="1" x14ac:dyDescent="0.2">
      <c r="A846" s="2">
        <v>34054</v>
      </c>
      <c r="B846">
        <v>12.21</v>
      </c>
      <c r="E846" s="2">
        <v>34054</v>
      </c>
      <c r="F846">
        <v>447.78</v>
      </c>
      <c r="G846">
        <f t="shared" si="120"/>
        <v>-6.8754435770049804E-3</v>
      </c>
      <c r="H846" s="2">
        <v>34054</v>
      </c>
      <c r="I846">
        <v>533.92999999999995</v>
      </c>
      <c r="J846">
        <f t="shared" si="121"/>
        <v>-6.8635839440498447E-3</v>
      </c>
      <c r="K846">
        <f t="shared" si="117"/>
        <v>-6.9951839440498447E-3</v>
      </c>
      <c r="L846">
        <v>6.7216311576426269E-3</v>
      </c>
      <c r="N846" s="2">
        <v>34054</v>
      </c>
      <c r="O846">
        <v>2.7069999999999999</v>
      </c>
      <c r="Q846" s="2">
        <v>34054</v>
      </c>
      <c r="R846">
        <v>2784.1</v>
      </c>
      <c r="S846" s="8">
        <f t="shared" si="122"/>
        <v>-8.5820098283597712E-3</v>
      </c>
      <c r="T846" s="9">
        <f t="shared" si="118"/>
        <v>-8.713609828359772E-3</v>
      </c>
      <c r="U846" s="3">
        <f>Sheet1!$B$17+Sheet1!$B$18*'Portfolio allocation'!K846</f>
        <v>-7.5372534177960172E-3</v>
      </c>
      <c r="V846" s="13">
        <f t="shared" si="123"/>
        <v>-1.1763564105637548E-3</v>
      </c>
      <c r="W846" s="13"/>
      <c r="X846" s="2">
        <v>34054</v>
      </c>
      <c r="Y846">
        <v>12.267899999999999</v>
      </c>
      <c r="AA846" s="2">
        <v>34054</v>
      </c>
      <c r="AB846">
        <v>139.57</v>
      </c>
      <c r="AC846">
        <f t="shared" si="124"/>
        <v>1.7348203221809078E-2</v>
      </c>
      <c r="AD846">
        <f t="shared" si="119"/>
        <v>1.7215003221809078E-2</v>
      </c>
      <c r="AE846">
        <f>Sheet2!$B$17+Sheet2!$B$18*'Portfolio allocation'!K846</f>
        <v>-6.16690901496779E-3</v>
      </c>
      <c r="AF846">
        <f t="shared" si="125"/>
        <v>2.3381912236776867E-2</v>
      </c>
      <c r="AH846" s="2">
        <v>34054</v>
      </c>
      <c r="AI846">
        <v>6.0789999999999997</v>
      </c>
      <c r="AJ846">
        <v>3.33</v>
      </c>
      <c r="AK846">
        <v>1.21733</v>
      </c>
      <c r="AR846" s="3"/>
    </row>
    <row r="847" spans="1:44" hidden="1" outlineLevel="1" x14ac:dyDescent="0.2">
      <c r="A847" s="2">
        <v>34057</v>
      </c>
      <c r="B847">
        <v>12.63</v>
      </c>
      <c r="E847" s="2">
        <v>34057</v>
      </c>
      <c r="F847">
        <v>450.77</v>
      </c>
      <c r="G847">
        <f t="shared" si="120"/>
        <v>6.6773862164455355E-3</v>
      </c>
      <c r="H847" s="2">
        <v>34057</v>
      </c>
      <c r="I847">
        <v>537.59</v>
      </c>
      <c r="J847">
        <f t="shared" si="121"/>
        <v>6.8548311576426268E-3</v>
      </c>
      <c r="K847">
        <f t="shared" si="117"/>
        <v>6.7216311576426269E-3</v>
      </c>
      <c r="L847">
        <v>2.6012258635761953E-3</v>
      </c>
      <c r="N847" s="2">
        <v>34057</v>
      </c>
      <c r="O847">
        <v>2.7187999999999999</v>
      </c>
      <c r="Q847" s="2">
        <v>34057</v>
      </c>
      <c r="R847">
        <v>2796.15</v>
      </c>
      <c r="S847" s="8">
        <f t="shared" si="122"/>
        <v>4.3281491325743993E-3</v>
      </c>
      <c r="T847" s="9">
        <f t="shared" si="118"/>
        <v>4.1949491325743993E-3</v>
      </c>
      <c r="U847" s="3">
        <f>Sheet1!$B$17+Sheet1!$B$18*'Portfolio allocation'!K847</f>
        <v>8.1990244971893739E-3</v>
      </c>
      <c r="V847" s="13">
        <f t="shared" si="123"/>
        <v>-4.0040753646149747E-3</v>
      </c>
      <c r="W847" s="13"/>
      <c r="X847" s="2">
        <v>34057</v>
      </c>
      <c r="Y847">
        <v>12.3574</v>
      </c>
      <c r="AA847" s="2">
        <v>34057</v>
      </c>
      <c r="AB847">
        <v>140.59</v>
      </c>
      <c r="AC847">
        <f t="shared" si="124"/>
        <v>7.3081607795373316E-3</v>
      </c>
      <c r="AD847">
        <f t="shared" si="119"/>
        <v>7.1749607795373316E-3</v>
      </c>
      <c r="AE847">
        <f>Sheet2!$B$17+Sheet2!$B$18*'Portfolio allocation'!K847</f>
        <v>6.0304329210604376E-3</v>
      </c>
      <c r="AF847">
        <f t="shared" si="125"/>
        <v>1.144527858476894E-3</v>
      </c>
      <c r="AH847" s="2">
        <v>34057</v>
      </c>
      <c r="AI847">
        <v>6.0369999999999999</v>
      </c>
      <c r="AJ847">
        <v>3.33</v>
      </c>
      <c r="AK847">
        <v>1.21655</v>
      </c>
      <c r="AR847" s="3"/>
    </row>
    <row r="848" spans="1:44" hidden="1" outlineLevel="1" x14ac:dyDescent="0.2">
      <c r="A848" s="2">
        <v>34058</v>
      </c>
      <c r="B848">
        <v>12.23</v>
      </c>
      <c r="E848" s="2">
        <v>34058</v>
      </c>
      <c r="F848">
        <v>451.97</v>
      </c>
      <c r="G848">
        <f t="shared" si="120"/>
        <v>2.6621114981033589E-3</v>
      </c>
      <c r="H848" s="2">
        <v>34058</v>
      </c>
      <c r="I848">
        <v>539.05999999999995</v>
      </c>
      <c r="J848">
        <f t="shared" si="121"/>
        <v>2.7344258635761953E-3</v>
      </c>
      <c r="K848">
        <f t="shared" si="117"/>
        <v>2.6012258635761953E-3</v>
      </c>
      <c r="L848">
        <v>-7.6232756279436421E-4</v>
      </c>
      <c r="N848" s="2">
        <v>34058</v>
      </c>
      <c r="O848">
        <v>2.8437999999999999</v>
      </c>
      <c r="Q848" s="2">
        <v>34058</v>
      </c>
      <c r="R848">
        <v>2924.71</v>
      </c>
      <c r="S848" s="8">
        <f t="shared" si="122"/>
        <v>4.5977504783362821E-2</v>
      </c>
      <c r="T848" s="9">
        <f t="shared" si="118"/>
        <v>4.5844304783362821E-2</v>
      </c>
      <c r="U848" s="3">
        <f>Sheet1!$B$17+Sheet1!$B$18*'Portfolio allocation'!K848</f>
        <v>3.4719911188794113E-3</v>
      </c>
      <c r="V848" s="13">
        <f t="shared" si="123"/>
        <v>4.2372313664483408E-2</v>
      </c>
      <c r="W848" s="13"/>
      <c r="X848" s="2">
        <v>34058</v>
      </c>
      <c r="Y848">
        <v>11.9396</v>
      </c>
      <c r="AA848" s="2">
        <v>34058</v>
      </c>
      <c r="AB848">
        <v>135.83000000000001</v>
      </c>
      <c r="AC848">
        <f t="shared" si="124"/>
        <v>-3.3857315598548876E-2</v>
      </c>
      <c r="AD848">
        <f t="shared" si="119"/>
        <v>-3.3988915598548879E-2</v>
      </c>
      <c r="AE848">
        <f>Sheet2!$B$17+Sheet2!$B$18*'Portfolio allocation'!K848</f>
        <v>2.3664634125301351E-3</v>
      </c>
      <c r="AF848">
        <f t="shared" si="125"/>
        <v>-3.6355379011079013E-2</v>
      </c>
      <c r="AH848" s="2">
        <v>34058</v>
      </c>
      <c r="AI848">
        <v>6.0110000000000001</v>
      </c>
      <c r="AJ848">
        <v>3.29</v>
      </c>
      <c r="AK848">
        <v>1.2222599999999999</v>
      </c>
      <c r="AR848" s="3"/>
    </row>
    <row r="849" spans="1:44" hidden="1" outlineLevel="1" x14ac:dyDescent="0.2">
      <c r="A849" s="2">
        <v>34059</v>
      </c>
      <c r="B849">
        <v>12.53</v>
      </c>
      <c r="E849" s="2">
        <v>34059</v>
      </c>
      <c r="F849">
        <v>451.67</v>
      </c>
      <c r="G849">
        <f t="shared" si="120"/>
        <v>-6.6376086908426224E-4</v>
      </c>
      <c r="H849" s="2">
        <v>34059</v>
      </c>
      <c r="I849">
        <v>538.72</v>
      </c>
      <c r="J849">
        <f t="shared" si="121"/>
        <v>-6.3072756279436426E-4</v>
      </c>
      <c r="K849">
        <f t="shared" si="117"/>
        <v>-7.6232756279436421E-4</v>
      </c>
      <c r="L849">
        <v>-3.1584905256905721E-3</v>
      </c>
      <c r="N849" s="2">
        <v>34059</v>
      </c>
      <c r="O849">
        <v>2.8906000000000001</v>
      </c>
      <c r="Q849" s="2">
        <v>34059</v>
      </c>
      <c r="R849">
        <v>2972.92</v>
      </c>
      <c r="S849" s="8">
        <f t="shared" si="122"/>
        <v>1.6483685561987427E-2</v>
      </c>
      <c r="T849" s="9">
        <f t="shared" si="118"/>
        <v>1.6352085561987428E-2</v>
      </c>
      <c r="U849" s="3">
        <f>Sheet1!$B$17+Sheet1!$B$18*'Portfolio allocation'!K849</f>
        <v>-3.8676261563273839E-4</v>
      </c>
      <c r="V849" s="13">
        <f t="shared" si="123"/>
        <v>1.6738848177620166E-2</v>
      </c>
      <c r="W849" s="13"/>
      <c r="X849" s="2">
        <v>34059</v>
      </c>
      <c r="Y849">
        <v>12.1485</v>
      </c>
      <c r="AA849" s="2">
        <v>34059</v>
      </c>
      <c r="AB849">
        <v>138.21</v>
      </c>
      <c r="AC849">
        <f t="shared" si="124"/>
        <v>1.7521902377972465E-2</v>
      </c>
      <c r="AD849">
        <f t="shared" si="119"/>
        <v>1.7389102377972466E-2</v>
      </c>
      <c r="AE849">
        <f>Sheet2!$B$17+Sheet2!$B$18*'Portfolio allocation'!K849</f>
        <v>-6.2449410620750174E-4</v>
      </c>
      <c r="AF849">
        <f t="shared" si="125"/>
        <v>1.8013596484179967E-2</v>
      </c>
      <c r="AH849" s="2">
        <v>34059</v>
      </c>
      <c r="AI849">
        <v>6.024</v>
      </c>
      <c r="AJ849">
        <v>3.32</v>
      </c>
      <c r="AK849">
        <v>1.2284900000000001</v>
      </c>
      <c r="AR849" s="3"/>
    </row>
    <row r="850" spans="1:44" hidden="1" outlineLevel="1" x14ac:dyDescent="0.2">
      <c r="A850" s="2">
        <v>34060</v>
      </c>
      <c r="B850">
        <v>13.02</v>
      </c>
      <c r="E850" s="2">
        <v>34060</v>
      </c>
      <c r="F850">
        <v>450.3</v>
      </c>
      <c r="G850">
        <f t="shared" si="120"/>
        <v>-3.0331879469523981E-3</v>
      </c>
      <c r="H850" s="2">
        <v>34060</v>
      </c>
      <c r="I850">
        <v>537.09</v>
      </c>
      <c r="J850">
        <f t="shared" si="121"/>
        <v>-3.025690525690572E-3</v>
      </c>
      <c r="K850">
        <f t="shared" si="117"/>
        <v>-3.1584905256905721E-3</v>
      </c>
      <c r="L850">
        <v>-1.9459169882142646E-2</v>
      </c>
      <c r="N850" s="2">
        <v>34060</v>
      </c>
      <c r="O850">
        <v>2.9062999999999999</v>
      </c>
      <c r="Q850" s="2">
        <v>34060</v>
      </c>
      <c r="R850">
        <v>2988.99</v>
      </c>
      <c r="S850" s="8">
        <f t="shared" si="122"/>
        <v>5.4054599518318369E-3</v>
      </c>
      <c r="T850" s="9">
        <f t="shared" si="118"/>
        <v>5.2726599518318372E-3</v>
      </c>
      <c r="U850" s="3">
        <f>Sheet1!$B$17+Sheet1!$B$18*'Portfolio allocation'!K850</f>
        <v>-3.1357014935124187E-3</v>
      </c>
      <c r="V850" s="13">
        <f t="shared" si="123"/>
        <v>8.4083614453442559E-3</v>
      </c>
      <c r="W850" s="13"/>
      <c r="X850" s="2">
        <v>34060</v>
      </c>
      <c r="Y850">
        <v>12.3873</v>
      </c>
      <c r="AA850" s="2">
        <v>34060</v>
      </c>
      <c r="AB850">
        <v>140.93</v>
      </c>
      <c r="AC850">
        <f t="shared" si="124"/>
        <v>1.9680196801967975E-2</v>
      </c>
      <c r="AD850">
        <f t="shared" si="119"/>
        <v>1.9547396801967976E-2</v>
      </c>
      <c r="AE850">
        <f>Sheet2!$B$17+Sheet2!$B$18*'Portfolio allocation'!K850</f>
        <v>-2.755223344460875E-3</v>
      </c>
      <c r="AF850">
        <f t="shared" si="125"/>
        <v>2.230262014642885E-2</v>
      </c>
      <c r="AH850" s="2">
        <v>34060</v>
      </c>
      <c r="AI850">
        <v>6.024</v>
      </c>
      <c r="AJ850">
        <v>3.32</v>
      </c>
      <c r="AK850">
        <v>1.2367300000000001</v>
      </c>
      <c r="AR850" s="3"/>
    </row>
    <row r="851" spans="1:44" hidden="1" outlineLevel="1" x14ac:dyDescent="0.2">
      <c r="A851" s="2">
        <v>34061</v>
      </c>
      <c r="B851">
        <v>14.5</v>
      </c>
      <c r="E851" s="2">
        <v>34061</v>
      </c>
      <c r="F851">
        <v>441.39</v>
      </c>
      <c r="G851">
        <f t="shared" si="120"/>
        <v>-1.9786808794137301E-2</v>
      </c>
      <c r="H851" s="2">
        <v>34061</v>
      </c>
      <c r="I851">
        <v>526.71</v>
      </c>
      <c r="J851">
        <f t="shared" si="121"/>
        <v>-1.9326369882142647E-2</v>
      </c>
      <c r="K851">
        <f t="shared" si="117"/>
        <v>-1.9459169882142646E-2</v>
      </c>
      <c r="L851">
        <v>2.0315788802185869E-3</v>
      </c>
      <c r="N851" s="2">
        <v>34061</v>
      </c>
      <c r="O851">
        <v>2.8047</v>
      </c>
      <c r="Q851" s="2">
        <v>34061</v>
      </c>
      <c r="R851">
        <v>2884.53</v>
      </c>
      <c r="S851" s="8">
        <f t="shared" si="122"/>
        <v>-3.4948260114620489E-2</v>
      </c>
      <c r="T851" s="9">
        <f t="shared" si="118"/>
        <v>-3.5081060114620491E-2</v>
      </c>
      <c r="U851" s="3">
        <f>Sheet1!$B$17+Sheet1!$B$18*'Portfolio allocation'!K851</f>
        <v>-2.1836253965386514E-2</v>
      </c>
      <c r="V851" s="13">
        <f t="shared" si="123"/>
        <v>-1.3244806149233977E-2</v>
      </c>
      <c r="W851" s="13"/>
      <c r="X851" s="2">
        <v>34061</v>
      </c>
      <c r="Y851">
        <v>12.5664</v>
      </c>
      <c r="AA851" s="2">
        <v>34061</v>
      </c>
      <c r="AB851">
        <v>142.96</v>
      </c>
      <c r="AC851">
        <f t="shared" si="124"/>
        <v>1.4404314198538382E-2</v>
      </c>
      <c r="AD851">
        <f t="shared" si="119"/>
        <v>1.4271514198538381E-2</v>
      </c>
      <c r="AE851">
        <f>Sheet2!$B$17+Sheet2!$B$18*'Portfolio allocation'!K851</f>
        <v>-1.7250203296160463E-2</v>
      </c>
      <c r="AF851">
        <f t="shared" si="125"/>
        <v>3.1521717494698842E-2</v>
      </c>
      <c r="AH851" s="2">
        <v>34061</v>
      </c>
      <c r="AI851">
        <v>6.1289999999999996</v>
      </c>
      <c r="AJ851">
        <v>3.32</v>
      </c>
      <c r="AK851">
        <v>1.23275</v>
      </c>
      <c r="AR851" s="3"/>
    </row>
    <row r="852" spans="1:44" hidden="1" outlineLevel="1" x14ac:dyDescent="0.2">
      <c r="A852" s="2">
        <v>34064</v>
      </c>
      <c r="B852">
        <v>14.12</v>
      </c>
      <c r="E852" s="2">
        <v>34064</v>
      </c>
      <c r="F852">
        <v>442.29</v>
      </c>
      <c r="G852">
        <f t="shared" si="120"/>
        <v>2.0390131176510895E-3</v>
      </c>
      <c r="H852" s="2">
        <v>34064</v>
      </c>
      <c r="I852">
        <v>527.85</v>
      </c>
      <c r="J852">
        <f t="shared" si="121"/>
        <v>2.164378880218587E-3</v>
      </c>
      <c r="K852">
        <f t="shared" si="117"/>
        <v>2.0315788802185869E-3</v>
      </c>
      <c r="L852">
        <v>-2.6895447570332923E-3</v>
      </c>
      <c r="N852" s="2">
        <v>34064</v>
      </c>
      <c r="O852">
        <v>2.8593999999999999</v>
      </c>
      <c r="Q852" s="2">
        <v>34064</v>
      </c>
      <c r="R852">
        <v>2940.78</v>
      </c>
      <c r="S852" s="8">
        <f t="shared" si="122"/>
        <v>1.9500577217085535E-2</v>
      </c>
      <c r="T852" s="9">
        <f t="shared" si="118"/>
        <v>1.9367777217085536E-2</v>
      </c>
      <c r="U852" s="3">
        <f>Sheet1!$B$17+Sheet1!$B$18*'Portfolio allocation'!K852</f>
        <v>2.8184776627971512E-3</v>
      </c>
      <c r="V852" s="13">
        <f t="shared" si="123"/>
        <v>1.6549299554288386E-2</v>
      </c>
      <c r="W852" s="13"/>
      <c r="X852" s="2">
        <v>34064</v>
      </c>
      <c r="Y852">
        <v>12.5664</v>
      </c>
      <c r="AA852" s="2">
        <v>34064</v>
      </c>
      <c r="AB852">
        <v>142.96</v>
      </c>
      <c r="AC852">
        <f t="shared" si="124"/>
        <v>0</v>
      </c>
      <c r="AD852">
        <f t="shared" si="119"/>
        <v>-1.3199999999999998E-4</v>
      </c>
      <c r="AE852">
        <f>Sheet2!$B$17+Sheet2!$B$18*'Portfolio allocation'!K852</f>
        <v>1.8599187819196067E-3</v>
      </c>
      <c r="AF852">
        <f t="shared" si="125"/>
        <v>-1.9919187819196068E-3</v>
      </c>
      <c r="AH852" s="2">
        <v>34064</v>
      </c>
      <c r="AI852">
        <v>6.1159999999999997</v>
      </c>
      <c r="AJ852">
        <v>3.3</v>
      </c>
      <c r="AK852">
        <v>1.24028</v>
      </c>
      <c r="AR852" s="3"/>
    </row>
    <row r="853" spans="1:44" hidden="1" outlineLevel="1" x14ac:dyDescent="0.2">
      <c r="A853" s="2">
        <v>34065</v>
      </c>
      <c r="B853">
        <v>14.24</v>
      </c>
      <c r="E853" s="2">
        <v>34065</v>
      </c>
      <c r="F853">
        <v>441.16</v>
      </c>
      <c r="G853">
        <f t="shared" si="120"/>
        <v>-2.5548848040878314E-3</v>
      </c>
      <c r="H853" s="2">
        <v>34065</v>
      </c>
      <c r="I853">
        <v>526.5</v>
      </c>
      <c r="J853">
        <f t="shared" si="121"/>
        <v>-2.5575447570332921E-3</v>
      </c>
      <c r="K853">
        <f t="shared" si="117"/>
        <v>-2.6895447570332923E-3</v>
      </c>
      <c r="L853">
        <v>3.4177568850902403E-3</v>
      </c>
      <c r="N853" s="2">
        <v>34065</v>
      </c>
      <c r="O853">
        <v>2.8047</v>
      </c>
      <c r="Q853" s="2">
        <v>34065</v>
      </c>
      <c r="R853">
        <v>2884.53</v>
      </c>
      <c r="S853" s="8">
        <f t="shared" si="122"/>
        <v>-1.9127578397567957E-2</v>
      </c>
      <c r="T853" s="9">
        <f t="shared" si="118"/>
        <v>-1.9259578397567957E-2</v>
      </c>
      <c r="U853" s="3">
        <f>Sheet1!$B$17+Sheet1!$B$18*'Portfolio allocation'!K853</f>
        <v>-2.5977150230425444E-3</v>
      </c>
      <c r="V853" s="13">
        <f t="shared" si="123"/>
        <v>-1.6661863374525413E-2</v>
      </c>
      <c r="W853" s="13"/>
      <c r="X853" s="2">
        <v>34065</v>
      </c>
      <c r="Y853">
        <v>12.4171</v>
      </c>
      <c r="AA853" s="2">
        <v>34065</v>
      </c>
      <c r="AB853">
        <v>141.27000000000001</v>
      </c>
      <c r="AC853">
        <f t="shared" si="124"/>
        <v>-1.1821488528259594E-2</v>
      </c>
      <c r="AD853">
        <f t="shared" si="119"/>
        <v>-1.1955488528259594E-2</v>
      </c>
      <c r="AE853">
        <f>Sheet2!$B$17+Sheet2!$B$18*'Portfolio allocation'!K853</f>
        <v>-2.3382248030822225E-3</v>
      </c>
      <c r="AF853">
        <f t="shared" si="125"/>
        <v>-9.6172637251773722E-3</v>
      </c>
      <c r="AH853" s="2">
        <v>34065</v>
      </c>
      <c r="AI853">
        <v>6.0739999999999998</v>
      </c>
      <c r="AJ853">
        <v>3.35</v>
      </c>
      <c r="AK853">
        <v>1.2285200000000001</v>
      </c>
      <c r="AR853" s="3"/>
    </row>
    <row r="854" spans="1:44" hidden="1" outlineLevel="1" x14ac:dyDescent="0.2">
      <c r="A854" s="2">
        <v>34066</v>
      </c>
      <c r="B854">
        <v>13.64</v>
      </c>
      <c r="E854" s="2">
        <v>34066</v>
      </c>
      <c r="F854">
        <v>442.73</v>
      </c>
      <c r="G854">
        <f t="shared" si="120"/>
        <v>3.5587995285157881E-3</v>
      </c>
      <c r="H854" s="2">
        <v>34066</v>
      </c>
      <c r="I854">
        <v>528.37</v>
      </c>
      <c r="J854">
        <f t="shared" si="121"/>
        <v>3.5517568850902403E-3</v>
      </c>
      <c r="K854">
        <f t="shared" si="117"/>
        <v>3.4177568850902403E-3</v>
      </c>
      <c r="L854">
        <v>-2.063665393568892E-3</v>
      </c>
      <c r="N854" s="2">
        <v>34066</v>
      </c>
      <c r="O854">
        <v>2.8203</v>
      </c>
      <c r="Q854" s="2">
        <v>34066</v>
      </c>
      <c r="R854">
        <v>2900.6</v>
      </c>
      <c r="S854" s="8">
        <f t="shared" si="122"/>
        <v>5.5710982378409657E-3</v>
      </c>
      <c r="T854" s="9">
        <f t="shared" si="118"/>
        <v>5.4370982378409653E-3</v>
      </c>
      <c r="U854" s="3">
        <f>Sheet1!$B$17+Sheet1!$B$18*'Portfolio allocation'!K854</f>
        <v>4.4087362004083235E-3</v>
      </c>
      <c r="V854" s="13">
        <f t="shared" si="123"/>
        <v>1.0283620374326417E-3</v>
      </c>
      <c r="W854" s="13"/>
      <c r="X854" s="2">
        <v>34066</v>
      </c>
      <c r="Y854">
        <v>12.476800000000001</v>
      </c>
      <c r="AA854" s="2">
        <v>34066</v>
      </c>
      <c r="AB854">
        <v>141.94</v>
      </c>
      <c r="AC854">
        <f t="shared" si="124"/>
        <v>4.7426913003467686E-3</v>
      </c>
      <c r="AD854">
        <f t="shared" si="119"/>
        <v>4.6094913003467686E-3</v>
      </c>
      <c r="AE854">
        <f>Sheet2!$B$17+Sheet2!$B$18*'Portfolio allocation'!K854</f>
        <v>3.0925436284508379E-3</v>
      </c>
      <c r="AF854">
        <f t="shared" si="125"/>
        <v>1.5169476718959306E-3</v>
      </c>
      <c r="AH854" s="2">
        <v>34066</v>
      </c>
      <c r="AI854">
        <v>6.0609999999999999</v>
      </c>
      <c r="AJ854">
        <v>3.33</v>
      </c>
      <c r="AK854">
        <v>1.22763</v>
      </c>
      <c r="AR854" s="3"/>
    </row>
    <row r="855" spans="1:44" hidden="1" outlineLevel="1" x14ac:dyDescent="0.2">
      <c r="A855" s="2">
        <v>34067</v>
      </c>
      <c r="B855">
        <v>12.83</v>
      </c>
      <c r="E855" s="2">
        <v>34067</v>
      </c>
      <c r="F855">
        <v>441.84</v>
      </c>
      <c r="G855">
        <f t="shared" si="120"/>
        <v>-2.0102545569535835E-3</v>
      </c>
      <c r="H855" s="2">
        <v>34067</v>
      </c>
      <c r="I855">
        <v>527.35</v>
      </c>
      <c r="J855">
        <f t="shared" si="121"/>
        <v>-1.930465393568892E-3</v>
      </c>
      <c r="K855">
        <f t="shared" si="117"/>
        <v>-2.063665393568892E-3</v>
      </c>
      <c r="L855">
        <v>-1.2999999999999999E-4</v>
      </c>
      <c r="N855" s="2">
        <v>34067</v>
      </c>
      <c r="O855">
        <v>2.7812999999999999</v>
      </c>
      <c r="Q855" s="2">
        <v>34067</v>
      </c>
      <c r="R855">
        <v>2860.43</v>
      </c>
      <c r="S855" s="8">
        <f t="shared" si="122"/>
        <v>-1.3848858856788326E-2</v>
      </c>
      <c r="T855" s="9">
        <f t="shared" si="118"/>
        <v>-1.3982058856788326E-2</v>
      </c>
      <c r="U855" s="3">
        <f>Sheet1!$B$17+Sheet1!$B$18*'Portfolio allocation'!K855</f>
        <v>-1.8796903553837435E-3</v>
      </c>
      <c r="V855" s="13">
        <f t="shared" si="123"/>
        <v>-1.2102368501404583E-2</v>
      </c>
      <c r="W855" s="13"/>
      <c r="X855" s="2">
        <v>34067</v>
      </c>
      <c r="Y855">
        <v>11.9993</v>
      </c>
      <c r="AA855" s="2">
        <v>34067</v>
      </c>
      <c r="AB855">
        <v>136.51</v>
      </c>
      <c r="AC855">
        <f t="shared" si="124"/>
        <v>-3.8255600958151392E-2</v>
      </c>
      <c r="AD855">
        <f t="shared" si="119"/>
        <v>-3.838560095815139E-2</v>
      </c>
      <c r="AE855">
        <f>Sheet2!$B$17+Sheet2!$B$18*'Portfolio allocation'!K855</f>
        <v>-1.7816769054629683E-3</v>
      </c>
      <c r="AF855">
        <f t="shared" si="125"/>
        <v>-3.6603924052688419E-2</v>
      </c>
      <c r="AH855" s="2">
        <v>34067</v>
      </c>
      <c r="AI855">
        <v>5.9630000000000001</v>
      </c>
      <c r="AJ855">
        <v>3.25</v>
      </c>
      <c r="AK855">
        <v>1.23566</v>
      </c>
      <c r="AR855" s="3"/>
    </row>
    <row r="856" spans="1:44" hidden="1" outlineLevel="1" x14ac:dyDescent="0.2">
      <c r="A856" s="2">
        <v>34068</v>
      </c>
      <c r="B856">
        <v>12.83</v>
      </c>
      <c r="E856" s="2">
        <v>34068</v>
      </c>
      <c r="F856">
        <v>441.84</v>
      </c>
      <c r="G856">
        <f t="shared" si="120"/>
        <v>0</v>
      </c>
      <c r="H856" s="2">
        <v>34068</v>
      </c>
      <c r="I856">
        <v>527.35</v>
      </c>
      <c r="J856">
        <f t="shared" si="121"/>
        <v>0</v>
      </c>
      <c r="K856">
        <f t="shared" si="117"/>
        <v>-1.2999999999999999E-4</v>
      </c>
      <c r="L856">
        <v>1.4660935811131112E-2</v>
      </c>
      <c r="N856" s="2">
        <v>34068</v>
      </c>
      <c r="O856">
        <v>2.7812999999999999</v>
      </c>
      <c r="Q856" s="2">
        <v>34068</v>
      </c>
      <c r="R856">
        <v>2860.43</v>
      </c>
      <c r="S856" s="8">
        <f t="shared" si="122"/>
        <v>0</v>
      </c>
      <c r="T856" s="9">
        <f t="shared" si="118"/>
        <v>-1.3000000000000002E-4</v>
      </c>
      <c r="U856" s="3">
        <f>Sheet1!$B$17+Sheet1!$B$18*'Portfolio allocation'!K856</f>
        <v>3.3865958971650008E-4</v>
      </c>
      <c r="V856" s="13">
        <f t="shared" si="123"/>
        <v>-4.6865958971650009E-4</v>
      </c>
      <c r="W856" s="13"/>
      <c r="X856" s="2">
        <v>34068</v>
      </c>
      <c r="Y856">
        <v>11.9993</v>
      </c>
      <c r="AA856" s="2">
        <v>34068</v>
      </c>
      <c r="AB856">
        <v>136.51</v>
      </c>
      <c r="AC856">
        <f t="shared" si="124"/>
        <v>0</v>
      </c>
      <c r="AD856">
        <f t="shared" si="119"/>
        <v>-1.2999999999999999E-4</v>
      </c>
      <c r="AE856">
        <f>Sheet2!$B$17+Sheet2!$B$18*'Portfolio allocation'!K856</f>
        <v>-6.2212305235600121E-5</v>
      </c>
      <c r="AF856">
        <f t="shared" si="125"/>
        <v>-6.7787694764399867E-5</v>
      </c>
      <c r="AH856" s="2">
        <v>34068</v>
      </c>
      <c r="AI856">
        <v>5.9619999999999997</v>
      </c>
      <c r="AJ856">
        <v>3.25</v>
      </c>
      <c r="AK856">
        <v>1.23566</v>
      </c>
      <c r="AR856" s="3"/>
    </row>
    <row r="857" spans="1:44" hidden="1" outlineLevel="1" x14ac:dyDescent="0.2">
      <c r="A857" s="2">
        <v>34071</v>
      </c>
      <c r="B857">
        <v>11.93</v>
      </c>
      <c r="E857" s="2">
        <v>34071</v>
      </c>
      <c r="F857">
        <v>448.37</v>
      </c>
      <c r="G857">
        <f t="shared" si="120"/>
        <v>1.4779105558573313E-2</v>
      </c>
      <c r="H857" s="2">
        <v>34071</v>
      </c>
      <c r="I857">
        <v>535.15</v>
      </c>
      <c r="J857">
        <f t="shared" si="121"/>
        <v>1.4790935811131112E-2</v>
      </c>
      <c r="K857">
        <f t="shared" si="117"/>
        <v>1.4660935811131112E-2</v>
      </c>
      <c r="L857">
        <v>1.776807661403253E-3</v>
      </c>
      <c r="N857" s="2">
        <v>34071</v>
      </c>
      <c r="O857">
        <v>2.8163999999999998</v>
      </c>
      <c r="Q857" s="2">
        <v>34071</v>
      </c>
      <c r="R857">
        <v>2896.59</v>
      </c>
      <c r="S857" s="8">
        <f t="shared" si="122"/>
        <v>1.2641456004866436E-2</v>
      </c>
      <c r="T857" s="9">
        <f t="shared" si="118"/>
        <v>1.2511456004866436E-2</v>
      </c>
      <c r="U857" s="3">
        <f>Sheet1!$B$17+Sheet1!$B$18*'Portfolio allocation'!K857</f>
        <v>1.7307196004408731E-2</v>
      </c>
      <c r="V857" s="13">
        <f t="shared" si="123"/>
        <v>-4.7957399995422947E-3</v>
      </c>
      <c r="W857" s="13"/>
      <c r="X857" s="2">
        <v>34071</v>
      </c>
      <c r="Y857">
        <v>12.1783</v>
      </c>
      <c r="AA857" s="2">
        <v>34071</v>
      </c>
      <c r="AB857">
        <v>138.55000000000001</v>
      </c>
      <c r="AC857">
        <f t="shared" si="124"/>
        <v>1.4943960149439661E-2</v>
      </c>
      <c r="AD857">
        <f t="shared" si="119"/>
        <v>1.4814760149439662E-2</v>
      </c>
      <c r="AE857">
        <f>Sheet2!$B$17+Sheet2!$B$18*'Portfolio allocation'!K857</f>
        <v>1.3090265168923179E-2</v>
      </c>
      <c r="AF857">
        <f t="shared" si="125"/>
        <v>1.7244949805164823E-3</v>
      </c>
      <c r="AH857" s="2">
        <v>34071</v>
      </c>
      <c r="AI857">
        <v>5.9139999999999997</v>
      </c>
      <c r="AJ857">
        <v>3.23</v>
      </c>
      <c r="AK857">
        <v>1.23566</v>
      </c>
      <c r="AR857" s="3"/>
    </row>
    <row r="858" spans="1:44" hidden="1" outlineLevel="1" x14ac:dyDescent="0.2">
      <c r="A858" s="2">
        <v>34072</v>
      </c>
      <c r="B858">
        <v>11.7</v>
      </c>
      <c r="E858" s="2">
        <v>34072</v>
      </c>
      <c r="F858">
        <v>449.22</v>
      </c>
      <c r="G858">
        <f t="shared" si="120"/>
        <v>1.8957557374490452E-3</v>
      </c>
      <c r="H858" s="2">
        <v>34072</v>
      </c>
      <c r="I858">
        <v>536.16999999999996</v>
      </c>
      <c r="J858">
        <f t="shared" si="121"/>
        <v>1.9060076614032528E-3</v>
      </c>
      <c r="K858">
        <f t="shared" si="117"/>
        <v>1.776807661403253E-3</v>
      </c>
      <c r="L858">
        <v>-1.3784036704775505E-3</v>
      </c>
      <c r="N858" s="2">
        <v>34072</v>
      </c>
      <c r="O858">
        <v>2.7772999999999999</v>
      </c>
      <c r="Q858" s="2">
        <v>34072</v>
      </c>
      <c r="R858">
        <v>2856.41</v>
      </c>
      <c r="S858" s="8">
        <f t="shared" si="122"/>
        <v>-1.3871483364922277E-2</v>
      </c>
      <c r="T858" s="9">
        <f t="shared" si="118"/>
        <v>-1.4000683364922276E-2</v>
      </c>
      <c r="U858" s="3">
        <f>Sheet1!$B$17+Sheet1!$B$18*'Portfolio allocation'!K858</f>
        <v>2.5261976638108726E-3</v>
      </c>
      <c r="V858" s="13">
        <f t="shared" si="123"/>
        <v>-1.6526881028733148E-2</v>
      </c>
      <c r="W858" s="13"/>
      <c r="X858" s="2">
        <v>34072</v>
      </c>
      <c r="Y858">
        <v>11.7903</v>
      </c>
      <c r="AA858" s="2">
        <v>34072</v>
      </c>
      <c r="AB858">
        <v>134.13</v>
      </c>
      <c r="AC858">
        <f t="shared" si="124"/>
        <v>-3.1901840490797695E-2</v>
      </c>
      <c r="AD858">
        <f t="shared" si="119"/>
        <v>-3.2030640490797693E-2</v>
      </c>
      <c r="AE858">
        <f>Sheet2!$B$17+Sheet2!$B$18*'Portfolio allocation'!K858</f>
        <v>1.6333697143473629E-3</v>
      </c>
      <c r="AF858">
        <f t="shared" si="125"/>
        <v>-3.3664010205145055E-2</v>
      </c>
      <c r="AH858" s="2">
        <v>34072</v>
      </c>
      <c r="AI858">
        <v>5.9119999999999999</v>
      </c>
      <c r="AJ858">
        <v>3.22</v>
      </c>
      <c r="AK858">
        <v>1.2608600000000001</v>
      </c>
      <c r="AR858" s="3"/>
    </row>
    <row r="859" spans="1:44" hidden="1" outlineLevel="1" x14ac:dyDescent="0.2">
      <c r="A859" s="2">
        <v>34073</v>
      </c>
      <c r="B859">
        <v>11.76</v>
      </c>
      <c r="E859" s="2">
        <v>34073</v>
      </c>
      <c r="F859">
        <v>448.66</v>
      </c>
      <c r="G859">
        <f t="shared" si="120"/>
        <v>-1.246605226837616E-3</v>
      </c>
      <c r="H859" s="2">
        <v>34073</v>
      </c>
      <c r="I859">
        <v>535.5</v>
      </c>
      <c r="J859">
        <f t="shared" si="121"/>
        <v>-1.2496036704775504E-3</v>
      </c>
      <c r="K859">
        <f t="shared" si="117"/>
        <v>-1.3784036704775505E-3</v>
      </c>
      <c r="L859">
        <v>-6.3180168067222266E-4</v>
      </c>
      <c r="N859" s="2">
        <v>34073</v>
      </c>
      <c r="O859">
        <v>2.7812999999999999</v>
      </c>
      <c r="Q859" s="2">
        <v>34073</v>
      </c>
      <c r="R859">
        <v>2860.43</v>
      </c>
      <c r="S859" s="8">
        <f t="shared" si="122"/>
        <v>1.4073609880933535E-3</v>
      </c>
      <c r="T859" s="9">
        <f t="shared" si="118"/>
        <v>1.2785609880933534E-3</v>
      </c>
      <c r="U859" s="3">
        <f>Sheet1!$B$17+Sheet1!$B$18*'Portfolio allocation'!K859</f>
        <v>-1.0935407398117896E-3</v>
      </c>
      <c r="V859" s="13">
        <f t="shared" si="123"/>
        <v>2.372101727905143E-3</v>
      </c>
      <c r="W859" s="13"/>
      <c r="X859" s="2">
        <v>34073</v>
      </c>
      <c r="Y859">
        <v>11.700799999999999</v>
      </c>
      <c r="AA859" s="2">
        <v>34073</v>
      </c>
      <c r="AB859">
        <v>133.12</v>
      </c>
      <c r="AC859">
        <f t="shared" si="124"/>
        <v>-7.5300082009989167E-3</v>
      </c>
      <c r="AD859">
        <f t="shared" si="119"/>
        <v>-7.6576082009989169E-3</v>
      </c>
      <c r="AE859">
        <f>Sheet2!$B$17+Sheet2!$B$18*'Portfolio allocation'!K859</f>
        <v>-1.1723246986824255E-3</v>
      </c>
      <c r="AF859">
        <f t="shared" si="125"/>
        <v>-6.4852835023164919E-3</v>
      </c>
      <c r="AH859" s="2">
        <v>34073</v>
      </c>
      <c r="AI859">
        <v>5.8849999999999998</v>
      </c>
      <c r="AJ859">
        <v>3.19</v>
      </c>
      <c r="AK859">
        <v>1.2515499999999999</v>
      </c>
      <c r="AR859" s="3"/>
    </row>
    <row r="860" spans="1:44" hidden="1" outlineLevel="1" x14ac:dyDescent="0.2">
      <c r="A860" s="2">
        <v>34074</v>
      </c>
      <c r="B860">
        <v>10.96</v>
      </c>
      <c r="E860" s="2">
        <v>34074</v>
      </c>
      <c r="F860">
        <v>448.4</v>
      </c>
      <c r="G860">
        <f t="shared" si="120"/>
        <v>-5.7950341015478024E-4</v>
      </c>
      <c r="H860" s="2">
        <v>34074</v>
      </c>
      <c r="I860">
        <v>535.23</v>
      </c>
      <c r="J860">
        <f t="shared" si="121"/>
        <v>-5.0420168067222271E-4</v>
      </c>
      <c r="K860">
        <f t="shared" si="117"/>
        <v>-6.3180168067222266E-4</v>
      </c>
      <c r="L860">
        <v>1.0856311791191241E-3</v>
      </c>
      <c r="N860" s="2">
        <v>34074</v>
      </c>
      <c r="O860">
        <v>2.7227000000000001</v>
      </c>
      <c r="Q860" s="2">
        <v>34074</v>
      </c>
      <c r="R860">
        <v>2800.17</v>
      </c>
      <c r="S860" s="8">
        <f t="shared" si="122"/>
        <v>-2.1066762689525564E-2</v>
      </c>
      <c r="T860" s="9">
        <f t="shared" si="118"/>
        <v>-2.1194362689525563E-2</v>
      </c>
      <c r="U860" s="3">
        <f>Sheet1!$B$17+Sheet1!$B$18*'Portfolio allocation'!K860</f>
        <v>-2.3702001569645965E-4</v>
      </c>
      <c r="V860" s="13">
        <f t="shared" si="123"/>
        <v>-2.0957342673829104E-2</v>
      </c>
      <c r="W860" s="13"/>
      <c r="X860" s="2">
        <v>34074</v>
      </c>
      <c r="Y860">
        <v>11.6411</v>
      </c>
      <c r="AA860" s="2">
        <v>34074</v>
      </c>
      <c r="AB860">
        <v>132.44</v>
      </c>
      <c r="AC860">
        <f t="shared" si="124"/>
        <v>-5.1081730769231282E-3</v>
      </c>
      <c r="AD860">
        <f t="shared" si="119"/>
        <v>-5.2369730769231283E-3</v>
      </c>
      <c r="AE860">
        <f>Sheet2!$B$17+Sheet2!$B$18*'Portfolio allocation'!K860</f>
        <v>-5.084271618080665E-4</v>
      </c>
      <c r="AF860">
        <f t="shared" si="125"/>
        <v>-4.7285459151150616E-3</v>
      </c>
      <c r="AH860" s="2">
        <v>34074</v>
      </c>
      <c r="AI860">
        <v>5.8680000000000003</v>
      </c>
      <c r="AJ860">
        <v>3.22</v>
      </c>
      <c r="AK860">
        <v>1.2445900000000001</v>
      </c>
      <c r="AR860" s="3"/>
    </row>
    <row r="861" spans="1:44" hidden="1" outlineLevel="1" x14ac:dyDescent="0.2">
      <c r="A861" s="2">
        <v>34075</v>
      </c>
      <c r="B861">
        <v>11.29</v>
      </c>
      <c r="E861" s="2">
        <v>34075</v>
      </c>
      <c r="F861">
        <v>448.94</v>
      </c>
      <c r="G861">
        <f t="shared" si="120"/>
        <v>1.2042818911686126E-3</v>
      </c>
      <c r="H861" s="2">
        <v>34075</v>
      </c>
      <c r="I861">
        <v>535.88</v>
      </c>
      <c r="J861">
        <f t="shared" si="121"/>
        <v>1.2144311791191242E-3</v>
      </c>
      <c r="K861">
        <f t="shared" si="117"/>
        <v>1.0856311791191241E-3</v>
      </c>
      <c r="L861">
        <v>-3.338073807568869E-3</v>
      </c>
      <c r="N861" s="2">
        <v>34075</v>
      </c>
      <c r="O861">
        <v>2.7187999999999999</v>
      </c>
      <c r="Q861" s="2">
        <v>34075</v>
      </c>
      <c r="R861">
        <v>2796.15</v>
      </c>
      <c r="S861" s="8">
        <f t="shared" si="122"/>
        <v>-1.4356271226390049E-3</v>
      </c>
      <c r="T861" s="9">
        <f t="shared" si="118"/>
        <v>-1.564427122639005E-3</v>
      </c>
      <c r="U861" s="3">
        <f>Sheet1!$B$17+Sheet1!$B$18*'Portfolio allocation'!K861</f>
        <v>1.7332624865930204E-3</v>
      </c>
      <c r="V861" s="13">
        <f t="shared" si="123"/>
        <v>-3.2976896092320254E-3</v>
      </c>
      <c r="W861" s="13"/>
      <c r="X861" s="2">
        <v>34075</v>
      </c>
      <c r="Y861">
        <v>11.700799999999999</v>
      </c>
      <c r="AA861" s="2">
        <v>34075</v>
      </c>
      <c r="AB861">
        <v>133.12</v>
      </c>
      <c r="AC861">
        <f t="shared" si="124"/>
        <v>5.1344004832376555E-3</v>
      </c>
      <c r="AD861">
        <f t="shared" si="119"/>
        <v>5.0060004832376557E-3</v>
      </c>
      <c r="AE861">
        <f>Sheet2!$B$17+Sheet2!$B$18*'Portfolio allocation'!K861</f>
        <v>1.0187579527934391E-3</v>
      </c>
      <c r="AF861">
        <f t="shared" si="125"/>
        <v>3.9872425304442165E-3</v>
      </c>
      <c r="AH861" s="2">
        <v>34075</v>
      </c>
      <c r="AI861">
        <v>5.8849999999999998</v>
      </c>
      <c r="AJ861">
        <v>3.21</v>
      </c>
      <c r="AK861">
        <v>1.23732</v>
      </c>
      <c r="AR861" s="3"/>
    </row>
    <row r="862" spans="1:44" hidden="1" outlineLevel="1" x14ac:dyDescent="0.2">
      <c r="A862" s="2">
        <v>34078</v>
      </c>
      <c r="B862">
        <v>12.06</v>
      </c>
      <c r="E862" s="2">
        <v>34078</v>
      </c>
      <c r="F862">
        <v>447.46</v>
      </c>
      <c r="G862">
        <f t="shared" si="120"/>
        <v>-3.2966543413374128E-3</v>
      </c>
      <c r="H862" s="2">
        <v>34078</v>
      </c>
      <c r="I862">
        <v>534.16</v>
      </c>
      <c r="J862">
        <f t="shared" si="121"/>
        <v>-3.2096738075688691E-3</v>
      </c>
      <c r="K862">
        <f t="shared" si="117"/>
        <v>-3.338073807568869E-3</v>
      </c>
      <c r="L862">
        <v>-5.3702750936048529E-3</v>
      </c>
      <c r="N862" s="2">
        <v>34078</v>
      </c>
      <c r="O862">
        <v>2.7187999999999999</v>
      </c>
      <c r="Q862" s="2">
        <v>34078</v>
      </c>
      <c r="R862">
        <v>2796.15</v>
      </c>
      <c r="S862" s="8">
        <f t="shared" si="122"/>
        <v>0</v>
      </c>
      <c r="T862" s="9">
        <f t="shared" si="118"/>
        <v>-1.2839999999999998E-4</v>
      </c>
      <c r="U862" s="3">
        <f>Sheet1!$B$17+Sheet1!$B$18*'Portfolio allocation'!K862</f>
        <v>-3.3417239857288046E-3</v>
      </c>
      <c r="V862" s="13">
        <f t="shared" si="123"/>
        <v>3.2133239857288047E-3</v>
      </c>
      <c r="W862" s="13"/>
      <c r="X862" s="2">
        <v>34078</v>
      </c>
      <c r="Y862">
        <v>11.7605</v>
      </c>
      <c r="AA862" s="2">
        <v>34078</v>
      </c>
      <c r="AB862">
        <v>133.79</v>
      </c>
      <c r="AC862">
        <f t="shared" si="124"/>
        <v>5.0330528846151967E-3</v>
      </c>
      <c r="AD862">
        <f t="shared" si="119"/>
        <v>4.9046528846151969E-3</v>
      </c>
      <c r="AE862">
        <f>Sheet2!$B$17+Sheet2!$B$18*'Portfolio allocation'!K862</f>
        <v>-2.9149133802909457E-3</v>
      </c>
      <c r="AF862">
        <f t="shared" si="125"/>
        <v>7.8195662649061422E-3</v>
      </c>
      <c r="AH862" s="2">
        <v>34078</v>
      </c>
      <c r="AI862">
        <v>5.86</v>
      </c>
      <c r="AJ862">
        <v>3.21</v>
      </c>
      <c r="AK862">
        <v>1.2484</v>
      </c>
      <c r="AR862" s="3"/>
    </row>
    <row r="863" spans="1:44" hidden="1" outlineLevel="1" x14ac:dyDescent="0.2">
      <c r="A863" s="2">
        <v>34079</v>
      </c>
      <c r="B863">
        <v>11.94</v>
      </c>
      <c r="E863" s="2">
        <v>34079</v>
      </c>
      <c r="F863">
        <v>445.1</v>
      </c>
      <c r="G863">
        <f t="shared" si="120"/>
        <v>-5.274214454923265E-3</v>
      </c>
      <c r="H863" s="2">
        <v>34079</v>
      </c>
      <c r="I863">
        <v>531.36</v>
      </c>
      <c r="J863">
        <f t="shared" si="121"/>
        <v>-5.241875093604853E-3</v>
      </c>
      <c r="K863">
        <f t="shared" si="117"/>
        <v>-5.3702750936048529E-3</v>
      </c>
      <c r="L863">
        <v>-3.4398553447756385E-3</v>
      </c>
      <c r="N863" s="2">
        <v>34079</v>
      </c>
      <c r="O863">
        <v>2.7109000000000001</v>
      </c>
      <c r="Q863" s="2">
        <v>34079</v>
      </c>
      <c r="R863">
        <v>2788.11</v>
      </c>
      <c r="S863" s="8">
        <f t="shared" si="122"/>
        <v>-2.8753822219838021E-3</v>
      </c>
      <c r="T863" s="9">
        <f t="shared" si="118"/>
        <v>-3.003782221983802E-3</v>
      </c>
      <c r="U863" s="3">
        <f>Sheet1!$B$17+Sheet1!$B$18*'Portfolio allocation'!K863</f>
        <v>-5.6731168038989012E-3</v>
      </c>
      <c r="V863" s="13">
        <f t="shared" si="123"/>
        <v>2.6693345819150992E-3</v>
      </c>
      <c r="W863" s="13"/>
      <c r="X863" s="2">
        <v>34079</v>
      </c>
      <c r="Y863">
        <v>12.088800000000001</v>
      </c>
      <c r="AA863" s="2">
        <v>34079</v>
      </c>
      <c r="AB863">
        <v>137.53</v>
      </c>
      <c r="AC863">
        <f t="shared" si="124"/>
        <v>2.7954256670902122E-2</v>
      </c>
      <c r="AD863">
        <f t="shared" si="119"/>
        <v>2.7826656670902124E-2</v>
      </c>
      <c r="AE863">
        <f>Sheet2!$B$17+Sheet2!$B$18*'Portfolio allocation'!K863</f>
        <v>-4.7219986099780297E-3</v>
      </c>
      <c r="AF863">
        <f t="shared" si="125"/>
        <v>3.2548655280880155E-2</v>
      </c>
      <c r="AH863" s="2">
        <v>34079</v>
      </c>
      <c r="AI863">
        <v>5.8570000000000002</v>
      </c>
      <c r="AJ863">
        <v>3.19</v>
      </c>
      <c r="AK863">
        <v>1.24732</v>
      </c>
      <c r="AR863" s="3"/>
    </row>
    <row r="864" spans="1:44" hidden="1" outlineLevel="1" x14ac:dyDescent="0.2">
      <c r="A864" s="2">
        <v>34080</v>
      </c>
      <c r="B864">
        <v>12.11</v>
      </c>
      <c r="E864" s="2">
        <v>34080</v>
      </c>
      <c r="F864">
        <v>443.63</v>
      </c>
      <c r="G864">
        <f t="shared" si="120"/>
        <v>-3.3026286227814117E-3</v>
      </c>
      <c r="H864" s="2">
        <v>34080</v>
      </c>
      <c r="I864">
        <v>529.6</v>
      </c>
      <c r="J864">
        <f t="shared" si="121"/>
        <v>-3.3122553447756387E-3</v>
      </c>
      <c r="K864">
        <f t="shared" si="117"/>
        <v>-3.4398553447756385E-3</v>
      </c>
      <c r="L864">
        <v>-9.0769510574018226E-3</v>
      </c>
      <c r="N864" s="2">
        <v>34080</v>
      </c>
      <c r="O864">
        <v>2.6522999999999999</v>
      </c>
      <c r="Q864" s="2">
        <v>34080</v>
      </c>
      <c r="R864">
        <v>2727.85</v>
      </c>
      <c r="S864" s="8">
        <f t="shared" si="122"/>
        <v>-2.161320751333351E-2</v>
      </c>
      <c r="T864" s="9">
        <f t="shared" si="118"/>
        <v>-2.1740807513333509E-2</v>
      </c>
      <c r="U864" s="3">
        <f>Sheet1!$B$17+Sheet1!$B$18*'Portfolio allocation'!K864</f>
        <v>-3.4584903446995929E-3</v>
      </c>
      <c r="V864" s="13">
        <f t="shared" si="123"/>
        <v>-1.8282317168633915E-2</v>
      </c>
      <c r="W864" s="13"/>
      <c r="X864" s="2">
        <v>34080</v>
      </c>
      <c r="Y864">
        <v>11.730600000000001</v>
      </c>
      <c r="AA864" s="2">
        <v>34080</v>
      </c>
      <c r="AB864">
        <v>133.44999999999999</v>
      </c>
      <c r="AC864">
        <f t="shared" si="124"/>
        <v>-2.9666254635352329E-2</v>
      </c>
      <c r="AD864">
        <f t="shared" si="119"/>
        <v>-2.9793054635352329E-2</v>
      </c>
      <c r="AE864">
        <f>Sheet2!$B$17+Sheet2!$B$18*'Portfolio allocation'!K864</f>
        <v>-3.0054201198570691E-3</v>
      </c>
      <c r="AF864">
        <f t="shared" si="125"/>
        <v>-2.6787634515495259E-2</v>
      </c>
      <c r="AH864" s="2">
        <v>34080</v>
      </c>
      <c r="AI864">
        <v>5.851</v>
      </c>
      <c r="AJ864">
        <v>3.17</v>
      </c>
      <c r="AK864">
        <v>1.2443200000000001</v>
      </c>
      <c r="AR864" s="3"/>
    </row>
    <row r="865" spans="1:44" hidden="1" outlineLevel="1" x14ac:dyDescent="0.2">
      <c r="A865" s="2">
        <v>34081</v>
      </c>
      <c r="B865">
        <v>12.68</v>
      </c>
      <c r="E865" s="2">
        <v>34081</v>
      </c>
      <c r="F865">
        <v>439.46</v>
      </c>
      <c r="G865">
        <f t="shared" si="120"/>
        <v>-9.3997249960553475E-3</v>
      </c>
      <c r="H865" s="2">
        <v>34081</v>
      </c>
      <c r="I865">
        <v>524.86</v>
      </c>
      <c r="J865">
        <f t="shared" si="121"/>
        <v>-8.9501510574018228E-3</v>
      </c>
      <c r="K865">
        <f t="shared" si="117"/>
        <v>-9.0769510574018226E-3</v>
      </c>
      <c r="L865">
        <v>-6.1093477270128989E-3</v>
      </c>
      <c r="N865" s="2">
        <v>34081</v>
      </c>
      <c r="O865">
        <v>2.6015999999999999</v>
      </c>
      <c r="Q865" s="2">
        <v>34081</v>
      </c>
      <c r="R865">
        <v>2675.63</v>
      </c>
      <c r="S865" s="8">
        <f t="shared" si="122"/>
        <v>-1.914328133878318E-2</v>
      </c>
      <c r="T865" s="9">
        <f t="shared" si="118"/>
        <v>-1.927008133878318E-2</v>
      </c>
      <c r="U865" s="3">
        <f>Sheet1!$B$17+Sheet1!$B$18*'Portfolio allocation'!K865</f>
        <v>-9.9255094092281365E-3</v>
      </c>
      <c r="V865" s="13">
        <f t="shared" si="123"/>
        <v>-9.3445719295550435E-3</v>
      </c>
      <c r="W865" s="13"/>
      <c r="X865" s="2">
        <v>34081</v>
      </c>
      <c r="Y865">
        <v>11.5814</v>
      </c>
      <c r="AA865" s="2">
        <v>34081</v>
      </c>
      <c r="AB865">
        <v>131.76</v>
      </c>
      <c r="AC865">
        <f t="shared" si="124"/>
        <v>-1.266391907081299E-2</v>
      </c>
      <c r="AD865">
        <f t="shared" si="119"/>
        <v>-1.279071907081299E-2</v>
      </c>
      <c r="AE865">
        <f>Sheet2!$B$17+Sheet2!$B$18*'Portfolio allocation'!K865</f>
        <v>-8.0180694428428761E-3</v>
      </c>
      <c r="AF865">
        <f t="shared" si="125"/>
        <v>-4.7726496279701137E-3</v>
      </c>
      <c r="AH865" s="2">
        <v>34081</v>
      </c>
      <c r="AI865">
        <v>5.843</v>
      </c>
      <c r="AJ865">
        <v>3.17</v>
      </c>
      <c r="AK865">
        <v>1.24369</v>
      </c>
      <c r="AR865" s="3"/>
    </row>
    <row r="866" spans="1:44" hidden="1" outlineLevel="1" x14ac:dyDescent="0.2">
      <c r="A866" s="2">
        <v>34082</v>
      </c>
      <c r="B866">
        <v>13.36</v>
      </c>
      <c r="E866" s="2">
        <v>34082</v>
      </c>
      <c r="F866">
        <v>437.03</v>
      </c>
      <c r="G866">
        <f t="shared" si="120"/>
        <v>-5.529513493833349E-3</v>
      </c>
      <c r="H866" s="2">
        <v>34082</v>
      </c>
      <c r="I866">
        <v>521.72</v>
      </c>
      <c r="J866">
        <f t="shared" si="121"/>
        <v>-5.9825477270128991E-3</v>
      </c>
      <c r="K866">
        <f t="shared" si="117"/>
        <v>-6.1093477270128989E-3</v>
      </c>
      <c r="L866">
        <v>-7.8708172659666172E-3</v>
      </c>
      <c r="N866" s="2">
        <v>34082</v>
      </c>
      <c r="O866">
        <v>2.5430000000000001</v>
      </c>
      <c r="Q866" s="2">
        <v>34082</v>
      </c>
      <c r="R866">
        <v>2615.36</v>
      </c>
      <c r="S866" s="8">
        <f t="shared" si="122"/>
        <v>-2.2525536041978933E-2</v>
      </c>
      <c r="T866" s="9">
        <f t="shared" si="118"/>
        <v>-2.2652336041978933E-2</v>
      </c>
      <c r="U866" s="3">
        <f>Sheet1!$B$17+Sheet1!$B$18*'Portfolio allocation'!K866</f>
        <v>-6.5209996595360035E-3</v>
      </c>
      <c r="V866" s="13">
        <f t="shared" si="123"/>
        <v>-1.6131336382442928E-2</v>
      </c>
      <c r="W866" s="13"/>
      <c r="X866" s="2">
        <v>34082</v>
      </c>
      <c r="Y866">
        <v>11.4023</v>
      </c>
      <c r="AA866" s="2">
        <v>34082</v>
      </c>
      <c r="AB866">
        <v>129.72</v>
      </c>
      <c r="AC866">
        <f t="shared" si="124"/>
        <v>-1.5482695810564606E-2</v>
      </c>
      <c r="AD866">
        <f t="shared" si="119"/>
        <v>-1.5609895810564605E-2</v>
      </c>
      <c r="AE866">
        <f>Sheet2!$B$17+Sheet2!$B$18*'Portfolio allocation'!K866</f>
        <v>-5.3792008510526717E-3</v>
      </c>
      <c r="AF866">
        <f t="shared" si="125"/>
        <v>-1.0230694959511934E-2</v>
      </c>
      <c r="AH866" s="2">
        <v>34082</v>
      </c>
      <c r="AI866">
        <v>5.88</v>
      </c>
      <c r="AJ866">
        <v>3.18</v>
      </c>
      <c r="AK866">
        <v>1.26159</v>
      </c>
      <c r="AR866" s="3"/>
    </row>
    <row r="867" spans="1:44" hidden="1" outlineLevel="1" x14ac:dyDescent="0.2">
      <c r="A867" s="2">
        <v>34085</v>
      </c>
      <c r="B867">
        <v>15.25</v>
      </c>
      <c r="E867" s="2">
        <v>34085</v>
      </c>
      <c r="F867">
        <v>433.54</v>
      </c>
      <c r="G867">
        <f t="shared" si="120"/>
        <v>-7.9857218039950384E-3</v>
      </c>
      <c r="H867" s="2">
        <v>34085</v>
      </c>
      <c r="I867">
        <v>517.67999999999995</v>
      </c>
      <c r="J867">
        <f t="shared" si="121"/>
        <v>-7.743617265966618E-3</v>
      </c>
      <c r="K867">
        <f t="shared" si="117"/>
        <v>-7.8708172659666172E-3</v>
      </c>
      <c r="L867">
        <v>1.0321271333642631E-2</v>
      </c>
      <c r="N867" s="2">
        <v>34085</v>
      </c>
      <c r="O867">
        <v>2.5116999999999998</v>
      </c>
      <c r="Q867" s="2">
        <v>34085</v>
      </c>
      <c r="R867">
        <v>2583.2199999999998</v>
      </c>
      <c r="S867" s="8">
        <f t="shared" si="122"/>
        <v>-1.2288939190016057E-2</v>
      </c>
      <c r="T867" s="9">
        <f t="shared" si="118"/>
        <v>-1.2416139190016056E-2</v>
      </c>
      <c r="U867" s="3">
        <f>Sheet1!$B$17+Sheet1!$B$18*'Portfolio allocation'!K867</f>
        <v>-8.5418021561984216E-3</v>
      </c>
      <c r="V867" s="13">
        <f t="shared" si="123"/>
        <v>-3.8743370338176347E-3</v>
      </c>
      <c r="W867" s="13"/>
      <c r="X867" s="2">
        <v>34085</v>
      </c>
      <c r="Y867">
        <v>11.551500000000001</v>
      </c>
      <c r="AA867" s="2">
        <v>34085</v>
      </c>
      <c r="AB867">
        <v>131.41999999999999</v>
      </c>
      <c r="AC867">
        <f t="shared" si="124"/>
        <v>1.3105149552883111E-2</v>
      </c>
      <c r="AD867">
        <f t="shared" si="119"/>
        <v>1.2975949552883111E-2</v>
      </c>
      <c r="AE867">
        <f>Sheet2!$B$17+Sheet2!$B$18*'Portfolio allocation'!K867</f>
        <v>-6.9455445042426534E-3</v>
      </c>
      <c r="AF867">
        <f t="shared" si="125"/>
        <v>1.9921494057125764E-2</v>
      </c>
      <c r="AH867" s="2">
        <v>34085</v>
      </c>
      <c r="AI867">
        <v>5.9340000000000002</v>
      </c>
      <c r="AJ867">
        <v>3.23</v>
      </c>
      <c r="AK867">
        <v>1.2772699999999999</v>
      </c>
      <c r="AR867" s="3"/>
    </row>
    <row r="868" spans="1:44" hidden="1" outlineLevel="1" x14ac:dyDescent="0.2">
      <c r="A868" s="2">
        <v>34086</v>
      </c>
      <c r="B868">
        <v>13.93</v>
      </c>
      <c r="E868" s="2">
        <v>34086</v>
      </c>
      <c r="F868">
        <v>438.01</v>
      </c>
      <c r="G868">
        <f t="shared" si="120"/>
        <v>1.0310467315587823E-2</v>
      </c>
      <c r="H868" s="2">
        <v>34086</v>
      </c>
      <c r="I868">
        <v>523.09</v>
      </c>
      <c r="J868">
        <f t="shared" si="121"/>
        <v>1.045047133364263E-2</v>
      </c>
      <c r="K868">
        <f t="shared" si="117"/>
        <v>1.0321271333642631E-2</v>
      </c>
      <c r="L868">
        <v>-1.1168283087049889E-4</v>
      </c>
      <c r="N868" s="2">
        <v>34086</v>
      </c>
      <c r="O868">
        <v>2.5781000000000001</v>
      </c>
      <c r="Q868" s="2">
        <v>34086</v>
      </c>
      <c r="R868">
        <v>2651.52</v>
      </c>
      <c r="S868" s="8">
        <f t="shared" si="122"/>
        <v>2.6439869620086709E-2</v>
      </c>
      <c r="T868" s="9">
        <f t="shared" si="118"/>
        <v>2.6310669620086709E-2</v>
      </c>
      <c r="U868" s="3">
        <f>Sheet1!$B$17+Sheet1!$B$18*'Portfolio allocation'!K868</f>
        <v>1.2328622934110328E-2</v>
      </c>
      <c r="V868" s="13">
        <f t="shared" si="123"/>
        <v>1.3982046685976381E-2</v>
      </c>
      <c r="W868" s="13"/>
      <c r="X868" s="2">
        <v>34086</v>
      </c>
      <c r="Y868">
        <v>11.551500000000001</v>
      </c>
      <c r="AA868" s="2">
        <v>34086</v>
      </c>
      <c r="AB868">
        <v>131.41999999999999</v>
      </c>
      <c r="AC868">
        <f t="shared" si="124"/>
        <v>0</v>
      </c>
      <c r="AD868">
        <f t="shared" si="119"/>
        <v>-1.3080000000000001E-4</v>
      </c>
      <c r="AE868">
        <f>Sheet2!$B$17+Sheet2!$B$18*'Portfolio allocation'!K868</f>
        <v>9.2313248006863045E-3</v>
      </c>
      <c r="AF868">
        <f t="shared" si="125"/>
        <v>-9.3621248006863049E-3</v>
      </c>
      <c r="AH868" s="2">
        <v>34086</v>
      </c>
      <c r="AI868">
        <v>6.0140000000000002</v>
      </c>
      <c r="AJ868">
        <v>3.27</v>
      </c>
      <c r="AK868">
        <v>1.26756</v>
      </c>
      <c r="AR868" s="3"/>
    </row>
    <row r="869" spans="1:44" hidden="1" outlineLevel="1" x14ac:dyDescent="0.2">
      <c r="A869" s="2">
        <v>34087</v>
      </c>
      <c r="B869">
        <v>13.12</v>
      </c>
      <c r="E869" s="2">
        <v>34087</v>
      </c>
      <c r="F869">
        <v>438.02</v>
      </c>
      <c r="G869">
        <f t="shared" si="120"/>
        <v>2.2830528983330822E-5</v>
      </c>
      <c r="H869" s="2">
        <v>34087</v>
      </c>
      <c r="I869">
        <v>523.1</v>
      </c>
      <c r="J869">
        <f t="shared" si="121"/>
        <v>1.9117169129501121E-5</v>
      </c>
      <c r="K869">
        <f t="shared" si="117"/>
        <v>-1.1168283087049889E-4</v>
      </c>
      <c r="L869">
        <v>1.8573475817242756E-3</v>
      </c>
      <c r="N869" s="2">
        <v>34087</v>
      </c>
      <c r="O869">
        <v>2.6875</v>
      </c>
      <c r="Q869" s="2">
        <v>34087</v>
      </c>
      <c r="R869">
        <v>2764.01</v>
      </c>
      <c r="S869" s="8">
        <f t="shared" si="122"/>
        <v>4.2424722423364702E-2</v>
      </c>
      <c r="T869" s="9">
        <f t="shared" si="118"/>
        <v>4.2293922423364702E-2</v>
      </c>
      <c r="U869" s="3">
        <f>Sheet1!$B$17+Sheet1!$B$18*'Portfolio allocation'!K869</f>
        <v>3.5967351036066293E-4</v>
      </c>
      <c r="V869" s="13">
        <f t="shared" si="123"/>
        <v>4.1934248913004041E-2</v>
      </c>
      <c r="W869" s="13"/>
      <c r="X869" s="2">
        <v>34087</v>
      </c>
      <c r="Y869">
        <v>11.909700000000001</v>
      </c>
      <c r="AA869" s="2">
        <v>34087</v>
      </c>
      <c r="AB869">
        <v>135.49</v>
      </c>
      <c r="AC869">
        <f t="shared" si="124"/>
        <v>3.096941104854678E-2</v>
      </c>
      <c r="AD869">
        <f t="shared" si="119"/>
        <v>3.083861104854678E-2</v>
      </c>
      <c r="AE869">
        <f>Sheet2!$B$17+Sheet2!$B$18*'Portfolio allocation'!K869</f>
        <v>-4.5924211132398405E-5</v>
      </c>
      <c r="AF869">
        <f t="shared" si="125"/>
        <v>3.0884535259679179E-2</v>
      </c>
      <c r="AH869" s="2">
        <v>34087</v>
      </c>
      <c r="AI869">
        <v>6.0220000000000002</v>
      </c>
      <c r="AJ869">
        <v>3.27</v>
      </c>
      <c r="AK869">
        <v>1.2658400000000001</v>
      </c>
      <c r="AR869" s="3"/>
    </row>
    <row r="870" spans="1:44" hidden="1" outlineLevel="1" x14ac:dyDescent="0.2">
      <c r="A870" s="2">
        <v>34088</v>
      </c>
      <c r="B870">
        <v>12.8</v>
      </c>
      <c r="E870" s="2">
        <v>34088</v>
      </c>
      <c r="F870">
        <v>438.89</v>
      </c>
      <c r="G870">
        <f t="shared" si="120"/>
        <v>1.9862106753116837E-3</v>
      </c>
      <c r="H870" s="2">
        <v>34088</v>
      </c>
      <c r="I870">
        <v>524.14</v>
      </c>
      <c r="J870">
        <f t="shared" si="121"/>
        <v>1.9881475817242755E-3</v>
      </c>
      <c r="K870">
        <f t="shared" si="117"/>
        <v>1.8573475817242756E-3</v>
      </c>
      <c r="L870">
        <v>2.8467040409052087E-3</v>
      </c>
      <c r="N870" s="2">
        <v>34088</v>
      </c>
      <c r="O870">
        <v>2.6718999999999999</v>
      </c>
      <c r="Q870" s="2">
        <v>34088</v>
      </c>
      <c r="R870">
        <v>2747.94</v>
      </c>
      <c r="S870" s="8">
        <f t="shared" si="122"/>
        <v>-5.81401659183578E-3</v>
      </c>
      <c r="T870" s="9">
        <f t="shared" si="118"/>
        <v>-5.9448165918357804E-3</v>
      </c>
      <c r="U870" s="3">
        <f>Sheet1!$B$17+Sheet1!$B$18*'Portfolio allocation'!K870</f>
        <v>2.6185951015561702E-3</v>
      </c>
      <c r="V870" s="13">
        <f t="shared" si="123"/>
        <v>-8.5634116933919514E-3</v>
      </c>
      <c r="W870" s="13"/>
      <c r="X870" s="2">
        <v>34088</v>
      </c>
      <c r="Y870">
        <v>11.6709</v>
      </c>
      <c r="AA870" s="2">
        <v>34088</v>
      </c>
      <c r="AB870">
        <v>132.78</v>
      </c>
      <c r="AC870">
        <f t="shared" si="124"/>
        <v>-2.000147612369918E-2</v>
      </c>
      <c r="AD870">
        <f t="shared" si="119"/>
        <v>-2.0131076123699181E-2</v>
      </c>
      <c r="AE870">
        <f>Sheet2!$B$17+Sheet2!$B$18*'Portfolio allocation'!K870</f>
        <v>1.7049878662560207E-3</v>
      </c>
      <c r="AF870">
        <f t="shared" si="125"/>
        <v>-2.18360639899552E-2</v>
      </c>
      <c r="AH870" s="2">
        <v>34088</v>
      </c>
      <c r="AI870">
        <v>5.9630000000000001</v>
      </c>
      <c r="AJ870">
        <v>3.24</v>
      </c>
      <c r="AK870">
        <v>1.26759</v>
      </c>
      <c r="AR870" s="3"/>
    </row>
    <row r="871" spans="1:44" hidden="1" outlineLevel="1" x14ac:dyDescent="0.2">
      <c r="A871" s="2">
        <v>34089</v>
      </c>
      <c r="B871">
        <v>12.42</v>
      </c>
      <c r="E871" s="2">
        <v>34089</v>
      </c>
      <c r="F871">
        <v>440.19</v>
      </c>
      <c r="G871">
        <f t="shared" si="120"/>
        <v>2.9620178176763545E-3</v>
      </c>
      <c r="H871" s="2">
        <v>34089</v>
      </c>
      <c r="I871">
        <v>525.70000000000005</v>
      </c>
      <c r="J871">
        <f t="shared" si="121"/>
        <v>2.9763040409052088E-3</v>
      </c>
      <c r="K871">
        <f t="shared" si="117"/>
        <v>2.8467040409052087E-3</v>
      </c>
      <c r="L871">
        <v>5.2909429712761661E-3</v>
      </c>
      <c r="N871" s="2">
        <v>34089</v>
      </c>
      <c r="O871">
        <v>2.6718999999999999</v>
      </c>
      <c r="Q871" s="2">
        <v>34089</v>
      </c>
      <c r="R871">
        <v>2747.94</v>
      </c>
      <c r="S871" s="8">
        <f t="shared" si="122"/>
        <v>0</v>
      </c>
      <c r="T871" s="9">
        <f t="shared" si="118"/>
        <v>-1.2960000000000003E-4</v>
      </c>
      <c r="U871" s="3">
        <f>Sheet1!$B$17+Sheet1!$B$18*'Portfolio allocation'!K871</f>
        <v>3.7536099051555922E-3</v>
      </c>
      <c r="V871" s="13">
        <f t="shared" si="123"/>
        <v>-3.8832099051555923E-3</v>
      </c>
      <c r="W871" s="13"/>
      <c r="X871" s="2">
        <v>34089</v>
      </c>
      <c r="Y871">
        <v>11.6112</v>
      </c>
      <c r="AA871" s="2">
        <v>34089</v>
      </c>
      <c r="AB871">
        <v>132.1</v>
      </c>
      <c r="AC871">
        <f t="shared" si="124"/>
        <v>-5.1212532007832712E-3</v>
      </c>
      <c r="AD871">
        <f t="shared" si="119"/>
        <v>-5.2516532007832713E-3</v>
      </c>
      <c r="AE871">
        <f>Sheet2!$B$17+Sheet2!$B$18*'Portfolio allocation'!K871</f>
        <v>2.5847488705258112E-3</v>
      </c>
      <c r="AF871">
        <f t="shared" si="125"/>
        <v>-7.8364020713090829E-3</v>
      </c>
      <c r="AH871" s="2">
        <v>34089</v>
      </c>
      <c r="AI871">
        <v>6.0090000000000003</v>
      </c>
      <c r="AJ871">
        <v>3.26</v>
      </c>
      <c r="AK871">
        <v>1.26027</v>
      </c>
      <c r="AR871" s="3"/>
    </row>
    <row r="872" spans="1:44" hidden="1" outlineLevel="1" x14ac:dyDescent="0.2">
      <c r="A872" s="2">
        <v>34092</v>
      </c>
      <c r="B872">
        <v>12.9</v>
      </c>
      <c r="E872" s="2">
        <v>34092</v>
      </c>
      <c r="F872">
        <v>442.46</v>
      </c>
      <c r="G872">
        <f t="shared" si="120"/>
        <v>5.1568640814192435E-3</v>
      </c>
      <c r="H872" s="2">
        <v>34092</v>
      </c>
      <c r="I872">
        <v>528.54999999999995</v>
      </c>
      <c r="J872">
        <f t="shared" si="121"/>
        <v>5.4213429712761663E-3</v>
      </c>
      <c r="K872">
        <f t="shared" si="117"/>
        <v>5.2909429712761661E-3</v>
      </c>
      <c r="L872">
        <v>3.7308159303756482E-3</v>
      </c>
      <c r="N872" s="2">
        <v>34092</v>
      </c>
      <c r="O872">
        <v>2.6913999999999998</v>
      </c>
      <c r="Q872" s="2">
        <v>34092</v>
      </c>
      <c r="R872">
        <v>2768.03</v>
      </c>
      <c r="S872" s="8">
        <f t="shared" si="122"/>
        <v>7.3109310974766029E-3</v>
      </c>
      <c r="T872" s="9">
        <f t="shared" si="118"/>
        <v>7.1805310974766027E-3</v>
      </c>
      <c r="U872" s="3">
        <f>Sheet1!$B$17+Sheet1!$B$18*'Portfolio allocation'!K872</f>
        <v>6.557702751329348E-3</v>
      </c>
      <c r="V872" s="13">
        <f t="shared" si="123"/>
        <v>6.2282834614725471E-4</v>
      </c>
      <c r="W872" s="13"/>
      <c r="X872" s="2">
        <v>34092</v>
      </c>
      <c r="Y872">
        <v>11.7605</v>
      </c>
      <c r="AA872" s="2">
        <v>34092</v>
      </c>
      <c r="AB872">
        <v>133.79</v>
      </c>
      <c r="AC872">
        <f t="shared" si="124"/>
        <v>1.2793338380015173E-2</v>
      </c>
      <c r="AD872">
        <f t="shared" si="119"/>
        <v>1.2664538380015173E-2</v>
      </c>
      <c r="AE872">
        <f>Sheet2!$B$17+Sheet2!$B$18*'Portfolio allocation'!K872</f>
        <v>4.7582284855865915E-3</v>
      </c>
      <c r="AF872">
        <f t="shared" si="125"/>
        <v>7.9063098944285818E-3</v>
      </c>
      <c r="AH872" s="2">
        <v>34092</v>
      </c>
      <c r="AI872">
        <v>5.9420000000000002</v>
      </c>
      <c r="AJ872">
        <v>3.22</v>
      </c>
      <c r="AK872">
        <v>1.26027</v>
      </c>
      <c r="AR872" s="3"/>
    </row>
    <row r="873" spans="1:44" hidden="1" outlineLevel="1" x14ac:dyDescent="0.2">
      <c r="A873" s="2">
        <v>34093</v>
      </c>
      <c r="B873">
        <v>12.14</v>
      </c>
      <c r="E873" s="2">
        <v>34093</v>
      </c>
      <c r="F873">
        <v>444.05</v>
      </c>
      <c r="G873">
        <f t="shared" si="120"/>
        <v>3.5935451792252771E-3</v>
      </c>
      <c r="H873" s="2">
        <v>34093</v>
      </c>
      <c r="I873">
        <v>530.59</v>
      </c>
      <c r="J873">
        <f t="shared" si="121"/>
        <v>3.8596159303756483E-3</v>
      </c>
      <c r="K873">
        <f t="shared" si="117"/>
        <v>3.7308159303756482E-3</v>
      </c>
      <c r="L873">
        <v>1.1146983018903117E-3</v>
      </c>
      <c r="N873" s="2">
        <v>34093</v>
      </c>
      <c r="O873">
        <v>2.75</v>
      </c>
      <c r="Q873" s="2">
        <v>34093</v>
      </c>
      <c r="R873">
        <v>2828.29</v>
      </c>
      <c r="S873" s="8">
        <f t="shared" si="122"/>
        <v>2.1769995267392206E-2</v>
      </c>
      <c r="T873" s="9">
        <f t="shared" si="118"/>
        <v>2.1641195267392208E-2</v>
      </c>
      <c r="U873" s="3">
        <f>Sheet1!$B$17+Sheet1!$B$18*'Portfolio allocation'!K873</f>
        <v>4.7678854711310382E-3</v>
      </c>
      <c r="V873" s="13">
        <f t="shared" si="123"/>
        <v>1.6873309796261171E-2</v>
      </c>
      <c r="W873" s="13"/>
      <c r="X873" s="2">
        <v>34093</v>
      </c>
      <c r="Y873">
        <v>11.7605</v>
      </c>
      <c r="AA873" s="2">
        <v>34093</v>
      </c>
      <c r="AB873">
        <v>133.79</v>
      </c>
      <c r="AC873">
        <f t="shared" si="124"/>
        <v>0</v>
      </c>
      <c r="AD873">
        <f t="shared" si="119"/>
        <v>-1.292E-4</v>
      </c>
      <c r="AE873">
        <f>Sheet2!$B$17+Sheet2!$B$18*'Portfolio allocation'!K873</f>
        <v>3.3709237183772171E-3</v>
      </c>
      <c r="AF873">
        <f t="shared" si="125"/>
        <v>-3.500123718377217E-3</v>
      </c>
      <c r="AH873" s="2">
        <v>34093</v>
      </c>
      <c r="AI873">
        <v>5.9039999999999999</v>
      </c>
      <c r="AJ873">
        <v>3.23</v>
      </c>
      <c r="AK873">
        <v>1.2755300000000001</v>
      </c>
      <c r="AR873" s="3"/>
    </row>
    <row r="874" spans="1:44" hidden="1" outlineLevel="1" x14ac:dyDescent="0.2">
      <c r="A874" s="2">
        <v>34094</v>
      </c>
      <c r="B874">
        <v>12.38</v>
      </c>
      <c r="E874" s="2">
        <v>34094</v>
      </c>
      <c r="F874">
        <v>444.52</v>
      </c>
      <c r="G874">
        <f t="shared" si="120"/>
        <v>1.0584393649362145E-3</v>
      </c>
      <c r="H874" s="2">
        <v>34094</v>
      </c>
      <c r="I874">
        <v>531.25</v>
      </c>
      <c r="J874">
        <f t="shared" si="121"/>
        <v>1.2438983018903116E-3</v>
      </c>
      <c r="K874">
        <f t="shared" si="117"/>
        <v>1.1146983018903117E-3</v>
      </c>
      <c r="L874">
        <v>-2.7092235294117447E-3</v>
      </c>
      <c r="N874" s="2">
        <v>34094</v>
      </c>
      <c r="O874">
        <v>2.7890999999999999</v>
      </c>
      <c r="Q874" s="2">
        <v>34094</v>
      </c>
      <c r="R874">
        <v>2868.46</v>
      </c>
      <c r="S874" s="8">
        <f t="shared" si="122"/>
        <v>1.420292827114622E-2</v>
      </c>
      <c r="T874" s="9">
        <f t="shared" si="118"/>
        <v>1.4073728271146221E-2</v>
      </c>
      <c r="U874" s="3">
        <f>Sheet1!$B$17+Sheet1!$B$18*'Portfolio allocation'!K874</f>
        <v>1.7666090264949813E-3</v>
      </c>
      <c r="V874" s="13">
        <f t="shared" si="123"/>
        <v>1.2307119244651239E-2</v>
      </c>
      <c r="W874" s="13"/>
      <c r="X874" s="2">
        <v>34094</v>
      </c>
      <c r="Y874">
        <v>11.7903</v>
      </c>
      <c r="AA874" s="2">
        <v>34094</v>
      </c>
      <c r="AB874">
        <v>134.13</v>
      </c>
      <c r="AC874">
        <f t="shared" si="124"/>
        <v>2.5412960609911828E-3</v>
      </c>
      <c r="AD874">
        <f t="shared" si="119"/>
        <v>2.4108960609911826E-3</v>
      </c>
      <c r="AE874">
        <f>Sheet2!$B$17+Sheet2!$B$18*'Portfolio allocation'!K874</f>
        <v>1.0446051799309504E-3</v>
      </c>
      <c r="AF874">
        <f t="shared" si="125"/>
        <v>1.3662908810602322E-3</v>
      </c>
      <c r="AH874" s="2">
        <v>34094</v>
      </c>
      <c r="AI874">
        <v>5.8849999999999998</v>
      </c>
      <c r="AJ874">
        <v>3.26</v>
      </c>
      <c r="AK874">
        <v>1.27152</v>
      </c>
      <c r="AR874" s="3"/>
    </row>
    <row r="875" spans="1:44" hidden="1" outlineLevel="1" x14ac:dyDescent="0.2">
      <c r="A875" s="2">
        <v>34095</v>
      </c>
      <c r="B875">
        <v>13.22</v>
      </c>
      <c r="E875" s="2">
        <v>34095</v>
      </c>
      <c r="F875">
        <v>443.26</v>
      </c>
      <c r="G875">
        <f t="shared" si="120"/>
        <v>-2.8345181319175961E-3</v>
      </c>
      <c r="H875" s="2">
        <v>34095</v>
      </c>
      <c r="I875">
        <v>529.88</v>
      </c>
      <c r="J875">
        <f t="shared" si="121"/>
        <v>-2.5788235294117445E-3</v>
      </c>
      <c r="K875">
        <f t="shared" si="117"/>
        <v>-2.7092235294117447E-3</v>
      </c>
      <c r="L875">
        <v>-1.8272977730806206E-3</v>
      </c>
      <c r="N875" s="2">
        <v>34095</v>
      </c>
      <c r="O875">
        <v>2.7265999999999999</v>
      </c>
      <c r="Q875" s="2">
        <v>34095</v>
      </c>
      <c r="R875">
        <v>2804.18</v>
      </c>
      <c r="S875" s="8">
        <f t="shared" si="122"/>
        <v>-2.2409237012194771E-2</v>
      </c>
      <c r="T875" s="9">
        <f t="shared" si="118"/>
        <v>-2.2539637012194771E-2</v>
      </c>
      <c r="U875" s="3">
        <f>Sheet1!$B$17+Sheet1!$B$18*'Portfolio allocation'!K875</f>
        <v>-2.6202910094415195E-3</v>
      </c>
      <c r="V875" s="13">
        <f t="shared" si="123"/>
        <v>-1.991934600275325E-2</v>
      </c>
      <c r="W875" s="13"/>
      <c r="X875" s="2">
        <v>34095</v>
      </c>
      <c r="Y875">
        <v>11.521699999999999</v>
      </c>
      <c r="AA875" s="2">
        <v>34095</v>
      </c>
      <c r="AB875">
        <v>132.54</v>
      </c>
      <c r="AC875">
        <f t="shared" si="124"/>
        <v>-1.1854171326325269E-2</v>
      </c>
      <c r="AD875">
        <f t="shared" si="119"/>
        <v>-1.1982971326325269E-2</v>
      </c>
      <c r="AE875">
        <f>Sheet2!$B$17+Sheet2!$B$18*'Portfolio allocation'!K875</f>
        <v>-2.3557236695320324E-3</v>
      </c>
      <c r="AF875">
        <f t="shared" si="125"/>
        <v>-9.6272476567932364E-3</v>
      </c>
      <c r="AH875" s="2">
        <v>34095</v>
      </c>
      <c r="AI875">
        <v>5.8710000000000004</v>
      </c>
      <c r="AJ875">
        <v>3.22</v>
      </c>
      <c r="AK875">
        <v>1.2721800000000001</v>
      </c>
      <c r="AR875" s="3"/>
    </row>
    <row r="876" spans="1:44" hidden="1" outlineLevel="1" x14ac:dyDescent="0.2">
      <c r="A876" s="2">
        <v>34096</v>
      </c>
      <c r="B876">
        <v>13.01</v>
      </c>
      <c r="E876" s="2">
        <v>34096</v>
      </c>
      <c r="F876">
        <v>442.31</v>
      </c>
      <c r="G876">
        <f t="shared" si="120"/>
        <v>-2.1432116590713868E-3</v>
      </c>
      <c r="H876" s="2">
        <v>34096</v>
      </c>
      <c r="I876">
        <v>528.98</v>
      </c>
      <c r="J876">
        <f t="shared" si="121"/>
        <v>-1.6984977730806206E-3</v>
      </c>
      <c r="K876">
        <f t="shared" si="117"/>
        <v>-1.8272977730806206E-3</v>
      </c>
      <c r="L876">
        <v>1.5343789632877264E-3</v>
      </c>
      <c r="N876" s="2">
        <v>34096</v>
      </c>
      <c r="O876">
        <v>2.7187999999999999</v>
      </c>
      <c r="Q876" s="2">
        <v>34096</v>
      </c>
      <c r="R876">
        <v>2796.15</v>
      </c>
      <c r="S876" s="8">
        <f t="shared" si="122"/>
        <v>-2.8635822236803277E-3</v>
      </c>
      <c r="T876" s="9">
        <f t="shared" si="118"/>
        <v>-2.9923822236803278E-3</v>
      </c>
      <c r="U876" s="3">
        <f>Sheet1!$B$17+Sheet1!$B$18*'Portfolio allocation'!K876</f>
        <v>-1.6085234308074775E-3</v>
      </c>
      <c r="V876" s="13">
        <f t="shared" si="123"/>
        <v>-1.3838587928728502E-3</v>
      </c>
      <c r="W876" s="13"/>
      <c r="X876" s="2">
        <v>34096</v>
      </c>
      <c r="Y876">
        <v>11.6112</v>
      </c>
      <c r="AA876" s="2">
        <v>34096</v>
      </c>
      <c r="AB876">
        <v>133.57</v>
      </c>
      <c r="AC876">
        <f t="shared" si="124"/>
        <v>7.7712388712840585E-3</v>
      </c>
      <c r="AD876">
        <f t="shared" si="119"/>
        <v>7.6420388712840582E-3</v>
      </c>
      <c r="AE876">
        <f>Sheet2!$B$17+Sheet2!$B$18*'Portfolio allocation'!K876</f>
        <v>-1.5714927870414067E-3</v>
      </c>
      <c r="AF876">
        <f t="shared" si="125"/>
        <v>9.2135316583254641E-3</v>
      </c>
      <c r="AH876" s="2">
        <v>34096</v>
      </c>
      <c r="AI876">
        <v>5.9</v>
      </c>
      <c r="AJ876">
        <v>3.23</v>
      </c>
      <c r="AK876">
        <v>1.27054</v>
      </c>
      <c r="AR876" s="3"/>
    </row>
    <row r="877" spans="1:44" hidden="1" outlineLevel="1" x14ac:dyDescent="0.2">
      <c r="A877" s="2">
        <v>34099</v>
      </c>
      <c r="B877">
        <v>13.72</v>
      </c>
      <c r="E877" s="2">
        <v>34099</v>
      </c>
      <c r="F877">
        <v>442.8</v>
      </c>
      <c r="G877">
        <f t="shared" si="120"/>
        <v>1.1078203070244985E-3</v>
      </c>
      <c r="H877" s="2">
        <v>34099</v>
      </c>
      <c r="I877">
        <v>529.86</v>
      </c>
      <c r="J877">
        <f t="shared" si="121"/>
        <v>1.6635789632877263E-3</v>
      </c>
      <c r="K877">
        <f t="shared" si="117"/>
        <v>1.5343789632877264E-3</v>
      </c>
      <c r="L877">
        <v>3.457052866794914E-3</v>
      </c>
      <c r="N877" s="2">
        <v>34099</v>
      </c>
      <c r="O877">
        <v>2.7852000000000001</v>
      </c>
      <c r="Q877" s="2">
        <v>34099</v>
      </c>
      <c r="R877">
        <v>2864.45</v>
      </c>
      <c r="S877" s="8">
        <f t="shared" si="122"/>
        <v>2.4426443502673312E-2</v>
      </c>
      <c r="T877" s="9">
        <f t="shared" si="118"/>
        <v>2.4297243502673312E-2</v>
      </c>
      <c r="U877" s="3">
        <f>Sheet1!$B$17+Sheet1!$B$18*'Portfolio allocation'!K877</f>
        <v>2.2480773173724844E-3</v>
      </c>
      <c r="V877" s="13">
        <f t="shared" si="123"/>
        <v>2.2049166185300829E-2</v>
      </c>
      <c r="W877" s="13"/>
      <c r="X877" s="2">
        <v>34099</v>
      </c>
      <c r="Y877">
        <v>11.6709</v>
      </c>
      <c r="AA877" s="2">
        <v>34099</v>
      </c>
      <c r="AB877">
        <v>134.26</v>
      </c>
      <c r="AC877">
        <f t="shared" si="124"/>
        <v>5.1658306505952822E-3</v>
      </c>
      <c r="AD877">
        <f t="shared" si="119"/>
        <v>5.0370306505952821E-3</v>
      </c>
      <c r="AE877">
        <f>Sheet2!$B$17+Sheet2!$B$18*'Portfolio allocation'!K877</f>
        <v>1.4177959310675706E-3</v>
      </c>
      <c r="AF877">
        <f t="shared" si="125"/>
        <v>3.6192347195277115E-3</v>
      </c>
      <c r="AH877" s="2">
        <v>34099</v>
      </c>
      <c r="AI877">
        <v>5.8719999999999999</v>
      </c>
      <c r="AJ877">
        <v>3.22</v>
      </c>
      <c r="AK877">
        <v>1.25234</v>
      </c>
      <c r="AR877" s="3"/>
    </row>
    <row r="878" spans="1:44" hidden="1" outlineLevel="1" x14ac:dyDescent="0.2">
      <c r="A878" s="2">
        <v>34100</v>
      </c>
      <c r="B878">
        <v>13.35</v>
      </c>
      <c r="E878" s="2">
        <v>34100</v>
      </c>
      <c r="F878">
        <v>444.36</v>
      </c>
      <c r="G878">
        <f t="shared" si="120"/>
        <v>3.523035230352356E-3</v>
      </c>
      <c r="H878" s="2">
        <v>34100</v>
      </c>
      <c r="I878">
        <v>531.76</v>
      </c>
      <c r="J878">
        <f t="shared" si="121"/>
        <v>3.5858528667949141E-3</v>
      </c>
      <c r="K878">
        <f t="shared" si="117"/>
        <v>3.457052866794914E-3</v>
      </c>
      <c r="L878">
        <v>9.0510118850611486E-4</v>
      </c>
      <c r="N878" s="2">
        <v>34100</v>
      </c>
      <c r="O878">
        <v>2.7422</v>
      </c>
      <c r="Q878" s="2">
        <v>34100</v>
      </c>
      <c r="R878">
        <v>2820.25</v>
      </c>
      <c r="S878" s="8">
        <f t="shared" si="122"/>
        <v>-1.5430536403148842E-2</v>
      </c>
      <c r="T878" s="9">
        <f t="shared" si="118"/>
        <v>-1.5559336403148842E-2</v>
      </c>
      <c r="U878" s="3">
        <f>Sheet1!$B$17+Sheet1!$B$18*'Portfolio allocation'!K878</f>
        <v>4.4538175465125389E-3</v>
      </c>
      <c r="V878" s="13">
        <f t="shared" si="123"/>
        <v>-2.0013153949661383E-2</v>
      </c>
      <c r="W878" s="13"/>
      <c r="X878" s="2">
        <v>34100</v>
      </c>
      <c r="Y878">
        <v>11.6709</v>
      </c>
      <c r="AA878" s="2">
        <v>34100</v>
      </c>
      <c r="AB878">
        <v>134.26</v>
      </c>
      <c r="AC878">
        <f t="shared" si="124"/>
        <v>0</v>
      </c>
      <c r="AD878">
        <f t="shared" si="119"/>
        <v>-1.292E-4</v>
      </c>
      <c r="AE878">
        <f>Sheet2!$B$17+Sheet2!$B$18*'Portfolio allocation'!K878</f>
        <v>3.1274866179137983E-3</v>
      </c>
      <c r="AF878">
        <f t="shared" si="125"/>
        <v>-3.2566866179137982E-3</v>
      </c>
      <c r="AH878" s="2">
        <v>34100</v>
      </c>
      <c r="AI878">
        <v>5.8739999999999997</v>
      </c>
      <c r="AJ878">
        <v>3.23</v>
      </c>
      <c r="AK878">
        <v>1.24776</v>
      </c>
      <c r="AR878" s="3"/>
    </row>
    <row r="879" spans="1:44" hidden="1" outlineLevel="1" x14ac:dyDescent="0.2">
      <c r="A879" s="2">
        <v>34101</v>
      </c>
      <c r="B879">
        <v>13.56</v>
      </c>
      <c r="E879" s="2">
        <v>34101</v>
      </c>
      <c r="F879">
        <v>444.8</v>
      </c>
      <c r="G879">
        <f t="shared" si="120"/>
        <v>9.9018813574569542E-4</v>
      </c>
      <c r="H879" s="2">
        <v>34101</v>
      </c>
      <c r="I879">
        <v>532.30999999999995</v>
      </c>
      <c r="J879">
        <f t="shared" si="121"/>
        <v>1.0343011885061149E-3</v>
      </c>
      <c r="K879">
        <f t="shared" si="117"/>
        <v>9.0510118850611486E-4</v>
      </c>
      <c r="L879">
        <v>-1.2585548315830943E-2</v>
      </c>
      <c r="N879" s="2">
        <v>34101</v>
      </c>
      <c r="O879">
        <v>2.6953</v>
      </c>
      <c r="Q879" s="2">
        <v>34101</v>
      </c>
      <c r="R879">
        <v>2772.04</v>
      </c>
      <c r="S879" s="8">
        <f t="shared" si="122"/>
        <v>-1.7094229234996927E-2</v>
      </c>
      <c r="T879" s="9">
        <f t="shared" si="118"/>
        <v>-1.7223429234996927E-2</v>
      </c>
      <c r="U879" s="3">
        <f>Sheet1!$B$17+Sheet1!$B$18*'Portfolio allocation'!K879</f>
        <v>1.5261539061233826E-3</v>
      </c>
      <c r="V879" s="13">
        <f t="shared" si="123"/>
        <v>-1.874958314112031E-2</v>
      </c>
      <c r="W879" s="13"/>
      <c r="X879" s="2">
        <v>34101</v>
      </c>
      <c r="Y879">
        <v>11.462</v>
      </c>
      <c r="AA879" s="2">
        <v>34101</v>
      </c>
      <c r="AB879">
        <v>131.86000000000001</v>
      </c>
      <c r="AC879">
        <f t="shared" si="124"/>
        <v>-1.7875763444063608E-2</v>
      </c>
      <c r="AD879">
        <f t="shared" si="119"/>
        <v>-1.8006163444063607E-2</v>
      </c>
      <c r="AE879">
        <f>Sheet2!$B$17+Sheet2!$B$18*'Portfolio allocation'!K879</f>
        <v>8.5822607940373773E-4</v>
      </c>
      <c r="AF879">
        <f t="shared" si="125"/>
        <v>-1.8864389523467345E-2</v>
      </c>
      <c r="AH879" s="2">
        <v>34101</v>
      </c>
      <c r="AI879">
        <v>5.92</v>
      </c>
      <c r="AJ879">
        <v>3.26</v>
      </c>
      <c r="AK879">
        <v>1.24664</v>
      </c>
      <c r="AR879" s="3"/>
    </row>
    <row r="880" spans="1:44" hidden="1" outlineLevel="1" x14ac:dyDescent="0.2">
      <c r="A880" s="2">
        <v>34102</v>
      </c>
      <c r="B880">
        <v>14.76</v>
      </c>
      <c r="E880" s="2">
        <v>34102</v>
      </c>
      <c r="F880">
        <v>439.23</v>
      </c>
      <c r="G880">
        <f t="shared" si="120"/>
        <v>-1.2522482014388436E-2</v>
      </c>
      <c r="H880" s="2">
        <v>34102</v>
      </c>
      <c r="I880">
        <v>525.67999999999995</v>
      </c>
      <c r="J880">
        <f t="shared" si="121"/>
        <v>-1.2455148315830944E-2</v>
      </c>
      <c r="K880">
        <f t="shared" si="117"/>
        <v>-1.2585548315830943E-2</v>
      </c>
      <c r="L880">
        <v>1.1805856034090777E-3</v>
      </c>
      <c r="N880" s="2">
        <v>34102</v>
      </c>
      <c r="O880">
        <v>2.6797</v>
      </c>
      <c r="Q880" s="2">
        <v>34102</v>
      </c>
      <c r="R880">
        <v>2755.97</v>
      </c>
      <c r="S880" s="8">
        <f t="shared" si="122"/>
        <v>-5.7971746439445804E-3</v>
      </c>
      <c r="T880" s="9">
        <f t="shared" si="118"/>
        <v>-5.9275746439445805E-3</v>
      </c>
      <c r="U880" s="3">
        <f>Sheet1!$B$17+Sheet1!$B$18*'Portfolio allocation'!K880</f>
        <v>-1.3950661103777406E-2</v>
      </c>
      <c r="V880" s="13">
        <f t="shared" si="123"/>
        <v>8.0230864598328268E-3</v>
      </c>
      <c r="W880" s="13"/>
      <c r="X880" s="2">
        <v>34102</v>
      </c>
      <c r="Y880">
        <v>11.342599999999999</v>
      </c>
      <c r="AA880" s="2">
        <v>34102</v>
      </c>
      <c r="AB880">
        <v>130.47999999999999</v>
      </c>
      <c r="AC880">
        <f t="shared" si="124"/>
        <v>-1.0465645381465327E-2</v>
      </c>
      <c r="AD880">
        <f t="shared" si="119"/>
        <v>-1.0597645381465327E-2</v>
      </c>
      <c r="AE880">
        <f>Sheet2!$B$17+Sheet2!$B$18*'Portfolio allocation'!K880</f>
        <v>-1.1138003637449814E-2</v>
      </c>
      <c r="AF880">
        <f t="shared" si="125"/>
        <v>5.4035825598448654E-4</v>
      </c>
      <c r="AH880" s="2">
        <v>34102</v>
      </c>
      <c r="AI880">
        <v>5.9960000000000004</v>
      </c>
      <c r="AJ880">
        <v>3.3</v>
      </c>
      <c r="AK880">
        <v>1.2386299999999999</v>
      </c>
      <c r="AR880" s="3"/>
    </row>
    <row r="881" spans="1:44" hidden="1" outlineLevel="1" x14ac:dyDescent="0.2">
      <c r="A881" s="2">
        <v>34103</v>
      </c>
      <c r="B881">
        <v>14.39</v>
      </c>
      <c r="E881" s="2">
        <v>34103</v>
      </c>
      <c r="F881">
        <v>439.56</v>
      </c>
      <c r="G881">
        <f t="shared" si="120"/>
        <v>7.513148009015147E-4</v>
      </c>
      <c r="H881" s="2">
        <v>34103</v>
      </c>
      <c r="I881">
        <v>526.37</v>
      </c>
      <c r="J881">
        <f t="shared" si="121"/>
        <v>1.3125856034090777E-3</v>
      </c>
      <c r="K881">
        <f t="shared" si="117"/>
        <v>1.1805856034090777E-3</v>
      </c>
      <c r="L881">
        <v>1.956584752170587E-3</v>
      </c>
      <c r="N881" s="2">
        <v>34103</v>
      </c>
      <c r="O881">
        <v>2.6718999999999999</v>
      </c>
      <c r="Q881" s="2">
        <v>34103</v>
      </c>
      <c r="R881">
        <v>2747.94</v>
      </c>
      <c r="S881" s="8">
        <f t="shared" si="122"/>
        <v>-2.913674677155309E-3</v>
      </c>
      <c r="T881" s="9">
        <f t="shared" si="118"/>
        <v>-3.0456746771553092E-3</v>
      </c>
      <c r="U881" s="3">
        <f>Sheet1!$B$17+Sheet1!$B$18*'Portfolio allocation'!K881</f>
        <v>1.842196608603587E-3</v>
      </c>
      <c r="V881" s="13">
        <f t="shared" si="123"/>
        <v>-4.8878712857588959E-3</v>
      </c>
      <c r="W881" s="13"/>
      <c r="X881" s="2">
        <v>34103</v>
      </c>
      <c r="Y881">
        <v>11.4321</v>
      </c>
      <c r="AA881" s="2">
        <v>34103</v>
      </c>
      <c r="AB881">
        <v>131.51</v>
      </c>
      <c r="AC881">
        <f t="shared" si="124"/>
        <v>7.8939301042304511E-3</v>
      </c>
      <c r="AD881">
        <f t="shared" si="119"/>
        <v>7.7607301042304511E-3</v>
      </c>
      <c r="AE881">
        <f>Sheet2!$B$17+Sheet2!$B$18*'Portfolio allocation'!K881</f>
        <v>1.1031938493785264E-3</v>
      </c>
      <c r="AF881">
        <f t="shared" si="125"/>
        <v>6.6575362548519246E-3</v>
      </c>
      <c r="AH881" s="2">
        <v>34103</v>
      </c>
      <c r="AI881">
        <v>6.0090000000000003</v>
      </c>
      <c r="AJ881">
        <v>3.33</v>
      </c>
      <c r="AK881">
        <v>1.24932</v>
      </c>
      <c r="AR881" s="3"/>
    </row>
    <row r="882" spans="1:44" hidden="1" outlineLevel="1" x14ac:dyDescent="0.2">
      <c r="A882" s="2">
        <v>34106</v>
      </c>
      <c r="B882">
        <v>14.13</v>
      </c>
      <c r="E882" s="2">
        <v>34106</v>
      </c>
      <c r="F882">
        <v>440.37</v>
      </c>
      <c r="G882">
        <f t="shared" si="120"/>
        <v>1.8427518427519551E-3</v>
      </c>
      <c r="H882" s="2">
        <v>34106</v>
      </c>
      <c r="I882">
        <v>527.47</v>
      </c>
      <c r="J882">
        <f t="shared" si="121"/>
        <v>2.089784752170587E-3</v>
      </c>
      <c r="K882">
        <f t="shared" si="117"/>
        <v>1.956584752170587E-3</v>
      </c>
      <c r="L882">
        <v>-9.8483151648473142E-5</v>
      </c>
      <c r="N882" s="2">
        <v>34106</v>
      </c>
      <c r="O882">
        <v>2.7031000000000001</v>
      </c>
      <c r="Q882" s="2">
        <v>34106</v>
      </c>
      <c r="R882">
        <v>2780.08</v>
      </c>
      <c r="S882" s="8">
        <f t="shared" si="122"/>
        <v>1.1696034120104448E-2</v>
      </c>
      <c r="T882" s="9">
        <f t="shared" si="118"/>
        <v>1.1562834120104448E-2</v>
      </c>
      <c r="U882" s="3">
        <f>Sheet1!$B$17+Sheet1!$B$18*'Portfolio allocation'!K882</f>
        <v>2.7324424984965321E-3</v>
      </c>
      <c r="V882" s="13">
        <f t="shared" si="123"/>
        <v>8.8303916216079161E-3</v>
      </c>
      <c r="W882" s="13"/>
      <c r="X882" s="2">
        <v>34106</v>
      </c>
      <c r="Y882">
        <v>11.372400000000001</v>
      </c>
      <c r="AA882" s="2">
        <v>34106</v>
      </c>
      <c r="AB882">
        <v>130.83000000000001</v>
      </c>
      <c r="AC882">
        <f t="shared" si="124"/>
        <v>-5.1707094517525753E-3</v>
      </c>
      <c r="AD882">
        <f t="shared" si="119"/>
        <v>-5.3071094517525754E-3</v>
      </c>
      <c r="AE882">
        <f>Sheet2!$B$17+Sheet2!$B$18*'Portfolio allocation'!K882</f>
        <v>1.7932320899860777E-3</v>
      </c>
      <c r="AF882">
        <f t="shared" si="125"/>
        <v>-7.1003415417386535E-3</v>
      </c>
      <c r="AH882" s="2">
        <v>34106</v>
      </c>
      <c r="AI882">
        <v>6.0510000000000002</v>
      </c>
      <c r="AJ882">
        <v>3.41</v>
      </c>
      <c r="AK882">
        <v>1.24037</v>
      </c>
      <c r="AR882" s="3"/>
    </row>
    <row r="883" spans="1:44" hidden="1" outlineLevel="1" x14ac:dyDescent="0.2">
      <c r="A883" s="2">
        <v>34107</v>
      </c>
      <c r="B883">
        <v>14.19</v>
      </c>
      <c r="E883" s="2">
        <v>34107</v>
      </c>
      <c r="F883">
        <v>440.32</v>
      </c>
      <c r="G883">
        <f t="shared" si="120"/>
        <v>-1.1354088607307133E-4</v>
      </c>
      <c r="H883" s="2">
        <v>34107</v>
      </c>
      <c r="I883">
        <v>527.49</v>
      </c>
      <c r="J883">
        <f t="shared" si="121"/>
        <v>3.7916848351526866E-5</v>
      </c>
      <c r="K883">
        <f t="shared" si="117"/>
        <v>-9.8483151648473142E-5</v>
      </c>
      <c r="L883">
        <v>1.6376161367988164E-2</v>
      </c>
      <c r="N883" s="2">
        <v>34107</v>
      </c>
      <c r="O883">
        <v>2.7656000000000001</v>
      </c>
      <c r="Q883" s="2">
        <v>34107</v>
      </c>
      <c r="R883">
        <v>2844.36</v>
      </c>
      <c r="S883" s="8">
        <f t="shared" si="122"/>
        <v>2.3121636787430733E-2</v>
      </c>
      <c r="T883" s="9">
        <f t="shared" si="118"/>
        <v>2.2985236787430734E-2</v>
      </c>
      <c r="U883" s="3">
        <f>Sheet1!$B$17+Sheet1!$B$18*'Portfolio allocation'!K883</f>
        <v>3.748165168885286E-4</v>
      </c>
      <c r="V883" s="13">
        <f t="shared" si="123"/>
        <v>2.2610420270542206E-2</v>
      </c>
      <c r="W883" s="13"/>
      <c r="X883" s="2">
        <v>34107</v>
      </c>
      <c r="Y883">
        <v>11.700799999999999</v>
      </c>
      <c r="AA883" s="2">
        <v>34107</v>
      </c>
      <c r="AB883">
        <v>134.6</v>
      </c>
      <c r="AC883">
        <f t="shared" si="124"/>
        <v>2.8816020790338515E-2</v>
      </c>
      <c r="AD883">
        <f t="shared" si="119"/>
        <v>2.8680020790338514E-2</v>
      </c>
      <c r="AE883">
        <f>Sheet2!$B$17+Sheet2!$B$18*'Portfolio allocation'!K883</f>
        <v>-3.4186719613899354E-5</v>
      </c>
      <c r="AF883">
        <f t="shared" si="125"/>
        <v>2.8714207509952412E-2</v>
      </c>
      <c r="AH883" s="2">
        <v>34107</v>
      </c>
      <c r="AI883">
        <v>6.1210000000000004</v>
      </c>
      <c r="AJ883">
        <v>3.4</v>
      </c>
      <c r="AK883">
        <v>1.23576</v>
      </c>
      <c r="AR883" s="3"/>
    </row>
    <row r="884" spans="1:44" hidden="1" outlineLevel="1" x14ac:dyDescent="0.2">
      <c r="A884" s="2">
        <v>34108</v>
      </c>
      <c r="B884">
        <v>14.29</v>
      </c>
      <c r="E884" s="2">
        <v>34108</v>
      </c>
      <c r="F884">
        <v>447.57</v>
      </c>
      <c r="G884">
        <f t="shared" si="120"/>
        <v>1.646529796511631E-2</v>
      </c>
      <c r="H884" s="2">
        <v>34108</v>
      </c>
      <c r="I884">
        <v>536.20000000000005</v>
      </c>
      <c r="J884">
        <f t="shared" si="121"/>
        <v>1.6512161367988165E-2</v>
      </c>
      <c r="K884">
        <f t="shared" si="117"/>
        <v>1.6376161367988164E-2</v>
      </c>
      <c r="L884">
        <v>6.6537117493471369E-3</v>
      </c>
      <c r="N884" s="2">
        <v>34108</v>
      </c>
      <c r="O884">
        <v>2.8906000000000001</v>
      </c>
      <c r="Q884" s="2">
        <v>34108</v>
      </c>
      <c r="R884">
        <v>2972.92</v>
      </c>
      <c r="S884" s="8">
        <f t="shared" si="122"/>
        <v>4.5198216822061932E-2</v>
      </c>
      <c r="T884" s="9">
        <f t="shared" si="118"/>
        <v>4.5062216822061935E-2</v>
      </c>
      <c r="U884" s="3">
        <f>Sheet1!$B$17+Sheet1!$B$18*'Portfolio allocation'!K884</f>
        <v>1.9274946232831495E-2</v>
      </c>
      <c r="V884" s="13">
        <f t="shared" si="123"/>
        <v>2.578727058923044E-2</v>
      </c>
      <c r="W884" s="13"/>
      <c r="X884" s="2">
        <v>34108</v>
      </c>
      <c r="Y884">
        <v>11.85</v>
      </c>
      <c r="AA884" s="2">
        <v>34108</v>
      </c>
      <c r="AB884">
        <v>136.32</v>
      </c>
      <c r="AC884">
        <f t="shared" si="124"/>
        <v>1.2778603268944977E-2</v>
      </c>
      <c r="AD884">
        <f t="shared" si="119"/>
        <v>1.2643803268944978E-2</v>
      </c>
      <c r="AE884">
        <f>Sheet2!$B$17+Sheet2!$B$18*'Portfolio allocation'!K884</f>
        <v>1.461548749344212E-2</v>
      </c>
      <c r="AF884">
        <f t="shared" si="125"/>
        <v>-1.9716842244971427E-3</v>
      </c>
      <c r="AH884" s="2">
        <v>34108</v>
      </c>
      <c r="AI884">
        <v>6.0890000000000004</v>
      </c>
      <c r="AJ884">
        <v>3.37</v>
      </c>
      <c r="AK884">
        <v>1.23719</v>
      </c>
      <c r="AR884" s="3"/>
    </row>
    <row r="885" spans="1:44" hidden="1" outlineLevel="1" x14ac:dyDescent="0.2">
      <c r="A885" s="2">
        <v>34109</v>
      </c>
      <c r="B885">
        <v>13.98</v>
      </c>
      <c r="E885" s="2">
        <v>34109</v>
      </c>
      <c r="F885">
        <v>450.59</v>
      </c>
      <c r="G885">
        <f t="shared" si="120"/>
        <v>6.7475478696068514E-3</v>
      </c>
      <c r="H885" s="2">
        <v>34109</v>
      </c>
      <c r="I885">
        <v>539.84</v>
      </c>
      <c r="J885">
        <f t="shared" si="121"/>
        <v>6.788511749347137E-3</v>
      </c>
      <c r="K885">
        <f t="shared" si="117"/>
        <v>6.6537117493471369E-3</v>
      </c>
      <c r="L885">
        <v>-1.0657236040308313E-2</v>
      </c>
      <c r="N885" s="2">
        <v>34109</v>
      </c>
      <c r="O885">
        <v>2.9413999999999998</v>
      </c>
      <c r="Q885" s="2">
        <v>34109</v>
      </c>
      <c r="R885">
        <v>3025.14</v>
      </c>
      <c r="S885" s="8">
        <f t="shared" si="122"/>
        <v>1.7565222071229458E-2</v>
      </c>
      <c r="T885" s="9">
        <f t="shared" si="118"/>
        <v>1.7430422071229457E-2</v>
      </c>
      <c r="U885" s="3">
        <f>Sheet1!$B$17+Sheet1!$B$18*'Portfolio allocation'!K885</f>
        <v>8.1211056306860763E-3</v>
      </c>
      <c r="V885" s="13">
        <f t="shared" si="123"/>
        <v>9.3093164405433811E-3</v>
      </c>
      <c r="W885" s="13"/>
      <c r="X885" s="2">
        <v>34109</v>
      </c>
      <c r="Y885">
        <v>11.7605</v>
      </c>
      <c r="AA885" s="2">
        <v>34109</v>
      </c>
      <c r="AB885">
        <v>135.29</v>
      </c>
      <c r="AC885">
        <f t="shared" si="124"/>
        <v>-7.5557511737088801E-3</v>
      </c>
      <c r="AD885">
        <f t="shared" si="119"/>
        <v>-7.6913511737088797E-3</v>
      </c>
      <c r="AE885">
        <f>Sheet2!$B$17+Sheet2!$B$18*'Portfolio allocation'!K885</f>
        <v>5.9700372504232655E-3</v>
      </c>
      <c r="AF885">
        <f t="shared" si="125"/>
        <v>-1.3661388424132146E-2</v>
      </c>
      <c r="AH885" s="2">
        <v>34109</v>
      </c>
      <c r="AI885">
        <v>6.0679999999999996</v>
      </c>
      <c r="AJ885">
        <v>3.39</v>
      </c>
      <c r="AK885">
        <v>1.2440100000000001</v>
      </c>
      <c r="AR885" s="3"/>
    </row>
    <row r="886" spans="1:44" hidden="1" outlineLevel="1" x14ac:dyDescent="0.2">
      <c r="A886" s="2">
        <v>34110</v>
      </c>
      <c r="B886">
        <v>14.51</v>
      </c>
      <c r="E886" s="2">
        <v>34110</v>
      </c>
      <c r="F886">
        <v>445.84</v>
      </c>
      <c r="G886">
        <f t="shared" si="120"/>
        <v>-1.054173417075388E-2</v>
      </c>
      <c r="H886" s="2">
        <v>34110</v>
      </c>
      <c r="I886">
        <v>534.16</v>
      </c>
      <c r="J886">
        <f t="shared" si="121"/>
        <v>-1.0521636040308313E-2</v>
      </c>
      <c r="K886">
        <f t="shared" si="117"/>
        <v>-1.0657236040308313E-2</v>
      </c>
      <c r="L886">
        <v>4.9353862513105964E-3</v>
      </c>
      <c r="N886" s="2">
        <v>34110</v>
      </c>
      <c r="O886">
        <v>2.8906000000000001</v>
      </c>
      <c r="Q886" s="2">
        <v>34110</v>
      </c>
      <c r="R886">
        <v>2972.92</v>
      </c>
      <c r="S886" s="8">
        <f t="shared" si="122"/>
        <v>-1.7262011014366196E-2</v>
      </c>
      <c r="T886" s="9">
        <f t="shared" si="118"/>
        <v>-1.7397611014366196E-2</v>
      </c>
      <c r="U886" s="3">
        <f>Sheet1!$B$17+Sheet1!$B$18*'Portfolio allocation'!K886</f>
        <v>-1.1738452391365886E-2</v>
      </c>
      <c r="V886" s="13">
        <f t="shared" si="123"/>
        <v>-5.6591586230003103E-3</v>
      </c>
      <c r="W886" s="13"/>
      <c r="X886" s="2">
        <v>34110</v>
      </c>
      <c r="Y886">
        <v>11.551500000000001</v>
      </c>
      <c r="AA886" s="2">
        <v>34110</v>
      </c>
      <c r="AB886">
        <v>132.88999999999999</v>
      </c>
      <c r="AC886">
        <f t="shared" si="124"/>
        <v>-1.773967033779289E-2</v>
      </c>
      <c r="AD886">
        <f t="shared" si="119"/>
        <v>-1.7877670337792889E-2</v>
      </c>
      <c r="AE886">
        <f>Sheet2!$B$17+Sheet2!$B$18*'Portfolio allocation'!K886</f>
        <v>-9.423299166359575E-3</v>
      </c>
      <c r="AF886">
        <f t="shared" si="125"/>
        <v>-8.4543711714333142E-3</v>
      </c>
      <c r="AH886" s="2">
        <v>34110</v>
      </c>
      <c r="AI886">
        <v>6.1109999999999998</v>
      </c>
      <c r="AJ886">
        <v>3.45</v>
      </c>
      <c r="AK886">
        <v>1.23461</v>
      </c>
      <c r="AR886" s="3"/>
    </row>
    <row r="887" spans="1:44" hidden="1" outlineLevel="1" x14ac:dyDescent="0.2">
      <c r="A887" s="2">
        <v>34113</v>
      </c>
      <c r="B887">
        <v>14.1</v>
      </c>
      <c r="E887" s="2">
        <v>34113</v>
      </c>
      <c r="F887">
        <v>448</v>
      </c>
      <c r="G887">
        <f t="shared" si="120"/>
        <v>4.8447873676655817E-3</v>
      </c>
      <c r="H887" s="2">
        <v>34113</v>
      </c>
      <c r="I887">
        <v>536.87</v>
      </c>
      <c r="J887">
        <f t="shared" si="121"/>
        <v>5.0733862513105965E-3</v>
      </c>
      <c r="K887">
        <f t="shared" si="117"/>
        <v>4.9353862513105964E-3</v>
      </c>
      <c r="L887">
        <v>2.0012455603777811E-3</v>
      </c>
      <c r="N887" s="2">
        <v>34113</v>
      </c>
      <c r="O887">
        <v>2.8788999999999998</v>
      </c>
      <c r="Q887" s="2">
        <v>34113</v>
      </c>
      <c r="R887">
        <v>2960.86</v>
      </c>
      <c r="S887" s="8">
        <f t="shared" si="122"/>
        <v>-4.0566177360977784E-3</v>
      </c>
      <c r="T887" s="9">
        <f t="shared" si="118"/>
        <v>-4.1946177360977785E-3</v>
      </c>
      <c r="U887" s="3">
        <f>Sheet1!$B$17+Sheet1!$B$18*'Portfolio allocation'!K887</f>
        <v>6.1497990711792475E-3</v>
      </c>
      <c r="V887" s="13">
        <f t="shared" si="123"/>
        <v>-1.0344416807277025E-2</v>
      </c>
      <c r="W887" s="13"/>
      <c r="X887" s="2">
        <v>34113</v>
      </c>
      <c r="Y887">
        <v>11.879899999999999</v>
      </c>
      <c r="AA887" s="2">
        <v>34113</v>
      </c>
      <c r="AB887">
        <v>136.66999999999999</v>
      </c>
      <c r="AC887">
        <f t="shared" si="124"/>
        <v>2.8444578222590167E-2</v>
      </c>
      <c r="AD887">
        <f t="shared" si="119"/>
        <v>2.8303778222590167E-2</v>
      </c>
      <c r="AE887">
        <f>Sheet2!$B$17+Sheet2!$B$18*'Portfolio allocation'!K887</f>
        <v>4.4420583791208723E-3</v>
      </c>
      <c r="AF887">
        <f t="shared" si="125"/>
        <v>2.3861719843469294E-2</v>
      </c>
      <c r="AH887" s="2">
        <v>34113</v>
      </c>
      <c r="AI887">
        <v>6.149</v>
      </c>
      <c r="AJ887">
        <v>3.52</v>
      </c>
      <c r="AK887">
        <v>1.2276</v>
      </c>
      <c r="AR887" s="3"/>
    </row>
    <row r="888" spans="1:44" hidden="1" outlineLevel="1" x14ac:dyDescent="0.2">
      <c r="A888" s="2">
        <v>34114</v>
      </c>
      <c r="B888">
        <v>14.04</v>
      </c>
      <c r="E888" s="2">
        <v>34114</v>
      </c>
      <c r="F888">
        <v>448.85</v>
      </c>
      <c r="G888">
        <f t="shared" si="120"/>
        <v>1.8973214285715745E-3</v>
      </c>
      <c r="H888" s="2">
        <v>34114</v>
      </c>
      <c r="I888">
        <v>538.02</v>
      </c>
      <c r="J888">
        <f t="shared" si="121"/>
        <v>2.142045560377781E-3</v>
      </c>
      <c r="K888">
        <f t="shared" si="117"/>
        <v>2.0012455603777811E-3</v>
      </c>
      <c r="L888">
        <v>1.0119041641574674E-2</v>
      </c>
      <c r="N888" s="2">
        <v>34114</v>
      </c>
      <c r="O888">
        <v>2.8515999999999999</v>
      </c>
      <c r="Q888" s="2">
        <v>34114</v>
      </c>
      <c r="R888">
        <v>2932.74</v>
      </c>
      <c r="S888" s="8">
        <f t="shared" si="122"/>
        <v>-9.4972406665632114E-3</v>
      </c>
      <c r="T888" s="9">
        <f t="shared" si="118"/>
        <v>-9.6380406665632114E-3</v>
      </c>
      <c r="U888" s="3">
        <f>Sheet1!$B$17+Sheet1!$B$18*'Portfolio allocation'!K888</f>
        <v>2.7836785095272233E-3</v>
      </c>
      <c r="V888" s="13">
        <f t="shared" si="123"/>
        <v>-1.2421719176090435E-2</v>
      </c>
      <c r="W888" s="13"/>
      <c r="X888" s="2">
        <v>34114</v>
      </c>
      <c r="Y888">
        <v>12.0291</v>
      </c>
      <c r="AA888" s="2">
        <v>34114</v>
      </c>
      <c r="AB888">
        <v>138.38</v>
      </c>
      <c r="AC888">
        <f t="shared" si="124"/>
        <v>1.2511889953903621E-2</v>
      </c>
      <c r="AD888">
        <f t="shared" si="119"/>
        <v>1.2371089953903621E-2</v>
      </c>
      <c r="AE888">
        <f>Sheet2!$B$17+Sheet2!$B$18*'Portfolio allocation'!K888</f>
        <v>1.8329456200441821E-3</v>
      </c>
      <c r="AF888">
        <f t="shared" si="125"/>
        <v>1.0538144333859439E-2</v>
      </c>
      <c r="AH888" s="2">
        <v>34114</v>
      </c>
      <c r="AI888">
        <v>6.1449999999999996</v>
      </c>
      <c r="AJ888">
        <v>3.52</v>
      </c>
      <c r="AK888">
        <v>1.2334700000000001</v>
      </c>
      <c r="AR888" s="3"/>
    </row>
    <row r="889" spans="1:44" hidden="1" outlineLevel="1" x14ac:dyDescent="0.2">
      <c r="A889" s="2">
        <v>34115</v>
      </c>
      <c r="B889">
        <v>12.88</v>
      </c>
      <c r="E889" s="2">
        <v>34115</v>
      </c>
      <c r="F889">
        <v>453.44</v>
      </c>
      <c r="G889">
        <f t="shared" si="120"/>
        <v>1.0226133452155395E-2</v>
      </c>
      <c r="H889" s="2">
        <v>34115</v>
      </c>
      <c r="I889">
        <v>543.54</v>
      </c>
      <c r="J889">
        <f t="shared" si="121"/>
        <v>1.0259841641574674E-2</v>
      </c>
      <c r="K889">
        <f t="shared" si="117"/>
        <v>1.0119041641574674E-2</v>
      </c>
      <c r="L889">
        <v>-2.4033429296832095E-3</v>
      </c>
      <c r="N889" s="2">
        <v>34115</v>
      </c>
      <c r="O889">
        <v>2.9765999999999999</v>
      </c>
      <c r="Q889" s="2">
        <v>34115</v>
      </c>
      <c r="R889">
        <v>3061.3</v>
      </c>
      <c r="S889" s="8">
        <f t="shared" si="122"/>
        <v>4.3836139582779321E-2</v>
      </c>
      <c r="T889" s="9">
        <f t="shared" si="118"/>
        <v>4.3695339582779318E-2</v>
      </c>
      <c r="U889" s="3">
        <f>Sheet1!$B$17+Sheet1!$B$18*'Portfolio allocation'!K889</f>
        <v>1.2096619906188006E-2</v>
      </c>
      <c r="V889" s="13">
        <f t="shared" si="123"/>
        <v>3.1598719676591308E-2</v>
      </c>
      <c r="W889" s="13"/>
      <c r="X889" s="2">
        <v>34115</v>
      </c>
      <c r="Y889">
        <v>12.5962</v>
      </c>
      <c r="AA889" s="2">
        <v>34115</v>
      </c>
      <c r="AB889">
        <v>144.91</v>
      </c>
      <c r="AC889">
        <f t="shared" si="124"/>
        <v>4.7188900130076705E-2</v>
      </c>
      <c r="AD889">
        <f t="shared" si="119"/>
        <v>4.7048500130076706E-2</v>
      </c>
      <c r="AE889">
        <f>Sheet2!$B$17+Sheet2!$B$18*'Portfolio allocation'!K889</f>
        <v>9.0514969991534102E-3</v>
      </c>
      <c r="AF889">
        <f t="shared" si="125"/>
        <v>3.7997003130923294E-2</v>
      </c>
      <c r="AH889" s="2">
        <v>34115</v>
      </c>
      <c r="AI889">
        <v>6.0780000000000003</v>
      </c>
      <c r="AJ889">
        <v>3.51</v>
      </c>
      <c r="AK889">
        <v>1.2269099999999999</v>
      </c>
      <c r="AR889" s="3"/>
    </row>
    <row r="890" spans="1:44" hidden="1" outlineLevel="1" x14ac:dyDescent="0.2">
      <c r="A890" s="2">
        <v>34116</v>
      </c>
      <c r="B890">
        <v>13.1</v>
      </c>
      <c r="E890" s="2">
        <v>34116</v>
      </c>
      <c r="F890">
        <v>452.41</v>
      </c>
      <c r="G890">
        <f t="shared" si="120"/>
        <v>-2.2715243472123392E-3</v>
      </c>
      <c r="H890" s="2">
        <v>34116</v>
      </c>
      <c r="I890">
        <v>542.30999999999995</v>
      </c>
      <c r="J890">
        <f t="shared" si="121"/>
        <v>-2.2629429296832093E-3</v>
      </c>
      <c r="K890">
        <f t="shared" si="117"/>
        <v>-2.4033429296832095E-3</v>
      </c>
      <c r="L890">
        <v>-4.8453076506056354E-3</v>
      </c>
      <c r="N890" s="2">
        <v>34116</v>
      </c>
      <c r="O890">
        <v>2.9413999999999998</v>
      </c>
      <c r="Q890" s="2">
        <v>34116</v>
      </c>
      <c r="R890">
        <v>3025.14</v>
      </c>
      <c r="S890" s="8">
        <f t="shared" si="122"/>
        <v>-1.1811975304609201E-2</v>
      </c>
      <c r="T890" s="9">
        <f t="shared" si="118"/>
        <v>-1.1952375304609202E-2</v>
      </c>
      <c r="U890" s="3">
        <f>Sheet1!$B$17+Sheet1!$B$18*'Portfolio allocation'!K890</f>
        <v>-2.2693770333876524E-3</v>
      </c>
      <c r="V890" s="13">
        <f t="shared" si="123"/>
        <v>-9.6829982712215504E-3</v>
      </c>
      <c r="W890" s="13"/>
      <c r="X890" s="2">
        <v>34116</v>
      </c>
      <c r="Y890">
        <v>12.7156</v>
      </c>
      <c r="AA890" s="2">
        <v>34116</v>
      </c>
      <c r="AB890">
        <v>146.28</v>
      </c>
      <c r="AC890">
        <f t="shared" si="124"/>
        <v>9.4541439514181924E-3</v>
      </c>
      <c r="AD890">
        <f t="shared" si="119"/>
        <v>9.3109439514181928E-3</v>
      </c>
      <c r="AE890">
        <f>Sheet2!$B$17+Sheet2!$B$18*'Portfolio allocation'!K890</f>
        <v>-2.083726836533534E-3</v>
      </c>
      <c r="AF890">
        <f t="shared" si="125"/>
        <v>1.1394670787951727E-2</v>
      </c>
      <c r="AH890" s="2">
        <v>34116</v>
      </c>
      <c r="AI890">
        <v>6.0890000000000004</v>
      </c>
      <c r="AJ890">
        <v>3.58</v>
      </c>
      <c r="AK890">
        <v>1.23824</v>
      </c>
      <c r="AR890" s="3"/>
    </row>
    <row r="891" spans="1:44" hidden="1" outlineLevel="1" x14ac:dyDescent="0.2">
      <c r="A891" s="2">
        <v>34117</v>
      </c>
      <c r="B891">
        <v>13.47</v>
      </c>
      <c r="E891" s="2">
        <v>34117</v>
      </c>
      <c r="F891">
        <v>450.19</v>
      </c>
      <c r="G891">
        <f t="shared" si="120"/>
        <v>-4.9070533365752622E-3</v>
      </c>
      <c r="H891" s="2">
        <v>34117</v>
      </c>
      <c r="I891">
        <v>539.76</v>
      </c>
      <c r="J891">
        <f t="shared" si="121"/>
        <v>-4.7021076506056358E-3</v>
      </c>
      <c r="K891">
        <f t="shared" si="117"/>
        <v>-4.8453076506056354E-3</v>
      </c>
      <c r="L891">
        <v>-1.448E-4</v>
      </c>
      <c r="N891" s="2">
        <v>34117</v>
      </c>
      <c r="O891">
        <v>2.8944999999999999</v>
      </c>
      <c r="Q891" s="2">
        <v>34117</v>
      </c>
      <c r="R891">
        <v>2976.93</v>
      </c>
      <c r="S891" s="8">
        <f t="shared" si="122"/>
        <v>-1.5936452527816947E-2</v>
      </c>
      <c r="T891" s="9">
        <f t="shared" si="118"/>
        <v>-1.6079652527816946E-2</v>
      </c>
      <c r="U891" s="3">
        <f>Sheet1!$B$17+Sheet1!$B$18*'Portfolio allocation'!K891</f>
        <v>-5.0708608488459223E-3</v>
      </c>
      <c r="V891" s="13">
        <f t="shared" si="123"/>
        <v>-1.1008791678971024E-2</v>
      </c>
      <c r="W891" s="13"/>
      <c r="X891" s="2">
        <v>34117</v>
      </c>
      <c r="Y891">
        <v>12.5962</v>
      </c>
      <c r="AA891" s="2">
        <v>34117</v>
      </c>
      <c r="AB891">
        <v>144.91</v>
      </c>
      <c r="AC891">
        <f t="shared" si="124"/>
        <v>-9.3656002187585408E-3</v>
      </c>
      <c r="AD891">
        <f t="shared" si="119"/>
        <v>-9.5104002187585412E-3</v>
      </c>
      <c r="AE891">
        <f>Sheet2!$B$17+Sheet2!$B$18*'Portfolio allocation'!K891</f>
        <v>-4.2551841665323508E-3</v>
      </c>
      <c r="AF891">
        <f t="shared" si="125"/>
        <v>-5.2552160522261904E-3</v>
      </c>
      <c r="AH891" s="2">
        <v>34117</v>
      </c>
      <c r="AI891">
        <v>6.11</v>
      </c>
      <c r="AJ891">
        <v>3.62</v>
      </c>
      <c r="AK891">
        <v>1.25543</v>
      </c>
      <c r="AR891" s="3"/>
    </row>
    <row r="892" spans="1:44" hidden="1" outlineLevel="1" x14ac:dyDescent="0.2">
      <c r="A892" s="2">
        <v>34120</v>
      </c>
      <c r="B892">
        <v>13.47</v>
      </c>
      <c r="E892" s="2">
        <v>34120</v>
      </c>
      <c r="F892">
        <v>450.19</v>
      </c>
      <c r="G892">
        <f t="shared" si="120"/>
        <v>0</v>
      </c>
      <c r="H892" s="2">
        <v>34120</v>
      </c>
      <c r="I892">
        <v>539.76</v>
      </c>
      <c r="J892">
        <f t="shared" si="121"/>
        <v>0</v>
      </c>
      <c r="K892">
        <f t="shared" si="117"/>
        <v>-1.448E-4</v>
      </c>
      <c r="L892">
        <v>8.0810781680748511E-3</v>
      </c>
      <c r="N892" s="2">
        <v>34120</v>
      </c>
      <c r="O892">
        <v>2.8944999999999999</v>
      </c>
      <c r="Q892" s="2">
        <v>34120</v>
      </c>
      <c r="R892">
        <v>2976.93</v>
      </c>
      <c r="S892" s="8">
        <f t="shared" si="122"/>
        <v>0</v>
      </c>
      <c r="T892" s="9">
        <f t="shared" si="118"/>
        <v>-1.4480000000000002E-4</v>
      </c>
      <c r="U892" s="3">
        <f>Sheet1!$B$17+Sheet1!$B$18*'Portfolio allocation'!K892</f>
        <v>3.2168065463462035E-4</v>
      </c>
      <c r="V892" s="13">
        <f t="shared" si="123"/>
        <v>-4.664806546346204E-4</v>
      </c>
      <c r="W892" s="13"/>
      <c r="X892" s="2">
        <v>34120</v>
      </c>
      <c r="Y892">
        <v>12.5962</v>
      </c>
      <c r="AA892" s="2">
        <v>34120</v>
      </c>
      <c r="AB892">
        <v>144.91</v>
      </c>
      <c r="AC892">
        <f t="shared" si="124"/>
        <v>0</v>
      </c>
      <c r="AD892">
        <f t="shared" si="119"/>
        <v>-1.448E-4</v>
      </c>
      <c r="AE892">
        <f>Sheet2!$B$17+Sheet2!$B$18*'Portfolio allocation'!K892</f>
        <v>-7.5372842817749493E-5</v>
      </c>
      <c r="AF892">
        <f t="shared" si="125"/>
        <v>-6.9427157182250503E-5</v>
      </c>
      <c r="AH892" s="2">
        <v>34120</v>
      </c>
      <c r="AI892">
        <v>6.1470000000000002</v>
      </c>
      <c r="AJ892">
        <v>3.62</v>
      </c>
      <c r="AK892">
        <v>1.25543</v>
      </c>
      <c r="AR892" s="3"/>
    </row>
    <row r="893" spans="1:44" hidden="1" outlineLevel="1" x14ac:dyDescent="0.2">
      <c r="A893" s="2">
        <v>34121</v>
      </c>
      <c r="B893">
        <v>13.67</v>
      </c>
      <c r="E893" s="2">
        <v>34121</v>
      </c>
      <c r="F893">
        <v>453.83</v>
      </c>
      <c r="G893">
        <f t="shared" si="120"/>
        <v>8.0854750216574622E-3</v>
      </c>
      <c r="H893" s="2">
        <v>34121</v>
      </c>
      <c r="I893">
        <v>544.20000000000005</v>
      </c>
      <c r="J893">
        <f t="shared" si="121"/>
        <v>8.2258781680748516E-3</v>
      </c>
      <c r="K893">
        <f t="shared" si="117"/>
        <v>8.0810781680748511E-3</v>
      </c>
      <c r="L893">
        <v>2.4388754134494254E-4</v>
      </c>
      <c r="N893" s="2">
        <v>34121</v>
      </c>
      <c r="O893">
        <v>3.0078</v>
      </c>
      <c r="Q893" s="2">
        <v>34121</v>
      </c>
      <c r="R893">
        <v>3093.44</v>
      </c>
      <c r="S893" s="8">
        <f t="shared" si="122"/>
        <v>3.9137635080435329E-2</v>
      </c>
      <c r="T893" s="9">
        <f t="shared" si="118"/>
        <v>3.8992835080435329E-2</v>
      </c>
      <c r="U893" s="3">
        <f>Sheet1!$B$17+Sheet1!$B$18*'Portfolio allocation'!K893</f>
        <v>9.7586165605261423E-3</v>
      </c>
      <c r="V893" s="13">
        <f t="shared" si="123"/>
        <v>2.9234218519909184E-2</v>
      </c>
      <c r="W893" s="13"/>
      <c r="X893" s="2">
        <v>34121</v>
      </c>
      <c r="Y893">
        <v>12.4171</v>
      </c>
      <c r="AA893" s="2">
        <v>34121</v>
      </c>
      <c r="AB893">
        <v>142.85</v>
      </c>
      <c r="AC893">
        <f t="shared" si="124"/>
        <v>-1.4215720102132345E-2</v>
      </c>
      <c r="AD893">
        <f t="shared" si="119"/>
        <v>-1.4357720102132345E-2</v>
      </c>
      <c r="AE893">
        <f>Sheet2!$B$17+Sheet2!$B$18*'Portfolio allocation'!K893</f>
        <v>7.2392878853667813E-3</v>
      </c>
      <c r="AF893">
        <f t="shared" si="125"/>
        <v>-2.1597007987499126E-2</v>
      </c>
      <c r="AH893" s="2">
        <v>34121</v>
      </c>
      <c r="AI893">
        <v>6.0460000000000003</v>
      </c>
      <c r="AJ893">
        <v>3.55</v>
      </c>
      <c r="AK893">
        <v>1.25098</v>
      </c>
      <c r="AR893" s="3"/>
    </row>
    <row r="894" spans="1:44" hidden="1" outlineLevel="1" x14ac:dyDescent="0.2">
      <c r="A894" s="2">
        <v>34122</v>
      </c>
      <c r="B894">
        <v>13.48</v>
      </c>
      <c r="E894" s="2">
        <v>34122</v>
      </c>
      <c r="F894">
        <v>453.85</v>
      </c>
      <c r="G894">
        <f t="shared" si="120"/>
        <v>4.4069365180865461E-5</v>
      </c>
      <c r="H894" s="2">
        <v>34122</v>
      </c>
      <c r="I894">
        <v>544.41</v>
      </c>
      <c r="J894">
        <f t="shared" si="121"/>
        <v>3.8588754134494252E-4</v>
      </c>
      <c r="K894">
        <f t="shared" si="117"/>
        <v>2.4388754134494254E-4</v>
      </c>
      <c r="L894">
        <v>-3.0629929354713111E-3</v>
      </c>
      <c r="N894" s="2">
        <v>34122</v>
      </c>
      <c r="O894">
        <v>2.9922</v>
      </c>
      <c r="Q894" s="2">
        <v>34122</v>
      </c>
      <c r="R894">
        <v>3077.37</v>
      </c>
      <c r="S894" s="8">
        <f t="shared" si="122"/>
        <v>-5.1948639702079635E-3</v>
      </c>
      <c r="T894" s="9">
        <f t="shared" si="118"/>
        <v>-5.3368639702079633E-3</v>
      </c>
      <c r="U894" s="3">
        <f>Sheet1!$B$17+Sheet1!$B$18*'Portfolio allocation'!K894</f>
        <v>7.6759285271781074E-4</v>
      </c>
      <c r="V894" s="13">
        <f t="shared" si="123"/>
        <v>-6.1044568229257738E-3</v>
      </c>
      <c r="W894" s="13"/>
      <c r="X894" s="2">
        <v>34122</v>
      </c>
      <c r="Y894">
        <v>12.8649</v>
      </c>
      <c r="AA894" s="2">
        <v>34122</v>
      </c>
      <c r="AB894">
        <v>148</v>
      </c>
      <c r="AC894">
        <f t="shared" si="124"/>
        <v>3.6051802590129522E-2</v>
      </c>
      <c r="AD894">
        <f t="shared" si="119"/>
        <v>3.5909402590129522E-2</v>
      </c>
      <c r="AE894">
        <f>Sheet2!$B$17+Sheet2!$B$18*'Portfolio allocation'!K894</f>
        <v>2.7025803526220673E-4</v>
      </c>
      <c r="AF894">
        <f t="shared" si="125"/>
        <v>3.5639144554867316E-2</v>
      </c>
      <c r="AH894" s="2">
        <v>34122</v>
      </c>
      <c r="AI894">
        <v>6.0289999999999999</v>
      </c>
      <c r="AJ894">
        <v>3.56</v>
      </c>
      <c r="AK894">
        <v>1.2515099999999999</v>
      </c>
      <c r="AR894" s="3"/>
    </row>
    <row r="895" spans="1:44" hidden="1" outlineLevel="1" x14ac:dyDescent="0.2">
      <c r="A895" s="2">
        <v>34123</v>
      </c>
      <c r="B895">
        <v>13.54</v>
      </c>
      <c r="E895" s="2">
        <v>34123</v>
      </c>
      <c r="F895">
        <v>452.49</v>
      </c>
      <c r="G895">
        <f t="shared" si="120"/>
        <v>-2.9965847747053243E-3</v>
      </c>
      <c r="H895" s="2">
        <v>34123</v>
      </c>
      <c r="I895">
        <v>542.82000000000005</v>
      </c>
      <c r="J895">
        <f t="shared" si="121"/>
        <v>-2.9205929354713112E-3</v>
      </c>
      <c r="K895">
        <f t="shared" si="117"/>
        <v>-3.0629929354713111E-3</v>
      </c>
      <c r="L895">
        <v>-5.4652484875283213E-3</v>
      </c>
      <c r="N895" s="2">
        <v>34123</v>
      </c>
      <c r="O895">
        <v>2.9569999999999999</v>
      </c>
      <c r="Q895" s="2">
        <v>34123</v>
      </c>
      <c r="R895">
        <v>3041.21</v>
      </c>
      <c r="S895" s="8">
        <f t="shared" si="122"/>
        <v>-1.1750293269902512E-2</v>
      </c>
      <c r="T895" s="9">
        <f t="shared" si="118"/>
        <v>-1.1892693269902513E-2</v>
      </c>
      <c r="U895" s="3">
        <f>Sheet1!$B$17+Sheet1!$B$18*'Portfolio allocation'!K895</f>
        <v>-3.0261442377820954E-3</v>
      </c>
      <c r="V895" s="13">
        <f t="shared" si="123"/>
        <v>-8.866549032120417E-3</v>
      </c>
      <c r="W895" s="13"/>
      <c r="X895" s="2">
        <v>34123</v>
      </c>
      <c r="Y895">
        <v>12.8649</v>
      </c>
      <c r="AA895" s="2">
        <v>34123</v>
      </c>
      <c r="AB895">
        <v>148</v>
      </c>
      <c r="AC895">
        <f t="shared" si="124"/>
        <v>0</v>
      </c>
      <c r="AD895">
        <f t="shared" si="119"/>
        <v>-1.4119999999999999E-4</v>
      </c>
      <c r="AE895">
        <f>Sheet2!$B$17+Sheet2!$B$18*'Portfolio allocation'!K895</f>
        <v>-2.6703044508740313E-3</v>
      </c>
      <c r="AF895">
        <f t="shared" si="125"/>
        <v>2.5291044508740312E-3</v>
      </c>
      <c r="AH895" s="2">
        <v>34123</v>
      </c>
      <c r="AI895">
        <v>6.0060000000000002</v>
      </c>
      <c r="AJ895">
        <v>3.53</v>
      </c>
      <c r="AK895">
        <v>1.2500100000000001</v>
      </c>
      <c r="AR895" s="3"/>
    </row>
    <row r="896" spans="1:44" hidden="1" outlineLevel="1" x14ac:dyDescent="0.2">
      <c r="A896" s="2">
        <v>34124</v>
      </c>
      <c r="B896">
        <v>12.86</v>
      </c>
      <c r="E896" s="2">
        <v>34124</v>
      </c>
      <c r="F896">
        <v>450.06</v>
      </c>
      <c r="G896">
        <f t="shared" si="120"/>
        <v>-5.3702844261751537E-3</v>
      </c>
      <c r="H896" s="2">
        <v>34124</v>
      </c>
      <c r="I896">
        <v>539.92999999999995</v>
      </c>
      <c r="J896">
        <f t="shared" si="121"/>
        <v>-5.3240484875283212E-3</v>
      </c>
      <c r="K896">
        <f t="shared" si="117"/>
        <v>-5.4652484875283213E-3</v>
      </c>
      <c r="L896">
        <v>-5.2956155872057016E-3</v>
      </c>
      <c r="N896" s="2">
        <v>34124</v>
      </c>
      <c r="O896">
        <v>2.9375</v>
      </c>
      <c r="Q896" s="2">
        <v>34124</v>
      </c>
      <c r="R896">
        <v>3021.13</v>
      </c>
      <c r="S896" s="8">
        <f t="shared" si="122"/>
        <v>-6.6026351353573043E-3</v>
      </c>
      <c r="T896" s="9">
        <f t="shared" si="118"/>
        <v>-6.7438351353573045E-3</v>
      </c>
      <c r="U896" s="3">
        <f>Sheet1!$B$17+Sheet1!$B$18*'Portfolio allocation'!K896</f>
        <v>-5.7820726883537916E-3</v>
      </c>
      <c r="V896" s="13">
        <f t="shared" si="123"/>
        <v>-9.6176244700351288E-4</v>
      </c>
      <c r="W896" s="13"/>
      <c r="X896" s="2">
        <v>34124</v>
      </c>
      <c r="Y896">
        <v>12.8947</v>
      </c>
      <c r="AA896" s="2">
        <v>34124</v>
      </c>
      <c r="AB896">
        <v>148.34</v>
      </c>
      <c r="AC896">
        <f t="shared" si="124"/>
        <v>2.2972972972972183E-3</v>
      </c>
      <c r="AD896">
        <f t="shared" si="119"/>
        <v>2.1504972972972184E-3</v>
      </c>
      <c r="AE896">
        <f>Sheet2!$B$17+Sheet2!$B$18*'Portfolio allocation'!K896</f>
        <v>-4.8064513748451981E-3</v>
      </c>
      <c r="AF896">
        <f t="shared" si="125"/>
        <v>6.9569486721424165E-3</v>
      </c>
      <c r="AH896" s="2">
        <v>34124</v>
      </c>
      <c r="AI896">
        <v>6.0890000000000004</v>
      </c>
      <c r="AJ896">
        <v>3.67</v>
      </c>
      <c r="AK896">
        <v>1.2324200000000001</v>
      </c>
      <c r="AR896" s="3"/>
    </row>
    <row r="897" spans="1:44" hidden="1" outlineLevel="1" x14ac:dyDescent="0.2">
      <c r="A897" s="2">
        <v>34127</v>
      </c>
      <c r="B897">
        <v>14.07</v>
      </c>
      <c r="E897" s="2">
        <v>34127</v>
      </c>
      <c r="F897">
        <v>447.69</v>
      </c>
      <c r="G897">
        <f t="shared" si="120"/>
        <v>-5.2659645380616071E-3</v>
      </c>
      <c r="H897" s="2">
        <v>34127</v>
      </c>
      <c r="I897">
        <v>537.15</v>
      </c>
      <c r="J897">
        <f t="shared" si="121"/>
        <v>-5.1488155872057018E-3</v>
      </c>
      <c r="K897">
        <f t="shared" si="117"/>
        <v>-5.2956155872057016E-3</v>
      </c>
      <c r="L897">
        <v>-6.7363378944428551E-3</v>
      </c>
      <c r="N897" s="2">
        <v>34127</v>
      </c>
      <c r="O897">
        <v>2.9140999999999999</v>
      </c>
      <c r="Q897" s="2">
        <v>34127</v>
      </c>
      <c r="R897">
        <v>2997.02</v>
      </c>
      <c r="S897" s="8">
        <f t="shared" si="122"/>
        <v>-7.9804576433322172E-3</v>
      </c>
      <c r="T897" s="9">
        <f t="shared" si="118"/>
        <v>-8.1272576433322179E-3</v>
      </c>
      <c r="U897" s="3">
        <f>Sheet1!$B$17+Sheet1!$B$18*'Portfolio allocation'!K897</f>
        <v>-5.5874655260342819E-3</v>
      </c>
      <c r="V897" s="13">
        <f t="shared" si="123"/>
        <v>-2.539792117297936E-3</v>
      </c>
      <c r="W897" s="13"/>
      <c r="X897" s="2">
        <v>34127</v>
      </c>
      <c r="Y897">
        <v>12.476800000000001</v>
      </c>
      <c r="AA897" s="2">
        <v>34127</v>
      </c>
      <c r="AB897">
        <v>143.53</v>
      </c>
      <c r="AC897">
        <f t="shared" si="124"/>
        <v>-3.2425508965889138E-2</v>
      </c>
      <c r="AD897">
        <f t="shared" si="119"/>
        <v>-3.2571508965889139E-2</v>
      </c>
      <c r="AE897">
        <f>Sheet2!$B$17+Sheet2!$B$18*'Portfolio allocation'!K897</f>
        <v>-4.6556094721516283E-3</v>
      </c>
      <c r="AF897">
        <f t="shared" si="125"/>
        <v>-2.791589949373751E-2</v>
      </c>
      <c r="AH897" s="2">
        <v>34127</v>
      </c>
      <c r="AI897">
        <v>6.0590000000000002</v>
      </c>
      <c r="AJ897">
        <v>3.65</v>
      </c>
      <c r="AK897">
        <v>1.23742</v>
      </c>
      <c r="AR897" s="3"/>
    </row>
    <row r="898" spans="1:44" hidden="1" outlineLevel="1" x14ac:dyDescent="0.2">
      <c r="A898" s="2">
        <v>34128</v>
      </c>
      <c r="B898">
        <v>14.74</v>
      </c>
      <c r="E898" s="2">
        <v>34128</v>
      </c>
      <c r="F898">
        <v>444.71</v>
      </c>
      <c r="G898">
        <f t="shared" si="120"/>
        <v>-6.6563916996136285E-3</v>
      </c>
      <c r="H898" s="2">
        <v>34128</v>
      </c>
      <c r="I898">
        <v>533.61</v>
      </c>
      <c r="J898">
        <f t="shared" si="121"/>
        <v>-6.5903378944428548E-3</v>
      </c>
      <c r="K898">
        <f t="shared" si="117"/>
        <v>-6.7363378944428551E-3</v>
      </c>
      <c r="L898">
        <v>2.6646417720808022E-3</v>
      </c>
      <c r="N898" s="2">
        <v>34128</v>
      </c>
      <c r="O898">
        <v>2.8828</v>
      </c>
      <c r="Q898" s="2">
        <v>34128</v>
      </c>
      <c r="R898">
        <v>2964.88</v>
      </c>
      <c r="S898" s="8">
        <f t="shared" si="122"/>
        <v>-1.0723985825920379E-2</v>
      </c>
      <c r="T898" s="9">
        <f t="shared" si="118"/>
        <v>-1.0869985825920379E-2</v>
      </c>
      <c r="U898" s="3">
        <f>Sheet1!$B$17+Sheet1!$B$18*'Portfolio allocation'!K898</f>
        <v>-7.2402986696556062E-3</v>
      </c>
      <c r="V898" s="13">
        <f t="shared" si="123"/>
        <v>-3.6296871562647732E-3</v>
      </c>
      <c r="W898" s="13"/>
      <c r="X898" s="2">
        <v>34128</v>
      </c>
      <c r="Y898">
        <v>12.476800000000001</v>
      </c>
      <c r="AA898" s="2">
        <v>34128</v>
      </c>
      <c r="AB898">
        <v>143.53</v>
      </c>
      <c r="AC898">
        <f t="shared" si="124"/>
        <v>0</v>
      </c>
      <c r="AD898">
        <f t="shared" si="119"/>
        <v>-1.4640000000000001E-4</v>
      </c>
      <c r="AE898">
        <f>Sheet2!$B$17+Sheet2!$B$18*'Portfolio allocation'!K898</f>
        <v>-5.93673650389727E-3</v>
      </c>
      <c r="AF898">
        <f t="shared" si="125"/>
        <v>5.7903365038972704E-3</v>
      </c>
      <c r="AH898" s="2">
        <v>34128</v>
      </c>
      <c r="AI898">
        <v>6.0839999999999996</v>
      </c>
      <c r="AJ898">
        <v>3.66</v>
      </c>
      <c r="AK898">
        <v>1.23631</v>
      </c>
      <c r="AR898" s="3"/>
    </row>
    <row r="899" spans="1:44" hidden="1" outlineLevel="1" x14ac:dyDescent="0.2">
      <c r="A899" s="2">
        <v>34129</v>
      </c>
      <c r="B899">
        <v>13.96</v>
      </c>
      <c r="E899" s="2">
        <v>34129</v>
      </c>
      <c r="F899">
        <v>445.78</v>
      </c>
      <c r="G899">
        <f t="shared" si="120"/>
        <v>2.4060623777293344E-3</v>
      </c>
      <c r="H899" s="2">
        <v>34129</v>
      </c>
      <c r="I899">
        <v>535.11</v>
      </c>
      <c r="J899">
        <f t="shared" si="121"/>
        <v>2.8110417720808023E-3</v>
      </c>
      <c r="K899">
        <f t="shared" si="117"/>
        <v>2.6646417720808022E-3</v>
      </c>
      <c r="L899">
        <v>-1.0044363364542504E-3</v>
      </c>
      <c r="N899" s="2">
        <v>34129</v>
      </c>
      <c r="O899">
        <v>2.8437999999999999</v>
      </c>
      <c r="Q899" s="2">
        <v>34129</v>
      </c>
      <c r="R899">
        <v>2924.71</v>
      </c>
      <c r="S899" s="8">
        <f t="shared" si="122"/>
        <v>-1.3548609049944704E-2</v>
      </c>
      <c r="T899" s="9">
        <f t="shared" si="118"/>
        <v>-1.3695009049944704E-2</v>
      </c>
      <c r="U899" s="3">
        <f>Sheet1!$B$17+Sheet1!$B$18*'Portfolio allocation'!K899</f>
        <v>3.5447434562887454E-3</v>
      </c>
      <c r="V899" s="13">
        <f t="shared" si="123"/>
        <v>-1.7239752506233448E-2</v>
      </c>
      <c r="W899" s="13"/>
      <c r="X899" s="2">
        <v>34129</v>
      </c>
      <c r="Y899">
        <v>12.626099999999999</v>
      </c>
      <c r="AA899" s="2">
        <v>34129</v>
      </c>
      <c r="AB899">
        <v>145.25</v>
      </c>
      <c r="AC899">
        <f t="shared" si="124"/>
        <v>1.1983557444436688E-2</v>
      </c>
      <c r="AD899">
        <f t="shared" si="119"/>
        <v>1.1838757444436687E-2</v>
      </c>
      <c r="AE899">
        <f>Sheet2!$B$17+Sheet2!$B$18*'Portfolio allocation'!K899</f>
        <v>2.4228544562585825E-3</v>
      </c>
      <c r="AF899">
        <f t="shared" si="125"/>
        <v>9.4159029881781056E-3</v>
      </c>
      <c r="AH899" s="2">
        <v>34129</v>
      </c>
      <c r="AI899">
        <v>6.0460000000000003</v>
      </c>
      <c r="AJ899">
        <v>3.62</v>
      </c>
      <c r="AK899">
        <v>1.22655</v>
      </c>
      <c r="AR899" s="3"/>
    </row>
    <row r="900" spans="1:44" hidden="1" outlineLevel="1" x14ac:dyDescent="0.2">
      <c r="A900" s="2">
        <v>34130</v>
      </c>
      <c r="B900">
        <v>13.31</v>
      </c>
      <c r="E900" s="2">
        <v>34130</v>
      </c>
      <c r="F900">
        <v>445.38</v>
      </c>
      <c r="G900">
        <f t="shared" si="120"/>
        <v>-8.9730360267392673E-4</v>
      </c>
      <c r="H900" s="2">
        <v>34130</v>
      </c>
      <c r="I900">
        <v>534.65</v>
      </c>
      <c r="J900">
        <f t="shared" si="121"/>
        <v>-8.596363364542503E-4</v>
      </c>
      <c r="K900">
        <f t="shared" ref="K900:K963" si="126">J900-(AJ899/25000)</f>
        <v>-1.0044363364542504E-3</v>
      </c>
      <c r="L900">
        <v>4.1009682596090955E-3</v>
      </c>
      <c r="N900" s="2">
        <v>34130</v>
      </c>
      <c r="O900">
        <v>2.8477000000000001</v>
      </c>
      <c r="Q900" s="2">
        <v>34130</v>
      </c>
      <c r="R900">
        <v>2928.72</v>
      </c>
      <c r="S900" s="8">
        <f t="shared" si="122"/>
        <v>1.3710761066907384E-3</v>
      </c>
      <c r="T900" s="9">
        <f t="shared" ref="T900:T963" si="127">S900-(AJ899/100/250)</f>
        <v>1.2262761066907384E-3</v>
      </c>
      <c r="U900" s="3">
        <f>Sheet1!$B$17+Sheet1!$B$18*'Portfolio allocation'!K900</f>
        <v>-6.6451593662765159E-4</v>
      </c>
      <c r="V900" s="13">
        <f t="shared" si="123"/>
        <v>1.89079204331839E-3</v>
      </c>
      <c r="W900" s="13"/>
      <c r="X900" s="2">
        <v>34130</v>
      </c>
      <c r="Y900">
        <v>12.5365</v>
      </c>
      <c r="AA900" s="2">
        <v>34130</v>
      </c>
      <c r="AB900">
        <v>144.22</v>
      </c>
      <c r="AC900">
        <f t="shared" si="124"/>
        <v>-7.0912220309811147E-3</v>
      </c>
      <c r="AD900">
        <f t="shared" ref="AD900:AD963" si="128">AC900-AJ900/25000</f>
        <v>-7.2360220309811143E-3</v>
      </c>
      <c r="AE900">
        <f>Sheet2!$B$17+Sheet2!$B$18*'Portfolio allocation'!K900</f>
        <v>-8.3978340449932789E-4</v>
      </c>
      <c r="AF900">
        <f t="shared" si="125"/>
        <v>-6.3962386264817869E-3</v>
      </c>
      <c r="AH900" s="2">
        <v>34130</v>
      </c>
      <c r="AI900">
        <v>6.05</v>
      </c>
      <c r="AJ900">
        <v>3.62</v>
      </c>
      <c r="AK900">
        <v>1.2279500000000001</v>
      </c>
      <c r="AR900" s="3"/>
    </row>
    <row r="901" spans="1:44" hidden="1" outlineLevel="1" x14ac:dyDescent="0.2">
      <c r="A901" s="2">
        <v>34131</v>
      </c>
      <c r="B901">
        <v>12.71</v>
      </c>
      <c r="E901" s="2">
        <v>34131</v>
      </c>
      <c r="F901">
        <v>447.26</v>
      </c>
      <c r="G901">
        <f t="shared" ref="G901:G964" si="129">(F901/F900)-1</f>
        <v>4.2211145538642025E-3</v>
      </c>
      <c r="H901" s="2">
        <v>34131</v>
      </c>
      <c r="I901">
        <v>536.91999999999996</v>
      </c>
      <c r="J901">
        <f t="shared" ref="J901:J964" si="130">(I901/I900)-1</f>
        <v>4.2457682596090951E-3</v>
      </c>
      <c r="K901">
        <f t="shared" si="126"/>
        <v>4.1009682596090955E-3</v>
      </c>
      <c r="L901">
        <v>9.2121066825616329E-4</v>
      </c>
      <c r="N901" s="2">
        <v>34131</v>
      </c>
      <c r="O901">
        <v>2.7930000000000001</v>
      </c>
      <c r="Q901" s="2">
        <v>34131</v>
      </c>
      <c r="R901">
        <v>2872.48</v>
      </c>
      <c r="S901" s="8">
        <f t="shared" ref="S901:S964" si="131">R901/R900-1</f>
        <v>-1.9202928241689121E-2</v>
      </c>
      <c r="T901" s="9">
        <f t="shared" si="127"/>
        <v>-1.9347728241689122E-2</v>
      </c>
      <c r="U901" s="3">
        <f>Sheet1!$B$17+Sheet1!$B$18*'Portfolio allocation'!K901</f>
        <v>5.1925336041351786E-3</v>
      </c>
      <c r="V901" s="13">
        <f t="shared" ref="V901:V964" si="132">T901-U901</f>
        <v>-2.45402618458243E-2</v>
      </c>
      <c r="W901" s="13"/>
      <c r="X901" s="2">
        <v>34131</v>
      </c>
      <c r="Y901">
        <v>12.5365</v>
      </c>
      <c r="AA901" s="2">
        <v>34131</v>
      </c>
      <c r="AB901">
        <v>144.22</v>
      </c>
      <c r="AC901">
        <f t="shared" ref="AC901:AC964" si="133">AB901/AB900-1</f>
        <v>0</v>
      </c>
      <c r="AD901">
        <f t="shared" si="128"/>
        <v>-1.404E-4</v>
      </c>
      <c r="AE901">
        <f>Sheet2!$B$17+Sheet2!$B$18*'Portfolio allocation'!K901</f>
        <v>3.7000726129716027E-3</v>
      </c>
      <c r="AF901">
        <f t="shared" ref="AF901:AF964" si="134">AD901-AE901</f>
        <v>-3.8404726129716029E-3</v>
      </c>
      <c r="AH901" s="2">
        <v>34131</v>
      </c>
      <c r="AI901">
        <v>5.9560000000000004</v>
      </c>
      <c r="AJ901">
        <v>3.51</v>
      </c>
      <c r="AK901">
        <v>1.23654</v>
      </c>
      <c r="AR901" s="3"/>
    </row>
    <row r="902" spans="1:44" hidden="1" outlineLevel="1" x14ac:dyDescent="0.2">
      <c r="A902" s="2">
        <v>34134</v>
      </c>
      <c r="B902">
        <v>12.33</v>
      </c>
      <c r="E902" s="2">
        <v>34134</v>
      </c>
      <c r="F902">
        <v>447.71</v>
      </c>
      <c r="G902">
        <f t="shared" si="129"/>
        <v>1.0061261905827124E-3</v>
      </c>
      <c r="H902" s="2">
        <v>34134</v>
      </c>
      <c r="I902">
        <v>537.49</v>
      </c>
      <c r="J902">
        <f t="shared" si="130"/>
        <v>1.0616106682561632E-3</v>
      </c>
      <c r="K902">
        <f t="shared" si="126"/>
        <v>9.2121066825616329E-4</v>
      </c>
      <c r="L902">
        <v>-3.3028495413869028E-3</v>
      </c>
      <c r="N902" s="2">
        <v>34134</v>
      </c>
      <c r="O902">
        <v>2.8828</v>
      </c>
      <c r="Q902" s="2">
        <v>34134</v>
      </c>
      <c r="R902">
        <v>2964.88</v>
      </c>
      <c r="S902" s="8">
        <f t="shared" si="131"/>
        <v>3.2167325795131818E-2</v>
      </c>
      <c r="T902" s="9">
        <f t="shared" si="127"/>
        <v>3.2026925795131819E-2</v>
      </c>
      <c r="U902" s="3">
        <f>Sheet1!$B$17+Sheet1!$B$18*'Portfolio allocation'!K902</f>
        <v>1.5446351095611481E-3</v>
      </c>
      <c r="V902" s="13">
        <f t="shared" si="132"/>
        <v>3.0482290685570672E-2</v>
      </c>
      <c r="W902" s="13"/>
      <c r="X902" s="2">
        <v>34134</v>
      </c>
      <c r="Y902">
        <v>12.4171</v>
      </c>
      <c r="AA902" s="2">
        <v>34134</v>
      </c>
      <c r="AB902">
        <v>142.85</v>
      </c>
      <c r="AC902">
        <f t="shared" si="133"/>
        <v>-9.4993759534045541E-3</v>
      </c>
      <c r="AD902">
        <f t="shared" si="128"/>
        <v>-9.6393759534045536E-3</v>
      </c>
      <c r="AE902">
        <f>Sheet2!$B$17+Sheet2!$B$18*'Portfolio allocation'!K902</f>
        <v>8.7255103978748012E-4</v>
      </c>
      <c r="AF902">
        <f t="shared" si="134"/>
        <v>-1.0511926993192033E-2</v>
      </c>
      <c r="AH902" s="2">
        <v>34134</v>
      </c>
      <c r="AI902">
        <v>5.952</v>
      </c>
      <c r="AJ902">
        <v>3.5</v>
      </c>
      <c r="AK902">
        <v>1.23637</v>
      </c>
      <c r="AR902" s="3"/>
    </row>
    <row r="903" spans="1:44" hidden="1" outlineLevel="1" x14ac:dyDescent="0.2">
      <c r="A903" s="2">
        <v>34135</v>
      </c>
      <c r="B903">
        <v>11.99</v>
      </c>
      <c r="E903" s="2">
        <v>34135</v>
      </c>
      <c r="F903">
        <v>446.27</v>
      </c>
      <c r="G903">
        <f t="shared" si="129"/>
        <v>-3.2163677380446787E-3</v>
      </c>
      <c r="H903" s="2">
        <v>34135</v>
      </c>
      <c r="I903">
        <v>535.79</v>
      </c>
      <c r="J903">
        <f t="shared" si="130"/>
        <v>-3.1628495413869029E-3</v>
      </c>
      <c r="K903">
        <f t="shared" si="126"/>
        <v>-3.3028495413869028E-3</v>
      </c>
      <c r="L903">
        <v>2.4924280632339152E-3</v>
      </c>
      <c r="N903" s="2">
        <v>34135</v>
      </c>
      <c r="O903">
        <v>2.8906000000000001</v>
      </c>
      <c r="Q903" s="2">
        <v>34135</v>
      </c>
      <c r="R903">
        <v>2972.92</v>
      </c>
      <c r="S903" s="8">
        <f t="shared" si="131"/>
        <v>2.7117455006611113E-3</v>
      </c>
      <c r="T903" s="9">
        <f t="shared" si="127"/>
        <v>2.5717455006611114E-3</v>
      </c>
      <c r="U903" s="3">
        <f>Sheet1!$B$17+Sheet1!$B$18*'Portfolio allocation'!K903</f>
        <v>-3.301313814863233E-3</v>
      </c>
      <c r="V903" s="13">
        <f t="shared" si="132"/>
        <v>5.8730593155243444E-3</v>
      </c>
      <c r="W903" s="13"/>
      <c r="X903" s="2">
        <v>34135</v>
      </c>
      <c r="Y903">
        <v>11.909700000000001</v>
      </c>
      <c r="AA903" s="2">
        <v>34135</v>
      </c>
      <c r="AB903">
        <v>137.01</v>
      </c>
      <c r="AC903">
        <f t="shared" si="133"/>
        <v>-4.0882044102205084E-2</v>
      </c>
      <c r="AD903">
        <f t="shared" si="128"/>
        <v>-4.1021244102205083E-2</v>
      </c>
      <c r="AE903">
        <f>Sheet2!$B$17+Sheet2!$B$18*'Portfolio allocation'!K903</f>
        <v>-2.8835910641496348E-3</v>
      </c>
      <c r="AF903">
        <f t="shared" si="134"/>
        <v>-3.8137653038055448E-2</v>
      </c>
      <c r="AH903" s="2">
        <v>34135</v>
      </c>
      <c r="AI903">
        <v>5.9390000000000001</v>
      </c>
      <c r="AJ903">
        <v>3.48</v>
      </c>
      <c r="AK903">
        <v>1.2262200000000001</v>
      </c>
      <c r="AR903" s="3"/>
    </row>
    <row r="904" spans="1:44" hidden="1" outlineLevel="1" x14ac:dyDescent="0.2">
      <c r="A904" s="2">
        <v>34136</v>
      </c>
      <c r="B904">
        <v>11.87</v>
      </c>
      <c r="E904" s="2">
        <v>34136</v>
      </c>
      <c r="F904">
        <v>447.43</v>
      </c>
      <c r="G904">
        <f t="shared" si="129"/>
        <v>2.5993232796290844E-3</v>
      </c>
      <c r="H904" s="2">
        <v>34136</v>
      </c>
      <c r="I904">
        <v>537.20000000000005</v>
      </c>
      <c r="J904">
        <f t="shared" si="130"/>
        <v>2.6316280632339151E-3</v>
      </c>
      <c r="K904">
        <f t="shared" si="126"/>
        <v>2.4924280632339152E-3</v>
      </c>
      <c r="L904">
        <v>2.3742305286669151E-3</v>
      </c>
      <c r="N904" s="2">
        <v>34136</v>
      </c>
      <c r="O904">
        <v>2.8515999999999999</v>
      </c>
      <c r="Q904" s="2">
        <v>34136</v>
      </c>
      <c r="R904">
        <v>2932.74</v>
      </c>
      <c r="S904" s="8">
        <f t="shared" si="131"/>
        <v>-1.3515331727729119E-2</v>
      </c>
      <c r="T904" s="9">
        <f t="shared" si="127"/>
        <v>-1.3654531727729119E-2</v>
      </c>
      <c r="U904" s="3">
        <f>Sheet1!$B$17+Sheet1!$B$18*'Portfolio allocation'!K904</f>
        <v>3.3471755250238109E-3</v>
      </c>
      <c r="V904" s="13">
        <f t="shared" si="132"/>
        <v>-1.7001707252752931E-2</v>
      </c>
      <c r="W904" s="13"/>
      <c r="X904" s="2">
        <v>34136</v>
      </c>
      <c r="Y904">
        <v>12.0291</v>
      </c>
      <c r="AA904" s="2">
        <v>34136</v>
      </c>
      <c r="AB904">
        <v>138.38</v>
      </c>
      <c r="AC904">
        <f t="shared" si="133"/>
        <v>9.9992701262681116E-3</v>
      </c>
      <c r="AD904">
        <f t="shared" si="128"/>
        <v>9.8604701262681119E-3</v>
      </c>
      <c r="AE904">
        <f>Sheet2!$B$17+Sheet2!$B$18*'Portfolio allocation'!K904</f>
        <v>2.269717632782854E-3</v>
      </c>
      <c r="AF904">
        <f t="shared" si="134"/>
        <v>7.590752493485258E-3</v>
      </c>
      <c r="AH904" s="2">
        <v>34136</v>
      </c>
      <c r="AI904">
        <v>5.931</v>
      </c>
      <c r="AJ904">
        <v>3.47</v>
      </c>
      <c r="AK904">
        <v>1.2110300000000001</v>
      </c>
      <c r="AR904" s="3"/>
    </row>
    <row r="905" spans="1:44" hidden="1" outlineLevel="1" x14ac:dyDescent="0.2">
      <c r="A905" s="2">
        <v>34137</v>
      </c>
      <c r="B905">
        <v>11.66</v>
      </c>
      <c r="E905" s="2">
        <v>34137</v>
      </c>
      <c r="F905">
        <v>448.54</v>
      </c>
      <c r="G905">
        <f t="shared" si="129"/>
        <v>2.4808349909484217E-3</v>
      </c>
      <c r="H905" s="2">
        <v>34137</v>
      </c>
      <c r="I905">
        <v>538.54999999999995</v>
      </c>
      <c r="J905">
        <f t="shared" si="130"/>
        <v>2.5130305286669152E-3</v>
      </c>
      <c r="K905">
        <f t="shared" si="126"/>
        <v>2.3742305286669151E-3</v>
      </c>
      <c r="L905">
        <v>-1.0963764404419169E-2</v>
      </c>
      <c r="N905" s="2">
        <v>34137</v>
      </c>
      <c r="O905">
        <v>2.8397999999999999</v>
      </c>
      <c r="Q905" s="2">
        <v>34137</v>
      </c>
      <c r="R905">
        <v>2920.69</v>
      </c>
      <c r="S905" s="8">
        <f t="shared" si="131"/>
        <v>-4.1087856407318046E-3</v>
      </c>
      <c r="T905" s="9">
        <f t="shared" si="127"/>
        <v>-4.2475856407318043E-3</v>
      </c>
      <c r="U905" s="3">
        <f>Sheet1!$B$17+Sheet1!$B$18*'Portfolio allocation'!K905</f>
        <v>3.2115763178446671E-3</v>
      </c>
      <c r="V905" s="13">
        <f t="shared" si="132"/>
        <v>-7.4591619585764714E-3</v>
      </c>
      <c r="W905" s="13"/>
      <c r="X905" s="2">
        <v>34137</v>
      </c>
      <c r="Y905">
        <v>11.85</v>
      </c>
      <c r="AA905" s="2">
        <v>34137</v>
      </c>
      <c r="AB905">
        <v>136.32</v>
      </c>
      <c r="AC905">
        <f t="shared" si="133"/>
        <v>-1.4886544298309046E-2</v>
      </c>
      <c r="AD905">
        <f t="shared" si="128"/>
        <v>-1.5024944298309046E-2</v>
      </c>
      <c r="AE905">
        <f>Sheet2!$B$17+Sheet2!$B$18*'Portfolio allocation'!K905</f>
        <v>2.1646133695540429E-3</v>
      </c>
      <c r="AF905">
        <f t="shared" si="134"/>
        <v>-1.7189557667863089E-2</v>
      </c>
      <c r="AH905" s="2">
        <v>34137</v>
      </c>
      <c r="AI905">
        <v>5.91</v>
      </c>
      <c r="AJ905">
        <v>3.46</v>
      </c>
      <c r="AK905">
        <v>1.2128399999999999</v>
      </c>
      <c r="AR905" s="3"/>
    </row>
    <row r="906" spans="1:44" hidden="1" outlineLevel="1" x14ac:dyDescent="0.2">
      <c r="A906" s="2">
        <v>34138</v>
      </c>
      <c r="B906">
        <v>12.24</v>
      </c>
      <c r="E906" s="2">
        <v>34138</v>
      </c>
      <c r="F906">
        <v>443.68</v>
      </c>
      <c r="G906">
        <f t="shared" si="129"/>
        <v>-1.0835154055379714E-2</v>
      </c>
      <c r="H906" s="2">
        <v>34138</v>
      </c>
      <c r="I906">
        <v>532.72</v>
      </c>
      <c r="J906">
        <f t="shared" si="130"/>
        <v>-1.0825364404419169E-2</v>
      </c>
      <c r="K906">
        <f t="shared" si="126"/>
        <v>-1.0963764404419169E-2</v>
      </c>
      <c r="L906">
        <v>5.6033057215796843E-3</v>
      </c>
      <c r="N906" s="2">
        <v>34138</v>
      </c>
      <c r="O906">
        <v>2.7343999999999999</v>
      </c>
      <c r="Q906" s="2">
        <v>34138</v>
      </c>
      <c r="R906">
        <v>2812.22</v>
      </c>
      <c r="S906" s="8">
        <f t="shared" si="131"/>
        <v>-3.7138484399234506E-2</v>
      </c>
      <c r="T906" s="9">
        <f t="shared" si="127"/>
        <v>-3.7276884399234503E-2</v>
      </c>
      <c r="U906" s="3">
        <f>Sheet1!$B$17+Sheet1!$B$18*'Portfolio allocation'!K906</f>
        <v>-1.2090109499135686E-2</v>
      </c>
      <c r="V906" s="13">
        <f t="shared" si="132"/>
        <v>-2.5186774900098817E-2</v>
      </c>
      <c r="W906" s="13"/>
      <c r="X906" s="2">
        <v>34138</v>
      </c>
      <c r="Y906">
        <v>11.7903</v>
      </c>
      <c r="AA906" s="2">
        <v>34138</v>
      </c>
      <c r="AB906">
        <v>135.63999999999999</v>
      </c>
      <c r="AC906">
        <f t="shared" si="133"/>
        <v>-4.9882629107981247E-3</v>
      </c>
      <c r="AD906">
        <f t="shared" si="128"/>
        <v>-5.1290629107981246E-3</v>
      </c>
      <c r="AE906">
        <f>Sheet2!$B$17+Sheet2!$B$18*'Portfolio allocation'!K906</f>
        <v>-9.6958720079727972E-3</v>
      </c>
      <c r="AF906">
        <f t="shared" si="134"/>
        <v>4.5668090971746726E-3</v>
      </c>
      <c r="AH906" s="2">
        <v>34138</v>
      </c>
      <c r="AI906">
        <v>5.9390000000000001</v>
      </c>
      <c r="AJ906">
        <v>3.52</v>
      </c>
      <c r="AK906">
        <v>1.19621</v>
      </c>
      <c r="AR906" s="3"/>
    </row>
    <row r="907" spans="1:44" hidden="1" outlineLevel="1" x14ac:dyDescent="0.2">
      <c r="A907" s="2">
        <v>34141</v>
      </c>
      <c r="B907">
        <v>12.25</v>
      </c>
      <c r="E907" s="2">
        <v>34141</v>
      </c>
      <c r="F907">
        <v>446.22</v>
      </c>
      <c r="G907">
        <f t="shared" si="129"/>
        <v>5.724846736386624E-3</v>
      </c>
      <c r="H907" s="2">
        <v>34141</v>
      </c>
      <c r="I907">
        <v>535.78</v>
      </c>
      <c r="J907">
        <f t="shared" si="130"/>
        <v>5.7441057215796842E-3</v>
      </c>
      <c r="K907">
        <f t="shared" si="126"/>
        <v>5.6033057215796843E-3</v>
      </c>
      <c r="L907">
        <v>-7.9405320094067325E-4</v>
      </c>
      <c r="N907" s="2">
        <v>34141</v>
      </c>
      <c r="O907">
        <v>2.7694999999999999</v>
      </c>
      <c r="Q907" s="2">
        <v>34141</v>
      </c>
      <c r="R907">
        <v>2848.38</v>
      </c>
      <c r="S907" s="8">
        <f t="shared" si="131"/>
        <v>1.2858168991046304E-2</v>
      </c>
      <c r="T907" s="9">
        <f t="shared" si="127"/>
        <v>1.2717368991046304E-2</v>
      </c>
      <c r="U907" s="3">
        <f>Sheet1!$B$17+Sheet1!$B$18*'Portfolio allocation'!K907</f>
        <v>6.9160532148023791E-3</v>
      </c>
      <c r="V907" s="13">
        <f t="shared" si="132"/>
        <v>5.8013157762439246E-3</v>
      </c>
      <c r="W907" s="13"/>
      <c r="X907" s="2">
        <v>34141</v>
      </c>
      <c r="Y907">
        <v>11.7605</v>
      </c>
      <c r="AA907" s="2">
        <v>34141</v>
      </c>
      <c r="AB907">
        <v>135.29</v>
      </c>
      <c r="AC907">
        <f t="shared" si="133"/>
        <v>-2.5803597758772279E-3</v>
      </c>
      <c r="AD907">
        <f t="shared" si="128"/>
        <v>-2.7211597758772278E-3</v>
      </c>
      <c r="AE907">
        <f>Sheet2!$B$17+Sheet2!$B$18*'Portfolio allocation'!K907</f>
        <v>5.0359894122509827E-3</v>
      </c>
      <c r="AF907">
        <f t="shared" si="134"/>
        <v>-7.7571491881282106E-3</v>
      </c>
      <c r="AH907" s="2">
        <v>34141</v>
      </c>
      <c r="AI907">
        <v>5.9050000000000002</v>
      </c>
      <c r="AJ907">
        <v>3.52</v>
      </c>
      <c r="AK907">
        <v>1.1902299999999999</v>
      </c>
      <c r="AR907" s="3"/>
    </row>
    <row r="908" spans="1:44" hidden="1" outlineLevel="1" x14ac:dyDescent="0.2">
      <c r="A908" s="2">
        <v>34142</v>
      </c>
      <c r="B908">
        <v>11.65</v>
      </c>
      <c r="E908" s="2">
        <v>34142</v>
      </c>
      <c r="F908">
        <v>445.93</v>
      </c>
      <c r="G908">
        <f t="shared" si="129"/>
        <v>-6.4990363497829939E-4</v>
      </c>
      <c r="H908" s="2">
        <v>34142</v>
      </c>
      <c r="I908">
        <v>535.42999999999995</v>
      </c>
      <c r="J908">
        <f t="shared" si="130"/>
        <v>-6.532532009406733E-4</v>
      </c>
      <c r="K908">
        <f t="shared" si="126"/>
        <v>-7.9405320094067325E-4</v>
      </c>
      <c r="L908">
        <v>-6.2849940645835637E-3</v>
      </c>
      <c r="N908" s="2">
        <v>34142</v>
      </c>
      <c r="O908">
        <v>2.75</v>
      </c>
      <c r="Q908" s="2">
        <v>34142</v>
      </c>
      <c r="R908">
        <v>2828.29</v>
      </c>
      <c r="S908" s="8">
        <f t="shared" si="131"/>
        <v>-7.053131955708225E-3</v>
      </c>
      <c r="T908" s="9">
        <f t="shared" si="127"/>
        <v>-7.193931955708225E-3</v>
      </c>
      <c r="U908" s="3">
        <f>Sheet1!$B$17+Sheet1!$B$18*'Portfolio allocation'!K908</f>
        <v>-4.2315907174877813E-4</v>
      </c>
      <c r="V908" s="13">
        <f t="shared" si="132"/>
        <v>-6.7707728839594469E-3</v>
      </c>
      <c r="W908" s="13"/>
      <c r="X908" s="2">
        <v>34142</v>
      </c>
      <c r="Y908">
        <v>11.7605</v>
      </c>
      <c r="AA908" s="2">
        <v>34142</v>
      </c>
      <c r="AB908">
        <v>135.29</v>
      </c>
      <c r="AC908">
        <f t="shared" si="133"/>
        <v>0</v>
      </c>
      <c r="AD908">
        <f t="shared" si="128"/>
        <v>-1.404E-4</v>
      </c>
      <c r="AE908">
        <f>Sheet2!$B$17+Sheet2!$B$18*'Portfolio allocation'!K908</f>
        <v>-6.527053530414323E-4</v>
      </c>
      <c r="AF908">
        <f t="shared" si="134"/>
        <v>5.1230535304143225E-4</v>
      </c>
      <c r="AH908" s="2">
        <v>34142</v>
      </c>
      <c r="AI908">
        <v>5.8540000000000001</v>
      </c>
      <c r="AJ908">
        <v>3.51</v>
      </c>
      <c r="AK908">
        <v>1.18598</v>
      </c>
      <c r="AR908" s="3"/>
    </row>
    <row r="909" spans="1:44" hidden="1" outlineLevel="1" x14ac:dyDescent="0.2">
      <c r="A909" s="2">
        <v>34143</v>
      </c>
      <c r="B909">
        <v>12.04</v>
      </c>
      <c r="E909" s="2">
        <v>34143</v>
      </c>
      <c r="F909">
        <v>443.19</v>
      </c>
      <c r="G909">
        <f t="shared" si="129"/>
        <v>-6.1444621353127227E-3</v>
      </c>
      <c r="H909" s="2">
        <v>34143</v>
      </c>
      <c r="I909">
        <v>532.14</v>
      </c>
      <c r="J909">
        <f t="shared" si="130"/>
        <v>-6.1445940645835639E-3</v>
      </c>
      <c r="K909">
        <f t="shared" si="126"/>
        <v>-6.2849940645835637E-3</v>
      </c>
      <c r="L909">
        <v>8.0697246288571195E-3</v>
      </c>
      <c r="N909" s="2">
        <v>34143</v>
      </c>
      <c r="O909">
        <v>2.7694999999999999</v>
      </c>
      <c r="Q909" s="2">
        <v>34143</v>
      </c>
      <c r="R909">
        <v>2848.38</v>
      </c>
      <c r="S909" s="8">
        <f t="shared" si="131"/>
        <v>7.1032319882331496E-3</v>
      </c>
      <c r="T909" s="9">
        <f t="shared" si="127"/>
        <v>6.9628319882331499E-3</v>
      </c>
      <c r="U909" s="3">
        <f>Sheet1!$B$17+Sheet1!$B$18*'Portfolio allocation'!K909</f>
        <v>-6.7225055894672356E-3</v>
      </c>
      <c r="V909" s="13">
        <f t="shared" si="132"/>
        <v>1.3685337577700386E-2</v>
      </c>
      <c r="W909" s="13"/>
      <c r="X909" s="2">
        <v>34143</v>
      </c>
      <c r="Y909">
        <v>11.6112</v>
      </c>
      <c r="AA909" s="2">
        <v>34143</v>
      </c>
      <c r="AB909">
        <v>133.57</v>
      </c>
      <c r="AC909">
        <f t="shared" si="133"/>
        <v>-1.2713430408751614E-2</v>
      </c>
      <c r="AD909">
        <f t="shared" si="128"/>
        <v>-1.2855830408751615E-2</v>
      </c>
      <c r="AE909">
        <f>Sheet2!$B$17+Sheet2!$B$18*'Portfolio allocation'!K909</f>
        <v>-5.5353900555638628E-3</v>
      </c>
      <c r="AF909">
        <f t="shared" si="134"/>
        <v>-7.3204403531877517E-3</v>
      </c>
      <c r="AH909" s="2">
        <v>34143</v>
      </c>
      <c r="AI909">
        <v>5.8819999999999997</v>
      </c>
      <c r="AJ909">
        <v>3.56</v>
      </c>
      <c r="AK909">
        <v>1.18851</v>
      </c>
      <c r="AR909" s="3"/>
    </row>
    <row r="910" spans="1:44" hidden="1" outlineLevel="1" x14ac:dyDescent="0.2">
      <c r="A910" s="2">
        <v>34144</v>
      </c>
      <c r="B910">
        <v>12.25</v>
      </c>
      <c r="E910" s="2">
        <v>34144</v>
      </c>
      <c r="F910">
        <v>446.62</v>
      </c>
      <c r="G910">
        <f t="shared" si="129"/>
        <v>7.7393442992848005E-3</v>
      </c>
      <c r="H910" s="2">
        <v>34144</v>
      </c>
      <c r="I910">
        <v>536.51</v>
      </c>
      <c r="J910">
        <f t="shared" si="130"/>
        <v>8.2121246288571204E-3</v>
      </c>
      <c r="K910">
        <f t="shared" si="126"/>
        <v>8.0697246288571195E-3</v>
      </c>
      <c r="L910">
        <v>2.0764388063597345E-3</v>
      </c>
      <c r="N910" s="2">
        <v>34144</v>
      </c>
      <c r="O910">
        <v>2.7656000000000001</v>
      </c>
      <c r="Q910" s="2">
        <v>34144</v>
      </c>
      <c r="R910">
        <v>2844.36</v>
      </c>
      <c r="S910" s="8">
        <f t="shared" si="131"/>
        <v>-1.4113285446464285E-3</v>
      </c>
      <c r="T910" s="9">
        <f t="shared" si="127"/>
        <v>-1.5537285446464285E-3</v>
      </c>
      <c r="U910" s="3">
        <f>Sheet1!$B$17+Sheet1!$B$18*'Portfolio allocation'!K910</f>
        <v>9.7455914925986126E-3</v>
      </c>
      <c r="V910" s="13">
        <f t="shared" si="132"/>
        <v>-1.1299320037245042E-2</v>
      </c>
      <c r="W910" s="13"/>
      <c r="X910" s="2">
        <v>34144</v>
      </c>
      <c r="Y910">
        <v>11.6411</v>
      </c>
      <c r="AA910" s="2">
        <v>34144</v>
      </c>
      <c r="AB910">
        <v>133.91999999999999</v>
      </c>
      <c r="AC910">
        <f t="shared" si="133"/>
        <v>2.6203488807365893E-3</v>
      </c>
      <c r="AD910">
        <f t="shared" si="128"/>
        <v>2.4787488807365894E-3</v>
      </c>
      <c r="AE910">
        <f>Sheet2!$B$17+Sheet2!$B$18*'Portfolio allocation'!K910</f>
        <v>7.2291920286393918E-3</v>
      </c>
      <c r="AF910">
        <f t="shared" si="134"/>
        <v>-4.7504431479028029E-3</v>
      </c>
      <c r="AH910" s="2">
        <v>34144</v>
      </c>
      <c r="AI910">
        <v>5.8540000000000001</v>
      </c>
      <c r="AJ910">
        <v>3.54</v>
      </c>
      <c r="AK910">
        <v>1.17621</v>
      </c>
      <c r="AR910" s="3"/>
    </row>
    <row r="911" spans="1:44" hidden="1" outlineLevel="1" x14ac:dyDescent="0.2">
      <c r="A911" s="2">
        <v>34145</v>
      </c>
      <c r="B911">
        <v>11.25</v>
      </c>
      <c r="E911" s="2">
        <v>34145</v>
      </c>
      <c r="F911">
        <v>447.6</v>
      </c>
      <c r="G911">
        <f t="shared" si="129"/>
        <v>2.1942591016972379E-3</v>
      </c>
      <c r="H911" s="2">
        <v>34145</v>
      </c>
      <c r="I911">
        <v>537.70000000000005</v>
      </c>
      <c r="J911">
        <f t="shared" si="130"/>
        <v>2.2180388063597345E-3</v>
      </c>
      <c r="K911">
        <f t="shared" si="126"/>
        <v>2.0764388063597345E-3</v>
      </c>
      <c r="L911">
        <v>9.5308201599402526E-3</v>
      </c>
      <c r="N911" s="2">
        <v>34145</v>
      </c>
      <c r="O911">
        <v>2.7656000000000001</v>
      </c>
      <c r="Q911" s="2">
        <v>34145</v>
      </c>
      <c r="R911">
        <v>2844.36</v>
      </c>
      <c r="S911" s="8">
        <f t="shared" si="131"/>
        <v>0</v>
      </c>
      <c r="T911" s="9">
        <f t="shared" si="127"/>
        <v>-1.416E-4</v>
      </c>
      <c r="U911" s="3">
        <f>Sheet1!$B$17+Sheet1!$B$18*'Portfolio allocation'!K911</f>
        <v>2.8699421069679934E-3</v>
      </c>
      <c r="V911" s="13">
        <f t="shared" si="132"/>
        <v>-3.0115421069679934E-3</v>
      </c>
      <c r="W911" s="13"/>
      <c r="X911" s="2">
        <v>34145</v>
      </c>
      <c r="Y911">
        <v>11.879899999999999</v>
      </c>
      <c r="AA911" s="2">
        <v>34145</v>
      </c>
      <c r="AB911">
        <v>136.66999999999999</v>
      </c>
      <c r="AC911">
        <f t="shared" si="133"/>
        <v>2.0534647550776608E-2</v>
      </c>
      <c r="AD911">
        <f t="shared" si="128"/>
        <v>2.0394647550776607E-2</v>
      </c>
      <c r="AE911">
        <f>Sheet2!$B$17+Sheet2!$B$18*'Portfolio allocation'!K911</f>
        <v>1.8998093727245402E-3</v>
      </c>
      <c r="AF911">
        <f t="shared" si="134"/>
        <v>1.8494838178052066E-2</v>
      </c>
      <c r="AH911" s="2">
        <v>34145</v>
      </c>
      <c r="AI911">
        <v>5.8140000000000001</v>
      </c>
      <c r="AJ911">
        <v>3.5</v>
      </c>
      <c r="AK911">
        <v>1.1799200000000001</v>
      </c>
      <c r="AR911" s="3"/>
    </row>
    <row r="912" spans="1:44" hidden="1" outlineLevel="1" x14ac:dyDescent="0.2">
      <c r="A912" s="2">
        <v>34148</v>
      </c>
      <c r="B912">
        <v>11.11</v>
      </c>
      <c r="E912" s="2">
        <v>34148</v>
      </c>
      <c r="F912">
        <v>451.85</v>
      </c>
      <c r="G912">
        <f t="shared" si="129"/>
        <v>9.4950848972297219E-3</v>
      </c>
      <c r="H912" s="2">
        <v>34148</v>
      </c>
      <c r="I912">
        <v>542.9</v>
      </c>
      <c r="J912">
        <f t="shared" si="130"/>
        <v>9.6708201599402521E-3</v>
      </c>
      <c r="K912">
        <f t="shared" si="126"/>
        <v>9.5308201599402526E-3</v>
      </c>
      <c r="L912">
        <v>-2.662284988027236E-3</v>
      </c>
      <c r="N912" s="2">
        <v>34148</v>
      </c>
      <c r="O912">
        <v>2.8203</v>
      </c>
      <c r="Q912" s="2">
        <v>34148</v>
      </c>
      <c r="R912">
        <v>2900.6</v>
      </c>
      <c r="S912" s="8">
        <f t="shared" si="131"/>
        <v>1.9772461994965296E-2</v>
      </c>
      <c r="T912" s="9">
        <f t="shared" si="127"/>
        <v>1.9632461994965295E-2</v>
      </c>
      <c r="U912" s="3">
        <f>Sheet1!$B$17+Sheet1!$B$18*'Portfolio allocation'!K912</f>
        <v>1.14217973149422E-2</v>
      </c>
      <c r="V912" s="13">
        <f t="shared" si="132"/>
        <v>8.2106646800230946E-3</v>
      </c>
      <c r="W912" s="13"/>
      <c r="X912" s="2">
        <v>34148</v>
      </c>
      <c r="Y912">
        <v>12.0291</v>
      </c>
      <c r="AA912" s="2">
        <v>34148</v>
      </c>
      <c r="AB912">
        <v>138.38</v>
      </c>
      <c r="AC912">
        <f t="shared" si="133"/>
        <v>1.2511889953903621E-2</v>
      </c>
      <c r="AD912">
        <f t="shared" si="128"/>
        <v>1.2373089953903621E-2</v>
      </c>
      <c r="AE912">
        <f>Sheet2!$B$17+Sheet2!$B$18*'Portfolio allocation'!K912</f>
        <v>8.5284354507968296E-3</v>
      </c>
      <c r="AF912">
        <f t="shared" si="134"/>
        <v>3.8446545031067918E-3</v>
      </c>
      <c r="AH912" s="2">
        <v>34148</v>
      </c>
      <c r="AI912">
        <v>5.774</v>
      </c>
      <c r="AJ912">
        <v>3.47</v>
      </c>
      <c r="AK912">
        <v>1.18028</v>
      </c>
      <c r="AR912" s="3"/>
    </row>
    <row r="913" spans="1:44" hidden="1" outlineLevel="1" x14ac:dyDescent="0.2">
      <c r="A913" s="2">
        <v>34149</v>
      </c>
      <c r="B913">
        <v>11.29</v>
      </c>
      <c r="E913" s="2">
        <v>34149</v>
      </c>
      <c r="F913">
        <v>450.69</v>
      </c>
      <c r="G913">
        <f t="shared" si="129"/>
        <v>-2.5672236361624634E-3</v>
      </c>
      <c r="H913" s="2">
        <v>34149</v>
      </c>
      <c r="I913">
        <v>541.53</v>
      </c>
      <c r="J913">
        <f t="shared" si="130"/>
        <v>-2.5234849880272359E-3</v>
      </c>
      <c r="K913">
        <f t="shared" si="126"/>
        <v>-2.662284988027236E-3</v>
      </c>
      <c r="L913">
        <v>-4.8885775487952996E-4</v>
      </c>
      <c r="N913" s="2">
        <v>34149</v>
      </c>
      <c r="O913">
        <v>2.7812999999999999</v>
      </c>
      <c r="Q913" s="2">
        <v>34149</v>
      </c>
      <c r="R913">
        <v>2860.43</v>
      </c>
      <c r="S913" s="8">
        <f t="shared" si="131"/>
        <v>-1.3848858856788326E-2</v>
      </c>
      <c r="T913" s="9">
        <f t="shared" si="127"/>
        <v>-1.3987658856788326E-2</v>
      </c>
      <c r="U913" s="3">
        <f>Sheet1!$B$17+Sheet1!$B$18*'Portfolio allocation'!K913</f>
        <v>-2.5664419251843779E-3</v>
      </c>
      <c r="V913" s="13">
        <f t="shared" si="132"/>
        <v>-1.1421216931603948E-2</v>
      </c>
      <c r="W913" s="13"/>
      <c r="X913" s="2">
        <v>34149</v>
      </c>
      <c r="Y913">
        <v>11.7903</v>
      </c>
      <c r="AA913" s="2">
        <v>34149</v>
      </c>
      <c r="AB913">
        <v>135.63999999999999</v>
      </c>
      <c r="AC913">
        <f t="shared" si="133"/>
        <v>-1.9800549212314E-2</v>
      </c>
      <c r="AD913">
        <f t="shared" si="128"/>
        <v>-1.9938549212314E-2</v>
      </c>
      <c r="AE913">
        <f>Sheet2!$B$17+Sheet2!$B$18*'Portfolio allocation'!K913</f>
        <v>-2.3139847210224313E-3</v>
      </c>
      <c r="AF913">
        <f t="shared" si="134"/>
        <v>-1.7624564491291569E-2</v>
      </c>
      <c r="AH913" s="2">
        <v>34149</v>
      </c>
      <c r="AI913">
        <v>5.766</v>
      </c>
      <c r="AJ913">
        <v>3.45</v>
      </c>
      <c r="AK913">
        <v>1.18666</v>
      </c>
      <c r="AR913" s="3"/>
    </row>
    <row r="914" spans="1:44" hidden="1" outlineLevel="1" x14ac:dyDescent="0.2">
      <c r="A914" s="2">
        <v>34150</v>
      </c>
      <c r="B914">
        <v>11.26</v>
      </c>
      <c r="E914" s="2">
        <v>34150</v>
      </c>
      <c r="F914">
        <v>450.53</v>
      </c>
      <c r="G914">
        <f t="shared" si="129"/>
        <v>-3.5501120504122241E-4</v>
      </c>
      <c r="H914" s="2">
        <v>34150</v>
      </c>
      <c r="I914">
        <v>541.34</v>
      </c>
      <c r="J914">
        <f t="shared" si="130"/>
        <v>-3.5085775487952997E-4</v>
      </c>
      <c r="K914">
        <f t="shared" si="126"/>
        <v>-4.8885775487952996E-4</v>
      </c>
      <c r="L914">
        <v>-3.4261368456054717E-3</v>
      </c>
      <c r="N914" s="2">
        <v>34150</v>
      </c>
      <c r="O914">
        <v>2.75</v>
      </c>
      <c r="Q914" s="2">
        <v>34150</v>
      </c>
      <c r="R914">
        <v>2828.29</v>
      </c>
      <c r="S914" s="8">
        <f t="shared" si="131"/>
        <v>-1.1236072898130667E-2</v>
      </c>
      <c r="T914" s="9">
        <f t="shared" si="127"/>
        <v>-1.1374072898130666E-2</v>
      </c>
      <c r="U914" s="3">
        <f>Sheet1!$B$17+Sheet1!$B$18*'Portfolio allocation'!K914</f>
        <v>-7.303112134624608E-5</v>
      </c>
      <c r="V914" s="13">
        <f t="shared" si="132"/>
        <v>-1.1301041776784419E-2</v>
      </c>
      <c r="W914" s="13"/>
      <c r="X914" s="2">
        <v>34150</v>
      </c>
      <c r="Y914">
        <v>11.7903</v>
      </c>
      <c r="AA914" s="2">
        <v>34150</v>
      </c>
      <c r="AB914">
        <v>135.63999999999999</v>
      </c>
      <c r="AC914">
        <f t="shared" si="133"/>
        <v>0</v>
      </c>
      <c r="AD914">
        <f t="shared" si="128"/>
        <v>-1.3800000000000002E-4</v>
      </c>
      <c r="AE914">
        <f>Sheet2!$B$17+Sheet2!$B$18*'Portfolio allocation'!K914</f>
        <v>-3.8131777616382982E-4</v>
      </c>
      <c r="AF914">
        <f t="shared" si="134"/>
        <v>2.433177761638298E-4</v>
      </c>
      <c r="AH914" s="2">
        <v>34150</v>
      </c>
      <c r="AI914">
        <v>5.7779999999999996</v>
      </c>
      <c r="AJ914">
        <v>3.45</v>
      </c>
      <c r="AK914">
        <v>1.1785399999999999</v>
      </c>
      <c r="AR914" s="3"/>
    </row>
    <row r="915" spans="1:44" hidden="1" outlineLevel="1" x14ac:dyDescent="0.2">
      <c r="A915" s="2">
        <v>34151</v>
      </c>
      <c r="B915">
        <v>11.51</v>
      </c>
      <c r="E915" s="2">
        <v>34151</v>
      </c>
      <c r="F915">
        <v>449.02</v>
      </c>
      <c r="G915">
        <f t="shared" si="129"/>
        <v>-3.3516081060084302E-3</v>
      </c>
      <c r="H915" s="2">
        <v>34151</v>
      </c>
      <c r="I915">
        <v>539.55999999999995</v>
      </c>
      <c r="J915">
        <f t="shared" si="130"/>
        <v>-3.2881368456054716E-3</v>
      </c>
      <c r="K915">
        <f t="shared" si="126"/>
        <v>-3.4261368456054717E-3</v>
      </c>
      <c r="L915">
        <v>-6.715835095262709E-3</v>
      </c>
      <c r="N915" s="2">
        <v>34151</v>
      </c>
      <c r="O915">
        <v>2.7227000000000001</v>
      </c>
      <c r="Q915" s="2">
        <v>34151</v>
      </c>
      <c r="R915">
        <v>2800.17</v>
      </c>
      <c r="S915" s="8">
        <f t="shared" si="131"/>
        <v>-9.942403360334251E-3</v>
      </c>
      <c r="T915" s="9">
        <f t="shared" si="127"/>
        <v>-1.008040336033425E-2</v>
      </c>
      <c r="U915" s="3">
        <f>Sheet1!$B$17+Sheet1!$B$18*'Portfolio allocation'!K915</f>
        <v>-3.4427521347785736E-3</v>
      </c>
      <c r="V915" s="13">
        <f t="shared" si="132"/>
        <v>-6.6376512255556762E-3</v>
      </c>
      <c r="W915" s="13"/>
      <c r="X915" s="2">
        <v>34151</v>
      </c>
      <c r="Y915">
        <v>11.7605</v>
      </c>
      <c r="AA915" s="2">
        <v>34151</v>
      </c>
      <c r="AB915">
        <v>135.29</v>
      </c>
      <c r="AC915">
        <f t="shared" si="133"/>
        <v>-2.5803597758772279E-3</v>
      </c>
      <c r="AD915">
        <f t="shared" si="128"/>
        <v>-2.7167597758772279E-3</v>
      </c>
      <c r="AE915">
        <f>Sheet2!$B$17+Sheet2!$B$18*'Portfolio allocation'!K915</f>
        <v>-2.9932212804043888E-3</v>
      </c>
      <c r="AF915">
        <f t="shared" si="134"/>
        <v>2.7646150452716092E-4</v>
      </c>
      <c r="AH915" s="2">
        <v>34151</v>
      </c>
      <c r="AI915">
        <v>5.78</v>
      </c>
      <c r="AJ915">
        <v>3.41</v>
      </c>
      <c r="AK915">
        <v>1.1816</v>
      </c>
      <c r="AR915" s="3"/>
    </row>
    <row r="916" spans="1:44" hidden="1" outlineLevel="1" x14ac:dyDescent="0.2">
      <c r="A916" s="2">
        <v>34152</v>
      </c>
      <c r="B916">
        <v>11.33</v>
      </c>
      <c r="E916" s="2">
        <v>34152</v>
      </c>
      <c r="F916">
        <v>445.84</v>
      </c>
      <c r="G916">
        <f t="shared" si="129"/>
        <v>-7.0820898846376545E-3</v>
      </c>
      <c r="H916" s="2">
        <v>34152</v>
      </c>
      <c r="I916">
        <v>536.01</v>
      </c>
      <c r="J916">
        <f t="shared" si="130"/>
        <v>-6.579435095262709E-3</v>
      </c>
      <c r="K916">
        <f t="shared" si="126"/>
        <v>-6.715835095262709E-3</v>
      </c>
      <c r="L916">
        <v>-1.3359999999999999E-4</v>
      </c>
      <c r="N916" s="2">
        <v>34152</v>
      </c>
      <c r="O916">
        <v>2.7265999999999999</v>
      </c>
      <c r="Q916" s="2">
        <v>34152</v>
      </c>
      <c r="R916">
        <v>2804.18</v>
      </c>
      <c r="S916" s="8">
        <f t="shared" si="131"/>
        <v>1.4320559108911279E-3</v>
      </c>
      <c r="T916" s="9">
        <f t="shared" si="127"/>
        <v>1.2956559108911279E-3</v>
      </c>
      <c r="U916" s="3">
        <f>Sheet1!$B$17+Sheet1!$B$18*'Portfolio allocation'!K916</f>
        <v>-7.2167773388261119E-3</v>
      </c>
      <c r="V916" s="13">
        <f t="shared" si="132"/>
        <v>8.5124332497172397E-3</v>
      </c>
      <c r="W916" s="13"/>
      <c r="X916" s="2">
        <v>34152</v>
      </c>
      <c r="Y916">
        <v>11.521699999999999</v>
      </c>
      <c r="AA916" s="2">
        <v>34152</v>
      </c>
      <c r="AB916">
        <v>132.54</v>
      </c>
      <c r="AC916">
        <f t="shared" si="133"/>
        <v>-2.032670559538774E-2</v>
      </c>
      <c r="AD916">
        <f t="shared" si="128"/>
        <v>-2.0460305595387741E-2</v>
      </c>
      <c r="AE916">
        <f>Sheet2!$B$17+Sheet2!$B$18*'Portfolio allocation'!K916</f>
        <v>-5.9185048917925693E-3</v>
      </c>
      <c r="AF916">
        <f t="shared" si="134"/>
        <v>-1.4541800703595172E-2</v>
      </c>
      <c r="AH916" s="2">
        <v>34152</v>
      </c>
      <c r="AI916">
        <v>5.7439999999999998</v>
      </c>
      <c r="AJ916">
        <v>3.34</v>
      </c>
      <c r="AK916">
        <v>1.1819900000000001</v>
      </c>
      <c r="AR916" s="3"/>
    </row>
    <row r="917" spans="1:44" hidden="1" outlineLevel="1" x14ac:dyDescent="0.2">
      <c r="A917" s="2">
        <v>34155</v>
      </c>
      <c r="B917">
        <v>11.33</v>
      </c>
      <c r="E917" s="2">
        <v>34155</v>
      </c>
      <c r="F917">
        <v>445.84</v>
      </c>
      <c r="G917">
        <f t="shared" si="129"/>
        <v>0</v>
      </c>
      <c r="H917" s="2">
        <v>34155</v>
      </c>
      <c r="I917">
        <v>536.01</v>
      </c>
      <c r="J917">
        <f t="shared" si="130"/>
        <v>0</v>
      </c>
      <c r="K917">
        <f t="shared" si="126"/>
        <v>-1.3359999999999999E-4</v>
      </c>
      <c r="L917">
        <v>-9.9655061211544761E-3</v>
      </c>
      <c r="N917" s="2">
        <v>34155</v>
      </c>
      <c r="O917">
        <v>2.7265999999999999</v>
      </c>
      <c r="Q917" s="2">
        <v>34155</v>
      </c>
      <c r="R917">
        <v>2804.18</v>
      </c>
      <c r="S917" s="8">
        <f t="shared" si="131"/>
        <v>0</v>
      </c>
      <c r="T917" s="9">
        <f t="shared" si="127"/>
        <v>-1.3359999999999999E-4</v>
      </c>
      <c r="U917" s="3">
        <f>Sheet1!$B$17+Sheet1!$B$18*'Portfolio allocation'!K917</f>
        <v>3.345295784803672E-4</v>
      </c>
      <c r="V917" s="13">
        <f t="shared" si="132"/>
        <v>-4.6812957848036719E-4</v>
      </c>
      <c r="W917" s="13"/>
      <c r="X917" s="2">
        <v>34155</v>
      </c>
      <c r="Y917">
        <v>11.521699999999999</v>
      </c>
      <c r="AA917" s="2">
        <v>34155</v>
      </c>
      <c r="AB917">
        <v>132.54</v>
      </c>
      <c r="AC917">
        <f t="shared" si="133"/>
        <v>0</v>
      </c>
      <c r="AD917">
        <f t="shared" si="128"/>
        <v>-1.3359999999999999E-4</v>
      </c>
      <c r="AE917">
        <f>Sheet2!$B$17+Sheet2!$B$18*'Portfolio allocation'!K917</f>
        <v>-6.541351707990673E-5</v>
      </c>
      <c r="AF917">
        <f t="shared" si="134"/>
        <v>-6.8186482920093265E-5</v>
      </c>
      <c r="AH917" s="2">
        <v>34155</v>
      </c>
      <c r="AI917">
        <v>5.7460000000000004</v>
      </c>
      <c r="AJ917">
        <v>3.34</v>
      </c>
      <c r="AK917">
        <v>1.1827700000000001</v>
      </c>
      <c r="AR917" s="3"/>
    </row>
    <row r="918" spans="1:44" hidden="1" outlineLevel="1" x14ac:dyDescent="0.2">
      <c r="A918" s="2">
        <v>34156</v>
      </c>
      <c r="B918">
        <v>13.87</v>
      </c>
      <c r="E918" s="2">
        <v>34156</v>
      </c>
      <c r="F918">
        <v>441.43</v>
      </c>
      <c r="G918">
        <f t="shared" si="129"/>
        <v>-9.8914408756504146E-3</v>
      </c>
      <c r="H918" s="2">
        <v>34156</v>
      </c>
      <c r="I918">
        <v>530.74</v>
      </c>
      <c r="J918">
        <f t="shared" si="130"/>
        <v>-9.8319061211544767E-3</v>
      </c>
      <c r="K918">
        <f t="shared" si="126"/>
        <v>-9.9655061211544761E-3</v>
      </c>
      <c r="L918">
        <v>3.0474333345892816E-3</v>
      </c>
      <c r="N918" s="2">
        <v>34156</v>
      </c>
      <c r="O918">
        <v>2.6875</v>
      </c>
      <c r="Q918" s="2">
        <v>34156</v>
      </c>
      <c r="R918">
        <v>2764.01</v>
      </c>
      <c r="S918" s="8">
        <f t="shared" si="131"/>
        <v>-1.4325043328174192E-2</v>
      </c>
      <c r="T918" s="9">
        <f t="shared" si="127"/>
        <v>-1.4458643328174191E-2</v>
      </c>
      <c r="U918" s="3">
        <f>Sheet1!$B$17+Sheet1!$B$18*'Portfolio allocation'!K918</f>
        <v>-1.094488229734515E-2</v>
      </c>
      <c r="V918" s="13">
        <f t="shared" si="132"/>
        <v>-3.5137610308290414E-3</v>
      </c>
      <c r="W918" s="13"/>
      <c r="X918" s="2">
        <v>34156</v>
      </c>
      <c r="Y918">
        <v>11.193300000000001</v>
      </c>
      <c r="AA918" s="2">
        <v>34156</v>
      </c>
      <c r="AB918">
        <v>128.77000000000001</v>
      </c>
      <c r="AC918">
        <f t="shared" si="133"/>
        <v>-2.8444243247321421E-2</v>
      </c>
      <c r="AD918">
        <f t="shared" si="128"/>
        <v>-2.8581043247321421E-2</v>
      </c>
      <c r="AE918">
        <f>Sheet2!$B$17+Sheet2!$B$18*'Portfolio allocation'!K918</f>
        <v>-8.8081952746216548E-3</v>
      </c>
      <c r="AF918">
        <f t="shared" si="134"/>
        <v>-1.9772847972699764E-2</v>
      </c>
      <c r="AH918" s="2">
        <v>34156</v>
      </c>
      <c r="AI918">
        <v>5.782</v>
      </c>
      <c r="AJ918">
        <v>3.42</v>
      </c>
      <c r="AK918">
        <v>1.18</v>
      </c>
      <c r="AR918" s="3"/>
    </row>
    <row r="919" spans="1:44" hidden="1" outlineLevel="1" x14ac:dyDescent="0.2">
      <c r="A919" s="2">
        <v>34157</v>
      </c>
      <c r="B919">
        <v>13.05</v>
      </c>
      <c r="E919" s="2">
        <v>34157</v>
      </c>
      <c r="F919">
        <v>442.83</v>
      </c>
      <c r="G919">
        <f t="shared" si="129"/>
        <v>3.1715107718097713E-3</v>
      </c>
      <c r="H919" s="2">
        <v>34157</v>
      </c>
      <c r="I919">
        <v>532.42999999999995</v>
      </c>
      <c r="J919">
        <f t="shared" si="130"/>
        <v>3.1842333345892815E-3</v>
      </c>
      <c r="K919">
        <f t="shared" si="126"/>
        <v>3.0474333345892816E-3</v>
      </c>
      <c r="L919">
        <v>1.2972504562102031E-2</v>
      </c>
      <c r="N919" s="2">
        <v>34157</v>
      </c>
      <c r="O919">
        <v>2.6055000000000001</v>
      </c>
      <c r="Q919" s="2">
        <v>34157</v>
      </c>
      <c r="R919">
        <v>2679.64</v>
      </c>
      <c r="S919" s="8">
        <f t="shared" si="131"/>
        <v>-3.0524491590117386E-2</v>
      </c>
      <c r="T919" s="9">
        <f t="shared" si="127"/>
        <v>-3.0661291590117386E-2</v>
      </c>
      <c r="U919" s="3">
        <f>Sheet1!$B$17+Sheet1!$B$18*'Portfolio allocation'!K919</f>
        <v>3.9838916380267701E-3</v>
      </c>
      <c r="V919" s="13">
        <f t="shared" si="132"/>
        <v>-3.4645183228144152E-2</v>
      </c>
      <c r="W919" s="13"/>
      <c r="X919" s="2">
        <v>34157</v>
      </c>
      <c r="Y919">
        <v>11.133599999999999</v>
      </c>
      <c r="AA919" s="2">
        <v>34157</v>
      </c>
      <c r="AB919">
        <v>128.08000000000001</v>
      </c>
      <c r="AC919">
        <f t="shared" si="133"/>
        <v>-5.3583909295643606E-3</v>
      </c>
      <c r="AD919">
        <f t="shared" si="128"/>
        <v>-5.4955909295643602E-3</v>
      </c>
      <c r="AE919">
        <f>Sheet2!$B$17+Sheet2!$B$18*'Portfolio allocation'!K919</f>
        <v>2.7632424795371313E-3</v>
      </c>
      <c r="AF919">
        <f t="shared" si="134"/>
        <v>-8.2588334091014924E-3</v>
      </c>
      <c r="AH919" s="2">
        <v>34157</v>
      </c>
      <c r="AI919">
        <v>5.78</v>
      </c>
      <c r="AJ919">
        <v>3.43</v>
      </c>
      <c r="AK919">
        <v>1.17557</v>
      </c>
      <c r="AR919" s="3"/>
    </row>
    <row r="920" spans="1:44" hidden="1" outlineLevel="1" x14ac:dyDescent="0.2">
      <c r="A920" s="2">
        <v>34158</v>
      </c>
      <c r="B920">
        <v>12.24</v>
      </c>
      <c r="E920" s="2">
        <v>34158</v>
      </c>
      <c r="F920">
        <v>448.64</v>
      </c>
      <c r="G920">
        <f t="shared" si="129"/>
        <v>1.3120158977485641E-2</v>
      </c>
      <c r="H920" s="2">
        <v>34158</v>
      </c>
      <c r="I920">
        <v>539.41</v>
      </c>
      <c r="J920">
        <f t="shared" si="130"/>
        <v>1.3109704562102031E-2</v>
      </c>
      <c r="K920">
        <f t="shared" si="126"/>
        <v>1.2972504562102031E-2</v>
      </c>
      <c r="L920">
        <v>-1.1935101091932819E-3</v>
      </c>
      <c r="N920" s="2">
        <v>34158</v>
      </c>
      <c r="O920">
        <v>2.6522999999999999</v>
      </c>
      <c r="Q920" s="2">
        <v>34158</v>
      </c>
      <c r="R920">
        <v>2727.85</v>
      </c>
      <c r="S920" s="8">
        <f t="shared" si="131"/>
        <v>1.7991222701556842E-2</v>
      </c>
      <c r="T920" s="9">
        <f t="shared" si="127"/>
        <v>1.7854022701556841E-2</v>
      </c>
      <c r="U920" s="3">
        <f>Sheet1!$B$17+Sheet1!$B$18*'Portfolio allocation'!K920</f>
        <v>1.5370184884984282E-2</v>
      </c>
      <c r="V920" s="13">
        <f t="shared" si="132"/>
        <v>2.4838378165725587E-3</v>
      </c>
      <c r="W920" s="13"/>
      <c r="X920" s="2">
        <v>34158</v>
      </c>
      <c r="Y920">
        <v>11.133599999999999</v>
      </c>
      <c r="AA920" s="2">
        <v>34158</v>
      </c>
      <c r="AB920">
        <v>128.08000000000001</v>
      </c>
      <c r="AC920">
        <f t="shared" si="133"/>
        <v>0</v>
      </c>
      <c r="AD920">
        <f t="shared" si="128"/>
        <v>-1.3679999999999999E-4</v>
      </c>
      <c r="AE920">
        <f>Sheet2!$B$17+Sheet2!$B$18*'Portfolio allocation'!K920</f>
        <v>1.1588869026509489E-2</v>
      </c>
      <c r="AF920">
        <f t="shared" si="134"/>
        <v>-1.1725669026509488E-2</v>
      </c>
      <c r="AH920" s="2">
        <v>34158</v>
      </c>
      <c r="AI920">
        <v>5.7519999999999998</v>
      </c>
      <c r="AJ920">
        <v>3.42</v>
      </c>
      <c r="AK920">
        <v>1.1730499999999999</v>
      </c>
      <c r="AR920" s="3"/>
    </row>
    <row r="921" spans="1:44" hidden="1" outlineLevel="1" x14ac:dyDescent="0.2">
      <c r="A921" s="2">
        <v>34159</v>
      </c>
      <c r="B921">
        <v>10.8</v>
      </c>
      <c r="E921" s="2">
        <v>34159</v>
      </c>
      <c r="F921">
        <v>448.13</v>
      </c>
      <c r="G921">
        <f t="shared" si="129"/>
        <v>-1.1367689015692184E-3</v>
      </c>
      <c r="H921" s="2">
        <v>34159</v>
      </c>
      <c r="I921">
        <v>538.84</v>
      </c>
      <c r="J921">
        <f t="shared" si="130"/>
        <v>-1.0567101091932818E-3</v>
      </c>
      <c r="K921">
        <f t="shared" si="126"/>
        <v>-1.1935101091932819E-3</v>
      </c>
      <c r="L921">
        <v>1.7751136218543771E-3</v>
      </c>
      <c r="N921" s="2">
        <v>34159</v>
      </c>
      <c r="O921">
        <v>2.6444999999999999</v>
      </c>
      <c r="Q921" s="2">
        <v>34159</v>
      </c>
      <c r="R921">
        <v>2719.82</v>
      </c>
      <c r="S921" s="8">
        <f t="shared" si="131"/>
        <v>-2.9437102479974442E-3</v>
      </c>
      <c r="T921" s="9">
        <f t="shared" si="127"/>
        <v>-3.080510247997444E-3</v>
      </c>
      <c r="U921" s="3">
        <f>Sheet1!$B$17+Sheet1!$B$18*'Portfolio allocation'!K921</f>
        <v>-8.814261604804959E-4</v>
      </c>
      <c r="V921" s="13">
        <f t="shared" si="132"/>
        <v>-2.1990840875169481E-3</v>
      </c>
      <c r="W921" s="13"/>
      <c r="X921" s="2">
        <v>34159</v>
      </c>
      <c r="Y921">
        <v>11.133599999999999</v>
      </c>
      <c r="AA921" s="2">
        <v>34159</v>
      </c>
      <c r="AB921">
        <v>128.08000000000001</v>
      </c>
      <c r="AC921">
        <f t="shared" si="133"/>
        <v>0</v>
      </c>
      <c r="AD921">
        <f t="shared" si="128"/>
        <v>-1.3640000000000001E-4</v>
      </c>
      <c r="AE921">
        <f>Sheet2!$B$17+Sheet2!$B$18*'Portfolio allocation'!K921</f>
        <v>-1.0079126269270842E-3</v>
      </c>
      <c r="AF921">
        <f t="shared" si="134"/>
        <v>8.715126269270841E-4</v>
      </c>
      <c r="AH921" s="2">
        <v>34159</v>
      </c>
      <c r="AI921">
        <v>5.7350000000000003</v>
      </c>
      <c r="AJ921">
        <v>3.41</v>
      </c>
      <c r="AK921">
        <v>1.16099</v>
      </c>
      <c r="AR921" s="3"/>
    </row>
    <row r="922" spans="1:44" hidden="1" outlineLevel="1" x14ac:dyDescent="0.2">
      <c r="A922" s="2">
        <v>34162</v>
      </c>
      <c r="B922">
        <v>10.85</v>
      </c>
      <c r="E922" s="2">
        <v>34162</v>
      </c>
      <c r="F922">
        <v>448.98</v>
      </c>
      <c r="G922">
        <f t="shared" si="129"/>
        <v>1.8967710262647319E-3</v>
      </c>
      <c r="H922" s="2">
        <v>34162</v>
      </c>
      <c r="I922">
        <v>539.87</v>
      </c>
      <c r="J922">
        <f t="shared" si="130"/>
        <v>1.9115136218543771E-3</v>
      </c>
      <c r="K922">
        <f t="shared" si="126"/>
        <v>1.7751136218543771E-3</v>
      </c>
      <c r="L922">
        <v>-2.1179586196677673E-3</v>
      </c>
      <c r="N922" s="2">
        <v>34162</v>
      </c>
      <c r="O922">
        <v>2.6172</v>
      </c>
      <c r="Q922" s="2">
        <v>34162</v>
      </c>
      <c r="R922">
        <v>2691.7</v>
      </c>
      <c r="S922" s="8">
        <f t="shared" si="131"/>
        <v>-1.0338919487319131E-2</v>
      </c>
      <c r="T922" s="9">
        <f t="shared" si="127"/>
        <v>-1.0475319487319132E-2</v>
      </c>
      <c r="U922" s="3">
        <f>Sheet1!$B$17+Sheet1!$B$18*'Portfolio allocation'!K922</f>
        <v>2.5242542187077304E-3</v>
      </c>
      <c r="V922" s="13">
        <f t="shared" si="132"/>
        <v>-1.2999573706026862E-2</v>
      </c>
      <c r="W922" s="13"/>
      <c r="X922" s="2">
        <v>34162</v>
      </c>
      <c r="Y922">
        <v>11.4918</v>
      </c>
      <c r="AA922" s="2">
        <v>34162</v>
      </c>
      <c r="AB922">
        <v>132.19999999999999</v>
      </c>
      <c r="AC922">
        <f t="shared" si="133"/>
        <v>3.2167395377888708E-2</v>
      </c>
      <c r="AD922">
        <f t="shared" si="128"/>
        <v>3.2031395377888711E-2</v>
      </c>
      <c r="AE922">
        <f>Sheet2!$B$17+Sheet2!$B$18*'Portfolio allocation'!K922</f>
        <v>1.6318633311616449E-3</v>
      </c>
      <c r="AF922">
        <f t="shared" si="134"/>
        <v>3.0399532046727067E-2</v>
      </c>
      <c r="AH922" s="2">
        <v>34162</v>
      </c>
      <c r="AI922">
        <v>5.7270000000000003</v>
      </c>
      <c r="AJ922">
        <v>3.4</v>
      </c>
      <c r="AK922">
        <v>1.15385</v>
      </c>
      <c r="AR922" s="3"/>
    </row>
    <row r="923" spans="1:44" hidden="1" outlineLevel="1" x14ac:dyDescent="0.2">
      <c r="A923" s="2">
        <v>34163</v>
      </c>
      <c r="B923">
        <v>11.02</v>
      </c>
      <c r="E923" s="2">
        <v>34163</v>
      </c>
      <c r="F923">
        <v>448.09</v>
      </c>
      <c r="G923">
        <f t="shared" si="129"/>
        <v>-1.9822709252083071E-3</v>
      </c>
      <c r="H923" s="2">
        <v>34163</v>
      </c>
      <c r="I923">
        <v>538.79999999999995</v>
      </c>
      <c r="J923">
        <f t="shared" si="130"/>
        <v>-1.9819586196677674E-3</v>
      </c>
      <c r="K923">
        <f t="shared" si="126"/>
        <v>-2.1179586196677673E-3</v>
      </c>
      <c r="L923">
        <v>4.3353027468450867E-3</v>
      </c>
      <c r="N923" s="2">
        <v>34163</v>
      </c>
      <c r="O923">
        <v>2.5859000000000001</v>
      </c>
      <c r="Q923" s="2">
        <v>34163</v>
      </c>
      <c r="R923">
        <v>2659.56</v>
      </c>
      <c r="S923" s="8">
        <f t="shared" si="131"/>
        <v>-1.1940409406694608E-2</v>
      </c>
      <c r="T923" s="9">
        <f t="shared" si="127"/>
        <v>-1.2076409406694608E-2</v>
      </c>
      <c r="U923" s="3">
        <f>Sheet1!$B$17+Sheet1!$B$18*'Portfolio allocation'!K923</f>
        <v>-1.9419769203377047E-3</v>
      </c>
      <c r="V923" s="13">
        <f t="shared" si="132"/>
        <v>-1.0134432486356903E-2</v>
      </c>
      <c r="W923" s="13"/>
      <c r="X923" s="2">
        <v>34163</v>
      </c>
      <c r="Y923">
        <v>11.372400000000001</v>
      </c>
      <c r="AA923" s="2">
        <v>34163</v>
      </c>
      <c r="AB923">
        <v>130.83000000000001</v>
      </c>
      <c r="AC923">
        <f t="shared" si="133"/>
        <v>-1.0363086232980101E-2</v>
      </c>
      <c r="AD923">
        <f t="shared" si="128"/>
        <v>-1.0500686232980101E-2</v>
      </c>
      <c r="AE923">
        <f>Sheet2!$B$17+Sheet2!$B$18*'Portfolio allocation'!K923</f>
        <v>-1.8299558272555617E-3</v>
      </c>
      <c r="AF923">
        <f t="shared" si="134"/>
        <v>-8.6707304057245388E-3</v>
      </c>
      <c r="AH923" s="2">
        <v>34163</v>
      </c>
      <c r="AI923">
        <v>5.7439999999999998</v>
      </c>
      <c r="AJ923">
        <v>3.44</v>
      </c>
      <c r="AK923">
        <v>1.15862</v>
      </c>
      <c r="AR923" s="3"/>
    </row>
    <row r="924" spans="1:44" hidden="1" outlineLevel="1" x14ac:dyDescent="0.2">
      <c r="A924" s="2">
        <v>34164</v>
      </c>
      <c r="B924">
        <v>10.78</v>
      </c>
      <c r="E924" s="2">
        <v>34164</v>
      </c>
      <c r="F924">
        <v>450.08</v>
      </c>
      <c r="G924">
        <f t="shared" si="129"/>
        <v>4.441072106050159E-3</v>
      </c>
      <c r="H924" s="2">
        <v>34164</v>
      </c>
      <c r="I924">
        <v>541.21</v>
      </c>
      <c r="J924">
        <f t="shared" si="130"/>
        <v>4.4729027468450866E-3</v>
      </c>
      <c r="K924">
        <f t="shared" si="126"/>
        <v>4.3353027468450867E-3</v>
      </c>
      <c r="L924">
        <v>-1.9837116091720756E-3</v>
      </c>
      <c r="N924" s="2">
        <v>34164</v>
      </c>
      <c r="O924">
        <v>2.6328</v>
      </c>
      <c r="Q924" s="2">
        <v>34164</v>
      </c>
      <c r="R924">
        <v>2707.76</v>
      </c>
      <c r="S924" s="8">
        <f t="shared" si="131"/>
        <v>1.8123298590744463E-2</v>
      </c>
      <c r="T924" s="9">
        <f t="shared" si="127"/>
        <v>1.7985698590744462E-2</v>
      </c>
      <c r="U924" s="3">
        <f>Sheet1!$B$17+Sheet1!$B$18*'Portfolio allocation'!K924</f>
        <v>5.4613680667179795E-3</v>
      </c>
      <c r="V924" s="13">
        <f t="shared" si="132"/>
        <v>1.2524330524026482E-2</v>
      </c>
      <c r="W924" s="13"/>
      <c r="X924" s="2">
        <v>34164</v>
      </c>
      <c r="Y924">
        <v>11.3127</v>
      </c>
      <c r="AA924" s="2">
        <v>34164</v>
      </c>
      <c r="AB924">
        <v>130.13999999999999</v>
      </c>
      <c r="AC924">
        <f t="shared" si="133"/>
        <v>-5.27401972024788E-3</v>
      </c>
      <c r="AD924">
        <f t="shared" si="128"/>
        <v>-5.4100197202478799E-3</v>
      </c>
      <c r="AE924">
        <f>Sheet2!$B$17+Sheet2!$B$18*'Portfolio allocation'!K924</f>
        <v>3.9084488174353166E-3</v>
      </c>
      <c r="AF924">
        <f t="shared" si="134"/>
        <v>-9.3184685376831965E-3</v>
      </c>
      <c r="AH924" s="2">
        <v>34164</v>
      </c>
      <c r="AI924">
        <v>5.6980000000000004</v>
      </c>
      <c r="AJ924">
        <v>3.4</v>
      </c>
      <c r="AK924">
        <v>1.1577</v>
      </c>
      <c r="AR924" s="3"/>
    </row>
    <row r="925" spans="1:44" hidden="1" outlineLevel="1" x14ac:dyDescent="0.2">
      <c r="A925" s="2">
        <v>34165</v>
      </c>
      <c r="B925">
        <v>10.6</v>
      </c>
      <c r="E925" s="2">
        <v>34165</v>
      </c>
      <c r="F925">
        <v>449.22</v>
      </c>
      <c r="G925">
        <f t="shared" si="129"/>
        <v>-1.9107714184144475E-3</v>
      </c>
      <c r="H925" s="2">
        <v>34165</v>
      </c>
      <c r="I925">
        <v>540.21</v>
      </c>
      <c r="J925">
        <f t="shared" si="130"/>
        <v>-1.8477116091720758E-3</v>
      </c>
      <c r="K925">
        <f t="shared" si="126"/>
        <v>-1.9837116091720756E-3</v>
      </c>
      <c r="L925">
        <v>-7.8556203032155904E-3</v>
      </c>
      <c r="N925" s="2">
        <v>34165</v>
      </c>
      <c r="O925">
        <v>2.6093999999999999</v>
      </c>
      <c r="Q925" s="2">
        <v>34165</v>
      </c>
      <c r="R925">
        <v>2683.66</v>
      </c>
      <c r="S925" s="8">
        <f t="shared" si="131"/>
        <v>-8.9003456731764352E-3</v>
      </c>
      <c r="T925" s="9">
        <f t="shared" si="127"/>
        <v>-9.0363456731764359E-3</v>
      </c>
      <c r="U925" s="3">
        <f>Sheet1!$B$17+Sheet1!$B$18*'Portfolio allocation'!K925</f>
        <v>-1.787965347625355E-3</v>
      </c>
      <c r="V925" s="13">
        <f t="shared" si="132"/>
        <v>-7.2483803255510813E-3</v>
      </c>
      <c r="W925" s="13"/>
      <c r="X925" s="2">
        <v>34165</v>
      </c>
      <c r="Y925">
        <v>11.342599999999999</v>
      </c>
      <c r="AA925" s="2">
        <v>34165</v>
      </c>
      <c r="AB925">
        <v>130.47999999999999</v>
      </c>
      <c r="AC925">
        <f t="shared" si="133"/>
        <v>2.6125710773012845E-3</v>
      </c>
      <c r="AD925">
        <f t="shared" si="128"/>
        <v>2.4761710773012844E-3</v>
      </c>
      <c r="AE925">
        <f>Sheet2!$B$17+Sheet2!$B$18*'Portfolio allocation'!K925</f>
        <v>-1.7105799605717947E-3</v>
      </c>
      <c r="AF925">
        <f t="shared" si="134"/>
        <v>4.1867510378730786E-3</v>
      </c>
      <c r="AH925" s="2">
        <v>34165</v>
      </c>
      <c r="AI925">
        <v>5.6970000000000001</v>
      </c>
      <c r="AJ925">
        <v>3.41</v>
      </c>
      <c r="AK925">
        <v>1.15252</v>
      </c>
      <c r="AR925" s="3"/>
    </row>
    <row r="926" spans="1:44" hidden="1" outlineLevel="1" x14ac:dyDescent="0.2">
      <c r="A926" s="2">
        <v>34166</v>
      </c>
      <c r="B926">
        <v>10.96</v>
      </c>
      <c r="E926" s="2">
        <v>34166</v>
      </c>
      <c r="F926">
        <v>445.75</v>
      </c>
      <c r="G926">
        <f t="shared" si="129"/>
        <v>-7.7245002448689259E-3</v>
      </c>
      <c r="H926" s="2">
        <v>34166</v>
      </c>
      <c r="I926">
        <v>536.04</v>
      </c>
      <c r="J926">
        <f t="shared" si="130"/>
        <v>-7.7192203032155904E-3</v>
      </c>
      <c r="K926">
        <f t="shared" si="126"/>
        <v>-7.8556203032155904E-3</v>
      </c>
      <c r="L926">
        <v>5.9115764495191493E-4</v>
      </c>
      <c r="N926" s="2">
        <v>34166</v>
      </c>
      <c r="O926">
        <v>2.5352000000000001</v>
      </c>
      <c r="Q926" s="2">
        <v>34166</v>
      </c>
      <c r="R926">
        <v>2607.33</v>
      </c>
      <c r="S926" s="8">
        <f t="shared" si="131"/>
        <v>-2.8442500167681461E-2</v>
      </c>
      <c r="T926" s="9">
        <f t="shared" si="127"/>
        <v>-2.857890016768146E-2</v>
      </c>
      <c r="U926" s="3">
        <f>Sheet1!$B$17+Sheet1!$B$18*'Portfolio allocation'!K926</f>
        <v>-8.524367815388189E-3</v>
      </c>
      <c r="V926" s="13">
        <f t="shared" si="132"/>
        <v>-2.0054532352293271E-2</v>
      </c>
      <c r="W926" s="13"/>
      <c r="X926" s="2">
        <v>34166</v>
      </c>
      <c r="Y926">
        <v>10.8948</v>
      </c>
      <c r="AA926" s="2">
        <v>34166</v>
      </c>
      <c r="AB926">
        <v>125.33</v>
      </c>
      <c r="AC926">
        <f t="shared" si="133"/>
        <v>-3.9469650521152588E-2</v>
      </c>
      <c r="AD926">
        <f t="shared" si="128"/>
        <v>-3.960605052115259E-2</v>
      </c>
      <c r="AE926">
        <f>Sheet2!$B$17+Sheet2!$B$18*'Portfolio allocation'!K926</f>
        <v>-6.9320309772548548E-3</v>
      </c>
      <c r="AF926">
        <f t="shared" si="134"/>
        <v>-3.2674019543897738E-2</v>
      </c>
      <c r="AH926" s="2">
        <v>34166</v>
      </c>
      <c r="AI926">
        <v>5.6890000000000001</v>
      </c>
      <c r="AJ926">
        <v>3.41</v>
      </c>
      <c r="AK926">
        <v>1.1521999999999999</v>
      </c>
      <c r="AR926" s="3"/>
    </row>
    <row r="927" spans="1:44" hidden="1" outlineLevel="1" x14ac:dyDescent="0.2">
      <c r="A927" s="2">
        <v>34169</v>
      </c>
      <c r="B927">
        <v>11.46</v>
      </c>
      <c r="E927" s="2">
        <v>34169</v>
      </c>
      <c r="F927">
        <v>446.03</v>
      </c>
      <c r="G927">
        <f t="shared" si="129"/>
        <v>6.2815479528888218E-4</v>
      </c>
      <c r="H927" s="2">
        <v>34169</v>
      </c>
      <c r="I927">
        <v>536.42999999999995</v>
      </c>
      <c r="J927">
        <f t="shared" si="130"/>
        <v>7.2755764495191499E-4</v>
      </c>
      <c r="K927">
        <f t="shared" si="126"/>
        <v>5.9115764495191493E-4</v>
      </c>
      <c r="L927">
        <v>2.7713147586824675E-3</v>
      </c>
      <c r="N927" s="2">
        <v>34169</v>
      </c>
      <c r="O927">
        <v>2.4609000000000001</v>
      </c>
      <c r="Q927" s="2">
        <v>34169</v>
      </c>
      <c r="R927">
        <v>2531</v>
      </c>
      <c r="S927" s="8">
        <f t="shared" si="131"/>
        <v>-2.9275158879006447E-2</v>
      </c>
      <c r="T927" s="9">
        <f t="shared" si="127"/>
        <v>-2.9411558879006445E-2</v>
      </c>
      <c r="U927" s="3">
        <f>Sheet1!$B$17+Sheet1!$B$18*'Portfolio allocation'!K927</f>
        <v>1.1659899165705422E-3</v>
      </c>
      <c r="V927" s="13">
        <f t="shared" si="132"/>
        <v>-3.0577548795576986E-2</v>
      </c>
      <c r="W927" s="13"/>
      <c r="X927" s="2">
        <v>34169</v>
      </c>
      <c r="Y927">
        <v>10.417299999999999</v>
      </c>
      <c r="AA927" s="2">
        <v>34169</v>
      </c>
      <c r="AB927">
        <v>119.84</v>
      </c>
      <c r="AC927">
        <f t="shared" si="133"/>
        <v>-4.3804356498843067E-2</v>
      </c>
      <c r="AD927">
        <f t="shared" si="128"/>
        <v>-4.3941156498843066E-2</v>
      </c>
      <c r="AE927">
        <f>Sheet2!$B$17+Sheet2!$B$18*'Portfolio allocation'!K927</f>
        <v>5.79059471051157E-4</v>
      </c>
      <c r="AF927">
        <f t="shared" si="134"/>
        <v>-4.4520215969894222E-2</v>
      </c>
      <c r="AH927" s="2">
        <v>34169</v>
      </c>
      <c r="AI927">
        <v>5.6870000000000003</v>
      </c>
      <c r="AJ927">
        <v>3.42</v>
      </c>
      <c r="AK927">
        <v>1.1658299999999999</v>
      </c>
      <c r="AR927" s="3"/>
    </row>
    <row r="928" spans="1:44" hidden="1" outlineLevel="1" x14ac:dyDescent="0.2">
      <c r="A928" s="2">
        <v>34170</v>
      </c>
      <c r="B928">
        <v>11.05</v>
      </c>
      <c r="E928" s="2">
        <v>34170</v>
      </c>
      <c r="F928">
        <v>447.31</v>
      </c>
      <c r="G928">
        <f t="shared" si="129"/>
        <v>2.8697621236239979E-3</v>
      </c>
      <c r="H928" s="2">
        <v>34170</v>
      </c>
      <c r="I928">
        <v>537.99</v>
      </c>
      <c r="J928">
        <f t="shared" si="130"/>
        <v>2.9081147586824674E-3</v>
      </c>
      <c r="K928">
        <f t="shared" si="126"/>
        <v>2.7713147586824675E-3</v>
      </c>
      <c r="L928">
        <v>-4.1801559136777592E-4</v>
      </c>
      <c r="N928" s="2">
        <v>34170</v>
      </c>
      <c r="O928">
        <v>2.5156000000000001</v>
      </c>
      <c r="Q928" s="2">
        <v>34170</v>
      </c>
      <c r="R928">
        <v>2587.2399999999998</v>
      </c>
      <c r="S928" s="8">
        <f t="shared" si="131"/>
        <v>2.2220466218885626E-2</v>
      </c>
      <c r="T928" s="9">
        <f t="shared" si="127"/>
        <v>2.2083666218885627E-2</v>
      </c>
      <c r="U928" s="3">
        <f>Sheet1!$B$17+Sheet1!$B$18*'Portfolio allocation'!K928</f>
        <v>3.6671214099711709E-3</v>
      </c>
      <c r="V928" s="13">
        <f t="shared" si="132"/>
        <v>1.8416544808914456E-2</v>
      </c>
      <c r="W928" s="13"/>
      <c r="X928" s="2">
        <v>34170</v>
      </c>
      <c r="Y928">
        <v>10.238200000000001</v>
      </c>
      <c r="AA928" s="2">
        <v>34170</v>
      </c>
      <c r="AB928">
        <v>117.78</v>
      </c>
      <c r="AC928">
        <f t="shared" si="133"/>
        <v>-1.7189586114819799E-2</v>
      </c>
      <c r="AD928">
        <f t="shared" si="128"/>
        <v>-1.7328786114819798E-2</v>
      </c>
      <c r="AE928">
        <f>Sheet2!$B$17+Sheet2!$B$18*'Portfolio allocation'!K928</f>
        <v>2.5177107974188079E-3</v>
      </c>
      <c r="AF928">
        <f t="shared" si="134"/>
        <v>-1.9846496912238606E-2</v>
      </c>
      <c r="AH928" s="2">
        <v>34170</v>
      </c>
      <c r="AI928">
        <v>5.726</v>
      </c>
      <c r="AJ928">
        <v>3.48</v>
      </c>
      <c r="AK928">
        <v>1.16012</v>
      </c>
      <c r="AR928" s="3"/>
    </row>
    <row r="929" spans="1:44" hidden="1" outlineLevel="1" x14ac:dyDescent="0.2">
      <c r="A929" s="2">
        <v>34171</v>
      </c>
      <c r="B929">
        <v>11.97</v>
      </c>
      <c r="E929" s="2">
        <v>34171</v>
      </c>
      <c r="F929">
        <v>447.18</v>
      </c>
      <c r="G929">
        <f t="shared" si="129"/>
        <v>-2.906261876550742E-4</v>
      </c>
      <c r="H929" s="2">
        <v>34171</v>
      </c>
      <c r="I929">
        <v>537.84</v>
      </c>
      <c r="J929">
        <f t="shared" si="130"/>
        <v>-2.7881559136777589E-4</v>
      </c>
      <c r="K929">
        <f t="shared" si="126"/>
        <v>-4.1801559136777592E-4</v>
      </c>
      <c r="L929">
        <v>-6.1091177153057043E-3</v>
      </c>
      <c r="N929" s="2">
        <v>34171</v>
      </c>
      <c r="O929">
        <v>2.4687999999999999</v>
      </c>
      <c r="Q929" s="2">
        <v>34171</v>
      </c>
      <c r="R929">
        <v>2539.0300000000002</v>
      </c>
      <c r="S929" s="8">
        <f t="shared" si="131"/>
        <v>-1.8633756435429083E-2</v>
      </c>
      <c r="T929" s="9">
        <f t="shared" si="127"/>
        <v>-1.8772956435429082E-2</v>
      </c>
      <c r="U929" s="3">
        <f>Sheet1!$B$17+Sheet1!$B$18*'Portfolio allocation'!K929</f>
        <v>8.2408040136174184E-6</v>
      </c>
      <c r="V929" s="13">
        <f t="shared" si="132"/>
        <v>-1.8781197239442698E-2</v>
      </c>
      <c r="W929" s="13"/>
      <c r="X929" s="2">
        <v>34171</v>
      </c>
      <c r="Y929">
        <v>10.417299999999999</v>
      </c>
      <c r="AA929" s="2">
        <v>34171</v>
      </c>
      <c r="AB929">
        <v>119.84</v>
      </c>
      <c r="AC929">
        <f t="shared" si="133"/>
        <v>1.749023603328248E-2</v>
      </c>
      <c r="AD929">
        <f t="shared" si="128"/>
        <v>1.734943603328248E-2</v>
      </c>
      <c r="AE929">
        <f>Sheet2!$B$17+Sheet2!$B$18*'Portfolio allocation'!K929</f>
        <v>-3.1832311702212649E-4</v>
      </c>
      <c r="AF929">
        <f t="shared" si="134"/>
        <v>1.7667759150304607E-2</v>
      </c>
      <c r="AH929" s="2">
        <v>34171</v>
      </c>
      <c r="AI929">
        <v>5.81</v>
      </c>
      <c r="AJ929">
        <v>3.52</v>
      </c>
      <c r="AK929">
        <v>1.1648400000000001</v>
      </c>
      <c r="AR929" s="3"/>
    </row>
    <row r="930" spans="1:44" hidden="1" outlineLevel="1" x14ac:dyDescent="0.2">
      <c r="A930" s="2">
        <v>34172</v>
      </c>
      <c r="B930">
        <v>11.69</v>
      </c>
      <c r="E930" s="2">
        <v>34172</v>
      </c>
      <c r="F930">
        <v>444.51</v>
      </c>
      <c r="G930">
        <f t="shared" si="129"/>
        <v>-5.970750033543526E-3</v>
      </c>
      <c r="H930" s="2">
        <v>34172</v>
      </c>
      <c r="I930">
        <v>534.63</v>
      </c>
      <c r="J930">
        <f t="shared" si="130"/>
        <v>-5.9683177153057043E-3</v>
      </c>
      <c r="K930">
        <f t="shared" si="126"/>
        <v>-6.1091177153057043E-3</v>
      </c>
      <c r="L930">
        <v>5.6727071582215903E-3</v>
      </c>
      <c r="N930" s="2">
        <v>34172</v>
      </c>
      <c r="O930">
        <v>2.4258000000000002</v>
      </c>
      <c r="Q930" s="2">
        <v>34172</v>
      </c>
      <c r="R930">
        <v>2494.84</v>
      </c>
      <c r="S930" s="8">
        <f t="shared" si="131"/>
        <v>-1.7404284313300766E-2</v>
      </c>
      <c r="T930" s="9">
        <f t="shared" si="127"/>
        <v>-1.7545084313300766E-2</v>
      </c>
      <c r="U930" s="3">
        <f>Sheet1!$B$17+Sheet1!$B$18*'Portfolio allocation'!K930</f>
        <v>-6.5207357842762374E-3</v>
      </c>
      <c r="V930" s="13">
        <f t="shared" si="132"/>
        <v>-1.1024348529024529E-2</v>
      </c>
      <c r="W930" s="13"/>
      <c r="X930" s="2">
        <v>34172</v>
      </c>
      <c r="Y930">
        <v>10.3576</v>
      </c>
      <c r="AA930" s="2">
        <v>34172</v>
      </c>
      <c r="AB930">
        <v>119.15</v>
      </c>
      <c r="AC930">
        <f t="shared" si="133"/>
        <v>-5.7576769025367014E-3</v>
      </c>
      <c r="AD930">
        <f t="shared" si="128"/>
        <v>-5.9020769025367016E-3</v>
      </c>
      <c r="AE930">
        <f>Sheet2!$B$17+Sheet2!$B$18*'Portfolio allocation'!K930</f>
        <v>-5.3789963187745047E-3</v>
      </c>
      <c r="AF930">
        <f t="shared" si="134"/>
        <v>-5.2308058376219699E-4</v>
      </c>
      <c r="AH930" s="2">
        <v>34172</v>
      </c>
      <c r="AI930">
        <v>5.8529999999999998</v>
      </c>
      <c r="AJ930">
        <v>3.61</v>
      </c>
      <c r="AK930">
        <v>1.1564399999999999</v>
      </c>
      <c r="AR930" s="3"/>
    </row>
    <row r="931" spans="1:44" hidden="1" outlineLevel="1" x14ac:dyDescent="0.2">
      <c r="A931" s="2">
        <v>34173</v>
      </c>
      <c r="B931">
        <v>11.32</v>
      </c>
      <c r="E931" s="2">
        <v>34173</v>
      </c>
      <c r="F931">
        <v>447.1</v>
      </c>
      <c r="G931">
        <f t="shared" si="129"/>
        <v>5.8266405705158508E-3</v>
      </c>
      <c r="H931" s="2">
        <v>34173</v>
      </c>
      <c r="I931">
        <v>537.74</v>
      </c>
      <c r="J931">
        <f t="shared" si="130"/>
        <v>5.8171071582215905E-3</v>
      </c>
      <c r="K931">
        <f t="shared" si="126"/>
        <v>5.6727071582215903E-3</v>
      </c>
      <c r="L931">
        <v>4.4670942239743447E-3</v>
      </c>
      <c r="N931" s="2">
        <v>34173</v>
      </c>
      <c r="O931">
        <v>2.4258000000000002</v>
      </c>
      <c r="Q931" s="2">
        <v>34173</v>
      </c>
      <c r="R931">
        <v>2494.84</v>
      </c>
      <c r="S931" s="8">
        <f t="shared" si="131"/>
        <v>0</v>
      </c>
      <c r="T931" s="9">
        <f t="shared" si="127"/>
        <v>-1.4440000000000001E-4</v>
      </c>
      <c r="U931" s="3">
        <f>Sheet1!$B$17+Sheet1!$B$18*'Portfolio allocation'!K931</f>
        <v>6.9956723017842778E-3</v>
      </c>
      <c r="V931" s="13">
        <f t="shared" si="132"/>
        <v>-7.140072301784278E-3</v>
      </c>
      <c r="W931" s="13"/>
      <c r="X931" s="2">
        <v>34173</v>
      </c>
      <c r="Y931">
        <v>10.088900000000001</v>
      </c>
      <c r="AA931" s="2">
        <v>34173</v>
      </c>
      <c r="AB931">
        <v>116.06</v>
      </c>
      <c r="AC931">
        <f t="shared" si="133"/>
        <v>-2.5933697020562363E-2</v>
      </c>
      <c r="AD931">
        <f t="shared" si="128"/>
        <v>-2.6078497020562363E-2</v>
      </c>
      <c r="AE931">
        <f>Sheet2!$B$17+Sheet2!$B$18*'Portfolio allocation'!K931</f>
        <v>5.0977029403037506E-3</v>
      </c>
      <c r="AF931">
        <f t="shared" si="134"/>
        <v>-3.1176199960866114E-2</v>
      </c>
      <c r="AH931" s="2">
        <v>34173</v>
      </c>
      <c r="AI931">
        <v>5.9329999999999998</v>
      </c>
      <c r="AJ931">
        <v>3.62</v>
      </c>
      <c r="AK931">
        <v>1.1516500000000001</v>
      </c>
      <c r="AR931" s="3"/>
    </row>
    <row r="932" spans="1:44" hidden="1" outlineLevel="1" x14ac:dyDescent="0.2">
      <c r="A932" s="2">
        <v>34176</v>
      </c>
      <c r="B932">
        <v>11.32</v>
      </c>
      <c r="E932" s="2">
        <v>34176</v>
      </c>
      <c r="F932">
        <v>449.09</v>
      </c>
      <c r="G932">
        <f t="shared" si="129"/>
        <v>4.4509058376200894E-3</v>
      </c>
      <c r="H932" s="2">
        <v>34176</v>
      </c>
      <c r="I932">
        <v>540.22</v>
      </c>
      <c r="J932">
        <f t="shared" si="130"/>
        <v>4.6118942239743443E-3</v>
      </c>
      <c r="K932">
        <f t="shared" si="126"/>
        <v>4.4670942239743447E-3</v>
      </c>
      <c r="L932">
        <v>-1.865120861871162E-3</v>
      </c>
      <c r="N932" s="2">
        <v>34176</v>
      </c>
      <c r="O932">
        <v>2.4453</v>
      </c>
      <c r="Q932" s="2">
        <v>34176</v>
      </c>
      <c r="R932">
        <v>2514.9299999999998</v>
      </c>
      <c r="S932" s="8">
        <f t="shared" si="131"/>
        <v>8.0526206089366337E-3</v>
      </c>
      <c r="T932" s="9">
        <f t="shared" si="127"/>
        <v>7.9078206089366332E-3</v>
      </c>
      <c r="U932" s="3">
        <f>Sheet1!$B$17+Sheet1!$B$18*'Portfolio allocation'!K932</f>
        <v>5.6125625893208662E-3</v>
      </c>
      <c r="V932" s="13">
        <f t="shared" si="132"/>
        <v>2.295258019615767E-3</v>
      </c>
      <c r="W932" s="13"/>
      <c r="X932" s="2">
        <v>34176</v>
      </c>
      <c r="Y932">
        <v>10.1188</v>
      </c>
      <c r="AA932" s="2">
        <v>34176</v>
      </c>
      <c r="AB932">
        <v>116.41</v>
      </c>
      <c r="AC932">
        <f t="shared" si="133"/>
        <v>3.0156815440289808E-3</v>
      </c>
      <c r="AD932">
        <f t="shared" si="128"/>
        <v>2.872081544028981E-3</v>
      </c>
      <c r="AE932">
        <f>Sheet2!$B$17+Sheet2!$B$18*'Portfolio allocation'!K932</f>
        <v>4.0256411612033284E-3</v>
      </c>
      <c r="AF932">
        <f t="shared" si="134"/>
        <v>-1.1535596171743474E-3</v>
      </c>
      <c r="AH932" s="2">
        <v>34176</v>
      </c>
      <c r="AI932">
        <v>5.899</v>
      </c>
      <c r="AJ932">
        <v>3.59</v>
      </c>
      <c r="AK932">
        <v>1.14812</v>
      </c>
      <c r="AR932" s="3"/>
    </row>
    <row r="933" spans="1:44" hidden="1" outlineLevel="1" x14ac:dyDescent="0.2">
      <c r="A933" s="2">
        <v>34177</v>
      </c>
      <c r="B933">
        <v>11.34</v>
      </c>
      <c r="E933" s="2">
        <v>34177</v>
      </c>
      <c r="F933">
        <v>448.24</v>
      </c>
      <c r="G933">
        <f t="shared" si="129"/>
        <v>-1.8927163820169346E-3</v>
      </c>
      <c r="H933" s="2">
        <v>34177</v>
      </c>
      <c r="I933">
        <v>539.29</v>
      </c>
      <c r="J933">
        <f t="shared" si="130"/>
        <v>-1.7215208618711619E-3</v>
      </c>
      <c r="K933">
        <f t="shared" si="126"/>
        <v>-1.865120861871162E-3</v>
      </c>
      <c r="L933">
        <v>-2.4808052736004613E-3</v>
      </c>
      <c r="N933" s="2">
        <v>34177</v>
      </c>
      <c r="O933">
        <v>2.3593999999999999</v>
      </c>
      <c r="Q933" s="2">
        <v>34177</v>
      </c>
      <c r="R933">
        <v>2426.54</v>
      </c>
      <c r="S933" s="8">
        <f t="shared" si="131"/>
        <v>-3.514610744633051E-2</v>
      </c>
      <c r="T933" s="9">
        <f t="shared" si="127"/>
        <v>-3.5289707446330511E-2</v>
      </c>
      <c r="U933" s="3">
        <f>Sheet1!$B$17+Sheet1!$B$18*'Portfolio allocation'!K933</f>
        <v>-1.6519150368325295E-3</v>
      </c>
      <c r="V933" s="13">
        <f t="shared" si="132"/>
        <v>-3.3637792409497984E-2</v>
      </c>
      <c r="W933" s="13"/>
      <c r="X933" s="2">
        <v>34177</v>
      </c>
      <c r="Y933">
        <v>10.8948</v>
      </c>
      <c r="AA933" s="2">
        <v>34177</v>
      </c>
      <c r="AB933">
        <v>125.33</v>
      </c>
      <c r="AC933">
        <f t="shared" si="133"/>
        <v>7.66257194399107E-2</v>
      </c>
      <c r="AD933">
        <f t="shared" si="128"/>
        <v>7.6481319439910697E-2</v>
      </c>
      <c r="AE933">
        <f>Sheet2!$B$17+Sheet2!$B$18*'Portfolio allocation'!K933</f>
        <v>-1.6051260425482237E-3</v>
      </c>
      <c r="AF933">
        <f t="shared" si="134"/>
        <v>7.8086445482458924E-2</v>
      </c>
      <c r="AH933" s="2">
        <v>34177</v>
      </c>
      <c r="AI933">
        <v>5.8929999999999998</v>
      </c>
      <c r="AJ933">
        <v>3.61</v>
      </c>
      <c r="AK933">
        <v>1.14598</v>
      </c>
      <c r="AR933" s="3"/>
    </row>
    <row r="934" spans="1:44" hidden="1" outlineLevel="1" x14ac:dyDescent="0.2">
      <c r="A934" s="2">
        <v>34178</v>
      </c>
      <c r="B934">
        <v>11.37</v>
      </c>
      <c r="E934" s="2">
        <v>34178</v>
      </c>
      <c r="F934">
        <v>447.19</v>
      </c>
      <c r="G934">
        <f t="shared" si="129"/>
        <v>-2.3424950919150866E-3</v>
      </c>
      <c r="H934" s="2">
        <v>34178</v>
      </c>
      <c r="I934">
        <v>538.03</v>
      </c>
      <c r="J934">
        <f t="shared" si="130"/>
        <v>-2.3364052736004615E-3</v>
      </c>
      <c r="K934">
        <f t="shared" si="126"/>
        <v>-2.4808052736004613E-3</v>
      </c>
      <c r="L934">
        <v>6.6775809750386989E-3</v>
      </c>
      <c r="N934" s="2">
        <v>34178</v>
      </c>
      <c r="O934">
        <v>2.4453</v>
      </c>
      <c r="Q934" s="2">
        <v>34178</v>
      </c>
      <c r="R934">
        <v>2514.9299999999998</v>
      </c>
      <c r="S934" s="8">
        <f t="shared" si="131"/>
        <v>3.6426351924963019E-2</v>
      </c>
      <c r="T934" s="9">
        <f t="shared" si="127"/>
        <v>3.6281951924963016E-2</v>
      </c>
      <c r="U934" s="3">
        <f>Sheet1!$B$17+Sheet1!$B$18*'Portfolio allocation'!K934</f>
        <v>-2.3582437974863863E-3</v>
      </c>
      <c r="V934" s="13">
        <f t="shared" si="132"/>
        <v>3.8640195722449401E-2</v>
      </c>
      <c r="W934" s="13"/>
      <c r="X934" s="2">
        <v>34178</v>
      </c>
      <c r="Y934">
        <v>10.5068</v>
      </c>
      <c r="AA934" s="2">
        <v>34178</v>
      </c>
      <c r="AB934">
        <v>120.87</v>
      </c>
      <c r="AC934">
        <f t="shared" si="133"/>
        <v>-3.5586052820553715E-2</v>
      </c>
      <c r="AD934">
        <f t="shared" si="128"/>
        <v>-3.5729652820553716E-2</v>
      </c>
      <c r="AE934">
        <f>Sheet2!$B$17+Sheet2!$B$18*'Portfolio allocation'!K934</f>
        <v>-2.1526083289878837E-3</v>
      </c>
      <c r="AF934">
        <f t="shared" si="134"/>
        <v>-3.357704449156583E-2</v>
      </c>
      <c r="AH934" s="2">
        <v>34178</v>
      </c>
      <c r="AI934">
        <v>5.8760000000000003</v>
      </c>
      <c r="AJ934">
        <v>3.59</v>
      </c>
      <c r="AK934">
        <v>1.1517299999999999</v>
      </c>
      <c r="AR934" s="3"/>
    </row>
    <row r="935" spans="1:44" hidden="1" outlineLevel="1" x14ac:dyDescent="0.2">
      <c r="A935" s="2">
        <v>34179</v>
      </c>
      <c r="B935">
        <v>11.25</v>
      </c>
      <c r="E935" s="2">
        <v>34179</v>
      </c>
      <c r="F935">
        <v>450.24</v>
      </c>
      <c r="G935">
        <f t="shared" si="129"/>
        <v>6.8203671817348432E-3</v>
      </c>
      <c r="H935" s="2">
        <v>34179</v>
      </c>
      <c r="I935">
        <v>541.70000000000005</v>
      </c>
      <c r="J935">
        <f t="shared" si="130"/>
        <v>6.8211809750386987E-3</v>
      </c>
      <c r="K935">
        <f t="shared" si="126"/>
        <v>6.6775809750386989E-3</v>
      </c>
      <c r="L935">
        <v>-4.8293422189405614E-3</v>
      </c>
      <c r="N935" s="2">
        <v>34179</v>
      </c>
      <c r="O935">
        <v>2.4687999999999999</v>
      </c>
      <c r="Q935" s="2">
        <v>34179</v>
      </c>
      <c r="R935">
        <v>2539.0300000000002</v>
      </c>
      <c r="S935" s="8">
        <f t="shared" si="131"/>
        <v>9.5827716874825608E-3</v>
      </c>
      <c r="T935" s="9">
        <f t="shared" si="127"/>
        <v>9.4391716874825601E-3</v>
      </c>
      <c r="U935" s="3">
        <f>Sheet1!$B$17+Sheet1!$B$18*'Portfolio allocation'!K935</f>
        <v>8.14848901132606E-3</v>
      </c>
      <c r="V935" s="13">
        <f t="shared" si="132"/>
        <v>1.2906826761565002E-3</v>
      </c>
      <c r="W935" s="13"/>
      <c r="X935" s="2">
        <v>34179</v>
      </c>
      <c r="Y935">
        <v>10.477</v>
      </c>
      <c r="AA935" s="2">
        <v>34179</v>
      </c>
      <c r="AB935">
        <v>120.53</v>
      </c>
      <c r="AC935">
        <f t="shared" si="133"/>
        <v>-2.8129395218002839E-3</v>
      </c>
      <c r="AD935">
        <f t="shared" si="128"/>
        <v>-2.9533395218002841E-3</v>
      </c>
      <c r="AE935">
        <f>Sheet2!$B$17+Sheet2!$B$18*'Portfolio allocation'!K935</f>
        <v>5.9912623748672256E-3</v>
      </c>
      <c r="AF935">
        <f t="shared" si="134"/>
        <v>-8.9446018966675093E-3</v>
      </c>
      <c r="AH935" s="2">
        <v>34179</v>
      </c>
      <c r="AI935">
        <v>5.7869999999999999</v>
      </c>
      <c r="AJ935">
        <v>3.51</v>
      </c>
      <c r="AK935">
        <v>1.1388499999999999</v>
      </c>
      <c r="AR935" s="3"/>
    </row>
    <row r="936" spans="1:44" hidden="1" outlineLevel="1" x14ac:dyDescent="0.2">
      <c r="A936" s="2">
        <v>34180</v>
      </c>
      <c r="B936">
        <v>11.73</v>
      </c>
      <c r="E936" s="2">
        <v>34180</v>
      </c>
      <c r="F936">
        <v>448.13</v>
      </c>
      <c r="G936">
        <f t="shared" si="129"/>
        <v>-4.6863894811656204E-3</v>
      </c>
      <c r="H936" s="2">
        <v>34180</v>
      </c>
      <c r="I936">
        <v>539.16</v>
      </c>
      <c r="J936">
        <f t="shared" si="130"/>
        <v>-4.6889422189405616E-3</v>
      </c>
      <c r="K936">
        <f t="shared" si="126"/>
        <v>-4.8293422189405614E-3</v>
      </c>
      <c r="L936">
        <v>4.6625688255806453E-3</v>
      </c>
      <c r="N936" s="2">
        <v>34180</v>
      </c>
      <c r="O936">
        <v>2.3125</v>
      </c>
      <c r="Q936" s="2">
        <v>34180</v>
      </c>
      <c r="R936">
        <v>2378.33</v>
      </c>
      <c r="S936" s="8">
        <f t="shared" si="131"/>
        <v>-6.3291887059231389E-2</v>
      </c>
      <c r="T936" s="9">
        <f t="shared" si="127"/>
        <v>-6.3432287059231388E-2</v>
      </c>
      <c r="U936" s="3">
        <f>Sheet1!$B$17+Sheet1!$B$18*'Portfolio allocation'!K936</f>
        <v>-5.0525449010219037E-3</v>
      </c>
      <c r="V936" s="13">
        <f t="shared" si="132"/>
        <v>-5.8379742158209486E-2</v>
      </c>
      <c r="W936" s="13"/>
      <c r="X936" s="2">
        <v>34180</v>
      </c>
      <c r="Y936">
        <v>10.626200000000001</v>
      </c>
      <c r="AA936" s="2">
        <v>34180</v>
      </c>
      <c r="AB936">
        <v>122.24</v>
      </c>
      <c r="AC936">
        <f t="shared" si="133"/>
        <v>1.4187339251638509E-2</v>
      </c>
      <c r="AD936">
        <f t="shared" si="128"/>
        <v>1.404613925163851E-2</v>
      </c>
      <c r="AE936">
        <f>Sheet2!$B$17+Sheet2!$B$18*'Portfolio allocation'!K936</f>
        <v>-4.2409872973807666E-3</v>
      </c>
      <c r="AF936">
        <f t="shared" si="134"/>
        <v>1.8287126549019275E-2</v>
      </c>
      <c r="AH936" s="2">
        <v>34180</v>
      </c>
      <c r="AI936">
        <v>5.81</v>
      </c>
      <c r="AJ936">
        <v>3.53</v>
      </c>
      <c r="AK936">
        <v>1.1323700000000001</v>
      </c>
      <c r="AR936" s="3"/>
    </row>
    <row r="937" spans="1:44" hidden="1" outlineLevel="1" x14ac:dyDescent="0.2">
      <c r="A937" s="2">
        <v>34183</v>
      </c>
      <c r="B937">
        <v>11.47</v>
      </c>
      <c r="E937" s="2">
        <v>34183</v>
      </c>
      <c r="F937">
        <v>450.15</v>
      </c>
      <c r="G937">
        <f t="shared" si="129"/>
        <v>4.5076205565348637E-3</v>
      </c>
      <c r="H937" s="2">
        <v>34183</v>
      </c>
      <c r="I937">
        <v>541.75</v>
      </c>
      <c r="J937">
        <f t="shared" si="130"/>
        <v>4.8037688255806454E-3</v>
      </c>
      <c r="K937">
        <f t="shared" si="126"/>
        <v>4.6625688255806453E-3</v>
      </c>
      <c r="L937">
        <v>-1.7306480849100703E-3</v>
      </c>
      <c r="N937" s="2">
        <v>34183</v>
      </c>
      <c r="O937">
        <v>2.2734000000000001</v>
      </c>
      <c r="Q937" s="2">
        <v>34183</v>
      </c>
      <c r="R937">
        <v>2338.16</v>
      </c>
      <c r="S937" s="8">
        <f t="shared" si="131"/>
        <v>-1.6890002648917601E-2</v>
      </c>
      <c r="T937" s="9">
        <f t="shared" si="127"/>
        <v>-1.7031202648917602E-2</v>
      </c>
      <c r="U937" s="3">
        <f>Sheet1!$B$17+Sheet1!$B$18*'Portfolio allocation'!K937</f>
        <v>5.8368160062688169E-3</v>
      </c>
      <c r="V937" s="13">
        <f t="shared" si="132"/>
        <v>-2.2868018655186419E-2</v>
      </c>
      <c r="W937" s="13"/>
      <c r="X937" s="2">
        <v>34183</v>
      </c>
      <c r="Y937">
        <v>10.477</v>
      </c>
      <c r="AA937" s="2">
        <v>34183</v>
      </c>
      <c r="AB937">
        <v>120.53</v>
      </c>
      <c r="AC937">
        <f t="shared" si="133"/>
        <v>-1.398887434554974E-2</v>
      </c>
      <c r="AD937">
        <f t="shared" si="128"/>
        <v>-1.413207434554974E-2</v>
      </c>
      <c r="AE937">
        <f>Sheet2!$B$17+Sheet2!$B$18*'Portfolio allocation'!K937</f>
        <v>4.1994621639597739E-3</v>
      </c>
      <c r="AF937">
        <f t="shared" si="134"/>
        <v>-1.8331536509509513E-2</v>
      </c>
      <c r="AH937" s="2">
        <v>34183</v>
      </c>
      <c r="AI937">
        <v>5.8330000000000002</v>
      </c>
      <c r="AJ937">
        <v>3.58</v>
      </c>
      <c r="AK937">
        <v>1.1402600000000001</v>
      </c>
      <c r="AR937" s="3"/>
    </row>
    <row r="938" spans="1:44" hidden="1" outlineLevel="1" x14ac:dyDescent="0.2">
      <c r="A938" s="2">
        <v>34184</v>
      </c>
      <c r="B938">
        <v>11.49</v>
      </c>
      <c r="E938" s="2">
        <v>34184</v>
      </c>
      <c r="F938">
        <v>449.27</v>
      </c>
      <c r="G938">
        <f t="shared" si="129"/>
        <v>-1.9549039209152408E-3</v>
      </c>
      <c r="H938" s="2">
        <v>34184</v>
      </c>
      <c r="I938">
        <v>540.89</v>
      </c>
      <c r="J938">
        <f t="shared" si="130"/>
        <v>-1.5874480849100703E-3</v>
      </c>
      <c r="K938">
        <f t="shared" si="126"/>
        <v>-1.7306480849100703E-3</v>
      </c>
      <c r="L938">
        <v>-1.6769079406164919E-3</v>
      </c>
      <c r="N938" s="2">
        <v>34184</v>
      </c>
      <c r="O938">
        <v>2.2812999999999999</v>
      </c>
      <c r="Q938" s="2">
        <v>34184</v>
      </c>
      <c r="R938">
        <v>2346.19</v>
      </c>
      <c r="S938" s="8">
        <f t="shared" si="131"/>
        <v>3.4343244260444106E-3</v>
      </c>
      <c r="T938" s="9">
        <f t="shared" si="127"/>
        <v>3.2911244260444106E-3</v>
      </c>
      <c r="U938" s="3">
        <f>Sheet1!$B$17+Sheet1!$B$18*'Portfolio allocation'!K938</f>
        <v>-1.4976444591093901E-3</v>
      </c>
      <c r="V938" s="13">
        <f t="shared" si="132"/>
        <v>4.7887688851538006E-3</v>
      </c>
      <c r="W938" s="13"/>
      <c r="X938" s="2">
        <v>34184</v>
      </c>
      <c r="Y938">
        <v>10.3576</v>
      </c>
      <c r="AA938" s="2">
        <v>34184</v>
      </c>
      <c r="AB938">
        <v>119.15</v>
      </c>
      <c r="AC938">
        <f t="shared" si="133"/>
        <v>-1.1449431676760935E-2</v>
      </c>
      <c r="AD938">
        <f t="shared" si="128"/>
        <v>-1.1591831676760936E-2</v>
      </c>
      <c r="AE938">
        <f>Sheet2!$B$17+Sheet2!$B$18*'Portfolio allocation'!K938</f>
        <v>-1.4855494185635996E-3</v>
      </c>
      <c r="AF938">
        <f t="shared" si="134"/>
        <v>-1.0106282258197336E-2</v>
      </c>
      <c r="AH938" s="2">
        <v>34184</v>
      </c>
      <c r="AI938">
        <v>5.8010000000000002</v>
      </c>
      <c r="AJ938">
        <v>3.56</v>
      </c>
      <c r="AK938">
        <v>1.15097</v>
      </c>
      <c r="AR938" s="3"/>
    </row>
    <row r="939" spans="1:44" hidden="1" outlineLevel="1" x14ac:dyDescent="0.2">
      <c r="A939" s="2">
        <v>34185</v>
      </c>
      <c r="B939">
        <v>11.71</v>
      </c>
      <c r="E939" s="2">
        <v>34185</v>
      </c>
      <c r="F939">
        <v>448.54</v>
      </c>
      <c r="G939">
        <f t="shared" si="129"/>
        <v>-1.6248581031450549E-3</v>
      </c>
      <c r="H939" s="2">
        <v>34185</v>
      </c>
      <c r="I939">
        <v>540.05999999999995</v>
      </c>
      <c r="J939">
        <f t="shared" si="130"/>
        <v>-1.5345079406164919E-3</v>
      </c>
      <c r="K939">
        <f t="shared" si="126"/>
        <v>-1.6769079406164919E-3</v>
      </c>
      <c r="L939">
        <v>-9.0197490649179964E-4</v>
      </c>
      <c r="N939" s="2">
        <v>34185</v>
      </c>
      <c r="O939">
        <v>2.2812999999999999</v>
      </c>
      <c r="Q939" s="2">
        <v>34185</v>
      </c>
      <c r="R939">
        <v>2346.19</v>
      </c>
      <c r="S939" s="8">
        <f t="shared" si="131"/>
        <v>0</v>
      </c>
      <c r="T939" s="9">
        <f t="shared" si="127"/>
        <v>-1.4239999999999999E-4</v>
      </c>
      <c r="U939" s="3">
        <f>Sheet1!$B$17+Sheet1!$B$18*'Portfolio allocation'!K939</f>
        <v>-1.4359924036194227E-3</v>
      </c>
      <c r="V939" s="13">
        <f t="shared" si="132"/>
        <v>1.2935924036194227E-3</v>
      </c>
      <c r="W939" s="13"/>
      <c r="X939" s="2">
        <v>34185</v>
      </c>
      <c r="Y939">
        <v>10.596399999999999</v>
      </c>
      <c r="AA939" s="2">
        <v>34185</v>
      </c>
      <c r="AB939">
        <v>121.9</v>
      </c>
      <c r="AC939">
        <f t="shared" si="133"/>
        <v>2.3080151070079769E-2</v>
      </c>
      <c r="AD939">
        <f t="shared" si="128"/>
        <v>2.293735107007977E-2</v>
      </c>
      <c r="AE939">
        <f>Sheet2!$B$17+Sheet2!$B$18*'Portfolio allocation'!K939</f>
        <v>-1.4377623112226691E-3</v>
      </c>
      <c r="AF939">
        <f t="shared" si="134"/>
        <v>2.4375113381302438E-2</v>
      </c>
      <c r="AH939" s="2">
        <v>34185</v>
      </c>
      <c r="AI939">
        <v>5.8390000000000004</v>
      </c>
      <c r="AJ939">
        <v>3.57</v>
      </c>
      <c r="AK939">
        <v>1.1505099999999999</v>
      </c>
      <c r="AR939" s="3"/>
    </row>
    <row r="940" spans="1:44" hidden="1" outlineLevel="1" x14ac:dyDescent="0.2">
      <c r="A940" s="2">
        <v>34186</v>
      </c>
      <c r="B940">
        <v>12.03</v>
      </c>
      <c r="E940" s="2">
        <v>34186</v>
      </c>
      <c r="F940">
        <v>448.13</v>
      </c>
      <c r="G940">
        <f t="shared" si="129"/>
        <v>-9.1407678244981305E-4</v>
      </c>
      <c r="H940" s="2">
        <v>34186</v>
      </c>
      <c r="I940">
        <v>539.65</v>
      </c>
      <c r="J940">
        <f t="shared" si="130"/>
        <v>-7.5917490649179964E-4</v>
      </c>
      <c r="K940">
        <f t="shared" si="126"/>
        <v>-9.0197490649179964E-4</v>
      </c>
      <c r="L940">
        <v>1.1370065042158512E-3</v>
      </c>
      <c r="N940" s="2">
        <v>34186</v>
      </c>
      <c r="O940">
        <v>2.3359000000000001</v>
      </c>
      <c r="Q940" s="2">
        <v>34186</v>
      </c>
      <c r="R940">
        <v>2402.44</v>
      </c>
      <c r="S940" s="8">
        <f t="shared" si="131"/>
        <v>2.3975040384623503E-2</v>
      </c>
      <c r="T940" s="9">
        <f t="shared" si="127"/>
        <v>2.3832240384623504E-2</v>
      </c>
      <c r="U940" s="3">
        <f>Sheet1!$B$17+Sheet1!$B$18*'Portfolio allocation'!K940</f>
        <v>-5.4696958745677226E-4</v>
      </c>
      <c r="V940" s="13">
        <f t="shared" si="132"/>
        <v>2.4379209972080276E-2</v>
      </c>
      <c r="W940" s="13"/>
      <c r="X940" s="2">
        <v>34186</v>
      </c>
      <c r="Y940">
        <v>10.447100000000001</v>
      </c>
      <c r="AA940" s="2">
        <v>34186</v>
      </c>
      <c r="AB940">
        <v>120.87</v>
      </c>
      <c r="AC940">
        <f t="shared" si="133"/>
        <v>-8.449548810500418E-3</v>
      </c>
      <c r="AD940">
        <f t="shared" si="128"/>
        <v>-8.5911488105004184E-3</v>
      </c>
      <c r="AE940">
        <f>Sheet2!$B$17+Sheet2!$B$18*'Portfolio allocation'!K940</f>
        <v>-7.4867208694921988E-4</v>
      </c>
      <c r="AF940">
        <f t="shared" si="134"/>
        <v>-7.8424767235511991E-3</v>
      </c>
      <c r="AH940" s="2">
        <v>34186</v>
      </c>
      <c r="AI940">
        <v>5.843</v>
      </c>
      <c r="AJ940">
        <v>3.54</v>
      </c>
      <c r="AK940">
        <v>1.1451199999999999</v>
      </c>
      <c r="AR940" s="3"/>
    </row>
    <row r="941" spans="1:44" hidden="1" outlineLevel="1" x14ac:dyDescent="0.2">
      <c r="A941" s="2">
        <v>34187</v>
      </c>
      <c r="B941">
        <v>12.33</v>
      </c>
      <c r="E941" s="2">
        <v>34187</v>
      </c>
      <c r="F941">
        <v>448.68</v>
      </c>
      <c r="G941">
        <f t="shared" si="129"/>
        <v>1.2273224287595585E-3</v>
      </c>
      <c r="H941" s="2">
        <v>34187</v>
      </c>
      <c r="I941">
        <v>540.34</v>
      </c>
      <c r="J941">
        <f t="shared" si="130"/>
        <v>1.2786065042158512E-3</v>
      </c>
      <c r="K941">
        <f t="shared" si="126"/>
        <v>1.1370065042158512E-3</v>
      </c>
      <c r="L941">
        <v>5.1706705555761255E-3</v>
      </c>
      <c r="N941" s="2">
        <v>34187</v>
      </c>
      <c r="O941">
        <v>2.2890999999999999</v>
      </c>
      <c r="Q941" s="2">
        <v>34187</v>
      </c>
      <c r="R941">
        <v>2354.23</v>
      </c>
      <c r="S941" s="8">
        <f t="shared" si="131"/>
        <v>-2.0067098449909282E-2</v>
      </c>
      <c r="T941" s="9">
        <f t="shared" si="127"/>
        <v>-2.0208698449909281E-2</v>
      </c>
      <c r="U941" s="3">
        <f>Sheet1!$B$17+Sheet1!$B$18*'Portfolio allocation'!K941</f>
        <v>1.7922015615678714E-3</v>
      </c>
      <c r="V941" s="13">
        <f t="shared" si="132"/>
        <v>-2.2000900011477153E-2</v>
      </c>
      <c r="W941" s="13"/>
      <c r="X941" s="2">
        <v>34187</v>
      </c>
      <c r="Y941">
        <v>10.3576</v>
      </c>
      <c r="AA941" s="2">
        <v>34187</v>
      </c>
      <c r="AB941">
        <v>119.83</v>
      </c>
      <c r="AC941">
        <f t="shared" si="133"/>
        <v>-8.6042855960950515E-3</v>
      </c>
      <c r="AD941">
        <f t="shared" si="128"/>
        <v>-8.7450855960950515E-3</v>
      </c>
      <c r="AE941">
        <f>Sheet2!$B$17+Sheet2!$B$18*'Portfolio allocation'!K941</f>
        <v>1.0644422025725352E-3</v>
      </c>
      <c r="AF941">
        <f t="shared" si="134"/>
        <v>-9.8095277986675871E-3</v>
      </c>
      <c r="AH941" s="2">
        <v>34187</v>
      </c>
      <c r="AI941">
        <v>5.835</v>
      </c>
      <c r="AJ941">
        <v>3.52</v>
      </c>
      <c r="AK941">
        <v>1.15225</v>
      </c>
      <c r="AR941" s="3"/>
    </row>
    <row r="942" spans="1:44" hidden="1" outlineLevel="1" x14ac:dyDescent="0.2">
      <c r="A942" s="2">
        <v>34190</v>
      </c>
      <c r="B942">
        <v>12.39</v>
      </c>
      <c r="E942" s="2">
        <v>34190</v>
      </c>
      <c r="F942">
        <v>450.72</v>
      </c>
      <c r="G942">
        <f t="shared" si="129"/>
        <v>4.5466702326826258E-3</v>
      </c>
      <c r="H942" s="2">
        <v>34190</v>
      </c>
      <c r="I942">
        <v>543.21</v>
      </c>
      <c r="J942">
        <f t="shared" si="130"/>
        <v>5.3114705555761255E-3</v>
      </c>
      <c r="K942">
        <f t="shared" si="126"/>
        <v>5.1706705555761255E-3</v>
      </c>
      <c r="L942">
        <v>-2.8821539220559239E-3</v>
      </c>
      <c r="N942" s="2">
        <v>34190</v>
      </c>
      <c r="O942">
        <v>2.2812999999999999</v>
      </c>
      <c r="Q942" s="2">
        <v>34190</v>
      </c>
      <c r="R942">
        <v>2346.19</v>
      </c>
      <c r="S942" s="8">
        <f t="shared" si="131"/>
        <v>-3.4151293628914559E-3</v>
      </c>
      <c r="T942" s="9">
        <f t="shared" si="127"/>
        <v>-3.5559293628914558E-3</v>
      </c>
      <c r="U942" s="3">
        <f>Sheet1!$B$17+Sheet1!$B$18*'Portfolio allocation'!K942</f>
        <v>6.4197231879298995E-3</v>
      </c>
      <c r="V942" s="13">
        <f t="shared" si="132"/>
        <v>-9.9756525508213553E-3</v>
      </c>
      <c r="W942" s="13"/>
      <c r="X942" s="2">
        <v>34190</v>
      </c>
      <c r="Y942">
        <v>10.2979</v>
      </c>
      <c r="AA942" s="2">
        <v>34190</v>
      </c>
      <c r="AB942">
        <v>119.14</v>
      </c>
      <c r="AC942">
        <f t="shared" si="133"/>
        <v>-5.7581573896352545E-3</v>
      </c>
      <c r="AD942">
        <f t="shared" si="128"/>
        <v>-5.8973573896352544E-3</v>
      </c>
      <c r="AE942">
        <f>Sheet2!$B$17+Sheet2!$B$18*'Portfolio allocation'!K942</f>
        <v>4.6512791851192753E-3</v>
      </c>
      <c r="AF942">
        <f t="shared" si="134"/>
        <v>-1.0548636574754529E-2</v>
      </c>
      <c r="AH942" s="2">
        <v>34190</v>
      </c>
      <c r="AI942">
        <v>5.7960000000000003</v>
      </c>
      <c r="AJ942">
        <v>3.48</v>
      </c>
      <c r="AK942">
        <v>1.1495899999999999</v>
      </c>
      <c r="AR942" s="3"/>
    </row>
    <row r="943" spans="1:44" hidden="1" outlineLevel="1" x14ac:dyDescent="0.2">
      <c r="A943" s="2">
        <v>34191</v>
      </c>
      <c r="B943">
        <v>12.31</v>
      </c>
      <c r="E943" s="2">
        <v>34191</v>
      </c>
      <c r="F943">
        <v>449.45</v>
      </c>
      <c r="G943">
        <f t="shared" si="129"/>
        <v>-2.8177138800142831E-3</v>
      </c>
      <c r="H943" s="2">
        <v>34191</v>
      </c>
      <c r="I943">
        <v>541.72</v>
      </c>
      <c r="J943">
        <f t="shared" si="130"/>
        <v>-2.742953922055924E-3</v>
      </c>
      <c r="K943">
        <f t="shared" si="126"/>
        <v>-2.8821539220559239E-3</v>
      </c>
      <c r="L943">
        <v>2.167065111127449E-3</v>
      </c>
      <c r="N943" s="2">
        <v>34191</v>
      </c>
      <c r="O943">
        <v>2.2187999999999999</v>
      </c>
      <c r="Q943" s="2">
        <v>34191</v>
      </c>
      <c r="R943">
        <v>2281.91</v>
      </c>
      <c r="S943" s="8">
        <f t="shared" si="131"/>
        <v>-2.739761059419743E-2</v>
      </c>
      <c r="T943" s="9">
        <f t="shared" si="127"/>
        <v>-2.7536810594197429E-2</v>
      </c>
      <c r="U943" s="3">
        <f>Sheet1!$B$17+Sheet1!$B$18*'Portfolio allocation'!K943</f>
        <v>-2.8186811385218905E-3</v>
      </c>
      <c r="V943" s="13">
        <f t="shared" si="132"/>
        <v>-2.4718129455675537E-2</v>
      </c>
      <c r="W943" s="13"/>
      <c r="X943" s="2">
        <v>34191</v>
      </c>
      <c r="Y943">
        <v>10.3277</v>
      </c>
      <c r="AA943" s="2">
        <v>34191</v>
      </c>
      <c r="AB943">
        <v>119.49</v>
      </c>
      <c r="AC943">
        <f t="shared" si="133"/>
        <v>2.9377203290246179E-3</v>
      </c>
      <c r="AD943">
        <f t="shared" si="128"/>
        <v>2.7973203290246177E-3</v>
      </c>
      <c r="AE943">
        <f>Sheet2!$B$17+Sheet2!$B$18*'Portfolio allocation'!K943</f>
        <v>-2.5094977865245706E-3</v>
      </c>
      <c r="AF943">
        <f t="shared" si="134"/>
        <v>5.3068181155491879E-3</v>
      </c>
      <c r="AH943" s="2">
        <v>34191</v>
      </c>
      <c r="AI943">
        <v>5.8010000000000002</v>
      </c>
      <c r="AJ943">
        <v>3.51</v>
      </c>
      <c r="AK943">
        <v>1.1406099999999999</v>
      </c>
      <c r="AR943" s="3"/>
    </row>
    <row r="944" spans="1:44" hidden="1" outlineLevel="1" x14ac:dyDescent="0.2">
      <c r="A944" s="2">
        <v>34192</v>
      </c>
      <c r="B944">
        <v>12.07</v>
      </c>
      <c r="E944" s="2">
        <v>34192</v>
      </c>
      <c r="F944">
        <v>450.46</v>
      </c>
      <c r="G944">
        <f t="shared" si="129"/>
        <v>2.2471910112358273E-3</v>
      </c>
      <c r="H944" s="2">
        <v>34192</v>
      </c>
      <c r="I944">
        <v>542.97</v>
      </c>
      <c r="J944">
        <f t="shared" si="130"/>
        <v>2.3074651111274491E-3</v>
      </c>
      <c r="K944">
        <f t="shared" si="126"/>
        <v>2.167065111127449E-3</v>
      </c>
      <c r="L944">
        <v>-3.4182658342080939E-3</v>
      </c>
      <c r="N944" s="2">
        <v>34192</v>
      </c>
      <c r="O944">
        <v>2.2616999999999998</v>
      </c>
      <c r="Q944" s="2">
        <v>34192</v>
      </c>
      <c r="R944">
        <v>2326.11</v>
      </c>
      <c r="S944" s="8">
        <f t="shared" si="131"/>
        <v>1.9369738508530299E-2</v>
      </c>
      <c r="T944" s="9">
        <f t="shared" si="127"/>
        <v>1.92293385085303E-2</v>
      </c>
      <c r="U944" s="3">
        <f>Sheet1!$B$17+Sheet1!$B$18*'Portfolio allocation'!K944</f>
        <v>2.9739109005735118E-3</v>
      </c>
      <c r="V944" s="13">
        <f t="shared" si="132"/>
        <v>1.6255427607956788E-2</v>
      </c>
      <c r="W944" s="13"/>
      <c r="X944" s="2">
        <v>34192</v>
      </c>
      <c r="Y944">
        <v>10.088900000000001</v>
      </c>
      <c r="AA944" s="2">
        <v>34192</v>
      </c>
      <c r="AB944">
        <v>116.73</v>
      </c>
      <c r="AC944">
        <f t="shared" si="133"/>
        <v>-2.3098167210645171E-2</v>
      </c>
      <c r="AD944">
        <f t="shared" si="128"/>
        <v>-2.3238167210645172E-2</v>
      </c>
      <c r="AE944">
        <f>Sheet2!$B$17+Sheet2!$B$18*'Portfolio allocation'!K944</f>
        <v>1.9803965950101368E-3</v>
      </c>
      <c r="AF944">
        <f t="shared" si="134"/>
        <v>-2.5218563805655309E-2</v>
      </c>
      <c r="AH944" s="2">
        <v>34192</v>
      </c>
      <c r="AI944">
        <v>5.7729999999999997</v>
      </c>
      <c r="AJ944">
        <v>3.5</v>
      </c>
      <c r="AK944">
        <v>1.1374</v>
      </c>
      <c r="AR944" s="3"/>
    </row>
    <row r="945" spans="1:44" hidden="1" outlineLevel="1" x14ac:dyDescent="0.2">
      <c r="A945" s="2">
        <v>34193</v>
      </c>
      <c r="B945">
        <v>12.38</v>
      </c>
      <c r="E945" s="2">
        <v>34193</v>
      </c>
      <c r="F945">
        <v>448.96</v>
      </c>
      <c r="G945">
        <f t="shared" si="129"/>
        <v>-3.32992940549659E-3</v>
      </c>
      <c r="H945" s="2">
        <v>34193</v>
      </c>
      <c r="I945">
        <v>541.19000000000005</v>
      </c>
      <c r="J945">
        <f t="shared" si="130"/>
        <v>-3.2782658342080939E-3</v>
      </c>
      <c r="K945">
        <f t="shared" si="126"/>
        <v>-3.4182658342080939E-3</v>
      </c>
      <c r="L945">
        <v>2.5774364419148764E-3</v>
      </c>
      <c r="N945" s="2">
        <v>34193</v>
      </c>
      <c r="O945">
        <v>2.3125</v>
      </c>
      <c r="Q945" s="2">
        <v>34193</v>
      </c>
      <c r="R945">
        <v>2378.33</v>
      </c>
      <c r="S945" s="8">
        <f t="shared" si="131"/>
        <v>2.2449497229279691E-2</v>
      </c>
      <c r="T945" s="9">
        <f t="shared" si="127"/>
        <v>2.230949722927969E-2</v>
      </c>
      <c r="U945" s="3">
        <f>Sheet1!$B$17+Sheet1!$B$18*'Portfolio allocation'!K945</f>
        <v>-3.4337223110255453E-3</v>
      </c>
      <c r="V945" s="13">
        <f t="shared" si="132"/>
        <v>2.5743219540305236E-2</v>
      </c>
      <c r="W945" s="13"/>
      <c r="X945" s="2">
        <v>34193</v>
      </c>
      <c r="Y945">
        <v>9.9695</v>
      </c>
      <c r="AA945" s="2">
        <v>34193</v>
      </c>
      <c r="AB945">
        <v>115.34</v>
      </c>
      <c r="AC945">
        <f t="shared" si="133"/>
        <v>-1.1907821468345792E-2</v>
      </c>
      <c r="AD945">
        <f t="shared" si="128"/>
        <v>-1.2046621468345791E-2</v>
      </c>
      <c r="AE945">
        <f>Sheet2!$B$17+Sheet2!$B$18*'Portfolio allocation'!K945</f>
        <v>-2.9862221762621782E-3</v>
      </c>
      <c r="AF945">
        <f t="shared" si="134"/>
        <v>-9.0603992920836127E-3</v>
      </c>
      <c r="AH945" s="2">
        <v>34193</v>
      </c>
      <c r="AI945">
        <v>5.7460000000000004</v>
      </c>
      <c r="AJ945">
        <v>3.47</v>
      </c>
      <c r="AK945">
        <v>1.13469</v>
      </c>
      <c r="AR945" s="3"/>
    </row>
    <row r="946" spans="1:44" hidden="1" outlineLevel="1" x14ac:dyDescent="0.2">
      <c r="A946" s="2">
        <v>34194</v>
      </c>
      <c r="B946">
        <v>12.19</v>
      </c>
      <c r="E946" s="2">
        <v>34194</v>
      </c>
      <c r="F946">
        <v>450.14</v>
      </c>
      <c r="G946">
        <f t="shared" si="129"/>
        <v>2.6282965074839737E-3</v>
      </c>
      <c r="H946" s="2">
        <v>34194</v>
      </c>
      <c r="I946">
        <v>542.66</v>
      </c>
      <c r="J946">
        <f t="shared" si="130"/>
        <v>2.7162364419148766E-3</v>
      </c>
      <c r="K946">
        <f t="shared" si="126"/>
        <v>2.5774364419148764E-3</v>
      </c>
      <c r="L946">
        <v>5.0962795267756643E-3</v>
      </c>
      <c r="N946" s="2">
        <v>34194</v>
      </c>
      <c r="O946">
        <v>2.3515999999999999</v>
      </c>
      <c r="Q946" s="2">
        <v>34194</v>
      </c>
      <c r="R946">
        <v>2418.5100000000002</v>
      </c>
      <c r="S946" s="8">
        <f t="shared" si="131"/>
        <v>1.6894207279898099E-2</v>
      </c>
      <c r="T946" s="9">
        <f t="shared" si="127"/>
        <v>1.6755407279898098E-2</v>
      </c>
      <c r="U946" s="3">
        <f>Sheet1!$B$17+Sheet1!$B$18*'Portfolio allocation'!K946</f>
        <v>3.4446992914454249E-3</v>
      </c>
      <c r="V946" s="13">
        <f t="shared" si="132"/>
        <v>1.3310707988452672E-2</v>
      </c>
      <c r="W946" s="13"/>
      <c r="X946" s="2">
        <v>34194</v>
      </c>
      <c r="Y946">
        <v>9.9397000000000002</v>
      </c>
      <c r="AA946" s="2">
        <v>34194</v>
      </c>
      <c r="AB946">
        <v>115</v>
      </c>
      <c r="AC946">
        <f t="shared" si="133"/>
        <v>-2.9478064851743424E-3</v>
      </c>
      <c r="AD946">
        <f t="shared" si="128"/>
        <v>-3.0850064851743425E-3</v>
      </c>
      <c r="AE946">
        <f>Sheet2!$B$17+Sheet2!$B$18*'Portfolio allocation'!K946</f>
        <v>2.3453092518658522E-3</v>
      </c>
      <c r="AF946">
        <f t="shared" si="134"/>
        <v>-5.4303157370401943E-3</v>
      </c>
      <c r="AH946" s="2">
        <v>34194</v>
      </c>
      <c r="AI946">
        <v>5.7130000000000001</v>
      </c>
      <c r="AJ946">
        <v>3.43</v>
      </c>
      <c r="AK946">
        <v>1.13666</v>
      </c>
      <c r="AR946" s="3"/>
    </row>
    <row r="947" spans="1:44" hidden="1" outlineLevel="1" x14ac:dyDescent="0.2">
      <c r="A947" s="2">
        <v>34197</v>
      </c>
      <c r="B947">
        <v>12.01</v>
      </c>
      <c r="E947" s="2">
        <v>34197</v>
      </c>
      <c r="F947">
        <v>452.38</v>
      </c>
      <c r="G947">
        <f t="shared" si="129"/>
        <v>4.9762296174524767E-3</v>
      </c>
      <c r="H947" s="2">
        <v>34197</v>
      </c>
      <c r="I947">
        <v>545.5</v>
      </c>
      <c r="J947">
        <f t="shared" si="130"/>
        <v>5.233479526775664E-3</v>
      </c>
      <c r="K947">
        <f t="shared" si="126"/>
        <v>5.0962795267756643E-3</v>
      </c>
      <c r="L947">
        <v>1.6963805682860746E-3</v>
      </c>
      <c r="N947" s="2">
        <v>34197</v>
      </c>
      <c r="O947">
        <v>2.4297</v>
      </c>
      <c r="Q947" s="2">
        <v>34197</v>
      </c>
      <c r="R947">
        <v>2498.86</v>
      </c>
      <c r="S947" s="8">
        <f t="shared" si="131"/>
        <v>3.3222934782159319E-2</v>
      </c>
      <c r="T947" s="9">
        <f t="shared" si="127"/>
        <v>3.3085734782159322E-2</v>
      </c>
      <c r="U947" s="3">
        <f>Sheet1!$B$17+Sheet1!$B$18*'Portfolio allocation'!K947</f>
        <v>6.3343799143706254E-3</v>
      </c>
      <c r="V947" s="13">
        <f t="shared" si="132"/>
        <v>2.6751354867788697E-2</v>
      </c>
      <c r="W947" s="13"/>
      <c r="X947" s="2">
        <v>34197</v>
      </c>
      <c r="Y947">
        <v>9.7904</v>
      </c>
      <c r="AA947" s="2">
        <v>34197</v>
      </c>
      <c r="AB947">
        <v>113.27</v>
      </c>
      <c r="AC947">
        <f t="shared" si="133"/>
        <v>-1.5043478260869603E-2</v>
      </c>
      <c r="AD947">
        <f t="shared" si="128"/>
        <v>-1.5180278260869602E-2</v>
      </c>
      <c r="AE947">
        <f>Sheet2!$B$17+Sheet2!$B$18*'Portfolio allocation'!K947</f>
        <v>4.5851287844231115E-3</v>
      </c>
      <c r="AF947">
        <f t="shared" si="134"/>
        <v>-1.9765407045292713E-2</v>
      </c>
      <c r="AH947" s="2">
        <v>34197</v>
      </c>
      <c r="AI947">
        <v>5.68</v>
      </c>
      <c r="AJ947">
        <v>3.42</v>
      </c>
      <c r="AK947">
        <v>1.15208</v>
      </c>
      <c r="AR947" s="3"/>
    </row>
    <row r="948" spans="1:44" hidden="1" outlineLevel="1" x14ac:dyDescent="0.2">
      <c r="A948" s="2">
        <v>34198</v>
      </c>
      <c r="B948">
        <v>11.59</v>
      </c>
      <c r="E948" s="2">
        <v>34198</v>
      </c>
      <c r="F948">
        <v>453.13</v>
      </c>
      <c r="G948">
        <f t="shared" si="129"/>
        <v>1.6578982271542309E-3</v>
      </c>
      <c r="H948" s="2">
        <v>34198</v>
      </c>
      <c r="I948">
        <v>546.5</v>
      </c>
      <c r="J948">
        <f t="shared" si="130"/>
        <v>1.8331805682860747E-3</v>
      </c>
      <c r="K948">
        <f t="shared" si="126"/>
        <v>1.6963805682860746E-3</v>
      </c>
      <c r="L948">
        <v>6.2854898444648132E-3</v>
      </c>
      <c r="N948" s="2">
        <v>34198</v>
      </c>
      <c r="O948">
        <v>2.4140999999999999</v>
      </c>
      <c r="Q948" s="2">
        <v>34198</v>
      </c>
      <c r="R948">
        <v>2482.79</v>
      </c>
      <c r="S948" s="8">
        <f t="shared" si="131"/>
        <v>-6.4309325052224198E-3</v>
      </c>
      <c r="T948" s="9">
        <f t="shared" si="127"/>
        <v>-6.5677325052224201E-3</v>
      </c>
      <c r="U948" s="3">
        <f>Sheet1!$B$17+Sheet1!$B$18*'Portfolio allocation'!K948</f>
        <v>2.4339296642932463E-3</v>
      </c>
      <c r="V948" s="13">
        <f t="shared" si="132"/>
        <v>-9.0016621695156659E-3</v>
      </c>
      <c r="W948" s="13"/>
      <c r="X948" s="2">
        <v>34198</v>
      </c>
      <c r="Y948">
        <v>10.268000000000001</v>
      </c>
      <c r="AA948" s="2">
        <v>34198</v>
      </c>
      <c r="AB948">
        <v>118.8</v>
      </c>
      <c r="AC948">
        <f t="shared" si="133"/>
        <v>4.8821400194226205E-2</v>
      </c>
      <c r="AD948">
        <f t="shared" si="128"/>
        <v>4.8684200194226208E-2</v>
      </c>
      <c r="AE948">
        <f>Sheet2!$B$17+Sheet2!$B$18*'Portfolio allocation'!K948</f>
        <v>1.5618518912668459E-3</v>
      </c>
      <c r="AF948">
        <f t="shared" si="134"/>
        <v>4.712234830295936E-2</v>
      </c>
      <c r="AH948" s="2">
        <v>34198</v>
      </c>
      <c r="AI948">
        <v>5.7039999999999997</v>
      </c>
      <c r="AJ948">
        <v>3.43</v>
      </c>
      <c r="AK948">
        <v>1.1512100000000001</v>
      </c>
      <c r="AR948" s="3"/>
    </row>
    <row r="949" spans="1:44" hidden="1" outlineLevel="1" x14ac:dyDescent="0.2">
      <c r="A949" s="2">
        <v>34199</v>
      </c>
      <c r="B949">
        <v>11.52</v>
      </c>
      <c r="E949" s="2">
        <v>34199</v>
      </c>
      <c r="F949">
        <v>456.04</v>
      </c>
      <c r="G949">
        <f t="shared" si="129"/>
        <v>6.4219981020898764E-3</v>
      </c>
      <c r="H949" s="2">
        <v>34199</v>
      </c>
      <c r="I949">
        <v>550.01</v>
      </c>
      <c r="J949">
        <f t="shared" si="130"/>
        <v>6.4226898444648128E-3</v>
      </c>
      <c r="K949">
        <f t="shared" si="126"/>
        <v>6.2854898444648132E-3</v>
      </c>
      <c r="L949">
        <v>8.0903735568430869E-4</v>
      </c>
      <c r="N949" s="2">
        <v>34199</v>
      </c>
      <c r="O949">
        <v>2.4140999999999999</v>
      </c>
      <c r="Q949" s="2">
        <v>34199</v>
      </c>
      <c r="R949">
        <v>2482.79</v>
      </c>
      <c r="S949" s="8">
        <f t="shared" si="131"/>
        <v>0</v>
      </c>
      <c r="T949" s="9">
        <f t="shared" si="127"/>
        <v>-1.3720000000000003E-4</v>
      </c>
      <c r="U949" s="3">
        <f>Sheet1!$B$17+Sheet1!$B$18*'Portfolio allocation'!K949</f>
        <v>7.6986721294210036E-3</v>
      </c>
      <c r="V949" s="13">
        <f t="shared" si="132"/>
        <v>-7.8358721294210041E-3</v>
      </c>
      <c r="W949" s="13"/>
      <c r="X949" s="2">
        <v>34199</v>
      </c>
      <c r="Y949">
        <v>10.208299999999999</v>
      </c>
      <c r="AA949" s="2">
        <v>34199</v>
      </c>
      <c r="AB949">
        <v>118.11</v>
      </c>
      <c r="AC949">
        <f t="shared" si="133"/>
        <v>-5.8080808080808177E-3</v>
      </c>
      <c r="AD949">
        <f t="shared" si="128"/>
        <v>-5.9444808080808178E-3</v>
      </c>
      <c r="AE949">
        <f>Sheet2!$B$17+Sheet2!$B$18*'Portfolio allocation'!K949</f>
        <v>5.6426049384114786E-3</v>
      </c>
      <c r="AF949">
        <f t="shared" si="134"/>
        <v>-1.1587085746492296E-2</v>
      </c>
      <c r="AH949" s="2">
        <v>34199</v>
      </c>
      <c r="AI949">
        <v>5.673</v>
      </c>
      <c r="AJ949">
        <v>3.41</v>
      </c>
      <c r="AK949">
        <v>1.15947</v>
      </c>
      <c r="AR949" s="3"/>
    </row>
    <row r="950" spans="1:44" hidden="1" outlineLevel="1" x14ac:dyDescent="0.2">
      <c r="A950" s="2">
        <v>34200</v>
      </c>
      <c r="B950">
        <v>11.63</v>
      </c>
      <c r="E950" s="2">
        <v>34200</v>
      </c>
      <c r="F950">
        <v>456.43</v>
      </c>
      <c r="G950">
        <f t="shared" si="129"/>
        <v>8.5518814139118327E-4</v>
      </c>
      <c r="H950" s="2">
        <v>34200</v>
      </c>
      <c r="I950">
        <v>550.53</v>
      </c>
      <c r="J950">
        <f t="shared" si="130"/>
        <v>9.4543735568430876E-4</v>
      </c>
      <c r="K950">
        <f t="shared" si="126"/>
        <v>8.0903735568430869E-4</v>
      </c>
      <c r="L950">
        <v>-7.1685806041442467E-4</v>
      </c>
      <c r="N950" s="2">
        <v>34200</v>
      </c>
      <c r="O950">
        <v>2.3203</v>
      </c>
      <c r="Q950" s="2">
        <v>34200</v>
      </c>
      <c r="R950">
        <v>2386.37</v>
      </c>
      <c r="S950" s="8">
        <f t="shared" si="131"/>
        <v>-3.8835342497754555E-2</v>
      </c>
      <c r="T950" s="9">
        <f t="shared" si="127"/>
        <v>-3.8971742497754557E-2</v>
      </c>
      <c r="U950" s="3">
        <f>Sheet1!$B$17+Sheet1!$B$18*'Portfolio allocation'!K950</f>
        <v>1.4159470425289238E-3</v>
      </c>
      <c r="V950" s="13">
        <f t="shared" si="132"/>
        <v>-4.0387689540283482E-2</v>
      </c>
      <c r="W950" s="13"/>
      <c r="X950" s="2">
        <v>34200</v>
      </c>
      <c r="Y950">
        <v>10.268000000000001</v>
      </c>
      <c r="AA950" s="2">
        <v>34200</v>
      </c>
      <c r="AB950">
        <v>118.8</v>
      </c>
      <c r="AC950">
        <f t="shared" si="133"/>
        <v>5.8420116840234293E-3</v>
      </c>
      <c r="AD950">
        <f t="shared" si="128"/>
        <v>5.7064116840234297E-3</v>
      </c>
      <c r="AE950">
        <f>Sheet2!$B$17+Sheet2!$B$18*'Portfolio allocation'!K950</f>
        <v>7.7280366844855581E-4</v>
      </c>
      <c r="AF950">
        <f t="shared" si="134"/>
        <v>4.9336080155748738E-3</v>
      </c>
      <c r="AH950" s="2">
        <v>34200</v>
      </c>
      <c r="AI950">
        <v>5.6379999999999999</v>
      </c>
      <c r="AJ950">
        <v>3.39</v>
      </c>
      <c r="AK950">
        <v>1.1606300000000001</v>
      </c>
      <c r="AR950" s="3"/>
    </row>
    <row r="951" spans="1:44" hidden="1" outlineLevel="1" x14ac:dyDescent="0.2">
      <c r="A951" s="2">
        <v>34201</v>
      </c>
      <c r="B951">
        <v>11.62</v>
      </c>
      <c r="E951" s="2">
        <v>34201</v>
      </c>
      <c r="F951">
        <v>456.16</v>
      </c>
      <c r="G951">
        <f t="shared" si="129"/>
        <v>-5.9154744429590345E-4</v>
      </c>
      <c r="H951" s="2">
        <v>34201</v>
      </c>
      <c r="I951">
        <v>550.21</v>
      </c>
      <c r="J951">
        <f t="shared" si="130"/>
        <v>-5.8125806041442463E-4</v>
      </c>
      <c r="K951">
        <f t="shared" si="126"/>
        <v>-7.1685806041442467E-4</v>
      </c>
      <c r="L951">
        <v>-2.0621371403647258E-3</v>
      </c>
      <c r="N951" s="2">
        <v>34201</v>
      </c>
      <c r="O951">
        <v>2.3828</v>
      </c>
      <c r="Q951" s="2">
        <v>34201</v>
      </c>
      <c r="R951">
        <v>2450.65</v>
      </c>
      <c r="S951" s="8">
        <f t="shared" si="131"/>
        <v>2.6936309122223445E-2</v>
      </c>
      <c r="T951" s="9">
        <f t="shared" si="127"/>
        <v>2.6800709122223446E-2</v>
      </c>
      <c r="U951" s="3">
        <f>Sheet1!$B$17+Sheet1!$B$18*'Portfolio allocation'!K951</f>
        <v>-3.3459885015203782E-4</v>
      </c>
      <c r="V951" s="13">
        <f t="shared" si="132"/>
        <v>2.7135307972375483E-2</v>
      </c>
      <c r="W951" s="13"/>
      <c r="X951" s="2">
        <v>34201</v>
      </c>
      <c r="Y951">
        <v>10.2979</v>
      </c>
      <c r="AA951" s="2">
        <v>34201</v>
      </c>
      <c r="AB951">
        <v>119.14</v>
      </c>
      <c r="AC951">
        <f t="shared" si="133"/>
        <v>2.8619528619528989E-3</v>
      </c>
      <c r="AD951">
        <f t="shared" si="128"/>
        <v>2.7263528619528988E-3</v>
      </c>
      <c r="AE951">
        <f>Sheet2!$B$17+Sheet2!$B$18*'Portfolio allocation'!K951</f>
        <v>-5.8406146465933789E-4</v>
      </c>
      <c r="AF951">
        <f t="shared" si="134"/>
        <v>3.3104143266122366E-3</v>
      </c>
      <c r="AH951" s="2">
        <v>34201</v>
      </c>
      <c r="AI951">
        <v>5.6070000000000002</v>
      </c>
      <c r="AJ951">
        <v>3.39</v>
      </c>
      <c r="AK951">
        <v>1.16747</v>
      </c>
      <c r="AR951" s="3"/>
    </row>
    <row r="952" spans="1:44" hidden="1" outlineLevel="1" x14ac:dyDescent="0.2">
      <c r="A952" s="2">
        <v>34204</v>
      </c>
      <c r="B952">
        <v>12.15</v>
      </c>
      <c r="E952" s="2">
        <v>34204</v>
      </c>
      <c r="F952">
        <v>455.23</v>
      </c>
      <c r="G952">
        <f t="shared" si="129"/>
        <v>-2.0387583304104506E-3</v>
      </c>
      <c r="H952" s="2">
        <v>34204</v>
      </c>
      <c r="I952">
        <v>549.15</v>
      </c>
      <c r="J952">
        <f t="shared" si="130"/>
        <v>-1.9265371403647258E-3</v>
      </c>
      <c r="K952">
        <f t="shared" si="126"/>
        <v>-2.0621371403647258E-3</v>
      </c>
      <c r="L952">
        <v>9.8794784667212386E-3</v>
      </c>
      <c r="N952" s="2">
        <v>34204</v>
      </c>
      <c r="O952">
        <v>2.4062999999999999</v>
      </c>
      <c r="Q952" s="2">
        <v>34204</v>
      </c>
      <c r="R952">
        <v>2474.75</v>
      </c>
      <c r="S952" s="8">
        <f t="shared" si="131"/>
        <v>9.8341256401361932E-3</v>
      </c>
      <c r="T952" s="9">
        <f t="shared" si="127"/>
        <v>9.6985256401361936E-3</v>
      </c>
      <c r="U952" s="3">
        <f>Sheet1!$B$17+Sheet1!$B$18*'Portfolio allocation'!K952</f>
        <v>-1.8779371045768373E-3</v>
      </c>
      <c r="V952" s="13">
        <f t="shared" si="132"/>
        <v>1.157646274471303E-2</v>
      </c>
      <c r="W952" s="13"/>
      <c r="X952" s="2">
        <v>34204</v>
      </c>
      <c r="Y952">
        <v>10.596399999999999</v>
      </c>
      <c r="AA952" s="2">
        <v>34204</v>
      </c>
      <c r="AB952">
        <v>122.6</v>
      </c>
      <c r="AC952">
        <f t="shared" si="133"/>
        <v>2.9041463824072578E-2</v>
      </c>
      <c r="AD952">
        <f t="shared" si="128"/>
        <v>2.8905463824072577E-2</v>
      </c>
      <c r="AE952">
        <f>Sheet2!$B$17+Sheet2!$B$18*'Portfolio allocation'!K952</f>
        <v>-1.7803179437245581E-3</v>
      </c>
      <c r="AF952">
        <f t="shared" si="134"/>
        <v>3.0685781767797134E-2</v>
      </c>
      <c r="AH952" s="2">
        <v>34204</v>
      </c>
      <c r="AI952">
        <v>5.601</v>
      </c>
      <c r="AJ952">
        <v>3.4</v>
      </c>
      <c r="AK952">
        <v>1.1601399999999999</v>
      </c>
      <c r="AR952" s="3"/>
    </row>
    <row r="953" spans="1:44" hidden="1" outlineLevel="1" x14ac:dyDescent="0.2">
      <c r="A953" s="2">
        <v>34205</v>
      </c>
      <c r="B953">
        <v>11.8</v>
      </c>
      <c r="E953" s="2">
        <v>34205</v>
      </c>
      <c r="F953">
        <v>459.77</v>
      </c>
      <c r="G953">
        <f t="shared" si="129"/>
        <v>9.972980691079103E-3</v>
      </c>
      <c r="H953" s="2">
        <v>34205</v>
      </c>
      <c r="I953">
        <v>554.65</v>
      </c>
      <c r="J953">
        <f t="shared" si="130"/>
        <v>1.0015478466721239E-2</v>
      </c>
      <c r="K953">
        <f t="shared" si="126"/>
        <v>9.8794784667212386E-3</v>
      </c>
      <c r="L953">
        <v>7.6706939511392964E-4</v>
      </c>
      <c r="N953" s="2">
        <v>34205</v>
      </c>
      <c r="O953">
        <v>2.3711000000000002</v>
      </c>
      <c r="Q953" s="2">
        <v>34205</v>
      </c>
      <c r="R953">
        <v>2438.6</v>
      </c>
      <c r="S953" s="8">
        <f t="shared" si="131"/>
        <v>-1.4607536114759068E-2</v>
      </c>
      <c r="T953" s="9">
        <f t="shared" si="127"/>
        <v>-1.4743536114759068E-2</v>
      </c>
      <c r="U953" s="3">
        <f>Sheet1!$B$17+Sheet1!$B$18*'Portfolio allocation'!K953</f>
        <v>1.1821786960657906E-2</v>
      </c>
      <c r="V953" s="13">
        <f t="shared" si="132"/>
        <v>-2.6565323075416973E-2</v>
      </c>
      <c r="W953" s="13"/>
      <c r="X953" s="2">
        <v>34205</v>
      </c>
      <c r="Y953">
        <v>10.477</v>
      </c>
      <c r="AA953" s="2">
        <v>34205</v>
      </c>
      <c r="AB953">
        <v>121.22</v>
      </c>
      <c r="AC953">
        <f t="shared" si="133"/>
        <v>-1.1256117455138659E-2</v>
      </c>
      <c r="AD953">
        <f t="shared" si="128"/>
        <v>-1.1390517455138659E-2</v>
      </c>
      <c r="AE953">
        <f>Sheet2!$B$17+Sheet2!$B$18*'Portfolio allocation'!K953</f>
        <v>8.8384713122643798E-3</v>
      </c>
      <c r="AF953">
        <f t="shared" si="134"/>
        <v>-2.022898876740304E-2</v>
      </c>
      <c r="AH953" s="2">
        <v>34205</v>
      </c>
      <c r="AI953">
        <v>5.55</v>
      </c>
      <c r="AJ953">
        <v>3.36</v>
      </c>
      <c r="AK953">
        <v>1.1656</v>
      </c>
      <c r="AR953" s="3"/>
    </row>
    <row r="954" spans="1:44" hidden="1" outlineLevel="1" x14ac:dyDescent="0.2">
      <c r="A954" s="2">
        <v>34206</v>
      </c>
      <c r="B954">
        <v>12.1</v>
      </c>
      <c r="E954" s="2">
        <v>34206</v>
      </c>
      <c r="F954">
        <v>460.13</v>
      </c>
      <c r="G954">
        <f t="shared" si="129"/>
        <v>7.8300019575006097E-4</v>
      </c>
      <c r="H954" s="2">
        <v>34206</v>
      </c>
      <c r="I954">
        <v>555.15</v>
      </c>
      <c r="J954">
        <f t="shared" si="130"/>
        <v>9.0146939511392965E-4</v>
      </c>
      <c r="K954">
        <f t="shared" si="126"/>
        <v>7.6706939511392964E-4</v>
      </c>
      <c r="L954">
        <v>2.0816174007026408E-3</v>
      </c>
      <c r="N954" s="2">
        <v>34206</v>
      </c>
      <c r="O954">
        <v>2.3203</v>
      </c>
      <c r="Q954" s="2">
        <v>34206</v>
      </c>
      <c r="R954">
        <v>2386.37</v>
      </c>
      <c r="S954" s="8">
        <f t="shared" si="131"/>
        <v>-2.1418026736652163E-2</v>
      </c>
      <c r="T954" s="9">
        <f t="shared" si="127"/>
        <v>-2.1552426736652162E-2</v>
      </c>
      <c r="U954" s="3">
        <f>Sheet1!$B$17+Sheet1!$B$18*'Portfolio allocation'!K954</f>
        <v>1.3678003345530213E-3</v>
      </c>
      <c r="V954" s="13">
        <f t="shared" si="132"/>
        <v>-2.2920227071205182E-2</v>
      </c>
      <c r="W954" s="13"/>
      <c r="X954" s="2">
        <v>34206</v>
      </c>
      <c r="Y954">
        <v>10.5068</v>
      </c>
      <c r="AA954" s="2">
        <v>34206</v>
      </c>
      <c r="AB954">
        <v>121.56</v>
      </c>
      <c r="AC954">
        <f t="shared" si="133"/>
        <v>2.8048176868504804E-3</v>
      </c>
      <c r="AD954">
        <f t="shared" si="128"/>
        <v>2.6708176868504804E-3</v>
      </c>
      <c r="AE954">
        <f>Sheet2!$B$17+Sheet2!$B$18*'Portfolio allocation'!K954</f>
        <v>7.3548468720986411E-4</v>
      </c>
      <c r="AF954">
        <f t="shared" si="134"/>
        <v>1.9353329996406163E-3</v>
      </c>
      <c r="AH954" s="2">
        <v>34206</v>
      </c>
      <c r="AI954">
        <v>5.4909999999999997</v>
      </c>
      <c r="AJ954">
        <v>3.35</v>
      </c>
      <c r="AK954">
        <v>1.1614599999999999</v>
      </c>
      <c r="AR954" s="3"/>
    </row>
    <row r="955" spans="1:44" hidden="1" outlineLevel="1" x14ac:dyDescent="0.2">
      <c r="A955" s="2">
        <v>34207</v>
      </c>
      <c r="B955">
        <v>12.14</v>
      </c>
      <c r="E955" s="2">
        <v>34207</v>
      </c>
      <c r="F955">
        <v>461.04</v>
      </c>
      <c r="G955">
        <f t="shared" si="129"/>
        <v>1.9777019537956519E-3</v>
      </c>
      <c r="H955" s="2">
        <v>34207</v>
      </c>
      <c r="I955">
        <v>556.38</v>
      </c>
      <c r="J955">
        <f t="shared" si="130"/>
        <v>2.2156174007026408E-3</v>
      </c>
      <c r="K955">
        <f t="shared" si="126"/>
        <v>2.0816174007026408E-3</v>
      </c>
      <c r="L955">
        <v>-1.2119996549121877E-3</v>
      </c>
      <c r="N955" s="2">
        <v>34207</v>
      </c>
      <c r="O955">
        <v>2.2538999999999998</v>
      </c>
      <c r="Q955" s="2">
        <v>34207</v>
      </c>
      <c r="R955">
        <v>2318.0700000000002</v>
      </c>
      <c r="S955" s="8">
        <f t="shared" si="131"/>
        <v>-2.8620876058616074E-2</v>
      </c>
      <c r="T955" s="9">
        <f t="shared" si="127"/>
        <v>-2.8754876058616072E-2</v>
      </c>
      <c r="U955" s="3">
        <f>Sheet1!$B$17+Sheet1!$B$18*'Portfolio allocation'!K955</f>
        <v>2.8758831216412093E-3</v>
      </c>
      <c r="V955" s="13">
        <f t="shared" si="132"/>
        <v>-3.1630759180257283E-2</v>
      </c>
      <c r="W955" s="13"/>
      <c r="X955" s="2">
        <v>34207</v>
      </c>
      <c r="Y955">
        <v>10.5068</v>
      </c>
      <c r="AA955" s="2">
        <v>34207</v>
      </c>
      <c r="AB955">
        <v>121.56</v>
      </c>
      <c r="AC955">
        <f t="shared" si="133"/>
        <v>0</v>
      </c>
      <c r="AD955">
        <f t="shared" si="128"/>
        <v>-1.3359999999999999E-4</v>
      </c>
      <c r="AE955">
        <f>Sheet2!$B$17+Sheet2!$B$18*'Portfolio allocation'!K955</f>
        <v>1.904414310932143E-3</v>
      </c>
      <c r="AF955">
        <f t="shared" si="134"/>
        <v>-2.0380143109321432E-3</v>
      </c>
      <c r="AH955" s="2">
        <v>34207</v>
      </c>
      <c r="AI955">
        <v>5.4160000000000004</v>
      </c>
      <c r="AJ955">
        <v>3.34</v>
      </c>
      <c r="AK955">
        <v>1.1708799999999999</v>
      </c>
      <c r="AR955" s="3"/>
    </row>
    <row r="956" spans="1:44" hidden="1" outlineLevel="1" x14ac:dyDescent="0.2">
      <c r="A956" s="2">
        <v>34208</v>
      </c>
      <c r="B956">
        <v>11.91</v>
      </c>
      <c r="E956" s="2">
        <v>34208</v>
      </c>
      <c r="F956">
        <v>460.54</v>
      </c>
      <c r="G956">
        <f t="shared" si="129"/>
        <v>-1.0845045982994517E-3</v>
      </c>
      <c r="H956" s="2">
        <v>34208</v>
      </c>
      <c r="I956">
        <v>555.78</v>
      </c>
      <c r="J956">
        <f t="shared" si="130"/>
        <v>-1.0783996549121877E-3</v>
      </c>
      <c r="K956">
        <f t="shared" si="126"/>
        <v>-1.2119996549121877E-3</v>
      </c>
      <c r="L956">
        <v>3.0135279139228443E-3</v>
      </c>
      <c r="N956" s="2">
        <v>34208</v>
      </c>
      <c r="O956">
        <v>2.2461000000000002</v>
      </c>
      <c r="Q956" s="2">
        <v>34208</v>
      </c>
      <c r="R956">
        <v>2310.04</v>
      </c>
      <c r="S956" s="8">
        <f t="shared" si="131"/>
        <v>-3.4640886599629495E-3</v>
      </c>
      <c r="T956" s="9">
        <f t="shared" si="127"/>
        <v>-3.5976886599629497E-3</v>
      </c>
      <c r="U956" s="3">
        <f>Sheet1!$B$17+Sheet1!$B$18*'Portfolio allocation'!K956</f>
        <v>-9.0263783591662755E-4</v>
      </c>
      <c r="V956" s="13">
        <f t="shared" si="132"/>
        <v>-2.6950508240463221E-3</v>
      </c>
      <c r="W956" s="13"/>
      <c r="X956" s="2">
        <v>34208</v>
      </c>
      <c r="Y956">
        <v>10.5367</v>
      </c>
      <c r="AA956" s="2">
        <v>34208</v>
      </c>
      <c r="AB956">
        <v>121.91</v>
      </c>
      <c r="AC956">
        <f t="shared" si="133"/>
        <v>2.8792365909837692E-3</v>
      </c>
      <c r="AD956">
        <f t="shared" si="128"/>
        <v>2.7440365909837693E-3</v>
      </c>
      <c r="AE956">
        <f>Sheet2!$B$17+Sheet2!$B$18*'Portfolio allocation'!K956</f>
        <v>-1.0243540026913089E-3</v>
      </c>
      <c r="AF956">
        <f t="shared" si="134"/>
        <v>3.7683905936750782E-3</v>
      </c>
      <c r="AH956" s="2">
        <v>34208</v>
      </c>
      <c r="AI956">
        <v>5.4779999999999998</v>
      </c>
      <c r="AJ956">
        <v>3.38</v>
      </c>
      <c r="AK956">
        <v>1.1706099999999999</v>
      </c>
      <c r="AR956" s="3"/>
    </row>
    <row r="957" spans="1:44" hidden="1" outlineLevel="1" x14ac:dyDescent="0.2">
      <c r="A957" s="2">
        <v>34211</v>
      </c>
      <c r="B957">
        <v>11.74</v>
      </c>
      <c r="E957" s="2">
        <v>34211</v>
      </c>
      <c r="F957">
        <v>461.9</v>
      </c>
      <c r="G957">
        <f t="shared" si="129"/>
        <v>2.9530551092196156E-3</v>
      </c>
      <c r="H957" s="2">
        <v>34211</v>
      </c>
      <c r="I957">
        <v>557.53</v>
      </c>
      <c r="J957">
        <f t="shared" si="130"/>
        <v>3.1487279139228441E-3</v>
      </c>
      <c r="K957">
        <f t="shared" si="126"/>
        <v>3.0135279139228443E-3</v>
      </c>
      <c r="L957">
        <v>3.6146772012269576E-3</v>
      </c>
      <c r="N957" s="2">
        <v>34211</v>
      </c>
      <c r="O957">
        <v>2.2694999999999999</v>
      </c>
      <c r="Q957" s="2">
        <v>34211</v>
      </c>
      <c r="R957">
        <v>2334.14</v>
      </c>
      <c r="S957" s="8">
        <f t="shared" si="131"/>
        <v>1.0432719779744026E-2</v>
      </c>
      <c r="T957" s="9">
        <f t="shared" si="127"/>
        <v>1.0297519779744026E-2</v>
      </c>
      <c r="U957" s="3">
        <f>Sheet1!$B$17+Sheet1!$B$18*'Portfolio allocation'!K957</f>
        <v>3.9449944801606043E-3</v>
      </c>
      <c r="V957" s="13">
        <f t="shared" si="132"/>
        <v>6.3525252995834218E-3</v>
      </c>
      <c r="W957" s="13"/>
      <c r="X957" s="2">
        <v>34211</v>
      </c>
      <c r="Y957">
        <v>10.6561</v>
      </c>
      <c r="AA957" s="2">
        <v>34211</v>
      </c>
      <c r="AB957">
        <v>123.29</v>
      </c>
      <c r="AC957">
        <f t="shared" si="133"/>
        <v>1.1319826101222397E-2</v>
      </c>
      <c r="AD957">
        <f t="shared" si="128"/>
        <v>1.1185826101222396E-2</v>
      </c>
      <c r="AE957">
        <f>Sheet2!$B$17+Sheet2!$B$18*'Portfolio allocation'!K957</f>
        <v>2.7330929144750212E-3</v>
      </c>
      <c r="AF957">
        <f t="shared" si="134"/>
        <v>8.452733186747375E-3</v>
      </c>
      <c r="AH957" s="2">
        <v>34211</v>
      </c>
      <c r="AI957">
        <v>5.4340000000000002</v>
      </c>
      <c r="AJ957">
        <v>3.35</v>
      </c>
      <c r="AK957">
        <v>1.1706099999999999</v>
      </c>
      <c r="AR957" s="3"/>
    </row>
    <row r="958" spans="1:44" hidden="1" outlineLevel="1" x14ac:dyDescent="0.2">
      <c r="A958" s="2">
        <v>34212</v>
      </c>
      <c r="B958">
        <v>11.85</v>
      </c>
      <c r="E958" s="2">
        <v>34212</v>
      </c>
      <c r="F958">
        <v>463.56</v>
      </c>
      <c r="G958">
        <f t="shared" si="129"/>
        <v>3.5938514830049506E-3</v>
      </c>
      <c r="H958" s="2">
        <v>34212</v>
      </c>
      <c r="I958">
        <v>559.62</v>
      </c>
      <c r="J958">
        <f t="shared" si="130"/>
        <v>3.7486772012269576E-3</v>
      </c>
      <c r="K958">
        <f t="shared" si="126"/>
        <v>3.6146772012269576E-3</v>
      </c>
      <c r="L958">
        <v>-8.8570927415021288E-4</v>
      </c>
      <c r="N958" s="2">
        <v>34212</v>
      </c>
      <c r="O958">
        <v>2.3477000000000001</v>
      </c>
      <c r="Q958" s="2">
        <v>34212</v>
      </c>
      <c r="R958">
        <v>2414.4899999999998</v>
      </c>
      <c r="S958" s="8">
        <f t="shared" si="131"/>
        <v>3.4423813481624821E-2</v>
      </c>
      <c r="T958" s="9">
        <f t="shared" si="127"/>
        <v>3.4289813481624819E-2</v>
      </c>
      <c r="U958" s="3">
        <f>Sheet1!$B$17+Sheet1!$B$18*'Portfolio allocation'!K958</f>
        <v>4.6346481777048473E-3</v>
      </c>
      <c r="V958" s="13">
        <f t="shared" si="132"/>
        <v>2.965516530391997E-2</v>
      </c>
      <c r="W958" s="13"/>
      <c r="X958" s="2">
        <v>34212</v>
      </c>
      <c r="Y958">
        <v>10.9247</v>
      </c>
      <c r="AA958" s="2">
        <v>34212</v>
      </c>
      <c r="AB958">
        <v>126.4</v>
      </c>
      <c r="AC958">
        <f t="shared" si="133"/>
        <v>2.5225079081839574E-2</v>
      </c>
      <c r="AD958">
        <f t="shared" si="128"/>
        <v>2.5089879081839576E-2</v>
      </c>
      <c r="AE958">
        <f>Sheet2!$B$17+Sheet2!$B$18*'Portfolio allocation'!K958</f>
        <v>3.2676501974512433E-3</v>
      </c>
      <c r="AF958">
        <f t="shared" si="134"/>
        <v>2.1822228884388332E-2</v>
      </c>
      <c r="AH958" s="2">
        <v>34212</v>
      </c>
      <c r="AI958">
        <v>5.4459999999999997</v>
      </c>
      <c r="AJ958">
        <v>3.38</v>
      </c>
      <c r="AK958">
        <v>1.16486</v>
      </c>
      <c r="AR958" s="3"/>
    </row>
    <row r="959" spans="1:44" hidden="1" outlineLevel="1" x14ac:dyDescent="0.2">
      <c r="A959" s="2">
        <v>34213</v>
      </c>
      <c r="B959">
        <v>11.48</v>
      </c>
      <c r="E959" s="2">
        <v>34213</v>
      </c>
      <c r="F959">
        <v>463.15</v>
      </c>
      <c r="G959">
        <f t="shared" si="129"/>
        <v>-8.8445940115633448E-4</v>
      </c>
      <c r="H959" s="2">
        <v>34213</v>
      </c>
      <c r="I959">
        <v>559.20000000000005</v>
      </c>
      <c r="J959">
        <f t="shared" si="130"/>
        <v>-7.5050927415021285E-4</v>
      </c>
      <c r="K959">
        <f t="shared" si="126"/>
        <v>-8.8570927415021288E-4</v>
      </c>
      <c r="L959">
        <v>-4.0149436337626673E-3</v>
      </c>
      <c r="N959" s="2">
        <v>34213</v>
      </c>
      <c r="O959">
        <v>2.3984000000000001</v>
      </c>
      <c r="Q959" s="2">
        <v>34213</v>
      </c>
      <c r="R959">
        <v>2466.7199999999998</v>
      </c>
      <c r="S959" s="8">
        <f t="shared" si="131"/>
        <v>2.1631897419330803E-2</v>
      </c>
      <c r="T959" s="9">
        <f t="shared" si="127"/>
        <v>2.1496697419330805E-2</v>
      </c>
      <c r="U959" s="3">
        <f>Sheet1!$B$17+Sheet1!$B$18*'Portfolio allocation'!K959</f>
        <v>-5.2830924180856105E-4</v>
      </c>
      <c r="V959" s="13">
        <f t="shared" si="132"/>
        <v>2.2025006661139365E-2</v>
      </c>
      <c r="W959" s="13"/>
      <c r="X959" s="2">
        <v>34213</v>
      </c>
      <c r="Y959">
        <v>10.954499999999999</v>
      </c>
      <c r="AA959" s="2">
        <v>34213</v>
      </c>
      <c r="AB959">
        <v>126.74</v>
      </c>
      <c r="AC959">
        <f t="shared" si="133"/>
        <v>2.6898734177214223E-3</v>
      </c>
      <c r="AD959">
        <f t="shared" si="128"/>
        <v>2.5554734177214225E-3</v>
      </c>
      <c r="AE959">
        <f>Sheet2!$B$17+Sheet2!$B$18*'Portfolio allocation'!K959</f>
        <v>-7.3420827169726872E-4</v>
      </c>
      <c r="AF959">
        <f t="shared" si="134"/>
        <v>3.2896816894186914E-3</v>
      </c>
      <c r="AH959" s="2">
        <v>34213</v>
      </c>
      <c r="AI959">
        <v>5.45</v>
      </c>
      <c r="AJ959">
        <v>3.36</v>
      </c>
      <c r="AK959">
        <v>1.1746700000000001</v>
      </c>
      <c r="AR959" s="3"/>
    </row>
    <row r="960" spans="1:44" hidden="1" outlineLevel="1" x14ac:dyDescent="0.2">
      <c r="A960" s="2">
        <v>34214</v>
      </c>
      <c r="B960">
        <v>11.87</v>
      </c>
      <c r="E960" s="2">
        <v>34214</v>
      </c>
      <c r="F960">
        <v>461.3</v>
      </c>
      <c r="G960">
        <f t="shared" si="129"/>
        <v>-3.9943862679476805E-3</v>
      </c>
      <c r="H960" s="2">
        <v>34214</v>
      </c>
      <c r="I960">
        <v>557.03</v>
      </c>
      <c r="J960">
        <f t="shared" si="130"/>
        <v>-3.8805436337626675E-3</v>
      </c>
      <c r="K960">
        <f t="shared" si="126"/>
        <v>-4.0149436337626673E-3</v>
      </c>
      <c r="L960">
        <v>1.1773296231794056E-4</v>
      </c>
      <c r="N960" s="2">
        <v>34214</v>
      </c>
      <c r="O960">
        <v>2.3944999999999999</v>
      </c>
      <c r="Q960" s="2">
        <v>34214</v>
      </c>
      <c r="R960">
        <v>2462.6999999999998</v>
      </c>
      <c r="S960" s="8">
        <f t="shared" si="131"/>
        <v>-1.6296944930920265E-3</v>
      </c>
      <c r="T960" s="9">
        <f t="shared" si="127"/>
        <v>-1.7640944930920265E-3</v>
      </c>
      <c r="U960" s="3">
        <f>Sheet1!$B$17+Sheet1!$B$18*'Portfolio allocation'!K960</f>
        <v>-4.1182462045009464E-3</v>
      </c>
      <c r="V960" s="13">
        <f t="shared" si="132"/>
        <v>2.3541517114089201E-3</v>
      </c>
      <c r="W960" s="13"/>
      <c r="X960" s="2">
        <v>34214</v>
      </c>
      <c r="Y960">
        <v>10.984400000000001</v>
      </c>
      <c r="AA960" s="2">
        <v>34214</v>
      </c>
      <c r="AB960">
        <v>127.09</v>
      </c>
      <c r="AC960">
        <f t="shared" si="133"/>
        <v>2.7615590973646409E-3</v>
      </c>
      <c r="AD960">
        <f t="shared" si="128"/>
        <v>2.6279590973646407E-3</v>
      </c>
      <c r="AE960">
        <f>Sheet2!$B$17+Sheet2!$B$18*'Portfolio allocation'!K960</f>
        <v>-3.5168032982535397E-3</v>
      </c>
      <c r="AF960">
        <f t="shared" si="134"/>
        <v>6.1447623956181804E-3</v>
      </c>
      <c r="AH960" s="2">
        <v>34214</v>
      </c>
      <c r="AI960">
        <v>5.4050000000000002</v>
      </c>
      <c r="AJ960">
        <v>3.34</v>
      </c>
      <c r="AK960">
        <v>1.1763600000000001</v>
      </c>
      <c r="AR960" s="3"/>
    </row>
    <row r="961" spans="1:44" hidden="1" outlineLevel="1" x14ac:dyDescent="0.2">
      <c r="A961" s="2">
        <v>34215</v>
      </c>
      <c r="B961">
        <v>11.16</v>
      </c>
      <c r="E961" s="2">
        <v>34215</v>
      </c>
      <c r="F961">
        <v>461.34</v>
      </c>
      <c r="G961">
        <f t="shared" si="129"/>
        <v>8.6711467591538138E-5</v>
      </c>
      <c r="H961" s="2">
        <v>34215</v>
      </c>
      <c r="I961">
        <v>557.16999999999996</v>
      </c>
      <c r="J961">
        <f t="shared" si="130"/>
        <v>2.5133296231794056E-4</v>
      </c>
      <c r="K961">
        <f t="shared" si="126"/>
        <v>1.1773296231794056E-4</v>
      </c>
      <c r="L961">
        <v>-1.2999999999999999E-4</v>
      </c>
      <c r="N961" s="2">
        <v>34215</v>
      </c>
      <c r="O961">
        <v>2.3672</v>
      </c>
      <c r="Q961" s="2">
        <v>34215</v>
      </c>
      <c r="R961">
        <v>2434.58</v>
      </c>
      <c r="S961" s="8">
        <f t="shared" si="131"/>
        <v>-1.1418361960449874E-2</v>
      </c>
      <c r="T961" s="9">
        <f t="shared" si="127"/>
        <v>-1.1551961960449874E-2</v>
      </c>
      <c r="U961" s="3">
        <f>Sheet1!$B$17+Sheet1!$B$18*'Portfolio allocation'!K961</f>
        <v>6.2286512247582896E-4</v>
      </c>
      <c r="V961" s="13">
        <f t="shared" si="132"/>
        <v>-1.2174827082925702E-2</v>
      </c>
      <c r="W961" s="13"/>
      <c r="X961" s="2">
        <v>34215</v>
      </c>
      <c r="Y961">
        <v>10.9247</v>
      </c>
      <c r="AA961" s="2">
        <v>34215</v>
      </c>
      <c r="AB961">
        <v>126.4</v>
      </c>
      <c r="AC961">
        <f t="shared" si="133"/>
        <v>-5.4292233850027349E-3</v>
      </c>
      <c r="AD961">
        <f t="shared" si="128"/>
        <v>-5.5592233850027348E-3</v>
      </c>
      <c r="AE961">
        <f>Sheet2!$B$17+Sheet2!$B$18*'Portfolio allocation'!K961</f>
        <v>1.5807816509699784E-4</v>
      </c>
      <c r="AF961">
        <f t="shared" si="134"/>
        <v>-5.7173015500997324E-3</v>
      </c>
      <c r="AH961" s="2">
        <v>34215</v>
      </c>
      <c r="AI961">
        <v>5.2880000000000003</v>
      </c>
      <c r="AJ961">
        <v>3.25</v>
      </c>
      <c r="AK961">
        <v>1.1922999999999999</v>
      </c>
      <c r="AR961" s="3"/>
    </row>
    <row r="962" spans="1:44" hidden="1" outlineLevel="1" x14ac:dyDescent="0.2">
      <c r="A962" s="2">
        <v>34218</v>
      </c>
      <c r="B962">
        <v>11.16</v>
      </c>
      <c r="E962" s="2">
        <v>34218</v>
      </c>
      <c r="F962">
        <v>461.34</v>
      </c>
      <c r="G962">
        <f t="shared" si="129"/>
        <v>0</v>
      </c>
      <c r="H962" s="2">
        <v>34218</v>
      </c>
      <c r="I962">
        <v>557.16999999999996</v>
      </c>
      <c r="J962">
        <f t="shared" si="130"/>
        <v>0</v>
      </c>
      <c r="K962">
        <f t="shared" si="126"/>
        <v>-1.2999999999999999E-4</v>
      </c>
      <c r="L962">
        <v>-6.214318969075797E-3</v>
      </c>
      <c r="N962" s="2">
        <v>34218</v>
      </c>
      <c r="O962">
        <v>2.3672</v>
      </c>
      <c r="Q962" s="2">
        <v>34218</v>
      </c>
      <c r="R962">
        <v>2434.58</v>
      </c>
      <c r="S962" s="8">
        <f t="shared" si="131"/>
        <v>0</v>
      </c>
      <c r="T962" s="9">
        <f t="shared" si="127"/>
        <v>-1.3000000000000002E-4</v>
      </c>
      <c r="U962" s="3">
        <f>Sheet1!$B$17+Sheet1!$B$18*'Portfolio allocation'!K962</f>
        <v>3.3865958971650008E-4</v>
      </c>
      <c r="V962" s="13">
        <f t="shared" si="132"/>
        <v>-4.6865958971650009E-4</v>
      </c>
      <c r="W962" s="13"/>
      <c r="X962" s="2">
        <v>34218</v>
      </c>
      <c r="Y962">
        <v>10.9247</v>
      </c>
      <c r="AA962" s="2">
        <v>34218</v>
      </c>
      <c r="AB962">
        <v>126.4</v>
      </c>
      <c r="AC962">
        <f t="shared" si="133"/>
        <v>0</v>
      </c>
      <c r="AD962">
        <f t="shared" si="128"/>
        <v>-1.2999999999999999E-4</v>
      </c>
      <c r="AE962">
        <f>Sheet2!$B$17+Sheet2!$B$18*'Portfolio allocation'!K962</f>
        <v>-6.2212305235600121E-5</v>
      </c>
      <c r="AF962">
        <f t="shared" si="134"/>
        <v>-6.7787694764399867E-5</v>
      </c>
      <c r="AH962" s="2">
        <v>34218</v>
      </c>
      <c r="AI962">
        <v>5.29</v>
      </c>
      <c r="AJ962">
        <v>3.25</v>
      </c>
      <c r="AK962">
        <v>1.2035400000000001</v>
      </c>
      <c r="AR962" s="3"/>
    </row>
    <row r="963" spans="1:44" hidden="1" outlineLevel="1" x14ac:dyDescent="0.2">
      <c r="A963" s="2">
        <v>34219</v>
      </c>
      <c r="B963">
        <v>12.9</v>
      </c>
      <c r="E963" s="2">
        <v>34219</v>
      </c>
      <c r="F963">
        <v>458.52</v>
      </c>
      <c r="G963">
        <f t="shared" si="129"/>
        <v>-6.1126284302249756E-3</v>
      </c>
      <c r="H963" s="2">
        <v>34219</v>
      </c>
      <c r="I963">
        <v>553.78</v>
      </c>
      <c r="J963">
        <f t="shared" si="130"/>
        <v>-6.0843189690757971E-3</v>
      </c>
      <c r="K963">
        <f t="shared" si="126"/>
        <v>-6.214318969075797E-3</v>
      </c>
      <c r="L963">
        <v>-4.1753275885731108E-3</v>
      </c>
      <c r="N963" s="2">
        <v>34219</v>
      </c>
      <c r="O963">
        <v>2.3359000000000001</v>
      </c>
      <c r="Q963" s="2">
        <v>34219</v>
      </c>
      <c r="R963">
        <v>2402.44</v>
      </c>
      <c r="S963" s="8">
        <f t="shared" si="131"/>
        <v>-1.3201455692562925E-2</v>
      </c>
      <c r="T963" s="9">
        <f t="shared" si="127"/>
        <v>-1.3331455692562924E-2</v>
      </c>
      <c r="U963" s="3">
        <f>Sheet1!$B$17+Sheet1!$B$18*'Portfolio allocation'!K963</f>
        <v>-6.6414253287556124E-3</v>
      </c>
      <c r="V963" s="13">
        <f t="shared" si="132"/>
        <v>-6.690030363807312E-3</v>
      </c>
      <c r="W963" s="13"/>
      <c r="X963" s="2">
        <v>34219</v>
      </c>
      <c r="Y963">
        <v>10.865</v>
      </c>
      <c r="AA963" s="2">
        <v>34219</v>
      </c>
      <c r="AB963">
        <v>125.7</v>
      </c>
      <c r="AC963">
        <f t="shared" si="133"/>
        <v>-5.5379746835443333E-3</v>
      </c>
      <c r="AD963">
        <f t="shared" si="128"/>
        <v>-5.6683746835443334E-3</v>
      </c>
      <c r="AE963">
        <f>Sheet2!$B$17+Sheet2!$B$18*'Portfolio allocation'!K963</f>
        <v>-5.4725439575535953E-3</v>
      </c>
      <c r="AF963">
        <f t="shared" si="134"/>
        <v>-1.9583072599073815E-4</v>
      </c>
      <c r="AH963" s="2">
        <v>34219</v>
      </c>
      <c r="AI963">
        <v>5.226</v>
      </c>
      <c r="AJ963">
        <v>3.26</v>
      </c>
      <c r="AK963">
        <v>1.2041999999999999</v>
      </c>
      <c r="AR963" s="3"/>
    </row>
    <row r="964" spans="1:44" hidden="1" outlineLevel="1" x14ac:dyDescent="0.2">
      <c r="A964" s="2">
        <v>34220</v>
      </c>
      <c r="B964">
        <v>13.24</v>
      </c>
      <c r="E964" s="2">
        <v>34220</v>
      </c>
      <c r="F964">
        <v>456.65</v>
      </c>
      <c r="G964">
        <f t="shared" si="129"/>
        <v>-4.0783390037512079E-3</v>
      </c>
      <c r="H964" s="2">
        <v>34220</v>
      </c>
      <c r="I964">
        <v>551.54</v>
      </c>
      <c r="J964">
        <f t="shared" si="130"/>
        <v>-4.0449275885731106E-3</v>
      </c>
      <c r="K964">
        <f t="shared" ref="K964:K1027" si="135">J964-(AJ963/25000)</f>
        <v>-4.1753275885731108E-3</v>
      </c>
      <c r="L964">
        <v>2.1335814047938489E-3</v>
      </c>
      <c r="N964" s="2">
        <v>34220</v>
      </c>
      <c r="O964">
        <v>2.3281000000000001</v>
      </c>
      <c r="Q964" s="2">
        <v>34220</v>
      </c>
      <c r="R964">
        <v>2394.4</v>
      </c>
      <c r="S964" s="8">
        <f t="shared" si="131"/>
        <v>-3.346597625747183E-3</v>
      </c>
      <c r="T964" s="9">
        <f t="shared" ref="T964:T1027" si="136">S964-(AJ963/100/250)</f>
        <v>-3.4769976257471831E-3</v>
      </c>
      <c r="U964" s="3">
        <f>Sheet1!$B$17+Sheet1!$B$18*'Portfolio allocation'!K964</f>
        <v>-4.3022427421294373E-3</v>
      </c>
      <c r="V964" s="13">
        <f t="shared" si="132"/>
        <v>8.2524511638225415E-4</v>
      </c>
      <c r="W964" s="13"/>
      <c r="X964" s="2">
        <v>34220</v>
      </c>
      <c r="Y964">
        <v>10.596399999999999</v>
      </c>
      <c r="AA964" s="2">
        <v>34220</v>
      </c>
      <c r="AB964">
        <v>122.6</v>
      </c>
      <c r="AC964">
        <f t="shared" si="133"/>
        <v>-2.4661893396976997E-2</v>
      </c>
      <c r="AD964">
        <f t="shared" ref="AD964:AD1027" si="137">AC964-AJ964/25000</f>
        <v>-2.4794693396976996E-2</v>
      </c>
      <c r="AE964">
        <f>Sheet2!$B$17+Sheet2!$B$18*'Portfolio allocation'!K964</f>
        <v>-3.6594208026357418E-3</v>
      </c>
      <c r="AF964">
        <f t="shared" si="134"/>
        <v>-2.1135272594341253E-2</v>
      </c>
      <c r="AH964" s="2">
        <v>34220</v>
      </c>
      <c r="AI964">
        <v>5.2240000000000002</v>
      </c>
      <c r="AJ964">
        <v>3.32</v>
      </c>
      <c r="AK964">
        <v>1.1991099999999999</v>
      </c>
      <c r="AR964" s="3"/>
    </row>
    <row r="965" spans="1:44" hidden="1" outlineLevel="1" x14ac:dyDescent="0.2">
      <c r="A965" s="2">
        <v>34221</v>
      </c>
      <c r="B965">
        <v>12.67</v>
      </c>
      <c r="E965" s="2">
        <v>34221</v>
      </c>
      <c r="F965">
        <v>457.5</v>
      </c>
      <c r="G965">
        <f t="shared" ref="G965:G1028" si="138">(F965/F964)-1</f>
        <v>1.8613818022557016E-3</v>
      </c>
      <c r="H965" s="2">
        <v>34221</v>
      </c>
      <c r="I965">
        <v>552.79</v>
      </c>
      <c r="J965">
        <f t="shared" ref="J965:J1028" si="139">(I965/I964)-1</f>
        <v>2.2663814047938491E-3</v>
      </c>
      <c r="K965">
        <f t="shared" si="135"/>
        <v>2.1335814047938489E-3</v>
      </c>
      <c r="L965">
        <v>9.0911266629282086E-3</v>
      </c>
      <c r="N965" s="2">
        <v>34221</v>
      </c>
      <c r="O965">
        <v>2.3828</v>
      </c>
      <c r="Q965" s="2">
        <v>34221</v>
      </c>
      <c r="R965">
        <v>2450.65</v>
      </c>
      <c r="S965" s="8">
        <f t="shared" ref="S965:S1028" si="140">R965/R964-1</f>
        <v>2.3492315402606101E-2</v>
      </c>
      <c r="T965" s="9">
        <f t="shared" si="136"/>
        <v>2.3359515402606102E-2</v>
      </c>
      <c r="U965" s="3">
        <f>Sheet1!$B$17+Sheet1!$B$18*'Portfolio allocation'!K965</f>
        <v>2.9354975440776384E-3</v>
      </c>
      <c r="V965" s="13">
        <f t="shared" ref="V965:V1028" si="141">T965-U965</f>
        <v>2.0424017858528463E-2</v>
      </c>
      <c r="W965" s="13"/>
      <c r="X965" s="2">
        <v>34221</v>
      </c>
      <c r="Y965">
        <v>10.596399999999999</v>
      </c>
      <c r="AA965" s="2">
        <v>34221</v>
      </c>
      <c r="AB965">
        <v>122.6</v>
      </c>
      <c r="AC965">
        <f t="shared" ref="AC965:AC1028" si="142">AB965/AB964-1</f>
        <v>0</v>
      </c>
      <c r="AD965">
        <f t="shared" si="137"/>
        <v>-1.348E-4</v>
      </c>
      <c r="AE965">
        <f>Sheet2!$B$17+Sheet2!$B$18*'Portfolio allocation'!K965</f>
        <v>1.9506220290916908E-3</v>
      </c>
      <c r="AF965">
        <f t="shared" ref="AF965:AF1028" si="143">AD965-AE965</f>
        <v>-2.0854220290916908E-3</v>
      </c>
      <c r="AH965" s="2">
        <v>34221</v>
      </c>
      <c r="AI965">
        <v>5.3040000000000003</v>
      </c>
      <c r="AJ965">
        <v>3.37</v>
      </c>
      <c r="AK965">
        <v>1.2149700000000001</v>
      </c>
      <c r="AR965" s="3"/>
    </row>
    <row r="966" spans="1:44" hidden="1" outlineLevel="1" x14ac:dyDescent="0.2">
      <c r="A966" s="2">
        <v>34222</v>
      </c>
      <c r="B966">
        <v>11.7</v>
      </c>
      <c r="E966" s="2">
        <v>34222</v>
      </c>
      <c r="F966">
        <v>461.72</v>
      </c>
      <c r="G966">
        <f t="shared" si="138"/>
        <v>9.2240437158470634E-3</v>
      </c>
      <c r="H966" s="2">
        <v>34222</v>
      </c>
      <c r="I966">
        <v>557.89</v>
      </c>
      <c r="J966">
        <f t="shared" si="139"/>
        <v>9.2259266629282077E-3</v>
      </c>
      <c r="K966">
        <f t="shared" si="135"/>
        <v>9.0911266629282086E-3</v>
      </c>
      <c r="L966">
        <v>9.9645487103199276E-4</v>
      </c>
      <c r="N966" s="2">
        <v>34222</v>
      </c>
      <c r="O966">
        <v>2.4375</v>
      </c>
      <c r="Q966" s="2">
        <v>34222</v>
      </c>
      <c r="R966">
        <v>2506.89</v>
      </c>
      <c r="S966" s="8">
        <f t="shared" si="140"/>
        <v>2.2949013527023387E-2</v>
      </c>
      <c r="T966" s="9">
        <f t="shared" si="136"/>
        <v>2.2814213527023387E-2</v>
      </c>
      <c r="U966" s="3">
        <f>Sheet1!$B$17+Sheet1!$B$18*'Portfolio allocation'!K966</f>
        <v>1.091736979185489E-2</v>
      </c>
      <c r="V966" s="13">
        <f t="shared" si="141"/>
        <v>1.1896843735168496E-2</v>
      </c>
      <c r="W966" s="13"/>
      <c r="X966" s="2">
        <v>34222</v>
      </c>
      <c r="Y966">
        <v>10.447100000000001</v>
      </c>
      <c r="AA966" s="2">
        <v>34222</v>
      </c>
      <c r="AB966">
        <v>120.87</v>
      </c>
      <c r="AC966">
        <f t="shared" si="142"/>
        <v>-1.4110929853180965E-2</v>
      </c>
      <c r="AD966">
        <f t="shared" si="137"/>
        <v>-1.4243729853180965E-2</v>
      </c>
      <c r="AE966">
        <f>Sheet2!$B$17+Sheet2!$B$18*'Portfolio allocation'!K966</f>
        <v>8.1374487756580675E-3</v>
      </c>
      <c r="AF966">
        <f t="shared" si="143"/>
        <v>-2.2381178628839031E-2</v>
      </c>
      <c r="AH966" s="2">
        <v>34222</v>
      </c>
      <c r="AI966">
        <v>5.2770000000000001</v>
      </c>
      <c r="AJ966">
        <v>3.32</v>
      </c>
      <c r="AK966">
        <v>1.218</v>
      </c>
      <c r="AR966" s="3"/>
    </row>
    <row r="967" spans="1:44" hidden="1" outlineLevel="1" x14ac:dyDescent="0.2">
      <c r="A967" s="2">
        <v>34225</v>
      </c>
      <c r="B967">
        <v>12.16</v>
      </c>
      <c r="E967" s="2">
        <v>34225</v>
      </c>
      <c r="F967">
        <v>462.06</v>
      </c>
      <c r="G967">
        <f t="shared" si="138"/>
        <v>7.3637702503681624E-4</v>
      </c>
      <c r="H967" s="2">
        <v>34225</v>
      </c>
      <c r="I967">
        <v>558.52</v>
      </c>
      <c r="J967">
        <f t="shared" si="139"/>
        <v>1.1292548710319927E-3</v>
      </c>
      <c r="K967">
        <f t="shared" si="135"/>
        <v>9.9645487103199276E-4</v>
      </c>
      <c r="L967">
        <v>-4.7525511423044953E-3</v>
      </c>
      <c r="N967" s="2">
        <v>34225</v>
      </c>
      <c r="O967">
        <v>2.3866999999999998</v>
      </c>
      <c r="Q967" s="2">
        <v>34225</v>
      </c>
      <c r="R967">
        <v>2454.67</v>
      </c>
      <c r="S967" s="8">
        <f t="shared" si="140"/>
        <v>-2.0830590891502965E-2</v>
      </c>
      <c r="T967" s="9">
        <f t="shared" si="136"/>
        <v>-2.0963390891502964E-2</v>
      </c>
      <c r="U967" s="3">
        <f>Sheet1!$B$17+Sheet1!$B$18*'Portfolio allocation'!K967</f>
        <v>1.6309571659272699E-3</v>
      </c>
      <c r="V967" s="13">
        <f t="shared" si="141"/>
        <v>-2.2594348057430234E-2</v>
      </c>
      <c r="W967" s="13"/>
      <c r="X967" s="2">
        <v>34225</v>
      </c>
      <c r="Y967">
        <v>10.477</v>
      </c>
      <c r="AA967" s="2">
        <v>34225</v>
      </c>
      <c r="AB967">
        <v>121.22</v>
      </c>
      <c r="AC967">
        <f t="shared" si="142"/>
        <v>2.8956730371472172E-3</v>
      </c>
      <c r="AD967">
        <f t="shared" si="137"/>
        <v>2.7624730371472173E-3</v>
      </c>
      <c r="AE967">
        <f>Sheet2!$B$17+Sheet2!$B$18*'Portfolio allocation'!K967</f>
        <v>9.3946010454897823E-4</v>
      </c>
      <c r="AF967">
        <f t="shared" si="143"/>
        <v>1.823012932598239E-3</v>
      </c>
      <c r="AH967" s="2">
        <v>34225</v>
      </c>
      <c r="AI967">
        <v>5.2629999999999999</v>
      </c>
      <c r="AJ967">
        <v>3.33</v>
      </c>
      <c r="AK967">
        <v>1.2156</v>
      </c>
      <c r="AR967" s="3"/>
    </row>
    <row r="968" spans="1:44" hidden="1" outlineLevel="1" x14ac:dyDescent="0.2">
      <c r="A968" s="2">
        <v>34226</v>
      </c>
      <c r="B968">
        <v>13.15</v>
      </c>
      <c r="E968" s="2">
        <v>34226</v>
      </c>
      <c r="F968">
        <v>459.9</v>
      </c>
      <c r="G968">
        <f t="shared" si="138"/>
        <v>-4.6747175691469467E-3</v>
      </c>
      <c r="H968" s="2">
        <v>34226</v>
      </c>
      <c r="I968">
        <v>555.94000000000005</v>
      </c>
      <c r="J968">
        <f t="shared" si="139"/>
        <v>-4.6193511423044953E-3</v>
      </c>
      <c r="K968">
        <f t="shared" si="135"/>
        <v>-4.7525511423044953E-3</v>
      </c>
      <c r="L968">
        <v>3.622998496240518E-3</v>
      </c>
      <c r="N968" s="2">
        <v>34226</v>
      </c>
      <c r="O968">
        <v>2.3515999999999999</v>
      </c>
      <c r="Q968" s="2">
        <v>34226</v>
      </c>
      <c r="R968">
        <v>2418.5100000000002</v>
      </c>
      <c r="S968" s="8">
        <f t="shared" si="140"/>
        <v>-1.4731104384703375E-2</v>
      </c>
      <c r="T968" s="9">
        <f t="shared" si="136"/>
        <v>-1.4864304384703375E-2</v>
      </c>
      <c r="U968" s="3">
        <f>Sheet1!$B$17+Sheet1!$B$18*'Portfolio allocation'!K968</f>
        <v>-4.9644482317603208E-3</v>
      </c>
      <c r="V968" s="13">
        <f t="shared" si="141"/>
        <v>-9.8998561529430543E-3</v>
      </c>
      <c r="W968" s="13"/>
      <c r="X968" s="2">
        <v>34226</v>
      </c>
      <c r="Y968">
        <v>10.3874</v>
      </c>
      <c r="AA968" s="2">
        <v>34226</v>
      </c>
      <c r="AB968">
        <v>120.18</v>
      </c>
      <c r="AC968">
        <f t="shared" si="142"/>
        <v>-8.5794423362480776E-3</v>
      </c>
      <c r="AD968">
        <f t="shared" si="137"/>
        <v>-8.7158423362480777E-3</v>
      </c>
      <c r="AE968">
        <f>Sheet2!$B$17+Sheet2!$B$18*'Portfolio allocation'!K968</f>
        <v>-4.1727027129184243E-3</v>
      </c>
      <c r="AF968">
        <f t="shared" si="143"/>
        <v>-4.5431396233296534E-3</v>
      </c>
      <c r="AH968" s="2">
        <v>34226</v>
      </c>
      <c r="AI968">
        <v>5.3550000000000004</v>
      </c>
      <c r="AJ968">
        <v>3.41</v>
      </c>
      <c r="AK968">
        <v>1.21688</v>
      </c>
      <c r="AR968" s="3"/>
    </row>
    <row r="969" spans="1:44" hidden="1" outlineLevel="1" x14ac:dyDescent="0.2">
      <c r="A969" s="2">
        <v>34227</v>
      </c>
      <c r="B969">
        <v>12.7</v>
      </c>
      <c r="E969" s="2">
        <v>34227</v>
      </c>
      <c r="F969">
        <v>461.6</v>
      </c>
      <c r="G969">
        <f t="shared" si="138"/>
        <v>3.6964557512504381E-3</v>
      </c>
      <c r="H969" s="2">
        <v>34227</v>
      </c>
      <c r="I969">
        <v>558.03</v>
      </c>
      <c r="J969">
        <f t="shared" si="139"/>
        <v>3.759398496240518E-3</v>
      </c>
      <c r="K969">
        <f t="shared" si="135"/>
        <v>3.622998496240518E-3</v>
      </c>
      <c r="L969">
        <v>-4.7948477106965898E-3</v>
      </c>
      <c r="N969" s="2">
        <v>34227</v>
      </c>
      <c r="O969">
        <v>2.3906000000000001</v>
      </c>
      <c r="Q969" s="2">
        <v>34227</v>
      </c>
      <c r="R969">
        <v>2458.6799999999998</v>
      </c>
      <c r="S969" s="8">
        <f t="shared" si="140"/>
        <v>1.660940000248079E-2</v>
      </c>
      <c r="T969" s="9">
        <f t="shared" si="136"/>
        <v>1.6473000002480791E-2</v>
      </c>
      <c r="U969" s="3">
        <f>Sheet1!$B$17+Sheet1!$B$18*'Portfolio allocation'!K969</f>
        <v>4.6441945782340639E-3</v>
      </c>
      <c r="V969" s="13">
        <f t="shared" si="141"/>
        <v>1.1828805424246728E-2</v>
      </c>
      <c r="W969" s="13"/>
      <c r="X969" s="2">
        <v>34227</v>
      </c>
      <c r="Y969">
        <v>10.417299999999999</v>
      </c>
      <c r="AA969" s="2">
        <v>34227</v>
      </c>
      <c r="AB969">
        <v>120.52</v>
      </c>
      <c r="AC969">
        <f t="shared" si="142"/>
        <v>2.8290896987850367E-3</v>
      </c>
      <c r="AD969">
        <f t="shared" si="137"/>
        <v>2.6934896987850366E-3</v>
      </c>
      <c r="AE969">
        <f>Sheet2!$B$17+Sheet2!$B$18*'Portfolio allocation'!K969</f>
        <v>3.2750497052727377E-3</v>
      </c>
      <c r="AF969">
        <f t="shared" si="143"/>
        <v>-5.8156000648770106E-4</v>
      </c>
      <c r="AH969" s="2">
        <v>34227</v>
      </c>
      <c r="AI969">
        <v>5.3630000000000004</v>
      </c>
      <c r="AJ969">
        <v>3.39</v>
      </c>
      <c r="AK969">
        <v>1.2237</v>
      </c>
      <c r="AR969" s="3"/>
    </row>
    <row r="970" spans="1:44" hidden="1" outlineLevel="1" x14ac:dyDescent="0.2">
      <c r="A970" s="2">
        <v>34228</v>
      </c>
      <c r="B970">
        <v>13.36</v>
      </c>
      <c r="E970" s="2">
        <v>34228</v>
      </c>
      <c r="F970">
        <v>459.43</v>
      </c>
      <c r="G970">
        <f t="shared" si="138"/>
        <v>-4.7010398613518412E-3</v>
      </c>
      <c r="H970" s="2">
        <v>34228</v>
      </c>
      <c r="I970">
        <v>555.42999999999995</v>
      </c>
      <c r="J970">
        <f t="shared" si="139"/>
        <v>-4.6592477106965902E-3</v>
      </c>
      <c r="K970">
        <f t="shared" si="135"/>
        <v>-4.7948477106965898E-3</v>
      </c>
      <c r="L970">
        <v>-1.4498970311288416E-3</v>
      </c>
      <c r="N970" s="2">
        <v>34228</v>
      </c>
      <c r="O970">
        <v>2.375</v>
      </c>
      <c r="Q970" s="2">
        <v>34228</v>
      </c>
      <c r="R970">
        <v>2442.61</v>
      </c>
      <c r="S970" s="8">
        <f t="shared" si="140"/>
        <v>-6.5360274618899705E-3</v>
      </c>
      <c r="T970" s="9">
        <f t="shared" si="136"/>
        <v>-6.6716274618899701E-3</v>
      </c>
      <c r="U970" s="3">
        <f>Sheet1!$B$17+Sheet1!$B$18*'Portfolio allocation'!K970</f>
        <v>-5.0129719269573249E-3</v>
      </c>
      <c r="V970" s="13">
        <f t="shared" si="141"/>
        <v>-1.6586555349326453E-3</v>
      </c>
      <c r="W970" s="13"/>
      <c r="X970" s="2">
        <v>34228</v>
      </c>
      <c r="Y970">
        <v>10.3874</v>
      </c>
      <c r="AA970" s="2">
        <v>34228</v>
      </c>
      <c r="AB970">
        <v>120.18</v>
      </c>
      <c r="AC970">
        <f t="shared" si="142"/>
        <v>-2.8211085297045191E-3</v>
      </c>
      <c r="AD970">
        <f t="shared" si="137"/>
        <v>-2.9567085297045191E-3</v>
      </c>
      <c r="AE970">
        <f>Sheet2!$B$17+Sheet2!$B$18*'Portfolio allocation'!K970</f>
        <v>-4.2103139006157289E-3</v>
      </c>
      <c r="AF970">
        <f t="shared" si="143"/>
        <v>1.2536053709112098E-3</v>
      </c>
      <c r="AH970" s="2">
        <v>34228</v>
      </c>
      <c r="AI970">
        <v>5.359</v>
      </c>
      <c r="AJ970">
        <v>3.39</v>
      </c>
      <c r="AK970">
        <v>1.2135800000000001</v>
      </c>
      <c r="AR970" s="3"/>
    </row>
    <row r="971" spans="1:44" hidden="1" outlineLevel="1" x14ac:dyDescent="0.2">
      <c r="A971" s="2">
        <v>34229</v>
      </c>
      <c r="B971">
        <v>13.39</v>
      </c>
      <c r="E971" s="2">
        <v>34229</v>
      </c>
      <c r="F971">
        <v>458.83</v>
      </c>
      <c r="G971">
        <f t="shared" si="138"/>
        <v>-1.3059660884139346E-3</v>
      </c>
      <c r="H971" s="2">
        <v>34229</v>
      </c>
      <c r="I971">
        <v>554.70000000000005</v>
      </c>
      <c r="J971">
        <f t="shared" si="139"/>
        <v>-1.3142970311288416E-3</v>
      </c>
      <c r="K971">
        <f t="shared" si="135"/>
        <v>-1.4498970311288416E-3</v>
      </c>
      <c r="L971">
        <v>-8.1759821885705047E-3</v>
      </c>
      <c r="N971" s="2">
        <v>34229</v>
      </c>
      <c r="O971">
        <v>2.375</v>
      </c>
      <c r="Q971" s="2">
        <v>34229</v>
      </c>
      <c r="R971">
        <v>2442.61</v>
      </c>
      <c r="S971" s="8">
        <f t="shared" si="140"/>
        <v>0</v>
      </c>
      <c r="T971" s="9">
        <f t="shared" si="136"/>
        <v>-1.3559999999999999E-4</v>
      </c>
      <c r="U971" s="3">
        <f>Sheet1!$B$17+Sheet1!$B$18*'Portfolio allocation'!K971</f>
        <v>-1.1755597350336601E-3</v>
      </c>
      <c r="V971" s="13">
        <f t="shared" si="141"/>
        <v>1.03995973503366E-3</v>
      </c>
      <c r="W971" s="13"/>
      <c r="X971" s="2">
        <v>34229</v>
      </c>
      <c r="Y971">
        <v>10.3576</v>
      </c>
      <c r="AA971" s="2">
        <v>34229</v>
      </c>
      <c r="AB971">
        <v>119.83</v>
      </c>
      <c r="AC971">
        <f t="shared" si="142"/>
        <v>-2.9122982193376945E-3</v>
      </c>
      <c r="AD971">
        <f t="shared" si="137"/>
        <v>-3.0478982193376945E-3</v>
      </c>
      <c r="AE971">
        <f>Sheet2!$B$17+Sheet2!$B$18*'Portfolio allocation'!K971</f>
        <v>-1.235898418934147E-3</v>
      </c>
      <c r="AF971">
        <f t="shared" si="143"/>
        <v>-1.8119998004035476E-3</v>
      </c>
      <c r="AH971" s="2">
        <v>34229</v>
      </c>
      <c r="AI971">
        <v>5.3789999999999996</v>
      </c>
      <c r="AJ971">
        <v>3.39</v>
      </c>
      <c r="AK971">
        <v>1.2110300000000001</v>
      </c>
      <c r="AR971" s="3"/>
    </row>
    <row r="972" spans="1:44" hidden="1" outlineLevel="1" x14ac:dyDescent="0.2">
      <c r="A972" s="2">
        <v>34232</v>
      </c>
      <c r="B972">
        <v>14.6</v>
      </c>
      <c r="E972" s="2">
        <v>34232</v>
      </c>
      <c r="F972">
        <v>455.05</v>
      </c>
      <c r="G972">
        <f t="shared" si="138"/>
        <v>-8.2383453566680087E-3</v>
      </c>
      <c r="H972" s="2">
        <v>34232</v>
      </c>
      <c r="I972">
        <v>550.24</v>
      </c>
      <c r="J972">
        <f t="shared" si="139"/>
        <v>-8.0403821885705051E-3</v>
      </c>
      <c r="K972">
        <f t="shared" si="135"/>
        <v>-8.1759821885705047E-3</v>
      </c>
      <c r="L972">
        <v>-4.7525674905494943E-3</v>
      </c>
      <c r="N972" s="2">
        <v>34232</v>
      </c>
      <c r="O972">
        <v>2.3633000000000002</v>
      </c>
      <c r="Q972" s="2">
        <v>34232</v>
      </c>
      <c r="R972">
        <v>2430.56</v>
      </c>
      <c r="S972" s="8">
        <f t="shared" si="140"/>
        <v>-4.9332476326553465E-3</v>
      </c>
      <c r="T972" s="9">
        <f t="shared" si="136"/>
        <v>-5.0688476326553461E-3</v>
      </c>
      <c r="U972" s="3">
        <f>Sheet1!$B$17+Sheet1!$B$18*'Portfolio allocation'!K972</f>
        <v>-8.8918950893172224E-3</v>
      </c>
      <c r="V972" s="13">
        <f t="shared" si="141"/>
        <v>3.8230474566618763E-3</v>
      </c>
      <c r="W972" s="13"/>
      <c r="X972" s="2">
        <v>34232</v>
      </c>
      <c r="Y972">
        <v>10.088900000000001</v>
      </c>
      <c r="AA972" s="2">
        <v>34232</v>
      </c>
      <c r="AB972">
        <v>116.73</v>
      </c>
      <c r="AC972">
        <f t="shared" si="142"/>
        <v>-2.5869982475173137E-2</v>
      </c>
      <c r="AD972">
        <f t="shared" si="137"/>
        <v>-2.6006382475173135E-2</v>
      </c>
      <c r="AE972">
        <f>Sheet2!$B$17+Sheet2!$B$18*'Portfolio allocation'!K972</f>
        <v>-7.2169049388833397E-3</v>
      </c>
      <c r="AF972">
        <f t="shared" si="143"/>
        <v>-1.8789477536289796E-2</v>
      </c>
      <c r="AH972" s="2">
        <v>34232</v>
      </c>
      <c r="AI972">
        <v>5.4219999999999997</v>
      </c>
      <c r="AJ972">
        <v>3.41</v>
      </c>
      <c r="AK972">
        <v>1.2084900000000001</v>
      </c>
      <c r="AR972" s="3"/>
    </row>
    <row r="973" spans="1:44" hidden="1" outlineLevel="1" x14ac:dyDescent="0.2">
      <c r="A973" s="2">
        <v>34233</v>
      </c>
      <c r="B973">
        <v>17.3</v>
      </c>
      <c r="E973" s="2">
        <v>34233</v>
      </c>
      <c r="F973">
        <v>452.95</v>
      </c>
      <c r="G973">
        <f t="shared" si="138"/>
        <v>-4.6148774859906538E-3</v>
      </c>
      <c r="H973" s="2">
        <v>34233</v>
      </c>
      <c r="I973">
        <v>547.70000000000005</v>
      </c>
      <c r="J973">
        <f t="shared" si="139"/>
        <v>-4.6161674905494943E-3</v>
      </c>
      <c r="K973">
        <f t="shared" si="135"/>
        <v>-4.7525674905494943E-3</v>
      </c>
      <c r="L973">
        <v>7.0585191893371996E-3</v>
      </c>
      <c r="N973" s="2">
        <v>34233</v>
      </c>
      <c r="O973">
        <v>2.375</v>
      </c>
      <c r="Q973" s="2">
        <v>34233</v>
      </c>
      <c r="R973">
        <v>2442.61</v>
      </c>
      <c r="S973" s="8">
        <f t="shared" si="140"/>
        <v>4.9577052201963401E-3</v>
      </c>
      <c r="T973" s="9">
        <f t="shared" si="136"/>
        <v>4.82130522019634E-3</v>
      </c>
      <c r="U973" s="3">
        <f>Sheet1!$B$17+Sheet1!$B$18*'Portfolio allocation'!K973</f>
        <v>-4.9644669868813031E-3</v>
      </c>
      <c r="V973" s="13">
        <f t="shared" si="141"/>
        <v>9.7857722070776431E-3</v>
      </c>
      <c r="W973" s="13"/>
      <c r="X973" s="2">
        <v>34233</v>
      </c>
      <c r="Y973">
        <v>10.059100000000001</v>
      </c>
      <c r="AA973" s="2">
        <v>34233</v>
      </c>
      <c r="AB973">
        <v>116.38</v>
      </c>
      <c r="AC973">
        <f t="shared" si="142"/>
        <v>-2.9983723121734807E-3</v>
      </c>
      <c r="AD973">
        <f t="shared" si="137"/>
        <v>-3.1335723121734805E-3</v>
      </c>
      <c r="AE973">
        <f>Sheet2!$B$17+Sheet2!$B$18*'Portfolio allocation'!K973</f>
        <v>-4.1727172501949588E-3</v>
      </c>
      <c r="AF973">
        <f t="shared" si="143"/>
        <v>1.0391449380214783E-3</v>
      </c>
      <c r="AH973" s="2">
        <v>34233</v>
      </c>
      <c r="AI973">
        <v>5.4320000000000004</v>
      </c>
      <c r="AJ973">
        <v>3.38</v>
      </c>
      <c r="AK973">
        <v>1.20313</v>
      </c>
      <c r="AR973" s="3"/>
    </row>
    <row r="974" spans="1:44" hidden="1" outlineLevel="1" x14ac:dyDescent="0.2">
      <c r="A974" s="2">
        <v>34234</v>
      </c>
      <c r="B974">
        <v>13.75</v>
      </c>
      <c r="E974" s="2">
        <v>34234</v>
      </c>
      <c r="F974">
        <v>456.2</v>
      </c>
      <c r="G974">
        <f t="shared" si="138"/>
        <v>7.1751848989953793E-3</v>
      </c>
      <c r="H974" s="2">
        <v>34234</v>
      </c>
      <c r="I974">
        <v>551.64</v>
      </c>
      <c r="J974">
        <f t="shared" si="139"/>
        <v>7.1937191893371999E-3</v>
      </c>
      <c r="K974">
        <f t="shared" si="135"/>
        <v>7.0585191893371996E-3</v>
      </c>
      <c r="L974">
        <v>3.236164194039617E-3</v>
      </c>
      <c r="N974" s="2">
        <v>34234</v>
      </c>
      <c r="O974">
        <v>2.4140999999999999</v>
      </c>
      <c r="Q974" s="2">
        <v>34234</v>
      </c>
      <c r="R974">
        <v>2482.79</v>
      </c>
      <c r="S974" s="8">
        <f t="shared" si="140"/>
        <v>1.644961741743467E-2</v>
      </c>
      <c r="T974" s="9">
        <f t="shared" si="136"/>
        <v>1.6314417417434671E-2</v>
      </c>
      <c r="U974" s="3">
        <f>Sheet1!$B$17+Sheet1!$B$18*'Portfolio allocation'!K974</f>
        <v>8.5855109850275068E-3</v>
      </c>
      <c r="V974" s="13">
        <f t="shared" si="141"/>
        <v>7.7289064324071646E-3</v>
      </c>
      <c r="W974" s="13"/>
      <c r="X974" s="2">
        <v>34234</v>
      </c>
      <c r="Y974">
        <v>9.9993999999999996</v>
      </c>
      <c r="AA974" s="2">
        <v>34234</v>
      </c>
      <c r="AB974">
        <v>115.69</v>
      </c>
      <c r="AC974">
        <f t="shared" si="142"/>
        <v>-5.9288537549406772E-3</v>
      </c>
      <c r="AD974">
        <f t="shared" si="137"/>
        <v>-6.0644537549406768E-3</v>
      </c>
      <c r="AE974">
        <f>Sheet2!$B$17+Sheet2!$B$18*'Portfolio allocation'!K974</f>
        <v>6.3300023536342724E-3</v>
      </c>
      <c r="AF974">
        <f t="shared" si="143"/>
        <v>-1.2394456108574949E-2</v>
      </c>
      <c r="AH974" s="2">
        <v>34234</v>
      </c>
      <c r="AI974">
        <v>5.423</v>
      </c>
      <c r="AJ974">
        <v>3.39</v>
      </c>
      <c r="AK974">
        <v>1.1977800000000001</v>
      </c>
      <c r="AR974" s="3"/>
    </row>
    <row r="975" spans="1:44" hidden="1" outlineLevel="1" x14ac:dyDescent="0.2">
      <c r="A975" s="2">
        <v>34235</v>
      </c>
      <c r="B975">
        <v>13.36</v>
      </c>
      <c r="E975" s="2">
        <v>34235</v>
      </c>
      <c r="F975">
        <v>457.74</v>
      </c>
      <c r="G975">
        <f t="shared" si="138"/>
        <v>3.3757124068392041E-3</v>
      </c>
      <c r="H975" s="2">
        <v>34235</v>
      </c>
      <c r="I975">
        <v>553.5</v>
      </c>
      <c r="J975">
        <f t="shared" si="139"/>
        <v>3.371764194039617E-3</v>
      </c>
      <c r="K975">
        <f t="shared" si="135"/>
        <v>3.236164194039617E-3</v>
      </c>
      <c r="L975">
        <v>6.3135320686482792E-5</v>
      </c>
      <c r="N975" s="2">
        <v>34235</v>
      </c>
      <c r="O975">
        <v>2.4609000000000001</v>
      </c>
      <c r="Q975" s="2">
        <v>34235</v>
      </c>
      <c r="R975">
        <v>2531</v>
      </c>
      <c r="S975" s="8">
        <f t="shared" si="140"/>
        <v>1.9417671248877388E-2</v>
      </c>
      <c r="T975" s="9">
        <f t="shared" si="136"/>
        <v>1.9282071248877389E-2</v>
      </c>
      <c r="U975" s="3">
        <f>Sheet1!$B$17+Sheet1!$B$18*'Portfolio allocation'!K975</f>
        <v>4.2004084630642442E-3</v>
      </c>
      <c r="V975" s="13">
        <f t="shared" si="141"/>
        <v>1.5081662785813145E-2</v>
      </c>
      <c r="W975" s="13"/>
      <c r="X975" s="2">
        <v>34235</v>
      </c>
      <c r="Y975">
        <v>9.9993999999999996</v>
      </c>
      <c r="AA975" s="2">
        <v>34235</v>
      </c>
      <c r="AB975">
        <v>115.69</v>
      </c>
      <c r="AC975">
        <f t="shared" si="142"/>
        <v>0</v>
      </c>
      <c r="AD975">
        <f t="shared" si="137"/>
        <v>-1.3560000000000002E-4</v>
      </c>
      <c r="AE975">
        <f>Sheet2!$B$17+Sheet2!$B$18*'Portfolio allocation'!K975</f>
        <v>2.9310667747200697E-3</v>
      </c>
      <c r="AF975">
        <f t="shared" si="143"/>
        <v>-3.0666667747200698E-3</v>
      </c>
      <c r="AH975" s="2">
        <v>34235</v>
      </c>
      <c r="AI975">
        <v>5.4269999999999996</v>
      </c>
      <c r="AJ975">
        <v>3.39</v>
      </c>
      <c r="AK975">
        <v>1.1860900000000001</v>
      </c>
      <c r="AR975" s="3"/>
    </row>
    <row r="976" spans="1:44" hidden="1" outlineLevel="1" x14ac:dyDescent="0.2">
      <c r="A976" s="2">
        <v>34236</v>
      </c>
      <c r="B976">
        <v>12.47</v>
      </c>
      <c r="E976" s="2">
        <v>34236</v>
      </c>
      <c r="F976">
        <v>457.63</v>
      </c>
      <c r="G976">
        <f t="shared" si="138"/>
        <v>-2.4031109363398251E-4</v>
      </c>
      <c r="H976" s="2">
        <v>34236</v>
      </c>
      <c r="I976">
        <v>553.61</v>
      </c>
      <c r="J976">
        <f t="shared" si="139"/>
        <v>1.9873532068648281E-4</v>
      </c>
      <c r="K976">
        <f t="shared" si="135"/>
        <v>6.3135320686482792E-5</v>
      </c>
      <c r="L976">
        <v>9.1127878542657387E-3</v>
      </c>
      <c r="N976" s="2">
        <v>34236</v>
      </c>
      <c r="O976">
        <v>2.5</v>
      </c>
      <c r="Q976" s="2">
        <v>34236</v>
      </c>
      <c r="R976">
        <v>2571.17</v>
      </c>
      <c r="S976" s="8">
        <f t="shared" si="140"/>
        <v>1.5871197155274519E-2</v>
      </c>
      <c r="T976" s="9">
        <f t="shared" si="136"/>
        <v>1.5735597155274519E-2</v>
      </c>
      <c r="U976" s="3">
        <f>Sheet1!$B$17+Sheet1!$B$18*'Portfolio allocation'!K976</f>
        <v>5.602293243079739E-4</v>
      </c>
      <c r="V976" s="13">
        <f t="shared" si="141"/>
        <v>1.5175367830966546E-2</v>
      </c>
      <c r="W976" s="13"/>
      <c r="X976" s="2">
        <v>34236</v>
      </c>
      <c r="Y976">
        <v>9.9695</v>
      </c>
      <c r="AA976" s="2">
        <v>34236</v>
      </c>
      <c r="AB976">
        <v>115.34</v>
      </c>
      <c r="AC976">
        <f t="shared" si="142"/>
        <v>-3.0253263030511901E-3</v>
      </c>
      <c r="AD976">
        <f t="shared" si="137"/>
        <v>-3.1609263030511901E-3</v>
      </c>
      <c r="AE976">
        <f>Sheet2!$B$17+Sheet2!$B$18*'Portfolio allocation'!K976</f>
        <v>1.0952854924648953E-4</v>
      </c>
      <c r="AF976">
        <f t="shared" si="143"/>
        <v>-3.2704548522976798E-3</v>
      </c>
      <c r="AH976" s="2">
        <v>34236</v>
      </c>
      <c r="AI976">
        <v>5.3869999999999996</v>
      </c>
      <c r="AJ976">
        <v>3.39</v>
      </c>
      <c r="AK976">
        <v>1.1841600000000001</v>
      </c>
      <c r="AR976" s="3"/>
    </row>
    <row r="977" spans="1:44" hidden="1" outlineLevel="1" x14ac:dyDescent="0.2">
      <c r="A977" s="2">
        <v>34239</v>
      </c>
      <c r="B977">
        <v>12.49</v>
      </c>
      <c r="E977" s="2">
        <v>34239</v>
      </c>
      <c r="F977">
        <v>461.8</v>
      </c>
      <c r="G977">
        <f t="shared" si="138"/>
        <v>9.1121648493324159E-3</v>
      </c>
      <c r="H977" s="2">
        <v>34239</v>
      </c>
      <c r="I977">
        <v>558.73</v>
      </c>
      <c r="J977">
        <f t="shared" si="139"/>
        <v>9.2483878542657383E-3</v>
      </c>
      <c r="K977">
        <f t="shared" si="135"/>
        <v>9.1127878542657387E-3</v>
      </c>
      <c r="L977">
        <v>-7.0552743543401725E-4</v>
      </c>
      <c r="N977" s="2">
        <v>34239</v>
      </c>
      <c r="O977">
        <v>2.5703</v>
      </c>
      <c r="Q977" s="2">
        <v>34239</v>
      </c>
      <c r="R977">
        <v>2643.49</v>
      </c>
      <c r="S977" s="8">
        <f t="shared" si="140"/>
        <v>2.812727279798688E-2</v>
      </c>
      <c r="T977" s="9">
        <f t="shared" si="136"/>
        <v>2.799167279798688E-2</v>
      </c>
      <c r="U977" s="3">
        <f>Sheet1!$B$17+Sheet1!$B$18*'Portfolio allocation'!K977</f>
        <v>1.0942220059524898E-2</v>
      </c>
      <c r="V977" s="13">
        <f t="shared" si="141"/>
        <v>1.7049452738461982E-2</v>
      </c>
      <c r="W977" s="13"/>
      <c r="X977" s="2">
        <v>34239</v>
      </c>
      <c r="Y977">
        <v>9.9695</v>
      </c>
      <c r="AA977" s="2">
        <v>34239</v>
      </c>
      <c r="AB977">
        <v>115.34</v>
      </c>
      <c r="AC977">
        <f t="shared" si="142"/>
        <v>0</v>
      </c>
      <c r="AD977">
        <f t="shared" si="137"/>
        <v>-1.328E-4</v>
      </c>
      <c r="AE977">
        <f>Sheet2!$B$17+Sheet2!$B$18*'Portfolio allocation'!K977</f>
        <v>8.1567104596223707E-3</v>
      </c>
      <c r="AF977">
        <f t="shared" si="143"/>
        <v>-8.2895104596223713E-3</v>
      </c>
      <c r="AH977" s="2">
        <v>34239</v>
      </c>
      <c r="AI977">
        <v>5.2859999999999996</v>
      </c>
      <c r="AJ977">
        <v>3.32</v>
      </c>
      <c r="AK977">
        <v>1.1946399999999999</v>
      </c>
      <c r="AR977" s="3"/>
    </row>
    <row r="978" spans="1:44" hidden="1" outlineLevel="1" x14ac:dyDescent="0.2">
      <c r="A978" s="2">
        <v>34240</v>
      </c>
      <c r="B978">
        <v>12.19</v>
      </c>
      <c r="E978" s="2">
        <v>34240</v>
      </c>
      <c r="F978">
        <v>461.53</v>
      </c>
      <c r="G978">
        <f t="shared" si="138"/>
        <v>-5.8466868774365022E-4</v>
      </c>
      <c r="H978" s="2">
        <v>34240</v>
      </c>
      <c r="I978">
        <v>558.41</v>
      </c>
      <c r="J978">
        <f t="shared" si="139"/>
        <v>-5.7272743543401727E-4</v>
      </c>
      <c r="K978">
        <f t="shared" si="135"/>
        <v>-7.0552743543401725E-4</v>
      </c>
      <c r="L978">
        <v>-3.1413421106355039E-3</v>
      </c>
      <c r="N978" s="2">
        <v>34240</v>
      </c>
      <c r="O978">
        <v>2.625</v>
      </c>
      <c r="Q978" s="2">
        <v>34240</v>
      </c>
      <c r="R978">
        <v>2699.73</v>
      </c>
      <c r="S978" s="8">
        <f t="shared" si="140"/>
        <v>2.1274905522623566E-2</v>
      </c>
      <c r="T978" s="9">
        <f t="shared" si="136"/>
        <v>2.1142105522623567E-2</v>
      </c>
      <c r="U978" s="3">
        <f>Sheet1!$B$17+Sheet1!$B$18*'Portfolio allocation'!K978</f>
        <v>-3.2160007001829033E-4</v>
      </c>
      <c r="V978" s="13">
        <f t="shared" si="141"/>
        <v>2.1463705592641859E-2</v>
      </c>
      <c r="W978" s="13"/>
      <c r="X978" s="2">
        <v>34240</v>
      </c>
      <c r="Y978">
        <v>9.9695</v>
      </c>
      <c r="AA978" s="2">
        <v>34240</v>
      </c>
      <c r="AB978">
        <v>115.34</v>
      </c>
      <c r="AC978">
        <f t="shared" si="142"/>
        <v>0</v>
      </c>
      <c r="AD978">
        <f t="shared" si="137"/>
        <v>-1.328E-4</v>
      </c>
      <c r="AE978">
        <f>Sheet2!$B$17+Sheet2!$B$18*'Portfolio allocation'!K978</f>
        <v>-5.739859838563723E-4</v>
      </c>
      <c r="AF978">
        <f t="shared" si="143"/>
        <v>4.4118598385637232E-4</v>
      </c>
      <c r="AH978" s="2">
        <v>34240</v>
      </c>
      <c r="AI978">
        <v>5.2779999999999996</v>
      </c>
      <c r="AJ978">
        <v>3.32</v>
      </c>
      <c r="AK978">
        <v>1.2017599999999999</v>
      </c>
      <c r="AR978" s="3"/>
    </row>
    <row r="979" spans="1:44" hidden="1" outlineLevel="1" x14ac:dyDescent="0.2">
      <c r="A979" s="2">
        <v>34241</v>
      </c>
      <c r="B979">
        <v>12.63</v>
      </c>
      <c r="E979" s="2">
        <v>34241</v>
      </c>
      <c r="F979">
        <v>460.11</v>
      </c>
      <c r="G979">
        <f t="shared" si="138"/>
        <v>-3.0767230732562378E-3</v>
      </c>
      <c r="H979" s="2">
        <v>34241</v>
      </c>
      <c r="I979">
        <v>556.73</v>
      </c>
      <c r="J979">
        <f t="shared" si="139"/>
        <v>-3.0085421106355037E-3</v>
      </c>
      <c r="K979">
        <f t="shared" si="135"/>
        <v>-3.1413421106355039E-3</v>
      </c>
      <c r="L979">
        <v>-2.6490839581124956E-3</v>
      </c>
      <c r="N979" s="2">
        <v>34241</v>
      </c>
      <c r="O979">
        <v>2.5937999999999999</v>
      </c>
      <c r="Q979" s="2">
        <v>34241</v>
      </c>
      <c r="R979">
        <v>2667.59</v>
      </c>
      <c r="S979" s="8">
        <f t="shared" si="140"/>
        <v>-1.1904894193123017E-2</v>
      </c>
      <c r="T979" s="9">
        <f t="shared" si="136"/>
        <v>-1.2037694193123017E-2</v>
      </c>
      <c r="U979" s="3">
        <f>Sheet1!$B$17+Sheet1!$B$18*'Portfolio allocation'!K979</f>
        <v>-3.1160283971626125E-3</v>
      </c>
      <c r="V979" s="13">
        <f t="shared" si="141"/>
        <v>-8.921665795960404E-3</v>
      </c>
      <c r="W979" s="13"/>
      <c r="X979" s="2">
        <v>34241</v>
      </c>
      <c r="Y979">
        <v>9.9397000000000002</v>
      </c>
      <c r="AA979" s="2">
        <v>34241</v>
      </c>
      <c r="AB979">
        <v>115</v>
      </c>
      <c r="AC979">
        <f t="shared" si="142"/>
        <v>-2.9478064851743424E-3</v>
      </c>
      <c r="AD979">
        <f t="shared" si="137"/>
        <v>-3.0822064851743422E-3</v>
      </c>
      <c r="AE979">
        <f>Sheet2!$B$17+Sheet2!$B$18*'Portfolio allocation'!K979</f>
        <v>-2.7399745362982719E-3</v>
      </c>
      <c r="AF979">
        <f t="shared" si="143"/>
        <v>-3.422319488760703E-4</v>
      </c>
      <c r="AH979" s="2">
        <v>34241</v>
      </c>
      <c r="AI979">
        <v>5.3460000000000001</v>
      </c>
      <c r="AJ979">
        <v>3.36</v>
      </c>
      <c r="AK979">
        <v>1.2044699999999999</v>
      </c>
      <c r="AR979" s="3"/>
    </row>
    <row r="980" spans="1:44" hidden="1" outlineLevel="1" x14ac:dyDescent="0.2">
      <c r="A980" s="2">
        <v>34242</v>
      </c>
      <c r="B980">
        <v>12.99</v>
      </c>
      <c r="E980" s="2">
        <v>34242</v>
      </c>
      <c r="F980">
        <v>458.93</v>
      </c>
      <c r="G980">
        <f t="shared" si="138"/>
        <v>-2.56460411640691E-3</v>
      </c>
      <c r="H980" s="2">
        <v>34242</v>
      </c>
      <c r="I980">
        <v>555.33000000000004</v>
      </c>
      <c r="J980">
        <f t="shared" si="139"/>
        <v>-2.5146839581124958E-3</v>
      </c>
      <c r="K980">
        <f t="shared" si="135"/>
        <v>-2.6490839581124956E-3</v>
      </c>
      <c r="L980">
        <v>5.1045274917615041E-3</v>
      </c>
      <c r="N980" s="2">
        <v>34242</v>
      </c>
      <c r="O980">
        <v>2.5781000000000001</v>
      </c>
      <c r="Q980" s="2">
        <v>34242</v>
      </c>
      <c r="R980">
        <v>2651.52</v>
      </c>
      <c r="S980" s="8">
        <f t="shared" si="140"/>
        <v>-6.0241641331689744E-3</v>
      </c>
      <c r="T980" s="9">
        <f t="shared" si="136"/>
        <v>-6.1585641331689742E-3</v>
      </c>
      <c r="U980" s="3">
        <f>Sheet1!$B$17+Sheet1!$B$18*'Portfolio allocation'!K980</f>
        <v>-2.5512973691075988E-3</v>
      </c>
      <c r="V980" s="13">
        <f t="shared" si="141"/>
        <v>-3.6072667640613754E-3</v>
      </c>
      <c r="W980" s="13"/>
      <c r="X980" s="2">
        <v>34242</v>
      </c>
      <c r="Y980">
        <v>10.029199999999999</v>
      </c>
      <c r="AA980" s="2">
        <v>34242</v>
      </c>
      <c r="AB980">
        <v>116.03</v>
      </c>
      <c r="AC980">
        <f t="shared" si="142"/>
        <v>8.9565217391305296E-3</v>
      </c>
      <c r="AD980">
        <f t="shared" si="137"/>
        <v>8.82092173913053E-3</v>
      </c>
      <c r="AE980">
        <f>Sheet2!$B$17+Sheet2!$B$18*'Portfolio allocation'!K980</f>
        <v>-2.3022460284335107E-3</v>
      </c>
      <c r="AF980">
        <f t="shared" si="143"/>
        <v>1.112316776756404E-2</v>
      </c>
      <c r="AH980" s="2">
        <v>34242</v>
      </c>
      <c r="AI980">
        <v>5.3739999999999997</v>
      </c>
      <c r="AJ980">
        <v>3.39</v>
      </c>
      <c r="AK980">
        <v>1.19011</v>
      </c>
      <c r="AR980" s="3"/>
    </row>
    <row r="981" spans="1:44" hidden="1" outlineLevel="1" x14ac:dyDescent="0.2">
      <c r="A981" s="2">
        <v>34243</v>
      </c>
      <c r="B981">
        <v>11.83</v>
      </c>
      <c r="E981" s="2">
        <v>34243</v>
      </c>
      <c r="F981">
        <v>461.29</v>
      </c>
      <c r="G981">
        <f t="shared" si="138"/>
        <v>5.1423964439021308E-3</v>
      </c>
      <c r="H981" s="2">
        <v>34243</v>
      </c>
      <c r="I981">
        <v>558.24</v>
      </c>
      <c r="J981">
        <f t="shared" si="139"/>
        <v>5.2401274917615037E-3</v>
      </c>
      <c r="K981">
        <f t="shared" si="135"/>
        <v>5.1045274917615041E-3</v>
      </c>
      <c r="L981">
        <v>3.8548982516480946E-4</v>
      </c>
      <c r="N981" s="2">
        <v>34243</v>
      </c>
      <c r="O981">
        <v>2.5625</v>
      </c>
      <c r="Q981" s="2">
        <v>34243</v>
      </c>
      <c r="R981">
        <v>2635.45</v>
      </c>
      <c r="S981" s="8">
        <f t="shared" si="140"/>
        <v>-6.0606746319092908E-3</v>
      </c>
      <c r="T981" s="9">
        <f t="shared" si="136"/>
        <v>-6.1962746319092904E-3</v>
      </c>
      <c r="U981" s="3">
        <f>Sheet1!$B$17+Sheet1!$B$18*'Portfolio allocation'!K981</f>
        <v>6.3438421888336108E-3</v>
      </c>
      <c r="V981" s="13">
        <f t="shared" si="141"/>
        <v>-1.2540116820742901E-2</v>
      </c>
      <c r="W981" s="13"/>
      <c r="X981" s="2">
        <v>34243</v>
      </c>
      <c r="Y981">
        <v>10.477</v>
      </c>
      <c r="AA981" s="2">
        <v>34243</v>
      </c>
      <c r="AB981">
        <v>121.22</v>
      </c>
      <c r="AC981">
        <f t="shared" si="142"/>
        <v>4.4729811255709739E-2</v>
      </c>
      <c r="AD981">
        <f t="shared" si="137"/>
        <v>4.4595811255709737E-2</v>
      </c>
      <c r="AE981">
        <f>Sheet2!$B$17+Sheet2!$B$18*'Portfolio allocation'!K981</f>
        <v>4.5924630853131383E-3</v>
      </c>
      <c r="AF981">
        <f t="shared" si="143"/>
        <v>4.0003348170396601E-2</v>
      </c>
      <c r="AH981" s="2">
        <v>34243</v>
      </c>
      <c r="AI981">
        <v>5.3289999999999997</v>
      </c>
      <c r="AJ981">
        <v>3.35</v>
      </c>
      <c r="AK981">
        <v>1.1919</v>
      </c>
      <c r="AR981" s="3"/>
    </row>
    <row r="982" spans="1:44" hidden="1" outlineLevel="1" x14ac:dyDescent="0.2">
      <c r="A982" s="2">
        <v>34246</v>
      </c>
      <c r="B982">
        <v>12.85</v>
      </c>
      <c r="E982" s="2">
        <v>34246</v>
      </c>
      <c r="F982">
        <v>461.34</v>
      </c>
      <c r="G982">
        <f t="shared" si="138"/>
        <v>1.0839168418996792E-4</v>
      </c>
      <c r="H982" s="2">
        <v>34246</v>
      </c>
      <c r="I982">
        <v>558.53</v>
      </c>
      <c r="J982">
        <f t="shared" si="139"/>
        <v>5.1948982516480946E-4</v>
      </c>
      <c r="K982">
        <f t="shared" si="135"/>
        <v>3.8548982516480946E-4</v>
      </c>
      <c r="L982">
        <v>-3.846579771901496E-4</v>
      </c>
      <c r="N982" s="2">
        <v>34246</v>
      </c>
      <c r="O982">
        <v>2.5819999999999999</v>
      </c>
      <c r="Q982" s="2">
        <v>34246</v>
      </c>
      <c r="R982">
        <v>2655.54</v>
      </c>
      <c r="S982" s="8">
        <f t="shared" si="140"/>
        <v>7.6229865867309954E-3</v>
      </c>
      <c r="T982" s="9">
        <f t="shared" si="136"/>
        <v>7.4889865867309949E-3</v>
      </c>
      <c r="U982" s="3">
        <f>Sheet1!$B$17+Sheet1!$B$18*'Portfolio allocation'!K982</f>
        <v>9.3004258139506931E-4</v>
      </c>
      <c r="V982" s="13">
        <f t="shared" si="141"/>
        <v>6.5589440053359259E-3</v>
      </c>
      <c r="W982" s="13"/>
      <c r="X982" s="2">
        <v>34246</v>
      </c>
      <c r="Y982">
        <v>10.5665</v>
      </c>
      <c r="AA982" s="2">
        <v>34246</v>
      </c>
      <c r="AB982">
        <v>122.25</v>
      </c>
      <c r="AC982">
        <f t="shared" si="142"/>
        <v>8.4969476983995929E-3</v>
      </c>
      <c r="AD982">
        <f t="shared" si="137"/>
        <v>8.3629476983995924E-3</v>
      </c>
      <c r="AE982">
        <f>Sheet2!$B$17+Sheet2!$B$18*'Portfolio allocation'!K982</f>
        <v>3.9617439863582428E-4</v>
      </c>
      <c r="AF982">
        <f t="shared" si="143"/>
        <v>7.9667732997637675E-3</v>
      </c>
      <c r="AH982" s="2">
        <v>34246</v>
      </c>
      <c r="AI982">
        <v>5.3209999999999997</v>
      </c>
      <c r="AJ982">
        <v>3.35</v>
      </c>
      <c r="AK982">
        <v>1.19617</v>
      </c>
      <c r="AR982" s="3"/>
    </row>
    <row r="983" spans="1:44" hidden="1" outlineLevel="1" x14ac:dyDescent="0.2">
      <c r="A983" s="2">
        <v>34247</v>
      </c>
      <c r="B983">
        <v>12.97</v>
      </c>
      <c r="E983" s="2">
        <v>34247</v>
      </c>
      <c r="F983">
        <v>461.2</v>
      </c>
      <c r="G983">
        <f t="shared" si="138"/>
        <v>-3.0346382277712802E-4</v>
      </c>
      <c r="H983" s="2">
        <v>34247</v>
      </c>
      <c r="I983">
        <v>558.39</v>
      </c>
      <c r="J983">
        <f t="shared" si="139"/>
        <v>-2.5065797719014959E-4</v>
      </c>
      <c r="K983">
        <f t="shared" si="135"/>
        <v>-3.846579771901496E-4</v>
      </c>
      <c r="L983">
        <v>-1.1201746592882625E-3</v>
      </c>
      <c r="N983" s="2">
        <v>34247</v>
      </c>
      <c r="O983">
        <v>2.6015999999999999</v>
      </c>
      <c r="Q983" s="2">
        <v>34247</v>
      </c>
      <c r="R983">
        <v>2675.63</v>
      </c>
      <c r="S983" s="8">
        <f t="shared" si="140"/>
        <v>7.5653162821873732E-3</v>
      </c>
      <c r="T983" s="9">
        <f t="shared" si="136"/>
        <v>7.4313162821873727E-3</v>
      </c>
      <c r="U983" s="3">
        <f>Sheet1!$B$17+Sheet1!$B$18*'Portfolio allocation'!K983</f>
        <v>4.6509504392557152E-5</v>
      </c>
      <c r="V983" s="13">
        <f t="shared" si="141"/>
        <v>7.3848067777948154E-3</v>
      </c>
      <c r="W983" s="13"/>
      <c r="X983" s="2">
        <v>34247</v>
      </c>
      <c r="Y983">
        <v>10.447100000000001</v>
      </c>
      <c r="AA983" s="2">
        <v>34247</v>
      </c>
      <c r="AB983">
        <v>120.87</v>
      </c>
      <c r="AC983">
        <f t="shared" si="142"/>
        <v>-1.1288343558282121E-2</v>
      </c>
      <c r="AD983">
        <f t="shared" si="137"/>
        <v>-1.1423543558282121E-2</v>
      </c>
      <c r="AE983">
        <f>Sheet2!$B$17+Sheet2!$B$18*'Portfolio allocation'!K983</f>
        <v>-2.8866067546567449E-4</v>
      </c>
      <c r="AF983">
        <f t="shared" si="143"/>
        <v>-1.1134882882816447E-2</v>
      </c>
      <c r="AH983" s="2">
        <v>34247</v>
      </c>
      <c r="AI983">
        <v>5.3330000000000002</v>
      </c>
      <c r="AJ983">
        <v>3.38</v>
      </c>
      <c r="AK983">
        <v>1.19523</v>
      </c>
      <c r="AR983" s="3"/>
    </row>
    <row r="984" spans="1:44" hidden="1" outlineLevel="1" x14ac:dyDescent="0.2">
      <c r="A984" s="2">
        <v>34248</v>
      </c>
      <c r="B984">
        <v>12.68</v>
      </c>
      <c r="E984" s="2">
        <v>34248</v>
      </c>
      <c r="F984">
        <v>460.74</v>
      </c>
      <c r="G984">
        <f t="shared" si="138"/>
        <v>-9.9739809193399864E-4</v>
      </c>
      <c r="H984" s="2">
        <v>34248</v>
      </c>
      <c r="I984">
        <v>557.84</v>
      </c>
      <c r="J984">
        <f t="shared" si="139"/>
        <v>-9.8497465928826244E-4</v>
      </c>
      <c r="K984">
        <f t="shared" si="135"/>
        <v>-1.1201746592882625E-3</v>
      </c>
      <c r="L984">
        <v>-3.4866156890865016E-3</v>
      </c>
      <c r="N984" s="2">
        <v>34248</v>
      </c>
      <c r="O984">
        <v>2.6522999999999999</v>
      </c>
      <c r="Q984" s="2">
        <v>34248</v>
      </c>
      <c r="R984">
        <v>2727.85</v>
      </c>
      <c r="S984" s="8">
        <f t="shared" si="140"/>
        <v>1.9516898823828344E-2</v>
      </c>
      <c r="T984" s="9">
        <f t="shared" si="136"/>
        <v>1.9381698823828345E-2</v>
      </c>
      <c r="U984" s="3">
        <f>Sheet1!$B$17+Sheet1!$B$18*'Portfolio allocation'!K984</f>
        <v>-7.9729387378199828E-4</v>
      </c>
      <c r="V984" s="13">
        <f t="shared" si="141"/>
        <v>2.0178992697610344E-2</v>
      </c>
      <c r="W984" s="13"/>
      <c r="X984" s="2">
        <v>34248</v>
      </c>
      <c r="Y984">
        <v>10.5068</v>
      </c>
      <c r="AA984" s="2">
        <v>34248</v>
      </c>
      <c r="AB984">
        <v>121.56</v>
      </c>
      <c r="AC984">
        <f t="shared" si="142"/>
        <v>5.7086125589476122E-3</v>
      </c>
      <c r="AD984">
        <f t="shared" si="137"/>
        <v>5.5742125589476124E-3</v>
      </c>
      <c r="AE984">
        <f>Sheet2!$B$17+Sheet2!$B$18*'Portfolio allocation'!K984</f>
        <v>-9.4270087391500024E-4</v>
      </c>
      <c r="AF984">
        <f t="shared" si="143"/>
        <v>6.516913432862613E-3</v>
      </c>
      <c r="AH984" s="2">
        <v>34248</v>
      </c>
      <c r="AI984">
        <v>5.3209999999999997</v>
      </c>
      <c r="AJ984">
        <v>3.36</v>
      </c>
      <c r="AK984">
        <v>1.19594</v>
      </c>
      <c r="AR984" s="3"/>
    </row>
    <row r="985" spans="1:44" hidden="1" outlineLevel="1" x14ac:dyDescent="0.2">
      <c r="A985" s="2">
        <v>34249</v>
      </c>
      <c r="B985">
        <v>13.14</v>
      </c>
      <c r="E985" s="2">
        <v>34249</v>
      </c>
      <c r="F985">
        <v>459.18</v>
      </c>
      <c r="G985">
        <f t="shared" si="138"/>
        <v>-3.3858575335330432E-3</v>
      </c>
      <c r="H985" s="2">
        <v>34249</v>
      </c>
      <c r="I985">
        <v>555.97</v>
      </c>
      <c r="J985">
        <f t="shared" si="139"/>
        <v>-3.3522156890865018E-3</v>
      </c>
      <c r="K985">
        <f t="shared" si="135"/>
        <v>-3.4866156890865016E-3</v>
      </c>
      <c r="L985">
        <v>2.4200946453943558E-3</v>
      </c>
      <c r="N985" s="2">
        <v>34249</v>
      </c>
      <c r="O985">
        <v>2.6288999999999998</v>
      </c>
      <c r="Q985" s="2">
        <v>34249</v>
      </c>
      <c r="R985">
        <v>2703.75</v>
      </c>
      <c r="S985" s="8">
        <f t="shared" si="140"/>
        <v>-8.8347966347123164E-3</v>
      </c>
      <c r="T985" s="9">
        <f t="shared" si="136"/>
        <v>-8.9691966347123162E-3</v>
      </c>
      <c r="U985" s="3">
        <f>Sheet1!$B$17+Sheet1!$B$18*'Portfolio allocation'!K985</f>
        <v>-3.5121349967577333E-3</v>
      </c>
      <c r="V985" s="13">
        <f t="shared" si="141"/>
        <v>-5.4570616379545824E-3</v>
      </c>
      <c r="W985" s="13"/>
      <c r="X985" s="2">
        <v>34249</v>
      </c>
      <c r="Y985">
        <v>10.5068</v>
      </c>
      <c r="AA985" s="2">
        <v>34249</v>
      </c>
      <c r="AB985">
        <v>121.56</v>
      </c>
      <c r="AC985">
        <f t="shared" si="142"/>
        <v>0</v>
      </c>
      <c r="AD985">
        <f t="shared" si="137"/>
        <v>-1.34E-4</v>
      </c>
      <c r="AE985">
        <f>Sheet2!$B$17+Sheet2!$B$18*'Portfolio allocation'!K985</f>
        <v>-3.047000610982566E-3</v>
      </c>
      <c r="AF985">
        <f t="shared" si="143"/>
        <v>2.913000610982566E-3</v>
      </c>
      <c r="AH985" s="2">
        <v>34249</v>
      </c>
      <c r="AI985">
        <v>5.3230000000000004</v>
      </c>
      <c r="AJ985">
        <v>3.35</v>
      </c>
      <c r="AK985">
        <v>1.19299</v>
      </c>
      <c r="AR985" s="3"/>
    </row>
    <row r="986" spans="1:44" hidden="1" outlineLevel="1" x14ac:dyDescent="0.2">
      <c r="A986" s="2">
        <v>34250</v>
      </c>
      <c r="B986">
        <v>12.04</v>
      </c>
      <c r="E986" s="2">
        <v>34250</v>
      </c>
      <c r="F986">
        <v>460.31</v>
      </c>
      <c r="G986">
        <f t="shared" si="138"/>
        <v>2.46090857615755E-3</v>
      </c>
      <c r="H986" s="2">
        <v>34250</v>
      </c>
      <c r="I986">
        <v>557.39</v>
      </c>
      <c r="J986">
        <f t="shared" si="139"/>
        <v>2.5540946453943558E-3</v>
      </c>
      <c r="K986">
        <f t="shared" si="135"/>
        <v>2.4200946453943558E-3</v>
      </c>
      <c r="L986">
        <v>1.1047124132115838E-3</v>
      </c>
      <c r="N986" s="2">
        <v>34250</v>
      </c>
      <c r="O986">
        <v>2.6406000000000001</v>
      </c>
      <c r="Q986" s="2">
        <v>34250</v>
      </c>
      <c r="R986">
        <v>2715.8</v>
      </c>
      <c r="S986" s="8">
        <f t="shared" si="140"/>
        <v>4.4567730004623218E-3</v>
      </c>
      <c r="T986" s="9">
        <f t="shared" si="136"/>
        <v>4.3227730004623214E-3</v>
      </c>
      <c r="U986" s="3">
        <f>Sheet1!$B$17+Sheet1!$B$18*'Portfolio allocation'!K986</f>
        <v>3.2641927949056786E-3</v>
      </c>
      <c r="V986" s="13">
        <f t="shared" si="141"/>
        <v>1.0585802055566428E-3</v>
      </c>
      <c r="W986" s="13"/>
      <c r="X986" s="2">
        <v>34250</v>
      </c>
      <c r="Y986">
        <v>10.5665</v>
      </c>
      <c r="AA986" s="2">
        <v>34250</v>
      </c>
      <c r="AB986">
        <v>122.25</v>
      </c>
      <c r="AC986">
        <f t="shared" si="142"/>
        <v>5.6762092793682939E-3</v>
      </c>
      <c r="AD986">
        <f t="shared" si="137"/>
        <v>5.5430092793682939E-3</v>
      </c>
      <c r="AE986">
        <f>Sheet2!$B$17+Sheet2!$B$18*'Portfolio allocation'!K986</f>
        <v>2.2053969122475272E-3</v>
      </c>
      <c r="AF986">
        <f t="shared" si="143"/>
        <v>3.3376123671207667E-3</v>
      </c>
      <c r="AH986" s="2">
        <v>34250</v>
      </c>
      <c r="AI986">
        <v>5.2480000000000002</v>
      </c>
      <c r="AJ986">
        <v>3.33</v>
      </c>
      <c r="AK986">
        <v>1.20516</v>
      </c>
      <c r="AR986" s="3"/>
    </row>
    <row r="987" spans="1:44" hidden="1" outlineLevel="1" x14ac:dyDescent="0.2">
      <c r="A987" s="2">
        <v>34253</v>
      </c>
      <c r="B987">
        <v>12.26</v>
      </c>
      <c r="E987" s="2">
        <v>34253</v>
      </c>
      <c r="F987">
        <v>460.88</v>
      </c>
      <c r="G987">
        <f t="shared" si="138"/>
        <v>1.2382959310031083E-3</v>
      </c>
      <c r="H987" s="2">
        <v>34253</v>
      </c>
      <c r="I987">
        <v>558.08000000000004</v>
      </c>
      <c r="J987">
        <f t="shared" si="139"/>
        <v>1.2379124132115837E-3</v>
      </c>
      <c r="K987">
        <f t="shared" si="135"/>
        <v>1.1047124132115838E-3</v>
      </c>
      <c r="L987">
        <v>3.864387614678777E-4</v>
      </c>
      <c r="N987" s="2">
        <v>34253</v>
      </c>
      <c r="O987">
        <v>2.625</v>
      </c>
      <c r="Q987" s="2">
        <v>34253</v>
      </c>
      <c r="R987">
        <v>2699.73</v>
      </c>
      <c r="S987" s="8">
        <f t="shared" si="140"/>
        <v>-5.9172251270344089E-3</v>
      </c>
      <c r="T987" s="9">
        <f t="shared" si="136"/>
        <v>-6.0504251270344089E-3</v>
      </c>
      <c r="U987" s="3">
        <f>Sheet1!$B$17+Sheet1!$B$18*'Portfolio allocation'!K987</f>
        <v>1.7551529619266705E-3</v>
      </c>
      <c r="V987" s="13">
        <f t="shared" si="141"/>
        <v>-7.8055780889610795E-3</v>
      </c>
      <c r="W987" s="13"/>
      <c r="X987" s="2">
        <v>34253</v>
      </c>
      <c r="Y987">
        <v>10.5367</v>
      </c>
      <c r="AA987" s="2">
        <v>34253</v>
      </c>
      <c r="AB987">
        <v>121.91</v>
      </c>
      <c r="AC987">
        <f t="shared" si="142"/>
        <v>-2.781186094069521E-3</v>
      </c>
      <c r="AD987">
        <f t="shared" si="137"/>
        <v>-2.914386094069521E-3</v>
      </c>
      <c r="AE987">
        <f>Sheet2!$B$17+Sheet2!$B$18*'Portfolio allocation'!K987</f>
        <v>1.0357254729547638E-3</v>
      </c>
      <c r="AF987">
        <f t="shared" si="143"/>
        <v>-3.9501115670242844E-3</v>
      </c>
      <c r="AH987" s="2">
        <v>34253</v>
      </c>
      <c r="AI987">
        <v>5.3</v>
      </c>
      <c r="AJ987">
        <v>3.33</v>
      </c>
      <c r="AK987">
        <v>1.20482</v>
      </c>
      <c r="AR987" s="3"/>
    </row>
    <row r="988" spans="1:44" hidden="1" outlineLevel="1" x14ac:dyDescent="0.2">
      <c r="A988" s="2">
        <v>34254</v>
      </c>
      <c r="B988">
        <v>12.41</v>
      </c>
      <c r="E988" s="2">
        <v>34254</v>
      </c>
      <c r="F988">
        <v>461.12</v>
      </c>
      <c r="G988">
        <f t="shared" si="138"/>
        <v>5.2074292657522392E-4</v>
      </c>
      <c r="H988" s="2">
        <v>34254</v>
      </c>
      <c r="I988">
        <v>558.37</v>
      </c>
      <c r="J988">
        <f t="shared" si="139"/>
        <v>5.1963876146787769E-4</v>
      </c>
      <c r="K988">
        <f t="shared" si="135"/>
        <v>3.864387614678777E-4</v>
      </c>
      <c r="L988">
        <v>6.7151722334655279E-4</v>
      </c>
      <c r="N988" s="2">
        <v>34254</v>
      </c>
      <c r="O988">
        <v>2.6328</v>
      </c>
      <c r="Q988" s="2">
        <v>34254</v>
      </c>
      <c r="R988">
        <v>2707.76</v>
      </c>
      <c r="S988" s="8">
        <f t="shared" si="140"/>
        <v>2.974371511225371E-3</v>
      </c>
      <c r="T988" s="9">
        <f t="shared" si="136"/>
        <v>2.841171511225371E-3</v>
      </c>
      <c r="U988" s="3">
        <f>Sheet1!$B$17+Sheet1!$B$18*'Portfolio allocation'!K988</f>
        <v>9.311312251711933E-4</v>
      </c>
      <c r="V988" s="13">
        <f t="shared" si="141"/>
        <v>1.9100402860541777E-3</v>
      </c>
      <c r="W988" s="13"/>
      <c r="X988" s="2">
        <v>34254</v>
      </c>
      <c r="Y988">
        <v>10.447100000000001</v>
      </c>
      <c r="AA988" s="2">
        <v>34254</v>
      </c>
      <c r="AB988">
        <v>120.87</v>
      </c>
      <c r="AC988">
        <f t="shared" si="142"/>
        <v>-8.5308834386021992E-3</v>
      </c>
      <c r="AD988">
        <f t="shared" si="137"/>
        <v>-8.665283438602199E-3</v>
      </c>
      <c r="AE988">
        <f>Sheet2!$B$17+Sheet2!$B$18*'Portfolio allocation'!K988</f>
        <v>3.9701821700606721E-4</v>
      </c>
      <c r="AF988">
        <f t="shared" si="143"/>
        <v>-9.0623016556082656E-3</v>
      </c>
      <c r="AH988" s="2">
        <v>34254</v>
      </c>
      <c r="AI988">
        <v>5.2560000000000002</v>
      </c>
      <c r="AJ988">
        <v>3.36</v>
      </c>
      <c r="AK988">
        <v>1.2119200000000001</v>
      </c>
      <c r="AR988" s="3"/>
    </row>
    <row r="989" spans="1:44" hidden="1" outlineLevel="1" x14ac:dyDescent="0.2">
      <c r="A989" s="2">
        <v>34255</v>
      </c>
      <c r="B989">
        <v>11.38</v>
      </c>
      <c r="E989" s="2">
        <v>34255</v>
      </c>
      <c r="F989">
        <v>461.49</v>
      </c>
      <c r="G989">
        <f t="shared" si="138"/>
        <v>8.023941707147042E-4</v>
      </c>
      <c r="H989" s="2">
        <v>34255</v>
      </c>
      <c r="I989">
        <v>558.82000000000005</v>
      </c>
      <c r="J989">
        <f t="shared" si="139"/>
        <v>8.059172233465528E-4</v>
      </c>
      <c r="K989">
        <f t="shared" si="135"/>
        <v>6.7151722334655279E-4</v>
      </c>
      <c r="L989">
        <v>1.1533042110160575E-2</v>
      </c>
      <c r="N989" s="2">
        <v>34255</v>
      </c>
      <c r="O989">
        <v>2.6015999999999999</v>
      </c>
      <c r="Q989" s="2">
        <v>34255</v>
      </c>
      <c r="R989">
        <v>2675.63</v>
      </c>
      <c r="S989" s="8">
        <f t="shared" si="140"/>
        <v>-1.1865896534404841E-2</v>
      </c>
      <c r="T989" s="9">
        <f t="shared" si="136"/>
        <v>-1.200029653440484E-2</v>
      </c>
      <c r="U989" s="3">
        <f>Sheet1!$B$17+Sheet1!$B$18*'Portfolio allocation'!K989</f>
        <v>1.2581804614874193E-3</v>
      </c>
      <c r="V989" s="13">
        <f t="shared" si="141"/>
        <v>-1.3258476995892259E-2</v>
      </c>
      <c r="W989" s="13"/>
      <c r="X989" s="2">
        <v>34255</v>
      </c>
      <c r="Y989">
        <v>10.2979</v>
      </c>
      <c r="AA989" s="2">
        <v>34255</v>
      </c>
      <c r="AB989">
        <v>119.14</v>
      </c>
      <c r="AC989">
        <f t="shared" si="142"/>
        <v>-1.4312898155042664E-2</v>
      </c>
      <c r="AD989">
        <f t="shared" si="137"/>
        <v>-1.4447298155042664E-2</v>
      </c>
      <c r="AE989">
        <f>Sheet2!$B$17+Sheet2!$B$18*'Portfolio allocation'!K989</f>
        <v>6.5051725831793473E-4</v>
      </c>
      <c r="AF989">
        <f t="shared" si="143"/>
        <v>-1.5097815413360598E-2</v>
      </c>
      <c r="AH989" s="2">
        <v>34255</v>
      </c>
      <c r="AI989">
        <v>5.2640000000000002</v>
      </c>
      <c r="AJ989">
        <v>3.36</v>
      </c>
      <c r="AK989">
        <v>1.20441</v>
      </c>
      <c r="AR989" s="3"/>
    </row>
    <row r="990" spans="1:44" hidden="1" outlineLevel="1" x14ac:dyDescent="0.2">
      <c r="A990" s="2">
        <v>34256</v>
      </c>
      <c r="B990">
        <v>11</v>
      </c>
      <c r="E990" s="2">
        <v>34256</v>
      </c>
      <c r="F990">
        <v>466.83</v>
      </c>
      <c r="G990">
        <f t="shared" si="138"/>
        <v>1.157121497757263E-2</v>
      </c>
      <c r="H990" s="2">
        <v>34256</v>
      </c>
      <c r="I990">
        <v>565.34</v>
      </c>
      <c r="J990">
        <f t="shared" si="139"/>
        <v>1.1667442110160575E-2</v>
      </c>
      <c r="K990">
        <f t="shared" si="135"/>
        <v>1.1533042110160575E-2</v>
      </c>
      <c r="L990">
        <v>5.5789760215091203E-3</v>
      </c>
      <c r="N990" s="2">
        <v>34256</v>
      </c>
      <c r="O990">
        <v>2.5663999999999998</v>
      </c>
      <c r="Q990" s="2">
        <v>34256</v>
      </c>
      <c r="R990">
        <v>2639.47</v>
      </c>
      <c r="S990" s="8">
        <f t="shared" si="140"/>
        <v>-1.3514574137679869E-2</v>
      </c>
      <c r="T990" s="9">
        <f t="shared" si="136"/>
        <v>-1.3648974137679869E-2</v>
      </c>
      <c r="U990" s="3">
        <f>Sheet1!$B$17+Sheet1!$B$18*'Portfolio allocation'!K990</f>
        <v>1.3718797079287163E-2</v>
      </c>
      <c r="V990" s="13">
        <f t="shared" si="141"/>
        <v>-2.7367771216967034E-2</v>
      </c>
      <c r="W990" s="13"/>
      <c r="X990" s="2">
        <v>34256</v>
      </c>
      <c r="Y990">
        <v>10.1785</v>
      </c>
      <c r="AA990" s="2">
        <v>34256</v>
      </c>
      <c r="AB990">
        <v>117.76</v>
      </c>
      <c r="AC990">
        <f t="shared" si="142"/>
        <v>-1.158301158301156E-2</v>
      </c>
      <c r="AD990">
        <f t="shared" si="137"/>
        <v>-1.171741158301156E-2</v>
      </c>
      <c r="AE990">
        <f>Sheet2!$B$17+Sheet2!$B$18*'Portfolio allocation'!K990</f>
        <v>1.0308862290234597E-2</v>
      </c>
      <c r="AF990">
        <f t="shared" si="143"/>
        <v>-2.2026273873246155E-2</v>
      </c>
      <c r="AH990" s="2">
        <v>34256</v>
      </c>
      <c r="AI990">
        <v>5.2119999999999997</v>
      </c>
      <c r="AJ990">
        <v>3.36</v>
      </c>
      <c r="AK990">
        <v>1.19756</v>
      </c>
      <c r="AR990" s="3"/>
    </row>
    <row r="991" spans="1:44" hidden="1" outlineLevel="1" x14ac:dyDescent="0.2">
      <c r="A991" s="2">
        <v>34257</v>
      </c>
      <c r="B991">
        <v>10.87</v>
      </c>
      <c r="E991" s="2">
        <v>34257</v>
      </c>
      <c r="F991">
        <v>469.5</v>
      </c>
      <c r="G991">
        <f t="shared" si="138"/>
        <v>5.7194267720583891E-3</v>
      </c>
      <c r="H991" s="2">
        <v>34257</v>
      </c>
      <c r="I991">
        <v>568.57000000000005</v>
      </c>
      <c r="J991">
        <f t="shared" si="139"/>
        <v>5.7133760215091201E-3</v>
      </c>
      <c r="K991">
        <f t="shared" si="135"/>
        <v>5.5789760215091203E-3</v>
      </c>
      <c r="L991">
        <v>-2.2621460506182848E-3</v>
      </c>
      <c r="N991" s="2">
        <v>34257</v>
      </c>
      <c r="O991">
        <v>2.5234000000000001</v>
      </c>
      <c r="Q991" s="2">
        <v>34257</v>
      </c>
      <c r="R991">
        <v>2595.2800000000002</v>
      </c>
      <c r="S991" s="8">
        <f t="shared" si="140"/>
        <v>-1.674199744645688E-2</v>
      </c>
      <c r="T991" s="9">
        <f t="shared" si="136"/>
        <v>-1.687639744645688E-2</v>
      </c>
      <c r="U991" s="3">
        <f>Sheet1!$B$17+Sheet1!$B$18*'Portfolio allocation'!K991</f>
        <v>6.8881415662848302E-3</v>
      </c>
      <c r="V991" s="13">
        <f t="shared" si="141"/>
        <v>-2.3764539012741712E-2</v>
      </c>
      <c r="W991" s="13"/>
      <c r="X991" s="2">
        <v>34257</v>
      </c>
      <c r="Y991">
        <v>10.626200000000001</v>
      </c>
      <c r="AA991" s="2">
        <v>34257</v>
      </c>
      <c r="AB991">
        <v>122.94</v>
      </c>
      <c r="AC991">
        <f t="shared" si="142"/>
        <v>4.3987771739130377E-2</v>
      </c>
      <c r="AD991">
        <f t="shared" si="137"/>
        <v>4.3853771739130375E-2</v>
      </c>
      <c r="AE991">
        <f>Sheet2!$B$17+Sheet2!$B$18*'Portfolio allocation'!K991</f>
        <v>5.0143548222414507E-3</v>
      </c>
      <c r="AF991">
        <f t="shared" si="143"/>
        <v>3.8839416916888928E-2</v>
      </c>
      <c r="AH991" s="2">
        <v>34257</v>
      </c>
      <c r="AI991">
        <v>5.1509999999999998</v>
      </c>
      <c r="AJ991">
        <v>3.35</v>
      </c>
      <c r="AK991">
        <v>1.19729</v>
      </c>
      <c r="AR991" s="3"/>
    </row>
    <row r="992" spans="1:44" hidden="1" outlineLevel="1" x14ac:dyDescent="0.2">
      <c r="A992" s="2">
        <v>34260</v>
      </c>
      <c r="B992">
        <v>11.33</v>
      </c>
      <c r="E992" s="2">
        <v>34260</v>
      </c>
      <c r="F992">
        <v>468.45</v>
      </c>
      <c r="G992">
        <f t="shared" si="138"/>
        <v>-2.2364217252396346E-3</v>
      </c>
      <c r="H992" s="2">
        <v>34260</v>
      </c>
      <c r="I992">
        <v>567.36</v>
      </c>
      <c r="J992">
        <f t="shared" si="139"/>
        <v>-2.1281460506182848E-3</v>
      </c>
      <c r="K992">
        <f t="shared" si="135"/>
        <v>-2.2621460506182848E-3</v>
      </c>
      <c r="L992">
        <v>-4.8768577552172759E-3</v>
      </c>
      <c r="N992" s="2">
        <v>34260</v>
      </c>
      <c r="O992">
        <v>2.5937999999999999</v>
      </c>
      <c r="Q992" s="2">
        <v>34260</v>
      </c>
      <c r="R992">
        <v>2667.59</v>
      </c>
      <c r="S992" s="8">
        <f t="shared" si="140"/>
        <v>2.7862118923584367E-2</v>
      </c>
      <c r="T992" s="9">
        <f t="shared" si="136"/>
        <v>2.7728118923584368E-2</v>
      </c>
      <c r="U992" s="3">
        <f>Sheet1!$B$17+Sheet1!$B$18*'Portfolio allocation'!K992</f>
        <v>-2.1073923953195866E-3</v>
      </c>
      <c r="V992" s="13">
        <f t="shared" si="141"/>
        <v>2.9835511318903954E-2</v>
      </c>
      <c r="W992" s="13"/>
      <c r="X992" s="2">
        <v>34260</v>
      </c>
      <c r="Y992">
        <v>10.5068</v>
      </c>
      <c r="AA992" s="2">
        <v>34260</v>
      </c>
      <c r="AB992">
        <v>121.56</v>
      </c>
      <c r="AC992">
        <f t="shared" si="142"/>
        <v>-1.1224987798926223E-2</v>
      </c>
      <c r="AD992">
        <f t="shared" si="137"/>
        <v>-1.1360587798926222E-2</v>
      </c>
      <c r="AE992">
        <f>Sheet2!$B$17+Sheet2!$B$18*'Portfolio allocation'!K992</f>
        <v>-1.958170969410822E-3</v>
      </c>
      <c r="AF992">
        <f t="shared" si="143"/>
        <v>-9.4024168295154011E-3</v>
      </c>
      <c r="AH992" s="2">
        <v>34260</v>
      </c>
      <c r="AI992">
        <v>5.2510000000000003</v>
      </c>
      <c r="AJ992">
        <v>3.39</v>
      </c>
      <c r="AK992">
        <v>1.19112</v>
      </c>
      <c r="AR992" s="3"/>
    </row>
    <row r="993" spans="1:44" hidden="1" outlineLevel="1" x14ac:dyDescent="0.2">
      <c r="A993" s="2">
        <v>34261</v>
      </c>
      <c r="B993">
        <v>11.61</v>
      </c>
      <c r="E993" s="2">
        <v>34261</v>
      </c>
      <c r="F993">
        <v>466.21</v>
      </c>
      <c r="G993">
        <f t="shared" si="138"/>
        <v>-4.7817269719286903E-3</v>
      </c>
      <c r="H993" s="2">
        <v>34261</v>
      </c>
      <c r="I993">
        <v>564.66999999999996</v>
      </c>
      <c r="J993">
        <f t="shared" si="139"/>
        <v>-4.7412577552172763E-3</v>
      </c>
      <c r="K993">
        <f t="shared" si="135"/>
        <v>-4.8768577552172759E-3</v>
      </c>
      <c r="L993">
        <v>-4.366607965713286E-4</v>
      </c>
      <c r="N993" s="2">
        <v>34261</v>
      </c>
      <c r="O993">
        <v>2.5078</v>
      </c>
      <c r="Q993" s="2">
        <v>34261</v>
      </c>
      <c r="R993">
        <v>2579.21</v>
      </c>
      <c r="S993" s="8">
        <f t="shared" si="140"/>
        <v>-3.3131028381423011E-2</v>
      </c>
      <c r="T993" s="9">
        <f t="shared" si="136"/>
        <v>-3.3266628381423011E-2</v>
      </c>
      <c r="U993" s="3">
        <f>Sheet1!$B$17+Sheet1!$B$18*'Portfolio allocation'!K993</f>
        <v>-5.1070559284423778E-3</v>
      </c>
      <c r="V993" s="13">
        <f t="shared" si="141"/>
        <v>-2.8159572452980633E-2</v>
      </c>
      <c r="W993" s="13"/>
      <c r="X993" s="2">
        <v>34261</v>
      </c>
      <c r="Y993">
        <v>10.3576</v>
      </c>
      <c r="AA993" s="2">
        <v>34261</v>
      </c>
      <c r="AB993">
        <v>119.83</v>
      </c>
      <c r="AC993">
        <f t="shared" si="142"/>
        <v>-1.4231655149720357E-2</v>
      </c>
      <c r="AD993">
        <f t="shared" si="137"/>
        <v>-1.4367255149720357E-2</v>
      </c>
      <c r="AE993">
        <f>Sheet2!$B$17+Sheet2!$B$18*'Portfolio allocation'!K993</f>
        <v>-4.2832393244689885E-3</v>
      </c>
      <c r="AF993">
        <f t="shared" si="143"/>
        <v>-1.0084015825251369E-2</v>
      </c>
      <c r="AH993" s="2">
        <v>34261</v>
      </c>
      <c r="AI993">
        <v>5.2389999999999999</v>
      </c>
      <c r="AJ993">
        <v>3.39</v>
      </c>
      <c r="AK993">
        <v>1.18468</v>
      </c>
      <c r="AR993" s="3"/>
    </row>
    <row r="994" spans="1:44" hidden="1" outlineLevel="1" x14ac:dyDescent="0.2">
      <c r="A994" s="2">
        <v>34262</v>
      </c>
      <c r="B994">
        <v>11.32</v>
      </c>
      <c r="E994" s="2">
        <v>34262</v>
      </c>
      <c r="F994">
        <v>466.07</v>
      </c>
      <c r="G994">
        <f t="shared" si="138"/>
        <v>-3.0029385899055239E-4</v>
      </c>
      <c r="H994" s="2">
        <v>34262</v>
      </c>
      <c r="I994">
        <v>564.5</v>
      </c>
      <c r="J994">
        <f t="shared" si="139"/>
        <v>-3.0106079657132856E-4</v>
      </c>
      <c r="K994">
        <f t="shared" si="135"/>
        <v>-4.366607965713286E-4</v>
      </c>
      <c r="L994">
        <v>-1.6586720992028939E-3</v>
      </c>
      <c r="N994" s="2">
        <v>34262</v>
      </c>
      <c r="O994">
        <v>2.5312999999999999</v>
      </c>
      <c r="Q994" s="2">
        <v>34262</v>
      </c>
      <c r="R994">
        <v>2603.31</v>
      </c>
      <c r="S994" s="8">
        <f t="shared" si="140"/>
        <v>9.3439464021929375E-3</v>
      </c>
      <c r="T994" s="9">
        <f t="shared" si="136"/>
        <v>9.2083464021929379E-3</v>
      </c>
      <c r="U994" s="3">
        <f>Sheet1!$B$17+Sheet1!$B$18*'Portfolio allocation'!K994</f>
        <v>-1.3149447928237096E-5</v>
      </c>
      <c r="V994" s="13">
        <f t="shared" si="141"/>
        <v>9.2214958501211745E-3</v>
      </c>
      <c r="W994" s="13"/>
      <c r="X994" s="2">
        <v>34262</v>
      </c>
      <c r="Y994">
        <v>10.417299999999999</v>
      </c>
      <c r="AA994" s="2">
        <v>34262</v>
      </c>
      <c r="AB994">
        <v>120.52</v>
      </c>
      <c r="AC994">
        <f t="shared" si="142"/>
        <v>5.7581573896352545E-3</v>
      </c>
      <c r="AD994">
        <f t="shared" si="137"/>
        <v>5.6229573896352542E-3</v>
      </c>
      <c r="AE994">
        <f>Sheet2!$B$17+Sheet2!$B$18*'Portfolio allocation'!K994</f>
        <v>-3.3490290917133201E-4</v>
      </c>
      <c r="AF994">
        <f t="shared" si="143"/>
        <v>5.957860298806586E-3</v>
      </c>
      <c r="AH994" s="2">
        <v>34262</v>
      </c>
      <c r="AI994">
        <v>5.2290000000000001</v>
      </c>
      <c r="AJ994">
        <v>3.38</v>
      </c>
      <c r="AK994">
        <v>1.17937</v>
      </c>
      <c r="AR994" s="3"/>
    </row>
    <row r="995" spans="1:44" hidden="1" outlineLevel="1" x14ac:dyDescent="0.2">
      <c r="A995" s="2">
        <v>34263</v>
      </c>
      <c r="B995">
        <v>11.2</v>
      </c>
      <c r="E995" s="2">
        <v>34263</v>
      </c>
      <c r="F995">
        <v>465.36</v>
      </c>
      <c r="G995">
        <f t="shared" si="138"/>
        <v>-1.5233763168622794E-3</v>
      </c>
      <c r="H995" s="2">
        <v>34263</v>
      </c>
      <c r="I995">
        <v>563.64</v>
      </c>
      <c r="J995">
        <f t="shared" si="139"/>
        <v>-1.5234720992028938E-3</v>
      </c>
      <c r="K995">
        <f t="shared" si="135"/>
        <v>-1.6586720992028939E-3</v>
      </c>
      <c r="L995">
        <v>-4.6424225392094091E-3</v>
      </c>
      <c r="N995" s="2">
        <v>34263</v>
      </c>
      <c r="O995">
        <v>2.4843999999999999</v>
      </c>
      <c r="Q995" s="2">
        <v>34263</v>
      </c>
      <c r="R995">
        <v>2555.1</v>
      </c>
      <c r="S995" s="8">
        <f t="shared" si="140"/>
        <v>-1.8518731922053111E-2</v>
      </c>
      <c r="T995" s="9">
        <f t="shared" si="136"/>
        <v>-1.865393192205311E-2</v>
      </c>
      <c r="U995" s="3">
        <f>Sheet1!$B$17+Sheet1!$B$18*'Portfolio allocation'!K995</f>
        <v>-1.4150717841920624E-3</v>
      </c>
      <c r="V995" s="13">
        <f t="shared" si="141"/>
        <v>-1.7238860137861047E-2</v>
      </c>
      <c r="W995" s="13"/>
      <c r="X995" s="2">
        <v>34263</v>
      </c>
      <c r="Y995">
        <v>10.7456</v>
      </c>
      <c r="AA995" s="2">
        <v>34263</v>
      </c>
      <c r="AB995">
        <v>124.32</v>
      </c>
      <c r="AC995">
        <f t="shared" si="142"/>
        <v>3.1530036508463199E-2</v>
      </c>
      <c r="AD995">
        <f t="shared" si="137"/>
        <v>3.1394036508463202E-2</v>
      </c>
      <c r="AE995">
        <f>Sheet2!$B$17+Sheet2!$B$18*'Portfolio allocation'!K995</f>
        <v>-1.4215465357993061E-3</v>
      </c>
      <c r="AF995">
        <f t="shared" si="143"/>
        <v>3.2815583044262506E-2</v>
      </c>
      <c r="AH995" s="2">
        <v>34263</v>
      </c>
      <c r="AI995">
        <v>5.3319999999999999</v>
      </c>
      <c r="AJ995">
        <v>3.4</v>
      </c>
      <c r="AK995">
        <v>1.1714</v>
      </c>
      <c r="AR995" s="3"/>
    </row>
    <row r="996" spans="1:44" hidden="1" outlineLevel="1" x14ac:dyDescent="0.2">
      <c r="A996" s="2">
        <v>34264</v>
      </c>
      <c r="B996">
        <v>11.48</v>
      </c>
      <c r="E996" s="2">
        <v>34264</v>
      </c>
      <c r="F996">
        <v>463.27</v>
      </c>
      <c r="G996">
        <f t="shared" si="138"/>
        <v>-4.4911466391611699E-3</v>
      </c>
      <c r="H996" s="2">
        <v>34264</v>
      </c>
      <c r="I996">
        <v>561.1</v>
      </c>
      <c r="J996">
        <f t="shared" si="139"/>
        <v>-4.5064225392094093E-3</v>
      </c>
      <c r="K996">
        <f t="shared" si="135"/>
        <v>-4.6424225392094091E-3</v>
      </c>
      <c r="L996">
        <v>2.0375004811975998E-3</v>
      </c>
      <c r="N996" s="2">
        <v>34264</v>
      </c>
      <c r="O996">
        <v>2.5116999999999998</v>
      </c>
      <c r="Q996" s="2">
        <v>34264</v>
      </c>
      <c r="R996">
        <v>2583.2199999999998</v>
      </c>
      <c r="S996" s="8">
        <f t="shared" si="140"/>
        <v>1.1005440100191777E-2</v>
      </c>
      <c r="T996" s="9">
        <f t="shared" si="136"/>
        <v>1.0869440100191776E-2</v>
      </c>
      <c r="U996" s="3">
        <f>Sheet1!$B$17+Sheet1!$B$18*'Portfolio allocation'!K996</f>
        <v>-4.8381059072596742E-3</v>
      </c>
      <c r="V996" s="13">
        <f t="shared" si="141"/>
        <v>1.5707546007451452E-2</v>
      </c>
      <c r="W996" s="13"/>
      <c r="X996" s="2">
        <v>34264</v>
      </c>
      <c r="Y996">
        <v>10.626200000000001</v>
      </c>
      <c r="AA996" s="2">
        <v>34264</v>
      </c>
      <c r="AB996">
        <v>122.94</v>
      </c>
      <c r="AC996">
        <f t="shared" si="142"/>
        <v>-1.1100386100386106E-2</v>
      </c>
      <c r="AD996">
        <f t="shared" si="137"/>
        <v>-1.1237186100386105E-2</v>
      </c>
      <c r="AE996">
        <f>Sheet2!$B$17+Sheet2!$B$18*'Portfolio allocation'!K996</f>
        <v>-4.0747735494114992E-3</v>
      </c>
      <c r="AF996">
        <f t="shared" si="143"/>
        <v>-7.1624125509746062E-3</v>
      </c>
      <c r="AH996" s="2">
        <v>34264</v>
      </c>
      <c r="AI996">
        <v>5.4009999999999998</v>
      </c>
      <c r="AJ996">
        <v>3.42</v>
      </c>
      <c r="AK996">
        <v>1.1652899999999999</v>
      </c>
      <c r="AR996" s="3"/>
    </row>
    <row r="997" spans="1:44" hidden="1" outlineLevel="1" x14ac:dyDescent="0.2">
      <c r="A997" s="2">
        <v>34267</v>
      </c>
      <c r="B997">
        <v>11.83</v>
      </c>
      <c r="E997" s="2">
        <v>34267</v>
      </c>
      <c r="F997">
        <v>464.2</v>
      </c>
      <c r="G997">
        <f t="shared" si="138"/>
        <v>2.0074686467934644E-3</v>
      </c>
      <c r="H997" s="2">
        <v>34267</v>
      </c>
      <c r="I997">
        <v>562.32000000000005</v>
      </c>
      <c r="J997">
        <f t="shared" si="139"/>
        <v>2.1743004811975997E-3</v>
      </c>
      <c r="K997">
        <f t="shared" si="135"/>
        <v>2.0375004811975998E-3</v>
      </c>
      <c r="L997">
        <v>2.3545283824152806E-4</v>
      </c>
      <c r="N997" s="2">
        <v>34267</v>
      </c>
      <c r="O997">
        <v>2.5156000000000001</v>
      </c>
      <c r="Q997" s="2">
        <v>34267</v>
      </c>
      <c r="R997">
        <v>2587.2399999999998</v>
      </c>
      <c r="S997" s="8">
        <f t="shared" si="140"/>
        <v>1.5561973041398058E-3</v>
      </c>
      <c r="T997" s="9">
        <f t="shared" si="136"/>
        <v>1.4193973041398058E-3</v>
      </c>
      <c r="U997" s="3">
        <f>Sheet1!$B$17+Sheet1!$B$18*'Portfolio allocation'!K997</f>
        <v>2.8252710735136009E-3</v>
      </c>
      <c r="V997" s="13">
        <f t="shared" si="141"/>
        <v>-1.4058737693737951E-3</v>
      </c>
      <c r="W997" s="13"/>
      <c r="X997" s="2">
        <v>34267</v>
      </c>
      <c r="Y997">
        <v>10.7158</v>
      </c>
      <c r="AA997" s="2">
        <v>34267</v>
      </c>
      <c r="AB997">
        <v>123.98</v>
      </c>
      <c r="AC997">
        <f t="shared" si="142"/>
        <v>8.4594110948430501E-3</v>
      </c>
      <c r="AD997">
        <f t="shared" si="137"/>
        <v>8.3214110948430509E-3</v>
      </c>
      <c r="AE997">
        <f>Sheet2!$B$17+Sheet2!$B$18*'Portfolio allocation'!K997</f>
        <v>1.8651844205838492E-3</v>
      </c>
      <c r="AF997">
        <f t="shared" si="143"/>
        <v>6.4562266742592012E-3</v>
      </c>
      <c r="AH997" s="2">
        <v>34267</v>
      </c>
      <c r="AI997">
        <v>5.4210000000000003</v>
      </c>
      <c r="AJ997">
        <v>3.45</v>
      </c>
      <c r="AK997">
        <v>1.16632</v>
      </c>
      <c r="AR997" s="3"/>
    </row>
    <row r="998" spans="1:44" hidden="1" outlineLevel="1" x14ac:dyDescent="0.2">
      <c r="A998" s="2">
        <v>34268</v>
      </c>
      <c r="B998">
        <v>11.83</v>
      </c>
      <c r="E998" s="2">
        <v>34268</v>
      </c>
      <c r="F998">
        <v>464.3</v>
      </c>
      <c r="G998">
        <f t="shared" si="138"/>
        <v>2.1542438604060798E-4</v>
      </c>
      <c r="H998" s="2">
        <v>34268</v>
      </c>
      <c r="I998">
        <v>562.53</v>
      </c>
      <c r="J998">
        <f t="shared" si="139"/>
        <v>3.7345283824152808E-4</v>
      </c>
      <c r="K998">
        <f t="shared" si="135"/>
        <v>2.3545283824152806E-4</v>
      </c>
      <c r="L998">
        <v>5.3751952784739023E-4</v>
      </c>
      <c r="N998" s="2">
        <v>34268</v>
      </c>
      <c r="O998">
        <v>2.4843999999999999</v>
      </c>
      <c r="Q998" s="2">
        <v>34268</v>
      </c>
      <c r="R998">
        <v>2555.1</v>
      </c>
      <c r="S998" s="8">
        <f t="shared" si="140"/>
        <v>-1.2422504290286129E-2</v>
      </c>
      <c r="T998" s="9">
        <f t="shared" si="136"/>
        <v>-1.2560504290286129E-2</v>
      </c>
      <c r="U998" s="3">
        <f>Sheet1!$B$17+Sheet1!$B$18*'Portfolio allocation'!K998</f>
        <v>7.5791634755376992E-4</v>
      </c>
      <c r="V998" s="13">
        <f t="shared" si="141"/>
        <v>-1.3318420637839898E-2</v>
      </c>
      <c r="W998" s="13"/>
      <c r="X998" s="2">
        <v>34268</v>
      </c>
      <c r="Y998">
        <v>11.0441</v>
      </c>
      <c r="AA998" s="2">
        <v>34268</v>
      </c>
      <c r="AB998">
        <v>127.78</v>
      </c>
      <c r="AC998">
        <f t="shared" si="142"/>
        <v>3.0650104855621807E-2</v>
      </c>
      <c r="AD998">
        <f t="shared" si="137"/>
        <v>3.0512104855621808E-2</v>
      </c>
      <c r="AE998">
        <f>Sheet2!$B$17+Sheet2!$B$18*'Portfolio allocation'!K998</f>
        <v>2.6275768207391229E-4</v>
      </c>
      <c r="AF998">
        <f t="shared" si="143"/>
        <v>3.0249347173547894E-2</v>
      </c>
      <c r="AH998" s="2">
        <v>34268</v>
      </c>
      <c r="AI998">
        <v>5.3920000000000003</v>
      </c>
      <c r="AJ998">
        <v>3.45</v>
      </c>
      <c r="AK998">
        <v>1.16198</v>
      </c>
      <c r="AR998" s="3"/>
    </row>
    <row r="999" spans="1:44" hidden="1" outlineLevel="1" x14ac:dyDescent="0.2">
      <c r="A999" s="2">
        <v>34269</v>
      </c>
      <c r="B999">
        <v>12.01</v>
      </c>
      <c r="E999" s="2">
        <v>34269</v>
      </c>
      <c r="F999">
        <v>464.61</v>
      </c>
      <c r="G999">
        <f t="shared" si="138"/>
        <v>6.6767176394577632E-4</v>
      </c>
      <c r="H999" s="2">
        <v>34269</v>
      </c>
      <c r="I999">
        <v>562.91</v>
      </c>
      <c r="J999">
        <f t="shared" si="139"/>
        <v>6.7551952784739022E-4</v>
      </c>
      <c r="K999">
        <f t="shared" si="135"/>
        <v>5.3751952784739023E-4</v>
      </c>
      <c r="L999">
        <v>6.5763054342613484E-3</v>
      </c>
      <c r="N999" s="2">
        <v>34269</v>
      </c>
      <c r="O999">
        <v>2.4961000000000002</v>
      </c>
      <c r="Q999" s="2">
        <v>34269</v>
      </c>
      <c r="R999">
        <v>2567.15</v>
      </c>
      <c r="S999" s="8">
        <f t="shared" si="140"/>
        <v>4.7160580799185947E-3</v>
      </c>
      <c r="T999" s="9">
        <f t="shared" si="136"/>
        <v>4.5780580799185946E-3</v>
      </c>
      <c r="U999" s="3">
        <f>Sheet1!$B$17+Sheet1!$B$18*'Portfolio allocation'!K999</f>
        <v>1.1044549092575702E-3</v>
      </c>
      <c r="V999" s="13">
        <f t="shared" si="141"/>
        <v>3.4736031706610244E-3</v>
      </c>
      <c r="W999" s="13"/>
      <c r="X999" s="2">
        <v>34269</v>
      </c>
      <c r="Y999">
        <v>10.984400000000001</v>
      </c>
      <c r="AA999" s="2">
        <v>34269</v>
      </c>
      <c r="AB999">
        <v>127.09</v>
      </c>
      <c r="AC999">
        <f t="shared" si="142"/>
        <v>-5.3999060885897565E-3</v>
      </c>
      <c r="AD999">
        <f t="shared" si="137"/>
        <v>-5.5387060885897562E-3</v>
      </c>
      <c r="AE999">
        <f>Sheet2!$B$17+Sheet2!$B$18*'Portfolio allocation'!K999</f>
        <v>5.3136308888968226E-4</v>
      </c>
      <c r="AF999">
        <f t="shared" si="143"/>
        <v>-6.0700691774794382E-3</v>
      </c>
      <c r="AH999" s="2">
        <v>34269</v>
      </c>
      <c r="AI999">
        <v>5.3970000000000002</v>
      </c>
      <c r="AJ999">
        <v>3.47</v>
      </c>
      <c r="AK999">
        <v>1.1590499999999999</v>
      </c>
      <c r="AR999" s="3"/>
    </row>
    <row r="1000" spans="1:44" hidden="1" outlineLevel="1" x14ac:dyDescent="0.2">
      <c r="A1000" s="2">
        <v>34270</v>
      </c>
      <c r="B1000">
        <v>11.88</v>
      </c>
      <c r="E1000" s="2">
        <v>34270</v>
      </c>
      <c r="F1000">
        <v>467.73</v>
      </c>
      <c r="G1000">
        <f t="shared" si="138"/>
        <v>6.7153096145153857E-3</v>
      </c>
      <c r="H1000" s="2">
        <v>34270</v>
      </c>
      <c r="I1000">
        <v>566.69000000000005</v>
      </c>
      <c r="J1000">
        <f t="shared" si="139"/>
        <v>6.7151054342613481E-3</v>
      </c>
      <c r="K1000">
        <f t="shared" si="135"/>
        <v>6.5763054342613484E-3</v>
      </c>
      <c r="L1000">
        <v>9.0602318728144637E-5</v>
      </c>
      <c r="N1000" s="2">
        <v>34270</v>
      </c>
      <c r="O1000">
        <v>2.4687999999999999</v>
      </c>
      <c r="Q1000" s="2">
        <v>34270</v>
      </c>
      <c r="R1000">
        <v>2539.0300000000002</v>
      </c>
      <c r="S1000" s="8">
        <f t="shared" si="140"/>
        <v>-1.0953781430769527E-2</v>
      </c>
      <c r="T1000" s="9">
        <f t="shared" si="136"/>
        <v>-1.1092581430769527E-2</v>
      </c>
      <c r="U1000" s="3">
        <f>Sheet1!$B$17+Sheet1!$B$18*'Portfolio allocation'!K1000</f>
        <v>8.0323031442827569E-3</v>
      </c>
      <c r="V1000" s="13">
        <f t="shared" si="141"/>
        <v>-1.9124884575052285E-2</v>
      </c>
      <c r="W1000" s="13"/>
      <c r="X1000" s="2">
        <v>34270</v>
      </c>
      <c r="Y1000">
        <v>10.9247</v>
      </c>
      <c r="AA1000" s="2">
        <v>34270</v>
      </c>
      <c r="AB1000">
        <v>126.4</v>
      </c>
      <c r="AC1000">
        <f t="shared" si="142"/>
        <v>-5.4292233850027349E-3</v>
      </c>
      <c r="AD1000">
        <f t="shared" si="137"/>
        <v>-5.5680233850027346E-3</v>
      </c>
      <c r="AE1000">
        <f>Sheet2!$B$17+Sheet2!$B$18*'Portfolio allocation'!K1000</f>
        <v>5.9012055802352787E-3</v>
      </c>
      <c r="AF1000">
        <f t="shared" si="143"/>
        <v>-1.1469228965238012E-2</v>
      </c>
      <c r="AH1000" s="2">
        <v>34270</v>
      </c>
      <c r="AI1000">
        <v>5.4619999999999997</v>
      </c>
      <c r="AJ1000">
        <v>3.47</v>
      </c>
      <c r="AK1000">
        <v>1.1629499999999999</v>
      </c>
      <c r="AR1000" s="3"/>
    </row>
    <row r="1001" spans="1:44" hidden="1" outlineLevel="1" x14ac:dyDescent="0.2">
      <c r="A1001" s="2">
        <v>34271</v>
      </c>
      <c r="B1001">
        <v>11.46</v>
      </c>
      <c r="E1001" s="2">
        <v>34271</v>
      </c>
      <c r="F1001">
        <v>467.83</v>
      </c>
      <c r="G1001">
        <f t="shared" si="138"/>
        <v>2.1379855899761324E-4</v>
      </c>
      <c r="H1001" s="2">
        <v>34271</v>
      </c>
      <c r="I1001">
        <v>566.82000000000005</v>
      </c>
      <c r="J1001">
        <f t="shared" si="139"/>
        <v>2.2940231872814465E-4</v>
      </c>
      <c r="K1001">
        <f t="shared" si="135"/>
        <v>9.0602318728144637E-5</v>
      </c>
      <c r="L1001">
        <v>2.8074615998023799E-3</v>
      </c>
      <c r="N1001" s="2">
        <v>34271</v>
      </c>
      <c r="O1001">
        <v>2.5038999999999998</v>
      </c>
      <c r="Q1001" s="2">
        <v>34271</v>
      </c>
      <c r="R1001">
        <v>2575.19</v>
      </c>
      <c r="S1001" s="8">
        <f t="shared" si="140"/>
        <v>1.4241659216314817E-2</v>
      </c>
      <c r="T1001" s="9">
        <f t="shared" si="136"/>
        <v>1.4102859216314817E-2</v>
      </c>
      <c r="U1001" s="3">
        <f>Sheet1!$B$17+Sheet1!$B$18*'Portfolio allocation'!K1001</f>
        <v>5.917401605676694E-4</v>
      </c>
      <c r="V1001" s="13">
        <f t="shared" si="141"/>
        <v>1.3511119055747148E-2</v>
      </c>
      <c r="W1001" s="13"/>
      <c r="X1001" s="2">
        <v>34271</v>
      </c>
      <c r="Y1001">
        <v>10.984400000000001</v>
      </c>
      <c r="AA1001" s="2">
        <v>34271</v>
      </c>
      <c r="AB1001">
        <v>127.09</v>
      </c>
      <c r="AC1001">
        <f t="shared" si="142"/>
        <v>5.4588607594936445E-3</v>
      </c>
      <c r="AD1001">
        <f t="shared" si="137"/>
        <v>5.3200607594936448E-3</v>
      </c>
      <c r="AE1001">
        <f>Sheet2!$B$17+Sheet2!$B$18*'Portfolio allocation'!K1001</f>
        <v>1.3395290465163234E-4</v>
      </c>
      <c r="AF1001">
        <f t="shared" si="143"/>
        <v>5.1861078548420128E-3</v>
      </c>
      <c r="AH1001" s="2">
        <v>34271</v>
      </c>
      <c r="AI1001">
        <v>5.42</v>
      </c>
      <c r="AJ1001">
        <v>3.47</v>
      </c>
      <c r="AK1001">
        <v>1.1591499999999999</v>
      </c>
      <c r="AR1001" s="3"/>
    </row>
    <row r="1002" spans="1:44" hidden="1" outlineLevel="1" x14ac:dyDescent="0.2">
      <c r="A1002" s="2">
        <v>34274</v>
      </c>
      <c r="B1002">
        <v>11.78</v>
      </c>
      <c r="E1002" s="2">
        <v>34274</v>
      </c>
      <c r="F1002">
        <v>469.1</v>
      </c>
      <c r="G1002">
        <f t="shared" si="138"/>
        <v>2.714661308595101E-3</v>
      </c>
      <c r="H1002" s="2">
        <v>34274</v>
      </c>
      <c r="I1002">
        <v>568.49</v>
      </c>
      <c r="J1002">
        <f t="shared" si="139"/>
        <v>2.94626159980238E-3</v>
      </c>
      <c r="K1002">
        <f t="shared" si="135"/>
        <v>2.8074615998023799E-3</v>
      </c>
      <c r="L1002">
        <v>-1.2493989129095859E-3</v>
      </c>
      <c r="N1002" s="2">
        <v>34274</v>
      </c>
      <c r="O1002">
        <v>2.5272999999999999</v>
      </c>
      <c r="Q1002" s="2">
        <v>34274</v>
      </c>
      <c r="R1002">
        <v>2599.29</v>
      </c>
      <c r="S1002" s="8">
        <f t="shared" si="140"/>
        <v>9.358532768455774E-3</v>
      </c>
      <c r="T1002" s="9">
        <f t="shared" si="136"/>
        <v>9.2197327684557743E-3</v>
      </c>
      <c r="U1002" s="3">
        <f>Sheet1!$B$17+Sheet1!$B$18*'Portfolio allocation'!K1002</f>
        <v>3.7085899821867122E-3</v>
      </c>
      <c r="V1002" s="13">
        <f t="shared" si="141"/>
        <v>5.5111427862690621E-3</v>
      </c>
      <c r="W1002" s="13"/>
      <c r="X1002" s="2">
        <v>34274</v>
      </c>
      <c r="Y1002">
        <v>11.4023</v>
      </c>
      <c r="AA1002" s="2">
        <v>34274</v>
      </c>
      <c r="AB1002">
        <v>131.91999999999999</v>
      </c>
      <c r="AC1002">
        <f t="shared" si="142"/>
        <v>3.8004563695019256E-2</v>
      </c>
      <c r="AD1002">
        <f t="shared" si="137"/>
        <v>3.7863363695019255E-2</v>
      </c>
      <c r="AE1002">
        <f>Sheet2!$B$17+Sheet2!$B$18*'Portfolio allocation'!K1002</f>
        <v>2.5498534907319559E-3</v>
      </c>
      <c r="AF1002">
        <f t="shared" si="143"/>
        <v>3.5313510204287302E-2</v>
      </c>
      <c r="AH1002" s="2">
        <v>34274</v>
      </c>
      <c r="AI1002">
        <v>5.4749999999999996</v>
      </c>
      <c r="AJ1002">
        <v>3.53</v>
      </c>
      <c r="AK1002">
        <v>1.1490800000000001</v>
      </c>
      <c r="AR1002" s="3"/>
    </row>
    <row r="1003" spans="1:44" hidden="1" outlineLevel="1" x14ac:dyDescent="0.2">
      <c r="A1003" s="2">
        <v>34275</v>
      </c>
      <c r="B1003">
        <v>11.74</v>
      </c>
      <c r="E1003" s="2">
        <v>34275</v>
      </c>
      <c r="F1003">
        <v>468.44</v>
      </c>
      <c r="G1003">
        <f t="shared" si="138"/>
        <v>-1.4069494777233515E-3</v>
      </c>
      <c r="H1003" s="2">
        <v>34275</v>
      </c>
      <c r="I1003">
        <v>567.86</v>
      </c>
      <c r="J1003">
        <f t="shared" si="139"/>
        <v>-1.1081989129095859E-3</v>
      </c>
      <c r="K1003">
        <f t="shared" si="135"/>
        <v>-1.2493989129095859E-3</v>
      </c>
      <c r="L1003">
        <v>-1.1642913211002616E-2</v>
      </c>
      <c r="N1003" s="2">
        <v>34275</v>
      </c>
      <c r="O1003">
        <v>2.5078</v>
      </c>
      <c r="Q1003" s="2">
        <v>34275</v>
      </c>
      <c r="R1003">
        <v>2579.21</v>
      </c>
      <c r="S1003" s="8">
        <f t="shared" si="140"/>
        <v>-7.7251864932346148E-3</v>
      </c>
      <c r="T1003" s="9">
        <f t="shared" si="136"/>
        <v>-7.8663864932346141E-3</v>
      </c>
      <c r="U1003" s="3">
        <f>Sheet1!$B$17+Sheet1!$B$18*'Portfolio allocation'!K1003</f>
        <v>-9.4554321251448547E-4</v>
      </c>
      <c r="V1003" s="13">
        <f t="shared" si="141"/>
        <v>-6.9208432807201289E-3</v>
      </c>
      <c r="W1003" s="13"/>
      <c r="X1003" s="2">
        <v>34275</v>
      </c>
      <c r="Y1003">
        <v>12.1485</v>
      </c>
      <c r="AA1003" s="2">
        <v>34275</v>
      </c>
      <c r="AB1003">
        <v>140.55000000000001</v>
      </c>
      <c r="AC1003">
        <f t="shared" si="142"/>
        <v>6.5418435415403486E-2</v>
      </c>
      <c r="AD1003">
        <f t="shared" si="137"/>
        <v>6.5274835415403493E-2</v>
      </c>
      <c r="AE1003">
        <f>Sheet2!$B$17+Sheet2!$B$18*'Portfolio allocation'!K1003</f>
        <v>-1.0576103770439617E-3</v>
      </c>
      <c r="AF1003">
        <f t="shared" si="143"/>
        <v>6.6332445792447459E-2</v>
      </c>
      <c r="AH1003" s="2">
        <v>34275</v>
      </c>
      <c r="AI1003">
        <v>5.6040000000000001</v>
      </c>
      <c r="AJ1003">
        <v>3.59</v>
      </c>
      <c r="AK1003">
        <v>1.151</v>
      </c>
      <c r="AR1003" s="3"/>
    </row>
    <row r="1004" spans="1:44" hidden="1" outlineLevel="1" x14ac:dyDescent="0.2">
      <c r="A1004" s="2">
        <v>34276</v>
      </c>
      <c r="B1004">
        <v>13.26</v>
      </c>
      <c r="E1004" s="2">
        <v>34276</v>
      </c>
      <c r="F1004">
        <v>463.02</v>
      </c>
      <c r="G1004">
        <f t="shared" si="138"/>
        <v>-1.1570318503970611E-2</v>
      </c>
      <c r="H1004" s="2">
        <v>34276</v>
      </c>
      <c r="I1004">
        <v>561.33000000000004</v>
      </c>
      <c r="J1004">
        <f t="shared" si="139"/>
        <v>-1.1499313211002615E-2</v>
      </c>
      <c r="K1004">
        <f t="shared" si="135"/>
        <v>-1.1642913211002616E-2</v>
      </c>
      <c r="L1004">
        <v>-1.1739856041900434E-2</v>
      </c>
      <c r="N1004" s="2">
        <v>34276</v>
      </c>
      <c r="O1004">
        <v>2.4531000000000001</v>
      </c>
      <c r="Q1004" s="2">
        <v>34276</v>
      </c>
      <c r="R1004">
        <v>2522.96</v>
      </c>
      <c r="S1004" s="8">
        <f t="shared" si="140"/>
        <v>-2.1809003532089255E-2</v>
      </c>
      <c r="T1004" s="9">
        <f t="shared" si="136"/>
        <v>-2.1952603532089256E-2</v>
      </c>
      <c r="U1004" s="3">
        <f>Sheet1!$B$17+Sheet1!$B$18*'Portfolio allocation'!K1004</f>
        <v>-1.2869246221967875E-2</v>
      </c>
      <c r="V1004" s="13">
        <f t="shared" si="141"/>
        <v>-9.0833573101213802E-3</v>
      </c>
      <c r="W1004" s="13"/>
      <c r="X1004" s="2">
        <v>34276</v>
      </c>
      <c r="Y1004">
        <v>12.1187</v>
      </c>
      <c r="AA1004" s="2">
        <v>34276</v>
      </c>
      <c r="AB1004">
        <v>140.21</v>
      </c>
      <c r="AC1004">
        <f t="shared" si="142"/>
        <v>-2.4190679473496957E-3</v>
      </c>
      <c r="AD1004">
        <f t="shared" si="137"/>
        <v>-2.5614679473496956E-3</v>
      </c>
      <c r="AE1004">
        <f>Sheet2!$B$17+Sheet2!$B$18*'Portfolio allocation'!K1004</f>
        <v>-1.0299788453439915E-2</v>
      </c>
      <c r="AF1004">
        <f t="shared" si="143"/>
        <v>7.7383205060902191E-3</v>
      </c>
      <c r="AH1004" s="2">
        <v>34276</v>
      </c>
      <c r="AI1004">
        <v>5.6340000000000003</v>
      </c>
      <c r="AJ1004">
        <v>3.56</v>
      </c>
      <c r="AK1004">
        <v>1.1529100000000001</v>
      </c>
      <c r="AR1004" s="3"/>
    </row>
    <row r="1005" spans="1:44" hidden="1" outlineLevel="1" x14ac:dyDescent="0.2">
      <c r="A1005" s="2">
        <v>34277</v>
      </c>
      <c r="B1005">
        <v>14.68</v>
      </c>
      <c r="E1005" s="2">
        <v>34277</v>
      </c>
      <c r="F1005">
        <v>457.49</v>
      </c>
      <c r="G1005">
        <f t="shared" si="138"/>
        <v>-1.19433285819186E-2</v>
      </c>
      <c r="H1005" s="2">
        <v>34277</v>
      </c>
      <c r="I1005">
        <v>554.82000000000005</v>
      </c>
      <c r="J1005">
        <f t="shared" si="139"/>
        <v>-1.1597456041900434E-2</v>
      </c>
      <c r="K1005">
        <f t="shared" si="135"/>
        <v>-1.1739856041900434E-2</v>
      </c>
      <c r="L1005">
        <v>4.9948011246888392E-3</v>
      </c>
      <c r="N1005" s="2">
        <v>34277</v>
      </c>
      <c r="O1005">
        <v>2.3906000000000001</v>
      </c>
      <c r="Q1005" s="2">
        <v>34277</v>
      </c>
      <c r="R1005">
        <v>2458.6799999999998</v>
      </c>
      <c r="S1005" s="8">
        <f t="shared" si="140"/>
        <v>-2.5478009956559022E-2</v>
      </c>
      <c r="T1005" s="9">
        <f t="shared" si="136"/>
        <v>-2.5620409956559023E-2</v>
      </c>
      <c r="U1005" s="3">
        <f>Sheet1!$B$17+Sheet1!$B$18*'Portfolio allocation'!K1005</f>
        <v>-1.2980461494431911E-2</v>
      </c>
      <c r="V1005" s="13">
        <f t="shared" si="141"/>
        <v>-1.2639948462127112E-2</v>
      </c>
      <c r="W1005" s="13"/>
      <c r="X1005" s="2">
        <v>34277</v>
      </c>
      <c r="Y1005">
        <v>11.879899999999999</v>
      </c>
      <c r="AA1005" s="2">
        <v>34277</v>
      </c>
      <c r="AB1005">
        <v>138.13999999999999</v>
      </c>
      <c r="AC1005">
        <f t="shared" si="142"/>
        <v>-1.4763568932316007E-2</v>
      </c>
      <c r="AD1005">
        <f t="shared" si="137"/>
        <v>-1.4905568932316007E-2</v>
      </c>
      <c r="AE1005">
        <f>Sheet2!$B$17+Sheet2!$B$18*'Portfolio allocation'!K1005</f>
        <v>-1.0385992491909557E-2</v>
      </c>
      <c r="AF1005">
        <f t="shared" si="143"/>
        <v>-4.51957644040645E-3</v>
      </c>
      <c r="AH1005" s="2">
        <v>34277</v>
      </c>
      <c r="AI1005">
        <v>5.69</v>
      </c>
      <c r="AJ1005">
        <v>3.55</v>
      </c>
      <c r="AK1005">
        <v>1.1503699999999999</v>
      </c>
      <c r="AR1005" s="3"/>
    </row>
    <row r="1006" spans="1:44" hidden="1" outlineLevel="1" x14ac:dyDescent="0.2">
      <c r="A1006" s="2">
        <v>34278</v>
      </c>
      <c r="B1006">
        <v>14.97</v>
      </c>
      <c r="E1006" s="2">
        <v>34278</v>
      </c>
      <c r="F1006">
        <v>459.57</v>
      </c>
      <c r="G1006">
        <f t="shared" si="138"/>
        <v>4.5465474655184135E-3</v>
      </c>
      <c r="H1006" s="2">
        <v>34278</v>
      </c>
      <c r="I1006">
        <v>557.66999999999996</v>
      </c>
      <c r="J1006">
        <f t="shared" si="139"/>
        <v>5.136801124688839E-3</v>
      </c>
      <c r="K1006">
        <f t="shared" si="135"/>
        <v>4.9948011246888392E-3</v>
      </c>
      <c r="L1006">
        <v>1.4527259060016606E-3</v>
      </c>
      <c r="N1006" s="2">
        <v>34278</v>
      </c>
      <c r="O1006">
        <v>2.4609000000000001</v>
      </c>
      <c r="Q1006" s="2">
        <v>34278</v>
      </c>
      <c r="R1006">
        <v>2531</v>
      </c>
      <c r="S1006" s="8">
        <f t="shared" si="140"/>
        <v>2.9414157190037038E-2</v>
      </c>
      <c r="T1006" s="9">
        <f t="shared" si="136"/>
        <v>2.9272157190037038E-2</v>
      </c>
      <c r="U1006" s="3">
        <f>Sheet1!$B$17+Sheet1!$B$18*'Portfolio allocation'!K1006</f>
        <v>6.2179613196919024E-3</v>
      </c>
      <c r="V1006" s="13">
        <f t="shared" si="141"/>
        <v>2.3054195870345136E-2</v>
      </c>
      <c r="W1006" s="13"/>
      <c r="X1006" s="2">
        <v>34278</v>
      </c>
      <c r="Y1006">
        <v>11.909700000000001</v>
      </c>
      <c r="AA1006" s="2">
        <v>34278</v>
      </c>
      <c r="AB1006">
        <v>138.47999999999999</v>
      </c>
      <c r="AC1006">
        <f t="shared" si="142"/>
        <v>2.4612711741711646E-3</v>
      </c>
      <c r="AD1006">
        <f t="shared" si="137"/>
        <v>2.3180711741711646E-3</v>
      </c>
      <c r="AE1006">
        <f>Sheet2!$B$17+Sheet2!$B$18*'Portfolio allocation'!K1006</f>
        <v>4.494891600339319E-3</v>
      </c>
      <c r="AF1006">
        <f t="shared" si="143"/>
        <v>-2.1768204261681545E-3</v>
      </c>
      <c r="AH1006" s="2">
        <v>34278</v>
      </c>
      <c r="AI1006">
        <v>5.7279999999999998</v>
      </c>
      <c r="AJ1006">
        <v>3.58</v>
      </c>
      <c r="AK1006">
        <v>1.1537999999999999</v>
      </c>
      <c r="AR1006" s="3"/>
    </row>
    <row r="1007" spans="1:44" hidden="1" outlineLevel="1" x14ac:dyDescent="0.2">
      <c r="A1007" s="2">
        <v>34281</v>
      </c>
      <c r="B1007">
        <v>14.31</v>
      </c>
      <c r="E1007" s="2">
        <v>34281</v>
      </c>
      <c r="F1007">
        <v>460.21</v>
      </c>
      <c r="G1007">
        <f t="shared" si="138"/>
        <v>1.3926061318187966E-3</v>
      </c>
      <c r="H1007" s="2">
        <v>34281</v>
      </c>
      <c r="I1007">
        <v>558.55999999999995</v>
      </c>
      <c r="J1007">
        <f t="shared" si="139"/>
        <v>1.5959259060016606E-3</v>
      </c>
      <c r="K1007">
        <f t="shared" si="135"/>
        <v>1.4527259060016606E-3</v>
      </c>
      <c r="L1007">
        <v>2.1606359209411555E-4</v>
      </c>
      <c r="N1007" s="2">
        <v>34281</v>
      </c>
      <c r="O1007">
        <v>2.4531000000000001</v>
      </c>
      <c r="Q1007" s="2">
        <v>34281</v>
      </c>
      <c r="R1007">
        <v>2522.96</v>
      </c>
      <c r="S1007" s="8">
        <f t="shared" si="140"/>
        <v>-3.1766100355590243E-3</v>
      </c>
      <c r="T1007" s="9">
        <f t="shared" si="136"/>
        <v>-3.3198100355590243E-3</v>
      </c>
      <c r="U1007" s="3">
        <f>Sheet1!$B$17+Sheet1!$B$18*'Portfolio allocation'!K1007</f>
        <v>2.1544028606902471E-3</v>
      </c>
      <c r="V1007" s="13">
        <f t="shared" si="141"/>
        <v>-5.4742128962492718E-3</v>
      </c>
      <c r="W1007" s="13"/>
      <c r="X1007" s="2">
        <v>34281</v>
      </c>
      <c r="Y1007">
        <v>11.9993</v>
      </c>
      <c r="AA1007" s="2">
        <v>34281</v>
      </c>
      <c r="AB1007">
        <v>139.53</v>
      </c>
      <c r="AC1007">
        <f t="shared" si="142"/>
        <v>7.5823223570190557E-3</v>
      </c>
      <c r="AD1007">
        <f t="shared" si="137"/>
        <v>7.4403223570190559E-3</v>
      </c>
      <c r="AE1007">
        <f>Sheet2!$B$17+Sheet2!$B$18*'Portfolio allocation'!K1007</f>
        <v>1.3451879493709038E-3</v>
      </c>
      <c r="AF1007">
        <f t="shared" si="143"/>
        <v>6.0951344076481517E-3</v>
      </c>
      <c r="AH1007" s="2">
        <v>34281</v>
      </c>
      <c r="AI1007">
        <v>5.6479999999999997</v>
      </c>
      <c r="AJ1007">
        <v>3.55</v>
      </c>
      <c r="AK1007">
        <v>1.1569100000000001</v>
      </c>
      <c r="AR1007" s="3"/>
    </row>
    <row r="1008" spans="1:44" hidden="1" outlineLevel="1" x14ac:dyDescent="0.2">
      <c r="A1008" s="2">
        <v>34282</v>
      </c>
      <c r="B1008">
        <v>13.94</v>
      </c>
      <c r="E1008" s="2">
        <v>34282</v>
      </c>
      <c r="F1008">
        <v>460.33</v>
      </c>
      <c r="G1008">
        <f t="shared" si="138"/>
        <v>2.607505269334176E-4</v>
      </c>
      <c r="H1008" s="2">
        <v>34282</v>
      </c>
      <c r="I1008">
        <v>558.76</v>
      </c>
      <c r="J1008">
        <f t="shared" si="139"/>
        <v>3.5806359209411553E-4</v>
      </c>
      <c r="K1008">
        <f t="shared" si="135"/>
        <v>2.1606359209411555E-4</v>
      </c>
      <c r="L1008">
        <v>7.2676633688882521E-3</v>
      </c>
      <c r="N1008" s="2">
        <v>34282</v>
      </c>
      <c r="O1008">
        <v>2.4453</v>
      </c>
      <c r="Q1008" s="2">
        <v>34282</v>
      </c>
      <c r="R1008">
        <v>2514.9299999999998</v>
      </c>
      <c r="S1008" s="8">
        <f t="shared" si="140"/>
        <v>-3.1827694454134026E-3</v>
      </c>
      <c r="T1008" s="9">
        <f t="shared" si="136"/>
        <v>-3.3247694454134023E-3</v>
      </c>
      <c r="U1008" s="3">
        <f>Sheet1!$B$17+Sheet1!$B$18*'Portfolio allocation'!K1008</f>
        <v>7.3567251298461435E-4</v>
      </c>
      <c r="V1008" s="13">
        <f t="shared" si="141"/>
        <v>-4.0604419583980169E-3</v>
      </c>
      <c r="W1008" s="13"/>
      <c r="X1008" s="2">
        <v>34282</v>
      </c>
      <c r="Y1008">
        <v>11.730600000000001</v>
      </c>
      <c r="AA1008" s="2">
        <v>34282</v>
      </c>
      <c r="AB1008">
        <v>136.4</v>
      </c>
      <c r="AC1008">
        <f t="shared" si="142"/>
        <v>-2.2432451802479769E-2</v>
      </c>
      <c r="AD1008">
        <f t="shared" si="137"/>
        <v>-2.2574051802479768E-2</v>
      </c>
      <c r="AE1008">
        <f>Sheet2!$B$17+Sheet2!$B$18*'Portfolio allocation'!K1008</f>
        <v>2.455162697352253E-4</v>
      </c>
      <c r="AF1008">
        <f t="shared" si="143"/>
        <v>-2.2819568072214993E-2</v>
      </c>
      <c r="AH1008" s="2">
        <v>34282</v>
      </c>
      <c r="AI1008">
        <v>5.6230000000000002</v>
      </c>
      <c r="AJ1008">
        <v>3.54</v>
      </c>
      <c r="AK1008">
        <v>1.14916</v>
      </c>
      <c r="AR1008" s="3"/>
    </row>
    <row r="1009" spans="1:44" hidden="1" outlineLevel="1" x14ac:dyDescent="0.2">
      <c r="A1009" s="2">
        <v>34283</v>
      </c>
      <c r="B1009">
        <v>13.72</v>
      </c>
      <c r="E1009" s="2">
        <v>34283</v>
      </c>
      <c r="F1009">
        <v>463.72</v>
      </c>
      <c r="G1009">
        <f t="shared" si="138"/>
        <v>7.3642821454176222E-3</v>
      </c>
      <c r="H1009" s="2">
        <v>34283</v>
      </c>
      <c r="I1009">
        <v>562.9</v>
      </c>
      <c r="J1009">
        <f t="shared" si="139"/>
        <v>7.4092633688882525E-3</v>
      </c>
      <c r="K1009">
        <f t="shared" si="135"/>
        <v>7.2676633688882521E-3</v>
      </c>
      <c r="L1009">
        <v>-2.4696339669567765E-3</v>
      </c>
      <c r="N1009" s="2">
        <v>34283</v>
      </c>
      <c r="O1009">
        <v>2.5430000000000001</v>
      </c>
      <c r="Q1009" s="2">
        <v>34283</v>
      </c>
      <c r="R1009">
        <v>2615.36</v>
      </c>
      <c r="S1009" s="8">
        <f t="shared" si="140"/>
        <v>3.993351703625958E-2</v>
      </c>
      <c r="T1009" s="9">
        <f t="shared" si="136"/>
        <v>3.9791917036259582E-2</v>
      </c>
      <c r="U1009" s="3">
        <f>Sheet1!$B$17+Sheet1!$B$18*'Portfolio allocation'!K1009</f>
        <v>8.8254464882268537E-3</v>
      </c>
      <c r="V1009" s="13">
        <f t="shared" si="141"/>
        <v>3.0966470548032726E-2</v>
      </c>
      <c r="W1009" s="13"/>
      <c r="X1009" s="2">
        <v>34283</v>
      </c>
      <c r="Y1009">
        <v>11.909700000000001</v>
      </c>
      <c r="AA1009" s="2">
        <v>34283</v>
      </c>
      <c r="AB1009">
        <v>138.47999999999999</v>
      </c>
      <c r="AC1009">
        <f t="shared" si="142"/>
        <v>1.5249266862169986E-2</v>
      </c>
      <c r="AD1009">
        <f t="shared" si="137"/>
        <v>1.5106866862169985E-2</v>
      </c>
      <c r="AE1009">
        <f>Sheet2!$B$17+Sheet2!$B$18*'Portfolio allocation'!K1009</f>
        <v>6.5159786938416659E-3</v>
      </c>
      <c r="AF1009">
        <f t="shared" si="143"/>
        <v>8.5908881683283179E-3</v>
      </c>
      <c r="AH1009" s="2">
        <v>34283</v>
      </c>
      <c r="AI1009">
        <v>5.6749999999999998</v>
      </c>
      <c r="AJ1009">
        <v>3.56</v>
      </c>
      <c r="AK1009">
        <v>1.1513500000000001</v>
      </c>
      <c r="AR1009" s="3"/>
    </row>
    <row r="1010" spans="1:44" hidden="1" outlineLevel="1" x14ac:dyDescent="0.2">
      <c r="A1010" s="2">
        <v>34284</v>
      </c>
      <c r="B1010">
        <v>13.88</v>
      </c>
      <c r="E1010" s="2">
        <v>34284</v>
      </c>
      <c r="F1010">
        <v>462.64</v>
      </c>
      <c r="G1010">
        <f t="shared" si="138"/>
        <v>-2.328991632882027E-3</v>
      </c>
      <c r="H1010" s="2">
        <v>34284</v>
      </c>
      <c r="I1010">
        <v>561.59</v>
      </c>
      <c r="J1010">
        <f t="shared" si="139"/>
        <v>-2.3272339669567765E-3</v>
      </c>
      <c r="K1010">
        <f t="shared" si="135"/>
        <v>-2.4696339669567765E-3</v>
      </c>
      <c r="L1010">
        <v>5.822805933154083E-3</v>
      </c>
      <c r="N1010" s="2">
        <v>34284</v>
      </c>
      <c r="O1010">
        <v>2.5508000000000002</v>
      </c>
      <c r="Q1010" s="2">
        <v>34284</v>
      </c>
      <c r="R1010">
        <v>2623.4</v>
      </c>
      <c r="S1010" s="8">
        <f t="shared" si="140"/>
        <v>3.0741465802031076E-3</v>
      </c>
      <c r="T1010" s="9">
        <f t="shared" si="136"/>
        <v>2.9317465802031076E-3</v>
      </c>
      <c r="U1010" s="3">
        <f>Sheet1!$B$17+Sheet1!$B$18*'Portfolio allocation'!K1010</f>
        <v>-2.3454277913861907E-3</v>
      </c>
      <c r="V1010" s="13">
        <f t="shared" si="141"/>
        <v>5.2771743715892983E-3</v>
      </c>
      <c r="W1010" s="13"/>
      <c r="X1010" s="2">
        <v>34284</v>
      </c>
      <c r="Y1010">
        <v>12.4171</v>
      </c>
      <c r="AA1010" s="2">
        <v>34284</v>
      </c>
      <c r="AB1010">
        <v>144.38</v>
      </c>
      <c r="AC1010">
        <f t="shared" si="142"/>
        <v>4.2605430387059551E-2</v>
      </c>
      <c r="AD1010">
        <f t="shared" si="137"/>
        <v>4.246303038705955E-2</v>
      </c>
      <c r="AE1010">
        <f>Sheet2!$B$17+Sheet2!$B$18*'Portfolio allocation'!K1010</f>
        <v>-2.1426745181145099E-3</v>
      </c>
      <c r="AF1010">
        <f t="shared" si="143"/>
        <v>4.4605704905174057E-2</v>
      </c>
      <c r="AH1010" s="2">
        <v>34284</v>
      </c>
      <c r="AI1010">
        <v>5.702</v>
      </c>
      <c r="AJ1010">
        <v>3.56</v>
      </c>
      <c r="AK1010">
        <v>1.1505099999999999</v>
      </c>
      <c r="AR1010" s="3"/>
    </row>
    <row r="1011" spans="1:44" hidden="1" outlineLevel="1" x14ac:dyDescent="0.2">
      <c r="A1011" s="2">
        <v>34285</v>
      </c>
      <c r="B1011">
        <v>13.33</v>
      </c>
      <c r="E1011" s="2">
        <v>34285</v>
      </c>
      <c r="F1011">
        <v>465.39</v>
      </c>
      <c r="G1011">
        <f t="shared" si="138"/>
        <v>5.9441466366938478E-3</v>
      </c>
      <c r="H1011" s="2">
        <v>34285</v>
      </c>
      <c r="I1011">
        <v>564.94000000000005</v>
      </c>
      <c r="J1011">
        <f t="shared" si="139"/>
        <v>5.965205933154083E-3</v>
      </c>
      <c r="K1011">
        <f t="shared" si="135"/>
        <v>5.822805933154083E-3</v>
      </c>
      <c r="L1011">
        <v>-3.3808820476511152E-3</v>
      </c>
      <c r="N1011" s="2">
        <v>34285</v>
      </c>
      <c r="O1011">
        <v>2.5586000000000002</v>
      </c>
      <c r="Q1011" s="2">
        <v>34285</v>
      </c>
      <c r="R1011">
        <v>2631.43</v>
      </c>
      <c r="S1011" s="8">
        <f t="shared" si="140"/>
        <v>3.0609133185941495E-3</v>
      </c>
      <c r="T1011" s="9">
        <f t="shared" si="136"/>
        <v>2.9185133185941495E-3</v>
      </c>
      <c r="U1011" s="3">
        <f>Sheet1!$B$17+Sheet1!$B$18*'Portfolio allocation'!K1011</f>
        <v>7.1678694203956613E-3</v>
      </c>
      <c r="V1011" s="13">
        <f t="shared" si="141"/>
        <v>-4.2493561018015118E-3</v>
      </c>
      <c r="W1011" s="13"/>
      <c r="X1011" s="2">
        <v>34285</v>
      </c>
      <c r="Y1011">
        <v>12.3276</v>
      </c>
      <c r="AA1011" s="2">
        <v>34285</v>
      </c>
      <c r="AB1011">
        <v>143.34</v>
      </c>
      <c r="AC1011">
        <f t="shared" si="142"/>
        <v>-7.2032137415153352E-3</v>
      </c>
      <c r="AD1011">
        <f t="shared" si="137"/>
        <v>-7.3448137415153356E-3</v>
      </c>
      <c r="AE1011">
        <f>Sheet2!$B$17+Sheet2!$B$18*'Portfolio allocation'!K1011</f>
        <v>5.2311746003398081E-3</v>
      </c>
      <c r="AF1011">
        <f t="shared" si="143"/>
        <v>-1.2575988341855145E-2</v>
      </c>
      <c r="AH1011" s="2">
        <v>34285</v>
      </c>
      <c r="AI1011">
        <v>5.6459999999999999</v>
      </c>
      <c r="AJ1011">
        <v>3.54</v>
      </c>
      <c r="AK1011">
        <v>1.1504300000000001</v>
      </c>
      <c r="AR1011" s="3"/>
    </row>
    <row r="1012" spans="1:44" hidden="1" outlineLevel="1" x14ac:dyDescent="0.2">
      <c r="A1012" s="2">
        <v>34288</v>
      </c>
      <c r="B1012">
        <v>14.46</v>
      </c>
      <c r="E1012" s="2">
        <v>34288</v>
      </c>
      <c r="F1012">
        <v>463.75</v>
      </c>
      <c r="G1012">
        <f t="shared" si="138"/>
        <v>-3.5239261694492985E-3</v>
      </c>
      <c r="H1012" s="2">
        <v>34288</v>
      </c>
      <c r="I1012">
        <v>563.11</v>
      </c>
      <c r="J1012">
        <f t="shared" si="139"/>
        <v>-3.2392820476511153E-3</v>
      </c>
      <c r="K1012">
        <f t="shared" si="135"/>
        <v>-3.3808820476511152E-3</v>
      </c>
      <c r="L1012">
        <v>6.4637693097263508E-3</v>
      </c>
      <c r="N1012" s="2">
        <v>34288</v>
      </c>
      <c r="O1012">
        <v>2.5156000000000001</v>
      </c>
      <c r="Q1012" s="2">
        <v>34288</v>
      </c>
      <c r="R1012">
        <v>2587.2399999999998</v>
      </c>
      <c r="S1012" s="8">
        <f t="shared" si="140"/>
        <v>-1.6793150492317888E-2</v>
      </c>
      <c r="T1012" s="9">
        <f t="shared" si="136"/>
        <v>-1.6934750492317886E-2</v>
      </c>
      <c r="U1012" s="3">
        <f>Sheet1!$B$17+Sheet1!$B$18*'Portfolio allocation'!K1012</f>
        <v>-3.3908346836562355E-3</v>
      </c>
      <c r="V1012" s="13">
        <f t="shared" si="141"/>
        <v>-1.3543915808661652E-2</v>
      </c>
      <c r="W1012" s="13"/>
      <c r="X1012" s="2">
        <v>34288</v>
      </c>
      <c r="Y1012">
        <v>12.1783</v>
      </c>
      <c r="AA1012" s="2">
        <v>34288</v>
      </c>
      <c r="AB1012">
        <v>141.61000000000001</v>
      </c>
      <c r="AC1012">
        <f t="shared" si="142"/>
        <v>-1.2069206083437867E-2</v>
      </c>
      <c r="AD1012">
        <f t="shared" si="137"/>
        <v>-1.2211606083437868E-2</v>
      </c>
      <c r="AE1012">
        <f>Sheet2!$B$17+Sheet2!$B$18*'Portfolio allocation'!K1012</f>
        <v>-2.952979559509059E-3</v>
      </c>
      <c r="AF1012">
        <f t="shared" si="143"/>
        <v>-9.258626523928809E-3</v>
      </c>
      <c r="AH1012" s="2">
        <v>34288</v>
      </c>
      <c r="AI1012">
        <v>5.6479999999999997</v>
      </c>
      <c r="AJ1012">
        <v>3.56</v>
      </c>
      <c r="AK1012">
        <v>1.1495200000000001</v>
      </c>
      <c r="AR1012" s="3"/>
    </row>
    <row r="1013" spans="1:44" hidden="1" outlineLevel="1" x14ac:dyDescent="0.2">
      <c r="A1013" s="2">
        <v>34289</v>
      </c>
      <c r="B1013">
        <v>15.11</v>
      </c>
      <c r="E1013" s="2">
        <v>34289</v>
      </c>
      <c r="F1013">
        <v>466.74</v>
      </c>
      <c r="G1013">
        <f t="shared" si="138"/>
        <v>6.4474393530997709E-3</v>
      </c>
      <c r="H1013" s="2">
        <v>34289</v>
      </c>
      <c r="I1013">
        <v>566.83000000000004</v>
      </c>
      <c r="J1013">
        <f t="shared" si="139"/>
        <v>6.6061693097263507E-3</v>
      </c>
      <c r="K1013">
        <f t="shared" si="135"/>
        <v>6.4637693097263508E-3</v>
      </c>
      <c r="L1013">
        <v>-4.2000539703263137E-3</v>
      </c>
      <c r="N1013" s="2">
        <v>34289</v>
      </c>
      <c r="O1013">
        <v>2.5703</v>
      </c>
      <c r="Q1013" s="2">
        <v>34289</v>
      </c>
      <c r="R1013">
        <v>2643.49</v>
      </c>
      <c r="S1013" s="8">
        <f t="shared" si="140"/>
        <v>2.1741315069340406E-2</v>
      </c>
      <c r="T1013" s="9">
        <f t="shared" si="136"/>
        <v>2.1598915069340405E-2</v>
      </c>
      <c r="U1013" s="3">
        <f>Sheet1!$B$17+Sheet1!$B$18*'Portfolio allocation'!K1013</f>
        <v>7.9031988501715358E-3</v>
      </c>
      <c r="V1013" s="13">
        <f t="shared" si="141"/>
        <v>1.3695716219168869E-2</v>
      </c>
      <c r="W1013" s="13"/>
      <c r="X1013" s="2">
        <v>34289</v>
      </c>
      <c r="Y1013">
        <v>12.5962</v>
      </c>
      <c r="AA1013" s="2">
        <v>34289</v>
      </c>
      <c r="AB1013">
        <v>146.47</v>
      </c>
      <c r="AC1013">
        <f t="shared" si="142"/>
        <v>3.431961019701979E-2</v>
      </c>
      <c r="AD1013">
        <f t="shared" si="137"/>
        <v>3.4177210197019789E-2</v>
      </c>
      <c r="AE1013">
        <f>Sheet2!$B$17+Sheet2!$B$18*'Portfolio allocation'!K1013</f>
        <v>5.8011355872425573E-3</v>
      </c>
      <c r="AF1013">
        <f t="shared" si="143"/>
        <v>2.837607460977723E-2</v>
      </c>
      <c r="AH1013" s="2">
        <v>34289</v>
      </c>
      <c r="AI1013">
        <v>5.625</v>
      </c>
      <c r="AJ1013">
        <v>3.56</v>
      </c>
      <c r="AK1013">
        <v>1.1456200000000001</v>
      </c>
      <c r="AR1013" s="3"/>
    </row>
    <row r="1014" spans="1:44" hidden="1" outlineLevel="1" x14ac:dyDescent="0.2">
      <c r="A1014" s="2">
        <v>34290</v>
      </c>
      <c r="B1014">
        <v>15.57</v>
      </c>
      <c r="E1014" s="2">
        <v>34290</v>
      </c>
      <c r="F1014">
        <v>464.81</v>
      </c>
      <c r="G1014">
        <f t="shared" si="138"/>
        <v>-4.1350644898658917E-3</v>
      </c>
      <c r="H1014" s="2">
        <v>34290</v>
      </c>
      <c r="I1014">
        <v>564.53</v>
      </c>
      <c r="J1014">
        <f t="shared" si="139"/>
        <v>-4.0576539703263137E-3</v>
      </c>
      <c r="K1014">
        <f t="shared" si="135"/>
        <v>-4.2000539703263137E-3</v>
      </c>
      <c r="L1014">
        <v>-2.6750806157333183E-3</v>
      </c>
      <c r="N1014" s="2">
        <v>34290</v>
      </c>
      <c r="O1014">
        <v>2.5234000000000001</v>
      </c>
      <c r="Q1014" s="2">
        <v>34290</v>
      </c>
      <c r="R1014">
        <v>2595.2800000000002</v>
      </c>
      <c r="S1014" s="8">
        <f t="shared" si="140"/>
        <v>-1.8237254538507663E-2</v>
      </c>
      <c r="T1014" s="9">
        <f t="shared" si="136"/>
        <v>-1.8379654538507664E-2</v>
      </c>
      <c r="U1014" s="3">
        <f>Sheet1!$B$17+Sheet1!$B$18*'Portfolio allocation'!K1014</f>
        <v>-4.3306094739265586E-3</v>
      </c>
      <c r="V1014" s="13">
        <f t="shared" si="141"/>
        <v>-1.4049045064581106E-2</v>
      </c>
      <c r="W1014" s="13"/>
      <c r="X1014" s="2">
        <v>34290</v>
      </c>
      <c r="Y1014">
        <v>12.3873</v>
      </c>
      <c r="AA1014" s="2">
        <v>34290</v>
      </c>
      <c r="AB1014">
        <v>144.04</v>
      </c>
      <c r="AC1014">
        <f t="shared" si="142"/>
        <v>-1.6590428074008345E-2</v>
      </c>
      <c r="AD1014">
        <f t="shared" si="137"/>
        <v>-1.6732428074008345E-2</v>
      </c>
      <c r="AE1014">
        <f>Sheet2!$B$17+Sheet2!$B$18*'Portfolio allocation'!K1014</f>
        <v>-3.6814081321177418E-3</v>
      </c>
      <c r="AF1014">
        <f t="shared" si="143"/>
        <v>-1.3051019941890604E-2</v>
      </c>
      <c r="AH1014" s="2">
        <v>34290</v>
      </c>
      <c r="AI1014">
        <v>5.6349999999999998</v>
      </c>
      <c r="AJ1014">
        <v>3.55</v>
      </c>
      <c r="AK1014">
        <v>1.1435200000000001</v>
      </c>
      <c r="AR1014" s="3"/>
    </row>
    <row r="1015" spans="1:44" hidden="1" outlineLevel="1" x14ac:dyDescent="0.2">
      <c r="A1015" s="2">
        <v>34291</v>
      </c>
      <c r="B1015">
        <v>14.65</v>
      </c>
      <c r="E1015" s="2">
        <v>34291</v>
      </c>
      <c r="F1015">
        <v>463.62</v>
      </c>
      <c r="G1015">
        <f t="shared" si="138"/>
        <v>-2.5601858824035872E-3</v>
      </c>
      <c r="H1015" s="2">
        <v>34291</v>
      </c>
      <c r="I1015">
        <v>563.1</v>
      </c>
      <c r="J1015">
        <f t="shared" si="139"/>
        <v>-2.5330806157333186E-3</v>
      </c>
      <c r="K1015">
        <f t="shared" si="135"/>
        <v>-2.6750806157333183E-3</v>
      </c>
      <c r="L1015">
        <v>-2.2213836973895345E-3</v>
      </c>
      <c r="N1015" s="2">
        <v>34291</v>
      </c>
      <c r="O1015">
        <v>2.5078</v>
      </c>
      <c r="Q1015" s="2">
        <v>34291</v>
      </c>
      <c r="R1015">
        <v>2579.21</v>
      </c>
      <c r="S1015" s="8">
        <f t="shared" si="140"/>
        <v>-6.1920101106625047E-3</v>
      </c>
      <c r="T1015" s="9">
        <f t="shared" si="136"/>
        <v>-6.3340101106625045E-3</v>
      </c>
      <c r="U1015" s="3">
        <f>Sheet1!$B$17+Sheet1!$B$18*'Portfolio allocation'!K1015</f>
        <v>-2.5811213935731259E-3</v>
      </c>
      <c r="V1015" s="13">
        <f t="shared" si="141"/>
        <v>-3.7528887170893786E-3</v>
      </c>
      <c r="W1015" s="13"/>
      <c r="X1015" s="2">
        <v>34291</v>
      </c>
      <c r="Y1015">
        <v>12.5962</v>
      </c>
      <c r="AA1015" s="2">
        <v>34291</v>
      </c>
      <c r="AB1015">
        <v>146.47</v>
      </c>
      <c r="AC1015">
        <f t="shared" si="142"/>
        <v>1.6870313801721881E-2</v>
      </c>
      <c r="AD1015">
        <f t="shared" si="137"/>
        <v>1.6726713801721881E-2</v>
      </c>
      <c r="AE1015">
        <f>Sheet2!$B$17+Sheet2!$B$18*'Portfolio allocation'!K1015</f>
        <v>-2.3253629196246669E-3</v>
      </c>
      <c r="AF1015">
        <f t="shared" si="143"/>
        <v>1.9052076721346546E-2</v>
      </c>
      <c r="AH1015" s="2">
        <v>34291</v>
      </c>
      <c r="AI1015">
        <v>5.702</v>
      </c>
      <c r="AJ1015">
        <v>3.59</v>
      </c>
      <c r="AK1015">
        <v>1.1403700000000001</v>
      </c>
      <c r="AR1015" s="3"/>
    </row>
    <row r="1016" spans="1:44" hidden="1" outlineLevel="1" x14ac:dyDescent="0.2">
      <c r="A1016" s="2">
        <v>34292</v>
      </c>
      <c r="B1016">
        <v>15.03</v>
      </c>
      <c r="E1016" s="2">
        <v>34292</v>
      </c>
      <c r="F1016">
        <v>462.6</v>
      </c>
      <c r="G1016">
        <f t="shared" si="138"/>
        <v>-2.2000776497993479E-3</v>
      </c>
      <c r="H1016" s="2">
        <v>34292</v>
      </c>
      <c r="I1016">
        <v>561.92999999999995</v>
      </c>
      <c r="J1016">
        <f t="shared" si="139"/>
        <v>-2.0777836973895347E-3</v>
      </c>
      <c r="K1016">
        <f t="shared" si="135"/>
        <v>-2.2213836973895345E-3</v>
      </c>
      <c r="L1016">
        <v>-7.6020447529050782E-3</v>
      </c>
      <c r="N1016" s="2">
        <v>34292</v>
      </c>
      <c r="O1016">
        <v>2.5038999999999998</v>
      </c>
      <c r="Q1016" s="2">
        <v>34292</v>
      </c>
      <c r="R1016">
        <v>2575.19</v>
      </c>
      <c r="S1016" s="8">
        <f t="shared" si="140"/>
        <v>-1.5586167857599698E-3</v>
      </c>
      <c r="T1016" s="9">
        <f t="shared" si="136"/>
        <v>-1.7022167857599698E-3</v>
      </c>
      <c r="U1016" s="3">
        <f>Sheet1!$B$17+Sheet1!$B$18*'Portfolio allocation'!K1016</f>
        <v>-2.0606287906401537E-3</v>
      </c>
      <c r="V1016" s="13">
        <f t="shared" si="141"/>
        <v>3.5841200488018394E-4</v>
      </c>
      <c r="W1016" s="13"/>
      <c r="X1016" s="2">
        <v>34292</v>
      </c>
      <c r="Y1016">
        <v>12.3873</v>
      </c>
      <c r="AA1016" s="2">
        <v>34292</v>
      </c>
      <c r="AB1016">
        <v>144.04</v>
      </c>
      <c r="AC1016">
        <f t="shared" si="142"/>
        <v>-1.6590428074008345E-2</v>
      </c>
      <c r="AD1016">
        <f t="shared" si="137"/>
        <v>-1.6736028074008345E-2</v>
      </c>
      <c r="AE1016">
        <f>Sheet2!$B$17+Sheet2!$B$18*'Portfolio allocation'!K1016</f>
        <v>-1.9219240449781317E-3</v>
      </c>
      <c r="AF1016">
        <f t="shared" si="143"/>
        <v>-1.4814104029030214E-2</v>
      </c>
      <c r="AH1016" s="2">
        <v>34292</v>
      </c>
      <c r="AI1016">
        <v>5.8250000000000002</v>
      </c>
      <c r="AJ1016">
        <v>3.64</v>
      </c>
      <c r="AK1016">
        <v>1.1367799999999999</v>
      </c>
      <c r="AR1016" s="3"/>
    </row>
    <row r="1017" spans="1:44" hidden="1" outlineLevel="1" x14ac:dyDescent="0.2">
      <c r="A1017" s="2">
        <v>34295</v>
      </c>
      <c r="B1017">
        <v>15.9</v>
      </c>
      <c r="E1017" s="2">
        <v>34295</v>
      </c>
      <c r="F1017">
        <v>459.13</v>
      </c>
      <c r="G1017">
        <f t="shared" si="138"/>
        <v>-7.5010808473844337E-3</v>
      </c>
      <c r="H1017" s="2">
        <v>34295</v>
      </c>
      <c r="I1017">
        <v>557.74</v>
      </c>
      <c r="J1017">
        <f t="shared" si="139"/>
        <v>-7.4564447529050781E-3</v>
      </c>
      <c r="K1017">
        <f t="shared" si="135"/>
        <v>-7.6020447529050782E-3</v>
      </c>
      <c r="L1017">
        <v>4.1212212859038436E-3</v>
      </c>
      <c r="N1017" s="2">
        <v>34295</v>
      </c>
      <c r="O1017">
        <v>2.4062999999999999</v>
      </c>
      <c r="Q1017" s="2">
        <v>34295</v>
      </c>
      <c r="R1017">
        <v>2474.75</v>
      </c>
      <c r="S1017" s="8">
        <f t="shared" si="140"/>
        <v>-3.9002947355340822E-2</v>
      </c>
      <c r="T1017" s="9">
        <f t="shared" si="136"/>
        <v>-3.9148547355340825E-2</v>
      </c>
      <c r="U1017" s="3">
        <f>Sheet1!$B$17+Sheet1!$B$18*'Portfolio allocation'!K1017</f>
        <v>-8.2334595176129111E-3</v>
      </c>
      <c r="V1017" s="13">
        <f t="shared" si="141"/>
        <v>-3.0915087837727916E-2</v>
      </c>
      <c r="W1017" s="13"/>
      <c r="X1017" s="2">
        <v>34295</v>
      </c>
      <c r="Y1017">
        <v>12.4171</v>
      </c>
      <c r="AA1017" s="2">
        <v>34295</v>
      </c>
      <c r="AB1017">
        <v>144.38</v>
      </c>
      <c r="AC1017">
        <f t="shared" si="142"/>
        <v>2.3604554290475033E-3</v>
      </c>
      <c r="AD1017">
        <f t="shared" si="137"/>
        <v>2.2144554290475034E-3</v>
      </c>
      <c r="AE1017">
        <f>Sheet2!$B$17+Sheet2!$B$18*'Portfolio allocation'!K1017</f>
        <v>-6.7065451286213613E-3</v>
      </c>
      <c r="AF1017">
        <f t="shared" si="143"/>
        <v>8.9210005576688643E-3</v>
      </c>
      <c r="AH1017" s="2">
        <v>34295</v>
      </c>
      <c r="AI1017">
        <v>5.8710000000000004</v>
      </c>
      <c r="AJ1017">
        <v>3.65</v>
      </c>
      <c r="AK1017">
        <v>1.1412</v>
      </c>
      <c r="AR1017" s="3"/>
    </row>
    <row r="1018" spans="1:44" hidden="1" outlineLevel="1" x14ac:dyDescent="0.2">
      <c r="A1018" s="2">
        <v>34296</v>
      </c>
      <c r="B1018">
        <v>14.27</v>
      </c>
      <c r="E1018" s="2">
        <v>34296</v>
      </c>
      <c r="F1018">
        <v>461.03</v>
      </c>
      <c r="G1018">
        <f t="shared" si="138"/>
        <v>4.1382614945657537E-3</v>
      </c>
      <c r="H1018" s="2">
        <v>34296</v>
      </c>
      <c r="I1018">
        <v>560.12</v>
      </c>
      <c r="J1018">
        <f t="shared" si="139"/>
        <v>4.2672212859038439E-3</v>
      </c>
      <c r="K1018">
        <f t="shared" si="135"/>
        <v>4.1212212859038436E-3</v>
      </c>
      <c r="L1018">
        <v>3.105303720631369E-3</v>
      </c>
      <c r="N1018" s="2">
        <v>34296</v>
      </c>
      <c r="O1018">
        <v>2.4180000000000001</v>
      </c>
      <c r="Q1018" s="2">
        <v>34296</v>
      </c>
      <c r="R1018">
        <v>2486.8000000000002</v>
      </c>
      <c r="S1018" s="8">
        <f t="shared" si="140"/>
        <v>4.8691787049197632E-3</v>
      </c>
      <c r="T1018" s="9">
        <f t="shared" si="136"/>
        <v>4.7231787049197629E-3</v>
      </c>
      <c r="U1018" s="3">
        <f>Sheet1!$B$17+Sheet1!$B$18*'Portfolio allocation'!K1018</f>
        <v>5.2157683891804578E-3</v>
      </c>
      <c r="V1018" s="13">
        <f t="shared" si="141"/>
        <v>-4.9258968426069485E-4</v>
      </c>
      <c r="W1018" s="13"/>
      <c r="X1018" s="2">
        <v>34296</v>
      </c>
      <c r="Y1018">
        <v>12.6858</v>
      </c>
      <c r="AA1018" s="2">
        <v>34296</v>
      </c>
      <c r="AB1018">
        <v>147.51</v>
      </c>
      <c r="AC1018">
        <f t="shared" si="142"/>
        <v>2.1678902895137853E-2</v>
      </c>
      <c r="AD1018">
        <f t="shared" si="137"/>
        <v>2.1534902895137854E-2</v>
      </c>
      <c r="AE1018">
        <f>Sheet2!$B$17+Sheet2!$B$18*'Portfolio allocation'!K1018</f>
        <v>3.7180821206543252E-3</v>
      </c>
      <c r="AF1018">
        <f t="shared" si="143"/>
        <v>1.781682077448353E-2</v>
      </c>
      <c r="AH1018" s="2">
        <v>34296</v>
      </c>
      <c r="AI1018">
        <v>5.8650000000000002</v>
      </c>
      <c r="AJ1018">
        <v>3.6</v>
      </c>
      <c r="AK1018">
        <v>1.14116</v>
      </c>
      <c r="AR1018" s="3"/>
    </row>
    <row r="1019" spans="1:44" hidden="1" outlineLevel="1" x14ac:dyDescent="0.2">
      <c r="A1019" s="2">
        <v>34297</v>
      </c>
      <c r="B1019">
        <v>13.51</v>
      </c>
      <c r="E1019" s="2">
        <v>34297</v>
      </c>
      <c r="F1019">
        <v>462.36</v>
      </c>
      <c r="G1019">
        <f t="shared" si="138"/>
        <v>2.8848448040259544E-3</v>
      </c>
      <c r="H1019" s="2">
        <v>34297</v>
      </c>
      <c r="I1019">
        <v>561.94000000000005</v>
      </c>
      <c r="J1019">
        <f t="shared" si="139"/>
        <v>3.2493037206313691E-3</v>
      </c>
      <c r="K1019">
        <f t="shared" si="135"/>
        <v>3.105303720631369E-3</v>
      </c>
      <c r="L1019">
        <v>-1.44E-4</v>
      </c>
      <c r="N1019" s="2">
        <v>34297</v>
      </c>
      <c r="O1019">
        <v>2.4609000000000001</v>
      </c>
      <c r="Q1019" s="2">
        <v>34297</v>
      </c>
      <c r="R1019">
        <v>2531</v>
      </c>
      <c r="S1019" s="8">
        <f t="shared" si="140"/>
        <v>1.7773845906385644E-2</v>
      </c>
      <c r="T1019" s="9">
        <f t="shared" si="136"/>
        <v>1.7629845906385645E-2</v>
      </c>
      <c r="U1019" s="3">
        <f>Sheet1!$B$17+Sheet1!$B$18*'Portfolio allocation'!K1019</f>
        <v>4.0502820115248736E-3</v>
      </c>
      <c r="V1019" s="13">
        <f t="shared" si="141"/>
        <v>1.3579563894860772E-2</v>
      </c>
      <c r="W1019" s="13"/>
      <c r="X1019" s="2">
        <v>34297</v>
      </c>
      <c r="Y1019">
        <v>13.163399999999999</v>
      </c>
      <c r="AA1019" s="2">
        <v>34297</v>
      </c>
      <c r="AB1019">
        <v>153.06</v>
      </c>
      <c r="AC1019">
        <f t="shared" si="142"/>
        <v>3.7624567825910171E-2</v>
      </c>
      <c r="AD1019">
        <f t="shared" si="137"/>
        <v>3.7480567825910173E-2</v>
      </c>
      <c r="AE1019">
        <f>Sheet2!$B$17+Sheet2!$B$18*'Portfolio allocation'!K1019</f>
        <v>2.814702303212833E-3</v>
      </c>
      <c r="AF1019">
        <f t="shared" si="143"/>
        <v>3.4665865522697341E-2</v>
      </c>
      <c r="AH1019" s="2">
        <v>34297</v>
      </c>
      <c r="AI1019">
        <v>5.8029999999999999</v>
      </c>
      <c r="AJ1019">
        <v>3.6</v>
      </c>
      <c r="AK1019">
        <v>1.14202</v>
      </c>
      <c r="AR1019" s="3"/>
    </row>
    <row r="1020" spans="1:44" hidden="1" outlineLevel="1" x14ac:dyDescent="0.2">
      <c r="A1020" s="2">
        <v>34298</v>
      </c>
      <c r="B1020">
        <v>13.51</v>
      </c>
      <c r="E1020" s="2">
        <v>34298</v>
      </c>
      <c r="F1020">
        <v>462.36</v>
      </c>
      <c r="G1020">
        <f t="shared" si="138"/>
        <v>0</v>
      </c>
      <c r="H1020" s="2">
        <v>34298</v>
      </c>
      <c r="I1020">
        <v>561.94000000000005</v>
      </c>
      <c r="J1020">
        <f t="shared" si="139"/>
        <v>0</v>
      </c>
      <c r="K1020">
        <f t="shared" si="135"/>
        <v>-1.44E-4</v>
      </c>
      <c r="L1020">
        <v>1.3864124995549894E-3</v>
      </c>
      <c r="N1020" s="2">
        <v>34298</v>
      </c>
      <c r="O1020">
        <v>2.4609000000000001</v>
      </c>
      <c r="Q1020" s="2">
        <v>34298</v>
      </c>
      <c r="R1020">
        <v>2531</v>
      </c>
      <c r="S1020" s="8">
        <f t="shared" si="140"/>
        <v>0</v>
      </c>
      <c r="T1020" s="9">
        <f t="shared" si="136"/>
        <v>-1.44E-4</v>
      </c>
      <c r="U1020" s="3">
        <f>Sheet1!$B$17+Sheet1!$B$18*'Portfolio allocation'!K1020</f>
        <v>3.2259843490931657E-4</v>
      </c>
      <c r="V1020" s="13">
        <f t="shared" si="141"/>
        <v>-4.665984349093166E-4</v>
      </c>
      <c r="W1020" s="13"/>
      <c r="X1020" s="2">
        <v>34298</v>
      </c>
      <c r="Y1020">
        <v>13.163399999999999</v>
      </c>
      <c r="AA1020" s="2">
        <v>34298</v>
      </c>
      <c r="AB1020">
        <v>153.06</v>
      </c>
      <c r="AC1020">
        <f t="shared" si="142"/>
        <v>0</v>
      </c>
      <c r="AD1020">
        <f t="shared" si="137"/>
        <v>-1.44E-4</v>
      </c>
      <c r="AE1020">
        <f>Sheet2!$B$17+Sheet2!$B$18*'Portfolio allocation'!K1020</f>
        <v>-7.4661462407903589E-5</v>
      </c>
      <c r="AF1020">
        <f t="shared" si="143"/>
        <v>-6.9338537592096415E-5</v>
      </c>
      <c r="AH1020" s="2">
        <v>34298</v>
      </c>
      <c r="AI1020">
        <v>5.8150000000000004</v>
      </c>
      <c r="AJ1020">
        <v>3.6</v>
      </c>
      <c r="AK1020">
        <v>1.1377699999999999</v>
      </c>
      <c r="AR1020" s="3"/>
    </row>
    <row r="1021" spans="1:44" hidden="1" outlineLevel="1" x14ac:dyDescent="0.2">
      <c r="A1021" s="2">
        <v>34299</v>
      </c>
      <c r="B1021">
        <v>13.77</v>
      </c>
      <c r="E1021" s="2">
        <v>34299</v>
      </c>
      <c r="F1021">
        <v>463.06</v>
      </c>
      <c r="G1021">
        <f t="shared" si="138"/>
        <v>1.5139717968681854E-3</v>
      </c>
      <c r="H1021" s="2">
        <v>34299</v>
      </c>
      <c r="I1021">
        <v>562.79999999999995</v>
      </c>
      <c r="J1021">
        <f t="shared" si="139"/>
        <v>1.5304124995549895E-3</v>
      </c>
      <c r="K1021">
        <f t="shared" si="135"/>
        <v>1.3864124995549894E-3</v>
      </c>
      <c r="L1021">
        <v>-2.4708474769010625E-3</v>
      </c>
      <c r="N1021" s="2">
        <v>34299</v>
      </c>
      <c r="O1021">
        <v>2.4687999999999999</v>
      </c>
      <c r="Q1021" s="2">
        <v>34299</v>
      </c>
      <c r="R1021">
        <v>2539.0300000000002</v>
      </c>
      <c r="S1021" s="8">
        <f t="shared" si="140"/>
        <v>3.1726590280523048E-3</v>
      </c>
      <c r="T1021" s="9">
        <f t="shared" si="136"/>
        <v>3.0286590280523048E-3</v>
      </c>
      <c r="U1021" s="3">
        <f>Sheet1!$B$17+Sheet1!$B$18*'Portfolio allocation'!K1021</f>
        <v>2.0783264402094133E-3</v>
      </c>
      <c r="V1021" s="13">
        <f t="shared" si="141"/>
        <v>9.5033258784289146E-4</v>
      </c>
      <c r="W1021" s="13"/>
      <c r="X1021" s="2">
        <v>34299</v>
      </c>
      <c r="Y1021">
        <v>13.3126</v>
      </c>
      <c r="AA1021" s="2">
        <v>34299</v>
      </c>
      <c r="AB1021">
        <v>154.80000000000001</v>
      </c>
      <c r="AC1021">
        <f t="shared" si="142"/>
        <v>1.1368090944727571E-2</v>
      </c>
      <c r="AD1021">
        <f t="shared" si="137"/>
        <v>1.1224890944727572E-2</v>
      </c>
      <c r="AE1021">
        <f>Sheet2!$B$17+Sheet2!$B$18*'Portfolio allocation'!K1021</f>
        <v>1.2862203765505145E-3</v>
      </c>
      <c r="AF1021">
        <f t="shared" si="143"/>
        <v>9.9386705681770576E-3</v>
      </c>
      <c r="AH1021" s="2">
        <v>34299</v>
      </c>
      <c r="AI1021">
        <v>5.7439999999999998</v>
      </c>
      <c r="AJ1021">
        <v>3.58</v>
      </c>
      <c r="AK1021">
        <v>1.1359600000000001</v>
      </c>
      <c r="AR1021" s="3"/>
    </row>
    <row r="1022" spans="1:44" hidden="1" outlineLevel="1" x14ac:dyDescent="0.2">
      <c r="A1022" s="2">
        <v>34302</v>
      </c>
      <c r="B1022">
        <v>14.12</v>
      </c>
      <c r="E1022" s="2">
        <v>34302</v>
      </c>
      <c r="F1022">
        <v>461.9</v>
      </c>
      <c r="G1022">
        <f t="shared" si="138"/>
        <v>-2.5050749362933722E-3</v>
      </c>
      <c r="H1022" s="2">
        <v>34302</v>
      </c>
      <c r="I1022">
        <v>561.49</v>
      </c>
      <c r="J1022">
        <f t="shared" si="139"/>
        <v>-2.3276474769010624E-3</v>
      </c>
      <c r="K1022">
        <f t="shared" si="135"/>
        <v>-2.4708474769010625E-3</v>
      </c>
      <c r="L1022">
        <v>-2.8647804947553625E-4</v>
      </c>
      <c r="N1022" s="2">
        <v>34302</v>
      </c>
      <c r="O1022">
        <v>2.4843999999999999</v>
      </c>
      <c r="Q1022" s="2">
        <v>34302</v>
      </c>
      <c r="R1022">
        <v>2555.1</v>
      </c>
      <c r="S1022" s="8">
        <f t="shared" si="140"/>
        <v>6.3291887059229168E-3</v>
      </c>
      <c r="T1022" s="9">
        <f t="shared" si="136"/>
        <v>6.1859887059229172E-3</v>
      </c>
      <c r="U1022" s="3">
        <f>Sheet1!$B$17+Sheet1!$B$18*'Portfolio allocation'!K1022</f>
        <v>-2.3468199607487071E-3</v>
      </c>
      <c r="V1022" s="13">
        <f t="shared" si="141"/>
        <v>8.5328086666716235E-3</v>
      </c>
      <c r="W1022" s="13"/>
      <c r="X1022" s="2">
        <v>34302</v>
      </c>
      <c r="Y1022">
        <v>12.984299999999999</v>
      </c>
      <c r="AA1022" s="2">
        <v>34302</v>
      </c>
      <c r="AB1022">
        <v>150.97999999999999</v>
      </c>
      <c r="AC1022">
        <f t="shared" si="142"/>
        <v>-2.4677002583979424E-2</v>
      </c>
      <c r="AD1022">
        <f t="shared" si="137"/>
        <v>-2.4821002583979422E-2</v>
      </c>
      <c r="AE1022">
        <f>Sheet2!$B$17+Sheet2!$B$18*'Portfolio allocation'!K1022</f>
        <v>-2.1437536021164079E-3</v>
      </c>
      <c r="AF1022">
        <f t="shared" si="143"/>
        <v>-2.2677248981863015E-2</v>
      </c>
      <c r="AH1022" s="2">
        <v>34302</v>
      </c>
      <c r="AI1022">
        <v>5.74</v>
      </c>
      <c r="AJ1022">
        <v>3.6</v>
      </c>
      <c r="AK1022">
        <v>1.13669</v>
      </c>
      <c r="AR1022" s="3"/>
    </row>
    <row r="1023" spans="1:44" hidden="1" outlineLevel="1" x14ac:dyDescent="0.2">
      <c r="A1023" s="2">
        <v>34303</v>
      </c>
      <c r="B1023">
        <v>13.76</v>
      </c>
      <c r="E1023" s="2">
        <v>34303</v>
      </c>
      <c r="F1023">
        <v>461.79</v>
      </c>
      <c r="G1023">
        <f t="shared" si="138"/>
        <v>-2.3814678501832276E-4</v>
      </c>
      <c r="H1023" s="2">
        <v>34303</v>
      </c>
      <c r="I1023">
        <v>561.41</v>
      </c>
      <c r="J1023">
        <f t="shared" si="139"/>
        <v>-1.4247804947553622E-4</v>
      </c>
      <c r="K1023">
        <f t="shared" si="135"/>
        <v>-2.8647804947553625E-4</v>
      </c>
      <c r="L1023">
        <v>1.5680899877110912E-4</v>
      </c>
      <c r="N1023" s="2">
        <v>34303</v>
      </c>
      <c r="O1023">
        <v>2.5</v>
      </c>
      <c r="Q1023" s="2">
        <v>34303</v>
      </c>
      <c r="R1023">
        <v>2571.17</v>
      </c>
      <c r="S1023" s="8">
        <f t="shared" si="140"/>
        <v>6.2893820202731821E-3</v>
      </c>
      <c r="T1023" s="9">
        <f t="shared" si="136"/>
        <v>6.145382020273182E-3</v>
      </c>
      <c r="U1023" s="3">
        <f>Sheet1!$B$17+Sheet1!$B$18*'Portfolio allocation'!K1023</f>
        <v>1.5914400567702087E-4</v>
      </c>
      <c r="V1023" s="13">
        <f t="shared" si="141"/>
        <v>5.9862380145961607E-3</v>
      </c>
      <c r="W1023" s="13"/>
      <c r="X1023" s="2">
        <v>34303</v>
      </c>
      <c r="Y1023">
        <v>12.8649</v>
      </c>
      <c r="AA1023" s="2">
        <v>34303</v>
      </c>
      <c r="AB1023">
        <v>149.59</v>
      </c>
      <c r="AC1023">
        <f t="shared" si="142"/>
        <v>-9.2065174195257171E-3</v>
      </c>
      <c r="AD1023">
        <f t="shared" si="137"/>
        <v>-9.3525174195257174E-3</v>
      </c>
      <c r="AE1023">
        <f>Sheet2!$B$17+Sheet2!$B$18*'Portfolio allocation'!K1023</f>
        <v>-2.0135657894534493E-4</v>
      </c>
      <c r="AF1023">
        <f t="shared" si="143"/>
        <v>-9.1511608405803729E-3</v>
      </c>
      <c r="AH1023" s="2">
        <v>34303</v>
      </c>
      <c r="AI1023">
        <v>5.8170000000000002</v>
      </c>
      <c r="AJ1023">
        <v>3.65</v>
      </c>
      <c r="AK1023">
        <v>1.13117</v>
      </c>
      <c r="AR1023" s="3"/>
    </row>
    <row r="1024" spans="1:44" hidden="1" outlineLevel="1" x14ac:dyDescent="0.2">
      <c r="A1024" s="2">
        <v>34304</v>
      </c>
      <c r="B1024">
        <v>13.83</v>
      </c>
      <c r="E1024" s="2">
        <v>34304</v>
      </c>
      <c r="F1024">
        <v>461.89</v>
      </c>
      <c r="G1024">
        <f t="shared" si="138"/>
        <v>2.1654864765352499E-4</v>
      </c>
      <c r="H1024" s="2">
        <v>34304</v>
      </c>
      <c r="I1024">
        <v>561.58000000000004</v>
      </c>
      <c r="J1024">
        <f t="shared" si="139"/>
        <v>3.0280899877110912E-4</v>
      </c>
      <c r="K1024">
        <f t="shared" si="135"/>
        <v>1.5680899877110912E-4</v>
      </c>
      <c r="L1024">
        <v>2.7043043128315851E-3</v>
      </c>
      <c r="N1024" s="2">
        <v>34304</v>
      </c>
      <c r="O1024">
        <v>2.5468999999999999</v>
      </c>
      <c r="Q1024" s="2">
        <v>34304</v>
      </c>
      <c r="R1024">
        <v>2619.38</v>
      </c>
      <c r="S1024" s="8">
        <f t="shared" si="140"/>
        <v>1.8750218771998783E-2</v>
      </c>
      <c r="T1024" s="9">
        <f t="shared" si="136"/>
        <v>1.8604218771998783E-2</v>
      </c>
      <c r="U1024" s="3">
        <f>Sheet1!$B$17+Sheet1!$B$18*'Portfolio allocation'!K1024</f>
        <v>6.6769414181336371E-4</v>
      </c>
      <c r="V1024" s="13">
        <f t="shared" si="141"/>
        <v>1.793652463018542E-2</v>
      </c>
      <c r="W1024" s="13"/>
      <c r="X1024" s="2">
        <v>34304</v>
      </c>
      <c r="Y1024">
        <v>12.6858</v>
      </c>
      <c r="AA1024" s="2">
        <v>34304</v>
      </c>
      <c r="AB1024">
        <v>147.51</v>
      </c>
      <c r="AC1024">
        <f t="shared" si="142"/>
        <v>-1.3904672772244164E-2</v>
      </c>
      <c r="AD1024">
        <f t="shared" si="137"/>
        <v>-1.4049472772244165E-2</v>
      </c>
      <c r="AE1024">
        <f>Sheet2!$B$17+Sheet2!$B$18*'Portfolio allocation'!K1024</f>
        <v>1.9282557363100886E-4</v>
      </c>
      <c r="AF1024">
        <f t="shared" si="143"/>
        <v>-1.4242298345875174E-2</v>
      </c>
      <c r="AH1024" s="2">
        <v>34304</v>
      </c>
      <c r="AI1024">
        <v>5.774</v>
      </c>
      <c r="AJ1024">
        <v>3.62</v>
      </c>
      <c r="AK1024">
        <v>1.12964</v>
      </c>
      <c r="AR1024" s="3"/>
    </row>
    <row r="1025" spans="1:44" hidden="1" outlineLevel="1" x14ac:dyDescent="0.2">
      <c r="A1025" s="2">
        <v>34305</v>
      </c>
      <c r="B1025">
        <v>13.51</v>
      </c>
      <c r="E1025" s="2">
        <v>34305</v>
      </c>
      <c r="F1025">
        <v>463.11</v>
      </c>
      <c r="G1025">
        <f t="shared" si="138"/>
        <v>2.6413215267704349E-3</v>
      </c>
      <c r="H1025" s="2">
        <v>34305</v>
      </c>
      <c r="I1025">
        <v>563.17999999999995</v>
      </c>
      <c r="J1025">
        <f t="shared" si="139"/>
        <v>2.8491043128315852E-3</v>
      </c>
      <c r="K1025">
        <f t="shared" si="135"/>
        <v>2.7043043128315851E-3</v>
      </c>
      <c r="L1025">
        <v>3.6905634717143147E-3</v>
      </c>
      <c r="N1025" s="2">
        <v>34305</v>
      </c>
      <c r="O1025">
        <v>2.5897999999999999</v>
      </c>
      <c r="Q1025" s="2">
        <v>34305</v>
      </c>
      <c r="R1025">
        <v>2663.57</v>
      </c>
      <c r="S1025" s="8">
        <f t="shared" si="140"/>
        <v>1.6870404446853948E-2</v>
      </c>
      <c r="T1025" s="9">
        <f t="shared" si="136"/>
        <v>1.6725604446853948E-2</v>
      </c>
      <c r="U1025" s="3">
        <f>Sheet1!$B$17+Sheet1!$B$18*'Portfolio allocation'!K1025</f>
        <v>3.5902453282204987E-3</v>
      </c>
      <c r="V1025" s="13">
        <f t="shared" si="141"/>
        <v>1.313535911863345E-2</v>
      </c>
      <c r="W1025" s="13"/>
      <c r="X1025" s="2">
        <v>34305</v>
      </c>
      <c r="Y1025">
        <v>12.835000000000001</v>
      </c>
      <c r="AA1025" s="2">
        <v>34305</v>
      </c>
      <c r="AB1025">
        <v>149.24</v>
      </c>
      <c r="AC1025">
        <f t="shared" si="142"/>
        <v>1.1728018439427945E-2</v>
      </c>
      <c r="AD1025">
        <f t="shared" si="137"/>
        <v>1.1583218439427945E-2</v>
      </c>
      <c r="AE1025">
        <f>Sheet2!$B$17+Sheet2!$B$18*'Portfolio allocation'!K1025</f>
        <v>2.4581233993771104E-3</v>
      </c>
      <c r="AF1025">
        <f t="shared" si="143"/>
        <v>9.1250950400508339E-3</v>
      </c>
      <c r="AH1025" s="2">
        <v>34305</v>
      </c>
      <c r="AI1025">
        <v>5.7910000000000004</v>
      </c>
      <c r="AJ1025">
        <v>3.62</v>
      </c>
      <c r="AK1025">
        <v>1.12662</v>
      </c>
      <c r="AR1025" s="3"/>
    </row>
    <row r="1026" spans="1:44" hidden="1" outlineLevel="1" x14ac:dyDescent="0.2">
      <c r="A1026" s="2">
        <v>34306</v>
      </c>
      <c r="B1026">
        <v>12.69</v>
      </c>
      <c r="E1026" s="2">
        <v>34306</v>
      </c>
      <c r="F1026">
        <v>464.89</v>
      </c>
      <c r="G1026">
        <f t="shared" si="138"/>
        <v>3.8435792792208545E-3</v>
      </c>
      <c r="H1026" s="2">
        <v>34306</v>
      </c>
      <c r="I1026">
        <v>565.34</v>
      </c>
      <c r="J1026">
        <f t="shared" si="139"/>
        <v>3.8353634717143148E-3</v>
      </c>
      <c r="K1026">
        <f t="shared" si="135"/>
        <v>3.6905634717143147E-3</v>
      </c>
      <c r="L1026">
        <v>3.3398287190009039E-3</v>
      </c>
      <c r="N1026" s="2">
        <v>34306</v>
      </c>
      <c r="O1026">
        <v>2.6797</v>
      </c>
      <c r="Q1026" s="2">
        <v>34306</v>
      </c>
      <c r="R1026">
        <v>2755.97</v>
      </c>
      <c r="S1026" s="8">
        <f t="shared" si="140"/>
        <v>3.4690284092402157E-2</v>
      </c>
      <c r="T1026" s="9">
        <f t="shared" si="136"/>
        <v>3.4545484092402157E-2</v>
      </c>
      <c r="U1026" s="3">
        <f>Sheet1!$B$17+Sheet1!$B$18*'Portfolio allocation'!K1026</f>
        <v>4.721706830421793E-3</v>
      </c>
      <c r="V1026" s="13">
        <f t="shared" si="141"/>
        <v>2.9823777261980364E-2</v>
      </c>
      <c r="W1026" s="13"/>
      <c r="X1026" s="2">
        <v>34306</v>
      </c>
      <c r="Y1026">
        <v>12.7753</v>
      </c>
      <c r="AA1026" s="2">
        <v>34306</v>
      </c>
      <c r="AB1026">
        <v>148.55000000000001</v>
      </c>
      <c r="AC1026">
        <f t="shared" si="142"/>
        <v>-4.6234253551326043E-3</v>
      </c>
      <c r="AD1026">
        <f t="shared" si="137"/>
        <v>-4.7682253551326039E-3</v>
      </c>
      <c r="AE1026">
        <f>Sheet2!$B$17+Sheet2!$B$18*'Portfolio allocation'!K1026</f>
        <v>3.3351302052024609E-3</v>
      </c>
      <c r="AF1026">
        <f t="shared" si="143"/>
        <v>-8.1033555603350644E-3</v>
      </c>
      <c r="AH1026" s="2">
        <v>34306</v>
      </c>
      <c r="AI1026">
        <v>5.7510000000000003</v>
      </c>
      <c r="AJ1026">
        <v>3.62</v>
      </c>
      <c r="AK1026">
        <v>1.1294999999999999</v>
      </c>
      <c r="AR1026" s="3"/>
    </row>
    <row r="1027" spans="1:44" hidden="1" outlineLevel="1" x14ac:dyDescent="0.2">
      <c r="A1027" s="2">
        <v>34309</v>
      </c>
      <c r="B1027">
        <v>12.84</v>
      </c>
      <c r="E1027" s="2">
        <v>34309</v>
      </c>
      <c r="F1027">
        <v>466.43</v>
      </c>
      <c r="G1027">
        <f t="shared" si="138"/>
        <v>3.312611585536418E-3</v>
      </c>
      <c r="H1027" s="2">
        <v>34309</v>
      </c>
      <c r="I1027">
        <v>567.30999999999995</v>
      </c>
      <c r="J1027">
        <f t="shared" si="139"/>
        <v>3.484628719000904E-3</v>
      </c>
      <c r="K1027">
        <f t="shared" si="135"/>
        <v>3.3398287190009039E-3</v>
      </c>
      <c r="L1027">
        <v>6.327900653965142E-4</v>
      </c>
      <c r="N1027" s="2">
        <v>34309</v>
      </c>
      <c r="O1027">
        <v>2.6522999999999999</v>
      </c>
      <c r="Q1027" s="2">
        <v>34309</v>
      </c>
      <c r="R1027">
        <v>2727.85</v>
      </c>
      <c r="S1027" s="8">
        <f t="shared" si="140"/>
        <v>-1.0203304099826838E-2</v>
      </c>
      <c r="T1027" s="9">
        <f t="shared" si="136"/>
        <v>-1.0348104099826838E-2</v>
      </c>
      <c r="U1027" s="3">
        <f>Sheet1!$B$17+Sheet1!$B$18*'Portfolio allocation'!K1027</f>
        <v>4.3193350333082699E-3</v>
      </c>
      <c r="V1027" s="13">
        <f t="shared" si="141"/>
        <v>-1.4667439133135108E-2</v>
      </c>
      <c r="W1027" s="13"/>
      <c r="X1027" s="2">
        <v>34309</v>
      </c>
      <c r="Y1027">
        <v>12.835000000000001</v>
      </c>
      <c r="AA1027" s="2">
        <v>34309</v>
      </c>
      <c r="AB1027">
        <v>149.24</v>
      </c>
      <c r="AC1027">
        <f t="shared" si="142"/>
        <v>4.6449007068327663E-3</v>
      </c>
      <c r="AD1027">
        <f t="shared" si="137"/>
        <v>4.5021007068327661E-3</v>
      </c>
      <c r="AE1027">
        <f>Sheet2!$B$17+Sheet2!$B$18*'Portfolio allocation'!K1027</f>
        <v>3.0232479150368724E-3</v>
      </c>
      <c r="AF1027">
        <f t="shared" si="143"/>
        <v>1.4788527917958937E-3</v>
      </c>
      <c r="AH1027" s="2">
        <v>34309</v>
      </c>
      <c r="AI1027">
        <v>5.6849999999999996</v>
      </c>
      <c r="AJ1027">
        <v>3.57</v>
      </c>
      <c r="AK1027">
        <v>1.1409100000000001</v>
      </c>
      <c r="AR1027" s="3"/>
    </row>
    <row r="1028" spans="1:44" hidden="1" outlineLevel="1" x14ac:dyDescent="0.2">
      <c r="A1028" s="2">
        <v>34310</v>
      </c>
      <c r="B1028">
        <v>12.41</v>
      </c>
      <c r="E1028" s="2">
        <v>34310</v>
      </c>
      <c r="F1028">
        <v>466.76</v>
      </c>
      <c r="G1028">
        <f t="shared" si="138"/>
        <v>7.0750166155697514E-4</v>
      </c>
      <c r="H1028" s="2">
        <v>34310</v>
      </c>
      <c r="I1028">
        <v>567.75</v>
      </c>
      <c r="J1028">
        <f t="shared" si="139"/>
        <v>7.7559006539651421E-4</v>
      </c>
      <c r="K1028">
        <f t="shared" ref="K1028:K1091" si="144">J1028-(AJ1027/25000)</f>
        <v>6.327900653965142E-4</v>
      </c>
      <c r="L1028">
        <v>-1.1479630118890975E-3</v>
      </c>
      <c r="N1028" s="2">
        <v>34310</v>
      </c>
      <c r="O1028">
        <v>2.6718999999999999</v>
      </c>
      <c r="Q1028" s="2">
        <v>34310</v>
      </c>
      <c r="R1028">
        <v>2747.94</v>
      </c>
      <c r="S1028" s="8">
        <f t="shared" si="140"/>
        <v>7.3647744560734196E-3</v>
      </c>
      <c r="T1028" s="9">
        <f t="shared" ref="T1028:T1091" si="145">S1028-(AJ1027/100/250)</f>
        <v>7.2219744560734194E-3</v>
      </c>
      <c r="U1028" s="3">
        <f>Sheet1!$B$17+Sheet1!$B$18*'Portfolio allocation'!K1028</f>
        <v>1.2137516844104323E-3</v>
      </c>
      <c r="V1028" s="13">
        <f t="shared" si="141"/>
        <v>6.0082227716629875E-3</v>
      </c>
      <c r="W1028" s="13"/>
      <c r="X1028" s="2">
        <v>34310</v>
      </c>
      <c r="Y1028">
        <v>12.835000000000001</v>
      </c>
      <c r="AA1028" s="2">
        <v>34310</v>
      </c>
      <c r="AB1028">
        <v>149.24</v>
      </c>
      <c r="AC1028">
        <f t="shared" si="142"/>
        <v>0</v>
      </c>
      <c r="AD1028">
        <f t="shared" ref="AD1028:AD1091" si="146">AC1028-AJ1028/25000</f>
        <v>-1.44E-4</v>
      </c>
      <c r="AE1028">
        <f>Sheet2!$B$17+Sheet2!$B$18*'Portfolio allocation'!K1028</f>
        <v>6.1608008144960246E-4</v>
      </c>
      <c r="AF1028">
        <f t="shared" si="143"/>
        <v>-7.6008008144960249E-4</v>
      </c>
      <c r="AH1028" s="2">
        <v>34310</v>
      </c>
      <c r="AI1028">
        <v>5.6829999999999998</v>
      </c>
      <c r="AJ1028">
        <v>3.6</v>
      </c>
      <c r="AK1028">
        <v>1.1430499999999999</v>
      </c>
      <c r="AR1028" s="3"/>
    </row>
    <row r="1029" spans="1:44" hidden="1" outlineLevel="1" x14ac:dyDescent="0.2">
      <c r="A1029" s="2">
        <v>34311</v>
      </c>
      <c r="B1029">
        <v>12.46</v>
      </c>
      <c r="E1029" s="2">
        <v>34311</v>
      </c>
      <c r="F1029">
        <v>466.29</v>
      </c>
      <c r="G1029">
        <f t="shared" ref="G1029:G1092" si="147">(F1029/F1028)-1</f>
        <v>-1.0069414688490541E-3</v>
      </c>
      <c r="H1029" s="2">
        <v>34311</v>
      </c>
      <c r="I1029">
        <v>567.17999999999995</v>
      </c>
      <c r="J1029">
        <f t="shared" ref="J1029:J1092" si="148">(I1029/I1028)-1</f>
        <v>-1.0039630118890974E-3</v>
      </c>
      <c r="K1029">
        <f t="shared" si="144"/>
        <v>-1.1479630118890975E-3</v>
      </c>
      <c r="L1029">
        <v>-4.3225676504813019E-3</v>
      </c>
      <c r="N1029" s="2">
        <v>34311</v>
      </c>
      <c r="O1029">
        <v>2.6093999999999999</v>
      </c>
      <c r="Q1029" s="2">
        <v>34311</v>
      </c>
      <c r="R1029">
        <v>2683.66</v>
      </c>
      <c r="S1029" s="8">
        <f t="shared" ref="S1029:S1092" si="149">R1029/R1028-1</f>
        <v>-2.3392068240209118E-2</v>
      </c>
      <c r="T1029" s="9">
        <f t="shared" si="145"/>
        <v>-2.3536068240209117E-2</v>
      </c>
      <c r="U1029" s="3">
        <f>Sheet1!$B$17+Sheet1!$B$18*'Portfolio allocation'!K1029</f>
        <v>-8.291733761361848E-4</v>
      </c>
      <c r="V1029" s="13">
        <f t="shared" ref="V1029:V1092" si="150">T1029-U1029</f>
        <v>-2.2706894864072933E-2</v>
      </c>
      <c r="W1029" s="13"/>
      <c r="X1029" s="2">
        <v>34311</v>
      </c>
      <c r="Y1029">
        <v>12.8649</v>
      </c>
      <c r="AA1029" s="2">
        <v>34311</v>
      </c>
      <c r="AB1029">
        <v>149.59</v>
      </c>
      <c r="AC1029">
        <f t="shared" ref="AC1029:AC1092" si="151">AB1029/AB1028-1</f>
        <v>2.3452157598498058E-3</v>
      </c>
      <c r="AD1029">
        <f t="shared" si="146"/>
        <v>2.2012157598498058E-3</v>
      </c>
      <c r="AE1029">
        <f>Sheet2!$B$17+Sheet2!$B$18*'Portfolio allocation'!K1029</f>
        <v>-9.6741098599265626E-4</v>
      </c>
      <c r="AF1029">
        <f t="shared" ref="AF1029:AF1092" si="152">AD1029-AE1029</f>
        <v>3.1686267458424619E-3</v>
      </c>
      <c r="AH1029" s="2">
        <v>34311</v>
      </c>
      <c r="AI1029">
        <v>5.681</v>
      </c>
      <c r="AJ1029">
        <v>3.6</v>
      </c>
      <c r="AK1029">
        <v>1.14574</v>
      </c>
      <c r="AR1029" s="3"/>
    </row>
    <row r="1030" spans="1:44" hidden="1" outlineLevel="1" x14ac:dyDescent="0.2">
      <c r="A1030" s="2">
        <v>34312</v>
      </c>
      <c r="B1030">
        <v>12.43</v>
      </c>
      <c r="E1030" s="2">
        <v>34312</v>
      </c>
      <c r="F1030">
        <v>464.18</v>
      </c>
      <c r="G1030">
        <f t="shared" si="147"/>
        <v>-4.5250809582020324E-3</v>
      </c>
      <c r="H1030" s="2">
        <v>34312</v>
      </c>
      <c r="I1030">
        <v>564.80999999999995</v>
      </c>
      <c r="J1030">
        <f t="shared" si="148"/>
        <v>-4.1785676504813019E-3</v>
      </c>
      <c r="K1030">
        <f t="shared" si="144"/>
        <v>-4.3225676504813019E-3</v>
      </c>
      <c r="L1030">
        <v>-6.3974193091472821E-4</v>
      </c>
      <c r="N1030" s="2">
        <v>34312</v>
      </c>
      <c r="O1030">
        <v>2.5352000000000001</v>
      </c>
      <c r="Q1030" s="2">
        <v>34312</v>
      </c>
      <c r="R1030">
        <v>2607.33</v>
      </c>
      <c r="S1030" s="8">
        <f t="shared" si="149"/>
        <v>-2.8442500167681461E-2</v>
      </c>
      <c r="T1030" s="9">
        <f t="shared" si="145"/>
        <v>-2.858650016768146E-2</v>
      </c>
      <c r="U1030" s="3">
        <f>Sheet1!$B$17+Sheet1!$B$18*'Portfolio allocation'!K1030</f>
        <v>-4.4711602727099189E-3</v>
      </c>
      <c r="V1030" s="13">
        <f t="shared" si="150"/>
        <v>-2.4115339894971541E-2</v>
      </c>
      <c r="W1030" s="13"/>
      <c r="X1030" s="2">
        <v>34312</v>
      </c>
      <c r="Y1030">
        <v>12.805199999999999</v>
      </c>
      <c r="AA1030" s="2">
        <v>34312</v>
      </c>
      <c r="AB1030">
        <v>148.9</v>
      </c>
      <c r="AC1030">
        <f t="shared" si="151"/>
        <v>-4.612607794638679E-3</v>
      </c>
      <c r="AD1030">
        <f t="shared" si="146"/>
        <v>-4.756607794638679E-3</v>
      </c>
      <c r="AE1030">
        <f>Sheet2!$B$17+Sheet2!$B$18*'Portfolio allocation'!K1030</f>
        <v>-3.7903504221182245E-3</v>
      </c>
      <c r="AF1030">
        <f t="shared" si="152"/>
        <v>-9.6625737252045447E-4</v>
      </c>
      <c r="AH1030" s="2">
        <v>34312</v>
      </c>
      <c r="AI1030">
        <v>5.6509999999999998</v>
      </c>
      <c r="AJ1030">
        <v>3.6</v>
      </c>
      <c r="AK1030">
        <v>1.14459</v>
      </c>
      <c r="AR1030" s="3"/>
    </row>
    <row r="1031" spans="1:44" hidden="1" outlineLevel="1" x14ac:dyDescent="0.2">
      <c r="A1031" s="2">
        <v>34313</v>
      </c>
      <c r="B1031">
        <v>12.6</v>
      </c>
      <c r="E1031" s="2">
        <v>34313</v>
      </c>
      <c r="F1031">
        <v>463.93</v>
      </c>
      <c r="G1031">
        <f t="shared" si="147"/>
        <v>-5.3858416993413094E-4</v>
      </c>
      <c r="H1031" s="2">
        <v>34313</v>
      </c>
      <c r="I1031">
        <v>564.53</v>
      </c>
      <c r="J1031">
        <f t="shared" si="148"/>
        <v>-4.9574193091472818E-4</v>
      </c>
      <c r="K1031">
        <f t="shared" si="144"/>
        <v>-6.3974193091472821E-4</v>
      </c>
      <c r="L1031">
        <v>3.7168194002092374E-3</v>
      </c>
      <c r="N1031" s="2">
        <v>34313</v>
      </c>
      <c r="O1031">
        <v>2.5586000000000002</v>
      </c>
      <c r="Q1031" s="2">
        <v>34313</v>
      </c>
      <c r="R1031">
        <v>2631.43</v>
      </c>
      <c r="S1031" s="8">
        <f t="shared" si="149"/>
        <v>9.243172133945432E-3</v>
      </c>
      <c r="T1031" s="9">
        <f t="shared" si="145"/>
        <v>9.099172133945432E-3</v>
      </c>
      <c r="U1031" s="3">
        <f>Sheet1!$B$17+Sheet1!$B$18*'Portfolio allocation'!K1031</f>
        <v>-2.4612927200736378E-4</v>
      </c>
      <c r="V1031" s="13">
        <f t="shared" si="150"/>
        <v>9.345301405952796E-3</v>
      </c>
      <c r="W1031" s="13"/>
      <c r="X1031" s="2">
        <v>34313</v>
      </c>
      <c r="Y1031">
        <v>13.193199999999999</v>
      </c>
      <c r="AA1031" s="2">
        <v>34313</v>
      </c>
      <c r="AB1031">
        <v>153.41</v>
      </c>
      <c r="AC1031">
        <f t="shared" si="151"/>
        <v>3.0288784419073123E-2</v>
      </c>
      <c r="AD1031">
        <f t="shared" si="146"/>
        <v>3.0143984419073122E-2</v>
      </c>
      <c r="AE1031">
        <f>Sheet2!$B$17+Sheet2!$B$18*'Portfolio allocation'!K1031</f>
        <v>-5.1548783489780738E-4</v>
      </c>
      <c r="AF1031">
        <f t="shared" si="152"/>
        <v>3.0659472253970928E-2</v>
      </c>
      <c r="AH1031" s="2">
        <v>34313</v>
      </c>
      <c r="AI1031">
        <v>5.7279999999999998</v>
      </c>
      <c r="AJ1031">
        <v>3.62</v>
      </c>
      <c r="AK1031">
        <v>1.14835</v>
      </c>
      <c r="AR1031" s="3"/>
    </row>
    <row r="1032" spans="1:44" hidden="1" outlineLevel="1" x14ac:dyDescent="0.2">
      <c r="A1032" s="2">
        <v>34316</v>
      </c>
      <c r="B1032">
        <v>10.98</v>
      </c>
      <c r="E1032" s="2">
        <v>34316</v>
      </c>
      <c r="F1032">
        <v>465.7</v>
      </c>
      <c r="G1032">
        <f t="shared" si="147"/>
        <v>3.8152307460177504E-3</v>
      </c>
      <c r="H1032" s="2">
        <v>34316</v>
      </c>
      <c r="I1032">
        <v>566.71</v>
      </c>
      <c r="J1032">
        <f t="shared" si="148"/>
        <v>3.8616194002092374E-3</v>
      </c>
      <c r="K1032">
        <f t="shared" si="144"/>
        <v>3.7168194002092374E-3</v>
      </c>
      <c r="L1032">
        <v>-5.7561356037480462E-3</v>
      </c>
      <c r="N1032" s="2">
        <v>34316</v>
      </c>
      <c r="O1032">
        <v>2.5430000000000001</v>
      </c>
      <c r="Q1032" s="2">
        <v>34316</v>
      </c>
      <c r="R1032">
        <v>2615.36</v>
      </c>
      <c r="S1032" s="8">
        <f t="shared" si="149"/>
        <v>-6.1069456531238631E-3</v>
      </c>
      <c r="T1032" s="9">
        <f t="shared" si="145"/>
        <v>-6.2517456531238627E-3</v>
      </c>
      <c r="U1032" s="3">
        <f>Sheet1!$B$17+Sheet1!$B$18*'Portfolio allocation'!K1032</f>
        <v>4.7518282970048856E-3</v>
      </c>
      <c r="V1032" s="13">
        <f t="shared" si="150"/>
        <v>-1.1003573950128749E-2</v>
      </c>
      <c r="W1032" s="13"/>
      <c r="X1032" s="2">
        <v>34316</v>
      </c>
      <c r="Y1032">
        <v>13.7006</v>
      </c>
      <c r="AA1032" s="2">
        <v>34316</v>
      </c>
      <c r="AB1032">
        <v>159.31</v>
      </c>
      <c r="AC1032">
        <f t="shared" si="151"/>
        <v>3.8459031353888395E-2</v>
      </c>
      <c r="AD1032">
        <f t="shared" si="146"/>
        <v>3.8314231353888395E-2</v>
      </c>
      <c r="AE1032">
        <f>Sheet2!$B$17+Sheet2!$B$18*'Portfolio allocation'!K1032</f>
        <v>3.3584776466694644E-3</v>
      </c>
      <c r="AF1032">
        <f t="shared" si="152"/>
        <v>3.4955753707218928E-2</v>
      </c>
      <c r="AH1032" s="2">
        <v>34316</v>
      </c>
      <c r="AI1032">
        <v>5.7619999999999996</v>
      </c>
      <c r="AJ1032">
        <v>3.62</v>
      </c>
      <c r="AK1032">
        <v>1.14249</v>
      </c>
      <c r="AR1032" s="3"/>
    </row>
    <row r="1033" spans="1:44" hidden="1" outlineLevel="1" x14ac:dyDescent="0.2">
      <c r="A1033" s="2">
        <v>34317</v>
      </c>
      <c r="B1033">
        <v>11.13</v>
      </c>
      <c r="E1033" s="2">
        <v>34317</v>
      </c>
      <c r="F1033">
        <v>463.06</v>
      </c>
      <c r="G1033">
        <f t="shared" si="147"/>
        <v>-5.6688855486364265E-3</v>
      </c>
      <c r="H1033" s="2">
        <v>34317</v>
      </c>
      <c r="I1033">
        <v>563.53</v>
      </c>
      <c r="J1033">
        <f t="shared" si="148"/>
        <v>-5.6113356037480466E-3</v>
      </c>
      <c r="K1033">
        <f t="shared" si="144"/>
        <v>-5.7561356037480462E-3</v>
      </c>
      <c r="L1033">
        <v>-2.7360114918459234E-3</v>
      </c>
      <c r="N1033" s="2">
        <v>34317</v>
      </c>
      <c r="O1033">
        <v>2.5</v>
      </c>
      <c r="Q1033" s="2">
        <v>34317</v>
      </c>
      <c r="R1033">
        <v>2571.17</v>
      </c>
      <c r="S1033" s="8">
        <f t="shared" si="149"/>
        <v>-1.689633549492231E-2</v>
      </c>
      <c r="T1033" s="9">
        <f t="shared" si="145"/>
        <v>-1.704113549492231E-2</v>
      </c>
      <c r="U1033" s="3">
        <f>Sheet1!$B$17+Sheet1!$B$18*'Portfolio allocation'!K1033</f>
        <v>-6.115785760140947E-3</v>
      </c>
      <c r="V1033" s="13">
        <f t="shared" si="150"/>
        <v>-1.0925349734781363E-2</v>
      </c>
      <c r="W1033" s="13"/>
      <c r="X1033" s="2">
        <v>34317</v>
      </c>
      <c r="Y1033">
        <v>13.402100000000001</v>
      </c>
      <c r="AA1033" s="2">
        <v>34317</v>
      </c>
      <c r="AB1033">
        <v>155.84</v>
      </c>
      <c r="AC1033">
        <f t="shared" si="151"/>
        <v>-2.1781432427342873E-2</v>
      </c>
      <c r="AD1033">
        <f t="shared" si="146"/>
        <v>-2.1926632427342874E-2</v>
      </c>
      <c r="AE1033">
        <f>Sheet2!$B$17+Sheet2!$B$18*'Portfolio allocation'!K1033</f>
        <v>-5.0651156197893017E-3</v>
      </c>
      <c r="AF1033">
        <f t="shared" si="152"/>
        <v>-1.6861516807553573E-2</v>
      </c>
      <c r="AH1033" s="2">
        <v>34317</v>
      </c>
      <c r="AI1033">
        <v>5.8109999999999999</v>
      </c>
      <c r="AJ1033">
        <v>3.63</v>
      </c>
      <c r="AK1033">
        <v>1.13863</v>
      </c>
      <c r="AR1033" s="3"/>
    </row>
    <row r="1034" spans="1:44" hidden="1" outlineLevel="1" x14ac:dyDescent="0.2">
      <c r="A1034" s="2">
        <v>34318</v>
      </c>
      <c r="B1034">
        <v>11.03</v>
      </c>
      <c r="E1034" s="2">
        <v>34318</v>
      </c>
      <c r="F1034">
        <v>461.84</v>
      </c>
      <c r="G1034">
        <f t="shared" si="147"/>
        <v>-2.6346477778258492E-3</v>
      </c>
      <c r="H1034" s="2">
        <v>34318</v>
      </c>
      <c r="I1034">
        <v>562.07000000000005</v>
      </c>
      <c r="J1034">
        <f t="shared" si="148"/>
        <v>-2.5908114918459235E-3</v>
      </c>
      <c r="K1034">
        <f t="shared" si="144"/>
        <v>-2.7360114918459234E-3</v>
      </c>
      <c r="L1034">
        <v>3.1292136068460821E-3</v>
      </c>
      <c r="N1034" s="2">
        <v>34318</v>
      </c>
      <c r="O1034">
        <v>2.4922</v>
      </c>
      <c r="Q1034" s="2">
        <v>34318</v>
      </c>
      <c r="R1034">
        <v>2563.14</v>
      </c>
      <c r="S1034" s="8">
        <f t="shared" si="149"/>
        <v>-3.1230918220110926E-3</v>
      </c>
      <c r="T1034" s="9">
        <f t="shared" si="145"/>
        <v>-3.2682918220110924E-3</v>
      </c>
      <c r="U1034" s="3">
        <f>Sheet1!$B$17+Sheet1!$B$18*'Portfolio allocation'!K1034</f>
        <v>-2.6510228388432595E-3</v>
      </c>
      <c r="V1034" s="13">
        <f t="shared" si="150"/>
        <v>-6.1726898316783298E-4</v>
      </c>
      <c r="W1034" s="13"/>
      <c r="X1034" s="2">
        <v>34318</v>
      </c>
      <c r="Y1034">
        <v>13.581200000000001</v>
      </c>
      <c r="AA1034" s="2">
        <v>34318</v>
      </c>
      <c r="AB1034">
        <v>157.91999999999999</v>
      </c>
      <c r="AC1034">
        <f t="shared" si="151"/>
        <v>1.3347022587268942E-2</v>
      </c>
      <c r="AD1034">
        <f t="shared" si="146"/>
        <v>1.3202622587268942E-2</v>
      </c>
      <c r="AE1034">
        <f>Sheet2!$B$17+Sheet2!$B$18*'Portfolio allocation'!K1034</f>
        <v>-2.3795442091512362E-3</v>
      </c>
      <c r="AF1034">
        <f t="shared" si="152"/>
        <v>1.5582166796420178E-2</v>
      </c>
      <c r="AH1034" s="2">
        <v>34318</v>
      </c>
      <c r="AI1034">
        <v>5.8</v>
      </c>
      <c r="AJ1034">
        <v>3.61</v>
      </c>
      <c r="AK1034">
        <v>1.1372899999999999</v>
      </c>
      <c r="AR1034" s="3"/>
    </row>
    <row r="1035" spans="1:44" hidden="1" outlineLevel="1" x14ac:dyDescent="0.2">
      <c r="A1035" s="2">
        <v>34319</v>
      </c>
      <c r="B1035">
        <v>10.9</v>
      </c>
      <c r="E1035" s="2">
        <v>34319</v>
      </c>
      <c r="F1035">
        <v>463.34</v>
      </c>
      <c r="G1035">
        <f t="shared" si="147"/>
        <v>3.2478780530054152E-3</v>
      </c>
      <c r="H1035" s="2">
        <v>34319</v>
      </c>
      <c r="I1035">
        <v>563.91</v>
      </c>
      <c r="J1035">
        <f t="shared" si="148"/>
        <v>3.2736136068460819E-3</v>
      </c>
      <c r="K1035">
        <f t="shared" si="144"/>
        <v>3.1292136068460821E-3</v>
      </c>
      <c r="L1035">
        <v>6.43506403504116E-3</v>
      </c>
      <c r="N1035" s="2">
        <v>34319</v>
      </c>
      <c r="O1035">
        <v>2.5</v>
      </c>
      <c r="Q1035" s="2">
        <v>34319</v>
      </c>
      <c r="R1035">
        <v>2571.17</v>
      </c>
      <c r="S1035" s="8">
        <f t="shared" si="149"/>
        <v>3.132876081681113E-3</v>
      </c>
      <c r="T1035" s="9">
        <f t="shared" si="145"/>
        <v>2.9884760816811132E-3</v>
      </c>
      <c r="U1035" s="3">
        <f>Sheet1!$B$17+Sheet1!$B$18*'Portfolio allocation'!K1035</f>
        <v>4.0777120389474909E-3</v>
      </c>
      <c r="V1035" s="13">
        <f t="shared" si="150"/>
        <v>-1.0892359572663777E-3</v>
      </c>
      <c r="W1035" s="13"/>
      <c r="X1035" s="2">
        <v>34319</v>
      </c>
      <c r="Y1035">
        <v>13.730499999999999</v>
      </c>
      <c r="AA1035" s="2">
        <v>34319</v>
      </c>
      <c r="AB1035">
        <v>159.66</v>
      </c>
      <c r="AC1035">
        <f t="shared" si="151"/>
        <v>1.101823708206684E-2</v>
      </c>
      <c r="AD1035">
        <f t="shared" si="146"/>
        <v>1.087423708206684E-2</v>
      </c>
      <c r="AE1035">
        <f>Sheet2!$B$17+Sheet2!$B$18*'Portfolio allocation'!K1035</f>
        <v>2.8359635840313228E-3</v>
      </c>
      <c r="AF1035">
        <f t="shared" si="152"/>
        <v>8.0382734980355176E-3</v>
      </c>
      <c r="AH1035" s="2">
        <v>34319</v>
      </c>
      <c r="AI1035">
        <v>5.8109999999999999</v>
      </c>
      <c r="AJ1035">
        <v>3.6</v>
      </c>
      <c r="AK1035">
        <v>1.1407799999999999</v>
      </c>
      <c r="AR1035" s="3"/>
    </row>
    <row r="1036" spans="1:44" hidden="1" outlineLevel="1" x14ac:dyDescent="0.2">
      <c r="A1036" s="2">
        <v>34320</v>
      </c>
      <c r="B1036">
        <v>11.08</v>
      </c>
      <c r="E1036" s="2">
        <v>34320</v>
      </c>
      <c r="F1036">
        <v>466.38</v>
      </c>
      <c r="G1036">
        <f t="shared" si="147"/>
        <v>6.5610566754434885E-3</v>
      </c>
      <c r="H1036" s="2">
        <v>34320</v>
      </c>
      <c r="I1036">
        <v>567.62</v>
      </c>
      <c r="J1036">
        <f t="shared" si="148"/>
        <v>6.57906403504116E-3</v>
      </c>
      <c r="K1036">
        <f t="shared" si="144"/>
        <v>6.43506403504116E-3</v>
      </c>
      <c r="L1036">
        <v>-1.2530974666149397E-3</v>
      </c>
      <c r="N1036" s="2">
        <v>34320</v>
      </c>
      <c r="O1036">
        <v>2.5156000000000001</v>
      </c>
      <c r="Q1036" s="2">
        <v>34320</v>
      </c>
      <c r="R1036">
        <v>2587.2399999999998</v>
      </c>
      <c r="S1036" s="8">
        <f t="shared" si="149"/>
        <v>6.2500729239993724E-3</v>
      </c>
      <c r="T1036" s="9">
        <f t="shared" si="145"/>
        <v>6.1060729239993724E-3</v>
      </c>
      <c r="U1036" s="3">
        <f>Sheet1!$B$17+Sheet1!$B$18*'Portfolio allocation'!K1036</f>
        <v>7.8702674315642811E-3</v>
      </c>
      <c r="V1036" s="13">
        <f t="shared" si="150"/>
        <v>-1.7641945075649087E-3</v>
      </c>
      <c r="W1036" s="13"/>
      <c r="X1036" s="2">
        <v>34320</v>
      </c>
      <c r="Y1036">
        <v>14.267799999999999</v>
      </c>
      <c r="AA1036" s="2">
        <v>34320</v>
      </c>
      <c r="AB1036">
        <v>165.9</v>
      </c>
      <c r="AC1036">
        <f t="shared" si="151"/>
        <v>3.9083051484404496E-2</v>
      </c>
      <c r="AD1036">
        <f t="shared" si="146"/>
        <v>3.8939851484404493E-2</v>
      </c>
      <c r="AE1036">
        <f>Sheet2!$B$17+Sheet2!$B$18*'Portfolio allocation'!K1036</f>
        <v>5.7756101246546942E-3</v>
      </c>
      <c r="AF1036">
        <f t="shared" si="152"/>
        <v>3.3164241359749796E-2</v>
      </c>
      <c r="AH1036" s="2">
        <v>34320</v>
      </c>
      <c r="AI1036">
        <v>5.766</v>
      </c>
      <c r="AJ1036">
        <v>3.58</v>
      </c>
      <c r="AK1036">
        <v>1.14323</v>
      </c>
      <c r="AR1036" s="3"/>
    </row>
    <row r="1037" spans="1:44" hidden="1" outlineLevel="1" x14ac:dyDescent="0.2">
      <c r="A1037" s="2">
        <v>34323</v>
      </c>
      <c r="B1037">
        <v>10.75</v>
      </c>
      <c r="E1037" s="2">
        <v>34323</v>
      </c>
      <c r="F1037">
        <v>465.85</v>
      </c>
      <c r="G1037">
        <f t="shared" si="147"/>
        <v>-1.136412367597206E-3</v>
      </c>
      <c r="H1037" s="2">
        <v>34323</v>
      </c>
      <c r="I1037">
        <v>566.99</v>
      </c>
      <c r="J1037">
        <f t="shared" si="148"/>
        <v>-1.1098974666149397E-3</v>
      </c>
      <c r="K1037">
        <f t="shared" si="144"/>
        <v>-1.2530974666149397E-3</v>
      </c>
      <c r="L1037">
        <v>-1.3084416938569765E-3</v>
      </c>
      <c r="N1037" s="2">
        <v>34323</v>
      </c>
      <c r="O1037">
        <v>2.5625</v>
      </c>
      <c r="Q1037" s="2">
        <v>34323</v>
      </c>
      <c r="R1037">
        <v>2635.45</v>
      </c>
      <c r="S1037" s="8">
        <f t="shared" si="149"/>
        <v>1.8633756435429305E-2</v>
      </c>
      <c r="T1037" s="9">
        <f t="shared" si="145"/>
        <v>1.8490556435429305E-2</v>
      </c>
      <c r="U1037" s="3">
        <f>Sheet1!$B$17+Sheet1!$B$18*'Portfolio allocation'!K1037</f>
        <v>-9.4978628705908331E-4</v>
      </c>
      <c r="V1037" s="13">
        <f t="shared" si="150"/>
        <v>1.9440342722488388E-2</v>
      </c>
      <c r="W1037" s="13"/>
      <c r="X1037" s="2">
        <v>34323</v>
      </c>
      <c r="Y1037">
        <v>13.939399999999999</v>
      </c>
      <c r="AA1037" s="2">
        <v>34323</v>
      </c>
      <c r="AB1037">
        <v>162.09</v>
      </c>
      <c r="AC1037">
        <f t="shared" si="151"/>
        <v>-2.2965641952983784E-2</v>
      </c>
      <c r="AD1037">
        <f t="shared" si="146"/>
        <v>-2.3110041952983783E-2</v>
      </c>
      <c r="AE1037">
        <f>Sheet2!$B$17+Sheet2!$B$18*'Portfolio allocation'!K1037</f>
        <v>-1.0608992253574013E-3</v>
      </c>
      <c r="AF1037">
        <f t="shared" si="152"/>
        <v>-2.2049142727626383E-2</v>
      </c>
      <c r="AH1037" s="2">
        <v>34323</v>
      </c>
      <c r="AI1037">
        <v>5.8090000000000002</v>
      </c>
      <c r="AJ1037">
        <v>3.61</v>
      </c>
      <c r="AK1037">
        <v>1.1410199999999999</v>
      </c>
      <c r="AR1037" s="3"/>
    </row>
    <row r="1038" spans="1:44" hidden="1" outlineLevel="1" x14ac:dyDescent="0.2">
      <c r="A1038" s="2">
        <v>34324</v>
      </c>
      <c r="B1038">
        <v>10.08</v>
      </c>
      <c r="E1038" s="2">
        <v>34324</v>
      </c>
      <c r="F1038">
        <v>465.3</v>
      </c>
      <c r="G1038">
        <f t="shared" si="147"/>
        <v>-1.1806375442738881E-3</v>
      </c>
      <c r="H1038" s="2">
        <v>34324</v>
      </c>
      <c r="I1038">
        <v>566.33000000000004</v>
      </c>
      <c r="J1038">
        <f t="shared" si="148"/>
        <v>-1.1640416938569764E-3</v>
      </c>
      <c r="K1038">
        <f t="shared" si="144"/>
        <v>-1.3084416938569765E-3</v>
      </c>
      <c r="L1038">
        <v>4.1989571733793149E-3</v>
      </c>
      <c r="N1038" s="2">
        <v>34324</v>
      </c>
      <c r="O1038">
        <v>2.5781000000000001</v>
      </c>
      <c r="Q1038" s="2">
        <v>34324</v>
      </c>
      <c r="R1038">
        <v>2651.52</v>
      </c>
      <c r="S1038" s="8">
        <f t="shared" si="149"/>
        <v>6.0976303857027681E-3</v>
      </c>
      <c r="T1038" s="9">
        <f t="shared" si="145"/>
        <v>5.9532303857027678E-3</v>
      </c>
      <c r="U1038" s="3">
        <f>Sheet1!$B$17+Sheet1!$B$18*'Portfolio allocation'!K1038</f>
        <v>-1.01327858716039E-3</v>
      </c>
      <c r="V1038" s="13">
        <f t="shared" si="150"/>
        <v>6.9665089728631578E-3</v>
      </c>
      <c r="W1038" s="13"/>
      <c r="X1038" s="2">
        <v>34324</v>
      </c>
      <c r="Y1038">
        <v>13.9991</v>
      </c>
      <c r="AA1038" s="2">
        <v>34324</v>
      </c>
      <c r="AB1038">
        <v>162.78</v>
      </c>
      <c r="AC1038">
        <f t="shared" si="151"/>
        <v>4.2568943179714935E-3</v>
      </c>
      <c r="AD1038">
        <f t="shared" si="146"/>
        <v>4.1120943179714939E-3</v>
      </c>
      <c r="AE1038">
        <f>Sheet2!$B$17+Sheet2!$B$18*'Portfolio allocation'!K1038</f>
        <v>-1.1101127241799581E-3</v>
      </c>
      <c r="AF1038">
        <f t="shared" si="152"/>
        <v>5.222207042151452E-3</v>
      </c>
      <c r="AH1038" s="2">
        <v>34324</v>
      </c>
      <c r="AI1038">
        <v>5.8150000000000004</v>
      </c>
      <c r="AJ1038">
        <v>3.62</v>
      </c>
      <c r="AK1038">
        <v>1.1464700000000001</v>
      </c>
      <c r="AR1038" s="3"/>
    </row>
    <row r="1039" spans="1:44" hidden="1" outlineLevel="1" x14ac:dyDescent="0.2">
      <c r="A1039" s="2">
        <v>34325</v>
      </c>
      <c r="B1039">
        <v>9.31</v>
      </c>
      <c r="E1039" s="2">
        <v>34325</v>
      </c>
      <c r="F1039">
        <v>467.32</v>
      </c>
      <c r="G1039">
        <f t="shared" si="147"/>
        <v>4.3412851923489981E-3</v>
      </c>
      <c r="H1039" s="2">
        <v>34325</v>
      </c>
      <c r="I1039">
        <v>568.79</v>
      </c>
      <c r="J1039">
        <f t="shared" si="148"/>
        <v>4.3437571733793146E-3</v>
      </c>
      <c r="K1039">
        <f t="shared" si="144"/>
        <v>4.1989571733793149E-3</v>
      </c>
      <c r="L1039">
        <v>-2.9505511699230876E-6</v>
      </c>
      <c r="N1039" s="2">
        <v>34325</v>
      </c>
      <c r="O1039">
        <v>2.5352000000000001</v>
      </c>
      <c r="Q1039" s="2">
        <v>34325</v>
      </c>
      <c r="R1039">
        <v>2607.33</v>
      </c>
      <c r="S1039" s="8">
        <f t="shared" si="149"/>
        <v>-1.6665912382331616E-2</v>
      </c>
      <c r="T1039" s="9">
        <f t="shared" si="145"/>
        <v>-1.6810712382331616E-2</v>
      </c>
      <c r="U1039" s="3">
        <f>Sheet1!$B$17+Sheet1!$B$18*'Portfolio allocation'!K1039</f>
        <v>5.3049489693816967E-3</v>
      </c>
      <c r="V1039" s="13">
        <f t="shared" si="150"/>
        <v>-2.2115661351713313E-2</v>
      </c>
      <c r="W1039" s="13"/>
      <c r="X1039" s="2">
        <v>34325</v>
      </c>
      <c r="Y1039">
        <v>14.148400000000001</v>
      </c>
      <c r="AA1039" s="2">
        <v>34325</v>
      </c>
      <c r="AB1039">
        <v>164.51</v>
      </c>
      <c r="AC1039">
        <f t="shared" si="151"/>
        <v>1.0627841258139759E-2</v>
      </c>
      <c r="AD1039">
        <f t="shared" si="146"/>
        <v>1.0484241258139758E-2</v>
      </c>
      <c r="AE1039">
        <f>Sheet2!$B$17+Sheet2!$B$18*'Portfolio allocation'!K1039</f>
        <v>3.7872068550193708E-3</v>
      </c>
      <c r="AF1039">
        <f t="shared" si="152"/>
        <v>6.697034403120387E-3</v>
      </c>
      <c r="AH1039" s="2">
        <v>34325</v>
      </c>
      <c r="AI1039">
        <v>5.7060000000000004</v>
      </c>
      <c r="AJ1039">
        <v>3.59</v>
      </c>
      <c r="AK1039">
        <v>1.1500600000000001</v>
      </c>
      <c r="AR1039" s="3"/>
    </row>
    <row r="1040" spans="1:44" hidden="1" outlineLevel="1" x14ac:dyDescent="0.2">
      <c r="A1040" s="2">
        <v>34326</v>
      </c>
      <c r="B1040">
        <v>9.48</v>
      </c>
      <c r="E1040" s="2">
        <v>34326</v>
      </c>
      <c r="F1040">
        <v>467.38</v>
      </c>
      <c r="G1040">
        <f t="shared" si="147"/>
        <v>1.2839168021905323E-4</v>
      </c>
      <c r="H1040" s="2">
        <v>34326</v>
      </c>
      <c r="I1040">
        <v>568.87</v>
      </c>
      <c r="J1040">
        <f t="shared" si="148"/>
        <v>1.4064944883007691E-4</v>
      </c>
      <c r="K1040">
        <f t="shared" si="144"/>
        <v>-2.9505511699230876E-6</v>
      </c>
      <c r="L1040">
        <v>-1.4359999999999999E-4</v>
      </c>
      <c r="N1040" s="2">
        <v>34326</v>
      </c>
      <c r="O1040">
        <v>2.5272999999999999</v>
      </c>
      <c r="Q1040" s="2">
        <v>34326</v>
      </c>
      <c r="R1040">
        <v>2599.29</v>
      </c>
      <c r="S1040" s="8">
        <f t="shared" si="149"/>
        <v>-3.0836142720713777E-3</v>
      </c>
      <c r="T1040" s="9">
        <f t="shared" si="145"/>
        <v>-3.2272142720713775E-3</v>
      </c>
      <c r="U1040" s="3">
        <f>Sheet1!$B$17+Sheet1!$B$18*'Portfolio allocation'!K1040</f>
        <v>4.8441393727558619E-4</v>
      </c>
      <c r="V1040" s="13">
        <f t="shared" si="150"/>
        <v>-3.7116282093469636E-3</v>
      </c>
      <c r="W1040" s="13"/>
      <c r="X1040" s="2">
        <v>34326</v>
      </c>
      <c r="Y1040">
        <v>13.9991</v>
      </c>
      <c r="AA1040" s="2">
        <v>34326</v>
      </c>
      <c r="AB1040">
        <v>162.78</v>
      </c>
      <c r="AC1040">
        <f t="shared" si="151"/>
        <v>-1.051607804996646E-2</v>
      </c>
      <c r="AD1040">
        <f t="shared" si="146"/>
        <v>-1.065967804996646E-2</v>
      </c>
      <c r="AE1040">
        <f>Sheet2!$B$17+Sheet2!$B$18*'Portfolio allocation'!K1040</f>
        <v>5.07633059886965E-5</v>
      </c>
      <c r="AF1040">
        <f t="shared" si="152"/>
        <v>-1.0710441355955157E-2</v>
      </c>
      <c r="AH1040" s="2">
        <v>34326</v>
      </c>
      <c r="AI1040">
        <v>5.6890000000000001</v>
      </c>
      <c r="AJ1040">
        <v>3.59</v>
      </c>
      <c r="AK1040">
        <v>1.1546799999999999</v>
      </c>
      <c r="AR1040" s="3"/>
    </row>
    <row r="1041" spans="1:44" hidden="1" outlineLevel="1" x14ac:dyDescent="0.2">
      <c r="A1041" s="2">
        <v>34327</v>
      </c>
      <c r="B1041">
        <v>9.48</v>
      </c>
      <c r="E1041" s="2">
        <v>34327</v>
      </c>
      <c r="F1041">
        <v>467.38</v>
      </c>
      <c r="G1041">
        <f t="shared" si="147"/>
        <v>0</v>
      </c>
      <c r="H1041" s="2">
        <v>34327</v>
      </c>
      <c r="I1041">
        <v>568.87</v>
      </c>
      <c r="J1041">
        <f t="shared" si="148"/>
        <v>0</v>
      </c>
      <c r="K1041">
        <f t="shared" si="144"/>
        <v>-1.4359999999999999E-4</v>
      </c>
      <c r="L1041">
        <v>7.2921937665898712E-3</v>
      </c>
      <c r="N1041" s="2">
        <v>34327</v>
      </c>
      <c r="O1041">
        <v>2.5272999999999999</v>
      </c>
      <c r="Q1041" s="2">
        <v>34327</v>
      </c>
      <c r="R1041">
        <v>2599.29</v>
      </c>
      <c r="S1041" s="8">
        <f t="shared" si="149"/>
        <v>0</v>
      </c>
      <c r="T1041" s="9">
        <f t="shared" si="145"/>
        <v>-1.4359999999999999E-4</v>
      </c>
      <c r="U1041" s="3">
        <f>Sheet1!$B$17+Sheet1!$B$18*'Portfolio allocation'!K1041</f>
        <v>3.2305732504666468E-4</v>
      </c>
      <c r="V1041" s="13">
        <f t="shared" si="150"/>
        <v>-4.666573250466647E-4</v>
      </c>
      <c r="W1041" s="13"/>
      <c r="X1041" s="2">
        <v>34327</v>
      </c>
      <c r="Y1041">
        <v>13.9991</v>
      </c>
      <c r="AA1041" s="2">
        <v>34327</v>
      </c>
      <c r="AB1041">
        <v>162.78</v>
      </c>
      <c r="AC1041">
        <f t="shared" si="151"/>
        <v>0</v>
      </c>
      <c r="AD1041">
        <f t="shared" si="146"/>
        <v>-1.4359999999999999E-4</v>
      </c>
      <c r="AE1041">
        <f>Sheet2!$B$17+Sheet2!$B$18*'Portfolio allocation'!K1041</f>
        <v>-7.4305772202980637E-5</v>
      </c>
      <c r="AF1041">
        <f t="shared" si="152"/>
        <v>-6.9294227797019357E-5</v>
      </c>
      <c r="AH1041" s="2">
        <v>34327</v>
      </c>
      <c r="AI1041">
        <v>5.6890000000000001</v>
      </c>
      <c r="AJ1041">
        <v>3.59</v>
      </c>
      <c r="AK1041">
        <v>1.1524399999999999</v>
      </c>
      <c r="AR1041" s="3"/>
    </row>
    <row r="1042" spans="1:44" hidden="1" outlineLevel="1" x14ac:dyDescent="0.2">
      <c r="A1042" s="2">
        <v>34330</v>
      </c>
      <c r="B1042">
        <v>9.6999999999999993</v>
      </c>
      <c r="E1042" s="2">
        <v>34330</v>
      </c>
      <c r="F1042">
        <v>470.54</v>
      </c>
      <c r="G1042">
        <f t="shared" si="147"/>
        <v>6.7610937566862095E-3</v>
      </c>
      <c r="H1042" s="2">
        <v>34330</v>
      </c>
      <c r="I1042">
        <v>573.1</v>
      </c>
      <c r="J1042">
        <f t="shared" si="148"/>
        <v>7.435793766589871E-3</v>
      </c>
      <c r="K1042">
        <f t="shared" si="144"/>
        <v>7.2921937665898712E-3</v>
      </c>
      <c r="L1042">
        <v>7.2804808933872871E-4</v>
      </c>
      <c r="N1042" s="2">
        <v>34330</v>
      </c>
      <c r="O1042">
        <v>2.5156000000000001</v>
      </c>
      <c r="Q1042" s="2">
        <v>34330</v>
      </c>
      <c r="R1042">
        <v>2587.2399999999998</v>
      </c>
      <c r="S1042" s="8">
        <f t="shared" si="149"/>
        <v>-4.635881336826686E-3</v>
      </c>
      <c r="T1042" s="9">
        <f t="shared" si="145"/>
        <v>-4.7794813368266858E-3</v>
      </c>
      <c r="U1042" s="3">
        <f>Sheet1!$B$17+Sheet1!$B$18*'Portfolio allocation'!K1042</f>
        <v>8.8535883821531016E-3</v>
      </c>
      <c r="V1042" s="13">
        <f t="shared" si="150"/>
        <v>-1.3633069718979787E-2</v>
      </c>
      <c r="W1042" s="13"/>
      <c r="X1042" s="2">
        <v>34330</v>
      </c>
      <c r="Y1042">
        <v>14.118499999999999</v>
      </c>
      <c r="AA1042" s="2">
        <v>34330</v>
      </c>
      <c r="AB1042">
        <v>164.17</v>
      </c>
      <c r="AC1042">
        <f t="shared" si="151"/>
        <v>8.5391325715689081E-3</v>
      </c>
      <c r="AD1042">
        <f t="shared" si="146"/>
        <v>8.3947325715689088E-3</v>
      </c>
      <c r="AE1042">
        <f>Sheet2!$B$17+Sheet2!$B$18*'Portfolio allocation'!K1042</f>
        <v>6.5377917493049916E-3</v>
      </c>
      <c r="AF1042">
        <f t="shared" si="152"/>
        <v>1.8569408222639172E-3</v>
      </c>
      <c r="AH1042" s="2">
        <v>34330</v>
      </c>
      <c r="AI1042">
        <v>5.6849999999999996</v>
      </c>
      <c r="AJ1042">
        <v>3.61</v>
      </c>
      <c r="AK1042">
        <v>1.1524399999999999</v>
      </c>
      <c r="AR1042" s="3"/>
    </row>
    <row r="1043" spans="1:44" hidden="1" outlineLevel="1" x14ac:dyDescent="0.2">
      <c r="A1043" s="2">
        <v>34331</v>
      </c>
      <c r="B1043">
        <v>9.82</v>
      </c>
      <c r="E1043" s="2">
        <v>34331</v>
      </c>
      <c r="F1043">
        <v>470.94</v>
      </c>
      <c r="G1043">
        <f t="shared" si="147"/>
        <v>8.5008713393119884E-4</v>
      </c>
      <c r="H1043" s="2">
        <v>34331</v>
      </c>
      <c r="I1043">
        <v>573.6</v>
      </c>
      <c r="J1043">
        <f t="shared" si="148"/>
        <v>8.7244808933872875E-4</v>
      </c>
      <c r="K1043">
        <f t="shared" si="144"/>
        <v>7.2804808933872871E-4</v>
      </c>
      <c r="L1043">
        <v>-8.7621757322183837E-4</v>
      </c>
      <c r="N1043" s="2">
        <v>34331</v>
      </c>
      <c r="O1043">
        <v>2.5859000000000001</v>
      </c>
      <c r="Q1043" s="2">
        <v>34331</v>
      </c>
      <c r="R1043">
        <v>2659.56</v>
      </c>
      <c r="S1043" s="8">
        <f t="shared" si="149"/>
        <v>2.7952567214483359E-2</v>
      </c>
      <c r="T1043" s="9">
        <f t="shared" si="145"/>
        <v>2.780816721448336E-2</v>
      </c>
      <c r="U1043" s="3">
        <f>Sheet1!$B$17+Sheet1!$B$18*'Portfolio allocation'!K1043</f>
        <v>1.323034103636311E-3</v>
      </c>
      <c r="V1043" s="13">
        <f t="shared" si="150"/>
        <v>2.6485133110847048E-2</v>
      </c>
      <c r="W1043" s="13"/>
      <c r="X1043" s="2">
        <v>34331</v>
      </c>
      <c r="Y1043">
        <v>13.939399999999999</v>
      </c>
      <c r="AA1043" s="2">
        <v>34331</v>
      </c>
      <c r="AB1043">
        <v>162.09</v>
      </c>
      <c r="AC1043">
        <f t="shared" si="151"/>
        <v>-1.2669793506730698E-2</v>
      </c>
      <c r="AD1043">
        <f t="shared" si="146"/>
        <v>-1.2813793506730698E-2</v>
      </c>
      <c r="AE1043">
        <f>Sheet2!$B$17+Sheet2!$B$18*'Portfolio allocation'!K1043</f>
        <v>7.0078594659100772E-4</v>
      </c>
      <c r="AF1043">
        <f t="shared" si="152"/>
        <v>-1.3514579453321705E-2</v>
      </c>
      <c r="AH1043" s="2">
        <v>34331</v>
      </c>
      <c r="AI1043">
        <v>5.694</v>
      </c>
      <c r="AJ1043">
        <v>3.6</v>
      </c>
      <c r="AK1043">
        <v>1.1524399999999999</v>
      </c>
      <c r="AR1043" s="3"/>
    </row>
    <row r="1044" spans="1:44" hidden="1" outlineLevel="1" x14ac:dyDescent="0.2">
      <c r="A1044" s="2">
        <v>34332</v>
      </c>
      <c r="B1044">
        <v>10.46</v>
      </c>
      <c r="E1044" s="2">
        <v>34332</v>
      </c>
      <c r="F1044">
        <v>470.58</v>
      </c>
      <c r="G1044">
        <f t="shared" si="147"/>
        <v>-7.6442858962932903E-4</v>
      </c>
      <c r="H1044" s="2">
        <v>34332</v>
      </c>
      <c r="I1044">
        <v>573.17999999999995</v>
      </c>
      <c r="J1044">
        <f t="shared" si="148"/>
        <v>-7.3221757322183834E-4</v>
      </c>
      <c r="K1044">
        <f t="shared" si="144"/>
        <v>-8.7621757322183837E-4</v>
      </c>
      <c r="L1044">
        <v>-4.2264871768029292E-3</v>
      </c>
      <c r="N1044" s="2">
        <v>34332</v>
      </c>
      <c r="O1044">
        <v>2.5468999999999999</v>
      </c>
      <c r="Q1044" s="2">
        <v>34332</v>
      </c>
      <c r="R1044">
        <v>2619.38</v>
      </c>
      <c r="S1044" s="8">
        <f t="shared" si="149"/>
        <v>-1.5107762186226226E-2</v>
      </c>
      <c r="T1044" s="9">
        <f t="shared" si="145"/>
        <v>-1.5251762186226226E-2</v>
      </c>
      <c r="U1044" s="3">
        <f>Sheet1!$B$17+Sheet1!$B$18*'Portfolio allocation'!K1044</f>
        <v>-5.1742012195183881E-4</v>
      </c>
      <c r="V1044" s="13">
        <f t="shared" si="150"/>
        <v>-1.4734342064274387E-2</v>
      </c>
      <c r="W1044" s="13"/>
      <c r="X1044" s="2">
        <v>34332</v>
      </c>
      <c r="Y1044">
        <v>13.8797</v>
      </c>
      <c r="AA1044" s="2">
        <v>34332</v>
      </c>
      <c r="AB1044">
        <v>161.38999999999999</v>
      </c>
      <c r="AC1044">
        <f t="shared" si="151"/>
        <v>-4.3185884385219531E-3</v>
      </c>
      <c r="AD1044">
        <f t="shared" si="146"/>
        <v>-4.4625884385219531E-3</v>
      </c>
      <c r="AE1044">
        <f>Sheet2!$B$17+Sheet2!$B$18*'Portfolio allocation'!K1044</f>
        <v>-7.2576800907656644E-4</v>
      </c>
      <c r="AF1044">
        <f t="shared" si="152"/>
        <v>-3.7368204294453864E-3</v>
      </c>
      <c r="AH1044" s="2">
        <v>34332</v>
      </c>
      <c r="AI1044">
        <v>5.694</v>
      </c>
      <c r="AJ1044">
        <v>3.6</v>
      </c>
      <c r="AK1044">
        <v>1.13656</v>
      </c>
      <c r="AR1044" s="3"/>
    </row>
    <row r="1045" spans="1:44" hidden="1" outlineLevel="1" x14ac:dyDescent="0.2">
      <c r="A1045" s="2">
        <v>34333</v>
      </c>
      <c r="B1045">
        <v>10.69</v>
      </c>
      <c r="E1045" s="2">
        <v>34333</v>
      </c>
      <c r="F1045">
        <v>468.64</v>
      </c>
      <c r="G1045">
        <f t="shared" si="147"/>
        <v>-4.1225721450125485E-3</v>
      </c>
      <c r="H1045" s="2">
        <v>34333</v>
      </c>
      <c r="I1045">
        <v>570.84</v>
      </c>
      <c r="J1045">
        <f t="shared" si="148"/>
        <v>-4.0824871768029292E-3</v>
      </c>
      <c r="K1045">
        <f t="shared" si="144"/>
        <v>-4.2264871768029292E-3</v>
      </c>
      <c r="L1045">
        <v>-4.7695635064116107E-3</v>
      </c>
      <c r="N1045" s="2">
        <v>34333</v>
      </c>
      <c r="O1045">
        <v>2.5390999999999999</v>
      </c>
      <c r="Q1045" s="2">
        <v>34333</v>
      </c>
      <c r="R1045">
        <v>2611.35</v>
      </c>
      <c r="S1045" s="8">
        <f t="shared" si="149"/>
        <v>-3.0656109461018044E-3</v>
      </c>
      <c r="T1045" s="9">
        <f t="shared" si="145"/>
        <v>-3.2096109461018044E-3</v>
      </c>
      <c r="U1045" s="3">
        <f>Sheet1!$B$17+Sheet1!$B$18*'Portfolio allocation'!K1045</f>
        <v>-4.36093431830307E-3</v>
      </c>
      <c r="V1045" s="13">
        <f t="shared" si="150"/>
        <v>1.1513233722012656E-3</v>
      </c>
      <c r="W1045" s="13"/>
      <c r="X1045" s="2">
        <v>34333</v>
      </c>
      <c r="Y1045">
        <v>13.6111</v>
      </c>
      <c r="AA1045" s="2">
        <v>34333</v>
      </c>
      <c r="AB1045">
        <v>158.27000000000001</v>
      </c>
      <c r="AC1045">
        <f t="shared" si="151"/>
        <v>-1.9332052791374732E-2</v>
      </c>
      <c r="AD1045">
        <f t="shared" si="146"/>
        <v>-1.9476852791374732E-2</v>
      </c>
      <c r="AE1045">
        <f>Sheet2!$B$17+Sheet2!$B$18*'Portfolio allocation'!K1045</f>
        <v>-3.7049132136888372E-3</v>
      </c>
      <c r="AF1045">
        <f t="shared" si="152"/>
        <v>-1.5771939577685894E-2</v>
      </c>
      <c r="AH1045" s="2">
        <v>34333</v>
      </c>
      <c r="AI1045">
        <v>5.7880000000000003</v>
      </c>
      <c r="AJ1045">
        <v>3.62</v>
      </c>
      <c r="AK1045">
        <v>1.12747</v>
      </c>
      <c r="AR1045" s="3"/>
    </row>
    <row r="1046" spans="1:44" hidden="1" outlineLevel="1" x14ac:dyDescent="0.2">
      <c r="A1046" s="2">
        <v>34334</v>
      </c>
      <c r="B1046">
        <v>11.66</v>
      </c>
      <c r="E1046" s="2">
        <v>34334</v>
      </c>
      <c r="F1046">
        <v>466.45</v>
      </c>
      <c r="G1046">
        <f t="shared" si="147"/>
        <v>-4.6730966200068114E-3</v>
      </c>
      <c r="H1046" s="2">
        <v>34334</v>
      </c>
      <c r="I1046">
        <v>568.20000000000005</v>
      </c>
      <c r="J1046">
        <f t="shared" si="148"/>
        <v>-4.624763506411611E-3</v>
      </c>
      <c r="K1046">
        <f t="shared" si="144"/>
        <v>-4.7695635064116107E-3</v>
      </c>
      <c r="L1046">
        <v>-2.0987374868004938E-3</v>
      </c>
      <c r="N1046" s="2">
        <v>34334</v>
      </c>
      <c r="O1046">
        <v>2.5194999999999999</v>
      </c>
      <c r="Q1046" s="2">
        <v>34334</v>
      </c>
      <c r="R1046">
        <v>2591.2600000000002</v>
      </c>
      <c r="S1046" s="8">
        <f t="shared" si="149"/>
        <v>-7.6933386945448046E-3</v>
      </c>
      <c r="T1046" s="9">
        <f t="shared" si="145"/>
        <v>-7.8381386945448051E-3</v>
      </c>
      <c r="U1046" s="3">
        <f>Sheet1!$B$17+Sheet1!$B$18*'Portfolio allocation'!K1046</f>
        <v>-4.9839652470146465E-3</v>
      </c>
      <c r="V1046" s="13">
        <f t="shared" si="150"/>
        <v>-2.8541734475301585E-3</v>
      </c>
      <c r="W1046" s="13"/>
      <c r="X1046" s="2">
        <v>34334</v>
      </c>
      <c r="Y1046">
        <v>13.4917</v>
      </c>
      <c r="AA1046" s="2">
        <v>34334</v>
      </c>
      <c r="AB1046">
        <v>156.88</v>
      </c>
      <c r="AC1046">
        <f t="shared" si="151"/>
        <v>-8.7824603525621381E-3</v>
      </c>
      <c r="AD1046">
        <f t="shared" si="146"/>
        <v>-8.9276603525621379E-3</v>
      </c>
      <c r="AE1046">
        <f>Sheet2!$B$17+Sheet2!$B$18*'Portfolio allocation'!K1046</f>
        <v>-4.187830541107134E-3</v>
      </c>
      <c r="AF1046">
        <f t="shared" si="152"/>
        <v>-4.739829811455004E-3</v>
      </c>
      <c r="AH1046" s="2">
        <v>34334</v>
      </c>
      <c r="AI1046">
        <v>5.7919999999999998</v>
      </c>
      <c r="AJ1046">
        <v>3.63</v>
      </c>
      <c r="AK1046">
        <v>1.1250899999999999</v>
      </c>
      <c r="AR1046" s="3"/>
    </row>
    <row r="1047" spans="1:44" hidden="1" outlineLevel="1" x14ac:dyDescent="0.2">
      <c r="A1047" s="2">
        <v>34337</v>
      </c>
      <c r="B1047">
        <v>12.57</v>
      </c>
      <c r="E1047" s="2">
        <v>34337</v>
      </c>
      <c r="F1047">
        <v>465.44</v>
      </c>
      <c r="G1047">
        <f t="shared" si="147"/>
        <v>-2.1652910279772453E-3</v>
      </c>
      <c r="H1047" s="2">
        <v>34337</v>
      </c>
      <c r="I1047">
        <v>567.09</v>
      </c>
      <c r="J1047">
        <f t="shared" si="148"/>
        <v>-1.953537486800494E-3</v>
      </c>
      <c r="K1047">
        <f t="shared" si="144"/>
        <v>-2.0987374868004938E-3</v>
      </c>
      <c r="L1047">
        <v>3.3447092842406904E-3</v>
      </c>
      <c r="N1047" s="2">
        <v>34337</v>
      </c>
      <c r="O1047">
        <v>2.5038999999999998</v>
      </c>
      <c r="Q1047" s="2">
        <v>34337</v>
      </c>
      <c r="R1047">
        <v>2575.19</v>
      </c>
      <c r="S1047" s="8">
        <f t="shared" si="149"/>
        <v>-6.2016162021565346E-3</v>
      </c>
      <c r="T1047" s="9">
        <f t="shared" si="145"/>
        <v>-6.3468162021565345E-3</v>
      </c>
      <c r="U1047" s="3">
        <f>Sheet1!$B$17+Sheet1!$B$18*'Portfolio allocation'!K1047</f>
        <v>-1.9199259495840818E-3</v>
      </c>
      <c r="V1047" s="13">
        <f t="shared" si="150"/>
        <v>-4.4268902525724527E-3</v>
      </c>
      <c r="W1047" s="13"/>
      <c r="X1047" s="2">
        <v>34337</v>
      </c>
      <c r="Y1047">
        <v>13.760300000000001</v>
      </c>
      <c r="AA1047" s="2">
        <v>34337</v>
      </c>
      <c r="AB1047">
        <v>160</v>
      </c>
      <c r="AC1047">
        <f t="shared" si="151"/>
        <v>1.9887812340642519E-2</v>
      </c>
      <c r="AD1047">
        <f t="shared" si="146"/>
        <v>1.974101234064252E-2</v>
      </c>
      <c r="AE1047">
        <f>Sheet2!$B$17+Sheet2!$B$18*'Portfolio allocation'!K1047</f>
        <v>-1.812863905534532E-3</v>
      </c>
      <c r="AF1047">
        <f t="shared" si="152"/>
        <v>2.1553876246177051E-2</v>
      </c>
      <c r="AH1047" s="2">
        <v>34337</v>
      </c>
      <c r="AI1047">
        <v>5.9</v>
      </c>
      <c r="AJ1047">
        <v>3.67</v>
      </c>
      <c r="AK1047">
        <v>1.1250899999999999</v>
      </c>
      <c r="AR1047" s="3"/>
    </row>
    <row r="1048" spans="1:44" hidden="1" outlineLevel="1" x14ac:dyDescent="0.2">
      <c r="A1048" s="2">
        <v>34338</v>
      </c>
      <c r="B1048">
        <v>11.91</v>
      </c>
      <c r="E1048" s="2">
        <v>34338</v>
      </c>
      <c r="F1048">
        <v>466.89</v>
      </c>
      <c r="G1048">
        <f t="shared" si="147"/>
        <v>3.1153317291165994E-3</v>
      </c>
      <c r="H1048" s="2">
        <v>34338</v>
      </c>
      <c r="I1048">
        <v>569.07000000000005</v>
      </c>
      <c r="J1048">
        <f t="shared" si="148"/>
        <v>3.4915092842406903E-3</v>
      </c>
      <c r="K1048">
        <f t="shared" si="144"/>
        <v>3.3447092842406904E-3</v>
      </c>
      <c r="L1048">
        <v>1.3125200414709564E-3</v>
      </c>
      <c r="N1048" s="2">
        <v>34338</v>
      </c>
      <c r="O1048">
        <v>2.5156000000000001</v>
      </c>
      <c r="Q1048" s="2">
        <v>34338</v>
      </c>
      <c r="R1048">
        <v>2587.2399999999998</v>
      </c>
      <c r="S1048" s="8">
        <f t="shared" si="149"/>
        <v>4.679266384227887E-3</v>
      </c>
      <c r="T1048" s="9">
        <f t="shared" si="145"/>
        <v>4.5324663842278871E-3</v>
      </c>
      <c r="U1048" s="3">
        <f>Sheet1!$B$17+Sheet1!$B$18*'Portfolio allocation'!K1048</f>
        <v>4.3249341414413256E-3</v>
      </c>
      <c r="V1048" s="13">
        <f t="shared" si="150"/>
        <v>2.0753224278656154E-4</v>
      </c>
      <c r="W1048" s="13"/>
      <c r="X1048" s="2">
        <v>34338</v>
      </c>
      <c r="Y1048">
        <v>14.088699999999999</v>
      </c>
      <c r="AA1048" s="2">
        <v>34338</v>
      </c>
      <c r="AB1048">
        <v>163.82</v>
      </c>
      <c r="AC1048">
        <f t="shared" si="151"/>
        <v>2.3874999999999869E-2</v>
      </c>
      <c r="AD1048">
        <f t="shared" si="146"/>
        <v>2.3728999999999868E-2</v>
      </c>
      <c r="AE1048">
        <f>Sheet2!$B$17+Sheet2!$B$18*'Portfolio allocation'!K1048</f>
        <v>3.027587838162571E-3</v>
      </c>
      <c r="AF1048">
        <f t="shared" si="152"/>
        <v>2.0701412161837296E-2</v>
      </c>
      <c r="AH1048" s="2">
        <v>34338</v>
      </c>
      <c r="AI1048">
        <v>5.8440000000000003</v>
      </c>
      <c r="AJ1048">
        <v>3.65</v>
      </c>
      <c r="AK1048">
        <v>1.12558</v>
      </c>
      <c r="AR1048" s="3"/>
    </row>
    <row r="1049" spans="1:44" hidden="1" outlineLevel="1" x14ac:dyDescent="0.2">
      <c r="A1049" s="2">
        <v>34339</v>
      </c>
      <c r="B1049">
        <v>10.94</v>
      </c>
      <c r="E1049" s="2">
        <v>34339</v>
      </c>
      <c r="F1049">
        <v>467.55</v>
      </c>
      <c r="G1049">
        <f t="shared" si="147"/>
        <v>1.4136092013108392E-3</v>
      </c>
      <c r="H1049" s="2">
        <v>34339</v>
      </c>
      <c r="I1049">
        <v>569.9</v>
      </c>
      <c r="J1049">
        <f t="shared" si="148"/>
        <v>1.4585200414709565E-3</v>
      </c>
      <c r="K1049">
        <f t="shared" si="144"/>
        <v>1.3125200414709564E-3</v>
      </c>
      <c r="L1049">
        <v>-1.0763877171433658E-3</v>
      </c>
      <c r="N1049" s="2">
        <v>34339</v>
      </c>
      <c r="O1049">
        <v>2.5703</v>
      </c>
      <c r="Q1049" s="2">
        <v>34339</v>
      </c>
      <c r="R1049">
        <v>2643.49</v>
      </c>
      <c r="S1049" s="8">
        <f t="shared" si="149"/>
        <v>2.1741315069340406E-2</v>
      </c>
      <c r="T1049" s="9">
        <f t="shared" si="145"/>
        <v>2.1595315069340405E-2</v>
      </c>
      <c r="U1049" s="3">
        <f>Sheet1!$B$17+Sheet1!$B$18*'Portfolio allocation'!K1049</f>
        <v>1.9935551396114866E-3</v>
      </c>
      <c r="V1049" s="13">
        <f t="shared" si="150"/>
        <v>1.9601759929728919E-2</v>
      </c>
      <c r="W1049" s="13"/>
      <c r="X1049" s="2">
        <v>34339</v>
      </c>
      <c r="Y1049">
        <v>14.2081</v>
      </c>
      <c r="AA1049" s="2">
        <v>34339</v>
      </c>
      <c r="AB1049">
        <v>165.21</v>
      </c>
      <c r="AC1049">
        <f t="shared" si="151"/>
        <v>8.4849224758882791E-3</v>
      </c>
      <c r="AD1049">
        <f t="shared" si="146"/>
        <v>8.3385224758882794E-3</v>
      </c>
      <c r="AE1049">
        <f>Sheet2!$B$17+Sheet2!$B$18*'Portfolio allocation'!K1049</f>
        <v>1.2205133176550879E-3</v>
      </c>
      <c r="AF1049">
        <f t="shared" si="152"/>
        <v>7.118009158233192E-3</v>
      </c>
      <c r="AH1049" s="2">
        <v>34339</v>
      </c>
      <c r="AI1049">
        <v>5.8739999999999997</v>
      </c>
      <c r="AJ1049">
        <v>3.66</v>
      </c>
      <c r="AK1049">
        <v>1.1257999999999999</v>
      </c>
      <c r="AR1049" s="3"/>
    </row>
    <row r="1050" spans="1:44" hidden="1" outlineLevel="1" x14ac:dyDescent="0.2">
      <c r="A1050" s="2">
        <v>34340</v>
      </c>
      <c r="B1050">
        <v>11.27</v>
      </c>
      <c r="E1050" s="2">
        <v>34340</v>
      </c>
      <c r="F1050">
        <v>467.12</v>
      </c>
      <c r="G1050">
        <f t="shared" si="147"/>
        <v>-9.1968773393225067E-4</v>
      </c>
      <c r="H1050" s="2">
        <v>34340</v>
      </c>
      <c r="I1050">
        <v>569.37</v>
      </c>
      <c r="J1050">
        <f t="shared" si="148"/>
        <v>-9.299877171433657E-4</v>
      </c>
      <c r="K1050">
        <f t="shared" si="144"/>
        <v>-1.0763877171433658E-3</v>
      </c>
      <c r="L1050">
        <v>5.8079491016387111E-3</v>
      </c>
      <c r="N1050" s="2">
        <v>34340</v>
      </c>
      <c r="O1050">
        <v>2.6444999999999999</v>
      </c>
      <c r="Q1050" s="2">
        <v>34340</v>
      </c>
      <c r="R1050">
        <v>2719.82</v>
      </c>
      <c r="S1050" s="8">
        <f t="shared" si="149"/>
        <v>2.8874707299819669E-2</v>
      </c>
      <c r="T1050" s="9">
        <f t="shared" si="145"/>
        <v>2.8728307299819667E-2</v>
      </c>
      <c r="U1050" s="3">
        <f>Sheet1!$B$17+Sheet1!$B$18*'Portfolio allocation'!K1050</f>
        <v>-7.4706038404468572E-4</v>
      </c>
      <c r="V1050" s="13">
        <f t="shared" si="150"/>
        <v>2.9475367683864353E-2</v>
      </c>
      <c r="W1050" s="13"/>
      <c r="X1050" s="2">
        <v>34340</v>
      </c>
      <c r="Y1050">
        <v>13.9693</v>
      </c>
      <c r="AA1050" s="2">
        <v>34340</v>
      </c>
      <c r="AB1050">
        <v>162.43</v>
      </c>
      <c r="AC1050">
        <f t="shared" si="151"/>
        <v>-1.6827068579383875E-2</v>
      </c>
      <c r="AD1050">
        <f t="shared" si="146"/>
        <v>-1.6973068579383875E-2</v>
      </c>
      <c r="AE1050">
        <f>Sheet2!$B$17+Sheet2!$B$18*'Portfolio allocation'!K1050</f>
        <v>-9.037644078538305E-4</v>
      </c>
      <c r="AF1050">
        <f t="shared" si="152"/>
        <v>-1.6069304171530043E-2</v>
      </c>
      <c r="AH1050" s="2">
        <v>34340</v>
      </c>
      <c r="AI1050">
        <v>5.8010000000000002</v>
      </c>
      <c r="AJ1050">
        <v>3.65</v>
      </c>
      <c r="AK1050">
        <v>1.1259600000000001</v>
      </c>
      <c r="AR1050" s="3"/>
    </row>
    <row r="1051" spans="1:44" hidden="1" outlineLevel="1" x14ac:dyDescent="0.2">
      <c r="A1051" s="2">
        <v>34341</v>
      </c>
      <c r="B1051">
        <v>10.96</v>
      </c>
      <c r="E1051" s="2">
        <v>34341</v>
      </c>
      <c r="F1051">
        <v>469.9</v>
      </c>
      <c r="G1051">
        <f t="shared" si="147"/>
        <v>5.9513615345092585E-3</v>
      </c>
      <c r="H1051" s="2">
        <v>34341</v>
      </c>
      <c r="I1051">
        <v>572.76</v>
      </c>
      <c r="J1051">
        <f t="shared" si="148"/>
        <v>5.9539491016387114E-3</v>
      </c>
      <c r="K1051">
        <f t="shared" si="144"/>
        <v>5.8079491016387111E-3</v>
      </c>
      <c r="L1051">
        <v>1.1399010377819726E-2</v>
      </c>
      <c r="N1051" s="2">
        <v>34341</v>
      </c>
      <c r="O1051">
        <v>2.6640999999999999</v>
      </c>
      <c r="Q1051" s="2">
        <v>34341</v>
      </c>
      <c r="R1051">
        <v>2739.9</v>
      </c>
      <c r="S1051" s="8">
        <f t="shared" si="149"/>
        <v>7.3828415115706481E-3</v>
      </c>
      <c r="T1051" s="9">
        <f t="shared" si="145"/>
        <v>7.2368415115706478E-3</v>
      </c>
      <c r="U1051" s="3">
        <f>Sheet1!$B$17+Sheet1!$B$18*'Portfolio allocation'!K1051</f>
        <v>7.1508252867590449E-3</v>
      </c>
      <c r="V1051" s="13">
        <f t="shared" si="150"/>
        <v>8.6016224811602884E-5</v>
      </c>
      <c r="W1051" s="13"/>
      <c r="X1051" s="2">
        <v>34341</v>
      </c>
      <c r="Y1051">
        <v>14.0588</v>
      </c>
      <c r="AA1051" s="2">
        <v>34341</v>
      </c>
      <c r="AB1051">
        <v>163.47</v>
      </c>
      <c r="AC1051">
        <f t="shared" si="151"/>
        <v>6.4027581111862908E-3</v>
      </c>
      <c r="AD1051">
        <f t="shared" si="146"/>
        <v>6.2611581111862904E-3</v>
      </c>
      <c r="AE1051">
        <f>Sheet2!$B$17+Sheet2!$B$18*'Portfolio allocation'!K1051</f>
        <v>5.2179635267242865E-3</v>
      </c>
      <c r="AF1051">
        <f t="shared" si="152"/>
        <v>1.0431945844620039E-3</v>
      </c>
      <c r="AH1051" s="2">
        <v>34341</v>
      </c>
      <c r="AI1051">
        <v>5.6509999999999998</v>
      </c>
      <c r="AJ1051">
        <v>3.54</v>
      </c>
      <c r="AK1051">
        <v>1.1275299999999999</v>
      </c>
      <c r="AR1051" s="3"/>
    </row>
    <row r="1052" spans="1:44" hidden="1" outlineLevel="1" x14ac:dyDescent="0.2">
      <c r="A1052" s="2">
        <v>34344</v>
      </c>
      <c r="B1052">
        <v>10.74</v>
      </c>
      <c r="E1052" s="2">
        <v>34344</v>
      </c>
      <c r="F1052">
        <v>475.27</v>
      </c>
      <c r="G1052">
        <f t="shared" si="147"/>
        <v>1.1427963396467344E-2</v>
      </c>
      <c r="H1052" s="2">
        <v>34344</v>
      </c>
      <c r="I1052">
        <v>579.37</v>
      </c>
      <c r="J1052">
        <f t="shared" si="148"/>
        <v>1.1540610377819727E-2</v>
      </c>
      <c r="K1052">
        <f t="shared" si="144"/>
        <v>1.1399010377819726E-2</v>
      </c>
      <c r="L1052">
        <v>-2.5403577057838056E-3</v>
      </c>
      <c r="N1052" s="2">
        <v>34344</v>
      </c>
      <c r="O1052">
        <v>2.6797</v>
      </c>
      <c r="Q1052" s="2">
        <v>34344</v>
      </c>
      <c r="R1052">
        <v>2755.97</v>
      </c>
      <c r="S1052" s="8">
        <f t="shared" si="149"/>
        <v>5.8651775612248436E-3</v>
      </c>
      <c r="T1052" s="9">
        <f t="shared" si="145"/>
        <v>5.7235775612248432E-3</v>
      </c>
      <c r="U1052" s="3">
        <f>Sheet1!$B$17+Sheet1!$B$18*'Portfolio allocation'!K1052</f>
        <v>1.3565032479129923E-2</v>
      </c>
      <c r="V1052" s="13">
        <f t="shared" si="150"/>
        <v>-7.8414549179050795E-3</v>
      </c>
      <c r="W1052" s="13"/>
      <c r="X1052" s="2">
        <v>34344</v>
      </c>
      <c r="Y1052">
        <v>14.148400000000001</v>
      </c>
      <c r="AA1052" s="2">
        <v>34344</v>
      </c>
      <c r="AB1052">
        <v>164.51</v>
      </c>
      <c r="AC1052">
        <f t="shared" si="151"/>
        <v>6.3620236128951735E-3</v>
      </c>
      <c r="AD1052">
        <f t="shared" si="146"/>
        <v>6.2208236128951733E-3</v>
      </c>
      <c r="AE1052">
        <f>Sheet2!$B$17+Sheet2!$B$18*'Portfolio allocation'!K1052</f>
        <v>1.0189677854378359E-2</v>
      </c>
      <c r="AF1052">
        <f t="shared" si="152"/>
        <v>-3.9688542414831858E-3</v>
      </c>
      <c r="AH1052" s="2">
        <v>34344</v>
      </c>
      <c r="AI1052">
        <v>5.6379999999999999</v>
      </c>
      <c r="AJ1052">
        <v>3.53</v>
      </c>
      <c r="AK1052">
        <v>1.1273</v>
      </c>
      <c r="AR1052" s="3"/>
    </row>
    <row r="1053" spans="1:44" hidden="1" outlineLevel="1" x14ac:dyDescent="0.2">
      <c r="A1053" s="2">
        <v>34345</v>
      </c>
      <c r="B1053">
        <v>11.29</v>
      </c>
      <c r="E1053" s="2">
        <v>34345</v>
      </c>
      <c r="F1053">
        <v>474.13</v>
      </c>
      <c r="G1053">
        <f t="shared" si="147"/>
        <v>-2.3986365644791396E-3</v>
      </c>
      <c r="H1053" s="2">
        <v>34345</v>
      </c>
      <c r="I1053">
        <v>577.98</v>
      </c>
      <c r="J1053">
        <f t="shared" si="148"/>
        <v>-2.3991577057838054E-3</v>
      </c>
      <c r="K1053">
        <f t="shared" si="144"/>
        <v>-2.5403577057838056E-3</v>
      </c>
      <c r="L1053">
        <v>-5.3891816325938896E-5</v>
      </c>
      <c r="N1053" s="2">
        <v>34345</v>
      </c>
      <c r="O1053">
        <v>2.6640999999999999</v>
      </c>
      <c r="Q1053" s="2">
        <v>34345</v>
      </c>
      <c r="R1053">
        <v>2739.9</v>
      </c>
      <c r="S1053" s="8">
        <f t="shared" si="149"/>
        <v>-5.8309778408327517E-3</v>
      </c>
      <c r="T1053" s="9">
        <f t="shared" si="145"/>
        <v>-5.9721778408327519E-3</v>
      </c>
      <c r="U1053" s="3">
        <f>Sheet1!$B$17+Sheet1!$B$18*'Portfolio allocation'!K1053</f>
        <v>-2.426563856946457E-3</v>
      </c>
      <c r="V1053" s="13">
        <f t="shared" si="150"/>
        <v>-3.5456139838862949E-3</v>
      </c>
      <c r="W1053" s="13"/>
      <c r="X1053" s="2">
        <v>34345</v>
      </c>
      <c r="Y1053">
        <v>13.9991</v>
      </c>
      <c r="AA1053" s="2">
        <v>34345</v>
      </c>
      <c r="AB1053">
        <v>162.78</v>
      </c>
      <c r="AC1053">
        <f t="shared" si="151"/>
        <v>-1.051607804996646E-2</v>
      </c>
      <c r="AD1053">
        <f t="shared" si="146"/>
        <v>-1.065647804996646E-2</v>
      </c>
      <c r="AE1053">
        <f>Sheet2!$B$17+Sheet2!$B$18*'Portfolio allocation'!K1053</f>
        <v>-2.205563871005269E-3</v>
      </c>
      <c r="AF1053">
        <f t="shared" si="152"/>
        <v>-8.4509141789611917E-3</v>
      </c>
      <c r="AH1053" s="2">
        <v>34345</v>
      </c>
      <c r="AI1053">
        <v>5.6189999999999998</v>
      </c>
      <c r="AJ1053">
        <v>3.51</v>
      </c>
      <c r="AK1053">
        <v>1.12416</v>
      </c>
      <c r="AR1053" s="3"/>
    </row>
    <row r="1054" spans="1:44" hidden="1" outlineLevel="1" x14ac:dyDescent="0.2">
      <c r="A1054" s="2">
        <v>34346</v>
      </c>
      <c r="B1054">
        <v>11.65</v>
      </c>
      <c r="E1054" s="2">
        <v>34346</v>
      </c>
      <c r="F1054">
        <v>474.17</v>
      </c>
      <c r="G1054">
        <f t="shared" si="147"/>
        <v>8.4365047560819306E-5</v>
      </c>
      <c r="H1054" s="2">
        <v>34346</v>
      </c>
      <c r="I1054">
        <v>578.03</v>
      </c>
      <c r="J1054">
        <f t="shared" si="148"/>
        <v>8.6508183674061101E-5</v>
      </c>
      <c r="K1054">
        <f t="shared" si="144"/>
        <v>-5.3891816325938896E-5</v>
      </c>
      <c r="L1054">
        <v>-3.6334283064892781E-3</v>
      </c>
      <c r="N1054" s="2">
        <v>34346</v>
      </c>
      <c r="O1054">
        <v>2.6718999999999999</v>
      </c>
      <c r="Q1054" s="2">
        <v>34346</v>
      </c>
      <c r="R1054">
        <v>2747.94</v>
      </c>
      <c r="S1054" s="8">
        <f t="shared" si="149"/>
        <v>2.9344136647322383E-3</v>
      </c>
      <c r="T1054" s="9">
        <f t="shared" si="145"/>
        <v>2.7940136647322381E-3</v>
      </c>
      <c r="U1054" s="3">
        <f>Sheet1!$B$17+Sheet1!$B$18*'Portfolio allocation'!K1054</f>
        <v>4.2597282686526099E-4</v>
      </c>
      <c r="V1054" s="13">
        <f t="shared" si="150"/>
        <v>2.3680408378669773E-3</v>
      </c>
      <c r="W1054" s="13"/>
      <c r="X1054" s="2">
        <v>34346</v>
      </c>
      <c r="Y1054">
        <v>13.8797</v>
      </c>
      <c r="AA1054" s="2">
        <v>34346</v>
      </c>
      <c r="AB1054">
        <v>161.38999999999999</v>
      </c>
      <c r="AC1054">
        <f t="shared" si="151"/>
        <v>-8.5391325715691302E-3</v>
      </c>
      <c r="AD1054">
        <f t="shared" si="146"/>
        <v>-8.6779325715691299E-3</v>
      </c>
      <c r="AE1054">
        <f>Sheet2!$B$17+Sheet2!$B$18*'Portfolio allocation'!K1054</f>
        <v>5.4650333827517658E-6</v>
      </c>
      <c r="AF1054">
        <f t="shared" si="152"/>
        <v>-8.6833976049518809E-3</v>
      </c>
      <c r="AH1054" s="2">
        <v>34346</v>
      </c>
      <c r="AI1054">
        <v>5.5620000000000003</v>
      </c>
      <c r="AJ1054">
        <v>3.47</v>
      </c>
      <c r="AK1054">
        <v>1.1274999999999999</v>
      </c>
      <c r="AR1054" s="3"/>
    </row>
    <row r="1055" spans="1:44" hidden="1" outlineLevel="1" x14ac:dyDescent="0.2">
      <c r="A1055" s="2">
        <v>34347</v>
      </c>
      <c r="B1055">
        <v>12.08</v>
      </c>
      <c r="E1055" s="2">
        <v>34347</v>
      </c>
      <c r="F1055">
        <v>472.47</v>
      </c>
      <c r="G1055">
        <f t="shared" si="147"/>
        <v>-3.5852120547482658E-3</v>
      </c>
      <c r="H1055" s="2">
        <v>34347</v>
      </c>
      <c r="I1055">
        <v>576.01</v>
      </c>
      <c r="J1055">
        <f t="shared" si="148"/>
        <v>-3.494628306489278E-3</v>
      </c>
      <c r="K1055">
        <f t="shared" si="144"/>
        <v>-3.6334283064892781E-3</v>
      </c>
      <c r="L1055">
        <v>5.119525341573946E-3</v>
      </c>
      <c r="N1055" s="2">
        <v>34347</v>
      </c>
      <c r="O1055">
        <v>2.6680000000000001</v>
      </c>
      <c r="Q1055" s="2">
        <v>34347</v>
      </c>
      <c r="R1055">
        <v>2743.92</v>
      </c>
      <c r="S1055" s="8">
        <f t="shared" si="149"/>
        <v>-1.4629140374243788E-3</v>
      </c>
      <c r="T1055" s="9">
        <f t="shared" si="145"/>
        <v>-1.6017140374243789E-3</v>
      </c>
      <c r="U1055" s="3">
        <f>Sheet1!$B$17+Sheet1!$B$18*'Portfolio allocation'!K1055</f>
        <v>-3.6805621521687191E-3</v>
      </c>
      <c r="V1055" s="13">
        <f t="shared" si="150"/>
        <v>2.0788481147443402E-3</v>
      </c>
      <c r="W1055" s="13"/>
      <c r="X1055" s="2">
        <v>34347</v>
      </c>
      <c r="Y1055">
        <v>14.029</v>
      </c>
      <c r="AA1055" s="2">
        <v>34347</v>
      </c>
      <c r="AB1055">
        <v>163.13</v>
      </c>
      <c r="AC1055">
        <f t="shared" si="151"/>
        <v>1.078133713365137E-2</v>
      </c>
      <c r="AD1055">
        <f t="shared" si="146"/>
        <v>1.064053713365137E-2</v>
      </c>
      <c r="AE1055">
        <f>Sheet2!$B$17+Sheet2!$B$18*'Portfolio allocation'!K1055</f>
        <v>-3.1775501359057388E-3</v>
      </c>
      <c r="AF1055">
        <f t="shared" si="152"/>
        <v>1.3818087269557109E-2</v>
      </c>
      <c r="AH1055" s="2">
        <v>34347</v>
      </c>
      <c r="AI1055">
        <v>5.67</v>
      </c>
      <c r="AJ1055">
        <v>3.52</v>
      </c>
      <c r="AK1055">
        <v>1.11982</v>
      </c>
      <c r="AR1055" s="3"/>
    </row>
    <row r="1056" spans="1:44" hidden="1" outlineLevel="1" x14ac:dyDescent="0.2">
      <c r="A1056" s="2">
        <v>34348</v>
      </c>
      <c r="B1056">
        <v>11.15</v>
      </c>
      <c r="E1056" s="2">
        <v>34348</v>
      </c>
      <c r="F1056">
        <v>474.91</v>
      </c>
      <c r="G1056">
        <f t="shared" si="147"/>
        <v>5.1643490591994912E-3</v>
      </c>
      <c r="H1056" s="2">
        <v>34348</v>
      </c>
      <c r="I1056">
        <v>579.04</v>
      </c>
      <c r="J1056">
        <f t="shared" si="148"/>
        <v>5.2603253415739459E-3</v>
      </c>
      <c r="K1056">
        <f t="shared" si="144"/>
        <v>5.119525341573946E-3</v>
      </c>
      <c r="L1056">
        <v>-3.5441829234593956E-3</v>
      </c>
      <c r="N1056" s="2">
        <v>34348</v>
      </c>
      <c r="O1056">
        <v>2.6758000000000002</v>
      </c>
      <c r="Q1056" s="2">
        <v>34348</v>
      </c>
      <c r="R1056">
        <v>2751.96</v>
      </c>
      <c r="S1056" s="8">
        <f t="shared" si="149"/>
        <v>2.9301145805999962E-3</v>
      </c>
      <c r="T1056" s="9">
        <f t="shared" si="145"/>
        <v>2.7893145805999962E-3</v>
      </c>
      <c r="U1056" s="3">
        <f>Sheet1!$B$17+Sheet1!$B$18*'Portfolio allocation'!K1056</f>
        <v>6.3610481022345049E-3</v>
      </c>
      <c r="V1056" s="13">
        <f t="shared" si="150"/>
        <v>-3.5717335216345087E-3</v>
      </c>
      <c r="W1056" s="13"/>
      <c r="X1056" s="2">
        <v>34348</v>
      </c>
      <c r="Y1056">
        <v>13.9991</v>
      </c>
      <c r="AA1056" s="2">
        <v>34348</v>
      </c>
      <c r="AB1056">
        <v>162.78</v>
      </c>
      <c r="AC1056">
        <f t="shared" si="151"/>
        <v>-2.1455281064181042E-3</v>
      </c>
      <c r="AD1056">
        <f t="shared" si="146"/>
        <v>-2.287528106418104E-3</v>
      </c>
      <c r="AE1056">
        <f>Sheet2!$B$17+Sheet2!$B$18*'Portfolio allocation'!K1056</f>
        <v>4.6057995559961162E-3</v>
      </c>
      <c r="AF1056">
        <f t="shared" si="152"/>
        <v>-6.8933276624142201E-3</v>
      </c>
      <c r="AH1056" s="2">
        <v>34348</v>
      </c>
      <c r="AI1056">
        <v>5.7190000000000003</v>
      </c>
      <c r="AJ1056">
        <v>3.55</v>
      </c>
      <c r="AK1056">
        <v>1.11937</v>
      </c>
      <c r="AR1056" s="3"/>
    </row>
    <row r="1057" spans="1:44" hidden="1" outlineLevel="1" x14ac:dyDescent="0.2">
      <c r="A1057" s="2">
        <v>34351</v>
      </c>
      <c r="B1057">
        <v>11.88</v>
      </c>
      <c r="E1057" s="2">
        <v>34351</v>
      </c>
      <c r="F1057">
        <v>473.3</v>
      </c>
      <c r="G1057">
        <f t="shared" si="147"/>
        <v>-3.3901160219831361E-3</v>
      </c>
      <c r="H1057" s="2">
        <v>34351</v>
      </c>
      <c r="I1057">
        <v>577.07000000000005</v>
      </c>
      <c r="J1057">
        <f t="shared" si="148"/>
        <v>-3.4021829234593959E-3</v>
      </c>
      <c r="K1057">
        <f t="shared" si="144"/>
        <v>-3.5441829234593956E-3</v>
      </c>
      <c r="L1057">
        <v>1.8854836674925023E-3</v>
      </c>
      <c r="N1057" s="2">
        <v>34351</v>
      </c>
      <c r="O1057">
        <v>2.6484000000000001</v>
      </c>
      <c r="Q1057" s="2">
        <v>34351</v>
      </c>
      <c r="R1057">
        <v>2723.83</v>
      </c>
      <c r="S1057" s="8">
        <f t="shared" si="149"/>
        <v>-1.0221805549499252E-2</v>
      </c>
      <c r="T1057" s="9">
        <f t="shared" si="145"/>
        <v>-1.0363805549499252E-2</v>
      </c>
      <c r="U1057" s="3">
        <f>Sheet1!$B$17+Sheet1!$B$18*'Portfolio allocation'!K1057</f>
        <v>-3.5781775869780526E-3</v>
      </c>
      <c r="V1057" s="13">
        <f t="shared" si="150"/>
        <v>-6.7856279625211988E-3</v>
      </c>
      <c r="W1057" s="13"/>
      <c r="X1057" s="2">
        <v>34351</v>
      </c>
      <c r="Y1057">
        <v>13.730499999999999</v>
      </c>
      <c r="AA1057" s="2">
        <v>34351</v>
      </c>
      <c r="AB1057">
        <v>159.66</v>
      </c>
      <c r="AC1057">
        <f t="shared" si="151"/>
        <v>-1.9166973829708889E-2</v>
      </c>
      <c r="AD1057">
        <f t="shared" si="146"/>
        <v>-1.9308973829708889E-2</v>
      </c>
      <c r="AE1057">
        <f>Sheet2!$B$17+Sheet2!$B$18*'Portfolio allocation'!K1057</f>
        <v>-3.0981908644599223E-3</v>
      </c>
      <c r="AF1057">
        <f t="shared" si="152"/>
        <v>-1.6210782965248968E-2</v>
      </c>
      <c r="AH1057" s="2">
        <v>34351</v>
      </c>
      <c r="AI1057">
        <v>5.7430000000000003</v>
      </c>
      <c r="AJ1057">
        <v>3.55</v>
      </c>
      <c r="AK1057">
        <v>1.1184799999999999</v>
      </c>
      <c r="AR1057" s="3"/>
    </row>
    <row r="1058" spans="1:44" hidden="1" outlineLevel="1" x14ac:dyDescent="0.2">
      <c r="A1058" s="2">
        <v>34352</v>
      </c>
      <c r="B1058">
        <v>11.63</v>
      </c>
      <c r="E1058" s="2">
        <v>34352</v>
      </c>
      <c r="F1058">
        <v>474.25</v>
      </c>
      <c r="G1058">
        <f t="shared" si="147"/>
        <v>2.0071836044792679E-3</v>
      </c>
      <c r="H1058" s="2">
        <v>34352</v>
      </c>
      <c r="I1058">
        <v>578.24</v>
      </c>
      <c r="J1058">
        <f t="shared" si="148"/>
        <v>2.0274836674925023E-3</v>
      </c>
      <c r="K1058">
        <f t="shared" si="144"/>
        <v>1.8854836674925023E-3</v>
      </c>
      <c r="L1058">
        <v>-2.014299944679587E-5</v>
      </c>
      <c r="N1058" s="2">
        <v>34352</v>
      </c>
      <c r="O1058">
        <v>2.6444999999999999</v>
      </c>
      <c r="Q1058" s="2">
        <v>34352</v>
      </c>
      <c r="R1058">
        <v>2719.82</v>
      </c>
      <c r="S1058" s="8">
        <f t="shared" si="149"/>
        <v>-1.4721917300271059E-3</v>
      </c>
      <c r="T1058" s="9">
        <f t="shared" si="145"/>
        <v>-1.6141917300271059E-3</v>
      </c>
      <c r="U1058" s="3">
        <f>Sheet1!$B$17+Sheet1!$B$18*'Portfolio allocation'!K1058</f>
        <v>2.650873532212719E-3</v>
      </c>
      <c r="V1058" s="13">
        <f t="shared" si="150"/>
        <v>-4.2650652622398246E-3</v>
      </c>
      <c r="W1058" s="13"/>
      <c r="X1058" s="2">
        <v>34352</v>
      </c>
      <c r="Y1058">
        <v>13.6409</v>
      </c>
      <c r="AA1058" s="2">
        <v>34352</v>
      </c>
      <c r="AB1058">
        <v>158.61000000000001</v>
      </c>
      <c r="AC1058">
        <f t="shared" si="151"/>
        <v>-6.5764750093948443E-3</v>
      </c>
      <c r="AD1058">
        <f t="shared" si="146"/>
        <v>-6.7176750093948445E-3</v>
      </c>
      <c r="AE1058">
        <f>Sheet2!$B$17+Sheet2!$B$18*'Portfolio allocation'!K1058</f>
        <v>1.730007191537597E-3</v>
      </c>
      <c r="AF1058">
        <f t="shared" si="152"/>
        <v>-8.4476822009324423E-3</v>
      </c>
      <c r="AH1058" s="2">
        <v>34352</v>
      </c>
      <c r="AI1058">
        <v>5.6959999999999997</v>
      </c>
      <c r="AJ1058">
        <v>3.53</v>
      </c>
      <c r="AK1058">
        <v>1.1231899999999999</v>
      </c>
      <c r="AR1058" s="3"/>
    </row>
    <row r="1059" spans="1:44" hidden="1" outlineLevel="1" x14ac:dyDescent="0.2">
      <c r="A1059" s="2">
        <v>34353</v>
      </c>
      <c r="B1059">
        <v>11.76</v>
      </c>
      <c r="E1059" s="2">
        <v>34353</v>
      </c>
      <c r="F1059">
        <v>474.3</v>
      </c>
      <c r="G1059">
        <f t="shared" si="147"/>
        <v>1.0542962572479553E-4</v>
      </c>
      <c r="H1059" s="2">
        <v>34353</v>
      </c>
      <c r="I1059">
        <v>578.30999999999995</v>
      </c>
      <c r="J1059">
        <f t="shared" si="148"/>
        <v>1.2105700055320412E-4</v>
      </c>
      <c r="K1059">
        <f t="shared" si="144"/>
        <v>-2.014299944679587E-5</v>
      </c>
      <c r="L1059">
        <v>1.2944164064257434E-3</v>
      </c>
      <c r="N1059" s="2">
        <v>34353</v>
      </c>
      <c r="O1059">
        <v>2.6015999999999999</v>
      </c>
      <c r="Q1059" s="2">
        <v>34353</v>
      </c>
      <c r="R1059">
        <v>2675.63</v>
      </c>
      <c r="S1059" s="8">
        <f t="shared" si="149"/>
        <v>-1.6247398724915652E-2</v>
      </c>
      <c r="T1059" s="9">
        <f t="shared" si="145"/>
        <v>-1.6388598724915653E-2</v>
      </c>
      <c r="U1059" s="3">
        <f>Sheet1!$B$17+Sheet1!$B$18*'Portfolio allocation'!K1059</f>
        <v>4.6469032489777554E-4</v>
      </c>
      <c r="V1059" s="13">
        <f t="shared" si="150"/>
        <v>-1.6853289049813428E-2</v>
      </c>
      <c r="W1059" s="13"/>
      <c r="X1059" s="2">
        <v>34353</v>
      </c>
      <c r="Y1059">
        <v>13.372299999999999</v>
      </c>
      <c r="AA1059" s="2">
        <v>34353</v>
      </c>
      <c r="AB1059">
        <v>155.49</v>
      </c>
      <c r="AC1059">
        <f t="shared" si="151"/>
        <v>-1.9670890864384338E-2</v>
      </c>
      <c r="AD1059">
        <f t="shared" si="146"/>
        <v>-1.9811690864384338E-2</v>
      </c>
      <c r="AE1059">
        <f>Sheet2!$B$17+Sheet2!$B$18*'Portfolio allocation'!K1059</f>
        <v>3.5475342361875999E-5</v>
      </c>
      <c r="AF1059">
        <f t="shared" si="152"/>
        <v>-1.9847166206746213E-2</v>
      </c>
      <c r="AH1059" s="2">
        <v>34353</v>
      </c>
      <c r="AI1059">
        <v>5.7080000000000002</v>
      </c>
      <c r="AJ1059">
        <v>3.52</v>
      </c>
      <c r="AK1059">
        <v>1.1247</v>
      </c>
      <c r="AR1059" s="3"/>
    </row>
    <row r="1060" spans="1:44" hidden="1" outlineLevel="1" x14ac:dyDescent="0.2">
      <c r="A1060" s="2">
        <v>34354</v>
      </c>
      <c r="B1060">
        <v>11.16</v>
      </c>
      <c r="E1060" s="2">
        <v>34354</v>
      </c>
      <c r="F1060">
        <v>474.98</v>
      </c>
      <c r="G1060">
        <f t="shared" si="147"/>
        <v>1.4336917562725038E-3</v>
      </c>
      <c r="H1060" s="2">
        <v>34354</v>
      </c>
      <c r="I1060">
        <v>579.14</v>
      </c>
      <c r="J1060">
        <f t="shared" si="148"/>
        <v>1.4352164064257433E-3</v>
      </c>
      <c r="K1060">
        <f t="shared" si="144"/>
        <v>1.2944164064257434E-3</v>
      </c>
      <c r="L1060">
        <v>-6.9134342645982836E-4</v>
      </c>
      <c r="N1060" s="2">
        <v>34354</v>
      </c>
      <c r="O1060">
        <v>2.6953</v>
      </c>
      <c r="Q1060" s="2">
        <v>34354</v>
      </c>
      <c r="R1060">
        <v>2772.04</v>
      </c>
      <c r="S1060" s="8">
        <f t="shared" si="149"/>
        <v>3.6032635304582339E-2</v>
      </c>
      <c r="T1060" s="9">
        <f t="shared" si="145"/>
        <v>3.5891835304582335E-2</v>
      </c>
      <c r="U1060" s="3">
        <f>Sheet1!$B$17+Sheet1!$B$18*'Portfolio allocation'!K1060</f>
        <v>1.9727861906804929E-3</v>
      </c>
      <c r="V1060" s="13">
        <f t="shared" si="150"/>
        <v>3.3919049113901839E-2</v>
      </c>
      <c r="W1060" s="13"/>
      <c r="X1060" s="2">
        <v>34354</v>
      </c>
      <c r="Y1060">
        <v>13.193199999999999</v>
      </c>
      <c r="AA1060" s="2">
        <v>34354</v>
      </c>
      <c r="AB1060">
        <v>153.41</v>
      </c>
      <c r="AC1060">
        <f t="shared" si="151"/>
        <v>-1.3377066049263697E-2</v>
      </c>
      <c r="AD1060">
        <f t="shared" si="146"/>
        <v>-1.3515866049263697E-2</v>
      </c>
      <c r="AE1060">
        <f>Sheet2!$B$17+Sheet2!$B$18*'Portfolio allocation'!K1060</f>
        <v>1.2044151035073827E-3</v>
      </c>
      <c r="AF1060">
        <f t="shared" si="152"/>
        <v>-1.4720281152771079E-2</v>
      </c>
      <c r="AH1060" s="2">
        <v>34354</v>
      </c>
      <c r="AI1060">
        <v>5.6639999999999997</v>
      </c>
      <c r="AJ1060">
        <v>3.47</v>
      </c>
      <c r="AK1060">
        <v>1.1283799999999999</v>
      </c>
      <c r="AR1060" s="3"/>
    </row>
    <row r="1061" spans="1:44" hidden="1" outlineLevel="1" x14ac:dyDescent="0.2">
      <c r="A1061" s="2">
        <v>34355</v>
      </c>
      <c r="B1061">
        <v>11.09</v>
      </c>
      <c r="E1061" s="2">
        <v>34355</v>
      </c>
      <c r="F1061">
        <v>474.72</v>
      </c>
      <c r="G1061">
        <f t="shared" si="147"/>
        <v>-5.4739146911442216E-4</v>
      </c>
      <c r="H1061" s="2">
        <v>34355</v>
      </c>
      <c r="I1061">
        <v>578.82000000000005</v>
      </c>
      <c r="J1061">
        <f t="shared" si="148"/>
        <v>-5.5254342645982835E-4</v>
      </c>
      <c r="K1061">
        <f t="shared" si="144"/>
        <v>-6.9134342645982836E-4</v>
      </c>
      <c r="L1061">
        <v>-5.8067012197230141E-3</v>
      </c>
      <c r="N1061" s="2">
        <v>34355</v>
      </c>
      <c r="O1061">
        <v>2.6953</v>
      </c>
      <c r="Q1061" s="2">
        <v>34355</v>
      </c>
      <c r="R1061">
        <v>2772.04</v>
      </c>
      <c r="S1061" s="8">
        <f t="shared" si="149"/>
        <v>0</v>
      </c>
      <c r="T1061" s="9">
        <f t="shared" si="145"/>
        <v>-1.3880000000000001E-4</v>
      </c>
      <c r="U1061" s="3">
        <f>Sheet1!$B$17+Sheet1!$B$18*'Portfolio allocation'!K1061</f>
        <v>-3.0532781545250976E-4</v>
      </c>
      <c r="V1061" s="13">
        <f t="shared" si="150"/>
        <v>1.6652781545250974E-4</v>
      </c>
      <c r="W1061" s="13"/>
      <c r="X1061" s="2">
        <v>34355</v>
      </c>
      <c r="Y1061">
        <v>13.193199999999999</v>
      </c>
      <c r="AA1061" s="2">
        <v>34355</v>
      </c>
      <c r="AB1061">
        <v>153.41</v>
      </c>
      <c r="AC1061">
        <f t="shared" si="151"/>
        <v>0</v>
      </c>
      <c r="AD1061">
        <f t="shared" si="146"/>
        <v>-1.3999999999999999E-4</v>
      </c>
      <c r="AE1061">
        <f>Sheet2!$B$17+Sheet2!$B$18*'Portfolio allocation'!K1061</f>
        <v>-5.613732012097265E-4</v>
      </c>
      <c r="AF1061">
        <f t="shared" si="152"/>
        <v>4.2137320120972651E-4</v>
      </c>
      <c r="AH1061" s="2">
        <v>34355</v>
      </c>
      <c r="AI1061">
        <v>5.66</v>
      </c>
      <c r="AJ1061">
        <v>3.5</v>
      </c>
      <c r="AK1061">
        <v>1.1226</v>
      </c>
      <c r="AR1061" s="3"/>
    </row>
    <row r="1062" spans="1:44" hidden="1" outlineLevel="1" x14ac:dyDescent="0.2">
      <c r="A1062" s="2">
        <v>34358</v>
      </c>
      <c r="B1062">
        <v>11.6</v>
      </c>
      <c r="E1062" s="2">
        <v>34358</v>
      </c>
      <c r="F1062">
        <v>471.97</v>
      </c>
      <c r="G1062">
        <f t="shared" si="147"/>
        <v>-5.7928884395012092E-3</v>
      </c>
      <c r="H1062" s="2">
        <v>34358</v>
      </c>
      <c r="I1062">
        <v>575.54</v>
      </c>
      <c r="J1062">
        <f t="shared" si="148"/>
        <v>-5.6667012197230138E-3</v>
      </c>
      <c r="K1062">
        <f t="shared" si="144"/>
        <v>-5.8067012197230141E-3</v>
      </c>
      <c r="L1062">
        <v>-2.2597484101885821E-3</v>
      </c>
      <c r="N1062" s="2">
        <v>34358</v>
      </c>
      <c r="O1062">
        <v>2.6640999999999999</v>
      </c>
      <c r="Q1062" s="2">
        <v>34358</v>
      </c>
      <c r="R1062">
        <v>2739.9</v>
      </c>
      <c r="S1062" s="8">
        <f t="shared" si="149"/>
        <v>-1.159434928788905E-2</v>
      </c>
      <c r="T1062" s="9">
        <f t="shared" si="145"/>
        <v>-1.1734349287889049E-2</v>
      </c>
      <c r="U1062" s="3">
        <f>Sheet1!$B$17+Sheet1!$B$18*'Portfolio allocation'!K1062</f>
        <v>-6.1737959162905583E-3</v>
      </c>
      <c r="V1062" s="13">
        <f t="shared" si="150"/>
        <v>-5.5605533715984909E-3</v>
      </c>
      <c r="W1062" s="13"/>
      <c r="X1062" s="2">
        <v>34358</v>
      </c>
      <c r="Y1062">
        <v>13.9991</v>
      </c>
      <c r="AA1062" s="2">
        <v>34358</v>
      </c>
      <c r="AB1062">
        <v>162.78</v>
      </c>
      <c r="AC1062">
        <f t="shared" si="151"/>
        <v>6.1078156573886933E-2</v>
      </c>
      <c r="AD1062">
        <f t="shared" si="146"/>
        <v>6.0938156573886931E-2</v>
      </c>
      <c r="AE1062">
        <f>Sheet2!$B$17+Sheet2!$B$18*'Portfolio allocation'!K1062</f>
        <v>-5.1100798555597819E-3</v>
      </c>
      <c r="AF1062">
        <f t="shared" si="152"/>
        <v>6.6048236429446711E-2</v>
      </c>
      <c r="AH1062" s="2">
        <v>34358</v>
      </c>
      <c r="AI1062">
        <v>5.702</v>
      </c>
      <c r="AJ1062">
        <v>3.5</v>
      </c>
      <c r="AK1062">
        <v>1.12154</v>
      </c>
      <c r="AR1062" s="3"/>
    </row>
    <row r="1063" spans="1:44" hidden="1" outlineLevel="1" x14ac:dyDescent="0.2">
      <c r="A1063" s="2">
        <v>34359</v>
      </c>
      <c r="B1063">
        <v>11.38</v>
      </c>
      <c r="E1063" s="2">
        <v>34359</v>
      </c>
      <c r="F1063">
        <v>470.92</v>
      </c>
      <c r="G1063">
        <f t="shared" si="147"/>
        <v>-2.2247176727334672E-3</v>
      </c>
      <c r="H1063" s="2">
        <v>34359</v>
      </c>
      <c r="I1063">
        <v>574.32000000000005</v>
      </c>
      <c r="J1063">
        <f t="shared" si="148"/>
        <v>-2.1197484101885822E-3</v>
      </c>
      <c r="K1063">
        <f t="shared" si="144"/>
        <v>-2.2597484101885821E-3</v>
      </c>
      <c r="L1063">
        <v>4.734930826020319E-3</v>
      </c>
      <c r="N1063" s="2">
        <v>34359</v>
      </c>
      <c r="O1063">
        <v>2.6602000000000001</v>
      </c>
      <c r="Q1063" s="2">
        <v>34359</v>
      </c>
      <c r="R1063">
        <v>2735.89</v>
      </c>
      <c r="S1063" s="8">
        <f t="shared" si="149"/>
        <v>-1.4635570641264861E-3</v>
      </c>
      <c r="T1063" s="9">
        <f t="shared" si="145"/>
        <v>-1.6035570641264861E-3</v>
      </c>
      <c r="U1063" s="3">
        <f>Sheet1!$B$17+Sheet1!$B$18*'Portfolio allocation'!K1063</f>
        <v>-2.1046417614543423E-3</v>
      </c>
      <c r="V1063" s="13">
        <f t="shared" si="150"/>
        <v>5.0108469732785621E-4</v>
      </c>
      <c r="W1063" s="13"/>
      <c r="X1063" s="2">
        <v>34359</v>
      </c>
      <c r="Y1063">
        <v>13.909599999999999</v>
      </c>
      <c r="AA1063" s="2">
        <v>34359</v>
      </c>
      <c r="AB1063">
        <v>161.74</v>
      </c>
      <c r="AC1063">
        <f t="shared" si="151"/>
        <v>-6.3889912765695556E-3</v>
      </c>
      <c r="AD1063">
        <f t="shared" si="146"/>
        <v>-6.5293912765695553E-3</v>
      </c>
      <c r="AE1063">
        <f>Sheet2!$B$17+Sheet2!$B$18*'Portfolio allocation'!K1063</f>
        <v>-1.9560389263713904E-3</v>
      </c>
      <c r="AF1063">
        <f t="shared" si="152"/>
        <v>-4.5733523501981649E-3</v>
      </c>
      <c r="AH1063" s="2">
        <v>34359</v>
      </c>
      <c r="AI1063">
        <v>5.7370000000000001</v>
      </c>
      <c r="AJ1063">
        <v>3.51</v>
      </c>
      <c r="AK1063">
        <v>1.1222399999999999</v>
      </c>
      <c r="AR1063" s="3"/>
    </row>
    <row r="1064" spans="1:44" hidden="1" outlineLevel="1" x14ac:dyDescent="0.2">
      <c r="A1064" s="2">
        <v>34360</v>
      </c>
      <c r="B1064">
        <v>11.17</v>
      </c>
      <c r="E1064" s="2">
        <v>34360</v>
      </c>
      <c r="F1064">
        <v>473.2</v>
      </c>
      <c r="G1064">
        <f t="shared" si="147"/>
        <v>4.8415866813895647E-3</v>
      </c>
      <c r="H1064" s="2">
        <v>34360</v>
      </c>
      <c r="I1064">
        <v>577.12</v>
      </c>
      <c r="J1064">
        <f t="shared" si="148"/>
        <v>4.8753308260203188E-3</v>
      </c>
      <c r="K1064">
        <f t="shared" si="144"/>
        <v>4.734930826020319E-3</v>
      </c>
      <c r="L1064">
        <v>8.0026868866094978E-3</v>
      </c>
      <c r="N1064" s="2">
        <v>34360</v>
      </c>
      <c r="O1064">
        <v>2.6328</v>
      </c>
      <c r="Q1064" s="2">
        <v>34360</v>
      </c>
      <c r="R1064">
        <v>2707.76</v>
      </c>
      <c r="S1064" s="8">
        <f t="shared" si="149"/>
        <v>-1.0281846126854344E-2</v>
      </c>
      <c r="T1064" s="9">
        <f t="shared" si="145"/>
        <v>-1.0422246126854344E-2</v>
      </c>
      <c r="U1064" s="3">
        <f>Sheet1!$B$17+Sheet1!$B$18*'Portfolio allocation'!K1064</f>
        <v>5.9198315270701796E-3</v>
      </c>
      <c r="V1064" s="13">
        <f t="shared" si="150"/>
        <v>-1.6342077653924522E-2</v>
      </c>
      <c r="W1064" s="13"/>
      <c r="X1064" s="2">
        <v>34360</v>
      </c>
      <c r="Y1064">
        <v>13.4618</v>
      </c>
      <c r="AA1064" s="2">
        <v>34360</v>
      </c>
      <c r="AB1064">
        <v>156.53</v>
      </c>
      <c r="AC1064">
        <f t="shared" si="151"/>
        <v>-3.2212192407567786E-2</v>
      </c>
      <c r="AD1064">
        <f t="shared" si="146"/>
        <v>-3.2353392407567787E-2</v>
      </c>
      <c r="AE1064">
        <f>Sheet2!$B$17+Sheet2!$B$18*'Portfolio allocation'!K1064</f>
        <v>4.2638083008723305E-3</v>
      </c>
      <c r="AF1064">
        <f t="shared" si="152"/>
        <v>-3.6617200708440115E-2</v>
      </c>
      <c r="AH1064" s="2">
        <v>34360</v>
      </c>
      <c r="AI1064">
        <v>5.7130000000000001</v>
      </c>
      <c r="AJ1064">
        <v>3.53</v>
      </c>
      <c r="AK1064">
        <v>1.1244400000000001</v>
      </c>
      <c r="AR1064" s="3"/>
    </row>
    <row r="1065" spans="1:44" hidden="1" outlineLevel="1" x14ac:dyDescent="0.2">
      <c r="A1065" s="2">
        <v>34361</v>
      </c>
      <c r="B1065">
        <v>10.3</v>
      </c>
      <c r="E1065" s="2">
        <v>34361</v>
      </c>
      <c r="F1065">
        <v>477.05</v>
      </c>
      <c r="G1065">
        <f t="shared" si="147"/>
        <v>8.1360946745563378E-3</v>
      </c>
      <c r="H1065" s="2">
        <v>34361</v>
      </c>
      <c r="I1065">
        <v>581.82000000000005</v>
      </c>
      <c r="J1065">
        <f t="shared" si="148"/>
        <v>8.1438868866094971E-3</v>
      </c>
      <c r="K1065">
        <f t="shared" si="144"/>
        <v>8.0026868866094978E-3</v>
      </c>
      <c r="L1065">
        <v>3.3482515967136438E-3</v>
      </c>
      <c r="N1065" s="2">
        <v>34361</v>
      </c>
      <c r="O1065">
        <v>2.6328</v>
      </c>
      <c r="Q1065" s="2">
        <v>34361</v>
      </c>
      <c r="R1065">
        <v>2707.76</v>
      </c>
      <c r="S1065" s="8">
        <f t="shared" si="149"/>
        <v>0</v>
      </c>
      <c r="T1065" s="9">
        <f t="shared" si="145"/>
        <v>-1.4119999999999999E-4</v>
      </c>
      <c r="U1065" s="3">
        <f>Sheet1!$B$17+Sheet1!$B$18*'Portfolio allocation'!K1065</f>
        <v>9.6686840957298185E-3</v>
      </c>
      <c r="V1065" s="13">
        <f t="shared" si="150"/>
        <v>-9.8098840957298178E-3</v>
      </c>
      <c r="W1065" s="13"/>
      <c r="X1065" s="2">
        <v>34361</v>
      </c>
      <c r="Y1065">
        <v>13.6409</v>
      </c>
      <c r="AA1065" s="2">
        <v>34361</v>
      </c>
      <c r="AB1065">
        <v>158.61000000000001</v>
      </c>
      <c r="AC1065">
        <f t="shared" si="151"/>
        <v>1.3288187567878529E-2</v>
      </c>
      <c r="AD1065">
        <f t="shared" si="146"/>
        <v>1.3147387567878529E-2</v>
      </c>
      <c r="AE1065">
        <f>Sheet2!$B$17+Sheet2!$B$18*'Portfolio allocation'!K1065</f>
        <v>7.1695803579453201E-3</v>
      </c>
      <c r="AF1065">
        <f t="shared" si="152"/>
        <v>5.9778072099332087E-3</v>
      </c>
      <c r="AH1065" s="2">
        <v>34361</v>
      </c>
      <c r="AI1065">
        <v>5.6749999999999998</v>
      </c>
      <c r="AJ1065">
        <v>3.52</v>
      </c>
      <c r="AK1065">
        <v>1.12662</v>
      </c>
      <c r="AR1065" s="3"/>
    </row>
    <row r="1066" spans="1:44" hidden="1" outlineLevel="1" x14ac:dyDescent="0.2">
      <c r="A1066" s="2">
        <v>34362</v>
      </c>
      <c r="B1066">
        <v>9.94</v>
      </c>
      <c r="E1066" s="2">
        <v>34362</v>
      </c>
      <c r="F1066">
        <v>478.7</v>
      </c>
      <c r="G1066">
        <f t="shared" si="147"/>
        <v>3.4587569437165566E-3</v>
      </c>
      <c r="H1066" s="2">
        <v>34362</v>
      </c>
      <c r="I1066">
        <v>583.85</v>
      </c>
      <c r="J1066">
        <f t="shared" si="148"/>
        <v>3.4890515967136437E-3</v>
      </c>
      <c r="K1066">
        <f t="shared" si="144"/>
        <v>3.3482515967136438E-3</v>
      </c>
      <c r="L1066">
        <v>6.1462610944591663E-3</v>
      </c>
      <c r="N1066" s="2">
        <v>34362</v>
      </c>
      <c r="O1066">
        <v>2.6522999999999999</v>
      </c>
      <c r="Q1066" s="2">
        <v>34362</v>
      </c>
      <c r="R1066">
        <v>2727.85</v>
      </c>
      <c r="S1066" s="8">
        <f t="shared" si="149"/>
        <v>7.419416787307398E-3</v>
      </c>
      <c r="T1066" s="9">
        <f t="shared" si="145"/>
        <v>7.278616787307398E-3</v>
      </c>
      <c r="U1066" s="3">
        <f>Sheet1!$B$17+Sheet1!$B$18*'Portfolio allocation'!K1066</f>
        <v>4.328997972084434E-3</v>
      </c>
      <c r="V1066" s="13">
        <f t="shared" si="150"/>
        <v>2.949618815222964E-3</v>
      </c>
      <c r="W1066" s="13"/>
      <c r="X1066" s="2">
        <v>34362</v>
      </c>
      <c r="Y1066">
        <v>13.7902</v>
      </c>
      <c r="AA1066" s="2">
        <v>34362</v>
      </c>
      <c r="AB1066">
        <v>160.35</v>
      </c>
      <c r="AC1066">
        <f t="shared" si="151"/>
        <v>1.0970304520521834E-2</v>
      </c>
      <c r="AD1066">
        <f t="shared" si="146"/>
        <v>1.0830704520521834E-2</v>
      </c>
      <c r="AE1066">
        <f>Sheet2!$B$17+Sheet2!$B$18*'Portfolio allocation'!K1066</f>
        <v>3.030737752786086E-3</v>
      </c>
      <c r="AF1066">
        <f t="shared" si="152"/>
        <v>7.7999667677357484E-3</v>
      </c>
      <c r="AH1066" s="2">
        <v>34362</v>
      </c>
      <c r="AI1066">
        <v>5.6340000000000003</v>
      </c>
      <c r="AJ1066">
        <v>3.49</v>
      </c>
      <c r="AK1066">
        <v>1.1354900000000001</v>
      </c>
      <c r="AR1066" s="3"/>
    </row>
    <row r="1067" spans="1:44" hidden="1" outlineLevel="1" x14ac:dyDescent="0.2">
      <c r="A1067" s="2">
        <v>34365</v>
      </c>
      <c r="B1067">
        <v>10.63</v>
      </c>
      <c r="E1067" s="2">
        <v>34365</v>
      </c>
      <c r="F1067">
        <v>481.61</v>
      </c>
      <c r="G1067">
        <f t="shared" si="147"/>
        <v>6.0789638604554774E-3</v>
      </c>
      <c r="H1067" s="2">
        <v>34365</v>
      </c>
      <c r="I1067">
        <v>587.52</v>
      </c>
      <c r="J1067">
        <f t="shared" si="148"/>
        <v>6.2858610944591664E-3</v>
      </c>
      <c r="K1067">
        <f t="shared" si="144"/>
        <v>6.1462610944591663E-3</v>
      </c>
      <c r="L1067">
        <v>-3.987877559912859E-3</v>
      </c>
      <c r="N1067" s="2">
        <v>34365</v>
      </c>
      <c r="O1067">
        <v>2.6602000000000001</v>
      </c>
      <c r="Q1067" s="2">
        <v>34365</v>
      </c>
      <c r="R1067">
        <v>2735.89</v>
      </c>
      <c r="S1067" s="8">
        <f t="shared" si="149"/>
        <v>2.947376138717317E-3</v>
      </c>
      <c r="T1067" s="9">
        <f t="shared" si="145"/>
        <v>2.8077761387173168E-3</v>
      </c>
      <c r="U1067" s="3">
        <f>Sheet1!$B$17+Sheet1!$B$18*'Portfolio allocation'!K1067</f>
        <v>7.5389453788887641E-3</v>
      </c>
      <c r="V1067" s="13">
        <f t="shared" si="150"/>
        <v>-4.7311692401714473E-3</v>
      </c>
      <c r="W1067" s="13"/>
      <c r="X1067" s="2">
        <v>34365</v>
      </c>
      <c r="Y1067">
        <v>13.4917</v>
      </c>
      <c r="AA1067" s="2">
        <v>34365</v>
      </c>
      <c r="AB1067">
        <v>156.88</v>
      </c>
      <c r="AC1067">
        <f t="shared" si="151"/>
        <v>-2.1640162145307174E-2</v>
      </c>
      <c r="AD1067">
        <f t="shared" si="146"/>
        <v>-2.1781362145307175E-2</v>
      </c>
      <c r="AE1067">
        <f>Sheet2!$B$17+Sheet2!$B$18*'Portfolio allocation'!K1067</f>
        <v>5.5187991818597898E-3</v>
      </c>
      <c r="AF1067">
        <f t="shared" si="152"/>
        <v>-2.7300161327166964E-2</v>
      </c>
      <c r="AH1067" s="2">
        <v>34365</v>
      </c>
      <c r="AI1067">
        <v>5.6449999999999996</v>
      </c>
      <c r="AJ1067">
        <v>3.53</v>
      </c>
      <c r="AK1067">
        <v>1.1274599999999999</v>
      </c>
      <c r="AR1067" s="3"/>
    </row>
    <row r="1068" spans="1:44" hidden="1" outlineLevel="1" x14ac:dyDescent="0.2">
      <c r="A1068" s="2">
        <v>34366</v>
      </c>
      <c r="B1068">
        <v>10.65</v>
      </c>
      <c r="E1068" s="2">
        <v>34366</v>
      </c>
      <c r="F1068">
        <v>479.62</v>
      </c>
      <c r="G1068">
        <f t="shared" si="147"/>
        <v>-4.1319740038621156E-3</v>
      </c>
      <c r="H1068" s="2">
        <v>34366</v>
      </c>
      <c r="I1068">
        <v>585.26</v>
      </c>
      <c r="J1068">
        <f t="shared" si="148"/>
        <v>-3.8466775599128589E-3</v>
      </c>
      <c r="K1068">
        <f t="shared" si="144"/>
        <v>-3.987877559912859E-3</v>
      </c>
      <c r="L1068">
        <v>4.8623219765574818E-3</v>
      </c>
      <c r="N1068" s="2">
        <v>34366</v>
      </c>
      <c r="O1068">
        <v>2.6602000000000001</v>
      </c>
      <c r="Q1068" s="2">
        <v>34366</v>
      </c>
      <c r="R1068">
        <v>2735.89</v>
      </c>
      <c r="S1068" s="8">
        <f t="shared" si="149"/>
        <v>0</v>
      </c>
      <c r="T1068" s="9">
        <f t="shared" si="145"/>
        <v>-1.4119999999999999E-4</v>
      </c>
      <c r="U1068" s="3">
        <f>Sheet1!$B$17+Sheet1!$B$18*'Portfolio allocation'!K1068</f>
        <v>-4.0871953186349154E-3</v>
      </c>
      <c r="V1068" s="13">
        <f t="shared" si="150"/>
        <v>3.9459953186349152E-3</v>
      </c>
      <c r="W1068" s="13"/>
      <c r="X1068" s="2">
        <v>34366</v>
      </c>
      <c r="Y1068">
        <v>13.4917</v>
      </c>
      <c r="AA1068" s="2">
        <v>34366</v>
      </c>
      <c r="AB1068">
        <v>156.88</v>
      </c>
      <c r="AC1068">
        <f t="shared" si="151"/>
        <v>0</v>
      </c>
      <c r="AD1068">
        <f t="shared" si="146"/>
        <v>-1.44E-4</v>
      </c>
      <c r="AE1068">
        <f>Sheet2!$B$17+Sheet2!$B$18*'Portfolio allocation'!K1068</f>
        <v>-3.4927354548682944E-3</v>
      </c>
      <c r="AF1068">
        <f t="shared" si="152"/>
        <v>3.3487354548682943E-3</v>
      </c>
      <c r="AH1068" s="2">
        <v>34366</v>
      </c>
      <c r="AI1068">
        <v>5.7409999999999997</v>
      </c>
      <c r="AJ1068">
        <v>3.6</v>
      </c>
      <c r="AK1068">
        <v>1.13771</v>
      </c>
      <c r="AR1068" s="3"/>
    </row>
    <row r="1069" spans="1:44" hidden="1" outlineLevel="1" x14ac:dyDescent="0.2">
      <c r="A1069" s="2">
        <v>34367</v>
      </c>
      <c r="B1069">
        <v>10.61</v>
      </c>
      <c r="E1069" s="2">
        <v>34367</v>
      </c>
      <c r="F1069">
        <v>482</v>
      </c>
      <c r="G1069">
        <f t="shared" si="147"/>
        <v>4.9622617905842326E-3</v>
      </c>
      <c r="H1069" s="2">
        <v>34367</v>
      </c>
      <c r="I1069">
        <v>588.19000000000005</v>
      </c>
      <c r="J1069">
        <f t="shared" si="148"/>
        <v>5.0063219765574818E-3</v>
      </c>
      <c r="K1069">
        <f t="shared" si="144"/>
        <v>4.8623219765574818E-3</v>
      </c>
      <c r="L1069">
        <v>-2.6945963651201052E-3</v>
      </c>
      <c r="N1069" s="2">
        <v>34367</v>
      </c>
      <c r="O1069">
        <v>2.625</v>
      </c>
      <c r="Q1069" s="2">
        <v>34367</v>
      </c>
      <c r="R1069">
        <v>2699.73</v>
      </c>
      <c r="S1069" s="8">
        <f t="shared" si="149"/>
        <v>-1.321690565044642E-2</v>
      </c>
      <c r="T1069" s="9">
        <f t="shared" si="145"/>
        <v>-1.336090565044642E-2</v>
      </c>
      <c r="U1069" s="3">
        <f>Sheet1!$B$17+Sheet1!$B$18*'Portfolio allocation'!K1069</f>
        <v>6.0659778834875073E-3</v>
      </c>
      <c r="V1069" s="13">
        <f t="shared" si="150"/>
        <v>-1.9426883533933927E-2</v>
      </c>
      <c r="W1069" s="13"/>
      <c r="X1069" s="2">
        <v>34367</v>
      </c>
      <c r="Y1069">
        <v>13.4618</v>
      </c>
      <c r="AA1069" s="2">
        <v>34367</v>
      </c>
      <c r="AB1069">
        <v>156.53</v>
      </c>
      <c r="AC1069">
        <f t="shared" si="151"/>
        <v>-2.2310045894951003E-3</v>
      </c>
      <c r="AD1069">
        <f t="shared" si="146"/>
        <v>-2.3754045894951001E-3</v>
      </c>
      <c r="AE1069">
        <f>Sheet2!$B$17+Sheet2!$B$18*'Portfolio allocation'!K1069</f>
        <v>4.3770877619721668E-3</v>
      </c>
      <c r="AF1069">
        <f t="shared" si="152"/>
        <v>-6.7524923514672673E-3</v>
      </c>
      <c r="AH1069" s="2">
        <v>34367</v>
      </c>
      <c r="AI1069">
        <v>5.7069999999999999</v>
      </c>
      <c r="AJ1069">
        <v>3.61</v>
      </c>
      <c r="AK1069">
        <v>1.13269</v>
      </c>
      <c r="AR1069" s="3"/>
    </row>
    <row r="1070" spans="1:44" hidden="1" outlineLevel="1" x14ac:dyDescent="0.2">
      <c r="A1070" s="2">
        <v>34368</v>
      </c>
      <c r="B1070">
        <v>10.75</v>
      </c>
      <c r="E1070" s="2">
        <v>34368</v>
      </c>
      <c r="F1070">
        <v>480.71</v>
      </c>
      <c r="G1070">
        <f t="shared" si="147"/>
        <v>-2.6763485477179216E-3</v>
      </c>
      <c r="H1070" s="2">
        <v>34368</v>
      </c>
      <c r="I1070">
        <v>586.69000000000005</v>
      </c>
      <c r="J1070">
        <f t="shared" si="148"/>
        <v>-2.5501963651201054E-3</v>
      </c>
      <c r="K1070">
        <f t="shared" si="144"/>
        <v>-2.6945963651201052E-3</v>
      </c>
      <c r="L1070">
        <v>-2.2324454393291376E-2</v>
      </c>
      <c r="N1070" s="2">
        <v>34368</v>
      </c>
      <c r="O1070">
        <v>2.6406000000000001</v>
      </c>
      <c r="Q1070" s="2">
        <v>34368</v>
      </c>
      <c r="R1070">
        <v>2715.8</v>
      </c>
      <c r="S1070" s="8">
        <f t="shared" si="149"/>
        <v>5.9524470965615084E-3</v>
      </c>
      <c r="T1070" s="9">
        <f t="shared" si="145"/>
        <v>5.8080470965615081E-3</v>
      </c>
      <c r="U1070" s="3">
        <f>Sheet1!$B$17+Sheet1!$B$18*'Portfolio allocation'!K1070</f>
        <v>-2.6035103558645105E-3</v>
      </c>
      <c r="V1070" s="13">
        <f t="shared" si="150"/>
        <v>8.4115574524260186E-3</v>
      </c>
      <c r="W1070" s="13"/>
      <c r="X1070" s="2">
        <v>34368</v>
      </c>
      <c r="Y1070">
        <v>13.3126</v>
      </c>
      <c r="AA1070" s="2">
        <v>34368</v>
      </c>
      <c r="AB1070">
        <v>154.80000000000001</v>
      </c>
      <c r="AC1070">
        <f t="shared" si="151"/>
        <v>-1.1052194467514154E-2</v>
      </c>
      <c r="AD1070">
        <f t="shared" si="146"/>
        <v>-1.1201394467514154E-2</v>
      </c>
      <c r="AE1070">
        <f>Sheet2!$B$17+Sheet2!$B$18*'Portfolio allocation'!K1070</f>
        <v>-2.3427168218711951E-3</v>
      </c>
      <c r="AF1070">
        <f t="shared" si="152"/>
        <v>-8.8586776456429581E-3</v>
      </c>
      <c r="AH1070" s="2">
        <v>34368</v>
      </c>
      <c r="AI1070">
        <v>5.7709999999999999</v>
      </c>
      <c r="AJ1070">
        <v>3.73</v>
      </c>
      <c r="AK1070">
        <v>1.1350899999999999</v>
      </c>
      <c r="AR1070" s="3"/>
    </row>
    <row r="1071" spans="1:44" hidden="1" outlineLevel="1" x14ac:dyDescent="0.2">
      <c r="A1071" s="2">
        <v>34369</v>
      </c>
      <c r="B1071">
        <v>15.25</v>
      </c>
      <c r="E1071" s="2">
        <v>34369</v>
      </c>
      <c r="F1071">
        <v>469.81</v>
      </c>
      <c r="G1071">
        <f t="shared" si="147"/>
        <v>-2.2674793534563364E-2</v>
      </c>
      <c r="H1071" s="2">
        <v>34369</v>
      </c>
      <c r="I1071">
        <v>573.67999999999995</v>
      </c>
      <c r="J1071">
        <f t="shared" si="148"/>
        <v>-2.2175254393291377E-2</v>
      </c>
      <c r="K1071">
        <f t="shared" si="144"/>
        <v>-2.2324454393291376E-2</v>
      </c>
      <c r="L1071">
        <v>4.239092790405883E-3</v>
      </c>
      <c r="N1071" s="2">
        <v>34369</v>
      </c>
      <c r="O1071">
        <v>2.5390999999999999</v>
      </c>
      <c r="Q1071" s="2">
        <v>34369</v>
      </c>
      <c r="R1071">
        <v>2611.35</v>
      </c>
      <c r="S1071" s="8">
        <f t="shared" si="149"/>
        <v>-3.8460122247588324E-2</v>
      </c>
      <c r="T1071" s="9">
        <f t="shared" si="145"/>
        <v>-3.8609322247588326E-2</v>
      </c>
      <c r="U1071" s="3">
        <f>Sheet1!$B$17+Sheet1!$B$18*'Portfolio allocation'!K1071</f>
        <v>-2.5123380972542575E-2</v>
      </c>
      <c r="V1071" s="13">
        <f t="shared" si="150"/>
        <v>-1.3485941275045751E-2</v>
      </c>
      <c r="W1071" s="13"/>
      <c r="X1071" s="2">
        <v>34369</v>
      </c>
      <c r="Y1071">
        <v>12.4171</v>
      </c>
      <c r="AA1071" s="2">
        <v>34369</v>
      </c>
      <c r="AB1071">
        <v>145.08000000000001</v>
      </c>
      <c r="AC1071">
        <f t="shared" si="151"/>
        <v>-6.2790697674418583E-2</v>
      </c>
      <c r="AD1071">
        <f t="shared" si="146"/>
        <v>-6.2944297674418587E-2</v>
      </c>
      <c r="AE1071">
        <f>Sheet2!$B$17+Sheet2!$B$18*'Portfolio allocation'!K1071</f>
        <v>-1.9798087383493122E-2</v>
      </c>
      <c r="AF1071">
        <f t="shared" si="152"/>
        <v>-4.3146210290925469E-2</v>
      </c>
      <c r="AH1071" s="2">
        <v>34369</v>
      </c>
      <c r="AI1071">
        <v>5.8780000000000001</v>
      </c>
      <c r="AJ1071">
        <v>3.84</v>
      </c>
      <c r="AK1071">
        <v>1.13347</v>
      </c>
      <c r="AR1071" s="3"/>
    </row>
    <row r="1072" spans="1:44" hidden="1" outlineLevel="1" x14ac:dyDescent="0.2">
      <c r="A1072" s="2">
        <v>34372</v>
      </c>
      <c r="B1072">
        <v>13.96</v>
      </c>
      <c r="E1072" s="2">
        <v>34372</v>
      </c>
      <c r="F1072">
        <v>471.76</v>
      </c>
      <c r="G1072">
        <f t="shared" si="147"/>
        <v>4.1506140780314116E-3</v>
      </c>
      <c r="H1072" s="2">
        <v>34372</v>
      </c>
      <c r="I1072">
        <v>576.20000000000005</v>
      </c>
      <c r="J1072">
        <f t="shared" si="148"/>
        <v>4.3926927904058832E-3</v>
      </c>
      <c r="K1072">
        <f t="shared" si="144"/>
        <v>4.239092790405883E-3</v>
      </c>
      <c r="L1072">
        <v>-1.6110271433530743E-3</v>
      </c>
      <c r="N1072" s="2">
        <v>34372</v>
      </c>
      <c r="O1072">
        <v>2.5234000000000001</v>
      </c>
      <c r="Q1072" s="2">
        <v>34372</v>
      </c>
      <c r="R1072">
        <v>2595.2800000000002</v>
      </c>
      <c r="S1072" s="8">
        <f t="shared" si="149"/>
        <v>-6.1539050682596352E-3</v>
      </c>
      <c r="T1072" s="9">
        <f t="shared" si="145"/>
        <v>-6.3075050682596355E-3</v>
      </c>
      <c r="U1072" s="3">
        <f>Sheet1!$B$17+Sheet1!$B$18*'Portfolio allocation'!K1072</f>
        <v>5.3509935664063767E-3</v>
      </c>
      <c r="V1072" s="13">
        <f t="shared" si="150"/>
        <v>-1.1658498634666012E-2</v>
      </c>
      <c r="W1072" s="13"/>
      <c r="X1072" s="2">
        <v>34372</v>
      </c>
      <c r="Y1072">
        <v>12.9544</v>
      </c>
      <c r="AA1072" s="2">
        <v>34372</v>
      </c>
      <c r="AB1072">
        <v>151.36000000000001</v>
      </c>
      <c r="AC1072">
        <f t="shared" si="151"/>
        <v>4.3286462641301426E-2</v>
      </c>
      <c r="AD1072">
        <f t="shared" si="146"/>
        <v>4.3133262641301427E-2</v>
      </c>
      <c r="AE1072">
        <f>Sheet2!$B$17+Sheet2!$B$18*'Portfolio allocation'!K1072</f>
        <v>3.8228964696315937E-3</v>
      </c>
      <c r="AF1072">
        <f t="shared" si="152"/>
        <v>3.931036617166983E-2</v>
      </c>
      <c r="AH1072" s="2">
        <v>34372</v>
      </c>
      <c r="AI1072">
        <v>5.9189999999999996</v>
      </c>
      <c r="AJ1072">
        <v>3.83</v>
      </c>
      <c r="AK1072">
        <v>1.1178900000000001</v>
      </c>
      <c r="AR1072" s="3"/>
    </row>
    <row r="1073" spans="1:44" hidden="1" outlineLevel="1" x14ac:dyDescent="0.2">
      <c r="A1073" s="2">
        <v>34373</v>
      </c>
      <c r="B1073">
        <v>13.66</v>
      </c>
      <c r="E1073" s="2">
        <v>34373</v>
      </c>
      <c r="F1073">
        <v>471.05</v>
      </c>
      <c r="G1073">
        <f t="shared" si="147"/>
        <v>-1.5050025436662562E-3</v>
      </c>
      <c r="H1073" s="2">
        <v>34373</v>
      </c>
      <c r="I1073">
        <v>575.36</v>
      </c>
      <c r="J1073">
        <f t="shared" si="148"/>
        <v>-1.4578271433530743E-3</v>
      </c>
      <c r="K1073">
        <f t="shared" si="144"/>
        <v>-1.6110271433530743E-3</v>
      </c>
      <c r="L1073">
        <v>3.7561951056730427E-3</v>
      </c>
      <c r="N1073" s="2">
        <v>34373</v>
      </c>
      <c r="O1073">
        <v>2.4609000000000001</v>
      </c>
      <c r="Q1073" s="2">
        <v>34373</v>
      </c>
      <c r="R1073">
        <v>2531</v>
      </c>
      <c r="S1073" s="8">
        <f t="shared" si="149"/>
        <v>-2.4768040442649797E-2</v>
      </c>
      <c r="T1073" s="9">
        <f t="shared" si="145"/>
        <v>-2.4921240442649796E-2</v>
      </c>
      <c r="U1073" s="3">
        <f>Sheet1!$B$17+Sheet1!$B$18*'Portfolio allocation'!K1073</f>
        <v>-1.3604122833573928E-3</v>
      </c>
      <c r="V1073" s="13">
        <f t="shared" si="150"/>
        <v>-2.3560828159292405E-2</v>
      </c>
      <c r="W1073" s="13"/>
      <c r="X1073" s="2">
        <v>34373</v>
      </c>
      <c r="Y1073">
        <v>12.805199999999999</v>
      </c>
      <c r="AA1073" s="2">
        <v>34373</v>
      </c>
      <c r="AB1073">
        <v>149.61000000000001</v>
      </c>
      <c r="AC1073">
        <f t="shared" si="151"/>
        <v>-1.1561839323467216E-2</v>
      </c>
      <c r="AD1073">
        <f t="shared" si="146"/>
        <v>-1.1716239323467216E-2</v>
      </c>
      <c r="AE1073">
        <f>Sheet2!$B$17+Sheet2!$B$18*'Portfolio allocation'!K1073</f>
        <v>-1.3791794255248874E-3</v>
      </c>
      <c r="AF1073">
        <f t="shared" si="152"/>
        <v>-1.0337059897942329E-2</v>
      </c>
      <c r="AH1073" s="2">
        <v>34373</v>
      </c>
      <c r="AI1073">
        <v>5.9720000000000004</v>
      </c>
      <c r="AJ1073">
        <v>3.86</v>
      </c>
      <c r="AK1073">
        <v>1.1157900000000001</v>
      </c>
      <c r="AR1073" s="3"/>
    </row>
    <row r="1074" spans="1:44" hidden="1" outlineLevel="1" x14ac:dyDescent="0.2">
      <c r="A1074" s="2">
        <v>34374</v>
      </c>
      <c r="B1074">
        <v>13.3</v>
      </c>
      <c r="E1074" s="2">
        <v>34374</v>
      </c>
      <c r="F1074">
        <v>472.77</v>
      </c>
      <c r="G1074">
        <f t="shared" si="147"/>
        <v>3.6514170470225427E-3</v>
      </c>
      <c r="H1074" s="2">
        <v>34374</v>
      </c>
      <c r="I1074">
        <v>577.61</v>
      </c>
      <c r="J1074">
        <f t="shared" si="148"/>
        <v>3.9105951056730426E-3</v>
      </c>
      <c r="K1074">
        <f t="shared" si="144"/>
        <v>3.7561951056730427E-3</v>
      </c>
      <c r="L1074">
        <v>-8.2044146396357386E-3</v>
      </c>
      <c r="N1074" s="2">
        <v>34374</v>
      </c>
      <c r="O1074">
        <v>2.4883000000000002</v>
      </c>
      <c r="Q1074" s="2">
        <v>34374</v>
      </c>
      <c r="R1074">
        <v>2559.12</v>
      </c>
      <c r="S1074" s="8">
        <f t="shared" si="149"/>
        <v>1.1110233109442813E-2</v>
      </c>
      <c r="T1074" s="9">
        <f t="shared" si="145"/>
        <v>1.0955833109442812E-2</v>
      </c>
      <c r="U1074" s="3">
        <f>Sheet1!$B$17+Sheet1!$B$18*'Portfolio allocation'!K1074</f>
        <v>4.7970011042260449E-3</v>
      </c>
      <c r="V1074" s="13">
        <f t="shared" si="150"/>
        <v>6.1588320052167675E-3</v>
      </c>
      <c r="W1074" s="13"/>
      <c r="X1074" s="2">
        <v>34374</v>
      </c>
      <c r="Y1074">
        <v>12.6858</v>
      </c>
      <c r="AA1074" s="2">
        <v>34374</v>
      </c>
      <c r="AB1074">
        <v>148.22</v>
      </c>
      <c r="AC1074">
        <f t="shared" si="151"/>
        <v>-9.2908228059622733E-3</v>
      </c>
      <c r="AD1074">
        <f t="shared" si="146"/>
        <v>-9.4448228059622729E-3</v>
      </c>
      <c r="AE1074">
        <f>Sheet2!$B$17+Sheet2!$B$18*'Portfolio allocation'!K1074</f>
        <v>3.3934915285329819E-3</v>
      </c>
      <c r="AF1074">
        <f t="shared" si="152"/>
        <v>-1.2838314334495254E-2</v>
      </c>
      <c r="AH1074" s="2">
        <v>34374</v>
      </c>
      <c r="AI1074">
        <v>5.9210000000000003</v>
      </c>
      <c r="AJ1074">
        <v>3.85</v>
      </c>
      <c r="AK1074">
        <v>1.11954</v>
      </c>
      <c r="AR1074" s="3"/>
    </row>
    <row r="1075" spans="1:44" hidden="1" outlineLevel="1" x14ac:dyDescent="0.2">
      <c r="A1075" s="2">
        <v>34375</v>
      </c>
      <c r="B1075">
        <v>14.24</v>
      </c>
      <c r="E1075" s="2">
        <v>34375</v>
      </c>
      <c r="F1075">
        <v>468.93</v>
      </c>
      <c r="G1075">
        <f t="shared" si="147"/>
        <v>-8.1223427882479715E-3</v>
      </c>
      <c r="H1075" s="2">
        <v>34375</v>
      </c>
      <c r="I1075">
        <v>572.96</v>
      </c>
      <c r="J1075">
        <f t="shared" si="148"/>
        <v>-8.050414639635739E-3</v>
      </c>
      <c r="K1075">
        <f t="shared" si="144"/>
        <v>-8.2044146396357386E-3</v>
      </c>
      <c r="L1075">
        <v>2.5508499301869483E-3</v>
      </c>
      <c r="N1075" s="2">
        <v>34375</v>
      </c>
      <c r="O1075">
        <v>2.4805000000000001</v>
      </c>
      <c r="Q1075" s="2">
        <v>34375</v>
      </c>
      <c r="R1075">
        <v>2551.08</v>
      </c>
      <c r="S1075" s="8">
        <f t="shared" si="149"/>
        <v>-3.1417049610803494E-3</v>
      </c>
      <c r="T1075" s="9">
        <f t="shared" si="145"/>
        <v>-3.2957049610803494E-3</v>
      </c>
      <c r="U1075" s="3">
        <f>Sheet1!$B$17+Sheet1!$B$18*'Portfolio allocation'!K1075</f>
        <v>-8.9245135177533925E-3</v>
      </c>
      <c r="V1075" s="13">
        <f t="shared" si="150"/>
        <v>5.6288085566730435E-3</v>
      </c>
      <c r="W1075" s="13"/>
      <c r="X1075" s="2">
        <v>34375</v>
      </c>
      <c r="Y1075">
        <v>12.626099999999999</v>
      </c>
      <c r="AA1075" s="2">
        <v>34375</v>
      </c>
      <c r="AB1075">
        <v>147.52000000000001</v>
      </c>
      <c r="AC1075">
        <f t="shared" si="151"/>
        <v>-4.7227094858992569E-3</v>
      </c>
      <c r="AD1075">
        <f t="shared" si="146"/>
        <v>-4.8771094858992567E-3</v>
      </c>
      <c r="AE1075">
        <f>Sheet2!$B$17+Sheet2!$B$18*'Portfolio allocation'!K1075</f>
        <v>-7.2421877997479777E-3</v>
      </c>
      <c r="AF1075">
        <f t="shared" si="152"/>
        <v>2.3650783138487209E-3</v>
      </c>
      <c r="AH1075" s="2">
        <v>34375</v>
      </c>
      <c r="AI1075">
        <v>5.923</v>
      </c>
      <c r="AJ1075">
        <v>3.86</v>
      </c>
      <c r="AK1075">
        <v>1.12185</v>
      </c>
      <c r="AR1075" s="3"/>
    </row>
    <row r="1076" spans="1:44" hidden="1" outlineLevel="1" x14ac:dyDescent="0.2">
      <c r="A1076" s="2">
        <v>34376</v>
      </c>
      <c r="B1076">
        <v>14.46</v>
      </c>
      <c r="E1076" s="2">
        <v>34376</v>
      </c>
      <c r="F1076">
        <v>470.18</v>
      </c>
      <c r="G1076">
        <f t="shared" si="147"/>
        <v>2.6656430597318259E-3</v>
      </c>
      <c r="H1076" s="2">
        <v>34376</v>
      </c>
      <c r="I1076">
        <v>574.51</v>
      </c>
      <c r="J1076">
        <f t="shared" si="148"/>
        <v>2.7052499301869481E-3</v>
      </c>
      <c r="K1076">
        <f t="shared" si="144"/>
        <v>2.5508499301869483E-3</v>
      </c>
      <c r="L1076">
        <v>1.9452274808104782E-4</v>
      </c>
      <c r="N1076" s="2">
        <v>34376</v>
      </c>
      <c r="O1076">
        <v>2.4609000000000001</v>
      </c>
      <c r="Q1076" s="2">
        <v>34376</v>
      </c>
      <c r="R1076">
        <v>2531</v>
      </c>
      <c r="S1076" s="8">
        <f t="shared" si="149"/>
        <v>-7.871176129325641E-3</v>
      </c>
      <c r="T1076" s="9">
        <f t="shared" si="145"/>
        <v>-8.0255761293256418E-3</v>
      </c>
      <c r="U1076" s="3">
        <f>Sheet1!$B$17+Sheet1!$B$18*'Portfolio allocation'!K1076</f>
        <v>3.4141985713993356E-3</v>
      </c>
      <c r="V1076" s="13">
        <f t="shared" si="150"/>
        <v>-1.1439774700724978E-2</v>
      </c>
      <c r="W1076" s="13"/>
      <c r="X1076" s="2">
        <v>34376</v>
      </c>
      <c r="Y1076">
        <v>12.7156</v>
      </c>
      <c r="AA1076" s="2">
        <v>34376</v>
      </c>
      <c r="AB1076">
        <v>148.57</v>
      </c>
      <c r="AC1076">
        <f t="shared" si="151"/>
        <v>7.117678958785234E-3</v>
      </c>
      <c r="AD1076">
        <f t="shared" si="146"/>
        <v>6.9640789587852338E-3</v>
      </c>
      <c r="AE1076">
        <f>Sheet2!$B$17+Sheet2!$B$18*'Portfolio allocation'!K1076</f>
        <v>2.3216678473541191E-3</v>
      </c>
      <c r="AF1076">
        <f t="shared" si="152"/>
        <v>4.6424111114311151E-3</v>
      </c>
      <c r="AH1076" s="2">
        <v>34376</v>
      </c>
      <c r="AI1076">
        <v>5.8789999999999996</v>
      </c>
      <c r="AJ1076">
        <v>3.84</v>
      </c>
      <c r="AK1076">
        <v>1.1225799999999999</v>
      </c>
      <c r="AR1076" s="3"/>
    </row>
    <row r="1077" spans="1:44" hidden="1" outlineLevel="1" x14ac:dyDescent="0.2">
      <c r="A1077" s="2">
        <v>34379</v>
      </c>
      <c r="B1077">
        <v>14.28</v>
      </c>
      <c r="E1077" s="2">
        <v>34379</v>
      </c>
      <c r="F1077">
        <v>470.23</v>
      </c>
      <c r="G1077">
        <f t="shared" si="147"/>
        <v>1.063422519036461E-4</v>
      </c>
      <c r="H1077" s="2">
        <v>34379</v>
      </c>
      <c r="I1077">
        <v>574.71</v>
      </c>
      <c r="J1077">
        <f t="shared" si="148"/>
        <v>3.4812274808104782E-4</v>
      </c>
      <c r="K1077">
        <f t="shared" si="144"/>
        <v>1.9452274808104782E-4</v>
      </c>
      <c r="L1077">
        <v>4.9442234518277551E-3</v>
      </c>
      <c r="N1077" s="2">
        <v>34379</v>
      </c>
      <c r="O1077">
        <v>2.4727000000000001</v>
      </c>
      <c r="Q1077" s="2">
        <v>34379</v>
      </c>
      <c r="R1077">
        <v>2543.0500000000002</v>
      </c>
      <c r="S1077" s="8">
        <f t="shared" si="149"/>
        <v>4.760964045831706E-3</v>
      </c>
      <c r="T1077" s="9">
        <f t="shared" si="145"/>
        <v>4.6073640458317057E-3</v>
      </c>
      <c r="U1077" s="3">
        <f>Sheet1!$B$17+Sheet1!$B$18*'Portfolio allocation'!K1077</f>
        <v>7.1096031081523765E-4</v>
      </c>
      <c r="V1077" s="13">
        <f t="shared" si="150"/>
        <v>3.8964037350164679E-3</v>
      </c>
      <c r="W1077" s="13"/>
      <c r="X1077" s="2">
        <v>34379</v>
      </c>
      <c r="Y1077">
        <v>12.8947</v>
      </c>
      <c r="AA1077" s="2">
        <v>34379</v>
      </c>
      <c r="AB1077">
        <v>150.66</v>
      </c>
      <c r="AC1077">
        <f t="shared" si="151"/>
        <v>1.406744295618223E-2</v>
      </c>
      <c r="AD1077">
        <f t="shared" si="146"/>
        <v>1.391344295618223E-2</v>
      </c>
      <c r="AE1077">
        <f>Sheet2!$B$17+Sheet2!$B$18*'Portfolio allocation'!K1077</f>
        <v>2.2636160168217157E-4</v>
      </c>
      <c r="AF1077">
        <f t="shared" si="152"/>
        <v>1.3687081354500058E-2</v>
      </c>
      <c r="AH1077" s="2">
        <v>34379</v>
      </c>
      <c r="AI1077">
        <v>5.8940000000000001</v>
      </c>
      <c r="AJ1077">
        <v>3.85</v>
      </c>
      <c r="AK1077">
        <v>1.1277999999999999</v>
      </c>
      <c r="AR1077" s="3"/>
    </row>
    <row r="1078" spans="1:44" hidden="1" outlineLevel="1" x14ac:dyDescent="0.2">
      <c r="A1078" s="2">
        <v>34380</v>
      </c>
      <c r="B1078">
        <v>13.4</v>
      </c>
      <c r="E1078" s="2">
        <v>34380</v>
      </c>
      <c r="F1078">
        <v>472.52</v>
      </c>
      <c r="G1078">
        <f t="shared" si="147"/>
        <v>4.8699572549601999E-3</v>
      </c>
      <c r="H1078" s="2">
        <v>34380</v>
      </c>
      <c r="I1078">
        <v>577.64</v>
      </c>
      <c r="J1078">
        <f t="shared" si="148"/>
        <v>5.0982234518277547E-3</v>
      </c>
      <c r="K1078">
        <f t="shared" si="144"/>
        <v>4.9442234518277551E-3</v>
      </c>
      <c r="L1078">
        <v>4.6922553839755379E-4</v>
      </c>
      <c r="N1078" s="2">
        <v>34380</v>
      </c>
      <c r="O1078">
        <v>2.4922</v>
      </c>
      <c r="Q1078" s="2">
        <v>34380</v>
      </c>
      <c r="R1078">
        <v>2563.14</v>
      </c>
      <c r="S1078" s="8">
        <f t="shared" si="149"/>
        <v>7.899962643282521E-3</v>
      </c>
      <c r="T1078" s="9">
        <f t="shared" si="145"/>
        <v>7.7459626432825213E-3</v>
      </c>
      <c r="U1078" s="3">
        <f>Sheet1!$B$17+Sheet1!$B$18*'Portfolio allocation'!K1078</f>
        <v>6.1599373315769767E-3</v>
      </c>
      <c r="V1078" s="13">
        <f t="shared" si="150"/>
        <v>1.5860253117055446E-3</v>
      </c>
      <c r="W1078" s="13"/>
      <c r="X1078" s="2">
        <v>34380</v>
      </c>
      <c r="Y1078">
        <v>13.014099999999999</v>
      </c>
      <c r="AA1078" s="2">
        <v>34380</v>
      </c>
      <c r="AB1078">
        <v>152.05000000000001</v>
      </c>
      <c r="AC1078">
        <f t="shared" si="151"/>
        <v>9.2260719500862898E-3</v>
      </c>
      <c r="AD1078">
        <f t="shared" si="146"/>
        <v>9.0720719500862902E-3</v>
      </c>
      <c r="AE1078">
        <f>Sheet2!$B$17+Sheet2!$B$18*'Portfolio allocation'!K1078</f>
        <v>4.4499166432781061E-3</v>
      </c>
      <c r="AF1078">
        <f t="shared" si="152"/>
        <v>4.6221553068081841E-3</v>
      </c>
      <c r="AH1078" s="2">
        <v>34380</v>
      </c>
      <c r="AI1078">
        <v>5.8710000000000004</v>
      </c>
      <c r="AJ1078">
        <v>3.85</v>
      </c>
      <c r="AK1078">
        <v>1.1373899999999999</v>
      </c>
      <c r="AR1078" s="3"/>
    </row>
    <row r="1079" spans="1:44" hidden="1" outlineLevel="1" x14ac:dyDescent="0.2">
      <c r="A1079" s="2">
        <v>34381</v>
      </c>
      <c r="B1079">
        <v>13.13</v>
      </c>
      <c r="E1079" s="2">
        <v>34381</v>
      </c>
      <c r="F1079">
        <v>472.79</v>
      </c>
      <c r="G1079">
        <f t="shared" si="147"/>
        <v>5.7140438499958535E-4</v>
      </c>
      <c r="H1079" s="2">
        <v>34381</v>
      </c>
      <c r="I1079">
        <v>578</v>
      </c>
      <c r="J1079">
        <f t="shared" si="148"/>
        <v>6.2322553839755379E-4</v>
      </c>
      <c r="K1079">
        <f t="shared" si="144"/>
        <v>4.6922553839755379E-4</v>
      </c>
      <c r="L1079">
        <v>-5.3274103806228998E-3</v>
      </c>
      <c r="N1079" s="2">
        <v>34381</v>
      </c>
      <c r="O1079">
        <v>2.4609000000000001</v>
      </c>
      <c r="Q1079" s="2">
        <v>34381</v>
      </c>
      <c r="R1079">
        <v>2531</v>
      </c>
      <c r="S1079" s="8">
        <f t="shared" si="149"/>
        <v>-1.2539307255943877E-2</v>
      </c>
      <c r="T1079" s="9">
        <f t="shared" si="145"/>
        <v>-1.2693307255943876E-2</v>
      </c>
      <c r="U1079" s="3">
        <f>Sheet1!$B$17+Sheet1!$B$18*'Portfolio allocation'!K1079</f>
        <v>1.0261063137608573E-3</v>
      </c>
      <c r="V1079" s="13">
        <f t="shared" si="150"/>
        <v>-1.3719413569704735E-2</v>
      </c>
      <c r="W1079" s="13"/>
      <c r="X1079" s="2">
        <v>34381</v>
      </c>
      <c r="Y1079">
        <v>13.044</v>
      </c>
      <c r="AA1079" s="2">
        <v>34381</v>
      </c>
      <c r="AB1079">
        <v>152.4</v>
      </c>
      <c r="AC1079">
        <f t="shared" si="151"/>
        <v>2.3018743834264388E-3</v>
      </c>
      <c r="AD1079">
        <f t="shared" si="146"/>
        <v>2.1474743834264389E-3</v>
      </c>
      <c r="AE1079">
        <f>Sheet2!$B$17+Sheet2!$B$18*'Portfolio allocation'!K1079</f>
        <v>4.7063433113363602E-4</v>
      </c>
      <c r="AF1079">
        <f t="shared" si="152"/>
        <v>1.6768400522928029E-3</v>
      </c>
      <c r="AH1079" s="2">
        <v>34381</v>
      </c>
      <c r="AI1079">
        <v>5.8920000000000003</v>
      </c>
      <c r="AJ1079">
        <v>3.86</v>
      </c>
      <c r="AK1079">
        <v>1.1384099999999999</v>
      </c>
      <c r="AR1079" s="3"/>
    </row>
    <row r="1080" spans="1:44" hidden="1" outlineLevel="1" x14ac:dyDescent="0.2">
      <c r="A1080" s="2">
        <v>34382</v>
      </c>
      <c r="B1080">
        <v>13.79</v>
      </c>
      <c r="E1080" s="2">
        <v>34382</v>
      </c>
      <c r="F1080">
        <v>470.34</v>
      </c>
      <c r="G1080">
        <f t="shared" si="147"/>
        <v>-5.182004695530873E-3</v>
      </c>
      <c r="H1080" s="2">
        <v>34382</v>
      </c>
      <c r="I1080">
        <v>575.01</v>
      </c>
      <c r="J1080">
        <f t="shared" si="148"/>
        <v>-5.1730103806229E-3</v>
      </c>
      <c r="K1080">
        <f t="shared" si="144"/>
        <v>-5.3274103806228998E-3</v>
      </c>
      <c r="L1080">
        <v>-5.6163745952244265E-3</v>
      </c>
      <c r="N1080" s="2">
        <v>34382</v>
      </c>
      <c r="O1080">
        <v>2.4569999999999999</v>
      </c>
      <c r="Q1080" s="2">
        <v>34382</v>
      </c>
      <c r="R1080">
        <v>2526.98</v>
      </c>
      <c r="S1080" s="8">
        <f t="shared" si="149"/>
        <v>-1.5883050177795122E-3</v>
      </c>
      <c r="T1080" s="9">
        <f t="shared" si="145"/>
        <v>-1.7427050177795122E-3</v>
      </c>
      <c r="U1080" s="3">
        <f>Sheet1!$B$17+Sheet1!$B$18*'Portfolio allocation'!K1080</f>
        <v>-5.623941318829713E-3</v>
      </c>
      <c r="V1080" s="13">
        <f t="shared" si="150"/>
        <v>3.881236301050201E-3</v>
      </c>
      <c r="W1080" s="13"/>
      <c r="X1080" s="2">
        <v>34382</v>
      </c>
      <c r="Y1080">
        <v>12.5962</v>
      </c>
      <c r="AA1080" s="2">
        <v>34382</v>
      </c>
      <c r="AB1080">
        <v>147.16999999999999</v>
      </c>
      <c r="AC1080">
        <f t="shared" si="151"/>
        <v>-3.4317585301837372E-2</v>
      </c>
      <c r="AD1080">
        <f t="shared" si="146"/>
        <v>-3.4473185301837371E-2</v>
      </c>
      <c r="AE1080">
        <f>Sheet2!$B$17+Sheet2!$B$18*'Portfolio allocation'!K1080</f>
        <v>-4.6838822136167435E-3</v>
      </c>
      <c r="AF1080">
        <f t="shared" si="152"/>
        <v>-2.9789303088220628E-2</v>
      </c>
      <c r="AH1080" s="2">
        <v>34382</v>
      </c>
      <c r="AI1080">
        <v>5.9909999999999997</v>
      </c>
      <c r="AJ1080">
        <v>3.89</v>
      </c>
      <c r="AK1080">
        <v>1.13401</v>
      </c>
      <c r="AR1080" s="3"/>
    </row>
    <row r="1081" spans="1:44" hidden="1" outlineLevel="1" x14ac:dyDescent="0.2">
      <c r="A1081" s="2">
        <v>34383</v>
      </c>
      <c r="B1081">
        <v>14.7</v>
      </c>
      <c r="E1081" s="2">
        <v>34383</v>
      </c>
      <c r="F1081">
        <v>467.69</v>
      </c>
      <c r="G1081">
        <f t="shared" si="147"/>
        <v>-5.6342220521324871E-3</v>
      </c>
      <c r="H1081" s="2">
        <v>34383</v>
      </c>
      <c r="I1081">
        <v>571.87</v>
      </c>
      <c r="J1081">
        <f t="shared" si="148"/>
        <v>-5.4607745952244269E-3</v>
      </c>
      <c r="K1081">
        <f t="shared" si="144"/>
        <v>-5.6163745952244265E-3</v>
      </c>
      <c r="L1081">
        <v>-1.572E-4</v>
      </c>
      <c r="N1081" s="2">
        <v>34383</v>
      </c>
      <c r="O1081">
        <v>2.5</v>
      </c>
      <c r="Q1081" s="2">
        <v>34383</v>
      </c>
      <c r="R1081">
        <v>2571.17</v>
      </c>
      <c r="S1081" s="8">
        <f t="shared" si="149"/>
        <v>1.7487277303342319E-2</v>
      </c>
      <c r="T1081" s="9">
        <f t="shared" si="145"/>
        <v>1.733167730334232E-2</v>
      </c>
      <c r="U1081" s="3">
        <f>Sheet1!$B$17+Sheet1!$B$18*'Portfolio allocation'!K1081</f>
        <v>-5.9554483891476641E-3</v>
      </c>
      <c r="V1081" s="13">
        <f t="shared" si="150"/>
        <v>2.3287125692489984E-2</v>
      </c>
      <c r="W1081" s="13"/>
      <c r="X1081" s="2">
        <v>34383</v>
      </c>
      <c r="Y1081">
        <v>12.5664</v>
      </c>
      <c r="AA1081" s="2">
        <v>34383</v>
      </c>
      <c r="AB1081">
        <v>146.82</v>
      </c>
      <c r="AC1081">
        <f t="shared" si="151"/>
        <v>-2.37820207922812E-3</v>
      </c>
      <c r="AD1081">
        <f t="shared" si="146"/>
        <v>-2.5354020792281201E-3</v>
      </c>
      <c r="AE1081">
        <f>Sheet2!$B$17+Sheet2!$B$18*'Portfolio allocation'!K1081</f>
        <v>-4.9408365653842885E-3</v>
      </c>
      <c r="AF1081">
        <f t="shared" si="152"/>
        <v>2.4054344861561684E-3</v>
      </c>
      <c r="AH1081" s="2">
        <v>34383</v>
      </c>
      <c r="AI1081">
        <v>6.0819999999999999</v>
      </c>
      <c r="AJ1081">
        <v>3.93</v>
      </c>
      <c r="AK1081">
        <v>1.1425000000000001</v>
      </c>
      <c r="AR1081" s="3"/>
    </row>
    <row r="1082" spans="1:44" hidden="1" outlineLevel="1" x14ac:dyDescent="0.2">
      <c r="A1082" s="2">
        <v>34386</v>
      </c>
      <c r="B1082">
        <v>14.7</v>
      </c>
      <c r="E1082" s="2">
        <v>34386</v>
      </c>
      <c r="F1082">
        <v>467.69</v>
      </c>
      <c r="G1082">
        <f t="shared" si="147"/>
        <v>0</v>
      </c>
      <c r="H1082" s="2">
        <v>34386</v>
      </c>
      <c r="I1082">
        <v>571.87</v>
      </c>
      <c r="J1082">
        <f t="shared" si="148"/>
        <v>0</v>
      </c>
      <c r="K1082">
        <f t="shared" si="144"/>
        <v>-1.572E-4</v>
      </c>
      <c r="L1082">
        <v>8.0789375837165521E-3</v>
      </c>
      <c r="N1082" s="2">
        <v>34386</v>
      </c>
      <c r="O1082">
        <v>2.5</v>
      </c>
      <c r="Q1082" s="2">
        <v>34386</v>
      </c>
      <c r="R1082">
        <v>2571.17</v>
      </c>
      <c r="S1082" s="8">
        <f t="shared" si="149"/>
        <v>0</v>
      </c>
      <c r="T1082" s="9">
        <f t="shared" si="145"/>
        <v>-1.572E-4</v>
      </c>
      <c r="U1082" s="3">
        <f>Sheet1!$B$17+Sheet1!$B$18*'Portfolio allocation'!K1082</f>
        <v>3.0745506037682929E-4</v>
      </c>
      <c r="V1082" s="13">
        <f t="shared" si="150"/>
        <v>-4.6465506037682931E-4</v>
      </c>
      <c r="W1082" s="13"/>
      <c r="X1082" s="2">
        <v>34386</v>
      </c>
      <c r="Y1082">
        <v>12.5664</v>
      </c>
      <c r="AA1082" s="2">
        <v>34386</v>
      </c>
      <c r="AB1082">
        <v>146.82</v>
      </c>
      <c r="AC1082">
        <f t="shared" si="151"/>
        <v>0</v>
      </c>
      <c r="AD1082">
        <f t="shared" si="146"/>
        <v>-1.572E-4</v>
      </c>
      <c r="AE1082">
        <f>Sheet2!$B$17+Sheet2!$B$18*'Portfolio allocation'!K1082</f>
        <v>-8.6399239170361139E-5</v>
      </c>
      <c r="AF1082">
        <f t="shared" si="152"/>
        <v>-7.080076082963886E-5</v>
      </c>
      <c r="AH1082" s="2">
        <v>34386</v>
      </c>
      <c r="AI1082">
        <v>6.1159999999999997</v>
      </c>
      <c r="AJ1082">
        <v>3.93</v>
      </c>
      <c r="AK1082">
        <v>1.1369199999999999</v>
      </c>
      <c r="AR1082" s="3"/>
    </row>
    <row r="1083" spans="1:44" hidden="1" outlineLevel="1" x14ac:dyDescent="0.2">
      <c r="A1083" s="2">
        <v>34387</v>
      </c>
      <c r="B1083">
        <v>13.52</v>
      </c>
      <c r="E1083" s="2">
        <v>34387</v>
      </c>
      <c r="F1083">
        <v>471.46</v>
      </c>
      <c r="G1083">
        <f t="shared" si="147"/>
        <v>8.060895037311111E-3</v>
      </c>
      <c r="H1083" s="2">
        <v>34387</v>
      </c>
      <c r="I1083">
        <v>576.58000000000004</v>
      </c>
      <c r="J1083">
        <f t="shared" si="148"/>
        <v>8.2361375837165518E-3</v>
      </c>
      <c r="K1083">
        <f t="shared" si="144"/>
        <v>8.0789375837165521E-3</v>
      </c>
      <c r="L1083">
        <v>-1.596722702833984E-3</v>
      </c>
      <c r="N1083" s="2">
        <v>34387</v>
      </c>
      <c r="O1083">
        <v>2.4843999999999999</v>
      </c>
      <c r="Q1083" s="2">
        <v>34387</v>
      </c>
      <c r="R1083">
        <v>2555.1</v>
      </c>
      <c r="S1083" s="8">
        <f t="shared" si="149"/>
        <v>-6.2500729239995945E-3</v>
      </c>
      <c r="T1083" s="9">
        <f t="shared" si="145"/>
        <v>-6.4072729239995942E-3</v>
      </c>
      <c r="U1083" s="3">
        <f>Sheet1!$B$17+Sheet1!$B$18*'Portfolio allocation'!K1083</f>
        <v>9.7561608279006801E-3</v>
      </c>
      <c r="V1083" s="13">
        <f t="shared" si="150"/>
        <v>-1.6163433751900276E-2</v>
      </c>
      <c r="W1083" s="13"/>
      <c r="X1083" s="2">
        <v>34387</v>
      </c>
      <c r="Y1083">
        <v>12.805199999999999</v>
      </c>
      <c r="AA1083" s="2">
        <v>34387</v>
      </c>
      <c r="AB1083">
        <v>149.61000000000001</v>
      </c>
      <c r="AC1083">
        <f t="shared" si="151"/>
        <v>1.9002860645688679E-2</v>
      </c>
      <c r="AD1083">
        <f t="shared" si="146"/>
        <v>1.884566064568868E-2</v>
      </c>
      <c r="AE1083">
        <f>Sheet2!$B$17+Sheet2!$B$18*'Portfolio allocation'!K1083</f>
        <v>7.2373844231441364E-3</v>
      </c>
      <c r="AF1083">
        <f t="shared" si="152"/>
        <v>1.1608276222544543E-2</v>
      </c>
      <c r="AH1083" s="2">
        <v>34387</v>
      </c>
      <c r="AI1083">
        <v>6.0460000000000003</v>
      </c>
      <c r="AJ1083">
        <v>3.93</v>
      </c>
      <c r="AK1083">
        <v>1.1370400000000001</v>
      </c>
      <c r="AR1083" s="3"/>
    </row>
    <row r="1084" spans="1:44" hidden="1" outlineLevel="1" x14ac:dyDescent="0.2">
      <c r="A1084" s="2">
        <v>34388</v>
      </c>
      <c r="B1084">
        <v>13.91</v>
      </c>
      <c r="E1084" s="2">
        <v>34388</v>
      </c>
      <c r="F1084">
        <v>470.69</v>
      </c>
      <c r="G1084">
        <f t="shared" si="147"/>
        <v>-1.6332244517032191E-3</v>
      </c>
      <c r="H1084" s="2">
        <v>34388</v>
      </c>
      <c r="I1084">
        <v>575.75</v>
      </c>
      <c r="J1084">
        <f t="shared" si="148"/>
        <v>-1.4395227028339841E-3</v>
      </c>
      <c r="K1084">
        <f t="shared" si="144"/>
        <v>-1.596722702833984E-3</v>
      </c>
      <c r="L1084">
        <v>-1.3777421276595809E-2</v>
      </c>
      <c r="N1084" s="2">
        <v>34388</v>
      </c>
      <c r="O1084">
        <v>2.5312999999999999</v>
      </c>
      <c r="Q1084" s="2">
        <v>34388</v>
      </c>
      <c r="R1084">
        <v>2603.31</v>
      </c>
      <c r="S1084" s="8">
        <f t="shared" si="149"/>
        <v>1.8868146060819546E-2</v>
      </c>
      <c r="T1084" s="9">
        <f t="shared" si="145"/>
        <v>1.8710946060819546E-2</v>
      </c>
      <c r="U1084" s="3">
        <f>Sheet1!$B$17+Sheet1!$B$18*'Portfolio allocation'!K1084</f>
        <v>-1.34400186667116E-3</v>
      </c>
      <c r="V1084" s="13">
        <f t="shared" si="150"/>
        <v>2.0054947927490706E-2</v>
      </c>
      <c r="W1084" s="13"/>
      <c r="X1084" s="2">
        <v>34388</v>
      </c>
      <c r="Y1084">
        <v>12.7753</v>
      </c>
      <c r="AA1084" s="2">
        <v>34388</v>
      </c>
      <c r="AB1084">
        <v>149.26</v>
      </c>
      <c r="AC1084">
        <f t="shared" si="151"/>
        <v>-2.3394158144510735E-3</v>
      </c>
      <c r="AD1084">
        <f t="shared" si="146"/>
        <v>-2.4998158144510733E-3</v>
      </c>
      <c r="AE1084">
        <f>Sheet2!$B$17+Sheet2!$B$18*'Portfolio allocation'!K1084</f>
        <v>-1.366459552076029E-3</v>
      </c>
      <c r="AF1084">
        <f t="shared" si="152"/>
        <v>-1.1333562623750443E-3</v>
      </c>
      <c r="AH1084" s="2">
        <v>34388</v>
      </c>
      <c r="AI1084">
        <v>6.1289999999999996</v>
      </c>
      <c r="AJ1084">
        <v>4.01</v>
      </c>
      <c r="AK1084">
        <v>1.13653</v>
      </c>
      <c r="AR1084" s="3"/>
    </row>
    <row r="1085" spans="1:44" hidden="1" outlineLevel="1" x14ac:dyDescent="0.2">
      <c r="A1085" s="2">
        <v>34389</v>
      </c>
      <c r="B1085">
        <v>15.96</v>
      </c>
      <c r="E1085" s="2">
        <v>34389</v>
      </c>
      <c r="F1085">
        <v>464.26</v>
      </c>
      <c r="G1085">
        <f t="shared" si="147"/>
        <v>-1.3660795852896812E-2</v>
      </c>
      <c r="H1085" s="2">
        <v>34389</v>
      </c>
      <c r="I1085">
        <v>567.91</v>
      </c>
      <c r="J1085">
        <f t="shared" si="148"/>
        <v>-1.3617021276595809E-2</v>
      </c>
      <c r="K1085">
        <f t="shared" si="144"/>
        <v>-1.3777421276595809E-2</v>
      </c>
      <c r="L1085">
        <v>3.7654785230054333E-3</v>
      </c>
      <c r="N1085" s="2">
        <v>34389</v>
      </c>
      <c r="O1085">
        <v>2.4961000000000002</v>
      </c>
      <c r="Q1085" s="2">
        <v>34389</v>
      </c>
      <c r="R1085">
        <v>2567.15</v>
      </c>
      <c r="S1085" s="8">
        <f t="shared" si="149"/>
        <v>-1.3890009257445324E-2</v>
      </c>
      <c r="T1085" s="9">
        <f t="shared" si="145"/>
        <v>-1.4050409257445324E-2</v>
      </c>
      <c r="U1085" s="3">
        <f>Sheet1!$B$17+Sheet1!$B$18*'Portfolio allocation'!K1085</f>
        <v>-1.5318007970444598E-2</v>
      </c>
      <c r="V1085" s="13">
        <f t="shared" si="150"/>
        <v>1.2675987129992742E-3</v>
      </c>
      <c r="W1085" s="13"/>
      <c r="X1085" s="2">
        <v>34389</v>
      </c>
      <c r="Y1085">
        <v>12.626099999999999</v>
      </c>
      <c r="AA1085" s="2">
        <v>34389</v>
      </c>
      <c r="AB1085">
        <v>147.52000000000001</v>
      </c>
      <c r="AC1085">
        <f t="shared" si="151"/>
        <v>-1.1657510384563752E-2</v>
      </c>
      <c r="AD1085">
        <f t="shared" si="146"/>
        <v>-1.1818710384563752E-2</v>
      </c>
      <c r="AE1085">
        <f>Sheet2!$B$17+Sheet2!$B$18*'Portfolio allocation'!K1085</f>
        <v>-1.2197847481591277E-2</v>
      </c>
      <c r="AF1085">
        <f t="shared" si="152"/>
        <v>3.7913709702752478E-4</v>
      </c>
      <c r="AH1085" s="2">
        <v>34389</v>
      </c>
      <c r="AI1085">
        <v>6.2060000000000004</v>
      </c>
      <c r="AJ1085">
        <v>4.03</v>
      </c>
      <c r="AK1085">
        <v>1.1341699999999999</v>
      </c>
      <c r="AR1085" s="3"/>
    </row>
    <row r="1086" spans="1:44" hidden="1" outlineLevel="1" x14ac:dyDescent="0.2">
      <c r="A1086" s="2">
        <v>34390</v>
      </c>
      <c r="B1086">
        <v>14.8</v>
      </c>
      <c r="E1086" s="2">
        <v>34390</v>
      </c>
      <c r="F1086">
        <v>466.07</v>
      </c>
      <c r="G1086">
        <f t="shared" si="147"/>
        <v>3.8986774652134404E-3</v>
      </c>
      <c r="H1086" s="2">
        <v>34390</v>
      </c>
      <c r="I1086">
        <v>570.14</v>
      </c>
      <c r="J1086">
        <f t="shared" si="148"/>
        <v>3.9266785230054335E-3</v>
      </c>
      <c r="K1086">
        <f t="shared" si="144"/>
        <v>3.7654785230054333E-3</v>
      </c>
      <c r="L1086">
        <v>2.3461558915356352E-3</v>
      </c>
      <c r="N1086" s="2">
        <v>34390</v>
      </c>
      <c r="O1086">
        <v>2.5312999999999999</v>
      </c>
      <c r="Q1086" s="2">
        <v>34390</v>
      </c>
      <c r="R1086">
        <v>2603.31</v>
      </c>
      <c r="S1086" s="8">
        <f t="shared" si="149"/>
        <v>1.4085659194047917E-2</v>
      </c>
      <c r="T1086" s="9">
        <f t="shared" si="145"/>
        <v>1.3924459194047917E-2</v>
      </c>
      <c r="U1086" s="3">
        <f>Sheet1!$B$17+Sheet1!$B$18*'Portfolio allocation'!K1086</f>
        <v>4.807651275862846E-3</v>
      </c>
      <c r="V1086" s="13">
        <f t="shared" si="150"/>
        <v>9.1168079181850707E-3</v>
      </c>
      <c r="W1086" s="13"/>
      <c r="X1086" s="2">
        <v>34390</v>
      </c>
      <c r="Y1086">
        <v>12.626099999999999</v>
      </c>
      <c r="AA1086" s="2">
        <v>34390</v>
      </c>
      <c r="AB1086">
        <v>147.52000000000001</v>
      </c>
      <c r="AC1086">
        <f t="shared" si="151"/>
        <v>0</v>
      </c>
      <c r="AD1086">
        <f t="shared" si="146"/>
        <v>-1.6199999999999998E-4</v>
      </c>
      <c r="AE1086">
        <f>Sheet2!$B$17+Sheet2!$B$18*'Portfolio allocation'!K1086</f>
        <v>3.4017465800663402E-3</v>
      </c>
      <c r="AF1086">
        <f t="shared" si="152"/>
        <v>-3.56374658006634E-3</v>
      </c>
      <c r="AH1086" s="2">
        <v>34390</v>
      </c>
      <c r="AI1086">
        <v>6.1890000000000001</v>
      </c>
      <c r="AJ1086">
        <v>4.05</v>
      </c>
      <c r="AK1086">
        <v>1.1472599999999999</v>
      </c>
      <c r="AR1086" s="3"/>
    </row>
    <row r="1087" spans="1:44" hidden="1" outlineLevel="1" x14ac:dyDescent="0.2">
      <c r="A1087" s="2">
        <v>34393</v>
      </c>
      <c r="B1087">
        <v>14.87</v>
      </c>
      <c r="E1087" s="2">
        <v>34393</v>
      </c>
      <c r="F1087">
        <v>467.14</v>
      </c>
      <c r="G1087">
        <f t="shared" si="147"/>
        <v>2.2957924775248717E-3</v>
      </c>
      <c r="H1087" s="2">
        <v>34393</v>
      </c>
      <c r="I1087">
        <v>571.57000000000005</v>
      </c>
      <c r="J1087">
        <f t="shared" si="148"/>
        <v>2.508155891535635E-3</v>
      </c>
      <c r="K1087">
        <f t="shared" si="144"/>
        <v>2.3461558915356352E-3</v>
      </c>
      <c r="L1087">
        <v>-5.8297970222369877E-3</v>
      </c>
      <c r="N1087" s="2">
        <v>34393</v>
      </c>
      <c r="O1087">
        <v>2.5781000000000001</v>
      </c>
      <c r="Q1087" s="2">
        <v>34393</v>
      </c>
      <c r="R1087">
        <v>2651.52</v>
      </c>
      <c r="S1087" s="8">
        <f t="shared" si="149"/>
        <v>1.8518731922053E-2</v>
      </c>
      <c r="T1087" s="9">
        <f t="shared" si="145"/>
        <v>1.8356731922053001E-2</v>
      </c>
      <c r="U1087" s="3">
        <f>Sheet1!$B$17+Sheet1!$B$18*'Portfolio allocation'!K1087</f>
        <v>3.1793683826217391E-3</v>
      </c>
      <c r="V1087" s="13">
        <f t="shared" si="150"/>
        <v>1.5177363539431263E-2</v>
      </c>
      <c r="W1087" s="13"/>
      <c r="X1087" s="2">
        <v>34393</v>
      </c>
      <c r="Y1087">
        <v>12.626099999999999</v>
      </c>
      <c r="AA1087" s="2">
        <v>34393</v>
      </c>
      <c r="AB1087">
        <v>147.52000000000001</v>
      </c>
      <c r="AC1087">
        <f t="shared" si="151"/>
        <v>0</v>
      </c>
      <c r="AD1087">
        <f t="shared" si="146"/>
        <v>-1.6120000000000002E-4</v>
      </c>
      <c r="AE1087">
        <f>Sheet2!$B$17+Sheet2!$B$18*'Portfolio allocation'!K1087</f>
        <v>2.1396486859681365E-3</v>
      </c>
      <c r="AF1087">
        <f t="shared" si="152"/>
        <v>-2.3008486859681368E-3</v>
      </c>
      <c r="AH1087" s="2">
        <v>34393</v>
      </c>
      <c r="AI1087">
        <v>6.133</v>
      </c>
      <c r="AJ1087">
        <v>4.03</v>
      </c>
      <c r="AK1087">
        <v>1.1458600000000001</v>
      </c>
      <c r="AR1087" s="3"/>
    </row>
    <row r="1088" spans="1:44" hidden="1" outlineLevel="1" x14ac:dyDescent="0.2">
      <c r="A1088" s="2">
        <v>34394</v>
      </c>
      <c r="B1088">
        <v>15.83</v>
      </c>
      <c r="E1088" s="2">
        <v>34394</v>
      </c>
      <c r="F1088">
        <v>464.44</v>
      </c>
      <c r="G1088">
        <f t="shared" si="147"/>
        <v>-5.7798518645373331E-3</v>
      </c>
      <c r="H1088" s="2">
        <v>34394</v>
      </c>
      <c r="I1088">
        <v>568.33000000000004</v>
      </c>
      <c r="J1088">
        <f t="shared" si="148"/>
        <v>-5.6685970222369875E-3</v>
      </c>
      <c r="K1088">
        <f t="shared" si="144"/>
        <v>-5.8297970222369877E-3</v>
      </c>
      <c r="L1088">
        <v>1.0124925448241728E-3</v>
      </c>
      <c r="N1088" s="2">
        <v>34394</v>
      </c>
      <c r="O1088">
        <v>2.6015999999999999</v>
      </c>
      <c r="Q1088" s="2">
        <v>34394</v>
      </c>
      <c r="R1088">
        <v>2675.63</v>
      </c>
      <c r="S1088" s="8">
        <f t="shared" si="149"/>
        <v>9.0928976587014709E-3</v>
      </c>
      <c r="T1088" s="9">
        <f t="shared" si="145"/>
        <v>8.9316976587014707E-3</v>
      </c>
      <c r="U1088" s="3">
        <f>Sheet1!$B$17+Sheet1!$B$18*'Portfolio allocation'!K1088</f>
        <v>-6.2002920062600633E-3</v>
      </c>
      <c r="V1088" s="13">
        <f t="shared" si="150"/>
        <v>1.5131989664961534E-2</v>
      </c>
      <c r="W1088" s="13"/>
      <c r="X1088" s="2">
        <v>34394</v>
      </c>
      <c r="Y1088">
        <v>12.805199999999999</v>
      </c>
      <c r="AA1088" s="2">
        <v>34394</v>
      </c>
      <c r="AB1088">
        <v>149.61000000000001</v>
      </c>
      <c r="AC1088">
        <f t="shared" si="151"/>
        <v>1.4167570498915483E-2</v>
      </c>
      <c r="AD1088">
        <f t="shared" si="146"/>
        <v>1.4001170498915482E-2</v>
      </c>
      <c r="AE1088">
        <f>Sheet2!$B$17+Sheet2!$B$18*'Portfolio allocation'!K1088</f>
        <v>-5.1306172323824202E-3</v>
      </c>
      <c r="AF1088">
        <f t="shared" si="152"/>
        <v>1.9131787731297902E-2</v>
      </c>
      <c r="AH1088" s="2">
        <v>34394</v>
      </c>
      <c r="AI1088">
        <v>6.2779999999999996</v>
      </c>
      <c r="AJ1088">
        <v>4.16</v>
      </c>
      <c r="AK1088">
        <v>1.1435299999999999</v>
      </c>
      <c r="AR1088" s="3"/>
    </row>
    <row r="1089" spans="1:44" hidden="1" outlineLevel="1" x14ac:dyDescent="0.2">
      <c r="A1089" s="2">
        <v>34395</v>
      </c>
      <c r="B1089">
        <v>16.079999999999998</v>
      </c>
      <c r="E1089" s="2">
        <v>34395</v>
      </c>
      <c r="F1089">
        <v>464.81</v>
      </c>
      <c r="G1089">
        <f t="shared" si="147"/>
        <v>7.9665834122821799E-4</v>
      </c>
      <c r="H1089" s="2">
        <v>34395</v>
      </c>
      <c r="I1089">
        <v>569</v>
      </c>
      <c r="J1089">
        <f t="shared" si="148"/>
        <v>1.1788925448241727E-3</v>
      </c>
      <c r="K1089">
        <f t="shared" si="144"/>
        <v>1.0124925448241728E-3</v>
      </c>
      <c r="L1089">
        <v>-3.9797082601054088E-3</v>
      </c>
      <c r="N1089" s="2">
        <v>34395</v>
      </c>
      <c r="O1089">
        <v>2.5859000000000001</v>
      </c>
      <c r="Q1089" s="2">
        <v>34395</v>
      </c>
      <c r="R1089">
        <v>2659.56</v>
      </c>
      <c r="S1089" s="8">
        <f t="shared" si="149"/>
        <v>-6.0060621236868172E-3</v>
      </c>
      <c r="T1089" s="9">
        <f t="shared" si="145"/>
        <v>-6.172462123686817E-3</v>
      </c>
      <c r="U1089" s="3">
        <f>Sheet1!$B$17+Sheet1!$B$18*'Portfolio allocation'!K1089</f>
        <v>1.6493559917503636E-3</v>
      </c>
      <c r="V1089" s="13">
        <f t="shared" si="150"/>
        <v>-7.8218181154371801E-3</v>
      </c>
      <c r="W1089" s="13"/>
      <c r="X1089" s="2">
        <v>34395</v>
      </c>
      <c r="Y1089">
        <v>12.655900000000001</v>
      </c>
      <c r="AA1089" s="2">
        <v>34395</v>
      </c>
      <c r="AB1089">
        <v>147.87</v>
      </c>
      <c r="AC1089">
        <f t="shared" si="151"/>
        <v>-1.1630238620413125E-2</v>
      </c>
      <c r="AD1089">
        <f t="shared" si="146"/>
        <v>-1.1796238620413124E-2</v>
      </c>
      <c r="AE1089">
        <f>Sheet2!$B$17+Sheet2!$B$18*'Portfolio allocation'!K1089</f>
        <v>9.5372121324304826E-4</v>
      </c>
      <c r="AF1089">
        <f t="shared" si="152"/>
        <v>-1.2749959833656172E-2</v>
      </c>
      <c r="AH1089" s="2">
        <v>34395</v>
      </c>
      <c r="AI1089">
        <v>6.258</v>
      </c>
      <c r="AJ1089">
        <v>4.1500000000000004</v>
      </c>
      <c r="AK1089">
        <v>1.14581</v>
      </c>
      <c r="AR1089" s="3"/>
    </row>
    <row r="1090" spans="1:44" hidden="1" outlineLevel="1" x14ac:dyDescent="0.2">
      <c r="A1090" s="2">
        <v>34396</v>
      </c>
      <c r="B1090">
        <v>16.36</v>
      </c>
      <c r="E1090" s="2">
        <v>34396</v>
      </c>
      <c r="F1090">
        <v>463.01</v>
      </c>
      <c r="G1090">
        <f t="shared" si="147"/>
        <v>-3.8725500742239349E-3</v>
      </c>
      <c r="H1090" s="2">
        <v>34396</v>
      </c>
      <c r="I1090">
        <v>566.83000000000004</v>
      </c>
      <c r="J1090">
        <f t="shared" si="148"/>
        <v>-3.8137082601054084E-3</v>
      </c>
      <c r="K1090">
        <f t="shared" si="144"/>
        <v>-3.9797082601054088E-3</v>
      </c>
      <c r="L1090">
        <v>3.6599083111336769E-3</v>
      </c>
      <c r="N1090" s="2">
        <v>34396</v>
      </c>
      <c r="O1090">
        <v>2.5312999999999999</v>
      </c>
      <c r="Q1090" s="2">
        <v>34396</v>
      </c>
      <c r="R1090">
        <v>2603.31</v>
      </c>
      <c r="S1090" s="8">
        <f t="shared" si="149"/>
        <v>-2.1150115056625896E-2</v>
      </c>
      <c r="T1090" s="9">
        <f t="shared" si="145"/>
        <v>-2.1316115056625895E-2</v>
      </c>
      <c r="U1090" s="3">
        <f>Sheet1!$B$17+Sheet1!$B$18*'Portfolio allocation'!K1090</f>
        <v>-4.077823290858219E-3</v>
      </c>
      <c r="V1090" s="13">
        <f t="shared" si="150"/>
        <v>-1.7238291765767674E-2</v>
      </c>
      <c r="W1090" s="13"/>
      <c r="X1090" s="2">
        <v>34396</v>
      </c>
      <c r="Y1090">
        <v>12.5664</v>
      </c>
      <c r="AA1090" s="2">
        <v>34396</v>
      </c>
      <c r="AB1090">
        <v>146.82</v>
      </c>
      <c r="AC1090">
        <f t="shared" si="151"/>
        <v>-7.1008318117266045E-3</v>
      </c>
      <c r="AD1090">
        <f t="shared" si="146"/>
        <v>-7.2692318117266045E-3</v>
      </c>
      <c r="AE1090">
        <f>Sheet2!$B$17+Sheet2!$B$18*'Portfolio allocation'!K1090</f>
        <v>-3.4854711050618221E-3</v>
      </c>
      <c r="AF1090">
        <f t="shared" si="152"/>
        <v>-3.7837607066647824E-3</v>
      </c>
      <c r="AH1090" s="2">
        <v>34396</v>
      </c>
      <c r="AI1090">
        <v>6.3410000000000002</v>
      </c>
      <c r="AJ1090">
        <v>4.21</v>
      </c>
      <c r="AK1090">
        <v>1.1449199999999999</v>
      </c>
      <c r="AR1090" s="3"/>
    </row>
    <row r="1091" spans="1:44" hidden="1" outlineLevel="1" x14ac:dyDescent="0.2">
      <c r="A1091" s="2">
        <v>34397</v>
      </c>
      <c r="B1091">
        <v>16</v>
      </c>
      <c r="E1091" s="2">
        <v>34397</v>
      </c>
      <c r="F1091">
        <v>464.74</v>
      </c>
      <c r="G1091">
        <f t="shared" si="147"/>
        <v>3.7364203796894646E-3</v>
      </c>
      <c r="H1091" s="2">
        <v>34397</v>
      </c>
      <c r="I1091">
        <v>569</v>
      </c>
      <c r="J1091">
        <f t="shared" si="148"/>
        <v>3.8283083111336769E-3</v>
      </c>
      <c r="K1091">
        <f t="shared" si="144"/>
        <v>3.6599083111336769E-3</v>
      </c>
      <c r="L1091">
        <v>4.6099163444639638E-3</v>
      </c>
      <c r="N1091" s="2">
        <v>34397</v>
      </c>
      <c r="O1091">
        <v>2.5312999999999999</v>
      </c>
      <c r="Q1091" s="2">
        <v>34397</v>
      </c>
      <c r="R1091">
        <v>2603.31</v>
      </c>
      <c r="S1091" s="8">
        <f t="shared" si="149"/>
        <v>0</v>
      </c>
      <c r="T1091" s="9">
        <f t="shared" si="145"/>
        <v>-1.684E-4</v>
      </c>
      <c r="U1091" s="3">
        <f>Sheet1!$B$17+Sheet1!$B$18*'Portfolio allocation'!K1091</f>
        <v>4.6865384532986006E-3</v>
      </c>
      <c r="V1091" s="13">
        <f t="shared" si="150"/>
        <v>-4.8549384532986005E-3</v>
      </c>
      <c r="W1091" s="13"/>
      <c r="X1091" s="2">
        <v>34397</v>
      </c>
      <c r="Y1091">
        <v>12.5664</v>
      </c>
      <c r="AA1091" s="2">
        <v>34397</v>
      </c>
      <c r="AB1091">
        <v>146.82</v>
      </c>
      <c r="AC1091">
        <f t="shared" si="151"/>
        <v>0</v>
      </c>
      <c r="AD1091">
        <f t="shared" si="146"/>
        <v>-1.7039999999999999E-4</v>
      </c>
      <c r="AE1091">
        <f>Sheet2!$B$17+Sheet2!$B$18*'Portfolio allocation'!K1091</f>
        <v>3.3078708543302776E-3</v>
      </c>
      <c r="AF1091">
        <f t="shared" si="152"/>
        <v>-3.4782708543302774E-3</v>
      </c>
      <c r="AH1091" s="2">
        <v>34397</v>
      </c>
      <c r="AI1091">
        <v>6.3620000000000001</v>
      </c>
      <c r="AJ1091">
        <v>4.26</v>
      </c>
      <c r="AK1091">
        <v>1.1384099999999999</v>
      </c>
      <c r="AR1091" s="3"/>
    </row>
    <row r="1092" spans="1:44" hidden="1" outlineLevel="1" x14ac:dyDescent="0.2">
      <c r="A1092" s="2">
        <v>34400</v>
      </c>
      <c r="B1092">
        <v>14.26</v>
      </c>
      <c r="E1092" s="2">
        <v>34400</v>
      </c>
      <c r="F1092">
        <v>466.91</v>
      </c>
      <c r="G1092">
        <f t="shared" si="147"/>
        <v>4.6692774454533126E-3</v>
      </c>
      <c r="H1092" s="2">
        <v>34400</v>
      </c>
      <c r="I1092">
        <v>571.72</v>
      </c>
      <c r="J1092">
        <f t="shared" si="148"/>
        <v>4.780316344463964E-3</v>
      </c>
      <c r="K1092">
        <f t="shared" ref="K1092:K1155" si="153">J1092-(AJ1091/25000)</f>
        <v>4.6099163444639638E-3</v>
      </c>
      <c r="L1092">
        <v>-2.3380938641293287E-3</v>
      </c>
      <c r="N1092" s="2">
        <v>34400</v>
      </c>
      <c r="O1092">
        <v>2.5390999999999999</v>
      </c>
      <c r="Q1092" s="2">
        <v>34400</v>
      </c>
      <c r="R1092">
        <v>2611.35</v>
      </c>
      <c r="S1092" s="8">
        <f t="shared" si="149"/>
        <v>3.0883759521531662E-3</v>
      </c>
      <c r="T1092" s="9">
        <f t="shared" ref="T1092:T1155" si="154">S1092-(AJ1091/100/250)</f>
        <v>2.9179759521531664E-3</v>
      </c>
      <c r="U1092" s="3">
        <f>Sheet1!$B$17+Sheet1!$B$18*'Portfolio allocation'!K1092</f>
        <v>5.7764117455404353E-3</v>
      </c>
      <c r="V1092" s="13">
        <f t="shared" si="150"/>
        <v>-2.858435793387269E-3</v>
      </c>
      <c r="W1092" s="13"/>
      <c r="X1092" s="2">
        <v>34400</v>
      </c>
      <c r="Y1092">
        <v>12.476800000000001</v>
      </c>
      <c r="AA1092" s="2">
        <v>34400</v>
      </c>
      <c r="AB1092">
        <v>145.78</v>
      </c>
      <c r="AC1092">
        <f t="shared" si="151"/>
        <v>-7.0835036098623183E-3</v>
      </c>
      <c r="AD1092">
        <f t="shared" ref="AD1092:AD1155" si="155">AC1092-AJ1092/25000</f>
        <v>-7.2527036098623187E-3</v>
      </c>
      <c r="AE1092">
        <f>Sheet2!$B$17+Sheet2!$B$18*'Portfolio allocation'!K1092</f>
        <v>4.152642234464537E-3</v>
      </c>
      <c r="AF1092">
        <f t="shared" si="152"/>
        <v>-1.1405345844326856E-2</v>
      </c>
      <c r="AH1092" s="2">
        <v>34400</v>
      </c>
      <c r="AI1092">
        <v>6.3129999999999997</v>
      </c>
      <c r="AJ1092">
        <v>4.2300000000000004</v>
      </c>
      <c r="AK1092">
        <v>1.1395200000000001</v>
      </c>
      <c r="AR1092" s="3"/>
    </row>
    <row r="1093" spans="1:44" hidden="1" outlineLevel="1" x14ac:dyDescent="0.2">
      <c r="A1093" s="2">
        <v>34401</v>
      </c>
      <c r="B1093">
        <v>16.23</v>
      </c>
      <c r="E1093" s="2">
        <v>34401</v>
      </c>
      <c r="F1093">
        <v>465.88</v>
      </c>
      <c r="G1093">
        <f t="shared" ref="G1093:G1156" si="156">(F1093/F1092)-1</f>
        <v>-2.2059925895783206E-3</v>
      </c>
      <c r="H1093" s="2">
        <v>34401</v>
      </c>
      <c r="I1093">
        <v>570.48</v>
      </c>
      <c r="J1093">
        <f t="shared" ref="J1093:J1156" si="157">(I1093/I1092)-1</f>
        <v>-2.1688938641293287E-3</v>
      </c>
      <c r="K1093">
        <f t="shared" si="153"/>
        <v>-2.3380938641293287E-3</v>
      </c>
      <c r="L1093">
        <v>2.7912176132379E-3</v>
      </c>
      <c r="N1093" s="2">
        <v>34401</v>
      </c>
      <c r="O1093">
        <v>2.5312999999999999</v>
      </c>
      <c r="Q1093" s="2">
        <v>34401</v>
      </c>
      <c r="R1093">
        <v>2603.31</v>
      </c>
      <c r="S1093" s="8">
        <f t="shared" ref="S1093:S1156" si="158">R1093/R1092-1</f>
        <v>-3.0788672525704497E-3</v>
      </c>
      <c r="T1093" s="9">
        <f t="shared" si="154"/>
        <v>-3.2480672525704497E-3</v>
      </c>
      <c r="U1093" s="3">
        <f>Sheet1!$B$17+Sheet1!$B$18*'Portfolio allocation'!K1093</f>
        <v>-2.1945216517530136E-3</v>
      </c>
      <c r="V1093" s="13">
        <f t="shared" ref="V1093:V1156" si="159">T1093-U1093</f>
        <v>-1.0535456008174361E-3</v>
      </c>
      <c r="W1093" s="13"/>
      <c r="X1093" s="2">
        <v>34401</v>
      </c>
      <c r="Y1093">
        <v>13.0738</v>
      </c>
      <c r="AA1093" s="2">
        <v>34401</v>
      </c>
      <c r="AB1093">
        <v>152.75</v>
      </c>
      <c r="AC1093">
        <f t="shared" ref="AC1093:AC1156" si="160">AB1093/AB1092-1</f>
        <v>4.7811771162024952E-2</v>
      </c>
      <c r="AD1093">
        <f t="shared" si="155"/>
        <v>4.7640571162024949E-2</v>
      </c>
      <c r="AE1093">
        <f>Sheet2!$B$17+Sheet2!$B$18*'Portfolio allocation'!K1093</f>
        <v>-2.0257057027888059E-3</v>
      </c>
      <c r="AF1093">
        <f t="shared" ref="AF1093:AF1156" si="161">AD1093-AE1093</f>
        <v>4.9666276864813758E-2</v>
      </c>
      <c r="AH1093" s="2">
        <v>34401</v>
      </c>
      <c r="AI1093">
        <v>6.3550000000000004</v>
      </c>
      <c r="AJ1093">
        <v>4.28</v>
      </c>
      <c r="AK1093">
        <v>1.1401300000000001</v>
      </c>
      <c r="AR1093" s="3"/>
    </row>
    <row r="1094" spans="1:44" hidden="1" outlineLevel="1" x14ac:dyDescent="0.2">
      <c r="A1094" s="2">
        <v>34402</v>
      </c>
      <c r="B1094">
        <v>14.41</v>
      </c>
      <c r="E1094" s="2">
        <v>34402</v>
      </c>
      <c r="F1094">
        <v>467.06</v>
      </c>
      <c r="G1094">
        <f t="shared" si="156"/>
        <v>2.5328410749549946E-3</v>
      </c>
      <c r="H1094" s="2">
        <v>34402</v>
      </c>
      <c r="I1094">
        <v>572.16999999999996</v>
      </c>
      <c r="J1094">
        <f t="shared" si="157"/>
        <v>2.9624176132378999E-3</v>
      </c>
      <c r="K1094">
        <f t="shared" si="153"/>
        <v>2.7912176132379E-3</v>
      </c>
      <c r="L1094">
        <v>-6.9003694216752181E-3</v>
      </c>
      <c r="N1094" s="2">
        <v>34402</v>
      </c>
      <c r="O1094">
        <v>2.5272999999999999</v>
      </c>
      <c r="Q1094" s="2">
        <v>34402</v>
      </c>
      <c r="R1094">
        <v>2599.29</v>
      </c>
      <c r="S1094" s="8">
        <f t="shared" si="158"/>
        <v>-1.5441879760765831E-3</v>
      </c>
      <c r="T1094" s="9">
        <f t="shared" si="154"/>
        <v>-1.7153879760765831E-3</v>
      </c>
      <c r="U1094" s="3">
        <f>Sheet1!$B$17+Sheet1!$B$18*'Portfolio allocation'!K1094</f>
        <v>3.6899544691225751E-3</v>
      </c>
      <c r="V1094" s="13">
        <f t="shared" si="159"/>
        <v>-5.4053424451991584E-3</v>
      </c>
      <c r="W1094" s="13"/>
      <c r="X1094" s="2">
        <v>34402</v>
      </c>
      <c r="Y1094">
        <v>13.223000000000001</v>
      </c>
      <c r="AA1094" s="2">
        <v>34402</v>
      </c>
      <c r="AB1094">
        <v>154.49</v>
      </c>
      <c r="AC1094">
        <f t="shared" si="160"/>
        <v>1.139116202946E-2</v>
      </c>
      <c r="AD1094">
        <f t="shared" si="155"/>
        <v>1.1219562029460001E-2</v>
      </c>
      <c r="AE1094">
        <f>Sheet2!$B$17+Sheet2!$B$18*'Portfolio allocation'!K1094</f>
        <v>2.5354089234572419E-3</v>
      </c>
      <c r="AF1094">
        <f t="shared" si="161"/>
        <v>8.6841531060027587E-3</v>
      </c>
      <c r="AH1094" s="2">
        <v>34402</v>
      </c>
      <c r="AI1094">
        <v>6.359</v>
      </c>
      <c r="AJ1094">
        <v>4.29</v>
      </c>
      <c r="AK1094">
        <v>1.1439900000000001</v>
      </c>
      <c r="AR1094" s="3"/>
    </row>
    <row r="1095" spans="1:44" hidden="1" outlineLevel="1" x14ac:dyDescent="0.2">
      <c r="A1095" s="2">
        <v>34403</v>
      </c>
      <c r="B1095">
        <v>16.55</v>
      </c>
      <c r="E1095" s="2">
        <v>34403</v>
      </c>
      <c r="F1095">
        <v>463.9</v>
      </c>
      <c r="G1095">
        <f t="shared" si="156"/>
        <v>-6.7657260309168521E-3</v>
      </c>
      <c r="H1095" s="2">
        <v>34403</v>
      </c>
      <c r="I1095">
        <v>568.32000000000005</v>
      </c>
      <c r="J1095">
        <f t="shared" si="157"/>
        <v>-6.7287694216752181E-3</v>
      </c>
      <c r="K1095">
        <f t="shared" si="153"/>
        <v>-6.9003694216752181E-3</v>
      </c>
      <c r="L1095">
        <v>5.3178648648649126E-3</v>
      </c>
      <c r="N1095" s="2">
        <v>34403</v>
      </c>
      <c r="O1095">
        <v>2.5272999999999999</v>
      </c>
      <c r="Q1095" s="2">
        <v>34403</v>
      </c>
      <c r="R1095">
        <v>2599.29</v>
      </c>
      <c r="S1095" s="8">
        <f t="shared" si="158"/>
        <v>0</v>
      </c>
      <c r="T1095" s="9">
        <f t="shared" si="154"/>
        <v>-1.716E-4</v>
      </c>
      <c r="U1095" s="3">
        <f>Sheet1!$B$17+Sheet1!$B$18*'Portfolio allocation'!K1095</f>
        <v>-7.4284797948083008E-3</v>
      </c>
      <c r="V1095" s="13">
        <f t="shared" si="159"/>
        <v>7.2568797948083007E-3</v>
      </c>
      <c r="W1095" s="13"/>
      <c r="X1095" s="2">
        <v>34403</v>
      </c>
      <c r="Y1095">
        <v>13.372299999999999</v>
      </c>
      <c r="AA1095" s="2">
        <v>34403</v>
      </c>
      <c r="AB1095">
        <v>156.24</v>
      </c>
      <c r="AC1095">
        <f t="shared" si="160"/>
        <v>1.1327594019030274E-2</v>
      </c>
      <c r="AD1095">
        <f t="shared" si="155"/>
        <v>1.1155594019030273E-2</v>
      </c>
      <c r="AE1095">
        <f>Sheet2!$B$17+Sheet2!$B$18*'Portfolio allocation'!K1095</f>
        <v>-6.0825975227350318E-3</v>
      </c>
      <c r="AF1095">
        <f t="shared" si="161"/>
        <v>1.7238191541765306E-2</v>
      </c>
      <c r="AH1095" s="2">
        <v>34403</v>
      </c>
      <c r="AI1095">
        <v>6.4740000000000002</v>
      </c>
      <c r="AJ1095">
        <v>4.3</v>
      </c>
      <c r="AK1095">
        <v>1.1557599999999999</v>
      </c>
      <c r="AR1095" s="3"/>
    </row>
    <row r="1096" spans="1:44" hidden="1" outlineLevel="1" x14ac:dyDescent="0.2">
      <c r="A1096" s="2">
        <v>34404</v>
      </c>
      <c r="B1096">
        <v>14.87</v>
      </c>
      <c r="E1096" s="2">
        <v>34404</v>
      </c>
      <c r="F1096">
        <v>466.44</v>
      </c>
      <c r="G1096">
        <f t="shared" si="156"/>
        <v>5.4753179564561716E-3</v>
      </c>
      <c r="H1096" s="2">
        <v>34404</v>
      </c>
      <c r="I1096">
        <v>571.44000000000005</v>
      </c>
      <c r="J1096">
        <f t="shared" si="157"/>
        <v>5.4898648648649129E-3</v>
      </c>
      <c r="K1096">
        <f t="shared" si="153"/>
        <v>5.3178648648649126E-3</v>
      </c>
      <c r="L1096">
        <v>1.8937587008259029E-3</v>
      </c>
      <c r="N1096" s="2">
        <v>34404</v>
      </c>
      <c r="O1096">
        <v>2.5547</v>
      </c>
      <c r="Q1096" s="2">
        <v>34404</v>
      </c>
      <c r="R1096">
        <v>2627.42</v>
      </c>
      <c r="S1096" s="8">
        <f t="shared" si="158"/>
        <v>1.0822186058500716E-2</v>
      </c>
      <c r="T1096" s="9">
        <f t="shared" si="154"/>
        <v>1.0650186058500715E-2</v>
      </c>
      <c r="U1096" s="3">
        <f>Sheet1!$B$17+Sheet1!$B$18*'Portfolio allocation'!K1096</f>
        <v>6.588588229945876E-3</v>
      </c>
      <c r="V1096" s="13">
        <f t="shared" si="159"/>
        <v>4.0615978285548394E-3</v>
      </c>
      <c r="W1096" s="13"/>
      <c r="X1096" s="2">
        <v>34404</v>
      </c>
      <c r="Y1096">
        <v>13.3424</v>
      </c>
      <c r="AA1096" s="2">
        <v>34404</v>
      </c>
      <c r="AB1096">
        <v>155.88999999999999</v>
      </c>
      <c r="AC1096">
        <f t="shared" si="160"/>
        <v>-2.2401433691757733E-3</v>
      </c>
      <c r="AD1096">
        <f t="shared" si="155"/>
        <v>-2.4113433691757731E-3</v>
      </c>
      <c r="AE1096">
        <f>Sheet2!$B$17+Sheet2!$B$18*'Portfolio allocation'!K1096</f>
        <v>4.7821681202053299E-3</v>
      </c>
      <c r="AF1096">
        <f t="shared" si="161"/>
        <v>-7.193511489381103E-3</v>
      </c>
      <c r="AH1096" s="2">
        <v>34404</v>
      </c>
      <c r="AI1096">
        <v>6.45</v>
      </c>
      <c r="AJ1096">
        <v>4.28</v>
      </c>
      <c r="AK1096">
        <v>1.1634500000000001</v>
      </c>
      <c r="AR1096" s="3"/>
    </row>
    <row r="1097" spans="1:44" hidden="1" outlineLevel="1" x14ac:dyDescent="0.2">
      <c r="A1097" s="2">
        <v>34407</v>
      </c>
      <c r="B1097">
        <v>16.61</v>
      </c>
      <c r="E1097" s="2">
        <v>34407</v>
      </c>
      <c r="F1097">
        <v>467.39</v>
      </c>
      <c r="G1097">
        <f t="shared" si="156"/>
        <v>2.0367035417201418E-3</v>
      </c>
      <c r="H1097" s="2">
        <v>34407</v>
      </c>
      <c r="I1097">
        <v>572.62</v>
      </c>
      <c r="J1097">
        <f t="shared" si="157"/>
        <v>2.0649587008259029E-3</v>
      </c>
      <c r="K1097">
        <f t="shared" si="153"/>
        <v>1.8937587008259029E-3</v>
      </c>
      <c r="L1097">
        <v>-8.8880712514396922E-4</v>
      </c>
      <c r="N1097" s="2">
        <v>34407</v>
      </c>
      <c r="O1097">
        <v>2.6211000000000002</v>
      </c>
      <c r="Q1097" s="2">
        <v>34407</v>
      </c>
      <c r="R1097">
        <v>2695.71</v>
      </c>
      <c r="S1097" s="8">
        <f t="shared" si="158"/>
        <v>2.5991276613560155E-2</v>
      </c>
      <c r="T1097" s="9">
        <f t="shared" si="154"/>
        <v>2.5820076613560155E-2</v>
      </c>
      <c r="U1097" s="3">
        <f>Sheet1!$B$17+Sheet1!$B$18*'Portfolio allocation'!K1097</f>
        <v>2.6603668601700298E-3</v>
      </c>
      <c r="V1097" s="13">
        <f t="shared" si="159"/>
        <v>2.3159709753390125E-2</v>
      </c>
      <c r="W1097" s="13"/>
      <c r="X1097" s="2">
        <v>34407</v>
      </c>
      <c r="Y1097">
        <v>13.730499999999999</v>
      </c>
      <c r="AA1097" s="2">
        <v>34407</v>
      </c>
      <c r="AB1097">
        <v>160.41999999999999</v>
      </c>
      <c r="AC1097">
        <f t="shared" si="160"/>
        <v>2.9058951825004842E-2</v>
      </c>
      <c r="AD1097">
        <f t="shared" si="155"/>
        <v>2.8886151825004841E-2</v>
      </c>
      <c r="AE1097">
        <f>Sheet2!$B$17+Sheet2!$B$18*'Portfolio allocation'!K1097</f>
        <v>1.7373655622928506E-3</v>
      </c>
      <c r="AF1097">
        <f t="shared" si="161"/>
        <v>2.7148786262711992E-2</v>
      </c>
      <c r="AH1097" s="2">
        <v>34407</v>
      </c>
      <c r="AI1097">
        <v>6.4790000000000001</v>
      </c>
      <c r="AJ1097">
        <v>4.32</v>
      </c>
      <c r="AK1097">
        <v>1.1570199999999999</v>
      </c>
      <c r="AR1097" s="3"/>
    </row>
    <row r="1098" spans="1:44" hidden="1" outlineLevel="1" x14ac:dyDescent="0.2">
      <c r="A1098" s="2">
        <v>34408</v>
      </c>
      <c r="B1098">
        <v>14.78</v>
      </c>
      <c r="E1098" s="2">
        <v>34408</v>
      </c>
      <c r="F1098">
        <v>467.01</v>
      </c>
      <c r="G1098">
        <f t="shared" si="156"/>
        <v>-8.1302552472239942E-4</v>
      </c>
      <c r="H1098" s="2">
        <v>34408</v>
      </c>
      <c r="I1098">
        <v>572.21</v>
      </c>
      <c r="J1098">
        <f t="shared" si="157"/>
        <v>-7.1600712514396925E-4</v>
      </c>
      <c r="K1098">
        <f t="shared" si="153"/>
        <v>-8.8880712514396922E-4</v>
      </c>
      <c r="L1098">
        <v>5.0350782265252423E-3</v>
      </c>
      <c r="N1098" s="2">
        <v>34408</v>
      </c>
      <c r="O1098">
        <v>2.6522999999999999</v>
      </c>
      <c r="Q1098" s="2">
        <v>34408</v>
      </c>
      <c r="R1098">
        <v>2727.85</v>
      </c>
      <c r="S1098" s="8">
        <f t="shared" si="158"/>
        <v>1.1922647465788083E-2</v>
      </c>
      <c r="T1098" s="9">
        <f t="shared" si="154"/>
        <v>1.1749847465788082E-2</v>
      </c>
      <c r="U1098" s="3">
        <f>Sheet1!$B$17+Sheet1!$B$18*'Portfolio allocation'!K1098</f>
        <v>-5.318631749785831E-4</v>
      </c>
      <c r="V1098" s="13">
        <f t="shared" si="159"/>
        <v>1.2281710640766665E-2</v>
      </c>
      <c r="W1098" s="13"/>
      <c r="X1098" s="2">
        <v>34408</v>
      </c>
      <c r="Y1098">
        <v>13.7006</v>
      </c>
      <c r="AA1098" s="2">
        <v>34408</v>
      </c>
      <c r="AB1098">
        <v>160.07</v>
      </c>
      <c r="AC1098">
        <f t="shared" si="160"/>
        <v>-2.181772846278518E-3</v>
      </c>
      <c r="AD1098">
        <f t="shared" si="155"/>
        <v>-2.3545728462785178E-3</v>
      </c>
      <c r="AE1098">
        <f>Sheet2!$B$17+Sheet2!$B$18*'Portfolio allocation'!K1098</f>
        <v>-7.3696295983424374E-4</v>
      </c>
      <c r="AF1098">
        <f t="shared" si="161"/>
        <v>-1.6176098864442742E-3</v>
      </c>
      <c r="AH1098" s="2">
        <v>34408</v>
      </c>
      <c r="AI1098">
        <v>6.4409999999999998</v>
      </c>
      <c r="AJ1098">
        <v>4.32</v>
      </c>
      <c r="AK1098">
        <v>1.15282</v>
      </c>
      <c r="AR1098" s="3"/>
    </row>
    <row r="1099" spans="1:44" hidden="1" outlineLevel="1" x14ac:dyDescent="0.2">
      <c r="A1099" s="2">
        <v>34409</v>
      </c>
      <c r="B1099">
        <v>14.51</v>
      </c>
      <c r="E1099" s="2">
        <v>34409</v>
      </c>
      <c r="F1099">
        <v>469.42</v>
      </c>
      <c r="G1099">
        <f t="shared" si="156"/>
        <v>5.1604890687566574E-3</v>
      </c>
      <c r="H1099" s="2">
        <v>34409</v>
      </c>
      <c r="I1099">
        <v>575.19000000000005</v>
      </c>
      <c r="J1099">
        <f t="shared" si="157"/>
        <v>5.2078782265252421E-3</v>
      </c>
      <c r="K1099">
        <f t="shared" si="153"/>
        <v>5.0350782265252423E-3</v>
      </c>
      <c r="L1099">
        <v>3.0277429579790675E-3</v>
      </c>
      <c r="N1099" s="2">
        <v>34409</v>
      </c>
      <c r="O1099">
        <v>2.6484000000000001</v>
      </c>
      <c r="Q1099" s="2">
        <v>34409</v>
      </c>
      <c r="R1099">
        <v>2723.83</v>
      </c>
      <c r="S1099" s="8">
        <f t="shared" si="158"/>
        <v>-1.4736880693586585E-3</v>
      </c>
      <c r="T1099" s="9">
        <f t="shared" si="154"/>
        <v>-1.6464880693586586E-3</v>
      </c>
      <c r="U1099" s="3">
        <f>Sheet1!$B$17+Sheet1!$B$18*'Portfolio allocation'!K1099</f>
        <v>6.2641682316761284E-3</v>
      </c>
      <c r="V1099" s="13">
        <f t="shared" si="159"/>
        <v>-7.9106563010347877E-3</v>
      </c>
      <c r="W1099" s="13"/>
      <c r="X1099" s="2">
        <v>34409</v>
      </c>
      <c r="Y1099">
        <v>13.909599999999999</v>
      </c>
      <c r="AA1099" s="2">
        <v>34409</v>
      </c>
      <c r="AB1099">
        <v>162.52000000000001</v>
      </c>
      <c r="AC1099">
        <f t="shared" si="160"/>
        <v>1.5305803710876642E-2</v>
      </c>
      <c r="AD1099">
        <f t="shared" si="155"/>
        <v>1.5134603710876642E-2</v>
      </c>
      <c r="AE1099">
        <f>Sheet2!$B$17+Sheet2!$B$18*'Portfolio allocation'!K1099</f>
        <v>4.5307070268540521E-3</v>
      </c>
      <c r="AF1099">
        <f t="shared" si="161"/>
        <v>1.060389668402259E-2</v>
      </c>
      <c r="AH1099" s="2">
        <v>34409</v>
      </c>
      <c r="AI1099">
        <v>6.3550000000000004</v>
      </c>
      <c r="AJ1099">
        <v>4.28</v>
      </c>
      <c r="AK1099">
        <v>1.1559299999999999</v>
      </c>
      <c r="AR1099" s="3"/>
    </row>
    <row r="1100" spans="1:44" hidden="1" outlineLevel="1" x14ac:dyDescent="0.2">
      <c r="A1100" s="2">
        <v>34410</v>
      </c>
      <c r="B1100">
        <v>12.76</v>
      </c>
      <c r="E1100" s="2">
        <v>34410</v>
      </c>
      <c r="F1100">
        <v>470.9</v>
      </c>
      <c r="G1100">
        <f t="shared" si="156"/>
        <v>3.1528268927611958E-3</v>
      </c>
      <c r="H1100" s="2">
        <v>34410</v>
      </c>
      <c r="I1100">
        <v>577.03</v>
      </c>
      <c r="J1100">
        <f t="shared" si="157"/>
        <v>3.1989429579790674E-3</v>
      </c>
      <c r="K1100">
        <f t="shared" si="153"/>
        <v>3.0277429579790675E-3</v>
      </c>
      <c r="L1100">
        <v>1.7540242968320708E-4</v>
      </c>
      <c r="N1100" s="2">
        <v>34410</v>
      </c>
      <c r="O1100">
        <v>2.6406000000000001</v>
      </c>
      <c r="Q1100" s="2">
        <v>34410</v>
      </c>
      <c r="R1100">
        <v>2715.8</v>
      </c>
      <c r="S1100" s="8">
        <f t="shared" si="158"/>
        <v>-2.948054761126695E-3</v>
      </c>
      <c r="T1100" s="9">
        <f t="shared" si="154"/>
        <v>-3.1192547611266948E-3</v>
      </c>
      <c r="U1100" s="3">
        <f>Sheet1!$B$17+Sheet1!$B$18*'Portfolio allocation'!K1100</f>
        <v>3.9613023389590283E-3</v>
      </c>
      <c r="V1100" s="13">
        <f t="shared" si="159"/>
        <v>-7.080557100085723E-3</v>
      </c>
      <c r="W1100" s="13"/>
      <c r="X1100" s="2">
        <v>34410</v>
      </c>
      <c r="Y1100">
        <v>13.82</v>
      </c>
      <c r="AA1100" s="2">
        <v>34410</v>
      </c>
      <c r="AB1100">
        <v>161.47</v>
      </c>
      <c r="AC1100">
        <f t="shared" si="160"/>
        <v>-6.4607432931331754E-3</v>
      </c>
      <c r="AD1100">
        <f t="shared" si="155"/>
        <v>-6.6319432931331752E-3</v>
      </c>
      <c r="AE1100">
        <f>Sheet2!$B$17+Sheet2!$B$18*'Portfolio allocation'!K1100</f>
        <v>2.7457332943083882E-3</v>
      </c>
      <c r="AF1100">
        <f t="shared" si="161"/>
        <v>-9.3776765874415639E-3</v>
      </c>
      <c r="AH1100" s="2">
        <v>34410</v>
      </c>
      <c r="AI1100">
        <v>6.399</v>
      </c>
      <c r="AJ1100">
        <v>4.28</v>
      </c>
      <c r="AK1100">
        <v>1.16245</v>
      </c>
      <c r="AR1100" s="3"/>
    </row>
    <row r="1101" spans="1:44" hidden="1" outlineLevel="1" x14ac:dyDescent="0.2">
      <c r="A1101" s="2">
        <v>34411</v>
      </c>
      <c r="B1101">
        <v>13.32</v>
      </c>
      <c r="E1101" s="2">
        <v>34411</v>
      </c>
      <c r="F1101">
        <v>471.06</v>
      </c>
      <c r="G1101">
        <f t="shared" si="156"/>
        <v>3.3977489912939696E-4</v>
      </c>
      <c r="H1101" s="2">
        <v>34411</v>
      </c>
      <c r="I1101">
        <v>577.23</v>
      </c>
      <c r="J1101">
        <f t="shared" si="157"/>
        <v>3.4660242968320709E-4</v>
      </c>
      <c r="K1101">
        <f t="shared" si="153"/>
        <v>1.7540242968320708E-4</v>
      </c>
      <c r="L1101">
        <v>-5.5271521230706366E-3</v>
      </c>
      <c r="N1101" s="2">
        <v>34411</v>
      </c>
      <c r="O1101">
        <v>2.6484000000000001</v>
      </c>
      <c r="Q1101" s="2">
        <v>34411</v>
      </c>
      <c r="R1101">
        <v>2723.83</v>
      </c>
      <c r="S1101" s="8">
        <f t="shared" si="158"/>
        <v>2.9567714853817595E-3</v>
      </c>
      <c r="T1101" s="9">
        <f t="shared" si="154"/>
        <v>2.7855714853817597E-3</v>
      </c>
      <c r="U1101" s="3">
        <f>Sheet1!$B$17+Sheet1!$B$18*'Portfolio allocation'!K1101</f>
        <v>6.8902499697592629E-4</v>
      </c>
      <c r="V1101" s="13">
        <f t="shared" si="159"/>
        <v>2.0965464884058335E-3</v>
      </c>
      <c r="W1101" s="13"/>
      <c r="X1101" s="2">
        <v>34411</v>
      </c>
      <c r="Y1101">
        <v>13.6409</v>
      </c>
      <c r="AA1101" s="2">
        <v>34411</v>
      </c>
      <c r="AB1101">
        <v>159.38</v>
      </c>
      <c r="AC1101">
        <f t="shared" si="160"/>
        <v>-1.2943580850932057E-2</v>
      </c>
      <c r="AD1101">
        <f t="shared" si="155"/>
        <v>-1.3117580850932058E-2</v>
      </c>
      <c r="AE1101">
        <f>Sheet2!$B$17+Sheet2!$B$18*'Portfolio allocation'!K1101</f>
        <v>2.0935932675937124E-4</v>
      </c>
      <c r="AF1101">
        <f t="shared" si="161"/>
        <v>-1.3326940177691428E-2</v>
      </c>
      <c r="AH1101" s="2">
        <v>34411</v>
      </c>
      <c r="AI1101">
        <v>6.4989999999999997</v>
      </c>
      <c r="AJ1101">
        <v>4.3499999999999996</v>
      </c>
      <c r="AK1101">
        <v>1.1510800000000001</v>
      </c>
      <c r="AR1101" s="3"/>
    </row>
    <row r="1102" spans="1:44" hidden="1" outlineLevel="1" x14ac:dyDescent="0.2">
      <c r="A1102" s="2">
        <v>34414</v>
      </c>
      <c r="B1102">
        <v>14.34</v>
      </c>
      <c r="E1102" s="2">
        <v>34414</v>
      </c>
      <c r="F1102">
        <v>468.54</v>
      </c>
      <c r="G1102">
        <f t="shared" si="156"/>
        <v>-5.3496369889185491E-3</v>
      </c>
      <c r="H1102" s="2">
        <v>34414</v>
      </c>
      <c r="I1102">
        <v>574.14</v>
      </c>
      <c r="J1102">
        <f t="shared" si="157"/>
        <v>-5.3531521230706369E-3</v>
      </c>
      <c r="K1102">
        <f t="shared" si="153"/>
        <v>-5.5271521230706366E-3</v>
      </c>
      <c r="L1102">
        <v>3.8095534886980353E-4</v>
      </c>
      <c r="N1102" s="2">
        <v>34414</v>
      </c>
      <c r="O1102">
        <v>2.6015999999999999</v>
      </c>
      <c r="Q1102" s="2">
        <v>34414</v>
      </c>
      <c r="R1102">
        <v>2675.63</v>
      </c>
      <c r="S1102" s="8">
        <f t="shared" si="158"/>
        <v>-1.7695671168905469E-2</v>
      </c>
      <c r="T1102" s="9">
        <f t="shared" si="154"/>
        <v>-1.786967116890547E-2</v>
      </c>
      <c r="U1102" s="3">
        <f>Sheet1!$B$17+Sheet1!$B$18*'Portfolio allocation'!K1102</f>
        <v>-5.8530901078946897E-3</v>
      </c>
      <c r="V1102" s="13">
        <f t="shared" si="159"/>
        <v>-1.201658106101078E-2</v>
      </c>
      <c r="W1102" s="13"/>
      <c r="X1102" s="2">
        <v>34414</v>
      </c>
      <c r="Y1102">
        <v>13.9991</v>
      </c>
      <c r="AA1102" s="2">
        <v>34414</v>
      </c>
      <c r="AB1102">
        <v>163.56</v>
      </c>
      <c r="AC1102">
        <f t="shared" si="160"/>
        <v>2.622662818421384E-2</v>
      </c>
      <c r="AD1102">
        <f t="shared" si="155"/>
        <v>2.605022818421384E-2</v>
      </c>
      <c r="AE1102">
        <f>Sheet2!$B$17+Sheet2!$B$18*'Portfolio allocation'!K1102</f>
        <v>-4.8614976668740033E-3</v>
      </c>
      <c r="AF1102">
        <f t="shared" si="161"/>
        <v>3.0911725851087844E-2</v>
      </c>
      <c r="AH1102" s="2">
        <v>34414</v>
      </c>
      <c r="AI1102">
        <v>6.5149999999999997</v>
      </c>
      <c r="AJ1102">
        <v>4.41</v>
      </c>
      <c r="AK1102">
        <v>1.1503399999999999</v>
      </c>
      <c r="AR1102" s="3"/>
    </row>
    <row r="1103" spans="1:44" hidden="1" outlineLevel="1" x14ac:dyDescent="0.2">
      <c r="A1103" s="2">
        <v>34415</v>
      </c>
      <c r="B1103">
        <v>13.39</v>
      </c>
      <c r="E1103" s="2">
        <v>34415</v>
      </c>
      <c r="F1103">
        <v>468.8</v>
      </c>
      <c r="G1103">
        <f t="shared" si="156"/>
        <v>5.5491526870699026E-4</v>
      </c>
      <c r="H1103" s="2">
        <v>34415</v>
      </c>
      <c r="I1103">
        <v>574.46</v>
      </c>
      <c r="J1103">
        <f t="shared" si="157"/>
        <v>5.5735534886980354E-4</v>
      </c>
      <c r="K1103">
        <f t="shared" si="153"/>
        <v>3.8095534886980353E-4</v>
      </c>
      <c r="L1103">
        <v>-7.1283722452399219E-4</v>
      </c>
      <c r="N1103" s="2">
        <v>34415</v>
      </c>
      <c r="O1103">
        <v>2.6484000000000001</v>
      </c>
      <c r="Q1103" s="2">
        <v>34415</v>
      </c>
      <c r="R1103">
        <v>2723.83</v>
      </c>
      <c r="S1103" s="8">
        <f t="shared" si="158"/>
        <v>1.8014448933522109E-2</v>
      </c>
      <c r="T1103" s="9">
        <f t="shared" si="154"/>
        <v>1.7838048933522109E-2</v>
      </c>
      <c r="U1103" s="3">
        <f>Sheet1!$B$17+Sheet1!$B$18*'Portfolio allocation'!K1103</f>
        <v>9.2484051527052689E-4</v>
      </c>
      <c r="V1103" s="13">
        <f t="shared" si="159"/>
        <v>1.6913208418251582E-2</v>
      </c>
      <c r="W1103" s="13"/>
      <c r="X1103" s="2">
        <v>34415</v>
      </c>
      <c r="Y1103">
        <v>13.909599999999999</v>
      </c>
      <c r="AA1103" s="2">
        <v>34415</v>
      </c>
      <c r="AB1103">
        <v>162.52000000000001</v>
      </c>
      <c r="AC1103">
        <f t="shared" si="160"/>
        <v>-6.3585228662264015E-3</v>
      </c>
      <c r="AD1103">
        <f t="shared" si="155"/>
        <v>-6.5317228662264016E-3</v>
      </c>
      <c r="AE1103">
        <f>Sheet2!$B$17+Sheet2!$B$18*'Portfolio allocation'!K1103</f>
        <v>3.9214222662935195E-4</v>
      </c>
      <c r="AF1103">
        <f t="shared" si="161"/>
        <v>-6.9238650928557539E-3</v>
      </c>
      <c r="AH1103" s="2">
        <v>34415</v>
      </c>
      <c r="AI1103">
        <v>6.4290000000000003</v>
      </c>
      <c r="AJ1103">
        <v>4.33</v>
      </c>
      <c r="AK1103">
        <v>1.1552</v>
      </c>
      <c r="AR1103" s="3"/>
    </row>
    <row r="1104" spans="1:44" hidden="1" outlineLevel="1" x14ac:dyDescent="0.2">
      <c r="A1104" s="2">
        <v>34416</v>
      </c>
      <c r="B1104">
        <v>12.31</v>
      </c>
      <c r="E1104" s="2">
        <v>34416</v>
      </c>
      <c r="F1104">
        <v>468.54</v>
      </c>
      <c r="G1104">
        <f t="shared" si="156"/>
        <v>-5.5460750853242313E-4</v>
      </c>
      <c r="H1104" s="2">
        <v>34416</v>
      </c>
      <c r="I1104">
        <v>574.15</v>
      </c>
      <c r="J1104">
        <f t="shared" si="157"/>
        <v>-5.3963722452399221E-4</v>
      </c>
      <c r="K1104">
        <f t="shared" si="153"/>
        <v>-7.1283722452399219E-4</v>
      </c>
      <c r="L1104">
        <v>-9.1077473134198172E-3</v>
      </c>
      <c r="N1104" s="2">
        <v>34416</v>
      </c>
      <c r="O1104">
        <v>2.6953</v>
      </c>
      <c r="Q1104" s="2">
        <v>34416</v>
      </c>
      <c r="R1104">
        <v>2772.04</v>
      </c>
      <c r="S1104" s="8">
        <f t="shared" si="158"/>
        <v>1.7699342469977841E-2</v>
      </c>
      <c r="T1104" s="9">
        <f t="shared" si="154"/>
        <v>1.7526142469977843E-2</v>
      </c>
      <c r="U1104" s="3">
        <f>Sheet1!$B$17+Sheet1!$B$18*'Portfolio allocation'!K1104</f>
        <v>-3.2998604531700101E-4</v>
      </c>
      <c r="V1104" s="13">
        <f t="shared" si="159"/>
        <v>1.7856128515294844E-2</v>
      </c>
      <c r="W1104" s="13"/>
      <c r="X1104" s="2">
        <v>34416</v>
      </c>
      <c r="Y1104">
        <v>13.6708</v>
      </c>
      <c r="AA1104" s="2">
        <v>34416</v>
      </c>
      <c r="AB1104">
        <v>159.72999999999999</v>
      </c>
      <c r="AC1104">
        <f t="shared" si="160"/>
        <v>-1.7167117893182482E-2</v>
      </c>
      <c r="AD1104">
        <f t="shared" si="155"/>
        <v>-1.7339917893182483E-2</v>
      </c>
      <c r="AE1104">
        <f>Sheet2!$B$17+Sheet2!$B$18*'Portfolio allocation'!K1104</f>
        <v>-5.8048603480476417E-4</v>
      </c>
      <c r="AF1104">
        <f t="shared" si="161"/>
        <v>-1.6759431858377718E-2</v>
      </c>
      <c r="AH1104" s="2">
        <v>34416</v>
      </c>
      <c r="AI1104">
        <v>6.4530000000000003</v>
      </c>
      <c r="AJ1104">
        <v>4.32</v>
      </c>
      <c r="AK1104">
        <v>1.15795</v>
      </c>
      <c r="AR1104" s="3"/>
    </row>
    <row r="1105" spans="1:44" hidden="1" outlineLevel="1" x14ac:dyDescent="0.2">
      <c r="A1105" s="2">
        <v>34417</v>
      </c>
      <c r="B1105">
        <v>13.43</v>
      </c>
      <c r="E1105" s="2">
        <v>34417</v>
      </c>
      <c r="F1105">
        <v>464.35</v>
      </c>
      <c r="G1105">
        <f t="shared" si="156"/>
        <v>-8.9426729841635133E-3</v>
      </c>
      <c r="H1105" s="2">
        <v>34417</v>
      </c>
      <c r="I1105">
        <v>569.02</v>
      </c>
      <c r="J1105">
        <f t="shared" si="157"/>
        <v>-8.9349473134198165E-3</v>
      </c>
      <c r="K1105">
        <f t="shared" si="153"/>
        <v>-9.1077473134198172E-3</v>
      </c>
      <c r="L1105">
        <v>-7.7316521317351812E-3</v>
      </c>
      <c r="N1105" s="2">
        <v>34417</v>
      </c>
      <c r="O1105">
        <v>2.7265999999999999</v>
      </c>
      <c r="Q1105" s="2">
        <v>34417</v>
      </c>
      <c r="R1105">
        <v>2804.18</v>
      </c>
      <c r="S1105" s="8">
        <f t="shared" si="158"/>
        <v>1.1594349287888939E-2</v>
      </c>
      <c r="T1105" s="9">
        <f t="shared" si="154"/>
        <v>1.1421549287888938E-2</v>
      </c>
      <c r="U1105" s="3">
        <f>Sheet1!$B$17+Sheet1!$B$18*'Portfolio allocation'!K1105</f>
        <v>-9.9608396546128995E-3</v>
      </c>
      <c r="V1105" s="13">
        <f t="shared" si="159"/>
        <v>2.1382388942501836E-2</v>
      </c>
      <c r="W1105" s="13"/>
      <c r="X1105" s="2">
        <v>34417</v>
      </c>
      <c r="Y1105">
        <v>13.4618</v>
      </c>
      <c r="AA1105" s="2">
        <v>34417</v>
      </c>
      <c r="AB1105">
        <v>157.28</v>
      </c>
      <c r="AC1105">
        <f t="shared" si="160"/>
        <v>-1.5338383522193633E-2</v>
      </c>
      <c r="AD1105">
        <f t="shared" si="155"/>
        <v>-1.5513183522193632E-2</v>
      </c>
      <c r="AE1105">
        <f>Sheet2!$B$17+Sheet2!$B$18*'Portfolio allocation'!K1105</f>
        <v>-8.0454542593776275E-3</v>
      </c>
      <c r="AF1105">
        <f t="shared" si="161"/>
        <v>-7.4677292628160044E-3</v>
      </c>
      <c r="AH1105" s="2">
        <v>34417</v>
      </c>
      <c r="AI1105">
        <v>6.5510000000000002</v>
      </c>
      <c r="AJ1105">
        <v>4.37</v>
      </c>
      <c r="AK1105">
        <v>1.16432</v>
      </c>
      <c r="AR1105" s="3"/>
    </row>
    <row r="1106" spans="1:44" hidden="1" outlineLevel="1" x14ac:dyDescent="0.2">
      <c r="A1106" s="2">
        <v>34418</v>
      </c>
      <c r="B1106">
        <v>13.67</v>
      </c>
      <c r="E1106" s="2">
        <v>34418</v>
      </c>
      <c r="F1106">
        <v>460.58</v>
      </c>
      <c r="G1106">
        <f t="shared" si="156"/>
        <v>-8.1188758479595613E-3</v>
      </c>
      <c r="H1106" s="2">
        <v>34418</v>
      </c>
      <c r="I1106">
        <v>564.72</v>
      </c>
      <c r="J1106">
        <f t="shared" si="157"/>
        <v>-7.5568521317351811E-3</v>
      </c>
      <c r="K1106">
        <f t="shared" si="153"/>
        <v>-7.7316521317351812E-3</v>
      </c>
      <c r="L1106">
        <v>-1.4324602351608175E-3</v>
      </c>
      <c r="N1106" s="2">
        <v>34418</v>
      </c>
      <c r="O1106">
        <v>2.7343999999999999</v>
      </c>
      <c r="Q1106" s="2">
        <v>34418</v>
      </c>
      <c r="R1106">
        <v>2812.22</v>
      </c>
      <c r="S1106" s="8">
        <f t="shared" si="158"/>
        <v>2.8671483285667154E-3</v>
      </c>
      <c r="T1106" s="9">
        <f t="shared" si="154"/>
        <v>2.6923483285667153E-3</v>
      </c>
      <c r="U1106" s="3">
        <f>Sheet1!$B$17+Sheet1!$B$18*'Portfolio allocation'!K1106</f>
        <v>-8.3821483872945947E-3</v>
      </c>
      <c r="V1106" s="13">
        <f t="shared" si="159"/>
        <v>1.1074496715861311E-2</v>
      </c>
      <c r="W1106" s="13"/>
      <c r="X1106" s="2">
        <v>34418</v>
      </c>
      <c r="Y1106">
        <v>12.8947</v>
      </c>
      <c r="AA1106" s="2">
        <v>34418</v>
      </c>
      <c r="AB1106">
        <v>150.66</v>
      </c>
      <c r="AC1106">
        <f t="shared" si="160"/>
        <v>-4.2090539165818952E-2</v>
      </c>
      <c r="AD1106">
        <f t="shared" si="155"/>
        <v>-4.2265739165818952E-2</v>
      </c>
      <c r="AE1106">
        <f>Sheet2!$B$17+Sheet2!$B$18*'Portfolio allocation'!K1106</f>
        <v>-6.8217953164603782E-3</v>
      </c>
      <c r="AF1106">
        <f t="shared" si="161"/>
        <v>-3.5443943849358575E-2</v>
      </c>
      <c r="AH1106" s="2">
        <v>34418</v>
      </c>
      <c r="AI1106">
        <v>6.5919999999999996</v>
      </c>
      <c r="AJ1106">
        <v>4.38</v>
      </c>
      <c r="AK1106">
        <v>1.16822</v>
      </c>
      <c r="AR1106" s="3"/>
    </row>
    <row r="1107" spans="1:44" hidden="1" outlineLevel="1" x14ac:dyDescent="0.2">
      <c r="A1107" s="2">
        <v>34421</v>
      </c>
      <c r="B1107">
        <v>14.9</v>
      </c>
      <c r="E1107" s="2">
        <v>34421</v>
      </c>
      <c r="F1107">
        <v>460</v>
      </c>
      <c r="G1107">
        <f t="shared" si="156"/>
        <v>-1.2592817751529983E-3</v>
      </c>
      <c r="H1107" s="2">
        <v>34421</v>
      </c>
      <c r="I1107">
        <v>564.01</v>
      </c>
      <c r="J1107">
        <f t="shared" si="157"/>
        <v>-1.2572602351608175E-3</v>
      </c>
      <c r="K1107">
        <f t="shared" si="153"/>
        <v>-1.4324602351608175E-3</v>
      </c>
      <c r="L1107">
        <v>-1.6434976975585415E-2</v>
      </c>
      <c r="N1107" s="2">
        <v>34421</v>
      </c>
      <c r="O1107">
        <v>2.6991999999999998</v>
      </c>
      <c r="Q1107" s="2">
        <v>34421</v>
      </c>
      <c r="R1107">
        <v>2776.06</v>
      </c>
      <c r="S1107" s="8">
        <f t="shared" si="158"/>
        <v>-1.2858168991046193E-2</v>
      </c>
      <c r="T1107" s="9">
        <f t="shared" si="154"/>
        <v>-1.3033368991046193E-2</v>
      </c>
      <c r="U1107" s="3">
        <f>Sheet1!$B$17+Sheet1!$B$18*'Portfolio allocation'!K1107</f>
        <v>-1.1555558007919668E-3</v>
      </c>
      <c r="V1107" s="13">
        <f t="shared" si="159"/>
        <v>-1.1877813190254227E-2</v>
      </c>
      <c r="W1107" s="13"/>
      <c r="X1107" s="2">
        <v>34421</v>
      </c>
      <c r="Y1107">
        <v>12.805199999999999</v>
      </c>
      <c r="AA1107" s="2">
        <v>34421</v>
      </c>
      <c r="AB1107">
        <v>149.61000000000001</v>
      </c>
      <c r="AC1107">
        <f t="shared" si="160"/>
        <v>-6.9693349263240112E-3</v>
      </c>
      <c r="AD1107">
        <f t="shared" si="155"/>
        <v>-7.1457349263240114E-3</v>
      </c>
      <c r="AE1107">
        <f>Sheet2!$B$17+Sheet2!$B$18*'Portfolio allocation'!K1107</f>
        <v>-1.2203931751064811E-3</v>
      </c>
      <c r="AF1107">
        <f t="shared" si="161"/>
        <v>-5.9253417512175298E-3</v>
      </c>
      <c r="AH1107" s="2">
        <v>34421</v>
      </c>
      <c r="AI1107">
        <v>6.61</v>
      </c>
      <c r="AJ1107">
        <v>4.41</v>
      </c>
      <c r="AK1107">
        <v>1.16805</v>
      </c>
      <c r="AR1107" s="3"/>
    </row>
    <row r="1108" spans="1:44" hidden="1" outlineLevel="1" x14ac:dyDescent="0.2">
      <c r="A1108" s="2">
        <v>34422</v>
      </c>
      <c r="B1108">
        <v>16.489999999999998</v>
      </c>
      <c r="E1108" s="2">
        <v>34422</v>
      </c>
      <c r="F1108">
        <v>452.48</v>
      </c>
      <c r="G1108">
        <f t="shared" si="156"/>
        <v>-1.6347826086956507E-2</v>
      </c>
      <c r="H1108" s="2">
        <v>34422</v>
      </c>
      <c r="I1108">
        <v>554.84</v>
      </c>
      <c r="J1108">
        <f t="shared" si="157"/>
        <v>-1.6258576975585415E-2</v>
      </c>
      <c r="K1108">
        <f t="shared" si="153"/>
        <v>-1.6434976975585415E-2</v>
      </c>
      <c r="L1108">
        <v>-1.5462085386778157E-2</v>
      </c>
      <c r="N1108" s="2">
        <v>34422</v>
      </c>
      <c r="O1108">
        <v>2.5781000000000001</v>
      </c>
      <c r="Q1108" s="2">
        <v>34422</v>
      </c>
      <c r="R1108">
        <v>2651.52</v>
      </c>
      <c r="S1108" s="8">
        <f t="shared" si="158"/>
        <v>-4.4862142749075962E-2</v>
      </c>
      <c r="T1108" s="9">
        <f t="shared" si="154"/>
        <v>-4.5038542749075962E-2</v>
      </c>
      <c r="U1108" s="3">
        <f>Sheet1!$B$17+Sheet1!$B$18*'Portfolio allocation'!K1108</f>
        <v>-1.8366823219743516E-2</v>
      </c>
      <c r="V1108" s="13">
        <f t="shared" si="159"/>
        <v>-2.6671719529332446E-2</v>
      </c>
      <c r="W1108" s="13"/>
      <c r="X1108" s="2">
        <v>34422</v>
      </c>
      <c r="Y1108">
        <v>12.5664</v>
      </c>
      <c r="AA1108" s="2">
        <v>34422</v>
      </c>
      <c r="AB1108">
        <v>146.82</v>
      </c>
      <c r="AC1108">
        <f t="shared" si="160"/>
        <v>-1.8648486063765901E-2</v>
      </c>
      <c r="AD1108">
        <f t="shared" si="155"/>
        <v>-1.88268860637659E-2</v>
      </c>
      <c r="AE1108">
        <f>Sheet2!$B$17+Sheet2!$B$18*'Portfolio allocation'!K1108</f>
        <v>-1.4561013809510734E-2</v>
      </c>
      <c r="AF1108">
        <f t="shared" si="161"/>
        <v>-4.2658722542551659E-3</v>
      </c>
      <c r="AH1108" s="2">
        <v>34422</v>
      </c>
      <c r="AI1108">
        <v>6.71</v>
      </c>
      <c r="AJ1108">
        <v>4.46</v>
      </c>
      <c r="AK1108">
        <v>1.17191</v>
      </c>
      <c r="AR1108" s="3"/>
    </row>
    <row r="1109" spans="1:44" hidden="1" outlineLevel="1" x14ac:dyDescent="0.2">
      <c r="A1109" s="2">
        <v>34423</v>
      </c>
      <c r="B1109">
        <v>18.59</v>
      </c>
      <c r="E1109" s="2">
        <v>34423</v>
      </c>
      <c r="F1109">
        <v>445.55</v>
      </c>
      <c r="G1109">
        <f t="shared" si="156"/>
        <v>-1.5315594059405968E-2</v>
      </c>
      <c r="H1109" s="2">
        <v>34423</v>
      </c>
      <c r="I1109">
        <v>546.36</v>
      </c>
      <c r="J1109">
        <f t="shared" si="157"/>
        <v>-1.5283685386778156E-2</v>
      </c>
      <c r="K1109">
        <f t="shared" si="153"/>
        <v>-1.5462085386778157E-2</v>
      </c>
      <c r="L1109">
        <v>3.5278556263264077E-4</v>
      </c>
      <c r="N1109" s="2">
        <v>34423</v>
      </c>
      <c r="O1109">
        <v>2.6133000000000002</v>
      </c>
      <c r="Q1109" s="2">
        <v>34423</v>
      </c>
      <c r="R1109">
        <v>2687.68</v>
      </c>
      <c r="S1109" s="8">
        <f t="shared" si="158"/>
        <v>1.3637460777214505E-2</v>
      </c>
      <c r="T1109" s="9">
        <f t="shared" si="154"/>
        <v>1.3459060777214505E-2</v>
      </c>
      <c r="U1109" s="3">
        <f>Sheet1!$B$17+Sheet1!$B$18*'Portfolio allocation'!K1109</f>
        <v>-1.7250697332712079E-2</v>
      </c>
      <c r="V1109" s="13">
        <f t="shared" si="159"/>
        <v>3.0709758109926585E-2</v>
      </c>
      <c r="W1109" s="13"/>
      <c r="X1109" s="2">
        <v>34423</v>
      </c>
      <c r="Y1109">
        <v>12.7753</v>
      </c>
      <c r="AA1109" s="2">
        <v>34423</v>
      </c>
      <c r="AB1109">
        <v>149.26</v>
      </c>
      <c r="AC1109">
        <f t="shared" si="160"/>
        <v>1.6618989238523341E-2</v>
      </c>
      <c r="AD1109">
        <f t="shared" si="155"/>
        <v>1.644098923852334E-2</v>
      </c>
      <c r="AE1109">
        <f>Sheet2!$B$17+Sheet2!$B$18*'Portfolio allocation'!K1109</f>
        <v>-1.3695893788034048E-2</v>
      </c>
      <c r="AF1109">
        <f t="shared" si="161"/>
        <v>3.0136883026557388E-2</v>
      </c>
      <c r="AH1109" s="2">
        <v>34423</v>
      </c>
      <c r="AI1109">
        <v>6.7690000000000001</v>
      </c>
      <c r="AJ1109">
        <v>4.45</v>
      </c>
      <c r="AK1109">
        <v>1.1660699999999999</v>
      </c>
      <c r="AR1109" s="3"/>
    </row>
    <row r="1110" spans="1:44" hidden="1" outlineLevel="1" x14ac:dyDescent="0.2">
      <c r="A1110" s="2">
        <v>34424</v>
      </c>
      <c r="B1110">
        <v>20.45</v>
      </c>
      <c r="E1110" s="2">
        <v>34424</v>
      </c>
      <c r="F1110">
        <v>445.77</v>
      </c>
      <c r="G1110">
        <f t="shared" si="156"/>
        <v>4.9377174278975033E-4</v>
      </c>
      <c r="H1110" s="2">
        <v>34424</v>
      </c>
      <c r="I1110">
        <v>546.65</v>
      </c>
      <c r="J1110">
        <f t="shared" si="157"/>
        <v>5.3078556263264076E-4</v>
      </c>
      <c r="K1110">
        <f t="shared" si="153"/>
        <v>3.5278556263264077E-4</v>
      </c>
      <c r="L1110">
        <v>-1.8000000000000001E-4</v>
      </c>
      <c r="N1110" s="2">
        <v>34424</v>
      </c>
      <c r="O1110">
        <v>2.6484000000000001</v>
      </c>
      <c r="Q1110" s="2">
        <v>34424</v>
      </c>
      <c r="R1110">
        <v>2723.83</v>
      </c>
      <c r="S1110" s="8">
        <f t="shared" si="158"/>
        <v>1.3450261935944896E-2</v>
      </c>
      <c r="T1110" s="9">
        <f t="shared" si="154"/>
        <v>1.3272261935944897E-2</v>
      </c>
      <c r="U1110" s="3">
        <f>Sheet1!$B$17+Sheet1!$B$18*'Portfolio allocation'!K1110</f>
        <v>8.9252342258193125E-4</v>
      </c>
      <c r="V1110" s="13">
        <f t="shared" si="159"/>
        <v>1.2379738513362966E-2</v>
      </c>
      <c r="W1110" s="13"/>
      <c r="X1110" s="2">
        <v>34424</v>
      </c>
      <c r="Y1110">
        <v>13.044</v>
      </c>
      <c r="AA1110" s="2">
        <v>34424</v>
      </c>
      <c r="AB1110">
        <v>152.4</v>
      </c>
      <c r="AC1110">
        <f t="shared" si="160"/>
        <v>2.1037116441109616E-2</v>
      </c>
      <c r="AD1110">
        <f t="shared" si="155"/>
        <v>2.0857116441109616E-2</v>
      </c>
      <c r="AE1110">
        <f>Sheet2!$B$17+Sheet2!$B$18*'Portfolio allocation'!K1110</f>
        <v>3.6709293403102122E-4</v>
      </c>
      <c r="AF1110">
        <f t="shared" si="161"/>
        <v>2.0490023507078594E-2</v>
      </c>
      <c r="AH1110" s="2">
        <v>34424</v>
      </c>
      <c r="AI1110">
        <v>6.7350000000000003</v>
      </c>
      <c r="AJ1110">
        <v>4.5</v>
      </c>
      <c r="AK1110">
        <v>1.1756899999999999</v>
      </c>
      <c r="AR1110" s="3"/>
    </row>
    <row r="1111" spans="1:44" hidden="1" outlineLevel="1" x14ac:dyDescent="0.2">
      <c r="A1111" s="2">
        <v>34425</v>
      </c>
      <c r="B1111">
        <v>20.45</v>
      </c>
      <c r="E1111" s="2">
        <v>34425</v>
      </c>
      <c r="F1111">
        <v>445.77</v>
      </c>
      <c r="G1111">
        <f t="shared" si="156"/>
        <v>0</v>
      </c>
      <c r="H1111" s="2">
        <v>34425</v>
      </c>
      <c r="I1111">
        <v>546.65</v>
      </c>
      <c r="J1111">
        <f t="shared" si="157"/>
        <v>0</v>
      </c>
      <c r="K1111">
        <f t="shared" si="153"/>
        <v>-1.8000000000000001E-4</v>
      </c>
      <c r="L1111">
        <v>-1.5326803256196772E-2</v>
      </c>
      <c r="N1111" s="2">
        <v>34425</v>
      </c>
      <c r="O1111">
        <v>2.6484000000000001</v>
      </c>
      <c r="Q1111" s="2">
        <v>34425</v>
      </c>
      <c r="R1111">
        <v>2723.83</v>
      </c>
      <c r="S1111" s="8">
        <f t="shared" si="158"/>
        <v>0</v>
      </c>
      <c r="T1111" s="9">
        <f t="shared" si="154"/>
        <v>-1.7999999999999998E-4</v>
      </c>
      <c r="U1111" s="3">
        <f>Sheet1!$B$17+Sheet1!$B$18*'Portfolio allocation'!K1111</f>
        <v>2.8129832254798748E-4</v>
      </c>
      <c r="V1111" s="13">
        <f t="shared" si="159"/>
        <v>-4.6129832254798747E-4</v>
      </c>
      <c r="W1111" s="13"/>
      <c r="X1111" s="2">
        <v>34425</v>
      </c>
      <c r="Y1111">
        <v>13.044</v>
      </c>
      <c r="AA1111" s="2">
        <v>34425</v>
      </c>
      <c r="AB1111">
        <v>152.4</v>
      </c>
      <c r="AC1111">
        <f t="shared" si="160"/>
        <v>0</v>
      </c>
      <c r="AD1111">
        <f t="shared" si="155"/>
        <v>-1.8000000000000001E-4</v>
      </c>
      <c r="AE1111">
        <f>Sheet2!$B$17+Sheet2!$B$18*'Portfolio allocation'!K1111</f>
        <v>-1.0667358085096962E-4</v>
      </c>
      <c r="AF1111">
        <f t="shared" si="161"/>
        <v>-7.3326419149030394E-5</v>
      </c>
      <c r="AH1111" s="2">
        <v>34425</v>
      </c>
      <c r="AI1111">
        <v>6.8159999999999998</v>
      </c>
      <c r="AJ1111">
        <v>4.5</v>
      </c>
      <c r="AK1111">
        <v>1.1599999999999999</v>
      </c>
      <c r="AR1111" s="3"/>
    </row>
    <row r="1112" spans="1:44" hidden="1" outlineLevel="1" x14ac:dyDescent="0.2">
      <c r="A1112" s="2">
        <v>34428</v>
      </c>
      <c r="B1112">
        <v>23.87</v>
      </c>
      <c r="E1112" s="2">
        <v>34428</v>
      </c>
      <c r="F1112">
        <v>438.92</v>
      </c>
      <c r="G1112">
        <f t="shared" si="156"/>
        <v>-1.5366668909975956E-2</v>
      </c>
      <c r="H1112" s="2">
        <v>34428</v>
      </c>
      <c r="I1112">
        <v>538.37</v>
      </c>
      <c r="J1112">
        <f t="shared" si="157"/>
        <v>-1.5146803256196772E-2</v>
      </c>
      <c r="K1112">
        <f t="shared" si="153"/>
        <v>-1.5326803256196772E-2</v>
      </c>
      <c r="L1112">
        <v>2.1446192982521376E-2</v>
      </c>
      <c r="N1112" s="2">
        <v>34428</v>
      </c>
      <c r="O1112">
        <v>2.6406000000000001</v>
      </c>
      <c r="Q1112" s="2">
        <v>34428</v>
      </c>
      <c r="R1112">
        <v>2715.8</v>
      </c>
      <c r="S1112" s="8">
        <f t="shared" si="158"/>
        <v>-2.948054761126695E-3</v>
      </c>
      <c r="T1112" s="9">
        <f t="shared" si="154"/>
        <v>-3.128054761126695E-3</v>
      </c>
      <c r="U1112" s="3">
        <f>Sheet1!$B$17+Sheet1!$B$18*'Portfolio allocation'!K1112</f>
        <v>-1.7095498244003991E-2</v>
      </c>
      <c r="V1112" s="13">
        <f t="shared" si="159"/>
        <v>1.3967443482877297E-2</v>
      </c>
      <c r="W1112" s="13"/>
      <c r="X1112" s="2">
        <v>34428</v>
      </c>
      <c r="Y1112">
        <v>12.655900000000001</v>
      </c>
      <c r="AA1112" s="2">
        <v>34428</v>
      </c>
      <c r="AB1112">
        <v>147.87</v>
      </c>
      <c r="AC1112">
        <f t="shared" si="160"/>
        <v>-2.9724409448818934E-2</v>
      </c>
      <c r="AD1112">
        <f t="shared" si="155"/>
        <v>-2.9917609448818935E-2</v>
      </c>
      <c r="AE1112">
        <f>Sheet2!$B$17+Sheet2!$B$18*'Portfolio allocation'!K1112</f>
        <v>-1.3575597466161781E-2</v>
      </c>
      <c r="AF1112">
        <f t="shared" si="161"/>
        <v>-1.6342011982657154E-2</v>
      </c>
      <c r="AH1112" s="2">
        <v>34428</v>
      </c>
      <c r="AI1112">
        <v>7.1210000000000004</v>
      </c>
      <c r="AJ1112">
        <v>4.83</v>
      </c>
      <c r="AK1112">
        <v>1.1575500000000001</v>
      </c>
      <c r="AR1112" s="3"/>
    </row>
    <row r="1113" spans="1:44" hidden="1" outlineLevel="1" x14ac:dyDescent="0.2">
      <c r="A1113" s="2">
        <v>34429</v>
      </c>
      <c r="B1113">
        <v>18.13</v>
      </c>
      <c r="E1113" s="2">
        <v>34429</v>
      </c>
      <c r="F1113">
        <v>448.29</v>
      </c>
      <c r="G1113">
        <f t="shared" si="156"/>
        <v>2.1347853823020069E-2</v>
      </c>
      <c r="H1113" s="2">
        <v>34429</v>
      </c>
      <c r="I1113">
        <v>550.02</v>
      </c>
      <c r="J1113">
        <f t="shared" si="157"/>
        <v>2.1639392982521377E-2</v>
      </c>
      <c r="K1113">
        <f t="shared" si="153"/>
        <v>2.1446192982521376E-2</v>
      </c>
      <c r="L1113">
        <v>-7.3423471146495385E-4</v>
      </c>
      <c r="N1113" s="2">
        <v>34429</v>
      </c>
      <c r="O1113">
        <v>2.7422</v>
      </c>
      <c r="Q1113" s="2">
        <v>34429</v>
      </c>
      <c r="R1113">
        <v>2820.25</v>
      </c>
      <c r="S1113" s="8">
        <f t="shared" si="158"/>
        <v>3.8460122247588213E-2</v>
      </c>
      <c r="T1113" s="9">
        <f t="shared" si="154"/>
        <v>3.8266922247588216E-2</v>
      </c>
      <c r="U1113" s="3">
        <f>Sheet1!$B$17+Sheet1!$B$18*'Portfolio allocation'!K1113</f>
        <v>2.5091414992712387E-2</v>
      </c>
      <c r="V1113" s="13">
        <f t="shared" si="159"/>
        <v>1.3175507254875828E-2</v>
      </c>
      <c r="W1113" s="13"/>
      <c r="X1113" s="2">
        <v>34429</v>
      </c>
      <c r="Y1113">
        <v>12.7455</v>
      </c>
      <c r="AA1113" s="2">
        <v>34429</v>
      </c>
      <c r="AB1113">
        <v>148.91</v>
      </c>
      <c r="AC1113">
        <f t="shared" si="160"/>
        <v>7.0332048420909121E-3</v>
      </c>
      <c r="AD1113">
        <f t="shared" si="155"/>
        <v>6.8444048420909119E-3</v>
      </c>
      <c r="AE1113">
        <f>Sheet2!$B$17+Sheet2!$B$18*'Portfolio allocation'!K1113</f>
        <v>1.9123888953290074E-2</v>
      </c>
      <c r="AF1113">
        <f t="shared" si="161"/>
        <v>-1.2279484111199161E-2</v>
      </c>
      <c r="AH1113" s="2">
        <v>34429</v>
      </c>
      <c r="AI1113">
        <v>6.9269999999999996</v>
      </c>
      <c r="AJ1113">
        <v>4.72</v>
      </c>
      <c r="AK1113">
        <v>1.15204</v>
      </c>
      <c r="AR1113" s="3"/>
    </row>
    <row r="1114" spans="1:44" hidden="1" outlineLevel="1" x14ac:dyDescent="0.2">
      <c r="A1114" s="2">
        <v>34430</v>
      </c>
      <c r="B1114">
        <v>17.38</v>
      </c>
      <c r="E1114" s="2">
        <v>34430</v>
      </c>
      <c r="F1114">
        <v>448.05</v>
      </c>
      <c r="G1114">
        <f t="shared" si="156"/>
        <v>-5.3536773071005683E-4</v>
      </c>
      <c r="H1114" s="2">
        <v>34430</v>
      </c>
      <c r="I1114">
        <v>549.72</v>
      </c>
      <c r="J1114">
        <f t="shared" si="157"/>
        <v>-5.4543471146495381E-4</v>
      </c>
      <c r="K1114">
        <f t="shared" si="153"/>
        <v>-7.3423471146495385E-4</v>
      </c>
      <c r="L1114">
        <v>6.1436955249945394E-3</v>
      </c>
      <c r="N1114" s="2">
        <v>34430</v>
      </c>
      <c r="O1114">
        <v>2.7812999999999999</v>
      </c>
      <c r="Q1114" s="2">
        <v>34430</v>
      </c>
      <c r="R1114">
        <v>2860.43</v>
      </c>
      <c r="S1114" s="8">
        <f t="shared" si="158"/>
        <v>1.4246963921638045E-2</v>
      </c>
      <c r="T1114" s="9">
        <f t="shared" si="154"/>
        <v>1.4058163921638046E-2</v>
      </c>
      <c r="U1114" s="3">
        <f>Sheet1!$B$17+Sheet1!$B$18*'Portfolio allocation'!K1114</f>
        <v>-3.5453378462010617E-4</v>
      </c>
      <c r="V1114" s="13">
        <f t="shared" si="159"/>
        <v>1.4412697706258151E-2</v>
      </c>
      <c r="W1114" s="13"/>
      <c r="X1114" s="2">
        <v>34430</v>
      </c>
      <c r="Y1114">
        <v>12.6858</v>
      </c>
      <c r="AA1114" s="2">
        <v>34430</v>
      </c>
      <c r="AB1114">
        <v>148.22</v>
      </c>
      <c r="AC1114">
        <f t="shared" si="160"/>
        <v>-4.633671345107726E-3</v>
      </c>
      <c r="AD1114">
        <f t="shared" si="155"/>
        <v>-4.820471345107726E-3</v>
      </c>
      <c r="AE1114">
        <f>Sheet2!$B$17+Sheet2!$B$18*'Portfolio allocation'!K1114</f>
        <v>-5.995132260919315E-4</v>
      </c>
      <c r="AF1114">
        <f t="shared" si="161"/>
        <v>-4.2209581190157941E-3</v>
      </c>
      <c r="AH1114" s="2">
        <v>34430</v>
      </c>
      <c r="AI1114">
        <v>6.9109999999999996</v>
      </c>
      <c r="AJ1114">
        <v>4.67</v>
      </c>
      <c r="AK1114">
        <v>1.14557</v>
      </c>
      <c r="AR1114" s="3"/>
    </row>
    <row r="1115" spans="1:44" hidden="1" outlineLevel="1" x14ac:dyDescent="0.2">
      <c r="A1115" s="2">
        <v>34431</v>
      </c>
      <c r="B1115">
        <v>16.98</v>
      </c>
      <c r="E1115" s="2">
        <v>34431</v>
      </c>
      <c r="F1115">
        <v>450.88</v>
      </c>
      <c r="G1115">
        <f t="shared" si="156"/>
        <v>6.3162593460550642E-3</v>
      </c>
      <c r="H1115" s="2">
        <v>34431</v>
      </c>
      <c r="I1115">
        <v>553.20000000000005</v>
      </c>
      <c r="J1115">
        <f t="shared" si="157"/>
        <v>6.3304955249945394E-3</v>
      </c>
      <c r="K1115">
        <f t="shared" si="153"/>
        <v>6.1436955249945394E-3</v>
      </c>
      <c r="L1115">
        <v>-8.5008566883586403E-3</v>
      </c>
      <c r="N1115" s="2">
        <v>34431</v>
      </c>
      <c r="O1115">
        <v>2.8047</v>
      </c>
      <c r="Q1115" s="2">
        <v>34431</v>
      </c>
      <c r="R1115">
        <v>2884.53</v>
      </c>
      <c r="S1115" s="8">
        <f t="shared" si="158"/>
        <v>8.4253066846593505E-3</v>
      </c>
      <c r="T1115" s="9">
        <f t="shared" si="154"/>
        <v>8.2385066846593497E-3</v>
      </c>
      <c r="U1115" s="3">
        <f>Sheet1!$B$17+Sheet1!$B$18*'Portfolio allocation'!K1115</f>
        <v>7.5360020925787675E-3</v>
      </c>
      <c r="V1115" s="13">
        <f t="shared" si="159"/>
        <v>7.0250459208058211E-4</v>
      </c>
      <c r="W1115" s="13"/>
      <c r="X1115" s="2">
        <v>34431</v>
      </c>
      <c r="Y1115">
        <v>12.6858</v>
      </c>
      <c r="AA1115" s="2">
        <v>34431</v>
      </c>
      <c r="AB1115">
        <v>148.22</v>
      </c>
      <c r="AC1115">
        <f t="shared" si="160"/>
        <v>0</v>
      </c>
      <c r="AD1115">
        <f t="shared" si="155"/>
        <v>-1.8559999999999998E-4</v>
      </c>
      <c r="AE1115">
        <f>Sheet2!$B$17+Sheet2!$B$18*'Portfolio allocation'!K1115</f>
        <v>5.5165178120382468E-3</v>
      </c>
      <c r="AF1115">
        <f t="shared" si="161"/>
        <v>-5.702117812038247E-3</v>
      </c>
      <c r="AH1115" s="2">
        <v>34431</v>
      </c>
      <c r="AI1115">
        <v>6.8490000000000002</v>
      </c>
      <c r="AJ1115">
        <v>4.6399999999999997</v>
      </c>
      <c r="AK1115">
        <v>1.14629</v>
      </c>
      <c r="AR1115" s="3"/>
    </row>
    <row r="1116" spans="1:44" hidden="1" outlineLevel="1" x14ac:dyDescent="0.2">
      <c r="A1116" s="2">
        <v>34432</v>
      </c>
      <c r="B1116">
        <v>16.920000000000002</v>
      </c>
      <c r="E1116" s="2">
        <v>34432</v>
      </c>
      <c r="F1116">
        <v>447.1</v>
      </c>
      <c r="G1116">
        <f t="shared" si="156"/>
        <v>-8.3836053938962651E-3</v>
      </c>
      <c r="H1116" s="2">
        <v>34432</v>
      </c>
      <c r="I1116">
        <v>548.6</v>
      </c>
      <c r="J1116">
        <f t="shared" si="157"/>
        <v>-8.315256688358641E-3</v>
      </c>
      <c r="K1116">
        <f t="shared" si="153"/>
        <v>-8.5008566883586403E-3</v>
      </c>
      <c r="L1116">
        <v>6.1015349617206654E-3</v>
      </c>
      <c r="N1116" s="2">
        <v>34432</v>
      </c>
      <c r="O1116">
        <v>2.7187999999999999</v>
      </c>
      <c r="Q1116" s="2">
        <v>34432</v>
      </c>
      <c r="R1116">
        <v>2796.15</v>
      </c>
      <c r="S1116" s="8">
        <f t="shared" si="158"/>
        <v>-3.0639306923484932E-2</v>
      </c>
      <c r="T1116" s="9">
        <f t="shared" si="154"/>
        <v>-3.0824906923484933E-2</v>
      </c>
      <c r="U1116" s="3">
        <f>Sheet1!$B$17+Sheet1!$B$18*'Portfolio allocation'!K1116</f>
        <v>-9.264599348888904E-3</v>
      </c>
      <c r="V1116" s="13">
        <f t="shared" si="159"/>
        <v>-2.1560307574596031E-2</v>
      </c>
      <c r="W1116" s="13"/>
      <c r="X1116" s="2">
        <v>34432</v>
      </c>
      <c r="Y1116">
        <v>12.5365</v>
      </c>
      <c r="AA1116" s="2">
        <v>34432</v>
      </c>
      <c r="AB1116">
        <v>146.47</v>
      </c>
      <c r="AC1116">
        <f t="shared" si="160"/>
        <v>-1.1806773714748364E-2</v>
      </c>
      <c r="AD1116">
        <f t="shared" si="155"/>
        <v>-1.1993973714748364E-2</v>
      </c>
      <c r="AE1116">
        <f>Sheet2!$B$17+Sheet2!$B$18*'Portfolio allocation'!K1116</f>
        <v>-7.5057916323930515E-3</v>
      </c>
      <c r="AF1116">
        <f t="shared" si="161"/>
        <v>-4.488182082355313E-3</v>
      </c>
      <c r="AH1116" s="2">
        <v>34432</v>
      </c>
      <c r="AI1116">
        <v>6.9210000000000003</v>
      </c>
      <c r="AJ1116">
        <v>4.68</v>
      </c>
      <c r="AK1116">
        <v>1.14964</v>
      </c>
      <c r="AR1116" s="3"/>
    </row>
    <row r="1117" spans="1:44" hidden="1" outlineLevel="1" x14ac:dyDescent="0.2">
      <c r="A1117" s="2">
        <v>34435</v>
      </c>
      <c r="B1117">
        <v>16.61</v>
      </c>
      <c r="E1117" s="2">
        <v>34435</v>
      </c>
      <c r="F1117">
        <v>449.87</v>
      </c>
      <c r="G1117">
        <f t="shared" si="156"/>
        <v>6.1954819950793549E-3</v>
      </c>
      <c r="H1117" s="2">
        <v>34435</v>
      </c>
      <c r="I1117">
        <v>552.04999999999995</v>
      </c>
      <c r="J1117">
        <f t="shared" si="157"/>
        <v>6.2887349617206656E-3</v>
      </c>
      <c r="K1117">
        <f t="shared" si="153"/>
        <v>6.1015349617206654E-3</v>
      </c>
      <c r="L1117">
        <v>-5.259604347432268E-3</v>
      </c>
      <c r="N1117" s="2">
        <v>34435</v>
      </c>
      <c r="O1117">
        <v>2.7187999999999999</v>
      </c>
      <c r="Q1117" s="2">
        <v>34435</v>
      </c>
      <c r="R1117">
        <v>2796.15</v>
      </c>
      <c r="S1117" s="8">
        <f t="shared" si="158"/>
        <v>0</v>
      </c>
      <c r="T1117" s="9">
        <f t="shared" si="154"/>
        <v>-1.8719999999999997E-4</v>
      </c>
      <c r="U1117" s="3">
        <f>Sheet1!$B$17+Sheet1!$B$18*'Portfolio allocation'!K1117</f>
        <v>7.4876344259002144E-3</v>
      </c>
      <c r="V1117" s="13">
        <f t="shared" si="159"/>
        <v>-7.6748344259002146E-3</v>
      </c>
      <c r="W1117" s="13"/>
      <c r="X1117" s="2">
        <v>34435</v>
      </c>
      <c r="Y1117">
        <v>12.655900000000001</v>
      </c>
      <c r="AA1117" s="2">
        <v>34435</v>
      </c>
      <c r="AB1117">
        <v>147.87</v>
      </c>
      <c r="AC1117">
        <f t="shared" si="160"/>
        <v>9.5582713183588464E-3</v>
      </c>
      <c r="AD1117">
        <f t="shared" si="155"/>
        <v>9.3706713183588468E-3</v>
      </c>
      <c r="AE1117">
        <f>Sheet2!$B$17+Sheet2!$B$18*'Portfolio allocation'!K1117</f>
        <v>5.4790275635618682E-3</v>
      </c>
      <c r="AF1117">
        <f t="shared" si="161"/>
        <v>3.8916437547969786E-3</v>
      </c>
      <c r="AH1117" s="2">
        <v>34435</v>
      </c>
      <c r="AI1117">
        <v>6.9029999999999996</v>
      </c>
      <c r="AJ1117">
        <v>4.6900000000000004</v>
      </c>
      <c r="AK1117">
        <v>1.1537999999999999</v>
      </c>
      <c r="AR1117" s="3"/>
    </row>
    <row r="1118" spans="1:44" hidden="1" outlineLevel="1" x14ac:dyDescent="0.2">
      <c r="A1118" s="2">
        <v>34436</v>
      </c>
      <c r="B1118">
        <v>16.420000000000002</v>
      </c>
      <c r="E1118" s="2">
        <v>34436</v>
      </c>
      <c r="F1118">
        <v>447.57</v>
      </c>
      <c r="G1118">
        <f t="shared" si="156"/>
        <v>-5.1125880810012347E-3</v>
      </c>
      <c r="H1118" s="2">
        <v>34436</v>
      </c>
      <c r="I1118">
        <v>549.25</v>
      </c>
      <c r="J1118">
        <f t="shared" si="157"/>
        <v>-5.0720043474322685E-3</v>
      </c>
      <c r="K1118">
        <f t="shared" si="153"/>
        <v>-5.259604347432268E-3</v>
      </c>
      <c r="L1118">
        <v>-3.0994632680929305E-3</v>
      </c>
      <c r="N1118" s="2">
        <v>34436</v>
      </c>
      <c r="O1118">
        <v>2.6484000000000001</v>
      </c>
      <c r="Q1118" s="2">
        <v>34436</v>
      </c>
      <c r="R1118">
        <v>2723.83</v>
      </c>
      <c r="S1118" s="8">
        <f t="shared" si="158"/>
        <v>-2.5864134613665324E-2</v>
      </c>
      <c r="T1118" s="9">
        <f t="shared" si="154"/>
        <v>-2.6051734613665323E-2</v>
      </c>
      <c r="U1118" s="3">
        <f>Sheet1!$B$17+Sheet1!$B$18*'Portfolio allocation'!K1118</f>
        <v>-5.5461525191200164E-3</v>
      </c>
      <c r="V1118" s="13">
        <f t="shared" si="159"/>
        <v>-2.0505582094545307E-2</v>
      </c>
      <c r="W1118" s="13"/>
      <c r="X1118" s="2">
        <v>34436</v>
      </c>
      <c r="Y1118">
        <v>12.626099999999999</v>
      </c>
      <c r="AA1118" s="2">
        <v>34436</v>
      </c>
      <c r="AB1118">
        <v>147.52000000000001</v>
      </c>
      <c r="AC1118">
        <f t="shared" si="160"/>
        <v>-2.3669439372421275E-3</v>
      </c>
      <c r="AD1118">
        <f t="shared" si="155"/>
        <v>-2.5533439372421277E-3</v>
      </c>
      <c r="AE1118">
        <f>Sheet2!$B$17+Sheet2!$B$18*'Portfolio allocation'!K1118</f>
        <v>-4.6235873590152726E-3</v>
      </c>
      <c r="AF1118">
        <f t="shared" si="161"/>
        <v>2.0702434217731449E-3</v>
      </c>
      <c r="AH1118" s="2">
        <v>34436</v>
      </c>
      <c r="AI1118">
        <v>6.8730000000000002</v>
      </c>
      <c r="AJ1118">
        <v>4.66</v>
      </c>
      <c r="AK1118">
        <v>1.1463699999999999</v>
      </c>
      <c r="AR1118" s="3"/>
    </row>
    <row r="1119" spans="1:44" hidden="1" outlineLevel="1" x14ac:dyDescent="0.2">
      <c r="A1119" s="2">
        <v>34437</v>
      </c>
      <c r="B1119">
        <v>17.02</v>
      </c>
      <c r="E1119" s="2">
        <v>34437</v>
      </c>
      <c r="F1119">
        <v>446.26</v>
      </c>
      <c r="G1119">
        <f t="shared" si="156"/>
        <v>-2.9269164599950992E-3</v>
      </c>
      <c r="H1119" s="2">
        <v>34437</v>
      </c>
      <c r="I1119">
        <v>547.65</v>
      </c>
      <c r="J1119">
        <f t="shared" si="157"/>
        <v>-2.9130632680929303E-3</v>
      </c>
      <c r="K1119">
        <f t="shared" si="153"/>
        <v>-3.0994632680929305E-3</v>
      </c>
      <c r="L1119">
        <v>1.5933691226150846E-4</v>
      </c>
      <c r="N1119" s="2">
        <v>34437</v>
      </c>
      <c r="O1119">
        <v>2.6522999999999999</v>
      </c>
      <c r="Q1119" s="2">
        <v>34437</v>
      </c>
      <c r="R1119">
        <v>2727.85</v>
      </c>
      <c r="S1119" s="8">
        <f t="shared" si="158"/>
        <v>1.4758630310995891E-3</v>
      </c>
      <c r="T1119" s="9">
        <f t="shared" si="154"/>
        <v>1.2894630310995891E-3</v>
      </c>
      <c r="U1119" s="3">
        <f>Sheet1!$B$17+Sheet1!$B$18*'Portfolio allocation'!K1119</f>
        <v>-3.06798392764676E-3</v>
      </c>
      <c r="V1119" s="13">
        <f t="shared" si="159"/>
        <v>4.3574469587463489E-3</v>
      </c>
      <c r="W1119" s="13"/>
      <c r="X1119" s="2">
        <v>34437</v>
      </c>
      <c r="Y1119">
        <v>12.5067</v>
      </c>
      <c r="AA1119" s="2">
        <v>34437</v>
      </c>
      <c r="AB1119">
        <v>146.12</v>
      </c>
      <c r="AC1119">
        <f t="shared" si="160"/>
        <v>-9.4902386117137194E-3</v>
      </c>
      <c r="AD1119">
        <f t="shared" si="155"/>
        <v>-9.677838611713719E-3</v>
      </c>
      <c r="AE1119">
        <f>Sheet2!$B$17+Sheet2!$B$18*'Portfolio allocation'!K1119</f>
        <v>-2.7027348010835116E-3</v>
      </c>
      <c r="AF1119">
        <f t="shared" si="161"/>
        <v>-6.9751038106302069E-3</v>
      </c>
      <c r="AH1119" s="2">
        <v>34437</v>
      </c>
      <c r="AI1119">
        <v>6.8730000000000002</v>
      </c>
      <c r="AJ1119">
        <v>4.6900000000000004</v>
      </c>
      <c r="AK1119">
        <v>1.14985</v>
      </c>
      <c r="AR1119" s="3"/>
    </row>
    <row r="1120" spans="1:44" hidden="1" outlineLevel="1" x14ac:dyDescent="0.2">
      <c r="A1120" s="2">
        <v>34438</v>
      </c>
      <c r="B1120">
        <v>16.27</v>
      </c>
      <c r="E1120" s="2">
        <v>34438</v>
      </c>
      <c r="F1120">
        <v>446.38</v>
      </c>
      <c r="G1120">
        <f t="shared" si="156"/>
        <v>2.6890153722036736E-4</v>
      </c>
      <c r="H1120" s="2">
        <v>34438</v>
      </c>
      <c r="I1120">
        <v>547.84</v>
      </c>
      <c r="J1120">
        <f t="shared" si="157"/>
        <v>3.4693691226150847E-4</v>
      </c>
      <c r="K1120">
        <f t="shared" si="153"/>
        <v>1.5933691226150846E-4</v>
      </c>
      <c r="L1120">
        <v>-6.4513761682239985E-4</v>
      </c>
      <c r="N1120" s="2">
        <v>34438</v>
      </c>
      <c r="O1120">
        <v>2.6288999999999998</v>
      </c>
      <c r="Q1120" s="2">
        <v>34438</v>
      </c>
      <c r="R1120">
        <v>2703.75</v>
      </c>
      <c r="S1120" s="8">
        <f t="shared" si="158"/>
        <v>-8.8347966347123164E-3</v>
      </c>
      <c r="T1120" s="9">
        <f t="shared" si="154"/>
        <v>-9.0223966347123159E-3</v>
      </c>
      <c r="U1120" s="3">
        <f>Sheet1!$B$17+Sheet1!$B$18*'Portfolio allocation'!K1120</f>
        <v>6.7059422823539732E-4</v>
      </c>
      <c r="V1120" s="13">
        <f t="shared" si="159"/>
        <v>-9.6929908629477136E-3</v>
      </c>
      <c r="W1120" s="13"/>
      <c r="X1120" s="2">
        <v>34438</v>
      </c>
      <c r="Y1120">
        <v>12.8649</v>
      </c>
      <c r="AA1120" s="2">
        <v>34438</v>
      </c>
      <c r="AB1120">
        <v>150.31</v>
      </c>
      <c r="AC1120">
        <f t="shared" si="160"/>
        <v>2.8675061593210982E-2</v>
      </c>
      <c r="AD1120">
        <f t="shared" si="155"/>
        <v>2.8486261593210983E-2</v>
      </c>
      <c r="AE1120">
        <f>Sheet2!$B$17+Sheet2!$B$18*'Portfolio allocation'!K1120</f>
        <v>1.9507345879957798E-4</v>
      </c>
      <c r="AF1120">
        <f t="shared" si="161"/>
        <v>2.8291188134411404E-2</v>
      </c>
      <c r="AH1120" s="2">
        <v>34438</v>
      </c>
      <c r="AI1120">
        <v>6.96</v>
      </c>
      <c r="AJ1120">
        <v>4.72</v>
      </c>
      <c r="AK1120">
        <v>1.1517500000000001</v>
      </c>
      <c r="AR1120" s="3"/>
    </row>
    <row r="1121" spans="1:44" hidden="1" outlineLevel="1" x14ac:dyDescent="0.2">
      <c r="A1121" s="2">
        <v>34439</v>
      </c>
      <c r="B1121">
        <v>15.98</v>
      </c>
      <c r="E1121" s="2">
        <v>34439</v>
      </c>
      <c r="F1121">
        <v>446.18</v>
      </c>
      <c r="G1121">
        <f t="shared" si="156"/>
        <v>-4.4804874770376646E-4</v>
      </c>
      <c r="H1121" s="2">
        <v>34439</v>
      </c>
      <c r="I1121">
        <v>547.59</v>
      </c>
      <c r="J1121">
        <f t="shared" si="157"/>
        <v>-4.5633761682239982E-4</v>
      </c>
      <c r="K1121">
        <f t="shared" si="153"/>
        <v>-6.4513761682239985E-4</v>
      </c>
      <c r="L1121">
        <v>-8.4252890447231721E-3</v>
      </c>
      <c r="N1121" s="2">
        <v>34439</v>
      </c>
      <c r="O1121">
        <v>2.6522999999999999</v>
      </c>
      <c r="Q1121" s="2">
        <v>34439</v>
      </c>
      <c r="R1121">
        <v>2727.85</v>
      </c>
      <c r="S1121" s="8">
        <f t="shared" si="158"/>
        <v>8.9135460009246437E-3</v>
      </c>
      <c r="T1121" s="9">
        <f t="shared" si="154"/>
        <v>8.7247460009246443E-3</v>
      </c>
      <c r="U1121" s="3">
        <f>Sheet1!$B$17+Sheet1!$B$18*'Portfolio allocation'!K1121</f>
        <v>-2.5231933962551042E-4</v>
      </c>
      <c r="V1121" s="13">
        <f t="shared" si="159"/>
        <v>8.9770653405501551E-3</v>
      </c>
      <c r="W1121" s="13"/>
      <c r="X1121" s="2">
        <v>34439</v>
      </c>
      <c r="Y1121">
        <v>12.655900000000001</v>
      </c>
      <c r="AA1121" s="2">
        <v>34439</v>
      </c>
      <c r="AB1121">
        <v>147.87</v>
      </c>
      <c r="AC1121">
        <f t="shared" si="160"/>
        <v>-1.6233118222340526E-2</v>
      </c>
      <c r="AD1121">
        <f t="shared" si="155"/>
        <v>-1.6422318222340526E-2</v>
      </c>
      <c r="AE1121">
        <f>Sheet2!$B$17+Sheet2!$B$18*'Portfolio allocation'!K1121</f>
        <v>-5.2028581646330647E-4</v>
      </c>
      <c r="AF1121">
        <f t="shared" si="161"/>
        <v>-1.5902032405877221E-2</v>
      </c>
      <c r="AH1121" s="2">
        <v>34439</v>
      </c>
      <c r="AI1121">
        <v>6.9530000000000003</v>
      </c>
      <c r="AJ1121">
        <v>4.7300000000000004</v>
      </c>
      <c r="AK1121">
        <v>1.1486000000000001</v>
      </c>
      <c r="AR1121" s="3"/>
    </row>
    <row r="1122" spans="1:44" hidden="1" outlineLevel="1" x14ac:dyDescent="0.2">
      <c r="A1122" s="2">
        <v>34442</v>
      </c>
      <c r="B1122">
        <v>17.22</v>
      </c>
      <c r="E1122" s="2">
        <v>34442</v>
      </c>
      <c r="F1122">
        <v>442.46</v>
      </c>
      <c r="G1122">
        <f t="shared" si="156"/>
        <v>-8.337442287865926E-3</v>
      </c>
      <c r="H1122" s="2">
        <v>34442</v>
      </c>
      <c r="I1122">
        <v>543.08000000000004</v>
      </c>
      <c r="J1122">
        <f t="shared" si="157"/>
        <v>-8.2360890447231716E-3</v>
      </c>
      <c r="K1122">
        <f t="shared" si="153"/>
        <v>-8.4252890447231721E-3</v>
      </c>
      <c r="L1122">
        <v>2.4561920895712535E-5</v>
      </c>
      <c r="N1122" s="2">
        <v>34442</v>
      </c>
      <c r="O1122">
        <v>2.5937999999999999</v>
      </c>
      <c r="Q1122" s="2">
        <v>34442</v>
      </c>
      <c r="R1122">
        <v>2667.59</v>
      </c>
      <c r="S1122" s="8">
        <f t="shared" si="158"/>
        <v>-2.2090657477500497E-2</v>
      </c>
      <c r="T1122" s="9">
        <f t="shared" si="154"/>
        <v>-2.2279857477500498E-2</v>
      </c>
      <c r="U1122" s="3">
        <f>Sheet1!$B$17+Sheet1!$B$18*'Portfolio allocation'!K1122</f>
        <v>-9.1779062329715236E-3</v>
      </c>
      <c r="V1122" s="13">
        <f t="shared" si="159"/>
        <v>-1.3101951244528974E-2</v>
      </c>
      <c r="W1122" s="13"/>
      <c r="X1122" s="2">
        <v>34442</v>
      </c>
      <c r="Y1122">
        <v>12.7455</v>
      </c>
      <c r="AA1122" s="2">
        <v>34442</v>
      </c>
      <c r="AB1122">
        <v>148.91</v>
      </c>
      <c r="AC1122">
        <f t="shared" si="160"/>
        <v>7.0332048420909121E-3</v>
      </c>
      <c r="AD1122">
        <f t="shared" si="155"/>
        <v>6.8368048420909119E-3</v>
      </c>
      <c r="AE1122">
        <f>Sheet2!$B$17+Sheet2!$B$18*'Portfolio allocation'!K1122</f>
        <v>-7.4385949557674398E-3</v>
      </c>
      <c r="AF1122">
        <f t="shared" si="161"/>
        <v>1.4275399797858352E-2</v>
      </c>
      <c r="AH1122" s="2">
        <v>34442</v>
      </c>
      <c r="AI1122">
        <v>7.1219999999999999</v>
      </c>
      <c r="AJ1122">
        <v>4.91</v>
      </c>
      <c r="AK1122">
        <v>1.1437200000000001</v>
      </c>
      <c r="AR1122" s="3"/>
    </row>
    <row r="1123" spans="1:44" hidden="1" outlineLevel="1" x14ac:dyDescent="0.2">
      <c r="A1123" s="2">
        <v>34443</v>
      </c>
      <c r="B1123">
        <v>16.93</v>
      </c>
      <c r="E1123" s="2">
        <v>34443</v>
      </c>
      <c r="F1123">
        <v>442.54</v>
      </c>
      <c r="G1123">
        <f t="shared" si="156"/>
        <v>1.8080730461522698E-4</v>
      </c>
      <c r="H1123" s="2">
        <v>34443</v>
      </c>
      <c r="I1123">
        <v>543.20000000000005</v>
      </c>
      <c r="J1123">
        <f t="shared" si="157"/>
        <v>2.2096192089571254E-4</v>
      </c>
      <c r="K1123">
        <f t="shared" si="153"/>
        <v>2.4561920895712535E-5</v>
      </c>
      <c r="L1123">
        <v>-1.5038692194404599E-3</v>
      </c>
      <c r="N1123" s="2">
        <v>34443</v>
      </c>
      <c r="O1123">
        <v>2.7538999999999998</v>
      </c>
      <c r="Q1123" s="2">
        <v>34443</v>
      </c>
      <c r="R1123">
        <v>2832.31</v>
      </c>
      <c r="S1123" s="8">
        <f t="shared" si="158"/>
        <v>6.174861954048394E-2</v>
      </c>
      <c r="T1123" s="9">
        <f t="shared" si="154"/>
        <v>6.1552219540483941E-2</v>
      </c>
      <c r="U1123" s="3">
        <f>Sheet1!$B$17+Sheet1!$B$18*'Portfolio allocation'!K1123</f>
        <v>5.1597694248804943E-4</v>
      </c>
      <c r="V1123" s="13">
        <f t="shared" si="159"/>
        <v>6.1036242597995893E-2</v>
      </c>
      <c r="W1123" s="13"/>
      <c r="X1123" s="2">
        <v>34443</v>
      </c>
      <c r="Y1123">
        <v>12.7455</v>
      </c>
      <c r="AA1123" s="2">
        <v>34443</v>
      </c>
      <c r="AB1123">
        <v>148.91</v>
      </c>
      <c r="AC1123">
        <f t="shared" si="160"/>
        <v>0</v>
      </c>
      <c r="AD1123">
        <f t="shared" si="155"/>
        <v>-1.9679999999999999E-4</v>
      </c>
      <c r="AE1123">
        <f>Sheet2!$B$17+Sheet2!$B$18*'Portfolio allocation'!K1123</f>
        <v>7.5228098056104081E-5</v>
      </c>
      <c r="AF1123">
        <f t="shared" si="161"/>
        <v>-2.7202809805610404E-4</v>
      </c>
      <c r="AH1123" s="2">
        <v>34443</v>
      </c>
      <c r="AI1123">
        <v>7.0890000000000004</v>
      </c>
      <c r="AJ1123">
        <v>4.92</v>
      </c>
      <c r="AK1123">
        <v>1.15499</v>
      </c>
      <c r="AR1123" s="3"/>
    </row>
    <row r="1124" spans="1:44" hidden="1" outlineLevel="1" x14ac:dyDescent="0.2">
      <c r="A1124" s="2">
        <v>34444</v>
      </c>
      <c r="B1124">
        <v>17.010000000000002</v>
      </c>
      <c r="E1124" s="2">
        <v>34444</v>
      </c>
      <c r="F1124">
        <v>441.96</v>
      </c>
      <c r="G1124">
        <f t="shared" si="156"/>
        <v>-1.310615989515207E-3</v>
      </c>
      <c r="H1124" s="2">
        <v>34444</v>
      </c>
      <c r="I1124">
        <v>542.49</v>
      </c>
      <c r="J1124">
        <f t="shared" si="157"/>
        <v>-1.3070692194404598E-3</v>
      </c>
      <c r="K1124">
        <f t="shared" si="153"/>
        <v>-1.5038692194404599E-3</v>
      </c>
      <c r="L1124">
        <v>1.5140288233884344E-2</v>
      </c>
      <c r="N1124" s="2">
        <v>34444</v>
      </c>
      <c r="O1124">
        <v>2.7968999999999999</v>
      </c>
      <c r="Q1124" s="2">
        <v>34444</v>
      </c>
      <c r="R1124">
        <v>2876.5</v>
      </c>
      <c r="S1124" s="8">
        <f t="shared" si="158"/>
        <v>1.5602105701706392E-2</v>
      </c>
      <c r="T1124" s="9">
        <f t="shared" si="154"/>
        <v>1.5405305701706392E-2</v>
      </c>
      <c r="U1124" s="3">
        <f>Sheet1!$B$17+Sheet1!$B$18*'Portfolio allocation'!K1124</f>
        <v>-1.2374779973019002E-3</v>
      </c>
      <c r="V1124" s="13">
        <f t="shared" si="159"/>
        <v>1.6642783699008293E-2</v>
      </c>
      <c r="W1124" s="13"/>
      <c r="X1124" s="2">
        <v>34444</v>
      </c>
      <c r="Y1124">
        <v>12.476800000000001</v>
      </c>
      <c r="AA1124" s="2">
        <v>34444</v>
      </c>
      <c r="AB1124">
        <v>145.78</v>
      </c>
      <c r="AC1124">
        <f t="shared" si="160"/>
        <v>-2.1019407695923698E-2</v>
      </c>
      <c r="AD1124">
        <f t="shared" si="155"/>
        <v>-2.1215807695923697E-2</v>
      </c>
      <c r="AE1124">
        <f>Sheet2!$B$17+Sheet2!$B$18*'Portfolio allocation'!K1124</f>
        <v>-1.2838918657358967E-3</v>
      </c>
      <c r="AF1124">
        <f t="shared" si="161"/>
        <v>-1.9931915830187802E-2</v>
      </c>
      <c r="AH1124" s="2">
        <v>34444</v>
      </c>
      <c r="AI1124">
        <v>7.0279999999999996</v>
      </c>
      <c r="AJ1124">
        <v>4.91</v>
      </c>
      <c r="AK1124">
        <v>1.1585300000000001</v>
      </c>
      <c r="AR1124" s="3"/>
    </row>
    <row r="1125" spans="1:44" hidden="1" outlineLevel="1" x14ac:dyDescent="0.2">
      <c r="A1125" s="2">
        <v>34445</v>
      </c>
      <c r="B1125">
        <v>14.93</v>
      </c>
      <c r="E1125" s="2">
        <v>34445</v>
      </c>
      <c r="F1125">
        <v>448.73</v>
      </c>
      <c r="G1125">
        <f t="shared" si="156"/>
        <v>1.5318128337406201E-2</v>
      </c>
      <c r="H1125" s="2">
        <v>34445</v>
      </c>
      <c r="I1125">
        <v>550.80999999999995</v>
      </c>
      <c r="J1125">
        <f t="shared" si="157"/>
        <v>1.5336688233884344E-2</v>
      </c>
      <c r="K1125">
        <f t="shared" si="153"/>
        <v>1.5140288233884344E-2</v>
      </c>
      <c r="L1125">
        <v>-2.6638909751091674E-3</v>
      </c>
      <c r="N1125" s="2">
        <v>34445</v>
      </c>
      <c r="O1125">
        <v>2.8593999999999999</v>
      </c>
      <c r="Q1125" s="2">
        <v>34445</v>
      </c>
      <c r="R1125">
        <v>2940.78</v>
      </c>
      <c r="S1125" s="8">
        <f t="shared" si="158"/>
        <v>2.2346601772988084E-2</v>
      </c>
      <c r="T1125" s="9">
        <f t="shared" si="154"/>
        <v>2.2150201772988085E-2</v>
      </c>
      <c r="U1125" s="3">
        <f>Sheet1!$B$17+Sheet1!$B$18*'Portfolio allocation'!K1125</f>
        <v>1.785712125219717E-2</v>
      </c>
      <c r="V1125" s="13">
        <f t="shared" si="159"/>
        <v>4.2930805207909151E-3</v>
      </c>
      <c r="W1125" s="13"/>
      <c r="X1125" s="2">
        <v>34445</v>
      </c>
      <c r="Y1125">
        <v>13.939399999999999</v>
      </c>
      <c r="AA1125" s="2">
        <v>34445</v>
      </c>
      <c r="AB1125">
        <v>162.86000000000001</v>
      </c>
      <c r="AC1125">
        <f t="shared" si="160"/>
        <v>0.11716284812731526</v>
      </c>
      <c r="AD1125">
        <f t="shared" si="155"/>
        <v>0.11696804812731526</v>
      </c>
      <c r="AE1125">
        <f>Sheet2!$B$17+Sheet2!$B$18*'Portfolio allocation'!K1125</f>
        <v>1.3516517572621711E-2</v>
      </c>
      <c r="AF1125">
        <f t="shared" si="161"/>
        <v>0.10345153055469355</v>
      </c>
      <c r="AH1125" s="2">
        <v>34445</v>
      </c>
      <c r="AI1125">
        <v>6.8949999999999996</v>
      </c>
      <c r="AJ1125">
        <v>4.87</v>
      </c>
      <c r="AK1125">
        <v>1.16398</v>
      </c>
      <c r="AR1125" s="3"/>
    </row>
    <row r="1126" spans="1:44" hidden="1" outlineLevel="1" x14ac:dyDescent="0.2">
      <c r="A1126" s="2">
        <v>34446</v>
      </c>
      <c r="B1126">
        <v>14.94</v>
      </c>
      <c r="E1126" s="2">
        <v>34446</v>
      </c>
      <c r="F1126">
        <v>447.63</v>
      </c>
      <c r="G1126">
        <f t="shared" si="156"/>
        <v>-2.4513627348294875E-3</v>
      </c>
      <c r="H1126" s="2">
        <v>34446</v>
      </c>
      <c r="I1126">
        <v>549.45000000000005</v>
      </c>
      <c r="J1126">
        <f t="shared" si="157"/>
        <v>-2.4690909751091672E-3</v>
      </c>
      <c r="K1126">
        <f t="shared" si="153"/>
        <v>-2.6638909751091674E-3</v>
      </c>
      <c r="L1126">
        <v>1.130641150241138E-2</v>
      </c>
      <c r="N1126" s="2">
        <v>34446</v>
      </c>
      <c r="O1126">
        <v>2.8672</v>
      </c>
      <c r="Q1126" s="2">
        <v>34446</v>
      </c>
      <c r="R1126">
        <v>2948.81</v>
      </c>
      <c r="S1126" s="8">
        <f t="shared" si="158"/>
        <v>2.7305680805771448E-3</v>
      </c>
      <c r="T1126" s="9">
        <f t="shared" si="154"/>
        <v>2.5357680805771447E-3</v>
      </c>
      <c r="U1126" s="3">
        <f>Sheet1!$B$17+Sheet1!$B$18*'Portfolio allocation'!K1126</f>
        <v>-2.5682843542658949E-3</v>
      </c>
      <c r="V1126" s="13">
        <f t="shared" si="159"/>
        <v>5.1040524348430396E-3</v>
      </c>
      <c r="W1126" s="13"/>
      <c r="X1126" s="2">
        <v>34446</v>
      </c>
      <c r="Y1126">
        <v>14.029</v>
      </c>
      <c r="AA1126" s="2">
        <v>34446</v>
      </c>
      <c r="AB1126">
        <v>163.91</v>
      </c>
      <c r="AC1126">
        <f t="shared" si="160"/>
        <v>6.4472553113101849E-3</v>
      </c>
      <c r="AD1126">
        <f t="shared" si="155"/>
        <v>6.2512553113101849E-3</v>
      </c>
      <c r="AE1126">
        <f>Sheet2!$B$17+Sheet2!$B$18*'Portfolio allocation'!K1126</f>
        <v>-2.3154128057081206E-3</v>
      </c>
      <c r="AF1126">
        <f t="shared" si="161"/>
        <v>8.566668117018306E-3</v>
      </c>
      <c r="AH1126" s="2">
        <v>34446</v>
      </c>
      <c r="AI1126">
        <v>6.9119999999999999</v>
      </c>
      <c r="AJ1126">
        <v>4.9000000000000004</v>
      </c>
      <c r="AK1126">
        <v>1.1599999999999999</v>
      </c>
      <c r="AR1126" s="3"/>
    </row>
    <row r="1127" spans="1:44" hidden="1" outlineLevel="1" x14ac:dyDescent="0.2">
      <c r="A1127" s="2">
        <v>34449</v>
      </c>
      <c r="B1127">
        <v>14.26</v>
      </c>
      <c r="E1127" s="2">
        <v>34449</v>
      </c>
      <c r="F1127">
        <v>452.71</v>
      </c>
      <c r="G1127">
        <f t="shared" si="156"/>
        <v>1.1348658490270891E-2</v>
      </c>
      <c r="H1127" s="2">
        <v>34449</v>
      </c>
      <c r="I1127">
        <v>555.77</v>
      </c>
      <c r="J1127">
        <f t="shared" si="157"/>
        <v>1.150241150241138E-2</v>
      </c>
      <c r="K1127">
        <f t="shared" si="153"/>
        <v>1.130641150241138E-2</v>
      </c>
      <c r="L1127">
        <v>-1.8877471400038516E-3</v>
      </c>
      <c r="N1127" s="2">
        <v>34449</v>
      </c>
      <c r="O1127">
        <v>2.9297</v>
      </c>
      <c r="Q1127" s="2">
        <v>34449</v>
      </c>
      <c r="R1127">
        <v>3013.09</v>
      </c>
      <c r="S1127" s="8">
        <f t="shared" si="158"/>
        <v>2.179862385165543E-2</v>
      </c>
      <c r="T1127" s="9">
        <f t="shared" si="154"/>
        <v>2.1602623851655428E-2</v>
      </c>
      <c r="U1127" s="3">
        <f>Sheet1!$B$17+Sheet1!$B$18*'Portfolio allocation'!K1127</f>
        <v>1.3458800702493884E-2</v>
      </c>
      <c r="V1127" s="13">
        <f t="shared" si="159"/>
        <v>8.1438231491615439E-3</v>
      </c>
      <c r="W1127" s="13"/>
      <c r="X1127" s="2">
        <v>34449</v>
      </c>
      <c r="Y1127">
        <v>14.148400000000001</v>
      </c>
      <c r="AA1127" s="2">
        <v>34449</v>
      </c>
      <c r="AB1127">
        <v>165.31</v>
      </c>
      <c r="AC1127">
        <f t="shared" si="160"/>
        <v>8.5412726496247871E-3</v>
      </c>
      <c r="AD1127">
        <f t="shared" si="155"/>
        <v>8.3448726496247877E-3</v>
      </c>
      <c r="AE1127">
        <f>Sheet2!$B$17+Sheet2!$B$18*'Portfolio allocation'!K1127</f>
        <v>1.0107336571954284E-2</v>
      </c>
      <c r="AF1127">
        <f t="shared" si="161"/>
        <v>-1.7624639223294963E-3</v>
      </c>
      <c r="AH1127" s="2">
        <v>34449</v>
      </c>
      <c r="AI1127">
        <v>6.85</v>
      </c>
      <c r="AJ1127">
        <v>4.91</v>
      </c>
      <c r="AK1127">
        <v>1.16909</v>
      </c>
      <c r="AR1127" s="3"/>
    </row>
    <row r="1128" spans="1:44" hidden="1" outlineLevel="1" x14ac:dyDescent="0.2">
      <c r="A1128" s="2">
        <v>34450</v>
      </c>
      <c r="B1128">
        <v>13.8</v>
      </c>
      <c r="E1128" s="2">
        <v>34450</v>
      </c>
      <c r="F1128">
        <v>451.87</v>
      </c>
      <c r="G1128">
        <f t="shared" si="156"/>
        <v>-1.8554924786285953E-3</v>
      </c>
      <c r="H1128" s="2">
        <v>34450</v>
      </c>
      <c r="I1128">
        <v>554.83000000000004</v>
      </c>
      <c r="J1128">
        <f t="shared" si="157"/>
        <v>-1.6913471400038516E-3</v>
      </c>
      <c r="K1128">
        <f t="shared" si="153"/>
        <v>-1.8877471400038516E-3</v>
      </c>
      <c r="L1128">
        <v>-1.972E-4</v>
      </c>
      <c r="N1128" s="2">
        <v>34450</v>
      </c>
      <c r="O1128">
        <v>2.9668000000000001</v>
      </c>
      <c r="Q1128" s="2">
        <v>34450</v>
      </c>
      <c r="R1128">
        <v>3051.26</v>
      </c>
      <c r="S1128" s="8">
        <f t="shared" si="158"/>
        <v>1.266805837197027E-2</v>
      </c>
      <c r="T1128" s="9">
        <f t="shared" si="154"/>
        <v>1.2471658371970271E-2</v>
      </c>
      <c r="U1128" s="3">
        <f>Sheet1!$B$17+Sheet1!$B$18*'Portfolio allocation'!K1128</f>
        <v>-1.6778724765324953E-3</v>
      </c>
      <c r="V1128" s="13">
        <f t="shared" si="159"/>
        <v>1.4149530848502765E-2</v>
      </c>
      <c r="W1128" s="13"/>
      <c r="X1128" s="2">
        <v>34450</v>
      </c>
      <c r="Y1128">
        <v>13.9693</v>
      </c>
      <c r="AA1128" s="2">
        <v>34450</v>
      </c>
      <c r="AB1128">
        <v>163.21</v>
      </c>
      <c r="AC1128">
        <f t="shared" si="160"/>
        <v>-1.2703405722581773E-2</v>
      </c>
      <c r="AD1128">
        <f t="shared" si="155"/>
        <v>-1.2900605722581773E-2</v>
      </c>
      <c r="AE1128">
        <f>Sheet2!$B$17+Sheet2!$B$18*'Portfolio allocation'!K1128</f>
        <v>-1.6252459063123741E-3</v>
      </c>
      <c r="AF1128">
        <f t="shared" si="161"/>
        <v>-1.1275359816269398E-2</v>
      </c>
      <c r="AH1128" s="2">
        <v>34450</v>
      </c>
      <c r="AI1128">
        <v>6.8250000000000002</v>
      </c>
      <c r="AJ1128">
        <v>4.93</v>
      </c>
      <c r="AK1128">
        <v>1.16858</v>
      </c>
      <c r="AR1128" s="3"/>
    </row>
    <row r="1129" spans="1:44" hidden="1" outlineLevel="1" x14ac:dyDescent="0.2">
      <c r="A1129" s="2">
        <v>34451</v>
      </c>
      <c r="B1129">
        <v>13.8</v>
      </c>
      <c r="E1129" s="2">
        <v>34451</v>
      </c>
      <c r="F1129">
        <v>451.87</v>
      </c>
      <c r="G1129">
        <f t="shared" si="156"/>
        <v>0</v>
      </c>
      <c r="H1129" s="2">
        <v>34451</v>
      </c>
      <c r="I1129">
        <v>554.83000000000004</v>
      </c>
      <c r="J1129">
        <f t="shared" si="157"/>
        <v>0</v>
      </c>
      <c r="K1129">
        <f t="shared" si="153"/>
        <v>-1.972E-4</v>
      </c>
      <c r="L1129">
        <v>-6.3071796334012078E-3</v>
      </c>
      <c r="N1129" s="2">
        <v>34451</v>
      </c>
      <c r="O1129">
        <v>2.9668000000000001</v>
      </c>
      <c r="Q1129" s="2">
        <v>34451</v>
      </c>
      <c r="R1129">
        <v>3051.26</v>
      </c>
      <c r="S1129" s="8">
        <f t="shared" si="158"/>
        <v>0</v>
      </c>
      <c r="T1129" s="9">
        <f t="shared" si="154"/>
        <v>-1.972E-4</v>
      </c>
      <c r="U1129" s="3">
        <f>Sheet1!$B$17+Sheet1!$B$18*'Portfolio allocation'!K1129</f>
        <v>2.6156604664201921E-4</v>
      </c>
      <c r="V1129" s="13">
        <f t="shared" si="159"/>
        <v>-4.5876604664201923E-4</v>
      </c>
      <c r="W1129" s="13"/>
      <c r="X1129" s="2">
        <v>34451</v>
      </c>
      <c r="Y1129">
        <v>13.9693</v>
      </c>
      <c r="AA1129" s="2">
        <v>34451</v>
      </c>
      <c r="AB1129">
        <v>163.21</v>
      </c>
      <c r="AC1129">
        <f t="shared" si="160"/>
        <v>0</v>
      </c>
      <c r="AD1129">
        <f t="shared" si="155"/>
        <v>-1.972E-4</v>
      </c>
      <c r="AE1129">
        <f>Sheet2!$B$17+Sheet2!$B$18*'Portfolio allocation'!K1129</f>
        <v>-1.2196825966265671E-4</v>
      </c>
      <c r="AF1129">
        <f t="shared" si="161"/>
        <v>-7.5231740337343281E-5</v>
      </c>
      <c r="AH1129" s="2">
        <v>34451</v>
      </c>
      <c r="AI1129">
        <v>6.8250000000000002</v>
      </c>
      <c r="AJ1129">
        <v>4.93</v>
      </c>
      <c r="AK1129">
        <v>1.17286</v>
      </c>
      <c r="AR1129" s="3"/>
    </row>
    <row r="1130" spans="1:44" hidden="1" outlineLevel="1" x14ac:dyDescent="0.2">
      <c r="A1130" s="2">
        <v>34452</v>
      </c>
      <c r="B1130">
        <v>14.51</v>
      </c>
      <c r="E1130" s="2">
        <v>34452</v>
      </c>
      <c r="F1130">
        <v>449.1</v>
      </c>
      <c r="G1130">
        <f t="shared" si="156"/>
        <v>-6.1300816606545405E-3</v>
      </c>
      <c r="H1130" s="2">
        <v>34452</v>
      </c>
      <c r="I1130">
        <v>551.44000000000005</v>
      </c>
      <c r="J1130">
        <f t="shared" si="157"/>
        <v>-6.109979633401208E-3</v>
      </c>
      <c r="K1130">
        <f t="shared" si="153"/>
        <v>-6.3071796334012078E-3</v>
      </c>
      <c r="L1130">
        <v>3.8238232989989207E-3</v>
      </c>
      <c r="N1130" s="2">
        <v>34452</v>
      </c>
      <c r="O1130">
        <v>2.8788999999999998</v>
      </c>
      <c r="Q1130" s="2">
        <v>34452</v>
      </c>
      <c r="R1130">
        <v>2960.86</v>
      </c>
      <c r="S1130" s="8">
        <f t="shared" si="158"/>
        <v>-2.9627104868152898E-2</v>
      </c>
      <c r="T1130" s="9">
        <f t="shared" si="154"/>
        <v>-2.98243048681529E-2</v>
      </c>
      <c r="U1130" s="3">
        <f>Sheet1!$B$17+Sheet1!$B$18*'Portfolio allocation'!K1130</f>
        <v>-6.747957436271922E-3</v>
      </c>
      <c r="V1130" s="13">
        <f t="shared" si="159"/>
        <v>-2.3076347431880979E-2</v>
      </c>
      <c r="W1130" s="13"/>
      <c r="X1130" s="2">
        <v>34452</v>
      </c>
      <c r="Y1130">
        <v>13.6409</v>
      </c>
      <c r="AA1130" s="2">
        <v>34452</v>
      </c>
      <c r="AB1130">
        <v>159.38</v>
      </c>
      <c r="AC1130">
        <f t="shared" si="160"/>
        <v>-2.3466699344403041E-2</v>
      </c>
      <c r="AD1130">
        <f t="shared" si="155"/>
        <v>-2.3668699344403042E-2</v>
      </c>
      <c r="AE1130">
        <f>Sheet2!$B$17+Sheet2!$B$18*'Portfolio allocation'!K1130</f>
        <v>-5.555118029361563E-3</v>
      </c>
      <c r="AF1130">
        <f t="shared" si="161"/>
        <v>-1.8113581315041479E-2</v>
      </c>
      <c r="AH1130" s="2">
        <v>34452</v>
      </c>
      <c r="AI1130">
        <v>6.9950000000000001</v>
      </c>
      <c r="AJ1130">
        <v>5.05</v>
      </c>
      <c r="AK1130">
        <v>1.1766099999999999</v>
      </c>
      <c r="AR1130" s="3"/>
    </row>
    <row r="1131" spans="1:44" hidden="1" outlineLevel="1" x14ac:dyDescent="0.2">
      <c r="A1131" s="2">
        <v>34453</v>
      </c>
      <c r="B1131">
        <v>13.77</v>
      </c>
      <c r="E1131" s="2">
        <v>34453</v>
      </c>
      <c r="F1131">
        <v>450.91</v>
      </c>
      <c r="G1131">
        <f t="shared" si="156"/>
        <v>4.0302827877978231E-3</v>
      </c>
      <c r="H1131" s="2">
        <v>34453</v>
      </c>
      <c r="I1131">
        <v>553.66</v>
      </c>
      <c r="J1131">
        <f t="shared" si="157"/>
        <v>4.0258232989989207E-3</v>
      </c>
      <c r="K1131">
        <f t="shared" si="153"/>
        <v>3.8238232989989207E-3</v>
      </c>
      <c r="L1131">
        <v>4.818332102734693E-3</v>
      </c>
      <c r="N1131" s="2">
        <v>34453</v>
      </c>
      <c r="O1131">
        <v>2.8906000000000001</v>
      </c>
      <c r="Q1131" s="2">
        <v>34453</v>
      </c>
      <c r="R1131">
        <v>2972.92</v>
      </c>
      <c r="S1131" s="8">
        <f t="shared" si="158"/>
        <v>4.0731409117620299E-3</v>
      </c>
      <c r="T1131" s="9">
        <f t="shared" si="154"/>
        <v>3.8711409117620299E-3</v>
      </c>
      <c r="U1131" s="3">
        <f>Sheet1!$B$17+Sheet1!$B$18*'Portfolio allocation'!K1131</f>
        <v>4.8745858815358364E-3</v>
      </c>
      <c r="V1131" s="13">
        <f t="shared" si="159"/>
        <v>-1.0034449697738064E-3</v>
      </c>
      <c r="W1131" s="13"/>
      <c r="X1131" s="2">
        <v>34453</v>
      </c>
      <c r="Y1131">
        <v>13.730499999999999</v>
      </c>
      <c r="AA1131" s="2">
        <v>34453</v>
      </c>
      <c r="AB1131">
        <v>160.41999999999999</v>
      </c>
      <c r="AC1131">
        <f t="shared" si="160"/>
        <v>6.525285481239651E-3</v>
      </c>
      <c r="AD1131">
        <f t="shared" si="155"/>
        <v>6.3224854812396506E-3</v>
      </c>
      <c r="AE1131">
        <f>Sheet2!$B$17+Sheet2!$B$18*'Portfolio allocation'!K1131</f>
        <v>3.4536282433896086E-3</v>
      </c>
      <c r="AF1131">
        <f t="shared" si="161"/>
        <v>2.868857237850042E-3</v>
      </c>
      <c r="AH1131" s="2">
        <v>34453</v>
      </c>
      <c r="AI1131">
        <v>7.04</v>
      </c>
      <c r="AJ1131">
        <v>5.07</v>
      </c>
      <c r="AK1131">
        <v>1.1856100000000001</v>
      </c>
      <c r="AR1131" s="3"/>
    </row>
    <row r="1132" spans="1:44" hidden="1" outlineLevel="1" x14ac:dyDescent="0.2">
      <c r="A1132" s="2">
        <v>34456</v>
      </c>
      <c r="B1132">
        <v>14.11</v>
      </c>
      <c r="E1132" s="2">
        <v>34456</v>
      </c>
      <c r="F1132">
        <v>453.02</v>
      </c>
      <c r="G1132">
        <f t="shared" si="156"/>
        <v>4.6794260495441886E-3</v>
      </c>
      <c r="H1132" s="2">
        <v>34456</v>
      </c>
      <c r="I1132">
        <v>556.44000000000005</v>
      </c>
      <c r="J1132">
        <f t="shared" si="157"/>
        <v>5.0211321027346933E-3</v>
      </c>
      <c r="K1132">
        <f t="shared" si="153"/>
        <v>4.818332102734693E-3</v>
      </c>
      <c r="L1132">
        <v>-2.5086104521782624E-5</v>
      </c>
      <c r="N1132" s="2">
        <v>34456</v>
      </c>
      <c r="O1132">
        <v>2.9843999999999999</v>
      </c>
      <c r="Q1132" s="2">
        <v>34456</v>
      </c>
      <c r="R1132">
        <v>3069.34</v>
      </c>
      <c r="S1132" s="8">
        <f t="shared" si="158"/>
        <v>3.2432759710991244E-2</v>
      </c>
      <c r="T1132" s="9">
        <f t="shared" si="154"/>
        <v>3.2229959710991241E-2</v>
      </c>
      <c r="U1132" s="3">
        <f>Sheet1!$B$17+Sheet1!$B$18*'Portfolio allocation'!K1132</f>
        <v>6.0155115853863447E-3</v>
      </c>
      <c r="V1132" s="13">
        <f t="shared" si="159"/>
        <v>2.6214448125604896E-2</v>
      </c>
      <c r="W1132" s="13"/>
      <c r="X1132" s="2">
        <v>34456</v>
      </c>
      <c r="Y1132">
        <v>13.8499</v>
      </c>
      <c r="AA1132" s="2">
        <v>34456</v>
      </c>
      <c r="AB1132">
        <v>161.82</v>
      </c>
      <c r="AC1132">
        <f t="shared" si="160"/>
        <v>8.7270913851140719E-3</v>
      </c>
      <c r="AD1132">
        <f t="shared" si="155"/>
        <v>8.5222913851140721E-3</v>
      </c>
      <c r="AE1132">
        <f>Sheet2!$B$17+Sheet2!$B$18*'Portfolio allocation'!K1132</f>
        <v>4.3379708438857599E-3</v>
      </c>
      <c r="AF1132">
        <f t="shared" si="161"/>
        <v>4.1843205412283122E-3</v>
      </c>
      <c r="AH1132" s="2">
        <v>34456</v>
      </c>
      <c r="AI1132">
        <v>7.0549999999999997</v>
      </c>
      <c r="AJ1132">
        <v>5.12</v>
      </c>
      <c r="AK1132">
        <v>1.1897800000000001</v>
      </c>
      <c r="AR1132" s="3"/>
    </row>
    <row r="1133" spans="1:44" hidden="1" outlineLevel="1" x14ac:dyDescent="0.2">
      <c r="A1133" s="2">
        <v>34457</v>
      </c>
      <c r="B1133">
        <v>13.81</v>
      </c>
      <c r="E1133" s="2">
        <v>34457</v>
      </c>
      <c r="F1133">
        <v>453.03</v>
      </c>
      <c r="G1133">
        <f t="shared" si="156"/>
        <v>2.2074080614498115E-5</v>
      </c>
      <c r="H1133" s="2">
        <v>34457</v>
      </c>
      <c r="I1133">
        <v>556.54</v>
      </c>
      <c r="J1133">
        <f t="shared" si="157"/>
        <v>1.7971389547821737E-4</v>
      </c>
      <c r="K1133">
        <f t="shared" si="153"/>
        <v>-2.5086104521782624E-5</v>
      </c>
      <c r="L1133">
        <v>-2.9746967046392603E-3</v>
      </c>
      <c r="N1133" s="2">
        <v>34457</v>
      </c>
      <c r="O1133">
        <v>2.9218999999999999</v>
      </c>
      <c r="Q1133" s="2">
        <v>34457</v>
      </c>
      <c r="R1133">
        <v>3005.06</v>
      </c>
      <c r="S1133" s="8">
        <f t="shared" si="158"/>
        <v>-2.0942613069910854E-2</v>
      </c>
      <c r="T1133" s="9">
        <f t="shared" si="154"/>
        <v>-2.1147413069910855E-2</v>
      </c>
      <c r="U1133" s="3">
        <f>Sheet1!$B$17+Sheet1!$B$18*'Portfolio allocation'!K1133</f>
        <v>4.5901946948080863E-4</v>
      </c>
      <c r="V1133" s="13">
        <f t="shared" si="159"/>
        <v>-2.1606432539391665E-2</v>
      </c>
      <c r="W1133" s="13"/>
      <c r="X1133" s="2">
        <v>34457</v>
      </c>
      <c r="Y1133">
        <v>13.939399999999999</v>
      </c>
      <c r="AA1133" s="2">
        <v>34457</v>
      </c>
      <c r="AB1133">
        <v>162.86000000000001</v>
      </c>
      <c r="AC1133">
        <f t="shared" si="160"/>
        <v>6.4268940798419827E-3</v>
      </c>
      <c r="AD1133">
        <f t="shared" si="155"/>
        <v>6.2192940798419831E-3</v>
      </c>
      <c r="AE1133">
        <f>Sheet2!$B$17+Sheet2!$B$18*'Portfolio allocation'!K1133</f>
        <v>3.1079807219181646E-5</v>
      </c>
      <c r="AF1133">
        <f t="shared" si="161"/>
        <v>6.1882142726228011E-3</v>
      </c>
      <c r="AH1133" s="2">
        <v>34457</v>
      </c>
      <c r="AI1133">
        <v>7.1120000000000001</v>
      </c>
      <c r="AJ1133">
        <v>5.19</v>
      </c>
      <c r="AK1133">
        <v>1.1916500000000001</v>
      </c>
      <c r="AR1133" s="3"/>
    </row>
    <row r="1134" spans="1:44" hidden="1" outlineLevel="1" x14ac:dyDescent="0.2">
      <c r="A1134" s="2">
        <v>34458</v>
      </c>
      <c r="B1134">
        <v>14.29</v>
      </c>
      <c r="E1134" s="2">
        <v>34458</v>
      </c>
      <c r="F1134">
        <v>451.72</v>
      </c>
      <c r="G1134">
        <f t="shared" si="156"/>
        <v>-2.8916407301943226E-3</v>
      </c>
      <c r="H1134" s="2">
        <v>34458</v>
      </c>
      <c r="I1134">
        <v>555</v>
      </c>
      <c r="J1134">
        <f t="shared" si="157"/>
        <v>-2.7670967046392603E-3</v>
      </c>
      <c r="K1134">
        <f t="shared" si="153"/>
        <v>-2.9746967046392603E-3</v>
      </c>
      <c r="L1134">
        <v>-6.0519639639643674E-4</v>
      </c>
      <c r="N1134" s="2">
        <v>34458</v>
      </c>
      <c r="O1134">
        <v>2.9727000000000001</v>
      </c>
      <c r="Q1134" s="2">
        <v>34458</v>
      </c>
      <c r="R1134">
        <v>3057.28</v>
      </c>
      <c r="S1134" s="8">
        <f t="shared" si="158"/>
        <v>1.7377356858099491E-2</v>
      </c>
      <c r="T1134" s="9">
        <f t="shared" si="154"/>
        <v>1.7169756858099492E-2</v>
      </c>
      <c r="U1134" s="3">
        <f>Sheet1!$B$17+Sheet1!$B$18*'Portfolio allocation'!K1134</f>
        <v>-2.9248485640474969E-3</v>
      </c>
      <c r="V1134" s="13">
        <f t="shared" si="159"/>
        <v>2.0094605422146989E-2</v>
      </c>
      <c r="W1134" s="13"/>
      <c r="X1134" s="2">
        <v>34458</v>
      </c>
      <c r="Y1134">
        <v>13.7902</v>
      </c>
      <c r="AA1134" s="2">
        <v>34458</v>
      </c>
      <c r="AB1134">
        <v>161.12</v>
      </c>
      <c r="AC1134">
        <f t="shared" si="160"/>
        <v>-1.0684023087314309E-2</v>
      </c>
      <c r="AD1134">
        <f t="shared" si="155"/>
        <v>-1.089282308731431E-2</v>
      </c>
      <c r="AE1134">
        <f>Sheet2!$B$17+Sheet2!$B$18*'Portfolio allocation'!K1134</f>
        <v>-2.5917891897775896E-3</v>
      </c>
      <c r="AF1134">
        <f t="shared" si="161"/>
        <v>-8.3010338975367196E-3</v>
      </c>
      <c r="AH1134" s="2">
        <v>34458</v>
      </c>
      <c r="AI1134">
        <v>7.117</v>
      </c>
      <c r="AJ1134">
        <v>5.22</v>
      </c>
      <c r="AK1134">
        <v>1.17953</v>
      </c>
      <c r="AR1134" s="3"/>
    </row>
    <row r="1135" spans="1:44" hidden="1" outlineLevel="1" x14ac:dyDescent="0.2">
      <c r="A1135" s="2">
        <v>34459</v>
      </c>
      <c r="B1135">
        <v>14.56</v>
      </c>
      <c r="E1135" s="2">
        <v>34459</v>
      </c>
      <c r="F1135">
        <v>451.38</v>
      </c>
      <c r="G1135">
        <f t="shared" si="156"/>
        <v>-7.5267865049155613E-4</v>
      </c>
      <c r="H1135" s="2">
        <v>34459</v>
      </c>
      <c r="I1135">
        <v>554.78</v>
      </c>
      <c r="J1135">
        <f t="shared" si="157"/>
        <v>-3.9639639639643676E-4</v>
      </c>
      <c r="K1135">
        <f t="shared" si="153"/>
        <v>-6.0519639639643674E-4</v>
      </c>
      <c r="L1135">
        <v>-7.995270471177653E-3</v>
      </c>
      <c r="N1135" s="2">
        <v>34459</v>
      </c>
      <c r="O1135">
        <v>2.9491999999999998</v>
      </c>
      <c r="Q1135" s="2">
        <v>34459</v>
      </c>
      <c r="R1135">
        <v>3033.18</v>
      </c>
      <c r="S1135" s="8">
        <f t="shared" si="158"/>
        <v>-7.8828239480847051E-3</v>
      </c>
      <c r="T1135" s="9">
        <f t="shared" si="154"/>
        <v>-8.0916239480847054E-3</v>
      </c>
      <c r="U1135" s="3">
        <f>Sheet1!$B$17+Sheet1!$B$18*'Portfolio allocation'!K1135</f>
        <v>-2.06497759307708E-4</v>
      </c>
      <c r="V1135" s="13">
        <f t="shared" si="159"/>
        <v>-7.8851261887769968E-3</v>
      </c>
      <c r="W1135" s="13"/>
      <c r="X1135" s="2">
        <v>34459</v>
      </c>
      <c r="Y1135">
        <v>13.6409</v>
      </c>
      <c r="AA1135" s="2">
        <v>34459</v>
      </c>
      <c r="AB1135">
        <v>160.07</v>
      </c>
      <c r="AC1135">
        <f t="shared" si="160"/>
        <v>-6.516881827209553E-3</v>
      </c>
      <c r="AD1135">
        <f t="shared" si="155"/>
        <v>-6.7252818272095531E-3</v>
      </c>
      <c r="AE1135">
        <f>Sheet2!$B$17+Sheet2!$B$18*'Portfolio allocation'!K1135</f>
        <v>-4.8476906426784703E-4</v>
      </c>
      <c r="AF1135">
        <f t="shared" si="161"/>
        <v>-6.2405127629417065E-3</v>
      </c>
      <c r="AH1135" s="2">
        <v>34459</v>
      </c>
      <c r="AI1135">
        <v>7.0860000000000003</v>
      </c>
      <c r="AJ1135">
        <v>5.21</v>
      </c>
      <c r="AK1135">
        <v>1.1751400000000001</v>
      </c>
      <c r="AR1135" s="3"/>
    </row>
    <row r="1136" spans="1:44" hidden="1" outlineLevel="1" x14ac:dyDescent="0.2">
      <c r="A1136" s="2">
        <v>34460</v>
      </c>
      <c r="B1136">
        <v>15.08</v>
      </c>
      <c r="E1136" s="2">
        <v>34460</v>
      </c>
      <c r="F1136">
        <v>447.82</v>
      </c>
      <c r="G1136">
        <f t="shared" si="156"/>
        <v>-7.8869245425140511E-3</v>
      </c>
      <c r="H1136" s="2">
        <v>34460</v>
      </c>
      <c r="I1136">
        <v>550.46</v>
      </c>
      <c r="J1136">
        <f t="shared" si="157"/>
        <v>-7.7868704711776537E-3</v>
      </c>
      <c r="K1136">
        <f t="shared" si="153"/>
        <v>-7.995270471177653E-3</v>
      </c>
      <c r="L1136">
        <v>-1.1697306543618119E-2</v>
      </c>
      <c r="N1136" s="2">
        <v>34460</v>
      </c>
      <c r="O1136">
        <v>2.8828</v>
      </c>
      <c r="Q1136" s="2">
        <v>34460</v>
      </c>
      <c r="R1136">
        <v>2964.88</v>
      </c>
      <c r="S1136" s="8">
        <f t="shared" si="158"/>
        <v>-2.2517621769891583E-2</v>
      </c>
      <c r="T1136" s="9">
        <f t="shared" si="154"/>
        <v>-2.2726021769891584E-2</v>
      </c>
      <c r="U1136" s="3">
        <f>Sheet1!$B$17+Sheet1!$B$18*'Portfolio allocation'!K1136</f>
        <v>-8.6845780272801799E-3</v>
      </c>
      <c r="V1136" s="13">
        <f t="shared" si="159"/>
        <v>-1.4041443742611404E-2</v>
      </c>
      <c r="W1136" s="13"/>
      <c r="X1136" s="2">
        <v>34460</v>
      </c>
      <c r="Y1136">
        <v>13.4917</v>
      </c>
      <c r="AA1136" s="2">
        <v>34460</v>
      </c>
      <c r="AB1136">
        <v>158.32</v>
      </c>
      <c r="AC1136">
        <f t="shared" si="160"/>
        <v>-1.0932716936340348E-2</v>
      </c>
      <c r="AD1136">
        <f t="shared" si="155"/>
        <v>-1.1148716936340347E-2</v>
      </c>
      <c r="AE1136">
        <f>Sheet2!$B$17+Sheet2!$B$18*'Portfolio allocation'!K1136</f>
        <v>-7.0562114694047327E-3</v>
      </c>
      <c r="AF1136">
        <f t="shared" si="161"/>
        <v>-4.0925054669356141E-3</v>
      </c>
      <c r="AH1136" s="2">
        <v>34460</v>
      </c>
      <c r="AI1136">
        <v>7.3090000000000002</v>
      </c>
      <c r="AJ1136">
        <v>5.4</v>
      </c>
      <c r="AK1136">
        <v>1.177</v>
      </c>
      <c r="AR1136" s="3"/>
    </row>
    <row r="1137" spans="1:44" hidden="1" outlineLevel="1" x14ac:dyDescent="0.2">
      <c r="A1137" s="2">
        <v>34463</v>
      </c>
      <c r="B1137">
        <v>16.16</v>
      </c>
      <c r="E1137" s="2">
        <v>34463</v>
      </c>
      <c r="F1137">
        <v>442.32</v>
      </c>
      <c r="G1137">
        <f t="shared" si="156"/>
        <v>-1.2281720334062829E-2</v>
      </c>
      <c r="H1137" s="2">
        <v>34463</v>
      </c>
      <c r="I1137">
        <v>544.14</v>
      </c>
      <c r="J1137">
        <f t="shared" si="157"/>
        <v>-1.1481306543618119E-2</v>
      </c>
      <c r="K1137">
        <f t="shared" si="153"/>
        <v>-1.1697306543618119E-2</v>
      </c>
      <c r="L1137">
        <v>8.1949515198295741E-3</v>
      </c>
      <c r="N1137" s="2">
        <v>34463</v>
      </c>
      <c r="O1137">
        <v>2.8828</v>
      </c>
      <c r="Q1137" s="2">
        <v>34463</v>
      </c>
      <c r="R1137">
        <v>2964.88</v>
      </c>
      <c r="S1137" s="8">
        <f t="shared" si="158"/>
        <v>0</v>
      </c>
      <c r="T1137" s="9">
        <f t="shared" si="154"/>
        <v>-2.1600000000000002E-4</v>
      </c>
      <c r="U1137" s="3">
        <f>Sheet1!$B$17+Sheet1!$B$18*'Portfolio allocation'!K1137</f>
        <v>-1.2931647631654749E-2</v>
      </c>
      <c r="V1137" s="13">
        <f t="shared" si="159"/>
        <v>1.2715647631654749E-2</v>
      </c>
      <c r="W1137" s="13"/>
      <c r="X1137" s="2">
        <v>34463</v>
      </c>
      <c r="Y1137">
        <v>13.6111</v>
      </c>
      <c r="AA1137" s="2">
        <v>34463</v>
      </c>
      <c r="AB1137">
        <v>159.72</v>
      </c>
      <c r="AC1137">
        <f t="shared" si="160"/>
        <v>8.8428499242041436E-3</v>
      </c>
      <c r="AD1137">
        <f t="shared" si="155"/>
        <v>8.6208499242041436E-3</v>
      </c>
      <c r="AE1137">
        <f>Sheet2!$B$17+Sheet2!$B$18*'Portfolio allocation'!K1137</f>
        <v>-1.0348156392501041E-2</v>
      </c>
      <c r="AF1137">
        <f t="shared" si="161"/>
        <v>1.8969006316705186E-2</v>
      </c>
      <c r="AH1137" s="2">
        <v>34463</v>
      </c>
      <c r="AI1137">
        <v>7.4710000000000001</v>
      </c>
      <c r="AJ1137">
        <v>5.55</v>
      </c>
      <c r="AK1137">
        <v>1.1838299999999999</v>
      </c>
      <c r="AR1137" s="3"/>
    </row>
    <row r="1138" spans="1:44" hidden="1" outlineLevel="1" x14ac:dyDescent="0.2">
      <c r="A1138" s="2">
        <v>34464</v>
      </c>
      <c r="B1138">
        <v>15.19</v>
      </c>
      <c r="E1138" s="2">
        <v>34464</v>
      </c>
      <c r="F1138">
        <v>446.01</v>
      </c>
      <c r="G1138">
        <f t="shared" si="156"/>
        <v>8.3423765599566213E-3</v>
      </c>
      <c r="H1138" s="2">
        <v>34464</v>
      </c>
      <c r="I1138">
        <v>548.72</v>
      </c>
      <c r="J1138">
        <f t="shared" si="157"/>
        <v>8.4169515198295741E-3</v>
      </c>
      <c r="K1138">
        <f t="shared" si="153"/>
        <v>8.1949515198295741E-3</v>
      </c>
      <c r="L1138">
        <v>-1.027897547747483E-2</v>
      </c>
      <c r="N1138" s="2">
        <v>34464</v>
      </c>
      <c r="O1138">
        <v>2.9375</v>
      </c>
      <c r="Q1138" s="2">
        <v>34464</v>
      </c>
      <c r="R1138">
        <v>3021.13</v>
      </c>
      <c r="S1138" s="8">
        <f t="shared" si="158"/>
        <v>1.8972100051266816E-2</v>
      </c>
      <c r="T1138" s="9">
        <f t="shared" si="154"/>
        <v>1.8750100051266816E-2</v>
      </c>
      <c r="U1138" s="3">
        <f>Sheet1!$B$17+Sheet1!$B$18*'Portfolio allocation'!K1138</f>
        <v>9.8892549555936755E-3</v>
      </c>
      <c r="V1138" s="13">
        <f t="shared" si="159"/>
        <v>8.8608450956731404E-3</v>
      </c>
      <c r="W1138" s="13"/>
      <c r="X1138" s="2">
        <v>34464</v>
      </c>
      <c r="Y1138">
        <v>13.8499</v>
      </c>
      <c r="AA1138" s="2">
        <v>34464</v>
      </c>
      <c r="AB1138">
        <v>162.53</v>
      </c>
      <c r="AC1138">
        <f t="shared" si="160"/>
        <v>1.7593288254445394E-2</v>
      </c>
      <c r="AD1138">
        <f t="shared" si="155"/>
        <v>1.7374088254445395E-2</v>
      </c>
      <c r="AE1138">
        <f>Sheet2!$B$17+Sheet2!$B$18*'Portfolio allocation'!K1138</f>
        <v>7.3405469749190351E-3</v>
      </c>
      <c r="AF1138">
        <f t="shared" si="161"/>
        <v>1.003354127952636E-2</v>
      </c>
      <c r="AH1138" s="2">
        <v>34464</v>
      </c>
      <c r="AI1138">
        <v>7.3079999999999998</v>
      </c>
      <c r="AJ1138">
        <v>5.48</v>
      </c>
      <c r="AK1138">
        <v>1.1762999999999999</v>
      </c>
      <c r="AR1138" s="3"/>
    </row>
    <row r="1139" spans="1:44" hidden="1" outlineLevel="1" x14ac:dyDescent="0.2">
      <c r="A1139" s="2">
        <v>34465</v>
      </c>
      <c r="B1139">
        <v>15.55</v>
      </c>
      <c r="E1139" s="2">
        <v>34465</v>
      </c>
      <c r="F1139">
        <v>441.49</v>
      </c>
      <c r="G1139">
        <f t="shared" si="156"/>
        <v>-1.013430192148157E-2</v>
      </c>
      <c r="H1139" s="2">
        <v>34465</v>
      </c>
      <c r="I1139">
        <v>543.20000000000005</v>
      </c>
      <c r="J1139">
        <f t="shared" si="157"/>
        <v>-1.005977547747483E-2</v>
      </c>
      <c r="K1139">
        <f t="shared" si="153"/>
        <v>-1.027897547747483E-2</v>
      </c>
      <c r="L1139">
        <v>4.9522486008836339E-3</v>
      </c>
      <c r="N1139" s="2">
        <v>34465</v>
      </c>
      <c r="O1139">
        <v>2.9218999999999999</v>
      </c>
      <c r="Q1139" s="2">
        <v>34465</v>
      </c>
      <c r="R1139">
        <v>3005.06</v>
      </c>
      <c r="S1139" s="8">
        <f t="shared" si="158"/>
        <v>-5.319201755634495E-3</v>
      </c>
      <c r="T1139" s="9">
        <f t="shared" si="154"/>
        <v>-5.5384017556344952E-3</v>
      </c>
      <c r="U1139" s="3">
        <f>Sheet1!$B$17+Sheet1!$B$18*'Portfolio allocation'!K1139</f>
        <v>-1.1304502287285819E-2</v>
      </c>
      <c r="V1139" s="13">
        <f t="shared" si="159"/>
        <v>5.7661005316513242E-3</v>
      </c>
      <c r="W1139" s="13"/>
      <c r="X1139" s="2">
        <v>34465</v>
      </c>
      <c r="Y1139">
        <v>13.6708</v>
      </c>
      <c r="AA1139" s="2">
        <v>34465</v>
      </c>
      <c r="AB1139">
        <v>160.41999999999999</v>
      </c>
      <c r="AC1139">
        <f t="shared" si="160"/>
        <v>-1.2982218667323076E-2</v>
      </c>
      <c r="AD1139">
        <f t="shared" si="155"/>
        <v>-1.3203018667323076E-2</v>
      </c>
      <c r="AE1139">
        <f>Sheet2!$B$17+Sheet2!$B$18*'Portfolio allocation'!K1139</f>
        <v>-9.0869402235882902E-3</v>
      </c>
      <c r="AF1139">
        <f t="shared" si="161"/>
        <v>-4.1160784437347855E-3</v>
      </c>
      <c r="AH1139" s="2">
        <v>34465</v>
      </c>
      <c r="AI1139">
        <v>7.42</v>
      </c>
      <c r="AJ1139">
        <v>5.52</v>
      </c>
      <c r="AK1139">
        <v>1.17221</v>
      </c>
      <c r="AR1139" s="3"/>
    </row>
    <row r="1140" spans="1:44" hidden="1" outlineLevel="1" x14ac:dyDescent="0.2">
      <c r="A1140" s="2">
        <v>34466</v>
      </c>
      <c r="B1140">
        <v>15.46</v>
      </c>
      <c r="E1140" s="2">
        <v>34466</v>
      </c>
      <c r="F1140">
        <v>443.75</v>
      </c>
      <c r="G1140">
        <f t="shared" si="156"/>
        <v>5.1190287435729509E-3</v>
      </c>
      <c r="H1140" s="2">
        <v>34466</v>
      </c>
      <c r="I1140">
        <v>546.01</v>
      </c>
      <c r="J1140">
        <f t="shared" si="157"/>
        <v>5.1730486008836341E-3</v>
      </c>
      <c r="K1140">
        <f t="shared" si="153"/>
        <v>4.9522486008836339E-3</v>
      </c>
      <c r="L1140">
        <v>6.7821946118193637E-4</v>
      </c>
      <c r="N1140" s="2">
        <v>34466</v>
      </c>
      <c r="O1140">
        <v>2.9531000000000001</v>
      </c>
      <c r="Q1140" s="2">
        <v>34466</v>
      </c>
      <c r="R1140">
        <v>3037.2</v>
      </c>
      <c r="S1140" s="8">
        <f t="shared" si="158"/>
        <v>1.0695293937558636E-2</v>
      </c>
      <c r="T1140" s="9">
        <f t="shared" si="154"/>
        <v>1.0474493937558636E-2</v>
      </c>
      <c r="U1140" s="3">
        <f>Sheet1!$B$17+Sheet1!$B$18*'Portfolio allocation'!K1140</f>
        <v>6.1691439859582042E-3</v>
      </c>
      <c r="V1140" s="13">
        <f t="shared" si="159"/>
        <v>4.3053499516004321E-3</v>
      </c>
      <c r="W1140" s="13"/>
      <c r="X1140" s="2">
        <v>34466</v>
      </c>
      <c r="Y1140">
        <v>13.6708</v>
      </c>
      <c r="AA1140" s="2">
        <v>34466</v>
      </c>
      <c r="AB1140">
        <v>160.41999999999999</v>
      </c>
      <c r="AC1140">
        <f t="shared" si="160"/>
        <v>0</v>
      </c>
      <c r="AD1140">
        <f t="shared" si="155"/>
        <v>-2.1920000000000002E-4</v>
      </c>
      <c r="AE1140">
        <f>Sheet2!$B$17+Sheet2!$B$18*'Portfolio allocation'!K1140</f>
        <v>4.4570528105586631E-3</v>
      </c>
      <c r="AF1140">
        <f t="shared" si="161"/>
        <v>-4.6762528105586633E-3</v>
      </c>
      <c r="AH1140" s="2">
        <v>34466</v>
      </c>
      <c r="AI1140">
        <v>7.3620000000000001</v>
      </c>
      <c r="AJ1140">
        <v>5.48</v>
      </c>
      <c r="AK1140">
        <v>1.1748799999999999</v>
      </c>
      <c r="AR1140" s="3"/>
    </row>
    <row r="1141" spans="1:44" hidden="1" outlineLevel="1" x14ac:dyDescent="0.2">
      <c r="A1141" s="2">
        <v>34467</v>
      </c>
      <c r="B1141">
        <v>14.54</v>
      </c>
      <c r="E1141" s="2">
        <v>34467</v>
      </c>
      <c r="F1141">
        <v>444.14</v>
      </c>
      <c r="G1141">
        <f t="shared" si="156"/>
        <v>8.7887323943669493E-4</v>
      </c>
      <c r="H1141" s="2">
        <v>34467</v>
      </c>
      <c r="I1141">
        <v>546.5</v>
      </c>
      <c r="J1141">
        <f t="shared" si="157"/>
        <v>8.9741946118193638E-4</v>
      </c>
      <c r="K1141">
        <f t="shared" si="153"/>
        <v>6.7821946118193637E-4</v>
      </c>
      <c r="L1141">
        <v>8.8149569990859087E-4</v>
      </c>
      <c r="N1141" s="2">
        <v>34467</v>
      </c>
      <c r="O1141">
        <v>3.0156000000000001</v>
      </c>
      <c r="Q1141" s="2">
        <v>34467</v>
      </c>
      <c r="R1141">
        <v>3101.48</v>
      </c>
      <c r="S1141" s="8">
        <f t="shared" si="158"/>
        <v>2.1164230212037394E-2</v>
      </c>
      <c r="T1141" s="9">
        <f t="shared" si="154"/>
        <v>2.0945030212037394E-2</v>
      </c>
      <c r="U1141" s="3">
        <f>Sheet1!$B$17+Sheet1!$B$18*'Portfolio allocation'!K1141</f>
        <v>1.2658694385894664E-3</v>
      </c>
      <c r="V1141" s="13">
        <f t="shared" si="159"/>
        <v>1.9679160773447928E-2</v>
      </c>
      <c r="W1141" s="13"/>
      <c r="X1141" s="2">
        <v>34467</v>
      </c>
      <c r="Y1141">
        <v>13.730499999999999</v>
      </c>
      <c r="AA1141" s="2">
        <v>34467</v>
      </c>
      <c r="AB1141">
        <v>161.13</v>
      </c>
      <c r="AC1141">
        <f t="shared" si="160"/>
        <v>4.4258820595937109E-3</v>
      </c>
      <c r="AD1141">
        <f t="shared" si="155"/>
        <v>4.2094820595937107E-3</v>
      </c>
      <c r="AE1141">
        <f>Sheet2!$B$17+Sheet2!$B$18*'Portfolio allocation'!K1141</f>
        <v>6.5647705919070966E-4</v>
      </c>
      <c r="AF1141">
        <f t="shared" si="161"/>
        <v>3.5530050004030011E-3</v>
      </c>
      <c r="AH1141" s="2">
        <v>34467</v>
      </c>
      <c r="AI1141">
        <v>7.2789999999999999</v>
      </c>
      <c r="AJ1141">
        <v>5.41</v>
      </c>
      <c r="AK1141">
        <v>1.17696</v>
      </c>
      <c r="AR1141" s="3"/>
    </row>
    <row r="1142" spans="1:44" hidden="1" outlineLevel="1" x14ac:dyDescent="0.2">
      <c r="A1142" s="2">
        <v>34470</v>
      </c>
      <c r="B1142">
        <v>14.67</v>
      </c>
      <c r="E1142" s="2">
        <v>34470</v>
      </c>
      <c r="F1142">
        <v>444.49</v>
      </c>
      <c r="G1142">
        <f t="shared" si="156"/>
        <v>7.8803980726793732E-4</v>
      </c>
      <c r="H1142" s="2">
        <v>34470</v>
      </c>
      <c r="I1142">
        <v>547.1</v>
      </c>
      <c r="J1142">
        <f t="shared" si="157"/>
        <v>1.0978956999085909E-3</v>
      </c>
      <c r="K1142">
        <f t="shared" si="153"/>
        <v>8.8149569990859087E-4</v>
      </c>
      <c r="L1142">
        <v>1.0951576603911667E-2</v>
      </c>
      <c r="N1142" s="2">
        <v>34470</v>
      </c>
      <c r="O1142">
        <v>2.9687999999999999</v>
      </c>
      <c r="Q1142" s="2">
        <v>34470</v>
      </c>
      <c r="R1142">
        <v>3053.27</v>
      </c>
      <c r="S1142" s="8">
        <f t="shared" si="158"/>
        <v>-1.5544191805202723E-2</v>
      </c>
      <c r="T1142" s="9">
        <f t="shared" si="154"/>
        <v>-1.5760591805202721E-2</v>
      </c>
      <c r="U1142" s="3">
        <f>Sheet1!$B$17+Sheet1!$B$18*'Portfolio allocation'!K1142</f>
        <v>1.4990730913616657E-3</v>
      </c>
      <c r="V1142" s="13">
        <f t="shared" si="159"/>
        <v>-1.7259664896564386E-2</v>
      </c>
      <c r="W1142" s="13"/>
      <c r="X1142" s="2">
        <v>34470</v>
      </c>
      <c r="Y1142">
        <v>13.9693</v>
      </c>
      <c r="AA1142" s="2">
        <v>34470</v>
      </c>
      <c r="AB1142">
        <v>163.93</v>
      </c>
      <c r="AC1142">
        <f t="shared" si="160"/>
        <v>1.7377273009371308E-2</v>
      </c>
      <c r="AD1142">
        <f t="shared" si="155"/>
        <v>1.7160873009371309E-2</v>
      </c>
      <c r="AE1142">
        <f>Sheet2!$B$17+Sheet2!$B$18*'Portfolio allocation'!K1142</f>
        <v>8.3723547671233831E-4</v>
      </c>
      <c r="AF1142">
        <f t="shared" si="161"/>
        <v>1.6323637532658971E-2</v>
      </c>
      <c r="AH1142" s="2">
        <v>34470</v>
      </c>
      <c r="AI1142">
        <v>7.2279999999999998</v>
      </c>
      <c r="AJ1142">
        <v>5.41</v>
      </c>
      <c r="AK1142">
        <v>1.17089</v>
      </c>
      <c r="AR1142" s="3"/>
    </row>
    <row r="1143" spans="1:44" hidden="1" outlineLevel="1" x14ac:dyDescent="0.2">
      <c r="A1143" s="2">
        <v>34471</v>
      </c>
      <c r="B1143">
        <v>14.08</v>
      </c>
      <c r="E1143" s="2">
        <v>34471</v>
      </c>
      <c r="F1143">
        <v>449.37</v>
      </c>
      <c r="G1143">
        <f t="shared" si="156"/>
        <v>1.0978874665346749E-2</v>
      </c>
      <c r="H1143" s="2">
        <v>34471</v>
      </c>
      <c r="I1143">
        <v>553.21</v>
      </c>
      <c r="J1143">
        <f t="shared" si="157"/>
        <v>1.1167976603911667E-2</v>
      </c>
      <c r="K1143">
        <f t="shared" si="153"/>
        <v>1.0951576603911667E-2</v>
      </c>
      <c r="L1143">
        <v>9.4592302452954705E-3</v>
      </c>
      <c r="N1143" s="2">
        <v>34471</v>
      </c>
      <c r="O1143">
        <v>2.9569999999999999</v>
      </c>
      <c r="Q1143" s="2">
        <v>34471</v>
      </c>
      <c r="R1143">
        <v>3041.21</v>
      </c>
      <c r="S1143" s="8">
        <f t="shared" si="158"/>
        <v>-3.9498635888735034E-3</v>
      </c>
      <c r="T1143" s="9">
        <f t="shared" si="154"/>
        <v>-4.1662635888735037E-3</v>
      </c>
      <c r="U1143" s="3">
        <f>Sheet1!$B$17+Sheet1!$B$18*'Portfolio allocation'!K1143</f>
        <v>1.3051725114222801E-2</v>
      </c>
      <c r="V1143" s="13">
        <f t="shared" si="159"/>
        <v>-1.7217988703096307E-2</v>
      </c>
      <c r="W1143" s="13"/>
      <c r="X1143" s="2">
        <v>34471</v>
      </c>
      <c r="Y1143">
        <v>14.625999999999999</v>
      </c>
      <c r="AA1143" s="2">
        <v>34471</v>
      </c>
      <c r="AB1143">
        <v>171.63</v>
      </c>
      <c r="AC1143">
        <f t="shared" si="160"/>
        <v>4.6971268224242024E-2</v>
      </c>
      <c r="AD1143">
        <f t="shared" si="155"/>
        <v>4.6759668224242025E-2</v>
      </c>
      <c r="AE1143">
        <f>Sheet2!$B$17+Sheet2!$B$18*'Portfolio allocation'!K1143</f>
        <v>9.7918083275513358E-3</v>
      </c>
      <c r="AF1143">
        <f t="shared" si="161"/>
        <v>3.6967859896690686E-2</v>
      </c>
      <c r="AH1143" s="2">
        <v>34471</v>
      </c>
      <c r="AI1143">
        <v>7.1970000000000001</v>
      </c>
      <c r="AJ1143">
        <v>5.29</v>
      </c>
      <c r="AK1143">
        <v>1.17645</v>
      </c>
      <c r="AR1143" s="3"/>
    </row>
    <row r="1144" spans="1:44" hidden="1" outlineLevel="1" x14ac:dyDescent="0.2">
      <c r="A1144" s="2">
        <v>34472</v>
      </c>
      <c r="B1144">
        <v>12.55</v>
      </c>
      <c r="E1144" s="2">
        <v>34472</v>
      </c>
      <c r="F1144">
        <v>453.69</v>
      </c>
      <c r="G1144">
        <f t="shared" si="156"/>
        <v>9.6134588423792966E-3</v>
      </c>
      <c r="H1144" s="2">
        <v>34472</v>
      </c>
      <c r="I1144">
        <v>558.55999999999995</v>
      </c>
      <c r="J1144">
        <f t="shared" si="157"/>
        <v>9.6708302452954698E-3</v>
      </c>
      <c r="K1144">
        <f t="shared" si="153"/>
        <v>9.4592302452954705E-3</v>
      </c>
      <c r="L1144">
        <v>5.9861001432255341E-3</v>
      </c>
      <c r="N1144" s="2">
        <v>34472</v>
      </c>
      <c r="O1144">
        <v>3.0331999999999999</v>
      </c>
      <c r="Q1144" s="2">
        <v>34472</v>
      </c>
      <c r="R1144">
        <v>3119.55</v>
      </c>
      <c r="S1144" s="8">
        <f t="shared" si="158"/>
        <v>2.5759483889636003E-2</v>
      </c>
      <c r="T1144" s="9">
        <f t="shared" si="154"/>
        <v>2.5547883889636004E-2</v>
      </c>
      <c r="U1144" s="3">
        <f>Sheet1!$B$17+Sheet1!$B$18*'Portfolio allocation'!K1144</f>
        <v>1.1339667550531993E-2</v>
      </c>
      <c r="V1144" s="13">
        <f t="shared" si="159"/>
        <v>1.4208216339104011E-2</v>
      </c>
      <c r="W1144" s="13"/>
      <c r="X1144" s="2">
        <v>34472</v>
      </c>
      <c r="Y1144">
        <v>14.506600000000001</v>
      </c>
      <c r="AA1144" s="2">
        <v>34472</v>
      </c>
      <c r="AB1144">
        <v>170.23</v>
      </c>
      <c r="AC1144">
        <f t="shared" si="160"/>
        <v>-8.1570820952048262E-3</v>
      </c>
      <c r="AD1144">
        <f t="shared" si="155"/>
        <v>-8.3654820952048254E-3</v>
      </c>
      <c r="AE1144">
        <f>Sheet2!$B$17+Sheet2!$B$18*'Portfolio allocation'!K1144</f>
        <v>8.4647758722707807E-3</v>
      </c>
      <c r="AF1144">
        <f t="shared" si="161"/>
        <v>-1.6830257967475608E-2</v>
      </c>
      <c r="AH1144" s="2">
        <v>34472</v>
      </c>
      <c r="AI1144">
        <v>7.0209999999999999</v>
      </c>
      <c r="AJ1144">
        <v>5.21</v>
      </c>
      <c r="AK1144">
        <v>1.1827700000000001</v>
      </c>
      <c r="AR1144" s="3"/>
    </row>
    <row r="1145" spans="1:44" hidden="1" outlineLevel="1" x14ac:dyDescent="0.2">
      <c r="A1145" s="2">
        <v>34473</v>
      </c>
      <c r="B1145">
        <v>12.33</v>
      </c>
      <c r="E1145" s="2">
        <v>34473</v>
      </c>
      <c r="F1145">
        <v>456.48</v>
      </c>
      <c r="G1145">
        <f t="shared" si="156"/>
        <v>6.1495734973220362E-3</v>
      </c>
      <c r="H1145" s="2">
        <v>34473</v>
      </c>
      <c r="I1145">
        <v>562.02</v>
      </c>
      <c r="J1145">
        <f t="shared" si="157"/>
        <v>6.1945001432255342E-3</v>
      </c>
      <c r="K1145">
        <f t="shared" si="153"/>
        <v>5.9861001432255341E-3</v>
      </c>
      <c r="L1145">
        <v>-3.1762245044659691E-3</v>
      </c>
      <c r="N1145" s="2">
        <v>34473</v>
      </c>
      <c r="O1145">
        <v>3.0741999999999998</v>
      </c>
      <c r="Q1145" s="2">
        <v>34473</v>
      </c>
      <c r="R1145">
        <v>3161.74</v>
      </c>
      <c r="S1145" s="8">
        <f t="shared" si="158"/>
        <v>1.3524386530108456E-2</v>
      </c>
      <c r="T1145" s="9">
        <f t="shared" si="154"/>
        <v>1.3315986530108457E-2</v>
      </c>
      <c r="U1145" s="3">
        <f>Sheet1!$B$17+Sheet1!$B$18*'Portfolio allocation'!K1145</f>
        <v>7.3552046766152557E-3</v>
      </c>
      <c r="V1145" s="13">
        <f t="shared" si="159"/>
        <v>5.9607818534932015E-3</v>
      </c>
      <c r="W1145" s="13"/>
      <c r="X1145" s="2">
        <v>34473</v>
      </c>
      <c r="Y1145">
        <v>14.655799999999999</v>
      </c>
      <c r="AA1145" s="2">
        <v>34473</v>
      </c>
      <c r="AB1145">
        <v>171.98</v>
      </c>
      <c r="AC1145">
        <f t="shared" si="160"/>
        <v>1.0280209128825657E-2</v>
      </c>
      <c r="AD1145">
        <f t="shared" si="155"/>
        <v>1.0075409128825657E-2</v>
      </c>
      <c r="AE1145">
        <f>Sheet2!$B$17+Sheet2!$B$18*'Portfolio allocation'!K1145</f>
        <v>5.3763799779474241E-3</v>
      </c>
      <c r="AF1145">
        <f t="shared" si="161"/>
        <v>4.6990291508782331E-3</v>
      </c>
      <c r="AH1145" s="2">
        <v>34473</v>
      </c>
      <c r="AI1145">
        <v>6.9470000000000001</v>
      </c>
      <c r="AJ1145">
        <v>5.12</v>
      </c>
      <c r="AK1145">
        <v>1.1859900000000001</v>
      </c>
      <c r="AR1145" s="3"/>
    </row>
    <row r="1146" spans="1:44" hidden="1" outlineLevel="1" x14ac:dyDescent="0.2">
      <c r="A1146" s="2">
        <v>34474</v>
      </c>
      <c r="B1146">
        <v>12.79</v>
      </c>
      <c r="E1146" s="2">
        <v>34474</v>
      </c>
      <c r="F1146">
        <v>454.92</v>
      </c>
      <c r="G1146">
        <f t="shared" si="156"/>
        <v>-3.4174553101997684E-3</v>
      </c>
      <c r="H1146" s="2">
        <v>34474</v>
      </c>
      <c r="I1146">
        <v>560.35</v>
      </c>
      <c r="J1146">
        <f t="shared" si="157"/>
        <v>-2.9714245044659693E-3</v>
      </c>
      <c r="K1146">
        <f t="shared" si="153"/>
        <v>-3.1762245044659691E-3</v>
      </c>
      <c r="L1146">
        <v>-3.864027768359229E-3</v>
      </c>
      <c r="N1146" s="2">
        <v>34474</v>
      </c>
      <c r="O1146">
        <v>3.0547</v>
      </c>
      <c r="Q1146" s="2">
        <v>34474</v>
      </c>
      <c r="R1146">
        <v>3141.65</v>
      </c>
      <c r="S1146" s="8">
        <f t="shared" si="158"/>
        <v>-6.3540961622396974E-3</v>
      </c>
      <c r="T1146" s="9">
        <f t="shared" si="154"/>
        <v>-6.5588961622396972E-3</v>
      </c>
      <c r="U1146" s="3">
        <f>Sheet1!$B$17+Sheet1!$B$18*'Portfolio allocation'!K1146</f>
        <v>-3.1560463634023443E-3</v>
      </c>
      <c r="V1146" s="13">
        <f t="shared" si="159"/>
        <v>-3.4028497988373529E-3</v>
      </c>
      <c r="W1146" s="13"/>
      <c r="X1146" s="2">
        <v>34474</v>
      </c>
      <c r="Y1146">
        <v>14.834899999999999</v>
      </c>
      <c r="AA1146" s="2">
        <v>34474</v>
      </c>
      <c r="AB1146">
        <v>174.09</v>
      </c>
      <c r="AC1146">
        <f t="shared" si="160"/>
        <v>1.2268868473078287E-2</v>
      </c>
      <c r="AD1146">
        <f t="shared" si="155"/>
        <v>1.2063268473078287E-2</v>
      </c>
      <c r="AE1146">
        <f>Sheet2!$B$17+Sheet2!$B$18*'Portfolio allocation'!K1146</f>
        <v>-2.7709928508226757E-3</v>
      </c>
      <c r="AF1146">
        <f t="shared" si="161"/>
        <v>1.4834261323900963E-2</v>
      </c>
      <c r="AH1146" s="2">
        <v>34474</v>
      </c>
      <c r="AI1146">
        <v>7.02</v>
      </c>
      <c r="AJ1146">
        <v>5.14</v>
      </c>
      <c r="AK1146">
        <v>1.1919500000000001</v>
      </c>
      <c r="AR1146" s="3"/>
    </row>
    <row r="1147" spans="1:44" hidden="1" outlineLevel="1" x14ac:dyDescent="0.2">
      <c r="A1147" s="2">
        <v>34477</v>
      </c>
      <c r="B1147">
        <v>13.49</v>
      </c>
      <c r="E1147" s="2">
        <v>34477</v>
      </c>
      <c r="F1147">
        <v>453.2</v>
      </c>
      <c r="G1147">
        <f t="shared" si="156"/>
        <v>-3.7808845511299038E-3</v>
      </c>
      <c r="H1147" s="2">
        <v>34477</v>
      </c>
      <c r="I1147">
        <v>558.29999999999995</v>
      </c>
      <c r="J1147">
        <f t="shared" si="157"/>
        <v>-3.6584277683592292E-3</v>
      </c>
      <c r="K1147">
        <f t="shared" si="153"/>
        <v>-3.864027768359229E-3</v>
      </c>
      <c r="L1147">
        <v>3.532307075049335E-3</v>
      </c>
      <c r="N1147" s="2">
        <v>34477</v>
      </c>
      <c r="O1147">
        <v>3.1602000000000001</v>
      </c>
      <c r="Q1147" s="2">
        <v>34477</v>
      </c>
      <c r="R1147">
        <v>3250.12</v>
      </c>
      <c r="S1147" s="8">
        <f t="shared" si="158"/>
        <v>3.4526443111103866E-2</v>
      </c>
      <c r="T1147" s="9">
        <f t="shared" si="154"/>
        <v>3.4320843111103866E-2</v>
      </c>
      <c r="U1147" s="3">
        <f>Sheet1!$B$17+Sheet1!$B$18*'Portfolio allocation'!K1147</f>
        <v>-3.9451116989934684E-3</v>
      </c>
      <c r="V1147" s="13">
        <f t="shared" si="159"/>
        <v>3.8265954810097334E-2</v>
      </c>
      <c r="W1147" s="13"/>
      <c r="X1147" s="2">
        <v>34477</v>
      </c>
      <c r="Y1147">
        <v>14.7453</v>
      </c>
      <c r="AA1147" s="2">
        <v>34477</v>
      </c>
      <c r="AB1147">
        <v>173.03</v>
      </c>
      <c r="AC1147">
        <f t="shared" si="160"/>
        <v>-6.0888046412774788E-3</v>
      </c>
      <c r="AD1147">
        <f t="shared" si="155"/>
        <v>-6.3000046412774787E-3</v>
      </c>
      <c r="AE1147">
        <f>Sheet2!$B$17+Sheet2!$B$18*'Portfolio allocation'!K1147</f>
        <v>-3.3826050605248546E-3</v>
      </c>
      <c r="AF1147">
        <f t="shared" si="161"/>
        <v>-2.9173995807526241E-3</v>
      </c>
      <c r="AH1147" s="2">
        <v>34477</v>
      </c>
      <c r="AI1147">
        <v>7.1920000000000002</v>
      </c>
      <c r="AJ1147">
        <v>5.28</v>
      </c>
      <c r="AK1147">
        <v>1.1911099999999999</v>
      </c>
      <c r="AR1147" s="3"/>
    </row>
    <row r="1148" spans="1:44" hidden="1" outlineLevel="1" x14ac:dyDescent="0.2">
      <c r="A1148" s="2">
        <v>34478</v>
      </c>
      <c r="B1148">
        <v>12.73</v>
      </c>
      <c r="E1148" s="2">
        <v>34478</v>
      </c>
      <c r="F1148">
        <v>454.81</v>
      </c>
      <c r="G1148">
        <f t="shared" si="156"/>
        <v>3.5525154457194397E-3</v>
      </c>
      <c r="H1148" s="2">
        <v>34478</v>
      </c>
      <c r="I1148">
        <v>560.39</v>
      </c>
      <c r="J1148">
        <f t="shared" si="157"/>
        <v>3.7435070750493349E-3</v>
      </c>
      <c r="K1148">
        <f t="shared" si="153"/>
        <v>3.532307075049335E-3</v>
      </c>
      <c r="L1148">
        <v>3.4291219186638137E-3</v>
      </c>
      <c r="N1148" s="2">
        <v>34478</v>
      </c>
      <c r="O1148">
        <v>3.1953</v>
      </c>
      <c r="Q1148" s="2">
        <v>34478</v>
      </c>
      <c r="R1148">
        <v>3286.28</v>
      </c>
      <c r="S1148" s="8">
        <f t="shared" si="158"/>
        <v>1.1125743049487546E-2</v>
      </c>
      <c r="T1148" s="9">
        <f t="shared" si="154"/>
        <v>1.0914543049487547E-2</v>
      </c>
      <c r="U1148" s="3">
        <f>Sheet1!$B$17+Sheet1!$B$18*'Portfolio allocation'!K1148</f>
        <v>4.5401510814172732E-3</v>
      </c>
      <c r="V1148" s="13">
        <f t="shared" si="159"/>
        <v>6.3743919680702733E-3</v>
      </c>
      <c r="W1148" s="13"/>
      <c r="X1148" s="2">
        <v>34478</v>
      </c>
      <c r="Y1148">
        <v>15.073700000000001</v>
      </c>
      <c r="AA1148" s="2">
        <v>34478</v>
      </c>
      <c r="AB1148">
        <v>176.89</v>
      </c>
      <c r="AC1148">
        <f t="shared" si="160"/>
        <v>2.2308270242154427E-2</v>
      </c>
      <c r="AD1148">
        <f t="shared" si="155"/>
        <v>2.2097070242154425E-2</v>
      </c>
      <c r="AE1148">
        <f>Sheet2!$B$17+Sheet2!$B$18*'Portfolio allocation'!K1148</f>
        <v>3.1944045798021226E-3</v>
      </c>
      <c r="AF1148">
        <f t="shared" si="161"/>
        <v>1.8902665662352304E-2</v>
      </c>
      <c r="AH1148" s="2">
        <v>34478</v>
      </c>
      <c r="AI1148">
        <v>7.1630000000000003</v>
      </c>
      <c r="AJ1148">
        <v>5.28</v>
      </c>
      <c r="AK1148">
        <v>1.1895</v>
      </c>
      <c r="AR1148" s="3"/>
    </row>
    <row r="1149" spans="1:44" hidden="1" outlineLevel="1" x14ac:dyDescent="0.2">
      <c r="A1149" s="2">
        <v>34479</v>
      </c>
      <c r="B1149">
        <v>12.43</v>
      </c>
      <c r="E1149" s="2">
        <v>34479</v>
      </c>
      <c r="F1149">
        <v>456.34</v>
      </c>
      <c r="G1149">
        <f t="shared" si="156"/>
        <v>3.3640421274816479E-3</v>
      </c>
      <c r="H1149" s="2">
        <v>34479</v>
      </c>
      <c r="I1149">
        <v>562.42999999999995</v>
      </c>
      <c r="J1149">
        <f t="shared" si="157"/>
        <v>3.6403219186638136E-3</v>
      </c>
      <c r="K1149">
        <f t="shared" si="153"/>
        <v>3.4291219186638137E-3</v>
      </c>
      <c r="L1149">
        <v>1.3712191454938408E-3</v>
      </c>
      <c r="N1149" s="2">
        <v>34479</v>
      </c>
      <c r="O1149">
        <v>3.2812000000000001</v>
      </c>
      <c r="Q1149" s="2">
        <v>34479</v>
      </c>
      <c r="R1149">
        <v>3374.66</v>
      </c>
      <c r="S1149" s="8">
        <f t="shared" si="158"/>
        <v>2.6893630487968112E-2</v>
      </c>
      <c r="T1149" s="9">
        <f t="shared" si="154"/>
        <v>2.668243048796811E-2</v>
      </c>
      <c r="U1149" s="3">
        <f>Sheet1!$B$17+Sheet1!$B$18*'Portfolio allocation'!K1149</f>
        <v>4.4217744549521799E-3</v>
      </c>
      <c r="V1149" s="13">
        <f t="shared" si="159"/>
        <v>2.226065603301593E-2</v>
      </c>
      <c r="W1149" s="13"/>
      <c r="X1149" s="2">
        <v>34479</v>
      </c>
      <c r="Y1149">
        <v>15.193099999999999</v>
      </c>
      <c r="AA1149" s="2">
        <v>34479</v>
      </c>
      <c r="AB1149">
        <v>178.29</v>
      </c>
      <c r="AC1149">
        <f t="shared" si="160"/>
        <v>7.9145231499802016E-3</v>
      </c>
      <c r="AD1149">
        <f t="shared" si="155"/>
        <v>7.7033231499802016E-3</v>
      </c>
      <c r="AE1149">
        <f>Sheet2!$B$17+Sheet2!$B$18*'Portfolio allocation'!K1149</f>
        <v>3.1026497062526894E-3</v>
      </c>
      <c r="AF1149">
        <f t="shared" si="161"/>
        <v>4.6006734437275126E-3</v>
      </c>
      <c r="AH1149" s="2">
        <v>34479</v>
      </c>
      <c r="AI1149">
        <v>7.21</v>
      </c>
      <c r="AJ1149">
        <v>5.28</v>
      </c>
      <c r="AK1149">
        <v>1.1907399999999999</v>
      </c>
      <c r="AR1149" s="3"/>
    </row>
    <row r="1150" spans="1:44" hidden="1" outlineLevel="1" x14ac:dyDescent="0.2">
      <c r="A1150" s="2">
        <v>34480</v>
      </c>
      <c r="B1150">
        <v>12.5</v>
      </c>
      <c r="E1150" s="2">
        <v>34480</v>
      </c>
      <c r="F1150">
        <v>457.06</v>
      </c>
      <c r="G1150">
        <f t="shared" si="156"/>
        <v>1.5777709602489143E-3</v>
      </c>
      <c r="H1150" s="2">
        <v>34480</v>
      </c>
      <c r="I1150">
        <v>563.32000000000005</v>
      </c>
      <c r="J1150">
        <f t="shared" si="157"/>
        <v>1.5824191454938408E-3</v>
      </c>
      <c r="K1150">
        <f t="shared" si="153"/>
        <v>1.3712191454938408E-3</v>
      </c>
      <c r="L1150">
        <v>5.698835759425316E-4</v>
      </c>
      <c r="N1150" s="2">
        <v>34480</v>
      </c>
      <c r="O1150">
        <v>3.25</v>
      </c>
      <c r="Q1150" s="2">
        <v>34480</v>
      </c>
      <c r="R1150">
        <v>3342.52</v>
      </c>
      <c r="S1150" s="8">
        <f t="shared" si="158"/>
        <v>-9.5239224099612496E-3</v>
      </c>
      <c r="T1150" s="9">
        <f t="shared" si="154"/>
        <v>-9.7351224099612495E-3</v>
      </c>
      <c r="U1150" s="3">
        <f>Sheet1!$B$17+Sheet1!$B$18*'Portfolio allocation'!K1150</f>
        <v>2.0608962393796667E-3</v>
      </c>
      <c r="V1150" s="13">
        <f t="shared" si="159"/>
        <v>-1.1796018649340916E-2</v>
      </c>
      <c r="W1150" s="13"/>
      <c r="X1150" s="2">
        <v>34480</v>
      </c>
      <c r="Y1150">
        <v>15.2826</v>
      </c>
      <c r="AA1150" s="2">
        <v>34480</v>
      </c>
      <c r="AB1150">
        <v>179.34</v>
      </c>
      <c r="AC1150">
        <f t="shared" si="160"/>
        <v>5.8892815076561078E-3</v>
      </c>
      <c r="AD1150">
        <f t="shared" si="155"/>
        <v>5.6780815076561079E-3</v>
      </c>
      <c r="AE1150">
        <f>Sheet2!$B$17+Sheet2!$B$18*'Portfolio allocation'!K1150</f>
        <v>1.2727100585018221E-3</v>
      </c>
      <c r="AF1150">
        <f t="shared" si="161"/>
        <v>4.4053714491542858E-3</v>
      </c>
      <c r="AH1150" s="2">
        <v>34480</v>
      </c>
      <c r="AI1150">
        <v>7.0990000000000002</v>
      </c>
      <c r="AJ1150">
        <v>5.28</v>
      </c>
      <c r="AK1150">
        <v>1.19106</v>
      </c>
      <c r="AR1150" s="3"/>
    </row>
    <row r="1151" spans="1:44" hidden="1" outlineLevel="1" x14ac:dyDescent="0.2">
      <c r="A1151" s="2">
        <v>34481</v>
      </c>
      <c r="B1151">
        <v>12.49</v>
      </c>
      <c r="E1151" s="2">
        <v>34481</v>
      </c>
      <c r="F1151">
        <v>457.33</v>
      </c>
      <c r="G1151">
        <f t="shared" si="156"/>
        <v>5.9073207018767171E-4</v>
      </c>
      <c r="H1151" s="2">
        <v>34481</v>
      </c>
      <c r="I1151">
        <v>563.76</v>
      </c>
      <c r="J1151">
        <f t="shared" si="157"/>
        <v>7.8108357594253164E-4</v>
      </c>
      <c r="K1151">
        <f t="shared" si="153"/>
        <v>5.698835759425316E-4</v>
      </c>
      <c r="L1151">
        <v>-2.14E-4</v>
      </c>
      <c r="N1151" s="2">
        <v>34481</v>
      </c>
      <c r="O1151">
        <v>3.2734000000000001</v>
      </c>
      <c r="Q1151" s="2">
        <v>34481</v>
      </c>
      <c r="R1151">
        <v>3366.63</v>
      </c>
      <c r="S1151" s="8">
        <f t="shared" si="158"/>
        <v>7.2131206395176228E-3</v>
      </c>
      <c r="T1151" s="9">
        <f t="shared" si="154"/>
        <v>7.0019206395176229E-3</v>
      </c>
      <c r="U1151" s="3">
        <f>Sheet1!$B$17+Sheet1!$B$18*'Portfolio allocation'!K1151</f>
        <v>1.1415837654463702E-3</v>
      </c>
      <c r="V1151" s="13">
        <f t="shared" si="159"/>
        <v>5.8603368740712527E-3</v>
      </c>
      <c r="W1151" s="13"/>
      <c r="X1151" s="2">
        <v>34481</v>
      </c>
      <c r="Y1151">
        <v>15.193099999999999</v>
      </c>
      <c r="AA1151" s="2">
        <v>34481</v>
      </c>
      <c r="AB1151">
        <v>178.29</v>
      </c>
      <c r="AC1151">
        <f t="shared" si="160"/>
        <v>-5.8548009367682674E-3</v>
      </c>
      <c r="AD1151">
        <f t="shared" si="155"/>
        <v>-6.0688009367682672E-3</v>
      </c>
      <c r="AE1151">
        <f>Sheet2!$B$17+Sheet2!$B$18*'Portfolio allocation'!K1151</f>
        <v>5.6014202613742536E-4</v>
      </c>
      <c r="AF1151">
        <f t="shared" si="161"/>
        <v>-6.6289429629056923E-3</v>
      </c>
      <c r="AH1151" s="2">
        <v>34481</v>
      </c>
      <c r="AI1151">
        <v>7.1139999999999999</v>
      </c>
      <c r="AJ1151">
        <v>5.35</v>
      </c>
      <c r="AK1151">
        <v>1.19129</v>
      </c>
      <c r="AR1151" s="3"/>
    </row>
    <row r="1152" spans="1:44" hidden="1" outlineLevel="1" x14ac:dyDescent="0.2">
      <c r="A1152" s="2">
        <v>34484</v>
      </c>
      <c r="B1152">
        <v>12.49</v>
      </c>
      <c r="E1152" s="2">
        <v>34484</v>
      </c>
      <c r="F1152">
        <v>457.33</v>
      </c>
      <c r="G1152">
        <f t="shared" si="156"/>
        <v>0</v>
      </c>
      <c r="H1152" s="2">
        <v>34484</v>
      </c>
      <c r="I1152">
        <v>563.76</v>
      </c>
      <c r="J1152">
        <f t="shared" si="157"/>
        <v>0</v>
      </c>
      <c r="K1152">
        <f t="shared" si="153"/>
        <v>-2.14E-4</v>
      </c>
      <c r="L1152">
        <v>-2.0055425003547367E-3</v>
      </c>
      <c r="N1152" s="2">
        <v>34484</v>
      </c>
      <c r="O1152">
        <v>3.2734000000000001</v>
      </c>
      <c r="Q1152" s="2">
        <v>34484</v>
      </c>
      <c r="R1152">
        <v>3366.63</v>
      </c>
      <c r="S1152" s="8">
        <f t="shared" si="158"/>
        <v>0</v>
      </c>
      <c r="T1152" s="9">
        <f t="shared" si="154"/>
        <v>-2.14E-4</v>
      </c>
      <c r="U1152" s="3">
        <f>Sheet1!$B$17+Sheet1!$B$18*'Portfolio allocation'!K1152</f>
        <v>2.4229266087339899E-4</v>
      </c>
      <c r="V1152" s="13">
        <f t="shared" si="159"/>
        <v>-4.5629266087339899E-4</v>
      </c>
      <c r="W1152" s="13"/>
      <c r="X1152" s="2">
        <v>34484</v>
      </c>
      <c r="Y1152">
        <v>15.193099999999999</v>
      </c>
      <c r="AA1152" s="2">
        <v>34484</v>
      </c>
      <c r="AB1152">
        <v>178.29</v>
      </c>
      <c r="AC1152">
        <f t="shared" si="160"/>
        <v>0</v>
      </c>
      <c r="AD1152">
        <f t="shared" si="155"/>
        <v>-2.14E-4</v>
      </c>
      <c r="AE1152">
        <f>Sheet2!$B$17+Sheet2!$B$18*'Portfolio allocation'!K1152</f>
        <v>-1.3690724826942086E-4</v>
      </c>
      <c r="AF1152">
        <f t="shared" si="161"/>
        <v>-7.7092751730579138E-5</v>
      </c>
      <c r="AH1152" s="2">
        <v>34484</v>
      </c>
      <c r="AI1152">
        <v>7.1139999999999999</v>
      </c>
      <c r="AJ1152">
        <v>5.35</v>
      </c>
      <c r="AK1152">
        <v>1.19038</v>
      </c>
      <c r="AR1152" s="3"/>
    </row>
    <row r="1153" spans="1:44" hidden="1" outlineLevel="1" x14ac:dyDescent="0.2">
      <c r="A1153" s="2">
        <v>34485</v>
      </c>
      <c r="B1153">
        <v>13.03</v>
      </c>
      <c r="E1153" s="2">
        <v>34485</v>
      </c>
      <c r="F1153">
        <v>456.5</v>
      </c>
      <c r="G1153">
        <f t="shared" si="156"/>
        <v>-1.8148820326678861E-3</v>
      </c>
      <c r="H1153" s="2">
        <v>34485</v>
      </c>
      <c r="I1153">
        <v>562.75</v>
      </c>
      <c r="J1153">
        <f t="shared" si="157"/>
        <v>-1.7915425003547369E-3</v>
      </c>
      <c r="K1153">
        <f t="shared" si="153"/>
        <v>-2.0055425003547367E-3</v>
      </c>
      <c r="L1153">
        <v>2.3436627276766917E-3</v>
      </c>
      <c r="N1153" s="2">
        <v>34485</v>
      </c>
      <c r="O1153">
        <v>3.3593999999999999</v>
      </c>
      <c r="Q1153" s="2">
        <v>34485</v>
      </c>
      <c r="R1153">
        <v>3455.01</v>
      </c>
      <c r="S1153" s="8">
        <f t="shared" si="158"/>
        <v>2.6251771058892759E-2</v>
      </c>
      <c r="T1153" s="9">
        <f t="shared" si="154"/>
        <v>2.603777105889276E-2</v>
      </c>
      <c r="U1153" s="3">
        <f>Sheet1!$B$17+Sheet1!$B$18*'Portfolio allocation'!K1153</f>
        <v>-1.8130102992584621E-3</v>
      </c>
      <c r="V1153" s="13">
        <f t="shared" si="159"/>
        <v>2.7850781358151222E-2</v>
      </c>
      <c r="W1153" s="13"/>
      <c r="X1153" s="2">
        <v>34485</v>
      </c>
      <c r="Y1153">
        <v>15.043799999999999</v>
      </c>
      <c r="AA1153" s="2">
        <v>34485</v>
      </c>
      <c r="AB1153">
        <v>176.54</v>
      </c>
      <c r="AC1153">
        <f t="shared" si="160"/>
        <v>-9.8154691794267723E-3</v>
      </c>
      <c r="AD1153">
        <f t="shared" si="155"/>
        <v>-1.0030669179426773E-2</v>
      </c>
      <c r="AE1153">
        <f>Sheet2!$B$17+Sheet2!$B$18*'Portfolio allocation'!K1153</f>
        <v>-1.7299925459678235E-3</v>
      </c>
      <c r="AF1153">
        <f t="shared" si="161"/>
        <v>-8.3006766334589484E-3</v>
      </c>
      <c r="AH1153" s="2">
        <v>34485</v>
      </c>
      <c r="AI1153">
        <v>7.1520000000000001</v>
      </c>
      <c r="AJ1153">
        <v>5.38</v>
      </c>
      <c r="AK1153">
        <v>1.1915</v>
      </c>
      <c r="AR1153" s="3"/>
    </row>
    <row r="1154" spans="1:44" hidden="1" outlineLevel="1" x14ac:dyDescent="0.2">
      <c r="A1154" s="2">
        <v>34486</v>
      </c>
      <c r="B1154">
        <v>12.72</v>
      </c>
      <c r="E1154" s="2">
        <v>34486</v>
      </c>
      <c r="F1154">
        <v>457.63</v>
      </c>
      <c r="G1154">
        <f t="shared" si="156"/>
        <v>2.4753559693317939E-3</v>
      </c>
      <c r="H1154" s="2">
        <v>34486</v>
      </c>
      <c r="I1154">
        <v>564.19000000000005</v>
      </c>
      <c r="J1154">
        <f t="shared" si="157"/>
        <v>2.5588627276766918E-3</v>
      </c>
      <c r="K1154">
        <f t="shared" si="153"/>
        <v>2.3436627276766917E-3</v>
      </c>
      <c r="L1154">
        <v>5.1467881387382702E-5</v>
      </c>
      <c r="N1154" s="2">
        <v>34486</v>
      </c>
      <c r="O1154">
        <v>3.3125</v>
      </c>
      <c r="Q1154" s="2">
        <v>34486</v>
      </c>
      <c r="R1154">
        <v>3406.8</v>
      </c>
      <c r="S1154" s="8">
        <f t="shared" si="158"/>
        <v>-1.3953649917076927E-2</v>
      </c>
      <c r="T1154" s="9">
        <f t="shared" si="154"/>
        <v>-1.4168849917076927E-2</v>
      </c>
      <c r="U1154" s="3">
        <f>Sheet1!$B$17+Sheet1!$B$18*'Portfolio allocation'!K1154</f>
        <v>3.1765081618575844E-3</v>
      </c>
      <c r="V1154" s="13">
        <f t="shared" si="159"/>
        <v>-1.734535807893451E-2</v>
      </c>
      <c r="W1154" s="13"/>
      <c r="X1154" s="2">
        <v>34486</v>
      </c>
      <c r="Y1154">
        <v>15.1632</v>
      </c>
      <c r="AA1154" s="2">
        <v>34486</v>
      </c>
      <c r="AB1154">
        <v>177.94</v>
      </c>
      <c r="AC1154">
        <f t="shared" si="160"/>
        <v>7.9302141157810979E-3</v>
      </c>
      <c r="AD1154">
        <f t="shared" si="155"/>
        <v>7.7158141157810979E-3</v>
      </c>
      <c r="AE1154">
        <f>Sheet2!$B$17+Sheet2!$B$18*'Portfolio allocation'!K1154</f>
        <v>2.137431701058401E-3</v>
      </c>
      <c r="AF1154">
        <f t="shared" si="161"/>
        <v>5.5783824147226969E-3</v>
      </c>
      <c r="AH1154" s="2">
        <v>34486</v>
      </c>
      <c r="AI1154">
        <v>7.1210000000000004</v>
      </c>
      <c r="AJ1154">
        <v>5.36</v>
      </c>
      <c r="AK1154">
        <v>1.19167</v>
      </c>
      <c r="AR1154" s="3"/>
    </row>
    <row r="1155" spans="1:44" hidden="1" outlineLevel="1" x14ac:dyDescent="0.2">
      <c r="A1155" s="2">
        <v>34487</v>
      </c>
      <c r="B1155">
        <v>12.73</v>
      </c>
      <c r="E1155" s="2">
        <v>34487</v>
      </c>
      <c r="F1155">
        <v>457.65</v>
      </c>
      <c r="G1155">
        <f t="shared" si="156"/>
        <v>4.3703428533881095E-5</v>
      </c>
      <c r="H1155" s="2">
        <v>34487</v>
      </c>
      <c r="I1155">
        <v>564.34</v>
      </c>
      <c r="J1155">
        <f t="shared" si="157"/>
        <v>2.6586788138738271E-4</v>
      </c>
      <c r="K1155">
        <f t="shared" si="153"/>
        <v>5.1467881387382702E-5</v>
      </c>
      <c r="L1155">
        <v>5.2638226175708352E-3</v>
      </c>
      <c r="N1155" s="2">
        <v>34487</v>
      </c>
      <c r="O1155">
        <v>3.2656000000000001</v>
      </c>
      <c r="Q1155" s="2">
        <v>34487</v>
      </c>
      <c r="R1155">
        <v>3358.59</v>
      </c>
      <c r="S1155" s="8">
        <f t="shared" si="158"/>
        <v>-1.4151109545614715E-2</v>
      </c>
      <c r="T1155" s="9">
        <f t="shared" si="154"/>
        <v>-1.4365509545614715E-2</v>
      </c>
      <c r="U1155" s="3">
        <f>Sheet1!$B$17+Sheet1!$B$18*'Portfolio allocation'!K1155</f>
        <v>5.4684414225181222E-4</v>
      </c>
      <c r="V1155" s="13">
        <f t="shared" si="159"/>
        <v>-1.4912353687866527E-2</v>
      </c>
      <c r="W1155" s="13"/>
      <c r="X1155" s="2">
        <v>34487</v>
      </c>
      <c r="Y1155">
        <v>14.805</v>
      </c>
      <c r="AA1155" s="2">
        <v>34487</v>
      </c>
      <c r="AB1155">
        <v>173.74</v>
      </c>
      <c r="AC1155">
        <f t="shared" si="160"/>
        <v>-2.3603461841069984E-2</v>
      </c>
      <c r="AD1155">
        <f t="shared" si="155"/>
        <v>-2.3815061841069983E-2</v>
      </c>
      <c r="AE1155">
        <f>Sheet2!$B$17+Sheet2!$B$18*'Portfolio allocation'!K1155</f>
        <v>9.9153564558431868E-5</v>
      </c>
      <c r="AF1155">
        <f t="shared" si="161"/>
        <v>-2.3914215405628415E-2</v>
      </c>
      <c r="AH1155" s="2">
        <v>34487</v>
      </c>
      <c r="AI1155">
        <v>7.0629999999999997</v>
      </c>
      <c r="AJ1155">
        <v>5.29</v>
      </c>
      <c r="AK1155">
        <v>1.1865399999999999</v>
      </c>
      <c r="AR1155" s="3"/>
    </row>
    <row r="1156" spans="1:44" hidden="1" outlineLevel="1" x14ac:dyDescent="0.2">
      <c r="A1156" s="2">
        <v>34488</v>
      </c>
      <c r="B1156">
        <v>12.19</v>
      </c>
      <c r="E1156" s="2">
        <v>34488</v>
      </c>
      <c r="F1156">
        <v>460.13</v>
      </c>
      <c r="G1156">
        <f t="shared" si="156"/>
        <v>5.4189883098438862E-3</v>
      </c>
      <c r="H1156" s="2">
        <v>34488</v>
      </c>
      <c r="I1156">
        <v>567.42999999999995</v>
      </c>
      <c r="J1156">
        <f t="shared" si="157"/>
        <v>5.4754226175708354E-3</v>
      </c>
      <c r="K1156">
        <f t="shared" ref="K1156:K1219" si="162">J1156-(AJ1155/25000)</f>
        <v>5.2638226175708352E-3</v>
      </c>
      <c r="L1156">
        <v>-2.7113113229825145E-3</v>
      </c>
      <c r="N1156" s="2">
        <v>34488</v>
      </c>
      <c r="O1156">
        <v>3.3047</v>
      </c>
      <c r="Q1156" s="2">
        <v>34488</v>
      </c>
      <c r="R1156">
        <v>3398.77</v>
      </c>
      <c r="S1156" s="8">
        <f t="shared" si="158"/>
        <v>1.1963353669248056E-2</v>
      </c>
      <c r="T1156" s="9">
        <f t="shared" ref="T1156:T1219" si="163">S1156-(AJ1155/100/250)</f>
        <v>1.1751753669248056E-2</v>
      </c>
      <c r="U1156" s="3">
        <f>Sheet1!$B$17+Sheet1!$B$18*'Portfolio allocation'!K1156</f>
        <v>6.5265895942374277E-3</v>
      </c>
      <c r="V1156" s="13">
        <f t="shared" si="159"/>
        <v>5.2251640750106288E-3</v>
      </c>
      <c r="W1156" s="13"/>
      <c r="X1156" s="2">
        <v>34488</v>
      </c>
      <c r="Y1156">
        <v>14.5663</v>
      </c>
      <c r="AA1156" s="2">
        <v>34488</v>
      </c>
      <c r="AB1156">
        <v>170.93</v>
      </c>
      <c r="AC1156">
        <f t="shared" si="160"/>
        <v>-1.6173592724761154E-2</v>
      </c>
      <c r="AD1156">
        <f t="shared" ref="AD1156:AD1219" si="164">AC1156-AJ1156/25000</f>
        <v>-1.6382392724761153E-2</v>
      </c>
      <c r="AE1156">
        <f>Sheet2!$B$17+Sheet2!$B$18*'Portfolio allocation'!K1156</f>
        <v>4.7341123751690108E-3</v>
      </c>
      <c r="AF1156">
        <f t="shared" si="161"/>
        <v>-2.1116505099930162E-2</v>
      </c>
      <c r="AH1156" s="2">
        <v>34488</v>
      </c>
      <c r="AI1156">
        <v>6.9889999999999999</v>
      </c>
      <c r="AJ1156">
        <v>5.22</v>
      </c>
      <c r="AK1156">
        <v>1.1754800000000001</v>
      </c>
      <c r="AR1156" s="3"/>
    </row>
    <row r="1157" spans="1:44" hidden="1" outlineLevel="1" x14ac:dyDescent="0.2">
      <c r="A1157" s="2">
        <v>34491</v>
      </c>
      <c r="B1157">
        <v>13.03</v>
      </c>
      <c r="E1157" s="2">
        <v>34491</v>
      </c>
      <c r="F1157">
        <v>458.88</v>
      </c>
      <c r="G1157">
        <f t="shared" ref="G1157:G1220" si="165">(F1157/F1156)-1</f>
        <v>-2.7166235629061397E-3</v>
      </c>
      <c r="H1157" s="2">
        <v>34491</v>
      </c>
      <c r="I1157">
        <v>566.01</v>
      </c>
      <c r="J1157">
        <f t="shared" ref="J1157:J1220" si="166">(I1157/I1156)-1</f>
        <v>-2.5025113229825147E-3</v>
      </c>
      <c r="K1157">
        <f t="shared" si="162"/>
        <v>-2.7113113229825145E-3</v>
      </c>
      <c r="L1157">
        <v>-1.6194025900601755E-3</v>
      </c>
      <c r="N1157" s="2">
        <v>34491</v>
      </c>
      <c r="O1157">
        <v>3.4062000000000001</v>
      </c>
      <c r="Q1157" s="2">
        <v>34491</v>
      </c>
      <c r="R1157">
        <v>3503.22</v>
      </c>
      <c r="S1157" s="8">
        <f t="shared" ref="S1157:S1220" si="167">R1157/R1156-1</f>
        <v>3.0731705881833715E-2</v>
      </c>
      <c r="T1157" s="9">
        <f t="shared" si="163"/>
        <v>3.0522905881833717E-2</v>
      </c>
      <c r="U1157" s="3">
        <f>Sheet1!$B$17+Sheet1!$B$18*'Portfolio allocation'!K1157</f>
        <v>-2.6226861791376322E-3</v>
      </c>
      <c r="V1157" s="13">
        <f t="shared" ref="V1157:V1220" si="168">T1157-U1157</f>
        <v>3.3145592060971348E-2</v>
      </c>
      <c r="W1157" s="13"/>
      <c r="X1157" s="2">
        <v>34491</v>
      </c>
      <c r="Y1157">
        <v>14.9543</v>
      </c>
      <c r="AA1157" s="2">
        <v>34491</v>
      </c>
      <c r="AB1157">
        <v>175.49</v>
      </c>
      <c r="AC1157">
        <f t="shared" ref="AC1157:AC1220" si="169">AB1157/AB1156-1</f>
        <v>2.6677587316445317E-2</v>
      </c>
      <c r="AD1157">
        <f t="shared" si="164"/>
        <v>2.6471587316445316E-2</v>
      </c>
      <c r="AE1157">
        <f>Sheet2!$B$17+Sheet2!$B$18*'Portfolio allocation'!K1157</f>
        <v>-2.3575801888395921E-3</v>
      </c>
      <c r="AF1157">
        <f t="shared" ref="AF1157:AF1220" si="170">AD1157-AE1157</f>
        <v>2.8829167505284907E-2</v>
      </c>
      <c r="AH1157" s="2">
        <v>34491</v>
      </c>
      <c r="AI1157">
        <v>6.915</v>
      </c>
      <c r="AJ1157">
        <v>5.15</v>
      </c>
      <c r="AK1157">
        <v>1.1741200000000001</v>
      </c>
      <c r="AR1157" s="3"/>
    </row>
    <row r="1158" spans="1:44" hidden="1" outlineLevel="1" x14ac:dyDescent="0.2">
      <c r="A1158" s="2">
        <v>34492</v>
      </c>
      <c r="B1158">
        <v>13.05</v>
      </c>
      <c r="E1158" s="2">
        <v>34492</v>
      </c>
      <c r="F1158">
        <v>458.21</v>
      </c>
      <c r="G1158">
        <f t="shared" si="165"/>
        <v>-1.4600767085076738E-3</v>
      </c>
      <c r="H1158" s="2">
        <v>34492</v>
      </c>
      <c r="I1158">
        <v>565.21</v>
      </c>
      <c r="J1158">
        <f t="shared" si="166"/>
        <v>-1.4134025900601754E-3</v>
      </c>
      <c r="K1158">
        <f t="shared" si="162"/>
        <v>-1.6194025900601755E-3</v>
      </c>
      <c r="L1158">
        <v>-2.7010480069356623E-3</v>
      </c>
      <c r="N1158" s="2">
        <v>34492</v>
      </c>
      <c r="O1158">
        <v>3.3515999999999999</v>
      </c>
      <c r="Q1158" s="2">
        <v>34492</v>
      </c>
      <c r="R1158">
        <v>3446.98</v>
      </c>
      <c r="S1158" s="8">
        <f t="shared" si="167"/>
        <v>-1.6053801930795086E-2</v>
      </c>
      <c r="T1158" s="9">
        <f t="shared" si="163"/>
        <v>-1.6259801930795088E-2</v>
      </c>
      <c r="U1158" s="3">
        <f>Sheet1!$B$17+Sheet1!$B$18*'Portfolio allocation'!K1158</f>
        <v>-1.3700208080818261E-3</v>
      </c>
      <c r="V1158" s="13">
        <f t="shared" si="168"/>
        <v>-1.4889781122713261E-2</v>
      </c>
      <c r="W1158" s="13"/>
      <c r="X1158" s="2">
        <v>34492</v>
      </c>
      <c r="Y1158">
        <v>14.9543</v>
      </c>
      <c r="AA1158" s="2">
        <v>34492</v>
      </c>
      <c r="AB1158">
        <v>175.49</v>
      </c>
      <c r="AC1158">
        <f t="shared" si="169"/>
        <v>0</v>
      </c>
      <c r="AD1158">
        <f t="shared" si="164"/>
        <v>-2.064E-4</v>
      </c>
      <c r="AE1158">
        <f>Sheet2!$B$17+Sheet2!$B$18*'Portfolio allocation'!K1158</f>
        <v>-1.3866270864138128E-3</v>
      </c>
      <c r="AF1158">
        <f t="shared" si="170"/>
        <v>1.1802270864138128E-3</v>
      </c>
      <c r="AH1158" s="2">
        <v>34492</v>
      </c>
      <c r="AI1158">
        <v>6.9359999999999999</v>
      </c>
      <c r="AJ1158">
        <v>5.16</v>
      </c>
      <c r="AK1158">
        <v>1.17445</v>
      </c>
      <c r="AR1158" s="3"/>
    </row>
    <row r="1159" spans="1:44" hidden="1" outlineLevel="1" x14ac:dyDescent="0.2">
      <c r="A1159" s="2">
        <v>34493</v>
      </c>
      <c r="B1159">
        <v>13.32</v>
      </c>
      <c r="E1159" s="2">
        <v>34493</v>
      </c>
      <c r="F1159">
        <v>457.06</v>
      </c>
      <c r="G1159">
        <f t="shared" si="165"/>
        <v>-2.5097662643766006E-3</v>
      </c>
      <c r="H1159" s="2">
        <v>34493</v>
      </c>
      <c r="I1159">
        <v>563.79999999999995</v>
      </c>
      <c r="J1159">
        <f t="shared" si="166"/>
        <v>-2.4946480069356625E-3</v>
      </c>
      <c r="K1159">
        <f t="shared" si="162"/>
        <v>-2.7010480069356623E-3</v>
      </c>
      <c r="L1159">
        <v>2.0118982617950585E-3</v>
      </c>
      <c r="N1159" s="2">
        <v>34493</v>
      </c>
      <c r="O1159">
        <v>3.25</v>
      </c>
      <c r="Q1159" s="2">
        <v>34493</v>
      </c>
      <c r="R1159">
        <v>3342.52</v>
      </c>
      <c r="S1159" s="8">
        <f t="shared" si="167"/>
        <v>-3.0304788539533112E-2</v>
      </c>
      <c r="T1159" s="9">
        <f t="shared" si="163"/>
        <v>-3.0511188539533111E-2</v>
      </c>
      <c r="U1159" s="3">
        <f>Sheet1!$B$17+Sheet1!$B$18*'Portfolio allocation'!K1159</f>
        <v>-2.6109118428616646E-3</v>
      </c>
      <c r="V1159" s="13">
        <f t="shared" si="168"/>
        <v>-2.7900276696671444E-2</v>
      </c>
      <c r="W1159" s="13"/>
      <c r="X1159" s="2">
        <v>34493</v>
      </c>
      <c r="Y1159">
        <v>14.7155</v>
      </c>
      <c r="AA1159" s="2">
        <v>34493</v>
      </c>
      <c r="AB1159">
        <v>172.68</v>
      </c>
      <c r="AC1159">
        <f t="shared" si="169"/>
        <v>-1.6012308393640651E-2</v>
      </c>
      <c r="AD1159">
        <f t="shared" si="164"/>
        <v>-1.621750839364065E-2</v>
      </c>
      <c r="AE1159">
        <f>Sheet2!$B$17+Sheet2!$B$18*'Portfolio allocation'!K1159</f>
        <v>-2.3484537863698576E-3</v>
      </c>
      <c r="AF1159">
        <f t="shared" si="170"/>
        <v>-1.3869054607270791E-2</v>
      </c>
      <c r="AH1159" s="2">
        <v>34493</v>
      </c>
      <c r="AI1159">
        <v>6.9560000000000004</v>
      </c>
      <c r="AJ1159">
        <v>5.13</v>
      </c>
      <c r="AK1159">
        <v>1.17431</v>
      </c>
      <c r="AR1159" s="3"/>
    </row>
    <row r="1160" spans="1:44" hidden="1" outlineLevel="1" x14ac:dyDescent="0.2">
      <c r="A1160" s="2">
        <v>34494</v>
      </c>
      <c r="B1160">
        <v>13.21</v>
      </c>
      <c r="E1160" s="2">
        <v>34494</v>
      </c>
      <c r="F1160">
        <v>457.86</v>
      </c>
      <c r="G1160">
        <f t="shared" si="165"/>
        <v>1.7503172450006321E-3</v>
      </c>
      <c r="H1160" s="2">
        <v>34494</v>
      </c>
      <c r="I1160">
        <v>565.04999999999995</v>
      </c>
      <c r="J1160">
        <f t="shared" si="166"/>
        <v>2.2170982617950585E-3</v>
      </c>
      <c r="K1160">
        <f t="shared" si="162"/>
        <v>2.0118982617950585E-3</v>
      </c>
      <c r="L1160">
        <v>1.5814524378374001E-3</v>
      </c>
      <c r="N1160" s="2">
        <v>34494</v>
      </c>
      <c r="O1160">
        <v>3.2656000000000001</v>
      </c>
      <c r="Q1160" s="2">
        <v>34494</v>
      </c>
      <c r="R1160">
        <v>3358.59</v>
      </c>
      <c r="S1160" s="8">
        <f t="shared" si="167"/>
        <v>4.8077498414369479E-3</v>
      </c>
      <c r="T1160" s="9">
        <f t="shared" si="163"/>
        <v>4.6025498414369479E-3</v>
      </c>
      <c r="U1160" s="3">
        <f>Sheet1!$B$17+Sheet1!$B$18*'Portfolio allocation'!K1160</f>
        <v>2.7958995585684798E-3</v>
      </c>
      <c r="V1160" s="13">
        <f t="shared" si="168"/>
        <v>1.8066502828684682E-3</v>
      </c>
      <c r="W1160" s="13"/>
      <c r="X1160" s="2">
        <v>34494</v>
      </c>
      <c r="Y1160">
        <v>14.805</v>
      </c>
      <c r="AA1160" s="2">
        <v>34494</v>
      </c>
      <c r="AB1160">
        <v>173.74</v>
      </c>
      <c r="AC1160">
        <f t="shared" si="169"/>
        <v>6.138522121843959E-3</v>
      </c>
      <c r="AD1160">
        <f t="shared" si="164"/>
        <v>5.9325221218439594E-3</v>
      </c>
      <c r="AE1160">
        <f>Sheet2!$B$17+Sheet2!$B$18*'Portfolio allocation'!K1160</f>
        <v>1.8424182739194181E-3</v>
      </c>
      <c r="AF1160">
        <f t="shared" si="170"/>
        <v>4.0901038479245408E-3</v>
      </c>
      <c r="AH1160" s="2">
        <v>34494</v>
      </c>
      <c r="AI1160">
        <v>6.96</v>
      </c>
      <c r="AJ1160">
        <v>5.15</v>
      </c>
      <c r="AK1160">
        <v>1.1734</v>
      </c>
      <c r="AR1160" s="3"/>
    </row>
    <row r="1161" spans="1:44" hidden="1" outlineLevel="1" x14ac:dyDescent="0.2">
      <c r="A1161" s="2">
        <v>34495</v>
      </c>
      <c r="B1161">
        <v>12.69</v>
      </c>
      <c r="E1161" s="2">
        <v>34495</v>
      </c>
      <c r="F1161">
        <v>458.67</v>
      </c>
      <c r="G1161">
        <f t="shared" si="165"/>
        <v>1.7690997248067664E-3</v>
      </c>
      <c r="H1161" s="2">
        <v>34495</v>
      </c>
      <c r="I1161">
        <v>566.05999999999995</v>
      </c>
      <c r="J1161">
        <f t="shared" si="166"/>
        <v>1.7874524378374002E-3</v>
      </c>
      <c r="K1161">
        <f t="shared" si="162"/>
        <v>1.5814524378374001E-3</v>
      </c>
      <c r="L1161">
        <v>7.636284492811144E-4</v>
      </c>
      <c r="N1161" s="2">
        <v>34495</v>
      </c>
      <c r="O1161">
        <v>3.2852000000000001</v>
      </c>
      <c r="Q1161" s="2">
        <v>34495</v>
      </c>
      <c r="R1161">
        <v>3378.68</v>
      </c>
      <c r="S1161" s="8">
        <f t="shared" si="167"/>
        <v>5.9816768346239169E-3</v>
      </c>
      <c r="T1161" s="9">
        <f t="shared" si="163"/>
        <v>5.7756768346239173E-3</v>
      </c>
      <c r="U1161" s="3">
        <f>Sheet1!$B$17+Sheet1!$B$18*'Portfolio allocation'!K1161</f>
        <v>2.3020812003763649E-3</v>
      </c>
      <c r="V1161" s="13">
        <f t="shared" si="168"/>
        <v>3.4735956342475524E-3</v>
      </c>
      <c r="W1161" s="13"/>
      <c r="X1161" s="2">
        <v>34495</v>
      </c>
      <c r="Y1161">
        <v>14.9543</v>
      </c>
      <c r="AA1161" s="2">
        <v>34495</v>
      </c>
      <c r="AB1161">
        <v>175.49</v>
      </c>
      <c r="AC1161">
        <f t="shared" si="169"/>
        <v>1.0072522159548791E-2</v>
      </c>
      <c r="AD1161">
        <f t="shared" si="164"/>
        <v>9.8645221595487914E-3</v>
      </c>
      <c r="AE1161">
        <f>Sheet2!$B$17+Sheet2!$B$18*'Portfolio allocation'!K1161</f>
        <v>1.459654865590093E-3</v>
      </c>
      <c r="AF1161">
        <f t="shared" si="170"/>
        <v>8.4048672939586976E-3</v>
      </c>
      <c r="AH1161" s="2">
        <v>34495</v>
      </c>
      <c r="AI1161">
        <v>7.0140000000000002</v>
      </c>
      <c r="AJ1161">
        <v>5.2</v>
      </c>
      <c r="AK1161">
        <v>1.1776500000000001</v>
      </c>
      <c r="AR1161" s="3"/>
    </row>
    <row r="1162" spans="1:44" hidden="1" outlineLevel="1" x14ac:dyDescent="0.2">
      <c r="A1162" s="2">
        <v>34498</v>
      </c>
      <c r="B1162">
        <v>11.92</v>
      </c>
      <c r="E1162" s="2">
        <v>34498</v>
      </c>
      <c r="F1162">
        <v>459.1</v>
      </c>
      <c r="G1162">
        <f t="shared" si="165"/>
        <v>9.374931868226799E-4</v>
      </c>
      <c r="H1162" s="2">
        <v>34498</v>
      </c>
      <c r="I1162">
        <v>566.61</v>
      </c>
      <c r="J1162">
        <f t="shared" si="166"/>
        <v>9.7162844928111447E-4</v>
      </c>
      <c r="K1162">
        <f t="shared" si="162"/>
        <v>7.636284492811144E-4</v>
      </c>
      <c r="L1162">
        <v>6.9742712483011979E-3</v>
      </c>
      <c r="N1162" s="2">
        <v>34498</v>
      </c>
      <c r="O1162">
        <v>3.3047</v>
      </c>
      <c r="Q1162" s="2">
        <v>34498</v>
      </c>
      <c r="R1162">
        <v>3398.77</v>
      </c>
      <c r="S1162" s="8">
        <f t="shared" si="167"/>
        <v>5.9461091313768311E-3</v>
      </c>
      <c r="T1162" s="9">
        <f t="shared" si="163"/>
        <v>5.7381091313768312E-3</v>
      </c>
      <c r="U1162" s="3">
        <f>Sheet1!$B$17+Sheet1!$B$18*'Portfolio allocation'!K1162</f>
        <v>1.3638527942884515E-3</v>
      </c>
      <c r="V1162" s="13">
        <f t="shared" si="168"/>
        <v>4.3742563370883798E-3</v>
      </c>
      <c r="W1162" s="13"/>
      <c r="X1162" s="2">
        <v>34498</v>
      </c>
      <c r="Y1162">
        <v>15.222899999999999</v>
      </c>
      <c r="AA1162" s="2">
        <v>34498</v>
      </c>
      <c r="AB1162">
        <v>178.64</v>
      </c>
      <c r="AC1162">
        <f t="shared" si="169"/>
        <v>1.7949740725967223E-2</v>
      </c>
      <c r="AD1162">
        <f t="shared" si="164"/>
        <v>1.7740940725967224E-2</v>
      </c>
      <c r="AE1162">
        <f>Sheet2!$B$17+Sheet2!$B$18*'Portfolio allocation'!K1162</f>
        <v>7.3242491038885704E-4</v>
      </c>
      <c r="AF1162">
        <f t="shared" si="170"/>
        <v>1.7008515815578367E-2</v>
      </c>
      <c r="AH1162" s="2">
        <v>34498</v>
      </c>
      <c r="AI1162">
        <v>7.0620000000000003</v>
      </c>
      <c r="AJ1162">
        <v>5.22</v>
      </c>
      <c r="AK1162">
        <v>1.1884699999999999</v>
      </c>
      <c r="AR1162" s="3"/>
    </row>
    <row r="1163" spans="1:44" hidden="1" outlineLevel="1" x14ac:dyDescent="0.2">
      <c r="A1163" s="2">
        <v>34499</v>
      </c>
      <c r="B1163">
        <v>11.6</v>
      </c>
      <c r="E1163" s="2">
        <v>34499</v>
      </c>
      <c r="F1163">
        <v>462.37</v>
      </c>
      <c r="G1163">
        <f t="shared" si="165"/>
        <v>7.1226312350249898E-3</v>
      </c>
      <c r="H1163" s="2">
        <v>34499</v>
      </c>
      <c r="I1163">
        <v>570.67999999999995</v>
      </c>
      <c r="J1163">
        <f t="shared" si="166"/>
        <v>7.1830712483011983E-3</v>
      </c>
      <c r="K1163">
        <f t="shared" si="162"/>
        <v>6.9742712483011979E-3</v>
      </c>
      <c r="L1163">
        <v>-3.9730353402957774E-3</v>
      </c>
      <c r="N1163" s="2">
        <v>34499</v>
      </c>
      <c r="O1163">
        <v>3.3477000000000001</v>
      </c>
      <c r="Q1163" s="2">
        <v>34499</v>
      </c>
      <c r="R1163">
        <v>3442.96</v>
      </c>
      <c r="S1163" s="8">
        <f t="shared" si="167"/>
        <v>1.3001762402280903E-2</v>
      </c>
      <c r="T1163" s="9">
        <f t="shared" si="163"/>
        <v>1.2792962402280903E-2</v>
      </c>
      <c r="U1163" s="3">
        <f>Sheet1!$B$17+Sheet1!$B$18*'Portfolio allocation'!K1163</f>
        <v>8.4888596119442432E-3</v>
      </c>
      <c r="V1163" s="13">
        <f t="shared" si="168"/>
        <v>4.3041027903366596E-3</v>
      </c>
      <c r="W1163" s="13"/>
      <c r="X1163" s="2">
        <v>34499</v>
      </c>
      <c r="Y1163">
        <v>15.5214</v>
      </c>
      <c r="AA1163" s="2">
        <v>34499</v>
      </c>
      <c r="AB1163">
        <v>182.14</v>
      </c>
      <c r="AC1163">
        <f t="shared" si="169"/>
        <v>1.9592476489028288E-2</v>
      </c>
      <c r="AD1163">
        <f t="shared" si="164"/>
        <v>1.9386876489028287E-2</v>
      </c>
      <c r="AE1163">
        <f>Sheet2!$B$17+Sheet2!$B$18*'Portfolio allocation'!K1163</f>
        <v>6.2550869351056908E-3</v>
      </c>
      <c r="AF1163">
        <f t="shared" si="170"/>
        <v>1.3131789553922597E-2</v>
      </c>
      <c r="AH1163" s="2">
        <v>34499</v>
      </c>
      <c r="AI1163">
        <v>6.9950000000000001</v>
      </c>
      <c r="AJ1163">
        <v>5.14</v>
      </c>
      <c r="AK1163">
        <v>1.19062</v>
      </c>
      <c r="AR1163" s="3"/>
    </row>
    <row r="1164" spans="1:44" hidden="1" outlineLevel="1" x14ac:dyDescent="0.2">
      <c r="A1164" s="2">
        <v>34500</v>
      </c>
      <c r="B1164">
        <v>11.52</v>
      </c>
      <c r="E1164" s="2">
        <v>34500</v>
      </c>
      <c r="F1164">
        <v>460.61</v>
      </c>
      <c r="G1164">
        <f t="shared" si="165"/>
        <v>-3.8064753336072288E-3</v>
      </c>
      <c r="H1164" s="2">
        <v>34500</v>
      </c>
      <c r="I1164">
        <v>568.53</v>
      </c>
      <c r="J1164">
        <f t="shared" si="166"/>
        <v>-3.7674353402957772E-3</v>
      </c>
      <c r="K1164">
        <f t="shared" si="162"/>
        <v>-3.9730353402957774E-3</v>
      </c>
      <c r="L1164">
        <v>2.7297999613038215E-3</v>
      </c>
      <c r="N1164" s="2">
        <v>34500</v>
      </c>
      <c r="O1164">
        <v>3.3906000000000001</v>
      </c>
      <c r="Q1164" s="2">
        <v>34500</v>
      </c>
      <c r="R1164">
        <v>3487.15</v>
      </c>
      <c r="S1164" s="8">
        <f t="shared" si="167"/>
        <v>1.2834886260659539E-2</v>
      </c>
      <c r="T1164" s="9">
        <f t="shared" si="163"/>
        <v>1.2629286260659539E-2</v>
      </c>
      <c r="U1164" s="3">
        <f>Sheet1!$B$17+Sheet1!$B$18*'Portfolio allocation'!K1164</f>
        <v>-4.070167948138333E-3</v>
      </c>
      <c r="V1164" s="13">
        <f t="shared" si="168"/>
        <v>1.669945420879787E-2</v>
      </c>
      <c r="W1164" s="13"/>
      <c r="X1164" s="2">
        <v>34500</v>
      </c>
      <c r="Y1164">
        <v>15.222899999999999</v>
      </c>
      <c r="AA1164" s="2">
        <v>34500</v>
      </c>
      <c r="AB1164">
        <v>178.64</v>
      </c>
      <c r="AC1164">
        <f t="shared" si="169"/>
        <v>-1.9215987701767911E-2</v>
      </c>
      <c r="AD1164">
        <f t="shared" si="164"/>
        <v>-1.942358770176791E-2</v>
      </c>
      <c r="AE1164">
        <f>Sheet2!$B$17+Sheet2!$B$18*'Portfolio allocation'!K1164</f>
        <v>-3.4795373745255165E-3</v>
      </c>
      <c r="AF1164">
        <f t="shared" si="170"/>
        <v>-1.5944050327242394E-2</v>
      </c>
      <c r="AH1164" s="2">
        <v>34500</v>
      </c>
      <c r="AI1164">
        <v>7.0890000000000004</v>
      </c>
      <c r="AJ1164">
        <v>5.19</v>
      </c>
      <c r="AK1164">
        <v>1.1969000000000001</v>
      </c>
      <c r="AR1164" s="3"/>
    </row>
    <row r="1165" spans="1:44" hidden="1" outlineLevel="1" x14ac:dyDescent="0.2">
      <c r="A1165" s="2">
        <v>34501</v>
      </c>
      <c r="B1165">
        <v>11.22</v>
      </c>
      <c r="E1165" s="2">
        <v>34501</v>
      </c>
      <c r="F1165">
        <v>461.93</v>
      </c>
      <c r="G1165">
        <f t="shared" si="165"/>
        <v>2.8657649638521576E-3</v>
      </c>
      <c r="H1165" s="2">
        <v>34501</v>
      </c>
      <c r="I1165">
        <v>570.20000000000005</v>
      </c>
      <c r="J1165">
        <f t="shared" si="166"/>
        <v>2.9373999613038215E-3</v>
      </c>
      <c r="K1165">
        <f t="shared" si="162"/>
        <v>2.7297999613038215E-3</v>
      </c>
      <c r="L1165">
        <v>-7.7296759031920282E-3</v>
      </c>
      <c r="N1165" s="2">
        <v>34501</v>
      </c>
      <c r="O1165">
        <v>3.3477000000000001</v>
      </c>
      <c r="Q1165" s="2">
        <v>34501</v>
      </c>
      <c r="R1165">
        <v>3442.96</v>
      </c>
      <c r="S1165" s="8">
        <f t="shared" si="167"/>
        <v>-1.2672239507907634E-2</v>
      </c>
      <c r="T1165" s="9">
        <f t="shared" si="163"/>
        <v>-1.2879839507907635E-2</v>
      </c>
      <c r="U1165" s="3">
        <f>Sheet1!$B$17+Sheet1!$B$18*'Portfolio allocation'!K1165</f>
        <v>3.6194945822935073E-3</v>
      </c>
      <c r="V1165" s="13">
        <f t="shared" si="168"/>
        <v>-1.6499334090201143E-2</v>
      </c>
      <c r="W1165" s="13"/>
      <c r="X1165" s="2">
        <v>34501</v>
      </c>
      <c r="Y1165">
        <v>15.013999999999999</v>
      </c>
      <c r="AA1165" s="2">
        <v>34501</v>
      </c>
      <c r="AB1165">
        <v>176.19</v>
      </c>
      <c r="AC1165">
        <f t="shared" si="169"/>
        <v>-1.3714733542319668E-2</v>
      </c>
      <c r="AD1165">
        <f t="shared" si="164"/>
        <v>-1.3920733542319668E-2</v>
      </c>
      <c r="AE1165">
        <f>Sheet2!$B$17+Sheet2!$B$18*'Portfolio allocation'!K1165</f>
        <v>2.4807947804514436E-3</v>
      </c>
      <c r="AF1165">
        <f t="shared" si="170"/>
        <v>-1.640152832277111E-2</v>
      </c>
      <c r="AH1165" s="2">
        <v>34501</v>
      </c>
      <c r="AI1165">
        <v>7.04</v>
      </c>
      <c r="AJ1165">
        <v>5.15</v>
      </c>
      <c r="AK1165">
        <v>1.1967000000000001</v>
      </c>
      <c r="AR1165" s="3"/>
    </row>
    <row r="1166" spans="1:44" hidden="1" outlineLevel="1" x14ac:dyDescent="0.2">
      <c r="A1166" s="2">
        <v>34502</v>
      </c>
      <c r="B1166">
        <v>12.31</v>
      </c>
      <c r="E1166" s="2">
        <v>34502</v>
      </c>
      <c r="F1166">
        <v>458.45</v>
      </c>
      <c r="G1166">
        <f t="shared" si="165"/>
        <v>-7.5336089883748514E-3</v>
      </c>
      <c r="H1166" s="2">
        <v>34502</v>
      </c>
      <c r="I1166">
        <v>565.91</v>
      </c>
      <c r="J1166">
        <f t="shared" si="166"/>
        <v>-7.5236759031920286E-3</v>
      </c>
      <c r="K1166">
        <f t="shared" si="162"/>
        <v>-7.7296759031920282E-3</v>
      </c>
      <c r="L1166">
        <v>-6.6754594900248071E-3</v>
      </c>
      <c r="N1166" s="2">
        <v>34502</v>
      </c>
      <c r="O1166">
        <v>3.3125</v>
      </c>
      <c r="Q1166" s="2">
        <v>34502</v>
      </c>
      <c r="R1166">
        <v>3406.8</v>
      </c>
      <c r="S1166" s="8">
        <f t="shared" si="167"/>
        <v>-1.0502590793967981E-2</v>
      </c>
      <c r="T1166" s="9">
        <f t="shared" si="163"/>
        <v>-1.070859079396798E-2</v>
      </c>
      <c r="U1166" s="3">
        <f>Sheet1!$B$17+Sheet1!$B$18*'Portfolio allocation'!K1166</f>
        <v>-8.3798812078255975E-3</v>
      </c>
      <c r="V1166" s="13">
        <f t="shared" si="168"/>
        <v>-2.3287095861423829E-3</v>
      </c>
      <c r="W1166" s="13"/>
      <c r="X1166" s="2">
        <v>34502</v>
      </c>
      <c r="Y1166">
        <v>14.894600000000001</v>
      </c>
      <c r="AA1166" s="2">
        <v>34502</v>
      </c>
      <c r="AB1166">
        <v>174.79</v>
      </c>
      <c r="AC1166">
        <f t="shared" si="169"/>
        <v>-7.9459674215336396E-3</v>
      </c>
      <c r="AD1166">
        <f t="shared" si="164"/>
        <v>-8.1539674215336394E-3</v>
      </c>
      <c r="AE1166">
        <f>Sheet2!$B$17+Sheet2!$B$18*'Portfolio allocation'!K1166</f>
        <v>-6.8200380036216564E-3</v>
      </c>
      <c r="AF1166">
        <f t="shared" si="170"/>
        <v>-1.333929417911983E-3</v>
      </c>
      <c r="AH1166" s="2">
        <v>34502</v>
      </c>
      <c r="AI1166">
        <v>7.1239999999999997</v>
      </c>
      <c r="AJ1166">
        <v>5.2</v>
      </c>
      <c r="AK1166">
        <v>1.19736</v>
      </c>
      <c r="AR1166" s="3"/>
    </row>
    <row r="1167" spans="1:44" hidden="1" outlineLevel="1" x14ac:dyDescent="0.2">
      <c r="A1167" s="2">
        <v>34505</v>
      </c>
      <c r="B1167">
        <v>13.96</v>
      </c>
      <c r="E1167" s="2">
        <v>34505</v>
      </c>
      <c r="F1167">
        <v>455.48</v>
      </c>
      <c r="G1167">
        <f t="shared" si="165"/>
        <v>-6.4783509652087679E-3</v>
      </c>
      <c r="H1167" s="2">
        <v>34505</v>
      </c>
      <c r="I1167">
        <v>562.25</v>
      </c>
      <c r="J1167">
        <f t="shared" si="166"/>
        <v>-6.4674594900248072E-3</v>
      </c>
      <c r="K1167">
        <f t="shared" si="162"/>
        <v>-6.6754594900248071E-3</v>
      </c>
      <c r="L1167">
        <v>-9.2980837705647044E-3</v>
      </c>
      <c r="N1167" s="2">
        <v>34505</v>
      </c>
      <c r="O1167">
        <v>3.3437000000000001</v>
      </c>
      <c r="Q1167" s="2">
        <v>34505</v>
      </c>
      <c r="R1167">
        <v>3438.94</v>
      </c>
      <c r="S1167" s="8">
        <f t="shared" si="167"/>
        <v>9.4340730304096621E-3</v>
      </c>
      <c r="T1167" s="9">
        <f t="shared" si="163"/>
        <v>9.2260730304096622E-3</v>
      </c>
      <c r="U1167" s="3">
        <f>Sheet1!$B$17+Sheet1!$B$18*'Portfolio allocation'!K1167</f>
        <v>-7.170457421243278E-3</v>
      </c>
      <c r="V1167" s="13">
        <f t="shared" si="168"/>
        <v>1.639653045165294E-2</v>
      </c>
      <c r="W1167" s="13"/>
      <c r="X1167" s="2">
        <v>34505</v>
      </c>
      <c r="Y1167">
        <v>14.7155</v>
      </c>
      <c r="AA1167" s="2">
        <v>34505</v>
      </c>
      <c r="AB1167">
        <v>172.68</v>
      </c>
      <c r="AC1167">
        <f t="shared" si="169"/>
        <v>-1.2071628811716861E-2</v>
      </c>
      <c r="AD1167">
        <f t="shared" si="164"/>
        <v>-1.2281228811716862E-2</v>
      </c>
      <c r="AE1167">
        <f>Sheet2!$B$17+Sheet2!$B$18*'Portfolio allocation'!K1167</f>
        <v>-5.8826018735401754E-3</v>
      </c>
      <c r="AF1167">
        <f t="shared" si="170"/>
        <v>-6.3986269381766867E-3</v>
      </c>
      <c r="AH1167" s="2">
        <v>34505</v>
      </c>
      <c r="AI1167">
        <v>7.1459999999999999</v>
      </c>
      <c r="AJ1167">
        <v>5.24</v>
      </c>
      <c r="AK1167">
        <v>1.2178899999999999</v>
      </c>
      <c r="AR1167" s="3"/>
    </row>
    <row r="1168" spans="1:44" hidden="1" outlineLevel="1" x14ac:dyDescent="0.2">
      <c r="A1168" s="2">
        <v>34506</v>
      </c>
      <c r="B1168">
        <v>14.7</v>
      </c>
      <c r="E1168" s="2">
        <v>34506</v>
      </c>
      <c r="F1168">
        <v>451.34</v>
      </c>
      <c r="G1168">
        <f t="shared" si="165"/>
        <v>-9.0893123737596504E-3</v>
      </c>
      <c r="H1168" s="2">
        <v>34506</v>
      </c>
      <c r="I1168">
        <v>557.14</v>
      </c>
      <c r="J1168">
        <f t="shared" si="166"/>
        <v>-9.0884837705647037E-3</v>
      </c>
      <c r="K1168">
        <f t="shared" si="162"/>
        <v>-9.2980837705647044E-3</v>
      </c>
      <c r="L1168">
        <v>3.6645429586817948E-3</v>
      </c>
      <c r="N1168" s="2">
        <v>34506</v>
      </c>
      <c r="O1168">
        <v>3.2890999999999999</v>
      </c>
      <c r="Q1168" s="2">
        <v>34506</v>
      </c>
      <c r="R1168">
        <v>3382.7</v>
      </c>
      <c r="S1168" s="8">
        <f t="shared" si="167"/>
        <v>-1.6353876485196039E-2</v>
      </c>
      <c r="T1168" s="9">
        <f t="shared" si="163"/>
        <v>-1.656347648519604E-2</v>
      </c>
      <c r="U1168" s="3">
        <f>Sheet1!$B$17+Sheet1!$B$18*'Portfolio allocation'!K1168</f>
        <v>-1.0179198462016819E-2</v>
      </c>
      <c r="V1168" s="13">
        <f t="shared" si="168"/>
        <v>-6.3842780231792209E-3</v>
      </c>
      <c r="W1168" s="13"/>
      <c r="X1168" s="2">
        <v>34506</v>
      </c>
      <c r="Y1168">
        <v>14.5663</v>
      </c>
      <c r="AA1168" s="2">
        <v>34506</v>
      </c>
      <c r="AB1168">
        <v>170.93</v>
      </c>
      <c r="AC1168">
        <f t="shared" si="169"/>
        <v>-1.0134352559647897E-2</v>
      </c>
      <c r="AD1168">
        <f t="shared" si="164"/>
        <v>-1.0346752559647896E-2</v>
      </c>
      <c r="AE1168">
        <f>Sheet2!$B$17+Sheet2!$B$18*'Portfolio allocation'!K1168</f>
        <v>-8.2147062929930643E-3</v>
      </c>
      <c r="AF1168">
        <f t="shared" si="170"/>
        <v>-2.1320462666548322E-3</v>
      </c>
      <c r="AH1168" s="2">
        <v>34506</v>
      </c>
      <c r="AI1168">
        <v>7.202</v>
      </c>
      <c r="AJ1168">
        <v>5.31</v>
      </c>
      <c r="AK1168">
        <v>1.21712</v>
      </c>
      <c r="AR1168" s="3"/>
    </row>
    <row r="1169" spans="1:44" hidden="1" outlineLevel="1" x14ac:dyDescent="0.2">
      <c r="A1169" s="2">
        <v>34507</v>
      </c>
      <c r="B1169">
        <v>14.02</v>
      </c>
      <c r="E1169" s="2">
        <v>34507</v>
      </c>
      <c r="F1169">
        <v>453.09</v>
      </c>
      <c r="G1169">
        <f t="shared" si="165"/>
        <v>3.8773430229981365E-3</v>
      </c>
      <c r="H1169" s="2">
        <v>34507</v>
      </c>
      <c r="I1169">
        <v>559.29999999999995</v>
      </c>
      <c r="J1169">
        <f t="shared" si="166"/>
        <v>3.8769429586817949E-3</v>
      </c>
      <c r="K1169">
        <f t="shared" si="162"/>
        <v>3.6645429586817948E-3</v>
      </c>
      <c r="L1169">
        <v>-7.8278636867512904E-3</v>
      </c>
      <c r="N1169" s="2">
        <v>34507</v>
      </c>
      <c r="O1169">
        <v>3.2187000000000001</v>
      </c>
      <c r="Q1169" s="2">
        <v>34507</v>
      </c>
      <c r="R1169">
        <v>3310.38</v>
      </c>
      <c r="S1169" s="8">
        <f t="shared" si="167"/>
        <v>-2.1379371507966871E-2</v>
      </c>
      <c r="T1169" s="9">
        <f t="shared" si="163"/>
        <v>-2.1591771507966873E-2</v>
      </c>
      <c r="U1169" s="3">
        <f>Sheet1!$B$17+Sheet1!$B$18*'Portfolio allocation'!K1169</f>
        <v>4.6918554384233913E-3</v>
      </c>
      <c r="V1169" s="13">
        <f t="shared" si="168"/>
        <v>-2.6283626946390262E-2</v>
      </c>
      <c r="W1169" s="13"/>
      <c r="X1169" s="2">
        <v>34507</v>
      </c>
      <c r="Y1169">
        <v>14.805</v>
      </c>
      <c r="AA1169" s="2">
        <v>34507</v>
      </c>
      <c r="AB1169">
        <v>173.74</v>
      </c>
      <c r="AC1169">
        <f t="shared" si="169"/>
        <v>1.643947814894986E-2</v>
      </c>
      <c r="AD1169">
        <f t="shared" si="164"/>
        <v>1.6228278148949858E-2</v>
      </c>
      <c r="AE1169">
        <f>Sheet2!$B$17+Sheet2!$B$18*'Portfolio allocation'!K1169</f>
        <v>3.3119921011706172E-3</v>
      </c>
      <c r="AF1169">
        <f t="shared" si="170"/>
        <v>1.2916286047779241E-2</v>
      </c>
      <c r="AH1169" s="2">
        <v>34507</v>
      </c>
      <c r="AI1169">
        <v>7.1109999999999998</v>
      </c>
      <c r="AJ1169">
        <v>5.28</v>
      </c>
      <c r="AK1169">
        <v>1.21824</v>
      </c>
      <c r="AR1169" s="3"/>
    </row>
    <row r="1170" spans="1:44" hidden="1" outlineLevel="1" x14ac:dyDescent="0.2">
      <c r="A1170" s="2">
        <v>34508</v>
      </c>
      <c r="B1170">
        <v>14.12</v>
      </c>
      <c r="E1170" s="2">
        <v>34508</v>
      </c>
      <c r="F1170">
        <v>449.63</v>
      </c>
      <c r="G1170">
        <f t="shared" si="165"/>
        <v>-7.6364519190447178E-3</v>
      </c>
      <c r="H1170" s="2">
        <v>34508</v>
      </c>
      <c r="I1170">
        <v>555.04</v>
      </c>
      <c r="J1170">
        <f t="shared" si="166"/>
        <v>-7.6166636867512905E-3</v>
      </c>
      <c r="K1170">
        <f t="shared" si="162"/>
        <v>-7.8278636867512904E-3</v>
      </c>
      <c r="L1170">
        <v>-1.4967293283366899E-2</v>
      </c>
      <c r="N1170" s="2">
        <v>34508</v>
      </c>
      <c r="O1170">
        <v>3.1328</v>
      </c>
      <c r="Q1170" s="2">
        <v>34508</v>
      </c>
      <c r="R1170">
        <v>3222</v>
      </c>
      <c r="S1170" s="8">
        <f t="shared" si="167"/>
        <v>-2.6697841335435846E-2</v>
      </c>
      <c r="T1170" s="9">
        <f t="shared" si="163"/>
        <v>-2.6909041335435847E-2</v>
      </c>
      <c r="U1170" s="3">
        <f>Sheet1!$B$17+Sheet1!$B$18*'Portfolio allocation'!K1170</f>
        <v>-8.4925247215341358E-3</v>
      </c>
      <c r="V1170" s="13">
        <f t="shared" si="168"/>
        <v>-1.8416516613901712E-2</v>
      </c>
      <c r="W1170" s="13"/>
      <c r="X1170" s="2">
        <v>34508</v>
      </c>
      <c r="Y1170">
        <v>14.5364</v>
      </c>
      <c r="AA1170" s="2">
        <v>34508</v>
      </c>
      <c r="AB1170">
        <v>170.58</v>
      </c>
      <c r="AC1170">
        <f t="shared" si="169"/>
        <v>-1.8188097156670913E-2</v>
      </c>
      <c r="AD1170">
        <f t="shared" si="164"/>
        <v>-1.8399697156670912E-2</v>
      </c>
      <c r="AE1170">
        <f>Sheet2!$B$17+Sheet2!$B$18*'Portfolio allocation'!K1170</f>
        <v>-6.9073490857594682E-3</v>
      </c>
      <c r="AF1170">
        <f t="shared" si="170"/>
        <v>-1.1492348070911443E-2</v>
      </c>
      <c r="AH1170" s="2">
        <v>34508</v>
      </c>
      <c r="AI1170">
        <v>7.08</v>
      </c>
      <c r="AJ1170">
        <v>5.29</v>
      </c>
      <c r="AK1170">
        <v>1.2165999999999999</v>
      </c>
      <c r="AR1170" s="3"/>
    </row>
    <row r="1171" spans="1:44" hidden="1" outlineLevel="1" x14ac:dyDescent="0.2">
      <c r="A1171" s="2">
        <v>34509</v>
      </c>
      <c r="B1171">
        <v>16.72</v>
      </c>
      <c r="E1171" s="2">
        <v>34509</v>
      </c>
      <c r="F1171">
        <v>442.8</v>
      </c>
      <c r="G1171">
        <f t="shared" si="165"/>
        <v>-1.5190267553321535E-2</v>
      </c>
      <c r="H1171" s="2">
        <v>34509</v>
      </c>
      <c r="I1171">
        <v>546.85</v>
      </c>
      <c r="J1171">
        <f t="shared" si="166"/>
        <v>-1.47556932833669E-2</v>
      </c>
      <c r="K1171">
        <f t="shared" si="162"/>
        <v>-1.4967293283366899E-2</v>
      </c>
      <c r="L1171">
        <v>1.0098814336655342E-2</v>
      </c>
      <c r="N1171" s="2">
        <v>34509</v>
      </c>
      <c r="O1171">
        <v>3.0937000000000001</v>
      </c>
      <c r="Q1171" s="2">
        <v>34509</v>
      </c>
      <c r="R1171">
        <v>3181.82</v>
      </c>
      <c r="S1171" s="8">
        <f t="shared" si="167"/>
        <v>-1.2470515207945287E-2</v>
      </c>
      <c r="T1171" s="9">
        <f t="shared" si="163"/>
        <v>-1.2682115207945287E-2</v>
      </c>
      <c r="U1171" s="3">
        <f>Sheet1!$B$17+Sheet1!$B$18*'Portfolio allocation'!K1171</f>
        <v>-1.6683059291979212E-2</v>
      </c>
      <c r="V1171" s="13">
        <f t="shared" si="168"/>
        <v>4.000944084033925E-3</v>
      </c>
      <c r="W1171" s="13"/>
      <c r="X1171" s="2">
        <v>34509</v>
      </c>
      <c r="Y1171">
        <v>14.297599999999999</v>
      </c>
      <c r="AA1171" s="2">
        <v>34509</v>
      </c>
      <c r="AB1171">
        <v>167.78</v>
      </c>
      <c r="AC1171">
        <f t="shared" si="169"/>
        <v>-1.6414585531715375E-2</v>
      </c>
      <c r="AD1171">
        <f t="shared" si="164"/>
        <v>-1.6629385531715377E-2</v>
      </c>
      <c r="AE1171">
        <f>Sheet2!$B$17+Sheet2!$B$18*'Portfolio allocation'!K1171</f>
        <v>-1.3255912026392522E-2</v>
      </c>
      <c r="AF1171">
        <f t="shared" si="170"/>
        <v>-3.3734735053228548E-3</v>
      </c>
      <c r="AH1171" s="2">
        <v>34509</v>
      </c>
      <c r="AI1171">
        <v>7.1989999999999998</v>
      </c>
      <c r="AJ1171">
        <v>5.37</v>
      </c>
      <c r="AK1171">
        <v>1.2205299999999999</v>
      </c>
      <c r="AR1171" s="3"/>
    </row>
    <row r="1172" spans="1:44" hidden="1" outlineLevel="1" x14ac:dyDescent="0.2">
      <c r="A1172" s="2">
        <v>34512</v>
      </c>
      <c r="B1172">
        <v>15.53</v>
      </c>
      <c r="E1172" s="2">
        <v>34512</v>
      </c>
      <c r="F1172">
        <v>447.31</v>
      </c>
      <c r="G1172">
        <f t="shared" si="165"/>
        <v>1.0185185185185075E-2</v>
      </c>
      <c r="H1172" s="2">
        <v>34512</v>
      </c>
      <c r="I1172">
        <v>552.49</v>
      </c>
      <c r="J1172">
        <f t="shared" si="166"/>
        <v>1.0313614336655341E-2</v>
      </c>
      <c r="K1172">
        <f t="shared" si="162"/>
        <v>1.0098814336655342E-2</v>
      </c>
      <c r="L1172">
        <v>-2.7306826404098058E-3</v>
      </c>
      <c r="N1172" s="2">
        <v>34512</v>
      </c>
      <c r="O1172">
        <v>3.2422</v>
      </c>
      <c r="Q1172" s="2">
        <v>34512</v>
      </c>
      <c r="R1172">
        <v>3334.49</v>
      </c>
      <c r="S1172" s="8">
        <f t="shared" si="167"/>
        <v>4.798197258172987E-2</v>
      </c>
      <c r="T1172" s="9">
        <f t="shared" si="163"/>
        <v>4.7767172581729869E-2</v>
      </c>
      <c r="U1172" s="3">
        <f>Sheet1!$B$17+Sheet1!$B$18*'Portfolio allocation'!K1172</f>
        <v>1.2073414629356471E-2</v>
      </c>
      <c r="V1172" s="13">
        <f t="shared" si="168"/>
        <v>3.5693757952373395E-2</v>
      </c>
      <c r="W1172" s="13"/>
      <c r="X1172" s="2">
        <v>34512</v>
      </c>
      <c r="Y1172">
        <v>14.685600000000001</v>
      </c>
      <c r="AA1172" s="2">
        <v>34512</v>
      </c>
      <c r="AB1172">
        <v>172.33</v>
      </c>
      <c r="AC1172">
        <f t="shared" si="169"/>
        <v>2.7118846107998529E-2</v>
      </c>
      <c r="AD1172">
        <f t="shared" si="164"/>
        <v>2.6904046107998528E-2</v>
      </c>
      <c r="AE1172">
        <f>Sheet2!$B$17+Sheet2!$B$18*'Portfolio allocation'!K1172</f>
        <v>9.033510363573919E-3</v>
      </c>
      <c r="AF1172">
        <f t="shared" si="170"/>
        <v>1.7870535744424609E-2</v>
      </c>
      <c r="AH1172" s="2">
        <v>34512</v>
      </c>
      <c r="AI1172">
        <v>7.1609999999999996</v>
      </c>
      <c r="AJ1172">
        <v>5.37</v>
      </c>
      <c r="AK1172">
        <v>1.23698</v>
      </c>
      <c r="AR1172" s="3"/>
    </row>
    <row r="1173" spans="1:44" hidden="1" outlineLevel="1" x14ac:dyDescent="0.2">
      <c r="A1173" s="2">
        <v>34513</v>
      </c>
      <c r="B1173">
        <v>15.04</v>
      </c>
      <c r="E1173" s="2">
        <v>34513</v>
      </c>
      <c r="F1173">
        <v>446.07</v>
      </c>
      <c r="G1173">
        <f t="shared" si="165"/>
        <v>-2.7721267130178529E-3</v>
      </c>
      <c r="H1173" s="2">
        <v>34513</v>
      </c>
      <c r="I1173">
        <v>551.1</v>
      </c>
      <c r="J1173">
        <f t="shared" si="166"/>
        <v>-2.5158826404098056E-3</v>
      </c>
      <c r="K1173">
        <f t="shared" si="162"/>
        <v>-2.7306826404098058E-3</v>
      </c>
      <c r="L1173">
        <v>3.3736143712575798E-3</v>
      </c>
      <c r="N1173" s="2">
        <v>34513</v>
      </c>
      <c r="O1173">
        <v>3.2069999999999999</v>
      </c>
      <c r="Q1173" s="2">
        <v>34513</v>
      </c>
      <c r="R1173">
        <v>3298.33</v>
      </c>
      <c r="S1173" s="8">
        <f t="shared" si="167"/>
        <v>-1.0844237049743688E-2</v>
      </c>
      <c r="T1173" s="9">
        <f t="shared" si="163"/>
        <v>-1.1059037049743687E-2</v>
      </c>
      <c r="U1173" s="3">
        <f>Sheet1!$B$17+Sheet1!$B$18*'Portfolio allocation'!K1173</f>
        <v>-2.6449094454246906E-3</v>
      </c>
      <c r="V1173" s="13">
        <f t="shared" si="168"/>
        <v>-8.4141276043189963E-3</v>
      </c>
      <c r="W1173" s="13"/>
      <c r="X1173" s="2">
        <v>34513</v>
      </c>
      <c r="Y1173">
        <v>14.5961</v>
      </c>
      <c r="AA1173" s="2">
        <v>34513</v>
      </c>
      <c r="AB1173">
        <v>171.28</v>
      </c>
      <c r="AC1173">
        <f t="shared" si="169"/>
        <v>-6.0929611791331606E-3</v>
      </c>
      <c r="AD1173">
        <f t="shared" si="164"/>
        <v>-6.3121611791331607E-3</v>
      </c>
      <c r="AE1173">
        <f>Sheet2!$B$17+Sheet2!$B$18*'Portfolio allocation'!K1173</f>
        <v>-2.3748056585029442E-3</v>
      </c>
      <c r="AF1173">
        <f t="shared" si="170"/>
        <v>-3.937355520630216E-3</v>
      </c>
      <c r="AH1173" s="2">
        <v>34513</v>
      </c>
      <c r="AI1173">
        <v>7.2350000000000003</v>
      </c>
      <c r="AJ1173">
        <v>5.48</v>
      </c>
      <c r="AK1173">
        <v>1.2301899999999999</v>
      </c>
      <c r="AR1173" s="3"/>
    </row>
    <row r="1174" spans="1:44" hidden="1" outlineLevel="1" x14ac:dyDescent="0.2">
      <c r="A1174" s="2">
        <v>34514</v>
      </c>
      <c r="B1174">
        <v>14.42</v>
      </c>
      <c r="E1174" s="2">
        <v>34514</v>
      </c>
      <c r="F1174">
        <v>447.63</v>
      </c>
      <c r="G1174">
        <f t="shared" si="165"/>
        <v>3.4972089582352428E-3</v>
      </c>
      <c r="H1174" s="2">
        <v>34514</v>
      </c>
      <c r="I1174">
        <v>553.08000000000004</v>
      </c>
      <c r="J1174">
        <f t="shared" si="166"/>
        <v>3.59281437125758E-3</v>
      </c>
      <c r="K1174">
        <f t="shared" si="162"/>
        <v>3.3736143712575798E-3</v>
      </c>
      <c r="L1174">
        <v>-7.6679936067114794E-3</v>
      </c>
      <c r="N1174" s="2">
        <v>34514</v>
      </c>
      <c r="O1174">
        <v>3.2109000000000001</v>
      </c>
      <c r="Q1174" s="2">
        <v>34514</v>
      </c>
      <c r="R1174">
        <v>3302.35</v>
      </c>
      <c r="S1174" s="8">
        <f t="shared" si="167"/>
        <v>1.2187986041420906E-3</v>
      </c>
      <c r="T1174" s="9">
        <f t="shared" si="163"/>
        <v>9.995986041420905E-4</v>
      </c>
      <c r="U1174" s="3">
        <f>Sheet1!$B$17+Sheet1!$B$18*'Portfolio allocation'!K1174</f>
        <v>4.3580947898194233E-3</v>
      </c>
      <c r="V1174" s="13">
        <f t="shared" si="168"/>
        <v>-3.3584961856773328E-3</v>
      </c>
      <c r="W1174" s="13"/>
      <c r="X1174" s="2">
        <v>34514</v>
      </c>
      <c r="Y1174">
        <v>14.417</v>
      </c>
      <c r="AA1174" s="2">
        <v>34514</v>
      </c>
      <c r="AB1174">
        <v>169.18</v>
      </c>
      <c r="AC1174">
        <f t="shared" si="169"/>
        <v>-1.2260625875758935E-2</v>
      </c>
      <c r="AD1174">
        <f t="shared" si="164"/>
        <v>-1.2479425875758935E-2</v>
      </c>
      <c r="AE1174">
        <f>Sheet2!$B$17+Sheet2!$B$18*'Portfolio allocation'!K1174</f>
        <v>3.0532909789734546E-3</v>
      </c>
      <c r="AF1174">
        <f t="shared" si="170"/>
        <v>-1.5532716854732389E-2</v>
      </c>
      <c r="AH1174" s="2">
        <v>34514</v>
      </c>
      <c r="AI1174">
        <v>7.23</v>
      </c>
      <c r="AJ1174">
        <v>5.47</v>
      </c>
      <c r="AK1174">
        <v>1.23125</v>
      </c>
      <c r="AR1174" s="3"/>
    </row>
    <row r="1175" spans="1:44" hidden="1" outlineLevel="1" x14ac:dyDescent="0.2">
      <c r="A1175" s="2">
        <v>34515</v>
      </c>
      <c r="B1175">
        <v>14.97</v>
      </c>
      <c r="E1175" s="2">
        <v>34515</v>
      </c>
      <c r="F1175">
        <v>444.27</v>
      </c>
      <c r="G1175">
        <f t="shared" si="165"/>
        <v>-7.5061993163997309E-3</v>
      </c>
      <c r="H1175" s="2">
        <v>34515</v>
      </c>
      <c r="I1175">
        <v>548.96</v>
      </c>
      <c r="J1175">
        <f t="shared" si="166"/>
        <v>-7.4491936067114795E-3</v>
      </c>
      <c r="K1175">
        <f t="shared" si="162"/>
        <v>-7.6679936067114794E-3</v>
      </c>
      <c r="L1175">
        <v>4.3518821334888142E-3</v>
      </c>
      <c r="N1175" s="2">
        <v>34515</v>
      </c>
      <c r="O1175">
        <v>3.2265999999999999</v>
      </c>
      <c r="Q1175" s="2">
        <v>34515</v>
      </c>
      <c r="R1175">
        <v>3318.42</v>
      </c>
      <c r="S1175" s="8">
        <f t="shared" si="167"/>
        <v>4.8662316229353131E-3</v>
      </c>
      <c r="T1175" s="9">
        <f t="shared" si="163"/>
        <v>4.6474316229353132E-3</v>
      </c>
      <c r="U1175" s="3">
        <f>Sheet1!$B$17+Sheet1!$B$18*'Portfolio allocation'!K1175</f>
        <v>-8.3091177140658338E-3</v>
      </c>
      <c r="V1175" s="13">
        <f t="shared" si="168"/>
        <v>1.2956549337001147E-2</v>
      </c>
      <c r="W1175" s="13"/>
      <c r="X1175" s="2">
        <v>34515</v>
      </c>
      <c r="Y1175">
        <v>14.029</v>
      </c>
      <c r="AA1175" s="2">
        <v>34515</v>
      </c>
      <c r="AB1175">
        <v>164.63</v>
      </c>
      <c r="AC1175">
        <f t="shared" si="169"/>
        <v>-2.6894431965953536E-2</v>
      </c>
      <c r="AD1175">
        <f t="shared" si="164"/>
        <v>-2.7114831965953535E-2</v>
      </c>
      <c r="AE1175">
        <f>Sheet2!$B$17+Sheet2!$B$18*'Portfolio allocation'!K1175</f>
        <v>-6.7651885319334436E-3</v>
      </c>
      <c r="AF1175">
        <f t="shared" si="170"/>
        <v>-2.0349643434020091E-2</v>
      </c>
      <c r="AH1175" s="2">
        <v>34515</v>
      </c>
      <c r="AI1175">
        <v>7.3250000000000002</v>
      </c>
      <c r="AJ1175">
        <v>5.51</v>
      </c>
      <c r="AK1175">
        <v>1.2224900000000001</v>
      </c>
      <c r="AR1175" s="3"/>
    </row>
    <row r="1176" spans="1:44" hidden="1" outlineLevel="1" x14ac:dyDescent="0.2">
      <c r="A1176" s="2">
        <v>34516</v>
      </c>
      <c r="B1176">
        <v>14.36</v>
      </c>
      <c r="E1176" s="2">
        <v>34516</v>
      </c>
      <c r="F1176">
        <v>446.2</v>
      </c>
      <c r="G1176">
        <f t="shared" si="165"/>
        <v>4.344205100502041E-3</v>
      </c>
      <c r="H1176" s="2">
        <v>34516</v>
      </c>
      <c r="I1176">
        <v>551.47</v>
      </c>
      <c r="J1176">
        <f t="shared" si="166"/>
        <v>4.5722821334888142E-3</v>
      </c>
      <c r="K1176">
        <f t="shared" si="162"/>
        <v>4.3518821334888142E-3</v>
      </c>
      <c r="L1176">
        <v>-2.2000000000000001E-4</v>
      </c>
      <c r="N1176" s="2">
        <v>34516</v>
      </c>
      <c r="O1176">
        <v>3.1406000000000001</v>
      </c>
      <c r="Q1176" s="2">
        <v>34516</v>
      </c>
      <c r="R1176">
        <v>3230.03</v>
      </c>
      <c r="S1176" s="8">
        <f t="shared" si="167"/>
        <v>-2.6636170225589284E-2</v>
      </c>
      <c r="T1176" s="9">
        <f t="shared" si="163"/>
        <v>-2.6856570225589283E-2</v>
      </c>
      <c r="U1176" s="3">
        <f>Sheet1!$B$17+Sheet1!$B$18*'Portfolio allocation'!K1176</f>
        <v>5.4803883592531976E-3</v>
      </c>
      <c r="V1176" s="13">
        <f t="shared" si="168"/>
        <v>-3.2336958584842479E-2</v>
      </c>
      <c r="W1176" s="13"/>
      <c r="X1176" s="2">
        <v>34516</v>
      </c>
      <c r="Y1176">
        <v>13.6111</v>
      </c>
      <c r="AA1176" s="2">
        <v>34516</v>
      </c>
      <c r="AB1176">
        <v>159.72</v>
      </c>
      <c r="AC1176">
        <f t="shared" si="169"/>
        <v>-2.9824454838121794E-2</v>
      </c>
      <c r="AD1176">
        <f t="shared" si="164"/>
        <v>-3.0044454838121796E-2</v>
      </c>
      <c r="AE1176">
        <f>Sheet2!$B$17+Sheet2!$B$18*'Portfolio allocation'!K1176</f>
        <v>3.9231916310173273E-3</v>
      </c>
      <c r="AF1176">
        <f t="shared" si="170"/>
        <v>-3.3967646469139121E-2</v>
      </c>
      <c r="AH1176" s="2">
        <v>34516</v>
      </c>
      <c r="AI1176">
        <v>7.3230000000000004</v>
      </c>
      <c r="AJ1176">
        <v>5.5</v>
      </c>
      <c r="AK1176">
        <v>1.22062</v>
      </c>
      <c r="AR1176" s="3"/>
    </row>
    <row r="1177" spans="1:44" hidden="1" outlineLevel="1" x14ac:dyDescent="0.2">
      <c r="A1177" s="2">
        <v>34519</v>
      </c>
      <c r="B1177">
        <v>14.36</v>
      </c>
      <c r="E1177" s="2">
        <v>34519</v>
      </c>
      <c r="F1177">
        <v>446.2</v>
      </c>
      <c r="G1177">
        <f t="shared" si="165"/>
        <v>0</v>
      </c>
      <c r="H1177" s="2">
        <v>34519</v>
      </c>
      <c r="I1177">
        <v>551.47</v>
      </c>
      <c r="J1177">
        <f t="shared" si="166"/>
        <v>0</v>
      </c>
      <c r="K1177">
        <f t="shared" si="162"/>
        <v>-2.2000000000000001E-4</v>
      </c>
      <c r="L1177">
        <v>4.3280069632067669E-4</v>
      </c>
      <c r="N1177" s="2">
        <v>34519</v>
      </c>
      <c r="O1177">
        <v>3.1406000000000001</v>
      </c>
      <c r="Q1177" s="2">
        <v>34519</v>
      </c>
      <c r="R1177">
        <v>3230.03</v>
      </c>
      <c r="S1177" s="8">
        <f t="shared" si="167"/>
        <v>0</v>
      </c>
      <c r="T1177" s="9">
        <f t="shared" si="163"/>
        <v>-2.2000000000000001E-4</v>
      </c>
      <c r="U1177" s="3">
        <f>Sheet1!$B$17+Sheet1!$B$18*'Portfolio allocation'!K1177</f>
        <v>2.3540930881317746E-4</v>
      </c>
      <c r="V1177" s="13">
        <f t="shared" si="168"/>
        <v>-4.5540930881317744E-4</v>
      </c>
      <c r="W1177" s="13"/>
      <c r="X1177" s="2">
        <v>34519</v>
      </c>
      <c r="Y1177">
        <v>13.6111</v>
      </c>
      <c r="AA1177" s="2">
        <v>34519</v>
      </c>
      <c r="AB1177">
        <v>159.72</v>
      </c>
      <c r="AC1177">
        <f t="shared" si="169"/>
        <v>0</v>
      </c>
      <c r="AD1177">
        <f t="shared" si="164"/>
        <v>-2.2000000000000001E-4</v>
      </c>
      <c r="AE1177">
        <f>Sheet2!$B$17+Sheet2!$B$18*'Portfolio allocation'!K1177</f>
        <v>-1.4224260134326522E-4</v>
      </c>
      <c r="AF1177">
        <f t="shared" si="170"/>
        <v>-7.7757398656734788E-5</v>
      </c>
      <c r="AH1177" s="2">
        <v>34519</v>
      </c>
      <c r="AI1177">
        <v>7.3109999999999999</v>
      </c>
      <c r="AJ1177">
        <v>5.5</v>
      </c>
      <c r="AK1177">
        <v>1.22061</v>
      </c>
      <c r="AR1177" s="3"/>
    </row>
    <row r="1178" spans="1:44" hidden="1" outlineLevel="1" x14ac:dyDescent="0.2">
      <c r="A1178" s="2">
        <v>34520</v>
      </c>
      <c r="B1178">
        <v>14.92</v>
      </c>
      <c r="E1178" s="2">
        <v>34520</v>
      </c>
      <c r="F1178">
        <v>446.37</v>
      </c>
      <c r="G1178">
        <f t="shared" si="165"/>
        <v>3.8099506947553152E-4</v>
      </c>
      <c r="H1178" s="2">
        <v>34520</v>
      </c>
      <c r="I1178">
        <v>551.83000000000004</v>
      </c>
      <c r="J1178">
        <f t="shared" si="166"/>
        <v>6.5280069632067672E-4</v>
      </c>
      <c r="K1178">
        <f t="shared" si="162"/>
        <v>4.3280069632067669E-4</v>
      </c>
      <c r="L1178">
        <v>-7.2660264211823762E-4</v>
      </c>
      <c r="N1178" s="2">
        <v>34520</v>
      </c>
      <c r="O1178">
        <v>3.0703</v>
      </c>
      <c r="Q1178" s="2">
        <v>34520</v>
      </c>
      <c r="R1178">
        <v>3157.72</v>
      </c>
      <c r="S1178" s="8">
        <f t="shared" si="167"/>
        <v>-2.2386788977192262E-2</v>
      </c>
      <c r="T1178" s="9">
        <f t="shared" si="163"/>
        <v>-2.2606788977192264E-2</v>
      </c>
      <c r="U1178" s="3">
        <f>Sheet1!$B$17+Sheet1!$B$18*'Portfolio allocation'!K1178</f>
        <v>9.8431881180200483E-4</v>
      </c>
      <c r="V1178" s="13">
        <f t="shared" si="168"/>
        <v>-2.3591107788994269E-2</v>
      </c>
      <c r="W1178" s="13"/>
      <c r="X1178" s="2">
        <v>34520</v>
      </c>
      <c r="Y1178">
        <v>13.432</v>
      </c>
      <c r="AA1178" s="2">
        <v>34520</v>
      </c>
      <c r="AB1178">
        <v>157.62</v>
      </c>
      <c r="AC1178">
        <f t="shared" si="169"/>
        <v>-1.3148009015777617E-2</v>
      </c>
      <c r="AD1178">
        <f t="shared" si="164"/>
        <v>-1.3367209015777617E-2</v>
      </c>
      <c r="AE1178">
        <f>Sheet2!$B$17+Sheet2!$B$18*'Portfolio allocation'!K1178</f>
        <v>4.3824443227710925E-4</v>
      </c>
      <c r="AF1178">
        <f t="shared" si="170"/>
        <v>-1.3805453448054726E-2</v>
      </c>
      <c r="AH1178" s="2">
        <v>34520</v>
      </c>
      <c r="AI1178">
        <v>7.3</v>
      </c>
      <c r="AJ1178">
        <v>5.48</v>
      </c>
      <c r="AK1178">
        <v>1.22997</v>
      </c>
      <c r="AR1178" s="3"/>
    </row>
    <row r="1179" spans="1:44" hidden="1" outlineLevel="1" x14ac:dyDescent="0.2">
      <c r="A1179" s="2">
        <v>34521</v>
      </c>
      <c r="B1179">
        <v>14.7</v>
      </c>
      <c r="E1179" s="2">
        <v>34521</v>
      </c>
      <c r="F1179">
        <v>446.13</v>
      </c>
      <c r="G1179">
        <f t="shared" si="165"/>
        <v>-5.3767054237519041E-4</v>
      </c>
      <c r="H1179" s="2">
        <v>34521</v>
      </c>
      <c r="I1179">
        <v>551.54999999999995</v>
      </c>
      <c r="J1179">
        <f t="shared" si="166"/>
        <v>-5.074026421182376E-4</v>
      </c>
      <c r="K1179">
        <f t="shared" si="162"/>
        <v>-7.2660264211823762E-4</v>
      </c>
      <c r="L1179">
        <v>4.8219408575834255E-3</v>
      </c>
      <c r="N1179" s="2">
        <v>34521</v>
      </c>
      <c r="O1179">
        <v>3.0194999999999999</v>
      </c>
      <c r="Q1179" s="2">
        <v>34521</v>
      </c>
      <c r="R1179">
        <v>3105.49</v>
      </c>
      <c r="S1179" s="8">
        <f t="shared" si="167"/>
        <v>-1.654041523630978E-2</v>
      </c>
      <c r="T1179" s="9">
        <f t="shared" si="163"/>
        <v>-1.6759615236309779E-2</v>
      </c>
      <c r="U1179" s="3">
        <f>Sheet1!$B$17+Sheet1!$B$18*'Portfolio allocation'!K1179</f>
        <v>-3.4577808124319407E-4</v>
      </c>
      <c r="V1179" s="13">
        <f t="shared" si="168"/>
        <v>-1.6413837155066585E-2</v>
      </c>
      <c r="W1179" s="13"/>
      <c r="X1179" s="2">
        <v>34521</v>
      </c>
      <c r="Y1179">
        <v>13.6111</v>
      </c>
      <c r="AA1179" s="2">
        <v>34521</v>
      </c>
      <c r="AB1179">
        <v>159.72</v>
      </c>
      <c r="AC1179">
        <f t="shared" si="169"/>
        <v>1.3323182337266815E-2</v>
      </c>
      <c r="AD1179">
        <f t="shared" si="164"/>
        <v>1.3104782337266814E-2</v>
      </c>
      <c r="AE1179">
        <f>Sheet2!$B$17+Sheet2!$B$18*'Portfolio allocation'!K1179</f>
        <v>-5.927265953171322E-4</v>
      </c>
      <c r="AF1179">
        <f t="shared" si="170"/>
        <v>1.3697508932583946E-2</v>
      </c>
      <c r="AH1179" s="2">
        <v>34521</v>
      </c>
      <c r="AI1179">
        <v>7.2859999999999996</v>
      </c>
      <c r="AJ1179">
        <v>5.46</v>
      </c>
      <c r="AK1179">
        <v>1.2392700000000001</v>
      </c>
      <c r="AR1179" s="3"/>
    </row>
    <row r="1180" spans="1:44" hidden="1" outlineLevel="1" x14ac:dyDescent="0.2">
      <c r="A1180" s="2">
        <v>34522</v>
      </c>
      <c r="B1180">
        <v>14.01</v>
      </c>
      <c r="E1180" s="2">
        <v>34522</v>
      </c>
      <c r="F1180">
        <v>448.38</v>
      </c>
      <c r="G1180">
        <f t="shared" si="165"/>
        <v>5.0433730078676131E-3</v>
      </c>
      <c r="H1180" s="2">
        <v>34522</v>
      </c>
      <c r="I1180">
        <v>554.33000000000004</v>
      </c>
      <c r="J1180">
        <f t="shared" si="166"/>
        <v>5.0403408575834252E-3</v>
      </c>
      <c r="K1180">
        <f t="shared" si="162"/>
        <v>4.8219408575834255E-3</v>
      </c>
      <c r="L1180">
        <v>2.3797305936895069E-3</v>
      </c>
      <c r="N1180" s="2">
        <v>34522</v>
      </c>
      <c r="O1180">
        <v>3.1484000000000001</v>
      </c>
      <c r="Q1180" s="2">
        <v>34522</v>
      </c>
      <c r="R1180">
        <v>3238.07</v>
      </c>
      <c r="S1180" s="8">
        <f t="shared" si="167"/>
        <v>4.2692135540607135E-2</v>
      </c>
      <c r="T1180" s="9">
        <f t="shared" si="163"/>
        <v>4.2473735540607134E-2</v>
      </c>
      <c r="U1180" s="3">
        <f>Sheet1!$B$17+Sheet1!$B$18*'Portfolio allocation'!K1180</f>
        <v>6.0196516404068205E-3</v>
      </c>
      <c r="V1180" s="13">
        <f t="shared" si="168"/>
        <v>3.6454083900200315E-2</v>
      </c>
      <c r="W1180" s="13"/>
      <c r="X1180" s="2">
        <v>34522</v>
      </c>
      <c r="Y1180">
        <v>13.551399999999999</v>
      </c>
      <c r="AA1180" s="2">
        <v>34522</v>
      </c>
      <c r="AB1180">
        <v>159.02000000000001</v>
      </c>
      <c r="AC1180">
        <f t="shared" si="169"/>
        <v>-4.3826696719257985E-3</v>
      </c>
      <c r="AD1180">
        <f t="shared" si="164"/>
        <v>-4.6006696719257988E-3</v>
      </c>
      <c r="AE1180">
        <f>Sheet2!$B$17+Sheet2!$B$18*'Portfolio allocation'!K1180</f>
        <v>4.3411798407649157E-3</v>
      </c>
      <c r="AF1180">
        <f t="shared" si="170"/>
        <v>-8.9418495126907145E-3</v>
      </c>
      <c r="AH1180" s="2">
        <v>34522</v>
      </c>
      <c r="AI1180">
        <v>7.2830000000000004</v>
      </c>
      <c r="AJ1180">
        <v>5.45</v>
      </c>
      <c r="AK1180">
        <v>1.2335700000000001</v>
      </c>
      <c r="AR1180" s="3"/>
    </row>
    <row r="1181" spans="1:44" hidden="1" outlineLevel="1" x14ac:dyDescent="0.2">
      <c r="A1181" s="2">
        <v>34523</v>
      </c>
      <c r="B1181">
        <v>13.26</v>
      </c>
      <c r="E1181" s="2">
        <v>34523</v>
      </c>
      <c r="F1181">
        <v>449.55</v>
      </c>
      <c r="G1181">
        <f t="shared" si="165"/>
        <v>2.6093938177438325E-3</v>
      </c>
      <c r="H1181" s="2">
        <v>34523</v>
      </c>
      <c r="I1181">
        <v>555.77</v>
      </c>
      <c r="J1181">
        <f t="shared" si="166"/>
        <v>2.5977305936895068E-3</v>
      </c>
      <c r="K1181">
        <f t="shared" si="162"/>
        <v>2.3797305936895069E-3</v>
      </c>
      <c r="L1181">
        <v>-3.4079706785180783E-3</v>
      </c>
      <c r="N1181" s="2">
        <v>34523</v>
      </c>
      <c r="O1181">
        <v>3.0937000000000001</v>
      </c>
      <c r="Q1181" s="2">
        <v>34523</v>
      </c>
      <c r="R1181">
        <v>3181.82</v>
      </c>
      <c r="S1181" s="8">
        <f t="shared" si="167"/>
        <v>-1.7371458924606342E-2</v>
      </c>
      <c r="T1181" s="9">
        <f t="shared" si="163"/>
        <v>-1.7589458924606342E-2</v>
      </c>
      <c r="U1181" s="3">
        <f>Sheet1!$B$17+Sheet1!$B$18*'Portfolio allocation'!K1181</f>
        <v>3.2178861318287685E-3</v>
      </c>
      <c r="V1181" s="13">
        <f t="shared" si="168"/>
        <v>-2.0807345056435111E-2</v>
      </c>
      <c r="W1181" s="13"/>
      <c r="X1181" s="2">
        <v>34523</v>
      </c>
      <c r="Y1181">
        <v>13.5215</v>
      </c>
      <c r="AA1181" s="2">
        <v>34523</v>
      </c>
      <c r="AB1181">
        <v>158.66999999999999</v>
      </c>
      <c r="AC1181">
        <f t="shared" si="169"/>
        <v>-2.2009810086782711E-3</v>
      </c>
      <c r="AD1181">
        <f t="shared" si="164"/>
        <v>-2.4241810086782709E-3</v>
      </c>
      <c r="AE1181">
        <f>Sheet2!$B$17+Sheet2!$B$18*'Portfolio allocation'!K1181</f>
        <v>2.169504167691481E-3</v>
      </c>
      <c r="AF1181">
        <f t="shared" si="170"/>
        <v>-4.5936851763697523E-3</v>
      </c>
      <c r="AH1181" s="2">
        <v>34523</v>
      </c>
      <c r="AI1181">
        <v>7.4130000000000003</v>
      </c>
      <c r="AJ1181">
        <v>5.58</v>
      </c>
      <c r="AK1181">
        <v>1.23583</v>
      </c>
      <c r="AR1181" s="3"/>
    </row>
    <row r="1182" spans="1:44" hidden="1" outlineLevel="1" x14ac:dyDescent="0.2">
      <c r="A1182" s="2">
        <v>34526</v>
      </c>
      <c r="B1182">
        <v>13.83</v>
      </c>
      <c r="E1182" s="2">
        <v>34526</v>
      </c>
      <c r="F1182">
        <v>448.06</v>
      </c>
      <c r="G1182">
        <f t="shared" si="165"/>
        <v>-3.314425536647736E-3</v>
      </c>
      <c r="H1182" s="2">
        <v>34526</v>
      </c>
      <c r="I1182">
        <v>554</v>
      </c>
      <c r="J1182">
        <f t="shared" si="166"/>
        <v>-3.1847706785180785E-3</v>
      </c>
      <c r="K1182">
        <f t="shared" si="162"/>
        <v>-3.4079706785180783E-3</v>
      </c>
      <c r="L1182">
        <v>-4.5905703971115029E-4</v>
      </c>
      <c r="N1182" s="2">
        <v>34526</v>
      </c>
      <c r="O1182">
        <v>3.0234000000000001</v>
      </c>
      <c r="Q1182" s="2">
        <v>34526</v>
      </c>
      <c r="R1182">
        <v>3109.51</v>
      </c>
      <c r="S1182" s="8">
        <f t="shared" si="167"/>
        <v>-2.2725987013721638E-2</v>
      </c>
      <c r="T1182" s="9">
        <f t="shared" si="163"/>
        <v>-2.2949187013721638E-2</v>
      </c>
      <c r="U1182" s="3">
        <f>Sheet1!$B$17+Sheet1!$B$18*'Portfolio allocation'!K1182</f>
        <v>-3.4219114475040175E-3</v>
      </c>
      <c r="V1182" s="13">
        <f t="shared" si="168"/>
        <v>-1.9527275566217622E-2</v>
      </c>
      <c r="W1182" s="13"/>
      <c r="X1182" s="2">
        <v>34526</v>
      </c>
      <c r="Y1182">
        <v>13.2827</v>
      </c>
      <c r="AA1182" s="2">
        <v>34526</v>
      </c>
      <c r="AB1182">
        <v>155.87</v>
      </c>
      <c r="AC1182">
        <f t="shared" si="169"/>
        <v>-1.7646688094787866E-2</v>
      </c>
      <c r="AD1182">
        <f t="shared" si="164"/>
        <v>-1.7871088094787865E-2</v>
      </c>
      <c r="AE1182">
        <f>Sheet2!$B$17+Sheet2!$B$18*'Portfolio allocation'!K1182</f>
        <v>-2.9770674611694398E-3</v>
      </c>
      <c r="AF1182">
        <f t="shared" si="170"/>
        <v>-1.4894020633618426E-2</v>
      </c>
      <c r="AH1182" s="2">
        <v>34526</v>
      </c>
      <c r="AI1182">
        <v>7.4480000000000004</v>
      </c>
      <c r="AJ1182">
        <v>5.61</v>
      </c>
      <c r="AK1182">
        <v>1.2629999999999999</v>
      </c>
      <c r="AR1182" s="3"/>
    </row>
    <row r="1183" spans="1:44" hidden="1" outlineLevel="1" x14ac:dyDescent="0.2">
      <c r="A1183" s="2">
        <v>34527</v>
      </c>
      <c r="B1183">
        <v>13.4</v>
      </c>
      <c r="E1183" s="2">
        <v>34527</v>
      </c>
      <c r="F1183">
        <v>447.95</v>
      </c>
      <c r="G1183">
        <f t="shared" si="165"/>
        <v>-2.4550283444180199E-4</v>
      </c>
      <c r="H1183" s="2">
        <v>34527</v>
      </c>
      <c r="I1183">
        <v>553.87</v>
      </c>
      <c r="J1183">
        <f t="shared" si="166"/>
        <v>-2.3465703971115026E-4</v>
      </c>
      <c r="K1183">
        <f t="shared" si="162"/>
        <v>-4.5905703971115029E-4</v>
      </c>
      <c r="L1183">
        <v>1.5112587069167627E-3</v>
      </c>
      <c r="N1183" s="2">
        <v>34527</v>
      </c>
      <c r="O1183">
        <v>3</v>
      </c>
      <c r="Q1183" s="2">
        <v>34527</v>
      </c>
      <c r="R1183">
        <v>3085.41</v>
      </c>
      <c r="S1183" s="8">
        <f t="shared" si="167"/>
        <v>-7.7504172683157124E-3</v>
      </c>
      <c r="T1183" s="9">
        <f t="shared" si="163"/>
        <v>-7.974817268315712E-3</v>
      </c>
      <c r="U1183" s="3">
        <f>Sheet1!$B$17+Sheet1!$B$18*'Portfolio allocation'!K1183</f>
        <v>-3.8842985654522605E-5</v>
      </c>
      <c r="V1183" s="13">
        <f t="shared" si="168"/>
        <v>-7.9359742826611897E-3</v>
      </c>
      <c r="W1183" s="13"/>
      <c r="X1183" s="2">
        <v>34527</v>
      </c>
      <c r="Y1183">
        <v>13.3424</v>
      </c>
      <c r="AA1183" s="2">
        <v>34527</v>
      </c>
      <c r="AB1183">
        <v>156.57</v>
      </c>
      <c r="AC1183">
        <f t="shared" si="169"/>
        <v>4.4909219221145324E-3</v>
      </c>
      <c r="AD1183">
        <f t="shared" si="164"/>
        <v>4.2689219221145325E-3</v>
      </c>
      <c r="AE1183">
        <f>Sheet2!$B$17+Sheet2!$B$18*'Portfolio allocation'!K1183</f>
        <v>-3.5481821995110081E-4</v>
      </c>
      <c r="AF1183">
        <f t="shared" si="170"/>
        <v>4.623740142065633E-3</v>
      </c>
      <c r="AH1183" s="2">
        <v>34527</v>
      </c>
      <c r="AI1183">
        <v>7.42</v>
      </c>
      <c r="AJ1183">
        <v>5.55</v>
      </c>
      <c r="AK1183">
        <v>1.2781499999999999</v>
      </c>
      <c r="AR1183" s="3"/>
    </row>
    <row r="1184" spans="1:44" hidden="1" outlineLevel="1" x14ac:dyDescent="0.2">
      <c r="A1184" s="2">
        <v>34528</v>
      </c>
      <c r="B1184">
        <v>12.42</v>
      </c>
      <c r="E1184" s="2">
        <v>34528</v>
      </c>
      <c r="F1184">
        <v>448.73</v>
      </c>
      <c r="G1184">
        <f t="shared" si="165"/>
        <v>1.7412657662685405E-3</v>
      </c>
      <c r="H1184" s="2">
        <v>34528</v>
      </c>
      <c r="I1184">
        <v>554.83000000000004</v>
      </c>
      <c r="J1184">
        <f t="shared" si="166"/>
        <v>1.7332587069167626E-3</v>
      </c>
      <c r="K1184">
        <f t="shared" si="162"/>
        <v>1.5112587069167627E-3</v>
      </c>
      <c r="L1184">
        <v>1.0322970163833788E-2</v>
      </c>
      <c r="N1184" s="2">
        <v>34528</v>
      </c>
      <c r="O1184">
        <v>3.0937000000000001</v>
      </c>
      <c r="Q1184" s="2">
        <v>34528</v>
      </c>
      <c r="R1184">
        <v>3181.82</v>
      </c>
      <c r="S1184" s="8">
        <f t="shared" si="167"/>
        <v>3.1247062789062197E-2</v>
      </c>
      <c r="T1184" s="9">
        <f t="shared" si="163"/>
        <v>3.1025062789062197E-2</v>
      </c>
      <c r="U1184" s="3">
        <f>Sheet1!$B$17+Sheet1!$B$18*'Portfolio allocation'!K1184</f>
        <v>2.2215531733184974E-3</v>
      </c>
      <c r="V1184" s="13">
        <f t="shared" si="168"/>
        <v>2.8803509615743701E-2</v>
      </c>
      <c r="W1184" s="13"/>
      <c r="X1184" s="2">
        <v>34528</v>
      </c>
      <c r="Y1184">
        <v>13.551399999999999</v>
      </c>
      <c r="AA1184" s="2">
        <v>34528</v>
      </c>
      <c r="AB1184">
        <v>159.02000000000001</v>
      </c>
      <c r="AC1184">
        <f t="shared" si="169"/>
        <v>1.5647952992271952E-2</v>
      </c>
      <c r="AD1184">
        <f t="shared" si="164"/>
        <v>1.5427152992271952E-2</v>
      </c>
      <c r="AE1184">
        <f>Sheet2!$B$17+Sheet2!$B$18*'Portfolio allocation'!K1184</f>
        <v>1.397236809251422E-3</v>
      </c>
      <c r="AF1184">
        <f t="shared" si="170"/>
        <v>1.4029916183020529E-2</v>
      </c>
      <c r="AH1184" s="2">
        <v>34528</v>
      </c>
      <c r="AI1184">
        <v>7.391</v>
      </c>
      <c r="AJ1184">
        <v>5.52</v>
      </c>
      <c r="AK1184">
        <v>1.26627</v>
      </c>
      <c r="AR1184" s="3"/>
    </row>
    <row r="1185" spans="1:44" hidden="1" outlineLevel="1" x14ac:dyDescent="0.2">
      <c r="A1185" s="2">
        <v>34529</v>
      </c>
      <c r="B1185">
        <v>11.64</v>
      </c>
      <c r="E1185" s="2">
        <v>34529</v>
      </c>
      <c r="F1185">
        <v>453.41</v>
      </c>
      <c r="G1185">
        <f t="shared" si="165"/>
        <v>1.0429434180910579E-2</v>
      </c>
      <c r="H1185" s="2">
        <v>34529</v>
      </c>
      <c r="I1185">
        <v>560.67999999999995</v>
      </c>
      <c r="J1185">
        <f t="shared" si="166"/>
        <v>1.0543770163833788E-2</v>
      </c>
      <c r="K1185">
        <f t="shared" si="162"/>
        <v>1.0322970163833788E-2</v>
      </c>
      <c r="L1185">
        <v>1.4256646643362168E-3</v>
      </c>
      <c r="N1185" s="2">
        <v>34529</v>
      </c>
      <c r="O1185">
        <v>3.0468999999999999</v>
      </c>
      <c r="Q1185" s="2">
        <v>34529</v>
      </c>
      <c r="R1185">
        <v>3133.61</v>
      </c>
      <c r="S1185" s="8">
        <f t="shared" si="167"/>
        <v>-1.5151705627596823E-2</v>
      </c>
      <c r="T1185" s="9">
        <f t="shared" si="163"/>
        <v>-1.5372505627596823E-2</v>
      </c>
      <c r="U1185" s="3">
        <f>Sheet1!$B$17+Sheet1!$B$18*'Portfolio allocation'!K1185</f>
        <v>1.2330571875159705E-2</v>
      </c>
      <c r="V1185" s="13">
        <f t="shared" si="168"/>
        <v>-2.770307750275653E-2</v>
      </c>
      <c r="W1185" s="13"/>
      <c r="X1185" s="2">
        <v>34529</v>
      </c>
      <c r="Y1185">
        <v>13.909599999999999</v>
      </c>
      <c r="AA1185" s="2">
        <v>34529</v>
      </c>
      <c r="AB1185">
        <v>163.22999999999999</v>
      </c>
      <c r="AC1185">
        <f t="shared" si="169"/>
        <v>2.6474657275814328E-2</v>
      </c>
      <c r="AD1185">
        <f t="shared" si="164"/>
        <v>2.625945727581433E-2</v>
      </c>
      <c r="AE1185">
        <f>Sheet2!$B$17+Sheet2!$B$18*'Portfolio allocation'!K1185</f>
        <v>9.232835443833359E-3</v>
      </c>
      <c r="AF1185">
        <f t="shared" si="170"/>
        <v>1.7026621831980969E-2</v>
      </c>
      <c r="AH1185" s="2">
        <v>34529</v>
      </c>
      <c r="AI1185">
        <v>7.2350000000000003</v>
      </c>
      <c r="AJ1185">
        <v>5.38</v>
      </c>
      <c r="AK1185">
        <v>1.26044</v>
      </c>
      <c r="AR1185" s="3"/>
    </row>
    <row r="1186" spans="1:44" hidden="1" outlineLevel="1" x14ac:dyDescent="0.2">
      <c r="A1186" s="2">
        <v>34530</v>
      </c>
      <c r="B1186">
        <v>11.28</v>
      </c>
      <c r="E1186" s="2">
        <v>34530</v>
      </c>
      <c r="F1186">
        <v>454.16</v>
      </c>
      <c r="G1186">
        <f t="shared" si="165"/>
        <v>1.6541320217904332E-3</v>
      </c>
      <c r="H1186" s="2">
        <v>34530</v>
      </c>
      <c r="I1186">
        <v>561.6</v>
      </c>
      <c r="J1186">
        <f t="shared" si="166"/>
        <v>1.6408646643362168E-3</v>
      </c>
      <c r="K1186">
        <f t="shared" si="162"/>
        <v>1.4256646643362168E-3</v>
      </c>
      <c r="L1186">
        <v>2.2246586894587176E-3</v>
      </c>
      <c r="N1186" s="2">
        <v>34530</v>
      </c>
      <c r="O1186">
        <v>3.0390999999999999</v>
      </c>
      <c r="Q1186" s="2">
        <v>34530</v>
      </c>
      <c r="R1186">
        <v>3125.58</v>
      </c>
      <c r="S1186" s="8">
        <f t="shared" si="167"/>
        <v>-2.5625396906443498E-3</v>
      </c>
      <c r="T1186" s="9">
        <f t="shared" si="163"/>
        <v>-2.7777396906443499E-3</v>
      </c>
      <c r="U1186" s="3">
        <f>Sheet1!$B$17+Sheet1!$B$18*'Portfolio allocation'!K1186</f>
        <v>2.1233575184285828E-3</v>
      </c>
      <c r="V1186" s="13">
        <f t="shared" si="168"/>
        <v>-4.9010972090729327E-3</v>
      </c>
      <c r="W1186" s="13"/>
      <c r="X1186" s="2">
        <v>34530</v>
      </c>
      <c r="Y1186">
        <v>13.581200000000001</v>
      </c>
      <c r="AA1186" s="2">
        <v>34530</v>
      </c>
      <c r="AB1186">
        <v>159.37</v>
      </c>
      <c r="AC1186">
        <f t="shared" si="169"/>
        <v>-2.3647613796483391E-2</v>
      </c>
      <c r="AD1186">
        <f t="shared" si="164"/>
        <v>-2.3862413796483392E-2</v>
      </c>
      <c r="AE1186">
        <f>Sheet2!$B$17+Sheet2!$B$18*'Portfolio allocation'!K1186</f>
        <v>1.3211244028872755E-3</v>
      </c>
      <c r="AF1186">
        <f t="shared" si="170"/>
        <v>-2.5183538199370668E-2</v>
      </c>
      <c r="AH1186" s="2">
        <v>34530</v>
      </c>
      <c r="AI1186">
        <v>7.2430000000000003</v>
      </c>
      <c r="AJ1186">
        <v>5.37</v>
      </c>
      <c r="AK1186">
        <v>1.2506200000000001</v>
      </c>
      <c r="AR1186" s="3"/>
    </row>
    <row r="1187" spans="1:44" hidden="1" outlineLevel="1" x14ac:dyDescent="0.2">
      <c r="A1187" s="2">
        <v>34533</v>
      </c>
      <c r="B1187">
        <v>11.44</v>
      </c>
      <c r="E1187" s="2">
        <v>34533</v>
      </c>
      <c r="F1187">
        <v>455.22</v>
      </c>
      <c r="G1187">
        <f t="shared" si="165"/>
        <v>2.333979214373727E-3</v>
      </c>
      <c r="H1187" s="2">
        <v>34533</v>
      </c>
      <c r="I1187">
        <v>562.97</v>
      </c>
      <c r="J1187">
        <f t="shared" si="166"/>
        <v>2.4394586894587178E-3</v>
      </c>
      <c r="K1187">
        <f t="shared" si="162"/>
        <v>2.2246586894587176E-3</v>
      </c>
      <c r="L1187">
        <v>-3.1622473524346079E-3</v>
      </c>
      <c r="N1187" s="2">
        <v>34533</v>
      </c>
      <c r="O1187">
        <v>3.1562000000000001</v>
      </c>
      <c r="Q1187" s="2">
        <v>34533</v>
      </c>
      <c r="R1187">
        <v>3246.1</v>
      </c>
      <c r="S1187" s="8">
        <f t="shared" si="167"/>
        <v>3.8559243404424182E-2</v>
      </c>
      <c r="T1187" s="9">
        <f t="shared" si="163"/>
        <v>3.8344443404424181E-2</v>
      </c>
      <c r="U1187" s="3">
        <f>Sheet1!$B$17+Sheet1!$B$18*'Portfolio allocation'!K1187</f>
        <v>3.0399837132505229E-3</v>
      </c>
      <c r="V1187" s="13">
        <f t="shared" si="168"/>
        <v>3.5304459691173656E-2</v>
      </c>
      <c r="W1187" s="13"/>
      <c r="X1187" s="2">
        <v>34533</v>
      </c>
      <c r="Y1187">
        <v>13.581200000000001</v>
      </c>
      <c r="AA1187" s="2">
        <v>34533</v>
      </c>
      <c r="AB1187">
        <v>159.37</v>
      </c>
      <c r="AC1187">
        <f t="shared" si="169"/>
        <v>0</v>
      </c>
      <c r="AD1187">
        <f t="shared" si="164"/>
        <v>-2.1359999999999999E-4</v>
      </c>
      <c r="AE1187">
        <f>Sheet2!$B$17+Sheet2!$B$18*'Portfolio allocation'!K1187</f>
        <v>2.0316102742073748E-3</v>
      </c>
      <c r="AF1187">
        <f t="shared" si="170"/>
        <v>-2.2452102742073748E-3</v>
      </c>
      <c r="AH1187" s="2">
        <v>34533</v>
      </c>
      <c r="AI1187">
        <v>7.1870000000000003</v>
      </c>
      <c r="AJ1187">
        <v>5.34</v>
      </c>
      <c r="AK1187">
        <v>1.25861</v>
      </c>
      <c r="AR1187" s="3"/>
    </row>
    <row r="1188" spans="1:44" hidden="1" outlineLevel="1" x14ac:dyDescent="0.2">
      <c r="A1188" s="2">
        <v>34534</v>
      </c>
      <c r="B1188">
        <v>11.65</v>
      </c>
      <c r="E1188" s="2">
        <v>34534</v>
      </c>
      <c r="F1188">
        <v>453.86</v>
      </c>
      <c r="G1188">
        <f t="shared" si="165"/>
        <v>-2.9875664513862032E-3</v>
      </c>
      <c r="H1188" s="2">
        <v>34534</v>
      </c>
      <c r="I1188">
        <v>561.30999999999995</v>
      </c>
      <c r="J1188">
        <f t="shared" si="166"/>
        <v>-2.948647352434608E-3</v>
      </c>
      <c r="K1188">
        <f t="shared" si="162"/>
        <v>-3.1622473524346079E-3</v>
      </c>
      <c r="L1188">
        <v>-5.1825154014715318E-3</v>
      </c>
      <c r="N1188" s="2">
        <v>34534</v>
      </c>
      <c r="O1188">
        <v>3.1328</v>
      </c>
      <c r="Q1188" s="2">
        <v>34534</v>
      </c>
      <c r="R1188">
        <v>3222</v>
      </c>
      <c r="S1188" s="8">
        <f t="shared" si="167"/>
        <v>-7.4242937679060983E-3</v>
      </c>
      <c r="T1188" s="9">
        <f t="shared" si="163"/>
        <v>-7.6378937679060978E-3</v>
      </c>
      <c r="U1188" s="3">
        <f>Sheet1!$B$17+Sheet1!$B$18*'Portfolio allocation'!K1188</f>
        <v>-3.1400114203638278E-3</v>
      </c>
      <c r="V1188" s="13">
        <f t="shared" si="168"/>
        <v>-4.4978823475422701E-3</v>
      </c>
      <c r="W1188" s="13"/>
      <c r="X1188" s="2">
        <v>34534</v>
      </c>
      <c r="Y1188">
        <v>13.2827</v>
      </c>
      <c r="AA1188" s="2">
        <v>34534</v>
      </c>
      <c r="AB1188">
        <v>155.87</v>
      </c>
      <c r="AC1188">
        <f t="shared" si="169"/>
        <v>-2.1961473301123191E-2</v>
      </c>
      <c r="AD1188">
        <f t="shared" si="164"/>
        <v>-2.2173473301123191E-2</v>
      </c>
      <c r="AE1188">
        <f>Sheet2!$B$17+Sheet2!$B$18*'Portfolio allocation'!K1188</f>
        <v>-2.75856401064699E-3</v>
      </c>
      <c r="AF1188">
        <f t="shared" si="170"/>
        <v>-1.94149092904762E-2</v>
      </c>
      <c r="AH1188" s="2">
        <v>34534</v>
      </c>
      <c r="AI1188">
        <v>7.1340000000000003</v>
      </c>
      <c r="AJ1188">
        <v>5.3</v>
      </c>
      <c r="AK1188">
        <v>1.2483299999999999</v>
      </c>
      <c r="AR1188" s="3"/>
    </row>
    <row r="1189" spans="1:44" hidden="1" outlineLevel="1" x14ac:dyDescent="0.2">
      <c r="A1189" s="2">
        <v>34535</v>
      </c>
      <c r="B1189">
        <v>11.7</v>
      </c>
      <c r="E1189" s="2">
        <v>34535</v>
      </c>
      <c r="F1189">
        <v>451.6</v>
      </c>
      <c r="G1189">
        <f t="shared" si="165"/>
        <v>-4.9795090997223346E-3</v>
      </c>
      <c r="H1189" s="2">
        <v>34535</v>
      </c>
      <c r="I1189">
        <v>558.52</v>
      </c>
      <c r="J1189">
        <f t="shared" si="166"/>
        <v>-4.9705154014715314E-3</v>
      </c>
      <c r="K1189">
        <f t="shared" si="162"/>
        <v>-5.1825154014715318E-3</v>
      </c>
      <c r="L1189">
        <v>2.0220577239848875E-3</v>
      </c>
      <c r="N1189" s="2">
        <v>34535</v>
      </c>
      <c r="O1189">
        <v>3.0234000000000001</v>
      </c>
      <c r="Q1189" s="2">
        <v>34535</v>
      </c>
      <c r="R1189">
        <v>3109.51</v>
      </c>
      <c r="S1189" s="8">
        <f t="shared" si="167"/>
        <v>-3.4913097454996822E-2</v>
      </c>
      <c r="T1189" s="9">
        <f t="shared" si="163"/>
        <v>-3.5125097454996819E-2</v>
      </c>
      <c r="U1189" s="3">
        <f>Sheet1!$B$17+Sheet1!$B$18*'Portfolio allocation'!K1189</f>
        <v>-5.4577141266201595E-3</v>
      </c>
      <c r="V1189" s="13">
        <f t="shared" si="168"/>
        <v>-2.9667383328376658E-2</v>
      </c>
      <c r="W1189" s="13"/>
      <c r="X1189" s="2">
        <v>34535</v>
      </c>
      <c r="Y1189">
        <v>13.3424</v>
      </c>
      <c r="AA1189" s="2">
        <v>34535</v>
      </c>
      <c r="AB1189">
        <v>156.57</v>
      </c>
      <c r="AC1189">
        <f t="shared" si="169"/>
        <v>4.4909219221145324E-3</v>
      </c>
      <c r="AD1189">
        <f t="shared" si="164"/>
        <v>4.2749219221145324E-3</v>
      </c>
      <c r="AE1189">
        <f>Sheet2!$B$17+Sheet2!$B$18*'Portfolio allocation'!K1189</f>
        <v>-4.5550379015500998E-3</v>
      </c>
      <c r="AF1189">
        <f t="shared" si="170"/>
        <v>8.8299598236646314E-3</v>
      </c>
      <c r="AH1189" s="2">
        <v>34535</v>
      </c>
      <c r="AI1189">
        <v>7.202</v>
      </c>
      <c r="AJ1189">
        <v>5.4</v>
      </c>
      <c r="AK1189">
        <v>1.24258</v>
      </c>
      <c r="AR1189" s="3"/>
    </row>
    <row r="1190" spans="1:44" hidden="1" outlineLevel="1" x14ac:dyDescent="0.2">
      <c r="A1190" s="2">
        <v>34536</v>
      </c>
      <c r="B1190">
        <v>11.65</v>
      </c>
      <c r="E1190" s="2">
        <v>34536</v>
      </c>
      <c r="F1190">
        <v>452.61</v>
      </c>
      <c r="G1190">
        <f t="shared" si="165"/>
        <v>2.2364924712134915E-3</v>
      </c>
      <c r="H1190" s="2">
        <v>34536</v>
      </c>
      <c r="I1190">
        <v>559.77</v>
      </c>
      <c r="J1190">
        <f t="shared" si="166"/>
        <v>2.2380577239848876E-3</v>
      </c>
      <c r="K1190">
        <f t="shared" si="162"/>
        <v>2.0220577239848875E-3</v>
      </c>
      <c r="L1190">
        <v>8.8759776336699641E-4</v>
      </c>
      <c r="N1190" s="2">
        <v>34536</v>
      </c>
      <c r="O1190">
        <v>2.9843999999999999</v>
      </c>
      <c r="Q1190" s="2">
        <v>34536</v>
      </c>
      <c r="R1190">
        <v>3069.34</v>
      </c>
      <c r="S1190" s="8">
        <f t="shared" si="167"/>
        <v>-1.2918434094117748E-2</v>
      </c>
      <c r="T1190" s="9">
        <f t="shared" si="163"/>
        <v>-1.3134434094117747E-2</v>
      </c>
      <c r="U1190" s="3">
        <f>Sheet1!$B$17+Sheet1!$B$18*'Portfolio allocation'!K1190</f>
        <v>2.8075547510676637E-3</v>
      </c>
      <c r="V1190" s="13">
        <f t="shared" si="168"/>
        <v>-1.5941988845185412E-2</v>
      </c>
      <c r="W1190" s="13"/>
      <c r="X1190" s="2">
        <v>34536</v>
      </c>
      <c r="Y1190">
        <v>14.894600000000001</v>
      </c>
      <c r="AA1190" s="2">
        <v>34536</v>
      </c>
      <c r="AB1190">
        <v>174.79</v>
      </c>
      <c r="AC1190">
        <f t="shared" si="169"/>
        <v>0.11636967490579297</v>
      </c>
      <c r="AD1190">
        <f t="shared" si="164"/>
        <v>0.11614967490579298</v>
      </c>
      <c r="AE1190">
        <f>Sheet2!$B$17+Sheet2!$B$18*'Portfolio allocation'!K1190</f>
        <v>1.8514523268899365E-3</v>
      </c>
      <c r="AF1190">
        <f t="shared" si="170"/>
        <v>0.11429822257890304</v>
      </c>
      <c r="AH1190" s="2">
        <v>34536</v>
      </c>
      <c r="AI1190">
        <v>7.2480000000000002</v>
      </c>
      <c r="AJ1190">
        <v>5.5</v>
      </c>
      <c r="AK1190">
        <v>1.2341899999999999</v>
      </c>
      <c r="AR1190" s="3"/>
    </row>
    <row r="1191" spans="1:44" hidden="1" outlineLevel="1" x14ac:dyDescent="0.2">
      <c r="A1191" s="2">
        <v>34537</v>
      </c>
      <c r="B1191">
        <v>11.22</v>
      </c>
      <c r="E1191" s="2">
        <v>34537</v>
      </c>
      <c r="F1191">
        <v>453.11</v>
      </c>
      <c r="G1191">
        <f t="shared" si="165"/>
        <v>1.104703828903375E-3</v>
      </c>
      <c r="H1191" s="2">
        <v>34537</v>
      </c>
      <c r="I1191">
        <v>560.39</v>
      </c>
      <c r="J1191">
        <f t="shared" si="166"/>
        <v>1.1075977633669964E-3</v>
      </c>
      <c r="K1191">
        <f t="shared" si="162"/>
        <v>8.8759776336699641E-4</v>
      </c>
      <c r="L1191">
        <v>2.4555072931350722E-3</v>
      </c>
      <c r="N1191" s="2">
        <v>34537</v>
      </c>
      <c r="O1191">
        <v>3.1602000000000001</v>
      </c>
      <c r="Q1191" s="2">
        <v>34537</v>
      </c>
      <c r="R1191">
        <v>3250.12</v>
      </c>
      <c r="S1191" s="8">
        <f t="shared" si="167"/>
        <v>5.8898655737063876E-2</v>
      </c>
      <c r="T1191" s="9">
        <f t="shared" si="163"/>
        <v>5.8678655737063878E-2</v>
      </c>
      <c r="U1191" s="3">
        <f>Sheet1!$B$17+Sheet1!$B$18*'Portfolio allocation'!K1191</f>
        <v>1.506073533208002E-3</v>
      </c>
      <c r="V1191" s="13">
        <f t="shared" si="168"/>
        <v>5.7172582203855876E-2</v>
      </c>
      <c r="W1191" s="13"/>
      <c r="X1191" s="2">
        <v>34537</v>
      </c>
      <c r="Y1191">
        <v>14.655799999999999</v>
      </c>
      <c r="AA1191" s="2">
        <v>34537</v>
      </c>
      <c r="AB1191">
        <v>171.98</v>
      </c>
      <c r="AC1191">
        <f t="shared" si="169"/>
        <v>-1.6076434578637278E-2</v>
      </c>
      <c r="AD1191">
        <f t="shared" si="164"/>
        <v>-1.6297634578637279E-2</v>
      </c>
      <c r="AE1191">
        <f>Sheet2!$B$17+Sheet2!$B$18*'Portfolio allocation'!K1191</f>
        <v>8.4266158721727109E-4</v>
      </c>
      <c r="AF1191">
        <f t="shared" si="170"/>
        <v>-1.7140296165854552E-2</v>
      </c>
      <c r="AH1191" s="2">
        <v>34537</v>
      </c>
      <c r="AI1191">
        <v>7.2549999999999999</v>
      </c>
      <c r="AJ1191">
        <v>5.53</v>
      </c>
      <c r="AK1191">
        <v>1.22098</v>
      </c>
      <c r="AR1191" s="3"/>
    </row>
    <row r="1192" spans="1:44" hidden="1" outlineLevel="1" x14ac:dyDescent="0.2">
      <c r="A1192" s="2">
        <v>34540</v>
      </c>
      <c r="B1192">
        <v>11.46</v>
      </c>
      <c r="E1192" s="2">
        <v>34540</v>
      </c>
      <c r="F1192">
        <v>454.25</v>
      </c>
      <c r="G1192">
        <f t="shared" si="165"/>
        <v>2.5159453554324251E-3</v>
      </c>
      <c r="H1192" s="2">
        <v>34540</v>
      </c>
      <c r="I1192">
        <v>561.89</v>
      </c>
      <c r="J1192">
        <f t="shared" si="166"/>
        <v>2.6767072931350722E-3</v>
      </c>
      <c r="K1192">
        <f t="shared" si="162"/>
        <v>2.4555072931350722E-3</v>
      </c>
      <c r="L1192">
        <v>-2.0542990051432793E-3</v>
      </c>
      <c r="N1192" s="2">
        <v>34540</v>
      </c>
      <c r="O1192">
        <v>3.1991999999999998</v>
      </c>
      <c r="Q1192" s="2">
        <v>34540</v>
      </c>
      <c r="R1192">
        <v>3290.3</v>
      </c>
      <c r="S1192" s="8">
        <f t="shared" si="167"/>
        <v>1.23626204570908E-2</v>
      </c>
      <c r="T1192" s="9">
        <f t="shared" si="163"/>
        <v>1.2141420457090801E-2</v>
      </c>
      <c r="U1192" s="3">
        <f>Sheet1!$B$17+Sheet1!$B$18*'Portfolio allocation'!K1192</f>
        <v>3.3048190818696717E-3</v>
      </c>
      <c r="V1192" s="13">
        <f t="shared" si="168"/>
        <v>8.8366013752211297E-3</v>
      </c>
      <c r="W1192" s="13"/>
      <c r="X1192" s="2">
        <v>34540</v>
      </c>
      <c r="Y1192">
        <v>14.864699999999999</v>
      </c>
      <c r="AA1192" s="2">
        <v>34540</v>
      </c>
      <c r="AB1192">
        <v>174.44</v>
      </c>
      <c r="AC1192">
        <f t="shared" si="169"/>
        <v>1.4303988835911108E-2</v>
      </c>
      <c r="AD1192">
        <f t="shared" si="164"/>
        <v>1.4082788835911108E-2</v>
      </c>
      <c r="AE1192">
        <f>Sheet2!$B$17+Sheet2!$B$18*'Portfolio allocation'!K1192</f>
        <v>2.2368867420769268E-3</v>
      </c>
      <c r="AF1192">
        <f t="shared" si="170"/>
        <v>1.1845902093834182E-2</v>
      </c>
      <c r="AH1192" s="2">
        <v>34540</v>
      </c>
      <c r="AI1192">
        <v>7.2249999999999996</v>
      </c>
      <c r="AJ1192">
        <v>5.53</v>
      </c>
      <c r="AK1192">
        <v>1.2292700000000001</v>
      </c>
      <c r="AR1192" s="3"/>
    </row>
    <row r="1193" spans="1:44" hidden="1" outlineLevel="1" x14ac:dyDescent="0.2">
      <c r="A1193" s="2">
        <v>34541</v>
      </c>
      <c r="B1193">
        <v>11.66</v>
      </c>
      <c r="E1193" s="2">
        <v>34541</v>
      </c>
      <c r="F1193">
        <v>453.36</v>
      </c>
      <c r="G1193">
        <f t="shared" si="165"/>
        <v>-1.9592735277930151E-3</v>
      </c>
      <c r="H1193" s="2">
        <v>34541</v>
      </c>
      <c r="I1193">
        <v>560.86</v>
      </c>
      <c r="J1193">
        <f t="shared" si="166"/>
        <v>-1.8330990051432794E-3</v>
      </c>
      <c r="K1193">
        <f t="shared" si="162"/>
        <v>-2.0542990051432793E-3</v>
      </c>
      <c r="L1193">
        <v>-1.8971975751525768E-3</v>
      </c>
      <c r="N1193" s="2">
        <v>34541</v>
      </c>
      <c r="O1193">
        <v>3.1484000000000001</v>
      </c>
      <c r="Q1193" s="2">
        <v>34541</v>
      </c>
      <c r="R1193">
        <v>3238.07</v>
      </c>
      <c r="S1193" s="8">
        <f t="shared" si="167"/>
        <v>-1.5873932468164043E-2</v>
      </c>
      <c r="T1193" s="9">
        <f t="shared" si="163"/>
        <v>-1.6095132468164044E-2</v>
      </c>
      <c r="U1193" s="3">
        <f>Sheet1!$B$17+Sheet1!$B$18*'Portfolio allocation'!K1193</f>
        <v>-1.8689449972060313E-3</v>
      </c>
      <c r="V1193" s="13">
        <f t="shared" si="168"/>
        <v>-1.4226187470958013E-2</v>
      </c>
      <c r="W1193" s="13"/>
      <c r="X1193" s="2">
        <v>34541</v>
      </c>
      <c r="Y1193">
        <v>14.894600000000001</v>
      </c>
      <c r="AA1193" s="2">
        <v>34541</v>
      </c>
      <c r="AB1193">
        <v>174.79</v>
      </c>
      <c r="AC1193">
        <f t="shared" si="169"/>
        <v>2.0064205457464013E-3</v>
      </c>
      <c r="AD1193">
        <f t="shared" si="164"/>
        <v>1.7852205457464013E-3</v>
      </c>
      <c r="AE1193">
        <f>Sheet2!$B$17+Sheet2!$B$18*'Portfolio allocation'!K1193</f>
        <v>-1.7733480739167331E-3</v>
      </c>
      <c r="AF1193">
        <f t="shared" si="170"/>
        <v>3.5585686196631344E-3</v>
      </c>
      <c r="AH1193" s="2">
        <v>34541</v>
      </c>
      <c r="AI1193">
        <v>7.2590000000000003</v>
      </c>
      <c r="AJ1193">
        <v>5.53</v>
      </c>
      <c r="AK1193">
        <v>1.22797</v>
      </c>
      <c r="AR1193" s="3"/>
    </row>
    <row r="1194" spans="1:44" hidden="1" outlineLevel="1" x14ac:dyDescent="0.2">
      <c r="A1194" s="2">
        <v>34542</v>
      </c>
      <c r="B1194">
        <v>11.93</v>
      </c>
      <c r="E1194" s="2">
        <v>34542</v>
      </c>
      <c r="F1194">
        <v>452.57</v>
      </c>
      <c r="G1194">
        <f t="shared" si="165"/>
        <v>-1.7425445562025965E-3</v>
      </c>
      <c r="H1194" s="2">
        <v>34542</v>
      </c>
      <c r="I1194">
        <v>559.91999999999996</v>
      </c>
      <c r="J1194">
        <f t="shared" si="166"/>
        <v>-1.6759975751525769E-3</v>
      </c>
      <c r="K1194">
        <f t="shared" si="162"/>
        <v>-1.8971975751525768E-3</v>
      </c>
      <c r="L1194">
        <v>3.4384373196172054E-3</v>
      </c>
      <c r="N1194" s="2">
        <v>34542</v>
      </c>
      <c r="O1194">
        <v>3.0937000000000001</v>
      </c>
      <c r="Q1194" s="2">
        <v>34542</v>
      </c>
      <c r="R1194">
        <v>3181.82</v>
      </c>
      <c r="S1194" s="8">
        <f t="shared" si="167"/>
        <v>-1.7371458924606342E-2</v>
      </c>
      <c r="T1194" s="9">
        <f t="shared" si="163"/>
        <v>-1.7592658924606343E-2</v>
      </c>
      <c r="U1194" s="3">
        <f>Sheet1!$B$17+Sheet1!$B$18*'Portfolio allocation'!K1194</f>
        <v>-1.6887142552409898E-3</v>
      </c>
      <c r="V1194" s="13">
        <f t="shared" si="168"/>
        <v>-1.5903944669365355E-2</v>
      </c>
      <c r="W1194" s="13"/>
      <c r="X1194" s="2">
        <v>34542</v>
      </c>
      <c r="Y1194">
        <v>14.9244</v>
      </c>
      <c r="AA1194" s="2">
        <v>34542</v>
      </c>
      <c r="AB1194">
        <v>175.14</v>
      </c>
      <c r="AC1194">
        <f t="shared" si="169"/>
        <v>2.0024028834602081E-3</v>
      </c>
      <c r="AD1194">
        <f t="shared" si="164"/>
        <v>1.7796028834602081E-3</v>
      </c>
      <c r="AE1194">
        <f>Sheet2!$B$17+Sheet2!$B$18*'Portfolio allocation'!K1194</f>
        <v>-1.6336494743490271E-3</v>
      </c>
      <c r="AF1194">
        <f t="shared" si="170"/>
        <v>3.4132523578092352E-3</v>
      </c>
      <c r="AH1194" s="2">
        <v>34542</v>
      </c>
      <c r="AI1194">
        <v>7.3289999999999997</v>
      </c>
      <c r="AJ1194">
        <v>5.57</v>
      </c>
      <c r="AK1194">
        <v>1.2333499999999999</v>
      </c>
      <c r="AR1194" s="3"/>
    </row>
    <row r="1195" spans="1:44" hidden="1" outlineLevel="1" x14ac:dyDescent="0.2">
      <c r="A1195" s="2">
        <v>34543</v>
      </c>
      <c r="B1195">
        <v>12.03</v>
      </c>
      <c r="E1195" s="2">
        <v>34543</v>
      </c>
      <c r="F1195">
        <v>454.23</v>
      </c>
      <c r="G1195">
        <f t="shared" si="165"/>
        <v>3.6679408710256212E-3</v>
      </c>
      <c r="H1195" s="2">
        <v>34543</v>
      </c>
      <c r="I1195">
        <v>561.97</v>
      </c>
      <c r="J1195">
        <f t="shared" si="166"/>
        <v>3.6612373196172054E-3</v>
      </c>
      <c r="K1195">
        <f t="shared" si="162"/>
        <v>3.4384373196172054E-3</v>
      </c>
      <c r="L1195">
        <v>8.6926666405679597E-3</v>
      </c>
      <c r="N1195" s="2">
        <v>34543</v>
      </c>
      <c r="O1195">
        <v>3.0937000000000001</v>
      </c>
      <c r="Q1195" s="2">
        <v>34543</v>
      </c>
      <c r="R1195">
        <v>3181.82</v>
      </c>
      <c r="S1195" s="8">
        <f t="shared" si="167"/>
        <v>0</v>
      </c>
      <c r="T1195" s="9">
        <f t="shared" si="163"/>
        <v>-2.2279999999999999E-4</v>
      </c>
      <c r="U1195" s="3">
        <f>Sheet1!$B$17+Sheet1!$B$18*'Portfolio allocation'!K1195</f>
        <v>4.4324613190095674E-3</v>
      </c>
      <c r="V1195" s="13">
        <f t="shared" si="168"/>
        <v>-4.6552613190095678E-3</v>
      </c>
      <c r="W1195" s="13"/>
      <c r="X1195" s="2">
        <v>34543</v>
      </c>
      <c r="Y1195">
        <v>14.864699999999999</v>
      </c>
      <c r="AA1195" s="2">
        <v>34543</v>
      </c>
      <c r="AB1195">
        <v>174.44</v>
      </c>
      <c r="AC1195">
        <f t="shared" si="169"/>
        <v>-3.9968025579535382E-3</v>
      </c>
      <c r="AD1195">
        <f t="shared" si="164"/>
        <v>-4.2192025579535384E-3</v>
      </c>
      <c r="AE1195">
        <f>Sheet2!$B$17+Sheet2!$B$18*'Portfolio allocation'!K1195</f>
        <v>3.110933198437818E-3</v>
      </c>
      <c r="AF1195">
        <f t="shared" si="170"/>
        <v>-7.3301357563913564E-3</v>
      </c>
      <c r="AH1195" s="2">
        <v>34543</v>
      </c>
      <c r="AI1195">
        <v>7.2750000000000004</v>
      </c>
      <c r="AJ1195">
        <v>5.56</v>
      </c>
      <c r="AK1195">
        <v>1.2313000000000001</v>
      </c>
      <c r="AR1195" s="3"/>
    </row>
    <row r="1196" spans="1:44" hidden="1" outlineLevel="1" x14ac:dyDescent="0.2">
      <c r="A1196" s="2">
        <v>34544</v>
      </c>
      <c r="B1196">
        <v>11.13</v>
      </c>
      <c r="E1196" s="2">
        <v>34544</v>
      </c>
      <c r="F1196">
        <v>458.26</v>
      </c>
      <c r="G1196">
        <f t="shared" si="165"/>
        <v>8.8721572771501833E-3</v>
      </c>
      <c r="H1196" s="2">
        <v>34544</v>
      </c>
      <c r="I1196">
        <v>566.98</v>
      </c>
      <c r="J1196">
        <f t="shared" si="166"/>
        <v>8.9150666405679591E-3</v>
      </c>
      <c r="K1196">
        <f t="shared" si="162"/>
        <v>8.6926666405679597E-3</v>
      </c>
      <c r="L1196">
        <v>6.064081089279986E-3</v>
      </c>
      <c r="N1196" s="2">
        <v>34544</v>
      </c>
      <c r="O1196">
        <v>3.2187000000000001</v>
      </c>
      <c r="Q1196" s="2">
        <v>34544</v>
      </c>
      <c r="R1196">
        <v>3310.38</v>
      </c>
      <c r="S1196" s="8">
        <f t="shared" si="167"/>
        <v>4.0404548340257973E-2</v>
      </c>
      <c r="T1196" s="9">
        <f t="shared" si="163"/>
        <v>4.0182148340257975E-2</v>
      </c>
      <c r="U1196" s="3">
        <f>Sheet1!$B$17+Sheet1!$B$18*'Portfolio allocation'!K1196</f>
        <v>1.0460246355883336E-2</v>
      </c>
      <c r="V1196" s="13">
        <f t="shared" si="168"/>
        <v>2.9721901984374639E-2</v>
      </c>
      <c r="W1196" s="13"/>
      <c r="X1196" s="2">
        <v>34544</v>
      </c>
      <c r="Y1196">
        <v>14.7752</v>
      </c>
      <c r="AA1196" s="2">
        <v>34544</v>
      </c>
      <c r="AB1196">
        <v>173.38</v>
      </c>
      <c r="AC1196">
        <f t="shared" si="169"/>
        <v>-6.0765879385462629E-3</v>
      </c>
      <c r="AD1196">
        <f t="shared" si="164"/>
        <v>-6.2913879385462631E-3</v>
      </c>
      <c r="AE1196">
        <f>Sheet2!$B$17+Sheet2!$B$18*'Portfolio allocation'!K1196</f>
        <v>7.7831279581407602E-3</v>
      </c>
      <c r="AF1196">
        <f t="shared" si="170"/>
        <v>-1.4074515896687022E-2</v>
      </c>
      <c r="AH1196" s="2">
        <v>34544</v>
      </c>
      <c r="AI1196">
        <v>7.1020000000000003</v>
      </c>
      <c r="AJ1196">
        <v>5.37</v>
      </c>
      <c r="AK1196">
        <v>1.22539</v>
      </c>
      <c r="AR1196" s="3"/>
    </row>
    <row r="1197" spans="1:44" hidden="1" outlineLevel="1" x14ac:dyDescent="0.2">
      <c r="A1197" s="2">
        <v>34547</v>
      </c>
      <c r="B1197">
        <v>11.17</v>
      </c>
      <c r="E1197" s="2">
        <v>34547</v>
      </c>
      <c r="F1197">
        <v>461.01</v>
      </c>
      <c r="G1197">
        <f t="shared" si="165"/>
        <v>6.0009601536246127E-3</v>
      </c>
      <c r="H1197" s="2">
        <v>34547</v>
      </c>
      <c r="I1197">
        <v>570.54</v>
      </c>
      <c r="J1197">
        <f t="shared" si="166"/>
        <v>6.2788810892799862E-3</v>
      </c>
      <c r="K1197">
        <f t="shared" si="162"/>
        <v>6.064081089279986E-3</v>
      </c>
      <c r="L1197">
        <v>-8.8203568549095109E-4</v>
      </c>
      <c r="N1197" s="2">
        <v>34547</v>
      </c>
      <c r="O1197">
        <v>3.3359000000000001</v>
      </c>
      <c r="Q1197" s="2">
        <v>34547</v>
      </c>
      <c r="R1197">
        <v>3430.91</v>
      </c>
      <c r="S1197" s="8">
        <f t="shared" si="167"/>
        <v>3.6409717313420131E-2</v>
      </c>
      <c r="T1197" s="9">
        <f t="shared" si="163"/>
        <v>3.619491731342013E-2</v>
      </c>
      <c r="U1197" s="3">
        <f>Sheet1!$B$17+Sheet1!$B$18*'Portfolio allocation'!K1197</f>
        <v>7.4446663942289108E-3</v>
      </c>
      <c r="V1197" s="13">
        <f t="shared" si="168"/>
        <v>2.8750250919191221E-2</v>
      </c>
      <c r="W1197" s="13"/>
      <c r="X1197" s="2">
        <v>34547</v>
      </c>
      <c r="Y1197">
        <v>15.013999999999999</v>
      </c>
      <c r="AA1197" s="2">
        <v>34547</v>
      </c>
      <c r="AB1197">
        <v>176.19</v>
      </c>
      <c r="AC1197">
        <f t="shared" si="169"/>
        <v>1.6207174991348605E-2</v>
      </c>
      <c r="AD1197">
        <f t="shared" si="164"/>
        <v>1.5991174991348604E-2</v>
      </c>
      <c r="AE1197">
        <f>Sheet2!$B$17+Sheet2!$B$18*'Portfolio allocation'!K1197</f>
        <v>5.4457226246529093E-3</v>
      </c>
      <c r="AF1197">
        <f t="shared" si="170"/>
        <v>1.0545452366695695E-2</v>
      </c>
      <c r="AH1197" s="2">
        <v>34547</v>
      </c>
      <c r="AI1197">
        <v>7.1130000000000004</v>
      </c>
      <c r="AJ1197">
        <v>5.4</v>
      </c>
      <c r="AK1197">
        <v>1.23567</v>
      </c>
      <c r="AR1197" s="3"/>
    </row>
    <row r="1198" spans="1:44" hidden="1" outlineLevel="1" x14ac:dyDescent="0.2">
      <c r="A1198" s="2">
        <v>34548</v>
      </c>
      <c r="B1198">
        <v>11.27</v>
      </c>
      <c r="E1198" s="2">
        <v>34548</v>
      </c>
      <c r="F1198">
        <v>460.56</v>
      </c>
      <c r="G1198">
        <f t="shared" si="165"/>
        <v>-9.7611765471461442E-4</v>
      </c>
      <c r="H1198" s="2">
        <v>34548</v>
      </c>
      <c r="I1198">
        <v>570.16</v>
      </c>
      <c r="J1198">
        <f t="shared" si="166"/>
        <v>-6.6603568549095105E-4</v>
      </c>
      <c r="K1198">
        <f t="shared" si="162"/>
        <v>-8.8203568549095109E-4</v>
      </c>
      <c r="L1198">
        <v>1.7678998175951119E-3</v>
      </c>
      <c r="N1198" s="2">
        <v>34548</v>
      </c>
      <c r="O1198">
        <v>3.3008000000000002</v>
      </c>
      <c r="Q1198" s="2">
        <v>34548</v>
      </c>
      <c r="R1198">
        <v>3394.75</v>
      </c>
      <c r="S1198" s="8">
        <f t="shared" si="167"/>
        <v>-1.0539477864473179E-2</v>
      </c>
      <c r="T1198" s="9">
        <f t="shared" si="163"/>
        <v>-1.0755477864473178E-2</v>
      </c>
      <c r="U1198" s="3">
        <f>Sheet1!$B$17+Sheet1!$B$18*'Portfolio allocation'!K1198</f>
        <v>-5.240948077975384E-4</v>
      </c>
      <c r="V1198" s="13">
        <f t="shared" si="168"/>
        <v>-1.023138305667564E-2</v>
      </c>
      <c r="W1198" s="13"/>
      <c r="X1198" s="2">
        <v>34548</v>
      </c>
      <c r="Y1198">
        <v>14.864699999999999</v>
      </c>
      <c r="AA1198" s="2">
        <v>34548</v>
      </c>
      <c r="AB1198">
        <v>174.44</v>
      </c>
      <c r="AC1198">
        <f t="shared" si="169"/>
        <v>-9.9324592769169939E-3</v>
      </c>
      <c r="AD1198">
        <f t="shared" si="164"/>
        <v>-1.0146459276916995E-2</v>
      </c>
      <c r="AE1198">
        <f>Sheet2!$B$17+Sheet2!$B$18*'Portfolio allocation'!K1198</f>
        <v>-7.3094162293973011E-4</v>
      </c>
      <c r="AF1198">
        <f t="shared" si="170"/>
        <v>-9.4155176539772647E-3</v>
      </c>
      <c r="AH1198" s="2">
        <v>34548</v>
      </c>
      <c r="AI1198">
        <v>7.0960000000000001</v>
      </c>
      <c r="AJ1198">
        <v>5.35</v>
      </c>
      <c r="AK1198">
        <v>1.23007</v>
      </c>
      <c r="AR1198" s="3"/>
    </row>
    <row r="1199" spans="1:44" hidden="1" outlineLevel="1" x14ac:dyDescent="0.2">
      <c r="A1199" s="2">
        <v>34549</v>
      </c>
      <c r="B1199">
        <v>11.35</v>
      </c>
      <c r="E1199" s="2">
        <v>34549</v>
      </c>
      <c r="F1199">
        <v>461.45</v>
      </c>
      <c r="G1199">
        <f t="shared" si="165"/>
        <v>1.9324300851137899E-3</v>
      </c>
      <c r="H1199" s="2">
        <v>34549</v>
      </c>
      <c r="I1199">
        <v>571.29</v>
      </c>
      <c r="J1199">
        <f t="shared" si="166"/>
        <v>1.9818998175951119E-3</v>
      </c>
      <c r="K1199">
        <f t="shared" si="162"/>
        <v>1.7678998175951119E-3</v>
      </c>
      <c r="L1199">
        <v>-6.550136610128007E-3</v>
      </c>
      <c r="N1199" s="2">
        <v>34549</v>
      </c>
      <c r="O1199">
        <v>3.3359000000000001</v>
      </c>
      <c r="Q1199" s="2">
        <v>34549</v>
      </c>
      <c r="R1199">
        <v>3430.91</v>
      </c>
      <c r="S1199" s="8">
        <f t="shared" si="167"/>
        <v>1.0651741659916114E-2</v>
      </c>
      <c r="T1199" s="9">
        <f t="shared" si="163"/>
        <v>1.0437741659916113E-2</v>
      </c>
      <c r="U1199" s="3">
        <f>Sheet1!$B$17+Sheet1!$B$18*'Portfolio allocation'!K1199</f>
        <v>2.5159783596393893E-3</v>
      </c>
      <c r="V1199" s="13">
        <f t="shared" si="168"/>
        <v>7.9217633002767237E-3</v>
      </c>
      <c r="W1199" s="13"/>
      <c r="X1199" s="2">
        <v>34549</v>
      </c>
      <c r="Y1199">
        <v>15.043799999999999</v>
      </c>
      <c r="AA1199" s="2">
        <v>34549</v>
      </c>
      <c r="AB1199">
        <v>176.54</v>
      </c>
      <c r="AC1199">
        <f t="shared" si="169"/>
        <v>1.2038523274478408E-2</v>
      </c>
      <c r="AD1199">
        <f t="shared" si="164"/>
        <v>1.1824923274478408E-2</v>
      </c>
      <c r="AE1199">
        <f>Sheet2!$B$17+Sheet2!$B$18*'Portfolio allocation'!K1199</f>
        <v>1.6254486323735145E-3</v>
      </c>
      <c r="AF1199">
        <f t="shared" si="170"/>
        <v>1.0199474642104894E-2</v>
      </c>
      <c r="AH1199" s="2">
        <v>34549</v>
      </c>
      <c r="AI1199">
        <v>7.08</v>
      </c>
      <c r="AJ1199">
        <v>5.34</v>
      </c>
      <c r="AK1199">
        <v>1.23272</v>
      </c>
      <c r="AR1199" s="3"/>
    </row>
    <row r="1200" spans="1:44" hidden="1" outlineLevel="1" x14ac:dyDescent="0.2">
      <c r="A1200" s="2">
        <v>34550</v>
      </c>
      <c r="B1200">
        <v>12.18</v>
      </c>
      <c r="E1200" s="2">
        <v>34550</v>
      </c>
      <c r="F1200">
        <v>458.4</v>
      </c>
      <c r="G1200">
        <f t="shared" si="165"/>
        <v>-6.6096001733665366E-3</v>
      </c>
      <c r="H1200" s="2">
        <v>34550</v>
      </c>
      <c r="I1200">
        <v>567.66999999999996</v>
      </c>
      <c r="J1200">
        <f t="shared" si="166"/>
        <v>-6.3365366101280074E-3</v>
      </c>
      <c r="K1200">
        <f t="shared" si="162"/>
        <v>-6.550136610128007E-3</v>
      </c>
      <c r="L1200">
        <v>-3.0329389398769356E-3</v>
      </c>
      <c r="N1200" s="2">
        <v>34550</v>
      </c>
      <c r="O1200">
        <v>3.2968999999999999</v>
      </c>
      <c r="Q1200" s="2">
        <v>34550</v>
      </c>
      <c r="R1200">
        <v>3390.73</v>
      </c>
      <c r="S1200" s="8">
        <f t="shared" si="167"/>
        <v>-1.1711178666884203E-2</v>
      </c>
      <c r="T1200" s="9">
        <f t="shared" si="163"/>
        <v>-1.1924778666884203E-2</v>
      </c>
      <c r="U1200" s="3">
        <f>Sheet1!$B$17+Sheet1!$B$18*'Portfolio allocation'!K1200</f>
        <v>-7.0266838373215217E-3</v>
      </c>
      <c r="V1200" s="13">
        <f t="shared" si="168"/>
        <v>-4.8980948295626811E-3</v>
      </c>
      <c r="W1200" s="13"/>
      <c r="X1200" s="2">
        <v>34550</v>
      </c>
      <c r="Y1200">
        <v>15.073700000000001</v>
      </c>
      <c r="AA1200" s="2">
        <v>34550</v>
      </c>
      <c r="AB1200">
        <v>177.59</v>
      </c>
      <c r="AC1200">
        <f t="shared" si="169"/>
        <v>5.9476605868358234E-3</v>
      </c>
      <c r="AD1200">
        <f t="shared" si="164"/>
        <v>5.7332605868358234E-3</v>
      </c>
      <c r="AE1200">
        <f>Sheet2!$B$17+Sheet2!$B$18*'Portfolio allocation'!K1200</f>
        <v>-5.7711615714601053E-3</v>
      </c>
      <c r="AF1200">
        <f t="shared" si="170"/>
        <v>1.1504422158295929E-2</v>
      </c>
      <c r="AH1200" s="2">
        <v>34550</v>
      </c>
      <c r="AI1200">
        <v>7.1070000000000002</v>
      </c>
      <c r="AJ1200">
        <v>5.36</v>
      </c>
      <c r="AK1200">
        <v>1.2315100000000001</v>
      </c>
      <c r="AR1200" s="3"/>
    </row>
    <row r="1201" spans="1:44" hidden="1" outlineLevel="1" x14ac:dyDescent="0.2">
      <c r="A1201" s="2">
        <v>34551</v>
      </c>
      <c r="B1201">
        <v>12.34</v>
      </c>
      <c r="E1201" s="2">
        <v>34551</v>
      </c>
      <c r="F1201">
        <v>457.09</v>
      </c>
      <c r="G1201">
        <f t="shared" si="165"/>
        <v>-2.8577661431065104E-3</v>
      </c>
      <c r="H1201" s="2">
        <v>34551</v>
      </c>
      <c r="I1201">
        <v>566.07000000000005</v>
      </c>
      <c r="J1201">
        <f t="shared" si="166"/>
        <v>-2.8185389398769356E-3</v>
      </c>
      <c r="K1201">
        <f t="shared" si="162"/>
        <v>-3.0329389398769356E-3</v>
      </c>
      <c r="L1201">
        <v>1.7549538890950693E-3</v>
      </c>
      <c r="N1201" s="2">
        <v>34551</v>
      </c>
      <c r="O1201">
        <v>3.2812000000000001</v>
      </c>
      <c r="Q1201" s="2">
        <v>34551</v>
      </c>
      <c r="R1201">
        <v>3374.66</v>
      </c>
      <c r="S1201" s="8">
        <f t="shared" si="167"/>
        <v>-4.7393924022260947E-3</v>
      </c>
      <c r="T1201" s="9">
        <f t="shared" si="163"/>
        <v>-4.9537924022260947E-3</v>
      </c>
      <c r="U1201" s="3">
        <f>Sheet1!$B$17+Sheet1!$B$18*'Portfolio allocation'!K1201</f>
        <v>-2.9916655323666899E-3</v>
      </c>
      <c r="V1201" s="13">
        <f t="shared" si="168"/>
        <v>-1.9621268698594048E-3</v>
      </c>
      <c r="W1201" s="13"/>
      <c r="X1201" s="2">
        <v>34551</v>
      </c>
      <c r="Y1201">
        <v>14.894600000000001</v>
      </c>
      <c r="AA1201" s="2">
        <v>34551</v>
      </c>
      <c r="AB1201">
        <v>175.48</v>
      </c>
      <c r="AC1201">
        <f t="shared" si="169"/>
        <v>-1.1881299622726549E-2</v>
      </c>
      <c r="AD1201">
        <f t="shared" si="164"/>
        <v>-1.2104899622726548E-2</v>
      </c>
      <c r="AE1201">
        <f>Sheet2!$B$17+Sheet2!$B$18*'Portfolio allocation'!K1201</f>
        <v>-2.6435796712447387E-3</v>
      </c>
      <c r="AF1201">
        <f t="shared" si="170"/>
        <v>-9.4613199514818093E-3</v>
      </c>
      <c r="AH1201" s="2">
        <v>34551</v>
      </c>
      <c r="AI1201">
        <v>7.266</v>
      </c>
      <c r="AJ1201">
        <v>5.59</v>
      </c>
      <c r="AK1201">
        <v>1.2307300000000001</v>
      </c>
      <c r="AR1201" s="3"/>
    </row>
    <row r="1202" spans="1:44" hidden="1" outlineLevel="1" x14ac:dyDescent="0.2">
      <c r="A1202" s="2">
        <v>34554</v>
      </c>
      <c r="B1202">
        <v>12.41</v>
      </c>
      <c r="E1202" s="2">
        <v>34554</v>
      </c>
      <c r="F1202">
        <v>457.89</v>
      </c>
      <c r="G1202">
        <f t="shared" si="165"/>
        <v>1.7502023671487343E-3</v>
      </c>
      <c r="H1202" s="2">
        <v>34554</v>
      </c>
      <c r="I1202">
        <v>567.19000000000005</v>
      </c>
      <c r="J1202">
        <f t="shared" si="166"/>
        <v>1.9785538890950694E-3</v>
      </c>
      <c r="K1202">
        <f t="shared" si="162"/>
        <v>1.7549538890950693E-3</v>
      </c>
      <c r="L1202">
        <v>3.401848410584682E-4</v>
      </c>
      <c r="N1202" s="2">
        <v>34554</v>
      </c>
      <c r="O1202">
        <v>3.3125</v>
      </c>
      <c r="Q1202" s="2">
        <v>34554</v>
      </c>
      <c r="R1202">
        <v>3406.8</v>
      </c>
      <c r="S1202" s="8">
        <f t="shared" si="167"/>
        <v>9.5239224099614717E-3</v>
      </c>
      <c r="T1202" s="9">
        <f t="shared" si="163"/>
        <v>9.3003224099614725E-3</v>
      </c>
      <c r="U1202" s="3">
        <f>Sheet1!$B$17+Sheet1!$B$18*'Portfolio allocation'!K1202</f>
        <v>2.501126462370681E-3</v>
      </c>
      <c r="V1202" s="13">
        <f t="shared" si="168"/>
        <v>6.7991959475907915E-3</v>
      </c>
      <c r="W1202" s="13"/>
      <c r="X1202" s="2">
        <v>34554</v>
      </c>
      <c r="Y1202">
        <v>15.1035</v>
      </c>
      <c r="AA1202" s="2">
        <v>34554</v>
      </c>
      <c r="AB1202">
        <v>177.94</v>
      </c>
      <c r="AC1202">
        <f t="shared" si="169"/>
        <v>1.4018691588784993E-2</v>
      </c>
      <c r="AD1202">
        <f t="shared" si="164"/>
        <v>1.3794691588784993E-2</v>
      </c>
      <c r="AE1202">
        <f>Sheet2!$B$17+Sheet2!$B$18*'Portfolio allocation'!K1202</f>
        <v>1.6139367824707694E-3</v>
      </c>
      <c r="AF1202">
        <f t="shared" si="170"/>
        <v>1.2180754806314222E-2</v>
      </c>
      <c r="AH1202" s="2">
        <v>34554</v>
      </c>
      <c r="AI1202">
        <v>7.266</v>
      </c>
      <c r="AJ1202">
        <v>5.6</v>
      </c>
      <c r="AK1202">
        <v>1.2313000000000001</v>
      </c>
      <c r="AR1202" s="3"/>
    </row>
    <row r="1203" spans="1:44" hidden="1" outlineLevel="1" x14ac:dyDescent="0.2">
      <c r="A1203" s="2">
        <v>34555</v>
      </c>
      <c r="B1203">
        <v>12.54</v>
      </c>
      <c r="E1203" s="2">
        <v>34555</v>
      </c>
      <c r="F1203">
        <v>457.93</v>
      </c>
      <c r="G1203">
        <f t="shared" si="165"/>
        <v>8.7357225534656635E-5</v>
      </c>
      <c r="H1203" s="2">
        <v>34555</v>
      </c>
      <c r="I1203">
        <v>567.51</v>
      </c>
      <c r="J1203">
        <f t="shared" si="166"/>
        <v>5.6418484105846822E-4</v>
      </c>
      <c r="K1203">
        <f t="shared" si="162"/>
        <v>3.401848410584682E-4</v>
      </c>
      <c r="L1203">
        <v>5.0438296276718282E-3</v>
      </c>
      <c r="N1203" s="2">
        <v>34555</v>
      </c>
      <c r="O1203">
        <v>3.3437000000000001</v>
      </c>
      <c r="Q1203" s="2">
        <v>34555</v>
      </c>
      <c r="R1203">
        <v>3438.94</v>
      </c>
      <c r="S1203" s="8">
        <f t="shared" si="167"/>
        <v>9.4340730304096621E-3</v>
      </c>
      <c r="T1203" s="9">
        <f t="shared" si="163"/>
        <v>9.2100730304096618E-3</v>
      </c>
      <c r="U1203" s="3">
        <f>Sheet1!$B$17+Sheet1!$B$18*'Portfolio allocation'!K1203</f>
        <v>8.7806755544728816E-4</v>
      </c>
      <c r="V1203" s="13">
        <f t="shared" si="168"/>
        <v>8.3320054749623732E-3</v>
      </c>
      <c r="W1203" s="13"/>
      <c r="X1203" s="2">
        <v>34555</v>
      </c>
      <c r="Y1203">
        <v>15.401999999999999</v>
      </c>
      <c r="AA1203" s="2">
        <v>34555</v>
      </c>
      <c r="AB1203">
        <v>181.46</v>
      </c>
      <c r="AC1203">
        <f t="shared" si="169"/>
        <v>1.9781948971563601E-2</v>
      </c>
      <c r="AD1203">
        <f t="shared" si="164"/>
        <v>1.95571489715636E-2</v>
      </c>
      <c r="AE1203">
        <f>Sheet2!$B$17+Sheet2!$B$18*'Portfolio allocation'!K1203</f>
        <v>3.5588805093378481E-4</v>
      </c>
      <c r="AF1203">
        <f t="shared" si="170"/>
        <v>1.9201260920629817E-2</v>
      </c>
      <c r="AH1203" s="2">
        <v>34555</v>
      </c>
      <c r="AI1203">
        <v>7.2839999999999998</v>
      </c>
      <c r="AJ1203">
        <v>5.62</v>
      </c>
      <c r="AK1203">
        <v>1.2295199999999999</v>
      </c>
      <c r="AR1203" s="3"/>
    </row>
    <row r="1204" spans="1:44" hidden="1" outlineLevel="1" x14ac:dyDescent="0.2">
      <c r="A1204" s="2">
        <v>34556</v>
      </c>
      <c r="B1204">
        <v>11.91</v>
      </c>
      <c r="E1204" s="2">
        <v>34556</v>
      </c>
      <c r="F1204">
        <v>460.3</v>
      </c>
      <c r="G1204">
        <f t="shared" si="165"/>
        <v>5.1754634987879466E-3</v>
      </c>
      <c r="H1204" s="2">
        <v>34556</v>
      </c>
      <c r="I1204">
        <v>570.5</v>
      </c>
      <c r="J1204">
        <f t="shared" si="166"/>
        <v>5.2686296276718281E-3</v>
      </c>
      <c r="K1204">
        <f t="shared" si="162"/>
        <v>5.0438296276718282E-3</v>
      </c>
      <c r="L1204">
        <v>-3.273156178790558E-3</v>
      </c>
      <c r="N1204" s="2">
        <v>34556</v>
      </c>
      <c r="O1204">
        <v>3.3828</v>
      </c>
      <c r="Q1204" s="2">
        <v>34556</v>
      </c>
      <c r="R1204">
        <v>3479.12</v>
      </c>
      <c r="S1204" s="8">
        <f t="shared" si="167"/>
        <v>1.1683832808946804E-2</v>
      </c>
      <c r="T1204" s="9">
        <f t="shared" si="163"/>
        <v>1.1459032808946803E-2</v>
      </c>
      <c r="U1204" s="3">
        <f>Sheet1!$B$17+Sheet1!$B$18*'Portfolio allocation'!K1204</f>
        <v>6.2742080608614911E-3</v>
      </c>
      <c r="V1204" s="13">
        <f t="shared" si="168"/>
        <v>5.1848247480853118E-3</v>
      </c>
      <c r="W1204" s="13"/>
      <c r="X1204" s="2">
        <v>34556</v>
      </c>
      <c r="Y1204">
        <v>15.3125</v>
      </c>
      <c r="AA1204" s="2">
        <v>34556</v>
      </c>
      <c r="AB1204">
        <v>180.4</v>
      </c>
      <c r="AC1204">
        <f t="shared" si="169"/>
        <v>-5.8415077703075635E-3</v>
      </c>
      <c r="AD1204">
        <f t="shared" si="164"/>
        <v>-6.0647077703075633E-3</v>
      </c>
      <c r="AE1204">
        <f>Sheet2!$B$17+Sheet2!$B$18*'Portfolio allocation'!K1204</f>
        <v>4.5384889960220325E-3</v>
      </c>
      <c r="AF1204">
        <f t="shared" si="170"/>
        <v>-1.0603196766329596E-2</v>
      </c>
      <c r="AH1204" s="2">
        <v>34556</v>
      </c>
      <c r="AI1204">
        <v>7.2930000000000001</v>
      </c>
      <c r="AJ1204">
        <v>5.58</v>
      </c>
      <c r="AK1204">
        <v>1.2333000000000001</v>
      </c>
      <c r="AR1204" s="3"/>
    </row>
    <row r="1205" spans="1:44" hidden="1" outlineLevel="1" x14ac:dyDescent="0.2">
      <c r="A1205" s="2">
        <v>34557</v>
      </c>
      <c r="B1205">
        <v>12.13</v>
      </c>
      <c r="E1205" s="2">
        <v>34557</v>
      </c>
      <c r="F1205">
        <v>458.88</v>
      </c>
      <c r="G1205">
        <f t="shared" si="165"/>
        <v>-3.0849446013470061E-3</v>
      </c>
      <c r="H1205" s="2">
        <v>34557</v>
      </c>
      <c r="I1205">
        <v>568.76</v>
      </c>
      <c r="J1205">
        <f t="shared" si="166"/>
        <v>-3.0499561787905582E-3</v>
      </c>
      <c r="K1205">
        <f t="shared" si="162"/>
        <v>-3.273156178790558E-3</v>
      </c>
      <c r="L1205">
        <v>6.5091475349885715E-3</v>
      </c>
      <c r="N1205" s="2">
        <v>34557</v>
      </c>
      <c r="O1205">
        <v>3.4531000000000001</v>
      </c>
      <c r="Q1205" s="2">
        <v>34557</v>
      </c>
      <c r="R1205">
        <v>3551.43</v>
      </c>
      <c r="S1205" s="8">
        <f t="shared" si="167"/>
        <v>2.0783991354135445E-2</v>
      </c>
      <c r="T1205" s="9">
        <f t="shared" si="163"/>
        <v>2.0560791354135445E-2</v>
      </c>
      <c r="U1205" s="3">
        <f>Sheet1!$B$17+Sheet1!$B$18*'Portfolio allocation'!K1205</f>
        <v>-3.2672488367628239E-3</v>
      </c>
      <c r="V1205" s="13">
        <f t="shared" si="168"/>
        <v>2.3828040190898268E-2</v>
      </c>
      <c r="W1205" s="13"/>
      <c r="X1205" s="2">
        <v>34557</v>
      </c>
      <c r="Y1205">
        <v>15.431900000000001</v>
      </c>
      <c r="AA1205" s="2">
        <v>34557</v>
      </c>
      <c r="AB1205">
        <v>181.81</v>
      </c>
      <c r="AC1205">
        <f t="shared" si="169"/>
        <v>7.8159645232815933E-3</v>
      </c>
      <c r="AD1205">
        <f t="shared" si="164"/>
        <v>7.5911645232815935E-3</v>
      </c>
      <c r="AE1205">
        <f>Sheet2!$B$17+Sheet2!$B$18*'Portfolio allocation'!K1205</f>
        <v>-2.8571869685827711E-3</v>
      </c>
      <c r="AF1205">
        <f t="shared" si="170"/>
        <v>1.0448351491864365E-2</v>
      </c>
      <c r="AH1205" s="2">
        <v>34557</v>
      </c>
      <c r="AI1205">
        <v>7.351</v>
      </c>
      <c r="AJ1205">
        <v>5.62</v>
      </c>
      <c r="AK1205">
        <v>1.22397</v>
      </c>
      <c r="AR1205" s="3"/>
    </row>
    <row r="1206" spans="1:44" hidden="1" outlineLevel="1" x14ac:dyDescent="0.2">
      <c r="A1206" s="2">
        <v>34558</v>
      </c>
      <c r="B1206">
        <v>11.09</v>
      </c>
      <c r="E1206" s="2">
        <v>34558</v>
      </c>
      <c r="F1206">
        <v>461.94</v>
      </c>
      <c r="G1206">
        <f t="shared" si="165"/>
        <v>6.6684100418410441E-3</v>
      </c>
      <c r="H1206" s="2">
        <v>34558</v>
      </c>
      <c r="I1206">
        <v>572.59</v>
      </c>
      <c r="J1206">
        <f t="shared" si="166"/>
        <v>6.7339475349885713E-3</v>
      </c>
      <c r="K1206">
        <f t="shared" si="162"/>
        <v>6.5091475349885715E-3</v>
      </c>
      <c r="L1206">
        <v>-1.4465152377792759E-3</v>
      </c>
      <c r="N1206" s="2">
        <v>34558</v>
      </c>
      <c r="O1206">
        <v>3.4531000000000001</v>
      </c>
      <c r="Q1206" s="2">
        <v>34558</v>
      </c>
      <c r="R1206">
        <v>3551.43</v>
      </c>
      <c r="S1206" s="8">
        <f t="shared" si="167"/>
        <v>0</v>
      </c>
      <c r="T1206" s="9">
        <f t="shared" si="163"/>
        <v>-2.2479999999999999E-4</v>
      </c>
      <c r="U1206" s="3">
        <f>Sheet1!$B$17+Sheet1!$B$18*'Portfolio allocation'!K1206</f>
        <v>7.9552579002295197E-3</v>
      </c>
      <c r="V1206" s="13">
        <f t="shared" si="168"/>
        <v>-8.1800579002295204E-3</v>
      </c>
      <c r="W1206" s="13"/>
      <c r="X1206" s="2">
        <v>34558</v>
      </c>
      <c r="Y1206">
        <v>15.222899999999999</v>
      </c>
      <c r="AA1206" s="2">
        <v>34558</v>
      </c>
      <c r="AB1206">
        <v>179.35</v>
      </c>
      <c r="AC1206">
        <f t="shared" si="169"/>
        <v>-1.3530608877399541E-2</v>
      </c>
      <c r="AD1206">
        <f t="shared" si="164"/>
        <v>-1.3754608877399542E-2</v>
      </c>
      <c r="AE1206">
        <f>Sheet2!$B$17+Sheet2!$B$18*'Portfolio allocation'!K1206</f>
        <v>5.8414870628489554E-3</v>
      </c>
      <c r="AF1206">
        <f t="shared" si="170"/>
        <v>-1.9596095940248498E-2</v>
      </c>
      <c r="AH1206" s="2">
        <v>34558</v>
      </c>
      <c r="AI1206">
        <v>7.2750000000000004</v>
      </c>
      <c r="AJ1206">
        <v>5.6</v>
      </c>
      <c r="AK1206">
        <v>1.2412000000000001</v>
      </c>
      <c r="AR1206" s="3"/>
    </row>
    <row r="1207" spans="1:44" hidden="1" outlineLevel="1" x14ac:dyDescent="0.2">
      <c r="A1207" s="2">
        <v>34561</v>
      </c>
      <c r="B1207">
        <v>12.06</v>
      </c>
      <c r="E1207" s="2">
        <v>34561</v>
      </c>
      <c r="F1207">
        <v>461.23</v>
      </c>
      <c r="G1207">
        <f t="shared" si="165"/>
        <v>-1.5369961466856763E-3</v>
      </c>
      <c r="H1207" s="2">
        <v>34561</v>
      </c>
      <c r="I1207">
        <v>571.89</v>
      </c>
      <c r="J1207">
        <f t="shared" si="166"/>
        <v>-1.2225152377792758E-3</v>
      </c>
      <c r="K1207">
        <f t="shared" si="162"/>
        <v>-1.4465152377792759E-3</v>
      </c>
      <c r="L1207">
        <v>8.115164832397874E-3</v>
      </c>
      <c r="N1207" s="2">
        <v>34561</v>
      </c>
      <c r="O1207">
        <v>3.4022999999999999</v>
      </c>
      <c r="Q1207" s="2">
        <v>34561</v>
      </c>
      <c r="R1207">
        <v>3499.2</v>
      </c>
      <c r="S1207" s="8">
        <f t="shared" si="167"/>
        <v>-1.4706751928096562E-2</v>
      </c>
      <c r="T1207" s="9">
        <f t="shared" si="163"/>
        <v>-1.4930751928096562E-2</v>
      </c>
      <c r="U1207" s="3">
        <f>Sheet1!$B$17+Sheet1!$B$18*'Portfolio allocation'!K1207</f>
        <v>-1.1716800559969974E-3</v>
      </c>
      <c r="V1207" s="13">
        <f t="shared" si="168"/>
        <v>-1.3759071872099564E-2</v>
      </c>
      <c r="W1207" s="13"/>
      <c r="X1207" s="2">
        <v>34561</v>
      </c>
      <c r="Y1207">
        <v>15.372199999999999</v>
      </c>
      <c r="AA1207" s="2">
        <v>34561</v>
      </c>
      <c r="AB1207">
        <v>181.1</v>
      </c>
      <c r="AC1207">
        <f t="shared" si="169"/>
        <v>9.7574574853638296E-3</v>
      </c>
      <c r="AD1207">
        <f t="shared" si="164"/>
        <v>9.5318574853638302E-3</v>
      </c>
      <c r="AE1207">
        <f>Sheet2!$B$17+Sheet2!$B$18*'Portfolio allocation'!K1207</f>
        <v>-1.2328912420103617E-3</v>
      </c>
      <c r="AF1207">
        <f t="shared" si="170"/>
        <v>1.0764748727374191E-2</v>
      </c>
      <c r="AH1207" s="2">
        <v>34561</v>
      </c>
      <c r="AI1207">
        <v>7.2919999999999998</v>
      </c>
      <c r="AJ1207">
        <v>5.64</v>
      </c>
      <c r="AK1207">
        <v>1.2432399999999999</v>
      </c>
      <c r="AR1207" s="3"/>
    </row>
    <row r="1208" spans="1:44" hidden="1" outlineLevel="1" x14ac:dyDescent="0.2">
      <c r="A1208" s="2">
        <v>34562</v>
      </c>
      <c r="B1208">
        <v>11.39</v>
      </c>
      <c r="E1208" s="2">
        <v>34562</v>
      </c>
      <c r="F1208">
        <v>465.01</v>
      </c>
      <c r="G1208">
        <f t="shared" si="165"/>
        <v>8.1954773106691636E-3</v>
      </c>
      <c r="H1208" s="2">
        <v>34562</v>
      </c>
      <c r="I1208">
        <v>576.66</v>
      </c>
      <c r="J1208">
        <f t="shared" si="166"/>
        <v>8.3407648323978734E-3</v>
      </c>
      <c r="K1208">
        <f t="shared" si="162"/>
        <v>8.115164832397874E-3</v>
      </c>
      <c r="L1208">
        <v>1.7404854160177062E-4</v>
      </c>
      <c r="N1208" s="2">
        <v>34562</v>
      </c>
      <c r="O1208">
        <v>3.4297</v>
      </c>
      <c r="Q1208" s="2">
        <v>34562</v>
      </c>
      <c r="R1208">
        <v>3527.33</v>
      </c>
      <c r="S1208" s="8">
        <f t="shared" si="167"/>
        <v>8.0389803383631442E-3</v>
      </c>
      <c r="T1208" s="9">
        <f t="shared" si="163"/>
        <v>7.8133803383631448E-3</v>
      </c>
      <c r="U1208" s="3">
        <f>Sheet1!$B$17+Sheet1!$B$18*'Portfolio allocation'!K1208</f>
        <v>9.7977216457084699E-3</v>
      </c>
      <c r="V1208" s="13">
        <f t="shared" si="168"/>
        <v>-1.9843413073453251E-3</v>
      </c>
      <c r="W1208" s="13"/>
      <c r="X1208" s="2">
        <v>34562</v>
      </c>
      <c r="Y1208">
        <v>15.431900000000001</v>
      </c>
      <c r="AA1208" s="2">
        <v>34562</v>
      </c>
      <c r="AB1208">
        <v>181.81</v>
      </c>
      <c r="AC1208">
        <f t="shared" si="169"/>
        <v>3.9204859193815444E-3</v>
      </c>
      <c r="AD1208">
        <f t="shared" si="164"/>
        <v>3.6956859193815446E-3</v>
      </c>
      <c r="AE1208">
        <f>Sheet2!$B$17+Sheet2!$B$18*'Portfolio allocation'!K1208</f>
        <v>7.2695986169122716E-3</v>
      </c>
      <c r="AF1208">
        <f t="shared" si="170"/>
        <v>-3.573912697530727E-3</v>
      </c>
      <c r="AH1208" s="2">
        <v>34562</v>
      </c>
      <c r="AI1208">
        <v>7.157</v>
      </c>
      <c r="AJ1208">
        <v>5.62</v>
      </c>
      <c r="AK1208">
        <v>1.2423</v>
      </c>
      <c r="AR1208" s="3"/>
    </row>
    <row r="1209" spans="1:44" hidden="1" outlineLevel="1" x14ac:dyDescent="0.2">
      <c r="A1209" s="2">
        <v>34563</v>
      </c>
      <c r="B1209">
        <v>11.54</v>
      </c>
      <c r="E1209" s="2">
        <v>34563</v>
      </c>
      <c r="F1209">
        <v>465.17</v>
      </c>
      <c r="G1209">
        <f t="shared" si="165"/>
        <v>3.4407862196528249E-4</v>
      </c>
      <c r="H1209" s="2">
        <v>34563</v>
      </c>
      <c r="I1209">
        <v>576.89</v>
      </c>
      <c r="J1209">
        <f t="shared" si="166"/>
        <v>3.9884854160177063E-4</v>
      </c>
      <c r="K1209">
        <f t="shared" si="162"/>
        <v>1.7404854160177062E-4</v>
      </c>
      <c r="L1209">
        <v>-4.4866444833503881E-3</v>
      </c>
      <c r="N1209" s="2">
        <v>34563</v>
      </c>
      <c r="O1209">
        <v>3.4922</v>
      </c>
      <c r="Q1209" s="2">
        <v>34563</v>
      </c>
      <c r="R1209">
        <v>3591.6</v>
      </c>
      <c r="S1209" s="8">
        <f t="shared" si="167"/>
        <v>1.8220580439028966E-2</v>
      </c>
      <c r="T1209" s="9">
        <f t="shared" si="163"/>
        <v>1.7995780439028965E-2</v>
      </c>
      <c r="U1209" s="3">
        <f>Sheet1!$B$17+Sheet1!$B$18*'Portfolio allocation'!K1209</f>
        <v>6.8747178225681547E-4</v>
      </c>
      <c r="V1209" s="13">
        <f t="shared" si="168"/>
        <v>1.7308308656772148E-2</v>
      </c>
      <c r="W1209" s="13"/>
      <c r="X1209" s="2">
        <v>34563</v>
      </c>
      <c r="Y1209">
        <v>15.4916</v>
      </c>
      <c r="AA1209" s="2">
        <v>34563</v>
      </c>
      <c r="AB1209">
        <v>182.51</v>
      </c>
      <c r="AC1209">
        <f t="shared" si="169"/>
        <v>3.8501732577964631E-3</v>
      </c>
      <c r="AD1209">
        <f t="shared" si="164"/>
        <v>3.6277732577964629E-3</v>
      </c>
      <c r="AE1209">
        <f>Sheet2!$B$17+Sheet2!$B$18*'Portfolio allocation'!K1209</f>
        <v>2.0815541493654903E-4</v>
      </c>
      <c r="AF1209">
        <f t="shared" si="170"/>
        <v>3.419617842859914E-3</v>
      </c>
      <c r="AH1209" s="2">
        <v>34563</v>
      </c>
      <c r="AI1209">
        <v>7.1749999999999998</v>
      </c>
      <c r="AJ1209">
        <v>5.56</v>
      </c>
      <c r="AK1209">
        <v>1.24</v>
      </c>
      <c r="AR1209" s="3"/>
    </row>
    <row r="1210" spans="1:44" hidden="1" outlineLevel="1" x14ac:dyDescent="0.2">
      <c r="A1210" s="2">
        <v>34564</v>
      </c>
      <c r="B1210">
        <v>12.07</v>
      </c>
      <c r="E1210" s="2">
        <v>34564</v>
      </c>
      <c r="F1210">
        <v>463.17</v>
      </c>
      <c r="G1210">
        <f t="shared" si="165"/>
        <v>-4.2995034073564087E-3</v>
      </c>
      <c r="H1210" s="2">
        <v>34564</v>
      </c>
      <c r="I1210">
        <v>574.42999999999995</v>
      </c>
      <c r="J1210">
        <f t="shared" si="166"/>
        <v>-4.2642444833503879E-3</v>
      </c>
      <c r="K1210">
        <f t="shared" si="162"/>
        <v>-4.4866444833503881E-3</v>
      </c>
      <c r="L1210">
        <v>9.0435649948670779E-4</v>
      </c>
      <c r="N1210" s="2">
        <v>34564</v>
      </c>
      <c r="O1210">
        <v>3.4687000000000001</v>
      </c>
      <c r="Q1210" s="2">
        <v>34564</v>
      </c>
      <c r="R1210">
        <v>3567.5</v>
      </c>
      <c r="S1210" s="8">
        <f t="shared" si="167"/>
        <v>-6.7101013475887594E-3</v>
      </c>
      <c r="T1210" s="9">
        <f t="shared" si="163"/>
        <v>-6.9325013475887596E-3</v>
      </c>
      <c r="U1210" s="3">
        <f>Sheet1!$B$17+Sheet1!$B$18*'Portfolio allocation'!K1210</f>
        <v>-4.6593933736372595E-3</v>
      </c>
      <c r="V1210" s="13">
        <f t="shared" si="168"/>
        <v>-2.2731079739515001E-3</v>
      </c>
      <c r="W1210" s="13"/>
      <c r="X1210" s="2">
        <v>34564</v>
      </c>
      <c r="Y1210">
        <v>15.819900000000001</v>
      </c>
      <c r="AA1210" s="2">
        <v>34564</v>
      </c>
      <c r="AB1210">
        <v>186.38</v>
      </c>
      <c r="AC1210">
        <f t="shared" si="169"/>
        <v>2.1204317571639875E-2</v>
      </c>
      <c r="AD1210">
        <f t="shared" si="164"/>
        <v>2.0977117571639874E-2</v>
      </c>
      <c r="AE1210">
        <f>Sheet2!$B$17+Sheet2!$B$18*'Portfolio allocation'!K1210</f>
        <v>-3.9362517278840126E-3</v>
      </c>
      <c r="AF1210">
        <f t="shared" si="170"/>
        <v>2.4913369299523886E-2</v>
      </c>
      <c r="AH1210" s="2">
        <v>34564</v>
      </c>
      <c r="AI1210">
        <v>7.27</v>
      </c>
      <c r="AJ1210">
        <v>5.68</v>
      </c>
      <c r="AK1210">
        <v>1.24855</v>
      </c>
      <c r="AR1210" s="3"/>
    </row>
    <row r="1211" spans="1:44" hidden="1" outlineLevel="1" x14ac:dyDescent="0.2">
      <c r="A1211" s="2">
        <v>34565</v>
      </c>
      <c r="B1211">
        <v>12.83</v>
      </c>
      <c r="E1211" s="2">
        <v>34565</v>
      </c>
      <c r="F1211">
        <v>463.68</v>
      </c>
      <c r="G1211">
        <f t="shared" si="165"/>
        <v>1.1011075846880658E-3</v>
      </c>
      <c r="H1211" s="2">
        <v>34565</v>
      </c>
      <c r="I1211">
        <v>575.08000000000004</v>
      </c>
      <c r="J1211">
        <f t="shared" si="166"/>
        <v>1.1315564994867078E-3</v>
      </c>
      <c r="K1211">
        <f t="shared" si="162"/>
        <v>9.0435649948670779E-4</v>
      </c>
      <c r="L1211">
        <v>-3.0425993740001507E-3</v>
      </c>
      <c r="N1211" s="2">
        <v>34565</v>
      </c>
      <c r="O1211">
        <v>3.4297</v>
      </c>
      <c r="Q1211" s="2">
        <v>34565</v>
      </c>
      <c r="R1211">
        <v>3527.33</v>
      </c>
      <c r="S1211" s="8">
        <f t="shared" si="167"/>
        <v>-1.125998598458311E-2</v>
      </c>
      <c r="T1211" s="9">
        <f t="shared" si="163"/>
        <v>-1.148718598458311E-2</v>
      </c>
      <c r="U1211" s="3">
        <f>Sheet1!$B$17+Sheet1!$B$18*'Portfolio allocation'!K1211</f>
        <v>1.5252995800073893E-3</v>
      </c>
      <c r="V1211" s="13">
        <f t="shared" si="168"/>
        <v>-1.30124855645905E-2</v>
      </c>
      <c r="W1211" s="13"/>
      <c r="X1211" s="2">
        <v>34565</v>
      </c>
      <c r="Y1211">
        <v>16.267600000000002</v>
      </c>
      <c r="AA1211" s="2">
        <v>34565</v>
      </c>
      <c r="AB1211">
        <v>191.65</v>
      </c>
      <c r="AC1211">
        <f t="shared" si="169"/>
        <v>2.8275566047859302E-2</v>
      </c>
      <c r="AD1211">
        <f t="shared" si="164"/>
        <v>2.8049966047859302E-2</v>
      </c>
      <c r="AE1211">
        <f>Sheet2!$B$17+Sheet2!$B$18*'Portfolio allocation'!K1211</f>
        <v>8.5756388292894587E-4</v>
      </c>
      <c r="AF1211">
        <f t="shared" si="170"/>
        <v>2.7192402164930355E-2</v>
      </c>
      <c r="AH1211" s="2">
        <v>34565</v>
      </c>
      <c r="AI1211">
        <v>7.2590000000000003</v>
      </c>
      <c r="AJ1211">
        <v>5.64</v>
      </c>
      <c r="AK1211">
        <v>1.2555000000000001</v>
      </c>
      <c r="AR1211" s="3"/>
    </row>
    <row r="1212" spans="1:44" hidden="1" outlineLevel="1" x14ac:dyDescent="0.2">
      <c r="A1212" s="2">
        <v>34568</v>
      </c>
      <c r="B1212">
        <v>12.62</v>
      </c>
      <c r="E1212" s="2">
        <v>34568</v>
      </c>
      <c r="F1212">
        <v>462.32</v>
      </c>
      <c r="G1212">
        <f t="shared" si="165"/>
        <v>-2.9330572808834443E-3</v>
      </c>
      <c r="H1212" s="2">
        <v>34568</v>
      </c>
      <c r="I1212">
        <v>573.46</v>
      </c>
      <c r="J1212">
        <f t="shared" si="166"/>
        <v>-2.8169993740001509E-3</v>
      </c>
      <c r="K1212">
        <f t="shared" si="162"/>
        <v>-3.0425993740001507E-3</v>
      </c>
      <c r="L1212">
        <v>4.5341761517803825E-3</v>
      </c>
      <c r="N1212" s="2">
        <v>34568</v>
      </c>
      <c r="O1212">
        <v>3.4140999999999999</v>
      </c>
      <c r="Q1212" s="2">
        <v>34568</v>
      </c>
      <c r="R1212">
        <v>3511.26</v>
      </c>
      <c r="S1212" s="8">
        <f t="shared" si="167"/>
        <v>-4.5558538611356614E-3</v>
      </c>
      <c r="T1212" s="9">
        <f t="shared" si="163"/>
        <v>-4.7814538611356617E-3</v>
      </c>
      <c r="U1212" s="3">
        <f>Sheet1!$B$17+Sheet1!$B$18*'Portfolio allocation'!K1212</f>
        <v>-3.0027482272208012E-3</v>
      </c>
      <c r="V1212" s="13">
        <f t="shared" si="168"/>
        <v>-1.7787056339148605E-3</v>
      </c>
      <c r="W1212" s="13"/>
      <c r="X1212" s="2">
        <v>34568</v>
      </c>
      <c r="Y1212">
        <v>16.178100000000001</v>
      </c>
      <c r="AA1212" s="2">
        <v>34568</v>
      </c>
      <c r="AB1212">
        <v>190.6</v>
      </c>
      <c r="AC1212">
        <f t="shared" si="169"/>
        <v>-5.4787372815028323E-3</v>
      </c>
      <c r="AD1212">
        <f t="shared" si="164"/>
        <v>-5.7051372815028322E-3</v>
      </c>
      <c r="AE1212">
        <f>Sheet2!$B$17+Sheet2!$B$18*'Portfolio allocation'!K1212</f>
        <v>-2.6521699757270666E-3</v>
      </c>
      <c r="AF1212">
        <f t="shared" si="170"/>
        <v>-3.0529673057757656E-3</v>
      </c>
      <c r="AH1212" s="2">
        <v>34568</v>
      </c>
      <c r="AI1212">
        <v>7.2759999999999998</v>
      </c>
      <c r="AJ1212">
        <v>5.66</v>
      </c>
      <c r="AK1212">
        <v>1.2630300000000001</v>
      </c>
      <c r="AR1212" s="3"/>
    </row>
    <row r="1213" spans="1:44" hidden="1" outlineLevel="1" x14ac:dyDescent="0.2">
      <c r="A1213" s="2">
        <v>34569</v>
      </c>
      <c r="B1213">
        <v>11.75</v>
      </c>
      <c r="E1213" s="2">
        <v>34569</v>
      </c>
      <c r="F1213">
        <v>464.51</v>
      </c>
      <c r="G1213">
        <f t="shared" si="165"/>
        <v>4.7369787160407295E-3</v>
      </c>
      <c r="H1213" s="2">
        <v>34569</v>
      </c>
      <c r="I1213">
        <v>576.19000000000005</v>
      </c>
      <c r="J1213">
        <f t="shared" si="166"/>
        <v>4.7605761517803824E-3</v>
      </c>
      <c r="K1213">
        <f t="shared" si="162"/>
        <v>4.5341761517803825E-3</v>
      </c>
      <c r="L1213">
        <v>9.5632378416841499E-3</v>
      </c>
      <c r="N1213" s="2">
        <v>34569</v>
      </c>
      <c r="O1213">
        <v>3.4687000000000001</v>
      </c>
      <c r="Q1213" s="2">
        <v>34569</v>
      </c>
      <c r="R1213">
        <v>3567.5</v>
      </c>
      <c r="S1213" s="8">
        <f t="shared" si="167"/>
        <v>1.6017042315294105E-2</v>
      </c>
      <c r="T1213" s="9">
        <f t="shared" si="163"/>
        <v>1.5790642315294104E-2</v>
      </c>
      <c r="U1213" s="3">
        <f>Sheet1!$B$17+Sheet1!$B$18*'Portfolio allocation'!K1213</f>
        <v>5.689520676982085E-3</v>
      </c>
      <c r="V1213" s="13">
        <f t="shared" si="168"/>
        <v>1.0101121638312019E-2</v>
      </c>
      <c r="W1213" s="13"/>
      <c r="X1213" s="2">
        <v>34569</v>
      </c>
      <c r="Y1213">
        <v>16.148199999999999</v>
      </c>
      <c r="AA1213" s="2">
        <v>34569</v>
      </c>
      <c r="AB1213">
        <v>190.25</v>
      </c>
      <c r="AC1213">
        <f t="shared" si="169"/>
        <v>-1.836306400839427E-3</v>
      </c>
      <c r="AD1213">
        <f t="shared" si="164"/>
        <v>-2.061506400839427E-3</v>
      </c>
      <c r="AE1213">
        <f>Sheet2!$B$17+Sheet2!$B$18*'Portfolio allocation'!K1213</f>
        <v>4.0852921228232194E-3</v>
      </c>
      <c r="AF1213">
        <f t="shared" si="170"/>
        <v>-6.1467985236626464E-3</v>
      </c>
      <c r="AH1213" s="2">
        <v>34569</v>
      </c>
      <c r="AI1213">
        <v>7.2830000000000004</v>
      </c>
      <c r="AJ1213">
        <v>5.63</v>
      </c>
      <c r="AK1213">
        <v>1.2589999999999999</v>
      </c>
      <c r="AR1213" s="3"/>
    </row>
    <row r="1214" spans="1:44" hidden="1" outlineLevel="1" x14ac:dyDescent="0.2">
      <c r="A1214" s="2">
        <v>34570</v>
      </c>
      <c r="B1214">
        <v>11.57</v>
      </c>
      <c r="E1214" s="2">
        <v>34570</v>
      </c>
      <c r="F1214">
        <v>469.03</v>
      </c>
      <c r="G1214">
        <f t="shared" si="165"/>
        <v>9.7306839465243211E-3</v>
      </c>
      <c r="H1214" s="2">
        <v>34570</v>
      </c>
      <c r="I1214">
        <v>581.83000000000004</v>
      </c>
      <c r="J1214">
        <f t="shared" si="166"/>
        <v>9.78843784168415E-3</v>
      </c>
      <c r="K1214">
        <f t="shared" si="162"/>
        <v>9.5632378416841499E-3</v>
      </c>
      <c r="L1214">
        <v>-2.0961994465738313E-3</v>
      </c>
      <c r="N1214" s="2">
        <v>34570</v>
      </c>
      <c r="O1214">
        <v>3.4843999999999999</v>
      </c>
      <c r="Q1214" s="2">
        <v>34570</v>
      </c>
      <c r="R1214">
        <v>3583.57</v>
      </c>
      <c r="S1214" s="8">
        <f t="shared" si="167"/>
        <v>4.5045550105116128E-3</v>
      </c>
      <c r="T1214" s="9">
        <f t="shared" si="163"/>
        <v>4.2793550105116127E-3</v>
      </c>
      <c r="U1214" s="3">
        <f>Sheet1!$B$17+Sheet1!$B$18*'Portfolio allocation'!K1214</f>
        <v>1.145898770101211E-2</v>
      </c>
      <c r="V1214" s="13">
        <f t="shared" si="168"/>
        <v>-7.1796326905004971E-3</v>
      </c>
      <c r="W1214" s="13"/>
      <c r="X1214" s="2">
        <v>34570</v>
      </c>
      <c r="Y1214">
        <v>16.0885</v>
      </c>
      <c r="AA1214" s="2">
        <v>34570</v>
      </c>
      <c r="AB1214">
        <v>189.54</v>
      </c>
      <c r="AC1214">
        <f t="shared" si="169"/>
        <v>-3.7319316688567694E-3</v>
      </c>
      <c r="AD1214">
        <f t="shared" si="164"/>
        <v>-3.9547316688567698E-3</v>
      </c>
      <c r="AE1214">
        <f>Sheet2!$B$17+Sheet2!$B$18*'Portfolio allocation'!K1214</f>
        <v>8.557262080453364E-3</v>
      </c>
      <c r="AF1214">
        <f t="shared" si="170"/>
        <v>-1.2511993749310134E-2</v>
      </c>
      <c r="AH1214" s="2">
        <v>34570</v>
      </c>
      <c r="AI1214">
        <v>7.2050000000000001</v>
      </c>
      <c r="AJ1214">
        <v>5.57</v>
      </c>
      <c r="AK1214">
        <v>1.2565299999999999</v>
      </c>
      <c r="AR1214" s="3"/>
    </row>
    <row r="1215" spans="1:44" hidden="1" outlineLevel="1" x14ac:dyDescent="0.2">
      <c r="A1215" s="2">
        <v>34571</v>
      </c>
      <c r="B1215">
        <v>12.02</v>
      </c>
      <c r="E1215" s="2">
        <v>34571</v>
      </c>
      <c r="F1215">
        <v>468.08</v>
      </c>
      <c r="G1215">
        <f t="shared" si="165"/>
        <v>-2.0254567938085E-3</v>
      </c>
      <c r="H1215" s="2">
        <v>34571</v>
      </c>
      <c r="I1215">
        <v>580.74</v>
      </c>
      <c r="J1215">
        <f t="shared" si="166"/>
        <v>-1.8733994465738313E-3</v>
      </c>
      <c r="K1215">
        <f t="shared" si="162"/>
        <v>-2.0961994465738313E-3</v>
      </c>
      <c r="L1215">
        <v>1.2208813816854338E-2</v>
      </c>
      <c r="N1215" s="2">
        <v>34571</v>
      </c>
      <c r="O1215">
        <v>3.5116999999999998</v>
      </c>
      <c r="Q1215" s="2">
        <v>34571</v>
      </c>
      <c r="R1215">
        <v>3611.69</v>
      </c>
      <c r="S1215" s="8">
        <f t="shared" si="167"/>
        <v>7.8469235985343389E-3</v>
      </c>
      <c r="T1215" s="9">
        <f t="shared" si="163"/>
        <v>7.6241235985343384E-3</v>
      </c>
      <c r="U1215" s="3">
        <f>Sheet1!$B$17+Sheet1!$B$18*'Portfolio allocation'!K1215</f>
        <v>-1.9170142455135612E-3</v>
      </c>
      <c r="V1215" s="13">
        <f t="shared" si="168"/>
        <v>9.5411378440478992E-3</v>
      </c>
      <c r="W1215" s="13"/>
      <c r="X1215" s="2">
        <v>34571</v>
      </c>
      <c r="Y1215">
        <v>16.566099999999999</v>
      </c>
      <c r="AA1215" s="2">
        <v>34571</v>
      </c>
      <c r="AB1215">
        <v>195.17</v>
      </c>
      <c r="AC1215">
        <f t="shared" si="169"/>
        <v>2.9703492666455666E-2</v>
      </c>
      <c r="AD1215">
        <f t="shared" si="164"/>
        <v>2.9479892666455666E-2</v>
      </c>
      <c r="AE1215">
        <f>Sheet2!$B$17+Sheet2!$B$18*'Portfolio allocation'!K1215</f>
        <v>-1.8106070154137212E-3</v>
      </c>
      <c r="AF1215">
        <f t="shared" si="170"/>
        <v>3.1290499681869387E-2</v>
      </c>
      <c r="AH1215" s="2">
        <v>34571</v>
      </c>
      <c r="AI1215">
        <v>7.274</v>
      </c>
      <c r="AJ1215">
        <v>5.59</v>
      </c>
      <c r="AK1215">
        <v>1.2526999999999999</v>
      </c>
      <c r="AR1215" s="3"/>
    </row>
    <row r="1216" spans="1:44" hidden="1" outlineLevel="1" x14ac:dyDescent="0.2">
      <c r="A1216" s="2">
        <v>34572</v>
      </c>
      <c r="B1216">
        <v>12.19</v>
      </c>
      <c r="E1216" s="2">
        <v>34572</v>
      </c>
      <c r="F1216">
        <v>473.8</v>
      </c>
      <c r="G1216">
        <f t="shared" si="165"/>
        <v>1.2220133310545167E-2</v>
      </c>
      <c r="H1216" s="2">
        <v>34572</v>
      </c>
      <c r="I1216">
        <v>587.96</v>
      </c>
      <c r="J1216">
        <f t="shared" si="166"/>
        <v>1.2432413816854337E-2</v>
      </c>
      <c r="K1216">
        <f t="shared" si="162"/>
        <v>1.2208813816854338E-2</v>
      </c>
      <c r="L1216">
        <v>1.6306676100414708E-3</v>
      </c>
      <c r="N1216" s="2">
        <v>34572</v>
      </c>
      <c r="O1216">
        <v>3.5547</v>
      </c>
      <c r="Q1216" s="2">
        <v>34572</v>
      </c>
      <c r="R1216">
        <v>3655.88</v>
      </c>
      <c r="S1216" s="8">
        <f t="shared" si="167"/>
        <v>1.2235269361434709E-2</v>
      </c>
      <c r="T1216" s="9">
        <f t="shared" si="163"/>
        <v>1.2011669361434709E-2</v>
      </c>
      <c r="U1216" s="3">
        <f>Sheet1!$B$17+Sheet1!$B$18*'Portfolio allocation'!K1216</f>
        <v>1.4494059507538817E-2</v>
      </c>
      <c r="V1216" s="13">
        <f t="shared" si="168"/>
        <v>-2.4823901461041072E-3</v>
      </c>
      <c r="W1216" s="13"/>
      <c r="X1216" s="2">
        <v>34572</v>
      </c>
      <c r="Y1216">
        <v>16.715399999999999</v>
      </c>
      <c r="AA1216" s="2">
        <v>34572</v>
      </c>
      <c r="AB1216">
        <v>196.93</v>
      </c>
      <c r="AC1216">
        <f t="shared" si="169"/>
        <v>9.0177793718297927E-3</v>
      </c>
      <c r="AD1216">
        <f t="shared" si="164"/>
        <v>8.7945793718297929E-3</v>
      </c>
      <c r="AE1216">
        <f>Sheet2!$B$17+Sheet2!$B$18*'Portfolio allocation'!K1216</f>
        <v>1.0909775732322198E-2</v>
      </c>
      <c r="AF1216">
        <f t="shared" si="170"/>
        <v>-2.1151963604924048E-3</v>
      </c>
      <c r="AH1216" s="2">
        <v>34572</v>
      </c>
      <c r="AI1216">
        <v>7.2270000000000003</v>
      </c>
      <c r="AJ1216">
        <v>5.58</v>
      </c>
      <c r="AK1216">
        <v>1.2408999999999999</v>
      </c>
      <c r="AR1216" s="3"/>
    </row>
    <row r="1217" spans="1:44" hidden="1" outlineLevel="1" x14ac:dyDescent="0.2">
      <c r="A1217" s="2">
        <v>34575</v>
      </c>
      <c r="B1217">
        <v>11.82</v>
      </c>
      <c r="E1217" s="2">
        <v>34575</v>
      </c>
      <c r="F1217">
        <v>474.59</v>
      </c>
      <c r="G1217">
        <f t="shared" si="165"/>
        <v>1.6673701983958011E-3</v>
      </c>
      <c r="H1217" s="2">
        <v>34575</v>
      </c>
      <c r="I1217">
        <v>589.04999999999995</v>
      </c>
      <c r="J1217">
        <f t="shared" si="166"/>
        <v>1.8538676100414708E-3</v>
      </c>
      <c r="K1217">
        <f t="shared" si="162"/>
        <v>1.6306676100414708E-3</v>
      </c>
      <c r="L1217">
        <v>2.9683796621679873E-3</v>
      </c>
      <c r="N1217" s="2">
        <v>34575</v>
      </c>
      <c r="O1217">
        <v>3.5663999999999998</v>
      </c>
      <c r="Q1217" s="2">
        <v>34575</v>
      </c>
      <c r="R1217">
        <v>3667.94</v>
      </c>
      <c r="S1217" s="8">
        <f t="shared" si="167"/>
        <v>3.2987953652745539E-3</v>
      </c>
      <c r="T1217" s="9">
        <f t="shared" si="163"/>
        <v>3.0755953652745541E-3</v>
      </c>
      <c r="U1217" s="3">
        <f>Sheet1!$B$17+Sheet1!$B$18*'Portfolio allocation'!K1217</f>
        <v>2.3585420932072058E-3</v>
      </c>
      <c r="V1217" s="13">
        <f t="shared" si="168"/>
        <v>7.170532720673483E-4</v>
      </c>
      <c r="W1217" s="13"/>
      <c r="X1217" s="2">
        <v>34575</v>
      </c>
      <c r="Y1217">
        <v>16.566099999999999</v>
      </c>
      <c r="AA1217" s="2">
        <v>34575</v>
      </c>
      <c r="AB1217">
        <v>195.17</v>
      </c>
      <c r="AC1217">
        <f t="shared" si="169"/>
        <v>-8.937185802061709E-3</v>
      </c>
      <c r="AD1217">
        <f t="shared" si="164"/>
        <v>-9.1603858020617088E-3</v>
      </c>
      <c r="AE1217">
        <f>Sheet2!$B$17+Sheet2!$B$18*'Portfolio allocation'!K1217</f>
        <v>1.503418252306554E-3</v>
      </c>
      <c r="AF1217">
        <f t="shared" si="170"/>
        <v>-1.0663804054368262E-2</v>
      </c>
      <c r="AH1217" s="2">
        <v>34575</v>
      </c>
      <c r="AI1217">
        <v>7.2359999999999998</v>
      </c>
      <c r="AJ1217">
        <v>5.58</v>
      </c>
      <c r="AK1217">
        <v>1.2261299999999999</v>
      </c>
      <c r="AR1217" s="3"/>
    </row>
    <row r="1218" spans="1:44" hidden="1" outlineLevel="1" x14ac:dyDescent="0.2">
      <c r="A1218" s="2">
        <v>34576</v>
      </c>
      <c r="B1218">
        <v>11.23</v>
      </c>
      <c r="E1218" s="2">
        <v>34576</v>
      </c>
      <c r="F1218">
        <v>476.07</v>
      </c>
      <c r="G1218">
        <f t="shared" si="165"/>
        <v>3.1184812153648434E-3</v>
      </c>
      <c r="H1218" s="2">
        <v>34576</v>
      </c>
      <c r="I1218">
        <v>590.92999999999995</v>
      </c>
      <c r="J1218">
        <f t="shared" si="166"/>
        <v>3.1915796621679871E-3</v>
      </c>
      <c r="K1218">
        <f t="shared" si="162"/>
        <v>2.9683796621679873E-3</v>
      </c>
      <c r="L1218">
        <v>-1.4069734689386322E-3</v>
      </c>
      <c r="N1218" s="2">
        <v>34576</v>
      </c>
      <c r="O1218">
        <v>3.6484000000000001</v>
      </c>
      <c r="Q1218" s="2">
        <v>34576</v>
      </c>
      <c r="R1218">
        <v>3752.3</v>
      </c>
      <c r="S1218" s="8">
        <f t="shared" si="167"/>
        <v>2.2999285702601568E-2</v>
      </c>
      <c r="T1218" s="9">
        <f t="shared" si="163"/>
        <v>2.2776085702601569E-2</v>
      </c>
      <c r="U1218" s="3">
        <f>Sheet1!$B$17+Sheet1!$B$18*'Portfolio allocation'!K1218</f>
        <v>3.8931992615385716E-3</v>
      </c>
      <c r="V1218" s="13">
        <f t="shared" si="168"/>
        <v>1.8882886441062997E-2</v>
      </c>
      <c r="W1218" s="13"/>
      <c r="X1218" s="2">
        <v>34576</v>
      </c>
      <c r="Y1218">
        <v>16.566099999999999</v>
      </c>
      <c r="AA1218" s="2">
        <v>34576</v>
      </c>
      <c r="AB1218">
        <v>195.17</v>
      </c>
      <c r="AC1218">
        <f t="shared" si="169"/>
        <v>0</v>
      </c>
      <c r="AD1218">
        <f t="shared" si="164"/>
        <v>-2.2239999999999998E-4</v>
      </c>
      <c r="AE1218">
        <f>Sheet2!$B$17+Sheet2!$B$18*'Portfolio allocation'!K1218</f>
        <v>2.6929459371785253E-3</v>
      </c>
      <c r="AF1218">
        <f t="shared" si="170"/>
        <v>-2.9153459371785255E-3</v>
      </c>
      <c r="AH1218" s="2">
        <v>34576</v>
      </c>
      <c r="AI1218">
        <v>7.1959999999999997</v>
      </c>
      <c r="AJ1218">
        <v>5.56</v>
      </c>
      <c r="AK1218">
        <v>1.2293700000000001</v>
      </c>
      <c r="AR1218" s="3"/>
    </row>
    <row r="1219" spans="1:44" hidden="1" outlineLevel="1" x14ac:dyDescent="0.2">
      <c r="A1219" s="2">
        <v>34577</v>
      </c>
      <c r="B1219">
        <v>11.97</v>
      </c>
      <c r="E1219" s="2">
        <v>34577</v>
      </c>
      <c r="F1219">
        <v>475.49</v>
      </c>
      <c r="G1219">
        <f t="shared" si="165"/>
        <v>-1.2183082319826566E-3</v>
      </c>
      <c r="H1219" s="2">
        <v>34577</v>
      </c>
      <c r="I1219">
        <v>590.23</v>
      </c>
      <c r="J1219">
        <f t="shared" si="166"/>
        <v>-1.1845734689386322E-3</v>
      </c>
      <c r="K1219">
        <f t="shared" si="162"/>
        <v>-1.4069734689386322E-3</v>
      </c>
      <c r="L1219">
        <v>-4.932428294054869E-3</v>
      </c>
      <c r="N1219" s="2">
        <v>34577</v>
      </c>
      <c r="O1219">
        <v>3.6328</v>
      </c>
      <c r="Q1219" s="2">
        <v>34577</v>
      </c>
      <c r="R1219">
        <v>3736.23</v>
      </c>
      <c r="S1219" s="8">
        <f t="shared" si="167"/>
        <v>-4.2827066066146724E-3</v>
      </c>
      <c r="T1219" s="9">
        <f t="shared" si="163"/>
        <v>-4.5051066066146726E-3</v>
      </c>
      <c r="U1219" s="3">
        <f>Sheet1!$B$17+Sheet1!$B$18*'Portfolio allocation'!K1219</f>
        <v>-1.1263167366613229E-3</v>
      </c>
      <c r="V1219" s="13">
        <f t="shared" si="168"/>
        <v>-3.3787898699533499E-3</v>
      </c>
      <c r="W1219" s="13"/>
      <c r="X1219" s="2">
        <v>34577</v>
      </c>
      <c r="Y1219">
        <v>16.357199999999999</v>
      </c>
      <c r="AA1219" s="2">
        <v>34577</v>
      </c>
      <c r="AB1219">
        <v>192.71</v>
      </c>
      <c r="AC1219">
        <f t="shared" si="169"/>
        <v>-1.2604396167443688E-2</v>
      </c>
      <c r="AD1219">
        <f t="shared" si="164"/>
        <v>-1.2826796167443687E-2</v>
      </c>
      <c r="AE1219">
        <f>Sheet2!$B$17+Sheet2!$B$18*'Portfolio allocation'!K1219</f>
        <v>-1.1977296923555E-3</v>
      </c>
      <c r="AF1219">
        <f t="shared" si="170"/>
        <v>-1.1629066475088188E-2</v>
      </c>
      <c r="AH1219" s="2">
        <v>34577</v>
      </c>
      <c r="AI1219">
        <v>7.1760000000000002</v>
      </c>
      <c r="AJ1219">
        <v>5.56</v>
      </c>
      <c r="AK1219">
        <v>1.2324200000000001</v>
      </c>
      <c r="AR1219" s="3"/>
    </row>
    <row r="1220" spans="1:44" hidden="1" outlineLevel="1" x14ac:dyDescent="0.2">
      <c r="A1220" s="2">
        <v>34578</v>
      </c>
      <c r="B1220">
        <v>11.86</v>
      </c>
      <c r="E1220" s="2">
        <v>34578</v>
      </c>
      <c r="F1220">
        <v>473.17</v>
      </c>
      <c r="G1220">
        <f t="shared" si="165"/>
        <v>-4.8791772697638347E-3</v>
      </c>
      <c r="H1220" s="2">
        <v>34578</v>
      </c>
      <c r="I1220">
        <v>587.45000000000005</v>
      </c>
      <c r="J1220">
        <f t="shared" si="166"/>
        <v>-4.7100282940548688E-3</v>
      </c>
      <c r="K1220">
        <f t="shared" ref="K1220:K1283" si="171">J1220-(AJ1219/25000)</f>
        <v>-4.932428294054869E-3</v>
      </c>
      <c r="L1220">
        <v>-4.546172235935053E-3</v>
      </c>
      <c r="N1220" s="2">
        <v>34578</v>
      </c>
      <c r="O1220">
        <v>3.5078</v>
      </c>
      <c r="Q1220" s="2">
        <v>34578</v>
      </c>
      <c r="R1220">
        <v>3607.67</v>
      </c>
      <c r="S1220" s="8">
        <f t="shared" si="167"/>
        <v>-3.440901657553197E-2</v>
      </c>
      <c r="T1220" s="9">
        <f t="shared" ref="T1220:T1283" si="172">S1220-(AJ1219/100/250)</f>
        <v>-3.4631416575531968E-2</v>
      </c>
      <c r="U1220" s="3">
        <f>Sheet1!$B$17+Sheet1!$B$18*'Portfolio allocation'!K1220</f>
        <v>-5.1708078589416066E-3</v>
      </c>
      <c r="V1220" s="13">
        <f t="shared" si="168"/>
        <v>-2.9460608716590363E-2</v>
      </c>
      <c r="W1220" s="13"/>
      <c r="X1220" s="2">
        <v>34578</v>
      </c>
      <c r="Y1220">
        <v>16.207899999999999</v>
      </c>
      <c r="AA1220" s="2">
        <v>34578</v>
      </c>
      <c r="AB1220">
        <v>190.95</v>
      </c>
      <c r="AC1220">
        <f t="shared" si="169"/>
        <v>-9.1328939857818758E-3</v>
      </c>
      <c r="AD1220">
        <f t="shared" ref="AD1220:AD1283" si="173">AC1220-AJ1220/25000</f>
        <v>-9.3552939857818752E-3</v>
      </c>
      <c r="AE1220">
        <f>Sheet2!$B$17+Sheet2!$B$18*'Portfolio allocation'!K1220</f>
        <v>-4.3326540653360448E-3</v>
      </c>
      <c r="AF1220">
        <f t="shared" si="170"/>
        <v>-5.0226399204458304E-3</v>
      </c>
      <c r="AH1220" s="2">
        <v>34578</v>
      </c>
      <c r="AI1220">
        <v>7.1710000000000003</v>
      </c>
      <c r="AJ1220">
        <v>5.56</v>
      </c>
      <c r="AK1220">
        <v>1.23298</v>
      </c>
      <c r="AR1220" s="3"/>
    </row>
    <row r="1221" spans="1:44" hidden="1" outlineLevel="1" x14ac:dyDescent="0.2">
      <c r="A1221" s="2">
        <v>34579</v>
      </c>
      <c r="B1221">
        <v>11.4</v>
      </c>
      <c r="E1221" s="2">
        <v>34579</v>
      </c>
      <c r="F1221">
        <v>470.99</v>
      </c>
      <c r="G1221">
        <f t="shared" ref="G1221:G1284" si="174">(F1221/F1220)-1</f>
        <v>-4.6072236194180105E-3</v>
      </c>
      <c r="H1221" s="2">
        <v>34579</v>
      </c>
      <c r="I1221">
        <v>584.91</v>
      </c>
      <c r="J1221">
        <f t="shared" ref="J1221:J1284" si="175">(I1221/I1220)-1</f>
        <v>-4.3237722359350528E-3</v>
      </c>
      <c r="K1221">
        <f t="shared" si="171"/>
        <v>-4.546172235935053E-3</v>
      </c>
      <c r="L1221">
        <v>-2.22E-4</v>
      </c>
      <c r="N1221" s="2">
        <v>34579</v>
      </c>
      <c r="O1221">
        <v>3.5</v>
      </c>
      <c r="Q1221" s="2">
        <v>34579</v>
      </c>
      <c r="R1221">
        <v>3599.64</v>
      </c>
      <c r="S1221" s="8">
        <f t="shared" ref="S1221:S1284" si="176">R1221/R1220-1</f>
        <v>-2.2258133365856692E-3</v>
      </c>
      <c r="T1221" s="9">
        <f t="shared" si="172"/>
        <v>-2.4482133365856694E-3</v>
      </c>
      <c r="U1221" s="3">
        <f>Sheet1!$B$17+Sheet1!$B$18*'Portfolio allocation'!K1221</f>
        <v>-4.727685120036261E-3</v>
      </c>
      <c r="V1221" s="13">
        <f t="shared" ref="V1221:V1284" si="177">T1221-U1221</f>
        <v>2.2794717834505917E-3</v>
      </c>
      <c r="W1221" s="13"/>
      <c r="X1221" s="2">
        <v>34579</v>
      </c>
      <c r="Y1221">
        <v>16.058700000000002</v>
      </c>
      <c r="AA1221" s="2">
        <v>34579</v>
      </c>
      <c r="AB1221">
        <v>189.19</v>
      </c>
      <c r="AC1221">
        <f t="shared" ref="AC1221:AC1284" si="178">AB1221/AB1220-1</f>
        <v>-9.2170725320763758E-3</v>
      </c>
      <c r="AD1221">
        <f t="shared" si="173"/>
        <v>-9.4390725320763758E-3</v>
      </c>
      <c r="AE1221">
        <f>Sheet2!$B$17+Sheet2!$B$18*'Portfolio allocation'!K1221</f>
        <v>-3.9891853241726186E-3</v>
      </c>
      <c r="AF1221">
        <f t="shared" ref="AF1221:AF1284" si="179">AD1221-AE1221</f>
        <v>-5.4498872079037572E-3</v>
      </c>
      <c r="AH1221" s="2">
        <v>34579</v>
      </c>
      <c r="AI1221">
        <v>7.1959999999999997</v>
      </c>
      <c r="AJ1221">
        <v>5.55</v>
      </c>
      <c r="AK1221">
        <v>1.24326</v>
      </c>
      <c r="AR1221" s="3"/>
    </row>
    <row r="1222" spans="1:44" hidden="1" outlineLevel="1" x14ac:dyDescent="0.2">
      <c r="A1222" s="2">
        <v>34582</v>
      </c>
      <c r="B1222">
        <v>11.4</v>
      </c>
      <c r="E1222" s="2">
        <v>34582</v>
      </c>
      <c r="F1222">
        <v>470.99</v>
      </c>
      <c r="G1222">
        <f t="shared" si="174"/>
        <v>0</v>
      </c>
      <c r="H1222" s="2">
        <v>34582</v>
      </c>
      <c r="I1222">
        <v>584.91</v>
      </c>
      <c r="J1222">
        <f t="shared" si="175"/>
        <v>0</v>
      </c>
      <c r="K1222">
        <f t="shared" si="171"/>
        <v>-2.22E-4</v>
      </c>
      <c r="L1222">
        <v>1.6757278555676325E-3</v>
      </c>
      <c r="N1222" s="2">
        <v>34582</v>
      </c>
      <c r="O1222">
        <v>3.5</v>
      </c>
      <c r="Q1222" s="2">
        <v>34582</v>
      </c>
      <c r="R1222">
        <v>3599.64</v>
      </c>
      <c r="S1222" s="8">
        <f t="shared" si="176"/>
        <v>0</v>
      </c>
      <c r="T1222" s="9">
        <f t="shared" si="172"/>
        <v>-2.22E-4</v>
      </c>
      <c r="U1222" s="3">
        <f>Sheet1!$B$17+Sheet1!$B$18*'Portfolio allocation'!K1222</f>
        <v>2.3311485812643697E-4</v>
      </c>
      <c r="V1222" s="13">
        <f t="shared" si="177"/>
        <v>-4.5511485812643694E-4</v>
      </c>
      <c r="W1222" s="13"/>
      <c r="X1222" s="2">
        <v>34582</v>
      </c>
      <c r="Y1222">
        <v>16.058700000000002</v>
      </c>
      <c r="AA1222" s="2">
        <v>34582</v>
      </c>
      <c r="AB1222">
        <v>189.19</v>
      </c>
      <c r="AC1222">
        <f t="shared" si="178"/>
        <v>0</v>
      </c>
      <c r="AD1222">
        <f t="shared" si="173"/>
        <v>-2.22E-4</v>
      </c>
      <c r="AE1222">
        <f>Sheet2!$B$17+Sheet2!$B$18*'Portfolio allocation'!K1222</f>
        <v>-1.4402105236787998E-4</v>
      </c>
      <c r="AF1222">
        <f t="shared" si="179"/>
        <v>-7.7978947632120023E-5</v>
      </c>
      <c r="AH1222" s="2">
        <v>34582</v>
      </c>
      <c r="AI1222">
        <v>7.2069999999999999</v>
      </c>
      <c r="AJ1222">
        <v>5.55</v>
      </c>
      <c r="AK1222">
        <v>1.2483299999999999</v>
      </c>
      <c r="AR1222" s="3"/>
    </row>
    <row r="1223" spans="1:44" hidden="1" outlineLevel="1" x14ac:dyDescent="0.2">
      <c r="A1223" s="2">
        <v>34583</v>
      </c>
      <c r="B1223">
        <v>11.69</v>
      </c>
      <c r="E1223" s="2">
        <v>34583</v>
      </c>
      <c r="F1223">
        <v>471.86</v>
      </c>
      <c r="G1223">
        <f t="shared" si="174"/>
        <v>1.8471729760716205E-3</v>
      </c>
      <c r="H1223" s="2">
        <v>34583</v>
      </c>
      <c r="I1223">
        <v>586.02</v>
      </c>
      <c r="J1223">
        <f t="shared" si="175"/>
        <v>1.8977278555676325E-3</v>
      </c>
      <c r="K1223">
        <f t="shared" si="171"/>
        <v>1.6757278555676325E-3</v>
      </c>
      <c r="L1223">
        <v>-2.1173333060304986E-3</v>
      </c>
      <c r="N1223" s="2">
        <v>34583</v>
      </c>
      <c r="O1223">
        <v>3.5</v>
      </c>
      <c r="Q1223" s="2">
        <v>34583</v>
      </c>
      <c r="R1223">
        <v>3599.64</v>
      </c>
      <c r="S1223" s="8">
        <f t="shared" si="176"/>
        <v>0</v>
      </c>
      <c r="T1223" s="9">
        <f t="shared" si="172"/>
        <v>-2.22E-4</v>
      </c>
      <c r="U1223" s="3">
        <f>Sheet1!$B$17+Sheet1!$B$18*'Portfolio allocation'!K1223</f>
        <v>2.4102363488533044E-3</v>
      </c>
      <c r="V1223" s="13">
        <f t="shared" si="177"/>
        <v>-2.6322363488533044E-3</v>
      </c>
      <c r="W1223" s="13"/>
      <c r="X1223" s="2">
        <v>34583</v>
      </c>
      <c r="Y1223">
        <v>16.118400000000001</v>
      </c>
      <c r="AA1223" s="2">
        <v>34583</v>
      </c>
      <c r="AB1223">
        <v>189.9</v>
      </c>
      <c r="AC1223">
        <f t="shared" si="178"/>
        <v>3.7528410592526651E-3</v>
      </c>
      <c r="AD1223">
        <f t="shared" si="173"/>
        <v>3.5296410592526653E-3</v>
      </c>
      <c r="AE1223">
        <f>Sheet2!$B$17+Sheet2!$B$18*'Portfolio allocation'!K1223</f>
        <v>1.5434869722192519E-3</v>
      </c>
      <c r="AF1223">
        <f t="shared" si="179"/>
        <v>1.9861540870334134E-3</v>
      </c>
      <c r="AH1223" s="2">
        <v>34583</v>
      </c>
      <c r="AI1223">
        <v>7.2560000000000002</v>
      </c>
      <c r="AJ1223">
        <v>5.58</v>
      </c>
      <c r="AK1223">
        <v>1.25535</v>
      </c>
      <c r="AR1223" s="3"/>
    </row>
    <row r="1224" spans="1:44" hidden="1" outlineLevel="1" x14ac:dyDescent="0.2">
      <c r="A1224" s="2">
        <v>34584</v>
      </c>
      <c r="B1224">
        <v>11.81</v>
      </c>
      <c r="E1224" s="2">
        <v>34584</v>
      </c>
      <c r="F1224">
        <v>470.96</v>
      </c>
      <c r="G1224">
        <f t="shared" si="174"/>
        <v>-1.9073453990591238E-3</v>
      </c>
      <c r="H1224" s="2">
        <v>34584</v>
      </c>
      <c r="I1224">
        <v>584.91</v>
      </c>
      <c r="J1224">
        <f t="shared" si="175"/>
        <v>-1.8941333060304988E-3</v>
      </c>
      <c r="K1224">
        <f t="shared" si="171"/>
        <v>-2.1173333060304986E-3</v>
      </c>
      <c r="L1224">
        <v>4.4433847258553722E-3</v>
      </c>
      <c r="N1224" s="2">
        <v>34584</v>
      </c>
      <c r="O1224">
        <v>3.5819999999999999</v>
      </c>
      <c r="Q1224" s="2">
        <v>34584</v>
      </c>
      <c r="R1224">
        <v>3684.01</v>
      </c>
      <c r="S1224" s="8">
        <f t="shared" si="176"/>
        <v>2.3438454956606902E-2</v>
      </c>
      <c r="T1224" s="9">
        <f t="shared" si="172"/>
        <v>2.3215254956606902E-2</v>
      </c>
      <c r="U1224" s="3">
        <f>Sheet1!$B$17+Sheet1!$B$18*'Portfolio allocation'!K1224</f>
        <v>-1.941259544685475E-3</v>
      </c>
      <c r="V1224" s="13">
        <f t="shared" si="177"/>
        <v>2.5156514501292377E-2</v>
      </c>
      <c r="W1224" s="13"/>
      <c r="X1224" s="2">
        <v>34584</v>
      </c>
      <c r="Y1224">
        <v>16.118400000000001</v>
      </c>
      <c r="AA1224" s="2">
        <v>34584</v>
      </c>
      <c r="AB1224">
        <v>189.9</v>
      </c>
      <c r="AC1224">
        <f t="shared" si="178"/>
        <v>0</v>
      </c>
      <c r="AD1224">
        <f t="shared" si="173"/>
        <v>-2.24E-4</v>
      </c>
      <c r="AE1224">
        <f>Sheet2!$B$17+Sheet2!$B$18*'Portfolio allocation'!K1224</f>
        <v>-1.8293997824161087E-3</v>
      </c>
      <c r="AF1224">
        <f t="shared" si="179"/>
        <v>1.6053997824161087E-3</v>
      </c>
      <c r="AH1224" s="2">
        <v>34584</v>
      </c>
      <c r="AI1224">
        <v>7.2779999999999996</v>
      </c>
      <c r="AJ1224">
        <v>5.6</v>
      </c>
      <c r="AK1224">
        <v>1.2498800000000001</v>
      </c>
      <c r="AR1224" s="3"/>
    </row>
    <row r="1225" spans="1:44" hidden="1" outlineLevel="1" x14ac:dyDescent="0.2">
      <c r="A1225" s="2">
        <v>34585</v>
      </c>
      <c r="B1225">
        <v>11.86</v>
      </c>
      <c r="E1225" s="2">
        <v>34585</v>
      </c>
      <c r="F1225">
        <v>473.14</v>
      </c>
      <c r="G1225">
        <f t="shared" si="174"/>
        <v>4.6288432138610336E-3</v>
      </c>
      <c r="H1225" s="2">
        <v>34585</v>
      </c>
      <c r="I1225">
        <v>587.64</v>
      </c>
      <c r="J1225">
        <f t="shared" si="175"/>
        <v>4.6673847258553725E-3</v>
      </c>
      <c r="K1225">
        <f t="shared" si="171"/>
        <v>4.4433847258553722E-3</v>
      </c>
      <c r="L1225">
        <v>-1.0263760642570294E-2</v>
      </c>
      <c r="N1225" s="2">
        <v>34585</v>
      </c>
      <c r="O1225">
        <v>3.6211000000000002</v>
      </c>
      <c r="Q1225" s="2">
        <v>34585</v>
      </c>
      <c r="R1225">
        <v>3724.18</v>
      </c>
      <c r="S1225" s="8">
        <f t="shared" si="176"/>
        <v>1.0903879196853428E-2</v>
      </c>
      <c r="T1225" s="9">
        <f t="shared" si="172"/>
        <v>1.0679879196853427E-2</v>
      </c>
      <c r="U1225" s="3">
        <f>Sheet1!$B$17+Sheet1!$B$18*'Portfolio allocation'!K1225</f>
        <v>5.5853624522001905E-3</v>
      </c>
      <c r="V1225" s="13">
        <f t="shared" si="177"/>
        <v>5.094516744653237E-3</v>
      </c>
      <c r="W1225" s="13"/>
      <c r="X1225" s="2">
        <v>34585</v>
      </c>
      <c r="Y1225">
        <v>16.207899999999999</v>
      </c>
      <c r="AA1225" s="2">
        <v>34585</v>
      </c>
      <c r="AB1225">
        <v>190.95</v>
      </c>
      <c r="AC1225">
        <f t="shared" si="178"/>
        <v>5.5292259083727924E-3</v>
      </c>
      <c r="AD1225">
        <f t="shared" si="173"/>
        <v>5.3056259083727924E-3</v>
      </c>
      <c r="AE1225">
        <f>Sheet2!$B$17+Sheet2!$B$18*'Portfolio allocation'!K1225</f>
        <v>4.0045580705919334E-3</v>
      </c>
      <c r="AF1225">
        <f t="shared" si="179"/>
        <v>1.3010678377808589E-3</v>
      </c>
      <c r="AH1225" s="2">
        <v>34585</v>
      </c>
      <c r="AI1225">
        <v>7.28</v>
      </c>
      <c r="AJ1225">
        <v>5.59</v>
      </c>
      <c r="AK1225">
        <v>1.2449300000000001</v>
      </c>
      <c r="AR1225" s="3"/>
    </row>
    <row r="1226" spans="1:44" hidden="1" outlineLevel="1" x14ac:dyDescent="0.2">
      <c r="A1226" s="2">
        <v>34586</v>
      </c>
      <c r="B1226">
        <v>13.12</v>
      </c>
      <c r="E1226" s="2">
        <v>34586</v>
      </c>
      <c r="F1226">
        <v>468.18</v>
      </c>
      <c r="G1226">
        <f t="shared" si="174"/>
        <v>-1.0483155091516205E-2</v>
      </c>
      <c r="H1226" s="2">
        <v>34586</v>
      </c>
      <c r="I1226">
        <v>581.74</v>
      </c>
      <c r="J1226">
        <f t="shared" si="175"/>
        <v>-1.0040160642570295E-2</v>
      </c>
      <c r="K1226">
        <f t="shared" si="171"/>
        <v>-1.0263760642570294E-2</v>
      </c>
      <c r="L1226">
        <v>-4.3707441812492693E-3</v>
      </c>
      <c r="N1226" s="2">
        <v>34586</v>
      </c>
      <c r="O1226">
        <v>3.5547</v>
      </c>
      <c r="Q1226" s="2">
        <v>34586</v>
      </c>
      <c r="R1226">
        <v>3655.88</v>
      </c>
      <c r="S1226" s="8">
        <f t="shared" si="176"/>
        <v>-1.833960764517284E-2</v>
      </c>
      <c r="T1226" s="9">
        <f t="shared" si="172"/>
        <v>-1.856320764517284E-2</v>
      </c>
      <c r="U1226" s="3">
        <f>Sheet1!$B$17+Sheet1!$B$18*'Portfolio allocation'!K1226</f>
        <v>-1.1287047443088142E-2</v>
      </c>
      <c r="V1226" s="13">
        <f t="shared" si="177"/>
        <v>-7.2761602020846982E-3</v>
      </c>
      <c r="W1226" s="13"/>
      <c r="X1226" s="2">
        <v>34586</v>
      </c>
      <c r="Y1226">
        <v>16.058700000000002</v>
      </c>
      <c r="AA1226" s="2">
        <v>34586</v>
      </c>
      <c r="AB1226">
        <v>189.19</v>
      </c>
      <c r="AC1226">
        <f t="shared" si="178"/>
        <v>-9.2170725320763758E-3</v>
      </c>
      <c r="AD1226">
        <f t="shared" si="173"/>
        <v>-9.4450725320763766E-3</v>
      </c>
      <c r="AE1226">
        <f>Sheet2!$B$17+Sheet2!$B$18*'Portfolio allocation'!K1226</f>
        <v>-9.073410804225631E-3</v>
      </c>
      <c r="AF1226">
        <f t="shared" si="179"/>
        <v>-3.7166172785074551E-4</v>
      </c>
      <c r="AH1226" s="2">
        <v>34586</v>
      </c>
      <c r="AI1226">
        <v>7.4340000000000002</v>
      </c>
      <c r="AJ1226">
        <v>5.7</v>
      </c>
      <c r="AK1226">
        <v>1.2556700000000001</v>
      </c>
      <c r="AR1226" s="3"/>
    </row>
    <row r="1227" spans="1:44" hidden="1" outlineLevel="1" x14ac:dyDescent="0.2">
      <c r="A1227" s="2">
        <v>34589</v>
      </c>
      <c r="B1227">
        <v>14.01</v>
      </c>
      <c r="E1227" s="2">
        <v>34589</v>
      </c>
      <c r="F1227">
        <v>466.21</v>
      </c>
      <c r="G1227">
        <f t="shared" si="174"/>
        <v>-4.2077833311974233E-3</v>
      </c>
      <c r="H1227" s="2">
        <v>34589</v>
      </c>
      <c r="I1227">
        <v>579.33000000000004</v>
      </c>
      <c r="J1227">
        <f t="shared" si="175"/>
        <v>-4.1427441812492694E-3</v>
      </c>
      <c r="K1227">
        <f t="shared" si="171"/>
        <v>-4.3707441812492693E-3</v>
      </c>
      <c r="L1227">
        <v>2.6020563340411209E-3</v>
      </c>
      <c r="N1227" s="2">
        <v>34589</v>
      </c>
      <c r="O1227">
        <v>3.5078</v>
      </c>
      <c r="Q1227" s="2">
        <v>34589</v>
      </c>
      <c r="R1227">
        <v>3607.67</v>
      </c>
      <c r="S1227" s="8">
        <f t="shared" si="176"/>
        <v>-1.318697550247816E-2</v>
      </c>
      <c r="T1227" s="9">
        <f t="shared" si="172"/>
        <v>-1.3414975502478161E-2</v>
      </c>
      <c r="U1227" s="3">
        <f>Sheet1!$B$17+Sheet1!$B$18*'Portfolio allocation'!K1227</f>
        <v>-4.5264296097625879E-3</v>
      </c>
      <c r="V1227" s="13">
        <f t="shared" si="177"/>
        <v>-8.8885458927155728E-3</v>
      </c>
      <c r="W1227" s="13"/>
      <c r="X1227" s="2">
        <v>34589</v>
      </c>
      <c r="Y1227">
        <v>16.207899999999999</v>
      </c>
      <c r="AA1227" s="2">
        <v>34589</v>
      </c>
      <c r="AB1227">
        <v>190.95</v>
      </c>
      <c r="AC1227">
        <f t="shared" si="178"/>
        <v>9.3028172736402404E-3</v>
      </c>
      <c r="AD1227">
        <f t="shared" si="173"/>
        <v>9.0740172736402409E-3</v>
      </c>
      <c r="AE1227">
        <f>Sheet2!$B$17+Sheet2!$B$18*'Portfolio allocation'!K1227</f>
        <v>-3.8331902223715632E-3</v>
      </c>
      <c r="AF1227">
        <f t="shared" si="179"/>
        <v>1.2907207496011805E-2</v>
      </c>
      <c r="AH1227" s="2">
        <v>34589</v>
      </c>
      <c r="AI1227">
        <v>7.452</v>
      </c>
      <c r="AJ1227">
        <v>5.72</v>
      </c>
      <c r="AK1227">
        <v>1.25562</v>
      </c>
      <c r="AR1227" s="3"/>
    </row>
    <row r="1228" spans="1:44" hidden="1" outlineLevel="1" x14ac:dyDescent="0.2">
      <c r="A1228" s="2">
        <v>34590</v>
      </c>
      <c r="B1228">
        <v>13.77</v>
      </c>
      <c r="E1228" s="2">
        <v>34590</v>
      </c>
      <c r="F1228">
        <v>467.51</v>
      </c>
      <c r="G1228">
        <f t="shared" si="174"/>
        <v>2.7884429763411767E-3</v>
      </c>
      <c r="H1228" s="2">
        <v>34590</v>
      </c>
      <c r="I1228">
        <v>580.97</v>
      </c>
      <c r="J1228">
        <f t="shared" si="175"/>
        <v>2.8308563340411208E-3</v>
      </c>
      <c r="K1228">
        <f t="shared" si="171"/>
        <v>2.6020563340411209E-3</v>
      </c>
      <c r="L1228">
        <v>2.5260148372549035E-3</v>
      </c>
      <c r="N1228" s="2">
        <v>34590</v>
      </c>
      <c r="O1228">
        <v>3.5977000000000001</v>
      </c>
      <c r="Q1228" s="2">
        <v>34590</v>
      </c>
      <c r="R1228">
        <v>3700.08</v>
      </c>
      <c r="S1228" s="8">
        <f t="shared" si="176"/>
        <v>2.5614870539711232E-2</v>
      </c>
      <c r="T1228" s="9">
        <f t="shared" si="172"/>
        <v>2.5386070539711231E-2</v>
      </c>
      <c r="U1228" s="3">
        <f>Sheet1!$B$17+Sheet1!$B$18*'Portfolio allocation'!K1228</f>
        <v>3.4729438556436944E-3</v>
      </c>
      <c r="V1228" s="13">
        <f t="shared" si="177"/>
        <v>2.1913126684067537E-2</v>
      </c>
      <c r="W1228" s="13"/>
      <c r="X1228" s="2">
        <v>34590</v>
      </c>
      <c r="Y1228">
        <v>16.536300000000001</v>
      </c>
      <c r="AA1228" s="2">
        <v>34590</v>
      </c>
      <c r="AB1228">
        <v>194.82</v>
      </c>
      <c r="AC1228">
        <f t="shared" si="178"/>
        <v>2.0267085624509074E-2</v>
      </c>
      <c r="AD1228">
        <f t="shared" si="173"/>
        <v>2.0039085624509075E-2</v>
      </c>
      <c r="AE1228">
        <f>Sheet2!$B$17+Sheet2!$B$18*'Portfolio allocation'!K1228</f>
        <v>2.3672018880547645E-3</v>
      </c>
      <c r="AF1228">
        <f t="shared" si="179"/>
        <v>1.767188373645431E-2</v>
      </c>
      <c r="AH1228" s="2">
        <v>34590</v>
      </c>
      <c r="AI1228">
        <v>7.4130000000000003</v>
      </c>
      <c r="AJ1228">
        <v>5.7</v>
      </c>
      <c r="AK1228">
        <v>1.2525599999999999</v>
      </c>
      <c r="AR1228" s="3"/>
    </row>
    <row r="1229" spans="1:44" hidden="1" outlineLevel="1" x14ac:dyDescent="0.2">
      <c r="A1229" s="2">
        <v>34591</v>
      </c>
      <c r="B1229">
        <v>13.09</v>
      </c>
      <c r="E1229" s="2">
        <v>34591</v>
      </c>
      <c r="F1229">
        <v>468.8</v>
      </c>
      <c r="G1229">
        <f t="shared" si="174"/>
        <v>2.7592992663258986E-3</v>
      </c>
      <c r="H1229" s="2">
        <v>34591</v>
      </c>
      <c r="I1229">
        <v>582.57000000000005</v>
      </c>
      <c r="J1229">
        <f t="shared" si="175"/>
        <v>2.7540148372549034E-3</v>
      </c>
      <c r="K1229">
        <f t="shared" si="171"/>
        <v>2.5260148372549035E-3</v>
      </c>
      <c r="L1229">
        <v>1.2663954711021757E-2</v>
      </c>
      <c r="N1229" s="2">
        <v>34591</v>
      </c>
      <c r="O1229">
        <v>3.6015999999999999</v>
      </c>
      <c r="Q1229" s="2">
        <v>34591</v>
      </c>
      <c r="R1229">
        <v>3704.09</v>
      </c>
      <c r="S1229" s="8">
        <f t="shared" si="176"/>
        <v>1.0837603511275606E-3</v>
      </c>
      <c r="T1229" s="9">
        <f t="shared" si="172"/>
        <v>8.5576035112756063E-4</v>
      </c>
      <c r="U1229" s="3">
        <f>Sheet1!$B$17+Sheet1!$B$18*'Portfolio allocation'!K1229</f>
        <v>3.385707123382738E-3</v>
      </c>
      <c r="V1229" s="13">
        <f t="shared" si="177"/>
        <v>-2.5299467722551773E-3</v>
      </c>
      <c r="W1229" s="13"/>
      <c r="X1229" s="2">
        <v>34591</v>
      </c>
      <c r="Y1229">
        <v>16.6557</v>
      </c>
      <c r="AA1229" s="2">
        <v>34591</v>
      </c>
      <c r="AB1229">
        <v>196.23</v>
      </c>
      <c r="AC1229">
        <f t="shared" si="178"/>
        <v>7.2374499538034875E-3</v>
      </c>
      <c r="AD1229">
        <f t="shared" si="173"/>
        <v>7.0102499538034872E-3</v>
      </c>
      <c r="AE1229">
        <f>Sheet2!$B$17+Sheet2!$B$18*'Portfolio allocation'!K1229</f>
        <v>2.2995838491184197E-3</v>
      </c>
      <c r="AF1229">
        <f t="shared" si="179"/>
        <v>4.7106661046850675E-3</v>
      </c>
      <c r="AH1229" s="2">
        <v>34591</v>
      </c>
      <c r="AI1229">
        <v>7.3970000000000002</v>
      </c>
      <c r="AJ1229">
        <v>5.68</v>
      </c>
      <c r="AK1229">
        <v>1.2604200000000001</v>
      </c>
      <c r="AR1229" s="3"/>
    </row>
    <row r="1230" spans="1:44" hidden="1" outlineLevel="1" x14ac:dyDescent="0.2">
      <c r="A1230" s="2">
        <v>34592</v>
      </c>
      <c r="B1230">
        <v>11.88</v>
      </c>
      <c r="E1230" s="2">
        <v>34592</v>
      </c>
      <c r="F1230">
        <v>474.81</v>
      </c>
      <c r="G1230">
        <f t="shared" si="174"/>
        <v>1.2819965870307204E-2</v>
      </c>
      <c r="H1230" s="2">
        <v>34592</v>
      </c>
      <c r="I1230">
        <v>590.08000000000004</v>
      </c>
      <c r="J1230">
        <f t="shared" si="175"/>
        <v>1.2891154711021757E-2</v>
      </c>
      <c r="K1230">
        <f t="shared" si="171"/>
        <v>1.2663954711021757E-2</v>
      </c>
      <c r="L1230">
        <v>-7.8367377440347104E-3</v>
      </c>
      <c r="N1230" s="2">
        <v>34592</v>
      </c>
      <c r="O1230">
        <v>3.6406000000000001</v>
      </c>
      <c r="Q1230" s="2">
        <v>34592</v>
      </c>
      <c r="R1230">
        <v>3744.27</v>
      </c>
      <c r="S1230" s="8">
        <f t="shared" si="176"/>
        <v>1.084746860902408E-2</v>
      </c>
      <c r="T1230" s="9">
        <f t="shared" si="172"/>
        <v>1.062026860902408E-2</v>
      </c>
      <c r="U1230" s="3">
        <f>Sheet1!$B$17+Sheet1!$B$18*'Portfolio allocation'!K1230</f>
        <v>1.5016208676131876E-2</v>
      </c>
      <c r="V1230" s="13">
        <f t="shared" si="177"/>
        <v>-4.395940067107796E-3</v>
      </c>
      <c r="W1230" s="13"/>
      <c r="X1230" s="2">
        <v>34592</v>
      </c>
      <c r="Y1230">
        <v>16.6557</v>
      </c>
      <c r="AA1230" s="2">
        <v>34592</v>
      </c>
      <c r="AB1230">
        <v>196.23</v>
      </c>
      <c r="AC1230">
        <f t="shared" si="178"/>
        <v>0</v>
      </c>
      <c r="AD1230">
        <f t="shared" si="173"/>
        <v>-2.276E-4</v>
      </c>
      <c r="AE1230">
        <f>Sheet2!$B$17+Sheet2!$B$18*'Portfolio allocation'!K1230</f>
        <v>1.1314498627110264E-2</v>
      </c>
      <c r="AF1230">
        <f t="shared" si="179"/>
        <v>-1.1542098627110264E-2</v>
      </c>
      <c r="AH1230" s="2">
        <v>34592</v>
      </c>
      <c r="AI1230">
        <v>7.3360000000000003</v>
      </c>
      <c r="AJ1230">
        <v>5.69</v>
      </c>
      <c r="AK1230">
        <v>1.25465</v>
      </c>
      <c r="AR1230" s="3"/>
    </row>
    <row r="1231" spans="1:44" hidden="1" outlineLevel="1" x14ac:dyDescent="0.2">
      <c r="A1231" s="2">
        <v>34593</v>
      </c>
      <c r="B1231">
        <v>12.8</v>
      </c>
      <c r="E1231" s="2">
        <v>34593</v>
      </c>
      <c r="F1231">
        <v>471.19</v>
      </c>
      <c r="G1231">
        <f t="shared" si="174"/>
        <v>-7.6241022724879981E-3</v>
      </c>
      <c r="H1231" s="2">
        <v>34593</v>
      </c>
      <c r="I1231">
        <v>585.59</v>
      </c>
      <c r="J1231">
        <f t="shared" si="175"/>
        <v>-7.6091377440347108E-3</v>
      </c>
      <c r="K1231">
        <f t="shared" si="171"/>
        <v>-7.8367377440347104E-3</v>
      </c>
      <c r="L1231">
        <v>-5.5605909253919768E-4</v>
      </c>
      <c r="N1231" s="2">
        <v>34593</v>
      </c>
      <c r="O1231">
        <v>3.5547</v>
      </c>
      <c r="Q1231" s="2">
        <v>34593</v>
      </c>
      <c r="R1231">
        <v>3655.88</v>
      </c>
      <c r="S1231" s="8">
        <f t="shared" si="176"/>
        <v>-2.3606737761966867E-2</v>
      </c>
      <c r="T1231" s="9">
        <f t="shared" si="172"/>
        <v>-2.3834337761966869E-2</v>
      </c>
      <c r="U1231" s="3">
        <f>Sheet1!$B$17+Sheet1!$B$18*'Portfolio allocation'!K1231</f>
        <v>-8.5027052649481946E-3</v>
      </c>
      <c r="V1231" s="13">
        <f t="shared" si="177"/>
        <v>-1.5331632497018674E-2</v>
      </c>
      <c r="W1231" s="13"/>
      <c r="X1231" s="2">
        <v>34593</v>
      </c>
      <c r="Y1231">
        <v>16.9541</v>
      </c>
      <c r="AA1231" s="2">
        <v>34593</v>
      </c>
      <c r="AB1231">
        <v>199.74</v>
      </c>
      <c r="AC1231">
        <f t="shared" si="178"/>
        <v>1.7887173215104912E-2</v>
      </c>
      <c r="AD1231">
        <f t="shared" si="173"/>
        <v>1.7655573215104914E-2</v>
      </c>
      <c r="AE1231">
        <f>Sheet2!$B$17+Sheet2!$B$18*'Portfolio allocation'!K1231</f>
        <v>-6.9152401238935625E-3</v>
      </c>
      <c r="AF1231">
        <f t="shared" si="179"/>
        <v>2.4570813338998476E-2</v>
      </c>
      <c r="AH1231" s="2">
        <v>34593</v>
      </c>
      <c r="AI1231">
        <v>7.4790000000000001</v>
      </c>
      <c r="AJ1231">
        <v>5.79</v>
      </c>
      <c r="AK1231">
        <v>1.26271</v>
      </c>
      <c r="AR1231" s="3"/>
    </row>
    <row r="1232" spans="1:44" hidden="1" outlineLevel="1" x14ac:dyDescent="0.2">
      <c r="A1232" s="2">
        <v>34596</v>
      </c>
      <c r="B1232">
        <v>13.06</v>
      </c>
      <c r="E1232" s="2">
        <v>34596</v>
      </c>
      <c r="F1232">
        <v>470.85</v>
      </c>
      <c r="G1232">
        <f t="shared" si="174"/>
        <v>-7.2157728304922397E-4</v>
      </c>
      <c r="H1232" s="2">
        <v>34596</v>
      </c>
      <c r="I1232">
        <v>585.4</v>
      </c>
      <c r="J1232">
        <f t="shared" si="175"/>
        <v>-3.2445909253919769E-4</v>
      </c>
      <c r="K1232">
        <f t="shared" si="171"/>
        <v>-5.5605909253919768E-4</v>
      </c>
      <c r="L1232">
        <v>-1.6100690946361365E-2</v>
      </c>
      <c r="N1232" s="2">
        <v>34596</v>
      </c>
      <c r="O1232">
        <v>3.5547</v>
      </c>
      <c r="Q1232" s="2">
        <v>34596</v>
      </c>
      <c r="R1232">
        <v>3655.88</v>
      </c>
      <c r="S1232" s="8">
        <f t="shared" si="176"/>
        <v>0</v>
      </c>
      <c r="T1232" s="9">
        <f t="shared" si="172"/>
        <v>-2.3159999999999999E-4</v>
      </c>
      <c r="U1232" s="3">
        <f>Sheet1!$B$17+Sheet1!$B$18*'Portfolio allocation'!K1232</f>
        <v>-1.5012619901779854E-4</v>
      </c>
      <c r="V1232" s="13">
        <f t="shared" si="177"/>
        <v>-8.1473800982201448E-5</v>
      </c>
      <c r="W1232" s="13"/>
      <c r="X1232" s="2">
        <v>34596</v>
      </c>
      <c r="Y1232">
        <v>16.8049</v>
      </c>
      <c r="AA1232" s="2">
        <v>34596</v>
      </c>
      <c r="AB1232">
        <v>197.98</v>
      </c>
      <c r="AC1232">
        <f t="shared" si="178"/>
        <v>-8.8114548913588164E-3</v>
      </c>
      <c r="AD1232">
        <f t="shared" si="173"/>
        <v>-9.0426548913588173E-3</v>
      </c>
      <c r="AE1232">
        <f>Sheet2!$B$17+Sheet2!$B$18*'Portfolio allocation'!K1232</f>
        <v>-4.4107492007198969E-4</v>
      </c>
      <c r="AF1232">
        <f t="shared" si="179"/>
        <v>-8.6015799712868268E-3</v>
      </c>
      <c r="AH1232" s="2">
        <v>34596</v>
      </c>
      <c r="AI1232">
        <v>7.4809999999999999</v>
      </c>
      <c r="AJ1232">
        <v>5.78</v>
      </c>
      <c r="AK1232">
        <v>1.2512799999999999</v>
      </c>
      <c r="AR1232" s="3"/>
    </row>
    <row r="1233" spans="1:44" hidden="1" outlineLevel="1" x14ac:dyDescent="0.2">
      <c r="A1233" s="2">
        <v>34597</v>
      </c>
      <c r="B1233">
        <v>14.45</v>
      </c>
      <c r="E1233" s="2">
        <v>34597</v>
      </c>
      <c r="F1233">
        <v>463.36</v>
      </c>
      <c r="G1233">
        <f t="shared" si="174"/>
        <v>-1.5907401507911256E-2</v>
      </c>
      <c r="H1233" s="2">
        <v>34597</v>
      </c>
      <c r="I1233">
        <v>576.11</v>
      </c>
      <c r="J1233">
        <f t="shared" si="175"/>
        <v>-1.5869490946361364E-2</v>
      </c>
      <c r="K1233">
        <f t="shared" si="171"/>
        <v>-1.6100690946361365E-2</v>
      </c>
      <c r="L1233">
        <v>-4.3292399159882925E-3</v>
      </c>
      <c r="N1233" s="2">
        <v>34597</v>
      </c>
      <c r="O1233">
        <v>3.5</v>
      </c>
      <c r="Q1233" s="2">
        <v>34597</v>
      </c>
      <c r="R1233">
        <v>3599.64</v>
      </c>
      <c r="S1233" s="8">
        <f t="shared" si="176"/>
        <v>-1.5383437093121288E-2</v>
      </c>
      <c r="T1233" s="9">
        <f t="shared" si="172"/>
        <v>-1.5614637093121289E-2</v>
      </c>
      <c r="U1233" s="3">
        <f>Sheet1!$B$17+Sheet1!$B$18*'Portfolio allocation'!K1233</f>
        <v>-1.7983321815083077E-2</v>
      </c>
      <c r="V1233" s="13">
        <f t="shared" si="177"/>
        <v>2.3686847219617883E-3</v>
      </c>
      <c r="W1233" s="13"/>
      <c r="X1233" s="2">
        <v>34597</v>
      </c>
      <c r="Y1233">
        <v>16.775099999999998</v>
      </c>
      <c r="AA1233" s="2">
        <v>34597</v>
      </c>
      <c r="AB1233">
        <v>197.63</v>
      </c>
      <c r="AC1233">
        <f t="shared" si="178"/>
        <v>-1.7678553389230967E-3</v>
      </c>
      <c r="AD1233">
        <f t="shared" si="173"/>
        <v>-2.0006553389230967E-3</v>
      </c>
      <c r="AE1233">
        <f>Sheet2!$B$17+Sheet2!$B$18*'Portfolio allocation'!K1233</f>
        <v>-1.4263758143916774E-2</v>
      </c>
      <c r="AF1233">
        <f t="shared" si="179"/>
        <v>1.2263102804993677E-2</v>
      </c>
      <c r="AH1233" s="2">
        <v>34597</v>
      </c>
      <c r="AI1233">
        <v>7.4809999999999999</v>
      </c>
      <c r="AJ1233">
        <v>5.82</v>
      </c>
      <c r="AK1233">
        <v>1.25393</v>
      </c>
      <c r="AR1233" s="3"/>
    </row>
    <row r="1234" spans="1:44" hidden="1" outlineLevel="1" x14ac:dyDescent="0.2">
      <c r="A1234" s="2">
        <v>34598</v>
      </c>
      <c r="B1234">
        <v>14.49</v>
      </c>
      <c r="E1234" s="2">
        <v>34598</v>
      </c>
      <c r="F1234">
        <v>461.46</v>
      </c>
      <c r="G1234">
        <f t="shared" si="174"/>
        <v>-4.1004834254144695E-3</v>
      </c>
      <c r="H1234" s="2">
        <v>34598</v>
      </c>
      <c r="I1234">
        <v>573.75</v>
      </c>
      <c r="J1234">
        <f t="shared" si="175"/>
        <v>-4.0964399159882925E-3</v>
      </c>
      <c r="K1234">
        <f t="shared" si="171"/>
        <v>-4.3292399159882925E-3</v>
      </c>
      <c r="L1234">
        <v>-6.3687145969502912E-4</v>
      </c>
      <c r="N1234" s="2">
        <v>34598</v>
      </c>
      <c r="O1234">
        <v>3.5781000000000001</v>
      </c>
      <c r="Q1234" s="2">
        <v>34598</v>
      </c>
      <c r="R1234">
        <v>3679.99</v>
      </c>
      <c r="S1234" s="8">
        <f t="shared" si="176"/>
        <v>2.2321676612105712E-2</v>
      </c>
      <c r="T1234" s="9">
        <f t="shared" si="172"/>
        <v>2.2088876612105714E-2</v>
      </c>
      <c r="U1234" s="3">
        <f>Sheet1!$B$17+Sheet1!$B$18*'Portfolio allocation'!K1234</f>
        <v>-4.4788148647972332E-3</v>
      </c>
      <c r="V1234" s="13">
        <f t="shared" si="177"/>
        <v>2.6567691476902945E-2</v>
      </c>
      <c r="W1234" s="13"/>
      <c r="X1234" s="2">
        <v>34598</v>
      </c>
      <c r="Y1234">
        <v>16.596</v>
      </c>
      <c r="AA1234" s="2">
        <v>34598</v>
      </c>
      <c r="AB1234">
        <v>195.52</v>
      </c>
      <c r="AC1234">
        <f t="shared" si="178"/>
        <v>-1.0676516723169494E-2</v>
      </c>
      <c r="AD1234">
        <f t="shared" si="173"/>
        <v>-1.0912516723169494E-2</v>
      </c>
      <c r="AE1234">
        <f>Sheet2!$B$17+Sheet2!$B$18*'Portfolio allocation'!K1234</f>
        <v>-3.7962835708319292E-3</v>
      </c>
      <c r="AF1234">
        <f t="shared" si="179"/>
        <v>-7.116233152337564E-3</v>
      </c>
      <c r="AH1234" s="2">
        <v>34598</v>
      </c>
      <c r="AI1234">
        <v>7.56</v>
      </c>
      <c r="AJ1234">
        <v>5.9</v>
      </c>
      <c r="AK1234">
        <v>1.25865</v>
      </c>
      <c r="AR1234" s="3"/>
    </row>
    <row r="1235" spans="1:44" hidden="1" outlineLevel="1" x14ac:dyDescent="0.2">
      <c r="A1235" s="2">
        <v>34599</v>
      </c>
      <c r="B1235">
        <v>13.89</v>
      </c>
      <c r="E1235" s="2">
        <v>34599</v>
      </c>
      <c r="F1235">
        <v>461.27</v>
      </c>
      <c r="G1235">
        <f t="shared" si="174"/>
        <v>-4.11736661899198E-4</v>
      </c>
      <c r="H1235" s="2">
        <v>34599</v>
      </c>
      <c r="I1235">
        <v>573.52</v>
      </c>
      <c r="J1235">
        <f t="shared" si="175"/>
        <v>-4.0087145969502913E-4</v>
      </c>
      <c r="K1235">
        <f t="shared" si="171"/>
        <v>-6.3687145969502912E-4</v>
      </c>
      <c r="L1235">
        <v>-3.7050005300599633E-3</v>
      </c>
      <c r="N1235" s="2">
        <v>34599</v>
      </c>
      <c r="O1235">
        <v>3.5625</v>
      </c>
      <c r="Q1235" s="2">
        <v>34599</v>
      </c>
      <c r="R1235">
        <v>3663.92</v>
      </c>
      <c r="S1235" s="8">
        <f t="shared" si="176"/>
        <v>-4.3668596925534597E-3</v>
      </c>
      <c r="T1235" s="9">
        <f t="shared" si="172"/>
        <v>-4.6028596925534598E-3</v>
      </c>
      <c r="U1235" s="3">
        <f>Sheet1!$B$17+Sheet1!$B$18*'Portfolio allocation'!K1235</f>
        <v>-2.4283619467671005E-4</v>
      </c>
      <c r="V1235" s="13">
        <f t="shared" si="177"/>
        <v>-4.3600234978767496E-3</v>
      </c>
      <c r="W1235" s="13"/>
      <c r="X1235" s="2">
        <v>34599</v>
      </c>
      <c r="Y1235">
        <v>16.625800000000002</v>
      </c>
      <c r="AA1235" s="2">
        <v>34599</v>
      </c>
      <c r="AB1235">
        <v>195.87</v>
      </c>
      <c r="AC1235">
        <f t="shared" si="178"/>
        <v>1.790098199672574E-3</v>
      </c>
      <c r="AD1235">
        <f t="shared" si="173"/>
        <v>1.5548981996725739E-3</v>
      </c>
      <c r="AE1235">
        <f>Sheet2!$B$17+Sheet2!$B$18*'Portfolio allocation'!K1235</f>
        <v>-5.1293533865690683E-4</v>
      </c>
      <c r="AF1235">
        <f t="shared" si="179"/>
        <v>2.0678335383294806E-3</v>
      </c>
      <c r="AH1235" s="2">
        <v>34599</v>
      </c>
      <c r="AI1235">
        <v>7.5460000000000003</v>
      </c>
      <c r="AJ1235">
        <v>5.88</v>
      </c>
      <c r="AK1235">
        <v>1.2541</v>
      </c>
      <c r="AR1235" s="3"/>
    </row>
    <row r="1236" spans="1:44" hidden="1" outlineLevel="1" x14ac:dyDescent="0.2">
      <c r="A1236" s="2">
        <v>34600</v>
      </c>
      <c r="B1236">
        <v>14.53</v>
      </c>
      <c r="E1236" s="2">
        <v>34600</v>
      </c>
      <c r="F1236">
        <v>459.67</v>
      </c>
      <c r="G1236">
        <f t="shared" si="174"/>
        <v>-3.4686842846921584E-3</v>
      </c>
      <c r="H1236" s="2">
        <v>34600</v>
      </c>
      <c r="I1236">
        <v>571.53</v>
      </c>
      <c r="J1236">
        <f t="shared" si="175"/>
        <v>-3.4698005300599633E-3</v>
      </c>
      <c r="K1236">
        <f t="shared" si="171"/>
        <v>-3.7050005300599633E-3</v>
      </c>
      <c r="L1236">
        <v>2.9138409742272024E-3</v>
      </c>
      <c r="N1236" s="2">
        <v>34600</v>
      </c>
      <c r="O1236">
        <v>3.5</v>
      </c>
      <c r="Q1236" s="2">
        <v>34600</v>
      </c>
      <c r="R1236">
        <v>3599.64</v>
      </c>
      <c r="S1236" s="8">
        <f t="shared" si="176"/>
        <v>-1.7544051180156783E-2</v>
      </c>
      <c r="T1236" s="9">
        <f t="shared" si="172"/>
        <v>-1.7779251180156785E-2</v>
      </c>
      <c r="U1236" s="3">
        <f>Sheet1!$B$17+Sheet1!$B$18*'Portfolio allocation'!K1236</f>
        <v>-3.7626716209303705E-3</v>
      </c>
      <c r="V1236" s="13">
        <f t="shared" si="177"/>
        <v>-1.4016579559226415E-2</v>
      </c>
      <c r="W1236" s="13"/>
      <c r="X1236" s="2">
        <v>34600</v>
      </c>
      <c r="Y1236">
        <v>16.506399999999999</v>
      </c>
      <c r="AA1236" s="2">
        <v>34600</v>
      </c>
      <c r="AB1236">
        <v>194.47</v>
      </c>
      <c r="AC1236">
        <f t="shared" si="178"/>
        <v>-7.1475978965640508E-3</v>
      </c>
      <c r="AD1236">
        <f t="shared" si="173"/>
        <v>-7.3831978965640506E-3</v>
      </c>
      <c r="AE1236">
        <f>Sheet2!$B$17+Sheet2!$B$18*'Portfolio allocation'!K1236</f>
        <v>-3.2411939830773607E-3</v>
      </c>
      <c r="AF1236">
        <f t="shared" si="179"/>
        <v>-4.1420039134866899E-3</v>
      </c>
      <c r="AH1236" s="2">
        <v>34600</v>
      </c>
      <c r="AI1236">
        <v>7.5570000000000004</v>
      </c>
      <c r="AJ1236">
        <v>5.89</v>
      </c>
      <c r="AK1236">
        <v>1.2580100000000001</v>
      </c>
      <c r="AR1236" s="3"/>
    </row>
    <row r="1237" spans="1:44" hidden="1" outlineLevel="1" x14ac:dyDescent="0.2">
      <c r="A1237" s="2">
        <v>34603</v>
      </c>
      <c r="B1237">
        <v>14.56</v>
      </c>
      <c r="E1237" s="2">
        <v>34603</v>
      </c>
      <c r="F1237">
        <v>460.82</v>
      </c>
      <c r="G1237">
        <f t="shared" si="174"/>
        <v>2.5017947658101392E-3</v>
      </c>
      <c r="H1237" s="2">
        <v>34603</v>
      </c>
      <c r="I1237">
        <v>573.33000000000004</v>
      </c>
      <c r="J1237">
        <f t="shared" si="175"/>
        <v>3.1494409742272023E-3</v>
      </c>
      <c r="K1237">
        <f t="shared" si="171"/>
        <v>2.9138409742272024E-3</v>
      </c>
      <c r="L1237">
        <v>2.449662128268052E-3</v>
      </c>
      <c r="N1237" s="2">
        <v>34603</v>
      </c>
      <c r="O1237">
        <v>3.4727000000000001</v>
      </c>
      <c r="Q1237" s="2">
        <v>34603</v>
      </c>
      <c r="R1237">
        <v>3571.52</v>
      </c>
      <c r="S1237" s="8">
        <f t="shared" si="176"/>
        <v>-7.8118923003410723E-3</v>
      </c>
      <c r="T1237" s="9">
        <f t="shared" si="172"/>
        <v>-8.047492300341073E-3</v>
      </c>
      <c r="U1237" s="3">
        <f>Sheet1!$B$17+Sheet1!$B$18*'Portfolio allocation'!K1237</f>
        <v>3.830631096538742E-3</v>
      </c>
      <c r="V1237" s="13">
        <f t="shared" si="177"/>
        <v>-1.1878123396879815E-2</v>
      </c>
      <c r="W1237" s="13"/>
      <c r="X1237" s="2">
        <v>34603</v>
      </c>
      <c r="Y1237">
        <v>16.476600000000001</v>
      </c>
      <c r="AA1237" s="2">
        <v>34603</v>
      </c>
      <c r="AB1237">
        <v>194.12</v>
      </c>
      <c r="AC1237">
        <f t="shared" si="178"/>
        <v>-1.7997634596595979E-3</v>
      </c>
      <c r="AD1237">
        <f t="shared" si="173"/>
        <v>-2.0361634596595978E-3</v>
      </c>
      <c r="AE1237">
        <f>Sheet2!$B$17+Sheet2!$B$18*'Portfolio allocation'!K1237</f>
        <v>2.6444487444538083E-3</v>
      </c>
      <c r="AF1237">
        <f t="shared" si="179"/>
        <v>-4.6806122041134057E-3</v>
      </c>
      <c r="AH1237" s="2">
        <v>34603</v>
      </c>
      <c r="AI1237">
        <v>7.5620000000000003</v>
      </c>
      <c r="AJ1237">
        <v>5.91</v>
      </c>
      <c r="AK1237">
        <v>1.2509999999999999</v>
      </c>
      <c r="AR1237" s="3"/>
    </row>
    <row r="1238" spans="1:44" hidden="1" outlineLevel="1" x14ac:dyDescent="0.2">
      <c r="A1238" s="2">
        <v>34604</v>
      </c>
      <c r="B1238">
        <v>14.13</v>
      </c>
      <c r="E1238" s="2">
        <v>34604</v>
      </c>
      <c r="F1238">
        <v>462.05</v>
      </c>
      <c r="G1238">
        <f t="shared" si="174"/>
        <v>2.6691549845927476E-3</v>
      </c>
      <c r="H1238" s="2">
        <v>34604</v>
      </c>
      <c r="I1238">
        <v>574.87</v>
      </c>
      <c r="J1238">
        <f t="shared" si="175"/>
        <v>2.6860621282680519E-3</v>
      </c>
      <c r="K1238">
        <f t="shared" si="171"/>
        <v>2.449662128268052E-3</v>
      </c>
      <c r="L1238">
        <v>5.8179425400525257E-3</v>
      </c>
      <c r="N1238" s="2">
        <v>34604</v>
      </c>
      <c r="O1238">
        <v>3.5312000000000001</v>
      </c>
      <c r="Q1238" s="2">
        <v>34604</v>
      </c>
      <c r="R1238">
        <v>3631.78</v>
      </c>
      <c r="S1238" s="8">
        <f t="shared" si="176"/>
        <v>1.6872368067377463E-2</v>
      </c>
      <c r="T1238" s="9">
        <f t="shared" si="172"/>
        <v>1.6635968067377462E-2</v>
      </c>
      <c r="U1238" s="3">
        <f>Sheet1!$B$17+Sheet1!$B$18*'Portfolio allocation'!K1238</f>
        <v>3.2981133605980489E-3</v>
      </c>
      <c r="V1238" s="13">
        <f t="shared" si="177"/>
        <v>1.3337854706779412E-2</v>
      </c>
      <c r="W1238" s="13"/>
      <c r="X1238" s="2">
        <v>34604</v>
      </c>
      <c r="Y1238">
        <v>16.476600000000001</v>
      </c>
      <c r="AA1238" s="2">
        <v>34604</v>
      </c>
      <c r="AB1238">
        <v>194.12</v>
      </c>
      <c r="AC1238">
        <f t="shared" si="178"/>
        <v>0</v>
      </c>
      <c r="AD1238">
        <f t="shared" si="173"/>
        <v>-2.3559999999999998E-4</v>
      </c>
      <c r="AE1238">
        <f>Sheet2!$B$17+Sheet2!$B$18*'Portfolio allocation'!K1238</f>
        <v>2.2316890723535297E-3</v>
      </c>
      <c r="AF1238">
        <f t="shared" si="179"/>
        <v>-2.4672890723535295E-3</v>
      </c>
      <c r="AH1238" s="2">
        <v>34604</v>
      </c>
      <c r="AI1238">
        <v>7.5990000000000002</v>
      </c>
      <c r="AJ1238">
        <v>5.89</v>
      </c>
      <c r="AK1238">
        <v>1.2573000000000001</v>
      </c>
      <c r="AR1238" s="3"/>
    </row>
    <row r="1239" spans="1:44" hidden="1" outlineLevel="1" x14ac:dyDescent="0.2">
      <c r="A1239" s="2">
        <v>34605</v>
      </c>
      <c r="B1239">
        <v>13.25</v>
      </c>
      <c r="E1239" s="2">
        <v>34605</v>
      </c>
      <c r="F1239">
        <v>464.84</v>
      </c>
      <c r="G1239">
        <f t="shared" si="174"/>
        <v>6.0383075424736976E-3</v>
      </c>
      <c r="H1239" s="2">
        <v>34605</v>
      </c>
      <c r="I1239">
        <v>578.35</v>
      </c>
      <c r="J1239">
        <f t="shared" si="175"/>
        <v>6.0535425400525256E-3</v>
      </c>
      <c r="K1239">
        <f t="shared" si="171"/>
        <v>5.8179425400525257E-3</v>
      </c>
      <c r="L1239">
        <v>-5.6817289184749684E-3</v>
      </c>
      <c r="N1239" s="2">
        <v>34605</v>
      </c>
      <c r="O1239">
        <v>3.5625</v>
      </c>
      <c r="Q1239" s="2">
        <v>34605</v>
      </c>
      <c r="R1239">
        <v>3663.92</v>
      </c>
      <c r="S1239" s="8">
        <f t="shared" si="176"/>
        <v>8.8496549901149191E-3</v>
      </c>
      <c r="T1239" s="9">
        <f t="shared" si="172"/>
        <v>8.6140549901149183E-3</v>
      </c>
      <c r="U1239" s="3">
        <f>Sheet1!$B$17+Sheet1!$B$18*'Portfolio allocation'!K1239</f>
        <v>7.1622900125747815E-3</v>
      </c>
      <c r="V1239" s="13">
        <f t="shared" si="177"/>
        <v>1.4517649775401369E-3</v>
      </c>
      <c r="W1239" s="13"/>
      <c r="X1239" s="2">
        <v>34605</v>
      </c>
      <c r="Y1239">
        <v>16.357199999999999</v>
      </c>
      <c r="AA1239" s="2">
        <v>34605</v>
      </c>
      <c r="AB1239">
        <v>192.71</v>
      </c>
      <c r="AC1239">
        <f t="shared" si="178"/>
        <v>-7.2635483206263673E-3</v>
      </c>
      <c r="AD1239">
        <f t="shared" si="173"/>
        <v>-7.498748320626367E-3</v>
      </c>
      <c r="AE1239">
        <f>Sheet2!$B$17+Sheet2!$B$18*'Portfolio allocation'!K1239</f>
        <v>5.2268499471175229E-3</v>
      </c>
      <c r="AF1239">
        <f t="shared" si="179"/>
        <v>-1.2725598267743891E-2</v>
      </c>
      <c r="AH1239" s="2">
        <v>34605</v>
      </c>
      <c r="AI1239">
        <v>7.5570000000000004</v>
      </c>
      <c r="AJ1239">
        <v>5.88</v>
      </c>
      <c r="AK1239">
        <v>1.2576400000000001</v>
      </c>
      <c r="AR1239" s="3"/>
    </row>
    <row r="1240" spans="1:44" hidden="1" outlineLevel="1" x14ac:dyDescent="0.2">
      <c r="A1240" s="2">
        <v>34606</v>
      </c>
      <c r="B1240">
        <v>13.97</v>
      </c>
      <c r="E1240" s="2">
        <v>34606</v>
      </c>
      <c r="F1240">
        <v>462.24</v>
      </c>
      <c r="G1240">
        <f t="shared" si="174"/>
        <v>-5.5933224335253939E-3</v>
      </c>
      <c r="H1240" s="2">
        <v>34606</v>
      </c>
      <c r="I1240">
        <v>575.20000000000005</v>
      </c>
      <c r="J1240">
        <f t="shared" si="175"/>
        <v>-5.4465289184749688E-3</v>
      </c>
      <c r="K1240">
        <f t="shared" si="171"/>
        <v>-5.6817289184749684E-3</v>
      </c>
      <c r="L1240">
        <v>7.8773018080653884E-4</v>
      </c>
      <c r="N1240" s="2">
        <v>34606</v>
      </c>
      <c r="O1240">
        <v>3.5312000000000001</v>
      </c>
      <c r="Q1240" s="2">
        <v>34606</v>
      </c>
      <c r="R1240">
        <v>3631.78</v>
      </c>
      <c r="S1240" s="8">
        <f t="shared" si="176"/>
        <v>-8.7720255900783917E-3</v>
      </c>
      <c r="T1240" s="9">
        <f t="shared" si="172"/>
        <v>-9.0072255900783913E-3</v>
      </c>
      <c r="U1240" s="3">
        <f>Sheet1!$B$17+Sheet1!$B$18*'Portfolio allocation'!K1240</f>
        <v>-6.0304245250794985E-3</v>
      </c>
      <c r="V1240" s="13">
        <f t="shared" si="177"/>
        <v>-2.9768010649988928E-3</v>
      </c>
      <c r="W1240" s="13"/>
      <c r="X1240" s="2">
        <v>34606</v>
      </c>
      <c r="Y1240">
        <v>16.596</v>
      </c>
      <c r="AA1240" s="2">
        <v>34606</v>
      </c>
      <c r="AB1240">
        <v>195.52</v>
      </c>
      <c r="AC1240">
        <f t="shared" si="178"/>
        <v>1.4581495511390097E-2</v>
      </c>
      <c r="AD1240">
        <f t="shared" si="173"/>
        <v>1.4343495511390096E-2</v>
      </c>
      <c r="AE1240">
        <f>Sheet2!$B$17+Sheet2!$B$18*'Portfolio allocation'!K1240</f>
        <v>-4.9989512969582546E-3</v>
      </c>
      <c r="AF1240">
        <f t="shared" si="179"/>
        <v>1.9342446808348353E-2</v>
      </c>
      <c r="AH1240" s="2">
        <v>34606</v>
      </c>
      <c r="AI1240">
        <v>7.62</v>
      </c>
      <c r="AJ1240">
        <v>5.95</v>
      </c>
      <c r="AK1240">
        <v>1.2586900000000001</v>
      </c>
      <c r="AR1240" s="3"/>
    </row>
    <row r="1241" spans="1:44" hidden="1" outlineLevel="1" x14ac:dyDescent="0.2">
      <c r="A1241" s="2">
        <v>34607</v>
      </c>
      <c r="B1241">
        <v>14.28</v>
      </c>
      <c r="E1241" s="2">
        <v>34607</v>
      </c>
      <c r="F1241">
        <v>462.69</v>
      </c>
      <c r="G1241">
        <f t="shared" si="174"/>
        <v>9.7352024922114921E-4</v>
      </c>
      <c r="H1241" s="2">
        <v>34607</v>
      </c>
      <c r="I1241">
        <v>575.79</v>
      </c>
      <c r="J1241">
        <f t="shared" si="175"/>
        <v>1.0257301808065389E-3</v>
      </c>
      <c r="K1241">
        <f t="shared" si="171"/>
        <v>7.8773018080653884E-4</v>
      </c>
      <c r="L1241">
        <v>-1.9230419701626036E-3</v>
      </c>
      <c r="N1241" s="2">
        <v>34607</v>
      </c>
      <c r="O1241">
        <v>3.5078</v>
      </c>
      <c r="Q1241" s="2">
        <v>34607</v>
      </c>
      <c r="R1241">
        <v>3607.67</v>
      </c>
      <c r="S1241" s="8">
        <f t="shared" si="176"/>
        <v>-6.6386179779612808E-3</v>
      </c>
      <c r="T1241" s="9">
        <f t="shared" si="172"/>
        <v>-6.8766179779612812E-3</v>
      </c>
      <c r="U1241" s="3">
        <f>Sheet1!$B$17+Sheet1!$B$18*'Portfolio allocation'!K1241</f>
        <v>1.3915029115135241E-3</v>
      </c>
      <c r="V1241" s="13">
        <f t="shared" si="177"/>
        <v>-8.2681208894748049E-3</v>
      </c>
      <c r="W1241" s="13"/>
      <c r="X1241" s="2">
        <v>34607</v>
      </c>
      <c r="Y1241">
        <v>16.625800000000002</v>
      </c>
      <c r="AA1241" s="2">
        <v>34607</v>
      </c>
      <c r="AB1241">
        <v>195.87</v>
      </c>
      <c r="AC1241">
        <f t="shared" si="178"/>
        <v>1.790098199672574E-3</v>
      </c>
      <c r="AD1241">
        <f t="shared" si="173"/>
        <v>1.5516981996725741E-3</v>
      </c>
      <c r="AE1241">
        <f>Sheet2!$B$17+Sheet2!$B$18*'Portfolio allocation'!K1241</f>
        <v>7.5385678495204771E-4</v>
      </c>
      <c r="AF1241">
        <f t="shared" si="179"/>
        <v>7.9784141472052635E-4</v>
      </c>
      <c r="AH1241" s="2">
        <v>34607</v>
      </c>
      <c r="AI1241">
        <v>7.5979999999999999</v>
      </c>
      <c r="AJ1241">
        <v>5.96</v>
      </c>
      <c r="AK1241">
        <v>1.25441</v>
      </c>
      <c r="AR1241" s="3"/>
    </row>
    <row r="1242" spans="1:44" hidden="1" outlineLevel="1" x14ac:dyDescent="0.2">
      <c r="A1242" s="2">
        <v>34610</v>
      </c>
      <c r="B1242">
        <v>15.44</v>
      </c>
      <c r="E1242" s="2">
        <v>34610</v>
      </c>
      <c r="F1242">
        <v>461.74</v>
      </c>
      <c r="G1242">
        <f t="shared" si="174"/>
        <v>-2.053210572953823E-3</v>
      </c>
      <c r="H1242" s="2">
        <v>34610</v>
      </c>
      <c r="I1242">
        <v>574.82000000000005</v>
      </c>
      <c r="J1242">
        <f t="shared" si="175"/>
        <v>-1.6846419701626036E-3</v>
      </c>
      <c r="K1242">
        <f t="shared" si="171"/>
        <v>-1.9230419701626036E-3</v>
      </c>
      <c r="L1242">
        <v>-1.5499350001739878E-2</v>
      </c>
      <c r="N1242" s="2">
        <v>34610</v>
      </c>
      <c r="O1242">
        <v>3.4922</v>
      </c>
      <c r="Q1242" s="2">
        <v>34610</v>
      </c>
      <c r="R1242">
        <v>3591.6</v>
      </c>
      <c r="S1242" s="8">
        <f t="shared" si="176"/>
        <v>-4.4543985453215917E-3</v>
      </c>
      <c r="T1242" s="9">
        <f t="shared" si="172"/>
        <v>-4.6927985453215915E-3</v>
      </c>
      <c r="U1242" s="3">
        <f>Sheet1!$B$17+Sheet1!$B$18*'Portfolio allocation'!K1242</f>
        <v>-1.7183636001805642E-3</v>
      </c>
      <c r="V1242" s="13">
        <f t="shared" si="177"/>
        <v>-2.9744349451410273E-3</v>
      </c>
      <c r="W1242" s="13"/>
      <c r="X1242" s="2">
        <v>34610</v>
      </c>
      <c r="Y1242">
        <v>16.4467</v>
      </c>
      <c r="AA1242" s="2">
        <v>34610</v>
      </c>
      <c r="AB1242">
        <v>193.76</v>
      </c>
      <c r="AC1242">
        <f t="shared" si="178"/>
        <v>-1.077245111553593E-2</v>
      </c>
      <c r="AD1242">
        <f t="shared" si="173"/>
        <v>-1.1014851115535931E-2</v>
      </c>
      <c r="AE1242">
        <f>Sheet2!$B$17+Sheet2!$B$18*'Portfolio allocation'!K1242</f>
        <v>-1.6566309697420927E-3</v>
      </c>
      <c r="AF1242">
        <f t="shared" si="179"/>
        <v>-9.3582201457938375E-3</v>
      </c>
      <c r="AH1242" s="2">
        <v>34610</v>
      </c>
      <c r="AI1242">
        <v>7.6550000000000002</v>
      </c>
      <c r="AJ1242">
        <v>6.06</v>
      </c>
      <c r="AK1242">
        <v>1.2504900000000001</v>
      </c>
      <c r="AR1242" s="3"/>
    </row>
    <row r="1243" spans="1:44" hidden="1" outlineLevel="1" x14ac:dyDescent="0.2">
      <c r="A1243" s="2">
        <v>34611</v>
      </c>
      <c r="B1243">
        <v>16.66</v>
      </c>
      <c r="E1243" s="2">
        <v>34611</v>
      </c>
      <c r="F1243">
        <v>454.59</v>
      </c>
      <c r="G1243">
        <f t="shared" si="174"/>
        <v>-1.5484904924849552E-2</v>
      </c>
      <c r="H1243" s="2">
        <v>34611</v>
      </c>
      <c r="I1243">
        <v>566.04999999999995</v>
      </c>
      <c r="J1243">
        <f t="shared" si="175"/>
        <v>-1.5256950001739877E-2</v>
      </c>
      <c r="K1243">
        <f t="shared" si="171"/>
        <v>-1.5499350001739878E-2</v>
      </c>
      <c r="L1243">
        <v>-2.5920157583251518E-3</v>
      </c>
      <c r="N1243" s="2">
        <v>34611</v>
      </c>
      <c r="O1243">
        <v>3.4375</v>
      </c>
      <c r="Q1243" s="2">
        <v>34611</v>
      </c>
      <c r="R1243">
        <v>3535.36</v>
      </c>
      <c r="S1243" s="8">
        <f t="shared" si="176"/>
        <v>-1.5658759327319194E-2</v>
      </c>
      <c r="T1243" s="9">
        <f t="shared" si="172"/>
        <v>-1.5901159327319194E-2</v>
      </c>
      <c r="U1243" s="3">
        <f>Sheet1!$B$17+Sheet1!$B$18*'Portfolio allocation'!K1243</f>
        <v>-1.7293448243407099E-2</v>
      </c>
      <c r="V1243" s="13">
        <f t="shared" si="177"/>
        <v>1.3922889160879054E-3</v>
      </c>
      <c r="W1243" s="13"/>
      <c r="X1243" s="2">
        <v>34611</v>
      </c>
      <c r="Y1243">
        <v>16.327300000000001</v>
      </c>
      <c r="AA1243" s="2">
        <v>34611</v>
      </c>
      <c r="AB1243">
        <v>192.36</v>
      </c>
      <c r="AC1243">
        <f t="shared" si="178"/>
        <v>-7.2254335260114599E-3</v>
      </c>
      <c r="AD1243">
        <f t="shared" si="173"/>
        <v>-7.4678335260114602E-3</v>
      </c>
      <c r="AE1243">
        <f>Sheet2!$B$17+Sheet2!$B$18*'Portfolio allocation'!K1243</f>
        <v>-1.3729030434364322E-2</v>
      </c>
      <c r="AF1243">
        <f t="shared" si="179"/>
        <v>6.2611969083528618E-3</v>
      </c>
      <c r="AH1243" s="2">
        <v>34611</v>
      </c>
      <c r="AI1243">
        <v>7.6829999999999998</v>
      </c>
      <c r="AJ1243">
        <v>6.06</v>
      </c>
      <c r="AK1243">
        <v>1.2538800000000001</v>
      </c>
      <c r="AR1243" s="3"/>
    </row>
    <row r="1244" spans="1:44" hidden="1" outlineLevel="1" x14ac:dyDescent="0.2">
      <c r="A1244" s="2">
        <v>34612</v>
      </c>
      <c r="B1244">
        <v>15.92</v>
      </c>
      <c r="E1244" s="2">
        <v>34612</v>
      </c>
      <c r="F1244">
        <v>453.52</v>
      </c>
      <c r="G1244">
        <f t="shared" si="174"/>
        <v>-2.353769330605604E-3</v>
      </c>
      <c r="H1244" s="2">
        <v>34612</v>
      </c>
      <c r="I1244">
        <v>564.72</v>
      </c>
      <c r="J1244">
        <f t="shared" si="175"/>
        <v>-2.349615758325152E-3</v>
      </c>
      <c r="K1244">
        <f t="shared" si="171"/>
        <v>-2.5920157583251518E-3</v>
      </c>
      <c r="L1244">
        <v>-2.7939362515938316E-3</v>
      </c>
      <c r="N1244" s="2">
        <v>34612</v>
      </c>
      <c r="O1244">
        <v>3.4687000000000001</v>
      </c>
      <c r="Q1244" s="2">
        <v>34612</v>
      </c>
      <c r="R1244">
        <v>3567.5</v>
      </c>
      <c r="S1244" s="8">
        <f t="shared" si="176"/>
        <v>9.0910119478637696E-3</v>
      </c>
      <c r="T1244" s="9">
        <f t="shared" si="172"/>
        <v>8.8486119478637694E-3</v>
      </c>
      <c r="U1244" s="3">
        <f>Sheet1!$B$17+Sheet1!$B$18*'Portfolio allocation'!K1244</f>
        <v>-2.4858272840110412E-3</v>
      </c>
      <c r="V1244" s="13">
        <f t="shared" si="177"/>
        <v>1.1334439231874811E-2</v>
      </c>
      <c r="W1244" s="13"/>
      <c r="X1244" s="2">
        <v>34612</v>
      </c>
      <c r="Y1244">
        <v>16.506399999999999</v>
      </c>
      <c r="AA1244" s="2">
        <v>34612</v>
      </c>
      <c r="AB1244">
        <v>194.47</v>
      </c>
      <c r="AC1244">
        <f t="shared" si="178"/>
        <v>1.0969016427531564E-2</v>
      </c>
      <c r="AD1244">
        <f t="shared" si="173"/>
        <v>1.0725016427531564E-2</v>
      </c>
      <c r="AE1244">
        <f>Sheet2!$B$17+Sheet2!$B$18*'Portfolio allocation'!K1244</f>
        <v>-2.2514995292411497E-3</v>
      </c>
      <c r="AF1244">
        <f t="shared" si="179"/>
        <v>1.2976515956772714E-2</v>
      </c>
      <c r="AH1244" s="2">
        <v>34612</v>
      </c>
      <c r="AI1244">
        <v>7.7510000000000003</v>
      </c>
      <c r="AJ1244">
        <v>6.1</v>
      </c>
      <c r="AK1244">
        <v>1.2588699999999999</v>
      </c>
      <c r="AR1244" s="3"/>
    </row>
    <row r="1245" spans="1:44" hidden="1" outlineLevel="1" x14ac:dyDescent="0.2">
      <c r="A1245" s="2">
        <v>34613</v>
      </c>
      <c r="B1245">
        <v>16.239999999999998</v>
      </c>
      <c r="E1245" s="2">
        <v>34613</v>
      </c>
      <c r="F1245">
        <v>452.36</v>
      </c>
      <c r="G1245">
        <f t="shared" si="174"/>
        <v>-2.5577703298641508E-3</v>
      </c>
      <c r="H1245" s="2">
        <v>34613</v>
      </c>
      <c r="I1245">
        <v>563.28</v>
      </c>
      <c r="J1245">
        <f t="shared" si="175"/>
        <v>-2.5499362515938317E-3</v>
      </c>
      <c r="K1245">
        <f t="shared" si="171"/>
        <v>-2.7939362515938316E-3</v>
      </c>
      <c r="L1245">
        <v>5.9163465416844025E-3</v>
      </c>
      <c r="N1245" s="2">
        <v>34613</v>
      </c>
      <c r="O1245">
        <v>3.4062000000000001</v>
      </c>
      <c r="Q1245" s="2">
        <v>34613</v>
      </c>
      <c r="R1245">
        <v>3503.22</v>
      </c>
      <c r="S1245" s="8">
        <f t="shared" si="176"/>
        <v>-1.801822004204634E-2</v>
      </c>
      <c r="T1245" s="9">
        <f t="shared" si="172"/>
        <v>-1.8262220042046341E-2</v>
      </c>
      <c r="U1245" s="3">
        <f>Sheet1!$B$17+Sheet1!$B$18*'Portfolio allocation'!K1245</f>
        <v>-2.7174755912346927E-3</v>
      </c>
      <c r="V1245" s="13">
        <f t="shared" si="177"/>
        <v>-1.5544744450811648E-2</v>
      </c>
      <c r="W1245" s="13"/>
      <c r="X1245" s="2">
        <v>34613</v>
      </c>
      <c r="Y1245">
        <v>16.416899999999998</v>
      </c>
      <c r="AA1245" s="2">
        <v>34613</v>
      </c>
      <c r="AB1245">
        <v>193.41</v>
      </c>
      <c r="AC1245">
        <f t="shared" si="178"/>
        <v>-5.4507121921119062E-3</v>
      </c>
      <c r="AD1245">
        <f t="shared" si="173"/>
        <v>-5.6947121921119065E-3</v>
      </c>
      <c r="AE1245">
        <f>Sheet2!$B$17+Sheet2!$B$18*'Portfolio allocation'!K1245</f>
        <v>-2.4310523833133524E-3</v>
      </c>
      <c r="AF1245">
        <f t="shared" si="179"/>
        <v>-3.2636598087985541E-3</v>
      </c>
      <c r="AH1245" s="2">
        <v>34613</v>
      </c>
      <c r="AI1245">
        <v>7.7539999999999996</v>
      </c>
      <c r="AJ1245">
        <v>6.1</v>
      </c>
      <c r="AK1245">
        <v>1.2580899999999999</v>
      </c>
      <c r="AR1245" s="3"/>
    </row>
    <row r="1246" spans="1:44" hidden="1" outlineLevel="1" x14ac:dyDescent="0.2">
      <c r="A1246" s="2">
        <v>34614</v>
      </c>
      <c r="B1246">
        <v>14.92</v>
      </c>
      <c r="E1246" s="2">
        <v>34614</v>
      </c>
      <c r="F1246">
        <v>455.1</v>
      </c>
      <c r="G1246">
        <f t="shared" si="174"/>
        <v>6.0571226456804794E-3</v>
      </c>
      <c r="H1246" s="2">
        <v>34614</v>
      </c>
      <c r="I1246">
        <v>566.75</v>
      </c>
      <c r="J1246">
        <f t="shared" si="175"/>
        <v>6.1603465416844028E-3</v>
      </c>
      <c r="K1246">
        <f t="shared" si="171"/>
        <v>5.9163465416844025E-3</v>
      </c>
      <c r="L1246">
        <v>8.4230318482574635E-3</v>
      </c>
      <c r="N1246" s="2">
        <v>34614</v>
      </c>
      <c r="O1246">
        <v>3.3984000000000001</v>
      </c>
      <c r="Q1246" s="2">
        <v>34614</v>
      </c>
      <c r="R1246">
        <v>3495.19</v>
      </c>
      <c r="S1246" s="8">
        <f t="shared" si="176"/>
        <v>-2.2921769115270552E-3</v>
      </c>
      <c r="T1246" s="9">
        <f t="shared" si="172"/>
        <v>-2.536176911527055E-3</v>
      </c>
      <c r="U1246" s="3">
        <f>Sheet1!$B$17+Sheet1!$B$18*'Portfolio allocation'!K1246</f>
        <v>7.2751815771359193E-3</v>
      </c>
      <c r="V1246" s="13">
        <f t="shared" si="177"/>
        <v>-9.8113584886629739E-3</v>
      </c>
      <c r="W1246" s="13"/>
      <c r="X1246" s="2">
        <v>34614</v>
      </c>
      <c r="Y1246">
        <v>16.984000000000002</v>
      </c>
      <c r="AA1246" s="2">
        <v>34614</v>
      </c>
      <c r="AB1246">
        <v>200.09</v>
      </c>
      <c r="AC1246">
        <f t="shared" si="178"/>
        <v>3.4538028023370027E-2</v>
      </c>
      <c r="AD1246">
        <f t="shared" si="173"/>
        <v>3.4297628023370025E-2</v>
      </c>
      <c r="AE1246">
        <f>Sheet2!$B$17+Sheet2!$B$18*'Portfolio allocation'!K1246</f>
        <v>5.3143532958817262E-3</v>
      </c>
      <c r="AF1246">
        <f t="shared" si="179"/>
        <v>2.8983274727488299E-2</v>
      </c>
      <c r="AH1246" s="2">
        <v>34614</v>
      </c>
      <c r="AI1246">
        <v>7.6879999999999997</v>
      </c>
      <c r="AJ1246">
        <v>6.01</v>
      </c>
      <c r="AK1246">
        <v>1.2601599999999999</v>
      </c>
      <c r="AR1246" s="3"/>
    </row>
    <row r="1247" spans="1:44" hidden="1" outlineLevel="1" x14ac:dyDescent="0.2">
      <c r="A1247" s="2">
        <v>34617</v>
      </c>
      <c r="B1247">
        <v>14.72</v>
      </c>
      <c r="E1247" s="2">
        <v>34617</v>
      </c>
      <c r="F1247">
        <v>459.04</v>
      </c>
      <c r="G1247">
        <f t="shared" si="174"/>
        <v>8.6574379257307044E-3</v>
      </c>
      <c r="H1247" s="2">
        <v>34617</v>
      </c>
      <c r="I1247">
        <v>571.66</v>
      </c>
      <c r="J1247">
        <f t="shared" si="175"/>
        <v>8.6634318482574635E-3</v>
      </c>
      <c r="K1247">
        <f t="shared" si="171"/>
        <v>8.4230318482574635E-3</v>
      </c>
      <c r="L1247">
        <v>1.4506127656299246E-2</v>
      </c>
      <c r="N1247" s="2">
        <v>34617</v>
      </c>
      <c r="O1247">
        <v>3.4218999999999999</v>
      </c>
      <c r="Q1247" s="2">
        <v>34617</v>
      </c>
      <c r="R1247">
        <v>3519.29</v>
      </c>
      <c r="S1247" s="8">
        <f t="shared" si="176"/>
        <v>6.8951902471681148E-3</v>
      </c>
      <c r="T1247" s="9">
        <f t="shared" si="172"/>
        <v>6.6547902471681148E-3</v>
      </c>
      <c r="U1247" s="3">
        <f>Sheet1!$B$17+Sheet1!$B$18*'Portfolio allocation'!K1247</f>
        <v>1.0150914488690361E-2</v>
      </c>
      <c r="V1247" s="13">
        <f t="shared" si="177"/>
        <v>-3.4961242415222464E-3</v>
      </c>
      <c r="W1247" s="13"/>
      <c r="X1247" s="2">
        <v>34617</v>
      </c>
      <c r="Y1247">
        <v>17.073499999999999</v>
      </c>
      <c r="AA1247" s="2">
        <v>34617</v>
      </c>
      <c r="AB1247">
        <v>201.15</v>
      </c>
      <c r="AC1247">
        <f t="shared" si="178"/>
        <v>5.2976160727673527E-3</v>
      </c>
      <c r="AD1247">
        <f t="shared" si="173"/>
        <v>5.0572160727673527E-3</v>
      </c>
      <c r="AE1247">
        <f>Sheet2!$B$17+Sheet2!$B$18*'Portfolio allocation'!K1247</f>
        <v>7.5433618218125626E-3</v>
      </c>
      <c r="AF1247">
        <f t="shared" si="179"/>
        <v>-2.4861457490452099E-3</v>
      </c>
      <c r="AH1247" s="2">
        <v>34617</v>
      </c>
      <c r="AI1247">
        <v>7.69</v>
      </c>
      <c r="AJ1247">
        <v>6.01</v>
      </c>
      <c r="AK1247">
        <v>1.2532099999999999</v>
      </c>
      <c r="AR1247" s="3"/>
    </row>
    <row r="1248" spans="1:44" hidden="1" outlineLevel="1" x14ac:dyDescent="0.2">
      <c r="A1248" s="2">
        <v>34618</v>
      </c>
      <c r="B1248">
        <v>13.55</v>
      </c>
      <c r="E1248" s="2">
        <v>34618</v>
      </c>
      <c r="F1248">
        <v>465.79</v>
      </c>
      <c r="G1248">
        <f t="shared" si="174"/>
        <v>1.470460090623904E-2</v>
      </c>
      <c r="H1248" s="2">
        <v>34618</v>
      </c>
      <c r="I1248">
        <v>580.09</v>
      </c>
      <c r="J1248">
        <f t="shared" si="175"/>
        <v>1.4746527656299246E-2</v>
      </c>
      <c r="K1248">
        <f t="shared" si="171"/>
        <v>1.4506127656299246E-2</v>
      </c>
      <c r="L1248">
        <v>-9.2994817355926233E-4</v>
      </c>
      <c r="N1248" s="2">
        <v>34618</v>
      </c>
      <c r="O1248">
        <v>3.4883000000000002</v>
      </c>
      <c r="Q1248" s="2">
        <v>34618</v>
      </c>
      <c r="R1248">
        <v>3587.59</v>
      </c>
      <c r="S1248" s="8">
        <f t="shared" si="176"/>
        <v>1.940732363630171E-2</v>
      </c>
      <c r="T1248" s="9">
        <f t="shared" si="172"/>
        <v>1.9166923636301708E-2</v>
      </c>
      <c r="U1248" s="3">
        <f>Sheet1!$B$17+Sheet1!$B$18*'Portfolio allocation'!K1248</f>
        <v>1.7129596165825229E-2</v>
      </c>
      <c r="V1248" s="13">
        <f t="shared" si="177"/>
        <v>2.0373274704764792E-3</v>
      </c>
      <c r="W1248" s="13"/>
      <c r="X1248" s="2">
        <v>34618</v>
      </c>
      <c r="Y1248">
        <v>17.103400000000001</v>
      </c>
      <c r="AA1248" s="2">
        <v>34618</v>
      </c>
      <c r="AB1248">
        <v>201.5</v>
      </c>
      <c r="AC1248">
        <f t="shared" si="178"/>
        <v>1.7399950285856836E-3</v>
      </c>
      <c r="AD1248">
        <f t="shared" si="173"/>
        <v>1.4995950285856836E-3</v>
      </c>
      <c r="AE1248">
        <f>Sheet2!$B$17+Sheet2!$B$18*'Portfolio allocation'!K1248</f>
        <v>1.2952605808133451E-2</v>
      </c>
      <c r="AF1248">
        <f t="shared" si="179"/>
        <v>-1.1453010779547768E-2</v>
      </c>
      <c r="AH1248" s="2">
        <v>34618</v>
      </c>
      <c r="AI1248">
        <v>7.641</v>
      </c>
      <c r="AJ1248">
        <v>6.01</v>
      </c>
      <c r="AK1248">
        <v>1.2547699999999999</v>
      </c>
      <c r="AR1248" s="3"/>
    </row>
    <row r="1249" spans="1:44" hidden="1" outlineLevel="1" x14ac:dyDescent="0.2">
      <c r="A1249" s="2">
        <v>34619</v>
      </c>
      <c r="B1249">
        <v>14.51</v>
      </c>
      <c r="E1249" s="2">
        <v>34619</v>
      </c>
      <c r="F1249">
        <v>465.47</v>
      </c>
      <c r="G1249">
        <f t="shared" si="174"/>
        <v>-6.8700487344075523E-4</v>
      </c>
      <c r="H1249" s="2">
        <v>34619</v>
      </c>
      <c r="I1249">
        <v>579.69000000000005</v>
      </c>
      <c r="J1249">
        <f t="shared" si="175"/>
        <v>-6.8954817355926235E-4</v>
      </c>
      <c r="K1249">
        <f t="shared" si="171"/>
        <v>-9.2994817355926233E-4</v>
      </c>
      <c r="L1249">
        <v>4.0533992651242334E-3</v>
      </c>
      <c r="N1249" s="2">
        <v>34619</v>
      </c>
      <c r="O1249">
        <v>3.5156000000000001</v>
      </c>
      <c r="Q1249" s="2">
        <v>34619</v>
      </c>
      <c r="R1249">
        <v>3615.71</v>
      </c>
      <c r="S1249" s="8">
        <f t="shared" si="176"/>
        <v>7.8381308900961066E-3</v>
      </c>
      <c r="T1249" s="9">
        <f t="shared" si="172"/>
        <v>7.5977308900961067E-3</v>
      </c>
      <c r="U1249" s="3">
        <f>Sheet1!$B$17+Sheet1!$B$18*'Portfolio allocation'!K1249</f>
        <v>-5.7906122837342983E-4</v>
      </c>
      <c r="V1249" s="13">
        <f t="shared" si="177"/>
        <v>8.1767921184695367E-3</v>
      </c>
      <c r="W1249" s="13"/>
      <c r="X1249" s="2">
        <v>34619</v>
      </c>
      <c r="Y1249">
        <v>17.461600000000001</v>
      </c>
      <c r="AA1249" s="2">
        <v>34619</v>
      </c>
      <c r="AB1249">
        <v>205.72</v>
      </c>
      <c r="AC1249">
        <f t="shared" si="178"/>
        <v>2.0942928039702213E-2</v>
      </c>
      <c r="AD1249">
        <f t="shared" si="173"/>
        <v>2.0700928039702214E-2</v>
      </c>
      <c r="AE1249">
        <f>Sheet2!$B$17+Sheet2!$B$18*'Portfolio allocation'!K1249</f>
        <v>-7.7354662968819586E-4</v>
      </c>
      <c r="AF1249">
        <f t="shared" si="179"/>
        <v>2.1474474669390411E-2</v>
      </c>
      <c r="AH1249" s="2">
        <v>34619</v>
      </c>
      <c r="AI1249">
        <v>7.6660000000000004</v>
      </c>
      <c r="AJ1249">
        <v>6.05</v>
      </c>
      <c r="AK1249">
        <v>1.25871</v>
      </c>
      <c r="AR1249" s="3"/>
    </row>
    <row r="1250" spans="1:44" hidden="1" outlineLevel="1" x14ac:dyDescent="0.2">
      <c r="A1250" s="2">
        <v>34620</v>
      </c>
      <c r="B1250">
        <v>14.9</v>
      </c>
      <c r="E1250" s="2">
        <v>34620</v>
      </c>
      <c r="F1250">
        <v>467.77</v>
      </c>
      <c r="G1250">
        <f t="shared" si="174"/>
        <v>4.9412421853178845E-3</v>
      </c>
      <c r="H1250" s="2">
        <v>34620</v>
      </c>
      <c r="I1250">
        <v>582.17999999999995</v>
      </c>
      <c r="J1250">
        <f t="shared" si="175"/>
        <v>4.2953992651242334E-3</v>
      </c>
      <c r="K1250">
        <f t="shared" si="171"/>
        <v>4.0533992651242334E-3</v>
      </c>
      <c r="L1250">
        <v>3.3299781785703793E-3</v>
      </c>
      <c r="N1250" s="2">
        <v>34620</v>
      </c>
      <c r="O1250">
        <v>3.5781000000000001</v>
      </c>
      <c r="Q1250" s="2">
        <v>34620</v>
      </c>
      <c r="R1250">
        <v>3679.99</v>
      </c>
      <c r="S1250" s="8">
        <f t="shared" si="176"/>
        <v>1.7777974450384537E-2</v>
      </c>
      <c r="T1250" s="9">
        <f t="shared" si="172"/>
        <v>1.7535974450384538E-2</v>
      </c>
      <c r="U1250" s="3">
        <f>Sheet1!$B$17+Sheet1!$B$18*'Portfolio allocation'!K1250</f>
        <v>5.1379612481035047E-3</v>
      </c>
      <c r="V1250" s="13">
        <f t="shared" si="177"/>
        <v>1.2398013202281033E-2</v>
      </c>
      <c r="W1250" s="13"/>
      <c r="X1250" s="2">
        <v>34620</v>
      </c>
      <c r="Y1250">
        <v>17.252600000000001</v>
      </c>
      <c r="AA1250" s="2">
        <v>34620</v>
      </c>
      <c r="AB1250">
        <v>203.26</v>
      </c>
      <c r="AC1250">
        <f t="shared" si="178"/>
        <v>-1.1958001166634258E-2</v>
      </c>
      <c r="AD1250">
        <f t="shared" si="173"/>
        <v>-1.2200801166634257E-2</v>
      </c>
      <c r="AE1250">
        <f>Sheet2!$B$17+Sheet2!$B$18*'Portfolio allocation'!K1250</f>
        <v>3.6577730494808539E-3</v>
      </c>
      <c r="AF1250">
        <f t="shared" si="179"/>
        <v>-1.5858574216115112E-2</v>
      </c>
      <c r="AH1250" s="2">
        <v>34620</v>
      </c>
      <c r="AI1250">
        <v>7.633</v>
      </c>
      <c r="AJ1250">
        <v>6.07</v>
      </c>
      <c r="AK1250">
        <v>1.2583299999999999</v>
      </c>
      <c r="AR1250" s="3"/>
    </row>
    <row r="1251" spans="1:44" hidden="1" outlineLevel="1" x14ac:dyDescent="0.2">
      <c r="A1251" s="2">
        <v>34621</v>
      </c>
      <c r="B1251">
        <v>13.32</v>
      </c>
      <c r="E1251" s="2">
        <v>34621</v>
      </c>
      <c r="F1251">
        <v>469.1</v>
      </c>
      <c r="G1251">
        <f t="shared" si="174"/>
        <v>2.8432776792013392E-3</v>
      </c>
      <c r="H1251" s="2">
        <v>34621</v>
      </c>
      <c r="I1251">
        <v>584.26</v>
      </c>
      <c r="J1251">
        <f t="shared" si="175"/>
        <v>3.5727781785703794E-3</v>
      </c>
      <c r="K1251">
        <f t="shared" si="171"/>
        <v>3.3299781785703793E-3</v>
      </c>
      <c r="L1251">
        <v>-4.4578801218639157E-4</v>
      </c>
      <c r="N1251" s="2">
        <v>34621</v>
      </c>
      <c r="O1251">
        <v>3.4961000000000002</v>
      </c>
      <c r="Q1251" s="2">
        <v>34621</v>
      </c>
      <c r="R1251">
        <v>3595.62</v>
      </c>
      <c r="S1251" s="8">
        <f t="shared" si="176"/>
        <v>-2.2926692735578014E-2</v>
      </c>
      <c r="T1251" s="9">
        <f t="shared" si="172"/>
        <v>-2.3169492735578015E-2</v>
      </c>
      <c r="U1251" s="3">
        <f>Sheet1!$B$17+Sheet1!$B$18*'Portfolio allocation'!K1251</f>
        <v>4.3080342436804791E-3</v>
      </c>
      <c r="V1251" s="13">
        <f t="shared" si="177"/>
        <v>-2.7477526979258496E-2</v>
      </c>
      <c r="W1251" s="13"/>
      <c r="X1251" s="2">
        <v>34621</v>
      </c>
      <c r="Y1251">
        <v>17.461600000000001</v>
      </c>
      <c r="AA1251" s="2">
        <v>34621</v>
      </c>
      <c r="AB1251">
        <v>205.72</v>
      </c>
      <c r="AC1251">
        <f t="shared" si="178"/>
        <v>1.2102725573157613E-2</v>
      </c>
      <c r="AD1251">
        <f t="shared" si="173"/>
        <v>1.1862325573157613E-2</v>
      </c>
      <c r="AE1251">
        <f>Sheet2!$B$17+Sheet2!$B$18*'Portfolio allocation'!K1251</f>
        <v>3.0144885631760345E-3</v>
      </c>
      <c r="AF1251">
        <f t="shared" si="179"/>
        <v>8.8478370099815788E-3</v>
      </c>
      <c r="AH1251" s="2">
        <v>34621</v>
      </c>
      <c r="AI1251">
        <v>7.6</v>
      </c>
      <c r="AJ1251">
        <v>6.01</v>
      </c>
      <c r="AK1251">
        <v>1.2752699999999999</v>
      </c>
      <c r="AR1251" s="3"/>
    </row>
    <row r="1252" spans="1:44" hidden="1" outlineLevel="1" x14ac:dyDescent="0.2">
      <c r="A1252" s="2">
        <v>34624</v>
      </c>
      <c r="B1252">
        <v>14.76</v>
      </c>
      <c r="E1252" s="2">
        <v>34624</v>
      </c>
      <c r="F1252">
        <v>468.96</v>
      </c>
      <c r="G1252">
        <f t="shared" si="174"/>
        <v>-2.9844382860810814E-4</v>
      </c>
      <c r="H1252" s="2">
        <v>34624</v>
      </c>
      <c r="I1252">
        <v>584.14</v>
      </c>
      <c r="J1252">
        <f t="shared" si="175"/>
        <v>-2.0538801218639158E-4</v>
      </c>
      <c r="K1252">
        <f t="shared" si="171"/>
        <v>-4.4578801218639157E-4</v>
      </c>
      <c r="L1252">
        <v>-2.980669401170968E-3</v>
      </c>
      <c r="N1252" s="2">
        <v>34624</v>
      </c>
      <c r="O1252">
        <v>3.4453</v>
      </c>
      <c r="Q1252" s="2">
        <v>34624</v>
      </c>
      <c r="R1252">
        <v>3543.4</v>
      </c>
      <c r="S1252" s="8">
        <f t="shared" si="176"/>
        <v>-1.4523225479889379E-2</v>
      </c>
      <c r="T1252" s="9">
        <f t="shared" si="172"/>
        <v>-1.4763625479889379E-2</v>
      </c>
      <c r="U1252" s="3">
        <f>Sheet1!$B$17+Sheet1!$B$18*'Portfolio allocation'!K1252</f>
        <v>-2.3620420996242012E-5</v>
      </c>
      <c r="V1252" s="13">
        <f t="shared" si="177"/>
        <v>-1.4740005058893137E-2</v>
      </c>
      <c r="W1252" s="13"/>
      <c r="X1252" s="2">
        <v>34624</v>
      </c>
      <c r="Y1252">
        <v>17.491399999999999</v>
      </c>
      <c r="AA1252" s="2">
        <v>34624</v>
      </c>
      <c r="AB1252">
        <v>206.07</v>
      </c>
      <c r="AC1252">
        <f t="shared" si="178"/>
        <v>1.7013416293991668E-3</v>
      </c>
      <c r="AD1252">
        <f t="shared" si="173"/>
        <v>1.4597416293991668E-3</v>
      </c>
      <c r="AE1252">
        <f>Sheet2!$B$17+Sheet2!$B$18*'Portfolio allocation'!K1252</f>
        <v>-3.430190621525764E-4</v>
      </c>
      <c r="AF1252">
        <f t="shared" si="179"/>
        <v>1.8027606915517432E-3</v>
      </c>
      <c r="AH1252" s="2">
        <v>34624</v>
      </c>
      <c r="AI1252">
        <v>7.6040000000000001</v>
      </c>
      <c r="AJ1252">
        <v>6.04</v>
      </c>
      <c r="AK1252">
        <v>1.2881499999999999</v>
      </c>
      <c r="AR1252" s="3"/>
    </row>
    <row r="1253" spans="1:44" hidden="1" outlineLevel="1" x14ac:dyDescent="0.2">
      <c r="A1253" s="2">
        <v>34625</v>
      </c>
      <c r="B1253">
        <v>14.59</v>
      </c>
      <c r="E1253" s="2">
        <v>34625</v>
      </c>
      <c r="F1253">
        <v>467.66</v>
      </c>
      <c r="G1253">
        <f t="shared" si="174"/>
        <v>-2.7720914363696947E-3</v>
      </c>
      <c r="H1253" s="2">
        <v>34625</v>
      </c>
      <c r="I1253">
        <v>582.54</v>
      </c>
      <c r="J1253">
        <f t="shared" si="175"/>
        <v>-2.7390694011709682E-3</v>
      </c>
      <c r="K1253">
        <f t="shared" si="171"/>
        <v>-2.980669401170968E-3</v>
      </c>
      <c r="L1253">
        <v>5.3717484395921587E-3</v>
      </c>
      <c r="N1253" s="2">
        <v>34625</v>
      </c>
      <c r="O1253">
        <v>3.5390999999999999</v>
      </c>
      <c r="Q1253" s="2">
        <v>34625</v>
      </c>
      <c r="R1253">
        <v>3639.81</v>
      </c>
      <c r="S1253" s="8">
        <f t="shared" si="176"/>
        <v>2.7208330981543183E-2</v>
      </c>
      <c r="T1253" s="9">
        <f t="shared" si="172"/>
        <v>2.6966730981543181E-2</v>
      </c>
      <c r="U1253" s="3">
        <f>Sheet1!$B$17+Sheet1!$B$18*'Portfolio allocation'!K1253</f>
        <v>-2.9317005928769318E-3</v>
      </c>
      <c r="V1253" s="13">
        <f t="shared" si="177"/>
        <v>2.9898431574420112E-2</v>
      </c>
      <c r="W1253" s="13"/>
      <c r="X1253" s="2">
        <v>34625</v>
      </c>
      <c r="Y1253">
        <v>17.760100000000001</v>
      </c>
      <c r="AA1253" s="2">
        <v>34625</v>
      </c>
      <c r="AB1253">
        <v>209.24</v>
      </c>
      <c r="AC1253">
        <f t="shared" si="178"/>
        <v>1.538312224001559E-2</v>
      </c>
      <c r="AD1253">
        <f t="shared" si="173"/>
        <v>1.514152224001559E-2</v>
      </c>
      <c r="AE1253">
        <f>Sheet2!$B$17+Sheet2!$B$18*'Portfolio allocation'!K1253</f>
        <v>-2.5971002639108539E-3</v>
      </c>
      <c r="AF1253">
        <f t="shared" si="179"/>
        <v>1.7738622503926445E-2</v>
      </c>
      <c r="AH1253" s="2">
        <v>34625</v>
      </c>
      <c r="AI1253">
        <v>7.6269999999999998</v>
      </c>
      <c r="AJ1253">
        <v>6.04</v>
      </c>
      <c r="AK1253">
        <v>1.2918700000000001</v>
      </c>
      <c r="AR1253" s="3"/>
    </row>
    <row r="1254" spans="1:44" hidden="1" outlineLevel="1" x14ac:dyDescent="0.2">
      <c r="A1254" s="2">
        <v>34626</v>
      </c>
      <c r="B1254">
        <v>15.13</v>
      </c>
      <c r="E1254" s="2">
        <v>34626</v>
      </c>
      <c r="F1254">
        <v>470.28</v>
      </c>
      <c r="G1254">
        <f t="shared" si="174"/>
        <v>5.6023606893895739E-3</v>
      </c>
      <c r="H1254" s="2">
        <v>34626</v>
      </c>
      <c r="I1254">
        <v>585.80999999999995</v>
      </c>
      <c r="J1254">
        <f t="shared" si="175"/>
        <v>5.6133484395921585E-3</v>
      </c>
      <c r="K1254">
        <f t="shared" si="171"/>
        <v>5.3717484395921587E-3</v>
      </c>
      <c r="L1254">
        <v>-7.5318527645481647E-3</v>
      </c>
      <c r="N1254" s="2">
        <v>34626</v>
      </c>
      <c r="O1254">
        <v>3.6015999999999999</v>
      </c>
      <c r="Q1254" s="2">
        <v>34626</v>
      </c>
      <c r="R1254">
        <v>3704.09</v>
      </c>
      <c r="S1254" s="8">
        <f t="shared" si="176"/>
        <v>1.7660262486228762E-2</v>
      </c>
      <c r="T1254" s="9">
        <f t="shared" si="172"/>
        <v>1.741866248622876E-2</v>
      </c>
      <c r="U1254" s="3">
        <f>Sheet1!$B$17+Sheet1!$B$18*'Portfolio allocation'!K1254</f>
        <v>6.6504048324643565E-3</v>
      </c>
      <c r="V1254" s="13">
        <f t="shared" si="177"/>
        <v>1.0768257653764404E-2</v>
      </c>
      <c r="W1254" s="13"/>
      <c r="X1254" s="2">
        <v>34626</v>
      </c>
      <c r="Y1254">
        <v>17.998899999999999</v>
      </c>
      <c r="AA1254" s="2">
        <v>34626</v>
      </c>
      <c r="AB1254">
        <v>212.05</v>
      </c>
      <c r="AC1254">
        <f t="shared" si="178"/>
        <v>1.342955457847439E-2</v>
      </c>
      <c r="AD1254">
        <f t="shared" si="173"/>
        <v>1.318675457847439E-2</v>
      </c>
      <c r="AE1254">
        <f>Sheet2!$B$17+Sheet2!$B$18*'Portfolio allocation'!K1254</f>
        <v>4.8300827695471182E-3</v>
      </c>
      <c r="AF1254">
        <f t="shared" si="179"/>
        <v>8.3566718089272719E-3</v>
      </c>
      <c r="AH1254" s="2">
        <v>34626</v>
      </c>
      <c r="AI1254">
        <v>7.67</v>
      </c>
      <c r="AJ1254">
        <v>6.07</v>
      </c>
      <c r="AK1254">
        <v>1.2907299999999999</v>
      </c>
      <c r="AR1254" s="3"/>
    </row>
    <row r="1255" spans="1:44" hidden="1" outlineLevel="1" x14ac:dyDescent="0.2">
      <c r="A1255" s="2">
        <v>34627</v>
      </c>
      <c r="B1255">
        <v>15.99</v>
      </c>
      <c r="E1255" s="2">
        <v>34627</v>
      </c>
      <c r="F1255">
        <v>466.85</v>
      </c>
      <c r="G1255">
        <f t="shared" si="174"/>
        <v>-7.2935272603554813E-3</v>
      </c>
      <c r="H1255" s="2">
        <v>34627</v>
      </c>
      <c r="I1255">
        <v>581.54</v>
      </c>
      <c r="J1255">
        <f t="shared" si="175"/>
        <v>-7.2890527645481651E-3</v>
      </c>
      <c r="K1255">
        <f t="shared" si="171"/>
        <v>-7.5318527645481647E-3</v>
      </c>
      <c r="L1255">
        <v>-4.4429560958832966E-3</v>
      </c>
      <c r="N1255" s="2">
        <v>34627</v>
      </c>
      <c r="O1255">
        <v>3.7265999999999999</v>
      </c>
      <c r="Q1255" s="2">
        <v>34627</v>
      </c>
      <c r="R1255">
        <v>3832.65</v>
      </c>
      <c r="S1255" s="8">
        <f t="shared" si="176"/>
        <v>3.4707579999406102E-2</v>
      </c>
      <c r="T1255" s="9">
        <f t="shared" si="172"/>
        <v>3.44647799994061E-2</v>
      </c>
      <c r="U1255" s="3">
        <f>Sheet1!$B$17+Sheet1!$B$18*'Portfolio allocation'!K1255</f>
        <v>-8.1529334896683105E-3</v>
      </c>
      <c r="V1255" s="13">
        <f t="shared" si="177"/>
        <v>4.2617713489074407E-2</v>
      </c>
      <c r="W1255" s="13"/>
      <c r="X1255" s="2">
        <v>34627</v>
      </c>
      <c r="Y1255">
        <v>17.909300000000002</v>
      </c>
      <c r="AA1255" s="2">
        <v>34627</v>
      </c>
      <c r="AB1255">
        <v>211</v>
      </c>
      <c r="AC1255">
        <f t="shared" si="178"/>
        <v>-4.9516623437868557E-3</v>
      </c>
      <c r="AD1255">
        <f t="shared" si="173"/>
        <v>-5.198862343786856E-3</v>
      </c>
      <c r="AE1255">
        <f>Sheet2!$B$17+Sheet2!$B$18*'Portfolio allocation'!K1255</f>
        <v>-6.6441286218148106E-3</v>
      </c>
      <c r="AF1255">
        <f t="shared" si="179"/>
        <v>1.4452662780279546E-3</v>
      </c>
      <c r="AH1255" s="2">
        <v>34627</v>
      </c>
      <c r="AI1255">
        <v>7.7869999999999999</v>
      </c>
      <c r="AJ1255">
        <v>6.18</v>
      </c>
      <c r="AK1255">
        <v>1.29112</v>
      </c>
      <c r="AR1255" s="3"/>
    </row>
    <row r="1256" spans="1:44" hidden="1" outlineLevel="1" x14ac:dyDescent="0.2">
      <c r="A1256" s="2">
        <v>34628</v>
      </c>
      <c r="B1256">
        <v>15.91</v>
      </c>
      <c r="E1256" s="2">
        <v>34628</v>
      </c>
      <c r="F1256">
        <v>464.89</v>
      </c>
      <c r="G1256">
        <f t="shared" si="174"/>
        <v>-4.1983506479598143E-3</v>
      </c>
      <c r="H1256" s="2">
        <v>34628</v>
      </c>
      <c r="I1256">
        <v>579.1</v>
      </c>
      <c r="J1256">
        <f t="shared" si="175"/>
        <v>-4.1957560958832962E-3</v>
      </c>
      <c r="K1256">
        <f t="shared" si="171"/>
        <v>-4.4429560958832966E-3</v>
      </c>
      <c r="L1256">
        <v>-8.8989555517181435E-3</v>
      </c>
      <c r="N1256" s="2">
        <v>34628</v>
      </c>
      <c r="O1256">
        <v>3.7109000000000001</v>
      </c>
      <c r="Q1256" s="2">
        <v>34628</v>
      </c>
      <c r="R1256">
        <v>3816.58</v>
      </c>
      <c r="S1256" s="8">
        <f t="shared" si="176"/>
        <v>-4.192921346848788E-3</v>
      </c>
      <c r="T1256" s="9">
        <f t="shared" si="172"/>
        <v>-4.4401213468487884E-3</v>
      </c>
      <c r="U1256" s="3">
        <f>Sheet1!$B$17+Sheet1!$B$18*'Portfolio allocation'!K1256</f>
        <v>-4.6092729483240315E-3</v>
      </c>
      <c r="V1256" s="13">
        <f t="shared" si="177"/>
        <v>1.6915160147524307E-4</v>
      </c>
      <c r="W1256" s="13"/>
      <c r="X1256" s="2">
        <v>34628</v>
      </c>
      <c r="Y1256">
        <v>17.819800000000001</v>
      </c>
      <c r="AA1256" s="2">
        <v>34628</v>
      </c>
      <c r="AB1256">
        <v>209.94</v>
      </c>
      <c r="AC1256">
        <f t="shared" si="178"/>
        <v>-5.0236966824644957E-3</v>
      </c>
      <c r="AD1256">
        <f t="shared" si="173"/>
        <v>-5.2712966824644955E-3</v>
      </c>
      <c r="AE1256">
        <f>Sheet2!$B$17+Sheet2!$B$18*'Portfolio allocation'!K1256</f>
        <v>-3.8974028991567039E-3</v>
      </c>
      <c r="AF1256">
        <f t="shared" si="179"/>
        <v>-1.3738937833077916E-3</v>
      </c>
      <c r="AH1256" s="2">
        <v>34628</v>
      </c>
      <c r="AI1256">
        <v>7.7830000000000004</v>
      </c>
      <c r="AJ1256">
        <v>6.19</v>
      </c>
      <c r="AK1256">
        <v>1.2952900000000001</v>
      </c>
      <c r="AR1256" s="3"/>
    </row>
    <row r="1257" spans="1:44" hidden="1" outlineLevel="1" x14ac:dyDescent="0.2">
      <c r="A1257" s="2">
        <v>34631</v>
      </c>
      <c r="B1257">
        <v>16.97</v>
      </c>
      <c r="E1257" s="2">
        <v>34631</v>
      </c>
      <c r="F1257">
        <v>460.83</v>
      </c>
      <c r="G1257">
        <f t="shared" si="174"/>
        <v>-8.7332487255049607E-3</v>
      </c>
      <c r="H1257" s="2">
        <v>34631</v>
      </c>
      <c r="I1257">
        <v>574.09</v>
      </c>
      <c r="J1257">
        <f t="shared" si="175"/>
        <v>-8.6513555517181429E-3</v>
      </c>
      <c r="K1257">
        <f t="shared" si="171"/>
        <v>-8.8989555517181435E-3</v>
      </c>
      <c r="L1257">
        <v>1.3877739309165636E-3</v>
      </c>
      <c r="N1257" s="2">
        <v>34631</v>
      </c>
      <c r="O1257">
        <v>3.6797</v>
      </c>
      <c r="Q1257" s="2">
        <v>34631</v>
      </c>
      <c r="R1257">
        <v>3784.44</v>
      </c>
      <c r="S1257" s="8">
        <f t="shared" si="176"/>
        <v>-8.4211519213536201E-3</v>
      </c>
      <c r="T1257" s="9">
        <f t="shared" si="172"/>
        <v>-8.6687519213536207E-3</v>
      </c>
      <c r="U1257" s="3">
        <f>Sheet1!$B$17+Sheet1!$B$18*'Portfolio allocation'!K1257</f>
        <v>-9.7213084541018166E-3</v>
      </c>
      <c r="V1257" s="13">
        <f t="shared" si="177"/>
        <v>1.0525565327481959E-3</v>
      </c>
      <c r="W1257" s="13"/>
      <c r="X1257" s="2">
        <v>34631</v>
      </c>
      <c r="Y1257">
        <v>17.431699999999999</v>
      </c>
      <c r="AA1257" s="2">
        <v>34631</v>
      </c>
      <c r="AB1257">
        <v>205.37</v>
      </c>
      <c r="AC1257">
        <f t="shared" si="178"/>
        <v>-2.1768124225969299E-2</v>
      </c>
      <c r="AD1257">
        <f t="shared" si="173"/>
        <v>-2.2017724225969298E-2</v>
      </c>
      <c r="AE1257">
        <f>Sheet2!$B$17+Sheet2!$B$18*'Portfolio allocation'!K1257</f>
        <v>-7.8597912981128951E-3</v>
      </c>
      <c r="AF1257">
        <f t="shared" si="179"/>
        <v>-1.4157932927856403E-2</v>
      </c>
      <c r="AH1257" s="2">
        <v>34631</v>
      </c>
      <c r="AI1257">
        <v>7.84</v>
      </c>
      <c r="AJ1257">
        <v>6.24</v>
      </c>
      <c r="AK1257">
        <v>1.2944800000000001</v>
      </c>
      <c r="AR1257" s="3"/>
    </row>
    <row r="1258" spans="1:44" hidden="1" outlineLevel="1" x14ac:dyDescent="0.2">
      <c r="A1258" s="2">
        <v>34632</v>
      </c>
      <c r="B1258">
        <v>16.13</v>
      </c>
      <c r="E1258" s="2">
        <v>34632</v>
      </c>
      <c r="F1258">
        <v>461.53</v>
      </c>
      <c r="G1258">
        <f t="shared" si="174"/>
        <v>1.5189983291017395E-3</v>
      </c>
      <c r="H1258" s="2">
        <v>34632</v>
      </c>
      <c r="I1258">
        <v>575.03</v>
      </c>
      <c r="J1258">
        <f t="shared" si="175"/>
        <v>1.6373739309165636E-3</v>
      </c>
      <c r="K1258">
        <f t="shared" si="171"/>
        <v>1.3877739309165636E-3</v>
      </c>
      <c r="L1258">
        <v>2.2194363772326253E-3</v>
      </c>
      <c r="N1258" s="2">
        <v>34632</v>
      </c>
      <c r="O1258">
        <v>3.7305000000000001</v>
      </c>
      <c r="Q1258" s="2">
        <v>34632</v>
      </c>
      <c r="R1258">
        <v>3836.67</v>
      </c>
      <c r="S1258" s="8">
        <f t="shared" si="176"/>
        <v>1.3801249326188314E-2</v>
      </c>
      <c r="T1258" s="9">
        <f t="shared" si="172"/>
        <v>1.3551649326188315E-2</v>
      </c>
      <c r="U1258" s="3">
        <f>Sheet1!$B$17+Sheet1!$B$18*'Portfolio allocation'!K1258</f>
        <v>2.0798883087706707E-3</v>
      </c>
      <c r="V1258" s="13">
        <f t="shared" si="177"/>
        <v>1.1471761017417644E-2</v>
      </c>
      <c r="W1258" s="13"/>
      <c r="X1258" s="2">
        <v>34632</v>
      </c>
      <c r="Y1258">
        <v>17.640699999999999</v>
      </c>
      <c r="AA1258" s="2">
        <v>34632</v>
      </c>
      <c r="AB1258">
        <v>207.83</v>
      </c>
      <c r="AC1258">
        <f t="shared" si="178"/>
        <v>1.1978380484004569E-2</v>
      </c>
      <c r="AD1258">
        <f t="shared" si="173"/>
        <v>1.1728380484004569E-2</v>
      </c>
      <c r="AE1258">
        <f>Sheet2!$B$17+Sheet2!$B$18*'Portfolio allocation'!K1258</f>
        <v>1.2874309960504817E-3</v>
      </c>
      <c r="AF1258">
        <f t="shared" si="179"/>
        <v>1.0440949487954088E-2</v>
      </c>
      <c r="AH1258" s="2">
        <v>34632</v>
      </c>
      <c r="AI1258">
        <v>7.8559999999999999</v>
      </c>
      <c r="AJ1258">
        <v>6.25</v>
      </c>
      <c r="AK1258">
        <v>1.2985899999999999</v>
      </c>
      <c r="AR1258" s="3"/>
    </row>
    <row r="1259" spans="1:44" hidden="1" outlineLevel="1" x14ac:dyDescent="0.2">
      <c r="A1259" s="2">
        <v>34633</v>
      </c>
      <c r="B1259">
        <v>15.7</v>
      </c>
      <c r="E1259" s="2">
        <v>34633</v>
      </c>
      <c r="F1259">
        <v>462.62</v>
      </c>
      <c r="G1259">
        <f t="shared" si="174"/>
        <v>2.3617099646826567E-3</v>
      </c>
      <c r="H1259" s="2">
        <v>34633</v>
      </c>
      <c r="I1259">
        <v>576.45000000000005</v>
      </c>
      <c r="J1259">
        <f t="shared" si="175"/>
        <v>2.4694363772326255E-3</v>
      </c>
      <c r="K1259">
        <f t="shared" si="171"/>
        <v>2.2194363772326253E-3</v>
      </c>
      <c r="L1259">
        <v>6.7418660074594679E-3</v>
      </c>
      <c r="N1259" s="2">
        <v>34633</v>
      </c>
      <c r="O1259">
        <v>3.8125</v>
      </c>
      <c r="Q1259" s="2">
        <v>34633</v>
      </c>
      <c r="R1259">
        <v>3921.04</v>
      </c>
      <c r="S1259" s="8">
        <f t="shared" si="176"/>
        <v>2.1990423987468199E-2</v>
      </c>
      <c r="T1259" s="9">
        <f t="shared" si="172"/>
        <v>2.1740423987468199E-2</v>
      </c>
      <c r="U1259" s="3">
        <f>Sheet1!$B$17+Sheet1!$B$18*'Portfolio allocation'!K1259</f>
        <v>3.0339925443137574E-3</v>
      </c>
      <c r="V1259" s="13">
        <f t="shared" si="177"/>
        <v>1.8706431443154443E-2</v>
      </c>
      <c r="W1259" s="13"/>
      <c r="X1259" s="2">
        <v>34633</v>
      </c>
      <c r="Y1259">
        <v>17.760100000000001</v>
      </c>
      <c r="AA1259" s="2">
        <v>34633</v>
      </c>
      <c r="AB1259">
        <v>209.24</v>
      </c>
      <c r="AC1259">
        <f t="shared" si="178"/>
        <v>6.7843910888707448E-3</v>
      </c>
      <c r="AD1259">
        <f t="shared" si="173"/>
        <v>6.5351910888707451E-3</v>
      </c>
      <c r="AE1259">
        <f>Sheet2!$B$17+Sheet2!$B$18*'Portfolio allocation'!K1259</f>
        <v>2.0269664609426988E-3</v>
      </c>
      <c r="AF1259">
        <f t="shared" si="179"/>
        <v>4.5082246279280463E-3</v>
      </c>
      <c r="AH1259" s="2">
        <v>34633</v>
      </c>
      <c r="AI1259">
        <v>7.87</v>
      </c>
      <c r="AJ1259">
        <v>6.23</v>
      </c>
      <c r="AK1259">
        <v>1.29691</v>
      </c>
      <c r="AR1259" s="3"/>
    </row>
    <row r="1260" spans="1:44" hidden="1" outlineLevel="1" x14ac:dyDescent="0.2">
      <c r="A1260" s="2">
        <v>34634</v>
      </c>
      <c r="B1260">
        <v>15.67</v>
      </c>
      <c r="E1260" s="2">
        <v>34634</v>
      </c>
      <c r="F1260">
        <v>465.85</v>
      </c>
      <c r="G1260">
        <f t="shared" si="174"/>
        <v>6.9819722450392696E-3</v>
      </c>
      <c r="H1260" s="2">
        <v>34634</v>
      </c>
      <c r="I1260">
        <v>580.48</v>
      </c>
      <c r="J1260">
        <f t="shared" si="175"/>
        <v>6.9910660074594677E-3</v>
      </c>
      <c r="K1260">
        <f t="shared" si="171"/>
        <v>6.7418660074594679E-3</v>
      </c>
      <c r="L1260">
        <v>1.6805651157662475E-2</v>
      </c>
      <c r="N1260" s="2">
        <v>34634</v>
      </c>
      <c r="O1260">
        <v>3.8515999999999999</v>
      </c>
      <c r="Q1260" s="2">
        <v>34634</v>
      </c>
      <c r="R1260">
        <v>3961.21</v>
      </c>
      <c r="S1260" s="8">
        <f t="shared" si="176"/>
        <v>1.0244730989737327E-2</v>
      </c>
      <c r="T1260" s="9">
        <f t="shared" si="172"/>
        <v>9.9955309897373276E-3</v>
      </c>
      <c r="U1260" s="3">
        <f>Sheet1!$B$17+Sheet1!$B$18*'Portfolio allocation'!K1260</f>
        <v>8.2222384297185452E-3</v>
      </c>
      <c r="V1260" s="13">
        <f t="shared" si="177"/>
        <v>1.7732925600187823E-3</v>
      </c>
      <c r="W1260" s="13"/>
      <c r="X1260" s="2">
        <v>34634</v>
      </c>
      <c r="Y1260">
        <v>17.700399999999998</v>
      </c>
      <c r="AA1260" s="2">
        <v>34634</v>
      </c>
      <c r="AB1260">
        <v>208.53</v>
      </c>
      <c r="AC1260">
        <f t="shared" si="178"/>
        <v>-3.3932326515007105E-3</v>
      </c>
      <c r="AD1260">
        <f t="shared" si="173"/>
        <v>-3.6424326515007107E-3</v>
      </c>
      <c r="AE1260">
        <f>Sheet2!$B$17+Sheet2!$B$18*'Portfolio allocation'!K1260</f>
        <v>6.0484262657552815E-3</v>
      </c>
      <c r="AF1260">
        <f t="shared" si="179"/>
        <v>-9.6908589172559918E-3</v>
      </c>
      <c r="AH1260" s="2">
        <v>34634</v>
      </c>
      <c r="AI1260">
        <v>7.8680000000000003</v>
      </c>
      <c r="AJ1260">
        <v>6.23</v>
      </c>
      <c r="AK1260">
        <v>1.2957399999999999</v>
      </c>
      <c r="AR1260" s="3"/>
    </row>
    <row r="1261" spans="1:44" hidden="1" outlineLevel="1" x14ac:dyDescent="0.2">
      <c r="A1261" s="2">
        <v>34635</v>
      </c>
      <c r="B1261">
        <v>14.56</v>
      </c>
      <c r="E1261" s="2">
        <v>34635</v>
      </c>
      <c r="F1261">
        <v>473.77</v>
      </c>
      <c r="G1261">
        <f t="shared" si="174"/>
        <v>1.7001180637544078E-2</v>
      </c>
      <c r="H1261" s="2">
        <v>34635</v>
      </c>
      <c r="I1261">
        <v>590.38</v>
      </c>
      <c r="J1261">
        <f t="shared" si="175"/>
        <v>1.7054851157662476E-2</v>
      </c>
      <c r="K1261">
        <f t="shared" si="171"/>
        <v>1.6805651157662475E-2</v>
      </c>
      <c r="L1261">
        <v>-3.0416101222941003E-3</v>
      </c>
      <c r="N1261" s="2">
        <v>34635</v>
      </c>
      <c r="O1261">
        <v>3.8828</v>
      </c>
      <c r="Q1261" s="2">
        <v>34635</v>
      </c>
      <c r="R1261">
        <v>3993.35</v>
      </c>
      <c r="S1261" s="8">
        <f t="shared" si="176"/>
        <v>8.1136824354173243E-3</v>
      </c>
      <c r="T1261" s="9">
        <f t="shared" si="172"/>
        <v>7.8644824354173245E-3</v>
      </c>
      <c r="U1261" s="3">
        <f>Sheet1!$B$17+Sheet1!$B$18*'Portfolio allocation'!K1261</f>
        <v>1.9767667804264623E-2</v>
      </c>
      <c r="V1261" s="13">
        <f t="shared" si="177"/>
        <v>-1.1903185368847298E-2</v>
      </c>
      <c r="W1261" s="13"/>
      <c r="X1261" s="2">
        <v>34635</v>
      </c>
      <c r="Y1261">
        <v>18.178000000000001</v>
      </c>
      <c r="AA1261" s="2">
        <v>34635</v>
      </c>
      <c r="AB1261">
        <v>214.16</v>
      </c>
      <c r="AC1261">
        <f t="shared" si="178"/>
        <v>2.6998513403347246E-2</v>
      </c>
      <c r="AD1261">
        <f t="shared" si="173"/>
        <v>2.6751713403347248E-2</v>
      </c>
      <c r="AE1261">
        <f>Sheet2!$B$17+Sheet2!$B$18*'Portfolio allocation'!K1261</f>
        <v>1.4997400771696052E-2</v>
      </c>
      <c r="AF1261">
        <f t="shared" si="179"/>
        <v>1.1754312631651196E-2</v>
      </c>
      <c r="AH1261" s="2">
        <v>34635</v>
      </c>
      <c r="AI1261">
        <v>7.7949999999999999</v>
      </c>
      <c r="AJ1261">
        <v>6.17</v>
      </c>
      <c r="AK1261">
        <v>1.2844800000000001</v>
      </c>
      <c r="AR1261" s="3"/>
    </row>
    <row r="1262" spans="1:44" hidden="1" outlineLevel="1" x14ac:dyDescent="0.2">
      <c r="A1262" s="2">
        <v>34638</v>
      </c>
      <c r="B1262">
        <v>14.56</v>
      </c>
      <c r="E1262" s="2">
        <v>34638</v>
      </c>
      <c r="F1262">
        <v>472.35</v>
      </c>
      <c r="G1262">
        <f t="shared" si="174"/>
        <v>-2.9972349452265235E-3</v>
      </c>
      <c r="H1262" s="2">
        <v>34638</v>
      </c>
      <c r="I1262">
        <v>588.73</v>
      </c>
      <c r="J1262">
        <f t="shared" si="175"/>
        <v>-2.7948101222941002E-3</v>
      </c>
      <c r="K1262">
        <f t="shared" si="171"/>
        <v>-3.0416101222941003E-3</v>
      </c>
      <c r="L1262">
        <v>-8.3154146314948739E-3</v>
      </c>
      <c r="N1262" s="2">
        <v>34638</v>
      </c>
      <c r="O1262">
        <v>3.9375</v>
      </c>
      <c r="Q1262" s="2">
        <v>34638</v>
      </c>
      <c r="R1262">
        <v>4049.59</v>
      </c>
      <c r="S1262" s="8">
        <f t="shared" si="176"/>
        <v>1.4083413675235246E-2</v>
      </c>
      <c r="T1262" s="9">
        <f t="shared" si="172"/>
        <v>1.3836613675235246E-2</v>
      </c>
      <c r="U1262" s="3">
        <f>Sheet1!$B$17+Sheet1!$B$18*'Portfolio allocation'!K1262</f>
        <v>-3.0016133325926481E-3</v>
      </c>
      <c r="V1262" s="13">
        <f t="shared" si="177"/>
        <v>1.6838227007827895E-2</v>
      </c>
      <c r="W1262" s="13"/>
      <c r="X1262" s="2">
        <v>34638</v>
      </c>
      <c r="Y1262">
        <v>17.789899999999999</v>
      </c>
      <c r="AA1262" s="2">
        <v>34638</v>
      </c>
      <c r="AB1262">
        <v>209.59</v>
      </c>
      <c r="AC1262">
        <f t="shared" si="178"/>
        <v>-2.1339185655584569E-2</v>
      </c>
      <c r="AD1262">
        <f t="shared" si="173"/>
        <v>-2.1586385655584569E-2</v>
      </c>
      <c r="AE1262">
        <f>Sheet2!$B$17+Sheet2!$B$18*'Portfolio allocation'!K1262</f>
        <v>-2.6512903078719529E-3</v>
      </c>
      <c r="AF1262">
        <f t="shared" si="179"/>
        <v>-1.8935095347712615E-2</v>
      </c>
      <c r="AH1262" s="2">
        <v>34638</v>
      </c>
      <c r="AI1262">
        <v>7.798</v>
      </c>
      <c r="AJ1262">
        <v>6.18</v>
      </c>
      <c r="AK1262">
        <v>1.2864800000000001</v>
      </c>
      <c r="AR1262" s="3"/>
    </row>
    <row r="1263" spans="1:44" hidden="1" outlineLevel="1" x14ac:dyDescent="0.2">
      <c r="A1263" s="2">
        <v>34639</v>
      </c>
      <c r="B1263">
        <v>14.84</v>
      </c>
      <c r="E1263" s="2">
        <v>34639</v>
      </c>
      <c r="F1263">
        <v>468.42</v>
      </c>
      <c r="G1263">
        <f t="shared" si="174"/>
        <v>-8.3201016195617594E-3</v>
      </c>
      <c r="H1263" s="2">
        <v>34639</v>
      </c>
      <c r="I1263">
        <v>583.98</v>
      </c>
      <c r="J1263">
        <f t="shared" si="175"/>
        <v>-8.0682146314948744E-3</v>
      </c>
      <c r="K1263">
        <f t="shared" si="171"/>
        <v>-8.3154146314948739E-3</v>
      </c>
      <c r="L1263">
        <v>-4.2398626665297867E-3</v>
      </c>
      <c r="N1263" s="2">
        <v>34639</v>
      </c>
      <c r="O1263">
        <v>3.9218999999999999</v>
      </c>
      <c r="Q1263" s="2">
        <v>34639</v>
      </c>
      <c r="R1263">
        <v>4033.53</v>
      </c>
      <c r="S1263" s="8">
        <f t="shared" si="176"/>
        <v>-3.9658335782141174E-3</v>
      </c>
      <c r="T1263" s="9">
        <f t="shared" si="172"/>
        <v>-4.2130335782141178E-3</v>
      </c>
      <c r="U1263" s="3">
        <f>Sheet1!$B$17+Sheet1!$B$18*'Portfolio allocation'!K1263</f>
        <v>-9.0518555215280839E-3</v>
      </c>
      <c r="V1263" s="13">
        <f t="shared" si="177"/>
        <v>4.8388219433139661E-3</v>
      </c>
      <c r="W1263" s="13"/>
      <c r="X1263" s="2">
        <v>34639</v>
      </c>
      <c r="Y1263">
        <v>17.640699999999999</v>
      </c>
      <c r="AA1263" s="2">
        <v>34639</v>
      </c>
      <c r="AB1263">
        <v>207.83</v>
      </c>
      <c r="AC1263">
        <f t="shared" si="178"/>
        <v>-8.3973472016793949E-3</v>
      </c>
      <c r="AD1263">
        <f t="shared" si="173"/>
        <v>-8.6473472016793951E-3</v>
      </c>
      <c r="AE1263">
        <f>Sheet2!$B$17+Sheet2!$B$18*'Portfolio allocation'!K1263</f>
        <v>-7.3408918243750331E-3</v>
      </c>
      <c r="AF1263">
        <f t="shared" si="179"/>
        <v>-1.306455377304362E-3</v>
      </c>
      <c r="AH1263" s="2">
        <v>34639</v>
      </c>
      <c r="AI1263">
        <v>7.9</v>
      </c>
      <c r="AJ1263">
        <v>6.25</v>
      </c>
      <c r="AK1263">
        <v>1.2917700000000001</v>
      </c>
      <c r="AR1263" s="3"/>
    </row>
    <row r="1264" spans="1:44" hidden="1" outlineLevel="1" x14ac:dyDescent="0.2">
      <c r="A1264" s="2">
        <v>34640</v>
      </c>
      <c r="B1264">
        <v>15.34</v>
      </c>
      <c r="E1264" s="2">
        <v>34640</v>
      </c>
      <c r="F1264">
        <v>466.5</v>
      </c>
      <c r="G1264">
        <f t="shared" si="174"/>
        <v>-4.0988856154733355E-3</v>
      </c>
      <c r="H1264" s="2">
        <v>34640</v>
      </c>
      <c r="I1264">
        <v>581.65</v>
      </c>
      <c r="J1264">
        <f t="shared" si="175"/>
        <v>-3.9898626665297865E-3</v>
      </c>
      <c r="K1264">
        <f t="shared" si="171"/>
        <v>-4.2398626665297867E-3</v>
      </c>
      <c r="L1264">
        <v>2.9122144244820916E-3</v>
      </c>
      <c r="N1264" s="2">
        <v>34640</v>
      </c>
      <c r="O1264">
        <v>3.9375</v>
      </c>
      <c r="Q1264" s="2">
        <v>34640</v>
      </c>
      <c r="R1264">
        <v>4049.59</v>
      </c>
      <c r="S1264" s="8">
        <f t="shared" si="176"/>
        <v>3.9816240365138089E-3</v>
      </c>
      <c r="T1264" s="9">
        <f t="shared" si="172"/>
        <v>3.7316240365138087E-3</v>
      </c>
      <c r="U1264" s="3">
        <f>Sheet1!$B$17+Sheet1!$B$18*'Portfolio allocation'!K1264</f>
        <v>-4.3762790190977098E-3</v>
      </c>
      <c r="V1264" s="13">
        <f t="shared" si="177"/>
        <v>8.1079030556115185E-3</v>
      </c>
      <c r="W1264" s="13"/>
      <c r="X1264" s="2">
        <v>34640</v>
      </c>
      <c r="Y1264">
        <v>17.7302</v>
      </c>
      <c r="AA1264" s="2">
        <v>34640</v>
      </c>
      <c r="AB1264">
        <v>208.89</v>
      </c>
      <c r="AC1264">
        <f t="shared" si="178"/>
        <v>5.1003223788672614E-3</v>
      </c>
      <c r="AD1264">
        <f t="shared" si="173"/>
        <v>4.8491223788672613E-3</v>
      </c>
      <c r="AE1264">
        <f>Sheet2!$B$17+Sheet2!$B$18*'Portfolio allocation'!K1264</f>
        <v>-3.7168070403935643E-3</v>
      </c>
      <c r="AF1264">
        <f t="shared" si="179"/>
        <v>8.5659294192608256E-3</v>
      </c>
      <c r="AH1264" s="2">
        <v>34640</v>
      </c>
      <c r="AI1264">
        <v>7.94</v>
      </c>
      <c r="AJ1264">
        <v>6.28</v>
      </c>
      <c r="AK1264">
        <v>1.29443</v>
      </c>
      <c r="AR1264" s="3"/>
    </row>
    <row r="1265" spans="1:44" hidden="1" outlineLevel="1" x14ac:dyDescent="0.2">
      <c r="A1265" s="2">
        <v>34641</v>
      </c>
      <c r="B1265">
        <v>15.58</v>
      </c>
      <c r="E1265" s="2">
        <v>34641</v>
      </c>
      <c r="F1265">
        <v>467.91</v>
      </c>
      <c r="G1265">
        <f t="shared" si="174"/>
        <v>3.0225080385852809E-3</v>
      </c>
      <c r="H1265" s="2">
        <v>34641</v>
      </c>
      <c r="I1265">
        <v>583.49</v>
      </c>
      <c r="J1265">
        <f t="shared" si="175"/>
        <v>3.1634144244820916E-3</v>
      </c>
      <c r="K1265">
        <f t="shared" si="171"/>
        <v>2.9122144244820916E-3</v>
      </c>
      <c r="L1265">
        <v>-1.1803583396459219E-2</v>
      </c>
      <c r="N1265" s="2">
        <v>34641</v>
      </c>
      <c r="O1265">
        <v>3.9140999999999999</v>
      </c>
      <c r="Q1265" s="2">
        <v>34641</v>
      </c>
      <c r="R1265">
        <v>4025.49</v>
      </c>
      <c r="S1265" s="8">
        <f t="shared" si="176"/>
        <v>-5.951219753110859E-3</v>
      </c>
      <c r="T1265" s="9">
        <f t="shared" si="172"/>
        <v>-6.2024197531108591E-3</v>
      </c>
      <c r="U1265" s="3">
        <f>Sheet1!$B$17+Sheet1!$B$18*'Portfolio allocation'!K1265</f>
        <v>3.8287650774488985E-3</v>
      </c>
      <c r="V1265" s="13">
        <f t="shared" si="177"/>
        <v>-1.0031184830559758E-2</v>
      </c>
      <c r="W1265" s="13"/>
      <c r="X1265" s="2">
        <v>34641</v>
      </c>
      <c r="Y1265">
        <v>17.551100000000002</v>
      </c>
      <c r="AA1265" s="2">
        <v>34641</v>
      </c>
      <c r="AB1265">
        <v>206.78</v>
      </c>
      <c r="AC1265">
        <f t="shared" si="178"/>
        <v>-1.0101010101010055E-2</v>
      </c>
      <c r="AD1265">
        <f t="shared" si="173"/>
        <v>-1.0353410101010055E-2</v>
      </c>
      <c r="AE1265">
        <f>Sheet2!$B$17+Sheet2!$B$18*'Portfolio allocation'!K1265</f>
        <v>2.6430023749234185E-3</v>
      </c>
      <c r="AF1265">
        <f t="shared" si="179"/>
        <v>-1.2996412475933474E-2</v>
      </c>
      <c r="AH1265" s="2">
        <v>34641</v>
      </c>
      <c r="AI1265">
        <v>7.96</v>
      </c>
      <c r="AJ1265">
        <v>6.31</v>
      </c>
      <c r="AK1265">
        <v>1.27833</v>
      </c>
      <c r="AR1265" s="3"/>
    </row>
    <row r="1266" spans="1:44" hidden="1" outlineLevel="1" x14ac:dyDescent="0.2">
      <c r="A1266" s="2">
        <v>34642</v>
      </c>
      <c r="B1266">
        <v>16.75</v>
      </c>
      <c r="E1266" s="2">
        <v>34642</v>
      </c>
      <c r="F1266">
        <v>462.28</v>
      </c>
      <c r="G1266">
        <f t="shared" si="174"/>
        <v>-1.2032228419995405E-2</v>
      </c>
      <c r="H1266" s="2">
        <v>34642</v>
      </c>
      <c r="I1266">
        <v>576.75</v>
      </c>
      <c r="J1266">
        <f t="shared" si="175"/>
        <v>-1.1551183396459219E-2</v>
      </c>
      <c r="K1266">
        <f t="shared" si="171"/>
        <v>-1.1803583396459219E-2</v>
      </c>
      <c r="L1266">
        <v>1.7556700476808688E-3</v>
      </c>
      <c r="N1266" s="2">
        <v>34642</v>
      </c>
      <c r="O1266">
        <v>3.8437000000000001</v>
      </c>
      <c r="Q1266" s="2">
        <v>34642</v>
      </c>
      <c r="R1266">
        <v>3953.18</v>
      </c>
      <c r="S1266" s="8">
        <f t="shared" si="176"/>
        <v>-1.7963030587580642E-2</v>
      </c>
      <c r="T1266" s="9">
        <f t="shared" si="172"/>
        <v>-1.8215430587580642E-2</v>
      </c>
      <c r="U1266" s="3">
        <f>Sheet1!$B$17+Sheet1!$B$18*'Portfolio allocation'!K1266</f>
        <v>-1.3053571130647689E-2</v>
      </c>
      <c r="V1266" s="13">
        <f t="shared" si="177"/>
        <v>-5.1618594569329528E-3</v>
      </c>
      <c r="W1266" s="13"/>
      <c r="X1266" s="2">
        <v>34642</v>
      </c>
      <c r="Y1266">
        <v>16.984000000000002</v>
      </c>
      <c r="AA1266" s="2">
        <v>34642</v>
      </c>
      <c r="AB1266">
        <v>200.8</v>
      </c>
      <c r="AC1266">
        <f t="shared" si="178"/>
        <v>-2.8919624721926662E-2</v>
      </c>
      <c r="AD1266">
        <f t="shared" si="173"/>
        <v>-2.9175224721926664E-2</v>
      </c>
      <c r="AE1266">
        <f>Sheet2!$B$17+Sheet2!$B$18*'Portfolio allocation'!K1266</f>
        <v>-1.0442660481415086E-2</v>
      </c>
      <c r="AF1266">
        <f t="shared" si="179"/>
        <v>-1.8732564240511576E-2</v>
      </c>
      <c r="AH1266" s="2">
        <v>34642</v>
      </c>
      <c r="AI1266">
        <v>8.0180000000000007</v>
      </c>
      <c r="AJ1266">
        <v>6.39</v>
      </c>
      <c r="AK1266">
        <v>1.2704200000000001</v>
      </c>
      <c r="AR1266" s="3"/>
    </row>
    <row r="1267" spans="1:44" hidden="1" outlineLevel="1" x14ac:dyDescent="0.2">
      <c r="A1267" s="2">
        <v>34645</v>
      </c>
      <c r="B1267">
        <v>17.37</v>
      </c>
      <c r="E1267" s="2">
        <v>34645</v>
      </c>
      <c r="F1267">
        <v>463.07</v>
      </c>
      <c r="G1267">
        <f t="shared" si="174"/>
        <v>1.7089210002596555E-3</v>
      </c>
      <c r="H1267" s="2">
        <v>34645</v>
      </c>
      <c r="I1267">
        <v>577.91</v>
      </c>
      <c r="J1267">
        <f t="shared" si="175"/>
        <v>2.0112700476808687E-3</v>
      </c>
      <c r="K1267">
        <f t="shared" si="171"/>
        <v>1.7556700476808688E-3</v>
      </c>
      <c r="L1267">
        <v>5.5572540914675134E-3</v>
      </c>
      <c r="N1267" s="2">
        <v>34645</v>
      </c>
      <c r="O1267">
        <v>3.8672</v>
      </c>
      <c r="Q1267" s="2">
        <v>34645</v>
      </c>
      <c r="R1267">
        <v>3977.28</v>
      </c>
      <c r="S1267" s="8">
        <f t="shared" si="176"/>
        <v>6.0963578688550957E-3</v>
      </c>
      <c r="T1267" s="9">
        <f t="shared" si="172"/>
        <v>5.8407578688550957E-3</v>
      </c>
      <c r="U1267" s="3">
        <f>Sheet1!$B$17+Sheet1!$B$18*'Portfolio allocation'!K1267</f>
        <v>2.5019480576501823E-3</v>
      </c>
      <c r="V1267" s="13">
        <f t="shared" si="177"/>
        <v>3.3388098112049134E-3</v>
      </c>
      <c r="W1267" s="13"/>
      <c r="X1267" s="2">
        <v>34645</v>
      </c>
      <c r="Y1267">
        <v>17.1631</v>
      </c>
      <c r="AA1267" s="2">
        <v>34645</v>
      </c>
      <c r="AB1267">
        <v>202.91</v>
      </c>
      <c r="AC1267">
        <f t="shared" si="178"/>
        <v>1.0507968127489997E-2</v>
      </c>
      <c r="AD1267">
        <f t="shared" si="173"/>
        <v>1.0251168127489997E-2</v>
      </c>
      <c r="AE1267">
        <f>Sheet2!$B$17+Sheet2!$B$18*'Portfolio allocation'!K1267</f>
        <v>1.6145736089561201E-3</v>
      </c>
      <c r="AF1267">
        <f t="shared" si="179"/>
        <v>8.6365945185338765E-3</v>
      </c>
      <c r="AH1267" s="2">
        <v>34645</v>
      </c>
      <c r="AI1267">
        <v>8.0299999999999994</v>
      </c>
      <c r="AJ1267">
        <v>6.42</v>
      </c>
      <c r="AK1267">
        <v>1.27641</v>
      </c>
      <c r="AR1267" s="3"/>
    </row>
    <row r="1268" spans="1:44" hidden="1" outlineLevel="1" x14ac:dyDescent="0.2">
      <c r="A1268" s="2">
        <v>34646</v>
      </c>
      <c r="B1268">
        <v>16.3</v>
      </c>
      <c r="E1268" s="2">
        <v>34646</v>
      </c>
      <c r="F1268">
        <v>465.65</v>
      </c>
      <c r="G1268">
        <f t="shared" si="174"/>
        <v>5.5715118664565466E-3</v>
      </c>
      <c r="H1268" s="2">
        <v>34646</v>
      </c>
      <c r="I1268">
        <v>581.27</v>
      </c>
      <c r="J1268">
        <f t="shared" si="175"/>
        <v>5.8140540914675132E-3</v>
      </c>
      <c r="K1268">
        <f t="shared" si="171"/>
        <v>5.5572540914675134E-3</v>
      </c>
      <c r="L1268">
        <v>-7.0289643711183257E-4</v>
      </c>
      <c r="N1268" s="2">
        <v>34646</v>
      </c>
      <c r="O1268">
        <v>3.9765999999999999</v>
      </c>
      <c r="Q1268" s="2">
        <v>34646</v>
      </c>
      <c r="R1268">
        <v>4089.77</v>
      </c>
      <c r="S1268" s="8">
        <f t="shared" si="176"/>
        <v>2.8283148282242987E-2</v>
      </c>
      <c r="T1268" s="9">
        <f t="shared" si="172"/>
        <v>2.8026348282242985E-2</v>
      </c>
      <c r="U1268" s="3">
        <f>Sheet1!$B$17+Sheet1!$B$18*'Portfolio allocation'!K1268</f>
        <v>6.8632216176341826E-3</v>
      </c>
      <c r="V1268" s="13">
        <f t="shared" si="177"/>
        <v>2.1163126664608803E-2</v>
      </c>
      <c r="W1268" s="13"/>
      <c r="X1268" s="2">
        <v>34646</v>
      </c>
      <c r="Y1268">
        <v>17.431699999999999</v>
      </c>
      <c r="AA1268" s="2">
        <v>34646</v>
      </c>
      <c r="AB1268">
        <v>206.09</v>
      </c>
      <c r="AC1268">
        <f t="shared" si="178"/>
        <v>1.5671972795820777E-2</v>
      </c>
      <c r="AD1268">
        <f t="shared" si="173"/>
        <v>1.5416372795820777E-2</v>
      </c>
      <c r="AE1268">
        <f>Sheet2!$B$17+Sheet2!$B$18*'Portfolio allocation'!K1268</f>
        <v>4.9950391278718968E-3</v>
      </c>
      <c r="AF1268">
        <f t="shared" si="179"/>
        <v>1.042133366794888E-2</v>
      </c>
      <c r="AH1268" s="2">
        <v>34646</v>
      </c>
      <c r="AI1268">
        <v>7.9829999999999997</v>
      </c>
      <c r="AJ1268">
        <v>6.39</v>
      </c>
      <c r="AK1268">
        <v>1.2814000000000001</v>
      </c>
      <c r="AR1268" s="3"/>
    </row>
    <row r="1269" spans="1:44" hidden="1" outlineLevel="1" x14ac:dyDescent="0.2">
      <c r="A1269" s="2">
        <v>34647</v>
      </c>
      <c r="B1269">
        <v>16.420000000000002</v>
      </c>
      <c r="E1269" s="2">
        <v>34647</v>
      </c>
      <c r="F1269">
        <v>465.4</v>
      </c>
      <c r="G1269">
        <f t="shared" si="174"/>
        <v>-5.368839256952862E-4</v>
      </c>
      <c r="H1269" s="2">
        <v>34647</v>
      </c>
      <c r="I1269">
        <v>581.01</v>
      </c>
      <c r="J1269">
        <f t="shared" si="175"/>
        <v>-4.4729643711183265E-4</v>
      </c>
      <c r="K1269">
        <f t="shared" si="171"/>
        <v>-7.0289643711183257E-4</v>
      </c>
      <c r="L1269">
        <v>-2.4062259651297384E-3</v>
      </c>
      <c r="N1269" s="2">
        <v>34647</v>
      </c>
      <c r="O1269">
        <v>3.9843999999999999</v>
      </c>
      <c r="Q1269" s="2">
        <v>34647</v>
      </c>
      <c r="R1269">
        <v>4097.8</v>
      </c>
      <c r="S1269" s="8">
        <f t="shared" si="176"/>
        <v>1.9634355966229311E-3</v>
      </c>
      <c r="T1269" s="9">
        <f t="shared" si="172"/>
        <v>1.7078355966229312E-3</v>
      </c>
      <c r="U1269" s="3">
        <f>Sheet1!$B$17+Sheet1!$B$18*'Portfolio allocation'!K1269</f>
        <v>-3.1858172206471549E-4</v>
      </c>
      <c r="V1269" s="13">
        <f t="shared" si="177"/>
        <v>2.0264173186876466E-3</v>
      </c>
      <c r="W1269" s="13"/>
      <c r="X1269" s="2">
        <v>34647</v>
      </c>
      <c r="Y1269">
        <v>17.670500000000001</v>
      </c>
      <c r="AA1269" s="2">
        <v>34647</v>
      </c>
      <c r="AB1269">
        <v>208.91</v>
      </c>
      <c r="AC1269">
        <f t="shared" si="178"/>
        <v>1.3683342229123152E-2</v>
      </c>
      <c r="AD1269">
        <f t="shared" si="173"/>
        <v>1.3428542229123153E-2</v>
      </c>
      <c r="AE1269">
        <f>Sheet2!$B$17+Sheet2!$B$18*'Portfolio allocation'!K1269</f>
        <v>-5.7164643302544773E-4</v>
      </c>
      <c r="AF1269">
        <f t="shared" si="179"/>
        <v>1.40001886621486E-2</v>
      </c>
      <c r="AH1269" s="2">
        <v>34647</v>
      </c>
      <c r="AI1269">
        <v>7.9370000000000003</v>
      </c>
      <c r="AJ1269">
        <v>6.37</v>
      </c>
      <c r="AK1269">
        <v>1.2645999999999999</v>
      </c>
      <c r="AR1269" s="3"/>
    </row>
    <row r="1270" spans="1:44" hidden="1" outlineLevel="1" x14ac:dyDescent="0.2">
      <c r="A1270" s="2">
        <v>34648</v>
      </c>
      <c r="B1270">
        <v>16</v>
      </c>
      <c r="E1270" s="2">
        <v>34648</v>
      </c>
      <c r="F1270">
        <v>464.37</v>
      </c>
      <c r="G1270">
        <f t="shared" si="174"/>
        <v>-2.2131499785130737E-3</v>
      </c>
      <c r="H1270" s="2">
        <v>34648</v>
      </c>
      <c r="I1270">
        <v>579.76</v>
      </c>
      <c r="J1270">
        <f t="shared" si="175"/>
        <v>-2.1514259651297385E-3</v>
      </c>
      <c r="K1270">
        <f t="shared" si="171"/>
        <v>-2.4062259651297384E-3</v>
      </c>
      <c r="L1270">
        <v>-4.6066261901475843E-3</v>
      </c>
      <c r="N1270" s="2">
        <v>34648</v>
      </c>
      <c r="O1270">
        <v>3.9805000000000001</v>
      </c>
      <c r="Q1270" s="2">
        <v>34648</v>
      </c>
      <c r="R1270">
        <v>4093.79</v>
      </c>
      <c r="S1270" s="8">
        <f t="shared" si="176"/>
        <v>-9.7857386890531917E-4</v>
      </c>
      <c r="T1270" s="9">
        <f t="shared" si="172"/>
        <v>-1.2333738689053191E-3</v>
      </c>
      <c r="U1270" s="3">
        <f>Sheet1!$B$17+Sheet1!$B$18*'Portfolio allocation'!K1270</f>
        <v>-2.272684524717745E-3</v>
      </c>
      <c r="V1270" s="13">
        <f t="shared" si="177"/>
        <v>1.039310655812426E-3</v>
      </c>
      <c r="W1270" s="13"/>
      <c r="X1270" s="2">
        <v>34648</v>
      </c>
      <c r="Y1270">
        <v>17.192900000000002</v>
      </c>
      <c r="AA1270" s="2">
        <v>34648</v>
      </c>
      <c r="AB1270">
        <v>203.27</v>
      </c>
      <c r="AC1270">
        <f t="shared" si="178"/>
        <v>-2.6997271552342994E-2</v>
      </c>
      <c r="AD1270">
        <f t="shared" si="173"/>
        <v>-2.7257271552342994E-2</v>
      </c>
      <c r="AE1270">
        <f>Sheet2!$B$17+Sheet2!$B$18*'Portfolio allocation'!K1270</f>
        <v>-2.086290505205474E-3</v>
      </c>
      <c r="AF1270">
        <f t="shared" si="179"/>
        <v>-2.5170981047137518E-2</v>
      </c>
      <c r="AH1270" s="2">
        <v>34648</v>
      </c>
      <c r="AI1270">
        <v>7.9850000000000003</v>
      </c>
      <c r="AJ1270">
        <v>6.5</v>
      </c>
      <c r="AK1270">
        <v>1.26172</v>
      </c>
      <c r="AR1270" s="3"/>
    </row>
    <row r="1271" spans="1:44" hidden="1" outlineLevel="1" x14ac:dyDescent="0.2">
      <c r="A1271" s="2">
        <v>34649</v>
      </c>
      <c r="B1271">
        <v>16.5</v>
      </c>
      <c r="E1271" s="2">
        <v>34649</v>
      </c>
      <c r="F1271">
        <v>462.35</v>
      </c>
      <c r="G1271">
        <f t="shared" si="174"/>
        <v>-4.3499795421754195E-3</v>
      </c>
      <c r="H1271" s="2">
        <v>34649</v>
      </c>
      <c r="I1271">
        <v>577.24</v>
      </c>
      <c r="J1271">
        <f t="shared" si="175"/>
        <v>-4.3466261901475844E-3</v>
      </c>
      <c r="K1271">
        <f t="shared" si="171"/>
        <v>-4.6066261901475843E-3</v>
      </c>
      <c r="L1271">
        <v>7.9688129720740068E-3</v>
      </c>
      <c r="N1271" s="2">
        <v>34649</v>
      </c>
      <c r="O1271">
        <v>3.8906000000000001</v>
      </c>
      <c r="Q1271" s="2">
        <v>34649</v>
      </c>
      <c r="R1271">
        <v>4001.39</v>
      </c>
      <c r="S1271" s="8">
        <f t="shared" si="176"/>
        <v>-2.2570771827573055E-2</v>
      </c>
      <c r="T1271" s="9">
        <f t="shared" si="172"/>
        <v>-2.2830771827573055E-2</v>
      </c>
      <c r="U1271" s="3">
        <f>Sheet1!$B$17+Sheet1!$B$18*'Portfolio allocation'!K1271</f>
        <v>-4.7970394284158214E-3</v>
      </c>
      <c r="V1271" s="13">
        <f t="shared" si="177"/>
        <v>-1.8033732399157232E-2</v>
      </c>
      <c r="W1271" s="13"/>
      <c r="X1271" s="2">
        <v>34649</v>
      </c>
      <c r="Y1271">
        <v>17.282499999999999</v>
      </c>
      <c r="AA1271" s="2">
        <v>34649</v>
      </c>
      <c r="AB1271">
        <v>204.33</v>
      </c>
      <c r="AC1271">
        <f t="shared" si="178"/>
        <v>5.214739017070924E-3</v>
      </c>
      <c r="AD1271">
        <f t="shared" si="173"/>
        <v>4.9547390170709242E-3</v>
      </c>
      <c r="AE1271">
        <f>Sheet2!$B$17+Sheet2!$B$18*'Portfolio allocation'!K1271</f>
        <v>-4.0429425225782644E-3</v>
      </c>
      <c r="AF1271">
        <f t="shared" si="179"/>
        <v>8.9976815396491886E-3</v>
      </c>
      <c r="AH1271" s="2">
        <v>34649</v>
      </c>
      <c r="AI1271">
        <v>7.99</v>
      </c>
      <c r="AJ1271">
        <v>6.5</v>
      </c>
      <c r="AK1271">
        <v>1.2669699999999999</v>
      </c>
      <c r="AR1271" s="3"/>
    </row>
    <row r="1272" spans="1:44" hidden="1" outlineLevel="1" x14ac:dyDescent="0.2">
      <c r="A1272" s="2">
        <v>34652</v>
      </c>
      <c r="B1272">
        <v>16.68</v>
      </c>
      <c r="E1272" s="2">
        <v>34652</v>
      </c>
      <c r="F1272">
        <v>466.04</v>
      </c>
      <c r="G1272">
        <f t="shared" si="174"/>
        <v>7.9809668000432321E-3</v>
      </c>
      <c r="H1272" s="2">
        <v>34652</v>
      </c>
      <c r="I1272">
        <v>581.99</v>
      </c>
      <c r="J1272">
        <f t="shared" si="175"/>
        <v>8.2288129720740066E-3</v>
      </c>
      <c r="K1272">
        <f t="shared" si="171"/>
        <v>7.9688129720740068E-3</v>
      </c>
      <c r="L1272">
        <v>-2.3902208010447581E-3</v>
      </c>
      <c r="N1272" s="2">
        <v>34652</v>
      </c>
      <c r="O1272">
        <v>4.0312000000000001</v>
      </c>
      <c r="Q1272" s="2">
        <v>34652</v>
      </c>
      <c r="R1272">
        <v>4146.01</v>
      </c>
      <c r="S1272" s="8">
        <f t="shared" si="176"/>
        <v>3.6142440501925721E-2</v>
      </c>
      <c r="T1272" s="9">
        <f t="shared" si="172"/>
        <v>3.5882440501925718E-2</v>
      </c>
      <c r="U1272" s="3">
        <f>Sheet1!$B$17+Sheet1!$B$18*'Portfolio allocation'!K1272</f>
        <v>9.629823082495546E-3</v>
      </c>
      <c r="V1272" s="13">
        <f t="shared" si="177"/>
        <v>2.625261741943017E-2</v>
      </c>
      <c r="W1272" s="13"/>
      <c r="X1272" s="2">
        <v>34652</v>
      </c>
      <c r="Y1272">
        <v>17.401900000000001</v>
      </c>
      <c r="AA1272" s="2">
        <v>34652</v>
      </c>
      <c r="AB1272">
        <v>205.74</v>
      </c>
      <c r="AC1272">
        <f t="shared" si="178"/>
        <v>6.9006019674056063E-3</v>
      </c>
      <c r="AD1272">
        <f t="shared" si="173"/>
        <v>6.6410019674056058E-3</v>
      </c>
      <c r="AE1272">
        <f>Sheet2!$B$17+Sheet2!$B$18*'Portfolio allocation'!K1272</f>
        <v>7.1394588089386413E-3</v>
      </c>
      <c r="AF1272">
        <f t="shared" si="179"/>
        <v>-4.9845684153303552E-4</v>
      </c>
      <c r="AH1272" s="2">
        <v>34652</v>
      </c>
      <c r="AI1272">
        <v>7.9189999999999996</v>
      </c>
      <c r="AJ1272">
        <v>6.49</v>
      </c>
      <c r="AK1272">
        <v>1.25268</v>
      </c>
      <c r="AR1272" s="3"/>
    </row>
    <row r="1273" spans="1:44" hidden="1" outlineLevel="1" x14ac:dyDescent="0.2">
      <c r="A1273" s="2">
        <v>34653</v>
      </c>
      <c r="B1273">
        <v>16.66</v>
      </c>
      <c r="E1273" s="2">
        <v>34653</v>
      </c>
      <c r="F1273">
        <v>465.03</v>
      </c>
      <c r="G1273">
        <f t="shared" si="174"/>
        <v>-2.1671959488457349E-3</v>
      </c>
      <c r="H1273" s="2">
        <v>34653</v>
      </c>
      <c r="I1273">
        <v>580.75</v>
      </c>
      <c r="J1273">
        <f t="shared" si="175"/>
        <v>-2.130620801044758E-3</v>
      </c>
      <c r="K1273">
        <f t="shared" si="171"/>
        <v>-2.3902208010447581E-3</v>
      </c>
      <c r="L1273">
        <v>1.1499672836849783E-3</v>
      </c>
      <c r="N1273" s="2">
        <v>34653</v>
      </c>
      <c r="O1273">
        <v>4.0351999999999997</v>
      </c>
      <c r="Q1273" s="2">
        <v>34653</v>
      </c>
      <c r="R1273">
        <v>4150.03</v>
      </c>
      <c r="S1273" s="8">
        <f t="shared" si="176"/>
        <v>9.6960692328273979E-4</v>
      </c>
      <c r="T1273" s="9">
        <f t="shared" si="172"/>
        <v>7.1000692328273976E-4</v>
      </c>
      <c r="U1273" s="3">
        <f>Sheet1!$B$17+Sheet1!$B$18*'Portfolio allocation'!K1273</f>
        <v>-2.2543229948546566E-3</v>
      </c>
      <c r="V1273" s="13">
        <f t="shared" si="177"/>
        <v>2.9643299181373963E-3</v>
      </c>
      <c r="W1273" s="13"/>
      <c r="X1273" s="2">
        <v>34653</v>
      </c>
      <c r="Y1273">
        <v>17.461600000000001</v>
      </c>
      <c r="AA1273" s="2">
        <v>34653</v>
      </c>
      <c r="AB1273">
        <v>206.44</v>
      </c>
      <c r="AC1273">
        <f t="shared" si="178"/>
        <v>3.4023524837172303E-3</v>
      </c>
      <c r="AD1273">
        <f t="shared" si="173"/>
        <v>3.1403524837172302E-3</v>
      </c>
      <c r="AE1273">
        <f>Sheet2!$B$17+Sheet2!$B$18*'Portfolio allocation'!K1273</f>
        <v>-2.0720583049724435E-3</v>
      </c>
      <c r="AF1273">
        <f t="shared" si="179"/>
        <v>5.2124107886896733E-3</v>
      </c>
      <c r="AH1273" s="2">
        <v>34653</v>
      </c>
      <c r="AI1273">
        <v>7.9089999999999998</v>
      </c>
      <c r="AJ1273">
        <v>6.55</v>
      </c>
      <c r="AK1273">
        <v>1.25292</v>
      </c>
      <c r="AR1273" s="3"/>
    </row>
    <row r="1274" spans="1:44" hidden="1" outlineLevel="1" x14ac:dyDescent="0.2">
      <c r="A1274" s="2">
        <v>34654</v>
      </c>
      <c r="B1274">
        <v>15.56</v>
      </c>
      <c r="E1274" s="2">
        <v>34654</v>
      </c>
      <c r="F1274">
        <v>465.6</v>
      </c>
      <c r="G1274">
        <f t="shared" si="174"/>
        <v>1.2257273724276541E-3</v>
      </c>
      <c r="H1274" s="2">
        <v>34654</v>
      </c>
      <c r="I1274">
        <v>581.57000000000005</v>
      </c>
      <c r="J1274">
        <f t="shared" si="175"/>
        <v>1.4119672836849784E-3</v>
      </c>
      <c r="K1274">
        <f t="shared" si="171"/>
        <v>1.1499672836849783E-3</v>
      </c>
      <c r="L1274">
        <v>-4.6138931719312522E-3</v>
      </c>
      <c r="N1274" s="2">
        <v>34654</v>
      </c>
      <c r="O1274">
        <v>4.0391000000000004</v>
      </c>
      <c r="Q1274" s="2">
        <v>34654</v>
      </c>
      <c r="R1274">
        <v>4154.05</v>
      </c>
      <c r="S1274" s="8">
        <f t="shared" si="176"/>
        <v>9.68667696378267E-4</v>
      </c>
      <c r="T1274" s="9">
        <f t="shared" si="172"/>
        <v>7.0666769637826692E-4</v>
      </c>
      <c r="U1274" s="3">
        <f>Sheet1!$B$17+Sheet1!$B$18*'Portfolio allocation'!K1274</f>
        <v>1.8070704962446869E-3</v>
      </c>
      <c r="V1274" s="13">
        <f t="shared" si="177"/>
        <v>-1.10040279986642E-3</v>
      </c>
      <c r="W1274" s="13"/>
      <c r="X1274" s="2">
        <v>34654</v>
      </c>
      <c r="Y1274">
        <v>17.372</v>
      </c>
      <c r="AA1274" s="2">
        <v>34654</v>
      </c>
      <c r="AB1274">
        <v>205.39</v>
      </c>
      <c r="AC1274">
        <f t="shared" si="178"/>
        <v>-5.0862236000775995E-3</v>
      </c>
      <c r="AD1274">
        <f t="shared" si="173"/>
        <v>-5.3498236000775997E-3</v>
      </c>
      <c r="AE1274">
        <f>Sheet2!$B$17+Sheet2!$B$18*'Portfolio allocation'!K1274</f>
        <v>1.0759672583358728E-3</v>
      </c>
      <c r="AF1274">
        <f t="shared" si="179"/>
        <v>-6.4257908584134729E-3</v>
      </c>
      <c r="AH1274" s="2">
        <v>34654</v>
      </c>
      <c r="AI1274">
        <v>7.9690000000000003</v>
      </c>
      <c r="AJ1274">
        <v>6.59</v>
      </c>
      <c r="AK1274">
        <v>1.24851</v>
      </c>
      <c r="AR1274" s="3"/>
    </row>
    <row r="1275" spans="1:44" hidden="1" outlineLevel="1" x14ac:dyDescent="0.2">
      <c r="A1275" s="2">
        <v>34655</v>
      </c>
      <c r="B1275">
        <v>15.91</v>
      </c>
      <c r="E1275" s="2">
        <v>34655</v>
      </c>
      <c r="F1275">
        <v>463.56</v>
      </c>
      <c r="G1275">
        <f t="shared" si="174"/>
        <v>-4.3814432989691676E-3</v>
      </c>
      <c r="H1275" s="2">
        <v>34655</v>
      </c>
      <c r="I1275">
        <v>579.04</v>
      </c>
      <c r="J1275">
        <f t="shared" si="175"/>
        <v>-4.3502931719312521E-3</v>
      </c>
      <c r="K1275">
        <f t="shared" si="171"/>
        <v>-4.6138931719312522E-3</v>
      </c>
      <c r="L1275">
        <v>-4.5822910196186466E-3</v>
      </c>
      <c r="N1275" s="2">
        <v>34655</v>
      </c>
      <c r="O1275">
        <v>4.0156000000000001</v>
      </c>
      <c r="Q1275" s="2">
        <v>34655</v>
      </c>
      <c r="R1275">
        <v>4129.9399999999996</v>
      </c>
      <c r="S1275" s="8">
        <f t="shared" si="176"/>
        <v>-5.8039744345880218E-3</v>
      </c>
      <c r="T1275" s="9">
        <f t="shared" si="172"/>
        <v>-6.0675744345880219E-3</v>
      </c>
      <c r="U1275" s="3">
        <f>Sheet1!$B$17+Sheet1!$B$18*'Portfolio allocation'!K1275</f>
        <v>-4.8053762940878549E-3</v>
      </c>
      <c r="V1275" s="13">
        <f t="shared" si="177"/>
        <v>-1.262198140500167E-3</v>
      </c>
      <c r="W1275" s="13"/>
      <c r="X1275" s="2">
        <v>34655</v>
      </c>
      <c r="Y1275">
        <v>17.461600000000001</v>
      </c>
      <c r="AA1275" s="2">
        <v>34655</v>
      </c>
      <c r="AB1275">
        <v>206.44</v>
      </c>
      <c r="AC1275">
        <f t="shared" si="178"/>
        <v>5.1122255221773827E-3</v>
      </c>
      <c r="AD1275">
        <f t="shared" si="173"/>
        <v>4.8474255221773828E-3</v>
      </c>
      <c r="AE1275">
        <f>Sheet2!$B$17+Sheet2!$B$18*'Portfolio allocation'!K1275</f>
        <v>-4.0494045081777745E-3</v>
      </c>
      <c r="AF1275">
        <f t="shared" si="179"/>
        <v>8.8968300303551573E-3</v>
      </c>
      <c r="AH1275" s="2">
        <v>34655</v>
      </c>
      <c r="AI1275">
        <v>8.0079999999999991</v>
      </c>
      <c r="AJ1275">
        <v>6.62</v>
      </c>
      <c r="AK1275">
        <v>1.2503200000000001</v>
      </c>
      <c r="AR1275" s="3"/>
    </row>
    <row r="1276" spans="1:44" hidden="1" outlineLevel="1" x14ac:dyDescent="0.2">
      <c r="A1276" s="2">
        <v>34656</v>
      </c>
      <c r="B1276">
        <v>16</v>
      </c>
      <c r="E1276" s="2">
        <v>34656</v>
      </c>
      <c r="F1276">
        <v>461.47</v>
      </c>
      <c r="G1276">
        <f t="shared" si="174"/>
        <v>-4.5085857278452934E-3</v>
      </c>
      <c r="H1276" s="2">
        <v>34656</v>
      </c>
      <c r="I1276">
        <v>576.54</v>
      </c>
      <c r="J1276">
        <f t="shared" si="175"/>
        <v>-4.3174910196186467E-3</v>
      </c>
      <c r="K1276">
        <f t="shared" si="171"/>
        <v>-4.5822910196186466E-3</v>
      </c>
      <c r="L1276">
        <v>-7.0821261733790232E-3</v>
      </c>
      <c r="N1276" s="2">
        <v>34656</v>
      </c>
      <c r="O1276">
        <v>4.0077999999999996</v>
      </c>
      <c r="Q1276" s="2">
        <v>34656</v>
      </c>
      <c r="R1276">
        <v>4121.91</v>
      </c>
      <c r="S1276" s="8">
        <f t="shared" si="176"/>
        <v>-1.9443381744044252E-3</v>
      </c>
      <c r="T1276" s="9">
        <f t="shared" si="172"/>
        <v>-2.2091381744044252E-3</v>
      </c>
      <c r="U1276" s="3">
        <f>Sheet1!$B$17+Sheet1!$B$18*'Portfolio allocation'!K1276</f>
        <v>-4.7691215040497874E-3</v>
      </c>
      <c r="V1276" s="13">
        <f t="shared" si="177"/>
        <v>2.5599833296453623E-3</v>
      </c>
      <c r="W1276" s="13"/>
      <c r="X1276" s="2">
        <v>34656</v>
      </c>
      <c r="Y1276">
        <v>17.491399999999999</v>
      </c>
      <c r="AA1276" s="2">
        <v>34656</v>
      </c>
      <c r="AB1276">
        <v>206.8</v>
      </c>
      <c r="AC1276">
        <f t="shared" si="178"/>
        <v>1.7438480914551135E-3</v>
      </c>
      <c r="AD1276">
        <f t="shared" si="173"/>
        <v>1.4782480914551136E-3</v>
      </c>
      <c r="AE1276">
        <f>Sheet2!$B$17+Sheet2!$B$18*'Portfolio allocation'!K1276</f>
        <v>-4.0213030680975818E-3</v>
      </c>
      <c r="AF1276">
        <f t="shared" si="179"/>
        <v>5.4995511595526958E-3</v>
      </c>
      <c r="AH1276" s="2">
        <v>34656</v>
      </c>
      <c r="AI1276">
        <v>8.0079999999999991</v>
      </c>
      <c r="AJ1276">
        <v>6.64</v>
      </c>
      <c r="AK1276">
        <v>1.2459800000000001</v>
      </c>
      <c r="AR1276" s="3"/>
    </row>
    <row r="1277" spans="1:44" hidden="1" outlineLevel="1" x14ac:dyDescent="0.2">
      <c r="A1277" s="2">
        <v>34659</v>
      </c>
      <c r="B1277">
        <v>16.13</v>
      </c>
      <c r="E1277" s="2">
        <v>34659</v>
      </c>
      <c r="F1277">
        <v>458.3</v>
      </c>
      <c r="G1277">
        <f t="shared" si="174"/>
        <v>-6.8693522872559365E-3</v>
      </c>
      <c r="H1277" s="2">
        <v>34659</v>
      </c>
      <c r="I1277">
        <v>572.61</v>
      </c>
      <c r="J1277">
        <f t="shared" si="175"/>
        <v>-6.8165261733790228E-3</v>
      </c>
      <c r="K1277">
        <f t="shared" si="171"/>
        <v>-7.0821261733790232E-3</v>
      </c>
      <c r="L1277">
        <v>-1.8185154628804965E-2</v>
      </c>
      <c r="N1277" s="2">
        <v>34659</v>
      </c>
      <c r="O1277">
        <v>3.9687000000000001</v>
      </c>
      <c r="Q1277" s="2">
        <v>34659</v>
      </c>
      <c r="R1277">
        <v>4081.73</v>
      </c>
      <c r="S1277" s="8">
        <f t="shared" si="176"/>
        <v>-9.7479081299688408E-3</v>
      </c>
      <c r="T1277" s="9">
        <f t="shared" si="172"/>
        <v>-1.001350812996884E-2</v>
      </c>
      <c r="U1277" s="3">
        <f>Sheet1!$B$17+Sheet1!$B$18*'Portfolio allocation'!K1277</f>
        <v>-7.6369957466915599E-3</v>
      </c>
      <c r="V1277" s="13">
        <f t="shared" si="177"/>
        <v>-2.3765123832772805E-3</v>
      </c>
      <c r="W1277" s="13"/>
      <c r="X1277" s="2">
        <v>34659</v>
      </c>
      <c r="Y1277">
        <v>17.401900000000001</v>
      </c>
      <c r="AA1277" s="2">
        <v>34659</v>
      </c>
      <c r="AB1277">
        <v>205.74</v>
      </c>
      <c r="AC1277">
        <f t="shared" si="178"/>
        <v>-5.125725338491316E-3</v>
      </c>
      <c r="AD1277">
        <f t="shared" si="173"/>
        <v>-5.3929253384913164E-3</v>
      </c>
      <c r="AE1277">
        <f>Sheet2!$B$17+Sheet2!$B$18*'Portfolio allocation'!K1277</f>
        <v>-6.2442202633841747E-3</v>
      </c>
      <c r="AF1277">
        <f t="shared" si="179"/>
        <v>8.5129492489285832E-4</v>
      </c>
      <c r="AH1277" s="2">
        <v>34659</v>
      </c>
      <c r="AI1277">
        <v>8.0109999999999992</v>
      </c>
      <c r="AJ1277">
        <v>6.68</v>
      </c>
      <c r="AK1277">
        <v>1.24186</v>
      </c>
      <c r="AR1277" s="3"/>
    </row>
    <row r="1278" spans="1:44" hidden="1" outlineLevel="1" x14ac:dyDescent="0.2">
      <c r="A1278" s="2">
        <v>34660</v>
      </c>
      <c r="B1278">
        <v>17.239999999999998</v>
      </c>
      <c r="E1278" s="2">
        <v>34660</v>
      </c>
      <c r="F1278">
        <v>450.09</v>
      </c>
      <c r="G1278">
        <f t="shared" si="174"/>
        <v>-1.7914030111280899E-2</v>
      </c>
      <c r="H1278" s="2">
        <v>34660</v>
      </c>
      <c r="I1278">
        <v>562.35</v>
      </c>
      <c r="J1278">
        <f t="shared" si="175"/>
        <v>-1.7917954628804966E-2</v>
      </c>
      <c r="K1278">
        <f t="shared" si="171"/>
        <v>-1.8185154628804965E-2</v>
      </c>
      <c r="L1278">
        <v>-4.8019023739663785E-4</v>
      </c>
      <c r="N1278" s="2">
        <v>34660</v>
      </c>
      <c r="O1278">
        <v>3.875</v>
      </c>
      <c r="Q1278" s="2">
        <v>34660</v>
      </c>
      <c r="R1278">
        <v>3985.32</v>
      </c>
      <c r="S1278" s="8">
        <f t="shared" si="176"/>
        <v>-2.3619886665703027E-2</v>
      </c>
      <c r="T1278" s="9">
        <f t="shared" si="172"/>
        <v>-2.3887086665703026E-2</v>
      </c>
      <c r="U1278" s="3">
        <f>Sheet1!$B$17+Sheet1!$B$18*'Portfolio allocation'!K1278</f>
        <v>-2.0374671378917256E-2</v>
      </c>
      <c r="V1278" s="13">
        <f t="shared" si="177"/>
        <v>-3.5124152867857701E-3</v>
      </c>
      <c r="W1278" s="13"/>
      <c r="X1278" s="2">
        <v>34660</v>
      </c>
      <c r="Y1278">
        <v>16.6557</v>
      </c>
      <c r="AA1278" s="2">
        <v>34660</v>
      </c>
      <c r="AB1278">
        <v>196.92</v>
      </c>
      <c r="AC1278">
        <f t="shared" si="178"/>
        <v>-4.2869641294838279E-2</v>
      </c>
      <c r="AD1278">
        <f t="shared" si="173"/>
        <v>-4.3136441294838276E-2</v>
      </c>
      <c r="AE1278">
        <f>Sheet2!$B$17+Sheet2!$B$18*'Portfolio allocation'!K1278</f>
        <v>-1.6117316429823836E-2</v>
      </c>
      <c r="AF1278">
        <f t="shared" si="179"/>
        <v>-2.7019124865014441E-2</v>
      </c>
      <c r="AH1278" s="2">
        <v>34660</v>
      </c>
      <c r="AI1278">
        <v>7.9669999999999996</v>
      </c>
      <c r="AJ1278">
        <v>6.67</v>
      </c>
      <c r="AK1278">
        <v>1.2444200000000001</v>
      </c>
      <c r="AR1278" s="3"/>
    </row>
    <row r="1279" spans="1:44" hidden="1" outlineLevel="1" x14ac:dyDescent="0.2">
      <c r="A1279" s="2">
        <v>34661</v>
      </c>
      <c r="B1279">
        <v>18.41</v>
      </c>
      <c r="E1279" s="2">
        <v>34661</v>
      </c>
      <c r="F1279">
        <v>449.93</v>
      </c>
      <c r="G1279">
        <f t="shared" si="174"/>
        <v>-3.5548445866373513E-4</v>
      </c>
      <c r="H1279" s="2">
        <v>34661</v>
      </c>
      <c r="I1279">
        <v>562.23</v>
      </c>
      <c r="J1279">
        <f t="shared" si="175"/>
        <v>-2.1339023739663787E-4</v>
      </c>
      <c r="K1279">
        <f t="shared" si="171"/>
        <v>-4.8019023739663785E-4</v>
      </c>
      <c r="L1279">
        <v>-2.6279999999999999E-4</v>
      </c>
      <c r="N1279" s="2">
        <v>34661</v>
      </c>
      <c r="O1279">
        <v>3.8437000000000001</v>
      </c>
      <c r="Q1279" s="2">
        <v>34661</v>
      </c>
      <c r="R1279">
        <v>3953.18</v>
      </c>
      <c r="S1279" s="8">
        <f t="shared" si="176"/>
        <v>-8.0645970712516224E-3</v>
      </c>
      <c r="T1279" s="9">
        <f t="shared" si="172"/>
        <v>-8.3313970712516217E-3</v>
      </c>
      <c r="U1279" s="3">
        <f>Sheet1!$B$17+Sheet1!$B$18*'Portfolio allocation'!K1279</f>
        <v>-6.3087525625767494E-5</v>
      </c>
      <c r="V1279" s="13">
        <f t="shared" si="177"/>
        <v>-8.268309545625855E-3</v>
      </c>
      <c r="W1279" s="13"/>
      <c r="X1279" s="2">
        <v>34661</v>
      </c>
      <c r="Y1279">
        <v>16.715399999999999</v>
      </c>
      <c r="AA1279" s="2">
        <v>34661</v>
      </c>
      <c r="AB1279">
        <v>197.62</v>
      </c>
      <c r="AC1279">
        <f t="shared" si="178"/>
        <v>3.5547430428601867E-3</v>
      </c>
      <c r="AD1279">
        <f t="shared" si="173"/>
        <v>3.2919430428601866E-3</v>
      </c>
      <c r="AE1279">
        <f>Sheet2!$B$17+Sheet2!$B$18*'Portfolio allocation'!K1279</f>
        <v>-3.7361039848967184E-4</v>
      </c>
      <c r="AF1279">
        <f t="shared" si="179"/>
        <v>3.6655534413498583E-3</v>
      </c>
      <c r="AH1279" s="2">
        <v>34661</v>
      </c>
      <c r="AI1279">
        <v>7.8079999999999998</v>
      </c>
      <c r="AJ1279">
        <v>6.57</v>
      </c>
      <c r="AK1279">
        <v>1.2436700000000001</v>
      </c>
      <c r="AR1279" s="3"/>
    </row>
    <row r="1280" spans="1:44" hidden="1" outlineLevel="1" x14ac:dyDescent="0.2">
      <c r="A1280" s="2">
        <v>34662</v>
      </c>
      <c r="B1280">
        <v>18.41</v>
      </c>
      <c r="E1280" s="2">
        <v>34662</v>
      </c>
      <c r="F1280">
        <v>449.93</v>
      </c>
      <c r="G1280">
        <f t="shared" si="174"/>
        <v>0</v>
      </c>
      <c r="H1280" s="2">
        <v>34662</v>
      </c>
      <c r="I1280">
        <v>562.23</v>
      </c>
      <c r="J1280">
        <f t="shared" si="175"/>
        <v>0</v>
      </c>
      <c r="K1280">
        <f t="shared" si="171"/>
        <v>-2.6279999999999999E-4</v>
      </c>
      <c r="L1280">
        <v>5.3576756060687092E-3</v>
      </c>
      <c r="N1280" s="2">
        <v>34662</v>
      </c>
      <c r="O1280">
        <v>3.8437000000000001</v>
      </c>
      <c r="Q1280" s="2">
        <v>34662</v>
      </c>
      <c r="R1280">
        <v>3953.18</v>
      </c>
      <c r="S1280" s="8">
        <f t="shared" si="176"/>
        <v>0</v>
      </c>
      <c r="T1280" s="9">
        <f t="shared" si="172"/>
        <v>-2.6280000000000005E-4</v>
      </c>
      <c r="U1280" s="3">
        <f>Sheet1!$B$17+Sheet1!$B$18*'Portfolio allocation'!K1280</f>
        <v>1.8630806411693072E-4</v>
      </c>
      <c r="V1280" s="13">
        <f t="shared" si="177"/>
        <v>-4.4910806411693077E-4</v>
      </c>
      <c r="W1280" s="13"/>
      <c r="X1280" s="2">
        <v>34662</v>
      </c>
      <c r="Y1280">
        <v>16.715399999999999</v>
      </c>
      <c r="AA1280" s="2">
        <v>34662</v>
      </c>
      <c r="AB1280">
        <v>197.62</v>
      </c>
      <c r="AC1280">
        <f t="shared" si="178"/>
        <v>0</v>
      </c>
      <c r="AD1280">
        <f t="shared" si="173"/>
        <v>-2.6279999999999999E-4</v>
      </c>
      <c r="AE1280">
        <f>Sheet2!$B$17+Sheet2!$B$18*'Portfolio allocation'!K1280</f>
        <v>-1.8030145327002146E-4</v>
      </c>
      <c r="AF1280">
        <f t="shared" si="179"/>
        <v>-8.2498546729978532E-5</v>
      </c>
      <c r="AH1280" s="2">
        <v>34662</v>
      </c>
      <c r="AI1280">
        <v>7.8079999999999998</v>
      </c>
      <c r="AJ1280">
        <v>6.57</v>
      </c>
      <c r="AK1280">
        <v>1.2401800000000001</v>
      </c>
      <c r="AR1280" s="3"/>
    </row>
    <row r="1281" spans="1:44" hidden="1" outlineLevel="1" x14ac:dyDescent="0.2">
      <c r="A1281" s="2">
        <v>34663</v>
      </c>
      <c r="B1281">
        <v>17.440000000000001</v>
      </c>
      <c r="E1281" s="2">
        <v>34663</v>
      </c>
      <c r="F1281">
        <v>452.29</v>
      </c>
      <c r="G1281">
        <f t="shared" si="174"/>
        <v>5.2452603738359915E-3</v>
      </c>
      <c r="H1281" s="2">
        <v>34663</v>
      </c>
      <c r="I1281">
        <v>565.39</v>
      </c>
      <c r="J1281">
        <f t="shared" si="175"/>
        <v>5.6204756060687089E-3</v>
      </c>
      <c r="K1281">
        <f t="shared" si="171"/>
        <v>5.3576756060687092E-3</v>
      </c>
      <c r="L1281">
        <v>4.0524051575019562E-3</v>
      </c>
      <c r="N1281" s="2">
        <v>34663</v>
      </c>
      <c r="O1281">
        <v>3.8906000000000001</v>
      </c>
      <c r="Q1281" s="2">
        <v>34663</v>
      </c>
      <c r="R1281">
        <v>4001.39</v>
      </c>
      <c r="S1281" s="8">
        <f t="shared" si="176"/>
        <v>1.2195245346784178E-2</v>
      </c>
      <c r="T1281" s="9">
        <f t="shared" si="172"/>
        <v>1.1932445346784178E-2</v>
      </c>
      <c r="U1281" s="3">
        <f>Sheet1!$B$17+Sheet1!$B$18*'Portfolio allocation'!K1281</f>
        <v>6.6342601211932251E-3</v>
      </c>
      <c r="V1281" s="13">
        <f t="shared" si="177"/>
        <v>5.2981852255909526E-3</v>
      </c>
      <c r="W1281" s="13"/>
      <c r="X1281" s="2">
        <v>34663</v>
      </c>
      <c r="Y1281">
        <v>16.894500000000001</v>
      </c>
      <c r="AA1281" s="2">
        <v>34663</v>
      </c>
      <c r="AB1281">
        <v>199.74</v>
      </c>
      <c r="AC1281">
        <f t="shared" si="178"/>
        <v>1.0727659143811463E-2</v>
      </c>
      <c r="AD1281">
        <f t="shared" si="173"/>
        <v>1.0464459143811463E-2</v>
      </c>
      <c r="AE1281">
        <f>Sheet2!$B$17+Sheet2!$B$18*'Portfolio allocation'!K1281</f>
        <v>4.8175688469476122E-3</v>
      </c>
      <c r="AF1281">
        <f t="shared" si="179"/>
        <v>5.6468902968638511E-3</v>
      </c>
      <c r="AH1281" s="2">
        <v>34663</v>
      </c>
      <c r="AI1281">
        <v>7.7919999999999998</v>
      </c>
      <c r="AJ1281">
        <v>6.58</v>
      </c>
      <c r="AK1281">
        <v>1.23847</v>
      </c>
      <c r="AR1281" s="3"/>
    </row>
    <row r="1282" spans="1:44" hidden="1" outlineLevel="1" x14ac:dyDescent="0.2">
      <c r="A1282" s="2">
        <v>34666</v>
      </c>
      <c r="B1282">
        <v>16.829999999999998</v>
      </c>
      <c r="E1282" s="2">
        <v>34666</v>
      </c>
      <c r="F1282">
        <v>454.16</v>
      </c>
      <c r="G1282">
        <f t="shared" si="174"/>
        <v>4.1345154657410621E-3</v>
      </c>
      <c r="H1282" s="2">
        <v>34666</v>
      </c>
      <c r="I1282">
        <v>567.83000000000004</v>
      </c>
      <c r="J1282">
        <f t="shared" si="175"/>
        <v>4.3156051575019561E-3</v>
      </c>
      <c r="K1282">
        <f t="shared" si="171"/>
        <v>4.0524051575019562E-3</v>
      </c>
      <c r="L1282">
        <v>2.0022067027103217E-3</v>
      </c>
      <c r="N1282" s="2">
        <v>34666</v>
      </c>
      <c r="O1282">
        <v>3.9609000000000001</v>
      </c>
      <c r="Q1282" s="2">
        <v>34666</v>
      </c>
      <c r="R1282">
        <v>4073.7</v>
      </c>
      <c r="S1282" s="8">
        <f t="shared" si="176"/>
        <v>1.807122025096275E-2</v>
      </c>
      <c r="T1282" s="9">
        <f t="shared" si="172"/>
        <v>1.7808020250962748E-2</v>
      </c>
      <c r="U1282" s="3">
        <f>Sheet1!$B$17+Sheet1!$B$18*'Portfolio allocation'!K1282</f>
        <v>5.1368207826451903E-3</v>
      </c>
      <c r="V1282" s="13">
        <f t="shared" si="177"/>
        <v>1.2671199468317558E-2</v>
      </c>
      <c r="W1282" s="13"/>
      <c r="X1282" s="2">
        <v>34666</v>
      </c>
      <c r="Y1282">
        <v>16.864599999999999</v>
      </c>
      <c r="AA1282" s="2">
        <v>34666</v>
      </c>
      <c r="AB1282">
        <v>199.39</v>
      </c>
      <c r="AC1282">
        <f t="shared" si="178"/>
        <v>-1.7522779613499129E-3</v>
      </c>
      <c r="AD1282">
        <f t="shared" si="173"/>
        <v>-2.0218779613499129E-3</v>
      </c>
      <c r="AE1282">
        <f>Sheet2!$B$17+Sheet2!$B$18*'Portfolio allocation'!K1282</f>
        <v>3.6568890636211457E-3</v>
      </c>
      <c r="AF1282">
        <f t="shared" si="179"/>
        <v>-5.6787670249710586E-3</v>
      </c>
      <c r="AH1282" s="2">
        <v>34666</v>
      </c>
      <c r="AI1282">
        <v>7.8789999999999996</v>
      </c>
      <c r="AJ1282">
        <v>6.74</v>
      </c>
      <c r="AK1282">
        <v>1.23583</v>
      </c>
      <c r="AR1282" s="3"/>
    </row>
    <row r="1283" spans="1:44" hidden="1" outlineLevel="1" x14ac:dyDescent="0.2">
      <c r="A1283" s="2">
        <v>34667</v>
      </c>
      <c r="B1283">
        <v>16.149999999999999</v>
      </c>
      <c r="E1283" s="2">
        <v>34667</v>
      </c>
      <c r="F1283">
        <v>455.17</v>
      </c>
      <c r="G1283">
        <f t="shared" si="174"/>
        <v>2.2238858552052765E-3</v>
      </c>
      <c r="H1283" s="2">
        <v>34667</v>
      </c>
      <c r="I1283">
        <v>569.12</v>
      </c>
      <c r="J1283">
        <f t="shared" si="175"/>
        <v>2.2718067027103217E-3</v>
      </c>
      <c r="K1283">
        <f t="shared" si="171"/>
        <v>2.0022067027103217E-3</v>
      </c>
      <c r="L1283">
        <v>-3.4894905819511414E-3</v>
      </c>
      <c r="N1283" s="2">
        <v>34667</v>
      </c>
      <c r="O1283">
        <v>4.0077999999999996</v>
      </c>
      <c r="Q1283" s="2">
        <v>34667</v>
      </c>
      <c r="R1283">
        <v>4121.91</v>
      </c>
      <c r="S1283" s="8">
        <f t="shared" si="176"/>
        <v>1.1834450254068818E-2</v>
      </c>
      <c r="T1283" s="9">
        <f t="shared" si="172"/>
        <v>1.1564850254068818E-2</v>
      </c>
      <c r="U1283" s="3">
        <f>Sheet1!$B$17+Sheet1!$B$18*'Portfolio allocation'!K1283</f>
        <v>2.7847811563696998E-3</v>
      </c>
      <c r="V1283" s="13">
        <f t="shared" si="177"/>
        <v>8.7800690976991176E-3</v>
      </c>
      <c r="W1283" s="13"/>
      <c r="X1283" s="2">
        <v>34667</v>
      </c>
      <c r="Y1283">
        <v>16.864599999999999</v>
      </c>
      <c r="AA1283" s="2">
        <v>34667</v>
      </c>
      <c r="AB1283">
        <v>199.39</v>
      </c>
      <c r="AC1283">
        <f t="shared" si="178"/>
        <v>0</v>
      </c>
      <c r="AD1283">
        <f t="shared" si="173"/>
        <v>-2.7399999999999999E-4</v>
      </c>
      <c r="AE1283">
        <f>Sheet2!$B$17+Sheet2!$B$18*'Portfolio allocation'!K1283</f>
        <v>1.8338002923272358E-3</v>
      </c>
      <c r="AF1283">
        <f t="shared" si="179"/>
        <v>-2.1078002923272357E-3</v>
      </c>
      <c r="AH1283" s="2">
        <v>34667</v>
      </c>
      <c r="AI1283">
        <v>7.9320000000000004</v>
      </c>
      <c r="AJ1283">
        <v>6.85</v>
      </c>
      <c r="AK1283">
        <v>1.2383999999999999</v>
      </c>
      <c r="AR1283" s="3"/>
    </row>
    <row r="1284" spans="1:44" hidden="1" outlineLevel="1" x14ac:dyDescent="0.2">
      <c r="A1284" s="2">
        <v>34668</v>
      </c>
      <c r="B1284">
        <v>15.95</v>
      </c>
      <c r="E1284" s="2">
        <v>34668</v>
      </c>
      <c r="F1284">
        <v>453.69</v>
      </c>
      <c r="G1284">
        <f t="shared" si="174"/>
        <v>-3.2515323944900532E-3</v>
      </c>
      <c r="H1284" s="2">
        <v>34668</v>
      </c>
      <c r="I1284">
        <v>567.29</v>
      </c>
      <c r="J1284">
        <f t="shared" si="175"/>
        <v>-3.2154905819511415E-3</v>
      </c>
      <c r="K1284">
        <f t="shared" ref="K1284:K1347" si="180">J1284-(AJ1283/25000)</f>
        <v>-3.4894905819511414E-3</v>
      </c>
      <c r="L1284">
        <v>-1.0606213675545196E-2</v>
      </c>
      <c r="N1284" s="2">
        <v>34668</v>
      </c>
      <c r="O1284">
        <v>3.9297</v>
      </c>
      <c r="Q1284" s="2">
        <v>34668</v>
      </c>
      <c r="R1284">
        <v>4041.56</v>
      </c>
      <c r="S1284" s="8">
        <f t="shared" si="176"/>
        <v>-1.9493390200174154E-2</v>
      </c>
      <c r="T1284" s="9">
        <f t="shared" ref="T1284:T1347" si="181">S1284-(AJ1283/100/250)</f>
        <v>-1.9767390200174154E-2</v>
      </c>
      <c r="U1284" s="3">
        <f>Sheet1!$B$17+Sheet1!$B$18*'Portfolio allocation'!K1284</f>
        <v>-3.5154331467115228E-3</v>
      </c>
      <c r="V1284" s="13">
        <f t="shared" si="177"/>
        <v>-1.6251957053462631E-2</v>
      </c>
      <c r="W1284" s="13"/>
      <c r="X1284" s="2">
        <v>34668</v>
      </c>
      <c r="Y1284">
        <v>16.894500000000001</v>
      </c>
      <c r="AA1284" s="2">
        <v>34668</v>
      </c>
      <c r="AB1284">
        <v>199.74</v>
      </c>
      <c r="AC1284">
        <f t="shared" si="178"/>
        <v>1.7553538291790183E-3</v>
      </c>
      <c r="AD1284">
        <f t="shared" ref="AD1284:AD1347" si="182">AC1284-AJ1284/25000</f>
        <v>1.4789538291790183E-3</v>
      </c>
      <c r="AE1284">
        <f>Sheet2!$B$17+Sheet2!$B$18*'Portfolio allocation'!K1284</f>
        <v>-3.0495570390629543E-3</v>
      </c>
      <c r="AF1284">
        <f t="shared" si="179"/>
        <v>4.5285108682419726E-3</v>
      </c>
      <c r="AH1284" s="2">
        <v>34668</v>
      </c>
      <c r="AI1284">
        <v>7.9020000000000001</v>
      </c>
      <c r="AJ1284">
        <v>6.91</v>
      </c>
      <c r="AK1284">
        <v>1.23143</v>
      </c>
      <c r="AR1284" s="3"/>
    </row>
    <row r="1285" spans="1:44" hidden="1" outlineLevel="1" x14ac:dyDescent="0.2">
      <c r="A1285" s="2">
        <v>34669</v>
      </c>
      <c r="B1285">
        <v>16.690000000000001</v>
      </c>
      <c r="E1285" s="2">
        <v>34669</v>
      </c>
      <c r="F1285">
        <v>448.92</v>
      </c>
      <c r="G1285">
        <f t="shared" ref="G1285:G1348" si="183">(F1285/F1284)-1</f>
        <v>-1.0513786947034309E-2</v>
      </c>
      <c r="H1285" s="2">
        <v>34669</v>
      </c>
      <c r="I1285">
        <v>561.42999999999995</v>
      </c>
      <c r="J1285">
        <f t="shared" ref="J1285:J1348" si="184">(I1285/I1284)-1</f>
        <v>-1.0329813675545196E-2</v>
      </c>
      <c r="K1285">
        <f t="shared" si="180"/>
        <v>-1.0606213675545196E-2</v>
      </c>
      <c r="L1285">
        <v>9.6256826888483256E-3</v>
      </c>
      <c r="N1285" s="2">
        <v>34669</v>
      </c>
      <c r="O1285">
        <v>3.9102000000000001</v>
      </c>
      <c r="Q1285" s="2">
        <v>34669</v>
      </c>
      <c r="R1285">
        <v>4021.47</v>
      </c>
      <c r="S1285" s="8">
        <f t="shared" ref="S1285:S1348" si="185">R1285/R1284-1</f>
        <v>-4.9708528390027817E-3</v>
      </c>
      <c r="T1285" s="9">
        <f t="shared" si="181"/>
        <v>-5.2472528390027813E-3</v>
      </c>
      <c r="U1285" s="3">
        <f>Sheet1!$B$17+Sheet1!$B$18*'Portfolio allocation'!K1285</f>
        <v>-1.1679918241430958E-2</v>
      </c>
      <c r="V1285" s="13">
        <f t="shared" ref="V1285:V1348" si="186">T1285-U1285</f>
        <v>6.4326654024281765E-3</v>
      </c>
      <c r="W1285" s="13"/>
      <c r="X1285" s="2">
        <v>34669</v>
      </c>
      <c r="Y1285">
        <v>16.596</v>
      </c>
      <c r="AA1285" s="2">
        <v>34669</v>
      </c>
      <c r="AB1285">
        <v>196.21</v>
      </c>
      <c r="AC1285">
        <f t="shared" ref="AC1285:AC1348" si="187">AB1285/AB1284-1</f>
        <v>-1.7672974867327551E-2</v>
      </c>
      <c r="AD1285">
        <f t="shared" si="182"/>
        <v>-1.795057486732755E-2</v>
      </c>
      <c r="AE1285">
        <f>Sheet2!$B$17+Sheet2!$B$18*'Portfolio allocation'!K1285</f>
        <v>-9.3779287779139579E-3</v>
      </c>
      <c r="AF1285">
        <f t="shared" ref="AF1285:AF1348" si="188">AD1285-AE1285</f>
        <v>-8.5726460894135926E-3</v>
      </c>
      <c r="AH1285" s="2">
        <v>34669</v>
      </c>
      <c r="AI1285">
        <v>7.9249999999999998</v>
      </c>
      <c r="AJ1285">
        <v>6.94</v>
      </c>
      <c r="AK1285">
        <v>1.23092</v>
      </c>
      <c r="AR1285" s="3"/>
    </row>
    <row r="1286" spans="1:44" hidden="1" outlineLevel="1" x14ac:dyDescent="0.2">
      <c r="A1286" s="2">
        <v>34670</v>
      </c>
      <c r="B1286">
        <v>16.55</v>
      </c>
      <c r="E1286" s="2">
        <v>34670</v>
      </c>
      <c r="F1286">
        <v>453.3</v>
      </c>
      <c r="G1286">
        <f t="shared" si="183"/>
        <v>9.7567495322106179E-3</v>
      </c>
      <c r="H1286" s="2">
        <v>34670</v>
      </c>
      <c r="I1286">
        <v>566.99</v>
      </c>
      <c r="J1286">
        <f t="shared" si="184"/>
        <v>9.903282688848325E-3</v>
      </c>
      <c r="K1286">
        <f t="shared" si="180"/>
        <v>9.6256826888483256E-3</v>
      </c>
      <c r="L1286">
        <v>-6.875605566240828E-5</v>
      </c>
      <c r="N1286" s="2">
        <v>34670</v>
      </c>
      <c r="O1286">
        <v>3.9531000000000001</v>
      </c>
      <c r="Q1286" s="2">
        <v>34670</v>
      </c>
      <c r="R1286">
        <v>4065.66</v>
      </c>
      <c r="S1286" s="8">
        <f t="shared" si="185"/>
        <v>1.0988519123604101E-2</v>
      </c>
      <c r="T1286" s="9">
        <f t="shared" si="181"/>
        <v>1.0710919123604102E-2</v>
      </c>
      <c r="U1286" s="3">
        <f>Sheet1!$B$17+Sheet1!$B$18*'Portfolio allocation'!K1286</f>
        <v>1.1530626012241734E-2</v>
      </c>
      <c r="V1286" s="13">
        <f t="shared" si="186"/>
        <v>-8.1970688863763214E-4</v>
      </c>
      <c r="W1286" s="13"/>
      <c r="X1286" s="2">
        <v>34670</v>
      </c>
      <c r="Y1286">
        <v>17.043700000000001</v>
      </c>
      <c r="AA1286" s="2">
        <v>34670</v>
      </c>
      <c r="AB1286">
        <v>201.5</v>
      </c>
      <c r="AC1286">
        <f t="shared" si="187"/>
        <v>2.6960909229906793E-2</v>
      </c>
      <c r="AD1286">
        <f t="shared" si="182"/>
        <v>2.6680509229906793E-2</v>
      </c>
      <c r="AE1286">
        <f>Sheet2!$B$17+Sheet2!$B$18*'Portfolio allocation'!K1286</f>
        <v>8.6127896316638853E-3</v>
      </c>
      <c r="AF1286">
        <f t="shared" si="188"/>
        <v>1.806771959824291E-2</v>
      </c>
      <c r="AH1286" s="2">
        <v>34670</v>
      </c>
      <c r="AI1286">
        <v>7.8010000000000002</v>
      </c>
      <c r="AJ1286">
        <v>7.01</v>
      </c>
      <c r="AK1286">
        <v>1.2266900000000001</v>
      </c>
      <c r="AR1286" s="3"/>
    </row>
    <row r="1287" spans="1:44" hidden="1" outlineLevel="1" x14ac:dyDescent="0.2">
      <c r="A1287" s="2">
        <v>34673</v>
      </c>
      <c r="B1287">
        <v>16.100000000000001</v>
      </c>
      <c r="E1287" s="2">
        <v>34673</v>
      </c>
      <c r="F1287">
        <v>453.32</v>
      </c>
      <c r="G1287">
        <f t="shared" si="183"/>
        <v>4.4120891242060978E-5</v>
      </c>
      <c r="H1287" s="2">
        <v>34673</v>
      </c>
      <c r="I1287">
        <v>567.11</v>
      </c>
      <c r="J1287">
        <f t="shared" si="184"/>
        <v>2.1164394433759171E-4</v>
      </c>
      <c r="K1287">
        <f t="shared" si="180"/>
        <v>-6.875605566240828E-5</v>
      </c>
      <c r="L1287">
        <v>-7.0919832131332281E-4</v>
      </c>
      <c r="N1287" s="2">
        <v>34673</v>
      </c>
      <c r="O1287">
        <v>3.9569999999999999</v>
      </c>
      <c r="Q1287" s="2">
        <v>34673</v>
      </c>
      <c r="R1287">
        <v>4069.68</v>
      </c>
      <c r="S1287" s="8">
        <f t="shared" si="185"/>
        <v>9.8876935110170372E-4</v>
      </c>
      <c r="T1287" s="9">
        <f t="shared" si="181"/>
        <v>7.0836935110170373E-4</v>
      </c>
      <c r="U1287" s="3">
        <f>Sheet1!$B$17+Sheet1!$B$18*'Portfolio allocation'!K1287</f>
        <v>4.0892019478854229E-4</v>
      </c>
      <c r="V1287" s="13">
        <f t="shared" si="186"/>
        <v>2.9944915631316144E-4</v>
      </c>
      <c r="W1287" s="13"/>
      <c r="X1287" s="2">
        <v>34673</v>
      </c>
      <c r="Y1287">
        <v>17.043700000000001</v>
      </c>
      <c r="AA1287" s="2">
        <v>34673</v>
      </c>
      <c r="AB1287">
        <v>201.5</v>
      </c>
      <c r="AC1287">
        <f t="shared" si="187"/>
        <v>0</v>
      </c>
      <c r="AD1287">
        <f t="shared" si="182"/>
        <v>-2.8600000000000001E-4</v>
      </c>
      <c r="AE1287">
        <f>Sheet2!$B$17+Sheet2!$B$18*'Portfolio allocation'!K1287</f>
        <v>-7.7526274562798755E-6</v>
      </c>
      <c r="AF1287">
        <f t="shared" si="188"/>
        <v>-2.7824737254372012E-4</v>
      </c>
      <c r="AH1287" s="2">
        <v>34673</v>
      </c>
      <c r="AI1287">
        <v>7.8239999999999998</v>
      </c>
      <c r="AJ1287">
        <v>7.15</v>
      </c>
      <c r="AK1287">
        <v>1.22821</v>
      </c>
      <c r="AR1287" s="3"/>
    </row>
    <row r="1288" spans="1:44" hidden="1" outlineLevel="1" x14ac:dyDescent="0.2">
      <c r="A1288" s="2">
        <v>34674</v>
      </c>
      <c r="B1288">
        <v>16.05</v>
      </c>
      <c r="E1288" s="2">
        <v>34674</v>
      </c>
      <c r="F1288">
        <v>453.11</v>
      </c>
      <c r="G1288">
        <f t="shared" si="183"/>
        <v>-4.6324891908577914E-4</v>
      </c>
      <c r="H1288" s="2">
        <v>34674</v>
      </c>
      <c r="I1288">
        <v>566.87</v>
      </c>
      <c r="J1288">
        <f t="shared" si="184"/>
        <v>-4.231983213133228E-4</v>
      </c>
      <c r="K1288">
        <f t="shared" si="180"/>
        <v>-7.0919832131332281E-4</v>
      </c>
      <c r="L1288">
        <v>-4.3906898371760955E-3</v>
      </c>
      <c r="N1288" s="2">
        <v>34674</v>
      </c>
      <c r="O1288">
        <v>3.9609000000000001</v>
      </c>
      <c r="Q1288" s="2">
        <v>34674</v>
      </c>
      <c r="R1288">
        <v>4073.7</v>
      </c>
      <c r="S1288" s="8">
        <f t="shared" si="185"/>
        <v>9.8779265200210631E-4</v>
      </c>
      <c r="T1288" s="9">
        <f t="shared" si="181"/>
        <v>7.017926520021063E-4</v>
      </c>
      <c r="U1288" s="3">
        <f>Sheet1!$B$17+Sheet1!$B$18*'Portfolio allocation'!K1288</f>
        <v>-3.2581140333164972E-4</v>
      </c>
      <c r="V1288" s="13">
        <f t="shared" si="186"/>
        <v>1.0276040553337559E-3</v>
      </c>
      <c r="W1288" s="13"/>
      <c r="X1288" s="2">
        <v>34674</v>
      </c>
      <c r="Y1288">
        <v>17.103400000000001</v>
      </c>
      <c r="AA1288" s="2">
        <v>34674</v>
      </c>
      <c r="AB1288">
        <v>202.21</v>
      </c>
      <c r="AC1288">
        <f t="shared" si="187"/>
        <v>3.5235732009926135E-3</v>
      </c>
      <c r="AD1288">
        <f t="shared" si="182"/>
        <v>3.2431732009926134E-3</v>
      </c>
      <c r="AE1288">
        <f>Sheet2!$B$17+Sheet2!$B$18*'Portfolio allocation'!K1288</f>
        <v>-5.7725022923301968E-4</v>
      </c>
      <c r="AF1288">
        <f t="shared" si="188"/>
        <v>3.8204234302256332E-3</v>
      </c>
      <c r="AH1288" s="2">
        <v>34674</v>
      </c>
      <c r="AI1288">
        <v>7.7389999999999999</v>
      </c>
      <c r="AJ1288">
        <v>7.01</v>
      </c>
      <c r="AK1288">
        <v>1.22803</v>
      </c>
      <c r="AR1288" s="3"/>
    </row>
    <row r="1289" spans="1:44" hidden="1" outlineLevel="1" x14ac:dyDescent="0.2">
      <c r="A1289" s="2">
        <v>34675</v>
      </c>
      <c r="B1289">
        <v>16.28</v>
      </c>
      <c r="E1289" s="2">
        <v>34675</v>
      </c>
      <c r="F1289">
        <v>451.23</v>
      </c>
      <c r="G1289">
        <f t="shared" si="183"/>
        <v>-4.149102866853549E-3</v>
      </c>
      <c r="H1289" s="2">
        <v>34675</v>
      </c>
      <c r="I1289">
        <v>564.54</v>
      </c>
      <c r="J1289">
        <f t="shared" si="184"/>
        <v>-4.1102898371760954E-3</v>
      </c>
      <c r="K1289">
        <f t="shared" si="180"/>
        <v>-4.3906898371760955E-3</v>
      </c>
      <c r="L1289">
        <v>-1.305185994969342E-2</v>
      </c>
      <c r="N1289" s="2">
        <v>34675</v>
      </c>
      <c r="O1289">
        <v>3.9375</v>
      </c>
      <c r="Q1289" s="2">
        <v>34675</v>
      </c>
      <c r="R1289">
        <v>4049.59</v>
      </c>
      <c r="S1289" s="8">
        <f t="shared" si="185"/>
        <v>-5.9184525124579279E-3</v>
      </c>
      <c r="T1289" s="9">
        <f t="shared" si="181"/>
        <v>-6.198852512457928E-3</v>
      </c>
      <c r="U1289" s="3">
        <f>Sheet1!$B$17+Sheet1!$B$18*'Portfolio allocation'!K1289</f>
        <v>-4.5493117717319859E-3</v>
      </c>
      <c r="V1289" s="13">
        <f t="shared" si="186"/>
        <v>-1.6495407407259421E-3</v>
      </c>
      <c r="W1289" s="13"/>
      <c r="X1289" s="2">
        <v>34675</v>
      </c>
      <c r="Y1289">
        <v>17.0139</v>
      </c>
      <c r="AA1289" s="2">
        <v>34675</v>
      </c>
      <c r="AB1289">
        <v>201.15</v>
      </c>
      <c r="AC1289">
        <f t="shared" si="187"/>
        <v>-5.2420750704712527E-3</v>
      </c>
      <c r="AD1289">
        <f t="shared" si="182"/>
        <v>-5.5224750704712527E-3</v>
      </c>
      <c r="AE1289">
        <f>Sheet2!$B$17+Sheet2!$B$18*'Portfolio allocation'!K1289</f>
        <v>-3.8509264084814021E-3</v>
      </c>
      <c r="AF1289">
        <f t="shared" si="188"/>
        <v>-1.6715486619898507E-3</v>
      </c>
      <c r="AH1289" s="2">
        <v>34675</v>
      </c>
      <c r="AI1289">
        <v>7.7960000000000003</v>
      </c>
      <c r="AJ1289">
        <v>7.01</v>
      </c>
      <c r="AK1289">
        <v>1.22987</v>
      </c>
      <c r="AR1289" s="3"/>
    </row>
    <row r="1290" spans="1:44" hidden="1" outlineLevel="1" x14ac:dyDescent="0.2">
      <c r="A1290" s="2">
        <v>34676</v>
      </c>
      <c r="B1290">
        <v>18.149999999999999</v>
      </c>
      <c r="E1290" s="2">
        <v>34676</v>
      </c>
      <c r="F1290">
        <v>445.45</v>
      </c>
      <c r="G1290">
        <f t="shared" si="183"/>
        <v>-1.2809431996986032E-2</v>
      </c>
      <c r="H1290" s="2">
        <v>34676</v>
      </c>
      <c r="I1290">
        <v>557.33000000000004</v>
      </c>
      <c r="J1290">
        <f t="shared" si="184"/>
        <v>-1.277145994969342E-2</v>
      </c>
      <c r="K1290">
        <f t="shared" si="180"/>
        <v>-1.305185994969342E-2</v>
      </c>
      <c r="L1290">
        <v>3.5170505014981185E-3</v>
      </c>
      <c r="N1290" s="2">
        <v>34676</v>
      </c>
      <c r="O1290">
        <v>3.9062000000000001</v>
      </c>
      <c r="Q1290" s="2">
        <v>34676</v>
      </c>
      <c r="R1290">
        <v>4017.46</v>
      </c>
      <c r="S1290" s="8">
        <f t="shared" si="185"/>
        <v>-7.9341365422178622E-3</v>
      </c>
      <c r="T1290" s="9">
        <f t="shared" si="181"/>
        <v>-8.2145365422178623E-3</v>
      </c>
      <c r="U1290" s="3">
        <f>Sheet1!$B$17+Sheet1!$B$18*'Portfolio allocation'!K1290</f>
        <v>-1.4485625628052829E-2</v>
      </c>
      <c r="V1290" s="13">
        <f t="shared" si="186"/>
        <v>6.2710890858349664E-3</v>
      </c>
      <c r="W1290" s="13"/>
      <c r="X1290" s="2">
        <v>34676</v>
      </c>
      <c r="Y1290">
        <v>16.745200000000001</v>
      </c>
      <c r="AA1290" s="2">
        <v>34676</v>
      </c>
      <c r="AB1290">
        <v>197.97</v>
      </c>
      <c r="AC1290">
        <f t="shared" si="187"/>
        <v>-1.5809097688292306E-2</v>
      </c>
      <c r="AD1290">
        <f t="shared" si="182"/>
        <v>-1.6095897688292306E-2</v>
      </c>
      <c r="AE1290">
        <f>Sheet2!$B$17+Sheet2!$B$18*'Portfolio allocation'!K1290</f>
        <v>-1.1552659838966072E-2</v>
      </c>
      <c r="AF1290">
        <f t="shared" si="188"/>
        <v>-4.5432378493262347E-3</v>
      </c>
      <c r="AH1290" s="2">
        <v>34676</v>
      </c>
      <c r="AI1290">
        <v>7.7960000000000003</v>
      </c>
      <c r="AJ1290">
        <v>7.17</v>
      </c>
      <c r="AK1290">
        <v>1.2245299999999999</v>
      </c>
      <c r="AR1290" s="3"/>
    </row>
    <row r="1291" spans="1:44" hidden="1" outlineLevel="1" x14ac:dyDescent="0.2">
      <c r="A1291" s="2">
        <v>34677</v>
      </c>
      <c r="B1291">
        <v>16.04</v>
      </c>
      <c r="E1291" s="2">
        <v>34677</v>
      </c>
      <c r="F1291">
        <v>446.96</v>
      </c>
      <c r="G1291">
        <f t="shared" si="183"/>
        <v>3.3898305084745228E-3</v>
      </c>
      <c r="H1291" s="2">
        <v>34677</v>
      </c>
      <c r="I1291">
        <v>559.45000000000005</v>
      </c>
      <c r="J1291">
        <f t="shared" si="184"/>
        <v>3.8038505014981183E-3</v>
      </c>
      <c r="K1291">
        <f t="shared" si="180"/>
        <v>3.5170505014981185E-3</v>
      </c>
      <c r="L1291">
        <v>5.4160287782643122E-3</v>
      </c>
      <c r="N1291" s="2">
        <v>34677</v>
      </c>
      <c r="O1291">
        <v>3.9453</v>
      </c>
      <c r="Q1291" s="2">
        <v>34677</v>
      </c>
      <c r="R1291">
        <v>4057.63</v>
      </c>
      <c r="S1291" s="8">
        <f t="shared" si="185"/>
        <v>9.9988549979339592E-3</v>
      </c>
      <c r="T1291" s="9">
        <f t="shared" si="181"/>
        <v>9.7120549979339589E-3</v>
      </c>
      <c r="U1291" s="3">
        <f>Sheet1!$B$17+Sheet1!$B$18*'Portfolio allocation'!K1291</f>
        <v>4.5226483535863258E-3</v>
      </c>
      <c r="V1291" s="13">
        <f t="shared" si="186"/>
        <v>5.1894066443476331E-3</v>
      </c>
      <c r="W1291" s="13"/>
      <c r="X1291" s="2">
        <v>34677</v>
      </c>
      <c r="Y1291">
        <v>17.073499999999999</v>
      </c>
      <c r="AA1291" s="2">
        <v>34677</v>
      </c>
      <c r="AB1291">
        <v>201.86</v>
      </c>
      <c r="AC1291">
        <f t="shared" si="187"/>
        <v>1.9649441834621584E-2</v>
      </c>
      <c r="AD1291">
        <f t="shared" si="182"/>
        <v>1.9363441834621582E-2</v>
      </c>
      <c r="AE1291">
        <f>Sheet2!$B$17+Sheet2!$B$18*'Portfolio allocation'!K1291</f>
        <v>3.1808380453699869E-3</v>
      </c>
      <c r="AF1291">
        <f t="shared" si="188"/>
        <v>1.6182603789251595E-2</v>
      </c>
      <c r="AH1291" s="2">
        <v>34677</v>
      </c>
      <c r="AI1291">
        <v>7.7839999999999998</v>
      </c>
      <c r="AJ1291">
        <v>7.15</v>
      </c>
      <c r="AK1291">
        <v>1.2249399999999999</v>
      </c>
      <c r="AR1291" s="3"/>
    </row>
    <row r="1292" spans="1:44" hidden="1" outlineLevel="1" x14ac:dyDescent="0.2">
      <c r="A1292" s="2">
        <v>34680</v>
      </c>
      <c r="B1292">
        <v>15.46</v>
      </c>
      <c r="E1292" s="2">
        <v>34680</v>
      </c>
      <c r="F1292">
        <v>449.47</v>
      </c>
      <c r="G1292">
        <f t="shared" si="183"/>
        <v>5.61571505280134E-3</v>
      </c>
      <c r="H1292" s="2">
        <v>34680</v>
      </c>
      <c r="I1292">
        <v>562.64</v>
      </c>
      <c r="J1292">
        <f t="shared" si="184"/>
        <v>5.702028778264312E-3</v>
      </c>
      <c r="K1292">
        <f t="shared" si="180"/>
        <v>5.4160287782643122E-3</v>
      </c>
      <c r="L1292">
        <v>1.3100018768662522E-3</v>
      </c>
      <c r="N1292" s="2">
        <v>34680</v>
      </c>
      <c r="O1292">
        <v>3.9453</v>
      </c>
      <c r="Q1292" s="2">
        <v>34680</v>
      </c>
      <c r="R1292">
        <v>4057.63</v>
      </c>
      <c r="S1292" s="8">
        <f t="shared" si="185"/>
        <v>0</v>
      </c>
      <c r="T1292" s="9">
        <f t="shared" si="181"/>
        <v>-2.8600000000000001E-4</v>
      </c>
      <c r="U1292" s="3">
        <f>Sheet1!$B$17+Sheet1!$B$18*'Portfolio allocation'!K1292</f>
        <v>6.7012043592020697E-3</v>
      </c>
      <c r="V1292" s="13">
        <f t="shared" si="186"/>
        <v>-6.9872043592020695E-3</v>
      </c>
      <c r="W1292" s="13"/>
      <c r="X1292" s="2">
        <v>34680</v>
      </c>
      <c r="Y1292">
        <v>16.864599999999999</v>
      </c>
      <c r="AA1292" s="2">
        <v>34680</v>
      </c>
      <c r="AB1292">
        <v>199.39</v>
      </c>
      <c r="AC1292">
        <f t="shared" si="187"/>
        <v>-1.2236203309224369E-2</v>
      </c>
      <c r="AD1292">
        <f t="shared" si="182"/>
        <v>-1.2525803309224369E-2</v>
      </c>
      <c r="AE1292">
        <f>Sheet2!$B$17+Sheet2!$B$18*'Portfolio allocation'!K1292</f>
        <v>4.8694579763880093E-3</v>
      </c>
      <c r="AF1292">
        <f t="shared" si="188"/>
        <v>-1.7395261285612376E-2</v>
      </c>
      <c r="AH1292" s="2">
        <v>34680</v>
      </c>
      <c r="AI1292">
        <v>7.8529999999999998</v>
      </c>
      <c r="AJ1292">
        <v>7.24</v>
      </c>
      <c r="AK1292">
        <v>1.2264900000000001</v>
      </c>
      <c r="AR1292" s="3"/>
    </row>
    <row r="1293" spans="1:44" hidden="1" outlineLevel="1" x14ac:dyDescent="0.2">
      <c r="A1293" s="2">
        <v>34681</v>
      </c>
      <c r="B1293">
        <v>14.48</v>
      </c>
      <c r="E1293" s="2">
        <v>34681</v>
      </c>
      <c r="F1293">
        <v>450.15</v>
      </c>
      <c r="G1293">
        <f t="shared" si="183"/>
        <v>1.5128929628227539E-3</v>
      </c>
      <c r="H1293" s="2">
        <v>34681</v>
      </c>
      <c r="I1293">
        <v>563.54</v>
      </c>
      <c r="J1293">
        <f t="shared" si="184"/>
        <v>1.5996018768662523E-3</v>
      </c>
      <c r="K1293">
        <f t="shared" si="180"/>
        <v>1.3100018768662522E-3</v>
      </c>
      <c r="L1293">
        <v>1.0425161457926917E-2</v>
      </c>
      <c r="N1293" s="2">
        <v>34681</v>
      </c>
      <c r="O1293">
        <v>3.9218999999999999</v>
      </c>
      <c r="Q1293" s="2">
        <v>34681</v>
      </c>
      <c r="R1293">
        <v>4033.53</v>
      </c>
      <c r="S1293" s="8">
        <f t="shared" si="185"/>
        <v>-5.939427695477395E-3</v>
      </c>
      <c r="T1293" s="9">
        <f t="shared" si="181"/>
        <v>-6.2290276954773951E-3</v>
      </c>
      <c r="U1293" s="3">
        <f>Sheet1!$B$17+Sheet1!$B$18*'Portfolio allocation'!K1293</f>
        <v>1.9906662373581924E-3</v>
      </c>
      <c r="V1293" s="13">
        <f t="shared" si="186"/>
        <v>-8.2196939328355867E-3</v>
      </c>
      <c r="W1293" s="13"/>
      <c r="X1293" s="2">
        <v>34681</v>
      </c>
      <c r="Y1293">
        <v>16.6557</v>
      </c>
      <c r="AA1293" s="2">
        <v>34681</v>
      </c>
      <c r="AB1293">
        <v>196.92</v>
      </c>
      <c r="AC1293">
        <f t="shared" si="187"/>
        <v>-1.2387782737348862E-2</v>
      </c>
      <c r="AD1293">
        <f t="shared" si="182"/>
        <v>-1.2680582737348862E-2</v>
      </c>
      <c r="AE1293">
        <f>Sheet2!$B$17+Sheet2!$B$18*'Portfolio allocation'!K1293</f>
        <v>1.2182741014443955E-3</v>
      </c>
      <c r="AF1293">
        <f t="shared" si="188"/>
        <v>-1.3898856838793258E-2</v>
      </c>
      <c r="AH1293" s="2">
        <v>34681</v>
      </c>
      <c r="AI1293">
        <v>7.8159999999999998</v>
      </c>
      <c r="AJ1293">
        <v>7.32</v>
      </c>
      <c r="AK1293">
        <v>1.2248600000000001</v>
      </c>
      <c r="AR1293" s="3"/>
    </row>
    <row r="1294" spans="1:44" hidden="1" outlineLevel="1" x14ac:dyDescent="0.2">
      <c r="A1294" s="2">
        <v>34682</v>
      </c>
      <c r="B1294">
        <v>13.03</v>
      </c>
      <c r="E1294" s="2">
        <v>34682</v>
      </c>
      <c r="F1294">
        <v>454.97</v>
      </c>
      <c r="G1294">
        <f t="shared" si="183"/>
        <v>1.0707541930467634E-2</v>
      </c>
      <c r="H1294" s="2">
        <v>34682</v>
      </c>
      <c r="I1294">
        <v>569.58000000000004</v>
      </c>
      <c r="J1294">
        <f t="shared" si="184"/>
        <v>1.0717961457926917E-2</v>
      </c>
      <c r="K1294">
        <f t="shared" si="180"/>
        <v>1.0425161457926917E-2</v>
      </c>
      <c r="L1294">
        <v>6.073966080269548E-4</v>
      </c>
      <c r="N1294" s="2">
        <v>34682</v>
      </c>
      <c r="O1294">
        <v>3.9531000000000001</v>
      </c>
      <c r="Q1294" s="2">
        <v>34682</v>
      </c>
      <c r="R1294">
        <v>4065.66</v>
      </c>
      <c r="S1294" s="8">
        <f t="shared" si="185"/>
        <v>7.9657272909832155E-3</v>
      </c>
      <c r="T1294" s="9">
        <f t="shared" si="181"/>
        <v>7.6729272909832153E-3</v>
      </c>
      <c r="U1294" s="3">
        <f>Sheet1!$B$17+Sheet1!$B$18*'Portfolio allocation'!K1294</f>
        <v>1.2447808317615147E-2</v>
      </c>
      <c r="V1294" s="13">
        <f t="shared" si="186"/>
        <v>-4.7748810266319318E-3</v>
      </c>
      <c r="W1294" s="13"/>
      <c r="X1294" s="2">
        <v>34682</v>
      </c>
      <c r="Y1294">
        <v>16.775099999999998</v>
      </c>
      <c r="AA1294" s="2">
        <v>34682</v>
      </c>
      <c r="AB1294">
        <v>198.33</v>
      </c>
      <c r="AC1294">
        <f t="shared" si="187"/>
        <v>7.1602681291895731E-3</v>
      </c>
      <c r="AD1294">
        <f t="shared" si="182"/>
        <v>6.8722681291895731E-3</v>
      </c>
      <c r="AE1294">
        <f>Sheet2!$B$17+Sheet2!$B$18*'Portfolio allocation'!K1294</f>
        <v>9.3237065496766768E-3</v>
      </c>
      <c r="AF1294">
        <f t="shared" si="188"/>
        <v>-2.4514384204871037E-3</v>
      </c>
      <c r="AH1294" s="2">
        <v>34682</v>
      </c>
      <c r="AI1294">
        <v>7.7729999999999997</v>
      </c>
      <c r="AJ1294">
        <v>7.2</v>
      </c>
      <c r="AK1294">
        <v>1.2272099999999999</v>
      </c>
      <c r="AR1294" s="3"/>
    </row>
    <row r="1295" spans="1:44" hidden="1" outlineLevel="1" x14ac:dyDescent="0.2">
      <c r="A1295" s="2">
        <v>34683</v>
      </c>
      <c r="B1295">
        <v>12.87</v>
      </c>
      <c r="E1295" s="2">
        <v>34683</v>
      </c>
      <c r="F1295">
        <v>455.34</v>
      </c>
      <c r="G1295">
        <f t="shared" si="183"/>
        <v>8.1324043343511399E-4</v>
      </c>
      <c r="H1295" s="2">
        <v>34683</v>
      </c>
      <c r="I1295">
        <v>570.09</v>
      </c>
      <c r="J1295">
        <f t="shared" si="184"/>
        <v>8.9539660802695487E-4</v>
      </c>
      <c r="K1295">
        <f t="shared" si="180"/>
        <v>6.073966080269548E-4</v>
      </c>
      <c r="L1295">
        <v>7.3292330614462223E-3</v>
      </c>
      <c r="N1295" s="2">
        <v>34683</v>
      </c>
      <c r="O1295">
        <v>3.9687000000000001</v>
      </c>
      <c r="Q1295" s="2">
        <v>34683</v>
      </c>
      <c r="R1295">
        <v>4081.73</v>
      </c>
      <c r="S1295" s="8">
        <f t="shared" si="185"/>
        <v>3.9526177791551209E-3</v>
      </c>
      <c r="T1295" s="9">
        <f t="shared" si="181"/>
        <v>3.6646177791551209E-3</v>
      </c>
      <c r="U1295" s="3">
        <f>Sheet1!$B$17+Sheet1!$B$18*'Portfolio allocation'!K1295</f>
        <v>1.1846196665602818E-3</v>
      </c>
      <c r="V1295" s="13">
        <f t="shared" si="186"/>
        <v>2.479998112594839E-3</v>
      </c>
      <c r="W1295" s="13"/>
      <c r="X1295" s="2">
        <v>34683</v>
      </c>
      <c r="Y1295">
        <v>16.834800000000001</v>
      </c>
      <c r="AA1295" s="2">
        <v>34683</v>
      </c>
      <c r="AB1295">
        <v>199.03</v>
      </c>
      <c r="AC1295">
        <f t="shared" si="187"/>
        <v>3.5294710835476195E-3</v>
      </c>
      <c r="AD1295">
        <f t="shared" si="182"/>
        <v>3.2458710835476193E-3</v>
      </c>
      <c r="AE1295">
        <f>Sheet2!$B$17+Sheet2!$B$18*'Portfolio allocation'!K1295</f>
        <v>5.9349957131090011E-4</v>
      </c>
      <c r="AF1295">
        <f t="shared" si="188"/>
        <v>2.6523715122367193E-3</v>
      </c>
      <c r="AH1295" s="2">
        <v>34683</v>
      </c>
      <c r="AI1295">
        <v>7.7930000000000001</v>
      </c>
      <c r="AJ1295">
        <v>7.09</v>
      </c>
      <c r="AK1295">
        <v>1.22603</v>
      </c>
      <c r="AR1295" s="3"/>
    </row>
    <row r="1296" spans="1:44" hidden="1" outlineLevel="1" x14ac:dyDescent="0.2">
      <c r="A1296" s="2">
        <v>34684</v>
      </c>
      <c r="B1296">
        <v>12.79</v>
      </c>
      <c r="E1296" s="2">
        <v>34684</v>
      </c>
      <c r="F1296">
        <v>458.8</v>
      </c>
      <c r="G1296">
        <f t="shared" si="183"/>
        <v>7.598717441911651E-3</v>
      </c>
      <c r="H1296" s="2">
        <v>34684</v>
      </c>
      <c r="I1296">
        <v>574.42999999999995</v>
      </c>
      <c r="J1296">
        <f t="shared" si="184"/>
        <v>7.6128330614462225E-3</v>
      </c>
      <c r="K1296">
        <f t="shared" si="180"/>
        <v>7.3292330614462223E-3</v>
      </c>
      <c r="L1296">
        <v>-2.2005417683614889E-3</v>
      </c>
      <c r="N1296" s="2">
        <v>34684</v>
      </c>
      <c r="O1296">
        <v>3.9609000000000001</v>
      </c>
      <c r="Q1296" s="2">
        <v>34684</v>
      </c>
      <c r="R1296">
        <v>4073.7</v>
      </c>
      <c r="S1296" s="8">
        <f t="shared" si="185"/>
        <v>-1.9673030798216251E-3</v>
      </c>
      <c r="T1296" s="9">
        <f t="shared" si="181"/>
        <v>-2.2509030798216253E-3</v>
      </c>
      <c r="U1296" s="3">
        <f>Sheet1!$B$17+Sheet1!$B$18*'Portfolio allocation'!K1296</f>
        <v>8.896080799912871E-3</v>
      </c>
      <c r="V1296" s="13">
        <f t="shared" si="186"/>
        <v>-1.1146983879734496E-2</v>
      </c>
      <c r="W1296" s="13"/>
      <c r="X1296" s="2">
        <v>34684</v>
      </c>
      <c r="Y1296">
        <v>16.745200000000001</v>
      </c>
      <c r="AA1296" s="2">
        <v>34684</v>
      </c>
      <c r="AB1296">
        <v>197.97</v>
      </c>
      <c r="AC1296">
        <f t="shared" si="187"/>
        <v>-5.3258302768427468E-3</v>
      </c>
      <c r="AD1296">
        <f t="shared" si="182"/>
        <v>-5.6114302768427472E-3</v>
      </c>
      <c r="AE1296">
        <f>Sheet2!$B$17+Sheet2!$B$18*'Portfolio allocation'!K1296</f>
        <v>6.5707280352491348E-3</v>
      </c>
      <c r="AF1296">
        <f t="shared" si="188"/>
        <v>-1.2182158312091882E-2</v>
      </c>
      <c r="AH1296" s="2">
        <v>34684</v>
      </c>
      <c r="AI1296">
        <v>7.8070000000000004</v>
      </c>
      <c r="AJ1296">
        <v>7.14</v>
      </c>
      <c r="AK1296">
        <v>1.22631</v>
      </c>
      <c r="AR1296" s="3"/>
    </row>
    <row r="1297" spans="1:44" hidden="1" outlineLevel="1" x14ac:dyDescent="0.2">
      <c r="A1297" s="2">
        <v>34687</v>
      </c>
      <c r="B1297">
        <v>13.02</v>
      </c>
      <c r="E1297" s="2">
        <v>34687</v>
      </c>
      <c r="F1297">
        <v>457.91</v>
      </c>
      <c r="G1297">
        <f t="shared" si="183"/>
        <v>-1.939843068875291E-3</v>
      </c>
      <c r="H1297" s="2">
        <v>34687</v>
      </c>
      <c r="I1297">
        <v>573.33000000000004</v>
      </c>
      <c r="J1297">
        <f t="shared" si="184"/>
        <v>-1.9149417683614889E-3</v>
      </c>
      <c r="K1297">
        <f t="shared" si="180"/>
        <v>-2.2005417683614889E-3</v>
      </c>
      <c r="L1297">
        <v>-2.0119542253153192E-3</v>
      </c>
      <c r="N1297" s="2">
        <v>34687</v>
      </c>
      <c r="O1297">
        <v>3.9140999999999999</v>
      </c>
      <c r="Q1297" s="2">
        <v>34687</v>
      </c>
      <c r="R1297">
        <v>4025.49</v>
      </c>
      <c r="S1297" s="8">
        <f t="shared" si="185"/>
        <v>-1.1834450254068818E-2</v>
      </c>
      <c r="T1297" s="9">
        <f t="shared" si="181"/>
        <v>-1.2120050254068818E-2</v>
      </c>
      <c r="U1297" s="3">
        <f>Sheet1!$B$17+Sheet1!$B$18*'Portfolio allocation'!K1297</f>
        <v>-2.0367184014544559E-3</v>
      </c>
      <c r="V1297" s="13">
        <f t="shared" si="186"/>
        <v>-1.0083331852614362E-2</v>
      </c>
      <c r="W1297" s="13"/>
      <c r="X1297" s="2">
        <v>34687</v>
      </c>
      <c r="Y1297">
        <v>17.103400000000001</v>
      </c>
      <c r="AA1297" s="2">
        <v>34687</v>
      </c>
      <c r="AB1297">
        <v>202.21</v>
      </c>
      <c r="AC1297">
        <f t="shared" si="187"/>
        <v>2.1417386472697864E-2</v>
      </c>
      <c r="AD1297">
        <f t="shared" si="182"/>
        <v>2.1132186472697864E-2</v>
      </c>
      <c r="AE1297">
        <f>Sheet2!$B$17+Sheet2!$B$18*'Portfolio allocation'!K1297</f>
        <v>-1.9033908699606934E-3</v>
      </c>
      <c r="AF1297">
        <f t="shared" si="188"/>
        <v>2.3035577342658556E-2</v>
      </c>
      <c r="AH1297" s="2">
        <v>34687</v>
      </c>
      <c r="AI1297">
        <v>7.8070000000000004</v>
      </c>
      <c r="AJ1297">
        <v>7.13</v>
      </c>
      <c r="AK1297">
        <v>1.2228300000000001</v>
      </c>
      <c r="AR1297" s="3"/>
    </row>
    <row r="1298" spans="1:44" hidden="1" outlineLevel="1" x14ac:dyDescent="0.2">
      <c r="A1298" s="2">
        <v>34688</v>
      </c>
      <c r="B1298">
        <v>12.98</v>
      </c>
      <c r="E1298" s="2">
        <v>34688</v>
      </c>
      <c r="F1298">
        <v>457.1</v>
      </c>
      <c r="G1298">
        <f t="shared" si="183"/>
        <v>-1.7689065536895532E-3</v>
      </c>
      <c r="H1298" s="2">
        <v>34688</v>
      </c>
      <c r="I1298">
        <v>572.34</v>
      </c>
      <c r="J1298">
        <f t="shared" si="184"/>
        <v>-1.726754225315319E-3</v>
      </c>
      <c r="K1298">
        <f t="shared" si="180"/>
        <v>-2.0119542253153192E-3</v>
      </c>
      <c r="L1298">
        <v>5.2387936960546378E-3</v>
      </c>
      <c r="N1298" s="2">
        <v>34688</v>
      </c>
      <c r="O1298">
        <v>3.7422</v>
      </c>
      <c r="Q1298" s="2">
        <v>34688</v>
      </c>
      <c r="R1298">
        <v>3848.72</v>
      </c>
      <c r="S1298" s="8">
        <f t="shared" si="185"/>
        <v>-4.391266653252146E-2</v>
      </c>
      <c r="T1298" s="9">
        <f t="shared" si="181"/>
        <v>-4.419786653252146E-2</v>
      </c>
      <c r="U1298" s="3">
        <f>Sheet1!$B$17+Sheet1!$B$18*'Portfolio allocation'!K1298</f>
        <v>-1.8203659926279616E-3</v>
      </c>
      <c r="V1298" s="13">
        <f t="shared" si="186"/>
        <v>-4.2377500539893496E-2</v>
      </c>
      <c r="W1298" s="13"/>
      <c r="X1298" s="2">
        <v>34688</v>
      </c>
      <c r="Y1298">
        <v>16.894500000000001</v>
      </c>
      <c r="AA1298" s="2">
        <v>34688</v>
      </c>
      <c r="AB1298">
        <v>199.74</v>
      </c>
      <c r="AC1298">
        <f t="shared" si="187"/>
        <v>-1.22150239849661E-2</v>
      </c>
      <c r="AD1298">
        <f t="shared" si="182"/>
        <v>-1.2497423984966101E-2</v>
      </c>
      <c r="AE1298">
        <f>Sheet2!$B$17+Sheet2!$B$18*'Portfolio allocation'!K1298</f>
        <v>-1.7356940153806714E-3</v>
      </c>
      <c r="AF1298">
        <f t="shared" si="188"/>
        <v>-1.0761729969585429E-2</v>
      </c>
      <c r="AH1298" s="2">
        <v>34688</v>
      </c>
      <c r="AI1298">
        <v>7.782</v>
      </c>
      <c r="AJ1298">
        <v>7.06</v>
      </c>
      <c r="AK1298">
        <v>1.22332</v>
      </c>
      <c r="AR1298" s="3"/>
    </row>
    <row r="1299" spans="1:44" hidden="1" outlineLevel="1" x14ac:dyDescent="0.2">
      <c r="A1299" s="2">
        <v>34689</v>
      </c>
      <c r="B1299">
        <v>12.05</v>
      </c>
      <c r="E1299" s="2">
        <v>34689</v>
      </c>
      <c r="F1299">
        <v>459.61</v>
      </c>
      <c r="G1299">
        <f t="shared" si="183"/>
        <v>5.4911397943557816E-3</v>
      </c>
      <c r="H1299" s="2">
        <v>34689</v>
      </c>
      <c r="I1299">
        <v>575.5</v>
      </c>
      <c r="J1299">
        <f t="shared" si="184"/>
        <v>5.5211936960546382E-3</v>
      </c>
      <c r="K1299">
        <f t="shared" si="180"/>
        <v>5.2387936960546378E-3</v>
      </c>
      <c r="L1299">
        <v>-1.4259044309284524E-4</v>
      </c>
      <c r="N1299" s="2">
        <v>34689</v>
      </c>
      <c r="O1299">
        <v>3.8437000000000001</v>
      </c>
      <c r="Q1299" s="2">
        <v>34689</v>
      </c>
      <c r="R1299">
        <v>3953.18</v>
      </c>
      <c r="S1299" s="8">
        <f t="shared" si="185"/>
        <v>2.714149119707332E-2</v>
      </c>
      <c r="T1299" s="9">
        <f t="shared" si="181"/>
        <v>2.6859091197073321E-2</v>
      </c>
      <c r="U1299" s="3">
        <f>Sheet1!$B$17+Sheet1!$B$18*'Portfolio allocation'!K1299</f>
        <v>6.4978757811568217E-3</v>
      </c>
      <c r="V1299" s="13">
        <f t="shared" si="186"/>
        <v>2.0361215415916498E-2</v>
      </c>
      <c r="W1299" s="13"/>
      <c r="X1299" s="2">
        <v>34689</v>
      </c>
      <c r="Y1299">
        <v>17.581</v>
      </c>
      <c r="AA1299" s="2">
        <v>34689</v>
      </c>
      <c r="AB1299">
        <v>207.86</v>
      </c>
      <c r="AC1299">
        <f t="shared" si="187"/>
        <v>4.0652848703314426E-2</v>
      </c>
      <c r="AD1299">
        <f t="shared" si="182"/>
        <v>4.0371248703314426E-2</v>
      </c>
      <c r="AE1299">
        <f>Sheet2!$B$17+Sheet2!$B$18*'Portfolio allocation'!K1299</f>
        <v>4.7118560196112687E-3</v>
      </c>
      <c r="AF1299">
        <f t="shared" si="188"/>
        <v>3.5659392683703155E-2</v>
      </c>
      <c r="AH1299" s="2">
        <v>34689</v>
      </c>
      <c r="AI1299">
        <v>7.7949999999999999</v>
      </c>
      <c r="AJ1299">
        <v>7.04</v>
      </c>
      <c r="AK1299">
        <v>1.2250099999999999</v>
      </c>
      <c r="AR1299" s="3"/>
    </row>
    <row r="1300" spans="1:44" hidden="1" outlineLevel="1" x14ac:dyDescent="0.2">
      <c r="A1300" s="2">
        <v>34690</v>
      </c>
      <c r="B1300">
        <v>12.42</v>
      </c>
      <c r="E1300" s="2">
        <v>34690</v>
      </c>
      <c r="F1300">
        <v>459.67</v>
      </c>
      <c r="G1300">
        <f t="shared" si="183"/>
        <v>1.3054546245738763E-4</v>
      </c>
      <c r="H1300" s="2">
        <v>34690</v>
      </c>
      <c r="I1300">
        <v>575.58000000000004</v>
      </c>
      <c r="J1300">
        <f t="shared" si="184"/>
        <v>1.3900955690715477E-4</v>
      </c>
      <c r="K1300">
        <f t="shared" si="180"/>
        <v>-1.4259044309284524E-4</v>
      </c>
      <c r="L1300">
        <v>8.0774810799536336E-4</v>
      </c>
      <c r="N1300" s="2">
        <v>34690</v>
      </c>
      <c r="O1300">
        <v>3.7890999999999999</v>
      </c>
      <c r="Q1300" s="2">
        <v>34690</v>
      </c>
      <c r="R1300">
        <v>3896.93</v>
      </c>
      <c r="S1300" s="8">
        <f t="shared" si="185"/>
        <v>-1.4229051042451868E-2</v>
      </c>
      <c r="T1300" s="9">
        <f t="shared" si="181"/>
        <v>-1.4510651042451868E-2</v>
      </c>
      <c r="U1300" s="3">
        <f>Sheet1!$B$17+Sheet1!$B$18*'Portfolio allocation'!K1300</f>
        <v>3.2421551431612711E-4</v>
      </c>
      <c r="V1300" s="13">
        <f t="shared" si="186"/>
        <v>-1.4834866556767995E-2</v>
      </c>
      <c r="W1300" s="13"/>
      <c r="X1300" s="2">
        <v>34690</v>
      </c>
      <c r="Y1300">
        <v>17.551100000000002</v>
      </c>
      <c r="AA1300" s="2">
        <v>34690</v>
      </c>
      <c r="AB1300">
        <v>207.5</v>
      </c>
      <c r="AC1300">
        <f t="shared" si="187"/>
        <v>-1.7319349562205932E-3</v>
      </c>
      <c r="AD1300">
        <f t="shared" si="182"/>
        <v>-2.0187349562205931E-3</v>
      </c>
      <c r="AE1300">
        <f>Sheet2!$B$17+Sheet2!$B$18*'Portfolio allocation'!K1300</f>
        <v>-7.3408048445012473E-5</v>
      </c>
      <c r="AF1300">
        <f t="shared" si="188"/>
        <v>-1.9453269077755807E-3</v>
      </c>
      <c r="AH1300" s="2">
        <v>34690</v>
      </c>
      <c r="AI1300">
        <v>7.8339999999999996</v>
      </c>
      <c r="AJ1300">
        <v>7.17</v>
      </c>
      <c r="AK1300">
        <v>1.2185900000000001</v>
      </c>
      <c r="AR1300" s="3"/>
    </row>
    <row r="1301" spans="1:44" hidden="1" outlineLevel="1" x14ac:dyDescent="0.2">
      <c r="A1301" s="2">
        <v>34691</v>
      </c>
      <c r="B1301">
        <v>11.82</v>
      </c>
      <c r="E1301" s="2">
        <v>34691</v>
      </c>
      <c r="F1301">
        <v>459.83</v>
      </c>
      <c r="G1301">
        <f t="shared" si="183"/>
        <v>3.4807579350393247E-4</v>
      </c>
      <c r="H1301" s="2">
        <v>34691</v>
      </c>
      <c r="I1301">
        <v>576.21</v>
      </c>
      <c r="J1301">
        <f t="shared" si="184"/>
        <v>1.0945481079953634E-3</v>
      </c>
      <c r="K1301">
        <f t="shared" si="180"/>
        <v>8.0774810799536336E-4</v>
      </c>
      <c r="L1301">
        <v>-2.8800000000000001E-4</v>
      </c>
      <c r="N1301" s="2">
        <v>34691</v>
      </c>
      <c r="O1301">
        <v>3.8047</v>
      </c>
      <c r="Q1301" s="2">
        <v>34691</v>
      </c>
      <c r="R1301">
        <v>3913</v>
      </c>
      <c r="S1301" s="8">
        <f t="shared" si="185"/>
        <v>4.123758958975543E-3</v>
      </c>
      <c r="T1301" s="9">
        <f t="shared" si="181"/>
        <v>3.8369589589755432E-3</v>
      </c>
      <c r="U1301" s="3">
        <f>Sheet1!$B$17+Sheet1!$B$18*'Portfolio allocation'!K1301</f>
        <v>1.4144679849062841E-3</v>
      </c>
      <c r="V1301" s="13">
        <f t="shared" si="186"/>
        <v>2.4224909740692591E-3</v>
      </c>
      <c r="W1301" s="13"/>
      <c r="X1301" s="2">
        <v>34691</v>
      </c>
      <c r="Y1301">
        <v>17.551100000000002</v>
      </c>
      <c r="AA1301" s="2">
        <v>34691</v>
      </c>
      <c r="AB1301">
        <v>207.5</v>
      </c>
      <c r="AC1301">
        <f t="shared" si="187"/>
        <v>0</v>
      </c>
      <c r="AD1301">
        <f t="shared" si="182"/>
        <v>-2.8800000000000001E-4</v>
      </c>
      <c r="AE1301">
        <f>Sheet2!$B$17+Sheet2!$B$18*'Portfolio allocation'!K1301</f>
        <v>7.7165723651186221E-4</v>
      </c>
      <c r="AF1301">
        <f t="shared" si="188"/>
        <v>-1.0596572365118623E-3</v>
      </c>
      <c r="AH1301" s="2">
        <v>34691</v>
      </c>
      <c r="AI1301">
        <v>7.8289999999999997</v>
      </c>
      <c r="AJ1301">
        <v>7.2</v>
      </c>
      <c r="AK1301">
        <v>1.2209700000000001</v>
      </c>
      <c r="AR1301" s="3"/>
    </row>
    <row r="1302" spans="1:44" hidden="1" outlineLevel="1" x14ac:dyDescent="0.2">
      <c r="A1302" s="2">
        <v>34694</v>
      </c>
      <c r="B1302">
        <v>11.82</v>
      </c>
      <c r="E1302" s="2">
        <v>34694</v>
      </c>
      <c r="F1302">
        <v>459.83</v>
      </c>
      <c r="G1302">
        <f t="shared" si="183"/>
        <v>0</v>
      </c>
      <c r="H1302" s="2">
        <v>34694</v>
      </c>
      <c r="I1302">
        <v>576.21</v>
      </c>
      <c r="J1302">
        <f t="shared" si="184"/>
        <v>0</v>
      </c>
      <c r="K1302">
        <f t="shared" si="180"/>
        <v>-2.8800000000000001E-4</v>
      </c>
      <c r="L1302">
        <v>5.473788236927412E-3</v>
      </c>
      <c r="N1302" s="2">
        <v>34694</v>
      </c>
      <c r="O1302">
        <v>3.8047</v>
      </c>
      <c r="Q1302" s="2">
        <v>34694</v>
      </c>
      <c r="R1302">
        <v>3913</v>
      </c>
      <c r="S1302" s="8">
        <f t="shared" si="185"/>
        <v>0</v>
      </c>
      <c r="T1302" s="9">
        <f t="shared" si="181"/>
        <v>-2.8800000000000001E-4</v>
      </c>
      <c r="U1302" s="3">
        <f>Sheet1!$B$17+Sheet1!$B$18*'Portfolio allocation'!K1302</f>
        <v>1.5739798546400043E-4</v>
      </c>
      <c r="V1302" s="13">
        <f t="shared" si="186"/>
        <v>-4.4539798546400043E-4</v>
      </c>
      <c r="W1302" s="13"/>
      <c r="X1302" s="2">
        <v>34694</v>
      </c>
      <c r="Y1302">
        <v>17.551100000000002</v>
      </c>
      <c r="AA1302" s="2">
        <v>34694</v>
      </c>
      <c r="AB1302">
        <v>207.5</v>
      </c>
      <c r="AC1302">
        <f t="shared" si="187"/>
        <v>0</v>
      </c>
      <c r="AD1302">
        <f t="shared" si="182"/>
        <v>-2.8800000000000001E-4</v>
      </c>
      <c r="AE1302">
        <f>Sheet2!$B$17+Sheet2!$B$18*'Portfolio allocation'!K1302</f>
        <v>-2.027099361801677E-4</v>
      </c>
      <c r="AF1302">
        <f t="shared" si="188"/>
        <v>-8.5290063819832304E-5</v>
      </c>
      <c r="AH1302" s="2">
        <v>34694</v>
      </c>
      <c r="AI1302">
        <v>7.8410000000000002</v>
      </c>
      <c r="AJ1302">
        <v>7.2</v>
      </c>
      <c r="AK1302">
        <v>1.2209700000000001</v>
      </c>
      <c r="AR1302" s="3"/>
    </row>
    <row r="1303" spans="1:44" hidden="1" outlineLevel="1" x14ac:dyDescent="0.2">
      <c r="A1303" s="2">
        <v>34695</v>
      </c>
      <c r="B1303">
        <v>12.07</v>
      </c>
      <c r="E1303" s="2">
        <v>34695</v>
      </c>
      <c r="F1303">
        <v>462.47</v>
      </c>
      <c r="G1303">
        <f t="shared" si="183"/>
        <v>5.7412522019006929E-3</v>
      </c>
      <c r="H1303" s="2">
        <v>34695</v>
      </c>
      <c r="I1303">
        <v>579.53</v>
      </c>
      <c r="J1303">
        <f t="shared" si="184"/>
        <v>5.761788236927412E-3</v>
      </c>
      <c r="K1303">
        <f t="shared" si="180"/>
        <v>5.473788236927412E-3</v>
      </c>
      <c r="L1303">
        <v>-3.7727831449622788E-3</v>
      </c>
      <c r="N1303" s="2">
        <v>34695</v>
      </c>
      <c r="O1303">
        <v>3.7968999999999999</v>
      </c>
      <c r="Q1303" s="2">
        <v>34695</v>
      </c>
      <c r="R1303">
        <v>3904.97</v>
      </c>
      <c r="S1303" s="8">
        <f t="shared" si="185"/>
        <v>-2.0521339125990634E-3</v>
      </c>
      <c r="T1303" s="9">
        <f t="shared" si="181"/>
        <v>-2.3401339125990635E-3</v>
      </c>
      <c r="U1303" s="3">
        <f>Sheet1!$B$17+Sheet1!$B$18*'Portfolio allocation'!K1303</f>
        <v>6.7674674739997241E-3</v>
      </c>
      <c r="V1303" s="13">
        <f t="shared" si="186"/>
        <v>-9.1076013865987876E-3</v>
      </c>
      <c r="W1303" s="13"/>
      <c r="X1303" s="2">
        <v>34695</v>
      </c>
      <c r="Y1303">
        <v>17.7302</v>
      </c>
      <c r="AA1303" s="2">
        <v>34695</v>
      </c>
      <c r="AB1303">
        <v>209.62</v>
      </c>
      <c r="AC1303">
        <f t="shared" si="187"/>
        <v>1.0216867469879487E-2</v>
      </c>
      <c r="AD1303">
        <f t="shared" si="182"/>
        <v>9.9296674698794874E-3</v>
      </c>
      <c r="AE1303">
        <f>Sheet2!$B$17+Sheet2!$B$18*'Portfolio allocation'!K1303</f>
        <v>4.9208191606083017E-3</v>
      </c>
      <c r="AF1303">
        <f t="shared" si="188"/>
        <v>5.0088483092711857E-3</v>
      </c>
      <c r="AH1303" s="2">
        <v>34695</v>
      </c>
      <c r="AI1303">
        <v>7.758</v>
      </c>
      <c r="AJ1303">
        <v>7.18</v>
      </c>
      <c r="AK1303">
        <v>1.2212799999999999</v>
      </c>
      <c r="AR1303" s="3"/>
    </row>
    <row r="1304" spans="1:44" hidden="1" outlineLevel="1" x14ac:dyDescent="0.2">
      <c r="A1304" s="2">
        <v>34696</v>
      </c>
      <c r="B1304">
        <v>12.81</v>
      </c>
      <c r="E1304" s="2">
        <v>34696</v>
      </c>
      <c r="F1304">
        <v>460.86</v>
      </c>
      <c r="G1304">
        <f t="shared" si="183"/>
        <v>-3.4813068955824589E-3</v>
      </c>
      <c r="H1304" s="2">
        <v>34696</v>
      </c>
      <c r="I1304">
        <v>577.51</v>
      </c>
      <c r="J1304">
        <f t="shared" si="184"/>
        <v>-3.4855831449622787E-3</v>
      </c>
      <c r="K1304">
        <f t="shared" si="180"/>
        <v>-3.7727831449622788E-3</v>
      </c>
      <c r="L1304">
        <v>4.1994441654681495E-4</v>
      </c>
      <c r="N1304" s="2">
        <v>34696</v>
      </c>
      <c r="O1304">
        <v>3.8125</v>
      </c>
      <c r="Q1304" s="2">
        <v>34696</v>
      </c>
      <c r="R1304">
        <v>3921.04</v>
      </c>
      <c r="S1304" s="8">
        <f t="shared" si="185"/>
        <v>4.1152684911791582E-3</v>
      </c>
      <c r="T1304" s="9">
        <f t="shared" si="181"/>
        <v>3.8280684911791581E-3</v>
      </c>
      <c r="U1304" s="3">
        <f>Sheet1!$B$17+Sheet1!$B$18*'Portfolio allocation'!K1304</f>
        <v>-3.8404335545862132E-3</v>
      </c>
      <c r="V1304" s="13">
        <f t="shared" si="186"/>
        <v>7.6685020457653713E-3</v>
      </c>
      <c r="W1304" s="13"/>
      <c r="X1304" s="2">
        <v>34696</v>
      </c>
      <c r="Y1304">
        <v>17.431699999999999</v>
      </c>
      <c r="AA1304" s="2">
        <v>34696</v>
      </c>
      <c r="AB1304">
        <v>206.09</v>
      </c>
      <c r="AC1304">
        <f t="shared" si="187"/>
        <v>-1.6839996183570238E-2</v>
      </c>
      <c r="AD1304">
        <f t="shared" si="182"/>
        <v>-1.7129996183570237E-2</v>
      </c>
      <c r="AE1304">
        <f>Sheet2!$B$17+Sheet2!$B$18*'Portfolio allocation'!K1304</f>
        <v>-3.3014680135394067E-3</v>
      </c>
      <c r="AF1304">
        <f t="shared" si="188"/>
        <v>-1.3828528170030829E-2</v>
      </c>
      <c r="AH1304" s="2">
        <v>34696</v>
      </c>
      <c r="AI1304">
        <v>7.7949999999999999</v>
      </c>
      <c r="AJ1304">
        <v>7.25</v>
      </c>
      <c r="AK1304">
        <v>1.22237</v>
      </c>
      <c r="AR1304" s="3"/>
    </row>
    <row r="1305" spans="1:44" hidden="1" outlineLevel="1" x14ac:dyDescent="0.2">
      <c r="A1305" s="2">
        <v>34697</v>
      </c>
      <c r="B1305">
        <v>12.86</v>
      </c>
      <c r="E1305" s="2">
        <v>34697</v>
      </c>
      <c r="F1305">
        <v>461.16</v>
      </c>
      <c r="G1305">
        <f t="shared" si="183"/>
        <v>6.5095690665284422E-4</v>
      </c>
      <c r="H1305" s="2">
        <v>34697</v>
      </c>
      <c r="I1305">
        <v>577.91999999999996</v>
      </c>
      <c r="J1305">
        <f t="shared" si="184"/>
        <v>7.0994441654681495E-4</v>
      </c>
      <c r="K1305">
        <f t="shared" si="180"/>
        <v>4.1994441654681495E-4</v>
      </c>
      <c r="L1305">
        <v>-4.129362126245751E-3</v>
      </c>
      <c r="N1305" s="2">
        <v>34697</v>
      </c>
      <c r="O1305">
        <v>3.8633000000000002</v>
      </c>
      <c r="Q1305" s="2">
        <v>34697</v>
      </c>
      <c r="R1305">
        <v>3973.26</v>
      </c>
      <c r="S1305" s="8">
        <f t="shared" si="185"/>
        <v>1.331789525228011E-2</v>
      </c>
      <c r="T1305" s="9">
        <f t="shared" si="181"/>
        <v>1.3027895252280109E-2</v>
      </c>
      <c r="U1305" s="3">
        <f>Sheet1!$B$17+Sheet1!$B$18*'Portfolio allocation'!K1305</f>
        <v>9.6956976182397217E-4</v>
      </c>
      <c r="V1305" s="13">
        <f t="shared" si="186"/>
        <v>1.2058325490456137E-2</v>
      </c>
      <c r="W1305" s="13"/>
      <c r="X1305" s="2">
        <v>34697</v>
      </c>
      <c r="Y1305">
        <v>17.760100000000001</v>
      </c>
      <c r="AA1305" s="2">
        <v>34697</v>
      </c>
      <c r="AB1305">
        <v>209.97</v>
      </c>
      <c r="AC1305">
        <f t="shared" si="187"/>
        <v>1.882672618758785E-2</v>
      </c>
      <c r="AD1305">
        <f t="shared" si="182"/>
        <v>1.853872618758785E-2</v>
      </c>
      <c r="AE1305">
        <f>Sheet2!$B$17+Sheet2!$B$18*'Portfolio allocation'!K1305</f>
        <v>4.2681230030882988E-4</v>
      </c>
      <c r="AF1305">
        <f t="shared" si="188"/>
        <v>1.8111913887279021E-2</v>
      </c>
      <c r="AH1305" s="2">
        <v>34697</v>
      </c>
      <c r="AI1305">
        <v>7.7969999999999997</v>
      </c>
      <c r="AJ1305">
        <v>7.2</v>
      </c>
      <c r="AK1305">
        <v>1.2386900000000001</v>
      </c>
      <c r="AR1305" s="3"/>
    </row>
    <row r="1306" spans="1:44" hidden="1" outlineLevel="1" x14ac:dyDescent="0.2">
      <c r="A1306" s="2">
        <v>34698</v>
      </c>
      <c r="B1306">
        <v>13.2</v>
      </c>
      <c r="E1306" s="2">
        <v>34698</v>
      </c>
      <c r="F1306">
        <v>459.27</v>
      </c>
      <c r="G1306">
        <f t="shared" si="183"/>
        <v>-4.098360655737765E-3</v>
      </c>
      <c r="H1306" s="2">
        <v>34698</v>
      </c>
      <c r="I1306">
        <v>575.70000000000005</v>
      </c>
      <c r="J1306">
        <f t="shared" si="184"/>
        <v>-3.8413621262457509E-3</v>
      </c>
      <c r="K1306">
        <f t="shared" si="180"/>
        <v>-4.129362126245751E-3</v>
      </c>
      <c r="L1306">
        <v>-2.8800000000000001E-4</v>
      </c>
      <c r="N1306" s="2">
        <v>34698</v>
      </c>
      <c r="O1306">
        <v>3.8203</v>
      </c>
      <c r="Q1306" s="2">
        <v>34698</v>
      </c>
      <c r="R1306">
        <v>3929.07</v>
      </c>
      <c r="S1306" s="8">
        <f t="shared" si="185"/>
        <v>-1.1121849564337594E-2</v>
      </c>
      <c r="T1306" s="9">
        <f t="shared" si="181"/>
        <v>-1.1409849564337594E-2</v>
      </c>
      <c r="U1306" s="3">
        <f>Sheet1!$B$17+Sheet1!$B$18*'Portfolio allocation'!K1306</f>
        <v>-4.2495099988277586E-3</v>
      </c>
      <c r="V1306" s="13">
        <f t="shared" si="186"/>
        <v>-7.1603395655098351E-3</v>
      </c>
      <c r="W1306" s="13"/>
      <c r="X1306" s="2">
        <v>34698</v>
      </c>
      <c r="Y1306">
        <v>17.551100000000002</v>
      </c>
      <c r="AA1306" s="2">
        <v>34698</v>
      </c>
      <c r="AB1306">
        <v>207.5</v>
      </c>
      <c r="AC1306">
        <f t="shared" si="187"/>
        <v>-1.1763585274086719E-2</v>
      </c>
      <c r="AD1306">
        <f t="shared" si="182"/>
        <v>-1.2051585274086719E-2</v>
      </c>
      <c r="AE1306">
        <f>Sheet2!$B$17+Sheet2!$B$18*'Portfolio allocation'!K1306</f>
        <v>-3.6185471408492491E-3</v>
      </c>
      <c r="AF1306">
        <f t="shared" si="188"/>
        <v>-8.43303813323747E-3</v>
      </c>
      <c r="AH1306" s="2">
        <v>34698</v>
      </c>
      <c r="AI1306">
        <v>7.8220000000000001</v>
      </c>
      <c r="AJ1306">
        <v>7.2</v>
      </c>
      <c r="AK1306">
        <v>1.24112</v>
      </c>
      <c r="AR1306" s="3"/>
    </row>
    <row r="1307" spans="1:44" hidden="1" outlineLevel="1" x14ac:dyDescent="0.2">
      <c r="A1307" s="2">
        <v>34701</v>
      </c>
      <c r="B1307">
        <v>13.2</v>
      </c>
      <c r="E1307" s="2">
        <v>34701</v>
      </c>
      <c r="F1307">
        <v>459.27</v>
      </c>
      <c r="G1307">
        <f t="shared" si="183"/>
        <v>0</v>
      </c>
      <c r="H1307" s="2">
        <v>34701</v>
      </c>
      <c r="I1307">
        <v>575.70000000000005</v>
      </c>
      <c r="J1307">
        <f t="shared" si="184"/>
        <v>0</v>
      </c>
      <c r="K1307">
        <f t="shared" si="180"/>
        <v>-2.8800000000000001E-4</v>
      </c>
      <c r="L1307">
        <v>-6.0066284523201466E-4</v>
      </c>
      <c r="N1307" s="2">
        <v>34701</v>
      </c>
      <c r="O1307">
        <v>3.8203</v>
      </c>
      <c r="Q1307" s="2">
        <v>34701</v>
      </c>
      <c r="R1307">
        <v>3929.07</v>
      </c>
      <c r="S1307" s="8">
        <f t="shared" si="185"/>
        <v>0</v>
      </c>
      <c r="T1307" s="9">
        <f t="shared" si="181"/>
        <v>-2.8800000000000001E-4</v>
      </c>
      <c r="U1307" s="3">
        <f>Sheet1!$B$17+Sheet1!$B$18*'Portfolio allocation'!K1307</f>
        <v>1.5739798546400043E-4</v>
      </c>
      <c r="V1307" s="13">
        <f t="shared" si="186"/>
        <v>-4.4539798546400043E-4</v>
      </c>
      <c r="W1307" s="13"/>
      <c r="X1307" s="2">
        <v>34701</v>
      </c>
      <c r="Y1307">
        <v>17.551100000000002</v>
      </c>
      <c r="AA1307" s="2">
        <v>34701</v>
      </c>
      <c r="AB1307">
        <v>207.5</v>
      </c>
      <c r="AC1307">
        <f t="shared" si="187"/>
        <v>0</v>
      </c>
      <c r="AD1307">
        <f t="shared" si="182"/>
        <v>-2.8800000000000001E-4</v>
      </c>
      <c r="AE1307">
        <f>Sheet2!$B$17+Sheet2!$B$18*'Portfolio allocation'!K1307</f>
        <v>-2.027099361801677E-4</v>
      </c>
      <c r="AF1307">
        <f t="shared" si="188"/>
        <v>-8.5290063819832304E-5</v>
      </c>
      <c r="AH1307" s="2">
        <v>34701</v>
      </c>
      <c r="AI1307">
        <v>7.8310000000000004</v>
      </c>
      <c r="AJ1307">
        <v>7.2</v>
      </c>
      <c r="AK1307">
        <v>1.24112</v>
      </c>
      <c r="AR1307" s="3"/>
    </row>
    <row r="1308" spans="1:44" hidden="1" outlineLevel="1" x14ac:dyDescent="0.2">
      <c r="A1308" s="2">
        <v>34702</v>
      </c>
      <c r="B1308">
        <v>14.25</v>
      </c>
      <c r="E1308" s="2">
        <v>34702</v>
      </c>
      <c r="F1308">
        <v>459.11</v>
      </c>
      <c r="G1308">
        <f t="shared" si="183"/>
        <v>-3.4837894920192181E-4</v>
      </c>
      <c r="H1308" s="2">
        <v>34702</v>
      </c>
      <c r="I1308">
        <v>575.52</v>
      </c>
      <c r="J1308">
        <f t="shared" si="184"/>
        <v>-3.126628452320146E-4</v>
      </c>
      <c r="K1308">
        <f t="shared" si="180"/>
        <v>-6.0066284523201466E-4</v>
      </c>
      <c r="L1308">
        <v>3.481303197108921E-3</v>
      </c>
      <c r="N1308" s="2">
        <v>34702</v>
      </c>
      <c r="O1308">
        <v>3.7616999999999998</v>
      </c>
      <c r="Q1308" s="2">
        <v>34702</v>
      </c>
      <c r="R1308">
        <v>3868.81</v>
      </c>
      <c r="S1308" s="8">
        <f t="shared" si="185"/>
        <v>-1.5336962690916778E-2</v>
      </c>
      <c r="T1308" s="9">
        <f t="shared" si="181"/>
        <v>-1.5624962690916778E-2</v>
      </c>
      <c r="U1308" s="3">
        <f>Sheet1!$B$17+Sheet1!$B$18*'Portfolio allocation'!K1308</f>
        <v>-2.0129675451641723E-4</v>
      </c>
      <c r="V1308" s="13">
        <f t="shared" si="186"/>
        <v>-1.5423665936400361E-2</v>
      </c>
      <c r="W1308" s="13"/>
      <c r="X1308" s="2">
        <v>34702</v>
      </c>
      <c r="Y1308">
        <v>17.610800000000001</v>
      </c>
      <c r="AA1308" s="2">
        <v>34702</v>
      </c>
      <c r="AB1308">
        <v>208.21</v>
      </c>
      <c r="AC1308">
        <f t="shared" si="187"/>
        <v>3.4216867469880619E-3</v>
      </c>
      <c r="AD1308">
        <f t="shared" si="182"/>
        <v>3.132486746988062E-3</v>
      </c>
      <c r="AE1308">
        <f>Sheet2!$B$17+Sheet2!$B$18*'Portfolio allocation'!K1308</f>
        <v>-4.8073771491109198E-4</v>
      </c>
      <c r="AF1308">
        <f t="shared" si="188"/>
        <v>3.6132244618991539E-3</v>
      </c>
      <c r="AH1308" s="2">
        <v>34702</v>
      </c>
      <c r="AI1308">
        <v>7.87</v>
      </c>
      <c r="AJ1308">
        <v>7.23</v>
      </c>
      <c r="AK1308">
        <v>1.23871</v>
      </c>
      <c r="AR1308" s="3"/>
    </row>
    <row r="1309" spans="1:44" hidden="1" outlineLevel="1" x14ac:dyDescent="0.2">
      <c r="A1309" s="2">
        <v>34703</v>
      </c>
      <c r="B1309">
        <v>13.53</v>
      </c>
      <c r="E1309" s="2">
        <v>34703</v>
      </c>
      <c r="F1309">
        <v>460.71</v>
      </c>
      <c r="G1309">
        <f t="shared" si="183"/>
        <v>3.4850035939097967E-3</v>
      </c>
      <c r="H1309" s="2">
        <v>34703</v>
      </c>
      <c r="I1309">
        <v>577.69000000000005</v>
      </c>
      <c r="J1309">
        <f t="shared" si="184"/>
        <v>3.7705031971089209E-3</v>
      </c>
      <c r="K1309">
        <f t="shared" si="180"/>
        <v>3.481303197108921E-3</v>
      </c>
      <c r="L1309">
        <v>-9.6110256365888034E-4</v>
      </c>
      <c r="N1309" s="2">
        <v>34703</v>
      </c>
      <c r="O1309">
        <v>3.7890999999999999</v>
      </c>
      <c r="Q1309" s="2">
        <v>34703</v>
      </c>
      <c r="R1309">
        <v>3896.93</v>
      </c>
      <c r="S1309" s="8">
        <f t="shared" si="185"/>
        <v>7.2683848521897243E-3</v>
      </c>
      <c r="T1309" s="9">
        <f t="shared" si="181"/>
        <v>6.9791848521897244E-3</v>
      </c>
      <c r="U1309" s="3">
        <f>Sheet1!$B$17+Sheet1!$B$18*'Portfolio allocation'!K1309</f>
        <v>4.4816381400338678E-3</v>
      </c>
      <c r="V1309" s="13">
        <f t="shared" si="186"/>
        <v>2.4975467121558566E-3</v>
      </c>
      <c r="W1309" s="13"/>
      <c r="X1309" s="2">
        <v>34703</v>
      </c>
      <c r="Y1309">
        <v>17.760100000000001</v>
      </c>
      <c r="AA1309" s="2">
        <v>34703</v>
      </c>
      <c r="AB1309">
        <v>209.97</v>
      </c>
      <c r="AC1309">
        <f t="shared" si="187"/>
        <v>8.453004178473611E-3</v>
      </c>
      <c r="AD1309">
        <f t="shared" si="182"/>
        <v>8.1670041784736112E-3</v>
      </c>
      <c r="AE1309">
        <f>Sheet2!$B$17+Sheet2!$B$18*'Portfolio allocation'!K1309</f>
        <v>3.1490506303108947E-3</v>
      </c>
      <c r="AF1309">
        <f t="shared" si="188"/>
        <v>5.017953548162717E-3</v>
      </c>
      <c r="AH1309" s="2">
        <v>34703</v>
      </c>
      <c r="AI1309">
        <v>7.8179999999999996</v>
      </c>
      <c r="AJ1309">
        <v>7.15</v>
      </c>
      <c r="AK1309">
        <v>1.2341899999999999</v>
      </c>
      <c r="AR1309" s="3"/>
    </row>
    <row r="1310" spans="1:44" hidden="1" outlineLevel="1" x14ac:dyDescent="0.2">
      <c r="A1310" s="2">
        <v>34704</v>
      </c>
      <c r="B1310">
        <v>13.5</v>
      </c>
      <c r="E1310" s="2">
        <v>34704</v>
      </c>
      <c r="F1310">
        <v>460.34</v>
      </c>
      <c r="G1310">
        <f t="shared" si="183"/>
        <v>-8.0310824596818708E-4</v>
      </c>
      <c r="H1310" s="2">
        <v>34704</v>
      </c>
      <c r="I1310">
        <v>577.29999999999995</v>
      </c>
      <c r="J1310">
        <f t="shared" si="184"/>
        <v>-6.7510256365888033E-4</v>
      </c>
      <c r="K1310">
        <f t="shared" si="180"/>
        <v>-9.6110256365888034E-4</v>
      </c>
      <c r="L1310">
        <v>4.3472468387338175E-4</v>
      </c>
      <c r="N1310" s="2">
        <v>34704</v>
      </c>
      <c r="O1310">
        <v>3.7265999999999999</v>
      </c>
      <c r="Q1310" s="2">
        <v>34704</v>
      </c>
      <c r="R1310">
        <v>3832.65</v>
      </c>
      <c r="S1310" s="8">
        <f t="shared" si="185"/>
        <v>-1.6495035835901506E-2</v>
      </c>
      <c r="T1310" s="9">
        <f t="shared" si="181"/>
        <v>-1.6781035835901507E-2</v>
      </c>
      <c r="U1310" s="3">
        <f>Sheet1!$B$17+Sheet1!$B$18*'Portfolio allocation'!K1310</f>
        <v>-6.1480233425295476E-4</v>
      </c>
      <c r="V1310" s="13">
        <f t="shared" si="186"/>
        <v>-1.6166233501648551E-2</v>
      </c>
      <c r="W1310" s="13"/>
      <c r="X1310" s="2">
        <v>34704</v>
      </c>
      <c r="Y1310">
        <v>17.670500000000001</v>
      </c>
      <c r="AA1310" s="2">
        <v>34704</v>
      </c>
      <c r="AB1310">
        <v>208.91</v>
      </c>
      <c r="AC1310">
        <f t="shared" si="187"/>
        <v>-5.0483402390817389E-3</v>
      </c>
      <c r="AD1310">
        <f t="shared" si="182"/>
        <v>-5.3411402390817391E-3</v>
      </c>
      <c r="AE1310">
        <f>Sheet2!$B$17+Sheet2!$B$18*'Portfolio allocation'!K1310</f>
        <v>-8.0124990818515292E-4</v>
      </c>
      <c r="AF1310">
        <f t="shared" si="188"/>
        <v>-4.5398903308965857E-3</v>
      </c>
      <c r="AH1310" s="2">
        <v>34704</v>
      </c>
      <c r="AI1310">
        <v>7.859</v>
      </c>
      <c r="AJ1310">
        <v>7.32</v>
      </c>
      <c r="AK1310">
        <v>1.2374799999999999</v>
      </c>
      <c r="AR1310" s="3"/>
    </row>
    <row r="1311" spans="1:44" hidden="1" outlineLevel="1" x14ac:dyDescent="0.2">
      <c r="A1311" s="2">
        <v>34705</v>
      </c>
      <c r="B1311">
        <v>13.13</v>
      </c>
      <c r="E1311" s="2">
        <v>34705</v>
      </c>
      <c r="F1311">
        <v>460.68</v>
      </c>
      <c r="G1311">
        <f t="shared" si="183"/>
        <v>7.3858452448205547E-4</v>
      </c>
      <c r="H1311" s="2">
        <v>34705</v>
      </c>
      <c r="I1311">
        <v>577.72</v>
      </c>
      <c r="J1311">
        <f t="shared" si="184"/>
        <v>7.2752468387338176E-4</v>
      </c>
      <c r="K1311">
        <f t="shared" si="180"/>
        <v>4.3472468387338175E-4</v>
      </c>
      <c r="L1311">
        <v>1.5964500450041006E-4</v>
      </c>
      <c r="N1311" s="2">
        <v>34705</v>
      </c>
      <c r="O1311">
        <v>3.7890999999999999</v>
      </c>
      <c r="Q1311" s="2">
        <v>34705</v>
      </c>
      <c r="R1311">
        <v>3896.93</v>
      </c>
      <c r="S1311" s="8">
        <f t="shared" si="185"/>
        <v>1.6771685387395152E-2</v>
      </c>
      <c r="T1311" s="9">
        <f t="shared" si="181"/>
        <v>1.6478885387395153E-2</v>
      </c>
      <c r="U1311" s="3">
        <f>Sheet1!$B$17+Sheet1!$B$18*'Portfolio allocation'!K1311</f>
        <v>9.8652605908279697E-4</v>
      </c>
      <c r="V1311" s="13">
        <f t="shared" si="186"/>
        <v>1.5492359328312355E-2</v>
      </c>
      <c r="W1311" s="13"/>
      <c r="X1311" s="2">
        <v>34705</v>
      </c>
      <c r="Y1311">
        <v>17.9392</v>
      </c>
      <c r="AA1311" s="2">
        <v>34705</v>
      </c>
      <c r="AB1311">
        <v>212.09</v>
      </c>
      <c r="AC1311">
        <f t="shared" si="187"/>
        <v>1.5221865875257423E-2</v>
      </c>
      <c r="AD1311">
        <f t="shared" si="182"/>
        <v>1.4931465875257423E-2</v>
      </c>
      <c r="AE1311">
        <f>Sheet2!$B$17+Sheet2!$B$18*'Portfolio allocation'!K1311</f>
        <v>4.3995529109433642E-4</v>
      </c>
      <c r="AF1311">
        <f t="shared" si="188"/>
        <v>1.4491510584163087E-2</v>
      </c>
      <c r="AH1311" s="2">
        <v>34705</v>
      </c>
      <c r="AI1311">
        <v>7.859</v>
      </c>
      <c r="AJ1311">
        <v>7.26</v>
      </c>
      <c r="AK1311">
        <v>1.23326</v>
      </c>
      <c r="AR1311" s="3"/>
    </row>
    <row r="1312" spans="1:44" hidden="1" outlineLevel="1" x14ac:dyDescent="0.2">
      <c r="A1312" s="2">
        <v>34708</v>
      </c>
      <c r="B1312">
        <v>13.33</v>
      </c>
      <c r="E1312" s="2">
        <v>34708</v>
      </c>
      <c r="F1312">
        <v>460.83</v>
      </c>
      <c r="G1312">
        <f t="shared" si="183"/>
        <v>3.256056264651086E-4</v>
      </c>
      <c r="H1312" s="2">
        <v>34708</v>
      </c>
      <c r="I1312">
        <v>577.98</v>
      </c>
      <c r="J1312">
        <f t="shared" si="184"/>
        <v>4.5004500450041007E-4</v>
      </c>
      <c r="K1312">
        <f t="shared" si="180"/>
        <v>1.5964500450041006E-4</v>
      </c>
      <c r="L1312">
        <v>1.5604751306272169E-3</v>
      </c>
      <c r="N1312" s="2">
        <v>34708</v>
      </c>
      <c r="O1312">
        <v>3.7656000000000001</v>
      </c>
      <c r="Q1312" s="2">
        <v>34708</v>
      </c>
      <c r="R1312">
        <v>3872.83</v>
      </c>
      <c r="S1312" s="8">
        <f t="shared" si="185"/>
        <v>-6.1843553771815385E-3</v>
      </c>
      <c r="T1312" s="9">
        <f t="shared" si="181"/>
        <v>-6.4747553771815382E-3</v>
      </c>
      <c r="U1312" s="3">
        <f>Sheet1!$B$17+Sheet1!$B$18*'Portfolio allocation'!K1312</f>
        <v>6.7094767945996092E-4</v>
      </c>
      <c r="V1312" s="13">
        <f t="shared" si="186"/>
        <v>-7.1457030566414994E-3</v>
      </c>
      <c r="W1312" s="13"/>
      <c r="X1312" s="2">
        <v>34708</v>
      </c>
      <c r="Y1312">
        <v>18.028700000000001</v>
      </c>
      <c r="AA1312" s="2">
        <v>34708</v>
      </c>
      <c r="AB1312">
        <v>213.15</v>
      </c>
      <c r="AC1312">
        <f t="shared" si="187"/>
        <v>4.9978782592294824E-3</v>
      </c>
      <c r="AD1312">
        <f t="shared" si="182"/>
        <v>4.7070782592294825E-3</v>
      </c>
      <c r="AE1312">
        <f>Sheet2!$B$17+Sheet2!$B$18*'Portfolio allocation'!K1312</f>
        <v>1.953474222785532E-4</v>
      </c>
      <c r="AF1312">
        <f t="shared" si="188"/>
        <v>4.511730836950929E-3</v>
      </c>
      <c r="AH1312" s="2">
        <v>34708</v>
      </c>
      <c r="AI1312">
        <v>7.8769999999999998</v>
      </c>
      <c r="AJ1312">
        <v>7.27</v>
      </c>
      <c r="AK1312">
        <v>1.23441</v>
      </c>
      <c r="AR1312" s="3"/>
    </row>
    <row r="1313" spans="1:44" hidden="1" outlineLevel="1" x14ac:dyDescent="0.2">
      <c r="A1313" s="2">
        <v>34709</v>
      </c>
      <c r="B1313">
        <v>12.52</v>
      </c>
      <c r="E1313" s="2">
        <v>34709</v>
      </c>
      <c r="F1313">
        <v>461.68</v>
      </c>
      <c r="G1313">
        <f t="shared" si="183"/>
        <v>1.8444979710523501E-3</v>
      </c>
      <c r="H1313" s="2">
        <v>34709</v>
      </c>
      <c r="I1313">
        <v>579.04999999999995</v>
      </c>
      <c r="J1313">
        <f t="shared" si="184"/>
        <v>1.8512751306272168E-3</v>
      </c>
      <c r="K1313">
        <f t="shared" si="180"/>
        <v>1.5604751306272169E-3</v>
      </c>
      <c r="L1313">
        <v>-3.2293933166386315E-4</v>
      </c>
      <c r="N1313" s="2">
        <v>34709</v>
      </c>
      <c r="O1313">
        <v>3.8125</v>
      </c>
      <c r="Q1313" s="2">
        <v>34709</v>
      </c>
      <c r="R1313">
        <v>3921.04</v>
      </c>
      <c r="S1313" s="8">
        <f t="shared" si="185"/>
        <v>1.2448261348936063E-2</v>
      </c>
      <c r="T1313" s="9">
        <f t="shared" si="181"/>
        <v>1.2157461348936062E-2</v>
      </c>
      <c r="U1313" s="3">
        <f>Sheet1!$B$17+Sheet1!$B$18*'Portfolio allocation'!K1313</f>
        <v>2.2780155019091787E-3</v>
      </c>
      <c r="V1313" s="13">
        <f t="shared" si="186"/>
        <v>9.8794458470268832E-3</v>
      </c>
      <c r="W1313" s="13"/>
      <c r="X1313" s="2">
        <v>34709</v>
      </c>
      <c r="Y1313">
        <v>18.2974</v>
      </c>
      <c r="AA1313" s="2">
        <v>34709</v>
      </c>
      <c r="AB1313">
        <v>216.32</v>
      </c>
      <c r="AC1313">
        <f t="shared" si="187"/>
        <v>1.4872155758855143E-2</v>
      </c>
      <c r="AD1313">
        <f t="shared" si="182"/>
        <v>1.4583755758855144E-2</v>
      </c>
      <c r="AE1313">
        <f>Sheet2!$B$17+Sheet2!$B$18*'Portfolio allocation'!K1313</f>
        <v>1.4410013088392883E-3</v>
      </c>
      <c r="AF1313">
        <f t="shared" si="188"/>
        <v>1.3142754450015856E-2</v>
      </c>
      <c r="AH1313" s="2">
        <v>34709</v>
      </c>
      <c r="AI1313">
        <v>7.8310000000000004</v>
      </c>
      <c r="AJ1313">
        <v>7.21</v>
      </c>
      <c r="AK1313">
        <v>1.2459899999999999</v>
      </c>
      <c r="AR1313" s="3"/>
    </row>
    <row r="1314" spans="1:44" hidden="1" outlineLevel="1" x14ac:dyDescent="0.2">
      <c r="A1314" s="2">
        <v>34710</v>
      </c>
      <c r="B1314">
        <v>12.15</v>
      </c>
      <c r="E1314" s="2">
        <v>34710</v>
      </c>
      <c r="F1314">
        <v>461.66</v>
      </c>
      <c r="G1314">
        <f t="shared" si="183"/>
        <v>-4.3320048518369347E-5</v>
      </c>
      <c r="H1314" s="2">
        <v>34710</v>
      </c>
      <c r="I1314">
        <v>579.03</v>
      </c>
      <c r="J1314">
        <f t="shared" si="184"/>
        <v>-3.4539331663863138E-5</v>
      </c>
      <c r="K1314">
        <f t="shared" si="180"/>
        <v>-3.2293933166386315E-4</v>
      </c>
      <c r="L1314">
        <v>-3.3701078700577934E-4</v>
      </c>
      <c r="N1314" s="2">
        <v>34710</v>
      </c>
      <c r="O1314">
        <v>3.8359000000000001</v>
      </c>
      <c r="Q1314" s="2">
        <v>34710</v>
      </c>
      <c r="R1314">
        <v>3945.14</v>
      </c>
      <c r="S1314" s="8">
        <f t="shared" si="185"/>
        <v>6.1463285250851207E-3</v>
      </c>
      <c r="T1314" s="9">
        <f t="shared" si="181"/>
        <v>5.8579285250851204E-3</v>
      </c>
      <c r="U1314" s="3">
        <f>Sheet1!$B$17+Sheet1!$B$18*'Portfolio allocation'!K1314</f>
        <v>1.1731469869879791E-4</v>
      </c>
      <c r="V1314" s="13">
        <f t="shared" si="186"/>
        <v>5.7406138263863225E-3</v>
      </c>
      <c r="W1314" s="13"/>
      <c r="X1314" s="2">
        <v>34710</v>
      </c>
      <c r="Y1314">
        <v>18.148099999999999</v>
      </c>
      <c r="AA1314" s="2">
        <v>34710</v>
      </c>
      <c r="AB1314">
        <v>214.56</v>
      </c>
      <c r="AC1314">
        <f t="shared" si="187"/>
        <v>-8.1360946745561158E-3</v>
      </c>
      <c r="AD1314">
        <f t="shared" si="182"/>
        <v>-8.4212946745561151E-3</v>
      </c>
      <c r="AE1314">
        <f>Sheet2!$B$17+Sheet2!$B$18*'Portfolio allocation'!K1314</f>
        <v>-2.3377888127864421E-4</v>
      </c>
      <c r="AF1314">
        <f t="shared" si="188"/>
        <v>-8.1875157932774709E-3</v>
      </c>
      <c r="AH1314" s="2">
        <v>34710</v>
      </c>
      <c r="AI1314">
        <v>7.7809999999999997</v>
      </c>
      <c r="AJ1314">
        <v>7.13</v>
      </c>
      <c r="AK1314">
        <v>1.2453099999999999</v>
      </c>
      <c r="AR1314" s="3"/>
    </row>
    <row r="1315" spans="1:44" hidden="1" outlineLevel="1" x14ac:dyDescent="0.2">
      <c r="A1315" s="2">
        <v>34711</v>
      </c>
      <c r="B1315">
        <v>12.83</v>
      </c>
      <c r="E1315" s="2">
        <v>34711</v>
      </c>
      <c r="F1315">
        <v>461.64</v>
      </c>
      <c r="G1315">
        <f t="shared" si="183"/>
        <v>-4.3321925226491587E-5</v>
      </c>
      <c r="H1315" s="2">
        <v>34711</v>
      </c>
      <c r="I1315">
        <v>579</v>
      </c>
      <c r="J1315">
        <f t="shared" si="184"/>
        <v>-5.1810787005779346E-5</v>
      </c>
      <c r="K1315">
        <f t="shared" si="180"/>
        <v>-3.3701078700577934E-4</v>
      </c>
      <c r="L1315">
        <v>9.2850210708116769E-3</v>
      </c>
      <c r="N1315" s="2">
        <v>34711</v>
      </c>
      <c r="O1315">
        <v>3.8281000000000001</v>
      </c>
      <c r="Q1315" s="2">
        <v>34711</v>
      </c>
      <c r="R1315">
        <v>3937.11</v>
      </c>
      <c r="S1315" s="8">
        <f t="shared" si="185"/>
        <v>-2.0354157266915252E-3</v>
      </c>
      <c r="T1315" s="9">
        <f t="shared" si="181"/>
        <v>-2.3206157266915254E-3</v>
      </c>
      <c r="U1315" s="3">
        <f>Sheet1!$B$17+Sheet1!$B$18*'Portfolio allocation'!K1315</f>
        <v>1.0117156851244897E-4</v>
      </c>
      <c r="V1315" s="13">
        <f t="shared" si="186"/>
        <v>-2.4217872952039744E-3</v>
      </c>
      <c r="W1315" s="13"/>
      <c r="X1315" s="2">
        <v>34711</v>
      </c>
      <c r="Y1315">
        <v>18.148099999999999</v>
      </c>
      <c r="AA1315" s="2">
        <v>34711</v>
      </c>
      <c r="AB1315">
        <v>214.56</v>
      </c>
      <c r="AC1315">
        <f t="shared" si="187"/>
        <v>0</v>
      </c>
      <c r="AD1315">
        <f t="shared" si="182"/>
        <v>-2.832E-4</v>
      </c>
      <c r="AE1315">
        <f>Sheet2!$B$17+Sheet2!$B$18*'Portfolio allocation'!K1315</f>
        <v>-2.462915783639702E-4</v>
      </c>
      <c r="AF1315">
        <f t="shared" si="188"/>
        <v>-3.6908421636029794E-5</v>
      </c>
      <c r="AH1315" s="2">
        <v>34711</v>
      </c>
      <c r="AI1315">
        <v>7.7850000000000001</v>
      </c>
      <c r="AJ1315">
        <v>7.08</v>
      </c>
      <c r="AK1315">
        <v>1.24932</v>
      </c>
      <c r="AR1315" s="3"/>
    </row>
    <row r="1316" spans="1:44" hidden="1" outlineLevel="1" x14ac:dyDescent="0.2">
      <c r="A1316" s="2">
        <v>34712</v>
      </c>
      <c r="B1316">
        <v>11.1</v>
      </c>
      <c r="E1316" s="2">
        <v>34712</v>
      </c>
      <c r="F1316">
        <v>465.97</v>
      </c>
      <c r="G1316">
        <f t="shared" si="183"/>
        <v>9.3796031539727931E-3</v>
      </c>
      <c r="H1316" s="2">
        <v>34712</v>
      </c>
      <c r="I1316">
        <v>584.54</v>
      </c>
      <c r="J1316">
        <f t="shared" si="184"/>
        <v>9.5682210708116777E-3</v>
      </c>
      <c r="K1316">
        <f t="shared" si="180"/>
        <v>9.2850210708116769E-3</v>
      </c>
      <c r="L1316">
        <v>7.0463967837958589E-3</v>
      </c>
      <c r="N1316" s="2">
        <v>34712</v>
      </c>
      <c r="O1316">
        <v>3.9218999999999999</v>
      </c>
      <c r="Q1316" s="2">
        <v>34712</v>
      </c>
      <c r="R1316">
        <v>4033.53</v>
      </c>
      <c r="S1316" s="8">
        <f t="shared" si="185"/>
        <v>2.4490044728239679E-2</v>
      </c>
      <c r="T1316" s="9">
        <f t="shared" si="181"/>
        <v>2.4206844728239679E-2</v>
      </c>
      <c r="U1316" s="3">
        <f>Sheet1!$B$17+Sheet1!$B$18*'Portfolio allocation'!K1316</f>
        <v>1.1139810370516574E-2</v>
      </c>
      <c r="V1316" s="13">
        <f t="shared" si="186"/>
        <v>1.3067034357723105E-2</v>
      </c>
      <c r="W1316" s="13"/>
      <c r="X1316" s="2">
        <v>34712</v>
      </c>
      <c r="Y1316">
        <v>18.2377</v>
      </c>
      <c r="AA1316" s="2">
        <v>34712</v>
      </c>
      <c r="AB1316">
        <v>215.62</v>
      </c>
      <c r="AC1316">
        <f t="shared" si="187"/>
        <v>4.9403430275913873E-3</v>
      </c>
      <c r="AD1316">
        <f t="shared" si="182"/>
        <v>4.6647430275913873E-3</v>
      </c>
      <c r="AE1316">
        <f>Sheet2!$B$17+Sheet2!$B$18*'Portfolio allocation'!K1316</f>
        <v>8.309864629841783E-3</v>
      </c>
      <c r="AF1316">
        <f t="shared" si="188"/>
        <v>-3.6451216022503957E-3</v>
      </c>
      <c r="AH1316" s="2">
        <v>34712</v>
      </c>
      <c r="AI1316">
        <v>7.6749999999999998</v>
      </c>
      <c r="AJ1316">
        <v>6.89</v>
      </c>
      <c r="AK1316">
        <v>1.24793</v>
      </c>
      <c r="AR1316" s="3"/>
    </row>
    <row r="1317" spans="1:44" hidden="1" outlineLevel="1" x14ac:dyDescent="0.2">
      <c r="A1317" s="2">
        <v>34715</v>
      </c>
      <c r="B1317">
        <v>11.14</v>
      </c>
      <c r="E1317" s="2">
        <v>34715</v>
      </c>
      <c r="F1317">
        <v>469.38</v>
      </c>
      <c r="G1317">
        <f t="shared" si="183"/>
        <v>7.3180676867607986E-3</v>
      </c>
      <c r="H1317" s="2">
        <v>34715</v>
      </c>
      <c r="I1317">
        <v>588.82000000000005</v>
      </c>
      <c r="J1317">
        <f t="shared" si="184"/>
        <v>7.3219967837958588E-3</v>
      </c>
      <c r="K1317">
        <f t="shared" si="180"/>
        <v>7.0463967837958589E-3</v>
      </c>
      <c r="L1317">
        <v>1.1849482150740201E-3</v>
      </c>
      <c r="N1317" s="2">
        <v>34715</v>
      </c>
      <c r="O1317">
        <v>4.0077999999999996</v>
      </c>
      <c r="Q1317" s="2">
        <v>34715</v>
      </c>
      <c r="R1317">
        <v>4121.91</v>
      </c>
      <c r="S1317" s="8">
        <f t="shared" si="185"/>
        <v>2.1911328290603826E-2</v>
      </c>
      <c r="T1317" s="9">
        <f t="shared" si="181"/>
        <v>2.1635728290603826E-2</v>
      </c>
      <c r="U1317" s="3">
        <f>Sheet1!$B$17+Sheet1!$B$18*'Portfolio allocation'!K1317</f>
        <v>8.5716038541678689E-3</v>
      </c>
      <c r="V1317" s="13">
        <f t="shared" si="186"/>
        <v>1.3064124436435957E-2</v>
      </c>
      <c r="W1317" s="13"/>
      <c r="X1317" s="2">
        <v>34715</v>
      </c>
      <c r="Y1317">
        <v>18.5063</v>
      </c>
      <c r="AA1317" s="2">
        <v>34715</v>
      </c>
      <c r="AB1317">
        <v>218.8</v>
      </c>
      <c r="AC1317">
        <f t="shared" si="187"/>
        <v>1.4748168073462686E-2</v>
      </c>
      <c r="AD1317">
        <f t="shared" si="182"/>
        <v>1.4472568073462685E-2</v>
      </c>
      <c r="AE1317">
        <f>Sheet2!$B$17+Sheet2!$B$18*'Portfolio allocation'!K1317</f>
        <v>6.3192228013563756E-3</v>
      </c>
      <c r="AF1317">
        <f t="shared" si="188"/>
        <v>8.153345272106309E-3</v>
      </c>
      <c r="AH1317" s="2">
        <v>34715</v>
      </c>
      <c r="AI1317">
        <v>7.6820000000000004</v>
      </c>
      <c r="AJ1317">
        <v>6.89</v>
      </c>
      <c r="AK1317">
        <v>1.2536799999999999</v>
      </c>
      <c r="AR1317" s="3"/>
    </row>
    <row r="1318" spans="1:44" hidden="1" outlineLevel="1" x14ac:dyDescent="0.2">
      <c r="A1318" s="2">
        <v>34716</v>
      </c>
      <c r="B1318">
        <v>11.79</v>
      </c>
      <c r="E1318" s="2">
        <v>34716</v>
      </c>
      <c r="F1318">
        <v>470.05</v>
      </c>
      <c r="G1318">
        <f t="shared" si="183"/>
        <v>1.4274148877242432E-3</v>
      </c>
      <c r="H1318" s="2">
        <v>34716</v>
      </c>
      <c r="I1318">
        <v>589.67999999999995</v>
      </c>
      <c r="J1318">
        <f t="shared" si="184"/>
        <v>1.4605482150740201E-3</v>
      </c>
      <c r="K1318">
        <f t="shared" si="180"/>
        <v>1.1849482150740201E-3</v>
      </c>
      <c r="L1318">
        <v>-9.7489236195897689E-4</v>
      </c>
      <c r="N1318" s="2">
        <v>34716</v>
      </c>
      <c r="O1318">
        <v>4.0391000000000004</v>
      </c>
      <c r="Q1318" s="2">
        <v>34716</v>
      </c>
      <c r="R1318">
        <v>4154.05</v>
      </c>
      <c r="S1318" s="8">
        <f t="shared" si="185"/>
        <v>7.7973560800697062E-3</v>
      </c>
      <c r="T1318" s="9">
        <f t="shared" si="181"/>
        <v>7.5217560800697062E-3</v>
      </c>
      <c r="U1318" s="3">
        <f>Sheet1!$B$17+Sheet1!$B$18*'Portfolio allocation'!K1318</f>
        <v>1.8472015072688915E-3</v>
      </c>
      <c r="V1318" s="13">
        <f t="shared" si="186"/>
        <v>5.6745545728008146E-3</v>
      </c>
      <c r="W1318" s="13"/>
      <c r="X1318" s="2">
        <v>34716</v>
      </c>
      <c r="Y1318">
        <v>18.5063</v>
      </c>
      <c r="AA1318" s="2">
        <v>34716</v>
      </c>
      <c r="AB1318">
        <v>218.8</v>
      </c>
      <c r="AC1318">
        <f t="shared" si="187"/>
        <v>0</v>
      </c>
      <c r="AD1318">
        <f t="shared" si="182"/>
        <v>-2.7960000000000002E-4</v>
      </c>
      <c r="AE1318">
        <f>Sheet2!$B$17+Sheet2!$B$18*'Portfolio allocation'!K1318</f>
        <v>1.1070731949712831E-3</v>
      </c>
      <c r="AF1318">
        <f t="shared" si="188"/>
        <v>-1.3866731949712832E-3</v>
      </c>
      <c r="AH1318" s="2">
        <v>34716</v>
      </c>
      <c r="AI1318">
        <v>7.6779999999999999</v>
      </c>
      <c r="AJ1318">
        <v>6.99</v>
      </c>
      <c r="AK1318">
        <v>1.2506999999999999</v>
      </c>
      <c r="AR1318" s="3"/>
    </row>
    <row r="1319" spans="1:44" hidden="1" outlineLevel="1" x14ac:dyDescent="0.2">
      <c r="A1319" s="2">
        <v>34717</v>
      </c>
      <c r="B1319">
        <v>11.57</v>
      </c>
      <c r="E1319" s="2">
        <v>34717</v>
      </c>
      <c r="F1319">
        <v>469.72</v>
      </c>
      <c r="G1319">
        <f t="shared" si="183"/>
        <v>-7.020529730878966E-4</v>
      </c>
      <c r="H1319" s="2">
        <v>34717</v>
      </c>
      <c r="I1319">
        <v>589.27</v>
      </c>
      <c r="J1319">
        <f t="shared" si="184"/>
        <v>-6.9529236195897681E-4</v>
      </c>
      <c r="K1319">
        <f t="shared" si="180"/>
        <v>-9.7489236195897689E-4</v>
      </c>
      <c r="L1319">
        <v>-6.1698418789350078E-3</v>
      </c>
      <c r="N1319" s="2">
        <v>34717</v>
      </c>
      <c r="O1319">
        <v>4.0663999999999998</v>
      </c>
      <c r="Q1319" s="2">
        <v>34717</v>
      </c>
      <c r="R1319">
        <v>4182.17</v>
      </c>
      <c r="S1319" s="8">
        <f t="shared" si="185"/>
        <v>6.769297432625887E-3</v>
      </c>
      <c r="T1319" s="9">
        <f t="shared" si="181"/>
        <v>6.4896974326258874E-3</v>
      </c>
      <c r="U1319" s="3">
        <f>Sheet1!$B$17+Sheet1!$B$18*'Portfolio allocation'!K1319</f>
        <v>-6.3062234034278971E-4</v>
      </c>
      <c r="V1319" s="13">
        <f t="shared" si="186"/>
        <v>7.1203197729686769E-3</v>
      </c>
      <c r="W1319" s="13"/>
      <c r="X1319" s="2">
        <v>34717</v>
      </c>
      <c r="Y1319">
        <v>18.4466</v>
      </c>
      <c r="AA1319" s="2">
        <v>34717</v>
      </c>
      <c r="AB1319">
        <v>218.09</v>
      </c>
      <c r="AC1319">
        <f t="shared" si="187"/>
        <v>-3.2449725776965144E-3</v>
      </c>
      <c r="AD1319">
        <f t="shared" si="182"/>
        <v>-3.5261725776965145E-3</v>
      </c>
      <c r="AE1319">
        <f>Sheet2!$B$17+Sheet2!$B$18*'Portfolio allocation'!K1319</f>
        <v>-8.1351214864317184E-4</v>
      </c>
      <c r="AF1319">
        <f t="shared" si="188"/>
        <v>-2.7126604290533428E-3</v>
      </c>
      <c r="AH1319" s="2">
        <v>34717</v>
      </c>
      <c r="AI1319">
        <v>7.6929999999999996</v>
      </c>
      <c r="AJ1319">
        <v>7.03</v>
      </c>
      <c r="AK1319">
        <v>1.25038</v>
      </c>
      <c r="AR1319" s="3"/>
    </row>
    <row r="1320" spans="1:44" hidden="1" outlineLevel="1" x14ac:dyDescent="0.2">
      <c r="A1320" s="2">
        <v>34718</v>
      </c>
      <c r="B1320">
        <v>11.86</v>
      </c>
      <c r="E1320" s="2">
        <v>34718</v>
      </c>
      <c r="F1320">
        <v>466.95</v>
      </c>
      <c r="G1320">
        <f t="shared" si="183"/>
        <v>-5.8971302052287511E-3</v>
      </c>
      <c r="H1320" s="2">
        <v>34718</v>
      </c>
      <c r="I1320">
        <v>585.79999999999995</v>
      </c>
      <c r="J1320">
        <f t="shared" si="184"/>
        <v>-5.8886418789350081E-3</v>
      </c>
      <c r="K1320">
        <f t="shared" si="180"/>
        <v>-6.1698418789350078E-3</v>
      </c>
      <c r="L1320">
        <v>-4.9244229429838042E-3</v>
      </c>
      <c r="N1320" s="2">
        <v>34718</v>
      </c>
      <c r="O1320">
        <v>3.9687000000000001</v>
      </c>
      <c r="Q1320" s="2">
        <v>34718</v>
      </c>
      <c r="R1320">
        <v>4081.73</v>
      </c>
      <c r="S1320" s="8">
        <f t="shared" si="185"/>
        <v>-2.4016240372820796E-2</v>
      </c>
      <c r="T1320" s="9">
        <f t="shared" si="181"/>
        <v>-2.4297440372820795E-2</v>
      </c>
      <c r="U1320" s="3">
        <f>Sheet1!$B$17+Sheet1!$B$18*'Portfolio allocation'!K1320</f>
        <v>-6.5904000837467367E-3</v>
      </c>
      <c r="V1320" s="13">
        <f t="shared" si="186"/>
        <v>-1.7707040289074057E-2</v>
      </c>
      <c r="W1320" s="13"/>
      <c r="X1320" s="2">
        <v>34718</v>
      </c>
      <c r="Y1320">
        <v>18.267499999999998</v>
      </c>
      <c r="AA1320" s="2">
        <v>34718</v>
      </c>
      <c r="AB1320">
        <v>215.97</v>
      </c>
      <c r="AC1320">
        <f t="shared" si="187"/>
        <v>-9.7207574854417667E-3</v>
      </c>
      <c r="AD1320">
        <f t="shared" si="182"/>
        <v>-1.0001957485441767E-2</v>
      </c>
      <c r="AE1320">
        <f>Sheet2!$B$17+Sheet2!$B$18*'Portfolio allocation'!K1320</f>
        <v>-5.4329937942872095E-3</v>
      </c>
      <c r="AF1320">
        <f t="shared" si="188"/>
        <v>-4.5689636911545577E-3</v>
      </c>
      <c r="AH1320" s="2">
        <v>34718</v>
      </c>
      <c r="AI1320">
        <v>7.7249999999999996</v>
      </c>
      <c r="AJ1320">
        <v>7.03</v>
      </c>
      <c r="AK1320">
        <v>1.2503299999999999</v>
      </c>
      <c r="AR1320" s="3"/>
    </row>
    <row r="1321" spans="1:44" hidden="1" outlineLevel="1" x14ac:dyDescent="0.2">
      <c r="A1321" s="2">
        <v>34719</v>
      </c>
      <c r="B1321">
        <v>12.15</v>
      </c>
      <c r="E1321" s="2">
        <v>34719</v>
      </c>
      <c r="F1321">
        <v>464.78</v>
      </c>
      <c r="G1321">
        <f t="shared" si="183"/>
        <v>-4.6471784987686116E-3</v>
      </c>
      <c r="H1321" s="2">
        <v>34719</v>
      </c>
      <c r="I1321">
        <v>583.08000000000004</v>
      </c>
      <c r="J1321">
        <f t="shared" si="184"/>
        <v>-4.6432229429838046E-3</v>
      </c>
      <c r="K1321">
        <f t="shared" si="180"/>
        <v>-4.9244229429838042E-3</v>
      </c>
      <c r="L1321">
        <v>1.9993906016325599E-3</v>
      </c>
      <c r="N1321" s="2">
        <v>34719</v>
      </c>
      <c r="O1321">
        <v>3.8515999999999999</v>
      </c>
      <c r="Q1321" s="2">
        <v>34719</v>
      </c>
      <c r="R1321">
        <v>3961.21</v>
      </c>
      <c r="S1321" s="8">
        <f t="shared" si="185"/>
        <v>-2.9526695788305468E-2</v>
      </c>
      <c r="T1321" s="9">
        <f t="shared" si="181"/>
        <v>-2.9807895788305467E-2</v>
      </c>
      <c r="U1321" s="3">
        <f>Sheet1!$B$17+Sheet1!$B$18*'Portfolio allocation'!K1321</f>
        <v>-5.1616239173103047E-3</v>
      </c>
      <c r="V1321" s="13">
        <f t="shared" si="186"/>
        <v>-2.4646271870995162E-2</v>
      </c>
      <c r="W1321" s="13"/>
      <c r="X1321" s="2">
        <v>34719</v>
      </c>
      <c r="Y1321">
        <v>17.998899999999999</v>
      </c>
      <c r="AA1321" s="2">
        <v>34719</v>
      </c>
      <c r="AB1321">
        <v>212.8</v>
      </c>
      <c r="AC1321">
        <f t="shared" si="187"/>
        <v>-1.4677964532110899E-2</v>
      </c>
      <c r="AD1321">
        <f t="shared" si="182"/>
        <v>-1.4959564532110899E-2</v>
      </c>
      <c r="AE1321">
        <f>Sheet2!$B$17+Sheet2!$B$18*'Portfolio allocation'!K1321</f>
        <v>-4.3255355029286763E-3</v>
      </c>
      <c r="AF1321">
        <f t="shared" si="188"/>
        <v>-1.0634029029182222E-2</v>
      </c>
      <c r="AH1321" s="2">
        <v>34719</v>
      </c>
      <c r="AI1321">
        <v>7.8079999999999998</v>
      </c>
      <c r="AJ1321">
        <v>7.04</v>
      </c>
      <c r="AK1321">
        <v>1.26125</v>
      </c>
      <c r="AR1321" s="3"/>
    </row>
    <row r="1322" spans="1:44" hidden="1" outlineLevel="1" x14ac:dyDescent="0.2">
      <c r="A1322" s="2">
        <v>34722</v>
      </c>
      <c r="B1322">
        <v>12.79</v>
      </c>
      <c r="E1322" s="2">
        <v>34722</v>
      </c>
      <c r="F1322">
        <v>465.81</v>
      </c>
      <c r="G1322">
        <f t="shared" si="183"/>
        <v>2.2161022419209253E-3</v>
      </c>
      <c r="H1322" s="2">
        <v>34722</v>
      </c>
      <c r="I1322">
        <v>584.41</v>
      </c>
      <c r="J1322">
        <f t="shared" si="184"/>
        <v>2.2809906016325598E-3</v>
      </c>
      <c r="K1322">
        <f t="shared" si="180"/>
        <v>1.9993906016325599E-3</v>
      </c>
      <c r="L1322">
        <v>-9.2575979192685066E-5</v>
      </c>
      <c r="N1322" s="2">
        <v>34722</v>
      </c>
      <c r="O1322">
        <v>3.9258000000000002</v>
      </c>
      <c r="Q1322" s="2">
        <v>34722</v>
      </c>
      <c r="R1322">
        <v>4037.54</v>
      </c>
      <c r="S1322" s="8">
        <f t="shared" si="185"/>
        <v>1.9269364663827337E-2</v>
      </c>
      <c r="T1322" s="9">
        <f t="shared" si="181"/>
        <v>1.8987764663827338E-2</v>
      </c>
      <c r="U1322" s="3">
        <f>Sheet1!$B$17+Sheet1!$B$18*'Portfolio allocation'!K1322</f>
        <v>2.7815504538437992E-3</v>
      </c>
      <c r="V1322" s="13">
        <f t="shared" si="186"/>
        <v>1.6206214209983538E-2</v>
      </c>
      <c r="W1322" s="13"/>
      <c r="X1322" s="2">
        <v>34722</v>
      </c>
      <c r="Y1322">
        <v>17.7302</v>
      </c>
      <c r="AA1322" s="2">
        <v>34722</v>
      </c>
      <c r="AB1322">
        <v>209.62</v>
      </c>
      <c r="AC1322">
        <f t="shared" si="187"/>
        <v>-1.4943609022556426E-2</v>
      </c>
      <c r="AD1322">
        <f t="shared" si="182"/>
        <v>-1.5224409022556425E-2</v>
      </c>
      <c r="AE1322">
        <f>Sheet2!$B$17+Sheet2!$B$18*'Portfolio allocation'!K1322</f>
        <v>1.8312961434036536E-3</v>
      </c>
      <c r="AF1322">
        <f t="shared" si="188"/>
        <v>-1.705570516596008E-2</v>
      </c>
      <c r="AH1322" s="2">
        <v>34722</v>
      </c>
      <c r="AI1322">
        <v>7.8029999999999999</v>
      </c>
      <c r="AJ1322">
        <v>7.02</v>
      </c>
      <c r="AK1322">
        <v>1.2681100000000001</v>
      </c>
      <c r="AR1322" s="3"/>
    </row>
    <row r="1323" spans="1:44" hidden="1" outlineLevel="1" x14ac:dyDescent="0.2">
      <c r="A1323" s="2">
        <v>34723</v>
      </c>
      <c r="B1323">
        <v>11.94</v>
      </c>
      <c r="E1323" s="2">
        <v>34723</v>
      </c>
      <c r="F1323">
        <v>465.86</v>
      </c>
      <c r="G1323">
        <f t="shared" si="183"/>
        <v>1.0733990253530834E-4</v>
      </c>
      <c r="H1323" s="2">
        <v>34723</v>
      </c>
      <c r="I1323">
        <v>584.52</v>
      </c>
      <c r="J1323">
        <f t="shared" si="184"/>
        <v>1.8822402080731493E-4</v>
      </c>
      <c r="K1323">
        <f t="shared" si="180"/>
        <v>-9.2575979192685066E-5</v>
      </c>
      <c r="L1323">
        <v>3.2597672757134141E-3</v>
      </c>
      <c r="N1323" s="2">
        <v>34723</v>
      </c>
      <c r="O1323">
        <v>3.8759999999999999</v>
      </c>
      <c r="Q1323" s="2">
        <v>34723</v>
      </c>
      <c r="R1323">
        <v>3986.32</v>
      </c>
      <c r="S1323" s="8">
        <f t="shared" si="185"/>
        <v>-1.2685942430291641E-2</v>
      </c>
      <c r="T1323" s="9">
        <f t="shared" si="181"/>
        <v>-1.2966742430291641E-2</v>
      </c>
      <c r="U1323" s="3">
        <f>Sheet1!$B$17+Sheet1!$B$18*'Portfolio allocation'!K1323</f>
        <v>3.8159337483746738E-4</v>
      </c>
      <c r="V1323" s="13">
        <f t="shared" si="186"/>
        <v>-1.3348335805129109E-2</v>
      </c>
      <c r="W1323" s="13"/>
      <c r="X1323" s="2">
        <v>34723</v>
      </c>
      <c r="Y1323">
        <v>17.670500000000001</v>
      </c>
      <c r="AA1323" s="2">
        <v>34723</v>
      </c>
      <c r="AB1323">
        <v>208.91</v>
      </c>
      <c r="AC1323">
        <f t="shared" si="187"/>
        <v>-3.3870813853640325E-3</v>
      </c>
      <c r="AD1323">
        <f t="shared" si="182"/>
        <v>-3.6686813853640324E-3</v>
      </c>
      <c r="AE1323">
        <f>Sheet2!$B$17+Sheet2!$B$18*'Portfolio allocation'!K1323</f>
        <v>-2.8933911160613094E-5</v>
      </c>
      <c r="AF1323">
        <f t="shared" si="188"/>
        <v>-3.6397474742034192E-3</v>
      </c>
      <c r="AH1323" s="2">
        <v>34723</v>
      </c>
      <c r="AI1323">
        <v>7.8029999999999999</v>
      </c>
      <c r="AJ1323">
        <v>7.04</v>
      </c>
      <c r="AK1323">
        <v>1.2659100000000001</v>
      </c>
      <c r="AR1323" s="3"/>
    </row>
    <row r="1324" spans="1:44" hidden="1" outlineLevel="1" x14ac:dyDescent="0.2">
      <c r="A1324" s="2">
        <v>34724</v>
      </c>
      <c r="B1324">
        <v>11.46</v>
      </c>
      <c r="E1324" s="2">
        <v>34724</v>
      </c>
      <c r="F1324">
        <v>467.44</v>
      </c>
      <c r="G1324">
        <f t="shared" si="183"/>
        <v>3.3915768685870429E-3</v>
      </c>
      <c r="H1324" s="2">
        <v>34724</v>
      </c>
      <c r="I1324">
        <v>586.59</v>
      </c>
      <c r="J1324">
        <f t="shared" si="184"/>
        <v>3.541367275713414E-3</v>
      </c>
      <c r="K1324">
        <f t="shared" si="180"/>
        <v>3.2597672757134141E-3</v>
      </c>
      <c r="L1324">
        <v>1.6479881075368694E-3</v>
      </c>
      <c r="N1324" s="2">
        <v>34724</v>
      </c>
      <c r="O1324">
        <v>3.8593999999999999</v>
      </c>
      <c r="Q1324" s="2">
        <v>34724</v>
      </c>
      <c r="R1324">
        <v>3969.25</v>
      </c>
      <c r="S1324" s="8">
        <f t="shared" si="185"/>
        <v>-4.2821449356800212E-3</v>
      </c>
      <c r="T1324" s="9">
        <f t="shared" si="181"/>
        <v>-4.5637449356800211E-3</v>
      </c>
      <c r="U1324" s="3">
        <f>Sheet1!$B$17+Sheet1!$B$18*'Portfolio allocation'!K1324</f>
        <v>4.2274865165420616E-3</v>
      </c>
      <c r="V1324" s="13">
        <f t="shared" si="186"/>
        <v>-8.7912314522220827E-3</v>
      </c>
      <c r="W1324" s="13"/>
      <c r="X1324" s="2">
        <v>34724</v>
      </c>
      <c r="Y1324">
        <v>17.282499999999999</v>
      </c>
      <c r="AA1324" s="2">
        <v>34724</v>
      </c>
      <c r="AB1324">
        <v>204.33</v>
      </c>
      <c r="AC1324">
        <f t="shared" si="187"/>
        <v>-2.1923316260590631E-2</v>
      </c>
      <c r="AD1324">
        <f t="shared" si="182"/>
        <v>-2.2201716260590632E-2</v>
      </c>
      <c r="AE1324">
        <f>Sheet2!$B$17+Sheet2!$B$18*'Portfolio allocation'!K1324</f>
        <v>2.9520552371134854E-3</v>
      </c>
      <c r="AF1324">
        <f t="shared" si="188"/>
        <v>-2.5153771497704119E-2</v>
      </c>
      <c r="AH1324" s="2">
        <v>34724</v>
      </c>
      <c r="AI1324">
        <v>7.7919999999999998</v>
      </c>
      <c r="AJ1324">
        <v>6.96</v>
      </c>
      <c r="AK1324">
        <v>1.26047</v>
      </c>
      <c r="AR1324" s="3"/>
    </row>
    <row r="1325" spans="1:44" hidden="1" outlineLevel="1" x14ac:dyDescent="0.2">
      <c r="A1325" s="2">
        <v>34725</v>
      </c>
      <c r="B1325">
        <v>11.25</v>
      </c>
      <c r="E1325" s="2">
        <v>34725</v>
      </c>
      <c r="F1325">
        <v>468.32</v>
      </c>
      <c r="G1325">
        <f t="shared" si="183"/>
        <v>1.8825945575902114E-3</v>
      </c>
      <c r="H1325" s="2">
        <v>34725</v>
      </c>
      <c r="I1325">
        <v>587.72</v>
      </c>
      <c r="J1325">
        <f t="shared" si="184"/>
        <v>1.9263881075368694E-3</v>
      </c>
      <c r="K1325">
        <f t="shared" si="180"/>
        <v>1.6479881075368694E-3</v>
      </c>
      <c r="L1325">
        <v>4.1478753147758379E-3</v>
      </c>
      <c r="N1325" s="2">
        <v>34725</v>
      </c>
      <c r="O1325">
        <v>3.7422</v>
      </c>
      <c r="Q1325" s="2">
        <v>34725</v>
      </c>
      <c r="R1325">
        <v>3848.72</v>
      </c>
      <c r="S1325" s="8">
        <f t="shared" si="185"/>
        <v>-3.0365938149524485E-2</v>
      </c>
      <c r="T1325" s="9">
        <f t="shared" si="181"/>
        <v>-3.0644338149524487E-2</v>
      </c>
      <c r="U1325" s="3">
        <f>Sheet1!$B$17+Sheet1!$B$18*'Portfolio allocation'!K1325</f>
        <v>2.3784126068937079E-3</v>
      </c>
      <c r="V1325" s="13">
        <f t="shared" si="186"/>
        <v>-3.3022750756418195E-2</v>
      </c>
      <c r="W1325" s="13"/>
      <c r="X1325" s="2">
        <v>34725</v>
      </c>
      <c r="Y1325">
        <v>17.282499999999999</v>
      </c>
      <c r="AA1325" s="2">
        <v>34725</v>
      </c>
      <c r="AB1325">
        <v>204.33</v>
      </c>
      <c r="AC1325">
        <f t="shared" si="187"/>
        <v>0</v>
      </c>
      <c r="AD1325">
        <f t="shared" si="182"/>
        <v>-2.7600000000000004E-4</v>
      </c>
      <c r="AE1325">
        <f>Sheet2!$B$17+Sheet2!$B$18*'Portfolio allocation'!K1325</f>
        <v>1.5188200805653189E-3</v>
      </c>
      <c r="AF1325">
        <f t="shared" si="188"/>
        <v>-1.7948200805653189E-3</v>
      </c>
      <c r="AH1325" s="2">
        <v>34725</v>
      </c>
      <c r="AI1325">
        <v>7.7460000000000004</v>
      </c>
      <c r="AJ1325">
        <v>6.9</v>
      </c>
      <c r="AK1325">
        <v>1.26288</v>
      </c>
      <c r="AR1325" s="3"/>
    </row>
    <row r="1326" spans="1:44" hidden="1" outlineLevel="1" x14ac:dyDescent="0.2">
      <c r="A1326" s="2">
        <v>34726</v>
      </c>
      <c r="B1326">
        <v>11.25</v>
      </c>
      <c r="E1326" s="2">
        <v>34726</v>
      </c>
      <c r="F1326">
        <v>470.39</v>
      </c>
      <c r="G1326">
        <f t="shared" si="183"/>
        <v>4.4200546634780569E-3</v>
      </c>
      <c r="H1326" s="2">
        <v>34726</v>
      </c>
      <c r="I1326">
        <v>590.32000000000005</v>
      </c>
      <c r="J1326">
        <f t="shared" si="184"/>
        <v>4.4238753147758381E-3</v>
      </c>
      <c r="K1326">
        <f t="shared" si="180"/>
        <v>4.1478753147758379E-3</v>
      </c>
      <c r="L1326">
        <v>-4.0673521073315948E-3</v>
      </c>
      <c r="N1326" s="2">
        <v>34726</v>
      </c>
      <c r="O1326">
        <v>3.7422</v>
      </c>
      <c r="Q1326" s="2">
        <v>34726</v>
      </c>
      <c r="R1326">
        <v>3848.72</v>
      </c>
      <c r="S1326" s="8">
        <f t="shared" si="185"/>
        <v>0</v>
      </c>
      <c r="T1326" s="9">
        <f t="shared" si="181"/>
        <v>-2.7600000000000004E-4</v>
      </c>
      <c r="U1326" s="3">
        <f>Sheet1!$B$17+Sheet1!$B$18*'Portfolio allocation'!K1326</f>
        <v>5.2463465666053311E-3</v>
      </c>
      <c r="V1326" s="13">
        <f t="shared" si="186"/>
        <v>-5.5223465666053313E-3</v>
      </c>
      <c r="W1326" s="13"/>
      <c r="X1326" s="2">
        <v>34726</v>
      </c>
      <c r="Y1326">
        <v>17.3123</v>
      </c>
      <c r="AA1326" s="2">
        <v>34726</v>
      </c>
      <c r="AB1326">
        <v>204.68</v>
      </c>
      <c r="AC1326">
        <f t="shared" si="187"/>
        <v>1.7129153819801513E-3</v>
      </c>
      <c r="AD1326">
        <f t="shared" si="182"/>
        <v>1.4401153819801511E-3</v>
      </c>
      <c r="AE1326">
        <f>Sheet2!$B$17+Sheet2!$B$18*'Portfolio allocation'!K1326</f>
        <v>3.7417835631330804E-3</v>
      </c>
      <c r="AF1326">
        <f t="shared" si="188"/>
        <v>-2.3016681811529292E-3</v>
      </c>
      <c r="AH1326" s="2">
        <v>34726</v>
      </c>
      <c r="AI1326">
        <v>7.6159999999999997</v>
      </c>
      <c r="AJ1326">
        <v>6.82</v>
      </c>
      <c r="AK1326">
        <v>1.26349</v>
      </c>
      <c r="AR1326" s="3"/>
    </row>
    <row r="1327" spans="1:44" hidden="1" outlineLevel="1" x14ac:dyDescent="0.2">
      <c r="A1327" s="2">
        <v>34729</v>
      </c>
      <c r="B1327">
        <v>12.26</v>
      </c>
      <c r="E1327" s="2">
        <v>34729</v>
      </c>
      <c r="F1327">
        <v>468.51</v>
      </c>
      <c r="G1327">
        <f t="shared" si="183"/>
        <v>-3.9966836029677877E-3</v>
      </c>
      <c r="H1327" s="2">
        <v>34729</v>
      </c>
      <c r="I1327">
        <v>588.08000000000004</v>
      </c>
      <c r="J1327">
        <f t="shared" si="184"/>
        <v>-3.7945521073315946E-3</v>
      </c>
      <c r="K1327">
        <f t="shared" si="180"/>
        <v>-4.0673521073315948E-3</v>
      </c>
      <c r="L1327">
        <v>4.0811492313970691E-3</v>
      </c>
      <c r="N1327" s="2">
        <v>34729</v>
      </c>
      <c r="O1327">
        <v>3.6875</v>
      </c>
      <c r="Q1327" s="2">
        <v>34729</v>
      </c>
      <c r="R1327">
        <v>3792.48</v>
      </c>
      <c r="S1327" s="8">
        <f t="shared" si="185"/>
        <v>-1.4612650439626673E-2</v>
      </c>
      <c r="T1327" s="9">
        <f t="shared" si="181"/>
        <v>-1.4885450439626673E-2</v>
      </c>
      <c r="U1327" s="3">
        <f>Sheet1!$B$17+Sheet1!$B$18*'Portfolio allocation'!K1327</f>
        <v>-4.1783705335865697E-3</v>
      </c>
      <c r="V1327" s="13">
        <f t="shared" si="186"/>
        <v>-1.0707079906040104E-2</v>
      </c>
      <c r="W1327" s="13"/>
      <c r="X1327" s="2">
        <v>34729</v>
      </c>
      <c r="Y1327">
        <v>17.133299999999998</v>
      </c>
      <c r="AA1327" s="2">
        <v>34729</v>
      </c>
      <c r="AB1327">
        <v>202.56</v>
      </c>
      <c r="AC1327">
        <f t="shared" si="187"/>
        <v>-1.035763142466295E-2</v>
      </c>
      <c r="AD1327">
        <f t="shared" si="182"/>
        <v>-1.0629631424662949E-2</v>
      </c>
      <c r="AE1327">
        <f>Sheet2!$B$17+Sheet2!$B$18*'Portfolio allocation'!K1327</f>
        <v>-3.5634062500121176E-3</v>
      </c>
      <c r="AF1327">
        <f t="shared" si="188"/>
        <v>-7.0662251746508318E-3</v>
      </c>
      <c r="AH1327" s="2">
        <v>34729</v>
      </c>
      <c r="AI1327">
        <v>7.6219999999999999</v>
      </c>
      <c r="AJ1327">
        <v>6.8</v>
      </c>
      <c r="AK1327">
        <v>1.2650399999999999</v>
      </c>
      <c r="AR1327" s="3"/>
    </row>
    <row r="1328" spans="1:44" hidden="1" outlineLevel="1" x14ac:dyDescent="0.2">
      <c r="A1328" s="2">
        <v>34730</v>
      </c>
      <c r="B1328">
        <v>11.96</v>
      </c>
      <c r="E1328" s="2">
        <v>34730</v>
      </c>
      <c r="F1328">
        <v>470.42</v>
      </c>
      <c r="G1328">
        <f t="shared" si="183"/>
        <v>4.0767539646966444E-3</v>
      </c>
      <c r="H1328" s="2">
        <v>34730</v>
      </c>
      <c r="I1328">
        <v>590.64</v>
      </c>
      <c r="J1328">
        <f t="shared" si="184"/>
        <v>4.3531492313970688E-3</v>
      </c>
      <c r="K1328">
        <f t="shared" si="180"/>
        <v>4.0811492313970691E-3</v>
      </c>
      <c r="L1328">
        <v>-2.5666921305712967E-4</v>
      </c>
      <c r="N1328" s="2">
        <v>34730</v>
      </c>
      <c r="O1328">
        <v>3.7109000000000001</v>
      </c>
      <c r="Q1328" s="2">
        <v>34730</v>
      </c>
      <c r="R1328">
        <v>3816.58</v>
      </c>
      <c r="S1328" s="8">
        <f t="shared" si="185"/>
        <v>6.3546808420875678E-3</v>
      </c>
      <c r="T1328" s="9">
        <f t="shared" si="181"/>
        <v>6.0826808420875681E-3</v>
      </c>
      <c r="U1328" s="3">
        <f>Sheet1!$B$17+Sheet1!$B$18*'Portfolio allocation'!K1328</f>
        <v>5.1697967126893719E-3</v>
      </c>
      <c r="V1328" s="13">
        <f t="shared" si="186"/>
        <v>9.1288412939819624E-4</v>
      </c>
      <c r="W1328" s="13"/>
      <c r="X1328" s="2">
        <v>34730</v>
      </c>
      <c r="Y1328">
        <v>17.222799999999999</v>
      </c>
      <c r="AA1328" s="2">
        <v>34730</v>
      </c>
      <c r="AB1328">
        <v>203.62</v>
      </c>
      <c r="AC1328">
        <f t="shared" si="187"/>
        <v>5.2330173775672062E-3</v>
      </c>
      <c r="AD1328">
        <f t="shared" si="182"/>
        <v>4.9594173775672065E-3</v>
      </c>
      <c r="AE1328">
        <f>Sheet2!$B$17+Sheet2!$B$18*'Portfolio allocation'!K1328</f>
        <v>3.6824490274563288E-3</v>
      </c>
      <c r="AF1328">
        <f t="shared" si="188"/>
        <v>1.2769683501108776E-3</v>
      </c>
      <c r="AH1328" s="2">
        <v>34730</v>
      </c>
      <c r="AI1328">
        <v>7.5789999999999997</v>
      </c>
      <c r="AJ1328">
        <v>6.84</v>
      </c>
      <c r="AK1328">
        <v>1.2610300000000001</v>
      </c>
      <c r="AR1328" s="3"/>
    </row>
    <row r="1329" spans="1:44" hidden="1" outlineLevel="1" x14ac:dyDescent="0.2">
      <c r="A1329" s="2">
        <v>34731</v>
      </c>
      <c r="B1329">
        <v>11.73</v>
      </c>
      <c r="E1329" s="2">
        <v>34731</v>
      </c>
      <c r="F1329">
        <v>470.4</v>
      </c>
      <c r="G1329">
        <f t="shared" si="183"/>
        <v>-4.25151991837458E-5</v>
      </c>
      <c r="H1329" s="2">
        <v>34731</v>
      </c>
      <c r="I1329">
        <v>590.65</v>
      </c>
      <c r="J1329">
        <f t="shared" si="184"/>
        <v>1.6930786942870313E-5</v>
      </c>
      <c r="K1329">
        <f t="shared" si="180"/>
        <v>-2.5666921305712967E-4</v>
      </c>
      <c r="L1329">
        <v>4.9357940912555754E-3</v>
      </c>
      <c r="N1329" s="2">
        <v>34731</v>
      </c>
      <c r="O1329">
        <v>3.6953</v>
      </c>
      <c r="Q1329" s="2">
        <v>34731</v>
      </c>
      <c r="R1329">
        <v>3800.51</v>
      </c>
      <c r="S1329" s="8">
        <f t="shared" si="185"/>
        <v>-4.2105759606767545E-3</v>
      </c>
      <c r="T1329" s="9">
        <f t="shared" si="181"/>
        <v>-4.4841759606767543E-3</v>
      </c>
      <c r="U1329" s="3">
        <f>Sheet1!$B$17+Sheet1!$B$18*'Portfolio allocation'!K1329</f>
        <v>1.9334145827259498E-4</v>
      </c>
      <c r="V1329" s="13">
        <f t="shared" si="186"/>
        <v>-4.6775174189493491E-3</v>
      </c>
      <c r="W1329" s="13"/>
      <c r="X1329" s="2">
        <v>34731</v>
      </c>
      <c r="Y1329">
        <v>17.581</v>
      </c>
      <c r="AA1329" s="2">
        <v>34731</v>
      </c>
      <c r="AB1329">
        <v>207.86</v>
      </c>
      <c r="AC1329">
        <f t="shared" si="187"/>
        <v>2.0823101856399129E-2</v>
      </c>
      <c r="AD1329">
        <f t="shared" si="182"/>
        <v>2.054430185639913E-2</v>
      </c>
      <c r="AE1329">
        <f>Sheet2!$B$17+Sheet2!$B$18*'Portfolio allocation'!K1329</f>
        <v>-1.7484980110990016E-4</v>
      </c>
      <c r="AF1329">
        <f t="shared" si="188"/>
        <v>2.0719151657509031E-2</v>
      </c>
      <c r="AH1329" s="2">
        <v>34731</v>
      </c>
      <c r="AI1329">
        <v>7.6520000000000001</v>
      </c>
      <c r="AJ1329">
        <v>6.97</v>
      </c>
      <c r="AK1329">
        <v>1.2561100000000001</v>
      </c>
      <c r="AR1329" s="3"/>
    </row>
    <row r="1330" spans="1:44" hidden="1" outlineLevel="1" x14ac:dyDescent="0.2">
      <c r="A1330" s="2">
        <v>34732</v>
      </c>
      <c r="B1330">
        <v>11.13</v>
      </c>
      <c r="E1330" s="2">
        <v>34732</v>
      </c>
      <c r="F1330">
        <v>472.78</v>
      </c>
      <c r="G1330">
        <f t="shared" si="183"/>
        <v>5.0595238095239026E-3</v>
      </c>
      <c r="H1330" s="2">
        <v>34732</v>
      </c>
      <c r="I1330">
        <v>593.73</v>
      </c>
      <c r="J1330">
        <f t="shared" si="184"/>
        <v>5.2145940912555755E-3</v>
      </c>
      <c r="K1330">
        <f t="shared" si="180"/>
        <v>4.9357940912555754E-3</v>
      </c>
      <c r="L1330">
        <v>1.2183177720512653E-2</v>
      </c>
      <c r="N1330" s="2">
        <v>34732</v>
      </c>
      <c r="O1330">
        <v>3.6875</v>
      </c>
      <c r="Q1330" s="2">
        <v>34732</v>
      </c>
      <c r="R1330">
        <v>3792.48</v>
      </c>
      <c r="S1330" s="8">
        <f t="shared" si="185"/>
        <v>-2.1128743247617043E-3</v>
      </c>
      <c r="T1330" s="9">
        <f t="shared" si="181"/>
        <v>-2.3916743247617044E-3</v>
      </c>
      <c r="U1330" s="3">
        <f>Sheet1!$B$17+Sheet1!$B$18*'Portfolio allocation'!K1330</f>
        <v>6.1502669555001666E-3</v>
      </c>
      <c r="V1330" s="13">
        <f t="shared" si="186"/>
        <v>-8.5419412802618701E-3</v>
      </c>
      <c r="W1330" s="13"/>
      <c r="X1330" s="2">
        <v>34732</v>
      </c>
      <c r="Y1330">
        <v>17.760100000000001</v>
      </c>
      <c r="AA1330" s="2">
        <v>34732</v>
      </c>
      <c r="AB1330">
        <v>209.97</v>
      </c>
      <c r="AC1330">
        <f t="shared" si="187"/>
        <v>1.0151063215625866E-2</v>
      </c>
      <c r="AD1330">
        <f t="shared" si="182"/>
        <v>9.8706632156258661E-3</v>
      </c>
      <c r="AE1330">
        <f>Sheet2!$B$17+Sheet2!$B$18*'Portfolio allocation'!K1330</f>
        <v>4.4424210408048857E-3</v>
      </c>
      <c r="AF1330">
        <f t="shared" si="188"/>
        <v>5.4282421748209804E-3</v>
      </c>
      <c r="AH1330" s="2">
        <v>34732</v>
      </c>
      <c r="AI1330">
        <v>7.6609999999999996</v>
      </c>
      <c r="AJ1330">
        <v>7.01</v>
      </c>
      <c r="AK1330">
        <v>1.258</v>
      </c>
      <c r="AR1330" s="3"/>
    </row>
    <row r="1331" spans="1:44" hidden="1" outlineLevel="1" x14ac:dyDescent="0.2">
      <c r="A1331" s="2">
        <v>34733</v>
      </c>
      <c r="B1331">
        <v>10.98</v>
      </c>
      <c r="E1331" s="2">
        <v>34733</v>
      </c>
      <c r="F1331">
        <v>478.64</v>
      </c>
      <c r="G1331">
        <f t="shared" si="183"/>
        <v>1.239477135242617E-2</v>
      </c>
      <c r="H1331" s="2">
        <v>34733</v>
      </c>
      <c r="I1331">
        <v>601.13</v>
      </c>
      <c r="J1331">
        <f t="shared" si="184"/>
        <v>1.2463577720512653E-2</v>
      </c>
      <c r="K1331">
        <f t="shared" si="180"/>
        <v>1.2183177720512653E-2</v>
      </c>
      <c r="L1331">
        <v>5.4351205163607631E-3</v>
      </c>
      <c r="N1331" s="2">
        <v>34733</v>
      </c>
      <c r="O1331">
        <v>3.7578</v>
      </c>
      <c r="Q1331" s="2">
        <v>34733</v>
      </c>
      <c r="R1331">
        <v>3864.79</v>
      </c>
      <c r="S1331" s="8">
        <f t="shared" si="185"/>
        <v>1.9066679323292313E-2</v>
      </c>
      <c r="T1331" s="9">
        <f t="shared" si="181"/>
        <v>1.8786279323292313E-2</v>
      </c>
      <c r="U1331" s="3">
        <f>Sheet1!$B$17+Sheet1!$B$18*'Portfolio allocation'!K1331</f>
        <v>1.4464649128110553E-2</v>
      </c>
      <c r="V1331" s="13">
        <f t="shared" si="186"/>
        <v>4.3216301951817596E-3</v>
      </c>
      <c r="W1331" s="13"/>
      <c r="X1331" s="2">
        <v>34733</v>
      </c>
      <c r="Y1331">
        <v>17.819800000000001</v>
      </c>
      <c r="AA1331" s="2">
        <v>34733</v>
      </c>
      <c r="AB1331">
        <v>210.68</v>
      </c>
      <c r="AC1331">
        <f t="shared" si="187"/>
        <v>3.3814354431584981E-3</v>
      </c>
      <c r="AD1331">
        <f t="shared" si="182"/>
        <v>3.1106354431584982E-3</v>
      </c>
      <c r="AE1331">
        <f>Sheet2!$B$17+Sheet2!$B$18*'Portfolio allocation'!K1331</f>
        <v>1.0886979461419201E-2</v>
      </c>
      <c r="AF1331">
        <f t="shared" si="188"/>
        <v>-7.776344018260703E-3</v>
      </c>
      <c r="AH1331" s="2">
        <v>34733</v>
      </c>
      <c r="AI1331">
        <v>7.4569999999999999</v>
      </c>
      <c r="AJ1331">
        <v>6.77</v>
      </c>
      <c r="AK1331">
        <v>1.25278</v>
      </c>
      <c r="AR1331" s="3"/>
    </row>
    <row r="1332" spans="1:44" hidden="1" outlineLevel="1" x14ac:dyDescent="0.2">
      <c r="A1332" s="2">
        <v>34736</v>
      </c>
      <c r="B1332">
        <v>11.22</v>
      </c>
      <c r="E1332" s="2">
        <v>34736</v>
      </c>
      <c r="F1332">
        <v>481.14</v>
      </c>
      <c r="G1332">
        <f t="shared" si="183"/>
        <v>5.2231322079223652E-3</v>
      </c>
      <c r="H1332" s="2">
        <v>34736</v>
      </c>
      <c r="I1332">
        <v>604.55999999999995</v>
      </c>
      <c r="J1332">
        <f t="shared" si="184"/>
        <v>5.7059205163607629E-3</v>
      </c>
      <c r="K1332">
        <f t="shared" si="180"/>
        <v>5.4351205163607631E-3</v>
      </c>
      <c r="L1332">
        <v>-8.5053343919535044E-4</v>
      </c>
      <c r="N1332" s="2">
        <v>34736</v>
      </c>
      <c r="O1332">
        <v>3.8047</v>
      </c>
      <c r="Q1332" s="2">
        <v>34736</v>
      </c>
      <c r="R1332">
        <v>3913</v>
      </c>
      <c r="S1332" s="8">
        <f t="shared" si="185"/>
        <v>1.2474157716201972E-2</v>
      </c>
      <c r="T1332" s="9">
        <f t="shared" si="181"/>
        <v>1.2203357716201972E-2</v>
      </c>
      <c r="U1332" s="3">
        <f>Sheet1!$B$17+Sheet1!$B$18*'Portfolio allocation'!K1332</f>
        <v>6.7231068849953057E-3</v>
      </c>
      <c r="V1332" s="13">
        <f t="shared" si="186"/>
        <v>5.4802508312066667E-3</v>
      </c>
      <c r="W1332" s="13"/>
      <c r="X1332" s="2">
        <v>34736</v>
      </c>
      <c r="Y1332">
        <v>17.760100000000001</v>
      </c>
      <c r="AA1332" s="2">
        <v>34736</v>
      </c>
      <c r="AB1332">
        <v>210.68</v>
      </c>
      <c r="AC1332">
        <f t="shared" si="187"/>
        <v>0</v>
      </c>
      <c r="AD1332">
        <f t="shared" si="182"/>
        <v>-2.7159999999999999E-4</v>
      </c>
      <c r="AE1332">
        <f>Sheet2!$B$17+Sheet2!$B$18*'Portfolio allocation'!K1332</f>
        <v>4.8864348369776637E-3</v>
      </c>
      <c r="AF1332">
        <f t="shared" si="188"/>
        <v>-5.158034836977664E-3</v>
      </c>
      <c r="AH1332" s="2">
        <v>34736</v>
      </c>
      <c r="AI1332">
        <v>7.5179999999999998</v>
      </c>
      <c r="AJ1332">
        <v>6.79</v>
      </c>
      <c r="AK1332">
        <v>1.2498199999999999</v>
      </c>
      <c r="AR1332" s="3"/>
    </row>
    <row r="1333" spans="1:44" hidden="1" outlineLevel="1" x14ac:dyDescent="0.2">
      <c r="A1333" s="2">
        <v>34737</v>
      </c>
      <c r="B1333">
        <v>11.17</v>
      </c>
      <c r="E1333" s="2">
        <v>34737</v>
      </c>
      <c r="F1333">
        <v>480.81</v>
      </c>
      <c r="G1333">
        <f t="shared" si="183"/>
        <v>-6.8587105624140499E-4</v>
      </c>
      <c r="H1333" s="2">
        <v>34737</v>
      </c>
      <c r="I1333">
        <v>604.21</v>
      </c>
      <c r="J1333">
        <f t="shared" si="184"/>
        <v>-5.7893343919535045E-4</v>
      </c>
      <c r="K1333">
        <f t="shared" si="180"/>
        <v>-8.5053343919535044E-4</v>
      </c>
      <c r="L1333">
        <v>6.0597846444101957E-4</v>
      </c>
      <c r="N1333" s="2">
        <v>34737</v>
      </c>
      <c r="O1333">
        <v>3.8125</v>
      </c>
      <c r="Q1333" s="2">
        <v>34737</v>
      </c>
      <c r="R1333">
        <v>3921.04</v>
      </c>
      <c r="S1333" s="8">
        <f t="shared" si="185"/>
        <v>2.0546894965498552E-3</v>
      </c>
      <c r="T1333" s="9">
        <f t="shared" si="181"/>
        <v>1.7830894965498553E-3</v>
      </c>
      <c r="U1333" s="3">
        <f>Sheet1!$B$17+Sheet1!$B$18*'Portfolio allocation'!K1333</f>
        <v>-4.8795463247413369E-4</v>
      </c>
      <c r="V1333" s="13">
        <f t="shared" si="186"/>
        <v>2.2710441290239892E-3</v>
      </c>
      <c r="W1333" s="13"/>
      <c r="X1333" s="2">
        <v>34737</v>
      </c>
      <c r="Y1333">
        <v>17.7302</v>
      </c>
      <c r="AA1333" s="2">
        <v>34737</v>
      </c>
      <c r="AB1333">
        <v>210.32</v>
      </c>
      <c r="AC1333">
        <f t="shared" si="187"/>
        <v>-1.7087526105943329E-3</v>
      </c>
      <c r="AD1333">
        <f t="shared" si="182"/>
        <v>-1.979952610594333E-3</v>
      </c>
      <c r="AE1333">
        <f>Sheet2!$B$17+Sheet2!$B$18*'Portfolio allocation'!K1333</f>
        <v>-7.0292902183869104E-4</v>
      </c>
      <c r="AF1333">
        <f t="shared" si="188"/>
        <v>-1.2770235887556419E-3</v>
      </c>
      <c r="AH1333" s="2">
        <v>34737</v>
      </c>
      <c r="AI1333">
        <v>7.516</v>
      </c>
      <c r="AJ1333">
        <v>6.78</v>
      </c>
      <c r="AK1333">
        <v>1.2475700000000001</v>
      </c>
      <c r="AR1333" s="3"/>
    </row>
    <row r="1334" spans="1:44" hidden="1" outlineLevel="1" x14ac:dyDescent="0.2">
      <c r="A1334" s="2">
        <v>34738</v>
      </c>
      <c r="B1334">
        <v>11.42</v>
      </c>
      <c r="E1334" s="2">
        <v>34738</v>
      </c>
      <c r="F1334">
        <v>481.19</v>
      </c>
      <c r="G1334">
        <f t="shared" si="183"/>
        <v>7.9033297976338623E-4</v>
      </c>
      <c r="H1334" s="2">
        <v>34738</v>
      </c>
      <c r="I1334">
        <v>604.74</v>
      </c>
      <c r="J1334">
        <f t="shared" si="184"/>
        <v>8.7717846444101966E-4</v>
      </c>
      <c r="K1334">
        <f t="shared" si="180"/>
        <v>6.0597846444101957E-4</v>
      </c>
      <c r="L1334">
        <v>-2.1216355855409232E-3</v>
      </c>
      <c r="N1334" s="2">
        <v>34738</v>
      </c>
      <c r="O1334">
        <v>3.8672</v>
      </c>
      <c r="Q1334" s="2">
        <v>34738</v>
      </c>
      <c r="R1334">
        <v>3977.28</v>
      </c>
      <c r="S1334" s="8">
        <f t="shared" si="185"/>
        <v>1.4343133454389756E-2</v>
      </c>
      <c r="T1334" s="9">
        <f t="shared" si="181"/>
        <v>1.4071933454389757E-2</v>
      </c>
      <c r="U1334" s="3">
        <f>Sheet1!$B$17+Sheet1!$B$18*'Portfolio allocation'!K1334</f>
        <v>1.1829927362979589E-3</v>
      </c>
      <c r="V1334" s="13">
        <f t="shared" si="186"/>
        <v>1.2888940718091798E-2</v>
      </c>
      <c r="W1334" s="13"/>
      <c r="X1334" s="2">
        <v>34738</v>
      </c>
      <c r="Y1334">
        <v>17.7302</v>
      </c>
      <c r="AA1334" s="2">
        <v>34738</v>
      </c>
      <c r="AB1334">
        <v>210.32</v>
      </c>
      <c r="AC1334">
        <f t="shared" si="187"/>
        <v>0</v>
      </c>
      <c r="AD1334">
        <f t="shared" si="182"/>
        <v>-2.6959999999999999E-4</v>
      </c>
      <c r="AE1334">
        <f>Sheet2!$B$17+Sheet2!$B$18*'Portfolio allocation'!K1334</f>
        <v>5.9223852185417145E-4</v>
      </c>
      <c r="AF1334">
        <f t="shared" si="188"/>
        <v>-8.6183852185417139E-4</v>
      </c>
      <c r="AH1334" s="2">
        <v>34738</v>
      </c>
      <c r="AI1334">
        <v>7.5110000000000001</v>
      </c>
      <c r="AJ1334">
        <v>6.74</v>
      </c>
      <c r="AK1334">
        <v>1.25098</v>
      </c>
      <c r="AR1334" s="3"/>
    </row>
    <row r="1335" spans="1:44" hidden="1" outlineLevel="1" x14ac:dyDescent="0.2">
      <c r="A1335" s="2">
        <v>34739</v>
      </c>
      <c r="B1335">
        <v>11.63</v>
      </c>
      <c r="E1335" s="2">
        <v>34739</v>
      </c>
      <c r="F1335">
        <v>480.19</v>
      </c>
      <c r="G1335">
        <f t="shared" si="183"/>
        <v>-2.0781811758349145E-3</v>
      </c>
      <c r="H1335" s="2">
        <v>34739</v>
      </c>
      <c r="I1335">
        <v>603.62</v>
      </c>
      <c r="J1335">
        <f t="shared" si="184"/>
        <v>-1.8520355855409232E-3</v>
      </c>
      <c r="K1335">
        <f t="shared" si="180"/>
        <v>-2.1216355855409232E-3</v>
      </c>
      <c r="L1335">
        <v>2.5613081210032304E-3</v>
      </c>
      <c r="N1335" s="2">
        <v>34739</v>
      </c>
      <c r="O1335">
        <v>3.8672</v>
      </c>
      <c r="Q1335" s="2">
        <v>34739</v>
      </c>
      <c r="R1335">
        <v>3977.28</v>
      </c>
      <c r="S1335" s="8">
        <f t="shared" si="185"/>
        <v>0</v>
      </c>
      <c r="T1335" s="9">
        <f t="shared" si="181"/>
        <v>-2.6959999999999999E-4</v>
      </c>
      <c r="U1335" s="3">
        <f>Sheet1!$B$17+Sheet1!$B$18*'Portfolio allocation'!K1335</f>
        <v>-1.9461952287740964E-3</v>
      </c>
      <c r="V1335" s="13">
        <f t="shared" si="186"/>
        <v>1.6765952287740964E-3</v>
      </c>
      <c r="W1335" s="13"/>
      <c r="X1335" s="2">
        <v>34739</v>
      </c>
      <c r="Y1335">
        <v>17.909300000000002</v>
      </c>
      <c r="AA1335" s="2">
        <v>34739</v>
      </c>
      <c r="AB1335">
        <v>212.45</v>
      </c>
      <c r="AC1335">
        <f t="shared" si="187"/>
        <v>1.0127424876378743E-2</v>
      </c>
      <c r="AD1335">
        <f t="shared" si="182"/>
        <v>9.855824876378743E-3</v>
      </c>
      <c r="AE1335">
        <f>Sheet2!$B$17+Sheet2!$B$18*'Portfolio allocation'!K1335</f>
        <v>-1.8332254791178556E-3</v>
      </c>
      <c r="AF1335">
        <f t="shared" si="188"/>
        <v>1.1689050355496599E-2</v>
      </c>
      <c r="AH1335" s="2">
        <v>34739</v>
      </c>
      <c r="AI1335">
        <v>7.5449999999999999</v>
      </c>
      <c r="AJ1335">
        <v>6.79</v>
      </c>
      <c r="AK1335">
        <v>1.2517799999999999</v>
      </c>
      <c r="AR1335" s="3"/>
    </row>
    <row r="1336" spans="1:44" hidden="1" outlineLevel="1" x14ac:dyDescent="0.2">
      <c r="A1336" s="2">
        <v>34740</v>
      </c>
      <c r="B1336">
        <v>11.28</v>
      </c>
      <c r="E1336" s="2">
        <v>34740</v>
      </c>
      <c r="F1336">
        <v>481.46</v>
      </c>
      <c r="G1336">
        <f t="shared" si="183"/>
        <v>2.6447864387013631E-3</v>
      </c>
      <c r="H1336" s="2">
        <v>34740</v>
      </c>
      <c r="I1336">
        <v>605.33000000000004</v>
      </c>
      <c r="J1336">
        <f t="shared" si="184"/>
        <v>2.8329081210032303E-3</v>
      </c>
      <c r="K1336">
        <f t="shared" si="180"/>
        <v>2.5613081210032304E-3</v>
      </c>
      <c r="L1336">
        <v>3.5375676077508891E-4</v>
      </c>
      <c r="N1336" s="2">
        <v>34740</v>
      </c>
      <c r="O1336">
        <v>3.875</v>
      </c>
      <c r="Q1336" s="2">
        <v>34740</v>
      </c>
      <c r="R1336">
        <v>3985.32</v>
      </c>
      <c r="S1336" s="8">
        <f t="shared" si="185"/>
        <v>2.0214820178614534E-3</v>
      </c>
      <c r="T1336" s="9">
        <f t="shared" si="181"/>
        <v>1.7498820178614535E-3</v>
      </c>
      <c r="U1336" s="3">
        <f>Sheet1!$B$17+Sheet1!$B$18*'Portfolio allocation'!K1336</f>
        <v>3.4261964729495765E-3</v>
      </c>
      <c r="V1336" s="13">
        <f t="shared" si="186"/>
        <v>-1.6763144550881229E-3</v>
      </c>
      <c r="W1336" s="13"/>
      <c r="X1336" s="2">
        <v>34740</v>
      </c>
      <c r="Y1336">
        <v>17.909300000000002</v>
      </c>
      <c r="AA1336" s="2">
        <v>34740</v>
      </c>
      <c r="AB1336">
        <v>212.45</v>
      </c>
      <c r="AC1336">
        <f t="shared" si="187"/>
        <v>0</v>
      </c>
      <c r="AD1336">
        <f t="shared" si="182"/>
        <v>-2.7399999999999999E-4</v>
      </c>
      <c r="AE1336">
        <f>Sheet2!$B$17+Sheet2!$B$18*'Portfolio allocation'!K1336</f>
        <v>2.3309675374405358E-3</v>
      </c>
      <c r="AF1336">
        <f t="shared" si="188"/>
        <v>-2.6049675374405358E-3</v>
      </c>
      <c r="AH1336" s="2">
        <v>34740</v>
      </c>
      <c r="AI1336">
        <v>7.6130000000000004</v>
      </c>
      <c r="AJ1336">
        <v>6.85</v>
      </c>
      <c r="AK1336">
        <v>1.2556400000000001</v>
      </c>
      <c r="AR1336" s="3"/>
    </row>
    <row r="1337" spans="1:44" hidden="1" outlineLevel="1" x14ac:dyDescent="0.2">
      <c r="A1337" s="2">
        <v>34743</v>
      </c>
      <c r="B1337">
        <v>11.41</v>
      </c>
      <c r="E1337" s="2">
        <v>34743</v>
      </c>
      <c r="F1337">
        <v>481.65</v>
      </c>
      <c r="G1337">
        <f t="shared" si="183"/>
        <v>3.9463299131803353E-4</v>
      </c>
      <c r="H1337" s="2">
        <v>34743</v>
      </c>
      <c r="I1337">
        <v>605.71</v>
      </c>
      <c r="J1337">
        <f t="shared" si="184"/>
        <v>6.2775676077508891E-4</v>
      </c>
      <c r="K1337">
        <f t="shared" si="180"/>
        <v>3.5375676077508891E-4</v>
      </c>
      <c r="L1337">
        <v>1.7896938468905353E-3</v>
      </c>
      <c r="N1337" s="2">
        <v>34743</v>
      </c>
      <c r="O1337">
        <v>3.875</v>
      </c>
      <c r="Q1337" s="2">
        <v>34743</v>
      </c>
      <c r="R1337">
        <v>3985.32</v>
      </c>
      <c r="S1337" s="8">
        <f t="shared" si="185"/>
        <v>0</v>
      </c>
      <c r="T1337" s="9">
        <f t="shared" si="181"/>
        <v>-2.7399999999999999E-4</v>
      </c>
      <c r="U1337" s="3">
        <f>Sheet1!$B$17+Sheet1!$B$18*'Portfolio allocation'!K1337</f>
        <v>8.9363760570438191E-4</v>
      </c>
      <c r="V1337" s="13">
        <f t="shared" si="186"/>
        <v>-1.1676376057043818E-3</v>
      </c>
      <c r="W1337" s="13"/>
      <c r="X1337" s="2">
        <v>34743</v>
      </c>
      <c r="Y1337">
        <v>17.8795</v>
      </c>
      <c r="AA1337" s="2">
        <v>34743</v>
      </c>
      <c r="AB1337">
        <v>212.09</v>
      </c>
      <c r="AC1337">
        <f t="shared" si="187"/>
        <v>-1.6945163567897437E-3</v>
      </c>
      <c r="AD1337">
        <f t="shared" si="182"/>
        <v>-1.9685163567897436E-3</v>
      </c>
      <c r="AE1337">
        <f>Sheet2!$B$17+Sheet2!$B$18*'Portfolio allocation'!K1337</f>
        <v>3.6795654819679163E-4</v>
      </c>
      <c r="AF1337">
        <f t="shared" si="188"/>
        <v>-2.3364729049865354E-3</v>
      </c>
      <c r="AH1337" s="2">
        <v>34743</v>
      </c>
      <c r="AI1337">
        <v>7.5990000000000002</v>
      </c>
      <c r="AJ1337">
        <v>6.85</v>
      </c>
      <c r="AK1337">
        <v>1.2591000000000001</v>
      </c>
      <c r="AR1337" s="3"/>
    </row>
    <row r="1338" spans="1:44" hidden="1" outlineLevel="1" x14ac:dyDescent="0.2">
      <c r="A1338" s="2">
        <v>34744</v>
      </c>
      <c r="B1338">
        <v>11.43</v>
      </c>
      <c r="E1338" s="2">
        <v>34744</v>
      </c>
      <c r="F1338">
        <v>482.55</v>
      </c>
      <c r="G1338">
        <f t="shared" si="183"/>
        <v>1.8685767673622955E-3</v>
      </c>
      <c r="H1338" s="2">
        <v>34744</v>
      </c>
      <c r="I1338">
        <v>606.96</v>
      </c>
      <c r="J1338">
        <f t="shared" si="184"/>
        <v>2.0636938468905353E-3</v>
      </c>
      <c r="K1338">
        <f t="shared" si="180"/>
        <v>1.7896938468905353E-3</v>
      </c>
      <c r="L1338">
        <v>3.9469408725450062E-3</v>
      </c>
      <c r="N1338" s="2">
        <v>34744</v>
      </c>
      <c r="O1338">
        <v>3.8672</v>
      </c>
      <c r="Q1338" s="2">
        <v>34744</v>
      </c>
      <c r="R1338">
        <v>3977.28</v>
      </c>
      <c r="S1338" s="8">
        <f t="shared" si="185"/>
        <v>-2.0174038722110543E-3</v>
      </c>
      <c r="T1338" s="9">
        <f t="shared" si="181"/>
        <v>-2.2914038722110543E-3</v>
      </c>
      <c r="U1338" s="3">
        <f>Sheet1!$B$17+Sheet1!$B$18*'Portfolio allocation'!K1338</f>
        <v>2.5409810223812525E-3</v>
      </c>
      <c r="V1338" s="13">
        <f t="shared" si="186"/>
        <v>-4.8323848945923068E-3</v>
      </c>
      <c r="W1338" s="13"/>
      <c r="X1338" s="2">
        <v>34744</v>
      </c>
      <c r="Y1338">
        <v>18.058599999999998</v>
      </c>
      <c r="AA1338" s="2">
        <v>34744</v>
      </c>
      <c r="AB1338">
        <v>214.22</v>
      </c>
      <c r="AC1338">
        <f t="shared" si="187"/>
        <v>1.004290631335758E-2</v>
      </c>
      <c r="AD1338">
        <f t="shared" si="182"/>
        <v>9.7721063133575804E-3</v>
      </c>
      <c r="AE1338">
        <f>Sheet2!$B$17+Sheet2!$B$18*'Portfolio allocation'!K1338</f>
        <v>1.6448284392389799E-3</v>
      </c>
      <c r="AF1338">
        <f t="shared" si="188"/>
        <v>8.1272778741186009E-3</v>
      </c>
      <c r="AH1338" s="2">
        <v>34744</v>
      </c>
      <c r="AI1338">
        <v>7.4889999999999999</v>
      </c>
      <c r="AJ1338">
        <v>6.77</v>
      </c>
      <c r="AK1338">
        <v>1.2633799999999999</v>
      </c>
      <c r="AR1338" s="3"/>
    </row>
    <row r="1339" spans="1:44" hidden="1" outlineLevel="1" x14ac:dyDescent="0.2">
      <c r="A1339" s="2">
        <v>34745</v>
      </c>
      <c r="B1339">
        <v>11.52</v>
      </c>
      <c r="E1339" s="2">
        <v>34745</v>
      </c>
      <c r="F1339">
        <v>484.54</v>
      </c>
      <c r="G1339">
        <f t="shared" si="183"/>
        <v>4.1239249818671997E-3</v>
      </c>
      <c r="H1339" s="2">
        <v>34745</v>
      </c>
      <c r="I1339">
        <v>609.52</v>
      </c>
      <c r="J1339">
        <f t="shared" si="184"/>
        <v>4.2177408725450061E-3</v>
      </c>
      <c r="K1339">
        <f t="shared" si="180"/>
        <v>3.9469408725450062E-3</v>
      </c>
      <c r="L1339">
        <v>1.14374631841443E-3</v>
      </c>
      <c r="N1339" s="2">
        <v>34745</v>
      </c>
      <c r="O1339">
        <v>3.7968999999999999</v>
      </c>
      <c r="Q1339" s="2">
        <v>34745</v>
      </c>
      <c r="R1339">
        <v>3904.97</v>
      </c>
      <c r="S1339" s="8">
        <f t="shared" si="185"/>
        <v>-1.8180766755169442E-2</v>
      </c>
      <c r="T1339" s="9">
        <f t="shared" si="181"/>
        <v>-1.8451566755169443E-2</v>
      </c>
      <c r="U1339" s="3">
        <f>Sheet1!$B$17+Sheet1!$B$18*'Portfolio allocation'!K1339</f>
        <v>5.0158294821221559E-3</v>
      </c>
      <c r="V1339" s="13">
        <f t="shared" si="186"/>
        <v>-2.3467396237291598E-2</v>
      </c>
      <c r="W1339" s="13"/>
      <c r="X1339" s="2">
        <v>34745</v>
      </c>
      <c r="Y1339">
        <v>18.058599999999998</v>
      </c>
      <c r="AA1339" s="2">
        <v>34745</v>
      </c>
      <c r="AB1339">
        <v>214.22</v>
      </c>
      <c r="AC1339">
        <f t="shared" si="187"/>
        <v>0</v>
      </c>
      <c r="AD1339">
        <f t="shared" si="182"/>
        <v>-2.6719999999999999E-4</v>
      </c>
      <c r="AE1339">
        <f>Sheet2!$B$17+Sheet2!$B$18*'Portfolio allocation'!K1339</f>
        <v>3.5631075308001693E-3</v>
      </c>
      <c r="AF1339">
        <f t="shared" si="188"/>
        <v>-3.8303075308001693E-3</v>
      </c>
      <c r="AH1339" s="2">
        <v>34745</v>
      </c>
      <c r="AI1339">
        <v>7.4240000000000004</v>
      </c>
      <c r="AJ1339">
        <v>6.68</v>
      </c>
      <c r="AK1339">
        <v>1.2665900000000001</v>
      </c>
      <c r="AR1339" s="3"/>
    </row>
    <row r="1340" spans="1:44" hidden="1" outlineLevel="1" x14ac:dyDescent="0.2">
      <c r="A1340" s="2">
        <v>34746</v>
      </c>
      <c r="B1340">
        <v>11.61</v>
      </c>
      <c r="E1340" s="2">
        <v>34746</v>
      </c>
      <c r="F1340">
        <v>485.22</v>
      </c>
      <c r="G1340">
        <f t="shared" si="183"/>
        <v>1.4033929087382546E-3</v>
      </c>
      <c r="H1340" s="2">
        <v>34746</v>
      </c>
      <c r="I1340">
        <v>610.38</v>
      </c>
      <c r="J1340">
        <f t="shared" si="184"/>
        <v>1.41094631841443E-3</v>
      </c>
      <c r="K1340">
        <f t="shared" si="180"/>
        <v>1.14374631841443E-3</v>
      </c>
      <c r="L1340">
        <v>-6.7673449588780774E-3</v>
      </c>
      <c r="N1340" s="2">
        <v>34746</v>
      </c>
      <c r="O1340">
        <v>3.8047</v>
      </c>
      <c r="Q1340" s="2">
        <v>34746</v>
      </c>
      <c r="R1340">
        <v>3913</v>
      </c>
      <c r="S1340" s="8">
        <f t="shared" si="185"/>
        <v>2.0563538260218728E-3</v>
      </c>
      <c r="T1340" s="9">
        <f t="shared" si="181"/>
        <v>1.7891538260218728E-3</v>
      </c>
      <c r="U1340" s="3">
        <f>Sheet1!$B$17+Sheet1!$B$18*'Portfolio allocation'!K1340</f>
        <v>1.7999336472260877E-3</v>
      </c>
      <c r="V1340" s="13">
        <f t="shared" si="186"/>
        <v>-1.0779821204214913E-5</v>
      </c>
      <c r="W1340" s="13"/>
      <c r="X1340" s="2">
        <v>34746</v>
      </c>
      <c r="Y1340">
        <v>18.028700000000001</v>
      </c>
      <c r="AA1340" s="2">
        <v>34746</v>
      </c>
      <c r="AB1340">
        <v>213.87</v>
      </c>
      <c r="AC1340">
        <f t="shared" si="187"/>
        <v>-1.633834375875276E-3</v>
      </c>
      <c r="AD1340">
        <f t="shared" si="182"/>
        <v>-1.8970343758752759E-3</v>
      </c>
      <c r="AE1340">
        <f>Sheet2!$B$17+Sheet2!$B$18*'Portfolio allocation'!K1340</f>
        <v>1.070435417306123E-3</v>
      </c>
      <c r="AF1340">
        <f t="shared" si="188"/>
        <v>-2.967469793181399E-3</v>
      </c>
      <c r="AH1340" s="2">
        <v>34746</v>
      </c>
      <c r="AI1340">
        <v>7.41</v>
      </c>
      <c r="AJ1340">
        <v>6.58</v>
      </c>
      <c r="AK1340">
        <v>1.2773000000000001</v>
      </c>
      <c r="AR1340" s="3"/>
    </row>
    <row r="1341" spans="1:44" hidden="1" outlineLevel="1" x14ac:dyDescent="0.2">
      <c r="A1341" s="2">
        <v>34747</v>
      </c>
      <c r="B1341">
        <v>11.71</v>
      </c>
      <c r="E1341" s="2">
        <v>34747</v>
      </c>
      <c r="F1341">
        <v>481.97</v>
      </c>
      <c r="G1341">
        <f t="shared" si="183"/>
        <v>-6.6979926631218767E-3</v>
      </c>
      <c r="H1341" s="2">
        <v>34747</v>
      </c>
      <c r="I1341">
        <v>606.41</v>
      </c>
      <c r="J1341">
        <f t="shared" si="184"/>
        <v>-6.5041449588780775E-3</v>
      </c>
      <c r="K1341">
        <f t="shared" si="180"/>
        <v>-6.7673449588780774E-3</v>
      </c>
      <c r="L1341">
        <v>-2.6479999999999999E-4</v>
      </c>
      <c r="N1341" s="2">
        <v>34747</v>
      </c>
      <c r="O1341">
        <v>3.7734000000000001</v>
      </c>
      <c r="Q1341" s="2">
        <v>34747</v>
      </c>
      <c r="R1341">
        <v>3880.86</v>
      </c>
      <c r="S1341" s="8">
        <f t="shared" si="185"/>
        <v>-8.2136468182979483E-3</v>
      </c>
      <c r="T1341" s="9">
        <f t="shared" si="181"/>
        <v>-8.4768468182979482E-3</v>
      </c>
      <c r="U1341" s="3">
        <f>Sheet1!$B$17+Sheet1!$B$18*'Portfolio allocation'!K1341</f>
        <v>-7.2758707597992064E-3</v>
      </c>
      <c r="V1341" s="13">
        <f t="shared" si="186"/>
        <v>-1.2009760584987417E-3</v>
      </c>
      <c r="W1341" s="13"/>
      <c r="X1341" s="2">
        <v>34747</v>
      </c>
      <c r="Y1341">
        <v>17.909300000000002</v>
      </c>
      <c r="AA1341" s="2">
        <v>34747</v>
      </c>
      <c r="AB1341">
        <v>212.45</v>
      </c>
      <c r="AC1341">
        <f t="shared" si="187"/>
        <v>-6.6395473886006195E-3</v>
      </c>
      <c r="AD1341">
        <f t="shared" si="182"/>
        <v>-6.9043473886006195E-3</v>
      </c>
      <c r="AE1341">
        <f>Sheet2!$B$17+Sheet2!$B$18*'Portfolio allocation'!K1341</f>
        <v>-5.9643087766548288E-3</v>
      </c>
      <c r="AF1341">
        <f t="shared" si="188"/>
        <v>-9.4003861194579073E-4</v>
      </c>
      <c r="AH1341" s="2">
        <v>34747</v>
      </c>
      <c r="AI1341">
        <v>7.4189999999999996</v>
      </c>
      <c r="AJ1341">
        <v>6.62</v>
      </c>
      <c r="AK1341">
        <v>1.27745</v>
      </c>
      <c r="AR1341" s="3"/>
    </row>
    <row r="1342" spans="1:44" hidden="1" outlineLevel="1" x14ac:dyDescent="0.2">
      <c r="A1342" s="2">
        <v>34750</v>
      </c>
      <c r="B1342">
        <v>11.71</v>
      </c>
      <c r="E1342" s="2">
        <v>34750</v>
      </c>
      <c r="F1342">
        <v>481.97</v>
      </c>
      <c r="G1342">
        <f t="shared" si="183"/>
        <v>0</v>
      </c>
      <c r="H1342" s="2">
        <v>34750</v>
      </c>
      <c r="I1342">
        <v>606.41</v>
      </c>
      <c r="J1342">
        <f t="shared" si="184"/>
        <v>0</v>
      </c>
      <c r="K1342">
        <f t="shared" si="180"/>
        <v>-2.6479999999999999E-4</v>
      </c>
      <c r="L1342">
        <v>1.3842493230651993E-3</v>
      </c>
      <c r="N1342" s="2">
        <v>34750</v>
      </c>
      <c r="O1342">
        <v>3.7734000000000001</v>
      </c>
      <c r="Q1342" s="2">
        <v>34750</v>
      </c>
      <c r="R1342">
        <v>3880.86</v>
      </c>
      <c r="S1342" s="8">
        <f t="shared" si="185"/>
        <v>0</v>
      </c>
      <c r="T1342" s="9">
        <f t="shared" si="181"/>
        <v>-2.6479999999999999E-4</v>
      </c>
      <c r="U1342" s="3">
        <f>Sheet1!$B$17+Sheet1!$B$18*'Portfolio allocation'!K1342</f>
        <v>1.8401361343019023E-4</v>
      </c>
      <c r="V1342" s="13">
        <f t="shared" si="186"/>
        <v>-4.4881361343019022E-4</v>
      </c>
      <c r="W1342" s="13"/>
      <c r="X1342" s="2">
        <v>34750</v>
      </c>
      <c r="Y1342">
        <v>17.909300000000002</v>
      </c>
      <c r="AA1342" s="2">
        <v>34750</v>
      </c>
      <c r="AB1342">
        <v>212.45</v>
      </c>
      <c r="AC1342">
        <f t="shared" si="187"/>
        <v>0</v>
      </c>
      <c r="AD1342">
        <f t="shared" si="182"/>
        <v>-2.6479999999999999E-4</v>
      </c>
      <c r="AE1342">
        <f>Sheet2!$B$17+Sheet2!$B$18*'Portfolio allocation'!K1342</f>
        <v>-1.8207990429463625E-4</v>
      </c>
      <c r="AF1342">
        <f t="shared" si="188"/>
        <v>-8.272009570536374E-5</v>
      </c>
      <c r="AH1342" s="2">
        <v>34750</v>
      </c>
      <c r="AI1342">
        <v>7.423</v>
      </c>
      <c r="AJ1342">
        <v>6.62</v>
      </c>
      <c r="AK1342">
        <v>1.28969</v>
      </c>
      <c r="AR1342" s="3"/>
    </row>
    <row r="1343" spans="1:44" hidden="1" outlineLevel="1" x14ac:dyDescent="0.2">
      <c r="A1343" s="2">
        <v>34751</v>
      </c>
      <c r="B1343">
        <v>12.05</v>
      </c>
      <c r="E1343" s="2">
        <v>34751</v>
      </c>
      <c r="F1343">
        <v>482.74</v>
      </c>
      <c r="G1343">
        <f t="shared" si="183"/>
        <v>1.59760980973922E-3</v>
      </c>
      <c r="H1343" s="2">
        <v>34751</v>
      </c>
      <c r="I1343">
        <v>607.41</v>
      </c>
      <c r="J1343">
        <f t="shared" si="184"/>
        <v>1.6490493230651992E-3</v>
      </c>
      <c r="K1343">
        <f t="shared" si="180"/>
        <v>1.3842493230651993E-3</v>
      </c>
      <c r="L1343">
        <v>4.689066653495888E-3</v>
      </c>
      <c r="N1343" s="2">
        <v>34751</v>
      </c>
      <c r="O1343">
        <v>3.7343999999999999</v>
      </c>
      <c r="Q1343" s="2">
        <v>34751</v>
      </c>
      <c r="R1343">
        <v>3840.69</v>
      </c>
      <c r="S1343" s="8">
        <f t="shared" si="185"/>
        <v>-1.0350798534345507E-2</v>
      </c>
      <c r="T1343" s="9">
        <f t="shared" si="181"/>
        <v>-1.0615598534345507E-2</v>
      </c>
      <c r="U1343" s="3">
        <f>Sheet1!$B$17+Sheet1!$B$18*'Portfolio allocation'!K1343</f>
        <v>2.0758447893181437E-3</v>
      </c>
      <c r="V1343" s="13">
        <f t="shared" si="186"/>
        <v>-1.2691443323663652E-2</v>
      </c>
      <c r="W1343" s="13"/>
      <c r="X1343" s="2">
        <v>34751</v>
      </c>
      <c r="Y1343">
        <v>17.7302</v>
      </c>
      <c r="AA1343" s="2">
        <v>34751</v>
      </c>
      <c r="AB1343">
        <v>210.32</v>
      </c>
      <c r="AC1343">
        <f t="shared" si="187"/>
        <v>-1.0025888444339826E-2</v>
      </c>
      <c r="AD1343">
        <f t="shared" si="182"/>
        <v>-1.0292288444339825E-2</v>
      </c>
      <c r="AE1343">
        <f>Sheet2!$B$17+Sheet2!$B$18*'Portfolio allocation'!K1343</f>
        <v>1.2842968248281696E-3</v>
      </c>
      <c r="AF1343">
        <f t="shared" si="188"/>
        <v>-1.1576585269167996E-2</v>
      </c>
      <c r="AH1343" s="2">
        <v>34751</v>
      </c>
      <c r="AI1343">
        <v>7.4320000000000004</v>
      </c>
      <c r="AJ1343">
        <v>6.66</v>
      </c>
      <c r="AK1343">
        <v>1.2817799999999999</v>
      </c>
      <c r="AR1343" s="3"/>
    </row>
    <row r="1344" spans="1:44" hidden="1" outlineLevel="1" x14ac:dyDescent="0.2">
      <c r="A1344" s="2">
        <v>34752</v>
      </c>
      <c r="B1344">
        <v>11.39</v>
      </c>
      <c r="E1344" s="2">
        <v>34752</v>
      </c>
      <c r="F1344">
        <v>485.07</v>
      </c>
      <c r="G1344">
        <f t="shared" si="183"/>
        <v>4.8266147408542182E-3</v>
      </c>
      <c r="H1344" s="2">
        <v>34752</v>
      </c>
      <c r="I1344">
        <v>610.41999999999996</v>
      </c>
      <c r="J1344">
        <f t="shared" si="184"/>
        <v>4.955466653495888E-3</v>
      </c>
      <c r="K1344">
        <f t="shared" si="180"/>
        <v>4.689066653495888E-3</v>
      </c>
      <c r="L1344">
        <v>3.7540299597000047E-3</v>
      </c>
      <c r="N1344" s="2">
        <v>34752</v>
      </c>
      <c r="O1344">
        <v>3.8437000000000001</v>
      </c>
      <c r="Q1344" s="2">
        <v>34752</v>
      </c>
      <c r="R1344">
        <v>3953.18</v>
      </c>
      <c r="S1344" s="8">
        <f t="shared" si="185"/>
        <v>2.9289007964714564E-2</v>
      </c>
      <c r="T1344" s="9">
        <f t="shared" si="181"/>
        <v>2.9022607964714564E-2</v>
      </c>
      <c r="U1344" s="3">
        <f>Sheet1!$B$17+Sheet1!$B$18*'Portfolio allocation'!K1344</f>
        <v>5.8672149859974477E-3</v>
      </c>
      <c r="V1344" s="13">
        <f t="shared" si="186"/>
        <v>2.3155392978717118E-2</v>
      </c>
      <c r="W1344" s="13"/>
      <c r="X1344" s="2">
        <v>34752</v>
      </c>
      <c r="Y1344">
        <v>17.7302</v>
      </c>
      <c r="AA1344" s="2">
        <v>34752</v>
      </c>
      <c r="AB1344">
        <v>210.32</v>
      </c>
      <c r="AC1344">
        <f t="shared" si="187"/>
        <v>0</v>
      </c>
      <c r="AD1344">
        <f t="shared" si="182"/>
        <v>-2.5960000000000002E-4</v>
      </c>
      <c r="AE1344">
        <f>Sheet2!$B$17+Sheet2!$B$18*'Portfolio allocation'!K1344</f>
        <v>4.2230247085627386E-3</v>
      </c>
      <c r="AF1344">
        <f t="shared" si="188"/>
        <v>-4.482624708562739E-3</v>
      </c>
      <c r="AH1344" s="2">
        <v>34752</v>
      </c>
      <c r="AI1344">
        <v>7.3280000000000003</v>
      </c>
      <c r="AJ1344">
        <v>6.49</v>
      </c>
      <c r="AK1344">
        <v>1.2873399999999999</v>
      </c>
      <c r="AR1344" s="3"/>
    </row>
    <row r="1345" spans="1:44" hidden="1" outlineLevel="1" x14ac:dyDescent="0.2">
      <c r="A1345" s="2">
        <v>34753</v>
      </c>
      <c r="B1345">
        <v>11.15</v>
      </c>
      <c r="E1345" s="2">
        <v>34753</v>
      </c>
      <c r="F1345">
        <v>486.91</v>
      </c>
      <c r="G1345">
        <f t="shared" si="183"/>
        <v>3.7932669511617778E-3</v>
      </c>
      <c r="H1345" s="2">
        <v>34753</v>
      </c>
      <c r="I1345">
        <v>612.87</v>
      </c>
      <c r="J1345">
        <f t="shared" si="184"/>
        <v>4.0136299597000047E-3</v>
      </c>
      <c r="K1345">
        <f t="shared" si="180"/>
        <v>3.7540299597000047E-3</v>
      </c>
      <c r="L1345">
        <v>2.2356511234029098E-3</v>
      </c>
      <c r="N1345" s="2">
        <v>34753</v>
      </c>
      <c r="O1345">
        <v>3.8515999999999999</v>
      </c>
      <c r="Q1345" s="2">
        <v>34753</v>
      </c>
      <c r="R1345">
        <v>3961.21</v>
      </c>
      <c r="S1345" s="8">
        <f t="shared" si="185"/>
        <v>2.031276086593703E-3</v>
      </c>
      <c r="T1345" s="9">
        <f t="shared" si="181"/>
        <v>1.7716760865937029E-3</v>
      </c>
      <c r="U1345" s="3">
        <f>Sheet1!$B$17+Sheet1!$B$18*'Portfolio allocation'!K1345</f>
        <v>4.7945171938936805E-3</v>
      </c>
      <c r="V1345" s="13">
        <f t="shared" si="186"/>
        <v>-3.0228411072999776E-3</v>
      </c>
      <c r="W1345" s="13"/>
      <c r="X1345" s="2">
        <v>34753</v>
      </c>
      <c r="Y1345">
        <v>17.7302</v>
      </c>
      <c r="AA1345" s="2">
        <v>34753</v>
      </c>
      <c r="AB1345">
        <v>210.32</v>
      </c>
      <c r="AC1345">
        <f t="shared" si="187"/>
        <v>0</v>
      </c>
      <c r="AD1345">
        <f t="shared" si="182"/>
        <v>-2.608E-4</v>
      </c>
      <c r="AE1345">
        <f>Sheet2!$B$17+Sheet2!$B$18*'Portfolio allocation'!K1345</f>
        <v>3.3915662254958867E-3</v>
      </c>
      <c r="AF1345">
        <f t="shared" si="188"/>
        <v>-3.6523662254958865E-3</v>
      </c>
      <c r="AH1345" s="2">
        <v>34753</v>
      </c>
      <c r="AI1345">
        <v>7.2770000000000001</v>
      </c>
      <c r="AJ1345">
        <v>6.52</v>
      </c>
      <c r="AK1345">
        <v>1.2854300000000001</v>
      </c>
      <c r="AR1345" s="3"/>
    </row>
    <row r="1346" spans="1:44" hidden="1" outlineLevel="1" x14ac:dyDescent="0.2">
      <c r="A1346" s="2">
        <v>34754</v>
      </c>
      <c r="B1346">
        <v>10.84</v>
      </c>
      <c r="E1346" s="2">
        <v>34754</v>
      </c>
      <c r="F1346">
        <v>488.11</v>
      </c>
      <c r="G1346">
        <f t="shared" si="183"/>
        <v>2.4645211640754727E-3</v>
      </c>
      <c r="H1346" s="2">
        <v>34754</v>
      </c>
      <c r="I1346">
        <v>614.4</v>
      </c>
      <c r="J1346">
        <f t="shared" si="184"/>
        <v>2.4964511234029096E-3</v>
      </c>
      <c r="K1346">
        <f t="shared" si="180"/>
        <v>2.2356511234029098E-3</v>
      </c>
      <c r="L1346">
        <v>-8.8537499999999554E-3</v>
      </c>
      <c r="N1346" s="2">
        <v>34754</v>
      </c>
      <c r="O1346">
        <v>3.8281000000000001</v>
      </c>
      <c r="Q1346" s="2">
        <v>34754</v>
      </c>
      <c r="R1346">
        <v>3937.11</v>
      </c>
      <c r="S1346" s="8">
        <f t="shared" si="185"/>
        <v>-6.0839995859850449E-3</v>
      </c>
      <c r="T1346" s="9">
        <f t="shared" si="181"/>
        <v>-6.3447995859850451E-3</v>
      </c>
      <c r="U1346" s="3">
        <f>Sheet1!$B$17+Sheet1!$B$18*'Portfolio allocation'!K1346</f>
        <v>3.0525945120566233E-3</v>
      </c>
      <c r="V1346" s="13">
        <f t="shared" si="186"/>
        <v>-9.3973940980416684E-3</v>
      </c>
      <c r="W1346" s="13"/>
      <c r="X1346" s="2">
        <v>34754</v>
      </c>
      <c r="Y1346">
        <v>17.8795</v>
      </c>
      <c r="AA1346" s="2">
        <v>34754</v>
      </c>
      <c r="AB1346">
        <v>212.09</v>
      </c>
      <c r="AC1346">
        <f t="shared" si="187"/>
        <v>8.4157474324839665E-3</v>
      </c>
      <c r="AD1346">
        <f t="shared" si="182"/>
        <v>8.1557474324839667E-3</v>
      </c>
      <c r="AE1346">
        <f>Sheet2!$B$17+Sheet2!$B$18*'Portfolio allocation'!K1346</f>
        <v>2.0413850269129044E-3</v>
      </c>
      <c r="AF1346">
        <f t="shared" si="188"/>
        <v>6.1143624055710628E-3</v>
      </c>
      <c r="AH1346" s="2">
        <v>34754</v>
      </c>
      <c r="AI1346">
        <v>7.3049999999999997</v>
      </c>
      <c r="AJ1346">
        <v>6.5</v>
      </c>
      <c r="AK1346">
        <v>1.27803</v>
      </c>
      <c r="AR1346" s="3"/>
    </row>
    <row r="1347" spans="1:44" hidden="1" outlineLevel="1" x14ac:dyDescent="0.2">
      <c r="A1347" s="2">
        <v>34757</v>
      </c>
      <c r="B1347">
        <v>12.51</v>
      </c>
      <c r="E1347" s="2">
        <v>34757</v>
      </c>
      <c r="F1347">
        <v>483.81</v>
      </c>
      <c r="G1347">
        <f t="shared" si="183"/>
        <v>-8.80948966421502E-3</v>
      </c>
      <c r="H1347" s="2">
        <v>34757</v>
      </c>
      <c r="I1347">
        <v>609.12</v>
      </c>
      <c r="J1347">
        <f t="shared" si="184"/>
        <v>-8.5937499999999556E-3</v>
      </c>
      <c r="K1347">
        <f t="shared" si="180"/>
        <v>-8.8537499999999554E-3</v>
      </c>
      <c r="L1347">
        <v>7.179758234830593E-3</v>
      </c>
      <c r="N1347" s="2">
        <v>34757</v>
      </c>
      <c r="O1347">
        <v>3.8593999999999999</v>
      </c>
      <c r="Q1347" s="2">
        <v>34757</v>
      </c>
      <c r="R1347">
        <v>3969.25</v>
      </c>
      <c r="S1347" s="8">
        <f t="shared" si="185"/>
        <v>8.1633482427465598E-3</v>
      </c>
      <c r="T1347" s="9">
        <f t="shared" si="181"/>
        <v>7.90334824274656E-3</v>
      </c>
      <c r="U1347" s="3">
        <f>Sheet1!$B$17+Sheet1!$B$18*'Portfolio allocation'!K1347</f>
        <v>-9.6694474995096761E-3</v>
      </c>
      <c r="V1347" s="13">
        <f t="shared" si="186"/>
        <v>1.7572795742256238E-2</v>
      </c>
      <c r="W1347" s="13"/>
      <c r="X1347" s="2">
        <v>34757</v>
      </c>
      <c r="Y1347">
        <v>17.670500000000001</v>
      </c>
      <c r="AA1347" s="2">
        <v>34757</v>
      </c>
      <c r="AB1347">
        <v>209.62</v>
      </c>
      <c r="AC1347">
        <f t="shared" si="187"/>
        <v>-1.1645999339902846E-2</v>
      </c>
      <c r="AD1347">
        <f t="shared" si="182"/>
        <v>-1.1903199339902845E-2</v>
      </c>
      <c r="AE1347">
        <f>Sheet2!$B$17+Sheet2!$B$18*'Portfolio allocation'!K1347</f>
        <v>-7.8195933682271498E-3</v>
      </c>
      <c r="AF1347">
        <f t="shared" si="188"/>
        <v>-4.0836059716756953E-3</v>
      </c>
      <c r="AH1347" s="2">
        <v>34757</v>
      </c>
      <c r="AI1347">
        <v>7.2149999999999999</v>
      </c>
      <c r="AJ1347">
        <v>6.43</v>
      </c>
      <c r="AK1347">
        <v>1.2836700000000001</v>
      </c>
      <c r="AR1347" s="3"/>
    </row>
    <row r="1348" spans="1:44" hidden="1" outlineLevel="1" x14ac:dyDescent="0.2">
      <c r="A1348" s="2">
        <v>34758</v>
      </c>
      <c r="B1348">
        <v>11.75</v>
      </c>
      <c r="E1348" s="2">
        <v>34758</v>
      </c>
      <c r="F1348">
        <v>487.39</v>
      </c>
      <c r="G1348">
        <f t="shared" si="183"/>
        <v>7.3995990161426217E-3</v>
      </c>
      <c r="H1348" s="2">
        <v>34758</v>
      </c>
      <c r="I1348">
        <v>613.65</v>
      </c>
      <c r="J1348">
        <f t="shared" si="184"/>
        <v>7.4369582348305929E-3</v>
      </c>
      <c r="K1348">
        <f t="shared" ref="K1348:K1411" si="189">J1348-(AJ1347/25000)</f>
        <v>7.179758234830593E-3</v>
      </c>
      <c r="L1348">
        <v>-3.5330827670495869E-3</v>
      </c>
      <c r="N1348" s="2">
        <v>34758</v>
      </c>
      <c r="O1348">
        <v>3.9375</v>
      </c>
      <c r="Q1348" s="2">
        <v>34758</v>
      </c>
      <c r="R1348">
        <v>4049.59</v>
      </c>
      <c r="S1348" s="8">
        <f t="shared" si="185"/>
        <v>2.0240599609498089E-2</v>
      </c>
      <c r="T1348" s="9">
        <f t="shared" ref="T1348:T1411" si="190">S1348-(AJ1347/100/250)</f>
        <v>1.998339960949809E-2</v>
      </c>
      <c r="U1348" s="3">
        <f>Sheet1!$B$17+Sheet1!$B$18*'Portfolio allocation'!K1348</f>
        <v>8.7245994906235465E-3</v>
      </c>
      <c r="V1348" s="13">
        <f t="shared" si="186"/>
        <v>1.1258800118874543E-2</v>
      </c>
      <c r="W1348" s="13"/>
      <c r="X1348" s="2">
        <v>34758</v>
      </c>
      <c r="Y1348">
        <v>17.969000000000001</v>
      </c>
      <c r="AA1348" s="2">
        <v>34758</v>
      </c>
      <c r="AB1348">
        <v>213.16</v>
      </c>
      <c r="AC1348">
        <f t="shared" si="187"/>
        <v>1.6887701555195145E-2</v>
      </c>
      <c r="AD1348">
        <f t="shared" ref="AD1348:AD1411" si="191">AC1348-AJ1348/25000</f>
        <v>1.6630101555195145E-2</v>
      </c>
      <c r="AE1348">
        <f>Sheet2!$B$17+Sheet2!$B$18*'Portfolio allocation'!K1348</f>
        <v>6.4378112059747935E-3</v>
      </c>
      <c r="AF1348">
        <f t="shared" si="188"/>
        <v>1.019229034922035E-2</v>
      </c>
      <c r="AH1348" s="2">
        <v>34758</v>
      </c>
      <c r="AI1348">
        <v>7.2060000000000004</v>
      </c>
      <c r="AJ1348">
        <v>6.44</v>
      </c>
      <c r="AK1348">
        <v>1.2820800000000001</v>
      </c>
      <c r="AR1348" s="3"/>
    </row>
    <row r="1349" spans="1:44" hidden="1" outlineLevel="1" x14ac:dyDescent="0.2">
      <c r="A1349" s="2">
        <v>34759</v>
      </c>
      <c r="B1349">
        <v>11.65</v>
      </c>
      <c r="E1349" s="2">
        <v>34759</v>
      </c>
      <c r="F1349">
        <v>485.65</v>
      </c>
      <c r="G1349">
        <f t="shared" ref="G1349:G1412" si="192">(F1349/F1348)-1</f>
        <v>-3.5700363158867043E-3</v>
      </c>
      <c r="H1349" s="2">
        <v>34759</v>
      </c>
      <c r="I1349">
        <v>611.64</v>
      </c>
      <c r="J1349">
        <f t="shared" ref="J1349:J1412" si="193">(I1349/I1348)-1</f>
        <v>-3.2754827670495867E-3</v>
      </c>
      <c r="K1349">
        <f t="shared" si="189"/>
        <v>-3.5330827670495869E-3</v>
      </c>
      <c r="L1349">
        <v>-1.2876176574455921E-3</v>
      </c>
      <c r="N1349" s="2">
        <v>34759</v>
      </c>
      <c r="O1349">
        <v>3.9531000000000001</v>
      </c>
      <c r="Q1349" s="2">
        <v>34759</v>
      </c>
      <c r="R1349">
        <v>4065.66</v>
      </c>
      <c r="S1349" s="8">
        <f t="shared" ref="S1349:S1412" si="194">R1349/R1348-1</f>
        <v>3.9683029640036338E-3</v>
      </c>
      <c r="T1349" s="9">
        <f t="shared" si="190"/>
        <v>3.7107029640036336E-3</v>
      </c>
      <c r="U1349" s="3">
        <f>Sheet1!$B$17+Sheet1!$B$18*'Portfolio allocation'!K1349</f>
        <v>-3.5654432062293463E-3</v>
      </c>
      <c r="V1349" s="13">
        <f t="shared" ref="V1349:V1412" si="195">T1349-U1349</f>
        <v>7.2761461702329795E-3</v>
      </c>
      <c r="W1349" s="13"/>
      <c r="X1349" s="2">
        <v>34759</v>
      </c>
      <c r="Y1349">
        <v>17.998899999999999</v>
      </c>
      <c r="AA1349" s="2">
        <v>34759</v>
      </c>
      <c r="AB1349">
        <v>213.51</v>
      </c>
      <c r="AC1349">
        <f t="shared" ref="AC1349:AC1412" si="196">AB1349/AB1348-1</f>
        <v>1.641959091762013E-3</v>
      </c>
      <c r="AD1349">
        <f t="shared" si="191"/>
        <v>1.3843590917620131E-3</v>
      </c>
      <c r="AE1349">
        <f>Sheet2!$B$17+Sheet2!$B$18*'Portfolio allocation'!K1349</f>
        <v>-3.0883203221897183E-3</v>
      </c>
      <c r="AF1349">
        <f t="shared" ref="AF1349:AF1412" si="197">AD1349-AE1349</f>
        <v>4.4726794139517316E-3</v>
      </c>
      <c r="AH1349" s="2">
        <v>34759</v>
      </c>
      <c r="AI1349">
        <v>7.2060000000000004</v>
      </c>
      <c r="AJ1349">
        <v>6.44</v>
      </c>
      <c r="AK1349">
        <v>1.2865599999999999</v>
      </c>
      <c r="AR1349" s="3"/>
    </row>
    <row r="1350" spans="1:44" hidden="1" outlineLevel="1" x14ac:dyDescent="0.2">
      <c r="A1350" s="2">
        <v>34760</v>
      </c>
      <c r="B1350">
        <v>12.02</v>
      </c>
      <c r="E1350" s="2">
        <v>34760</v>
      </c>
      <c r="F1350">
        <v>485.13</v>
      </c>
      <c r="G1350">
        <f t="shared" si="192"/>
        <v>-1.0707299495521516E-3</v>
      </c>
      <c r="H1350" s="2">
        <v>34760</v>
      </c>
      <c r="I1350">
        <v>611.01</v>
      </c>
      <c r="J1350">
        <f t="shared" si="193"/>
        <v>-1.0300176574455921E-3</v>
      </c>
      <c r="K1350">
        <f t="shared" si="189"/>
        <v>-1.2876176574455921E-3</v>
      </c>
      <c r="L1350">
        <v>5.407508682346465E-4</v>
      </c>
      <c r="N1350" s="2">
        <v>34760</v>
      </c>
      <c r="O1350">
        <v>3.9843999999999999</v>
      </c>
      <c r="Q1350" s="2">
        <v>34760</v>
      </c>
      <c r="R1350">
        <v>4097.8</v>
      </c>
      <c r="S1350" s="8">
        <f t="shared" si="194"/>
        <v>7.9052355583104639E-3</v>
      </c>
      <c r="T1350" s="9">
        <f t="shared" si="190"/>
        <v>7.6476355583104637E-3</v>
      </c>
      <c r="U1350" s="3">
        <f>Sheet1!$B$17+Sheet1!$B$18*'Portfolio allocation'!K1350</f>
        <v>-9.8938872483798511E-4</v>
      </c>
      <c r="V1350" s="13">
        <f t="shared" si="195"/>
        <v>8.6370242831484492E-3</v>
      </c>
      <c r="W1350" s="13"/>
      <c r="X1350" s="2">
        <v>34760</v>
      </c>
      <c r="Y1350">
        <v>18.4466</v>
      </c>
      <c r="AA1350" s="2">
        <v>34760</v>
      </c>
      <c r="AB1350">
        <v>218.82</v>
      </c>
      <c r="AC1350">
        <f t="shared" si="196"/>
        <v>2.4870029506814717E-2</v>
      </c>
      <c r="AD1350">
        <f t="shared" si="191"/>
        <v>2.4608829506814717E-2</v>
      </c>
      <c r="AE1350">
        <f>Sheet2!$B$17+Sheet2!$B$18*'Portfolio allocation'!K1350</f>
        <v>-1.0915954597337371E-3</v>
      </c>
      <c r="AF1350">
        <f t="shared" si="197"/>
        <v>2.5700424966548455E-2</v>
      </c>
      <c r="AH1350" s="2">
        <v>34760</v>
      </c>
      <c r="AI1350">
        <v>7.2889999999999997</v>
      </c>
      <c r="AJ1350">
        <v>6.53</v>
      </c>
      <c r="AK1350">
        <v>1.2856399999999999</v>
      </c>
      <c r="AR1350" s="3"/>
    </row>
    <row r="1351" spans="1:44" hidden="1" outlineLevel="1" x14ac:dyDescent="0.2">
      <c r="A1351" s="2">
        <v>34761</v>
      </c>
      <c r="B1351">
        <v>11.45</v>
      </c>
      <c r="E1351" s="2">
        <v>34761</v>
      </c>
      <c r="F1351">
        <v>485.42</v>
      </c>
      <c r="G1351">
        <f t="shared" si="192"/>
        <v>5.977779151979945E-4</v>
      </c>
      <c r="H1351" s="2">
        <v>34761</v>
      </c>
      <c r="I1351">
        <v>611.5</v>
      </c>
      <c r="J1351">
        <f t="shared" si="193"/>
        <v>8.0195086823464656E-4</v>
      </c>
      <c r="K1351">
        <f t="shared" si="189"/>
        <v>5.407508682346465E-4</v>
      </c>
      <c r="L1351">
        <v>3.4386950122651836E-4</v>
      </c>
      <c r="N1351" s="2">
        <v>34761</v>
      </c>
      <c r="O1351">
        <v>3.9765999999999999</v>
      </c>
      <c r="Q1351" s="2">
        <v>34761</v>
      </c>
      <c r="R1351">
        <v>4089.77</v>
      </c>
      <c r="S1351" s="8">
        <f t="shared" si="194"/>
        <v>-1.9595880716481995E-3</v>
      </c>
      <c r="T1351" s="9">
        <f t="shared" si="190"/>
        <v>-2.2207880716481995E-3</v>
      </c>
      <c r="U1351" s="3">
        <f>Sheet1!$B$17+Sheet1!$B$18*'Portfolio allocation'!K1351</f>
        <v>1.1081619848428864E-3</v>
      </c>
      <c r="V1351" s="13">
        <f t="shared" si="195"/>
        <v>-3.3289500564910859E-3</v>
      </c>
      <c r="W1351" s="13"/>
      <c r="X1351" s="2">
        <v>34761</v>
      </c>
      <c r="Y1351">
        <v>19.073399999999999</v>
      </c>
      <c r="AA1351" s="2">
        <v>34761</v>
      </c>
      <c r="AB1351">
        <v>226.26</v>
      </c>
      <c r="AC1351">
        <f t="shared" si="196"/>
        <v>3.4000548395941799E-2</v>
      </c>
      <c r="AD1351">
        <f t="shared" si="191"/>
        <v>3.3739348395941796E-2</v>
      </c>
      <c r="AE1351">
        <f>Sheet2!$B$17+Sheet2!$B$18*'Portfolio allocation'!K1351</f>
        <v>5.3423647920097989E-4</v>
      </c>
      <c r="AF1351">
        <f t="shared" si="197"/>
        <v>3.3205111916740818E-2</v>
      </c>
      <c r="AH1351" s="2">
        <v>34761</v>
      </c>
      <c r="AI1351">
        <v>7.3419999999999996</v>
      </c>
      <c r="AJ1351">
        <v>6.53</v>
      </c>
      <c r="AK1351">
        <v>1.3053999999999999</v>
      </c>
      <c r="AR1351" s="3"/>
    </row>
    <row r="1352" spans="1:44" hidden="1" outlineLevel="1" x14ac:dyDescent="0.2">
      <c r="A1352" s="2">
        <v>34764</v>
      </c>
      <c r="B1352">
        <v>12.17</v>
      </c>
      <c r="E1352" s="2">
        <v>34764</v>
      </c>
      <c r="F1352">
        <v>485.63</v>
      </c>
      <c r="G1352">
        <f t="shared" si="192"/>
        <v>4.3261505500380437E-4</v>
      </c>
      <c r="H1352" s="2">
        <v>34764</v>
      </c>
      <c r="I1352">
        <v>611.87</v>
      </c>
      <c r="J1352">
        <f t="shared" si="193"/>
        <v>6.0506950122651837E-4</v>
      </c>
      <c r="K1352">
        <f t="shared" si="189"/>
        <v>3.4386950122651836E-4</v>
      </c>
      <c r="L1352">
        <v>-7.4383266576233094E-3</v>
      </c>
      <c r="N1352" s="2">
        <v>34764</v>
      </c>
      <c r="O1352">
        <v>4.0194999999999999</v>
      </c>
      <c r="Q1352" s="2">
        <v>34764</v>
      </c>
      <c r="R1352">
        <v>4133.96</v>
      </c>
      <c r="S1352" s="8">
        <f t="shared" si="194"/>
        <v>1.0805008594615417E-2</v>
      </c>
      <c r="T1352" s="9">
        <f t="shared" si="190"/>
        <v>1.0543808594615418E-2</v>
      </c>
      <c r="U1352" s="3">
        <f>Sheet1!$B$17+Sheet1!$B$18*'Portfolio allocation'!K1352</f>
        <v>8.8229469097378214E-4</v>
      </c>
      <c r="V1352" s="13">
        <f t="shared" si="195"/>
        <v>9.6615139036416355E-3</v>
      </c>
      <c r="W1352" s="13"/>
      <c r="X1352" s="2">
        <v>34764</v>
      </c>
      <c r="Y1352">
        <v>19.163</v>
      </c>
      <c r="AA1352" s="2">
        <v>34764</v>
      </c>
      <c r="AB1352">
        <v>227.32</v>
      </c>
      <c r="AC1352">
        <f t="shared" si="196"/>
        <v>4.6848758065942686E-3</v>
      </c>
      <c r="AD1352">
        <f t="shared" si="191"/>
        <v>4.4212758065942685E-3</v>
      </c>
      <c r="AE1352">
        <f>Sheet2!$B$17+Sheet2!$B$18*'Portfolio allocation'!K1352</f>
        <v>3.5916454475939789E-4</v>
      </c>
      <c r="AF1352">
        <f t="shared" si="197"/>
        <v>4.0621112618348708E-3</v>
      </c>
      <c r="AH1352" s="2">
        <v>34764</v>
      </c>
      <c r="AI1352">
        <v>7.4139999999999997</v>
      </c>
      <c r="AJ1352">
        <v>6.59</v>
      </c>
      <c r="AK1352">
        <v>1.3219000000000001</v>
      </c>
      <c r="AR1352" s="3"/>
    </row>
    <row r="1353" spans="1:44" hidden="1" outlineLevel="1" x14ac:dyDescent="0.2">
      <c r="A1353" s="2">
        <v>34765</v>
      </c>
      <c r="B1353">
        <v>14.22</v>
      </c>
      <c r="E1353" s="2">
        <v>34765</v>
      </c>
      <c r="F1353">
        <v>482.12</v>
      </c>
      <c r="G1353">
        <f t="shared" si="192"/>
        <v>-7.2277248110701464E-3</v>
      </c>
      <c r="H1353" s="2">
        <v>34765</v>
      </c>
      <c r="I1353">
        <v>607.48</v>
      </c>
      <c r="J1353">
        <f t="shared" si="193"/>
        <v>-7.1747266576233093E-3</v>
      </c>
      <c r="K1353">
        <f t="shared" si="189"/>
        <v>-7.4383266576233094E-3</v>
      </c>
      <c r="L1353">
        <v>1.8595267004673376E-3</v>
      </c>
      <c r="N1353" s="2">
        <v>34765</v>
      </c>
      <c r="O1353">
        <v>4.0839999999999996</v>
      </c>
      <c r="Q1353" s="2">
        <v>34765</v>
      </c>
      <c r="R1353">
        <v>4200.25</v>
      </c>
      <c r="S1353" s="8">
        <f t="shared" si="194"/>
        <v>1.6035472041335597E-2</v>
      </c>
      <c r="T1353" s="9">
        <f t="shared" si="190"/>
        <v>1.5771872041335597E-2</v>
      </c>
      <c r="U1353" s="3">
        <f>Sheet1!$B$17+Sheet1!$B$18*'Portfolio allocation'!K1353</f>
        <v>-8.0456379695373614E-3</v>
      </c>
      <c r="V1353" s="13">
        <f t="shared" si="195"/>
        <v>2.3817510010872959E-2</v>
      </c>
      <c r="W1353" s="13"/>
      <c r="X1353" s="2">
        <v>34765</v>
      </c>
      <c r="Y1353">
        <v>19.043600000000001</v>
      </c>
      <c r="AA1353" s="2">
        <v>34765</v>
      </c>
      <c r="AB1353">
        <v>225.9</v>
      </c>
      <c r="AC1353">
        <f t="shared" si="196"/>
        <v>-6.2467006862572116E-3</v>
      </c>
      <c r="AD1353">
        <f t="shared" si="191"/>
        <v>-6.510700686257212E-3</v>
      </c>
      <c r="AE1353">
        <f>Sheet2!$B$17+Sheet2!$B$18*'Portfolio allocation'!K1353</f>
        <v>-6.5609628214704403E-3</v>
      </c>
      <c r="AF1353">
        <f t="shared" si="197"/>
        <v>5.0262135213228337E-5</v>
      </c>
      <c r="AH1353" s="2">
        <v>34765</v>
      </c>
      <c r="AI1353">
        <v>7.4290000000000003</v>
      </c>
      <c r="AJ1353">
        <v>6.6</v>
      </c>
      <c r="AK1353">
        <v>1.32616</v>
      </c>
      <c r="AR1353" s="3"/>
    </row>
    <row r="1354" spans="1:44" hidden="1" outlineLevel="1" x14ac:dyDescent="0.2">
      <c r="A1354" s="2">
        <v>34766</v>
      </c>
      <c r="B1354">
        <v>13.72</v>
      </c>
      <c r="E1354" s="2">
        <v>34766</v>
      </c>
      <c r="F1354">
        <v>483.14</v>
      </c>
      <c r="G1354">
        <f t="shared" si="192"/>
        <v>2.1156558533144132E-3</v>
      </c>
      <c r="H1354" s="2">
        <v>34766</v>
      </c>
      <c r="I1354">
        <v>608.77</v>
      </c>
      <c r="J1354">
        <f t="shared" si="193"/>
        <v>2.1235267004673375E-3</v>
      </c>
      <c r="K1354">
        <f t="shared" si="189"/>
        <v>1.8595267004673376E-3</v>
      </c>
      <c r="L1354">
        <v>2.961032113935018E-4</v>
      </c>
      <c r="N1354" s="2">
        <v>34766</v>
      </c>
      <c r="O1354">
        <v>4.2812000000000001</v>
      </c>
      <c r="Q1354" s="2">
        <v>34766</v>
      </c>
      <c r="R1354">
        <v>4403.13</v>
      </c>
      <c r="S1354" s="8">
        <f t="shared" si="194"/>
        <v>4.8301886792452953E-2</v>
      </c>
      <c r="T1354" s="9">
        <f t="shared" si="190"/>
        <v>4.8037886792452952E-2</v>
      </c>
      <c r="U1354" s="3">
        <f>Sheet1!$B$17+Sheet1!$B$18*'Portfolio allocation'!K1354</f>
        <v>2.621095041804424E-3</v>
      </c>
      <c r="V1354" s="13">
        <f t="shared" si="195"/>
        <v>4.5416791750648527E-2</v>
      </c>
      <c r="W1354" s="13"/>
      <c r="X1354" s="2">
        <v>34766</v>
      </c>
      <c r="Y1354">
        <v>19.043600000000001</v>
      </c>
      <c r="AA1354" s="2">
        <v>34766</v>
      </c>
      <c r="AB1354">
        <v>225.9</v>
      </c>
      <c r="AC1354">
        <f t="shared" si="196"/>
        <v>0</v>
      </c>
      <c r="AD1354">
        <f t="shared" si="191"/>
        <v>-2.6239999999999998E-4</v>
      </c>
      <c r="AE1354">
        <f>Sheet2!$B$17+Sheet2!$B$18*'Portfolio allocation'!K1354</f>
        <v>1.7069255942366987E-3</v>
      </c>
      <c r="AF1354">
        <f t="shared" si="197"/>
        <v>-1.9693255942366985E-3</v>
      </c>
      <c r="AH1354" s="2">
        <v>34766</v>
      </c>
      <c r="AI1354">
        <v>7.3419999999999996</v>
      </c>
      <c r="AJ1354">
        <v>6.56</v>
      </c>
      <c r="AK1354">
        <v>1.3331200000000001</v>
      </c>
      <c r="AR1354" s="3"/>
    </row>
    <row r="1355" spans="1:44" hidden="1" outlineLevel="1" x14ac:dyDescent="0.2">
      <c r="A1355" s="2">
        <v>34767</v>
      </c>
      <c r="B1355">
        <v>13.36</v>
      </c>
      <c r="E1355" s="2">
        <v>34767</v>
      </c>
      <c r="F1355">
        <v>483.16</v>
      </c>
      <c r="G1355">
        <f t="shared" si="192"/>
        <v>4.1395868692450932E-5</v>
      </c>
      <c r="H1355" s="2">
        <v>34767</v>
      </c>
      <c r="I1355">
        <v>609.11</v>
      </c>
      <c r="J1355">
        <f t="shared" si="193"/>
        <v>5.5850321139350179E-4</v>
      </c>
      <c r="K1355">
        <f t="shared" si="189"/>
        <v>2.961032113935018E-4</v>
      </c>
      <c r="L1355">
        <v>1.3022873260987503E-2</v>
      </c>
      <c r="N1355" s="2">
        <v>34767</v>
      </c>
      <c r="O1355">
        <v>4.2422000000000004</v>
      </c>
      <c r="Q1355" s="2">
        <v>34767</v>
      </c>
      <c r="R1355">
        <v>4362.95</v>
      </c>
      <c r="S1355" s="8">
        <f t="shared" si="194"/>
        <v>-9.12532675619393E-3</v>
      </c>
      <c r="T1355" s="9">
        <f t="shared" si="190"/>
        <v>-9.3877267561939294E-3</v>
      </c>
      <c r="U1355" s="3">
        <f>Sheet1!$B$17+Sheet1!$B$18*'Portfolio allocation'!K1355</f>
        <v>8.2749599271857686E-4</v>
      </c>
      <c r="V1355" s="13">
        <f t="shared" si="195"/>
        <v>-1.0215222748912506E-2</v>
      </c>
      <c r="W1355" s="13"/>
      <c r="X1355" s="2">
        <v>34767</v>
      </c>
      <c r="Y1355">
        <v>19.252500000000001</v>
      </c>
      <c r="AA1355" s="2">
        <v>34767</v>
      </c>
      <c r="AB1355">
        <v>228.38</v>
      </c>
      <c r="AC1355">
        <f t="shared" si="196"/>
        <v>1.0978308986277163E-2</v>
      </c>
      <c r="AD1355">
        <f t="shared" si="191"/>
        <v>1.0719508986277163E-2</v>
      </c>
      <c r="AE1355">
        <f>Sheet2!$B$17+Sheet2!$B$18*'Portfolio allocation'!K1355</f>
        <v>3.1668954121161046E-4</v>
      </c>
      <c r="AF1355">
        <f t="shared" si="197"/>
        <v>1.0402819445065553E-2</v>
      </c>
      <c r="AH1355" s="2">
        <v>34767</v>
      </c>
      <c r="AI1355">
        <v>7.2729999999999997</v>
      </c>
      <c r="AJ1355">
        <v>6.47</v>
      </c>
      <c r="AK1355">
        <v>1.3287</v>
      </c>
      <c r="AR1355" s="3"/>
    </row>
    <row r="1356" spans="1:44" hidden="1" outlineLevel="1" x14ac:dyDescent="0.2">
      <c r="A1356" s="2">
        <v>34768</v>
      </c>
      <c r="B1356">
        <v>12.38</v>
      </c>
      <c r="E1356" s="2">
        <v>34768</v>
      </c>
      <c r="F1356">
        <v>489.57</v>
      </c>
      <c r="G1356">
        <f t="shared" si="192"/>
        <v>1.3266826724066538E-2</v>
      </c>
      <c r="H1356" s="2">
        <v>34768</v>
      </c>
      <c r="I1356">
        <v>617.20000000000005</v>
      </c>
      <c r="J1356">
        <f t="shared" si="193"/>
        <v>1.3281673260987503E-2</v>
      </c>
      <c r="K1356">
        <f t="shared" si="189"/>
        <v>1.3022873260987503E-2</v>
      </c>
      <c r="L1356">
        <v>7.935432274789587E-4</v>
      </c>
      <c r="N1356" s="2">
        <v>34768</v>
      </c>
      <c r="O1356">
        <v>4.2851999999999997</v>
      </c>
      <c r="Q1356" s="2">
        <v>34768</v>
      </c>
      <c r="R1356">
        <v>4407.1499999999996</v>
      </c>
      <c r="S1356" s="8">
        <f t="shared" si="194"/>
        <v>1.0130760150815377E-2</v>
      </c>
      <c r="T1356" s="9">
        <f t="shared" si="190"/>
        <v>9.8719601508153766E-3</v>
      </c>
      <c r="U1356" s="3">
        <f>Sheet1!$B$17+Sheet1!$B$18*'Portfolio allocation'!K1356</f>
        <v>1.5427969132858281E-2</v>
      </c>
      <c r="V1356" s="13">
        <f t="shared" si="195"/>
        <v>-5.5560089820429048E-3</v>
      </c>
      <c r="W1356" s="13"/>
      <c r="X1356" s="2">
        <v>34768</v>
      </c>
      <c r="Y1356">
        <v>19.3719</v>
      </c>
      <c r="AA1356" s="2">
        <v>34768</v>
      </c>
      <c r="AB1356">
        <v>229.8</v>
      </c>
      <c r="AC1356">
        <f t="shared" si="196"/>
        <v>6.2177073298887997E-3</v>
      </c>
      <c r="AD1356">
        <f t="shared" si="191"/>
        <v>5.9581073298887993E-3</v>
      </c>
      <c r="AE1356">
        <f>Sheet2!$B$17+Sheet2!$B$18*'Portfolio allocation'!K1356</f>
        <v>1.163365815858018E-2</v>
      </c>
      <c r="AF1356">
        <f t="shared" si="197"/>
        <v>-5.6755508286913808E-3</v>
      </c>
      <c r="AH1356" s="2">
        <v>34768</v>
      </c>
      <c r="AI1356">
        <v>7.2220000000000004</v>
      </c>
      <c r="AJ1356">
        <v>6.49</v>
      </c>
      <c r="AK1356">
        <v>1.30742</v>
      </c>
      <c r="AR1356" s="3"/>
    </row>
    <row r="1357" spans="1:44" hidden="1" outlineLevel="1" x14ac:dyDescent="0.2">
      <c r="A1357" s="2">
        <v>34771</v>
      </c>
      <c r="B1357">
        <v>12.15</v>
      </c>
      <c r="E1357" s="2">
        <v>34771</v>
      </c>
      <c r="F1357">
        <v>490.05</v>
      </c>
      <c r="G1357">
        <f t="shared" si="192"/>
        <v>9.8045223359277678E-4</v>
      </c>
      <c r="H1357" s="2">
        <v>34771</v>
      </c>
      <c r="I1357">
        <v>617.85</v>
      </c>
      <c r="J1357">
        <f t="shared" si="193"/>
        <v>1.0531432274789587E-3</v>
      </c>
      <c r="K1357">
        <f t="shared" si="189"/>
        <v>7.935432274789587E-4</v>
      </c>
      <c r="L1357">
        <v>5.5690569555718293E-3</v>
      </c>
      <c r="N1357" s="2">
        <v>34771</v>
      </c>
      <c r="O1357">
        <v>4.3125</v>
      </c>
      <c r="Q1357" s="2">
        <v>34771</v>
      </c>
      <c r="R1357">
        <v>4435.2700000000004</v>
      </c>
      <c r="S1357" s="8">
        <f t="shared" si="194"/>
        <v>6.3805407122519142E-3</v>
      </c>
      <c r="T1357" s="9">
        <f t="shared" si="190"/>
        <v>6.1209407122519138E-3</v>
      </c>
      <c r="U1357" s="3">
        <f>Sheet1!$B$17+Sheet1!$B$18*'Portfolio allocation'!K1357</f>
        <v>1.3981717859783184E-3</v>
      </c>
      <c r="V1357" s="13">
        <f t="shared" si="195"/>
        <v>4.7227689262735956E-3</v>
      </c>
      <c r="W1357" s="13"/>
      <c r="X1357" s="2">
        <v>34771</v>
      </c>
      <c r="Y1357">
        <v>19.5809</v>
      </c>
      <c r="AA1357" s="2">
        <v>34771</v>
      </c>
      <c r="AB1357">
        <v>232.28</v>
      </c>
      <c r="AC1357">
        <f t="shared" si="196"/>
        <v>1.0791993037423842E-2</v>
      </c>
      <c r="AD1357">
        <f t="shared" si="191"/>
        <v>1.0534393037423841E-2</v>
      </c>
      <c r="AE1357">
        <f>Sheet2!$B$17+Sheet2!$B$18*'Portfolio allocation'!K1357</f>
        <v>7.5902589435739704E-4</v>
      </c>
      <c r="AF1357">
        <f t="shared" si="197"/>
        <v>9.7753671430664442E-3</v>
      </c>
      <c r="AH1357" s="2">
        <v>34771</v>
      </c>
      <c r="AI1357">
        <v>7.1820000000000004</v>
      </c>
      <c r="AJ1357">
        <v>6.44</v>
      </c>
      <c r="AK1357">
        <v>1.31081</v>
      </c>
      <c r="AR1357" s="3"/>
    </row>
    <row r="1358" spans="1:44" hidden="1" outlineLevel="1" x14ac:dyDescent="0.2">
      <c r="A1358" s="2">
        <v>34772</v>
      </c>
      <c r="B1358">
        <v>12.1</v>
      </c>
      <c r="E1358" s="2">
        <v>34772</v>
      </c>
      <c r="F1358">
        <v>492.89</v>
      </c>
      <c r="G1358">
        <f t="shared" si="192"/>
        <v>5.7953270074482255E-3</v>
      </c>
      <c r="H1358" s="2">
        <v>34772</v>
      </c>
      <c r="I1358">
        <v>621.45000000000005</v>
      </c>
      <c r="J1358">
        <f t="shared" si="193"/>
        <v>5.8266569555718295E-3</v>
      </c>
      <c r="K1358">
        <f t="shared" si="189"/>
        <v>5.5690569555718293E-3</v>
      </c>
      <c r="L1358">
        <v>-2.2509334942472977E-3</v>
      </c>
      <c r="N1358" s="2">
        <v>34772</v>
      </c>
      <c r="O1358">
        <v>4.4843999999999999</v>
      </c>
      <c r="Q1358" s="2">
        <v>34772</v>
      </c>
      <c r="R1358">
        <v>4612.04</v>
      </c>
      <c r="S1358" s="8">
        <f t="shared" si="194"/>
        <v>3.9855521760794543E-2</v>
      </c>
      <c r="T1358" s="9">
        <f t="shared" si="190"/>
        <v>3.9597921760794547E-2</v>
      </c>
      <c r="U1358" s="3">
        <f>Sheet1!$B$17+Sheet1!$B$18*'Portfolio allocation'!K1358</f>
        <v>6.8767621624590096E-3</v>
      </c>
      <c r="V1358" s="13">
        <f t="shared" si="195"/>
        <v>3.2721159598335534E-2</v>
      </c>
      <c r="W1358" s="13"/>
      <c r="X1358" s="2">
        <v>34772</v>
      </c>
      <c r="Y1358">
        <v>19.461500000000001</v>
      </c>
      <c r="AA1358" s="2">
        <v>34772</v>
      </c>
      <c r="AB1358">
        <v>230.86</v>
      </c>
      <c r="AC1358">
        <f t="shared" si="196"/>
        <v>-6.1133115205785904E-3</v>
      </c>
      <c r="AD1358">
        <f t="shared" si="191"/>
        <v>-6.3689115205785903E-3</v>
      </c>
      <c r="AE1358">
        <f>Sheet2!$B$17+Sheet2!$B$18*'Portfolio allocation'!K1358</f>
        <v>5.0055345357517518E-3</v>
      </c>
      <c r="AF1358">
        <f t="shared" si="197"/>
        <v>-1.1374446056330343E-2</v>
      </c>
      <c r="AH1358" s="2">
        <v>34772</v>
      </c>
      <c r="AI1358">
        <v>7.1079999999999997</v>
      </c>
      <c r="AJ1358">
        <v>6.39</v>
      </c>
      <c r="AK1358">
        <v>1.3086899999999999</v>
      </c>
      <c r="AR1358" s="3"/>
    </row>
    <row r="1359" spans="1:44" hidden="1" outlineLevel="1" x14ac:dyDescent="0.2">
      <c r="A1359" s="2">
        <v>34773</v>
      </c>
      <c r="B1359">
        <v>12.42</v>
      </c>
      <c r="E1359" s="2">
        <v>34773</v>
      </c>
      <c r="F1359">
        <v>491.88</v>
      </c>
      <c r="G1359">
        <f t="shared" si="192"/>
        <v>-2.0491387530686689E-3</v>
      </c>
      <c r="H1359" s="2">
        <v>34773</v>
      </c>
      <c r="I1359">
        <v>620.21</v>
      </c>
      <c r="J1359">
        <f t="shared" si="193"/>
        <v>-1.9953334942472978E-3</v>
      </c>
      <c r="K1359">
        <f t="shared" si="189"/>
        <v>-2.2509334942472977E-3</v>
      </c>
      <c r="L1359">
        <v>6.9992069718321399E-3</v>
      </c>
      <c r="N1359" s="2">
        <v>34773</v>
      </c>
      <c r="O1359">
        <v>4.4062000000000001</v>
      </c>
      <c r="Q1359" s="2">
        <v>34773</v>
      </c>
      <c r="R1359">
        <v>4531.6899999999996</v>
      </c>
      <c r="S1359" s="8">
        <f t="shared" si="194"/>
        <v>-1.7421791658355112E-2</v>
      </c>
      <c r="T1359" s="9">
        <f t="shared" si="190"/>
        <v>-1.7677391658355114E-2</v>
      </c>
      <c r="U1359" s="3">
        <f>Sheet1!$B$17+Sheet1!$B$18*'Portfolio allocation'!K1359</f>
        <v>-2.0945290664868225E-3</v>
      </c>
      <c r="V1359" s="13">
        <f t="shared" si="195"/>
        <v>-1.5582862591868292E-2</v>
      </c>
      <c r="W1359" s="13"/>
      <c r="X1359" s="2">
        <v>34773</v>
      </c>
      <c r="Y1359">
        <v>19.5212</v>
      </c>
      <c r="AA1359" s="2">
        <v>34773</v>
      </c>
      <c r="AB1359">
        <v>231.57</v>
      </c>
      <c r="AC1359">
        <f t="shared" si="196"/>
        <v>3.0754569869184678E-3</v>
      </c>
      <c r="AD1359">
        <f t="shared" si="191"/>
        <v>2.8190569869184679E-3</v>
      </c>
      <c r="AE1359">
        <f>Sheet2!$B$17+Sheet2!$B$18*'Portfolio allocation'!K1359</f>
        <v>-1.9482004782275554E-3</v>
      </c>
      <c r="AF1359">
        <f t="shared" si="197"/>
        <v>4.7672574651460228E-3</v>
      </c>
      <c r="AH1359" s="2">
        <v>34773</v>
      </c>
      <c r="AI1359">
        <v>7.09</v>
      </c>
      <c r="AJ1359">
        <v>6.41</v>
      </c>
      <c r="AK1359">
        <v>1.3246199999999999</v>
      </c>
      <c r="AR1359" s="3"/>
    </row>
    <row r="1360" spans="1:44" hidden="1" outlineLevel="1" x14ac:dyDescent="0.2">
      <c r="A1360" s="2">
        <v>34774</v>
      </c>
      <c r="B1360">
        <v>11.95</v>
      </c>
      <c r="E1360" s="2">
        <v>34774</v>
      </c>
      <c r="F1360">
        <v>495.41</v>
      </c>
      <c r="G1360">
        <f t="shared" si="192"/>
        <v>7.1765471253151247E-3</v>
      </c>
      <c r="H1360" s="2">
        <v>34774</v>
      </c>
      <c r="I1360">
        <v>624.71</v>
      </c>
      <c r="J1360">
        <f t="shared" si="193"/>
        <v>7.2556069718321403E-3</v>
      </c>
      <c r="K1360">
        <f t="shared" si="189"/>
        <v>6.9992069718321399E-3</v>
      </c>
      <c r="L1360">
        <v>-2.9896015751230899E-5</v>
      </c>
      <c r="N1360" s="2">
        <v>34774</v>
      </c>
      <c r="O1360">
        <v>4.3827999999999996</v>
      </c>
      <c r="Q1360" s="2">
        <v>34774</v>
      </c>
      <c r="R1360">
        <v>4507.58</v>
      </c>
      <c r="S1360" s="8">
        <f t="shared" si="194"/>
        <v>-5.3203109656662084E-3</v>
      </c>
      <c r="T1360" s="9">
        <f t="shared" si="190"/>
        <v>-5.5767109656662088E-3</v>
      </c>
      <c r="U1360" s="3">
        <f>Sheet1!$B$17+Sheet1!$B$18*'Portfolio allocation'!K1360</f>
        <v>8.5174665059342142E-3</v>
      </c>
      <c r="V1360" s="13">
        <f t="shared" si="195"/>
        <v>-1.4094177471600423E-2</v>
      </c>
      <c r="W1360" s="13"/>
      <c r="X1360" s="2">
        <v>34774</v>
      </c>
      <c r="Y1360">
        <v>19.939</v>
      </c>
      <c r="AA1360" s="2">
        <v>34774</v>
      </c>
      <c r="AB1360">
        <v>236.53</v>
      </c>
      <c r="AC1360">
        <f t="shared" si="196"/>
        <v>2.1419009370816644E-2</v>
      </c>
      <c r="AD1360">
        <f t="shared" si="191"/>
        <v>2.1165009370816643E-2</v>
      </c>
      <c r="AE1360">
        <f>Sheet2!$B$17+Sheet2!$B$18*'Portfolio allocation'!K1360</f>
        <v>6.2772604166372479E-3</v>
      </c>
      <c r="AF1360">
        <f t="shared" si="197"/>
        <v>1.4887748954179394E-2</v>
      </c>
      <c r="AH1360" s="2">
        <v>34774</v>
      </c>
      <c r="AI1360">
        <v>7.09</v>
      </c>
      <c r="AJ1360">
        <v>6.35</v>
      </c>
      <c r="AK1360">
        <v>1.3250999999999999</v>
      </c>
      <c r="AR1360" s="3"/>
    </row>
    <row r="1361" spans="1:44" hidden="1" outlineLevel="1" x14ac:dyDescent="0.2">
      <c r="A1361" s="2">
        <v>34775</v>
      </c>
      <c r="B1361">
        <v>11.8</v>
      </c>
      <c r="E1361" s="2">
        <v>34775</v>
      </c>
      <c r="F1361">
        <v>495.52</v>
      </c>
      <c r="G1361">
        <f t="shared" si="192"/>
        <v>2.2203831170131139E-4</v>
      </c>
      <c r="H1361" s="2">
        <v>34775</v>
      </c>
      <c r="I1361">
        <v>624.85</v>
      </c>
      <c r="J1361">
        <f t="shared" si="193"/>
        <v>2.2410398424876909E-4</v>
      </c>
      <c r="K1361">
        <f t="shared" si="189"/>
        <v>-2.9896015751230899E-5</v>
      </c>
      <c r="L1361">
        <v>1.0255072737457289E-3</v>
      </c>
      <c r="N1361" s="2">
        <v>34775</v>
      </c>
      <c r="O1361">
        <v>4.3711000000000002</v>
      </c>
      <c r="Q1361" s="2">
        <v>34775</v>
      </c>
      <c r="R1361">
        <v>4495.53</v>
      </c>
      <c r="S1361" s="8">
        <f t="shared" si="194"/>
        <v>-2.6732747949010927E-3</v>
      </c>
      <c r="T1361" s="9">
        <f t="shared" si="190"/>
        <v>-2.9272747949010925E-3</v>
      </c>
      <c r="U1361" s="3">
        <f>Sheet1!$B$17+Sheet1!$B$18*'Portfolio allocation'!K1361</f>
        <v>4.535014174190244E-4</v>
      </c>
      <c r="V1361" s="13">
        <f t="shared" si="195"/>
        <v>-3.3807762123201171E-3</v>
      </c>
      <c r="W1361" s="13"/>
      <c r="X1361" s="2">
        <v>34775</v>
      </c>
      <c r="Y1361">
        <v>19.7301</v>
      </c>
      <c r="AA1361" s="2">
        <v>34775</v>
      </c>
      <c r="AB1361">
        <v>234.05</v>
      </c>
      <c r="AC1361">
        <f t="shared" si="196"/>
        <v>-1.0484927916120546E-2</v>
      </c>
      <c r="AD1361">
        <f t="shared" si="191"/>
        <v>-1.0739727916120545E-2</v>
      </c>
      <c r="AE1361">
        <f>Sheet2!$B$17+Sheet2!$B$18*'Portfolio allocation'!K1361</f>
        <v>2.6802711442022439E-5</v>
      </c>
      <c r="AF1361">
        <f t="shared" si="197"/>
        <v>-1.0766530627562568E-2</v>
      </c>
      <c r="AH1361" s="2">
        <v>34775</v>
      </c>
      <c r="AI1361">
        <v>7.1029999999999998</v>
      </c>
      <c r="AJ1361">
        <v>6.37</v>
      </c>
      <c r="AK1361">
        <v>1.31854</v>
      </c>
      <c r="AR1361" s="3"/>
    </row>
    <row r="1362" spans="1:44" hidden="1" outlineLevel="1" x14ac:dyDescent="0.2">
      <c r="A1362" s="2">
        <v>34778</v>
      </c>
      <c r="B1362">
        <v>11.34</v>
      </c>
      <c r="E1362" s="2">
        <v>34778</v>
      </c>
      <c r="F1362">
        <v>496.15</v>
      </c>
      <c r="G1362">
        <f t="shared" si="192"/>
        <v>1.2713916693574134E-3</v>
      </c>
      <c r="H1362" s="2">
        <v>34778</v>
      </c>
      <c r="I1362">
        <v>625.65</v>
      </c>
      <c r="J1362">
        <f t="shared" si="193"/>
        <v>1.2803072737457288E-3</v>
      </c>
      <c r="K1362">
        <f t="shared" si="189"/>
        <v>1.0255072737457289E-3</v>
      </c>
      <c r="L1362">
        <v>-2.4125559338288309E-3</v>
      </c>
      <c r="N1362" s="2">
        <v>34778</v>
      </c>
      <c r="O1362">
        <v>4.4452999999999996</v>
      </c>
      <c r="Q1362" s="2">
        <v>34778</v>
      </c>
      <c r="R1362">
        <v>4571.8599999999997</v>
      </c>
      <c r="S1362" s="8">
        <f t="shared" si="194"/>
        <v>1.6979088116417795E-2</v>
      </c>
      <c r="T1362" s="9">
        <f t="shared" si="190"/>
        <v>1.6724288116417796E-2</v>
      </c>
      <c r="U1362" s="3">
        <f>Sheet1!$B$17+Sheet1!$B$18*'Portfolio allocation'!K1362</f>
        <v>1.6642868186062666E-3</v>
      </c>
      <c r="V1362" s="13">
        <f t="shared" si="195"/>
        <v>1.5060001297811529E-2</v>
      </c>
      <c r="W1362" s="13"/>
      <c r="X1362" s="2">
        <v>34778</v>
      </c>
      <c r="Y1362">
        <v>19.939</v>
      </c>
      <c r="AA1362" s="2">
        <v>34778</v>
      </c>
      <c r="AB1362">
        <v>236.53</v>
      </c>
      <c r="AC1362">
        <f t="shared" si="196"/>
        <v>1.059602649006619E-2</v>
      </c>
      <c r="AD1362">
        <f t="shared" si="191"/>
        <v>1.0341226490066191E-2</v>
      </c>
      <c r="AE1362">
        <f>Sheet2!$B$17+Sheet2!$B$18*'Portfolio allocation'!K1362</f>
        <v>9.6529424223586082E-4</v>
      </c>
      <c r="AF1362">
        <f t="shared" si="197"/>
        <v>9.3759322478303309E-3</v>
      </c>
      <c r="AH1362" s="2">
        <v>34778</v>
      </c>
      <c r="AI1362">
        <v>7.117</v>
      </c>
      <c r="AJ1362">
        <v>6.37</v>
      </c>
      <c r="AK1362">
        <v>1.3122100000000001</v>
      </c>
      <c r="AR1362" s="3"/>
    </row>
    <row r="1363" spans="1:44" hidden="1" outlineLevel="1" x14ac:dyDescent="0.2">
      <c r="A1363" s="2">
        <v>34779</v>
      </c>
      <c r="B1363">
        <v>11.53</v>
      </c>
      <c r="E1363" s="2">
        <v>34779</v>
      </c>
      <c r="F1363">
        <v>495.07</v>
      </c>
      <c r="G1363">
        <f t="shared" si="192"/>
        <v>-2.1767610601631793E-3</v>
      </c>
      <c r="H1363" s="2">
        <v>34779</v>
      </c>
      <c r="I1363">
        <v>624.29999999999995</v>
      </c>
      <c r="J1363">
        <f t="shared" si="193"/>
        <v>-2.157755933828831E-3</v>
      </c>
      <c r="K1363">
        <f t="shared" si="189"/>
        <v>-2.4125559338288309E-3</v>
      </c>
      <c r="L1363">
        <v>9.6216344706069319E-4</v>
      </c>
      <c r="N1363" s="2">
        <v>34779</v>
      </c>
      <c r="O1363">
        <v>4.4023000000000003</v>
      </c>
      <c r="Q1363" s="2">
        <v>34779</v>
      </c>
      <c r="R1363">
        <v>4527.67</v>
      </c>
      <c r="S1363" s="8">
        <f t="shared" si="194"/>
        <v>-9.6656503042524822E-3</v>
      </c>
      <c r="T1363" s="9">
        <f t="shared" si="190"/>
        <v>-9.9204503042524816E-3</v>
      </c>
      <c r="U1363" s="3">
        <f>Sheet1!$B$17+Sheet1!$B$18*'Portfolio allocation'!K1363</f>
        <v>-2.2799464252320845E-3</v>
      </c>
      <c r="V1363" s="13">
        <f t="shared" si="195"/>
        <v>-7.6405038790203971E-3</v>
      </c>
      <c r="W1363" s="13"/>
      <c r="X1363" s="2">
        <v>34779</v>
      </c>
      <c r="Y1363">
        <v>19.640599999999999</v>
      </c>
      <c r="AA1363" s="2">
        <v>34779</v>
      </c>
      <c r="AB1363">
        <v>232.99</v>
      </c>
      <c r="AC1363">
        <f t="shared" si="196"/>
        <v>-1.4966389041559225E-2</v>
      </c>
      <c r="AD1363">
        <f t="shared" si="191"/>
        <v>-1.5221589041559225E-2</v>
      </c>
      <c r="AE1363">
        <f>Sheet2!$B$17+Sheet2!$B$18*'Portfolio allocation'!K1363</f>
        <v>-2.0919192748648143E-3</v>
      </c>
      <c r="AF1363">
        <f t="shared" si="197"/>
        <v>-1.3129669766694411E-2</v>
      </c>
      <c r="AH1363" s="2">
        <v>34779</v>
      </c>
      <c r="AI1363">
        <v>7.1840000000000002</v>
      </c>
      <c r="AJ1363">
        <v>6.38</v>
      </c>
      <c r="AK1363">
        <v>1.3072600000000001</v>
      </c>
      <c r="AR1363" s="3"/>
    </row>
    <row r="1364" spans="1:44" hidden="1" outlineLevel="1" x14ac:dyDescent="0.2">
      <c r="A1364" s="2">
        <v>34780</v>
      </c>
      <c r="B1364">
        <v>11.29</v>
      </c>
      <c r="E1364" s="2">
        <v>34780</v>
      </c>
      <c r="F1364">
        <v>495.67</v>
      </c>
      <c r="G1364">
        <f t="shared" si="192"/>
        <v>1.2119498252771699E-3</v>
      </c>
      <c r="H1364" s="2">
        <v>34780</v>
      </c>
      <c r="I1364">
        <v>625.05999999999995</v>
      </c>
      <c r="J1364">
        <f t="shared" si="193"/>
        <v>1.2173634470606931E-3</v>
      </c>
      <c r="K1364">
        <f t="shared" si="189"/>
        <v>9.6216344706069319E-4</v>
      </c>
      <c r="L1364">
        <v>3.0394624516042536E-4</v>
      </c>
      <c r="N1364" s="2">
        <v>34780</v>
      </c>
      <c r="O1364">
        <v>4.4336000000000002</v>
      </c>
      <c r="Q1364" s="2">
        <v>34780</v>
      </c>
      <c r="R1364">
        <v>4559.8100000000004</v>
      </c>
      <c r="S1364" s="8">
        <f t="shared" si="194"/>
        <v>7.0985738801636611E-3</v>
      </c>
      <c r="T1364" s="9">
        <f t="shared" si="190"/>
        <v>6.8433738801636614E-3</v>
      </c>
      <c r="U1364" s="3">
        <f>Sheet1!$B$17+Sheet1!$B$18*'Portfolio allocation'!K1364</f>
        <v>1.5916171752871407E-3</v>
      </c>
      <c r="V1364" s="13">
        <f t="shared" si="195"/>
        <v>5.2517567048765207E-3</v>
      </c>
      <c r="W1364" s="13"/>
      <c r="X1364" s="2">
        <v>34780</v>
      </c>
      <c r="Y1364">
        <v>19.491299999999999</v>
      </c>
      <c r="AA1364" s="2">
        <v>34780</v>
      </c>
      <c r="AB1364">
        <v>231.22</v>
      </c>
      <c r="AC1364">
        <f t="shared" si="196"/>
        <v>-7.5968925704966717E-3</v>
      </c>
      <c r="AD1364">
        <f t="shared" si="191"/>
        <v>-7.8528925704966709E-3</v>
      </c>
      <c r="AE1364">
        <f>Sheet2!$B$17+Sheet2!$B$18*'Portfolio allocation'!K1364</f>
        <v>9.0896729550034945E-4</v>
      </c>
      <c r="AF1364">
        <f t="shared" si="197"/>
        <v>-8.7618598659970209E-3</v>
      </c>
      <c r="AH1364" s="2">
        <v>34780</v>
      </c>
      <c r="AI1364">
        <v>7.1970000000000001</v>
      </c>
      <c r="AJ1364">
        <v>6.4</v>
      </c>
      <c r="AK1364">
        <v>1.3096399999999999</v>
      </c>
      <c r="AR1364" s="3"/>
    </row>
    <row r="1365" spans="1:44" hidden="1" outlineLevel="1" x14ac:dyDescent="0.2">
      <c r="A1365" s="2">
        <v>34781</v>
      </c>
      <c r="B1365">
        <v>11.43</v>
      </c>
      <c r="E1365" s="2">
        <v>34781</v>
      </c>
      <c r="F1365">
        <v>495.95</v>
      </c>
      <c r="G1365">
        <f t="shared" si="192"/>
        <v>5.6489196441167344E-4</v>
      </c>
      <c r="H1365" s="2">
        <v>34781</v>
      </c>
      <c r="I1365">
        <v>625.41</v>
      </c>
      <c r="J1365">
        <f t="shared" si="193"/>
        <v>5.5994624516042535E-4</v>
      </c>
      <c r="K1365">
        <f t="shared" si="189"/>
        <v>3.0394624516042536E-4</v>
      </c>
      <c r="L1365">
        <v>9.8661603875858199E-3</v>
      </c>
      <c r="N1365" s="2">
        <v>34781</v>
      </c>
      <c r="O1365">
        <v>4.5468999999999999</v>
      </c>
      <c r="Q1365" s="2">
        <v>34781</v>
      </c>
      <c r="R1365">
        <v>4676.32</v>
      </c>
      <c r="S1365" s="8">
        <f t="shared" si="194"/>
        <v>2.5551503242459583E-2</v>
      </c>
      <c r="T1365" s="9">
        <f t="shared" si="190"/>
        <v>2.5295503242459584E-2</v>
      </c>
      <c r="U1365" s="3">
        <f>Sheet1!$B$17+Sheet1!$B$18*'Portfolio allocation'!K1365</f>
        <v>8.3649371982490021E-4</v>
      </c>
      <c r="V1365" s="13">
        <f t="shared" si="195"/>
        <v>2.4459009522634682E-2</v>
      </c>
      <c r="W1365" s="13"/>
      <c r="X1365" s="2">
        <v>34781</v>
      </c>
      <c r="Y1365">
        <v>19.909199999999998</v>
      </c>
      <c r="AA1365" s="2">
        <v>34781</v>
      </c>
      <c r="AB1365">
        <v>236.17</v>
      </c>
      <c r="AC1365">
        <f t="shared" si="196"/>
        <v>2.1408182683158916E-2</v>
      </c>
      <c r="AD1365">
        <f t="shared" si="191"/>
        <v>2.1152982683158916E-2</v>
      </c>
      <c r="AE1365">
        <f>Sheet2!$B$17+Sheet2!$B$18*'Portfolio allocation'!K1365</f>
        <v>3.2366376693104723E-4</v>
      </c>
      <c r="AF1365">
        <f t="shared" si="197"/>
        <v>2.0829318916227867E-2</v>
      </c>
      <c r="AH1365" s="2">
        <v>34781</v>
      </c>
      <c r="AI1365">
        <v>7.1840000000000002</v>
      </c>
      <c r="AJ1365">
        <v>6.38</v>
      </c>
      <c r="AK1365">
        <v>1.3107599999999999</v>
      </c>
      <c r="AR1365" s="3"/>
    </row>
    <row r="1366" spans="1:44" hidden="1" outlineLevel="1" x14ac:dyDescent="0.2">
      <c r="A1366" s="2">
        <v>34782</v>
      </c>
      <c r="B1366">
        <v>11.19</v>
      </c>
      <c r="E1366" s="2">
        <v>34782</v>
      </c>
      <c r="F1366">
        <v>500.97</v>
      </c>
      <c r="G1366">
        <f t="shared" si="192"/>
        <v>1.0121988103639623E-2</v>
      </c>
      <c r="H1366" s="2">
        <v>34782</v>
      </c>
      <c r="I1366">
        <v>631.74</v>
      </c>
      <c r="J1366">
        <f t="shared" si="193"/>
        <v>1.012136038758582E-2</v>
      </c>
      <c r="K1366">
        <f t="shared" si="189"/>
        <v>9.8661603875858199E-3</v>
      </c>
      <c r="L1366">
        <v>4.6388527305537969E-3</v>
      </c>
      <c r="N1366" s="2">
        <v>34782</v>
      </c>
      <c r="O1366">
        <v>4.6172000000000004</v>
      </c>
      <c r="Q1366" s="2">
        <v>34782</v>
      </c>
      <c r="R1366">
        <v>4748.63</v>
      </c>
      <c r="S1366" s="8">
        <f t="shared" si="194"/>
        <v>1.5463013651760393E-2</v>
      </c>
      <c r="T1366" s="9">
        <f t="shared" si="190"/>
        <v>1.5207813651760393E-2</v>
      </c>
      <c r="U1366" s="3">
        <f>Sheet1!$B$17+Sheet1!$B$18*'Portfolio allocation'!K1366</f>
        <v>1.1806508122748744E-2</v>
      </c>
      <c r="V1366" s="13">
        <f t="shared" si="195"/>
        <v>3.401305529011649E-3</v>
      </c>
      <c r="W1366" s="13"/>
      <c r="X1366" s="2">
        <v>34782</v>
      </c>
      <c r="Y1366">
        <v>19.968900000000001</v>
      </c>
      <c r="AA1366" s="2">
        <v>34782</v>
      </c>
      <c r="AB1366">
        <v>236.88</v>
      </c>
      <c r="AC1366">
        <f t="shared" si="196"/>
        <v>3.0063090146927873E-3</v>
      </c>
      <c r="AD1366">
        <f t="shared" si="191"/>
        <v>2.7539090146927875E-3</v>
      </c>
      <c r="AE1366">
        <f>Sheet2!$B$17+Sheet2!$B$18*'Portfolio allocation'!K1366</f>
        <v>8.8266285365222359E-3</v>
      </c>
      <c r="AF1366">
        <f t="shared" si="197"/>
        <v>-6.0727195218294484E-3</v>
      </c>
      <c r="AH1366" s="2">
        <v>34782</v>
      </c>
      <c r="AI1366">
        <v>7.0830000000000002</v>
      </c>
      <c r="AJ1366">
        <v>6.31</v>
      </c>
      <c r="AK1366">
        <v>1.30644</v>
      </c>
      <c r="AR1366" s="3"/>
    </row>
    <row r="1367" spans="1:44" hidden="1" outlineLevel="1" x14ac:dyDescent="0.2">
      <c r="A1367" s="2">
        <v>34785</v>
      </c>
      <c r="B1367">
        <v>11.83</v>
      </c>
      <c r="E1367" s="2">
        <v>34785</v>
      </c>
      <c r="F1367">
        <v>503.2</v>
      </c>
      <c r="G1367">
        <f t="shared" si="192"/>
        <v>4.4513643531547409E-3</v>
      </c>
      <c r="H1367" s="2">
        <v>34785</v>
      </c>
      <c r="I1367">
        <v>634.83000000000004</v>
      </c>
      <c r="J1367">
        <f t="shared" si="193"/>
        <v>4.8912527305537967E-3</v>
      </c>
      <c r="K1367">
        <f t="shared" si="189"/>
        <v>4.6388527305537969E-3</v>
      </c>
      <c r="L1367">
        <v>1.1511501283808466E-3</v>
      </c>
      <c r="N1367" s="2">
        <v>34785</v>
      </c>
      <c r="O1367">
        <v>4.5625</v>
      </c>
      <c r="Q1367" s="2">
        <v>34785</v>
      </c>
      <c r="R1367">
        <v>4692.3900000000003</v>
      </c>
      <c r="S1367" s="8">
        <f t="shared" si="194"/>
        <v>-1.1843415890477882E-2</v>
      </c>
      <c r="T1367" s="9">
        <f t="shared" si="190"/>
        <v>-1.2095815890477882E-2</v>
      </c>
      <c r="U1367" s="3">
        <f>Sheet1!$B$17+Sheet1!$B$18*'Portfolio allocation'!K1367</f>
        <v>5.8096083010082383E-3</v>
      </c>
      <c r="V1367" s="13">
        <f t="shared" si="195"/>
        <v>-1.7905424191486122E-2</v>
      </c>
      <c r="W1367" s="13"/>
      <c r="X1367" s="2">
        <v>34785</v>
      </c>
      <c r="Y1367">
        <v>20.2972</v>
      </c>
      <c r="AA1367" s="2">
        <v>34785</v>
      </c>
      <c r="AB1367">
        <v>240.78</v>
      </c>
      <c r="AC1367">
        <f t="shared" si="196"/>
        <v>1.6464032421479313E-2</v>
      </c>
      <c r="AD1367">
        <f t="shared" si="191"/>
        <v>1.6213232421479314E-2</v>
      </c>
      <c r="AE1367">
        <f>Sheet2!$B$17+Sheet2!$B$18*'Portfolio allocation'!K1367</f>
        <v>4.1783732072095941E-3</v>
      </c>
      <c r="AF1367">
        <f t="shared" si="197"/>
        <v>1.203485921426972E-2</v>
      </c>
      <c r="AH1367" s="2">
        <v>34785</v>
      </c>
      <c r="AI1367">
        <v>7.0449999999999999</v>
      </c>
      <c r="AJ1367">
        <v>6.27</v>
      </c>
      <c r="AK1367">
        <v>1.3124899999999999</v>
      </c>
      <c r="AR1367" s="3"/>
    </row>
    <row r="1368" spans="1:44" hidden="1" outlineLevel="1" x14ac:dyDescent="0.2">
      <c r="A1368" s="2">
        <v>34786</v>
      </c>
      <c r="B1368">
        <v>11.33</v>
      </c>
      <c r="E1368" s="2">
        <v>34786</v>
      </c>
      <c r="F1368">
        <v>503.9</v>
      </c>
      <c r="G1368">
        <f t="shared" si="192"/>
        <v>1.3910969793322625E-3</v>
      </c>
      <c r="H1368" s="2">
        <v>34786</v>
      </c>
      <c r="I1368">
        <v>635.72</v>
      </c>
      <c r="J1368">
        <f t="shared" si="193"/>
        <v>1.4019501283808466E-3</v>
      </c>
      <c r="K1368">
        <f t="shared" si="189"/>
        <v>1.1511501283808466E-3</v>
      </c>
      <c r="L1368">
        <v>-1.7967591769961655E-3</v>
      </c>
      <c r="N1368" s="2">
        <v>34786</v>
      </c>
      <c r="O1368">
        <v>4.6016000000000004</v>
      </c>
      <c r="Q1368" s="2">
        <v>34786</v>
      </c>
      <c r="R1368">
        <v>4732.5600000000004</v>
      </c>
      <c r="S1368" s="8">
        <f t="shared" si="194"/>
        <v>8.5606695095676866E-3</v>
      </c>
      <c r="T1368" s="9">
        <f t="shared" si="190"/>
        <v>8.3098695095676859E-3</v>
      </c>
      <c r="U1368" s="3">
        <f>Sheet1!$B$17+Sheet1!$B$18*'Portfolio allocation'!K1368</f>
        <v>1.808427485657058E-3</v>
      </c>
      <c r="V1368" s="13">
        <f t="shared" si="195"/>
        <v>6.5014420239106283E-3</v>
      </c>
      <c r="W1368" s="13"/>
      <c r="X1368" s="2">
        <v>34786</v>
      </c>
      <c r="Y1368">
        <v>20.177800000000001</v>
      </c>
      <c r="AA1368" s="2">
        <v>34786</v>
      </c>
      <c r="AB1368">
        <v>239.36</v>
      </c>
      <c r="AC1368">
        <f t="shared" si="196"/>
        <v>-5.897499792341554E-3</v>
      </c>
      <c r="AD1368">
        <f t="shared" si="191"/>
        <v>-6.1526997923415537E-3</v>
      </c>
      <c r="AE1368">
        <f>Sheet2!$B$17+Sheet2!$B$18*'Portfolio allocation'!K1368</f>
        <v>1.0770190740165362E-3</v>
      </c>
      <c r="AF1368">
        <f t="shared" si="197"/>
        <v>-7.2297188663580899E-3</v>
      </c>
      <c r="AH1368" s="2">
        <v>34786</v>
      </c>
      <c r="AI1368">
        <v>7.141</v>
      </c>
      <c r="AJ1368">
        <v>6.38</v>
      </c>
      <c r="AK1368">
        <v>1.31778</v>
      </c>
      <c r="AR1368" s="3"/>
    </row>
    <row r="1369" spans="1:44" hidden="1" outlineLevel="1" x14ac:dyDescent="0.2">
      <c r="A1369" s="2">
        <v>34787</v>
      </c>
      <c r="B1369">
        <v>12.51</v>
      </c>
      <c r="E1369" s="2">
        <v>34787</v>
      </c>
      <c r="F1369">
        <v>503.12</v>
      </c>
      <c r="G1369">
        <f t="shared" si="192"/>
        <v>-1.5479261758284402E-3</v>
      </c>
      <c r="H1369" s="2">
        <v>34787</v>
      </c>
      <c r="I1369">
        <v>634.74</v>
      </c>
      <c r="J1369">
        <f t="shared" si="193"/>
        <v>-1.5415591769961656E-3</v>
      </c>
      <c r="K1369">
        <f t="shared" si="189"/>
        <v>-1.7967591769961655E-3</v>
      </c>
      <c r="L1369">
        <v>-1.9712385543687828E-3</v>
      </c>
      <c r="N1369" s="2">
        <v>34787</v>
      </c>
      <c r="O1369">
        <v>4.5156000000000001</v>
      </c>
      <c r="Q1369" s="2">
        <v>34787</v>
      </c>
      <c r="R1369">
        <v>4644.18</v>
      </c>
      <c r="S1369" s="8">
        <f t="shared" si="194"/>
        <v>-1.8674882093412504E-2</v>
      </c>
      <c r="T1369" s="9">
        <f t="shared" si="190"/>
        <v>-1.8930082093412504E-2</v>
      </c>
      <c r="U1369" s="3">
        <f>Sheet1!$B$17+Sheet1!$B$18*'Portfolio allocation'!K1369</f>
        <v>-1.5734887794284429E-3</v>
      </c>
      <c r="V1369" s="13">
        <f t="shared" si="195"/>
        <v>-1.7356593313984061E-2</v>
      </c>
      <c r="W1369" s="13"/>
      <c r="X1369" s="2">
        <v>34787</v>
      </c>
      <c r="Y1369">
        <v>19.819600000000001</v>
      </c>
      <c r="AA1369" s="2">
        <v>34787</v>
      </c>
      <c r="AB1369">
        <v>235.11</v>
      </c>
      <c r="AC1369">
        <f t="shared" si="196"/>
        <v>-1.7755681818181768E-2</v>
      </c>
      <c r="AD1369">
        <f t="shared" si="191"/>
        <v>-1.8009681818181768E-2</v>
      </c>
      <c r="AE1369">
        <f>Sheet2!$B$17+Sheet2!$B$18*'Portfolio allocation'!K1369</f>
        <v>-1.5443370882930584E-3</v>
      </c>
      <c r="AF1369">
        <f t="shared" si="197"/>
        <v>-1.6465344729888712E-2</v>
      </c>
      <c r="AH1369" s="2">
        <v>34787</v>
      </c>
      <c r="AI1369">
        <v>7.1280000000000001</v>
      </c>
      <c r="AJ1369">
        <v>6.35</v>
      </c>
      <c r="AK1369">
        <v>1.33378</v>
      </c>
      <c r="AR1369" s="3"/>
    </row>
    <row r="1370" spans="1:44" hidden="1" outlineLevel="1" x14ac:dyDescent="0.2">
      <c r="A1370" s="2">
        <v>34788</v>
      </c>
      <c r="B1370">
        <v>12.62</v>
      </c>
      <c r="E1370" s="2">
        <v>34788</v>
      </c>
      <c r="F1370">
        <v>502.22</v>
      </c>
      <c r="G1370">
        <f t="shared" si="192"/>
        <v>-1.788837653044939E-3</v>
      </c>
      <c r="H1370" s="2">
        <v>34788</v>
      </c>
      <c r="I1370">
        <v>633.65</v>
      </c>
      <c r="J1370">
        <f t="shared" si="193"/>
        <v>-1.7172385543687829E-3</v>
      </c>
      <c r="K1370">
        <f t="shared" si="189"/>
        <v>-1.9712385543687828E-3</v>
      </c>
      <c r="L1370">
        <v>-3.2399191667324282E-3</v>
      </c>
      <c r="N1370" s="2">
        <v>34788</v>
      </c>
      <c r="O1370">
        <v>4.5077999999999996</v>
      </c>
      <c r="Q1370" s="2">
        <v>34788</v>
      </c>
      <c r="R1370">
        <v>4636.1400000000003</v>
      </c>
      <c r="S1370" s="8">
        <f t="shared" si="194"/>
        <v>-1.7311990491324369E-3</v>
      </c>
      <c r="T1370" s="9">
        <f t="shared" si="190"/>
        <v>-1.9851990491324368E-3</v>
      </c>
      <c r="U1370" s="3">
        <f>Sheet1!$B$17+Sheet1!$B$18*'Portfolio allocation'!K1370</f>
        <v>-1.7736559430457715E-3</v>
      </c>
      <c r="V1370" s="13">
        <f t="shared" si="195"/>
        <v>-2.1154310608666529E-4</v>
      </c>
      <c r="W1370" s="13"/>
      <c r="X1370" s="2">
        <v>34788</v>
      </c>
      <c r="Y1370">
        <v>19.670400000000001</v>
      </c>
      <c r="AA1370" s="2">
        <v>34788</v>
      </c>
      <c r="AB1370">
        <v>233.34</v>
      </c>
      <c r="AC1370">
        <f t="shared" si="196"/>
        <v>-7.5283909659308312E-3</v>
      </c>
      <c r="AD1370">
        <f t="shared" si="191"/>
        <v>-7.7855909659308312E-3</v>
      </c>
      <c r="AE1370">
        <f>Sheet2!$B$17+Sheet2!$B$18*'Portfolio allocation'!K1370</f>
        <v>-1.6994886020242988E-3</v>
      </c>
      <c r="AF1370">
        <f t="shared" si="197"/>
        <v>-6.0861023639065329E-3</v>
      </c>
      <c r="AH1370" s="2">
        <v>34788</v>
      </c>
      <c r="AI1370">
        <v>7.1609999999999996</v>
      </c>
      <c r="AJ1370">
        <v>6.43</v>
      </c>
      <c r="AK1370">
        <v>1.31145</v>
      </c>
      <c r="AR1370" s="3"/>
    </row>
    <row r="1371" spans="1:44" hidden="1" outlineLevel="1" x14ac:dyDescent="0.2">
      <c r="A1371" s="2">
        <v>34789</v>
      </c>
      <c r="B1371">
        <v>13.37</v>
      </c>
      <c r="E1371" s="2">
        <v>34789</v>
      </c>
      <c r="F1371">
        <v>500.71</v>
      </c>
      <c r="G1371">
        <f t="shared" si="192"/>
        <v>-3.0066504719048481E-3</v>
      </c>
      <c r="H1371" s="2">
        <v>34789</v>
      </c>
      <c r="I1371">
        <v>631.76</v>
      </c>
      <c r="J1371">
        <f t="shared" si="193"/>
        <v>-2.9827191667324282E-3</v>
      </c>
      <c r="K1371">
        <f t="shared" si="189"/>
        <v>-3.2399191667324282E-3</v>
      </c>
      <c r="L1371">
        <v>2.2096921362543529E-3</v>
      </c>
      <c r="N1371" s="2">
        <v>34789</v>
      </c>
      <c r="O1371">
        <v>4.4452999999999996</v>
      </c>
      <c r="Q1371" s="2">
        <v>34789</v>
      </c>
      <c r="R1371">
        <v>4571.8599999999997</v>
      </c>
      <c r="S1371" s="8">
        <f t="shared" si="194"/>
        <v>-1.3864982506999524E-2</v>
      </c>
      <c r="T1371" s="9">
        <f t="shared" si="190"/>
        <v>-1.4122182506999523E-2</v>
      </c>
      <c r="U1371" s="3">
        <f>Sheet1!$B$17+Sheet1!$B$18*'Portfolio allocation'!K1371</f>
        <v>-3.229118494191835E-3</v>
      </c>
      <c r="V1371" s="13">
        <f t="shared" si="195"/>
        <v>-1.0893064012807688E-2</v>
      </c>
      <c r="W1371" s="13"/>
      <c r="X1371" s="2">
        <v>34789</v>
      </c>
      <c r="Y1371">
        <v>19.610700000000001</v>
      </c>
      <c r="AA1371" s="2">
        <v>34789</v>
      </c>
      <c r="AB1371">
        <v>232.63</v>
      </c>
      <c r="AC1371">
        <f t="shared" si="196"/>
        <v>-3.0427702065655149E-3</v>
      </c>
      <c r="AD1371">
        <f t="shared" si="191"/>
        <v>-3.3023702065655149E-3</v>
      </c>
      <c r="AE1371">
        <f>Sheet2!$B$17+Sheet2!$B$18*'Portfolio allocation'!K1371</f>
        <v>-2.827631769507814E-3</v>
      </c>
      <c r="AF1371">
        <f t="shared" si="197"/>
        <v>-4.7473843705770095E-4</v>
      </c>
      <c r="AH1371" s="2">
        <v>34789</v>
      </c>
      <c r="AI1371">
        <v>7.1959999999999997</v>
      </c>
      <c r="AJ1371">
        <v>6.49</v>
      </c>
      <c r="AK1371">
        <v>1.3454699999999999</v>
      </c>
      <c r="AR1371" s="3"/>
    </row>
    <row r="1372" spans="1:44" hidden="1" outlineLevel="1" x14ac:dyDescent="0.2">
      <c r="A1372" s="2">
        <v>34792</v>
      </c>
      <c r="B1372">
        <v>13.5</v>
      </c>
      <c r="E1372" s="2">
        <v>34792</v>
      </c>
      <c r="F1372">
        <v>501.85</v>
      </c>
      <c r="G1372">
        <f t="shared" si="192"/>
        <v>2.2767669908729804E-3</v>
      </c>
      <c r="H1372" s="2">
        <v>34792</v>
      </c>
      <c r="I1372">
        <v>633.32000000000005</v>
      </c>
      <c r="J1372">
        <f t="shared" si="193"/>
        <v>2.469292136254353E-3</v>
      </c>
      <c r="K1372">
        <f t="shared" si="189"/>
        <v>2.2096921362543529E-3</v>
      </c>
      <c r="L1372">
        <v>6.7684637150254665E-3</v>
      </c>
      <c r="N1372" s="2">
        <v>34792</v>
      </c>
      <c r="O1372">
        <v>4.375</v>
      </c>
      <c r="Q1372" s="2">
        <v>34792</v>
      </c>
      <c r="R1372">
        <v>4499.55</v>
      </c>
      <c r="S1372" s="8">
        <f t="shared" si="194"/>
        <v>-1.5816319834815462E-2</v>
      </c>
      <c r="T1372" s="9">
        <f t="shared" si="190"/>
        <v>-1.6075919834815461E-2</v>
      </c>
      <c r="U1372" s="3">
        <f>Sheet1!$B$17+Sheet1!$B$18*'Portfolio allocation'!K1372</f>
        <v>3.0228137041115764E-3</v>
      </c>
      <c r="V1372" s="13">
        <f t="shared" si="195"/>
        <v>-1.9098733538927038E-2</v>
      </c>
      <c r="W1372" s="13"/>
      <c r="X1372" s="2">
        <v>34792</v>
      </c>
      <c r="Y1372">
        <v>19.7898</v>
      </c>
      <c r="AA1372" s="2">
        <v>34792</v>
      </c>
      <c r="AB1372">
        <v>234.76</v>
      </c>
      <c r="AC1372">
        <f t="shared" si="196"/>
        <v>9.1561707432403772E-3</v>
      </c>
      <c r="AD1372">
        <f t="shared" si="191"/>
        <v>8.8981707432403776E-3</v>
      </c>
      <c r="AE1372">
        <f>Sheet2!$B$17+Sheet2!$B$18*'Portfolio allocation'!K1372</f>
        <v>2.0183016332667478E-3</v>
      </c>
      <c r="AF1372">
        <f t="shared" si="197"/>
        <v>6.8798691099736294E-3</v>
      </c>
      <c r="AH1372" s="2">
        <v>34792</v>
      </c>
      <c r="AI1372">
        <v>7.13</v>
      </c>
      <c r="AJ1372">
        <v>6.45</v>
      </c>
      <c r="AK1372">
        <v>1.3386100000000001</v>
      </c>
      <c r="AR1372" s="3"/>
    </row>
    <row r="1373" spans="1:44" hidden="1" outlineLevel="1" x14ac:dyDescent="0.2">
      <c r="A1373" s="2">
        <v>34793</v>
      </c>
      <c r="B1373">
        <v>12.62</v>
      </c>
      <c r="E1373" s="2">
        <v>34793</v>
      </c>
      <c r="F1373">
        <v>505.24</v>
      </c>
      <c r="G1373">
        <f t="shared" si="192"/>
        <v>6.7550064760386608E-3</v>
      </c>
      <c r="H1373" s="2">
        <v>34793</v>
      </c>
      <c r="I1373">
        <v>637.77</v>
      </c>
      <c r="J1373">
        <f t="shared" si="193"/>
        <v>7.0264637150254661E-3</v>
      </c>
      <c r="K1373">
        <f t="shared" si="189"/>
        <v>6.7684637150254665E-3</v>
      </c>
      <c r="L1373">
        <v>5.9070022108279681E-4</v>
      </c>
      <c r="N1373" s="2">
        <v>34793</v>
      </c>
      <c r="O1373">
        <v>4.3672000000000004</v>
      </c>
      <c r="Q1373" s="2">
        <v>34793</v>
      </c>
      <c r="R1373">
        <v>4491.51</v>
      </c>
      <c r="S1373" s="8">
        <f t="shared" si="194"/>
        <v>-1.7868453512017712E-3</v>
      </c>
      <c r="T1373" s="9">
        <f t="shared" si="190"/>
        <v>-2.0448453512017712E-3</v>
      </c>
      <c r="U1373" s="3">
        <f>Sheet1!$B$17+Sheet1!$B$18*'Portfolio allocation'!K1373</f>
        <v>8.252751993913808E-3</v>
      </c>
      <c r="V1373" s="13">
        <f t="shared" si="195"/>
        <v>-1.0297597345115579E-2</v>
      </c>
      <c r="W1373" s="13"/>
      <c r="X1373" s="2">
        <v>34793</v>
      </c>
      <c r="Y1373">
        <v>19.819600000000001</v>
      </c>
      <c r="AA1373" s="2">
        <v>34793</v>
      </c>
      <c r="AB1373">
        <v>235.11</v>
      </c>
      <c r="AC1373">
        <f t="shared" si="196"/>
        <v>1.49088430737776E-3</v>
      </c>
      <c r="AD1373">
        <f t="shared" si="191"/>
        <v>1.2348843073777601E-3</v>
      </c>
      <c r="AE1373">
        <f>Sheet2!$B$17+Sheet2!$B$18*'Portfolio allocation'!K1373</f>
        <v>6.0720776258918587E-3</v>
      </c>
      <c r="AF1373">
        <f t="shared" si="197"/>
        <v>-4.8371933185140988E-3</v>
      </c>
      <c r="AH1373" s="2">
        <v>34793</v>
      </c>
      <c r="AI1373">
        <v>7.1230000000000002</v>
      </c>
      <c r="AJ1373">
        <v>6.4</v>
      </c>
      <c r="AK1373">
        <v>1.3294900000000001</v>
      </c>
      <c r="AR1373" s="3"/>
    </row>
    <row r="1374" spans="1:44" hidden="1" outlineLevel="1" x14ac:dyDescent="0.2">
      <c r="A1374" s="2">
        <v>34794</v>
      </c>
      <c r="B1374">
        <v>12.96</v>
      </c>
      <c r="E1374" s="2">
        <v>34794</v>
      </c>
      <c r="F1374">
        <v>505.57</v>
      </c>
      <c r="G1374">
        <f t="shared" si="192"/>
        <v>6.5315493626783017E-4</v>
      </c>
      <c r="H1374" s="2">
        <v>34794</v>
      </c>
      <c r="I1374">
        <v>638.30999999999995</v>
      </c>
      <c r="J1374">
        <f t="shared" si="193"/>
        <v>8.4670022108279674E-4</v>
      </c>
      <c r="K1374">
        <f t="shared" si="189"/>
        <v>5.9070022108279681E-4</v>
      </c>
      <c r="L1374">
        <v>7.4744761636204022E-4</v>
      </c>
      <c r="N1374" s="2">
        <v>34794</v>
      </c>
      <c r="O1374">
        <v>4.4141000000000004</v>
      </c>
      <c r="Q1374" s="2">
        <v>34794</v>
      </c>
      <c r="R1374">
        <v>4539.72</v>
      </c>
      <c r="S1374" s="8">
        <f t="shared" si="194"/>
        <v>1.073358402853386E-2</v>
      </c>
      <c r="T1374" s="9">
        <f t="shared" si="190"/>
        <v>1.0477584028533861E-2</v>
      </c>
      <c r="U1374" s="3">
        <f>Sheet1!$B$17+Sheet1!$B$18*'Portfolio allocation'!K1374</f>
        <v>1.1654651483152274E-3</v>
      </c>
      <c r="V1374" s="13">
        <f t="shared" si="195"/>
        <v>9.3121188802186335E-3</v>
      </c>
      <c r="W1374" s="13"/>
      <c r="X1374" s="2">
        <v>34794</v>
      </c>
      <c r="Y1374">
        <v>20.058399999999999</v>
      </c>
      <c r="AA1374" s="2">
        <v>34794</v>
      </c>
      <c r="AB1374">
        <v>237.94</v>
      </c>
      <c r="AC1374">
        <f t="shared" si="196"/>
        <v>1.2036918889030579E-2</v>
      </c>
      <c r="AD1374">
        <f t="shared" si="191"/>
        <v>1.1781718889030578E-2</v>
      </c>
      <c r="AE1374">
        <f>Sheet2!$B$17+Sheet2!$B$18*'Portfolio allocation'!K1374</f>
        <v>5.786527180767989E-4</v>
      </c>
      <c r="AF1374">
        <f t="shared" si="197"/>
        <v>1.120306617095378E-2</v>
      </c>
      <c r="AH1374" s="2">
        <v>34794</v>
      </c>
      <c r="AI1374">
        <v>7.101</v>
      </c>
      <c r="AJ1374">
        <v>6.38</v>
      </c>
      <c r="AK1374">
        <v>1.3320399999999999</v>
      </c>
      <c r="AR1374" s="3"/>
    </row>
    <row r="1375" spans="1:44" hidden="1" outlineLevel="1" x14ac:dyDescent="0.2">
      <c r="A1375" s="2">
        <v>34795</v>
      </c>
      <c r="B1375">
        <v>12.81</v>
      </c>
      <c r="E1375" s="2">
        <v>34795</v>
      </c>
      <c r="F1375">
        <v>506.08</v>
      </c>
      <c r="G1375">
        <f t="shared" si="192"/>
        <v>1.0087623870087548E-3</v>
      </c>
      <c r="H1375" s="2">
        <v>34795</v>
      </c>
      <c r="I1375">
        <v>638.95000000000005</v>
      </c>
      <c r="J1375">
        <f t="shared" si="193"/>
        <v>1.0026476163620401E-3</v>
      </c>
      <c r="K1375">
        <f t="shared" si="189"/>
        <v>7.4744761636204022E-4</v>
      </c>
      <c r="L1375">
        <v>5.1368316769701884E-4</v>
      </c>
      <c r="N1375" s="2">
        <v>34795</v>
      </c>
      <c r="O1375">
        <v>4.375</v>
      </c>
      <c r="Q1375" s="2">
        <v>34795</v>
      </c>
      <c r="R1375">
        <v>4499.55</v>
      </c>
      <c r="S1375" s="8">
        <f t="shared" si="194"/>
        <v>-8.8485633475192671E-3</v>
      </c>
      <c r="T1375" s="9">
        <f t="shared" si="190"/>
        <v>-9.1037633475192677E-3</v>
      </c>
      <c r="U1375" s="3">
        <f>Sheet1!$B$17+Sheet1!$B$18*'Portfolio allocation'!K1375</f>
        <v>1.3452897326868499E-3</v>
      </c>
      <c r="V1375" s="13">
        <f t="shared" si="195"/>
        <v>-1.0449053080206118E-2</v>
      </c>
      <c r="W1375" s="13"/>
      <c r="X1375" s="2">
        <v>34795</v>
      </c>
      <c r="Y1375">
        <v>20.028600000000001</v>
      </c>
      <c r="AA1375" s="2">
        <v>34795</v>
      </c>
      <c r="AB1375">
        <v>237.59</v>
      </c>
      <c r="AC1375">
        <f t="shared" si="196"/>
        <v>-1.4709590653105842E-3</v>
      </c>
      <c r="AD1375">
        <f t="shared" si="191"/>
        <v>-1.7241590653105843E-3</v>
      </c>
      <c r="AE1375">
        <f>Sheet2!$B$17+Sheet2!$B$18*'Portfolio allocation'!K1375</f>
        <v>7.1803650094683297E-4</v>
      </c>
      <c r="AF1375">
        <f t="shared" si="197"/>
        <v>-2.4421955662574171E-3</v>
      </c>
      <c r="AH1375" s="2">
        <v>34795</v>
      </c>
      <c r="AI1375">
        <v>7.07</v>
      </c>
      <c r="AJ1375">
        <v>6.33</v>
      </c>
      <c r="AK1375">
        <v>1.3399099999999999</v>
      </c>
      <c r="AR1375" s="3"/>
    </row>
    <row r="1376" spans="1:44" hidden="1" outlineLevel="1" x14ac:dyDescent="0.2">
      <c r="A1376" s="2">
        <v>34796</v>
      </c>
      <c r="B1376">
        <v>12.85</v>
      </c>
      <c r="E1376" s="2">
        <v>34796</v>
      </c>
      <c r="F1376">
        <v>506.42</v>
      </c>
      <c r="G1376">
        <f t="shared" si="192"/>
        <v>6.7183054062613934E-4</v>
      </c>
      <c r="H1376" s="2">
        <v>34796</v>
      </c>
      <c r="I1376">
        <v>639.44000000000005</v>
      </c>
      <c r="J1376">
        <f t="shared" si="193"/>
        <v>7.6688316769701892E-4</v>
      </c>
      <c r="K1376">
        <f t="shared" si="189"/>
        <v>5.1368316769701884E-4</v>
      </c>
      <c r="L1376">
        <v>9.5097865632416179E-4</v>
      </c>
      <c r="N1376" s="2">
        <v>34796</v>
      </c>
      <c r="O1376">
        <v>4.3516000000000004</v>
      </c>
      <c r="Q1376" s="2">
        <v>34796</v>
      </c>
      <c r="R1376">
        <v>4475.4399999999996</v>
      </c>
      <c r="S1376" s="8">
        <f t="shared" si="194"/>
        <v>-5.3583136091388539E-3</v>
      </c>
      <c r="T1376" s="9">
        <f t="shared" si="190"/>
        <v>-5.6115136091388542E-3</v>
      </c>
      <c r="U1376" s="3">
        <f>Sheet1!$B$17+Sheet1!$B$18*'Portfolio allocation'!K1376</f>
        <v>1.0771092327993633E-3</v>
      </c>
      <c r="V1376" s="13">
        <f t="shared" si="195"/>
        <v>-6.688622841938217E-3</v>
      </c>
      <c r="W1376" s="13"/>
      <c r="X1376" s="2">
        <v>34796</v>
      </c>
      <c r="Y1376">
        <v>20.058399999999999</v>
      </c>
      <c r="AA1376" s="2">
        <v>34796</v>
      </c>
      <c r="AB1376">
        <v>237.94</v>
      </c>
      <c r="AC1376">
        <f t="shared" si="196"/>
        <v>1.4731259733153923E-3</v>
      </c>
      <c r="AD1376">
        <f t="shared" si="191"/>
        <v>1.2199259733153922E-3</v>
      </c>
      <c r="AE1376">
        <f>Sheet2!$B$17+Sheet2!$B$18*'Portfolio allocation'!K1376</f>
        <v>5.1016718932342484E-4</v>
      </c>
      <c r="AF1376">
        <f t="shared" si="197"/>
        <v>7.0975878399196738E-4</v>
      </c>
      <c r="AH1376" s="2">
        <v>34796</v>
      </c>
      <c r="AI1376">
        <v>7.1050000000000004</v>
      </c>
      <c r="AJ1376">
        <v>6.33</v>
      </c>
      <c r="AK1376">
        <v>1.3404499999999999</v>
      </c>
      <c r="AR1376" s="3"/>
    </row>
    <row r="1377" spans="1:44" hidden="1" outlineLevel="1" x14ac:dyDescent="0.2">
      <c r="A1377" s="2">
        <v>34799</v>
      </c>
      <c r="B1377">
        <v>12.79</v>
      </c>
      <c r="E1377" s="2">
        <v>34799</v>
      </c>
      <c r="F1377">
        <v>507.01</v>
      </c>
      <c r="G1377">
        <f t="shared" si="192"/>
        <v>1.1650408751628927E-3</v>
      </c>
      <c r="H1377" s="2">
        <v>34799</v>
      </c>
      <c r="I1377">
        <v>640.21</v>
      </c>
      <c r="J1377">
        <f t="shared" si="193"/>
        <v>1.2041786563241619E-3</v>
      </c>
      <c r="K1377">
        <f t="shared" si="189"/>
        <v>9.5097865632416179E-4</v>
      </c>
      <c r="L1377">
        <v>-3.1741165742490882E-3</v>
      </c>
      <c r="N1377" s="2">
        <v>34799</v>
      </c>
      <c r="O1377">
        <v>4.4336000000000002</v>
      </c>
      <c r="Q1377" s="2">
        <v>34799</v>
      </c>
      <c r="R1377">
        <v>4559.8100000000004</v>
      </c>
      <c r="S1377" s="8">
        <f t="shared" si="194"/>
        <v>1.8851777702304284E-2</v>
      </c>
      <c r="T1377" s="9">
        <f t="shared" si="190"/>
        <v>1.8598577702304286E-2</v>
      </c>
      <c r="U1377" s="3">
        <f>Sheet1!$B$17+Sheet1!$B$18*'Portfolio allocation'!K1377</f>
        <v>1.5787856998938992E-3</v>
      </c>
      <c r="V1377" s="13">
        <f t="shared" si="195"/>
        <v>1.7019792002410387E-2</v>
      </c>
      <c r="W1377" s="13"/>
      <c r="X1377" s="2">
        <v>34799</v>
      </c>
      <c r="Y1377">
        <v>20.536000000000001</v>
      </c>
      <c r="AA1377" s="2">
        <v>34799</v>
      </c>
      <c r="AB1377">
        <v>243.61</v>
      </c>
      <c r="AC1377">
        <f t="shared" si="196"/>
        <v>2.3829536858031464E-2</v>
      </c>
      <c r="AD1377">
        <f t="shared" si="191"/>
        <v>2.3576336858031465E-2</v>
      </c>
      <c r="AE1377">
        <f>Sheet2!$B$17+Sheet2!$B$18*'Portfolio allocation'!K1377</f>
        <v>8.9902149422760639E-4</v>
      </c>
      <c r="AF1377">
        <f t="shared" si="197"/>
        <v>2.2677315363803859E-2</v>
      </c>
      <c r="AH1377" s="2">
        <v>34799</v>
      </c>
      <c r="AI1377">
        <v>7.1139999999999999</v>
      </c>
      <c r="AJ1377">
        <v>6.33</v>
      </c>
      <c r="AK1377">
        <v>1.3202799999999999</v>
      </c>
      <c r="AR1377" s="3"/>
    </row>
    <row r="1378" spans="1:44" hidden="1" outlineLevel="1" x14ac:dyDescent="0.2">
      <c r="A1378" s="2">
        <v>34800</v>
      </c>
      <c r="B1378">
        <v>12.73</v>
      </c>
      <c r="E1378" s="2">
        <v>34800</v>
      </c>
      <c r="F1378">
        <v>505.53</v>
      </c>
      <c r="G1378">
        <f t="shared" si="192"/>
        <v>-2.9190745744660518E-3</v>
      </c>
      <c r="H1378" s="2">
        <v>34800</v>
      </c>
      <c r="I1378">
        <v>638.34</v>
      </c>
      <c r="J1378">
        <f t="shared" si="193"/>
        <v>-2.9209165742490883E-3</v>
      </c>
      <c r="K1378">
        <f t="shared" si="189"/>
        <v>-3.1741165742490882E-3</v>
      </c>
      <c r="L1378">
        <v>3.0687141398001855E-3</v>
      </c>
      <c r="N1378" s="2">
        <v>34800</v>
      </c>
      <c r="O1378">
        <v>4.5077999999999996</v>
      </c>
      <c r="Q1378" s="2">
        <v>34800</v>
      </c>
      <c r="R1378">
        <v>4636.1400000000003</v>
      </c>
      <c r="S1378" s="8">
        <f t="shared" si="194"/>
        <v>1.6739732576576571E-2</v>
      </c>
      <c r="T1378" s="9">
        <f t="shared" si="190"/>
        <v>1.6486532576576573E-2</v>
      </c>
      <c r="U1378" s="3">
        <f>Sheet1!$B$17+Sheet1!$B$18*'Portfolio allocation'!K1378</f>
        <v>-3.1536280924354823E-3</v>
      </c>
      <c r="V1378" s="13">
        <f t="shared" si="195"/>
        <v>1.9640160669012054E-2</v>
      </c>
      <c r="W1378" s="13"/>
      <c r="X1378" s="2">
        <v>34800</v>
      </c>
      <c r="Y1378">
        <v>20.7151</v>
      </c>
      <c r="AA1378" s="2">
        <v>34800</v>
      </c>
      <c r="AB1378">
        <v>245.73</v>
      </c>
      <c r="AC1378">
        <f t="shared" si="196"/>
        <v>8.7024342186279302E-3</v>
      </c>
      <c r="AD1378">
        <f t="shared" si="191"/>
        <v>8.4500342186279304E-3</v>
      </c>
      <c r="AE1378">
        <f>Sheet2!$B$17+Sheet2!$B$18*'Portfolio allocation'!K1378</f>
        <v>-2.7691184254956614E-3</v>
      </c>
      <c r="AF1378">
        <f t="shared" si="197"/>
        <v>1.1219152644123591E-2</v>
      </c>
      <c r="AH1378" s="2">
        <v>34800</v>
      </c>
      <c r="AI1378">
        <v>7.0810000000000004</v>
      </c>
      <c r="AJ1378">
        <v>6.31</v>
      </c>
      <c r="AK1378">
        <v>1.32213</v>
      </c>
      <c r="AR1378" s="3"/>
    </row>
    <row r="1379" spans="1:44" hidden="1" outlineLevel="1" x14ac:dyDescent="0.2">
      <c r="A1379" s="2">
        <v>34801</v>
      </c>
      <c r="B1379">
        <v>12.04</v>
      </c>
      <c r="E1379" s="2">
        <v>34801</v>
      </c>
      <c r="F1379">
        <v>507.17</v>
      </c>
      <c r="G1379">
        <f t="shared" si="192"/>
        <v>3.2441200324413444E-3</v>
      </c>
      <c r="H1379" s="2">
        <v>34801</v>
      </c>
      <c r="I1379">
        <v>640.46</v>
      </c>
      <c r="J1379">
        <f t="shared" si="193"/>
        <v>3.3211141398001853E-3</v>
      </c>
      <c r="K1379">
        <f t="shared" si="189"/>
        <v>3.0687141398001855E-3</v>
      </c>
      <c r="L1379">
        <v>3.8239959529088388E-3</v>
      </c>
      <c r="N1379" s="2">
        <v>34801</v>
      </c>
      <c r="O1379">
        <v>4.4766000000000004</v>
      </c>
      <c r="Q1379" s="2">
        <v>34801</v>
      </c>
      <c r="R1379">
        <v>4604</v>
      </c>
      <c r="S1379" s="8">
        <f t="shared" si="194"/>
        <v>-6.9324912534997063E-3</v>
      </c>
      <c r="T1379" s="9">
        <f t="shared" si="190"/>
        <v>-7.1848912534997061E-3</v>
      </c>
      <c r="U1379" s="3">
        <f>Sheet1!$B$17+Sheet1!$B$18*'Portfolio allocation'!K1379</f>
        <v>4.0083055170920447E-3</v>
      </c>
      <c r="V1379" s="13">
        <f t="shared" si="195"/>
        <v>-1.1193196770591751E-2</v>
      </c>
      <c r="W1379" s="13"/>
      <c r="X1379" s="2">
        <v>34801</v>
      </c>
      <c r="Y1379">
        <v>20.8047</v>
      </c>
      <c r="AA1379" s="2">
        <v>34801</v>
      </c>
      <c r="AB1379">
        <v>246.79</v>
      </c>
      <c r="AC1379">
        <f t="shared" si="196"/>
        <v>4.3136776136409871E-3</v>
      </c>
      <c r="AD1379">
        <f t="shared" si="191"/>
        <v>4.0624776136409871E-3</v>
      </c>
      <c r="AE1379">
        <f>Sheet2!$B$17+Sheet2!$B$18*'Portfolio allocation'!K1379</f>
        <v>2.782165914453111E-3</v>
      </c>
      <c r="AF1379">
        <f t="shared" si="197"/>
        <v>1.2803116991878761E-3</v>
      </c>
      <c r="AH1379" s="2">
        <v>34801</v>
      </c>
      <c r="AI1379">
        <v>7.048</v>
      </c>
      <c r="AJ1379">
        <v>6.28</v>
      </c>
      <c r="AK1379">
        <v>1.3186500000000001</v>
      </c>
      <c r="AR1379" s="3"/>
    </row>
    <row r="1380" spans="1:44" hidden="1" outlineLevel="1" x14ac:dyDescent="0.2">
      <c r="A1380" s="2">
        <v>34802</v>
      </c>
      <c r="B1380">
        <v>11.48</v>
      </c>
      <c r="E1380" s="2">
        <v>34802</v>
      </c>
      <c r="F1380">
        <v>509.23</v>
      </c>
      <c r="G1380">
        <f t="shared" si="192"/>
        <v>4.0617544413115159E-3</v>
      </c>
      <c r="H1380" s="2">
        <v>34802</v>
      </c>
      <c r="I1380">
        <v>643.07000000000005</v>
      </c>
      <c r="J1380">
        <f t="shared" si="193"/>
        <v>4.0751959529088388E-3</v>
      </c>
      <c r="K1380">
        <f t="shared" si="189"/>
        <v>3.8239959529088388E-3</v>
      </c>
      <c r="L1380">
        <v>-2.476E-4</v>
      </c>
      <c r="N1380" s="2">
        <v>34802</v>
      </c>
      <c r="O1380">
        <v>4.5312000000000001</v>
      </c>
      <c r="Q1380" s="2">
        <v>34802</v>
      </c>
      <c r="R1380">
        <v>4660.25</v>
      </c>
      <c r="S1380" s="8">
        <f t="shared" si="194"/>
        <v>1.2217636837532631E-2</v>
      </c>
      <c r="T1380" s="9">
        <f t="shared" si="190"/>
        <v>1.196643683753263E-2</v>
      </c>
      <c r="U1380" s="3">
        <f>Sheet1!$B$17+Sheet1!$B$18*'Portfolio allocation'!K1380</f>
        <v>4.8747839544769252E-3</v>
      </c>
      <c r="V1380" s="13">
        <f t="shared" si="195"/>
        <v>7.0916528830557053E-3</v>
      </c>
      <c r="W1380" s="13"/>
      <c r="X1380" s="2">
        <v>34802</v>
      </c>
      <c r="Y1380">
        <v>20.625599999999999</v>
      </c>
      <c r="AA1380" s="2">
        <v>34802</v>
      </c>
      <c r="AB1380">
        <v>244.67</v>
      </c>
      <c r="AC1380">
        <f t="shared" si="196"/>
        <v>-8.5902994448722181E-3</v>
      </c>
      <c r="AD1380">
        <f t="shared" si="191"/>
        <v>-8.8378994448722187E-3</v>
      </c>
      <c r="AE1380">
        <f>Sheet2!$B$17+Sheet2!$B$18*'Portfolio allocation'!K1380</f>
        <v>3.4537817716511075E-3</v>
      </c>
      <c r="AF1380">
        <f t="shared" si="197"/>
        <v>-1.2291681216523326E-2</v>
      </c>
      <c r="AH1380" s="2">
        <v>34802</v>
      </c>
      <c r="AI1380">
        <v>7.0129999999999999</v>
      </c>
      <c r="AJ1380">
        <v>6.19</v>
      </c>
      <c r="AK1380">
        <v>1.3342700000000001</v>
      </c>
      <c r="AR1380" s="3"/>
    </row>
    <row r="1381" spans="1:44" hidden="1" outlineLevel="1" x14ac:dyDescent="0.2">
      <c r="A1381" s="2">
        <v>34803</v>
      </c>
      <c r="B1381">
        <v>11.48</v>
      </c>
      <c r="E1381" s="2">
        <v>34803</v>
      </c>
      <c r="F1381">
        <v>509.23</v>
      </c>
      <c r="G1381">
        <f t="shared" si="192"/>
        <v>0</v>
      </c>
      <c r="H1381" s="2">
        <v>34803</v>
      </c>
      <c r="I1381">
        <v>643.07000000000005</v>
      </c>
      <c r="J1381">
        <f t="shared" si="193"/>
        <v>0</v>
      </c>
      <c r="K1381">
        <f t="shared" si="189"/>
        <v>-2.476E-4</v>
      </c>
      <c r="L1381">
        <v>-6.2345065576064748E-3</v>
      </c>
      <c r="N1381" s="2">
        <v>34803</v>
      </c>
      <c r="O1381">
        <v>4.5312000000000001</v>
      </c>
      <c r="Q1381" s="2">
        <v>34803</v>
      </c>
      <c r="R1381">
        <v>4660.25</v>
      </c>
      <c r="S1381" s="8">
        <f t="shared" si="194"/>
        <v>0</v>
      </c>
      <c r="T1381" s="9">
        <f t="shared" si="190"/>
        <v>-2.476E-4</v>
      </c>
      <c r="U1381" s="3">
        <f>Sheet1!$B$17+Sheet1!$B$18*'Portfolio allocation'!K1381</f>
        <v>2.0374588933615856E-4</v>
      </c>
      <c r="V1381" s="13">
        <f t="shared" si="195"/>
        <v>-4.5134588933615856E-4</v>
      </c>
      <c r="W1381" s="13"/>
      <c r="X1381" s="2">
        <v>34803</v>
      </c>
      <c r="Y1381">
        <v>20.625599999999999</v>
      </c>
      <c r="AA1381" s="2">
        <v>34803</v>
      </c>
      <c r="AB1381">
        <v>244.67</v>
      </c>
      <c r="AC1381">
        <f t="shared" si="196"/>
        <v>0</v>
      </c>
      <c r="AD1381">
        <f t="shared" si="191"/>
        <v>-2.476E-4</v>
      </c>
      <c r="AE1381">
        <f>Sheet2!$B$17+Sheet2!$B$18*'Portfolio allocation'!K1381</f>
        <v>-1.6678522548294915E-4</v>
      </c>
      <c r="AF1381">
        <f t="shared" si="197"/>
        <v>-8.0814774517050852E-5</v>
      </c>
      <c r="AH1381" s="2">
        <v>34803</v>
      </c>
      <c r="AI1381">
        <v>7.0209999999999999</v>
      </c>
      <c r="AJ1381">
        <v>6.19</v>
      </c>
      <c r="AK1381">
        <v>1.3333200000000001</v>
      </c>
      <c r="AR1381" s="3"/>
    </row>
    <row r="1382" spans="1:44" hidden="1" outlineLevel="1" x14ac:dyDescent="0.2">
      <c r="A1382" s="2">
        <v>34806</v>
      </c>
      <c r="B1382">
        <v>12.33</v>
      </c>
      <c r="E1382" s="2">
        <v>34806</v>
      </c>
      <c r="F1382">
        <v>506.13</v>
      </c>
      <c r="G1382">
        <f t="shared" si="192"/>
        <v>-6.0876224888557484E-3</v>
      </c>
      <c r="H1382" s="2">
        <v>34806</v>
      </c>
      <c r="I1382">
        <v>639.22</v>
      </c>
      <c r="J1382">
        <f t="shared" si="193"/>
        <v>-5.9869065576064751E-3</v>
      </c>
      <c r="K1382">
        <f t="shared" si="189"/>
        <v>-6.2345065576064748E-3</v>
      </c>
      <c r="L1382">
        <v>-1.7181422233347586E-3</v>
      </c>
      <c r="N1382" s="2">
        <v>34806</v>
      </c>
      <c r="O1382">
        <v>4.8358999999999996</v>
      </c>
      <c r="Q1382" s="2">
        <v>34806</v>
      </c>
      <c r="R1382">
        <v>4973.6099999999997</v>
      </c>
      <c r="S1382" s="8">
        <f t="shared" si="194"/>
        <v>6.7241027841853818E-2</v>
      </c>
      <c r="T1382" s="9">
        <f t="shared" si="190"/>
        <v>6.6993427841853817E-2</v>
      </c>
      <c r="U1382" s="3">
        <f>Sheet1!$B$17+Sheet1!$B$18*'Portfolio allocation'!K1382</f>
        <v>-6.6645850419395376E-3</v>
      </c>
      <c r="V1382" s="13">
        <f t="shared" si="195"/>
        <v>7.3658012883793353E-2</v>
      </c>
      <c r="W1382" s="13"/>
      <c r="X1382" s="2">
        <v>34806</v>
      </c>
      <c r="Y1382">
        <v>20.983699999999999</v>
      </c>
      <c r="AA1382" s="2">
        <v>34806</v>
      </c>
      <c r="AB1382">
        <v>248.92</v>
      </c>
      <c r="AC1382">
        <f t="shared" si="196"/>
        <v>1.7370335554011573E-2</v>
      </c>
      <c r="AD1382">
        <f t="shared" si="191"/>
        <v>1.7122735554011573E-2</v>
      </c>
      <c r="AE1382">
        <f>Sheet2!$B$17+Sheet2!$B$18*'Portfolio allocation'!K1382</f>
        <v>-5.4904952763070378E-3</v>
      </c>
      <c r="AF1382">
        <f t="shared" si="197"/>
        <v>2.2613230830318611E-2</v>
      </c>
      <c r="AH1382" s="2">
        <v>34806</v>
      </c>
      <c r="AI1382">
        <v>7.03</v>
      </c>
      <c r="AJ1382">
        <v>6.19</v>
      </c>
      <c r="AK1382">
        <v>1.34863</v>
      </c>
      <c r="AR1382" s="3"/>
    </row>
    <row r="1383" spans="1:44" hidden="1" outlineLevel="1" x14ac:dyDescent="0.2">
      <c r="A1383" s="2">
        <v>34807</v>
      </c>
      <c r="B1383">
        <v>12.96</v>
      </c>
      <c r="E1383" s="2">
        <v>34807</v>
      </c>
      <c r="F1383">
        <v>505.37</v>
      </c>
      <c r="G1383">
        <f t="shared" si="192"/>
        <v>-1.5015905004642782E-3</v>
      </c>
      <c r="H1383" s="2">
        <v>34807</v>
      </c>
      <c r="I1383">
        <v>638.28</v>
      </c>
      <c r="J1383">
        <f t="shared" si="193"/>
        <v>-1.4705422233347587E-3</v>
      </c>
      <c r="K1383">
        <f t="shared" si="189"/>
        <v>-1.7181422233347586E-3</v>
      </c>
      <c r="L1383">
        <v>-1.1084907940087736E-3</v>
      </c>
      <c r="N1383" s="2">
        <v>34807</v>
      </c>
      <c r="O1383">
        <v>4.7968999999999999</v>
      </c>
      <c r="Q1383" s="2">
        <v>34807</v>
      </c>
      <c r="R1383">
        <v>4933.43</v>
      </c>
      <c r="S1383" s="8">
        <f t="shared" si="194"/>
        <v>-8.0786390569423938E-3</v>
      </c>
      <c r="T1383" s="9">
        <f t="shared" si="190"/>
        <v>-8.3262390569423944E-3</v>
      </c>
      <c r="U1383" s="3">
        <f>Sheet1!$B$17+Sheet1!$B$18*'Portfolio allocation'!K1383</f>
        <v>-1.4832974177695123E-3</v>
      </c>
      <c r="V1383" s="13">
        <f t="shared" si="195"/>
        <v>-6.8429416391728821E-3</v>
      </c>
      <c r="W1383" s="13"/>
      <c r="X1383" s="2">
        <v>34807</v>
      </c>
      <c r="Y1383">
        <v>21.0733</v>
      </c>
      <c r="AA1383" s="2">
        <v>34807</v>
      </c>
      <c r="AB1383">
        <v>249.98</v>
      </c>
      <c r="AC1383">
        <f t="shared" si="196"/>
        <v>4.2583962718945045E-3</v>
      </c>
      <c r="AD1383">
        <f t="shared" si="191"/>
        <v>4.0115962718945044E-3</v>
      </c>
      <c r="AE1383">
        <f>Sheet2!$B$17+Sheet2!$B$18*'Portfolio allocation'!K1383</f>
        <v>-1.4744288873974479E-3</v>
      </c>
      <c r="AF1383">
        <f t="shared" si="197"/>
        <v>5.4860251592919523E-3</v>
      </c>
      <c r="AH1383" s="2">
        <v>34807</v>
      </c>
      <c r="AI1383">
        <v>7.03</v>
      </c>
      <c r="AJ1383">
        <v>6.17</v>
      </c>
      <c r="AK1383">
        <v>1.3474999999999999</v>
      </c>
      <c r="AR1383" s="3"/>
    </row>
    <row r="1384" spans="1:44" hidden="1" outlineLevel="1" x14ac:dyDescent="0.2">
      <c r="A1384" s="2">
        <v>34808</v>
      </c>
      <c r="B1384">
        <v>13.09</v>
      </c>
      <c r="E1384" s="2">
        <v>34808</v>
      </c>
      <c r="F1384">
        <v>504.92</v>
      </c>
      <c r="G1384">
        <f t="shared" si="192"/>
        <v>-8.9043670973742994E-4</v>
      </c>
      <c r="H1384" s="2">
        <v>34808</v>
      </c>
      <c r="I1384">
        <v>637.73</v>
      </c>
      <c r="J1384">
        <f t="shared" si="193"/>
        <v>-8.6169079400877369E-4</v>
      </c>
      <c r="K1384">
        <f t="shared" si="189"/>
        <v>-1.1084907940087736E-3</v>
      </c>
      <c r="L1384">
        <v>4.7330839069828311E-4</v>
      </c>
      <c r="N1384" s="2">
        <v>34808</v>
      </c>
      <c r="O1384">
        <v>4.7577999999999996</v>
      </c>
      <c r="Q1384" s="2">
        <v>34808</v>
      </c>
      <c r="R1384">
        <v>4893.26</v>
      </c>
      <c r="S1384" s="8">
        <f t="shared" si="194"/>
        <v>-8.1424080203833515E-3</v>
      </c>
      <c r="T1384" s="9">
        <f t="shared" si="190"/>
        <v>-8.3892080203833517E-3</v>
      </c>
      <c r="U1384" s="3">
        <f>Sheet1!$B$17+Sheet1!$B$18*'Portfolio allocation'!K1384</f>
        <v>-7.8388984742484478E-4</v>
      </c>
      <c r="V1384" s="13">
        <f t="shared" si="195"/>
        <v>-7.6053181729585067E-3</v>
      </c>
      <c r="W1384" s="13"/>
      <c r="X1384" s="2">
        <v>34808</v>
      </c>
      <c r="Y1384">
        <v>20.8047</v>
      </c>
      <c r="AA1384" s="2">
        <v>34808</v>
      </c>
      <c r="AB1384">
        <v>246.79</v>
      </c>
      <c r="AC1384">
        <f t="shared" si="196"/>
        <v>-1.2761020881670526E-2</v>
      </c>
      <c r="AD1384">
        <f t="shared" si="191"/>
        <v>-1.3009020881670526E-2</v>
      </c>
      <c r="AE1384">
        <f>Sheet2!$B$17+Sheet2!$B$18*'Portfolio allocation'!K1384</f>
        <v>-9.3231128282611627E-4</v>
      </c>
      <c r="AF1384">
        <f t="shared" si="197"/>
        <v>-1.207670959884441E-2</v>
      </c>
      <c r="AH1384" s="2">
        <v>34808</v>
      </c>
      <c r="AI1384">
        <v>7.0339999999999998</v>
      </c>
      <c r="AJ1384">
        <v>6.2</v>
      </c>
      <c r="AK1384">
        <v>1.3533500000000001</v>
      </c>
      <c r="AR1384" s="3"/>
    </row>
    <row r="1385" spans="1:44" hidden="1" outlineLevel="1" x14ac:dyDescent="0.2">
      <c r="A1385" s="2">
        <v>34809</v>
      </c>
      <c r="B1385">
        <v>12.1</v>
      </c>
      <c r="E1385" s="2">
        <v>34809</v>
      </c>
      <c r="F1385">
        <v>505.29</v>
      </c>
      <c r="G1385">
        <f t="shared" si="192"/>
        <v>7.3278935276865909E-4</v>
      </c>
      <c r="H1385" s="2">
        <v>34809</v>
      </c>
      <c r="I1385">
        <v>638.19000000000005</v>
      </c>
      <c r="J1385">
        <f t="shared" si="193"/>
        <v>7.2130839069828312E-4</v>
      </c>
      <c r="K1385">
        <f t="shared" si="189"/>
        <v>4.7330839069828311E-4</v>
      </c>
      <c r="L1385">
        <v>6.1000724862500764E-3</v>
      </c>
      <c r="N1385" s="2">
        <v>34809</v>
      </c>
      <c r="O1385">
        <v>4.7031000000000001</v>
      </c>
      <c r="Q1385" s="2">
        <v>34809</v>
      </c>
      <c r="R1385">
        <v>4837.0200000000004</v>
      </c>
      <c r="S1385" s="8">
        <f t="shared" si="194"/>
        <v>-1.1493360254717699E-2</v>
      </c>
      <c r="T1385" s="9">
        <f t="shared" si="190"/>
        <v>-1.1741360254717699E-2</v>
      </c>
      <c r="U1385" s="3">
        <f>Sheet1!$B$17+Sheet1!$B$18*'Portfolio allocation'!K1385</f>
        <v>1.0307902653934916E-3</v>
      </c>
      <c r="V1385" s="13">
        <f t="shared" si="195"/>
        <v>-1.2772150520111191E-2</v>
      </c>
      <c r="W1385" s="13"/>
      <c r="X1385" s="2">
        <v>34809</v>
      </c>
      <c r="Y1385">
        <v>21.252400000000002</v>
      </c>
      <c r="AA1385" s="2">
        <v>34809</v>
      </c>
      <c r="AB1385">
        <v>252.11</v>
      </c>
      <c r="AC1385">
        <f t="shared" si="196"/>
        <v>2.1556789172981095E-2</v>
      </c>
      <c r="AD1385">
        <f t="shared" si="191"/>
        <v>2.1310789172981095E-2</v>
      </c>
      <c r="AE1385">
        <f>Sheet2!$B$17+Sheet2!$B$18*'Portfolio allocation'!K1385</f>
        <v>4.7426490756242746E-4</v>
      </c>
      <c r="AF1385">
        <f t="shared" si="197"/>
        <v>2.0836524265418668E-2</v>
      </c>
      <c r="AH1385" s="2">
        <v>34809</v>
      </c>
      <c r="AI1385">
        <v>7.008</v>
      </c>
      <c r="AJ1385">
        <v>6.15</v>
      </c>
      <c r="AK1385">
        <v>1.3391</v>
      </c>
      <c r="AR1385" s="3"/>
    </row>
    <row r="1386" spans="1:44" hidden="1" outlineLevel="1" x14ac:dyDescent="0.2">
      <c r="A1386" s="2">
        <v>34810</v>
      </c>
      <c r="B1386">
        <v>11.86</v>
      </c>
      <c r="E1386" s="2">
        <v>34810</v>
      </c>
      <c r="F1386">
        <v>508.49</v>
      </c>
      <c r="G1386">
        <f t="shared" si="192"/>
        <v>6.332996892873366E-3</v>
      </c>
      <c r="H1386" s="2">
        <v>34810</v>
      </c>
      <c r="I1386">
        <v>642.24</v>
      </c>
      <c r="J1386">
        <f t="shared" si="193"/>
        <v>6.3460724862500761E-3</v>
      </c>
      <c r="K1386">
        <f t="shared" si="189"/>
        <v>6.1000724862500764E-3</v>
      </c>
      <c r="L1386">
        <v>8.613616342800081E-3</v>
      </c>
      <c r="N1386" s="2">
        <v>34810</v>
      </c>
      <c r="O1386">
        <v>4.6875</v>
      </c>
      <c r="Q1386" s="2">
        <v>34810</v>
      </c>
      <c r="R1386">
        <v>4820.95</v>
      </c>
      <c r="S1386" s="8">
        <f t="shared" si="194"/>
        <v>-3.3222934782159985E-3</v>
      </c>
      <c r="T1386" s="9">
        <f t="shared" si="190"/>
        <v>-3.5682934782159986E-3</v>
      </c>
      <c r="U1386" s="3">
        <f>Sheet1!$B$17+Sheet1!$B$18*'Portfolio allocation'!K1386</f>
        <v>7.4859566369762983E-3</v>
      </c>
      <c r="V1386" s="13">
        <f t="shared" si="195"/>
        <v>-1.1054250115192297E-2</v>
      </c>
      <c r="W1386" s="13"/>
      <c r="X1386" s="2">
        <v>34810</v>
      </c>
      <c r="Y1386">
        <v>21.879200000000001</v>
      </c>
      <c r="AA1386" s="2">
        <v>34810</v>
      </c>
      <c r="AB1386">
        <v>259.54000000000002</v>
      </c>
      <c r="AC1386">
        <f t="shared" si="196"/>
        <v>2.9471262544127574E-2</v>
      </c>
      <c r="AD1386">
        <f t="shared" si="191"/>
        <v>2.9225262544127575E-2</v>
      </c>
      <c r="AE1386">
        <f>Sheet2!$B$17+Sheet2!$B$18*'Portfolio allocation'!K1386</f>
        <v>5.4777270930622965E-3</v>
      </c>
      <c r="AF1386">
        <f t="shared" si="197"/>
        <v>2.3747535451065279E-2</v>
      </c>
      <c r="AH1386" s="2">
        <v>34810</v>
      </c>
      <c r="AI1386">
        <v>7.0010000000000003</v>
      </c>
      <c r="AJ1386">
        <v>6.15</v>
      </c>
      <c r="AK1386">
        <v>1.33508</v>
      </c>
      <c r="AR1386" s="3"/>
    </row>
    <row r="1387" spans="1:44" hidden="1" outlineLevel="1" x14ac:dyDescent="0.2">
      <c r="A1387" s="2">
        <v>34813</v>
      </c>
      <c r="B1387">
        <v>11.92</v>
      </c>
      <c r="E1387" s="2">
        <v>34813</v>
      </c>
      <c r="F1387">
        <v>512.89</v>
      </c>
      <c r="G1387">
        <f t="shared" si="192"/>
        <v>8.6530708568506309E-3</v>
      </c>
      <c r="H1387" s="2">
        <v>34813</v>
      </c>
      <c r="I1387">
        <v>647.92999999999995</v>
      </c>
      <c r="J1387">
        <f t="shared" si="193"/>
        <v>8.8596163428000807E-3</v>
      </c>
      <c r="K1387">
        <f t="shared" si="189"/>
        <v>8.613616342800081E-3</v>
      </c>
      <c r="L1387">
        <v>-1.6667064713780184E-3</v>
      </c>
      <c r="N1387" s="2">
        <v>34813</v>
      </c>
      <c r="O1387">
        <v>4.8593999999999999</v>
      </c>
      <c r="Q1387" s="2">
        <v>34813</v>
      </c>
      <c r="R1387">
        <v>4997.71</v>
      </c>
      <c r="S1387" s="8">
        <f t="shared" si="194"/>
        <v>3.6664972671361484E-2</v>
      </c>
      <c r="T1387" s="9">
        <f t="shared" si="190"/>
        <v>3.6418972671361481E-2</v>
      </c>
      <c r="U1387" s="3">
        <f>Sheet1!$B$17+Sheet1!$B$18*'Portfolio allocation'!K1387</f>
        <v>1.0369557850883062E-2</v>
      </c>
      <c r="V1387" s="13">
        <f t="shared" si="195"/>
        <v>2.6049414820478421E-2</v>
      </c>
      <c r="W1387" s="13"/>
      <c r="X1387" s="2">
        <v>34813</v>
      </c>
      <c r="Y1387">
        <v>22.327000000000002</v>
      </c>
      <c r="AA1387" s="2">
        <v>34813</v>
      </c>
      <c r="AB1387">
        <v>264.85000000000002</v>
      </c>
      <c r="AC1387">
        <f t="shared" si="196"/>
        <v>2.0459274100331326E-2</v>
      </c>
      <c r="AD1387">
        <f t="shared" si="191"/>
        <v>2.0212474100331328E-2</v>
      </c>
      <c r="AE1387">
        <f>Sheet2!$B$17+Sheet2!$B$18*'Portfolio allocation'!K1387</f>
        <v>7.7128344166100668E-3</v>
      </c>
      <c r="AF1387">
        <f t="shared" si="197"/>
        <v>1.249963968372126E-2</v>
      </c>
      <c r="AH1387" s="2">
        <v>34813</v>
      </c>
      <c r="AI1387">
        <v>6.99</v>
      </c>
      <c r="AJ1387">
        <v>6.17</v>
      </c>
      <c r="AK1387">
        <v>1.34338</v>
      </c>
      <c r="AR1387" s="3"/>
    </row>
    <row r="1388" spans="1:44" hidden="1" outlineLevel="1" x14ac:dyDescent="0.2">
      <c r="A1388" s="2">
        <v>34814</v>
      </c>
      <c r="B1388">
        <v>12.41</v>
      </c>
      <c r="E1388" s="2">
        <v>34814</v>
      </c>
      <c r="F1388">
        <v>512.1</v>
      </c>
      <c r="G1388">
        <f t="shared" si="192"/>
        <v>-1.5402912905300159E-3</v>
      </c>
      <c r="H1388" s="2">
        <v>34814</v>
      </c>
      <c r="I1388">
        <v>647.01</v>
      </c>
      <c r="J1388">
        <f t="shared" si="193"/>
        <v>-1.4199064713780185E-3</v>
      </c>
      <c r="K1388">
        <f t="shared" si="189"/>
        <v>-1.6667064713780184E-3</v>
      </c>
      <c r="L1388">
        <v>9.2703408602658253E-4</v>
      </c>
      <c r="N1388" s="2">
        <v>34814</v>
      </c>
      <c r="O1388">
        <v>5</v>
      </c>
      <c r="Q1388" s="2">
        <v>34814</v>
      </c>
      <c r="R1388">
        <v>5142.34</v>
      </c>
      <c r="S1388" s="8">
        <f t="shared" si="194"/>
        <v>2.8939254178413698E-2</v>
      </c>
      <c r="T1388" s="9">
        <f t="shared" si="190"/>
        <v>2.86924541784137E-2</v>
      </c>
      <c r="U1388" s="3">
        <f>Sheet1!$B$17+Sheet1!$B$18*'Portfolio allocation'!K1388</f>
        <v>-1.424289019569434E-3</v>
      </c>
      <c r="V1388" s="13">
        <f t="shared" si="195"/>
        <v>3.0116743197983135E-2</v>
      </c>
      <c r="W1388" s="13"/>
      <c r="X1388" s="2">
        <v>34814</v>
      </c>
      <c r="Y1388">
        <v>22.3568</v>
      </c>
      <c r="AA1388" s="2">
        <v>34814</v>
      </c>
      <c r="AB1388">
        <v>265.20999999999998</v>
      </c>
      <c r="AC1388">
        <f t="shared" si="196"/>
        <v>1.359259958466863E-3</v>
      </c>
      <c r="AD1388">
        <f t="shared" si="191"/>
        <v>1.111659958466863E-3</v>
      </c>
      <c r="AE1388">
        <f>Sheet2!$B$17+Sheet2!$B$18*'Portfolio allocation'!K1388</f>
        <v>-1.4286909045127996E-3</v>
      </c>
      <c r="AF1388">
        <f t="shared" si="197"/>
        <v>2.5403508629796628E-3</v>
      </c>
      <c r="AH1388" s="2">
        <v>34814</v>
      </c>
      <c r="AI1388">
        <v>6.9939999999999998</v>
      </c>
      <c r="AJ1388">
        <v>6.19</v>
      </c>
      <c r="AK1388">
        <v>1.35093</v>
      </c>
      <c r="AR1388" s="3"/>
    </row>
    <row r="1389" spans="1:44" hidden="1" outlineLevel="1" x14ac:dyDescent="0.2">
      <c r="A1389" s="2">
        <v>34815</v>
      </c>
      <c r="B1389">
        <v>12.28</v>
      </c>
      <c r="E1389" s="2">
        <v>34815</v>
      </c>
      <c r="F1389">
        <v>512.66</v>
      </c>
      <c r="G1389">
        <f t="shared" si="192"/>
        <v>1.0935364186681618E-3</v>
      </c>
      <c r="H1389" s="2">
        <v>34815</v>
      </c>
      <c r="I1389">
        <v>647.77</v>
      </c>
      <c r="J1389">
        <f t="shared" si="193"/>
        <v>1.1746340860265825E-3</v>
      </c>
      <c r="K1389">
        <f t="shared" si="189"/>
        <v>9.2703408602658253E-4</v>
      </c>
      <c r="L1389">
        <v>1.4806087531067755E-3</v>
      </c>
      <c r="N1389" s="2">
        <v>34815</v>
      </c>
      <c r="O1389">
        <v>4.9766000000000004</v>
      </c>
      <c r="Q1389" s="2">
        <v>34815</v>
      </c>
      <c r="R1389">
        <v>5118.2299999999996</v>
      </c>
      <c r="S1389" s="8">
        <f t="shared" si="194"/>
        <v>-4.6885270129941592E-3</v>
      </c>
      <c r="T1389" s="9">
        <f t="shared" si="190"/>
        <v>-4.9361270129941589E-3</v>
      </c>
      <c r="U1389" s="3">
        <f>Sheet1!$B$17+Sheet1!$B$18*'Portfolio allocation'!K1389</f>
        <v>1.5513158820124058E-3</v>
      </c>
      <c r="V1389" s="13">
        <f t="shared" si="195"/>
        <v>-6.4874428950065649E-3</v>
      </c>
      <c r="W1389" s="13"/>
      <c r="X1389" s="2">
        <v>34815</v>
      </c>
      <c r="Y1389">
        <v>22.744800000000001</v>
      </c>
      <c r="AA1389" s="2">
        <v>34815</v>
      </c>
      <c r="AB1389">
        <v>269.81</v>
      </c>
      <c r="AC1389">
        <f t="shared" si="196"/>
        <v>1.734474567324007E-2</v>
      </c>
      <c r="AD1389">
        <f t="shared" si="191"/>
        <v>1.709634567324007E-2</v>
      </c>
      <c r="AE1389">
        <f>Sheet2!$B$17+Sheet2!$B$18*'Portfolio allocation'!K1389</f>
        <v>8.7772937143776114E-4</v>
      </c>
      <c r="AF1389">
        <f t="shared" si="197"/>
        <v>1.6218616301802311E-2</v>
      </c>
      <c r="AH1389" s="2">
        <v>34815</v>
      </c>
      <c r="AI1389">
        <v>7.0030000000000001</v>
      </c>
      <c r="AJ1389">
        <v>6.21</v>
      </c>
      <c r="AK1389">
        <v>1.3358000000000001</v>
      </c>
      <c r="AR1389" s="3"/>
    </row>
    <row r="1390" spans="1:44" hidden="1" outlineLevel="1" x14ac:dyDescent="0.2">
      <c r="A1390" s="2">
        <v>34816</v>
      </c>
      <c r="B1390">
        <v>11.93</v>
      </c>
      <c r="E1390" s="2">
        <v>34816</v>
      </c>
      <c r="F1390">
        <v>513.54999999999995</v>
      </c>
      <c r="G1390">
        <f t="shared" si="192"/>
        <v>1.7360433815785115E-3</v>
      </c>
      <c r="H1390" s="2">
        <v>34816</v>
      </c>
      <c r="I1390">
        <v>648.89</v>
      </c>
      <c r="J1390">
        <f t="shared" si="193"/>
        <v>1.7290087531067755E-3</v>
      </c>
      <c r="K1390">
        <f t="shared" si="189"/>
        <v>1.4806087531067755E-3</v>
      </c>
      <c r="L1390">
        <v>2.0134070797825109E-3</v>
      </c>
      <c r="N1390" s="2">
        <v>34816</v>
      </c>
      <c r="O1390">
        <v>4.9141000000000004</v>
      </c>
      <c r="Q1390" s="2">
        <v>34816</v>
      </c>
      <c r="R1390">
        <v>5053.96</v>
      </c>
      <c r="S1390" s="8">
        <f t="shared" si="194"/>
        <v>-1.2557075395204897E-2</v>
      </c>
      <c r="T1390" s="9">
        <f t="shared" si="190"/>
        <v>-1.2805475395204897E-2</v>
      </c>
      <c r="U1390" s="3">
        <f>Sheet1!$B$17+Sheet1!$B$18*'Portfolio allocation'!K1390</f>
        <v>2.1863907695345523E-3</v>
      </c>
      <c r="V1390" s="13">
        <f t="shared" si="195"/>
        <v>-1.4991866164739449E-2</v>
      </c>
      <c r="W1390" s="13"/>
      <c r="X1390" s="2">
        <v>34816</v>
      </c>
      <c r="Y1390">
        <v>23.132899999999999</v>
      </c>
      <c r="AA1390" s="2">
        <v>34816</v>
      </c>
      <c r="AB1390">
        <v>274.41000000000003</v>
      </c>
      <c r="AC1390">
        <f t="shared" si="196"/>
        <v>1.704903450576345E-2</v>
      </c>
      <c r="AD1390">
        <f t="shared" si="191"/>
        <v>1.6797034505763451E-2</v>
      </c>
      <c r="AE1390">
        <f>Sheet2!$B$17+Sheet2!$B$18*'Portfolio allocation'!K1390</f>
        <v>1.3699820883725385E-3</v>
      </c>
      <c r="AF1390">
        <f t="shared" si="197"/>
        <v>1.5427052417390912E-2</v>
      </c>
      <c r="AH1390" s="2">
        <v>34816</v>
      </c>
      <c r="AI1390">
        <v>7.0030000000000001</v>
      </c>
      <c r="AJ1390">
        <v>6.3</v>
      </c>
      <c r="AK1390">
        <v>1.3426100000000001</v>
      </c>
      <c r="AR1390" s="3"/>
    </row>
    <row r="1391" spans="1:44" hidden="1" outlineLevel="1" x14ac:dyDescent="0.2">
      <c r="A1391" s="2">
        <v>34817</v>
      </c>
      <c r="B1391">
        <v>11.75</v>
      </c>
      <c r="E1391" s="2">
        <v>34817</v>
      </c>
      <c r="F1391">
        <v>514.71</v>
      </c>
      <c r="G1391">
        <f t="shared" si="192"/>
        <v>2.258786875669605E-3</v>
      </c>
      <c r="H1391" s="2">
        <v>34817</v>
      </c>
      <c r="I1391">
        <v>650.36</v>
      </c>
      <c r="J1391">
        <f t="shared" si="193"/>
        <v>2.265407079782511E-3</v>
      </c>
      <c r="K1391">
        <f t="shared" si="189"/>
        <v>2.0134070797825109E-3</v>
      </c>
      <c r="L1391">
        <v>-8.8322007503533178E-4</v>
      </c>
      <c r="N1391" s="2">
        <v>34817</v>
      </c>
      <c r="O1391">
        <v>5.1093999999999999</v>
      </c>
      <c r="Q1391" s="2">
        <v>34817</v>
      </c>
      <c r="R1391">
        <v>5254.83</v>
      </c>
      <c r="S1391" s="8">
        <f t="shared" si="194"/>
        <v>3.9745071191699122E-2</v>
      </c>
      <c r="T1391" s="9">
        <f t="shared" si="190"/>
        <v>3.949307119169912E-2</v>
      </c>
      <c r="U1391" s="3">
        <f>Sheet1!$B$17+Sheet1!$B$18*'Portfolio allocation'!K1391</f>
        <v>2.7976305128022184E-3</v>
      </c>
      <c r="V1391" s="13">
        <f t="shared" si="195"/>
        <v>3.66954406788969E-2</v>
      </c>
      <c r="W1391" s="13"/>
      <c r="X1391" s="2">
        <v>34817</v>
      </c>
      <c r="Y1391">
        <v>22.595600000000001</v>
      </c>
      <c r="AA1391" s="2">
        <v>34817</v>
      </c>
      <c r="AB1391">
        <v>268.04000000000002</v>
      </c>
      <c r="AC1391">
        <f t="shared" si="196"/>
        <v>-2.3213439743449582E-2</v>
      </c>
      <c r="AD1391">
        <f t="shared" si="191"/>
        <v>-2.3466239743449583E-2</v>
      </c>
      <c r="AE1391">
        <f>Sheet2!$B$17+Sheet2!$B$18*'Portfolio allocation'!K1391</f>
        <v>1.8437599533672891E-3</v>
      </c>
      <c r="AF1391">
        <f t="shared" si="197"/>
        <v>-2.5309999696816871E-2</v>
      </c>
      <c r="AH1391" s="2">
        <v>34817</v>
      </c>
      <c r="AI1391">
        <v>7.0529999999999999</v>
      </c>
      <c r="AJ1391">
        <v>6.32</v>
      </c>
      <c r="AK1391">
        <v>1.3370200000000001</v>
      </c>
      <c r="AR1391" s="3"/>
    </row>
    <row r="1392" spans="1:44" hidden="1" outlineLevel="1" x14ac:dyDescent="0.2">
      <c r="A1392" s="2">
        <v>34820</v>
      </c>
      <c r="B1392">
        <v>12.14</v>
      </c>
      <c r="E1392" s="2">
        <v>34820</v>
      </c>
      <c r="F1392">
        <v>514.26</v>
      </c>
      <c r="G1392">
        <f t="shared" si="192"/>
        <v>-8.7427872005607643E-4</v>
      </c>
      <c r="H1392" s="2">
        <v>34820</v>
      </c>
      <c r="I1392">
        <v>649.95000000000005</v>
      </c>
      <c r="J1392">
        <f t="shared" si="193"/>
        <v>-6.3042007503533171E-4</v>
      </c>
      <c r="K1392">
        <f t="shared" si="189"/>
        <v>-8.8322007503533178E-4</v>
      </c>
      <c r="L1392">
        <v>1.0703787060541399E-3</v>
      </c>
      <c r="N1392" s="2">
        <v>34820</v>
      </c>
      <c r="O1392">
        <v>5.1327999999999996</v>
      </c>
      <c r="Q1392" s="2">
        <v>34820</v>
      </c>
      <c r="R1392">
        <v>5278.93</v>
      </c>
      <c r="S1392" s="8">
        <f t="shared" si="194"/>
        <v>4.5862568341887844E-3</v>
      </c>
      <c r="T1392" s="9">
        <f t="shared" si="190"/>
        <v>4.3334568341887843E-3</v>
      </c>
      <c r="U1392" s="3">
        <f>Sheet1!$B$17+Sheet1!$B$18*'Portfolio allocation'!K1392</f>
        <v>-5.2545356949927472E-4</v>
      </c>
      <c r="V1392" s="13">
        <f t="shared" si="195"/>
        <v>4.8589104036880588E-3</v>
      </c>
      <c r="W1392" s="13"/>
      <c r="X1392" s="2">
        <v>34820</v>
      </c>
      <c r="Y1392">
        <v>21.9986</v>
      </c>
      <c r="AA1392" s="2">
        <v>34820</v>
      </c>
      <c r="AB1392">
        <v>260.95999999999998</v>
      </c>
      <c r="AC1392">
        <f t="shared" si="196"/>
        <v>-2.6413968064468163E-2</v>
      </c>
      <c r="AD1392">
        <f t="shared" si="191"/>
        <v>-2.6666768064468164E-2</v>
      </c>
      <c r="AE1392">
        <f>Sheet2!$B$17+Sheet2!$B$18*'Portfolio allocation'!K1392</f>
        <v>-7.3199481233910356E-4</v>
      </c>
      <c r="AF1392">
        <f t="shared" si="197"/>
        <v>-2.5934773252129062E-2</v>
      </c>
      <c r="AH1392" s="2">
        <v>34820</v>
      </c>
      <c r="AI1392">
        <v>7.0640000000000001</v>
      </c>
      <c r="AJ1392">
        <v>6.32</v>
      </c>
      <c r="AK1392">
        <v>1.3328500000000001</v>
      </c>
      <c r="AR1392" s="3"/>
    </row>
    <row r="1393" spans="1:44" hidden="1" outlineLevel="1" x14ac:dyDescent="0.2">
      <c r="A1393" s="2">
        <v>34821</v>
      </c>
      <c r="B1393">
        <v>11.88</v>
      </c>
      <c r="E1393" s="2">
        <v>34821</v>
      </c>
      <c r="F1393">
        <v>514.86</v>
      </c>
      <c r="G1393">
        <f t="shared" si="192"/>
        <v>1.166725002916813E-3</v>
      </c>
      <c r="H1393" s="2">
        <v>34821</v>
      </c>
      <c r="I1393">
        <v>650.80999999999995</v>
      </c>
      <c r="J1393">
        <f t="shared" si="193"/>
        <v>1.32317870605414E-3</v>
      </c>
      <c r="K1393">
        <f t="shared" si="189"/>
        <v>1.0703787060541399E-3</v>
      </c>
      <c r="L1393">
        <v>1.0705178433029745E-2</v>
      </c>
      <c r="N1393" s="2">
        <v>34821</v>
      </c>
      <c r="O1393">
        <v>4.9726999999999997</v>
      </c>
      <c r="Q1393" s="2">
        <v>34821</v>
      </c>
      <c r="R1393">
        <v>5114.22</v>
      </c>
      <c r="S1393" s="8">
        <f t="shared" si="194"/>
        <v>-3.1201398768310962E-2</v>
      </c>
      <c r="T1393" s="9">
        <f t="shared" si="190"/>
        <v>-3.1454198768310959E-2</v>
      </c>
      <c r="U1393" s="3">
        <f>Sheet1!$B$17+Sheet1!$B$18*'Portfolio allocation'!K1393</f>
        <v>1.7157644629437984E-3</v>
      </c>
      <c r="V1393" s="13">
        <f t="shared" si="195"/>
        <v>-3.3169963231254755E-2</v>
      </c>
      <c r="W1393" s="13"/>
      <c r="X1393" s="2">
        <v>34821</v>
      </c>
      <c r="Y1393">
        <v>22.177700000000002</v>
      </c>
      <c r="AA1393" s="2">
        <v>34821</v>
      </c>
      <c r="AB1393">
        <v>263.08</v>
      </c>
      <c r="AC1393">
        <f t="shared" si="196"/>
        <v>8.123850398528587E-3</v>
      </c>
      <c r="AD1393">
        <f t="shared" si="191"/>
        <v>7.8734503985285875E-3</v>
      </c>
      <c r="AE1393">
        <f>Sheet2!$B$17+Sheet2!$B$18*'Portfolio allocation'!K1393</f>
        <v>1.0051950646182738E-3</v>
      </c>
      <c r="AF1393">
        <f t="shared" si="197"/>
        <v>6.8682553339103137E-3</v>
      </c>
      <c r="AH1393" s="2">
        <v>34821</v>
      </c>
      <c r="AI1393">
        <v>7.0179999999999998</v>
      </c>
      <c r="AJ1393">
        <v>6.26</v>
      </c>
      <c r="AK1393">
        <v>1.34273</v>
      </c>
      <c r="AR1393" s="3"/>
    </row>
    <row r="1394" spans="1:44" hidden="1" outlineLevel="1" x14ac:dyDescent="0.2">
      <c r="A1394" s="2">
        <v>34822</v>
      </c>
      <c r="B1394">
        <v>11.69</v>
      </c>
      <c r="E1394" s="2">
        <v>34822</v>
      </c>
      <c r="F1394">
        <v>520.48</v>
      </c>
      <c r="G1394">
        <f t="shared" si="192"/>
        <v>1.0915588703725332E-2</v>
      </c>
      <c r="H1394" s="2">
        <v>34822</v>
      </c>
      <c r="I1394">
        <v>657.94</v>
      </c>
      <c r="J1394">
        <f t="shared" si="193"/>
        <v>1.0955578433029745E-2</v>
      </c>
      <c r="K1394">
        <f t="shared" si="189"/>
        <v>1.0705178433029745E-2</v>
      </c>
      <c r="L1394">
        <v>1.7917072073434729E-4</v>
      </c>
      <c r="N1394" s="2">
        <v>34822</v>
      </c>
      <c r="O1394">
        <v>5.0547000000000004</v>
      </c>
      <c r="Q1394" s="2">
        <v>34822</v>
      </c>
      <c r="R1394">
        <v>5198.59</v>
      </c>
      <c r="S1394" s="8">
        <f t="shared" si="194"/>
        <v>1.6497139348717882E-2</v>
      </c>
      <c r="T1394" s="9">
        <f t="shared" si="190"/>
        <v>1.6246739348717881E-2</v>
      </c>
      <c r="U1394" s="3">
        <f>Sheet1!$B$17+Sheet1!$B$18*'Portfolio allocation'!K1394</f>
        <v>1.2769050888026988E-2</v>
      </c>
      <c r="V1394" s="13">
        <f t="shared" si="195"/>
        <v>3.477688460690893E-3</v>
      </c>
      <c r="W1394" s="13"/>
      <c r="X1394" s="2">
        <v>34822</v>
      </c>
      <c r="Y1394">
        <v>22.5061</v>
      </c>
      <c r="AA1394" s="2">
        <v>34822</v>
      </c>
      <c r="AB1394">
        <v>266.98</v>
      </c>
      <c r="AC1394">
        <f t="shared" si="196"/>
        <v>1.4824388018853663E-2</v>
      </c>
      <c r="AD1394">
        <f t="shared" si="191"/>
        <v>1.4577988018853662E-2</v>
      </c>
      <c r="AE1394">
        <f>Sheet2!$B$17+Sheet2!$B$18*'Portfolio allocation'!K1394</f>
        <v>9.5727047878172555E-3</v>
      </c>
      <c r="AF1394">
        <f t="shared" si="197"/>
        <v>5.0052832310364063E-3</v>
      </c>
      <c r="AH1394" s="2">
        <v>34822</v>
      </c>
      <c r="AI1394">
        <v>6.9320000000000004</v>
      </c>
      <c r="AJ1394">
        <v>6.16</v>
      </c>
      <c r="AK1394">
        <v>1.3443700000000001</v>
      </c>
      <c r="AR1394" s="3"/>
    </row>
    <row r="1395" spans="1:44" hidden="1" outlineLevel="1" x14ac:dyDescent="0.2">
      <c r="A1395" s="2">
        <v>34823</v>
      </c>
      <c r="B1395">
        <v>12.64</v>
      </c>
      <c r="E1395" s="2">
        <v>34823</v>
      </c>
      <c r="F1395">
        <v>520.54</v>
      </c>
      <c r="G1395">
        <f t="shared" si="192"/>
        <v>1.1527820473400396E-4</v>
      </c>
      <c r="H1395" s="2">
        <v>34823</v>
      </c>
      <c r="I1395">
        <v>658.22</v>
      </c>
      <c r="J1395">
        <f t="shared" si="193"/>
        <v>4.2557072073434732E-4</v>
      </c>
      <c r="K1395">
        <f t="shared" si="189"/>
        <v>1.7917072073434729E-4</v>
      </c>
      <c r="L1395">
        <v>-9.7323946400904601E-4</v>
      </c>
      <c r="N1395" s="2">
        <v>34823</v>
      </c>
      <c r="O1395">
        <v>5.0937000000000001</v>
      </c>
      <c r="Q1395" s="2">
        <v>34823</v>
      </c>
      <c r="R1395">
        <v>5238.76</v>
      </c>
      <c r="S1395" s="8">
        <f t="shared" si="194"/>
        <v>7.7270952315917629E-3</v>
      </c>
      <c r="T1395" s="9">
        <f t="shared" si="190"/>
        <v>7.480695231591763E-3</v>
      </c>
      <c r="U1395" s="3">
        <f>Sheet1!$B$17+Sheet1!$B$18*'Portfolio allocation'!K1395</f>
        <v>6.9334807597098969E-4</v>
      </c>
      <c r="V1395" s="13">
        <f t="shared" si="195"/>
        <v>6.7873471556207732E-3</v>
      </c>
      <c r="W1395" s="13"/>
      <c r="X1395" s="2">
        <v>34823</v>
      </c>
      <c r="Y1395">
        <v>22.386700000000001</v>
      </c>
      <c r="AA1395" s="2">
        <v>34823</v>
      </c>
      <c r="AB1395">
        <v>266.27</v>
      </c>
      <c r="AC1395">
        <f t="shared" si="196"/>
        <v>-2.659375234100092E-3</v>
      </c>
      <c r="AD1395">
        <f t="shared" si="191"/>
        <v>-2.9033752341000919E-3</v>
      </c>
      <c r="AE1395">
        <f>Sheet2!$B$17+Sheet2!$B$18*'Portfolio allocation'!K1395</f>
        <v>2.1271018729984473E-4</v>
      </c>
      <c r="AF1395">
        <f t="shared" si="197"/>
        <v>-3.1160854213999364E-3</v>
      </c>
      <c r="AH1395" s="2">
        <v>34823</v>
      </c>
      <c r="AI1395">
        <v>6.8390000000000004</v>
      </c>
      <c r="AJ1395">
        <v>6.1</v>
      </c>
      <c r="AK1395">
        <v>1.35043</v>
      </c>
      <c r="AR1395" s="3"/>
    </row>
    <row r="1396" spans="1:44" hidden="1" outlineLevel="1" x14ac:dyDescent="0.2">
      <c r="A1396" s="2">
        <v>34824</v>
      </c>
      <c r="B1396">
        <v>12.06</v>
      </c>
      <c r="E1396" s="2">
        <v>34824</v>
      </c>
      <c r="F1396">
        <v>520.12</v>
      </c>
      <c r="G1396">
        <f t="shared" si="192"/>
        <v>-8.068544204095085E-4</v>
      </c>
      <c r="H1396" s="2">
        <v>34824</v>
      </c>
      <c r="I1396">
        <v>657.74</v>
      </c>
      <c r="J1396">
        <f t="shared" si="193"/>
        <v>-7.2923946400904605E-4</v>
      </c>
      <c r="K1396">
        <f t="shared" si="189"/>
        <v>-9.7323946400904601E-4</v>
      </c>
      <c r="L1396">
        <v>7.4850165475721375E-3</v>
      </c>
      <c r="N1396" s="2">
        <v>34824</v>
      </c>
      <c r="O1396">
        <v>5</v>
      </c>
      <c r="Q1396" s="2">
        <v>34824</v>
      </c>
      <c r="R1396">
        <v>5142.34</v>
      </c>
      <c r="S1396" s="8">
        <f t="shared" si="194"/>
        <v>-1.8405118768563544E-2</v>
      </c>
      <c r="T1396" s="9">
        <f t="shared" si="190"/>
        <v>-1.8649118768563545E-2</v>
      </c>
      <c r="U1396" s="3">
        <f>Sheet1!$B$17+Sheet1!$B$18*'Portfolio allocation'!K1396</f>
        <v>-6.2872609392462418E-4</v>
      </c>
      <c r="V1396" s="13">
        <f t="shared" si="195"/>
        <v>-1.8020392674638921E-2</v>
      </c>
      <c r="W1396" s="13"/>
      <c r="X1396" s="2">
        <v>34824</v>
      </c>
      <c r="Y1396">
        <v>22.237400000000001</v>
      </c>
      <c r="AA1396" s="2">
        <v>34824</v>
      </c>
      <c r="AB1396">
        <v>264.49</v>
      </c>
      <c r="AC1396">
        <f t="shared" si="196"/>
        <v>-6.6849438539826611E-3</v>
      </c>
      <c r="AD1396">
        <f t="shared" si="191"/>
        <v>-6.9233438539826608E-3</v>
      </c>
      <c r="AE1396">
        <f>Sheet2!$B$17+Sheet2!$B$18*'Portfolio allocation'!K1396</f>
        <v>-8.1204234961685274E-4</v>
      </c>
      <c r="AF1396">
        <f t="shared" si="197"/>
        <v>-6.1113015043658082E-3</v>
      </c>
      <c r="AH1396" s="2">
        <v>34824</v>
      </c>
      <c r="AI1396">
        <v>6.6740000000000004</v>
      </c>
      <c r="AJ1396">
        <v>5.96</v>
      </c>
      <c r="AK1396">
        <v>1.3504400000000001</v>
      </c>
      <c r="AR1396" s="3"/>
    </row>
    <row r="1397" spans="1:44" hidden="1" outlineLevel="1" x14ac:dyDescent="0.2">
      <c r="A1397" s="2">
        <v>34827</v>
      </c>
      <c r="B1397">
        <v>12.22</v>
      </c>
      <c r="E1397" s="2">
        <v>34827</v>
      </c>
      <c r="F1397">
        <v>523.96</v>
      </c>
      <c r="G1397">
        <f t="shared" si="192"/>
        <v>7.3829116357764235E-3</v>
      </c>
      <c r="H1397" s="2">
        <v>34827</v>
      </c>
      <c r="I1397">
        <v>662.82</v>
      </c>
      <c r="J1397">
        <f t="shared" si="193"/>
        <v>7.7234165475721372E-3</v>
      </c>
      <c r="K1397">
        <f t="shared" si="189"/>
        <v>7.4850165475721375E-3</v>
      </c>
      <c r="L1397">
        <v>-6.0248925500136323E-4</v>
      </c>
      <c r="N1397" s="2">
        <v>34827</v>
      </c>
      <c r="O1397">
        <v>4.9922000000000004</v>
      </c>
      <c r="Q1397" s="2">
        <v>34827</v>
      </c>
      <c r="R1397">
        <v>5134.3</v>
      </c>
      <c r="S1397" s="8">
        <f t="shared" si="194"/>
        <v>-1.5634905509942509E-3</v>
      </c>
      <c r="T1397" s="9">
        <f t="shared" si="190"/>
        <v>-1.8018905509942509E-3</v>
      </c>
      <c r="U1397" s="3">
        <f>Sheet1!$B$17+Sheet1!$B$18*'Portfolio allocation'!K1397</f>
        <v>9.0747995632750895E-3</v>
      </c>
      <c r="V1397" s="13">
        <f t="shared" si="195"/>
        <v>-1.087669011426934E-2</v>
      </c>
      <c r="W1397" s="13"/>
      <c r="X1397" s="2">
        <v>34827</v>
      </c>
      <c r="Y1397">
        <v>22.386700000000001</v>
      </c>
      <c r="AA1397" s="2">
        <v>34827</v>
      </c>
      <c r="AB1397">
        <v>266.27</v>
      </c>
      <c r="AC1397">
        <f t="shared" si="196"/>
        <v>6.7299330787551348E-3</v>
      </c>
      <c r="AD1397">
        <f t="shared" si="191"/>
        <v>6.4895330787551348E-3</v>
      </c>
      <c r="AE1397">
        <f>Sheet2!$B$17+Sheet2!$B$18*'Portfolio allocation'!K1397</f>
        <v>6.7092546855084829E-3</v>
      </c>
      <c r="AF1397">
        <f t="shared" si="197"/>
        <v>-2.1972160675334806E-4</v>
      </c>
      <c r="AH1397" s="2">
        <v>34827</v>
      </c>
      <c r="AI1397">
        <v>6.6909999999999998</v>
      </c>
      <c r="AJ1397">
        <v>6.01</v>
      </c>
      <c r="AK1397">
        <v>1.3606499999999999</v>
      </c>
      <c r="AR1397" s="3"/>
    </row>
    <row r="1398" spans="1:44" hidden="1" outlineLevel="1" x14ac:dyDescent="0.2">
      <c r="A1398" s="2">
        <v>34828</v>
      </c>
      <c r="B1398">
        <v>12.75</v>
      </c>
      <c r="E1398" s="2">
        <v>34828</v>
      </c>
      <c r="F1398">
        <v>523.55999999999995</v>
      </c>
      <c r="G1398">
        <f t="shared" si="192"/>
        <v>-7.6341705473714772E-4</v>
      </c>
      <c r="H1398" s="2">
        <v>34828</v>
      </c>
      <c r="I1398">
        <v>662.58</v>
      </c>
      <c r="J1398">
        <f t="shared" si="193"/>
        <v>-3.6208925500136324E-4</v>
      </c>
      <c r="K1398">
        <f t="shared" si="189"/>
        <v>-6.0248925500136323E-4</v>
      </c>
      <c r="L1398">
        <v>1.376499332910591E-3</v>
      </c>
      <c r="N1398" s="2">
        <v>34828</v>
      </c>
      <c r="O1398">
        <v>4.9882999999999997</v>
      </c>
      <c r="Q1398" s="2">
        <v>34828</v>
      </c>
      <c r="R1398">
        <v>5130.29</v>
      </c>
      <c r="S1398" s="8">
        <f t="shared" si="194"/>
        <v>-7.8102175564342957E-4</v>
      </c>
      <c r="T1398" s="9">
        <f t="shared" si="190"/>
        <v>-1.0214217556434296E-3</v>
      </c>
      <c r="U1398" s="3">
        <f>Sheet1!$B$17+Sheet1!$B$18*'Portfolio allocation'!K1398</f>
        <v>-2.0339205809119293E-4</v>
      </c>
      <c r="V1398" s="13">
        <f t="shared" si="195"/>
        <v>-8.1802969755223663E-4</v>
      </c>
      <c r="W1398" s="13"/>
      <c r="X1398" s="2">
        <v>34828</v>
      </c>
      <c r="Y1398">
        <v>22.3568</v>
      </c>
      <c r="AA1398" s="2">
        <v>34828</v>
      </c>
      <c r="AB1398">
        <v>265.91000000000003</v>
      </c>
      <c r="AC1398">
        <f t="shared" si="196"/>
        <v>-1.3520111165357118E-3</v>
      </c>
      <c r="AD1398">
        <f t="shared" si="191"/>
        <v>-1.5904111165357118E-3</v>
      </c>
      <c r="AE1398">
        <f>Sheet2!$B$17+Sheet2!$B$18*'Portfolio allocation'!K1398</f>
        <v>-4.8236180507392425E-4</v>
      </c>
      <c r="AF1398">
        <f t="shared" si="197"/>
        <v>-1.1080493114617876E-3</v>
      </c>
      <c r="AH1398" s="2">
        <v>34828</v>
      </c>
      <c r="AI1398">
        <v>6.5910000000000002</v>
      </c>
      <c r="AJ1398">
        <v>5.96</v>
      </c>
      <c r="AK1398">
        <v>1.3558699999999999</v>
      </c>
      <c r="AR1398" s="3"/>
    </row>
    <row r="1399" spans="1:44" hidden="1" outlineLevel="1" x14ac:dyDescent="0.2">
      <c r="A1399" s="2">
        <v>34829</v>
      </c>
      <c r="B1399">
        <v>13.08</v>
      </c>
      <c r="E1399" s="2">
        <v>34829</v>
      </c>
      <c r="F1399">
        <v>524.36</v>
      </c>
      <c r="G1399">
        <f t="shared" si="192"/>
        <v>1.5280006112003974E-3</v>
      </c>
      <c r="H1399" s="2">
        <v>34829</v>
      </c>
      <c r="I1399">
        <v>663.65</v>
      </c>
      <c r="J1399">
        <f t="shared" si="193"/>
        <v>1.614899332910591E-3</v>
      </c>
      <c r="K1399">
        <f t="shared" si="189"/>
        <v>1.376499332910591E-3</v>
      </c>
      <c r="L1399">
        <v>-7.2649981164768778E-5</v>
      </c>
      <c r="N1399" s="2">
        <v>34829</v>
      </c>
      <c r="O1399">
        <v>4.9531000000000001</v>
      </c>
      <c r="Q1399" s="2">
        <v>34829</v>
      </c>
      <c r="R1399">
        <v>5094.13</v>
      </c>
      <c r="S1399" s="8">
        <f t="shared" si="194"/>
        <v>-7.0483344996091768E-3</v>
      </c>
      <c r="T1399" s="9">
        <f t="shared" si="190"/>
        <v>-7.2867344996091765E-3</v>
      </c>
      <c r="U1399" s="3">
        <f>Sheet1!$B$17+Sheet1!$B$18*'Portfolio allocation'!K1399</f>
        <v>2.0669538042019072E-3</v>
      </c>
      <c r="V1399" s="13">
        <f t="shared" si="195"/>
        <v>-9.3536883038110828E-3</v>
      </c>
      <c r="W1399" s="13"/>
      <c r="X1399" s="2">
        <v>34829</v>
      </c>
      <c r="Y1399">
        <v>22.416499999999999</v>
      </c>
      <c r="AA1399" s="2">
        <v>34829</v>
      </c>
      <c r="AB1399">
        <v>266.62</v>
      </c>
      <c r="AC1399">
        <f t="shared" si="196"/>
        <v>2.6700763416191986E-3</v>
      </c>
      <c r="AD1399">
        <f t="shared" si="191"/>
        <v>2.4316763416191984E-3</v>
      </c>
      <c r="AE1399">
        <f>Sheet2!$B$17+Sheet2!$B$18*'Portfolio allocation'!K1399</f>
        <v>1.277405335862561E-3</v>
      </c>
      <c r="AF1399">
        <f t="shared" si="197"/>
        <v>1.1542710057566375E-3</v>
      </c>
      <c r="AH1399" s="2">
        <v>34829</v>
      </c>
      <c r="AI1399">
        <v>6.6449999999999996</v>
      </c>
      <c r="AJ1399">
        <v>5.96</v>
      </c>
      <c r="AK1399">
        <v>1.34545</v>
      </c>
      <c r="AR1399" s="3"/>
    </row>
    <row r="1400" spans="1:44" hidden="1" outlineLevel="1" x14ac:dyDescent="0.2">
      <c r="A1400" s="2">
        <v>34830</v>
      </c>
      <c r="B1400">
        <v>12.98</v>
      </c>
      <c r="E1400" s="2">
        <v>34830</v>
      </c>
      <c r="F1400">
        <v>524.37</v>
      </c>
      <c r="G1400">
        <f t="shared" si="192"/>
        <v>1.9070867343096154E-5</v>
      </c>
      <c r="H1400" s="2">
        <v>34830</v>
      </c>
      <c r="I1400">
        <v>663.76</v>
      </c>
      <c r="J1400">
        <f t="shared" si="193"/>
        <v>1.6575001883523122E-4</v>
      </c>
      <c r="K1400">
        <f t="shared" si="189"/>
        <v>-7.2649981164768778E-5</v>
      </c>
      <c r="L1400">
        <v>2.0341186452935002E-3</v>
      </c>
      <c r="N1400" s="2">
        <v>34830</v>
      </c>
      <c r="O1400">
        <v>5.0858999999999996</v>
      </c>
      <c r="Q1400" s="2">
        <v>34830</v>
      </c>
      <c r="R1400">
        <v>5230.7299999999996</v>
      </c>
      <c r="S1400" s="8">
        <f t="shared" si="194"/>
        <v>2.6815177468969109E-2</v>
      </c>
      <c r="T1400" s="9">
        <f t="shared" si="190"/>
        <v>2.6576777468969109E-2</v>
      </c>
      <c r="U1400" s="3">
        <f>Sheet1!$B$17+Sheet1!$B$18*'Portfolio allocation'!K1400</f>
        <v>4.0445298476703855E-4</v>
      </c>
      <c r="V1400" s="13">
        <f t="shared" si="195"/>
        <v>2.6172324484202071E-2</v>
      </c>
      <c r="W1400" s="13"/>
      <c r="X1400" s="2">
        <v>34830</v>
      </c>
      <c r="Y1400">
        <v>22.5061</v>
      </c>
      <c r="AA1400" s="2">
        <v>34830</v>
      </c>
      <c r="AB1400">
        <v>267.69</v>
      </c>
      <c r="AC1400">
        <f t="shared" si="196"/>
        <v>4.0132023104042513E-3</v>
      </c>
      <c r="AD1400">
        <f t="shared" si="191"/>
        <v>3.7724023104042516E-3</v>
      </c>
      <c r="AE1400">
        <f>Sheet2!$B$17+Sheet2!$B$18*'Portfolio allocation'!K1400</f>
        <v>-1.1215205356003205E-5</v>
      </c>
      <c r="AF1400">
        <f t="shared" si="197"/>
        <v>3.7836175157602548E-3</v>
      </c>
      <c r="AH1400" s="2">
        <v>34830</v>
      </c>
      <c r="AI1400">
        <v>6.6680000000000001</v>
      </c>
      <c r="AJ1400">
        <v>6.02</v>
      </c>
      <c r="AK1400">
        <v>1.3249200000000001</v>
      </c>
      <c r="AR1400" s="3"/>
    </row>
    <row r="1401" spans="1:44" hidden="1" outlineLevel="1" x14ac:dyDescent="0.2">
      <c r="A1401" s="2">
        <v>34831</v>
      </c>
      <c r="B1401">
        <v>11.84</v>
      </c>
      <c r="E1401" s="2">
        <v>34831</v>
      </c>
      <c r="F1401">
        <v>525.54999999999995</v>
      </c>
      <c r="G1401">
        <f t="shared" si="192"/>
        <v>2.2503194309360097E-3</v>
      </c>
      <c r="H1401" s="2">
        <v>34831</v>
      </c>
      <c r="I1401">
        <v>665.27</v>
      </c>
      <c r="J1401">
        <f t="shared" si="193"/>
        <v>2.2749186452935E-3</v>
      </c>
      <c r="K1401">
        <f t="shared" si="189"/>
        <v>2.0341186452935002E-3</v>
      </c>
      <c r="L1401">
        <v>4.2081213281826534E-3</v>
      </c>
      <c r="N1401" s="2">
        <v>34831</v>
      </c>
      <c r="O1401">
        <v>5.0468999999999999</v>
      </c>
      <c r="Q1401" s="2">
        <v>34831</v>
      </c>
      <c r="R1401">
        <v>5190.55</v>
      </c>
      <c r="S1401" s="8">
        <f t="shared" si="194"/>
        <v>-7.6815281996966966E-3</v>
      </c>
      <c r="T1401" s="9">
        <f t="shared" si="190"/>
        <v>-7.922328199696696E-3</v>
      </c>
      <c r="U1401" s="3">
        <f>Sheet1!$B$17+Sheet1!$B$18*'Portfolio allocation'!K1401</f>
        <v>2.8213913456572983E-3</v>
      </c>
      <c r="V1401" s="13">
        <f t="shared" si="195"/>
        <v>-1.0743719545353993E-2</v>
      </c>
      <c r="W1401" s="13"/>
      <c r="X1401" s="2">
        <v>34831</v>
      </c>
      <c r="Y1401">
        <v>22.535900000000002</v>
      </c>
      <c r="AA1401" s="2">
        <v>34831</v>
      </c>
      <c r="AB1401">
        <v>268.04000000000002</v>
      </c>
      <c r="AC1401">
        <f t="shared" si="196"/>
        <v>1.3074825357690667E-3</v>
      </c>
      <c r="AD1401">
        <f t="shared" si="191"/>
        <v>1.0662825357690667E-3</v>
      </c>
      <c r="AE1401">
        <f>Sheet2!$B$17+Sheet2!$B$18*'Portfolio allocation'!K1401</f>
        <v>1.8621772058194865E-3</v>
      </c>
      <c r="AF1401">
        <f t="shared" si="197"/>
        <v>-7.9589467005041978E-4</v>
      </c>
      <c r="AH1401" s="2">
        <v>34831</v>
      </c>
      <c r="AI1401">
        <v>6.6669999999999998</v>
      </c>
      <c r="AJ1401">
        <v>6.03</v>
      </c>
      <c r="AK1401">
        <v>1.3021100000000001</v>
      </c>
      <c r="AR1401" s="3"/>
    </row>
    <row r="1402" spans="1:44" hidden="1" outlineLevel="1" x14ac:dyDescent="0.2">
      <c r="A1402" s="2">
        <v>34834</v>
      </c>
      <c r="B1402">
        <v>12.38</v>
      </c>
      <c r="E1402" s="2">
        <v>34834</v>
      </c>
      <c r="F1402">
        <v>527.74</v>
      </c>
      <c r="G1402">
        <f t="shared" si="192"/>
        <v>4.1670630767767225E-3</v>
      </c>
      <c r="H1402" s="2">
        <v>34834</v>
      </c>
      <c r="I1402">
        <v>668.23</v>
      </c>
      <c r="J1402">
        <f t="shared" si="193"/>
        <v>4.4493213281826538E-3</v>
      </c>
      <c r="K1402">
        <f t="shared" si="189"/>
        <v>4.2081213281826534E-3</v>
      </c>
      <c r="L1402">
        <v>7.480838812983291E-4</v>
      </c>
      <c r="N1402" s="2">
        <v>34834</v>
      </c>
      <c r="O1402">
        <v>5.0819999999999999</v>
      </c>
      <c r="Q1402" s="2">
        <v>34834</v>
      </c>
      <c r="R1402">
        <v>5226.71</v>
      </c>
      <c r="S1402" s="8">
        <f t="shared" si="194"/>
        <v>6.9665064395874055E-3</v>
      </c>
      <c r="T1402" s="9">
        <f t="shared" si="190"/>
        <v>6.725306439587405E-3</v>
      </c>
      <c r="U1402" s="3">
        <f>Sheet1!$B$17+Sheet1!$B$18*'Portfolio allocation'!K1402</f>
        <v>5.3154623200226542E-3</v>
      </c>
      <c r="V1402" s="13">
        <f t="shared" si="195"/>
        <v>1.4098441195647508E-3</v>
      </c>
      <c r="W1402" s="13"/>
      <c r="X1402" s="2">
        <v>34834</v>
      </c>
      <c r="Y1402">
        <v>22.685099999999998</v>
      </c>
      <c r="AA1402" s="2">
        <v>34834</v>
      </c>
      <c r="AB1402">
        <v>269.82</v>
      </c>
      <c r="AC1402">
        <f t="shared" si="196"/>
        <v>6.6407998806148338E-3</v>
      </c>
      <c r="AD1402">
        <f t="shared" si="191"/>
        <v>6.4011998806148334E-3</v>
      </c>
      <c r="AE1402">
        <f>Sheet2!$B$17+Sheet2!$B$18*'Portfolio allocation'!K1402</f>
        <v>3.7953558552692337E-3</v>
      </c>
      <c r="AF1402">
        <f t="shared" si="197"/>
        <v>2.6058440253455997E-3</v>
      </c>
      <c r="AH1402" s="2">
        <v>34834</v>
      </c>
      <c r="AI1402">
        <v>6.617</v>
      </c>
      <c r="AJ1402">
        <v>5.99</v>
      </c>
      <c r="AK1402">
        <v>1.3015099999999999</v>
      </c>
      <c r="AR1402" s="3"/>
    </row>
    <row r="1403" spans="1:44" hidden="1" outlineLevel="1" x14ac:dyDescent="0.2">
      <c r="A1403" s="2">
        <v>34835</v>
      </c>
      <c r="B1403">
        <v>12.2</v>
      </c>
      <c r="E1403" s="2">
        <v>34835</v>
      </c>
      <c r="F1403">
        <v>528.19000000000005</v>
      </c>
      <c r="G1403">
        <f t="shared" si="192"/>
        <v>8.52692613787287E-4</v>
      </c>
      <c r="H1403" s="2">
        <v>34835</v>
      </c>
      <c r="I1403">
        <v>668.89</v>
      </c>
      <c r="J1403">
        <f t="shared" si="193"/>
        <v>9.8768388129832907E-4</v>
      </c>
      <c r="K1403">
        <f t="shared" si="189"/>
        <v>7.480838812983291E-4</v>
      </c>
      <c r="L1403">
        <v>-2.3463699203157E-3</v>
      </c>
      <c r="N1403" s="2">
        <v>34835</v>
      </c>
      <c r="O1403">
        <v>5.3047000000000004</v>
      </c>
      <c r="Q1403" s="2">
        <v>34835</v>
      </c>
      <c r="R1403">
        <v>5455.7</v>
      </c>
      <c r="S1403" s="8">
        <f t="shared" si="194"/>
        <v>4.3811499011806587E-2</v>
      </c>
      <c r="T1403" s="9">
        <f t="shared" si="190"/>
        <v>4.3571899011806588E-2</v>
      </c>
      <c r="U1403" s="3">
        <f>Sheet1!$B$17+Sheet1!$B$18*'Portfolio allocation'!K1403</f>
        <v>1.3460196719468583E-3</v>
      </c>
      <c r="V1403" s="13">
        <f t="shared" si="195"/>
        <v>4.2225879339859732E-2</v>
      </c>
      <c r="W1403" s="13"/>
      <c r="X1403" s="2">
        <v>34835</v>
      </c>
      <c r="Y1403">
        <v>22.595600000000001</v>
      </c>
      <c r="AA1403" s="2">
        <v>34835</v>
      </c>
      <c r="AB1403">
        <v>268.75</v>
      </c>
      <c r="AC1403">
        <f t="shared" si="196"/>
        <v>-3.9656067007634022E-3</v>
      </c>
      <c r="AD1403">
        <f t="shared" si="191"/>
        <v>-4.2040067007634019E-3</v>
      </c>
      <c r="AE1403">
        <f>Sheet2!$B$17+Sheet2!$B$18*'Portfolio allocation'!K1403</f>
        <v>7.186022839607677E-4</v>
      </c>
      <c r="AF1403">
        <f t="shared" si="197"/>
        <v>-4.9226089847241696E-3</v>
      </c>
      <c r="AH1403" s="2">
        <v>34835</v>
      </c>
      <c r="AI1403">
        <v>6.5430000000000001</v>
      </c>
      <c r="AJ1403">
        <v>5.96</v>
      </c>
      <c r="AK1403">
        <v>1.30403</v>
      </c>
      <c r="AR1403" s="3"/>
    </row>
    <row r="1404" spans="1:44" hidden="1" outlineLevel="1" x14ac:dyDescent="0.2">
      <c r="A1404" s="2">
        <v>34836</v>
      </c>
      <c r="B1404">
        <v>12.36</v>
      </c>
      <c r="E1404" s="2">
        <v>34836</v>
      </c>
      <c r="F1404">
        <v>527.07000000000005</v>
      </c>
      <c r="G1404">
        <f t="shared" si="192"/>
        <v>-2.1204490808232057E-3</v>
      </c>
      <c r="H1404" s="2">
        <v>34836</v>
      </c>
      <c r="I1404">
        <v>667.48</v>
      </c>
      <c r="J1404">
        <f t="shared" si="193"/>
        <v>-2.1079699203156999E-3</v>
      </c>
      <c r="K1404">
        <f t="shared" si="189"/>
        <v>-2.3463699203157E-3</v>
      </c>
      <c r="L1404">
        <v>-1.4380745850063032E-2</v>
      </c>
      <c r="N1404" s="2">
        <v>34836</v>
      </c>
      <c r="O1404">
        <v>5.375</v>
      </c>
      <c r="Q1404" s="2">
        <v>34836</v>
      </c>
      <c r="R1404">
        <v>5528.02</v>
      </c>
      <c r="S1404" s="8">
        <f t="shared" si="194"/>
        <v>1.3255860842788403E-2</v>
      </c>
      <c r="T1404" s="9">
        <f t="shared" si="190"/>
        <v>1.3017460842788403E-2</v>
      </c>
      <c r="U1404" s="3">
        <f>Sheet1!$B$17+Sheet1!$B$18*'Portfolio allocation'!K1404</f>
        <v>-2.2040161531531747E-3</v>
      </c>
      <c r="V1404" s="13">
        <f t="shared" si="195"/>
        <v>1.5221476995941577E-2</v>
      </c>
      <c r="W1404" s="13"/>
      <c r="X1404" s="2">
        <v>34836</v>
      </c>
      <c r="Y1404">
        <v>22.6553</v>
      </c>
      <c r="AA1404" s="2">
        <v>34836</v>
      </c>
      <c r="AB1404">
        <v>269.45999999999998</v>
      </c>
      <c r="AC1404">
        <f t="shared" si="196"/>
        <v>2.6418604651161637E-3</v>
      </c>
      <c r="AD1404">
        <f t="shared" si="191"/>
        <v>2.4038604651161638E-3</v>
      </c>
      <c r="AE1404">
        <f>Sheet2!$B$17+Sheet2!$B$18*'Portfolio allocation'!K1404</f>
        <v>-2.0330649830910168E-3</v>
      </c>
      <c r="AF1404">
        <f t="shared" si="197"/>
        <v>4.436925448207181E-3</v>
      </c>
      <c r="AH1404" s="2">
        <v>34836</v>
      </c>
      <c r="AI1404">
        <v>6.5369999999999999</v>
      </c>
      <c r="AJ1404">
        <v>5.95</v>
      </c>
      <c r="AK1404">
        <v>1.30227</v>
      </c>
      <c r="AR1404" s="3"/>
    </row>
    <row r="1405" spans="1:44" hidden="1" outlineLevel="1" x14ac:dyDescent="0.2">
      <c r="A1405" s="2">
        <v>34837</v>
      </c>
      <c r="B1405">
        <v>13.13</v>
      </c>
      <c r="E1405" s="2">
        <v>34837</v>
      </c>
      <c r="F1405">
        <v>519.58000000000004</v>
      </c>
      <c r="G1405">
        <f t="shared" si="192"/>
        <v>-1.4210636158385026E-2</v>
      </c>
      <c r="H1405" s="2">
        <v>34837</v>
      </c>
      <c r="I1405">
        <v>658.04</v>
      </c>
      <c r="J1405">
        <f t="shared" si="193"/>
        <v>-1.4142745850063032E-2</v>
      </c>
      <c r="K1405">
        <f t="shared" si="189"/>
        <v>-1.4380745850063032E-2</v>
      </c>
      <c r="L1405">
        <v>-5.29136247036514E-4</v>
      </c>
      <c r="N1405" s="2">
        <v>34837</v>
      </c>
      <c r="O1405">
        <v>5.2891000000000004</v>
      </c>
      <c r="Q1405" s="2">
        <v>34837</v>
      </c>
      <c r="R1405">
        <v>5439.63</v>
      </c>
      <c r="S1405" s="8">
        <f t="shared" si="194"/>
        <v>-1.5989450110527881E-2</v>
      </c>
      <c r="T1405" s="9">
        <f t="shared" si="190"/>
        <v>-1.6227450110527879E-2</v>
      </c>
      <c r="U1405" s="3">
        <f>Sheet1!$B$17+Sheet1!$B$18*'Portfolio allocation'!K1405</f>
        <v>-1.6010157211404242E-2</v>
      </c>
      <c r="V1405" s="13">
        <f t="shared" si="195"/>
        <v>-2.1729289912363753E-4</v>
      </c>
      <c r="W1405" s="13"/>
      <c r="X1405" s="2">
        <v>34837</v>
      </c>
      <c r="Y1405">
        <v>22.237400000000001</v>
      </c>
      <c r="AA1405" s="2">
        <v>34837</v>
      </c>
      <c r="AB1405">
        <v>264.49</v>
      </c>
      <c r="AC1405">
        <f t="shared" si="196"/>
        <v>-1.8444295999406113E-2</v>
      </c>
      <c r="AD1405">
        <f t="shared" si="191"/>
        <v>-1.8684695999406115E-2</v>
      </c>
      <c r="AE1405">
        <f>Sheet2!$B$17+Sheet2!$B$18*'Portfolio allocation'!K1405</f>
        <v>-1.2734339084520306E-2</v>
      </c>
      <c r="AF1405">
        <f t="shared" si="197"/>
        <v>-5.9503569148858081E-3</v>
      </c>
      <c r="AH1405" s="2">
        <v>34837</v>
      </c>
      <c r="AI1405">
        <v>6.593</v>
      </c>
      <c r="AJ1405">
        <v>6.01</v>
      </c>
      <c r="AK1405">
        <v>1.2852300000000001</v>
      </c>
      <c r="AR1405" s="3"/>
    </row>
    <row r="1406" spans="1:44" hidden="1" outlineLevel="1" x14ac:dyDescent="0.2">
      <c r="A1406" s="2">
        <v>34838</v>
      </c>
      <c r="B1406">
        <v>12.81</v>
      </c>
      <c r="E1406" s="2">
        <v>34838</v>
      </c>
      <c r="F1406">
        <v>519.19000000000005</v>
      </c>
      <c r="G1406">
        <f t="shared" si="192"/>
        <v>-7.5060625890144284E-4</v>
      </c>
      <c r="H1406" s="2">
        <v>34838</v>
      </c>
      <c r="I1406">
        <v>657.85</v>
      </c>
      <c r="J1406">
        <f t="shared" si="193"/>
        <v>-2.8873624703651402E-4</v>
      </c>
      <c r="K1406">
        <f t="shared" si="189"/>
        <v>-5.29136247036514E-4</v>
      </c>
      <c r="L1406">
        <v>8.4545912594056489E-3</v>
      </c>
      <c r="N1406" s="2">
        <v>34838</v>
      </c>
      <c r="O1406">
        <v>5.3358999999999996</v>
      </c>
      <c r="Q1406" s="2">
        <v>34838</v>
      </c>
      <c r="R1406">
        <v>5487.84</v>
      </c>
      <c r="S1406" s="8">
        <f t="shared" si="194"/>
        <v>8.8627351492656103E-3</v>
      </c>
      <c r="T1406" s="9">
        <f t="shared" si="190"/>
        <v>8.6223351492656104E-3</v>
      </c>
      <c r="U1406" s="3">
        <f>Sheet1!$B$17+Sheet1!$B$18*'Portfolio allocation'!K1406</f>
        <v>-1.1923962834147807E-4</v>
      </c>
      <c r="V1406" s="13">
        <f t="shared" si="195"/>
        <v>8.7415747776070883E-3</v>
      </c>
      <c r="W1406" s="13"/>
      <c r="X1406" s="2">
        <v>34838</v>
      </c>
      <c r="Y1406">
        <v>22.2971</v>
      </c>
      <c r="AA1406" s="2">
        <v>34838</v>
      </c>
      <c r="AB1406">
        <v>265.2</v>
      </c>
      <c r="AC1406">
        <f t="shared" si="196"/>
        <v>2.6844115089417198E-3</v>
      </c>
      <c r="AD1406">
        <f t="shared" si="191"/>
        <v>2.4440115089417198E-3</v>
      </c>
      <c r="AE1406">
        <f>Sheet2!$B$17+Sheet2!$B$18*'Portfolio allocation'!K1406</f>
        <v>-4.1713443898709314E-4</v>
      </c>
      <c r="AF1406">
        <f t="shared" si="197"/>
        <v>2.861145947928813E-3</v>
      </c>
      <c r="AH1406" s="2">
        <v>34838</v>
      </c>
      <c r="AI1406">
        <v>6.6159999999999997</v>
      </c>
      <c r="AJ1406">
        <v>6.01</v>
      </c>
      <c r="AK1406">
        <v>1.2987899999999999</v>
      </c>
      <c r="AR1406" s="3"/>
    </row>
    <row r="1407" spans="1:44" hidden="1" outlineLevel="1" x14ac:dyDescent="0.2">
      <c r="A1407" s="2">
        <v>34841</v>
      </c>
      <c r="B1407">
        <v>11.68</v>
      </c>
      <c r="E1407" s="2">
        <v>34841</v>
      </c>
      <c r="F1407">
        <v>523.65</v>
      </c>
      <c r="G1407">
        <f t="shared" si="192"/>
        <v>8.5903041275832148E-3</v>
      </c>
      <c r="H1407" s="2">
        <v>34841</v>
      </c>
      <c r="I1407">
        <v>663.57</v>
      </c>
      <c r="J1407">
        <f t="shared" si="193"/>
        <v>8.6949912594056489E-3</v>
      </c>
      <c r="K1407">
        <f t="shared" si="189"/>
        <v>8.4545912594056489E-3</v>
      </c>
      <c r="L1407">
        <v>9.222760094639567E-3</v>
      </c>
      <c r="N1407" s="2">
        <v>34841</v>
      </c>
      <c r="O1407">
        <v>5.4531000000000001</v>
      </c>
      <c r="Q1407" s="2">
        <v>34841</v>
      </c>
      <c r="R1407">
        <v>5608.37</v>
      </c>
      <c r="S1407" s="8">
        <f t="shared" si="194"/>
        <v>2.1963103880579649E-2</v>
      </c>
      <c r="T1407" s="9">
        <f t="shared" si="190"/>
        <v>2.1722703880579647E-2</v>
      </c>
      <c r="U1407" s="3">
        <f>Sheet1!$B$17+Sheet1!$B$18*'Portfolio allocation'!K1407</f>
        <v>1.0187120244981401E-2</v>
      </c>
      <c r="V1407" s="13">
        <f t="shared" si="195"/>
        <v>1.1535583635598246E-2</v>
      </c>
      <c r="W1407" s="13"/>
      <c r="X1407" s="2">
        <v>34841</v>
      </c>
      <c r="Y1407">
        <v>22.744800000000001</v>
      </c>
      <c r="AA1407" s="2">
        <v>34841</v>
      </c>
      <c r="AB1407">
        <v>270.52999999999997</v>
      </c>
      <c r="AC1407">
        <f t="shared" si="196"/>
        <v>2.0098039215686203E-2</v>
      </c>
      <c r="AD1407">
        <f t="shared" si="191"/>
        <v>1.9856839215686203E-2</v>
      </c>
      <c r="AE1407">
        <f>Sheet2!$B$17+Sheet2!$B$18*'Portfolio allocation'!K1407</f>
        <v>7.5714252553589273E-3</v>
      </c>
      <c r="AF1407">
        <f t="shared" si="197"/>
        <v>1.2285413960327275E-2</v>
      </c>
      <c r="AH1407" s="2">
        <v>34841</v>
      </c>
      <c r="AI1407">
        <v>6.6230000000000002</v>
      </c>
      <c r="AJ1407">
        <v>6.03</v>
      </c>
      <c r="AK1407">
        <v>1.2902800000000001</v>
      </c>
      <c r="AR1407" s="3"/>
    </row>
    <row r="1408" spans="1:44" hidden="1" outlineLevel="1" x14ac:dyDescent="0.2">
      <c r="A1408" s="2">
        <v>34842</v>
      </c>
      <c r="B1408">
        <v>11.55</v>
      </c>
      <c r="E1408" s="2">
        <v>34842</v>
      </c>
      <c r="F1408">
        <v>528.59</v>
      </c>
      <c r="G1408">
        <f t="shared" si="192"/>
        <v>9.4337821063688043E-3</v>
      </c>
      <c r="H1408" s="2">
        <v>34842</v>
      </c>
      <c r="I1408">
        <v>669.85</v>
      </c>
      <c r="J1408">
        <f t="shared" si="193"/>
        <v>9.4639600946395674E-3</v>
      </c>
      <c r="K1408">
        <f t="shared" si="189"/>
        <v>9.222760094639567E-3</v>
      </c>
      <c r="L1408">
        <v>-8.9512846159561641E-5</v>
      </c>
      <c r="N1408" s="2">
        <v>34842</v>
      </c>
      <c r="O1408">
        <v>5.5312000000000001</v>
      </c>
      <c r="Q1408" s="2">
        <v>34842</v>
      </c>
      <c r="R1408">
        <v>5688.71</v>
      </c>
      <c r="S1408" s="8">
        <f t="shared" si="194"/>
        <v>1.4325017785916438E-2</v>
      </c>
      <c r="T1408" s="9">
        <f t="shared" si="190"/>
        <v>1.4083817785916438E-2</v>
      </c>
      <c r="U1408" s="3">
        <f>Sheet1!$B$17+Sheet1!$B$18*'Portfolio allocation'!K1408</f>
        <v>1.1068383000748959E-2</v>
      </c>
      <c r="V1408" s="13">
        <f t="shared" si="195"/>
        <v>3.0154347851674788E-3</v>
      </c>
      <c r="W1408" s="13"/>
      <c r="X1408" s="2">
        <v>34842</v>
      </c>
      <c r="Y1408">
        <v>23.2224</v>
      </c>
      <c r="AA1408" s="2">
        <v>34842</v>
      </c>
      <c r="AB1408">
        <v>276.20999999999998</v>
      </c>
      <c r="AC1408">
        <f t="shared" si="196"/>
        <v>2.0995823014083426E-2</v>
      </c>
      <c r="AD1408">
        <f t="shared" si="191"/>
        <v>2.0757023014083425E-2</v>
      </c>
      <c r="AE1408">
        <f>Sheet2!$B$17+Sheet2!$B$18*'Portfolio allocation'!K1408</f>
        <v>8.2545005814083795E-3</v>
      </c>
      <c r="AF1408">
        <f t="shared" si="197"/>
        <v>1.2502522432675045E-2</v>
      </c>
      <c r="AH1408" s="2">
        <v>34842</v>
      </c>
      <c r="AI1408">
        <v>6.556</v>
      </c>
      <c r="AJ1408">
        <v>5.97</v>
      </c>
      <c r="AK1408">
        <v>1.29555</v>
      </c>
      <c r="AR1408" s="3"/>
    </row>
    <row r="1409" spans="1:44" hidden="1" outlineLevel="1" x14ac:dyDescent="0.2">
      <c r="A1409" s="2">
        <v>34843</v>
      </c>
      <c r="B1409">
        <v>11.26</v>
      </c>
      <c r="E1409" s="2">
        <v>34843</v>
      </c>
      <c r="F1409">
        <v>528.61</v>
      </c>
      <c r="G1409">
        <f t="shared" si="192"/>
        <v>3.7836508447020023E-5</v>
      </c>
      <c r="H1409" s="2">
        <v>34843</v>
      </c>
      <c r="I1409">
        <v>669.95</v>
      </c>
      <c r="J1409">
        <f t="shared" si="193"/>
        <v>1.4928715384043834E-4</v>
      </c>
      <c r="K1409">
        <f t="shared" si="189"/>
        <v>-8.9512846159561641E-5</v>
      </c>
      <c r="L1409">
        <v>-1.0502694230894846E-5</v>
      </c>
      <c r="N1409" s="2">
        <v>34843</v>
      </c>
      <c r="O1409">
        <v>5.4687000000000001</v>
      </c>
      <c r="Q1409" s="2">
        <v>34843</v>
      </c>
      <c r="R1409">
        <v>5624.43</v>
      </c>
      <c r="S1409" s="8">
        <f t="shared" si="194"/>
        <v>-1.1299574068637686E-2</v>
      </c>
      <c r="T1409" s="9">
        <f t="shared" si="190"/>
        <v>-1.1538374068637686E-2</v>
      </c>
      <c r="U1409" s="3">
        <f>Sheet1!$B$17+Sheet1!$B$18*'Portfolio allocation'!K1409</f>
        <v>3.8510747868318118E-4</v>
      </c>
      <c r="V1409" s="13">
        <f t="shared" si="195"/>
        <v>-1.1923481547320867E-2</v>
      </c>
      <c r="W1409" s="13"/>
      <c r="X1409" s="2">
        <v>34843</v>
      </c>
      <c r="Y1409">
        <v>22.953800000000001</v>
      </c>
      <c r="AA1409" s="2">
        <v>34843</v>
      </c>
      <c r="AB1409">
        <v>273.01</v>
      </c>
      <c r="AC1409">
        <f t="shared" si="196"/>
        <v>-1.1585387929473945E-2</v>
      </c>
      <c r="AD1409">
        <f t="shared" si="191"/>
        <v>-1.1819787929473944E-2</v>
      </c>
      <c r="AE1409">
        <f>Sheet2!$B$17+Sheet2!$B$18*'Portfolio allocation'!K1409</f>
        <v>-2.6210095119968239E-5</v>
      </c>
      <c r="AF1409">
        <f t="shared" si="197"/>
        <v>-1.1793577834353976E-2</v>
      </c>
      <c r="AH1409" s="2">
        <v>34843</v>
      </c>
      <c r="AI1409">
        <v>6.4139999999999997</v>
      </c>
      <c r="AJ1409">
        <v>5.86</v>
      </c>
      <c r="AK1409">
        <v>1.29827</v>
      </c>
      <c r="AR1409" s="3"/>
    </row>
    <row r="1410" spans="1:44" hidden="1" outlineLevel="1" x14ac:dyDescent="0.2">
      <c r="A1410" s="2">
        <v>34844</v>
      </c>
      <c r="B1410">
        <v>11.63</v>
      </c>
      <c r="E1410" s="2">
        <v>34844</v>
      </c>
      <c r="F1410">
        <v>528.59</v>
      </c>
      <c r="G1410">
        <f t="shared" si="192"/>
        <v>-3.7835076899805919E-5</v>
      </c>
      <c r="H1410" s="2">
        <v>34844</v>
      </c>
      <c r="I1410">
        <v>670.1</v>
      </c>
      <c r="J1410">
        <f t="shared" si="193"/>
        <v>2.2389730576910516E-4</v>
      </c>
      <c r="K1410">
        <f t="shared" si="189"/>
        <v>-1.0502694230894846E-5</v>
      </c>
      <c r="L1410">
        <v>-9.4133346664676525E-3</v>
      </c>
      <c r="N1410" s="2">
        <v>34844</v>
      </c>
      <c r="O1410">
        <v>5.5781000000000001</v>
      </c>
      <c r="Q1410" s="2">
        <v>34844</v>
      </c>
      <c r="R1410">
        <v>5736.93</v>
      </c>
      <c r="S1410" s="8">
        <f t="shared" si="194"/>
        <v>2.0002026872056433E-2</v>
      </c>
      <c r="T1410" s="9">
        <f t="shared" si="190"/>
        <v>1.9767626872056434E-2</v>
      </c>
      <c r="U1410" s="3">
        <f>Sheet1!$B$17+Sheet1!$B$18*'Portfolio allocation'!K1410</f>
        <v>4.7574992735928163E-4</v>
      </c>
      <c r="V1410" s="13">
        <f t="shared" si="195"/>
        <v>1.9291876944697153E-2</v>
      </c>
      <c r="W1410" s="13"/>
      <c r="X1410" s="2">
        <v>34844</v>
      </c>
      <c r="Y1410">
        <v>23.103000000000002</v>
      </c>
      <c r="AA1410" s="2">
        <v>34844</v>
      </c>
      <c r="AB1410">
        <v>274.79000000000002</v>
      </c>
      <c r="AC1410">
        <f t="shared" si="196"/>
        <v>6.5199076956889979E-3</v>
      </c>
      <c r="AD1410">
        <f t="shared" si="191"/>
        <v>6.284307695688998E-3</v>
      </c>
      <c r="AE1410">
        <f>Sheet2!$B$17+Sheet2!$B$18*'Portfolio allocation'!K1410</f>
        <v>4.4047747706285186E-5</v>
      </c>
      <c r="AF1410">
        <f t="shared" si="197"/>
        <v>6.2402599479827129E-3</v>
      </c>
      <c r="AH1410" s="2">
        <v>34844</v>
      </c>
      <c r="AI1410">
        <v>6.3780000000000001</v>
      </c>
      <c r="AJ1410">
        <v>5.89</v>
      </c>
      <c r="AK1410">
        <v>1.32891</v>
      </c>
      <c r="AR1410" s="3"/>
    </row>
    <row r="1411" spans="1:44" hidden="1" outlineLevel="1" x14ac:dyDescent="0.2">
      <c r="A1411" s="2">
        <v>34845</v>
      </c>
      <c r="B1411">
        <v>12.2</v>
      </c>
      <c r="E1411" s="2">
        <v>34845</v>
      </c>
      <c r="F1411">
        <v>523.65</v>
      </c>
      <c r="G1411">
        <f t="shared" si="192"/>
        <v>-9.3456175864092828E-3</v>
      </c>
      <c r="H1411" s="2">
        <v>34845</v>
      </c>
      <c r="I1411">
        <v>663.95</v>
      </c>
      <c r="J1411">
        <f t="shared" si="193"/>
        <v>-9.1777346664676518E-3</v>
      </c>
      <c r="K1411">
        <f t="shared" si="189"/>
        <v>-9.4133346664676525E-3</v>
      </c>
      <c r="L1411">
        <v>-2.3480000000000002E-4</v>
      </c>
      <c r="N1411" s="2">
        <v>34845</v>
      </c>
      <c r="O1411">
        <v>5.4687000000000001</v>
      </c>
      <c r="Q1411" s="2">
        <v>34845</v>
      </c>
      <c r="R1411">
        <v>5624.43</v>
      </c>
      <c r="S1411" s="8">
        <f t="shared" si="194"/>
        <v>-1.9609791299527779E-2</v>
      </c>
      <c r="T1411" s="9">
        <f t="shared" si="190"/>
        <v>-1.9845391299527778E-2</v>
      </c>
      <c r="U1411" s="3">
        <f>Sheet1!$B$17+Sheet1!$B$18*'Portfolio allocation'!K1411</f>
        <v>-1.0311417210642809E-2</v>
      </c>
      <c r="V1411" s="13">
        <f t="shared" si="195"/>
        <v>-9.5339740888849694E-3</v>
      </c>
      <c r="W1411" s="13"/>
      <c r="X1411" s="2">
        <v>34845</v>
      </c>
      <c r="Y1411">
        <v>22.685099999999998</v>
      </c>
      <c r="AA1411" s="2">
        <v>34845</v>
      </c>
      <c r="AB1411">
        <v>269.82</v>
      </c>
      <c r="AC1411">
        <f t="shared" si="196"/>
        <v>-1.8086538811456165E-2</v>
      </c>
      <c r="AD1411">
        <f t="shared" si="191"/>
        <v>-1.8321338811456166E-2</v>
      </c>
      <c r="AE1411">
        <f>Sheet2!$B$17+Sheet2!$B$18*'Portfolio allocation'!K1411</f>
        <v>-8.3171903299462478E-3</v>
      </c>
      <c r="AF1411">
        <f t="shared" si="197"/>
        <v>-1.0004148481509918E-2</v>
      </c>
      <c r="AH1411" s="2">
        <v>34845</v>
      </c>
      <c r="AI1411">
        <v>6.3940000000000001</v>
      </c>
      <c r="AJ1411">
        <v>5.87</v>
      </c>
      <c r="AK1411">
        <v>1.3476300000000001</v>
      </c>
      <c r="AR1411" s="3"/>
    </row>
    <row r="1412" spans="1:44" hidden="1" outlineLevel="1" x14ac:dyDescent="0.2">
      <c r="A1412" s="2">
        <v>34848</v>
      </c>
      <c r="B1412">
        <v>12.2</v>
      </c>
      <c r="E1412" s="2">
        <v>34848</v>
      </c>
      <c r="F1412">
        <v>523.65</v>
      </c>
      <c r="G1412">
        <f t="shared" si="192"/>
        <v>0</v>
      </c>
      <c r="H1412" s="2">
        <v>34848</v>
      </c>
      <c r="I1412">
        <v>663.95</v>
      </c>
      <c r="J1412">
        <f t="shared" si="193"/>
        <v>0</v>
      </c>
      <c r="K1412">
        <f t="shared" ref="K1412:K1475" si="198">J1412-(AJ1411/25000)</f>
        <v>-2.3480000000000002E-4</v>
      </c>
      <c r="L1412">
        <v>-3.2516825062136435E-4</v>
      </c>
      <c r="N1412" s="2">
        <v>34848</v>
      </c>
      <c r="O1412">
        <v>5.4687000000000001</v>
      </c>
      <c r="Q1412" s="2">
        <v>34848</v>
      </c>
      <c r="R1412">
        <v>5624.43</v>
      </c>
      <c r="S1412" s="8">
        <f t="shared" si="194"/>
        <v>0</v>
      </c>
      <c r="T1412" s="9">
        <f t="shared" ref="T1412:T1475" si="199">S1412-(AJ1411/100/250)</f>
        <v>-2.3480000000000002E-4</v>
      </c>
      <c r="U1412" s="3">
        <f>Sheet1!$B$17+Sheet1!$B$18*'Portfolio allocation'!K1412</f>
        <v>2.1843037373129773E-4</v>
      </c>
      <c r="V1412" s="13">
        <f t="shared" si="195"/>
        <v>-4.5323037373129775E-4</v>
      </c>
      <c r="W1412" s="13"/>
      <c r="X1412" s="2">
        <v>34848</v>
      </c>
      <c r="Y1412">
        <v>22.685099999999998</v>
      </c>
      <c r="AA1412" s="2">
        <v>34848</v>
      </c>
      <c r="AB1412">
        <v>269.82</v>
      </c>
      <c r="AC1412">
        <f t="shared" si="196"/>
        <v>0</v>
      </c>
      <c r="AD1412">
        <f t="shared" ref="AD1412:AD1475" si="200">AC1412-AJ1412/25000</f>
        <v>-2.3480000000000002E-4</v>
      </c>
      <c r="AE1412">
        <f>Sheet2!$B$17+Sheet2!$B$18*'Portfolio allocation'!K1412</f>
        <v>-1.5540313892541458E-4</v>
      </c>
      <c r="AF1412">
        <f t="shared" si="197"/>
        <v>-7.9396861074585437E-5</v>
      </c>
      <c r="AH1412" s="2">
        <v>34848</v>
      </c>
      <c r="AI1412">
        <v>6.24</v>
      </c>
      <c r="AJ1412">
        <v>5.87</v>
      </c>
      <c r="AK1412">
        <v>1.34179</v>
      </c>
      <c r="AR1412" s="3"/>
    </row>
    <row r="1413" spans="1:44" hidden="1" outlineLevel="1" x14ac:dyDescent="0.2">
      <c r="A1413" s="2">
        <v>34849</v>
      </c>
      <c r="B1413">
        <v>12.52</v>
      </c>
      <c r="E1413" s="2">
        <v>34849</v>
      </c>
      <c r="F1413">
        <v>523.58000000000004</v>
      </c>
      <c r="G1413">
        <f t="shared" ref="G1413:G1476" si="201">(F1413/F1412)-1</f>
        <v>-1.3367707438161069E-4</v>
      </c>
      <c r="H1413" s="2">
        <v>34849</v>
      </c>
      <c r="I1413">
        <v>663.89</v>
      </c>
      <c r="J1413">
        <f t="shared" ref="J1413:J1476" si="202">(I1413/I1412)-1</f>
        <v>-9.0368250621364332E-5</v>
      </c>
      <c r="K1413">
        <f t="shared" si="198"/>
        <v>-3.2516825062136435E-4</v>
      </c>
      <c r="L1413">
        <v>1.8550032161954545E-2</v>
      </c>
      <c r="N1413" s="2">
        <v>34849</v>
      </c>
      <c r="O1413">
        <v>5.1875</v>
      </c>
      <c r="Q1413" s="2">
        <v>34849</v>
      </c>
      <c r="R1413">
        <v>5335.18</v>
      </c>
      <c r="S1413" s="8">
        <f t="shared" ref="S1413:S1476" si="203">R1413/R1412-1</f>
        <v>-5.1427433535487177E-2</v>
      </c>
      <c r="T1413" s="9">
        <f t="shared" si="199"/>
        <v>-5.1662233535487177E-2</v>
      </c>
      <c r="U1413" s="3">
        <f>Sheet1!$B$17+Sheet1!$B$18*'Portfolio allocation'!K1413</f>
        <v>1.1475762638243415E-4</v>
      </c>
      <c r="V1413" s="13">
        <f t="shared" ref="V1413:V1476" si="204">T1413-U1413</f>
        <v>-5.1776991161869609E-2</v>
      </c>
      <c r="W1413" s="13"/>
      <c r="X1413" s="2">
        <v>34849</v>
      </c>
      <c r="Y1413">
        <v>22.117999999999999</v>
      </c>
      <c r="AA1413" s="2">
        <v>34849</v>
      </c>
      <c r="AB1413">
        <v>263.07</v>
      </c>
      <c r="AC1413">
        <f t="shared" ref="AC1413:AC1476" si="205">AB1413/AB1412-1</f>
        <v>-2.5016677785190122E-2</v>
      </c>
      <c r="AD1413">
        <f t="shared" si="200"/>
        <v>-2.5249877785190122E-2</v>
      </c>
      <c r="AE1413">
        <f>Sheet2!$B$17+Sheet2!$B$18*'Portfolio allocation'!K1413</f>
        <v>-2.3576089288051985E-4</v>
      </c>
      <c r="AF1413">
        <f t="shared" ref="AF1413:AF1476" si="206">AD1413-AE1413</f>
        <v>-2.5014116892309601E-2</v>
      </c>
      <c r="AH1413" s="2">
        <v>34849</v>
      </c>
      <c r="AI1413">
        <v>6.282</v>
      </c>
      <c r="AJ1413">
        <v>5.83</v>
      </c>
      <c r="AK1413">
        <v>1.3434999999999999</v>
      </c>
      <c r="AR1413" s="3"/>
    </row>
    <row r="1414" spans="1:44" hidden="1" outlineLevel="1" x14ac:dyDescent="0.2">
      <c r="A1414" s="2">
        <v>34850</v>
      </c>
      <c r="B1414">
        <v>12.85</v>
      </c>
      <c r="E1414" s="2">
        <v>34850</v>
      </c>
      <c r="F1414">
        <v>533.4</v>
      </c>
      <c r="G1414">
        <f t="shared" si="201"/>
        <v>1.8755491042438566E-2</v>
      </c>
      <c r="H1414" s="2">
        <v>34850</v>
      </c>
      <c r="I1414">
        <v>676.36</v>
      </c>
      <c r="J1414">
        <f t="shared" si="202"/>
        <v>1.8783232161954544E-2</v>
      </c>
      <c r="K1414">
        <f t="shared" si="198"/>
        <v>1.8550032161954545E-2</v>
      </c>
      <c r="L1414">
        <v>1.9345437340955157E-5</v>
      </c>
      <c r="N1414" s="2">
        <v>34850</v>
      </c>
      <c r="O1414">
        <v>5.2930000000000001</v>
      </c>
      <c r="Q1414" s="2">
        <v>34850</v>
      </c>
      <c r="R1414">
        <v>5443.65</v>
      </c>
      <c r="S1414" s="8">
        <f t="shared" si="203"/>
        <v>2.0331085361693368E-2</v>
      </c>
      <c r="T1414" s="9">
        <f t="shared" si="199"/>
        <v>2.0097885361693369E-2</v>
      </c>
      <c r="U1414" s="3">
        <f>Sheet1!$B$17+Sheet1!$B$18*'Portfolio allocation'!K1414</f>
        <v>2.1768865900882135E-2</v>
      </c>
      <c r="V1414" s="13">
        <f t="shared" si="204"/>
        <v>-1.6709805391887655E-3</v>
      </c>
      <c r="W1414" s="13"/>
      <c r="X1414" s="2">
        <v>34850</v>
      </c>
      <c r="Y1414">
        <v>22.207599999999999</v>
      </c>
      <c r="AA1414" s="2">
        <v>34850</v>
      </c>
      <c r="AB1414">
        <v>264.14</v>
      </c>
      <c r="AC1414">
        <f t="shared" si="205"/>
        <v>4.0673584977382049E-3</v>
      </c>
      <c r="AD1414">
        <f t="shared" si="200"/>
        <v>3.8353584977382049E-3</v>
      </c>
      <c r="AE1414">
        <f>Sheet2!$B$17+Sheet2!$B$18*'Portfolio allocation'!K1414</f>
        <v>1.6548548863896943E-2</v>
      </c>
      <c r="AF1414">
        <f t="shared" si="206"/>
        <v>-1.2713190366158738E-2</v>
      </c>
      <c r="AH1414" s="2">
        <v>34850</v>
      </c>
      <c r="AI1414">
        <v>6.282</v>
      </c>
      <c r="AJ1414">
        <v>5.8</v>
      </c>
      <c r="AK1414">
        <v>1.3254300000000001</v>
      </c>
      <c r="AR1414" s="3"/>
    </row>
    <row r="1415" spans="1:44" hidden="1" outlineLevel="1" x14ac:dyDescent="0.2">
      <c r="A1415" s="2">
        <v>34851</v>
      </c>
      <c r="B1415">
        <v>12.21</v>
      </c>
      <c r="E1415" s="2">
        <v>34851</v>
      </c>
      <c r="F1415">
        <v>533.49</v>
      </c>
      <c r="G1415">
        <f t="shared" si="201"/>
        <v>1.6872890888652847E-4</v>
      </c>
      <c r="H1415" s="2">
        <v>34851</v>
      </c>
      <c r="I1415">
        <v>676.53</v>
      </c>
      <c r="J1415">
        <f t="shared" si="202"/>
        <v>2.5134543734095516E-4</v>
      </c>
      <c r="K1415">
        <f t="shared" si="198"/>
        <v>1.9345437340955157E-5</v>
      </c>
      <c r="L1415">
        <v>-1.8974880877418335E-3</v>
      </c>
      <c r="N1415" s="2">
        <v>34851</v>
      </c>
      <c r="O1415">
        <v>5.2577999999999996</v>
      </c>
      <c r="Q1415" s="2">
        <v>34851</v>
      </c>
      <c r="R1415">
        <v>5407.49</v>
      </c>
      <c r="S1415" s="8">
        <f t="shared" si="203"/>
        <v>-6.6426019306898842E-3</v>
      </c>
      <c r="T1415" s="9">
        <f t="shared" si="199"/>
        <v>-6.8746019306898838E-3</v>
      </c>
      <c r="U1415" s="3">
        <f>Sheet1!$B$17+Sheet1!$B$18*'Portfolio allocation'!K1415</f>
        <v>5.0999246035075764E-4</v>
      </c>
      <c r="V1415" s="13">
        <f t="shared" si="204"/>
        <v>-7.3845943910406412E-3</v>
      </c>
      <c r="W1415" s="13"/>
      <c r="X1415" s="2">
        <v>34851</v>
      </c>
      <c r="Y1415">
        <v>22.5061</v>
      </c>
      <c r="AA1415" s="2">
        <v>34851</v>
      </c>
      <c r="AB1415">
        <v>267.69</v>
      </c>
      <c r="AC1415">
        <f t="shared" si="205"/>
        <v>1.3439842507761091E-2</v>
      </c>
      <c r="AD1415">
        <f t="shared" si="200"/>
        <v>1.321264250776109E-2</v>
      </c>
      <c r="AE1415">
        <f>Sheet2!$B$17+Sheet2!$B$18*'Portfolio allocation'!K1415</f>
        <v>7.0589467794681882E-5</v>
      </c>
      <c r="AF1415">
        <f t="shared" si="206"/>
        <v>1.3142053039966408E-2</v>
      </c>
      <c r="AH1415" s="2">
        <v>34851</v>
      </c>
      <c r="AI1415">
        <v>6.1909999999999998</v>
      </c>
      <c r="AJ1415">
        <v>5.68</v>
      </c>
      <c r="AK1415">
        <v>1.3173600000000001</v>
      </c>
      <c r="AR1415" s="3"/>
    </row>
    <row r="1416" spans="1:44" hidden="1" outlineLevel="1" x14ac:dyDescent="0.2">
      <c r="A1416" s="2">
        <v>34852</v>
      </c>
      <c r="B1416">
        <v>12.98</v>
      </c>
      <c r="E1416" s="2">
        <v>34852</v>
      </c>
      <c r="F1416">
        <v>532.51</v>
      </c>
      <c r="G1416">
        <f t="shared" si="201"/>
        <v>-1.8369603928846123E-3</v>
      </c>
      <c r="H1416" s="2">
        <v>34852</v>
      </c>
      <c r="I1416">
        <v>675.4</v>
      </c>
      <c r="J1416">
        <f t="shared" si="202"/>
        <v>-1.6702880877418336E-3</v>
      </c>
      <c r="K1416">
        <f t="shared" si="198"/>
        <v>-1.8974880877418335E-3</v>
      </c>
      <c r="L1416">
        <v>5.5835680189518884E-3</v>
      </c>
      <c r="N1416" s="2">
        <v>34852</v>
      </c>
      <c r="O1416">
        <v>5.1952999999999996</v>
      </c>
      <c r="Q1416" s="2">
        <v>34852</v>
      </c>
      <c r="R1416">
        <v>5343.21</v>
      </c>
      <c r="S1416" s="8">
        <f t="shared" si="203"/>
        <v>-1.1887215695267073E-2</v>
      </c>
      <c r="T1416" s="9">
        <f t="shared" si="199"/>
        <v>-1.2114415695267073E-2</v>
      </c>
      <c r="U1416" s="3">
        <f>Sheet1!$B$17+Sheet1!$B$18*'Portfolio allocation'!K1416</f>
        <v>-1.6890475386459533E-3</v>
      </c>
      <c r="V1416" s="13">
        <f t="shared" si="204"/>
        <v>-1.042536815662112E-2</v>
      </c>
      <c r="W1416" s="13"/>
      <c r="X1416" s="2">
        <v>34852</v>
      </c>
      <c r="Y1416">
        <v>22.416499999999999</v>
      </c>
      <c r="AA1416" s="2">
        <v>34852</v>
      </c>
      <c r="AB1416">
        <v>266.62</v>
      </c>
      <c r="AC1416">
        <f t="shared" si="205"/>
        <v>-3.9971608950651882E-3</v>
      </c>
      <c r="AD1416">
        <f t="shared" si="200"/>
        <v>-4.2175608950651882E-3</v>
      </c>
      <c r="AE1416">
        <f>Sheet2!$B$17+Sheet2!$B$18*'Portfolio allocation'!K1416</f>
        <v>-1.6339078055550406E-3</v>
      </c>
      <c r="AF1416">
        <f t="shared" si="206"/>
        <v>-2.5836530895101475E-3</v>
      </c>
      <c r="AH1416" s="2">
        <v>34852</v>
      </c>
      <c r="AI1416">
        <v>6.0970000000000004</v>
      </c>
      <c r="AJ1416">
        <v>5.51</v>
      </c>
      <c r="AK1416">
        <v>1.33185</v>
      </c>
      <c r="AR1416" s="3"/>
    </row>
    <row r="1417" spans="1:44" hidden="1" outlineLevel="1" x14ac:dyDescent="0.2">
      <c r="A1417" s="2">
        <v>34855</v>
      </c>
      <c r="B1417">
        <v>13.45</v>
      </c>
      <c r="E1417" s="2">
        <v>34855</v>
      </c>
      <c r="F1417">
        <v>535.6</v>
      </c>
      <c r="G1417">
        <f t="shared" si="201"/>
        <v>5.8027079303675233E-3</v>
      </c>
      <c r="H1417" s="2">
        <v>34855</v>
      </c>
      <c r="I1417">
        <v>679.32</v>
      </c>
      <c r="J1417">
        <f t="shared" si="202"/>
        <v>5.8039680189518883E-3</v>
      </c>
      <c r="K1417">
        <f t="shared" si="198"/>
        <v>5.5835680189518884E-3</v>
      </c>
      <c r="L1417">
        <v>-1.6191758817649791E-4</v>
      </c>
      <c r="N1417" s="2">
        <v>34855</v>
      </c>
      <c r="O1417">
        <v>5.2968999999999999</v>
      </c>
      <c r="Q1417" s="2">
        <v>34855</v>
      </c>
      <c r="R1417">
        <v>5447.67</v>
      </c>
      <c r="S1417" s="8">
        <f t="shared" si="203"/>
        <v>1.9550045759010093E-2</v>
      </c>
      <c r="T1417" s="9">
        <f t="shared" si="199"/>
        <v>1.9329645759010094E-2</v>
      </c>
      <c r="U1417" s="3">
        <f>Sheet1!$B$17+Sheet1!$B$18*'Portfolio allocation'!K1417</f>
        <v>6.8934096221278645E-3</v>
      </c>
      <c r="V1417" s="13">
        <f t="shared" si="204"/>
        <v>1.2436236136882229E-2</v>
      </c>
      <c r="W1417" s="13"/>
      <c r="X1417" s="2">
        <v>34855</v>
      </c>
      <c r="Y1417">
        <v>21.7897</v>
      </c>
      <c r="AA1417" s="2">
        <v>34855</v>
      </c>
      <c r="AB1417">
        <v>259.17</v>
      </c>
      <c r="AC1417">
        <f t="shared" si="205"/>
        <v>-2.7942389918235611E-2</v>
      </c>
      <c r="AD1417">
        <f t="shared" si="200"/>
        <v>-2.8163189918235611E-2</v>
      </c>
      <c r="AE1417">
        <f>Sheet2!$B$17+Sheet2!$B$18*'Portfolio allocation'!K1417</f>
        <v>5.0184381435200102E-3</v>
      </c>
      <c r="AF1417">
        <f t="shared" si="206"/>
        <v>-3.3181628061755619E-2</v>
      </c>
      <c r="AH1417" s="2">
        <v>34855</v>
      </c>
      <c r="AI1417">
        <v>6.07</v>
      </c>
      <c r="AJ1417">
        <v>5.52</v>
      </c>
      <c r="AK1417">
        <v>1.3348599999999999</v>
      </c>
      <c r="AR1417" s="3"/>
    </row>
    <row r="1418" spans="1:44" hidden="1" outlineLevel="1" x14ac:dyDescent="0.2">
      <c r="A1418" s="2">
        <v>34856</v>
      </c>
      <c r="B1418">
        <v>13</v>
      </c>
      <c r="E1418" s="2">
        <v>34856</v>
      </c>
      <c r="F1418">
        <v>535.54999999999995</v>
      </c>
      <c r="G1418">
        <f t="shared" si="201"/>
        <v>-9.335324869319539E-5</v>
      </c>
      <c r="H1418" s="2">
        <v>34856</v>
      </c>
      <c r="I1418">
        <v>679.36</v>
      </c>
      <c r="J1418">
        <f t="shared" si="202"/>
        <v>5.8882411823502068E-5</v>
      </c>
      <c r="K1418">
        <f t="shared" si="198"/>
        <v>-1.6191758817649791E-4</v>
      </c>
      <c r="L1418">
        <v>-4.741359020254454E-3</v>
      </c>
      <c r="N1418" s="2">
        <v>34856</v>
      </c>
      <c r="O1418">
        <v>5.1952999999999996</v>
      </c>
      <c r="Q1418" s="2">
        <v>34856</v>
      </c>
      <c r="R1418">
        <v>5343.21</v>
      </c>
      <c r="S1418" s="8">
        <f t="shared" si="203"/>
        <v>-1.9175170302165867E-2</v>
      </c>
      <c r="T1418" s="9">
        <f t="shared" si="199"/>
        <v>-1.9395970302165867E-2</v>
      </c>
      <c r="U1418" s="3">
        <f>Sheet1!$B$17+Sheet1!$B$18*'Portfolio allocation'!K1418</f>
        <v>3.0204292366116701E-4</v>
      </c>
      <c r="V1418" s="13">
        <f t="shared" si="204"/>
        <v>-1.9698013225827034E-2</v>
      </c>
      <c r="W1418" s="13"/>
      <c r="X1418" s="2">
        <v>34856</v>
      </c>
      <c r="Y1418">
        <v>21.819500000000001</v>
      </c>
      <c r="AA1418" s="2">
        <v>34856</v>
      </c>
      <c r="AB1418">
        <v>259.52</v>
      </c>
      <c r="AC1418">
        <f t="shared" si="205"/>
        <v>1.3504649457882767E-3</v>
      </c>
      <c r="AD1418">
        <f t="shared" si="200"/>
        <v>1.1280649457882767E-3</v>
      </c>
      <c r="AE1418">
        <f>Sheet2!$B$17+Sheet2!$B$18*'Portfolio allocation'!K1418</f>
        <v>-9.0594238933462771E-5</v>
      </c>
      <c r="AF1418">
        <f t="shared" si="206"/>
        <v>1.2186591847217394E-3</v>
      </c>
      <c r="AH1418" s="2">
        <v>34856</v>
      </c>
      <c r="AI1418">
        <v>6.0780000000000003</v>
      </c>
      <c r="AJ1418">
        <v>5.56</v>
      </c>
      <c r="AK1418">
        <v>1.3243100000000001</v>
      </c>
      <c r="AR1418" s="3"/>
    </row>
    <row r="1419" spans="1:44" hidden="1" outlineLevel="1" x14ac:dyDescent="0.2">
      <c r="A1419" s="2">
        <v>34857</v>
      </c>
      <c r="B1419">
        <v>12.84</v>
      </c>
      <c r="E1419" s="2">
        <v>34857</v>
      </c>
      <c r="F1419">
        <v>533.13</v>
      </c>
      <c r="G1419">
        <f t="shared" si="201"/>
        <v>-4.5187190738492644E-3</v>
      </c>
      <c r="H1419" s="2">
        <v>34857</v>
      </c>
      <c r="I1419">
        <v>676.29</v>
      </c>
      <c r="J1419">
        <f t="shared" si="202"/>
        <v>-4.5189590202544538E-3</v>
      </c>
      <c r="K1419">
        <f t="shared" si="198"/>
        <v>-4.741359020254454E-3</v>
      </c>
      <c r="L1419">
        <v>-1.5591900456904775E-3</v>
      </c>
      <c r="N1419" s="2">
        <v>34857</v>
      </c>
      <c r="O1419">
        <v>5.25</v>
      </c>
      <c r="Q1419" s="2">
        <v>34857</v>
      </c>
      <c r="R1419">
        <v>5399.46</v>
      </c>
      <c r="S1419" s="8">
        <f t="shared" si="203"/>
        <v>1.0527379608886722E-2</v>
      </c>
      <c r="T1419" s="9">
        <f t="shared" si="199"/>
        <v>1.0304979608886723E-2</v>
      </c>
      <c r="U1419" s="3">
        <f>Sheet1!$B$17+Sheet1!$B$18*'Portfolio allocation'!K1419</f>
        <v>-4.951608345698421E-3</v>
      </c>
      <c r="V1419" s="13">
        <f t="shared" si="204"/>
        <v>1.5256587954585144E-2</v>
      </c>
      <c r="W1419" s="13"/>
      <c r="X1419" s="2">
        <v>34857</v>
      </c>
      <c r="Y1419">
        <v>21.461300000000001</v>
      </c>
      <c r="AA1419" s="2">
        <v>34857</v>
      </c>
      <c r="AB1419">
        <v>255.26</v>
      </c>
      <c r="AC1419">
        <f t="shared" si="205"/>
        <v>-1.6414919852034471E-2</v>
      </c>
      <c r="AD1419">
        <f t="shared" si="200"/>
        <v>-1.6643319852034471E-2</v>
      </c>
      <c r="AE1419">
        <f>Sheet2!$B$17+Sheet2!$B$18*'Portfolio allocation'!K1419</f>
        <v>-4.1627503924546701E-3</v>
      </c>
      <c r="AF1419">
        <f t="shared" si="206"/>
        <v>-1.2480569459579802E-2</v>
      </c>
      <c r="AH1419" s="2">
        <v>34857</v>
      </c>
      <c r="AI1419">
        <v>6.1639999999999997</v>
      </c>
      <c r="AJ1419">
        <v>5.71</v>
      </c>
      <c r="AK1419">
        <v>1.32965</v>
      </c>
      <c r="AR1419" s="3"/>
    </row>
    <row r="1420" spans="1:44" hidden="1" outlineLevel="1" x14ac:dyDescent="0.2">
      <c r="A1420" s="2">
        <v>34858</v>
      </c>
      <c r="B1420">
        <v>12.89</v>
      </c>
      <c r="E1420" s="2">
        <v>34858</v>
      </c>
      <c r="F1420">
        <v>532.35</v>
      </c>
      <c r="G1420">
        <f t="shared" si="201"/>
        <v>-1.4630577907827069E-3</v>
      </c>
      <c r="H1420" s="2">
        <v>34858</v>
      </c>
      <c r="I1420">
        <v>675.39</v>
      </c>
      <c r="J1420">
        <f t="shared" si="202"/>
        <v>-1.3307900456904775E-3</v>
      </c>
      <c r="K1420">
        <f t="shared" si="198"/>
        <v>-1.5591900456904775E-3</v>
      </c>
      <c r="L1420">
        <v>-8.5078993885015081E-3</v>
      </c>
      <c r="N1420" s="2">
        <v>34858</v>
      </c>
      <c r="O1420">
        <v>5.2577999999999996</v>
      </c>
      <c r="Q1420" s="2">
        <v>34858</v>
      </c>
      <c r="R1420">
        <v>5407.49</v>
      </c>
      <c r="S1420" s="8">
        <f t="shared" si="203"/>
        <v>1.4871857556124635E-3</v>
      </c>
      <c r="T1420" s="9">
        <f t="shared" si="199"/>
        <v>1.2587857556124636E-3</v>
      </c>
      <c r="U1420" s="3">
        <f>Sheet1!$B$17+Sheet1!$B$18*'Portfolio allocation'!K1420</f>
        <v>-1.3009434511921027E-3</v>
      </c>
      <c r="V1420" s="13">
        <f t="shared" si="204"/>
        <v>2.5597292068045663E-3</v>
      </c>
      <c r="W1420" s="13"/>
      <c r="X1420" s="2">
        <v>34858</v>
      </c>
      <c r="Y1420">
        <v>21.341899999999999</v>
      </c>
      <c r="AA1420" s="2">
        <v>34858</v>
      </c>
      <c r="AB1420">
        <v>253.84</v>
      </c>
      <c r="AC1420">
        <f t="shared" si="205"/>
        <v>-5.5629554180051111E-3</v>
      </c>
      <c r="AD1420">
        <f t="shared" si="200"/>
        <v>-5.794155418005111E-3</v>
      </c>
      <c r="AE1420">
        <f>Sheet2!$B$17+Sheet2!$B$18*'Portfolio allocation'!K1420</f>
        <v>-1.3330845557993367E-3</v>
      </c>
      <c r="AF1420">
        <f t="shared" si="206"/>
        <v>-4.4610708622057748E-3</v>
      </c>
      <c r="AH1420" s="2">
        <v>34858</v>
      </c>
      <c r="AI1420">
        <v>6.2089999999999996</v>
      </c>
      <c r="AJ1420">
        <v>5.78</v>
      </c>
      <c r="AK1420">
        <v>1.32053</v>
      </c>
      <c r="AR1420" s="3"/>
    </row>
    <row r="1421" spans="1:44" hidden="1" outlineLevel="1" x14ac:dyDescent="0.2">
      <c r="A1421" s="2">
        <v>34859</v>
      </c>
      <c r="B1421">
        <v>12.76</v>
      </c>
      <c r="E1421" s="2">
        <v>34859</v>
      </c>
      <c r="F1421">
        <v>527.94000000000005</v>
      </c>
      <c r="G1421">
        <f t="shared" si="201"/>
        <v>-8.2840236686390067E-3</v>
      </c>
      <c r="H1421" s="2">
        <v>34859</v>
      </c>
      <c r="I1421">
        <v>669.8</v>
      </c>
      <c r="J1421">
        <f t="shared" si="202"/>
        <v>-8.2766993885015072E-3</v>
      </c>
      <c r="K1421">
        <f t="shared" si="198"/>
        <v>-8.5078993885015081E-3</v>
      </c>
      <c r="L1421">
        <v>5.3780160047774998E-3</v>
      </c>
      <c r="N1421" s="2">
        <v>34859</v>
      </c>
      <c r="O1421">
        <v>5.3047000000000004</v>
      </c>
      <c r="Q1421" s="2">
        <v>34859</v>
      </c>
      <c r="R1421">
        <v>5455.7</v>
      </c>
      <c r="S1421" s="8">
        <f t="shared" si="203"/>
        <v>8.9154117714502767E-3</v>
      </c>
      <c r="T1421" s="9">
        <f t="shared" si="199"/>
        <v>8.6842117714502759E-3</v>
      </c>
      <c r="U1421" s="3">
        <f>Sheet1!$B$17+Sheet1!$B$18*'Portfolio allocation'!K1421</f>
        <v>-9.2726789129785585E-3</v>
      </c>
      <c r="V1421" s="13">
        <f t="shared" si="204"/>
        <v>1.7956890684428836E-2</v>
      </c>
      <c r="W1421" s="13"/>
      <c r="X1421" s="2">
        <v>34859</v>
      </c>
      <c r="Y1421">
        <v>21.2822</v>
      </c>
      <c r="AA1421" s="2">
        <v>34859</v>
      </c>
      <c r="AB1421">
        <v>253.13</v>
      </c>
      <c r="AC1421">
        <f t="shared" si="205"/>
        <v>-2.797037503939559E-3</v>
      </c>
      <c r="AD1421">
        <f t="shared" si="200"/>
        <v>-3.0326375039395588E-3</v>
      </c>
      <c r="AE1421">
        <f>Sheet2!$B$17+Sheet2!$B$18*'Portfolio allocation'!K1421</f>
        <v>-7.5120541810356203E-3</v>
      </c>
      <c r="AF1421">
        <f t="shared" si="206"/>
        <v>4.4794166770960615E-3</v>
      </c>
      <c r="AH1421" s="2">
        <v>34859</v>
      </c>
      <c r="AI1421">
        <v>6.3869999999999996</v>
      </c>
      <c r="AJ1421">
        <v>5.89</v>
      </c>
      <c r="AK1421">
        <v>1.3392900000000001</v>
      </c>
      <c r="AR1421" s="3"/>
    </row>
    <row r="1422" spans="1:44" hidden="1" outlineLevel="1" x14ac:dyDescent="0.2">
      <c r="A1422" s="2">
        <v>34862</v>
      </c>
      <c r="B1422">
        <v>11.91</v>
      </c>
      <c r="E1422" s="2">
        <v>34862</v>
      </c>
      <c r="F1422">
        <v>530.88</v>
      </c>
      <c r="G1422">
        <f t="shared" si="201"/>
        <v>5.5688146380268311E-3</v>
      </c>
      <c r="H1422" s="2">
        <v>34862</v>
      </c>
      <c r="I1422">
        <v>673.56</v>
      </c>
      <c r="J1422">
        <f t="shared" si="202"/>
        <v>5.6136160047774997E-3</v>
      </c>
      <c r="K1422">
        <f t="shared" si="198"/>
        <v>5.3780160047774998E-3</v>
      </c>
      <c r="L1422">
        <v>9.9366438149533394E-3</v>
      </c>
      <c r="N1422" s="2">
        <v>34862</v>
      </c>
      <c r="O1422">
        <v>5.2343999999999999</v>
      </c>
      <c r="Q1422" s="2">
        <v>34862</v>
      </c>
      <c r="R1422">
        <v>5383.39</v>
      </c>
      <c r="S1422" s="8">
        <f t="shared" si="203"/>
        <v>-1.3254027897428244E-2</v>
      </c>
      <c r="T1422" s="9">
        <f t="shared" si="199"/>
        <v>-1.3489627897428245E-2</v>
      </c>
      <c r="U1422" s="3">
        <f>Sheet1!$B$17+Sheet1!$B$18*'Portfolio allocation'!K1422</f>
        <v>6.6575951420862062E-3</v>
      </c>
      <c r="V1422" s="13">
        <f t="shared" si="204"/>
        <v>-2.0147223039514453E-2</v>
      </c>
      <c r="W1422" s="13"/>
      <c r="X1422" s="2">
        <v>34862</v>
      </c>
      <c r="Y1422">
        <v>21.550899999999999</v>
      </c>
      <c r="AA1422" s="2">
        <v>34862</v>
      </c>
      <c r="AB1422">
        <v>256.33</v>
      </c>
      <c r="AC1422">
        <f t="shared" si="205"/>
        <v>1.2641725595543774E-2</v>
      </c>
      <c r="AD1422">
        <f t="shared" si="200"/>
        <v>1.2408525595543774E-2</v>
      </c>
      <c r="AE1422">
        <f>Sheet2!$B$17+Sheet2!$B$18*'Portfolio allocation'!K1422</f>
        <v>4.8356560484099738E-3</v>
      </c>
      <c r="AF1422">
        <f t="shared" si="206"/>
        <v>7.5728695471338004E-3</v>
      </c>
      <c r="AH1422" s="2">
        <v>34862</v>
      </c>
      <c r="AI1422">
        <v>6.3470000000000004</v>
      </c>
      <c r="AJ1422">
        <v>5.83</v>
      </c>
      <c r="AK1422">
        <v>1.3310299999999999</v>
      </c>
      <c r="AR1422" s="3"/>
    </row>
    <row r="1423" spans="1:44" hidden="1" outlineLevel="1" x14ac:dyDescent="0.2">
      <c r="A1423" s="2">
        <v>34863</v>
      </c>
      <c r="B1423">
        <v>11.29</v>
      </c>
      <c r="E1423" s="2">
        <v>34863</v>
      </c>
      <c r="F1423">
        <v>536.04999999999995</v>
      </c>
      <c r="G1423">
        <f t="shared" si="201"/>
        <v>9.738547317661217E-3</v>
      </c>
      <c r="H1423" s="2">
        <v>34863</v>
      </c>
      <c r="I1423">
        <v>680.41</v>
      </c>
      <c r="J1423">
        <f t="shared" si="202"/>
        <v>1.0169843814953339E-2</v>
      </c>
      <c r="K1423">
        <f t="shared" si="198"/>
        <v>9.9366438149533394E-3</v>
      </c>
      <c r="L1423">
        <v>6.2962721300393676E-4</v>
      </c>
      <c r="N1423" s="2">
        <v>34863</v>
      </c>
      <c r="O1423">
        <v>5.2422000000000004</v>
      </c>
      <c r="Q1423" s="2">
        <v>34863</v>
      </c>
      <c r="R1423">
        <v>5391.42</v>
      </c>
      <c r="S1423" s="8">
        <f t="shared" si="203"/>
        <v>1.4916251655554547E-3</v>
      </c>
      <c r="T1423" s="9">
        <f t="shared" si="199"/>
        <v>1.2584251655554546E-3</v>
      </c>
      <c r="U1423" s="3">
        <f>Sheet1!$B$17+Sheet1!$B$18*'Portfolio allocation'!K1423</f>
        <v>1.1887368496912359E-2</v>
      </c>
      <c r="V1423" s="13">
        <f t="shared" si="204"/>
        <v>-1.0628943331356904E-2</v>
      </c>
      <c r="W1423" s="13"/>
      <c r="X1423" s="2">
        <v>34863</v>
      </c>
      <c r="Y1423">
        <v>21.909099999999999</v>
      </c>
      <c r="AA1423" s="2">
        <v>34863</v>
      </c>
      <c r="AB1423">
        <v>260.58999999999997</v>
      </c>
      <c r="AC1423">
        <f t="shared" si="205"/>
        <v>1.6619201810166517E-2</v>
      </c>
      <c r="AD1423">
        <f t="shared" si="200"/>
        <v>1.6396401810166519E-2</v>
      </c>
      <c r="AE1423">
        <f>Sheet2!$B$17+Sheet2!$B$18*'Portfolio allocation'!K1423</f>
        <v>8.8893041983322992E-3</v>
      </c>
      <c r="AF1423">
        <f t="shared" si="206"/>
        <v>7.5070976118342195E-3</v>
      </c>
      <c r="AH1423" s="2">
        <v>34863</v>
      </c>
      <c r="AI1423">
        <v>6.1189999999999998</v>
      </c>
      <c r="AJ1423">
        <v>5.57</v>
      </c>
      <c r="AK1423">
        <v>1.3289</v>
      </c>
      <c r="AR1423" s="3"/>
    </row>
    <row r="1424" spans="1:44" hidden="1" outlineLevel="1" x14ac:dyDescent="0.2">
      <c r="A1424" s="2">
        <v>34864</v>
      </c>
      <c r="B1424">
        <v>11.29</v>
      </c>
      <c r="E1424" s="2">
        <v>34864</v>
      </c>
      <c r="F1424">
        <v>536.47</v>
      </c>
      <c r="G1424">
        <f t="shared" si="201"/>
        <v>7.835090010261947E-4</v>
      </c>
      <c r="H1424" s="2">
        <v>34864</v>
      </c>
      <c r="I1424">
        <v>680.99</v>
      </c>
      <c r="J1424">
        <f t="shared" si="202"/>
        <v>8.5242721300393676E-4</v>
      </c>
      <c r="K1424">
        <f t="shared" si="198"/>
        <v>6.2962721300393676E-4</v>
      </c>
      <c r="L1424">
        <v>9.9481378581178976E-4</v>
      </c>
      <c r="N1424" s="2">
        <v>34864</v>
      </c>
      <c r="O1424">
        <v>5.2382999999999997</v>
      </c>
      <c r="Q1424" s="2">
        <v>34864</v>
      </c>
      <c r="R1424">
        <v>5387.41</v>
      </c>
      <c r="S1424" s="8">
        <f t="shared" si="203"/>
        <v>-7.4377436742090186E-4</v>
      </c>
      <c r="T1424" s="9">
        <f t="shared" si="199"/>
        <v>-9.6657436742090186E-4</v>
      </c>
      <c r="U1424" s="3">
        <f>Sheet1!$B$17+Sheet1!$B$18*'Portfolio allocation'!K1424</f>
        <v>1.2101231799883283E-3</v>
      </c>
      <c r="V1424" s="13">
        <f t="shared" si="204"/>
        <v>-2.1766975474092299E-3</v>
      </c>
      <c r="W1424" s="13"/>
      <c r="X1424" s="2">
        <v>34864</v>
      </c>
      <c r="Y1424">
        <v>22.207599999999999</v>
      </c>
      <c r="AA1424" s="2">
        <v>34864</v>
      </c>
      <c r="AB1424">
        <v>264.14</v>
      </c>
      <c r="AC1424">
        <f t="shared" si="205"/>
        <v>1.3622932576077496E-2</v>
      </c>
      <c r="AD1424">
        <f t="shared" si="200"/>
        <v>1.3398932576077495E-2</v>
      </c>
      <c r="AE1424">
        <f>Sheet2!$B$17+Sheet2!$B$18*'Portfolio allocation'!K1424</f>
        <v>6.1326759241046012E-4</v>
      </c>
      <c r="AF1424">
        <f t="shared" si="206"/>
        <v>1.2785664983667035E-2</v>
      </c>
      <c r="AH1424" s="2">
        <v>34864</v>
      </c>
      <c r="AI1424">
        <v>6.1420000000000003</v>
      </c>
      <c r="AJ1424">
        <v>5.6</v>
      </c>
      <c r="AK1424">
        <v>1.3392299999999999</v>
      </c>
      <c r="AR1424" s="3"/>
    </row>
    <row r="1425" spans="1:44" hidden="1" outlineLevel="1" x14ac:dyDescent="0.2">
      <c r="A1425" s="2">
        <v>34865</v>
      </c>
      <c r="B1425">
        <v>11.23</v>
      </c>
      <c r="E1425" s="2">
        <v>34865</v>
      </c>
      <c r="F1425">
        <v>537.12</v>
      </c>
      <c r="G1425">
        <f t="shared" si="201"/>
        <v>1.2116241355526469E-3</v>
      </c>
      <c r="H1425" s="2">
        <v>34865</v>
      </c>
      <c r="I1425">
        <v>681.82</v>
      </c>
      <c r="J1425">
        <f t="shared" si="202"/>
        <v>1.2188137858117898E-3</v>
      </c>
      <c r="K1425">
        <f t="shared" si="198"/>
        <v>9.9481378581178976E-4</v>
      </c>
      <c r="L1425">
        <v>4.8193198791469148E-3</v>
      </c>
      <c r="N1425" s="2">
        <v>34865</v>
      </c>
      <c r="O1425">
        <v>5.3047000000000004</v>
      </c>
      <c r="Q1425" s="2">
        <v>34865</v>
      </c>
      <c r="R1425">
        <v>5455.7</v>
      </c>
      <c r="S1425" s="8">
        <f t="shared" si="203"/>
        <v>1.2675849805379613E-2</v>
      </c>
      <c r="T1425" s="9">
        <f t="shared" si="199"/>
        <v>1.2451849805379613E-2</v>
      </c>
      <c r="U1425" s="3">
        <f>Sheet1!$B$17+Sheet1!$B$18*'Portfolio allocation'!K1425</f>
        <v>1.6290744713720227E-3</v>
      </c>
      <c r="V1425" s="13">
        <f t="shared" si="204"/>
        <v>1.082277533400759E-2</v>
      </c>
      <c r="W1425" s="13"/>
      <c r="X1425" s="2">
        <v>34865</v>
      </c>
      <c r="Y1425">
        <v>22.207599999999999</v>
      </c>
      <c r="AA1425" s="2">
        <v>34865</v>
      </c>
      <c r="AB1425">
        <v>264.14</v>
      </c>
      <c r="AC1425">
        <f t="shared" si="205"/>
        <v>0</v>
      </c>
      <c r="AD1425">
        <f t="shared" si="200"/>
        <v>-2.2600000000000002E-4</v>
      </c>
      <c r="AE1425">
        <f>Sheet2!$B$17+Sheet2!$B$18*'Portfolio allocation'!K1425</f>
        <v>9.3800080970330314E-4</v>
      </c>
      <c r="AF1425">
        <f t="shared" si="206"/>
        <v>-1.1640008097033032E-3</v>
      </c>
      <c r="AH1425" s="2">
        <v>34865</v>
      </c>
      <c r="AI1425">
        <v>6.1710000000000003</v>
      </c>
      <c r="AJ1425">
        <v>5.65</v>
      </c>
      <c r="AK1425">
        <v>1.3270599999999999</v>
      </c>
      <c r="AR1425" s="3"/>
    </row>
    <row r="1426" spans="1:44" hidden="1" outlineLevel="1" x14ac:dyDescent="0.2">
      <c r="A1426" s="2">
        <v>34866</v>
      </c>
      <c r="B1426">
        <v>10.75</v>
      </c>
      <c r="E1426" s="2">
        <v>34866</v>
      </c>
      <c r="F1426">
        <v>539.83000000000004</v>
      </c>
      <c r="G1426">
        <f t="shared" si="201"/>
        <v>5.0454274649984754E-3</v>
      </c>
      <c r="H1426" s="2">
        <v>34866</v>
      </c>
      <c r="I1426">
        <v>685.26</v>
      </c>
      <c r="J1426">
        <f t="shared" si="202"/>
        <v>5.0453198791469145E-3</v>
      </c>
      <c r="K1426">
        <f t="shared" si="198"/>
        <v>4.8193198791469148E-3</v>
      </c>
      <c r="L1426">
        <v>9.8135848232788359E-3</v>
      </c>
      <c r="N1426" s="2">
        <v>34866</v>
      </c>
      <c r="O1426">
        <v>5.4375</v>
      </c>
      <c r="Q1426" s="2">
        <v>34866</v>
      </c>
      <c r="R1426">
        <v>5592.3</v>
      </c>
      <c r="S1426" s="8">
        <f t="shared" si="203"/>
        <v>2.5038033616217925E-2</v>
      </c>
      <c r="T1426" s="9">
        <f t="shared" si="199"/>
        <v>2.4812033616217925E-2</v>
      </c>
      <c r="U1426" s="3">
        <f>Sheet1!$B$17+Sheet1!$B$18*'Portfolio allocation'!K1426</f>
        <v>6.0166447875200282E-3</v>
      </c>
      <c r="V1426" s="13">
        <f t="shared" si="204"/>
        <v>1.8795388828697898E-2</v>
      </c>
      <c r="W1426" s="13"/>
      <c r="X1426" s="2">
        <v>34866</v>
      </c>
      <c r="Y1426">
        <v>22.117999999999999</v>
      </c>
      <c r="AA1426" s="2">
        <v>34866</v>
      </c>
      <c r="AB1426">
        <v>263.07</v>
      </c>
      <c r="AC1426">
        <f t="shared" si="205"/>
        <v>-4.0508821079729973E-3</v>
      </c>
      <c r="AD1426">
        <f t="shared" si="200"/>
        <v>-4.2772821079729972E-3</v>
      </c>
      <c r="AE1426">
        <f>Sheet2!$B$17+Sheet2!$B$18*'Portfolio allocation'!K1426</f>
        <v>4.3388491998719624E-3</v>
      </c>
      <c r="AF1426">
        <f t="shared" si="206"/>
        <v>-8.6161313078449604E-3</v>
      </c>
      <c r="AH1426" s="2">
        <v>34866</v>
      </c>
      <c r="AI1426">
        <v>6.1959999999999997</v>
      </c>
      <c r="AJ1426">
        <v>5.66</v>
      </c>
      <c r="AK1426">
        <v>1.33436</v>
      </c>
      <c r="AR1426" s="3"/>
    </row>
    <row r="1427" spans="1:44" hidden="1" outlineLevel="1" x14ac:dyDescent="0.2">
      <c r="A1427" s="2">
        <v>34869</v>
      </c>
      <c r="B1427">
        <v>11.21</v>
      </c>
      <c r="E1427" s="2">
        <v>34869</v>
      </c>
      <c r="F1427">
        <v>545.22</v>
      </c>
      <c r="G1427">
        <f t="shared" si="201"/>
        <v>9.9846247892854123E-3</v>
      </c>
      <c r="H1427" s="2">
        <v>34869</v>
      </c>
      <c r="I1427">
        <v>692.14</v>
      </c>
      <c r="J1427">
        <f t="shared" si="202"/>
        <v>1.0039984823278836E-2</v>
      </c>
      <c r="K1427">
        <f t="shared" si="198"/>
        <v>9.8135848232788359E-3</v>
      </c>
      <c r="L1427">
        <v>-6.425903776692372E-4</v>
      </c>
      <c r="N1427" s="2">
        <v>34869</v>
      </c>
      <c r="O1427">
        <v>5.6132999999999997</v>
      </c>
      <c r="Q1427" s="2">
        <v>34869</v>
      </c>
      <c r="R1427">
        <v>5773.08</v>
      </c>
      <c r="S1427" s="8">
        <f t="shared" si="203"/>
        <v>3.2326591921034264E-2</v>
      </c>
      <c r="T1427" s="9">
        <f t="shared" si="199"/>
        <v>3.2100191921034263E-2</v>
      </c>
      <c r="U1427" s="3">
        <f>Sheet1!$B$17+Sheet1!$B$18*'Portfolio allocation'!K1427</f>
        <v>1.1746192102933779E-2</v>
      </c>
      <c r="V1427" s="13">
        <f t="shared" si="204"/>
        <v>2.0353999818100484E-2</v>
      </c>
      <c r="W1427" s="13"/>
      <c r="X1427" s="2">
        <v>34869</v>
      </c>
      <c r="Y1427">
        <v>22.386700000000001</v>
      </c>
      <c r="AA1427" s="2">
        <v>34869</v>
      </c>
      <c r="AB1427">
        <v>266.27</v>
      </c>
      <c r="AC1427">
        <f t="shared" si="205"/>
        <v>1.2164062796974129E-2</v>
      </c>
      <c r="AD1427">
        <f t="shared" si="200"/>
        <v>1.194046279697413E-2</v>
      </c>
      <c r="AE1427">
        <f>Sheet2!$B$17+Sheet2!$B$18*'Portfolio allocation'!K1427</f>
        <v>8.7798770034165086E-3</v>
      </c>
      <c r="AF1427">
        <f t="shared" si="206"/>
        <v>3.1605857935576211E-3</v>
      </c>
      <c r="AH1427" s="2">
        <v>34869</v>
      </c>
      <c r="AI1427">
        <v>6.12</v>
      </c>
      <c r="AJ1427">
        <v>5.59</v>
      </c>
      <c r="AK1427">
        <v>1.33508</v>
      </c>
      <c r="AR1427" s="3"/>
    </row>
    <row r="1428" spans="1:44" hidden="1" outlineLevel="1" x14ac:dyDescent="0.2">
      <c r="A1428" s="2">
        <v>34870</v>
      </c>
      <c r="B1428">
        <v>11.16</v>
      </c>
      <c r="E1428" s="2">
        <v>34870</v>
      </c>
      <c r="F1428">
        <v>544.98</v>
      </c>
      <c r="G1428">
        <f t="shared" si="201"/>
        <v>-4.4018928139100133E-4</v>
      </c>
      <c r="H1428" s="2">
        <v>34870</v>
      </c>
      <c r="I1428">
        <v>691.85</v>
      </c>
      <c r="J1428">
        <f t="shared" si="202"/>
        <v>-4.1899037766923719E-4</v>
      </c>
      <c r="K1428">
        <f t="shared" si="198"/>
        <v>-6.425903776692372E-4</v>
      </c>
      <c r="L1428">
        <v>-2.0468040182120635E-3</v>
      </c>
      <c r="N1428" s="2">
        <v>34870</v>
      </c>
      <c r="O1428">
        <v>5.7108999999999996</v>
      </c>
      <c r="Q1428" s="2">
        <v>34870</v>
      </c>
      <c r="R1428">
        <v>5873.52</v>
      </c>
      <c r="S1428" s="8">
        <f t="shared" si="203"/>
        <v>1.7397992059697831E-2</v>
      </c>
      <c r="T1428" s="9">
        <f t="shared" si="199"/>
        <v>1.717439205969783E-2</v>
      </c>
      <c r="U1428" s="3">
        <f>Sheet1!$B$17+Sheet1!$B$18*'Portfolio allocation'!K1428</f>
        <v>-2.4939708231337719E-4</v>
      </c>
      <c r="V1428" s="13">
        <f t="shared" si="204"/>
        <v>1.7423789142011207E-2</v>
      </c>
      <c r="W1428" s="13"/>
      <c r="X1428" s="2">
        <v>34870</v>
      </c>
      <c r="Y1428">
        <v>23.341799999999999</v>
      </c>
      <c r="AA1428" s="2">
        <v>34870</v>
      </c>
      <c r="AB1428">
        <v>277.63</v>
      </c>
      <c r="AC1428">
        <f t="shared" si="205"/>
        <v>4.2663461899575594E-2</v>
      </c>
      <c r="AD1428">
        <f t="shared" si="200"/>
        <v>4.2437861899575595E-2</v>
      </c>
      <c r="AE1428">
        <f>Sheet2!$B$17+Sheet2!$B$18*'Portfolio allocation'!K1428</f>
        <v>-5.1802074642236598E-4</v>
      </c>
      <c r="AF1428">
        <f t="shared" si="206"/>
        <v>4.2955882645997964E-2</v>
      </c>
      <c r="AH1428" s="2">
        <v>34870</v>
      </c>
      <c r="AI1428">
        <v>6.149</v>
      </c>
      <c r="AJ1428">
        <v>5.64</v>
      </c>
      <c r="AK1428">
        <v>1.3419399999999999</v>
      </c>
      <c r="AR1428" s="3"/>
    </row>
    <row r="1429" spans="1:44" hidden="1" outlineLevel="1" x14ac:dyDescent="0.2">
      <c r="A1429" s="2">
        <v>34871</v>
      </c>
      <c r="B1429">
        <v>11.32</v>
      </c>
      <c r="E1429" s="2">
        <v>34871</v>
      </c>
      <c r="F1429">
        <v>543.98</v>
      </c>
      <c r="G1429">
        <f t="shared" si="201"/>
        <v>-1.8349297221916805E-3</v>
      </c>
      <c r="H1429" s="2">
        <v>34871</v>
      </c>
      <c r="I1429">
        <v>690.59</v>
      </c>
      <c r="J1429">
        <f t="shared" si="202"/>
        <v>-1.8212040182120637E-3</v>
      </c>
      <c r="K1429">
        <f t="shared" si="198"/>
        <v>-2.0468040182120635E-3</v>
      </c>
      <c r="L1429">
        <v>1.2865456157778146E-2</v>
      </c>
      <c r="N1429" s="2">
        <v>34871</v>
      </c>
      <c r="O1429">
        <v>5.6562000000000001</v>
      </c>
      <c r="Q1429" s="2">
        <v>34871</v>
      </c>
      <c r="R1429">
        <v>5817.27</v>
      </c>
      <c r="S1429" s="8">
        <f t="shared" si="203"/>
        <v>-9.5768806439749943E-3</v>
      </c>
      <c r="T1429" s="9">
        <f t="shared" si="199"/>
        <v>-9.8024806439749937E-3</v>
      </c>
      <c r="U1429" s="3">
        <f>Sheet1!$B$17+Sheet1!$B$18*'Portfolio allocation'!K1429</f>
        <v>-1.8603465582503116E-3</v>
      </c>
      <c r="V1429" s="13">
        <f t="shared" si="204"/>
        <v>-7.9421340857246826E-3</v>
      </c>
      <c r="W1429" s="13"/>
      <c r="X1429" s="2">
        <v>34871</v>
      </c>
      <c r="Y1429">
        <v>23.192599999999999</v>
      </c>
      <c r="AA1429" s="2">
        <v>34871</v>
      </c>
      <c r="AB1429">
        <v>275.85000000000002</v>
      </c>
      <c r="AC1429">
        <f t="shared" si="205"/>
        <v>-6.4114108705830564E-3</v>
      </c>
      <c r="AD1429">
        <f t="shared" si="200"/>
        <v>-6.6362108705830562E-3</v>
      </c>
      <c r="AE1429">
        <f>Sheet2!$B$17+Sheet2!$B$18*'Portfolio allocation'!K1429</f>
        <v>-1.7666833403230855E-3</v>
      </c>
      <c r="AF1429">
        <f t="shared" si="206"/>
        <v>-4.8695275302599707E-3</v>
      </c>
      <c r="AH1429" s="2">
        <v>34871</v>
      </c>
      <c r="AI1429">
        <v>6.1120000000000001</v>
      </c>
      <c r="AJ1429">
        <v>5.62</v>
      </c>
      <c r="AK1429">
        <v>1.3427899999999999</v>
      </c>
      <c r="AR1429" s="3"/>
    </row>
    <row r="1430" spans="1:44" hidden="1" outlineLevel="1" x14ac:dyDescent="0.2">
      <c r="A1430" s="2">
        <v>34872</v>
      </c>
      <c r="B1430">
        <v>11.44</v>
      </c>
      <c r="E1430" s="2">
        <v>34872</v>
      </c>
      <c r="F1430">
        <v>551.07000000000005</v>
      </c>
      <c r="G1430">
        <f t="shared" si="201"/>
        <v>1.3033567410566604E-2</v>
      </c>
      <c r="H1430" s="2">
        <v>34872</v>
      </c>
      <c r="I1430">
        <v>699.63</v>
      </c>
      <c r="J1430">
        <f t="shared" si="202"/>
        <v>1.3090256157778146E-2</v>
      </c>
      <c r="K1430">
        <f t="shared" si="198"/>
        <v>1.2865456157778146E-2</v>
      </c>
      <c r="L1430">
        <v>-2.6653490502122853E-3</v>
      </c>
      <c r="N1430" s="2">
        <v>34872</v>
      </c>
      <c r="O1430">
        <v>5.7422000000000004</v>
      </c>
      <c r="Q1430" s="2">
        <v>34872</v>
      </c>
      <c r="R1430">
        <v>5905.66</v>
      </c>
      <c r="S1430" s="8">
        <f t="shared" si="203"/>
        <v>1.5194412499333732E-2</v>
      </c>
      <c r="T1430" s="9">
        <f t="shared" si="199"/>
        <v>1.4969612499333731E-2</v>
      </c>
      <c r="U1430" s="3">
        <f>Sheet1!$B$17+Sheet1!$B$18*'Portfolio allocation'!K1430</f>
        <v>1.5247376242576577E-2</v>
      </c>
      <c r="V1430" s="13">
        <f t="shared" si="204"/>
        <v>-2.7776374324284606E-4</v>
      </c>
      <c r="W1430" s="13"/>
      <c r="X1430" s="2">
        <v>34872</v>
      </c>
      <c r="Y1430">
        <v>23.2821</v>
      </c>
      <c r="AA1430" s="2">
        <v>34872</v>
      </c>
      <c r="AB1430">
        <v>276.92</v>
      </c>
      <c r="AC1430">
        <f t="shared" si="205"/>
        <v>3.8789197027369049E-3</v>
      </c>
      <c r="AD1430">
        <f t="shared" si="200"/>
        <v>3.6577197027369049E-3</v>
      </c>
      <c r="AE1430">
        <f>Sheet2!$B$17+Sheet2!$B$18*'Portfolio allocation'!K1430</f>
        <v>1.1493678854332893E-2</v>
      </c>
      <c r="AF1430">
        <f t="shared" si="206"/>
        <v>-7.8359591515959875E-3</v>
      </c>
      <c r="AH1430" s="2">
        <v>34872</v>
      </c>
      <c r="AI1430">
        <v>6.0220000000000002</v>
      </c>
      <c r="AJ1430">
        <v>5.53</v>
      </c>
      <c r="AK1430">
        <v>1.35057</v>
      </c>
      <c r="AR1430" s="3"/>
    </row>
    <row r="1431" spans="1:44" hidden="1" outlineLevel="1" x14ac:dyDescent="0.2">
      <c r="A1431" s="2">
        <v>34873</v>
      </c>
      <c r="B1431">
        <v>11.12</v>
      </c>
      <c r="E1431" s="2">
        <v>34873</v>
      </c>
      <c r="F1431">
        <v>549.71</v>
      </c>
      <c r="G1431">
        <f t="shared" si="201"/>
        <v>-2.4679260348050569E-3</v>
      </c>
      <c r="H1431" s="2">
        <v>34873</v>
      </c>
      <c r="I1431">
        <v>697.92</v>
      </c>
      <c r="J1431">
        <f t="shared" si="202"/>
        <v>-2.4441490502122853E-3</v>
      </c>
      <c r="K1431">
        <f t="shared" si="198"/>
        <v>-2.6653490502122853E-3</v>
      </c>
      <c r="L1431">
        <v>-1.0366829160935275E-2</v>
      </c>
      <c r="N1431" s="2">
        <v>34873</v>
      </c>
      <c r="O1431">
        <v>5.6952999999999996</v>
      </c>
      <c r="Q1431" s="2">
        <v>34873</v>
      </c>
      <c r="R1431">
        <v>5857.45</v>
      </c>
      <c r="S1431" s="8">
        <f t="shared" si="203"/>
        <v>-8.163355154207963E-3</v>
      </c>
      <c r="T1431" s="9">
        <f t="shared" si="199"/>
        <v>-8.3845551542079625E-3</v>
      </c>
      <c r="U1431" s="3">
        <f>Sheet1!$B$17+Sheet1!$B$18*'Portfolio allocation'!K1431</f>
        <v>-2.5699570949767286E-3</v>
      </c>
      <c r="V1431" s="13">
        <f t="shared" si="204"/>
        <v>-5.8145980592312334E-3</v>
      </c>
      <c r="W1431" s="13"/>
      <c r="X1431" s="2">
        <v>34873</v>
      </c>
      <c r="Y1431">
        <v>23.550799999999999</v>
      </c>
      <c r="AA1431" s="2">
        <v>34873</v>
      </c>
      <c r="AB1431">
        <v>280.12</v>
      </c>
      <c r="AC1431">
        <f t="shared" si="205"/>
        <v>1.1555683952043871E-2</v>
      </c>
      <c r="AD1431">
        <f t="shared" si="200"/>
        <v>1.1333283952043872E-2</v>
      </c>
      <c r="AE1431">
        <f>Sheet2!$B$17+Sheet2!$B$18*'Portfolio allocation'!K1431</f>
        <v>-2.3167093632886731E-3</v>
      </c>
      <c r="AF1431">
        <f t="shared" si="206"/>
        <v>1.3649993315332546E-2</v>
      </c>
      <c r="AH1431" s="2">
        <v>34873</v>
      </c>
      <c r="AI1431">
        <v>6.0510000000000002</v>
      </c>
      <c r="AJ1431">
        <v>5.56</v>
      </c>
      <c r="AK1431">
        <v>1.34971</v>
      </c>
      <c r="AR1431" s="3"/>
    </row>
    <row r="1432" spans="1:44" hidden="1" outlineLevel="1" x14ac:dyDescent="0.2">
      <c r="A1432" s="2">
        <v>34876</v>
      </c>
      <c r="B1432">
        <v>11.8</v>
      </c>
      <c r="E1432" s="2">
        <v>34876</v>
      </c>
      <c r="F1432">
        <v>544.13</v>
      </c>
      <c r="G1432">
        <f t="shared" si="201"/>
        <v>-1.0150806789034239E-2</v>
      </c>
      <c r="H1432" s="2">
        <v>34876</v>
      </c>
      <c r="I1432">
        <v>690.84</v>
      </c>
      <c r="J1432">
        <f t="shared" si="202"/>
        <v>-1.0144429160935275E-2</v>
      </c>
      <c r="K1432">
        <f t="shared" si="198"/>
        <v>-1.0366829160935275E-2</v>
      </c>
      <c r="L1432">
        <v>-3.3506284523190356E-3</v>
      </c>
      <c r="N1432" s="2">
        <v>34876</v>
      </c>
      <c r="O1432">
        <v>5.6093999999999999</v>
      </c>
      <c r="Q1432" s="2">
        <v>34876</v>
      </c>
      <c r="R1432">
        <v>5769.06</v>
      </c>
      <c r="S1432" s="8">
        <f t="shared" si="203"/>
        <v>-1.5090184295213693E-2</v>
      </c>
      <c r="T1432" s="9">
        <f t="shared" si="199"/>
        <v>-1.5312584295213693E-2</v>
      </c>
      <c r="U1432" s="3">
        <f>Sheet1!$B$17+Sheet1!$B$18*'Portfolio allocation'!K1432</f>
        <v>-1.140529025946007E-2</v>
      </c>
      <c r="V1432" s="13">
        <f t="shared" si="204"/>
        <v>-3.9072940357536227E-3</v>
      </c>
      <c r="W1432" s="13"/>
      <c r="X1432" s="2">
        <v>34876</v>
      </c>
      <c r="Y1432">
        <v>23.461200000000002</v>
      </c>
      <c r="AA1432" s="2">
        <v>34876</v>
      </c>
      <c r="AB1432">
        <v>279.05</v>
      </c>
      <c r="AC1432">
        <f t="shared" si="205"/>
        <v>-3.8197915179208897E-3</v>
      </c>
      <c r="AD1432">
        <f t="shared" si="200"/>
        <v>-4.0437915179208899E-3</v>
      </c>
      <c r="AE1432">
        <f>Sheet2!$B$17+Sheet2!$B$18*'Portfolio allocation'!K1432</f>
        <v>-9.1650619602714947E-3</v>
      </c>
      <c r="AF1432">
        <f t="shared" si="206"/>
        <v>5.1212704423506047E-3</v>
      </c>
      <c r="AH1432" s="2">
        <v>34876</v>
      </c>
      <c r="AI1432">
        <v>6.0919999999999996</v>
      </c>
      <c r="AJ1432">
        <v>5.6</v>
      </c>
      <c r="AK1432">
        <v>1.3416699999999999</v>
      </c>
      <c r="AR1432" s="3"/>
    </row>
    <row r="1433" spans="1:44" hidden="1" outlineLevel="1" x14ac:dyDescent="0.2">
      <c r="A1433" s="2">
        <v>34877</v>
      </c>
      <c r="B1433">
        <v>12.37</v>
      </c>
      <c r="E1433" s="2">
        <v>34877</v>
      </c>
      <c r="F1433">
        <v>542.42999999999995</v>
      </c>
      <c r="G1433">
        <f t="shared" si="201"/>
        <v>-3.1242533953284024E-3</v>
      </c>
      <c r="H1433" s="2">
        <v>34877</v>
      </c>
      <c r="I1433">
        <v>688.68</v>
      </c>
      <c r="J1433">
        <f t="shared" si="202"/>
        <v>-3.1266284523190357E-3</v>
      </c>
      <c r="K1433">
        <f t="shared" si="198"/>
        <v>-3.3506284523190356E-3</v>
      </c>
      <c r="L1433">
        <v>4.435490782366317E-3</v>
      </c>
      <c r="N1433" s="2">
        <v>34877</v>
      </c>
      <c r="O1433">
        <v>5.4297000000000004</v>
      </c>
      <c r="Q1433" s="2">
        <v>34877</v>
      </c>
      <c r="R1433">
        <v>5584.26</v>
      </c>
      <c r="S1433" s="8">
        <f t="shared" si="203"/>
        <v>-3.2032948175266029E-2</v>
      </c>
      <c r="T1433" s="9">
        <f t="shared" si="199"/>
        <v>-3.2256948175266031E-2</v>
      </c>
      <c r="U1433" s="3">
        <f>Sheet1!$B$17+Sheet1!$B$18*'Portfolio allocation'!K1433</f>
        <v>-3.3561269923632056E-3</v>
      </c>
      <c r="V1433" s="13">
        <f t="shared" si="204"/>
        <v>-2.8900821182902825E-2</v>
      </c>
      <c r="W1433" s="13"/>
      <c r="X1433" s="2">
        <v>34877</v>
      </c>
      <c r="Y1433">
        <v>22.774699999999999</v>
      </c>
      <c r="AA1433" s="2">
        <v>34877</v>
      </c>
      <c r="AB1433">
        <v>270.88</v>
      </c>
      <c r="AC1433">
        <f t="shared" si="205"/>
        <v>-2.9277907185092378E-2</v>
      </c>
      <c r="AD1433">
        <f t="shared" si="200"/>
        <v>-2.9503507185092377E-2</v>
      </c>
      <c r="AE1433">
        <f>Sheet2!$B$17+Sheet2!$B$18*'Portfolio allocation'!K1433</f>
        <v>-2.9260772907007499E-3</v>
      </c>
      <c r="AF1433">
        <f t="shared" si="206"/>
        <v>-2.6577429894391626E-2</v>
      </c>
      <c r="AH1433" s="2">
        <v>34877</v>
      </c>
      <c r="AI1433">
        <v>6.1429999999999998</v>
      </c>
      <c r="AJ1433">
        <v>5.64</v>
      </c>
      <c r="AK1433">
        <v>1.3495900000000001</v>
      </c>
      <c r="AR1433" s="3"/>
    </row>
    <row r="1434" spans="1:44" hidden="1" outlineLevel="1" x14ac:dyDescent="0.2">
      <c r="A1434" s="2">
        <v>34878</v>
      </c>
      <c r="B1434">
        <v>11.74</v>
      </c>
      <c r="E1434" s="2">
        <v>34878</v>
      </c>
      <c r="F1434">
        <v>544.73</v>
      </c>
      <c r="G1434">
        <f t="shared" si="201"/>
        <v>4.2401784562065004E-3</v>
      </c>
      <c r="H1434" s="2">
        <v>34878</v>
      </c>
      <c r="I1434">
        <v>691.89</v>
      </c>
      <c r="J1434">
        <f t="shared" si="202"/>
        <v>4.6610907823663172E-3</v>
      </c>
      <c r="K1434">
        <f t="shared" si="198"/>
        <v>4.435490782366317E-3</v>
      </c>
      <c r="L1434">
        <v>-1.7985949327205197E-3</v>
      </c>
      <c r="N1434" s="2">
        <v>34878</v>
      </c>
      <c r="O1434">
        <v>5.4922000000000004</v>
      </c>
      <c r="Q1434" s="2">
        <v>34878</v>
      </c>
      <c r="R1434">
        <v>5648.54</v>
      </c>
      <c r="S1434" s="8">
        <f t="shared" si="203"/>
        <v>1.1510925350896928E-2</v>
      </c>
      <c r="T1434" s="9">
        <f t="shared" si="199"/>
        <v>1.1285325350896928E-2</v>
      </c>
      <c r="U1434" s="3">
        <f>Sheet1!$B$17+Sheet1!$B$18*'Portfolio allocation'!K1434</f>
        <v>5.5763063201704141E-3</v>
      </c>
      <c r="V1434" s="13">
        <f t="shared" si="204"/>
        <v>5.7090190307265143E-3</v>
      </c>
      <c r="W1434" s="13"/>
      <c r="X1434" s="2">
        <v>34878</v>
      </c>
      <c r="Y1434">
        <v>22.953800000000001</v>
      </c>
      <c r="AA1434" s="2">
        <v>34878</v>
      </c>
      <c r="AB1434">
        <v>273.01</v>
      </c>
      <c r="AC1434">
        <f t="shared" si="205"/>
        <v>7.8632604843473786E-3</v>
      </c>
      <c r="AD1434">
        <f t="shared" si="200"/>
        <v>7.6400604843473788E-3</v>
      </c>
      <c r="AE1434">
        <f>Sheet2!$B$17+Sheet2!$B$18*'Portfolio allocation'!K1434</f>
        <v>3.9975385746487532E-3</v>
      </c>
      <c r="AF1434">
        <f t="shared" si="206"/>
        <v>3.6425219096986256E-3</v>
      </c>
      <c r="AH1434" s="2">
        <v>34878</v>
      </c>
      <c r="AI1434">
        <v>6.0819999999999999</v>
      </c>
      <c r="AJ1434">
        <v>5.58</v>
      </c>
      <c r="AK1434">
        <v>1.3449899999999999</v>
      </c>
      <c r="AR1434" s="3"/>
    </row>
    <row r="1435" spans="1:44" hidden="1" outlineLevel="1" x14ac:dyDescent="0.2">
      <c r="A1435" s="2">
        <v>34879</v>
      </c>
      <c r="B1435">
        <v>11.59</v>
      </c>
      <c r="E1435" s="2">
        <v>34879</v>
      </c>
      <c r="F1435">
        <v>543.87</v>
      </c>
      <c r="G1435">
        <f t="shared" si="201"/>
        <v>-1.5787637912360042E-3</v>
      </c>
      <c r="H1435" s="2">
        <v>34879</v>
      </c>
      <c r="I1435">
        <v>690.8</v>
      </c>
      <c r="J1435">
        <f t="shared" si="202"/>
        <v>-1.5753949327205197E-3</v>
      </c>
      <c r="K1435">
        <f t="shared" si="198"/>
        <v>-1.7985949327205197E-3</v>
      </c>
      <c r="L1435">
        <v>1.6080481760278515E-3</v>
      </c>
      <c r="N1435" s="2">
        <v>34879</v>
      </c>
      <c r="O1435">
        <v>5.5858999999999996</v>
      </c>
      <c r="Q1435" s="2">
        <v>34879</v>
      </c>
      <c r="R1435">
        <v>5744.96</v>
      </c>
      <c r="S1435" s="8">
        <f t="shared" si="203"/>
        <v>1.7069897708080317E-2</v>
      </c>
      <c r="T1435" s="9">
        <f t="shared" si="199"/>
        <v>1.6846697708080317E-2</v>
      </c>
      <c r="U1435" s="3">
        <f>Sheet1!$B$17+Sheet1!$B$18*'Portfolio allocation'!K1435</f>
        <v>-1.5755948049196592E-3</v>
      </c>
      <c r="V1435" s="13">
        <f t="shared" si="204"/>
        <v>1.8422292512999976E-2</v>
      </c>
      <c r="W1435" s="13"/>
      <c r="X1435" s="2">
        <v>34879</v>
      </c>
      <c r="Y1435">
        <v>23.162700000000001</v>
      </c>
      <c r="AA1435" s="2">
        <v>34879</v>
      </c>
      <c r="AB1435">
        <v>275.5</v>
      </c>
      <c r="AC1435">
        <f t="shared" si="205"/>
        <v>9.1205450349804984E-3</v>
      </c>
      <c r="AD1435">
        <f t="shared" si="200"/>
        <v>8.890145034980498E-3</v>
      </c>
      <c r="AE1435">
        <f>Sheet2!$B$17+Sheet2!$B$18*'Portfolio allocation'!K1435</f>
        <v>-1.5459694891175185E-3</v>
      </c>
      <c r="AF1435">
        <f t="shared" si="206"/>
        <v>1.0436114524098017E-2</v>
      </c>
      <c r="AH1435" s="2">
        <v>34879</v>
      </c>
      <c r="AI1435">
        <v>6.2460000000000004</v>
      </c>
      <c r="AJ1435">
        <v>5.76</v>
      </c>
      <c r="AK1435">
        <v>1.3452500000000001</v>
      </c>
      <c r="AR1435" s="3"/>
    </row>
    <row r="1436" spans="1:44" hidden="1" outlineLevel="1" x14ac:dyDescent="0.2">
      <c r="A1436" s="2">
        <v>34880</v>
      </c>
      <c r="B1436">
        <v>11.38</v>
      </c>
      <c r="E1436" s="2">
        <v>34880</v>
      </c>
      <c r="F1436">
        <v>544.75</v>
      </c>
      <c r="G1436">
        <f t="shared" si="201"/>
        <v>1.6180337212936546E-3</v>
      </c>
      <c r="H1436" s="2">
        <v>34880</v>
      </c>
      <c r="I1436">
        <v>692.07</v>
      </c>
      <c r="J1436">
        <f t="shared" si="202"/>
        <v>1.8384481760278515E-3</v>
      </c>
      <c r="K1436">
        <f t="shared" si="198"/>
        <v>1.6080481760278515E-3</v>
      </c>
      <c r="L1436">
        <v>4.1232710274972705E-3</v>
      </c>
      <c r="N1436" s="2">
        <v>34880</v>
      </c>
      <c r="O1436">
        <v>5.6483999999999996</v>
      </c>
      <c r="Q1436" s="2">
        <v>34880</v>
      </c>
      <c r="R1436">
        <v>5809.24</v>
      </c>
      <c r="S1436" s="8">
        <f t="shared" si="203"/>
        <v>1.1188937781986263E-2</v>
      </c>
      <c r="T1436" s="9">
        <f t="shared" si="199"/>
        <v>1.0958537781986263E-2</v>
      </c>
      <c r="U1436" s="3">
        <f>Sheet1!$B$17+Sheet1!$B$18*'Portfolio allocation'!K1436</f>
        <v>2.3325925052540908E-3</v>
      </c>
      <c r="V1436" s="13">
        <f t="shared" si="204"/>
        <v>8.6259452767321713E-3</v>
      </c>
      <c r="W1436" s="13"/>
      <c r="X1436" s="2">
        <v>34880</v>
      </c>
      <c r="Y1436">
        <v>22.9239</v>
      </c>
      <c r="AA1436" s="2">
        <v>34880</v>
      </c>
      <c r="AB1436">
        <v>272.66000000000003</v>
      </c>
      <c r="AC1436">
        <f t="shared" si="205"/>
        <v>-1.0308529945553424E-2</v>
      </c>
      <c r="AD1436">
        <f t="shared" si="200"/>
        <v>-1.0534529945553425E-2</v>
      </c>
      <c r="AE1436">
        <f>Sheet2!$B$17+Sheet2!$B$18*'Portfolio allocation'!K1436</f>
        <v>1.4833044745076905E-3</v>
      </c>
      <c r="AF1436">
        <f t="shared" si="206"/>
        <v>-1.2017834420061116E-2</v>
      </c>
      <c r="AH1436" s="2">
        <v>34880</v>
      </c>
      <c r="AI1436">
        <v>6.2050000000000001</v>
      </c>
      <c r="AJ1436">
        <v>5.65</v>
      </c>
      <c r="AK1436">
        <v>1.3482799999999999</v>
      </c>
      <c r="AR1436" s="3"/>
    </row>
    <row r="1437" spans="1:44" hidden="1" outlineLevel="1" x14ac:dyDescent="0.2">
      <c r="A1437" s="2">
        <v>34883</v>
      </c>
      <c r="B1437">
        <v>11.57</v>
      </c>
      <c r="E1437" s="2">
        <v>34883</v>
      </c>
      <c r="F1437">
        <v>547.09</v>
      </c>
      <c r="G1437">
        <f t="shared" si="201"/>
        <v>4.2955484167048752E-3</v>
      </c>
      <c r="H1437" s="2">
        <v>34883</v>
      </c>
      <c r="I1437">
        <v>695.08</v>
      </c>
      <c r="J1437">
        <f t="shared" si="202"/>
        <v>4.3492710274972701E-3</v>
      </c>
      <c r="K1437">
        <f t="shared" si="198"/>
        <v>4.1232710274972705E-3</v>
      </c>
      <c r="L1437">
        <v>-2.252E-4</v>
      </c>
      <c r="N1437" s="2">
        <v>34883</v>
      </c>
      <c r="O1437">
        <v>5.6836000000000002</v>
      </c>
      <c r="Q1437" s="2">
        <v>34883</v>
      </c>
      <c r="R1437">
        <v>5845.39</v>
      </c>
      <c r="S1437" s="8">
        <f t="shared" si="203"/>
        <v>6.2228449848862333E-3</v>
      </c>
      <c r="T1437" s="9">
        <f t="shared" si="199"/>
        <v>5.9968449848862336E-3</v>
      </c>
      <c r="U1437" s="3">
        <f>Sheet1!$B$17+Sheet1!$B$18*'Portfolio allocation'!K1437</f>
        <v>5.2181199046837969E-3</v>
      </c>
      <c r="V1437" s="13">
        <f t="shared" si="204"/>
        <v>7.7872508020243678E-4</v>
      </c>
      <c r="W1437" s="13"/>
      <c r="X1437" s="2">
        <v>34883</v>
      </c>
      <c r="Y1437">
        <v>23.312000000000001</v>
      </c>
      <c r="AA1437" s="2">
        <v>34883</v>
      </c>
      <c r="AB1437">
        <v>277.27999999999997</v>
      </c>
      <c r="AC1437">
        <f t="shared" si="205"/>
        <v>1.6944179564292394E-2</v>
      </c>
      <c r="AD1437">
        <f t="shared" si="200"/>
        <v>1.6718979564292396E-2</v>
      </c>
      <c r="AE1437">
        <f>Sheet2!$B$17+Sheet2!$B$18*'Portfolio allocation'!K1437</f>
        <v>3.7199048031728381E-3</v>
      </c>
      <c r="AF1437">
        <f t="shared" si="206"/>
        <v>1.2999074761119557E-2</v>
      </c>
      <c r="AH1437" s="2">
        <v>34883</v>
      </c>
      <c r="AI1437">
        <v>6.2069999999999999</v>
      </c>
      <c r="AJ1437">
        <v>5.63</v>
      </c>
      <c r="AK1437">
        <v>1.35517</v>
      </c>
      <c r="AR1437" s="3"/>
    </row>
    <row r="1438" spans="1:44" hidden="1" outlineLevel="1" x14ac:dyDescent="0.2">
      <c r="A1438" s="2">
        <v>34884</v>
      </c>
      <c r="B1438">
        <v>11.57</v>
      </c>
      <c r="E1438" s="2">
        <v>34884</v>
      </c>
      <c r="F1438">
        <v>547.09</v>
      </c>
      <c r="G1438">
        <f t="shared" si="201"/>
        <v>0</v>
      </c>
      <c r="H1438" s="2">
        <v>34884</v>
      </c>
      <c r="I1438">
        <v>695.08</v>
      </c>
      <c r="J1438">
        <f t="shared" si="202"/>
        <v>0</v>
      </c>
      <c r="K1438">
        <f t="shared" si="198"/>
        <v>-2.252E-4</v>
      </c>
      <c r="L1438">
        <v>2.4956549461911155E-4</v>
      </c>
      <c r="N1438" s="2">
        <v>34884</v>
      </c>
      <c r="O1438">
        <v>5.6836000000000002</v>
      </c>
      <c r="Q1438" s="2">
        <v>34884</v>
      </c>
      <c r="R1438">
        <v>5845.39</v>
      </c>
      <c r="S1438" s="8">
        <f t="shared" si="203"/>
        <v>0</v>
      </c>
      <c r="T1438" s="9">
        <f t="shared" si="199"/>
        <v>-2.2519999999999997E-4</v>
      </c>
      <c r="U1438" s="3">
        <f>Sheet1!$B$17+Sheet1!$B$18*'Portfolio allocation'!K1438</f>
        <v>2.294437370276522E-4</v>
      </c>
      <c r="V1438" s="13">
        <f t="shared" si="204"/>
        <v>-4.5464373702765214E-4</v>
      </c>
      <c r="W1438" s="13"/>
      <c r="X1438" s="2">
        <v>34884</v>
      </c>
      <c r="Y1438">
        <v>23.312000000000001</v>
      </c>
      <c r="AA1438" s="2">
        <v>34884</v>
      </c>
      <c r="AB1438">
        <v>277.27999999999997</v>
      </c>
      <c r="AC1438">
        <f t="shared" si="205"/>
        <v>0</v>
      </c>
      <c r="AD1438">
        <f t="shared" si="200"/>
        <v>-2.252E-4</v>
      </c>
      <c r="AE1438">
        <f>Sheet2!$B$17+Sheet2!$B$18*'Portfolio allocation'!K1438</f>
        <v>-1.4686657400726362E-4</v>
      </c>
      <c r="AF1438">
        <f t="shared" si="206"/>
        <v>-7.8333425992736376E-5</v>
      </c>
      <c r="AH1438" s="2">
        <v>34884</v>
      </c>
      <c r="AI1438">
        <v>6.2069999999999999</v>
      </c>
      <c r="AJ1438">
        <v>5.63</v>
      </c>
      <c r="AK1438">
        <v>1.3529599999999999</v>
      </c>
      <c r="AR1438" s="3"/>
    </row>
    <row r="1439" spans="1:44" hidden="1" outlineLevel="1" x14ac:dyDescent="0.2">
      <c r="A1439" s="2">
        <v>34885</v>
      </c>
      <c r="B1439">
        <v>12.1</v>
      </c>
      <c r="E1439" s="2">
        <v>34885</v>
      </c>
      <c r="F1439">
        <v>547.26</v>
      </c>
      <c r="G1439">
        <f t="shared" si="201"/>
        <v>3.1073497961942032E-4</v>
      </c>
      <c r="H1439" s="2">
        <v>34885</v>
      </c>
      <c r="I1439">
        <v>695.41</v>
      </c>
      <c r="J1439">
        <f t="shared" si="202"/>
        <v>4.7476549461911155E-4</v>
      </c>
      <c r="K1439">
        <f t="shared" si="198"/>
        <v>2.4956549461911155E-4</v>
      </c>
      <c r="L1439">
        <v>1.2328945272573024E-2</v>
      </c>
      <c r="N1439" s="2">
        <v>34885</v>
      </c>
      <c r="O1439">
        <v>5.6680000000000001</v>
      </c>
      <c r="Q1439" s="2">
        <v>34885</v>
      </c>
      <c r="R1439">
        <v>5829.32</v>
      </c>
      <c r="S1439" s="8">
        <f t="shared" si="203"/>
        <v>-2.7491749908903351E-3</v>
      </c>
      <c r="T1439" s="9">
        <f t="shared" si="199"/>
        <v>-2.9743749908903352E-3</v>
      </c>
      <c r="U1439" s="3">
        <f>Sheet1!$B$17+Sheet1!$B$18*'Portfolio allocation'!K1439</f>
        <v>7.7410674461240959E-4</v>
      </c>
      <c r="V1439" s="13">
        <f t="shared" si="204"/>
        <v>-3.7484817355027448E-3</v>
      </c>
      <c r="W1439" s="13"/>
      <c r="X1439" s="2">
        <v>34885</v>
      </c>
      <c r="Y1439">
        <v>23.103000000000002</v>
      </c>
      <c r="AA1439" s="2">
        <v>34885</v>
      </c>
      <c r="AB1439">
        <v>274.79000000000002</v>
      </c>
      <c r="AC1439">
        <f t="shared" si="205"/>
        <v>-8.9800923254470533E-3</v>
      </c>
      <c r="AD1439">
        <f t="shared" si="200"/>
        <v>-9.204892325447054E-3</v>
      </c>
      <c r="AE1439">
        <f>Sheet2!$B$17+Sheet2!$B$18*'Portfolio allocation'!K1439</f>
        <v>2.753070161712871E-4</v>
      </c>
      <c r="AF1439">
        <f t="shared" si="206"/>
        <v>-9.4801993416183412E-3</v>
      </c>
      <c r="AH1439" s="2">
        <v>34885</v>
      </c>
      <c r="AI1439">
        <v>6.1840000000000002</v>
      </c>
      <c r="AJ1439">
        <v>5.62</v>
      </c>
      <c r="AK1439">
        <v>1.3524799999999999</v>
      </c>
      <c r="AR1439" s="3"/>
    </row>
    <row r="1440" spans="1:44" hidden="1" outlineLevel="1" x14ac:dyDescent="0.2">
      <c r="A1440" s="2">
        <v>34886</v>
      </c>
      <c r="B1440">
        <v>11.52</v>
      </c>
      <c r="E1440" s="2">
        <v>34886</v>
      </c>
      <c r="F1440">
        <v>553.99</v>
      </c>
      <c r="G1440">
        <f t="shared" si="201"/>
        <v>1.2297628184044118E-2</v>
      </c>
      <c r="H1440" s="2">
        <v>34886</v>
      </c>
      <c r="I1440">
        <v>704.14</v>
      </c>
      <c r="J1440">
        <f t="shared" si="202"/>
        <v>1.2553745272573025E-2</v>
      </c>
      <c r="K1440">
        <f t="shared" si="198"/>
        <v>1.2328945272573024E-2</v>
      </c>
      <c r="L1440">
        <v>4.2421404720651987E-3</v>
      </c>
      <c r="N1440" s="2">
        <v>34886</v>
      </c>
      <c r="O1440">
        <v>5.7968999999999999</v>
      </c>
      <c r="Q1440" s="2">
        <v>34886</v>
      </c>
      <c r="R1440">
        <v>5961.9</v>
      </c>
      <c r="S1440" s="8">
        <f t="shared" si="203"/>
        <v>2.2743647629569042E-2</v>
      </c>
      <c r="T1440" s="9">
        <f t="shared" si="199"/>
        <v>2.2518847629569041E-2</v>
      </c>
      <c r="U1440" s="3">
        <f>Sheet1!$B$17+Sheet1!$B$18*'Portfolio allocation'!K1440</f>
        <v>1.4631877358075253E-2</v>
      </c>
      <c r="V1440" s="13">
        <f t="shared" si="204"/>
        <v>7.8869702714937876E-3</v>
      </c>
      <c r="W1440" s="13"/>
      <c r="X1440" s="2">
        <v>34886</v>
      </c>
      <c r="Y1440">
        <v>23.610499999999998</v>
      </c>
      <c r="AA1440" s="2">
        <v>34886</v>
      </c>
      <c r="AB1440">
        <v>280.83</v>
      </c>
      <c r="AC1440">
        <f t="shared" si="205"/>
        <v>2.1980421412715057E-2</v>
      </c>
      <c r="AD1440">
        <f t="shared" si="200"/>
        <v>2.1763221412715056E-2</v>
      </c>
      <c r="AE1440">
        <f>Sheet2!$B$17+Sheet2!$B$18*'Portfolio allocation'!K1440</f>
        <v>1.1016599687577878E-2</v>
      </c>
      <c r="AF1440">
        <f t="shared" si="206"/>
        <v>1.0746621725137177E-2</v>
      </c>
      <c r="AH1440" s="2">
        <v>34886</v>
      </c>
      <c r="AI1440">
        <v>6.008</v>
      </c>
      <c r="AJ1440">
        <v>5.43</v>
      </c>
      <c r="AK1440">
        <v>1.35389</v>
      </c>
      <c r="AR1440" s="3"/>
    </row>
    <row r="1441" spans="1:44" hidden="1" outlineLevel="1" x14ac:dyDescent="0.2">
      <c r="A1441" s="2">
        <v>34887</v>
      </c>
      <c r="B1441">
        <v>11.77</v>
      </c>
      <c r="E1441" s="2">
        <v>34887</v>
      </c>
      <c r="F1441">
        <v>556.37</v>
      </c>
      <c r="G1441">
        <f t="shared" si="201"/>
        <v>4.2961064279138927E-3</v>
      </c>
      <c r="H1441" s="2">
        <v>34887</v>
      </c>
      <c r="I1441">
        <v>707.28</v>
      </c>
      <c r="J1441">
        <f t="shared" si="202"/>
        <v>4.4593404720651986E-3</v>
      </c>
      <c r="K1441">
        <f t="shared" si="198"/>
        <v>4.2421404720651987E-3</v>
      </c>
      <c r="L1441">
        <v>1.2677605700712915E-3</v>
      </c>
      <c r="N1441" s="2">
        <v>34887</v>
      </c>
      <c r="O1441">
        <v>5.9766000000000004</v>
      </c>
      <c r="Q1441" s="2">
        <v>34887</v>
      </c>
      <c r="R1441">
        <v>6146.7</v>
      </c>
      <c r="S1441" s="8">
        <f t="shared" si="203"/>
        <v>3.099682986967256E-2</v>
      </c>
      <c r="T1441" s="9">
        <f t="shared" si="199"/>
        <v>3.0779629869672559E-2</v>
      </c>
      <c r="U1441" s="3">
        <f>Sheet1!$B$17+Sheet1!$B$18*'Portfolio allocation'!K1441</f>
        <v>5.3544899440444698E-3</v>
      </c>
      <c r="V1441" s="13">
        <f t="shared" si="204"/>
        <v>2.5425139925628087E-2</v>
      </c>
      <c r="W1441" s="13"/>
      <c r="X1441" s="2">
        <v>34887</v>
      </c>
      <c r="Y1441">
        <v>23.759699999999999</v>
      </c>
      <c r="AA1441" s="2">
        <v>34887</v>
      </c>
      <c r="AB1441">
        <v>282.60000000000002</v>
      </c>
      <c r="AC1441">
        <f t="shared" si="205"/>
        <v>6.3027454331803234E-3</v>
      </c>
      <c r="AD1441">
        <f t="shared" si="200"/>
        <v>6.0859454331803238E-3</v>
      </c>
      <c r="AE1441">
        <f>Sheet2!$B$17+Sheet2!$B$18*'Portfolio allocation'!K1441</f>
        <v>3.8256065459164488E-3</v>
      </c>
      <c r="AF1441">
        <f t="shared" si="206"/>
        <v>2.260338887263875E-3</v>
      </c>
      <c r="AH1441" s="2">
        <v>34887</v>
      </c>
      <c r="AI1441">
        <v>6.0469999999999997</v>
      </c>
      <c r="AJ1441">
        <v>5.42</v>
      </c>
      <c r="AK1441">
        <v>1.3473200000000001</v>
      </c>
      <c r="AR1441" s="3"/>
    </row>
    <row r="1442" spans="1:44" hidden="1" outlineLevel="1" x14ac:dyDescent="0.2">
      <c r="A1442" s="2">
        <v>34890</v>
      </c>
      <c r="B1442">
        <v>12.19</v>
      </c>
      <c r="E1442" s="2">
        <v>34890</v>
      </c>
      <c r="F1442">
        <v>557.19000000000005</v>
      </c>
      <c r="G1442">
        <f t="shared" si="201"/>
        <v>1.4738393515107973E-3</v>
      </c>
      <c r="H1442" s="2">
        <v>34890</v>
      </c>
      <c r="I1442">
        <v>708.33</v>
      </c>
      <c r="J1442">
        <f t="shared" si="202"/>
        <v>1.4845605700712916E-3</v>
      </c>
      <c r="K1442">
        <f t="shared" si="198"/>
        <v>1.2677605700712915E-3</v>
      </c>
      <c r="L1442">
        <v>-4.5231026160123802E-3</v>
      </c>
      <c r="N1442" s="2">
        <v>34890</v>
      </c>
      <c r="O1442">
        <v>6.1797000000000004</v>
      </c>
      <c r="Q1442" s="2">
        <v>34890</v>
      </c>
      <c r="R1442">
        <v>6355.61</v>
      </c>
      <c r="S1442" s="8">
        <f t="shared" si="203"/>
        <v>3.398734280182869E-2</v>
      </c>
      <c r="T1442" s="9">
        <f t="shared" si="199"/>
        <v>3.3770542801828687E-2</v>
      </c>
      <c r="U1442" s="3">
        <f>Sheet1!$B$17+Sheet1!$B$18*'Portfolio allocation'!K1442</f>
        <v>1.9422059396659354E-3</v>
      </c>
      <c r="V1442" s="13">
        <f t="shared" si="204"/>
        <v>3.182833686216275E-2</v>
      </c>
      <c r="W1442" s="13"/>
      <c r="X1442" s="2">
        <v>34890</v>
      </c>
      <c r="Y1442">
        <v>24.028400000000001</v>
      </c>
      <c r="AA1442" s="2">
        <v>34890</v>
      </c>
      <c r="AB1442">
        <v>285.8</v>
      </c>
      <c r="AC1442">
        <f t="shared" si="205"/>
        <v>1.1323425336164039E-2</v>
      </c>
      <c r="AD1442">
        <f t="shared" si="200"/>
        <v>1.1106225336164038E-2</v>
      </c>
      <c r="AE1442">
        <f>Sheet2!$B$17+Sheet2!$B$18*'Portfolio allocation'!K1442</f>
        <v>1.1807120537691133E-3</v>
      </c>
      <c r="AF1442">
        <f t="shared" si="206"/>
        <v>9.9255132823949255E-3</v>
      </c>
      <c r="AH1442" s="2">
        <v>34890</v>
      </c>
      <c r="AI1442">
        <v>6.0250000000000004</v>
      </c>
      <c r="AJ1442">
        <v>5.43</v>
      </c>
      <c r="AK1442">
        <v>1.34355</v>
      </c>
      <c r="AR1442" s="3"/>
    </row>
    <row r="1443" spans="1:44" hidden="1" outlineLevel="1" x14ac:dyDescent="0.2">
      <c r="A1443" s="2">
        <v>34891</v>
      </c>
      <c r="B1443">
        <v>12.25</v>
      </c>
      <c r="E1443" s="2">
        <v>34891</v>
      </c>
      <c r="F1443">
        <v>554.78</v>
      </c>
      <c r="G1443">
        <f t="shared" si="201"/>
        <v>-4.3252750408300233E-3</v>
      </c>
      <c r="H1443" s="2">
        <v>34891</v>
      </c>
      <c r="I1443">
        <v>705.28</v>
      </c>
      <c r="J1443">
        <f t="shared" si="202"/>
        <v>-4.3059026160123803E-3</v>
      </c>
      <c r="K1443">
        <f t="shared" si="198"/>
        <v>-4.5231026160123802E-3</v>
      </c>
      <c r="L1443">
        <v>1.086899491833034E-2</v>
      </c>
      <c r="N1443" s="2">
        <v>34891</v>
      </c>
      <c r="O1443">
        <v>6.0312000000000001</v>
      </c>
      <c r="Q1443" s="2">
        <v>34891</v>
      </c>
      <c r="R1443">
        <v>6202.95</v>
      </c>
      <c r="S1443" s="8">
        <f t="shared" si="203"/>
        <v>-2.4019724306557522E-2</v>
      </c>
      <c r="T1443" s="9">
        <f t="shared" si="199"/>
        <v>-2.4236924306557522E-2</v>
      </c>
      <c r="U1443" s="3">
        <f>Sheet1!$B$17+Sheet1!$B$18*'Portfolio allocation'!K1443</f>
        <v>-4.7012190673990512E-3</v>
      </c>
      <c r="V1443" s="13">
        <f t="shared" si="204"/>
        <v>-1.9535705239158471E-2</v>
      </c>
      <c r="W1443" s="13"/>
      <c r="X1443" s="2">
        <v>34891</v>
      </c>
      <c r="Y1443">
        <v>23.819400000000002</v>
      </c>
      <c r="AA1443" s="2">
        <v>34891</v>
      </c>
      <c r="AB1443">
        <v>283.31</v>
      </c>
      <c r="AC1443">
        <f t="shared" si="205"/>
        <v>-8.7123862841147481E-3</v>
      </c>
      <c r="AD1443">
        <f t="shared" si="200"/>
        <v>-8.931186284114748E-3</v>
      </c>
      <c r="AE1443">
        <f>Sheet2!$B$17+Sheet2!$B$18*'Portfolio allocation'!K1443</f>
        <v>-3.968671229578143E-3</v>
      </c>
      <c r="AF1443">
        <f t="shared" si="206"/>
        <v>-4.9625150545366051E-3</v>
      </c>
      <c r="AH1443" s="2">
        <v>34891</v>
      </c>
      <c r="AI1443">
        <v>6.0990000000000002</v>
      </c>
      <c r="AJ1443">
        <v>5.47</v>
      </c>
      <c r="AK1443">
        <v>1.34226</v>
      </c>
      <c r="AR1443" s="3"/>
    </row>
    <row r="1444" spans="1:44" hidden="1" outlineLevel="1" x14ac:dyDescent="0.2">
      <c r="A1444" s="2">
        <v>34892</v>
      </c>
      <c r="B1444">
        <v>12.31</v>
      </c>
      <c r="E1444" s="2">
        <v>34892</v>
      </c>
      <c r="F1444">
        <v>560.89</v>
      </c>
      <c r="G1444">
        <f t="shared" si="201"/>
        <v>1.1013374671040799E-2</v>
      </c>
      <c r="H1444" s="2">
        <v>34892</v>
      </c>
      <c r="I1444">
        <v>713.1</v>
      </c>
      <c r="J1444">
        <f t="shared" si="202"/>
        <v>1.108779491833034E-2</v>
      </c>
      <c r="K1444">
        <f t="shared" si="198"/>
        <v>1.086899491833034E-2</v>
      </c>
      <c r="L1444">
        <v>6.7724582806638742E-6</v>
      </c>
      <c r="N1444" s="2">
        <v>34892</v>
      </c>
      <c r="O1444">
        <v>6.2422000000000004</v>
      </c>
      <c r="Q1444" s="2">
        <v>34892</v>
      </c>
      <c r="R1444">
        <v>6419.89</v>
      </c>
      <c r="S1444" s="8">
        <f t="shared" si="203"/>
        <v>3.4973681877171536E-2</v>
      </c>
      <c r="T1444" s="9">
        <f t="shared" si="199"/>
        <v>3.4754881877171538E-2</v>
      </c>
      <c r="U1444" s="3">
        <f>Sheet1!$B$17+Sheet1!$B$18*'Portfolio allocation'!K1444</f>
        <v>1.295698531162567E-2</v>
      </c>
      <c r="V1444" s="13">
        <f t="shared" si="204"/>
        <v>2.1797896565545868E-2</v>
      </c>
      <c r="W1444" s="13"/>
      <c r="X1444" s="2">
        <v>34892</v>
      </c>
      <c r="Y1444">
        <v>24.267099999999999</v>
      </c>
      <c r="AA1444" s="2">
        <v>34892</v>
      </c>
      <c r="AB1444">
        <v>288.64</v>
      </c>
      <c r="AC1444">
        <f t="shared" si="205"/>
        <v>1.8813314037626538E-2</v>
      </c>
      <c r="AD1444">
        <f t="shared" si="200"/>
        <v>1.859571403762654E-2</v>
      </c>
      <c r="AE1444">
        <f>Sheet2!$B$17+Sheet2!$B$18*'Portfolio allocation'!K1444</f>
        <v>9.7183745858830731E-3</v>
      </c>
      <c r="AF1444">
        <f t="shared" si="206"/>
        <v>8.877339451743467E-3</v>
      </c>
      <c r="AH1444" s="2">
        <v>34892</v>
      </c>
      <c r="AI1444">
        <v>6.0910000000000002</v>
      </c>
      <c r="AJ1444">
        <v>5.44</v>
      </c>
      <c r="AK1444">
        <v>1.3401700000000001</v>
      </c>
      <c r="AR1444" s="3"/>
    </row>
    <row r="1445" spans="1:44" hidden="1" outlineLevel="1" x14ac:dyDescent="0.2">
      <c r="A1445" s="2">
        <v>34893</v>
      </c>
      <c r="B1445">
        <v>12.56</v>
      </c>
      <c r="E1445" s="2">
        <v>34893</v>
      </c>
      <c r="F1445">
        <v>561</v>
      </c>
      <c r="G1445">
        <f t="shared" si="201"/>
        <v>1.9611688566389951E-4</v>
      </c>
      <c r="H1445" s="2">
        <v>34893</v>
      </c>
      <c r="I1445">
        <v>713.26</v>
      </c>
      <c r="J1445">
        <f t="shared" si="202"/>
        <v>2.2437245828066388E-4</v>
      </c>
      <c r="K1445">
        <f t="shared" si="198"/>
        <v>6.7724582806638742E-6</v>
      </c>
      <c r="L1445">
        <v>-2.1952387404311972E-3</v>
      </c>
      <c r="N1445" s="2">
        <v>34893</v>
      </c>
      <c r="O1445">
        <v>6.2577999999999996</v>
      </c>
      <c r="Q1445" s="2">
        <v>34893</v>
      </c>
      <c r="R1445">
        <v>6435.96</v>
      </c>
      <c r="S1445" s="8">
        <f t="shared" si="203"/>
        <v>2.5031581538002001E-3</v>
      </c>
      <c r="T1445" s="9">
        <f t="shared" si="199"/>
        <v>2.2855581538002E-3</v>
      </c>
      <c r="U1445" s="3">
        <f>Sheet1!$B$17+Sheet1!$B$18*'Portfolio allocation'!K1445</f>
        <v>4.9556842013112807E-4</v>
      </c>
      <c r="V1445" s="13">
        <f t="shared" si="204"/>
        <v>1.789989733669072E-3</v>
      </c>
      <c r="W1445" s="13"/>
      <c r="X1445" s="2">
        <v>34893</v>
      </c>
      <c r="Y1445">
        <v>24.7746</v>
      </c>
      <c r="AA1445" s="2">
        <v>34893</v>
      </c>
      <c r="AB1445">
        <v>294.67</v>
      </c>
      <c r="AC1445">
        <f t="shared" si="205"/>
        <v>2.0891075388026703E-2</v>
      </c>
      <c r="AD1445">
        <f t="shared" si="200"/>
        <v>2.0672675388026703E-2</v>
      </c>
      <c r="AE1445">
        <f>Sheet2!$B$17+Sheet2!$B$18*'Portfolio allocation'!K1445</f>
        <v>5.9409254048564283E-5</v>
      </c>
      <c r="AF1445">
        <f t="shared" si="206"/>
        <v>2.0613266133978139E-2</v>
      </c>
      <c r="AH1445" s="2">
        <v>34893</v>
      </c>
      <c r="AI1445">
        <v>6.0869999999999997</v>
      </c>
      <c r="AJ1445">
        <v>5.46</v>
      </c>
      <c r="AK1445">
        <v>1.3506400000000001</v>
      </c>
      <c r="AR1445" s="3"/>
    </row>
    <row r="1446" spans="1:44" hidden="1" outlineLevel="1" x14ac:dyDescent="0.2">
      <c r="A1446" s="2">
        <v>34894</v>
      </c>
      <c r="B1446">
        <v>12.08</v>
      </c>
      <c r="E1446" s="2">
        <v>34894</v>
      </c>
      <c r="F1446">
        <v>559.89</v>
      </c>
      <c r="G1446">
        <f t="shared" si="201"/>
        <v>-1.978609625668426E-3</v>
      </c>
      <c r="H1446" s="2">
        <v>34894</v>
      </c>
      <c r="I1446">
        <v>711.85</v>
      </c>
      <c r="J1446">
        <f t="shared" si="202"/>
        <v>-1.9768387404311971E-3</v>
      </c>
      <c r="K1446">
        <f t="shared" si="198"/>
        <v>-2.1952387404311972E-3</v>
      </c>
      <c r="L1446">
        <v>4.8360452061530267E-3</v>
      </c>
      <c r="N1446" s="2">
        <v>34894</v>
      </c>
      <c r="O1446">
        <v>6.4766000000000004</v>
      </c>
      <c r="Q1446" s="2">
        <v>34894</v>
      </c>
      <c r="R1446">
        <v>6660.94</v>
      </c>
      <c r="S1446" s="8">
        <f t="shared" si="203"/>
        <v>3.4956711974592602E-2</v>
      </c>
      <c r="T1446" s="9">
        <f t="shared" si="199"/>
        <v>3.4738311974592602E-2</v>
      </c>
      <c r="U1446" s="3">
        <f>Sheet1!$B$17+Sheet1!$B$18*'Portfolio allocation'!K1446</f>
        <v>-2.0306346334162248E-3</v>
      </c>
      <c r="V1446" s="13">
        <f t="shared" si="204"/>
        <v>3.6768946608008828E-2</v>
      </c>
      <c r="W1446" s="13"/>
      <c r="X1446" s="2">
        <v>34894</v>
      </c>
      <c r="Y1446">
        <v>24.804400000000001</v>
      </c>
      <c r="AA1446" s="2">
        <v>34894</v>
      </c>
      <c r="AB1446">
        <v>295.02999999999997</v>
      </c>
      <c r="AC1446">
        <f t="shared" si="205"/>
        <v>1.2217056368140078E-3</v>
      </c>
      <c r="AD1446">
        <f t="shared" si="200"/>
        <v>1.0005056368140078E-3</v>
      </c>
      <c r="AE1446">
        <f>Sheet2!$B$17+Sheet2!$B$18*'Portfolio allocation'!K1446</f>
        <v>-1.8986752822325995E-3</v>
      </c>
      <c r="AF1446">
        <f t="shared" si="206"/>
        <v>2.8991809190466074E-3</v>
      </c>
      <c r="AH1446" s="2">
        <v>34894</v>
      </c>
      <c r="AI1446">
        <v>6.1440000000000001</v>
      </c>
      <c r="AJ1446">
        <v>5.53</v>
      </c>
      <c r="AK1446">
        <v>1.3506499999999999</v>
      </c>
      <c r="AR1446" s="3"/>
    </row>
    <row r="1447" spans="1:44" hidden="1" outlineLevel="1" x14ac:dyDescent="0.2">
      <c r="A1447" s="2">
        <v>34897</v>
      </c>
      <c r="B1447">
        <v>12.26</v>
      </c>
      <c r="E1447" s="2">
        <v>34897</v>
      </c>
      <c r="F1447">
        <v>562.72</v>
      </c>
      <c r="G1447">
        <f t="shared" si="201"/>
        <v>5.0545642894139764E-3</v>
      </c>
      <c r="H1447" s="2">
        <v>34897</v>
      </c>
      <c r="I1447">
        <v>715.45</v>
      </c>
      <c r="J1447">
        <f t="shared" si="202"/>
        <v>5.0572452061530271E-3</v>
      </c>
      <c r="K1447">
        <f t="shared" si="198"/>
        <v>4.8360452061530267E-3</v>
      </c>
      <c r="L1447">
        <v>-7.6998111677965553E-3</v>
      </c>
      <c r="N1447" s="2">
        <v>34897</v>
      </c>
      <c r="O1447">
        <v>6.8125</v>
      </c>
      <c r="Q1447" s="2">
        <v>34897</v>
      </c>
      <c r="R1447">
        <v>7006.44</v>
      </c>
      <c r="S1447" s="8">
        <f t="shared" si="203"/>
        <v>5.1869555948559798E-2</v>
      </c>
      <c r="T1447" s="9">
        <f t="shared" si="199"/>
        <v>5.16483559485598E-2</v>
      </c>
      <c r="U1447" s="3">
        <f>Sheet1!$B$17+Sheet1!$B$18*'Portfolio allocation'!K1447</f>
        <v>6.0358325065375945E-3</v>
      </c>
      <c r="V1447" s="13">
        <f t="shared" si="204"/>
        <v>4.5612523442022206E-2</v>
      </c>
      <c r="W1447" s="13"/>
      <c r="X1447" s="2">
        <v>34897</v>
      </c>
      <c r="Y1447">
        <v>25.610299999999999</v>
      </c>
      <c r="AA1447" s="2">
        <v>34897</v>
      </c>
      <c r="AB1447">
        <v>304.61</v>
      </c>
      <c r="AC1447">
        <f t="shared" si="205"/>
        <v>3.2471274107717996E-2</v>
      </c>
      <c r="AD1447">
        <f t="shared" si="200"/>
        <v>3.2249274107717996E-2</v>
      </c>
      <c r="AE1447">
        <f>Sheet2!$B$17+Sheet2!$B$18*'Portfolio allocation'!K1447</f>
        <v>4.3537217873474811E-3</v>
      </c>
      <c r="AF1447">
        <f t="shared" si="206"/>
        <v>2.7895552320370515E-2</v>
      </c>
      <c r="AH1447" s="2">
        <v>34897</v>
      </c>
      <c r="AI1447">
        <v>6.2210000000000001</v>
      </c>
      <c r="AJ1447">
        <v>5.55</v>
      </c>
      <c r="AK1447">
        <v>1.34755</v>
      </c>
      <c r="AR1447" s="3"/>
    </row>
    <row r="1448" spans="1:44" hidden="1" outlineLevel="1" x14ac:dyDescent="0.2">
      <c r="A1448" s="2">
        <v>34898</v>
      </c>
      <c r="B1448">
        <v>12.68</v>
      </c>
      <c r="E1448" s="2">
        <v>34898</v>
      </c>
      <c r="F1448">
        <v>558.46</v>
      </c>
      <c r="G1448">
        <f t="shared" si="201"/>
        <v>-7.570372476542464E-3</v>
      </c>
      <c r="H1448" s="2">
        <v>34898</v>
      </c>
      <c r="I1448">
        <v>710.1</v>
      </c>
      <c r="J1448">
        <f t="shared" si="202"/>
        <v>-7.4778111677965553E-3</v>
      </c>
      <c r="K1448">
        <f t="shared" si="198"/>
        <v>-7.6998111677965553E-3</v>
      </c>
      <c r="L1448">
        <v>-1.3516702267286329E-2</v>
      </c>
      <c r="N1448" s="2">
        <v>34898</v>
      </c>
      <c r="O1448">
        <v>6.3672000000000004</v>
      </c>
      <c r="Q1448" s="2">
        <v>34898</v>
      </c>
      <c r="R1448">
        <v>6548.45</v>
      </c>
      <c r="S1448" s="8">
        <f t="shared" si="203"/>
        <v>-6.5367005212347506E-2</v>
      </c>
      <c r="T1448" s="9">
        <f t="shared" si="199"/>
        <v>-6.5589005212347506E-2</v>
      </c>
      <c r="U1448" s="3">
        <f>Sheet1!$B$17+Sheet1!$B$18*'Portfolio allocation'!K1448</f>
        <v>-8.345619626506864E-3</v>
      </c>
      <c r="V1448" s="13">
        <f t="shared" si="204"/>
        <v>-5.7243385585840641E-2</v>
      </c>
      <c r="W1448" s="13"/>
      <c r="X1448" s="2">
        <v>34898</v>
      </c>
      <c r="Y1448">
        <v>25.550599999999999</v>
      </c>
      <c r="AA1448" s="2">
        <v>34898</v>
      </c>
      <c r="AB1448">
        <v>303.89999999999998</v>
      </c>
      <c r="AC1448">
        <f t="shared" si="205"/>
        <v>-2.3308492826894511E-3</v>
      </c>
      <c r="AD1448">
        <f t="shared" si="200"/>
        <v>-2.5536492826894511E-3</v>
      </c>
      <c r="AE1448">
        <f>Sheet2!$B$17+Sheet2!$B$18*'Portfolio allocation'!K1448</f>
        <v>-6.793481518989692E-3</v>
      </c>
      <c r="AF1448">
        <f t="shared" si="206"/>
        <v>4.2398322363002405E-3</v>
      </c>
      <c r="AH1448" s="2">
        <v>34898</v>
      </c>
      <c r="AI1448">
        <v>6.3019999999999996</v>
      </c>
      <c r="AJ1448">
        <v>5.57</v>
      </c>
      <c r="AK1448">
        <v>1.3525199999999999</v>
      </c>
      <c r="AR1448" s="3"/>
    </row>
    <row r="1449" spans="1:44" hidden="1" outlineLevel="1" x14ac:dyDescent="0.2">
      <c r="A1449" s="2">
        <v>34899</v>
      </c>
      <c r="B1449">
        <v>13.49</v>
      </c>
      <c r="E1449" s="2">
        <v>34899</v>
      </c>
      <c r="F1449">
        <v>550.98</v>
      </c>
      <c r="G1449">
        <f t="shared" si="201"/>
        <v>-1.3393976291945719E-2</v>
      </c>
      <c r="H1449" s="2">
        <v>34899</v>
      </c>
      <c r="I1449">
        <v>700.66</v>
      </c>
      <c r="J1449">
        <f t="shared" si="202"/>
        <v>-1.3293902267286328E-2</v>
      </c>
      <c r="K1449">
        <f t="shared" si="198"/>
        <v>-1.3516702267286329E-2</v>
      </c>
      <c r="L1449">
        <v>4.4430282305254493E-3</v>
      </c>
      <c r="N1449" s="2">
        <v>34899</v>
      </c>
      <c r="O1449">
        <v>5.9062000000000001</v>
      </c>
      <c r="Q1449" s="2">
        <v>34899</v>
      </c>
      <c r="R1449">
        <v>6074.39</v>
      </c>
      <c r="S1449" s="8">
        <f t="shared" si="203"/>
        <v>-7.2392703616886322E-2</v>
      </c>
      <c r="T1449" s="9">
        <f t="shared" si="199"/>
        <v>-7.2615503616886318E-2</v>
      </c>
      <c r="U1449" s="3">
        <f>Sheet1!$B$17+Sheet1!$B$18*'Portfolio allocation'!K1449</f>
        <v>-1.5018904515466378E-2</v>
      </c>
      <c r="V1449" s="13">
        <f t="shared" si="204"/>
        <v>-5.759659910141994E-2</v>
      </c>
      <c r="W1449" s="13"/>
      <c r="X1449" s="2">
        <v>34899</v>
      </c>
      <c r="Y1449">
        <v>24.177600000000002</v>
      </c>
      <c r="AA1449" s="2">
        <v>34899</v>
      </c>
      <c r="AB1449">
        <v>287.57</v>
      </c>
      <c r="AC1449">
        <f t="shared" si="205"/>
        <v>-5.3734781178018998E-2</v>
      </c>
      <c r="AD1449">
        <f t="shared" si="200"/>
        <v>-5.3958781178019E-2</v>
      </c>
      <c r="AE1449">
        <f>Sheet2!$B$17+Sheet2!$B$18*'Portfolio allocation'!K1449</f>
        <v>-1.196600948696978E-2</v>
      </c>
      <c r="AF1449">
        <f t="shared" si="206"/>
        <v>-4.1992771691049216E-2</v>
      </c>
      <c r="AH1449" s="2">
        <v>34899</v>
      </c>
      <c r="AI1449">
        <v>6.41</v>
      </c>
      <c r="AJ1449">
        <v>5.6</v>
      </c>
      <c r="AK1449">
        <v>1.35128</v>
      </c>
      <c r="AR1449" s="3"/>
    </row>
    <row r="1450" spans="1:44" hidden="1" outlineLevel="1" x14ac:dyDescent="0.2">
      <c r="A1450" s="2">
        <v>34900</v>
      </c>
      <c r="B1450">
        <v>12.78</v>
      </c>
      <c r="E1450" s="2">
        <v>34900</v>
      </c>
      <c r="F1450">
        <v>553.54</v>
      </c>
      <c r="G1450">
        <f t="shared" si="201"/>
        <v>4.6462666521469576E-3</v>
      </c>
      <c r="H1450" s="2">
        <v>34900</v>
      </c>
      <c r="I1450">
        <v>703.93</v>
      </c>
      <c r="J1450">
        <f t="shared" si="202"/>
        <v>4.6670282305254496E-3</v>
      </c>
      <c r="K1450">
        <f t="shared" si="198"/>
        <v>4.4430282305254493E-3</v>
      </c>
      <c r="L1450">
        <v>-7.2134462233513222E-5</v>
      </c>
      <c r="N1450" s="2">
        <v>34900</v>
      </c>
      <c r="O1450">
        <v>6.0077999999999996</v>
      </c>
      <c r="Q1450" s="2">
        <v>34900</v>
      </c>
      <c r="R1450">
        <v>6178.84</v>
      </c>
      <c r="S1450" s="8">
        <f t="shared" si="203"/>
        <v>1.7195142228273008E-2</v>
      </c>
      <c r="T1450" s="9">
        <f t="shared" si="199"/>
        <v>1.697114222827301E-2</v>
      </c>
      <c r="U1450" s="3">
        <f>Sheet1!$B$17+Sheet1!$B$18*'Portfolio allocation'!K1450</f>
        <v>5.5849534717229109E-3</v>
      </c>
      <c r="V1450" s="13">
        <f t="shared" si="204"/>
        <v>1.1386188756550099E-2</v>
      </c>
      <c r="W1450" s="13"/>
      <c r="X1450" s="2">
        <v>34900</v>
      </c>
      <c r="Y1450">
        <v>24.864100000000001</v>
      </c>
      <c r="AA1450" s="2">
        <v>34900</v>
      </c>
      <c r="AB1450">
        <v>295.74</v>
      </c>
      <c r="AC1450">
        <f t="shared" si="205"/>
        <v>2.8410473971554717E-2</v>
      </c>
      <c r="AD1450">
        <f t="shared" si="200"/>
        <v>2.8182073971554717E-2</v>
      </c>
      <c r="AE1450">
        <f>Sheet2!$B$17+Sheet2!$B$18*'Portfolio allocation'!K1450</f>
        <v>4.0042410658495476E-3</v>
      </c>
      <c r="AF1450">
        <f t="shared" si="206"/>
        <v>2.417783290570517E-2</v>
      </c>
      <c r="AH1450" s="2">
        <v>34900</v>
      </c>
      <c r="AI1450">
        <v>6.4119999999999999</v>
      </c>
      <c r="AJ1450">
        <v>5.71</v>
      </c>
      <c r="AK1450">
        <v>1.3620699999999999</v>
      </c>
      <c r="AR1450" s="3"/>
    </row>
    <row r="1451" spans="1:44" hidden="1" outlineLevel="1" x14ac:dyDescent="0.2">
      <c r="A1451" s="2">
        <v>34901</v>
      </c>
      <c r="B1451">
        <v>12.37</v>
      </c>
      <c r="E1451" s="2">
        <v>34901</v>
      </c>
      <c r="F1451">
        <v>553.62</v>
      </c>
      <c r="G1451">
        <f t="shared" si="201"/>
        <v>1.4452433428480127E-4</v>
      </c>
      <c r="H1451" s="2">
        <v>34901</v>
      </c>
      <c r="I1451">
        <v>704.04</v>
      </c>
      <c r="J1451">
        <f t="shared" si="202"/>
        <v>1.5626553776648677E-4</v>
      </c>
      <c r="K1451">
        <f t="shared" si="198"/>
        <v>-7.2134462233513222E-5</v>
      </c>
      <c r="L1451">
        <v>5.2100318163740911E-3</v>
      </c>
      <c r="N1451" s="2">
        <v>34901</v>
      </c>
      <c r="O1451">
        <v>5.75</v>
      </c>
      <c r="Q1451" s="2">
        <v>34901</v>
      </c>
      <c r="R1451">
        <v>5913.69</v>
      </c>
      <c r="S1451" s="8">
        <f t="shared" si="203"/>
        <v>-4.2912585533854353E-2</v>
      </c>
      <c r="T1451" s="9">
        <f t="shared" si="199"/>
        <v>-4.3140985533854349E-2</v>
      </c>
      <c r="U1451" s="3">
        <f>Sheet1!$B$17+Sheet1!$B$18*'Portfolio allocation'!K1451</f>
        <v>4.0504440114996212E-4</v>
      </c>
      <c r="V1451" s="13">
        <f t="shared" si="204"/>
        <v>-4.354602993500431E-2</v>
      </c>
      <c r="W1451" s="13"/>
      <c r="X1451" s="2">
        <v>34901</v>
      </c>
      <c r="Y1451">
        <v>24.744700000000002</v>
      </c>
      <c r="AA1451" s="2">
        <v>34901</v>
      </c>
      <c r="AB1451">
        <v>294.32</v>
      </c>
      <c r="AC1451">
        <f t="shared" si="205"/>
        <v>-4.8015148441198363E-3</v>
      </c>
      <c r="AD1451">
        <f t="shared" si="200"/>
        <v>-5.0315148441198365E-3</v>
      </c>
      <c r="AE1451">
        <f>Sheet2!$B$17+Sheet2!$B$18*'Portfolio allocation'!K1451</f>
        <v>-1.0756792770253324E-5</v>
      </c>
      <c r="AF1451">
        <f t="shared" si="206"/>
        <v>-5.0207580513495827E-3</v>
      </c>
      <c r="AH1451" s="2">
        <v>34901</v>
      </c>
      <c r="AI1451">
        <v>6.5270000000000001</v>
      </c>
      <c r="AJ1451">
        <v>5.75</v>
      </c>
      <c r="AK1451">
        <v>1.3566199999999999</v>
      </c>
      <c r="AR1451" s="3"/>
    </row>
    <row r="1452" spans="1:44" hidden="1" outlineLevel="1" x14ac:dyDescent="0.2">
      <c r="A1452" s="2">
        <v>34904</v>
      </c>
      <c r="B1452">
        <v>12.55</v>
      </c>
      <c r="E1452" s="2">
        <v>34904</v>
      </c>
      <c r="F1452">
        <v>556.63</v>
      </c>
      <c r="G1452">
        <f t="shared" si="201"/>
        <v>5.4369423069975387E-3</v>
      </c>
      <c r="H1452" s="2">
        <v>34904</v>
      </c>
      <c r="I1452">
        <v>707.87</v>
      </c>
      <c r="J1452">
        <f t="shared" si="202"/>
        <v>5.4400318163740913E-3</v>
      </c>
      <c r="K1452">
        <f t="shared" si="198"/>
        <v>5.2100318163740911E-3</v>
      </c>
      <c r="L1452">
        <v>7.8081991043552146E-3</v>
      </c>
      <c r="N1452" s="2">
        <v>34904</v>
      </c>
      <c r="O1452">
        <v>5.8516000000000004</v>
      </c>
      <c r="Q1452" s="2">
        <v>34904</v>
      </c>
      <c r="R1452">
        <v>6018.14</v>
      </c>
      <c r="S1452" s="8">
        <f t="shared" si="203"/>
        <v>1.766240705887534E-2</v>
      </c>
      <c r="T1452" s="9">
        <f t="shared" si="199"/>
        <v>1.7432407058875339E-2</v>
      </c>
      <c r="U1452" s="3">
        <f>Sheet1!$B$17+Sheet1!$B$18*'Portfolio allocation'!K1452</f>
        <v>6.4648794238643323E-3</v>
      </c>
      <c r="V1452" s="13">
        <f t="shared" si="204"/>
        <v>1.0967527635011007E-2</v>
      </c>
      <c r="W1452" s="13"/>
      <c r="X1452" s="2">
        <v>34904</v>
      </c>
      <c r="Y1452">
        <v>25.67</v>
      </c>
      <c r="AA1452" s="2">
        <v>34904</v>
      </c>
      <c r="AB1452">
        <v>305.32</v>
      </c>
      <c r="AC1452">
        <f t="shared" si="205"/>
        <v>3.737428649089436E-2</v>
      </c>
      <c r="AD1452">
        <f t="shared" si="200"/>
        <v>3.7144286490894358E-2</v>
      </c>
      <c r="AE1452">
        <f>Sheet2!$B$17+Sheet2!$B$18*'Portfolio allocation'!K1452</f>
        <v>4.686280222417411E-3</v>
      </c>
      <c r="AF1452">
        <f t="shared" si="206"/>
        <v>3.2458006268476947E-2</v>
      </c>
      <c r="AH1452" s="2">
        <v>34904</v>
      </c>
      <c r="AI1452">
        <v>6.4459999999999997</v>
      </c>
      <c r="AJ1452">
        <v>5.75</v>
      </c>
      <c r="AK1452">
        <v>1.35934</v>
      </c>
      <c r="AR1452" s="3"/>
    </row>
    <row r="1453" spans="1:44" hidden="1" outlineLevel="1" x14ac:dyDescent="0.2">
      <c r="A1453" s="2">
        <v>34905</v>
      </c>
      <c r="B1453">
        <v>12.77</v>
      </c>
      <c r="E1453" s="2">
        <v>34905</v>
      </c>
      <c r="F1453">
        <v>561.1</v>
      </c>
      <c r="G1453">
        <f t="shared" si="201"/>
        <v>8.03046907281324E-3</v>
      </c>
      <c r="H1453" s="2">
        <v>34905</v>
      </c>
      <c r="I1453">
        <v>713.56</v>
      </c>
      <c r="J1453">
        <f t="shared" si="202"/>
        <v>8.0381991043552148E-3</v>
      </c>
      <c r="K1453">
        <f t="shared" si="198"/>
        <v>7.8081991043552146E-3</v>
      </c>
      <c r="L1453">
        <v>7.3698245417359279E-4</v>
      </c>
      <c r="N1453" s="2">
        <v>34905</v>
      </c>
      <c r="O1453">
        <v>6.0233999999999996</v>
      </c>
      <c r="Q1453" s="2">
        <v>34905</v>
      </c>
      <c r="R1453">
        <v>6194.91</v>
      </c>
      <c r="S1453" s="8">
        <f t="shared" si="203"/>
        <v>2.9372862711734671E-2</v>
      </c>
      <c r="T1453" s="9">
        <f t="shared" si="199"/>
        <v>2.914286271173467E-2</v>
      </c>
      <c r="U1453" s="3">
        <f>Sheet1!$B$17+Sheet1!$B$18*'Portfolio allocation'!K1453</f>
        <v>9.4455627829518295E-3</v>
      </c>
      <c r="V1453" s="13">
        <f t="shared" si="204"/>
        <v>1.969729992878284E-2</v>
      </c>
      <c r="W1453" s="13"/>
      <c r="X1453" s="2">
        <v>34905</v>
      </c>
      <c r="Y1453">
        <v>25.879000000000001</v>
      </c>
      <c r="AA1453" s="2">
        <v>34905</v>
      </c>
      <c r="AB1453">
        <v>307.81</v>
      </c>
      <c r="AC1453">
        <f t="shared" si="205"/>
        <v>8.1553779641032609E-3</v>
      </c>
      <c r="AD1453">
        <f t="shared" si="200"/>
        <v>7.9253779641032616E-3</v>
      </c>
      <c r="AE1453">
        <f>Sheet2!$B$17+Sheet2!$B$18*'Portfolio allocation'!K1453</f>
        <v>6.9966368601327268E-3</v>
      </c>
      <c r="AF1453">
        <f t="shared" si="206"/>
        <v>9.2874110397053473E-4</v>
      </c>
      <c r="AH1453" s="2">
        <v>34905</v>
      </c>
      <c r="AI1453">
        <v>6.4050000000000002</v>
      </c>
      <c r="AJ1453">
        <v>5.75</v>
      </c>
      <c r="AK1453">
        <v>1.3518699999999999</v>
      </c>
      <c r="AR1453" s="3"/>
    </row>
    <row r="1454" spans="1:44" hidden="1" outlineLevel="1" x14ac:dyDescent="0.2">
      <c r="A1454" s="2">
        <v>34906</v>
      </c>
      <c r="B1454">
        <v>13.18</v>
      </c>
      <c r="E1454" s="2">
        <v>34906</v>
      </c>
      <c r="F1454">
        <v>561.61</v>
      </c>
      <c r="G1454">
        <f t="shared" si="201"/>
        <v>9.0892888968086005E-4</v>
      </c>
      <c r="H1454" s="2">
        <v>34906</v>
      </c>
      <c r="I1454">
        <v>714.25</v>
      </c>
      <c r="J1454">
        <f t="shared" si="202"/>
        <v>9.6698245417359274E-4</v>
      </c>
      <c r="K1454">
        <f t="shared" si="198"/>
        <v>7.3698245417359279E-4</v>
      </c>
      <c r="L1454">
        <v>6.3503290164507809E-3</v>
      </c>
      <c r="N1454" s="2">
        <v>34906</v>
      </c>
      <c r="O1454">
        <v>6</v>
      </c>
      <c r="Q1454" s="2">
        <v>34906</v>
      </c>
      <c r="R1454">
        <v>6170.81</v>
      </c>
      <c r="S1454" s="8">
        <f t="shared" si="203"/>
        <v>-3.8902905772641994E-3</v>
      </c>
      <c r="T1454" s="9">
        <f t="shared" si="199"/>
        <v>-4.1202905772641995E-3</v>
      </c>
      <c r="U1454" s="3">
        <f>Sheet1!$B$17+Sheet1!$B$18*'Portfolio allocation'!K1454</f>
        <v>1.3332838334017831E-3</v>
      </c>
      <c r="V1454" s="13">
        <f t="shared" si="204"/>
        <v>-5.4535744106659831E-3</v>
      </c>
      <c r="W1454" s="13"/>
      <c r="X1454" s="2">
        <v>34906</v>
      </c>
      <c r="Y1454">
        <v>26.028199999999998</v>
      </c>
      <c r="AA1454" s="2">
        <v>34906</v>
      </c>
      <c r="AB1454">
        <v>309.58</v>
      </c>
      <c r="AC1454">
        <f t="shared" si="205"/>
        <v>5.7503005100547622E-3</v>
      </c>
      <c r="AD1454">
        <f t="shared" si="200"/>
        <v>5.520300510054762E-3</v>
      </c>
      <c r="AE1454">
        <f>Sheet2!$B$17+Sheet2!$B$18*'Portfolio allocation'!K1454</f>
        <v>7.0873061173843093E-4</v>
      </c>
      <c r="AF1454">
        <f t="shared" si="206"/>
        <v>4.811569898316331E-3</v>
      </c>
      <c r="AH1454" s="2">
        <v>34906</v>
      </c>
      <c r="AI1454">
        <v>6.4589999999999996</v>
      </c>
      <c r="AJ1454">
        <v>5.75</v>
      </c>
      <c r="AK1454">
        <v>1.3606</v>
      </c>
      <c r="AR1454" s="3"/>
    </row>
    <row r="1455" spans="1:44" hidden="1" outlineLevel="1" x14ac:dyDescent="0.2">
      <c r="A1455" s="2">
        <v>34907</v>
      </c>
      <c r="B1455">
        <v>13.18</v>
      </c>
      <c r="E1455" s="2">
        <v>34907</v>
      </c>
      <c r="F1455">
        <v>565.22</v>
      </c>
      <c r="G1455">
        <f t="shared" si="201"/>
        <v>6.4279482202953542E-3</v>
      </c>
      <c r="H1455" s="2">
        <v>34907</v>
      </c>
      <c r="I1455">
        <v>718.95</v>
      </c>
      <c r="J1455">
        <f t="shared" si="202"/>
        <v>6.5803290164507811E-3</v>
      </c>
      <c r="K1455">
        <f t="shared" si="198"/>
        <v>6.3503290164507809E-3</v>
      </c>
      <c r="L1455">
        <v>-4.2322418527018079E-3</v>
      </c>
      <c r="N1455" s="2">
        <v>34907</v>
      </c>
      <c r="O1455">
        <v>6.0312000000000001</v>
      </c>
      <c r="Q1455" s="2">
        <v>34907</v>
      </c>
      <c r="R1455">
        <v>6202.95</v>
      </c>
      <c r="S1455" s="8">
        <f t="shared" si="203"/>
        <v>5.2083924152581673E-3</v>
      </c>
      <c r="T1455" s="9">
        <f t="shared" si="199"/>
        <v>4.9783924152581671E-3</v>
      </c>
      <c r="U1455" s="3">
        <f>Sheet1!$B$17+Sheet1!$B$18*'Portfolio allocation'!K1455</f>
        <v>7.7730572707664491E-3</v>
      </c>
      <c r="V1455" s="13">
        <f t="shared" si="204"/>
        <v>-2.7946648555082819E-3</v>
      </c>
      <c r="W1455" s="13"/>
      <c r="X1455" s="2">
        <v>34907</v>
      </c>
      <c r="Y1455">
        <v>26.446100000000001</v>
      </c>
      <c r="AA1455" s="2">
        <v>34907</v>
      </c>
      <c r="AB1455">
        <v>314.55</v>
      </c>
      <c r="AC1455">
        <f t="shared" si="205"/>
        <v>1.6054008656890106E-2</v>
      </c>
      <c r="AD1455">
        <f t="shared" si="200"/>
        <v>1.5827608656890105E-2</v>
      </c>
      <c r="AE1455">
        <f>Sheet2!$B$17+Sheet2!$B$18*'Portfolio allocation'!K1455</f>
        <v>5.7002615843382877E-3</v>
      </c>
      <c r="AF1455">
        <f t="shared" si="206"/>
        <v>1.0127347072551817E-2</v>
      </c>
      <c r="AH1455" s="2">
        <v>34907</v>
      </c>
      <c r="AI1455">
        <v>6.42</v>
      </c>
      <c r="AJ1455">
        <v>5.66</v>
      </c>
      <c r="AK1455">
        <v>1.3591299999999999</v>
      </c>
      <c r="AR1455" s="3"/>
    </row>
    <row r="1456" spans="1:44" hidden="1" outlineLevel="1" x14ac:dyDescent="0.2">
      <c r="A1456" s="2">
        <v>34908</v>
      </c>
      <c r="B1456">
        <v>13.18</v>
      </c>
      <c r="E1456" s="2">
        <v>34908</v>
      </c>
      <c r="F1456">
        <v>562.92999999999995</v>
      </c>
      <c r="G1456">
        <f t="shared" si="201"/>
        <v>-4.0515197622166266E-3</v>
      </c>
      <c r="H1456" s="2">
        <v>34908</v>
      </c>
      <c r="I1456">
        <v>716.07</v>
      </c>
      <c r="J1456">
        <f t="shared" si="202"/>
        <v>-4.005841852701808E-3</v>
      </c>
      <c r="K1456">
        <f t="shared" si="198"/>
        <v>-4.2322418527018079E-3</v>
      </c>
      <c r="L1456">
        <v>-1.6939370899493656E-3</v>
      </c>
      <c r="N1456" s="2">
        <v>34908</v>
      </c>
      <c r="O1456">
        <v>5.7891000000000004</v>
      </c>
      <c r="Q1456" s="2">
        <v>34908</v>
      </c>
      <c r="R1456">
        <v>5953.87</v>
      </c>
      <c r="S1456" s="8">
        <f t="shared" si="203"/>
        <v>-4.0155087498690123E-2</v>
      </c>
      <c r="T1456" s="9">
        <f t="shared" si="199"/>
        <v>-4.0381487498690125E-2</v>
      </c>
      <c r="U1456" s="3">
        <f>Sheet1!$B$17+Sheet1!$B$18*'Portfolio allocation'!K1456</f>
        <v>-4.3675362283371461E-3</v>
      </c>
      <c r="V1456" s="13">
        <f t="shared" si="204"/>
        <v>-3.6013951270352978E-2</v>
      </c>
      <c r="W1456" s="13"/>
      <c r="X1456" s="2">
        <v>34908</v>
      </c>
      <c r="Y1456">
        <v>26.4163</v>
      </c>
      <c r="AA1456" s="2">
        <v>34908</v>
      </c>
      <c r="AB1456">
        <v>314.2</v>
      </c>
      <c r="AC1456">
        <f t="shared" si="205"/>
        <v>-1.1127006835162101E-3</v>
      </c>
      <c r="AD1456">
        <f t="shared" si="200"/>
        <v>-1.3403006835162102E-3</v>
      </c>
      <c r="AE1456">
        <f>Sheet2!$B$17+Sheet2!$B$18*'Portfolio allocation'!K1456</f>
        <v>-3.7100304183131805E-3</v>
      </c>
      <c r="AF1456">
        <f t="shared" si="206"/>
        <v>2.3697297347969703E-3</v>
      </c>
      <c r="AH1456" s="2">
        <v>34908</v>
      </c>
      <c r="AI1456">
        <v>6.4610000000000003</v>
      </c>
      <c r="AJ1456">
        <v>5.69</v>
      </c>
      <c r="AK1456">
        <v>1.3672200000000001</v>
      </c>
      <c r="AR1456" s="3"/>
    </row>
    <row r="1457" spans="1:44" hidden="1" outlineLevel="1" x14ac:dyDescent="0.2">
      <c r="A1457" s="2">
        <v>34911</v>
      </c>
      <c r="B1457">
        <v>13.49</v>
      </c>
      <c r="E1457" s="2">
        <v>34911</v>
      </c>
      <c r="F1457">
        <v>562.05999999999995</v>
      </c>
      <c r="G1457">
        <f t="shared" si="201"/>
        <v>-1.5454852290693877E-3</v>
      </c>
      <c r="H1457" s="2">
        <v>34911</v>
      </c>
      <c r="I1457">
        <v>715.02</v>
      </c>
      <c r="J1457">
        <f t="shared" si="202"/>
        <v>-1.4663370899493655E-3</v>
      </c>
      <c r="K1457">
        <f t="shared" si="198"/>
        <v>-1.6939370899493656E-3</v>
      </c>
      <c r="L1457">
        <v>-4.5203861933931508E-3</v>
      </c>
      <c r="N1457" s="2">
        <v>34911</v>
      </c>
      <c r="O1457">
        <v>5.6562000000000001</v>
      </c>
      <c r="Q1457" s="2">
        <v>34911</v>
      </c>
      <c r="R1457">
        <v>5817.27</v>
      </c>
      <c r="S1457" s="8">
        <f t="shared" si="203"/>
        <v>-2.294306056396922E-2</v>
      </c>
      <c r="T1457" s="9">
        <f t="shared" si="199"/>
        <v>-2.3170660563969221E-2</v>
      </c>
      <c r="U1457" s="3">
        <f>Sheet1!$B$17+Sheet1!$B$18*'Portfolio allocation'!K1457</f>
        <v>-1.455528675310132E-3</v>
      </c>
      <c r="V1457" s="13">
        <f t="shared" si="204"/>
        <v>-2.1715131888659089E-2</v>
      </c>
      <c r="W1457" s="13"/>
      <c r="X1457" s="2">
        <v>34911</v>
      </c>
      <c r="Y1457">
        <v>25.9984</v>
      </c>
      <c r="AA1457" s="2">
        <v>34911</v>
      </c>
      <c r="AB1457">
        <v>309.23</v>
      </c>
      <c r="AC1457">
        <f t="shared" si="205"/>
        <v>-1.5817950350095367E-2</v>
      </c>
      <c r="AD1457">
        <f t="shared" si="200"/>
        <v>-1.6044750350095366E-2</v>
      </c>
      <c r="AE1457">
        <f>Sheet2!$B$17+Sheet2!$B$18*'Portfolio allocation'!K1457</f>
        <v>-1.4529050652623528E-3</v>
      </c>
      <c r="AF1457">
        <f t="shared" si="206"/>
        <v>-1.4591845284833014E-2</v>
      </c>
      <c r="AH1457" s="2">
        <v>34911</v>
      </c>
      <c r="AI1457">
        <v>6.4180000000000001</v>
      </c>
      <c r="AJ1457">
        <v>5.67</v>
      </c>
      <c r="AK1457">
        <v>1.3654900000000001</v>
      </c>
      <c r="AR1457" s="3"/>
    </row>
    <row r="1458" spans="1:44" hidden="1" outlineLevel="1" x14ac:dyDescent="0.2">
      <c r="A1458" s="2">
        <v>34912</v>
      </c>
      <c r="B1458">
        <v>13.56</v>
      </c>
      <c r="E1458" s="2">
        <v>34912</v>
      </c>
      <c r="F1458">
        <v>559.64</v>
      </c>
      <c r="G1458">
        <f t="shared" si="201"/>
        <v>-4.3055901505176797E-3</v>
      </c>
      <c r="H1458" s="2">
        <v>34912</v>
      </c>
      <c r="I1458">
        <v>711.95</v>
      </c>
      <c r="J1458">
        <f t="shared" si="202"/>
        <v>-4.2935861933931507E-3</v>
      </c>
      <c r="K1458">
        <f t="shared" si="198"/>
        <v>-4.5203861933931508E-3</v>
      </c>
      <c r="L1458">
        <v>-1.5206255776389723E-3</v>
      </c>
      <c r="N1458" s="2">
        <v>34912</v>
      </c>
      <c r="O1458">
        <v>5.5937000000000001</v>
      </c>
      <c r="Q1458" s="2">
        <v>34912</v>
      </c>
      <c r="R1458">
        <v>5752.99</v>
      </c>
      <c r="S1458" s="8">
        <f t="shared" si="203"/>
        <v>-1.1049856719732909E-2</v>
      </c>
      <c r="T1458" s="9">
        <f t="shared" si="199"/>
        <v>-1.1276656719732908E-2</v>
      </c>
      <c r="U1458" s="3">
        <f>Sheet1!$B$17+Sheet1!$B$18*'Portfolio allocation'!K1458</f>
        <v>-4.6981027185269662E-3</v>
      </c>
      <c r="V1458" s="13">
        <f t="shared" si="204"/>
        <v>-6.5785540012059419E-3</v>
      </c>
      <c r="W1458" s="13"/>
      <c r="X1458" s="2">
        <v>34912</v>
      </c>
      <c r="Y1458">
        <v>26.177499999999998</v>
      </c>
      <c r="AA1458" s="2">
        <v>34912</v>
      </c>
      <c r="AB1458">
        <v>311.36</v>
      </c>
      <c r="AC1458">
        <f t="shared" si="205"/>
        <v>6.8880768360120026E-3</v>
      </c>
      <c r="AD1458">
        <f t="shared" si="200"/>
        <v>6.6596768360120025E-3</v>
      </c>
      <c r="AE1458">
        <f>Sheet2!$B$17+Sheet2!$B$18*'Portfolio allocation'!K1458</f>
        <v>-3.9662557172829155E-3</v>
      </c>
      <c r="AF1458">
        <f t="shared" si="206"/>
        <v>1.0625932553294918E-2</v>
      </c>
      <c r="AH1458" s="2">
        <v>34912</v>
      </c>
      <c r="AI1458">
        <v>6.4660000000000002</v>
      </c>
      <c r="AJ1458">
        <v>5.71</v>
      </c>
      <c r="AK1458">
        <v>1.3666199999999999</v>
      </c>
      <c r="AR1458" s="3"/>
    </row>
    <row r="1459" spans="1:44" hidden="1" outlineLevel="1" x14ac:dyDescent="0.2">
      <c r="A1459" s="2">
        <v>34913</v>
      </c>
      <c r="B1459">
        <v>13.66</v>
      </c>
      <c r="E1459" s="2">
        <v>34913</v>
      </c>
      <c r="F1459">
        <v>558.79999999999995</v>
      </c>
      <c r="G1459">
        <f t="shared" si="201"/>
        <v>-1.5009649060110375E-3</v>
      </c>
      <c r="H1459" s="2">
        <v>34913</v>
      </c>
      <c r="I1459">
        <v>711.03</v>
      </c>
      <c r="J1459">
        <f t="shared" si="202"/>
        <v>-1.2922255776389724E-3</v>
      </c>
      <c r="K1459">
        <f t="shared" si="198"/>
        <v>-1.5206255776389723E-3</v>
      </c>
      <c r="L1459">
        <v>-4.3566645570409856E-5</v>
      </c>
      <c r="N1459" s="2">
        <v>34913</v>
      </c>
      <c r="O1459">
        <v>5.5625</v>
      </c>
      <c r="Q1459" s="2">
        <v>34913</v>
      </c>
      <c r="R1459">
        <v>5720.86</v>
      </c>
      <c r="S1459" s="8">
        <f t="shared" si="203"/>
        <v>-5.5849219275542206E-3</v>
      </c>
      <c r="T1459" s="9">
        <f t="shared" si="199"/>
        <v>-5.8133219275542207E-3</v>
      </c>
      <c r="U1459" s="3">
        <f>Sheet1!$B$17+Sheet1!$B$18*'Portfolio allocation'!K1459</f>
        <v>-1.2567013160898236E-3</v>
      </c>
      <c r="V1459" s="13">
        <f t="shared" si="204"/>
        <v>-4.5566206114643973E-3</v>
      </c>
      <c r="W1459" s="13"/>
      <c r="X1459" s="2">
        <v>34913</v>
      </c>
      <c r="Y1459">
        <v>25.67</v>
      </c>
      <c r="AA1459" s="2">
        <v>34913</v>
      </c>
      <c r="AB1459">
        <v>305.32</v>
      </c>
      <c r="AC1459">
        <f t="shared" si="205"/>
        <v>-1.9398766700924996E-2</v>
      </c>
      <c r="AD1459">
        <f t="shared" si="200"/>
        <v>-1.9625166700924998E-2</v>
      </c>
      <c r="AE1459">
        <f>Sheet2!$B$17+Sheet2!$B$18*'Portfolio allocation'!K1459</f>
        <v>-1.2987920469393751E-3</v>
      </c>
      <c r="AF1459">
        <f t="shared" si="206"/>
        <v>-1.8326374653985622E-2</v>
      </c>
      <c r="AH1459" s="2">
        <v>34913</v>
      </c>
      <c r="AI1459">
        <v>6.431</v>
      </c>
      <c r="AJ1459">
        <v>5.66</v>
      </c>
      <c r="AK1459">
        <v>1.3541799999999999</v>
      </c>
      <c r="AR1459" s="3"/>
    </row>
    <row r="1460" spans="1:44" hidden="1" outlineLevel="1" x14ac:dyDescent="0.2">
      <c r="A1460" s="2">
        <v>34914</v>
      </c>
      <c r="B1460">
        <v>13.78</v>
      </c>
      <c r="E1460" s="2">
        <v>34914</v>
      </c>
      <c r="F1460">
        <v>558.75</v>
      </c>
      <c r="G1460">
        <f t="shared" si="201"/>
        <v>-8.9477451682085096E-5</v>
      </c>
      <c r="H1460" s="2">
        <v>34914</v>
      </c>
      <c r="I1460">
        <v>711.16</v>
      </c>
      <c r="J1460">
        <f t="shared" si="202"/>
        <v>1.8283335442959014E-4</v>
      </c>
      <c r="K1460">
        <f t="shared" si="198"/>
        <v>-4.3566645570409856E-5</v>
      </c>
      <c r="L1460">
        <v>1.7978446481826157E-4</v>
      </c>
      <c r="N1460" s="2">
        <v>34914</v>
      </c>
      <c r="O1460">
        <v>5.6952999999999996</v>
      </c>
      <c r="Q1460" s="2">
        <v>34914</v>
      </c>
      <c r="R1460">
        <v>5857.45</v>
      </c>
      <c r="S1460" s="8">
        <f t="shared" si="203"/>
        <v>2.3875780914058398E-2</v>
      </c>
      <c r="T1460" s="9">
        <f t="shared" si="199"/>
        <v>2.3649380914058396E-2</v>
      </c>
      <c r="U1460" s="3">
        <f>Sheet1!$B$17+Sheet1!$B$18*'Portfolio allocation'!K1460</f>
        <v>4.3781812443062924E-4</v>
      </c>
      <c r="V1460" s="13">
        <f t="shared" si="204"/>
        <v>2.3211562789627768E-2</v>
      </c>
      <c r="W1460" s="13"/>
      <c r="X1460" s="2">
        <v>34914</v>
      </c>
      <c r="Y1460">
        <v>26.028199999999998</v>
      </c>
      <c r="AA1460" s="2">
        <v>34914</v>
      </c>
      <c r="AB1460">
        <v>309.58</v>
      </c>
      <c r="AC1460">
        <f t="shared" si="205"/>
        <v>1.3952574348224722E-2</v>
      </c>
      <c r="AD1460">
        <f t="shared" si="200"/>
        <v>1.3724574348224721E-2</v>
      </c>
      <c r="AE1460">
        <f>Sheet2!$B$17+Sheet2!$B$18*'Portfolio allocation'!K1460</f>
        <v>1.4646438637498355E-5</v>
      </c>
      <c r="AF1460">
        <f t="shared" si="206"/>
        <v>1.3709927909587223E-2</v>
      </c>
      <c r="AH1460" s="2">
        <v>34914</v>
      </c>
      <c r="AI1460">
        <v>6.51</v>
      </c>
      <c r="AJ1460">
        <v>5.7</v>
      </c>
      <c r="AK1460">
        <v>1.3612200000000001</v>
      </c>
      <c r="AR1460" s="3"/>
    </row>
    <row r="1461" spans="1:44" hidden="1" outlineLevel="1" x14ac:dyDescent="0.2">
      <c r="A1461" s="2">
        <v>34915</v>
      </c>
      <c r="B1461">
        <v>13.21</v>
      </c>
      <c r="E1461" s="2">
        <v>34915</v>
      </c>
      <c r="F1461">
        <v>558.94000000000005</v>
      </c>
      <c r="G1461">
        <f t="shared" si="201"/>
        <v>3.4004474272930629E-4</v>
      </c>
      <c r="H1461" s="2">
        <v>34915</v>
      </c>
      <c r="I1461">
        <v>711.45</v>
      </c>
      <c r="J1461">
        <f t="shared" si="202"/>
        <v>4.0778446481826158E-4</v>
      </c>
      <c r="K1461">
        <f t="shared" si="198"/>
        <v>1.7978446481826157E-4</v>
      </c>
      <c r="L1461">
        <v>1.824947023683837E-3</v>
      </c>
      <c r="N1461" s="2">
        <v>34915</v>
      </c>
      <c r="O1461">
        <v>5.8672000000000004</v>
      </c>
      <c r="Q1461" s="2">
        <v>34915</v>
      </c>
      <c r="R1461">
        <v>6034.21</v>
      </c>
      <c r="S1461" s="8">
        <f t="shared" si="203"/>
        <v>3.0176954135332057E-2</v>
      </c>
      <c r="T1461" s="9">
        <f t="shared" si="199"/>
        <v>2.9948954135332058E-2</v>
      </c>
      <c r="U1461" s="3">
        <f>Sheet1!$B$17+Sheet1!$B$18*'Portfolio allocation'!K1461</f>
        <v>6.9405217873839964E-4</v>
      </c>
      <c r="V1461" s="13">
        <f t="shared" si="204"/>
        <v>2.9254901956593658E-2</v>
      </c>
      <c r="W1461" s="13"/>
      <c r="X1461" s="2">
        <v>34915</v>
      </c>
      <c r="Y1461">
        <v>25.938700000000001</v>
      </c>
      <c r="AA1461" s="2">
        <v>34915</v>
      </c>
      <c r="AB1461">
        <v>308.52</v>
      </c>
      <c r="AC1461">
        <f t="shared" si="205"/>
        <v>-3.4239937980490298E-3</v>
      </c>
      <c r="AD1461">
        <f t="shared" si="200"/>
        <v>-3.6511937980490297E-3</v>
      </c>
      <c r="AE1461">
        <f>Sheet2!$B$17+Sheet2!$B$18*'Portfolio allocation'!K1461</f>
        <v>2.1325594419728904E-4</v>
      </c>
      <c r="AF1461">
        <f t="shared" si="206"/>
        <v>-3.8644497422463189E-3</v>
      </c>
      <c r="AH1461" s="2">
        <v>34915</v>
      </c>
      <c r="AI1461">
        <v>6.4790000000000001</v>
      </c>
      <c r="AJ1461">
        <v>5.68</v>
      </c>
      <c r="AK1461">
        <v>1.3606799999999999</v>
      </c>
      <c r="AR1461" s="3"/>
    </row>
    <row r="1462" spans="1:44" hidden="1" outlineLevel="1" x14ac:dyDescent="0.2">
      <c r="A1462" s="2">
        <v>34918</v>
      </c>
      <c r="B1462">
        <v>13.1</v>
      </c>
      <c r="E1462" s="2">
        <v>34918</v>
      </c>
      <c r="F1462">
        <v>560.03</v>
      </c>
      <c r="G1462">
        <f t="shared" si="201"/>
        <v>1.9501198697533528E-3</v>
      </c>
      <c r="H1462" s="2">
        <v>34918</v>
      </c>
      <c r="I1462">
        <v>712.91</v>
      </c>
      <c r="J1462">
        <f t="shared" si="202"/>
        <v>2.0521470236838368E-3</v>
      </c>
      <c r="K1462">
        <f t="shared" si="198"/>
        <v>1.824947023683837E-3</v>
      </c>
      <c r="L1462">
        <v>5.1663184974279277E-4</v>
      </c>
      <c r="N1462" s="2">
        <v>34918</v>
      </c>
      <c r="O1462">
        <v>5.8516000000000004</v>
      </c>
      <c r="Q1462" s="2">
        <v>34918</v>
      </c>
      <c r="R1462">
        <v>6018.14</v>
      </c>
      <c r="S1462" s="8">
        <f t="shared" si="203"/>
        <v>-2.6631489457609181E-3</v>
      </c>
      <c r="T1462" s="9">
        <f t="shared" si="199"/>
        <v>-2.890348945760918E-3</v>
      </c>
      <c r="U1462" s="3">
        <f>Sheet1!$B$17+Sheet1!$B$18*'Portfolio allocation'!K1462</f>
        <v>2.5814243602328402E-3</v>
      </c>
      <c r="V1462" s="13">
        <f t="shared" si="204"/>
        <v>-5.4717733059937582E-3</v>
      </c>
      <c r="W1462" s="13"/>
      <c r="X1462" s="2">
        <v>34918</v>
      </c>
      <c r="Y1462">
        <v>25.9984</v>
      </c>
      <c r="AA1462" s="2">
        <v>34918</v>
      </c>
      <c r="AB1462">
        <v>309.23</v>
      </c>
      <c r="AC1462">
        <f t="shared" si="205"/>
        <v>2.3013094775057308E-3</v>
      </c>
      <c r="AD1462">
        <f t="shared" si="200"/>
        <v>2.0745094775057307E-3</v>
      </c>
      <c r="AE1462">
        <f>Sheet2!$B$17+Sheet2!$B$18*'Portfolio allocation'!K1462</f>
        <v>1.6761764634334662E-3</v>
      </c>
      <c r="AF1462">
        <f t="shared" si="206"/>
        <v>3.9833301407226447E-4</v>
      </c>
      <c r="AH1462" s="2">
        <v>34918</v>
      </c>
      <c r="AI1462">
        <v>6.4610000000000003</v>
      </c>
      <c r="AJ1462">
        <v>5.67</v>
      </c>
      <c r="AK1462">
        <v>1.35029</v>
      </c>
      <c r="AR1462" s="3"/>
    </row>
    <row r="1463" spans="1:44" hidden="1" outlineLevel="1" x14ac:dyDescent="0.2">
      <c r="A1463" s="2">
        <v>34919</v>
      </c>
      <c r="B1463">
        <v>13.06</v>
      </c>
      <c r="E1463" s="2">
        <v>34919</v>
      </c>
      <c r="F1463">
        <v>560.39</v>
      </c>
      <c r="G1463">
        <f t="shared" si="201"/>
        <v>6.4282270592652679E-4</v>
      </c>
      <c r="H1463" s="2">
        <v>34919</v>
      </c>
      <c r="I1463">
        <v>713.44</v>
      </c>
      <c r="J1463">
        <f t="shared" si="202"/>
        <v>7.4343184974279275E-4</v>
      </c>
      <c r="K1463">
        <f t="shared" si="198"/>
        <v>5.1663184974279277E-4</v>
      </c>
      <c r="L1463">
        <v>-1.2924612693430318E-3</v>
      </c>
      <c r="N1463" s="2">
        <v>34919</v>
      </c>
      <c r="O1463">
        <v>5.8437000000000001</v>
      </c>
      <c r="Q1463" s="2">
        <v>34919</v>
      </c>
      <c r="R1463">
        <v>6010.11</v>
      </c>
      <c r="S1463" s="8">
        <f t="shared" si="203"/>
        <v>-1.3342993017777527E-3</v>
      </c>
      <c r="T1463" s="9">
        <f t="shared" si="199"/>
        <v>-1.5610993017777528E-3</v>
      </c>
      <c r="U1463" s="3">
        <f>Sheet1!$B$17+Sheet1!$B$18*'Portfolio allocation'!K1463</f>
        <v>1.0804920355718161E-3</v>
      </c>
      <c r="V1463" s="13">
        <f t="shared" si="204"/>
        <v>-2.6415913373495688E-3</v>
      </c>
      <c r="W1463" s="13"/>
      <c r="X1463" s="2">
        <v>34919</v>
      </c>
      <c r="Y1463">
        <v>26.177499999999998</v>
      </c>
      <c r="AA1463" s="2">
        <v>34919</v>
      </c>
      <c r="AB1463">
        <v>312.07</v>
      </c>
      <c r="AC1463">
        <f t="shared" si="205"/>
        <v>9.1841024480159295E-3</v>
      </c>
      <c r="AD1463">
        <f t="shared" si="200"/>
        <v>8.9569024480159291E-3</v>
      </c>
      <c r="AE1463">
        <f>Sheet2!$B$17+Sheet2!$B$18*'Portfolio allocation'!K1463</f>
        <v>5.1278923262620978E-4</v>
      </c>
      <c r="AF1463">
        <f t="shared" si="206"/>
        <v>8.4441132153897196E-3</v>
      </c>
      <c r="AH1463" s="2">
        <v>34919</v>
      </c>
      <c r="AI1463">
        <v>6.4589999999999996</v>
      </c>
      <c r="AJ1463">
        <v>5.68</v>
      </c>
      <c r="AK1463">
        <v>1.3469100000000001</v>
      </c>
      <c r="AR1463" s="3"/>
    </row>
    <row r="1464" spans="1:44" hidden="1" outlineLevel="1" x14ac:dyDescent="0.2">
      <c r="A1464" s="2">
        <v>34920</v>
      </c>
      <c r="B1464">
        <v>12.75</v>
      </c>
      <c r="E1464" s="2">
        <v>34920</v>
      </c>
      <c r="F1464">
        <v>559.71</v>
      </c>
      <c r="G1464">
        <f t="shared" si="201"/>
        <v>-1.2134406395545305E-3</v>
      </c>
      <c r="H1464" s="2">
        <v>34920</v>
      </c>
      <c r="I1464">
        <v>712.68</v>
      </c>
      <c r="J1464">
        <f t="shared" si="202"/>
        <v>-1.0652612693430319E-3</v>
      </c>
      <c r="K1464">
        <f t="shared" si="198"/>
        <v>-1.2924612693430318E-3</v>
      </c>
      <c r="L1464">
        <v>-4.0020850423752082E-3</v>
      </c>
      <c r="N1464" s="2">
        <v>34920</v>
      </c>
      <c r="O1464">
        <v>6.0312000000000001</v>
      </c>
      <c r="Q1464" s="2">
        <v>34920</v>
      </c>
      <c r="R1464">
        <v>6202.95</v>
      </c>
      <c r="S1464" s="8">
        <f t="shared" si="203"/>
        <v>3.2085935199189342E-2</v>
      </c>
      <c r="T1464" s="9">
        <f t="shared" si="199"/>
        <v>3.1858735199189345E-2</v>
      </c>
      <c r="U1464" s="3">
        <f>Sheet1!$B$17+Sheet1!$B$18*'Portfolio allocation'!K1464</f>
        <v>-9.9494543916017752E-4</v>
      </c>
      <c r="V1464" s="13">
        <f t="shared" si="204"/>
        <v>3.2853680638349522E-2</v>
      </c>
      <c r="W1464" s="13"/>
      <c r="X1464" s="2">
        <v>34920</v>
      </c>
      <c r="Y1464">
        <v>26.237200000000001</v>
      </c>
      <c r="AA1464" s="2">
        <v>34920</v>
      </c>
      <c r="AB1464">
        <v>312.77999999999997</v>
      </c>
      <c r="AC1464">
        <f t="shared" si="205"/>
        <v>2.2751305796775423E-3</v>
      </c>
      <c r="AD1464">
        <f t="shared" si="200"/>
        <v>2.0475305796775422E-3</v>
      </c>
      <c r="AE1464">
        <f>Sheet2!$B$17+Sheet2!$B$18*'Portfolio allocation'!K1464</f>
        <v>-1.0959025230046562E-3</v>
      </c>
      <c r="AF1464">
        <f t="shared" si="206"/>
        <v>3.1434331026821984E-3</v>
      </c>
      <c r="AH1464" s="2">
        <v>34920</v>
      </c>
      <c r="AI1464">
        <v>6.4740000000000002</v>
      </c>
      <c r="AJ1464">
        <v>5.69</v>
      </c>
      <c r="AK1464">
        <v>1.3459300000000001</v>
      </c>
      <c r="AR1464" s="3"/>
    </row>
    <row r="1465" spans="1:44" hidden="1" outlineLevel="1" x14ac:dyDescent="0.2">
      <c r="A1465" s="2">
        <v>34921</v>
      </c>
      <c r="B1465">
        <v>13</v>
      </c>
      <c r="E1465" s="2">
        <v>34921</v>
      </c>
      <c r="F1465">
        <v>557.45000000000005</v>
      </c>
      <c r="G1465">
        <f t="shared" si="201"/>
        <v>-4.0378052920262419E-3</v>
      </c>
      <c r="H1465" s="2">
        <v>34921</v>
      </c>
      <c r="I1465">
        <v>709.99</v>
      </c>
      <c r="J1465">
        <f t="shared" si="202"/>
        <v>-3.7744850423752085E-3</v>
      </c>
      <c r="K1465">
        <f t="shared" si="198"/>
        <v>-4.0020850423752082E-3</v>
      </c>
      <c r="L1465">
        <v>-4.2421410442401381E-3</v>
      </c>
      <c r="N1465" s="2">
        <v>34921</v>
      </c>
      <c r="O1465">
        <v>5.8827999999999996</v>
      </c>
      <c r="Q1465" s="2">
        <v>34921</v>
      </c>
      <c r="R1465">
        <v>6050.29</v>
      </c>
      <c r="S1465" s="8">
        <f t="shared" si="203"/>
        <v>-2.4610870634133697E-2</v>
      </c>
      <c r="T1465" s="9">
        <f t="shared" si="199"/>
        <v>-2.4838470634133698E-2</v>
      </c>
      <c r="U1465" s="3">
        <f>Sheet1!$B$17+Sheet1!$B$18*'Portfolio allocation'!K1465</f>
        <v>-4.103494502581212E-3</v>
      </c>
      <c r="V1465" s="13">
        <f t="shared" si="204"/>
        <v>-2.0734976131552486E-2</v>
      </c>
      <c r="W1465" s="13"/>
      <c r="X1465" s="2">
        <v>34921</v>
      </c>
      <c r="Y1465">
        <v>26.0581</v>
      </c>
      <c r="AA1465" s="2">
        <v>34921</v>
      </c>
      <c r="AB1465">
        <v>310.64</v>
      </c>
      <c r="AC1465">
        <f t="shared" si="205"/>
        <v>-6.8418696847624139E-3</v>
      </c>
      <c r="AD1465">
        <f t="shared" si="200"/>
        <v>-7.0698696847624138E-3</v>
      </c>
      <c r="AE1465">
        <f>Sheet2!$B$17+Sheet2!$B$18*'Portfolio allocation'!K1465</f>
        <v>-3.5053691107394752E-3</v>
      </c>
      <c r="AF1465">
        <f t="shared" si="206"/>
        <v>-3.5645005740229385E-3</v>
      </c>
      <c r="AH1465" s="2">
        <v>34921</v>
      </c>
      <c r="AI1465">
        <v>6.5039999999999996</v>
      </c>
      <c r="AJ1465">
        <v>5.7</v>
      </c>
      <c r="AK1465">
        <v>1.3342099999999999</v>
      </c>
      <c r="AR1465" s="3"/>
    </row>
    <row r="1466" spans="1:44" hidden="1" outlineLevel="1" x14ac:dyDescent="0.2">
      <c r="A1466" s="2">
        <v>34922</v>
      </c>
      <c r="B1466">
        <v>12.9</v>
      </c>
      <c r="E1466" s="2">
        <v>34922</v>
      </c>
      <c r="F1466">
        <v>555.11</v>
      </c>
      <c r="G1466">
        <f t="shared" si="201"/>
        <v>-4.1976858911113579E-3</v>
      </c>
      <c r="H1466" s="2">
        <v>34922</v>
      </c>
      <c r="I1466">
        <v>707.14</v>
      </c>
      <c r="J1466">
        <f t="shared" si="202"/>
        <v>-4.0141410442401382E-3</v>
      </c>
      <c r="K1466">
        <f t="shared" si="198"/>
        <v>-4.2421410442401381E-3</v>
      </c>
      <c r="L1466">
        <v>8.1963168820884495E-3</v>
      </c>
      <c r="N1466" s="2">
        <v>34922</v>
      </c>
      <c r="O1466">
        <v>6.0312000000000001</v>
      </c>
      <c r="Q1466" s="2">
        <v>34922</v>
      </c>
      <c r="R1466">
        <v>6202.95</v>
      </c>
      <c r="S1466" s="8">
        <f t="shared" si="203"/>
        <v>2.5231848390738332E-2</v>
      </c>
      <c r="T1466" s="9">
        <f t="shared" si="199"/>
        <v>2.5003848390738333E-2</v>
      </c>
      <c r="U1466" s="3">
        <f>Sheet1!$B$17+Sheet1!$B$18*'Portfolio allocation'!K1466</f>
        <v>-4.3788928317487954E-3</v>
      </c>
      <c r="V1466" s="13">
        <f t="shared" si="204"/>
        <v>2.938274122248713E-2</v>
      </c>
      <c r="W1466" s="13"/>
      <c r="X1466" s="2">
        <v>34922</v>
      </c>
      <c r="Y1466">
        <v>26.087900000000001</v>
      </c>
      <c r="AA1466" s="2">
        <v>34922</v>
      </c>
      <c r="AB1466">
        <v>311</v>
      </c>
      <c r="AC1466">
        <f t="shared" si="205"/>
        <v>1.1588977594643168E-3</v>
      </c>
      <c r="AD1466">
        <f t="shared" si="200"/>
        <v>9.2689775946431683E-4</v>
      </c>
      <c r="AE1466">
        <f>Sheet2!$B$17+Sheet2!$B$18*'Portfolio allocation'!K1466</f>
        <v>-3.7188330319802812E-3</v>
      </c>
      <c r="AF1466">
        <f t="shared" si="206"/>
        <v>4.6457307914445981E-3</v>
      </c>
      <c r="AH1466" s="2">
        <v>34922</v>
      </c>
      <c r="AI1466">
        <v>6.5860000000000003</v>
      </c>
      <c r="AJ1466">
        <v>5.8</v>
      </c>
      <c r="AK1466">
        <v>1.32629</v>
      </c>
      <c r="AR1466" s="3"/>
    </row>
    <row r="1467" spans="1:44" hidden="1" outlineLevel="1" x14ac:dyDescent="0.2">
      <c r="A1467" s="2">
        <v>34925</v>
      </c>
      <c r="B1467">
        <v>13.24</v>
      </c>
      <c r="E1467" s="2">
        <v>34925</v>
      </c>
      <c r="F1467">
        <v>559.74</v>
      </c>
      <c r="G1467">
        <f t="shared" si="201"/>
        <v>8.3406892327646531E-3</v>
      </c>
      <c r="H1467" s="2">
        <v>34925</v>
      </c>
      <c r="I1467">
        <v>713.1</v>
      </c>
      <c r="J1467">
        <f t="shared" si="202"/>
        <v>8.4283168820884491E-3</v>
      </c>
      <c r="K1467">
        <f t="shared" si="198"/>
        <v>8.1963168820884495E-3</v>
      </c>
      <c r="L1467">
        <v>-2.1816357313140028E-3</v>
      </c>
      <c r="N1467" s="2">
        <v>34925</v>
      </c>
      <c r="O1467">
        <v>6.1718999999999999</v>
      </c>
      <c r="Q1467" s="2">
        <v>34925</v>
      </c>
      <c r="R1467">
        <v>6347.58</v>
      </c>
      <c r="S1467" s="8">
        <f t="shared" si="203"/>
        <v>2.3316325296834695E-2</v>
      </c>
      <c r="T1467" s="9">
        <f t="shared" si="199"/>
        <v>2.3084325296834695E-2</v>
      </c>
      <c r="U1467" s="3">
        <f>Sheet1!$B$17+Sheet1!$B$18*'Portfolio allocation'!K1467</f>
        <v>9.8908213337799387E-3</v>
      </c>
      <c r="V1467" s="13">
        <f t="shared" si="204"/>
        <v>1.3193503963054756E-2</v>
      </c>
      <c r="W1467" s="13"/>
      <c r="X1467" s="2">
        <v>34925</v>
      </c>
      <c r="Y1467">
        <v>26.446100000000001</v>
      </c>
      <c r="AA1467" s="2">
        <v>34925</v>
      </c>
      <c r="AB1467">
        <v>315.27</v>
      </c>
      <c r="AC1467">
        <f t="shared" si="205"/>
        <v>1.3729903536977339E-2</v>
      </c>
      <c r="AD1467">
        <f t="shared" si="200"/>
        <v>1.3497503536977339E-2</v>
      </c>
      <c r="AE1467">
        <f>Sheet2!$B$17+Sheet2!$B$18*'Portfolio allocation'!K1467</f>
        <v>7.3417610898731684E-3</v>
      </c>
      <c r="AF1467">
        <f t="shared" si="206"/>
        <v>6.1557424471041702E-3</v>
      </c>
      <c r="AH1467" s="2">
        <v>34925</v>
      </c>
      <c r="AI1467">
        <v>6.5819999999999999</v>
      </c>
      <c r="AJ1467">
        <v>5.81</v>
      </c>
      <c r="AK1467">
        <v>1.32447</v>
      </c>
      <c r="AR1467" s="3"/>
    </row>
    <row r="1468" spans="1:44" hidden="1" outlineLevel="1" x14ac:dyDescent="0.2">
      <c r="A1468" s="2">
        <v>34926</v>
      </c>
      <c r="B1468">
        <v>12.35</v>
      </c>
      <c r="E1468" s="2">
        <v>34926</v>
      </c>
      <c r="F1468">
        <v>558.57000000000005</v>
      </c>
      <c r="G1468">
        <f t="shared" si="201"/>
        <v>-2.0902561903740624E-3</v>
      </c>
      <c r="H1468" s="2">
        <v>34926</v>
      </c>
      <c r="I1468">
        <v>711.71</v>
      </c>
      <c r="J1468">
        <f t="shared" si="202"/>
        <v>-1.949235731314003E-3</v>
      </c>
      <c r="K1468">
        <f t="shared" si="198"/>
        <v>-2.1816357313140028E-3</v>
      </c>
      <c r="L1468">
        <v>2.5195306740103075E-3</v>
      </c>
      <c r="N1468" s="2">
        <v>34926</v>
      </c>
      <c r="O1468">
        <v>6.1483999999999996</v>
      </c>
      <c r="Q1468" s="2">
        <v>34926</v>
      </c>
      <c r="R1468">
        <v>6323.47</v>
      </c>
      <c r="S1468" s="8">
        <f t="shared" si="203"/>
        <v>-3.7982979340157597E-3</v>
      </c>
      <c r="T1468" s="9">
        <f t="shared" si="199"/>
        <v>-4.0306979340157595E-3</v>
      </c>
      <c r="U1468" s="3">
        <f>Sheet1!$B$17+Sheet1!$B$18*'Portfolio allocation'!K1468</f>
        <v>-2.015028916610883E-3</v>
      </c>
      <c r="V1468" s="13">
        <f t="shared" si="204"/>
        <v>-2.0156690174048765E-3</v>
      </c>
      <c r="W1468" s="13"/>
      <c r="X1468" s="2">
        <v>34926</v>
      </c>
      <c r="Y1468">
        <v>26.744599999999998</v>
      </c>
      <c r="AA1468" s="2">
        <v>34926</v>
      </c>
      <c r="AB1468">
        <v>318.83</v>
      </c>
      <c r="AC1468">
        <f t="shared" si="205"/>
        <v>1.1291908522853333E-2</v>
      </c>
      <c r="AD1468">
        <f t="shared" si="200"/>
        <v>1.1057508522853334E-2</v>
      </c>
      <c r="AE1468">
        <f>Sheet2!$B$17+Sheet2!$B$18*'Portfolio allocation'!K1468</f>
        <v>-1.8865791394814405E-3</v>
      </c>
      <c r="AF1468">
        <f t="shared" si="206"/>
        <v>1.2944087662334774E-2</v>
      </c>
      <c r="AH1468" s="2">
        <v>34926</v>
      </c>
      <c r="AI1468">
        <v>6.5519999999999996</v>
      </c>
      <c r="AJ1468">
        <v>5.86</v>
      </c>
      <c r="AK1468">
        <v>1.2915099999999999</v>
      </c>
      <c r="AR1468" s="3"/>
    </row>
    <row r="1469" spans="1:44" hidden="1" outlineLevel="1" x14ac:dyDescent="0.2">
      <c r="A1469" s="2">
        <v>34927</v>
      </c>
      <c r="B1469">
        <v>12.45</v>
      </c>
      <c r="E1469" s="2">
        <v>34927</v>
      </c>
      <c r="F1469">
        <v>559.97</v>
      </c>
      <c r="G1469">
        <f t="shared" si="201"/>
        <v>2.5064002721233436E-3</v>
      </c>
      <c r="H1469" s="2">
        <v>34927</v>
      </c>
      <c r="I1469">
        <v>713.67</v>
      </c>
      <c r="J1469">
        <f t="shared" si="202"/>
        <v>2.7539306740103076E-3</v>
      </c>
      <c r="K1469">
        <f t="shared" si="198"/>
        <v>2.5195306740103075E-3</v>
      </c>
      <c r="L1469">
        <v>-1.8449890173329315E-3</v>
      </c>
      <c r="N1469" s="2">
        <v>34927</v>
      </c>
      <c r="O1469">
        <v>6.1718999999999999</v>
      </c>
      <c r="Q1469" s="2">
        <v>34927</v>
      </c>
      <c r="R1469">
        <v>6347.58</v>
      </c>
      <c r="S1469" s="8">
        <f t="shared" si="203"/>
        <v>3.8127800084446495E-3</v>
      </c>
      <c r="T1469" s="9">
        <f t="shared" si="199"/>
        <v>3.5783800084446494E-3</v>
      </c>
      <c r="U1469" s="3">
        <f>Sheet1!$B$17+Sheet1!$B$18*'Portfolio allocation'!K1469</f>
        <v>3.3782683269779879E-3</v>
      </c>
      <c r="V1469" s="13">
        <f t="shared" si="204"/>
        <v>2.0011168146666152E-4</v>
      </c>
      <c r="W1469" s="13"/>
      <c r="X1469" s="2">
        <v>34927</v>
      </c>
      <c r="Y1469">
        <v>26.834099999999999</v>
      </c>
      <c r="AA1469" s="2">
        <v>34927</v>
      </c>
      <c r="AB1469">
        <v>319.89999999999998</v>
      </c>
      <c r="AC1469">
        <f t="shared" si="205"/>
        <v>3.356020449769348E-3</v>
      </c>
      <c r="AD1469">
        <f t="shared" si="200"/>
        <v>3.122420449769348E-3</v>
      </c>
      <c r="AE1469">
        <f>Sheet2!$B$17+Sheet2!$B$18*'Portfolio allocation'!K1469</f>
        <v>2.2938179657353589E-3</v>
      </c>
      <c r="AF1469">
        <f t="shared" si="206"/>
        <v>8.28602484033989E-4</v>
      </c>
      <c r="AH1469" s="2">
        <v>34927</v>
      </c>
      <c r="AI1469">
        <v>6.5339999999999998</v>
      </c>
      <c r="AJ1469">
        <v>5.84</v>
      </c>
      <c r="AK1469">
        <v>1.29392</v>
      </c>
      <c r="AR1469" s="3"/>
    </row>
    <row r="1470" spans="1:44" hidden="1" outlineLevel="1" x14ac:dyDescent="0.2">
      <c r="A1470" s="2">
        <v>34928</v>
      </c>
      <c r="B1470">
        <v>12.13</v>
      </c>
      <c r="E1470" s="2">
        <v>34928</v>
      </c>
      <c r="F1470">
        <v>559.04</v>
      </c>
      <c r="G1470">
        <f t="shared" si="201"/>
        <v>-1.6608032573174336E-3</v>
      </c>
      <c r="H1470" s="2">
        <v>34928</v>
      </c>
      <c r="I1470">
        <v>712.52</v>
      </c>
      <c r="J1470">
        <f t="shared" si="202"/>
        <v>-1.6113890173329315E-3</v>
      </c>
      <c r="K1470">
        <f t="shared" si="198"/>
        <v>-1.8449890173329315E-3</v>
      </c>
      <c r="L1470">
        <v>1.8544081288951713E-4</v>
      </c>
      <c r="N1470" s="2">
        <v>34928</v>
      </c>
      <c r="O1470">
        <v>6.1952999999999996</v>
      </c>
      <c r="Q1470" s="2">
        <v>34928</v>
      </c>
      <c r="R1470">
        <v>6371.68</v>
      </c>
      <c r="S1470" s="8">
        <f t="shared" si="203"/>
        <v>3.7967225304762486E-3</v>
      </c>
      <c r="T1470" s="9">
        <f t="shared" si="199"/>
        <v>3.5631225304762486E-3</v>
      </c>
      <c r="U1470" s="3">
        <f>Sheet1!$B$17+Sheet1!$B$18*'Portfolio allocation'!K1470</f>
        <v>-1.6288192745694818E-3</v>
      </c>
      <c r="V1470" s="13">
        <f t="shared" si="204"/>
        <v>5.19194180504573E-3</v>
      </c>
      <c r="W1470" s="13"/>
      <c r="X1470" s="2">
        <v>34928</v>
      </c>
      <c r="Y1470">
        <v>27.1326</v>
      </c>
      <c r="AA1470" s="2">
        <v>34928</v>
      </c>
      <c r="AB1470">
        <v>323.45</v>
      </c>
      <c r="AC1470">
        <f t="shared" si="205"/>
        <v>1.1097217880587706E-2</v>
      </c>
      <c r="AD1470">
        <f t="shared" si="200"/>
        <v>1.0861617880587706E-2</v>
      </c>
      <c r="AE1470">
        <f>Sheet2!$B$17+Sheet2!$B$18*'Portfolio allocation'!K1470</f>
        <v>-1.5872242927750229E-3</v>
      </c>
      <c r="AF1470">
        <f t="shared" si="206"/>
        <v>1.2448842173362729E-2</v>
      </c>
      <c r="AH1470" s="2">
        <v>34928</v>
      </c>
      <c r="AI1470">
        <v>6.5650000000000004</v>
      </c>
      <c r="AJ1470">
        <v>5.89</v>
      </c>
      <c r="AK1470">
        <v>1.29145</v>
      </c>
      <c r="AR1470" s="3"/>
    </row>
    <row r="1471" spans="1:44" hidden="1" outlineLevel="1" x14ac:dyDescent="0.2">
      <c r="A1471" s="2">
        <v>34929</v>
      </c>
      <c r="B1471">
        <v>12.03</v>
      </c>
      <c r="E1471" s="2">
        <v>34929</v>
      </c>
      <c r="F1471">
        <v>559.21</v>
      </c>
      <c r="G1471">
        <f t="shared" si="201"/>
        <v>3.0409273039500029E-4</v>
      </c>
      <c r="H1471" s="2">
        <v>34929</v>
      </c>
      <c r="I1471">
        <v>712.82</v>
      </c>
      <c r="J1471">
        <f t="shared" si="202"/>
        <v>4.2104081288951711E-4</v>
      </c>
      <c r="K1471">
        <f t="shared" si="198"/>
        <v>1.8544081288951713E-4</v>
      </c>
      <c r="L1471">
        <v>-2.1711726158075797E-3</v>
      </c>
      <c r="N1471" s="2">
        <v>34929</v>
      </c>
      <c r="O1471">
        <v>6.0702999999999996</v>
      </c>
      <c r="Q1471" s="2">
        <v>34929</v>
      </c>
      <c r="R1471">
        <v>6243.13</v>
      </c>
      <c r="S1471" s="8">
        <f t="shared" si="203"/>
        <v>-2.0175212816713972E-2</v>
      </c>
      <c r="T1471" s="9">
        <f t="shared" si="199"/>
        <v>-2.0410812816713971E-2</v>
      </c>
      <c r="U1471" s="3">
        <f>Sheet1!$B$17+Sheet1!$B$18*'Portfolio allocation'!K1471</f>
        <v>7.0054128459666747E-4</v>
      </c>
      <c r="V1471" s="13">
        <f t="shared" si="204"/>
        <v>-2.1111354101310639E-2</v>
      </c>
      <c r="W1471" s="13"/>
      <c r="X1471" s="2">
        <v>34929</v>
      </c>
      <c r="Y1471">
        <v>26.595300000000002</v>
      </c>
      <c r="AA1471" s="2">
        <v>34929</v>
      </c>
      <c r="AB1471">
        <v>317.05</v>
      </c>
      <c r="AC1471">
        <f t="shared" si="205"/>
        <v>-1.9786674911114521E-2</v>
      </c>
      <c r="AD1471">
        <f t="shared" si="200"/>
        <v>-2.0021874911114523E-2</v>
      </c>
      <c r="AE1471">
        <f>Sheet2!$B$17+Sheet2!$B$18*'Portfolio allocation'!K1471</f>
        <v>2.182857132087402E-4</v>
      </c>
      <c r="AF1471">
        <f t="shared" si="206"/>
        <v>-2.0240160624323263E-2</v>
      </c>
      <c r="AH1471" s="2">
        <v>34929</v>
      </c>
      <c r="AI1471">
        <v>6.56</v>
      </c>
      <c r="AJ1471">
        <v>5.88</v>
      </c>
      <c r="AK1471">
        <v>1.2971900000000001</v>
      </c>
      <c r="AR1471" s="3"/>
    </row>
    <row r="1472" spans="1:44" hidden="1" outlineLevel="1" x14ac:dyDescent="0.2">
      <c r="A1472" s="2">
        <v>34932</v>
      </c>
      <c r="B1472">
        <v>13.42</v>
      </c>
      <c r="E1472" s="2">
        <v>34932</v>
      </c>
      <c r="F1472">
        <v>558.11</v>
      </c>
      <c r="G1472">
        <f t="shared" si="201"/>
        <v>-1.9670606748807273E-3</v>
      </c>
      <c r="H1472" s="2">
        <v>34932</v>
      </c>
      <c r="I1472">
        <v>711.44</v>
      </c>
      <c r="J1472">
        <f t="shared" si="202"/>
        <v>-1.9359726158075796E-3</v>
      </c>
      <c r="K1472">
        <f t="shared" si="198"/>
        <v>-2.1711726158075797E-3</v>
      </c>
      <c r="L1472">
        <v>2.338647835376018E-3</v>
      </c>
      <c r="N1472" s="2">
        <v>34932</v>
      </c>
      <c r="O1472">
        <v>5.9062000000000001</v>
      </c>
      <c r="Q1472" s="2">
        <v>34932</v>
      </c>
      <c r="R1472">
        <v>6074.39</v>
      </c>
      <c r="S1472" s="8">
        <f t="shared" si="203"/>
        <v>-2.7028109297740022E-2</v>
      </c>
      <c r="T1472" s="9">
        <f t="shared" si="199"/>
        <v>-2.7263309297740023E-2</v>
      </c>
      <c r="U1472" s="3">
        <f>Sheet1!$B$17+Sheet1!$B$18*'Portfolio allocation'!K1472</f>
        <v>-2.0030253653313041E-3</v>
      </c>
      <c r="V1472" s="13">
        <f t="shared" si="204"/>
        <v>-2.5260283932408718E-2</v>
      </c>
      <c r="W1472" s="13"/>
      <c r="X1472" s="2">
        <v>34932</v>
      </c>
      <c r="Y1472">
        <v>25.4909</v>
      </c>
      <c r="AA1472" s="2">
        <v>34932</v>
      </c>
      <c r="AB1472">
        <v>303.88</v>
      </c>
      <c r="AC1472">
        <f t="shared" si="205"/>
        <v>-4.1539189402302501E-2</v>
      </c>
      <c r="AD1472">
        <f t="shared" si="200"/>
        <v>-4.1772789402302501E-2</v>
      </c>
      <c r="AE1472">
        <f>Sheet2!$B$17+Sheet2!$B$18*'Portfolio allocation'!K1472</f>
        <v>-1.8772750702349098E-3</v>
      </c>
      <c r="AF1472">
        <f t="shared" si="206"/>
        <v>-3.9895514332067589E-2</v>
      </c>
      <c r="AH1472" s="2">
        <v>34932</v>
      </c>
      <c r="AI1472">
        <v>6.53</v>
      </c>
      <c r="AJ1472">
        <v>5.84</v>
      </c>
      <c r="AK1472">
        <v>1.2961499999999999</v>
      </c>
      <c r="AR1472" s="3"/>
    </row>
    <row r="1473" spans="1:44" hidden="1" outlineLevel="1" x14ac:dyDescent="0.2">
      <c r="A1473" s="2">
        <v>34933</v>
      </c>
      <c r="B1473">
        <v>12.6</v>
      </c>
      <c r="E1473" s="2">
        <v>34933</v>
      </c>
      <c r="F1473">
        <v>559.52</v>
      </c>
      <c r="G1473">
        <f t="shared" si="201"/>
        <v>2.5263836878033352E-3</v>
      </c>
      <c r="H1473" s="2">
        <v>34933</v>
      </c>
      <c r="I1473">
        <v>713.27</v>
      </c>
      <c r="J1473">
        <f t="shared" si="202"/>
        <v>2.5722478353760181E-3</v>
      </c>
      <c r="K1473">
        <f t="shared" si="198"/>
        <v>2.338647835376018E-3</v>
      </c>
      <c r="L1473">
        <v>-4.3430413504002095E-3</v>
      </c>
      <c r="N1473" s="2">
        <v>34933</v>
      </c>
      <c r="O1473">
        <v>6.2069999999999999</v>
      </c>
      <c r="Q1473" s="2">
        <v>34933</v>
      </c>
      <c r="R1473">
        <v>6383.73</v>
      </c>
      <c r="S1473" s="8">
        <f t="shared" si="203"/>
        <v>5.0925278093767234E-2</v>
      </c>
      <c r="T1473" s="9">
        <f t="shared" si="199"/>
        <v>5.0691678093767234E-2</v>
      </c>
      <c r="U1473" s="3">
        <f>Sheet1!$B$17+Sheet1!$B$18*'Portfolio allocation'!K1473</f>
        <v>3.1707549503159796E-3</v>
      </c>
      <c r="V1473" s="13">
        <f t="shared" si="204"/>
        <v>4.7520923143451257E-2</v>
      </c>
      <c r="W1473" s="13"/>
      <c r="X1473" s="2">
        <v>34933</v>
      </c>
      <c r="Y1473">
        <v>25.6999</v>
      </c>
      <c r="AA1473" s="2">
        <v>34933</v>
      </c>
      <c r="AB1473">
        <v>306.37</v>
      </c>
      <c r="AC1473">
        <f t="shared" si="205"/>
        <v>8.1940239568250028E-3</v>
      </c>
      <c r="AD1473">
        <f t="shared" si="200"/>
        <v>7.9588239568250032E-3</v>
      </c>
      <c r="AE1473">
        <f>Sheet2!$B$17+Sheet2!$B$18*'Portfolio allocation'!K1473</f>
        <v>2.132972330883168E-3</v>
      </c>
      <c r="AF1473">
        <f t="shared" si="206"/>
        <v>5.8258516259418348E-3</v>
      </c>
      <c r="AH1473" s="2">
        <v>34933</v>
      </c>
      <c r="AI1473">
        <v>6.56</v>
      </c>
      <c r="AJ1473">
        <v>5.88</v>
      </c>
      <c r="AK1473">
        <v>1.28684</v>
      </c>
      <c r="AR1473" s="3"/>
    </row>
    <row r="1474" spans="1:44" hidden="1" outlineLevel="1" x14ac:dyDescent="0.2">
      <c r="A1474" s="2">
        <v>34934</v>
      </c>
      <c r="B1474">
        <v>13.17</v>
      </c>
      <c r="E1474" s="2">
        <v>34934</v>
      </c>
      <c r="F1474">
        <v>557.14</v>
      </c>
      <c r="G1474">
        <f t="shared" si="201"/>
        <v>-4.2536459822705153E-3</v>
      </c>
      <c r="H1474" s="2">
        <v>34934</v>
      </c>
      <c r="I1474">
        <v>710.34</v>
      </c>
      <c r="J1474">
        <f t="shared" si="202"/>
        <v>-4.1078413504002098E-3</v>
      </c>
      <c r="K1474">
        <f t="shared" si="198"/>
        <v>-4.3430413504002095E-3</v>
      </c>
      <c r="L1474">
        <v>3.7054391981303946E-4</v>
      </c>
      <c r="N1474" s="2">
        <v>34934</v>
      </c>
      <c r="O1474">
        <v>6.1172000000000004</v>
      </c>
      <c r="Q1474" s="2">
        <v>34934</v>
      </c>
      <c r="R1474">
        <v>6291.33</v>
      </c>
      <c r="S1474" s="8">
        <f t="shared" si="203"/>
        <v>-1.4474296375316609E-2</v>
      </c>
      <c r="T1474" s="9">
        <f t="shared" si="199"/>
        <v>-1.4709496375316608E-2</v>
      </c>
      <c r="U1474" s="3">
        <f>Sheet1!$B$17+Sheet1!$B$18*'Portfolio allocation'!K1474</f>
        <v>-4.4946482201294463E-3</v>
      </c>
      <c r="V1474" s="13">
        <f t="shared" si="204"/>
        <v>-1.0214848155187162E-2</v>
      </c>
      <c r="W1474" s="13"/>
      <c r="X1474" s="2">
        <v>34934</v>
      </c>
      <c r="Y1474">
        <v>25.461099999999998</v>
      </c>
      <c r="AA1474" s="2">
        <v>34934</v>
      </c>
      <c r="AB1474">
        <v>303.52999999999997</v>
      </c>
      <c r="AC1474">
        <f t="shared" si="205"/>
        <v>-9.2698371250450329E-3</v>
      </c>
      <c r="AD1474">
        <f t="shared" si="200"/>
        <v>-9.5046371250450332E-3</v>
      </c>
      <c r="AE1474">
        <f>Sheet2!$B$17+Sheet2!$B$18*'Portfolio allocation'!K1474</f>
        <v>-3.8085561584174431E-3</v>
      </c>
      <c r="AF1474">
        <f t="shared" si="206"/>
        <v>-5.6960809666275897E-3</v>
      </c>
      <c r="AH1474" s="2">
        <v>34934</v>
      </c>
      <c r="AI1474">
        <v>6.5819999999999999</v>
      </c>
      <c r="AJ1474">
        <v>5.87</v>
      </c>
      <c r="AK1474">
        <v>1.29156</v>
      </c>
      <c r="AR1474" s="3"/>
    </row>
    <row r="1475" spans="1:44" hidden="1" outlineLevel="1" x14ac:dyDescent="0.2">
      <c r="A1475" s="2">
        <v>34935</v>
      </c>
      <c r="B1475">
        <v>12.94</v>
      </c>
      <c r="E1475" s="2">
        <v>34935</v>
      </c>
      <c r="F1475">
        <v>557.46</v>
      </c>
      <c r="G1475">
        <f t="shared" si="201"/>
        <v>5.7436191980486662E-4</v>
      </c>
      <c r="H1475" s="2">
        <v>34935</v>
      </c>
      <c r="I1475">
        <v>710.77</v>
      </c>
      <c r="J1475">
        <f t="shared" si="202"/>
        <v>6.0534391981303948E-4</v>
      </c>
      <c r="K1475">
        <f t="shared" si="198"/>
        <v>3.7054391981303946E-4</v>
      </c>
      <c r="L1475">
        <v>4.5246061088679325E-3</v>
      </c>
      <c r="N1475" s="2">
        <v>34935</v>
      </c>
      <c r="O1475">
        <v>6.0077999999999996</v>
      </c>
      <c r="Q1475" s="2">
        <v>34935</v>
      </c>
      <c r="R1475">
        <v>6178.84</v>
      </c>
      <c r="S1475" s="8">
        <f t="shared" si="203"/>
        <v>-1.7880162064301208E-2</v>
      </c>
      <c r="T1475" s="9">
        <f t="shared" si="199"/>
        <v>-1.8114962064301209E-2</v>
      </c>
      <c r="U1475" s="3">
        <f>Sheet1!$B$17+Sheet1!$B$18*'Portfolio allocation'!K1475</f>
        <v>9.1289625999590573E-4</v>
      </c>
      <c r="V1475" s="13">
        <f t="shared" si="204"/>
        <v>-1.9027858324297115E-2</v>
      </c>
      <c r="W1475" s="13"/>
      <c r="X1475" s="2">
        <v>34935</v>
      </c>
      <c r="Y1475">
        <v>25.043199999999999</v>
      </c>
      <c r="AA1475" s="2">
        <v>34935</v>
      </c>
      <c r="AB1475">
        <v>298.55</v>
      </c>
      <c r="AC1475">
        <f t="shared" si="205"/>
        <v>-1.6406944947780944E-2</v>
      </c>
      <c r="AD1475">
        <f t="shared" si="200"/>
        <v>-1.6637744947780943E-2</v>
      </c>
      <c r="AE1475">
        <f>Sheet2!$B$17+Sheet2!$B$18*'Portfolio allocation'!K1475</f>
        <v>3.8288411829249885E-4</v>
      </c>
      <c r="AF1475">
        <f t="shared" si="206"/>
        <v>-1.7020629066073441E-2</v>
      </c>
      <c r="AH1475" s="2">
        <v>34935</v>
      </c>
      <c r="AI1475">
        <v>6.4610000000000003</v>
      </c>
      <c r="AJ1475">
        <v>5.77</v>
      </c>
      <c r="AK1475">
        <v>1.29094</v>
      </c>
      <c r="AR1475" s="3"/>
    </row>
    <row r="1476" spans="1:44" hidden="1" outlineLevel="1" x14ac:dyDescent="0.2">
      <c r="A1476" s="2">
        <v>34936</v>
      </c>
      <c r="B1476">
        <v>12.33</v>
      </c>
      <c r="E1476" s="2">
        <v>34936</v>
      </c>
      <c r="F1476">
        <v>560.1</v>
      </c>
      <c r="G1476">
        <f t="shared" si="201"/>
        <v>4.7357657948552401E-3</v>
      </c>
      <c r="H1476" s="2">
        <v>34936</v>
      </c>
      <c r="I1476">
        <v>714.15</v>
      </c>
      <c r="J1476">
        <f t="shared" si="202"/>
        <v>4.7554061088679322E-3</v>
      </c>
      <c r="K1476">
        <f t="shared" ref="K1476:K1539" si="207">J1476-(AJ1475/25000)</f>
        <v>4.5246061088679325E-3</v>
      </c>
      <c r="L1476">
        <v>-2.0903538472308797E-3</v>
      </c>
      <c r="N1476" s="2">
        <v>34936</v>
      </c>
      <c r="O1476">
        <v>5.8983999999999996</v>
      </c>
      <c r="Q1476" s="2">
        <v>34936</v>
      </c>
      <c r="R1476">
        <v>6066.36</v>
      </c>
      <c r="S1476" s="8">
        <f t="shared" si="203"/>
        <v>-1.8204064193279024E-2</v>
      </c>
      <c r="T1476" s="9">
        <f t="shared" ref="T1476:T1539" si="208">S1476-(AJ1475/100/250)</f>
        <v>-1.8434864193279023E-2</v>
      </c>
      <c r="U1476" s="3">
        <f>Sheet1!$B$17+Sheet1!$B$18*'Portfolio allocation'!K1476</f>
        <v>5.6785416812157822E-3</v>
      </c>
      <c r="V1476" s="13">
        <f t="shared" si="204"/>
        <v>-2.4113405874494807E-2</v>
      </c>
      <c r="W1476" s="13"/>
      <c r="X1476" s="2">
        <v>34936</v>
      </c>
      <c r="Y1476">
        <v>24.804400000000001</v>
      </c>
      <c r="AA1476" s="2">
        <v>34936</v>
      </c>
      <c r="AB1476">
        <v>295.7</v>
      </c>
      <c r="AC1476">
        <f t="shared" si="205"/>
        <v>-9.5461396750963212E-3</v>
      </c>
      <c r="AD1476">
        <f t="shared" ref="AD1476:AD1539" si="209">AC1476-AJ1476/25000</f>
        <v>-9.774139675096322E-3</v>
      </c>
      <c r="AE1476">
        <f>Sheet2!$B$17+Sheet2!$B$18*'Portfolio allocation'!K1476</f>
        <v>4.0767821965115927E-3</v>
      </c>
      <c r="AF1476">
        <f t="shared" si="206"/>
        <v>-1.3850921871607915E-2</v>
      </c>
      <c r="AH1476" s="2">
        <v>34936</v>
      </c>
      <c r="AI1476">
        <v>6.3540000000000001</v>
      </c>
      <c r="AJ1476">
        <v>5.7</v>
      </c>
      <c r="AK1476">
        <v>1.29081</v>
      </c>
      <c r="AR1476" s="3"/>
    </row>
    <row r="1477" spans="1:44" hidden="1" outlineLevel="1" x14ac:dyDescent="0.2">
      <c r="A1477" s="2">
        <v>34939</v>
      </c>
      <c r="B1477">
        <v>12.48</v>
      </c>
      <c r="E1477" s="2">
        <v>34939</v>
      </c>
      <c r="F1477">
        <v>559.04999999999995</v>
      </c>
      <c r="G1477">
        <f t="shared" ref="G1477:G1540" si="210">(F1477/F1476)-1</f>
        <v>-1.8746652383504481E-3</v>
      </c>
      <c r="H1477" s="2">
        <v>34939</v>
      </c>
      <c r="I1477">
        <v>712.82</v>
      </c>
      <c r="J1477">
        <f t="shared" ref="J1477:J1540" si="211">(I1477/I1476)-1</f>
        <v>-1.8623538472308798E-3</v>
      </c>
      <c r="K1477">
        <f t="shared" si="207"/>
        <v>-2.0903538472308797E-3</v>
      </c>
      <c r="L1477">
        <v>1.6113711063100043E-3</v>
      </c>
      <c r="N1477" s="2">
        <v>34939</v>
      </c>
      <c r="O1477">
        <v>5.6288999999999998</v>
      </c>
      <c r="Q1477" s="2">
        <v>34939</v>
      </c>
      <c r="R1477">
        <v>5789.15</v>
      </c>
      <c r="S1477" s="8">
        <f t="shared" ref="S1477:S1540" si="212">R1477/R1476-1</f>
        <v>-4.5696265965092797E-2</v>
      </c>
      <c r="T1477" s="9">
        <f t="shared" si="208"/>
        <v>-4.5924265965092796E-2</v>
      </c>
      <c r="U1477" s="3">
        <f>Sheet1!$B$17+Sheet1!$B$18*'Portfolio allocation'!K1477</f>
        <v>-1.9103080258001388E-3</v>
      </c>
      <c r="V1477" s="13">
        <f t="shared" ref="V1477:V1540" si="213">T1477-U1477</f>
        <v>-4.4013957939292657E-2</v>
      </c>
      <c r="W1477" s="13"/>
      <c r="X1477" s="2">
        <v>34939</v>
      </c>
      <c r="Y1477">
        <v>24.267099999999999</v>
      </c>
      <c r="AA1477" s="2">
        <v>34939</v>
      </c>
      <c r="AB1477">
        <v>289.29000000000002</v>
      </c>
      <c r="AC1477">
        <f t="shared" ref="AC1477:AC1540" si="214">AB1477/AB1476-1</f>
        <v>-2.1677375718633596E-2</v>
      </c>
      <c r="AD1477">
        <f t="shared" si="209"/>
        <v>-2.1903775718633597E-2</v>
      </c>
      <c r="AE1477">
        <f>Sheet2!$B$17+Sheet2!$B$18*'Portfolio allocation'!K1477</f>
        <v>-1.8054089593432417E-3</v>
      </c>
      <c r="AF1477">
        <f t="shared" ref="AF1477:AF1540" si="215">AD1477-AE1477</f>
        <v>-2.0098366759290356E-2</v>
      </c>
      <c r="AH1477" s="2">
        <v>34939</v>
      </c>
      <c r="AI1477">
        <v>6.3410000000000002</v>
      </c>
      <c r="AJ1477">
        <v>5.66</v>
      </c>
      <c r="AK1477">
        <v>1.2980400000000001</v>
      </c>
      <c r="AR1477" s="3"/>
    </row>
    <row r="1478" spans="1:44" hidden="1" outlineLevel="1" x14ac:dyDescent="0.2">
      <c r="A1478" s="2">
        <v>34940</v>
      </c>
      <c r="B1478">
        <v>12.65</v>
      </c>
      <c r="E1478" s="2">
        <v>34940</v>
      </c>
      <c r="F1478">
        <v>560</v>
      </c>
      <c r="G1478">
        <f t="shared" si="210"/>
        <v>1.6993113317236297E-3</v>
      </c>
      <c r="H1478" s="2">
        <v>34940</v>
      </c>
      <c r="I1478">
        <v>714.13</v>
      </c>
      <c r="J1478">
        <f t="shared" si="211"/>
        <v>1.8377711063100044E-3</v>
      </c>
      <c r="K1478">
        <f t="shared" si="207"/>
        <v>1.6113711063100043E-3</v>
      </c>
      <c r="L1478">
        <v>1.746030425832896E-3</v>
      </c>
      <c r="N1478" s="2">
        <v>34940</v>
      </c>
      <c r="O1478">
        <v>5.7422000000000004</v>
      </c>
      <c r="Q1478" s="2">
        <v>34940</v>
      </c>
      <c r="R1478">
        <v>5905.66</v>
      </c>
      <c r="S1478" s="8">
        <f t="shared" si="212"/>
        <v>2.0125579748322409E-2</v>
      </c>
      <c r="T1478" s="9">
        <f t="shared" si="208"/>
        <v>1.9899179748322407E-2</v>
      </c>
      <c r="U1478" s="3">
        <f>Sheet1!$B$17+Sheet1!$B$18*'Portfolio allocation'!K1478</f>
        <v>2.3364046550880288E-3</v>
      </c>
      <c r="V1478" s="13">
        <f t="shared" si="213"/>
        <v>1.7562775093234378E-2</v>
      </c>
      <c r="W1478" s="13"/>
      <c r="X1478" s="2">
        <v>34940</v>
      </c>
      <c r="Y1478">
        <v>24.446200000000001</v>
      </c>
      <c r="AA1478" s="2">
        <v>34940</v>
      </c>
      <c r="AB1478">
        <v>291.43</v>
      </c>
      <c r="AC1478">
        <f t="shared" si="214"/>
        <v>7.3974212727712096E-3</v>
      </c>
      <c r="AD1478">
        <f t="shared" si="209"/>
        <v>7.1690212727712095E-3</v>
      </c>
      <c r="AE1478">
        <f>Sheet2!$B$17+Sheet2!$B$18*'Portfolio allocation'!K1478</f>
        <v>1.4862593088901992E-3</v>
      </c>
      <c r="AF1478">
        <f t="shared" si="215"/>
        <v>5.6827619638810103E-3</v>
      </c>
      <c r="AH1478" s="2">
        <v>34940</v>
      </c>
      <c r="AI1478">
        <v>6.3540000000000001</v>
      </c>
      <c r="AJ1478">
        <v>5.71</v>
      </c>
      <c r="AK1478">
        <v>1.2920199999999999</v>
      </c>
      <c r="AR1478" s="3"/>
    </row>
    <row r="1479" spans="1:44" hidden="1" outlineLevel="1" x14ac:dyDescent="0.2">
      <c r="A1479" s="2">
        <v>34941</v>
      </c>
      <c r="B1479">
        <v>12.03</v>
      </c>
      <c r="E1479" s="2">
        <v>34941</v>
      </c>
      <c r="F1479">
        <v>560.91999999999996</v>
      </c>
      <c r="G1479">
        <f t="shared" si="210"/>
        <v>1.6428571428570571E-3</v>
      </c>
      <c r="H1479" s="2">
        <v>34941</v>
      </c>
      <c r="I1479">
        <v>715.54</v>
      </c>
      <c r="J1479">
        <f t="shared" si="211"/>
        <v>1.974430425832896E-3</v>
      </c>
      <c r="K1479">
        <f t="shared" si="207"/>
        <v>1.746030425832896E-3</v>
      </c>
      <c r="L1479">
        <v>1.5624587640104702E-3</v>
      </c>
      <c r="N1479" s="2">
        <v>34941</v>
      </c>
      <c r="O1479">
        <v>5.8281000000000001</v>
      </c>
      <c r="Q1479" s="2">
        <v>34941</v>
      </c>
      <c r="R1479">
        <v>5994.04</v>
      </c>
      <c r="S1479" s="8">
        <f t="shared" si="212"/>
        <v>1.4965304470626606E-2</v>
      </c>
      <c r="T1479" s="9">
        <f t="shared" si="208"/>
        <v>1.4736904470626606E-2</v>
      </c>
      <c r="U1479" s="3">
        <f>Sheet1!$B$17+Sheet1!$B$18*'Portfolio allocation'!K1479</f>
        <v>2.4908892391656825E-3</v>
      </c>
      <c r="V1479" s="13">
        <f t="shared" si="213"/>
        <v>1.2246015231460922E-2</v>
      </c>
      <c r="W1479" s="13"/>
      <c r="X1479" s="2">
        <v>34941</v>
      </c>
      <c r="Y1479">
        <v>24.267099999999999</v>
      </c>
      <c r="AA1479" s="2">
        <v>34941</v>
      </c>
      <c r="AB1479">
        <v>289.29000000000002</v>
      </c>
      <c r="AC1479">
        <f t="shared" si="214"/>
        <v>-7.3431012593074829E-3</v>
      </c>
      <c r="AD1479">
        <f t="shared" si="209"/>
        <v>-7.5695012593074828E-3</v>
      </c>
      <c r="AE1479">
        <f>Sheet2!$B$17+Sheet2!$B$18*'Portfolio allocation'!K1479</f>
        <v>1.6060018112799071E-3</v>
      </c>
      <c r="AF1479">
        <f t="shared" si="215"/>
        <v>-9.1755030705873899E-3</v>
      </c>
      <c r="AH1479" s="2">
        <v>34941</v>
      </c>
      <c r="AI1479">
        <v>6.3280000000000003</v>
      </c>
      <c r="AJ1479">
        <v>5.66</v>
      </c>
      <c r="AK1479">
        <v>1.2907500000000001</v>
      </c>
      <c r="AR1479" s="3"/>
    </row>
    <row r="1480" spans="1:44" hidden="1" outlineLevel="1" x14ac:dyDescent="0.2">
      <c r="A1480" s="2">
        <v>34942</v>
      </c>
      <c r="B1480">
        <v>11.52</v>
      </c>
      <c r="E1480" s="2">
        <v>34942</v>
      </c>
      <c r="F1480">
        <v>561.88</v>
      </c>
      <c r="G1480">
        <f t="shared" si="210"/>
        <v>1.711474006988567E-3</v>
      </c>
      <c r="H1480" s="2">
        <v>34942</v>
      </c>
      <c r="I1480">
        <v>716.82</v>
      </c>
      <c r="J1480">
        <f t="shared" si="211"/>
        <v>1.7888587640104703E-3</v>
      </c>
      <c r="K1480">
        <f t="shared" si="207"/>
        <v>1.5624587640104702E-3</v>
      </c>
      <c r="L1480">
        <v>3.2895269105213715E-3</v>
      </c>
      <c r="N1480" s="2">
        <v>34942</v>
      </c>
      <c r="O1480">
        <v>5.7812000000000001</v>
      </c>
      <c r="Q1480" s="2">
        <v>34942</v>
      </c>
      <c r="R1480">
        <v>5945.83</v>
      </c>
      <c r="S1480" s="8">
        <f t="shared" si="212"/>
        <v>-8.0429893694403676E-3</v>
      </c>
      <c r="T1480" s="9">
        <f t="shared" si="208"/>
        <v>-8.2693893694403674E-3</v>
      </c>
      <c r="U1480" s="3">
        <f>Sheet1!$B$17+Sheet1!$B$18*'Portfolio allocation'!K1480</f>
        <v>2.2802911763984022E-3</v>
      </c>
      <c r="V1480" s="13">
        <f t="shared" si="213"/>
        <v>-1.0549680545838769E-2</v>
      </c>
      <c r="W1480" s="13"/>
      <c r="X1480" s="2">
        <v>34942</v>
      </c>
      <c r="Y1480">
        <v>24.684999999999999</v>
      </c>
      <c r="AA1480" s="2">
        <v>34942</v>
      </c>
      <c r="AB1480">
        <v>294.27999999999997</v>
      </c>
      <c r="AC1480">
        <f t="shared" si="214"/>
        <v>1.7249127173424528E-2</v>
      </c>
      <c r="AD1480">
        <f t="shared" si="209"/>
        <v>1.7023127173424527E-2</v>
      </c>
      <c r="AE1480">
        <f>Sheet2!$B$17+Sheet2!$B$18*'Portfolio allocation'!K1480</f>
        <v>1.4427652062507417E-3</v>
      </c>
      <c r="AF1480">
        <f t="shared" si="215"/>
        <v>1.5580361967173786E-2</v>
      </c>
      <c r="AH1480" s="2">
        <v>34942</v>
      </c>
      <c r="AI1480">
        <v>6.2859999999999996</v>
      </c>
      <c r="AJ1480">
        <v>5.65</v>
      </c>
      <c r="AK1480">
        <v>1.29633</v>
      </c>
      <c r="AR1480" s="3"/>
    </row>
    <row r="1481" spans="1:44" hidden="1" outlineLevel="1" x14ac:dyDescent="0.2">
      <c r="A1481" s="2">
        <v>34943</v>
      </c>
      <c r="B1481">
        <v>11.29</v>
      </c>
      <c r="E1481" s="2">
        <v>34943</v>
      </c>
      <c r="F1481">
        <v>563.84</v>
      </c>
      <c r="G1481">
        <f t="shared" si="210"/>
        <v>3.4882893144443372E-3</v>
      </c>
      <c r="H1481" s="2">
        <v>34943</v>
      </c>
      <c r="I1481">
        <v>719.34</v>
      </c>
      <c r="J1481">
        <f t="shared" si="211"/>
        <v>3.5155269105213716E-3</v>
      </c>
      <c r="K1481">
        <f t="shared" si="207"/>
        <v>3.2895269105213715E-3</v>
      </c>
      <c r="L1481">
        <v>-2.24E-4</v>
      </c>
      <c r="N1481" s="2">
        <v>34943</v>
      </c>
      <c r="O1481">
        <v>5.6093999999999999</v>
      </c>
      <c r="Q1481" s="2">
        <v>34943</v>
      </c>
      <c r="R1481">
        <v>5769.06</v>
      </c>
      <c r="S1481" s="8">
        <f t="shared" si="212"/>
        <v>-2.9730079736554837E-2</v>
      </c>
      <c r="T1481" s="9">
        <f t="shared" si="208"/>
        <v>-2.9956079736554838E-2</v>
      </c>
      <c r="U1481" s="3">
        <f>Sheet1!$B$17+Sheet1!$B$18*'Portfolio allocation'!K1481</f>
        <v>4.261627523803194E-3</v>
      </c>
      <c r="V1481" s="13">
        <f t="shared" si="213"/>
        <v>-3.4217707260358034E-2</v>
      </c>
      <c r="W1481" s="13"/>
      <c r="X1481" s="2">
        <v>34943</v>
      </c>
      <c r="Y1481">
        <v>24.535799999999998</v>
      </c>
      <c r="AA1481" s="2">
        <v>34943</v>
      </c>
      <c r="AB1481">
        <v>292.5</v>
      </c>
      <c r="AC1481">
        <f t="shared" si="214"/>
        <v>-6.0486611390511147E-3</v>
      </c>
      <c r="AD1481">
        <f t="shared" si="209"/>
        <v>-6.2726611390511149E-3</v>
      </c>
      <c r="AE1481">
        <f>Sheet2!$B$17+Sheet2!$B$18*'Portfolio allocation'!K1481</f>
        <v>2.9785182636216721E-3</v>
      </c>
      <c r="AF1481">
        <f t="shared" si="215"/>
        <v>-9.2511794026727875E-3</v>
      </c>
      <c r="AH1481" s="2">
        <v>34943</v>
      </c>
      <c r="AI1481">
        <v>6.2270000000000003</v>
      </c>
      <c r="AJ1481">
        <v>5.6</v>
      </c>
      <c r="AK1481">
        <v>1.2977300000000001</v>
      </c>
      <c r="AR1481" s="3"/>
    </row>
    <row r="1482" spans="1:44" hidden="1" outlineLevel="1" x14ac:dyDescent="0.2">
      <c r="A1482" s="2">
        <v>34946</v>
      </c>
      <c r="B1482">
        <v>11.29</v>
      </c>
      <c r="E1482" s="2">
        <v>34946</v>
      </c>
      <c r="F1482">
        <v>563.84</v>
      </c>
      <c r="G1482">
        <f t="shared" si="210"/>
        <v>0</v>
      </c>
      <c r="H1482" s="2">
        <v>34946</v>
      </c>
      <c r="I1482">
        <v>719.34</v>
      </c>
      <c r="J1482">
        <f t="shared" si="211"/>
        <v>0</v>
      </c>
      <c r="K1482">
        <f t="shared" si="207"/>
        <v>-2.24E-4</v>
      </c>
      <c r="L1482">
        <v>9.3959293797090133E-3</v>
      </c>
      <c r="N1482" s="2">
        <v>34946</v>
      </c>
      <c r="O1482">
        <v>5.6093999999999999</v>
      </c>
      <c r="Q1482" s="2">
        <v>34946</v>
      </c>
      <c r="R1482">
        <v>5769.06</v>
      </c>
      <c r="S1482" s="8">
        <f t="shared" si="212"/>
        <v>0</v>
      </c>
      <c r="T1482" s="9">
        <f t="shared" si="208"/>
        <v>-2.2399999999999997E-4</v>
      </c>
      <c r="U1482" s="3">
        <f>Sheet1!$B$17+Sheet1!$B$18*'Portfolio allocation'!K1482</f>
        <v>2.3082040743969647E-4</v>
      </c>
      <c r="V1482" s="13">
        <f t="shared" si="213"/>
        <v>-4.5482040743969644E-4</v>
      </c>
      <c r="W1482" s="13"/>
      <c r="X1482" s="2">
        <v>34946</v>
      </c>
      <c r="Y1482">
        <v>24.535799999999998</v>
      </c>
      <c r="AA1482" s="2">
        <v>34946</v>
      </c>
      <c r="AB1482">
        <v>292.5</v>
      </c>
      <c r="AC1482">
        <f t="shared" si="214"/>
        <v>0</v>
      </c>
      <c r="AD1482">
        <f t="shared" si="209"/>
        <v>-2.24E-4</v>
      </c>
      <c r="AE1482">
        <f>Sheet2!$B$17+Sheet2!$B$18*'Portfolio allocation'!K1482</f>
        <v>-1.4579950339249477E-4</v>
      </c>
      <c r="AF1482">
        <f t="shared" si="215"/>
        <v>-7.820049660750523E-5</v>
      </c>
      <c r="AH1482" s="2">
        <v>34946</v>
      </c>
      <c r="AI1482">
        <v>6.26</v>
      </c>
      <c r="AJ1482">
        <v>5.6</v>
      </c>
      <c r="AK1482">
        <v>1.2968599999999999</v>
      </c>
      <c r="AR1482" s="3"/>
    </row>
    <row r="1483" spans="1:44" hidden="1" outlineLevel="1" x14ac:dyDescent="0.2">
      <c r="A1483" s="2">
        <v>34947</v>
      </c>
      <c r="B1483">
        <v>11.65</v>
      </c>
      <c r="E1483" s="2">
        <v>34947</v>
      </c>
      <c r="F1483">
        <v>569.16999999999996</v>
      </c>
      <c r="G1483">
        <f t="shared" si="210"/>
        <v>9.4530363223608305E-3</v>
      </c>
      <c r="H1483" s="2">
        <v>34947</v>
      </c>
      <c r="I1483">
        <v>726.26</v>
      </c>
      <c r="J1483">
        <f t="shared" si="211"/>
        <v>9.6199293797090135E-3</v>
      </c>
      <c r="K1483">
        <f t="shared" si="207"/>
        <v>9.3959293797090133E-3</v>
      </c>
      <c r="L1483">
        <v>1.7312226475365586E-3</v>
      </c>
      <c r="N1483" s="2">
        <v>34947</v>
      </c>
      <c r="O1483">
        <v>5.9375</v>
      </c>
      <c r="Q1483" s="2">
        <v>34947</v>
      </c>
      <c r="R1483">
        <v>6106.53</v>
      </c>
      <c r="S1483" s="8">
        <f t="shared" si="212"/>
        <v>5.8496531497332249E-2</v>
      </c>
      <c r="T1483" s="9">
        <f t="shared" si="208"/>
        <v>5.8272531497332247E-2</v>
      </c>
      <c r="U1483" s="3">
        <f>Sheet1!$B$17+Sheet1!$B$18*'Portfolio allocation'!K1483</f>
        <v>1.1267047193273936E-2</v>
      </c>
      <c r="V1483" s="13">
        <f t="shared" si="213"/>
        <v>4.7005484304058313E-2</v>
      </c>
      <c r="W1483" s="13"/>
      <c r="X1483" s="2">
        <v>34947</v>
      </c>
      <c r="Y1483">
        <v>24.1477</v>
      </c>
      <c r="AA1483" s="2">
        <v>34947</v>
      </c>
      <c r="AB1483">
        <v>287.87</v>
      </c>
      <c r="AC1483">
        <f t="shared" si="214"/>
        <v>-1.5829059829059799E-2</v>
      </c>
      <c r="AD1483">
        <f t="shared" si="209"/>
        <v>-1.6053059829059798E-2</v>
      </c>
      <c r="AE1483">
        <f>Sheet2!$B$17+Sheet2!$B$18*'Portfolio allocation'!K1483</f>
        <v>8.4084871276401615E-3</v>
      </c>
      <c r="AF1483">
        <f t="shared" si="215"/>
        <v>-2.446154695669996E-2</v>
      </c>
      <c r="AH1483" s="2">
        <v>34947</v>
      </c>
      <c r="AI1483">
        <v>6.1740000000000004</v>
      </c>
      <c r="AJ1483">
        <v>5.6</v>
      </c>
      <c r="AK1483">
        <v>1.2988200000000001</v>
      </c>
      <c r="AR1483" s="3"/>
    </row>
    <row r="1484" spans="1:44" hidden="1" outlineLevel="1" x14ac:dyDescent="0.2">
      <c r="A1484" s="2">
        <v>34948</v>
      </c>
      <c r="B1484">
        <v>11.65</v>
      </c>
      <c r="E1484" s="2">
        <v>34948</v>
      </c>
      <c r="F1484">
        <v>570.16999999999996</v>
      </c>
      <c r="G1484">
        <f t="shared" si="210"/>
        <v>1.7569443224343395E-3</v>
      </c>
      <c r="H1484" s="2">
        <v>34948</v>
      </c>
      <c r="I1484">
        <v>727.68</v>
      </c>
      <c r="J1484">
        <f t="shared" si="211"/>
        <v>1.9552226475365586E-3</v>
      </c>
      <c r="K1484">
        <f t="shared" si="207"/>
        <v>1.7312226475365586E-3</v>
      </c>
      <c r="L1484">
        <v>5.0846086191882225E-5</v>
      </c>
      <c r="N1484" s="2">
        <v>34948</v>
      </c>
      <c r="O1484">
        <v>5.8437000000000001</v>
      </c>
      <c r="Q1484" s="2">
        <v>34948</v>
      </c>
      <c r="R1484">
        <v>6010.11</v>
      </c>
      <c r="S1484" s="8">
        <f t="shared" si="212"/>
        <v>-1.5789654681136467E-2</v>
      </c>
      <c r="T1484" s="9">
        <f t="shared" si="208"/>
        <v>-1.6013654681136465E-2</v>
      </c>
      <c r="U1484" s="3">
        <f>Sheet1!$B$17+Sheet1!$B$18*'Portfolio allocation'!K1484</f>
        <v>2.4739013806251162E-3</v>
      </c>
      <c r="V1484" s="13">
        <f t="shared" si="213"/>
        <v>-1.8487556061761581E-2</v>
      </c>
      <c r="W1484" s="13"/>
      <c r="X1484" s="2">
        <v>34948</v>
      </c>
      <c r="Y1484">
        <v>24.058199999999999</v>
      </c>
      <c r="AA1484" s="2">
        <v>34948</v>
      </c>
      <c r="AB1484">
        <v>286.8</v>
      </c>
      <c r="AC1484">
        <f t="shared" si="214"/>
        <v>-3.7169555702226686E-3</v>
      </c>
      <c r="AD1484">
        <f t="shared" si="209"/>
        <v>-3.9409555702226689E-3</v>
      </c>
      <c r="AE1484">
        <f>Sheet2!$B$17+Sheet2!$B$18*'Portfolio allocation'!K1484</f>
        <v>1.5928343570382124E-3</v>
      </c>
      <c r="AF1484">
        <f t="shared" si="215"/>
        <v>-5.5337899272608817E-3</v>
      </c>
      <c r="AH1484" s="2">
        <v>34948</v>
      </c>
      <c r="AI1484">
        <v>6.1719999999999997</v>
      </c>
      <c r="AJ1484">
        <v>5.6</v>
      </c>
      <c r="AK1484">
        <v>1.2883800000000001</v>
      </c>
      <c r="AR1484" s="3"/>
    </row>
    <row r="1485" spans="1:44" hidden="1" outlineLevel="1" x14ac:dyDescent="0.2">
      <c r="A1485" s="2">
        <v>34949</v>
      </c>
      <c r="B1485">
        <v>11.85</v>
      </c>
      <c r="E1485" s="2">
        <v>34949</v>
      </c>
      <c r="F1485">
        <v>570.29</v>
      </c>
      <c r="G1485">
        <f t="shared" si="210"/>
        <v>2.1046354595988248E-4</v>
      </c>
      <c r="H1485" s="2">
        <v>34949</v>
      </c>
      <c r="I1485">
        <v>727.88</v>
      </c>
      <c r="J1485">
        <f t="shared" si="211"/>
        <v>2.7484608619188222E-4</v>
      </c>
      <c r="K1485">
        <f t="shared" si="207"/>
        <v>5.0846086191882225E-5</v>
      </c>
      <c r="L1485">
        <v>3.9779896686267845E-3</v>
      </c>
      <c r="N1485" s="2">
        <v>34949</v>
      </c>
      <c r="O1485">
        <v>5.9141000000000004</v>
      </c>
      <c r="Q1485" s="2">
        <v>34949</v>
      </c>
      <c r="R1485">
        <v>6082.43</v>
      </c>
      <c r="S1485" s="8">
        <f t="shared" si="212"/>
        <v>1.2033057631224864E-2</v>
      </c>
      <c r="T1485" s="9">
        <f t="shared" si="208"/>
        <v>1.1809057631224864E-2</v>
      </c>
      <c r="U1485" s="3">
        <f>Sheet1!$B$17+Sheet1!$B$18*'Portfolio allocation'!K1485</f>
        <v>5.4613080304514821E-4</v>
      </c>
      <c r="V1485" s="13">
        <f t="shared" si="213"/>
        <v>1.1262926828179715E-2</v>
      </c>
      <c r="W1485" s="13"/>
      <c r="X1485" s="2">
        <v>34949</v>
      </c>
      <c r="Y1485">
        <v>23.729800000000001</v>
      </c>
      <c r="AA1485" s="2">
        <v>34949</v>
      </c>
      <c r="AB1485">
        <v>282.89</v>
      </c>
      <c r="AC1485">
        <f t="shared" si="214"/>
        <v>-1.3633193863319515E-2</v>
      </c>
      <c r="AD1485">
        <f t="shared" si="209"/>
        <v>-1.3859193863319515E-2</v>
      </c>
      <c r="AE1485">
        <f>Sheet2!$B$17+Sheet2!$B$18*'Portfolio allocation'!K1485</f>
        <v>9.860064840716269E-5</v>
      </c>
      <c r="AF1485">
        <f t="shared" si="215"/>
        <v>-1.3957794511726677E-2</v>
      </c>
      <c r="AH1485" s="2">
        <v>34949</v>
      </c>
      <c r="AI1485">
        <v>6.2089999999999996</v>
      </c>
      <c r="AJ1485">
        <v>5.65</v>
      </c>
      <c r="AK1485">
        <v>1.29172</v>
      </c>
      <c r="AR1485" s="3"/>
    </row>
    <row r="1486" spans="1:44" hidden="1" outlineLevel="1" x14ac:dyDescent="0.2">
      <c r="A1486" s="2">
        <v>34950</v>
      </c>
      <c r="B1486">
        <v>11.16</v>
      </c>
      <c r="E1486" s="2">
        <v>34950</v>
      </c>
      <c r="F1486">
        <v>572.67999999999995</v>
      </c>
      <c r="G1486">
        <f t="shared" si="210"/>
        <v>4.1908502691612171E-3</v>
      </c>
      <c r="H1486" s="2">
        <v>34950</v>
      </c>
      <c r="I1486">
        <v>730.94</v>
      </c>
      <c r="J1486">
        <f t="shared" si="211"/>
        <v>4.2039896686267841E-3</v>
      </c>
      <c r="K1486">
        <f t="shared" si="207"/>
        <v>3.9779896686267845E-3</v>
      </c>
      <c r="L1486">
        <v>1.962162158316654E-3</v>
      </c>
      <c r="N1486" s="2">
        <v>34950</v>
      </c>
      <c r="O1486">
        <v>5.9687000000000001</v>
      </c>
      <c r="Q1486" s="2">
        <v>34950</v>
      </c>
      <c r="R1486">
        <v>6138.67</v>
      </c>
      <c r="S1486" s="8">
        <f t="shared" si="212"/>
        <v>9.2463045197395122E-3</v>
      </c>
      <c r="T1486" s="9">
        <f t="shared" si="208"/>
        <v>9.0203045197395117E-3</v>
      </c>
      <c r="U1486" s="3">
        <f>Sheet1!$B$17+Sheet1!$B$18*'Portfolio allocation'!K1486</f>
        <v>5.0514494478683062E-3</v>
      </c>
      <c r="V1486" s="13">
        <f t="shared" si="213"/>
        <v>3.9688550718712055E-3</v>
      </c>
      <c r="W1486" s="13"/>
      <c r="X1486" s="2">
        <v>34950</v>
      </c>
      <c r="Y1486">
        <v>23.610499999999998</v>
      </c>
      <c r="AA1486" s="2">
        <v>34950</v>
      </c>
      <c r="AB1486">
        <v>281.47000000000003</v>
      </c>
      <c r="AC1486">
        <f t="shared" si="214"/>
        <v>-5.0196189331540575E-3</v>
      </c>
      <c r="AD1486">
        <f t="shared" si="209"/>
        <v>-5.2464189331540576E-3</v>
      </c>
      <c r="AE1486">
        <f>Sheet2!$B$17+Sheet2!$B$18*'Portfolio allocation'!K1486</f>
        <v>3.5907169124025163E-3</v>
      </c>
      <c r="AF1486">
        <f t="shared" si="215"/>
        <v>-8.8371358455565738E-3</v>
      </c>
      <c r="AH1486" s="2">
        <v>34950</v>
      </c>
      <c r="AI1486">
        <v>6.2220000000000004</v>
      </c>
      <c r="AJ1486">
        <v>5.67</v>
      </c>
      <c r="AK1486">
        <v>1.2892999999999999</v>
      </c>
      <c r="AR1486" s="3"/>
    </row>
    <row r="1487" spans="1:44" hidden="1" outlineLevel="1" x14ac:dyDescent="0.2">
      <c r="A1487" s="2">
        <v>34953</v>
      </c>
      <c r="B1487">
        <v>11.51</v>
      </c>
      <c r="E1487" s="2">
        <v>34953</v>
      </c>
      <c r="F1487">
        <v>573.91</v>
      </c>
      <c r="G1487">
        <f t="shared" si="210"/>
        <v>2.1477963260458921E-3</v>
      </c>
      <c r="H1487" s="2">
        <v>34953</v>
      </c>
      <c r="I1487">
        <v>732.54</v>
      </c>
      <c r="J1487">
        <f t="shared" si="211"/>
        <v>2.1889621583166541E-3</v>
      </c>
      <c r="K1487">
        <f t="shared" si="207"/>
        <v>1.962162158316654E-3</v>
      </c>
      <c r="L1487">
        <v>4.3190268490459196E-3</v>
      </c>
      <c r="N1487" s="2">
        <v>34953</v>
      </c>
      <c r="O1487">
        <v>6.1016000000000004</v>
      </c>
      <c r="Q1487" s="2">
        <v>34953</v>
      </c>
      <c r="R1487">
        <v>6275.26</v>
      </c>
      <c r="S1487" s="8">
        <f t="shared" si="212"/>
        <v>2.2250748126222852E-2</v>
      </c>
      <c r="T1487" s="9">
        <f t="shared" si="208"/>
        <v>2.2023948126222853E-2</v>
      </c>
      <c r="U1487" s="3">
        <f>Sheet1!$B$17+Sheet1!$B$18*'Portfolio allocation'!K1487</f>
        <v>2.7388410401775688E-3</v>
      </c>
      <c r="V1487" s="13">
        <f t="shared" si="213"/>
        <v>1.9285107086045285E-2</v>
      </c>
      <c r="W1487" s="13"/>
      <c r="X1487" s="2">
        <v>34953</v>
      </c>
      <c r="Y1487">
        <v>23.013500000000001</v>
      </c>
      <c r="AA1487" s="2">
        <v>34953</v>
      </c>
      <c r="AB1487">
        <v>274.35000000000002</v>
      </c>
      <c r="AC1487">
        <f t="shared" si="214"/>
        <v>-2.5295768643194716E-2</v>
      </c>
      <c r="AD1487">
        <f t="shared" si="209"/>
        <v>-2.5522568643194715E-2</v>
      </c>
      <c r="AE1487">
        <f>Sheet2!$B$17+Sheet2!$B$18*'Portfolio allocation'!K1487</f>
        <v>1.7981916618236607E-3</v>
      </c>
      <c r="AF1487">
        <f t="shared" si="215"/>
        <v>-2.7320760305018375E-2</v>
      </c>
      <c r="AH1487" s="2">
        <v>34953</v>
      </c>
      <c r="AI1487">
        <v>6.2130000000000001</v>
      </c>
      <c r="AJ1487">
        <v>5.67</v>
      </c>
      <c r="AK1487">
        <v>1.2943800000000001</v>
      </c>
      <c r="AR1487" s="3"/>
    </row>
    <row r="1488" spans="1:44" hidden="1" outlineLevel="1" x14ac:dyDescent="0.2">
      <c r="A1488" s="2">
        <v>34954</v>
      </c>
      <c r="B1488">
        <v>11.46</v>
      </c>
      <c r="E1488" s="2">
        <v>34954</v>
      </c>
      <c r="F1488">
        <v>576.51</v>
      </c>
      <c r="G1488">
        <f t="shared" si="210"/>
        <v>4.530327054764749E-3</v>
      </c>
      <c r="H1488" s="2">
        <v>34954</v>
      </c>
      <c r="I1488">
        <v>735.87</v>
      </c>
      <c r="J1488">
        <f t="shared" si="211"/>
        <v>4.5458268490459197E-3</v>
      </c>
      <c r="K1488">
        <f t="shared" si="207"/>
        <v>4.3190268490459196E-3</v>
      </c>
      <c r="L1488">
        <v>4.1785516083003987E-3</v>
      </c>
      <c r="N1488" s="2">
        <v>34954</v>
      </c>
      <c r="O1488">
        <v>6.0156000000000001</v>
      </c>
      <c r="Q1488" s="2">
        <v>34954</v>
      </c>
      <c r="R1488">
        <v>6186.88</v>
      </c>
      <c r="S1488" s="8">
        <f t="shared" si="212"/>
        <v>-1.4083878596265365E-2</v>
      </c>
      <c r="T1488" s="9">
        <f t="shared" si="208"/>
        <v>-1.4310678596265364E-2</v>
      </c>
      <c r="U1488" s="3">
        <f>Sheet1!$B$17+Sheet1!$B$18*'Portfolio allocation'!K1488</f>
        <v>5.4426959442766716E-3</v>
      </c>
      <c r="V1488" s="13">
        <f t="shared" si="213"/>
        <v>-1.9753374540542035E-2</v>
      </c>
      <c r="W1488" s="13"/>
      <c r="X1488" s="2">
        <v>34954</v>
      </c>
      <c r="Y1488">
        <v>23.2821</v>
      </c>
      <c r="AA1488" s="2">
        <v>34954</v>
      </c>
      <c r="AB1488">
        <v>277.55</v>
      </c>
      <c r="AC1488">
        <f t="shared" si="214"/>
        <v>1.1663932932385546E-2</v>
      </c>
      <c r="AD1488">
        <f t="shared" si="209"/>
        <v>1.1439532932385546E-2</v>
      </c>
      <c r="AE1488">
        <f>Sheet2!$B$17+Sheet2!$B$18*'Portfolio allocation'!K1488</f>
        <v>3.8939758738765896E-3</v>
      </c>
      <c r="AF1488">
        <f t="shared" si="215"/>
        <v>7.545557058508956E-3</v>
      </c>
      <c r="AH1488" s="2">
        <v>34954</v>
      </c>
      <c r="AI1488">
        <v>6.1589999999999998</v>
      </c>
      <c r="AJ1488">
        <v>5.61</v>
      </c>
      <c r="AK1488">
        <v>1.29451</v>
      </c>
      <c r="AR1488" s="3"/>
    </row>
    <row r="1489" spans="1:44" hidden="1" outlineLevel="1" x14ac:dyDescent="0.2">
      <c r="A1489" s="2">
        <v>34955</v>
      </c>
      <c r="B1489">
        <v>11.35</v>
      </c>
      <c r="E1489" s="2">
        <v>34955</v>
      </c>
      <c r="F1489">
        <v>578.77</v>
      </c>
      <c r="G1489">
        <f t="shared" si="210"/>
        <v>3.9201401536832492E-3</v>
      </c>
      <c r="H1489" s="2">
        <v>34955</v>
      </c>
      <c r="I1489">
        <v>739.11</v>
      </c>
      <c r="J1489">
        <f t="shared" si="211"/>
        <v>4.4029516083003983E-3</v>
      </c>
      <c r="K1489">
        <f t="shared" si="207"/>
        <v>4.1785516083003987E-3</v>
      </c>
      <c r="L1489">
        <v>8.1632672105638546E-3</v>
      </c>
      <c r="N1489" s="2">
        <v>34955</v>
      </c>
      <c r="O1489">
        <v>6.0077999999999996</v>
      </c>
      <c r="Q1489" s="2">
        <v>34955</v>
      </c>
      <c r="R1489">
        <v>6178.84</v>
      </c>
      <c r="S1489" s="8">
        <f t="shared" si="212"/>
        <v>-1.2995241543395375E-3</v>
      </c>
      <c r="T1489" s="9">
        <f t="shared" si="208"/>
        <v>-1.5239241543395375E-3</v>
      </c>
      <c r="U1489" s="3">
        <f>Sheet1!$B$17+Sheet1!$B$18*'Portfolio allocation'!K1489</f>
        <v>5.2815391879773733E-3</v>
      </c>
      <c r="V1489" s="13">
        <f t="shared" si="213"/>
        <v>-6.8054633423169104E-3</v>
      </c>
      <c r="W1489" s="13"/>
      <c r="X1489" s="2">
        <v>34955</v>
      </c>
      <c r="Y1489">
        <v>22.595600000000001</v>
      </c>
      <c r="AA1489" s="2">
        <v>34955</v>
      </c>
      <c r="AB1489">
        <v>269.37</v>
      </c>
      <c r="AC1489">
        <f t="shared" si="214"/>
        <v>-2.9472167177085229E-2</v>
      </c>
      <c r="AD1489">
        <f t="shared" si="209"/>
        <v>-2.9697367177085227E-2</v>
      </c>
      <c r="AE1489">
        <f>Sheet2!$B$17+Sheet2!$B$18*'Portfolio allocation'!K1489</f>
        <v>3.7690617059581498E-3</v>
      </c>
      <c r="AF1489">
        <f t="shared" si="215"/>
        <v>-3.3466428883043374E-2</v>
      </c>
      <c r="AH1489" s="2">
        <v>34955</v>
      </c>
      <c r="AI1489">
        <v>6.18</v>
      </c>
      <c r="AJ1489">
        <v>5.63</v>
      </c>
      <c r="AK1489">
        <v>1.2819700000000001</v>
      </c>
      <c r="AR1489" s="3"/>
    </row>
    <row r="1490" spans="1:44" hidden="1" outlineLevel="1" x14ac:dyDescent="0.2">
      <c r="A1490" s="2">
        <v>34956</v>
      </c>
      <c r="B1490">
        <v>11.1</v>
      </c>
      <c r="E1490" s="2">
        <v>34956</v>
      </c>
      <c r="F1490">
        <v>583.61</v>
      </c>
      <c r="G1490">
        <f t="shared" si="210"/>
        <v>8.3625619848990418E-3</v>
      </c>
      <c r="H1490" s="2">
        <v>34956</v>
      </c>
      <c r="I1490">
        <v>745.31</v>
      </c>
      <c r="J1490">
        <f t="shared" si="211"/>
        <v>8.3884672105638547E-3</v>
      </c>
      <c r="K1490">
        <f t="shared" si="207"/>
        <v>8.1632672105638546E-3</v>
      </c>
      <c r="L1490">
        <v>-6.6316878077564857E-4</v>
      </c>
      <c r="N1490" s="2">
        <v>34956</v>
      </c>
      <c r="O1490">
        <v>5.9297000000000004</v>
      </c>
      <c r="Q1490" s="2">
        <v>34956</v>
      </c>
      <c r="R1490">
        <v>6098.5</v>
      </c>
      <c r="S1490" s="8">
        <f t="shared" si="212"/>
        <v>-1.3002440587553621E-2</v>
      </c>
      <c r="T1490" s="9">
        <f t="shared" si="208"/>
        <v>-1.3227640587553621E-2</v>
      </c>
      <c r="U1490" s="3">
        <f>Sheet1!$B$17+Sheet1!$B$18*'Portfolio allocation'!K1490</f>
        <v>9.8529059130168621E-3</v>
      </c>
      <c r="V1490" s="13">
        <f t="shared" si="213"/>
        <v>-2.3080546500570481E-2</v>
      </c>
      <c r="W1490" s="13"/>
      <c r="X1490" s="2">
        <v>34956</v>
      </c>
      <c r="Y1490">
        <v>22.2971</v>
      </c>
      <c r="AA1490" s="2">
        <v>34956</v>
      </c>
      <c r="AB1490">
        <v>265.81</v>
      </c>
      <c r="AC1490">
        <f t="shared" si="214"/>
        <v>-1.3216022571184594E-2</v>
      </c>
      <c r="AD1490">
        <f t="shared" si="209"/>
        <v>-1.3436422571184594E-2</v>
      </c>
      <c r="AE1490">
        <f>Sheet2!$B$17+Sheet2!$B$18*'Portfolio allocation'!K1490</f>
        <v>7.3123724787801199E-3</v>
      </c>
      <c r="AF1490">
        <f t="shared" si="215"/>
        <v>-2.0748795049964713E-2</v>
      </c>
      <c r="AH1490" s="2">
        <v>34956</v>
      </c>
      <c r="AI1490">
        <v>6.0780000000000003</v>
      </c>
      <c r="AJ1490">
        <v>5.51</v>
      </c>
      <c r="AK1490">
        <v>1.2829999999999999</v>
      </c>
      <c r="AR1490" s="3"/>
    </row>
    <row r="1491" spans="1:44" hidden="1" outlineLevel="1" x14ac:dyDescent="0.2">
      <c r="A1491" s="2">
        <v>34957</v>
      </c>
      <c r="B1491">
        <v>11.58</v>
      </c>
      <c r="E1491" s="2">
        <v>34957</v>
      </c>
      <c r="F1491">
        <v>583.35</v>
      </c>
      <c r="G1491">
        <f t="shared" si="210"/>
        <v>-4.4550299001044902E-4</v>
      </c>
      <c r="H1491" s="2">
        <v>34957</v>
      </c>
      <c r="I1491">
        <v>744.98</v>
      </c>
      <c r="J1491">
        <f t="shared" si="211"/>
        <v>-4.4276878077564863E-4</v>
      </c>
      <c r="K1491">
        <f t="shared" si="207"/>
        <v>-6.6316878077564857E-4</v>
      </c>
      <c r="L1491">
        <v>-8.6631259899599966E-4</v>
      </c>
      <c r="N1491" s="2">
        <v>34957</v>
      </c>
      <c r="O1491">
        <v>5.8398000000000003</v>
      </c>
      <c r="Q1491" s="2">
        <v>34957</v>
      </c>
      <c r="R1491">
        <v>6006.09</v>
      </c>
      <c r="S1491" s="8">
        <f t="shared" si="212"/>
        <v>-1.5152906452406301E-2</v>
      </c>
      <c r="T1491" s="9">
        <f t="shared" si="208"/>
        <v>-1.5373306452406301E-2</v>
      </c>
      <c r="U1491" s="3">
        <f>Sheet1!$B$17+Sheet1!$B$18*'Portfolio allocation'!K1491</f>
        <v>-2.7300514788314149E-4</v>
      </c>
      <c r="V1491" s="13">
        <f t="shared" si="213"/>
        <v>-1.510030130452316E-2</v>
      </c>
      <c r="W1491" s="13"/>
      <c r="X1491" s="2">
        <v>34957</v>
      </c>
      <c r="Y1491">
        <v>22.028500000000001</v>
      </c>
      <c r="AA1491" s="2">
        <v>34957</v>
      </c>
      <c r="AB1491">
        <v>262.61</v>
      </c>
      <c r="AC1491">
        <f t="shared" si="214"/>
        <v>-1.2038674240999137E-2</v>
      </c>
      <c r="AD1491">
        <f t="shared" si="209"/>
        <v>-1.2260674240999136E-2</v>
      </c>
      <c r="AE1491">
        <f>Sheet2!$B$17+Sheet2!$B$18*'Portfolio allocation'!K1491</f>
        <v>-5.3631958746713261E-4</v>
      </c>
      <c r="AF1491">
        <f t="shared" si="215"/>
        <v>-1.1724354653532004E-2</v>
      </c>
      <c r="AH1491" s="2">
        <v>34957</v>
      </c>
      <c r="AI1491">
        <v>6.11</v>
      </c>
      <c r="AJ1491">
        <v>5.55</v>
      </c>
      <c r="AK1491">
        <v>1.28443</v>
      </c>
      <c r="AR1491" s="3"/>
    </row>
    <row r="1492" spans="1:44" hidden="1" outlineLevel="1" x14ac:dyDescent="0.2">
      <c r="A1492" s="2">
        <v>34960</v>
      </c>
      <c r="B1492">
        <v>12.34</v>
      </c>
      <c r="E1492" s="2">
        <v>34960</v>
      </c>
      <c r="F1492">
        <v>582.77</v>
      </c>
      <c r="G1492">
        <f t="shared" si="210"/>
        <v>-9.9425730693414316E-4</v>
      </c>
      <c r="H1492" s="2">
        <v>34960</v>
      </c>
      <c r="I1492">
        <v>744.5</v>
      </c>
      <c r="J1492">
        <f t="shared" si="211"/>
        <v>-6.4431259899599969E-4</v>
      </c>
      <c r="K1492">
        <f t="shared" si="207"/>
        <v>-8.6631259899599966E-4</v>
      </c>
      <c r="L1492">
        <v>2.2490573539288407E-3</v>
      </c>
      <c r="N1492" s="2">
        <v>34960</v>
      </c>
      <c r="O1492">
        <v>5.75</v>
      </c>
      <c r="Q1492" s="2">
        <v>34960</v>
      </c>
      <c r="R1492">
        <v>5913.69</v>
      </c>
      <c r="S1492" s="8">
        <f t="shared" si="212"/>
        <v>-1.5384384849377986E-2</v>
      </c>
      <c r="T1492" s="9">
        <f t="shared" si="208"/>
        <v>-1.5606384849377986E-2</v>
      </c>
      <c r="U1492" s="3">
        <f>Sheet1!$B$17+Sheet1!$B$18*'Portfolio allocation'!K1492</f>
        <v>-5.060568844945277E-4</v>
      </c>
      <c r="V1492" s="13">
        <f t="shared" si="213"/>
        <v>-1.5100327964883458E-2</v>
      </c>
      <c r="W1492" s="13"/>
      <c r="X1492" s="2">
        <v>34960</v>
      </c>
      <c r="Y1492">
        <v>22.476199999999999</v>
      </c>
      <c r="AA1492" s="2">
        <v>34960</v>
      </c>
      <c r="AB1492">
        <v>267.94</v>
      </c>
      <c r="AC1492">
        <f t="shared" si="214"/>
        <v>2.0296256806671353E-2</v>
      </c>
      <c r="AD1492">
        <f t="shared" si="209"/>
        <v>2.0073856806671352E-2</v>
      </c>
      <c r="AE1492">
        <f>Sheet2!$B$17+Sheet2!$B$18*'Portfolio allocation'!K1492</f>
        <v>-7.1696025329620345E-4</v>
      </c>
      <c r="AF1492">
        <f t="shared" si="215"/>
        <v>2.0790817059967555E-2</v>
      </c>
      <c r="AH1492" s="2">
        <v>34960</v>
      </c>
      <c r="AI1492">
        <v>6.1749999999999998</v>
      </c>
      <c r="AJ1492">
        <v>5.56</v>
      </c>
      <c r="AK1492">
        <v>1.2842800000000001</v>
      </c>
      <c r="AR1492" s="3"/>
    </row>
    <row r="1493" spans="1:44" hidden="1" outlineLevel="1" x14ac:dyDescent="0.2">
      <c r="A1493" s="2">
        <v>34961</v>
      </c>
      <c r="B1493">
        <v>12.67</v>
      </c>
      <c r="E1493" s="2">
        <v>34961</v>
      </c>
      <c r="F1493">
        <v>584.20000000000005</v>
      </c>
      <c r="G1493">
        <f t="shared" si="210"/>
        <v>2.453798239442806E-3</v>
      </c>
      <c r="H1493" s="2">
        <v>34961</v>
      </c>
      <c r="I1493">
        <v>746.34</v>
      </c>
      <c r="J1493">
        <f t="shared" si="211"/>
        <v>2.4714573539288409E-3</v>
      </c>
      <c r="K1493">
        <f t="shared" si="207"/>
        <v>2.2490573539288407E-3</v>
      </c>
      <c r="L1493">
        <v>4.2267747353751826E-3</v>
      </c>
      <c r="N1493" s="2">
        <v>34961</v>
      </c>
      <c r="O1493">
        <v>5.8319999999999999</v>
      </c>
      <c r="Q1493" s="2">
        <v>34961</v>
      </c>
      <c r="R1493">
        <v>5998.06</v>
      </c>
      <c r="S1493" s="8">
        <f t="shared" si="212"/>
        <v>1.4266895965125093E-2</v>
      </c>
      <c r="T1493" s="9">
        <f t="shared" si="208"/>
        <v>1.4044495965125093E-2</v>
      </c>
      <c r="U1493" s="3">
        <f>Sheet1!$B$17+Sheet1!$B$18*'Portfolio allocation'!K1493</f>
        <v>3.0679744794750354E-3</v>
      </c>
      <c r="V1493" s="13">
        <f t="shared" si="213"/>
        <v>1.0976521485650058E-2</v>
      </c>
      <c r="W1493" s="13"/>
      <c r="X1493" s="2">
        <v>34961</v>
      </c>
      <c r="Y1493">
        <v>23.103000000000002</v>
      </c>
      <c r="AA1493" s="2">
        <v>34961</v>
      </c>
      <c r="AB1493">
        <v>275.42</v>
      </c>
      <c r="AC1493">
        <f t="shared" si="214"/>
        <v>2.7916697768157084E-2</v>
      </c>
      <c r="AD1493">
        <f t="shared" si="209"/>
        <v>2.7695097768157085E-2</v>
      </c>
      <c r="AE1493">
        <f>Sheet2!$B$17+Sheet2!$B$18*'Portfolio allocation'!K1493</f>
        <v>2.0533061891204363E-3</v>
      </c>
      <c r="AF1493">
        <f t="shared" si="215"/>
        <v>2.5641791579036649E-2</v>
      </c>
      <c r="AH1493" s="2">
        <v>34961</v>
      </c>
      <c r="AI1493">
        <v>6.1369999999999996</v>
      </c>
      <c r="AJ1493">
        <v>5.54</v>
      </c>
      <c r="AK1493">
        <v>1.2845500000000001</v>
      </c>
      <c r="AR1493" s="3"/>
    </row>
    <row r="1494" spans="1:44" hidden="1" outlineLevel="1" x14ac:dyDescent="0.2">
      <c r="A1494" s="2">
        <v>34962</v>
      </c>
      <c r="B1494">
        <v>12.35</v>
      </c>
      <c r="E1494" s="2">
        <v>34962</v>
      </c>
      <c r="F1494">
        <v>586.77</v>
      </c>
      <c r="G1494">
        <f t="shared" si="210"/>
        <v>4.3991783635739523E-3</v>
      </c>
      <c r="H1494" s="2">
        <v>34962</v>
      </c>
      <c r="I1494">
        <v>749.66</v>
      </c>
      <c r="J1494">
        <f t="shared" si="211"/>
        <v>4.4483747353751824E-3</v>
      </c>
      <c r="K1494">
        <f t="shared" si="207"/>
        <v>4.2267747353751826E-3</v>
      </c>
      <c r="L1494">
        <v>-6.5970238881626134E-3</v>
      </c>
      <c r="N1494" s="2">
        <v>34962</v>
      </c>
      <c r="O1494">
        <v>5.8202999999999996</v>
      </c>
      <c r="Q1494" s="2">
        <v>34962</v>
      </c>
      <c r="R1494">
        <v>5986.01</v>
      </c>
      <c r="S1494" s="8">
        <f t="shared" si="212"/>
        <v>-2.0089829044724894E-3</v>
      </c>
      <c r="T1494" s="9">
        <f t="shared" si="208"/>
        <v>-2.2305829044724896E-3</v>
      </c>
      <c r="U1494" s="3">
        <f>Sheet1!$B$17+Sheet1!$B$18*'Portfolio allocation'!K1494</f>
        <v>5.3368619814941291E-3</v>
      </c>
      <c r="V1494" s="13">
        <f t="shared" si="213"/>
        <v>-7.5674448859666191E-3</v>
      </c>
      <c r="W1494" s="13"/>
      <c r="X1494" s="2">
        <v>34962</v>
      </c>
      <c r="Y1494">
        <v>22.8642</v>
      </c>
      <c r="AA1494" s="2">
        <v>34962</v>
      </c>
      <c r="AB1494">
        <v>272.57</v>
      </c>
      <c r="AC1494">
        <f t="shared" si="214"/>
        <v>-1.034783240142334E-2</v>
      </c>
      <c r="AD1494">
        <f t="shared" si="209"/>
        <v>-1.056863240142334E-2</v>
      </c>
      <c r="AE1494">
        <f>Sheet2!$B$17+Sheet2!$B$18*'Portfolio allocation'!K1494</f>
        <v>3.8119429408362887E-3</v>
      </c>
      <c r="AF1494">
        <f t="shared" si="215"/>
        <v>-1.438057534225963E-2</v>
      </c>
      <c r="AH1494" s="2">
        <v>34962</v>
      </c>
      <c r="AI1494">
        <v>6.1</v>
      </c>
      <c r="AJ1494">
        <v>5.52</v>
      </c>
      <c r="AK1494">
        <v>1.2969299999999999</v>
      </c>
      <c r="AR1494" s="3"/>
    </row>
    <row r="1495" spans="1:44" hidden="1" outlineLevel="1" x14ac:dyDescent="0.2">
      <c r="A1495" s="2">
        <v>34963</v>
      </c>
      <c r="B1495">
        <v>12.5</v>
      </c>
      <c r="E1495" s="2">
        <v>34963</v>
      </c>
      <c r="F1495">
        <v>583</v>
      </c>
      <c r="G1495">
        <f t="shared" si="210"/>
        <v>-6.425004686674507E-3</v>
      </c>
      <c r="H1495" s="2">
        <v>34963</v>
      </c>
      <c r="I1495">
        <v>744.88</v>
      </c>
      <c r="J1495">
        <f t="shared" si="211"/>
        <v>-6.3762238881626132E-3</v>
      </c>
      <c r="K1495">
        <f t="shared" si="207"/>
        <v>-6.5970238881626134E-3</v>
      </c>
      <c r="L1495">
        <v>-2.3996469552143044E-3</v>
      </c>
      <c r="N1495" s="2">
        <v>34963</v>
      </c>
      <c r="O1495">
        <v>5.6641000000000004</v>
      </c>
      <c r="Q1495" s="2">
        <v>34963</v>
      </c>
      <c r="R1495">
        <v>5825.31</v>
      </c>
      <c r="S1495" s="8">
        <f t="shared" si="212"/>
        <v>-2.6845929091331211E-2</v>
      </c>
      <c r="T1495" s="9">
        <f t="shared" si="208"/>
        <v>-2.7066729091331211E-2</v>
      </c>
      <c r="U1495" s="3">
        <f>Sheet1!$B$17+Sheet1!$B$18*'Portfolio allocation'!K1495</f>
        <v>-7.08047411096447E-3</v>
      </c>
      <c r="V1495" s="13">
        <f t="shared" si="213"/>
        <v>-1.9986254980366741E-2</v>
      </c>
      <c r="W1495" s="13"/>
      <c r="X1495" s="2">
        <v>34963</v>
      </c>
      <c r="Y1495">
        <v>22.535900000000002</v>
      </c>
      <c r="AA1495" s="2">
        <v>34963</v>
      </c>
      <c r="AB1495">
        <v>268.66000000000003</v>
      </c>
      <c r="AC1495">
        <f t="shared" si="214"/>
        <v>-1.4344938914774064E-2</v>
      </c>
      <c r="AD1495">
        <f t="shared" si="209"/>
        <v>-1.4569738914774064E-2</v>
      </c>
      <c r="AE1495">
        <f>Sheet2!$B$17+Sheet2!$B$18*'Portfolio allocation'!K1495</f>
        <v>-5.8128549352911276E-3</v>
      </c>
      <c r="AF1495">
        <f t="shared" si="215"/>
        <v>-8.7568839794829358E-3</v>
      </c>
      <c r="AH1495" s="2">
        <v>34963</v>
      </c>
      <c r="AI1495">
        <v>6.2</v>
      </c>
      <c r="AJ1495">
        <v>5.62</v>
      </c>
      <c r="AK1495">
        <v>1.3173600000000001</v>
      </c>
      <c r="AR1495" s="3"/>
    </row>
    <row r="1496" spans="1:44" hidden="1" outlineLevel="1" x14ac:dyDescent="0.2">
      <c r="A1496" s="2">
        <v>34964</v>
      </c>
      <c r="B1496">
        <v>12.46</v>
      </c>
      <c r="E1496" s="2">
        <v>34964</v>
      </c>
      <c r="F1496">
        <v>581.73</v>
      </c>
      <c r="G1496">
        <f t="shared" si="210"/>
        <v>-2.1783876500857113E-3</v>
      </c>
      <c r="H1496" s="2">
        <v>34964</v>
      </c>
      <c r="I1496">
        <v>743.26</v>
      </c>
      <c r="J1496">
        <f t="shared" si="211"/>
        <v>-2.1748469552143046E-3</v>
      </c>
      <c r="K1496">
        <f t="shared" si="207"/>
        <v>-2.3996469552143044E-3</v>
      </c>
      <c r="L1496">
        <v>-9.0657578774652346E-5</v>
      </c>
      <c r="N1496" s="2">
        <v>34964</v>
      </c>
      <c r="O1496">
        <v>5.6093999999999999</v>
      </c>
      <c r="Q1496" s="2">
        <v>34964</v>
      </c>
      <c r="R1496">
        <v>5769.06</v>
      </c>
      <c r="S1496" s="8">
        <f t="shared" si="212"/>
        <v>-9.6561384716006282E-3</v>
      </c>
      <c r="T1496" s="9">
        <f t="shared" si="208"/>
        <v>-9.8809384716006289E-3</v>
      </c>
      <c r="U1496" s="3">
        <f>Sheet1!$B$17+Sheet1!$B$18*'Portfolio allocation'!K1496</f>
        <v>-2.2651369178084751E-3</v>
      </c>
      <c r="V1496" s="13">
        <f t="shared" si="213"/>
        <v>-7.6158015537921538E-3</v>
      </c>
      <c r="W1496" s="13"/>
      <c r="X1496" s="2">
        <v>34964</v>
      </c>
      <c r="Y1496">
        <v>22.416499999999999</v>
      </c>
      <c r="AA1496" s="2">
        <v>34964</v>
      </c>
      <c r="AB1496">
        <v>267.23</v>
      </c>
      <c r="AC1496">
        <f t="shared" si="214"/>
        <v>-5.3227127224000359E-3</v>
      </c>
      <c r="AD1496">
        <f t="shared" si="209"/>
        <v>-5.547912722400036E-3</v>
      </c>
      <c r="AE1496">
        <f>Sheet2!$B$17+Sheet2!$B$18*'Portfolio allocation'!K1496</f>
        <v>-2.0804402817429469E-3</v>
      </c>
      <c r="AF1496">
        <f t="shared" si="215"/>
        <v>-3.467472440657089E-3</v>
      </c>
      <c r="AH1496" s="2">
        <v>34964</v>
      </c>
      <c r="AI1496">
        <v>6.2380000000000004</v>
      </c>
      <c r="AJ1496">
        <v>5.63</v>
      </c>
      <c r="AK1496">
        <v>1.33067</v>
      </c>
      <c r="AR1496" s="3"/>
    </row>
    <row r="1497" spans="1:44" hidden="1" outlineLevel="1" x14ac:dyDescent="0.2">
      <c r="A1497" s="2">
        <v>34967</v>
      </c>
      <c r="B1497">
        <v>13.22</v>
      </c>
      <c r="E1497" s="2">
        <v>34967</v>
      </c>
      <c r="F1497">
        <v>581.80999999999995</v>
      </c>
      <c r="G1497">
        <f t="shared" si="210"/>
        <v>1.3752084300255873E-4</v>
      </c>
      <c r="H1497" s="2">
        <v>34967</v>
      </c>
      <c r="I1497">
        <v>743.36</v>
      </c>
      <c r="J1497">
        <f t="shared" si="211"/>
        <v>1.3454242122534765E-4</v>
      </c>
      <c r="K1497">
        <f t="shared" si="207"/>
        <v>-9.0657578774652346E-5</v>
      </c>
      <c r="L1497">
        <v>-9.1207404218679065E-4</v>
      </c>
      <c r="N1497" s="2">
        <v>34967</v>
      </c>
      <c r="O1497">
        <v>5.6395999999999997</v>
      </c>
      <c r="Q1497" s="2">
        <v>34967</v>
      </c>
      <c r="R1497">
        <v>5800.2</v>
      </c>
      <c r="S1497" s="8">
        <f t="shared" si="212"/>
        <v>5.3977597736891703E-3</v>
      </c>
      <c r="T1497" s="9">
        <f t="shared" si="208"/>
        <v>5.1725597736891702E-3</v>
      </c>
      <c r="U1497" s="3">
        <f>Sheet1!$B$17+Sheet1!$B$18*'Portfolio allocation'!K1497</f>
        <v>3.8379421241576658E-4</v>
      </c>
      <c r="V1497" s="13">
        <f t="shared" si="213"/>
        <v>4.788765561273404E-3</v>
      </c>
      <c r="W1497" s="13"/>
      <c r="X1497" s="2">
        <v>34967</v>
      </c>
      <c r="Y1497">
        <v>22.1479</v>
      </c>
      <c r="AA1497" s="2">
        <v>34967</v>
      </c>
      <c r="AB1497">
        <v>264.02999999999997</v>
      </c>
      <c r="AC1497">
        <f t="shared" si="214"/>
        <v>-1.1974703438985324E-2</v>
      </c>
      <c r="AD1497">
        <f t="shared" si="209"/>
        <v>-1.2200703438985324E-2</v>
      </c>
      <c r="AE1497">
        <f>Sheet2!$B$17+Sheet2!$B$18*'Portfolio allocation'!K1497</f>
        <v>-2.7228020566077247E-5</v>
      </c>
      <c r="AF1497">
        <f t="shared" si="215"/>
        <v>-1.2173475418419247E-2</v>
      </c>
      <c r="AH1497" s="2">
        <v>34967</v>
      </c>
      <c r="AI1497">
        <v>6.2460000000000004</v>
      </c>
      <c r="AJ1497">
        <v>5.65</v>
      </c>
      <c r="AK1497">
        <v>1.3215699999999999</v>
      </c>
      <c r="AR1497" s="3"/>
    </row>
    <row r="1498" spans="1:44" hidden="1" outlineLevel="1" x14ac:dyDescent="0.2">
      <c r="A1498" s="2">
        <v>34968</v>
      </c>
      <c r="B1498">
        <v>12.9</v>
      </c>
      <c r="E1498" s="2">
        <v>34968</v>
      </c>
      <c r="F1498">
        <v>581.41</v>
      </c>
      <c r="G1498">
        <f t="shared" si="210"/>
        <v>-6.8750966810471326E-4</v>
      </c>
      <c r="H1498" s="2">
        <v>34968</v>
      </c>
      <c r="I1498">
        <v>742.85</v>
      </c>
      <c r="J1498">
        <f t="shared" si="211"/>
        <v>-6.8607404218679058E-4</v>
      </c>
      <c r="K1498">
        <f t="shared" si="207"/>
        <v>-9.1207404218679065E-4</v>
      </c>
      <c r="L1498">
        <v>-3.7647834690722113E-4</v>
      </c>
      <c r="N1498" s="2">
        <v>34968</v>
      </c>
      <c r="O1498">
        <v>5.5156000000000001</v>
      </c>
      <c r="Q1498" s="2">
        <v>34968</v>
      </c>
      <c r="R1498">
        <v>5672.64</v>
      </c>
      <c r="S1498" s="8">
        <f t="shared" si="212"/>
        <v>-2.199234509154846E-2</v>
      </c>
      <c r="T1498" s="9">
        <f t="shared" si="208"/>
        <v>-2.221834509154846E-2</v>
      </c>
      <c r="U1498" s="3">
        <f>Sheet1!$B$17+Sheet1!$B$18*'Portfolio allocation'!K1498</f>
        <v>-5.5855557187220115E-4</v>
      </c>
      <c r="V1498" s="13">
        <f t="shared" si="213"/>
        <v>-2.1659789519676259E-2</v>
      </c>
      <c r="W1498" s="13"/>
      <c r="X1498" s="2">
        <v>34968</v>
      </c>
      <c r="Y1498">
        <v>22.177700000000002</v>
      </c>
      <c r="AA1498" s="2">
        <v>34968</v>
      </c>
      <c r="AB1498">
        <v>264.39</v>
      </c>
      <c r="AC1498">
        <f t="shared" si="214"/>
        <v>1.3634814225655933E-3</v>
      </c>
      <c r="AD1498">
        <f t="shared" si="209"/>
        <v>1.1350814225655934E-3</v>
      </c>
      <c r="AE1498">
        <f>Sheet2!$B$17+Sheet2!$B$18*'Portfolio allocation'!K1498</f>
        <v>-7.5765249606146007E-4</v>
      </c>
      <c r="AF1498">
        <f t="shared" si="215"/>
        <v>1.8927339186270535E-3</v>
      </c>
      <c r="AH1498" s="2">
        <v>34968</v>
      </c>
      <c r="AI1498">
        <v>6.2590000000000003</v>
      </c>
      <c r="AJ1498">
        <v>5.71</v>
      </c>
      <c r="AK1498">
        <v>1.3164400000000001</v>
      </c>
      <c r="AR1498" s="3"/>
    </row>
    <row r="1499" spans="1:44" hidden="1" outlineLevel="1" x14ac:dyDescent="0.2">
      <c r="A1499" s="2">
        <v>34969</v>
      </c>
      <c r="B1499">
        <v>12.9</v>
      </c>
      <c r="E1499" s="2">
        <v>34969</v>
      </c>
      <c r="F1499">
        <v>581.04</v>
      </c>
      <c r="G1499">
        <f t="shared" si="210"/>
        <v>-6.3638396312415413E-4</v>
      </c>
      <c r="H1499" s="2">
        <v>34969</v>
      </c>
      <c r="I1499">
        <v>742.74</v>
      </c>
      <c r="J1499">
        <f t="shared" si="211"/>
        <v>-1.480783469072211E-4</v>
      </c>
      <c r="K1499">
        <f t="shared" si="207"/>
        <v>-3.7647834690722113E-4</v>
      </c>
      <c r="L1499">
        <v>8.1060065164121394E-3</v>
      </c>
      <c r="N1499" s="2">
        <v>34969</v>
      </c>
      <c r="O1499">
        <v>5.5391000000000004</v>
      </c>
      <c r="Q1499" s="2">
        <v>34969</v>
      </c>
      <c r="R1499">
        <v>5696.75</v>
      </c>
      <c r="S1499" s="8">
        <f t="shared" si="212"/>
        <v>4.2502256444969522E-3</v>
      </c>
      <c r="T1499" s="9">
        <f t="shared" si="208"/>
        <v>4.021825644496952E-3</v>
      </c>
      <c r="U1499" s="3">
        <f>Sheet1!$B$17+Sheet1!$B$18*'Portfolio allocation'!K1499</f>
        <v>5.589338355253148E-5</v>
      </c>
      <c r="V1499" s="13">
        <f t="shared" si="213"/>
        <v>3.9659322609444207E-3</v>
      </c>
      <c r="W1499" s="13"/>
      <c r="X1499" s="2">
        <v>34969</v>
      </c>
      <c r="Y1499">
        <v>22.535900000000002</v>
      </c>
      <c r="AA1499" s="2">
        <v>34969</v>
      </c>
      <c r="AB1499">
        <v>268.66000000000003</v>
      </c>
      <c r="AC1499">
        <f t="shared" si="214"/>
        <v>1.6150383902568288E-2</v>
      </c>
      <c r="AD1499">
        <f t="shared" si="209"/>
        <v>1.5922383902568289E-2</v>
      </c>
      <c r="AE1499">
        <f>Sheet2!$B$17+Sheet2!$B$18*'Portfolio allocation'!K1499</f>
        <v>-2.8138713953685236E-4</v>
      </c>
      <c r="AF1499">
        <f t="shared" si="215"/>
        <v>1.6203771042105141E-2</v>
      </c>
      <c r="AH1499" s="2">
        <v>34969</v>
      </c>
      <c r="AI1499">
        <v>6.2629999999999999</v>
      </c>
      <c r="AJ1499">
        <v>5.7</v>
      </c>
      <c r="AK1499">
        <v>1.3270500000000001</v>
      </c>
      <c r="AR1499" s="3"/>
    </row>
    <row r="1500" spans="1:44" hidden="1" outlineLevel="1" x14ac:dyDescent="0.2">
      <c r="A1500" s="2">
        <v>34970</v>
      </c>
      <c r="B1500">
        <v>12.46</v>
      </c>
      <c r="E1500" s="2">
        <v>34970</v>
      </c>
      <c r="F1500">
        <v>585.87</v>
      </c>
      <c r="G1500">
        <f t="shared" si="210"/>
        <v>8.3126807104503264E-3</v>
      </c>
      <c r="H1500" s="2">
        <v>34970</v>
      </c>
      <c r="I1500">
        <v>748.93</v>
      </c>
      <c r="J1500">
        <f t="shared" si="211"/>
        <v>8.3340065164121402E-3</v>
      </c>
      <c r="K1500">
        <f t="shared" si="207"/>
        <v>8.1060065164121394E-3</v>
      </c>
      <c r="L1500">
        <v>-2.7127431882818117E-3</v>
      </c>
      <c r="N1500" s="2">
        <v>34970</v>
      </c>
      <c r="O1500">
        <v>5.7187000000000001</v>
      </c>
      <c r="Q1500" s="2">
        <v>34970</v>
      </c>
      <c r="R1500">
        <v>5881.55</v>
      </c>
      <c r="S1500" s="8">
        <f t="shared" si="212"/>
        <v>3.2439548865581314E-2</v>
      </c>
      <c r="T1500" s="9">
        <f t="shared" si="208"/>
        <v>3.2211548865581315E-2</v>
      </c>
      <c r="U1500" s="3">
        <f>Sheet1!$B$17+Sheet1!$B$18*'Portfolio allocation'!K1500</f>
        <v>9.7872149935070412E-3</v>
      </c>
      <c r="V1500" s="13">
        <f t="shared" si="213"/>
        <v>2.2424333872074272E-2</v>
      </c>
      <c r="W1500" s="13"/>
      <c r="X1500" s="2">
        <v>34970</v>
      </c>
      <c r="Y1500">
        <v>22.416499999999999</v>
      </c>
      <c r="AA1500" s="2">
        <v>34970</v>
      </c>
      <c r="AB1500">
        <v>267.23</v>
      </c>
      <c r="AC1500">
        <f t="shared" si="214"/>
        <v>-5.3227127224000359E-3</v>
      </c>
      <c r="AD1500">
        <f t="shared" si="209"/>
        <v>-5.5519127224000356E-3</v>
      </c>
      <c r="AE1500">
        <f>Sheet2!$B$17+Sheet2!$B$18*'Portfolio allocation'!K1500</f>
        <v>7.2614548086879843E-3</v>
      </c>
      <c r="AF1500">
        <f t="shared" si="215"/>
        <v>-1.281336753108802E-2</v>
      </c>
      <c r="AH1500" s="2">
        <v>34970</v>
      </c>
      <c r="AI1500">
        <v>6.2670000000000003</v>
      </c>
      <c r="AJ1500">
        <v>5.73</v>
      </c>
      <c r="AK1500">
        <v>1.3299700000000001</v>
      </c>
      <c r="AR1500" s="3"/>
    </row>
    <row r="1501" spans="1:44" hidden="1" outlineLevel="1" x14ac:dyDescent="0.2">
      <c r="A1501" s="2">
        <v>34971</v>
      </c>
      <c r="B1501">
        <v>12.74</v>
      </c>
      <c r="E1501" s="2">
        <v>34971</v>
      </c>
      <c r="F1501">
        <v>584.41</v>
      </c>
      <c r="G1501">
        <f t="shared" si="210"/>
        <v>-2.4920204140851387E-3</v>
      </c>
      <c r="H1501" s="2">
        <v>34971</v>
      </c>
      <c r="I1501">
        <v>747.07</v>
      </c>
      <c r="J1501">
        <f t="shared" si="211"/>
        <v>-2.4835431882818115E-3</v>
      </c>
      <c r="K1501">
        <f t="shared" si="207"/>
        <v>-2.7127431882818117E-3</v>
      </c>
      <c r="L1501">
        <v>-4.8038842678731998E-3</v>
      </c>
      <c r="N1501" s="2">
        <v>34971</v>
      </c>
      <c r="O1501">
        <v>5.6562000000000001</v>
      </c>
      <c r="Q1501" s="2">
        <v>34971</v>
      </c>
      <c r="R1501">
        <v>5817.27</v>
      </c>
      <c r="S1501" s="8">
        <f t="shared" si="212"/>
        <v>-1.0929091821033521E-2</v>
      </c>
      <c r="T1501" s="9">
        <f t="shared" si="208"/>
        <v>-1.1158291821033521E-2</v>
      </c>
      <c r="U1501" s="3">
        <f>Sheet1!$B$17+Sheet1!$B$18*'Portfolio allocation'!K1501</f>
        <v>-2.6243288512972783E-3</v>
      </c>
      <c r="V1501" s="13">
        <f t="shared" si="213"/>
        <v>-8.5339629697362435E-3</v>
      </c>
      <c r="W1501" s="13"/>
      <c r="X1501" s="2">
        <v>34971</v>
      </c>
      <c r="Y1501">
        <v>22.565799999999999</v>
      </c>
      <c r="AA1501" s="2">
        <v>34971</v>
      </c>
      <c r="AB1501">
        <v>269.01</v>
      </c>
      <c r="AC1501">
        <f t="shared" si="214"/>
        <v>6.6609287879353385E-3</v>
      </c>
      <c r="AD1501">
        <f t="shared" si="209"/>
        <v>6.4349287879353389E-3</v>
      </c>
      <c r="AE1501">
        <f>Sheet2!$B$17+Sheet2!$B$18*'Portfolio allocation'!K1501</f>
        <v>-2.3588534399939152E-3</v>
      </c>
      <c r="AF1501">
        <f t="shared" si="215"/>
        <v>8.7937822279292536E-3</v>
      </c>
      <c r="AH1501" s="2">
        <v>34971</v>
      </c>
      <c r="AI1501">
        <v>6.165</v>
      </c>
      <c r="AJ1501">
        <v>5.65</v>
      </c>
      <c r="AK1501">
        <v>1.3288</v>
      </c>
      <c r="AR1501" s="3"/>
    </row>
    <row r="1502" spans="1:44" hidden="1" outlineLevel="1" x14ac:dyDescent="0.2">
      <c r="A1502" s="2">
        <v>34974</v>
      </c>
      <c r="B1502">
        <v>13.95</v>
      </c>
      <c r="E1502" s="2">
        <v>34974</v>
      </c>
      <c r="F1502">
        <v>581.72</v>
      </c>
      <c r="G1502">
        <f t="shared" si="210"/>
        <v>-4.6029328724696006E-3</v>
      </c>
      <c r="H1502" s="2">
        <v>34974</v>
      </c>
      <c r="I1502">
        <v>743.65</v>
      </c>
      <c r="J1502">
        <f t="shared" si="211"/>
        <v>-4.5778842678732001E-3</v>
      </c>
      <c r="K1502">
        <f t="shared" si="207"/>
        <v>-4.8038842678731998E-3</v>
      </c>
      <c r="L1502">
        <v>8.7666926645596889E-4</v>
      </c>
      <c r="N1502" s="2">
        <v>34974</v>
      </c>
      <c r="O1502">
        <v>5.5156000000000001</v>
      </c>
      <c r="Q1502" s="2">
        <v>34974</v>
      </c>
      <c r="R1502">
        <v>5672.64</v>
      </c>
      <c r="S1502" s="8">
        <f t="shared" si="212"/>
        <v>-2.4862177619398795E-2</v>
      </c>
      <c r="T1502" s="9">
        <f t="shared" si="208"/>
        <v>-2.5088177619398796E-2</v>
      </c>
      <c r="U1502" s="3">
        <f>Sheet1!$B$17+Sheet1!$B$18*'Portfolio allocation'!K1502</f>
        <v>-5.0233388943671468E-3</v>
      </c>
      <c r="V1502" s="13">
        <f t="shared" si="213"/>
        <v>-2.0064838725031647E-2</v>
      </c>
      <c r="W1502" s="13"/>
      <c r="X1502" s="2">
        <v>34974</v>
      </c>
      <c r="Y1502">
        <v>22.327000000000002</v>
      </c>
      <c r="AA1502" s="2">
        <v>34974</v>
      </c>
      <c r="AB1502">
        <v>266.17</v>
      </c>
      <c r="AC1502">
        <f t="shared" si="214"/>
        <v>-1.0557228355823067E-2</v>
      </c>
      <c r="AD1502">
        <f t="shared" si="209"/>
        <v>-1.0783228355823068E-2</v>
      </c>
      <c r="AE1502">
        <f>Sheet2!$B$17+Sheet2!$B$18*'Portfolio allocation'!K1502</f>
        <v>-4.218349437800595E-3</v>
      </c>
      <c r="AF1502">
        <f t="shared" si="215"/>
        <v>-6.5648789180224728E-3</v>
      </c>
      <c r="AH1502" s="2">
        <v>34974</v>
      </c>
      <c r="AI1502">
        <v>6.1440000000000001</v>
      </c>
      <c r="AJ1502">
        <v>5.65</v>
      </c>
      <c r="AK1502">
        <v>1.3246199999999999</v>
      </c>
      <c r="AR1502" s="3"/>
    </row>
    <row r="1503" spans="1:44" hidden="1" outlineLevel="1" x14ac:dyDescent="0.2">
      <c r="A1503" s="2">
        <v>34975</v>
      </c>
      <c r="B1503">
        <v>14.5</v>
      </c>
      <c r="E1503" s="2">
        <v>34975</v>
      </c>
      <c r="F1503">
        <v>582.34</v>
      </c>
      <c r="G1503">
        <f t="shared" si="210"/>
        <v>1.0658048545693077E-3</v>
      </c>
      <c r="H1503" s="2">
        <v>34975</v>
      </c>
      <c r="I1503">
        <v>744.47</v>
      </c>
      <c r="J1503">
        <f t="shared" si="211"/>
        <v>1.102669266455969E-3</v>
      </c>
      <c r="K1503">
        <f t="shared" si="207"/>
        <v>8.7666926645596889E-4</v>
      </c>
      <c r="L1503">
        <v>-1.5550050962430308E-3</v>
      </c>
      <c r="N1503" s="2">
        <v>34975</v>
      </c>
      <c r="O1503">
        <v>5.5547000000000004</v>
      </c>
      <c r="Q1503" s="2">
        <v>34975</v>
      </c>
      <c r="R1503">
        <v>5712.82</v>
      </c>
      <c r="S1503" s="8">
        <f t="shared" si="212"/>
        <v>7.0831217916171862E-3</v>
      </c>
      <c r="T1503" s="9">
        <f t="shared" si="208"/>
        <v>6.8571217916171866E-3</v>
      </c>
      <c r="U1503" s="3">
        <f>Sheet1!$B$17+Sheet1!$B$18*'Portfolio allocation'!K1503</f>
        <v>1.4935360845867278E-3</v>
      </c>
      <c r="V1503" s="13">
        <f t="shared" si="213"/>
        <v>5.3635857070304591E-3</v>
      </c>
      <c r="W1503" s="13"/>
      <c r="X1503" s="2">
        <v>34975</v>
      </c>
      <c r="Y1503">
        <v>22.6553</v>
      </c>
      <c r="AA1503" s="2">
        <v>34975</v>
      </c>
      <c r="AB1503">
        <v>270.08</v>
      </c>
      <c r="AC1503">
        <f t="shared" si="214"/>
        <v>1.4689859863996624E-2</v>
      </c>
      <c r="AD1503">
        <f t="shared" si="209"/>
        <v>1.4464659863996624E-2</v>
      </c>
      <c r="AE1503">
        <f>Sheet2!$B$17+Sheet2!$B$18*'Portfolio allocation'!K1503</f>
        <v>8.3294368895281293E-4</v>
      </c>
      <c r="AF1503">
        <f t="shared" si="215"/>
        <v>1.3631716175043811E-2</v>
      </c>
      <c r="AH1503" s="2">
        <v>34975</v>
      </c>
      <c r="AI1503">
        <v>6.1189999999999998</v>
      </c>
      <c r="AJ1503">
        <v>5.63</v>
      </c>
      <c r="AK1503">
        <v>1.31568</v>
      </c>
      <c r="AR1503" s="3"/>
    </row>
    <row r="1504" spans="1:44" hidden="1" outlineLevel="1" x14ac:dyDescent="0.2">
      <c r="A1504" s="2">
        <v>34976</v>
      </c>
      <c r="B1504">
        <v>14.86</v>
      </c>
      <c r="E1504" s="2">
        <v>34976</v>
      </c>
      <c r="F1504">
        <v>581.47</v>
      </c>
      <c r="G1504">
        <f t="shared" si="210"/>
        <v>-1.4939725933303949E-3</v>
      </c>
      <c r="H1504" s="2">
        <v>34976</v>
      </c>
      <c r="I1504">
        <v>743.48</v>
      </c>
      <c r="J1504">
        <f t="shared" si="211"/>
        <v>-1.3298050962430308E-3</v>
      </c>
      <c r="K1504">
        <f t="shared" si="207"/>
        <v>-1.5550050962430308E-3</v>
      </c>
      <c r="L1504">
        <v>2.1163454027008943E-3</v>
      </c>
      <c r="N1504" s="2">
        <v>34976</v>
      </c>
      <c r="O1504">
        <v>5.3827999999999996</v>
      </c>
      <c r="Q1504" s="2">
        <v>34976</v>
      </c>
      <c r="R1504">
        <v>5536.05</v>
      </c>
      <c r="S1504" s="8">
        <f t="shared" si="212"/>
        <v>-3.0942686799163899E-2</v>
      </c>
      <c r="T1504" s="9">
        <f t="shared" si="208"/>
        <v>-3.1167886799163897E-2</v>
      </c>
      <c r="U1504" s="3">
        <f>Sheet1!$B$17+Sheet1!$B$18*'Portfolio allocation'!K1504</f>
        <v>-1.2961423711252687E-3</v>
      </c>
      <c r="V1504" s="13">
        <f t="shared" si="213"/>
        <v>-2.9871744428038628E-2</v>
      </c>
      <c r="W1504" s="13"/>
      <c r="X1504" s="2">
        <v>34976</v>
      </c>
      <c r="Y1504">
        <v>22.386700000000001</v>
      </c>
      <c r="AA1504" s="2">
        <v>34976</v>
      </c>
      <c r="AB1504">
        <v>266.88</v>
      </c>
      <c r="AC1504">
        <f t="shared" si="214"/>
        <v>-1.1848341232227444E-2</v>
      </c>
      <c r="AD1504">
        <f t="shared" si="209"/>
        <v>-1.2072341232227444E-2</v>
      </c>
      <c r="AE1504">
        <f>Sheet2!$B$17+Sheet2!$B$18*'Portfolio allocation'!K1504</f>
        <v>-1.3293631919829504E-3</v>
      </c>
      <c r="AF1504">
        <f t="shared" si="215"/>
        <v>-1.0742978040244494E-2</v>
      </c>
      <c r="AH1504" s="2">
        <v>34976</v>
      </c>
      <c r="AI1504">
        <v>6.09</v>
      </c>
      <c r="AJ1504">
        <v>5.6</v>
      </c>
      <c r="AK1504">
        <v>1.31898</v>
      </c>
      <c r="AR1504" s="3"/>
    </row>
    <row r="1505" spans="1:44" hidden="1" outlineLevel="1" x14ac:dyDescent="0.2">
      <c r="A1505" s="2">
        <v>34977</v>
      </c>
      <c r="B1505">
        <v>15.74</v>
      </c>
      <c r="E1505" s="2">
        <v>34977</v>
      </c>
      <c r="F1505">
        <v>582.63</v>
      </c>
      <c r="G1505">
        <f t="shared" si="210"/>
        <v>1.9949438492097293E-3</v>
      </c>
      <c r="H1505" s="2">
        <v>34977</v>
      </c>
      <c r="I1505">
        <v>745.22</v>
      </c>
      <c r="J1505">
        <f t="shared" si="211"/>
        <v>2.3403454027008941E-3</v>
      </c>
      <c r="K1505">
        <f t="shared" si="207"/>
        <v>2.1163454027008943E-3</v>
      </c>
      <c r="L1505">
        <v>-3.7120741794372924E-4</v>
      </c>
      <c r="N1505" s="2">
        <v>34977</v>
      </c>
      <c r="O1505">
        <v>5.4687000000000001</v>
      </c>
      <c r="Q1505" s="2">
        <v>34977</v>
      </c>
      <c r="R1505">
        <v>5624.43</v>
      </c>
      <c r="S1505" s="8">
        <f t="shared" si="212"/>
        <v>1.596445118812162E-2</v>
      </c>
      <c r="T1505" s="9">
        <f t="shared" si="208"/>
        <v>1.5740451188121622E-2</v>
      </c>
      <c r="U1505" s="3">
        <f>Sheet1!$B$17+Sheet1!$B$18*'Portfolio allocation'!K1505</f>
        <v>2.9157239656582186E-3</v>
      </c>
      <c r="V1505" s="13">
        <f t="shared" si="213"/>
        <v>1.2824727222463403E-2</v>
      </c>
      <c r="W1505" s="13"/>
      <c r="X1505" s="2">
        <v>34977</v>
      </c>
      <c r="Y1505">
        <v>22.565799999999999</v>
      </c>
      <c r="AA1505" s="2">
        <v>34977</v>
      </c>
      <c r="AB1505">
        <v>269.01</v>
      </c>
      <c r="AC1505">
        <f t="shared" si="214"/>
        <v>7.9811151079136611E-3</v>
      </c>
      <c r="AD1505">
        <f t="shared" si="209"/>
        <v>7.7575151079136611E-3</v>
      </c>
      <c r="AE1505">
        <f>Sheet2!$B$17+Sheet2!$B$18*'Portfolio allocation'!K1505</f>
        <v>1.935295336300452E-3</v>
      </c>
      <c r="AF1505">
        <f t="shared" si="215"/>
        <v>5.8222197716132091E-3</v>
      </c>
      <c r="AH1505" s="2">
        <v>34977</v>
      </c>
      <c r="AI1505">
        <v>6.069</v>
      </c>
      <c r="AJ1505">
        <v>5.59</v>
      </c>
      <c r="AK1505">
        <v>1.32185</v>
      </c>
      <c r="AR1505" s="3"/>
    </row>
    <row r="1506" spans="1:44" hidden="1" outlineLevel="1" x14ac:dyDescent="0.2">
      <c r="A1506" s="2">
        <v>34978</v>
      </c>
      <c r="B1506">
        <v>13.98</v>
      </c>
      <c r="E1506" s="2">
        <v>34978</v>
      </c>
      <c r="F1506">
        <v>582.49</v>
      </c>
      <c r="G1506">
        <f t="shared" si="210"/>
        <v>-2.4028972074896515E-4</v>
      </c>
      <c r="H1506" s="2">
        <v>34978</v>
      </c>
      <c r="I1506">
        <v>745.11</v>
      </c>
      <c r="J1506">
        <f t="shared" si="211"/>
        <v>-1.4760741794372922E-4</v>
      </c>
      <c r="K1506">
        <f t="shared" si="207"/>
        <v>-3.7120741794372924E-4</v>
      </c>
      <c r="L1506">
        <v>-7.2963812000912493E-3</v>
      </c>
      <c r="N1506" s="2">
        <v>34978</v>
      </c>
      <c r="O1506">
        <v>5.3672000000000004</v>
      </c>
      <c r="Q1506" s="2">
        <v>34978</v>
      </c>
      <c r="R1506">
        <v>5519.98</v>
      </c>
      <c r="S1506" s="8">
        <f t="shared" si="212"/>
        <v>-1.8570770726989316E-2</v>
      </c>
      <c r="T1506" s="9">
        <f t="shared" si="208"/>
        <v>-1.8794370726989317E-2</v>
      </c>
      <c r="U1506" s="3">
        <f>Sheet1!$B$17+Sheet1!$B$18*'Portfolio allocation'!K1506</f>
        <v>6.1940326842553639E-5</v>
      </c>
      <c r="V1506" s="13">
        <f t="shared" si="213"/>
        <v>-1.885631105383187E-2</v>
      </c>
      <c r="W1506" s="13"/>
      <c r="X1506" s="2">
        <v>34978</v>
      </c>
      <c r="Y1506">
        <v>22.476199999999999</v>
      </c>
      <c r="AA1506" s="2">
        <v>34978</v>
      </c>
      <c r="AB1506">
        <v>267.94</v>
      </c>
      <c r="AC1506">
        <f t="shared" si="214"/>
        <v>-3.9775473030742026E-3</v>
      </c>
      <c r="AD1506">
        <f t="shared" si="209"/>
        <v>-4.2011473030742026E-3</v>
      </c>
      <c r="AE1506">
        <f>Sheet2!$B$17+Sheet2!$B$18*'Portfolio allocation'!K1506</f>
        <v>-2.7670009502895541E-4</v>
      </c>
      <c r="AF1506">
        <f t="shared" si="215"/>
        <v>-3.924447208045247E-3</v>
      </c>
      <c r="AH1506" s="2">
        <v>34978</v>
      </c>
      <c r="AI1506">
        <v>6.0650000000000004</v>
      </c>
      <c r="AJ1506">
        <v>5.59</v>
      </c>
      <c r="AK1506">
        <v>1.3187</v>
      </c>
      <c r="AR1506" s="3"/>
    </row>
    <row r="1507" spans="1:44" hidden="1" outlineLevel="1" x14ac:dyDescent="0.2">
      <c r="A1507" s="2">
        <v>34981</v>
      </c>
      <c r="B1507">
        <v>14.85</v>
      </c>
      <c r="E1507" s="2">
        <v>34981</v>
      </c>
      <c r="F1507">
        <v>578.37</v>
      </c>
      <c r="G1507">
        <f t="shared" si="210"/>
        <v>-7.0730827997047552E-3</v>
      </c>
      <c r="H1507" s="2">
        <v>34981</v>
      </c>
      <c r="I1507">
        <v>739.84</v>
      </c>
      <c r="J1507">
        <f t="shared" si="211"/>
        <v>-7.0727812000912493E-3</v>
      </c>
      <c r="K1507">
        <f t="shared" si="207"/>
        <v>-7.2963812000912493E-3</v>
      </c>
      <c r="L1507">
        <v>-1.6968915224914267E-3</v>
      </c>
      <c r="N1507" s="2">
        <v>34981</v>
      </c>
      <c r="O1507">
        <v>5.1952999999999996</v>
      </c>
      <c r="Q1507" s="2">
        <v>34981</v>
      </c>
      <c r="R1507">
        <v>5343.21</v>
      </c>
      <c r="S1507" s="8">
        <f t="shared" si="212"/>
        <v>-3.2023666752415636E-2</v>
      </c>
      <c r="T1507" s="9">
        <f t="shared" si="208"/>
        <v>-3.2247266752415633E-2</v>
      </c>
      <c r="U1507" s="3">
        <f>Sheet1!$B$17+Sheet1!$B$18*'Portfolio allocation'!K1507</f>
        <v>-7.882794543280296E-3</v>
      </c>
      <c r="V1507" s="13">
        <f t="shared" si="213"/>
        <v>-2.4364472209135339E-2</v>
      </c>
      <c r="W1507" s="13"/>
      <c r="X1507" s="2">
        <v>34981</v>
      </c>
      <c r="Y1507">
        <v>21.968800000000002</v>
      </c>
      <c r="AA1507" s="2">
        <v>34981</v>
      </c>
      <c r="AB1507">
        <v>261.89</v>
      </c>
      <c r="AC1507">
        <f t="shared" si="214"/>
        <v>-2.2579682018362357E-2</v>
      </c>
      <c r="AD1507">
        <f t="shared" si="209"/>
        <v>-2.2803282018362358E-2</v>
      </c>
      <c r="AE1507">
        <f>Sheet2!$B$17+Sheet2!$B$18*'Portfolio allocation'!K1507</f>
        <v>-6.4347412992767873E-3</v>
      </c>
      <c r="AF1507">
        <f t="shared" si="215"/>
        <v>-1.636854071908557E-2</v>
      </c>
      <c r="AH1507" s="2">
        <v>34981</v>
      </c>
      <c r="AI1507">
        <v>6.0759999999999996</v>
      </c>
      <c r="AJ1507">
        <v>5.59</v>
      </c>
      <c r="AK1507">
        <v>1.3316300000000001</v>
      </c>
      <c r="AR1507" s="3"/>
    </row>
    <row r="1508" spans="1:44" hidden="1" outlineLevel="1" x14ac:dyDescent="0.2">
      <c r="A1508" s="2">
        <v>34982</v>
      </c>
      <c r="B1508">
        <v>14.97</v>
      </c>
      <c r="E1508" s="2">
        <v>34982</v>
      </c>
      <c r="F1508">
        <v>577.52</v>
      </c>
      <c r="G1508">
        <f t="shared" si="210"/>
        <v>-1.4696474575099927E-3</v>
      </c>
      <c r="H1508" s="2">
        <v>34982</v>
      </c>
      <c r="I1508">
        <v>738.75</v>
      </c>
      <c r="J1508">
        <f t="shared" si="211"/>
        <v>-1.4732915224914267E-3</v>
      </c>
      <c r="K1508">
        <f t="shared" si="207"/>
        <v>-1.6968915224914267E-3</v>
      </c>
      <c r="L1508">
        <v>3.2815221658206851E-3</v>
      </c>
      <c r="N1508" s="2">
        <v>34982</v>
      </c>
      <c r="O1508">
        <v>5.2343999999999999</v>
      </c>
      <c r="Q1508" s="2">
        <v>34982</v>
      </c>
      <c r="R1508">
        <v>5383.39</v>
      </c>
      <c r="S1508" s="8">
        <f t="shared" si="212"/>
        <v>7.5198242255123393E-3</v>
      </c>
      <c r="T1508" s="9">
        <f t="shared" si="208"/>
        <v>7.2962242255123393E-3</v>
      </c>
      <c r="U1508" s="3">
        <f>Sheet1!$B$17+Sheet1!$B$18*'Portfolio allocation'!K1508</f>
        <v>-1.4589180751976624E-3</v>
      </c>
      <c r="V1508" s="13">
        <f t="shared" si="213"/>
        <v>8.7551423007100025E-3</v>
      </c>
      <c r="W1508" s="13"/>
      <c r="X1508" s="2">
        <v>34982</v>
      </c>
      <c r="Y1508">
        <v>21.670300000000001</v>
      </c>
      <c r="AA1508" s="2">
        <v>34982</v>
      </c>
      <c r="AB1508">
        <v>258.33999999999997</v>
      </c>
      <c r="AC1508">
        <f t="shared" si="214"/>
        <v>-1.3555309481079858E-2</v>
      </c>
      <c r="AD1508">
        <f t="shared" si="209"/>
        <v>-1.3779709481079858E-2</v>
      </c>
      <c r="AE1508">
        <f>Sheet2!$B$17+Sheet2!$B$18*'Portfolio allocation'!K1508</f>
        <v>-1.4555322220531448E-3</v>
      </c>
      <c r="AF1508">
        <f t="shared" si="215"/>
        <v>-1.2324177259026712E-2</v>
      </c>
      <c r="AH1508" s="2">
        <v>34982</v>
      </c>
      <c r="AI1508">
        <v>6.07</v>
      </c>
      <c r="AJ1508">
        <v>5.61</v>
      </c>
      <c r="AK1508">
        <v>1.3274300000000001</v>
      </c>
      <c r="AR1508" s="3"/>
    </row>
    <row r="1509" spans="1:44" hidden="1" outlineLevel="1" x14ac:dyDescent="0.2">
      <c r="A1509" s="2">
        <v>34983</v>
      </c>
      <c r="B1509">
        <v>14.57</v>
      </c>
      <c r="E1509" s="2">
        <v>34983</v>
      </c>
      <c r="F1509">
        <v>579.46</v>
      </c>
      <c r="G1509">
        <f t="shared" si="210"/>
        <v>3.3591910236876465E-3</v>
      </c>
      <c r="H1509" s="2">
        <v>34983</v>
      </c>
      <c r="I1509">
        <v>741.34</v>
      </c>
      <c r="J1509">
        <f t="shared" si="211"/>
        <v>3.5059221658206852E-3</v>
      </c>
      <c r="K1509">
        <f t="shared" si="207"/>
        <v>3.2815221658206851E-3</v>
      </c>
      <c r="L1509">
        <v>6.0884928696682966E-3</v>
      </c>
      <c r="N1509" s="2">
        <v>34983</v>
      </c>
      <c r="O1509">
        <v>5.4141000000000004</v>
      </c>
      <c r="Q1509" s="2">
        <v>34983</v>
      </c>
      <c r="R1509">
        <v>5568.19</v>
      </c>
      <c r="S1509" s="8">
        <f t="shared" si="212"/>
        <v>3.4327812029223193E-2</v>
      </c>
      <c r="T1509" s="9">
        <f t="shared" si="208"/>
        <v>3.4103412029223193E-2</v>
      </c>
      <c r="U1509" s="3">
        <f>Sheet1!$B$17+Sheet1!$B$18*'Portfolio allocation'!K1509</f>
        <v>4.2524442778153586E-3</v>
      </c>
      <c r="V1509" s="13">
        <f t="shared" si="213"/>
        <v>2.9850967751407834E-2</v>
      </c>
      <c r="W1509" s="13"/>
      <c r="X1509" s="2">
        <v>34983</v>
      </c>
      <c r="Y1509">
        <v>22.088200000000001</v>
      </c>
      <c r="AA1509" s="2">
        <v>34983</v>
      </c>
      <c r="AB1509">
        <v>263.32</v>
      </c>
      <c r="AC1509">
        <f t="shared" si="214"/>
        <v>1.9276921885886811E-2</v>
      </c>
      <c r="AD1509">
        <f t="shared" si="209"/>
        <v>1.9052521885886811E-2</v>
      </c>
      <c r="AE1509">
        <f>Sheet2!$B$17+Sheet2!$B$18*'Portfolio allocation'!K1509</f>
        <v>2.9714002404143142E-3</v>
      </c>
      <c r="AF1509">
        <f t="shared" si="215"/>
        <v>1.6081121645472499E-2</v>
      </c>
      <c r="AH1509" s="2">
        <v>34983</v>
      </c>
      <c r="AI1509">
        <v>6.0819999999999999</v>
      </c>
      <c r="AJ1509">
        <v>5.61</v>
      </c>
      <c r="AK1509">
        <v>1.32412</v>
      </c>
      <c r="AR1509" s="3"/>
    </row>
    <row r="1510" spans="1:44" hidden="1" outlineLevel="1" x14ac:dyDescent="0.2">
      <c r="A1510" s="2">
        <v>34984</v>
      </c>
      <c r="B1510">
        <v>14.24</v>
      </c>
      <c r="E1510" s="2">
        <v>34984</v>
      </c>
      <c r="F1510">
        <v>583.1</v>
      </c>
      <c r="G1510">
        <f t="shared" si="210"/>
        <v>6.2817105581058907E-3</v>
      </c>
      <c r="H1510" s="2">
        <v>34984</v>
      </c>
      <c r="I1510">
        <v>746.02</v>
      </c>
      <c r="J1510">
        <f t="shared" si="211"/>
        <v>6.3128928696682962E-3</v>
      </c>
      <c r="K1510">
        <f t="shared" si="207"/>
        <v>6.0884928696682966E-3</v>
      </c>
      <c r="L1510">
        <v>2.1749994799067497E-3</v>
      </c>
      <c r="N1510" s="2">
        <v>34984</v>
      </c>
      <c r="O1510">
        <v>5.4766000000000004</v>
      </c>
      <c r="Q1510" s="2">
        <v>34984</v>
      </c>
      <c r="R1510">
        <v>5632.47</v>
      </c>
      <c r="S1510" s="8">
        <f t="shared" si="212"/>
        <v>1.1544146302479019E-2</v>
      </c>
      <c r="T1510" s="9">
        <f t="shared" si="208"/>
        <v>1.131974630247902E-2</v>
      </c>
      <c r="U1510" s="3">
        <f>Sheet1!$B$17+Sheet1!$B$18*'Portfolio allocation'!K1510</f>
        <v>7.47267220736717E-3</v>
      </c>
      <c r="V1510" s="13">
        <f t="shared" si="213"/>
        <v>3.8470740951118496E-3</v>
      </c>
      <c r="W1510" s="13"/>
      <c r="X1510" s="2">
        <v>34984</v>
      </c>
      <c r="Y1510">
        <v>22.207599999999999</v>
      </c>
      <c r="AA1510" s="2">
        <v>34984</v>
      </c>
      <c r="AB1510">
        <v>264.74</v>
      </c>
      <c r="AC1510">
        <f t="shared" si="214"/>
        <v>5.3926781102842103E-3</v>
      </c>
      <c r="AD1510">
        <f t="shared" si="209"/>
        <v>5.1682781102842107E-3</v>
      </c>
      <c r="AE1510">
        <f>Sheet2!$B$17+Sheet2!$B$18*'Portfolio allocation'!K1510</f>
        <v>5.4674302025750406E-3</v>
      </c>
      <c r="AF1510">
        <f t="shared" si="215"/>
        <v>-2.9915209229082994E-4</v>
      </c>
      <c r="AH1510" s="2">
        <v>34984</v>
      </c>
      <c r="AI1510">
        <v>6.0430000000000001</v>
      </c>
      <c r="AJ1510">
        <v>5.61</v>
      </c>
      <c r="AK1510">
        <v>1.32856</v>
      </c>
      <c r="AR1510" s="3"/>
    </row>
    <row r="1511" spans="1:44" hidden="1" outlineLevel="1" x14ac:dyDescent="0.2">
      <c r="A1511" s="2">
        <v>34985</v>
      </c>
      <c r="B1511">
        <v>13.67</v>
      </c>
      <c r="E1511" s="2">
        <v>34985</v>
      </c>
      <c r="F1511">
        <v>584.5</v>
      </c>
      <c r="G1511">
        <f t="shared" si="210"/>
        <v>2.4009603841537164E-3</v>
      </c>
      <c r="H1511" s="2">
        <v>34985</v>
      </c>
      <c r="I1511">
        <v>747.81</v>
      </c>
      <c r="J1511">
        <f t="shared" si="211"/>
        <v>2.3993994799067497E-3</v>
      </c>
      <c r="K1511">
        <f t="shared" si="207"/>
        <v>2.1749994799067497E-3</v>
      </c>
      <c r="L1511">
        <v>-2.7372075687674066E-3</v>
      </c>
      <c r="N1511" s="2">
        <v>34985</v>
      </c>
      <c r="O1511">
        <v>5.3906000000000001</v>
      </c>
      <c r="Q1511" s="2">
        <v>34985</v>
      </c>
      <c r="R1511">
        <v>5544.09</v>
      </c>
      <c r="S1511" s="8">
        <f t="shared" si="212"/>
        <v>-1.5691162136682535E-2</v>
      </c>
      <c r="T1511" s="9">
        <f t="shared" si="208"/>
        <v>-1.5915562136682534E-2</v>
      </c>
      <c r="U1511" s="3">
        <f>Sheet1!$B$17+Sheet1!$B$18*'Portfolio allocation'!K1511</f>
        <v>2.9830134095207711E-3</v>
      </c>
      <c r="V1511" s="13">
        <f t="shared" si="213"/>
        <v>-1.8898575546203306E-2</v>
      </c>
      <c r="W1511" s="13"/>
      <c r="X1511" s="2">
        <v>34985</v>
      </c>
      <c r="Y1511">
        <v>22.088200000000001</v>
      </c>
      <c r="AA1511" s="2">
        <v>34985</v>
      </c>
      <c r="AB1511">
        <v>263.32</v>
      </c>
      <c r="AC1511">
        <f t="shared" si="214"/>
        <v>-5.3637531162650243E-3</v>
      </c>
      <c r="AD1511">
        <f t="shared" si="209"/>
        <v>-5.5869531162650241E-3</v>
      </c>
      <c r="AE1511">
        <f>Sheet2!$B$17+Sheet2!$B$18*'Portfolio allocation'!K1511</f>
        <v>1.9874520381527459E-3</v>
      </c>
      <c r="AF1511">
        <f t="shared" si="215"/>
        <v>-7.5744051544177696E-3</v>
      </c>
      <c r="AH1511" s="2">
        <v>34985</v>
      </c>
      <c r="AI1511">
        <v>5.9470000000000001</v>
      </c>
      <c r="AJ1511">
        <v>5.58</v>
      </c>
      <c r="AK1511">
        <v>1.32287</v>
      </c>
      <c r="AR1511" s="3"/>
    </row>
    <row r="1512" spans="1:44" hidden="1" outlineLevel="1" x14ac:dyDescent="0.2">
      <c r="A1512" s="2">
        <v>34988</v>
      </c>
      <c r="B1512">
        <v>14.62</v>
      </c>
      <c r="E1512" s="2">
        <v>34988</v>
      </c>
      <c r="F1512">
        <v>583.03</v>
      </c>
      <c r="G1512">
        <f t="shared" si="210"/>
        <v>-2.5149700598803282E-3</v>
      </c>
      <c r="H1512" s="2">
        <v>34988</v>
      </c>
      <c r="I1512">
        <v>745.93</v>
      </c>
      <c r="J1512">
        <f t="shared" si="211"/>
        <v>-2.5140075687674068E-3</v>
      </c>
      <c r="K1512">
        <f t="shared" si="207"/>
        <v>-2.7372075687674066E-3</v>
      </c>
      <c r="L1512">
        <v>6.2113201667717182E-3</v>
      </c>
      <c r="N1512" s="2">
        <v>34988</v>
      </c>
      <c r="O1512">
        <v>5.4218999999999999</v>
      </c>
      <c r="Q1512" s="2">
        <v>34988</v>
      </c>
      <c r="R1512">
        <v>5576.23</v>
      </c>
      <c r="S1512" s="8">
        <f t="shared" si="212"/>
        <v>5.7971641874499102E-3</v>
      </c>
      <c r="T1512" s="9">
        <f t="shared" si="208"/>
        <v>5.5739641874499105E-3</v>
      </c>
      <c r="U1512" s="3">
        <f>Sheet1!$B$17+Sheet1!$B$18*'Portfolio allocation'!K1512</f>
        <v>-2.6523950086002053E-3</v>
      </c>
      <c r="V1512" s="13">
        <f t="shared" si="213"/>
        <v>8.2263591960501162E-3</v>
      </c>
      <c r="W1512" s="13"/>
      <c r="X1512" s="2">
        <v>34988</v>
      </c>
      <c r="Y1512">
        <v>22.446400000000001</v>
      </c>
      <c r="AA1512" s="2">
        <v>34988</v>
      </c>
      <c r="AB1512">
        <v>267.58999999999997</v>
      </c>
      <c r="AC1512">
        <f t="shared" si="214"/>
        <v>1.6216010937262659E-2</v>
      </c>
      <c r="AD1512">
        <f t="shared" si="209"/>
        <v>1.5992410937262658E-2</v>
      </c>
      <c r="AE1512">
        <f>Sheet2!$B$17+Sheet2!$B$18*'Portfolio allocation'!K1512</f>
        <v>-2.3806077912645008E-3</v>
      </c>
      <c r="AF1512">
        <f t="shared" si="215"/>
        <v>1.837301872852716E-2</v>
      </c>
      <c r="AH1512" s="2">
        <v>34988</v>
      </c>
      <c r="AI1512">
        <v>5.9550000000000001</v>
      </c>
      <c r="AJ1512">
        <v>5.59</v>
      </c>
      <c r="AK1512">
        <v>1.3292200000000001</v>
      </c>
      <c r="AR1512" s="3"/>
    </row>
    <row r="1513" spans="1:44" hidden="1" outlineLevel="1" x14ac:dyDescent="0.2">
      <c r="A1513" s="2">
        <v>34989</v>
      </c>
      <c r="B1513">
        <v>14.03</v>
      </c>
      <c r="E1513" s="2">
        <v>34989</v>
      </c>
      <c r="F1513">
        <v>586.78</v>
      </c>
      <c r="G1513">
        <f t="shared" si="210"/>
        <v>6.4319160249044494E-3</v>
      </c>
      <c r="H1513" s="2">
        <v>34989</v>
      </c>
      <c r="I1513">
        <v>750.73</v>
      </c>
      <c r="J1513">
        <f t="shared" si="211"/>
        <v>6.4349201667717182E-3</v>
      </c>
      <c r="K1513">
        <f t="shared" si="207"/>
        <v>6.2113201667717182E-3</v>
      </c>
      <c r="L1513">
        <v>1.0825960811477694E-3</v>
      </c>
      <c r="N1513" s="2">
        <v>34989</v>
      </c>
      <c r="O1513">
        <v>5.6952999999999996</v>
      </c>
      <c r="Q1513" s="2">
        <v>34989</v>
      </c>
      <c r="R1513">
        <v>5857.45</v>
      </c>
      <c r="S1513" s="8">
        <f t="shared" si="212"/>
        <v>5.0431922643076055E-2</v>
      </c>
      <c r="T1513" s="9">
        <f t="shared" si="208"/>
        <v>5.0208322643076057E-2</v>
      </c>
      <c r="U1513" s="3">
        <f>Sheet1!$B$17+Sheet1!$B$18*'Portfolio allocation'!K1513</f>
        <v>7.6135827954618828E-3</v>
      </c>
      <c r="V1513" s="13">
        <f t="shared" si="213"/>
        <v>4.2594739847614173E-2</v>
      </c>
      <c r="W1513" s="13"/>
      <c r="X1513" s="2">
        <v>34989</v>
      </c>
      <c r="Y1513">
        <v>23.132899999999999</v>
      </c>
      <c r="AA1513" s="2">
        <v>34989</v>
      </c>
      <c r="AB1513">
        <v>275.77</v>
      </c>
      <c r="AC1513">
        <f t="shared" si="214"/>
        <v>3.0569154303225154E-2</v>
      </c>
      <c r="AD1513">
        <f t="shared" si="209"/>
        <v>3.0346354303225156E-2</v>
      </c>
      <c r="AE1513">
        <f>Sheet2!$B$17+Sheet2!$B$18*'Portfolio allocation'!K1513</f>
        <v>5.5766513687671619E-3</v>
      </c>
      <c r="AF1513">
        <f t="shared" si="215"/>
        <v>2.4769702934457995E-2</v>
      </c>
      <c r="AH1513" s="2">
        <v>34989</v>
      </c>
      <c r="AI1513">
        <v>5.9340000000000002</v>
      </c>
      <c r="AJ1513">
        <v>5.57</v>
      </c>
      <c r="AK1513">
        <v>1.3299399999999999</v>
      </c>
      <c r="AR1513" s="3"/>
    </row>
    <row r="1514" spans="1:44" hidden="1" outlineLevel="1" x14ac:dyDescent="0.2">
      <c r="A1514" s="2">
        <v>34990</v>
      </c>
      <c r="B1514">
        <v>14.05</v>
      </c>
      <c r="E1514" s="2">
        <v>34990</v>
      </c>
      <c r="F1514">
        <v>587.44000000000005</v>
      </c>
      <c r="G1514">
        <f t="shared" si="210"/>
        <v>1.1247827124307719E-3</v>
      </c>
      <c r="H1514" s="2">
        <v>34990</v>
      </c>
      <c r="I1514">
        <v>751.71</v>
      </c>
      <c r="J1514">
        <f t="shared" si="211"/>
        <v>1.3053960811477694E-3</v>
      </c>
      <c r="K1514">
        <f t="shared" si="207"/>
        <v>1.0825960811477694E-3</v>
      </c>
      <c r="L1514">
        <v>5.2576370249164187E-3</v>
      </c>
      <c r="N1514" s="2">
        <v>34990</v>
      </c>
      <c r="O1514">
        <v>5.9766000000000004</v>
      </c>
      <c r="Q1514" s="2">
        <v>34990</v>
      </c>
      <c r="R1514">
        <v>6146.7</v>
      </c>
      <c r="S1514" s="8">
        <f t="shared" si="212"/>
        <v>4.938155682080092E-2</v>
      </c>
      <c r="T1514" s="9">
        <f t="shared" si="208"/>
        <v>4.9158756820800918E-2</v>
      </c>
      <c r="U1514" s="3">
        <f>Sheet1!$B$17+Sheet1!$B$18*'Portfolio allocation'!K1514</f>
        <v>1.7297805452806706E-3</v>
      </c>
      <c r="V1514" s="13">
        <f t="shared" si="213"/>
        <v>4.742897627552025E-2</v>
      </c>
      <c r="W1514" s="13"/>
      <c r="X1514" s="2">
        <v>34990</v>
      </c>
      <c r="Y1514">
        <v>23.013500000000001</v>
      </c>
      <c r="AA1514" s="2">
        <v>34990</v>
      </c>
      <c r="AB1514">
        <v>274.35000000000002</v>
      </c>
      <c r="AC1514">
        <f t="shared" si="214"/>
        <v>-5.1492185516914812E-3</v>
      </c>
      <c r="AD1514">
        <f t="shared" si="209"/>
        <v>-5.372418551691481E-3</v>
      </c>
      <c r="AE1514">
        <f>Sheet2!$B$17+Sheet2!$B$18*'Portfolio allocation'!K1514</f>
        <v>1.016059066244958E-3</v>
      </c>
      <c r="AF1514">
        <f t="shared" si="215"/>
        <v>-6.388477617936439E-3</v>
      </c>
      <c r="AH1514" s="2">
        <v>34990</v>
      </c>
      <c r="AI1514">
        <v>5.9820000000000002</v>
      </c>
      <c r="AJ1514">
        <v>5.58</v>
      </c>
      <c r="AK1514">
        <v>1.32464</v>
      </c>
      <c r="AR1514" s="3"/>
    </row>
    <row r="1515" spans="1:44" hidden="1" outlineLevel="1" x14ac:dyDescent="0.2">
      <c r="A1515" s="2">
        <v>34991</v>
      </c>
      <c r="B1515">
        <v>13.55</v>
      </c>
      <c r="E1515" s="2">
        <v>34991</v>
      </c>
      <c r="F1515">
        <v>590.65</v>
      </c>
      <c r="G1515">
        <f t="shared" si="210"/>
        <v>5.4643878523763512E-3</v>
      </c>
      <c r="H1515" s="2">
        <v>34991</v>
      </c>
      <c r="I1515">
        <v>755.83</v>
      </c>
      <c r="J1515">
        <f t="shared" si="211"/>
        <v>5.4808370249164184E-3</v>
      </c>
      <c r="K1515">
        <f t="shared" si="207"/>
        <v>5.2576370249164187E-3</v>
      </c>
      <c r="L1515">
        <v>-5.6080087532911702E-3</v>
      </c>
      <c r="N1515" s="2">
        <v>34991</v>
      </c>
      <c r="O1515">
        <v>6.0468999999999999</v>
      </c>
      <c r="Q1515" s="2">
        <v>34991</v>
      </c>
      <c r="R1515">
        <v>6219.02</v>
      </c>
      <c r="S1515" s="8">
        <f t="shared" si="212"/>
        <v>1.1765662876014771E-2</v>
      </c>
      <c r="T1515" s="9">
        <f t="shared" si="208"/>
        <v>1.1542462876014771E-2</v>
      </c>
      <c r="U1515" s="3">
        <f>Sheet1!$B$17+Sheet1!$B$18*'Portfolio allocation'!K1515</f>
        <v>6.5194933255805169E-3</v>
      </c>
      <c r="V1515" s="13">
        <f t="shared" si="213"/>
        <v>5.0229695504342541E-3</v>
      </c>
      <c r="W1515" s="13"/>
      <c r="X1515" s="2">
        <v>34991</v>
      </c>
      <c r="Y1515">
        <v>23.461200000000002</v>
      </c>
      <c r="AA1515" s="2">
        <v>34991</v>
      </c>
      <c r="AB1515">
        <v>279.69</v>
      </c>
      <c r="AC1515">
        <f t="shared" si="214"/>
        <v>1.9464188080918543E-2</v>
      </c>
      <c r="AD1515">
        <f t="shared" si="209"/>
        <v>1.9240988080918543E-2</v>
      </c>
      <c r="AE1515">
        <f>Sheet2!$B$17+Sheet2!$B$18*'Portfolio allocation'!K1515</f>
        <v>4.728611988371963E-3</v>
      </c>
      <c r="AF1515">
        <f t="shared" si="215"/>
        <v>1.451237609254658E-2</v>
      </c>
      <c r="AH1515" s="2">
        <v>34991</v>
      </c>
      <c r="AI1515">
        <v>5.9630000000000001</v>
      </c>
      <c r="AJ1515">
        <v>5.58</v>
      </c>
      <c r="AK1515">
        <v>1.3327100000000001</v>
      </c>
      <c r="AR1515" s="3"/>
    </row>
    <row r="1516" spans="1:44" hidden="1" outlineLevel="1" x14ac:dyDescent="0.2">
      <c r="A1516" s="2">
        <v>34992</v>
      </c>
      <c r="B1516">
        <v>13.46</v>
      </c>
      <c r="E1516" s="2">
        <v>34992</v>
      </c>
      <c r="F1516">
        <v>587.46</v>
      </c>
      <c r="G1516">
        <f t="shared" si="210"/>
        <v>-5.4008295945143781E-3</v>
      </c>
      <c r="H1516" s="2">
        <v>34992</v>
      </c>
      <c r="I1516">
        <v>751.76</v>
      </c>
      <c r="J1516">
        <f t="shared" si="211"/>
        <v>-5.3848087532911704E-3</v>
      </c>
      <c r="K1516">
        <f t="shared" si="207"/>
        <v>-5.6080087532911702E-3</v>
      </c>
      <c r="L1516">
        <v>-4.2952480153239684E-3</v>
      </c>
      <c r="N1516" s="2">
        <v>34992</v>
      </c>
      <c r="O1516">
        <v>5.9687000000000001</v>
      </c>
      <c r="Q1516" s="2">
        <v>34992</v>
      </c>
      <c r="R1516">
        <v>6138.67</v>
      </c>
      <c r="S1516" s="8">
        <f t="shared" si="212"/>
        <v>-1.2920042064505366E-2</v>
      </c>
      <c r="T1516" s="9">
        <f t="shared" si="208"/>
        <v>-1.3143242064505366E-2</v>
      </c>
      <c r="U1516" s="3">
        <f>Sheet1!$B$17+Sheet1!$B$18*'Portfolio allocation'!K1516</f>
        <v>-5.9458508832632029E-3</v>
      </c>
      <c r="V1516" s="13">
        <f t="shared" si="213"/>
        <v>-7.1973911812421628E-3</v>
      </c>
      <c r="W1516" s="13"/>
      <c r="X1516" s="2">
        <v>34992</v>
      </c>
      <c r="Y1516">
        <v>22.774699999999999</v>
      </c>
      <c r="AA1516" s="2">
        <v>34992</v>
      </c>
      <c r="AB1516">
        <v>271.5</v>
      </c>
      <c r="AC1516">
        <f t="shared" si="214"/>
        <v>-2.9282419821945682E-2</v>
      </c>
      <c r="AD1516">
        <f t="shared" si="209"/>
        <v>-2.9507219821945683E-2</v>
      </c>
      <c r="AE1516">
        <f>Sheet2!$B$17+Sheet2!$B$18*'Portfolio allocation'!K1516</f>
        <v>-4.9333974453053065E-3</v>
      </c>
      <c r="AF1516">
        <f t="shared" si="215"/>
        <v>-2.4573822376640377E-2</v>
      </c>
      <c r="AH1516" s="2">
        <v>34992</v>
      </c>
      <c r="AI1516">
        <v>6.0279999999999996</v>
      </c>
      <c r="AJ1516">
        <v>5.62</v>
      </c>
      <c r="AK1516">
        <v>1.34314</v>
      </c>
      <c r="AR1516" s="3"/>
    </row>
    <row r="1517" spans="1:44" hidden="1" outlineLevel="1" x14ac:dyDescent="0.2">
      <c r="A1517" s="2">
        <v>34995</v>
      </c>
      <c r="B1517">
        <v>14.17</v>
      </c>
      <c r="E1517" s="2">
        <v>34995</v>
      </c>
      <c r="F1517">
        <v>585.05999999999995</v>
      </c>
      <c r="G1517">
        <f t="shared" si="210"/>
        <v>-4.085384536819725E-3</v>
      </c>
      <c r="H1517" s="2">
        <v>34995</v>
      </c>
      <c r="I1517">
        <v>748.7</v>
      </c>
      <c r="J1517">
        <f t="shared" si="211"/>
        <v>-4.0704480153239686E-3</v>
      </c>
      <c r="K1517">
        <f t="shared" si="207"/>
        <v>-4.2952480153239684E-3</v>
      </c>
      <c r="L1517">
        <v>2.2983755843462611E-3</v>
      </c>
      <c r="N1517" s="2">
        <v>34995</v>
      </c>
      <c r="O1517">
        <v>6.0233999999999996</v>
      </c>
      <c r="Q1517" s="2">
        <v>34995</v>
      </c>
      <c r="R1517">
        <v>6194.91</v>
      </c>
      <c r="S1517" s="8">
        <f t="shared" si="212"/>
        <v>9.1615936351032712E-3</v>
      </c>
      <c r="T1517" s="9">
        <f t="shared" si="208"/>
        <v>8.9367936351032705E-3</v>
      </c>
      <c r="U1517" s="3">
        <f>Sheet1!$B$17+Sheet1!$B$18*'Portfolio allocation'!K1517</f>
        <v>-4.4398184948857972E-3</v>
      </c>
      <c r="V1517" s="13">
        <f t="shared" si="213"/>
        <v>1.3376612129989068E-2</v>
      </c>
      <c r="W1517" s="13"/>
      <c r="X1517" s="2">
        <v>34995</v>
      </c>
      <c r="Y1517">
        <v>23.6403</v>
      </c>
      <c r="AA1517" s="2">
        <v>34995</v>
      </c>
      <c r="AB1517">
        <v>281.82</v>
      </c>
      <c r="AC1517">
        <f t="shared" si="214"/>
        <v>3.8011049723756907E-2</v>
      </c>
      <c r="AD1517">
        <f t="shared" si="209"/>
        <v>3.778504972375691E-2</v>
      </c>
      <c r="AE1517">
        <f>Sheet2!$B$17+Sheet2!$B$18*'Portfolio allocation'!K1517</f>
        <v>-3.766057105549394E-3</v>
      </c>
      <c r="AF1517">
        <f t="shared" si="215"/>
        <v>4.1551106829306302E-2</v>
      </c>
      <c r="AH1517" s="2">
        <v>34995</v>
      </c>
      <c r="AI1517">
        <v>6.0309999999999997</v>
      </c>
      <c r="AJ1517">
        <v>5.65</v>
      </c>
      <c r="AK1517">
        <v>1.3495299999999999</v>
      </c>
      <c r="AR1517" s="3"/>
    </row>
    <row r="1518" spans="1:44" hidden="1" outlineLevel="1" x14ac:dyDescent="0.2">
      <c r="A1518" s="2">
        <v>34996</v>
      </c>
      <c r="B1518">
        <v>13.85</v>
      </c>
      <c r="E1518" s="2">
        <v>34996</v>
      </c>
      <c r="F1518">
        <v>586.54</v>
      </c>
      <c r="G1518">
        <f t="shared" si="210"/>
        <v>2.5296550781117588E-3</v>
      </c>
      <c r="H1518" s="2">
        <v>34996</v>
      </c>
      <c r="I1518">
        <v>750.59</v>
      </c>
      <c r="J1518">
        <f t="shared" si="211"/>
        <v>2.5243755843462612E-3</v>
      </c>
      <c r="K1518">
        <f t="shared" si="207"/>
        <v>2.2983755843462611E-3</v>
      </c>
      <c r="L1518">
        <v>-7.0985919876365138E-3</v>
      </c>
      <c r="N1518" s="2">
        <v>34996</v>
      </c>
      <c r="O1518">
        <v>6.0937000000000001</v>
      </c>
      <c r="Q1518" s="2">
        <v>34996</v>
      </c>
      <c r="R1518">
        <v>6267.23</v>
      </c>
      <c r="S1518" s="8">
        <f t="shared" si="212"/>
        <v>1.1674100188703296E-2</v>
      </c>
      <c r="T1518" s="9">
        <f t="shared" si="208"/>
        <v>1.1448100188703295E-2</v>
      </c>
      <c r="U1518" s="3">
        <f>Sheet1!$B$17+Sheet1!$B$18*'Portfolio allocation'!K1518</f>
        <v>3.1245536033000735E-3</v>
      </c>
      <c r="V1518" s="13">
        <f t="shared" si="213"/>
        <v>8.3235465854032218E-3</v>
      </c>
      <c r="W1518" s="13"/>
      <c r="X1518" s="2">
        <v>34996</v>
      </c>
      <c r="Y1518">
        <v>23.401499999999999</v>
      </c>
      <c r="AA1518" s="2">
        <v>34996</v>
      </c>
      <c r="AB1518">
        <v>278.98</v>
      </c>
      <c r="AC1518">
        <f t="shared" si="214"/>
        <v>-1.0077354339649292E-2</v>
      </c>
      <c r="AD1518">
        <f t="shared" si="209"/>
        <v>-1.0301354339649292E-2</v>
      </c>
      <c r="AE1518">
        <f>Sheet2!$B$17+Sheet2!$B$18*'Portfolio allocation'!K1518</f>
        <v>2.0971612178294608E-3</v>
      </c>
      <c r="AF1518">
        <f t="shared" si="215"/>
        <v>-1.2398515557478753E-2</v>
      </c>
      <c r="AH1518" s="2">
        <v>34996</v>
      </c>
      <c r="AI1518">
        <v>6.0060000000000002</v>
      </c>
      <c r="AJ1518">
        <v>5.6</v>
      </c>
      <c r="AK1518">
        <v>1.3492</v>
      </c>
      <c r="AR1518" s="3"/>
    </row>
    <row r="1519" spans="1:44" hidden="1" outlineLevel="1" x14ac:dyDescent="0.2">
      <c r="A1519" s="2">
        <v>34997</v>
      </c>
      <c r="B1519">
        <v>14.49</v>
      </c>
      <c r="E1519" s="2">
        <v>34997</v>
      </c>
      <c r="F1519">
        <v>582.47</v>
      </c>
      <c r="G1519">
        <f t="shared" si="210"/>
        <v>-6.9389981927915345E-3</v>
      </c>
      <c r="H1519" s="2">
        <v>34997</v>
      </c>
      <c r="I1519">
        <v>745.43</v>
      </c>
      <c r="J1519">
        <f t="shared" si="211"/>
        <v>-6.8745919876365136E-3</v>
      </c>
      <c r="K1519">
        <f t="shared" si="207"/>
        <v>-7.0985919876365138E-3</v>
      </c>
      <c r="L1519">
        <v>-1.0042235531169829E-2</v>
      </c>
      <c r="N1519" s="2">
        <v>34997</v>
      </c>
      <c r="O1519">
        <v>5.9922000000000004</v>
      </c>
      <c r="Q1519" s="2">
        <v>34997</v>
      </c>
      <c r="R1519">
        <v>6162.77</v>
      </c>
      <c r="S1519" s="8">
        <f t="shared" si="212"/>
        <v>-1.6667650620768582E-2</v>
      </c>
      <c r="T1519" s="9">
        <f t="shared" si="208"/>
        <v>-1.689165062076858E-2</v>
      </c>
      <c r="U1519" s="3">
        <f>Sheet1!$B$17+Sheet1!$B$18*'Portfolio allocation'!K1519</f>
        <v>-7.6558857461069794E-3</v>
      </c>
      <c r="V1519" s="13">
        <f t="shared" si="213"/>
        <v>-9.2357648746616006E-3</v>
      </c>
      <c r="W1519" s="13"/>
      <c r="X1519" s="2">
        <v>34997</v>
      </c>
      <c r="Y1519">
        <v>22.953800000000001</v>
      </c>
      <c r="AA1519" s="2">
        <v>34997</v>
      </c>
      <c r="AB1519">
        <v>273.64</v>
      </c>
      <c r="AC1519">
        <f t="shared" si="214"/>
        <v>-1.9141157072191661E-2</v>
      </c>
      <c r="AD1519">
        <f t="shared" si="209"/>
        <v>-1.9363557072191662E-2</v>
      </c>
      <c r="AE1519">
        <f>Sheet2!$B$17+Sheet2!$B$18*'Portfolio allocation'!K1519</f>
        <v>-6.25886208550285E-3</v>
      </c>
      <c r="AF1519">
        <f t="shared" si="215"/>
        <v>-1.3104694986688812E-2</v>
      </c>
      <c r="AH1519" s="2">
        <v>34997</v>
      </c>
      <c r="AI1519">
        <v>5.9909999999999997</v>
      </c>
      <c r="AJ1519">
        <v>5.56</v>
      </c>
      <c r="AK1519">
        <v>1.3443000000000001</v>
      </c>
      <c r="AR1519" s="3"/>
    </row>
    <row r="1520" spans="1:44" hidden="1" outlineLevel="1" x14ac:dyDescent="0.2">
      <c r="A1520" s="2">
        <v>34998</v>
      </c>
      <c r="B1520">
        <v>15.59</v>
      </c>
      <c r="E1520" s="2">
        <v>34998</v>
      </c>
      <c r="F1520">
        <v>576.72</v>
      </c>
      <c r="G1520">
        <f t="shared" si="210"/>
        <v>-9.8717530516593266E-3</v>
      </c>
      <c r="H1520" s="2">
        <v>34998</v>
      </c>
      <c r="I1520">
        <v>738.11</v>
      </c>
      <c r="J1520">
        <f t="shared" si="211"/>
        <v>-9.8198355311698293E-3</v>
      </c>
      <c r="K1520">
        <f t="shared" si="207"/>
        <v>-1.0042235531169829E-2</v>
      </c>
      <c r="L1520">
        <v>5.0494171763017168E-3</v>
      </c>
      <c r="N1520" s="2">
        <v>34998</v>
      </c>
      <c r="O1520">
        <v>6.125</v>
      </c>
      <c r="Q1520" s="2">
        <v>34998</v>
      </c>
      <c r="R1520">
        <v>6299.37</v>
      </c>
      <c r="S1520" s="8">
        <f t="shared" si="212"/>
        <v>2.216535746101167E-2</v>
      </c>
      <c r="T1520" s="9">
        <f t="shared" si="208"/>
        <v>2.1942957461011669E-2</v>
      </c>
      <c r="U1520" s="3">
        <f>Sheet1!$B$17+Sheet1!$B$18*'Portfolio allocation'!K1520</f>
        <v>-1.1032908221096611E-2</v>
      </c>
      <c r="V1520" s="13">
        <f t="shared" si="213"/>
        <v>3.297586568210828E-2</v>
      </c>
      <c r="W1520" s="13"/>
      <c r="X1520" s="2">
        <v>34998</v>
      </c>
      <c r="Y1520">
        <v>22.894100000000002</v>
      </c>
      <c r="AA1520" s="2">
        <v>34998</v>
      </c>
      <c r="AB1520">
        <v>272.93</v>
      </c>
      <c r="AC1520">
        <f t="shared" si="214"/>
        <v>-2.5946499049845917E-3</v>
      </c>
      <c r="AD1520">
        <f t="shared" si="209"/>
        <v>-2.8154499049845919E-3</v>
      </c>
      <c r="AE1520">
        <f>Sheet2!$B$17+Sheet2!$B$18*'Portfolio allocation'!K1520</f>
        <v>-8.8764250235516019E-3</v>
      </c>
      <c r="AF1520">
        <f t="shared" si="215"/>
        <v>6.0609751185670101E-3</v>
      </c>
      <c r="AH1520" s="2">
        <v>34998</v>
      </c>
      <c r="AI1520">
        <v>6.056</v>
      </c>
      <c r="AJ1520">
        <v>5.52</v>
      </c>
      <c r="AK1520">
        <v>1.33972</v>
      </c>
      <c r="AR1520" s="3"/>
    </row>
    <row r="1521" spans="1:44" hidden="1" outlineLevel="1" x14ac:dyDescent="0.2">
      <c r="A1521" s="2">
        <v>34999</v>
      </c>
      <c r="B1521">
        <v>14.63</v>
      </c>
      <c r="E1521" s="2">
        <v>34999</v>
      </c>
      <c r="F1521">
        <v>579.70000000000005</v>
      </c>
      <c r="G1521">
        <f t="shared" si="210"/>
        <v>5.1671521708975821E-3</v>
      </c>
      <c r="H1521" s="2">
        <v>34999</v>
      </c>
      <c r="I1521">
        <v>742</v>
      </c>
      <c r="J1521">
        <f t="shared" si="211"/>
        <v>5.2702171763017169E-3</v>
      </c>
      <c r="K1521">
        <f t="shared" si="207"/>
        <v>5.0494171763017168E-3</v>
      </c>
      <c r="L1521">
        <v>6.0174921832884644E-3</v>
      </c>
      <c r="N1521" s="2">
        <v>34999</v>
      </c>
      <c r="O1521">
        <v>6.25</v>
      </c>
      <c r="Q1521" s="2">
        <v>34999</v>
      </c>
      <c r="R1521">
        <v>6427.93</v>
      </c>
      <c r="S1521" s="8">
        <f t="shared" si="212"/>
        <v>2.0408390045353775E-2</v>
      </c>
      <c r="T1521" s="9">
        <f t="shared" si="208"/>
        <v>2.0187590045353775E-2</v>
      </c>
      <c r="U1521" s="3">
        <f>Sheet1!$B$17+Sheet1!$B$18*'Portfolio allocation'!K1521</f>
        <v>6.280618238257013E-3</v>
      </c>
      <c r="V1521" s="13">
        <f t="shared" si="213"/>
        <v>1.3906971807096762E-2</v>
      </c>
      <c r="W1521" s="13"/>
      <c r="X1521" s="2">
        <v>34999</v>
      </c>
      <c r="Y1521">
        <v>23.043299999999999</v>
      </c>
      <c r="AA1521" s="2">
        <v>34999</v>
      </c>
      <c r="AB1521">
        <v>274.70999999999998</v>
      </c>
      <c r="AC1521">
        <f t="shared" si="214"/>
        <v>6.5218187813724793E-3</v>
      </c>
      <c r="AD1521">
        <f t="shared" si="209"/>
        <v>6.2994187813724791E-3</v>
      </c>
      <c r="AE1521">
        <f>Sheet2!$B$17+Sheet2!$B$18*'Portfolio allocation'!K1521</f>
        <v>4.5434575868149871E-3</v>
      </c>
      <c r="AF1521">
        <f t="shared" si="215"/>
        <v>1.755961194557492E-3</v>
      </c>
      <c r="AH1521" s="2">
        <v>34999</v>
      </c>
      <c r="AI1521">
        <v>6.0369999999999999</v>
      </c>
      <c r="AJ1521">
        <v>5.56</v>
      </c>
      <c r="AK1521">
        <v>1.3453200000000001</v>
      </c>
      <c r="AR1521" s="3"/>
    </row>
    <row r="1522" spans="1:44" hidden="1" outlineLevel="1" x14ac:dyDescent="0.2">
      <c r="A1522" s="2">
        <v>35002</v>
      </c>
      <c r="B1522">
        <v>14.26</v>
      </c>
      <c r="E1522" s="2">
        <v>35002</v>
      </c>
      <c r="F1522">
        <v>583.25</v>
      </c>
      <c r="G1522">
        <f t="shared" si="210"/>
        <v>6.1238571675004128E-3</v>
      </c>
      <c r="H1522" s="2">
        <v>35002</v>
      </c>
      <c r="I1522">
        <v>746.63</v>
      </c>
      <c r="J1522">
        <f t="shared" si="211"/>
        <v>6.2398921832884646E-3</v>
      </c>
      <c r="K1522">
        <f t="shared" si="207"/>
        <v>6.0174921832884644E-3</v>
      </c>
      <c r="L1522">
        <v>-3.2087538138034222E-3</v>
      </c>
      <c r="N1522" s="2">
        <v>35002</v>
      </c>
      <c r="O1522">
        <v>6.4218999999999999</v>
      </c>
      <c r="Q1522" s="2">
        <v>35002</v>
      </c>
      <c r="R1522">
        <v>6604.7</v>
      </c>
      <c r="S1522" s="8">
        <f t="shared" si="212"/>
        <v>2.7500299474325196E-2</v>
      </c>
      <c r="T1522" s="9">
        <f t="shared" si="208"/>
        <v>2.7277899474325195E-2</v>
      </c>
      <c r="U1522" s="3">
        <f>Sheet1!$B$17+Sheet1!$B$18*'Portfolio allocation'!K1522</f>
        <v>7.3912184205555433E-3</v>
      </c>
      <c r="V1522" s="13">
        <f t="shared" si="213"/>
        <v>1.9886681053769652E-2</v>
      </c>
      <c r="W1522" s="13"/>
      <c r="X1522" s="2">
        <v>35002</v>
      </c>
      <c r="Y1522">
        <v>23.461200000000002</v>
      </c>
      <c r="AA1522" s="2">
        <v>35002</v>
      </c>
      <c r="AB1522">
        <v>279.69</v>
      </c>
      <c r="AC1522">
        <f t="shared" si="214"/>
        <v>1.8128207928360895E-2</v>
      </c>
      <c r="AD1522">
        <f t="shared" si="209"/>
        <v>1.7906207928360895E-2</v>
      </c>
      <c r="AE1522">
        <f>Sheet2!$B$17+Sheet2!$B$18*'Portfolio allocation'!K1522</f>
        <v>5.404294580854758E-3</v>
      </c>
      <c r="AF1522">
        <f t="shared" si="215"/>
        <v>1.2501913347506138E-2</v>
      </c>
      <c r="AH1522" s="2">
        <v>35002</v>
      </c>
      <c r="AI1522">
        <v>6.0330000000000004</v>
      </c>
      <c r="AJ1522">
        <v>5.55</v>
      </c>
      <c r="AK1522">
        <v>1.34172</v>
      </c>
      <c r="AR1522" s="3"/>
    </row>
    <row r="1523" spans="1:44" hidden="1" outlineLevel="1" x14ac:dyDescent="0.2">
      <c r="A1523" s="2">
        <v>35003</v>
      </c>
      <c r="B1523">
        <v>13.83</v>
      </c>
      <c r="E1523" s="2">
        <v>35003</v>
      </c>
      <c r="F1523">
        <v>581.5</v>
      </c>
      <c r="G1523">
        <f t="shared" si="210"/>
        <v>-3.0004286326618113E-3</v>
      </c>
      <c r="H1523" s="2">
        <v>35003</v>
      </c>
      <c r="I1523">
        <v>744.4</v>
      </c>
      <c r="J1523">
        <f t="shared" si="211"/>
        <v>-2.9867538138034222E-3</v>
      </c>
      <c r="K1523">
        <f t="shared" si="207"/>
        <v>-3.2087538138034222E-3</v>
      </c>
      <c r="L1523">
        <v>4.6275432563138152E-3</v>
      </c>
      <c r="N1523" s="2">
        <v>35003</v>
      </c>
      <c r="O1523">
        <v>6.25</v>
      </c>
      <c r="Q1523" s="2">
        <v>35003</v>
      </c>
      <c r="R1523">
        <v>6427.93</v>
      </c>
      <c r="S1523" s="8">
        <f t="shared" si="212"/>
        <v>-2.6764273926143445E-2</v>
      </c>
      <c r="T1523" s="9">
        <f t="shared" si="208"/>
        <v>-2.6986273926143445E-2</v>
      </c>
      <c r="U1523" s="3">
        <f>Sheet1!$B$17+Sheet1!$B$18*'Portfolio allocation'!K1523</f>
        <v>-3.1933648114766009E-3</v>
      </c>
      <c r="V1523" s="13">
        <f t="shared" si="213"/>
        <v>-2.3792909114666843E-2</v>
      </c>
      <c r="W1523" s="13"/>
      <c r="X1523" s="2">
        <v>35003</v>
      </c>
      <c r="Y1523">
        <v>23.2224</v>
      </c>
      <c r="AA1523" s="2">
        <v>35003</v>
      </c>
      <c r="AB1523">
        <v>276.83999999999997</v>
      </c>
      <c r="AC1523">
        <f t="shared" si="214"/>
        <v>-1.0189853051592923E-2</v>
      </c>
      <c r="AD1523">
        <f t="shared" si="209"/>
        <v>-1.0411853051592923E-2</v>
      </c>
      <c r="AE1523">
        <f>Sheet2!$B$17+Sheet2!$B$18*'Portfolio allocation'!K1523</f>
        <v>-2.7999187425832781E-3</v>
      </c>
      <c r="AF1523">
        <f t="shared" si="215"/>
        <v>-7.611934309009645E-3</v>
      </c>
      <c r="AH1523" s="2">
        <v>35003</v>
      </c>
      <c r="AI1523">
        <v>6.0220000000000002</v>
      </c>
      <c r="AJ1523">
        <v>5.55</v>
      </c>
      <c r="AK1523">
        <v>1.3396600000000001</v>
      </c>
      <c r="AR1523" s="3"/>
    </row>
    <row r="1524" spans="1:44" hidden="1" outlineLevel="1" x14ac:dyDescent="0.2">
      <c r="A1524" s="2">
        <v>35004</v>
      </c>
      <c r="B1524">
        <v>13.41</v>
      </c>
      <c r="E1524" s="2">
        <v>35004</v>
      </c>
      <c r="F1524">
        <v>584.22</v>
      </c>
      <c r="G1524">
        <f t="shared" si="210"/>
        <v>4.6775580395528316E-3</v>
      </c>
      <c r="H1524" s="2">
        <v>35004</v>
      </c>
      <c r="I1524">
        <v>748.01</v>
      </c>
      <c r="J1524">
        <f t="shared" si="211"/>
        <v>4.8495432563138152E-3</v>
      </c>
      <c r="K1524">
        <f t="shared" si="207"/>
        <v>4.6275432563138152E-3</v>
      </c>
      <c r="L1524">
        <v>9.4472461812008038E-3</v>
      </c>
      <c r="N1524" s="2">
        <v>35004</v>
      </c>
      <c r="O1524">
        <v>6.1483999999999996</v>
      </c>
      <c r="Q1524" s="2">
        <v>35004</v>
      </c>
      <c r="R1524">
        <v>6323.47</v>
      </c>
      <c r="S1524" s="8">
        <f t="shared" si="212"/>
        <v>-1.6250954817491836E-2</v>
      </c>
      <c r="T1524" s="9">
        <f t="shared" si="208"/>
        <v>-1.6472954817491836E-2</v>
      </c>
      <c r="U1524" s="3">
        <f>Sheet1!$B$17+Sheet1!$B$18*'Portfolio allocation'!K1524</f>
        <v>5.7966337855399393E-3</v>
      </c>
      <c r="V1524" s="13">
        <f t="shared" si="213"/>
        <v>-2.2269588603031777E-2</v>
      </c>
      <c r="W1524" s="13"/>
      <c r="X1524" s="2">
        <v>35004</v>
      </c>
      <c r="Y1524">
        <v>23.132899999999999</v>
      </c>
      <c r="AA1524" s="2">
        <v>35004</v>
      </c>
      <c r="AB1524">
        <v>275.77</v>
      </c>
      <c r="AC1524">
        <f t="shared" si="214"/>
        <v>-3.8650484034098431E-3</v>
      </c>
      <c r="AD1524">
        <f t="shared" si="209"/>
        <v>-4.0834484034098428E-3</v>
      </c>
      <c r="AE1524">
        <f>Sheet2!$B$17+Sheet2!$B$18*'Portfolio allocation'!K1524</f>
        <v>4.1683165341846184E-3</v>
      </c>
      <c r="AF1524">
        <f t="shared" si="215"/>
        <v>-8.2517649375944621E-3</v>
      </c>
      <c r="AH1524" s="2">
        <v>35004</v>
      </c>
      <c r="AI1524">
        <v>5.97</v>
      </c>
      <c r="AJ1524">
        <v>5.46</v>
      </c>
      <c r="AK1524">
        <v>1.33429</v>
      </c>
      <c r="AR1524" s="3"/>
    </row>
    <row r="1525" spans="1:44" hidden="1" outlineLevel="1" x14ac:dyDescent="0.2">
      <c r="A1525" s="2">
        <v>35005</v>
      </c>
      <c r="B1525">
        <v>13.19</v>
      </c>
      <c r="E1525" s="2">
        <v>35005</v>
      </c>
      <c r="F1525">
        <v>589.72</v>
      </c>
      <c r="G1525">
        <f t="shared" si="210"/>
        <v>9.4142617507102511E-3</v>
      </c>
      <c r="H1525" s="2">
        <v>35005</v>
      </c>
      <c r="I1525">
        <v>755.24</v>
      </c>
      <c r="J1525">
        <f t="shared" si="211"/>
        <v>9.6656461812008043E-3</v>
      </c>
      <c r="K1525">
        <f t="shared" si="207"/>
        <v>9.4472461812008038E-3</v>
      </c>
      <c r="L1525">
        <v>1.2798131243048126E-3</v>
      </c>
      <c r="N1525" s="2">
        <v>35005</v>
      </c>
      <c r="O1525">
        <v>6.25</v>
      </c>
      <c r="Q1525" s="2">
        <v>35005</v>
      </c>
      <c r="R1525">
        <v>6427.93</v>
      </c>
      <c r="S1525" s="8">
        <f t="shared" si="212"/>
        <v>1.6519411019582542E-2</v>
      </c>
      <c r="T1525" s="9">
        <f t="shared" si="208"/>
        <v>1.6301011019582541E-2</v>
      </c>
      <c r="U1525" s="3">
        <f>Sheet1!$B$17+Sheet1!$B$18*'Portfolio allocation'!K1525</f>
        <v>1.1325919128486017E-2</v>
      </c>
      <c r="V1525" s="13">
        <f t="shared" si="213"/>
        <v>4.9750918910965239E-3</v>
      </c>
      <c r="W1525" s="13"/>
      <c r="X1525" s="2">
        <v>35005</v>
      </c>
      <c r="Y1525">
        <v>23.7896</v>
      </c>
      <c r="AA1525" s="2">
        <v>35005</v>
      </c>
      <c r="AB1525">
        <v>283.60000000000002</v>
      </c>
      <c r="AC1525">
        <f t="shared" si="214"/>
        <v>2.8393226239257441E-2</v>
      </c>
      <c r="AD1525">
        <f t="shared" si="209"/>
        <v>2.8176826239257442E-2</v>
      </c>
      <c r="AE1525">
        <f>Sheet2!$B$17+Sheet2!$B$18*'Portfolio allocation'!K1525</f>
        <v>8.4541193367366763E-3</v>
      </c>
      <c r="AF1525">
        <f t="shared" si="215"/>
        <v>1.9722706902520766E-2</v>
      </c>
      <c r="AH1525" s="2">
        <v>35005</v>
      </c>
      <c r="AI1525">
        <v>5.891</v>
      </c>
      <c r="AJ1525">
        <v>5.41</v>
      </c>
      <c r="AK1525">
        <v>1.3342000000000001</v>
      </c>
      <c r="AR1525" s="3"/>
    </row>
    <row r="1526" spans="1:44" hidden="1" outlineLevel="1" x14ac:dyDescent="0.2">
      <c r="A1526" s="2">
        <v>35006</v>
      </c>
      <c r="B1526">
        <v>12.26</v>
      </c>
      <c r="E1526" s="2">
        <v>35006</v>
      </c>
      <c r="F1526">
        <v>590.57000000000005</v>
      </c>
      <c r="G1526">
        <f t="shared" si="210"/>
        <v>1.4413620023061569E-3</v>
      </c>
      <c r="H1526" s="2">
        <v>35006</v>
      </c>
      <c r="I1526">
        <v>756.37</v>
      </c>
      <c r="J1526">
        <f t="shared" si="211"/>
        <v>1.4962131243048127E-3</v>
      </c>
      <c r="K1526">
        <f t="shared" si="207"/>
        <v>1.2798131243048126E-3</v>
      </c>
      <c r="L1526">
        <v>-3.6943342068035115E-3</v>
      </c>
      <c r="N1526" s="2">
        <v>35006</v>
      </c>
      <c r="O1526">
        <v>6.2187000000000001</v>
      </c>
      <c r="Q1526" s="2">
        <v>35006</v>
      </c>
      <c r="R1526">
        <v>6395.79</v>
      </c>
      <c r="S1526" s="8">
        <f t="shared" si="212"/>
        <v>-5.0000544498773891E-3</v>
      </c>
      <c r="T1526" s="9">
        <f t="shared" si="208"/>
        <v>-5.2164544498773894E-3</v>
      </c>
      <c r="U1526" s="3">
        <f>Sheet1!$B$17+Sheet1!$B$18*'Portfolio allocation'!K1526</f>
        <v>1.9560329353349752E-3</v>
      </c>
      <c r="V1526" s="13">
        <f t="shared" si="213"/>
        <v>-7.1724873852123646E-3</v>
      </c>
      <c r="W1526" s="13"/>
      <c r="X1526" s="2">
        <v>35006</v>
      </c>
      <c r="Y1526">
        <v>24.237300000000001</v>
      </c>
      <c r="AA1526" s="2">
        <v>35006</v>
      </c>
      <c r="AB1526">
        <v>288.94</v>
      </c>
      <c r="AC1526">
        <f t="shared" si="214"/>
        <v>1.8829337094499188E-2</v>
      </c>
      <c r="AD1526">
        <f t="shared" si="209"/>
        <v>1.8612137094499187E-2</v>
      </c>
      <c r="AE1526">
        <f>Sheet2!$B$17+Sheet2!$B$18*'Portfolio allocation'!K1526</f>
        <v>1.1914294924820286E-3</v>
      </c>
      <c r="AF1526">
        <f t="shared" si="215"/>
        <v>1.7420707602017159E-2</v>
      </c>
      <c r="AH1526" s="2">
        <v>35006</v>
      </c>
      <c r="AI1526">
        <v>5.9240000000000004</v>
      </c>
      <c r="AJ1526">
        <v>5.43</v>
      </c>
      <c r="AK1526">
        <v>1.33683</v>
      </c>
      <c r="AR1526" s="3"/>
    </row>
    <row r="1527" spans="1:44" hidden="1" outlineLevel="1" x14ac:dyDescent="0.2">
      <c r="A1527" s="2">
        <v>35009</v>
      </c>
      <c r="B1527">
        <v>12.74</v>
      </c>
      <c r="E1527" s="2">
        <v>35009</v>
      </c>
      <c r="F1527">
        <v>588.46</v>
      </c>
      <c r="G1527">
        <f t="shared" si="210"/>
        <v>-3.5728194794859558E-3</v>
      </c>
      <c r="H1527" s="2">
        <v>35009</v>
      </c>
      <c r="I1527">
        <v>753.74</v>
      </c>
      <c r="J1527">
        <f t="shared" si="211"/>
        <v>-3.4771342068035116E-3</v>
      </c>
      <c r="K1527">
        <f t="shared" si="207"/>
        <v>-3.6943342068035115E-3</v>
      </c>
      <c r="L1527">
        <v>-3.8138042508027363E-3</v>
      </c>
      <c r="N1527" s="2">
        <v>35009</v>
      </c>
      <c r="O1527">
        <v>6.0858999999999996</v>
      </c>
      <c r="Q1527" s="2">
        <v>35009</v>
      </c>
      <c r="R1527">
        <v>6259.2</v>
      </c>
      <c r="S1527" s="8">
        <f t="shared" si="212"/>
        <v>-2.1356235898927323E-2</v>
      </c>
      <c r="T1527" s="9">
        <f t="shared" si="208"/>
        <v>-2.1573435898927323E-2</v>
      </c>
      <c r="U1527" s="3">
        <f>Sheet1!$B$17+Sheet1!$B$18*'Portfolio allocation'!K1527</f>
        <v>-3.7504349445699899E-3</v>
      </c>
      <c r="V1527" s="13">
        <f t="shared" si="213"/>
        <v>-1.7823000954357335E-2</v>
      </c>
      <c r="W1527" s="13"/>
      <c r="X1527" s="2">
        <v>35009</v>
      </c>
      <c r="Y1527">
        <v>23.9985</v>
      </c>
      <c r="AA1527" s="2">
        <v>35009</v>
      </c>
      <c r="AB1527">
        <v>286.08999999999997</v>
      </c>
      <c r="AC1527">
        <f t="shared" si="214"/>
        <v>-9.8636395099329643E-3</v>
      </c>
      <c r="AD1527">
        <f t="shared" si="209"/>
        <v>-1.0082039509932965E-2</v>
      </c>
      <c r="AE1527">
        <f>Sheet2!$B$17+Sheet2!$B$18*'Portfolio allocation'!K1527</f>
        <v>-3.2317092163152059E-3</v>
      </c>
      <c r="AF1527">
        <f t="shared" si="215"/>
        <v>-6.8503302936177585E-3</v>
      </c>
      <c r="AH1527" s="2">
        <v>35009</v>
      </c>
      <c r="AI1527">
        <v>5.9489999999999998</v>
      </c>
      <c r="AJ1527">
        <v>5.46</v>
      </c>
      <c r="AK1527">
        <v>1.3375699999999999</v>
      </c>
      <c r="AR1527" s="3"/>
    </row>
    <row r="1528" spans="1:44" hidden="1" outlineLevel="1" x14ac:dyDescent="0.2">
      <c r="A1528" s="2">
        <v>35010</v>
      </c>
      <c r="B1528">
        <v>13.05</v>
      </c>
      <c r="E1528" s="2">
        <v>35010</v>
      </c>
      <c r="F1528">
        <v>586.32000000000005</v>
      </c>
      <c r="G1528">
        <f t="shared" si="210"/>
        <v>-3.636610814668817E-3</v>
      </c>
      <c r="H1528" s="2">
        <v>35010</v>
      </c>
      <c r="I1528">
        <v>751.03</v>
      </c>
      <c r="J1528">
        <f t="shared" si="211"/>
        <v>-3.5954042508027362E-3</v>
      </c>
      <c r="K1528">
        <f t="shared" si="207"/>
        <v>-3.8138042508027363E-3</v>
      </c>
      <c r="L1528">
        <v>9.1945384658403718E-3</v>
      </c>
      <c r="N1528" s="2">
        <v>35010</v>
      </c>
      <c r="O1528">
        <v>5.8125</v>
      </c>
      <c r="Q1528" s="2">
        <v>35010</v>
      </c>
      <c r="R1528">
        <v>5977.97</v>
      </c>
      <c r="S1528" s="8">
        <f t="shared" si="212"/>
        <v>-4.4930662065439608E-2</v>
      </c>
      <c r="T1528" s="9">
        <f t="shared" si="208"/>
        <v>-4.5149062065439609E-2</v>
      </c>
      <c r="U1528" s="3">
        <f>Sheet1!$B$17+Sheet1!$B$18*'Portfolio allocation'!K1528</f>
        <v>-3.8874940068194595E-3</v>
      </c>
      <c r="V1528" s="13">
        <f t="shared" si="213"/>
        <v>-4.1261568058620149E-2</v>
      </c>
      <c r="W1528" s="13"/>
      <c r="X1528" s="2">
        <v>35010</v>
      </c>
      <c r="Y1528">
        <v>23.5806</v>
      </c>
      <c r="AA1528" s="2">
        <v>35010</v>
      </c>
      <c r="AB1528">
        <v>281.11</v>
      </c>
      <c r="AC1528">
        <f t="shared" si="214"/>
        <v>-1.7407109650809049E-2</v>
      </c>
      <c r="AD1528">
        <f t="shared" si="209"/>
        <v>-1.7626309650809049E-2</v>
      </c>
      <c r="AE1528">
        <f>Sheet2!$B$17+Sheet2!$B$18*'Portfolio allocation'!K1528</f>
        <v>-3.3379450273958028E-3</v>
      </c>
      <c r="AF1528">
        <f t="shared" si="215"/>
        <v>-1.4288364623413246E-2</v>
      </c>
      <c r="AH1528" s="2">
        <v>35010</v>
      </c>
      <c r="AI1528">
        <v>5.9809999999999999</v>
      </c>
      <c r="AJ1528">
        <v>5.48</v>
      </c>
      <c r="AK1528">
        <v>1.33626</v>
      </c>
      <c r="AR1528" s="3"/>
    </row>
    <row r="1529" spans="1:44" hidden="1" outlineLevel="1" x14ac:dyDescent="0.2">
      <c r="A1529" s="2">
        <v>35011</v>
      </c>
      <c r="B1529">
        <v>12.16</v>
      </c>
      <c r="E1529" s="2">
        <v>35011</v>
      </c>
      <c r="F1529">
        <v>591.71</v>
      </c>
      <c r="G1529">
        <f t="shared" si="210"/>
        <v>9.1929321872015191E-3</v>
      </c>
      <c r="H1529" s="2">
        <v>35011</v>
      </c>
      <c r="I1529">
        <v>758.1</v>
      </c>
      <c r="J1529">
        <f t="shared" si="211"/>
        <v>9.4137384658403711E-3</v>
      </c>
      <c r="K1529">
        <f t="shared" si="207"/>
        <v>9.1945384658403718E-3</v>
      </c>
      <c r="L1529">
        <v>2.6987826935760463E-3</v>
      </c>
      <c r="N1529" s="2">
        <v>35011</v>
      </c>
      <c r="O1529">
        <v>5.9531000000000001</v>
      </c>
      <c r="Q1529" s="2">
        <v>35011</v>
      </c>
      <c r="R1529">
        <v>6122.6</v>
      </c>
      <c r="S1529" s="8">
        <f t="shared" si="212"/>
        <v>2.4193831685338063E-2</v>
      </c>
      <c r="T1529" s="9">
        <f t="shared" si="208"/>
        <v>2.3974631685338064E-2</v>
      </c>
      <c r="U1529" s="3">
        <f>Sheet1!$B$17+Sheet1!$B$18*'Portfolio allocation'!K1529</f>
        <v>1.1036006432959334E-2</v>
      </c>
      <c r="V1529" s="13">
        <f t="shared" si="213"/>
        <v>1.2938625252378729E-2</v>
      </c>
      <c r="W1529" s="13"/>
      <c r="X1529" s="2">
        <v>35011</v>
      </c>
      <c r="Y1529">
        <v>23.341799999999999</v>
      </c>
      <c r="AA1529" s="2">
        <v>35011</v>
      </c>
      <c r="AB1529">
        <v>278.98</v>
      </c>
      <c r="AC1529">
        <f t="shared" si="214"/>
        <v>-7.5771050478460333E-3</v>
      </c>
      <c r="AD1529">
        <f t="shared" si="209"/>
        <v>-7.7935050478460336E-3</v>
      </c>
      <c r="AE1529">
        <f>Sheet2!$B$17+Sheet2!$B$18*'Portfolio allocation'!K1529</f>
        <v>8.2294051890812667E-3</v>
      </c>
      <c r="AF1529">
        <f t="shared" si="215"/>
        <v>-1.6022910236927299E-2</v>
      </c>
      <c r="AH1529" s="2">
        <v>35011</v>
      </c>
      <c r="AI1529">
        <v>5.9089999999999998</v>
      </c>
      <c r="AJ1529">
        <v>5.41</v>
      </c>
      <c r="AK1529">
        <v>1.33769</v>
      </c>
      <c r="AR1529" s="3"/>
    </row>
    <row r="1530" spans="1:44" hidden="1" outlineLevel="1" x14ac:dyDescent="0.2">
      <c r="A1530" s="2">
        <v>35012</v>
      </c>
      <c r="B1530">
        <v>12.46</v>
      </c>
      <c r="E1530" s="2">
        <v>35012</v>
      </c>
      <c r="F1530">
        <v>593.26</v>
      </c>
      <c r="G1530">
        <f t="shared" si="210"/>
        <v>2.6195264572170807E-3</v>
      </c>
      <c r="H1530" s="2">
        <v>35012</v>
      </c>
      <c r="I1530">
        <v>760.31</v>
      </c>
      <c r="J1530">
        <f t="shared" si="211"/>
        <v>2.9151826935760461E-3</v>
      </c>
      <c r="K1530">
        <f t="shared" si="207"/>
        <v>2.6987826935760463E-3</v>
      </c>
      <c r="L1530">
        <v>-1.0721144427930645E-3</v>
      </c>
      <c r="N1530" s="2">
        <v>35012</v>
      </c>
      <c r="O1530">
        <v>6.1875</v>
      </c>
      <c r="Q1530" s="2">
        <v>35012</v>
      </c>
      <c r="R1530">
        <v>6363.65</v>
      </c>
      <c r="S1530" s="8">
        <f t="shared" si="212"/>
        <v>3.9370528860287912E-2</v>
      </c>
      <c r="T1530" s="9">
        <f t="shared" si="208"/>
        <v>3.9154128860287914E-2</v>
      </c>
      <c r="U1530" s="3">
        <f>Sheet1!$B$17+Sheet1!$B$18*'Portfolio allocation'!K1530</f>
        <v>3.5839107866741035E-3</v>
      </c>
      <c r="V1530" s="13">
        <f t="shared" si="213"/>
        <v>3.557021807361381E-2</v>
      </c>
      <c r="W1530" s="13"/>
      <c r="X1530" s="2">
        <v>35012</v>
      </c>
      <c r="Y1530">
        <v>23.491099999999999</v>
      </c>
      <c r="AA1530" s="2">
        <v>35012</v>
      </c>
      <c r="AB1530">
        <v>280.76</v>
      </c>
      <c r="AC1530">
        <f t="shared" si="214"/>
        <v>6.3803856907305168E-3</v>
      </c>
      <c r="AD1530">
        <f t="shared" si="209"/>
        <v>6.1631856907305169E-3</v>
      </c>
      <c r="AE1530">
        <f>Sheet2!$B$17+Sheet2!$B$18*'Portfolio allocation'!K1530</f>
        <v>2.4532134346658373E-3</v>
      </c>
      <c r="AF1530">
        <f t="shared" si="215"/>
        <v>3.7099722560646796E-3</v>
      </c>
      <c r="AH1530" s="2">
        <v>35012</v>
      </c>
      <c r="AI1530">
        <v>5.9560000000000004</v>
      </c>
      <c r="AJ1530">
        <v>5.43</v>
      </c>
      <c r="AK1530">
        <v>1.3368599999999999</v>
      </c>
      <c r="AR1530" s="3"/>
    </row>
    <row r="1531" spans="1:44" hidden="1" outlineLevel="1" x14ac:dyDescent="0.2">
      <c r="A1531" s="2">
        <v>35013</v>
      </c>
      <c r="B1531">
        <v>12.97</v>
      </c>
      <c r="E1531" s="2">
        <v>35013</v>
      </c>
      <c r="F1531">
        <v>592.72</v>
      </c>
      <c r="G1531">
        <f t="shared" si="210"/>
        <v>-9.1022485925218444E-4</v>
      </c>
      <c r="H1531" s="2">
        <v>35013</v>
      </c>
      <c r="I1531">
        <v>759.66</v>
      </c>
      <c r="J1531">
        <f t="shared" si="211"/>
        <v>-8.5491444279306439E-4</v>
      </c>
      <c r="K1531">
        <f t="shared" si="207"/>
        <v>-1.0721144427930645E-3</v>
      </c>
      <c r="L1531">
        <v>-7.4535135192059E-4</v>
      </c>
      <c r="N1531" s="2">
        <v>35013</v>
      </c>
      <c r="O1531">
        <v>6.0547000000000004</v>
      </c>
      <c r="Q1531" s="2">
        <v>35013</v>
      </c>
      <c r="R1531">
        <v>6227.05</v>
      </c>
      <c r="S1531" s="8">
        <f t="shared" si="212"/>
        <v>-2.1465668287853568E-2</v>
      </c>
      <c r="T1531" s="9">
        <f t="shared" si="208"/>
        <v>-2.1682868287853568E-2</v>
      </c>
      <c r="U1531" s="3">
        <f>Sheet1!$B$17+Sheet1!$B$18*'Portfolio allocation'!K1531</f>
        <v>-7.4215797541084608E-4</v>
      </c>
      <c r="V1531" s="13">
        <f t="shared" si="213"/>
        <v>-2.0940710312442722E-2</v>
      </c>
      <c r="W1531" s="13"/>
      <c r="X1531" s="2">
        <v>35013</v>
      </c>
      <c r="Y1531">
        <v>23.252300000000002</v>
      </c>
      <c r="AA1531" s="2">
        <v>35013</v>
      </c>
      <c r="AB1531">
        <v>277.89999999999998</v>
      </c>
      <c r="AC1531">
        <f t="shared" si="214"/>
        <v>-1.0186636272973448E-2</v>
      </c>
      <c r="AD1531">
        <f t="shared" si="209"/>
        <v>-1.0405436272973448E-2</v>
      </c>
      <c r="AE1531">
        <f>Sheet2!$B$17+Sheet2!$B$18*'Portfolio allocation'!K1531</f>
        <v>-8.9996450328045383E-4</v>
      </c>
      <c r="AF1531">
        <f t="shared" si="215"/>
        <v>-9.5054717696929948E-3</v>
      </c>
      <c r="AH1531" s="2">
        <v>35013</v>
      </c>
      <c r="AI1531">
        <v>5.9939999999999998</v>
      </c>
      <c r="AJ1531">
        <v>5.47</v>
      </c>
      <c r="AK1531">
        <v>1.3392299999999999</v>
      </c>
      <c r="AR1531" s="3"/>
    </row>
    <row r="1532" spans="1:44" hidden="1" outlineLevel="1" x14ac:dyDescent="0.2">
      <c r="A1532" s="2">
        <v>35016</v>
      </c>
      <c r="B1532">
        <v>13.2</v>
      </c>
      <c r="E1532" s="2">
        <v>35016</v>
      </c>
      <c r="F1532">
        <v>592.29999999999995</v>
      </c>
      <c r="G1532">
        <f t="shared" si="210"/>
        <v>-7.085976515049941E-4</v>
      </c>
      <c r="H1532" s="2">
        <v>35016</v>
      </c>
      <c r="I1532">
        <v>759.26</v>
      </c>
      <c r="J1532">
        <f t="shared" si="211"/>
        <v>-5.2655135192058999E-4</v>
      </c>
      <c r="K1532">
        <f t="shared" si="207"/>
        <v>-7.4535135192059E-4</v>
      </c>
      <c r="L1532">
        <v>-5.1961317282616815E-3</v>
      </c>
      <c r="N1532" s="2">
        <v>35016</v>
      </c>
      <c r="O1532">
        <v>6.0194999999999999</v>
      </c>
      <c r="Q1532" s="2">
        <v>35016</v>
      </c>
      <c r="R1532">
        <v>6190.9</v>
      </c>
      <c r="S1532" s="8">
        <f t="shared" si="212"/>
        <v>-5.8053171244811796E-3</v>
      </c>
      <c r="T1532" s="9">
        <f t="shared" si="208"/>
        <v>-6.0241171244811795E-3</v>
      </c>
      <c r="U1532" s="3">
        <f>Sheet1!$B$17+Sheet1!$B$18*'Portfolio allocation'!K1532</f>
        <v>-3.6728707628394693E-4</v>
      </c>
      <c r="V1532" s="13">
        <f t="shared" si="213"/>
        <v>-5.6568300481972325E-3</v>
      </c>
      <c r="W1532" s="13"/>
      <c r="X1532" s="2">
        <v>35016</v>
      </c>
      <c r="Y1532">
        <v>23.252300000000002</v>
      </c>
      <c r="AA1532" s="2">
        <v>35016</v>
      </c>
      <c r="AB1532">
        <v>277.89999999999998</v>
      </c>
      <c r="AC1532">
        <f t="shared" si="214"/>
        <v>0</v>
      </c>
      <c r="AD1532">
        <f t="shared" si="209"/>
        <v>-2.176E-4</v>
      </c>
      <c r="AE1532">
        <f>Sheet2!$B$17+Sheet2!$B$18*'Portfolio allocation'!K1532</f>
        <v>-6.0939842639623162E-4</v>
      </c>
      <c r="AF1532">
        <f t="shared" si="215"/>
        <v>3.9179842639623164E-4</v>
      </c>
      <c r="AH1532" s="2">
        <v>35016</v>
      </c>
      <c r="AI1532">
        <v>5.9560000000000004</v>
      </c>
      <c r="AJ1532">
        <v>5.44</v>
      </c>
      <c r="AK1532">
        <v>1.3340099999999999</v>
      </c>
      <c r="AR1532" s="3"/>
    </row>
    <row r="1533" spans="1:44" hidden="1" outlineLevel="1" x14ac:dyDescent="0.2">
      <c r="A1533" s="2">
        <v>35017</v>
      </c>
      <c r="B1533">
        <v>13.38</v>
      </c>
      <c r="E1533" s="2">
        <v>35017</v>
      </c>
      <c r="F1533">
        <v>589.29</v>
      </c>
      <c r="G1533">
        <f t="shared" si="210"/>
        <v>-5.0818841803139669E-3</v>
      </c>
      <c r="H1533" s="2">
        <v>35017</v>
      </c>
      <c r="I1533">
        <v>755.48</v>
      </c>
      <c r="J1533">
        <f t="shared" si="211"/>
        <v>-4.9785317282616814E-3</v>
      </c>
      <c r="K1533">
        <f t="shared" si="207"/>
        <v>-5.1961317282616815E-3</v>
      </c>
      <c r="L1533">
        <v>7.9762664054639221E-3</v>
      </c>
      <c r="N1533" s="2">
        <v>35017</v>
      </c>
      <c r="O1533">
        <v>5.875</v>
      </c>
      <c r="Q1533" s="2">
        <v>35017</v>
      </c>
      <c r="R1533">
        <v>6042.25</v>
      </c>
      <c r="S1533" s="8">
        <f t="shared" si="212"/>
        <v>-2.4011048474373631E-2</v>
      </c>
      <c r="T1533" s="9">
        <f t="shared" si="208"/>
        <v>-2.4228648474373629E-2</v>
      </c>
      <c r="U1533" s="3">
        <f>Sheet1!$B$17+Sheet1!$B$18*'Portfolio allocation'!K1533</f>
        <v>-5.4733351217974308E-3</v>
      </c>
      <c r="V1533" s="13">
        <f t="shared" si="213"/>
        <v>-1.87553133525762E-2</v>
      </c>
      <c r="W1533" s="13"/>
      <c r="X1533" s="2">
        <v>35017</v>
      </c>
      <c r="Y1533">
        <v>22.774699999999999</v>
      </c>
      <c r="AA1533" s="2">
        <v>35017</v>
      </c>
      <c r="AB1533">
        <v>272.2</v>
      </c>
      <c r="AC1533">
        <f t="shared" si="214"/>
        <v>-2.0510975170924706E-2</v>
      </c>
      <c r="AD1533">
        <f t="shared" si="209"/>
        <v>-2.0728175170924706E-2</v>
      </c>
      <c r="AE1533">
        <f>Sheet2!$B$17+Sheet2!$B$18*'Portfolio allocation'!K1533</f>
        <v>-4.5671458867158152E-3</v>
      </c>
      <c r="AF1533">
        <f t="shared" si="215"/>
        <v>-1.6161029284208893E-2</v>
      </c>
      <c r="AH1533" s="2">
        <v>35017</v>
      </c>
      <c r="AI1533">
        <v>5.9480000000000004</v>
      </c>
      <c r="AJ1533">
        <v>5.43</v>
      </c>
      <c r="AK1533">
        <v>1.3383400000000001</v>
      </c>
      <c r="AR1533" s="3"/>
    </row>
    <row r="1534" spans="1:44" hidden="1" outlineLevel="1" x14ac:dyDescent="0.2">
      <c r="A1534" s="2">
        <v>35018</v>
      </c>
      <c r="B1534">
        <v>12.95</v>
      </c>
      <c r="E1534" s="2">
        <v>35018</v>
      </c>
      <c r="F1534">
        <v>593.96</v>
      </c>
      <c r="G1534">
        <f t="shared" si="210"/>
        <v>7.9247908500059694E-3</v>
      </c>
      <c r="H1534" s="2">
        <v>35018</v>
      </c>
      <c r="I1534">
        <v>761.67</v>
      </c>
      <c r="J1534">
        <f t="shared" si="211"/>
        <v>8.1934664054639228E-3</v>
      </c>
      <c r="K1534">
        <f t="shared" si="207"/>
        <v>7.9762664054639221E-3</v>
      </c>
      <c r="L1534">
        <v>5.5448509249412439E-3</v>
      </c>
      <c r="N1534" s="2">
        <v>35018</v>
      </c>
      <c r="O1534">
        <v>5.875</v>
      </c>
      <c r="Q1534" s="2">
        <v>35018</v>
      </c>
      <c r="R1534">
        <v>6042.25</v>
      </c>
      <c r="S1534" s="8">
        <f t="shared" si="212"/>
        <v>0</v>
      </c>
      <c r="T1534" s="9">
        <f t="shared" si="208"/>
        <v>-2.1719999999999997E-4</v>
      </c>
      <c r="U1534" s="3">
        <f>Sheet1!$B$17+Sheet1!$B$18*'Portfolio allocation'!K1534</f>
        <v>9.6383738501755779E-3</v>
      </c>
      <c r="V1534" s="13">
        <f t="shared" si="213"/>
        <v>-9.8555738501755787E-3</v>
      </c>
      <c r="W1534" s="13"/>
      <c r="X1534" s="2">
        <v>35018</v>
      </c>
      <c r="Y1534">
        <v>22.804500000000001</v>
      </c>
      <c r="AA1534" s="2">
        <v>35018</v>
      </c>
      <c r="AB1534">
        <v>272.55</v>
      </c>
      <c r="AC1534">
        <f t="shared" si="214"/>
        <v>1.2858192505511568E-3</v>
      </c>
      <c r="AD1534">
        <f t="shared" si="209"/>
        <v>1.0670192505511569E-3</v>
      </c>
      <c r="AE1534">
        <f>Sheet2!$B$17+Sheet2!$B$18*'Portfolio allocation'!K1534</f>
        <v>7.1460865920632381E-3</v>
      </c>
      <c r="AF1534">
        <f t="shared" si="215"/>
        <v>-6.0790673415120813E-3</v>
      </c>
      <c r="AH1534" s="2">
        <v>35018</v>
      </c>
      <c r="AI1534">
        <v>5.9790000000000001</v>
      </c>
      <c r="AJ1534">
        <v>5.47</v>
      </c>
      <c r="AK1534">
        <v>1.3479099999999999</v>
      </c>
      <c r="AR1534" s="3"/>
    </row>
    <row r="1535" spans="1:44" hidden="1" outlineLevel="1" x14ac:dyDescent="0.2">
      <c r="A1535" s="2">
        <v>35019</v>
      </c>
      <c r="B1535">
        <v>12.57</v>
      </c>
      <c r="E1535" s="2">
        <v>35019</v>
      </c>
      <c r="F1535">
        <v>597.34</v>
      </c>
      <c r="G1535">
        <f t="shared" si="210"/>
        <v>5.6906188968954829E-3</v>
      </c>
      <c r="H1535" s="2">
        <v>35019</v>
      </c>
      <c r="I1535">
        <v>766.06</v>
      </c>
      <c r="J1535">
        <f t="shared" si="211"/>
        <v>5.7636509249412438E-3</v>
      </c>
      <c r="K1535">
        <f t="shared" si="207"/>
        <v>5.5448509249412439E-3</v>
      </c>
      <c r="L1535">
        <v>4.3650865363027598E-3</v>
      </c>
      <c r="N1535" s="2">
        <v>35019</v>
      </c>
      <c r="O1535">
        <v>5.6172000000000004</v>
      </c>
      <c r="Q1535" s="2">
        <v>35019</v>
      </c>
      <c r="R1535">
        <v>5777.1</v>
      </c>
      <c r="S1535" s="8">
        <f t="shared" si="212"/>
        <v>-4.3882659605279484E-2</v>
      </c>
      <c r="T1535" s="9">
        <f t="shared" si="208"/>
        <v>-4.4101459605279482E-2</v>
      </c>
      <c r="U1535" s="3">
        <f>Sheet1!$B$17+Sheet1!$B$18*'Portfolio allocation'!K1535</f>
        <v>6.8489923906572062E-3</v>
      </c>
      <c r="V1535" s="13">
        <f t="shared" si="213"/>
        <v>-5.0950451995936688E-2</v>
      </c>
      <c r="W1535" s="13"/>
      <c r="X1535" s="2">
        <v>35019</v>
      </c>
      <c r="Y1535">
        <v>22.834399999999999</v>
      </c>
      <c r="AA1535" s="2">
        <v>35019</v>
      </c>
      <c r="AB1535">
        <v>272.91000000000003</v>
      </c>
      <c r="AC1535">
        <f t="shared" si="214"/>
        <v>1.320858558062854E-3</v>
      </c>
      <c r="AD1535">
        <f t="shared" si="209"/>
        <v>1.104058558062854E-3</v>
      </c>
      <c r="AE1535">
        <f>Sheet2!$B$17+Sheet2!$B$18*'Portfolio allocation'!K1535</f>
        <v>4.9840099157633412E-3</v>
      </c>
      <c r="AF1535">
        <f t="shared" si="215"/>
        <v>-3.8799513577004873E-3</v>
      </c>
      <c r="AH1535" s="2">
        <v>35019</v>
      </c>
      <c r="AI1535">
        <v>5.9059999999999997</v>
      </c>
      <c r="AJ1535">
        <v>5.42</v>
      </c>
      <c r="AK1535">
        <v>1.34334</v>
      </c>
      <c r="AR1535" s="3"/>
    </row>
    <row r="1536" spans="1:44" hidden="1" outlineLevel="1" x14ac:dyDescent="0.2">
      <c r="A1536" s="2">
        <v>35020</v>
      </c>
      <c r="B1536">
        <v>12.49</v>
      </c>
      <c r="E1536" s="2">
        <v>35020</v>
      </c>
      <c r="F1536">
        <v>600.07000000000005</v>
      </c>
      <c r="G1536">
        <f t="shared" si="210"/>
        <v>4.5702614926173002E-3</v>
      </c>
      <c r="H1536" s="2">
        <v>35020</v>
      </c>
      <c r="I1536">
        <v>769.57</v>
      </c>
      <c r="J1536">
        <f t="shared" si="211"/>
        <v>4.5818865363027594E-3</v>
      </c>
      <c r="K1536">
        <f t="shared" si="207"/>
        <v>4.3650865363027598E-3</v>
      </c>
      <c r="L1536">
        <v>-5.4267020803826565E-3</v>
      </c>
      <c r="N1536" s="2">
        <v>35020</v>
      </c>
      <c r="O1536">
        <v>5.4608999999999996</v>
      </c>
      <c r="Q1536" s="2">
        <v>35020</v>
      </c>
      <c r="R1536">
        <v>5616.4</v>
      </c>
      <c r="S1536" s="8">
        <f t="shared" si="212"/>
        <v>-2.7816724654238456E-2</v>
      </c>
      <c r="T1536" s="9">
        <f t="shared" si="208"/>
        <v>-2.8033524654238456E-2</v>
      </c>
      <c r="U1536" s="3">
        <f>Sheet1!$B$17+Sheet1!$B$18*'Portfolio allocation'!K1536</f>
        <v>5.495536784805426E-3</v>
      </c>
      <c r="V1536" s="13">
        <f t="shared" si="213"/>
        <v>-3.3529061439043883E-2</v>
      </c>
      <c r="W1536" s="13"/>
      <c r="X1536" s="2">
        <v>35020</v>
      </c>
      <c r="Y1536">
        <v>22.715</v>
      </c>
      <c r="AA1536" s="2">
        <v>35020</v>
      </c>
      <c r="AB1536">
        <v>271.48</v>
      </c>
      <c r="AC1536">
        <f t="shared" si="214"/>
        <v>-5.2398226521563895E-3</v>
      </c>
      <c r="AD1536">
        <f t="shared" si="209"/>
        <v>-5.4558226521563896E-3</v>
      </c>
      <c r="AE1536">
        <f>Sheet2!$B$17+Sheet2!$B$18*'Portfolio allocation'!K1536</f>
        <v>3.9349333228742714E-3</v>
      </c>
      <c r="AF1536">
        <f t="shared" si="215"/>
        <v>-9.390755975030661E-3</v>
      </c>
      <c r="AH1536" s="2">
        <v>35020</v>
      </c>
      <c r="AI1536">
        <v>5.9050000000000002</v>
      </c>
      <c r="AJ1536">
        <v>5.4</v>
      </c>
      <c r="AK1536">
        <v>1.3461000000000001</v>
      </c>
      <c r="AR1536" s="3"/>
    </row>
    <row r="1537" spans="1:44" hidden="1" outlineLevel="1" x14ac:dyDescent="0.2">
      <c r="A1537" s="2">
        <v>35023</v>
      </c>
      <c r="B1537">
        <v>12.37</v>
      </c>
      <c r="E1537" s="2">
        <v>35023</v>
      </c>
      <c r="F1537">
        <v>596.85</v>
      </c>
      <c r="G1537">
        <f t="shared" si="210"/>
        <v>-5.3660406285933604E-3</v>
      </c>
      <c r="H1537" s="2">
        <v>35023</v>
      </c>
      <c r="I1537">
        <v>765.56</v>
      </c>
      <c r="J1537">
        <f t="shared" si="211"/>
        <v>-5.2107020803826565E-3</v>
      </c>
      <c r="K1537">
        <f t="shared" si="207"/>
        <v>-5.4267020803826565E-3</v>
      </c>
      <c r="L1537">
        <v>5.5832760541303424E-3</v>
      </c>
      <c r="N1537" s="2">
        <v>35023</v>
      </c>
      <c r="O1537">
        <v>5.375</v>
      </c>
      <c r="Q1537" s="2">
        <v>35023</v>
      </c>
      <c r="R1537">
        <v>5528.02</v>
      </c>
      <c r="S1537" s="8">
        <f t="shared" si="212"/>
        <v>-1.573605868527872E-2</v>
      </c>
      <c r="T1537" s="9">
        <f t="shared" si="208"/>
        <v>-1.5952058685278721E-2</v>
      </c>
      <c r="U1537" s="3">
        <f>Sheet1!$B$17+Sheet1!$B$18*'Portfolio allocation'!K1537</f>
        <v>-5.7378512731804162E-3</v>
      </c>
      <c r="V1537" s="13">
        <f t="shared" si="213"/>
        <v>-1.0214207412098305E-2</v>
      </c>
      <c r="W1537" s="13"/>
      <c r="X1537" s="2">
        <v>35023</v>
      </c>
      <c r="Y1537">
        <v>22.207599999999999</v>
      </c>
      <c r="AA1537" s="2">
        <v>35023</v>
      </c>
      <c r="AB1537">
        <v>265.42</v>
      </c>
      <c r="AC1537">
        <f t="shared" si="214"/>
        <v>-2.2322086341535319E-2</v>
      </c>
      <c r="AD1537">
        <f t="shared" si="209"/>
        <v>-2.2538486341535317E-2</v>
      </c>
      <c r="AE1537">
        <f>Sheet2!$B$17+Sheet2!$B$18*'Portfolio allocation'!K1537</f>
        <v>-4.7721749262034851E-3</v>
      </c>
      <c r="AF1537">
        <f t="shared" si="215"/>
        <v>-1.7766311415331831E-2</v>
      </c>
      <c r="AH1537" s="2">
        <v>35023</v>
      </c>
      <c r="AI1537">
        <v>5.9139999999999997</v>
      </c>
      <c r="AJ1537">
        <v>5.41</v>
      </c>
      <c r="AK1537">
        <v>1.34036</v>
      </c>
      <c r="AR1537" s="3"/>
    </row>
    <row r="1538" spans="1:44" hidden="1" outlineLevel="1" x14ac:dyDescent="0.2">
      <c r="A1538" s="2">
        <v>35024</v>
      </c>
      <c r="B1538">
        <v>11.74</v>
      </c>
      <c r="E1538" s="2">
        <v>35024</v>
      </c>
      <c r="F1538">
        <v>600.24</v>
      </c>
      <c r="G1538">
        <f t="shared" si="210"/>
        <v>5.679819050012469E-3</v>
      </c>
      <c r="H1538" s="2">
        <v>35024</v>
      </c>
      <c r="I1538">
        <v>770</v>
      </c>
      <c r="J1538">
        <f t="shared" si="211"/>
        <v>5.7996760541303427E-3</v>
      </c>
      <c r="K1538">
        <f t="shared" si="207"/>
        <v>5.5832760541303424E-3</v>
      </c>
      <c r="L1538">
        <v>-3.2569610389610632E-3</v>
      </c>
      <c r="N1538" s="2">
        <v>35024</v>
      </c>
      <c r="O1538">
        <v>5.5</v>
      </c>
      <c r="Q1538" s="2">
        <v>35024</v>
      </c>
      <c r="R1538">
        <v>5656.57</v>
      </c>
      <c r="S1538" s="8">
        <f t="shared" si="212"/>
        <v>2.3254257401384093E-2</v>
      </c>
      <c r="T1538" s="9">
        <f t="shared" si="208"/>
        <v>2.3037857401384094E-2</v>
      </c>
      <c r="U1538" s="3">
        <f>Sheet1!$B$17+Sheet1!$B$18*'Portfolio allocation'!K1538</f>
        <v>6.8930746726852156E-3</v>
      </c>
      <c r="V1538" s="13">
        <f t="shared" si="213"/>
        <v>1.6144782728698879E-2</v>
      </c>
      <c r="W1538" s="13"/>
      <c r="X1538" s="2">
        <v>35024</v>
      </c>
      <c r="Y1538">
        <v>22.565799999999999</v>
      </c>
      <c r="AA1538" s="2">
        <v>35024</v>
      </c>
      <c r="AB1538">
        <v>269.7</v>
      </c>
      <c r="AC1538">
        <f t="shared" si="214"/>
        <v>1.6125386180393164E-2</v>
      </c>
      <c r="AD1538">
        <f t="shared" si="209"/>
        <v>1.5907386180393165E-2</v>
      </c>
      <c r="AE1538">
        <f>Sheet2!$B$17+Sheet2!$B$18*'Portfolio allocation'!K1538</f>
        <v>5.018178520951995E-3</v>
      </c>
      <c r="AF1538">
        <f t="shared" si="215"/>
        <v>1.088920765944117E-2</v>
      </c>
      <c r="AH1538" s="2">
        <v>35024</v>
      </c>
      <c r="AI1538">
        <v>5.9340000000000002</v>
      </c>
      <c r="AJ1538">
        <v>5.45</v>
      </c>
      <c r="AK1538">
        <v>1.3444700000000001</v>
      </c>
      <c r="AR1538" s="3"/>
    </row>
    <row r="1539" spans="1:44" hidden="1" outlineLevel="1" x14ac:dyDescent="0.2">
      <c r="A1539" s="2">
        <v>35025</v>
      </c>
      <c r="B1539">
        <v>11.81</v>
      </c>
      <c r="E1539" s="2">
        <v>35025</v>
      </c>
      <c r="F1539">
        <v>598.4</v>
      </c>
      <c r="G1539">
        <f t="shared" si="210"/>
        <v>-3.0654404904705279E-3</v>
      </c>
      <c r="H1539" s="2">
        <v>35025</v>
      </c>
      <c r="I1539">
        <v>767.66</v>
      </c>
      <c r="J1539">
        <f t="shared" si="211"/>
        <v>-3.0389610389610633E-3</v>
      </c>
      <c r="K1539">
        <f t="shared" si="207"/>
        <v>-3.2569610389610632E-3</v>
      </c>
      <c r="L1539">
        <v>-2.184E-4</v>
      </c>
      <c r="N1539" s="2">
        <v>35025</v>
      </c>
      <c r="O1539">
        <v>5.4608999999999996</v>
      </c>
      <c r="Q1539" s="2">
        <v>35025</v>
      </c>
      <c r="R1539">
        <v>5616.4</v>
      </c>
      <c r="S1539" s="8">
        <f t="shared" si="212"/>
        <v>-7.101476689937547E-3</v>
      </c>
      <c r="T1539" s="9">
        <f t="shared" si="208"/>
        <v>-7.3194766899375473E-3</v>
      </c>
      <c r="U1539" s="3">
        <f>Sheet1!$B$17+Sheet1!$B$18*'Portfolio allocation'!K1539</f>
        <v>-3.2486693619110025E-3</v>
      </c>
      <c r="V1539" s="13">
        <f t="shared" si="213"/>
        <v>-4.0708073280265444E-3</v>
      </c>
      <c r="W1539" s="13"/>
      <c r="X1539" s="2">
        <v>35025</v>
      </c>
      <c r="Y1539">
        <v>22.744800000000001</v>
      </c>
      <c r="AA1539" s="2">
        <v>35025</v>
      </c>
      <c r="AB1539">
        <v>271.83999999999997</v>
      </c>
      <c r="AC1539">
        <f t="shared" si="214"/>
        <v>7.9347423062661182E-3</v>
      </c>
      <c r="AD1539">
        <f t="shared" si="209"/>
        <v>7.7163423062661185E-3</v>
      </c>
      <c r="AE1539">
        <f>Sheet2!$B$17+Sheet2!$B$18*'Portfolio allocation'!K1539</f>
        <v>-2.8427858370709989E-3</v>
      </c>
      <c r="AF1539">
        <f t="shared" si="215"/>
        <v>1.0559128143337117E-2</v>
      </c>
      <c r="AH1539" s="2">
        <v>35025</v>
      </c>
      <c r="AI1539">
        <v>5.9329999999999998</v>
      </c>
      <c r="AJ1539">
        <v>5.46</v>
      </c>
      <c r="AK1539">
        <v>1.34449</v>
      </c>
      <c r="AR1539" s="3"/>
    </row>
    <row r="1540" spans="1:44" hidden="1" outlineLevel="1" x14ac:dyDescent="0.2">
      <c r="A1540" s="2">
        <v>35026</v>
      </c>
      <c r="B1540">
        <v>11.81</v>
      </c>
      <c r="E1540" s="2">
        <v>35026</v>
      </c>
      <c r="F1540">
        <v>598.4</v>
      </c>
      <c r="G1540">
        <f t="shared" si="210"/>
        <v>0</v>
      </c>
      <c r="H1540" s="2">
        <v>35026</v>
      </c>
      <c r="I1540">
        <v>767.66</v>
      </c>
      <c r="J1540">
        <f t="shared" si="211"/>
        <v>0</v>
      </c>
      <c r="K1540">
        <f t="shared" ref="K1540:K1603" si="216">J1540-(AJ1539/25000)</f>
        <v>-2.184E-4</v>
      </c>
      <c r="L1540">
        <v>2.4259998645233612E-3</v>
      </c>
      <c r="N1540" s="2">
        <v>35026</v>
      </c>
      <c r="O1540">
        <v>5.4608999999999996</v>
      </c>
      <c r="Q1540" s="2">
        <v>35026</v>
      </c>
      <c r="R1540">
        <v>5616.4</v>
      </c>
      <c r="S1540" s="8">
        <f t="shared" si="212"/>
        <v>0</v>
      </c>
      <c r="T1540" s="9">
        <f t="shared" ref="T1540:T1603" si="217">S1540-(AJ1539/100/250)</f>
        <v>-2.1840000000000002E-4</v>
      </c>
      <c r="U1540" s="3">
        <f>Sheet1!$B$17+Sheet1!$B$18*'Portfolio allocation'!K1540</f>
        <v>2.372448693625699E-4</v>
      </c>
      <c r="V1540" s="13">
        <f t="shared" si="213"/>
        <v>-4.5564486936256995E-4</v>
      </c>
      <c r="W1540" s="13"/>
      <c r="X1540" s="2">
        <v>35026</v>
      </c>
      <c r="Y1540">
        <v>22.744800000000001</v>
      </c>
      <c r="AA1540" s="2">
        <v>35026</v>
      </c>
      <c r="AB1540">
        <v>271.83999999999997</v>
      </c>
      <c r="AC1540">
        <f t="shared" si="214"/>
        <v>0</v>
      </c>
      <c r="AD1540">
        <f t="shared" ref="AD1540:AD1603" si="218">AC1540-AJ1540/25000</f>
        <v>-2.184E-4</v>
      </c>
      <c r="AE1540">
        <f>Sheet2!$B$17+Sheet2!$B$18*'Portfolio allocation'!K1540</f>
        <v>-1.4081984052357338E-4</v>
      </c>
      <c r="AF1540">
        <f t="shared" si="215"/>
        <v>-7.7580159476426611E-5</v>
      </c>
      <c r="AH1540" s="2">
        <v>35026</v>
      </c>
      <c r="AI1540">
        <v>5.9379999999999997</v>
      </c>
      <c r="AJ1540">
        <v>5.46</v>
      </c>
      <c r="AK1540">
        <v>1.34073</v>
      </c>
      <c r="AR1540" s="3"/>
    </row>
    <row r="1541" spans="1:44" hidden="1" outlineLevel="1" x14ac:dyDescent="0.2">
      <c r="A1541" s="2">
        <v>35027</v>
      </c>
      <c r="B1541">
        <v>11.87</v>
      </c>
      <c r="E1541" s="2">
        <v>35027</v>
      </c>
      <c r="F1541">
        <v>599.97</v>
      </c>
      <c r="G1541">
        <f t="shared" ref="G1541:G1604" si="219">(F1541/F1540)-1</f>
        <v>2.6236631016043344E-3</v>
      </c>
      <c r="H1541" s="2">
        <v>35027</v>
      </c>
      <c r="I1541">
        <v>769.69</v>
      </c>
      <c r="J1541">
        <f t="shared" ref="J1541:J1604" si="220">(I1541/I1540)-1</f>
        <v>2.6443998645233613E-3</v>
      </c>
      <c r="K1541">
        <f t="shared" si="216"/>
        <v>2.4259998645233612E-3</v>
      </c>
      <c r="L1541">
        <v>2.0434503917159683E-3</v>
      </c>
      <c r="N1541" s="2">
        <v>35027</v>
      </c>
      <c r="O1541">
        <v>5.5</v>
      </c>
      <c r="Q1541" s="2">
        <v>35027</v>
      </c>
      <c r="R1541">
        <v>5656.57</v>
      </c>
      <c r="S1541" s="8">
        <f t="shared" ref="S1541:S1604" si="221">R1541/R1540-1</f>
        <v>7.1522683569547052E-3</v>
      </c>
      <c r="T1541" s="9">
        <f t="shared" si="217"/>
        <v>6.9338683569547055E-3</v>
      </c>
      <c r="U1541" s="3">
        <f>Sheet1!$B$17+Sheet1!$B$18*'Portfolio allocation'!K1541</f>
        <v>3.2709674119486285E-3</v>
      </c>
      <c r="V1541" s="13">
        <f t="shared" ref="V1541:V1604" si="222">T1541-U1541</f>
        <v>3.662900945006077E-3</v>
      </c>
      <c r="W1541" s="13"/>
      <c r="X1541" s="2">
        <v>35027</v>
      </c>
      <c r="Y1541">
        <v>22.894100000000002</v>
      </c>
      <c r="AA1541" s="2">
        <v>35027</v>
      </c>
      <c r="AB1541">
        <v>273.62</v>
      </c>
      <c r="AC1541">
        <f t="shared" ref="AC1541:AC1604" si="223">AB1541/AB1540-1</f>
        <v>6.5479693937611216E-3</v>
      </c>
      <c r="AD1541">
        <f t="shared" si="218"/>
        <v>6.3307693937611218E-3</v>
      </c>
      <c r="AE1541">
        <f>Sheet2!$B$17+Sheet2!$B$18*'Portfolio allocation'!K1541</f>
        <v>2.2106479837528045E-3</v>
      </c>
      <c r="AF1541">
        <f t="shared" ref="AF1541:AF1604" si="224">AD1541-AE1541</f>
        <v>4.1201214100083173E-3</v>
      </c>
      <c r="AH1541" s="2">
        <v>35027</v>
      </c>
      <c r="AI1541">
        <v>5.9039999999999999</v>
      </c>
      <c r="AJ1541">
        <v>5.43</v>
      </c>
      <c r="AK1541">
        <v>1.3388</v>
      </c>
      <c r="AR1541" s="3"/>
    </row>
    <row r="1542" spans="1:44" hidden="1" outlineLevel="1" x14ac:dyDescent="0.2">
      <c r="A1542" s="2">
        <v>35030</v>
      </c>
      <c r="B1542">
        <v>12.43</v>
      </c>
      <c r="E1542" s="2">
        <v>35030</v>
      </c>
      <c r="F1542">
        <v>601.32000000000005</v>
      </c>
      <c r="G1542">
        <f t="shared" si="219"/>
        <v>2.2501125056253457E-3</v>
      </c>
      <c r="H1542" s="2">
        <v>35030</v>
      </c>
      <c r="I1542">
        <v>771.43</v>
      </c>
      <c r="J1542">
        <f t="shared" si="220"/>
        <v>2.2606503917159682E-3</v>
      </c>
      <c r="K1542">
        <f t="shared" si="216"/>
        <v>2.0434503917159683E-3</v>
      </c>
      <c r="L1542">
        <v>8.4298802846662964E-3</v>
      </c>
      <c r="N1542" s="2">
        <v>35030</v>
      </c>
      <c r="O1542">
        <v>5.4531000000000001</v>
      </c>
      <c r="Q1542" s="2">
        <v>35030</v>
      </c>
      <c r="R1542">
        <v>5608.37</v>
      </c>
      <c r="S1542" s="8">
        <f t="shared" si="221"/>
        <v>-8.521064885610885E-3</v>
      </c>
      <c r="T1542" s="9">
        <f t="shared" si="217"/>
        <v>-8.7382648856108858E-3</v>
      </c>
      <c r="U1542" s="3">
        <f>Sheet1!$B$17+Sheet1!$B$18*'Portfolio allocation'!K1542</f>
        <v>2.8320969616510584E-3</v>
      </c>
      <c r="V1542" s="13">
        <f t="shared" si="222"/>
        <v>-1.1570361847261944E-2</v>
      </c>
      <c r="W1542" s="13"/>
      <c r="X1542" s="2">
        <v>35030</v>
      </c>
      <c r="Y1542">
        <v>22.894100000000002</v>
      </c>
      <c r="AA1542" s="2">
        <v>35030</v>
      </c>
      <c r="AB1542">
        <v>273.62</v>
      </c>
      <c r="AC1542">
        <f t="shared" si="223"/>
        <v>0</v>
      </c>
      <c r="AD1542">
        <f t="shared" si="218"/>
        <v>-2.164E-4</v>
      </c>
      <c r="AE1542">
        <f>Sheet2!$B$17+Sheet2!$B$18*'Portfolio allocation'!K1542</f>
        <v>1.8704752328127286E-3</v>
      </c>
      <c r="AF1542">
        <f t="shared" si="224"/>
        <v>-2.0868752328127285E-3</v>
      </c>
      <c r="AH1542" s="2">
        <v>35030</v>
      </c>
      <c r="AI1542">
        <v>5.8789999999999996</v>
      </c>
      <c r="AJ1542">
        <v>5.41</v>
      </c>
      <c r="AK1542">
        <v>1.3256699999999999</v>
      </c>
      <c r="AR1542" s="3"/>
    </row>
    <row r="1543" spans="1:44" hidden="1" outlineLevel="1" x14ac:dyDescent="0.2">
      <c r="A1543" s="2">
        <v>35031</v>
      </c>
      <c r="B1543">
        <v>11.57</v>
      </c>
      <c r="E1543" s="2">
        <v>35031</v>
      </c>
      <c r="F1543">
        <v>606.45000000000005</v>
      </c>
      <c r="G1543">
        <f t="shared" si="219"/>
        <v>8.5312312911594024E-3</v>
      </c>
      <c r="H1543" s="2">
        <v>35031</v>
      </c>
      <c r="I1543">
        <v>778.1</v>
      </c>
      <c r="J1543">
        <f t="shared" si="220"/>
        <v>8.6462802846662967E-3</v>
      </c>
      <c r="K1543">
        <f t="shared" si="216"/>
        <v>8.4298802846662964E-3</v>
      </c>
      <c r="L1543">
        <v>2.1985418840766834E-3</v>
      </c>
      <c r="N1543" s="2">
        <v>35031</v>
      </c>
      <c r="O1543">
        <v>5.7187000000000001</v>
      </c>
      <c r="Q1543" s="2">
        <v>35031</v>
      </c>
      <c r="R1543">
        <v>5881.55</v>
      </c>
      <c r="S1543" s="8">
        <f t="shared" si="221"/>
        <v>4.8709339790349082E-2</v>
      </c>
      <c r="T1543" s="9">
        <f t="shared" si="217"/>
        <v>4.8492939790349084E-2</v>
      </c>
      <c r="U1543" s="3">
        <f>Sheet1!$B$17+Sheet1!$B$18*'Portfolio allocation'!K1543</f>
        <v>1.0158771188501035E-2</v>
      </c>
      <c r="V1543" s="13">
        <f t="shared" si="222"/>
        <v>3.8334168601848045E-2</v>
      </c>
      <c r="W1543" s="13"/>
      <c r="X1543" s="2">
        <v>35031</v>
      </c>
      <c r="Y1543">
        <v>23.162700000000001</v>
      </c>
      <c r="AA1543" s="2">
        <v>35031</v>
      </c>
      <c r="AB1543">
        <v>276.83</v>
      </c>
      <c r="AC1543">
        <f t="shared" si="223"/>
        <v>1.1731598567356061E-2</v>
      </c>
      <c r="AD1543">
        <f t="shared" si="218"/>
        <v>1.1513998567356061E-2</v>
      </c>
      <c r="AE1543">
        <f>Sheet2!$B$17+Sheet2!$B$18*'Portfolio allocation'!K1543</f>
        <v>7.5494516261867114E-3</v>
      </c>
      <c r="AF1543">
        <f t="shared" si="224"/>
        <v>3.9645469411693493E-3</v>
      </c>
      <c r="AH1543" s="2">
        <v>35031</v>
      </c>
      <c r="AI1543">
        <v>5.8789999999999996</v>
      </c>
      <c r="AJ1543">
        <v>5.44</v>
      </c>
      <c r="AK1543">
        <v>1.3272299999999999</v>
      </c>
      <c r="AR1543" s="3"/>
    </row>
    <row r="1544" spans="1:44" hidden="1" outlineLevel="1" x14ac:dyDescent="0.2">
      <c r="A1544" s="2">
        <v>35032</v>
      </c>
      <c r="B1544">
        <v>11.65</v>
      </c>
      <c r="E1544" s="2">
        <v>35032</v>
      </c>
      <c r="F1544">
        <v>607.64</v>
      </c>
      <c r="G1544">
        <f t="shared" si="219"/>
        <v>1.9622392612745898E-3</v>
      </c>
      <c r="H1544" s="2">
        <v>35032</v>
      </c>
      <c r="I1544">
        <v>779.98</v>
      </c>
      <c r="J1544">
        <f t="shared" si="220"/>
        <v>2.4161418840766835E-3</v>
      </c>
      <c r="K1544">
        <f t="shared" si="216"/>
        <v>2.1985418840766834E-3</v>
      </c>
      <c r="L1544">
        <v>-3.9476648939715635E-3</v>
      </c>
      <c r="N1544" s="2">
        <v>35032</v>
      </c>
      <c r="O1544">
        <v>5.6093999999999999</v>
      </c>
      <c r="Q1544" s="2">
        <v>35032</v>
      </c>
      <c r="R1544">
        <v>5769.06</v>
      </c>
      <c r="S1544" s="8">
        <f t="shared" si="221"/>
        <v>-1.9125910686808689E-2</v>
      </c>
      <c r="T1544" s="9">
        <f t="shared" si="217"/>
        <v>-1.9343510686808688E-2</v>
      </c>
      <c r="U1544" s="3">
        <f>Sheet1!$B$17+Sheet1!$B$18*'Portfolio allocation'!K1544</f>
        <v>3.0100218522283845E-3</v>
      </c>
      <c r="V1544" s="13">
        <f t="shared" si="222"/>
        <v>-2.2353532539037071E-2</v>
      </c>
      <c r="W1544" s="13"/>
      <c r="X1544" s="2">
        <v>35032</v>
      </c>
      <c r="Y1544">
        <v>23.192599999999999</v>
      </c>
      <c r="AA1544" s="2">
        <v>35032</v>
      </c>
      <c r="AB1544">
        <v>277.19</v>
      </c>
      <c r="AC1544">
        <f t="shared" si="223"/>
        <v>1.3004370913558549E-3</v>
      </c>
      <c r="AD1544">
        <f t="shared" si="218"/>
        <v>1.0836370913558549E-3</v>
      </c>
      <c r="AE1544">
        <f>Sheet2!$B$17+Sheet2!$B$18*'Portfolio allocation'!K1544</f>
        <v>2.008386544561703E-3</v>
      </c>
      <c r="AF1544">
        <f t="shared" si="224"/>
        <v>-9.2474945320584817E-4</v>
      </c>
      <c r="AH1544" s="2">
        <v>35032</v>
      </c>
      <c r="AI1544">
        <v>5.8289999999999997</v>
      </c>
      <c r="AJ1544">
        <v>5.42</v>
      </c>
      <c r="AK1544">
        <v>1.3239399999999999</v>
      </c>
      <c r="AR1544" s="3"/>
    </row>
    <row r="1545" spans="1:44" hidden="1" outlineLevel="1" x14ac:dyDescent="0.2">
      <c r="A1545" s="2">
        <v>35033</v>
      </c>
      <c r="B1545">
        <v>11.58</v>
      </c>
      <c r="E1545" s="2">
        <v>35033</v>
      </c>
      <c r="F1545">
        <v>605.37</v>
      </c>
      <c r="G1545">
        <f t="shared" si="219"/>
        <v>-3.735764597458946E-3</v>
      </c>
      <c r="H1545" s="2">
        <v>35033</v>
      </c>
      <c r="I1545">
        <v>777.07</v>
      </c>
      <c r="J1545">
        <f t="shared" si="220"/>
        <v>-3.7308648939715638E-3</v>
      </c>
      <c r="K1545">
        <f t="shared" si="216"/>
        <v>-3.9476648939715635E-3</v>
      </c>
      <c r="L1545">
        <v>2.4623215308787229E-3</v>
      </c>
      <c r="N1545" s="2">
        <v>35033</v>
      </c>
      <c r="O1545">
        <v>5.4452999999999996</v>
      </c>
      <c r="Q1545" s="2">
        <v>35033</v>
      </c>
      <c r="R1545">
        <v>5600.33</v>
      </c>
      <c r="S1545" s="8">
        <f t="shared" si="221"/>
        <v>-2.9247399056345436E-2</v>
      </c>
      <c r="T1545" s="9">
        <f t="shared" si="217"/>
        <v>-2.9464199056345435E-2</v>
      </c>
      <c r="U1545" s="3">
        <f>Sheet1!$B$17+Sheet1!$B$18*'Portfolio allocation'!K1545</f>
        <v>-4.0410623291425793E-3</v>
      </c>
      <c r="V1545" s="13">
        <f t="shared" si="222"/>
        <v>-2.5423136727202856E-2</v>
      </c>
      <c r="W1545" s="13"/>
      <c r="X1545" s="2">
        <v>35033</v>
      </c>
      <c r="Y1545">
        <v>23.0732</v>
      </c>
      <c r="AA1545" s="2">
        <v>35033</v>
      </c>
      <c r="AB1545">
        <v>275.76</v>
      </c>
      <c r="AC1545">
        <f t="shared" si="223"/>
        <v>-5.1589162668206345E-3</v>
      </c>
      <c r="AD1545">
        <f t="shared" si="218"/>
        <v>-5.3733162668206345E-3</v>
      </c>
      <c r="AE1545">
        <f>Sheet2!$B$17+Sheet2!$B$18*'Portfolio allocation'!K1545</f>
        <v>-3.4569773263953998E-3</v>
      </c>
      <c r="AF1545">
        <f t="shared" si="224"/>
        <v>-1.9163389404252347E-3</v>
      </c>
      <c r="AH1545" s="2">
        <v>35033</v>
      </c>
      <c r="AI1545">
        <v>5.7409999999999997</v>
      </c>
      <c r="AJ1545">
        <v>5.36</v>
      </c>
      <c r="AK1545">
        <v>1.31657</v>
      </c>
      <c r="AR1545" s="3"/>
    </row>
    <row r="1546" spans="1:44" hidden="1" outlineLevel="1" x14ac:dyDescent="0.2">
      <c r="A1546" s="2">
        <v>35034</v>
      </c>
      <c r="B1546">
        <v>11.11</v>
      </c>
      <c r="E1546" s="2">
        <v>35034</v>
      </c>
      <c r="F1546">
        <v>606.98</v>
      </c>
      <c r="G1546">
        <f t="shared" si="219"/>
        <v>2.6595305350447518E-3</v>
      </c>
      <c r="H1546" s="2">
        <v>35034</v>
      </c>
      <c r="I1546">
        <v>779.15</v>
      </c>
      <c r="J1546">
        <f t="shared" si="220"/>
        <v>2.6767215308787229E-3</v>
      </c>
      <c r="K1546">
        <f t="shared" si="216"/>
        <v>2.4623215308787229E-3</v>
      </c>
      <c r="L1546">
        <v>1.0888641750625674E-2</v>
      </c>
      <c r="N1546" s="2">
        <v>35034</v>
      </c>
      <c r="O1546">
        <v>5.3906000000000001</v>
      </c>
      <c r="Q1546" s="2">
        <v>35034</v>
      </c>
      <c r="R1546">
        <v>5544.09</v>
      </c>
      <c r="S1546" s="8">
        <f t="shared" si="221"/>
        <v>-1.0042265366505099E-2</v>
      </c>
      <c r="T1546" s="9">
        <f t="shared" si="217"/>
        <v>-1.0256665366505099E-2</v>
      </c>
      <c r="U1546" s="3">
        <f>Sheet1!$B$17+Sheet1!$B$18*'Portfolio allocation'!K1546</f>
        <v>3.3126365481049376E-3</v>
      </c>
      <c r="V1546" s="13">
        <f t="shared" si="222"/>
        <v>-1.3569301914610036E-2</v>
      </c>
      <c r="W1546" s="13"/>
      <c r="X1546" s="2">
        <v>35034</v>
      </c>
      <c r="Y1546">
        <v>22.625399999999999</v>
      </c>
      <c r="AA1546" s="2">
        <v>35034</v>
      </c>
      <c r="AB1546">
        <v>270.41000000000003</v>
      </c>
      <c r="AC1546">
        <f t="shared" si="223"/>
        <v>-1.9400928343486945E-2</v>
      </c>
      <c r="AD1546">
        <f t="shared" si="218"/>
        <v>-1.9614128343486945E-2</v>
      </c>
      <c r="AE1546">
        <f>Sheet2!$B$17+Sheet2!$B$18*'Portfolio allocation'!K1546</f>
        <v>2.2429461361255089E-3</v>
      </c>
      <c r="AF1546">
        <f t="shared" si="224"/>
        <v>-2.1857074479612455E-2</v>
      </c>
      <c r="AH1546" s="2">
        <v>35034</v>
      </c>
      <c r="AI1546">
        <v>5.7039999999999997</v>
      </c>
      <c r="AJ1546">
        <v>5.33</v>
      </c>
      <c r="AK1546">
        <v>1.3148599999999999</v>
      </c>
      <c r="AR1546" s="3"/>
    </row>
    <row r="1547" spans="1:44" hidden="1" outlineLevel="1" x14ac:dyDescent="0.2">
      <c r="A1547" s="2">
        <v>35037</v>
      </c>
      <c r="B1547">
        <v>10.66</v>
      </c>
      <c r="E1547" s="2">
        <v>35037</v>
      </c>
      <c r="F1547">
        <v>613.67999999999995</v>
      </c>
      <c r="G1547">
        <f t="shared" si="219"/>
        <v>1.1038254967214556E-2</v>
      </c>
      <c r="H1547" s="2">
        <v>35037</v>
      </c>
      <c r="I1547">
        <v>787.8</v>
      </c>
      <c r="J1547">
        <f t="shared" si="220"/>
        <v>1.1101841750625674E-2</v>
      </c>
      <c r="K1547">
        <f t="shared" si="216"/>
        <v>1.0888641750625674E-2</v>
      </c>
      <c r="L1547">
        <v>6.4005536430565965E-3</v>
      </c>
      <c r="N1547" s="2">
        <v>35037</v>
      </c>
      <c r="O1547">
        <v>5.4922000000000004</v>
      </c>
      <c r="Q1547" s="2">
        <v>35037</v>
      </c>
      <c r="R1547">
        <v>5648.54</v>
      </c>
      <c r="S1547" s="8">
        <f t="shared" si="221"/>
        <v>1.883988174795137E-2</v>
      </c>
      <c r="T1547" s="9">
        <f t="shared" si="217"/>
        <v>1.862668174795137E-2</v>
      </c>
      <c r="U1547" s="3">
        <f>Sheet1!$B$17+Sheet1!$B$18*'Portfolio allocation'!K1547</f>
        <v>1.2979524655551822E-2</v>
      </c>
      <c r="V1547" s="13">
        <f t="shared" si="222"/>
        <v>5.647157092399548E-3</v>
      </c>
      <c r="W1547" s="13"/>
      <c r="X1547" s="2">
        <v>35037</v>
      </c>
      <c r="Y1547">
        <v>22.953800000000001</v>
      </c>
      <c r="AA1547" s="2">
        <v>35037</v>
      </c>
      <c r="AB1547">
        <v>274.33999999999997</v>
      </c>
      <c r="AC1547">
        <f t="shared" si="223"/>
        <v>1.4533486187640721E-2</v>
      </c>
      <c r="AD1547">
        <f t="shared" si="218"/>
        <v>1.432068618764072E-2</v>
      </c>
      <c r="AE1547">
        <f>Sheet2!$B$17+Sheet2!$B$18*'Portfolio allocation'!K1547</f>
        <v>9.7358450503961073E-3</v>
      </c>
      <c r="AF1547">
        <f t="shared" si="224"/>
        <v>4.5848411372446125E-3</v>
      </c>
      <c r="AH1547" s="2">
        <v>35037</v>
      </c>
      <c r="AI1547">
        <v>5.6219999999999999</v>
      </c>
      <c r="AJ1547">
        <v>5.32</v>
      </c>
      <c r="AK1547">
        <v>1.3178399999999999</v>
      </c>
      <c r="AR1547" s="3"/>
    </row>
    <row r="1548" spans="1:44" hidden="1" outlineLevel="1" x14ac:dyDescent="0.2">
      <c r="A1548" s="2">
        <v>35038</v>
      </c>
      <c r="B1548">
        <v>11.65</v>
      </c>
      <c r="E1548" s="2">
        <v>35038</v>
      </c>
      <c r="F1548">
        <v>617.67999999999995</v>
      </c>
      <c r="G1548">
        <f t="shared" si="219"/>
        <v>6.5180550123842274E-3</v>
      </c>
      <c r="H1548" s="2">
        <v>35038</v>
      </c>
      <c r="I1548">
        <v>793.01</v>
      </c>
      <c r="J1548">
        <f t="shared" si="220"/>
        <v>6.6133536430565965E-3</v>
      </c>
      <c r="K1548">
        <f t="shared" si="216"/>
        <v>6.4005536430565965E-3</v>
      </c>
      <c r="L1548">
        <v>4.0742616965737909E-3</v>
      </c>
      <c r="N1548" s="2">
        <v>35038</v>
      </c>
      <c r="O1548">
        <v>5.375</v>
      </c>
      <c r="Q1548" s="2">
        <v>35038</v>
      </c>
      <c r="R1548">
        <v>5528.02</v>
      </c>
      <c r="S1548" s="8">
        <f t="shared" si="221"/>
        <v>-2.133648695061019E-2</v>
      </c>
      <c r="T1548" s="9">
        <f t="shared" si="217"/>
        <v>-2.1549286950610189E-2</v>
      </c>
      <c r="U1548" s="3">
        <f>Sheet1!$B$17+Sheet1!$B$18*'Portfolio allocation'!K1548</f>
        <v>7.8306762352699476E-3</v>
      </c>
      <c r="V1548" s="13">
        <f t="shared" si="222"/>
        <v>-2.9379963185880136E-2</v>
      </c>
      <c r="W1548" s="13"/>
      <c r="X1548" s="2">
        <v>35038</v>
      </c>
      <c r="Y1548">
        <v>22.8642</v>
      </c>
      <c r="AA1548" s="2">
        <v>35038</v>
      </c>
      <c r="AB1548">
        <v>273.27</v>
      </c>
      <c r="AC1548">
        <f t="shared" si="223"/>
        <v>-3.9002697382809481E-3</v>
      </c>
      <c r="AD1548">
        <f t="shared" si="218"/>
        <v>-4.1134697382809483E-3</v>
      </c>
      <c r="AE1548">
        <f>Sheet2!$B$17+Sheet2!$B$18*'Portfolio allocation'!K1548</f>
        <v>5.7449226036622916E-3</v>
      </c>
      <c r="AF1548">
        <f t="shared" si="224"/>
        <v>-9.8583923419432399E-3</v>
      </c>
      <c r="AH1548" s="2">
        <v>35038</v>
      </c>
      <c r="AI1548">
        <v>5.6440000000000001</v>
      </c>
      <c r="AJ1548">
        <v>5.33</v>
      </c>
      <c r="AK1548">
        <v>1.3223100000000001</v>
      </c>
      <c r="AR1548" s="3"/>
    </row>
    <row r="1549" spans="1:44" hidden="1" outlineLevel="1" x14ac:dyDescent="0.2">
      <c r="A1549" s="2">
        <v>35039</v>
      </c>
      <c r="B1549">
        <v>12.7</v>
      </c>
      <c r="E1549" s="2">
        <v>35039</v>
      </c>
      <c r="F1549">
        <v>620.17999999999995</v>
      </c>
      <c r="G1549">
        <f t="shared" si="219"/>
        <v>4.0474031861157389E-3</v>
      </c>
      <c r="H1549" s="2">
        <v>35039</v>
      </c>
      <c r="I1549">
        <v>796.41</v>
      </c>
      <c r="J1549">
        <f t="shared" si="220"/>
        <v>4.2874616965737911E-3</v>
      </c>
      <c r="K1549">
        <f t="shared" si="216"/>
        <v>4.0742616965737909E-3</v>
      </c>
      <c r="L1549">
        <v>-6.6424494619605392E-3</v>
      </c>
      <c r="N1549" s="2">
        <v>35039</v>
      </c>
      <c r="O1549">
        <v>5.6641000000000004</v>
      </c>
      <c r="Q1549" s="2">
        <v>35039</v>
      </c>
      <c r="R1549">
        <v>5825.31</v>
      </c>
      <c r="S1549" s="8">
        <f t="shared" si="221"/>
        <v>5.3778748991501368E-2</v>
      </c>
      <c r="T1549" s="9">
        <f t="shared" si="217"/>
        <v>5.3565548991501372E-2</v>
      </c>
      <c r="U1549" s="3">
        <f>Sheet1!$B$17+Sheet1!$B$18*'Portfolio allocation'!K1549</f>
        <v>5.161895158186762E-3</v>
      </c>
      <c r="V1549" s="13">
        <f t="shared" si="222"/>
        <v>4.840365383331461E-2</v>
      </c>
      <c r="W1549" s="13"/>
      <c r="X1549" s="2">
        <v>35039</v>
      </c>
      <c r="Y1549">
        <v>22.8642</v>
      </c>
      <c r="AA1549" s="2">
        <v>35039</v>
      </c>
      <c r="AB1549">
        <v>273.27</v>
      </c>
      <c r="AC1549">
        <f t="shared" si="223"/>
        <v>0</v>
      </c>
      <c r="AD1549">
        <f t="shared" si="218"/>
        <v>-2.1359999999999999E-4</v>
      </c>
      <c r="AE1549">
        <f>Sheet2!$B$17+Sheet2!$B$18*'Portfolio allocation'!K1549</f>
        <v>3.6763244557745643E-3</v>
      </c>
      <c r="AF1549">
        <f t="shared" si="224"/>
        <v>-3.8899244557745643E-3</v>
      </c>
      <c r="AH1549" s="2">
        <v>35039</v>
      </c>
      <c r="AI1549">
        <v>5.6710000000000003</v>
      </c>
      <c r="AJ1549">
        <v>5.34</v>
      </c>
      <c r="AK1549">
        <v>1.31843</v>
      </c>
      <c r="AR1549" s="3"/>
    </row>
    <row r="1550" spans="1:44" hidden="1" outlineLevel="1" x14ac:dyDescent="0.2">
      <c r="A1550" s="2">
        <v>35040</v>
      </c>
      <c r="B1550">
        <v>12.74</v>
      </c>
      <c r="E1550" s="2">
        <v>35040</v>
      </c>
      <c r="F1550">
        <v>616.16999999999996</v>
      </c>
      <c r="G1550">
        <f t="shared" si="219"/>
        <v>-6.4658647489438392E-3</v>
      </c>
      <c r="H1550" s="2">
        <v>35040</v>
      </c>
      <c r="I1550">
        <v>791.29</v>
      </c>
      <c r="J1550">
        <f t="shared" si="220"/>
        <v>-6.4288494619605396E-3</v>
      </c>
      <c r="K1550">
        <f t="shared" si="216"/>
        <v>-6.6424494619605392E-3</v>
      </c>
      <c r="L1550">
        <v>1.9217530109062939E-3</v>
      </c>
      <c r="N1550" s="2">
        <v>35040</v>
      </c>
      <c r="O1550">
        <v>5.6562000000000001</v>
      </c>
      <c r="Q1550" s="2">
        <v>35040</v>
      </c>
      <c r="R1550">
        <v>5817.27</v>
      </c>
      <c r="S1550" s="8">
        <f t="shared" si="221"/>
        <v>-1.3801840588740788E-3</v>
      </c>
      <c r="T1550" s="9">
        <f t="shared" si="217"/>
        <v>-1.5937840588740788E-3</v>
      </c>
      <c r="U1550" s="3">
        <f>Sheet1!$B$17+Sheet1!$B$18*'Portfolio allocation'!K1550</f>
        <v>-7.1325874804625856E-3</v>
      </c>
      <c r="V1550" s="13">
        <f t="shared" si="222"/>
        <v>5.5388034215885073E-3</v>
      </c>
      <c r="W1550" s="13"/>
      <c r="X1550" s="2">
        <v>35040</v>
      </c>
      <c r="Y1550">
        <v>22.625399999999999</v>
      </c>
      <c r="AA1550" s="2">
        <v>35040</v>
      </c>
      <c r="AB1550">
        <v>270.41000000000003</v>
      </c>
      <c r="AC1550">
        <f t="shared" si="223"/>
        <v>-1.0465839645771413E-2</v>
      </c>
      <c r="AD1550">
        <f t="shared" si="218"/>
        <v>-1.0679839645771414E-2</v>
      </c>
      <c r="AE1550">
        <f>Sheet2!$B$17+Sheet2!$B$18*'Portfolio allocation'!K1550</f>
        <v>-5.8532485144234449E-3</v>
      </c>
      <c r="AF1550">
        <f t="shared" si="224"/>
        <v>-4.8265911313479688E-3</v>
      </c>
      <c r="AH1550" s="2">
        <v>35040</v>
      </c>
      <c r="AI1550">
        <v>5.7220000000000004</v>
      </c>
      <c r="AJ1550">
        <v>5.35</v>
      </c>
      <c r="AK1550">
        <v>1.3201099999999999</v>
      </c>
      <c r="AR1550" s="3"/>
    </row>
    <row r="1551" spans="1:44" hidden="1" outlineLevel="1" x14ac:dyDescent="0.2">
      <c r="A1551" s="2">
        <v>35041</v>
      </c>
      <c r="B1551">
        <v>11.12</v>
      </c>
      <c r="E1551" s="2">
        <v>35041</v>
      </c>
      <c r="F1551">
        <v>617.48</v>
      </c>
      <c r="G1551">
        <f t="shared" si="219"/>
        <v>2.1260366457309665E-3</v>
      </c>
      <c r="H1551" s="2">
        <v>35041</v>
      </c>
      <c r="I1551">
        <v>792.98</v>
      </c>
      <c r="J1551">
        <f t="shared" si="220"/>
        <v>2.1357530109062939E-3</v>
      </c>
      <c r="K1551">
        <f t="shared" si="216"/>
        <v>1.9217530109062939E-3</v>
      </c>
      <c r="L1551">
        <v>3.1262245100758083E-3</v>
      </c>
      <c r="N1551" s="2">
        <v>35041</v>
      </c>
      <c r="O1551">
        <v>5.9062000000000001</v>
      </c>
      <c r="Q1551" s="2">
        <v>35041</v>
      </c>
      <c r="R1551">
        <v>6074.39</v>
      </c>
      <c r="S1551" s="8">
        <f t="shared" si="221"/>
        <v>4.4199426878931192E-2</v>
      </c>
      <c r="T1551" s="9">
        <f t="shared" si="217"/>
        <v>4.3985426878931193E-2</v>
      </c>
      <c r="U1551" s="3">
        <f>Sheet1!$B$17+Sheet1!$B$18*'Portfolio allocation'!K1551</f>
        <v>2.6924826421644197E-3</v>
      </c>
      <c r="V1551" s="13">
        <f t="shared" si="222"/>
        <v>4.1292944236766771E-2</v>
      </c>
      <c r="W1551" s="13"/>
      <c r="X1551" s="2">
        <v>35041</v>
      </c>
      <c r="Y1551">
        <v>23.132899999999999</v>
      </c>
      <c r="AA1551" s="2">
        <v>35041</v>
      </c>
      <c r="AB1551">
        <v>276.48</v>
      </c>
      <c r="AC1551">
        <f t="shared" si="223"/>
        <v>2.244739469694168E-2</v>
      </c>
      <c r="AD1551">
        <f t="shared" si="218"/>
        <v>2.2231794696941681E-2</v>
      </c>
      <c r="AE1551">
        <f>Sheet2!$B$17+Sheet2!$B$18*'Portfolio allocation'!K1551</f>
        <v>1.7622588170157784E-3</v>
      </c>
      <c r="AF1551">
        <f t="shared" si="224"/>
        <v>2.0469535879925903E-2</v>
      </c>
      <c r="AH1551" s="2">
        <v>35041</v>
      </c>
      <c r="AI1551">
        <v>5.7229999999999999</v>
      </c>
      <c r="AJ1551">
        <v>5.39</v>
      </c>
      <c r="AK1551">
        <v>1.3160499999999999</v>
      </c>
      <c r="AR1551" s="3"/>
    </row>
    <row r="1552" spans="1:44" hidden="1" outlineLevel="1" x14ac:dyDescent="0.2">
      <c r="A1552" s="2">
        <v>35044</v>
      </c>
      <c r="B1552">
        <v>11.06</v>
      </c>
      <c r="E1552" s="2">
        <v>35044</v>
      </c>
      <c r="F1552">
        <v>619.52</v>
      </c>
      <c r="G1552">
        <f t="shared" si="219"/>
        <v>3.3037507287685397E-3</v>
      </c>
      <c r="H1552" s="2">
        <v>35044</v>
      </c>
      <c r="I1552">
        <v>795.63</v>
      </c>
      <c r="J1552">
        <f t="shared" si="220"/>
        <v>3.3418245100758082E-3</v>
      </c>
      <c r="K1552">
        <f t="shared" si="216"/>
        <v>3.1262245100758083E-3</v>
      </c>
      <c r="L1552">
        <v>-1.4080223470708888E-3</v>
      </c>
      <c r="N1552" s="2">
        <v>35044</v>
      </c>
      <c r="O1552">
        <v>5.8202999999999996</v>
      </c>
      <c r="Q1552" s="2">
        <v>35044</v>
      </c>
      <c r="R1552">
        <v>5986.01</v>
      </c>
      <c r="S1552" s="8">
        <f t="shared" si="221"/>
        <v>-1.454960909655123E-2</v>
      </c>
      <c r="T1552" s="9">
        <f t="shared" si="217"/>
        <v>-1.476520909655123E-2</v>
      </c>
      <c r="U1552" s="3">
        <f>Sheet1!$B$17+Sheet1!$B$18*'Portfolio allocation'!K1552</f>
        <v>4.0742828713788469E-3</v>
      </c>
      <c r="V1552" s="13">
        <f t="shared" si="222"/>
        <v>-1.8839491967930076E-2</v>
      </c>
      <c r="W1552" s="13"/>
      <c r="X1552" s="2">
        <v>35044</v>
      </c>
      <c r="Y1552">
        <v>22.983599999999999</v>
      </c>
      <c r="AA1552" s="2">
        <v>35044</v>
      </c>
      <c r="AB1552">
        <v>274.69</v>
      </c>
      <c r="AC1552">
        <f t="shared" si="223"/>
        <v>-6.4742476851852304E-3</v>
      </c>
      <c r="AD1552">
        <f t="shared" si="218"/>
        <v>-6.6882476851852302E-3</v>
      </c>
      <c r="AE1552">
        <f>Sheet2!$B$17+Sheet2!$B$18*'Portfolio allocation'!K1552</f>
        <v>2.8333056029244395E-3</v>
      </c>
      <c r="AF1552">
        <f t="shared" si="224"/>
        <v>-9.5215532881096701E-3</v>
      </c>
      <c r="AH1552" s="2">
        <v>35044</v>
      </c>
      <c r="AI1552">
        <v>5.7060000000000004</v>
      </c>
      <c r="AJ1552">
        <v>5.35</v>
      </c>
      <c r="AK1552">
        <v>1.3170299999999999</v>
      </c>
      <c r="AR1552" s="3"/>
    </row>
    <row r="1553" spans="1:44" hidden="1" outlineLevel="1" x14ac:dyDescent="0.2">
      <c r="A1553" s="2">
        <v>35045</v>
      </c>
      <c r="B1553">
        <v>10.63</v>
      </c>
      <c r="E1553" s="2">
        <v>35045</v>
      </c>
      <c r="F1553">
        <v>618.78</v>
      </c>
      <c r="G1553">
        <f t="shared" si="219"/>
        <v>-1.1944731404959219E-3</v>
      </c>
      <c r="H1553" s="2">
        <v>35045</v>
      </c>
      <c r="I1553">
        <v>794.68</v>
      </c>
      <c r="J1553">
        <f t="shared" si="220"/>
        <v>-1.1940223470708888E-3</v>
      </c>
      <c r="K1553">
        <f t="shared" si="216"/>
        <v>-1.4080223470708888E-3</v>
      </c>
      <c r="L1553">
        <v>4.9197420445967234E-3</v>
      </c>
      <c r="N1553" s="2">
        <v>35045</v>
      </c>
      <c r="O1553">
        <v>5.7108999999999996</v>
      </c>
      <c r="Q1553" s="2">
        <v>35045</v>
      </c>
      <c r="R1553">
        <v>5873.52</v>
      </c>
      <c r="S1553" s="8">
        <f t="shared" si="221"/>
        <v>-1.8792150363931892E-2</v>
      </c>
      <c r="T1553" s="9">
        <f t="shared" si="217"/>
        <v>-1.9006150363931891E-2</v>
      </c>
      <c r="U1553" s="3">
        <f>Sheet1!$B$17+Sheet1!$B$18*'Portfolio allocation'!K1553</f>
        <v>-1.1275200362367546E-3</v>
      </c>
      <c r="V1553" s="13">
        <f t="shared" si="222"/>
        <v>-1.7878630327695138E-2</v>
      </c>
      <c r="W1553" s="13"/>
      <c r="X1553" s="2">
        <v>35045</v>
      </c>
      <c r="Y1553">
        <v>22.774699999999999</v>
      </c>
      <c r="AA1553" s="2">
        <v>35045</v>
      </c>
      <c r="AB1553">
        <v>272.2</v>
      </c>
      <c r="AC1553">
        <f t="shared" si="223"/>
        <v>-9.0647639156867799E-3</v>
      </c>
      <c r="AD1553">
        <f t="shared" si="218"/>
        <v>-9.2791639156867799E-3</v>
      </c>
      <c r="AE1553">
        <f>Sheet2!$B$17+Sheet2!$B$18*'Portfolio allocation'!K1553</f>
        <v>-1.1986623815500039E-3</v>
      </c>
      <c r="AF1553">
        <f t="shared" si="224"/>
        <v>-8.0805015341367768E-3</v>
      </c>
      <c r="AH1553" s="2">
        <v>35045</v>
      </c>
      <c r="AI1553">
        <v>5.7140000000000004</v>
      </c>
      <c r="AJ1553">
        <v>5.36</v>
      </c>
      <c r="AK1553">
        <v>1.31355</v>
      </c>
      <c r="AR1553" s="3"/>
    </row>
    <row r="1554" spans="1:44" hidden="1" outlineLevel="1" x14ac:dyDescent="0.2">
      <c r="A1554" s="2">
        <v>35046</v>
      </c>
      <c r="B1554">
        <v>10.36</v>
      </c>
      <c r="E1554" s="2">
        <v>35046</v>
      </c>
      <c r="F1554">
        <v>621.69000000000005</v>
      </c>
      <c r="G1554">
        <f t="shared" si="219"/>
        <v>4.7028022883739418E-3</v>
      </c>
      <c r="H1554" s="2">
        <v>35046</v>
      </c>
      <c r="I1554">
        <v>798.76</v>
      </c>
      <c r="J1554">
        <f t="shared" si="220"/>
        <v>5.1341420445967234E-3</v>
      </c>
      <c r="K1554">
        <f t="shared" si="216"/>
        <v>4.9197420445967234E-3</v>
      </c>
      <c r="L1554">
        <v>-7.8140788822674122E-3</v>
      </c>
      <c r="N1554" s="2">
        <v>35046</v>
      </c>
      <c r="O1554">
        <v>5.7343999999999999</v>
      </c>
      <c r="Q1554" s="2">
        <v>35046</v>
      </c>
      <c r="R1554">
        <v>5897.62</v>
      </c>
      <c r="S1554" s="8">
        <f t="shared" si="221"/>
        <v>4.103161307018599E-3</v>
      </c>
      <c r="T1554" s="9">
        <f t="shared" si="217"/>
        <v>3.888761307018599E-3</v>
      </c>
      <c r="U1554" s="3">
        <f>Sheet1!$B$17+Sheet1!$B$18*'Portfolio allocation'!K1554</f>
        <v>6.1318516407601695E-3</v>
      </c>
      <c r="V1554" s="13">
        <f t="shared" si="222"/>
        <v>-2.2430903337415705E-3</v>
      </c>
      <c r="W1554" s="13"/>
      <c r="X1554" s="2">
        <v>35046</v>
      </c>
      <c r="Y1554">
        <v>22.565799999999999</v>
      </c>
      <c r="AA1554" s="2">
        <v>35046</v>
      </c>
      <c r="AB1554">
        <v>269.7</v>
      </c>
      <c r="AC1554">
        <f t="shared" si="223"/>
        <v>-9.1844232182218821E-3</v>
      </c>
      <c r="AD1554">
        <f t="shared" si="218"/>
        <v>-9.3992232182218815E-3</v>
      </c>
      <c r="AE1554">
        <f>Sheet2!$B$17+Sheet2!$B$18*'Portfolio allocation'!K1554</f>
        <v>4.4281471513910866E-3</v>
      </c>
      <c r="AF1554">
        <f t="shared" si="224"/>
        <v>-1.3827370369612967E-2</v>
      </c>
      <c r="AH1554" s="2">
        <v>35046</v>
      </c>
      <c r="AI1554">
        <v>5.7370000000000001</v>
      </c>
      <c r="AJ1554">
        <v>5.37</v>
      </c>
      <c r="AK1554">
        <v>1.3112900000000001</v>
      </c>
      <c r="AR1554" s="3"/>
    </row>
    <row r="1555" spans="1:44" hidden="1" outlineLevel="1" x14ac:dyDescent="0.2">
      <c r="A1555" s="2">
        <v>35047</v>
      </c>
      <c r="B1555">
        <v>11.07</v>
      </c>
      <c r="E1555" s="2">
        <v>35047</v>
      </c>
      <c r="F1555">
        <v>616.91999999999996</v>
      </c>
      <c r="G1555">
        <f t="shared" si="219"/>
        <v>-7.6726342710998763E-3</v>
      </c>
      <c r="H1555" s="2">
        <v>35047</v>
      </c>
      <c r="I1555">
        <v>792.69</v>
      </c>
      <c r="J1555">
        <f t="shared" si="220"/>
        <v>-7.5992788822674129E-3</v>
      </c>
      <c r="K1555">
        <f t="shared" si="216"/>
        <v>-7.8140788822674122E-3</v>
      </c>
      <c r="L1555">
        <v>-1.1475301315772648E-3</v>
      </c>
      <c r="N1555" s="2">
        <v>35047</v>
      </c>
      <c r="O1555">
        <v>5.5468999999999999</v>
      </c>
      <c r="Q1555" s="2">
        <v>35047</v>
      </c>
      <c r="R1555">
        <v>5704.79</v>
      </c>
      <c r="S1555" s="8">
        <f t="shared" si="221"/>
        <v>-3.2696240178241354E-2</v>
      </c>
      <c r="T1555" s="9">
        <f t="shared" si="217"/>
        <v>-3.2911040178241355E-2</v>
      </c>
      <c r="U1555" s="3">
        <f>Sheet1!$B$17+Sheet1!$B$18*'Portfolio allocation'!K1555</f>
        <v>-8.476710444476827E-3</v>
      </c>
      <c r="V1555" s="13">
        <f t="shared" si="222"/>
        <v>-2.4434329733764526E-2</v>
      </c>
      <c r="W1555" s="13"/>
      <c r="X1555" s="2">
        <v>35047</v>
      </c>
      <c r="Y1555">
        <v>22.386700000000001</v>
      </c>
      <c r="AA1555" s="2">
        <v>35047</v>
      </c>
      <c r="AB1555">
        <v>267.56</v>
      </c>
      <c r="AC1555">
        <f t="shared" si="223"/>
        <v>-7.9347423062661182E-3</v>
      </c>
      <c r="AD1555">
        <f t="shared" si="218"/>
        <v>-8.1487423062661189E-3</v>
      </c>
      <c r="AE1555">
        <f>Sheet2!$B$17+Sheet2!$B$18*'Portfolio allocation'!K1555</f>
        <v>-6.8950912859302342E-3</v>
      </c>
      <c r="AF1555">
        <f t="shared" si="224"/>
        <v>-1.2536510203358846E-3</v>
      </c>
      <c r="AH1555" s="2">
        <v>35047</v>
      </c>
      <c r="AI1555">
        <v>5.7409999999999997</v>
      </c>
      <c r="AJ1555">
        <v>5.35</v>
      </c>
      <c r="AK1555">
        <v>1.3183</v>
      </c>
      <c r="AR1555" s="3"/>
    </row>
    <row r="1556" spans="1:44" hidden="1" outlineLevel="1" x14ac:dyDescent="0.2">
      <c r="A1556" s="2">
        <v>35048</v>
      </c>
      <c r="B1556">
        <v>11.44</v>
      </c>
      <c r="E1556" s="2">
        <v>35048</v>
      </c>
      <c r="F1556">
        <v>616.34</v>
      </c>
      <c r="G1556">
        <f t="shared" si="219"/>
        <v>-9.4015431498395419E-4</v>
      </c>
      <c r="H1556" s="2">
        <v>35048</v>
      </c>
      <c r="I1556">
        <v>791.95</v>
      </c>
      <c r="J1556">
        <f t="shared" si="220"/>
        <v>-9.3353013157726483E-4</v>
      </c>
      <c r="K1556">
        <f t="shared" si="216"/>
        <v>-1.1475301315772648E-3</v>
      </c>
      <c r="L1556">
        <v>-1.5592558823158119E-2</v>
      </c>
      <c r="N1556" s="2">
        <v>35048</v>
      </c>
      <c r="O1556">
        <v>5.5233999999999996</v>
      </c>
      <c r="Q1556" s="2">
        <v>35048</v>
      </c>
      <c r="R1556">
        <v>5680.68</v>
      </c>
      <c r="S1556" s="8">
        <f t="shared" si="221"/>
        <v>-4.2262730091728873E-3</v>
      </c>
      <c r="T1556" s="9">
        <f t="shared" si="217"/>
        <v>-4.4402730091728871E-3</v>
      </c>
      <c r="U1556" s="3">
        <f>Sheet1!$B$17+Sheet1!$B$18*'Portfolio allocation'!K1556</f>
        <v>-8.2867676487180433E-4</v>
      </c>
      <c r="V1556" s="13">
        <f t="shared" si="222"/>
        <v>-3.6115962443010827E-3</v>
      </c>
      <c r="W1556" s="13"/>
      <c r="X1556" s="2">
        <v>35048</v>
      </c>
      <c r="Y1556">
        <v>21.550899999999999</v>
      </c>
      <c r="AA1556" s="2">
        <v>35048</v>
      </c>
      <c r="AB1556">
        <v>257.57</v>
      </c>
      <c r="AC1556">
        <f t="shared" si="223"/>
        <v>-3.7337419644192016E-2</v>
      </c>
      <c r="AD1556">
        <f t="shared" si="218"/>
        <v>-3.7550219644192015E-2</v>
      </c>
      <c r="AE1556">
        <f>Sheet2!$B$17+Sheet2!$B$18*'Portfolio allocation'!K1556</f>
        <v>-9.6702605777559904E-4</v>
      </c>
      <c r="AF1556">
        <f t="shared" si="224"/>
        <v>-3.6583193586416415E-2</v>
      </c>
      <c r="AH1556" s="2">
        <v>35048</v>
      </c>
      <c r="AI1556">
        <v>5.75</v>
      </c>
      <c r="AJ1556">
        <v>5.32</v>
      </c>
      <c r="AK1556">
        <v>1.3187199999999999</v>
      </c>
      <c r="AR1556" s="3"/>
    </row>
    <row r="1557" spans="1:44" hidden="1" outlineLevel="1" x14ac:dyDescent="0.2">
      <c r="A1557" s="2">
        <v>35051</v>
      </c>
      <c r="B1557">
        <v>14.55</v>
      </c>
      <c r="E1557" s="2">
        <v>35051</v>
      </c>
      <c r="F1557">
        <v>606.80999999999995</v>
      </c>
      <c r="G1557">
        <f t="shared" si="219"/>
        <v>-1.5462244864847485E-2</v>
      </c>
      <c r="H1557" s="2">
        <v>35051</v>
      </c>
      <c r="I1557">
        <v>779.77</v>
      </c>
      <c r="J1557">
        <f t="shared" si="220"/>
        <v>-1.5379758823158118E-2</v>
      </c>
      <c r="K1557">
        <f t="shared" si="216"/>
        <v>-1.5592558823158119E-2</v>
      </c>
      <c r="L1557">
        <v>8.2231856778280637E-3</v>
      </c>
      <c r="N1557" s="2">
        <v>35051</v>
      </c>
      <c r="O1557">
        <v>5.4375</v>
      </c>
      <c r="Q1557" s="2">
        <v>35051</v>
      </c>
      <c r="R1557">
        <v>5592.3</v>
      </c>
      <c r="S1557" s="8">
        <f t="shared" si="221"/>
        <v>-1.5557996577874489E-2</v>
      </c>
      <c r="T1557" s="9">
        <f t="shared" si="217"/>
        <v>-1.5770796577874488E-2</v>
      </c>
      <c r="U1557" s="3">
        <f>Sheet1!$B$17+Sheet1!$B$18*'Portfolio allocation'!K1557</f>
        <v>-1.740037976556378E-2</v>
      </c>
      <c r="V1557" s="13">
        <f t="shared" si="222"/>
        <v>1.6295831876892916E-3</v>
      </c>
      <c r="W1557" s="13"/>
      <c r="X1557" s="2">
        <v>35051</v>
      </c>
      <c r="Y1557">
        <v>21.252400000000002</v>
      </c>
      <c r="AA1557" s="2">
        <v>35051</v>
      </c>
      <c r="AB1557">
        <v>254</v>
      </c>
      <c r="AC1557">
        <f t="shared" si="223"/>
        <v>-1.386030981869002E-2</v>
      </c>
      <c r="AD1557">
        <f t="shared" si="218"/>
        <v>-1.407550981869002E-2</v>
      </c>
      <c r="AE1557">
        <f>Sheet2!$B$17+Sheet2!$B$18*'Portfolio allocation'!K1557</f>
        <v>-1.3811914096341527E-2</v>
      </c>
      <c r="AF1557">
        <f t="shared" si="224"/>
        <v>-2.6359572234849367E-4</v>
      </c>
      <c r="AH1557" s="2">
        <v>35051</v>
      </c>
      <c r="AI1557">
        <v>5.8470000000000004</v>
      </c>
      <c r="AJ1557">
        <v>5.38</v>
      </c>
      <c r="AK1557">
        <v>1.32633</v>
      </c>
      <c r="AR1557" s="3"/>
    </row>
    <row r="1558" spans="1:44" hidden="1" outlineLevel="1" x14ac:dyDescent="0.2">
      <c r="A1558" s="2">
        <v>35052</v>
      </c>
      <c r="B1558">
        <v>13.16</v>
      </c>
      <c r="E1558" s="2">
        <v>35052</v>
      </c>
      <c r="F1558">
        <v>611.92999999999995</v>
      </c>
      <c r="G1558">
        <f t="shared" si="219"/>
        <v>8.4375669484682003E-3</v>
      </c>
      <c r="H1558" s="2">
        <v>35052</v>
      </c>
      <c r="I1558">
        <v>786.35</v>
      </c>
      <c r="J1558">
        <f t="shared" si="220"/>
        <v>8.4383856778280641E-3</v>
      </c>
      <c r="K1558">
        <f t="shared" si="216"/>
        <v>8.2231856778280637E-3</v>
      </c>
      <c r="L1558">
        <v>-9.9524093851337866E-3</v>
      </c>
      <c r="N1558" s="2">
        <v>35052</v>
      </c>
      <c r="O1558">
        <v>5.6797000000000004</v>
      </c>
      <c r="Q1558" s="2">
        <v>35052</v>
      </c>
      <c r="R1558">
        <v>5841.38</v>
      </c>
      <c r="S1558" s="8">
        <f t="shared" si="221"/>
        <v>4.453981367237092E-2</v>
      </c>
      <c r="T1558" s="9">
        <f t="shared" si="217"/>
        <v>4.4324613672370922E-2</v>
      </c>
      <c r="U1558" s="3">
        <f>Sheet1!$B$17+Sheet1!$B$18*'Portfolio allocation'!K1558</f>
        <v>9.9216458971982634E-3</v>
      </c>
      <c r="V1558" s="13">
        <f t="shared" si="222"/>
        <v>3.4402967775172655E-2</v>
      </c>
      <c r="W1558" s="13"/>
      <c r="X1558" s="2">
        <v>35052</v>
      </c>
      <c r="Y1558">
        <v>21.9389</v>
      </c>
      <c r="AA1558" s="2">
        <v>35052</v>
      </c>
      <c r="AB1558">
        <v>262.20999999999998</v>
      </c>
      <c r="AC1558">
        <f t="shared" si="223"/>
        <v>3.2322834645669207E-2</v>
      </c>
      <c r="AD1558">
        <f t="shared" si="218"/>
        <v>3.2111634645669206E-2</v>
      </c>
      <c r="AE1558">
        <f>Sheet2!$B$17+Sheet2!$B$18*'Portfolio allocation'!K1558</f>
        <v>7.3656535085298092E-3</v>
      </c>
      <c r="AF1558">
        <f t="shared" si="224"/>
        <v>2.4745981137139397E-2</v>
      </c>
      <c r="AH1558" s="2">
        <v>35052</v>
      </c>
      <c r="AI1558">
        <v>5.7469999999999999</v>
      </c>
      <c r="AJ1558">
        <v>5.28</v>
      </c>
      <c r="AK1558">
        <v>1.32396</v>
      </c>
      <c r="AR1558" s="3"/>
    </row>
    <row r="1559" spans="1:44" hidden="1" outlineLevel="1" x14ac:dyDescent="0.2">
      <c r="A1559" s="2">
        <v>35053</v>
      </c>
      <c r="B1559">
        <v>12.2</v>
      </c>
      <c r="E1559" s="2">
        <v>35053</v>
      </c>
      <c r="F1559">
        <v>605.94000000000005</v>
      </c>
      <c r="G1559">
        <f t="shared" si="219"/>
        <v>-9.7887013220464558E-3</v>
      </c>
      <c r="H1559" s="2">
        <v>35053</v>
      </c>
      <c r="I1559">
        <v>778.69</v>
      </c>
      <c r="J1559">
        <f t="shared" si="220"/>
        <v>-9.7412093851337866E-3</v>
      </c>
      <c r="K1559">
        <f t="shared" si="216"/>
        <v>-9.9524093851337866E-3</v>
      </c>
      <c r="L1559">
        <v>7.340343587306797E-3</v>
      </c>
      <c r="N1559" s="2">
        <v>35053</v>
      </c>
      <c r="O1559">
        <v>5.4452999999999996</v>
      </c>
      <c r="Q1559" s="2">
        <v>35053</v>
      </c>
      <c r="R1559">
        <v>5600.33</v>
      </c>
      <c r="S1559" s="8">
        <f t="shared" si="221"/>
        <v>-4.1265933734836668E-2</v>
      </c>
      <c r="T1559" s="9">
        <f t="shared" si="217"/>
        <v>-4.147713373483667E-2</v>
      </c>
      <c r="U1559" s="3">
        <f>Sheet1!$B$17+Sheet1!$B$18*'Portfolio allocation'!K1559</f>
        <v>-1.0929857389866786E-2</v>
      </c>
      <c r="V1559" s="13">
        <f t="shared" si="222"/>
        <v>-3.0547276344969884E-2</v>
      </c>
      <c r="W1559" s="13"/>
      <c r="X1559" s="2">
        <v>35053</v>
      </c>
      <c r="Y1559">
        <v>21.341899999999999</v>
      </c>
      <c r="AA1559" s="2">
        <v>35053</v>
      </c>
      <c r="AB1559">
        <v>255.07</v>
      </c>
      <c r="AC1559">
        <f t="shared" si="223"/>
        <v>-2.7230082758094576E-2</v>
      </c>
      <c r="AD1559">
        <f t="shared" si="218"/>
        <v>-2.7440882758094576E-2</v>
      </c>
      <c r="AE1559">
        <f>Sheet2!$B$17+Sheet2!$B$18*'Portfolio allocation'!K1559</f>
        <v>-8.7965493228241032E-3</v>
      </c>
      <c r="AF1559">
        <f t="shared" si="224"/>
        <v>-1.8644333435270471E-2</v>
      </c>
      <c r="AH1559" s="2">
        <v>35053</v>
      </c>
      <c r="AI1559">
        <v>5.7560000000000002</v>
      </c>
      <c r="AJ1559">
        <v>5.27</v>
      </c>
      <c r="AK1559">
        <v>1.31938</v>
      </c>
      <c r="AR1559" s="3"/>
    </row>
    <row r="1560" spans="1:44" hidden="1" outlineLevel="1" x14ac:dyDescent="0.2">
      <c r="A1560" s="2">
        <v>35054</v>
      </c>
      <c r="B1560">
        <v>10.77</v>
      </c>
      <c r="E1560" s="2">
        <v>35054</v>
      </c>
      <c r="F1560">
        <v>610.49</v>
      </c>
      <c r="G1560">
        <f t="shared" si="219"/>
        <v>7.5089942898636242E-3</v>
      </c>
      <c r="H1560" s="2">
        <v>35054</v>
      </c>
      <c r="I1560">
        <v>784.57</v>
      </c>
      <c r="J1560">
        <f t="shared" si="220"/>
        <v>7.5511435873067967E-3</v>
      </c>
      <c r="K1560">
        <f t="shared" si="216"/>
        <v>7.340343587306797E-3</v>
      </c>
      <c r="L1560">
        <v>2.2101087066800145E-3</v>
      </c>
      <c r="N1560" s="2">
        <v>35054</v>
      </c>
      <c r="O1560">
        <v>5.625</v>
      </c>
      <c r="Q1560" s="2">
        <v>35054</v>
      </c>
      <c r="R1560">
        <v>5785.13</v>
      </c>
      <c r="S1560" s="8">
        <f t="shared" si="221"/>
        <v>3.2998055471731069E-2</v>
      </c>
      <c r="T1560" s="9">
        <f t="shared" si="217"/>
        <v>3.2787255471731072E-2</v>
      </c>
      <c r="U1560" s="3">
        <f>Sheet1!$B$17+Sheet1!$B$18*'Portfolio allocation'!K1560</f>
        <v>8.9088270767582935E-3</v>
      </c>
      <c r="V1560" s="13">
        <f t="shared" si="222"/>
        <v>2.3878428394972777E-2</v>
      </c>
      <c r="W1560" s="13"/>
      <c r="X1560" s="2">
        <v>35054</v>
      </c>
      <c r="Y1560">
        <v>21.700099999999999</v>
      </c>
      <c r="AA1560" s="2">
        <v>35054</v>
      </c>
      <c r="AB1560">
        <v>259.35000000000002</v>
      </c>
      <c r="AC1560">
        <f t="shared" si="223"/>
        <v>1.6779707531266119E-2</v>
      </c>
      <c r="AD1560">
        <f t="shared" si="218"/>
        <v>1.656810753126612E-2</v>
      </c>
      <c r="AE1560">
        <f>Sheet2!$B$17+Sheet2!$B$18*'Portfolio allocation'!K1560</f>
        <v>6.5806077982995094E-3</v>
      </c>
      <c r="AF1560">
        <f t="shared" si="224"/>
        <v>9.9874997329666114E-3</v>
      </c>
      <c r="AH1560" s="2">
        <v>35054</v>
      </c>
      <c r="AI1560">
        <v>5.7439999999999998</v>
      </c>
      <c r="AJ1560">
        <v>5.29</v>
      </c>
      <c r="AK1560">
        <v>1.32308</v>
      </c>
      <c r="AR1560" s="3"/>
    </row>
    <row r="1561" spans="1:44" hidden="1" outlineLevel="1" x14ac:dyDescent="0.2">
      <c r="A1561" s="2">
        <v>35055</v>
      </c>
      <c r="B1561">
        <v>11.51</v>
      </c>
      <c r="E1561" s="2">
        <v>35055</v>
      </c>
      <c r="F1561">
        <v>611.96</v>
      </c>
      <c r="G1561">
        <f t="shared" si="219"/>
        <v>2.4079018493341486E-3</v>
      </c>
      <c r="H1561" s="2">
        <v>35055</v>
      </c>
      <c r="I1561">
        <v>786.47</v>
      </c>
      <c r="J1561">
        <f t="shared" si="220"/>
        <v>2.4217087066800147E-3</v>
      </c>
      <c r="K1561">
        <f t="shared" si="216"/>
        <v>2.2101087066800145E-3</v>
      </c>
      <c r="L1561">
        <v>-2.1039999999999999E-4</v>
      </c>
      <c r="N1561" s="2">
        <v>35055</v>
      </c>
      <c r="O1561">
        <v>5.6562000000000001</v>
      </c>
      <c r="Q1561" s="2">
        <v>35055</v>
      </c>
      <c r="R1561">
        <v>5817.27</v>
      </c>
      <c r="S1561" s="8">
        <f t="shared" si="221"/>
        <v>5.5556227777078249E-3</v>
      </c>
      <c r="T1561" s="9">
        <f t="shared" si="217"/>
        <v>5.3440227777078247E-3</v>
      </c>
      <c r="U1561" s="3">
        <f>Sheet1!$B$17+Sheet1!$B$18*'Portfolio allocation'!K1561</f>
        <v>3.023291604261194E-3</v>
      </c>
      <c r="V1561" s="13">
        <f t="shared" si="222"/>
        <v>2.3207311734466307E-3</v>
      </c>
      <c r="W1561" s="13"/>
      <c r="X1561" s="2">
        <v>35055</v>
      </c>
      <c r="Y1561">
        <v>21.7897</v>
      </c>
      <c r="AA1561" s="2">
        <v>35055</v>
      </c>
      <c r="AB1561">
        <v>260.42</v>
      </c>
      <c r="AC1561">
        <f t="shared" si="223"/>
        <v>4.125698862540883E-3</v>
      </c>
      <c r="AD1561">
        <f t="shared" si="218"/>
        <v>3.9152988625408827E-3</v>
      </c>
      <c r="AE1561">
        <f>Sheet2!$B$17+Sheet2!$B$18*'Portfolio allocation'!K1561</f>
        <v>2.018672058316919E-3</v>
      </c>
      <c r="AF1561">
        <f t="shared" si="224"/>
        <v>1.8966268042239637E-3</v>
      </c>
      <c r="AH1561" s="2">
        <v>35055</v>
      </c>
      <c r="AI1561">
        <v>5.7069999999999999</v>
      </c>
      <c r="AJ1561">
        <v>5.26</v>
      </c>
      <c r="AK1561">
        <v>1.32341</v>
      </c>
      <c r="AR1561" s="3"/>
    </row>
    <row r="1562" spans="1:44" hidden="1" outlineLevel="1" x14ac:dyDescent="0.2">
      <c r="A1562" s="2">
        <v>35058</v>
      </c>
      <c r="B1562">
        <v>11.51</v>
      </c>
      <c r="E1562" s="2">
        <v>35058</v>
      </c>
      <c r="F1562">
        <v>611.96</v>
      </c>
      <c r="G1562">
        <f t="shared" si="219"/>
        <v>0</v>
      </c>
      <c r="H1562" s="2">
        <v>35058</v>
      </c>
      <c r="I1562">
        <v>786.47</v>
      </c>
      <c r="J1562">
        <f t="shared" si="220"/>
        <v>0</v>
      </c>
      <c r="K1562">
        <f t="shared" si="216"/>
        <v>-2.1039999999999999E-4</v>
      </c>
      <c r="L1562">
        <v>3.6168279934390419E-3</v>
      </c>
      <c r="N1562" s="2">
        <v>35058</v>
      </c>
      <c r="O1562">
        <v>5.6562000000000001</v>
      </c>
      <c r="Q1562" s="2">
        <v>35058</v>
      </c>
      <c r="R1562">
        <v>5817.27</v>
      </c>
      <c r="S1562" s="8">
        <f t="shared" si="221"/>
        <v>0</v>
      </c>
      <c r="T1562" s="9">
        <f t="shared" si="217"/>
        <v>-2.1039999999999999E-4</v>
      </c>
      <c r="U1562" s="3">
        <f>Sheet1!$B$17+Sheet1!$B$18*'Portfolio allocation'!K1562</f>
        <v>2.4642267210953192E-4</v>
      </c>
      <c r="V1562" s="13">
        <f t="shared" si="222"/>
        <v>-4.5682267210953194E-4</v>
      </c>
      <c r="W1562" s="13"/>
      <c r="X1562" s="2">
        <v>35058</v>
      </c>
      <c r="Y1562">
        <v>21.7897</v>
      </c>
      <c r="AA1562" s="2">
        <v>35058</v>
      </c>
      <c r="AB1562">
        <v>260.42</v>
      </c>
      <c r="AC1562">
        <f t="shared" si="223"/>
        <v>0</v>
      </c>
      <c r="AD1562">
        <f t="shared" si="218"/>
        <v>-2.1039999999999999E-4</v>
      </c>
      <c r="AE1562">
        <f>Sheet2!$B$17+Sheet2!$B$18*'Portfolio allocation'!K1562</f>
        <v>-1.3370603642511426E-4</v>
      </c>
      <c r="AF1562">
        <f t="shared" si="224"/>
        <v>-7.6693963574885727E-5</v>
      </c>
      <c r="AH1562" s="2">
        <v>35058</v>
      </c>
      <c r="AI1562">
        <v>5.7069999999999999</v>
      </c>
      <c r="AJ1562">
        <v>5.26</v>
      </c>
      <c r="AK1562">
        <v>1.32341</v>
      </c>
      <c r="AR1562" s="3"/>
    </row>
    <row r="1563" spans="1:44" hidden="1" outlineLevel="1" x14ac:dyDescent="0.2">
      <c r="A1563" s="2">
        <v>35059</v>
      </c>
      <c r="B1563">
        <v>11.49</v>
      </c>
      <c r="E1563" s="2">
        <v>35059</v>
      </c>
      <c r="F1563">
        <v>614.29999999999995</v>
      </c>
      <c r="G1563">
        <f t="shared" si="219"/>
        <v>3.8237793319824132E-3</v>
      </c>
      <c r="H1563" s="2">
        <v>35059</v>
      </c>
      <c r="I1563">
        <v>789.48</v>
      </c>
      <c r="J1563">
        <f t="shared" si="220"/>
        <v>3.8272279934390419E-3</v>
      </c>
      <c r="K1563">
        <f t="shared" si="216"/>
        <v>3.6168279934390419E-3</v>
      </c>
      <c r="L1563">
        <v>7.0159270405839526E-4</v>
      </c>
      <c r="N1563" s="2">
        <v>35059</v>
      </c>
      <c r="O1563">
        <v>5.6406000000000001</v>
      </c>
      <c r="Q1563" s="2">
        <v>35059</v>
      </c>
      <c r="R1563">
        <v>5801.2</v>
      </c>
      <c r="S1563" s="8">
        <f t="shared" si="221"/>
        <v>-2.7624641799333105E-3</v>
      </c>
      <c r="T1563" s="9">
        <f t="shared" si="217"/>
        <v>-2.9728641799333104E-3</v>
      </c>
      <c r="U1563" s="3">
        <f>Sheet1!$B$17+Sheet1!$B$18*'Portfolio allocation'!K1563</f>
        <v>4.6371156210388738E-3</v>
      </c>
      <c r="V1563" s="13">
        <f t="shared" si="222"/>
        <v>-7.6099798009721838E-3</v>
      </c>
      <c r="W1563" s="13"/>
      <c r="X1563" s="2">
        <v>35059</v>
      </c>
      <c r="Y1563">
        <v>21.909099999999999</v>
      </c>
      <c r="AA1563" s="2">
        <v>35059</v>
      </c>
      <c r="AB1563">
        <v>261.85000000000002</v>
      </c>
      <c r="AC1563">
        <f t="shared" si="223"/>
        <v>5.4911297135395998E-3</v>
      </c>
      <c r="AD1563">
        <f t="shared" si="218"/>
        <v>5.2807297135395994E-3</v>
      </c>
      <c r="AE1563">
        <f>Sheet2!$B$17+Sheet2!$B$18*'Portfolio allocation'!K1563</f>
        <v>3.2695627367579009E-3</v>
      </c>
      <c r="AF1563">
        <f t="shared" si="224"/>
        <v>2.0111669767816985E-3</v>
      </c>
      <c r="AH1563" s="2">
        <v>35059</v>
      </c>
      <c r="AI1563">
        <v>5.6879999999999997</v>
      </c>
      <c r="AJ1563">
        <v>5.26</v>
      </c>
      <c r="AK1563">
        <v>1.32927</v>
      </c>
      <c r="AR1563" s="3"/>
    </row>
    <row r="1564" spans="1:44" hidden="1" outlineLevel="1" x14ac:dyDescent="0.2">
      <c r="A1564" s="2">
        <v>35060</v>
      </c>
      <c r="B1564">
        <v>11.98</v>
      </c>
      <c r="E1564" s="2">
        <v>35060</v>
      </c>
      <c r="F1564">
        <v>614.53</v>
      </c>
      <c r="G1564">
        <f t="shared" si="219"/>
        <v>3.7440989744430553E-4</v>
      </c>
      <c r="H1564" s="2">
        <v>35060</v>
      </c>
      <c r="I1564">
        <v>790.2</v>
      </c>
      <c r="J1564">
        <f t="shared" si="220"/>
        <v>9.1199270405839528E-4</v>
      </c>
      <c r="K1564">
        <f t="shared" si="216"/>
        <v>7.0159270405839526E-4</v>
      </c>
      <c r="L1564">
        <v>-8.5460622627184961E-4</v>
      </c>
      <c r="N1564" s="2">
        <v>35060</v>
      </c>
      <c r="O1564">
        <v>5.5547000000000004</v>
      </c>
      <c r="Q1564" s="2">
        <v>35060</v>
      </c>
      <c r="R1564">
        <v>5712.82</v>
      </c>
      <c r="S1564" s="8">
        <f t="shared" si="221"/>
        <v>-1.5234779011239041E-2</v>
      </c>
      <c r="T1564" s="9">
        <f t="shared" si="217"/>
        <v>-1.5445179011239041E-2</v>
      </c>
      <c r="U1564" s="3">
        <f>Sheet1!$B$17+Sheet1!$B$18*'Portfolio allocation'!K1564</f>
        <v>1.2926838151740882E-3</v>
      </c>
      <c r="V1564" s="13">
        <f t="shared" si="222"/>
        <v>-1.6737862826413128E-2</v>
      </c>
      <c r="W1564" s="13"/>
      <c r="X1564" s="2">
        <v>35060</v>
      </c>
      <c r="Y1564">
        <v>21.968800000000002</v>
      </c>
      <c r="AA1564" s="2">
        <v>35060</v>
      </c>
      <c r="AB1564">
        <v>262.56</v>
      </c>
      <c r="AC1564">
        <f t="shared" si="223"/>
        <v>2.7114760358983858E-3</v>
      </c>
      <c r="AD1564">
        <f t="shared" si="218"/>
        <v>2.5022760358983857E-3</v>
      </c>
      <c r="AE1564">
        <f>Sheet2!$B$17+Sheet2!$B$18*'Portfolio allocation'!K1564</f>
        <v>6.7726114306181388E-4</v>
      </c>
      <c r="AF1564">
        <f t="shared" si="224"/>
        <v>1.8250148928365718E-3</v>
      </c>
      <c r="AH1564" s="2">
        <v>35060</v>
      </c>
      <c r="AI1564">
        <v>5.6509999999999998</v>
      </c>
      <c r="AJ1564">
        <v>5.23</v>
      </c>
      <c r="AK1564">
        <v>1.33182</v>
      </c>
      <c r="AR1564" s="3"/>
    </row>
    <row r="1565" spans="1:44" hidden="1" outlineLevel="1" x14ac:dyDescent="0.2">
      <c r="A1565" s="2">
        <v>35061</v>
      </c>
      <c r="B1565">
        <v>12.25</v>
      </c>
      <c r="E1565" s="2">
        <v>35061</v>
      </c>
      <c r="F1565">
        <v>614.12</v>
      </c>
      <c r="G1565">
        <f t="shared" si="219"/>
        <v>-6.6717654142189886E-4</v>
      </c>
      <c r="H1565" s="2">
        <v>35061</v>
      </c>
      <c r="I1565">
        <v>789.69</v>
      </c>
      <c r="J1565">
        <f t="shared" si="220"/>
        <v>-6.4540622627184963E-4</v>
      </c>
      <c r="K1565">
        <f t="shared" si="216"/>
        <v>-8.5460622627184961E-4</v>
      </c>
      <c r="L1565">
        <v>2.7686512834148211E-3</v>
      </c>
      <c r="N1565" s="2">
        <v>35061</v>
      </c>
      <c r="O1565">
        <v>5.4608999999999996</v>
      </c>
      <c r="Q1565" s="2">
        <v>35061</v>
      </c>
      <c r="R1565">
        <v>5616.4</v>
      </c>
      <c r="S1565" s="8">
        <f t="shared" si="221"/>
        <v>-1.6877829163180369E-2</v>
      </c>
      <c r="T1565" s="9">
        <f t="shared" si="217"/>
        <v>-1.7087029163180369E-2</v>
      </c>
      <c r="U1565" s="3">
        <f>Sheet1!$B$17+Sheet1!$B$18*'Portfolio allocation'!K1565</f>
        <v>-4.9262703702644445E-4</v>
      </c>
      <c r="V1565" s="13">
        <f t="shared" si="222"/>
        <v>-1.6594402126153925E-2</v>
      </c>
      <c r="W1565" s="13"/>
      <c r="X1565" s="2">
        <v>35061</v>
      </c>
      <c r="Y1565">
        <v>21.521000000000001</v>
      </c>
      <c r="AA1565" s="2">
        <v>35061</v>
      </c>
      <c r="AB1565">
        <v>257.20999999999998</v>
      </c>
      <c r="AC1565">
        <f t="shared" si="223"/>
        <v>-2.0376294942108575E-2</v>
      </c>
      <c r="AD1565">
        <f t="shared" si="218"/>
        <v>-2.0583494942108576E-2</v>
      </c>
      <c r="AE1565">
        <f>Sheet2!$B$17+Sheet2!$B$18*'Portfolio allocation'!K1565</f>
        <v>-7.0655064801330991E-4</v>
      </c>
      <c r="AF1565">
        <f t="shared" si="224"/>
        <v>-1.9876944294095266E-2</v>
      </c>
      <c r="AH1565" s="2">
        <v>35061</v>
      </c>
      <c r="AI1565">
        <v>5.6239999999999997</v>
      </c>
      <c r="AJ1565">
        <v>5.18</v>
      </c>
      <c r="AK1565">
        <v>1.33134</v>
      </c>
      <c r="AR1565" s="3"/>
    </row>
    <row r="1566" spans="1:44" hidden="1" outlineLevel="1" x14ac:dyDescent="0.2">
      <c r="A1566" s="2">
        <v>35062</v>
      </c>
      <c r="B1566">
        <v>12.52</v>
      </c>
      <c r="E1566" s="2">
        <v>35062</v>
      </c>
      <c r="F1566">
        <v>615.92999999999995</v>
      </c>
      <c r="G1566">
        <f t="shared" si="219"/>
        <v>2.9473067152998578E-3</v>
      </c>
      <c r="H1566" s="2">
        <v>35062</v>
      </c>
      <c r="I1566">
        <v>792.04</v>
      </c>
      <c r="J1566">
        <f t="shared" si="220"/>
        <v>2.975851283414821E-3</v>
      </c>
      <c r="K1566">
        <f t="shared" si="216"/>
        <v>2.7686512834148211E-3</v>
      </c>
      <c r="L1566">
        <v>-2.0719999999999999E-4</v>
      </c>
      <c r="N1566" s="2">
        <v>35062</v>
      </c>
      <c r="O1566">
        <v>5.4843999999999999</v>
      </c>
      <c r="Q1566" s="2">
        <v>35062</v>
      </c>
      <c r="R1566">
        <v>5640.5</v>
      </c>
      <c r="S1566" s="8">
        <f t="shared" si="221"/>
        <v>4.2910049141799966E-3</v>
      </c>
      <c r="T1566" s="9">
        <f t="shared" si="217"/>
        <v>4.0838049141799964E-3</v>
      </c>
      <c r="U1566" s="3">
        <f>Sheet1!$B$17+Sheet1!$B$18*'Portfolio allocation'!K1566</f>
        <v>3.6640658036426873E-3</v>
      </c>
      <c r="V1566" s="13">
        <f t="shared" si="222"/>
        <v>4.1973911053730904E-4</v>
      </c>
      <c r="W1566" s="13"/>
      <c r="X1566" s="2">
        <v>35062</v>
      </c>
      <c r="Y1566">
        <v>21.819500000000001</v>
      </c>
      <c r="AA1566" s="2">
        <v>35062</v>
      </c>
      <c r="AB1566">
        <v>260.77999999999997</v>
      </c>
      <c r="AC1566">
        <f t="shared" si="223"/>
        <v>1.3879709187045508E-2</v>
      </c>
      <c r="AD1566">
        <f t="shared" si="218"/>
        <v>1.3672509187045509E-2</v>
      </c>
      <c r="AE1566">
        <f>Sheet2!$B$17+Sheet2!$B$18*'Portfolio allocation'!K1566</f>
        <v>2.5153423672594167E-3</v>
      </c>
      <c r="AF1566">
        <f t="shared" si="224"/>
        <v>1.1157166819786093E-2</v>
      </c>
      <c r="AH1566" s="2">
        <v>35062</v>
      </c>
      <c r="AI1566">
        <v>5.5739999999999998</v>
      </c>
      <c r="AJ1566">
        <v>5.18</v>
      </c>
      <c r="AK1566">
        <v>1.3313900000000001</v>
      </c>
      <c r="AR1566" s="3"/>
    </row>
    <row r="1567" spans="1:44" hidden="1" outlineLevel="1" x14ac:dyDescent="0.2">
      <c r="A1567" s="2">
        <v>35065</v>
      </c>
      <c r="B1567">
        <v>12.52</v>
      </c>
      <c r="E1567" s="2">
        <v>35065</v>
      </c>
      <c r="F1567">
        <v>615.92999999999995</v>
      </c>
      <c r="G1567">
        <f t="shared" si="219"/>
        <v>0</v>
      </c>
      <c r="H1567" s="2">
        <v>35065</v>
      </c>
      <c r="I1567">
        <v>792.04</v>
      </c>
      <c r="J1567">
        <f t="shared" si="220"/>
        <v>0</v>
      </c>
      <c r="K1567">
        <f t="shared" si="216"/>
        <v>-2.0719999999999999E-4</v>
      </c>
      <c r="L1567">
        <v>7.5954362304934868E-3</v>
      </c>
      <c r="N1567" s="2">
        <v>35065</v>
      </c>
      <c r="O1567">
        <v>5.4843999999999999</v>
      </c>
      <c r="Q1567" s="2">
        <v>35065</v>
      </c>
      <c r="R1567">
        <v>5640.5</v>
      </c>
      <c r="S1567" s="8">
        <f t="shared" si="221"/>
        <v>0</v>
      </c>
      <c r="T1567" s="9">
        <f t="shared" si="217"/>
        <v>-2.0719999999999999E-4</v>
      </c>
      <c r="U1567" s="3">
        <f>Sheet1!$B$17+Sheet1!$B$18*'Portfolio allocation'!K1567</f>
        <v>2.5009379320831669E-4</v>
      </c>
      <c r="V1567" s="13">
        <f t="shared" si="222"/>
        <v>-4.5729379320831668E-4</v>
      </c>
      <c r="W1567" s="13"/>
      <c r="X1567" s="2">
        <v>35065</v>
      </c>
      <c r="Y1567">
        <v>21.819500000000001</v>
      </c>
      <c r="AA1567" s="2">
        <v>35065</v>
      </c>
      <c r="AB1567">
        <v>260.77999999999997</v>
      </c>
      <c r="AC1567">
        <f t="shared" si="223"/>
        <v>0</v>
      </c>
      <c r="AD1567">
        <f t="shared" si="218"/>
        <v>-2.0719999999999999E-4</v>
      </c>
      <c r="AE1567">
        <f>Sheet2!$B$17+Sheet2!$B$18*'Portfolio allocation'!K1567</f>
        <v>-1.3086051478573062E-4</v>
      </c>
      <c r="AF1567">
        <f t="shared" si="224"/>
        <v>-7.6339485214269373E-5</v>
      </c>
      <c r="AH1567" s="2">
        <v>35065</v>
      </c>
      <c r="AI1567">
        <v>5.5739999999999998</v>
      </c>
      <c r="AJ1567">
        <v>5.18</v>
      </c>
      <c r="AK1567">
        <v>1.3313900000000001</v>
      </c>
      <c r="AR1567" s="3"/>
    </row>
    <row r="1568" spans="1:44" hidden="1" outlineLevel="1" x14ac:dyDescent="0.2">
      <c r="A1568" s="2">
        <v>35066</v>
      </c>
      <c r="B1568">
        <v>12.19</v>
      </c>
      <c r="E1568" s="2">
        <v>35066</v>
      </c>
      <c r="F1568">
        <v>620.73</v>
      </c>
      <c r="G1568">
        <f t="shared" si="219"/>
        <v>7.7930933709999817E-3</v>
      </c>
      <c r="H1568" s="2">
        <v>35066</v>
      </c>
      <c r="I1568">
        <v>798.22</v>
      </c>
      <c r="J1568">
        <f t="shared" si="220"/>
        <v>7.8026362304934871E-3</v>
      </c>
      <c r="K1568">
        <f t="shared" si="216"/>
        <v>7.5954362304934868E-3</v>
      </c>
      <c r="L1568">
        <v>9.2070870687272627E-4</v>
      </c>
      <c r="N1568" s="2">
        <v>35066</v>
      </c>
      <c r="O1568">
        <v>5.6093999999999999</v>
      </c>
      <c r="Q1568" s="2">
        <v>35066</v>
      </c>
      <c r="R1568">
        <v>5769.06</v>
      </c>
      <c r="S1568" s="8">
        <f t="shared" si="221"/>
        <v>2.279230564666257E-2</v>
      </c>
      <c r="T1568" s="9">
        <f t="shared" si="217"/>
        <v>2.2585105646662568E-2</v>
      </c>
      <c r="U1568" s="3">
        <f>Sheet1!$B$17+Sheet1!$B$18*'Portfolio allocation'!K1568</f>
        <v>9.2014758219293689E-3</v>
      </c>
      <c r="V1568" s="13">
        <f t="shared" si="222"/>
        <v>1.3383629824733199E-2</v>
      </c>
      <c r="W1568" s="13"/>
      <c r="X1568" s="2">
        <v>35066</v>
      </c>
      <c r="Y1568">
        <v>21.700099999999999</v>
      </c>
      <c r="AA1568" s="2">
        <v>35066</v>
      </c>
      <c r="AB1568">
        <v>259.35000000000002</v>
      </c>
      <c r="AC1568">
        <f t="shared" si="223"/>
        <v>-5.4835493519439504E-3</v>
      </c>
      <c r="AD1568">
        <f t="shared" si="218"/>
        <v>-5.6903493519439505E-3</v>
      </c>
      <c r="AE1568">
        <f>Sheet2!$B$17+Sheet2!$B$18*'Portfolio allocation'!K1568</f>
        <v>6.80744268462304E-3</v>
      </c>
      <c r="AF1568">
        <f t="shared" si="224"/>
        <v>-1.249779203656699E-2</v>
      </c>
      <c r="AH1568" s="2">
        <v>35066</v>
      </c>
      <c r="AI1568">
        <v>5.5739999999999998</v>
      </c>
      <c r="AJ1568">
        <v>5.17</v>
      </c>
      <c r="AK1568">
        <v>1.3324400000000001</v>
      </c>
      <c r="AR1568" s="3"/>
    </row>
    <row r="1569" spans="1:44" hidden="1" outlineLevel="1" x14ac:dyDescent="0.2">
      <c r="A1569" s="2">
        <v>35067</v>
      </c>
      <c r="B1569">
        <v>12.1</v>
      </c>
      <c r="E1569" s="2">
        <v>35067</v>
      </c>
      <c r="F1569">
        <v>621.32000000000005</v>
      </c>
      <c r="G1569">
        <f t="shared" si="219"/>
        <v>9.5049377346034802E-4</v>
      </c>
      <c r="H1569" s="2">
        <v>35067</v>
      </c>
      <c r="I1569">
        <v>799.12</v>
      </c>
      <c r="J1569">
        <f t="shared" si="220"/>
        <v>1.1275087068727263E-3</v>
      </c>
      <c r="K1569">
        <f t="shared" si="216"/>
        <v>9.2070870687272627E-4</v>
      </c>
      <c r="L1569">
        <v>-6.0253007908698851E-3</v>
      </c>
      <c r="N1569" s="2">
        <v>35067</v>
      </c>
      <c r="O1569">
        <v>5.4297000000000004</v>
      </c>
      <c r="Q1569" s="2">
        <v>35067</v>
      </c>
      <c r="R1569">
        <v>5584.26</v>
      </c>
      <c r="S1569" s="8">
        <f t="shared" si="221"/>
        <v>-3.2032948175266029E-2</v>
      </c>
      <c r="T1569" s="9">
        <f t="shared" si="217"/>
        <v>-3.2239748175266029E-2</v>
      </c>
      <c r="U1569" s="3">
        <f>Sheet1!$B$17+Sheet1!$B$18*'Portfolio allocation'!K1569</f>
        <v>1.544059246740676E-3</v>
      </c>
      <c r="V1569" s="13">
        <f t="shared" si="222"/>
        <v>-3.3783807422006706E-2</v>
      </c>
      <c r="W1569" s="13"/>
      <c r="X1569" s="2">
        <v>35067</v>
      </c>
      <c r="Y1569">
        <v>21.312100000000001</v>
      </c>
      <c r="AA1569" s="2">
        <v>35067</v>
      </c>
      <c r="AB1569">
        <v>254.72</v>
      </c>
      <c r="AC1569">
        <f t="shared" si="223"/>
        <v>-1.7852323115481128E-2</v>
      </c>
      <c r="AD1569">
        <f t="shared" si="218"/>
        <v>-1.8058723115481127E-2</v>
      </c>
      <c r="AE1569">
        <f>Sheet2!$B$17+Sheet2!$B$18*'Portfolio allocation'!K1569</f>
        <v>8.7210468291913483E-4</v>
      </c>
      <c r="AF1569">
        <f t="shared" si="224"/>
        <v>-1.8930827798400263E-2</v>
      </c>
      <c r="AH1569" s="2">
        <v>35067</v>
      </c>
      <c r="AI1569">
        <v>5.5739999999999998</v>
      </c>
      <c r="AJ1569">
        <v>5.16</v>
      </c>
      <c r="AK1569">
        <v>1.3279000000000001</v>
      </c>
      <c r="AR1569" s="3"/>
    </row>
    <row r="1570" spans="1:44" hidden="1" outlineLevel="1" x14ac:dyDescent="0.2">
      <c r="A1570" s="2">
        <v>35068</v>
      </c>
      <c r="B1570">
        <v>13.78</v>
      </c>
      <c r="E1570" s="2">
        <v>35068</v>
      </c>
      <c r="F1570">
        <v>617.70000000000005</v>
      </c>
      <c r="G1570">
        <f t="shared" si="219"/>
        <v>-5.8263052855211939E-3</v>
      </c>
      <c r="H1570" s="2">
        <v>35068</v>
      </c>
      <c r="I1570">
        <v>794.47</v>
      </c>
      <c r="J1570">
        <f t="shared" si="220"/>
        <v>-5.8189007908698853E-3</v>
      </c>
      <c r="K1570">
        <f t="shared" si="216"/>
        <v>-6.0253007908698851E-3</v>
      </c>
      <c r="L1570">
        <v>-1.8061499767140477E-3</v>
      </c>
      <c r="N1570" s="2">
        <v>35068</v>
      </c>
      <c r="O1570">
        <v>5.4608999999999996</v>
      </c>
      <c r="Q1570" s="2">
        <v>35068</v>
      </c>
      <c r="R1570">
        <v>5616.4</v>
      </c>
      <c r="S1570" s="8">
        <f t="shared" si="221"/>
        <v>5.7554626754483529E-3</v>
      </c>
      <c r="T1570" s="9">
        <f t="shared" si="217"/>
        <v>5.5490626754483531E-3</v>
      </c>
      <c r="U1570" s="3">
        <f>Sheet1!$B$17+Sheet1!$B$18*'Portfolio allocation'!K1570</f>
        <v>-6.4245788843601166E-3</v>
      </c>
      <c r="V1570" s="13">
        <f t="shared" si="222"/>
        <v>1.1973641559808471E-2</v>
      </c>
      <c r="W1570" s="13"/>
      <c r="X1570" s="2">
        <v>35068</v>
      </c>
      <c r="Y1570">
        <v>20.745000000000001</v>
      </c>
      <c r="AA1570" s="2">
        <v>35068</v>
      </c>
      <c r="AB1570">
        <v>247.94</v>
      </c>
      <c r="AC1570">
        <f t="shared" si="223"/>
        <v>-2.6617462311557816E-2</v>
      </c>
      <c r="AD1570">
        <f t="shared" si="218"/>
        <v>-2.6825062311557814E-2</v>
      </c>
      <c r="AE1570">
        <f>Sheet2!$B$17+Sheet2!$B$18*'Portfolio allocation'!K1570</f>
        <v>-5.3044641712030336E-3</v>
      </c>
      <c r="AF1570">
        <f t="shared" si="224"/>
        <v>-2.1520598140354782E-2</v>
      </c>
      <c r="AH1570" s="2">
        <v>35068</v>
      </c>
      <c r="AI1570">
        <v>5.6239999999999997</v>
      </c>
      <c r="AJ1570">
        <v>5.19</v>
      </c>
      <c r="AK1570">
        <v>1.31406</v>
      </c>
      <c r="AR1570" s="3"/>
    </row>
    <row r="1571" spans="1:44" hidden="1" outlineLevel="1" x14ac:dyDescent="0.2">
      <c r="A1571" s="2">
        <v>35069</v>
      </c>
      <c r="B1571">
        <v>13.58</v>
      </c>
      <c r="E1571" s="2">
        <v>35069</v>
      </c>
      <c r="F1571">
        <v>616.71</v>
      </c>
      <c r="G1571">
        <f t="shared" si="219"/>
        <v>-1.6027197668770921E-3</v>
      </c>
      <c r="H1571" s="2">
        <v>35069</v>
      </c>
      <c r="I1571">
        <v>793.2</v>
      </c>
      <c r="J1571">
        <f t="shared" si="220"/>
        <v>-1.5985499767140476E-3</v>
      </c>
      <c r="K1571">
        <f t="shared" si="216"/>
        <v>-1.8061499767140477E-3</v>
      </c>
      <c r="L1571">
        <v>2.91897589510823E-3</v>
      </c>
      <c r="N1571" s="2">
        <v>35069</v>
      </c>
      <c r="O1571">
        <v>5.3983999999999996</v>
      </c>
      <c r="Q1571" s="2">
        <v>35069</v>
      </c>
      <c r="R1571">
        <v>5552.12</v>
      </c>
      <c r="S1571" s="8">
        <f t="shared" si="221"/>
        <v>-1.1445053771098834E-2</v>
      </c>
      <c r="T1571" s="9">
        <f t="shared" si="217"/>
        <v>-1.1652653771098835E-2</v>
      </c>
      <c r="U1571" s="3">
        <f>Sheet1!$B$17+Sheet1!$B$18*'Portfolio allocation'!K1571</f>
        <v>-1.5842621428593115E-3</v>
      </c>
      <c r="V1571" s="13">
        <f t="shared" si="222"/>
        <v>-1.0068391628239522E-2</v>
      </c>
      <c r="W1571" s="13"/>
      <c r="X1571" s="2">
        <v>35069</v>
      </c>
      <c r="Y1571">
        <v>21.1629</v>
      </c>
      <c r="AA1571" s="2">
        <v>35069</v>
      </c>
      <c r="AB1571">
        <v>252.93</v>
      </c>
      <c r="AC1571">
        <f t="shared" si="223"/>
        <v>2.0125836896023319E-2</v>
      </c>
      <c r="AD1571">
        <f t="shared" si="218"/>
        <v>1.991823689602332E-2</v>
      </c>
      <c r="AE1571">
        <f>Sheet2!$B$17+Sheet2!$B$18*'Portfolio allocation'!K1571</f>
        <v>-1.5526876269831686E-3</v>
      </c>
      <c r="AF1571">
        <f t="shared" si="224"/>
        <v>2.1470924523006488E-2</v>
      </c>
      <c r="AH1571" s="2">
        <v>35069</v>
      </c>
      <c r="AI1571">
        <v>5.6769999999999996</v>
      </c>
      <c r="AJ1571">
        <v>5.19</v>
      </c>
      <c r="AK1571">
        <v>1.3281099999999999</v>
      </c>
      <c r="AR1571" s="3"/>
    </row>
    <row r="1572" spans="1:44" hidden="1" outlineLevel="1" x14ac:dyDescent="0.2">
      <c r="A1572" s="2">
        <v>35072</v>
      </c>
      <c r="B1572">
        <v>13.11</v>
      </c>
      <c r="E1572" s="2">
        <v>35072</v>
      </c>
      <c r="F1572">
        <v>618.46</v>
      </c>
      <c r="G1572">
        <f t="shared" si="219"/>
        <v>2.8376384362180929E-3</v>
      </c>
      <c r="H1572" s="2">
        <v>35072</v>
      </c>
      <c r="I1572">
        <v>795.68</v>
      </c>
      <c r="J1572">
        <f t="shared" si="220"/>
        <v>3.1265758951082301E-3</v>
      </c>
      <c r="K1572">
        <f t="shared" si="216"/>
        <v>2.91897589510823E-3</v>
      </c>
      <c r="L1572">
        <v>-1.4685782183792488E-2</v>
      </c>
      <c r="N1572" s="2">
        <v>35072</v>
      </c>
      <c r="O1572">
        <v>5.3906000000000001</v>
      </c>
      <c r="Q1572" s="2">
        <v>35072</v>
      </c>
      <c r="R1572">
        <v>5544.09</v>
      </c>
      <c r="S1572" s="8">
        <f t="shared" si="221"/>
        <v>-1.446294388449787E-3</v>
      </c>
      <c r="T1572" s="9">
        <f t="shared" si="217"/>
        <v>-1.653894388449787E-3</v>
      </c>
      <c r="U1572" s="3">
        <f>Sheet1!$B$17+Sheet1!$B$18*'Portfolio allocation'!K1572</f>
        <v>3.8365220079096579E-3</v>
      </c>
      <c r="V1572" s="13">
        <f t="shared" si="222"/>
        <v>-5.490416396359445E-3</v>
      </c>
      <c r="W1572" s="13"/>
      <c r="X1572" s="2">
        <v>35072</v>
      </c>
      <c r="Y1572">
        <v>21.2822</v>
      </c>
      <c r="AA1572" s="2">
        <v>35072</v>
      </c>
      <c r="AB1572">
        <v>254.36</v>
      </c>
      <c r="AC1572">
        <f t="shared" si="223"/>
        <v>5.6537381884316229E-3</v>
      </c>
      <c r="AD1572">
        <f t="shared" si="218"/>
        <v>5.4461381884316233E-3</v>
      </c>
      <c r="AE1572">
        <f>Sheet2!$B$17+Sheet2!$B$18*'Portfolio allocation'!K1572</f>
        <v>2.6490148471048978E-3</v>
      </c>
      <c r="AF1572">
        <f t="shared" si="224"/>
        <v>2.7971233413267254E-3</v>
      </c>
      <c r="AH1572" s="2">
        <v>35072</v>
      </c>
      <c r="AI1572">
        <v>5.6790000000000003</v>
      </c>
      <c r="AJ1572">
        <v>5.19</v>
      </c>
      <c r="AK1572">
        <v>1.3266500000000001</v>
      </c>
      <c r="AR1572" s="3"/>
    </row>
    <row r="1573" spans="1:44" hidden="1" outlineLevel="1" x14ac:dyDescent="0.2">
      <c r="A1573" s="2">
        <v>35073</v>
      </c>
      <c r="B1573">
        <v>15.21</v>
      </c>
      <c r="E1573" s="2">
        <v>35073</v>
      </c>
      <c r="F1573">
        <v>609.45000000000005</v>
      </c>
      <c r="G1573">
        <f t="shared" si="219"/>
        <v>-1.4568444200109942E-2</v>
      </c>
      <c r="H1573" s="2">
        <v>35073</v>
      </c>
      <c r="I1573">
        <v>784.16</v>
      </c>
      <c r="J1573">
        <f t="shared" si="220"/>
        <v>-1.4478182183792487E-2</v>
      </c>
      <c r="K1573">
        <f t="shared" si="216"/>
        <v>-1.4685782183792488E-2</v>
      </c>
      <c r="L1573">
        <v>-1.8123661783309434E-2</v>
      </c>
      <c r="N1573" s="2">
        <v>35073</v>
      </c>
      <c r="O1573">
        <v>5.0117000000000003</v>
      </c>
      <c r="Q1573" s="2">
        <v>35073</v>
      </c>
      <c r="R1573">
        <v>5154.3900000000003</v>
      </c>
      <c r="S1573" s="8">
        <f t="shared" si="221"/>
        <v>-7.0291066703462524E-2</v>
      </c>
      <c r="T1573" s="9">
        <f t="shared" si="217"/>
        <v>-7.0498666703462526E-2</v>
      </c>
      <c r="U1573" s="3">
        <f>Sheet1!$B$17+Sheet1!$B$18*'Portfolio allocation'!K1573</f>
        <v>-1.636010262410742E-2</v>
      </c>
      <c r="V1573" s="13">
        <f t="shared" si="222"/>
        <v>-5.4138564079355106E-2</v>
      </c>
      <c r="W1573" s="13"/>
      <c r="X1573" s="2">
        <v>35073</v>
      </c>
      <c r="Y1573">
        <v>20.7151</v>
      </c>
      <c r="AA1573" s="2">
        <v>35073</v>
      </c>
      <c r="AB1573">
        <v>247.58</v>
      </c>
      <c r="AC1573">
        <f t="shared" si="223"/>
        <v>-2.6655134455103036E-2</v>
      </c>
      <c r="AD1573">
        <f t="shared" si="218"/>
        <v>-2.6861534455103035E-2</v>
      </c>
      <c r="AE1573">
        <f>Sheet2!$B$17+Sheet2!$B$18*'Portfolio allocation'!K1573</f>
        <v>-1.300558517465325E-2</v>
      </c>
      <c r="AF1573">
        <f t="shared" si="224"/>
        <v>-1.3855949280449784E-2</v>
      </c>
      <c r="AH1573" s="2">
        <v>35073</v>
      </c>
      <c r="AI1573">
        <v>5.6849999999999996</v>
      </c>
      <c r="AJ1573">
        <v>5.16</v>
      </c>
      <c r="AK1573">
        <v>1.3246899999999999</v>
      </c>
      <c r="AR1573" s="3"/>
    </row>
    <row r="1574" spans="1:44" hidden="1" outlineLevel="1" x14ac:dyDescent="0.2">
      <c r="A1574" s="2">
        <v>35074</v>
      </c>
      <c r="B1574">
        <v>16.399999999999999</v>
      </c>
      <c r="E1574" s="2">
        <v>35074</v>
      </c>
      <c r="F1574">
        <v>598.48</v>
      </c>
      <c r="G1574">
        <f t="shared" si="219"/>
        <v>-1.7999835917630658E-2</v>
      </c>
      <c r="H1574" s="2">
        <v>35074</v>
      </c>
      <c r="I1574">
        <v>770.11</v>
      </c>
      <c r="J1574">
        <f t="shared" si="220"/>
        <v>-1.7917261783309435E-2</v>
      </c>
      <c r="K1574">
        <f t="shared" si="216"/>
        <v>-1.8123661783309434E-2</v>
      </c>
      <c r="L1574">
        <v>6.8693110906232506E-3</v>
      </c>
      <c r="N1574" s="2">
        <v>35074</v>
      </c>
      <c r="O1574">
        <v>5.1483999999999996</v>
      </c>
      <c r="Q1574" s="2">
        <v>35074</v>
      </c>
      <c r="R1574">
        <v>5295</v>
      </c>
      <c r="S1574" s="8">
        <f t="shared" si="221"/>
        <v>2.7279658698701414E-2</v>
      </c>
      <c r="T1574" s="9">
        <f t="shared" si="217"/>
        <v>2.7073258698701416E-2</v>
      </c>
      <c r="U1574" s="3">
        <f>Sheet1!$B$17+Sheet1!$B$18*'Portfolio allocation'!K1574</f>
        <v>-2.0304125228128831E-2</v>
      </c>
      <c r="V1574" s="13">
        <f t="shared" si="222"/>
        <v>4.7377383926830247E-2</v>
      </c>
      <c r="W1574" s="13"/>
      <c r="X1574" s="2">
        <v>35074</v>
      </c>
      <c r="Y1574">
        <v>20.834499999999998</v>
      </c>
      <c r="AA1574" s="2">
        <v>35074</v>
      </c>
      <c r="AB1574">
        <v>249.01</v>
      </c>
      <c r="AC1574">
        <f t="shared" si="223"/>
        <v>5.7759108167056983E-3</v>
      </c>
      <c r="AD1574">
        <f t="shared" si="218"/>
        <v>5.5683108167056987E-3</v>
      </c>
      <c r="AE1574">
        <f>Sheet2!$B$17+Sheet2!$B$18*'Portfolio allocation'!K1574</f>
        <v>-1.606263542278483E-2</v>
      </c>
      <c r="AF1574">
        <f t="shared" si="224"/>
        <v>2.163094623949053E-2</v>
      </c>
      <c r="AH1574" s="2">
        <v>35074</v>
      </c>
      <c r="AI1574">
        <v>5.7960000000000003</v>
      </c>
      <c r="AJ1574">
        <v>5.19</v>
      </c>
      <c r="AK1574">
        <v>1.3284199999999999</v>
      </c>
      <c r="AR1574" s="3"/>
    </row>
    <row r="1575" spans="1:44" hidden="1" outlineLevel="1" x14ac:dyDescent="0.2">
      <c r="A1575" s="2">
        <v>35075</v>
      </c>
      <c r="B1575">
        <v>14.69</v>
      </c>
      <c r="E1575" s="2">
        <v>35075</v>
      </c>
      <c r="F1575">
        <v>602.69000000000005</v>
      </c>
      <c r="G1575">
        <f t="shared" si="219"/>
        <v>7.0344873679990538E-3</v>
      </c>
      <c r="H1575" s="2">
        <v>35075</v>
      </c>
      <c r="I1575">
        <v>775.56</v>
      </c>
      <c r="J1575">
        <f t="shared" si="220"/>
        <v>7.0769110906232502E-3</v>
      </c>
      <c r="K1575">
        <f t="shared" si="216"/>
        <v>6.8693110906232506E-3</v>
      </c>
      <c r="L1575">
        <v>-1.6634117076693201E-3</v>
      </c>
      <c r="N1575" s="2">
        <v>35075</v>
      </c>
      <c r="O1575">
        <v>5.4141000000000004</v>
      </c>
      <c r="Q1575" s="2">
        <v>35075</v>
      </c>
      <c r="R1575">
        <v>5568.19</v>
      </c>
      <c r="S1575" s="8">
        <f t="shared" si="221"/>
        <v>5.1593956562794974E-2</v>
      </c>
      <c r="T1575" s="9">
        <f t="shared" si="217"/>
        <v>5.1386356562794971E-2</v>
      </c>
      <c r="U1575" s="3">
        <f>Sheet1!$B$17+Sheet1!$B$18*'Portfolio allocation'!K1575</f>
        <v>8.3684466590119647E-3</v>
      </c>
      <c r="V1575" s="13">
        <f t="shared" si="222"/>
        <v>4.3017909903783007E-2</v>
      </c>
      <c r="W1575" s="13"/>
      <c r="X1575" s="2">
        <v>35075</v>
      </c>
      <c r="Y1575">
        <v>20.834499999999998</v>
      </c>
      <c r="AA1575" s="2">
        <v>35075</v>
      </c>
      <c r="AB1575">
        <v>249.01</v>
      </c>
      <c r="AC1575">
        <f t="shared" si="223"/>
        <v>0</v>
      </c>
      <c r="AD1575">
        <f t="shared" si="218"/>
        <v>-2.064E-4</v>
      </c>
      <c r="AE1575">
        <f>Sheet2!$B$17+Sheet2!$B$18*'Portfolio allocation'!K1575</f>
        <v>6.1617536851226538E-3</v>
      </c>
      <c r="AF1575">
        <f t="shared" si="224"/>
        <v>-6.3681536851226536E-3</v>
      </c>
      <c r="AH1575" s="2">
        <v>35075</v>
      </c>
      <c r="AI1575">
        <v>5.7519999999999998</v>
      </c>
      <c r="AJ1575">
        <v>5.16</v>
      </c>
      <c r="AK1575">
        <v>1.3290200000000001</v>
      </c>
      <c r="AR1575" s="3"/>
    </row>
    <row r="1576" spans="1:44" hidden="1" outlineLevel="1" x14ac:dyDescent="0.2">
      <c r="A1576" s="2">
        <v>35076</v>
      </c>
      <c r="B1576">
        <v>14.23</v>
      </c>
      <c r="E1576" s="2">
        <v>35076</v>
      </c>
      <c r="F1576">
        <v>601.80999999999995</v>
      </c>
      <c r="G1576">
        <f t="shared" si="219"/>
        <v>-1.4601204599381523E-3</v>
      </c>
      <c r="H1576" s="2">
        <v>35076</v>
      </c>
      <c r="I1576">
        <v>774.43</v>
      </c>
      <c r="J1576">
        <f t="shared" si="220"/>
        <v>-1.4570117076693201E-3</v>
      </c>
      <c r="K1576">
        <f t="shared" si="216"/>
        <v>-1.6634117076693201E-3</v>
      </c>
      <c r="L1576">
        <v>-3.5112570639049541E-3</v>
      </c>
      <c r="N1576" s="2">
        <v>35076</v>
      </c>
      <c r="O1576">
        <v>5.3593999999999999</v>
      </c>
      <c r="Q1576" s="2">
        <v>35076</v>
      </c>
      <c r="R1576">
        <v>5511.95</v>
      </c>
      <c r="S1576" s="8">
        <f t="shared" si="221"/>
        <v>-1.0100230056804826E-2</v>
      </c>
      <c r="T1576" s="9">
        <f t="shared" si="217"/>
        <v>-1.0306630056804827E-2</v>
      </c>
      <c r="U1576" s="3">
        <f>Sheet1!$B$17+Sheet1!$B$18*'Portfolio allocation'!K1576</f>
        <v>-1.4205091831423987E-3</v>
      </c>
      <c r="V1576" s="13">
        <f t="shared" si="222"/>
        <v>-8.8861208736624279E-3</v>
      </c>
      <c r="W1576" s="13"/>
      <c r="X1576" s="2">
        <v>35076</v>
      </c>
      <c r="Y1576">
        <v>20.625599999999999</v>
      </c>
      <c r="AA1576" s="2">
        <v>35076</v>
      </c>
      <c r="AB1576">
        <v>246.51</v>
      </c>
      <c r="AC1576">
        <f t="shared" si="223"/>
        <v>-1.0039757439460284E-2</v>
      </c>
      <c r="AD1576">
        <f t="shared" si="218"/>
        <v>-1.0245357439460284E-2</v>
      </c>
      <c r="AE1576">
        <f>Sheet2!$B$17+Sheet2!$B$18*'Portfolio allocation'!K1576</f>
        <v>-1.4257611165660006E-3</v>
      </c>
      <c r="AF1576">
        <f t="shared" si="224"/>
        <v>-8.8195963228942832E-3</v>
      </c>
      <c r="AH1576" s="2">
        <v>35076</v>
      </c>
      <c r="AI1576">
        <v>5.7389999999999999</v>
      </c>
      <c r="AJ1576">
        <v>5.14</v>
      </c>
      <c r="AK1576">
        <v>1.3268</v>
      </c>
      <c r="AR1576" s="3"/>
    </row>
    <row r="1577" spans="1:44" hidden="1" outlineLevel="1" x14ac:dyDescent="0.2">
      <c r="A1577" s="2">
        <v>35079</v>
      </c>
      <c r="B1577">
        <v>14.99</v>
      </c>
      <c r="E1577" s="2">
        <v>35079</v>
      </c>
      <c r="F1577">
        <v>599.82000000000005</v>
      </c>
      <c r="G1577">
        <f t="shared" si="219"/>
        <v>-3.3066914806997305E-3</v>
      </c>
      <c r="H1577" s="2">
        <v>35079</v>
      </c>
      <c r="I1577">
        <v>771.87</v>
      </c>
      <c r="J1577">
        <f t="shared" si="220"/>
        <v>-3.3056570639049543E-3</v>
      </c>
      <c r="K1577">
        <f t="shared" si="216"/>
        <v>-3.5112570639049541E-3</v>
      </c>
      <c r="L1577">
        <v>1.4175059955692154E-2</v>
      </c>
      <c r="N1577" s="2">
        <v>35079</v>
      </c>
      <c r="O1577">
        <v>5.1562000000000001</v>
      </c>
      <c r="Q1577" s="2">
        <v>35079</v>
      </c>
      <c r="R1577">
        <v>5303.04</v>
      </c>
      <c r="S1577" s="8">
        <f t="shared" si="221"/>
        <v>-3.790128720325836E-2</v>
      </c>
      <c r="T1577" s="9">
        <f t="shared" si="217"/>
        <v>-3.8106887203258361E-2</v>
      </c>
      <c r="U1577" s="3">
        <f>Sheet1!$B$17+Sheet1!$B$18*'Portfolio allocation'!K1577</f>
        <v>-3.540404206444948E-3</v>
      </c>
      <c r="V1577" s="13">
        <f t="shared" si="222"/>
        <v>-3.4566482996813412E-2</v>
      </c>
      <c r="W1577" s="13"/>
      <c r="X1577" s="2">
        <v>35079</v>
      </c>
      <c r="Y1577">
        <v>19.849499999999999</v>
      </c>
      <c r="AA1577" s="2">
        <v>35079</v>
      </c>
      <c r="AB1577">
        <v>237.24</v>
      </c>
      <c r="AC1577">
        <f t="shared" si="223"/>
        <v>-3.7604965315808592E-2</v>
      </c>
      <c r="AD1577">
        <f t="shared" si="218"/>
        <v>-3.7810565315808592E-2</v>
      </c>
      <c r="AE1577">
        <f>Sheet2!$B$17+Sheet2!$B$18*'Portfolio allocation'!K1577</f>
        <v>-3.0689123501294632E-3</v>
      </c>
      <c r="AF1577">
        <f t="shared" si="224"/>
        <v>-3.4741652965679132E-2</v>
      </c>
      <c r="AH1577" s="2">
        <v>35079</v>
      </c>
      <c r="AI1577">
        <v>5.71</v>
      </c>
      <c r="AJ1577">
        <v>5.14</v>
      </c>
      <c r="AK1577">
        <v>1.3227899999999999</v>
      </c>
      <c r="AR1577" s="3"/>
    </row>
    <row r="1578" spans="1:44" hidden="1" outlineLevel="1" x14ac:dyDescent="0.2">
      <c r="A1578" s="2">
        <v>35080</v>
      </c>
      <c r="B1578">
        <v>14.09</v>
      </c>
      <c r="E1578" s="2">
        <v>35080</v>
      </c>
      <c r="F1578">
        <v>608.44000000000005</v>
      </c>
      <c r="G1578">
        <f t="shared" si="219"/>
        <v>1.4370977960054709E-2</v>
      </c>
      <c r="H1578" s="2">
        <v>35080</v>
      </c>
      <c r="I1578">
        <v>782.97</v>
      </c>
      <c r="J1578">
        <f t="shared" si="220"/>
        <v>1.4380659955692154E-2</v>
      </c>
      <c r="K1578">
        <f t="shared" si="216"/>
        <v>1.4175059955692154E-2</v>
      </c>
      <c r="L1578">
        <v>-3.5230891707218135E-3</v>
      </c>
      <c r="N1578" s="2">
        <v>35080</v>
      </c>
      <c r="O1578">
        <v>5.3983999999999996</v>
      </c>
      <c r="Q1578" s="2">
        <v>35080</v>
      </c>
      <c r="R1578">
        <v>5552.12</v>
      </c>
      <c r="S1578" s="8">
        <f t="shared" si="221"/>
        <v>4.6969285541877959E-2</v>
      </c>
      <c r="T1578" s="9">
        <f t="shared" si="217"/>
        <v>4.6763685541877958E-2</v>
      </c>
      <c r="U1578" s="3">
        <f>Sheet1!$B$17+Sheet1!$B$18*'Portfolio allocation'!K1578</f>
        <v>1.6749786909317461E-2</v>
      </c>
      <c r="V1578" s="13">
        <f t="shared" si="222"/>
        <v>3.0013898632560498E-2</v>
      </c>
      <c r="W1578" s="13"/>
      <c r="X1578" s="2">
        <v>35080</v>
      </c>
      <c r="Y1578">
        <v>20.774799999999999</v>
      </c>
      <c r="AA1578" s="2">
        <v>35080</v>
      </c>
      <c r="AB1578">
        <v>248.29</v>
      </c>
      <c r="AC1578">
        <f t="shared" si="223"/>
        <v>4.6577305682009795E-2</v>
      </c>
      <c r="AD1578">
        <f t="shared" si="218"/>
        <v>4.6374905682009797E-2</v>
      </c>
      <c r="AE1578">
        <f>Sheet2!$B$17+Sheet2!$B$18*'Portfolio allocation'!K1578</f>
        <v>1.2658211962452681E-2</v>
      </c>
      <c r="AF1578">
        <f t="shared" si="224"/>
        <v>3.3716693719557114E-2</v>
      </c>
      <c r="AH1578" s="2">
        <v>35080</v>
      </c>
      <c r="AI1578">
        <v>5.617</v>
      </c>
      <c r="AJ1578">
        <v>5.0599999999999996</v>
      </c>
      <c r="AK1578">
        <v>1.3141700000000001</v>
      </c>
      <c r="AR1578" s="3"/>
    </row>
    <row r="1579" spans="1:44" hidden="1" outlineLevel="1" x14ac:dyDescent="0.2">
      <c r="A1579" s="2">
        <v>35081</v>
      </c>
      <c r="B1579">
        <v>14.25</v>
      </c>
      <c r="E1579" s="2">
        <v>35081</v>
      </c>
      <c r="F1579">
        <v>606.37</v>
      </c>
      <c r="G1579">
        <f t="shared" si="219"/>
        <v>-3.4021431858524132E-3</v>
      </c>
      <c r="H1579" s="2">
        <v>35081</v>
      </c>
      <c r="I1579">
        <v>780.37</v>
      </c>
      <c r="J1579">
        <f t="shared" si="220"/>
        <v>-3.3206891707218134E-3</v>
      </c>
      <c r="K1579">
        <f t="shared" si="216"/>
        <v>-3.5230891707218135E-3</v>
      </c>
      <c r="L1579">
        <v>2.9763796763073963E-3</v>
      </c>
      <c r="N1579" s="2">
        <v>35081</v>
      </c>
      <c r="O1579">
        <v>5.3047000000000004</v>
      </c>
      <c r="Q1579" s="2">
        <v>35081</v>
      </c>
      <c r="R1579">
        <v>5455.7</v>
      </c>
      <c r="S1579" s="8">
        <f t="shared" si="221"/>
        <v>-1.736633934425047E-2</v>
      </c>
      <c r="T1579" s="9">
        <f t="shared" si="217"/>
        <v>-1.7568739344250468E-2</v>
      </c>
      <c r="U1579" s="3">
        <f>Sheet1!$B$17+Sheet1!$B$18*'Portfolio allocation'!K1579</f>
        <v>-3.5539782992507125E-3</v>
      </c>
      <c r="V1579" s="13">
        <f t="shared" si="222"/>
        <v>-1.4014761044999756E-2</v>
      </c>
      <c r="W1579" s="13"/>
      <c r="X1579" s="2">
        <v>35081</v>
      </c>
      <c r="Y1579">
        <v>20.924099999999999</v>
      </c>
      <c r="AA1579" s="2">
        <v>35081</v>
      </c>
      <c r="AB1579">
        <v>250.08</v>
      </c>
      <c r="AC1579">
        <f t="shared" si="223"/>
        <v>7.2093116919731415E-3</v>
      </c>
      <c r="AD1579">
        <f t="shared" si="218"/>
        <v>7.0077116919731418E-3</v>
      </c>
      <c r="AE1579">
        <f>Sheet2!$B$17+Sheet2!$B$18*'Portfolio allocation'!K1579</f>
        <v>-3.0794337613753607E-3</v>
      </c>
      <c r="AF1579">
        <f t="shared" si="224"/>
        <v>1.0087145453348503E-2</v>
      </c>
      <c r="AH1579" s="2">
        <v>35081</v>
      </c>
      <c r="AI1579">
        <v>5.5650000000000004</v>
      </c>
      <c r="AJ1579">
        <v>5.04</v>
      </c>
      <c r="AK1579">
        <v>1.3080799999999999</v>
      </c>
      <c r="AR1579" s="3"/>
    </row>
    <row r="1580" spans="1:44" hidden="1" outlineLevel="1" x14ac:dyDescent="0.2">
      <c r="A1580" s="2">
        <v>35082</v>
      </c>
      <c r="B1580">
        <v>13.58</v>
      </c>
      <c r="E1580" s="2">
        <v>35082</v>
      </c>
      <c r="F1580">
        <v>608.24</v>
      </c>
      <c r="G1580">
        <f t="shared" si="219"/>
        <v>3.0839256559527239E-3</v>
      </c>
      <c r="H1580" s="2">
        <v>35082</v>
      </c>
      <c r="I1580">
        <v>782.85</v>
      </c>
      <c r="J1580">
        <f t="shared" si="220"/>
        <v>3.1779796763073964E-3</v>
      </c>
      <c r="K1580">
        <f t="shared" si="216"/>
        <v>2.9763796763073963E-3</v>
      </c>
      <c r="L1580">
        <v>5.7138875391198225E-3</v>
      </c>
      <c r="N1580" s="2">
        <v>35082</v>
      </c>
      <c r="O1580">
        <v>5.4766000000000004</v>
      </c>
      <c r="Q1580" s="2">
        <v>35082</v>
      </c>
      <c r="R1580">
        <v>5632.47</v>
      </c>
      <c r="S1580" s="8">
        <f t="shared" si="221"/>
        <v>3.240097512693163E-2</v>
      </c>
      <c r="T1580" s="9">
        <f t="shared" si="217"/>
        <v>3.2199375126931627E-2</v>
      </c>
      <c r="U1580" s="3">
        <f>Sheet1!$B$17+Sheet1!$B$18*'Portfolio allocation'!K1580</f>
        <v>3.902377080506622E-3</v>
      </c>
      <c r="V1580" s="13">
        <f t="shared" si="222"/>
        <v>2.8296998046425006E-2</v>
      </c>
      <c r="W1580" s="13"/>
      <c r="X1580" s="2">
        <v>35082</v>
      </c>
      <c r="Y1580">
        <v>22.983599999999999</v>
      </c>
      <c r="AA1580" s="2">
        <v>35082</v>
      </c>
      <c r="AB1580">
        <v>274.69</v>
      </c>
      <c r="AC1580">
        <f t="shared" si="223"/>
        <v>9.8408509277031264E-2</v>
      </c>
      <c r="AD1580">
        <f t="shared" si="218"/>
        <v>9.8208109277031261E-2</v>
      </c>
      <c r="AE1580">
        <f>Sheet2!$B$17+Sheet2!$B$18*'Portfolio allocation'!K1580</f>
        <v>2.7000597538501077E-3</v>
      </c>
      <c r="AF1580">
        <f t="shared" si="224"/>
        <v>9.5508049523181149E-2</v>
      </c>
      <c r="AH1580" s="2">
        <v>35082</v>
      </c>
      <c r="AI1580">
        <v>5.5179999999999998</v>
      </c>
      <c r="AJ1580">
        <v>5.01</v>
      </c>
      <c r="AK1580">
        <v>1.30433</v>
      </c>
      <c r="AR1580" s="3"/>
    </row>
    <row r="1581" spans="1:44" hidden="1" outlineLevel="1" x14ac:dyDescent="0.2">
      <c r="A1581" s="2">
        <v>35083</v>
      </c>
      <c r="B1581">
        <v>12.7</v>
      </c>
      <c r="E1581" s="2">
        <v>35083</v>
      </c>
      <c r="F1581">
        <v>611.83000000000004</v>
      </c>
      <c r="G1581">
        <f t="shared" si="219"/>
        <v>5.9022754175983572E-3</v>
      </c>
      <c r="H1581" s="2">
        <v>35083</v>
      </c>
      <c r="I1581">
        <v>787.48</v>
      </c>
      <c r="J1581">
        <f t="shared" si="220"/>
        <v>5.9142875391198224E-3</v>
      </c>
      <c r="K1581">
        <f t="shared" si="216"/>
        <v>5.7138875391198225E-3</v>
      </c>
      <c r="L1581">
        <v>2.3643445116066095E-3</v>
      </c>
      <c r="N1581" s="2">
        <v>35083</v>
      </c>
      <c r="O1581">
        <v>5.7422000000000004</v>
      </c>
      <c r="Q1581" s="2">
        <v>35083</v>
      </c>
      <c r="R1581">
        <v>5905.66</v>
      </c>
      <c r="S1581" s="8">
        <f t="shared" si="221"/>
        <v>4.8502699526140391E-2</v>
      </c>
      <c r="T1581" s="9">
        <f t="shared" si="217"/>
        <v>4.8302299526140388E-2</v>
      </c>
      <c r="U1581" s="3">
        <f>Sheet1!$B$17+Sheet1!$B$18*'Portfolio allocation'!K1581</f>
        <v>7.04291547840037E-3</v>
      </c>
      <c r="V1581" s="13">
        <f t="shared" si="222"/>
        <v>4.1259384047740016E-2</v>
      </c>
      <c r="W1581" s="13"/>
      <c r="X1581" s="2">
        <v>35083</v>
      </c>
      <c r="Y1581">
        <v>24.3567</v>
      </c>
      <c r="AA1581" s="2">
        <v>35083</v>
      </c>
      <c r="AB1581">
        <v>291.10000000000002</v>
      </c>
      <c r="AC1581">
        <f t="shared" si="223"/>
        <v>5.9740070625068364E-2</v>
      </c>
      <c r="AD1581">
        <f t="shared" si="218"/>
        <v>5.9539270625068363E-2</v>
      </c>
      <c r="AE1581">
        <f>Sheet2!$B$17+Sheet2!$B$18*'Portfolio allocation'!K1581</f>
        <v>5.134321585604994E-3</v>
      </c>
      <c r="AF1581">
        <f t="shared" si="224"/>
        <v>5.4404949039463371E-2</v>
      </c>
      <c r="AH1581" s="2">
        <v>35083</v>
      </c>
      <c r="AI1581">
        <v>5.524</v>
      </c>
      <c r="AJ1581">
        <v>5.0199999999999996</v>
      </c>
      <c r="AK1581">
        <v>1.2980499999999999</v>
      </c>
      <c r="AR1581" s="3"/>
    </row>
    <row r="1582" spans="1:44" hidden="1" outlineLevel="1" x14ac:dyDescent="0.2">
      <c r="A1582" s="2">
        <v>35086</v>
      </c>
      <c r="B1582">
        <v>13.34</v>
      </c>
      <c r="E1582" s="2">
        <v>35086</v>
      </c>
      <c r="F1582">
        <v>613.4</v>
      </c>
      <c r="G1582">
        <f t="shared" si="219"/>
        <v>2.5660722749782927E-3</v>
      </c>
      <c r="H1582" s="2">
        <v>35086</v>
      </c>
      <c r="I1582">
        <v>789.5</v>
      </c>
      <c r="J1582">
        <f t="shared" si="220"/>
        <v>2.5651445116066096E-3</v>
      </c>
      <c r="K1582">
        <f t="shared" si="216"/>
        <v>2.3643445116066095E-3</v>
      </c>
      <c r="L1582">
        <v>-1.1903670677643836E-3</v>
      </c>
      <c r="N1582" s="2">
        <v>35086</v>
      </c>
      <c r="O1582">
        <v>5.75</v>
      </c>
      <c r="Q1582" s="2">
        <v>35086</v>
      </c>
      <c r="R1582">
        <v>5913.69</v>
      </c>
      <c r="S1582" s="8">
        <f t="shared" si="221"/>
        <v>1.3597125469464455E-3</v>
      </c>
      <c r="T1582" s="9">
        <f t="shared" si="217"/>
        <v>1.1589125469464456E-3</v>
      </c>
      <c r="U1582" s="3">
        <f>Sheet1!$B$17+Sheet1!$B$18*'Portfolio allocation'!K1582</f>
        <v>3.2002348285280939E-3</v>
      </c>
      <c r="V1582" s="13">
        <f t="shared" si="222"/>
        <v>-2.0413222815816486E-3</v>
      </c>
      <c r="W1582" s="13"/>
      <c r="X1582" s="2">
        <v>35086</v>
      </c>
      <c r="Y1582">
        <v>24.416399999999999</v>
      </c>
      <c r="AA1582" s="2">
        <v>35086</v>
      </c>
      <c r="AB1582">
        <v>291.82</v>
      </c>
      <c r="AC1582">
        <f t="shared" si="223"/>
        <v>2.4733768464444417E-3</v>
      </c>
      <c r="AD1582">
        <f t="shared" si="218"/>
        <v>2.2709768464444415E-3</v>
      </c>
      <c r="AE1582">
        <f>Sheet2!$B$17+Sheet2!$B$18*'Portfolio allocation'!K1582</f>
        <v>2.1558224709689131E-3</v>
      </c>
      <c r="AF1582">
        <f t="shared" si="224"/>
        <v>1.151543754755284E-4</v>
      </c>
      <c r="AH1582" s="2">
        <v>35086</v>
      </c>
      <c r="AI1582">
        <v>5.6020000000000003</v>
      </c>
      <c r="AJ1582">
        <v>5.0599999999999996</v>
      </c>
      <c r="AK1582">
        <v>1.29894</v>
      </c>
      <c r="AR1582" s="3"/>
    </row>
    <row r="1583" spans="1:44" hidden="1" outlineLevel="1" x14ac:dyDescent="0.2">
      <c r="A1583" s="2">
        <v>35087</v>
      </c>
      <c r="B1583">
        <v>13.56</v>
      </c>
      <c r="E1583" s="2">
        <v>35087</v>
      </c>
      <c r="F1583">
        <v>612.79</v>
      </c>
      <c r="G1583">
        <f t="shared" si="219"/>
        <v>-9.9445712422563393E-4</v>
      </c>
      <c r="H1583" s="2">
        <v>35087</v>
      </c>
      <c r="I1583">
        <v>788.72</v>
      </c>
      <c r="J1583">
        <f t="shared" si="220"/>
        <v>-9.879670677643837E-4</v>
      </c>
      <c r="K1583">
        <f t="shared" si="216"/>
        <v>-1.1903670677643836E-3</v>
      </c>
      <c r="L1583">
        <v>1.1538141637082824E-2</v>
      </c>
      <c r="N1583" s="2">
        <v>35087</v>
      </c>
      <c r="O1583">
        <v>5.5937000000000001</v>
      </c>
      <c r="Q1583" s="2">
        <v>35087</v>
      </c>
      <c r="R1583">
        <v>5752.99</v>
      </c>
      <c r="S1583" s="8">
        <f t="shared" si="221"/>
        <v>-2.7174234699485433E-2</v>
      </c>
      <c r="T1583" s="9">
        <f t="shared" si="217"/>
        <v>-2.7376634699485432E-2</v>
      </c>
      <c r="U1583" s="3">
        <f>Sheet1!$B$17+Sheet1!$B$18*'Portfolio allocation'!K1583</f>
        <v>-8.7782038369800118E-4</v>
      </c>
      <c r="V1583" s="13">
        <f t="shared" si="222"/>
        <v>-2.649881431578743E-2</v>
      </c>
      <c r="W1583" s="13"/>
      <c r="X1583" s="2">
        <v>35087</v>
      </c>
      <c r="Y1583">
        <v>24.595500000000001</v>
      </c>
      <c r="AA1583" s="2">
        <v>35087</v>
      </c>
      <c r="AB1583">
        <v>293.95999999999998</v>
      </c>
      <c r="AC1583">
        <f t="shared" si="223"/>
        <v>7.3332876430676208E-3</v>
      </c>
      <c r="AD1583">
        <f t="shared" si="218"/>
        <v>7.1308876430676207E-3</v>
      </c>
      <c r="AE1583">
        <f>Sheet2!$B$17+Sheet2!$B$18*'Portfolio allocation'!K1583</f>
        <v>-1.0051177543022689E-3</v>
      </c>
      <c r="AF1583">
        <f t="shared" si="224"/>
        <v>8.1360053973698887E-3</v>
      </c>
      <c r="AH1583" s="2">
        <v>35087</v>
      </c>
      <c r="AI1583">
        <v>5.6429999999999998</v>
      </c>
      <c r="AJ1583">
        <v>5.0599999999999996</v>
      </c>
      <c r="AK1583">
        <v>1.2961400000000001</v>
      </c>
      <c r="AR1583" s="3"/>
    </row>
    <row r="1584" spans="1:44" hidden="1" outlineLevel="1" x14ac:dyDescent="0.2">
      <c r="A1584" s="2">
        <v>35088</v>
      </c>
      <c r="B1584">
        <v>12.54</v>
      </c>
      <c r="E1584" s="2">
        <v>35088</v>
      </c>
      <c r="F1584">
        <v>619.96</v>
      </c>
      <c r="G1584">
        <f t="shared" si="219"/>
        <v>1.1700582581308572E-2</v>
      </c>
      <c r="H1584" s="2">
        <v>35088</v>
      </c>
      <c r="I1584">
        <v>797.98</v>
      </c>
      <c r="J1584">
        <f t="shared" si="220"/>
        <v>1.1740541637082824E-2</v>
      </c>
      <c r="K1584">
        <f t="shared" si="216"/>
        <v>1.1538141637082824E-2</v>
      </c>
      <c r="L1584">
        <v>-4.9130975412917544E-3</v>
      </c>
      <c r="N1584" s="2">
        <v>35088</v>
      </c>
      <c r="O1584">
        <v>5.7031000000000001</v>
      </c>
      <c r="Q1584" s="2">
        <v>35088</v>
      </c>
      <c r="R1584">
        <v>5865.48</v>
      </c>
      <c r="S1584" s="8">
        <f t="shared" si="221"/>
        <v>1.9553310539389024E-2</v>
      </c>
      <c r="T1584" s="9">
        <f t="shared" si="217"/>
        <v>1.9350910539389025E-2</v>
      </c>
      <c r="U1584" s="3">
        <f>Sheet1!$B$17+Sheet1!$B$18*'Portfolio allocation'!K1584</f>
        <v>1.3724647385811566E-2</v>
      </c>
      <c r="V1584" s="13">
        <f t="shared" si="222"/>
        <v>5.6262631535774592E-3</v>
      </c>
      <c r="W1584" s="13"/>
      <c r="X1584" s="2">
        <v>35088</v>
      </c>
      <c r="Y1584">
        <v>25.550599999999999</v>
      </c>
      <c r="AA1584" s="2">
        <v>35088</v>
      </c>
      <c r="AB1584">
        <v>305.37</v>
      </c>
      <c r="AC1584">
        <f t="shared" si="223"/>
        <v>3.8814804735338271E-2</v>
      </c>
      <c r="AD1584">
        <f t="shared" si="218"/>
        <v>3.8613604735338272E-2</v>
      </c>
      <c r="AE1584">
        <f>Sheet2!$B$17+Sheet2!$B$18*'Portfolio allocation'!K1584</f>
        <v>1.0313396919674559E-2</v>
      </c>
      <c r="AF1584">
        <f t="shared" si="224"/>
        <v>2.8300207815663711E-2</v>
      </c>
      <c r="AH1584" s="2">
        <v>35088</v>
      </c>
      <c r="AI1584">
        <v>5.5979999999999999</v>
      </c>
      <c r="AJ1584">
        <v>5.03</v>
      </c>
      <c r="AK1584">
        <v>1.29426</v>
      </c>
      <c r="AR1584" s="3"/>
    </row>
    <row r="1585" spans="1:44" hidden="1" outlineLevel="1" x14ac:dyDescent="0.2">
      <c r="A1585" s="2">
        <v>35089</v>
      </c>
      <c r="B1585">
        <v>12.94</v>
      </c>
      <c r="E1585" s="2">
        <v>35089</v>
      </c>
      <c r="F1585">
        <v>617.03</v>
      </c>
      <c r="G1585">
        <f t="shared" si="219"/>
        <v>-4.7261113620234996E-3</v>
      </c>
      <c r="H1585" s="2">
        <v>35089</v>
      </c>
      <c r="I1585">
        <v>794.22</v>
      </c>
      <c r="J1585">
        <f t="shared" si="220"/>
        <v>-4.7118975412917541E-3</v>
      </c>
      <c r="K1585">
        <f t="shared" si="216"/>
        <v>-4.9130975412917544E-3</v>
      </c>
      <c r="L1585">
        <v>7.2388631260858396E-3</v>
      </c>
      <c r="N1585" s="2">
        <v>35089</v>
      </c>
      <c r="O1585">
        <v>5.5858999999999996</v>
      </c>
      <c r="Q1585" s="2">
        <v>35089</v>
      </c>
      <c r="R1585">
        <v>5744.96</v>
      </c>
      <c r="S1585" s="8">
        <f t="shared" si="221"/>
        <v>-2.0547337984273994E-2</v>
      </c>
      <c r="T1585" s="9">
        <f t="shared" si="217"/>
        <v>-2.0748537984273993E-2</v>
      </c>
      <c r="U1585" s="3">
        <f>Sheet1!$B$17+Sheet1!$B$18*'Portfolio allocation'!K1585</f>
        <v>-5.1486311294653368E-3</v>
      </c>
      <c r="V1585" s="13">
        <f t="shared" si="222"/>
        <v>-1.5599906854808656E-2</v>
      </c>
      <c r="W1585" s="13"/>
      <c r="X1585" s="2">
        <v>35089</v>
      </c>
      <c r="Y1585">
        <v>24.864100000000001</v>
      </c>
      <c r="AA1585" s="2">
        <v>35089</v>
      </c>
      <c r="AB1585">
        <v>297.17</v>
      </c>
      <c r="AC1585">
        <f t="shared" si="223"/>
        <v>-2.6852670530831402E-2</v>
      </c>
      <c r="AD1585">
        <f t="shared" si="218"/>
        <v>-2.70550705308314E-2</v>
      </c>
      <c r="AE1585">
        <f>Sheet2!$B$17+Sheet2!$B$18*'Portfolio allocation'!K1585</f>
        <v>-4.3154646668069766E-3</v>
      </c>
      <c r="AF1585">
        <f t="shared" si="224"/>
        <v>-2.2739605864024424E-2</v>
      </c>
      <c r="AH1585" s="2">
        <v>35089</v>
      </c>
      <c r="AI1585">
        <v>5.6909999999999998</v>
      </c>
      <c r="AJ1585">
        <v>5.0599999999999996</v>
      </c>
      <c r="AK1585">
        <v>1.29565</v>
      </c>
      <c r="AR1585" s="3"/>
    </row>
    <row r="1586" spans="1:44" hidden="1" outlineLevel="1" x14ac:dyDescent="0.2">
      <c r="A1586" s="2">
        <v>35090</v>
      </c>
      <c r="B1586">
        <v>12</v>
      </c>
      <c r="E1586" s="2">
        <v>35090</v>
      </c>
      <c r="F1586">
        <v>621.62</v>
      </c>
      <c r="G1586">
        <f t="shared" si="219"/>
        <v>7.4388603471469139E-3</v>
      </c>
      <c r="H1586" s="2">
        <v>35090</v>
      </c>
      <c r="I1586">
        <v>800.13</v>
      </c>
      <c r="J1586">
        <f t="shared" si="220"/>
        <v>7.4412631260858397E-3</v>
      </c>
      <c r="K1586">
        <f t="shared" si="216"/>
        <v>7.2388631260858396E-3</v>
      </c>
      <c r="L1586">
        <v>4.1859871470886221E-3</v>
      </c>
      <c r="N1586" s="2">
        <v>35090</v>
      </c>
      <c r="O1586">
        <v>5.6562000000000001</v>
      </c>
      <c r="Q1586" s="2">
        <v>35090</v>
      </c>
      <c r="R1586">
        <v>5817.27</v>
      </c>
      <c r="S1586" s="8">
        <f t="shared" si="221"/>
        <v>1.2586684676655802E-2</v>
      </c>
      <c r="T1586" s="9">
        <f t="shared" si="217"/>
        <v>1.2384284676655801E-2</v>
      </c>
      <c r="U1586" s="3">
        <f>Sheet1!$B$17+Sheet1!$B$18*'Portfolio allocation'!K1586</f>
        <v>8.7924061197887093E-3</v>
      </c>
      <c r="V1586" s="13">
        <f t="shared" si="222"/>
        <v>3.5918785568670921E-3</v>
      </c>
      <c r="W1586" s="13"/>
      <c r="X1586" s="2">
        <v>35090</v>
      </c>
      <c r="Y1586">
        <v>25.013400000000001</v>
      </c>
      <c r="AA1586" s="2">
        <v>35090</v>
      </c>
      <c r="AB1586">
        <v>298.95</v>
      </c>
      <c r="AC1586">
        <f t="shared" si="223"/>
        <v>5.9898374667697318E-3</v>
      </c>
      <c r="AD1586">
        <f t="shared" si="218"/>
        <v>5.7890374667697317E-3</v>
      </c>
      <c r="AE1586">
        <f>Sheet2!$B$17+Sheet2!$B$18*'Portfolio allocation'!K1586</f>
        <v>6.4903687831811135E-3</v>
      </c>
      <c r="AF1586">
        <f t="shared" si="224"/>
        <v>-7.0133131641138182E-4</v>
      </c>
      <c r="AH1586" s="2">
        <v>35090</v>
      </c>
      <c r="AI1586">
        <v>5.63</v>
      </c>
      <c r="AJ1586">
        <v>5.0199999999999996</v>
      </c>
      <c r="AK1586">
        <v>1.2837700000000001</v>
      </c>
      <c r="AR1586" s="3"/>
    </row>
    <row r="1587" spans="1:44" hidden="1" outlineLevel="1" x14ac:dyDescent="0.2">
      <c r="A1587" s="2">
        <v>35093</v>
      </c>
      <c r="B1587">
        <v>12.19</v>
      </c>
      <c r="E1587" s="2">
        <v>35093</v>
      </c>
      <c r="F1587">
        <v>624.22</v>
      </c>
      <c r="G1587">
        <f t="shared" si="219"/>
        <v>4.1826196068337484E-3</v>
      </c>
      <c r="H1587" s="2">
        <v>35093</v>
      </c>
      <c r="I1587">
        <v>803.64</v>
      </c>
      <c r="J1587">
        <f t="shared" si="220"/>
        <v>4.3867871470886222E-3</v>
      </c>
      <c r="K1587">
        <f t="shared" si="216"/>
        <v>4.1859871470886221E-3</v>
      </c>
      <c r="L1587">
        <v>9.3296310785924499E-3</v>
      </c>
      <c r="N1587" s="2">
        <v>35093</v>
      </c>
      <c r="O1587">
        <v>5.6483999999999996</v>
      </c>
      <c r="Q1587" s="2">
        <v>35093</v>
      </c>
      <c r="R1587">
        <v>5809.24</v>
      </c>
      <c r="S1587" s="8">
        <f t="shared" si="221"/>
        <v>-1.3803725802654654E-3</v>
      </c>
      <c r="T1587" s="9">
        <f t="shared" si="217"/>
        <v>-1.5811725802654653E-3</v>
      </c>
      <c r="U1587" s="3">
        <f>Sheet1!$B$17+Sheet1!$B$18*'Portfolio allocation'!K1587</f>
        <v>5.2900694265168354E-3</v>
      </c>
      <c r="V1587" s="13">
        <f t="shared" si="222"/>
        <v>-6.8712420067823009E-3</v>
      </c>
      <c r="W1587" s="13"/>
      <c r="X1587" s="2">
        <v>35093</v>
      </c>
      <c r="Y1587">
        <v>25.4312</v>
      </c>
      <c r="AA1587" s="2">
        <v>35093</v>
      </c>
      <c r="AB1587">
        <v>303.95</v>
      </c>
      <c r="AC1587">
        <f t="shared" si="223"/>
        <v>1.6725204883759837E-2</v>
      </c>
      <c r="AD1587">
        <f t="shared" si="218"/>
        <v>1.6523204883759836E-2</v>
      </c>
      <c r="AE1587">
        <f>Sheet2!$B$17+Sheet2!$B$18*'Portfolio allocation'!K1587</f>
        <v>3.7756735767463892E-3</v>
      </c>
      <c r="AF1587">
        <f t="shared" si="224"/>
        <v>1.2747531307013447E-2</v>
      </c>
      <c r="AH1587" s="2">
        <v>35093</v>
      </c>
      <c r="AI1587">
        <v>5.6779999999999999</v>
      </c>
      <c r="AJ1587">
        <v>5.05</v>
      </c>
      <c r="AK1587">
        <v>1.28759</v>
      </c>
      <c r="AR1587" s="3"/>
    </row>
    <row r="1588" spans="1:44" hidden="1" outlineLevel="1" x14ac:dyDescent="0.2">
      <c r="A1588" s="2">
        <v>35094</v>
      </c>
      <c r="B1588">
        <v>12.42</v>
      </c>
      <c r="E1588" s="2">
        <v>35094</v>
      </c>
      <c r="F1588">
        <v>630.15</v>
      </c>
      <c r="G1588">
        <f t="shared" si="219"/>
        <v>9.4998558200634076E-3</v>
      </c>
      <c r="H1588" s="2">
        <v>35094</v>
      </c>
      <c r="I1588">
        <v>811.3</v>
      </c>
      <c r="J1588">
        <f t="shared" si="220"/>
        <v>9.5316310785924507E-3</v>
      </c>
      <c r="K1588">
        <f t="shared" si="216"/>
        <v>9.3296310785924499E-3</v>
      </c>
      <c r="L1588">
        <v>9.2917404659189178E-3</v>
      </c>
      <c r="N1588" s="2">
        <v>35094</v>
      </c>
      <c r="O1588">
        <v>5.6757999999999997</v>
      </c>
      <c r="Q1588" s="2">
        <v>35094</v>
      </c>
      <c r="R1588">
        <v>5837.36</v>
      </c>
      <c r="S1588" s="8">
        <f t="shared" si="221"/>
        <v>4.8405643423234945E-3</v>
      </c>
      <c r="T1588" s="9">
        <f t="shared" si="217"/>
        <v>4.6385643423234946E-3</v>
      </c>
      <c r="U1588" s="3">
        <f>Sheet1!$B$17+Sheet1!$B$18*'Portfolio allocation'!K1588</f>
        <v>1.1190988102010621E-2</v>
      </c>
      <c r="V1588" s="13">
        <f t="shared" si="222"/>
        <v>-6.5524237596871265E-3</v>
      </c>
      <c r="W1588" s="13"/>
      <c r="X1588" s="2">
        <v>35094</v>
      </c>
      <c r="Y1588">
        <v>25.938700000000001</v>
      </c>
      <c r="AA1588" s="2">
        <v>35094</v>
      </c>
      <c r="AB1588">
        <v>310.01</v>
      </c>
      <c r="AC1588">
        <f t="shared" si="223"/>
        <v>1.9937489718703683E-2</v>
      </c>
      <c r="AD1588">
        <f t="shared" si="218"/>
        <v>1.9738289718703683E-2</v>
      </c>
      <c r="AE1588">
        <f>Sheet2!$B$17+Sheet2!$B$18*'Portfolio allocation'!K1588</f>
        <v>8.3495329868646766E-3</v>
      </c>
      <c r="AF1588">
        <f t="shared" si="224"/>
        <v>1.1388756731839006E-2</v>
      </c>
      <c r="AH1588" s="2">
        <v>35094</v>
      </c>
      <c r="AI1588">
        <v>5.6180000000000003</v>
      </c>
      <c r="AJ1588">
        <v>4.9800000000000004</v>
      </c>
      <c r="AK1588">
        <v>1.28529</v>
      </c>
      <c r="AR1588" s="3"/>
    </row>
    <row r="1589" spans="1:44" hidden="1" outlineLevel="1" x14ac:dyDescent="0.2">
      <c r="A1589" s="2">
        <v>35095</v>
      </c>
      <c r="B1589">
        <v>12.53</v>
      </c>
      <c r="E1589" s="2">
        <v>35095</v>
      </c>
      <c r="F1589">
        <v>636.02</v>
      </c>
      <c r="G1589">
        <f t="shared" si="219"/>
        <v>9.3152424026026193E-3</v>
      </c>
      <c r="H1589" s="2">
        <v>35095</v>
      </c>
      <c r="I1589">
        <v>819</v>
      </c>
      <c r="J1589">
        <f t="shared" si="220"/>
        <v>9.4909404659189178E-3</v>
      </c>
      <c r="K1589">
        <f t="shared" si="216"/>
        <v>9.2917404659189178E-3</v>
      </c>
      <c r="L1589">
        <v>3.833304029304015E-3</v>
      </c>
      <c r="N1589" s="2">
        <v>35095</v>
      </c>
      <c r="O1589">
        <v>5.7812000000000001</v>
      </c>
      <c r="Q1589" s="2">
        <v>35095</v>
      </c>
      <c r="R1589">
        <v>5945.83</v>
      </c>
      <c r="S1589" s="8">
        <f t="shared" si="221"/>
        <v>1.8582030232844993E-2</v>
      </c>
      <c r="T1589" s="9">
        <f t="shared" si="217"/>
        <v>1.8382830232844993E-2</v>
      </c>
      <c r="U1589" s="3">
        <f>Sheet1!$B$17+Sheet1!$B$18*'Portfolio allocation'!K1589</f>
        <v>1.1147519030875718E-2</v>
      </c>
      <c r="V1589" s="13">
        <f t="shared" si="222"/>
        <v>7.2353112019692741E-3</v>
      </c>
      <c r="W1589" s="13"/>
      <c r="X1589" s="2">
        <v>35095</v>
      </c>
      <c r="Y1589">
        <v>25.908799999999999</v>
      </c>
      <c r="AA1589" s="2">
        <v>35095</v>
      </c>
      <c r="AB1589">
        <v>309.66000000000003</v>
      </c>
      <c r="AC1589">
        <f t="shared" si="223"/>
        <v>-1.1289958388438492E-3</v>
      </c>
      <c r="AD1589">
        <f t="shared" si="218"/>
        <v>-1.3249958388438492E-3</v>
      </c>
      <c r="AE1589">
        <f>Sheet2!$B$17+Sheet2!$B$18*'Portfolio allocation'!K1589</f>
        <v>8.3158396873984144E-3</v>
      </c>
      <c r="AF1589">
        <f t="shared" si="224"/>
        <v>-9.6408355262422637E-3</v>
      </c>
      <c r="AH1589" s="2">
        <v>35095</v>
      </c>
      <c r="AI1589">
        <v>5.5759999999999996</v>
      </c>
      <c r="AJ1589">
        <v>4.9000000000000004</v>
      </c>
      <c r="AK1589">
        <v>1.2883599999999999</v>
      </c>
      <c r="AR1589" s="3"/>
    </row>
    <row r="1590" spans="1:44" hidden="1" outlineLevel="1" x14ac:dyDescent="0.2">
      <c r="A1590" s="2">
        <v>35096</v>
      </c>
      <c r="B1590">
        <v>12.65</v>
      </c>
      <c r="E1590" s="2">
        <v>35096</v>
      </c>
      <c r="F1590">
        <v>638.46</v>
      </c>
      <c r="G1590">
        <f t="shared" si="219"/>
        <v>3.8363573472532941E-3</v>
      </c>
      <c r="H1590" s="2">
        <v>35096</v>
      </c>
      <c r="I1590">
        <v>822.3</v>
      </c>
      <c r="J1590">
        <f t="shared" si="220"/>
        <v>4.029304029304015E-3</v>
      </c>
      <c r="K1590">
        <f t="shared" si="216"/>
        <v>3.833304029304015E-3</v>
      </c>
      <c r="L1590">
        <v>-4.2448169281283305E-3</v>
      </c>
      <c r="N1590" s="2">
        <v>35096</v>
      </c>
      <c r="O1590">
        <v>5.8827999999999996</v>
      </c>
      <c r="Q1590" s="2">
        <v>35096</v>
      </c>
      <c r="R1590">
        <v>6050.29</v>
      </c>
      <c r="S1590" s="8">
        <f t="shared" si="221"/>
        <v>1.756861531527143E-2</v>
      </c>
      <c r="T1590" s="9">
        <f t="shared" si="217"/>
        <v>1.7372615315271428E-2</v>
      </c>
      <c r="U1590" s="3">
        <f>Sheet1!$B$17+Sheet1!$B$18*'Portfolio allocation'!K1590</f>
        <v>4.8854624156154988E-3</v>
      </c>
      <c r="V1590" s="13">
        <f t="shared" si="222"/>
        <v>1.2487152899655929E-2</v>
      </c>
      <c r="W1590" s="13"/>
      <c r="X1590" s="2">
        <v>35096</v>
      </c>
      <c r="Y1590">
        <v>26.028199999999998</v>
      </c>
      <c r="AA1590" s="2">
        <v>35096</v>
      </c>
      <c r="AB1590">
        <v>311.08</v>
      </c>
      <c r="AC1590">
        <f t="shared" si="223"/>
        <v>4.585674610863455E-3</v>
      </c>
      <c r="AD1590">
        <f t="shared" si="218"/>
        <v>4.3904746108634546E-3</v>
      </c>
      <c r="AE1590">
        <f>Sheet2!$B$17+Sheet2!$B$18*'Portfolio allocation'!K1590</f>
        <v>3.4620587506522045E-3</v>
      </c>
      <c r="AF1590">
        <f t="shared" si="224"/>
        <v>9.2841586021125003E-4</v>
      </c>
      <c r="AH1590" s="2">
        <v>35096</v>
      </c>
      <c r="AI1590">
        <v>5.5990000000000002</v>
      </c>
      <c r="AJ1590">
        <v>4.88</v>
      </c>
      <c r="AK1590">
        <v>1.2873000000000001</v>
      </c>
      <c r="AR1590" s="3"/>
    </row>
    <row r="1591" spans="1:44" hidden="1" outlineLevel="1" x14ac:dyDescent="0.2">
      <c r="A1591" s="2">
        <v>35097</v>
      </c>
      <c r="B1591">
        <v>13.23</v>
      </c>
      <c r="E1591" s="2">
        <v>35097</v>
      </c>
      <c r="F1591">
        <v>635.84</v>
      </c>
      <c r="G1591">
        <f t="shared" si="219"/>
        <v>-4.1036243460828015E-3</v>
      </c>
      <c r="H1591" s="2">
        <v>35097</v>
      </c>
      <c r="I1591">
        <v>818.97</v>
      </c>
      <c r="J1591">
        <f t="shared" si="220"/>
        <v>-4.0496169281283301E-3</v>
      </c>
      <c r="K1591">
        <f t="shared" si="216"/>
        <v>-4.2448169281283305E-3</v>
      </c>
      <c r="L1591">
        <v>8.6707935821823956E-3</v>
      </c>
      <c r="N1591" s="2">
        <v>35097</v>
      </c>
      <c r="O1591">
        <v>5.8125</v>
      </c>
      <c r="Q1591" s="2">
        <v>35097</v>
      </c>
      <c r="R1591">
        <v>5977.97</v>
      </c>
      <c r="S1591" s="8">
        <f t="shared" si="221"/>
        <v>-1.1953146047544827E-2</v>
      </c>
      <c r="T1591" s="9">
        <f t="shared" si="217"/>
        <v>-1.2148346047544827E-2</v>
      </c>
      <c r="U1591" s="3">
        <f>Sheet1!$B$17+Sheet1!$B$18*'Portfolio allocation'!K1591</f>
        <v>-4.3819626735612464E-3</v>
      </c>
      <c r="V1591" s="13">
        <f t="shared" si="222"/>
        <v>-7.7663833739835802E-3</v>
      </c>
      <c r="W1591" s="13"/>
      <c r="X1591" s="2">
        <v>35097</v>
      </c>
      <c r="Y1591">
        <v>26.177499999999998</v>
      </c>
      <c r="AA1591" s="2">
        <v>35097</v>
      </c>
      <c r="AB1591">
        <v>312.87</v>
      </c>
      <c r="AC1591">
        <f t="shared" si="223"/>
        <v>5.754146843255814E-3</v>
      </c>
      <c r="AD1591">
        <f t="shared" si="218"/>
        <v>5.5601468432558143E-3</v>
      </c>
      <c r="AE1591">
        <f>Sheet2!$B$17+Sheet2!$B$18*'Portfolio allocation'!K1591</f>
        <v>-3.7212124962016343E-3</v>
      </c>
      <c r="AF1591">
        <f t="shared" si="224"/>
        <v>9.2813593394574477E-3</v>
      </c>
      <c r="AH1591" s="2">
        <v>35097</v>
      </c>
      <c r="AI1591">
        <v>5.6550000000000002</v>
      </c>
      <c r="AJ1591">
        <v>4.8499999999999996</v>
      </c>
      <c r="AK1591">
        <v>1.2909900000000001</v>
      </c>
      <c r="AR1591" s="3"/>
    </row>
    <row r="1592" spans="1:44" hidden="1" outlineLevel="1" x14ac:dyDescent="0.2">
      <c r="A1592" s="2">
        <v>35100</v>
      </c>
      <c r="B1592">
        <v>13.46</v>
      </c>
      <c r="E1592" s="2">
        <v>35100</v>
      </c>
      <c r="F1592">
        <v>641.42999999999995</v>
      </c>
      <c r="G1592">
        <f t="shared" si="219"/>
        <v>8.791519879214782E-3</v>
      </c>
      <c r="H1592" s="2">
        <v>35100</v>
      </c>
      <c r="I1592">
        <v>826.23</v>
      </c>
      <c r="J1592">
        <f t="shared" si="220"/>
        <v>8.8647935821823953E-3</v>
      </c>
      <c r="K1592">
        <f t="shared" si="216"/>
        <v>8.6707935821823956E-3</v>
      </c>
      <c r="L1592">
        <v>7.4661049635088078E-3</v>
      </c>
      <c r="N1592" s="2">
        <v>35100</v>
      </c>
      <c r="O1592">
        <v>6.0702999999999996</v>
      </c>
      <c r="Q1592" s="2">
        <v>35100</v>
      </c>
      <c r="R1592">
        <v>6243.13</v>
      </c>
      <c r="S1592" s="8">
        <f t="shared" si="221"/>
        <v>4.435619449411754E-2</v>
      </c>
      <c r="T1592" s="9">
        <f t="shared" si="217"/>
        <v>4.416219449411754E-2</v>
      </c>
      <c r="U1592" s="3">
        <f>Sheet1!$B$17+Sheet1!$B$18*'Portfolio allocation'!K1592</f>
        <v>1.04351530289664E-2</v>
      </c>
      <c r="V1592" s="13">
        <f t="shared" si="222"/>
        <v>3.3727041465151139E-2</v>
      </c>
      <c r="W1592" s="13"/>
      <c r="X1592" s="2">
        <v>35100</v>
      </c>
      <c r="Y1592">
        <v>26.804300000000001</v>
      </c>
      <c r="AA1592" s="2">
        <v>35100</v>
      </c>
      <c r="AB1592">
        <v>320.36</v>
      </c>
      <c r="AC1592">
        <f t="shared" si="223"/>
        <v>2.3939655447949626E-2</v>
      </c>
      <c r="AD1592">
        <f t="shared" si="218"/>
        <v>2.3744455447949626E-2</v>
      </c>
      <c r="AE1592">
        <f>Sheet2!$B$17+Sheet2!$B$18*'Portfolio allocation'!K1592</f>
        <v>7.7636778765921271E-3</v>
      </c>
      <c r="AF1592">
        <f t="shared" si="224"/>
        <v>1.5980777571357498E-2</v>
      </c>
      <c r="AH1592" s="2">
        <v>35100</v>
      </c>
      <c r="AI1592">
        <v>5.6840000000000002</v>
      </c>
      <c r="AJ1592">
        <v>4.88</v>
      </c>
      <c r="AK1592">
        <v>1.30409</v>
      </c>
      <c r="AR1592" s="3"/>
    </row>
    <row r="1593" spans="1:44" hidden="1" outlineLevel="1" x14ac:dyDescent="0.2">
      <c r="A1593" s="2">
        <v>35101</v>
      </c>
      <c r="B1593">
        <v>14.59</v>
      </c>
      <c r="E1593" s="2">
        <v>35101</v>
      </c>
      <c r="F1593">
        <v>646.33000000000004</v>
      </c>
      <c r="G1593">
        <f t="shared" si="219"/>
        <v>7.6391812044962482E-3</v>
      </c>
      <c r="H1593" s="2">
        <v>35101</v>
      </c>
      <c r="I1593">
        <v>832.56</v>
      </c>
      <c r="J1593">
        <f t="shared" si="220"/>
        <v>7.6613049635088082E-3</v>
      </c>
      <c r="K1593">
        <f t="shared" si="216"/>
        <v>7.4661049635088078E-3</v>
      </c>
      <c r="L1593">
        <v>5.5465279523399472E-3</v>
      </c>
      <c r="N1593" s="2">
        <v>35101</v>
      </c>
      <c r="O1593">
        <v>6.0312000000000001</v>
      </c>
      <c r="Q1593" s="2">
        <v>35101</v>
      </c>
      <c r="R1593">
        <v>6202.95</v>
      </c>
      <c r="S1593" s="8">
        <f t="shared" si="221"/>
        <v>-6.4358743130449314E-3</v>
      </c>
      <c r="T1593" s="9">
        <f t="shared" si="217"/>
        <v>-6.6310743130449309E-3</v>
      </c>
      <c r="U1593" s="3">
        <f>Sheet1!$B$17+Sheet1!$B$18*'Portfolio allocation'!K1593</f>
        <v>9.0531037147543597E-3</v>
      </c>
      <c r="V1593" s="13">
        <f t="shared" si="222"/>
        <v>-1.5684178027799291E-2</v>
      </c>
      <c r="W1593" s="13"/>
      <c r="X1593" s="2">
        <v>35101</v>
      </c>
      <c r="Y1593">
        <v>27.401299999999999</v>
      </c>
      <c r="AA1593" s="2">
        <v>35101</v>
      </c>
      <c r="AB1593">
        <v>327.49</v>
      </c>
      <c r="AC1593">
        <f t="shared" si="223"/>
        <v>2.2256211761767952E-2</v>
      </c>
      <c r="AD1593">
        <f t="shared" si="218"/>
        <v>2.2061411761767954E-2</v>
      </c>
      <c r="AE1593">
        <f>Sheet2!$B$17+Sheet2!$B$18*'Portfolio allocation'!K1593</f>
        <v>6.6924380224812246E-3</v>
      </c>
      <c r="AF1593">
        <f t="shared" si="224"/>
        <v>1.536897373928673E-2</v>
      </c>
      <c r="AH1593" s="2">
        <v>35101</v>
      </c>
      <c r="AI1593">
        <v>5.657</v>
      </c>
      <c r="AJ1593">
        <v>4.87</v>
      </c>
      <c r="AK1593">
        <v>1.3025899999999999</v>
      </c>
      <c r="AR1593" s="3"/>
    </row>
    <row r="1594" spans="1:44" hidden="1" outlineLevel="1" x14ac:dyDescent="0.2">
      <c r="A1594" s="2">
        <v>35102</v>
      </c>
      <c r="B1594">
        <v>14.11</v>
      </c>
      <c r="E1594" s="2">
        <v>35102</v>
      </c>
      <c r="F1594">
        <v>649.92999999999995</v>
      </c>
      <c r="G1594">
        <f t="shared" si="219"/>
        <v>5.5699101078394708E-3</v>
      </c>
      <c r="H1594" s="2">
        <v>35102</v>
      </c>
      <c r="I1594">
        <v>837.34</v>
      </c>
      <c r="J1594">
        <f t="shared" si="220"/>
        <v>5.7413279523399474E-3</v>
      </c>
      <c r="K1594">
        <f t="shared" si="216"/>
        <v>5.5465279523399472E-3</v>
      </c>
      <c r="L1594">
        <v>9.4790898607495615E-3</v>
      </c>
      <c r="N1594" s="2">
        <v>35102</v>
      </c>
      <c r="O1594">
        <v>6.0547000000000004</v>
      </c>
      <c r="Q1594" s="2">
        <v>35102</v>
      </c>
      <c r="R1594">
        <v>6227.05</v>
      </c>
      <c r="S1594" s="8">
        <f t="shared" si="221"/>
        <v>3.8852481480586842E-3</v>
      </c>
      <c r="T1594" s="9">
        <f t="shared" si="217"/>
        <v>3.6904481480586841E-3</v>
      </c>
      <c r="U1594" s="3">
        <f>Sheet1!$B$17+Sheet1!$B$18*'Portfolio allocation'!K1594</f>
        <v>6.8509163189905235E-3</v>
      </c>
      <c r="V1594" s="13">
        <f t="shared" si="222"/>
        <v>-3.1604681709318395E-3</v>
      </c>
      <c r="W1594" s="13"/>
      <c r="X1594" s="2">
        <v>35102</v>
      </c>
      <c r="Y1594">
        <v>26.893799999999999</v>
      </c>
      <c r="AA1594" s="2">
        <v>35102</v>
      </c>
      <c r="AB1594">
        <v>322.14</v>
      </c>
      <c r="AC1594">
        <f t="shared" si="223"/>
        <v>-1.6336376683257603E-2</v>
      </c>
      <c r="AD1594">
        <f t="shared" si="218"/>
        <v>-1.6530776683257604E-2</v>
      </c>
      <c r="AE1594">
        <f>Sheet2!$B$17+Sheet2!$B$18*'Portfolio allocation'!K1594</f>
        <v>4.9855011713111066E-3</v>
      </c>
      <c r="AF1594">
        <f t="shared" si="224"/>
        <v>-2.1516277854568711E-2</v>
      </c>
      <c r="AH1594" s="2">
        <v>35102</v>
      </c>
      <c r="AI1594">
        <v>5.6630000000000003</v>
      </c>
      <c r="AJ1594">
        <v>4.8600000000000003</v>
      </c>
      <c r="AK1594">
        <v>1.29854</v>
      </c>
      <c r="AR1594" s="3"/>
    </row>
    <row r="1595" spans="1:44" hidden="1" outlineLevel="1" x14ac:dyDescent="0.2">
      <c r="A1595" s="2">
        <v>35103</v>
      </c>
      <c r="B1595">
        <v>13.89</v>
      </c>
      <c r="E1595" s="2">
        <v>35103</v>
      </c>
      <c r="F1595">
        <v>656.07</v>
      </c>
      <c r="G1595">
        <f t="shared" si="219"/>
        <v>9.4471712338253244E-3</v>
      </c>
      <c r="H1595" s="2">
        <v>35103</v>
      </c>
      <c r="I1595">
        <v>845.44</v>
      </c>
      <c r="J1595">
        <f t="shared" si="220"/>
        <v>9.6734898607495623E-3</v>
      </c>
      <c r="K1595">
        <f t="shared" si="216"/>
        <v>9.4790898607495615E-3</v>
      </c>
      <c r="L1595">
        <v>3.1501090083254014E-4</v>
      </c>
      <c r="N1595" s="2">
        <v>35103</v>
      </c>
      <c r="O1595">
        <v>6.1797000000000004</v>
      </c>
      <c r="Q1595" s="2">
        <v>35103</v>
      </c>
      <c r="R1595">
        <v>6355.61</v>
      </c>
      <c r="S1595" s="8">
        <f t="shared" si="221"/>
        <v>2.0645409945319049E-2</v>
      </c>
      <c r="T1595" s="9">
        <f t="shared" si="217"/>
        <v>2.0451009945319048E-2</v>
      </c>
      <c r="U1595" s="3">
        <f>Sheet1!$B$17+Sheet1!$B$18*'Portfolio allocation'!K1595</f>
        <v>1.1362451004690513E-2</v>
      </c>
      <c r="V1595" s="13">
        <f t="shared" si="222"/>
        <v>9.0885589406285352E-3</v>
      </c>
      <c r="W1595" s="13"/>
      <c r="X1595" s="2">
        <v>35103</v>
      </c>
      <c r="Y1595">
        <v>27.102799999999998</v>
      </c>
      <c r="AA1595" s="2">
        <v>35103</v>
      </c>
      <c r="AB1595">
        <v>324.64</v>
      </c>
      <c r="AC1595">
        <f t="shared" si="223"/>
        <v>7.7606009809398913E-3</v>
      </c>
      <c r="AD1595">
        <f t="shared" si="218"/>
        <v>7.5670009809398909E-3</v>
      </c>
      <c r="AE1595">
        <f>Sheet2!$B$17+Sheet2!$B$18*'Portfolio allocation'!K1595</f>
        <v>8.4824355489971724E-3</v>
      </c>
      <c r="AF1595">
        <f t="shared" si="224"/>
        <v>-9.1543456805728146E-4</v>
      </c>
      <c r="AH1595" s="2">
        <v>35103</v>
      </c>
      <c r="AI1595">
        <v>5.6559999999999997</v>
      </c>
      <c r="AJ1595">
        <v>4.84</v>
      </c>
      <c r="AK1595">
        <v>1.29881</v>
      </c>
      <c r="AR1595" s="3"/>
    </row>
    <row r="1596" spans="1:44" hidden="1" outlineLevel="1" x14ac:dyDescent="0.2">
      <c r="A1596" s="2">
        <v>35104</v>
      </c>
      <c r="B1596">
        <v>14.63</v>
      </c>
      <c r="E1596" s="2">
        <v>35104</v>
      </c>
      <c r="F1596">
        <v>656.37</v>
      </c>
      <c r="G1596">
        <f t="shared" si="219"/>
        <v>4.5726827929937208E-4</v>
      </c>
      <c r="H1596" s="2">
        <v>35104</v>
      </c>
      <c r="I1596">
        <v>845.87</v>
      </c>
      <c r="J1596">
        <f t="shared" si="220"/>
        <v>5.0861090083254012E-4</v>
      </c>
      <c r="K1596">
        <f t="shared" si="216"/>
        <v>3.1501090083254014E-4</v>
      </c>
      <c r="L1596">
        <v>7.6098174234810953E-3</v>
      </c>
      <c r="N1596" s="2">
        <v>35104</v>
      </c>
      <c r="O1596">
        <v>6.2577999999999996</v>
      </c>
      <c r="Q1596" s="2">
        <v>35104</v>
      </c>
      <c r="R1596">
        <v>6435.96</v>
      </c>
      <c r="S1596" s="8">
        <f t="shared" si="221"/>
        <v>1.2642374217423757E-2</v>
      </c>
      <c r="T1596" s="9">
        <f t="shared" si="217"/>
        <v>1.2448774217423757E-2</v>
      </c>
      <c r="U1596" s="3">
        <f>Sheet1!$B$17+Sheet1!$B$18*'Portfolio allocation'!K1596</f>
        <v>8.4918737322761564E-4</v>
      </c>
      <c r="V1596" s="13">
        <f t="shared" si="222"/>
        <v>1.1599586844196142E-2</v>
      </c>
      <c r="W1596" s="13"/>
      <c r="X1596" s="2">
        <v>35104</v>
      </c>
      <c r="Y1596">
        <v>27.102799999999998</v>
      </c>
      <c r="AA1596" s="2">
        <v>35104</v>
      </c>
      <c r="AB1596">
        <v>324.64</v>
      </c>
      <c r="AC1596">
        <f t="shared" si="223"/>
        <v>0</v>
      </c>
      <c r="AD1596">
        <f t="shared" si="218"/>
        <v>-1.9280000000000002E-4</v>
      </c>
      <c r="AE1596">
        <f>Sheet2!$B$17+Sheet2!$B$18*'Portfolio allocation'!K1596</f>
        <v>3.3350274103958837E-4</v>
      </c>
      <c r="AF1596">
        <f t="shared" si="224"/>
        <v>-5.2630274103958839E-4</v>
      </c>
      <c r="AH1596" s="2">
        <v>35104</v>
      </c>
      <c r="AI1596">
        <v>5.6589999999999998</v>
      </c>
      <c r="AJ1596">
        <v>4.82</v>
      </c>
      <c r="AK1596">
        <v>1.2992900000000001</v>
      </c>
      <c r="AR1596" s="3"/>
    </row>
    <row r="1597" spans="1:44" hidden="1" outlineLevel="1" x14ac:dyDescent="0.2">
      <c r="A1597" s="2">
        <v>35107</v>
      </c>
      <c r="B1597">
        <v>14.69</v>
      </c>
      <c r="E1597" s="2">
        <v>35107</v>
      </c>
      <c r="F1597">
        <v>661.45</v>
      </c>
      <c r="G1597">
        <f t="shared" si="219"/>
        <v>7.739537151301823E-3</v>
      </c>
      <c r="H1597" s="2">
        <v>35107</v>
      </c>
      <c r="I1597">
        <v>852.47</v>
      </c>
      <c r="J1597">
        <f t="shared" si="220"/>
        <v>7.8026174234810952E-3</v>
      </c>
      <c r="K1597">
        <f t="shared" si="216"/>
        <v>7.6098174234810953E-3</v>
      </c>
      <c r="L1597">
        <v>-1.3533311905404044E-3</v>
      </c>
      <c r="N1597" s="2">
        <v>35107</v>
      </c>
      <c r="O1597">
        <v>6.2187000000000001</v>
      </c>
      <c r="Q1597" s="2">
        <v>35107</v>
      </c>
      <c r="R1597">
        <v>6395.79</v>
      </c>
      <c r="S1597" s="8">
        <f t="shared" si="221"/>
        <v>-6.2414931105848614E-3</v>
      </c>
      <c r="T1597" s="9">
        <f t="shared" si="217"/>
        <v>-6.4342931105848614E-3</v>
      </c>
      <c r="U1597" s="3">
        <f>Sheet1!$B$17+Sheet1!$B$18*'Portfolio allocation'!K1597</f>
        <v>9.2179742909926504E-3</v>
      </c>
      <c r="V1597" s="13">
        <f t="shared" si="222"/>
        <v>-1.5652267401577512E-2</v>
      </c>
      <c r="W1597" s="13"/>
      <c r="X1597" s="2">
        <v>35107</v>
      </c>
      <c r="Y1597">
        <v>27.520700000000001</v>
      </c>
      <c r="AA1597" s="2">
        <v>35107</v>
      </c>
      <c r="AB1597">
        <v>329.65</v>
      </c>
      <c r="AC1597">
        <f t="shared" si="223"/>
        <v>1.5432479053721027E-2</v>
      </c>
      <c r="AD1597">
        <f t="shared" si="218"/>
        <v>1.5240479053721027E-2</v>
      </c>
      <c r="AE1597">
        <f>Sheet2!$B$17+Sheet2!$B$18*'Portfolio allocation'!K1597</f>
        <v>6.8202308083250372E-3</v>
      </c>
      <c r="AF1597">
        <f t="shared" si="224"/>
        <v>8.42024824539599E-3</v>
      </c>
      <c r="AH1597" s="2">
        <v>35107</v>
      </c>
      <c r="AI1597">
        <v>5.5880000000000001</v>
      </c>
      <c r="AJ1597">
        <v>4.8</v>
      </c>
      <c r="AK1597">
        <v>1.3020700000000001</v>
      </c>
      <c r="AR1597" s="3"/>
    </row>
    <row r="1598" spans="1:44" hidden="1" outlineLevel="1" x14ac:dyDescent="0.2">
      <c r="A1598" s="2">
        <v>35108</v>
      </c>
      <c r="B1598">
        <v>14.94</v>
      </c>
      <c r="E1598" s="2">
        <v>35108</v>
      </c>
      <c r="F1598">
        <v>660.51</v>
      </c>
      <c r="G1598">
        <f t="shared" si="219"/>
        <v>-1.4211202660822098E-3</v>
      </c>
      <c r="H1598" s="2">
        <v>35108</v>
      </c>
      <c r="I1598">
        <v>851.48</v>
      </c>
      <c r="J1598">
        <f t="shared" si="220"/>
        <v>-1.1613311905404045E-3</v>
      </c>
      <c r="K1598">
        <f t="shared" si="216"/>
        <v>-1.3533311905404044E-3</v>
      </c>
      <c r="L1598">
        <v>-7.520016404378313E-3</v>
      </c>
      <c r="N1598" s="2">
        <v>35108</v>
      </c>
      <c r="O1598">
        <v>6.2266000000000004</v>
      </c>
      <c r="Q1598" s="2">
        <v>35108</v>
      </c>
      <c r="R1598">
        <v>6403.82</v>
      </c>
      <c r="S1598" s="8">
        <f t="shared" si="221"/>
        <v>1.2555133924034845E-3</v>
      </c>
      <c r="T1598" s="9">
        <f t="shared" si="217"/>
        <v>1.0635133924034846E-3</v>
      </c>
      <c r="U1598" s="3">
        <f>Sheet1!$B$17+Sheet1!$B$18*'Portfolio allocation'!K1598</f>
        <v>-1.0647769554067534E-3</v>
      </c>
      <c r="V1598" s="13">
        <f t="shared" si="222"/>
        <v>2.1282903478102378E-3</v>
      </c>
      <c r="W1598" s="13"/>
      <c r="X1598" s="2">
        <v>35108</v>
      </c>
      <c r="Y1598">
        <v>27.1326</v>
      </c>
      <c r="AA1598" s="2">
        <v>35108</v>
      </c>
      <c r="AB1598">
        <v>325</v>
      </c>
      <c r="AC1598">
        <f t="shared" si="223"/>
        <v>-1.4105869861974707E-2</v>
      </c>
      <c r="AD1598">
        <f t="shared" si="218"/>
        <v>-1.4297469861974707E-2</v>
      </c>
      <c r="AE1598">
        <f>Sheet2!$B$17+Sheet2!$B$18*'Portfolio allocation'!K1598</f>
        <v>-1.1500296098655E-3</v>
      </c>
      <c r="AF1598">
        <f t="shared" si="224"/>
        <v>-1.3147440252109207E-2</v>
      </c>
      <c r="AH1598" s="2">
        <v>35108</v>
      </c>
      <c r="AI1598">
        <v>5.5739999999999998</v>
      </c>
      <c r="AJ1598">
        <v>4.79</v>
      </c>
      <c r="AK1598">
        <v>1.2980100000000001</v>
      </c>
      <c r="AR1598" s="3"/>
    </row>
    <row r="1599" spans="1:44" hidden="1" outlineLevel="1" x14ac:dyDescent="0.2">
      <c r="A1599" s="2">
        <v>35109</v>
      </c>
      <c r="B1599">
        <v>15.59</v>
      </c>
      <c r="E1599" s="2">
        <v>35109</v>
      </c>
      <c r="F1599">
        <v>655.58</v>
      </c>
      <c r="G1599">
        <f t="shared" si="219"/>
        <v>-7.4639293878971946E-3</v>
      </c>
      <c r="H1599" s="2">
        <v>35109</v>
      </c>
      <c r="I1599">
        <v>845.24</v>
      </c>
      <c r="J1599">
        <f t="shared" si="220"/>
        <v>-7.3284164043783129E-3</v>
      </c>
      <c r="K1599">
        <f t="shared" si="216"/>
        <v>-7.520016404378313E-3</v>
      </c>
      <c r="L1599">
        <v>-6.5097322417301566E-3</v>
      </c>
      <c r="N1599" s="2">
        <v>35109</v>
      </c>
      <c r="O1599">
        <v>6.1718999999999999</v>
      </c>
      <c r="Q1599" s="2">
        <v>35109</v>
      </c>
      <c r="R1599">
        <v>6347.58</v>
      </c>
      <c r="S1599" s="8">
        <f t="shared" si="221"/>
        <v>-8.782258089702677E-3</v>
      </c>
      <c r="T1599" s="9">
        <f t="shared" si="217"/>
        <v>-8.9738580897026771E-3</v>
      </c>
      <c r="U1599" s="3">
        <f>Sheet1!$B$17+Sheet1!$B$18*'Portfolio allocation'!K1599</f>
        <v>-8.1393545173081994E-3</v>
      </c>
      <c r="V1599" s="13">
        <f t="shared" si="222"/>
        <v>-8.3450357239447763E-4</v>
      </c>
      <c r="W1599" s="13"/>
      <c r="X1599" s="2">
        <v>35109</v>
      </c>
      <c r="Y1599">
        <v>27.2819</v>
      </c>
      <c r="AA1599" s="2">
        <v>35109</v>
      </c>
      <c r="AB1599">
        <v>326.79000000000002</v>
      </c>
      <c r="AC1599">
        <f t="shared" si="223"/>
        <v>5.5076923076924356E-3</v>
      </c>
      <c r="AD1599">
        <f t="shared" si="218"/>
        <v>5.3156923076924352E-3</v>
      </c>
      <c r="AE1599">
        <f>Sheet2!$B$17+Sheet2!$B$18*'Portfolio allocation'!K1599</f>
        <v>-6.6336034283789192E-3</v>
      </c>
      <c r="AF1599">
        <f t="shared" si="224"/>
        <v>1.1949295736071355E-2</v>
      </c>
      <c r="AH1599" s="2">
        <v>35109</v>
      </c>
      <c r="AI1599">
        <v>5.6040000000000001</v>
      </c>
      <c r="AJ1599">
        <v>4.8</v>
      </c>
      <c r="AK1599">
        <v>1.30217</v>
      </c>
      <c r="AR1599" s="3"/>
    </row>
    <row r="1600" spans="1:44" hidden="1" outlineLevel="1" x14ac:dyDescent="0.2">
      <c r="A1600" s="2">
        <v>35110</v>
      </c>
      <c r="B1600">
        <v>16.13</v>
      </c>
      <c r="E1600" s="2">
        <v>35110</v>
      </c>
      <c r="F1600">
        <v>651.32000000000005</v>
      </c>
      <c r="G1600">
        <f t="shared" si="219"/>
        <v>-6.4980627840995897E-3</v>
      </c>
      <c r="H1600" s="2">
        <v>35110</v>
      </c>
      <c r="I1600">
        <v>839.9</v>
      </c>
      <c r="J1600">
        <f t="shared" si="220"/>
        <v>-6.3177322417301562E-3</v>
      </c>
      <c r="K1600">
        <f t="shared" si="216"/>
        <v>-6.5097322417301566E-3</v>
      </c>
      <c r="L1600">
        <v>-5.1941953089652392E-3</v>
      </c>
      <c r="N1600" s="2">
        <v>35110</v>
      </c>
      <c r="O1600">
        <v>6.1562000000000001</v>
      </c>
      <c r="Q1600" s="2">
        <v>35110</v>
      </c>
      <c r="R1600">
        <v>6331.51</v>
      </c>
      <c r="S1600" s="8">
        <f t="shared" si="221"/>
        <v>-2.5316734881639658E-3</v>
      </c>
      <c r="T1600" s="9">
        <f t="shared" si="217"/>
        <v>-2.7236734881639657E-3</v>
      </c>
      <c r="U1600" s="3">
        <f>Sheet1!$B$17+Sheet1!$B$18*'Portfolio allocation'!K1600</f>
        <v>-6.9803309219126398E-3</v>
      </c>
      <c r="V1600" s="13">
        <f t="shared" si="222"/>
        <v>4.2566574337486746E-3</v>
      </c>
      <c r="W1600" s="13"/>
      <c r="X1600" s="2">
        <v>35110</v>
      </c>
      <c r="Y1600">
        <v>28.087800000000001</v>
      </c>
      <c r="AA1600" s="2">
        <v>35110</v>
      </c>
      <c r="AB1600">
        <v>336.44</v>
      </c>
      <c r="AC1600">
        <f t="shared" si="223"/>
        <v>2.9529667370482571E-2</v>
      </c>
      <c r="AD1600">
        <f t="shared" si="218"/>
        <v>2.9336067370482572E-2</v>
      </c>
      <c r="AE1600">
        <f>Sheet2!$B$17+Sheet2!$B$18*'Portfolio allocation'!K1600</f>
        <v>-5.7352329762720708E-3</v>
      </c>
      <c r="AF1600">
        <f t="shared" si="224"/>
        <v>3.5071300346754646E-2</v>
      </c>
      <c r="AH1600" s="2">
        <v>35110</v>
      </c>
      <c r="AI1600">
        <v>5.6849999999999996</v>
      </c>
      <c r="AJ1600">
        <v>4.84</v>
      </c>
      <c r="AK1600">
        <v>1.2991999999999999</v>
      </c>
      <c r="AR1600" s="3"/>
    </row>
    <row r="1601" spans="1:44" hidden="1" outlineLevel="1" x14ac:dyDescent="0.2">
      <c r="A1601" s="2">
        <v>35111</v>
      </c>
      <c r="B1601">
        <v>15.37</v>
      </c>
      <c r="E1601" s="2">
        <v>35111</v>
      </c>
      <c r="F1601">
        <v>647.98</v>
      </c>
      <c r="G1601">
        <f t="shared" si="219"/>
        <v>-5.1280476570656486E-3</v>
      </c>
      <c r="H1601" s="2">
        <v>35111</v>
      </c>
      <c r="I1601">
        <v>835.7</v>
      </c>
      <c r="J1601">
        <f t="shared" si="220"/>
        <v>-5.0005953089652388E-3</v>
      </c>
      <c r="K1601">
        <f t="shared" si="216"/>
        <v>-5.1941953089652392E-3</v>
      </c>
      <c r="L1601">
        <v>-1.9359999999999999E-4</v>
      </c>
      <c r="N1601" s="2">
        <v>35111</v>
      </c>
      <c r="O1601">
        <v>6.1172000000000004</v>
      </c>
      <c r="Q1601" s="2">
        <v>35111</v>
      </c>
      <c r="R1601">
        <v>6291.33</v>
      </c>
      <c r="S1601" s="8">
        <f t="shared" si="221"/>
        <v>-6.3460375171168204E-3</v>
      </c>
      <c r="T1601" s="9">
        <f t="shared" si="217"/>
        <v>-6.5396375171168208E-3</v>
      </c>
      <c r="U1601" s="3">
        <f>Sheet1!$B$17+Sheet1!$B$18*'Portfolio allocation'!K1601</f>
        <v>-5.4711136125051608E-3</v>
      </c>
      <c r="V1601" s="13">
        <f t="shared" si="222"/>
        <v>-1.0685239046116599E-3</v>
      </c>
      <c r="W1601" s="13"/>
      <c r="X1601" s="2">
        <v>35111</v>
      </c>
      <c r="Y1601">
        <v>28.177299999999999</v>
      </c>
      <c r="AA1601" s="2">
        <v>35111</v>
      </c>
      <c r="AB1601">
        <v>337.52</v>
      </c>
      <c r="AC1601">
        <f t="shared" si="223"/>
        <v>3.2100820354297177E-3</v>
      </c>
      <c r="AD1601">
        <f t="shared" si="218"/>
        <v>3.0164820354297178E-3</v>
      </c>
      <c r="AE1601">
        <f>Sheet2!$B$17+Sheet2!$B$18*'Portfolio allocation'!K1601</f>
        <v>-4.5654239732748946E-3</v>
      </c>
      <c r="AF1601">
        <f t="shared" si="224"/>
        <v>7.5819060087046128E-3</v>
      </c>
      <c r="AH1601" s="2">
        <v>35111</v>
      </c>
      <c r="AI1601">
        <v>5.7080000000000002</v>
      </c>
      <c r="AJ1601">
        <v>4.84</v>
      </c>
      <c r="AK1601">
        <v>1.3071600000000001</v>
      </c>
      <c r="AR1601" s="3"/>
    </row>
    <row r="1602" spans="1:44" hidden="1" outlineLevel="1" x14ac:dyDescent="0.2">
      <c r="A1602" s="2">
        <v>35114</v>
      </c>
      <c r="B1602">
        <v>15.37</v>
      </c>
      <c r="E1602" s="2">
        <v>35114</v>
      </c>
      <c r="F1602">
        <v>647.98</v>
      </c>
      <c r="G1602">
        <f t="shared" si="219"/>
        <v>0</v>
      </c>
      <c r="H1602" s="2">
        <v>35114</v>
      </c>
      <c r="I1602">
        <v>835.7</v>
      </c>
      <c r="J1602">
        <f t="shared" si="220"/>
        <v>0</v>
      </c>
      <c r="K1602">
        <f t="shared" si="216"/>
        <v>-1.9359999999999999E-4</v>
      </c>
      <c r="L1602">
        <v>-1.1489519588369064E-2</v>
      </c>
      <c r="N1602" s="2">
        <v>35114</v>
      </c>
      <c r="O1602">
        <v>6.1172000000000004</v>
      </c>
      <c r="Q1602" s="2">
        <v>35114</v>
      </c>
      <c r="R1602">
        <v>6291.33</v>
      </c>
      <c r="S1602" s="8">
        <f t="shared" si="221"/>
        <v>0</v>
      </c>
      <c r="T1602" s="9">
        <f t="shared" si="217"/>
        <v>-1.9359999999999999E-4</v>
      </c>
      <c r="U1602" s="3">
        <f>Sheet1!$B$17+Sheet1!$B$18*'Portfolio allocation'!K1602</f>
        <v>2.6569605787815209E-4</v>
      </c>
      <c r="V1602" s="13">
        <f t="shared" si="222"/>
        <v>-4.5929605787815207E-4</v>
      </c>
      <c r="W1602" s="13"/>
      <c r="X1602" s="2">
        <v>35114</v>
      </c>
      <c r="Y1602">
        <v>28.177299999999999</v>
      </c>
      <c r="AA1602" s="2">
        <v>35114</v>
      </c>
      <c r="AB1602">
        <v>337.52</v>
      </c>
      <c r="AC1602">
        <f t="shared" si="223"/>
        <v>0</v>
      </c>
      <c r="AD1602">
        <f t="shared" si="218"/>
        <v>-1.9359999999999999E-4</v>
      </c>
      <c r="AE1602">
        <f>Sheet2!$B$17+Sheet2!$B$18*'Portfolio allocation'!K1602</f>
        <v>-1.1876704781835009E-4</v>
      </c>
      <c r="AF1602">
        <f t="shared" si="224"/>
        <v>-7.4832952181649897E-5</v>
      </c>
      <c r="AH1602" s="2">
        <v>35114</v>
      </c>
      <c r="AI1602">
        <v>5.7080000000000002</v>
      </c>
      <c r="AJ1602">
        <v>4.84</v>
      </c>
      <c r="AK1602">
        <v>1.31993</v>
      </c>
      <c r="AR1602" s="3"/>
    </row>
    <row r="1603" spans="1:44" hidden="1" outlineLevel="1" x14ac:dyDescent="0.2">
      <c r="A1603" s="2">
        <v>35115</v>
      </c>
      <c r="B1603">
        <v>16.8</v>
      </c>
      <c r="E1603" s="2">
        <v>35115</v>
      </c>
      <c r="F1603">
        <v>640.65</v>
      </c>
      <c r="G1603">
        <f t="shared" si="219"/>
        <v>-1.1312077533257248E-2</v>
      </c>
      <c r="H1603" s="2">
        <v>35115</v>
      </c>
      <c r="I1603">
        <v>826.26</v>
      </c>
      <c r="J1603">
        <f t="shared" si="220"/>
        <v>-1.1295919588369063E-2</v>
      </c>
      <c r="K1603">
        <f t="shared" si="216"/>
        <v>-1.1489519588369064E-2</v>
      </c>
      <c r="L1603">
        <v>1.1596559756008899E-2</v>
      </c>
      <c r="N1603" s="2">
        <v>35115</v>
      </c>
      <c r="O1603">
        <v>6.1093999999999999</v>
      </c>
      <c r="Q1603" s="2">
        <v>35115</v>
      </c>
      <c r="R1603">
        <v>6283.3</v>
      </c>
      <c r="S1603" s="8">
        <f t="shared" si="221"/>
        <v>-1.2763596886508077E-3</v>
      </c>
      <c r="T1603" s="9">
        <f t="shared" si="217"/>
        <v>-1.4699596886508077E-3</v>
      </c>
      <c r="U1603" s="3">
        <f>Sheet1!$B$17+Sheet1!$B$18*'Portfolio allocation'!K1603</f>
        <v>-1.2693269170571292E-2</v>
      </c>
      <c r="V1603" s="13">
        <f t="shared" si="222"/>
        <v>1.1223309481920483E-2</v>
      </c>
      <c r="W1603" s="13"/>
      <c r="X1603" s="2">
        <v>35115</v>
      </c>
      <c r="Y1603">
        <v>28.446000000000002</v>
      </c>
      <c r="AA1603" s="2">
        <v>35115</v>
      </c>
      <c r="AB1603">
        <v>340.73</v>
      </c>
      <c r="AC1603">
        <f t="shared" si="223"/>
        <v>9.5105475231098691E-3</v>
      </c>
      <c r="AD1603">
        <f t="shared" si="218"/>
        <v>9.3069475231098691E-3</v>
      </c>
      <c r="AE1603">
        <f>Sheet2!$B$17+Sheet2!$B$18*'Portfolio allocation'!K1603</f>
        <v>-1.0163386930768908E-2</v>
      </c>
      <c r="AF1603">
        <f t="shared" si="224"/>
        <v>1.9470334453878777E-2</v>
      </c>
      <c r="AH1603" s="2">
        <v>35115</v>
      </c>
      <c r="AI1603">
        <v>5.9969999999999999</v>
      </c>
      <c r="AJ1603">
        <v>5.09</v>
      </c>
      <c r="AK1603">
        <v>1.3123100000000001</v>
      </c>
      <c r="AR1603" s="3"/>
    </row>
    <row r="1604" spans="1:44" hidden="1" outlineLevel="1" x14ac:dyDescent="0.2">
      <c r="A1604" s="2">
        <v>35116</v>
      </c>
      <c r="B1604">
        <v>14.47</v>
      </c>
      <c r="E1604" s="2">
        <v>35116</v>
      </c>
      <c r="F1604">
        <v>648.1</v>
      </c>
      <c r="G1604">
        <f t="shared" si="219"/>
        <v>1.1628814485288519E-2</v>
      </c>
      <c r="H1604" s="2">
        <v>35116</v>
      </c>
      <c r="I1604">
        <v>836.01</v>
      </c>
      <c r="J1604">
        <f t="shared" si="220"/>
        <v>1.1800159756008899E-2</v>
      </c>
      <c r="K1604">
        <f t="shared" ref="K1604:K1667" si="225">J1604-(AJ1603/25000)</f>
        <v>1.1596559756008899E-2</v>
      </c>
      <c r="L1604">
        <v>1.6448518534467195E-2</v>
      </c>
      <c r="N1604" s="2">
        <v>35116</v>
      </c>
      <c r="O1604">
        <v>6.2422000000000004</v>
      </c>
      <c r="Q1604" s="2">
        <v>35116</v>
      </c>
      <c r="R1604">
        <v>6419.89</v>
      </c>
      <c r="S1604" s="8">
        <f t="shared" si="221"/>
        <v>2.1738576862476711E-2</v>
      </c>
      <c r="T1604" s="9">
        <f t="shared" ref="T1604:T1667" si="226">S1604-(AJ1603/100/250)</f>
        <v>2.1534976862476709E-2</v>
      </c>
      <c r="U1604" s="3">
        <f>Sheet1!$B$17+Sheet1!$B$18*'Portfolio allocation'!K1604</f>
        <v>1.3791666132355575E-2</v>
      </c>
      <c r="V1604" s="13">
        <f t="shared" si="222"/>
        <v>7.7433107301211335E-3</v>
      </c>
      <c r="W1604" s="13"/>
      <c r="X1604" s="2">
        <v>35116</v>
      </c>
      <c r="Y1604">
        <v>28.714600000000001</v>
      </c>
      <c r="AA1604" s="2">
        <v>35116</v>
      </c>
      <c r="AB1604">
        <v>343.95</v>
      </c>
      <c r="AC1604">
        <f t="shared" si="223"/>
        <v>9.4502978898247658E-3</v>
      </c>
      <c r="AD1604">
        <f t="shared" ref="AD1604:AD1667" si="227">AC1604-AJ1604/25000</f>
        <v>9.248297889824765E-3</v>
      </c>
      <c r="AE1604">
        <f>Sheet2!$B$17+Sheet2!$B$18*'Portfolio allocation'!K1604</f>
        <v>1.0365343801404633E-2</v>
      </c>
      <c r="AF1604">
        <f t="shared" si="224"/>
        <v>-1.1170459115798677E-3</v>
      </c>
      <c r="AH1604" s="2">
        <v>35116</v>
      </c>
      <c r="AI1604">
        <v>5.9690000000000003</v>
      </c>
      <c r="AJ1604">
        <v>5.05</v>
      </c>
      <c r="AK1604">
        <v>1.3159799999999999</v>
      </c>
      <c r="AR1604" s="3"/>
    </row>
    <row r="1605" spans="1:44" hidden="1" outlineLevel="1" x14ac:dyDescent="0.2">
      <c r="A1605" s="2">
        <v>35117</v>
      </c>
      <c r="B1605">
        <v>14.56</v>
      </c>
      <c r="E1605" s="2">
        <v>35117</v>
      </c>
      <c r="F1605">
        <v>658.86</v>
      </c>
      <c r="G1605">
        <f t="shared" ref="G1605:G1668" si="228">(F1605/F1604)-1</f>
        <v>1.6602376176515943E-2</v>
      </c>
      <c r="H1605" s="2">
        <v>35117</v>
      </c>
      <c r="I1605">
        <v>849.93</v>
      </c>
      <c r="J1605">
        <f t="shared" ref="J1605:J1668" si="229">(I1605/I1604)-1</f>
        <v>1.6650518534467196E-2</v>
      </c>
      <c r="K1605">
        <f t="shared" si="225"/>
        <v>1.6448518534467195E-2</v>
      </c>
      <c r="L1605">
        <v>1.5337024460856363E-4</v>
      </c>
      <c r="N1605" s="2">
        <v>35117</v>
      </c>
      <c r="O1605">
        <v>6.4062000000000001</v>
      </c>
      <c r="Q1605" s="2">
        <v>35117</v>
      </c>
      <c r="R1605">
        <v>6588.63</v>
      </c>
      <c r="S1605" s="8">
        <f t="shared" ref="S1605:S1668" si="230">R1605/R1604-1</f>
        <v>2.6283939444445181E-2</v>
      </c>
      <c r="T1605" s="9">
        <f t="shared" si="226"/>
        <v>2.608193944444518E-2</v>
      </c>
      <c r="U1605" s="3">
        <f>Sheet1!$B$17+Sheet1!$B$18*'Portfolio allocation'!K1605</f>
        <v>1.93579562079907E-2</v>
      </c>
      <c r="V1605" s="13">
        <f t="shared" ref="V1605:V1668" si="231">T1605-U1605</f>
        <v>6.7239832364544803E-3</v>
      </c>
      <c r="W1605" s="13"/>
      <c r="X1605" s="2">
        <v>35117</v>
      </c>
      <c r="Y1605">
        <v>29.639900000000001</v>
      </c>
      <c r="AA1605" s="2">
        <v>35117</v>
      </c>
      <c r="AB1605">
        <v>355.03</v>
      </c>
      <c r="AC1605">
        <f t="shared" ref="AC1605:AC1668" si="232">AB1605/AB1604-1</f>
        <v>3.2213984590783395E-2</v>
      </c>
      <c r="AD1605">
        <f t="shared" si="227"/>
        <v>3.2014384590783394E-2</v>
      </c>
      <c r="AE1605">
        <f>Sheet2!$B$17+Sheet2!$B$18*'Portfolio allocation'!K1605</f>
        <v>1.4679829331873546E-2</v>
      </c>
      <c r="AF1605">
        <f t="shared" ref="AF1605:AF1668" si="233">AD1605-AE1605</f>
        <v>1.7334555258909846E-2</v>
      </c>
      <c r="AH1605" s="2">
        <v>35117</v>
      </c>
      <c r="AI1605">
        <v>5.899</v>
      </c>
      <c r="AJ1605">
        <v>4.99</v>
      </c>
      <c r="AK1605">
        <v>1.31674</v>
      </c>
      <c r="AR1605" s="3"/>
    </row>
    <row r="1606" spans="1:44" hidden="1" outlineLevel="1" x14ac:dyDescent="0.2">
      <c r="A1606" s="2">
        <v>35118</v>
      </c>
      <c r="B1606">
        <v>14.78</v>
      </c>
      <c r="E1606" s="2">
        <v>35118</v>
      </c>
      <c r="F1606">
        <v>659.08</v>
      </c>
      <c r="G1606">
        <f t="shared" si="228"/>
        <v>3.3391008712024828E-4</v>
      </c>
      <c r="H1606" s="2">
        <v>35118</v>
      </c>
      <c r="I1606">
        <v>850.23</v>
      </c>
      <c r="J1606">
        <f t="shared" si="229"/>
        <v>3.5297024460856363E-4</v>
      </c>
      <c r="K1606">
        <f t="shared" si="225"/>
        <v>1.5337024460856363E-4</v>
      </c>
      <c r="L1606">
        <v>-1.3267852444632687E-2</v>
      </c>
      <c r="N1606" s="2">
        <v>35118</v>
      </c>
      <c r="O1606">
        <v>6.4687000000000001</v>
      </c>
      <c r="Q1606" s="2">
        <v>35118</v>
      </c>
      <c r="R1606">
        <v>6652.9</v>
      </c>
      <c r="S1606" s="8">
        <f t="shared" si="230"/>
        <v>9.7546834470898514E-3</v>
      </c>
      <c r="T1606" s="9">
        <f t="shared" si="226"/>
        <v>9.5550834470898519E-3</v>
      </c>
      <c r="U1606" s="3">
        <f>Sheet1!$B$17+Sheet1!$B$18*'Portfolio allocation'!K1606</f>
        <v>6.637491158884715E-4</v>
      </c>
      <c r="V1606" s="13">
        <f t="shared" si="231"/>
        <v>8.8913343312013796E-3</v>
      </c>
      <c r="W1606" s="13"/>
      <c r="X1606" s="2">
        <v>35118</v>
      </c>
      <c r="Y1606">
        <v>29.998100000000001</v>
      </c>
      <c r="AA1606" s="2">
        <v>35118</v>
      </c>
      <c r="AB1606">
        <v>359.33</v>
      </c>
      <c r="AC1606">
        <f t="shared" si="232"/>
        <v>1.2111652536405337E-2</v>
      </c>
      <c r="AD1606">
        <f t="shared" si="227"/>
        <v>1.1910852536405338E-2</v>
      </c>
      <c r="AE1606">
        <f>Sheet2!$B$17+Sheet2!$B$18*'Portfolio allocation'!K1606</f>
        <v>1.8976774569912018E-4</v>
      </c>
      <c r="AF1606">
        <f t="shared" si="233"/>
        <v>1.1721084790706217E-2</v>
      </c>
      <c r="AH1606" s="2">
        <v>35118</v>
      </c>
      <c r="AI1606">
        <v>5.9589999999999996</v>
      </c>
      <c r="AJ1606">
        <v>5.0199999999999996</v>
      </c>
      <c r="AK1606">
        <v>1.3190200000000001</v>
      </c>
      <c r="AR1606" s="3"/>
    </row>
    <row r="1607" spans="1:44" hidden="1" outlineLevel="1" x14ac:dyDescent="0.2">
      <c r="A1607" s="2">
        <v>35121</v>
      </c>
      <c r="B1607">
        <v>16.38</v>
      </c>
      <c r="E1607" s="2">
        <v>35121</v>
      </c>
      <c r="F1607">
        <v>650.46</v>
      </c>
      <c r="G1607">
        <f t="shared" si="228"/>
        <v>-1.3078837166960011E-2</v>
      </c>
      <c r="H1607" s="2">
        <v>35121</v>
      </c>
      <c r="I1607">
        <v>839.12</v>
      </c>
      <c r="J1607">
        <f t="shared" si="229"/>
        <v>-1.3067052444632687E-2</v>
      </c>
      <c r="K1607">
        <f t="shared" si="225"/>
        <v>-1.3267852444632687E-2</v>
      </c>
      <c r="L1607">
        <v>-5.0404021355706296E-3</v>
      </c>
      <c r="N1607" s="2">
        <v>35121</v>
      </c>
      <c r="O1607">
        <v>6.2891000000000004</v>
      </c>
      <c r="Q1607" s="2">
        <v>35121</v>
      </c>
      <c r="R1607">
        <v>6468.1</v>
      </c>
      <c r="S1607" s="8">
        <f t="shared" si="230"/>
        <v>-2.7777360248913863E-2</v>
      </c>
      <c r="T1607" s="9">
        <f t="shared" si="226"/>
        <v>-2.7978160248913864E-2</v>
      </c>
      <c r="U1607" s="3">
        <f>Sheet1!$B$17+Sheet1!$B$18*'Portfolio allocation'!K1607</f>
        <v>-1.4733417692224927E-2</v>
      </c>
      <c r="V1607" s="13">
        <f t="shared" si="231"/>
        <v>-1.3244742556688937E-2</v>
      </c>
      <c r="W1607" s="13"/>
      <c r="X1607" s="2">
        <v>35121</v>
      </c>
      <c r="Y1607">
        <v>29.818999999999999</v>
      </c>
      <c r="AA1607" s="2">
        <v>35121</v>
      </c>
      <c r="AB1607">
        <v>357.18</v>
      </c>
      <c r="AC1607">
        <f t="shared" si="232"/>
        <v>-5.98335791612159E-3</v>
      </c>
      <c r="AD1607">
        <f t="shared" si="227"/>
        <v>-6.1853579161215899E-3</v>
      </c>
      <c r="AE1607">
        <f>Sheet2!$B$17+Sheet2!$B$18*'Portfolio allocation'!K1607</f>
        <v>-1.1744725875932992E-2</v>
      </c>
      <c r="AF1607">
        <f t="shared" si="233"/>
        <v>5.5593679598114022E-3</v>
      </c>
      <c r="AH1607" s="2">
        <v>35121</v>
      </c>
      <c r="AI1607">
        <v>6.0039999999999996</v>
      </c>
      <c r="AJ1607">
        <v>5.05</v>
      </c>
      <c r="AK1607">
        <v>1.3224499999999999</v>
      </c>
      <c r="AR1607" s="3"/>
    </row>
    <row r="1608" spans="1:44" hidden="1" outlineLevel="1" x14ac:dyDescent="0.2">
      <c r="A1608" s="2">
        <v>35122</v>
      </c>
      <c r="B1608">
        <v>16.63</v>
      </c>
      <c r="E1608" s="2">
        <v>35122</v>
      </c>
      <c r="F1608">
        <v>647.24</v>
      </c>
      <c r="G1608">
        <f t="shared" si="228"/>
        <v>-4.9503428343019573E-3</v>
      </c>
      <c r="H1608" s="2">
        <v>35122</v>
      </c>
      <c r="I1608">
        <v>835.06</v>
      </c>
      <c r="J1608">
        <f t="shared" si="229"/>
        <v>-4.8384021355706297E-3</v>
      </c>
      <c r="K1608">
        <f t="shared" si="225"/>
        <v>-5.0404021355706296E-3</v>
      </c>
      <c r="L1608">
        <v>-3.7494554738580713E-3</v>
      </c>
      <c r="N1608" s="2">
        <v>35122</v>
      </c>
      <c r="O1608">
        <v>6.2577999999999996</v>
      </c>
      <c r="Q1608" s="2">
        <v>35122</v>
      </c>
      <c r="R1608">
        <v>6435.96</v>
      </c>
      <c r="S1608" s="8">
        <f t="shared" si="230"/>
        <v>-4.9690017161144739E-3</v>
      </c>
      <c r="T1608" s="9">
        <f t="shared" si="226"/>
        <v>-5.1710017161144739E-3</v>
      </c>
      <c r="U1608" s="3">
        <f>Sheet1!$B$17+Sheet1!$B$18*'Portfolio allocation'!K1608</f>
        <v>-5.2946781863495301E-3</v>
      </c>
      <c r="V1608" s="13">
        <f t="shared" si="231"/>
        <v>1.2367647023505627E-4</v>
      </c>
      <c r="W1608" s="13"/>
      <c r="X1608" s="2">
        <v>35122</v>
      </c>
      <c r="Y1608">
        <v>30.744399999999999</v>
      </c>
      <c r="AA1608" s="2">
        <v>35122</v>
      </c>
      <c r="AB1608">
        <v>368.26</v>
      </c>
      <c r="AC1608">
        <f t="shared" si="232"/>
        <v>3.1020773839520732E-2</v>
      </c>
      <c r="AD1608">
        <f t="shared" si="227"/>
        <v>3.0815973839520731E-2</v>
      </c>
      <c r="AE1608">
        <f>Sheet2!$B$17+Sheet2!$B$18*'Portfolio allocation'!K1608</f>
        <v>-4.428667159873694E-3</v>
      </c>
      <c r="AF1608">
        <f t="shared" si="233"/>
        <v>3.5244640999394422E-2</v>
      </c>
      <c r="AH1608" s="2">
        <v>35122</v>
      </c>
      <c r="AI1608">
        <v>6.0510000000000002</v>
      </c>
      <c r="AJ1608">
        <v>5.12</v>
      </c>
      <c r="AK1608">
        <v>1.3198799999999999</v>
      </c>
      <c r="AR1608" s="3"/>
    </row>
    <row r="1609" spans="1:44" hidden="1" outlineLevel="1" x14ac:dyDescent="0.2">
      <c r="A1609" s="2">
        <v>35123</v>
      </c>
      <c r="B1609">
        <v>16.72</v>
      </c>
      <c r="E1609" s="2">
        <v>35123</v>
      </c>
      <c r="F1609">
        <v>644.75</v>
      </c>
      <c r="G1609">
        <f t="shared" si="228"/>
        <v>-3.8471046288857114E-3</v>
      </c>
      <c r="H1609" s="2">
        <v>35123</v>
      </c>
      <c r="I1609">
        <v>832.1</v>
      </c>
      <c r="J1609">
        <f t="shared" si="229"/>
        <v>-3.5446554738580716E-3</v>
      </c>
      <c r="K1609">
        <f t="shared" si="225"/>
        <v>-3.7494554738580713E-3</v>
      </c>
      <c r="L1609">
        <v>-6.830600264391298E-3</v>
      </c>
      <c r="N1609" s="2">
        <v>35123</v>
      </c>
      <c r="O1609">
        <v>6.2577999999999996</v>
      </c>
      <c r="Q1609" s="2">
        <v>35123</v>
      </c>
      <c r="R1609">
        <v>6435.96</v>
      </c>
      <c r="S1609" s="8">
        <f t="shared" si="230"/>
        <v>0</v>
      </c>
      <c r="T1609" s="9">
        <f t="shared" si="226"/>
        <v>-2.0480000000000002E-4</v>
      </c>
      <c r="U1609" s="3">
        <f>Sheet1!$B$17+Sheet1!$B$18*'Portfolio allocation'!K1609</f>
        <v>-3.8136714590936605E-3</v>
      </c>
      <c r="V1609" s="13">
        <f t="shared" si="231"/>
        <v>3.6088714590936603E-3</v>
      </c>
      <c r="W1609" s="13"/>
      <c r="X1609" s="2">
        <v>35123</v>
      </c>
      <c r="Y1609">
        <v>30.416</v>
      </c>
      <c r="AA1609" s="2">
        <v>35123</v>
      </c>
      <c r="AB1609">
        <v>364.33</v>
      </c>
      <c r="AC1609">
        <f t="shared" si="232"/>
        <v>-1.0671807961766144E-2</v>
      </c>
      <c r="AD1609">
        <f t="shared" si="227"/>
        <v>-1.0880607961766145E-2</v>
      </c>
      <c r="AE1609">
        <f>Sheet2!$B$17+Sheet2!$B$18*'Portfolio allocation'!K1609</f>
        <v>-3.2807244532508293E-3</v>
      </c>
      <c r="AF1609">
        <f t="shared" si="233"/>
        <v>-7.5998835085153149E-3</v>
      </c>
      <c r="AH1609" s="2">
        <v>35123</v>
      </c>
      <c r="AI1609">
        <v>6.0919999999999996</v>
      </c>
      <c r="AJ1609">
        <v>5.22</v>
      </c>
      <c r="AK1609">
        <v>1.31488</v>
      </c>
      <c r="AR1609" s="3"/>
    </row>
    <row r="1610" spans="1:44" hidden="1" outlineLevel="1" x14ac:dyDescent="0.2">
      <c r="A1610" s="2">
        <v>35124</v>
      </c>
      <c r="B1610">
        <v>17.04</v>
      </c>
      <c r="E1610" s="2">
        <v>35124</v>
      </c>
      <c r="F1610">
        <v>640.42999999999995</v>
      </c>
      <c r="G1610">
        <f t="shared" si="228"/>
        <v>-6.7002714230323113E-3</v>
      </c>
      <c r="H1610" s="2">
        <v>35124</v>
      </c>
      <c r="I1610">
        <v>826.59</v>
      </c>
      <c r="J1610">
        <f t="shared" si="229"/>
        <v>-6.6218002643912977E-3</v>
      </c>
      <c r="K1610">
        <f t="shared" si="225"/>
        <v>-6.830600264391298E-3</v>
      </c>
      <c r="L1610">
        <v>5.9728249458619528E-3</v>
      </c>
      <c r="N1610" s="2">
        <v>35124</v>
      </c>
      <c r="O1610">
        <v>6.1680000000000001</v>
      </c>
      <c r="Q1610" s="2">
        <v>35124</v>
      </c>
      <c r="R1610">
        <v>6343.56</v>
      </c>
      <c r="S1610" s="8">
        <f t="shared" si="230"/>
        <v>-1.4356832547125831E-2</v>
      </c>
      <c r="T1610" s="9">
        <f t="shared" si="226"/>
        <v>-1.4565632547125831E-2</v>
      </c>
      <c r="U1610" s="3">
        <f>Sheet1!$B$17+Sheet1!$B$18*'Portfolio allocation'!K1610</f>
        <v>-7.3484388493866015E-3</v>
      </c>
      <c r="V1610" s="13">
        <f t="shared" si="231"/>
        <v>-7.2171936977392295E-3</v>
      </c>
      <c r="W1610" s="13"/>
      <c r="X1610" s="2">
        <v>35124</v>
      </c>
      <c r="Y1610">
        <v>29.2818</v>
      </c>
      <c r="AA1610" s="2">
        <v>35124</v>
      </c>
      <c r="AB1610">
        <v>350.74</v>
      </c>
      <c r="AC1610">
        <f t="shared" si="232"/>
        <v>-3.7301347679301711E-2</v>
      </c>
      <c r="AD1610">
        <f t="shared" si="227"/>
        <v>-3.751054767930171E-2</v>
      </c>
      <c r="AE1610">
        <f>Sheet2!$B$17+Sheet2!$B$18*'Portfolio allocation'!K1610</f>
        <v>-6.0205570081059831E-3</v>
      </c>
      <c r="AF1610">
        <f t="shared" si="233"/>
        <v>-3.1489990671195726E-2</v>
      </c>
      <c r="AH1610" s="2">
        <v>35124</v>
      </c>
      <c r="AI1610">
        <v>6.1029999999999998</v>
      </c>
      <c r="AJ1610">
        <v>5.23</v>
      </c>
      <c r="AK1610">
        <v>1.30718</v>
      </c>
      <c r="AR1610" s="3"/>
    </row>
    <row r="1611" spans="1:44" hidden="1" outlineLevel="1" x14ac:dyDescent="0.2">
      <c r="A1611" s="2">
        <v>35125</v>
      </c>
      <c r="B1611">
        <v>16.72</v>
      </c>
      <c r="E1611" s="2">
        <v>35125</v>
      </c>
      <c r="F1611">
        <v>644.37</v>
      </c>
      <c r="G1611">
        <f t="shared" si="228"/>
        <v>6.1521165466953409E-3</v>
      </c>
      <c r="H1611" s="2">
        <v>35125</v>
      </c>
      <c r="I1611">
        <v>831.7</v>
      </c>
      <c r="J1611">
        <f t="shared" si="229"/>
        <v>6.1820249458619525E-3</v>
      </c>
      <c r="K1611">
        <f t="shared" si="225"/>
        <v>5.9728249458619528E-3</v>
      </c>
      <c r="L1611">
        <v>9.9571134303234089E-3</v>
      </c>
      <c r="N1611" s="2">
        <v>35125</v>
      </c>
      <c r="O1611">
        <v>5.9687000000000001</v>
      </c>
      <c r="Q1611" s="2">
        <v>35125</v>
      </c>
      <c r="R1611">
        <v>6138.67</v>
      </c>
      <c r="S1611" s="8">
        <f t="shared" si="230"/>
        <v>-3.229889841035638E-2</v>
      </c>
      <c r="T1611" s="9">
        <f t="shared" si="226"/>
        <v>-3.250809841035638E-2</v>
      </c>
      <c r="U1611" s="3">
        <f>Sheet1!$B$17+Sheet1!$B$18*'Portfolio allocation'!K1611</f>
        <v>7.339975033761513E-3</v>
      </c>
      <c r="V1611" s="13">
        <f t="shared" si="231"/>
        <v>-3.9848073444117893E-2</v>
      </c>
      <c r="W1611" s="13"/>
      <c r="X1611" s="2">
        <v>35125</v>
      </c>
      <c r="Y1611">
        <v>28.2072</v>
      </c>
      <c r="AA1611" s="2">
        <v>35125</v>
      </c>
      <c r="AB1611">
        <v>337.87</v>
      </c>
      <c r="AC1611">
        <f t="shared" si="232"/>
        <v>-3.6693847294292037E-2</v>
      </c>
      <c r="AD1611">
        <f t="shared" si="227"/>
        <v>-3.689664729429204E-2</v>
      </c>
      <c r="AE1611">
        <f>Sheet2!$B$17+Sheet2!$B$18*'Portfolio allocation'!K1611</f>
        <v>5.3645753337708121E-3</v>
      </c>
      <c r="AF1611">
        <f t="shared" si="233"/>
        <v>-4.2261222628062853E-2</v>
      </c>
      <c r="AH1611" s="2">
        <v>35125</v>
      </c>
      <c r="AI1611">
        <v>5.9870000000000001</v>
      </c>
      <c r="AJ1611">
        <v>5.07</v>
      </c>
      <c r="AK1611">
        <v>1.3022899999999999</v>
      </c>
      <c r="AR1611" s="3"/>
    </row>
    <row r="1612" spans="1:44" hidden="1" outlineLevel="1" x14ac:dyDescent="0.2">
      <c r="A1612" s="2">
        <v>35128</v>
      </c>
      <c r="B1612">
        <v>16.670000000000002</v>
      </c>
      <c r="E1612" s="2">
        <v>35128</v>
      </c>
      <c r="F1612">
        <v>650.80999999999995</v>
      </c>
      <c r="G1612">
        <f t="shared" si="228"/>
        <v>9.9942579573846224E-3</v>
      </c>
      <c r="H1612" s="2">
        <v>35128</v>
      </c>
      <c r="I1612">
        <v>840.15</v>
      </c>
      <c r="J1612">
        <f t="shared" si="229"/>
        <v>1.0159913430323408E-2</v>
      </c>
      <c r="K1612">
        <f t="shared" si="225"/>
        <v>9.9571134303234089E-3</v>
      </c>
      <c r="L1612">
        <v>7.5478163185145339E-3</v>
      </c>
      <c r="N1612" s="2">
        <v>35128</v>
      </c>
      <c r="O1612">
        <v>6.0156000000000001</v>
      </c>
      <c r="Q1612" s="2">
        <v>35128</v>
      </c>
      <c r="R1612">
        <v>6186.88</v>
      </c>
      <c r="S1612" s="8">
        <f t="shared" si="230"/>
        <v>7.8534926946716155E-3</v>
      </c>
      <c r="T1612" s="9">
        <f t="shared" si="226"/>
        <v>7.6506926946716151E-3</v>
      </c>
      <c r="U1612" s="3">
        <f>Sheet1!$B$17+Sheet1!$B$18*'Portfolio allocation'!K1612</f>
        <v>1.1910851758433944E-2</v>
      </c>
      <c r="V1612" s="13">
        <f t="shared" si="231"/>
        <v>-4.2601590637623291E-3</v>
      </c>
      <c r="W1612" s="13"/>
      <c r="X1612" s="2">
        <v>35128</v>
      </c>
      <c r="Y1612">
        <v>27.729600000000001</v>
      </c>
      <c r="AA1612" s="2">
        <v>35128</v>
      </c>
      <c r="AB1612">
        <v>332.15</v>
      </c>
      <c r="AC1612">
        <f t="shared" si="232"/>
        <v>-1.6929588303193577E-2</v>
      </c>
      <c r="AD1612">
        <f t="shared" si="227"/>
        <v>-1.7130388303193578E-2</v>
      </c>
      <c r="AE1612">
        <f>Sheet2!$B$17+Sheet2!$B$18*'Portfolio allocation'!K1612</f>
        <v>8.9075063025464852E-3</v>
      </c>
      <c r="AF1612">
        <f t="shared" si="233"/>
        <v>-2.6037894605740061E-2</v>
      </c>
      <c r="AH1612" s="2">
        <v>35128</v>
      </c>
      <c r="AI1612">
        <v>5.9020000000000001</v>
      </c>
      <c r="AJ1612">
        <v>5.0199999999999996</v>
      </c>
      <c r="AK1612">
        <v>1.30321</v>
      </c>
      <c r="AR1612" s="3"/>
    </row>
    <row r="1613" spans="1:44" hidden="1" outlineLevel="1" x14ac:dyDescent="0.2">
      <c r="A1613" s="2">
        <v>35129</v>
      </c>
      <c r="B1613">
        <v>16.100000000000001</v>
      </c>
      <c r="E1613" s="2">
        <v>35129</v>
      </c>
      <c r="F1613">
        <v>655.79</v>
      </c>
      <c r="G1613">
        <f t="shared" si="228"/>
        <v>7.6520028887079317E-3</v>
      </c>
      <c r="H1613" s="2">
        <v>35129</v>
      </c>
      <c r="I1613">
        <v>846.66</v>
      </c>
      <c r="J1613">
        <f t="shared" si="229"/>
        <v>7.748616318514534E-3</v>
      </c>
      <c r="K1613">
        <f t="shared" si="225"/>
        <v>7.5478163185145339E-3</v>
      </c>
      <c r="L1613">
        <v>-5.6831581130560279E-3</v>
      </c>
      <c r="N1613" s="2">
        <v>35129</v>
      </c>
      <c r="O1613">
        <v>6.1327999999999996</v>
      </c>
      <c r="Q1613" s="2">
        <v>35129</v>
      </c>
      <c r="R1613">
        <v>6307.4</v>
      </c>
      <c r="S1613" s="8">
        <f t="shared" si="230"/>
        <v>1.9479931726492206E-2</v>
      </c>
      <c r="T1613" s="9">
        <f t="shared" si="226"/>
        <v>1.9279131726492205E-2</v>
      </c>
      <c r="U1613" s="3">
        <f>Sheet1!$B$17+Sheet1!$B$18*'Portfolio allocation'!K1613</f>
        <v>9.146845052058053E-3</v>
      </c>
      <c r="V1613" s="13">
        <f t="shared" si="231"/>
        <v>1.0132286674434152E-2</v>
      </c>
      <c r="W1613" s="13"/>
      <c r="X1613" s="2">
        <v>35129</v>
      </c>
      <c r="Y1613">
        <v>28.4161</v>
      </c>
      <c r="AA1613" s="2">
        <v>35129</v>
      </c>
      <c r="AB1613">
        <v>340.38</v>
      </c>
      <c r="AC1613">
        <f t="shared" si="232"/>
        <v>2.4777961764263168E-2</v>
      </c>
      <c r="AD1613">
        <f t="shared" si="227"/>
        <v>2.4575161764263168E-2</v>
      </c>
      <c r="AE1613">
        <f>Sheet2!$B$17+Sheet2!$B$18*'Portfolio allocation'!K1613</f>
        <v>6.7650978439975223E-3</v>
      </c>
      <c r="AF1613">
        <f t="shared" si="233"/>
        <v>1.7810063920265646E-2</v>
      </c>
      <c r="AH1613" s="2">
        <v>35129</v>
      </c>
      <c r="AI1613">
        <v>5.9489999999999998</v>
      </c>
      <c r="AJ1613">
        <v>5.07</v>
      </c>
      <c r="AK1613">
        <v>1.3007899999999999</v>
      </c>
      <c r="AR1613" s="3"/>
    </row>
    <row r="1614" spans="1:44" hidden="1" outlineLevel="1" x14ac:dyDescent="0.2">
      <c r="A1614" s="2">
        <v>35130</v>
      </c>
      <c r="B1614">
        <v>16.559999999999999</v>
      </c>
      <c r="E1614" s="2">
        <v>35130</v>
      </c>
      <c r="F1614">
        <v>652</v>
      </c>
      <c r="G1614">
        <f t="shared" si="228"/>
        <v>-5.7792891016941184E-3</v>
      </c>
      <c r="H1614" s="2">
        <v>35130</v>
      </c>
      <c r="I1614">
        <v>842.02</v>
      </c>
      <c r="J1614">
        <f t="shared" si="229"/>
        <v>-5.4803581130560275E-3</v>
      </c>
      <c r="K1614">
        <f t="shared" si="225"/>
        <v>-5.6831581130560279E-3</v>
      </c>
      <c r="L1614">
        <v>2.3956883399444294E-3</v>
      </c>
      <c r="N1614" s="2">
        <v>35130</v>
      </c>
      <c r="O1614">
        <v>6.0625</v>
      </c>
      <c r="Q1614" s="2">
        <v>35130</v>
      </c>
      <c r="R1614">
        <v>6235.09</v>
      </c>
      <c r="S1614" s="8">
        <f t="shared" si="230"/>
        <v>-1.1464311760788881E-2</v>
      </c>
      <c r="T1614" s="9">
        <f t="shared" si="226"/>
        <v>-1.1667111760788881E-2</v>
      </c>
      <c r="U1614" s="3">
        <f>Sheet1!$B$17+Sheet1!$B$18*'Portfolio allocation'!K1614</f>
        <v>-6.0320641333234965E-3</v>
      </c>
      <c r="V1614" s="13">
        <f t="shared" si="231"/>
        <v>-5.6350476274653841E-3</v>
      </c>
      <c r="W1614" s="13"/>
      <c r="X1614" s="2">
        <v>35130</v>
      </c>
      <c r="Y1614">
        <v>27.938600000000001</v>
      </c>
      <c r="AA1614" s="2">
        <v>35130</v>
      </c>
      <c r="AB1614">
        <v>334.66</v>
      </c>
      <c r="AC1614">
        <f t="shared" si="232"/>
        <v>-1.6804747634996064E-2</v>
      </c>
      <c r="AD1614">
        <f t="shared" si="227"/>
        <v>-1.7009947634996064E-2</v>
      </c>
      <c r="AE1614">
        <f>Sheet2!$B$17+Sheet2!$B$18*'Portfolio allocation'!K1614</f>
        <v>-5.0002221732417841E-3</v>
      </c>
      <c r="AF1614">
        <f t="shared" si="233"/>
        <v>-1.200972546175428E-2</v>
      </c>
      <c r="AH1614" s="2">
        <v>35130</v>
      </c>
      <c r="AI1614">
        <v>6.0469999999999997</v>
      </c>
      <c r="AJ1614">
        <v>5.13</v>
      </c>
      <c r="AK1614">
        <v>1.3035000000000001</v>
      </c>
      <c r="AR1614" s="3"/>
    </row>
    <row r="1615" spans="1:44" hidden="1" outlineLevel="1" x14ac:dyDescent="0.2">
      <c r="A1615" s="2">
        <v>35131</v>
      </c>
      <c r="B1615">
        <v>16.489999999999998</v>
      </c>
      <c r="E1615" s="2">
        <v>35131</v>
      </c>
      <c r="F1615">
        <v>653.65</v>
      </c>
      <c r="G1615">
        <f t="shared" si="228"/>
        <v>2.5306748466258355E-3</v>
      </c>
      <c r="H1615" s="2">
        <v>35131</v>
      </c>
      <c r="I1615">
        <v>844.21</v>
      </c>
      <c r="J1615">
        <f t="shared" si="229"/>
        <v>2.6008883399444294E-3</v>
      </c>
      <c r="K1615">
        <f t="shared" si="225"/>
        <v>2.3956883399444294E-3</v>
      </c>
      <c r="L1615">
        <v>-3.1027314976131509E-2</v>
      </c>
      <c r="N1615" s="2">
        <v>35131</v>
      </c>
      <c r="O1615">
        <v>6.0819999999999999</v>
      </c>
      <c r="Q1615" s="2">
        <v>35131</v>
      </c>
      <c r="R1615">
        <v>6255.18</v>
      </c>
      <c r="S1615" s="8">
        <f t="shared" si="230"/>
        <v>3.222086609816488E-3</v>
      </c>
      <c r="T1615" s="9">
        <f t="shared" si="226"/>
        <v>3.016886609816488E-3</v>
      </c>
      <c r="U1615" s="3">
        <f>Sheet1!$B$17+Sheet1!$B$18*'Portfolio allocation'!K1615</f>
        <v>3.2361932627554876E-3</v>
      </c>
      <c r="V1615" s="13">
        <f t="shared" si="231"/>
        <v>-2.1930665293899958E-4</v>
      </c>
      <c r="W1615" s="13"/>
      <c r="X1615" s="2">
        <v>35131</v>
      </c>
      <c r="Y1615">
        <v>27.968399999999999</v>
      </c>
      <c r="AA1615" s="2">
        <v>35131</v>
      </c>
      <c r="AB1615">
        <v>335.01</v>
      </c>
      <c r="AC1615">
        <f t="shared" si="232"/>
        <v>1.0458375664852415E-3</v>
      </c>
      <c r="AD1615">
        <f t="shared" si="227"/>
        <v>8.402375664852415E-4</v>
      </c>
      <c r="AE1615">
        <f>Sheet2!$B$17+Sheet2!$B$18*'Portfolio allocation'!K1615</f>
        <v>2.1836942027802855E-3</v>
      </c>
      <c r="AF1615">
        <f t="shared" si="233"/>
        <v>-1.343456636295044E-3</v>
      </c>
      <c r="AH1615" s="2">
        <v>35131</v>
      </c>
      <c r="AI1615">
        <v>6.0650000000000004</v>
      </c>
      <c r="AJ1615">
        <v>5.14</v>
      </c>
      <c r="AK1615">
        <v>1.3008200000000001</v>
      </c>
      <c r="AR1615" s="3"/>
    </row>
    <row r="1616" spans="1:44" hidden="1" outlineLevel="1" x14ac:dyDescent="0.2">
      <c r="A1616" s="2">
        <v>35132</v>
      </c>
      <c r="B1616">
        <v>20.7</v>
      </c>
      <c r="E1616" s="2">
        <v>35132</v>
      </c>
      <c r="F1616">
        <v>633.5</v>
      </c>
      <c r="G1616">
        <f t="shared" si="228"/>
        <v>-3.0826895127361698E-2</v>
      </c>
      <c r="H1616" s="2">
        <v>35132</v>
      </c>
      <c r="I1616">
        <v>818.19</v>
      </c>
      <c r="J1616">
        <f t="shared" si="229"/>
        <v>-3.0821714976131509E-2</v>
      </c>
      <c r="K1616">
        <f t="shared" si="225"/>
        <v>-3.1027314976131509E-2</v>
      </c>
      <c r="L1616">
        <v>1.012429660103396E-2</v>
      </c>
      <c r="N1616" s="2">
        <v>35132</v>
      </c>
      <c r="O1616">
        <v>5.9452999999999996</v>
      </c>
      <c r="Q1616" s="2">
        <v>35132</v>
      </c>
      <c r="R1616">
        <v>6114.57</v>
      </c>
      <c r="S1616" s="8">
        <f t="shared" si="230"/>
        <v>-2.2478969430136386E-2</v>
      </c>
      <c r="T1616" s="9">
        <f t="shared" si="226"/>
        <v>-2.2684569430136386E-2</v>
      </c>
      <c r="U1616" s="3">
        <f>Sheet1!$B$17+Sheet1!$B$18*'Portfolio allocation'!K1616</f>
        <v>-3.5107523192994768E-2</v>
      </c>
      <c r="V1616" s="13">
        <f t="shared" si="231"/>
        <v>1.2422953762858381E-2</v>
      </c>
      <c r="W1616" s="13"/>
      <c r="X1616" s="2">
        <v>35132</v>
      </c>
      <c r="Y1616">
        <v>27.2819</v>
      </c>
      <c r="AA1616" s="2">
        <v>35132</v>
      </c>
      <c r="AB1616">
        <v>326.79000000000002</v>
      </c>
      <c r="AC1616">
        <f t="shared" si="232"/>
        <v>-2.4536580997582047E-2</v>
      </c>
      <c r="AD1616">
        <f t="shared" si="227"/>
        <v>-2.4752180997582047E-2</v>
      </c>
      <c r="AE1616">
        <f>Sheet2!$B$17+Sheet2!$B$18*'Portfolio allocation'!K1616</f>
        <v>-2.7536893043808925E-2</v>
      </c>
      <c r="AF1616">
        <f t="shared" si="233"/>
        <v>2.7847120462268782E-3</v>
      </c>
      <c r="AH1616" s="2">
        <v>35132</v>
      </c>
      <c r="AI1616">
        <v>6.3869999999999996</v>
      </c>
      <c r="AJ1616">
        <v>5.39</v>
      </c>
      <c r="AK1616">
        <v>1.29674</v>
      </c>
      <c r="AR1616" s="3"/>
    </row>
    <row r="1617" spans="1:44" hidden="1" outlineLevel="1" x14ac:dyDescent="0.2">
      <c r="A1617" s="2">
        <v>35135</v>
      </c>
      <c r="B1617">
        <v>19.399999999999999</v>
      </c>
      <c r="E1617" s="2">
        <v>35135</v>
      </c>
      <c r="F1617">
        <v>640.02</v>
      </c>
      <c r="G1617">
        <f t="shared" si="228"/>
        <v>1.0292028413575238E-2</v>
      </c>
      <c r="H1617" s="2">
        <v>35135</v>
      </c>
      <c r="I1617">
        <v>826.65</v>
      </c>
      <c r="J1617">
        <f t="shared" si="229"/>
        <v>1.033989660103396E-2</v>
      </c>
      <c r="K1617">
        <f t="shared" si="225"/>
        <v>1.012429660103396E-2</v>
      </c>
      <c r="L1617">
        <v>-4.7878728361458187E-3</v>
      </c>
      <c r="N1617" s="2">
        <v>35135</v>
      </c>
      <c r="O1617">
        <v>6.0312000000000001</v>
      </c>
      <c r="Q1617" s="2">
        <v>35135</v>
      </c>
      <c r="R1617">
        <v>6202.95</v>
      </c>
      <c r="S1617" s="8">
        <f t="shared" si="230"/>
        <v>1.4454000853698634E-2</v>
      </c>
      <c r="T1617" s="9">
        <f t="shared" si="226"/>
        <v>1.4238400853698634E-2</v>
      </c>
      <c r="U1617" s="3">
        <f>Sheet1!$B$17+Sheet1!$B$18*'Portfolio allocation'!K1617</f>
        <v>1.2102648528858083E-2</v>
      </c>
      <c r="V1617" s="13">
        <f t="shared" si="231"/>
        <v>2.1357523248405515E-3</v>
      </c>
      <c r="W1617" s="13"/>
      <c r="X1617" s="2">
        <v>35135</v>
      </c>
      <c r="Y1617">
        <v>27.9983</v>
      </c>
      <c r="AA1617" s="2">
        <v>35135</v>
      </c>
      <c r="AB1617">
        <v>335.37</v>
      </c>
      <c r="AC1617">
        <f t="shared" si="232"/>
        <v>2.625539337189009E-2</v>
      </c>
      <c r="AD1617">
        <f t="shared" si="227"/>
        <v>2.6040193371890091E-2</v>
      </c>
      <c r="AE1617">
        <f>Sheet2!$B$17+Sheet2!$B$18*'Portfolio allocation'!K1617</f>
        <v>9.0561698431707478E-3</v>
      </c>
      <c r="AF1617">
        <f t="shared" si="233"/>
        <v>1.6984023528719343E-2</v>
      </c>
      <c r="AH1617" s="2">
        <v>35135</v>
      </c>
      <c r="AI1617">
        <v>6.3159999999999998</v>
      </c>
      <c r="AJ1617">
        <v>5.38</v>
      </c>
      <c r="AK1617">
        <v>1.29742</v>
      </c>
      <c r="AR1617" s="3"/>
    </row>
    <row r="1618" spans="1:44" hidden="1" outlineLevel="1" x14ac:dyDescent="0.2">
      <c r="A1618" s="2">
        <v>35136</v>
      </c>
      <c r="B1618">
        <v>19.09</v>
      </c>
      <c r="E1618" s="2">
        <v>35136</v>
      </c>
      <c r="F1618">
        <v>637.09</v>
      </c>
      <c r="G1618">
        <f t="shared" si="228"/>
        <v>-4.5779819380643572E-3</v>
      </c>
      <c r="H1618" s="2">
        <v>35136</v>
      </c>
      <c r="I1618">
        <v>822.87</v>
      </c>
      <c r="J1618">
        <f t="shared" si="229"/>
        <v>-4.5726728361458191E-3</v>
      </c>
      <c r="K1618">
        <f t="shared" si="225"/>
        <v>-4.7878728361458187E-3</v>
      </c>
      <c r="L1618">
        <v>2.5422374518453473E-3</v>
      </c>
      <c r="N1618" s="2">
        <v>35136</v>
      </c>
      <c r="O1618">
        <v>5.9843999999999999</v>
      </c>
      <c r="Q1618" s="2">
        <v>35136</v>
      </c>
      <c r="R1618">
        <v>6154.74</v>
      </c>
      <c r="S1618" s="8">
        <f t="shared" si="230"/>
        <v>-7.7721084322781575E-3</v>
      </c>
      <c r="T1618" s="9">
        <f t="shared" si="226"/>
        <v>-7.987308432278158E-3</v>
      </c>
      <c r="U1618" s="3">
        <f>Sheet1!$B$17+Sheet1!$B$18*'Portfolio allocation'!K1618</f>
        <v>-5.0049701741058522E-3</v>
      </c>
      <c r="V1618" s="13">
        <f t="shared" si="231"/>
        <v>-2.9823382581723058E-3</v>
      </c>
      <c r="W1618" s="13"/>
      <c r="X1618" s="2">
        <v>35136</v>
      </c>
      <c r="Y1618">
        <v>27.2819</v>
      </c>
      <c r="AA1618" s="2">
        <v>35136</v>
      </c>
      <c r="AB1618">
        <v>326.79000000000002</v>
      </c>
      <c r="AC1618">
        <f t="shared" si="232"/>
        <v>-2.5583683692637971E-2</v>
      </c>
      <c r="AD1618">
        <f t="shared" si="227"/>
        <v>-2.5800083692637969E-2</v>
      </c>
      <c r="AE1618">
        <f>Sheet2!$B$17+Sheet2!$B$18*'Portfolio allocation'!K1618</f>
        <v>-4.20411166422004E-3</v>
      </c>
      <c r="AF1618">
        <f t="shared" si="233"/>
        <v>-2.1595972028417929E-2</v>
      </c>
      <c r="AH1618" s="2">
        <v>35136</v>
      </c>
      <c r="AI1618">
        <v>6.3520000000000003</v>
      </c>
      <c r="AJ1618">
        <v>5.41</v>
      </c>
      <c r="AK1618">
        <v>1.29966</v>
      </c>
      <c r="AR1618" s="3"/>
    </row>
    <row r="1619" spans="1:44" hidden="1" outlineLevel="1" x14ac:dyDescent="0.2">
      <c r="A1619" s="2">
        <v>35137</v>
      </c>
      <c r="B1619">
        <v>18.13</v>
      </c>
      <c r="E1619" s="2">
        <v>35137</v>
      </c>
      <c r="F1619">
        <v>638.54999999999995</v>
      </c>
      <c r="G1619">
        <f t="shared" si="228"/>
        <v>2.2916699367434568E-3</v>
      </c>
      <c r="H1619" s="2">
        <v>35137</v>
      </c>
      <c r="I1619">
        <v>825.14</v>
      </c>
      <c r="J1619">
        <f t="shared" si="229"/>
        <v>2.7586374518453471E-3</v>
      </c>
      <c r="K1619">
        <f t="shared" si="225"/>
        <v>2.5422374518453473E-3</v>
      </c>
      <c r="L1619">
        <v>3.432265816709839E-3</v>
      </c>
      <c r="N1619" s="2">
        <v>35137</v>
      </c>
      <c r="O1619">
        <v>6.3047000000000004</v>
      </c>
      <c r="Q1619" s="2">
        <v>35137</v>
      </c>
      <c r="R1619">
        <v>6484.17</v>
      </c>
      <c r="S1619" s="8">
        <f t="shared" si="230"/>
        <v>5.3524600551769996E-2</v>
      </c>
      <c r="T1619" s="9">
        <f t="shared" si="226"/>
        <v>5.3308200551769998E-2</v>
      </c>
      <c r="U1619" s="3">
        <f>Sheet1!$B$17+Sheet1!$B$18*'Portfolio allocation'!K1619</f>
        <v>3.4043181179766232E-3</v>
      </c>
      <c r="V1619" s="13">
        <f t="shared" si="231"/>
        <v>4.9903882433793373E-2</v>
      </c>
      <c r="W1619" s="13"/>
      <c r="X1619" s="2">
        <v>35137</v>
      </c>
      <c r="Y1619">
        <v>27.669899999999998</v>
      </c>
      <c r="AA1619" s="2">
        <v>35137</v>
      </c>
      <c r="AB1619">
        <v>331.44</v>
      </c>
      <c r="AC1619">
        <f t="shared" si="232"/>
        <v>1.4229321582667653E-2</v>
      </c>
      <c r="AD1619">
        <f t="shared" si="227"/>
        <v>1.4013721582667654E-2</v>
      </c>
      <c r="AE1619">
        <f>Sheet2!$B$17+Sheet2!$B$18*'Portfolio allocation'!K1619</f>
        <v>2.3140094118885724E-3</v>
      </c>
      <c r="AF1619">
        <f t="shared" si="233"/>
        <v>1.1699712170779081E-2</v>
      </c>
      <c r="AH1619" s="2">
        <v>35137</v>
      </c>
      <c r="AI1619">
        <v>6.3479999999999999</v>
      </c>
      <c r="AJ1619">
        <v>5.39</v>
      </c>
      <c r="AK1619">
        <v>1.3042100000000001</v>
      </c>
      <c r="AR1619" s="3"/>
    </row>
    <row r="1620" spans="1:44" hidden="1" outlineLevel="1" x14ac:dyDescent="0.2">
      <c r="A1620" s="2">
        <v>35138</v>
      </c>
      <c r="B1620">
        <v>16.93</v>
      </c>
      <c r="E1620" s="2">
        <v>35138</v>
      </c>
      <c r="F1620">
        <v>640.87</v>
      </c>
      <c r="G1620">
        <f t="shared" si="228"/>
        <v>3.6332315402083371E-3</v>
      </c>
      <c r="H1620" s="2">
        <v>35138</v>
      </c>
      <c r="I1620">
        <v>828.15</v>
      </c>
      <c r="J1620">
        <f t="shared" si="229"/>
        <v>3.6478658167098388E-3</v>
      </c>
      <c r="K1620">
        <f t="shared" si="225"/>
        <v>3.432265816709839E-3</v>
      </c>
      <c r="L1620">
        <v>6.904330374932475E-4</v>
      </c>
      <c r="N1620" s="2">
        <v>35138</v>
      </c>
      <c r="O1620">
        <v>6.2266000000000004</v>
      </c>
      <c r="Q1620" s="2">
        <v>35138</v>
      </c>
      <c r="R1620">
        <v>6403.82</v>
      </c>
      <c r="S1620" s="8">
        <f t="shared" si="230"/>
        <v>-1.2391717058621299E-2</v>
      </c>
      <c r="T1620" s="9">
        <f t="shared" si="226"/>
        <v>-1.2607317058621299E-2</v>
      </c>
      <c r="U1620" s="3">
        <f>Sheet1!$B$17+Sheet1!$B$18*'Portfolio allocation'!K1620</f>
        <v>4.4253812144675522E-3</v>
      </c>
      <c r="V1620" s="13">
        <f t="shared" si="231"/>
        <v>-1.7032698273088849E-2</v>
      </c>
      <c r="W1620" s="13"/>
      <c r="X1620" s="2">
        <v>35138</v>
      </c>
      <c r="Y1620">
        <v>27.9087</v>
      </c>
      <c r="AA1620" s="2">
        <v>35138</v>
      </c>
      <c r="AB1620">
        <v>334.3</v>
      </c>
      <c r="AC1620">
        <f t="shared" si="232"/>
        <v>8.6290127926622606E-3</v>
      </c>
      <c r="AD1620">
        <f t="shared" si="227"/>
        <v>8.4138127926622602E-3</v>
      </c>
      <c r="AE1620">
        <f>Sheet2!$B$17+Sheet2!$B$18*'Portfolio allocation'!K1620</f>
        <v>3.1054453406033082E-3</v>
      </c>
      <c r="AF1620">
        <f t="shared" si="233"/>
        <v>5.3083674520589524E-3</v>
      </c>
      <c r="AH1620" s="2">
        <v>35138</v>
      </c>
      <c r="AI1620">
        <v>6.3479999999999999</v>
      </c>
      <c r="AJ1620">
        <v>5.38</v>
      </c>
      <c r="AK1620">
        <v>1.3046199999999999</v>
      </c>
      <c r="AR1620" s="3"/>
    </row>
    <row r="1621" spans="1:44" hidden="1" outlineLevel="1" x14ac:dyDescent="0.2">
      <c r="A1621" s="2">
        <v>35139</v>
      </c>
      <c r="B1621">
        <v>16.54</v>
      </c>
      <c r="E1621" s="2">
        <v>35139</v>
      </c>
      <c r="F1621">
        <v>641.42999999999995</v>
      </c>
      <c r="G1621">
        <f t="shared" si="228"/>
        <v>8.7381216159276853E-4</v>
      </c>
      <c r="H1621" s="2">
        <v>35139</v>
      </c>
      <c r="I1621">
        <v>828.9</v>
      </c>
      <c r="J1621">
        <f t="shared" si="229"/>
        <v>9.0563303749324753E-4</v>
      </c>
      <c r="K1621">
        <f t="shared" si="225"/>
        <v>6.904330374932475E-4</v>
      </c>
      <c r="L1621">
        <v>1.7320919821450242E-2</v>
      </c>
      <c r="N1621" s="2">
        <v>35139</v>
      </c>
      <c r="O1621">
        <v>6.3983999999999996</v>
      </c>
      <c r="Q1621" s="2">
        <v>35139</v>
      </c>
      <c r="R1621">
        <v>6580.59</v>
      </c>
      <c r="S1621" s="8">
        <f t="shared" si="230"/>
        <v>2.7603836460112996E-2</v>
      </c>
      <c r="T1621" s="9">
        <f t="shared" si="226"/>
        <v>2.7388636460112997E-2</v>
      </c>
      <c r="U1621" s="3">
        <f>Sheet1!$B$17+Sheet1!$B$18*'Portfolio allocation'!K1621</f>
        <v>1.2798811628669891E-3</v>
      </c>
      <c r="V1621" s="13">
        <f t="shared" si="231"/>
        <v>2.610875529724601E-2</v>
      </c>
      <c r="W1621" s="13"/>
      <c r="X1621" s="2">
        <v>35139</v>
      </c>
      <c r="Y1621">
        <v>28.6251</v>
      </c>
      <c r="AA1621" s="2">
        <v>35139</v>
      </c>
      <c r="AB1621">
        <v>342.88</v>
      </c>
      <c r="AC1621">
        <f t="shared" si="232"/>
        <v>2.5665569847442393E-2</v>
      </c>
      <c r="AD1621">
        <f t="shared" si="227"/>
        <v>2.5445169847442394E-2</v>
      </c>
      <c r="AE1621">
        <f>Sheet2!$B$17+Sheet2!$B$18*'Portfolio allocation'!K1621</f>
        <v>6.6733768284324066E-4</v>
      </c>
      <c r="AF1621">
        <f t="shared" si="233"/>
        <v>2.4777832164599153E-2</v>
      </c>
      <c r="AH1621" s="2">
        <v>35139</v>
      </c>
      <c r="AI1621">
        <v>6.4480000000000004</v>
      </c>
      <c r="AJ1621">
        <v>5.51</v>
      </c>
      <c r="AK1621">
        <v>1.30057</v>
      </c>
      <c r="AR1621" s="3"/>
    </row>
    <row r="1622" spans="1:44" hidden="1" outlineLevel="1" x14ac:dyDescent="0.2">
      <c r="A1622" s="2">
        <v>35142</v>
      </c>
      <c r="B1622">
        <v>17.309999999999999</v>
      </c>
      <c r="E1622" s="2">
        <v>35142</v>
      </c>
      <c r="F1622">
        <v>652.65</v>
      </c>
      <c r="G1622">
        <f t="shared" si="228"/>
        <v>1.7492165941723981E-2</v>
      </c>
      <c r="H1622" s="2">
        <v>35142</v>
      </c>
      <c r="I1622">
        <v>843.44</v>
      </c>
      <c r="J1622">
        <f t="shared" si="229"/>
        <v>1.7541319821450241E-2</v>
      </c>
      <c r="K1622">
        <f t="shared" si="225"/>
        <v>1.7320919821450242E-2</v>
      </c>
      <c r="L1622">
        <v>-1.6668573650764256E-3</v>
      </c>
      <c r="N1622" s="2">
        <v>35142</v>
      </c>
      <c r="O1622">
        <v>6.5781000000000001</v>
      </c>
      <c r="Q1622" s="2">
        <v>35142</v>
      </c>
      <c r="R1622">
        <v>6765.39</v>
      </c>
      <c r="S1622" s="8">
        <f t="shared" si="230"/>
        <v>2.8082588339343406E-2</v>
      </c>
      <c r="T1622" s="9">
        <f t="shared" si="226"/>
        <v>2.7862188339343407E-2</v>
      </c>
      <c r="U1622" s="3">
        <f>Sheet1!$B$17+Sheet1!$B$18*'Portfolio allocation'!K1622</f>
        <v>2.0358797074006472E-2</v>
      </c>
      <c r="V1622" s="13">
        <f t="shared" si="231"/>
        <v>7.5033912653369346E-3</v>
      </c>
      <c r="W1622" s="13"/>
      <c r="X1622" s="2">
        <v>35142</v>
      </c>
      <c r="Y1622">
        <v>29.7593</v>
      </c>
      <c r="AA1622" s="2">
        <v>35142</v>
      </c>
      <c r="AB1622">
        <v>356.46</v>
      </c>
      <c r="AC1622">
        <f t="shared" si="232"/>
        <v>3.9605692953803118E-2</v>
      </c>
      <c r="AD1622">
        <f t="shared" si="227"/>
        <v>3.9385292953803115E-2</v>
      </c>
      <c r="AE1622">
        <f>Sheet2!$B$17+Sheet2!$B$18*'Portfolio allocation'!K1622</f>
        <v>1.5455590813228672E-2</v>
      </c>
      <c r="AF1622">
        <f t="shared" si="233"/>
        <v>2.3929702140574445E-2</v>
      </c>
      <c r="AH1622" s="2">
        <v>35142</v>
      </c>
      <c r="AI1622">
        <v>6.4169999999999998</v>
      </c>
      <c r="AJ1622">
        <v>5.51</v>
      </c>
      <c r="AK1622">
        <v>1.3034699999999999</v>
      </c>
      <c r="AR1622" s="3"/>
    </row>
    <row r="1623" spans="1:44" hidden="1" outlineLevel="1" x14ac:dyDescent="0.2">
      <c r="A1623" s="2">
        <v>35143</v>
      </c>
      <c r="B1623">
        <v>18.350000000000001</v>
      </c>
      <c r="E1623" s="2">
        <v>35143</v>
      </c>
      <c r="F1623">
        <v>651.69000000000005</v>
      </c>
      <c r="G1623">
        <f t="shared" si="228"/>
        <v>-1.4709262238564724E-3</v>
      </c>
      <c r="H1623" s="2">
        <v>35143</v>
      </c>
      <c r="I1623">
        <v>842.22</v>
      </c>
      <c r="J1623">
        <f t="shared" si="229"/>
        <v>-1.4464573650764256E-3</v>
      </c>
      <c r="K1623">
        <f t="shared" si="225"/>
        <v>-1.6668573650764256E-3</v>
      </c>
      <c r="L1623">
        <v>-2.8309440953670304E-3</v>
      </c>
      <c r="N1623" s="2">
        <v>35143</v>
      </c>
      <c r="O1623">
        <v>6.6797000000000004</v>
      </c>
      <c r="Q1623" s="2">
        <v>35143</v>
      </c>
      <c r="R1623">
        <v>6869.85</v>
      </c>
      <c r="S1623" s="8">
        <f t="shared" si="230"/>
        <v>1.5440351554012466E-2</v>
      </c>
      <c r="T1623" s="9">
        <f t="shared" si="226"/>
        <v>1.5219951554012465E-2</v>
      </c>
      <c r="U1623" s="3">
        <f>Sheet1!$B$17+Sheet1!$B$18*'Portfolio allocation'!K1623</f>
        <v>-1.4244621286444016E-3</v>
      </c>
      <c r="V1623" s="13">
        <f t="shared" si="231"/>
        <v>1.6644413682656865E-2</v>
      </c>
      <c r="W1623" s="13"/>
      <c r="X1623" s="2">
        <v>35143</v>
      </c>
      <c r="Y1623">
        <v>29.072800000000001</v>
      </c>
      <c r="AA1623" s="2">
        <v>35143</v>
      </c>
      <c r="AB1623">
        <v>348.24</v>
      </c>
      <c r="AC1623">
        <f t="shared" si="232"/>
        <v>-2.3060090893788798E-2</v>
      </c>
      <c r="AD1623">
        <f t="shared" si="227"/>
        <v>-2.32788908937888E-2</v>
      </c>
      <c r="AE1623">
        <f>Sheet2!$B$17+Sheet2!$B$18*'Portfolio allocation'!K1623</f>
        <v>-1.4288250830390699E-3</v>
      </c>
      <c r="AF1623">
        <f t="shared" si="233"/>
        <v>-2.185006581074973E-2</v>
      </c>
      <c r="AH1623" s="2">
        <v>35143</v>
      </c>
      <c r="AI1623">
        <v>6.4020000000000001</v>
      </c>
      <c r="AJ1623">
        <v>5.47</v>
      </c>
      <c r="AK1623">
        <v>1.3031999999999999</v>
      </c>
      <c r="AR1623" s="3"/>
    </row>
    <row r="1624" spans="1:44" hidden="1" outlineLevel="1" x14ac:dyDescent="0.2">
      <c r="A1624" s="2">
        <v>35144</v>
      </c>
      <c r="B1624">
        <v>18.66</v>
      </c>
      <c r="E1624" s="2">
        <v>35144</v>
      </c>
      <c r="F1624">
        <v>649.98</v>
      </c>
      <c r="G1624">
        <f t="shared" si="228"/>
        <v>-2.6239469686507588E-3</v>
      </c>
      <c r="H1624" s="2">
        <v>35144</v>
      </c>
      <c r="I1624">
        <v>840.02</v>
      </c>
      <c r="J1624">
        <f t="shared" si="229"/>
        <v>-2.6121440953670305E-3</v>
      </c>
      <c r="K1624">
        <f t="shared" si="225"/>
        <v>-2.8309440953670304E-3</v>
      </c>
      <c r="L1624">
        <v>-1.3711344110854896E-3</v>
      </c>
      <c r="N1624" s="2">
        <v>35144</v>
      </c>
      <c r="O1624">
        <v>6.5391000000000004</v>
      </c>
      <c r="Q1624" s="2">
        <v>35144</v>
      </c>
      <c r="R1624">
        <v>6725.22</v>
      </c>
      <c r="S1624" s="8">
        <f t="shared" si="230"/>
        <v>-2.1052861416188118E-2</v>
      </c>
      <c r="T1624" s="9">
        <f t="shared" si="226"/>
        <v>-2.1271661416188119E-2</v>
      </c>
      <c r="U1624" s="3">
        <f>Sheet1!$B$17+Sheet1!$B$18*'Portfolio allocation'!K1624</f>
        <v>-2.7599319275147935E-3</v>
      </c>
      <c r="V1624" s="13">
        <f t="shared" si="231"/>
        <v>-1.8511729488673325E-2</v>
      </c>
      <c r="W1624" s="13"/>
      <c r="X1624" s="2">
        <v>35144</v>
      </c>
      <c r="Y1624">
        <v>27.938600000000001</v>
      </c>
      <c r="AA1624" s="2">
        <v>35144</v>
      </c>
      <c r="AB1624">
        <v>334.66</v>
      </c>
      <c r="AC1624">
        <f t="shared" si="232"/>
        <v>-3.8996094647369528E-2</v>
      </c>
      <c r="AD1624">
        <f t="shared" si="227"/>
        <v>-3.9212494647369527E-2</v>
      </c>
      <c r="AE1624">
        <f>Sheet2!$B$17+Sheet2!$B$18*'Portfolio allocation'!K1624</f>
        <v>-2.4639607021519666E-3</v>
      </c>
      <c r="AF1624">
        <f t="shared" si="233"/>
        <v>-3.6748533945217557E-2</v>
      </c>
      <c r="AH1624" s="2">
        <v>35144</v>
      </c>
      <c r="AI1624">
        <v>6.306</v>
      </c>
      <c r="AJ1624">
        <v>5.41</v>
      </c>
      <c r="AK1624">
        <v>1.3016700000000001</v>
      </c>
      <c r="AR1624" s="3"/>
    </row>
    <row r="1625" spans="1:44" hidden="1" outlineLevel="1" x14ac:dyDescent="0.2">
      <c r="A1625" s="2">
        <v>35145</v>
      </c>
      <c r="B1625">
        <v>17.739999999999998</v>
      </c>
      <c r="E1625" s="2">
        <v>35145</v>
      </c>
      <c r="F1625">
        <v>649.19000000000005</v>
      </c>
      <c r="G1625">
        <f t="shared" si="228"/>
        <v>-1.215422012984968E-3</v>
      </c>
      <c r="H1625" s="2">
        <v>35145</v>
      </c>
      <c r="I1625">
        <v>839.05</v>
      </c>
      <c r="J1625">
        <f t="shared" si="229"/>
        <v>-1.1547344110854896E-3</v>
      </c>
      <c r="K1625">
        <f t="shared" si="225"/>
        <v>-1.3711344110854896E-3</v>
      </c>
      <c r="L1625">
        <v>1.988874560514991E-3</v>
      </c>
      <c r="N1625" s="2">
        <v>35145</v>
      </c>
      <c r="O1625">
        <v>6.2968999999999999</v>
      </c>
      <c r="Q1625" s="2">
        <v>35145</v>
      </c>
      <c r="R1625">
        <v>6476.14</v>
      </c>
      <c r="S1625" s="8">
        <f t="shared" si="230"/>
        <v>-3.7036706605880543E-2</v>
      </c>
      <c r="T1625" s="9">
        <f t="shared" si="226"/>
        <v>-3.7253106605880541E-2</v>
      </c>
      <c r="U1625" s="3">
        <f>Sheet1!$B$17+Sheet1!$B$18*'Portfolio allocation'!K1625</f>
        <v>-1.085201261209685E-3</v>
      </c>
      <c r="V1625" s="13">
        <f t="shared" si="231"/>
        <v>-3.6167905344670855E-2</v>
      </c>
      <c r="W1625" s="13"/>
      <c r="X1625" s="2">
        <v>35145</v>
      </c>
      <c r="Y1625">
        <v>27.431100000000001</v>
      </c>
      <c r="AA1625" s="2">
        <v>35145</v>
      </c>
      <c r="AB1625">
        <v>328.58</v>
      </c>
      <c r="AC1625">
        <f t="shared" si="232"/>
        <v>-1.8167692583517692E-2</v>
      </c>
      <c r="AD1625">
        <f t="shared" si="227"/>
        <v>-1.8383692583517693E-2</v>
      </c>
      <c r="AE1625">
        <f>Sheet2!$B$17+Sheet2!$B$18*'Portfolio allocation'!K1625</f>
        <v>-1.1658606877754251E-3</v>
      </c>
      <c r="AF1625">
        <f t="shared" si="233"/>
        <v>-1.7217831895742268E-2</v>
      </c>
      <c r="AH1625" s="2">
        <v>35145</v>
      </c>
      <c r="AI1625">
        <v>6.2750000000000004</v>
      </c>
      <c r="AJ1625">
        <v>5.4</v>
      </c>
      <c r="AK1625">
        <v>1.3026899999999999</v>
      </c>
      <c r="AR1625" s="3"/>
    </row>
    <row r="1626" spans="1:44" hidden="1" outlineLevel="1" x14ac:dyDescent="0.2">
      <c r="A1626" s="2">
        <v>35146</v>
      </c>
      <c r="B1626">
        <v>17.05</v>
      </c>
      <c r="E1626" s="2">
        <v>35146</v>
      </c>
      <c r="F1626">
        <v>650.62</v>
      </c>
      <c r="G1626">
        <f t="shared" si="228"/>
        <v>2.2027449591028869E-3</v>
      </c>
      <c r="H1626" s="2">
        <v>35146</v>
      </c>
      <c r="I1626">
        <v>840.9</v>
      </c>
      <c r="J1626">
        <f t="shared" si="229"/>
        <v>2.2048745605149911E-3</v>
      </c>
      <c r="K1626">
        <f t="shared" si="225"/>
        <v>1.988874560514991E-3</v>
      </c>
      <c r="L1626">
        <v>-1.1083015340705939E-3</v>
      </c>
      <c r="N1626" s="2">
        <v>35146</v>
      </c>
      <c r="O1626">
        <v>6.3202999999999996</v>
      </c>
      <c r="Q1626" s="2">
        <v>35146</v>
      </c>
      <c r="R1626">
        <v>6500.24</v>
      </c>
      <c r="S1626" s="8">
        <f t="shared" si="230"/>
        <v>3.7213525340711318E-3</v>
      </c>
      <c r="T1626" s="9">
        <f t="shared" si="226"/>
        <v>3.5053525340711317E-3</v>
      </c>
      <c r="U1626" s="3">
        <f>Sheet1!$B$17+Sheet1!$B$18*'Portfolio allocation'!K1626</f>
        <v>2.7694861849618005E-3</v>
      </c>
      <c r="V1626" s="13">
        <f t="shared" si="231"/>
        <v>7.3586634910933124E-4</v>
      </c>
      <c r="W1626" s="13"/>
      <c r="X1626" s="2">
        <v>35146</v>
      </c>
      <c r="Y1626">
        <v>27.2819</v>
      </c>
      <c r="AA1626" s="2">
        <v>35146</v>
      </c>
      <c r="AB1626">
        <v>326.79000000000002</v>
      </c>
      <c r="AC1626">
        <f t="shared" si="232"/>
        <v>-5.4476839734614035E-3</v>
      </c>
      <c r="AD1626">
        <f t="shared" si="227"/>
        <v>-5.6640839734614038E-3</v>
      </c>
      <c r="AE1626">
        <f>Sheet2!$B$17+Sheet2!$B$18*'Portfolio allocation'!K1626</f>
        <v>1.8219450113534379E-3</v>
      </c>
      <c r="AF1626">
        <f t="shared" si="233"/>
        <v>-7.4860289848148413E-3</v>
      </c>
      <c r="AH1626" s="2">
        <v>35146</v>
      </c>
      <c r="AI1626">
        <v>6.3109999999999999</v>
      </c>
      <c r="AJ1626">
        <v>5.41</v>
      </c>
      <c r="AK1626">
        <v>1.3021100000000001</v>
      </c>
      <c r="AR1626" s="3"/>
    </row>
    <row r="1627" spans="1:44" hidden="1" outlineLevel="1" x14ac:dyDescent="0.2">
      <c r="A1627" s="2">
        <v>35149</v>
      </c>
      <c r="B1627">
        <v>17.84</v>
      </c>
      <c r="E1627" s="2">
        <v>35149</v>
      </c>
      <c r="F1627">
        <v>650.04</v>
      </c>
      <c r="G1627">
        <f t="shared" si="228"/>
        <v>-8.9145737911533462E-4</v>
      </c>
      <c r="H1627" s="2">
        <v>35149</v>
      </c>
      <c r="I1627">
        <v>840.15</v>
      </c>
      <c r="J1627">
        <f t="shared" si="229"/>
        <v>-8.919015340705938E-4</v>
      </c>
      <c r="K1627">
        <f t="shared" si="225"/>
        <v>-1.1083015340705939E-3</v>
      </c>
      <c r="L1627">
        <v>4.2958992084747008E-3</v>
      </c>
      <c r="N1627" s="2">
        <v>35149</v>
      </c>
      <c r="O1627">
        <v>6.2422000000000004</v>
      </c>
      <c r="Q1627" s="2">
        <v>35149</v>
      </c>
      <c r="R1627">
        <v>6419.89</v>
      </c>
      <c r="S1627" s="8">
        <f t="shared" si="230"/>
        <v>-1.2361082052354866E-2</v>
      </c>
      <c r="T1627" s="9">
        <f t="shared" si="226"/>
        <v>-1.2577482052354866E-2</v>
      </c>
      <c r="U1627" s="3">
        <f>Sheet1!$B$17+Sheet1!$B$18*'Portfolio allocation'!K1627</f>
        <v>-7.8367272362728029E-4</v>
      </c>
      <c r="V1627" s="13">
        <f t="shared" si="231"/>
        <v>-1.1793809328727586E-2</v>
      </c>
      <c r="W1627" s="13"/>
      <c r="X1627" s="2">
        <v>35149</v>
      </c>
      <c r="Y1627">
        <v>25.968499999999999</v>
      </c>
      <c r="AA1627" s="2">
        <v>35149</v>
      </c>
      <c r="AB1627">
        <v>311.06</v>
      </c>
      <c r="AC1627">
        <f t="shared" si="232"/>
        <v>-4.8134887848465424E-2</v>
      </c>
      <c r="AD1627">
        <f t="shared" si="227"/>
        <v>-4.8350087848465423E-2</v>
      </c>
      <c r="AE1627">
        <f>Sheet2!$B$17+Sheet2!$B$18*'Portfolio allocation'!K1627</f>
        <v>-9.3214298806062925E-4</v>
      </c>
      <c r="AF1627">
        <f t="shared" si="233"/>
        <v>-4.7417944860404793E-2</v>
      </c>
      <c r="AH1627" s="2">
        <v>35149</v>
      </c>
      <c r="AI1627">
        <v>6.2380000000000004</v>
      </c>
      <c r="AJ1627">
        <v>5.38</v>
      </c>
      <c r="AK1627">
        <v>1.3016099999999999</v>
      </c>
      <c r="AR1627" s="3"/>
    </row>
    <row r="1628" spans="1:44" hidden="1" outlineLevel="1" x14ac:dyDescent="0.2">
      <c r="A1628" s="2">
        <v>35150</v>
      </c>
      <c r="B1628">
        <v>17.8</v>
      </c>
      <c r="E1628" s="2">
        <v>35150</v>
      </c>
      <c r="F1628">
        <v>652.97</v>
      </c>
      <c r="G1628">
        <f t="shared" si="228"/>
        <v>4.5074149283121923E-3</v>
      </c>
      <c r="H1628" s="2">
        <v>35150</v>
      </c>
      <c r="I1628">
        <v>843.94</v>
      </c>
      <c r="J1628">
        <f t="shared" si="229"/>
        <v>4.5110992084747004E-3</v>
      </c>
      <c r="K1628">
        <f t="shared" si="225"/>
        <v>4.2958992084747008E-3</v>
      </c>
      <c r="L1628">
        <v>-6.127942612034005E-3</v>
      </c>
      <c r="N1628" s="2">
        <v>35150</v>
      </c>
      <c r="O1628">
        <v>6.4218999999999999</v>
      </c>
      <c r="Q1628" s="2">
        <v>35150</v>
      </c>
      <c r="R1628">
        <v>6604.7</v>
      </c>
      <c r="S1628" s="8">
        <f t="shared" si="230"/>
        <v>2.8787097598245381E-2</v>
      </c>
      <c r="T1628" s="9">
        <f t="shared" si="226"/>
        <v>2.8571897598245383E-2</v>
      </c>
      <c r="U1628" s="3">
        <f>Sheet1!$B$17+Sheet1!$B$18*'Portfolio allocation'!K1628</f>
        <v>5.4161633288810108E-3</v>
      </c>
      <c r="V1628" s="13">
        <f t="shared" si="231"/>
        <v>2.3155734269364372E-2</v>
      </c>
      <c r="W1628" s="13"/>
      <c r="X1628" s="2">
        <v>35150</v>
      </c>
      <c r="Y1628">
        <v>26.446100000000001</v>
      </c>
      <c r="AA1628" s="2">
        <v>35150</v>
      </c>
      <c r="AB1628">
        <v>316.77999999999997</v>
      </c>
      <c r="AC1628">
        <f t="shared" si="232"/>
        <v>1.838873529222651E-2</v>
      </c>
      <c r="AD1628">
        <f t="shared" si="227"/>
        <v>1.8173535292226511E-2</v>
      </c>
      <c r="AE1628">
        <f>Sheet2!$B$17+Sheet2!$B$18*'Portfolio allocation'!K1628</f>
        <v>3.8734101858411861E-3</v>
      </c>
      <c r="AF1628">
        <f t="shared" si="233"/>
        <v>1.4300125106385324E-2</v>
      </c>
      <c r="AH1628" s="2">
        <v>35150</v>
      </c>
      <c r="AI1628">
        <v>6.2389999999999999</v>
      </c>
      <c r="AJ1628">
        <v>5.38</v>
      </c>
      <c r="AK1628">
        <v>1.3013399999999999</v>
      </c>
      <c r="AR1628" s="3"/>
    </row>
    <row r="1629" spans="1:44" hidden="1" outlineLevel="1" x14ac:dyDescent="0.2">
      <c r="A1629" s="2">
        <v>35151</v>
      </c>
      <c r="B1629">
        <v>17.89</v>
      </c>
      <c r="E1629" s="2">
        <v>35151</v>
      </c>
      <c r="F1629">
        <v>648.91</v>
      </c>
      <c r="G1629">
        <f t="shared" si="228"/>
        <v>-6.2177435410509796E-3</v>
      </c>
      <c r="H1629" s="2">
        <v>35151</v>
      </c>
      <c r="I1629">
        <v>838.95</v>
      </c>
      <c r="J1629">
        <f t="shared" si="229"/>
        <v>-5.9127426120340054E-3</v>
      </c>
      <c r="K1629">
        <f t="shared" si="225"/>
        <v>-6.127942612034005E-3</v>
      </c>
      <c r="L1629">
        <v>-1.5840169259190699E-4</v>
      </c>
      <c r="N1629" s="2">
        <v>35151</v>
      </c>
      <c r="O1629">
        <v>6.4062000000000001</v>
      </c>
      <c r="Q1629" s="2">
        <v>35151</v>
      </c>
      <c r="R1629">
        <v>6588.63</v>
      </c>
      <c r="S1629" s="8">
        <f t="shared" si="230"/>
        <v>-2.4331158114675455E-3</v>
      </c>
      <c r="T1629" s="9">
        <f t="shared" si="226"/>
        <v>-2.6483158114675455E-3</v>
      </c>
      <c r="U1629" s="3">
        <f>Sheet1!$B$17+Sheet1!$B$18*'Portfolio allocation'!K1629</f>
        <v>-6.5423321828892711E-3</v>
      </c>
      <c r="V1629" s="13">
        <f t="shared" si="231"/>
        <v>3.8940163714217256E-3</v>
      </c>
      <c r="W1629" s="13"/>
      <c r="X1629" s="2">
        <v>35151</v>
      </c>
      <c r="Y1629">
        <v>26.5655</v>
      </c>
      <c r="AA1629" s="2">
        <v>35151</v>
      </c>
      <c r="AB1629">
        <v>318.20999999999998</v>
      </c>
      <c r="AC1629">
        <f t="shared" si="232"/>
        <v>4.5141738746132809E-3</v>
      </c>
      <c r="AD1629">
        <f t="shared" si="227"/>
        <v>4.2961738746132806E-3</v>
      </c>
      <c r="AE1629">
        <f>Sheet2!$B$17+Sheet2!$B$18*'Portfolio allocation'!K1629</f>
        <v>-5.3957358972118617E-3</v>
      </c>
      <c r="AF1629">
        <f t="shared" si="233"/>
        <v>9.6919097718251423E-3</v>
      </c>
      <c r="AH1629" s="2">
        <v>35151</v>
      </c>
      <c r="AI1629">
        <v>6.3230000000000004</v>
      </c>
      <c r="AJ1629">
        <v>5.45</v>
      </c>
      <c r="AK1629">
        <v>1.2922899999999999</v>
      </c>
      <c r="AR1629" s="3"/>
    </row>
    <row r="1630" spans="1:44" hidden="1" outlineLevel="1" x14ac:dyDescent="0.2">
      <c r="A1630" s="2">
        <v>35152</v>
      </c>
      <c r="B1630">
        <v>18.16</v>
      </c>
      <c r="E1630" s="2">
        <v>35152</v>
      </c>
      <c r="F1630">
        <v>648.94000000000005</v>
      </c>
      <c r="G1630">
        <f t="shared" si="228"/>
        <v>4.6231372609506494E-5</v>
      </c>
      <c r="H1630" s="2">
        <v>35152</v>
      </c>
      <c r="I1630">
        <v>839</v>
      </c>
      <c r="J1630">
        <f t="shared" si="229"/>
        <v>5.9598307408093021E-5</v>
      </c>
      <c r="K1630">
        <f t="shared" si="225"/>
        <v>-1.5840169259190699E-4</v>
      </c>
      <c r="L1630">
        <v>-5.5231332538736829E-3</v>
      </c>
      <c r="N1630" s="2">
        <v>35152</v>
      </c>
      <c r="O1630">
        <v>6.3906000000000001</v>
      </c>
      <c r="Q1630" s="2">
        <v>35152</v>
      </c>
      <c r="R1630">
        <v>6572.55</v>
      </c>
      <c r="S1630" s="8">
        <f t="shared" si="230"/>
        <v>-2.4405680695379628E-3</v>
      </c>
      <c r="T1630" s="9">
        <f t="shared" si="226"/>
        <v>-2.6585680695379627E-3</v>
      </c>
      <c r="U1630" s="3">
        <f>Sheet1!$B$17+Sheet1!$B$18*'Portfolio allocation'!K1630</f>
        <v>3.0607644818045327E-4</v>
      </c>
      <c r="V1630" s="13">
        <f t="shared" si="231"/>
        <v>-2.9646445177184161E-3</v>
      </c>
      <c r="W1630" s="13"/>
      <c r="X1630" s="2">
        <v>35152</v>
      </c>
      <c r="Y1630">
        <v>26.2073</v>
      </c>
      <c r="AA1630" s="2">
        <v>35152</v>
      </c>
      <c r="AB1630">
        <v>313.92</v>
      </c>
      <c r="AC1630">
        <f t="shared" si="232"/>
        <v>-1.3481663052700932E-2</v>
      </c>
      <c r="AD1630">
        <f t="shared" si="227"/>
        <v>-1.3700863052700931E-2</v>
      </c>
      <c r="AE1630">
        <f>Sheet2!$B$17+Sheet2!$B$18*'Portfolio allocation'!K1630</f>
        <v>-8.7467814881035623E-5</v>
      </c>
      <c r="AF1630">
        <f t="shared" si="233"/>
        <v>-1.3613395237819896E-2</v>
      </c>
      <c r="AH1630" s="2">
        <v>35152</v>
      </c>
      <c r="AI1630">
        <v>6.4009999999999998</v>
      </c>
      <c r="AJ1630">
        <v>5.48</v>
      </c>
      <c r="AK1630">
        <v>1.29972</v>
      </c>
      <c r="AR1630" s="3"/>
    </row>
    <row r="1631" spans="1:44" hidden="1" outlineLevel="1" x14ac:dyDescent="0.2">
      <c r="A1631" s="2">
        <v>35153</v>
      </c>
      <c r="B1631">
        <v>18.88</v>
      </c>
      <c r="E1631" s="2">
        <v>35153</v>
      </c>
      <c r="F1631">
        <v>645.5</v>
      </c>
      <c r="G1631">
        <f t="shared" si="228"/>
        <v>-5.3009523222486976E-3</v>
      </c>
      <c r="H1631" s="2">
        <v>35153</v>
      </c>
      <c r="I1631">
        <v>834.55</v>
      </c>
      <c r="J1631">
        <f t="shared" si="229"/>
        <v>-5.3039332538736828E-3</v>
      </c>
      <c r="K1631">
        <f t="shared" si="225"/>
        <v>-5.5231332538736829E-3</v>
      </c>
      <c r="L1631">
        <v>1.2544968402133044E-2</v>
      </c>
      <c r="N1631" s="2">
        <v>35153</v>
      </c>
      <c r="O1631">
        <v>6.4452999999999996</v>
      </c>
      <c r="Q1631" s="2">
        <v>35153</v>
      </c>
      <c r="R1631">
        <v>6628.8</v>
      </c>
      <c r="S1631" s="8">
        <f t="shared" si="230"/>
        <v>8.5583221124221343E-3</v>
      </c>
      <c r="T1631" s="9">
        <f t="shared" si="226"/>
        <v>8.339122112422135E-3</v>
      </c>
      <c r="U1631" s="3">
        <f>Sheet1!$B$17+Sheet1!$B$18*'Portfolio allocation'!K1631</f>
        <v>-5.8484795593002556E-3</v>
      </c>
      <c r="V1631" s="13">
        <f t="shared" si="231"/>
        <v>1.4187601671722391E-2</v>
      </c>
      <c r="W1631" s="13"/>
      <c r="X1631" s="2">
        <v>35153</v>
      </c>
      <c r="Y1631">
        <v>26.5655</v>
      </c>
      <c r="AA1631" s="2">
        <v>35153</v>
      </c>
      <c r="AB1631">
        <v>318.20999999999998</v>
      </c>
      <c r="AC1631">
        <f t="shared" si="232"/>
        <v>1.3665902140672648E-2</v>
      </c>
      <c r="AD1631">
        <f t="shared" si="227"/>
        <v>1.3449502140672647E-2</v>
      </c>
      <c r="AE1631">
        <f>Sheet2!$B$17+Sheet2!$B$18*'Portfolio allocation'!K1631</f>
        <v>-4.8579239858534459E-3</v>
      </c>
      <c r="AF1631">
        <f t="shared" si="233"/>
        <v>1.8307426126526093E-2</v>
      </c>
      <c r="AH1631" s="2">
        <v>35153</v>
      </c>
      <c r="AI1631">
        <v>6.3230000000000004</v>
      </c>
      <c r="AJ1631">
        <v>5.41</v>
      </c>
      <c r="AK1631">
        <v>1.3017300000000001</v>
      </c>
      <c r="AR1631" s="3"/>
    </row>
    <row r="1632" spans="1:44" hidden="1" outlineLevel="1" x14ac:dyDescent="0.2">
      <c r="A1632" s="2">
        <v>35156</v>
      </c>
      <c r="B1632">
        <v>17.899999999999999</v>
      </c>
      <c r="E1632" s="2">
        <v>35156</v>
      </c>
      <c r="F1632">
        <v>653.73</v>
      </c>
      <c r="G1632">
        <f t="shared" si="228"/>
        <v>1.2749806351665338E-2</v>
      </c>
      <c r="H1632" s="2">
        <v>35156</v>
      </c>
      <c r="I1632">
        <v>845.2</v>
      </c>
      <c r="J1632">
        <f t="shared" si="229"/>
        <v>1.2761368402133044E-2</v>
      </c>
      <c r="K1632">
        <f t="shared" si="225"/>
        <v>1.2544968402133044E-2</v>
      </c>
      <c r="L1632">
        <v>2.3273766209182035E-3</v>
      </c>
      <c r="N1632" s="2">
        <v>35156</v>
      </c>
      <c r="O1632">
        <v>6.4218999999999999</v>
      </c>
      <c r="Q1632" s="2">
        <v>35156</v>
      </c>
      <c r="R1632">
        <v>6604.7</v>
      </c>
      <c r="S1632" s="8">
        <f t="shared" si="230"/>
        <v>-3.6356504948106272E-3</v>
      </c>
      <c r="T1632" s="9">
        <f t="shared" si="226"/>
        <v>-3.852050494810627E-3</v>
      </c>
      <c r="U1632" s="3">
        <f>Sheet1!$B$17+Sheet1!$B$18*'Portfolio allocation'!K1632</f>
        <v>1.4879704567060663E-2</v>
      </c>
      <c r="V1632" s="13">
        <f t="shared" si="231"/>
        <v>-1.8731755061871289E-2</v>
      </c>
      <c r="W1632" s="13"/>
      <c r="X1632" s="2">
        <v>35156</v>
      </c>
      <c r="Y1632">
        <v>26.3566</v>
      </c>
      <c r="AA1632" s="2">
        <v>35156</v>
      </c>
      <c r="AB1632">
        <v>315.70999999999998</v>
      </c>
      <c r="AC1632">
        <f t="shared" si="232"/>
        <v>-7.8564470004085507E-3</v>
      </c>
      <c r="AD1632">
        <f t="shared" si="227"/>
        <v>-8.072847000408551E-3</v>
      </c>
      <c r="AE1632">
        <f>Sheet2!$B$17+Sheet2!$B$18*'Portfolio allocation'!K1632</f>
        <v>1.1208692965631133E-2</v>
      </c>
      <c r="AF1632">
        <f t="shared" si="233"/>
        <v>-1.9281539966039686E-2</v>
      </c>
      <c r="AH1632" s="2">
        <v>35156</v>
      </c>
      <c r="AI1632">
        <v>6.2770000000000001</v>
      </c>
      <c r="AJ1632">
        <v>5.41</v>
      </c>
      <c r="AK1632">
        <v>1.29783</v>
      </c>
      <c r="AR1632" s="3"/>
    </row>
    <row r="1633" spans="1:44" hidden="1" outlineLevel="1" x14ac:dyDescent="0.2">
      <c r="A1633" s="2">
        <v>35157</v>
      </c>
      <c r="B1633">
        <v>16.45</v>
      </c>
      <c r="E1633" s="2">
        <v>35157</v>
      </c>
      <c r="F1633">
        <v>655.26</v>
      </c>
      <c r="G1633">
        <f t="shared" si="228"/>
        <v>2.3404157679776105E-3</v>
      </c>
      <c r="H1633" s="2">
        <v>35157</v>
      </c>
      <c r="I1633">
        <v>847.35</v>
      </c>
      <c r="J1633">
        <f t="shared" si="229"/>
        <v>2.5437766209182033E-3</v>
      </c>
      <c r="K1633">
        <f t="shared" si="225"/>
        <v>2.3273766209182035E-3</v>
      </c>
      <c r="L1633">
        <v>7.5012290080826553E-4</v>
      </c>
      <c r="N1633" s="2">
        <v>35157</v>
      </c>
      <c r="O1633">
        <v>6.5391000000000004</v>
      </c>
      <c r="Q1633" s="2">
        <v>35157</v>
      </c>
      <c r="R1633">
        <v>6725.22</v>
      </c>
      <c r="S1633" s="8">
        <f t="shared" si="230"/>
        <v>1.8247611549351284E-2</v>
      </c>
      <c r="T1633" s="9">
        <f t="shared" si="226"/>
        <v>1.8031211549351285E-2</v>
      </c>
      <c r="U1633" s="3">
        <f>Sheet1!$B$17+Sheet1!$B$18*'Portfolio allocation'!K1633</f>
        <v>3.1578243274394133E-3</v>
      </c>
      <c r="V1633" s="13">
        <f t="shared" si="231"/>
        <v>1.4873387221911873E-2</v>
      </c>
      <c r="W1633" s="13"/>
      <c r="X1633" s="2">
        <v>35157</v>
      </c>
      <c r="Y1633">
        <v>28.087800000000001</v>
      </c>
      <c r="AA1633" s="2">
        <v>35157</v>
      </c>
      <c r="AB1633">
        <v>336.44</v>
      </c>
      <c r="AC1633">
        <f t="shared" si="232"/>
        <v>6.5661524817079098E-2</v>
      </c>
      <c r="AD1633">
        <f t="shared" si="227"/>
        <v>6.5443924817079099E-2</v>
      </c>
      <c r="AE1633">
        <f>Sheet2!$B$17+Sheet2!$B$18*'Portfolio allocation'!K1633</f>
        <v>2.1229496794325916E-3</v>
      </c>
      <c r="AF1633">
        <f t="shared" si="233"/>
        <v>6.3320975137646507E-2</v>
      </c>
      <c r="AH1633" s="2">
        <v>35157</v>
      </c>
      <c r="AI1633">
        <v>6.2240000000000002</v>
      </c>
      <c r="AJ1633">
        <v>5.44</v>
      </c>
      <c r="AK1633">
        <v>1.2991900000000001</v>
      </c>
      <c r="AR1633" s="3"/>
    </row>
    <row r="1634" spans="1:44" hidden="1" outlineLevel="1" x14ac:dyDescent="0.2">
      <c r="A1634" s="2">
        <v>35158</v>
      </c>
      <c r="B1634">
        <v>16.329999999999998</v>
      </c>
      <c r="E1634" s="2">
        <v>35158</v>
      </c>
      <c r="F1634">
        <v>655.88</v>
      </c>
      <c r="G1634">
        <f t="shared" si="228"/>
        <v>9.4618929890422088E-4</v>
      </c>
      <c r="H1634" s="2">
        <v>35158</v>
      </c>
      <c r="I1634">
        <v>848.17</v>
      </c>
      <c r="J1634">
        <f t="shared" si="229"/>
        <v>9.6772290080826551E-4</v>
      </c>
      <c r="K1634">
        <f t="shared" si="225"/>
        <v>7.5012290080826553E-4</v>
      </c>
      <c r="L1634">
        <v>-1.7123964299597201E-4</v>
      </c>
      <c r="N1634" s="2">
        <v>35158</v>
      </c>
      <c r="O1634">
        <v>6.5312000000000001</v>
      </c>
      <c r="Q1634" s="2">
        <v>35158</v>
      </c>
      <c r="R1634">
        <v>6717.18</v>
      </c>
      <c r="S1634" s="8">
        <f t="shared" si="230"/>
        <v>-1.1954999241660103E-3</v>
      </c>
      <c r="T1634" s="9">
        <f t="shared" si="226"/>
        <v>-1.4130999241660103E-3</v>
      </c>
      <c r="U1634" s="3">
        <f>Sheet1!$B$17+Sheet1!$B$18*'Portfolio allocation'!K1634</f>
        <v>1.3483588868042839E-3</v>
      </c>
      <c r="V1634" s="13">
        <f t="shared" si="231"/>
        <v>-2.761458810970294E-3</v>
      </c>
      <c r="W1634" s="13"/>
      <c r="X1634" s="2">
        <v>35158</v>
      </c>
      <c r="Y1634">
        <v>28.595199999999998</v>
      </c>
      <c r="AA1634" s="2">
        <v>35158</v>
      </c>
      <c r="AB1634">
        <v>342.52</v>
      </c>
      <c r="AC1634">
        <f t="shared" si="232"/>
        <v>1.8071572940197234E-2</v>
      </c>
      <c r="AD1634">
        <f t="shared" si="227"/>
        <v>1.7853172940197233E-2</v>
      </c>
      <c r="AE1634">
        <f>Sheet2!$B$17+Sheet2!$B$18*'Portfolio allocation'!K1634</f>
        <v>7.2041543212909571E-4</v>
      </c>
      <c r="AF1634">
        <f t="shared" si="233"/>
        <v>1.7132757508068138E-2</v>
      </c>
      <c r="AH1634" s="2">
        <v>35158</v>
      </c>
      <c r="AI1634">
        <v>6.2590000000000003</v>
      </c>
      <c r="AJ1634">
        <v>5.46</v>
      </c>
      <c r="AK1634">
        <v>1.30182</v>
      </c>
      <c r="AR1634" s="3"/>
    </row>
    <row r="1635" spans="1:44" hidden="1" outlineLevel="1" x14ac:dyDescent="0.2">
      <c r="A1635" s="2">
        <v>35159</v>
      </c>
      <c r="B1635">
        <v>16.18</v>
      </c>
      <c r="E1635" s="2">
        <v>35159</v>
      </c>
      <c r="F1635">
        <v>655.86</v>
      </c>
      <c r="G1635">
        <f t="shared" si="228"/>
        <v>-3.0493382935925517E-5</v>
      </c>
      <c r="H1635" s="2">
        <v>35159</v>
      </c>
      <c r="I1635">
        <v>848.21</v>
      </c>
      <c r="J1635">
        <f t="shared" si="229"/>
        <v>4.7160357004027986E-5</v>
      </c>
      <c r="K1635">
        <f t="shared" si="225"/>
        <v>-1.7123964299597201E-4</v>
      </c>
      <c r="L1635">
        <v>-2.1920000000000002E-4</v>
      </c>
      <c r="N1635" s="2">
        <v>35159</v>
      </c>
      <c r="O1635">
        <v>6.5233999999999996</v>
      </c>
      <c r="Q1635" s="2">
        <v>35159</v>
      </c>
      <c r="R1635">
        <v>6709.15</v>
      </c>
      <c r="S1635" s="8">
        <f t="shared" si="230"/>
        <v>-1.1954421349436029E-3</v>
      </c>
      <c r="T1635" s="9">
        <f t="shared" si="226"/>
        <v>-1.413842134943603E-3</v>
      </c>
      <c r="U1635" s="3">
        <f>Sheet1!$B$17+Sheet1!$B$18*'Portfolio allocation'!K1635</f>
        <v>2.9134842611997956E-4</v>
      </c>
      <c r="V1635" s="13">
        <f t="shared" si="231"/>
        <v>-1.7051905610635824E-3</v>
      </c>
      <c r="W1635" s="13"/>
      <c r="X1635" s="2">
        <v>35159</v>
      </c>
      <c r="Y1635">
        <v>28.117599999999999</v>
      </c>
      <c r="AA1635" s="2">
        <v>35159</v>
      </c>
      <c r="AB1635">
        <v>336.8</v>
      </c>
      <c r="AC1635">
        <f t="shared" si="232"/>
        <v>-1.6699754758846108E-2</v>
      </c>
      <c r="AD1635">
        <f t="shared" si="227"/>
        <v>-1.6918954758846107E-2</v>
      </c>
      <c r="AE1635">
        <f>Sheet2!$B$17+Sheet2!$B$18*'Portfolio allocation'!K1635</f>
        <v>-9.8883647906067198E-5</v>
      </c>
      <c r="AF1635">
        <f t="shared" si="233"/>
        <v>-1.6820071110940041E-2</v>
      </c>
      <c r="AH1635" s="2">
        <v>35159</v>
      </c>
      <c r="AI1635">
        <v>6.3259999999999996</v>
      </c>
      <c r="AJ1635">
        <v>5.48</v>
      </c>
      <c r="AK1635">
        <v>1.3016300000000001</v>
      </c>
      <c r="AR1635" s="3"/>
    </row>
    <row r="1636" spans="1:44" hidden="1" outlineLevel="1" x14ac:dyDescent="0.2">
      <c r="A1636" s="2">
        <v>35160</v>
      </c>
      <c r="B1636">
        <v>16.18</v>
      </c>
      <c r="E1636" s="2">
        <v>35160</v>
      </c>
      <c r="F1636">
        <v>655.86</v>
      </c>
      <c r="G1636">
        <f t="shared" si="228"/>
        <v>0</v>
      </c>
      <c r="H1636" s="2">
        <v>35160</v>
      </c>
      <c r="I1636">
        <v>848.21</v>
      </c>
      <c r="J1636">
        <f t="shared" si="229"/>
        <v>0</v>
      </c>
      <c r="K1636">
        <f t="shared" si="225"/>
        <v>-2.1920000000000002E-4</v>
      </c>
      <c r="L1636">
        <v>-1.7602972014005919E-2</v>
      </c>
      <c r="N1636" s="2">
        <v>35160</v>
      </c>
      <c r="O1636">
        <v>6.5233999999999996</v>
      </c>
      <c r="Q1636" s="2">
        <v>35160</v>
      </c>
      <c r="R1636">
        <v>6709.15</v>
      </c>
      <c r="S1636" s="8">
        <f t="shared" si="230"/>
        <v>0</v>
      </c>
      <c r="T1636" s="9">
        <f t="shared" si="226"/>
        <v>-2.1920000000000002E-4</v>
      </c>
      <c r="U1636" s="3">
        <f>Sheet1!$B$17+Sheet1!$B$18*'Portfolio allocation'!K1636</f>
        <v>2.3632708908787368E-4</v>
      </c>
      <c r="V1636" s="13">
        <f t="shared" si="231"/>
        <v>-4.5552708908787369E-4</v>
      </c>
      <c r="W1636" s="13"/>
      <c r="X1636" s="2">
        <v>35160</v>
      </c>
      <c r="Y1636">
        <v>28.117599999999999</v>
      </c>
      <c r="AA1636" s="2">
        <v>35160</v>
      </c>
      <c r="AB1636">
        <v>336.8</v>
      </c>
      <c r="AC1636">
        <f t="shared" si="232"/>
        <v>0</v>
      </c>
      <c r="AD1636">
        <f t="shared" si="227"/>
        <v>-2.252E-4</v>
      </c>
      <c r="AE1636">
        <f>Sheet2!$B$17+Sheet2!$B$18*'Portfolio allocation'!K1636</f>
        <v>-1.4153122093341932E-4</v>
      </c>
      <c r="AF1636">
        <f t="shared" si="233"/>
        <v>-8.3668779066580683E-5</v>
      </c>
      <c r="AH1636" s="2">
        <v>35160</v>
      </c>
      <c r="AI1636">
        <v>6.56</v>
      </c>
      <c r="AJ1636">
        <v>5.63</v>
      </c>
      <c r="AK1636">
        <v>1.29982</v>
      </c>
      <c r="AR1636" s="3"/>
    </row>
    <row r="1637" spans="1:44" hidden="1" outlineLevel="1" x14ac:dyDescent="0.2">
      <c r="A1637" s="2">
        <v>35163</v>
      </c>
      <c r="B1637">
        <v>18.72</v>
      </c>
      <c r="E1637" s="2">
        <v>35163</v>
      </c>
      <c r="F1637">
        <v>644.24</v>
      </c>
      <c r="G1637">
        <f t="shared" si="228"/>
        <v>-1.7717195742993908E-2</v>
      </c>
      <c r="H1637" s="2">
        <v>35163</v>
      </c>
      <c r="I1637">
        <v>833.47</v>
      </c>
      <c r="J1637">
        <f t="shared" si="229"/>
        <v>-1.7377772014005921E-2</v>
      </c>
      <c r="K1637">
        <f t="shared" si="225"/>
        <v>-1.7602972014005919E-2</v>
      </c>
      <c r="L1637">
        <v>-3.3822825008698329E-3</v>
      </c>
      <c r="N1637" s="2">
        <v>35163</v>
      </c>
      <c r="O1637">
        <v>6.4843999999999999</v>
      </c>
      <c r="Q1637" s="2">
        <v>35163</v>
      </c>
      <c r="R1637">
        <v>6668.97</v>
      </c>
      <c r="S1637" s="8">
        <f t="shared" si="230"/>
        <v>-5.9888361416869929E-3</v>
      </c>
      <c r="T1637" s="9">
        <f t="shared" si="226"/>
        <v>-6.2140361416869929E-3</v>
      </c>
      <c r="U1637" s="3">
        <f>Sheet1!$B$17+Sheet1!$B$18*'Portfolio allocation'!K1637</f>
        <v>-1.9706776728750229E-2</v>
      </c>
      <c r="V1637" s="13">
        <f t="shared" si="231"/>
        <v>1.3492740587063236E-2</v>
      </c>
      <c r="W1637" s="13"/>
      <c r="X1637" s="2">
        <v>35163</v>
      </c>
      <c r="Y1637">
        <v>28.505700000000001</v>
      </c>
      <c r="AA1637" s="2">
        <v>35163</v>
      </c>
      <c r="AB1637">
        <v>341.45</v>
      </c>
      <c r="AC1637">
        <f t="shared" si="232"/>
        <v>1.3806413301662657E-2</v>
      </c>
      <c r="AD1637">
        <f t="shared" si="227"/>
        <v>1.3579613301662657E-2</v>
      </c>
      <c r="AE1637">
        <f>Sheet2!$B$17+Sheet2!$B$18*'Portfolio allocation'!K1637</f>
        <v>-1.5599624795922697E-2</v>
      </c>
      <c r="AF1637">
        <f t="shared" si="233"/>
        <v>2.9179238097585353E-2</v>
      </c>
      <c r="AH1637" s="2">
        <v>35163</v>
      </c>
      <c r="AI1637">
        <v>6.6059999999999999</v>
      </c>
      <c r="AJ1637">
        <v>5.67</v>
      </c>
      <c r="AK1637">
        <v>1.30331</v>
      </c>
      <c r="AR1637" s="3"/>
    </row>
    <row r="1638" spans="1:44" hidden="1" outlineLevel="1" x14ac:dyDescent="0.2">
      <c r="A1638" s="2">
        <v>35164</v>
      </c>
      <c r="B1638">
        <v>17.32</v>
      </c>
      <c r="E1638" s="2">
        <v>35164</v>
      </c>
      <c r="F1638">
        <v>642.19000000000005</v>
      </c>
      <c r="G1638">
        <f t="shared" si="228"/>
        <v>-3.1820439587730842E-3</v>
      </c>
      <c r="H1638" s="2">
        <v>35164</v>
      </c>
      <c r="I1638">
        <v>830.84</v>
      </c>
      <c r="J1638">
        <f t="shared" si="229"/>
        <v>-3.1554825008698328E-3</v>
      </c>
      <c r="K1638">
        <f t="shared" si="225"/>
        <v>-3.3822825008698329E-3</v>
      </c>
      <c r="L1638">
        <v>-1.3728405180299495E-2</v>
      </c>
      <c r="N1638" s="2">
        <v>35164</v>
      </c>
      <c r="O1638">
        <v>6.3516000000000004</v>
      </c>
      <c r="Q1638" s="2">
        <v>35164</v>
      </c>
      <c r="R1638">
        <v>6532.38</v>
      </c>
      <c r="S1638" s="8">
        <f t="shared" si="230"/>
        <v>-2.0481423668122667E-2</v>
      </c>
      <c r="T1638" s="9">
        <f t="shared" si="226"/>
        <v>-2.0708223668122666E-2</v>
      </c>
      <c r="U1638" s="3">
        <f>Sheet1!$B$17+Sheet1!$B$18*'Portfolio allocation'!K1638</f>
        <v>-3.392441319080953E-3</v>
      </c>
      <c r="V1638" s="13">
        <f t="shared" si="231"/>
        <v>-1.7315782349041714E-2</v>
      </c>
      <c r="W1638" s="13"/>
      <c r="X1638" s="2">
        <v>35164</v>
      </c>
      <c r="Y1638">
        <v>28.147500000000001</v>
      </c>
      <c r="AA1638" s="2">
        <v>35164</v>
      </c>
      <c r="AB1638">
        <v>337.16</v>
      </c>
      <c r="AC1638">
        <f t="shared" si="232"/>
        <v>-1.256406501683982E-2</v>
      </c>
      <c r="AD1638">
        <f t="shared" si="227"/>
        <v>-1.2788065016839821E-2</v>
      </c>
      <c r="AE1638">
        <f>Sheet2!$B$17+Sheet2!$B$18*'Portfolio allocation'!K1638</f>
        <v>-2.9542248782399357E-3</v>
      </c>
      <c r="AF1638">
        <f t="shared" si="233"/>
        <v>-9.833840138599885E-3</v>
      </c>
      <c r="AH1638" s="2">
        <v>35164</v>
      </c>
      <c r="AI1638">
        <v>6.5490000000000004</v>
      </c>
      <c r="AJ1638">
        <v>5.6</v>
      </c>
      <c r="AK1638">
        <v>1.29288</v>
      </c>
      <c r="AR1638" s="3"/>
    </row>
    <row r="1639" spans="1:44" hidden="1" outlineLevel="1" x14ac:dyDescent="0.2">
      <c r="A1639" s="2">
        <v>35165</v>
      </c>
      <c r="B1639">
        <v>20.22</v>
      </c>
      <c r="E1639" s="2">
        <v>35165</v>
      </c>
      <c r="F1639">
        <v>633.5</v>
      </c>
      <c r="G1639">
        <f t="shared" si="228"/>
        <v>-1.3531820800697703E-2</v>
      </c>
      <c r="H1639" s="2">
        <v>35165</v>
      </c>
      <c r="I1639">
        <v>819.62</v>
      </c>
      <c r="J1639">
        <f t="shared" si="229"/>
        <v>-1.3504405180299495E-2</v>
      </c>
      <c r="K1639">
        <f t="shared" si="225"/>
        <v>-1.3728405180299495E-2</v>
      </c>
      <c r="L1639">
        <v>-3.7882265830506208E-3</v>
      </c>
      <c r="N1639" s="2">
        <v>35165</v>
      </c>
      <c r="O1639">
        <v>6.3516000000000004</v>
      </c>
      <c r="Q1639" s="2">
        <v>35165</v>
      </c>
      <c r="R1639">
        <v>6532.38</v>
      </c>
      <c r="S1639" s="8">
        <f t="shared" si="230"/>
        <v>0</v>
      </c>
      <c r="T1639" s="9">
        <f t="shared" si="226"/>
        <v>-2.2399999999999997E-4</v>
      </c>
      <c r="U1639" s="3">
        <f>Sheet1!$B$17+Sheet1!$B$18*'Portfolio allocation'!K1639</f>
        <v>-1.526177546254039E-2</v>
      </c>
      <c r="V1639" s="13">
        <f t="shared" si="231"/>
        <v>1.5037775462540389E-2</v>
      </c>
      <c r="W1639" s="13"/>
      <c r="X1639" s="2">
        <v>35165</v>
      </c>
      <c r="Y1639">
        <v>27.6998</v>
      </c>
      <c r="AA1639" s="2">
        <v>35165</v>
      </c>
      <c r="AB1639">
        <v>331.79</v>
      </c>
      <c r="AC1639">
        <f t="shared" si="232"/>
        <v>-1.5927156246292595E-2</v>
      </c>
      <c r="AD1639">
        <f t="shared" si="227"/>
        <v>-1.6152756246292595E-2</v>
      </c>
      <c r="AE1639">
        <f>Sheet2!$B$17+Sheet2!$B$18*'Portfolio allocation'!K1639</f>
        <v>-1.2154261118250879E-2</v>
      </c>
      <c r="AF1639">
        <f t="shared" si="233"/>
        <v>-3.9984951280417156E-3</v>
      </c>
      <c r="AH1639" s="2">
        <v>35165</v>
      </c>
      <c r="AI1639">
        <v>6.625</v>
      </c>
      <c r="AJ1639">
        <v>5.64</v>
      </c>
      <c r="AK1639">
        <v>1.28721</v>
      </c>
      <c r="AR1639" s="3"/>
    </row>
    <row r="1640" spans="1:44" hidden="1" outlineLevel="1" x14ac:dyDescent="0.2">
      <c r="A1640" s="2">
        <v>35166</v>
      </c>
      <c r="B1640">
        <v>19.649999999999999</v>
      </c>
      <c r="E1640" s="2">
        <v>35166</v>
      </c>
      <c r="F1640">
        <v>631.17999999999995</v>
      </c>
      <c r="G1640">
        <f t="shared" si="228"/>
        <v>-3.6621941594318086E-3</v>
      </c>
      <c r="H1640" s="2">
        <v>35166</v>
      </c>
      <c r="I1640">
        <v>816.7</v>
      </c>
      <c r="J1640">
        <f t="shared" si="229"/>
        <v>-3.562626583050621E-3</v>
      </c>
      <c r="K1640">
        <f t="shared" si="225"/>
        <v>-3.7882265830506208E-3</v>
      </c>
      <c r="L1640">
        <v>8.5409891024855224E-3</v>
      </c>
      <c r="N1640" s="2">
        <v>35166</v>
      </c>
      <c r="O1640">
        <v>6.3202999999999996</v>
      </c>
      <c r="Q1640" s="2">
        <v>35166</v>
      </c>
      <c r="R1640">
        <v>6500.24</v>
      </c>
      <c r="S1640" s="8">
        <f t="shared" si="230"/>
        <v>-4.9201056888913408E-3</v>
      </c>
      <c r="T1640" s="9">
        <f t="shared" si="226"/>
        <v>-5.1457056888913411E-3</v>
      </c>
      <c r="U1640" s="3">
        <f>Sheet1!$B$17+Sheet1!$B$18*'Portfolio allocation'!K1640</f>
        <v>-3.8581506581499285E-3</v>
      </c>
      <c r="V1640" s="13">
        <f t="shared" si="231"/>
        <v>-1.2875550307414126E-3</v>
      </c>
      <c r="W1640" s="13"/>
      <c r="X1640" s="2">
        <v>35166</v>
      </c>
      <c r="Y1640">
        <v>28.0579</v>
      </c>
      <c r="AA1640" s="2">
        <v>35166</v>
      </c>
      <c r="AB1640">
        <v>336.09</v>
      </c>
      <c r="AC1640">
        <f t="shared" si="232"/>
        <v>1.2960004822327287E-2</v>
      </c>
      <c r="AD1640">
        <f t="shared" si="227"/>
        <v>1.2734004822327286E-2</v>
      </c>
      <c r="AE1640">
        <f>Sheet2!$B$17+Sheet2!$B$18*'Portfolio allocation'!K1640</f>
        <v>-3.3152007126853E-3</v>
      </c>
      <c r="AF1640">
        <f t="shared" si="233"/>
        <v>1.6049205535012587E-2</v>
      </c>
      <c r="AH1640" s="2">
        <v>35166</v>
      </c>
      <c r="AI1640">
        <v>6.6660000000000004</v>
      </c>
      <c r="AJ1640">
        <v>5.65</v>
      </c>
      <c r="AK1640">
        <v>1.28653</v>
      </c>
      <c r="AR1640" s="3"/>
    </row>
    <row r="1641" spans="1:44" hidden="1" outlineLevel="1" x14ac:dyDescent="0.2">
      <c r="A1641" s="2">
        <v>35167</v>
      </c>
      <c r="B1641">
        <v>17.38</v>
      </c>
      <c r="E1641" s="2">
        <v>35167</v>
      </c>
      <c r="F1641">
        <v>636.71</v>
      </c>
      <c r="G1641">
        <f t="shared" si="228"/>
        <v>8.7613675971991434E-3</v>
      </c>
      <c r="H1641" s="2">
        <v>35167</v>
      </c>
      <c r="I1641">
        <v>823.86</v>
      </c>
      <c r="J1641">
        <f t="shared" si="229"/>
        <v>8.7669891024855229E-3</v>
      </c>
      <c r="K1641">
        <f t="shared" si="225"/>
        <v>8.5409891024855224E-3</v>
      </c>
      <c r="L1641">
        <v>8.8458745029495241E-3</v>
      </c>
      <c r="N1641" s="2">
        <v>35167</v>
      </c>
      <c r="O1641">
        <v>6.3202999999999996</v>
      </c>
      <c r="Q1641" s="2">
        <v>35167</v>
      </c>
      <c r="R1641">
        <v>6500.24</v>
      </c>
      <c r="S1641" s="8">
        <f t="shared" si="230"/>
        <v>0</v>
      </c>
      <c r="T1641" s="9">
        <f t="shared" si="226"/>
        <v>-2.2600000000000002E-4</v>
      </c>
      <c r="U1641" s="3">
        <f>Sheet1!$B$17+Sheet1!$B$18*'Portfolio allocation'!K1641</f>
        <v>1.0286238040175158E-2</v>
      </c>
      <c r="V1641" s="13">
        <f t="shared" si="231"/>
        <v>-1.0512238040175158E-2</v>
      </c>
      <c r="W1641" s="13"/>
      <c r="X1641" s="2">
        <v>35167</v>
      </c>
      <c r="Y1641">
        <v>26.6252</v>
      </c>
      <c r="AA1641" s="2">
        <v>35167</v>
      </c>
      <c r="AB1641">
        <v>318.92</v>
      </c>
      <c r="AC1641">
        <f t="shared" si="232"/>
        <v>-5.1087506322711085E-2</v>
      </c>
      <c r="AD1641">
        <f t="shared" si="227"/>
        <v>-5.1308706322711083E-2</v>
      </c>
      <c r="AE1641">
        <f>Sheet2!$B$17+Sheet2!$B$18*'Portfolio allocation'!K1641</f>
        <v>7.6482524216338809E-3</v>
      </c>
      <c r="AF1641">
        <f t="shared" si="233"/>
        <v>-5.8956958744344964E-2</v>
      </c>
      <c r="AH1641" s="2">
        <v>35167</v>
      </c>
      <c r="AI1641">
        <v>6.5</v>
      </c>
      <c r="AJ1641">
        <v>5.53</v>
      </c>
      <c r="AK1641">
        <v>1.2843</v>
      </c>
      <c r="AR1641" s="3"/>
    </row>
    <row r="1642" spans="1:44" hidden="1" outlineLevel="1" x14ac:dyDescent="0.2">
      <c r="A1642" s="2">
        <v>35170</v>
      </c>
      <c r="B1642">
        <v>16.829999999999998</v>
      </c>
      <c r="E1642" s="2">
        <v>35170</v>
      </c>
      <c r="F1642">
        <v>642.49</v>
      </c>
      <c r="G1642">
        <f t="shared" si="228"/>
        <v>9.0779161627743132E-3</v>
      </c>
      <c r="H1642" s="2">
        <v>35170</v>
      </c>
      <c r="I1642">
        <v>831.33</v>
      </c>
      <c r="J1642">
        <f t="shared" si="229"/>
        <v>9.0670745029495237E-3</v>
      </c>
      <c r="K1642">
        <f t="shared" si="225"/>
        <v>8.8458745029495241E-3</v>
      </c>
      <c r="L1642">
        <v>3.6905981932565304E-3</v>
      </c>
      <c r="N1642" s="2">
        <v>35170</v>
      </c>
      <c r="O1642">
        <v>6.4696999999999996</v>
      </c>
      <c r="Q1642" s="2">
        <v>35170</v>
      </c>
      <c r="R1642">
        <v>6653.91</v>
      </c>
      <c r="S1642" s="8">
        <f t="shared" si="230"/>
        <v>2.364066557542488E-2</v>
      </c>
      <c r="T1642" s="9">
        <f t="shared" si="226"/>
        <v>2.3419465575424878E-2</v>
      </c>
      <c r="U1642" s="3">
        <f>Sheet1!$B$17+Sheet1!$B$18*'Portfolio allocation'!K1642</f>
        <v>1.0636010298411049E-2</v>
      </c>
      <c r="V1642" s="13">
        <f t="shared" si="231"/>
        <v>1.2783455277013829E-2</v>
      </c>
      <c r="W1642" s="13"/>
      <c r="X1642" s="2">
        <v>35170</v>
      </c>
      <c r="Y1642">
        <v>27.251999999999999</v>
      </c>
      <c r="AA1642" s="2">
        <v>35170</v>
      </c>
      <c r="AB1642">
        <v>326.43</v>
      </c>
      <c r="AC1642">
        <f t="shared" si="232"/>
        <v>2.3548225260253242E-2</v>
      </c>
      <c r="AD1642">
        <f t="shared" si="227"/>
        <v>2.332942526025324E-2</v>
      </c>
      <c r="AE1642">
        <f>Sheet2!$B$17+Sheet2!$B$18*'Portfolio allocation'!K1642</f>
        <v>7.9193642980565273E-3</v>
      </c>
      <c r="AF1642">
        <f t="shared" si="233"/>
        <v>1.5410060962196713E-2</v>
      </c>
      <c r="AH1642" s="2">
        <v>35170</v>
      </c>
      <c r="AI1642">
        <v>6.4619999999999997</v>
      </c>
      <c r="AJ1642">
        <v>5.47</v>
      </c>
      <c r="AK1642">
        <v>1.2806599999999999</v>
      </c>
      <c r="AR1642" s="3"/>
    </row>
    <row r="1643" spans="1:44" hidden="1" outlineLevel="1" x14ac:dyDescent="0.2">
      <c r="A1643" s="2">
        <v>35171</v>
      </c>
      <c r="B1643">
        <v>16.45</v>
      </c>
      <c r="E1643" s="2">
        <v>35171</v>
      </c>
      <c r="F1643">
        <v>645</v>
      </c>
      <c r="G1643">
        <f t="shared" si="228"/>
        <v>3.9066755902814609E-3</v>
      </c>
      <c r="H1643" s="2">
        <v>35171</v>
      </c>
      <c r="I1643">
        <v>834.58</v>
      </c>
      <c r="J1643">
        <f t="shared" si="229"/>
        <v>3.9093981932565303E-3</v>
      </c>
      <c r="K1643">
        <f t="shared" si="225"/>
        <v>3.6905981932565304E-3</v>
      </c>
      <c r="L1643">
        <v>-5.3355459464641515E-3</v>
      </c>
      <c r="N1643" s="2">
        <v>35171</v>
      </c>
      <c r="O1643">
        <v>6.5781000000000001</v>
      </c>
      <c r="Q1643" s="2">
        <v>35171</v>
      </c>
      <c r="R1643">
        <v>6765.39</v>
      </c>
      <c r="S1643" s="8">
        <f t="shared" si="230"/>
        <v>1.6754058891689239E-2</v>
      </c>
      <c r="T1643" s="9">
        <f t="shared" si="226"/>
        <v>1.6535258891689237E-2</v>
      </c>
      <c r="U1643" s="3">
        <f>Sheet1!$B$17+Sheet1!$B$18*'Portfolio allocation'!K1643</f>
        <v>4.7217466638549838E-3</v>
      </c>
      <c r="V1643" s="13">
        <f t="shared" si="231"/>
        <v>1.1813512227834253E-2</v>
      </c>
      <c r="W1643" s="13"/>
      <c r="X1643" s="2">
        <v>35171</v>
      </c>
      <c r="Y1643">
        <v>27.580400000000001</v>
      </c>
      <c r="AA1643" s="2">
        <v>35171</v>
      </c>
      <c r="AB1643">
        <v>330.36</v>
      </c>
      <c r="AC1643">
        <f t="shared" si="232"/>
        <v>1.2039334619979858E-2</v>
      </c>
      <c r="AD1643">
        <f t="shared" si="227"/>
        <v>1.1820134619979859E-2</v>
      </c>
      <c r="AE1643">
        <f>Sheet2!$B$17+Sheet2!$B$18*'Portfolio allocation'!K1643</f>
        <v>3.3351610804836255E-3</v>
      </c>
      <c r="AF1643">
        <f t="shared" si="233"/>
        <v>8.4849735394962322E-3</v>
      </c>
      <c r="AH1643" s="2">
        <v>35171</v>
      </c>
      <c r="AI1643">
        <v>6.4640000000000004</v>
      </c>
      <c r="AJ1643">
        <v>5.48</v>
      </c>
      <c r="AK1643">
        <v>1.2804500000000001</v>
      </c>
      <c r="AR1643" s="3"/>
    </row>
    <row r="1644" spans="1:44" hidden="1" outlineLevel="1" x14ac:dyDescent="0.2">
      <c r="A1644" s="2">
        <v>35172</v>
      </c>
      <c r="B1644">
        <v>17.07</v>
      </c>
      <c r="E1644" s="2">
        <v>35172</v>
      </c>
      <c r="F1644">
        <v>641.61</v>
      </c>
      <c r="G1644">
        <f t="shared" si="228"/>
        <v>-5.2558139534883974E-3</v>
      </c>
      <c r="H1644" s="2">
        <v>35172</v>
      </c>
      <c r="I1644">
        <v>830.31</v>
      </c>
      <c r="J1644">
        <f t="shared" si="229"/>
        <v>-5.1163459464641514E-3</v>
      </c>
      <c r="K1644">
        <f t="shared" si="225"/>
        <v>-5.3355459464641515E-3</v>
      </c>
      <c r="L1644">
        <v>2.9222042706941501E-3</v>
      </c>
      <c r="N1644" s="2">
        <v>35172</v>
      </c>
      <c r="O1644">
        <v>6.6211000000000002</v>
      </c>
      <c r="Q1644" s="2">
        <v>35172</v>
      </c>
      <c r="R1644">
        <v>6809.59</v>
      </c>
      <c r="S1644" s="8">
        <f t="shared" si="230"/>
        <v>6.533252332829198E-3</v>
      </c>
      <c r="T1644" s="9">
        <f t="shared" si="226"/>
        <v>6.3140523328291979E-3</v>
      </c>
      <c r="U1644" s="3">
        <f>Sheet1!$B$17+Sheet1!$B$18*'Portfolio allocation'!K1644</f>
        <v>-5.6332746461454555E-3</v>
      </c>
      <c r="V1644" s="13">
        <f t="shared" si="231"/>
        <v>1.1947326978974653E-2</v>
      </c>
      <c r="W1644" s="13"/>
      <c r="X1644" s="2">
        <v>35172</v>
      </c>
      <c r="Y1644">
        <v>25.1328</v>
      </c>
      <c r="AA1644" s="2">
        <v>35172</v>
      </c>
      <c r="AB1644">
        <v>301.05</v>
      </c>
      <c r="AC1644">
        <f t="shared" si="232"/>
        <v>-8.8721394841990597E-2</v>
      </c>
      <c r="AD1644">
        <f t="shared" si="227"/>
        <v>-8.8942594841990602E-2</v>
      </c>
      <c r="AE1644">
        <f>Sheet2!$B$17+Sheet2!$B$18*'Portfolio allocation'!K1644</f>
        <v>-4.6911165663198412E-3</v>
      </c>
      <c r="AF1644">
        <f t="shared" si="233"/>
        <v>-8.4251478275670755E-2</v>
      </c>
      <c r="AH1644" s="2">
        <v>35172</v>
      </c>
      <c r="AI1644">
        <v>6.5119999999999996</v>
      </c>
      <c r="AJ1644">
        <v>5.53</v>
      </c>
      <c r="AK1644">
        <v>1.2817000000000001</v>
      </c>
      <c r="AR1644" s="3"/>
    </row>
    <row r="1645" spans="1:44" hidden="1" outlineLevel="1" x14ac:dyDescent="0.2">
      <c r="A1645" s="2">
        <v>35173</v>
      </c>
      <c r="B1645">
        <v>16.41</v>
      </c>
      <c r="E1645" s="2">
        <v>35173</v>
      </c>
      <c r="F1645">
        <v>643.61</v>
      </c>
      <c r="G1645">
        <f t="shared" si="228"/>
        <v>3.1171583984039852E-3</v>
      </c>
      <c r="H1645" s="2">
        <v>35173</v>
      </c>
      <c r="I1645">
        <v>832.92</v>
      </c>
      <c r="J1645">
        <f t="shared" si="229"/>
        <v>3.1434042706941501E-3</v>
      </c>
      <c r="K1645">
        <f t="shared" si="225"/>
        <v>2.9222042706941501E-3</v>
      </c>
      <c r="L1645">
        <v>2.0467254862412522E-3</v>
      </c>
      <c r="N1645" s="2">
        <v>35173</v>
      </c>
      <c r="O1645">
        <v>6.8125</v>
      </c>
      <c r="Q1645" s="2">
        <v>35173</v>
      </c>
      <c r="R1645">
        <v>7006.44</v>
      </c>
      <c r="S1645" s="8">
        <f t="shared" si="230"/>
        <v>2.8907760966519147E-2</v>
      </c>
      <c r="T1645" s="9">
        <f t="shared" si="226"/>
        <v>2.8686560966519146E-2</v>
      </c>
      <c r="U1645" s="3">
        <f>Sheet1!$B$17+Sheet1!$B$18*'Portfolio allocation'!K1645</f>
        <v>3.8402256821997434E-3</v>
      </c>
      <c r="V1645" s="13">
        <f t="shared" si="231"/>
        <v>2.4846335284319402E-2</v>
      </c>
      <c r="W1645" s="13"/>
      <c r="X1645" s="2">
        <v>35173</v>
      </c>
      <c r="Y1645">
        <v>25.192399999999999</v>
      </c>
      <c r="AA1645" s="2">
        <v>35173</v>
      </c>
      <c r="AB1645">
        <v>301.76</v>
      </c>
      <c r="AC1645">
        <f t="shared" si="232"/>
        <v>2.3584122238831107E-3</v>
      </c>
      <c r="AD1645">
        <f t="shared" si="227"/>
        <v>2.1360122238831105E-3</v>
      </c>
      <c r="AE1645">
        <f>Sheet2!$B$17+Sheet2!$B$18*'Portfolio allocation'!K1645</f>
        <v>2.6518856010392081E-3</v>
      </c>
      <c r="AF1645">
        <f t="shared" si="233"/>
        <v>-5.1587337715609761E-4</v>
      </c>
      <c r="AH1645" s="2">
        <v>35173</v>
      </c>
      <c r="AI1645">
        <v>6.5119999999999996</v>
      </c>
      <c r="AJ1645">
        <v>5.56</v>
      </c>
      <c r="AK1645">
        <v>1.2794000000000001</v>
      </c>
      <c r="AR1645" s="3"/>
    </row>
    <row r="1646" spans="1:44" hidden="1" outlineLevel="1" x14ac:dyDescent="0.2">
      <c r="A1646" s="2">
        <v>35174</v>
      </c>
      <c r="B1646">
        <v>15.12</v>
      </c>
      <c r="E1646" s="2">
        <v>35174</v>
      </c>
      <c r="F1646">
        <v>645.07000000000005</v>
      </c>
      <c r="G1646">
        <f t="shared" si="228"/>
        <v>2.2684544988424982E-3</v>
      </c>
      <c r="H1646" s="2">
        <v>35174</v>
      </c>
      <c r="I1646">
        <v>834.81</v>
      </c>
      <c r="J1646">
        <f t="shared" si="229"/>
        <v>2.2691254862412524E-3</v>
      </c>
      <c r="K1646">
        <f t="shared" si="225"/>
        <v>2.0467254862412522E-3</v>
      </c>
      <c r="L1646">
        <v>4.1522523688025652E-3</v>
      </c>
      <c r="N1646" s="2">
        <v>35174</v>
      </c>
      <c r="O1646">
        <v>6.8593999999999999</v>
      </c>
      <c r="Q1646" s="2">
        <v>35174</v>
      </c>
      <c r="R1646">
        <v>7054.65</v>
      </c>
      <c r="S1646" s="8">
        <f t="shared" si="230"/>
        <v>6.8808125096340156E-3</v>
      </c>
      <c r="T1646" s="9">
        <f t="shared" si="226"/>
        <v>6.6584125096340154E-3</v>
      </c>
      <c r="U1646" s="3">
        <f>Sheet1!$B$17+Sheet1!$B$18*'Portfolio allocation'!K1646</f>
        <v>2.8358542330923974E-3</v>
      </c>
      <c r="V1646" s="13">
        <f t="shared" si="231"/>
        <v>3.8225582765416179E-3</v>
      </c>
      <c r="W1646" s="13"/>
      <c r="X1646" s="2">
        <v>35174</v>
      </c>
      <c r="Y1646">
        <v>25.162600000000001</v>
      </c>
      <c r="AA1646" s="2">
        <v>35174</v>
      </c>
      <c r="AB1646">
        <v>301.39999999999998</v>
      </c>
      <c r="AC1646">
        <f t="shared" si="232"/>
        <v>-1.1930010604453978E-3</v>
      </c>
      <c r="AD1646">
        <f t="shared" si="227"/>
        <v>-1.4130010604453977E-3</v>
      </c>
      <c r="AE1646">
        <f>Sheet2!$B$17+Sheet2!$B$18*'Portfolio allocation'!K1646</f>
        <v>1.8733875304198294E-3</v>
      </c>
      <c r="AF1646">
        <f t="shared" si="233"/>
        <v>-3.2863885908652269E-3</v>
      </c>
      <c r="AH1646" s="2">
        <v>35174</v>
      </c>
      <c r="AI1646">
        <v>6.5149999999999997</v>
      </c>
      <c r="AJ1646">
        <v>5.5</v>
      </c>
      <c r="AK1646">
        <v>1.2842499999999999</v>
      </c>
      <c r="AR1646" s="3"/>
    </row>
    <row r="1647" spans="1:44" hidden="1" outlineLevel="1" x14ac:dyDescent="0.2">
      <c r="A1647" s="2">
        <v>35177</v>
      </c>
      <c r="B1647">
        <v>15.38</v>
      </c>
      <c r="E1647" s="2">
        <v>35177</v>
      </c>
      <c r="F1647">
        <v>647.89</v>
      </c>
      <c r="G1647">
        <f t="shared" si="228"/>
        <v>4.3716185840294575E-3</v>
      </c>
      <c r="H1647" s="2">
        <v>35177</v>
      </c>
      <c r="I1647">
        <v>838.46</v>
      </c>
      <c r="J1647">
        <f t="shared" si="229"/>
        <v>4.372252368802565E-3</v>
      </c>
      <c r="K1647">
        <f t="shared" si="225"/>
        <v>4.1522523688025652E-3</v>
      </c>
      <c r="L1647">
        <v>5.4936545189990553E-3</v>
      </c>
      <c r="N1647" s="2">
        <v>35177</v>
      </c>
      <c r="O1647">
        <v>7.0468999999999999</v>
      </c>
      <c r="Q1647" s="2">
        <v>35177</v>
      </c>
      <c r="R1647">
        <v>7247.49</v>
      </c>
      <c r="S1647" s="8">
        <f t="shared" si="230"/>
        <v>2.7335161914481931E-2</v>
      </c>
      <c r="T1647" s="9">
        <f t="shared" si="226"/>
        <v>2.711516191448193E-2</v>
      </c>
      <c r="U1647" s="3">
        <f>Sheet1!$B$17+Sheet1!$B$18*'Portfolio allocation'!K1647</f>
        <v>5.2513680339140948E-3</v>
      </c>
      <c r="V1647" s="13">
        <f t="shared" si="231"/>
        <v>2.1863793880567833E-2</v>
      </c>
      <c r="W1647" s="13"/>
      <c r="X1647" s="2">
        <v>35177</v>
      </c>
      <c r="Y1647">
        <v>25.610299999999999</v>
      </c>
      <c r="AA1647" s="2">
        <v>35177</v>
      </c>
      <c r="AB1647">
        <v>306.77</v>
      </c>
      <c r="AC1647">
        <f t="shared" si="232"/>
        <v>1.7816854678168514E-2</v>
      </c>
      <c r="AD1647">
        <f t="shared" si="227"/>
        <v>1.7597654678168515E-2</v>
      </c>
      <c r="AE1647">
        <f>Sheet2!$B$17+Sheet2!$B$18*'Portfolio allocation'!K1647</f>
        <v>3.7456757512423942E-3</v>
      </c>
      <c r="AF1647">
        <f t="shared" si="233"/>
        <v>1.385197892692612E-2</v>
      </c>
      <c r="AH1647" s="2">
        <v>35177</v>
      </c>
      <c r="AI1647">
        <v>6.47</v>
      </c>
      <c r="AJ1647">
        <v>5.48</v>
      </c>
      <c r="AK1647">
        <v>1.2808299999999999</v>
      </c>
      <c r="AR1647" s="3"/>
    </row>
    <row r="1648" spans="1:44" hidden="1" outlineLevel="1" x14ac:dyDescent="0.2">
      <c r="A1648" s="2">
        <v>35178</v>
      </c>
      <c r="B1648">
        <v>15.01</v>
      </c>
      <c r="E1648" s="2">
        <v>35178</v>
      </c>
      <c r="F1648">
        <v>651.58000000000004</v>
      </c>
      <c r="G1648">
        <f t="shared" si="228"/>
        <v>5.6954112580840377E-3</v>
      </c>
      <c r="H1648" s="2">
        <v>35178</v>
      </c>
      <c r="I1648">
        <v>843.25</v>
      </c>
      <c r="J1648">
        <f t="shared" si="229"/>
        <v>5.7128545189990554E-3</v>
      </c>
      <c r="K1648">
        <f t="shared" si="225"/>
        <v>5.4936545189990553E-3</v>
      </c>
      <c r="L1648">
        <v>-2.3419394011265056E-3</v>
      </c>
      <c r="N1648" s="2">
        <v>35178</v>
      </c>
      <c r="O1648">
        <v>7.0391000000000004</v>
      </c>
      <c r="Q1648" s="2">
        <v>35178</v>
      </c>
      <c r="R1648">
        <v>7239.45</v>
      </c>
      <c r="S1648" s="8">
        <f t="shared" si="230"/>
        <v>-1.1093495817172672E-3</v>
      </c>
      <c r="T1648" s="9">
        <f t="shared" si="226"/>
        <v>-1.3285495817172673E-3</v>
      </c>
      <c r="U1648" s="3">
        <f>Sheet1!$B$17+Sheet1!$B$18*'Portfolio allocation'!K1648</f>
        <v>6.7902585762708561E-3</v>
      </c>
      <c r="V1648" s="13">
        <f t="shared" si="231"/>
        <v>-8.1188081579881242E-3</v>
      </c>
      <c r="W1648" s="13"/>
      <c r="X1648" s="2">
        <v>35178</v>
      </c>
      <c r="Y1648">
        <v>25.550599999999999</v>
      </c>
      <c r="AA1648" s="2">
        <v>35178</v>
      </c>
      <c r="AB1648">
        <v>306.05</v>
      </c>
      <c r="AC1648">
        <f t="shared" si="232"/>
        <v>-2.3470352381261828E-3</v>
      </c>
      <c r="AD1648">
        <f t="shared" si="227"/>
        <v>-2.5662352381261829E-3</v>
      </c>
      <c r="AE1648">
        <f>Sheet2!$B$17+Sheet2!$B$18*'Portfolio allocation'!K1648</f>
        <v>4.9384847654611016E-3</v>
      </c>
      <c r="AF1648">
        <f t="shared" si="233"/>
        <v>-7.5047200035872844E-3</v>
      </c>
      <c r="AH1648" s="2">
        <v>35178</v>
      </c>
      <c r="AI1648">
        <v>6.5060000000000002</v>
      </c>
      <c r="AJ1648">
        <v>5.48</v>
      </c>
      <c r="AK1648">
        <v>1.27949</v>
      </c>
      <c r="AR1648" s="3"/>
    </row>
    <row r="1649" spans="1:44" hidden="1" outlineLevel="1" x14ac:dyDescent="0.2">
      <c r="A1649" s="2">
        <v>35179</v>
      </c>
      <c r="B1649">
        <v>14.91</v>
      </c>
      <c r="E1649" s="2">
        <v>35179</v>
      </c>
      <c r="F1649">
        <v>650.16999999999996</v>
      </c>
      <c r="G1649">
        <f t="shared" si="228"/>
        <v>-2.1639706559440919E-3</v>
      </c>
      <c r="H1649" s="2">
        <v>35179</v>
      </c>
      <c r="I1649">
        <v>841.46</v>
      </c>
      <c r="J1649">
        <f t="shared" si="229"/>
        <v>-2.1227394011265055E-3</v>
      </c>
      <c r="K1649">
        <f t="shared" si="225"/>
        <v>-2.3419394011265056E-3</v>
      </c>
      <c r="L1649">
        <v>3.9390371687305732E-3</v>
      </c>
      <c r="N1649" s="2">
        <v>35179</v>
      </c>
      <c r="O1649">
        <v>6.9687000000000001</v>
      </c>
      <c r="Q1649" s="2">
        <v>35179</v>
      </c>
      <c r="R1649">
        <v>7167.14</v>
      </c>
      <c r="S1649" s="8">
        <f t="shared" si="230"/>
        <v>-9.9883278425846322E-3</v>
      </c>
      <c r="T1649" s="9">
        <f t="shared" si="226"/>
        <v>-1.0207527842584632E-2</v>
      </c>
      <c r="U1649" s="3">
        <f>Sheet1!$B$17+Sheet1!$B$18*'Portfolio allocation'!K1649</f>
        <v>-2.198933349255043E-3</v>
      </c>
      <c r="V1649" s="13">
        <f t="shared" si="231"/>
        <v>-8.0085944933295881E-3</v>
      </c>
      <c r="W1649" s="13"/>
      <c r="X1649" s="2">
        <v>35179</v>
      </c>
      <c r="Y1649">
        <v>25.4909</v>
      </c>
      <c r="AA1649" s="2">
        <v>35179</v>
      </c>
      <c r="AB1649">
        <v>305.33999999999997</v>
      </c>
      <c r="AC1649">
        <f t="shared" si="232"/>
        <v>-2.3198823721615192E-3</v>
      </c>
      <c r="AD1649">
        <f t="shared" si="227"/>
        <v>-2.5402823721615191E-3</v>
      </c>
      <c r="AE1649">
        <f>Sheet2!$B$17+Sheet2!$B$18*'Portfolio allocation'!K1649</f>
        <v>-2.0291252523952177E-3</v>
      </c>
      <c r="AF1649">
        <f t="shared" si="233"/>
        <v>-5.1115711976630141E-4</v>
      </c>
      <c r="AH1649" s="2">
        <v>35179</v>
      </c>
      <c r="AI1649">
        <v>6.5629999999999997</v>
      </c>
      <c r="AJ1649">
        <v>5.51</v>
      </c>
      <c r="AK1649">
        <v>1.27658</v>
      </c>
      <c r="AR1649" s="3"/>
    </row>
    <row r="1650" spans="1:44" hidden="1" outlineLevel="1" x14ac:dyDescent="0.2">
      <c r="A1650" s="2">
        <v>35180</v>
      </c>
      <c r="B1650">
        <v>14.72</v>
      </c>
      <c r="E1650" s="2">
        <v>35180</v>
      </c>
      <c r="F1650">
        <v>652.87</v>
      </c>
      <c r="G1650">
        <f t="shared" si="228"/>
        <v>4.1527600473723059E-3</v>
      </c>
      <c r="H1650" s="2">
        <v>35180</v>
      </c>
      <c r="I1650">
        <v>844.96</v>
      </c>
      <c r="J1650">
        <f t="shared" si="229"/>
        <v>4.1594371687305731E-3</v>
      </c>
      <c r="K1650">
        <f t="shared" si="225"/>
        <v>3.9390371687305732E-3</v>
      </c>
      <c r="L1650">
        <v>8.0683453891313784E-4</v>
      </c>
      <c r="N1650" s="2">
        <v>35180</v>
      </c>
      <c r="O1650">
        <v>7.0468999999999999</v>
      </c>
      <c r="Q1650" s="2">
        <v>35180</v>
      </c>
      <c r="R1650">
        <v>7247.49</v>
      </c>
      <c r="S1650" s="8">
        <f t="shared" si="230"/>
        <v>1.121088746696719E-2</v>
      </c>
      <c r="T1650" s="9">
        <f t="shared" si="226"/>
        <v>1.0990487466967189E-2</v>
      </c>
      <c r="U1650" s="3">
        <f>Sheet1!$B$17+Sheet1!$B$18*'Portfolio allocation'!K1650</f>
        <v>5.0067621527997465E-3</v>
      </c>
      <c r="V1650" s="13">
        <f t="shared" si="231"/>
        <v>5.9837253141674426E-3</v>
      </c>
      <c r="W1650" s="13"/>
      <c r="X1650" s="2">
        <v>35180</v>
      </c>
      <c r="Y1650">
        <v>25.8491</v>
      </c>
      <c r="AA1650" s="2">
        <v>35180</v>
      </c>
      <c r="AB1650">
        <v>309.63</v>
      </c>
      <c r="AC1650">
        <f t="shared" si="232"/>
        <v>1.4049911573983165E-2</v>
      </c>
      <c r="AD1650">
        <f t="shared" si="227"/>
        <v>1.3827111573983164E-2</v>
      </c>
      <c r="AE1650">
        <f>Sheet2!$B$17+Sheet2!$B$18*'Portfolio allocation'!K1650</f>
        <v>3.5560793557266545E-3</v>
      </c>
      <c r="AF1650">
        <f t="shared" si="233"/>
        <v>1.0271032218256509E-2</v>
      </c>
      <c r="AH1650" s="2">
        <v>35180</v>
      </c>
      <c r="AI1650">
        <v>6.5339999999999998</v>
      </c>
      <c r="AJ1650">
        <v>5.57</v>
      </c>
      <c r="AK1650">
        <v>1.27108</v>
      </c>
      <c r="AR1650" s="3"/>
    </row>
    <row r="1651" spans="1:44" hidden="1" outlineLevel="1" x14ac:dyDescent="0.2">
      <c r="A1651" s="2">
        <v>35181</v>
      </c>
      <c r="B1651">
        <v>14.75</v>
      </c>
      <c r="E1651" s="2">
        <v>35181</v>
      </c>
      <c r="F1651">
        <v>653.46</v>
      </c>
      <c r="G1651">
        <f t="shared" si="228"/>
        <v>9.0370211527557309E-4</v>
      </c>
      <c r="H1651" s="2">
        <v>35181</v>
      </c>
      <c r="I1651">
        <v>845.83</v>
      </c>
      <c r="J1651">
        <f t="shared" si="229"/>
        <v>1.0296345389131378E-3</v>
      </c>
      <c r="K1651">
        <f t="shared" si="225"/>
        <v>8.0683453891313784E-4</v>
      </c>
      <c r="L1651">
        <v>8.7751172221367524E-4</v>
      </c>
      <c r="N1651" s="2">
        <v>35181</v>
      </c>
      <c r="O1651">
        <v>7.0937000000000001</v>
      </c>
      <c r="Q1651" s="2">
        <v>35181</v>
      </c>
      <c r="R1651">
        <v>7295.7</v>
      </c>
      <c r="S1651" s="8">
        <f t="shared" si="230"/>
        <v>6.6519581261925698E-3</v>
      </c>
      <c r="T1651" s="9">
        <f t="shared" si="226"/>
        <v>6.4291581261925693E-3</v>
      </c>
      <c r="U1651" s="3">
        <f>Sheet1!$B$17+Sheet1!$B$18*'Portfolio allocation'!K1651</f>
        <v>1.4134199153022354E-3</v>
      </c>
      <c r="V1651" s="13">
        <f t="shared" si="231"/>
        <v>5.0157382108903335E-3</v>
      </c>
      <c r="W1651" s="13"/>
      <c r="X1651" s="2">
        <v>35181</v>
      </c>
      <c r="Y1651">
        <v>25.729700000000001</v>
      </c>
      <c r="AA1651" s="2">
        <v>35181</v>
      </c>
      <c r="AB1651">
        <v>308.2</v>
      </c>
      <c r="AC1651">
        <f t="shared" si="232"/>
        <v>-4.6184155282110728E-3</v>
      </c>
      <c r="AD1651">
        <f t="shared" si="227"/>
        <v>-4.8404155282110728E-3</v>
      </c>
      <c r="AE1651">
        <f>Sheet2!$B$17+Sheet2!$B$18*'Portfolio allocation'!K1651</f>
        <v>7.7084486757669204E-4</v>
      </c>
      <c r="AF1651">
        <f t="shared" si="233"/>
        <v>-5.6112603957877653E-3</v>
      </c>
      <c r="AH1651" s="2">
        <v>35181</v>
      </c>
      <c r="AI1651">
        <v>6.5279999999999996</v>
      </c>
      <c r="AJ1651">
        <v>5.55</v>
      </c>
      <c r="AK1651">
        <v>1.27146</v>
      </c>
      <c r="AR1651" s="3"/>
    </row>
    <row r="1652" spans="1:44" hidden="1" outlineLevel="1" x14ac:dyDescent="0.2">
      <c r="A1652" s="2">
        <v>35184</v>
      </c>
      <c r="B1652">
        <v>15.45</v>
      </c>
      <c r="E1652" s="2">
        <v>35184</v>
      </c>
      <c r="F1652">
        <v>654.16</v>
      </c>
      <c r="G1652">
        <f t="shared" si="228"/>
        <v>1.0712208857466265E-3</v>
      </c>
      <c r="H1652" s="2">
        <v>35184</v>
      </c>
      <c r="I1652">
        <v>846.76</v>
      </c>
      <c r="J1652">
        <f t="shared" si="229"/>
        <v>1.0995117222136752E-3</v>
      </c>
      <c r="K1652">
        <f t="shared" si="225"/>
        <v>8.7751172221367524E-4</v>
      </c>
      <c r="L1652">
        <v>-1.1651250413339178E-4</v>
      </c>
      <c r="N1652" s="2">
        <v>35184</v>
      </c>
      <c r="O1652">
        <v>7.0391000000000004</v>
      </c>
      <c r="Q1652" s="2">
        <v>35184</v>
      </c>
      <c r="R1652">
        <v>7239.45</v>
      </c>
      <c r="S1652" s="8">
        <f t="shared" si="230"/>
        <v>-7.7100209712570589E-3</v>
      </c>
      <c r="T1652" s="9">
        <f t="shared" si="226"/>
        <v>-7.9320209712570589E-3</v>
      </c>
      <c r="U1652" s="3">
        <f>Sheet1!$B$17+Sheet1!$B$18*'Portfolio allocation'!K1652</f>
        <v>1.4945025711826368E-3</v>
      </c>
      <c r="V1652" s="13">
        <f t="shared" si="231"/>
        <v>-9.4265235424396965E-3</v>
      </c>
      <c r="W1652" s="13"/>
      <c r="X1652" s="2">
        <v>35184</v>
      </c>
      <c r="Y1652">
        <v>25.938700000000001</v>
      </c>
      <c r="AA1652" s="2">
        <v>35184</v>
      </c>
      <c r="AB1652">
        <v>310.7</v>
      </c>
      <c r="AC1652">
        <f t="shared" si="232"/>
        <v>8.1116158338740973E-3</v>
      </c>
      <c r="AD1652">
        <f t="shared" si="227"/>
        <v>7.8888158338740969E-3</v>
      </c>
      <c r="AE1652">
        <f>Sheet2!$B$17+Sheet2!$B$18*'Portfolio allocation'!K1652</f>
        <v>8.3369282210555575E-4</v>
      </c>
      <c r="AF1652">
        <f t="shared" si="233"/>
        <v>7.055123011768541E-3</v>
      </c>
      <c r="AH1652" s="2">
        <v>35184</v>
      </c>
      <c r="AI1652">
        <v>6.5830000000000002</v>
      </c>
      <c r="AJ1652">
        <v>5.57</v>
      </c>
      <c r="AK1652">
        <v>1.2760899999999999</v>
      </c>
      <c r="AR1652" s="3"/>
    </row>
    <row r="1653" spans="1:44" hidden="1" outlineLevel="1" x14ac:dyDescent="0.2">
      <c r="A1653" s="2">
        <v>35185</v>
      </c>
      <c r="B1653">
        <v>15.83</v>
      </c>
      <c r="E1653" s="2">
        <v>35185</v>
      </c>
      <c r="F1653">
        <v>654.16999999999996</v>
      </c>
      <c r="G1653">
        <f t="shared" si="228"/>
        <v>1.5286779992740307E-5</v>
      </c>
      <c r="H1653" s="2">
        <v>35185</v>
      </c>
      <c r="I1653">
        <v>846.85</v>
      </c>
      <c r="J1653">
        <f t="shared" si="229"/>
        <v>1.0628749586660824E-4</v>
      </c>
      <c r="K1653">
        <f t="shared" si="225"/>
        <v>-1.1651250413339178E-4</v>
      </c>
      <c r="L1653">
        <v>5.309418669186244E-4</v>
      </c>
      <c r="N1653" s="2">
        <v>35185</v>
      </c>
      <c r="O1653">
        <v>7.0781000000000001</v>
      </c>
      <c r="Q1653" s="2">
        <v>35185</v>
      </c>
      <c r="R1653">
        <v>7279.63</v>
      </c>
      <c r="S1653" s="8">
        <f t="shared" si="230"/>
        <v>5.5501453839725823E-3</v>
      </c>
      <c r="T1653" s="9">
        <f t="shared" si="226"/>
        <v>5.3273453839725819E-3</v>
      </c>
      <c r="U1653" s="3">
        <f>Sheet1!$B$17+Sheet1!$B$18*'Portfolio allocation'!K1653</f>
        <v>3.5413278679327452E-4</v>
      </c>
      <c r="V1653" s="13">
        <f t="shared" si="231"/>
        <v>4.9732125971793072E-3</v>
      </c>
      <c r="W1653" s="13"/>
      <c r="X1653" s="2">
        <v>35185</v>
      </c>
      <c r="Y1653">
        <v>25.729700000000001</v>
      </c>
      <c r="AA1653" s="2">
        <v>35185</v>
      </c>
      <c r="AB1653">
        <v>308.2</v>
      </c>
      <c r="AC1653">
        <f t="shared" si="232"/>
        <v>-8.0463469584808323E-3</v>
      </c>
      <c r="AD1653">
        <f t="shared" si="227"/>
        <v>-8.271146958480833E-3</v>
      </c>
      <c r="AE1653">
        <f>Sheet2!$B$17+Sheet2!$B$18*'Portfolio allocation'!K1653</f>
        <v>-5.0218879813871645E-5</v>
      </c>
      <c r="AF1653">
        <f t="shared" si="233"/>
        <v>-8.2209280786669607E-3</v>
      </c>
      <c r="AH1653" s="2">
        <v>35185</v>
      </c>
      <c r="AI1653">
        <v>6.6449999999999996</v>
      </c>
      <c r="AJ1653">
        <v>5.62</v>
      </c>
      <c r="AK1653">
        <v>1.2677799999999999</v>
      </c>
      <c r="AR1653" s="3"/>
    </row>
    <row r="1654" spans="1:44" hidden="1" outlineLevel="1" x14ac:dyDescent="0.2">
      <c r="A1654" s="2">
        <v>35186</v>
      </c>
      <c r="B1654">
        <v>16.07</v>
      </c>
      <c r="E1654" s="2">
        <v>35186</v>
      </c>
      <c r="F1654">
        <v>654.58000000000004</v>
      </c>
      <c r="G1654">
        <f t="shared" si="228"/>
        <v>6.2674839873433363E-4</v>
      </c>
      <c r="H1654" s="2">
        <v>35186</v>
      </c>
      <c r="I1654">
        <v>847.49</v>
      </c>
      <c r="J1654">
        <f t="shared" si="229"/>
        <v>7.5574186691862444E-4</v>
      </c>
      <c r="K1654">
        <f t="shared" si="225"/>
        <v>5.309418669186244E-4</v>
      </c>
      <c r="L1654">
        <v>-1.7179952282622809E-2</v>
      </c>
      <c r="N1654" s="2">
        <v>35186</v>
      </c>
      <c r="O1654">
        <v>7.1952999999999996</v>
      </c>
      <c r="Q1654" s="2">
        <v>35186</v>
      </c>
      <c r="R1654">
        <v>7400.15</v>
      </c>
      <c r="S1654" s="8">
        <f t="shared" si="230"/>
        <v>1.655578648914835E-2</v>
      </c>
      <c r="T1654" s="9">
        <f t="shared" si="226"/>
        <v>1.6330986489148349E-2</v>
      </c>
      <c r="U1654" s="3">
        <f>Sheet1!$B$17+Sheet1!$B$18*'Portfolio allocation'!K1654</f>
        <v>1.0969088499399938E-3</v>
      </c>
      <c r="V1654" s="13">
        <f t="shared" si="231"/>
        <v>1.5234077639208355E-2</v>
      </c>
      <c r="W1654" s="13"/>
      <c r="X1654" s="2">
        <v>35186</v>
      </c>
      <c r="Y1654">
        <v>25.759599999999999</v>
      </c>
      <c r="AA1654" s="2">
        <v>35186</v>
      </c>
      <c r="AB1654">
        <v>308.55</v>
      </c>
      <c r="AC1654">
        <f t="shared" si="232"/>
        <v>1.135626216742347E-3</v>
      </c>
      <c r="AD1654">
        <f t="shared" si="227"/>
        <v>9.1162621674234696E-4</v>
      </c>
      <c r="AE1654">
        <f>Sheet2!$B$17+Sheet2!$B$18*'Portfolio allocation'!K1654</f>
        <v>5.2551406498051623E-4</v>
      </c>
      <c r="AF1654">
        <f t="shared" si="233"/>
        <v>3.8611215176183073E-4</v>
      </c>
      <c r="AH1654" s="2">
        <v>35186</v>
      </c>
      <c r="AI1654">
        <v>6.6749999999999998</v>
      </c>
      <c r="AJ1654">
        <v>5.6</v>
      </c>
      <c r="AK1654">
        <v>1.26745</v>
      </c>
      <c r="AR1654" s="3"/>
    </row>
    <row r="1655" spans="1:44" hidden="1" outlineLevel="1" x14ac:dyDescent="0.2">
      <c r="A1655" s="2">
        <v>35187</v>
      </c>
      <c r="B1655">
        <v>18.62</v>
      </c>
      <c r="E1655" s="2">
        <v>35187</v>
      </c>
      <c r="F1655">
        <v>643.38</v>
      </c>
      <c r="G1655">
        <f t="shared" si="228"/>
        <v>-1.7110208072351751E-2</v>
      </c>
      <c r="H1655" s="2">
        <v>35187</v>
      </c>
      <c r="I1655">
        <v>833.12</v>
      </c>
      <c r="J1655">
        <f t="shared" si="229"/>
        <v>-1.695595228262281E-2</v>
      </c>
      <c r="K1655">
        <f t="shared" si="225"/>
        <v>-1.7179952282622809E-2</v>
      </c>
      <c r="L1655">
        <v>-2.9042852314192847E-3</v>
      </c>
      <c r="N1655" s="2">
        <v>35187</v>
      </c>
      <c r="O1655">
        <v>6.9766000000000004</v>
      </c>
      <c r="Q1655" s="2">
        <v>35187</v>
      </c>
      <c r="R1655">
        <v>7175.17</v>
      </c>
      <c r="S1655" s="8">
        <f t="shared" si="230"/>
        <v>-3.0402086444193621E-2</v>
      </c>
      <c r="T1655" s="9">
        <f t="shared" si="226"/>
        <v>-3.062608644419362E-2</v>
      </c>
      <c r="U1655" s="3">
        <f>Sheet1!$B$17+Sheet1!$B$18*'Portfolio allocation'!K1655</f>
        <v>-1.9221477772161849E-2</v>
      </c>
      <c r="V1655" s="13">
        <f t="shared" si="231"/>
        <v>-1.1404608672031771E-2</v>
      </c>
      <c r="W1655" s="13"/>
      <c r="X1655" s="2">
        <v>35187</v>
      </c>
      <c r="Y1655">
        <v>25.759599999999999</v>
      </c>
      <c r="AA1655" s="2">
        <v>35187</v>
      </c>
      <c r="AB1655">
        <v>308.55</v>
      </c>
      <c r="AC1655">
        <f t="shared" si="232"/>
        <v>0</v>
      </c>
      <c r="AD1655">
        <f t="shared" si="227"/>
        <v>-2.276E-4</v>
      </c>
      <c r="AE1655">
        <f>Sheet2!$B$17+Sheet2!$B$18*'Portfolio allocation'!K1655</f>
        <v>-1.5223464858567414E-2</v>
      </c>
      <c r="AF1655">
        <f t="shared" si="233"/>
        <v>1.4995864858567414E-2</v>
      </c>
      <c r="AH1655" s="2">
        <v>35187</v>
      </c>
      <c r="AI1655">
        <v>6.843</v>
      </c>
      <c r="AJ1655">
        <v>5.69</v>
      </c>
      <c r="AK1655">
        <v>1.2680899999999999</v>
      </c>
      <c r="AR1655" s="3"/>
    </row>
    <row r="1656" spans="1:44" hidden="1" outlineLevel="1" x14ac:dyDescent="0.2">
      <c r="A1656" s="2">
        <v>35188</v>
      </c>
      <c r="B1656">
        <v>16.7</v>
      </c>
      <c r="E1656" s="2">
        <v>35188</v>
      </c>
      <c r="F1656">
        <v>641.63</v>
      </c>
      <c r="G1656">
        <f t="shared" si="228"/>
        <v>-2.7200099474649075E-3</v>
      </c>
      <c r="H1656" s="2">
        <v>35188</v>
      </c>
      <c r="I1656">
        <v>830.89</v>
      </c>
      <c r="J1656">
        <f t="shared" si="229"/>
        <v>-2.6766852314192846E-3</v>
      </c>
      <c r="K1656">
        <f t="shared" si="225"/>
        <v>-2.9042852314192847E-3</v>
      </c>
      <c r="L1656">
        <v>-1.4070581713584497E-3</v>
      </c>
      <c r="N1656" s="2">
        <v>35188</v>
      </c>
      <c r="O1656">
        <v>6.9297000000000004</v>
      </c>
      <c r="Q1656" s="2">
        <v>35188</v>
      </c>
      <c r="R1656">
        <v>7126.96</v>
      </c>
      <c r="S1656" s="8">
        <f t="shared" si="230"/>
        <v>-6.7190045671391418E-3</v>
      </c>
      <c r="T1656" s="9">
        <f t="shared" si="226"/>
        <v>-6.9466045671391415E-3</v>
      </c>
      <c r="U1656" s="3">
        <f>Sheet1!$B$17+Sheet1!$B$18*'Portfolio allocation'!K1656</f>
        <v>-2.8440707375055052E-3</v>
      </c>
      <c r="V1656" s="13">
        <f t="shared" si="231"/>
        <v>-4.1025338296336363E-3</v>
      </c>
      <c r="W1656" s="13"/>
      <c r="X1656" s="2">
        <v>35188</v>
      </c>
      <c r="Y1656">
        <v>25.819299999999998</v>
      </c>
      <c r="AA1656" s="2">
        <v>35188</v>
      </c>
      <c r="AB1656">
        <v>309.27</v>
      </c>
      <c r="AC1656">
        <f t="shared" si="232"/>
        <v>2.3334953816236403E-3</v>
      </c>
      <c r="AD1656">
        <f t="shared" si="227"/>
        <v>2.1058953816236402E-3</v>
      </c>
      <c r="AE1656">
        <f>Sheet2!$B$17+Sheet2!$B$18*'Portfolio allocation'!K1656</f>
        <v>-2.5291775114312386E-3</v>
      </c>
      <c r="AF1656">
        <f t="shared" si="233"/>
        <v>4.6350728930548788E-3</v>
      </c>
      <c r="AH1656" s="2">
        <v>35188</v>
      </c>
      <c r="AI1656">
        <v>6.89</v>
      </c>
      <c r="AJ1656">
        <v>5.69</v>
      </c>
      <c r="AK1656">
        <v>1.27122</v>
      </c>
      <c r="AR1656" s="3"/>
    </row>
    <row r="1657" spans="1:44" hidden="1" outlineLevel="1" x14ac:dyDescent="0.2">
      <c r="A1657" s="2">
        <v>35191</v>
      </c>
      <c r="B1657">
        <v>16.920000000000002</v>
      </c>
      <c r="E1657" s="2">
        <v>35191</v>
      </c>
      <c r="F1657">
        <v>640.80999999999995</v>
      </c>
      <c r="G1657">
        <f t="shared" si="228"/>
        <v>-1.2779951062139583E-3</v>
      </c>
      <c r="H1657" s="2">
        <v>35191</v>
      </c>
      <c r="I1657">
        <v>829.91</v>
      </c>
      <c r="J1657">
        <f t="shared" si="229"/>
        <v>-1.1794581713584495E-3</v>
      </c>
      <c r="K1657">
        <f t="shared" si="225"/>
        <v>-1.4070581713584497E-3</v>
      </c>
      <c r="L1657">
        <v>-4.1786357846031307E-3</v>
      </c>
      <c r="N1657" s="2">
        <v>35191</v>
      </c>
      <c r="O1657">
        <v>6.9843999999999999</v>
      </c>
      <c r="Q1657" s="2">
        <v>35191</v>
      </c>
      <c r="R1657">
        <v>7183.21</v>
      </c>
      <c r="S1657" s="8">
        <f t="shared" si="230"/>
        <v>7.8925656942090416E-3</v>
      </c>
      <c r="T1657" s="9">
        <f t="shared" si="226"/>
        <v>7.664965694209042E-3</v>
      </c>
      <c r="U1657" s="3">
        <f>Sheet1!$B$17+Sheet1!$B$18*'Portfolio allocation'!K1657</f>
        <v>-1.1264139094239822E-3</v>
      </c>
      <c r="V1657" s="13">
        <f t="shared" si="231"/>
        <v>8.791379603633024E-3</v>
      </c>
      <c r="W1657" s="13"/>
      <c r="X1657" s="2">
        <v>35191</v>
      </c>
      <c r="Y1657">
        <v>25.550599999999999</v>
      </c>
      <c r="AA1657" s="2">
        <v>35191</v>
      </c>
      <c r="AB1657">
        <v>306.05</v>
      </c>
      <c r="AC1657">
        <f t="shared" si="232"/>
        <v>-1.041161444692329E-2</v>
      </c>
      <c r="AD1657">
        <f t="shared" si="227"/>
        <v>-1.0638014446923289E-2</v>
      </c>
      <c r="AE1657">
        <f>Sheet2!$B$17+Sheet2!$B$18*'Portfolio allocation'!K1657</f>
        <v>-1.1978050119081556E-3</v>
      </c>
      <c r="AF1657">
        <f t="shared" si="233"/>
        <v>-9.440209435015133E-3</v>
      </c>
      <c r="AH1657" s="2">
        <v>35191</v>
      </c>
      <c r="AI1657">
        <v>6.8440000000000003</v>
      </c>
      <c r="AJ1657">
        <v>5.66</v>
      </c>
      <c r="AK1657">
        <v>1.27281</v>
      </c>
      <c r="AR1657" s="3"/>
    </row>
    <row r="1658" spans="1:44" hidden="1" outlineLevel="1" x14ac:dyDescent="0.2">
      <c r="A1658" s="2">
        <v>35192</v>
      </c>
      <c r="B1658">
        <v>16.87</v>
      </c>
      <c r="E1658" s="2">
        <v>35192</v>
      </c>
      <c r="F1658">
        <v>638.26</v>
      </c>
      <c r="G1658">
        <f t="shared" si="228"/>
        <v>-3.9793386495216021E-3</v>
      </c>
      <c r="H1658" s="2">
        <v>35192</v>
      </c>
      <c r="I1658">
        <v>826.63</v>
      </c>
      <c r="J1658">
        <f t="shared" si="229"/>
        <v>-3.9522357846031309E-3</v>
      </c>
      <c r="K1658">
        <f t="shared" si="225"/>
        <v>-4.1786357846031307E-3</v>
      </c>
      <c r="L1658">
        <v>1.0235773814161093E-2</v>
      </c>
      <c r="N1658" s="2">
        <v>35192</v>
      </c>
      <c r="O1658">
        <v>7.0702999999999996</v>
      </c>
      <c r="Q1658" s="2">
        <v>35192</v>
      </c>
      <c r="R1658">
        <v>7271.59</v>
      </c>
      <c r="S1658" s="8">
        <f t="shared" si="230"/>
        <v>1.2303691525098026E-2</v>
      </c>
      <c r="T1658" s="9">
        <f t="shared" si="226"/>
        <v>1.2077291525098026E-2</v>
      </c>
      <c r="U1658" s="3">
        <f>Sheet1!$B$17+Sheet1!$B$18*'Portfolio allocation'!K1658</f>
        <v>-4.306037988455913E-3</v>
      </c>
      <c r="V1658" s="13">
        <f t="shared" si="231"/>
        <v>1.6383329513553938E-2</v>
      </c>
      <c r="W1658" s="13"/>
      <c r="X1658" s="2">
        <v>35192</v>
      </c>
      <c r="Y1658">
        <v>25.282</v>
      </c>
      <c r="AA1658" s="2">
        <v>35192</v>
      </c>
      <c r="AB1658">
        <v>302.83</v>
      </c>
      <c r="AC1658">
        <f t="shared" si="232"/>
        <v>-1.0521156673746201E-2</v>
      </c>
      <c r="AD1658">
        <f t="shared" si="227"/>
        <v>-1.0749556673746202E-2</v>
      </c>
      <c r="AE1658">
        <f>Sheet2!$B$17+Sheet2!$B$18*'Portfolio allocation'!K1658</f>
        <v>-3.6623625349453495E-3</v>
      </c>
      <c r="AF1658">
        <f t="shared" si="233"/>
        <v>-7.0871941388008525E-3</v>
      </c>
      <c r="AH1658" s="2">
        <v>35192</v>
      </c>
      <c r="AI1658">
        <v>6.851</v>
      </c>
      <c r="AJ1658">
        <v>5.71</v>
      </c>
      <c r="AK1658">
        <v>1.2765200000000001</v>
      </c>
      <c r="AR1658" s="3"/>
    </row>
    <row r="1659" spans="1:44" hidden="1" outlineLevel="1" x14ac:dyDescent="0.2">
      <c r="A1659" s="2">
        <v>35193</v>
      </c>
      <c r="B1659">
        <v>15.78</v>
      </c>
      <c r="E1659" s="2">
        <v>35193</v>
      </c>
      <c r="F1659">
        <v>644.77</v>
      </c>
      <c r="G1659">
        <f t="shared" si="228"/>
        <v>1.0199605176573812E-2</v>
      </c>
      <c r="H1659" s="2">
        <v>35193</v>
      </c>
      <c r="I1659">
        <v>835.28</v>
      </c>
      <c r="J1659">
        <f t="shared" si="229"/>
        <v>1.0464173814161093E-2</v>
      </c>
      <c r="K1659">
        <f t="shared" si="225"/>
        <v>1.0235773814161093E-2</v>
      </c>
      <c r="L1659">
        <v>1.0785516329852739E-3</v>
      </c>
      <c r="N1659" s="2">
        <v>35193</v>
      </c>
      <c r="O1659">
        <v>7.1406000000000001</v>
      </c>
      <c r="Q1659" s="2">
        <v>35193</v>
      </c>
      <c r="R1659">
        <v>7343.91</v>
      </c>
      <c r="S1659" s="8">
        <f t="shared" si="230"/>
        <v>9.9455552361999988E-3</v>
      </c>
      <c r="T1659" s="9">
        <f t="shared" si="226"/>
        <v>9.7171552361999987E-3</v>
      </c>
      <c r="U1659" s="3">
        <f>Sheet1!$B$17+Sheet1!$B$18*'Portfolio allocation'!K1659</f>
        <v>1.2230538012965817E-2</v>
      </c>
      <c r="V1659" s="13">
        <f t="shared" si="231"/>
        <v>-2.5133827767658181E-3</v>
      </c>
      <c r="W1659" s="13"/>
      <c r="X1659" s="2">
        <v>35193</v>
      </c>
      <c r="Y1659">
        <v>25.282</v>
      </c>
      <c r="AA1659" s="2">
        <v>35193</v>
      </c>
      <c r="AB1659">
        <v>303.83999999999997</v>
      </c>
      <c r="AC1659">
        <f t="shared" si="232"/>
        <v>3.335204570220851E-3</v>
      </c>
      <c r="AD1659">
        <f t="shared" si="227"/>
        <v>3.1088045702208512E-3</v>
      </c>
      <c r="AE1659">
        <f>Sheet2!$B$17+Sheet2!$B$18*'Portfolio allocation'!K1659</f>
        <v>9.1552982251243229E-3</v>
      </c>
      <c r="AF1659">
        <f t="shared" si="233"/>
        <v>-6.0464936549034717E-3</v>
      </c>
      <c r="AH1659" s="2">
        <v>35193</v>
      </c>
      <c r="AI1659">
        <v>6.7409999999999997</v>
      </c>
      <c r="AJ1659">
        <v>5.66</v>
      </c>
      <c r="AK1659">
        <v>1.2783</v>
      </c>
      <c r="AR1659" s="3"/>
    </row>
    <row r="1660" spans="1:44" hidden="1" outlineLevel="1" x14ac:dyDescent="0.2">
      <c r="A1660" s="2">
        <v>35194</v>
      </c>
      <c r="B1660">
        <v>16.989999999999998</v>
      </c>
      <c r="E1660" s="2">
        <v>35194</v>
      </c>
      <c r="F1660">
        <v>645.44000000000005</v>
      </c>
      <c r="G1660">
        <f t="shared" si="228"/>
        <v>1.0391302324861407E-3</v>
      </c>
      <c r="H1660" s="2">
        <v>35194</v>
      </c>
      <c r="I1660">
        <v>836.37</v>
      </c>
      <c r="J1660">
        <f t="shared" si="229"/>
        <v>1.3049516329852739E-3</v>
      </c>
      <c r="K1660">
        <f t="shared" si="225"/>
        <v>1.0785516329852739E-3</v>
      </c>
      <c r="L1660">
        <v>1.0174894766670311E-2</v>
      </c>
      <c r="N1660" s="2">
        <v>35194</v>
      </c>
      <c r="O1660">
        <v>7.0937000000000001</v>
      </c>
      <c r="Q1660" s="2">
        <v>35194</v>
      </c>
      <c r="R1660">
        <v>7295.7</v>
      </c>
      <c r="S1660" s="8">
        <f t="shared" si="230"/>
        <v>-6.5646229324706207E-3</v>
      </c>
      <c r="T1660" s="9">
        <f t="shared" si="226"/>
        <v>-6.7910229324706205E-3</v>
      </c>
      <c r="U1660" s="3">
        <f>Sheet1!$B$17+Sheet1!$B$18*'Portfolio allocation'!K1660</f>
        <v>1.7251406518487085E-3</v>
      </c>
      <c r="V1660" s="13">
        <f t="shared" si="231"/>
        <v>-8.5161635843193292E-3</v>
      </c>
      <c r="W1660" s="13"/>
      <c r="X1660" s="2">
        <v>35194</v>
      </c>
      <c r="Y1660">
        <v>25.550599999999999</v>
      </c>
      <c r="AA1660" s="2">
        <v>35194</v>
      </c>
      <c r="AB1660">
        <v>307.06</v>
      </c>
      <c r="AC1660">
        <f t="shared" si="232"/>
        <v>1.0597682991047908E-2</v>
      </c>
      <c r="AD1660">
        <f t="shared" si="227"/>
        <v>1.0370482991047907E-2</v>
      </c>
      <c r="AE1660">
        <f>Sheet2!$B$17+Sheet2!$B$18*'Portfolio allocation'!K1660</f>
        <v>1.0124626397556625E-3</v>
      </c>
      <c r="AF1660">
        <f t="shared" si="233"/>
        <v>9.3580203512922452E-3</v>
      </c>
      <c r="AH1660" s="2">
        <v>35194</v>
      </c>
      <c r="AI1660">
        <v>6.8419999999999996</v>
      </c>
      <c r="AJ1660">
        <v>5.68</v>
      </c>
      <c r="AK1660">
        <v>1.2780499999999999</v>
      </c>
      <c r="AR1660" s="3"/>
    </row>
    <row r="1661" spans="1:44" hidden="1" outlineLevel="1" x14ac:dyDescent="0.2">
      <c r="A1661" s="2">
        <v>35195</v>
      </c>
      <c r="B1661">
        <v>15.61</v>
      </c>
      <c r="E1661" s="2">
        <v>35195</v>
      </c>
      <c r="F1661">
        <v>652.09</v>
      </c>
      <c r="G1661">
        <f t="shared" si="228"/>
        <v>1.0303049082796223E-2</v>
      </c>
      <c r="H1661" s="2">
        <v>35195</v>
      </c>
      <c r="I1661">
        <v>845.07</v>
      </c>
      <c r="J1661">
        <f t="shared" si="229"/>
        <v>1.0402094766670311E-2</v>
      </c>
      <c r="K1661">
        <f t="shared" si="225"/>
        <v>1.0174894766670311E-2</v>
      </c>
      <c r="L1661">
        <v>1.4413040652253597E-2</v>
      </c>
      <c r="N1661" s="2">
        <v>35195</v>
      </c>
      <c r="O1661">
        <v>7.1797000000000004</v>
      </c>
      <c r="Q1661" s="2">
        <v>35195</v>
      </c>
      <c r="R1661">
        <v>7384.08</v>
      </c>
      <c r="S1661" s="8">
        <f t="shared" si="230"/>
        <v>1.2113984950039125E-2</v>
      </c>
      <c r="T1661" s="9">
        <f t="shared" si="226"/>
        <v>1.1886784950039125E-2</v>
      </c>
      <c r="U1661" s="3">
        <f>Sheet1!$B$17+Sheet1!$B$18*'Portfolio allocation'!K1661</f>
        <v>1.216069602680415E-2</v>
      </c>
      <c r="V1661" s="13">
        <f t="shared" si="231"/>
        <v>-2.7391107676502484E-4</v>
      </c>
      <c r="W1661" s="13"/>
      <c r="X1661" s="2">
        <v>35195</v>
      </c>
      <c r="Y1661">
        <v>25.401399999999999</v>
      </c>
      <c r="AA1661" s="2">
        <v>35195</v>
      </c>
      <c r="AB1661">
        <v>305.27</v>
      </c>
      <c r="AC1661">
        <f t="shared" si="232"/>
        <v>-5.8294795805380328E-3</v>
      </c>
      <c r="AD1661">
        <f t="shared" si="227"/>
        <v>-6.0542795805380327E-3</v>
      </c>
      <c r="AE1661">
        <f>Sheet2!$B$17+Sheet2!$B$18*'Portfolio allocation'!K1661</f>
        <v>9.101163022930547E-3</v>
      </c>
      <c r="AF1661">
        <f t="shared" si="233"/>
        <v>-1.5155442603468579E-2</v>
      </c>
      <c r="AH1661" s="2">
        <v>35195</v>
      </c>
      <c r="AI1661">
        <v>6.742</v>
      </c>
      <c r="AJ1661">
        <v>5.62</v>
      </c>
      <c r="AK1661">
        <v>1.2732699999999999</v>
      </c>
      <c r="AR1661" s="3"/>
    </row>
    <row r="1662" spans="1:44" hidden="1" outlineLevel="1" x14ac:dyDescent="0.2">
      <c r="A1662" s="2">
        <v>35198</v>
      </c>
      <c r="B1662">
        <v>15.16</v>
      </c>
      <c r="E1662" s="2">
        <v>35198</v>
      </c>
      <c r="F1662">
        <v>661.51</v>
      </c>
      <c r="G1662">
        <f t="shared" si="228"/>
        <v>1.4445858700486092E-2</v>
      </c>
      <c r="H1662" s="2">
        <v>35198</v>
      </c>
      <c r="I1662">
        <v>857.44</v>
      </c>
      <c r="J1662">
        <f t="shared" si="229"/>
        <v>1.4637840652253598E-2</v>
      </c>
      <c r="K1662">
        <f t="shared" si="225"/>
        <v>1.4413040652253597E-2</v>
      </c>
      <c r="L1662">
        <v>6.1313298749765795E-3</v>
      </c>
      <c r="N1662" s="2">
        <v>35198</v>
      </c>
      <c r="O1662">
        <v>7.4141000000000004</v>
      </c>
      <c r="Q1662" s="2">
        <v>35198</v>
      </c>
      <c r="R1662">
        <v>7625.13</v>
      </c>
      <c r="S1662" s="8">
        <f t="shared" si="230"/>
        <v>3.2644554230181644E-2</v>
      </c>
      <c r="T1662" s="9">
        <f t="shared" si="226"/>
        <v>3.2419754230181647E-2</v>
      </c>
      <c r="U1662" s="3">
        <f>Sheet1!$B$17+Sheet1!$B$18*'Portfolio allocation'!K1662</f>
        <v>1.7022804395645651E-2</v>
      </c>
      <c r="V1662" s="13">
        <f t="shared" si="231"/>
        <v>1.5396949834535996E-2</v>
      </c>
      <c r="W1662" s="13"/>
      <c r="X1662" s="2">
        <v>35198</v>
      </c>
      <c r="Y1662">
        <v>25.6999</v>
      </c>
      <c r="AA1662" s="2">
        <v>35198</v>
      </c>
      <c r="AB1662">
        <v>308.86</v>
      </c>
      <c r="AC1662">
        <f t="shared" si="232"/>
        <v>1.1760081239558628E-2</v>
      </c>
      <c r="AD1662">
        <f t="shared" si="227"/>
        <v>1.1535281239558628E-2</v>
      </c>
      <c r="AE1662">
        <f>Sheet2!$B$17+Sheet2!$B$18*'Portfolio allocation'!K1662</f>
        <v>1.2869830469271799E-2</v>
      </c>
      <c r="AF1662">
        <f t="shared" si="233"/>
        <v>-1.3345492297131712E-3</v>
      </c>
      <c r="AH1662" s="2">
        <v>35198</v>
      </c>
      <c r="AI1662">
        <v>6.7190000000000003</v>
      </c>
      <c r="AJ1662">
        <v>5.62</v>
      </c>
      <c r="AK1662">
        <v>1.26901</v>
      </c>
      <c r="AR1662" s="3"/>
    </row>
    <row r="1663" spans="1:44" hidden="1" outlineLevel="1" x14ac:dyDescent="0.2">
      <c r="A1663" s="2">
        <v>35199</v>
      </c>
      <c r="B1663">
        <v>14.9</v>
      </c>
      <c r="E1663" s="2">
        <v>35199</v>
      </c>
      <c r="F1663">
        <v>665.6</v>
      </c>
      <c r="G1663">
        <f t="shared" si="228"/>
        <v>6.1828241447596799E-3</v>
      </c>
      <c r="H1663" s="2">
        <v>35199</v>
      </c>
      <c r="I1663">
        <v>862.89</v>
      </c>
      <c r="J1663">
        <f t="shared" si="229"/>
        <v>6.3561298749765793E-3</v>
      </c>
      <c r="K1663">
        <f t="shared" si="225"/>
        <v>6.1313298749765795E-3</v>
      </c>
      <c r="L1663">
        <v>-3.3908962671948977E-4</v>
      </c>
      <c r="N1663" s="2">
        <v>35199</v>
      </c>
      <c r="O1663">
        <v>7.4375</v>
      </c>
      <c r="Q1663" s="2">
        <v>35199</v>
      </c>
      <c r="R1663">
        <v>7649.23</v>
      </c>
      <c r="S1663" s="8">
        <f t="shared" si="230"/>
        <v>3.1606018520338175E-3</v>
      </c>
      <c r="T1663" s="9">
        <f t="shared" si="226"/>
        <v>2.9358018520338177E-3</v>
      </c>
      <c r="U1663" s="3">
        <f>Sheet1!$B$17+Sheet1!$B$18*'Portfolio allocation'!K1663</f>
        <v>7.5218159054909178E-3</v>
      </c>
      <c r="V1663" s="13">
        <f t="shared" si="231"/>
        <v>-4.5860140534571001E-3</v>
      </c>
      <c r="W1663" s="13"/>
      <c r="X1663" s="2">
        <v>35199</v>
      </c>
      <c r="Y1663">
        <v>25.938700000000001</v>
      </c>
      <c r="AA1663" s="2">
        <v>35199</v>
      </c>
      <c r="AB1663">
        <v>311.73</v>
      </c>
      <c r="AC1663">
        <f t="shared" si="232"/>
        <v>9.2922359645146724E-3</v>
      </c>
      <c r="AD1663">
        <f t="shared" si="227"/>
        <v>9.0690359645146726E-3</v>
      </c>
      <c r="AE1663">
        <f>Sheet2!$B$17+Sheet2!$B$18*'Portfolio allocation'!K1663</f>
        <v>5.5055219605660123E-3</v>
      </c>
      <c r="AF1663">
        <f t="shared" si="233"/>
        <v>3.5635140039486602E-3</v>
      </c>
      <c r="AH1663" s="2">
        <v>35199</v>
      </c>
      <c r="AI1663">
        <v>6.641</v>
      </c>
      <c r="AJ1663">
        <v>5.58</v>
      </c>
      <c r="AK1663">
        <v>1.2664299999999999</v>
      </c>
      <c r="AR1663" s="3"/>
    </row>
    <row r="1664" spans="1:44" hidden="1" outlineLevel="1" x14ac:dyDescent="0.2">
      <c r="A1664" s="2">
        <v>35200</v>
      </c>
      <c r="B1664">
        <v>15.59</v>
      </c>
      <c r="E1664" s="2">
        <v>35200</v>
      </c>
      <c r="F1664">
        <v>665.42</v>
      </c>
      <c r="G1664">
        <f t="shared" si="228"/>
        <v>-2.704326923077538E-4</v>
      </c>
      <c r="H1664" s="2">
        <v>35200</v>
      </c>
      <c r="I1664">
        <v>862.79</v>
      </c>
      <c r="J1664">
        <f t="shared" si="229"/>
        <v>-1.1588962671948977E-4</v>
      </c>
      <c r="K1664">
        <f t="shared" si="225"/>
        <v>-3.3908962671948977E-4</v>
      </c>
      <c r="L1664">
        <v>-9.7656988143115402E-4</v>
      </c>
      <c r="N1664" s="2">
        <v>35200</v>
      </c>
      <c r="O1664">
        <v>7.3516000000000004</v>
      </c>
      <c r="Q1664" s="2">
        <v>35200</v>
      </c>
      <c r="R1664">
        <v>7560.85</v>
      </c>
      <c r="S1664" s="8">
        <f t="shared" si="230"/>
        <v>-1.1554104138586374E-2</v>
      </c>
      <c r="T1664" s="9">
        <f t="shared" si="226"/>
        <v>-1.1777304138586374E-2</v>
      </c>
      <c r="U1664" s="3">
        <f>Sheet1!$B$17+Sheet1!$B$18*'Portfolio allocation'!K1664</f>
        <v>9.8786670908075798E-5</v>
      </c>
      <c r="V1664" s="13">
        <f t="shared" si="231"/>
        <v>-1.187609080949445E-2</v>
      </c>
      <c r="W1664" s="13"/>
      <c r="X1664" s="2">
        <v>35200</v>
      </c>
      <c r="Y1664">
        <v>26.028199999999998</v>
      </c>
      <c r="AA1664" s="2">
        <v>35200</v>
      </c>
      <c r="AB1664">
        <v>312.8</v>
      </c>
      <c r="AC1664">
        <f t="shared" si="232"/>
        <v>3.4324575754658415E-3</v>
      </c>
      <c r="AD1664">
        <f t="shared" si="227"/>
        <v>3.2092575754658417E-3</v>
      </c>
      <c r="AE1664">
        <f>Sheet2!$B$17+Sheet2!$B$18*'Portfolio allocation'!K1664</f>
        <v>-2.4814013567339932E-4</v>
      </c>
      <c r="AF1664">
        <f t="shared" si="233"/>
        <v>3.4573977111392409E-3</v>
      </c>
      <c r="AH1664" s="2">
        <v>35200</v>
      </c>
      <c r="AI1664">
        <v>6.6390000000000002</v>
      </c>
      <c r="AJ1664">
        <v>5.58</v>
      </c>
      <c r="AK1664">
        <v>1.2685299999999999</v>
      </c>
      <c r="AR1664" s="3"/>
    </row>
    <row r="1665" spans="1:44" hidden="1" outlineLevel="1" x14ac:dyDescent="0.2">
      <c r="A1665" s="2">
        <v>35201</v>
      </c>
      <c r="B1665">
        <v>15.71</v>
      </c>
      <c r="E1665" s="2">
        <v>35201</v>
      </c>
      <c r="F1665">
        <v>664.85</v>
      </c>
      <c r="G1665">
        <f t="shared" si="228"/>
        <v>-8.5660184545088836E-4</v>
      </c>
      <c r="H1665" s="2">
        <v>35201</v>
      </c>
      <c r="I1665">
        <v>862.14</v>
      </c>
      <c r="J1665">
        <f t="shared" si="229"/>
        <v>-7.5336988143115402E-4</v>
      </c>
      <c r="K1665">
        <f t="shared" si="225"/>
        <v>-9.7656988143115402E-4</v>
      </c>
      <c r="L1665">
        <v>6.2946628621800577E-3</v>
      </c>
      <c r="N1665" s="2">
        <v>35201</v>
      </c>
      <c r="O1665">
        <v>7.3202999999999996</v>
      </c>
      <c r="Q1665" s="2">
        <v>35201</v>
      </c>
      <c r="R1665">
        <v>7528.71</v>
      </c>
      <c r="S1665" s="8">
        <f t="shared" si="230"/>
        <v>-4.2508448124218834E-3</v>
      </c>
      <c r="T1665" s="9">
        <f t="shared" si="226"/>
        <v>-4.4740448124218832E-3</v>
      </c>
      <c r="U1665" s="3">
        <f>Sheet1!$B$17+Sheet1!$B$18*'Portfolio allocation'!K1665</f>
        <v>-6.3254683319526831E-4</v>
      </c>
      <c r="V1665" s="13">
        <f t="shared" si="231"/>
        <v>-3.8414979792266149E-3</v>
      </c>
      <c r="W1665" s="13"/>
      <c r="X1665" s="2">
        <v>35201</v>
      </c>
      <c r="Y1665">
        <v>25.938700000000001</v>
      </c>
      <c r="AA1665" s="2">
        <v>35201</v>
      </c>
      <c r="AB1665">
        <v>311.73</v>
      </c>
      <c r="AC1665">
        <f t="shared" si="232"/>
        <v>-3.4207161125319185E-3</v>
      </c>
      <c r="AD1665">
        <f t="shared" si="227"/>
        <v>-3.6447161125319183E-3</v>
      </c>
      <c r="AE1665">
        <f>Sheet2!$B$17+Sheet2!$B$18*'Portfolio allocation'!K1665</f>
        <v>-8.1500384175522424E-4</v>
      </c>
      <c r="AF1665">
        <f t="shared" si="233"/>
        <v>-2.8297122707766943E-3</v>
      </c>
      <c r="AH1665" s="2">
        <v>35201</v>
      </c>
      <c r="AI1665">
        <v>6.7009999999999996</v>
      </c>
      <c r="AJ1665">
        <v>5.6</v>
      </c>
      <c r="AK1665">
        <v>1.26633</v>
      </c>
      <c r="AR1665" s="3"/>
    </row>
    <row r="1666" spans="1:44" hidden="1" outlineLevel="1" x14ac:dyDescent="0.2">
      <c r="A1666" s="2">
        <v>35202</v>
      </c>
      <c r="B1666">
        <v>15.13</v>
      </c>
      <c r="E1666" s="2">
        <v>35202</v>
      </c>
      <c r="F1666">
        <v>668.91</v>
      </c>
      <c r="G1666">
        <f t="shared" si="228"/>
        <v>6.1066405956229364E-3</v>
      </c>
      <c r="H1666" s="2">
        <v>35202</v>
      </c>
      <c r="I1666">
        <v>867.76</v>
      </c>
      <c r="J1666">
        <f t="shared" si="229"/>
        <v>6.518662862180058E-3</v>
      </c>
      <c r="K1666">
        <f t="shared" si="225"/>
        <v>6.2946628621800577E-3</v>
      </c>
      <c r="L1666">
        <v>6.2071494053656875E-3</v>
      </c>
      <c r="N1666" s="2">
        <v>35202</v>
      </c>
      <c r="O1666">
        <v>7.3125</v>
      </c>
      <c r="Q1666" s="2">
        <v>35202</v>
      </c>
      <c r="R1666">
        <v>7520.68</v>
      </c>
      <c r="S1666" s="8">
        <f t="shared" si="230"/>
        <v>-1.0665837839417547E-3</v>
      </c>
      <c r="T1666" s="9">
        <f t="shared" si="226"/>
        <v>-1.2905837839417547E-3</v>
      </c>
      <c r="U1666" s="3">
        <f>Sheet1!$B$17+Sheet1!$B$18*'Portfolio allocation'!K1666</f>
        <v>7.7091956478191163E-3</v>
      </c>
      <c r="V1666" s="13">
        <f t="shared" si="231"/>
        <v>-8.9997794317608713E-3</v>
      </c>
      <c r="W1666" s="13"/>
      <c r="X1666" s="2">
        <v>35202</v>
      </c>
      <c r="Y1666">
        <v>26.475999999999999</v>
      </c>
      <c r="AA1666" s="2">
        <v>35202</v>
      </c>
      <c r="AB1666">
        <v>318.18</v>
      </c>
      <c r="AC1666">
        <f t="shared" si="232"/>
        <v>2.0690982581079709E-2</v>
      </c>
      <c r="AD1666">
        <f t="shared" si="227"/>
        <v>2.0467782581079709E-2</v>
      </c>
      <c r="AE1666">
        <f>Sheet2!$B$17+Sheet2!$B$18*'Portfolio allocation'!K1666</f>
        <v>5.650761819788722E-3</v>
      </c>
      <c r="AF1666">
        <f t="shared" si="233"/>
        <v>1.4817020761290987E-2</v>
      </c>
      <c r="AH1666" s="2">
        <v>35202</v>
      </c>
      <c r="AI1666">
        <v>6.65</v>
      </c>
      <c r="AJ1666">
        <v>5.58</v>
      </c>
      <c r="AK1666">
        <v>1.27481</v>
      </c>
      <c r="AR1666" s="3"/>
    </row>
    <row r="1667" spans="1:44" hidden="1" outlineLevel="1" x14ac:dyDescent="0.2">
      <c r="A1667" s="2">
        <v>35205</v>
      </c>
      <c r="B1667">
        <v>15.8</v>
      </c>
      <c r="E1667" s="2">
        <v>35205</v>
      </c>
      <c r="F1667">
        <v>673.15</v>
      </c>
      <c r="G1667">
        <f t="shared" si="228"/>
        <v>6.3386703741907802E-3</v>
      </c>
      <c r="H1667" s="2">
        <v>35205</v>
      </c>
      <c r="I1667">
        <v>873.34</v>
      </c>
      <c r="J1667">
        <f t="shared" si="229"/>
        <v>6.4303494053656873E-3</v>
      </c>
      <c r="K1667">
        <f t="shared" si="225"/>
        <v>6.2071494053656875E-3</v>
      </c>
      <c r="L1667">
        <v>-7.8346441935555028E-4</v>
      </c>
      <c r="N1667" s="2">
        <v>35205</v>
      </c>
      <c r="O1667">
        <v>7.2968999999999999</v>
      </c>
      <c r="Q1667" s="2">
        <v>35205</v>
      </c>
      <c r="R1667">
        <v>7504.61</v>
      </c>
      <c r="S1667" s="8">
        <f t="shared" si="230"/>
        <v>-2.136774866102642E-3</v>
      </c>
      <c r="T1667" s="9">
        <f t="shared" si="226"/>
        <v>-2.3599748661026418E-3</v>
      </c>
      <c r="U1667" s="3">
        <f>Sheet1!$B$17+Sheet1!$B$18*'Portfolio allocation'!K1667</f>
        <v>7.6087979922757325E-3</v>
      </c>
      <c r="V1667" s="13">
        <f t="shared" si="231"/>
        <v>-9.9687728583783743E-3</v>
      </c>
      <c r="W1667" s="13"/>
      <c r="X1667" s="2">
        <v>35205</v>
      </c>
      <c r="Y1667">
        <v>26.7744</v>
      </c>
      <c r="AA1667" s="2">
        <v>35205</v>
      </c>
      <c r="AB1667">
        <v>321.77</v>
      </c>
      <c r="AC1667">
        <f t="shared" si="232"/>
        <v>1.1282921616694974E-2</v>
      </c>
      <c r="AD1667">
        <f t="shared" si="227"/>
        <v>1.1060521616694975E-2</v>
      </c>
      <c r="AE1667">
        <f>Sheet2!$B$17+Sheet2!$B$18*'Portfolio allocation'!K1667</f>
        <v>5.5729426213191732E-3</v>
      </c>
      <c r="AF1667">
        <f t="shared" si="233"/>
        <v>5.4875789953758016E-3</v>
      </c>
      <c r="AH1667" s="2">
        <v>35205</v>
      </c>
      <c r="AI1667">
        <v>6.6109999999999998</v>
      </c>
      <c r="AJ1667">
        <v>5.56</v>
      </c>
      <c r="AK1667">
        <v>1.2690600000000001</v>
      </c>
      <c r="AR1667" s="3"/>
    </row>
    <row r="1668" spans="1:44" hidden="1" outlineLevel="1" x14ac:dyDescent="0.2">
      <c r="A1668" s="2">
        <v>35206</v>
      </c>
      <c r="B1668">
        <v>16</v>
      </c>
      <c r="E1668" s="2">
        <v>35206</v>
      </c>
      <c r="F1668">
        <v>672.76</v>
      </c>
      <c r="G1668">
        <f t="shared" si="228"/>
        <v>-5.7936566887017982E-4</v>
      </c>
      <c r="H1668" s="2">
        <v>35206</v>
      </c>
      <c r="I1668">
        <v>872.85</v>
      </c>
      <c r="J1668">
        <f t="shared" si="229"/>
        <v>-5.6106441935555029E-4</v>
      </c>
      <c r="K1668">
        <f t="shared" ref="K1668:K1731" si="234">J1668-(AJ1667/25000)</f>
        <v>-7.8346441935555028E-4</v>
      </c>
      <c r="L1668">
        <v>8.3239147848998777E-3</v>
      </c>
      <c r="N1668" s="2">
        <v>35206</v>
      </c>
      <c r="O1668">
        <v>7.1952999999999996</v>
      </c>
      <c r="Q1668" s="2">
        <v>35206</v>
      </c>
      <c r="R1668">
        <v>7400.15</v>
      </c>
      <c r="S1668" s="8">
        <f t="shared" si="230"/>
        <v>-1.3919444181643037E-2</v>
      </c>
      <c r="T1668" s="9">
        <f t="shared" ref="T1668:T1731" si="235">S1668-(AJ1667/100/250)</f>
        <v>-1.4141844181643036E-2</v>
      </c>
      <c r="U1668" s="3">
        <f>Sheet1!$B$17+Sheet1!$B$18*'Portfolio allocation'!K1668</f>
        <v>-4.1101135315891278E-4</v>
      </c>
      <c r="V1668" s="13">
        <f t="shared" si="231"/>
        <v>-1.3730832828484123E-2</v>
      </c>
      <c r="W1668" s="13"/>
      <c r="X1668" s="2">
        <v>35206</v>
      </c>
      <c r="Y1668">
        <v>26.505800000000001</v>
      </c>
      <c r="AA1668" s="2">
        <v>35206</v>
      </c>
      <c r="AB1668">
        <v>318.54000000000002</v>
      </c>
      <c r="AC1668">
        <f t="shared" si="232"/>
        <v>-1.0038226062093925E-2</v>
      </c>
      <c r="AD1668">
        <f t="shared" ref="AD1668:AD1731" si="236">AC1668-AJ1668/25000</f>
        <v>-1.0261026062093925E-2</v>
      </c>
      <c r="AE1668">
        <f>Sheet2!$B$17+Sheet2!$B$18*'Portfolio allocation'!K1668</f>
        <v>-6.4328953831169027E-4</v>
      </c>
      <c r="AF1668">
        <f t="shared" si="233"/>
        <v>-9.6177365237822346E-3</v>
      </c>
      <c r="AH1668" s="2">
        <v>35206</v>
      </c>
      <c r="AI1668">
        <v>6.649</v>
      </c>
      <c r="AJ1668">
        <v>5.57</v>
      </c>
      <c r="AK1668">
        <v>1.2638</v>
      </c>
      <c r="AR1668" s="3"/>
    </row>
    <row r="1669" spans="1:44" hidden="1" outlineLevel="1" x14ac:dyDescent="0.2">
      <c r="A1669" s="2">
        <v>35207</v>
      </c>
      <c r="B1669">
        <v>15.5</v>
      </c>
      <c r="E1669" s="2">
        <v>35207</v>
      </c>
      <c r="F1669">
        <v>678.42</v>
      </c>
      <c r="G1669">
        <f t="shared" ref="G1669:G1732" si="237">(F1669/F1668)-1</f>
        <v>8.4131042273618561E-3</v>
      </c>
      <c r="H1669" s="2">
        <v>35207</v>
      </c>
      <c r="I1669">
        <v>880.31</v>
      </c>
      <c r="J1669">
        <f t="shared" ref="J1669:J1732" si="238">(I1669/I1668)-1</f>
        <v>8.5467147848998781E-3</v>
      </c>
      <c r="K1669">
        <f t="shared" si="234"/>
        <v>8.3239147848998777E-3</v>
      </c>
      <c r="L1669">
        <v>-3.7666060183342729E-3</v>
      </c>
      <c r="N1669" s="2">
        <v>35207</v>
      </c>
      <c r="O1669">
        <v>7.3047000000000004</v>
      </c>
      <c r="Q1669" s="2">
        <v>35207</v>
      </c>
      <c r="R1669">
        <v>7512.64</v>
      </c>
      <c r="S1669" s="8">
        <f t="shared" ref="S1669:S1732" si="239">R1669/R1668-1</f>
        <v>1.5201043222097033E-2</v>
      </c>
      <c r="T1669" s="9">
        <f t="shared" si="235"/>
        <v>1.4978243222097032E-2</v>
      </c>
      <c r="U1669" s="3">
        <f>Sheet1!$B$17+Sheet1!$B$18*'Portfolio allocation'!K1669</f>
        <v>1.0037204881646104E-2</v>
      </c>
      <c r="V1669" s="13">
        <f t="shared" ref="V1669:V1732" si="240">T1669-U1669</f>
        <v>4.9410383404509279E-3</v>
      </c>
      <c r="W1669" s="13"/>
      <c r="X1669" s="2">
        <v>35207</v>
      </c>
      <c r="Y1669">
        <v>26.3566</v>
      </c>
      <c r="AA1669" s="2">
        <v>35207</v>
      </c>
      <c r="AB1669">
        <v>316.75</v>
      </c>
      <c r="AC1669">
        <f t="shared" ref="AC1669:AC1732" si="241">AB1669/AB1668-1</f>
        <v>-5.619388459848107E-3</v>
      </c>
      <c r="AD1669">
        <f t="shared" si="236"/>
        <v>-5.8417884598481072E-3</v>
      </c>
      <c r="AE1669">
        <f>Sheet2!$B$17+Sheet2!$B$18*'Portfolio allocation'!K1669</f>
        <v>7.4552244003700096E-3</v>
      </c>
      <c r="AF1669">
        <f t="shared" ref="AF1669:AF1732" si="242">AD1669-AE1669</f>
        <v>-1.3297012860218116E-2</v>
      </c>
      <c r="AH1669" s="2">
        <v>35207</v>
      </c>
      <c r="AI1669">
        <v>6.6239999999999997</v>
      </c>
      <c r="AJ1669">
        <v>5.56</v>
      </c>
      <c r="AK1669">
        <v>1.2647900000000001</v>
      </c>
      <c r="AR1669" s="3"/>
    </row>
    <row r="1670" spans="1:44" hidden="1" outlineLevel="1" x14ac:dyDescent="0.2">
      <c r="A1670" s="2">
        <v>35208</v>
      </c>
      <c r="B1670">
        <v>16.170000000000002</v>
      </c>
      <c r="E1670" s="2">
        <v>35208</v>
      </c>
      <c r="F1670">
        <v>676</v>
      </c>
      <c r="G1670">
        <f t="shared" si="237"/>
        <v>-3.5671118186373363E-3</v>
      </c>
      <c r="H1670" s="2">
        <v>35208</v>
      </c>
      <c r="I1670">
        <v>877.19</v>
      </c>
      <c r="J1670">
        <f t="shared" si="238"/>
        <v>-3.5442060183342727E-3</v>
      </c>
      <c r="K1670">
        <f t="shared" si="234"/>
        <v>-3.7666060183342729E-3</v>
      </c>
      <c r="L1670">
        <v>3.5026126745630135E-3</v>
      </c>
      <c r="N1670" s="2">
        <v>35208</v>
      </c>
      <c r="O1670">
        <v>7.4062000000000001</v>
      </c>
      <c r="Q1670" s="2">
        <v>35208</v>
      </c>
      <c r="R1670">
        <v>7617.09</v>
      </c>
      <c r="S1670" s="8">
        <f t="shared" si="239"/>
        <v>1.3903235081143217E-2</v>
      </c>
      <c r="T1670" s="9">
        <f t="shared" si="235"/>
        <v>1.3680835081143218E-2</v>
      </c>
      <c r="U1670" s="3">
        <f>Sheet1!$B$17+Sheet1!$B$18*'Portfolio allocation'!K1670</f>
        <v>-3.8333469983693577E-3</v>
      </c>
      <c r="V1670" s="13">
        <f t="shared" si="240"/>
        <v>1.7514182079512577E-2</v>
      </c>
      <c r="W1670" s="13"/>
      <c r="X1670" s="2">
        <v>35208</v>
      </c>
      <c r="Y1670">
        <v>26.087900000000001</v>
      </c>
      <c r="AA1670" s="2">
        <v>35208</v>
      </c>
      <c r="AB1670">
        <v>313.52</v>
      </c>
      <c r="AC1670">
        <f t="shared" si="241"/>
        <v>-1.0197316495659137E-2</v>
      </c>
      <c r="AD1670">
        <f t="shared" si="236"/>
        <v>-1.0422516495659137E-2</v>
      </c>
      <c r="AE1670">
        <f>Sheet2!$B$17+Sheet2!$B$18*'Portfolio allocation'!K1670</f>
        <v>-3.2959751549490302E-3</v>
      </c>
      <c r="AF1670">
        <f t="shared" si="242"/>
        <v>-7.1265413407101061E-3</v>
      </c>
      <c r="AH1670" s="2">
        <v>35208</v>
      </c>
      <c r="AI1670">
        <v>6.6790000000000003</v>
      </c>
      <c r="AJ1670">
        <v>5.63</v>
      </c>
      <c r="AK1670">
        <v>1.26379</v>
      </c>
      <c r="AR1670" s="3"/>
    </row>
    <row r="1671" spans="1:44" hidden="1" outlineLevel="1" x14ac:dyDescent="0.2">
      <c r="A1671" s="2">
        <v>35209</v>
      </c>
      <c r="B1671">
        <v>15.54</v>
      </c>
      <c r="E1671" s="2">
        <v>35209</v>
      </c>
      <c r="F1671">
        <v>678.51</v>
      </c>
      <c r="G1671">
        <f t="shared" si="237"/>
        <v>3.7130177514792528E-3</v>
      </c>
      <c r="H1671" s="2">
        <v>35209</v>
      </c>
      <c r="I1671">
        <v>880.46</v>
      </c>
      <c r="J1671">
        <f t="shared" si="238"/>
        <v>3.7278126745630136E-3</v>
      </c>
      <c r="K1671">
        <f t="shared" si="234"/>
        <v>3.5026126745630135E-3</v>
      </c>
      <c r="L1671">
        <v>-2.2440000000000001E-4</v>
      </c>
      <c r="N1671" s="2">
        <v>35209</v>
      </c>
      <c r="O1671">
        <v>7.4062000000000001</v>
      </c>
      <c r="Q1671" s="2">
        <v>35209</v>
      </c>
      <c r="R1671">
        <v>7617.09</v>
      </c>
      <c r="S1671" s="8">
        <f t="shared" si="239"/>
        <v>0</v>
      </c>
      <c r="T1671" s="9">
        <f t="shared" si="235"/>
        <v>-2.2519999999999997E-4</v>
      </c>
      <c r="U1671" s="3">
        <f>Sheet1!$B$17+Sheet1!$B$18*'Portfolio allocation'!K1671</f>
        <v>4.5060849126231789E-3</v>
      </c>
      <c r="V1671" s="13">
        <f t="shared" si="240"/>
        <v>-4.7312849126231789E-3</v>
      </c>
      <c r="W1671" s="13"/>
      <c r="X1671" s="2">
        <v>35209</v>
      </c>
      <c r="Y1671">
        <v>25.968499999999999</v>
      </c>
      <c r="AA1671" s="2">
        <v>35209</v>
      </c>
      <c r="AB1671">
        <v>312.08999999999997</v>
      </c>
      <c r="AC1671">
        <f t="shared" si="241"/>
        <v>-4.5611125287062793E-3</v>
      </c>
      <c r="AD1671">
        <f t="shared" si="236"/>
        <v>-4.7855125287062789E-3</v>
      </c>
      <c r="AE1671">
        <f>Sheet2!$B$17+Sheet2!$B$18*'Portfolio allocation'!K1671</f>
        <v>3.1679995613170127E-3</v>
      </c>
      <c r="AF1671">
        <f t="shared" si="242"/>
        <v>-7.953512090023292E-3</v>
      </c>
      <c r="AH1671" s="2">
        <v>35209</v>
      </c>
      <c r="AI1671">
        <v>6.6449999999999996</v>
      </c>
      <c r="AJ1671">
        <v>5.61</v>
      </c>
      <c r="AK1671">
        <v>1.26315</v>
      </c>
      <c r="AR1671" s="3"/>
    </row>
    <row r="1672" spans="1:44" hidden="1" outlineLevel="1" x14ac:dyDescent="0.2">
      <c r="A1672" s="2">
        <v>35212</v>
      </c>
      <c r="B1672">
        <v>15.54</v>
      </c>
      <c r="E1672" s="2">
        <v>35212</v>
      </c>
      <c r="F1672">
        <v>678.51</v>
      </c>
      <c r="G1672">
        <f t="shared" si="237"/>
        <v>0</v>
      </c>
      <c r="H1672" s="2">
        <v>35212</v>
      </c>
      <c r="I1672">
        <v>880.46</v>
      </c>
      <c r="J1672">
        <f t="shared" si="238"/>
        <v>0</v>
      </c>
      <c r="K1672">
        <f t="shared" si="234"/>
        <v>-2.2440000000000001E-4</v>
      </c>
      <c r="L1672">
        <v>-9.4695672989118934E-3</v>
      </c>
      <c r="N1672" s="2">
        <v>35212</v>
      </c>
      <c r="O1672">
        <v>7.4062000000000001</v>
      </c>
      <c r="Q1672" s="2">
        <v>35212</v>
      </c>
      <c r="R1672">
        <v>7617.09</v>
      </c>
      <c r="S1672" s="8">
        <f t="shared" si="239"/>
        <v>0</v>
      </c>
      <c r="T1672" s="9">
        <f t="shared" si="235"/>
        <v>-2.2440000000000001E-4</v>
      </c>
      <c r="U1672" s="3">
        <f>Sheet1!$B$17+Sheet1!$B$18*'Portfolio allocation'!K1672</f>
        <v>2.3036151730234836E-4</v>
      </c>
      <c r="V1672" s="13">
        <f t="shared" si="240"/>
        <v>-4.5476151730234834E-4</v>
      </c>
      <c r="W1672" s="13"/>
      <c r="X1672" s="2">
        <v>35212</v>
      </c>
      <c r="Y1672">
        <v>25.968499999999999</v>
      </c>
      <c r="AA1672" s="2">
        <v>35212</v>
      </c>
      <c r="AB1672">
        <v>312.08999999999997</v>
      </c>
      <c r="AC1672">
        <f t="shared" si="241"/>
        <v>0</v>
      </c>
      <c r="AD1672">
        <f t="shared" si="236"/>
        <v>-2.2440000000000001E-4</v>
      </c>
      <c r="AE1672">
        <f>Sheet2!$B$17+Sheet2!$B$18*'Portfolio allocation'!K1672</f>
        <v>-1.4615519359741772E-4</v>
      </c>
      <c r="AF1672">
        <f t="shared" si="242"/>
        <v>-7.8244806402582288E-5</v>
      </c>
      <c r="AH1672" s="2">
        <v>35212</v>
      </c>
      <c r="AI1672">
        <v>6.6449999999999996</v>
      </c>
      <c r="AJ1672">
        <v>5.61</v>
      </c>
      <c r="AK1672">
        <v>1.26315</v>
      </c>
      <c r="AR1672" s="3"/>
    </row>
    <row r="1673" spans="1:44" hidden="1" outlineLevel="1" x14ac:dyDescent="0.2">
      <c r="A1673" s="2">
        <v>35213</v>
      </c>
      <c r="B1673">
        <v>16.920000000000002</v>
      </c>
      <c r="E1673" s="2">
        <v>35213</v>
      </c>
      <c r="F1673">
        <v>672.23</v>
      </c>
      <c r="G1673">
        <f t="shared" si="237"/>
        <v>-9.2555747151846779E-3</v>
      </c>
      <c r="H1673" s="2">
        <v>35213</v>
      </c>
      <c r="I1673">
        <v>872.32</v>
      </c>
      <c r="J1673">
        <f t="shared" si="238"/>
        <v>-9.2451672989118938E-3</v>
      </c>
      <c r="K1673">
        <f t="shared" si="234"/>
        <v>-9.4695672989118934E-3</v>
      </c>
      <c r="L1673">
        <v>-6.3697341159207523E-3</v>
      </c>
      <c r="N1673" s="2">
        <v>35213</v>
      </c>
      <c r="O1673">
        <v>7.3281000000000001</v>
      </c>
      <c r="Q1673" s="2">
        <v>35213</v>
      </c>
      <c r="R1673">
        <v>7536.75</v>
      </c>
      <c r="S1673" s="8">
        <f t="shared" si="239"/>
        <v>-1.0547335005888114E-2</v>
      </c>
      <c r="T1673" s="9">
        <f t="shared" si="235"/>
        <v>-1.0771735005888114E-2</v>
      </c>
      <c r="U1673" s="3">
        <f>Sheet1!$B$17+Sheet1!$B$18*'Portfolio allocation'!K1673</f>
        <v>-1.0375928711707266E-2</v>
      </c>
      <c r="V1673" s="13">
        <f t="shared" si="240"/>
        <v>-3.9580629418084837E-4</v>
      </c>
      <c r="W1673" s="13"/>
      <c r="X1673" s="2">
        <v>35213</v>
      </c>
      <c r="Y1673">
        <v>25.8491</v>
      </c>
      <c r="AA1673" s="2">
        <v>35213</v>
      </c>
      <c r="AB1673">
        <v>310.64999999999998</v>
      </c>
      <c r="AC1673">
        <f t="shared" si="241"/>
        <v>-4.6140536383735276E-3</v>
      </c>
      <c r="AD1673">
        <f t="shared" si="236"/>
        <v>-4.8392536383735276E-3</v>
      </c>
      <c r="AE1673">
        <f>Sheet2!$B$17+Sheet2!$B$18*'Portfolio allocation'!K1673</f>
        <v>-8.3671938213398713E-3</v>
      </c>
      <c r="AF1673">
        <f t="shared" si="242"/>
        <v>3.5279401829663437E-3</v>
      </c>
      <c r="AH1673" s="2">
        <v>35213</v>
      </c>
      <c r="AI1673">
        <v>6.6660000000000004</v>
      </c>
      <c r="AJ1673">
        <v>5.63</v>
      </c>
      <c r="AK1673">
        <v>1.2594000000000001</v>
      </c>
      <c r="AR1673" s="3"/>
    </row>
    <row r="1674" spans="1:44" hidden="1" outlineLevel="1" x14ac:dyDescent="0.2">
      <c r="A1674" s="2">
        <v>35214</v>
      </c>
      <c r="B1674">
        <v>17.149999999999999</v>
      </c>
      <c r="E1674" s="2">
        <v>35214</v>
      </c>
      <c r="F1674">
        <v>667.93</v>
      </c>
      <c r="G1674">
        <f t="shared" si="237"/>
        <v>-6.3966202043944653E-3</v>
      </c>
      <c r="H1674" s="2">
        <v>35214</v>
      </c>
      <c r="I1674">
        <v>866.96</v>
      </c>
      <c r="J1674">
        <f t="shared" si="238"/>
        <v>-6.1445341159207523E-3</v>
      </c>
      <c r="K1674">
        <f t="shared" si="234"/>
        <v>-6.3697341159207523E-3</v>
      </c>
      <c r="L1674">
        <v>5.5854169973238504E-3</v>
      </c>
      <c r="N1674" s="2">
        <v>35214</v>
      </c>
      <c r="O1674">
        <v>7.3202999999999996</v>
      </c>
      <c r="Q1674" s="2">
        <v>35214</v>
      </c>
      <c r="R1674">
        <v>7528.71</v>
      </c>
      <c r="S1674" s="8">
        <f t="shared" si="239"/>
        <v>-1.066772813215211E-3</v>
      </c>
      <c r="T1674" s="9">
        <f t="shared" si="235"/>
        <v>-1.2919728132152111E-3</v>
      </c>
      <c r="U1674" s="3">
        <f>Sheet1!$B$17+Sheet1!$B$18*'Portfolio allocation'!K1674</f>
        <v>-6.8197215239597549E-3</v>
      </c>
      <c r="V1674" s="13">
        <f t="shared" si="240"/>
        <v>5.5277487107445438E-3</v>
      </c>
      <c r="W1674" s="13"/>
      <c r="X1674" s="2">
        <v>35214</v>
      </c>
      <c r="Y1674">
        <v>25.520800000000001</v>
      </c>
      <c r="AA1674" s="2">
        <v>35214</v>
      </c>
      <c r="AB1674">
        <v>306.70999999999998</v>
      </c>
      <c r="AC1674">
        <f t="shared" si="241"/>
        <v>-1.2683083856430022E-2</v>
      </c>
      <c r="AD1674">
        <f t="shared" si="236"/>
        <v>-1.2911083856430023E-2</v>
      </c>
      <c r="AE1674">
        <f>Sheet2!$B$17+Sheet2!$B$18*'Portfolio allocation'!K1674</f>
        <v>-5.610743071127129E-3</v>
      </c>
      <c r="AF1674">
        <f t="shared" si="242"/>
        <v>-7.3003407853028937E-3</v>
      </c>
      <c r="AH1674" s="2">
        <v>35214</v>
      </c>
      <c r="AI1674">
        <v>6.77</v>
      </c>
      <c r="AJ1674">
        <v>5.7</v>
      </c>
      <c r="AK1674">
        <v>1.26068</v>
      </c>
      <c r="AR1674" s="3"/>
    </row>
    <row r="1675" spans="1:44" hidden="1" outlineLevel="1" x14ac:dyDescent="0.2">
      <c r="A1675" s="2">
        <v>35215</v>
      </c>
      <c r="B1675">
        <v>16.02</v>
      </c>
      <c r="E1675" s="2">
        <v>35215</v>
      </c>
      <c r="F1675">
        <v>671.7</v>
      </c>
      <c r="G1675">
        <f t="shared" si="237"/>
        <v>5.6443040438369785E-3</v>
      </c>
      <c r="H1675" s="2">
        <v>35215</v>
      </c>
      <c r="I1675">
        <v>872</v>
      </c>
      <c r="J1675">
        <f t="shared" si="238"/>
        <v>5.8134169973238503E-3</v>
      </c>
      <c r="K1675">
        <f t="shared" si="234"/>
        <v>5.5854169973238504E-3</v>
      </c>
      <c r="L1675">
        <v>-4.0242715596330129E-3</v>
      </c>
      <c r="N1675" s="2">
        <v>35215</v>
      </c>
      <c r="O1675">
        <v>7.3906000000000001</v>
      </c>
      <c r="Q1675" s="2">
        <v>35215</v>
      </c>
      <c r="R1675">
        <v>7601.02</v>
      </c>
      <c r="S1675" s="8">
        <f t="shared" si="239"/>
        <v>9.6045670506634817E-3</v>
      </c>
      <c r="T1675" s="9">
        <f t="shared" si="235"/>
        <v>9.3765670506634809E-3</v>
      </c>
      <c r="U1675" s="3">
        <f>Sheet1!$B$17+Sheet1!$B$18*'Portfolio allocation'!K1675</f>
        <v>6.8955308169755241E-3</v>
      </c>
      <c r="V1675" s="13">
        <f t="shared" si="240"/>
        <v>2.4810362336879568E-3</v>
      </c>
      <c r="W1675" s="13"/>
      <c r="X1675" s="2">
        <v>35215</v>
      </c>
      <c r="Y1675">
        <v>25.610299999999999</v>
      </c>
      <c r="AA1675" s="2">
        <v>35215</v>
      </c>
      <c r="AB1675">
        <v>307.77999999999997</v>
      </c>
      <c r="AC1675">
        <f t="shared" si="241"/>
        <v>3.4886374751392779E-3</v>
      </c>
      <c r="AD1675">
        <f t="shared" si="236"/>
        <v>3.2602374751392778E-3</v>
      </c>
      <c r="AE1675">
        <f>Sheet2!$B$17+Sheet2!$B$18*'Portfolio allocation'!K1675</f>
        <v>5.0200823022600628E-3</v>
      </c>
      <c r="AF1675">
        <f t="shared" si="242"/>
        <v>-1.759844827120785E-3</v>
      </c>
      <c r="AH1675" s="2">
        <v>35215</v>
      </c>
      <c r="AI1675">
        <v>6.774</v>
      </c>
      <c r="AJ1675">
        <v>5.71</v>
      </c>
      <c r="AK1675">
        <v>1.2691699999999999</v>
      </c>
      <c r="AR1675" s="3"/>
    </row>
    <row r="1676" spans="1:44" hidden="1" outlineLevel="1" x14ac:dyDescent="0.2">
      <c r="A1676" s="2">
        <v>35216</v>
      </c>
      <c r="B1676">
        <v>16.07</v>
      </c>
      <c r="E1676" s="2">
        <v>35216</v>
      </c>
      <c r="F1676">
        <v>669.12</v>
      </c>
      <c r="G1676">
        <f t="shared" si="237"/>
        <v>-3.8410004466280512E-3</v>
      </c>
      <c r="H1676" s="2">
        <v>35216</v>
      </c>
      <c r="I1676">
        <v>868.69</v>
      </c>
      <c r="J1676">
        <f t="shared" si="238"/>
        <v>-3.7958715596330128E-3</v>
      </c>
      <c r="K1676">
        <f t="shared" si="234"/>
        <v>-4.0242715596330129E-3</v>
      </c>
      <c r="L1676">
        <v>-2.3719550725806136E-3</v>
      </c>
      <c r="N1676" s="2">
        <v>35216</v>
      </c>
      <c r="O1676">
        <v>7.4218999999999999</v>
      </c>
      <c r="Q1676" s="2">
        <v>35216</v>
      </c>
      <c r="R1676">
        <v>7633.16</v>
      </c>
      <c r="S1676" s="8">
        <f t="shared" si="239"/>
        <v>4.228379875332422E-3</v>
      </c>
      <c r="T1676" s="9">
        <f t="shared" si="235"/>
        <v>3.9999798753324219E-3</v>
      </c>
      <c r="U1676" s="3">
        <f>Sheet1!$B$17+Sheet1!$B$18*'Portfolio allocation'!K1676</f>
        <v>-4.1289474374604871E-3</v>
      </c>
      <c r="V1676" s="13">
        <f t="shared" si="240"/>
        <v>8.128927312792909E-3</v>
      </c>
      <c r="W1676" s="13"/>
      <c r="X1676" s="2">
        <v>35216</v>
      </c>
      <c r="Y1676">
        <v>25.4909</v>
      </c>
      <c r="AA1676" s="2">
        <v>35216</v>
      </c>
      <c r="AB1676">
        <v>306.35000000000002</v>
      </c>
      <c r="AC1676">
        <f t="shared" si="241"/>
        <v>-4.6461758398854691E-3</v>
      </c>
      <c r="AD1676">
        <f t="shared" si="236"/>
        <v>-4.8769758398854689E-3</v>
      </c>
      <c r="AE1676">
        <f>Sheet2!$B$17+Sheet2!$B$18*'Portfolio allocation'!K1676</f>
        <v>-3.5250979279143634E-3</v>
      </c>
      <c r="AF1676">
        <f t="shared" si="242"/>
        <v>-1.3518779119711054E-3</v>
      </c>
      <c r="AH1676" s="2">
        <v>35216</v>
      </c>
      <c r="AI1676">
        <v>6.8479999999999999</v>
      </c>
      <c r="AJ1676">
        <v>5.77</v>
      </c>
      <c r="AK1676">
        <v>1.2720899999999999</v>
      </c>
      <c r="AR1676" s="3"/>
    </row>
    <row r="1677" spans="1:44" hidden="1" outlineLevel="1" x14ac:dyDescent="0.2">
      <c r="A1677" s="2">
        <v>35219</v>
      </c>
      <c r="B1677">
        <v>16.86</v>
      </c>
      <c r="E1677" s="2">
        <v>35219</v>
      </c>
      <c r="F1677">
        <v>667.68</v>
      </c>
      <c r="G1677">
        <f t="shared" si="237"/>
        <v>-2.1520803443328962E-3</v>
      </c>
      <c r="H1677" s="2">
        <v>35219</v>
      </c>
      <c r="I1677">
        <v>866.83</v>
      </c>
      <c r="J1677">
        <f t="shared" si="238"/>
        <v>-2.1411550725806139E-3</v>
      </c>
      <c r="K1677">
        <f t="shared" si="234"/>
        <v>-2.3719550725806136E-3</v>
      </c>
      <c r="L1677">
        <v>7.1289513560905829E-3</v>
      </c>
      <c r="N1677" s="2">
        <v>35219</v>
      </c>
      <c r="O1677">
        <v>7.3983999999999996</v>
      </c>
      <c r="Q1677" s="2">
        <v>35219</v>
      </c>
      <c r="R1677">
        <v>7609.06</v>
      </c>
      <c r="S1677" s="8">
        <f t="shared" si="239"/>
        <v>-3.1572769337993023E-3</v>
      </c>
      <c r="T1677" s="9">
        <f t="shared" si="235"/>
        <v>-3.3880769337993021E-3</v>
      </c>
      <c r="U1677" s="3">
        <f>Sheet1!$B$17+Sheet1!$B$18*'Portfolio allocation'!K1677</f>
        <v>-2.2333680882454707E-3</v>
      </c>
      <c r="V1677" s="13">
        <f t="shared" si="240"/>
        <v>-1.1547088455538313E-3</v>
      </c>
      <c r="W1677" s="13"/>
      <c r="X1677" s="2">
        <v>35219</v>
      </c>
      <c r="Y1677">
        <v>25.162600000000001</v>
      </c>
      <c r="AA1677" s="2">
        <v>35219</v>
      </c>
      <c r="AB1677">
        <v>302.39999999999998</v>
      </c>
      <c r="AC1677">
        <f t="shared" si="241"/>
        <v>-1.2893748979925124E-2</v>
      </c>
      <c r="AD1677">
        <f t="shared" si="236"/>
        <v>-1.3124948979925125E-2</v>
      </c>
      <c r="AE1677">
        <f>Sheet2!$B$17+Sheet2!$B$18*'Portfolio allocation'!K1677</f>
        <v>-2.0558159532212471E-3</v>
      </c>
      <c r="AF1677">
        <f t="shared" si="242"/>
        <v>-1.1069133026703877E-2</v>
      </c>
      <c r="AH1677" s="2">
        <v>35219</v>
      </c>
      <c r="AI1677">
        <v>6.867</v>
      </c>
      <c r="AJ1677">
        <v>5.78</v>
      </c>
      <c r="AK1677">
        <v>1.2742100000000001</v>
      </c>
      <c r="AR1677" s="3"/>
    </row>
    <row r="1678" spans="1:44" hidden="1" outlineLevel="1" x14ac:dyDescent="0.2">
      <c r="A1678" s="2">
        <v>35220</v>
      </c>
      <c r="B1678">
        <v>16.18</v>
      </c>
      <c r="E1678" s="2">
        <v>35220</v>
      </c>
      <c r="F1678">
        <v>672.56</v>
      </c>
      <c r="G1678">
        <f t="shared" si="237"/>
        <v>7.3088904864606619E-3</v>
      </c>
      <c r="H1678" s="2">
        <v>35220</v>
      </c>
      <c r="I1678">
        <v>873.21</v>
      </c>
      <c r="J1678">
        <f t="shared" si="238"/>
        <v>7.3601513560905829E-3</v>
      </c>
      <c r="K1678">
        <f t="shared" si="234"/>
        <v>7.1289513560905829E-3</v>
      </c>
      <c r="L1678">
        <v>8.7929751697759378E-3</v>
      </c>
      <c r="N1678" s="2">
        <v>35220</v>
      </c>
      <c r="O1678">
        <v>7.3672000000000004</v>
      </c>
      <c r="Q1678" s="2">
        <v>35220</v>
      </c>
      <c r="R1678">
        <v>7576.92</v>
      </c>
      <c r="S1678" s="8">
        <f t="shared" si="239"/>
        <v>-4.2239120206701841E-3</v>
      </c>
      <c r="T1678" s="9">
        <f t="shared" si="235"/>
        <v>-4.4551120206701841E-3</v>
      </c>
      <c r="U1678" s="3">
        <f>Sheet1!$B$17+Sheet1!$B$18*'Portfolio allocation'!K1678</f>
        <v>8.6663125517154674E-3</v>
      </c>
      <c r="V1678" s="13">
        <f t="shared" si="240"/>
        <v>-1.3121424572385652E-2</v>
      </c>
      <c r="W1678" s="13"/>
      <c r="X1678" s="2">
        <v>35220</v>
      </c>
      <c r="Y1678">
        <v>25.282</v>
      </c>
      <c r="AA1678" s="2">
        <v>35220</v>
      </c>
      <c r="AB1678">
        <v>303.83999999999997</v>
      </c>
      <c r="AC1678">
        <f t="shared" si="241"/>
        <v>4.761904761904745E-3</v>
      </c>
      <c r="AD1678">
        <f t="shared" si="236"/>
        <v>4.530704761904745E-3</v>
      </c>
      <c r="AE1678">
        <f>Sheet2!$B$17+Sheet2!$B$18*'Portfolio allocation'!K1678</f>
        <v>6.3926324331984689E-3</v>
      </c>
      <c r="AF1678">
        <f t="shared" si="242"/>
        <v>-1.8619276712937239E-3</v>
      </c>
      <c r="AH1678" s="2">
        <v>35220</v>
      </c>
      <c r="AI1678">
        <v>6.8540000000000001</v>
      </c>
      <c r="AJ1678">
        <v>5.78</v>
      </c>
      <c r="AK1678">
        <v>1.2705299999999999</v>
      </c>
      <c r="AR1678" s="3"/>
    </row>
    <row r="1679" spans="1:44" hidden="1" outlineLevel="1" x14ac:dyDescent="0.2">
      <c r="A1679" s="2">
        <v>35221</v>
      </c>
      <c r="B1679">
        <v>16.04</v>
      </c>
      <c r="E1679" s="2">
        <v>35221</v>
      </c>
      <c r="F1679">
        <v>678.44</v>
      </c>
      <c r="G1679">
        <f t="shared" si="237"/>
        <v>8.7427144046630101E-3</v>
      </c>
      <c r="H1679" s="2">
        <v>35221</v>
      </c>
      <c r="I1679">
        <v>881.09</v>
      </c>
      <c r="J1679">
        <f t="shared" si="238"/>
        <v>9.0241751697759387E-3</v>
      </c>
      <c r="K1679">
        <f t="shared" si="234"/>
        <v>8.7929751697759378E-3</v>
      </c>
      <c r="L1679">
        <v>-8.0275603354934919E-3</v>
      </c>
      <c r="N1679" s="2">
        <v>35221</v>
      </c>
      <c r="O1679">
        <v>7.5547000000000004</v>
      </c>
      <c r="Q1679" s="2">
        <v>35221</v>
      </c>
      <c r="R1679">
        <v>7769.76</v>
      </c>
      <c r="S1679" s="8">
        <f t="shared" si="239"/>
        <v>2.5450974802426307E-2</v>
      </c>
      <c r="T1679" s="9">
        <f t="shared" si="235"/>
        <v>2.5219774802426306E-2</v>
      </c>
      <c r="U1679" s="3">
        <f>Sheet1!$B$17+Sheet1!$B$18*'Portfolio allocation'!K1679</f>
        <v>1.0575322842746924E-2</v>
      </c>
      <c r="V1679" s="13">
        <f t="shared" si="240"/>
        <v>1.4644451959679382E-2</v>
      </c>
      <c r="W1679" s="13"/>
      <c r="X1679" s="2">
        <v>35221</v>
      </c>
      <c r="Y1679">
        <v>25.043199999999999</v>
      </c>
      <c r="AA1679" s="2">
        <v>35221</v>
      </c>
      <c r="AB1679">
        <v>300.97000000000003</v>
      </c>
      <c r="AC1679">
        <f t="shared" si="241"/>
        <v>-9.4457609268033815E-3</v>
      </c>
      <c r="AD1679">
        <f t="shared" si="236"/>
        <v>-9.6761609268033819E-3</v>
      </c>
      <c r="AE1679">
        <f>Sheet2!$B$17+Sheet2!$B$18*'Portfolio allocation'!K1679</f>
        <v>7.8723248614145265E-3</v>
      </c>
      <c r="AF1679">
        <f t="shared" si="242"/>
        <v>-1.754848578821791E-2</v>
      </c>
      <c r="AH1679" s="2">
        <v>35221</v>
      </c>
      <c r="AI1679">
        <v>6.8040000000000003</v>
      </c>
      <c r="AJ1679">
        <v>5.76</v>
      </c>
      <c r="AK1679">
        <v>1.2713000000000001</v>
      </c>
      <c r="AR1679" s="3"/>
    </row>
    <row r="1680" spans="1:44" hidden="1" outlineLevel="1" x14ac:dyDescent="0.2">
      <c r="A1680" s="2">
        <v>35222</v>
      </c>
      <c r="B1680">
        <v>16.84</v>
      </c>
      <c r="E1680" s="2">
        <v>35222</v>
      </c>
      <c r="F1680">
        <v>673.03</v>
      </c>
      <c r="G1680">
        <f t="shared" si="237"/>
        <v>-7.9741760509405291E-3</v>
      </c>
      <c r="H1680" s="2">
        <v>35222</v>
      </c>
      <c r="I1680">
        <v>874.22</v>
      </c>
      <c r="J1680">
        <f t="shared" si="238"/>
        <v>-7.7971603354934915E-3</v>
      </c>
      <c r="K1680">
        <f t="shared" si="234"/>
        <v>-8.0275603354934919E-3</v>
      </c>
      <c r="L1680">
        <v>2.0627319439050023E-4</v>
      </c>
      <c r="N1680" s="2">
        <v>35222</v>
      </c>
      <c r="O1680">
        <v>7.4882999999999997</v>
      </c>
      <c r="Q1680" s="2">
        <v>35222</v>
      </c>
      <c r="R1680">
        <v>7701.46</v>
      </c>
      <c r="S1680" s="8">
        <f t="shared" si="239"/>
        <v>-8.7904903111550858E-3</v>
      </c>
      <c r="T1680" s="9">
        <f t="shared" si="235"/>
        <v>-9.0208903111550862E-3</v>
      </c>
      <c r="U1680" s="3">
        <f>Sheet1!$B$17+Sheet1!$B$18*'Portfolio allocation'!K1680</f>
        <v>-8.7216217779572964E-3</v>
      </c>
      <c r="V1680" s="13">
        <f t="shared" si="240"/>
        <v>-2.9926853319778984E-4</v>
      </c>
      <c r="W1680" s="13"/>
      <c r="X1680" s="2">
        <v>35222</v>
      </c>
      <c r="Y1680">
        <v>24.177600000000002</v>
      </c>
      <c r="AA1680" s="2">
        <v>35222</v>
      </c>
      <c r="AB1680">
        <v>290.56</v>
      </c>
      <c r="AC1680">
        <f t="shared" si="241"/>
        <v>-3.4588164933382126E-2</v>
      </c>
      <c r="AD1680">
        <f t="shared" si="236"/>
        <v>-3.4816564933382123E-2</v>
      </c>
      <c r="AE1680">
        <f>Sheet2!$B$17+Sheet2!$B$18*'Portfolio allocation'!K1680</f>
        <v>-7.0849244405433208E-3</v>
      </c>
      <c r="AF1680">
        <f t="shared" si="242"/>
        <v>-2.7731640492838803E-2</v>
      </c>
      <c r="AH1680" s="2">
        <v>35222</v>
      </c>
      <c r="AI1680">
        <v>6.7430000000000003</v>
      </c>
      <c r="AJ1680">
        <v>5.71</v>
      </c>
      <c r="AK1680">
        <v>1.2700899999999999</v>
      </c>
      <c r="AR1680" s="3"/>
    </row>
    <row r="1681" spans="1:44" hidden="1" outlineLevel="1" x14ac:dyDescent="0.2">
      <c r="A1681" s="2">
        <v>35223</v>
      </c>
      <c r="B1681">
        <v>16.100000000000001</v>
      </c>
      <c r="E1681" s="2">
        <v>35223</v>
      </c>
      <c r="F1681">
        <v>673.31</v>
      </c>
      <c r="G1681">
        <f t="shared" si="237"/>
        <v>4.1602900316473068E-4</v>
      </c>
      <c r="H1681" s="2">
        <v>35223</v>
      </c>
      <c r="I1681">
        <v>874.6</v>
      </c>
      <c r="J1681">
        <f t="shared" si="238"/>
        <v>4.3467319439050023E-4</v>
      </c>
      <c r="K1681">
        <f t="shared" si="234"/>
        <v>2.0627319439050023E-4</v>
      </c>
      <c r="L1681">
        <v>-1.9037345529384951E-3</v>
      </c>
      <c r="N1681" s="2">
        <v>35223</v>
      </c>
      <c r="O1681">
        <v>7.5781000000000001</v>
      </c>
      <c r="Q1681" s="2">
        <v>35223</v>
      </c>
      <c r="R1681">
        <v>7793.86</v>
      </c>
      <c r="S1681" s="8">
        <f t="shared" si="239"/>
        <v>1.1997725106668078E-2</v>
      </c>
      <c r="T1681" s="9">
        <f t="shared" si="235"/>
        <v>1.1769325106668078E-2</v>
      </c>
      <c r="U1681" s="3">
        <f>Sheet1!$B$17+Sheet1!$B$18*'Portfolio allocation'!K1681</f>
        <v>7.2444072061735292E-4</v>
      </c>
      <c r="V1681" s="13">
        <f t="shared" si="240"/>
        <v>1.1044884386050724E-2</v>
      </c>
      <c r="W1681" s="13"/>
      <c r="X1681" s="2">
        <v>35223</v>
      </c>
      <c r="Y1681">
        <v>24.297000000000001</v>
      </c>
      <c r="AA1681" s="2">
        <v>35223</v>
      </c>
      <c r="AB1681">
        <v>292</v>
      </c>
      <c r="AC1681">
        <f t="shared" si="241"/>
        <v>4.9559471365638874E-3</v>
      </c>
      <c r="AD1681">
        <f t="shared" si="236"/>
        <v>4.7215471365638874E-3</v>
      </c>
      <c r="AE1681">
        <f>Sheet2!$B$17+Sheet2!$B$18*'Portfolio allocation'!K1681</f>
        <v>2.3681039832153486E-4</v>
      </c>
      <c r="AF1681">
        <f t="shared" si="242"/>
        <v>4.4847367382423522E-3</v>
      </c>
      <c r="AH1681" s="2">
        <v>35223</v>
      </c>
      <c r="AI1681">
        <v>6.9</v>
      </c>
      <c r="AJ1681">
        <v>5.86</v>
      </c>
      <c r="AK1681">
        <v>1.26729</v>
      </c>
      <c r="AR1681" s="3"/>
    </row>
    <row r="1682" spans="1:44" hidden="1" outlineLevel="1" x14ac:dyDescent="0.2">
      <c r="A1682" s="2">
        <v>35226</v>
      </c>
      <c r="B1682">
        <v>16.78</v>
      </c>
      <c r="E1682" s="2">
        <v>35226</v>
      </c>
      <c r="F1682">
        <v>672.16</v>
      </c>
      <c r="G1682">
        <f t="shared" si="237"/>
        <v>-1.7079799795042261E-3</v>
      </c>
      <c r="H1682" s="2">
        <v>35226</v>
      </c>
      <c r="I1682">
        <v>873.14</v>
      </c>
      <c r="J1682">
        <f t="shared" si="238"/>
        <v>-1.6693345529384951E-3</v>
      </c>
      <c r="K1682">
        <f t="shared" si="234"/>
        <v>-1.9037345529384951E-3</v>
      </c>
      <c r="L1682">
        <v>-1.9989492269280131E-3</v>
      </c>
      <c r="N1682" s="2">
        <v>35226</v>
      </c>
      <c r="O1682">
        <v>7.5391000000000004</v>
      </c>
      <c r="Q1682" s="2">
        <v>35226</v>
      </c>
      <c r="R1682">
        <v>7753.69</v>
      </c>
      <c r="S1682" s="8">
        <f t="shared" si="239"/>
        <v>-5.1540571680784852E-3</v>
      </c>
      <c r="T1682" s="9">
        <f t="shared" si="235"/>
        <v>-5.3884571680784853E-3</v>
      </c>
      <c r="U1682" s="3">
        <f>Sheet1!$B$17+Sheet1!$B$18*'Portfolio allocation'!K1682</f>
        <v>-1.6962136418260439E-3</v>
      </c>
      <c r="V1682" s="13">
        <f t="shared" si="240"/>
        <v>-3.6922435262524414E-3</v>
      </c>
      <c r="W1682" s="13"/>
      <c r="X1682" s="2">
        <v>35226</v>
      </c>
      <c r="Y1682">
        <v>24.5059</v>
      </c>
      <c r="AA1682" s="2">
        <v>35226</v>
      </c>
      <c r="AB1682">
        <v>294.51</v>
      </c>
      <c r="AC1682">
        <f t="shared" si="241"/>
        <v>8.595890410958873E-3</v>
      </c>
      <c r="AD1682">
        <f t="shared" si="236"/>
        <v>8.3606904109588733E-3</v>
      </c>
      <c r="AE1682">
        <f>Sheet2!$B$17+Sheet2!$B$18*'Portfolio allocation'!K1682</f>
        <v>-1.6394623217696521E-3</v>
      </c>
      <c r="AF1682">
        <f t="shared" si="242"/>
        <v>1.0000152732728525E-2</v>
      </c>
      <c r="AH1682" s="2">
        <v>35226</v>
      </c>
      <c r="AI1682">
        <v>6.9669999999999996</v>
      </c>
      <c r="AJ1682">
        <v>5.88</v>
      </c>
      <c r="AK1682">
        <v>1.26631</v>
      </c>
      <c r="AR1682" s="3"/>
    </row>
    <row r="1683" spans="1:44" hidden="1" outlineLevel="1" x14ac:dyDescent="0.2">
      <c r="A1683" s="2">
        <v>35227</v>
      </c>
      <c r="B1683">
        <v>16.68</v>
      </c>
      <c r="E1683" s="2">
        <v>35227</v>
      </c>
      <c r="F1683">
        <v>670.97</v>
      </c>
      <c r="G1683">
        <f t="shared" si="237"/>
        <v>-1.7704118067125574E-3</v>
      </c>
      <c r="H1683" s="2">
        <v>35227</v>
      </c>
      <c r="I1683">
        <v>871.6</v>
      </c>
      <c r="J1683">
        <f t="shared" si="238"/>
        <v>-1.7637492269280131E-3</v>
      </c>
      <c r="K1683">
        <f t="shared" si="234"/>
        <v>-1.9989492269280131E-3</v>
      </c>
      <c r="L1683">
        <v>-2.6671083983478487E-3</v>
      </c>
      <c r="N1683" s="2">
        <v>35227</v>
      </c>
      <c r="O1683">
        <v>7.6327999999999996</v>
      </c>
      <c r="Q1683" s="2">
        <v>35227</v>
      </c>
      <c r="R1683">
        <v>7850.11</v>
      </c>
      <c r="S1683" s="8">
        <f t="shared" si="239"/>
        <v>1.2435369482143299E-2</v>
      </c>
      <c r="T1683" s="9">
        <f t="shared" si="235"/>
        <v>1.22001694821433E-2</v>
      </c>
      <c r="U1683" s="3">
        <f>Sheet1!$B$17+Sheet1!$B$18*'Portfolio allocation'!K1683</f>
        <v>-1.8054463288875553E-3</v>
      </c>
      <c r="V1683" s="13">
        <f t="shared" si="240"/>
        <v>1.4005615811030854E-2</v>
      </c>
      <c r="W1683" s="13"/>
      <c r="X1683" s="2">
        <v>35227</v>
      </c>
      <c r="Y1683">
        <v>24.625299999999999</v>
      </c>
      <c r="AA1683" s="2">
        <v>35227</v>
      </c>
      <c r="AB1683">
        <v>295.94</v>
      </c>
      <c r="AC1683">
        <f t="shared" si="241"/>
        <v>4.8555227326745332E-3</v>
      </c>
      <c r="AD1683">
        <f t="shared" si="236"/>
        <v>4.6207227326745329E-3</v>
      </c>
      <c r="AE1683">
        <f>Sheet2!$B$17+Sheet2!$B$18*'Portfolio allocation'!K1683</f>
        <v>-1.7241296390271624E-3</v>
      </c>
      <c r="AF1683">
        <f t="shared" si="242"/>
        <v>6.3448523717016952E-3</v>
      </c>
      <c r="AH1683" s="2">
        <v>35227</v>
      </c>
      <c r="AI1683">
        <v>6.9870000000000001</v>
      </c>
      <c r="AJ1683">
        <v>5.87</v>
      </c>
      <c r="AK1683">
        <v>1.2666900000000001</v>
      </c>
      <c r="AR1683" s="3"/>
    </row>
    <row r="1684" spans="1:44" hidden="1" outlineLevel="1" x14ac:dyDescent="0.2">
      <c r="A1684" s="2">
        <v>35228</v>
      </c>
      <c r="B1684">
        <v>17</v>
      </c>
      <c r="E1684" s="2">
        <v>35228</v>
      </c>
      <c r="F1684">
        <v>669.04</v>
      </c>
      <c r="G1684">
        <f t="shared" si="237"/>
        <v>-2.8764326273903462E-3</v>
      </c>
      <c r="H1684" s="2">
        <v>35228</v>
      </c>
      <c r="I1684">
        <v>869.48</v>
      </c>
      <c r="J1684">
        <f t="shared" si="238"/>
        <v>-2.4323083983478488E-3</v>
      </c>
      <c r="K1684">
        <f t="shared" si="234"/>
        <v>-2.6671083983478487E-3</v>
      </c>
      <c r="L1684">
        <v>-1.845357795463918E-3</v>
      </c>
      <c r="N1684" s="2">
        <v>35228</v>
      </c>
      <c r="O1684">
        <v>7.8125</v>
      </c>
      <c r="Q1684" s="2">
        <v>35228</v>
      </c>
      <c r="R1684">
        <v>8034.91</v>
      </c>
      <c r="S1684" s="8">
        <f t="shared" si="239"/>
        <v>2.3541071398999636E-2</v>
      </c>
      <c r="T1684" s="9">
        <f t="shared" si="235"/>
        <v>2.3306271398999635E-2</v>
      </c>
      <c r="U1684" s="3">
        <f>Sheet1!$B$17+Sheet1!$B$18*'Portfolio allocation'!K1684</f>
        <v>-2.5719754637456584E-3</v>
      </c>
      <c r="V1684" s="13">
        <f t="shared" si="240"/>
        <v>2.5878246862745292E-2</v>
      </c>
      <c r="W1684" s="13"/>
      <c r="X1684" s="2">
        <v>35228</v>
      </c>
      <c r="Y1684">
        <v>24.595500000000001</v>
      </c>
      <c r="AA1684" s="2">
        <v>35228</v>
      </c>
      <c r="AB1684">
        <v>295.58</v>
      </c>
      <c r="AC1684">
        <f t="shared" si="241"/>
        <v>-1.2164627965128849E-3</v>
      </c>
      <c r="AD1684">
        <f t="shared" si="236"/>
        <v>-1.451662796512885E-3</v>
      </c>
      <c r="AE1684">
        <f>Sheet2!$B$17+Sheet2!$B$18*'Portfolio allocation'!K1684</f>
        <v>-2.3182738205358468E-3</v>
      </c>
      <c r="AF1684">
        <f t="shared" si="242"/>
        <v>8.6661102402296178E-4</v>
      </c>
      <c r="AH1684" s="2">
        <v>35228</v>
      </c>
      <c r="AI1684">
        <v>7.02</v>
      </c>
      <c r="AJ1684">
        <v>5.88</v>
      </c>
      <c r="AK1684">
        <v>1.2663199999999999</v>
      </c>
      <c r="AR1684" s="3"/>
    </row>
    <row r="1685" spans="1:44" hidden="1" outlineLevel="1" x14ac:dyDescent="0.2">
      <c r="A1685" s="2">
        <v>35229</v>
      </c>
      <c r="B1685">
        <v>17.12</v>
      </c>
      <c r="E1685" s="2">
        <v>35229</v>
      </c>
      <c r="F1685">
        <v>667.92</v>
      </c>
      <c r="G1685">
        <f t="shared" si="237"/>
        <v>-1.6740404161186273E-3</v>
      </c>
      <c r="H1685" s="2">
        <v>35229</v>
      </c>
      <c r="I1685">
        <v>868.08</v>
      </c>
      <c r="J1685">
        <f t="shared" si="238"/>
        <v>-1.6101577954639179E-3</v>
      </c>
      <c r="K1685">
        <f t="shared" si="234"/>
        <v>-1.845357795463918E-3</v>
      </c>
      <c r="L1685">
        <v>-3.3212730623906495E-3</v>
      </c>
      <c r="N1685" s="2">
        <v>35229</v>
      </c>
      <c r="O1685">
        <v>7.7891000000000004</v>
      </c>
      <c r="Q1685" s="2">
        <v>35229</v>
      </c>
      <c r="R1685">
        <v>8010.8</v>
      </c>
      <c r="S1685" s="8">
        <f t="shared" si="239"/>
        <v>-3.0006558878692413E-3</v>
      </c>
      <c r="T1685" s="9">
        <f t="shared" si="235"/>
        <v>-3.2358558878692414E-3</v>
      </c>
      <c r="U1685" s="3">
        <f>Sheet1!$B$17+Sheet1!$B$18*'Portfolio allocation'!K1685</f>
        <v>-1.6292423461874302E-3</v>
      </c>
      <c r="V1685" s="13">
        <f t="shared" si="240"/>
        <v>-1.6066135416818112E-3</v>
      </c>
      <c r="W1685" s="13"/>
      <c r="X1685" s="2">
        <v>35229</v>
      </c>
      <c r="Y1685">
        <v>24.655200000000001</v>
      </c>
      <c r="AA1685" s="2">
        <v>35229</v>
      </c>
      <c r="AB1685">
        <v>296.3</v>
      </c>
      <c r="AC1685">
        <f t="shared" si="241"/>
        <v>2.4358887610800295E-3</v>
      </c>
      <c r="AD1685">
        <f t="shared" si="236"/>
        <v>2.2018887610800297E-3</v>
      </c>
      <c r="AE1685">
        <f>Sheet2!$B$17+Sheet2!$B$18*'Portfolio allocation'!K1685</f>
        <v>-1.5875522196974771E-3</v>
      </c>
      <c r="AF1685">
        <f t="shared" si="242"/>
        <v>3.7894409807775068E-3</v>
      </c>
      <c r="AH1685" s="2">
        <v>35229</v>
      </c>
      <c r="AI1685">
        <v>6.9889999999999999</v>
      </c>
      <c r="AJ1685">
        <v>5.85</v>
      </c>
      <c r="AK1685">
        <v>1.2663899999999999</v>
      </c>
      <c r="AR1685" s="3"/>
    </row>
    <row r="1686" spans="1:44" hidden="1" outlineLevel="1" x14ac:dyDescent="0.2">
      <c r="A1686" s="2">
        <v>35230</v>
      </c>
      <c r="B1686">
        <v>18.64</v>
      </c>
      <c r="E1686" s="2">
        <v>35230</v>
      </c>
      <c r="F1686">
        <v>665.85</v>
      </c>
      <c r="G1686">
        <f t="shared" si="237"/>
        <v>-3.0991735537189147E-3</v>
      </c>
      <c r="H1686" s="2">
        <v>35230</v>
      </c>
      <c r="I1686">
        <v>865.4</v>
      </c>
      <c r="J1686">
        <f t="shared" si="238"/>
        <v>-3.0872730623906497E-3</v>
      </c>
      <c r="K1686">
        <f t="shared" si="234"/>
        <v>-3.3212730623906495E-3</v>
      </c>
      <c r="L1686">
        <v>-1.2373154610584203E-3</v>
      </c>
      <c r="N1686" s="2">
        <v>35230</v>
      </c>
      <c r="O1686">
        <v>7.6875</v>
      </c>
      <c r="Q1686" s="2">
        <v>35230</v>
      </c>
      <c r="R1686">
        <v>7906.35</v>
      </c>
      <c r="S1686" s="8">
        <f t="shared" si="239"/>
        <v>-1.3038647825435623E-2</v>
      </c>
      <c r="T1686" s="9">
        <f t="shared" si="235"/>
        <v>-1.3272647825435623E-2</v>
      </c>
      <c r="U1686" s="3">
        <f>Sheet1!$B$17+Sheet1!$B$18*'Portfolio allocation'!K1686</f>
        <v>-3.3224497450728453E-3</v>
      </c>
      <c r="V1686" s="13">
        <f t="shared" si="240"/>
        <v>-9.9501980803627776E-3</v>
      </c>
      <c r="W1686" s="13"/>
      <c r="X1686" s="2">
        <v>35230</v>
      </c>
      <c r="Y1686">
        <v>24.267099999999999</v>
      </c>
      <c r="AA1686" s="2">
        <v>35230</v>
      </c>
      <c r="AB1686">
        <v>291.64</v>
      </c>
      <c r="AC1686">
        <f t="shared" si="241"/>
        <v>-1.5727303408707427E-2</v>
      </c>
      <c r="AD1686">
        <f t="shared" si="236"/>
        <v>-1.5959303408707427E-2</v>
      </c>
      <c r="AE1686">
        <f>Sheet2!$B$17+Sheet2!$B$18*'Portfolio allocation'!K1686</f>
        <v>-2.8999737290526977E-3</v>
      </c>
      <c r="AF1686">
        <f t="shared" si="242"/>
        <v>-1.305932967965473E-2</v>
      </c>
      <c r="AH1686" s="2">
        <v>35230</v>
      </c>
      <c r="AI1686">
        <v>6.9359999999999999</v>
      </c>
      <c r="AJ1686">
        <v>5.8</v>
      </c>
      <c r="AK1686">
        <v>1.27511</v>
      </c>
      <c r="AR1686" s="3"/>
    </row>
    <row r="1687" spans="1:44" hidden="1" outlineLevel="1" x14ac:dyDescent="0.2">
      <c r="A1687" s="2">
        <v>35233</v>
      </c>
      <c r="B1687">
        <v>17.46</v>
      </c>
      <c r="E1687" s="2">
        <v>35233</v>
      </c>
      <c r="F1687">
        <v>665.16</v>
      </c>
      <c r="G1687">
        <f t="shared" si="237"/>
        <v>-1.0362694300518616E-3</v>
      </c>
      <c r="H1687" s="2">
        <v>35233</v>
      </c>
      <c r="I1687">
        <v>864.53</v>
      </c>
      <c r="J1687">
        <f t="shared" si="238"/>
        <v>-1.0053154610584203E-3</v>
      </c>
      <c r="K1687">
        <f t="shared" si="234"/>
        <v>-1.2373154610584203E-3</v>
      </c>
      <c r="L1687">
        <v>-4.8695584143985246E-3</v>
      </c>
      <c r="N1687" s="2">
        <v>35233</v>
      </c>
      <c r="O1687">
        <v>7.7891000000000004</v>
      </c>
      <c r="Q1687" s="2">
        <v>35233</v>
      </c>
      <c r="R1687">
        <v>8010.8</v>
      </c>
      <c r="S1687" s="8">
        <f t="shared" si="239"/>
        <v>1.321090009928727E-2</v>
      </c>
      <c r="T1687" s="9">
        <f t="shared" si="235"/>
        <v>1.2978900099287271E-2</v>
      </c>
      <c r="U1687" s="3">
        <f>Sheet1!$B$17+Sheet1!$B$18*'Portfolio allocation'!K1687</f>
        <v>-9.316807703154341E-4</v>
      </c>
      <c r="V1687" s="13">
        <f t="shared" si="240"/>
        <v>1.3910580869602705E-2</v>
      </c>
      <c r="W1687" s="13"/>
      <c r="X1687" s="2">
        <v>35233</v>
      </c>
      <c r="Y1687">
        <v>24.476099999999999</v>
      </c>
      <c r="AA1687" s="2">
        <v>35233</v>
      </c>
      <c r="AB1687">
        <v>294.14999999999998</v>
      </c>
      <c r="AC1687">
        <f t="shared" si="241"/>
        <v>8.6065011658207347E-3</v>
      </c>
      <c r="AD1687">
        <f t="shared" si="236"/>
        <v>8.3753011658207338E-3</v>
      </c>
      <c r="AE1687">
        <f>Sheet2!$B$17+Sheet2!$B$18*'Portfolio allocation'!K1687</f>
        <v>-1.0468654633811673E-3</v>
      </c>
      <c r="AF1687">
        <f t="shared" si="242"/>
        <v>9.4221666292019016E-3</v>
      </c>
      <c r="AH1687" s="2">
        <v>35233</v>
      </c>
      <c r="AI1687">
        <v>6.8959999999999999</v>
      </c>
      <c r="AJ1687">
        <v>5.78</v>
      </c>
      <c r="AK1687">
        <v>1.28</v>
      </c>
      <c r="AR1687" s="3"/>
    </row>
    <row r="1688" spans="1:44" hidden="1" outlineLevel="1" x14ac:dyDescent="0.2">
      <c r="A1688" s="2">
        <v>35234</v>
      </c>
      <c r="B1688">
        <v>17.45</v>
      </c>
      <c r="E1688" s="2">
        <v>35234</v>
      </c>
      <c r="F1688">
        <v>662.06</v>
      </c>
      <c r="G1688">
        <f t="shared" si="237"/>
        <v>-4.6605328041373628E-3</v>
      </c>
      <c r="H1688" s="2">
        <v>35234</v>
      </c>
      <c r="I1688">
        <v>860.52</v>
      </c>
      <c r="J1688">
        <f t="shared" si="238"/>
        <v>-4.6383584143985246E-3</v>
      </c>
      <c r="K1688">
        <f t="shared" si="234"/>
        <v>-4.8695584143985246E-3</v>
      </c>
      <c r="L1688">
        <v>-3.7065056477482341E-4</v>
      </c>
      <c r="N1688" s="2">
        <v>35234</v>
      </c>
      <c r="O1688">
        <v>7.6483999999999996</v>
      </c>
      <c r="Q1688" s="2">
        <v>35234</v>
      </c>
      <c r="R1688">
        <v>7866.18</v>
      </c>
      <c r="S1688" s="8">
        <f t="shared" si="239"/>
        <v>-1.8053128276826258E-2</v>
      </c>
      <c r="T1688" s="9">
        <f t="shared" si="235"/>
        <v>-1.8284328276826259E-2</v>
      </c>
      <c r="U1688" s="3">
        <f>Sheet1!$B$17+Sheet1!$B$18*'Portfolio allocation'!K1688</f>
        <v>-5.0986819396652092E-3</v>
      </c>
      <c r="V1688" s="13">
        <f t="shared" si="240"/>
        <v>-1.318564633716105E-2</v>
      </c>
      <c r="W1688" s="13"/>
      <c r="X1688" s="2">
        <v>35234</v>
      </c>
      <c r="Y1688">
        <v>24.177600000000002</v>
      </c>
      <c r="AA1688" s="2">
        <v>35234</v>
      </c>
      <c r="AB1688">
        <v>290.56</v>
      </c>
      <c r="AC1688">
        <f t="shared" si="241"/>
        <v>-1.2204657487676296E-2</v>
      </c>
      <c r="AD1688">
        <f t="shared" si="236"/>
        <v>-1.2435857487676297E-2</v>
      </c>
      <c r="AE1688">
        <f>Sheet2!$B$17+Sheet2!$B$18*'Portfolio allocation'!K1688</f>
        <v>-4.2767485643899275E-3</v>
      </c>
      <c r="AF1688">
        <f t="shared" si="242"/>
        <v>-8.1591089232863692E-3</v>
      </c>
      <c r="AH1688" s="2">
        <v>35234</v>
      </c>
      <c r="AI1688">
        <v>6.9219999999999997</v>
      </c>
      <c r="AJ1688">
        <v>5.78</v>
      </c>
      <c r="AK1688">
        <v>1.28199</v>
      </c>
      <c r="AR1688" s="3"/>
    </row>
    <row r="1689" spans="1:44" hidden="1" outlineLevel="1" x14ac:dyDescent="0.2">
      <c r="A1689" s="2">
        <v>35235</v>
      </c>
      <c r="B1689">
        <v>17.54</v>
      </c>
      <c r="E1689" s="2">
        <v>35235</v>
      </c>
      <c r="F1689">
        <v>661.96</v>
      </c>
      <c r="G1689">
        <f t="shared" si="237"/>
        <v>-1.5104371205010292E-4</v>
      </c>
      <c r="H1689" s="2">
        <v>35235</v>
      </c>
      <c r="I1689">
        <v>860.4</v>
      </c>
      <c r="J1689">
        <f t="shared" si="238"/>
        <v>-1.3945056477482343E-4</v>
      </c>
      <c r="K1689">
        <f t="shared" si="234"/>
        <v>-3.7065056477482341E-4</v>
      </c>
      <c r="L1689">
        <v>1.1672524407279461E-5</v>
      </c>
      <c r="N1689" s="2">
        <v>35235</v>
      </c>
      <c r="O1689">
        <v>7.6093999999999999</v>
      </c>
      <c r="Q1689" s="2">
        <v>35235</v>
      </c>
      <c r="R1689">
        <v>7826</v>
      </c>
      <c r="S1689" s="8">
        <f t="shared" si="239"/>
        <v>-5.1079431185150348E-3</v>
      </c>
      <c r="T1689" s="9">
        <f t="shared" si="235"/>
        <v>-5.3391431185150348E-3</v>
      </c>
      <c r="U1689" s="3">
        <f>Sheet1!$B$17+Sheet1!$B$18*'Portfolio allocation'!K1689</f>
        <v>6.2579162910458451E-5</v>
      </c>
      <c r="V1689" s="13">
        <f t="shared" si="240"/>
        <v>-5.4017222814254934E-3</v>
      </c>
      <c r="W1689" s="13"/>
      <c r="X1689" s="2">
        <v>35235</v>
      </c>
      <c r="Y1689">
        <v>24.386500000000002</v>
      </c>
      <c r="AA1689" s="2">
        <v>35235</v>
      </c>
      <c r="AB1689">
        <v>293.07</v>
      </c>
      <c r="AC1689">
        <f t="shared" si="241"/>
        <v>8.6384911894272776E-3</v>
      </c>
      <c r="AD1689">
        <f t="shared" si="236"/>
        <v>8.4060911894272769E-3</v>
      </c>
      <c r="AE1689">
        <f>Sheet2!$B$17+Sheet2!$B$18*'Portfolio allocation'!K1689</f>
        <v>-2.7620492698455514E-4</v>
      </c>
      <c r="AF1689">
        <f t="shared" si="242"/>
        <v>8.6822961164118324E-3</v>
      </c>
      <c r="AH1689" s="2">
        <v>35235</v>
      </c>
      <c r="AI1689">
        <v>6.9509999999999996</v>
      </c>
      <c r="AJ1689">
        <v>5.81</v>
      </c>
      <c r="AK1689">
        <v>1.27902</v>
      </c>
      <c r="AR1689" s="3"/>
    </row>
    <row r="1690" spans="1:44" hidden="1" outlineLevel="1" x14ac:dyDescent="0.2">
      <c r="A1690" s="2">
        <v>35236</v>
      </c>
      <c r="B1690">
        <v>16.97</v>
      </c>
      <c r="E1690" s="2">
        <v>35236</v>
      </c>
      <c r="F1690">
        <v>662.1</v>
      </c>
      <c r="G1690">
        <f t="shared" si="237"/>
        <v>2.1149314157953292E-4</v>
      </c>
      <c r="H1690" s="2">
        <v>35236</v>
      </c>
      <c r="I1690">
        <v>860.61</v>
      </c>
      <c r="J1690">
        <f t="shared" si="238"/>
        <v>2.4407252440727945E-4</v>
      </c>
      <c r="K1690">
        <f t="shared" si="234"/>
        <v>1.1672524407279461E-5</v>
      </c>
      <c r="L1690">
        <v>6.9461530449331579E-3</v>
      </c>
      <c r="N1690" s="2">
        <v>35236</v>
      </c>
      <c r="O1690">
        <v>7.6093999999999999</v>
      </c>
      <c r="Q1690" s="2">
        <v>35236</v>
      </c>
      <c r="R1690">
        <v>7826</v>
      </c>
      <c r="S1690" s="8">
        <f t="shared" si="239"/>
        <v>0</v>
      </c>
      <c r="T1690" s="9">
        <f t="shared" si="235"/>
        <v>-2.3239999999999998E-4</v>
      </c>
      <c r="U1690" s="3">
        <f>Sheet1!$B$17+Sheet1!$B$18*'Portfolio allocation'!K1690</f>
        <v>5.0118990017577157E-4</v>
      </c>
      <c r="V1690" s="13">
        <f t="shared" si="240"/>
        <v>-7.3358990017577158E-4</v>
      </c>
      <c r="W1690" s="13"/>
      <c r="X1690" s="2">
        <v>35236</v>
      </c>
      <c r="Y1690">
        <v>24.058199999999999</v>
      </c>
      <c r="AA1690" s="2">
        <v>35236</v>
      </c>
      <c r="AB1690">
        <v>289.13</v>
      </c>
      <c r="AC1690">
        <f t="shared" si="241"/>
        <v>-1.3443887125942577E-2</v>
      </c>
      <c r="AD1690">
        <f t="shared" si="236"/>
        <v>-1.3678687125942578E-2</v>
      </c>
      <c r="AE1690">
        <f>Sheet2!$B$17+Sheet2!$B$18*'Portfolio allocation'!K1690</f>
        <v>6.3766517860344111E-5</v>
      </c>
      <c r="AF1690">
        <f t="shared" si="242"/>
        <v>-1.3742453643802922E-2</v>
      </c>
      <c r="AH1690" s="2">
        <v>35236</v>
      </c>
      <c r="AI1690">
        <v>6.9619999999999997</v>
      </c>
      <c r="AJ1690">
        <v>5.87</v>
      </c>
      <c r="AK1690">
        <v>1.2769200000000001</v>
      </c>
      <c r="AR1690" s="3"/>
    </row>
    <row r="1691" spans="1:44" hidden="1" outlineLevel="1" x14ac:dyDescent="0.2">
      <c r="A1691" s="2">
        <v>35237</v>
      </c>
      <c r="B1691">
        <v>15.8</v>
      </c>
      <c r="E1691" s="2">
        <v>35237</v>
      </c>
      <c r="F1691">
        <v>666.84</v>
      </c>
      <c r="G1691">
        <f t="shared" si="237"/>
        <v>7.1590394200271579E-3</v>
      </c>
      <c r="H1691" s="2">
        <v>35237</v>
      </c>
      <c r="I1691">
        <v>866.79</v>
      </c>
      <c r="J1691">
        <f t="shared" si="238"/>
        <v>7.1809530449331582E-3</v>
      </c>
      <c r="K1691">
        <f t="shared" si="234"/>
        <v>6.9461530449331579E-3</v>
      </c>
      <c r="L1691">
        <v>2.7890467771894416E-3</v>
      </c>
      <c r="N1691" s="2">
        <v>35237</v>
      </c>
      <c r="O1691">
        <v>7.7422000000000004</v>
      </c>
      <c r="Q1691" s="2">
        <v>35237</v>
      </c>
      <c r="R1691">
        <v>7962.59</v>
      </c>
      <c r="S1691" s="8">
        <f t="shared" si="239"/>
        <v>1.7453360592895484E-2</v>
      </c>
      <c r="T1691" s="9">
        <f t="shared" si="235"/>
        <v>1.7218560592895484E-2</v>
      </c>
      <c r="U1691" s="3">
        <f>Sheet1!$B$17+Sheet1!$B$18*'Portfolio allocation'!K1691</f>
        <v>8.4566016964303901E-3</v>
      </c>
      <c r="V1691" s="13">
        <f t="shared" si="240"/>
        <v>8.7619588964650934E-3</v>
      </c>
      <c r="W1691" s="13"/>
      <c r="X1691" s="2">
        <v>35237</v>
      </c>
      <c r="Y1691">
        <v>23.550799999999999</v>
      </c>
      <c r="AA1691" s="2">
        <v>35237</v>
      </c>
      <c r="AB1691">
        <v>283.02999999999997</v>
      </c>
      <c r="AC1691">
        <f t="shared" si="241"/>
        <v>-2.1097776086881459E-2</v>
      </c>
      <c r="AD1691">
        <f t="shared" si="236"/>
        <v>-2.1331376086881459E-2</v>
      </c>
      <c r="AE1691">
        <f>Sheet2!$B$17+Sheet2!$B$18*'Portfolio allocation'!K1691</f>
        <v>6.2300835113105824E-3</v>
      </c>
      <c r="AF1691">
        <f t="shared" si="242"/>
        <v>-2.7561459598192041E-2</v>
      </c>
      <c r="AH1691" s="2">
        <v>35237</v>
      </c>
      <c r="AI1691">
        <v>6.9470000000000001</v>
      </c>
      <c r="AJ1691">
        <v>5.84</v>
      </c>
      <c r="AK1691">
        <v>1.27362</v>
      </c>
      <c r="AR1691" s="3"/>
    </row>
    <row r="1692" spans="1:44" hidden="1" outlineLevel="1" x14ac:dyDescent="0.2">
      <c r="A1692" s="2">
        <v>35240</v>
      </c>
      <c r="B1692">
        <v>15.91</v>
      </c>
      <c r="E1692" s="2">
        <v>35240</v>
      </c>
      <c r="F1692">
        <v>668.85</v>
      </c>
      <c r="G1692">
        <f t="shared" si="237"/>
        <v>3.0142163037609748E-3</v>
      </c>
      <c r="H1692" s="2">
        <v>35240</v>
      </c>
      <c r="I1692">
        <v>869.41</v>
      </c>
      <c r="J1692">
        <f t="shared" si="238"/>
        <v>3.0226467771894416E-3</v>
      </c>
      <c r="K1692">
        <f t="shared" si="234"/>
        <v>2.7890467771894416E-3</v>
      </c>
      <c r="L1692">
        <v>-7.8529854959115126E-4</v>
      </c>
      <c r="N1692" s="2">
        <v>35240</v>
      </c>
      <c r="O1692">
        <v>7.7577999999999996</v>
      </c>
      <c r="Q1692" s="2">
        <v>35240</v>
      </c>
      <c r="R1692">
        <v>7978.66</v>
      </c>
      <c r="S1692" s="8">
        <f t="shared" si="239"/>
        <v>2.0181875495284274E-3</v>
      </c>
      <c r="T1692" s="9">
        <f t="shared" si="235"/>
        <v>1.7845875495284273E-3</v>
      </c>
      <c r="U1692" s="3">
        <f>Sheet1!$B$17+Sheet1!$B$18*'Portfolio allocation'!K1692</f>
        <v>3.6874640309914821E-3</v>
      </c>
      <c r="V1692" s="13">
        <f t="shared" si="240"/>
        <v>-1.9028764814630547E-3</v>
      </c>
      <c r="W1692" s="13"/>
      <c r="X1692" s="2">
        <v>35240</v>
      </c>
      <c r="Y1692">
        <v>23.7896</v>
      </c>
      <c r="AA1692" s="2">
        <v>35240</v>
      </c>
      <c r="AB1692">
        <v>285.89999999999998</v>
      </c>
      <c r="AC1692">
        <f t="shared" si="241"/>
        <v>1.0140267816132642E-2</v>
      </c>
      <c r="AD1692">
        <f t="shared" si="236"/>
        <v>9.9070678161326427E-3</v>
      </c>
      <c r="AE1692">
        <f>Sheet2!$B$17+Sheet2!$B$18*'Portfolio allocation'!K1692</f>
        <v>2.5334785606599161E-3</v>
      </c>
      <c r="AF1692">
        <f t="shared" si="242"/>
        <v>7.3735892554727261E-3</v>
      </c>
      <c r="AH1692" s="2">
        <v>35240</v>
      </c>
      <c r="AI1692">
        <v>6.931</v>
      </c>
      <c r="AJ1692">
        <v>5.83</v>
      </c>
      <c r="AK1692">
        <v>1.2718499999999999</v>
      </c>
      <c r="AR1692" s="3"/>
    </row>
    <row r="1693" spans="1:44" hidden="1" outlineLevel="1" x14ac:dyDescent="0.2">
      <c r="A1693" s="2">
        <v>35241</v>
      </c>
      <c r="B1693">
        <v>15.43</v>
      </c>
      <c r="E1693" s="2">
        <v>35241</v>
      </c>
      <c r="F1693">
        <v>668.48</v>
      </c>
      <c r="G1693">
        <f t="shared" si="237"/>
        <v>-5.5318830829031995E-4</v>
      </c>
      <c r="H1693" s="2">
        <v>35241</v>
      </c>
      <c r="I1693">
        <v>868.93</v>
      </c>
      <c r="J1693">
        <f t="shared" si="238"/>
        <v>-5.5209854959115123E-4</v>
      </c>
      <c r="K1693">
        <f t="shared" si="234"/>
        <v>-7.8529854959115126E-4</v>
      </c>
      <c r="L1693">
        <v>-6.0445454800731272E-3</v>
      </c>
      <c r="N1693" s="2">
        <v>35241</v>
      </c>
      <c r="O1693">
        <v>7.625</v>
      </c>
      <c r="Q1693" s="2">
        <v>35241</v>
      </c>
      <c r="R1693">
        <v>7842.07</v>
      </c>
      <c r="S1693" s="8">
        <f t="shared" si="239"/>
        <v>-1.7119416042292834E-2</v>
      </c>
      <c r="T1693" s="9">
        <f t="shared" si="235"/>
        <v>-1.7352616042292834E-2</v>
      </c>
      <c r="U1693" s="3">
        <f>Sheet1!$B$17+Sheet1!$B$18*'Portfolio allocation'!K1693</f>
        <v>-4.1311551384823591E-4</v>
      </c>
      <c r="V1693" s="13">
        <f t="shared" si="240"/>
        <v>-1.6939500528444597E-2</v>
      </c>
      <c r="W1693" s="13"/>
      <c r="X1693" s="2">
        <v>35241</v>
      </c>
      <c r="Y1693">
        <v>23.819400000000002</v>
      </c>
      <c r="AA1693" s="2">
        <v>35241</v>
      </c>
      <c r="AB1693">
        <v>286.26</v>
      </c>
      <c r="AC1693">
        <f t="shared" si="241"/>
        <v>1.2591815320042166E-3</v>
      </c>
      <c r="AD1693">
        <f t="shared" si="236"/>
        <v>1.0263815320042165E-3</v>
      </c>
      <c r="AE1693">
        <f>Sheet2!$B$17+Sheet2!$B$18*'Portfolio allocation'!K1693</f>
        <v>-6.4492049371008095E-4</v>
      </c>
      <c r="AF1693">
        <f t="shared" si="242"/>
        <v>1.6713020257142974E-3</v>
      </c>
      <c r="AH1693" s="2">
        <v>35241</v>
      </c>
      <c r="AI1693">
        <v>6.8929999999999998</v>
      </c>
      <c r="AJ1693">
        <v>5.82</v>
      </c>
      <c r="AK1693">
        <v>1.2722199999999999</v>
      </c>
      <c r="AR1693" s="3"/>
    </row>
    <row r="1694" spans="1:44" hidden="1" outlineLevel="1" x14ac:dyDescent="0.2">
      <c r="A1694" s="2">
        <v>35242</v>
      </c>
      <c r="B1694">
        <v>15.23</v>
      </c>
      <c r="E1694" s="2">
        <v>35242</v>
      </c>
      <c r="F1694">
        <v>664.39</v>
      </c>
      <c r="G1694">
        <f t="shared" si="237"/>
        <v>-6.1183580660603143E-3</v>
      </c>
      <c r="H1694" s="2">
        <v>35242</v>
      </c>
      <c r="I1694">
        <v>863.88</v>
      </c>
      <c r="J1694">
        <f t="shared" si="238"/>
        <v>-5.8117454800731272E-3</v>
      </c>
      <c r="K1694">
        <f t="shared" si="234"/>
        <v>-6.0445454800731272E-3</v>
      </c>
      <c r="L1694">
        <v>6.0408195397508189E-3</v>
      </c>
      <c r="N1694" s="2">
        <v>35242</v>
      </c>
      <c r="O1694">
        <v>7.5312000000000001</v>
      </c>
      <c r="Q1694" s="2">
        <v>35242</v>
      </c>
      <c r="R1694">
        <v>7745.65</v>
      </c>
      <c r="S1694" s="8">
        <f t="shared" si="239"/>
        <v>-1.2295223072479544E-2</v>
      </c>
      <c r="T1694" s="9">
        <f t="shared" si="235"/>
        <v>-1.2528023072479544E-2</v>
      </c>
      <c r="U1694" s="3">
        <f>Sheet1!$B$17+Sheet1!$B$18*'Portfolio allocation'!K1694</f>
        <v>-6.44665687953936E-3</v>
      </c>
      <c r="V1694" s="13">
        <f t="shared" si="240"/>
        <v>-6.0813661929401842E-3</v>
      </c>
      <c r="W1694" s="13"/>
      <c r="X1694" s="2">
        <v>35242</v>
      </c>
      <c r="Y1694">
        <v>23.550799999999999</v>
      </c>
      <c r="AA1694" s="2">
        <v>35242</v>
      </c>
      <c r="AB1694">
        <v>283.02999999999997</v>
      </c>
      <c r="AC1694">
        <f t="shared" si="241"/>
        <v>-1.1283448613148894E-2</v>
      </c>
      <c r="AD1694">
        <f t="shared" si="236"/>
        <v>-1.1516648613148894E-2</v>
      </c>
      <c r="AE1694">
        <f>Sheet2!$B$17+Sheet2!$B$18*'Portfolio allocation'!K1694</f>
        <v>-5.3215770398189833E-3</v>
      </c>
      <c r="AF1694">
        <f t="shared" si="242"/>
        <v>-6.1950715733299104E-3</v>
      </c>
      <c r="AH1694" s="2">
        <v>35242</v>
      </c>
      <c r="AI1694">
        <v>6.8959999999999999</v>
      </c>
      <c r="AJ1694">
        <v>5.83</v>
      </c>
      <c r="AK1694">
        <v>1.2749699999999999</v>
      </c>
      <c r="AR1694" s="3"/>
    </row>
    <row r="1695" spans="1:44" hidden="1" outlineLevel="1" x14ac:dyDescent="0.2">
      <c r="A1695" s="2">
        <v>35243</v>
      </c>
      <c r="B1695">
        <v>14.19</v>
      </c>
      <c r="E1695" s="2">
        <v>35243</v>
      </c>
      <c r="F1695">
        <v>668.55</v>
      </c>
      <c r="G1695">
        <f t="shared" si="237"/>
        <v>6.2613826216528778E-3</v>
      </c>
      <c r="H1695" s="2">
        <v>35243</v>
      </c>
      <c r="I1695">
        <v>869.3</v>
      </c>
      <c r="J1695">
        <f t="shared" si="238"/>
        <v>6.2740195397508192E-3</v>
      </c>
      <c r="K1695">
        <f t="shared" si="234"/>
        <v>6.0408195397508189E-3</v>
      </c>
      <c r="L1695">
        <v>2.8866508225009226E-3</v>
      </c>
      <c r="N1695" s="2">
        <v>35243</v>
      </c>
      <c r="O1695">
        <v>7.4961000000000002</v>
      </c>
      <c r="Q1695" s="2">
        <v>35243</v>
      </c>
      <c r="R1695">
        <v>7709.5</v>
      </c>
      <c r="S1695" s="8">
        <f t="shared" si="239"/>
        <v>-4.6671357471612662E-3</v>
      </c>
      <c r="T1695" s="9">
        <f t="shared" si="235"/>
        <v>-4.9003357471612665E-3</v>
      </c>
      <c r="U1695" s="3">
        <f>Sheet1!$B$17+Sheet1!$B$18*'Portfolio allocation'!K1695</f>
        <v>7.4179801550829875E-3</v>
      </c>
      <c r="V1695" s="13">
        <f t="shared" si="240"/>
        <v>-1.2318315902244255E-2</v>
      </c>
      <c r="W1695" s="13"/>
      <c r="X1695" s="2">
        <v>35243</v>
      </c>
      <c r="Y1695">
        <v>23.610499999999998</v>
      </c>
      <c r="AA1695" s="2">
        <v>35243</v>
      </c>
      <c r="AB1695">
        <v>283.75</v>
      </c>
      <c r="AC1695">
        <f t="shared" si="241"/>
        <v>2.5438999399358675E-3</v>
      </c>
      <c r="AD1695">
        <f t="shared" si="236"/>
        <v>2.3130999399358677E-3</v>
      </c>
      <c r="AE1695">
        <f>Sheet2!$B$17+Sheet2!$B$18*'Portfolio allocation'!K1695</f>
        <v>5.425037861355772E-3</v>
      </c>
      <c r="AF1695">
        <f t="shared" si="242"/>
        <v>-3.1119379214199043E-3</v>
      </c>
      <c r="AH1695" s="2">
        <v>35243</v>
      </c>
      <c r="AI1695">
        <v>6.8250000000000002</v>
      </c>
      <c r="AJ1695">
        <v>5.77</v>
      </c>
      <c r="AK1695">
        <v>1.2796400000000001</v>
      </c>
      <c r="AR1695" s="3"/>
    </row>
    <row r="1696" spans="1:44" hidden="1" outlineLevel="1" x14ac:dyDescent="0.2">
      <c r="A1696" s="2">
        <v>35244</v>
      </c>
      <c r="B1696">
        <v>13.68</v>
      </c>
      <c r="E1696" s="2">
        <v>35244</v>
      </c>
      <c r="F1696">
        <v>670.63</v>
      </c>
      <c r="G1696">
        <f t="shared" si="237"/>
        <v>3.1112108294069074E-3</v>
      </c>
      <c r="H1696" s="2">
        <v>35244</v>
      </c>
      <c r="I1696">
        <v>872.01</v>
      </c>
      <c r="J1696">
        <f t="shared" si="238"/>
        <v>3.1174508225009223E-3</v>
      </c>
      <c r="K1696">
        <f t="shared" si="234"/>
        <v>2.8866508225009226E-3</v>
      </c>
      <c r="L1696">
        <v>7.7535598444972214E-3</v>
      </c>
      <c r="N1696" s="2">
        <v>35244</v>
      </c>
      <c r="O1696">
        <v>7.5077999999999996</v>
      </c>
      <c r="Q1696" s="2">
        <v>35244</v>
      </c>
      <c r="R1696">
        <v>7721.55</v>
      </c>
      <c r="S1696" s="8">
        <f t="shared" si="239"/>
        <v>1.5630066800700337E-3</v>
      </c>
      <c r="T1696" s="9">
        <f t="shared" si="235"/>
        <v>1.3322066800700338E-3</v>
      </c>
      <c r="U1696" s="3">
        <f>Sheet1!$B$17+Sheet1!$B$18*'Portfolio allocation'!K1696</f>
        <v>3.7994378653882712E-3</v>
      </c>
      <c r="V1696" s="13">
        <f t="shared" si="240"/>
        <v>-2.4672311853182376E-3</v>
      </c>
      <c r="W1696" s="13"/>
      <c r="X1696" s="2">
        <v>35244</v>
      </c>
      <c r="Y1696">
        <v>23.6403</v>
      </c>
      <c r="AA1696" s="2">
        <v>35244</v>
      </c>
      <c r="AB1696">
        <v>284.11</v>
      </c>
      <c r="AC1696">
        <f t="shared" si="241"/>
        <v>1.2687224669603037E-3</v>
      </c>
      <c r="AD1696">
        <f t="shared" si="236"/>
        <v>1.0407224669603038E-3</v>
      </c>
      <c r="AE1696">
        <f>Sheet2!$B$17+Sheet2!$B$18*'Portfolio allocation'!K1696</f>
        <v>2.6202705678552911E-3</v>
      </c>
      <c r="AF1696">
        <f t="shared" si="242"/>
        <v>-1.5795481008949873E-3</v>
      </c>
      <c r="AH1696" s="2">
        <v>35244</v>
      </c>
      <c r="AI1696">
        <v>6.7140000000000004</v>
      </c>
      <c r="AJ1696">
        <v>5.7</v>
      </c>
      <c r="AK1696">
        <v>1.2793300000000001</v>
      </c>
      <c r="AR1696" s="3"/>
    </row>
    <row r="1697" spans="1:44" hidden="1" outlineLevel="1" x14ac:dyDescent="0.2">
      <c r="A1697" s="2">
        <v>35247</v>
      </c>
      <c r="B1697">
        <v>13.78</v>
      </c>
      <c r="E1697" s="2">
        <v>35247</v>
      </c>
      <c r="F1697">
        <v>675.88</v>
      </c>
      <c r="G1697">
        <f t="shared" si="237"/>
        <v>7.8284598064506383E-3</v>
      </c>
      <c r="H1697" s="2">
        <v>35247</v>
      </c>
      <c r="I1697">
        <v>878.97</v>
      </c>
      <c r="J1697">
        <f t="shared" si="238"/>
        <v>7.9815598444972213E-3</v>
      </c>
      <c r="K1697">
        <f t="shared" si="234"/>
        <v>7.7535598444972214E-3</v>
      </c>
      <c r="L1697">
        <v>-3.3923928143167505E-3</v>
      </c>
      <c r="N1697" s="2">
        <v>35247</v>
      </c>
      <c r="O1697">
        <v>7.6444999999999999</v>
      </c>
      <c r="Q1697" s="2">
        <v>35247</v>
      </c>
      <c r="R1697">
        <v>7862.16</v>
      </c>
      <c r="S1697" s="8">
        <f t="shared" si="239"/>
        <v>1.8210074402160048E-2</v>
      </c>
      <c r="T1697" s="9">
        <f t="shared" si="235"/>
        <v>1.7982074402160049E-2</v>
      </c>
      <c r="U1697" s="3">
        <f>Sheet1!$B$17+Sheet1!$B$18*'Portfolio allocation'!K1697</f>
        <v>9.3828792392997469E-3</v>
      </c>
      <c r="V1697" s="13">
        <f t="shared" si="240"/>
        <v>8.5991951628603021E-3</v>
      </c>
      <c r="W1697" s="13"/>
      <c r="X1697" s="2">
        <v>35247</v>
      </c>
      <c r="Y1697">
        <v>24.237300000000001</v>
      </c>
      <c r="AA1697" s="2">
        <v>35247</v>
      </c>
      <c r="AB1697">
        <v>291.27999999999997</v>
      </c>
      <c r="AC1697">
        <f t="shared" si="241"/>
        <v>2.5236704093484663E-2</v>
      </c>
      <c r="AD1697">
        <f t="shared" si="236"/>
        <v>2.5007104093484663E-2</v>
      </c>
      <c r="AE1697">
        <f>Sheet2!$B$17+Sheet2!$B$18*'Portfolio allocation'!K1697</f>
        <v>6.9480502362934066E-3</v>
      </c>
      <c r="AF1697">
        <f t="shared" si="242"/>
        <v>1.8059053857191257E-2</v>
      </c>
      <c r="AH1697" s="2">
        <v>35247</v>
      </c>
      <c r="AI1697">
        <v>6.7329999999999997</v>
      </c>
      <c r="AJ1697">
        <v>5.74</v>
      </c>
      <c r="AK1697">
        <v>1.2782899999999999</v>
      </c>
      <c r="AR1697" s="3"/>
    </row>
    <row r="1698" spans="1:44" hidden="1" outlineLevel="1" x14ac:dyDescent="0.2">
      <c r="A1698" s="2">
        <v>35248</v>
      </c>
      <c r="B1698">
        <v>14.19</v>
      </c>
      <c r="E1698" s="2">
        <v>35248</v>
      </c>
      <c r="F1698">
        <v>673.61</v>
      </c>
      <c r="G1698">
        <f t="shared" si="237"/>
        <v>-3.3585843640883128E-3</v>
      </c>
      <c r="H1698" s="2">
        <v>35248</v>
      </c>
      <c r="I1698">
        <v>876.19</v>
      </c>
      <c r="J1698">
        <f t="shared" si="238"/>
        <v>-3.1627928143167505E-3</v>
      </c>
      <c r="K1698">
        <f t="shared" si="234"/>
        <v>-3.3923928143167505E-3</v>
      </c>
      <c r="L1698">
        <v>-2.0124357502368973E-3</v>
      </c>
      <c r="N1698" s="2">
        <v>35248</v>
      </c>
      <c r="O1698">
        <v>7.6016000000000004</v>
      </c>
      <c r="Q1698" s="2">
        <v>35248</v>
      </c>
      <c r="R1698">
        <v>7817.96</v>
      </c>
      <c r="S1698" s="8">
        <f t="shared" si="239"/>
        <v>-5.6218647292856083E-3</v>
      </c>
      <c r="T1698" s="9">
        <f t="shared" si="235"/>
        <v>-5.8514647292856083E-3</v>
      </c>
      <c r="U1698" s="3">
        <f>Sheet1!$B$17+Sheet1!$B$18*'Portfolio allocation'!K1698</f>
        <v>-3.4040401268966738E-3</v>
      </c>
      <c r="V1698" s="13">
        <f t="shared" si="240"/>
        <v>-2.4474246023889344E-3</v>
      </c>
      <c r="W1698" s="13"/>
      <c r="X1698" s="2">
        <v>35248</v>
      </c>
      <c r="Y1698">
        <v>23.879100000000001</v>
      </c>
      <c r="AA1698" s="2">
        <v>35248</v>
      </c>
      <c r="AB1698">
        <v>286.98</v>
      </c>
      <c r="AC1698">
        <f t="shared" si="241"/>
        <v>-1.4762427904421727E-2</v>
      </c>
      <c r="AD1698">
        <f t="shared" si="236"/>
        <v>-1.4994427904421726E-2</v>
      </c>
      <c r="AE1698">
        <f>Sheet2!$B$17+Sheet2!$B$18*'Portfolio allocation'!K1698</f>
        <v>-2.9632152268943591E-3</v>
      </c>
      <c r="AF1698">
        <f t="shared" si="242"/>
        <v>-1.2031212677527367E-2</v>
      </c>
      <c r="AH1698" s="2">
        <v>35248</v>
      </c>
      <c r="AI1698">
        <v>6.7919999999999998</v>
      </c>
      <c r="AJ1698">
        <v>5.8</v>
      </c>
      <c r="AK1698">
        <v>1.2757499999999999</v>
      </c>
      <c r="AR1698" s="3"/>
    </row>
    <row r="1699" spans="1:44" hidden="1" outlineLevel="1" x14ac:dyDescent="0.2">
      <c r="A1699" s="2">
        <v>35249</v>
      </c>
      <c r="B1699">
        <v>14.21</v>
      </c>
      <c r="E1699" s="2">
        <v>35249</v>
      </c>
      <c r="F1699">
        <v>672.4</v>
      </c>
      <c r="G1699">
        <f t="shared" si="237"/>
        <v>-1.7962916227490799E-3</v>
      </c>
      <c r="H1699" s="2">
        <v>35249</v>
      </c>
      <c r="I1699">
        <v>874.63</v>
      </c>
      <c r="J1699">
        <f t="shared" si="238"/>
        <v>-1.7804357502368973E-3</v>
      </c>
      <c r="K1699">
        <f t="shared" si="234"/>
        <v>-2.0124357502368973E-3</v>
      </c>
      <c r="L1699">
        <v>-2.3000000000000001E-4</v>
      </c>
      <c r="N1699" s="2">
        <v>35249</v>
      </c>
      <c r="O1699">
        <v>7.5702999999999996</v>
      </c>
      <c r="Q1699" s="2">
        <v>35249</v>
      </c>
      <c r="R1699">
        <v>7785.83</v>
      </c>
      <c r="S1699" s="8">
        <f t="shared" si="239"/>
        <v>-4.109767765504091E-3</v>
      </c>
      <c r="T1699" s="9">
        <f t="shared" si="235"/>
        <v>-4.3417677655040905E-3</v>
      </c>
      <c r="U1699" s="3">
        <f>Sheet1!$B$17+Sheet1!$B$18*'Portfolio allocation'!K1699</f>
        <v>-1.8209184102214605E-3</v>
      </c>
      <c r="V1699" s="13">
        <f t="shared" si="240"/>
        <v>-2.5208493552826301E-3</v>
      </c>
      <c r="W1699" s="13"/>
      <c r="X1699" s="2">
        <v>35249</v>
      </c>
      <c r="Y1699">
        <v>23.520900000000001</v>
      </c>
      <c r="AA1699" s="2">
        <v>35249</v>
      </c>
      <c r="AB1699">
        <v>282.67</v>
      </c>
      <c r="AC1699">
        <f t="shared" si="241"/>
        <v>-1.5018468185936329E-2</v>
      </c>
      <c r="AD1699">
        <f t="shared" si="236"/>
        <v>-1.5248468185936328E-2</v>
      </c>
      <c r="AE1699">
        <f>Sheet2!$B$17+Sheet2!$B$18*'Portfolio allocation'!K1699</f>
        <v>-1.7361221996257505E-3</v>
      </c>
      <c r="AF1699">
        <f t="shared" si="242"/>
        <v>-1.3512345986310577E-2</v>
      </c>
      <c r="AH1699" s="2">
        <v>35249</v>
      </c>
      <c r="AI1699">
        <v>6.7640000000000002</v>
      </c>
      <c r="AJ1699">
        <v>5.75</v>
      </c>
      <c r="AK1699">
        <v>1.2771600000000001</v>
      </c>
      <c r="AR1699" s="3"/>
    </row>
    <row r="1700" spans="1:44" hidden="1" outlineLevel="1" x14ac:dyDescent="0.2">
      <c r="A1700" s="2">
        <v>35250</v>
      </c>
      <c r="B1700">
        <v>14.21</v>
      </c>
      <c r="E1700" s="2">
        <v>35250</v>
      </c>
      <c r="F1700">
        <v>672.4</v>
      </c>
      <c r="G1700">
        <f t="shared" si="237"/>
        <v>0</v>
      </c>
      <c r="H1700" s="2">
        <v>35250</v>
      </c>
      <c r="I1700">
        <v>874.63</v>
      </c>
      <c r="J1700">
        <f t="shared" si="238"/>
        <v>0</v>
      </c>
      <c r="K1700">
        <f t="shared" si="234"/>
        <v>-2.3000000000000001E-4</v>
      </c>
      <c r="L1700">
        <v>-2.2456541508980847E-2</v>
      </c>
      <c r="N1700" s="2">
        <v>35250</v>
      </c>
      <c r="O1700">
        <v>7.5702999999999996</v>
      </c>
      <c r="Q1700" s="2">
        <v>35250</v>
      </c>
      <c r="R1700">
        <v>7785.83</v>
      </c>
      <c r="S1700" s="8">
        <f t="shared" si="239"/>
        <v>0</v>
      </c>
      <c r="T1700" s="9">
        <f t="shared" si="235"/>
        <v>-2.3000000000000001E-4</v>
      </c>
      <c r="U1700" s="3">
        <f>Sheet1!$B$17+Sheet1!$B$18*'Portfolio allocation'!K1700</f>
        <v>2.2393705537947494E-4</v>
      </c>
      <c r="V1700" s="13">
        <f t="shared" si="240"/>
        <v>-4.5393705537947495E-4</v>
      </c>
      <c r="W1700" s="13"/>
      <c r="X1700" s="2">
        <v>35250</v>
      </c>
      <c r="Y1700">
        <v>23.520900000000001</v>
      </c>
      <c r="AA1700" s="2">
        <v>35250</v>
      </c>
      <c r="AB1700">
        <v>282.67</v>
      </c>
      <c r="AC1700">
        <f t="shared" si="241"/>
        <v>0</v>
      </c>
      <c r="AD1700">
        <f t="shared" si="236"/>
        <v>-2.3000000000000001E-4</v>
      </c>
      <c r="AE1700">
        <f>Sheet2!$B$17+Sheet2!$B$18*'Portfolio allocation'!K1700</f>
        <v>-1.511348564663391E-4</v>
      </c>
      <c r="AF1700">
        <f t="shared" si="242"/>
        <v>-7.8865143533660907E-5</v>
      </c>
      <c r="AH1700" s="2">
        <v>35250</v>
      </c>
      <c r="AI1700">
        <v>6.7640000000000002</v>
      </c>
      <c r="AJ1700">
        <v>5.75</v>
      </c>
      <c r="AK1700">
        <v>1.27942</v>
      </c>
      <c r="AR1700" s="3"/>
    </row>
    <row r="1701" spans="1:44" hidden="1" outlineLevel="1" x14ac:dyDescent="0.2">
      <c r="A1701" s="2">
        <v>35251</v>
      </c>
      <c r="B1701">
        <v>16.09</v>
      </c>
      <c r="E1701" s="2">
        <v>35251</v>
      </c>
      <c r="F1701">
        <v>657.44</v>
      </c>
      <c r="G1701">
        <f t="shared" si="237"/>
        <v>-2.2248661511005241E-2</v>
      </c>
      <c r="H1701" s="2">
        <v>35251</v>
      </c>
      <c r="I1701">
        <v>855.19</v>
      </c>
      <c r="J1701">
        <f t="shared" si="238"/>
        <v>-2.2226541508980846E-2</v>
      </c>
      <c r="K1701">
        <f t="shared" si="234"/>
        <v>-2.2456541508980847E-2</v>
      </c>
      <c r="L1701">
        <v>-7.3951044469650227E-3</v>
      </c>
      <c r="N1701" s="2">
        <v>35251</v>
      </c>
      <c r="O1701">
        <v>7.3983999999999996</v>
      </c>
      <c r="Q1701" s="2">
        <v>35251</v>
      </c>
      <c r="R1701">
        <v>7609.06</v>
      </c>
      <c r="S1701" s="8">
        <f t="shared" si="239"/>
        <v>-2.2704066233144027E-2</v>
      </c>
      <c r="T1701" s="9">
        <f t="shared" si="235"/>
        <v>-2.2934066233144028E-2</v>
      </c>
      <c r="U1701" s="3">
        <f>Sheet1!$B$17+Sheet1!$B$18*'Portfolio allocation'!K1701</f>
        <v>-2.5274914659194216E-2</v>
      </c>
      <c r="V1701" s="13">
        <f t="shared" si="240"/>
        <v>2.3408484260501877E-3</v>
      </c>
      <c r="W1701" s="13"/>
      <c r="X1701" s="2">
        <v>35251</v>
      </c>
      <c r="Y1701">
        <v>23.371700000000001</v>
      </c>
      <c r="AA1701" s="2">
        <v>35251</v>
      </c>
      <c r="AB1701">
        <v>280.88</v>
      </c>
      <c r="AC1701">
        <f t="shared" si="241"/>
        <v>-6.332472494428254E-3</v>
      </c>
      <c r="AD1701">
        <f t="shared" si="236"/>
        <v>-6.5712724944282539E-3</v>
      </c>
      <c r="AE1701">
        <f>Sheet2!$B$17+Sheet2!$B$18*'Portfolio allocation'!K1701</f>
        <v>-1.9915542616611295E-2</v>
      </c>
      <c r="AF1701">
        <f t="shared" si="242"/>
        <v>1.334427012218304E-2</v>
      </c>
      <c r="AH1701" s="2">
        <v>35251</v>
      </c>
      <c r="AI1701">
        <v>7.0439999999999996</v>
      </c>
      <c r="AJ1701">
        <v>5.97</v>
      </c>
      <c r="AK1701">
        <v>1.2761</v>
      </c>
      <c r="AR1701" s="3"/>
    </row>
    <row r="1702" spans="1:44" hidden="1" outlineLevel="1" x14ac:dyDescent="0.2">
      <c r="A1702" s="2">
        <v>35254</v>
      </c>
      <c r="B1702">
        <v>16.420000000000002</v>
      </c>
      <c r="E1702" s="2">
        <v>35254</v>
      </c>
      <c r="F1702">
        <v>652.54</v>
      </c>
      <c r="G1702">
        <f t="shared" si="237"/>
        <v>-7.4531516183987678E-3</v>
      </c>
      <c r="H1702" s="2">
        <v>35254</v>
      </c>
      <c r="I1702">
        <v>849.07</v>
      </c>
      <c r="J1702">
        <f t="shared" si="238"/>
        <v>-7.1563044469650228E-3</v>
      </c>
      <c r="K1702">
        <f t="shared" si="234"/>
        <v>-7.3951044469650227E-3</v>
      </c>
      <c r="L1702">
        <v>3.2469672182504575E-3</v>
      </c>
      <c r="N1702" s="2">
        <v>35254</v>
      </c>
      <c r="O1702">
        <v>7.5194999999999999</v>
      </c>
      <c r="Q1702" s="2">
        <v>35254</v>
      </c>
      <c r="R1702">
        <v>7733.6</v>
      </c>
      <c r="S1702" s="8">
        <f t="shared" si="239"/>
        <v>1.6367330524401202E-2</v>
      </c>
      <c r="T1702" s="9">
        <f t="shared" si="235"/>
        <v>1.6128530524401202E-2</v>
      </c>
      <c r="U1702" s="3">
        <f>Sheet1!$B$17+Sheet1!$B$18*'Portfolio allocation'!K1702</f>
        <v>-7.9960523540736871E-3</v>
      </c>
      <c r="V1702" s="13">
        <f t="shared" si="240"/>
        <v>2.4124582878474889E-2</v>
      </c>
      <c r="W1702" s="13"/>
      <c r="X1702" s="2">
        <v>35254</v>
      </c>
      <c r="Y1702">
        <v>23.491099999999999</v>
      </c>
      <c r="AA1702" s="2">
        <v>35254</v>
      </c>
      <c r="AB1702">
        <v>282.31</v>
      </c>
      <c r="AC1702">
        <f t="shared" si="241"/>
        <v>5.0911421247508137E-3</v>
      </c>
      <c r="AD1702">
        <f t="shared" si="236"/>
        <v>4.8519421247508136E-3</v>
      </c>
      <c r="AE1702">
        <f>Sheet2!$B$17+Sheet2!$B$18*'Portfolio allocation'!K1702</f>
        <v>-6.5225285290547675E-3</v>
      </c>
      <c r="AF1702">
        <f t="shared" si="242"/>
        <v>1.137447065380558E-2</v>
      </c>
      <c r="AH1702" s="2">
        <v>35254</v>
      </c>
      <c r="AI1702">
        <v>7.0469999999999997</v>
      </c>
      <c r="AJ1702">
        <v>5.98</v>
      </c>
      <c r="AK1702">
        <v>1.2749999999999999</v>
      </c>
      <c r="AR1702" s="3"/>
    </row>
    <row r="1703" spans="1:44" hidden="1" outlineLevel="1" x14ac:dyDescent="0.2">
      <c r="A1703" s="2">
        <v>35255</v>
      </c>
      <c r="B1703">
        <v>15.49</v>
      </c>
      <c r="E1703" s="2">
        <v>35255</v>
      </c>
      <c r="F1703">
        <v>654.75</v>
      </c>
      <c r="G1703">
        <f t="shared" si="237"/>
        <v>3.38676556226436E-3</v>
      </c>
      <c r="H1703" s="2">
        <v>35255</v>
      </c>
      <c r="I1703">
        <v>852.03</v>
      </c>
      <c r="J1703">
        <f t="shared" si="238"/>
        <v>3.4861672182504577E-3</v>
      </c>
      <c r="K1703">
        <f t="shared" si="234"/>
        <v>3.2469672182504575E-3</v>
      </c>
      <c r="L1703">
        <v>1.8041816133235905E-3</v>
      </c>
      <c r="N1703" s="2">
        <v>35255</v>
      </c>
      <c r="O1703">
        <v>7.5</v>
      </c>
      <c r="Q1703" s="2">
        <v>35255</v>
      </c>
      <c r="R1703">
        <v>7713.51</v>
      </c>
      <c r="S1703" s="8">
        <f t="shared" si="239"/>
        <v>-2.5977552498189782E-3</v>
      </c>
      <c r="T1703" s="9">
        <f t="shared" si="235"/>
        <v>-2.8369552498189784E-3</v>
      </c>
      <c r="U1703" s="3">
        <f>Sheet1!$B$17+Sheet1!$B$18*'Portfolio allocation'!K1703</f>
        <v>4.2128019662239623E-3</v>
      </c>
      <c r="V1703" s="13">
        <f t="shared" si="240"/>
        <v>-7.0497572160429407E-3</v>
      </c>
      <c r="W1703" s="13"/>
      <c r="X1703" s="2">
        <v>35255</v>
      </c>
      <c r="Y1703">
        <v>23.6403</v>
      </c>
      <c r="AA1703" s="2">
        <v>35255</v>
      </c>
      <c r="AB1703">
        <v>284.11</v>
      </c>
      <c r="AC1703">
        <f t="shared" si="241"/>
        <v>6.3759696787220044E-3</v>
      </c>
      <c r="AD1703">
        <f t="shared" si="236"/>
        <v>6.137969678722004E-3</v>
      </c>
      <c r="AE1703">
        <f>Sheet2!$B$17+Sheet2!$B$18*'Portfolio allocation'!K1703</f>
        <v>2.9406730994584237E-3</v>
      </c>
      <c r="AF1703">
        <f t="shared" si="242"/>
        <v>3.1972965792635803E-3</v>
      </c>
      <c r="AH1703" s="2">
        <v>35255</v>
      </c>
      <c r="AI1703">
        <v>6.9930000000000003</v>
      </c>
      <c r="AJ1703">
        <v>5.95</v>
      </c>
      <c r="AK1703">
        <v>1.27834</v>
      </c>
      <c r="AR1703" s="3"/>
    </row>
    <row r="1704" spans="1:44" hidden="1" outlineLevel="1" x14ac:dyDescent="0.2">
      <c r="A1704" s="2">
        <v>35256</v>
      </c>
      <c r="B1704">
        <v>15.51</v>
      </c>
      <c r="E1704" s="2">
        <v>35256</v>
      </c>
      <c r="F1704">
        <v>656.06</v>
      </c>
      <c r="G1704">
        <f t="shared" si="237"/>
        <v>2.0007636502481496E-3</v>
      </c>
      <c r="H1704" s="2">
        <v>35256</v>
      </c>
      <c r="I1704">
        <v>853.77</v>
      </c>
      <c r="J1704">
        <f t="shared" si="238"/>
        <v>2.0421816133235904E-3</v>
      </c>
      <c r="K1704">
        <f t="shared" si="234"/>
        <v>1.8041816133235905E-3</v>
      </c>
      <c r="L1704">
        <v>-1.5965831795448412E-2</v>
      </c>
      <c r="N1704" s="2">
        <v>35256</v>
      </c>
      <c r="O1704">
        <v>7.4687000000000001</v>
      </c>
      <c r="Q1704" s="2">
        <v>35256</v>
      </c>
      <c r="R1704">
        <v>7681.37</v>
      </c>
      <c r="S1704" s="8">
        <f t="shared" si="239"/>
        <v>-4.1667152826664333E-3</v>
      </c>
      <c r="T1704" s="9">
        <f t="shared" si="235"/>
        <v>-4.4047152826664337E-3</v>
      </c>
      <c r="U1704" s="3">
        <f>Sheet1!$B$17+Sheet1!$B$18*'Portfolio allocation'!K1704</f>
        <v>2.5576017552020824E-3</v>
      </c>
      <c r="V1704" s="13">
        <f t="shared" si="240"/>
        <v>-6.9623170378685165E-3</v>
      </c>
      <c r="W1704" s="13"/>
      <c r="X1704" s="2">
        <v>35256</v>
      </c>
      <c r="Y1704">
        <v>23.610499999999998</v>
      </c>
      <c r="AA1704" s="2">
        <v>35256</v>
      </c>
      <c r="AB1704">
        <v>283.75</v>
      </c>
      <c r="AC1704">
        <f t="shared" si="241"/>
        <v>-1.2671148498821783E-3</v>
      </c>
      <c r="AD1704">
        <f t="shared" si="236"/>
        <v>-1.5027148498821781E-3</v>
      </c>
      <c r="AE1704">
        <f>Sheet2!$B$17+Sheet2!$B$18*'Portfolio allocation'!K1704</f>
        <v>1.6577113307676031E-3</v>
      </c>
      <c r="AF1704">
        <f t="shared" si="242"/>
        <v>-3.1604261806497812E-3</v>
      </c>
      <c r="AH1704" s="2">
        <v>35256</v>
      </c>
      <c r="AI1704">
        <v>6.9210000000000003</v>
      </c>
      <c r="AJ1704">
        <v>5.89</v>
      </c>
      <c r="AK1704">
        <v>1.2772600000000001</v>
      </c>
      <c r="AR1704" s="3"/>
    </row>
    <row r="1705" spans="1:44" hidden="1" outlineLevel="1" x14ac:dyDescent="0.2">
      <c r="A1705" s="2">
        <v>35257</v>
      </c>
      <c r="B1705">
        <v>17.809999999999999</v>
      </c>
      <c r="E1705" s="2">
        <v>35257</v>
      </c>
      <c r="F1705">
        <v>645.66999999999996</v>
      </c>
      <c r="G1705">
        <f t="shared" si="237"/>
        <v>-1.583696613114649E-2</v>
      </c>
      <c r="H1705" s="2">
        <v>35257</v>
      </c>
      <c r="I1705">
        <v>840.34</v>
      </c>
      <c r="J1705">
        <f t="shared" si="238"/>
        <v>-1.5730231795448413E-2</v>
      </c>
      <c r="K1705">
        <f t="shared" si="234"/>
        <v>-1.5965831795448412E-2</v>
      </c>
      <c r="L1705">
        <v>5.6329633243674764E-4</v>
      </c>
      <c r="N1705" s="2">
        <v>35257</v>
      </c>
      <c r="O1705">
        <v>7.1562000000000001</v>
      </c>
      <c r="Q1705" s="2">
        <v>35257</v>
      </c>
      <c r="R1705">
        <v>7359.98</v>
      </c>
      <c r="S1705" s="8">
        <f t="shared" si="239"/>
        <v>-4.1840192569815082E-2</v>
      </c>
      <c r="T1705" s="9">
        <f t="shared" si="235"/>
        <v>-4.2075792569815085E-2</v>
      </c>
      <c r="U1705" s="3">
        <f>Sheet1!$B$17+Sheet1!$B$18*'Portfolio allocation'!K1705</f>
        <v>-1.7828607979370345E-2</v>
      </c>
      <c r="V1705" s="13">
        <f t="shared" si="240"/>
        <v>-2.424718459044474E-2</v>
      </c>
      <c r="W1705" s="13"/>
      <c r="X1705" s="2">
        <v>35257</v>
      </c>
      <c r="Y1705">
        <v>22.9239</v>
      </c>
      <c r="AA1705" s="2">
        <v>35257</v>
      </c>
      <c r="AB1705">
        <v>275.5</v>
      </c>
      <c r="AC1705">
        <f t="shared" si="241"/>
        <v>-2.9074889867841458E-2</v>
      </c>
      <c r="AD1705">
        <f t="shared" si="236"/>
        <v>-2.930888986784146E-2</v>
      </c>
      <c r="AE1705">
        <f>Sheet2!$B$17+Sheet2!$B$18*'Portfolio allocation'!K1705</f>
        <v>-1.4143837946356864E-2</v>
      </c>
      <c r="AF1705">
        <f t="shared" si="242"/>
        <v>-1.5165051921484596E-2</v>
      </c>
      <c r="AH1705" s="2">
        <v>35257</v>
      </c>
      <c r="AI1705">
        <v>6.875</v>
      </c>
      <c r="AJ1705">
        <v>5.85</v>
      </c>
      <c r="AK1705">
        <v>1.2795799999999999</v>
      </c>
      <c r="AR1705" s="3"/>
    </row>
    <row r="1706" spans="1:44" hidden="1" outlineLevel="1" x14ac:dyDescent="0.2">
      <c r="A1706" s="2">
        <v>35258</v>
      </c>
      <c r="B1706">
        <v>17.09</v>
      </c>
      <c r="E1706" s="2">
        <v>35258</v>
      </c>
      <c r="F1706">
        <v>646.19000000000005</v>
      </c>
      <c r="G1706">
        <f t="shared" si="237"/>
        <v>8.053649697215004E-4</v>
      </c>
      <c r="H1706" s="2">
        <v>35258</v>
      </c>
      <c r="I1706">
        <v>841.01</v>
      </c>
      <c r="J1706">
        <f t="shared" si="238"/>
        <v>7.9729633243674769E-4</v>
      </c>
      <c r="K1706">
        <f t="shared" si="234"/>
        <v>5.6329633243674764E-4</v>
      </c>
      <c r="L1706">
        <v>-2.559596192197483E-2</v>
      </c>
      <c r="N1706" s="2">
        <v>35258</v>
      </c>
      <c r="O1706">
        <v>7.0233999999999996</v>
      </c>
      <c r="Q1706" s="2">
        <v>35258</v>
      </c>
      <c r="R1706">
        <v>7223.38</v>
      </c>
      <c r="S1706" s="8">
        <f t="shared" si="239"/>
        <v>-1.8559833043024554E-2</v>
      </c>
      <c r="T1706" s="9">
        <f t="shared" si="235"/>
        <v>-1.8793833043024556E-2</v>
      </c>
      <c r="U1706" s="3">
        <f>Sheet1!$B$17+Sheet1!$B$18*'Portfolio allocation'!K1706</f>
        <v>1.1340267127535836E-3</v>
      </c>
      <c r="V1706" s="13">
        <f t="shared" si="240"/>
        <v>-1.9927859755778141E-2</v>
      </c>
      <c r="W1706" s="13"/>
      <c r="X1706" s="2">
        <v>35258</v>
      </c>
      <c r="Y1706">
        <v>22.759799999999998</v>
      </c>
      <c r="AA1706" s="2">
        <v>35258</v>
      </c>
      <c r="AB1706">
        <v>273.52</v>
      </c>
      <c r="AC1706">
        <f t="shared" si="241"/>
        <v>-7.186932849364891E-3</v>
      </c>
      <c r="AD1706">
        <f t="shared" si="236"/>
        <v>-7.4205328493648906E-3</v>
      </c>
      <c r="AE1706">
        <f>Sheet2!$B$17+Sheet2!$B$18*'Portfolio allocation'!K1706</f>
        <v>5.5428448115630116E-4</v>
      </c>
      <c r="AF1706">
        <f t="shared" si="242"/>
        <v>-7.9748173305211924E-3</v>
      </c>
      <c r="AH1706" s="2">
        <v>35258</v>
      </c>
      <c r="AI1706">
        <v>6.843</v>
      </c>
      <c r="AJ1706">
        <v>5.84</v>
      </c>
      <c r="AK1706">
        <v>1.27891</v>
      </c>
      <c r="AR1706" s="3"/>
    </row>
    <row r="1707" spans="1:44" hidden="1" outlineLevel="1" x14ac:dyDescent="0.2">
      <c r="A1707" s="2">
        <v>35261</v>
      </c>
      <c r="B1707">
        <v>20.11</v>
      </c>
      <c r="E1707" s="2">
        <v>35261</v>
      </c>
      <c r="F1707">
        <v>629.79999999999995</v>
      </c>
      <c r="G1707">
        <f t="shared" si="237"/>
        <v>-2.5364057011096008E-2</v>
      </c>
      <c r="H1707" s="2">
        <v>35261</v>
      </c>
      <c r="I1707">
        <v>819.68</v>
      </c>
      <c r="J1707">
        <f t="shared" si="238"/>
        <v>-2.536236192197483E-2</v>
      </c>
      <c r="K1707">
        <f t="shared" si="234"/>
        <v>-2.559596192197483E-2</v>
      </c>
      <c r="L1707">
        <v>-2.5035782158890118E-3</v>
      </c>
      <c r="N1707" s="2">
        <v>35261</v>
      </c>
      <c r="O1707">
        <v>6.9141000000000004</v>
      </c>
      <c r="Q1707" s="2">
        <v>35261</v>
      </c>
      <c r="R1707">
        <v>7110.89</v>
      </c>
      <c r="S1707" s="8">
        <f t="shared" si="239"/>
        <v>-1.5573041983115932E-2</v>
      </c>
      <c r="T1707" s="9">
        <f t="shared" si="235"/>
        <v>-1.5806641983115932E-2</v>
      </c>
      <c r="U1707" s="3">
        <f>Sheet1!$B$17+Sheet1!$B$18*'Portfolio allocation'!K1707</f>
        <v>-2.8876537320474814E-2</v>
      </c>
      <c r="V1707" s="13">
        <f t="shared" si="240"/>
        <v>1.3069895337358882E-2</v>
      </c>
      <c r="W1707" s="13"/>
      <c r="X1707" s="2">
        <v>35261</v>
      </c>
      <c r="Y1707">
        <v>21.700099999999999</v>
      </c>
      <c r="AA1707" s="2">
        <v>35261</v>
      </c>
      <c r="AB1707">
        <v>260.79000000000002</v>
      </c>
      <c r="AC1707">
        <f t="shared" si="241"/>
        <v>-4.6541386370283599E-2</v>
      </c>
      <c r="AD1707">
        <f t="shared" si="236"/>
        <v>-4.6775786370283602E-2</v>
      </c>
      <c r="AE1707">
        <f>Sheet2!$B$17+Sheet2!$B$18*'Portfolio allocation'!K1707</f>
        <v>-2.2707195341704147E-2</v>
      </c>
      <c r="AF1707">
        <f t="shared" si="242"/>
        <v>-2.4068591028579455E-2</v>
      </c>
      <c r="AH1707" s="2">
        <v>35261</v>
      </c>
      <c r="AI1707">
        <v>6.8780000000000001</v>
      </c>
      <c r="AJ1707">
        <v>5.86</v>
      </c>
      <c r="AK1707">
        <v>1.2804899999999999</v>
      </c>
      <c r="AR1707" s="3"/>
    </row>
    <row r="1708" spans="1:44" hidden="1" outlineLevel="1" x14ac:dyDescent="0.2">
      <c r="A1708" s="2">
        <v>35262</v>
      </c>
      <c r="B1708">
        <v>20.100000000000001</v>
      </c>
      <c r="E1708" s="2">
        <v>35262</v>
      </c>
      <c r="F1708">
        <v>628.37</v>
      </c>
      <c r="G1708">
        <f t="shared" si="237"/>
        <v>-2.2705620832009776E-3</v>
      </c>
      <c r="H1708" s="2">
        <v>35262</v>
      </c>
      <c r="I1708">
        <v>817.82</v>
      </c>
      <c r="J1708">
        <f t="shared" si="238"/>
        <v>-2.2691782158890117E-3</v>
      </c>
      <c r="K1708">
        <f t="shared" si="234"/>
        <v>-2.5035782158890118E-3</v>
      </c>
      <c r="L1708">
        <v>8.9399221638013261E-3</v>
      </c>
      <c r="N1708" s="2">
        <v>35262</v>
      </c>
      <c r="O1708">
        <v>7.2108999999999996</v>
      </c>
      <c r="Q1708" s="2">
        <v>35262</v>
      </c>
      <c r="R1708">
        <v>7416.22</v>
      </c>
      <c r="S1708" s="8">
        <f t="shared" si="239"/>
        <v>4.2938366364829061E-2</v>
      </c>
      <c r="T1708" s="9">
        <f t="shared" si="235"/>
        <v>4.2703966364829059E-2</v>
      </c>
      <c r="U1708" s="3">
        <f>Sheet1!$B$17+Sheet1!$B$18*'Portfolio allocation'!K1708</f>
        <v>-2.3843694940229193E-3</v>
      </c>
      <c r="V1708" s="13">
        <f t="shared" si="240"/>
        <v>4.5088335858851976E-2</v>
      </c>
      <c r="W1708" s="13"/>
      <c r="X1708" s="2">
        <v>35262</v>
      </c>
      <c r="Y1708">
        <v>22.8642</v>
      </c>
      <c r="AA1708" s="2">
        <v>35262</v>
      </c>
      <c r="AB1708">
        <v>274.77999999999997</v>
      </c>
      <c r="AC1708">
        <f t="shared" si="241"/>
        <v>5.3644694965297557E-2</v>
      </c>
      <c r="AD1708">
        <f t="shared" si="236"/>
        <v>5.3413894965297554E-2</v>
      </c>
      <c r="AE1708">
        <f>Sheet2!$B$17+Sheet2!$B$18*'Portfolio allocation'!K1708</f>
        <v>-2.1728586102611664E-3</v>
      </c>
      <c r="AF1708">
        <f t="shared" si="242"/>
        <v>5.5586753575558721E-2</v>
      </c>
      <c r="AH1708" s="2">
        <v>35262</v>
      </c>
      <c r="AI1708">
        <v>6.8230000000000004</v>
      </c>
      <c r="AJ1708">
        <v>5.77</v>
      </c>
      <c r="AK1708">
        <v>1.3006599999999999</v>
      </c>
      <c r="AR1708" s="3"/>
    </row>
    <row r="1709" spans="1:44" hidden="1" outlineLevel="1" x14ac:dyDescent="0.2">
      <c r="A1709" s="2">
        <v>35263</v>
      </c>
      <c r="B1709">
        <v>19.22</v>
      </c>
      <c r="E1709" s="2">
        <v>35263</v>
      </c>
      <c r="F1709">
        <v>634.07000000000005</v>
      </c>
      <c r="G1709">
        <f t="shared" si="237"/>
        <v>9.0710886897846787E-3</v>
      </c>
      <c r="H1709" s="2">
        <v>35263</v>
      </c>
      <c r="I1709">
        <v>825.32</v>
      </c>
      <c r="J1709">
        <f t="shared" si="238"/>
        <v>9.1707221638013259E-3</v>
      </c>
      <c r="K1709">
        <f t="shared" si="234"/>
        <v>8.9399221638013261E-3</v>
      </c>
      <c r="L1709">
        <v>1.4817108379779896E-2</v>
      </c>
      <c r="N1709" s="2">
        <v>35263</v>
      </c>
      <c r="O1709">
        <v>7.3202999999999996</v>
      </c>
      <c r="Q1709" s="2">
        <v>35263</v>
      </c>
      <c r="R1709">
        <v>7528.71</v>
      </c>
      <c r="S1709" s="8">
        <f t="shared" si="239"/>
        <v>1.5168104506069202E-2</v>
      </c>
      <c r="T1709" s="9">
        <f t="shared" si="235"/>
        <v>1.4937304506069202E-2</v>
      </c>
      <c r="U1709" s="3">
        <f>Sheet1!$B$17+Sheet1!$B$18*'Portfolio allocation'!K1709</f>
        <v>1.0743904158424926E-2</v>
      </c>
      <c r="V1709" s="13">
        <f t="shared" si="240"/>
        <v>4.1934003476442761E-3</v>
      </c>
      <c r="W1709" s="13"/>
      <c r="X1709" s="2">
        <v>35263</v>
      </c>
      <c r="Y1709">
        <v>22.476199999999999</v>
      </c>
      <c r="AA1709" s="2">
        <v>35263</v>
      </c>
      <c r="AB1709">
        <v>270.12</v>
      </c>
      <c r="AC1709">
        <f t="shared" si="241"/>
        <v>-1.6959021762864679E-2</v>
      </c>
      <c r="AD1709">
        <f t="shared" si="236"/>
        <v>-1.7190621762864677E-2</v>
      </c>
      <c r="AE1709">
        <f>Sheet2!$B$17+Sheet2!$B$18*'Portfolio allocation'!K1709</f>
        <v>8.0029938774587826E-3</v>
      </c>
      <c r="AF1709">
        <f t="shared" si="242"/>
        <v>-2.519361564032346E-2</v>
      </c>
      <c r="AH1709" s="2">
        <v>35263</v>
      </c>
      <c r="AI1709">
        <v>6.8339999999999996</v>
      </c>
      <c r="AJ1709">
        <v>5.79</v>
      </c>
      <c r="AK1709">
        <v>1.30416</v>
      </c>
      <c r="AR1709" s="3"/>
    </row>
    <row r="1710" spans="1:44" hidden="1" outlineLevel="1" x14ac:dyDescent="0.2">
      <c r="A1710" s="2">
        <v>35264</v>
      </c>
      <c r="B1710">
        <v>17.93</v>
      </c>
      <c r="E1710" s="2">
        <v>35264</v>
      </c>
      <c r="F1710">
        <v>643.55999999999995</v>
      </c>
      <c r="G1710">
        <f t="shared" si="237"/>
        <v>1.4966801772674732E-2</v>
      </c>
      <c r="H1710" s="2">
        <v>35264</v>
      </c>
      <c r="I1710">
        <v>837.74</v>
      </c>
      <c r="J1710">
        <f t="shared" si="238"/>
        <v>1.5048708379779896E-2</v>
      </c>
      <c r="K1710">
        <f t="shared" si="234"/>
        <v>1.4817108379779896E-2</v>
      </c>
      <c r="L1710">
        <v>-7.7279592522739877E-3</v>
      </c>
      <c r="N1710" s="2">
        <v>35264</v>
      </c>
      <c r="O1710">
        <v>7.4922000000000004</v>
      </c>
      <c r="Q1710" s="2">
        <v>35264</v>
      </c>
      <c r="R1710">
        <v>7705.48</v>
      </c>
      <c r="S1710" s="8">
        <f t="shared" si="239"/>
        <v>2.3479453983484389E-2</v>
      </c>
      <c r="T1710" s="9">
        <f t="shared" si="235"/>
        <v>2.324785398348439E-2</v>
      </c>
      <c r="U1710" s="3">
        <f>Sheet1!$B$17+Sheet1!$B$18*'Portfolio allocation'!K1710</f>
        <v>1.7486361133101848E-2</v>
      </c>
      <c r="V1710" s="13">
        <f t="shared" si="240"/>
        <v>5.7614928503825422E-3</v>
      </c>
      <c r="W1710" s="13"/>
      <c r="X1710" s="2">
        <v>35264</v>
      </c>
      <c r="Y1710">
        <v>22.5061</v>
      </c>
      <c r="AA1710" s="2">
        <v>35264</v>
      </c>
      <c r="AB1710">
        <v>270.47000000000003</v>
      </c>
      <c r="AC1710">
        <f t="shared" si="241"/>
        <v>1.2957204205539252E-3</v>
      </c>
      <c r="AD1710">
        <f t="shared" si="236"/>
        <v>1.0641204205539252E-3</v>
      </c>
      <c r="AE1710">
        <f>Sheet2!$B$17+Sheet2!$B$18*'Portfolio allocation'!K1710</f>
        <v>1.3229137801288255E-2</v>
      </c>
      <c r="AF1710">
        <f t="shared" si="242"/>
        <v>-1.216501738073433E-2</v>
      </c>
      <c r="AH1710" s="2">
        <v>35264</v>
      </c>
      <c r="AI1710">
        <v>6.7149999999999999</v>
      </c>
      <c r="AJ1710">
        <v>5.79</v>
      </c>
      <c r="AK1710">
        <v>1.3010999999999999</v>
      </c>
      <c r="AR1710" s="3"/>
    </row>
    <row r="1711" spans="1:44" hidden="1" outlineLevel="1" x14ac:dyDescent="0.2">
      <c r="A1711" s="2">
        <v>35265</v>
      </c>
      <c r="B1711">
        <v>17.260000000000002</v>
      </c>
      <c r="E1711" s="2">
        <v>35265</v>
      </c>
      <c r="F1711">
        <v>638.73</v>
      </c>
      <c r="G1711">
        <f t="shared" si="237"/>
        <v>-7.5051277270183903E-3</v>
      </c>
      <c r="H1711" s="2">
        <v>35265</v>
      </c>
      <c r="I1711">
        <v>831.46</v>
      </c>
      <c r="J1711">
        <f t="shared" si="238"/>
        <v>-7.4963592522739875E-3</v>
      </c>
      <c r="K1711">
        <f t="shared" si="234"/>
        <v>-7.7279592522739877E-3</v>
      </c>
      <c r="L1711">
        <v>-8.0018657590263734E-3</v>
      </c>
      <c r="N1711" s="2">
        <v>35265</v>
      </c>
      <c r="O1711">
        <v>7.5614999999999997</v>
      </c>
      <c r="Q1711" s="2">
        <v>35265</v>
      </c>
      <c r="R1711">
        <v>7776.79</v>
      </c>
      <c r="S1711" s="8">
        <f t="shared" si="239"/>
        <v>9.2544526752389444E-3</v>
      </c>
      <c r="T1711" s="9">
        <f t="shared" si="235"/>
        <v>9.0228526752389442E-3</v>
      </c>
      <c r="U1711" s="3">
        <f>Sheet1!$B$17+Sheet1!$B$18*'Portfolio allocation'!K1711</f>
        <v>-8.3779118223867022E-3</v>
      </c>
      <c r="V1711" s="13">
        <f t="shared" si="240"/>
        <v>1.7400764497625648E-2</v>
      </c>
      <c r="W1711" s="13"/>
      <c r="X1711" s="2">
        <v>35265</v>
      </c>
      <c r="Y1711">
        <v>22.386700000000001</v>
      </c>
      <c r="AA1711" s="2">
        <v>35265</v>
      </c>
      <c r="AB1711">
        <v>269.04000000000002</v>
      </c>
      <c r="AC1711">
        <f t="shared" si="241"/>
        <v>-5.2870928383924598E-3</v>
      </c>
      <c r="AD1711">
        <f t="shared" si="236"/>
        <v>-5.5194928383924596E-3</v>
      </c>
      <c r="AE1711">
        <f>Sheet2!$B$17+Sheet2!$B$18*'Portfolio allocation'!K1711</f>
        <v>-6.8185115138296084E-3</v>
      </c>
      <c r="AF1711">
        <f t="shared" si="242"/>
        <v>1.2990186754371488E-3</v>
      </c>
      <c r="AH1711" s="2">
        <v>35265</v>
      </c>
      <c r="AI1711">
        <v>6.782</v>
      </c>
      <c r="AJ1711">
        <v>5.81</v>
      </c>
      <c r="AK1711">
        <v>1.3050600000000001</v>
      </c>
      <c r="AR1711" s="3"/>
    </row>
    <row r="1712" spans="1:44" hidden="1" outlineLevel="1" x14ac:dyDescent="0.2">
      <c r="A1712" s="2">
        <v>35268</v>
      </c>
      <c r="B1712">
        <v>20.41</v>
      </c>
      <c r="E1712" s="2">
        <v>35268</v>
      </c>
      <c r="F1712">
        <v>633.77</v>
      </c>
      <c r="G1712">
        <f t="shared" si="237"/>
        <v>-7.7654094844457067E-3</v>
      </c>
      <c r="H1712" s="2">
        <v>35268</v>
      </c>
      <c r="I1712">
        <v>825</v>
      </c>
      <c r="J1712">
        <f t="shared" si="238"/>
        <v>-7.7694657590263727E-3</v>
      </c>
      <c r="K1712">
        <f t="shared" si="234"/>
        <v>-8.0018657590263734E-3</v>
      </c>
      <c r="L1712">
        <v>-1.1107127272727255E-2</v>
      </c>
      <c r="N1712" s="2">
        <v>35268</v>
      </c>
      <c r="O1712">
        <v>7.4843999999999999</v>
      </c>
      <c r="Q1712" s="2">
        <v>35268</v>
      </c>
      <c r="R1712">
        <v>7697.44</v>
      </c>
      <c r="S1712" s="8">
        <f t="shared" si="239"/>
        <v>-1.0203438693856981E-2</v>
      </c>
      <c r="T1712" s="9">
        <f t="shared" si="235"/>
        <v>-1.0435838693856982E-2</v>
      </c>
      <c r="U1712" s="3">
        <f>Sheet1!$B$17+Sheet1!$B$18*'Portfolio allocation'!K1712</f>
        <v>-8.692144308647053E-3</v>
      </c>
      <c r="V1712" s="13">
        <f t="shared" si="240"/>
        <v>-1.7436943852099287E-3</v>
      </c>
      <c r="W1712" s="13"/>
      <c r="X1712" s="2">
        <v>35268</v>
      </c>
      <c r="Y1712">
        <v>22.088200000000001</v>
      </c>
      <c r="AA1712" s="2">
        <v>35268</v>
      </c>
      <c r="AB1712">
        <v>265.45</v>
      </c>
      <c r="AC1712">
        <f t="shared" si="241"/>
        <v>-1.3343740707701612E-2</v>
      </c>
      <c r="AD1712">
        <f t="shared" si="236"/>
        <v>-1.3578140707701612E-2</v>
      </c>
      <c r="AE1712">
        <f>Sheet2!$B$17+Sheet2!$B$18*'Portfolio allocation'!K1712</f>
        <v>-7.0620761676208265E-3</v>
      </c>
      <c r="AF1712">
        <f t="shared" si="242"/>
        <v>-6.516064540080785E-3</v>
      </c>
      <c r="AH1712" s="2">
        <v>35268</v>
      </c>
      <c r="AI1712">
        <v>6.8319999999999999</v>
      </c>
      <c r="AJ1712">
        <v>5.86</v>
      </c>
      <c r="AK1712">
        <v>1.3076000000000001</v>
      </c>
      <c r="AR1712" s="3"/>
    </row>
    <row r="1713" spans="1:44" hidden="1" outlineLevel="1" x14ac:dyDescent="0.2">
      <c r="A1713" s="2">
        <v>35269</v>
      </c>
      <c r="B1713">
        <v>21.55</v>
      </c>
      <c r="E1713" s="2">
        <v>35269</v>
      </c>
      <c r="F1713">
        <v>626.87</v>
      </c>
      <c r="G1713">
        <f t="shared" si="237"/>
        <v>-1.0887230383262003E-2</v>
      </c>
      <c r="H1713" s="2">
        <v>35269</v>
      </c>
      <c r="I1713">
        <v>816.03</v>
      </c>
      <c r="J1713">
        <f t="shared" si="238"/>
        <v>-1.0872727272727256E-2</v>
      </c>
      <c r="K1713">
        <f t="shared" si="234"/>
        <v>-1.1107127272727255E-2</v>
      </c>
      <c r="L1713">
        <v>-5.5261573716651664E-4</v>
      </c>
      <c r="N1713" s="2">
        <v>35269</v>
      </c>
      <c r="O1713">
        <v>7.0077999999999996</v>
      </c>
      <c r="Q1713" s="2">
        <v>35269</v>
      </c>
      <c r="R1713">
        <v>7207.31</v>
      </c>
      <c r="S1713" s="8">
        <f t="shared" si="239"/>
        <v>-6.3674416429358227E-2</v>
      </c>
      <c r="T1713" s="9">
        <f t="shared" si="235"/>
        <v>-6.3908816429358223E-2</v>
      </c>
      <c r="U1713" s="3">
        <f>Sheet1!$B$17+Sheet1!$B$18*'Portfolio allocation'!K1713</f>
        <v>-1.2254579014956973E-2</v>
      </c>
      <c r="V1713" s="13">
        <f t="shared" si="240"/>
        <v>-5.1654237414401248E-2</v>
      </c>
      <c r="W1713" s="13"/>
      <c r="X1713" s="2">
        <v>35269</v>
      </c>
      <c r="Y1713">
        <v>21.550899999999999</v>
      </c>
      <c r="AA1713" s="2">
        <v>35269</v>
      </c>
      <c r="AB1713">
        <v>259</v>
      </c>
      <c r="AC1713">
        <f t="shared" si="241"/>
        <v>-2.4298361273309421E-2</v>
      </c>
      <c r="AD1713">
        <f t="shared" si="236"/>
        <v>-2.4532361273309423E-2</v>
      </c>
      <c r="AE1713">
        <f>Sheet2!$B$17+Sheet2!$B$18*'Portfolio allocation'!K1713</f>
        <v>-9.8233539279899123E-3</v>
      </c>
      <c r="AF1713">
        <f t="shared" si="242"/>
        <v>-1.470900734531951E-2</v>
      </c>
      <c r="AH1713" s="2">
        <v>35269</v>
      </c>
      <c r="AI1713">
        <v>6.7990000000000004</v>
      </c>
      <c r="AJ1713">
        <v>5.85</v>
      </c>
      <c r="AK1713">
        <v>1.3038400000000001</v>
      </c>
      <c r="AR1713" s="3"/>
    </row>
    <row r="1714" spans="1:44" hidden="1" outlineLevel="1" x14ac:dyDescent="0.2">
      <c r="A1714" s="2">
        <v>35270</v>
      </c>
      <c r="B1714">
        <v>21.44</v>
      </c>
      <c r="E1714" s="2">
        <v>35270</v>
      </c>
      <c r="F1714">
        <v>626.65</v>
      </c>
      <c r="G1714">
        <f t="shared" si="237"/>
        <v>-3.5094995772655402E-4</v>
      </c>
      <c r="H1714" s="2">
        <v>35270</v>
      </c>
      <c r="I1714">
        <v>815.77</v>
      </c>
      <c r="J1714">
        <f t="shared" si="238"/>
        <v>-3.1861573716651659E-4</v>
      </c>
      <c r="K1714">
        <f t="shared" si="234"/>
        <v>-5.5261573716651664E-4</v>
      </c>
      <c r="L1714">
        <v>6.973513995366244E-3</v>
      </c>
      <c r="N1714" s="2">
        <v>35270</v>
      </c>
      <c r="O1714">
        <v>7.1718999999999999</v>
      </c>
      <c r="Q1714" s="2">
        <v>35270</v>
      </c>
      <c r="R1714">
        <v>7376.05</v>
      </c>
      <c r="S1714" s="8">
        <f t="shared" si="239"/>
        <v>2.3412341081485266E-2</v>
      </c>
      <c r="T1714" s="9">
        <f t="shared" si="235"/>
        <v>2.3178341081485265E-2</v>
      </c>
      <c r="U1714" s="3">
        <f>Sheet1!$B$17+Sheet1!$B$18*'Portfolio allocation'!K1714</f>
        <v>-1.4617589446802874E-4</v>
      </c>
      <c r="V1714" s="13">
        <f t="shared" si="240"/>
        <v>2.3324516975953294E-2</v>
      </c>
      <c r="W1714" s="13"/>
      <c r="X1714" s="2">
        <v>35270</v>
      </c>
      <c r="Y1714">
        <v>21.909099999999999</v>
      </c>
      <c r="AA1714" s="2">
        <v>35270</v>
      </c>
      <c r="AB1714">
        <v>263.3</v>
      </c>
      <c r="AC1714">
        <f t="shared" si="241"/>
        <v>1.6602316602316591E-2</v>
      </c>
      <c r="AD1714">
        <f t="shared" si="236"/>
        <v>1.6367916602316592E-2</v>
      </c>
      <c r="AE1714">
        <f>Sheet2!$B$17+Sheet2!$B$18*'Portfolio allocation'!K1714</f>
        <v>-4.3801300062666106E-4</v>
      </c>
      <c r="AF1714">
        <f t="shared" si="242"/>
        <v>1.6805929602943252E-2</v>
      </c>
      <c r="AH1714" s="2">
        <v>35270</v>
      </c>
      <c r="AI1714">
        <v>6.867</v>
      </c>
      <c r="AJ1714">
        <v>5.86</v>
      </c>
      <c r="AK1714">
        <v>1.3045100000000001</v>
      </c>
      <c r="AR1714" s="3"/>
    </row>
    <row r="1715" spans="1:44" hidden="1" outlineLevel="1" x14ac:dyDescent="0.2">
      <c r="A1715" s="2">
        <v>35271</v>
      </c>
      <c r="B1715">
        <v>19.39</v>
      </c>
      <c r="E1715" s="2">
        <v>35271</v>
      </c>
      <c r="F1715">
        <v>631.16999999999996</v>
      </c>
      <c r="G1715">
        <f t="shared" si="237"/>
        <v>7.2129577914306076E-3</v>
      </c>
      <c r="H1715" s="2">
        <v>35271</v>
      </c>
      <c r="I1715">
        <v>821.65</v>
      </c>
      <c r="J1715">
        <f t="shared" si="238"/>
        <v>7.2079139953662441E-3</v>
      </c>
      <c r="K1715">
        <f t="shared" si="234"/>
        <v>6.973513995366244E-3</v>
      </c>
      <c r="L1715">
        <v>7.2631094748372826E-3</v>
      </c>
      <c r="N1715" s="2">
        <v>35271</v>
      </c>
      <c r="O1715">
        <v>7.4062000000000001</v>
      </c>
      <c r="Q1715" s="2">
        <v>35271</v>
      </c>
      <c r="R1715">
        <v>7617.09</v>
      </c>
      <c r="S1715" s="8">
        <f t="shared" si="239"/>
        <v>3.2678737264524971E-2</v>
      </c>
      <c r="T1715" s="9">
        <f t="shared" si="235"/>
        <v>3.2444337264524968E-2</v>
      </c>
      <c r="U1715" s="3">
        <f>Sheet1!$B$17+Sheet1!$B$18*'Portfolio allocation'!K1715</f>
        <v>8.4879908721859233E-3</v>
      </c>
      <c r="V1715" s="13">
        <f t="shared" si="240"/>
        <v>2.3956346392339047E-2</v>
      </c>
      <c r="W1715" s="13"/>
      <c r="X1715" s="2">
        <v>35271</v>
      </c>
      <c r="Y1715">
        <v>24.744700000000002</v>
      </c>
      <c r="AA1715" s="2">
        <v>35271</v>
      </c>
      <c r="AB1715">
        <v>297.38</v>
      </c>
      <c r="AC1715">
        <f t="shared" si="241"/>
        <v>0.12943410558298507</v>
      </c>
      <c r="AD1715">
        <f t="shared" si="236"/>
        <v>0.12920010558298506</v>
      </c>
      <c r="AE1715">
        <f>Sheet2!$B$17+Sheet2!$B$18*'Portfolio allocation'!K1715</f>
        <v>6.2544135664766602E-3</v>
      </c>
      <c r="AF1715">
        <f t="shared" si="242"/>
        <v>0.1229456920165084</v>
      </c>
      <c r="AH1715" s="2">
        <v>35271</v>
      </c>
      <c r="AI1715">
        <v>6.8440000000000003</v>
      </c>
      <c r="AJ1715">
        <v>5.85</v>
      </c>
      <c r="AK1715">
        <v>1.3103100000000001</v>
      </c>
      <c r="AR1715" s="3"/>
    </row>
    <row r="1716" spans="1:44" hidden="1" outlineLevel="1" x14ac:dyDescent="0.2">
      <c r="A1716" s="2">
        <v>35272</v>
      </c>
      <c r="B1716">
        <v>17.45</v>
      </c>
      <c r="E1716" s="2">
        <v>35272</v>
      </c>
      <c r="F1716">
        <v>635.9</v>
      </c>
      <c r="G1716">
        <f t="shared" si="237"/>
        <v>7.4940190439976018E-3</v>
      </c>
      <c r="H1716" s="2">
        <v>35272</v>
      </c>
      <c r="I1716">
        <v>827.81</v>
      </c>
      <c r="J1716">
        <f t="shared" si="238"/>
        <v>7.4971094748372824E-3</v>
      </c>
      <c r="K1716">
        <f t="shared" si="234"/>
        <v>7.2631094748372826E-3</v>
      </c>
      <c r="L1716">
        <v>-7.9410825430956001E-3</v>
      </c>
      <c r="N1716" s="2">
        <v>35272</v>
      </c>
      <c r="O1716">
        <v>7.4452999999999996</v>
      </c>
      <c r="Q1716" s="2">
        <v>35272</v>
      </c>
      <c r="R1716">
        <v>7657.27</v>
      </c>
      <c r="S1716" s="8">
        <f t="shared" si="239"/>
        <v>5.2749803402611928E-3</v>
      </c>
      <c r="T1716" s="9">
        <f t="shared" si="235"/>
        <v>5.0409803402611929E-3</v>
      </c>
      <c r="U1716" s="3">
        <f>Sheet1!$B$17+Sheet1!$B$18*'Portfolio allocation'!K1716</f>
        <v>8.8202221455605575E-3</v>
      </c>
      <c r="V1716" s="13">
        <f t="shared" si="240"/>
        <v>-3.7792418052993645E-3</v>
      </c>
      <c r="W1716" s="13"/>
      <c r="X1716" s="2">
        <v>35272</v>
      </c>
      <c r="Y1716">
        <v>24.804400000000001</v>
      </c>
      <c r="AA1716" s="2">
        <v>35272</v>
      </c>
      <c r="AB1716">
        <v>298.10000000000002</v>
      </c>
      <c r="AC1716">
        <f t="shared" si="241"/>
        <v>2.421144663393715E-3</v>
      </c>
      <c r="AD1716">
        <f t="shared" si="236"/>
        <v>2.1871446633937152E-3</v>
      </c>
      <c r="AE1716">
        <f>Sheet2!$B$17+Sheet2!$B$18*'Portfolio allocation'!K1716</f>
        <v>6.511929255071199E-3</v>
      </c>
      <c r="AF1716">
        <f t="shared" si="242"/>
        <v>-4.3247845916774838E-3</v>
      </c>
      <c r="AH1716" s="2">
        <v>35272</v>
      </c>
      <c r="AI1716">
        <v>6.85</v>
      </c>
      <c r="AJ1716">
        <v>5.85</v>
      </c>
      <c r="AK1716">
        <v>1.3062400000000001</v>
      </c>
      <c r="AR1716" s="3"/>
    </row>
    <row r="1717" spans="1:44" hidden="1" outlineLevel="1" x14ac:dyDescent="0.2">
      <c r="A1717" s="2">
        <v>35275</v>
      </c>
      <c r="B1717">
        <v>20.09</v>
      </c>
      <c r="E1717" s="2">
        <v>35275</v>
      </c>
      <c r="F1717">
        <v>630.91</v>
      </c>
      <c r="G1717">
        <f t="shared" si="237"/>
        <v>-7.8471457776380094E-3</v>
      </c>
      <c r="H1717" s="2">
        <v>35275</v>
      </c>
      <c r="I1717">
        <v>821.43</v>
      </c>
      <c r="J1717">
        <f t="shared" si="238"/>
        <v>-7.7070825430956003E-3</v>
      </c>
      <c r="K1717">
        <f t="shared" si="234"/>
        <v>-7.9410825430956001E-3</v>
      </c>
      <c r="L1717">
        <v>6.7019183667506518E-3</v>
      </c>
      <c r="N1717" s="2">
        <v>35275</v>
      </c>
      <c r="O1717">
        <v>7.3047000000000004</v>
      </c>
      <c r="Q1717" s="2">
        <v>35275</v>
      </c>
      <c r="R1717">
        <v>7512.64</v>
      </c>
      <c r="S1717" s="8">
        <f t="shared" si="239"/>
        <v>-1.8887932644402028E-2</v>
      </c>
      <c r="T1717" s="9">
        <f t="shared" si="235"/>
        <v>-1.9121932644402029E-2</v>
      </c>
      <c r="U1717" s="3">
        <f>Sheet1!$B$17+Sheet1!$B$18*'Portfolio allocation'!K1717</f>
        <v>-8.6224122628797244E-3</v>
      </c>
      <c r="V1717" s="13">
        <f t="shared" si="240"/>
        <v>-1.0499520381522305E-2</v>
      </c>
      <c r="W1717" s="13"/>
      <c r="X1717" s="2">
        <v>35275</v>
      </c>
      <c r="Y1717">
        <v>25.013400000000001</v>
      </c>
      <c r="AA1717" s="2">
        <v>35275</v>
      </c>
      <c r="AB1717">
        <v>300.61</v>
      </c>
      <c r="AC1717">
        <f t="shared" si="241"/>
        <v>8.4199932908419761E-3</v>
      </c>
      <c r="AD1717">
        <f t="shared" si="236"/>
        <v>8.1827932908419762E-3</v>
      </c>
      <c r="AE1717">
        <f>Sheet2!$B$17+Sheet2!$B$18*'Portfolio allocation'!K1717</f>
        <v>-7.0080261812950932E-3</v>
      </c>
      <c r="AF1717">
        <f t="shared" si="242"/>
        <v>1.519081947213707E-2</v>
      </c>
      <c r="AH1717" s="2">
        <v>35275</v>
      </c>
      <c r="AI1717">
        <v>6.9160000000000004</v>
      </c>
      <c r="AJ1717">
        <v>5.93</v>
      </c>
      <c r="AK1717">
        <v>1.3068500000000001</v>
      </c>
      <c r="AR1717" s="3"/>
    </row>
    <row r="1718" spans="1:44" hidden="1" outlineLevel="1" x14ac:dyDescent="0.2">
      <c r="A1718" s="2">
        <v>35276</v>
      </c>
      <c r="B1718">
        <v>20.53</v>
      </c>
      <c r="E1718" s="2">
        <v>35276</v>
      </c>
      <c r="F1718">
        <v>635.26</v>
      </c>
      <c r="G1718">
        <f t="shared" si="237"/>
        <v>6.8948027452411242E-3</v>
      </c>
      <c r="H1718" s="2">
        <v>35276</v>
      </c>
      <c r="I1718">
        <v>827.13</v>
      </c>
      <c r="J1718">
        <f t="shared" si="238"/>
        <v>6.9391183667506517E-3</v>
      </c>
      <c r="K1718">
        <f t="shared" si="234"/>
        <v>6.7019183667506518E-3</v>
      </c>
      <c r="L1718">
        <v>7.4419486948847837E-3</v>
      </c>
      <c r="N1718" s="2">
        <v>35276</v>
      </c>
      <c r="O1718">
        <v>7.4141000000000004</v>
      </c>
      <c r="Q1718" s="2">
        <v>35276</v>
      </c>
      <c r="R1718">
        <v>7625.13</v>
      </c>
      <c r="S1718" s="8">
        <f t="shared" si="239"/>
        <v>1.4973431443540353E-2</v>
      </c>
      <c r="T1718" s="9">
        <f t="shared" si="235"/>
        <v>1.4736231443540353E-2</v>
      </c>
      <c r="U1718" s="3">
        <f>Sheet1!$B$17+Sheet1!$B$18*'Portfolio allocation'!K1718</f>
        <v>8.1764094838895421E-3</v>
      </c>
      <c r="V1718" s="13">
        <f t="shared" si="240"/>
        <v>6.5598219596508106E-3</v>
      </c>
      <c r="W1718" s="13"/>
      <c r="X1718" s="2">
        <v>35276</v>
      </c>
      <c r="Y1718">
        <v>25.6402</v>
      </c>
      <c r="AA1718" s="2">
        <v>35276</v>
      </c>
      <c r="AB1718">
        <v>308.14</v>
      </c>
      <c r="AC1718">
        <f t="shared" si="241"/>
        <v>2.5049066897308681E-2</v>
      </c>
      <c r="AD1718">
        <f t="shared" si="236"/>
        <v>2.4813866897308679E-2</v>
      </c>
      <c r="AE1718">
        <f>Sheet2!$B$17+Sheet2!$B$18*'Portfolio allocation'!K1718</f>
        <v>6.0129038044805126E-3</v>
      </c>
      <c r="AF1718">
        <f t="shared" si="242"/>
        <v>1.8800963092828166E-2</v>
      </c>
      <c r="AH1718" s="2">
        <v>35276</v>
      </c>
      <c r="AI1718">
        <v>6.8789999999999996</v>
      </c>
      <c r="AJ1718">
        <v>5.88</v>
      </c>
      <c r="AK1718">
        <v>1.30867</v>
      </c>
      <c r="AR1718" s="3"/>
    </row>
    <row r="1719" spans="1:44" hidden="1" outlineLevel="1" x14ac:dyDescent="0.2">
      <c r="A1719" s="2">
        <v>35277</v>
      </c>
      <c r="B1719">
        <v>19.46</v>
      </c>
      <c r="E1719" s="2">
        <v>35277</v>
      </c>
      <c r="F1719">
        <v>639.95000000000005</v>
      </c>
      <c r="G1719">
        <f t="shared" si="237"/>
        <v>7.3828038913201777E-3</v>
      </c>
      <c r="H1719" s="2">
        <v>35277</v>
      </c>
      <c r="I1719">
        <v>833.48</v>
      </c>
      <c r="J1719">
        <f t="shared" si="238"/>
        <v>7.6771486948847834E-3</v>
      </c>
      <c r="K1719">
        <f t="shared" si="234"/>
        <v>7.4419486948847837E-3</v>
      </c>
      <c r="L1719">
        <v>1.5711193645918286E-2</v>
      </c>
      <c r="N1719" s="2">
        <v>35277</v>
      </c>
      <c r="O1719">
        <v>7.3672000000000004</v>
      </c>
      <c r="Q1719" s="2">
        <v>35277</v>
      </c>
      <c r="R1719">
        <v>7576.92</v>
      </c>
      <c r="S1719" s="8">
        <f t="shared" si="239"/>
        <v>-6.32251515711868E-3</v>
      </c>
      <c r="T1719" s="9">
        <f t="shared" si="235"/>
        <v>-6.5577151571186796E-3</v>
      </c>
      <c r="U1719" s="3">
        <f>Sheet1!$B$17+Sheet1!$B$18*'Portfolio allocation'!K1719</f>
        <v>9.0253910311876209E-3</v>
      </c>
      <c r="V1719" s="13">
        <f t="shared" si="240"/>
        <v>-1.55831061883063E-2</v>
      </c>
      <c r="W1719" s="13"/>
      <c r="X1719" s="2">
        <v>35277</v>
      </c>
      <c r="Y1719">
        <v>25.67</v>
      </c>
      <c r="AA1719" s="2">
        <v>35277</v>
      </c>
      <c r="AB1719">
        <v>308.5</v>
      </c>
      <c r="AC1719">
        <f t="shared" si="241"/>
        <v>1.168300123320698E-3</v>
      </c>
      <c r="AD1719">
        <f t="shared" si="236"/>
        <v>9.3430012332069794E-4</v>
      </c>
      <c r="AE1719">
        <f>Sheet2!$B$17+Sheet2!$B$18*'Portfolio allocation'!K1719</f>
        <v>6.6709576521385922E-3</v>
      </c>
      <c r="AF1719">
        <f t="shared" si="242"/>
        <v>-5.736657528817894E-3</v>
      </c>
      <c r="AH1719" s="2">
        <v>35277</v>
      </c>
      <c r="AI1719">
        <v>6.798</v>
      </c>
      <c r="AJ1719">
        <v>5.85</v>
      </c>
      <c r="AK1719">
        <v>1.31271</v>
      </c>
      <c r="AR1719" s="3"/>
    </row>
    <row r="1720" spans="1:44" hidden="1" outlineLevel="1" x14ac:dyDescent="0.2">
      <c r="A1720" s="2">
        <v>35278</v>
      </c>
      <c r="B1720">
        <v>18.760000000000002</v>
      </c>
      <c r="E1720" s="2">
        <v>35278</v>
      </c>
      <c r="F1720">
        <v>650.02</v>
      </c>
      <c r="G1720">
        <f t="shared" si="237"/>
        <v>1.5735604344089271E-2</v>
      </c>
      <c r="H1720" s="2">
        <v>35278</v>
      </c>
      <c r="I1720">
        <v>846.77</v>
      </c>
      <c r="J1720">
        <f t="shared" si="238"/>
        <v>1.5945193645918287E-2</v>
      </c>
      <c r="K1720">
        <f t="shared" si="234"/>
        <v>1.5711193645918286E-2</v>
      </c>
      <c r="L1720">
        <v>1.9008209558675822E-2</v>
      </c>
      <c r="N1720" s="2">
        <v>35278</v>
      </c>
      <c r="O1720">
        <v>7.5391000000000004</v>
      </c>
      <c r="Q1720" s="2">
        <v>35278</v>
      </c>
      <c r="R1720">
        <v>7753.69</v>
      </c>
      <c r="S1720" s="8">
        <f t="shared" si="239"/>
        <v>2.3330060235557504E-2</v>
      </c>
      <c r="T1720" s="9">
        <f t="shared" si="235"/>
        <v>2.3096060235557502E-2</v>
      </c>
      <c r="U1720" s="3">
        <f>Sheet1!$B$17+Sheet1!$B$18*'Portfolio allocation'!K1720</f>
        <v>1.8512078409549746E-2</v>
      </c>
      <c r="V1720" s="13">
        <f t="shared" si="240"/>
        <v>4.5839818260077561E-3</v>
      </c>
      <c r="W1720" s="13"/>
      <c r="X1720" s="2">
        <v>35278</v>
      </c>
      <c r="Y1720">
        <v>25.610299999999999</v>
      </c>
      <c r="AA1720" s="2">
        <v>35278</v>
      </c>
      <c r="AB1720">
        <v>307.77999999999997</v>
      </c>
      <c r="AC1720">
        <f t="shared" si="241"/>
        <v>-2.3338735818477785E-3</v>
      </c>
      <c r="AD1720">
        <f t="shared" si="236"/>
        <v>-2.5634735818477784E-3</v>
      </c>
      <c r="AE1720">
        <f>Sheet2!$B$17+Sheet2!$B$18*'Portfolio allocation'!K1720</f>
        <v>1.4024181230116653E-2</v>
      </c>
      <c r="AF1720">
        <f t="shared" si="242"/>
        <v>-1.6587654811964433E-2</v>
      </c>
      <c r="AH1720" s="2">
        <v>35278</v>
      </c>
      <c r="AI1720">
        <v>6.6349999999999998</v>
      </c>
      <c r="AJ1720">
        <v>5.74</v>
      </c>
      <c r="AK1720">
        <v>1.31355</v>
      </c>
      <c r="AR1720" s="3"/>
    </row>
    <row r="1721" spans="1:44" hidden="1" outlineLevel="1" x14ac:dyDescent="0.2">
      <c r="A1721" s="2">
        <v>35279</v>
      </c>
      <c r="B1721">
        <v>16.190000000000001</v>
      </c>
      <c r="E1721" s="2">
        <v>35279</v>
      </c>
      <c r="F1721">
        <v>662.49</v>
      </c>
      <c r="G1721">
        <f t="shared" si="237"/>
        <v>1.9184025106919744E-2</v>
      </c>
      <c r="H1721" s="2">
        <v>35279</v>
      </c>
      <c r="I1721">
        <v>863.06</v>
      </c>
      <c r="J1721">
        <f t="shared" si="238"/>
        <v>1.9237809558675822E-2</v>
      </c>
      <c r="K1721">
        <f t="shared" si="234"/>
        <v>1.9008209558675822E-2</v>
      </c>
      <c r="L1721">
        <v>-3.5493771464323288E-3</v>
      </c>
      <c r="N1721" s="2">
        <v>35279</v>
      </c>
      <c r="O1721">
        <v>7.7108999999999996</v>
      </c>
      <c r="Q1721" s="2">
        <v>35279</v>
      </c>
      <c r="R1721">
        <v>7930.45</v>
      </c>
      <c r="S1721" s="8">
        <f t="shared" si="239"/>
        <v>2.2796887675416544E-2</v>
      </c>
      <c r="T1721" s="9">
        <f t="shared" si="235"/>
        <v>2.2567287675416544E-2</v>
      </c>
      <c r="U1721" s="3">
        <f>Sheet1!$B$17+Sheet1!$B$18*'Portfolio allocation'!K1721</f>
        <v>2.2294498622160191E-2</v>
      </c>
      <c r="V1721" s="13">
        <f t="shared" si="240"/>
        <v>2.7278905325635316E-4</v>
      </c>
      <c r="W1721" s="13"/>
      <c r="X1721" s="2">
        <v>35279</v>
      </c>
      <c r="Y1721">
        <v>25.9984</v>
      </c>
      <c r="AA1721" s="2">
        <v>35279</v>
      </c>
      <c r="AB1721">
        <v>312.44</v>
      </c>
      <c r="AC1721">
        <f t="shared" si="241"/>
        <v>1.5140684904802137E-2</v>
      </c>
      <c r="AD1721">
        <f t="shared" si="236"/>
        <v>1.4916684904802137E-2</v>
      </c>
      <c r="AE1721">
        <f>Sheet2!$B$17+Sheet2!$B$18*'Portfolio allocation'!K1721</f>
        <v>1.6955971894224087E-2</v>
      </c>
      <c r="AF1721">
        <f t="shared" si="242"/>
        <v>-2.0392869894219501E-3</v>
      </c>
      <c r="AH1721" s="2">
        <v>35279</v>
      </c>
      <c r="AI1721">
        <v>6.5049999999999999</v>
      </c>
      <c r="AJ1721">
        <v>5.6</v>
      </c>
      <c r="AK1721">
        <v>1.31</v>
      </c>
      <c r="AR1721" s="3"/>
    </row>
    <row r="1722" spans="1:44" hidden="1" outlineLevel="1" x14ac:dyDescent="0.2">
      <c r="A1722" s="2">
        <v>35282</v>
      </c>
      <c r="B1722">
        <v>17.36</v>
      </c>
      <c r="E1722" s="2">
        <v>35282</v>
      </c>
      <c r="F1722">
        <v>660.23</v>
      </c>
      <c r="G1722">
        <f t="shared" si="237"/>
        <v>-3.4113722471282859E-3</v>
      </c>
      <c r="H1722" s="2">
        <v>35282</v>
      </c>
      <c r="I1722">
        <v>860.19</v>
      </c>
      <c r="J1722">
        <f t="shared" si="238"/>
        <v>-3.325377146432329E-3</v>
      </c>
      <c r="K1722">
        <f t="shared" si="234"/>
        <v>-3.5493771464323288E-3</v>
      </c>
      <c r="L1722">
        <v>3.0659708204001678E-3</v>
      </c>
      <c r="N1722" s="2">
        <v>35282</v>
      </c>
      <c r="O1722">
        <v>7.6093999999999999</v>
      </c>
      <c r="Q1722" s="2">
        <v>35282</v>
      </c>
      <c r="R1722">
        <v>7826</v>
      </c>
      <c r="S1722" s="8">
        <f t="shared" si="239"/>
        <v>-1.3170753235944965E-2</v>
      </c>
      <c r="T1722" s="9">
        <f t="shared" si="235"/>
        <v>-1.3394753235944966E-2</v>
      </c>
      <c r="U1722" s="3">
        <f>Sheet1!$B$17+Sheet1!$B$18*'Portfolio allocation'!K1722</f>
        <v>-3.5841365312117173E-3</v>
      </c>
      <c r="V1722" s="13">
        <f t="shared" si="240"/>
        <v>-9.8106167047332486E-3</v>
      </c>
      <c r="W1722" s="13"/>
      <c r="X1722" s="2">
        <v>35282</v>
      </c>
      <c r="Y1722">
        <v>26.087900000000001</v>
      </c>
      <c r="AA1722" s="2">
        <v>35282</v>
      </c>
      <c r="AB1722">
        <v>313.52</v>
      </c>
      <c r="AC1722">
        <f t="shared" si="241"/>
        <v>3.4566636794264305E-3</v>
      </c>
      <c r="AD1722">
        <f t="shared" si="236"/>
        <v>3.2326636794264307E-3</v>
      </c>
      <c r="AE1722">
        <f>Sheet2!$B$17+Sheet2!$B$18*'Portfolio allocation'!K1722</f>
        <v>-3.1028097000440676E-3</v>
      </c>
      <c r="AF1722">
        <f t="shared" si="242"/>
        <v>6.3354733794704979E-3</v>
      </c>
      <c r="AH1722" s="2">
        <v>35282</v>
      </c>
      <c r="AI1722">
        <v>6.5220000000000002</v>
      </c>
      <c r="AJ1722">
        <v>5.6</v>
      </c>
      <c r="AK1722">
        <v>1.30758</v>
      </c>
      <c r="AR1722" s="3"/>
    </row>
    <row r="1723" spans="1:44" hidden="1" outlineLevel="1" x14ac:dyDescent="0.2">
      <c r="A1723" s="2">
        <v>35283</v>
      </c>
      <c r="B1723">
        <v>16.93</v>
      </c>
      <c r="E1723" s="2">
        <v>35283</v>
      </c>
      <c r="F1723">
        <v>662.38</v>
      </c>
      <c r="G1723">
        <f t="shared" si="237"/>
        <v>3.2564409372490832E-3</v>
      </c>
      <c r="H1723" s="2">
        <v>35283</v>
      </c>
      <c r="I1723">
        <v>863.02</v>
      </c>
      <c r="J1723">
        <f t="shared" si="238"/>
        <v>3.2899708204001676E-3</v>
      </c>
      <c r="K1723">
        <f t="shared" si="234"/>
        <v>3.0659708204001678E-3</v>
      </c>
      <c r="L1723">
        <v>2.6028809436629131E-3</v>
      </c>
      <c r="N1723" s="2">
        <v>35283</v>
      </c>
      <c r="O1723">
        <v>7.75</v>
      </c>
      <c r="Q1723" s="2">
        <v>35283</v>
      </c>
      <c r="R1723">
        <v>7970.63</v>
      </c>
      <c r="S1723" s="8">
        <f t="shared" si="239"/>
        <v>1.8480705341170411E-2</v>
      </c>
      <c r="T1723" s="9">
        <f t="shared" si="235"/>
        <v>1.8256705341170413E-2</v>
      </c>
      <c r="U1723" s="3">
        <f>Sheet1!$B$17+Sheet1!$B$18*'Portfolio allocation'!K1723</f>
        <v>4.0051583115513854E-3</v>
      </c>
      <c r="V1723" s="13">
        <f t="shared" si="240"/>
        <v>1.4251547029619028E-2</v>
      </c>
      <c r="W1723" s="13"/>
      <c r="X1723" s="2">
        <v>35283</v>
      </c>
      <c r="Y1723">
        <v>26.177499999999998</v>
      </c>
      <c r="AA1723" s="2">
        <v>35283</v>
      </c>
      <c r="AB1723">
        <v>314.60000000000002</v>
      </c>
      <c r="AC1723">
        <f t="shared" si="241"/>
        <v>3.4447563153867655E-3</v>
      </c>
      <c r="AD1723">
        <f t="shared" si="236"/>
        <v>3.2203563153867655E-3</v>
      </c>
      <c r="AE1723">
        <f>Sheet2!$B$17+Sheet2!$B$18*'Portfolio allocation'!K1723</f>
        <v>2.7797264848542077E-3</v>
      </c>
      <c r="AF1723">
        <f t="shared" si="242"/>
        <v>4.4062983053255777E-4</v>
      </c>
      <c r="AH1723" s="2">
        <v>35283</v>
      </c>
      <c r="AI1723">
        <v>6.5359999999999996</v>
      </c>
      <c r="AJ1723">
        <v>5.61</v>
      </c>
      <c r="AK1723">
        <v>1.3058399999999999</v>
      </c>
      <c r="AR1723" s="3"/>
    </row>
    <row r="1724" spans="1:44" hidden="1" outlineLevel="1" x14ac:dyDescent="0.2">
      <c r="A1724" s="2">
        <v>35284</v>
      </c>
      <c r="B1724">
        <v>16.239999999999998</v>
      </c>
      <c r="E1724" s="2">
        <v>35284</v>
      </c>
      <c r="F1724">
        <v>664.16</v>
      </c>
      <c r="G1724">
        <f t="shared" si="237"/>
        <v>2.6872792052898831E-3</v>
      </c>
      <c r="H1724" s="2">
        <v>35284</v>
      </c>
      <c r="I1724">
        <v>865.46</v>
      </c>
      <c r="J1724">
        <f t="shared" si="238"/>
        <v>2.8272809436629132E-3</v>
      </c>
      <c r="K1724">
        <f t="shared" si="234"/>
        <v>2.6028809436629131E-3</v>
      </c>
      <c r="L1724">
        <v>-2.5588189032421408E-3</v>
      </c>
      <c r="N1724" s="2">
        <v>35284</v>
      </c>
      <c r="O1724">
        <v>7.7968999999999999</v>
      </c>
      <c r="Q1724" s="2">
        <v>35284</v>
      </c>
      <c r="R1724">
        <v>8018.84</v>
      </c>
      <c r="S1724" s="8">
        <f t="shared" si="239"/>
        <v>6.048455391857388E-3</v>
      </c>
      <c r="T1724" s="9">
        <f t="shared" si="235"/>
        <v>5.8240553918573884E-3</v>
      </c>
      <c r="U1724" s="3">
        <f>Sheet1!$B$17+Sheet1!$B$18*'Portfolio allocation'!K1724</f>
        <v>3.4738898687002012E-3</v>
      </c>
      <c r="V1724" s="13">
        <f t="shared" si="240"/>
        <v>2.3501655231571873E-3</v>
      </c>
      <c r="W1724" s="13"/>
      <c r="X1724" s="2">
        <v>35284</v>
      </c>
      <c r="Y1724">
        <v>26.893799999999999</v>
      </c>
      <c r="AA1724" s="2">
        <v>35284</v>
      </c>
      <c r="AB1724">
        <v>324.20999999999998</v>
      </c>
      <c r="AC1724">
        <f t="shared" si="241"/>
        <v>3.0546726001271285E-2</v>
      </c>
      <c r="AD1724">
        <f t="shared" si="236"/>
        <v>3.0321926001271284E-2</v>
      </c>
      <c r="AE1724">
        <f>Sheet2!$B$17+Sheet2!$B$18*'Portfolio allocation'!K1724</f>
        <v>2.3679351519681562E-3</v>
      </c>
      <c r="AF1724">
        <f t="shared" si="242"/>
        <v>2.7953990849303129E-2</v>
      </c>
      <c r="AH1724" s="2">
        <v>35284</v>
      </c>
      <c r="AI1724">
        <v>6.5369999999999999</v>
      </c>
      <c r="AJ1724">
        <v>5.62</v>
      </c>
      <c r="AK1724">
        <v>1.30488</v>
      </c>
      <c r="AR1724" s="3"/>
    </row>
    <row r="1725" spans="1:44" hidden="1" outlineLevel="1" x14ac:dyDescent="0.2">
      <c r="A1725" s="2">
        <v>35285</v>
      </c>
      <c r="B1725">
        <v>16.04</v>
      </c>
      <c r="E1725" s="2">
        <v>35285</v>
      </c>
      <c r="F1725">
        <v>662.59</v>
      </c>
      <c r="G1725">
        <f t="shared" si="237"/>
        <v>-2.3638882197060118E-3</v>
      </c>
      <c r="H1725" s="2">
        <v>35285</v>
      </c>
      <c r="I1725">
        <v>863.44</v>
      </c>
      <c r="J1725">
        <f t="shared" si="238"/>
        <v>-2.334018903242141E-3</v>
      </c>
      <c r="K1725">
        <f t="shared" si="234"/>
        <v>-2.5588189032421408E-3</v>
      </c>
      <c r="L1725">
        <v>-7.2280796812760066E-4</v>
      </c>
      <c r="N1725" s="2">
        <v>35285</v>
      </c>
      <c r="O1725">
        <v>7.8281000000000001</v>
      </c>
      <c r="Q1725" s="2">
        <v>35285</v>
      </c>
      <c r="R1725">
        <v>8050.98</v>
      </c>
      <c r="S1725" s="8">
        <f t="shared" si="239"/>
        <v>4.0080610163064634E-3</v>
      </c>
      <c r="T1725" s="9">
        <f t="shared" si="235"/>
        <v>3.7832610163064636E-3</v>
      </c>
      <c r="U1725" s="3">
        <f>Sheet1!$B$17+Sheet1!$B$18*'Portfolio allocation'!K1725</f>
        <v>-2.4477430105396213E-3</v>
      </c>
      <c r="V1725" s="13">
        <f t="shared" si="240"/>
        <v>6.2310040268460844E-3</v>
      </c>
      <c r="W1725" s="13"/>
      <c r="X1725" s="2">
        <v>35285</v>
      </c>
      <c r="Y1725">
        <v>27.102799999999998</v>
      </c>
      <c r="AA1725" s="2">
        <v>35285</v>
      </c>
      <c r="AB1725">
        <v>326.73</v>
      </c>
      <c r="AC1725">
        <f t="shared" si="241"/>
        <v>7.7727398908116196E-3</v>
      </c>
      <c r="AD1725">
        <f t="shared" si="236"/>
        <v>7.5479398908116198E-3</v>
      </c>
      <c r="AE1725">
        <f>Sheet2!$B$17+Sheet2!$B$18*'Portfolio allocation'!K1725</f>
        <v>-2.221980038772965E-3</v>
      </c>
      <c r="AF1725">
        <f t="shared" si="242"/>
        <v>9.7699199295845848E-3</v>
      </c>
      <c r="AH1725" s="2">
        <v>35285</v>
      </c>
      <c r="AI1725">
        <v>6.5490000000000004</v>
      </c>
      <c r="AJ1725">
        <v>5.62</v>
      </c>
      <c r="AK1725">
        <v>1.30436</v>
      </c>
      <c r="AR1725" s="3"/>
    </row>
    <row r="1726" spans="1:44" hidden="1" outlineLevel="1" x14ac:dyDescent="0.2">
      <c r="A1726" s="2">
        <v>35286</v>
      </c>
      <c r="B1726">
        <v>15.77</v>
      </c>
      <c r="E1726" s="2">
        <v>35286</v>
      </c>
      <c r="F1726">
        <v>662.1</v>
      </c>
      <c r="G1726">
        <f t="shared" si="237"/>
        <v>-7.3952217811923404E-4</v>
      </c>
      <c r="H1726" s="2">
        <v>35286</v>
      </c>
      <c r="I1726">
        <v>863.01</v>
      </c>
      <c r="J1726">
        <f t="shared" si="238"/>
        <v>-4.9800796812760062E-4</v>
      </c>
      <c r="K1726">
        <f t="shared" si="234"/>
        <v>-7.2280796812760066E-4</v>
      </c>
      <c r="L1726">
        <v>5.3738906524838041E-3</v>
      </c>
      <c r="N1726" s="2">
        <v>35286</v>
      </c>
      <c r="O1726">
        <v>7.7812000000000001</v>
      </c>
      <c r="Q1726" s="2">
        <v>35286</v>
      </c>
      <c r="R1726">
        <v>8002.77</v>
      </c>
      <c r="S1726" s="8">
        <f t="shared" si="239"/>
        <v>-5.9880908907983255E-3</v>
      </c>
      <c r="T1726" s="9">
        <f t="shared" si="235"/>
        <v>-6.2128908907983253E-3</v>
      </c>
      <c r="U1726" s="3">
        <f>Sheet1!$B$17+Sheet1!$B$18*'Portfolio allocation'!K1726</f>
        <v>-3.4142473507130743E-4</v>
      </c>
      <c r="V1726" s="13">
        <f t="shared" si="240"/>
        <v>-5.8714661557270178E-3</v>
      </c>
      <c r="W1726" s="13"/>
      <c r="X1726" s="2">
        <v>35286</v>
      </c>
      <c r="Y1726">
        <v>26.834099999999999</v>
      </c>
      <c r="AA1726" s="2">
        <v>35286</v>
      </c>
      <c r="AB1726">
        <v>323.49</v>
      </c>
      <c r="AC1726">
        <f t="shared" si="241"/>
        <v>-9.9164447709118031E-3</v>
      </c>
      <c r="AD1726">
        <f t="shared" si="236"/>
        <v>-1.0139244770911804E-2</v>
      </c>
      <c r="AE1726">
        <f>Sheet2!$B$17+Sheet2!$B$18*'Portfolio allocation'!K1726</f>
        <v>-5.8935227439376858E-4</v>
      </c>
      <c r="AF1726">
        <f t="shared" si="242"/>
        <v>-9.5498924965180358E-3</v>
      </c>
      <c r="AH1726" s="2">
        <v>35286</v>
      </c>
      <c r="AI1726">
        <v>6.4770000000000003</v>
      </c>
      <c r="AJ1726">
        <v>5.57</v>
      </c>
      <c r="AK1726">
        <v>1.30738</v>
      </c>
      <c r="AR1726" s="3"/>
    </row>
    <row r="1727" spans="1:44" hidden="1" outlineLevel="1" x14ac:dyDescent="0.2">
      <c r="A1727" s="2">
        <v>35289</v>
      </c>
      <c r="B1727">
        <v>15.57</v>
      </c>
      <c r="E1727" s="2">
        <v>35289</v>
      </c>
      <c r="F1727">
        <v>665.77</v>
      </c>
      <c r="G1727">
        <f t="shared" si="237"/>
        <v>5.5429693399788871E-3</v>
      </c>
      <c r="H1727" s="2">
        <v>35289</v>
      </c>
      <c r="I1727">
        <v>867.84</v>
      </c>
      <c r="J1727">
        <f t="shared" si="238"/>
        <v>5.5966906524838045E-3</v>
      </c>
      <c r="K1727">
        <f t="shared" si="234"/>
        <v>5.3738906524838041E-3</v>
      </c>
      <c r="L1727">
        <v>-8.3237715339234061E-3</v>
      </c>
      <c r="N1727" s="2">
        <v>35289</v>
      </c>
      <c r="O1727">
        <v>7.8281000000000001</v>
      </c>
      <c r="Q1727" s="2">
        <v>35289</v>
      </c>
      <c r="R1727">
        <v>8050.98</v>
      </c>
      <c r="S1727" s="8">
        <f t="shared" si="239"/>
        <v>6.0241641331688633E-3</v>
      </c>
      <c r="T1727" s="9">
        <f t="shared" si="235"/>
        <v>5.8013641331688629E-3</v>
      </c>
      <c r="U1727" s="3">
        <f>Sheet1!$B$17+Sheet1!$B$18*'Portfolio allocation'!K1727</f>
        <v>6.6528624333845477E-3</v>
      </c>
      <c r="V1727" s="13">
        <f t="shared" si="240"/>
        <v>-8.5149830021568479E-4</v>
      </c>
      <c r="W1727" s="13"/>
      <c r="X1727" s="2">
        <v>35289</v>
      </c>
      <c r="Y1727">
        <v>26.7744</v>
      </c>
      <c r="AA1727" s="2">
        <v>35289</v>
      </c>
      <c r="AB1727">
        <v>322.77</v>
      </c>
      <c r="AC1727">
        <f t="shared" si="241"/>
        <v>-2.2257256793101199E-3</v>
      </c>
      <c r="AD1727">
        <f t="shared" si="236"/>
        <v>-2.4489256793101197E-3</v>
      </c>
      <c r="AE1727">
        <f>Sheet2!$B$17+Sheet2!$B$18*'Portfolio allocation'!K1727</f>
        <v>4.8319876799031635E-3</v>
      </c>
      <c r="AF1727">
        <f t="shared" si="242"/>
        <v>-7.2809133592132832E-3</v>
      </c>
      <c r="AH1727" s="2">
        <v>35289</v>
      </c>
      <c r="AI1727">
        <v>6.4720000000000004</v>
      </c>
      <c r="AJ1727">
        <v>5.58</v>
      </c>
      <c r="AK1727">
        <v>1.31002</v>
      </c>
      <c r="AR1727" s="3"/>
    </row>
    <row r="1728" spans="1:44" hidden="1" outlineLevel="1" x14ac:dyDescent="0.2">
      <c r="A1728" s="2">
        <v>35290</v>
      </c>
      <c r="B1728">
        <v>16.41</v>
      </c>
      <c r="E1728" s="2">
        <v>35290</v>
      </c>
      <c r="F1728">
        <v>660.2</v>
      </c>
      <c r="G1728">
        <f t="shared" si="237"/>
        <v>-8.3662526097599832E-3</v>
      </c>
      <c r="H1728" s="2">
        <v>35290</v>
      </c>
      <c r="I1728">
        <v>860.81</v>
      </c>
      <c r="J1728">
        <f t="shared" si="238"/>
        <v>-8.1005715339234063E-3</v>
      </c>
      <c r="K1728">
        <f t="shared" si="234"/>
        <v>-8.3237715339234061E-3</v>
      </c>
      <c r="L1728">
        <v>2.737126181155106E-3</v>
      </c>
      <c r="N1728" s="2">
        <v>35290</v>
      </c>
      <c r="O1728">
        <v>7.7187000000000001</v>
      </c>
      <c r="Q1728" s="2">
        <v>35290</v>
      </c>
      <c r="R1728">
        <v>7938.49</v>
      </c>
      <c r="S1728" s="8">
        <f t="shared" si="239"/>
        <v>-1.39722120785295E-2</v>
      </c>
      <c r="T1728" s="9">
        <f t="shared" si="235"/>
        <v>-1.41954120785295E-2</v>
      </c>
      <c r="U1728" s="3">
        <f>Sheet1!$B$17+Sheet1!$B$18*'Portfolio allocation'!K1728</f>
        <v>-9.0614427717861691E-3</v>
      </c>
      <c r="V1728" s="13">
        <f t="shared" si="240"/>
        <v>-5.1339693067433308E-3</v>
      </c>
      <c r="W1728" s="13"/>
      <c r="X1728" s="2">
        <v>35290</v>
      </c>
      <c r="Y1728">
        <v>26.117799999999999</v>
      </c>
      <c r="AA1728" s="2">
        <v>35290</v>
      </c>
      <c r="AB1728">
        <v>314.85000000000002</v>
      </c>
      <c r="AC1728">
        <f t="shared" si="241"/>
        <v>-2.4537596430894926E-2</v>
      </c>
      <c r="AD1728">
        <f t="shared" si="236"/>
        <v>-2.4762796430894924E-2</v>
      </c>
      <c r="AE1728">
        <f>Sheet2!$B$17+Sheet2!$B$18*'Portfolio allocation'!K1728</f>
        <v>-7.348322995218347E-3</v>
      </c>
      <c r="AF1728">
        <f t="shared" si="242"/>
        <v>-1.7414473435676578E-2</v>
      </c>
      <c r="AH1728" s="2">
        <v>35290</v>
      </c>
      <c r="AI1728">
        <v>6.5650000000000004</v>
      </c>
      <c r="AJ1728">
        <v>5.63</v>
      </c>
      <c r="AK1728">
        <v>1.3087500000000001</v>
      </c>
      <c r="AR1728" s="3"/>
    </row>
    <row r="1729" spans="1:44" hidden="1" outlineLevel="1" x14ac:dyDescent="0.2">
      <c r="A1729" s="2">
        <v>35291</v>
      </c>
      <c r="B1729">
        <v>15.96</v>
      </c>
      <c r="E1729" s="2">
        <v>35291</v>
      </c>
      <c r="F1729">
        <v>662.05</v>
      </c>
      <c r="G1729">
        <f t="shared" si="237"/>
        <v>2.80218115722497E-3</v>
      </c>
      <c r="H1729" s="2">
        <v>35291</v>
      </c>
      <c r="I1729">
        <v>863.36</v>
      </c>
      <c r="J1729">
        <f t="shared" si="238"/>
        <v>2.962326181155106E-3</v>
      </c>
      <c r="K1729">
        <f t="shared" si="234"/>
        <v>2.737126181155106E-3</v>
      </c>
      <c r="L1729">
        <v>1.8099288361762792E-4</v>
      </c>
      <c r="N1729" s="2">
        <v>35291</v>
      </c>
      <c r="O1729">
        <v>7.8047000000000004</v>
      </c>
      <c r="Q1729" s="2">
        <v>35291</v>
      </c>
      <c r="R1729">
        <v>8026.88</v>
      </c>
      <c r="S1729" s="8">
        <f t="shared" si="239"/>
        <v>1.11343593051072E-2</v>
      </c>
      <c r="T1729" s="9">
        <f t="shared" si="235"/>
        <v>1.09091593051072E-2</v>
      </c>
      <c r="U1729" s="3">
        <f>Sheet1!$B$17+Sheet1!$B$18*'Portfolio allocation'!K1729</f>
        <v>3.6278994073780033E-3</v>
      </c>
      <c r="V1729" s="13">
        <f t="shared" si="240"/>
        <v>7.2812598977291965E-3</v>
      </c>
      <c r="W1729" s="13"/>
      <c r="X1729" s="2">
        <v>35291</v>
      </c>
      <c r="Y1729">
        <v>26.5655</v>
      </c>
      <c r="AA1729" s="2">
        <v>35291</v>
      </c>
      <c r="AB1729">
        <v>320.25</v>
      </c>
      <c r="AC1729">
        <f t="shared" si="241"/>
        <v>1.7151024297284323E-2</v>
      </c>
      <c r="AD1729">
        <f t="shared" si="236"/>
        <v>1.6926624297284323E-2</v>
      </c>
      <c r="AE1729">
        <f>Sheet2!$B$17+Sheet2!$B$18*'Portfolio allocation'!K1729</f>
        <v>2.4873094420519788E-3</v>
      </c>
      <c r="AF1729">
        <f t="shared" si="242"/>
        <v>1.4439314855232345E-2</v>
      </c>
      <c r="AH1729" s="2">
        <v>35291</v>
      </c>
      <c r="AI1729">
        <v>6.5650000000000004</v>
      </c>
      <c r="AJ1729">
        <v>5.61</v>
      </c>
      <c r="AK1729">
        <v>1.3049500000000001</v>
      </c>
      <c r="AR1729" s="3"/>
    </row>
    <row r="1730" spans="1:44" hidden="1" outlineLevel="1" x14ac:dyDescent="0.2">
      <c r="A1730" s="2">
        <v>35292</v>
      </c>
      <c r="B1730">
        <v>15.46</v>
      </c>
      <c r="E1730" s="2">
        <v>35292</v>
      </c>
      <c r="F1730">
        <v>662.28</v>
      </c>
      <c r="G1730">
        <f t="shared" si="237"/>
        <v>3.4740578506164965E-4</v>
      </c>
      <c r="H1730" s="2">
        <v>35292</v>
      </c>
      <c r="I1730">
        <v>863.71</v>
      </c>
      <c r="J1730">
        <f t="shared" si="238"/>
        <v>4.0539288361762793E-4</v>
      </c>
      <c r="K1730">
        <f t="shared" si="234"/>
        <v>1.8099288361762792E-4</v>
      </c>
      <c r="L1730">
        <v>4.3121603964294142E-3</v>
      </c>
      <c r="N1730" s="2">
        <v>35292</v>
      </c>
      <c r="O1730">
        <v>7.8202999999999996</v>
      </c>
      <c r="Q1730" s="2">
        <v>35292</v>
      </c>
      <c r="R1730">
        <v>8042.95</v>
      </c>
      <c r="S1730" s="8">
        <f t="shared" si="239"/>
        <v>2.0020232020410145E-3</v>
      </c>
      <c r="T1730" s="9">
        <f t="shared" si="235"/>
        <v>1.7776232020410144E-3</v>
      </c>
      <c r="U1730" s="3">
        <f>Sheet1!$B$17+Sheet1!$B$18*'Portfolio allocation'!K1730</f>
        <v>6.9543850741043782E-4</v>
      </c>
      <c r="V1730" s="13">
        <f t="shared" si="240"/>
        <v>1.0821846946305765E-3</v>
      </c>
      <c r="W1730" s="13"/>
      <c r="X1730" s="2">
        <v>35292</v>
      </c>
      <c r="Y1730">
        <v>26.475999999999999</v>
      </c>
      <c r="AA1730" s="2">
        <v>35292</v>
      </c>
      <c r="AB1730">
        <v>319.17</v>
      </c>
      <c r="AC1730">
        <f t="shared" si="241"/>
        <v>-3.3723653395784092E-3</v>
      </c>
      <c r="AD1730">
        <f t="shared" si="236"/>
        <v>-3.5987653395784091E-3</v>
      </c>
      <c r="AE1730">
        <f>Sheet2!$B$17+Sheet2!$B$18*'Portfolio allocation'!K1730</f>
        <v>2.1433050102323748E-4</v>
      </c>
      <c r="AF1730">
        <f t="shared" si="242"/>
        <v>-3.8130958406016467E-3</v>
      </c>
      <c r="AH1730" s="2">
        <v>35292</v>
      </c>
      <c r="AI1730">
        <v>6.6029999999999998</v>
      </c>
      <c r="AJ1730">
        <v>5.66</v>
      </c>
      <c r="AK1730">
        <v>1.30433</v>
      </c>
      <c r="AR1730" s="3"/>
    </row>
    <row r="1731" spans="1:44" hidden="1" outlineLevel="1" x14ac:dyDescent="0.2">
      <c r="A1731" s="2">
        <v>35293</v>
      </c>
      <c r="B1731">
        <v>14.81</v>
      </c>
      <c r="E1731" s="2">
        <v>35293</v>
      </c>
      <c r="F1731">
        <v>665.21</v>
      </c>
      <c r="G1731">
        <f t="shared" si="237"/>
        <v>4.42411064806425E-3</v>
      </c>
      <c r="H1731" s="2">
        <v>35293</v>
      </c>
      <c r="I1731">
        <v>867.63</v>
      </c>
      <c r="J1731">
        <f t="shared" si="238"/>
        <v>4.5385603964294141E-3</v>
      </c>
      <c r="K1731">
        <f t="shared" si="234"/>
        <v>4.3121603964294142E-3</v>
      </c>
      <c r="L1731">
        <v>1.873268360937277E-3</v>
      </c>
      <c r="N1731" s="2">
        <v>35293</v>
      </c>
      <c r="O1731">
        <v>7.7656000000000001</v>
      </c>
      <c r="Q1731" s="2">
        <v>35293</v>
      </c>
      <c r="R1731">
        <v>7986.7</v>
      </c>
      <c r="S1731" s="8">
        <f t="shared" si="239"/>
        <v>-6.9937025593842517E-3</v>
      </c>
      <c r="T1731" s="9">
        <f t="shared" si="235"/>
        <v>-7.2201025593842515E-3</v>
      </c>
      <c r="U1731" s="3">
        <f>Sheet1!$B$17+Sheet1!$B$18*'Portfolio allocation'!K1731</f>
        <v>5.4348185758159653E-3</v>
      </c>
      <c r="V1731" s="13">
        <f t="shared" si="240"/>
        <v>-1.2654921135200217E-2</v>
      </c>
      <c r="W1731" s="13"/>
      <c r="X1731" s="2">
        <v>35293</v>
      </c>
      <c r="Y1731">
        <v>26.266999999999999</v>
      </c>
      <c r="AA1731" s="2">
        <v>35293</v>
      </c>
      <c r="AB1731">
        <v>316.64999999999998</v>
      </c>
      <c r="AC1731">
        <f t="shared" si="241"/>
        <v>-7.8954788983928159E-3</v>
      </c>
      <c r="AD1731">
        <f t="shared" si="236"/>
        <v>-8.1198788983928155E-3</v>
      </c>
      <c r="AE1731">
        <f>Sheet2!$B$17+Sheet2!$B$18*'Portfolio allocation'!K1731</f>
        <v>3.8878700490309432E-3</v>
      </c>
      <c r="AF1731">
        <f t="shared" si="242"/>
        <v>-1.200774894742376E-2</v>
      </c>
      <c r="AH1731" s="2">
        <v>35293</v>
      </c>
      <c r="AI1731">
        <v>6.5439999999999996</v>
      </c>
      <c r="AJ1731">
        <v>5.61</v>
      </c>
      <c r="AK1731">
        <v>1.29837</v>
      </c>
      <c r="AR1731" s="3"/>
    </row>
    <row r="1732" spans="1:44" hidden="1" outlineLevel="1" x14ac:dyDescent="0.2">
      <c r="A1732" s="2">
        <v>35296</v>
      </c>
      <c r="B1732">
        <v>15.27</v>
      </c>
      <c r="E1732" s="2">
        <v>35296</v>
      </c>
      <c r="F1732">
        <v>666.58</v>
      </c>
      <c r="G1732">
        <f t="shared" si="237"/>
        <v>2.0595000075165348E-3</v>
      </c>
      <c r="H1732" s="2">
        <v>35296</v>
      </c>
      <c r="I1732">
        <v>869.45</v>
      </c>
      <c r="J1732">
        <f t="shared" si="238"/>
        <v>2.097668360937277E-3</v>
      </c>
      <c r="K1732">
        <f t="shared" ref="K1732:K1795" si="243">J1732-(AJ1731/25000)</f>
        <v>1.873268360937277E-3</v>
      </c>
      <c r="L1732">
        <v>-1.4677645868078147E-3</v>
      </c>
      <c r="N1732" s="2">
        <v>35296</v>
      </c>
      <c r="O1732">
        <v>7.7187000000000001</v>
      </c>
      <c r="Q1732" s="2">
        <v>35296</v>
      </c>
      <c r="R1732">
        <v>7938.49</v>
      </c>
      <c r="S1732" s="8">
        <f t="shared" si="239"/>
        <v>-6.0362853243517423E-3</v>
      </c>
      <c r="T1732" s="9">
        <f t="shared" ref="T1732:T1795" si="244">S1732-(AJ1731/100/250)</f>
        <v>-6.2606853243517419E-3</v>
      </c>
      <c r="U1732" s="3">
        <f>Sheet1!$B$17+Sheet1!$B$18*'Portfolio allocation'!K1732</f>
        <v>2.6368598229555276E-3</v>
      </c>
      <c r="V1732" s="13">
        <f t="shared" si="240"/>
        <v>-8.8975451473072703E-3</v>
      </c>
      <c r="W1732" s="13"/>
      <c r="X1732" s="2">
        <v>35296</v>
      </c>
      <c r="Y1732">
        <v>26.266999999999999</v>
      </c>
      <c r="AA1732" s="2">
        <v>35296</v>
      </c>
      <c r="AB1732">
        <v>316.64999999999998</v>
      </c>
      <c r="AC1732">
        <f t="shared" si="241"/>
        <v>0</v>
      </c>
      <c r="AD1732">
        <f t="shared" ref="AD1732:AD1795" si="245">AC1732-AJ1732/25000</f>
        <v>-2.2559999999999998E-4</v>
      </c>
      <c r="AE1732">
        <f>Sheet2!$B$17+Sheet2!$B$18*'Portfolio allocation'!K1732</f>
        <v>1.7191450293080348E-3</v>
      </c>
      <c r="AF1732">
        <f t="shared" si="242"/>
        <v>-1.9447450293080348E-3</v>
      </c>
      <c r="AH1732" s="2">
        <v>35296</v>
      </c>
      <c r="AI1732">
        <v>6.577</v>
      </c>
      <c r="AJ1732">
        <v>5.64</v>
      </c>
      <c r="AK1732">
        <v>1.3018000000000001</v>
      </c>
      <c r="AR1732" s="3"/>
    </row>
    <row r="1733" spans="1:44" hidden="1" outlineLevel="1" x14ac:dyDescent="0.2">
      <c r="A1733" s="2">
        <v>35297</v>
      </c>
      <c r="B1733">
        <v>14.73</v>
      </c>
      <c r="E1733" s="2">
        <v>35297</v>
      </c>
      <c r="F1733">
        <v>665.69</v>
      </c>
      <c r="G1733">
        <f t="shared" ref="G1733:G1796" si="246">(F1733/F1732)-1</f>
        <v>-1.3351735725644076E-3</v>
      </c>
      <c r="H1733" s="2">
        <v>35297</v>
      </c>
      <c r="I1733">
        <v>868.37</v>
      </c>
      <c r="J1733">
        <f t="shared" ref="J1733:J1796" si="247">(I1733/I1732)-1</f>
        <v>-1.2421645868078146E-3</v>
      </c>
      <c r="K1733">
        <f t="shared" si="243"/>
        <v>-1.4677645868078147E-3</v>
      </c>
      <c r="L1733">
        <v>-1.0309079954397865E-3</v>
      </c>
      <c r="N1733" s="2">
        <v>35297</v>
      </c>
      <c r="O1733">
        <v>7.7108999999999996</v>
      </c>
      <c r="Q1733" s="2">
        <v>35297</v>
      </c>
      <c r="R1733">
        <v>7930.45</v>
      </c>
      <c r="S1733" s="8">
        <f t="shared" ref="S1733:S1796" si="248">R1733/R1732-1</f>
        <v>-1.0127870665579408E-3</v>
      </c>
      <c r="T1733" s="9">
        <f t="shared" si="244"/>
        <v>-1.2383870665579409E-3</v>
      </c>
      <c r="U1733" s="3">
        <f>Sheet1!$B$17+Sheet1!$B$18*'Portfolio allocation'!K1733</f>
        <v>-1.1960578477326572E-3</v>
      </c>
      <c r="V1733" s="13">
        <f t="shared" ref="V1733:V1796" si="249">T1733-U1733</f>
        <v>-4.2329218825283652E-5</v>
      </c>
      <c r="W1733" s="13"/>
      <c r="X1733" s="2">
        <v>35297</v>
      </c>
      <c r="Y1733">
        <v>26.386399999999998</v>
      </c>
      <c r="AA1733" s="2">
        <v>35297</v>
      </c>
      <c r="AB1733">
        <v>318.08999999999997</v>
      </c>
      <c r="AC1733">
        <f t="shared" ref="AC1733:AC1796" si="250">AB1733/AB1732-1</f>
        <v>4.5476077688300087E-3</v>
      </c>
      <c r="AD1733">
        <f t="shared" si="245"/>
        <v>4.3228077688300089E-3</v>
      </c>
      <c r="AE1733">
        <f>Sheet2!$B$17+Sheet2!$B$18*'Portfolio allocation'!K1733</f>
        <v>-1.2517867052864624E-3</v>
      </c>
      <c r="AF1733">
        <f t="shared" ref="AF1733:AF1796" si="251">AD1733-AE1733</f>
        <v>5.5745944741164713E-3</v>
      </c>
      <c r="AH1733" s="2">
        <v>35297</v>
      </c>
      <c r="AI1733">
        <v>6.5609999999999999</v>
      </c>
      <c r="AJ1733">
        <v>5.62</v>
      </c>
      <c r="AK1733">
        <v>1.30139</v>
      </c>
      <c r="AR1733" s="3"/>
    </row>
    <row r="1734" spans="1:44" hidden="1" outlineLevel="1" x14ac:dyDescent="0.2">
      <c r="A1734" s="2">
        <v>35298</v>
      </c>
      <c r="B1734">
        <v>14.52</v>
      </c>
      <c r="E1734" s="2">
        <v>35298</v>
      </c>
      <c r="F1734">
        <v>665.07</v>
      </c>
      <c r="G1734">
        <f t="shared" si="246"/>
        <v>-9.3136444891772641E-4</v>
      </c>
      <c r="H1734" s="2">
        <v>35298</v>
      </c>
      <c r="I1734">
        <v>867.67</v>
      </c>
      <c r="J1734">
        <f t="shared" si="247"/>
        <v>-8.0610799543978651E-4</v>
      </c>
      <c r="K1734">
        <f t="shared" si="243"/>
        <v>-1.0309079954397865E-3</v>
      </c>
      <c r="L1734">
        <v>8.2346373436905894E-3</v>
      </c>
      <c r="N1734" s="2">
        <v>35298</v>
      </c>
      <c r="O1734">
        <v>7.7187000000000001</v>
      </c>
      <c r="Q1734" s="2">
        <v>35298</v>
      </c>
      <c r="R1734">
        <v>7938.49</v>
      </c>
      <c r="S1734" s="8">
        <f t="shared" si="248"/>
        <v>1.0138138441071476E-3</v>
      </c>
      <c r="T1734" s="9">
        <f t="shared" si="244"/>
        <v>7.8901384410714754E-4</v>
      </c>
      <c r="U1734" s="3">
        <f>Sheet1!$B$17+Sheet1!$B$18*'Portfolio allocation'!K1734</f>
        <v>-6.9488489469691356E-4</v>
      </c>
      <c r="V1734" s="13">
        <f t="shared" si="249"/>
        <v>1.4838987388040611E-3</v>
      </c>
      <c r="W1734" s="13"/>
      <c r="X1734" s="2">
        <v>35298</v>
      </c>
      <c r="Y1734">
        <v>26.804300000000001</v>
      </c>
      <c r="AA1734" s="2">
        <v>35298</v>
      </c>
      <c r="AB1734">
        <v>323.13</v>
      </c>
      <c r="AC1734">
        <f t="shared" si="250"/>
        <v>1.5844572290861114E-2</v>
      </c>
      <c r="AD1734">
        <f t="shared" si="245"/>
        <v>1.5619772290861113E-2</v>
      </c>
      <c r="AE1734">
        <f>Sheet2!$B$17+Sheet2!$B$18*'Portfolio allocation'!K1734</f>
        <v>-8.6332267902236776E-4</v>
      </c>
      <c r="AF1734">
        <f t="shared" si="251"/>
        <v>1.6483094969883483E-2</v>
      </c>
      <c r="AH1734" s="2">
        <v>35298</v>
      </c>
      <c r="AI1734">
        <v>6.6070000000000002</v>
      </c>
      <c r="AJ1734">
        <v>5.62</v>
      </c>
      <c r="AK1734">
        <v>1.3064199999999999</v>
      </c>
      <c r="AR1734" s="3"/>
    </row>
    <row r="1735" spans="1:44" hidden="1" outlineLevel="1" x14ac:dyDescent="0.2">
      <c r="A1735" s="2">
        <v>35299</v>
      </c>
      <c r="B1735">
        <v>13.71</v>
      </c>
      <c r="E1735" s="2">
        <v>35299</v>
      </c>
      <c r="F1735">
        <v>670.68</v>
      </c>
      <c r="G1735">
        <f t="shared" si="246"/>
        <v>8.435202309531098E-3</v>
      </c>
      <c r="H1735" s="2">
        <v>35299</v>
      </c>
      <c r="I1735">
        <v>875.01</v>
      </c>
      <c r="J1735">
        <f t="shared" si="247"/>
        <v>8.4594373436905901E-3</v>
      </c>
      <c r="K1735">
        <f t="shared" si="243"/>
        <v>8.2346373436905894E-3</v>
      </c>
      <c r="L1735">
        <v>-5.630452506828562E-3</v>
      </c>
      <c r="N1735" s="2">
        <v>35299</v>
      </c>
      <c r="O1735">
        <v>7.8125</v>
      </c>
      <c r="Q1735" s="2">
        <v>35299</v>
      </c>
      <c r="R1735">
        <v>8034.91</v>
      </c>
      <c r="S1735" s="8">
        <f t="shared" si="248"/>
        <v>1.2145886686258933E-2</v>
      </c>
      <c r="T1735" s="9">
        <f t="shared" si="244"/>
        <v>1.1921086686258933E-2</v>
      </c>
      <c r="U1735" s="3">
        <f>Sheet1!$B$17+Sheet1!$B$18*'Portfolio allocation'!K1735</f>
        <v>9.93478353849956E-3</v>
      </c>
      <c r="V1735" s="13">
        <f t="shared" si="249"/>
        <v>1.9863031477593725E-3</v>
      </c>
      <c r="W1735" s="13"/>
      <c r="X1735" s="2">
        <v>35299</v>
      </c>
      <c r="Y1735">
        <v>26.893799999999999</v>
      </c>
      <c r="AA1735" s="2">
        <v>35299</v>
      </c>
      <c r="AB1735">
        <v>324.20999999999998</v>
      </c>
      <c r="AC1735">
        <f t="shared" si="250"/>
        <v>3.342308049391729E-3</v>
      </c>
      <c r="AD1735">
        <f t="shared" si="245"/>
        <v>3.1175080493917292E-3</v>
      </c>
      <c r="AE1735">
        <f>Sheet2!$B$17+Sheet2!$B$18*'Portfolio allocation'!K1735</f>
        <v>7.3758366219731867E-3</v>
      </c>
      <c r="AF1735">
        <f t="shared" si="251"/>
        <v>-4.2583285725814575E-3</v>
      </c>
      <c r="AH1735" s="2">
        <v>35299</v>
      </c>
      <c r="AI1735">
        <v>6.6159999999999997</v>
      </c>
      <c r="AJ1735">
        <v>5.62</v>
      </c>
      <c r="AK1735">
        <v>1.2969599999999999</v>
      </c>
      <c r="AR1735" s="3"/>
    </row>
    <row r="1736" spans="1:44" hidden="1" outlineLevel="1" x14ac:dyDescent="0.2">
      <c r="A1736" s="2">
        <v>35300</v>
      </c>
      <c r="B1736">
        <v>14.18</v>
      </c>
      <c r="E1736" s="2">
        <v>35300</v>
      </c>
      <c r="F1736">
        <v>667.03</v>
      </c>
      <c r="G1736">
        <f t="shared" si="246"/>
        <v>-5.4422377288722013E-3</v>
      </c>
      <c r="H1736" s="2">
        <v>35300</v>
      </c>
      <c r="I1736">
        <v>870.28</v>
      </c>
      <c r="J1736">
        <f t="shared" si="247"/>
        <v>-5.4056525068285621E-3</v>
      </c>
      <c r="K1736">
        <f t="shared" si="243"/>
        <v>-5.630452506828562E-3</v>
      </c>
      <c r="L1736">
        <v>-4.9502180079974475E-3</v>
      </c>
      <c r="N1736" s="2">
        <v>35300</v>
      </c>
      <c r="O1736">
        <v>7.7031000000000001</v>
      </c>
      <c r="Q1736" s="2">
        <v>35300</v>
      </c>
      <c r="R1736">
        <v>7922.42</v>
      </c>
      <c r="S1736" s="8">
        <f t="shared" si="248"/>
        <v>-1.4000156815695441E-2</v>
      </c>
      <c r="T1736" s="9">
        <f t="shared" si="244"/>
        <v>-1.4224956815695442E-2</v>
      </c>
      <c r="U1736" s="3">
        <f>Sheet1!$B$17+Sheet1!$B$18*'Portfolio allocation'!K1736</f>
        <v>-5.9715989261216549E-3</v>
      </c>
      <c r="V1736" s="13">
        <f t="shared" si="249"/>
        <v>-8.2533578895737873E-3</v>
      </c>
      <c r="W1736" s="13"/>
      <c r="X1736" s="2">
        <v>35300</v>
      </c>
      <c r="Y1736">
        <v>26.9834</v>
      </c>
      <c r="AA1736" s="2">
        <v>35300</v>
      </c>
      <c r="AB1736">
        <v>325.29000000000002</v>
      </c>
      <c r="AC1736">
        <f t="shared" si="250"/>
        <v>3.3311742389192656E-3</v>
      </c>
      <c r="AD1736">
        <f t="shared" si="245"/>
        <v>3.1035742389192655E-3</v>
      </c>
      <c r="AE1736">
        <f>Sheet2!$B$17+Sheet2!$B$18*'Portfolio allocation'!K1736</f>
        <v>-4.9533550035426943E-3</v>
      </c>
      <c r="AF1736">
        <f t="shared" si="251"/>
        <v>8.0569292424619594E-3</v>
      </c>
      <c r="AH1736" s="2">
        <v>35300</v>
      </c>
      <c r="AI1736">
        <v>6.71</v>
      </c>
      <c r="AJ1736">
        <v>5.69</v>
      </c>
      <c r="AK1736">
        <v>1.3034600000000001</v>
      </c>
      <c r="AR1736" s="3"/>
    </row>
    <row r="1737" spans="1:44" hidden="1" outlineLevel="1" x14ac:dyDescent="0.2">
      <c r="A1737" s="2">
        <v>35303</v>
      </c>
      <c r="B1737">
        <v>15.38</v>
      </c>
      <c r="E1737" s="2">
        <v>35303</v>
      </c>
      <c r="F1737">
        <v>663.88</v>
      </c>
      <c r="G1737">
        <f t="shared" si="246"/>
        <v>-4.7224262776786041E-3</v>
      </c>
      <c r="H1737" s="2">
        <v>35303</v>
      </c>
      <c r="I1737">
        <v>866.17</v>
      </c>
      <c r="J1737">
        <f t="shared" si="247"/>
        <v>-4.7226180079974478E-3</v>
      </c>
      <c r="K1737">
        <f t="shared" si="243"/>
        <v>-4.9502180079974475E-3</v>
      </c>
      <c r="L1737">
        <v>3.5790756595126295E-3</v>
      </c>
      <c r="N1737" s="2">
        <v>35303</v>
      </c>
      <c r="O1737">
        <v>7.6797000000000004</v>
      </c>
      <c r="Q1737" s="2">
        <v>35303</v>
      </c>
      <c r="R1737">
        <v>7898.32</v>
      </c>
      <c r="S1737" s="8">
        <f t="shared" si="248"/>
        <v>-3.0419997929925779E-3</v>
      </c>
      <c r="T1737" s="9">
        <f t="shared" si="244"/>
        <v>-3.2695997929925781E-3</v>
      </c>
      <c r="U1737" s="3">
        <f>Sheet1!$B$17+Sheet1!$B$18*'Portfolio allocation'!K1737</f>
        <v>-5.1912166696278395E-3</v>
      </c>
      <c r="V1737" s="13">
        <f t="shared" si="249"/>
        <v>1.9216168766352615E-3</v>
      </c>
      <c r="W1737" s="13"/>
      <c r="X1737" s="2">
        <v>35303</v>
      </c>
      <c r="Y1737">
        <v>26.864000000000001</v>
      </c>
      <c r="AA1737" s="2">
        <v>35303</v>
      </c>
      <c r="AB1737">
        <v>323.85000000000002</v>
      </c>
      <c r="AC1737">
        <f t="shared" si="250"/>
        <v>-4.4268191459927442E-3</v>
      </c>
      <c r="AD1737">
        <f t="shared" si="245"/>
        <v>-4.6576191459927439E-3</v>
      </c>
      <c r="AE1737">
        <f>Sheet2!$B$17+Sheet2!$B$18*'Portfolio allocation'!K1737</f>
        <v>-4.3484731328304362E-3</v>
      </c>
      <c r="AF1737">
        <f t="shared" si="251"/>
        <v>-3.0914601316230778E-4</v>
      </c>
      <c r="AH1737" s="2">
        <v>35303</v>
      </c>
      <c r="AI1737">
        <v>6.7960000000000003</v>
      </c>
      <c r="AJ1737">
        <v>5.77</v>
      </c>
      <c r="AK1737">
        <v>1.3102799999999999</v>
      </c>
      <c r="AR1737" s="3"/>
    </row>
    <row r="1738" spans="1:44" hidden="1" outlineLevel="1" x14ac:dyDescent="0.2">
      <c r="A1738" s="2">
        <v>35304</v>
      </c>
      <c r="B1738">
        <v>15.11</v>
      </c>
      <c r="E1738" s="2">
        <v>35304</v>
      </c>
      <c r="F1738">
        <v>666.4</v>
      </c>
      <c r="G1738">
        <f t="shared" si="246"/>
        <v>3.795866722901664E-3</v>
      </c>
      <c r="H1738" s="2">
        <v>35304</v>
      </c>
      <c r="I1738">
        <v>869.47</v>
      </c>
      <c r="J1738">
        <f t="shared" si="247"/>
        <v>3.8098756595126293E-3</v>
      </c>
      <c r="K1738">
        <f t="shared" si="243"/>
        <v>3.5790756595126295E-3</v>
      </c>
      <c r="L1738">
        <v>-2.3581329867620542E-3</v>
      </c>
      <c r="N1738" s="2">
        <v>35304</v>
      </c>
      <c r="O1738">
        <v>7.7968999999999999</v>
      </c>
      <c r="Q1738" s="2">
        <v>35304</v>
      </c>
      <c r="R1738">
        <v>8018.84</v>
      </c>
      <c r="S1738" s="8">
        <f t="shared" si="248"/>
        <v>1.5258941141913729E-2</v>
      </c>
      <c r="T1738" s="9">
        <f t="shared" si="244"/>
        <v>1.5028141141913729E-2</v>
      </c>
      <c r="U1738" s="3">
        <f>Sheet1!$B$17+Sheet1!$B$18*'Portfolio allocation'!K1738</f>
        <v>4.5938051867871164E-3</v>
      </c>
      <c r="V1738" s="13">
        <f t="shared" si="249"/>
        <v>1.0434335955126613E-2</v>
      </c>
      <c r="W1738" s="13"/>
      <c r="X1738" s="2">
        <v>35304</v>
      </c>
      <c r="Y1738">
        <v>26.684899999999999</v>
      </c>
      <c r="AA1738" s="2">
        <v>35304</v>
      </c>
      <c r="AB1738">
        <v>321.69</v>
      </c>
      <c r="AC1738">
        <f t="shared" si="250"/>
        <v>-6.6697545159797311E-3</v>
      </c>
      <c r="AD1738">
        <f t="shared" si="245"/>
        <v>-6.9001545159797315E-3</v>
      </c>
      <c r="AE1738">
        <f>Sheet2!$B$17+Sheet2!$B$18*'Portfolio allocation'!K1738</f>
        <v>3.2359923982813871E-3</v>
      </c>
      <c r="AF1738">
        <f t="shared" si="251"/>
        <v>-1.0136146914261119E-2</v>
      </c>
      <c r="AH1738" s="2">
        <v>35304</v>
      </c>
      <c r="AI1738">
        <v>6.77</v>
      </c>
      <c r="AJ1738">
        <v>5.76</v>
      </c>
      <c r="AK1738">
        <v>1.30989</v>
      </c>
      <c r="AR1738" s="3"/>
    </row>
    <row r="1739" spans="1:44" hidden="1" outlineLevel="1" x14ac:dyDescent="0.2">
      <c r="A1739" s="2">
        <v>35305</v>
      </c>
      <c r="B1739">
        <v>15.1</v>
      </c>
      <c r="E1739" s="2">
        <v>35305</v>
      </c>
      <c r="F1739">
        <v>664.81</v>
      </c>
      <c r="G1739">
        <f t="shared" si="246"/>
        <v>-2.3859543817527085E-3</v>
      </c>
      <c r="H1739" s="2">
        <v>35305</v>
      </c>
      <c r="I1739">
        <v>867.62</v>
      </c>
      <c r="J1739">
        <f t="shared" si="247"/>
        <v>-2.1277329867620542E-3</v>
      </c>
      <c r="K1739">
        <f t="shared" si="243"/>
        <v>-2.3581329867620542E-3</v>
      </c>
      <c r="L1739">
        <v>-1.120334558447247E-2</v>
      </c>
      <c r="N1739" s="2">
        <v>35305</v>
      </c>
      <c r="O1739">
        <v>7.8516000000000004</v>
      </c>
      <c r="Q1739" s="2">
        <v>35305</v>
      </c>
      <c r="R1739">
        <v>8075.08</v>
      </c>
      <c r="S1739" s="8">
        <f t="shared" si="248"/>
        <v>7.0134832469535002E-3</v>
      </c>
      <c r="T1739" s="9">
        <f t="shared" si="244"/>
        <v>6.7830832469534998E-3</v>
      </c>
      <c r="U1739" s="3">
        <f>Sheet1!$B$17+Sheet1!$B$18*'Portfolio allocation'!K1739</f>
        <v>-2.2175110410961804E-3</v>
      </c>
      <c r="V1739" s="13">
        <f t="shared" si="249"/>
        <v>9.0005942880496802E-3</v>
      </c>
      <c r="W1739" s="13"/>
      <c r="X1739" s="2">
        <v>35305</v>
      </c>
      <c r="Y1739">
        <v>27.460999999999999</v>
      </c>
      <c r="AA1739" s="2">
        <v>35305</v>
      </c>
      <c r="AB1739">
        <v>331.05</v>
      </c>
      <c r="AC1739">
        <f t="shared" si="250"/>
        <v>2.9096334980882155E-2</v>
      </c>
      <c r="AD1739">
        <f t="shared" si="245"/>
        <v>2.8865534980882155E-2</v>
      </c>
      <c r="AE1739">
        <f>Sheet2!$B$17+Sheet2!$B$18*'Portfolio allocation'!K1739</f>
        <v>-2.0435250018780819E-3</v>
      </c>
      <c r="AF1739">
        <f t="shared" si="251"/>
        <v>3.0909059982760237E-2</v>
      </c>
      <c r="AH1739" s="2">
        <v>35305</v>
      </c>
      <c r="AI1739">
        <v>6.7690000000000001</v>
      </c>
      <c r="AJ1739">
        <v>5.77</v>
      </c>
      <c r="AK1739">
        <v>1.3106500000000001</v>
      </c>
      <c r="AR1739" s="3"/>
    </row>
    <row r="1740" spans="1:44" hidden="1" outlineLevel="1" x14ac:dyDescent="0.2">
      <c r="A1740" s="2">
        <v>35306</v>
      </c>
      <c r="B1740">
        <v>16.22</v>
      </c>
      <c r="E1740" s="2">
        <v>35306</v>
      </c>
      <c r="F1740">
        <v>657.4</v>
      </c>
      <c r="G1740">
        <f t="shared" si="246"/>
        <v>-1.1146041726207478E-2</v>
      </c>
      <c r="H1740" s="2">
        <v>35306</v>
      </c>
      <c r="I1740">
        <v>858.1</v>
      </c>
      <c r="J1740">
        <f t="shared" si="247"/>
        <v>-1.0972545584472471E-2</v>
      </c>
      <c r="K1740">
        <f t="shared" si="243"/>
        <v>-1.120334558447247E-2</v>
      </c>
      <c r="L1740">
        <v>-8.4369720079245595E-3</v>
      </c>
      <c r="N1740" s="2">
        <v>35306</v>
      </c>
      <c r="O1740">
        <v>7.7577999999999996</v>
      </c>
      <c r="Q1740" s="2">
        <v>35306</v>
      </c>
      <c r="R1740">
        <v>7978.66</v>
      </c>
      <c r="S1740" s="8">
        <f t="shared" si="248"/>
        <v>-1.1940438980171053E-2</v>
      </c>
      <c r="T1740" s="9">
        <f t="shared" si="244"/>
        <v>-1.2171238980171053E-2</v>
      </c>
      <c r="U1740" s="3">
        <f>Sheet1!$B$17+Sheet1!$B$18*'Portfolio allocation'!K1740</f>
        <v>-1.2364963100687383E-2</v>
      </c>
      <c r="V1740" s="13">
        <f t="shared" si="249"/>
        <v>1.9372412051633058E-4</v>
      </c>
      <c r="W1740" s="13"/>
      <c r="X1740" s="2">
        <v>35306</v>
      </c>
      <c r="Y1740">
        <v>27.4908</v>
      </c>
      <c r="AA1740" s="2">
        <v>35306</v>
      </c>
      <c r="AB1740">
        <v>331.41</v>
      </c>
      <c r="AC1740">
        <f t="shared" si="250"/>
        <v>1.0874490258270253E-3</v>
      </c>
      <c r="AD1740">
        <f t="shared" si="245"/>
        <v>8.5464902582702527E-4</v>
      </c>
      <c r="AE1740">
        <f>Sheet2!$B$17+Sheet2!$B$18*'Portfolio allocation'!K1740</f>
        <v>-9.9089137055449038E-3</v>
      </c>
      <c r="AF1740">
        <f t="shared" si="251"/>
        <v>1.0763562731371929E-2</v>
      </c>
      <c r="AH1740" s="2">
        <v>35306</v>
      </c>
      <c r="AI1740">
        <v>6.8040000000000003</v>
      </c>
      <c r="AJ1740">
        <v>5.82</v>
      </c>
      <c r="AK1740">
        <v>1.3075000000000001</v>
      </c>
      <c r="AR1740" s="3"/>
    </row>
    <row r="1741" spans="1:44" hidden="1" outlineLevel="1" x14ac:dyDescent="0.2">
      <c r="A1741" s="2">
        <v>35307</v>
      </c>
      <c r="B1741">
        <v>17.010000000000002</v>
      </c>
      <c r="E1741" s="2">
        <v>35307</v>
      </c>
      <c r="F1741">
        <v>651.99</v>
      </c>
      <c r="G1741">
        <f t="shared" si="246"/>
        <v>-8.2293885001520906E-3</v>
      </c>
      <c r="H1741" s="2">
        <v>35307</v>
      </c>
      <c r="I1741">
        <v>851.06</v>
      </c>
      <c r="J1741">
        <f t="shared" si="247"/>
        <v>-8.2041720079245595E-3</v>
      </c>
      <c r="K1741">
        <f t="shared" si="243"/>
        <v>-8.4369720079245595E-3</v>
      </c>
      <c r="L1741">
        <v>-2.364E-4</v>
      </c>
      <c r="N1741" s="2">
        <v>35307</v>
      </c>
      <c r="O1741">
        <v>7.6562000000000001</v>
      </c>
      <c r="Q1741" s="2">
        <v>35307</v>
      </c>
      <c r="R1741">
        <v>7874.21</v>
      </c>
      <c r="S1741" s="8">
        <f t="shared" si="248"/>
        <v>-1.3091170697836496E-2</v>
      </c>
      <c r="T1741" s="9">
        <f t="shared" si="244"/>
        <v>-1.3323970697836496E-2</v>
      </c>
      <c r="U1741" s="3">
        <f>Sheet1!$B$17+Sheet1!$B$18*'Portfolio allocation'!K1741</f>
        <v>-9.1913092244418175E-3</v>
      </c>
      <c r="V1741" s="13">
        <f t="shared" si="249"/>
        <v>-4.1326614733946786E-3</v>
      </c>
      <c r="W1741" s="13"/>
      <c r="X1741" s="2">
        <v>35307</v>
      </c>
      <c r="Y1741">
        <v>27.311699999999998</v>
      </c>
      <c r="AA1741" s="2">
        <v>35307</v>
      </c>
      <c r="AB1741">
        <v>329.25</v>
      </c>
      <c r="AC1741">
        <f t="shared" si="250"/>
        <v>-6.5176065900245383E-3</v>
      </c>
      <c r="AD1741">
        <f t="shared" si="245"/>
        <v>-6.7540065900245387E-3</v>
      </c>
      <c r="AE1741">
        <f>Sheet2!$B$17+Sheet2!$B$18*'Portfolio allocation'!K1741</f>
        <v>-7.4489837447054624E-3</v>
      </c>
      <c r="AF1741">
        <f t="shared" si="251"/>
        <v>6.9497715468092372E-4</v>
      </c>
      <c r="AH1741" s="2">
        <v>35307</v>
      </c>
      <c r="AI1741">
        <v>6.94</v>
      </c>
      <c r="AJ1741">
        <v>5.91</v>
      </c>
      <c r="AK1741">
        <v>1.3104199999999999</v>
      </c>
      <c r="AR1741" s="3"/>
    </row>
    <row r="1742" spans="1:44" hidden="1" outlineLevel="1" x14ac:dyDescent="0.2">
      <c r="A1742" s="2">
        <v>35310</v>
      </c>
      <c r="B1742">
        <v>17.010000000000002</v>
      </c>
      <c r="E1742" s="2">
        <v>35310</v>
      </c>
      <c r="F1742">
        <v>651.99</v>
      </c>
      <c r="G1742">
        <f t="shared" si="246"/>
        <v>0</v>
      </c>
      <c r="H1742" s="2">
        <v>35310</v>
      </c>
      <c r="I1742">
        <v>851.06</v>
      </c>
      <c r="J1742">
        <f t="shared" si="247"/>
        <v>0</v>
      </c>
      <c r="K1742">
        <f t="shared" si="243"/>
        <v>-2.364E-4</v>
      </c>
      <c r="L1742">
        <v>3.9583688764600862E-3</v>
      </c>
      <c r="N1742" s="2">
        <v>35310</v>
      </c>
      <c r="O1742">
        <v>7.6562000000000001</v>
      </c>
      <c r="Q1742" s="2">
        <v>35310</v>
      </c>
      <c r="R1742">
        <v>7874.21</v>
      </c>
      <c r="S1742" s="8">
        <f t="shared" si="248"/>
        <v>0</v>
      </c>
      <c r="T1742" s="9">
        <f t="shared" si="244"/>
        <v>-2.364E-4</v>
      </c>
      <c r="U1742" s="3">
        <f>Sheet1!$B$17+Sheet1!$B$18*'Portfolio allocation'!K1742</f>
        <v>2.1659481318190535E-4</v>
      </c>
      <c r="V1742" s="13">
        <f t="shared" si="249"/>
        <v>-4.5299481318190535E-4</v>
      </c>
      <c r="W1742" s="13"/>
      <c r="X1742" s="2">
        <v>35310</v>
      </c>
      <c r="Y1742">
        <v>27.311699999999998</v>
      </c>
      <c r="AA1742" s="2">
        <v>35310</v>
      </c>
      <c r="AB1742">
        <v>329.25</v>
      </c>
      <c r="AC1742">
        <f t="shared" si="250"/>
        <v>0</v>
      </c>
      <c r="AD1742">
        <f t="shared" si="245"/>
        <v>-2.364E-4</v>
      </c>
      <c r="AE1742">
        <f>Sheet2!$B$17+Sheet2!$B$18*'Portfolio allocation'!K1742</f>
        <v>-1.5682589974510639E-4</v>
      </c>
      <c r="AF1742">
        <f t="shared" si="251"/>
        <v>-7.9574100254893614E-5</v>
      </c>
      <c r="AH1742" s="2">
        <v>35310</v>
      </c>
      <c r="AI1742">
        <v>6.94</v>
      </c>
      <c r="AJ1742">
        <v>5.91</v>
      </c>
      <c r="AK1742">
        <v>1.3036300000000001</v>
      </c>
      <c r="AR1742" s="3"/>
    </row>
    <row r="1743" spans="1:44" hidden="1" outlineLevel="1" x14ac:dyDescent="0.2">
      <c r="A1743" s="2">
        <v>35311</v>
      </c>
      <c r="B1743">
        <v>18.47</v>
      </c>
      <c r="E1743" s="2">
        <v>35311</v>
      </c>
      <c r="F1743">
        <v>654.72</v>
      </c>
      <c r="G1743">
        <f t="shared" si="246"/>
        <v>4.1871807849813703E-3</v>
      </c>
      <c r="H1743" s="2">
        <v>35311</v>
      </c>
      <c r="I1743">
        <v>854.63</v>
      </c>
      <c r="J1743">
        <f t="shared" si="247"/>
        <v>4.1947688764600866E-3</v>
      </c>
      <c r="K1743">
        <f t="shared" si="243"/>
        <v>3.9583688764600862E-3</v>
      </c>
      <c r="L1743">
        <v>1.5292464715725472E-3</v>
      </c>
      <c r="N1743" s="2">
        <v>35311</v>
      </c>
      <c r="O1743">
        <v>7.7108999999999996</v>
      </c>
      <c r="Q1743" s="2">
        <v>35311</v>
      </c>
      <c r="R1743">
        <v>7930.45</v>
      </c>
      <c r="S1743" s="8">
        <f t="shared" si="248"/>
        <v>7.1423037993652017E-3</v>
      </c>
      <c r="T1743" s="9">
        <f t="shared" si="244"/>
        <v>6.9059037993652013E-3</v>
      </c>
      <c r="U1743" s="3">
        <f>Sheet1!$B$17+Sheet1!$B$18*'Portfolio allocation'!K1743</f>
        <v>5.0289399778376698E-3</v>
      </c>
      <c r="V1743" s="13">
        <f t="shared" si="249"/>
        <v>1.8769638215275315E-3</v>
      </c>
      <c r="W1743" s="13"/>
      <c r="X1743" s="2">
        <v>35311</v>
      </c>
      <c r="Y1743">
        <v>27.520700000000001</v>
      </c>
      <c r="AA1743" s="2">
        <v>35311</v>
      </c>
      <c r="AB1743">
        <v>331.77</v>
      </c>
      <c r="AC1743">
        <f t="shared" si="250"/>
        <v>7.6537585421412313E-3</v>
      </c>
      <c r="AD1743">
        <f t="shared" si="245"/>
        <v>7.4161585421412312E-3</v>
      </c>
      <c r="AE1743">
        <f>Sheet2!$B$17+Sheet2!$B$18*'Portfolio allocation'!K1743</f>
        <v>3.5732696034362073E-3</v>
      </c>
      <c r="AF1743">
        <f t="shared" si="251"/>
        <v>3.8428889387050239E-3</v>
      </c>
      <c r="AH1743" s="2">
        <v>35311</v>
      </c>
      <c r="AI1743">
        <v>6.8879999999999999</v>
      </c>
      <c r="AJ1743">
        <v>5.94</v>
      </c>
      <c r="AK1743">
        <v>1.3050200000000001</v>
      </c>
      <c r="AR1743" s="3"/>
    </row>
    <row r="1744" spans="1:44" hidden="1" outlineLevel="1" x14ac:dyDescent="0.2">
      <c r="A1744" s="2">
        <v>35312</v>
      </c>
      <c r="B1744">
        <v>18.64</v>
      </c>
      <c r="E1744" s="2">
        <v>35312</v>
      </c>
      <c r="F1744">
        <v>655.61</v>
      </c>
      <c r="G1744">
        <f t="shared" si="246"/>
        <v>1.3593597262950841E-3</v>
      </c>
      <c r="H1744" s="2">
        <v>35312</v>
      </c>
      <c r="I1744">
        <v>856.14</v>
      </c>
      <c r="J1744">
        <f t="shared" si="247"/>
        <v>1.7668464715725474E-3</v>
      </c>
      <c r="K1744">
        <f t="shared" si="243"/>
        <v>1.5292464715725472E-3</v>
      </c>
      <c r="L1744">
        <v>-9.571385792043325E-3</v>
      </c>
      <c r="N1744" s="2">
        <v>35312</v>
      </c>
      <c r="O1744">
        <v>7.7108999999999996</v>
      </c>
      <c r="Q1744" s="2">
        <v>35312</v>
      </c>
      <c r="R1744">
        <v>7930.45</v>
      </c>
      <c r="S1744" s="8">
        <f t="shared" si="248"/>
        <v>0</v>
      </c>
      <c r="T1744" s="9">
        <f t="shared" si="244"/>
        <v>-2.376E-4</v>
      </c>
      <c r="U1744" s="3">
        <f>Sheet1!$B$17+Sheet1!$B$18*'Portfolio allocation'!K1744</f>
        <v>2.2421891928021929E-3</v>
      </c>
      <c r="V1744" s="13">
        <f t="shared" si="249"/>
        <v>-2.4797891928021931E-3</v>
      </c>
      <c r="W1744" s="13"/>
      <c r="X1744" s="2">
        <v>35312</v>
      </c>
      <c r="Y1744">
        <v>27.371400000000001</v>
      </c>
      <c r="AA1744" s="2">
        <v>35312</v>
      </c>
      <c r="AB1744">
        <v>329.97</v>
      </c>
      <c r="AC1744">
        <f t="shared" si="250"/>
        <v>-5.4254453386380908E-3</v>
      </c>
      <c r="AD1744">
        <f t="shared" si="245"/>
        <v>-5.6642453386380907E-3</v>
      </c>
      <c r="AE1744">
        <f>Sheet2!$B$17+Sheet2!$B$18*'Portfolio allocation'!K1744</f>
        <v>1.4132319884927269E-3</v>
      </c>
      <c r="AF1744">
        <f t="shared" si="251"/>
        <v>-7.0774773271308176E-3</v>
      </c>
      <c r="AH1744" s="2">
        <v>35312</v>
      </c>
      <c r="AI1744">
        <v>6.9279999999999999</v>
      </c>
      <c r="AJ1744">
        <v>5.97</v>
      </c>
      <c r="AK1744">
        <v>1.306</v>
      </c>
      <c r="AR1744" s="3"/>
    </row>
    <row r="1745" spans="1:44" hidden="1" outlineLevel="1" x14ac:dyDescent="0.2">
      <c r="A1745" s="2">
        <v>35313</v>
      </c>
      <c r="B1745">
        <v>20.51</v>
      </c>
      <c r="E1745" s="2">
        <v>35313</v>
      </c>
      <c r="F1745">
        <v>649.44000000000005</v>
      </c>
      <c r="G1745">
        <f t="shared" si="246"/>
        <v>-9.4110828083768805E-3</v>
      </c>
      <c r="H1745" s="2">
        <v>35313</v>
      </c>
      <c r="I1745">
        <v>848.15</v>
      </c>
      <c r="J1745">
        <f t="shared" si="247"/>
        <v>-9.3325857920433242E-3</v>
      </c>
      <c r="K1745">
        <f t="shared" si="243"/>
        <v>-9.571385792043325E-3</v>
      </c>
      <c r="L1745">
        <v>9.4524818958909799E-3</v>
      </c>
      <c r="N1745" s="2">
        <v>35313</v>
      </c>
      <c r="O1745">
        <v>7.5937000000000001</v>
      </c>
      <c r="Q1745" s="2">
        <v>35313</v>
      </c>
      <c r="R1745">
        <v>7809.93</v>
      </c>
      <c r="S1745" s="8">
        <f t="shared" si="248"/>
        <v>-1.5197119961666727E-2</v>
      </c>
      <c r="T1745" s="9">
        <f t="shared" si="244"/>
        <v>-1.5435919961666728E-2</v>
      </c>
      <c r="U1745" s="3">
        <f>Sheet1!$B$17+Sheet1!$B$18*'Portfolio allocation'!K1745</f>
        <v>-1.0492737467451413E-2</v>
      </c>
      <c r="V1745" s="13">
        <f t="shared" si="249"/>
        <v>-4.9431824942153153E-3</v>
      </c>
      <c r="W1745" s="13"/>
      <c r="X1745" s="2">
        <v>35313</v>
      </c>
      <c r="Y1745">
        <v>27.013200000000001</v>
      </c>
      <c r="AA1745" s="2">
        <v>35313</v>
      </c>
      <c r="AB1745">
        <v>325.64999999999998</v>
      </c>
      <c r="AC1745">
        <f t="shared" si="250"/>
        <v>-1.3092099281753034E-2</v>
      </c>
      <c r="AD1745">
        <f t="shared" si="245"/>
        <v>-1.3331299281753034E-2</v>
      </c>
      <c r="AE1745">
        <f>Sheet2!$B$17+Sheet2!$B$18*'Portfolio allocation'!K1745</f>
        <v>-8.4577334230570358E-3</v>
      </c>
      <c r="AF1745">
        <f t="shared" si="251"/>
        <v>-4.8735658586959978E-3</v>
      </c>
      <c r="AH1745" s="2">
        <v>35313</v>
      </c>
      <c r="AI1745">
        <v>6.976</v>
      </c>
      <c r="AJ1745">
        <v>5.98</v>
      </c>
      <c r="AK1745">
        <v>1.3052299999999999</v>
      </c>
      <c r="AR1745" s="3"/>
    </row>
    <row r="1746" spans="1:44" hidden="1" outlineLevel="1" x14ac:dyDescent="0.2">
      <c r="A1746" s="2">
        <v>35314</v>
      </c>
      <c r="B1746">
        <v>17.100000000000001</v>
      </c>
      <c r="E1746" s="2">
        <v>35314</v>
      </c>
      <c r="F1746">
        <v>655.68</v>
      </c>
      <c r="G1746">
        <f t="shared" si="246"/>
        <v>9.6082779009607489E-3</v>
      </c>
      <c r="H1746" s="2">
        <v>35314</v>
      </c>
      <c r="I1746">
        <v>856.37</v>
      </c>
      <c r="J1746">
        <f t="shared" si="247"/>
        <v>9.6916818958909801E-3</v>
      </c>
      <c r="K1746">
        <f t="shared" si="243"/>
        <v>9.4524818958909799E-3</v>
      </c>
      <c r="L1746">
        <v>1.2105995754171742E-2</v>
      </c>
      <c r="N1746" s="2">
        <v>35314</v>
      </c>
      <c r="O1746">
        <v>7.6562000000000001</v>
      </c>
      <c r="Q1746" s="2">
        <v>35314</v>
      </c>
      <c r="R1746">
        <v>7874.21</v>
      </c>
      <c r="S1746" s="8">
        <f t="shared" si="248"/>
        <v>8.2305475209123458E-3</v>
      </c>
      <c r="T1746" s="9">
        <f t="shared" si="244"/>
        <v>7.9913475209123456E-3</v>
      </c>
      <c r="U1746" s="3">
        <f>Sheet1!$B$17+Sheet1!$B$18*'Portfolio allocation'!K1746</f>
        <v>1.1331925673069244E-2</v>
      </c>
      <c r="V1746" s="13">
        <f t="shared" si="249"/>
        <v>-3.3405781521568985E-3</v>
      </c>
      <c r="W1746" s="13"/>
      <c r="X1746" s="2">
        <v>35314</v>
      </c>
      <c r="Y1746">
        <v>27.580400000000001</v>
      </c>
      <c r="AA1746" s="2">
        <v>35314</v>
      </c>
      <c r="AB1746">
        <v>332.49</v>
      </c>
      <c r="AC1746">
        <f t="shared" si="250"/>
        <v>2.1004145555043818E-2</v>
      </c>
      <c r="AD1746">
        <f t="shared" si="245"/>
        <v>2.0767345555043819E-2</v>
      </c>
      <c r="AE1746">
        <f>Sheet2!$B$17+Sheet2!$B$18*'Portfolio allocation'!K1746</f>
        <v>8.4587750678143444E-3</v>
      </c>
      <c r="AF1746">
        <f t="shared" si="251"/>
        <v>1.2308570487229475E-2</v>
      </c>
      <c r="AH1746" s="2">
        <v>35314</v>
      </c>
      <c r="AI1746">
        <v>6.9189999999999996</v>
      </c>
      <c r="AJ1746">
        <v>5.92</v>
      </c>
      <c r="AK1746">
        <v>1.3033600000000001</v>
      </c>
      <c r="AR1746" s="3"/>
    </row>
    <row r="1747" spans="1:44" hidden="1" outlineLevel="1" x14ac:dyDescent="0.2">
      <c r="A1747" s="2">
        <v>35317</v>
      </c>
      <c r="B1747">
        <v>16.36</v>
      </c>
      <c r="E1747" s="2">
        <v>35317</v>
      </c>
      <c r="F1747">
        <v>663.76</v>
      </c>
      <c r="G1747">
        <f t="shared" si="246"/>
        <v>1.2323084431429931E-2</v>
      </c>
      <c r="H1747" s="2">
        <v>35317</v>
      </c>
      <c r="I1747">
        <v>866.94</v>
      </c>
      <c r="J1747">
        <f t="shared" si="247"/>
        <v>1.2342795754171743E-2</v>
      </c>
      <c r="K1747">
        <f t="shared" si="243"/>
        <v>1.2105995754171742E-2</v>
      </c>
      <c r="L1747">
        <v>-4.0307998246810251E-5</v>
      </c>
      <c r="N1747" s="2">
        <v>35317</v>
      </c>
      <c r="O1747">
        <v>7.8047000000000004</v>
      </c>
      <c r="Q1747" s="2">
        <v>35317</v>
      </c>
      <c r="R1747">
        <v>8026.88</v>
      </c>
      <c r="S1747" s="8">
        <f t="shared" si="248"/>
        <v>1.9388611682949808E-2</v>
      </c>
      <c r="T1747" s="9">
        <f t="shared" si="244"/>
        <v>1.9151811682949809E-2</v>
      </c>
      <c r="U1747" s="3">
        <f>Sheet1!$B$17+Sheet1!$B$18*'Portfolio allocation'!K1747</f>
        <v>1.437610402027311E-2</v>
      </c>
      <c r="V1747" s="13">
        <f t="shared" si="249"/>
        <v>4.7757076626766988E-3</v>
      </c>
      <c r="W1747" s="13"/>
      <c r="X1747" s="2">
        <v>35317</v>
      </c>
      <c r="Y1747">
        <v>28.087800000000001</v>
      </c>
      <c r="AA1747" s="2">
        <v>35317</v>
      </c>
      <c r="AB1747">
        <v>338.6</v>
      </c>
      <c r="AC1747">
        <f t="shared" si="250"/>
        <v>1.8376492526090971E-2</v>
      </c>
      <c r="AD1747">
        <f t="shared" si="245"/>
        <v>1.8140092526090969E-2</v>
      </c>
      <c r="AE1747">
        <f>Sheet2!$B$17+Sheet2!$B$18*'Portfolio allocation'!K1747</f>
        <v>1.0818347287858812E-2</v>
      </c>
      <c r="AF1747">
        <f t="shared" si="251"/>
        <v>7.3217452382321573E-3</v>
      </c>
      <c r="AH1747" s="2">
        <v>35317</v>
      </c>
      <c r="AI1747">
        <v>6.883</v>
      </c>
      <c r="AJ1747">
        <v>5.91</v>
      </c>
      <c r="AK1747">
        <v>1.3016799999999999</v>
      </c>
      <c r="AR1747" s="3"/>
    </row>
    <row r="1748" spans="1:44" hidden="1" outlineLevel="1" x14ac:dyDescent="0.2">
      <c r="A1748" s="2">
        <v>35318</v>
      </c>
      <c r="B1748">
        <v>16.25</v>
      </c>
      <c r="E1748" s="2">
        <v>35318</v>
      </c>
      <c r="F1748">
        <v>663.81</v>
      </c>
      <c r="G1748">
        <f t="shared" si="246"/>
        <v>7.5328431963228581E-5</v>
      </c>
      <c r="H1748" s="2">
        <v>35318</v>
      </c>
      <c r="I1748">
        <v>867.11</v>
      </c>
      <c r="J1748">
        <f t="shared" si="247"/>
        <v>1.9609200175318975E-4</v>
      </c>
      <c r="K1748">
        <f t="shared" si="243"/>
        <v>-4.0307998246810251E-5</v>
      </c>
      <c r="L1748">
        <v>5.1831042289904247E-3</v>
      </c>
      <c r="N1748" s="2">
        <v>35318</v>
      </c>
      <c r="O1748">
        <v>7.7733999999999996</v>
      </c>
      <c r="Q1748" s="2">
        <v>35318</v>
      </c>
      <c r="R1748">
        <v>7994.73</v>
      </c>
      <c r="S1748" s="8">
        <f t="shared" si="248"/>
        <v>-4.0052922181470496E-3</v>
      </c>
      <c r="T1748" s="9">
        <f t="shared" si="244"/>
        <v>-4.2416922181470499E-3</v>
      </c>
      <c r="U1748" s="3">
        <f>Sheet1!$B$17+Sheet1!$B$18*'Portfolio allocation'!K1748</f>
        <v>4.4155652722536836E-4</v>
      </c>
      <c r="V1748" s="13">
        <f t="shared" si="249"/>
        <v>-4.6832487453724184E-3</v>
      </c>
      <c r="W1748" s="13"/>
      <c r="X1748" s="2">
        <v>35318</v>
      </c>
      <c r="Y1748">
        <v>28.2072</v>
      </c>
      <c r="AA1748" s="2">
        <v>35318</v>
      </c>
      <c r="AB1748">
        <v>340.04</v>
      </c>
      <c r="AC1748">
        <f t="shared" si="250"/>
        <v>4.2528056704076445E-3</v>
      </c>
      <c r="AD1748">
        <f t="shared" si="245"/>
        <v>4.0156056704076445E-3</v>
      </c>
      <c r="AE1748">
        <f>Sheet2!$B$17+Sheet2!$B$18*'Portfolio allocation'!K1748</f>
        <v>1.7544110973255318E-5</v>
      </c>
      <c r="AF1748">
        <f t="shared" si="251"/>
        <v>3.9980615594343892E-3</v>
      </c>
      <c r="AH1748" s="2">
        <v>35318</v>
      </c>
      <c r="AI1748">
        <v>6.923</v>
      </c>
      <c r="AJ1748">
        <v>5.93</v>
      </c>
      <c r="AK1748">
        <v>1.2890299999999999</v>
      </c>
      <c r="AR1748" s="3"/>
    </row>
    <row r="1749" spans="1:44" hidden="1" outlineLevel="1" x14ac:dyDescent="0.2">
      <c r="A1749" s="2">
        <v>35319</v>
      </c>
      <c r="B1749">
        <v>16.059999999999999</v>
      </c>
      <c r="E1749" s="2">
        <v>35319</v>
      </c>
      <c r="F1749">
        <v>667.28</v>
      </c>
      <c r="G1749">
        <f t="shared" si="246"/>
        <v>5.2273994064566676E-3</v>
      </c>
      <c r="H1749" s="2">
        <v>35319</v>
      </c>
      <c r="I1749">
        <v>871.81</v>
      </c>
      <c r="J1749">
        <f t="shared" si="247"/>
        <v>5.4203042289904246E-3</v>
      </c>
      <c r="K1749">
        <f t="shared" si="243"/>
        <v>5.1831042289904247E-3</v>
      </c>
      <c r="L1749">
        <v>5.8875878276229464E-3</v>
      </c>
      <c r="N1749" s="2">
        <v>35319</v>
      </c>
      <c r="O1749">
        <v>7.8202999999999996</v>
      </c>
      <c r="Q1749" s="2">
        <v>35319</v>
      </c>
      <c r="R1749">
        <v>8042.95</v>
      </c>
      <c r="S1749" s="8">
        <f t="shared" si="248"/>
        <v>6.031473232992246E-3</v>
      </c>
      <c r="T1749" s="9">
        <f t="shared" si="244"/>
        <v>5.7942732329922461E-3</v>
      </c>
      <c r="U1749" s="3">
        <f>Sheet1!$B$17+Sheet1!$B$18*'Portfolio allocation'!K1749</f>
        <v>6.4339874131819734E-3</v>
      </c>
      <c r="V1749" s="13">
        <f t="shared" si="249"/>
        <v>-6.3971418018972728E-4</v>
      </c>
      <c r="W1749" s="13"/>
      <c r="X1749" s="2">
        <v>35319</v>
      </c>
      <c r="Y1749">
        <v>28.177299999999999</v>
      </c>
      <c r="AA1749" s="2">
        <v>35319</v>
      </c>
      <c r="AB1749">
        <v>339.68</v>
      </c>
      <c r="AC1749">
        <f t="shared" si="250"/>
        <v>-1.0586989765910548E-3</v>
      </c>
      <c r="AD1749">
        <f t="shared" si="245"/>
        <v>-1.296298976591055E-3</v>
      </c>
      <c r="AE1749">
        <f>Sheet2!$B$17+Sheet2!$B$18*'Portfolio allocation'!K1749</f>
        <v>4.6623355247309688E-3</v>
      </c>
      <c r="AF1749">
        <f t="shared" si="251"/>
        <v>-5.9586345013220238E-3</v>
      </c>
      <c r="AH1749" s="2">
        <v>35319</v>
      </c>
      <c r="AI1749">
        <v>6.9210000000000003</v>
      </c>
      <c r="AJ1749">
        <v>5.94</v>
      </c>
      <c r="AK1749">
        <v>1.28698</v>
      </c>
      <c r="AR1749" s="3"/>
    </row>
    <row r="1750" spans="1:44" hidden="1" outlineLevel="1" x14ac:dyDescent="0.2">
      <c r="A1750" s="2">
        <v>35320</v>
      </c>
      <c r="B1750">
        <v>15.97</v>
      </c>
      <c r="E1750" s="2">
        <v>35320</v>
      </c>
      <c r="F1750">
        <v>671.15</v>
      </c>
      <c r="G1750">
        <f t="shared" si="246"/>
        <v>5.799664308835828E-3</v>
      </c>
      <c r="H1750" s="2">
        <v>35320</v>
      </c>
      <c r="I1750">
        <v>877.15</v>
      </c>
      <c r="J1750">
        <f t="shared" si="247"/>
        <v>6.1251878276229466E-3</v>
      </c>
      <c r="K1750">
        <f t="shared" si="243"/>
        <v>5.8875878276229464E-3</v>
      </c>
      <c r="L1750">
        <v>1.3752485435786346E-2</v>
      </c>
      <c r="N1750" s="2">
        <v>35320</v>
      </c>
      <c r="O1750">
        <v>8.0195000000000007</v>
      </c>
      <c r="Q1750" s="2">
        <v>35320</v>
      </c>
      <c r="R1750">
        <v>8247.83</v>
      </c>
      <c r="S1750" s="8">
        <f t="shared" si="248"/>
        <v>2.5473240539851671E-2</v>
      </c>
      <c r="T1750" s="9">
        <f t="shared" si="244"/>
        <v>2.523564053985167E-2</v>
      </c>
      <c r="U1750" s="3">
        <f>Sheet1!$B$17+Sheet1!$B$18*'Portfolio allocation'!K1750</f>
        <v>7.2421888515218774E-3</v>
      </c>
      <c r="V1750" s="13">
        <f t="shared" si="249"/>
        <v>1.7993451688329793E-2</v>
      </c>
      <c r="W1750" s="13"/>
      <c r="X1750" s="2">
        <v>35320</v>
      </c>
      <c r="Y1750">
        <v>27.9983</v>
      </c>
      <c r="AA1750" s="2">
        <v>35320</v>
      </c>
      <c r="AB1750">
        <v>337.52</v>
      </c>
      <c r="AC1750">
        <f t="shared" si="250"/>
        <v>-6.3589260480453325E-3</v>
      </c>
      <c r="AD1750">
        <f t="shared" si="245"/>
        <v>-6.5949260480453326E-3</v>
      </c>
      <c r="AE1750">
        <f>Sheet2!$B$17+Sheet2!$B$18*'Portfolio allocation'!K1750</f>
        <v>5.2887803136371257E-3</v>
      </c>
      <c r="AF1750">
        <f t="shared" si="251"/>
        <v>-1.1883706361682459E-2</v>
      </c>
      <c r="AH1750" s="2">
        <v>35320</v>
      </c>
      <c r="AI1750">
        <v>6.87</v>
      </c>
      <c r="AJ1750">
        <v>5.9</v>
      </c>
      <c r="AK1750">
        <v>1.28468</v>
      </c>
      <c r="AR1750" s="3"/>
    </row>
    <row r="1751" spans="1:44" hidden="1" outlineLevel="1" x14ac:dyDescent="0.2">
      <c r="A1751" s="2">
        <v>35321</v>
      </c>
      <c r="B1751">
        <v>15.2</v>
      </c>
      <c r="E1751" s="2">
        <v>35321</v>
      </c>
      <c r="F1751">
        <v>680.54</v>
      </c>
      <c r="G1751">
        <f t="shared" si="246"/>
        <v>1.3990911122699901E-2</v>
      </c>
      <c r="H1751" s="2">
        <v>35321</v>
      </c>
      <c r="I1751">
        <v>889.42</v>
      </c>
      <c r="J1751">
        <f t="shared" si="247"/>
        <v>1.3988485435786346E-2</v>
      </c>
      <c r="K1751">
        <f t="shared" si="243"/>
        <v>1.3752485435786346E-2</v>
      </c>
      <c r="L1751">
        <v>5.0997157338489828E-3</v>
      </c>
      <c r="N1751" s="2">
        <v>35321</v>
      </c>
      <c r="O1751">
        <v>8.1875</v>
      </c>
      <c r="Q1751" s="2">
        <v>35321</v>
      </c>
      <c r="R1751">
        <v>8420.59</v>
      </c>
      <c r="S1751" s="8">
        <f t="shared" si="248"/>
        <v>2.0946115523719611E-2</v>
      </c>
      <c r="T1751" s="9">
        <f t="shared" si="244"/>
        <v>2.0710115523719611E-2</v>
      </c>
      <c r="U1751" s="3">
        <f>Sheet1!$B$17+Sheet1!$B$18*'Portfolio allocation'!K1751</f>
        <v>1.6264998710619E-2</v>
      </c>
      <c r="V1751" s="13">
        <f t="shared" si="249"/>
        <v>4.4451168131006101E-3</v>
      </c>
      <c r="W1751" s="13"/>
      <c r="X1751" s="2">
        <v>35321</v>
      </c>
      <c r="Y1751">
        <v>29.162400000000002</v>
      </c>
      <c r="AA1751" s="2">
        <v>35321</v>
      </c>
      <c r="AB1751">
        <v>351.56</v>
      </c>
      <c r="AC1751">
        <f t="shared" si="250"/>
        <v>4.1597534960891247E-2</v>
      </c>
      <c r="AD1751">
        <f t="shared" si="245"/>
        <v>4.1367934960891244E-2</v>
      </c>
      <c r="AE1751">
        <f>Sheet2!$B$17+Sheet2!$B$18*'Portfolio allocation'!K1751</f>
        <v>1.228244791850139E-2</v>
      </c>
      <c r="AF1751">
        <f t="shared" si="251"/>
        <v>2.9085487042389856E-2</v>
      </c>
      <c r="AH1751" s="2">
        <v>35321</v>
      </c>
      <c r="AI1751">
        <v>6.726</v>
      </c>
      <c r="AJ1751">
        <v>5.74</v>
      </c>
      <c r="AK1751">
        <v>1.28457</v>
      </c>
      <c r="AR1751" s="3"/>
    </row>
    <row r="1752" spans="1:44" hidden="1" outlineLevel="1" x14ac:dyDescent="0.2">
      <c r="A1752" s="2">
        <v>35324</v>
      </c>
      <c r="B1752">
        <v>15.43</v>
      </c>
      <c r="E1752" s="2">
        <v>35324</v>
      </c>
      <c r="F1752">
        <v>683.98</v>
      </c>
      <c r="G1752">
        <f t="shared" si="246"/>
        <v>5.0548094160520751E-3</v>
      </c>
      <c r="H1752" s="2">
        <v>35324</v>
      </c>
      <c r="I1752">
        <v>894.16</v>
      </c>
      <c r="J1752">
        <f t="shared" si="247"/>
        <v>5.3293157338489827E-3</v>
      </c>
      <c r="K1752">
        <f t="shared" si="243"/>
        <v>5.0997157338489828E-3</v>
      </c>
      <c r="L1752">
        <v>-1.7505805851301716E-3</v>
      </c>
      <c r="N1752" s="2">
        <v>35324</v>
      </c>
      <c r="O1752">
        <v>8.2187000000000001</v>
      </c>
      <c r="Q1752" s="2">
        <v>35324</v>
      </c>
      <c r="R1752">
        <v>8452.7199999999993</v>
      </c>
      <c r="S1752" s="8">
        <f t="shared" si="248"/>
        <v>3.8156471221135746E-3</v>
      </c>
      <c r="T1752" s="9">
        <f t="shared" si="244"/>
        <v>3.5860471221135747E-3</v>
      </c>
      <c r="U1752" s="3">
        <f>Sheet1!$B$17+Sheet1!$B$18*'Portfolio allocation'!K1752</f>
        <v>6.3383220182102046E-3</v>
      </c>
      <c r="V1752" s="13">
        <f t="shared" si="249"/>
        <v>-2.7522748960966299E-3</v>
      </c>
      <c r="W1752" s="13"/>
      <c r="X1752" s="2">
        <v>35324</v>
      </c>
      <c r="Y1752">
        <v>29.311599999999999</v>
      </c>
      <c r="AA1752" s="2">
        <v>35324</v>
      </c>
      <c r="AB1752">
        <v>353.36</v>
      </c>
      <c r="AC1752">
        <f t="shared" si="250"/>
        <v>5.1200364091479322E-3</v>
      </c>
      <c r="AD1752">
        <f t="shared" si="245"/>
        <v>4.8904364091479323E-3</v>
      </c>
      <c r="AE1752">
        <f>Sheet2!$B$17+Sheet2!$B$18*'Portfolio allocation'!K1752</f>
        <v>4.5881843474182777E-3</v>
      </c>
      <c r="AF1752">
        <f t="shared" si="251"/>
        <v>3.0225206172965462E-4</v>
      </c>
      <c r="AH1752" s="2">
        <v>35324</v>
      </c>
      <c r="AI1752">
        <v>6.7190000000000003</v>
      </c>
      <c r="AJ1752">
        <v>5.74</v>
      </c>
      <c r="AK1752">
        <v>1.2878799999999999</v>
      </c>
      <c r="AR1752" s="3"/>
    </row>
    <row r="1753" spans="1:44" hidden="1" outlineLevel="1" x14ac:dyDescent="0.2">
      <c r="A1753" s="2">
        <v>35325</v>
      </c>
      <c r="B1753">
        <v>15.74</v>
      </c>
      <c r="E1753" s="2">
        <v>35325</v>
      </c>
      <c r="F1753">
        <v>682.94</v>
      </c>
      <c r="G1753">
        <f t="shared" si="246"/>
        <v>-1.5205122956810646E-3</v>
      </c>
      <c r="H1753" s="2">
        <v>35325</v>
      </c>
      <c r="I1753">
        <v>892.8</v>
      </c>
      <c r="J1753">
        <f t="shared" si="247"/>
        <v>-1.5209805851301716E-3</v>
      </c>
      <c r="K1753">
        <f t="shared" si="243"/>
        <v>-1.7505805851301716E-3</v>
      </c>
      <c r="L1753">
        <v>-2.3389347670251357E-3</v>
      </c>
      <c r="N1753" s="2">
        <v>35325</v>
      </c>
      <c r="O1753">
        <v>8.3672000000000004</v>
      </c>
      <c r="Q1753" s="2">
        <v>35325</v>
      </c>
      <c r="R1753">
        <v>8605.39</v>
      </c>
      <c r="S1753" s="8">
        <f t="shared" si="248"/>
        <v>1.8061641696400788E-2</v>
      </c>
      <c r="T1753" s="9">
        <f t="shared" si="244"/>
        <v>1.7832041696400788E-2</v>
      </c>
      <c r="U1753" s="3">
        <f>Sheet1!$B$17+Sheet1!$B$18*'Portfolio allocation'!K1753</f>
        <v>-1.5205115285186234E-3</v>
      </c>
      <c r="V1753" s="13">
        <f t="shared" si="249"/>
        <v>1.9352553224919411E-2</v>
      </c>
      <c r="W1753" s="13"/>
      <c r="X1753" s="2">
        <v>35325</v>
      </c>
      <c r="Y1753">
        <v>29.520499999999998</v>
      </c>
      <c r="AA1753" s="2">
        <v>35325</v>
      </c>
      <c r="AB1753">
        <v>355.88</v>
      </c>
      <c r="AC1753">
        <f t="shared" si="250"/>
        <v>7.1315372424722856E-3</v>
      </c>
      <c r="AD1753">
        <f t="shared" si="245"/>
        <v>6.8983372424722854E-3</v>
      </c>
      <c r="AE1753">
        <f>Sheet2!$B$17+Sheet2!$B$18*'Portfolio allocation'!K1753</f>
        <v>-1.5032739062833863E-3</v>
      </c>
      <c r="AF1753">
        <f t="shared" si="251"/>
        <v>8.4016111487556708E-3</v>
      </c>
      <c r="AH1753" s="2">
        <v>35325</v>
      </c>
      <c r="AI1753">
        <v>6.7990000000000004</v>
      </c>
      <c r="AJ1753">
        <v>5.83</v>
      </c>
      <c r="AK1753">
        <v>1.28515</v>
      </c>
      <c r="AR1753" s="3"/>
    </row>
    <row r="1754" spans="1:44" hidden="1" outlineLevel="1" x14ac:dyDescent="0.2">
      <c r="A1754" s="2">
        <v>35326</v>
      </c>
      <c r="B1754">
        <v>15.86</v>
      </c>
      <c r="E1754" s="2">
        <v>35326</v>
      </c>
      <c r="F1754">
        <v>681.47</v>
      </c>
      <c r="G1754">
        <f t="shared" si="246"/>
        <v>-2.1524584883005904E-3</v>
      </c>
      <c r="H1754" s="2">
        <v>35326</v>
      </c>
      <c r="I1754">
        <v>890.92</v>
      </c>
      <c r="J1754">
        <f t="shared" si="247"/>
        <v>-2.1057347670251358E-3</v>
      </c>
      <c r="K1754">
        <f t="shared" si="243"/>
        <v>-2.3389347670251357E-3</v>
      </c>
      <c r="L1754">
        <v>2.0673922327481557E-3</v>
      </c>
      <c r="N1754" s="2">
        <v>35326</v>
      </c>
      <c r="O1754">
        <v>8.5312000000000001</v>
      </c>
      <c r="Q1754" s="2">
        <v>35326</v>
      </c>
      <c r="R1754">
        <v>8774.1200000000008</v>
      </c>
      <c r="S1754" s="8">
        <f t="shared" si="248"/>
        <v>1.9607478568664627E-2</v>
      </c>
      <c r="T1754" s="9">
        <f t="shared" si="244"/>
        <v>1.9374278568664628E-2</v>
      </c>
      <c r="U1754" s="3">
        <f>Sheet1!$B$17+Sheet1!$B$18*'Portfolio allocation'!K1754</f>
        <v>-2.1954863568663966E-3</v>
      </c>
      <c r="V1754" s="13">
        <f t="shared" si="249"/>
        <v>2.1569764925531025E-2</v>
      </c>
      <c r="W1754" s="13"/>
      <c r="X1754" s="2">
        <v>35326</v>
      </c>
      <c r="Y1754">
        <v>29.729500000000002</v>
      </c>
      <c r="AA1754" s="2">
        <v>35326</v>
      </c>
      <c r="AB1754">
        <v>358.39</v>
      </c>
      <c r="AC1754">
        <f t="shared" si="250"/>
        <v>7.0529391929863294E-3</v>
      </c>
      <c r="AD1754">
        <f t="shared" si="245"/>
        <v>6.8193391929863298E-3</v>
      </c>
      <c r="AE1754">
        <f>Sheet2!$B$17+Sheet2!$B$18*'Portfolio allocation'!K1754</f>
        <v>-2.0264534550971307E-3</v>
      </c>
      <c r="AF1754">
        <f t="shared" si="251"/>
        <v>8.8457926480834601E-3</v>
      </c>
      <c r="AH1754" s="2">
        <v>35326</v>
      </c>
      <c r="AI1754">
        <v>6.8170000000000002</v>
      </c>
      <c r="AJ1754">
        <v>5.84</v>
      </c>
      <c r="AK1754">
        <v>1.2889299999999999</v>
      </c>
      <c r="AR1754" s="3"/>
    </row>
    <row r="1755" spans="1:44" hidden="1" outlineLevel="1" x14ac:dyDescent="0.2">
      <c r="A1755" s="2">
        <v>35327</v>
      </c>
      <c r="B1755">
        <v>16.03</v>
      </c>
      <c r="E1755" s="2">
        <v>35327</v>
      </c>
      <c r="F1755">
        <v>683</v>
      </c>
      <c r="G1755">
        <f t="shared" si="246"/>
        <v>2.2451465214903266E-3</v>
      </c>
      <c r="H1755" s="2">
        <v>35327</v>
      </c>
      <c r="I1755">
        <v>892.97</v>
      </c>
      <c r="J1755">
        <f t="shared" si="247"/>
        <v>2.3009922327481558E-3</v>
      </c>
      <c r="K1755">
        <f t="shared" si="243"/>
        <v>2.0673922327481557E-3</v>
      </c>
      <c r="L1755">
        <v>5.667654030930459E-3</v>
      </c>
      <c r="N1755" s="2">
        <v>35327</v>
      </c>
      <c r="O1755">
        <v>8.6094000000000008</v>
      </c>
      <c r="Q1755" s="2">
        <v>35327</v>
      </c>
      <c r="R1755">
        <v>8854.4699999999993</v>
      </c>
      <c r="S1755" s="8">
        <f t="shared" si="248"/>
        <v>9.1576135270543535E-3</v>
      </c>
      <c r="T1755" s="9">
        <f t="shared" si="244"/>
        <v>8.924013527054353E-3</v>
      </c>
      <c r="U1755" s="3">
        <f>Sheet1!$B$17+Sheet1!$B$18*'Portfolio allocation'!K1755</f>
        <v>2.8595636484501255E-3</v>
      </c>
      <c r="V1755" s="13">
        <f t="shared" si="249"/>
        <v>6.0644498786042271E-3</v>
      </c>
      <c r="W1755" s="13"/>
      <c r="X1755" s="2">
        <v>35327</v>
      </c>
      <c r="Y1755">
        <v>29.4907</v>
      </c>
      <c r="AA1755" s="2">
        <v>35327</v>
      </c>
      <c r="AB1755">
        <v>355.52</v>
      </c>
      <c r="AC1755">
        <f t="shared" si="250"/>
        <v>-8.0080359385027444E-3</v>
      </c>
      <c r="AD1755">
        <f t="shared" si="245"/>
        <v>-8.2420359385027443E-3</v>
      </c>
      <c r="AE1755">
        <f>Sheet2!$B$17+Sheet2!$B$18*'Portfolio allocation'!K1755</f>
        <v>1.8917649286701575E-3</v>
      </c>
      <c r="AF1755">
        <f t="shared" si="251"/>
        <v>-1.0133800867172901E-2</v>
      </c>
      <c r="AH1755" s="2">
        <v>35327</v>
      </c>
      <c r="AI1755">
        <v>6.85</v>
      </c>
      <c r="AJ1755">
        <v>5.85</v>
      </c>
      <c r="AK1755">
        <v>1.28511</v>
      </c>
      <c r="AR1755" s="3"/>
    </row>
    <row r="1756" spans="1:44" hidden="1" outlineLevel="1" x14ac:dyDescent="0.2">
      <c r="A1756" s="2">
        <v>35328</v>
      </c>
      <c r="B1756">
        <v>15.65</v>
      </c>
      <c r="E1756" s="2">
        <v>35328</v>
      </c>
      <c r="F1756">
        <v>687.03</v>
      </c>
      <c r="G1756">
        <f t="shared" si="246"/>
        <v>5.9004392386530213E-3</v>
      </c>
      <c r="H1756" s="2">
        <v>35328</v>
      </c>
      <c r="I1756">
        <v>898.24</v>
      </c>
      <c r="J1756">
        <f t="shared" si="247"/>
        <v>5.9016540309304588E-3</v>
      </c>
      <c r="K1756">
        <f t="shared" si="243"/>
        <v>5.667654030930459E-3</v>
      </c>
      <c r="L1756">
        <v>-1.0021688635554629E-3</v>
      </c>
      <c r="N1756" s="2">
        <v>35328</v>
      </c>
      <c r="O1756">
        <v>8.6327999999999996</v>
      </c>
      <c r="Q1756" s="2">
        <v>35328</v>
      </c>
      <c r="R1756">
        <v>8878.57</v>
      </c>
      <c r="S1756" s="8">
        <f t="shared" si="248"/>
        <v>2.7217891076485312E-3</v>
      </c>
      <c r="T1756" s="9">
        <f t="shared" si="244"/>
        <v>2.4877891076485314E-3</v>
      </c>
      <c r="U1756" s="3">
        <f>Sheet1!$B$17+Sheet1!$B$18*'Portfolio allocation'!K1756</f>
        <v>6.9898752260926164E-3</v>
      </c>
      <c r="V1756" s="13">
        <f t="shared" si="249"/>
        <v>-4.502086118444085E-3</v>
      </c>
      <c r="W1756" s="13"/>
      <c r="X1756" s="2">
        <v>35328</v>
      </c>
      <c r="Y1756">
        <v>29.371300000000002</v>
      </c>
      <c r="AA1756" s="2">
        <v>35328</v>
      </c>
      <c r="AB1756">
        <v>354.08</v>
      </c>
      <c r="AC1756">
        <f t="shared" si="250"/>
        <v>-4.0504050405040237E-3</v>
      </c>
      <c r="AD1756">
        <f t="shared" si="245"/>
        <v>-4.2844050405040236E-3</v>
      </c>
      <c r="AE1756">
        <f>Sheet2!$B$17+Sheet2!$B$18*'Portfolio allocation'!K1756</f>
        <v>5.0932095705995394E-3</v>
      </c>
      <c r="AF1756">
        <f t="shared" si="251"/>
        <v>-9.377614611103563E-3</v>
      </c>
      <c r="AH1756" s="2">
        <v>35328</v>
      </c>
      <c r="AI1756">
        <v>6.8369999999999997</v>
      </c>
      <c r="AJ1756">
        <v>5.85</v>
      </c>
      <c r="AK1756">
        <v>1.28596</v>
      </c>
      <c r="AR1756" s="3"/>
    </row>
    <row r="1757" spans="1:44" hidden="1" outlineLevel="1" x14ac:dyDescent="0.2">
      <c r="A1757" s="2">
        <v>35331</v>
      </c>
      <c r="B1757">
        <v>16.46</v>
      </c>
      <c r="E1757" s="2">
        <v>35331</v>
      </c>
      <c r="F1757">
        <v>686.48</v>
      </c>
      <c r="G1757">
        <f t="shared" si="246"/>
        <v>-8.0054728323353253E-4</v>
      </c>
      <c r="H1757" s="2">
        <v>35331</v>
      </c>
      <c r="I1757">
        <v>897.55</v>
      </c>
      <c r="J1757">
        <f t="shared" si="247"/>
        <v>-7.6816886355546288E-4</v>
      </c>
      <c r="K1757">
        <f t="shared" si="243"/>
        <v>-1.0021688635554629E-3</v>
      </c>
      <c r="L1757">
        <v>-1.5041242270625191E-3</v>
      </c>
      <c r="N1757" s="2">
        <v>35331</v>
      </c>
      <c r="O1757">
        <v>8.6094000000000008</v>
      </c>
      <c r="Q1757" s="2">
        <v>35331</v>
      </c>
      <c r="R1757">
        <v>8854.4699999999993</v>
      </c>
      <c r="S1757" s="8">
        <f t="shared" si="248"/>
        <v>-2.7144010803541452E-3</v>
      </c>
      <c r="T1757" s="9">
        <f t="shared" si="244"/>
        <v>-2.948401080354145E-3</v>
      </c>
      <c r="U1757" s="3">
        <f>Sheet1!$B$17+Sheet1!$B$18*'Portfolio allocation'!K1757</f>
        <v>-6.6191463425275751E-4</v>
      </c>
      <c r="V1757" s="13">
        <f t="shared" si="249"/>
        <v>-2.2864864461013875E-3</v>
      </c>
      <c r="W1757" s="13"/>
      <c r="X1757" s="2">
        <v>35331</v>
      </c>
      <c r="Y1757">
        <v>29.669799999999999</v>
      </c>
      <c r="AA1757" s="2">
        <v>35331</v>
      </c>
      <c r="AB1757">
        <v>357.68</v>
      </c>
      <c r="AC1757">
        <f t="shared" si="250"/>
        <v>1.016719385449627E-2</v>
      </c>
      <c r="AD1757">
        <f t="shared" si="245"/>
        <v>9.9331938544962705E-3</v>
      </c>
      <c r="AE1757">
        <f>Sheet2!$B$17+Sheet2!$B$18*'Portfolio allocation'!K1757</f>
        <v>-8.3776710974926046E-4</v>
      </c>
      <c r="AF1757">
        <f t="shared" si="251"/>
        <v>1.077096096424553E-2</v>
      </c>
      <c r="AH1757" s="2">
        <v>35331</v>
      </c>
      <c r="AI1757">
        <v>6.8150000000000004</v>
      </c>
      <c r="AJ1757">
        <v>5.85</v>
      </c>
      <c r="AK1757">
        <v>1.28779</v>
      </c>
      <c r="AR1757" s="3"/>
    </row>
    <row r="1758" spans="1:44" hidden="1" outlineLevel="1" x14ac:dyDescent="0.2">
      <c r="A1758" s="2">
        <v>35332</v>
      </c>
      <c r="B1758">
        <v>16.45</v>
      </c>
      <c r="E1758" s="2">
        <v>35332</v>
      </c>
      <c r="F1758">
        <v>685.61</v>
      </c>
      <c r="G1758">
        <f t="shared" si="246"/>
        <v>-1.2673348094627279E-3</v>
      </c>
      <c r="H1758" s="2">
        <v>35332</v>
      </c>
      <c r="I1758">
        <v>896.41</v>
      </c>
      <c r="J1758">
        <f t="shared" si="247"/>
        <v>-1.270124227062519E-3</v>
      </c>
      <c r="K1758">
        <f t="shared" si="243"/>
        <v>-1.5041242270625191E-3</v>
      </c>
      <c r="L1758">
        <v>1.277795071451942E-4</v>
      </c>
      <c r="N1758" s="2">
        <v>35332</v>
      </c>
      <c r="O1758">
        <v>8.5547000000000004</v>
      </c>
      <c r="Q1758" s="2">
        <v>35332</v>
      </c>
      <c r="R1758">
        <v>8798.23</v>
      </c>
      <c r="S1758" s="8">
        <f t="shared" si="248"/>
        <v>-6.3515941665621689E-3</v>
      </c>
      <c r="T1758" s="9">
        <f t="shared" si="244"/>
        <v>-6.5855941665621687E-3</v>
      </c>
      <c r="U1758" s="3">
        <f>Sheet1!$B$17+Sheet1!$B$18*'Portfolio allocation'!K1758</f>
        <v>-1.2377705485086792E-3</v>
      </c>
      <c r="V1758" s="13">
        <f t="shared" si="249"/>
        <v>-5.3478236180534893E-3</v>
      </c>
      <c r="W1758" s="13"/>
      <c r="X1758" s="2">
        <v>35332</v>
      </c>
      <c r="Y1758">
        <v>29.639900000000001</v>
      </c>
      <c r="AA1758" s="2">
        <v>35332</v>
      </c>
      <c r="AB1758">
        <v>357.32</v>
      </c>
      <c r="AC1758">
        <f t="shared" si="250"/>
        <v>-1.0064862446880207E-3</v>
      </c>
      <c r="AD1758">
        <f t="shared" si="245"/>
        <v>-1.2356862446880207E-3</v>
      </c>
      <c r="AE1758">
        <f>Sheet2!$B$17+Sheet2!$B$18*'Portfolio allocation'!K1758</f>
        <v>-1.2841186250192645E-3</v>
      </c>
      <c r="AF1758">
        <f t="shared" si="251"/>
        <v>4.8432380331243875E-5</v>
      </c>
      <c r="AH1758" s="2">
        <v>35332</v>
      </c>
      <c r="AI1758">
        <v>6.7249999999999996</v>
      </c>
      <c r="AJ1758">
        <v>5.73</v>
      </c>
      <c r="AK1758">
        <v>1.2878099999999999</v>
      </c>
      <c r="AR1758" s="3"/>
    </row>
    <row r="1759" spans="1:44" hidden="1" outlineLevel="1" x14ac:dyDescent="0.2">
      <c r="A1759" s="2">
        <v>35333</v>
      </c>
      <c r="B1759">
        <v>16.22</v>
      </c>
      <c r="E1759" s="2">
        <v>35333</v>
      </c>
      <c r="F1759">
        <v>685.83</v>
      </c>
      <c r="G1759">
        <f t="shared" si="246"/>
        <v>3.2088213415804034E-4</v>
      </c>
      <c r="H1759" s="2">
        <v>35333</v>
      </c>
      <c r="I1759">
        <v>896.73</v>
      </c>
      <c r="J1759">
        <f t="shared" si="247"/>
        <v>3.5697950714519422E-4</v>
      </c>
      <c r="K1759">
        <f t="shared" si="243"/>
        <v>1.277795071451942E-4</v>
      </c>
      <c r="L1759">
        <v>1.2885211825176032E-4</v>
      </c>
      <c r="N1759" s="2">
        <v>35333</v>
      </c>
      <c r="O1759">
        <v>8.4765999999999995</v>
      </c>
      <c r="Q1759" s="2">
        <v>35333</v>
      </c>
      <c r="R1759">
        <v>8717.8799999999992</v>
      </c>
      <c r="S1759" s="8">
        <f t="shared" si="248"/>
        <v>-9.1325186997839314E-3</v>
      </c>
      <c r="T1759" s="9">
        <f t="shared" si="244"/>
        <v>-9.361718699783932E-3</v>
      </c>
      <c r="U1759" s="3">
        <f>Sheet1!$B$17+Sheet1!$B$18*'Portfolio allocation'!K1759</f>
        <v>6.3439077331495957E-4</v>
      </c>
      <c r="V1759" s="13">
        <f t="shared" si="249"/>
        <v>-9.9961094730988912E-3</v>
      </c>
      <c r="W1759" s="13"/>
      <c r="X1759" s="2">
        <v>35333</v>
      </c>
      <c r="Y1759">
        <v>30.207100000000001</v>
      </c>
      <c r="AA1759" s="2">
        <v>35333</v>
      </c>
      <c r="AB1759">
        <v>364.15</v>
      </c>
      <c r="AC1759">
        <f t="shared" si="250"/>
        <v>1.911451919847762E-2</v>
      </c>
      <c r="AD1759">
        <f t="shared" si="245"/>
        <v>1.8886519198477621E-2</v>
      </c>
      <c r="AE1759">
        <f>Sheet2!$B$17+Sheet2!$B$18*'Portfolio allocation'!K1759</f>
        <v>1.6701180906793161E-4</v>
      </c>
      <c r="AF1759">
        <f t="shared" si="251"/>
        <v>1.8719507389409688E-2</v>
      </c>
      <c r="AH1759" s="2">
        <v>35333</v>
      </c>
      <c r="AI1759">
        <v>6.6879999999999997</v>
      </c>
      <c r="AJ1759">
        <v>5.7</v>
      </c>
      <c r="AK1759">
        <v>1.29125</v>
      </c>
      <c r="AR1759" s="3"/>
    </row>
    <row r="1760" spans="1:44" hidden="1" outlineLevel="1" x14ac:dyDescent="0.2">
      <c r="A1760" s="2">
        <v>35334</v>
      </c>
      <c r="B1760">
        <v>16.11</v>
      </c>
      <c r="E1760" s="2">
        <v>35334</v>
      </c>
      <c r="F1760">
        <v>685.86</v>
      </c>
      <c r="G1760">
        <f t="shared" si="246"/>
        <v>4.3742618433206815E-5</v>
      </c>
      <c r="H1760" s="2">
        <v>35334</v>
      </c>
      <c r="I1760">
        <v>897.05</v>
      </c>
      <c r="J1760">
        <f t="shared" si="247"/>
        <v>3.5685211825176033E-4</v>
      </c>
      <c r="K1760">
        <f t="shared" si="243"/>
        <v>1.2885211825176032E-4</v>
      </c>
      <c r="L1760">
        <v>2.7564427846843827E-4</v>
      </c>
      <c r="N1760" s="2">
        <v>35334</v>
      </c>
      <c r="O1760">
        <v>8.25</v>
      </c>
      <c r="Q1760" s="2">
        <v>35334</v>
      </c>
      <c r="R1760">
        <v>8484.86</v>
      </c>
      <c r="S1760" s="8">
        <f t="shared" si="248"/>
        <v>-2.6728975393100041E-2</v>
      </c>
      <c r="T1760" s="9">
        <f t="shared" si="244"/>
        <v>-2.695697539310004E-2</v>
      </c>
      <c r="U1760" s="3">
        <f>Sheet1!$B$17+Sheet1!$B$18*'Portfolio allocation'!K1760</f>
        <v>6.3562129995999267E-4</v>
      </c>
      <c r="V1760" s="13">
        <f t="shared" si="249"/>
        <v>-2.7592596693060033E-2</v>
      </c>
      <c r="W1760" s="13"/>
      <c r="X1760" s="2">
        <v>35334</v>
      </c>
      <c r="Y1760">
        <v>29.6996</v>
      </c>
      <c r="AA1760" s="2">
        <v>35334</v>
      </c>
      <c r="AB1760">
        <v>358.03</v>
      </c>
      <c r="AC1760">
        <f t="shared" si="250"/>
        <v>-1.6806261156117053E-2</v>
      </c>
      <c r="AD1760">
        <f t="shared" si="245"/>
        <v>-1.7032261156117053E-2</v>
      </c>
      <c r="AE1760">
        <f>Sheet2!$B$17+Sheet2!$B$18*'Portfolio allocation'!K1760</f>
        <v>1.6796560222867444E-4</v>
      </c>
      <c r="AF1760">
        <f t="shared" si="251"/>
        <v>-1.7200226758345729E-2</v>
      </c>
      <c r="AH1760" s="2">
        <v>35334</v>
      </c>
      <c r="AI1760">
        <v>6.6470000000000002</v>
      </c>
      <c r="AJ1760">
        <v>5.65</v>
      </c>
      <c r="AK1760">
        <v>1.28224</v>
      </c>
      <c r="AR1760" s="3"/>
    </row>
    <row r="1761" spans="1:44" hidden="1" outlineLevel="1" x14ac:dyDescent="0.2">
      <c r="A1761" s="2">
        <v>35335</v>
      </c>
      <c r="B1761">
        <v>16.100000000000001</v>
      </c>
      <c r="E1761" s="2">
        <v>35335</v>
      </c>
      <c r="F1761">
        <v>686.19</v>
      </c>
      <c r="G1761">
        <f t="shared" si="246"/>
        <v>4.8114775610197391E-4</v>
      </c>
      <c r="H1761" s="2">
        <v>35335</v>
      </c>
      <c r="I1761">
        <v>897.5</v>
      </c>
      <c r="J1761">
        <f t="shared" si="247"/>
        <v>5.0164427846843829E-4</v>
      </c>
      <c r="K1761">
        <f t="shared" si="243"/>
        <v>2.7564427846843827E-4</v>
      </c>
      <c r="L1761">
        <v>1.4106830083565444E-3</v>
      </c>
      <c r="N1761" s="2">
        <v>35335</v>
      </c>
      <c r="O1761">
        <v>8.3984000000000005</v>
      </c>
      <c r="Q1761" s="2">
        <v>35335</v>
      </c>
      <c r="R1761">
        <v>8637.5300000000007</v>
      </c>
      <c r="S1761" s="8">
        <f t="shared" si="248"/>
        <v>1.799322558062233E-2</v>
      </c>
      <c r="T1761" s="9">
        <f t="shared" si="244"/>
        <v>1.7767225580622329E-2</v>
      </c>
      <c r="U1761" s="3">
        <f>Sheet1!$B$17+Sheet1!$B$18*'Portfolio allocation'!K1761</f>
        <v>8.0402498636863193E-4</v>
      </c>
      <c r="V1761" s="13">
        <f t="shared" si="249"/>
        <v>1.6963200594253696E-2</v>
      </c>
      <c r="W1761" s="13"/>
      <c r="X1761" s="2">
        <v>35335</v>
      </c>
      <c r="Y1761">
        <v>29.789200000000001</v>
      </c>
      <c r="AA1761" s="2">
        <v>35335</v>
      </c>
      <c r="AB1761">
        <v>359.11</v>
      </c>
      <c r="AC1761">
        <f t="shared" si="250"/>
        <v>3.0165069966205937E-3</v>
      </c>
      <c r="AD1761">
        <f t="shared" si="245"/>
        <v>2.7893069966205939E-3</v>
      </c>
      <c r="AE1761">
        <f>Sheet2!$B$17+Sheet2!$B$18*'Portfolio allocation'!K1761</f>
        <v>2.9849693610005835E-4</v>
      </c>
      <c r="AF1761">
        <f t="shared" si="251"/>
        <v>2.4908100605205356E-3</v>
      </c>
      <c r="AH1761" s="2">
        <v>35335</v>
      </c>
      <c r="AI1761">
        <v>6.6769999999999996</v>
      </c>
      <c r="AJ1761">
        <v>5.68</v>
      </c>
      <c r="AK1761">
        <v>1.2810600000000001</v>
      </c>
      <c r="AR1761" s="3"/>
    </row>
    <row r="1762" spans="1:44" hidden="1" outlineLevel="1" x14ac:dyDescent="0.2">
      <c r="A1762" s="2">
        <v>35338</v>
      </c>
      <c r="B1762">
        <v>16.95</v>
      </c>
      <c r="E1762" s="2">
        <v>35338</v>
      </c>
      <c r="F1762">
        <v>687.31</v>
      </c>
      <c r="G1762">
        <f t="shared" si="246"/>
        <v>1.6322009938936066E-3</v>
      </c>
      <c r="H1762" s="2">
        <v>35338</v>
      </c>
      <c r="I1762">
        <v>898.97</v>
      </c>
      <c r="J1762">
        <f t="shared" si="247"/>
        <v>1.6378830083565443E-3</v>
      </c>
      <c r="K1762">
        <f t="shared" si="243"/>
        <v>1.4106830083565444E-3</v>
      </c>
      <c r="L1762">
        <v>2.3523312813552751E-3</v>
      </c>
      <c r="N1762" s="2">
        <v>35338</v>
      </c>
      <c r="O1762">
        <v>8.2422000000000004</v>
      </c>
      <c r="Q1762" s="2">
        <v>35338</v>
      </c>
      <c r="R1762">
        <v>8476.83</v>
      </c>
      <c r="S1762" s="8">
        <f t="shared" si="248"/>
        <v>-1.8604855786318653E-2</v>
      </c>
      <c r="T1762" s="9">
        <f t="shared" si="244"/>
        <v>-1.8832055786318653E-2</v>
      </c>
      <c r="U1762" s="3">
        <f>Sheet1!$B$17+Sheet1!$B$18*'Portfolio allocation'!K1762</f>
        <v>2.1061701830030481E-3</v>
      </c>
      <c r="V1762" s="13">
        <f t="shared" si="249"/>
        <v>-2.0938225969321701E-2</v>
      </c>
      <c r="W1762" s="13"/>
      <c r="X1762" s="2">
        <v>35338</v>
      </c>
      <c r="Y1762">
        <v>29.729500000000002</v>
      </c>
      <c r="AA1762" s="2">
        <v>35338</v>
      </c>
      <c r="AB1762">
        <v>358.39</v>
      </c>
      <c r="AC1762">
        <f t="shared" si="250"/>
        <v>-2.0049566985047562E-3</v>
      </c>
      <c r="AD1762">
        <f t="shared" si="245"/>
        <v>-2.2333566985047563E-3</v>
      </c>
      <c r="AE1762">
        <f>Sheet2!$B$17+Sheet2!$B$18*'Portfolio allocation'!K1762</f>
        <v>1.3078023321735385E-3</v>
      </c>
      <c r="AF1762">
        <f t="shared" si="251"/>
        <v>-3.5411590306782949E-3</v>
      </c>
      <c r="AH1762" s="2">
        <v>35338</v>
      </c>
      <c r="AI1762">
        <v>6.7009999999999996</v>
      </c>
      <c r="AJ1762">
        <v>5.71</v>
      </c>
      <c r="AK1762">
        <v>1.2798</v>
      </c>
      <c r="AR1762" s="3"/>
    </row>
    <row r="1763" spans="1:44" hidden="1" outlineLevel="1" x14ac:dyDescent="0.2">
      <c r="A1763" s="2">
        <v>35339</v>
      </c>
      <c r="B1763">
        <v>17.05</v>
      </c>
      <c r="E1763" s="2">
        <v>35339</v>
      </c>
      <c r="F1763">
        <v>689.08</v>
      </c>
      <c r="G1763">
        <f t="shared" si="246"/>
        <v>2.5752571619794828E-3</v>
      </c>
      <c r="H1763" s="2">
        <v>35339</v>
      </c>
      <c r="I1763">
        <v>901.29</v>
      </c>
      <c r="J1763">
        <f t="shared" si="247"/>
        <v>2.5807312813552752E-3</v>
      </c>
      <c r="K1763">
        <f t="shared" si="243"/>
        <v>2.3523312813552751E-3</v>
      </c>
      <c r="L1763">
        <v>7.0857420586048535E-3</v>
      </c>
      <c r="N1763" s="2">
        <v>35339</v>
      </c>
      <c r="O1763">
        <v>8.2577999999999996</v>
      </c>
      <c r="Q1763" s="2">
        <v>35339</v>
      </c>
      <c r="R1763">
        <v>8492.9</v>
      </c>
      <c r="S1763" s="8">
        <f t="shared" si="248"/>
        <v>1.8957558426910825E-3</v>
      </c>
      <c r="T1763" s="9">
        <f t="shared" si="244"/>
        <v>1.6673558426910826E-3</v>
      </c>
      <c r="U1763" s="3">
        <f>Sheet1!$B$17+Sheet1!$B$18*'Portfolio allocation'!K1763</f>
        <v>3.1864529463280209E-3</v>
      </c>
      <c r="V1763" s="13">
        <f t="shared" si="249"/>
        <v>-1.5190971036369383E-3</v>
      </c>
      <c r="W1763" s="13"/>
      <c r="X1763" s="2">
        <v>35339</v>
      </c>
      <c r="Y1763">
        <v>29.5504</v>
      </c>
      <c r="AA1763" s="2">
        <v>35339</v>
      </c>
      <c r="AB1763">
        <v>356.24</v>
      </c>
      <c r="AC1763">
        <f t="shared" si="250"/>
        <v>-5.9990513128156397E-3</v>
      </c>
      <c r="AD1763">
        <f t="shared" si="245"/>
        <v>-6.2250513128156394E-3</v>
      </c>
      <c r="AE1763">
        <f>Sheet2!$B$17+Sheet2!$B$18*'Portfolio allocation'!K1763</f>
        <v>2.1451400001442035E-3</v>
      </c>
      <c r="AF1763">
        <f t="shared" si="251"/>
        <v>-8.3701913129598429E-3</v>
      </c>
      <c r="AH1763" s="2">
        <v>35339</v>
      </c>
      <c r="AI1763">
        <v>6.64</v>
      </c>
      <c r="AJ1763">
        <v>5.65</v>
      </c>
      <c r="AK1763">
        <v>1.2793699999999999</v>
      </c>
      <c r="AR1763" s="3"/>
    </row>
    <row r="1764" spans="1:44" hidden="1" outlineLevel="1" x14ac:dyDescent="0.2">
      <c r="A1764" s="2">
        <v>35340</v>
      </c>
      <c r="B1764">
        <v>16.78</v>
      </c>
      <c r="E1764" s="2">
        <v>35340</v>
      </c>
      <c r="F1764">
        <v>694.01</v>
      </c>
      <c r="G1764">
        <f t="shared" si="246"/>
        <v>7.154466825332273E-3</v>
      </c>
      <c r="H1764" s="2">
        <v>35340</v>
      </c>
      <c r="I1764">
        <v>907.88</v>
      </c>
      <c r="J1764">
        <f t="shared" si="247"/>
        <v>7.3117420586048532E-3</v>
      </c>
      <c r="K1764">
        <f t="shared" si="243"/>
        <v>7.0857420586048535E-3</v>
      </c>
      <c r="L1764">
        <v>-1.9867474467991507E-3</v>
      </c>
      <c r="N1764" s="2">
        <v>35340</v>
      </c>
      <c r="O1764">
        <v>8.4219000000000008</v>
      </c>
      <c r="Q1764" s="2">
        <v>35340</v>
      </c>
      <c r="R1764">
        <v>8661.6299999999992</v>
      </c>
      <c r="S1764" s="8">
        <f t="shared" si="248"/>
        <v>1.9867183176535574E-2</v>
      </c>
      <c r="T1764" s="9">
        <f t="shared" si="244"/>
        <v>1.9641183176535574E-2</v>
      </c>
      <c r="U1764" s="3">
        <f>Sheet1!$B$17+Sheet1!$B$18*'Portfolio allocation'!K1764</f>
        <v>8.616741750570615E-3</v>
      </c>
      <c r="V1764" s="13">
        <f t="shared" si="249"/>
        <v>1.1024441425964959E-2</v>
      </c>
      <c r="W1764" s="13"/>
      <c r="X1764" s="2">
        <v>35340</v>
      </c>
      <c r="Y1764">
        <v>30.0578</v>
      </c>
      <c r="AA1764" s="2">
        <v>35340</v>
      </c>
      <c r="AB1764">
        <v>362.35</v>
      </c>
      <c r="AC1764">
        <f t="shared" si="250"/>
        <v>1.7151358634628355E-2</v>
      </c>
      <c r="AD1764">
        <f t="shared" si="245"/>
        <v>1.6926958634628356E-2</v>
      </c>
      <c r="AE1764">
        <f>Sheet2!$B$17+Sheet2!$B$18*'Portfolio allocation'!K1764</f>
        <v>6.3542096235052791E-3</v>
      </c>
      <c r="AF1764">
        <f t="shared" si="251"/>
        <v>1.0572749011123077E-2</v>
      </c>
      <c r="AH1764" s="2">
        <v>35340</v>
      </c>
      <c r="AI1764">
        <v>6.5919999999999996</v>
      </c>
      <c r="AJ1764">
        <v>5.61</v>
      </c>
      <c r="AK1764">
        <v>1.27952</v>
      </c>
      <c r="AR1764" s="3"/>
    </row>
    <row r="1765" spans="1:44" hidden="1" outlineLevel="1" x14ac:dyDescent="0.2">
      <c r="A1765" s="2">
        <v>35341</v>
      </c>
      <c r="B1765">
        <v>16.77</v>
      </c>
      <c r="E1765" s="2">
        <v>35341</v>
      </c>
      <c r="F1765">
        <v>692.78</v>
      </c>
      <c r="G1765">
        <f t="shared" si="246"/>
        <v>-1.772308756358032E-3</v>
      </c>
      <c r="H1765" s="2">
        <v>35341</v>
      </c>
      <c r="I1765">
        <v>906.28</v>
      </c>
      <c r="J1765">
        <f t="shared" si="247"/>
        <v>-1.7623474467991507E-3</v>
      </c>
      <c r="K1765">
        <f t="shared" si="243"/>
        <v>-1.9867474467991507E-3</v>
      </c>
      <c r="L1765">
        <v>1.2332425705080099E-2</v>
      </c>
      <c r="N1765" s="2">
        <v>35341</v>
      </c>
      <c r="O1765">
        <v>8.375</v>
      </c>
      <c r="Q1765" s="2">
        <v>35341</v>
      </c>
      <c r="R1765">
        <v>8613.42</v>
      </c>
      <c r="S1765" s="8">
        <f t="shared" si="248"/>
        <v>-5.5659269675568668E-3</v>
      </c>
      <c r="T1765" s="9">
        <f t="shared" si="244"/>
        <v>-5.7903269675568664E-3</v>
      </c>
      <c r="U1765" s="3">
        <f>Sheet1!$B$17+Sheet1!$B$18*'Portfolio allocation'!K1765</f>
        <v>-1.7914481374894926E-3</v>
      </c>
      <c r="V1765" s="13">
        <f t="shared" si="249"/>
        <v>-3.9988788300673733E-3</v>
      </c>
      <c r="W1765" s="13"/>
      <c r="X1765" s="2">
        <v>35341</v>
      </c>
      <c r="Y1765">
        <v>29.8489</v>
      </c>
      <c r="AA1765" s="2">
        <v>35341</v>
      </c>
      <c r="AB1765">
        <v>359.83</v>
      </c>
      <c r="AC1765">
        <f t="shared" si="250"/>
        <v>-6.9546019042363572E-3</v>
      </c>
      <c r="AD1765">
        <f t="shared" si="245"/>
        <v>-7.1790019042363568E-3</v>
      </c>
      <c r="AE1765">
        <f>Sheet2!$B$17+Sheet2!$B$18*'Portfolio allocation'!K1765</f>
        <v>-1.7132795048410126E-3</v>
      </c>
      <c r="AF1765">
        <f t="shared" si="251"/>
        <v>-5.4657223993953442E-3</v>
      </c>
      <c r="AH1765" s="2">
        <v>35341</v>
      </c>
      <c r="AI1765">
        <v>6.5970000000000004</v>
      </c>
      <c r="AJ1765">
        <v>5.61</v>
      </c>
      <c r="AK1765">
        <v>1.2773600000000001</v>
      </c>
      <c r="AR1765" s="3"/>
    </row>
    <row r="1766" spans="1:44" hidden="1" outlineLevel="1" x14ac:dyDescent="0.2">
      <c r="A1766" s="2">
        <v>35342</v>
      </c>
      <c r="B1766">
        <v>14.8</v>
      </c>
      <c r="E1766" s="2">
        <v>35342</v>
      </c>
      <c r="F1766">
        <v>701.46</v>
      </c>
      <c r="G1766">
        <f t="shared" si="246"/>
        <v>1.2529230058604623E-2</v>
      </c>
      <c r="H1766" s="2">
        <v>35342</v>
      </c>
      <c r="I1766">
        <v>917.66</v>
      </c>
      <c r="J1766">
        <f t="shared" si="247"/>
        <v>1.2556825705080099E-2</v>
      </c>
      <c r="K1766">
        <f t="shared" si="243"/>
        <v>1.2332425705080099E-2</v>
      </c>
      <c r="L1766">
        <v>2.5055205544538186E-3</v>
      </c>
      <c r="N1766" s="2">
        <v>35342</v>
      </c>
      <c r="O1766">
        <v>8.5234000000000005</v>
      </c>
      <c r="Q1766" s="2">
        <v>35342</v>
      </c>
      <c r="R1766">
        <v>8766.09</v>
      </c>
      <c r="S1766" s="8">
        <f t="shared" si="248"/>
        <v>1.7724666857067195E-2</v>
      </c>
      <c r="T1766" s="9">
        <f t="shared" si="244"/>
        <v>1.7500266857067195E-2</v>
      </c>
      <c r="U1766" s="3">
        <f>Sheet1!$B$17+Sheet1!$B$18*'Portfolio allocation'!K1766</f>
        <v>1.463587019845326E-2</v>
      </c>
      <c r="V1766" s="13">
        <f t="shared" si="249"/>
        <v>2.8643966586139359E-3</v>
      </c>
      <c r="W1766" s="13"/>
      <c r="X1766" s="2">
        <v>35342</v>
      </c>
      <c r="Y1766">
        <v>30.236899999999999</v>
      </c>
      <c r="AA1766" s="2">
        <v>35342</v>
      </c>
      <c r="AB1766">
        <v>364.51</v>
      </c>
      <c r="AC1766">
        <f t="shared" si="250"/>
        <v>1.3006141789178249E-2</v>
      </c>
      <c r="AD1766">
        <f t="shared" si="245"/>
        <v>1.2787341789178249E-2</v>
      </c>
      <c r="AE1766">
        <f>Sheet2!$B$17+Sheet2!$B$18*'Portfolio allocation'!K1766</f>
        <v>1.1019694576957034E-2</v>
      </c>
      <c r="AF1766">
        <f t="shared" si="251"/>
        <v>1.7676472122212152E-3</v>
      </c>
      <c r="AH1766" s="2">
        <v>35342</v>
      </c>
      <c r="AI1766">
        <v>6.4740000000000002</v>
      </c>
      <c r="AJ1766">
        <v>5.47</v>
      </c>
      <c r="AK1766">
        <v>1.27695</v>
      </c>
      <c r="AR1766" s="3"/>
    </row>
    <row r="1767" spans="1:44" hidden="1" outlineLevel="1" x14ac:dyDescent="0.2">
      <c r="A1767" s="2">
        <v>35345</v>
      </c>
      <c r="B1767">
        <v>15.11</v>
      </c>
      <c r="E1767" s="2">
        <v>35345</v>
      </c>
      <c r="F1767">
        <v>703.34</v>
      </c>
      <c r="G1767">
        <f t="shared" si="246"/>
        <v>2.6801243121490348E-3</v>
      </c>
      <c r="H1767" s="2">
        <v>35345</v>
      </c>
      <c r="I1767">
        <v>920.16</v>
      </c>
      <c r="J1767">
        <f t="shared" si="247"/>
        <v>2.7243205544538185E-3</v>
      </c>
      <c r="K1767">
        <f t="shared" si="243"/>
        <v>2.5055205544538186E-3</v>
      </c>
      <c r="L1767">
        <v>-3.8292681620587196E-3</v>
      </c>
      <c r="N1767" s="2">
        <v>35345</v>
      </c>
      <c r="O1767">
        <v>8.5937000000000001</v>
      </c>
      <c r="Q1767" s="2">
        <v>35345</v>
      </c>
      <c r="R1767">
        <v>8838.4</v>
      </c>
      <c r="S1767" s="8">
        <f t="shared" si="248"/>
        <v>8.2488315771340748E-3</v>
      </c>
      <c r="T1767" s="9">
        <f t="shared" si="244"/>
        <v>8.0300315771340749E-3</v>
      </c>
      <c r="U1767" s="3">
        <f>Sheet1!$B$17+Sheet1!$B$18*'Portfolio allocation'!K1767</f>
        <v>3.3621955627591367E-3</v>
      </c>
      <c r="V1767" s="13">
        <f t="shared" si="249"/>
        <v>4.6678360143749386E-3</v>
      </c>
      <c r="W1767" s="13"/>
      <c r="X1767" s="2">
        <v>35345</v>
      </c>
      <c r="Y1767">
        <v>30.535399999999999</v>
      </c>
      <c r="AA1767" s="2">
        <v>35345</v>
      </c>
      <c r="AB1767">
        <v>368.11</v>
      </c>
      <c r="AC1767">
        <f t="shared" si="250"/>
        <v>9.8762722559051497E-3</v>
      </c>
      <c r="AD1767">
        <f t="shared" si="245"/>
        <v>9.6550722559051502E-3</v>
      </c>
      <c r="AE1767">
        <f>Sheet2!$B$17+Sheet2!$B$18*'Portfolio allocation'!K1767</f>
        <v>2.2813598099952525E-3</v>
      </c>
      <c r="AF1767">
        <f t="shared" si="251"/>
        <v>7.3737124459098977E-3</v>
      </c>
      <c r="AH1767" s="2">
        <v>35345</v>
      </c>
      <c r="AI1767">
        <v>6.5209999999999999</v>
      </c>
      <c r="AJ1767">
        <v>5.53</v>
      </c>
      <c r="AK1767">
        <v>1.27786</v>
      </c>
      <c r="AR1767" s="3"/>
    </row>
    <row r="1768" spans="1:44" hidden="1" outlineLevel="1" x14ac:dyDescent="0.2">
      <c r="A1768" s="2">
        <v>35346</v>
      </c>
      <c r="B1768">
        <v>15.58</v>
      </c>
      <c r="E1768" s="2">
        <v>35346</v>
      </c>
      <c r="F1768">
        <v>700.64</v>
      </c>
      <c r="G1768">
        <f t="shared" si="246"/>
        <v>-3.8388261722638317E-3</v>
      </c>
      <c r="H1768" s="2">
        <v>35346</v>
      </c>
      <c r="I1768">
        <v>916.84</v>
      </c>
      <c r="J1768">
        <f t="shared" si="247"/>
        <v>-3.6080681620587196E-3</v>
      </c>
      <c r="K1768">
        <f t="shared" si="243"/>
        <v>-3.8292681620587196E-3</v>
      </c>
      <c r="L1768">
        <v>-5.6419931591118145E-3</v>
      </c>
      <c r="N1768" s="2">
        <v>35346</v>
      </c>
      <c r="O1768">
        <v>8.4609000000000005</v>
      </c>
      <c r="Q1768" s="2">
        <v>35346</v>
      </c>
      <c r="R1768">
        <v>8701.7999999999993</v>
      </c>
      <c r="S1768" s="8">
        <f t="shared" si="248"/>
        <v>-1.5455286024619874E-2</v>
      </c>
      <c r="T1768" s="9">
        <f t="shared" si="244"/>
        <v>-1.5676486024619875E-2</v>
      </c>
      <c r="U1768" s="3">
        <f>Sheet1!$B$17+Sheet1!$B$18*'Portfolio allocation'!K1768</f>
        <v>-3.9052345977199517E-3</v>
      </c>
      <c r="V1768" s="13">
        <f t="shared" si="249"/>
        <v>-1.1771251426899923E-2</v>
      </c>
      <c r="W1768" s="13"/>
      <c r="X1768" s="2">
        <v>35346</v>
      </c>
      <c r="Y1768">
        <v>30.654800000000002</v>
      </c>
      <c r="AA1768" s="2">
        <v>35346</v>
      </c>
      <c r="AB1768">
        <v>369.55</v>
      </c>
      <c r="AC1768">
        <f t="shared" si="250"/>
        <v>3.9118741680475022E-3</v>
      </c>
      <c r="AD1768">
        <f t="shared" si="245"/>
        <v>3.6906741680475023E-3</v>
      </c>
      <c r="AE1768">
        <f>Sheet2!$B$17+Sheet2!$B$18*'Portfolio allocation'!K1768</f>
        <v>-3.3516959318046807E-3</v>
      </c>
      <c r="AF1768">
        <f t="shared" si="251"/>
        <v>7.042370099852183E-3</v>
      </c>
      <c r="AH1768" s="2">
        <v>35346</v>
      </c>
      <c r="AI1768">
        <v>6.53</v>
      </c>
      <c r="AJ1768">
        <v>5.53</v>
      </c>
      <c r="AK1768">
        <v>1.27959</v>
      </c>
      <c r="AR1768" s="3"/>
    </row>
    <row r="1769" spans="1:44" hidden="1" outlineLevel="1" x14ac:dyDescent="0.2">
      <c r="A1769" s="2">
        <v>35347</v>
      </c>
      <c r="B1769">
        <v>16.09</v>
      </c>
      <c r="E1769" s="2">
        <v>35347</v>
      </c>
      <c r="F1769">
        <v>696.74</v>
      </c>
      <c r="G1769">
        <f t="shared" si="246"/>
        <v>-5.566339346882776E-3</v>
      </c>
      <c r="H1769" s="2">
        <v>35347</v>
      </c>
      <c r="I1769">
        <v>911.87</v>
      </c>
      <c r="J1769">
        <f t="shared" si="247"/>
        <v>-5.4207931591118141E-3</v>
      </c>
      <c r="K1769">
        <f t="shared" si="243"/>
        <v>-5.6419931591118145E-3</v>
      </c>
      <c r="L1769">
        <v>-3.1943148562843414E-3</v>
      </c>
      <c r="N1769" s="2">
        <v>35347</v>
      </c>
      <c r="O1769">
        <v>8.4062000000000001</v>
      </c>
      <c r="Q1769" s="2">
        <v>35347</v>
      </c>
      <c r="R1769">
        <v>8645.56</v>
      </c>
      <c r="S1769" s="8">
        <f t="shared" si="248"/>
        <v>-6.4630306373393287E-3</v>
      </c>
      <c r="T1769" s="9">
        <f t="shared" si="244"/>
        <v>-6.6842306373393291E-3</v>
      </c>
      <c r="U1769" s="3">
        <f>Sheet1!$B$17+Sheet1!$B$18*'Portfolio allocation'!K1769</f>
        <v>-5.9848386549000258E-3</v>
      </c>
      <c r="V1769" s="13">
        <f t="shared" si="249"/>
        <v>-6.9939198243930325E-4</v>
      </c>
      <c r="W1769" s="13"/>
      <c r="X1769" s="2">
        <v>35347</v>
      </c>
      <c r="Y1769">
        <v>30.147400000000001</v>
      </c>
      <c r="AA1769" s="2">
        <v>35347</v>
      </c>
      <c r="AB1769">
        <v>363.43</v>
      </c>
      <c r="AC1769">
        <f t="shared" si="250"/>
        <v>-1.6560681910431585E-2</v>
      </c>
      <c r="AD1769">
        <f t="shared" si="245"/>
        <v>-1.6783081910431586E-2</v>
      </c>
      <c r="AE1769">
        <f>Sheet2!$B$17+Sheet2!$B$18*'Portfolio allocation'!K1769</f>
        <v>-4.9636172459816309E-3</v>
      </c>
      <c r="AF1769">
        <f t="shared" si="251"/>
        <v>-1.1819464664449955E-2</v>
      </c>
      <c r="AH1769" s="2">
        <v>35347</v>
      </c>
      <c r="AI1769">
        <v>6.5519999999999996</v>
      </c>
      <c r="AJ1769">
        <v>5.56</v>
      </c>
      <c r="AK1769">
        <v>1.2777700000000001</v>
      </c>
      <c r="AR1769" s="3"/>
    </row>
    <row r="1770" spans="1:44" hidden="1" outlineLevel="1" x14ac:dyDescent="0.2">
      <c r="A1770" s="2">
        <v>35348</v>
      </c>
      <c r="B1770">
        <v>16.260000000000002</v>
      </c>
      <c r="E1770" s="2">
        <v>35348</v>
      </c>
      <c r="F1770">
        <v>694.61</v>
      </c>
      <c r="G1770">
        <f t="shared" si="246"/>
        <v>-3.057094468524868E-3</v>
      </c>
      <c r="H1770" s="2">
        <v>35348</v>
      </c>
      <c r="I1770">
        <v>909.16</v>
      </c>
      <c r="J1770">
        <f t="shared" si="247"/>
        <v>-2.9719148562843412E-3</v>
      </c>
      <c r="K1770">
        <f t="shared" si="243"/>
        <v>-3.1943148562843414E-3</v>
      </c>
      <c r="L1770">
        <v>8.4849379383167989E-3</v>
      </c>
      <c r="N1770" s="2">
        <v>35348</v>
      </c>
      <c r="O1770">
        <v>8.3594000000000008</v>
      </c>
      <c r="Q1770" s="2">
        <v>35348</v>
      </c>
      <c r="R1770">
        <v>8597.35</v>
      </c>
      <c r="S1770" s="8">
        <f t="shared" si="248"/>
        <v>-5.5762726763795012E-3</v>
      </c>
      <c r="T1770" s="9">
        <f t="shared" si="244"/>
        <v>-5.7986726763795014E-3</v>
      </c>
      <c r="U1770" s="3">
        <f>Sheet1!$B$17+Sheet1!$B$18*'Portfolio allocation'!K1770</f>
        <v>-3.1768000734788649E-3</v>
      </c>
      <c r="V1770" s="13">
        <f t="shared" si="249"/>
        <v>-2.6218726029006365E-3</v>
      </c>
      <c r="W1770" s="13"/>
      <c r="X1770" s="2">
        <v>35348</v>
      </c>
      <c r="Y1770">
        <v>30.505600000000001</v>
      </c>
      <c r="AA1770" s="2">
        <v>35348</v>
      </c>
      <c r="AB1770">
        <v>367.75</v>
      </c>
      <c r="AC1770">
        <f t="shared" si="250"/>
        <v>1.1886745728200809E-2</v>
      </c>
      <c r="AD1770">
        <f t="shared" si="245"/>
        <v>1.1660345728200809E-2</v>
      </c>
      <c r="AE1770">
        <f>Sheet2!$B$17+Sheet2!$B$18*'Portfolio allocation'!K1770</f>
        <v>-2.7870792531861886E-3</v>
      </c>
      <c r="AF1770">
        <f t="shared" si="251"/>
        <v>1.4447424981386998E-2</v>
      </c>
      <c r="AH1770" s="2">
        <v>35348</v>
      </c>
      <c r="AI1770">
        <v>6.6040000000000001</v>
      </c>
      <c r="AJ1770">
        <v>5.66</v>
      </c>
      <c r="AK1770">
        <v>1.2770699999999999</v>
      </c>
      <c r="AR1770" s="3"/>
    </row>
    <row r="1771" spans="1:44" hidden="1" outlineLevel="1" x14ac:dyDescent="0.2">
      <c r="A1771" s="2">
        <v>35349</v>
      </c>
      <c r="B1771">
        <v>15.07</v>
      </c>
      <c r="E1771" s="2">
        <v>35349</v>
      </c>
      <c r="F1771">
        <v>700.66</v>
      </c>
      <c r="G1771">
        <f t="shared" si="246"/>
        <v>8.7099235542245079E-3</v>
      </c>
      <c r="H1771" s="2">
        <v>35349</v>
      </c>
      <c r="I1771">
        <v>917.08</v>
      </c>
      <c r="J1771">
        <f t="shared" si="247"/>
        <v>8.7113379383167988E-3</v>
      </c>
      <c r="K1771">
        <f t="shared" si="243"/>
        <v>8.4849379383167989E-3</v>
      </c>
      <c r="L1771">
        <v>3.888073642430235E-3</v>
      </c>
      <c r="N1771" s="2">
        <v>35349</v>
      </c>
      <c r="O1771">
        <v>8.5702999999999996</v>
      </c>
      <c r="Q1771" s="2">
        <v>35349</v>
      </c>
      <c r="R1771">
        <v>8814.2999999999993</v>
      </c>
      <c r="S1771" s="8">
        <f t="shared" si="248"/>
        <v>2.5234519939283384E-2</v>
      </c>
      <c r="T1771" s="9">
        <f t="shared" si="244"/>
        <v>2.5008119939283383E-2</v>
      </c>
      <c r="U1771" s="3">
        <f>Sheet1!$B$17+Sheet1!$B$18*'Portfolio allocation'!K1771</f>
        <v>1.0221934724115393E-2</v>
      </c>
      <c r="V1771" s="13">
        <f t="shared" si="249"/>
        <v>1.478618521516799E-2</v>
      </c>
      <c r="W1771" s="13"/>
      <c r="X1771" s="2">
        <v>35349</v>
      </c>
      <c r="Y1771">
        <v>31.013000000000002</v>
      </c>
      <c r="AA1771" s="2">
        <v>35349</v>
      </c>
      <c r="AB1771">
        <v>373.87</v>
      </c>
      <c r="AC1771">
        <f t="shared" si="250"/>
        <v>1.6641740312712372E-2</v>
      </c>
      <c r="AD1771">
        <f t="shared" si="245"/>
        <v>1.6418940312712373E-2</v>
      </c>
      <c r="AE1771">
        <f>Sheet2!$B$17+Sheet2!$B$18*'Portfolio allocation'!K1771</f>
        <v>7.5984102964605227E-3</v>
      </c>
      <c r="AF1771">
        <f t="shared" si="251"/>
        <v>8.8205300162518506E-3</v>
      </c>
      <c r="AH1771" s="2">
        <v>35349</v>
      </c>
      <c r="AI1771">
        <v>6.5519999999999996</v>
      </c>
      <c r="AJ1771">
        <v>5.57</v>
      </c>
      <c r="AK1771">
        <v>1.27582</v>
      </c>
      <c r="AR1771" s="3"/>
    </row>
    <row r="1772" spans="1:44" hidden="1" outlineLevel="1" x14ac:dyDescent="0.2">
      <c r="A1772" s="2">
        <v>35352</v>
      </c>
      <c r="B1772">
        <v>15.13</v>
      </c>
      <c r="E1772" s="2">
        <v>35352</v>
      </c>
      <c r="F1772">
        <v>703.54</v>
      </c>
      <c r="G1772">
        <f t="shared" si="246"/>
        <v>4.1104101846829444E-3</v>
      </c>
      <c r="H1772" s="2">
        <v>35352</v>
      </c>
      <c r="I1772">
        <v>920.85</v>
      </c>
      <c r="J1772">
        <f t="shared" si="247"/>
        <v>4.110873642430235E-3</v>
      </c>
      <c r="K1772">
        <f t="shared" si="243"/>
        <v>3.888073642430235E-3</v>
      </c>
      <c r="L1772">
        <v>-1.59110102622576E-3</v>
      </c>
      <c r="N1772" s="2">
        <v>35352</v>
      </c>
      <c r="O1772">
        <v>8.5390999999999995</v>
      </c>
      <c r="Q1772" s="2">
        <v>35352</v>
      </c>
      <c r="R1772">
        <v>8782.16</v>
      </c>
      <c r="S1772" s="8">
        <f t="shared" si="248"/>
        <v>-3.6463474127269579E-3</v>
      </c>
      <c r="T1772" s="9">
        <f t="shared" si="244"/>
        <v>-3.8691474127269579E-3</v>
      </c>
      <c r="U1772" s="3">
        <f>Sheet1!$B$17+Sheet1!$B$18*'Portfolio allocation'!K1772</f>
        <v>4.9482955038404816E-3</v>
      </c>
      <c r="V1772" s="13">
        <f t="shared" si="249"/>
        <v>-8.81744291656744E-3</v>
      </c>
      <c r="W1772" s="13"/>
      <c r="X1772" s="2">
        <v>35352</v>
      </c>
      <c r="Y1772">
        <v>31.0428</v>
      </c>
      <c r="AA1772" s="2">
        <v>35352</v>
      </c>
      <c r="AB1772">
        <v>374.23</v>
      </c>
      <c r="AC1772">
        <f t="shared" si="250"/>
        <v>9.6290154331724054E-4</v>
      </c>
      <c r="AD1772">
        <f t="shared" si="245"/>
        <v>7.4010154331724054E-4</v>
      </c>
      <c r="AE1772">
        <f>Sheet2!$B$17+Sheet2!$B$18*'Portfolio allocation'!K1772</f>
        <v>3.510761287943245E-3</v>
      </c>
      <c r="AF1772">
        <f t="shared" si="251"/>
        <v>-2.7706597446260045E-3</v>
      </c>
      <c r="AH1772" s="2">
        <v>35352</v>
      </c>
      <c r="AI1772">
        <v>6.5519999999999996</v>
      </c>
      <c r="AJ1772">
        <v>5.57</v>
      </c>
      <c r="AK1772">
        <v>1.27725</v>
      </c>
      <c r="AR1772" s="3"/>
    </row>
    <row r="1773" spans="1:44" hidden="1" outlineLevel="1" x14ac:dyDescent="0.2">
      <c r="A1773" s="2">
        <v>35353</v>
      </c>
      <c r="B1773">
        <v>15.83</v>
      </c>
      <c r="E1773" s="2">
        <v>35353</v>
      </c>
      <c r="F1773">
        <v>702.57</v>
      </c>
      <c r="G1773">
        <f t="shared" si="246"/>
        <v>-1.3787417915114286E-3</v>
      </c>
      <c r="H1773" s="2">
        <v>35353</v>
      </c>
      <c r="I1773">
        <v>919.59</v>
      </c>
      <c r="J1773">
        <f t="shared" si="247"/>
        <v>-1.36830102622576E-3</v>
      </c>
      <c r="K1773">
        <f t="shared" si="243"/>
        <v>-1.59110102622576E-3</v>
      </c>
      <c r="L1773">
        <v>2.47365403277542E-3</v>
      </c>
      <c r="N1773" s="2">
        <v>35353</v>
      </c>
      <c r="O1773">
        <v>8.6797000000000004</v>
      </c>
      <c r="Q1773" s="2">
        <v>35353</v>
      </c>
      <c r="R1773">
        <v>8926.7900000000009</v>
      </c>
      <c r="S1773" s="8">
        <f t="shared" si="248"/>
        <v>1.6468613644023966E-2</v>
      </c>
      <c r="T1773" s="9">
        <f t="shared" si="244"/>
        <v>1.6245813644023967E-2</v>
      </c>
      <c r="U1773" s="3">
        <f>Sheet1!$B$17+Sheet1!$B$18*'Portfolio allocation'!K1773</f>
        <v>-1.3375525367939735E-3</v>
      </c>
      <c r="V1773" s="13">
        <f t="shared" si="249"/>
        <v>1.758336618081794E-2</v>
      </c>
      <c r="W1773" s="13"/>
      <c r="X1773" s="2">
        <v>35353</v>
      </c>
      <c r="Y1773">
        <v>30.923400000000001</v>
      </c>
      <c r="AA1773" s="2">
        <v>35353</v>
      </c>
      <c r="AB1773">
        <v>372.79</v>
      </c>
      <c r="AC1773">
        <f t="shared" si="250"/>
        <v>-3.8479010234347966E-3</v>
      </c>
      <c r="AD1773">
        <f t="shared" si="245"/>
        <v>-4.0711010234347964E-3</v>
      </c>
      <c r="AE1773">
        <f>Sheet2!$B$17+Sheet2!$B$18*'Portfolio allocation'!K1773</f>
        <v>-1.3614606138140544E-3</v>
      </c>
      <c r="AF1773">
        <f t="shared" si="251"/>
        <v>-2.709640409620742E-3</v>
      </c>
      <c r="AH1773" s="2">
        <v>35353</v>
      </c>
      <c r="AI1773">
        <v>6.55</v>
      </c>
      <c r="AJ1773">
        <v>5.58</v>
      </c>
      <c r="AK1773">
        <v>1.2692000000000001</v>
      </c>
      <c r="AR1773" s="3"/>
    </row>
    <row r="1774" spans="1:44" hidden="1" outlineLevel="1" x14ac:dyDescent="0.2">
      <c r="A1774" s="2">
        <v>35354</v>
      </c>
      <c r="B1774">
        <v>15.6</v>
      </c>
      <c r="E1774" s="2">
        <v>35354</v>
      </c>
      <c r="F1774">
        <v>704.41</v>
      </c>
      <c r="G1774">
        <f t="shared" si="246"/>
        <v>2.6189561182514698E-3</v>
      </c>
      <c r="H1774" s="2">
        <v>35354</v>
      </c>
      <c r="I1774">
        <v>922.07</v>
      </c>
      <c r="J1774">
        <f t="shared" si="247"/>
        <v>2.6968540327754198E-3</v>
      </c>
      <c r="K1774">
        <f t="shared" si="243"/>
        <v>2.47365403277542E-3</v>
      </c>
      <c r="L1774">
        <v>3.5183814417560702E-3</v>
      </c>
      <c r="N1774" s="2">
        <v>35354</v>
      </c>
      <c r="O1774">
        <v>8.625</v>
      </c>
      <c r="Q1774" s="2">
        <v>35354</v>
      </c>
      <c r="R1774">
        <v>8870.5400000000009</v>
      </c>
      <c r="S1774" s="8">
        <f t="shared" si="248"/>
        <v>-6.3012572268419387E-3</v>
      </c>
      <c r="T1774" s="9">
        <f t="shared" si="244"/>
        <v>-6.5244572268419385E-3</v>
      </c>
      <c r="U1774" s="3">
        <f>Sheet1!$B$17+Sheet1!$B$18*'Portfolio allocation'!K1774</f>
        <v>3.3256374814846202E-3</v>
      </c>
      <c r="V1774" s="13">
        <f t="shared" si="249"/>
        <v>-9.8500947083265591E-3</v>
      </c>
      <c r="W1774" s="13"/>
      <c r="X1774" s="2">
        <v>35354</v>
      </c>
      <c r="Y1774">
        <v>30.4757</v>
      </c>
      <c r="AA1774" s="2">
        <v>35354</v>
      </c>
      <c r="AB1774">
        <v>367.39</v>
      </c>
      <c r="AC1774">
        <f t="shared" si="250"/>
        <v>-1.4485367096756963E-2</v>
      </c>
      <c r="AD1774">
        <f t="shared" si="245"/>
        <v>-1.4708567096756962E-2</v>
      </c>
      <c r="AE1774">
        <f>Sheet2!$B$17+Sheet2!$B$18*'Portfolio allocation'!K1774</f>
        <v>2.253023285930324E-3</v>
      </c>
      <c r="AF1774">
        <f t="shared" si="251"/>
        <v>-1.6961590382687287E-2</v>
      </c>
      <c r="AH1774" s="2">
        <v>35354</v>
      </c>
      <c r="AI1774">
        <v>6.5579999999999998</v>
      </c>
      <c r="AJ1774">
        <v>5.58</v>
      </c>
      <c r="AK1774">
        <v>1.26989</v>
      </c>
      <c r="AR1774" s="3"/>
    </row>
    <row r="1775" spans="1:44" hidden="1" outlineLevel="1" x14ac:dyDescent="0.2">
      <c r="A1775" s="2">
        <v>35355</v>
      </c>
      <c r="B1775">
        <v>15.41</v>
      </c>
      <c r="E1775" s="2">
        <v>35355</v>
      </c>
      <c r="F1775">
        <v>706.99</v>
      </c>
      <c r="G1775">
        <f t="shared" si="246"/>
        <v>3.662639655882316E-3</v>
      </c>
      <c r="H1775" s="2">
        <v>35355</v>
      </c>
      <c r="I1775">
        <v>925.52</v>
      </c>
      <c r="J1775">
        <f t="shared" si="247"/>
        <v>3.74158144175607E-3</v>
      </c>
      <c r="K1775">
        <f t="shared" si="243"/>
        <v>3.5183814417560702E-3</v>
      </c>
      <c r="L1775">
        <v>5.203177871898966E-3</v>
      </c>
      <c r="N1775" s="2">
        <v>35355</v>
      </c>
      <c r="O1775">
        <v>8.4687000000000001</v>
      </c>
      <c r="Q1775" s="2">
        <v>35355</v>
      </c>
      <c r="R1775">
        <v>8709.84</v>
      </c>
      <c r="S1775" s="8">
        <f t="shared" si="248"/>
        <v>-1.8116146254906762E-2</v>
      </c>
      <c r="T1775" s="9">
        <f t="shared" si="244"/>
        <v>-1.8339346254906762E-2</v>
      </c>
      <c r="U1775" s="3">
        <f>Sheet1!$B$17+Sheet1!$B$18*'Portfolio allocation'!K1775</f>
        <v>4.5241752419807602E-3</v>
      </c>
      <c r="V1775" s="13">
        <f t="shared" si="249"/>
        <v>-2.2863521496887522E-2</v>
      </c>
      <c r="W1775" s="13"/>
      <c r="X1775" s="2">
        <v>35355</v>
      </c>
      <c r="Y1775">
        <v>29.998100000000001</v>
      </c>
      <c r="AA1775" s="2">
        <v>35355</v>
      </c>
      <c r="AB1775">
        <v>361.63</v>
      </c>
      <c r="AC1775">
        <f t="shared" si="250"/>
        <v>-1.567816217098994E-2</v>
      </c>
      <c r="AD1775">
        <f t="shared" si="245"/>
        <v>-1.589896217098994E-2</v>
      </c>
      <c r="AE1775">
        <f>Sheet2!$B$17+Sheet2!$B$18*'Portfolio allocation'!K1775</f>
        <v>3.1820215514027144E-3</v>
      </c>
      <c r="AF1775">
        <f t="shared" si="251"/>
        <v>-1.9080983722392655E-2</v>
      </c>
      <c r="AH1775" s="2">
        <v>35355</v>
      </c>
      <c r="AI1775">
        <v>6.5039999999999996</v>
      </c>
      <c r="AJ1775">
        <v>5.52</v>
      </c>
      <c r="AK1775">
        <v>1.26511</v>
      </c>
      <c r="AR1775" s="3"/>
    </row>
    <row r="1776" spans="1:44" hidden="1" outlineLevel="1" x14ac:dyDescent="0.2">
      <c r="A1776" s="2">
        <v>35356</v>
      </c>
      <c r="B1776">
        <v>15.08</v>
      </c>
      <c r="E1776" s="2">
        <v>35356</v>
      </c>
      <c r="F1776">
        <v>710.82</v>
      </c>
      <c r="G1776">
        <f t="shared" si="246"/>
        <v>5.4173326355395623E-3</v>
      </c>
      <c r="H1776" s="2">
        <v>35356</v>
      </c>
      <c r="I1776">
        <v>930.54</v>
      </c>
      <c r="J1776">
        <f t="shared" si="247"/>
        <v>5.4239778718989662E-3</v>
      </c>
      <c r="K1776">
        <f t="shared" si="243"/>
        <v>5.203177871898966E-3</v>
      </c>
      <c r="L1776">
        <v>-1.5748524856534563E-3</v>
      </c>
      <c r="N1776" s="2">
        <v>35356</v>
      </c>
      <c r="O1776">
        <v>8.4219000000000008</v>
      </c>
      <c r="Q1776" s="2">
        <v>35356</v>
      </c>
      <c r="R1776">
        <v>8661.6299999999992</v>
      </c>
      <c r="S1776" s="8">
        <f t="shared" si="248"/>
        <v>-5.5351189000029111E-3</v>
      </c>
      <c r="T1776" s="9">
        <f t="shared" si="244"/>
        <v>-5.7559189000029112E-3</v>
      </c>
      <c r="U1776" s="3">
        <f>Sheet1!$B$17+Sheet1!$B$18*'Portfolio allocation'!K1776</f>
        <v>6.4570164050604169E-3</v>
      </c>
      <c r="V1776" s="13">
        <f t="shared" si="249"/>
        <v>-1.2212935305063328E-2</v>
      </c>
      <c r="W1776" s="13"/>
      <c r="X1776" s="2">
        <v>35356</v>
      </c>
      <c r="Y1776">
        <v>30.893599999999999</v>
      </c>
      <c r="AA1776" s="2">
        <v>35356</v>
      </c>
      <c r="AB1776">
        <v>372.43</v>
      </c>
      <c r="AC1776">
        <f t="shared" si="250"/>
        <v>2.9864778917678247E-2</v>
      </c>
      <c r="AD1776">
        <f t="shared" si="245"/>
        <v>2.9643978917678247E-2</v>
      </c>
      <c r="AE1776">
        <f>Sheet2!$B$17+Sheet2!$B$18*'Portfolio allocation'!K1776</f>
        <v>4.6801855201301914E-3</v>
      </c>
      <c r="AF1776">
        <f t="shared" si="251"/>
        <v>2.4963793397548055E-2</v>
      </c>
      <c r="AH1776" s="2">
        <v>35356</v>
      </c>
      <c r="AI1776">
        <v>6.4740000000000002</v>
      </c>
      <c r="AJ1776">
        <v>5.52</v>
      </c>
      <c r="AK1776">
        <v>1.2666200000000001</v>
      </c>
      <c r="AR1776" s="3"/>
    </row>
    <row r="1777" spans="1:44" hidden="1" outlineLevel="1" x14ac:dyDescent="0.2">
      <c r="A1777" s="2">
        <v>35359</v>
      </c>
      <c r="B1777">
        <v>15.98</v>
      </c>
      <c r="E1777" s="2">
        <v>35359</v>
      </c>
      <c r="F1777">
        <v>709.85</v>
      </c>
      <c r="G1777">
        <f t="shared" si="246"/>
        <v>-1.3646211417799314E-3</v>
      </c>
      <c r="H1777" s="2">
        <v>35359</v>
      </c>
      <c r="I1777">
        <v>929.28</v>
      </c>
      <c r="J1777">
        <f t="shared" si="247"/>
        <v>-1.3540524856534564E-3</v>
      </c>
      <c r="K1777">
        <f t="shared" si="243"/>
        <v>-1.5748524856534563E-3</v>
      </c>
      <c r="L1777">
        <v>-4.8492382920109489E-3</v>
      </c>
      <c r="N1777" s="2">
        <v>35359</v>
      </c>
      <c r="O1777">
        <v>8.375</v>
      </c>
      <c r="Q1777" s="2">
        <v>35359</v>
      </c>
      <c r="R1777">
        <v>8613.42</v>
      </c>
      <c r="S1777" s="8">
        <f t="shared" si="248"/>
        <v>-5.5659269675568668E-3</v>
      </c>
      <c r="T1777" s="9">
        <f t="shared" si="244"/>
        <v>-5.7867269675568669E-3</v>
      </c>
      <c r="U1777" s="3">
        <f>Sheet1!$B$17+Sheet1!$B$18*'Portfolio allocation'!K1777</f>
        <v>-1.3189117992566471E-3</v>
      </c>
      <c r="V1777" s="13">
        <f t="shared" si="249"/>
        <v>-4.4678151683002201E-3</v>
      </c>
      <c r="W1777" s="13"/>
      <c r="X1777" s="2">
        <v>35359</v>
      </c>
      <c r="Y1777">
        <v>31.072700000000001</v>
      </c>
      <c r="AA1777" s="2">
        <v>35359</v>
      </c>
      <c r="AB1777">
        <v>374.59</v>
      </c>
      <c r="AC1777">
        <f t="shared" si="250"/>
        <v>5.7997476035764883E-3</v>
      </c>
      <c r="AD1777">
        <f t="shared" si="245"/>
        <v>5.5777476035764884E-3</v>
      </c>
      <c r="AE1777">
        <f>Sheet2!$B$17+Sheet2!$B$18*'Portfolio allocation'!K1777</f>
        <v>-1.3470119969994001E-3</v>
      </c>
      <c r="AF1777">
        <f t="shared" si="251"/>
        <v>6.9247596005758884E-3</v>
      </c>
      <c r="AH1777" s="2">
        <v>35359</v>
      </c>
      <c r="AI1777">
        <v>6.5039999999999996</v>
      </c>
      <c r="AJ1777">
        <v>5.55</v>
      </c>
      <c r="AK1777">
        <v>1.2713300000000001</v>
      </c>
      <c r="AR1777" s="3"/>
    </row>
    <row r="1778" spans="1:44" hidden="1" outlineLevel="1" x14ac:dyDescent="0.2">
      <c r="A1778" s="2">
        <v>35360</v>
      </c>
      <c r="B1778">
        <v>16.399999999999999</v>
      </c>
      <c r="E1778" s="2">
        <v>35360</v>
      </c>
      <c r="F1778">
        <v>706.57</v>
      </c>
      <c r="G1778">
        <f t="shared" si="246"/>
        <v>-4.6206945129252386E-3</v>
      </c>
      <c r="H1778" s="2">
        <v>35360</v>
      </c>
      <c r="I1778">
        <v>924.98</v>
      </c>
      <c r="J1778">
        <f t="shared" si="247"/>
        <v>-4.6272382920109489E-3</v>
      </c>
      <c r="K1778">
        <f t="shared" si="243"/>
        <v>-4.8492382920109489E-3</v>
      </c>
      <c r="L1778">
        <v>8.0424923349694611E-4</v>
      </c>
      <c r="N1778" s="2">
        <v>35360</v>
      </c>
      <c r="O1778">
        <v>8.2812000000000001</v>
      </c>
      <c r="Q1778" s="2">
        <v>35360</v>
      </c>
      <c r="R1778">
        <v>8517</v>
      </c>
      <c r="S1778" s="8">
        <f t="shared" si="248"/>
        <v>-1.1194159811085513E-2</v>
      </c>
      <c r="T1778" s="9">
        <f t="shared" si="244"/>
        <v>-1.1416159811085513E-2</v>
      </c>
      <c r="U1778" s="3">
        <f>Sheet1!$B$17+Sheet1!$B$18*'Portfolio allocation'!K1778</f>
        <v>-5.0753701802817974E-3</v>
      </c>
      <c r="V1778" s="13">
        <f t="shared" si="249"/>
        <v>-6.340789630803716E-3</v>
      </c>
      <c r="W1778" s="13"/>
      <c r="X1778" s="2">
        <v>35360</v>
      </c>
      <c r="Y1778">
        <v>30.326499999999999</v>
      </c>
      <c r="AA1778" s="2">
        <v>35360</v>
      </c>
      <c r="AB1778">
        <v>365.59</v>
      </c>
      <c r="AC1778">
        <f t="shared" si="250"/>
        <v>-2.4026268720467758E-2</v>
      </c>
      <c r="AD1778">
        <f t="shared" si="245"/>
        <v>-2.4249068720467757E-2</v>
      </c>
      <c r="AE1778">
        <f>Sheet2!$B$17+Sheet2!$B$18*'Portfolio allocation'!K1778</f>
        <v>-4.2586793931496869E-3</v>
      </c>
      <c r="AF1778">
        <f t="shared" si="251"/>
        <v>-1.9990389327318069E-2</v>
      </c>
      <c r="AH1778" s="2">
        <v>35360</v>
      </c>
      <c r="AI1778">
        <v>6.56</v>
      </c>
      <c r="AJ1778">
        <v>5.57</v>
      </c>
      <c r="AK1778">
        <v>1.2723800000000001</v>
      </c>
      <c r="AR1778" s="3"/>
    </row>
    <row r="1779" spans="1:44" hidden="1" outlineLevel="1" x14ac:dyDescent="0.2">
      <c r="A1779" s="2">
        <v>35361</v>
      </c>
      <c r="B1779">
        <v>16.45</v>
      </c>
      <c r="E1779" s="2">
        <v>35361</v>
      </c>
      <c r="F1779">
        <v>707.27</v>
      </c>
      <c r="G1779">
        <f t="shared" si="246"/>
        <v>9.907015582319989E-4</v>
      </c>
      <c r="H1779" s="2">
        <v>35361</v>
      </c>
      <c r="I1779">
        <v>925.93</v>
      </c>
      <c r="J1779">
        <f t="shared" si="247"/>
        <v>1.0270492334969461E-3</v>
      </c>
      <c r="K1779">
        <f t="shared" si="243"/>
        <v>8.0424923349694611E-4</v>
      </c>
      <c r="L1779">
        <v>-7.2531690646160827E-3</v>
      </c>
      <c r="N1779" s="2">
        <v>35361</v>
      </c>
      <c r="O1779">
        <v>8.4062000000000001</v>
      </c>
      <c r="Q1779" s="2">
        <v>35361</v>
      </c>
      <c r="R1779">
        <v>8645.56</v>
      </c>
      <c r="S1779" s="8">
        <f t="shared" si="248"/>
        <v>1.5094516848655593E-2</v>
      </c>
      <c r="T1779" s="9">
        <f t="shared" si="244"/>
        <v>1.4871716848655592E-2</v>
      </c>
      <c r="U1779" s="3">
        <f>Sheet1!$B$17+Sheet1!$B$18*'Portfolio allocation'!K1779</f>
        <v>1.4104539874084279E-3</v>
      </c>
      <c r="V1779" s="13">
        <f t="shared" si="249"/>
        <v>1.3461262861247164E-2</v>
      </c>
      <c r="W1779" s="13"/>
      <c r="X1779" s="2">
        <v>35361</v>
      </c>
      <c r="Y1779">
        <v>30.863800000000001</v>
      </c>
      <c r="AA1779" s="2">
        <v>35361</v>
      </c>
      <c r="AB1779">
        <v>372.07</v>
      </c>
      <c r="AC1779">
        <f t="shared" si="250"/>
        <v>1.7724773653546411E-2</v>
      </c>
      <c r="AD1779">
        <f t="shared" si="245"/>
        <v>1.750237365354641E-2</v>
      </c>
      <c r="AE1779">
        <f>Sheet2!$B$17+Sheet2!$B$18*'Portfolio allocation'!K1779</f>
        <v>7.6854594804350788E-4</v>
      </c>
      <c r="AF1779">
        <f t="shared" si="251"/>
        <v>1.6733827705502902E-2</v>
      </c>
      <c r="AH1779" s="2">
        <v>35361</v>
      </c>
      <c r="AI1779">
        <v>6.5519999999999996</v>
      </c>
      <c r="AJ1779">
        <v>5.56</v>
      </c>
      <c r="AK1779">
        <v>1.28044</v>
      </c>
      <c r="AR1779" s="3"/>
    </row>
    <row r="1780" spans="1:44" hidden="1" outlineLevel="1" x14ac:dyDescent="0.2">
      <c r="A1780" s="2">
        <v>35362</v>
      </c>
      <c r="B1780">
        <v>16.89</v>
      </c>
      <c r="E1780" s="2">
        <v>35362</v>
      </c>
      <c r="F1780">
        <v>702.29</v>
      </c>
      <c r="G1780">
        <f t="shared" si="246"/>
        <v>-7.0411582563942865E-3</v>
      </c>
      <c r="H1780" s="2">
        <v>35362</v>
      </c>
      <c r="I1780">
        <v>919.42</v>
      </c>
      <c r="J1780">
        <f t="shared" si="247"/>
        <v>-7.0307690646160825E-3</v>
      </c>
      <c r="K1780">
        <f t="shared" si="243"/>
        <v>-7.2531690646160827E-3</v>
      </c>
      <c r="L1780">
        <v>-2.180155976593867E-3</v>
      </c>
      <c r="N1780" s="2">
        <v>35362</v>
      </c>
      <c r="O1780">
        <v>8.5390999999999995</v>
      </c>
      <c r="Q1780" s="2">
        <v>35362</v>
      </c>
      <c r="R1780">
        <v>8782.16</v>
      </c>
      <c r="S1780" s="8">
        <f t="shared" si="248"/>
        <v>1.5800017581278691E-2</v>
      </c>
      <c r="T1780" s="9">
        <f t="shared" si="244"/>
        <v>1.5577617581278692E-2</v>
      </c>
      <c r="U1780" s="3">
        <f>Sheet1!$B$17+Sheet1!$B$18*'Portfolio allocation'!K1780</f>
        <v>-7.8332204863220366E-3</v>
      </c>
      <c r="V1780" s="13">
        <f t="shared" si="249"/>
        <v>2.3410838067600727E-2</v>
      </c>
      <c r="W1780" s="13"/>
      <c r="X1780" s="2">
        <v>35362</v>
      </c>
      <c r="Y1780">
        <v>30.416</v>
      </c>
      <c r="AA1780" s="2">
        <v>35362</v>
      </c>
      <c r="AB1780">
        <v>366.67</v>
      </c>
      <c r="AC1780">
        <f t="shared" si="250"/>
        <v>-1.4513398016502199E-2</v>
      </c>
      <c r="AD1780">
        <f t="shared" si="245"/>
        <v>-1.4735798016502199E-2</v>
      </c>
      <c r="AE1780">
        <f>Sheet2!$B$17+Sheet2!$B$18*'Portfolio allocation'!K1780</f>
        <v>-6.396315965970986E-3</v>
      </c>
      <c r="AF1780">
        <f t="shared" si="251"/>
        <v>-8.3394820505312134E-3</v>
      </c>
      <c r="AH1780" s="2">
        <v>35362</v>
      </c>
      <c r="AI1780">
        <v>6.5709999999999997</v>
      </c>
      <c r="AJ1780">
        <v>5.56</v>
      </c>
      <c r="AK1780">
        <v>1.28111</v>
      </c>
      <c r="AR1780" s="3"/>
    </row>
    <row r="1781" spans="1:44" hidden="1" outlineLevel="1" x14ac:dyDescent="0.2">
      <c r="A1781" s="2">
        <v>35363</v>
      </c>
      <c r="B1781">
        <v>17.29</v>
      </c>
      <c r="E1781" s="2">
        <v>35363</v>
      </c>
      <c r="F1781">
        <v>700.92</v>
      </c>
      <c r="G1781">
        <f t="shared" si="246"/>
        <v>-1.950761081604524E-3</v>
      </c>
      <c r="H1781" s="2">
        <v>35363</v>
      </c>
      <c r="I1781">
        <v>917.62</v>
      </c>
      <c r="J1781">
        <f t="shared" si="247"/>
        <v>-1.9577559765938668E-3</v>
      </c>
      <c r="K1781">
        <f t="shared" si="243"/>
        <v>-2.180155976593867E-3</v>
      </c>
      <c r="L1781">
        <v>-5.4420257187070553E-3</v>
      </c>
      <c r="N1781" s="2">
        <v>35363</v>
      </c>
      <c r="O1781">
        <v>8.5273000000000003</v>
      </c>
      <c r="Q1781" s="2">
        <v>35363</v>
      </c>
      <c r="R1781">
        <v>8770.1</v>
      </c>
      <c r="S1781" s="8">
        <f t="shared" si="248"/>
        <v>-1.3732384743615489E-3</v>
      </c>
      <c r="T1781" s="9">
        <f t="shared" si="244"/>
        <v>-1.5956384743615489E-3</v>
      </c>
      <c r="U1781" s="3">
        <f>Sheet1!$B$17+Sheet1!$B$18*'Portfolio allocation'!K1781</f>
        <v>-2.0133313044939714E-3</v>
      </c>
      <c r="V1781" s="13">
        <f t="shared" si="249"/>
        <v>4.1769283013242254E-4</v>
      </c>
      <c r="W1781" s="13"/>
      <c r="X1781" s="2">
        <v>35363</v>
      </c>
      <c r="Y1781">
        <v>30.207100000000001</v>
      </c>
      <c r="AA1781" s="2">
        <v>35363</v>
      </c>
      <c r="AB1781">
        <v>364.15</v>
      </c>
      <c r="AC1781">
        <f t="shared" si="250"/>
        <v>-6.87266479395654E-3</v>
      </c>
      <c r="AD1781">
        <f t="shared" si="245"/>
        <v>-7.0946647939565399E-3</v>
      </c>
      <c r="AE1781">
        <f>Sheet2!$B$17+Sheet2!$B$18*'Portfolio allocation'!K1781</f>
        <v>-1.8852633038323385E-3</v>
      </c>
      <c r="AF1781">
        <f t="shared" si="251"/>
        <v>-5.2094014901242014E-3</v>
      </c>
      <c r="AH1781" s="2">
        <v>35363</v>
      </c>
      <c r="AI1781">
        <v>6.5359999999999996</v>
      </c>
      <c r="AJ1781">
        <v>5.55</v>
      </c>
      <c r="AK1781">
        <v>1.2818700000000001</v>
      </c>
      <c r="AR1781" s="3"/>
    </row>
    <row r="1782" spans="1:44" hidden="1" outlineLevel="1" x14ac:dyDescent="0.2">
      <c r="A1782" s="2">
        <v>35366</v>
      </c>
      <c r="B1782">
        <v>18.34</v>
      </c>
      <c r="E1782" s="2">
        <v>35366</v>
      </c>
      <c r="F1782">
        <v>697.26</v>
      </c>
      <c r="G1782">
        <f t="shared" si="246"/>
        <v>-5.2217086115390332E-3</v>
      </c>
      <c r="H1782" s="2">
        <v>35366</v>
      </c>
      <c r="I1782">
        <v>912.83</v>
      </c>
      <c r="J1782">
        <f t="shared" si="247"/>
        <v>-5.2200257187070553E-3</v>
      </c>
      <c r="K1782">
        <f t="shared" si="243"/>
        <v>-5.4420257187070553E-3</v>
      </c>
      <c r="L1782">
        <v>5.9780973543814399E-3</v>
      </c>
      <c r="N1782" s="2">
        <v>35366</v>
      </c>
      <c r="O1782">
        <v>8.5390999999999995</v>
      </c>
      <c r="Q1782" s="2">
        <v>35366</v>
      </c>
      <c r="R1782">
        <v>8782.16</v>
      </c>
      <c r="S1782" s="8">
        <f t="shared" si="248"/>
        <v>1.3751268514612391E-3</v>
      </c>
      <c r="T1782" s="9">
        <f t="shared" si="244"/>
        <v>1.1531268514612392E-3</v>
      </c>
      <c r="U1782" s="3">
        <f>Sheet1!$B$17+Sheet1!$B$18*'Portfolio allocation'!K1782</f>
        <v>-5.7554309394188055E-3</v>
      </c>
      <c r="V1782" s="13">
        <f t="shared" si="249"/>
        <v>6.9085577908800447E-3</v>
      </c>
      <c r="W1782" s="13"/>
      <c r="X1782" s="2">
        <v>35366</v>
      </c>
      <c r="Y1782">
        <v>30.416</v>
      </c>
      <c r="AA1782" s="2">
        <v>35366</v>
      </c>
      <c r="AB1782">
        <v>366.67</v>
      </c>
      <c r="AC1782">
        <f t="shared" si="250"/>
        <v>6.9202251819306948E-3</v>
      </c>
      <c r="AD1782">
        <f t="shared" si="245"/>
        <v>6.6978251819306946E-3</v>
      </c>
      <c r="AE1782">
        <f>Sheet2!$B$17+Sheet2!$B$18*'Portfolio allocation'!K1782</f>
        <v>-4.7858010963429112E-3</v>
      </c>
      <c r="AF1782">
        <f t="shared" si="251"/>
        <v>1.1483626278273606E-2</v>
      </c>
      <c r="AH1782" s="2">
        <v>35366</v>
      </c>
      <c r="AI1782">
        <v>6.5510000000000002</v>
      </c>
      <c r="AJ1782">
        <v>5.56</v>
      </c>
      <c r="AK1782">
        <v>1.2840800000000001</v>
      </c>
      <c r="AR1782" s="3"/>
    </row>
    <row r="1783" spans="1:44" hidden="1" outlineLevel="1" x14ac:dyDescent="0.2">
      <c r="A1783" s="2">
        <v>35367</v>
      </c>
      <c r="B1783">
        <v>18.28</v>
      </c>
      <c r="E1783" s="2">
        <v>35367</v>
      </c>
      <c r="F1783">
        <v>701.5</v>
      </c>
      <c r="G1783">
        <f t="shared" si="246"/>
        <v>6.0809454149097775E-3</v>
      </c>
      <c r="H1783" s="2">
        <v>35367</v>
      </c>
      <c r="I1783">
        <v>918.49</v>
      </c>
      <c r="J1783">
        <f t="shared" si="247"/>
        <v>6.2004973543814401E-3</v>
      </c>
      <c r="K1783">
        <f t="shared" si="243"/>
        <v>5.9780973543814399E-3</v>
      </c>
      <c r="L1783">
        <v>-8.0632147982011933E-4</v>
      </c>
      <c r="N1783" s="2">
        <v>35367</v>
      </c>
      <c r="O1783">
        <v>8.4609000000000005</v>
      </c>
      <c r="Q1783" s="2">
        <v>35367</v>
      </c>
      <c r="R1783">
        <v>8701.7999999999993</v>
      </c>
      <c r="S1783" s="8">
        <f t="shared" si="248"/>
        <v>-9.1503684742706426E-3</v>
      </c>
      <c r="T1783" s="9">
        <f t="shared" si="244"/>
        <v>-9.3727684742706419E-3</v>
      </c>
      <c r="U1783" s="3">
        <f>Sheet1!$B$17+Sheet1!$B$18*'Portfolio allocation'!K1783</f>
        <v>7.3460236744356689E-3</v>
      </c>
      <c r="V1783" s="13">
        <f t="shared" si="249"/>
        <v>-1.6718792148706311E-2</v>
      </c>
      <c r="W1783" s="13"/>
      <c r="X1783" s="2">
        <v>35367</v>
      </c>
      <c r="Y1783">
        <v>29.998100000000001</v>
      </c>
      <c r="AA1783" s="2">
        <v>35367</v>
      </c>
      <c r="AB1783">
        <v>361.63</v>
      </c>
      <c r="AC1783">
        <f t="shared" si="250"/>
        <v>-1.3745329587912858E-2</v>
      </c>
      <c r="AD1783">
        <f t="shared" si="245"/>
        <v>-1.3963729587912858E-2</v>
      </c>
      <c r="AE1783">
        <f>Sheet2!$B$17+Sheet2!$B$18*'Portfolio allocation'!K1783</f>
        <v>5.3692636939376469E-3</v>
      </c>
      <c r="AF1783">
        <f t="shared" si="251"/>
        <v>-1.9332993281850504E-2</v>
      </c>
      <c r="AH1783" s="2">
        <v>35367</v>
      </c>
      <c r="AI1783">
        <v>6.3819999999999997</v>
      </c>
      <c r="AJ1783">
        <v>5.46</v>
      </c>
      <c r="AK1783">
        <v>1.2908599999999999</v>
      </c>
      <c r="AR1783" s="3"/>
    </row>
    <row r="1784" spans="1:44" hidden="1" outlineLevel="1" x14ac:dyDescent="0.2">
      <c r="A1784" s="2">
        <v>35368</v>
      </c>
      <c r="B1784">
        <v>18.48</v>
      </c>
      <c r="E1784" s="2">
        <v>35368</v>
      </c>
      <c r="F1784">
        <v>700.9</v>
      </c>
      <c r="G1784">
        <f t="shared" si="246"/>
        <v>-8.5531004989314319E-4</v>
      </c>
      <c r="H1784" s="2">
        <v>35368</v>
      </c>
      <c r="I1784">
        <v>917.95</v>
      </c>
      <c r="J1784">
        <f t="shared" si="247"/>
        <v>-5.8792147982011933E-4</v>
      </c>
      <c r="K1784">
        <f t="shared" si="243"/>
        <v>-8.0632147982011933E-4</v>
      </c>
      <c r="L1784">
        <v>6.1109207691050849E-3</v>
      </c>
      <c r="N1784" s="2">
        <v>35368</v>
      </c>
      <c r="O1784">
        <v>8.5155999999999992</v>
      </c>
      <c r="Q1784" s="2">
        <v>35368</v>
      </c>
      <c r="R1784">
        <v>8758.0499999999993</v>
      </c>
      <c r="S1784" s="8">
        <f t="shared" si="248"/>
        <v>6.4641798248639137E-3</v>
      </c>
      <c r="T1784" s="9">
        <f t="shared" si="244"/>
        <v>6.2457798248639141E-3</v>
      </c>
      <c r="U1784" s="3">
        <f>Sheet1!$B$17+Sheet1!$B$18*'Portfolio allocation'!K1784</f>
        <v>-4.3723355219881259E-4</v>
      </c>
      <c r="V1784" s="13">
        <f t="shared" si="249"/>
        <v>6.6830133770627263E-3</v>
      </c>
      <c r="W1784" s="13"/>
      <c r="X1784" s="2">
        <v>35368</v>
      </c>
      <c r="Y1784">
        <v>30.177199999999999</v>
      </c>
      <c r="AA1784" s="2">
        <v>35368</v>
      </c>
      <c r="AB1784">
        <v>363.79</v>
      </c>
      <c r="AC1784">
        <f t="shared" si="250"/>
        <v>5.9729557835357383E-3</v>
      </c>
      <c r="AD1784">
        <f t="shared" si="245"/>
        <v>5.7545557835357386E-3</v>
      </c>
      <c r="AE1784">
        <f>Sheet2!$B$17+Sheet2!$B$18*'Portfolio allocation'!K1784</f>
        <v>-6.6361461961313769E-4</v>
      </c>
      <c r="AF1784">
        <f t="shared" si="251"/>
        <v>6.4181704031488762E-3</v>
      </c>
      <c r="AH1784" s="2">
        <v>35368</v>
      </c>
      <c r="AI1784">
        <v>6.3940000000000001</v>
      </c>
      <c r="AJ1784">
        <v>5.46</v>
      </c>
      <c r="AK1784">
        <v>1.29366</v>
      </c>
      <c r="AR1784" s="3"/>
    </row>
    <row r="1785" spans="1:44" hidden="1" outlineLevel="1" x14ac:dyDescent="0.2">
      <c r="A1785" s="2">
        <v>35369</v>
      </c>
      <c r="B1785">
        <v>18.11</v>
      </c>
      <c r="E1785" s="2">
        <v>35369</v>
      </c>
      <c r="F1785">
        <v>705.27</v>
      </c>
      <c r="G1785">
        <f t="shared" si="246"/>
        <v>6.2348409188186515E-3</v>
      </c>
      <c r="H1785" s="2">
        <v>35369</v>
      </c>
      <c r="I1785">
        <v>923.76</v>
      </c>
      <c r="J1785">
        <f t="shared" si="247"/>
        <v>6.3293207691050846E-3</v>
      </c>
      <c r="K1785">
        <f t="shared" si="243"/>
        <v>6.1109207691050849E-3</v>
      </c>
      <c r="L1785">
        <v>-2.2202846800035304E-3</v>
      </c>
      <c r="N1785" s="2">
        <v>35369</v>
      </c>
      <c r="O1785">
        <v>8.5780999999999992</v>
      </c>
      <c r="Q1785" s="2">
        <v>35369</v>
      </c>
      <c r="R1785">
        <v>8822.33</v>
      </c>
      <c r="S1785" s="8">
        <f t="shared" si="248"/>
        <v>7.3395333436097054E-3</v>
      </c>
      <c r="T1785" s="9">
        <f t="shared" si="244"/>
        <v>7.1211333436097058E-3</v>
      </c>
      <c r="U1785" s="3">
        <f>Sheet1!$B$17+Sheet1!$B$18*'Portfolio allocation'!K1785</f>
        <v>7.4984020619996133E-3</v>
      </c>
      <c r="V1785" s="13">
        <f t="shared" si="249"/>
        <v>-3.7726871838990751E-4</v>
      </c>
      <c r="W1785" s="13"/>
      <c r="X1785" s="2">
        <v>35369</v>
      </c>
      <c r="Y1785">
        <v>30.803999999999998</v>
      </c>
      <c r="AA1785" s="2">
        <v>35369</v>
      </c>
      <c r="AB1785">
        <v>371.35</v>
      </c>
      <c r="AC1785">
        <f t="shared" si="250"/>
        <v>2.0781219934577599E-2</v>
      </c>
      <c r="AD1785">
        <f t="shared" si="245"/>
        <v>2.0563619934577601E-2</v>
      </c>
      <c r="AE1785">
        <f>Sheet2!$B$17+Sheet2!$B$18*'Portfolio allocation'!K1785</f>
        <v>5.4873736629416966E-3</v>
      </c>
      <c r="AF1785">
        <f t="shared" si="251"/>
        <v>1.5076246271635904E-2</v>
      </c>
      <c r="AH1785" s="2">
        <v>35369</v>
      </c>
      <c r="AI1785">
        <v>6.3410000000000002</v>
      </c>
      <c r="AJ1785">
        <v>5.44</v>
      </c>
      <c r="AK1785">
        <v>1.28972</v>
      </c>
      <c r="AR1785" s="3"/>
    </row>
    <row r="1786" spans="1:44" hidden="1" outlineLevel="1" x14ac:dyDescent="0.2">
      <c r="A1786" s="2">
        <v>35370</v>
      </c>
      <c r="B1786">
        <v>17.89</v>
      </c>
      <c r="E1786" s="2">
        <v>35370</v>
      </c>
      <c r="F1786">
        <v>703.77</v>
      </c>
      <c r="G1786">
        <f t="shared" si="246"/>
        <v>-2.1268450380704795E-3</v>
      </c>
      <c r="H1786" s="2">
        <v>35370</v>
      </c>
      <c r="I1786">
        <v>921.91</v>
      </c>
      <c r="J1786">
        <f t="shared" si="247"/>
        <v>-2.0026846800035303E-3</v>
      </c>
      <c r="K1786">
        <f t="shared" si="243"/>
        <v>-2.2202846800035304E-3</v>
      </c>
      <c r="L1786">
        <v>4.0878771854085472E-3</v>
      </c>
      <c r="N1786" s="2">
        <v>35370</v>
      </c>
      <c r="O1786">
        <v>8.5859000000000005</v>
      </c>
      <c r="Q1786" s="2">
        <v>35370</v>
      </c>
      <c r="R1786">
        <v>8830.36</v>
      </c>
      <c r="S1786" s="8">
        <f t="shared" si="248"/>
        <v>9.1019039188067197E-4</v>
      </c>
      <c r="T1786" s="9">
        <f t="shared" si="244"/>
        <v>6.9259039188067199E-4</v>
      </c>
      <c r="U1786" s="3">
        <f>Sheet1!$B$17+Sheet1!$B$18*'Portfolio allocation'!K1786</f>
        <v>-2.0593679700421255E-3</v>
      </c>
      <c r="V1786" s="13">
        <f t="shared" si="249"/>
        <v>2.7519583619227974E-3</v>
      </c>
      <c r="W1786" s="13"/>
      <c r="X1786" s="2">
        <v>35370</v>
      </c>
      <c r="Y1786">
        <v>30.445900000000002</v>
      </c>
      <c r="AA1786" s="2">
        <v>35370</v>
      </c>
      <c r="AB1786">
        <v>367.03</v>
      </c>
      <c r="AC1786">
        <f t="shared" si="250"/>
        <v>-1.1633230106368742E-2</v>
      </c>
      <c r="AD1786">
        <f t="shared" si="245"/>
        <v>-1.1851630106368742E-2</v>
      </c>
      <c r="AE1786">
        <f>Sheet2!$B$17+Sheet2!$B$18*'Portfolio allocation'!K1786</f>
        <v>-1.9209467706800274E-3</v>
      </c>
      <c r="AF1786">
        <f t="shared" si="251"/>
        <v>-9.9306833356887156E-3</v>
      </c>
      <c r="AH1786" s="2">
        <v>35370</v>
      </c>
      <c r="AI1786">
        <v>6.3639999999999999</v>
      </c>
      <c r="AJ1786">
        <v>5.46</v>
      </c>
      <c r="AK1786">
        <v>1.2865599999999999</v>
      </c>
      <c r="AR1786" s="3"/>
    </row>
    <row r="1787" spans="1:44" hidden="1" outlineLevel="1" x14ac:dyDescent="0.2">
      <c r="A1787" s="2">
        <v>35373</v>
      </c>
      <c r="B1787">
        <v>18.04</v>
      </c>
      <c r="E1787" s="2">
        <v>35373</v>
      </c>
      <c r="F1787">
        <v>706.73</v>
      </c>
      <c r="G1787">
        <f t="shared" si="246"/>
        <v>4.2059195475794287E-3</v>
      </c>
      <c r="H1787" s="2">
        <v>35373</v>
      </c>
      <c r="I1787">
        <v>925.88</v>
      </c>
      <c r="J1787">
        <f t="shared" si="247"/>
        <v>4.3062771854085469E-3</v>
      </c>
      <c r="K1787">
        <f t="shared" si="243"/>
        <v>4.0878771854085472E-3</v>
      </c>
      <c r="L1787">
        <v>1.0268920171080449E-2</v>
      </c>
      <c r="N1787" s="2">
        <v>35373</v>
      </c>
      <c r="O1787">
        <v>8.625</v>
      </c>
      <c r="Q1787" s="2">
        <v>35373</v>
      </c>
      <c r="R1787">
        <v>8870.5400000000009</v>
      </c>
      <c r="S1787" s="8">
        <f t="shared" si="248"/>
        <v>4.5502108634303262E-3</v>
      </c>
      <c r="T1787" s="9">
        <f t="shared" si="244"/>
        <v>4.3318108634303265E-3</v>
      </c>
      <c r="U1787" s="3">
        <f>Sheet1!$B$17+Sheet1!$B$18*'Portfolio allocation'!K1787</f>
        <v>5.1775151920403686E-3</v>
      </c>
      <c r="V1787" s="13">
        <f t="shared" si="249"/>
        <v>-8.4570432861004203E-4</v>
      </c>
      <c r="W1787" s="13"/>
      <c r="X1787" s="2">
        <v>35373</v>
      </c>
      <c r="Y1787">
        <v>30.744399999999999</v>
      </c>
      <c r="AA1787" s="2">
        <v>35373</v>
      </c>
      <c r="AB1787">
        <v>370.63</v>
      </c>
      <c r="AC1787">
        <f t="shared" si="250"/>
        <v>9.8084625234995393E-3</v>
      </c>
      <c r="AD1787">
        <f t="shared" si="245"/>
        <v>9.5900625234995387E-3</v>
      </c>
      <c r="AE1787">
        <f>Sheet2!$B$17+Sheet2!$B$18*'Portfolio allocation'!K1787</f>
        <v>3.6884316958089663E-3</v>
      </c>
      <c r="AF1787">
        <f t="shared" si="251"/>
        <v>5.9016308276905721E-3</v>
      </c>
      <c r="AH1787" s="2">
        <v>35373</v>
      </c>
      <c r="AI1787">
        <v>6.3449999999999998</v>
      </c>
      <c r="AJ1787">
        <v>5.46</v>
      </c>
      <c r="AK1787">
        <v>1.2887200000000001</v>
      </c>
      <c r="AR1787" s="3"/>
    </row>
    <row r="1788" spans="1:44" hidden="1" outlineLevel="1" x14ac:dyDescent="0.2">
      <c r="A1788" s="2">
        <v>35374</v>
      </c>
      <c r="B1788">
        <v>17.649999999999999</v>
      </c>
      <c r="E1788" s="2">
        <v>35374</v>
      </c>
      <c r="F1788">
        <v>714.14</v>
      </c>
      <c r="G1788">
        <f t="shared" si="246"/>
        <v>1.0484909371329953E-2</v>
      </c>
      <c r="H1788" s="2">
        <v>35374</v>
      </c>
      <c r="I1788">
        <v>935.59</v>
      </c>
      <c r="J1788">
        <f t="shared" si="247"/>
        <v>1.048732017108045E-2</v>
      </c>
      <c r="K1788">
        <f t="shared" si="243"/>
        <v>1.0268920171080449E-2</v>
      </c>
      <c r="L1788">
        <v>1.4618358310798635E-2</v>
      </c>
      <c r="N1788" s="2">
        <v>35374</v>
      </c>
      <c r="O1788">
        <v>8.8437000000000001</v>
      </c>
      <c r="Q1788" s="2">
        <v>35374</v>
      </c>
      <c r="R1788">
        <v>9095.52</v>
      </c>
      <c r="S1788" s="8">
        <f t="shared" si="248"/>
        <v>2.5362604756869356E-2</v>
      </c>
      <c r="T1788" s="9">
        <f t="shared" si="244"/>
        <v>2.5144204756869355E-2</v>
      </c>
      <c r="U1788" s="3">
        <f>Sheet1!$B$17+Sheet1!$B$18*'Portfolio allocation'!K1788</f>
        <v>1.2268564353664097E-2</v>
      </c>
      <c r="V1788" s="13">
        <f t="shared" si="249"/>
        <v>1.2875640403205258E-2</v>
      </c>
      <c r="W1788" s="13"/>
      <c r="X1788" s="2">
        <v>35374</v>
      </c>
      <c r="Y1788">
        <v>31.102499999999999</v>
      </c>
      <c r="AA1788" s="2">
        <v>35374</v>
      </c>
      <c r="AB1788">
        <v>374.95</v>
      </c>
      <c r="AC1788">
        <f t="shared" si="250"/>
        <v>1.1655829263686135E-2</v>
      </c>
      <c r="AD1788">
        <f t="shared" si="245"/>
        <v>1.1438629263686134E-2</v>
      </c>
      <c r="AE1788">
        <f>Sheet2!$B$17+Sheet2!$B$18*'Portfolio allocation'!K1788</f>
        <v>9.1847728113370608E-3</v>
      </c>
      <c r="AF1788">
        <f t="shared" si="251"/>
        <v>2.2538564523490734E-3</v>
      </c>
      <c r="AH1788" s="2">
        <v>35374</v>
      </c>
      <c r="AI1788">
        <v>6.2690000000000001</v>
      </c>
      <c r="AJ1788">
        <v>5.43</v>
      </c>
      <c r="AK1788">
        <v>1.2862499999999999</v>
      </c>
      <c r="AR1788" s="3"/>
    </row>
    <row r="1789" spans="1:44" hidden="1" outlineLevel="1" x14ac:dyDescent="0.2">
      <c r="A1789" s="2">
        <v>35375</v>
      </c>
      <c r="B1789">
        <v>16.97</v>
      </c>
      <c r="E1789" s="2">
        <v>35375</v>
      </c>
      <c r="F1789">
        <v>724.59</v>
      </c>
      <c r="G1789">
        <f t="shared" si="246"/>
        <v>1.463298512896638E-2</v>
      </c>
      <c r="H1789" s="2">
        <v>35375</v>
      </c>
      <c r="I1789">
        <v>949.47</v>
      </c>
      <c r="J1789">
        <f t="shared" si="247"/>
        <v>1.4835558310798636E-2</v>
      </c>
      <c r="K1789">
        <f t="shared" si="243"/>
        <v>1.4618358310798635E-2</v>
      </c>
      <c r="L1789">
        <v>4.2059204903788627E-3</v>
      </c>
      <c r="N1789" s="2">
        <v>35375</v>
      </c>
      <c r="O1789">
        <v>9.0312000000000001</v>
      </c>
      <c r="Q1789" s="2">
        <v>35375</v>
      </c>
      <c r="R1789">
        <v>9288.36</v>
      </c>
      <c r="S1789" s="8">
        <f t="shared" si="248"/>
        <v>2.1201646524882545E-2</v>
      </c>
      <c r="T1789" s="9">
        <f t="shared" si="244"/>
        <v>2.0984446524882544E-2</v>
      </c>
      <c r="U1789" s="3">
        <f>Sheet1!$B$17+Sheet1!$B$18*'Portfolio allocation'!K1789</f>
        <v>1.7258350016969959E-2</v>
      </c>
      <c r="V1789" s="13">
        <f t="shared" si="249"/>
        <v>3.7260965079125852E-3</v>
      </c>
      <c r="W1789" s="13"/>
      <c r="X1789" s="2">
        <v>35375</v>
      </c>
      <c r="Y1789">
        <v>31.848800000000001</v>
      </c>
      <c r="AA1789" s="2">
        <v>35375</v>
      </c>
      <c r="AB1789">
        <v>384.95</v>
      </c>
      <c r="AC1789">
        <f t="shared" si="250"/>
        <v>2.6670222696359547E-2</v>
      </c>
      <c r="AD1789">
        <f t="shared" si="245"/>
        <v>2.6452622696359548E-2</v>
      </c>
      <c r="AE1789">
        <f>Sheet2!$B$17+Sheet2!$B$18*'Portfolio allocation'!K1789</f>
        <v>1.3052404169377264E-2</v>
      </c>
      <c r="AF1789">
        <f t="shared" si="251"/>
        <v>1.3400218526982284E-2</v>
      </c>
      <c r="AH1789" s="2">
        <v>35375</v>
      </c>
      <c r="AI1789">
        <v>6.2560000000000002</v>
      </c>
      <c r="AJ1789">
        <v>5.44</v>
      </c>
      <c r="AK1789">
        <v>1.2868200000000001</v>
      </c>
      <c r="AR1789" s="3"/>
    </row>
    <row r="1790" spans="1:44" hidden="1" outlineLevel="1" x14ac:dyDescent="0.2">
      <c r="A1790" s="2">
        <v>35376</v>
      </c>
      <c r="B1790">
        <v>17.21</v>
      </c>
      <c r="E1790" s="2">
        <v>35376</v>
      </c>
      <c r="F1790">
        <v>727.65</v>
      </c>
      <c r="G1790">
        <f t="shared" si="246"/>
        <v>4.2230778785243839E-3</v>
      </c>
      <c r="H1790" s="2">
        <v>35376</v>
      </c>
      <c r="I1790">
        <v>953.67</v>
      </c>
      <c r="J1790">
        <f t="shared" si="247"/>
        <v>4.4235204903788627E-3</v>
      </c>
      <c r="K1790">
        <f t="shared" si="243"/>
        <v>4.2059204903788627E-3</v>
      </c>
      <c r="L1790">
        <v>4.2283823628719696E-3</v>
      </c>
      <c r="N1790" s="2">
        <v>35376</v>
      </c>
      <c r="O1790">
        <v>8.9687000000000001</v>
      </c>
      <c r="Q1790" s="2">
        <v>35376</v>
      </c>
      <c r="R1790">
        <v>9224.07</v>
      </c>
      <c r="S1790" s="8">
        <f t="shared" si="248"/>
        <v>-6.921566347557695E-3</v>
      </c>
      <c r="T1790" s="9">
        <f t="shared" si="244"/>
        <v>-7.139166347557695E-3</v>
      </c>
      <c r="U1790" s="3">
        <f>Sheet1!$B$17+Sheet1!$B$18*'Portfolio allocation'!K1790</f>
        <v>5.3129374631174977E-3</v>
      </c>
      <c r="V1790" s="13">
        <f t="shared" si="249"/>
        <v>-1.2452103810675193E-2</v>
      </c>
      <c r="W1790" s="13"/>
      <c r="X1790" s="2">
        <v>35376</v>
      </c>
      <c r="Y1790">
        <v>31.938300000000002</v>
      </c>
      <c r="AA1790" s="2">
        <v>35376</v>
      </c>
      <c r="AB1790">
        <v>386.03</v>
      </c>
      <c r="AC1790">
        <f t="shared" si="250"/>
        <v>2.8055591635276489E-3</v>
      </c>
      <c r="AD1790">
        <f t="shared" si="245"/>
        <v>2.5879591635276488E-3</v>
      </c>
      <c r="AE1790">
        <f>Sheet2!$B$17+Sheet2!$B$18*'Portfolio allocation'!K1790</f>
        <v>3.7933988141456523E-3</v>
      </c>
      <c r="AF1790">
        <f t="shared" si="251"/>
        <v>-1.2054396506180035E-3</v>
      </c>
      <c r="AH1790" s="2">
        <v>35376</v>
      </c>
      <c r="AI1790">
        <v>6.2240000000000002</v>
      </c>
      <c r="AJ1790">
        <v>5.44</v>
      </c>
      <c r="AK1790">
        <v>1.2925199999999999</v>
      </c>
      <c r="AR1790" s="3"/>
    </row>
    <row r="1791" spans="1:44" hidden="1" outlineLevel="1" x14ac:dyDescent="0.2">
      <c r="A1791" s="2">
        <v>35377</v>
      </c>
      <c r="B1791">
        <v>15.78</v>
      </c>
      <c r="E1791" s="2">
        <v>35377</v>
      </c>
      <c r="F1791">
        <v>730.82</v>
      </c>
      <c r="G1791">
        <f t="shared" si="246"/>
        <v>4.3564900707759868E-3</v>
      </c>
      <c r="H1791" s="2">
        <v>35377</v>
      </c>
      <c r="I1791">
        <v>957.91</v>
      </c>
      <c r="J1791">
        <f t="shared" si="247"/>
        <v>4.4459823628719697E-3</v>
      </c>
      <c r="K1791">
        <f t="shared" si="243"/>
        <v>4.2283823628719696E-3</v>
      </c>
      <c r="L1791">
        <v>1.2226363854642111E-3</v>
      </c>
      <c r="N1791" s="2">
        <v>35377</v>
      </c>
      <c r="O1791">
        <v>8.9687000000000001</v>
      </c>
      <c r="Q1791" s="2">
        <v>35377</v>
      </c>
      <c r="R1791">
        <v>9224.07</v>
      </c>
      <c r="S1791" s="8">
        <f t="shared" si="248"/>
        <v>0</v>
      </c>
      <c r="T1791" s="9">
        <f t="shared" si="244"/>
        <v>-2.176E-4</v>
      </c>
      <c r="U1791" s="3">
        <f>Sheet1!$B$17+Sheet1!$B$18*'Portfolio allocation'!K1791</f>
        <v>5.3387062925011417E-3</v>
      </c>
      <c r="V1791" s="13">
        <f t="shared" si="249"/>
        <v>-5.5563062925011418E-3</v>
      </c>
      <c r="W1791" s="13"/>
      <c r="X1791" s="2">
        <v>35377</v>
      </c>
      <c r="Y1791">
        <v>32.087499999999999</v>
      </c>
      <c r="AA1791" s="2">
        <v>35377</v>
      </c>
      <c r="AB1791">
        <v>387.84</v>
      </c>
      <c r="AC1791">
        <f t="shared" si="250"/>
        <v>4.6887547599927526E-3</v>
      </c>
      <c r="AD1791">
        <f t="shared" si="245"/>
        <v>4.4707547599927523E-3</v>
      </c>
      <c r="AE1791">
        <f>Sheet2!$B$17+Sheet2!$B$18*'Portfolio allocation'!K1791</f>
        <v>3.8133724842207184E-3</v>
      </c>
      <c r="AF1791">
        <f t="shared" si="251"/>
        <v>6.5738227577203387E-4</v>
      </c>
      <c r="AH1791" s="2">
        <v>35377</v>
      </c>
      <c r="AI1791">
        <v>6.2469999999999999</v>
      </c>
      <c r="AJ1791">
        <v>5.45</v>
      </c>
      <c r="AK1791">
        <v>1.29389</v>
      </c>
      <c r="AR1791" s="3"/>
    </row>
    <row r="1792" spans="1:44" hidden="1" outlineLevel="1" x14ac:dyDescent="0.2">
      <c r="A1792" s="2">
        <v>35380</v>
      </c>
      <c r="B1792">
        <v>14.04</v>
      </c>
      <c r="E1792" s="2">
        <v>35380</v>
      </c>
      <c r="F1792">
        <v>731.87</v>
      </c>
      <c r="G1792">
        <f t="shared" si="246"/>
        <v>1.436742289482984E-3</v>
      </c>
      <c r="H1792" s="2">
        <v>35380</v>
      </c>
      <c r="I1792">
        <v>959.29</v>
      </c>
      <c r="J1792">
        <f t="shared" si="247"/>
        <v>1.4406363854642112E-3</v>
      </c>
      <c r="K1792">
        <f t="shared" si="243"/>
        <v>1.2226363854642111E-3</v>
      </c>
      <c r="L1792">
        <v>-3.2619178976117142E-3</v>
      </c>
      <c r="N1792" s="2">
        <v>35380</v>
      </c>
      <c r="O1792">
        <v>8.9765999999999995</v>
      </c>
      <c r="Q1792" s="2">
        <v>35380</v>
      </c>
      <c r="R1792">
        <v>9232.11</v>
      </c>
      <c r="S1792" s="8">
        <f t="shared" si="248"/>
        <v>8.716325873503461E-4</v>
      </c>
      <c r="T1792" s="9">
        <f t="shared" si="244"/>
        <v>6.5363258735034611E-4</v>
      </c>
      <c r="U1792" s="3">
        <f>Sheet1!$B$17+Sheet1!$B$18*'Portfolio allocation'!K1792</f>
        <v>1.890438331485775E-3</v>
      </c>
      <c r="V1792" s="13">
        <f t="shared" si="249"/>
        <v>-1.2368057441354287E-3</v>
      </c>
      <c r="W1792" s="13"/>
      <c r="X1792" s="2">
        <v>35380</v>
      </c>
      <c r="Y1792">
        <v>32.117400000000004</v>
      </c>
      <c r="AA1792" s="2">
        <v>35380</v>
      </c>
      <c r="AB1792">
        <v>388.2</v>
      </c>
      <c r="AC1792">
        <f t="shared" si="250"/>
        <v>9.282178217822068E-4</v>
      </c>
      <c r="AD1792">
        <f t="shared" si="245"/>
        <v>7.1021782178220681E-4</v>
      </c>
      <c r="AE1792">
        <f>Sheet2!$B$17+Sheet2!$B$18*'Portfolio allocation'!K1792</f>
        <v>1.1405864775944287E-3</v>
      </c>
      <c r="AF1792">
        <f t="shared" si="251"/>
        <v>-4.3036865581222189E-4</v>
      </c>
      <c r="AH1792" s="2">
        <v>35380</v>
      </c>
      <c r="AI1792">
        <v>6.26</v>
      </c>
      <c r="AJ1792">
        <v>5.45</v>
      </c>
      <c r="AK1792">
        <v>1.2993300000000001</v>
      </c>
      <c r="AR1792" s="3"/>
    </row>
    <row r="1793" spans="1:44" hidden="1" outlineLevel="1" x14ac:dyDescent="0.2">
      <c r="A1793" s="2">
        <v>35381</v>
      </c>
      <c r="B1793">
        <v>15.36</v>
      </c>
      <c r="E1793" s="2">
        <v>35381</v>
      </c>
      <c r="F1793">
        <v>729.56</v>
      </c>
      <c r="G1793">
        <f t="shared" si="246"/>
        <v>-3.1562982496892156E-3</v>
      </c>
      <c r="H1793" s="2">
        <v>35381</v>
      </c>
      <c r="I1793">
        <v>956.37</v>
      </c>
      <c r="J1793">
        <f t="shared" si="247"/>
        <v>-3.0439178976117143E-3</v>
      </c>
      <c r="K1793">
        <f t="shared" si="243"/>
        <v>-3.2619178976117142E-3</v>
      </c>
      <c r="L1793">
        <v>2.1981831676023697E-3</v>
      </c>
      <c r="N1793" s="2">
        <v>35381</v>
      </c>
      <c r="O1793">
        <v>8.8594000000000008</v>
      </c>
      <c r="Q1793" s="2">
        <v>35381</v>
      </c>
      <c r="R1793">
        <v>9111.59</v>
      </c>
      <c r="S1793" s="8">
        <f t="shared" si="248"/>
        <v>-1.3054437176333478E-2</v>
      </c>
      <c r="T1793" s="9">
        <f t="shared" si="244"/>
        <v>-1.3272437176333477E-2</v>
      </c>
      <c r="U1793" s="3">
        <f>Sheet1!$B$17+Sheet1!$B$18*'Portfolio allocation'!K1793</f>
        <v>-3.2543559957785334E-3</v>
      </c>
      <c r="V1793" s="13">
        <f t="shared" si="249"/>
        <v>-1.0018081180554944E-2</v>
      </c>
      <c r="W1793" s="13"/>
      <c r="X1793" s="2">
        <v>35381</v>
      </c>
      <c r="Y1793">
        <v>31.818899999999999</v>
      </c>
      <c r="AA1793" s="2">
        <v>35381</v>
      </c>
      <c r="AB1793">
        <v>384.59</v>
      </c>
      <c r="AC1793">
        <f t="shared" si="250"/>
        <v>-9.2993302421432444E-3</v>
      </c>
      <c r="AD1793">
        <f t="shared" si="245"/>
        <v>-9.5165302421432452E-3</v>
      </c>
      <c r="AE1793">
        <f>Sheet2!$B$17+Sheet2!$B$18*'Portfolio allocation'!K1793</f>
        <v>-2.8471936022440593E-3</v>
      </c>
      <c r="AF1793">
        <f t="shared" si="251"/>
        <v>-6.6693366398991854E-3</v>
      </c>
      <c r="AH1793" s="2">
        <v>35381</v>
      </c>
      <c r="AI1793">
        <v>6.1820000000000004</v>
      </c>
      <c r="AJ1793">
        <v>5.43</v>
      </c>
      <c r="AK1793">
        <v>1.2992900000000001</v>
      </c>
      <c r="AR1793" s="3"/>
    </row>
    <row r="1794" spans="1:44" hidden="1" outlineLevel="1" x14ac:dyDescent="0.2">
      <c r="A1794" s="2">
        <v>35382</v>
      </c>
      <c r="B1794">
        <v>14.89</v>
      </c>
      <c r="E1794" s="2">
        <v>35382</v>
      </c>
      <c r="F1794">
        <v>731.13</v>
      </c>
      <c r="G1794">
        <f t="shared" si="246"/>
        <v>2.151982016558085E-3</v>
      </c>
      <c r="H1794" s="2">
        <v>35382</v>
      </c>
      <c r="I1794">
        <v>958.68</v>
      </c>
      <c r="J1794">
        <f t="shared" si="247"/>
        <v>2.4153831676023696E-3</v>
      </c>
      <c r="K1794">
        <f t="shared" si="243"/>
        <v>2.1981831676023697E-3</v>
      </c>
      <c r="L1794">
        <v>6.3651668711144534E-3</v>
      </c>
      <c r="N1794" s="2">
        <v>35382</v>
      </c>
      <c r="O1794">
        <v>9.0625</v>
      </c>
      <c r="Q1794" s="2">
        <v>35382</v>
      </c>
      <c r="R1794">
        <v>9320.5</v>
      </c>
      <c r="S1794" s="8">
        <f t="shared" si="248"/>
        <v>2.2927941226503767E-2</v>
      </c>
      <c r="T1794" s="9">
        <f t="shared" si="244"/>
        <v>2.2710741226503767E-2</v>
      </c>
      <c r="U1794" s="3">
        <f>Sheet1!$B$17+Sheet1!$B$18*'Portfolio allocation'!K1794</f>
        <v>3.0096103235979677E-3</v>
      </c>
      <c r="V1794" s="13">
        <f t="shared" si="249"/>
        <v>1.9701130902905799E-2</v>
      </c>
      <c r="W1794" s="13"/>
      <c r="X1794" s="2">
        <v>35382</v>
      </c>
      <c r="Y1794">
        <v>32.177100000000003</v>
      </c>
      <c r="AA1794" s="2">
        <v>35382</v>
      </c>
      <c r="AB1794">
        <v>388.92</v>
      </c>
      <c r="AC1794">
        <f t="shared" si="250"/>
        <v>1.1258743077043221E-2</v>
      </c>
      <c r="AD1794">
        <f t="shared" si="245"/>
        <v>1.1041943077043221E-2</v>
      </c>
      <c r="AE1794">
        <f>Sheet2!$B$17+Sheet2!$B$18*'Portfolio allocation'!K1794</f>
        <v>2.0080675647210586E-3</v>
      </c>
      <c r="AF1794">
        <f t="shared" si="251"/>
        <v>9.0338755123221624E-3</v>
      </c>
      <c r="AH1794" s="2">
        <v>35382</v>
      </c>
      <c r="AI1794">
        <v>6.1859999999999999</v>
      </c>
      <c r="AJ1794">
        <v>5.42</v>
      </c>
      <c r="AK1794">
        <v>1.2936700000000001</v>
      </c>
      <c r="AR1794" s="3"/>
    </row>
    <row r="1795" spans="1:44" hidden="1" outlineLevel="1" x14ac:dyDescent="0.2">
      <c r="A1795" s="2">
        <v>35383</v>
      </c>
      <c r="B1795">
        <v>13.79</v>
      </c>
      <c r="E1795" s="2">
        <v>35383</v>
      </c>
      <c r="F1795">
        <v>735.88</v>
      </c>
      <c r="G1795">
        <f t="shared" si="246"/>
        <v>6.4967926360566253E-3</v>
      </c>
      <c r="H1795" s="2">
        <v>35383</v>
      </c>
      <c r="I1795">
        <v>964.99</v>
      </c>
      <c r="J1795">
        <f t="shared" si="247"/>
        <v>6.581966871114453E-3</v>
      </c>
      <c r="K1795">
        <f t="shared" si="243"/>
        <v>6.3651668711144534E-3</v>
      </c>
      <c r="L1795">
        <v>2.2192583964601937E-3</v>
      </c>
      <c r="N1795" s="2">
        <v>35383</v>
      </c>
      <c r="O1795">
        <v>9.3515999999999995</v>
      </c>
      <c r="Q1795" s="2">
        <v>35383</v>
      </c>
      <c r="R1795">
        <v>9617.7900000000009</v>
      </c>
      <c r="S1795" s="8">
        <f t="shared" si="248"/>
        <v>3.1896357491550953E-2</v>
      </c>
      <c r="T1795" s="9">
        <f t="shared" si="244"/>
        <v>3.167955749155095E-2</v>
      </c>
      <c r="U1795" s="3">
        <f>Sheet1!$B$17+Sheet1!$B$18*'Portfolio allocation'!K1795</f>
        <v>7.7900796336778586E-3</v>
      </c>
      <c r="V1795" s="13">
        <f t="shared" si="249"/>
        <v>2.3889477857873091E-2</v>
      </c>
      <c r="W1795" s="13"/>
      <c r="X1795" s="2">
        <v>35383</v>
      </c>
      <c r="Y1795">
        <v>32.6845</v>
      </c>
      <c r="AA1795" s="2">
        <v>35383</v>
      </c>
      <c r="AB1795">
        <v>395.05</v>
      </c>
      <c r="AC1795">
        <f t="shared" si="250"/>
        <v>1.5761596215159823E-2</v>
      </c>
      <c r="AD1795">
        <f t="shared" si="245"/>
        <v>1.5545596215159824E-2</v>
      </c>
      <c r="AE1795">
        <f>Sheet2!$B$17+Sheet2!$B$18*'Portfolio allocation'!K1795</f>
        <v>5.7134557832531343E-3</v>
      </c>
      <c r="AF1795">
        <f t="shared" si="251"/>
        <v>9.8321404319066906E-3</v>
      </c>
      <c r="AH1795" s="2">
        <v>35383</v>
      </c>
      <c r="AI1795">
        <v>6.1479999999999997</v>
      </c>
      <c r="AJ1795">
        <v>5.4</v>
      </c>
      <c r="AK1795">
        <v>1.2920799999999999</v>
      </c>
      <c r="AR1795" s="3"/>
    </row>
    <row r="1796" spans="1:44" hidden="1" outlineLevel="1" x14ac:dyDescent="0.2">
      <c r="A1796" s="2">
        <v>35384</v>
      </c>
      <c r="B1796">
        <v>14.36</v>
      </c>
      <c r="E1796" s="2">
        <v>35384</v>
      </c>
      <c r="F1796">
        <v>737.62</v>
      </c>
      <c r="G1796">
        <f t="shared" si="246"/>
        <v>2.3645159536880289E-3</v>
      </c>
      <c r="H1796" s="2">
        <v>35384</v>
      </c>
      <c r="I1796">
        <v>967.34</v>
      </c>
      <c r="J1796">
        <f t="shared" si="247"/>
        <v>2.4352583964601937E-3</v>
      </c>
      <c r="K1796">
        <f t="shared" ref="K1796:K1859" si="252">J1796-(AJ1795/25000)</f>
        <v>2.2192583964601937E-3</v>
      </c>
      <c r="L1796">
        <v>-9.4997150950027528E-4</v>
      </c>
      <c r="N1796" s="2">
        <v>35384</v>
      </c>
      <c r="O1796">
        <v>9.3125</v>
      </c>
      <c r="Q1796" s="2">
        <v>35384</v>
      </c>
      <c r="R1796">
        <v>9577.61</v>
      </c>
      <c r="S1796" s="8">
        <f t="shared" si="248"/>
        <v>-4.1776749128438206E-3</v>
      </c>
      <c r="T1796" s="9">
        <f t="shared" ref="T1796:T1859" si="253">S1796-(AJ1795/100/250)</f>
        <v>-4.3936749128438207E-3</v>
      </c>
      <c r="U1796" s="3">
        <f>Sheet1!$B$17+Sheet1!$B$18*'Portfolio allocation'!K1796</f>
        <v>3.0337883602609911E-3</v>
      </c>
      <c r="V1796" s="13">
        <f t="shared" si="249"/>
        <v>-7.4274632731048118E-3</v>
      </c>
      <c r="W1796" s="13"/>
      <c r="X1796" s="2">
        <v>35384</v>
      </c>
      <c r="Y1796">
        <v>34.624699999999997</v>
      </c>
      <c r="AA1796" s="2">
        <v>35384</v>
      </c>
      <c r="AB1796">
        <v>418.5</v>
      </c>
      <c r="AC1796">
        <f t="shared" si="250"/>
        <v>5.9359574737374965E-2</v>
      </c>
      <c r="AD1796">
        <f t="shared" ref="AD1796:AD1859" si="254">AC1796-AJ1796/25000</f>
        <v>5.9143574737374964E-2</v>
      </c>
      <c r="AE1796">
        <f>Sheet2!$B$17+Sheet2!$B$18*'Portfolio allocation'!K1796</f>
        <v>2.0268081958991525E-3</v>
      </c>
      <c r="AF1796">
        <f t="shared" si="251"/>
        <v>5.7116766541475808E-2</v>
      </c>
      <c r="AH1796" s="2">
        <v>35384</v>
      </c>
      <c r="AI1796">
        <v>6.1580000000000004</v>
      </c>
      <c r="AJ1796">
        <v>5.4</v>
      </c>
      <c r="AK1796">
        <v>1.2930600000000001</v>
      </c>
      <c r="AR1796" s="3"/>
    </row>
    <row r="1797" spans="1:44" hidden="1" outlineLevel="1" x14ac:dyDescent="0.2">
      <c r="A1797" s="2">
        <v>35387</v>
      </c>
      <c r="B1797">
        <v>15.12</v>
      </c>
      <c r="E1797" s="2">
        <v>35387</v>
      </c>
      <c r="F1797">
        <v>737.02</v>
      </c>
      <c r="G1797">
        <f t="shared" ref="G1797:G1860" si="255">(F1797/F1796)-1</f>
        <v>-8.1342696781538937E-4</v>
      </c>
      <c r="H1797" s="2">
        <v>35387</v>
      </c>
      <c r="I1797">
        <v>966.63</v>
      </c>
      <c r="J1797">
        <f t="shared" ref="J1797:J1860" si="256">(I1797/I1796)-1</f>
        <v>-7.3397150950027523E-4</v>
      </c>
      <c r="K1797">
        <f t="shared" si="252"/>
        <v>-9.4997150950027528E-4</v>
      </c>
      <c r="L1797">
        <v>6.7769687139855924E-3</v>
      </c>
      <c r="N1797" s="2">
        <v>35387</v>
      </c>
      <c r="O1797">
        <v>9.3984000000000005</v>
      </c>
      <c r="Q1797" s="2">
        <v>35387</v>
      </c>
      <c r="R1797">
        <v>9666</v>
      </c>
      <c r="S1797" s="8">
        <f t="shared" ref="S1797:S1860" si="257">R1797/R1796-1</f>
        <v>9.2288159572169182E-3</v>
      </c>
      <c r="T1797" s="9">
        <f t="shared" si="253"/>
        <v>9.012815957216919E-3</v>
      </c>
      <c r="U1797" s="3">
        <f>Sheet1!$B$17+Sheet1!$B$18*'Portfolio allocation'!K1797</f>
        <v>-6.0203250682377626E-4</v>
      </c>
      <c r="V1797" s="13">
        <f t="shared" ref="V1797:V1860" si="258">T1797-U1797</f>
        <v>9.6148484640406953E-3</v>
      </c>
      <c r="W1797" s="13"/>
      <c r="X1797" s="2">
        <v>35387</v>
      </c>
      <c r="Y1797">
        <v>35.0426</v>
      </c>
      <c r="AA1797" s="2">
        <v>35387</v>
      </c>
      <c r="AB1797">
        <v>423.55</v>
      </c>
      <c r="AC1797">
        <f t="shared" ref="AC1797:AC1860" si="259">AB1797/AB1796-1</f>
        <v>1.2066905615292667E-2</v>
      </c>
      <c r="AD1797">
        <f t="shared" si="254"/>
        <v>1.1850505615292667E-2</v>
      </c>
      <c r="AE1797">
        <f>Sheet2!$B$17+Sheet2!$B$18*'Portfolio allocation'!K1797</f>
        <v>-7.9135189084844604E-4</v>
      </c>
      <c r="AF1797">
        <f t="shared" ref="AF1797:AF1860" si="260">AD1797-AE1797</f>
        <v>1.2641857506141113E-2</v>
      </c>
      <c r="AH1797" s="2">
        <v>35387</v>
      </c>
      <c r="AI1797">
        <v>6.1920000000000002</v>
      </c>
      <c r="AJ1797">
        <v>5.41</v>
      </c>
      <c r="AK1797">
        <v>1.29817</v>
      </c>
      <c r="AR1797" s="3"/>
    </row>
    <row r="1798" spans="1:44" hidden="1" outlineLevel="1" x14ac:dyDescent="0.2">
      <c r="A1798" s="2">
        <v>35388</v>
      </c>
      <c r="B1798">
        <v>15.23</v>
      </c>
      <c r="E1798" s="2">
        <v>35388</v>
      </c>
      <c r="F1798">
        <v>742.16</v>
      </c>
      <c r="G1798">
        <f t="shared" si="255"/>
        <v>6.9740305554801818E-3</v>
      </c>
      <c r="H1798" s="2">
        <v>35388</v>
      </c>
      <c r="I1798">
        <v>973.39</v>
      </c>
      <c r="J1798">
        <f t="shared" si="256"/>
        <v>6.9933687139855927E-3</v>
      </c>
      <c r="K1798">
        <f t="shared" si="252"/>
        <v>6.7769687139855924E-3</v>
      </c>
      <c r="L1798">
        <v>2.3728903728208401E-3</v>
      </c>
      <c r="N1798" s="2">
        <v>35388</v>
      </c>
      <c r="O1798">
        <v>9.7422000000000004</v>
      </c>
      <c r="Q1798" s="2">
        <v>35388</v>
      </c>
      <c r="R1798">
        <v>10019.530000000001</v>
      </c>
      <c r="S1798" s="8">
        <f t="shared" si="257"/>
        <v>3.6574591351127728E-2</v>
      </c>
      <c r="T1798" s="9">
        <f t="shared" si="253"/>
        <v>3.6358191351127729E-2</v>
      </c>
      <c r="U1798" s="3">
        <f>Sheet1!$B$17+Sheet1!$B$18*'Portfolio allocation'!K1798</f>
        <v>8.2625091442662026E-3</v>
      </c>
      <c r="V1798" s="13">
        <f t="shared" si="258"/>
        <v>2.8095682206861525E-2</v>
      </c>
      <c r="W1798" s="13"/>
      <c r="X1798" s="2">
        <v>35388</v>
      </c>
      <c r="Y1798">
        <v>36.803699999999999</v>
      </c>
      <c r="AA1798" s="2">
        <v>35388</v>
      </c>
      <c r="AB1798">
        <v>444.84</v>
      </c>
      <c r="AC1798">
        <f t="shared" si="259"/>
        <v>5.0265612088301159E-2</v>
      </c>
      <c r="AD1798">
        <f t="shared" si="254"/>
        <v>5.0049612088301158E-2</v>
      </c>
      <c r="AE1798">
        <f>Sheet2!$B$17+Sheet2!$B$18*'Portfolio allocation'!K1798</f>
        <v>6.0796404879493501E-3</v>
      </c>
      <c r="AF1798">
        <f t="shared" si="260"/>
        <v>4.3969971600351807E-2</v>
      </c>
      <c r="AH1798" s="2">
        <v>35388</v>
      </c>
      <c r="AI1798">
        <v>6.1619999999999999</v>
      </c>
      <c r="AJ1798">
        <v>5.4</v>
      </c>
      <c r="AK1798">
        <v>1.2969900000000001</v>
      </c>
      <c r="AR1798" s="3"/>
    </row>
    <row r="1799" spans="1:44" hidden="1" outlineLevel="1" x14ac:dyDescent="0.2">
      <c r="A1799" s="2">
        <v>35389</v>
      </c>
      <c r="B1799">
        <v>15.94</v>
      </c>
      <c r="E1799" s="2">
        <v>35389</v>
      </c>
      <c r="F1799">
        <v>743.95</v>
      </c>
      <c r="G1799">
        <f t="shared" si="255"/>
        <v>2.4118788401423785E-3</v>
      </c>
      <c r="H1799" s="2">
        <v>35389</v>
      </c>
      <c r="I1799">
        <v>975.91</v>
      </c>
      <c r="J1799">
        <f t="shared" si="256"/>
        <v>2.5888903728208401E-3</v>
      </c>
      <c r="K1799">
        <f t="shared" si="252"/>
        <v>2.3728903728208401E-3</v>
      </c>
      <c r="L1799">
        <v>-1.8042612126117968E-3</v>
      </c>
      <c r="N1799" s="2">
        <v>35389</v>
      </c>
      <c r="O1799">
        <v>9.5780999999999992</v>
      </c>
      <c r="Q1799" s="2">
        <v>35389</v>
      </c>
      <c r="R1799">
        <v>9850.7999999999993</v>
      </c>
      <c r="S1799" s="8">
        <f t="shared" si="257"/>
        <v>-1.6840111262704127E-2</v>
      </c>
      <c r="T1799" s="9">
        <f t="shared" si="253"/>
        <v>-1.7056111262704128E-2</v>
      </c>
      <c r="U1799" s="3">
        <f>Sheet1!$B$17+Sheet1!$B$18*'Portfolio allocation'!K1799</f>
        <v>3.210038857093984E-3</v>
      </c>
      <c r="V1799" s="13">
        <f t="shared" si="258"/>
        <v>-2.0266150119798113E-2</v>
      </c>
      <c r="W1799" s="13"/>
      <c r="X1799" s="2">
        <v>35389</v>
      </c>
      <c r="Y1799">
        <v>36.445500000000003</v>
      </c>
      <c r="AA1799" s="2">
        <v>35389</v>
      </c>
      <c r="AB1799">
        <v>440.51</v>
      </c>
      <c r="AC1799">
        <f t="shared" si="259"/>
        <v>-9.7338368851721535E-3</v>
      </c>
      <c r="AD1799">
        <f t="shared" si="254"/>
        <v>-9.9498368851721527E-3</v>
      </c>
      <c r="AE1799">
        <f>Sheet2!$B$17+Sheet2!$B$18*'Portfolio allocation'!K1799</f>
        <v>2.1634216687852451E-3</v>
      </c>
      <c r="AF1799">
        <f t="shared" si="260"/>
        <v>-1.2113258553957397E-2</v>
      </c>
      <c r="AH1799" s="2">
        <v>35389</v>
      </c>
      <c r="AI1799">
        <v>6.1239999999999997</v>
      </c>
      <c r="AJ1799">
        <v>5.4</v>
      </c>
      <c r="AK1799">
        <v>1.3033999999999999</v>
      </c>
      <c r="AR1799" s="3"/>
    </row>
    <row r="1800" spans="1:44" hidden="1" outlineLevel="1" x14ac:dyDescent="0.2">
      <c r="A1800" s="2">
        <v>35390</v>
      </c>
      <c r="B1800">
        <v>15.77</v>
      </c>
      <c r="E1800" s="2">
        <v>35390</v>
      </c>
      <c r="F1800">
        <v>742.75</v>
      </c>
      <c r="G1800">
        <f t="shared" si="255"/>
        <v>-1.6130116271255712E-3</v>
      </c>
      <c r="H1800" s="2">
        <v>35390</v>
      </c>
      <c r="I1800">
        <v>974.36</v>
      </c>
      <c r="J1800">
        <f t="shared" si="256"/>
        <v>-1.5882612126117968E-3</v>
      </c>
      <c r="K1800">
        <f t="shared" si="252"/>
        <v>-1.8042612126117968E-3</v>
      </c>
      <c r="L1800">
        <v>7.8496336138594025E-3</v>
      </c>
      <c r="N1800" s="2">
        <v>35390</v>
      </c>
      <c r="O1800">
        <v>9.3984000000000005</v>
      </c>
      <c r="Q1800" s="2">
        <v>35390</v>
      </c>
      <c r="R1800">
        <v>9666</v>
      </c>
      <c r="S1800" s="8">
        <f t="shared" si="257"/>
        <v>-1.8759897673285342E-2</v>
      </c>
      <c r="T1800" s="9">
        <f t="shared" si="253"/>
        <v>-1.8975897673285343E-2</v>
      </c>
      <c r="U1800" s="3">
        <f>Sheet1!$B$17+Sheet1!$B$18*'Portfolio allocation'!K1800</f>
        <v>-1.5820953048135615E-3</v>
      </c>
      <c r="V1800" s="13">
        <f t="shared" si="258"/>
        <v>-1.7393802368471781E-2</v>
      </c>
      <c r="W1800" s="13"/>
      <c r="X1800" s="2">
        <v>35390</v>
      </c>
      <c r="Y1800">
        <v>36.803699999999999</v>
      </c>
      <c r="AA1800" s="2">
        <v>35390</v>
      </c>
      <c r="AB1800">
        <v>444.84</v>
      </c>
      <c r="AC1800">
        <f t="shared" si="259"/>
        <v>9.829515788517762E-3</v>
      </c>
      <c r="AD1800">
        <f t="shared" si="254"/>
        <v>9.6123157885177613E-3</v>
      </c>
      <c r="AE1800">
        <f>Sheet2!$B$17+Sheet2!$B$18*'Portfolio allocation'!K1800</f>
        <v>-1.5510080897567168E-3</v>
      </c>
      <c r="AF1800">
        <f t="shared" si="260"/>
        <v>1.1163323878274478E-2</v>
      </c>
      <c r="AH1800" s="2">
        <v>35390</v>
      </c>
      <c r="AI1800">
        <v>6.1239999999999997</v>
      </c>
      <c r="AJ1800">
        <v>5.43</v>
      </c>
      <c r="AK1800">
        <v>1.30199</v>
      </c>
      <c r="AR1800" s="3"/>
    </row>
    <row r="1801" spans="1:44" hidden="1" outlineLevel="1" x14ac:dyDescent="0.2">
      <c r="A1801" s="2">
        <v>35391</v>
      </c>
      <c r="B1801">
        <v>14.92</v>
      </c>
      <c r="E1801" s="2">
        <v>35391</v>
      </c>
      <c r="F1801">
        <v>748.73</v>
      </c>
      <c r="G1801">
        <f t="shared" si="255"/>
        <v>8.051161225176795E-3</v>
      </c>
      <c r="H1801" s="2">
        <v>35391</v>
      </c>
      <c r="I1801">
        <v>982.22</v>
      </c>
      <c r="J1801">
        <f t="shared" si="256"/>
        <v>8.0668336138594032E-3</v>
      </c>
      <c r="K1801">
        <f t="shared" si="252"/>
        <v>7.8496336138594025E-3</v>
      </c>
      <c r="L1801">
        <v>1.0920434248946216E-2</v>
      </c>
      <c r="N1801" s="2">
        <v>35391</v>
      </c>
      <c r="O1801">
        <v>9.4062000000000001</v>
      </c>
      <c r="Q1801" s="2">
        <v>35391</v>
      </c>
      <c r="R1801">
        <v>9674.0300000000007</v>
      </c>
      <c r="S1801" s="8">
        <f t="shared" si="257"/>
        <v>8.3074694806550831E-4</v>
      </c>
      <c r="T1801" s="9">
        <f t="shared" si="253"/>
        <v>6.1354694806550834E-4</v>
      </c>
      <c r="U1801" s="3">
        <f>Sheet1!$B$17+Sheet1!$B$18*'Portfolio allocation'!K1801</f>
        <v>9.4930975023451505E-3</v>
      </c>
      <c r="V1801" s="13">
        <f t="shared" si="258"/>
        <v>-8.879550554279643E-3</v>
      </c>
      <c r="W1801" s="13"/>
      <c r="X1801" s="2">
        <v>35391</v>
      </c>
      <c r="Y1801">
        <v>37.848399999999998</v>
      </c>
      <c r="AA1801" s="2">
        <v>35391</v>
      </c>
      <c r="AB1801">
        <v>457.47</v>
      </c>
      <c r="AC1801">
        <f t="shared" si="259"/>
        <v>2.8392230914486172E-2</v>
      </c>
      <c r="AD1801">
        <f t="shared" si="254"/>
        <v>2.8174630914486173E-2</v>
      </c>
      <c r="AE1801">
        <f>Sheet2!$B$17+Sheet2!$B$18*'Portfolio allocation'!K1801</f>
        <v>7.0334814830737939E-3</v>
      </c>
      <c r="AF1801">
        <f t="shared" si="260"/>
        <v>2.1141149431412379E-2</v>
      </c>
      <c r="AH1801" s="2">
        <v>35391</v>
      </c>
      <c r="AI1801">
        <v>6.1280000000000001</v>
      </c>
      <c r="AJ1801">
        <v>5.44</v>
      </c>
      <c r="AK1801">
        <v>1.29895</v>
      </c>
      <c r="AR1801" s="3"/>
    </row>
    <row r="1802" spans="1:44" hidden="1" outlineLevel="1" x14ac:dyDescent="0.2">
      <c r="A1802" s="2">
        <v>35394</v>
      </c>
      <c r="B1802">
        <v>15.91</v>
      </c>
      <c r="E1802" s="2">
        <v>35394</v>
      </c>
      <c r="F1802">
        <v>757.03</v>
      </c>
      <c r="G1802">
        <f t="shared" si="255"/>
        <v>1.1085438008360704E-2</v>
      </c>
      <c r="H1802" s="2">
        <v>35394</v>
      </c>
      <c r="I1802">
        <v>993.16</v>
      </c>
      <c r="J1802">
        <f t="shared" si="256"/>
        <v>1.1138034248946216E-2</v>
      </c>
      <c r="K1802">
        <f t="shared" si="252"/>
        <v>1.0920434248946216E-2</v>
      </c>
      <c r="L1802">
        <v>-1.405326787224575E-3</v>
      </c>
      <c r="N1802" s="2">
        <v>35394</v>
      </c>
      <c r="O1802">
        <v>9.5937000000000001</v>
      </c>
      <c r="Q1802" s="2">
        <v>35394</v>
      </c>
      <c r="R1802">
        <v>9866.8700000000008</v>
      </c>
      <c r="S1802" s="8">
        <f t="shared" si="257"/>
        <v>1.9933781474731793E-2</v>
      </c>
      <c r="T1802" s="9">
        <f t="shared" si="253"/>
        <v>1.9716181474731795E-2</v>
      </c>
      <c r="U1802" s="3">
        <f>Sheet1!$B$17+Sheet1!$B$18*'Portfolio allocation'!K1802</f>
        <v>1.3015997815354204E-2</v>
      </c>
      <c r="V1802" s="13">
        <f t="shared" si="258"/>
        <v>6.7001836593775909E-3</v>
      </c>
      <c r="W1802" s="13"/>
      <c r="X1802" s="2">
        <v>35394</v>
      </c>
      <c r="Y1802">
        <v>37.639499999999998</v>
      </c>
      <c r="AA1802" s="2">
        <v>35394</v>
      </c>
      <c r="AB1802">
        <v>454.94</v>
      </c>
      <c r="AC1802">
        <f t="shared" si="259"/>
        <v>-5.5304172951232689E-3</v>
      </c>
      <c r="AD1802">
        <f t="shared" si="254"/>
        <v>-5.7476172951232687E-3</v>
      </c>
      <c r="AE1802">
        <f>Sheet2!$B$17+Sheet2!$B$18*'Portfolio allocation'!K1802</f>
        <v>9.7641157510027238E-3</v>
      </c>
      <c r="AF1802">
        <f t="shared" si="260"/>
        <v>-1.5511733046125992E-2</v>
      </c>
      <c r="AH1802" s="2">
        <v>35394</v>
      </c>
      <c r="AI1802">
        <v>6.1239999999999997</v>
      </c>
      <c r="AJ1802">
        <v>5.43</v>
      </c>
      <c r="AK1802">
        <v>1.28735</v>
      </c>
      <c r="AR1802" s="3"/>
    </row>
    <row r="1803" spans="1:44" hidden="1" outlineLevel="1" x14ac:dyDescent="0.2">
      <c r="A1803" s="2">
        <v>35395</v>
      </c>
      <c r="B1803">
        <v>16.97</v>
      </c>
      <c r="E1803" s="2">
        <v>35395</v>
      </c>
      <c r="F1803">
        <v>755.96</v>
      </c>
      <c r="G1803">
        <f t="shared" si="255"/>
        <v>-1.4134182264903261E-3</v>
      </c>
      <c r="H1803" s="2">
        <v>35395</v>
      </c>
      <c r="I1803">
        <v>991.98</v>
      </c>
      <c r="J1803">
        <f t="shared" si="256"/>
        <v>-1.1881267872245749E-3</v>
      </c>
      <c r="K1803">
        <f t="shared" si="252"/>
        <v>-1.405326787224575E-3</v>
      </c>
      <c r="L1803">
        <v>-1.315212476058031E-3</v>
      </c>
      <c r="N1803" s="2">
        <v>35395</v>
      </c>
      <c r="O1803">
        <v>9.6094000000000008</v>
      </c>
      <c r="Q1803" s="2">
        <v>35395</v>
      </c>
      <c r="R1803">
        <v>9882.94</v>
      </c>
      <c r="S1803" s="8">
        <f t="shared" si="257"/>
        <v>1.6286826521481057E-3</v>
      </c>
      <c r="T1803" s="9">
        <f t="shared" si="253"/>
        <v>1.4114826521481058E-3</v>
      </c>
      <c r="U1803" s="3">
        <f>Sheet1!$B$17+Sheet1!$B$18*'Portfolio allocation'!K1803</f>
        <v>-1.124427621666492E-3</v>
      </c>
      <c r="V1803" s="13">
        <f t="shared" si="258"/>
        <v>2.5359102738145979E-3</v>
      </c>
      <c r="W1803" s="13"/>
      <c r="X1803" s="2">
        <v>35395</v>
      </c>
      <c r="Y1803">
        <v>37.728999999999999</v>
      </c>
      <c r="AA1803" s="2">
        <v>35395</v>
      </c>
      <c r="AB1803">
        <v>456.02</v>
      </c>
      <c r="AC1803">
        <f t="shared" si="259"/>
        <v>2.3739394205828379E-3</v>
      </c>
      <c r="AD1803">
        <f t="shared" si="254"/>
        <v>2.1575394205828381E-3</v>
      </c>
      <c r="AE1803">
        <f>Sheet2!$B$17+Sheet2!$B$18*'Portfolio allocation'!K1803</f>
        <v>-1.1962654209647103E-3</v>
      </c>
      <c r="AF1803">
        <f t="shared" si="260"/>
        <v>3.3538048415475484E-3</v>
      </c>
      <c r="AH1803" s="2">
        <v>35395</v>
      </c>
      <c r="AI1803">
        <v>6.1219999999999999</v>
      </c>
      <c r="AJ1803">
        <v>5.41</v>
      </c>
      <c r="AK1803">
        <v>1.2791600000000001</v>
      </c>
      <c r="AR1803" s="3"/>
    </row>
    <row r="1804" spans="1:44" hidden="1" outlineLevel="1" x14ac:dyDescent="0.2">
      <c r="A1804" s="2">
        <v>35396</v>
      </c>
      <c r="B1804">
        <v>16.96</v>
      </c>
      <c r="E1804" s="2">
        <v>35396</v>
      </c>
      <c r="F1804">
        <v>755</v>
      </c>
      <c r="G1804">
        <f t="shared" si="255"/>
        <v>-1.2699084607651345E-3</v>
      </c>
      <c r="H1804" s="2">
        <v>35396</v>
      </c>
      <c r="I1804">
        <v>990.89</v>
      </c>
      <c r="J1804">
        <f t="shared" si="256"/>
        <v>-1.0988124760580309E-3</v>
      </c>
      <c r="K1804">
        <f t="shared" si="252"/>
        <v>-1.315212476058031E-3</v>
      </c>
      <c r="L1804">
        <v>-2.164E-4</v>
      </c>
      <c r="N1804" s="2">
        <v>35396</v>
      </c>
      <c r="O1804">
        <v>9.7187000000000001</v>
      </c>
      <c r="Q1804" s="2">
        <v>35396</v>
      </c>
      <c r="R1804">
        <v>9995.43</v>
      </c>
      <c r="S1804" s="8">
        <f t="shared" si="257"/>
        <v>1.1382240507379349E-2</v>
      </c>
      <c r="T1804" s="9">
        <f t="shared" si="253"/>
        <v>1.1165840507379348E-2</v>
      </c>
      <c r="U1804" s="3">
        <f>Sheet1!$B$17+Sheet1!$B$18*'Portfolio allocation'!K1804</f>
        <v>-1.02104620009588E-3</v>
      </c>
      <c r="V1804" s="13">
        <f t="shared" si="258"/>
        <v>1.2186886707475229E-2</v>
      </c>
      <c r="W1804" s="13"/>
      <c r="X1804" s="2">
        <v>35396</v>
      </c>
      <c r="Y1804">
        <v>37.758800000000001</v>
      </c>
      <c r="AA1804" s="2">
        <v>35396</v>
      </c>
      <c r="AB1804">
        <v>456.38</v>
      </c>
      <c r="AC1804">
        <f t="shared" si="259"/>
        <v>7.8943905969031114E-4</v>
      </c>
      <c r="AD1804">
        <f t="shared" si="254"/>
        <v>5.7303905969031108E-4</v>
      </c>
      <c r="AE1804">
        <f>Sheet2!$B$17+Sheet2!$B$18*'Portfolio allocation'!K1804</f>
        <v>-1.1161334764514127E-3</v>
      </c>
      <c r="AF1804">
        <f t="shared" si="260"/>
        <v>1.6891725361417238E-3</v>
      </c>
      <c r="AH1804" s="2">
        <v>35396</v>
      </c>
      <c r="AI1804">
        <v>6.0940000000000003</v>
      </c>
      <c r="AJ1804">
        <v>5.41</v>
      </c>
      <c r="AK1804">
        <v>1.28105</v>
      </c>
      <c r="AR1804" s="3"/>
    </row>
    <row r="1805" spans="1:44" hidden="1" outlineLevel="1" x14ac:dyDescent="0.2">
      <c r="A1805" s="2">
        <v>35397</v>
      </c>
      <c r="B1805">
        <v>16.96</v>
      </c>
      <c r="E1805" s="2">
        <v>35397</v>
      </c>
      <c r="F1805">
        <v>755</v>
      </c>
      <c r="G1805">
        <f t="shared" si="255"/>
        <v>0</v>
      </c>
      <c r="H1805" s="2">
        <v>35397</v>
      </c>
      <c r="I1805">
        <v>990.89</v>
      </c>
      <c r="J1805">
        <f t="shared" si="256"/>
        <v>0</v>
      </c>
      <c r="K1805">
        <f t="shared" si="252"/>
        <v>-2.164E-4</v>
      </c>
      <c r="L1805">
        <v>2.4983312012434367E-3</v>
      </c>
      <c r="N1805" s="2">
        <v>35397</v>
      </c>
      <c r="O1805">
        <v>9.7187000000000001</v>
      </c>
      <c r="Q1805" s="2">
        <v>35397</v>
      </c>
      <c r="R1805">
        <v>9995.43</v>
      </c>
      <c r="S1805" s="8">
        <f t="shared" si="257"/>
        <v>0</v>
      </c>
      <c r="T1805" s="9">
        <f t="shared" si="253"/>
        <v>-2.164E-4</v>
      </c>
      <c r="U1805" s="3">
        <f>Sheet1!$B$17+Sheet1!$B$18*'Portfolio allocation'!K1805</f>
        <v>2.3953932004931039E-4</v>
      </c>
      <c r="V1805" s="13">
        <f t="shared" si="258"/>
        <v>-4.5593932004931039E-4</v>
      </c>
      <c r="W1805" s="13"/>
      <c r="X1805" s="2">
        <v>35397</v>
      </c>
      <c r="Y1805">
        <v>37.758800000000001</v>
      </c>
      <c r="AA1805" s="2">
        <v>35397</v>
      </c>
      <c r="AB1805">
        <v>456.38</v>
      </c>
      <c r="AC1805">
        <f t="shared" si="259"/>
        <v>0</v>
      </c>
      <c r="AD1805">
        <f t="shared" si="254"/>
        <v>-2.164E-4</v>
      </c>
      <c r="AE1805">
        <f>Sheet2!$B$17+Sheet2!$B$18*'Portfolio allocation'!K1805</f>
        <v>-1.390413894989586E-4</v>
      </c>
      <c r="AF1805">
        <f t="shared" si="260"/>
        <v>-7.7358610501041404E-5</v>
      </c>
      <c r="AH1805" s="2">
        <v>35397</v>
      </c>
      <c r="AI1805">
        <v>6.0940000000000003</v>
      </c>
      <c r="AJ1805">
        <v>5.41</v>
      </c>
      <c r="AK1805">
        <v>1.27721</v>
      </c>
      <c r="AR1805" s="3"/>
    </row>
    <row r="1806" spans="1:44" hidden="1" outlineLevel="1" x14ac:dyDescent="0.2">
      <c r="A1806" s="2">
        <v>35398</v>
      </c>
      <c r="B1806">
        <v>17.14</v>
      </c>
      <c r="E1806" s="2">
        <v>35398</v>
      </c>
      <c r="F1806">
        <v>757.02</v>
      </c>
      <c r="G1806">
        <f t="shared" si="255"/>
        <v>2.6754966887416742E-3</v>
      </c>
      <c r="H1806" s="2">
        <v>35398</v>
      </c>
      <c r="I1806">
        <v>993.58</v>
      </c>
      <c r="J1806">
        <f t="shared" si="256"/>
        <v>2.7147312012434366E-3</v>
      </c>
      <c r="K1806">
        <f t="shared" si="252"/>
        <v>2.4983312012434367E-3</v>
      </c>
      <c r="L1806">
        <v>-7.9894765997704084E-4</v>
      </c>
      <c r="N1806" s="2">
        <v>35398</v>
      </c>
      <c r="O1806">
        <v>9.8047000000000004</v>
      </c>
      <c r="Q1806" s="2">
        <v>35398</v>
      </c>
      <c r="R1806">
        <v>10083.81</v>
      </c>
      <c r="S1806" s="8">
        <f t="shared" si="257"/>
        <v>8.8420408126512751E-3</v>
      </c>
      <c r="T1806" s="9">
        <f t="shared" si="253"/>
        <v>8.6256408126512748E-3</v>
      </c>
      <c r="U1806" s="3">
        <f>Sheet1!$B$17+Sheet1!$B$18*'Portfolio allocation'!K1806</f>
        <v>3.3539477545537462E-3</v>
      </c>
      <c r="V1806" s="13">
        <f t="shared" si="258"/>
        <v>5.2716930580975286E-3</v>
      </c>
      <c r="W1806" s="13"/>
      <c r="X1806" s="2">
        <v>35398</v>
      </c>
      <c r="Y1806">
        <v>38.057299999999998</v>
      </c>
      <c r="AA1806" s="2">
        <v>35398</v>
      </c>
      <c r="AB1806">
        <v>459.99</v>
      </c>
      <c r="AC1806">
        <f t="shared" si="259"/>
        <v>7.9100749375520252E-3</v>
      </c>
      <c r="AD1806">
        <f t="shared" si="254"/>
        <v>7.6948749375520256E-3</v>
      </c>
      <c r="AE1806">
        <f>Sheet2!$B$17+Sheet2!$B$18*'Portfolio allocation'!K1806</f>
        <v>2.274966853703592E-3</v>
      </c>
      <c r="AF1806">
        <f t="shared" si="260"/>
        <v>5.4199080838484336E-3</v>
      </c>
      <c r="AH1806" s="2">
        <v>35398</v>
      </c>
      <c r="AI1806">
        <v>6.0439999999999996</v>
      </c>
      <c r="AJ1806">
        <v>5.38</v>
      </c>
      <c r="AK1806">
        <v>1.27267</v>
      </c>
      <c r="AR1806" s="3"/>
    </row>
    <row r="1807" spans="1:44" hidden="1" outlineLevel="1" x14ac:dyDescent="0.2">
      <c r="A1807" s="2">
        <v>35401</v>
      </c>
      <c r="B1807">
        <v>17.93</v>
      </c>
      <c r="E1807" s="2">
        <v>35401</v>
      </c>
      <c r="F1807">
        <v>756.56</v>
      </c>
      <c r="G1807">
        <f t="shared" si="255"/>
        <v>-6.0764576893612698E-4</v>
      </c>
      <c r="H1807" s="2">
        <v>35401</v>
      </c>
      <c r="I1807">
        <v>993</v>
      </c>
      <c r="J1807">
        <f t="shared" si="256"/>
        <v>-5.8374765997704081E-4</v>
      </c>
      <c r="K1807">
        <f t="shared" si="252"/>
        <v>-7.9894765997704084E-4</v>
      </c>
      <c r="L1807">
        <v>-1.1142485397784513E-2</v>
      </c>
      <c r="N1807" s="2">
        <v>35401</v>
      </c>
      <c r="O1807">
        <v>9.8594000000000008</v>
      </c>
      <c r="Q1807" s="2">
        <v>35401</v>
      </c>
      <c r="R1807">
        <v>10140.049999999999</v>
      </c>
      <c r="S1807" s="8">
        <f t="shared" si="257"/>
        <v>5.5772570090075746E-3</v>
      </c>
      <c r="T1807" s="9">
        <f t="shared" si="253"/>
        <v>5.362057009007575E-3</v>
      </c>
      <c r="U1807" s="3">
        <f>Sheet1!$B$17+Sheet1!$B$18*'Portfolio allocation'!K1807</f>
        <v>-4.2877411919738659E-4</v>
      </c>
      <c r="V1807" s="13">
        <f t="shared" si="258"/>
        <v>5.790831128204962E-3</v>
      </c>
      <c r="W1807" s="13"/>
      <c r="X1807" s="2">
        <v>35401</v>
      </c>
      <c r="Y1807">
        <v>38.922899999999998</v>
      </c>
      <c r="AA1807" s="2">
        <v>35401</v>
      </c>
      <c r="AB1807">
        <v>470.46</v>
      </c>
      <c r="AC1807">
        <f t="shared" si="259"/>
        <v>2.2761364377486437E-2</v>
      </c>
      <c r="AD1807">
        <f t="shared" si="254"/>
        <v>2.2545364377486436E-2</v>
      </c>
      <c r="AE1807">
        <f>Sheet2!$B$17+Sheet2!$B$18*'Portfolio allocation'!K1807</f>
        <v>-6.5705763088551381E-4</v>
      </c>
      <c r="AF1807">
        <f t="shared" si="260"/>
        <v>2.3202422008371949E-2</v>
      </c>
      <c r="AH1807" s="2">
        <v>35401</v>
      </c>
      <c r="AI1807">
        <v>6.056</v>
      </c>
      <c r="AJ1807">
        <v>5.4</v>
      </c>
      <c r="AK1807">
        <v>1.2694300000000001</v>
      </c>
      <c r="AR1807" s="3"/>
    </row>
    <row r="1808" spans="1:44" hidden="1" outlineLevel="1" x14ac:dyDescent="0.2">
      <c r="A1808" s="2">
        <v>35402</v>
      </c>
      <c r="B1808">
        <v>18.68</v>
      </c>
      <c r="E1808" s="2">
        <v>35402</v>
      </c>
      <c r="F1808">
        <v>748.28</v>
      </c>
      <c r="G1808">
        <f t="shared" si="255"/>
        <v>-1.0944274082690053E-2</v>
      </c>
      <c r="H1808" s="2">
        <v>35402</v>
      </c>
      <c r="I1808">
        <v>982.15</v>
      </c>
      <c r="J1808">
        <f t="shared" si="256"/>
        <v>-1.0926485397784513E-2</v>
      </c>
      <c r="K1808">
        <f t="shared" si="252"/>
        <v>-1.1142485397784513E-2</v>
      </c>
      <c r="L1808">
        <v>-4.1966619559129677E-3</v>
      </c>
      <c r="N1808" s="2">
        <v>35402</v>
      </c>
      <c r="O1808">
        <v>9.6679999999999993</v>
      </c>
      <c r="Q1808" s="2">
        <v>35402</v>
      </c>
      <c r="R1808">
        <v>9943.2000000000007</v>
      </c>
      <c r="S1808" s="8">
        <f t="shared" si="257"/>
        <v>-1.9413119264697798E-2</v>
      </c>
      <c r="T1808" s="9">
        <f t="shared" si="253"/>
        <v>-1.9629119264697799E-2</v>
      </c>
      <c r="U1808" s="3">
        <f>Sheet1!$B$17+Sheet1!$B$18*'Portfolio allocation'!K1808</f>
        <v>-1.2295142752116713E-2</v>
      </c>
      <c r="V1808" s="13">
        <f t="shared" si="258"/>
        <v>-7.3339765125810859E-3</v>
      </c>
      <c r="W1808" s="13"/>
      <c r="X1808" s="2">
        <v>35402</v>
      </c>
      <c r="Y1808">
        <v>38.833399999999997</v>
      </c>
      <c r="AA1808" s="2">
        <v>35402</v>
      </c>
      <c r="AB1808">
        <v>469.37</v>
      </c>
      <c r="AC1808">
        <f t="shared" si="259"/>
        <v>-2.316881350167832E-3</v>
      </c>
      <c r="AD1808">
        <f t="shared" si="254"/>
        <v>-2.5324813501678319E-3</v>
      </c>
      <c r="AE1808">
        <f>Sheet2!$B$17+Sheet2!$B$18*'Portfolio allocation'!K1808</f>
        <v>-9.8547952748581809E-3</v>
      </c>
      <c r="AF1808">
        <f t="shared" si="260"/>
        <v>7.322313924690349E-3</v>
      </c>
      <c r="AH1808" s="2">
        <v>35402</v>
      </c>
      <c r="AI1808">
        <v>6.048</v>
      </c>
      <c r="AJ1808">
        <v>5.39</v>
      </c>
      <c r="AK1808">
        <v>1.25149</v>
      </c>
      <c r="AR1808" s="3"/>
    </row>
    <row r="1809" spans="1:44" hidden="1" outlineLevel="1" x14ac:dyDescent="0.2">
      <c r="A1809" s="2">
        <v>35403</v>
      </c>
      <c r="B1809">
        <v>17.93</v>
      </c>
      <c r="E1809" s="2">
        <v>35403</v>
      </c>
      <c r="F1809">
        <v>745.1</v>
      </c>
      <c r="G1809">
        <f t="shared" si="255"/>
        <v>-4.2497460843533563E-3</v>
      </c>
      <c r="H1809" s="2">
        <v>35403</v>
      </c>
      <c r="I1809">
        <v>978.24</v>
      </c>
      <c r="J1809">
        <f t="shared" si="256"/>
        <v>-3.9810619559129679E-3</v>
      </c>
      <c r="K1809">
        <f t="shared" si="252"/>
        <v>-4.1966619559129677E-3</v>
      </c>
      <c r="L1809">
        <v>-1.0648625449788342E-3</v>
      </c>
      <c r="N1809" s="2">
        <v>35403</v>
      </c>
      <c r="O1809">
        <v>9.5780999999999992</v>
      </c>
      <c r="Q1809" s="2">
        <v>35403</v>
      </c>
      <c r="R1809">
        <v>9850.7999999999993</v>
      </c>
      <c r="S1809" s="8">
        <f t="shared" si="257"/>
        <v>-9.2927830074825968E-3</v>
      </c>
      <c r="T1809" s="9">
        <f t="shared" si="253"/>
        <v>-9.5083830074825966E-3</v>
      </c>
      <c r="U1809" s="3">
        <f>Sheet1!$B$17+Sheet1!$B$18*'Portfolio allocation'!K1809</f>
        <v>-4.3267180690264914E-3</v>
      </c>
      <c r="V1809" s="13">
        <f t="shared" si="258"/>
        <v>-5.1816649384561052E-3</v>
      </c>
      <c r="W1809" s="13"/>
      <c r="X1809" s="2">
        <v>35403</v>
      </c>
      <c r="Y1809">
        <v>38.684199999999997</v>
      </c>
      <c r="AA1809" s="2">
        <v>35403</v>
      </c>
      <c r="AB1809">
        <v>467.57</v>
      </c>
      <c r="AC1809">
        <f t="shared" si="259"/>
        <v>-3.8349276690031742E-3</v>
      </c>
      <c r="AD1809">
        <f t="shared" si="254"/>
        <v>-4.0513276690031744E-3</v>
      </c>
      <c r="AE1809">
        <f>Sheet2!$B$17+Sheet2!$B$18*'Portfolio allocation'!K1809</f>
        <v>-3.6783918663632802E-3</v>
      </c>
      <c r="AF1809">
        <f t="shared" si="260"/>
        <v>-3.7293580263989424E-4</v>
      </c>
      <c r="AH1809" s="2">
        <v>35403</v>
      </c>
      <c r="AI1809">
        <v>6.1020000000000003</v>
      </c>
      <c r="AJ1809">
        <v>5.41</v>
      </c>
      <c r="AK1809">
        <v>1.2543200000000001</v>
      </c>
      <c r="AR1809" s="3"/>
    </row>
    <row r="1810" spans="1:44" hidden="1" outlineLevel="1" x14ac:dyDescent="0.2">
      <c r="A1810" s="2">
        <v>35404</v>
      </c>
      <c r="B1810">
        <v>18.14</v>
      </c>
      <c r="E1810" s="2">
        <v>35404</v>
      </c>
      <c r="F1810">
        <v>744.38</v>
      </c>
      <c r="G1810">
        <f t="shared" si="255"/>
        <v>-9.6631324654417039E-4</v>
      </c>
      <c r="H1810" s="2">
        <v>35404</v>
      </c>
      <c r="I1810">
        <v>977.41</v>
      </c>
      <c r="J1810">
        <f t="shared" si="256"/>
        <v>-8.4846254497883411E-4</v>
      </c>
      <c r="K1810">
        <f t="shared" si="252"/>
        <v>-1.0648625449788342E-3</v>
      </c>
      <c r="L1810">
        <v>-6.5608950348368823E-3</v>
      </c>
      <c r="N1810" s="2">
        <v>35404</v>
      </c>
      <c r="O1810">
        <v>9.5625</v>
      </c>
      <c r="Q1810" s="2">
        <v>35404</v>
      </c>
      <c r="R1810">
        <v>9834.73</v>
      </c>
      <c r="S1810" s="8">
        <f t="shared" si="257"/>
        <v>-1.6313395866325298E-3</v>
      </c>
      <c r="T1810" s="9">
        <f t="shared" si="253"/>
        <v>-1.8477395866325298E-3</v>
      </c>
      <c r="U1810" s="3">
        <f>Sheet1!$B$17+Sheet1!$B$18*'Portfolio allocation'!K1810</f>
        <v>-7.3383841445082967E-4</v>
      </c>
      <c r="V1810" s="13">
        <f t="shared" si="258"/>
        <v>-1.1139011721817001E-3</v>
      </c>
      <c r="W1810" s="13"/>
      <c r="X1810" s="2">
        <v>35404</v>
      </c>
      <c r="Y1810">
        <v>37.848399999999998</v>
      </c>
      <c r="AA1810" s="2">
        <v>35404</v>
      </c>
      <c r="AB1810">
        <v>457.47</v>
      </c>
      <c r="AC1810">
        <f t="shared" si="259"/>
        <v>-2.1601043693992295E-2</v>
      </c>
      <c r="AD1810">
        <f t="shared" si="254"/>
        <v>-2.1818643693992293E-2</v>
      </c>
      <c r="AE1810">
        <f>Sheet2!$B$17+Sheet2!$B$18*'Portfolio allocation'!K1810</f>
        <v>-8.9351593073139408E-4</v>
      </c>
      <c r="AF1810">
        <f t="shared" si="260"/>
        <v>-2.0925127763260897E-2</v>
      </c>
      <c r="AH1810" s="2">
        <v>35404</v>
      </c>
      <c r="AI1810">
        <v>6.2069999999999999</v>
      </c>
      <c r="AJ1810">
        <v>5.44</v>
      </c>
      <c r="AK1810">
        <v>1.2598</v>
      </c>
      <c r="AR1810" s="3"/>
    </row>
    <row r="1811" spans="1:44" hidden="1" outlineLevel="1" x14ac:dyDescent="0.2">
      <c r="A1811" s="2">
        <v>35405</v>
      </c>
      <c r="B1811">
        <v>18.82</v>
      </c>
      <c r="E1811" s="2">
        <v>35405</v>
      </c>
      <c r="F1811">
        <v>739.6</v>
      </c>
      <c r="G1811">
        <f t="shared" si="255"/>
        <v>-6.421451409226453E-3</v>
      </c>
      <c r="H1811" s="2">
        <v>35405</v>
      </c>
      <c r="I1811">
        <v>971.21</v>
      </c>
      <c r="J1811">
        <f t="shared" si="256"/>
        <v>-6.3432950348368822E-3</v>
      </c>
      <c r="K1811">
        <f t="shared" si="252"/>
        <v>-6.5608950348368823E-3</v>
      </c>
      <c r="L1811">
        <v>1.3599814890703329E-2</v>
      </c>
      <c r="N1811" s="2">
        <v>35405</v>
      </c>
      <c r="O1811">
        <v>9.5547000000000004</v>
      </c>
      <c r="Q1811" s="2">
        <v>35405</v>
      </c>
      <c r="R1811">
        <v>9826.7000000000007</v>
      </c>
      <c r="S1811" s="8">
        <f t="shared" si="257"/>
        <v>-8.1649419963725212E-4</v>
      </c>
      <c r="T1811" s="9">
        <f t="shared" si="253"/>
        <v>-1.0340941996372522E-3</v>
      </c>
      <c r="U1811" s="3">
        <f>Sheet1!$B$17+Sheet1!$B$18*'Portfolio allocation'!K1811</f>
        <v>-7.0390261748022841E-3</v>
      </c>
      <c r="V1811" s="13">
        <f t="shared" si="258"/>
        <v>6.0049319751650319E-3</v>
      </c>
      <c r="W1811" s="13"/>
      <c r="X1811" s="2">
        <v>35405</v>
      </c>
      <c r="Y1811">
        <v>37.161799999999999</v>
      </c>
      <c r="AA1811" s="2">
        <v>35405</v>
      </c>
      <c r="AB1811">
        <v>449.17</v>
      </c>
      <c r="AC1811">
        <f t="shared" si="259"/>
        <v>-1.8143266225107646E-2</v>
      </c>
      <c r="AD1811">
        <f t="shared" si="254"/>
        <v>-1.8361266225107645E-2</v>
      </c>
      <c r="AE1811">
        <f>Sheet2!$B$17+Sheet2!$B$18*'Portfolio allocation'!K1811</f>
        <v>-5.7807282371834757E-3</v>
      </c>
      <c r="AF1811">
        <f t="shared" si="260"/>
        <v>-1.2580537987924169E-2</v>
      </c>
      <c r="AH1811" s="2">
        <v>35405</v>
      </c>
      <c r="AI1811">
        <v>6.2409999999999997</v>
      </c>
      <c r="AJ1811">
        <v>5.45</v>
      </c>
      <c r="AK1811">
        <v>1.27115</v>
      </c>
      <c r="AR1811" s="3"/>
    </row>
    <row r="1812" spans="1:44" hidden="1" outlineLevel="1" x14ac:dyDescent="0.2">
      <c r="A1812" s="2">
        <v>35408</v>
      </c>
      <c r="B1812">
        <v>17.75</v>
      </c>
      <c r="E1812" s="2">
        <v>35408</v>
      </c>
      <c r="F1812">
        <v>749.81</v>
      </c>
      <c r="G1812">
        <f t="shared" si="255"/>
        <v>1.3804759329367089E-2</v>
      </c>
      <c r="H1812" s="2">
        <v>35408</v>
      </c>
      <c r="I1812">
        <v>984.63</v>
      </c>
      <c r="J1812">
        <f t="shared" si="256"/>
        <v>1.3817814890703328E-2</v>
      </c>
      <c r="K1812">
        <f t="shared" si="252"/>
        <v>1.3599814890703329E-2</v>
      </c>
      <c r="L1812">
        <v>-3.2437175751297278E-3</v>
      </c>
      <c r="N1812" s="2">
        <v>35408</v>
      </c>
      <c r="O1812">
        <v>10.2188</v>
      </c>
      <c r="Q1812" s="2">
        <v>35408</v>
      </c>
      <c r="R1812">
        <v>10509.66</v>
      </c>
      <c r="S1812" s="8">
        <f t="shared" si="257"/>
        <v>6.9500442671496909E-2</v>
      </c>
      <c r="T1812" s="9">
        <f t="shared" si="253"/>
        <v>6.9282442671496913E-2</v>
      </c>
      <c r="U1812" s="3">
        <f>Sheet1!$B$17+Sheet1!$B$18*'Portfolio allocation'!K1812</f>
        <v>1.6089851192113612E-2</v>
      </c>
      <c r="V1812" s="13">
        <f t="shared" si="258"/>
        <v>5.3192591479383301E-2</v>
      </c>
      <c r="W1812" s="13"/>
      <c r="X1812" s="2">
        <v>35408</v>
      </c>
      <c r="Y1812">
        <v>38.206600000000002</v>
      </c>
      <c r="AA1812" s="2">
        <v>35408</v>
      </c>
      <c r="AB1812">
        <v>461.8</v>
      </c>
      <c r="AC1812">
        <f t="shared" si="259"/>
        <v>2.8118529732617858E-2</v>
      </c>
      <c r="AD1812">
        <f t="shared" si="254"/>
        <v>2.7901329732617858E-2</v>
      </c>
      <c r="AE1812">
        <f>Sheet2!$B$17+Sheet2!$B$18*'Portfolio allocation'!K1812</f>
        <v>1.2146689374835696E-2</v>
      </c>
      <c r="AF1812">
        <f t="shared" si="260"/>
        <v>1.5754640357782162E-2</v>
      </c>
      <c r="AH1812" s="2">
        <v>35408</v>
      </c>
      <c r="AI1812">
        <v>6.1859999999999999</v>
      </c>
      <c r="AJ1812">
        <v>5.43</v>
      </c>
      <c r="AK1812">
        <v>1.2586599999999999</v>
      </c>
      <c r="AR1812" s="3"/>
    </row>
    <row r="1813" spans="1:44" hidden="1" outlineLevel="1" x14ac:dyDescent="0.2">
      <c r="A1813" s="2">
        <v>35409</v>
      </c>
      <c r="B1813">
        <v>17.88</v>
      </c>
      <c r="E1813" s="2">
        <v>35409</v>
      </c>
      <c r="F1813">
        <v>747.54</v>
      </c>
      <c r="G1813">
        <f t="shared" si="255"/>
        <v>-3.0274336165161397E-3</v>
      </c>
      <c r="H1813" s="2">
        <v>35409</v>
      </c>
      <c r="I1813">
        <v>981.65</v>
      </c>
      <c r="J1813">
        <f t="shared" si="256"/>
        <v>-3.026517575129728E-3</v>
      </c>
      <c r="K1813">
        <f t="shared" si="252"/>
        <v>-3.2437175751297278E-3</v>
      </c>
      <c r="L1813">
        <v>-9.1816985483624547E-3</v>
      </c>
      <c r="N1813" s="2">
        <v>35409</v>
      </c>
      <c r="O1813">
        <v>10.234400000000001</v>
      </c>
      <c r="Q1813" s="2">
        <v>35409</v>
      </c>
      <c r="R1813">
        <v>10525.73</v>
      </c>
      <c r="S1813" s="8">
        <f t="shared" si="257"/>
        <v>1.5290694465852628E-3</v>
      </c>
      <c r="T1813" s="9">
        <f t="shared" si="253"/>
        <v>1.3118694465852629E-3</v>
      </c>
      <c r="U1813" s="3">
        <f>Sheet1!$B$17+Sheet1!$B$18*'Portfolio allocation'!K1813</f>
        <v>-3.2334761245696873E-3</v>
      </c>
      <c r="V1813" s="13">
        <f t="shared" si="258"/>
        <v>4.5453455711549507E-3</v>
      </c>
      <c r="W1813" s="13"/>
      <c r="X1813" s="2">
        <v>35409</v>
      </c>
      <c r="Y1813">
        <v>37.6693</v>
      </c>
      <c r="AA1813" s="2">
        <v>35409</v>
      </c>
      <c r="AB1813">
        <v>455.3</v>
      </c>
      <c r="AC1813">
        <f t="shared" si="259"/>
        <v>-1.4075357297531399E-2</v>
      </c>
      <c r="AD1813">
        <f t="shared" si="254"/>
        <v>-1.42925572975314E-2</v>
      </c>
      <c r="AE1813">
        <f>Sheet2!$B$17+Sheet2!$B$18*'Portfolio allocation'!K1813</f>
        <v>-2.8310094111608551E-3</v>
      </c>
      <c r="AF1813">
        <f t="shared" si="260"/>
        <v>-1.1461547886370545E-2</v>
      </c>
      <c r="AH1813" s="2">
        <v>35409</v>
      </c>
      <c r="AI1813">
        <v>6.2110000000000003</v>
      </c>
      <c r="AJ1813">
        <v>5.43</v>
      </c>
      <c r="AK1813">
        <v>1.2602800000000001</v>
      </c>
      <c r="AR1813" s="3"/>
    </row>
    <row r="1814" spans="1:44" hidden="1" outlineLevel="1" x14ac:dyDescent="0.2">
      <c r="A1814" s="2">
        <v>35410</v>
      </c>
      <c r="B1814">
        <v>19.68</v>
      </c>
      <c r="E1814" s="2">
        <v>35410</v>
      </c>
      <c r="F1814">
        <v>740.73</v>
      </c>
      <c r="G1814">
        <f t="shared" si="255"/>
        <v>-9.109880407737303E-3</v>
      </c>
      <c r="H1814" s="2">
        <v>35410</v>
      </c>
      <c r="I1814">
        <v>972.85</v>
      </c>
      <c r="J1814">
        <f t="shared" si="256"/>
        <v>-8.964498548362454E-3</v>
      </c>
      <c r="K1814">
        <f t="shared" si="252"/>
        <v>-9.1816985483624547E-3</v>
      </c>
      <c r="L1814">
        <v>-1.5329843100169618E-2</v>
      </c>
      <c r="N1814" s="2">
        <v>35410</v>
      </c>
      <c r="O1814">
        <v>10.421900000000001</v>
      </c>
      <c r="Q1814" s="2">
        <v>35410</v>
      </c>
      <c r="R1814">
        <v>10718.57</v>
      </c>
      <c r="S1814" s="8">
        <f t="shared" si="257"/>
        <v>1.8320819553608203E-2</v>
      </c>
      <c r="T1814" s="9">
        <f t="shared" si="253"/>
        <v>1.8103619553608202E-2</v>
      </c>
      <c r="U1814" s="3">
        <f>Sheet1!$B$17+Sheet1!$B$18*'Portfolio allocation'!K1814</f>
        <v>-1.0045678385512621E-2</v>
      </c>
      <c r="V1814" s="13">
        <f t="shared" si="258"/>
        <v>2.8149297939120823E-2</v>
      </c>
      <c r="W1814" s="13"/>
      <c r="X1814" s="2">
        <v>35410</v>
      </c>
      <c r="Y1814">
        <v>37.281300000000002</v>
      </c>
      <c r="AA1814" s="2">
        <v>35410</v>
      </c>
      <c r="AB1814">
        <v>450.61</v>
      </c>
      <c r="AC1814">
        <f t="shared" si="259"/>
        <v>-1.0300900505161414E-2</v>
      </c>
      <c r="AD1814">
        <f t="shared" si="254"/>
        <v>-1.0520500505161415E-2</v>
      </c>
      <c r="AE1814">
        <f>Sheet2!$B$17+Sheet2!$B$18*'Portfolio allocation'!K1814</f>
        <v>-8.1112135841552579E-3</v>
      </c>
      <c r="AF1814">
        <f t="shared" si="260"/>
        <v>-2.4092869210061568E-3</v>
      </c>
      <c r="AH1814" s="2">
        <v>35410</v>
      </c>
      <c r="AI1814">
        <v>6.3559999999999999</v>
      </c>
      <c r="AJ1814">
        <v>5.49</v>
      </c>
      <c r="AK1814">
        <v>1.26922</v>
      </c>
      <c r="AR1814" s="3"/>
    </row>
    <row r="1815" spans="1:44" hidden="1" outlineLevel="1" x14ac:dyDescent="0.2">
      <c r="A1815" s="2">
        <v>35411</v>
      </c>
      <c r="B1815">
        <v>20.45</v>
      </c>
      <c r="E1815" s="2">
        <v>35411</v>
      </c>
      <c r="F1815">
        <v>729.33</v>
      </c>
      <c r="G1815">
        <f t="shared" si="255"/>
        <v>-1.5390223158235794E-2</v>
      </c>
      <c r="H1815" s="2">
        <v>35411</v>
      </c>
      <c r="I1815">
        <v>958.15</v>
      </c>
      <c r="J1815">
        <f t="shared" si="256"/>
        <v>-1.5110243100169618E-2</v>
      </c>
      <c r="K1815">
        <f t="shared" si="252"/>
        <v>-1.5329843100169618E-2</v>
      </c>
      <c r="L1815">
        <v>-1.1484733496842782E-3</v>
      </c>
      <c r="N1815" s="2">
        <v>35411</v>
      </c>
      <c r="O1815">
        <v>10.125</v>
      </c>
      <c r="Q1815" s="2">
        <v>35411</v>
      </c>
      <c r="R1815">
        <v>10413.24</v>
      </c>
      <c r="S1815" s="8">
        <f t="shared" si="257"/>
        <v>-2.8486076034396346E-2</v>
      </c>
      <c r="T1815" s="9">
        <f t="shared" si="253"/>
        <v>-2.8705676034396346E-2</v>
      </c>
      <c r="U1815" s="3">
        <f>Sheet1!$B$17+Sheet1!$B$18*'Portfolio allocation'!K1815</f>
        <v>-1.709898563004953E-2</v>
      </c>
      <c r="V1815" s="13">
        <f t="shared" si="258"/>
        <v>-1.1606690404346816E-2</v>
      </c>
      <c r="W1815" s="13"/>
      <c r="X1815" s="2">
        <v>35411</v>
      </c>
      <c r="Y1815">
        <v>36.206699999999998</v>
      </c>
      <c r="AA1815" s="2">
        <v>35411</v>
      </c>
      <c r="AB1815">
        <v>437.62</v>
      </c>
      <c r="AC1815">
        <f t="shared" si="259"/>
        <v>-2.8827589267881315E-2</v>
      </c>
      <c r="AD1815">
        <f t="shared" si="254"/>
        <v>-2.9047189267881315E-2</v>
      </c>
      <c r="AE1815">
        <f>Sheet2!$B$17+Sheet2!$B$18*'Portfolio allocation'!K1815</f>
        <v>-1.357830057297587E-2</v>
      </c>
      <c r="AF1815">
        <f t="shared" si="260"/>
        <v>-1.5468888694905446E-2</v>
      </c>
      <c r="AH1815" s="2">
        <v>35411</v>
      </c>
      <c r="AI1815">
        <v>6.3769999999999998</v>
      </c>
      <c r="AJ1815">
        <v>5.49</v>
      </c>
      <c r="AK1815">
        <v>1.26722</v>
      </c>
      <c r="AR1815" s="3"/>
    </row>
    <row r="1816" spans="1:44" hidden="1" outlineLevel="1" x14ac:dyDescent="0.2">
      <c r="A1816" s="2">
        <v>35412</v>
      </c>
      <c r="B1816">
        <v>21.09</v>
      </c>
      <c r="E1816" s="2">
        <v>35412</v>
      </c>
      <c r="F1816">
        <v>728.64</v>
      </c>
      <c r="G1816">
        <f t="shared" si="255"/>
        <v>-9.4607379375599709E-4</v>
      </c>
      <c r="H1816" s="2">
        <v>35412</v>
      </c>
      <c r="I1816">
        <v>957.26</v>
      </c>
      <c r="J1816">
        <f t="shared" si="256"/>
        <v>-9.2887334968427826E-4</v>
      </c>
      <c r="K1816">
        <f t="shared" si="252"/>
        <v>-1.1484733496842782E-3</v>
      </c>
      <c r="L1816">
        <v>-1.069622211729309E-2</v>
      </c>
      <c r="N1816" s="2">
        <v>35412</v>
      </c>
      <c r="O1816">
        <v>10</v>
      </c>
      <c r="Q1816" s="2">
        <v>35412</v>
      </c>
      <c r="R1816">
        <v>10284.68</v>
      </c>
      <c r="S1816" s="8">
        <f t="shared" si="257"/>
        <v>-1.234582128136863E-2</v>
      </c>
      <c r="T1816" s="9">
        <f t="shared" si="253"/>
        <v>-1.256542128136863E-2</v>
      </c>
      <c r="U1816" s="3">
        <f>Sheet1!$B$17+Sheet1!$B$18*'Portfolio allocation'!K1816</f>
        <v>-8.297588485884958E-4</v>
      </c>
      <c r="V1816" s="13">
        <f t="shared" si="258"/>
        <v>-1.1735662432780134E-2</v>
      </c>
      <c r="W1816" s="13"/>
      <c r="X1816" s="2">
        <v>35412</v>
      </c>
      <c r="Y1816">
        <v>36.505200000000002</v>
      </c>
      <c r="AA1816" s="2">
        <v>35412</v>
      </c>
      <c r="AB1816">
        <v>441.23</v>
      </c>
      <c r="AC1816">
        <f t="shared" si="259"/>
        <v>8.2491659430556918E-3</v>
      </c>
      <c r="AD1816">
        <f t="shared" si="254"/>
        <v>8.0307659430556913E-3</v>
      </c>
      <c r="AE1816">
        <f>Sheet2!$B$17+Sheet2!$B$18*'Portfolio allocation'!K1816</f>
        <v>-9.6786479138002556E-4</v>
      </c>
      <c r="AF1816">
        <f t="shared" si="260"/>
        <v>8.9986307344357176E-3</v>
      </c>
      <c r="AH1816" s="2">
        <v>35412</v>
      </c>
      <c r="AI1816">
        <v>6.3129999999999997</v>
      </c>
      <c r="AJ1816">
        <v>5.46</v>
      </c>
      <c r="AK1816">
        <v>1.2662800000000001</v>
      </c>
      <c r="AR1816" s="3"/>
    </row>
    <row r="1817" spans="1:44" hidden="1" outlineLevel="1" x14ac:dyDescent="0.2">
      <c r="A1817" s="2">
        <v>35415</v>
      </c>
      <c r="B1817">
        <v>21.99</v>
      </c>
      <c r="E1817" s="2">
        <v>35415</v>
      </c>
      <c r="F1817">
        <v>720.98</v>
      </c>
      <c r="G1817">
        <f t="shared" si="255"/>
        <v>-1.0512736056214278E-2</v>
      </c>
      <c r="H1817" s="2">
        <v>35415</v>
      </c>
      <c r="I1817">
        <v>947.23</v>
      </c>
      <c r="J1817">
        <f t="shared" si="256"/>
        <v>-1.047782211729309E-2</v>
      </c>
      <c r="K1817">
        <f t="shared" si="252"/>
        <v>-1.069622211729309E-2</v>
      </c>
      <c r="L1817">
        <v>6.8008702131477777E-3</v>
      </c>
      <c r="N1817" s="2">
        <v>35415</v>
      </c>
      <c r="O1817">
        <v>9.5937999999999999</v>
      </c>
      <c r="Q1817" s="2">
        <v>35415</v>
      </c>
      <c r="R1817">
        <v>9866.8700000000008</v>
      </c>
      <c r="S1817" s="8">
        <f t="shared" si="257"/>
        <v>-4.0624501686002845E-2</v>
      </c>
      <c r="T1817" s="9">
        <f t="shared" si="253"/>
        <v>-4.0842901686002846E-2</v>
      </c>
      <c r="U1817" s="3">
        <f>Sheet1!$B$17+Sheet1!$B$18*'Portfolio allocation'!K1817</f>
        <v>-1.1783178206921407E-2</v>
      </c>
      <c r="V1817" s="13">
        <f t="shared" si="258"/>
        <v>-2.9059723479081437E-2</v>
      </c>
      <c r="W1817" s="13"/>
      <c r="X1817" s="2">
        <v>35415</v>
      </c>
      <c r="Y1817">
        <v>35.490299999999998</v>
      </c>
      <c r="AA1817" s="2">
        <v>35415</v>
      </c>
      <c r="AB1817">
        <v>428.97</v>
      </c>
      <c r="AC1817">
        <f t="shared" si="259"/>
        <v>-2.7785961969947648E-2</v>
      </c>
      <c r="AD1817">
        <f t="shared" si="254"/>
        <v>-2.8005561969947648E-2</v>
      </c>
      <c r="AE1817">
        <f>Sheet2!$B$17+Sheet2!$B$18*'Portfolio allocation'!K1817</f>
        <v>-9.4579665806392189E-3</v>
      </c>
      <c r="AF1817">
        <f t="shared" si="260"/>
        <v>-1.8547595389308429E-2</v>
      </c>
      <c r="AH1817" s="2">
        <v>35415</v>
      </c>
      <c r="AI1817">
        <v>6.3689999999999998</v>
      </c>
      <c r="AJ1817">
        <v>5.49</v>
      </c>
      <c r="AK1817">
        <v>1.26156</v>
      </c>
      <c r="AR1817" s="3"/>
    </row>
    <row r="1818" spans="1:44" hidden="1" outlineLevel="1" x14ac:dyDescent="0.2">
      <c r="A1818" s="2">
        <v>35416</v>
      </c>
      <c r="B1818">
        <v>20.77</v>
      </c>
      <c r="E1818" s="2">
        <v>35416</v>
      </c>
      <c r="F1818">
        <v>726.04</v>
      </c>
      <c r="G1818">
        <f t="shared" si="255"/>
        <v>7.0182251934864937E-3</v>
      </c>
      <c r="H1818" s="2">
        <v>35416</v>
      </c>
      <c r="I1818">
        <v>953.88</v>
      </c>
      <c r="J1818">
        <f t="shared" si="256"/>
        <v>7.0204702131477781E-3</v>
      </c>
      <c r="K1818">
        <f t="shared" si="252"/>
        <v>6.8008702131477777E-3</v>
      </c>
      <c r="L1818">
        <v>7.4115872520651533E-3</v>
      </c>
      <c r="N1818" s="2">
        <v>35416</v>
      </c>
      <c r="O1818">
        <v>9.9844000000000008</v>
      </c>
      <c r="Q1818" s="2">
        <v>35416</v>
      </c>
      <c r="R1818">
        <v>10268.61</v>
      </c>
      <c r="S1818" s="8">
        <f t="shared" si="257"/>
        <v>4.0716052811073711E-2</v>
      </c>
      <c r="T1818" s="9">
        <f t="shared" si="253"/>
        <v>4.049645281107371E-2</v>
      </c>
      <c r="U1818" s="3">
        <f>Sheet1!$B$17+Sheet1!$B$18*'Portfolio allocation'!K1818</f>
        <v>8.2899295498496048E-3</v>
      </c>
      <c r="V1818" s="13">
        <f t="shared" si="258"/>
        <v>3.2206523261224106E-2</v>
      </c>
      <c r="W1818" s="13"/>
      <c r="X1818" s="2">
        <v>35416</v>
      </c>
      <c r="Y1818">
        <v>36.266399999999997</v>
      </c>
      <c r="AA1818" s="2">
        <v>35416</v>
      </c>
      <c r="AB1818">
        <v>438.35</v>
      </c>
      <c r="AC1818">
        <f t="shared" si="259"/>
        <v>2.1866330978856263E-2</v>
      </c>
      <c r="AD1818">
        <f t="shared" si="254"/>
        <v>2.1645930978856264E-2</v>
      </c>
      <c r="AE1818">
        <f>Sheet2!$B$17+Sheet2!$B$18*'Portfolio allocation'!K1818</f>
        <v>6.1008943107867591E-3</v>
      </c>
      <c r="AF1818">
        <f t="shared" si="260"/>
        <v>1.5545036668069504E-2</v>
      </c>
      <c r="AH1818" s="2">
        <v>35416</v>
      </c>
      <c r="AI1818">
        <v>6.4050000000000002</v>
      </c>
      <c r="AJ1818">
        <v>5.51</v>
      </c>
      <c r="AK1818">
        <v>1.26779</v>
      </c>
      <c r="AR1818" s="3"/>
    </row>
    <row r="1819" spans="1:44" hidden="1" outlineLevel="1" x14ac:dyDescent="0.2">
      <c r="A1819" s="2">
        <v>35417</v>
      </c>
      <c r="B1819">
        <v>19.420000000000002</v>
      </c>
      <c r="E1819" s="2">
        <v>35417</v>
      </c>
      <c r="F1819">
        <v>731.54</v>
      </c>
      <c r="G1819">
        <f t="shared" si="255"/>
        <v>7.5753402016418558E-3</v>
      </c>
      <c r="H1819" s="2">
        <v>35417</v>
      </c>
      <c r="I1819">
        <v>961.16</v>
      </c>
      <c r="J1819">
        <f t="shared" si="256"/>
        <v>7.6319872520651533E-3</v>
      </c>
      <c r="K1819">
        <f t="shared" si="252"/>
        <v>7.4115872520651533E-3</v>
      </c>
      <c r="L1819">
        <v>1.9254465936992815E-2</v>
      </c>
      <c r="N1819" s="2">
        <v>35417</v>
      </c>
      <c r="O1819">
        <v>10.328099999999999</v>
      </c>
      <c r="Q1819" s="2">
        <v>35417</v>
      </c>
      <c r="R1819">
        <v>10622.15</v>
      </c>
      <c r="S1819" s="8">
        <f t="shared" si="257"/>
        <v>3.4429197330505312E-2</v>
      </c>
      <c r="T1819" s="9">
        <f t="shared" si="253"/>
        <v>3.420879733050531E-2</v>
      </c>
      <c r="U1819" s="3">
        <f>Sheet1!$B$17+Sheet1!$B$18*'Portfolio allocation'!K1819</f>
        <v>8.9905596145236528E-3</v>
      </c>
      <c r="V1819" s="13">
        <f t="shared" si="258"/>
        <v>2.5218237715981657E-2</v>
      </c>
      <c r="W1819" s="13"/>
      <c r="X1819" s="2">
        <v>35417</v>
      </c>
      <c r="Y1819">
        <v>37.8782</v>
      </c>
      <c r="AA1819" s="2">
        <v>35417</v>
      </c>
      <c r="AB1819">
        <v>457.83</v>
      </c>
      <c r="AC1819">
        <f t="shared" si="259"/>
        <v>4.4439374928709752E-2</v>
      </c>
      <c r="AD1819">
        <f t="shared" si="254"/>
        <v>4.4217374928709752E-2</v>
      </c>
      <c r="AE1819">
        <f>Sheet2!$B$17+Sheet2!$B$18*'Portfolio allocation'!K1819</f>
        <v>6.6439594825929149E-3</v>
      </c>
      <c r="AF1819">
        <f t="shared" si="260"/>
        <v>3.7573415446116837E-2</v>
      </c>
      <c r="AH1819" s="2">
        <v>35417</v>
      </c>
      <c r="AI1819">
        <v>6.4459999999999997</v>
      </c>
      <c r="AJ1819">
        <v>5.55</v>
      </c>
      <c r="AK1819">
        <v>1.26068</v>
      </c>
      <c r="AR1819" s="3"/>
    </row>
    <row r="1820" spans="1:44" hidden="1" outlineLevel="1" x14ac:dyDescent="0.2">
      <c r="A1820" s="2">
        <v>35418</v>
      </c>
      <c r="B1820">
        <v>18.77</v>
      </c>
      <c r="E1820" s="2">
        <v>35418</v>
      </c>
      <c r="F1820">
        <v>745.76</v>
      </c>
      <c r="G1820">
        <f t="shared" si="255"/>
        <v>1.9438444924406051E-2</v>
      </c>
      <c r="H1820" s="2">
        <v>35418</v>
      </c>
      <c r="I1820">
        <v>979.88</v>
      </c>
      <c r="J1820">
        <f t="shared" si="256"/>
        <v>1.9476465936992815E-2</v>
      </c>
      <c r="K1820">
        <f t="shared" si="252"/>
        <v>1.9254465936992815E-2</v>
      </c>
      <c r="L1820">
        <v>3.974391149936694E-3</v>
      </c>
      <c r="N1820" s="2">
        <v>35418</v>
      </c>
      <c r="O1820">
        <v>10.609400000000001</v>
      </c>
      <c r="Q1820" s="2">
        <v>35418</v>
      </c>
      <c r="R1820">
        <v>10911.41</v>
      </c>
      <c r="S1820" s="8">
        <f t="shared" si="257"/>
        <v>2.7231775111441703E-2</v>
      </c>
      <c r="T1820" s="9">
        <f t="shared" si="253"/>
        <v>2.7009775111441703E-2</v>
      </c>
      <c r="U1820" s="3">
        <f>Sheet1!$B$17+Sheet1!$B$18*'Portfolio allocation'!K1820</f>
        <v>2.2577010180332018E-2</v>
      </c>
      <c r="V1820" s="13">
        <f t="shared" si="258"/>
        <v>4.4327649311096846E-3</v>
      </c>
      <c r="W1820" s="13"/>
      <c r="X1820" s="2">
        <v>35418</v>
      </c>
      <c r="Y1820">
        <v>37.758800000000001</v>
      </c>
      <c r="AA1820" s="2">
        <v>35418</v>
      </c>
      <c r="AB1820">
        <v>456.38</v>
      </c>
      <c r="AC1820">
        <f t="shared" si="259"/>
        <v>-3.1671144311207211E-3</v>
      </c>
      <c r="AD1820">
        <f t="shared" si="254"/>
        <v>-3.3871144311207213E-3</v>
      </c>
      <c r="AE1820">
        <f>Sheet2!$B$17+Sheet2!$B$18*'Portfolio allocation'!K1820</f>
        <v>1.717494934839198E-2</v>
      </c>
      <c r="AF1820">
        <f t="shared" si="260"/>
        <v>-2.0562063779512703E-2</v>
      </c>
      <c r="AH1820" s="2">
        <v>35418</v>
      </c>
      <c r="AI1820">
        <v>6.33</v>
      </c>
      <c r="AJ1820">
        <v>5.5</v>
      </c>
      <c r="AK1820">
        <v>1.25617</v>
      </c>
      <c r="AR1820" s="3"/>
    </row>
    <row r="1821" spans="1:44" hidden="1" outlineLevel="1" x14ac:dyDescent="0.2">
      <c r="A1821" s="2">
        <v>35419</v>
      </c>
      <c r="B1821">
        <v>18.850000000000001</v>
      </c>
      <c r="E1821" s="2">
        <v>35419</v>
      </c>
      <c r="F1821">
        <v>748.87</v>
      </c>
      <c r="G1821">
        <f t="shared" si="255"/>
        <v>4.1702424372451752E-3</v>
      </c>
      <c r="H1821" s="2">
        <v>35419</v>
      </c>
      <c r="I1821">
        <v>983.99</v>
      </c>
      <c r="J1821">
        <f t="shared" si="256"/>
        <v>4.1943911499366937E-3</v>
      </c>
      <c r="K1821">
        <f t="shared" si="252"/>
        <v>3.974391149936694E-3</v>
      </c>
      <c r="L1821">
        <v>-2.8314151607231742E-3</v>
      </c>
      <c r="N1821" s="2">
        <v>35419</v>
      </c>
      <c r="O1821">
        <v>10.453099999999999</v>
      </c>
      <c r="Q1821" s="2">
        <v>35419</v>
      </c>
      <c r="R1821">
        <v>10750.71</v>
      </c>
      <c r="S1821" s="8">
        <f t="shared" si="257"/>
        <v>-1.4727702469250148E-2</v>
      </c>
      <c r="T1821" s="9">
        <f t="shared" si="253"/>
        <v>-1.4947702469250148E-2</v>
      </c>
      <c r="U1821" s="3">
        <f>Sheet1!$B$17+Sheet1!$B$18*'Portfolio allocation'!K1821</f>
        <v>5.0473211360284442E-3</v>
      </c>
      <c r="V1821" s="13">
        <f t="shared" si="258"/>
        <v>-1.9995023605278592E-2</v>
      </c>
      <c r="W1821" s="13"/>
      <c r="X1821" s="2">
        <v>35419</v>
      </c>
      <c r="Y1821">
        <v>36.923099999999998</v>
      </c>
      <c r="AA1821" s="2">
        <v>35419</v>
      </c>
      <c r="AB1821">
        <v>446.28</v>
      </c>
      <c r="AC1821">
        <f t="shared" si="259"/>
        <v>-2.2130680573206551E-2</v>
      </c>
      <c r="AD1821">
        <f t="shared" si="254"/>
        <v>-2.2350280573206552E-2</v>
      </c>
      <c r="AE1821">
        <f>Sheet2!$B$17+Sheet2!$B$18*'Portfolio allocation'!K1821</f>
        <v>3.5875170177767728E-3</v>
      </c>
      <c r="AF1821">
        <f t="shared" si="260"/>
        <v>-2.5937797590983323E-2</v>
      </c>
      <c r="AH1821" s="2">
        <v>35419</v>
      </c>
      <c r="AI1821">
        <v>6.3380000000000001</v>
      </c>
      <c r="AJ1821">
        <v>5.49</v>
      </c>
      <c r="AK1821">
        <v>1.26139</v>
      </c>
      <c r="AR1821" s="3"/>
    </row>
    <row r="1822" spans="1:44" hidden="1" outlineLevel="1" x14ac:dyDescent="0.2">
      <c r="A1822" s="2">
        <v>35422</v>
      </c>
      <c r="B1822">
        <v>19.5</v>
      </c>
      <c r="E1822" s="2">
        <v>35422</v>
      </c>
      <c r="F1822">
        <v>746.92</v>
      </c>
      <c r="G1822">
        <f t="shared" si="255"/>
        <v>-2.6039232443548777E-3</v>
      </c>
      <c r="H1822" s="2">
        <v>35422</v>
      </c>
      <c r="I1822">
        <v>981.42</v>
      </c>
      <c r="J1822">
        <f t="shared" si="256"/>
        <v>-2.6118151607231743E-3</v>
      </c>
      <c r="K1822">
        <f t="shared" si="252"/>
        <v>-2.8314151607231742E-3</v>
      </c>
      <c r="L1822">
        <v>5.3221887306148727E-3</v>
      </c>
      <c r="N1822" s="2">
        <v>35422</v>
      </c>
      <c r="O1822">
        <v>10.4688</v>
      </c>
      <c r="Q1822" s="2">
        <v>35422</v>
      </c>
      <c r="R1822">
        <v>10766.78</v>
      </c>
      <c r="S1822" s="8">
        <f t="shared" si="257"/>
        <v>1.4947849955957437E-3</v>
      </c>
      <c r="T1822" s="9">
        <f t="shared" si="253"/>
        <v>1.2751849955957438E-3</v>
      </c>
      <c r="U1822" s="3">
        <f>Sheet1!$B$17+Sheet1!$B$18*'Portfolio allocation'!K1822</f>
        <v>-2.7604723456297452E-3</v>
      </c>
      <c r="V1822" s="13">
        <f t="shared" si="258"/>
        <v>4.0356573412254886E-3</v>
      </c>
      <c r="W1822" s="13"/>
      <c r="X1822" s="2">
        <v>35422</v>
      </c>
      <c r="Y1822">
        <v>36.833500000000001</v>
      </c>
      <c r="AA1822" s="2">
        <v>35422</v>
      </c>
      <c r="AB1822">
        <v>445.2</v>
      </c>
      <c r="AC1822">
        <f t="shared" si="259"/>
        <v>-2.4200053777897468E-3</v>
      </c>
      <c r="AD1822">
        <f t="shared" si="254"/>
        <v>-2.6408053777897469E-3</v>
      </c>
      <c r="AE1822">
        <f>Sheet2!$B$17+Sheet2!$B$18*'Portfolio allocation'!K1822</f>
        <v>-2.464379585484614E-3</v>
      </c>
      <c r="AF1822">
        <f t="shared" si="260"/>
        <v>-1.7642579230513298E-4</v>
      </c>
      <c r="AH1822" s="2">
        <v>35422</v>
      </c>
      <c r="AI1822">
        <v>6.3360000000000003</v>
      </c>
      <c r="AJ1822">
        <v>5.52</v>
      </c>
      <c r="AK1822">
        <v>1.2619499999999999</v>
      </c>
      <c r="AR1822" s="3"/>
    </row>
    <row r="1823" spans="1:44" hidden="1" outlineLevel="1" x14ac:dyDescent="0.2">
      <c r="A1823" s="2">
        <v>35423</v>
      </c>
      <c r="B1823">
        <v>18.68</v>
      </c>
      <c r="E1823" s="2">
        <v>35423</v>
      </c>
      <c r="F1823">
        <v>751.03</v>
      </c>
      <c r="G1823">
        <f t="shared" si="255"/>
        <v>5.5025973330478095E-3</v>
      </c>
      <c r="H1823" s="2">
        <v>35423</v>
      </c>
      <c r="I1823">
        <v>986.86</v>
      </c>
      <c r="J1823">
        <f t="shared" si="256"/>
        <v>5.5429887306148728E-3</v>
      </c>
      <c r="K1823">
        <f t="shared" si="252"/>
        <v>5.3221887306148727E-3</v>
      </c>
      <c r="L1823">
        <v>-2.2039999999999999E-4</v>
      </c>
      <c r="N1823" s="2">
        <v>35423</v>
      </c>
      <c r="O1823">
        <v>10.609400000000001</v>
      </c>
      <c r="Q1823" s="2">
        <v>35423</v>
      </c>
      <c r="R1823">
        <v>10911.41</v>
      </c>
      <c r="S1823" s="8">
        <f t="shared" si="257"/>
        <v>1.3432985535136721E-2</v>
      </c>
      <c r="T1823" s="9">
        <f t="shared" si="253"/>
        <v>1.3212185535136721E-2</v>
      </c>
      <c r="U1823" s="3">
        <f>Sheet1!$B$17+Sheet1!$B$18*'Portfolio allocation'!K1823</f>
        <v>6.5935486783155611E-3</v>
      </c>
      <c r="V1823" s="13">
        <f t="shared" si="258"/>
        <v>6.6186368568211598E-3</v>
      </c>
      <c r="W1823" s="13"/>
      <c r="X1823" s="2">
        <v>35423</v>
      </c>
      <c r="Y1823">
        <v>37.191699999999997</v>
      </c>
      <c r="AA1823" s="2">
        <v>35423</v>
      </c>
      <c r="AB1823">
        <v>449.53</v>
      </c>
      <c r="AC1823">
        <f t="shared" si="259"/>
        <v>9.7259658580413078E-3</v>
      </c>
      <c r="AD1823">
        <f t="shared" si="254"/>
        <v>9.505565858041307E-3</v>
      </c>
      <c r="AE1823">
        <f>Sheet2!$B$17+Sheet2!$B$18*'Portfolio allocation'!K1823</f>
        <v>4.786013011941986E-3</v>
      </c>
      <c r="AF1823">
        <f t="shared" si="260"/>
        <v>4.7195528460993209E-3</v>
      </c>
      <c r="AH1823" s="2">
        <v>35423</v>
      </c>
      <c r="AI1823">
        <v>6.3380000000000001</v>
      </c>
      <c r="AJ1823">
        <v>5.51</v>
      </c>
      <c r="AK1823">
        <v>1.2601599999999999</v>
      </c>
      <c r="AR1823" s="3"/>
    </row>
    <row r="1824" spans="1:44" hidden="1" outlineLevel="1" x14ac:dyDescent="0.2">
      <c r="A1824" s="2">
        <v>35424</v>
      </c>
      <c r="B1824">
        <v>18.68</v>
      </c>
      <c r="E1824" s="2">
        <v>35424</v>
      </c>
      <c r="F1824">
        <v>751.03</v>
      </c>
      <c r="G1824">
        <f t="shared" si="255"/>
        <v>0</v>
      </c>
      <c r="H1824" s="2">
        <v>35424</v>
      </c>
      <c r="I1824">
        <v>986.86</v>
      </c>
      <c r="J1824">
        <f t="shared" si="256"/>
        <v>0</v>
      </c>
      <c r="K1824">
        <f t="shared" si="252"/>
        <v>-2.2039999999999999E-4</v>
      </c>
      <c r="L1824">
        <v>6.1634842388990181E-3</v>
      </c>
      <c r="N1824" s="2">
        <v>35424</v>
      </c>
      <c r="O1824">
        <v>10.609400000000001</v>
      </c>
      <c r="Q1824" s="2">
        <v>35424</v>
      </c>
      <c r="R1824">
        <v>10911.41</v>
      </c>
      <c r="S1824" s="8">
        <f t="shared" si="257"/>
        <v>0</v>
      </c>
      <c r="T1824" s="9">
        <f t="shared" si="253"/>
        <v>-2.2039999999999999E-4</v>
      </c>
      <c r="U1824" s="3">
        <f>Sheet1!$B$17+Sheet1!$B$18*'Portfolio allocation'!K1824</f>
        <v>2.349504186758294E-4</v>
      </c>
      <c r="V1824" s="13">
        <f t="shared" si="258"/>
        <v>-4.5535041867582939E-4</v>
      </c>
      <c r="W1824" s="13"/>
      <c r="X1824" s="2">
        <v>35424</v>
      </c>
      <c r="Y1824">
        <v>37.191699999999997</v>
      </c>
      <c r="AA1824" s="2">
        <v>35424</v>
      </c>
      <c r="AB1824">
        <v>449.53</v>
      </c>
      <c r="AC1824">
        <f t="shared" si="259"/>
        <v>0</v>
      </c>
      <c r="AD1824">
        <f t="shared" si="254"/>
        <v>-2.2039999999999999E-4</v>
      </c>
      <c r="AE1824">
        <f>Sheet2!$B$17+Sheet2!$B$18*'Portfolio allocation'!K1824</f>
        <v>-1.4259829154818814E-4</v>
      </c>
      <c r="AF1824">
        <f t="shared" si="260"/>
        <v>-7.7801708451811846E-5</v>
      </c>
      <c r="AH1824" s="2">
        <v>35424</v>
      </c>
      <c r="AI1824">
        <v>6.3380000000000001</v>
      </c>
      <c r="AJ1824">
        <v>5.51</v>
      </c>
      <c r="AK1824">
        <v>1.2601599999999999</v>
      </c>
      <c r="AR1824" s="3"/>
    </row>
    <row r="1825" spans="1:44" hidden="1" outlineLevel="1" x14ac:dyDescent="0.2">
      <c r="A1825" s="2">
        <v>35425</v>
      </c>
      <c r="B1825">
        <v>18.59</v>
      </c>
      <c r="E1825" s="2">
        <v>35425</v>
      </c>
      <c r="F1825">
        <v>755.82</v>
      </c>
      <c r="G1825">
        <f t="shared" si="255"/>
        <v>6.3779076734618023E-3</v>
      </c>
      <c r="H1825" s="2">
        <v>35425</v>
      </c>
      <c r="I1825">
        <v>993.16</v>
      </c>
      <c r="J1825">
        <f t="shared" si="256"/>
        <v>6.383884238899018E-3</v>
      </c>
      <c r="K1825">
        <f t="shared" si="252"/>
        <v>6.1634842388990181E-3</v>
      </c>
      <c r="L1825">
        <v>1.4816392122115587E-3</v>
      </c>
      <c r="N1825" s="2">
        <v>35425</v>
      </c>
      <c r="O1825">
        <v>10.6875</v>
      </c>
      <c r="Q1825" s="2">
        <v>35425</v>
      </c>
      <c r="R1825">
        <v>10991.76</v>
      </c>
      <c r="S1825" s="8">
        <f t="shared" si="257"/>
        <v>7.3638512346250184E-3</v>
      </c>
      <c r="T1825" s="9">
        <f t="shared" si="253"/>
        <v>7.1434512346250185E-3</v>
      </c>
      <c r="U1825" s="3">
        <f>Sheet1!$B$17+Sheet1!$B$18*'Portfolio allocation'!K1825</f>
        <v>7.5587042066826895E-3</v>
      </c>
      <c r="V1825" s="13">
        <f t="shared" si="258"/>
        <v>-4.1525297205767097E-4</v>
      </c>
      <c r="W1825" s="13"/>
      <c r="X1825" s="2">
        <v>35425</v>
      </c>
      <c r="Y1825">
        <v>37.191699999999997</v>
      </c>
      <c r="AA1825" s="2">
        <v>35425</v>
      </c>
      <c r="AB1825">
        <v>449.53</v>
      </c>
      <c r="AC1825">
        <f t="shared" si="259"/>
        <v>0</v>
      </c>
      <c r="AD1825">
        <f t="shared" si="254"/>
        <v>-2.2000000000000001E-4</v>
      </c>
      <c r="AE1825">
        <f>Sheet2!$B$17+Sheet2!$B$18*'Portfolio allocation'!K1825</f>
        <v>5.5341144412978608E-3</v>
      </c>
      <c r="AF1825">
        <f t="shared" si="260"/>
        <v>-5.7541144412978605E-3</v>
      </c>
      <c r="AH1825" s="2">
        <v>35425</v>
      </c>
      <c r="AI1825">
        <v>6.3380000000000001</v>
      </c>
      <c r="AJ1825">
        <v>5.5</v>
      </c>
      <c r="AK1825">
        <v>1.2599199999999999</v>
      </c>
      <c r="AR1825" s="3"/>
    </row>
    <row r="1826" spans="1:44" hidden="1" outlineLevel="1" x14ac:dyDescent="0.2">
      <c r="A1826" s="2">
        <v>35426</v>
      </c>
      <c r="B1826">
        <v>19.13</v>
      </c>
      <c r="E1826" s="2">
        <v>35426</v>
      </c>
      <c r="F1826">
        <v>756.79</v>
      </c>
      <c r="G1826">
        <f t="shared" si="255"/>
        <v>1.2833743483897653E-3</v>
      </c>
      <c r="H1826" s="2">
        <v>35426</v>
      </c>
      <c r="I1826">
        <v>994.85</v>
      </c>
      <c r="J1826">
        <f t="shared" si="256"/>
        <v>1.7016392122115587E-3</v>
      </c>
      <c r="K1826">
        <f t="shared" si="252"/>
        <v>1.4816392122115587E-3</v>
      </c>
      <c r="L1826">
        <v>-4.0887301402221885E-3</v>
      </c>
      <c r="N1826" s="2">
        <v>35426</v>
      </c>
      <c r="O1826">
        <v>10.5313</v>
      </c>
      <c r="Q1826" s="2">
        <v>35426</v>
      </c>
      <c r="R1826">
        <v>10831.06</v>
      </c>
      <c r="S1826" s="8">
        <f t="shared" si="257"/>
        <v>-1.4620042650130727E-2</v>
      </c>
      <c r="T1826" s="9">
        <f t="shared" si="253"/>
        <v>-1.4840042650130727E-2</v>
      </c>
      <c r="U1826" s="3">
        <f>Sheet1!$B$17+Sheet1!$B$18*'Portfolio allocation'!K1826</f>
        <v>2.1875729383348664E-3</v>
      </c>
      <c r="V1826" s="13">
        <f t="shared" si="258"/>
        <v>-1.7027615588465592E-2</v>
      </c>
      <c r="W1826" s="13"/>
      <c r="X1826" s="2">
        <v>35426</v>
      </c>
      <c r="Y1826">
        <v>37.042499999999997</v>
      </c>
      <c r="AA1826" s="2">
        <v>35426</v>
      </c>
      <c r="AB1826">
        <v>447.73</v>
      </c>
      <c r="AC1826">
        <f t="shared" si="259"/>
        <v>-4.0041821457966753E-3</v>
      </c>
      <c r="AD1826">
        <f t="shared" si="254"/>
        <v>-4.2229821457966752E-3</v>
      </c>
      <c r="AE1826">
        <f>Sheet2!$B$17+Sheet2!$B$18*'Portfolio allocation'!K1826</f>
        <v>1.370898398897901E-3</v>
      </c>
      <c r="AF1826">
        <f t="shared" si="260"/>
        <v>-5.5938805446945766E-3</v>
      </c>
      <c r="AH1826" s="2">
        <v>35426</v>
      </c>
      <c r="AI1826">
        <v>6.2889999999999997</v>
      </c>
      <c r="AJ1826">
        <v>5.47</v>
      </c>
      <c r="AK1826">
        <v>1.26068</v>
      </c>
      <c r="AR1826" s="3"/>
    </row>
    <row r="1827" spans="1:44" hidden="1" outlineLevel="1" x14ac:dyDescent="0.2">
      <c r="A1827" s="2">
        <v>35429</v>
      </c>
      <c r="B1827">
        <v>19.510000000000002</v>
      </c>
      <c r="E1827" s="2">
        <v>35429</v>
      </c>
      <c r="F1827">
        <v>753.85</v>
      </c>
      <c r="G1827">
        <f t="shared" si="255"/>
        <v>-3.8848293449965654E-3</v>
      </c>
      <c r="H1827" s="2">
        <v>35429</v>
      </c>
      <c r="I1827">
        <v>991</v>
      </c>
      <c r="J1827">
        <f t="shared" si="256"/>
        <v>-3.8699301402221886E-3</v>
      </c>
      <c r="K1827">
        <f t="shared" si="252"/>
        <v>-4.0887301402221885E-3</v>
      </c>
      <c r="L1827">
        <v>-1.7474097679112049E-2</v>
      </c>
      <c r="N1827" s="2">
        <v>35429</v>
      </c>
      <c r="O1827">
        <v>10.4375</v>
      </c>
      <c r="Q1827" s="2">
        <v>35429</v>
      </c>
      <c r="R1827">
        <v>10734.64</v>
      </c>
      <c r="S1827" s="8">
        <f t="shared" si="257"/>
        <v>-8.9021757796559076E-3</v>
      </c>
      <c r="T1827" s="9">
        <f t="shared" si="253"/>
        <v>-9.1209757796559075E-3</v>
      </c>
      <c r="U1827" s="3">
        <f>Sheet1!$B$17+Sheet1!$B$18*'Portfolio allocation'!K1827</f>
        <v>-4.2028959547100626E-3</v>
      </c>
      <c r="V1827" s="13">
        <f t="shared" si="258"/>
        <v>-4.9180798249458448E-3</v>
      </c>
      <c r="W1827" s="13"/>
      <c r="X1827" s="2">
        <v>35429</v>
      </c>
      <c r="Y1827">
        <v>36.6843</v>
      </c>
      <c r="AA1827" s="2">
        <v>35429</v>
      </c>
      <c r="AB1827">
        <v>443.4</v>
      </c>
      <c r="AC1827">
        <f t="shared" si="259"/>
        <v>-9.671007080159999E-3</v>
      </c>
      <c r="AD1827">
        <f t="shared" si="254"/>
        <v>-9.8898070801599989E-3</v>
      </c>
      <c r="AE1827">
        <f>Sheet2!$B$17+Sheet2!$B$18*'Portfolio allocation'!K1827</f>
        <v>-3.5824161422613799E-3</v>
      </c>
      <c r="AF1827">
        <f t="shared" si="260"/>
        <v>-6.3073909378986194E-3</v>
      </c>
      <c r="AH1827" s="2">
        <v>35429</v>
      </c>
      <c r="AI1827">
        <v>6.2969999999999997</v>
      </c>
      <c r="AJ1827">
        <v>5.47</v>
      </c>
      <c r="AK1827">
        <v>1.2599499999999999</v>
      </c>
      <c r="AR1827" s="3"/>
    </row>
    <row r="1828" spans="1:44" hidden="1" outlineLevel="1" x14ac:dyDescent="0.2">
      <c r="A1828" s="2">
        <v>35430</v>
      </c>
      <c r="B1828">
        <v>20.92</v>
      </c>
      <c r="E1828" s="2">
        <v>35430</v>
      </c>
      <c r="F1828">
        <v>740.74</v>
      </c>
      <c r="G1828">
        <f t="shared" si="255"/>
        <v>-1.7390727598328604E-2</v>
      </c>
      <c r="H1828" s="2">
        <v>35430</v>
      </c>
      <c r="I1828">
        <v>973.9</v>
      </c>
      <c r="J1828">
        <f t="shared" si="256"/>
        <v>-1.7255297679112047E-2</v>
      </c>
      <c r="K1828">
        <f t="shared" si="252"/>
        <v>-1.7474097679112049E-2</v>
      </c>
      <c r="L1828">
        <v>-2.2039999999999999E-4</v>
      </c>
      <c r="N1828" s="2">
        <v>35430</v>
      </c>
      <c r="O1828">
        <v>10.328099999999999</v>
      </c>
      <c r="Q1828" s="2">
        <v>35430</v>
      </c>
      <c r="R1828">
        <v>10622.15</v>
      </c>
      <c r="S1828" s="8">
        <f t="shared" si="257"/>
        <v>-1.0479159058897181E-2</v>
      </c>
      <c r="T1828" s="9">
        <f t="shared" si="253"/>
        <v>-1.069795905889718E-2</v>
      </c>
      <c r="U1828" s="3">
        <f>Sheet1!$B$17+Sheet1!$B$18*'Portfolio allocation'!K1828</f>
        <v>-1.9558928825649996E-2</v>
      </c>
      <c r="V1828" s="13">
        <f t="shared" si="258"/>
        <v>8.8609697667528155E-3</v>
      </c>
      <c r="W1828" s="13"/>
      <c r="X1828" s="2">
        <v>35430</v>
      </c>
      <c r="Y1828">
        <v>36.1768</v>
      </c>
      <c r="AA1828" s="2">
        <v>35430</v>
      </c>
      <c r="AB1828">
        <v>437.26</v>
      </c>
      <c r="AC1828">
        <f t="shared" si="259"/>
        <v>-1.3847541723049139E-2</v>
      </c>
      <c r="AD1828">
        <f t="shared" si="254"/>
        <v>-1.406794172304914E-2</v>
      </c>
      <c r="AE1828">
        <f>Sheet2!$B$17+Sheet2!$B$18*'Portfolio allocation'!K1828</f>
        <v>-1.548502644945342E-2</v>
      </c>
      <c r="AF1828">
        <f t="shared" si="260"/>
        <v>1.4170847264042795E-3</v>
      </c>
      <c r="AH1828" s="2">
        <v>35430</v>
      </c>
      <c r="AI1828">
        <v>6.4180000000000001</v>
      </c>
      <c r="AJ1828">
        <v>5.51</v>
      </c>
      <c r="AK1828">
        <v>1.27112</v>
      </c>
      <c r="AR1828" s="3"/>
    </row>
    <row r="1829" spans="1:44" hidden="1" outlineLevel="1" x14ac:dyDescent="0.2">
      <c r="A1829" s="2">
        <v>35431</v>
      </c>
      <c r="B1829">
        <v>20.92</v>
      </c>
      <c r="E1829" s="2">
        <v>35431</v>
      </c>
      <c r="F1829">
        <v>740.74</v>
      </c>
      <c r="G1829">
        <f t="shared" si="255"/>
        <v>0</v>
      </c>
      <c r="H1829" s="2">
        <v>35431</v>
      </c>
      <c r="I1829">
        <v>973.9</v>
      </c>
      <c r="J1829">
        <f t="shared" si="256"/>
        <v>0</v>
      </c>
      <c r="K1829">
        <f t="shared" si="252"/>
        <v>-2.2039999999999999E-4</v>
      </c>
      <c r="L1829">
        <v>-5.2003774104117844E-3</v>
      </c>
      <c r="N1829" s="2">
        <v>35431</v>
      </c>
      <c r="O1829">
        <v>10.328099999999999</v>
      </c>
      <c r="Q1829" s="2">
        <v>35431</v>
      </c>
      <c r="R1829">
        <v>10622.15</v>
      </c>
      <c r="S1829" s="8">
        <f t="shared" si="257"/>
        <v>0</v>
      </c>
      <c r="T1829" s="9">
        <f t="shared" si="253"/>
        <v>-2.2039999999999999E-4</v>
      </c>
      <c r="U1829" s="3">
        <f>Sheet1!$B$17+Sheet1!$B$18*'Portfolio allocation'!K1829</f>
        <v>2.349504186758294E-4</v>
      </c>
      <c r="V1829" s="13">
        <f t="shared" si="258"/>
        <v>-4.5535041867582939E-4</v>
      </c>
      <c r="W1829" s="13"/>
      <c r="X1829" s="2">
        <v>35431</v>
      </c>
      <c r="Y1829">
        <v>36.1768</v>
      </c>
      <c r="AA1829" s="2">
        <v>35431</v>
      </c>
      <c r="AB1829">
        <v>437.26</v>
      </c>
      <c r="AC1829">
        <f t="shared" si="259"/>
        <v>0</v>
      </c>
      <c r="AD1829">
        <f t="shared" si="254"/>
        <v>-2.2039999999999999E-4</v>
      </c>
      <c r="AE1829">
        <f>Sheet2!$B$17+Sheet2!$B$18*'Portfolio allocation'!K1829</f>
        <v>-1.4259829154818814E-4</v>
      </c>
      <c r="AF1829">
        <f t="shared" si="260"/>
        <v>-7.7801708451811846E-5</v>
      </c>
      <c r="AH1829" s="2">
        <v>35431</v>
      </c>
      <c r="AI1829">
        <v>6.4180000000000001</v>
      </c>
      <c r="AJ1829">
        <v>5.51</v>
      </c>
      <c r="AK1829">
        <v>1.27112</v>
      </c>
      <c r="AR1829" s="3"/>
    </row>
    <row r="1830" spans="1:44" hidden="1" outlineLevel="1" x14ac:dyDescent="0.2">
      <c r="A1830" s="2">
        <v>35432</v>
      </c>
      <c r="B1830">
        <v>21.14</v>
      </c>
      <c r="E1830" s="2">
        <v>35432</v>
      </c>
      <c r="F1830">
        <v>737.01</v>
      </c>
      <c r="G1830">
        <f t="shared" si="255"/>
        <v>-5.0355050355050945E-3</v>
      </c>
      <c r="H1830" s="2">
        <v>35432</v>
      </c>
      <c r="I1830">
        <v>969.05</v>
      </c>
      <c r="J1830">
        <f t="shared" si="256"/>
        <v>-4.9799774104117844E-3</v>
      </c>
      <c r="K1830">
        <f t="shared" si="252"/>
        <v>-5.2003774104117844E-3</v>
      </c>
      <c r="L1830">
        <v>1.4748227583715892E-2</v>
      </c>
      <c r="N1830" s="2">
        <v>35432</v>
      </c>
      <c r="O1830">
        <v>10.203099999999999</v>
      </c>
      <c r="Q1830" s="2">
        <v>35432</v>
      </c>
      <c r="R1830">
        <v>10493.59</v>
      </c>
      <c r="S1830" s="8">
        <f t="shared" si="257"/>
        <v>-1.210301116064072E-2</v>
      </c>
      <c r="T1830" s="9">
        <f t="shared" si="253"/>
        <v>-1.2323411160640721E-2</v>
      </c>
      <c r="U1830" s="3">
        <f>Sheet1!$B$17+Sheet1!$B$18*'Portfolio allocation'!K1830</f>
        <v>-5.4782058759599243E-3</v>
      </c>
      <c r="V1830" s="13">
        <f t="shared" si="258"/>
        <v>-6.8452052846807963E-3</v>
      </c>
      <c r="W1830" s="13"/>
      <c r="X1830" s="2">
        <v>35432</v>
      </c>
      <c r="Y1830">
        <v>36.594700000000003</v>
      </c>
      <c r="AA1830" s="2">
        <v>35432</v>
      </c>
      <c r="AB1830">
        <v>442.31</v>
      </c>
      <c r="AC1830">
        <f t="shared" si="259"/>
        <v>1.1549192699995547E-2</v>
      </c>
      <c r="AD1830">
        <f t="shared" si="254"/>
        <v>1.1323992699995547E-2</v>
      </c>
      <c r="AE1830">
        <f>Sheet2!$B$17+Sheet2!$B$18*'Portfolio allocation'!K1830</f>
        <v>-4.5709212556008351E-3</v>
      </c>
      <c r="AF1830">
        <f t="shared" si="260"/>
        <v>1.5894913955596383E-2</v>
      </c>
      <c r="AH1830" s="2">
        <v>35432</v>
      </c>
      <c r="AI1830">
        <v>6.516</v>
      </c>
      <c r="AJ1830">
        <v>5.63</v>
      </c>
      <c r="AK1830">
        <v>1.27142</v>
      </c>
      <c r="AR1830" s="3"/>
    </row>
    <row r="1831" spans="1:44" hidden="1" outlineLevel="1" x14ac:dyDescent="0.2">
      <c r="A1831" s="2">
        <v>35433</v>
      </c>
      <c r="B1831">
        <v>19.13</v>
      </c>
      <c r="E1831" s="2">
        <v>35433</v>
      </c>
      <c r="F1831">
        <v>748.03</v>
      </c>
      <c r="G1831">
        <f t="shared" si="255"/>
        <v>1.4952307295694744E-2</v>
      </c>
      <c r="H1831" s="2">
        <v>35433</v>
      </c>
      <c r="I1831">
        <v>983.56</v>
      </c>
      <c r="J1831">
        <f t="shared" si="256"/>
        <v>1.4973427583715893E-2</v>
      </c>
      <c r="K1831">
        <f t="shared" si="252"/>
        <v>1.4748227583715892E-2</v>
      </c>
      <c r="L1831">
        <v>-7.1202309975992666E-4</v>
      </c>
      <c r="N1831" s="2">
        <v>35433</v>
      </c>
      <c r="O1831">
        <v>10.578099999999999</v>
      </c>
      <c r="Q1831" s="2">
        <v>35433</v>
      </c>
      <c r="R1831">
        <v>10879.27</v>
      </c>
      <c r="S1831" s="8">
        <f t="shared" si="257"/>
        <v>3.6753865931487661E-2</v>
      </c>
      <c r="T1831" s="9">
        <f t="shared" si="253"/>
        <v>3.652866593148766E-2</v>
      </c>
      <c r="U1831" s="3">
        <f>Sheet1!$B$17+Sheet1!$B$18*'Portfolio allocation'!K1831</f>
        <v>1.7407339338185706E-2</v>
      </c>
      <c r="V1831" s="13">
        <f t="shared" si="258"/>
        <v>1.9121326593301954E-2</v>
      </c>
      <c r="W1831" s="13"/>
      <c r="X1831" s="2">
        <v>35433</v>
      </c>
      <c r="Y1831">
        <v>37.997599999999998</v>
      </c>
      <c r="AA1831" s="2">
        <v>35433</v>
      </c>
      <c r="AB1831">
        <v>459.27</v>
      </c>
      <c r="AC1831">
        <f t="shared" si="259"/>
        <v>3.8344147769663772E-2</v>
      </c>
      <c r="AD1831">
        <f t="shared" si="254"/>
        <v>3.812014776966377E-2</v>
      </c>
      <c r="AE1831">
        <f>Sheet2!$B$17+Sheet2!$B$18*'Portfolio allocation'!K1831</f>
        <v>1.3167887240120101E-2</v>
      </c>
      <c r="AF1831">
        <f t="shared" si="260"/>
        <v>2.495226052954367E-2</v>
      </c>
      <c r="AH1831" s="2">
        <v>35433</v>
      </c>
      <c r="AI1831">
        <v>6.5</v>
      </c>
      <c r="AJ1831">
        <v>5.6</v>
      </c>
      <c r="AK1831">
        <v>1.2582899999999999</v>
      </c>
      <c r="AR1831" s="3"/>
    </row>
    <row r="1832" spans="1:44" hidden="1" outlineLevel="1" x14ac:dyDescent="0.2">
      <c r="A1832" s="2">
        <v>35436</v>
      </c>
      <c r="B1832">
        <v>19.89</v>
      </c>
      <c r="E1832" s="2">
        <v>35436</v>
      </c>
      <c r="F1832">
        <v>747.65</v>
      </c>
      <c r="G1832">
        <f t="shared" si="255"/>
        <v>-5.0800101600201319E-4</v>
      </c>
      <c r="H1832" s="2">
        <v>35436</v>
      </c>
      <c r="I1832">
        <v>983.08</v>
      </c>
      <c r="J1832">
        <f t="shared" si="256"/>
        <v>-4.8802309975992664E-4</v>
      </c>
      <c r="K1832">
        <f t="shared" si="252"/>
        <v>-7.1202309975992666E-4</v>
      </c>
      <c r="L1832">
        <v>7.2927908695121918E-3</v>
      </c>
      <c r="N1832" s="2">
        <v>35436</v>
      </c>
      <c r="O1832">
        <v>10.546900000000001</v>
      </c>
      <c r="Q1832" s="2">
        <v>35436</v>
      </c>
      <c r="R1832">
        <v>10847.13</v>
      </c>
      <c r="S1832" s="8">
        <f t="shared" si="257"/>
        <v>-2.9542423342743263E-3</v>
      </c>
      <c r="T1832" s="9">
        <f t="shared" si="253"/>
        <v>-3.1782423342743261E-3</v>
      </c>
      <c r="U1832" s="3">
        <f>Sheet1!$B$17+Sheet1!$B$18*'Portfolio allocation'!K1832</f>
        <v>-3.290520607549997E-4</v>
      </c>
      <c r="V1832" s="13">
        <f t="shared" si="258"/>
        <v>-2.8491902735193263E-3</v>
      </c>
      <c r="W1832" s="13"/>
      <c r="X1832" s="2">
        <v>35436</v>
      </c>
      <c r="Y1832">
        <v>38.505099999999999</v>
      </c>
      <c r="AA1832" s="2">
        <v>35436</v>
      </c>
      <c r="AB1832">
        <v>465.4</v>
      </c>
      <c r="AC1832">
        <f t="shared" si="259"/>
        <v>1.3347268491301412E-2</v>
      </c>
      <c r="AD1832">
        <f t="shared" si="254"/>
        <v>1.3122868491301412E-2</v>
      </c>
      <c r="AE1832">
        <f>Sheet2!$B$17+Sheet2!$B$18*'Portfolio allocation'!K1832</f>
        <v>-5.797620942943559E-4</v>
      </c>
      <c r="AF1832">
        <f t="shared" si="260"/>
        <v>1.3702630585595768E-2</v>
      </c>
      <c r="AH1832" s="2">
        <v>35436</v>
      </c>
      <c r="AI1832">
        <v>6.5289999999999999</v>
      </c>
      <c r="AJ1832">
        <v>5.61</v>
      </c>
      <c r="AK1832">
        <v>1.2525599999999999</v>
      </c>
      <c r="AR1832" s="3"/>
    </row>
    <row r="1833" spans="1:44" hidden="1" outlineLevel="1" x14ac:dyDescent="0.2">
      <c r="A1833" s="2">
        <v>35437</v>
      </c>
      <c r="B1833">
        <v>19.350000000000001</v>
      </c>
      <c r="E1833" s="2">
        <v>35437</v>
      </c>
      <c r="F1833">
        <v>753.23</v>
      </c>
      <c r="G1833">
        <f t="shared" si="255"/>
        <v>7.4633852738581474E-3</v>
      </c>
      <c r="H1833" s="2">
        <v>35437</v>
      </c>
      <c r="I1833">
        <v>990.47</v>
      </c>
      <c r="J1833">
        <f t="shared" si="256"/>
        <v>7.5171908695121914E-3</v>
      </c>
      <c r="K1833">
        <f t="shared" si="252"/>
        <v>7.2927908695121918E-3</v>
      </c>
      <c r="L1833">
        <v>-6.3528036871385168E-3</v>
      </c>
      <c r="N1833" s="2">
        <v>35437</v>
      </c>
      <c r="O1833">
        <v>10.625</v>
      </c>
      <c r="Q1833" s="2">
        <v>35437</v>
      </c>
      <c r="R1833">
        <v>10927.48</v>
      </c>
      <c r="S1833" s="8">
        <f t="shared" si="257"/>
        <v>7.4074893543270015E-3</v>
      </c>
      <c r="T1833" s="9">
        <f t="shared" si="253"/>
        <v>7.1830893543270019E-3</v>
      </c>
      <c r="U1833" s="3">
        <f>Sheet1!$B$17+Sheet1!$B$18*'Portfolio allocation'!K1833</f>
        <v>8.8542733937581886E-3</v>
      </c>
      <c r="V1833" s="13">
        <f t="shared" si="258"/>
        <v>-1.6711840394311867E-3</v>
      </c>
      <c r="W1833" s="13"/>
      <c r="X1833" s="2">
        <v>35437</v>
      </c>
      <c r="Y1833">
        <v>39.012500000000003</v>
      </c>
      <c r="AA1833" s="2">
        <v>35437</v>
      </c>
      <c r="AB1833">
        <v>471.54</v>
      </c>
      <c r="AC1833">
        <f t="shared" si="259"/>
        <v>1.3192952299097671E-2</v>
      </c>
      <c r="AD1833">
        <f t="shared" si="254"/>
        <v>1.2968552299097671E-2</v>
      </c>
      <c r="AE1833">
        <f>Sheet2!$B$17+Sheet2!$B$18*'Portfolio allocation'!K1833</f>
        <v>6.5383227084569928E-3</v>
      </c>
      <c r="AF1833">
        <f t="shared" si="260"/>
        <v>6.4302295906406787E-3</v>
      </c>
      <c r="AH1833" s="2">
        <v>35437</v>
      </c>
      <c r="AI1833">
        <v>6.5460000000000003</v>
      </c>
      <c r="AJ1833">
        <v>5.61</v>
      </c>
      <c r="AK1833">
        <v>1.2545900000000001</v>
      </c>
      <c r="AR1833" s="3"/>
    </row>
    <row r="1834" spans="1:44" hidden="1" outlineLevel="1" x14ac:dyDescent="0.2">
      <c r="A1834" s="2">
        <v>35438</v>
      </c>
      <c r="B1834">
        <v>20.239999999999998</v>
      </c>
      <c r="E1834" s="2">
        <v>35438</v>
      </c>
      <c r="F1834">
        <v>748.41</v>
      </c>
      <c r="G1834">
        <f t="shared" si="255"/>
        <v>-6.3991078422261927E-3</v>
      </c>
      <c r="H1834" s="2">
        <v>35438</v>
      </c>
      <c r="I1834">
        <v>984.4</v>
      </c>
      <c r="J1834">
        <f t="shared" si="256"/>
        <v>-6.1284036871385172E-3</v>
      </c>
      <c r="K1834">
        <f t="shared" si="252"/>
        <v>-6.3528036871385168E-3</v>
      </c>
      <c r="L1834">
        <v>8.4001428687525831E-3</v>
      </c>
      <c r="N1834" s="2">
        <v>35438</v>
      </c>
      <c r="O1834">
        <v>10.421900000000001</v>
      </c>
      <c r="Q1834" s="2">
        <v>35438</v>
      </c>
      <c r="R1834">
        <v>10718.57</v>
      </c>
      <c r="S1834" s="8">
        <f t="shared" si="257"/>
        <v>-1.9117856999051885E-2</v>
      </c>
      <c r="T1834" s="9">
        <f t="shared" si="253"/>
        <v>-1.9342256999051885E-2</v>
      </c>
      <c r="U1834" s="3">
        <f>Sheet1!$B$17+Sheet1!$B$18*'Portfolio allocation'!K1834</f>
        <v>-6.8002985069866486E-3</v>
      </c>
      <c r="V1834" s="13">
        <f t="shared" si="258"/>
        <v>-1.2541958492065236E-2</v>
      </c>
      <c r="W1834" s="13"/>
      <c r="X1834" s="2">
        <v>35438</v>
      </c>
      <c r="Y1834">
        <v>38.176699999999997</v>
      </c>
      <c r="AA1834" s="2">
        <v>35438</v>
      </c>
      <c r="AB1834">
        <v>461.44</v>
      </c>
      <c r="AC1834">
        <f t="shared" si="259"/>
        <v>-2.1419179709038505E-2</v>
      </c>
      <c r="AD1834">
        <f t="shared" si="254"/>
        <v>-2.1643579709038505E-2</v>
      </c>
      <c r="AE1834">
        <f>Sheet2!$B$17+Sheet2!$B$18*'Portfolio allocation'!K1834</f>
        <v>-5.5956881019196617E-3</v>
      </c>
      <c r="AF1834">
        <f t="shared" si="260"/>
        <v>-1.6047891607118843E-2</v>
      </c>
      <c r="AH1834" s="2">
        <v>35438</v>
      </c>
      <c r="AI1834">
        <v>6.5750000000000002</v>
      </c>
      <c r="AJ1834">
        <v>5.61</v>
      </c>
      <c r="AK1834">
        <v>1.24854</v>
      </c>
      <c r="AR1834" s="3"/>
    </row>
    <row r="1835" spans="1:44" hidden="1" outlineLevel="1" x14ac:dyDescent="0.2">
      <c r="A1835" s="2">
        <v>35439</v>
      </c>
      <c r="B1835">
        <v>20.91</v>
      </c>
      <c r="E1835" s="2">
        <v>35439</v>
      </c>
      <c r="F1835">
        <v>754.85</v>
      </c>
      <c r="G1835">
        <f t="shared" si="255"/>
        <v>8.6049090739033218E-3</v>
      </c>
      <c r="H1835" s="2">
        <v>35439</v>
      </c>
      <c r="I1835">
        <v>992.89</v>
      </c>
      <c r="J1835">
        <f t="shared" si="256"/>
        <v>8.6245428687525827E-3</v>
      </c>
      <c r="K1835">
        <f t="shared" si="252"/>
        <v>8.4001428687525831E-3</v>
      </c>
      <c r="L1835">
        <v>5.9410247942874531E-3</v>
      </c>
      <c r="N1835" s="2">
        <v>35439</v>
      </c>
      <c r="O1835">
        <v>10.296900000000001</v>
      </c>
      <c r="Q1835" s="2">
        <v>35439</v>
      </c>
      <c r="R1835">
        <v>10590.01</v>
      </c>
      <c r="S1835" s="8">
        <f t="shared" si="257"/>
        <v>-1.1994137277640537E-2</v>
      </c>
      <c r="T1835" s="9">
        <f t="shared" si="253"/>
        <v>-1.2218537277640537E-2</v>
      </c>
      <c r="U1835" s="3">
        <f>Sheet1!$B$17+Sheet1!$B$18*'Portfolio allocation'!K1835</f>
        <v>1.012465567131848E-2</v>
      </c>
      <c r="V1835" s="13">
        <f t="shared" si="258"/>
        <v>-2.2343192948959017E-2</v>
      </c>
      <c r="W1835" s="13"/>
      <c r="X1835" s="2">
        <v>35439</v>
      </c>
      <c r="Y1835">
        <v>38.654299999999999</v>
      </c>
      <c r="AA1835" s="2">
        <v>35439</v>
      </c>
      <c r="AB1835">
        <v>467.21</v>
      </c>
      <c r="AC1835">
        <f t="shared" si="259"/>
        <v>1.2504334257974925E-2</v>
      </c>
      <c r="AD1835">
        <f t="shared" si="254"/>
        <v>1.2281534257974925E-2</v>
      </c>
      <c r="AE1835">
        <f>Sheet2!$B$17+Sheet2!$B$18*'Portfolio allocation'!K1835</f>
        <v>7.5230083572861419E-3</v>
      </c>
      <c r="AF1835">
        <f t="shared" si="260"/>
        <v>4.7585259006887827E-3</v>
      </c>
      <c r="AH1835" s="2">
        <v>35439</v>
      </c>
      <c r="AI1835">
        <v>6.4939999999999998</v>
      </c>
      <c r="AJ1835">
        <v>5.57</v>
      </c>
      <c r="AK1835">
        <v>1.2461100000000001</v>
      </c>
      <c r="AR1835" s="3"/>
    </row>
    <row r="1836" spans="1:44" hidden="1" outlineLevel="1" x14ac:dyDescent="0.2">
      <c r="A1836" s="2">
        <v>35440</v>
      </c>
      <c r="B1836">
        <v>19.63</v>
      </c>
      <c r="E1836" s="2">
        <v>35440</v>
      </c>
      <c r="F1836">
        <v>759.5</v>
      </c>
      <c r="G1836">
        <f t="shared" si="255"/>
        <v>6.1601642710471527E-3</v>
      </c>
      <c r="H1836" s="2">
        <v>35440</v>
      </c>
      <c r="I1836">
        <v>999.01</v>
      </c>
      <c r="J1836">
        <f t="shared" si="256"/>
        <v>6.1638247942874536E-3</v>
      </c>
      <c r="K1836">
        <f t="shared" si="252"/>
        <v>5.9410247942874531E-3</v>
      </c>
      <c r="L1836">
        <v>-1.5633063132495912E-4</v>
      </c>
      <c r="N1836" s="2">
        <v>35440</v>
      </c>
      <c r="O1836">
        <v>10.5313</v>
      </c>
      <c r="Q1836" s="2">
        <v>35440</v>
      </c>
      <c r="R1836">
        <v>10831.06</v>
      </c>
      <c r="S1836" s="8">
        <f t="shared" si="257"/>
        <v>2.27620181661774E-2</v>
      </c>
      <c r="T1836" s="9">
        <f t="shared" si="253"/>
        <v>2.2539218166177401E-2</v>
      </c>
      <c r="U1836" s="3">
        <f>Sheet1!$B$17+Sheet1!$B$18*'Portfolio allocation'!K1836</f>
        <v>7.3034930939522309E-3</v>
      </c>
      <c r="V1836" s="13">
        <f t="shared" si="258"/>
        <v>1.5235725072225171E-2</v>
      </c>
      <c r="W1836" s="13"/>
      <c r="X1836" s="2">
        <v>35440</v>
      </c>
      <c r="Y1836">
        <v>38.922899999999998</v>
      </c>
      <c r="AA1836" s="2">
        <v>35440</v>
      </c>
      <c r="AB1836">
        <v>470.46</v>
      </c>
      <c r="AC1836">
        <f t="shared" si="259"/>
        <v>6.9561867254552823E-3</v>
      </c>
      <c r="AD1836">
        <f t="shared" si="254"/>
        <v>6.7297867254552824E-3</v>
      </c>
      <c r="AE1836">
        <f>Sheet2!$B$17+Sheet2!$B$18*'Portfolio allocation'!K1836</f>
        <v>5.3362978276955252E-3</v>
      </c>
      <c r="AF1836">
        <f t="shared" si="260"/>
        <v>1.3934888977597572E-3</v>
      </c>
      <c r="AH1836" s="2">
        <v>35440</v>
      </c>
      <c r="AI1836">
        <v>6.6040000000000001</v>
      </c>
      <c r="AJ1836">
        <v>5.66</v>
      </c>
      <c r="AK1836">
        <v>1.2416799999999999</v>
      </c>
      <c r="AR1836" s="3"/>
    </row>
    <row r="1837" spans="1:44" hidden="1" outlineLevel="1" x14ac:dyDescent="0.2">
      <c r="A1837" s="2">
        <v>35443</v>
      </c>
      <c r="B1837">
        <v>19.84</v>
      </c>
      <c r="E1837" s="2">
        <v>35443</v>
      </c>
      <c r="F1837">
        <v>759.51</v>
      </c>
      <c r="G1837">
        <f t="shared" si="255"/>
        <v>1.3166556945387597E-5</v>
      </c>
      <c r="H1837" s="2">
        <v>35443</v>
      </c>
      <c r="I1837">
        <v>999.08</v>
      </c>
      <c r="J1837">
        <f t="shared" si="256"/>
        <v>7.0069368675040877E-5</v>
      </c>
      <c r="K1837">
        <f t="shared" si="252"/>
        <v>-1.5633063132495912E-4</v>
      </c>
      <c r="L1837">
        <v>1.2094935628778352E-2</v>
      </c>
      <c r="N1837" s="2">
        <v>35443</v>
      </c>
      <c r="O1837">
        <v>10.4688</v>
      </c>
      <c r="Q1837" s="2">
        <v>35443</v>
      </c>
      <c r="R1837">
        <v>10766.78</v>
      </c>
      <c r="S1837" s="8">
        <f t="shared" si="257"/>
        <v>-5.9347838531038644E-3</v>
      </c>
      <c r="T1837" s="9">
        <f t="shared" si="253"/>
        <v>-6.1611838531038642E-3</v>
      </c>
      <c r="U1837" s="3">
        <f>Sheet1!$B$17+Sheet1!$B$18*'Portfolio allocation'!K1837</f>
        <v>3.0845242215356836E-4</v>
      </c>
      <c r="V1837" s="13">
        <f t="shared" si="258"/>
        <v>-6.4696362752574323E-3</v>
      </c>
      <c r="W1837" s="13"/>
      <c r="X1837" s="2">
        <v>35443</v>
      </c>
      <c r="Y1837">
        <v>39.131900000000002</v>
      </c>
      <c r="AA1837" s="2">
        <v>35443</v>
      </c>
      <c r="AB1837">
        <v>472.98</v>
      </c>
      <c r="AC1837">
        <f t="shared" si="259"/>
        <v>5.3564596352506655E-3</v>
      </c>
      <c r="AD1837">
        <f t="shared" si="254"/>
        <v>5.1300596352506656E-3</v>
      </c>
      <c r="AE1837">
        <f>Sheet2!$B$17+Sheet2!$B$18*'Portfolio allocation'!K1837</f>
        <v>-8.5626174364913915E-5</v>
      </c>
      <c r="AF1837">
        <f t="shared" si="260"/>
        <v>5.2156858096155797E-3</v>
      </c>
      <c r="AH1837" s="2">
        <v>35443</v>
      </c>
      <c r="AI1837">
        <v>6.6079999999999997</v>
      </c>
      <c r="AJ1837">
        <v>5.66</v>
      </c>
      <c r="AK1837">
        <v>1.23756</v>
      </c>
      <c r="AR1837" s="3"/>
    </row>
    <row r="1838" spans="1:44" hidden="1" outlineLevel="1" x14ac:dyDescent="0.2">
      <c r="A1838" s="2">
        <v>35444</v>
      </c>
      <c r="B1838">
        <v>19.27</v>
      </c>
      <c r="E1838" s="2">
        <v>35444</v>
      </c>
      <c r="F1838">
        <v>768.86</v>
      </c>
      <c r="G1838">
        <f t="shared" si="255"/>
        <v>1.2310568656107357E-2</v>
      </c>
      <c r="H1838" s="2">
        <v>35444</v>
      </c>
      <c r="I1838">
        <v>1011.39</v>
      </c>
      <c r="J1838">
        <f t="shared" si="256"/>
        <v>1.2321335628778352E-2</v>
      </c>
      <c r="K1838">
        <f t="shared" si="252"/>
        <v>1.2094935628778352E-2</v>
      </c>
      <c r="L1838">
        <v>-2.3695620482702107E-3</v>
      </c>
      <c r="N1838" s="2">
        <v>35444</v>
      </c>
      <c r="O1838">
        <v>10.671900000000001</v>
      </c>
      <c r="Q1838" s="2">
        <v>35444</v>
      </c>
      <c r="R1838">
        <v>10975.69</v>
      </c>
      <c r="S1838" s="8">
        <f t="shared" si="257"/>
        <v>1.9403201328530795E-2</v>
      </c>
      <c r="T1838" s="9">
        <f t="shared" si="253"/>
        <v>1.9176801328530793E-2</v>
      </c>
      <c r="U1838" s="3">
        <f>Sheet1!$B$17+Sheet1!$B$18*'Portfolio allocation'!K1838</f>
        <v>1.4363415564120961E-2</v>
      </c>
      <c r="V1838" s="13">
        <f t="shared" si="258"/>
        <v>4.8133857644098322E-3</v>
      </c>
      <c r="W1838" s="13"/>
      <c r="X1838" s="2">
        <v>35444</v>
      </c>
      <c r="Y1838">
        <v>39.878100000000003</v>
      </c>
      <c r="AA1838" s="2">
        <v>35444</v>
      </c>
      <c r="AB1838">
        <v>482</v>
      </c>
      <c r="AC1838">
        <f t="shared" si="259"/>
        <v>1.9070573808617652E-2</v>
      </c>
      <c r="AD1838">
        <f t="shared" si="254"/>
        <v>1.8846573808617654E-2</v>
      </c>
      <c r="AE1838">
        <f>Sheet2!$B$17+Sheet2!$B$18*'Portfolio allocation'!K1838</f>
        <v>1.0808512342189691E-2</v>
      </c>
      <c r="AF1838">
        <f t="shared" si="260"/>
        <v>8.0380614664279631E-3</v>
      </c>
      <c r="AH1838" s="2">
        <v>35444</v>
      </c>
      <c r="AI1838">
        <v>6.516</v>
      </c>
      <c r="AJ1838">
        <v>5.6</v>
      </c>
      <c r="AK1838">
        <v>1.2337100000000001</v>
      </c>
      <c r="AR1838" s="3"/>
    </row>
    <row r="1839" spans="1:44" hidden="1" outlineLevel="1" x14ac:dyDescent="0.2">
      <c r="A1839" s="2">
        <v>35445</v>
      </c>
      <c r="B1839">
        <v>19.399999999999999</v>
      </c>
      <c r="E1839" s="2">
        <v>35445</v>
      </c>
      <c r="F1839">
        <v>767.2</v>
      </c>
      <c r="G1839">
        <f t="shared" si="255"/>
        <v>-2.1590406575968668E-3</v>
      </c>
      <c r="H1839" s="2">
        <v>35445</v>
      </c>
      <c r="I1839">
        <v>1009.22</v>
      </c>
      <c r="J1839">
        <f t="shared" si="256"/>
        <v>-2.1455620482702109E-3</v>
      </c>
      <c r="K1839">
        <f t="shared" si="252"/>
        <v>-2.3695620482702107E-3</v>
      </c>
      <c r="L1839">
        <v>3.1263211034264445E-3</v>
      </c>
      <c r="N1839" s="2">
        <v>35445</v>
      </c>
      <c r="O1839">
        <v>10.578099999999999</v>
      </c>
      <c r="Q1839" s="2">
        <v>35445</v>
      </c>
      <c r="R1839">
        <v>10879.27</v>
      </c>
      <c r="S1839" s="8">
        <f t="shared" si="257"/>
        <v>-8.7848691061792605E-3</v>
      </c>
      <c r="T1839" s="9">
        <f t="shared" si="253"/>
        <v>-9.0088691061792608E-3</v>
      </c>
      <c r="U1839" s="3">
        <f>Sheet1!$B$17+Sheet1!$B$18*'Portfolio allocation'!K1839</f>
        <v>-2.2306227501092753E-3</v>
      </c>
      <c r="V1839" s="13">
        <f t="shared" si="258"/>
        <v>-6.7782463560699859E-3</v>
      </c>
      <c r="W1839" s="13"/>
      <c r="X1839" s="2">
        <v>35445</v>
      </c>
      <c r="Y1839">
        <v>39.311</v>
      </c>
      <c r="AA1839" s="2">
        <v>35445</v>
      </c>
      <c r="AB1839">
        <v>475.15</v>
      </c>
      <c r="AC1839">
        <f t="shared" si="259"/>
        <v>-1.4211618257261471E-2</v>
      </c>
      <c r="AD1839">
        <f t="shared" si="254"/>
        <v>-1.4434418257261472E-2</v>
      </c>
      <c r="AE1839">
        <f>Sheet2!$B$17+Sheet2!$B$18*'Portfolio allocation'!K1839</f>
        <v>-2.053688014952865E-3</v>
      </c>
      <c r="AF1839">
        <f t="shared" si="260"/>
        <v>-1.2380730242308607E-2</v>
      </c>
      <c r="AH1839" s="2">
        <v>35445</v>
      </c>
      <c r="AI1839">
        <v>6.5179999999999998</v>
      </c>
      <c r="AJ1839">
        <v>5.57</v>
      </c>
      <c r="AK1839">
        <v>1.2369399999999999</v>
      </c>
      <c r="AR1839" s="3"/>
    </row>
    <row r="1840" spans="1:44" hidden="1" outlineLevel="1" x14ac:dyDescent="0.2">
      <c r="A1840" s="2">
        <v>35446</v>
      </c>
      <c r="B1840">
        <v>19.61</v>
      </c>
      <c r="E1840" s="2">
        <v>35446</v>
      </c>
      <c r="F1840">
        <v>769.75</v>
      </c>
      <c r="G1840">
        <f t="shared" si="255"/>
        <v>3.3237747653804828E-3</v>
      </c>
      <c r="H1840" s="2">
        <v>35446</v>
      </c>
      <c r="I1840">
        <v>1012.6</v>
      </c>
      <c r="J1840">
        <f t="shared" si="256"/>
        <v>3.3491211034264445E-3</v>
      </c>
      <c r="K1840">
        <f t="shared" si="252"/>
        <v>3.1263211034264445E-3</v>
      </c>
      <c r="L1840">
        <v>8.1599571005333132E-3</v>
      </c>
      <c r="N1840" s="2">
        <v>35446</v>
      </c>
      <c r="O1840">
        <v>10.75</v>
      </c>
      <c r="Q1840" s="2">
        <v>35446</v>
      </c>
      <c r="R1840">
        <v>11056.04</v>
      </c>
      <c r="S1840" s="8">
        <f t="shared" si="257"/>
        <v>1.6248332838508572E-2</v>
      </c>
      <c r="T1840" s="9">
        <f t="shared" si="253"/>
        <v>1.6025532838508574E-2</v>
      </c>
      <c r="U1840" s="3">
        <f>Sheet1!$B$17+Sheet1!$B$18*'Portfolio allocation'!K1840</f>
        <v>4.0743936857186979E-3</v>
      </c>
      <c r="V1840" s="13">
        <f t="shared" si="258"/>
        <v>1.1951139152789876E-2</v>
      </c>
      <c r="W1840" s="13"/>
      <c r="X1840" s="2">
        <v>35446</v>
      </c>
      <c r="Y1840">
        <v>39.5199</v>
      </c>
      <c r="AA1840" s="2">
        <v>35446</v>
      </c>
      <c r="AB1840">
        <v>477.67</v>
      </c>
      <c r="AC1840">
        <f t="shared" si="259"/>
        <v>5.3035883405241346E-3</v>
      </c>
      <c r="AD1840">
        <f t="shared" si="254"/>
        <v>5.079188340524135E-3</v>
      </c>
      <c r="AE1840">
        <f>Sheet2!$B$17+Sheet2!$B$18*'Portfolio allocation'!K1840</f>
        <v>2.8333914961961447E-3</v>
      </c>
      <c r="AF1840">
        <f t="shared" si="260"/>
        <v>2.2457968443279903E-3</v>
      </c>
      <c r="AH1840" s="2">
        <v>35446</v>
      </c>
      <c r="AI1840">
        <v>6.5549999999999997</v>
      </c>
      <c r="AJ1840">
        <v>5.61</v>
      </c>
      <c r="AK1840">
        <v>1.23499</v>
      </c>
      <c r="AR1840" s="3"/>
    </row>
    <row r="1841" spans="1:44" hidden="1" outlineLevel="1" x14ac:dyDescent="0.2">
      <c r="A1841" s="2">
        <v>35447</v>
      </c>
      <c r="B1841">
        <v>18.63</v>
      </c>
      <c r="E1841" s="2">
        <v>35447</v>
      </c>
      <c r="F1841">
        <v>776.17</v>
      </c>
      <c r="G1841">
        <f t="shared" si="255"/>
        <v>8.3403702500810528E-3</v>
      </c>
      <c r="H1841" s="2">
        <v>35447</v>
      </c>
      <c r="I1841">
        <v>1021.09</v>
      </c>
      <c r="J1841">
        <f t="shared" si="256"/>
        <v>8.3843571005333128E-3</v>
      </c>
      <c r="K1841">
        <f t="shared" si="252"/>
        <v>8.1599571005333132E-3</v>
      </c>
      <c r="L1841">
        <v>4.6154192088843277E-4</v>
      </c>
      <c r="N1841" s="2">
        <v>35447</v>
      </c>
      <c r="O1841">
        <v>10.890599999999999</v>
      </c>
      <c r="Q1841" s="2">
        <v>35447</v>
      </c>
      <c r="R1841">
        <v>11200.66</v>
      </c>
      <c r="S1841" s="8">
        <f t="shared" si="257"/>
        <v>1.3080632848651019E-2</v>
      </c>
      <c r="T1841" s="9">
        <f t="shared" si="253"/>
        <v>1.285623284865102E-2</v>
      </c>
      <c r="U1841" s="3">
        <f>Sheet1!$B$17+Sheet1!$B$18*'Portfolio allocation'!K1841</f>
        <v>9.8491084709004806E-3</v>
      </c>
      <c r="V1841" s="13">
        <f t="shared" si="258"/>
        <v>3.0071243777505391E-3</v>
      </c>
      <c r="W1841" s="13"/>
      <c r="X1841" s="2">
        <v>35447</v>
      </c>
      <c r="Y1841">
        <v>39.4602</v>
      </c>
      <c r="AA1841" s="2">
        <v>35447</v>
      </c>
      <c r="AB1841">
        <v>476.95</v>
      </c>
      <c r="AC1841">
        <f t="shared" si="259"/>
        <v>-1.5073167668055998E-3</v>
      </c>
      <c r="AD1841">
        <f t="shared" si="254"/>
        <v>-1.7313167668055998E-3</v>
      </c>
      <c r="AE1841">
        <f>Sheet2!$B$17+Sheet2!$B$18*'Portfolio allocation'!K1841</f>
        <v>7.3094290444924177E-3</v>
      </c>
      <c r="AF1841">
        <f t="shared" si="260"/>
        <v>-9.0407458112980177E-3</v>
      </c>
      <c r="AH1841" s="2">
        <v>35447</v>
      </c>
      <c r="AI1841">
        <v>6.5439999999999996</v>
      </c>
      <c r="AJ1841">
        <v>5.6</v>
      </c>
      <c r="AK1841">
        <v>1.22187</v>
      </c>
      <c r="AR1841" s="3"/>
    </row>
    <row r="1842" spans="1:44" hidden="1" outlineLevel="1" x14ac:dyDescent="0.2">
      <c r="A1842" s="2">
        <v>35450</v>
      </c>
      <c r="B1842">
        <v>18.600000000000001</v>
      </c>
      <c r="E1842" s="2">
        <v>35450</v>
      </c>
      <c r="F1842">
        <v>776.7</v>
      </c>
      <c r="G1842">
        <f t="shared" si="255"/>
        <v>6.8284009946295576E-4</v>
      </c>
      <c r="H1842" s="2">
        <v>35450</v>
      </c>
      <c r="I1842">
        <v>1021.79</v>
      </c>
      <c r="J1842">
        <f t="shared" si="256"/>
        <v>6.855419208884328E-4</v>
      </c>
      <c r="K1842">
        <f t="shared" si="252"/>
        <v>4.6154192088843277E-4</v>
      </c>
      <c r="L1842">
        <v>7.527103455700292E-3</v>
      </c>
      <c r="N1842" s="2">
        <v>35450</v>
      </c>
      <c r="O1842">
        <v>11.3438</v>
      </c>
      <c r="Q1842" s="2">
        <v>35450</v>
      </c>
      <c r="R1842">
        <v>11666.69</v>
      </c>
      <c r="S1842" s="8">
        <f t="shared" si="257"/>
        <v>4.1607369565721974E-2</v>
      </c>
      <c r="T1842" s="9">
        <f t="shared" si="253"/>
        <v>4.1383369565721972E-2</v>
      </c>
      <c r="U1842" s="3">
        <f>Sheet1!$B$17+Sheet1!$B$18*'Portfolio allocation'!K1842</f>
        <v>1.0172914730256304E-3</v>
      </c>
      <c r="V1842" s="13">
        <f t="shared" si="258"/>
        <v>4.0366078092696343E-2</v>
      </c>
      <c r="W1842" s="13"/>
      <c r="X1842" s="2">
        <v>35450</v>
      </c>
      <c r="Y1842">
        <v>39.878100000000003</v>
      </c>
      <c r="AA1842" s="2">
        <v>35450</v>
      </c>
      <c r="AB1842">
        <v>482</v>
      </c>
      <c r="AC1842">
        <f t="shared" si="259"/>
        <v>1.0588111961421509E-2</v>
      </c>
      <c r="AD1842">
        <f t="shared" si="254"/>
        <v>1.0364111961421509E-2</v>
      </c>
      <c r="AE1842">
        <f>Sheet2!$B$17+Sheet2!$B$18*'Portfolio allocation'!K1842</f>
        <v>4.6380186241771386E-4</v>
      </c>
      <c r="AF1842">
        <f t="shared" si="260"/>
        <v>9.9003100990037955E-3</v>
      </c>
      <c r="AH1842" s="2">
        <v>35450</v>
      </c>
      <c r="AI1842">
        <v>6.5439999999999996</v>
      </c>
      <c r="AJ1842">
        <v>5.6</v>
      </c>
      <c r="AK1842">
        <v>1.2126300000000001</v>
      </c>
      <c r="AR1842" s="3"/>
    </row>
    <row r="1843" spans="1:44" hidden="1" outlineLevel="1" x14ac:dyDescent="0.2">
      <c r="A1843" s="2">
        <v>35451</v>
      </c>
      <c r="B1843">
        <v>17.809999999999999</v>
      </c>
      <c r="E1843" s="2">
        <v>35451</v>
      </c>
      <c r="F1843">
        <v>782.72</v>
      </c>
      <c r="G1843">
        <f t="shared" si="255"/>
        <v>7.7507403115746332E-3</v>
      </c>
      <c r="H1843" s="2">
        <v>35451</v>
      </c>
      <c r="I1843">
        <v>1029.71</v>
      </c>
      <c r="J1843">
        <f t="shared" si="256"/>
        <v>7.7511034557002922E-3</v>
      </c>
      <c r="K1843">
        <f t="shared" si="252"/>
        <v>7.527103455700292E-3</v>
      </c>
      <c r="L1843">
        <v>4.3403919161706401E-3</v>
      </c>
      <c r="N1843" s="2">
        <v>35451</v>
      </c>
      <c r="O1843">
        <v>11.875</v>
      </c>
      <c r="Q1843" s="2">
        <v>35451</v>
      </c>
      <c r="R1843">
        <v>12213.06</v>
      </c>
      <c r="S1843" s="8">
        <f t="shared" si="257"/>
        <v>4.6831620622473036E-2</v>
      </c>
      <c r="T1843" s="9">
        <f t="shared" si="253"/>
        <v>4.6607620622473034E-2</v>
      </c>
      <c r="U1843" s="3">
        <f>Sheet1!$B$17+Sheet1!$B$18*'Portfolio allocation'!K1843</f>
        <v>9.1230827309038039E-3</v>
      </c>
      <c r="V1843" s="13">
        <f t="shared" si="258"/>
        <v>3.7484537891569233E-2</v>
      </c>
      <c r="W1843" s="13"/>
      <c r="X1843" s="2">
        <v>35451</v>
      </c>
      <c r="Y1843">
        <v>40.116900000000001</v>
      </c>
      <c r="AA1843" s="2">
        <v>35451</v>
      </c>
      <c r="AB1843">
        <v>484.89</v>
      </c>
      <c r="AC1843">
        <f t="shared" si="259"/>
        <v>5.9958506224067065E-3</v>
      </c>
      <c r="AD1843">
        <f t="shared" si="254"/>
        <v>5.7718506224067063E-3</v>
      </c>
      <c r="AE1843">
        <f>Sheet2!$B$17+Sheet2!$B$18*'Portfolio allocation'!K1843</f>
        <v>6.7466794379501755E-3</v>
      </c>
      <c r="AF1843">
        <f t="shared" si="260"/>
        <v>-9.7482881554346919E-4</v>
      </c>
      <c r="AH1843" s="2">
        <v>35451</v>
      </c>
      <c r="AI1843">
        <v>6.5069999999999997</v>
      </c>
      <c r="AJ1843">
        <v>5.6</v>
      </c>
      <c r="AK1843">
        <v>1.21147</v>
      </c>
      <c r="AR1843" s="3"/>
    </row>
    <row r="1844" spans="1:44" hidden="1" outlineLevel="1" x14ac:dyDescent="0.2">
      <c r="A1844" s="2">
        <v>35452</v>
      </c>
      <c r="B1844">
        <v>17.09</v>
      </c>
      <c r="E1844" s="2">
        <v>35452</v>
      </c>
      <c r="F1844">
        <v>786.23</v>
      </c>
      <c r="G1844">
        <f t="shared" si="255"/>
        <v>4.4843622240391401E-3</v>
      </c>
      <c r="H1844" s="2">
        <v>35452</v>
      </c>
      <c r="I1844">
        <v>1034.4100000000001</v>
      </c>
      <c r="J1844">
        <f t="shared" si="256"/>
        <v>4.5643919161706403E-3</v>
      </c>
      <c r="K1844">
        <f t="shared" si="252"/>
        <v>4.3403919161706401E-3</v>
      </c>
      <c r="L1844">
        <v>-1.1235107781247365E-2</v>
      </c>
      <c r="N1844" s="2">
        <v>35452</v>
      </c>
      <c r="O1844">
        <v>12.171900000000001</v>
      </c>
      <c r="Q1844" s="2">
        <v>35452</v>
      </c>
      <c r="R1844">
        <v>12518.39</v>
      </c>
      <c r="S1844" s="8">
        <f t="shared" si="257"/>
        <v>2.500028657846598E-2</v>
      </c>
      <c r="T1844" s="9">
        <f t="shared" si="253"/>
        <v>2.4776286578465982E-2</v>
      </c>
      <c r="U1844" s="3">
        <f>Sheet1!$B$17+Sheet1!$B$18*'Portfolio allocation'!K1844</f>
        <v>5.4672064907449573E-3</v>
      </c>
      <c r="V1844" s="13">
        <f t="shared" si="258"/>
        <v>1.9309080087721024E-2</v>
      </c>
      <c r="W1844" s="13"/>
      <c r="X1844" s="2">
        <v>35452</v>
      </c>
      <c r="Y1844">
        <v>37.728999999999999</v>
      </c>
      <c r="AA1844" s="2">
        <v>35452</v>
      </c>
      <c r="AB1844">
        <v>456.02</v>
      </c>
      <c r="AC1844">
        <f t="shared" si="259"/>
        <v>-5.9539276949411191E-2</v>
      </c>
      <c r="AD1844">
        <f t="shared" si="254"/>
        <v>-5.9763276949411193E-2</v>
      </c>
      <c r="AE1844">
        <f>Sheet2!$B$17+Sheet2!$B$18*'Portfolio allocation'!K1844</f>
        <v>3.9129742366360507E-3</v>
      </c>
      <c r="AF1844">
        <f t="shared" si="260"/>
        <v>-6.367625118604725E-2</v>
      </c>
      <c r="AH1844" s="2">
        <v>35452</v>
      </c>
      <c r="AI1844">
        <v>6.5419999999999998</v>
      </c>
      <c r="AJ1844">
        <v>5.6</v>
      </c>
      <c r="AK1844">
        <v>1.1991799999999999</v>
      </c>
      <c r="AR1844" s="3"/>
    </row>
    <row r="1845" spans="1:44" hidden="1" outlineLevel="1" x14ac:dyDescent="0.2">
      <c r="A1845" s="2">
        <v>35453</v>
      </c>
      <c r="B1845">
        <v>18.47</v>
      </c>
      <c r="E1845" s="2">
        <v>35453</v>
      </c>
      <c r="F1845">
        <v>777.56</v>
      </c>
      <c r="G1845">
        <f t="shared" si="255"/>
        <v>-1.102730753087533E-2</v>
      </c>
      <c r="H1845" s="2">
        <v>35453</v>
      </c>
      <c r="I1845">
        <v>1023.02</v>
      </c>
      <c r="J1845">
        <f t="shared" si="256"/>
        <v>-1.1011107781247365E-2</v>
      </c>
      <c r="K1845">
        <f t="shared" si="252"/>
        <v>-1.1235107781247365E-2</v>
      </c>
      <c r="L1845">
        <v>-9.286206424116792E-3</v>
      </c>
      <c r="N1845" s="2">
        <v>35453</v>
      </c>
      <c r="O1845">
        <v>11.8438</v>
      </c>
      <c r="Q1845" s="2">
        <v>35453</v>
      </c>
      <c r="R1845">
        <v>12180.92</v>
      </c>
      <c r="S1845" s="8">
        <f t="shared" si="257"/>
        <v>-2.6957939479437809E-2</v>
      </c>
      <c r="T1845" s="9">
        <f t="shared" si="253"/>
        <v>-2.7181939479437808E-2</v>
      </c>
      <c r="U1845" s="3">
        <f>Sheet1!$B$17+Sheet1!$B$18*'Portfolio allocation'!K1845</f>
        <v>-1.2401401497788655E-2</v>
      </c>
      <c r="V1845" s="13">
        <f t="shared" si="258"/>
        <v>-1.4780537981649152E-2</v>
      </c>
      <c r="W1845" s="13"/>
      <c r="X1845" s="2">
        <v>35453</v>
      </c>
      <c r="Y1845">
        <v>36.236499999999999</v>
      </c>
      <c r="AA1845" s="2">
        <v>35453</v>
      </c>
      <c r="AB1845">
        <v>437.99</v>
      </c>
      <c r="AC1845">
        <f t="shared" si="259"/>
        <v>-3.9537739572825692E-2</v>
      </c>
      <c r="AD1845">
        <f t="shared" si="254"/>
        <v>-3.9762539572825689E-2</v>
      </c>
      <c r="AE1845">
        <f>Sheet2!$B$17+Sheet2!$B$18*'Portfolio allocation'!K1845</f>
        <v>-9.9371574612440675E-3</v>
      </c>
      <c r="AF1845">
        <f t="shared" si="260"/>
        <v>-2.9825382111581623E-2</v>
      </c>
      <c r="AH1845" s="2">
        <v>35453</v>
      </c>
      <c r="AI1845">
        <v>6.5709999999999997</v>
      </c>
      <c r="AJ1845">
        <v>5.62</v>
      </c>
      <c r="AK1845">
        <v>1.1983299999999999</v>
      </c>
      <c r="AR1845" s="3"/>
    </row>
    <row r="1846" spans="1:44" hidden="1" outlineLevel="1" x14ac:dyDescent="0.2">
      <c r="A1846" s="2">
        <v>35454</v>
      </c>
      <c r="B1846">
        <v>19.329999999999998</v>
      </c>
      <c r="E1846" s="2">
        <v>35454</v>
      </c>
      <c r="F1846">
        <v>770.52</v>
      </c>
      <c r="G1846">
        <f t="shared" si="255"/>
        <v>-9.0539636812593249E-3</v>
      </c>
      <c r="H1846" s="2">
        <v>35454</v>
      </c>
      <c r="I1846">
        <v>1013.75</v>
      </c>
      <c r="J1846">
        <f t="shared" si="256"/>
        <v>-9.0614064241167913E-3</v>
      </c>
      <c r="K1846">
        <f t="shared" si="252"/>
        <v>-9.286206424116792E-3</v>
      </c>
      <c r="L1846">
        <v>-7.3567358816276377E-3</v>
      </c>
      <c r="N1846" s="2">
        <v>35454</v>
      </c>
      <c r="O1846">
        <v>11.9922</v>
      </c>
      <c r="Q1846" s="2">
        <v>35454</v>
      </c>
      <c r="R1846">
        <v>12333.59</v>
      </c>
      <c r="S1846" s="8">
        <f t="shared" si="257"/>
        <v>1.2533536054747829E-2</v>
      </c>
      <c r="T1846" s="9">
        <f t="shared" si="253"/>
        <v>1.2308736054747828E-2</v>
      </c>
      <c r="U1846" s="3">
        <f>Sheet1!$B$17+Sheet1!$B$18*'Portfolio allocation'!K1846</f>
        <v>-1.0165572469159785E-2</v>
      </c>
      <c r="V1846" s="13">
        <f t="shared" si="258"/>
        <v>2.2474308523907614E-2</v>
      </c>
      <c r="W1846" s="13"/>
      <c r="X1846" s="2">
        <v>35454</v>
      </c>
      <c r="Y1846">
        <v>35.938099999999999</v>
      </c>
      <c r="AA1846" s="2">
        <v>35454</v>
      </c>
      <c r="AB1846">
        <v>434.38</v>
      </c>
      <c r="AC1846">
        <f t="shared" si="259"/>
        <v>-8.2421973104409574E-3</v>
      </c>
      <c r="AD1846">
        <f t="shared" si="254"/>
        <v>-8.4669973104409581E-3</v>
      </c>
      <c r="AE1846">
        <f>Sheet2!$B$17+Sheet2!$B$18*'Portfolio allocation'!K1846</f>
        <v>-8.2041446535130666E-3</v>
      </c>
      <c r="AF1846">
        <f t="shared" si="260"/>
        <v>-2.6285265692789148E-4</v>
      </c>
      <c r="AH1846" s="2">
        <v>35454</v>
      </c>
      <c r="AI1846">
        <v>6.62</v>
      </c>
      <c r="AJ1846">
        <v>5.62</v>
      </c>
      <c r="AK1846">
        <v>1.2074</v>
      </c>
      <c r="AR1846" s="3"/>
    </row>
    <row r="1847" spans="1:44" hidden="1" outlineLevel="1" x14ac:dyDescent="0.2">
      <c r="A1847" s="2">
        <v>35457</v>
      </c>
      <c r="B1847">
        <v>20.16</v>
      </c>
      <c r="E1847" s="2">
        <v>35457</v>
      </c>
      <c r="F1847">
        <v>765.02</v>
      </c>
      <c r="G1847">
        <f t="shared" si="255"/>
        <v>-7.1380366505736648E-3</v>
      </c>
      <c r="H1847" s="2">
        <v>35457</v>
      </c>
      <c r="I1847">
        <v>1006.52</v>
      </c>
      <c r="J1847">
        <f t="shared" si="256"/>
        <v>-7.1319358816276379E-3</v>
      </c>
      <c r="K1847">
        <f t="shared" si="252"/>
        <v>-7.3567358816276377E-3</v>
      </c>
      <c r="L1847">
        <v>-1.469182211976517E-4</v>
      </c>
      <c r="N1847" s="2">
        <v>35457</v>
      </c>
      <c r="O1847">
        <v>12.015599999999999</v>
      </c>
      <c r="Q1847" s="2">
        <v>35457</v>
      </c>
      <c r="R1847">
        <v>12357.69</v>
      </c>
      <c r="S1847" s="8">
        <f t="shared" si="257"/>
        <v>1.9540133894511147E-3</v>
      </c>
      <c r="T1847" s="9">
        <f t="shared" si="253"/>
        <v>1.7292133894511146E-3</v>
      </c>
      <c r="U1847" s="3">
        <f>Sheet1!$B$17+Sheet1!$B$18*'Portfolio allocation'!K1847</f>
        <v>-7.9520349635298811E-3</v>
      </c>
      <c r="V1847" s="13">
        <f t="shared" si="258"/>
        <v>9.6812483529809951E-3</v>
      </c>
      <c r="W1847" s="13"/>
      <c r="X1847" s="2">
        <v>35457</v>
      </c>
      <c r="Y1847">
        <v>34.803800000000003</v>
      </c>
      <c r="AA1847" s="2">
        <v>35457</v>
      </c>
      <c r="AB1847">
        <v>420.67</v>
      </c>
      <c r="AC1847">
        <f t="shared" si="259"/>
        <v>-3.1562226621851819E-2</v>
      </c>
      <c r="AD1847">
        <f t="shared" si="254"/>
        <v>-3.178862662185182E-2</v>
      </c>
      <c r="AE1847">
        <f>Sheet2!$B$17+Sheet2!$B$18*'Portfolio allocation'!K1847</f>
        <v>-6.4884102218861319E-3</v>
      </c>
      <c r="AF1847">
        <f t="shared" si="260"/>
        <v>-2.5300216399965689E-2</v>
      </c>
      <c r="AH1847" s="2">
        <v>35457</v>
      </c>
      <c r="AI1847">
        <v>6.673</v>
      </c>
      <c r="AJ1847">
        <v>5.66</v>
      </c>
      <c r="AK1847">
        <v>1.20021</v>
      </c>
      <c r="AR1847" s="3"/>
    </row>
    <row r="1848" spans="1:44" hidden="1" outlineLevel="1" x14ac:dyDescent="0.2">
      <c r="A1848" s="2">
        <v>35458</v>
      </c>
      <c r="B1848">
        <v>20.74</v>
      </c>
      <c r="E1848" s="2">
        <v>35458</v>
      </c>
      <c r="F1848">
        <v>765.02</v>
      </c>
      <c r="G1848">
        <f t="shared" si="255"/>
        <v>0</v>
      </c>
      <c r="H1848" s="2">
        <v>35458</v>
      </c>
      <c r="I1848">
        <v>1006.6</v>
      </c>
      <c r="J1848">
        <f t="shared" si="256"/>
        <v>7.9481778802348302E-5</v>
      </c>
      <c r="K1848">
        <f t="shared" si="252"/>
        <v>-1.469182211976517E-4</v>
      </c>
      <c r="L1848">
        <v>9.7398360421219327E-3</v>
      </c>
      <c r="N1848" s="2">
        <v>35458</v>
      </c>
      <c r="O1848">
        <v>11.953099999999999</v>
      </c>
      <c r="Q1848" s="2">
        <v>35458</v>
      </c>
      <c r="R1848">
        <v>12293.41</v>
      </c>
      <c r="S1848" s="8">
        <f t="shared" si="257"/>
        <v>-5.2016193965054303E-3</v>
      </c>
      <c r="T1848" s="9">
        <f t="shared" si="253"/>
        <v>-5.4280193965054301E-3</v>
      </c>
      <c r="U1848" s="3">
        <f>Sheet1!$B$17+Sheet1!$B$18*'Portfolio allocation'!K1848</f>
        <v>3.1925057759381022E-4</v>
      </c>
      <c r="V1848" s="13">
        <f t="shared" si="258"/>
        <v>-5.7472699740992407E-3</v>
      </c>
      <c r="W1848" s="13"/>
      <c r="X1848" s="2">
        <v>35458</v>
      </c>
      <c r="Y1848">
        <v>35.997700000000002</v>
      </c>
      <c r="AA1848" s="2">
        <v>35458</v>
      </c>
      <c r="AB1848">
        <v>435.1</v>
      </c>
      <c r="AC1848">
        <f t="shared" si="259"/>
        <v>3.4302422326289106E-2</v>
      </c>
      <c r="AD1848">
        <f t="shared" si="254"/>
        <v>3.4078022326289106E-2</v>
      </c>
      <c r="AE1848">
        <f>Sheet2!$B$17+Sheet2!$B$18*'Portfolio allocation'!K1848</f>
        <v>-7.7256419147411705E-5</v>
      </c>
      <c r="AF1848">
        <f t="shared" si="260"/>
        <v>3.4155278745436515E-2</v>
      </c>
      <c r="AH1848" s="2">
        <v>35458</v>
      </c>
      <c r="AI1848">
        <v>6.6289999999999996</v>
      </c>
      <c r="AJ1848">
        <v>5.61</v>
      </c>
      <c r="AK1848">
        <v>1.18859</v>
      </c>
      <c r="AR1848" s="3"/>
    </row>
    <row r="1849" spans="1:44" hidden="1" outlineLevel="1" x14ac:dyDescent="0.2">
      <c r="A1849" s="2">
        <v>35459</v>
      </c>
      <c r="B1849">
        <v>20.23</v>
      </c>
      <c r="E1849" s="2">
        <v>35459</v>
      </c>
      <c r="F1849">
        <v>772.5</v>
      </c>
      <c r="G1849">
        <f t="shared" si="255"/>
        <v>9.7775221562834691E-3</v>
      </c>
      <c r="H1849" s="2">
        <v>35459</v>
      </c>
      <c r="I1849">
        <v>1016.63</v>
      </c>
      <c r="J1849">
        <f t="shared" si="256"/>
        <v>9.9642360421219323E-3</v>
      </c>
      <c r="K1849">
        <f t="shared" si="252"/>
        <v>9.7398360421219327E-3</v>
      </c>
      <c r="L1849">
        <v>1.501221509103591E-2</v>
      </c>
      <c r="N1849" s="2">
        <v>35459</v>
      </c>
      <c r="O1849">
        <v>12.1563</v>
      </c>
      <c r="Q1849" s="2">
        <v>35459</v>
      </c>
      <c r="R1849">
        <v>12502.32</v>
      </c>
      <c r="S1849" s="8">
        <f t="shared" si="257"/>
        <v>1.6993657577515142E-2</v>
      </c>
      <c r="T1849" s="9">
        <f t="shared" si="253"/>
        <v>1.6769257577515143E-2</v>
      </c>
      <c r="U1849" s="3">
        <f>Sheet1!$B$17+Sheet1!$B$18*'Portfolio allocation'!K1849</f>
        <v>1.1661585632147914E-2</v>
      </c>
      <c r="V1849" s="13">
        <f t="shared" si="258"/>
        <v>5.1076719453672283E-3</v>
      </c>
      <c r="W1849" s="13"/>
      <c r="X1849" s="2">
        <v>35459</v>
      </c>
      <c r="Y1849">
        <v>37.341000000000001</v>
      </c>
      <c r="AA1849" s="2">
        <v>35459</v>
      </c>
      <c r="AB1849">
        <v>451.33</v>
      </c>
      <c r="AC1849">
        <f t="shared" si="259"/>
        <v>3.7301769708113053E-2</v>
      </c>
      <c r="AD1849">
        <f t="shared" si="254"/>
        <v>3.7077369708113053E-2</v>
      </c>
      <c r="AE1849">
        <f>Sheet2!$B$17+Sheet2!$B$18*'Portfolio allocation'!K1849</f>
        <v>8.7142977057102153E-3</v>
      </c>
      <c r="AF1849">
        <f t="shared" si="260"/>
        <v>2.8363072002402838E-2</v>
      </c>
      <c r="AH1849" s="2">
        <v>35459</v>
      </c>
      <c r="AI1849">
        <v>6.6150000000000002</v>
      </c>
      <c r="AJ1849">
        <v>5.61</v>
      </c>
      <c r="AK1849">
        <v>1.19279</v>
      </c>
      <c r="AR1849" s="3"/>
    </row>
    <row r="1850" spans="1:44" hidden="1" outlineLevel="1" x14ac:dyDescent="0.2">
      <c r="A1850" s="2">
        <v>35460</v>
      </c>
      <c r="B1850">
        <v>19.47</v>
      </c>
      <c r="E1850" s="2">
        <v>35460</v>
      </c>
      <c r="F1850">
        <v>784.17</v>
      </c>
      <c r="G1850">
        <f t="shared" si="255"/>
        <v>1.5106796116504784E-2</v>
      </c>
      <c r="H1850" s="2">
        <v>35460</v>
      </c>
      <c r="I1850">
        <v>1032.1199999999999</v>
      </c>
      <c r="J1850">
        <f t="shared" si="256"/>
        <v>1.523661509103591E-2</v>
      </c>
      <c r="K1850">
        <f t="shared" si="252"/>
        <v>1.501221509103591E-2</v>
      </c>
      <c r="L1850">
        <v>2.3132645196295796E-3</v>
      </c>
      <c r="N1850" s="2">
        <v>35460</v>
      </c>
      <c r="O1850">
        <v>12.640599999999999</v>
      </c>
      <c r="Q1850" s="2">
        <v>35460</v>
      </c>
      <c r="R1850">
        <v>13000.48</v>
      </c>
      <c r="S1850" s="8">
        <f t="shared" si="257"/>
        <v>3.9845404692888886E-2</v>
      </c>
      <c r="T1850" s="9">
        <f t="shared" si="253"/>
        <v>3.9621004692888886E-2</v>
      </c>
      <c r="U1850" s="3">
        <f>Sheet1!$B$17+Sheet1!$B$18*'Portfolio allocation'!K1850</f>
        <v>1.7710192496916369E-2</v>
      </c>
      <c r="V1850" s="13">
        <f t="shared" si="258"/>
        <v>2.1910812195972518E-2</v>
      </c>
      <c r="W1850" s="13"/>
      <c r="X1850" s="2">
        <v>35460</v>
      </c>
      <c r="Y1850">
        <v>37.549900000000001</v>
      </c>
      <c r="AA1850" s="2">
        <v>35460</v>
      </c>
      <c r="AB1850">
        <v>453.86</v>
      </c>
      <c r="AC1850">
        <f t="shared" si="259"/>
        <v>5.6056543992202279E-3</v>
      </c>
      <c r="AD1850">
        <f t="shared" si="254"/>
        <v>5.3804543992202278E-3</v>
      </c>
      <c r="AE1850">
        <f>Sheet2!$B$17+Sheet2!$B$18*'Portfolio allocation'!K1850</f>
        <v>1.3402631666559495E-2</v>
      </c>
      <c r="AF1850">
        <f t="shared" si="260"/>
        <v>-8.0221772673392672E-3</v>
      </c>
      <c r="AH1850" s="2">
        <v>35460</v>
      </c>
      <c r="AI1850">
        <v>6.5860000000000003</v>
      </c>
      <c r="AJ1850">
        <v>5.63</v>
      </c>
      <c r="AK1850">
        <v>1.1960200000000001</v>
      </c>
      <c r="AR1850" s="3"/>
    </row>
    <row r="1851" spans="1:44" hidden="1" outlineLevel="1" x14ac:dyDescent="0.2">
      <c r="A1851" s="2">
        <v>35461</v>
      </c>
      <c r="B1851">
        <v>20.82</v>
      </c>
      <c r="E1851" s="2">
        <v>35461</v>
      </c>
      <c r="F1851">
        <v>786.16</v>
      </c>
      <c r="G1851">
        <f t="shared" si="255"/>
        <v>2.5377150362804191E-3</v>
      </c>
      <c r="H1851" s="2">
        <v>35461</v>
      </c>
      <c r="I1851">
        <v>1034.74</v>
      </c>
      <c r="J1851">
        <f t="shared" si="256"/>
        <v>2.5384645196295796E-3</v>
      </c>
      <c r="K1851">
        <f t="shared" si="252"/>
        <v>2.3132645196295796E-3</v>
      </c>
      <c r="L1851">
        <v>5.9826239635072504E-4</v>
      </c>
      <c r="N1851" s="2">
        <v>35461</v>
      </c>
      <c r="O1851">
        <v>12.75</v>
      </c>
      <c r="Q1851" s="2">
        <v>35461</v>
      </c>
      <c r="R1851">
        <v>13112.97</v>
      </c>
      <c r="S1851" s="8">
        <f t="shared" si="257"/>
        <v>8.652757436648395E-3</v>
      </c>
      <c r="T1851" s="9">
        <f t="shared" si="253"/>
        <v>8.427557436648395E-3</v>
      </c>
      <c r="U1851" s="3">
        <f>Sheet1!$B$17+Sheet1!$B$18*'Portfolio allocation'!K1851</f>
        <v>3.1416345671928959E-3</v>
      </c>
      <c r="V1851" s="13">
        <f t="shared" si="258"/>
        <v>5.2859228694554991E-3</v>
      </c>
      <c r="W1851" s="13"/>
      <c r="X1851" s="2">
        <v>35461</v>
      </c>
      <c r="Y1851">
        <v>37.460299999999997</v>
      </c>
      <c r="AA1851" s="2">
        <v>35461</v>
      </c>
      <c r="AB1851">
        <v>452.78</v>
      </c>
      <c r="AC1851">
        <f t="shared" si="259"/>
        <v>-2.379588419336498E-3</v>
      </c>
      <c r="AD1851">
        <f t="shared" si="254"/>
        <v>-2.6027884193364978E-3</v>
      </c>
      <c r="AE1851">
        <f>Sheet2!$B$17+Sheet2!$B$18*'Portfolio allocation'!K1851</f>
        <v>2.110400838934481E-3</v>
      </c>
      <c r="AF1851">
        <f t="shared" si="260"/>
        <v>-4.7131892582709788E-3</v>
      </c>
      <c r="AH1851" s="2">
        <v>35461</v>
      </c>
      <c r="AI1851">
        <v>6.4939999999999998</v>
      </c>
      <c r="AJ1851">
        <v>5.58</v>
      </c>
      <c r="AK1851">
        <v>1.1968099999999999</v>
      </c>
      <c r="AR1851" s="3"/>
    </row>
    <row r="1852" spans="1:44" hidden="1" outlineLevel="1" x14ac:dyDescent="0.2">
      <c r="A1852" s="2">
        <v>35464</v>
      </c>
      <c r="B1852">
        <v>19.579999999999998</v>
      </c>
      <c r="E1852" s="2">
        <v>35464</v>
      </c>
      <c r="F1852">
        <v>786.73</v>
      </c>
      <c r="G1852">
        <f t="shared" si="255"/>
        <v>7.2504324819377963E-4</v>
      </c>
      <c r="H1852" s="2">
        <v>35464</v>
      </c>
      <c r="I1852">
        <v>1035.5899999999999</v>
      </c>
      <c r="J1852">
        <f t="shared" si="256"/>
        <v>8.2146239635072504E-4</v>
      </c>
      <c r="K1852">
        <f t="shared" si="252"/>
        <v>5.9826239635072504E-4</v>
      </c>
      <c r="L1852">
        <v>3.0712089301751394E-3</v>
      </c>
      <c r="N1852" s="2">
        <v>35464</v>
      </c>
      <c r="O1852">
        <v>12.796900000000001</v>
      </c>
      <c r="Q1852" s="2">
        <v>35464</v>
      </c>
      <c r="R1852">
        <v>13161.18</v>
      </c>
      <c r="S1852" s="8">
        <f t="shared" si="257"/>
        <v>3.676512643588925E-3</v>
      </c>
      <c r="T1852" s="9">
        <f t="shared" si="253"/>
        <v>3.4533126435889253E-3</v>
      </c>
      <c r="U1852" s="3">
        <f>Sheet1!$B$17+Sheet1!$B$18*'Portfolio allocation'!K1852</f>
        <v>1.1741406674336025E-3</v>
      </c>
      <c r="V1852" s="13">
        <f t="shared" si="258"/>
        <v>2.2791719761553228E-3</v>
      </c>
      <c r="W1852" s="13"/>
      <c r="X1852" s="2">
        <v>35464</v>
      </c>
      <c r="Y1852">
        <v>36.982799999999997</v>
      </c>
      <c r="AA1852" s="2">
        <v>35464</v>
      </c>
      <c r="AB1852">
        <v>447</v>
      </c>
      <c r="AC1852">
        <f t="shared" si="259"/>
        <v>-1.2765581518618285E-2</v>
      </c>
      <c r="AD1852">
        <f t="shared" si="254"/>
        <v>-1.2987181518618286E-2</v>
      </c>
      <c r="AE1852">
        <f>Sheet2!$B$17+Sheet2!$B$18*'Portfolio allocation'!K1852</f>
        <v>5.8537719725358065E-4</v>
      </c>
      <c r="AF1852">
        <f t="shared" si="260"/>
        <v>-1.3572558715871867E-2</v>
      </c>
      <c r="AH1852" s="2">
        <v>35464</v>
      </c>
      <c r="AI1852">
        <v>6.444</v>
      </c>
      <c r="AJ1852">
        <v>5.54</v>
      </c>
      <c r="AK1852">
        <v>1.19079</v>
      </c>
      <c r="AR1852" s="3"/>
    </row>
    <row r="1853" spans="1:44" hidden="1" outlineLevel="1" x14ac:dyDescent="0.2">
      <c r="A1853" s="2">
        <v>35465</v>
      </c>
      <c r="B1853">
        <v>19.43</v>
      </c>
      <c r="E1853" s="2">
        <v>35465</v>
      </c>
      <c r="F1853">
        <v>789.26</v>
      </c>
      <c r="G1853">
        <f t="shared" si="255"/>
        <v>3.2158427923174582E-3</v>
      </c>
      <c r="H1853" s="2">
        <v>35465</v>
      </c>
      <c r="I1853">
        <v>1039</v>
      </c>
      <c r="J1853">
        <f t="shared" si="256"/>
        <v>3.2928089301751395E-3</v>
      </c>
      <c r="K1853">
        <f t="shared" si="252"/>
        <v>3.0712089301751394E-3</v>
      </c>
      <c r="L1853">
        <v>-1.3965584600577464E-2</v>
      </c>
      <c r="N1853" s="2">
        <v>35465</v>
      </c>
      <c r="O1853">
        <v>12.890599999999999</v>
      </c>
      <c r="Q1853" s="2">
        <v>35465</v>
      </c>
      <c r="R1853">
        <v>13257.6</v>
      </c>
      <c r="S1853" s="8">
        <f t="shared" si="257"/>
        <v>7.3260908216437048E-3</v>
      </c>
      <c r="T1853" s="9">
        <f t="shared" si="253"/>
        <v>7.1044908216437051E-3</v>
      </c>
      <c r="U1853" s="3">
        <f>Sheet1!$B$17+Sheet1!$B$18*'Portfolio allocation'!K1853</f>
        <v>4.0111676038365879E-3</v>
      </c>
      <c r="V1853" s="13">
        <f t="shared" si="258"/>
        <v>3.0933232178071172E-3</v>
      </c>
      <c r="W1853" s="13"/>
      <c r="X1853" s="2">
        <v>35465</v>
      </c>
      <c r="Y1853">
        <v>36.6843</v>
      </c>
      <c r="AA1853" s="2">
        <v>35465</v>
      </c>
      <c r="AB1853">
        <v>443.4</v>
      </c>
      <c r="AC1853">
        <f t="shared" si="259"/>
        <v>-8.0536912751678624E-3</v>
      </c>
      <c r="AD1853">
        <f t="shared" si="254"/>
        <v>-8.275291275167863E-3</v>
      </c>
      <c r="AE1853">
        <f>Sheet2!$B$17+Sheet2!$B$18*'Portfolio allocation'!K1853</f>
        <v>2.784384345702379E-3</v>
      </c>
      <c r="AF1853">
        <f t="shared" si="260"/>
        <v>-1.1059675620870242E-2</v>
      </c>
      <c r="AH1853" s="2">
        <v>35465</v>
      </c>
      <c r="AI1853">
        <v>6.4240000000000004</v>
      </c>
      <c r="AJ1853">
        <v>5.54</v>
      </c>
      <c r="AK1853">
        <v>1.1921600000000001</v>
      </c>
      <c r="AR1853" s="3"/>
    </row>
    <row r="1854" spans="1:44" hidden="1" outlineLevel="1" x14ac:dyDescent="0.2">
      <c r="A1854" s="2">
        <v>35466</v>
      </c>
      <c r="B1854">
        <v>21.06</v>
      </c>
      <c r="E1854" s="2">
        <v>35466</v>
      </c>
      <c r="F1854">
        <v>778.28</v>
      </c>
      <c r="G1854">
        <f t="shared" si="255"/>
        <v>-1.3911765451182112E-2</v>
      </c>
      <c r="H1854" s="2">
        <v>35466</v>
      </c>
      <c r="I1854">
        <v>1024.72</v>
      </c>
      <c r="J1854">
        <f t="shared" si="256"/>
        <v>-1.3743984600577464E-2</v>
      </c>
      <c r="K1854">
        <f t="shared" si="252"/>
        <v>-1.3965584600577464E-2</v>
      </c>
      <c r="L1854">
        <v>2.491736216722639E-3</v>
      </c>
      <c r="N1854" s="2">
        <v>35466</v>
      </c>
      <c r="O1854">
        <v>12.296900000000001</v>
      </c>
      <c r="Q1854" s="2">
        <v>35466</v>
      </c>
      <c r="R1854">
        <v>12646.95</v>
      </c>
      <c r="S1854" s="8">
        <f t="shared" si="257"/>
        <v>-4.6060372918175219E-2</v>
      </c>
      <c r="T1854" s="9">
        <f t="shared" si="253"/>
        <v>-4.6281972918175221E-2</v>
      </c>
      <c r="U1854" s="3">
        <f>Sheet1!$B$17+Sheet1!$B$18*'Portfolio allocation'!K1854</f>
        <v>-1.5533873704409139E-2</v>
      </c>
      <c r="V1854" s="13">
        <f t="shared" si="258"/>
        <v>-3.0748099213766082E-2</v>
      </c>
      <c r="W1854" s="13"/>
      <c r="X1854" s="2">
        <v>35466</v>
      </c>
      <c r="Y1854">
        <v>35.520200000000003</v>
      </c>
      <c r="AA1854" s="2">
        <v>35466</v>
      </c>
      <c r="AB1854">
        <v>429.33</v>
      </c>
      <c r="AC1854">
        <f t="shared" si="259"/>
        <v>-3.1732070365358633E-2</v>
      </c>
      <c r="AD1854">
        <f t="shared" si="254"/>
        <v>-3.1953270365358631E-2</v>
      </c>
      <c r="AE1854">
        <f>Sheet2!$B$17+Sheet2!$B$18*'Portfolio allocation'!K1854</f>
        <v>-1.2365167109756327E-2</v>
      </c>
      <c r="AF1854">
        <f t="shared" si="260"/>
        <v>-1.9588103255602306E-2</v>
      </c>
      <c r="AH1854" s="2">
        <v>35466</v>
      </c>
      <c r="AI1854">
        <v>6.45</v>
      </c>
      <c r="AJ1854">
        <v>5.53</v>
      </c>
      <c r="AK1854">
        <v>1.1882299999999999</v>
      </c>
      <c r="AR1854" s="3"/>
    </row>
    <row r="1855" spans="1:44" hidden="1" outlineLevel="1" x14ac:dyDescent="0.2">
      <c r="A1855" s="2">
        <v>35467</v>
      </c>
      <c r="B1855">
        <v>20.16</v>
      </c>
      <c r="E1855" s="2">
        <v>35467</v>
      </c>
      <c r="F1855">
        <v>780.15</v>
      </c>
      <c r="G1855">
        <f t="shared" si="255"/>
        <v>2.4027342344656866E-3</v>
      </c>
      <c r="H1855" s="2">
        <v>35467</v>
      </c>
      <c r="I1855">
        <v>1027.5</v>
      </c>
      <c r="J1855">
        <f t="shared" si="256"/>
        <v>2.712936216722639E-3</v>
      </c>
      <c r="K1855">
        <f t="shared" si="252"/>
        <v>2.491736216722639E-3</v>
      </c>
      <c r="L1855">
        <v>1.1856658880778614E-2</v>
      </c>
      <c r="N1855" s="2">
        <v>35467</v>
      </c>
      <c r="O1855">
        <v>12.140599999999999</v>
      </c>
      <c r="Q1855" s="2">
        <v>35467</v>
      </c>
      <c r="R1855">
        <v>12486.25</v>
      </c>
      <c r="S1855" s="8">
        <f t="shared" si="257"/>
        <v>-1.2706620963947923E-2</v>
      </c>
      <c r="T1855" s="9">
        <f t="shared" si="253"/>
        <v>-1.2927820963947923E-2</v>
      </c>
      <c r="U1855" s="3">
        <f>Sheet1!$B$17+Sheet1!$B$18*'Portfolio allocation'!K1855</f>
        <v>3.3463818211723526E-3</v>
      </c>
      <c r="V1855" s="13">
        <f t="shared" si="258"/>
        <v>-1.6274202785120276E-2</v>
      </c>
      <c r="W1855" s="13"/>
      <c r="X1855" s="2">
        <v>35467</v>
      </c>
      <c r="Y1855">
        <v>34.863500000000002</v>
      </c>
      <c r="AA1855" s="2">
        <v>35467</v>
      </c>
      <c r="AB1855">
        <v>422.4</v>
      </c>
      <c r="AC1855">
        <f t="shared" si="259"/>
        <v>-1.6141429669485063E-2</v>
      </c>
      <c r="AD1855">
        <f t="shared" si="254"/>
        <v>-1.6362629669485065E-2</v>
      </c>
      <c r="AE1855">
        <f>Sheet2!$B$17+Sheet2!$B$18*'Portfolio allocation'!K1855</f>
        <v>2.2691024252144264E-3</v>
      </c>
      <c r="AF1855">
        <f t="shared" si="260"/>
        <v>-1.8631732094699489E-2</v>
      </c>
      <c r="AH1855" s="2">
        <v>35467</v>
      </c>
      <c r="AI1855">
        <v>6.4569999999999999</v>
      </c>
      <c r="AJ1855">
        <v>5.53</v>
      </c>
      <c r="AK1855">
        <v>1.18764</v>
      </c>
      <c r="AR1855" s="3"/>
    </row>
    <row r="1856" spans="1:44" hidden="1" outlineLevel="1" x14ac:dyDescent="0.2">
      <c r="A1856" s="2">
        <v>35468</v>
      </c>
      <c r="B1856">
        <v>18.899999999999999</v>
      </c>
      <c r="E1856" s="2">
        <v>35468</v>
      </c>
      <c r="F1856">
        <v>789.56</v>
      </c>
      <c r="G1856">
        <f t="shared" si="255"/>
        <v>1.2061782990450576E-2</v>
      </c>
      <c r="H1856" s="2">
        <v>35468</v>
      </c>
      <c r="I1856">
        <v>1039.9100000000001</v>
      </c>
      <c r="J1856">
        <f t="shared" si="256"/>
        <v>1.2077858880778614E-2</v>
      </c>
      <c r="K1856">
        <f t="shared" si="252"/>
        <v>1.1856658880778614E-2</v>
      </c>
      <c r="L1856">
        <v>-5.4123570655153636E-3</v>
      </c>
      <c r="N1856" s="2">
        <v>35468</v>
      </c>
      <c r="O1856">
        <v>12.546900000000001</v>
      </c>
      <c r="Q1856" s="2">
        <v>35468</v>
      </c>
      <c r="R1856">
        <v>12904.07</v>
      </c>
      <c r="S1856" s="8">
        <f t="shared" si="257"/>
        <v>3.3462408649514552E-2</v>
      </c>
      <c r="T1856" s="9">
        <f t="shared" si="253"/>
        <v>3.3241208649514555E-2</v>
      </c>
      <c r="U1856" s="3">
        <f>Sheet1!$B$17+Sheet1!$B$18*'Portfolio allocation'!K1856</f>
        <v>1.4090058440079814E-2</v>
      </c>
      <c r="V1856" s="13">
        <f t="shared" si="258"/>
        <v>1.9151150209434739E-2</v>
      </c>
      <c r="W1856" s="13"/>
      <c r="X1856" s="2">
        <v>35468</v>
      </c>
      <c r="Y1856">
        <v>35.520200000000003</v>
      </c>
      <c r="AA1856" s="2">
        <v>35468</v>
      </c>
      <c r="AB1856">
        <v>430.36</v>
      </c>
      <c r="AC1856">
        <f t="shared" si="259"/>
        <v>1.884469696969715E-2</v>
      </c>
      <c r="AD1856">
        <f t="shared" si="254"/>
        <v>1.862509696969715E-2</v>
      </c>
      <c r="AE1856">
        <f>Sheet2!$B$17+Sheet2!$B$18*'Portfolio allocation'!K1856</f>
        <v>1.0596630578878686E-2</v>
      </c>
      <c r="AF1856">
        <f t="shared" si="260"/>
        <v>8.0284663908184641E-3</v>
      </c>
      <c r="AH1856" s="2">
        <v>35468</v>
      </c>
      <c r="AI1856">
        <v>6.3949999999999996</v>
      </c>
      <c r="AJ1856">
        <v>5.49</v>
      </c>
      <c r="AK1856">
        <v>1.1735899999999999</v>
      </c>
      <c r="AR1856" s="3"/>
    </row>
    <row r="1857" spans="1:44" hidden="1" outlineLevel="1" x14ac:dyDescent="0.2">
      <c r="A1857" s="2">
        <v>35471</v>
      </c>
      <c r="B1857">
        <v>20.65</v>
      </c>
      <c r="E1857" s="2">
        <v>35471</v>
      </c>
      <c r="F1857">
        <v>785.43</v>
      </c>
      <c r="G1857">
        <f t="shared" si="255"/>
        <v>-5.2307614367496091E-3</v>
      </c>
      <c r="H1857" s="2">
        <v>35471</v>
      </c>
      <c r="I1857">
        <v>1034.51</v>
      </c>
      <c r="J1857">
        <f t="shared" si="256"/>
        <v>-5.1927570655153632E-3</v>
      </c>
      <c r="K1857">
        <f t="shared" si="252"/>
        <v>-5.4123570655153636E-3</v>
      </c>
      <c r="L1857">
        <v>5.0771938405621535E-3</v>
      </c>
      <c r="N1857" s="2">
        <v>35471</v>
      </c>
      <c r="O1857">
        <v>12.2188</v>
      </c>
      <c r="Q1857" s="2">
        <v>35471</v>
      </c>
      <c r="R1857">
        <v>12566.6</v>
      </c>
      <c r="S1857" s="8">
        <f t="shared" si="257"/>
        <v>-2.6152213991399553E-2</v>
      </c>
      <c r="T1857" s="9">
        <f t="shared" si="253"/>
        <v>-2.6371813991399554E-2</v>
      </c>
      <c r="U1857" s="3">
        <f>Sheet1!$B$17+Sheet1!$B$18*'Portfolio allocation'!K1857</f>
        <v>-5.7213943085736348E-3</v>
      </c>
      <c r="V1857" s="13">
        <f t="shared" si="258"/>
        <v>-2.0650419682825917E-2</v>
      </c>
      <c r="W1857" s="13"/>
      <c r="X1857" s="2">
        <v>35471</v>
      </c>
      <c r="Y1857">
        <v>34.087400000000002</v>
      </c>
      <c r="AA1857" s="2">
        <v>35471</v>
      </c>
      <c r="AB1857">
        <v>413</v>
      </c>
      <c r="AC1857">
        <f t="shared" si="259"/>
        <v>-4.0338321405335109E-2</v>
      </c>
      <c r="AD1857">
        <f t="shared" si="254"/>
        <v>-4.0558321405335107E-2</v>
      </c>
      <c r="AE1857">
        <f>Sheet2!$B$17+Sheet2!$B$18*'Portfolio allocation'!K1857</f>
        <v>-4.7594189730090592E-3</v>
      </c>
      <c r="AF1857">
        <f t="shared" si="260"/>
        <v>-3.579890243232605E-2</v>
      </c>
      <c r="AH1857" s="2">
        <v>35471</v>
      </c>
      <c r="AI1857">
        <v>6.3979999999999997</v>
      </c>
      <c r="AJ1857">
        <v>5.5</v>
      </c>
      <c r="AK1857">
        <v>1.18357</v>
      </c>
      <c r="AR1857" s="3"/>
    </row>
    <row r="1858" spans="1:44" hidden="1" outlineLevel="1" x14ac:dyDescent="0.2">
      <c r="A1858" s="2">
        <v>35472</v>
      </c>
      <c r="B1858">
        <v>19.97</v>
      </c>
      <c r="E1858" s="2">
        <v>35472</v>
      </c>
      <c r="F1858">
        <v>789.59</v>
      </c>
      <c r="G1858">
        <f t="shared" si="255"/>
        <v>5.2964618107280703E-3</v>
      </c>
      <c r="H1858" s="2">
        <v>35472</v>
      </c>
      <c r="I1858">
        <v>1039.99</v>
      </c>
      <c r="J1858">
        <f t="shared" si="256"/>
        <v>5.2971938405621533E-3</v>
      </c>
      <c r="K1858">
        <f t="shared" si="252"/>
        <v>5.0771938405621535E-3</v>
      </c>
      <c r="L1858">
        <v>1.6750517031894584E-2</v>
      </c>
      <c r="N1858" s="2">
        <v>35472</v>
      </c>
      <c r="O1858">
        <v>12.3125</v>
      </c>
      <c r="Q1858" s="2">
        <v>35472</v>
      </c>
      <c r="R1858">
        <v>12663.02</v>
      </c>
      <c r="S1858" s="8">
        <f t="shared" si="257"/>
        <v>7.6727197491763821E-3</v>
      </c>
      <c r="T1858" s="9">
        <f t="shared" si="253"/>
        <v>7.4527197491763824E-3</v>
      </c>
      <c r="U1858" s="3">
        <f>Sheet1!$B$17+Sheet1!$B$18*'Portfolio allocation'!K1858</f>
        <v>6.3124843314508738E-3</v>
      </c>
      <c r="V1858" s="13">
        <f t="shared" si="258"/>
        <v>1.1402354177255086E-3</v>
      </c>
      <c r="W1858" s="13"/>
      <c r="X1858" s="2">
        <v>35472</v>
      </c>
      <c r="Y1858">
        <v>34.684399999999997</v>
      </c>
      <c r="AA1858" s="2">
        <v>35472</v>
      </c>
      <c r="AB1858">
        <v>420.23</v>
      </c>
      <c r="AC1858">
        <f t="shared" si="259"/>
        <v>1.7506053268765198E-2</v>
      </c>
      <c r="AD1858">
        <f t="shared" si="254"/>
        <v>1.7285253268765198E-2</v>
      </c>
      <c r="AE1858">
        <f>Sheet2!$B$17+Sheet2!$B$18*'Portfolio allocation'!K1858</f>
        <v>4.5681573053221649E-3</v>
      </c>
      <c r="AF1858">
        <f t="shared" si="260"/>
        <v>1.2717095963443033E-2</v>
      </c>
      <c r="AH1858" s="2">
        <v>35472</v>
      </c>
      <c r="AI1858">
        <v>6.4059999999999997</v>
      </c>
      <c r="AJ1858">
        <v>5.52</v>
      </c>
      <c r="AK1858">
        <v>1.1734199999999999</v>
      </c>
      <c r="AR1858" s="3"/>
    </row>
    <row r="1859" spans="1:44" hidden="1" outlineLevel="1" x14ac:dyDescent="0.2">
      <c r="A1859" s="2">
        <v>35473</v>
      </c>
      <c r="B1859">
        <v>19.48</v>
      </c>
      <c r="E1859" s="2">
        <v>35473</v>
      </c>
      <c r="F1859">
        <v>802.77</v>
      </c>
      <c r="G1859">
        <f t="shared" si="255"/>
        <v>1.6692207348117272E-2</v>
      </c>
      <c r="H1859" s="2">
        <v>35473</v>
      </c>
      <c r="I1859">
        <v>1057.6400000000001</v>
      </c>
      <c r="J1859">
        <f t="shared" si="256"/>
        <v>1.6971317031894584E-2</v>
      </c>
      <c r="K1859">
        <f t="shared" si="252"/>
        <v>1.6750517031894584E-2</v>
      </c>
      <c r="L1859">
        <v>1.1163035709693146E-2</v>
      </c>
      <c r="N1859" s="2">
        <v>35473</v>
      </c>
      <c r="O1859">
        <v>12.484400000000001</v>
      </c>
      <c r="Q1859" s="2">
        <v>35473</v>
      </c>
      <c r="R1859">
        <v>12839.79</v>
      </c>
      <c r="S1859" s="8">
        <f t="shared" si="257"/>
        <v>1.3959545195380008E-2</v>
      </c>
      <c r="T1859" s="9">
        <f t="shared" si="253"/>
        <v>1.3738745195380007E-2</v>
      </c>
      <c r="U1859" s="3">
        <f>Sheet1!$B$17+Sheet1!$B$18*'Portfolio allocation'!K1859</f>
        <v>1.9704416537899134E-2</v>
      </c>
      <c r="V1859" s="13">
        <f t="shared" si="258"/>
        <v>-5.9656713425191264E-3</v>
      </c>
      <c r="W1859" s="13"/>
      <c r="X1859" s="2">
        <v>35473</v>
      </c>
      <c r="Y1859">
        <v>34.624699999999997</v>
      </c>
      <c r="AA1859" s="2">
        <v>35473</v>
      </c>
      <c r="AB1859">
        <v>419.51</v>
      </c>
      <c r="AC1859">
        <f t="shared" si="259"/>
        <v>-1.7133474525855563E-3</v>
      </c>
      <c r="AD1859">
        <f t="shared" si="254"/>
        <v>-1.9341474525855563E-3</v>
      </c>
      <c r="AE1859">
        <f>Sheet2!$B$17+Sheet2!$B$18*'Portfolio allocation'!K1859</f>
        <v>1.4948374100464479E-2</v>
      </c>
      <c r="AF1859">
        <f t="shared" si="260"/>
        <v>-1.6882521553050034E-2</v>
      </c>
      <c r="AH1859" s="2">
        <v>35473</v>
      </c>
      <c r="AI1859">
        <v>6.4109999999999996</v>
      </c>
      <c r="AJ1859">
        <v>5.52</v>
      </c>
      <c r="AK1859">
        <v>1.16527</v>
      </c>
      <c r="AR1859" s="3"/>
    </row>
    <row r="1860" spans="1:44" hidden="1" outlineLevel="1" x14ac:dyDescent="0.2">
      <c r="A1860" s="2">
        <v>35474</v>
      </c>
      <c r="B1860">
        <v>19.23</v>
      </c>
      <c r="E1860" s="2">
        <v>35474</v>
      </c>
      <c r="F1860">
        <v>811.82</v>
      </c>
      <c r="G1860">
        <f t="shared" si="255"/>
        <v>1.127346562527265E-2</v>
      </c>
      <c r="H1860" s="2">
        <v>35474</v>
      </c>
      <c r="I1860">
        <v>1069.68</v>
      </c>
      <c r="J1860">
        <f t="shared" si="256"/>
        <v>1.1383835709693146E-2</v>
      </c>
      <c r="K1860">
        <f t="shared" ref="K1860:K1923" si="261">J1860-(AJ1859/25000)</f>
        <v>1.1163035709693146E-2</v>
      </c>
      <c r="L1860">
        <v>-4.3045339316432315E-3</v>
      </c>
      <c r="N1860" s="2">
        <v>35474</v>
      </c>
      <c r="O1860">
        <v>12.5</v>
      </c>
      <c r="Q1860" s="2">
        <v>35474</v>
      </c>
      <c r="R1860">
        <v>12855.86</v>
      </c>
      <c r="S1860" s="8">
        <f t="shared" si="257"/>
        <v>1.2515781021340544E-3</v>
      </c>
      <c r="T1860" s="9">
        <f t="shared" ref="T1860:T1923" si="262">S1860-(AJ1859/100/250)</f>
        <v>1.0307781021340545E-3</v>
      </c>
      <c r="U1860" s="3">
        <f>Sheet1!$B$17+Sheet1!$B$18*'Portfolio allocation'!K1860</f>
        <v>1.3294316359461726E-2</v>
      </c>
      <c r="V1860" s="13">
        <f t="shared" si="258"/>
        <v>-1.2263538257327672E-2</v>
      </c>
      <c r="W1860" s="13"/>
      <c r="X1860" s="2">
        <v>35474</v>
      </c>
      <c r="Y1860">
        <v>34.953000000000003</v>
      </c>
      <c r="AA1860" s="2">
        <v>35474</v>
      </c>
      <c r="AB1860">
        <v>423.48</v>
      </c>
      <c r="AC1860">
        <f t="shared" si="259"/>
        <v>9.4634216109270586E-3</v>
      </c>
      <c r="AD1860">
        <f t="shared" ref="AD1860:AD1923" si="263">AC1860-AJ1860/25000</f>
        <v>9.2442216109270593E-3</v>
      </c>
      <c r="AE1860">
        <f>Sheet2!$B$17+Sheet2!$B$18*'Portfolio allocation'!K1860</f>
        <v>9.9798431592219346E-3</v>
      </c>
      <c r="AF1860">
        <f t="shared" si="260"/>
        <v>-7.3562154829487532E-4</v>
      </c>
      <c r="AH1860" s="2">
        <v>35474</v>
      </c>
      <c r="AI1860">
        <v>6.31</v>
      </c>
      <c r="AJ1860">
        <v>5.48</v>
      </c>
      <c r="AK1860">
        <v>1.1617299999999999</v>
      </c>
      <c r="AR1860" s="3"/>
    </row>
    <row r="1861" spans="1:44" hidden="1" outlineLevel="1" x14ac:dyDescent="0.2">
      <c r="A1861" s="2">
        <v>35475</v>
      </c>
      <c r="B1861">
        <v>19.18</v>
      </c>
      <c r="E1861" s="2">
        <v>35475</v>
      </c>
      <c r="F1861">
        <v>808.48</v>
      </c>
      <c r="G1861">
        <f t="shared" ref="G1861:G1924" si="264">(F1861/F1860)-1</f>
        <v>-4.1142125101624183E-3</v>
      </c>
      <c r="H1861" s="2">
        <v>35475</v>
      </c>
      <c r="I1861">
        <v>1065.31</v>
      </c>
      <c r="J1861">
        <f t="shared" ref="J1861:J1924" si="265">(I1861/I1860)-1</f>
        <v>-4.0853339316432313E-3</v>
      </c>
      <c r="K1861">
        <f t="shared" si="261"/>
        <v>-4.3045339316432315E-3</v>
      </c>
      <c r="L1861">
        <v>-2.1800000000000001E-4</v>
      </c>
      <c r="N1861" s="2">
        <v>35475</v>
      </c>
      <c r="O1861">
        <v>12.234400000000001</v>
      </c>
      <c r="Q1861" s="2">
        <v>35475</v>
      </c>
      <c r="R1861">
        <v>12582.67</v>
      </c>
      <c r="S1861" s="8">
        <f t="shared" ref="S1861:S1924" si="266">R1861/R1860-1</f>
        <v>-2.1250231411978682E-2</v>
      </c>
      <c r="T1861" s="9">
        <f t="shared" si="262"/>
        <v>-2.1469431411978681E-2</v>
      </c>
      <c r="U1861" s="3">
        <f>Sheet1!$B$17+Sheet1!$B$18*'Portfolio allocation'!K1861</f>
        <v>-4.4504715334236708E-3</v>
      </c>
      <c r="V1861" s="13">
        <f t="shared" ref="V1861:V1924" si="267">T1861-U1861</f>
        <v>-1.701895987855501E-2</v>
      </c>
      <c r="W1861" s="13"/>
      <c r="X1861" s="2">
        <v>35475</v>
      </c>
      <c r="Y1861">
        <v>34.624699999999997</v>
      </c>
      <c r="AA1861" s="2">
        <v>35475</v>
      </c>
      <c r="AB1861">
        <v>419.51</v>
      </c>
      <c r="AC1861">
        <f t="shared" ref="AC1861:AC1924" si="268">AB1861/AB1860-1</f>
        <v>-9.3747048266742405E-3</v>
      </c>
      <c r="AD1861">
        <f t="shared" si="263"/>
        <v>-9.59270482667424E-3</v>
      </c>
      <c r="AE1861">
        <f>Sheet2!$B$17+Sheet2!$B$18*'Portfolio allocation'!K1861</f>
        <v>-3.774314379245634E-3</v>
      </c>
      <c r="AF1861">
        <f t="shared" ref="AF1861:AF1924" si="269">AD1861-AE1861</f>
        <v>-5.818390447428606E-3</v>
      </c>
      <c r="AH1861" s="2">
        <v>35475</v>
      </c>
      <c r="AI1861">
        <v>6.2670000000000003</v>
      </c>
      <c r="AJ1861">
        <v>5.45</v>
      </c>
      <c r="AK1861">
        <v>1.1620999999999999</v>
      </c>
      <c r="AR1861" s="3"/>
    </row>
    <row r="1862" spans="1:44" hidden="1" outlineLevel="1" x14ac:dyDescent="0.2">
      <c r="A1862" s="2">
        <v>35478</v>
      </c>
      <c r="B1862">
        <v>19.18</v>
      </c>
      <c r="E1862" s="2">
        <v>35478</v>
      </c>
      <c r="F1862">
        <v>808.48</v>
      </c>
      <c r="G1862">
        <f t="shared" si="264"/>
        <v>0</v>
      </c>
      <c r="H1862" s="2">
        <v>35478</v>
      </c>
      <c r="I1862">
        <v>1065.31</v>
      </c>
      <c r="J1862">
        <f t="shared" si="265"/>
        <v>0</v>
      </c>
      <c r="K1862">
        <f t="shared" si="261"/>
        <v>-2.1800000000000001E-4</v>
      </c>
      <c r="L1862">
        <v>9.647672902723111E-3</v>
      </c>
      <c r="N1862" s="2">
        <v>35478</v>
      </c>
      <c r="O1862">
        <v>12.234400000000001</v>
      </c>
      <c r="Q1862" s="2">
        <v>35478</v>
      </c>
      <c r="R1862">
        <v>12582.67</v>
      </c>
      <c r="S1862" s="8">
        <f t="shared" si="266"/>
        <v>0</v>
      </c>
      <c r="T1862" s="9">
        <f t="shared" si="262"/>
        <v>-2.1799999999999999E-4</v>
      </c>
      <c r="U1862" s="3">
        <f>Sheet1!$B$17+Sheet1!$B$18*'Portfolio allocation'!K1862</f>
        <v>2.3770375949991795E-4</v>
      </c>
      <c r="V1862" s="13">
        <f t="shared" si="267"/>
        <v>-4.5570375949991794E-4</v>
      </c>
      <c r="W1862" s="13"/>
      <c r="X1862" s="2">
        <v>35478</v>
      </c>
      <c r="Y1862">
        <v>34.624699999999997</v>
      </c>
      <c r="AA1862" s="2">
        <v>35478</v>
      </c>
      <c r="AB1862">
        <v>419.51</v>
      </c>
      <c r="AC1862">
        <f t="shared" si="268"/>
        <v>0</v>
      </c>
      <c r="AD1862">
        <f t="shared" si="263"/>
        <v>-2.1800000000000001E-4</v>
      </c>
      <c r="AE1862">
        <f>Sheet2!$B$17+Sheet2!$B$18*'Portfolio allocation'!K1862</f>
        <v>-1.4046415031865043E-4</v>
      </c>
      <c r="AF1862">
        <f t="shared" si="269"/>
        <v>-7.753584968134958E-5</v>
      </c>
      <c r="AH1862" s="2">
        <v>35478</v>
      </c>
      <c r="AI1862">
        <v>6.2670000000000003</v>
      </c>
      <c r="AJ1862">
        <v>5.45</v>
      </c>
      <c r="AK1862">
        <v>1.1529499999999999</v>
      </c>
      <c r="AR1862" s="3"/>
    </row>
    <row r="1863" spans="1:44" hidden="1" outlineLevel="1" x14ac:dyDescent="0.2">
      <c r="A1863" s="2">
        <v>35479</v>
      </c>
      <c r="B1863">
        <v>19.7</v>
      </c>
      <c r="E1863" s="2">
        <v>35479</v>
      </c>
      <c r="F1863">
        <v>816.29</v>
      </c>
      <c r="G1863">
        <f t="shared" si="264"/>
        <v>9.6601029091627488E-3</v>
      </c>
      <c r="H1863" s="2">
        <v>35479</v>
      </c>
      <c r="I1863">
        <v>1075.82</v>
      </c>
      <c r="J1863">
        <f t="shared" si="265"/>
        <v>9.8656729027231105E-3</v>
      </c>
      <c r="K1863">
        <f t="shared" si="261"/>
        <v>9.647672902723111E-3</v>
      </c>
      <c r="L1863">
        <v>-4.7730652785780625E-3</v>
      </c>
      <c r="N1863" s="2">
        <v>35479</v>
      </c>
      <c r="O1863">
        <v>12.171900000000001</v>
      </c>
      <c r="Q1863" s="2">
        <v>35479</v>
      </c>
      <c r="R1863">
        <v>12518.39</v>
      </c>
      <c r="S1863" s="8">
        <f t="shared" si="266"/>
        <v>-5.1086136726148368E-3</v>
      </c>
      <c r="T1863" s="9">
        <f t="shared" si="262"/>
        <v>-5.3266136726148371E-3</v>
      </c>
      <c r="U1863" s="3">
        <f>Sheet1!$B$17+Sheet1!$B$18*'Portfolio allocation'!K1863</f>
        <v>1.155585374290502E-2</v>
      </c>
      <c r="V1863" s="13">
        <f t="shared" si="267"/>
        <v>-1.6882467415519856E-2</v>
      </c>
      <c r="W1863" s="13"/>
      <c r="X1863" s="2">
        <v>35479</v>
      </c>
      <c r="Y1863">
        <v>34.684399999999997</v>
      </c>
      <c r="AA1863" s="2">
        <v>35479</v>
      </c>
      <c r="AB1863">
        <v>420.23</v>
      </c>
      <c r="AC1863">
        <f t="shared" si="268"/>
        <v>1.7162880503445166E-3</v>
      </c>
      <c r="AD1863">
        <f t="shared" si="263"/>
        <v>1.4978880503445165E-3</v>
      </c>
      <c r="AE1863">
        <f>Sheet2!$B$17+Sheet2!$B$18*'Portfolio allocation'!K1863</f>
        <v>8.63234389086244E-3</v>
      </c>
      <c r="AF1863">
        <f t="shared" si="269"/>
        <v>-7.134455840517924E-3</v>
      </c>
      <c r="AH1863" s="2">
        <v>35479</v>
      </c>
      <c r="AI1863">
        <v>6.2750000000000004</v>
      </c>
      <c r="AJ1863">
        <v>5.46</v>
      </c>
      <c r="AK1863">
        <v>1.15611</v>
      </c>
      <c r="AR1863" s="3"/>
    </row>
    <row r="1864" spans="1:44" hidden="1" outlineLevel="1" x14ac:dyDescent="0.2">
      <c r="A1864" s="2">
        <v>35480</v>
      </c>
      <c r="B1864">
        <v>20.61</v>
      </c>
      <c r="E1864" s="2">
        <v>35480</v>
      </c>
      <c r="F1864">
        <v>812.49</v>
      </c>
      <c r="G1864">
        <f t="shared" si="264"/>
        <v>-4.6552083205723127E-3</v>
      </c>
      <c r="H1864" s="2">
        <v>35480</v>
      </c>
      <c r="I1864">
        <v>1070.92</v>
      </c>
      <c r="J1864">
        <f t="shared" si="265"/>
        <v>-4.5546652785780628E-3</v>
      </c>
      <c r="K1864">
        <f t="shared" si="261"/>
        <v>-4.7730652785780625E-3</v>
      </c>
      <c r="L1864">
        <v>-1.2096037918798812E-2</v>
      </c>
      <c r="N1864" s="2">
        <v>35480</v>
      </c>
      <c r="O1864">
        <v>12.1875</v>
      </c>
      <c r="Q1864" s="2">
        <v>35480</v>
      </c>
      <c r="R1864">
        <v>12534.46</v>
      </c>
      <c r="S1864" s="8">
        <f t="shared" si="266"/>
        <v>1.2837114037826947E-3</v>
      </c>
      <c r="T1864" s="9">
        <f t="shared" si="262"/>
        <v>1.0653114037826946E-3</v>
      </c>
      <c r="U1864" s="3">
        <f>Sheet1!$B$17+Sheet1!$B$18*'Portfolio allocation'!K1864</f>
        <v>-4.9879825687907074E-3</v>
      </c>
      <c r="V1864" s="13">
        <f t="shared" si="267"/>
        <v>6.0532939725734015E-3</v>
      </c>
      <c r="W1864" s="13"/>
      <c r="X1864" s="2">
        <v>35480</v>
      </c>
      <c r="Y1864">
        <v>34.296399999999998</v>
      </c>
      <c r="AA1864" s="2">
        <v>35480</v>
      </c>
      <c r="AB1864">
        <v>415.53</v>
      </c>
      <c r="AC1864">
        <f t="shared" si="268"/>
        <v>-1.1184351426599792E-2</v>
      </c>
      <c r="AD1864">
        <f t="shared" si="263"/>
        <v>-1.1402751426599793E-2</v>
      </c>
      <c r="AE1864">
        <f>Sheet2!$B$17+Sheet2!$B$18*'Portfolio allocation'!K1864</f>
        <v>-4.1909444062558313E-3</v>
      </c>
      <c r="AF1864">
        <f t="shared" si="269"/>
        <v>-7.2118070203439615E-3</v>
      </c>
      <c r="AH1864" s="2">
        <v>35480</v>
      </c>
      <c r="AI1864">
        <v>6.2969999999999997</v>
      </c>
      <c r="AJ1864">
        <v>5.46</v>
      </c>
      <c r="AK1864">
        <v>1.1537500000000001</v>
      </c>
      <c r="AR1864" s="3"/>
    </row>
    <row r="1865" spans="1:44" hidden="1" outlineLevel="1" x14ac:dyDescent="0.2">
      <c r="A1865" s="2">
        <v>35481</v>
      </c>
      <c r="B1865">
        <v>21.41</v>
      </c>
      <c r="E1865" s="2">
        <v>35481</v>
      </c>
      <c r="F1865">
        <v>802.8</v>
      </c>
      <c r="G1865">
        <f t="shared" si="264"/>
        <v>-1.1926300631392439E-2</v>
      </c>
      <c r="H1865" s="2">
        <v>35481</v>
      </c>
      <c r="I1865">
        <v>1058.2</v>
      </c>
      <c r="J1865">
        <f t="shared" si="265"/>
        <v>-1.1877637918798811E-2</v>
      </c>
      <c r="K1865">
        <f t="shared" si="261"/>
        <v>-1.2096037918798812E-2</v>
      </c>
      <c r="L1865">
        <v>-1.4859012663014505E-3</v>
      </c>
      <c r="N1865" s="2">
        <v>35481</v>
      </c>
      <c r="O1865">
        <v>11.9063</v>
      </c>
      <c r="Q1865" s="2">
        <v>35481</v>
      </c>
      <c r="R1865">
        <v>12245.2</v>
      </c>
      <c r="S1865" s="8">
        <f t="shared" si="266"/>
        <v>-2.3077180827893562E-2</v>
      </c>
      <c r="T1865" s="9">
        <f t="shared" si="262"/>
        <v>-2.3295580827893562E-2</v>
      </c>
      <c r="U1865" s="3">
        <f>Sheet1!$B$17+Sheet1!$B$18*'Portfolio allocation'!K1865</f>
        <v>-1.3389082370458912E-2</v>
      </c>
      <c r="V1865" s="13">
        <f t="shared" si="267"/>
        <v>-9.9064984574346506E-3</v>
      </c>
      <c r="W1865" s="13"/>
      <c r="X1865" s="2">
        <v>35481</v>
      </c>
      <c r="Y1865">
        <v>33.729199999999999</v>
      </c>
      <c r="AA1865" s="2">
        <v>35481</v>
      </c>
      <c r="AB1865">
        <v>408.66</v>
      </c>
      <c r="AC1865">
        <f t="shared" si="268"/>
        <v>-1.6533102303082692E-2</v>
      </c>
      <c r="AD1865">
        <f t="shared" si="263"/>
        <v>-1.6752702303082692E-2</v>
      </c>
      <c r="AE1865">
        <f>Sheet2!$B$17+Sheet2!$B$18*'Portfolio allocation'!K1865</f>
        <v>-1.0702718503869123E-2</v>
      </c>
      <c r="AF1865">
        <f t="shared" si="269"/>
        <v>-6.0499837992135687E-3</v>
      </c>
      <c r="AH1865" s="2">
        <v>35481</v>
      </c>
      <c r="AI1865">
        <v>6.3520000000000003</v>
      </c>
      <c r="AJ1865">
        <v>5.49</v>
      </c>
      <c r="AK1865">
        <v>1.1579900000000001</v>
      </c>
      <c r="AR1865" s="3"/>
    </row>
    <row r="1866" spans="1:44" hidden="1" outlineLevel="1" x14ac:dyDescent="0.2">
      <c r="A1866" s="2">
        <v>35482</v>
      </c>
      <c r="B1866">
        <v>20.55</v>
      </c>
      <c r="E1866" s="2">
        <v>35482</v>
      </c>
      <c r="F1866">
        <v>801.77</v>
      </c>
      <c r="G1866">
        <f t="shared" si="264"/>
        <v>-1.2830094668658809E-3</v>
      </c>
      <c r="H1866" s="2">
        <v>35482</v>
      </c>
      <c r="I1866">
        <v>1056.8599999999999</v>
      </c>
      <c r="J1866">
        <f t="shared" si="265"/>
        <v>-1.2663012663014506E-3</v>
      </c>
      <c r="K1866">
        <f t="shared" si="261"/>
        <v>-1.4859012663014505E-3</v>
      </c>
      <c r="L1866">
        <v>1.0406616096739405E-2</v>
      </c>
      <c r="N1866" s="2">
        <v>35482</v>
      </c>
      <c r="O1866">
        <v>11.875</v>
      </c>
      <c r="Q1866" s="2">
        <v>35482</v>
      </c>
      <c r="R1866">
        <v>12213.06</v>
      </c>
      <c r="S1866" s="8">
        <f t="shared" si="266"/>
        <v>-2.6247019240193126E-3</v>
      </c>
      <c r="T1866" s="9">
        <f t="shared" si="262"/>
        <v>-2.8443019240193125E-3</v>
      </c>
      <c r="U1866" s="3">
        <f>Sheet1!$B$17+Sheet1!$B$18*'Portfolio allocation'!K1866</f>
        <v>-1.2168647060923398E-3</v>
      </c>
      <c r="V1866" s="13">
        <f t="shared" si="267"/>
        <v>-1.6274372179269727E-3</v>
      </c>
      <c r="W1866" s="13"/>
      <c r="X1866" s="2">
        <v>35482</v>
      </c>
      <c r="Y1866">
        <v>32.863599999999998</v>
      </c>
      <c r="AA1866" s="2">
        <v>35482</v>
      </c>
      <c r="AB1866">
        <v>398.17</v>
      </c>
      <c r="AC1866">
        <f t="shared" si="268"/>
        <v>-2.5669260509959435E-2</v>
      </c>
      <c r="AD1866">
        <f t="shared" si="263"/>
        <v>-2.5888460509959434E-2</v>
      </c>
      <c r="AE1866">
        <f>Sheet2!$B$17+Sheet2!$B$18*'Portfolio allocation'!K1866</f>
        <v>-1.2679143034007457E-3</v>
      </c>
      <c r="AF1866">
        <f t="shared" si="269"/>
        <v>-2.4620546206558687E-2</v>
      </c>
      <c r="AH1866" s="2">
        <v>35482</v>
      </c>
      <c r="AI1866">
        <v>6.359</v>
      </c>
      <c r="AJ1866">
        <v>5.48</v>
      </c>
      <c r="AK1866">
        <v>1.1629</v>
      </c>
      <c r="AR1866" s="3"/>
    </row>
    <row r="1867" spans="1:44" hidden="1" outlineLevel="1" x14ac:dyDescent="0.2">
      <c r="A1867" s="2">
        <v>35485</v>
      </c>
      <c r="B1867">
        <v>19.84</v>
      </c>
      <c r="E1867" s="2">
        <v>35485</v>
      </c>
      <c r="F1867">
        <v>810.28</v>
      </c>
      <c r="G1867">
        <f t="shared" si="264"/>
        <v>1.0614016488519118E-2</v>
      </c>
      <c r="H1867" s="2">
        <v>35485</v>
      </c>
      <c r="I1867">
        <v>1068.0899999999999</v>
      </c>
      <c r="J1867">
        <f t="shared" si="265"/>
        <v>1.0625816096739404E-2</v>
      </c>
      <c r="K1867">
        <f t="shared" si="261"/>
        <v>1.0406616096739405E-2</v>
      </c>
      <c r="L1867">
        <v>2.0363641640687136E-3</v>
      </c>
      <c r="N1867" s="2">
        <v>35485</v>
      </c>
      <c r="O1867">
        <v>12.515599999999999</v>
      </c>
      <c r="Q1867" s="2">
        <v>35485</v>
      </c>
      <c r="R1867">
        <v>12871.93</v>
      </c>
      <c r="S1867" s="8">
        <f t="shared" si="266"/>
        <v>5.3947986827216132E-2</v>
      </c>
      <c r="T1867" s="9">
        <f t="shared" si="262"/>
        <v>5.372878682721613E-2</v>
      </c>
      <c r="U1867" s="3">
        <f>Sheet1!$B$17+Sheet1!$B$18*'Portfolio allocation'!K1867</f>
        <v>1.2426532609258878E-2</v>
      </c>
      <c r="V1867" s="13">
        <f t="shared" si="267"/>
        <v>4.1302254217957253E-2</v>
      </c>
      <c r="W1867" s="13"/>
      <c r="X1867" s="2">
        <v>35485</v>
      </c>
      <c r="Y1867">
        <v>34.356099999999998</v>
      </c>
      <c r="AA1867" s="2">
        <v>35485</v>
      </c>
      <c r="AB1867">
        <v>416.25</v>
      </c>
      <c r="AC1867">
        <f t="shared" si="268"/>
        <v>4.540774041238671E-2</v>
      </c>
      <c r="AD1867">
        <f t="shared" si="263"/>
        <v>4.5187740412386712E-2</v>
      </c>
      <c r="AE1867">
        <f>Sheet2!$B$17+Sheet2!$B$18*'Portfolio allocation'!K1867</f>
        <v>9.3072155413737867E-3</v>
      </c>
      <c r="AF1867">
        <f t="shared" si="269"/>
        <v>3.5880524871012925E-2</v>
      </c>
      <c r="AH1867" s="2">
        <v>35485</v>
      </c>
      <c r="AI1867">
        <v>6.3780000000000001</v>
      </c>
      <c r="AJ1867">
        <v>5.5</v>
      </c>
      <c r="AK1867">
        <v>1.1715800000000001</v>
      </c>
      <c r="AR1867" s="3"/>
    </row>
    <row r="1868" spans="1:44" hidden="1" outlineLevel="1" x14ac:dyDescent="0.2">
      <c r="A1868" s="2">
        <v>35486</v>
      </c>
      <c r="B1868">
        <v>19.98</v>
      </c>
      <c r="E1868" s="2">
        <v>35486</v>
      </c>
      <c r="F1868">
        <v>812.1</v>
      </c>
      <c r="G1868">
        <f t="shared" si="264"/>
        <v>2.2461371377795469E-3</v>
      </c>
      <c r="H1868" s="2">
        <v>35486</v>
      </c>
      <c r="I1868">
        <v>1070.5</v>
      </c>
      <c r="J1868">
        <f t="shared" si="265"/>
        <v>2.2563641640687138E-3</v>
      </c>
      <c r="K1868">
        <f t="shared" si="261"/>
        <v>2.0363641640687136E-3</v>
      </c>
      <c r="L1868">
        <v>-7.9555034096216795E-3</v>
      </c>
      <c r="N1868" s="2">
        <v>35486</v>
      </c>
      <c r="O1868">
        <v>12.4375</v>
      </c>
      <c r="Q1868" s="2">
        <v>35486</v>
      </c>
      <c r="R1868">
        <v>12791.57</v>
      </c>
      <c r="S1868" s="8">
        <f t="shared" si="266"/>
        <v>-6.2430420302161949E-3</v>
      </c>
      <c r="T1868" s="9">
        <f t="shared" si="262"/>
        <v>-6.4630420302161946E-3</v>
      </c>
      <c r="U1868" s="3">
        <f>Sheet1!$B$17+Sheet1!$B$18*'Portfolio allocation'!K1868</f>
        <v>2.8239674617052371E-3</v>
      </c>
      <c r="V1868" s="13">
        <f t="shared" si="267"/>
        <v>-9.2870094919214313E-3</v>
      </c>
      <c r="W1868" s="13"/>
      <c r="X1868" s="2">
        <v>35486</v>
      </c>
      <c r="Y1868">
        <v>34.982900000000001</v>
      </c>
      <c r="AA1868" s="2">
        <v>35486</v>
      </c>
      <c r="AB1868">
        <v>423.85</v>
      </c>
      <c r="AC1868">
        <f t="shared" si="268"/>
        <v>1.825825825825822E-2</v>
      </c>
      <c r="AD1868">
        <f t="shared" si="263"/>
        <v>1.803745825825822E-2</v>
      </c>
      <c r="AE1868">
        <f>Sheet2!$B$17+Sheet2!$B$18*'Portfolio allocation'!K1868</f>
        <v>1.8641739784027718E-3</v>
      </c>
      <c r="AF1868">
        <f t="shared" si="269"/>
        <v>1.6173284279855447E-2</v>
      </c>
      <c r="AH1868" s="2">
        <v>35486</v>
      </c>
      <c r="AI1868">
        <v>6.391</v>
      </c>
      <c r="AJ1868">
        <v>5.52</v>
      </c>
      <c r="AK1868">
        <v>1.16689</v>
      </c>
      <c r="AR1868" s="3"/>
    </row>
    <row r="1869" spans="1:44" hidden="1" outlineLevel="1" x14ac:dyDescent="0.2">
      <c r="A1869" s="2">
        <v>35487</v>
      </c>
      <c r="B1869">
        <v>20.74</v>
      </c>
      <c r="E1869" s="2">
        <v>35487</v>
      </c>
      <c r="F1869">
        <v>805.68</v>
      </c>
      <c r="G1869">
        <f t="shared" si="264"/>
        <v>-7.9054303657185576E-3</v>
      </c>
      <c r="H1869" s="2">
        <v>35487</v>
      </c>
      <c r="I1869">
        <v>1062.22</v>
      </c>
      <c r="J1869">
        <f t="shared" si="265"/>
        <v>-7.7347034096216793E-3</v>
      </c>
      <c r="K1869">
        <f t="shared" si="261"/>
        <v>-7.9555034096216795E-3</v>
      </c>
      <c r="L1869">
        <v>-1.3207844732729575E-2</v>
      </c>
      <c r="N1869" s="2">
        <v>35487</v>
      </c>
      <c r="O1869">
        <v>12.5313</v>
      </c>
      <c r="Q1869" s="2">
        <v>35487</v>
      </c>
      <c r="R1869">
        <v>12888</v>
      </c>
      <c r="S1869" s="8">
        <f t="shared" si="266"/>
        <v>7.5385585975764613E-3</v>
      </c>
      <c r="T1869" s="9">
        <f t="shared" si="262"/>
        <v>7.3177585975764611E-3</v>
      </c>
      <c r="U1869" s="3">
        <f>Sheet1!$B$17+Sheet1!$B$18*'Portfolio allocation'!K1869</f>
        <v>-8.6389562464318018E-3</v>
      </c>
      <c r="V1869" s="13">
        <f t="shared" si="267"/>
        <v>1.5956714844008263E-2</v>
      </c>
      <c r="W1869" s="13"/>
      <c r="X1869" s="2">
        <v>35487</v>
      </c>
      <c r="Y1869">
        <v>35.072400000000002</v>
      </c>
      <c r="AA1869" s="2">
        <v>35487</v>
      </c>
      <c r="AB1869">
        <v>424.93</v>
      </c>
      <c r="AC1869">
        <f t="shared" si="268"/>
        <v>2.5480712516219306E-3</v>
      </c>
      <c r="AD1869">
        <f t="shared" si="263"/>
        <v>2.3224712516219308E-3</v>
      </c>
      <c r="AE1869">
        <f>Sheet2!$B$17+Sheet2!$B$18*'Portfolio allocation'!K1869</f>
        <v>-7.0208495837196629E-3</v>
      </c>
      <c r="AF1869">
        <f t="shared" si="269"/>
        <v>9.3433208353415932E-3</v>
      </c>
      <c r="AH1869" s="2">
        <v>35487</v>
      </c>
      <c r="AI1869">
        <v>6.5259999999999998</v>
      </c>
      <c r="AJ1869">
        <v>5.64</v>
      </c>
      <c r="AK1869">
        <v>1.1579200000000001</v>
      </c>
      <c r="AR1869" s="3"/>
    </row>
    <row r="1870" spans="1:44" hidden="1" outlineLevel="1" x14ac:dyDescent="0.2">
      <c r="A1870" s="2">
        <v>35488</v>
      </c>
      <c r="B1870">
        <v>21.08</v>
      </c>
      <c r="E1870" s="2">
        <v>35488</v>
      </c>
      <c r="F1870">
        <v>795.07</v>
      </c>
      <c r="G1870">
        <f t="shared" si="264"/>
        <v>-1.3169000099294892E-2</v>
      </c>
      <c r="H1870" s="2">
        <v>35488</v>
      </c>
      <c r="I1870">
        <v>1048.43</v>
      </c>
      <c r="J1870">
        <f t="shared" si="265"/>
        <v>-1.2982244732729575E-2</v>
      </c>
      <c r="K1870">
        <f t="shared" si="261"/>
        <v>-1.3207844732729575E-2</v>
      </c>
      <c r="L1870">
        <v>-5.5486437358718676E-3</v>
      </c>
      <c r="N1870" s="2">
        <v>35488</v>
      </c>
      <c r="O1870">
        <v>12.015599999999999</v>
      </c>
      <c r="Q1870" s="2">
        <v>35488</v>
      </c>
      <c r="R1870">
        <v>12357.69</v>
      </c>
      <c r="S1870" s="8">
        <f t="shared" si="266"/>
        <v>-4.1147579143389179E-2</v>
      </c>
      <c r="T1870" s="9">
        <f t="shared" si="262"/>
        <v>-4.1373179143389179E-2</v>
      </c>
      <c r="U1870" s="3">
        <f>Sheet1!$B$17+Sheet1!$B$18*'Portfolio allocation'!K1870</f>
        <v>-1.4664575324332015E-2</v>
      </c>
      <c r="V1870" s="13">
        <f t="shared" si="267"/>
        <v>-2.6708603819057163E-2</v>
      </c>
      <c r="W1870" s="13"/>
      <c r="X1870" s="2">
        <v>35488</v>
      </c>
      <c r="Y1870">
        <v>34.147100000000002</v>
      </c>
      <c r="AA1870" s="2">
        <v>35488</v>
      </c>
      <c r="AB1870">
        <v>413.72</v>
      </c>
      <c r="AC1870">
        <f t="shared" si="268"/>
        <v>-2.6380815663756385E-2</v>
      </c>
      <c r="AD1870">
        <f t="shared" si="263"/>
        <v>-2.6607215663756387E-2</v>
      </c>
      <c r="AE1870">
        <f>Sheet2!$B$17+Sheet2!$B$18*'Portfolio allocation'!K1870</f>
        <v>-1.1691365487573553E-2</v>
      </c>
      <c r="AF1870">
        <f t="shared" si="269"/>
        <v>-1.4915850176182834E-2</v>
      </c>
      <c r="AH1870" s="2">
        <v>35488</v>
      </c>
      <c r="AI1870">
        <v>6.5519999999999996</v>
      </c>
      <c r="AJ1870">
        <v>5.66</v>
      </c>
      <c r="AK1870">
        <v>1.1574199999999999</v>
      </c>
      <c r="AR1870" s="3"/>
    </row>
    <row r="1871" spans="1:44" hidden="1" outlineLevel="1" x14ac:dyDescent="0.2">
      <c r="A1871" s="2">
        <v>35489</v>
      </c>
      <c r="B1871">
        <v>21.1</v>
      </c>
      <c r="E1871" s="2">
        <v>35489</v>
      </c>
      <c r="F1871">
        <v>790.82</v>
      </c>
      <c r="G1871">
        <f t="shared" si="264"/>
        <v>-5.3454412818997321E-3</v>
      </c>
      <c r="H1871" s="2">
        <v>35489</v>
      </c>
      <c r="I1871">
        <v>1042.8499999999999</v>
      </c>
      <c r="J1871">
        <f t="shared" si="265"/>
        <v>-5.3222437358718677E-3</v>
      </c>
      <c r="K1871">
        <f t="shared" si="261"/>
        <v>-5.5486437358718676E-3</v>
      </c>
      <c r="L1871">
        <v>5.4595403173994519E-3</v>
      </c>
      <c r="N1871" s="2">
        <v>35489</v>
      </c>
      <c r="O1871">
        <v>12.1875</v>
      </c>
      <c r="Q1871" s="2">
        <v>35489</v>
      </c>
      <c r="R1871">
        <v>12534.46</v>
      </c>
      <c r="S1871" s="8">
        <f t="shared" si="266"/>
        <v>1.4304453340389545E-2</v>
      </c>
      <c r="T1871" s="9">
        <f t="shared" si="262"/>
        <v>1.4078053340389545E-2</v>
      </c>
      <c r="U1871" s="3">
        <f>Sheet1!$B$17+Sheet1!$B$18*'Portfolio allocation'!K1871</f>
        <v>-5.8777458307701629E-3</v>
      </c>
      <c r="V1871" s="13">
        <f t="shared" si="267"/>
        <v>1.9955799171159708E-2</v>
      </c>
      <c r="W1871" s="13"/>
      <c r="X1871" s="2">
        <v>35489</v>
      </c>
      <c r="Y1871">
        <v>34.3262</v>
      </c>
      <c r="AA1871" s="2">
        <v>35489</v>
      </c>
      <c r="AB1871">
        <v>415.89</v>
      </c>
      <c r="AC1871">
        <f t="shared" si="268"/>
        <v>5.2450932998162614E-3</v>
      </c>
      <c r="AD1871">
        <f t="shared" si="263"/>
        <v>5.0182932998162613E-3</v>
      </c>
      <c r="AE1871">
        <f>Sheet2!$B$17+Sheet2!$B$18*'Portfolio allocation'!K1871</f>
        <v>-4.8806085572774896E-3</v>
      </c>
      <c r="AF1871">
        <f t="shared" si="269"/>
        <v>9.8989018570937518E-3</v>
      </c>
      <c r="AH1871" s="2">
        <v>35489</v>
      </c>
      <c r="AI1871">
        <v>6.548</v>
      </c>
      <c r="AJ1871">
        <v>5.67</v>
      </c>
      <c r="AK1871">
        <v>1.15652</v>
      </c>
      <c r="AR1871" s="3"/>
    </row>
    <row r="1872" spans="1:44" hidden="1" outlineLevel="1" x14ac:dyDescent="0.2">
      <c r="A1872" s="2">
        <v>35492</v>
      </c>
      <c r="B1872">
        <v>20.89</v>
      </c>
      <c r="E1872" s="2">
        <v>35492</v>
      </c>
      <c r="F1872">
        <v>795.31</v>
      </c>
      <c r="G1872">
        <f t="shared" si="264"/>
        <v>5.6776510457499096E-3</v>
      </c>
      <c r="H1872" s="2">
        <v>35492</v>
      </c>
      <c r="I1872">
        <v>1048.78</v>
      </c>
      <c r="J1872">
        <f t="shared" si="265"/>
        <v>5.686340317399452E-3</v>
      </c>
      <c r="K1872">
        <f t="shared" si="261"/>
        <v>5.4595403173994519E-3</v>
      </c>
      <c r="L1872">
        <v>-5.5572024790708947E-3</v>
      </c>
      <c r="N1872" s="2">
        <v>35492</v>
      </c>
      <c r="O1872">
        <v>12.4375</v>
      </c>
      <c r="Q1872" s="2">
        <v>35492</v>
      </c>
      <c r="R1872">
        <v>12791.57</v>
      </c>
      <c r="S1872" s="8">
        <f t="shared" si="266"/>
        <v>2.0512251824171157E-2</v>
      </c>
      <c r="T1872" s="9">
        <f t="shared" si="262"/>
        <v>2.0285451824171158E-2</v>
      </c>
      <c r="U1872" s="3">
        <f>Sheet1!$B$17+Sheet1!$B$18*'Portfolio allocation'!K1872</f>
        <v>6.7511218996269481E-3</v>
      </c>
      <c r="V1872" s="13">
        <f t="shared" si="267"/>
        <v>1.353432992454421E-2</v>
      </c>
      <c r="W1872" s="13"/>
      <c r="X1872" s="2">
        <v>35492</v>
      </c>
      <c r="Y1872">
        <v>34.654600000000002</v>
      </c>
      <c r="AA1872" s="2">
        <v>35492</v>
      </c>
      <c r="AB1872">
        <v>419.87</v>
      </c>
      <c r="AC1872">
        <f t="shared" si="268"/>
        <v>9.5698381783644315E-3</v>
      </c>
      <c r="AD1872">
        <f t="shared" si="263"/>
        <v>9.3426381783644312E-3</v>
      </c>
      <c r="AE1872">
        <f>Sheet2!$B$17+Sheet2!$B$18*'Portfolio allocation'!K1872</f>
        <v>4.9081495470667362E-3</v>
      </c>
      <c r="AF1872">
        <f t="shared" si="269"/>
        <v>4.434488631297695E-3</v>
      </c>
      <c r="AH1872" s="2">
        <v>35492</v>
      </c>
      <c r="AI1872">
        <v>6.5650000000000004</v>
      </c>
      <c r="AJ1872">
        <v>5.68</v>
      </c>
      <c r="AK1872">
        <v>1.1527799999999999</v>
      </c>
      <c r="AR1872" s="3"/>
    </row>
    <row r="1873" spans="1:44" hidden="1" outlineLevel="1" x14ac:dyDescent="0.2">
      <c r="A1873" s="2">
        <v>35493</v>
      </c>
      <c r="B1873">
        <v>20.62</v>
      </c>
      <c r="E1873" s="2">
        <v>35493</v>
      </c>
      <c r="F1873">
        <v>790.95</v>
      </c>
      <c r="G1873">
        <f t="shared" si="264"/>
        <v>-5.4821390401226244E-3</v>
      </c>
      <c r="H1873" s="2">
        <v>35493</v>
      </c>
      <c r="I1873">
        <v>1043.19</v>
      </c>
      <c r="J1873">
        <f t="shared" si="265"/>
        <v>-5.3300024790708944E-3</v>
      </c>
      <c r="K1873">
        <f t="shared" si="261"/>
        <v>-5.5572024790708947E-3</v>
      </c>
      <c r="L1873">
        <v>1.4055112376460626E-2</v>
      </c>
      <c r="N1873" s="2">
        <v>35493</v>
      </c>
      <c r="O1873">
        <v>12.390599999999999</v>
      </c>
      <c r="Q1873" s="2">
        <v>35493</v>
      </c>
      <c r="R1873">
        <v>12743.37</v>
      </c>
      <c r="S1873" s="8">
        <f t="shared" si="266"/>
        <v>-3.7681066514899664E-3</v>
      </c>
      <c r="T1873" s="9">
        <f t="shared" si="262"/>
        <v>-3.9953066514899667E-3</v>
      </c>
      <c r="U1873" s="3">
        <f>Sheet1!$B$17+Sheet1!$B$18*'Portfolio allocation'!K1873</f>
        <v>-5.8875646378754847E-3</v>
      </c>
      <c r="V1873" s="13">
        <f t="shared" si="267"/>
        <v>1.892257986385518E-3</v>
      </c>
      <c r="W1873" s="13"/>
      <c r="X1873" s="2">
        <v>35493</v>
      </c>
      <c r="Y1873">
        <v>34.594799999999999</v>
      </c>
      <c r="AA1873" s="2">
        <v>35493</v>
      </c>
      <c r="AB1873">
        <v>419.14</v>
      </c>
      <c r="AC1873">
        <f t="shared" si="268"/>
        <v>-1.7386333865244685E-3</v>
      </c>
      <c r="AD1873">
        <f t="shared" si="263"/>
        <v>-1.9666333865244684E-3</v>
      </c>
      <c r="AE1873">
        <f>Sheet2!$B$17+Sheet2!$B$18*'Portfolio allocation'!K1873</f>
        <v>-4.8882192100833518E-3</v>
      </c>
      <c r="AF1873">
        <f t="shared" si="269"/>
        <v>2.9215858235588834E-3</v>
      </c>
      <c r="AH1873" s="2">
        <v>35493</v>
      </c>
      <c r="AI1873">
        <v>6.5919999999999996</v>
      </c>
      <c r="AJ1873">
        <v>5.7</v>
      </c>
      <c r="AK1873">
        <v>1.14368</v>
      </c>
      <c r="AR1873" s="3"/>
    </row>
    <row r="1874" spans="1:44" hidden="1" outlineLevel="1" x14ac:dyDescent="0.2">
      <c r="A1874" s="2">
        <v>35494</v>
      </c>
      <c r="B1874">
        <v>19.489999999999998</v>
      </c>
      <c r="E1874" s="2">
        <v>35494</v>
      </c>
      <c r="F1874">
        <v>801.99</v>
      </c>
      <c r="G1874">
        <f t="shared" si="264"/>
        <v>1.3957898729376028E-2</v>
      </c>
      <c r="H1874" s="2">
        <v>35494</v>
      </c>
      <c r="I1874">
        <v>1058.0899999999999</v>
      </c>
      <c r="J1874">
        <f t="shared" si="265"/>
        <v>1.4283112376460627E-2</v>
      </c>
      <c r="K1874">
        <f t="shared" si="261"/>
        <v>1.4055112376460626E-2</v>
      </c>
      <c r="L1874">
        <v>-4.3773854360213797E-3</v>
      </c>
      <c r="N1874" s="2">
        <v>35494</v>
      </c>
      <c r="O1874">
        <v>12.609400000000001</v>
      </c>
      <c r="Q1874" s="2">
        <v>35494</v>
      </c>
      <c r="R1874">
        <v>12968.34</v>
      </c>
      <c r="S1874" s="8">
        <f t="shared" si="266"/>
        <v>1.7653885903022415E-2</v>
      </c>
      <c r="T1874" s="9">
        <f t="shared" si="262"/>
        <v>1.7425885903022416E-2</v>
      </c>
      <c r="U1874" s="3">
        <f>Sheet1!$B$17+Sheet1!$B$18*'Portfolio allocation'!K1874</f>
        <v>1.6612180006547139E-2</v>
      </c>
      <c r="V1874" s="13">
        <f t="shared" si="267"/>
        <v>8.1370589647527733E-4</v>
      </c>
      <c r="W1874" s="13"/>
      <c r="X1874" s="2">
        <v>35494</v>
      </c>
      <c r="Y1874">
        <v>34.744100000000003</v>
      </c>
      <c r="AA1874" s="2">
        <v>35494</v>
      </c>
      <c r="AB1874">
        <v>420.95</v>
      </c>
      <c r="AC1874">
        <f t="shared" si="268"/>
        <v>4.3183661783652294E-3</v>
      </c>
      <c r="AD1874">
        <f t="shared" si="263"/>
        <v>4.0899661783652293E-3</v>
      </c>
      <c r="AE1874">
        <f>Sheet2!$B$17+Sheet2!$B$18*'Portfolio allocation'!K1874</f>
        <v>1.2551551514860494E-2</v>
      </c>
      <c r="AF1874">
        <f t="shared" si="269"/>
        <v>-8.4615853364952646E-3</v>
      </c>
      <c r="AH1874" s="2">
        <v>35494</v>
      </c>
      <c r="AI1874">
        <v>6.5650000000000004</v>
      </c>
      <c r="AJ1874">
        <v>5.71</v>
      </c>
      <c r="AK1874">
        <v>1.14253</v>
      </c>
      <c r="AR1874" s="3"/>
    </row>
    <row r="1875" spans="1:44" hidden="1" outlineLevel="1" x14ac:dyDescent="0.2">
      <c r="A1875" s="2">
        <v>35495</v>
      </c>
      <c r="B1875">
        <v>20.48</v>
      </c>
      <c r="E1875" s="2">
        <v>35495</v>
      </c>
      <c r="F1875">
        <v>798.56</v>
      </c>
      <c r="G1875">
        <f t="shared" si="264"/>
        <v>-4.2768613074977146E-3</v>
      </c>
      <c r="H1875" s="2">
        <v>35495</v>
      </c>
      <c r="I1875">
        <v>1053.7</v>
      </c>
      <c r="J1875">
        <f t="shared" si="265"/>
        <v>-4.1489854360213796E-3</v>
      </c>
      <c r="K1875">
        <f t="shared" si="261"/>
        <v>-4.3773854360213797E-3</v>
      </c>
      <c r="L1875">
        <v>7.800050716522706E-3</v>
      </c>
      <c r="N1875" s="2">
        <v>35495</v>
      </c>
      <c r="O1875">
        <v>12.2188</v>
      </c>
      <c r="Q1875" s="2">
        <v>35495</v>
      </c>
      <c r="R1875">
        <v>12566.6</v>
      </c>
      <c r="S1875" s="8">
        <f t="shared" si="266"/>
        <v>-3.0978521537837533E-2</v>
      </c>
      <c r="T1875" s="9">
        <f t="shared" si="262"/>
        <v>-3.1206921537837534E-2</v>
      </c>
      <c r="U1875" s="3">
        <f>Sheet1!$B$17+Sheet1!$B$18*'Portfolio allocation'!K1875</f>
        <v>-4.534048625548931E-3</v>
      </c>
      <c r="V1875" s="13">
        <f t="shared" si="267"/>
        <v>-2.6672872912288603E-2</v>
      </c>
      <c r="W1875" s="13"/>
      <c r="X1875" s="2">
        <v>35495</v>
      </c>
      <c r="Y1875">
        <v>35.012700000000002</v>
      </c>
      <c r="AA1875" s="2">
        <v>35495</v>
      </c>
      <c r="AB1875">
        <v>424.21</v>
      </c>
      <c r="AC1875">
        <f t="shared" si="268"/>
        <v>7.7443876945004764E-3</v>
      </c>
      <c r="AD1875">
        <f t="shared" si="263"/>
        <v>7.515587694500476E-3</v>
      </c>
      <c r="AE1875">
        <f>Sheet2!$B$17+Sheet2!$B$18*'Portfolio allocation'!K1875</f>
        <v>-3.8390957955486572E-3</v>
      </c>
      <c r="AF1875">
        <f t="shared" si="269"/>
        <v>1.1354683490049134E-2</v>
      </c>
      <c r="AH1875" s="2">
        <v>35495</v>
      </c>
      <c r="AI1875">
        <v>6.6180000000000003</v>
      </c>
      <c r="AJ1875">
        <v>5.72</v>
      </c>
      <c r="AK1875">
        <v>1.1388199999999999</v>
      </c>
      <c r="AR1875" s="3"/>
    </row>
    <row r="1876" spans="1:44" hidden="1" outlineLevel="1" x14ac:dyDescent="0.2">
      <c r="A1876" s="2">
        <v>35496</v>
      </c>
      <c r="B1876">
        <v>19.32</v>
      </c>
      <c r="E1876" s="2">
        <v>35496</v>
      </c>
      <c r="F1876">
        <v>804.97</v>
      </c>
      <c r="G1876">
        <f t="shared" si="264"/>
        <v>8.0269485073132252E-3</v>
      </c>
      <c r="H1876" s="2">
        <v>35496</v>
      </c>
      <c r="I1876">
        <v>1062.1600000000001</v>
      </c>
      <c r="J1876">
        <f t="shared" si="265"/>
        <v>8.0288507165227063E-3</v>
      </c>
      <c r="K1876">
        <f t="shared" si="261"/>
        <v>7.800050716522706E-3</v>
      </c>
      <c r="L1876">
        <v>1.0580964494991334E-2</v>
      </c>
      <c r="N1876" s="2">
        <v>35496</v>
      </c>
      <c r="O1876">
        <v>12.0938</v>
      </c>
      <c r="Q1876" s="2">
        <v>35496</v>
      </c>
      <c r="R1876">
        <v>12438.04</v>
      </c>
      <c r="S1876" s="8">
        <f t="shared" si="266"/>
        <v>-1.0230292998901769E-2</v>
      </c>
      <c r="T1876" s="9">
        <f t="shared" si="262"/>
        <v>-1.0459092998901768E-2</v>
      </c>
      <c r="U1876" s="3">
        <f>Sheet1!$B$17+Sheet1!$B$18*'Portfolio allocation'!K1876</f>
        <v>9.4362147459227663E-3</v>
      </c>
      <c r="V1876" s="13">
        <f t="shared" si="267"/>
        <v>-1.9895307744824536E-2</v>
      </c>
      <c r="W1876" s="13"/>
      <c r="X1876" s="2">
        <v>35496</v>
      </c>
      <c r="Y1876">
        <v>34.564999999999998</v>
      </c>
      <c r="AA1876" s="2">
        <v>35496</v>
      </c>
      <c r="AB1876">
        <v>418.78</v>
      </c>
      <c r="AC1876">
        <f t="shared" si="268"/>
        <v>-1.2800264020178753E-2</v>
      </c>
      <c r="AD1876">
        <f t="shared" si="263"/>
        <v>-1.3027464020178754E-2</v>
      </c>
      <c r="AE1876">
        <f>Sheet2!$B$17+Sheet2!$B$18*'Portfolio allocation'!K1876</f>
        <v>6.9893911057878856E-3</v>
      </c>
      <c r="AF1876">
        <f t="shared" si="269"/>
        <v>-2.001685512596664E-2</v>
      </c>
      <c r="AH1876" s="2">
        <v>35496</v>
      </c>
      <c r="AI1876">
        <v>6.5389999999999997</v>
      </c>
      <c r="AJ1876">
        <v>5.68</v>
      </c>
      <c r="AK1876">
        <v>1.1389100000000001</v>
      </c>
      <c r="AR1876" s="3"/>
    </row>
    <row r="1877" spans="1:44" hidden="1" outlineLevel="1" x14ac:dyDescent="0.2">
      <c r="A1877" s="2">
        <v>35499</v>
      </c>
      <c r="B1877">
        <v>19</v>
      </c>
      <c r="E1877" s="2">
        <v>35499</v>
      </c>
      <c r="F1877">
        <v>813.65</v>
      </c>
      <c r="G1877">
        <f t="shared" si="264"/>
        <v>1.0783010546976834E-2</v>
      </c>
      <c r="H1877" s="2">
        <v>35499</v>
      </c>
      <c r="I1877">
        <v>1073.6400000000001</v>
      </c>
      <c r="J1877">
        <f t="shared" si="265"/>
        <v>1.0808164494991335E-2</v>
      </c>
      <c r="K1877">
        <f t="shared" si="261"/>
        <v>1.0580964494991334E-2</v>
      </c>
      <c r="L1877">
        <v>-3.0501750307367842E-3</v>
      </c>
      <c r="N1877" s="2">
        <v>35499</v>
      </c>
      <c r="O1877">
        <v>12.5</v>
      </c>
      <c r="Q1877" s="2">
        <v>35499</v>
      </c>
      <c r="R1877">
        <v>12855.86</v>
      </c>
      <c r="S1877" s="8">
        <f t="shared" si="266"/>
        <v>3.359210936771384E-2</v>
      </c>
      <c r="T1877" s="9">
        <f t="shared" si="262"/>
        <v>3.3364909367713844E-2</v>
      </c>
      <c r="U1877" s="3">
        <f>Sheet1!$B$17+Sheet1!$B$18*'Portfolio allocation'!K1877</f>
        <v>1.26265495103095E-2</v>
      </c>
      <c r="V1877" s="13">
        <f t="shared" si="267"/>
        <v>2.0738359857404343E-2</v>
      </c>
      <c r="W1877" s="13"/>
      <c r="X1877" s="2">
        <v>35499</v>
      </c>
      <c r="Y1877">
        <v>34.893300000000004</v>
      </c>
      <c r="AA1877" s="2">
        <v>35499</v>
      </c>
      <c r="AB1877">
        <v>422.76</v>
      </c>
      <c r="AC1877">
        <f t="shared" si="268"/>
        <v>9.5037967429199011E-3</v>
      </c>
      <c r="AD1877">
        <f t="shared" si="263"/>
        <v>9.2757967429199003E-3</v>
      </c>
      <c r="AE1877">
        <f>Sheet2!$B$17+Sheet2!$B$18*'Portfolio allocation'!K1877</f>
        <v>9.4622505851293306E-3</v>
      </c>
      <c r="AF1877">
        <f t="shared" si="269"/>
        <v>-1.8645384220943029E-4</v>
      </c>
      <c r="AH1877" s="2">
        <v>35499</v>
      </c>
      <c r="AI1877">
        <v>6.5460000000000003</v>
      </c>
      <c r="AJ1877">
        <v>5.7</v>
      </c>
      <c r="AK1877">
        <v>1.1480699999999999</v>
      </c>
      <c r="AR1877" s="3"/>
    </row>
    <row r="1878" spans="1:44" hidden="1" outlineLevel="1" x14ac:dyDescent="0.2">
      <c r="A1878" s="2">
        <v>35500</v>
      </c>
      <c r="B1878">
        <v>19.25</v>
      </c>
      <c r="E1878" s="2">
        <v>35500</v>
      </c>
      <c r="F1878">
        <v>811.34</v>
      </c>
      <c r="G1878">
        <f t="shared" si="264"/>
        <v>-2.839058563264274E-3</v>
      </c>
      <c r="H1878" s="2">
        <v>35500</v>
      </c>
      <c r="I1878">
        <v>1070.6099999999999</v>
      </c>
      <c r="J1878">
        <f t="shared" si="265"/>
        <v>-2.8221750307367843E-3</v>
      </c>
      <c r="K1878">
        <f t="shared" si="261"/>
        <v>-3.0501750307367842E-3</v>
      </c>
      <c r="L1878">
        <v>-8.7270272013150359E-3</v>
      </c>
      <c r="N1878" s="2">
        <v>35500</v>
      </c>
      <c r="O1878">
        <v>12.296900000000001</v>
      </c>
      <c r="Q1878" s="2">
        <v>35500</v>
      </c>
      <c r="R1878">
        <v>12646.95</v>
      </c>
      <c r="S1878" s="8">
        <f t="shared" si="266"/>
        <v>-1.6250176962101293E-2</v>
      </c>
      <c r="T1878" s="9">
        <f t="shared" si="262"/>
        <v>-1.6478176962101292E-2</v>
      </c>
      <c r="U1878" s="3">
        <f>Sheet1!$B$17+Sheet1!$B$18*'Portfolio allocation'!K1878</f>
        <v>-3.0114392126217408E-3</v>
      </c>
      <c r="V1878" s="13">
        <f t="shared" si="267"/>
        <v>-1.3466737749479551E-2</v>
      </c>
      <c r="W1878" s="13"/>
      <c r="X1878" s="2">
        <v>35500</v>
      </c>
      <c r="Y1878">
        <v>34.863500000000002</v>
      </c>
      <c r="AA1878" s="2">
        <v>35500</v>
      </c>
      <c r="AB1878">
        <v>422.4</v>
      </c>
      <c r="AC1878">
        <f t="shared" si="268"/>
        <v>-8.5154697700828841E-4</v>
      </c>
      <c r="AD1878">
        <f t="shared" si="263"/>
        <v>-1.0787469770082883E-3</v>
      </c>
      <c r="AE1878">
        <f>Sheet2!$B$17+Sheet2!$B$18*'Portfolio allocation'!K1878</f>
        <v>-2.6589064429697645E-3</v>
      </c>
      <c r="AF1878">
        <f t="shared" si="269"/>
        <v>1.5801594659614763E-3</v>
      </c>
      <c r="AH1878" s="2">
        <v>35500</v>
      </c>
      <c r="AI1878">
        <v>6.5629999999999997</v>
      </c>
      <c r="AJ1878">
        <v>5.68</v>
      </c>
      <c r="AK1878">
        <v>1.14625</v>
      </c>
      <c r="AR1878" s="3"/>
    </row>
    <row r="1879" spans="1:44" hidden="1" outlineLevel="1" x14ac:dyDescent="0.2">
      <c r="A1879" s="2">
        <v>35501</v>
      </c>
      <c r="B1879">
        <v>19.61</v>
      </c>
      <c r="E1879" s="2">
        <v>35501</v>
      </c>
      <c r="F1879">
        <v>804.26</v>
      </c>
      <c r="G1879">
        <f t="shared" si="264"/>
        <v>-8.726304631843651E-3</v>
      </c>
      <c r="H1879" s="2">
        <v>35501</v>
      </c>
      <c r="I1879">
        <v>1061.51</v>
      </c>
      <c r="J1879">
        <f t="shared" si="265"/>
        <v>-8.4998272013150356E-3</v>
      </c>
      <c r="K1879">
        <f t="shared" si="261"/>
        <v>-8.7270272013150359E-3</v>
      </c>
      <c r="L1879">
        <v>-1.8306420932445371E-2</v>
      </c>
      <c r="N1879" s="2">
        <v>35501</v>
      </c>
      <c r="O1879">
        <v>12.3438</v>
      </c>
      <c r="Q1879" s="2">
        <v>35501</v>
      </c>
      <c r="R1879">
        <v>12695.16</v>
      </c>
      <c r="S1879" s="8">
        <f t="shared" si="266"/>
        <v>3.8119862891843326E-3</v>
      </c>
      <c r="T1879" s="9">
        <f t="shared" si="262"/>
        <v>3.5847862891843327E-3</v>
      </c>
      <c r="U1879" s="3">
        <f>Sheet1!$B$17+Sheet1!$B$18*'Portfolio allocation'!K1879</f>
        <v>-9.5240678932755306E-3</v>
      </c>
      <c r="V1879" s="13">
        <f t="shared" si="267"/>
        <v>1.3108854182459863E-2</v>
      </c>
      <c r="W1879" s="13"/>
      <c r="X1879" s="2">
        <v>35501</v>
      </c>
      <c r="Y1879">
        <v>34.594799999999999</v>
      </c>
      <c r="AA1879" s="2">
        <v>35501</v>
      </c>
      <c r="AB1879">
        <v>419.14</v>
      </c>
      <c r="AC1879">
        <f t="shared" si="268"/>
        <v>-7.7178030303030054E-3</v>
      </c>
      <c r="AD1879">
        <f t="shared" si="263"/>
        <v>-7.9462030303030055E-3</v>
      </c>
      <c r="AE1879">
        <f>Sheet2!$B$17+Sheet2!$B$18*'Portfolio allocation'!K1879</f>
        <v>-7.706908222645528E-3</v>
      </c>
      <c r="AF1879">
        <f t="shared" si="269"/>
        <v>-2.3929480765747749E-4</v>
      </c>
      <c r="AH1879" s="2">
        <v>35501</v>
      </c>
      <c r="AI1879">
        <v>6.5940000000000003</v>
      </c>
      <c r="AJ1879">
        <v>5.71</v>
      </c>
      <c r="AK1879">
        <v>1.14838</v>
      </c>
      <c r="AR1879" s="3"/>
    </row>
    <row r="1880" spans="1:44" hidden="1" outlineLevel="1" x14ac:dyDescent="0.2">
      <c r="A1880" s="2">
        <v>35502</v>
      </c>
      <c r="B1880">
        <v>19.79</v>
      </c>
      <c r="E1880" s="2">
        <v>35502</v>
      </c>
      <c r="F1880">
        <v>789.56</v>
      </c>
      <c r="G1880">
        <f t="shared" si="264"/>
        <v>-1.8277671399796191E-2</v>
      </c>
      <c r="H1880" s="2">
        <v>35502</v>
      </c>
      <c r="I1880">
        <v>1042.32</v>
      </c>
      <c r="J1880">
        <f t="shared" si="265"/>
        <v>-1.8078020932445371E-2</v>
      </c>
      <c r="K1880">
        <f t="shared" si="261"/>
        <v>-1.8306420932445371E-2</v>
      </c>
      <c r="L1880">
        <v>4.3459297259957532E-3</v>
      </c>
      <c r="N1880" s="2">
        <v>35502</v>
      </c>
      <c r="O1880">
        <v>12.453099999999999</v>
      </c>
      <c r="Q1880" s="2">
        <v>35502</v>
      </c>
      <c r="R1880">
        <v>12807.64</v>
      </c>
      <c r="S1880" s="8">
        <f t="shared" si="266"/>
        <v>8.8600695068041802E-3</v>
      </c>
      <c r="T1880" s="9">
        <f t="shared" si="262"/>
        <v>8.63166950680418E-3</v>
      </c>
      <c r="U1880" s="3">
        <f>Sheet1!$B$17+Sheet1!$B$18*'Portfolio allocation'!K1880</f>
        <v>-2.051379115575036E-2</v>
      </c>
      <c r="V1880" s="13">
        <f t="shared" si="267"/>
        <v>2.9145460662554541E-2</v>
      </c>
      <c r="W1880" s="13"/>
      <c r="X1880" s="2">
        <v>35502</v>
      </c>
      <c r="Y1880">
        <v>34.1173</v>
      </c>
      <c r="AA1880" s="2">
        <v>35502</v>
      </c>
      <c r="AB1880">
        <v>413.36</v>
      </c>
      <c r="AC1880">
        <f t="shared" si="268"/>
        <v>-1.3790141718757365E-2</v>
      </c>
      <c r="AD1880">
        <f t="shared" si="263"/>
        <v>-1.4020541718757365E-2</v>
      </c>
      <c r="AE1880">
        <f>Sheet2!$B$17+Sheet2!$B$18*'Portfolio allocation'!K1880</f>
        <v>-1.6225149520804099E-2</v>
      </c>
      <c r="AF1880">
        <f t="shared" si="269"/>
        <v>2.2046078020467336E-3</v>
      </c>
      <c r="AH1880" s="2">
        <v>35502</v>
      </c>
      <c r="AI1880">
        <v>6.7030000000000003</v>
      </c>
      <c r="AJ1880">
        <v>5.76</v>
      </c>
      <c r="AK1880">
        <v>1.1492599999999999</v>
      </c>
      <c r="AR1880" s="3"/>
    </row>
    <row r="1881" spans="1:44" hidden="1" outlineLevel="1" x14ac:dyDescent="0.2">
      <c r="A1881" s="2">
        <v>35503</v>
      </c>
      <c r="B1881">
        <v>19.809999999999999</v>
      </c>
      <c r="E1881" s="2">
        <v>35503</v>
      </c>
      <c r="F1881">
        <v>793.17</v>
      </c>
      <c r="G1881">
        <f t="shared" si="264"/>
        <v>4.5721667764324625E-3</v>
      </c>
      <c r="H1881" s="2">
        <v>35503</v>
      </c>
      <c r="I1881">
        <v>1047.0899999999999</v>
      </c>
      <c r="J1881">
        <f t="shared" si="265"/>
        <v>4.5763297259957536E-3</v>
      </c>
      <c r="K1881">
        <f t="shared" si="261"/>
        <v>4.3459297259957532E-3</v>
      </c>
      <c r="L1881">
        <v>3.0174943280902276E-3</v>
      </c>
      <c r="N1881" s="2">
        <v>35503</v>
      </c>
      <c r="O1881">
        <v>12.375</v>
      </c>
      <c r="Q1881" s="2">
        <v>35503</v>
      </c>
      <c r="R1881">
        <v>12727.3</v>
      </c>
      <c r="S1881" s="8">
        <f t="shared" si="266"/>
        <v>-6.2728184115106167E-3</v>
      </c>
      <c r="T1881" s="9">
        <f t="shared" si="262"/>
        <v>-6.5032184115106171E-3</v>
      </c>
      <c r="U1881" s="3">
        <f>Sheet1!$B$17+Sheet1!$B$18*'Portfolio allocation'!K1881</f>
        <v>5.4735596065230915E-3</v>
      </c>
      <c r="V1881" s="13">
        <f t="shared" si="267"/>
        <v>-1.1976778018033709E-2</v>
      </c>
      <c r="W1881" s="13"/>
      <c r="X1881" s="2">
        <v>35503</v>
      </c>
      <c r="Y1881">
        <v>34.296399999999998</v>
      </c>
      <c r="AA1881" s="2">
        <v>35503</v>
      </c>
      <c r="AB1881">
        <v>415.53</v>
      </c>
      <c r="AC1881">
        <f t="shared" si="268"/>
        <v>5.2496613121733038E-3</v>
      </c>
      <c r="AD1881">
        <f t="shared" si="263"/>
        <v>5.0200613121733038E-3</v>
      </c>
      <c r="AE1881">
        <f>Sheet2!$B$17+Sheet2!$B$18*'Portfolio allocation'!K1881</f>
        <v>3.9178985984148476E-3</v>
      </c>
      <c r="AF1881">
        <f t="shared" si="269"/>
        <v>1.1021627137584563E-3</v>
      </c>
      <c r="AH1881" s="2">
        <v>35503</v>
      </c>
      <c r="AI1881">
        <v>6.6929999999999996</v>
      </c>
      <c r="AJ1881">
        <v>5.74</v>
      </c>
      <c r="AK1881">
        <v>1.1498600000000001</v>
      </c>
      <c r="AR1881" s="3"/>
    </row>
    <row r="1882" spans="1:44" hidden="1" outlineLevel="1" x14ac:dyDescent="0.2">
      <c r="A1882" s="2">
        <v>35506</v>
      </c>
      <c r="B1882">
        <v>20.95</v>
      </c>
      <c r="E1882" s="2">
        <v>35506</v>
      </c>
      <c r="F1882">
        <v>795.71</v>
      </c>
      <c r="G1882">
        <f t="shared" si="264"/>
        <v>3.2023399775584771E-3</v>
      </c>
      <c r="H1882" s="2">
        <v>35506</v>
      </c>
      <c r="I1882">
        <v>1050.49</v>
      </c>
      <c r="J1882">
        <f t="shared" si="265"/>
        <v>3.2470943280902276E-3</v>
      </c>
      <c r="K1882">
        <f t="shared" si="261"/>
        <v>3.0174943280902276E-3</v>
      </c>
      <c r="L1882">
        <v>-7.8177356205199298E-3</v>
      </c>
      <c r="N1882" s="2">
        <v>35506</v>
      </c>
      <c r="O1882">
        <v>12.5625</v>
      </c>
      <c r="Q1882" s="2">
        <v>35506</v>
      </c>
      <c r="R1882">
        <v>12920.13</v>
      </c>
      <c r="S1882" s="8">
        <f t="shared" si="266"/>
        <v>1.5150896105222689E-2</v>
      </c>
      <c r="T1882" s="9">
        <f t="shared" si="262"/>
        <v>1.4921296105222689E-2</v>
      </c>
      <c r="U1882" s="3">
        <f>Sheet1!$B$17+Sheet1!$B$18*'Portfolio allocation'!K1882</f>
        <v>3.9495448510157294E-3</v>
      </c>
      <c r="V1882" s="13">
        <f t="shared" si="267"/>
        <v>1.0971751254206959E-2</v>
      </c>
      <c r="W1882" s="13"/>
      <c r="X1882" s="2">
        <v>35506</v>
      </c>
      <c r="Y1882">
        <v>33.311399999999999</v>
      </c>
      <c r="AA1882" s="2">
        <v>35506</v>
      </c>
      <c r="AB1882">
        <v>403.59</v>
      </c>
      <c r="AC1882">
        <f t="shared" si="268"/>
        <v>-2.873438740885137E-2</v>
      </c>
      <c r="AD1882">
        <f t="shared" si="263"/>
        <v>-2.8965187408851369E-2</v>
      </c>
      <c r="AE1882">
        <f>Sheet2!$B$17+Sheet2!$B$18*'Portfolio allocation'!K1882</f>
        <v>2.736619951145036E-3</v>
      </c>
      <c r="AF1882">
        <f t="shared" si="269"/>
        <v>-3.1701807359996406E-2</v>
      </c>
      <c r="AH1882" s="2">
        <v>35506</v>
      </c>
      <c r="AI1882">
        <v>6.7119999999999997</v>
      </c>
      <c r="AJ1882">
        <v>5.77</v>
      </c>
      <c r="AK1882">
        <v>1.1546400000000001</v>
      </c>
      <c r="AR1882" s="3"/>
    </row>
    <row r="1883" spans="1:44" hidden="1" outlineLevel="1" x14ac:dyDescent="0.2">
      <c r="A1883" s="2">
        <v>35507</v>
      </c>
      <c r="B1883">
        <v>21.26</v>
      </c>
      <c r="E1883" s="2">
        <v>35507</v>
      </c>
      <c r="F1883">
        <v>789.66</v>
      </c>
      <c r="G1883">
        <f t="shared" si="264"/>
        <v>-7.6032725490443598E-3</v>
      </c>
      <c r="H1883" s="2">
        <v>35507</v>
      </c>
      <c r="I1883">
        <v>1042.52</v>
      </c>
      <c r="J1883">
        <f t="shared" si="265"/>
        <v>-7.5869356205199301E-3</v>
      </c>
      <c r="K1883">
        <f t="shared" si="261"/>
        <v>-7.8177356205199298E-3</v>
      </c>
      <c r="L1883">
        <v>-5.1419767639948842E-3</v>
      </c>
      <c r="N1883" s="2">
        <v>35507</v>
      </c>
      <c r="O1883">
        <v>12.453099999999999</v>
      </c>
      <c r="Q1883" s="2">
        <v>35507</v>
      </c>
      <c r="R1883">
        <v>12807.64</v>
      </c>
      <c r="S1883" s="8">
        <f t="shared" si="266"/>
        <v>-8.7065687419554116E-3</v>
      </c>
      <c r="T1883" s="9">
        <f t="shared" si="262"/>
        <v>-8.9373687419554114E-3</v>
      </c>
      <c r="U1883" s="3">
        <f>Sheet1!$B$17+Sheet1!$B$18*'Portfolio allocation'!K1883</f>
        <v>-8.4809055472741864E-3</v>
      </c>
      <c r="V1883" s="13">
        <f t="shared" si="267"/>
        <v>-4.5646319468122497E-4</v>
      </c>
      <c r="W1883" s="13"/>
      <c r="X1883" s="2">
        <v>35507</v>
      </c>
      <c r="Y1883">
        <v>33.281500000000001</v>
      </c>
      <c r="AA1883" s="2">
        <v>35507</v>
      </c>
      <c r="AB1883">
        <v>403.23</v>
      </c>
      <c r="AC1883">
        <f t="shared" si="268"/>
        <v>-8.9199435070230759E-4</v>
      </c>
      <c r="AD1883">
        <f t="shared" si="263"/>
        <v>-1.1227943507023076E-3</v>
      </c>
      <c r="AE1883">
        <f>Sheet2!$B$17+Sheet2!$B$18*'Portfolio allocation'!K1883</f>
        <v>-6.8983429508762033E-3</v>
      </c>
      <c r="AF1883">
        <f t="shared" si="269"/>
        <v>5.775548600173896E-3</v>
      </c>
      <c r="AH1883" s="2">
        <v>35507</v>
      </c>
      <c r="AI1883">
        <v>6.7190000000000003</v>
      </c>
      <c r="AJ1883">
        <v>5.77</v>
      </c>
      <c r="AK1883">
        <v>1.16164</v>
      </c>
      <c r="AR1883" s="3"/>
    </row>
    <row r="1884" spans="1:44" hidden="1" outlineLevel="1" x14ac:dyDescent="0.2">
      <c r="A1884" s="2">
        <v>35508</v>
      </c>
      <c r="B1884">
        <v>21.74</v>
      </c>
      <c r="E1884" s="2">
        <v>35508</v>
      </c>
      <c r="F1884">
        <v>785.77</v>
      </c>
      <c r="G1884">
        <f t="shared" si="264"/>
        <v>-4.9261707570346092E-3</v>
      </c>
      <c r="H1884" s="2">
        <v>35508</v>
      </c>
      <c r="I1884">
        <v>1037.4000000000001</v>
      </c>
      <c r="J1884">
        <f t="shared" si="265"/>
        <v>-4.9111767639948845E-3</v>
      </c>
      <c r="K1884">
        <f t="shared" si="261"/>
        <v>-5.1419767639948842E-3</v>
      </c>
      <c r="L1884">
        <v>-4.1548697127435936E-3</v>
      </c>
      <c r="N1884" s="2">
        <v>35508</v>
      </c>
      <c r="O1884">
        <v>12.0938</v>
      </c>
      <c r="Q1884" s="2">
        <v>35508</v>
      </c>
      <c r="R1884">
        <v>12438.04</v>
      </c>
      <c r="S1884" s="8">
        <f t="shared" si="266"/>
        <v>-2.885777551523927E-2</v>
      </c>
      <c r="T1884" s="9">
        <f t="shared" si="262"/>
        <v>-2.908857551523927E-2</v>
      </c>
      <c r="U1884" s="3">
        <f>Sheet1!$B$17+Sheet1!$B$18*'Portfolio allocation'!K1884</f>
        <v>-5.4112071743212514E-3</v>
      </c>
      <c r="V1884" s="13">
        <f t="shared" si="267"/>
        <v>-2.367736834091802E-2</v>
      </c>
      <c r="W1884" s="13"/>
      <c r="X1884" s="2">
        <v>35508</v>
      </c>
      <c r="Y1884">
        <v>32.923299999999998</v>
      </c>
      <c r="AA1884" s="2">
        <v>35508</v>
      </c>
      <c r="AB1884">
        <v>398.89</v>
      </c>
      <c r="AC1884">
        <f t="shared" si="268"/>
        <v>-1.0763088063884263E-2</v>
      </c>
      <c r="AD1884">
        <f t="shared" si="263"/>
        <v>-1.0994688063884263E-2</v>
      </c>
      <c r="AE1884">
        <f>Sheet2!$B$17+Sheet2!$B$18*'Portfolio allocation'!K1884</f>
        <v>-4.5189899108716847E-3</v>
      </c>
      <c r="AF1884">
        <f t="shared" si="269"/>
        <v>-6.4756981530125785E-3</v>
      </c>
      <c r="AH1884" s="2">
        <v>35508</v>
      </c>
      <c r="AI1884">
        <v>6.7389999999999999</v>
      </c>
      <c r="AJ1884">
        <v>5.79</v>
      </c>
      <c r="AK1884">
        <v>1.16062</v>
      </c>
      <c r="AR1884" s="3"/>
    </row>
    <row r="1885" spans="1:44" hidden="1" outlineLevel="1" x14ac:dyDescent="0.2">
      <c r="A1885" s="2">
        <v>35509</v>
      </c>
      <c r="B1885">
        <v>21.22</v>
      </c>
      <c r="E1885" s="2">
        <v>35509</v>
      </c>
      <c r="F1885">
        <v>782.65</v>
      </c>
      <c r="G1885">
        <f t="shared" si="264"/>
        <v>-3.9706275373201372E-3</v>
      </c>
      <c r="H1885" s="2">
        <v>35509</v>
      </c>
      <c r="I1885">
        <v>1033.33</v>
      </c>
      <c r="J1885">
        <f t="shared" si="265"/>
        <v>-3.9232697127435934E-3</v>
      </c>
      <c r="K1885">
        <f t="shared" si="261"/>
        <v>-4.1548697127435936E-3</v>
      </c>
      <c r="L1885">
        <v>1.634547960477395E-3</v>
      </c>
      <c r="N1885" s="2">
        <v>35509</v>
      </c>
      <c r="O1885">
        <v>12</v>
      </c>
      <c r="Q1885" s="2">
        <v>35509</v>
      </c>
      <c r="R1885">
        <v>12341.62</v>
      </c>
      <c r="S1885" s="8">
        <f t="shared" si="266"/>
        <v>-7.7520252387032196E-3</v>
      </c>
      <c r="T1885" s="9">
        <f t="shared" si="262"/>
        <v>-7.9836252387032198E-3</v>
      </c>
      <c r="U1885" s="3">
        <f>Sheet1!$B$17+Sheet1!$B$18*'Portfolio allocation'!K1885</f>
        <v>-4.2787729485062927E-3</v>
      </c>
      <c r="V1885" s="13">
        <f t="shared" si="267"/>
        <v>-3.7048522901969271E-3</v>
      </c>
      <c r="W1885" s="13"/>
      <c r="X1885" s="2">
        <v>35509</v>
      </c>
      <c r="Y1885">
        <v>32.6845</v>
      </c>
      <c r="AA1885" s="2">
        <v>35509</v>
      </c>
      <c r="AB1885">
        <v>396</v>
      </c>
      <c r="AC1885">
        <f t="shared" si="268"/>
        <v>-7.2451051668379618E-3</v>
      </c>
      <c r="AD1885">
        <f t="shared" si="263"/>
        <v>-7.478305166837962E-3</v>
      </c>
      <c r="AE1885">
        <f>Sheet2!$B$17+Sheet2!$B$18*'Portfolio allocation'!K1885</f>
        <v>-3.6412291375205181E-3</v>
      </c>
      <c r="AF1885">
        <f t="shared" si="269"/>
        <v>-3.8370760293174439E-3</v>
      </c>
      <c r="AH1885" s="2">
        <v>35509</v>
      </c>
      <c r="AI1885">
        <v>6.73</v>
      </c>
      <c r="AJ1885">
        <v>5.83</v>
      </c>
      <c r="AK1885">
        <v>1.1569499999999999</v>
      </c>
      <c r="AR1885" s="3"/>
    </row>
    <row r="1886" spans="1:44" hidden="1" outlineLevel="1" x14ac:dyDescent="0.2">
      <c r="A1886" s="2">
        <v>35510</v>
      </c>
      <c r="B1886">
        <v>19.690000000000001</v>
      </c>
      <c r="E1886" s="2">
        <v>35510</v>
      </c>
      <c r="F1886">
        <v>784.1</v>
      </c>
      <c r="G1886">
        <f t="shared" si="264"/>
        <v>1.8526799974445396E-3</v>
      </c>
      <c r="H1886" s="2">
        <v>35510</v>
      </c>
      <c r="I1886">
        <v>1035.26</v>
      </c>
      <c r="J1886">
        <f t="shared" si="265"/>
        <v>1.867747960477395E-3</v>
      </c>
      <c r="K1886">
        <f t="shared" si="261"/>
        <v>1.634547960477395E-3</v>
      </c>
      <c r="L1886">
        <v>8.4486088982477139E-3</v>
      </c>
      <c r="N1886" s="2">
        <v>35510</v>
      </c>
      <c r="O1886">
        <v>11.75</v>
      </c>
      <c r="Q1886" s="2">
        <v>35510</v>
      </c>
      <c r="R1886">
        <v>12084.5</v>
      </c>
      <c r="S1886" s="8">
        <f t="shared" si="266"/>
        <v>-2.0833569661033224E-2</v>
      </c>
      <c r="T1886" s="9">
        <f t="shared" si="262"/>
        <v>-2.1066769661033224E-2</v>
      </c>
      <c r="U1886" s="3">
        <f>Sheet1!$B$17+Sheet1!$B$18*'Portfolio allocation'!K1886</f>
        <v>2.3629937295684559E-3</v>
      </c>
      <c r="V1886" s="13">
        <f t="shared" si="267"/>
        <v>-2.3429763390601679E-2</v>
      </c>
      <c r="W1886" s="13"/>
      <c r="X1886" s="2">
        <v>35510</v>
      </c>
      <c r="Y1886">
        <v>31.639800000000001</v>
      </c>
      <c r="AA1886" s="2">
        <v>35510</v>
      </c>
      <c r="AB1886">
        <v>383.34</v>
      </c>
      <c r="AC1886">
        <f t="shared" si="268"/>
        <v>-3.1969696969696981E-2</v>
      </c>
      <c r="AD1886">
        <f t="shared" si="263"/>
        <v>-3.2204896969696979E-2</v>
      </c>
      <c r="AE1886">
        <f>Sheet2!$B$17+Sheet2!$B$18*'Portfolio allocation'!K1886</f>
        <v>1.506868758910871E-3</v>
      </c>
      <c r="AF1886">
        <f t="shared" si="269"/>
        <v>-3.3711765728607852E-2</v>
      </c>
      <c r="AH1886" s="2">
        <v>35510</v>
      </c>
      <c r="AI1886">
        <v>6.7370000000000001</v>
      </c>
      <c r="AJ1886">
        <v>5.88</v>
      </c>
      <c r="AK1886">
        <v>1.1594599999999999</v>
      </c>
      <c r="AR1886" s="3"/>
    </row>
    <row r="1887" spans="1:44" hidden="1" outlineLevel="1" x14ac:dyDescent="0.2">
      <c r="A1887" s="2">
        <v>35513</v>
      </c>
      <c r="B1887">
        <v>20.059999999999999</v>
      </c>
      <c r="E1887" s="2">
        <v>35513</v>
      </c>
      <c r="F1887">
        <v>790.89</v>
      </c>
      <c r="G1887">
        <f t="shared" si="264"/>
        <v>8.6596097436550945E-3</v>
      </c>
      <c r="H1887" s="2">
        <v>35513</v>
      </c>
      <c r="I1887">
        <v>1044.25</v>
      </c>
      <c r="J1887">
        <f t="shared" si="265"/>
        <v>8.6838088982477135E-3</v>
      </c>
      <c r="K1887">
        <f t="shared" si="261"/>
        <v>8.4486088982477139E-3</v>
      </c>
      <c r="L1887">
        <v>-2.4469139573856306E-3</v>
      </c>
      <c r="N1887" s="2">
        <v>35513</v>
      </c>
      <c r="O1887">
        <v>11.265599999999999</v>
      </c>
      <c r="Q1887" s="2">
        <v>35513</v>
      </c>
      <c r="R1887">
        <v>11586.34</v>
      </c>
      <c r="S1887" s="8">
        <f t="shared" si="266"/>
        <v>-4.122305432578921E-2</v>
      </c>
      <c r="T1887" s="9">
        <f t="shared" si="262"/>
        <v>-4.1458254325789208E-2</v>
      </c>
      <c r="U1887" s="3">
        <f>Sheet1!$B$17+Sheet1!$B$18*'Portfolio allocation'!K1887</f>
        <v>1.0180257128647825E-2</v>
      </c>
      <c r="V1887" s="13">
        <f t="shared" si="267"/>
        <v>-5.1638511454437035E-2</v>
      </c>
      <c r="W1887" s="13"/>
      <c r="X1887" s="2">
        <v>35513</v>
      </c>
      <c r="Y1887">
        <v>32.654699999999998</v>
      </c>
      <c r="AA1887" s="2">
        <v>35513</v>
      </c>
      <c r="AB1887">
        <v>395.64</v>
      </c>
      <c r="AC1887">
        <f t="shared" si="268"/>
        <v>3.2086398497417568E-2</v>
      </c>
      <c r="AD1887">
        <f t="shared" si="263"/>
        <v>3.1851598497417567E-2</v>
      </c>
      <c r="AE1887">
        <f>Sheet2!$B$17+Sheet2!$B$18*'Portfolio allocation'!K1887</f>
        <v>7.5661055871934545E-3</v>
      </c>
      <c r="AF1887">
        <f t="shared" si="269"/>
        <v>2.4285492910224114E-2</v>
      </c>
      <c r="AH1887" s="2">
        <v>35513</v>
      </c>
      <c r="AI1887">
        <v>6.7030000000000003</v>
      </c>
      <c r="AJ1887">
        <v>5.87</v>
      </c>
      <c r="AK1887">
        <v>1.15649</v>
      </c>
      <c r="AR1887" s="3"/>
    </row>
    <row r="1888" spans="1:44" hidden="1" outlineLevel="1" x14ac:dyDescent="0.2">
      <c r="A1888" s="2">
        <v>35514</v>
      </c>
      <c r="B1888">
        <v>19.260000000000002</v>
      </c>
      <c r="E1888" s="2">
        <v>35514</v>
      </c>
      <c r="F1888">
        <v>789.07</v>
      </c>
      <c r="G1888">
        <f t="shared" si="264"/>
        <v>-2.3012049716141236E-3</v>
      </c>
      <c r="H1888" s="2">
        <v>35514</v>
      </c>
      <c r="I1888">
        <v>1041.94</v>
      </c>
      <c r="J1888">
        <f t="shared" si="265"/>
        <v>-2.2121139573856308E-3</v>
      </c>
      <c r="K1888">
        <f t="shared" si="261"/>
        <v>-2.4469139573856306E-3</v>
      </c>
      <c r="L1888">
        <v>1.8174610668559E-3</v>
      </c>
      <c r="N1888" s="2">
        <v>35514</v>
      </c>
      <c r="O1888">
        <v>11.289099999999999</v>
      </c>
      <c r="Q1888" s="2">
        <v>35514</v>
      </c>
      <c r="R1888">
        <v>11610.45</v>
      </c>
      <c r="S1888" s="8">
        <f t="shared" si="266"/>
        <v>2.0808987134850465E-3</v>
      </c>
      <c r="T1888" s="9">
        <f t="shared" si="262"/>
        <v>1.8460987134850464E-3</v>
      </c>
      <c r="U1888" s="3">
        <f>Sheet1!$B$17+Sheet1!$B$18*'Portfolio allocation'!K1888</f>
        <v>-2.3193628206045571E-3</v>
      </c>
      <c r="V1888" s="13">
        <f t="shared" si="267"/>
        <v>4.1654615340896038E-3</v>
      </c>
      <c r="W1888" s="13"/>
      <c r="X1888" s="2">
        <v>35514</v>
      </c>
      <c r="Y1888">
        <v>32.445700000000002</v>
      </c>
      <c r="AA1888" s="2">
        <v>35514</v>
      </c>
      <c r="AB1888">
        <v>393.11</v>
      </c>
      <c r="AC1888">
        <f t="shared" si="268"/>
        <v>-6.3947022545748355E-3</v>
      </c>
      <c r="AD1888">
        <f t="shared" si="263"/>
        <v>-6.6311022545748359E-3</v>
      </c>
      <c r="AE1888">
        <f>Sheet2!$B$17+Sheet2!$B$18*'Portfolio allocation'!K1888</f>
        <v>-2.1224713059639789E-3</v>
      </c>
      <c r="AF1888">
        <f t="shared" si="269"/>
        <v>-4.508630948610857E-3</v>
      </c>
      <c r="AH1888" s="2">
        <v>35514</v>
      </c>
      <c r="AI1888">
        <v>6.75</v>
      </c>
      <c r="AJ1888">
        <v>5.91</v>
      </c>
      <c r="AK1888">
        <v>1.1548799999999999</v>
      </c>
      <c r="AR1888" s="3"/>
    </row>
    <row r="1889" spans="1:44" hidden="1" outlineLevel="1" x14ac:dyDescent="0.2">
      <c r="A1889" s="2">
        <v>35515</v>
      </c>
      <c r="B1889">
        <v>18.32</v>
      </c>
      <c r="E1889" s="2">
        <v>35515</v>
      </c>
      <c r="F1889">
        <v>790.5</v>
      </c>
      <c r="G1889">
        <f t="shared" si="264"/>
        <v>1.8122600022811852E-3</v>
      </c>
      <c r="H1889" s="2">
        <v>35515</v>
      </c>
      <c r="I1889">
        <v>1044.08</v>
      </c>
      <c r="J1889">
        <f t="shared" si="265"/>
        <v>2.0538610668558999E-3</v>
      </c>
      <c r="K1889">
        <f t="shared" si="261"/>
        <v>1.8174610668559E-3</v>
      </c>
      <c r="L1889">
        <v>-2.1252515424105351E-2</v>
      </c>
      <c r="N1889" s="2">
        <v>35515</v>
      </c>
      <c r="O1889">
        <v>11.7813</v>
      </c>
      <c r="Q1889" s="2">
        <v>35515</v>
      </c>
      <c r="R1889">
        <v>12116.64</v>
      </c>
      <c r="S1889" s="8">
        <f t="shared" si="266"/>
        <v>4.3597793367182058E-2</v>
      </c>
      <c r="T1889" s="9">
        <f t="shared" si="262"/>
        <v>4.3361393367182061E-2</v>
      </c>
      <c r="U1889" s="3">
        <f>Sheet1!$B$17+Sheet1!$B$18*'Portfolio allocation'!K1889</f>
        <v>2.5728362808404553E-3</v>
      </c>
      <c r="V1889" s="13">
        <f t="shared" si="267"/>
        <v>4.0788557086341604E-2</v>
      </c>
      <c r="W1889" s="13"/>
      <c r="X1889" s="2">
        <v>35515</v>
      </c>
      <c r="Y1889">
        <v>33.490400000000001</v>
      </c>
      <c r="AA1889" s="2">
        <v>35515</v>
      </c>
      <c r="AB1889">
        <v>405.76</v>
      </c>
      <c r="AC1889">
        <f t="shared" si="268"/>
        <v>3.2179288239932768E-2</v>
      </c>
      <c r="AD1889">
        <f t="shared" si="263"/>
        <v>3.1940488239932771E-2</v>
      </c>
      <c r="AE1889">
        <f>Sheet2!$B$17+Sheet2!$B$18*'Portfolio allocation'!K1889</f>
        <v>1.669519759638033E-3</v>
      </c>
      <c r="AF1889">
        <f t="shared" si="269"/>
        <v>3.0270968480294737E-2</v>
      </c>
      <c r="AH1889" s="2">
        <v>35515</v>
      </c>
      <c r="AI1889">
        <v>6.782</v>
      </c>
      <c r="AJ1889">
        <v>5.97</v>
      </c>
      <c r="AK1889">
        <v>1.1552</v>
      </c>
      <c r="AR1889" s="3"/>
    </row>
    <row r="1890" spans="1:44" hidden="1" outlineLevel="1" x14ac:dyDescent="0.2">
      <c r="A1890" s="2">
        <v>35516</v>
      </c>
      <c r="B1890">
        <v>20.5</v>
      </c>
      <c r="E1890" s="2">
        <v>35516</v>
      </c>
      <c r="F1890">
        <v>773.88</v>
      </c>
      <c r="G1890">
        <f t="shared" si="264"/>
        <v>-2.1024667931688779E-2</v>
      </c>
      <c r="H1890" s="2">
        <v>35516</v>
      </c>
      <c r="I1890">
        <v>1022.14</v>
      </c>
      <c r="J1890">
        <f t="shared" si="265"/>
        <v>-2.101371542410535E-2</v>
      </c>
      <c r="K1890">
        <f t="shared" si="261"/>
        <v>-2.1252515424105351E-2</v>
      </c>
      <c r="L1890">
        <v>-2.4079999999999997E-4</v>
      </c>
      <c r="N1890" s="2">
        <v>35516</v>
      </c>
      <c r="O1890">
        <v>11.7188</v>
      </c>
      <c r="Q1890" s="2">
        <v>35516</v>
      </c>
      <c r="R1890">
        <v>12052.36</v>
      </c>
      <c r="S1890" s="8">
        <f t="shared" si="266"/>
        <v>-5.3051010841288493E-3</v>
      </c>
      <c r="T1890" s="9">
        <f t="shared" si="262"/>
        <v>-5.5439010841288492E-3</v>
      </c>
      <c r="U1890" s="3">
        <f>Sheet1!$B$17+Sheet1!$B$18*'Portfolio allocation'!K1890</f>
        <v>-2.3893625420546186E-2</v>
      </c>
      <c r="V1890" s="13">
        <f t="shared" si="267"/>
        <v>1.8349724336417336E-2</v>
      </c>
      <c r="W1890" s="13"/>
      <c r="X1890" s="2">
        <v>35516</v>
      </c>
      <c r="Y1890">
        <v>32.714399999999998</v>
      </c>
      <c r="AA1890" s="2">
        <v>35516</v>
      </c>
      <c r="AB1890">
        <v>396.36</v>
      </c>
      <c r="AC1890">
        <f t="shared" si="268"/>
        <v>-2.3166403785488954E-2</v>
      </c>
      <c r="AD1890">
        <f t="shared" si="263"/>
        <v>-2.3407203785488953E-2</v>
      </c>
      <c r="AE1890">
        <f>Sheet2!$B$17+Sheet2!$B$18*'Portfolio allocation'!K1890</f>
        <v>-1.8844891904456422E-2</v>
      </c>
      <c r="AF1890">
        <f t="shared" si="269"/>
        <v>-4.5623118810325311E-3</v>
      </c>
      <c r="AH1890" s="2">
        <v>35516</v>
      </c>
      <c r="AI1890">
        <v>6.8970000000000002</v>
      </c>
      <c r="AJ1890">
        <v>6.02</v>
      </c>
      <c r="AK1890">
        <v>1.1651400000000001</v>
      </c>
      <c r="AR1890" s="3"/>
    </row>
    <row r="1891" spans="1:44" hidden="1" outlineLevel="1" x14ac:dyDescent="0.2">
      <c r="A1891" s="2">
        <v>35517</v>
      </c>
      <c r="B1891">
        <v>20.5</v>
      </c>
      <c r="E1891" s="2">
        <v>35517</v>
      </c>
      <c r="F1891">
        <v>773.88</v>
      </c>
      <c r="G1891">
        <f t="shared" si="264"/>
        <v>0</v>
      </c>
      <c r="H1891" s="2">
        <v>35517</v>
      </c>
      <c r="I1891">
        <v>1022.14</v>
      </c>
      <c r="J1891">
        <f t="shared" si="265"/>
        <v>0</v>
      </c>
      <c r="K1891">
        <f t="shared" si="261"/>
        <v>-2.4079999999999997E-4</v>
      </c>
      <c r="L1891">
        <v>-2.1901237904787998E-2</v>
      </c>
      <c r="N1891" s="2">
        <v>35517</v>
      </c>
      <c r="O1891">
        <v>11.7188</v>
      </c>
      <c r="Q1891" s="2">
        <v>35517</v>
      </c>
      <c r="R1891">
        <v>12052.36</v>
      </c>
      <c r="S1891" s="8">
        <f t="shared" si="266"/>
        <v>0</v>
      </c>
      <c r="T1891" s="9">
        <f t="shared" si="262"/>
        <v>-2.408E-4</v>
      </c>
      <c r="U1891" s="3">
        <f>Sheet1!$B$17+Sheet1!$B$18*'Portfolio allocation'!K1891</f>
        <v>2.1154702167107631E-4</v>
      </c>
      <c r="V1891" s="13">
        <f t="shared" si="267"/>
        <v>-4.5234702167107631E-4</v>
      </c>
      <c r="W1891" s="13"/>
      <c r="X1891" s="2">
        <v>35517</v>
      </c>
      <c r="Y1891">
        <v>32.714399999999998</v>
      </c>
      <c r="AA1891" s="2">
        <v>35517</v>
      </c>
      <c r="AB1891">
        <v>396.36</v>
      </c>
      <c r="AC1891">
        <f t="shared" si="268"/>
        <v>0</v>
      </c>
      <c r="AD1891">
        <f t="shared" si="263"/>
        <v>-2.4079999999999997E-4</v>
      </c>
      <c r="AE1891">
        <f>Sheet2!$B$17+Sheet2!$B$18*'Portfolio allocation'!K1891</f>
        <v>-1.6073849199925888E-4</v>
      </c>
      <c r="AF1891">
        <f t="shared" si="269"/>
        <v>-8.0061508000741087E-5</v>
      </c>
      <c r="AH1891" s="2">
        <v>35517</v>
      </c>
      <c r="AI1891">
        <v>6.8970000000000002</v>
      </c>
      <c r="AJ1891">
        <v>6.02</v>
      </c>
      <c r="AK1891">
        <v>1.1660299999999999</v>
      </c>
      <c r="AR1891" s="3"/>
    </row>
    <row r="1892" spans="1:44" hidden="1" outlineLevel="1" x14ac:dyDescent="0.2">
      <c r="A1892" s="2">
        <v>35520</v>
      </c>
      <c r="B1892">
        <v>22.14</v>
      </c>
      <c r="E1892" s="2">
        <v>35520</v>
      </c>
      <c r="F1892">
        <v>757.12</v>
      </c>
      <c r="G1892">
        <f t="shared" si="264"/>
        <v>-2.1657104460639842E-2</v>
      </c>
      <c r="H1892" s="2">
        <v>35520</v>
      </c>
      <c r="I1892">
        <v>1000</v>
      </c>
      <c r="J1892">
        <f t="shared" si="265"/>
        <v>-2.1660437904787999E-2</v>
      </c>
      <c r="K1892">
        <f t="shared" si="261"/>
        <v>-2.1901237904787998E-2</v>
      </c>
      <c r="L1892">
        <v>3.0892000000000554E-3</v>
      </c>
      <c r="N1892" s="2">
        <v>35520</v>
      </c>
      <c r="O1892">
        <v>11.460900000000001</v>
      </c>
      <c r="Q1892" s="2">
        <v>35520</v>
      </c>
      <c r="R1892">
        <v>11787.21</v>
      </c>
      <c r="S1892" s="8">
        <f t="shared" si="266"/>
        <v>-2.1999840695100525E-2</v>
      </c>
      <c r="T1892" s="9">
        <f t="shared" si="262"/>
        <v>-2.2240640695100525E-2</v>
      </c>
      <c r="U1892" s="3">
        <f>Sheet1!$B$17+Sheet1!$B$18*'Portfolio allocation'!K1892</f>
        <v>-2.4637856291199339E-2</v>
      </c>
      <c r="V1892" s="13">
        <f t="shared" si="267"/>
        <v>2.3972155960988138E-3</v>
      </c>
      <c r="W1892" s="13"/>
      <c r="X1892" s="2">
        <v>35520</v>
      </c>
      <c r="Y1892">
        <v>32.774099999999997</v>
      </c>
      <c r="AA1892" s="2">
        <v>35520</v>
      </c>
      <c r="AB1892">
        <v>397.08</v>
      </c>
      <c r="AC1892">
        <f t="shared" si="268"/>
        <v>1.8165304268846771E-3</v>
      </c>
      <c r="AD1892">
        <f t="shared" si="263"/>
        <v>1.5757304268846771E-3</v>
      </c>
      <c r="AE1892">
        <f>Sheet2!$B$17+Sheet2!$B$18*'Portfolio allocation'!K1892</f>
        <v>-1.942175248468677E-2</v>
      </c>
      <c r="AF1892">
        <f t="shared" si="269"/>
        <v>2.0997482911571448E-2</v>
      </c>
      <c r="AH1892" s="2">
        <v>35520</v>
      </c>
      <c r="AI1892">
        <v>6.9050000000000002</v>
      </c>
      <c r="AJ1892">
        <v>6.02</v>
      </c>
      <c r="AK1892">
        <v>1.1704600000000001</v>
      </c>
      <c r="AR1892" s="3"/>
    </row>
    <row r="1893" spans="1:44" hidden="1" outlineLevel="1" x14ac:dyDescent="0.2">
      <c r="A1893" s="2">
        <v>35521</v>
      </c>
      <c r="B1893">
        <v>20.84</v>
      </c>
      <c r="E1893" s="2">
        <v>35521</v>
      </c>
      <c r="F1893">
        <v>759.64</v>
      </c>
      <c r="G1893">
        <f t="shared" si="264"/>
        <v>3.3284023668638252E-3</v>
      </c>
      <c r="H1893" s="2">
        <v>35521</v>
      </c>
      <c r="I1893">
        <v>1003.33</v>
      </c>
      <c r="J1893">
        <f t="shared" si="265"/>
        <v>3.3300000000000551E-3</v>
      </c>
      <c r="K1893">
        <f t="shared" si="261"/>
        <v>3.0892000000000554E-3</v>
      </c>
      <c r="L1893">
        <v>-1.2598845045996936E-2</v>
      </c>
      <c r="N1893" s="2">
        <v>35521</v>
      </c>
      <c r="O1893">
        <v>11.6563</v>
      </c>
      <c r="Q1893" s="2">
        <v>35521</v>
      </c>
      <c r="R1893">
        <v>11988.09</v>
      </c>
      <c r="S1893" s="8">
        <f t="shared" si="266"/>
        <v>1.7042200826149712E-2</v>
      </c>
      <c r="T1893" s="9">
        <f t="shared" si="262"/>
        <v>1.6801400826149712E-2</v>
      </c>
      <c r="U1893" s="3">
        <f>Sheet1!$B$17+Sheet1!$B$18*'Portfolio allocation'!K1893</f>
        <v>4.0318074150940755E-3</v>
      </c>
      <c r="V1893" s="13">
        <f t="shared" si="267"/>
        <v>1.2769593411055637E-2</v>
      </c>
      <c r="W1893" s="13"/>
      <c r="X1893" s="2">
        <v>35521</v>
      </c>
      <c r="Y1893">
        <v>32.654699999999998</v>
      </c>
      <c r="AA1893" s="2">
        <v>35521</v>
      </c>
      <c r="AB1893">
        <v>395.64</v>
      </c>
      <c r="AC1893">
        <f t="shared" si="268"/>
        <v>-3.6264732547597323E-3</v>
      </c>
      <c r="AD1893">
        <f t="shared" si="263"/>
        <v>-3.8664732547597325E-3</v>
      </c>
      <c r="AE1893">
        <f>Sheet2!$B$17+Sheet2!$B$18*'Portfolio allocation'!K1893</f>
        <v>2.8003824639843979E-3</v>
      </c>
      <c r="AF1893">
        <f t="shared" si="269"/>
        <v>-6.6668557187441304E-3</v>
      </c>
      <c r="AH1893" s="2">
        <v>35521</v>
      </c>
      <c r="AI1893">
        <v>6.875</v>
      </c>
      <c r="AJ1893">
        <v>6</v>
      </c>
      <c r="AK1893">
        <v>1.17065</v>
      </c>
      <c r="AR1893" s="3"/>
    </row>
    <row r="1894" spans="1:44" hidden="1" outlineLevel="1" x14ac:dyDescent="0.2">
      <c r="A1894" s="2">
        <v>35522</v>
      </c>
      <c r="B1894">
        <v>21.3</v>
      </c>
      <c r="E1894" s="2">
        <v>35522</v>
      </c>
      <c r="F1894">
        <v>750.11</v>
      </c>
      <c r="G1894">
        <f t="shared" si="264"/>
        <v>-1.2545416249802543E-2</v>
      </c>
      <c r="H1894" s="2">
        <v>35522</v>
      </c>
      <c r="I1894">
        <v>990.93</v>
      </c>
      <c r="J1894">
        <f t="shared" si="265"/>
        <v>-1.2358845045996936E-2</v>
      </c>
      <c r="K1894">
        <f t="shared" si="261"/>
        <v>-1.2598845045996936E-2</v>
      </c>
      <c r="L1894">
        <v>4.3362845004274962E-5</v>
      </c>
      <c r="N1894" s="2">
        <v>35522</v>
      </c>
      <c r="O1894">
        <v>11.5</v>
      </c>
      <c r="Q1894" s="2">
        <v>35522</v>
      </c>
      <c r="R1894">
        <v>11827.39</v>
      </c>
      <c r="S1894" s="8">
        <f t="shared" si="266"/>
        <v>-1.3404971100483998E-2</v>
      </c>
      <c r="T1894" s="9">
        <f t="shared" si="262"/>
        <v>-1.3644971100483998E-2</v>
      </c>
      <c r="U1894" s="3">
        <f>Sheet1!$B$17+Sheet1!$B$18*'Portfolio allocation'!K1894</f>
        <v>-1.3965915449607789E-2</v>
      </c>
      <c r="V1894" s="13">
        <f t="shared" si="267"/>
        <v>3.2094434912379073E-4</v>
      </c>
      <c r="W1894" s="13"/>
      <c r="X1894" s="2">
        <v>35522</v>
      </c>
      <c r="Y1894">
        <v>31.938300000000002</v>
      </c>
      <c r="AA1894" s="2">
        <v>35522</v>
      </c>
      <c r="AB1894">
        <v>386.96</v>
      </c>
      <c r="AC1894">
        <f t="shared" si="268"/>
        <v>-2.1939136588818187E-2</v>
      </c>
      <c r="AD1894">
        <f t="shared" si="263"/>
        <v>-2.2178336588818185E-2</v>
      </c>
      <c r="AE1894">
        <f>Sheet2!$B$17+Sheet2!$B$18*'Portfolio allocation'!K1894</f>
        <v>-1.1149827429143683E-2</v>
      </c>
      <c r="AF1894">
        <f t="shared" si="269"/>
        <v>-1.1028509159674502E-2</v>
      </c>
      <c r="AH1894" s="2">
        <v>35522</v>
      </c>
      <c r="AI1894">
        <v>6.8620000000000001</v>
      </c>
      <c r="AJ1894">
        <v>5.98</v>
      </c>
      <c r="AK1894">
        <v>1.1710700000000001</v>
      </c>
      <c r="AR1894" s="3"/>
    </row>
    <row r="1895" spans="1:44" hidden="1" outlineLevel="1" x14ac:dyDescent="0.2">
      <c r="A1895" s="2">
        <v>35523</v>
      </c>
      <c r="B1895">
        <v>21.19</v>
      </c>
      <c r="E1895" s="2">
        <v>35523</v>
      </c>
      <c r="F1895">
        <v>750.32</v>
      </c>
      <c r="G1895">
        <f t="shared" si="264"/>
        <v>2.7995893935561789E-4</v>
      </c>
      <c r="H1895" s="2">
        <v>35523</v>
      </c>
      <c r="I1895">
        <v>991.21</v>
      </c>
      <c r="J1895">
        <f t="shared" si="265"/>
        <v>2.8256284500427498E-4</v>
      </c>
      <c r="K1895">
        <f t="shared" si="261"/>
        <v>4.3362845004274962E-5</v>
      </c>
      <c r="L1895">
        <v>9.8910342107120953E-3</v>
      </c>
      <c r="N1895" s="2">
        <v>35523</v>
      </c>
      <c r="O1895">
        <v>11.890599999999999</v>
      </c>
      <c r="Q1895" s="2">
        <v>35523</v>
      </c>
      <c r="R1895">
        <v>12229.13</v>
      </c>
      <c r="S1895" s="8">
        <f t="shared" si="266"/>
        <v>3.3966919159679421E-2</v>
      </c>
      <c r="T1895" s="9">
        <f t="shared" si="262"/>
        <v>3.3727719159679419E-2</v>
      </c>
      <c r="U1895" s="3">
        <f>Sheet1!$B$17+Sheet1!$B$18*'Portfolio allocation'!K1895</f>
        <v>5.3754583910417303E-4</v>
      </c>
      <c r="V1895" s="13">
        <f t="shared" si="267"/>
        <v>3.3190173320575243E-2</v>
      </c>
      <c r="W1895" s="13"/>
      <c r="X1895" s="2">
        <v>35523</v>
      </c>
      <c r="Y1895">
        <v>31.311499999999999</v>
      </c>
      <c r="AA1895" s="2">
        <v>35523</v>
      </c>
      <c r="AB1895">
        <v>379.36</v>
      </c>
      <c r="AC1895">
        <f t="shared" si="268"/>
        <v>-1.9640272896423339E-2</v>
      </c>
      <c r="AD1895">
        <f t="shared" si="263"/>
        <v>-1.9878272896423337E-2</v>
      </c>
      <c r="AE1895">
        <f>Sheet2!$B$17+Sheet2!$B$18*'Portfolio allocation'!K1895</f>
        <v>9.1946359428392868E-5</v>
      </c>
      <c r="AF1895">
        <f t="shared" si="269"/>
        <v>-1.997021925585173E-2</v>
      </c>
      <c r="AH1895" s="2">
        <v>35523</v>
      </c>
      <c r="AI1895">
        <v>6.8570000000000002</v>
      </c>
      <c r="AJ1895">
        <v>5.95</v>
      </c>
      <c r="AK1895">
        <v>1.1728499999999999</v>
      </c>
      <c r="AR1895" s="3"/>
    </row>
    <row r="1896" spans="1:44" hidden="1" outlineLevel="1" x14ac:dyDescent="0.2">
      <c r="A1896" s="2">
        <v>35524</v>
      </c>
      <c r="B1896">
        <v>19.23</v>
      </c>
      <c r="E1896" s="2">
        <v>35524</v>
      </c>
      <c r="F1896">
        <v>757.9</v>
      </c>
      <c r="G1896">
        <f t="shared" si="264"/>
        <v>1.0102356327966744E-2</v>
      </c>
      <c r="H1896" s="2">
        <v>35524</v>
      </c>
      <c r="I1896">
        <v>1001.25</v>
      </c>
      <c r="J1896">
        <f t="shared" si="265"/>
        <v>1.0129034210712096E-2</v>
      </c>
      <c r="K1896">
        <f t="shared" si="261"/>
        <v>9.8910342107120953E-3</v>
      </c>
      <c r="L1896">
        <v>5.3538087390760884E-3</v>
      </c>
      <c r="N1896" s="2">
        <v>35524</v>
      </c>
      <c r="O1896">
        <v>11.773400000000001</v>
      </c>
      <c r="Q1896" s="2">
        <v>35524</v>
      </c>
      <c r="R1896">
        <v>12108.61</v>
      </c>
      <c r="S1896" s="8">
        <f t="shared" si="266"/>
        <v>-9.8551573169962658E-3</v>
      </c>
      <c r="T1896" s="9">
        <f t="shared" si="262"/>
        <v>-1.0093157316996266E-2</v>
      </c>
      <c r="U1896" s="3">
        <f>Sheet1!$B$17+Sheet1!$B$18*'Portfolio allocation'!K1896</f>
        <v>1.1835044003025716E-2</v>
      </c>
      <c r="V1896" s="13">
        <f t="shared" si="267"/>
        <v>-2.1928201320021982E-2</v>
      </c>
      <c r="W1896" s="13"/>
      <c r="X1896" s="2">
        <v>35524</v>
      </c>
      <c r="Y1896">
        <v>30.863800000000001</v>
      </c>
      <c r="AA1896" s="2">
        <v>35524</v>
      </c>
      <c r="AB1896">
        <v>373.94</v>
      </c>
      <c r="AC1896">
        <f t="shared" si="268"/>
        <v>-1.4287220582032911E-2</v>
      </c>
      <c r="AD1896">
        <f t="shared" si="263"/>
        <v>-1.4526420582032911E-2</v>
      </c>
      <c r="AE1896">
        <f>Sheet2!$B$17+Sheet2!$B$18*'Portfolio allocation'!K1896</f>
        <v>8.8487469746347421E-3</v>
      </c>
      <c r="AF1896">
        <f t="shared" si="269"/>
        <v>-2.3375167556667652E-2</v>
      </c>
      <c r="AH1896" s="2">
        <v>35524</v>
      </c>
      <c r="AI1896">
        <v>6.9029999999999996</v>
      </c>
      <c r="AJ1896">
        <v>5.98</v>
      </c>
      <c r="AK1896">
        <v>1.1689400000000001</v>
      </c>
      <c r="AR1896" s="3"/>
    </row>
    <row r="1897" spans="1:44" hidden="1" outlineLevel="1" x14ac:dyDescent="0.2">
      <c r="A1897" s="2">
        <v>35527</v>
      </c>
      <c r="B1897">
        <v>18.510000000000002</v>
      </c>
      <c r="E1897" s="2">
        <v>35527</v>
      </c>
      <c r="F1897">
        <v>762.13</v>
      </c>
      <c r="G1897">
        <f t="shared" si="264"/>
        <v>5.5812112415887238E-3</v>
      </c>
      <c r="H1897" s="2">
        <v>35527</v>
      </c>
      <c r="I1897">
        <v>1006.85</v>
      </c>
      <c r="J1897">
        <f t="shared" si="265"/>
        <v>5.5930087390760885E-3</v>
      </c>
      <c r="K1897">
        <f t="shared" si="261"/>
        <v>5.3538087390760884E-3</v>
      </c>
      <c r="L1897">
        <v>5.2833731141679165E-3</v>
      </c>
      <c r="N1897" s="2">
        <v>35527</v>
      </c>
      <c r="O1897">
        <v>11.984400000000001</v>
      </c>
      <c r="Q1897" s="2">
        <v>35527</v>
      </c>
      <c r="R1897">
        <v>12325.55</v>
      </c>
      <c r="S1897" s="8">
        <f t="shared" si="266"/>
        <v>1.7916177001323641E-2</v>
      </c>
      <c r="T1897" s="9">
        <f t="shared" si="262"/>
        <v>1.7676977001323643E-2</v>
      </c>
      <c r="U1897" s="3">
        <f>Sheet1!$B$17+Sheet1!$B$18*'Portfolio allocation'!K1897</f>
        <v>6.629823953379849E-3</v>
      </c>
      <c r="V1897" s="13">
        <f t="shared" si="267"/>
        <v>1.1047153047943794E-2</v>
      </c>
      <c r="W1897" s="13"/>
      <c r="X1897" s="2">
        <v>35527</v>
      </c>
      <c r="Y1897">
        <v>31.639800000000001</v>
      </c>
      <c r="AA1897" s="2">
        <v>35527</v>
      </c>
      <c r="AB1897">
        <v>383.34</v>
      </c>
      <c r="AC1897">
        <f t="shared" si="268"/>
        <v>2.5137722629298809E-2</v>
      </c>
      <c r="AD1897">
        <f t="shared" si="263"/>
        <v>2.4898922629298808E-2</v>
      </c>
      <c r="AE1897">
        <f>Sheet2!$B$17+Sheet2!$B$18*'Portfolio allocation'!K1897</f>
        <v>4.8141303301650748E-3</v>
      </c>
      <c r="AF1897">
        <f t="shared" si="269"/>
        <v>2.0084792299133732E-2</v>
      </c>
      <c r="AH1897" s="2">
        <v>35527</v>
      </c>
      <c r="AI1897">
        <v>6.8490000000000002</v>
      </c>
      <c r="AJ1897">
        <v>5.97</v>
      </c>
      <c r="AK1897">
        <v>1.14636</v>
      </c>
      <c r="AR1897" s="3"/>
    </row>
    <row r="1898" spans="1:44" hidden="1" outlineLevel="1" x14ac:dyDescent="0.2">
      <c r="A1898" s="2">
        <v>35528</v>
      </c>
      <c r="B1898">
        <v>18.440000000000001</v>
      </c>
      <c r="E1898" s="2">
        <v>35528</v>
      </c>
      <c r="F1898">
        <v>766.12</v>
      </c>
      <c r="G1898">
        <f t="shared" si="264"/>
        <v>5.2353273063650008E-3</v>
      </c>
      <c r="H1898" s="2">
        <v>35528</v>
      </c>
      <c r="I1898">
        <v>1012.41</v>
      </c>
      <c r="J1898">
        <f t="shared" si="265"/>
        <v>5.5221731141679165E-3</v>
      </c>
      <c r="K1898">
        <f t="shared" si="261"/>
        <v>5.2833731141679165E-3</v>
      </c>
      <c r="L1898">
        <v>-7.3805755296767524E-3</v>
      </c>
      <c r="N1898" s="2">
        <v>35528</v>
      </c>
      <c r="O1898">
        <v>12.2813</v>
      </c>
      <c r="Q1898" s="2">
        <v>35528</v>
      </c>
      <c r="R1898">
        <v>12630.88</v>
      </c>
      <c r="S1898" s="8">
        <f t="shared" si="266"/>
        <v>2.4772119702568984E-2</v>
      </c>
      <c r="T1898" s="9">
        <f t="shared" si="262"/>
        <v>2.4533319702568984E-2</v>
      </c>
      <c r="U1898" s="3">
        <f>Sheet1!$B$17+Sheet1!$B$18*'Portfolio allocation'!K1898</f>
        <v>6.5490184194090736E-3</v>
      </c>
      <c r="V1898" s="13">
        <f t="shared" si="267"/>
        <v>1.798430128315991E-2</v>
      </c>
      <c r="W1898" s="13"/>
      <c r="X1898" s="2">
        <v>35528</v>
      </c>
      <c r="Y1898">
        <v>32.6248</v>
      </c>
      <c r="AA1898" s="2">
        <v>35528</v>
      </c>
      <c r="AB1898">
        <v>395.28</v>
      </c>
      <c r="AC1898">
        <f t="shared" si="268"/>
        <v>3.1147284395053987E-2</v>
      </c>
      <c r="AD1898">
        <f t="shared" si="263"/>
        <v>3.0908084395053988E-2</v>
      </c>
      <c r="AE1898">
        <f>Sheet2!$B$17+Sheet2!$B$18*'Portfolio allocation'!K1898</f>
        <v>4.7514971755214146E-3</v>
      </c>
      <c r="AF1898">
        <f t="shared" si="269"/>
        <v>2.6156587219532575E-2</v>
      </c>
      <c r="AH1898" s="2">
        <v>35528</v>
      </c>
      <c r="AI1898">
        <v>6.8849999999999998</v>
      </c>
      <c r="AJ1898">
        <v>5.98</v>
      </c>
      <c r="AK1898">
        <v>1.1455</v>
      </c>
      <c r="AR1898" s="3"/>
    </row>
    <row r="1899" spans="1:44" hidden="1" outlineLevel="1" x14ac:dyDescent="0.2">
      <c r="A1899" s="2">
        <v>35529</v>
      </c>
      <c r="B1899">
        <v>18.559999999999999</v>
      </c>
      <c r="E1899" s="2">
        <v>35529</v>
      </c>
      <c r="F1899">
        <v>760.6</v>
      </c>
      <c r="G1899">
        <f t="shared" si="264"/>
        <v>-7.2051375763587666E-3</v>
      </c>
      <c r="H1899" s="2">
        <v>35529</v>
      </c>
      <c r="I1899">
        <v>1005.18</v>
      </c>
      <c r="J1899">
        <f t="shared" si="265"/>
        <v>-7.1413755296767523E-3</v>
      </c>
      <c r="K1899">
        <f t="shared" si="261"/>
        <v>-7.3805755296767524E-3</v>
      </c>
      <c r="L1899">
        <v>-3.1938946815495192E-3</v>
      </c>
      <c r="N1899" s="2">
        <v>35529</v>
      </c>
      <c r="O1899">
        <v>12.25</v>
      </c>
      <c r="Q1899" s="2">
        <v>35529</v>
      </c>
      <c r="R1899">
        <v>12598.74</v>
      </c>
      <c r="S1899" s="8">
        <f t="shared" si="266"/>
        <v>-2.5445574655130754E-3</v>
      </c>
      <c r="T1899" s="9">
        <f t="shared" si="262"/>
        <v>-2.7837574655130756E-3</v>
      </c>
      <c r="U1899" s="3">
        <f>Sheet1!$B$17+Sheet1!$B$18*'Portfolio allocation'!K1899</f>
        <v>-7.9793844119488526E-3</v>
      </c>
      <c r="V1899" s="13">
        <f t="shared" si="267"/>
        <v>5.195626946435777E-3</v>
      </c>
      <c r="W1899" s="13"/>
      <c r="X1899" s="2">
        <v>35529</v>
      </c>
      <c r="Y1899">
        <v>31.789100000000001</v>
      </c>
      <c r="AA1899" s="2">
        <v>35529</v>
      </c>
      <c r="AB1899">
        <v>385.15</v>
      </c>
      <c r="AC1899">
        <f t="shared" si="268"/>
        <v>-2.5627403359643752E-2</v>
      </c>
      <c r="AD1899">
        <f t="shared" si="263"/>
        <v>-2.5866603359643751E-2</v>
      </c>
      <c r="AE1899">
        <f>Sheet2!$B$17+Sheet2!$B$18*'Portfolio allocation'!K1899</f>
        <v>-6.5096090451358338E-3</v>
      </c>
      <c r="AF1899">
        <f t="shared" si="269"/>
        <v>-1.9356994314507915E-2</v>
      </c>
      <c r="AH1899" s="2">
        <v>35529</v>
      </c>
      <c r="AI1899">
        <v>6.8920000000000003</v>
      </c>
      <c r="AJ1899">
        <v>5.98</v>
      </c>
      <c r="AK1899">
        <v>1.1398699999999999</v>
      </c>
      <c r="AR1899" s="3"/>
    </row>
    <row r="1900" spans="1:44" hidden="1" outlineLevel="1" x14ac:dyDescent="0.2">
      <c r="A1900" s="2">
        <v>35530</v>
      </c>
      <c r="B1900">
        <v>19.010000000000002</v>
      </c>
      <c r="E1900" s="2">
        <v>35530</v>
      </c>
      <c r="F1900">
        <v>758.34</v>
      </c>
      <c r="G1900">
        <f t="shared" si="264"/>
        <v>-2.9713384170391155E-3</v>
      </c>
      <c r="H1900" s="2">
        <v>35530</v>
      </c>
      <c r="I1900">
        <v>1002.21</v>
      </c>
      <c r="J1900">
        <f t="shared" si="265"/>
        <v>-2.954694681549519E-3</v>
      </c>
      <c r="K1900">
        <f t="shared" si="261"/>
        <v>-3.1938946815495192E-3</v>
      </c>
      <c r="L1900">
        <v>-2.7449466195707421E-2</v>
      </c>
      <c r="N1900" s="2">
        <v>35530</v>
      </c>
      <c r="O1900">
        <v>12.0938</v>
      </c>
      <c r="Q1900" s="2">
        <v>35530</v>
      </c>
      <c r="R1900">
        <v>12438.04</v>
      </c>
      <c r="S1900" s="8">
        <f t="shared" si="266"/>
        <v>-1.2755243778346026E-2</v>
      </c>
      <c r="T1900" s="9">
        <f t="shared" si="262"/>
        <v>-1.2994443778346026E-2</v>
      </c>
      <c r="U1900" s="3">
        <f>Sheet1!$B$17+Sheet1!$B$18*'Portfolio allocation'!K1900</f>
        <v>-3.176318038374433E-3</v>
      </c>
      <c r="V1900" s="13">
        <f t="shared" si="267"/>
        <v>-9.8181257399715931E-3</v>
      </c>
      <c r="W1900" s="13"/>
      <c r="X1900" s="2">
        <v>35530</v>
      </c>
      <c r="Y1900">
        <v>31.7592</v>
      </c>
      <c r="AA1900" s="2">
        <v>35530</v>
      </c>
      <c r="AB1900">
        <v>384.79</v>
      </c>
      <c r="AC1900">
        <f t="shared" si="268"/>
        <v>-9.3470076593527018E-4</v>
      </c>
      <c r="AD1900">
        <f t="shared" si="263"/>
        <v>-1.1743007659352702E-3</v>
      </c>
      <c r="AE1900">
        <f>Sheet2!$B$17+Sheet2!$B$18*'Portfolio allocation'!K1900</f>
        <v>-2.7867056230923577E-3</v>
      </c>
      <c r="AF1900">
        <f t="shared" si="269"/>
        <v>1.6124048571570875E-3</v>
      </c>
      <c r="AH1900" s="2">
        <v>35530</v>
      </c>
      <c r="AI1900">
        <v>6.9029999999999996</v>
      </c>
      <c r="AJ1900">
        <v>5.99</v>
      </c>
      <c r="AK1900">
        <v>1.1409199999999999</v>
      </c>
      <c r="AR1900" s="3"/>
    </row>
    <row r="1901" spans="1:44" hidden="1" outlineLevel="1" x14ac:dyDescent="0.2">
      <c r="A1901" s="2">
        <v>35531</v>
      </c>
      <c r="B1901">
        <v>19.760000000000002</v>
      </c>
      <c r="E1901" s="2">
        <v>35531</v>
      </c>
      <c r="F1901">
        <v>737.65</v>
      </c>
      <c r="G1901">
        <f t="shared" si="264"/>
        <v>-2.7283276630535203E-2</v>
      </c>
      <c r="H1901" s="2">
        <v>35531</v>
      </c>
      <c r="I1901">
        <v>974.94</v>
      </c>
      <c r="J1901">
        <f t="shared" si="265"/>
        <v>-2.7209866195707422E-2</v>
      </c>
      <c r="K1901">
        <f t="shared" si="261"/>
        <v>-2.7449466195707421E-2</v>
      </c>
      <c r="L1901">
        <v>8.0050613330050011E-3</v>
      </c>
      <c r="N1901" s="2">
        <v>35531</v>
      </c>
      <c r="O1901">
        <v>11.875</v>
      </c>
      <c r="Q1901" s="2">
        <v>35531</v>
      </c>
      <c r="R1901">
        <v>12213.06</v>
      </c>
      <c r="S1901" s="8">
        <f t="shared" si="266"/>
        <v>-1.8088058890307623E-2</v>
      </c>
      <c r="T1901" s="9">
        <f t="shared" si="262"/>
        <v>-1.8327658890307623E-2</v>
      </c>
      <c r="U1901" s="3">
        <f>Sheet1!$B$17+Sheet1!$B$18*'Portfolio allocation'!K1901</f>
        <v>-3.1002924397345911E-2</v>
      </c>
      <c r="V1901" s="13">
        <f t="shared" si="267"/>
        <v>1.2675265507038288E-2</v>
      </c>
      <c r="W1901" s="13"/>
      <c r="X1901" s="2">
        <v>35531</v>
      </c>
      <c r="Y1901">
        <v>31.848800000000001</v>
      </c>
      <c r="AA1901" s="2">
        <v>35531</v>
      </c>
      <c r="AB1901">
        <v>385.87</v>
      </c>
      <c r="AC1901">
        <f t="shared" si="268"/>
        <v>2.8067257465109741E-3</v>
      </c>
      <c r="AD1901">
        <f t="shared" si="263"/>
        <v>2.5651257465109743E-3</v>
      </c>
      <c r="AE1901">
        <f>Sheet2!$B$17+Sheet2!$B$18*'Portfolio allocation'!K1901</f>
        <v>-2.4355378629077946E-2</v>
      </c>
      <c r="AF1901">
        <f t="shared" si="269"/>
        <v>2.6920504375588919E-2</v>
      </c>
      <c r="AH1901" s="2">
        <v>35531</v>
      </c>
      <c r="AI1901">
        <v>6.968</v>
      </c>
      <c r="AJ1901">
        <v>6.04</v>
      </c>
      <c r="AK1901">
        <v>1.1377999999999999</v>
      </c>
      <c r="AR1901" s="3"/>
    </row>
    <row r="1902" spans="1:44" hidden="1" outlineLevel="1" x14ac:dyDescent="0.2">
      <c r="A1902" s="2">
        <v>35534</v>
      </c>
      <c r="B1902">
        <v>19.09</v>
      </c>
      <c r="E1902" s="2">
        <v>35534</v>
      </c>
      <c r="F1902">
        <v>743.73</v>
      </c>
      <c r="G1902">
        <f t="shared" si="264"/>
        <v>8.2423913780249602E-3</v>
      </c>
      <c r="H1902" s="2">
        <v>35534</v>
      </c>
      <c r="I1902">
        <v>982.98</v>
      </c>
      <c r="J1902">
        <f t="shared" si="265"/>
        <v>8.2466613330050009E-3</v>
      </c>
      <c r="K1902">
        <f t="shared" si="261"/>
        <v>8.0050613330050011E-3</v>
      </c>
      <c r="L1902">
        <v>1.4529809387779988E-2</v>
      </c>
      <c r="N1902" s="2">
        <v>35534</v>
      </c>
      <c r="O1902">
        <v>12.171900000000001</v>
      </c>
      <c r="Q1902" s="2">
        <v>35534</v>
      </c>
      <c r="R1902">
        <v>12518.39</v>
      </c>
      <c r="S1902" s="8">
        <f t="shared" si="266"/>
        <v>2.500028657846598E-2</v>
      </c>
      <c r="T1902" s="9">
        <f t="shared" si="262"/>
        <v>2.4758686578465978E-2</v>
      </c>
      <c r="U1902" s="3">
        <f>Sheet1!$B$17+Sheet1!$B$18*'Portfolio allocation'!K1902</f>
        <v>9.6714081208112146E-3</v>
      </c>
      <c r="V1902" s="13">
        <f t="shared" si="267"/>
        <v>1.5087278457654764E-2</v>
      </c>
      <c r="W1902" s="13"/>
      <c r="X1902" s="2">
        <v>35534</v>
      </c>
      <c r="Y1902">
        <v>32.594999999999999</v>
      </c>
      <c r="AA1902" s="2">
        <v>35534</v>
      </c>
      <c r="AB1902">
        <v>394.91</v>
      </c>
      <c r="AC1902">
        <f t="shared" si="268"/>
        <v>2.3427579236530383E-2</v>
      </c>
      <c r="AD1902">
        <f t="shared" si="263"/>
        <v>2.3185979236530381E-2</v>
      </c>
      <c r="AE1902">
        <f>Sheet2!$B$17+Sheet2!$B$18*'Portfolio allocation'!K1902</f>
        <v>7.171691776257808E-3</v>
      </c>
      <c r="AF1902">
        <f t="shared" si="269"/>
        <v>1.6014287460272572E-2</v>
      </c>
      <c r="AH1902" s="2">
        <v>35534</v>
      </c>
      <c r="AI1902">
        <v>6.9729999999999999</v>
      </c>
      <c r="AJ1902">
        <v>6.04</v>
      </c>
      <c r="AK1902">
        <v>1.1389800000000001</v>
      </c>
      <c r="AR1902" s="3"/>
    </row>
    <row r="1903" spans="1:44" hidden="1" outlineLevel="1" x14ac:dyDescent="0.2">
      <c r="A1903" s="2">
        <v>35535</v>
      </c>
      <c r="B1903">
        <v>18.25</v>
      </c>
      <c r="E1903" s="2">
        <v>35535</v>
      </c>
      <c r="F1903">
        <v>754.72</v>
      </c>
      <c r="G1903">
        <f t="shared" si="264"/>
        <v>1.477686794939026E-2</v>
      </c>
      <c r="H1903" s="2">
        <v>35535</v>
      </c>
      <c r="I1903">
        <v>997.5</v>
      </c>
      <c r="J1903">
        <f t="shared" si="265"/>
        <v>1.4771409387779988E-2</v>
      </c>
      <c r="K1903">
        <f t="shared" si="261"/>
        <v>1.4529809387779988E-2</v>
      </c>
      <c r="L1903">
        <v>1.1499748370927383E-2</v>
      </c>
      <c r="N1903" s="2">
        <v>35535</v>
      </c>
      <c r="O1903">
        <v>12.140599999999999</v>
      </c>
      <c r="Q1903" s="2">
        <v>35535</v>
      </c>
      <c r="R1903">
        <v>12486.25</v>
      </c>
      <c r="S1903" s="8">
        <f t="shared" si="266"/>
        <v>-2.5674228075655003E-3</v>
      </c>
      <c r="T1903" s="9">
        <f t="shared" si="262"/>
        <v>-2.8090228075655001E-3</v>
      </c>
      <c r="U1903" s="3">
        <f>Sheet1!$B$17+Sheet1!$B$18*'Portfolio allocation'!K1903</f>
        <v>1.7156764448354827E-2</v>
      </c>
      <c r="V1903" s="13">
        <f t="shared" si="267"/>
        <v>-1.9965787255920325E-2</v>
      </c>
      <c r="W1903" s="13"/>
      <c r="X1903" s="2">
        <v>35535</v>
      </c>
      <c r="Y1903">
        <v>32.923299999999998</v>
      </c>
      <c r="AA1903" s="2">
        <v>35535</v>
      </c>
      <c r="AB1903">
        <v>398.89</v>
      </c>
      <c r="AC1903">
        <f t="shared" si="268"/>
        <v>1.0078245676229836E-2</v>
      </c>
      <c r="AD1903">
        <f t="shared" si="263"/>
        <v>9.838645676229836E-3</v>
      </c>
      <c r="AE1903">
        <f>Sheet2!$B$17+Sheet2!$B$18*'Portfolio allocation'!K1903</f>
        <v>1.2973664207941741E-2</v>
      </c>
      <c r="AF1903">
        <f t="shared" si="269"/>
        <v>-3.1350185317119052E-3</v>
      </c>
      <c r="AH1903" s="2">
        <v>35535</v>
      </c>
      <c r="AI1903">
        <v>6.8680000000000003</v>
      </c>
      <c r="AJ1903">
        <v>5.99</v>
      </c>
      <c r="AK1903">
        <v>1.1317900000000001</v>
      </c>
      <c r="AR1903" s="3"/>
    </row>
    <row r="1904" spans="1:44" hidden="1" outlineLevel="1" x14ac:dyDescent="0.2">
      <c r="A1904" s="2">
        <v>35536</v>
      </c>
      <c r="B1904">
        <v>17.64</v>
      </c>
      <c r="E1904" s="2">
        <v>35536</v>
      </c>
      <c r="F1904">
        <v>763.53</v>
      </c>
      <c r="G1904">
        <f t="shared" si="264"/>
        <v>1.1673203307186686E-2</v>
      </c>
      <c r="H1904" s="2">
        <v>35536</v>
      </c>
      <c r="I1904">
        <v>1009.21</v>
      </c>
      <c r="J1904">
        <f t="shared" si="265"/>
        <v>1.1739348370927383E-2</v>
      </c>
      <c r="K1904">
        <f t="shared" si="261"/>
        <v>1.1499748370927383E-2</v>
      </c>
      <c r="L1904">
        <v>-2.4987928339990019E-3</v>
      </c>
      <c r="N1904" s="2">
        <v>35536</v>
      </c>
      <c r="O1904">
        <v>12.2813</v>
      </c>
      <c r="Q1904" s="2">
        <v>35536</v>
      </c>
      <c r="R1904">
        <v>12630.88</v>
      </c>
      <c r="S1904" s="8">
        <f t="shared" si="266"/>
        <v>1.1583141455601131E-2</v>
      </c>
      <c r="T1904" s="9">
        <f t="shared" si="262"/>
        <v>1.1343541455601132E-2</v>
      </c>
      <c r="U1904" s="3">
        <f>Sheet1!$B$17+Sheet1!$B$18*'Portfolio allocation'!K1904</f>
        <v>1.3680601657863285E-2</v>
      </c>
      <c r="V1904" s="13">
        <f t="shared" si="267"/>
        <v>-2.3370602022621534E-3</v>
      </c>
      <c r="W1904" s="13"/>
      <c r="X1904" s="2">
        <v>35536</v>
      </c>
      <c r="Y1904">
        <v>32.833799999999997</v>
      </c>
      <c r="AA1904" s="2">
        <v>35536</v>
      </c>
      <c r="AB1904">
        <v>397.81</v>
      </c>
      <c r="AC1904">
        <f t="shared" si="268"/>
        <v>-2.7075133495449988E-3</v>
      </c>
      <c r="AD1904">
        <f t="shared" si="263"/>
        <v>-2.9471133495449988E-3</v>
      </c>
      <c r="AE1904">
        <f>Sheet2!$B$17+Sheet2!$B$18*'Portfolio allocation'!K1904</f>
        <v>1.0279256647908333E-2</v>
      </c>
      <c r="AF1904">
        <f t="shared" si="269"/>
        <v>-1.3226369997453332E-2</v>
      </c>
      <c r="AH1904" s="2">
        <v>35536</v>
      </c>
      <c r="AI1904">
        <v>6.8840000000000003</v>
      </c>
      <c r="AJ1904">
        <v>5.99</v>
      </c>
      <c r="AK1904">
        <v>1.1347499999999999</v>
      </c>
      <c r="AR1904" s="3"/>
    </row>
    <row r="1905" spans="1:44" hidden="1" outlineLevel="1" x14ac:dyDescent="0.2">
      <c r="A1905" s="2">
        <v>35537</v>
      </c>
      <c r="B1905">
        <v>18.71</v>
      </c>
      <c r="E1905" s="2">
        <v>35537</v>
      </c>
      <c r="F1905">
        <v>761.77</v>
      </c>
      <c r="G1905">
        <f t="shared" si="264"/>
        <v>-2.305082969889849E-3</v>
      </c>
      <c r="H1905" s="2">
        <v>35537</v>
      </c>
      <c r="I1905">
        <v>1006.93</v>
      </c>
      <c r="J1905">
        <f t="shared" si="265"/>
        <v>-2.2591928339990019E-3</v>
      </c>
      <c r="K1905">
        <f t="shared" si="261"/>
        <v>-2.4987928339990019E-3</v>
      </c>
      <c r="L1905">
        <v>5.7600308740430595E-3</v>
      </c>
      <c r="N1905" s="2">
        <v>35537</v>
      </c>
      <c r="O1905">
        <v>12.265599999999999</v>
      </c>
      <c r="Q1905" s="2">
        <v>35537</v>
      </c>
      <c r="R1905">
        <v>12614.81</v>
      </c>
      <c r="S1905" s="8">
        <f t="shared" si="266"/>
        <v>-1.2722787327564822E-3</v>
      </c>
      <c r="T1905" s="9">
        <f t="shared" si="262"/>
        <v>-1.5118787327564821E-3</v>
      </c>
      <c r="U1905" s="3">
        <f>Sheet1!$B$17+Sheet1!$B$18*'Portfolio allocation'!K1905</f>
        <v>-2.3788795826409949E-3</v>
      </c>
      <c r="V1905" s="13">
        <f t="shared" si="267"/>
        <v>8.6700084988451274E-4</v>
      </c>
      <c r="W1905" s="13"/>
      <c r="X1905" s="2">
        <v>35537</v>
      </c>
      <c r="Y1905">
        <v>32.893500000000003</v>
      </c>
      <c r="AA1905" s="2">
        <v>35537</v>
      </c>
      <c r="AB1905">
        <v>398.53</v>
      </c>
      <c r="AC1905">
        <f t="shared" si="268"/>
        <v>1.8099092531609351E-3</v>
      </c>
      <c r="AD1905">
        <f t="shared" si="263"/>
        <v>1.5715092531609352E-3</v>
      </c>
      <c r="AE1905">
        <f>Sheet2!$B$17+Sheet2!$B$18*'Portfolio allocation'!K1905</f>
        <v>-2.1686033265984361E-3</v>
      </c>
      <c r="AF1905">
        <f t="shared" si="269"/>
        <v>3.740112579759371E-3</v>
      </c>
      <c r="AH1905" s="2">
        <v>35537</v>
      </c>
      <c r="AI1905">
        <v>6.8449999999999998</v>
      </c>
      <c r="AJ1905">
        <v>5.96</v>
      </c>
      <c r="AK1905">
        <v>1.1361600000000001</v>
      </c>
      <c r="AR1905" s="3"/>
    </row>
    <row r="1906" spans="1:44" hidden="1" outlineLevel="1" x14ac:dyDescent="0.2">
      <c r="A1906" s="2">
        <v>35538</v>
      </c>
      <c r="B1906">
        <v>18.75</v>
      </c>
      <c r="E1906" s="2">
        <v>35538</v>
      </c>
      <c r="F1906">
        <v>766.34</v>
      </c>
      <c r="G1906">
        <f t="shared" si="264"/>
        <v>5.9991861060426643E-3</v>
      </c>
      <c r="H1906" s="2">
        <v>35538</v>
      </c>
      <c r="I1906">
        <v>1012.97</v>
      </c>
      <c r="J1906">
        <f t="shared" si="265"/>
        <v>5.9984308740430592E-3</v>
      </c>
      <c r="K1906">
        <f t="shared" si="261"/>
        <v>5.7600308740430595E-3</v>
      </c>
      <c r="L1906">
        <v>-8.026576968715721E-3</v>
      </c>
      <c r="N1906" s="2">
        <v>35538</v>
      </c>
      <c r="O1906">
        <v>13.453099999999999</v>
      </c>
      <c r="Q1906" s="2">
        <v>35538</v>
      </c>
      <c r="R1906">
        <v>13836.11</v>
      </c>
      <c r="S1906" s="8">
        <f t="shared" si="266"/>
        <v>9.681477564862262E-2</v>
      </c>
      <c r="T1906" s="9">
        <f t="shared" si="262"/>
        <v>9.657637564862262E-2</v>
      </c>
      <c r="U1906" s="3">
        <f>Sheet1!$B$17+Sheet1!$B$18*'Portfolio allocation'!K1906</f>
        <v>7.0958522816519289E-3</v>
      </c>
      <c r="V1906" s="13">
        <f t="shared" si="267"/>
        <v>8.9480523366970696E-2</v>
      </c>
      <c r="W1906" s="13"/>
      <c r="X1906" s="2">
        <v>35538</v>
      </c>
      <c r="Y1906">
        <v>33.371000000000002</v>
      </c>
      <c r="AA1906" s="2">
        <v>35538</v>
      </c>
      <c r="AB1906">
        <v>404.32</v>
      </c>
      <c r="AC1906">
        <f t="shared" si="268"/>
        <v>1.4528391840012089E-2</v>
      </c>
      <c r="AD1906">
        <f t="shared" si="263"/>
        <v>1.429079184001209E-2</v>
      </c>
      <c r="AE1906">
        <f>Sheet2!$B$17+Sheet2!$B$18*'Portfolio allocation'!K1906</f>
        <v>5.1753534162416815E-3</v>
      </c>
      <c r="AF1906">
        <f t="shared" si="269"/>
        <v>9.1154384237704077E-3</v>
      </c>
      <c r="AH1906" s="2">
        <v>35538</v>
      </c>
      <c r="AI1906">
        <v>6.827</v>
      </c>
      <c r="AJ1906">
        <v>5.94</v>
      </c>
      <c r="AK1906">
        <v>1.1416299999999999</v>
      </c>
      <c r="AR1906" s="3"/>
    </row>
    <row r="1907" spans="1:44" hidden="1" outlineLevel="1" x14ac:dyDescent="0.2">
      <c r="A1907" s="2">
        <v>35541</v>
      </c>
      <c r="B1907">
        <v>20.100000000000001</v>
      </c>
      <c r="E1907" s="2">
        <v>35541</v>
      </c>
      <c r="F1907">
        <v>760.37</v>
      </c>
      <c r="G1907">
        <f t="shared" si="264"/>
        <v>-7.7902758566693597E-3</v>
      </c>
      <c r="H1907" s="2">
        <v>35541</v>
      </c>
      <c r="I1907">
        <v>1005.08</v>
      </c>
      <c r="J1907">
        <f t="shared" si="265"/>
        <v>-7.7889769687157218E-3</v>
      </c>
      <c r="K1907">
        <f t="shared" si="261"/>
        <v>-8.026576968715721E-3</v>
      </c>
      <c r="L1907">
        <v>1.8486077621681734E-2</v>
      </c>
      <c r="N1907" s="2">
        <v>35541</v>
      </c>
      <c r="O1907">
        <v>13.453099999999999</v>
      </c>
      <c r="Q1907" s="2">
        <v>35541</v>
      </c>
      <c r="R1907">
        <v>13836.11</v>
      </c>
      <c r="S1907" s="8">
        <f t="shared" si="266"/>
        <v>0</v>
      </c>
      <c r="T1907" s="9">
        <f t="shared" si="262"/>
        <v>-2.376E-4</v>
      </c>
      <c r="U1907" s="3">
        <f>Sheet1!$B$17+Sheet1!$B$18*'Portfolio allocation'!K1907</f>
        <v>-8.7204936346680102E-3</v>
      </c>
      <c r="V1907" s="13">
        <f t="shared" si="267"/>
        <v>8.4828936346680109E-3</v>
      </c>
      <c r="W1907" s="13"/>
      <c r="X1907" s="2">
        <v>35541</v>
      </c>
      <c r="Y1907">
        <v>32.803899999999999</v>
      </c>
      <c r="AA1907" s="2">
        <v>35541</v>
      </c>
      <c r="AB1907">
        <v>397.45</v>
      </c>
      <c r="AC1907">
        <f t="shared" si="268"/>
        <v>-1.699149188761373E-2</v>
      </c>
      <c r="AD1907">
        <f t="shared" si="263"/>
        <v>-1.7230291887613731E-2</v>
      </c>
      <c r="AE1907">
        <f>Sheet2!$B$17+Sheet2!$B$18*'Portfolio allocation'!K1907</f>
        <v>-7.0840500057165719E-3</v>
      </c>
      <c r="AF1907">
        <f t="shared" si="269"/>
        <v>-1.014624188189716E-2</v>
      </c>
      <c r="AH1907" s="2">
        <v>35541</v>
      </c>
      <c r="AI1907">
        <v>6.8659999999999997</v>
      </c>
      <c r="AJ1907">
        <v>5.97</v>
      </c>
      <c r="AK1907">
        <v>1.1483699999999999</v>
      </c>
      <c r="AR1907" s="3"/>
    </row>
    <row r="1908" spans="1:44" hidden="1" outlineLevel="1" x14ac:dyDescent="0.2">
      <c r="A1908" s="2">
        <v>35542</v>
      </c>
      <c r="B1908">
        <v>19.52</v>
      </c>
      <c r="E1908" s="2">
        <v>35542</v>
      </c>
      <c r="F1908">
        <v>774.61</v>
      </c>
      <c r="G1908">
        <f t="shared" si="264"/>
        <v>1.8727724660362766E-2</v>
      </c>
      <c r="H1908" s="2">
        <v>35542</v>
      </c>
      <c r="I1908">
        <v>1023.9</v>
      </c>
      <c r="J1908">
        <f t="shared" si="265"/>
        <v>1.8724877621681735E-2</v>
      </c>
      <c r="K1908">
        <f t="shared" si="261"/>
        <v>1.8486077621681734E-2</v>
      </c>
      <c r="L1908">
        <v>-1.4400891883973475E-3</v>
      </c>
      <c r="N1908" s="2">
        <v>35542</v>
      </c>
      <c r="O1908">
        <v>13.828099999999999</v>
      </c>
      <c r="Q1908" s="2">
        <v>35542</v>
      </c>
      <c r="R1908">
        <v>14221.79</v>
      </c>
      <c r="S1908" s="8">
        <f t="shared" si="266"/>
        <v>2.7874886799830412E-2</v>
      </c>
      <c r="T1908" s="9">
        <f t="shared" si="262"/>
        <v>2.7636086799830411E-2</v>
      </c>
      <c r="U1908" s="3">
        <f>Sheet1!$B$17+Sheet1!$B$18*'Portfolio allocation'!K1908</f>
        <v>2.1695495631457572E-2</v>
      </c>
      <c r="V1908" s="13">
        <f t="shared" si="267"/>
        <v>5.9405911683728385E-3</v>
      </c>
      <c r="W1908" s="13"/>
      <c r="X1908" s="2">
        <v>35542</v>
      </c>
      <c r="Y1908">
        <v>33.430799999999998</v>
      </c>
      <c r="AA1908" s="2">
        <v>35542</v>
      </c>
      <c r="AB1908">
        <v>405.04</v>
      </c>
      <c r="AC1908">
        <f t="shared" si="268"/>
        <v>1.9096741728519495E-2</v>
      </c>
      <c r="AD1908">
        <f t="shared" si="263"/>
        <v>1.8857941728519494E-2</v>
      </c>
      <c r="AE1908">
        <f>Sheet2!$B$17+Sheet2!$B$18*'Portfolio allocation'!K1908</f>
        <v>1.6491678855058471E-2</v>
      </c>
      <c r="AF1908">
        <f t="shared" si="269"/>
        <v>2.3662628734610232E-3</v>
      </c>
      <c r="AH1908" s="2">
        <v>35542</v>
      </c>
      <c r="AI1908">
        <v>6.83</v>
      </c>
      <c r="AJ1908">
        <v>5.97</v>
      </c>
      <c r="AK1908">
        <v>1.1421399999999999</v>
      </c>
      <c r="AR1908" s="3"/>
    </row>
    <row r="1909" spans="1:44" hidden="1" outlineLevel="1" x14ac:dyDescent="0.2">
      <c r="A1909" s="2">
        <v>35543</v>
      </c>
      <c r="B1909">
        <v>20.48</v>
      </c>
      <c r="E1909" s="2">
        <v>35543</v>
      </c>
      <c r="F1909">
        <v>773.64</v>
      </c>
      <c r="G1909">
        <f t="shared" si="264"/>
        <v>-1.2522430642517568E-3</v>
      </c>
      <c r="H1909" s="2">
        <v>35543</v>
      </c>
      <c r="I1909">
        <v>1022.67</v>
      </c>
      <c r="J1909">
        <f t="shared" si="265"/>
        <v>-1.2012891883973476E-3</v>
      </c>
      <c r="K1909">
        <f t="shared" si="261"/>
        <v>-1.4400891883973475E-3</v>
      </c>
      <c r="L1909">
        <v>-3.4081774179354029E-3</v>
      </c>
      <c r="N1909" s="2">
        <v>35543</v>
      </c>
      <c r="O1909">
        <v>14.390599999999999</v>
      </c>
      <c r="Q1909" s="2">
        <v>35543</v>
      </c>
      <c r="R1909">
        <v>14800.3</v>
      </c>
      <c r="S1909" s="8">
        <f t="shared" si="266"/>
        <v>4.067772059635244E-2</v>
      </c>
      <c r="T1909" s="9">
        <f t="shared" si="262"/>
        <v>4.0438920596352443E-2</v>
      </c>
      <c r="U1909" s="3">
        <f>Sheet1!$B$17+Sheet1!$B$18*'Portfolio allocation'!K1909</f>
        <v>-1.1643079292883004E-3</v>
      </c>
      <c r="V1909" s="13">
        <f t="shared" si="267"/>
        <v>4.1603228525640745E-2</v>
      </c>
      <c r="W1909" s="13"/>
      <c r="X1909" s="2">
        <v>35543</v>
      </c>
      <c r="Y1909">
        <v>33.997900000000001</v>
      </c>
      <c r="AA1909" s="2">
        <v>35543</v>
      </c>
      <c r="AB1909">
        <v>411.91</v>
      </c>
      <c r="AC1909">
        <f t="shared" si="268"/>
        <v>1.696128777404704E-2</v>
      </c>
      <c r="AD1909">
        <f t="shared" si="263"/>
        <v>1.672128777404704E-2</v>
      </c>
      <c r="AE1909">
        <f>Sheet2!$B$17+Sheet2!$B$18*'Portfolio allocation'!K1909</f>
        <v>-1.2271770349566039E-3</v>
      </c>
      <c r="AF1909">
        <f t="shared" si="269"/>
        <v>1.7948464809003643E-2</v>
      </c>
      <c r="AH1909" s="2">
        <v>35543</v>
      </c>
      <c r="AI1909">
        <v>6.8730000000000002</v>
      </c>
      <c r="AJ1909">
        <v>6</v>
      </c>
      <c r="AK1909">
        <v>1.1420300000000001</v>
      </c>
      <c r="AR1909" s="3"/>
    </row>
    <row r="1910" spans="1:44" hidden="1" outlineLevel="1" x14ac:dyDescent="0.2">
      <c r="A1910" s="2">
        <v>35544</v>
      </c>
      <c r="B1910">
        <v>20.83</v>
      </c>
      <c r="E1910" s="2">
        <v>35544</v>
      </c>
      <c r="F1910">
        <v>771.18</v>
      </c>
      <c r="G1910">
        <f t="shared" si="264"/>
        <v>-3.1797735380797443E-3</v>
      </c>
      <c r="H1910" s="2">
        <v>35544</v>
      </c>
      <c r="I1910">
        <v>1019.43</v>
      </c>
      <c r="J1910">
        <f t="shared" si="265"/>
        <v>-3.1681774179354028E-3</v>
      </c>
      <c r="K1910">
        <f t="shared" si="261"/>
        <v>-3.4081774179354029E-3</v>
      </c>
      <c r="L1910">
        <v>-7.7756217297901076E-3</v>
      </c>
      <c r="N1910" s="2">
        <v>35544</v>
      </c>
      <c r="O1910">
        <v>14.265599999999999</v>
      </c>
      <c r="Q1910" s="2">
        <v>35544</v>
      </c>
      <c r="R1910">
        <v>14671.75</v>
      </c>
      <c r="S1910" s="8">
        <f t="shared" si="266"/>
        <v>-8.6856347506468756E-3</v>
      </c>
      <c r="T1910" s="9">
        <f t="shared" si="262"/>
        <v>-8.9256347506468763E-3</v>
      </c>
      <c r="U1910" s="3">
        <f>Sheet1!$B$17+Sheet1!$B$18*'Portfolio allocation'!K1910</f>
        <v>-3.4221486242030454E-3</v>
      </c>
      <c r="V1910" s="13">
        <f t="shared" si="267"/>
        <v>-5.5034861264438312E-3</v>
      </c>
      <c r="W1910" s="13"/>
      <c r="X1910" s="2">
        <v>35544</v>
      </c>
      <c r="Y1910">
        <v>36.6843</v>
      </c>
      <c r="AA1910" s="2">
        <v>35544</v>
      </c>
      <c r="AB1910">
        <v>444.46</v>
      </c>
      <c r="AC1910">
        <f t="shared" si="268"/>
        <v>7.90221164817555E-2</v>
      </c>
      <c r="AD1910">
        <f t="shared" si="263"/>
        <v>7.8780116481755494E-2</v>
      </c>
      <c r="AE1910">
        <f>Sheet2!$B$17+Sheet2!$B$18*'Portfolio allocation'!K1910</f>
        <v>-2.9772512991337245E-3</v>
      </c>
      <c r="AF1910">
        <f t="shared" si="269"/>
        <v>8.1757367780889212E-2</v>
      </c>
      <c r="AH1910" s="2">
        <v>35544</v>
      </c>
      <c r="AI1910">
        <v>6.923</v>
      </c>
      <c r="AJ1910">
        <v>6.05</v>
      </c>
      <c r="AK1910">
        <v>1.13913</v>
      </c>
      <c r="AR1910" s="3"/>
    </row>
    <row r="1911" spans="1:44" hidden="1" outlineLevel="1" x14ac:dyDescent="0.2">
      <c r="A1911" s="2">
        <v>35545</v>
      </c>
      <c r="B1911">
        <v>21.15</v>
      </c>
      <c r="E1911" s="2">
        <v>35545</v>
      </c>
      <c r="F1911">
        <v>765.37</v>
      </c>
      <c r="G1911">
        <f t="shared" si="264"/>
        <v>-7.5339090744054316E-3</v>
      </c>
      <c r="H1911" s="2">
        <v>35545</v>
      </c>
      <c r="I1911">
        <v>1011.75</v>
      </c>
      <c r="J1911">
        <f t="shared" si="265"/>
        <v>-7.5336217297901076E-3</v>
      </c>
      <c r="K1911">
        <f t="shared" si="261"/>
        <v>-7.7756217297901076E-3</v>
      </c>
      <c r="L1911">
        <v>9.8086902891029153E-3</v>
      </c>
      <c r="N1911" s="2">
        <v>35545</v>
      </c>
      <c r="O1911">
        <v>14.203099999999999</v>
      </c>
      <c r="Q1911" s="2">
        <v>35545</v>
      </c>
      <c r="R1911">
        <v>14607.46</v>
      </c>
      <c r="S1911" s="8">
        <f t="shared" si="266"/>
        <v>-4.3818903675431065E-3</v>
      </c>
      <c r="T1911" s="9">
        <f t="shared" si="262"/>
        <v>-4.6238903675431065E-3</v>
      </c>
      <c r="U1911" s="3">
        <f>Sheet1!$B$17+Sheet1!$B$18*'Portfolio allocation'!K1911</f>
        <v>-8.4325914245210101E-3</v>
      </c>
      <c r="V1911" s="13">
        <f t="shared" si="267"/>
        <v>3.8087010569779036E-3</v>
      </c>
      <c r="W1911" s="13"/>
      <c r="X1911" s="2">
        <v>35545</v>
      </c>
      <c r="Y1911">
        <v>35.997700000000002</v>
      </c>
      <c r="AA1911" s="2">
        <v>35545</v>
      </c>
      <c r="AB1911">
        <v>436.14</v>
      </c>
      <c r="AC1911">
        <f t="shared" si="268"/>
        <v>-1.8719344822931139E-2</v>
      </c>
      <c r="AD1911">
        <f t="shared" si="263"/>
        <v>-1.8962544822931138E-2</v>
      </c>
      <c r="AE1911">
        <f>Sheet2!$B$17+Sheet2!$B$18*'Portfolio allocation'!K1911</f>
        <v>-6.8608942048167193E-3</v>
      </c>
      <c r="AF1911">
        <f t="shared" si="269"/>
        <v>-1.2101650618114419E-2</v>
      </c>
      <c r="AH1911" s="2">
        <v>35545</v>
      </c>
      <c r="AI1911">
        <v>6.9240000000000004</v>
      </c>
      <c r="AJ1911">
        <v>6.08</v>
      </c>
      <c r="AK1911">
        <v>1.1344000000000001</v>
      </c>
      <c r="AR1911" s="3"/>
    </row>
    <row r="1912" spans="1:44" hidden="1" outlineLevel="1" x14ac:dyDescent="0.2">
      <c r="A1912" s="2">
        <v>35548</v>
      </c>
      <c r="B1912">
        <v>21.34</v>
      </c>
      <c r="E1912" s="2">
        <v>35548</v>
      </c>
      <c r="F1912">
        <v>772.96</v>
      </c>
      <c r="G1912">
        <f t="shared" si="264"/>
        <v>9.9167722800737046E-3</v>
      </c>
      <c r="H1912" s="2">
        <v>35548</v>
      </c>
      <c r="I1912">
        <v>1021.92</v>
      </c>
      <c r="J1912">
        <f t="shared" si="265"/>
        <v>1.0051890289102916E-2</v>
      </c>
      <c r="K1912">
        <f t="shared" si="261"/>
        <v>9.8086902891029153E-3</v>
      </c>
      <c r="L1912">
        <v>2.70885065288867E-2</v>
      </c>
      <c r="N1912" s="2">
        <v>35548</v>
      </c>
      <c r="O1912">
        <v>14.359400000000001</v>
      </c>
      <c r="Q1912" s="2">
        <v>35548</v>
      </c>
      <c r="R1912">
        <v>14768.16</v>
      </c>
      <c r="S1912" s="8">
        <f t="shared" si="266"/>
        <v>1.1001228139594588E-2</v>
      </c>
      <c r="T1912" s="9">
        <f t="shared" si="262"/>
        <v>1.0758028139594587E-2</v>
      </c>
      <c r="U1912" s="3">
        <f>Sheet1!$B$17+Sheet1!$B$18*'Portfolio allocation'!K1912</f>
        <v>1.1740576969283172E-2</v>
      </c>
      <c r="V1912" s="13">
        <f t="shared" si="267"/>
        <v>-9.8254882968858495E-4</v>
      </c>
      <c r="W1912" s="13"/>
      <c r="X1912" s="2">
        <v>35548</v>
      </c>
      <c r="Y1912">
        <v>35.908200000000001</v>
      </c>
      <c r="AA1912" s="2">
        <v>35548</v>
      </c>
      <c r="AB1912">
        <v>435.06</v>
      </c>
      <c r="AC1912">
        <f t="shared" si="268"/>
        <v>-2.4762690879075455E-3</v>
      </c>
      <c r="AD1912">
        <f t="shared" si="263"/>
        <v>-2.7186690879075453E-3</v>
      </c>
      <c r="AE1912">
        <f>Sheet2!$B$17+Sheet2!$B$18*'Portfolio allocation'!K1912</f>
        <v>8.775524658756419E-3</v>
      </c>
      <c r="AF1912">
        <f t="shared" si="269"/>
        <v>-1.1494193746663965E-2</v>
      </c>
      <c r="AH1912" s="2">
        <v>35548</v>
      </c>
      <c r="AI1912">
        <v>6.9059999999999997</v>
      </c>
      <c r="AJ1912">
        <v>6.06</v>
      </c>
      <c r="AK1912">
        <v>1.13286</v>
      </c>
      <c r="AR1912" s="3"/>
    </row>
    <row r="1913" spans="1:44" hidden="1" outlineLevel="1" x14ac:dyDescent="0.2">
      <c r="A1913" s="2">
        <v>35549</v>
      </c>
      <c r="B1913">
        <v>19.809999999999999</v>
      </c>
      <c r="E1913" s="2">
        <v>35549</v>
      </c>
      <c r="F1913">
        <v>794.05</v>
      </c>
      <c r="G1913">
        <f t="shared" si="264"/>
        <v>2.7284723659697585E-2</v>
      </c>
      <c r="H1913" s="2">
        <v>35549</v>
      </c>
      <c r="I1913">
        <v>1049.8499999999999</v>
      </c>
      <c r="J1913">
        <f t="shared" si="265"/>
        <v>2.73309065288867E-2</v>
      </c>
      <c r="K1913">
        <f t="shared" si="261"/>
        <v>2.70885065288867E-2</v>
      </c>
      <c r="L1913">
        <v>9.1454927084823421E-3</v>
      </c>
      <c r="N1913" s="2">
        <v>35549</v>
      </c>
      <c r="O1913">
        <v>14.875</v>
      </c>
      <c r="Q1913" s="2">
        <v>35549</v>
      </c>
      <c r="R1913">
        <v>15298.47</v>
      </c>
      <c r="S1913" s="8">
        <f t="shared" si="266"/>
        <v>3.5909009653199764E-2</v>
      </c>
      <c r="T1913" s="9">
        <f t="shared" si="262"/>
        <v>3.5666609653199767E-2</v>
      </c>
      <c r="U1913" s="3">
        <f>Sheet1!$B$17+Sheet1!$B$18*'Portfolio allocation'!K1913</f>
        <v>3.1564420088343967E-2</v>
      </c>
      <c r="V1913" s="13">
        <f t="shared" si="267"/>
        <v>4.1021895648558002E-3</v>
      </c>
      <c r="W1913" s="13"/>
      <c r="X1913" s="2">
        <v>35549</v>
      </c>
      <c r="Y1913">
        <v>37.8185</v>
      </c>
      <c r="AA1913" s="2">
        <v>35549</v>
      </c>
      <c r="AB1913">
        <v>458.2</v>
      </c>
      <c r="AC1913">
        <f t="shared" si="268"/>
        <v>5.318806601388304E-2</v>
      </c>
      <c r="AD1913">
        <f t="shared" si="263"/>
        <v>5.2951266013883037E-2</v>
      </c>
      <c r="AE1913">
        <f>Sheet2!$B$17+Sheet2!$B$18*'Portfolio allocation'!K1913</f>
        <v>2.4141178107155704E-2</v>
      </c>
      <c r="AF1913">
        <f t="shared" si="269"/>
        <v>2.8810087906727334E-2</v>
      </c>
      <c r="AH1913" s="2">
        <v>35549</v>
      </c>
      <c r="AI1913">
        <v>6.758</v>
      </c>
      <c r="AJ1913">
        <v>5.92</v>
      </c>
      <c r="AK1913">
        <v>1.1347799999999999</v>
      </c>
      <c r="AR1913" s="3"/>
    </row>
    <row r="1914" spans="1:44" hidden="1" outlineLevel="1" x14ac:dyDescent="0.2">
      <c r="A1914" s="2">
        <v>35550</v>
      </c>
      <c r="B1914">
        <v>20.059999999999999</v>
      </c>
      <c r="E1914" s="2">
        <v>35550</v>
      </c>
      <c r="F1914">
        <v>801.34</v>
      </c>
      <c r="G1914">
        <f t="shared" si="264"/>
        <v>9.1807820666205409E-3</v>
      </c>
      <c r="H1914" s="2">
        <v>35550</v>
      </c>
      <c r="I1914">
        <v>1059.7</v>
      </c>
      <c r="J1914">
        <f t="shared" si="265"/>
        <v>9.3822927084823426E-3</v>
      </c>
      <c r="K1914">
        <f t="shared" si="261"/>
        <v>9.1454927084823421E-3</v>
      </c>
      <c r="L1914">
        <v>-3.6048779843351614E-3</v>
      </c>
      <c r="N1914" s="2">
        <v>35550</v>
      </c>
      <c r="O1914">
        <v>15.1875</v>
      </c>
      <c r="Q1914" s="2">
        <v>35550</v>
      </c>
      <c r="R1914">
        <v>15619.86</v>
      </c>
      <c r="S1914" s="8">
        <f t="shared" si="266"/>
        <v>2.1007983151256404E-2</v>
      </c>
      <c r="T1914" s="9">
        <f t="shared" si="262"/>
        <v>2.0771183151256405E-2</v>
      </c>
      <c r="U1914" s="3">
        <f>Sheet1!$B$17+Sheet1!$B$18*'Portfolio allocation'!K1914</f>
        <v>1.0979739897133415E-2</v>
      </c>
      <c r="V1914" s="13">
        <f t="shared" si="267"/>
        <v>9.7914432541229904E-3</v>
      </c>
      <c r="W1914" s="13"/>
      <c r="X1914" s="2">
        <v>35550</v>
      </c>
      <c r="Y1914">
        <v>38.326000000000001</v>
      </c>
      <c r="AA1914" s="2">
        <v>35550</v>
      </c>
      <c r="AB1914">
        <v>464.35</v>
      </c>
      <c r="AC1914">
        <f t="shared" si="268"/>
        <v>1.3422086425141977E-2</v>
      </c>
      <c r="AD1914">
        <f t="shared" si="263"/>
        <v>1.3186086425141977E-2</v>
      </c>
      <c r="AE1914">
        <f>Sheet2!$B$17+Sheet2!$B$18*'Portfolio allocation'!K1914</f>
        <v>8.1857924503680683E-3</v>
      </c>
      <c r="AF1914">
        <f t="shared" si="269"/>
        <v>5.0002939747739086E-3</v>
      </c>
      <c r="AH1914" s="2">
        <v>35550</v>
      </c>
      <c r="AI1914">
        <v>6.7110000000000003</v>
      </c>
      <c r="AJ1914">
        <v>5.9</v>
      </c>
      <c r="AK1914">
        <v>1.1307700000000001</v>
      </c>
      <c r="AR1914" s="3"/>
    </row>
    <row r="1915" spans="1:44" hidden="1" outlineLevel="1" x14ac:dyDescent="0.2">
      <c r="A1915" s="2">
        <v>35551</v>
      </c>
      <c r="B1915">
        <v>19.87</v>
      </c>
      <c r="E1915" s="2">
        <v>35551</v>
      </c>
      <c r="F1915">
        <v>798.53</v>
      </c>
      <c r="G1915">
        <f t="shared" si="264"/>
        <v>-3.5066264007788117E-3</v>
      </c>
      <c r="H1915" s="2">
        <v>35551</v>
      </c>
      <c r="I1915">
        <v>1056.1300000000001</v>
      </c>
      <c r="J1915">
        <f t="shared" si="265"/>
        <v>-3.3688779843351613E-3</v>
      </c>
      <c r="K1915">
        <f t="shared" si="261"/>
        <v>-3.6048779843351614E-3</v>
      </c>
      <c r="L1915">
        <v>1.7849294851959411E-2</v>
      </c>
      <c r="N1915" s="2">
        <v>35551</v>
      </c>
      <c r="O1915">
        <v>15.125</v>
      </c>
      <c r="Q1915" s="2">
        <v>35551</v>
      </c>
      <c r="R1915">
        <v>15555.59</v>
      </c>
      <c r="S1915" s="8">
        <f t="shared" si="266"/>
        <v>-4.1146335498526421E-3</v>
      </c>
      <c r="T1915" s="9">
        <f t="shared" si="262"/>
        <v>-4.3506335498526422E-3</v>
      </c>
      <c r="U1915" s="3">
        <f>Sheet1!$B$17+Sheet1!$B$18*'Portfolio allocation'!K1915</f>
        <v>-3.6478084990321309E-3</v>
      </c>
      <c r="V1915" s="13">
        <f t="shared" si="267"/>
        <v>-7.0282505082051123E-4</v>
      </c>
      <c r="W1915" s="13"/>
      <c r="X1915" s="2">
        <v>35551</v>
      </c>
      <c r="Y1915">
        <v>38.5349</v>
      </c>
      <c r="AA1915" s="2">
        <v>35551</v>
      </c>
      <c r="AB1915">
        <v>466.88</v>
      </c>
      <c r="AC1915">
        <f t="shared" si="268"/>
        <v>5.4484763648110501E-3</v>
      </c>
      <c r="AD1915">
        <f t="shared" si="263"/>
        <v>5.2128763648110503E-3</v>
      </c>
      <c r="AE1915">
        <f>Sheet2!$B$17+Sheet2!$B$18*'Portfolio allocation'!K1915</f>
        <v>-3.1521624610617036E-3</v>
      </c>
      <c r="AF1915">
        <f t="shared" si="269"/>
        <v>8.3650388258727539E-3</v>
      </c>
      <c r="AH1915" s="2">
        <v>35551</v>
      </c>
      <c r="AI1915">
        <v>6.6749999999999998</v>
      </c>
      <c r="AJ1915">
        <v>5.89</v>
      </c>
      <c r="AK1915">
        <v>1.1379300000000001</v>
      </c>
      <c r="AR1915" s="3"/>
    </row>
    <row r="1916" spans="1:44" hidden="1" outlineLevel="1" x14ac:dyDescent="0.2">
      <c r="A1916" s="2">
        <v>35552</v>
      </c>
      <c r="B1916">
        <v>17.510000000000002</v>
      </c>
      <c r="E1916" s="2">
        <v>35552</v>
      </c>
      <c r="F1916">
        <v>812.97</v>
      </c>
      <c r="G1916">
        <f t="shared" si="264"/>
        <v>1.8083227931323886E-2</v>
      </c>
      <c r="H1916" s="2">
        <v>35552</v>
      </c>
      <c r="I1916">
        <v>1075.23</v>
      </c>
      <c r="J1916">
        <f t="shared" si="265"/>
        <v>1.808489485195941E-2</v>
      </c>
      <c r="K1916">
        <f t="shared" si="261"/>
        <v>1.7849294851959411E-2</v>
      </c>
      <c r="L1916">
        <v>2.1071869185197756E-2</v>
      </c>
      <c r="N1916" s="2">
        <v>35552</v>
      </c>
      <c r="O1916">
        <v>15.0938</v>
      </c>
      <c r="Q1916" s="2">
        <v>35552</v>
      </c>
      <c r="R1916">
        <v>15523.45</v>
      </c>
      <c r="S1916" s="8">
        <f t="shared" si="266"/>
        <v>-2.0661382821223206E-3</v>
      </c>
      <c r="T1916" s="9">
        <f t="shared" si="262"/>
        <v>-2.3017382821223205E-3</v>
      </c>
      <c r="U1916" s="3">
        <f>Sheet1!$B$17+Sheet1!$B$18*'Portfolio allocation'!K1916</f>
        <v>2.0964962299810621E-2</v>
      </c>
      <c r="V1916" s="13">
        <f t="shared" si="267"/>
        <v>-2.3266700581932941E-2</v>
      </c>
      <c r="W1916" s="13"/>
      <c r="X1916" s="2">
        <v>35552</v>
      </c>
      <c r="Y1916">
        <v>38.713999999999999</v>
      </c>
      <c r="AA1916" s="2">
        <v>35552</v>
      </c>
      <c r="AB1916">
        <v>469.05</v>
      </c>
      <c r="AC1916">
        <f t="shared" si="268"/>
        <v>4.647875257025369E-3</v>
      </c>
      <c r="AD1916">
        <f t="shared" si="263"/>
        <v>4.4126752570253693E-3</v>
      </c>
      <c r="AE1916">
        <f>Sheet2!$B$17+Sheet2!$B$18*'Portfolio allocation'!K1916</f>
        <v>1.5925435370423621E-2</v>
      </c>
      <c r="AF1916">
        <f t="shared" si="269"/>
        <v>-1.1512760113398251E-2</v>
      </c>
      <c r="AH1916" s="2">
        <v>35552</v>
      </c>
      <c r="AI1916">
        <v>6.6459999999999999</v>
      </c>
      <c r="AJ1916">
        <v>5.88</v>
      </c>
      <c r="AK1916">
        <v>1.1319999999999999</v>
      </c>
      <c r="AR1916" s="3"/>
    </row>
    <row r="1917" spans="1:44" hidden="1" outlineLevel="1" x14ac:dyDescent="0.2">
      <c r="A1917" s="2">
        <v>35555</v>
      </c>
      <c r="B1917">
        <v>20.13</v>
      </c>
      <c r="E1917" s="2">
        <v>35555</v>
      </c>
      <c r="F1917">
        <v>830.24</v>
      </c>
      <c r="G1917">
        <f t="shared" si="264"/>
        <v>2.1243096301216458E-2</v>
      </c>
      <c r="H1917" s="2">
        <v>35555</v>
      </c>
      <c r="I1917">
        <v>1098.1400000000001</v>
      </c>
      <c r="J1917">
        <f t="shared" si="265"/>
        <v>2.1307069185197758E-2</v>
      </c>
      <c r="K1917">
        <f t="shared" si="261"/>
        <v>2.1071869185197756E-2</v>
      </c>
      <c r="L1917">
        <v>-3.1401119420110348E-3</v>
      </c>
      <c r="N1917" s="2">
        <v>35555</v>
      </c>
      <c r="O1917">
        <v>15.023400000000001</v>
      </c>
      <c r="Q1917" s="2">
        <v>35555</v>
      </c>
      <c r="R1917">
        <v>15451.13</v>
      </c>
      <c r="S1917" s="8">
        <f t="shared" si="266"/>
        <v>-4.6587582013020157E-3</v>
      </c>
      <c r="T1917" s="9">
        <f t="shared" si="262"/>
        <v>-4.8939582013020153E-3</v>
      </c>
      <c r="U1917" s="3">
        <f>Sheet1!$B$17+Sheet1!$B$18*'Portfolio allocation'!K1917</f>
        <v>2.466198124579614E-2</v>
      </c>
      <c r="V1917" s="13">
        <f t="shared" si="267"/>
        <v>-2.9555939447098153E-2</v>
      </c>
      <c r="W1917" s="13"/>
      <c r="X1917" s="2">
        <v>35555</v>
      </c>
      <c r="Y1917">
        <v>39.669199999999996</v>
      </c>
      <c r="AA1917" s="2">
        <v>35555</v>
      </c>
      <c r="AB1917">
        <v>480.62</v>
      </c>
      <c r="AC1917">
        <f t="shared" si="268"/>
        <v>2.466687986355387E-2</v>
      </c>
      <c r="AD1917">
        <f t="shared" si="263"/>
        <v>2.4431679863553869E-2</v>
      </c>
      <c r="AE1917">
        <f>Sheet2!$B$17+Sheet2!$B$18*'Portfolio allocation'!K1917</f>
        <v>1.8791030682846131E-2</v>
      </c>
      <c r="AF1917">
        <f t="shared" si="269"/>
        <v>5.640649180707738E-3</v>
      </c>
      <c r="AH1917" s="2">
        <v>35555</v>
      </c>
      <c r="AI1917">
        <v>6.6479999999999997</v>
      </c>
      <c r="AJ1917">
        <v>5.88</v>
      </c>
      <c r="AK1917">
        <v>1.1300600000000001</v>
      </c>
      <c r="AR1917" s="3"/>
    </row>
    <row r="1918" spans="1:44" hidden="1" outlineLevel="1" x14ac:dyDescent="0.2">
      <c r="A1918" s="2">
        <v>35556</v>
      </c>
      <c r="B1918">
        <v>20.85</v>
      </c>
      <c r="E1918" s="2">
        <v>35556</v>
      </c>
      <c r="F1918">
        <v>827.76</v>
      </c>
      <c r="G1918">
        <f t="shared" si="264"/>
        <v>-2.9870880709192971E-3</v>
      </c>
      <c r="H1918" s="2">
        <v>35556</v>
      </c>
      <c r="I1918">
        <v>1094.95</v>
      </c>
      <c r="J1918">
        <f t="shared" si="265"/>
        <v>-2.9049119420110348E-3</v>
      </c>
      <c r="K1918">
        <f t="shared" si="261"/>
        <v>-3.1401119420110348E-3</v>
      </c>
      <c r="L1918">
        <v>-1.4757211014201674E-2</v>
      </c>
      <c r="N1918" s="2">
        <v>35556</v>
      </c>
      <c r="O1918">
        <v>14.664099999999999</v>
      </c>
      <c r="Q1918" s="2">
        <v>35556</v>
      </c>
      <c r="R1918">
        <v>15081.53</v>
      </c>
      <c r="S1918" s="8">
        <f t="shared" si="266"/>
        <v>-2.3920580565952032E-2</v>
      </c>
      <c r="T1918" s="9">
        <f t="shared" si="262"/>
        <v>-2.4155780565952033E-2</v>
      </c>
      <c r="U1918" s="3">
        <f>Sheet1!$B$17+Sheet1!$B$18*'Portfolio allocation'!K1918</f>
        <v>-3.1146171165400026E-3</v>
      </c>
      <c r="V1918" s="13">
        <f t="shared" si="267"/>
        <v>-2.104116344941203E-2</v>
      </c>
      <c r="W1918" s="13"/>
      <c r="X1918" s="2">
        <v>35556</v>
      </c>
      <c r="Y1918">
        <v>39.5199</v>
      </c>
      <c r="AA1918" s="2">
        <v>35556</v>
      </c>
      <c r="AB1918">
        <v>478.82</v>
      </c>
      <c r="AC1918">
        <f t="shared" si="268"/>
        <v>-3.7451624984395915E-3</v>
      </c>
      <c r="AD1918">
        <f t="shared" si="263"/>
        <v>-3.9811624984395916E-3</v>
      </c>
      <c r="AE1918">
        <f>Sheet2!$B$17+Sheet2!$B$18*'Portfolio allocation'!K1918</f>
        <v>-2.7388806389729539E-3</v>
      </c>
      <c r="AF1918">
        <f t="shared" si="269"/>
        <v>-1.2422818594666376E-3</v>
      </c>
      <c r="AH1918" s="2">
        <v>35556</v>
      </c>
      <c r="AI1918">
        <v>6.66</v>
      </c>
      <c r="AJ1918">
        <v>5.9</v>
      </c>
      <c r="AK1918">
        <v>1.13523</v>
      </c>
      <c r="AR1918" s="3"/>
    </row>
    <row r="1919" spans="1:44" hidden="1" outlineLevel="1" x14ac:dyDescent="0.2">
      <c r="A1919" s="2">
        <v>35557</v>
      </c>
      <c r="B1919">
        <v>21.34</v>
      </c>
      <c r="E1919" s="2">
        <v>35557</v>
      </c>
      <c r="F1919">
        <v>815.62</v>
      </c>
      <c r="G1919">
        <f t="shared" si="264"/>
        <v>-1.4666086788441057E-2</v>
      </c>
      <c r="H1919" s="2">
        <v>35557</v>
      </c>
      <c r="I1919">
        <v>1079.05</v>
      </c>
      <c r="J1919">
        <f t="shared" si="265"/>
        <v>-1.4521211014201674E-2</v>
      </c>
      <c r="K1919">
        <f t="shared" si="261"/>
        <v>-1.4757211014201674E-2</v>
      </c>
      <c r="L1919">
        <v>5.4707252675964702E-3</v>
      </c>
      <c r="N1919" s="2">
        <v>35557</v>
      </c>
      <c r="O1919">
        <v>14.4375</v>
      </c>
      <c r="Q1919" s="2">
        <v>35557</v>
      </c>
      <c r="R1919">
        <v>14848.51</v>
      </c>
      <c r="S1919" s="8">
        <f t="shared" si="266"/>
        <v>-1.5450687032416477E-2</v>
      </c>
      <c r="T1919" s="9">
        <f t="shared" si="262"/>
        <v>-1.5686687032416477E-2</v>
      </c>
      <c r="U1919" s="3">
        <f>Sheet1!$B$17+Sheet1!$B$18*'Portfolio allocation'!K1919</f>
        <v>-1.6442047588600135E-2</v>
      </c>
      <c r="V1919" s="13">
        <f t="shared" si="267"/>
        <v>7.5536055618365822E-4</v>
      </c>
      <c r="W1919" s="13"/>
      <c r="X1919" s="2">
        <v>35557</v>
      </c>
      <c r="Y1919">
        <v>38.713999999999999</v>
      </c>
      <c r="AA1919" s="2">
        <v>35557</v>
      </c>
      <c r="AB1919">
        <v>470.21</v>
      </c>
      <c r="AC1919">
        <f t="shared" si="268"/>
        <v>-1.7981705024852745E-2</v>
      </c>
      <c r="AD1919">
        <f t="shared" si="263"/>
        <v>-1.8219705024852744E-2</v>
      </c>
      <c r="AE1919">
        <f>Sheet2!$B$17+Sheet2!$B$18*'Portfolio allocation'!K1919</f>
        <v>-1.3069101512967377E-2</v>
      </c>
      <c r="AF1919">
        <f t="shared" si="269"/>
        <v>-5.1506035118853676E-3</v>
      </c>
      <c r="AH1919" s="2">
        <v>35557</v>
      </c>
      <c r="AI1919">
        <v>6.7430000000000003</v>
      </c>
      <c r="AJ1919">
        <v>5.95</v>
      </c>
      <c r="AK1919">
        <v>1.13829</v>
      </c>
      <c r="AR1919" s="3"/>
    </row>
    <row r="1920" spans="1:44" hidden="1" outlineLevel="1" x14ac:dyDescent="0.2">
      <c r="A1920" s="2">
        <v>35558</v>
      </c>
      <c r="B1920">
        <v>21.26</v>
      </c>
      <c r="E1920" s="2">
        <v>35558</v>
      </c>
      <c r="F1920">
        <v>820.26</v>
      </c>
      <c r="G1920">
        <f t="shared" si="264"/>
        <v>5.6889237635173728E-3</v>
      </c>
      <c r="H1920" s="2">
        <v>35558</v>
      </c>
      <c r="I1920">
        <v>1085.21</v>
      </c>
      <c r="J1920">
        <f t="shared" si="265"/>
        <v>5.7087252675964706E-3</v>
      </c>
      <c r="K1920">
        <f t="shared" si="261"/>
        <v>5.4707252675964702E-3</v>
      </c>
      <c r="L1920">
        <v>5.5496983883302417E-3</v>
      </c>
      <c r="N1920" s="2">
        <v>35558</v>
      </c>
      <c r="O1920">
        <v>14.546900000000001</v>
      </c>
      <c r="Q1920" s="2">
        <v>35558</v>
      </c>
      <c r="R1920">
        <v>14961</v>
      </c>
      <c r="S1920" s="8">
        <f t="shared" si="266"/>
        <v>7.575844310304447E-3</v>
      </c>
      <c r="T1920" s="9">
        <f t="shared" si="262"/>
        <v>7.3378443103044467E-3</v>
      </c>
      <c r="U1920" s="3">
        <f>Sheet1!$B$17+Sheet1!$B$18*'Portfolio allocation'!K1920</f>
        <v>6.7639535579573015E-3</v>
      </c>
      <c r="V1920" s="13">
        <f t="shared" si="267"/>
        <v>5.7389075234714516E-4</v>
      </c>
      <c r="W1920" s="13"/>
      <c r="X1920" s="2">
        <v>35558</v>
      </c>
      <c r="Y1920">
        <v>39.967700000000001</v>
      </c>
      <c r="AA1920" s="2">
        <v>35558</v>
      </c>
      <c r="AB1920">
        <v>485.44</v>
      </c>
      <c r="AC1920">
        <f t="shared" si="268"/>
        <v>3.2389783288317986E-2</v>
      </c>
      <c r="AD1920">
        <f t="shared" si="263"/>
        <v>3.2152583288317986E-2</v>
      </c>
      <c r="AE1920">
        <f>Sheet2!$B$17+Sheet2!$B$18*'Portfolio allocation'!K1920</f>
        <v>4.9180954901358129E-3</v>
      </c>
      <c r="AF1920">
        <f t="shared" si="269"/>
        <v>2.7234487798182175E-2</v>
      </c>
      <c r="AH1920" s="2">
        <v>35558</v>
      </c>
      <c r="AI1920">
        <v>6.7140000000000004</v>
      </c>
      <c r="AJ1920">
        <v>5.93</v>
      </c>
      <c r="AK1920">
        <v>1.1457999999999999</v>
      </c>
      <c r="AR1920" s="3"/>
    </row>
    <row r="1921" spans="1:44" hidden="1" outlineLevel="1" x14ac:dyDescent="0.2">
      <c r="A1921" s="2">
        <v>35559</v>
      </c>
      <c r="B1921">
        <v>20.11</v>
      </c>
      <c r="E1921" s="2">
        <v>35559</v>
      </c>
      <c r="F1921">
        <v>824.78</v>
      </c>
      <c r="G1921">
        <f t="shared" si="264"/>
        <v>5.51044790676114E-3</v>
      </c>
      <c r="H1921" s="2">
        <v>35559</v>
      </c>
      <c r="I1921">
        <v>1091.49</v>
      </c>
      <c r="J1921">
        <f t="shared" si="265"/>
        <v>5.7868983883302416E-3</v>
      </c>
      <c r="K1921">
        <f t="shared" si="261"/>
        <v>5.5496983883302417E-3</v>
      </c>
      <c r="L1921">
        <v>1.5423095716864035E-2</v>
      </c>
      <c r="N1921" s="2">
        <v>35559</v>
      </c>
      <c r="O1921">
        <v>14.5938</v>
      </c>
      <c r="Q1921" s="2">
        <v>35559</v>
      </c>
      <c r="R1921">
        <v>15009.21</v>
      </c>
      <c r="S1921" s="8">
        <f t="shared" si="266"/>
        <v>3.2223781832765308E-3</v>
      </c>
      <c r="T1921" s="9">
        <f t="shared" si="262"/>
        <v>2.9851781832765309E-3</v>
      </c>
      <c r="U1921" s="3">
        <f>Sheet1!$B$17+Sheet1!$B$18*'Portfolio allocation'!K1921</f>
        <v>6.8545535235081233E-3</v>
      </c>
      <c r="V1921" s="13">
        <f t="shared" si="267"/>
        <v>-3.8693753402315925E-3</v>
      </c>
      <c r="W1921" s="13"/>
      <c r="X1921" s="2">
        <v>35559</v>
      </c>
      <c r="Y1921">
        <v>39.997500000000002</v>
      </c>
      <c r="AA1921" s="2">
        <v>35559</v>
      </c>
      <c r="AB1921">
        <v>485.8</v>
      </c>
      <c r="AC1921">
        <f t="shared" si="268"/>
        <v>7.415952537903614E-4</v>
      </c>
      <c r="AD1921">
        <f t="shared" si="263"/>
        <v>5.0719525379036134E-4</v>
      </c>
      <c r="AE1921">
        <f>Sheet2!$B$17+Sheet2!$B$18*'Portfolio allocation'!K1921</f>
        <v>4.9883204038788142E-3</v>
      </c>
      <c r="AF1921">
        <f t="shared" si="269"/>
        <v>-4.4811251500884528E-3</v>
      </c>
      <c r="AH1921" s="2">
        <v>35559</v>
      </c>
      <c r="AI1921">
        <v>6.6619999999999999</v>
      </c>
      <c r="AJ1921">
        <v>5.86</v>
      </c>
      <c r="AK1921">
        <v>1.1547799999999999</v>
      </c>
      <c r="AR1921" s="3"/>
    </row>
    <row r="1922" spans="1:44" hidden="1" outlineLevel="1" x14ac:dyDescent="0.2">
      <c r="A1922" s="2">
        <v>35562</v>
      </c>
      <c r="B1922">
        <v>20.25</v>
      </c>
      <c r="E1922" s="2">
        <v>35562</v>
      </c>
      <c r="F1922">
        <v>837.66</v>
      </c>
      <c r="G1922">
        <f t="shared" si="264"/>
        <v>1.5616285554935772E-2</v>
      </c>
      <c r="H1922" s="2">
        <v>35562</v>
      </c>
      <c r="I1922">
        <v>1108.58</v>
      </c>
      <c r="J1922">
        <f t="shared" si="265"/>
        <v>1.5657495716864034E-2</v>
      </c>
      <c r="K1922">
        <f t="shared" si="261"/>
        <v>1.5423095716864035E-2</v>
      </c>
      <c r="L1922">
        <v>-5.4659183099099885E-3</v>
      </c>
      <c r="N1922" s="2">
        <v>35562</v>
      </c>
      <c r="O1922">
        <v>14.765599999999999</v>
      </c>
      <c r="Q1922" s="2">
        <v>35562</v>
      </c>
      <c r="R1922">
        <v>15185.98</v>
      </c>
      <c r="S1922" s="8">
        <f t="shared" si="266"/>
        <v>1.1777435321379315E-2</v>
      </c>
      <c r="T1922" s="9">
        <f t="shared" si="262"/>
        <v>1.1543035321379316E-2</v>
      </c>
      <c r="U1922" s="3">
        <f>Sheet1!$B$17+Sheet1!$B$18*'Portfolio allocation'!K1922</f>
        <v>1.8181565163966223E-2</v>
      </c>
      <c r="V1922" s="13">
        <f t="shared" si="267"/>
        <v>-6.6385298425869071E-3</v>
      </c>
      <c r="W1922" s="13"/>
      <c r="X1922" s="2">
        <v>35562</v>
      </c>
      <c r="Y1922">
        <v>41.430300000000003</v>
      </c>
      <c r="AA1922" s="2">
        <v>35562</v>
      </c>
      <c r="AB1922">
        <v>503.2</v>
      </c>
      <c r="AC1922">
        <f t="shared" si="268"/>
        <v>3.5817208727871419E-2</v>
      </c>
      <c r="AD1922">
        <f t="shared" si="263"/>
        <v>3.5583208727871421E-2</v>
      </c>
      <c r="AE1922">
        <f>Sheet2!$B$17+Sheet2!$B$18*'Portfolio allocation'!K1922</f>
        <v>1.3767997201558689E-2</v>
      </c>
      <c r="AF1922">
        <f t="shared" si="269"/>
        <v>2.1815211526312731E-2</v>
      </c>
      <c r="AH1922" s="2">
        <v>35562</v>
      </c>
      <c r="AI1922">
        <v>6.6420000000000003</v>
      </c>
      <c r="AJ1922">
        <v>5.85</v>
      </c>
      <c r="AK1922">
        <v>1.1500900000000001</v>
      </c>
      <c r="AR1922" s="3"/>
    </row>
    <row r="1923" spans="1:44" hidden="1" outlineLevel="1" x14ac:dyDescent="0.2">
      <c r="A1923" s="2">
        <v>35563</v>
      </c>
      <c r="B1923">
        <v>20.81</v>
      </c>
      <c r="E1923" s="2">
        <v>35563</v>
      </c>
      <c r="F1923">
        <v>833.13</v>
      </c>
      <c r="G1923">
        <f t="shared" si="264"/>
        <v>-5.4079220686197305E-3</v>
      </c>
      <c r="H1923" s="2">
        <v>35563</v>
      </c>
      <c r="I1923">
        <v>1102.78</v>
      </c>
      <c r="J1923">
        <f t="shared" si="265"/>
        <v>-5.2319183099099886E-3</v>
      </c>
      <c r="K1923">
        <f t="shared" si="261"/>
        <v>-5.4659183099099885E-3</v>
      </c>
      <c r="L1923">
        <v>3.4010647128167502E-3</v>
      </c>
      <c r="N1923" s="2">
        <v>35563</v>
      </c>
      <c r="O1923">
        <v>14.7188</v>
      </c>
      <c r="Q1923" s="2">
        <v>35563</v>
      </c>
      <c r="R1923">
        <v>15137.77</v>
      </c>
      <c r="S1923" s="8">
        <f t="shared" si="266"/>
        <v>-3.1746387128126496E-3</v>
      </c>
      <c r="T1923" s="9">
        <f t="shared" si="262"/>
        <v>-3.4086387128126495E-3</v>
      </c>
      <c r="U1923" s="3">
        <f>Sheet1!$B$17+Sheet1!$B$18*'Portfolio allocation'!K1923</f>
        <v>-5.7828411255655965E-3</v>
      </c>
      <c r="V1923" s="13">
        <f t="shared" si="267"/>
        <v>2.374202412752947E-3</v>
      </c>
      <c r="W1923" s="13"/>
      <c r="X1923" s="2">
        <v>35563</v>
      </c>
      <c r="Y1923">
        <v>41.460099999999997</v>
      </c>
      <c r="AA1923" s="2">
        <v>35563</v>
      </c>
      <c r="AB1923">
        <v>503.56</v>
      </c>
      <c r="AC1923">
        <f t="shared" si="268"/>
        <v>7.1542130365664924E-4</v>
      </c>
      <c r="AD1923">
        <f t="shared" si="263"/>
        <v>4.8022130365664927E-4</v>
      </c>
      <c r="AE1923">
        <f>Sheet2!$B$17+Sheet2!$B$18*'Portfolio allocation'!K1923</f>
        <v>-4.807046997995691E-3</v>
      </c>
      <c r="AF1923">
        <f t="shared" si="269"/>
        <v>5.2872683016523406E-3</v>
      </c>
      <c r="AH1923" s="2">
        <v>35563</v>
      </c>
      <c r="AI1923">
        <v>6.71</v>
      </c>
      <c r="AJ1923">
        <v>5.88</v>
      </c>
      <c r="AK1923">
        <v>1.15324</v>
      </c>
      <c r="AR1923" s="3"/>
    </row>
    <row r="1924" spans="1:44" hidden="1" outlineLevel="1" x14ac:dyDescent="0.2">
      <c r="A1924" s="2">
        <v>35564</v>
      </c>
      <c r="B1924">
        <v>21.09</v>
      </c>
      <c r="E1924" s="2">
        <v>35564</v>
      </c>
      <c r="F1924">
        <v>836.04</v>
      </c>
      <c r="G1924">
        <f t="shared" si="264"/>
        <v>3.4928522559503072E-3</v>
      </c>
      <c r="H1924" s="2">
        <v>35564</v>
      </c>
      <c r="I1924">
        <v>1106.79</v>
      </c>
      <c r="J1924">
        <f t="shared" si="265"/>
        <v>3.6362647128167502E-3</v>
      </c>
      <c r="K1924">
        <f t="shared" ref="K1924:K1987" si="270">J1924-(AJ1923/25000)</f>
        <v>3.4010647128167502E-3</v>
      </c>
      <c r="L1924">
        <v>7.05695608380993E-3</v>
      </c>
      <c r="N1924" s="2">
        <v>35564</v>
      </c>
      <c r="O1924">
        <v>14.484400000000001</v>
      </c>
      <c r="Q1924" s="2">
        <v>35564</v>
      </c>
      <c r="R1924">
        <v>14896.72</v>
      </c>
      <c r="S1924" s="8">
        <f t="shared" si="266"/>
        <v>-1.5923745703627534E-2</v>
      </c>
      <c r="T1924" s="9">
        <f t="shared" ref="T1924:T1987" si="271">S1924-(AJ1923/100/250)</f>
        <v>-1.6158945703627536E-2</v>
      </c>
      <c r="U1924" s="3">
        <f>Sheet1!$B$17+Sheet1!$B$18*'Portfolio allocation'!K1924</f>
        <v>4.3895865173402731E-3</v>
      </c>
      <c r="V1924" s="13">
        <f t="shared" si="267"/>
        <v>-2.0548532220967808E-2</v>
      </c>
      <c r="W1924" s="13"/>
      <c r="X1924" s="2">
        <v>35564</v>
      </c>
      <c r="Y1924">
        <v>41.519799999999996</v>
      </c>
      <c r="AA1924" s="2">
        <v>35564</v>
      </c>
      <c r="AB1924">
        <v>504.29</v>
      </c>
      <c r="AC1924">
        <f t="shared" si="268"/>
        <v>1.449678290571077E-3</v>
      </c>
      <c r="AD1924">
        <f t="shared" ref="AD1924:AD1987" si="272">AC1924-AJ1924/25000</f>
        <v>1.2152782905710769E-3</v>
      </c>
      <c r="AE1924">
        <f>Sheet2!$B$17+Sheet2!$B$18*'Portfolio allocation'!K1924</f>
        <v>3.0777005230094205E-3</v>
      </c>
      <c r="AF1924">
        <f t="shared" si="269"/>
        <v>-1.8624222324383436E-3</v>
      </c>
      <c r="AH1924" s="2">
        <v>35564</v>
      </c>
      <c r="AI1924">
        <v>6.673</v>
      </c>
      <c r="AJ1924">
        <v>5.86</v>
      </c>
      <c r="AK1924">
        <v>1.1520999999999999</v>
      </c>
      <c r="AR1924" s="3"/>
    </row>
    <row r="1925" spans="1:44" hidden="1" outlineLevel="1" x14ac:dyDescent="0.2">
      <c r="A1925" s="2">
        <v>35565</v>
      </c>
      <c r="B1925">
        <v>19.91</v>
      </c>
      <c r="E1925" s="2">
        <v>35565</v>
      </c>
      <c r="F1925">
        <v>841.88</v>
      </c>
      <c r="G1925">
        <f t="shared" ref="G1925:G1988" si="273">(F1925/F1924)-1</f>
        <v>6.9853117075737714E-3</v>
      </c>
      <c r="H1925" s="2">
        <v>35565</v>
      </c>
      <c r="I1925">
        <v>1114.8599999999999</v>
      </c>
      <c r="J1925">
        <f t="shared" ref="J1925:J1988" si="274">(I1925/I1924)-1</f>
        <v>7.2913560838099301E-3</v>
      </c>
      <c r="K1925">
        <f t="shared" si="270"/>
        <v>7.05695608380993E-3</v>
      </c>
      <c r="L1925">
        <v>-1.4459601471036587E-2</v>
      </c>
      <c r="N1925" s="2">
        <v>35565</v>
      </c>
      <c r="O1925">
        <v>14.640599999999999</v>
      </c>
      <c r="Q1925" s="2">
        <v>35565</v>
      </c>
      <c r="R1925">
        <v>15057.42</v>
      </c>
      <c r="S1925" s="8">
        <f t="shared" ref="S1925:S1988" si="275">R1925/R1924-1</f>
        <v>1.0787609621446981E-2</v>
      </c>
      <c r="T1925" s="9">
        <f t="shared" si="271"/>
        <v>1.0553209621446982E-2</v>
      </c>
      <c r="U1925" s="3">
        <f>Sheet1!$B$17+Sheet1!$B$18*'Portfolio allocation'!K1925</f>
        <v>8.5837177507522618E-3</v>
      </c>
      <c r="V1925" s="13">
        <f t="shared" ref="V1925:V1988" si="276">T1925-U1925</f>
        <v>1.9694918706947197E-3</v>
      </c>
      <c r="W1925" s="13"/>
      <c r="X1925" s="2">
        <v>35565</v>
      </c>
      <c r="Y1925">
        <v>41.519799999999996</v>
      </c>
      <c r="AA1925" s="2">
        <v>35565</v>
      </c>
      <c r="AB1925">
        <v>504.29</v>
      </c>
      <c r="AC1925">
        <f t="shared" ref="AC1925:AC1988" si="277">AB1925/AB1924-1</f>
        <v>0</v>
      </c>
      <c r="AD1925">
        <f t="shared" si="272"/>
        <v>-2.3359999999999999E-4</v>
      </c>
      <c r="AE1925">
        <f>Sheet2!$B$17+Sheet2!$B$18*'Portfolio allocation'!K1925</f>
        <v>6.3286124003209951E-3</v>
      </c>
      <c r="AF1925">
        <f t="shared" ref="AF1925:AF1988" si="278">AD1925-AE1925</f>
        <v>-6.5622124003209947E-3</v>
      </c>
      <c r="AH1925" s="2">
        <v>35565</v>
      </c>
      <c r="AI1925">
        <v>6.66</v>
      </c>
      <c r="AJ1925">
        <v>5.84</v>
      </c>
      <c r="AK1925">
        <v>1.15324</v>
      </c>
      <c r="AR1925" s="3"/>
    </row>
    <row r="1926" spans="1:44" hidden="1" outlineLevel="1" x14ac:dyDescent="0.2">
      <c r="A1926" s="2">
        <v>35566</v>
      </c>
      <c r="B1926">
        <v>21.57</v>
      </c>
      <c r="E1926" s="2">
        <v>35566</v>
      </c>
      <c r="F1926">
        <v>829.75</v>
      </c>
      <c r="G1926">
        <f t="shared" si="273"/>
        <v>-1.4408229201311351E-2</v>
      </c>
      <c r="H1926" s="2">
        <v>35566</v>
      </c>
      <c r="I1926">
        <v>1099</v>
      </c>
      <c r="J1926">
        <f t="shared" si="274"/>
        <v>-1.4226001471036587E-2</v>
      </c>
      <c r="K1926">
        <f t="shared" si="270"/>
        <v>-1.4459601471036587E-2</v>
      </c>
      <c r="L1926">
        <v>4.0236167424932759E-3</v>
      </c>
      <c r="N1926" s="2">
        <v>35566</v>
      </c>
      <c r="O1926">
        <v>14.4297</v>
      </c>
      <c r="Q1926" s="2">
        <v>35566</v>
      </c>
      <c r="R1926">
        <v>14840.48</v>
      </c>
      <c r="S1926" s="8">
        <f t="shared" si="275"/>
        <v>-1.4407514700393587E-2</v>
      </c>
      <c r="T1926" s="9">
        <f t="shared" si="271"/>
        <v>-1.4641114700393587E-2</v>
      </c>
      <c r="U1926" s="3">
        <f>Sheet1!$B$17+Sheet1!$B$18*'Portfolio allocation'!K1926</f>
        <v>-1.6100622378252303E-2</v>
      </c>
      <c r="V1926" s="13">
        <f t="shared" si="276"/>
        <v>1.4595076778587159E-3</v>
      </c>
      <c r="W1926" s="13"/>
      <c r="X1926" s="2">
        <v>35566</v>
      </c>
      <c r="Y1926">
        <v>40.594499999999996</v>
      </c>
      <c r="AA1926" s="2">
        <v>35566</v>
      </c>
      <c r="AB1926">
        <v>493.05</v>
      </c>
      <c r="AC1926">
        <f t="shared" si="277"/>
        <v>-2.2288762418449681E-2</v>
      </c>
      <c r="AD1926">
        <f t="shared" si="272"/>
        <v>-2.2523562418449682E-2</v>
      </c>
      <c r="AE1926">
        <f>Sheet2!$B$17+Sheet2!$B$18*'Portfolio allocation'!K1926</f>
        <v>-1.2804459514478833E-2</v>
      </c>
      <c r="AF1926">
        <f t="shared" si="278"/>
        <v>-9.7191029039708481E-3</v>
      </c>
      <c r="AH1926" s="2">
        <v>35566</v>
      </c>
      <c r="AI1926">
        <v>6.6639999999999997</v>
      </c>
      <c r="AJ1926">
        <v>5.87</v>
      </c>
      <c r="AK1926">
        <v>1.15615</v>
      </c>
      <c r="AR1926" s="3"/>
    </row>
    <row r="1927" spans="1:44" hidden="1" outlineLevel="1" x14ac:dyDescent="0.2">
      <c r="A1927" s="2">
        <v>35569</v>
      </c>
      <c r="B1927">
        <v>21.48</v>
      </c>
      <c r="E1927" s="2">
        <v>35569</v>
      </c>
      <c r="F1927">
        <v>833.27</v>
      </c>
      <c r="G1927">
        <f t="shared" si="273"/>
        <v>4.2422416390479611E-3</v>
      </c>
      <c r="H1927" s="2">
        <v>35569</v>
      </c>
      <c r="I1927">
        <v>1103.68</v>
      </c>
      <c r="J1927">
        <f t="shared" si="274"/>
        <v>4.2584167424932762E-3</v>
      </c>
      <c r="K1927">
        <f t="shared" si="270"/>
        <v>4.0236167424932759E-3</v>
      </c>
      <c r="L1927">
        <v>9.9122689475209542E-3</v>
      </c>
      <c r="N1927" s="2">
        <v>35569</v>
      </c>
      <c r="O1927">
        <v>14.390599999999999</v>
      </c>
      <c r="Q1927" s="2">
        <v>35569</v>
      </c>
      <c r="R1927">
        <v>14800.3</v>
      </c>
      <c r="S1927" s="8">
        <f t="shared" si="275"/>
        <v>-2.707459596994144E-3</v>
      </c>
      <c r="T1927" s="9">
        <f t="shared" si="271"/>
        <v>-2.9422595969941438E-3</v>
      </c>
      <c r="U1927" s="3">
        <f>Sheet1!$B$17+Sheet1!$B$18*'Portfolio allocation'!K1927</f>
        <v>5.1037939833517721E-3</v>
      </c>
      <c r="V1927" s="13">
        <f t="shared" si="276"/>
        <v>-8.0460535803459163E-3</v>
      </c>
      <c r="W1927" s="13"/>
      <c r="X1927" s="2">
        <v>35569</v>
      </c>
      <c r="Y1927">
        <v>40.295999999999999</v>
      </c>
      <c r="AA1927" s="2">
        <v>35569</v>
      </c>
      <c r="AB1927">
        <v>489.42</v>
      </c>
      <c r="AC1927">
        <f t="shared" si="277"/>
        <v>-7.3623364770307731E-3</v>
      </c>
      <c r="AD1927">
        <f t="shared" si="272"/>
        <v>-7.597936477030773E-3</v>
      </c>
      <c r="AE1927">
        <f>Sheet2!$B$17+Sheet2!$B$18*'Portfolio allocation'!K1927</f>
        <v>3.6312896705365341E-3</v>
      </c>
      <c r="AF1927">
        <f t="shared" si="278"/>
        <v>-1.1229226147567307E-2</v>
      </c>
      <c r="AH1927" s="2">
        <v>35569</v>
      </c>
      <c r="AI1927">
        <v>6.7039999999999997</v>
      </c>
      <c r="AJ1927">
        <v>5.89</v>
      </c>
      <c r="AK1927">
        <v>1.1492800000000001</v>
      </c>
      <c r="AR1927" s="3"/>
    </row>
    <row r="1928" spans="1:44" hidden="1" outlineLevel="1" x14ac:dyDescent="0.2">
      <c r="A1928" s="2">
        <v>35570</v>
      </c>
      <c r="B1928">
        <v>19.260000000000002</v>
      </c>
      <c r="E1928" s="2">
        <v>35570</v>
      </c>
      <c r="F1928">
        <v>841.66</v>
      </c>
      <c r="G1928">
        <f t="shared" si="273"/>
        <v>1.0068765226157073E-2</v>
      </c>
      <c r="H1928" s="2">
        <v>35570</v>
      </c>
      <c r="I1928">
        <v>1114.8800000000001</v>
      </c>
      <c r="J1928">
        <f t="shared" si="274"/>
        <v>1.0147868947520955E-2</v>
      </c>
      <c r="K1928">
        <f t="shared" si="270"/>
        <v>9.9122689475209542E-3</v>
      </c>
      <c r="L1928">
        <v>-2.8702551090700854E-3</v>
      </c>
      <c r="N1928" s="2">
        <v>35570</v>
      </c>
      <c r="O1928">
        <v>14.890599999999999</v>
      </c>
      <c r="Q1928" s="2">
        <v>35570</v>
      </c>
      <c r="R1928">
        <v>15314.54</v>
      </c>
      <c r="S1928" s="8">
        <f t="shared" si="275"/>
        <v>3.4745241650507186E-2</v>
      </c>
      <c r="T1928" s="9">
        <f t="shared" si="271"/>
        <v>3.4509641650507183E-2</v>
      </c>
      <c r="U1928" s="3">
        <f>Sheet1!$B$17+Sheet1!$B$18*'Portfolio allocation'!K1928</f>
        <v>1.1859405031252636E-2</v>
      </c>
      <c r="V1928" s="13">
        <f t="shared" si="276"/>
        <v>2.2650236619254548E-2</v>
      </c>
      <c r="W1928" s="13"/>
      <c r="X1928" s="2">
        <v>35570</v>
      </c>
      <c r="Y1928">
        <v>41.489899999999999</v>
      </c>
      <c r="AA1928" s="2">
        <v>35570</v>
      </c>
      <c r="AB1928">
        <v>503.92</v>
      </c>
      <c r="AC1928">
        <f t="shared" si="277"/>
        <v>2.9626905316497032E-2</v>
      </c>
      <c r="AD1928">
        <f t="shared" si="272"/>
        <v>2.9393705316497033E-2</v>
      </c>
      <c r="AE1928">
        <f>Sheet2!$B$17+Sheet2!$B$18*'Portfolio allocation'!K1928</f>
        <v>8.867629444352312E-3</v>
      </c>
      <c r="AF1928">
        <f t="shared" si="278"/>
        <v>2.0526075872144722E-2</v>
      </c>
      <c r="AH1928" s="2">
        <v>35570</v>
      </c>
      <c r="AI1928">
        <v>6.6689999999999996</v>
      </c>
      <c r="AJ1928">
        <v>5.83</v>
      </c>
      <c r="AK1928">
        <v>1.1566000000000001</v>
      </c>
      <c r="AR1928" s="3"/>
    </row>
    <row r="1929" spans="1:44" hidden="1" outlineLevel="1" x14ac:dyDescent="0.2">
      <c r="A1929" s="2">
        <v>35571</v>
      </c>
      <c r="B1929">
        <v>19.28</v>
      </c>
      <c r="E1929" s="2">
        <v>35571</v>
      </c>
      <c r="F1929">
        <v>839.35</v>
      </c>
      <c r="G1929">
        <f t="shared" si="273"/>
        <v>-2.74457619466284E-3</v>
      </c>
      <c r="H1929" s="2">
        <v>35571</v>
      </c>
      <c r="I1929">
        <v>1111.94</v>
      </c>
      <c r="J1929">
        <f t="shared" si="274"/>
        <v>-2.6370551090700856E-3</v>
      </c>
      <c r="K1929">
        <f t="shared" si="270"/>
        <v>-2.8702551090700854E-3</v>
      </c>
      <c r="L1929">
        <v>-4.6031394283865051E-3</v>
      </c>
      <c r="N1929" s="2">
        <v>35571</v>
      </c>
      <c r="O1929">
        <v>15.046900000000001</v>
      </c>
      <c r="Q1929" s="2">
        <v>35571</v>
      </c>
      <c r="R1929">
        <v>15475.23</v>
      </c>
      <c r="S1929" s="8">
        <f t="shared" si="275"/>
        <v>1.049264293932417E-2</v>
      </c>
      <c r="T1929" s="9">
        <f t="shared" si="271"/>
        <v>1.0259442939324171E-2</v>
      </c>
      <c r="U1929" s="3">
        <f>Sheet1!$B$17+Sheet1!$B$18*'Portfolio allocation'!K1929</f>
        <v>-2.8050305187085132E-3</v>
      </c>
      <c r="V1929" s="13">
        <f t="shared" si="276"/>
        <v>1.3064473458032685E-2</v>
      </c>
      <c r="W1929" s="13"/>
      <c r="X1929" s="2">
        <v>35571</v>
      </c>
      <c r="Y1929">
        <v>41.818300000000001</v>
      </c>
      <c r="AA1929" s="2">
        <v>35571</v>
      </c>
      <c r="AB1929">
        <v>507.91</v>
      </c>
      <c r="AC1929">
        <f t="shared" si="277"/>
        <v>7.917923479917377E-3</v>
      </c>
      <c r="AD1929">
        <f t="shared" si="272"/>
        <v>7.6855234799173772E-3</v>
      </c>
      <c r="AE1929">
        <f>Sheet2!$B$17+Sheet2!$B$18*'Portfolio allocation'!K1929</f>
        <v>-2.4989170584513885E-3</v>
      </c>
      <c r="AF1929">
        <f t="shared" si="278"/>
        <v>1.0184440538368766E-2</v>
      </c>
      <c r="AH1929" s="2">
        <v>35571</v>
      </c>
      <c r="AI1929">
        <v>6.7290000000000001</v>
      </c>
      <c r="AJ1929">
        <v>5.81</v>
      </c>
      <c r="AK1929">
        <v>1.15629</v>
      </c>
      <c r="AR1929" s="3"/>
    </row>
    <row r="1930" spans="1:44" hidden="1" outlineLevel="1" x14ac:dyDescent="0.2">
      <c r="A1930" s="2">
        <v>35572</v>
      </c>
      <c r="B1930">
        <v>18.77</v>
      </c>
      <c r="E1930" s="2">
        <v>35572</v>
      </c>
      <c r="F1930">
        <v>835.66</v>
      </c>
      <c r="G1930">
        <f t="shared" si="273"/>
        <v>-4.3962590099482224E-3</v>
      </c>
      <c r="H1930" s="2">
        <v>35572</v>
      </c>
      <c r="I1930">
        <v>1107.08</v>
      </c>
      <c r="J1930">
        <f t="shared" si="274"/>
        <v>-4.3707394283865053E-3</v>
      </c>
      <c r="K1930">
        <f t="shared" si="270"/>
        <v>-4.6031394283865051E-3</v>
      </c>
      <c r="L1930">
        <v>1.3386618506341243E-2</v>
      </c>
      <c r="N1930" s="2">
        <v>35572</v>
      </c>
      <c r="O1930">
        <v>15.078099999999999</v>
      </c>
      <c r="Q1930" s="2">
        <v>35572</v>
      </c>
      <c r="R1930">
        <v>15507.38</v>
      </c>
      <c r="S1930" s="8">
        <f t="shared" si="275"/>
        <v>2.0775135490715968E-3</v>
      </c>
      <c r="T1930" s="9">
        <f t="shared" si="271"/>
        <v>1.8451135490715968E-3</v>
      </c>
      <c r="U1930" s="3">
        <f>Sheet1!$B$17+Sheet1!$B$18*'Portfolio allocation'!K1930</f>
        <v>-4.7930393269572172E-3</v>
      </c>
      <c r="V1930" s="13">
        <f t="shared" si="276"/>
        <v>6.6381528760288142E-3</v>
      </c>
      <c r="W1930" s="13"/>
      <c r="X1930" s="2">
        <v>35572</v>
      </c>
      <c r="Y1930">
        <v>41.191499999999998</v>
      </c>
      <c r="AA1930" s="2">
        <v>35572</v>
      </c>
      <c r="AB1930">
        <v>500.3</v>
      </c>
      <c r="AC1930">
        <f t="shared" si="277"/>
        <v>-1.4982969423716797E-2</v>
      </c>
      <c r="AD1930">
        <f t="shared" si="272"/>
        <v>-1.5217769423716797E-2</v>
      </c>
      <c r="AE1930">
        <f>Sheet2!$B$17+Sheet2!$B$18*'Portfolio allocation'!K1930</f>
        <v>-4.0398420050649746E-3</v>
      </c>
      <c r="AF1930">
        <f t="shared" si="278"/>
        <v>-1.1177927418651822E-2</v>
      </c>
      <c r="AH1930" s="2">
        <v>35572</v>
      </c>
      <c r="AI1930">
        <v>6.7510000000000003</v>
      </c>
      <c r="AJ1930">
        <v>5.87</v>
      </c>
      <c r="AK1930">
        <v>1.1574199999999999</v>
      </c>
      <c r="AR1930" s="3"/>
    </row>
    <row r="1931" spans="1:44" hidden="1" outlineLevel="1" x14ac:dyDescent="0.2">
      <c r="A1931" s="2">
        <v>35573</v>
      </c>
      <c r="B1931">
        <v>18.079999999999998</v>
      </c>
      <c r="E1931" s="2">
        <v>35573</v>
      </c>
      <c r="F1931">
        <v>847.03</v>
      </c>
      <c r="G1931">
        <f t="shared" si="273"/>
        <v>1.360601201445566E-2</v>
      </c>
      <c r="H1931" s="2">
        <v>35573</v>
      </c>
      <c r="I1931">
        <v>1122.1600000000001</v>
      </c>
      <c r="J1931">
        <f t="shared" si="274"/>
        <v>1.3621418506341243E-2</v>
      </c>
      <c r="K1931">
        <f t="shared" si="270"/>
        <v>1.3386618506341243E-2</v>
      </c>
      <c r="L1931">
        <v>-2.34E-4</v>
      </c>
      <c r="N1931" s="2">
        <v>35573</v>
      </c>
      <c r="O1931">
        <v>15.359400000000001</v>
      </c>
      <c r="Q1931" s="2">
        <v>35573</v>
      </c>
      <c r="R1931">
        <v>15796.63</v>
      </c>
      <c r="S1931" s="8">
        <f t="shared" si="275"/>
        <v>1.8652409368958622E-2</v>
      </c>
      <c r="T1931" s="9">
        <f t="shared" si="271"/>
        <v>1.8417609368958622E-2</v>
      </c>
      <c r="U1931" s="3">
        <f>Sheet1!$B$17+Sheet1!$B$18*'Portfolio allocation'!K1931</f>
        <v>1.5845266896858522E-2</v>
      </c>
      <c r="V1931" s="13">
        <f t="shared" si="276"/>
        <v>2.5723424721001004E-3</v>
      </c>
      <c r="W1931" s="13"/>
      <c r="X1931" s="2">
        <v>35573</v>
      </c>
      <c r="Y1931">
        <v>41.400399999999998</v>
      </c>
      <c r="AA1931" s="2">
        <v>35573</v>
      </c>
      <c r="AB1931">
        <v>502.84</v>
      </c>
      <c r="AC1931">
        <f t="shared" si="277"/>
        <v>5.0769538277033455E-3</v>
      </c>
      <c r="AD1931">
        <f t="shared" si="272"/>
        <v>4.8429538277033456E-3</v>
      </c>
      <c r="AE1931">
        <f>Sheet2!$B$17+Sheet2!$B$18*'Portfolio allocation'!K1931</f>
        <v>1.1957109710729236E-2</v>
      </c>
      <c r="AF1931">
        <f t="shared" si="278"/>
        <v>-7.1141558830258907E-3</v>
      </c>
      <c r="AH1931" s="2">
        <v>35573</v>
      </c>
      <c r="AI1931">
        <v>6.7380000000000004</v>
      </c>
      <c r="AJ1931">
        <v>5.85</v>
      </c>
      <c r="AK1931">
        <v>1.15865</v>
      </c>
      <c r="AR1931" s="3"/>
    </row>
    <row r="1932" spans="1:44" hidden="1" outlineLevel="1" x14ac:dyDescent="0.2">
      <c r="A1932" s="2">
        <v>35576</v>
      </c>
      <c r="B1932">
        <v>18.079999999999998</v>
      </c>
      <c r="E1932" s="2">
        <v>35576</v>
      </c>
      <c r="F1932">
        <v>847.03</v>
      </c>
      <c r="G1932">
        <f t="shared" si="273"/>
        <v>0</v>
      </c>
      <c r="H1932" s="2">
        <v>35576</v>
      </c>
      <c r="I1932">
        <v>1122.1600000000001</v>
      </c>
      <c r="J1932">
        <f t="shared" si="274"/>
        <v>0</v>
      </c>
      <c r="K1932">
        <f t="shared" si="270"/>
        <v>-2.34E-4</v>
      </c>
      <c r="L1932">
        <v>2.9384531261139168E-3</v>
      </c>
      <c r="N1932" s="2">
        <v>35576</v>
      </c>
      <c r="O1932">
        <v>15.359400000000001</v>
      </c>
      <c r="Q1932" s="2">
        <v>35576</v>
      </c>
      <c r="R1932">
        <v>15796.63</v>
      </c>
      <c r="S1932" s="8">
        <f t="shared" si="275"/>
        <v>0</v>
      </c>
      <c r="T1932" s="9">
        <f t="shared" si="271"/>
        <v>-2.34E-4</v>
      </c>
      <c r="U1932" s="3">
        <f>Sheet1!$B$17+Sheet1!$B$18*'Portfolio allocation'!K1932</f>
        <v>2.1934815400599395E-4</v>
      </c>
      <c r="V1932" s="13">
        <f t="shared" si="276"/>
        <v>-4.5334815400599395E-4</v>
      </c>
      <c r="W1932" s="13"/>
      <c r="X1932" s="2">
        <v>35576</v>
      </c>
      <c r="Y1932">
        <v>41.400399999999998</v>
      </c>
      <c r="AA1932" s="2">
        <v>35576</v>
      </c>
      <c r="AB1932">
        <v>502.84</v>
      </c>
      <c r="AC1932">
        <f t="shared" si="277"/>
        <v>0</v>
      </c>
      <c r="AD1932">
        <f t="shared" si="272"/>
        <v>-2.34E-4</v>
      </c>
      <c r="AE1932">
        <f>Sheet2!$B$17+Sheet2!$B$18*'Portfolio allocation'!K1932</f>
        <v>-1.5469175851556865E-4</v>
      </c>
      <c r="AF1932">
        <f t="shared" si="278"/>
        <v>-7.9308241484431349E-5</v>
      </c>
      <c r="AH1932" s="2">
        <v>35576</v>
      </c>
      <c r="AI1932">
        <v>6.7469999999999999</v>
      </c>
      <c r="AJ1932">
        <v>5.85</v>
      </c>
      <c r="AK1932">
        <v>1.1583699999999999</v>
      </c>
      <c r="AR1932" s="3"/>
    </row>
    <row r="1933" spans="1:44" hidden="1" outlineLevel="1" x14ac:dyDescent="0.2">
      <c r="A1933" s="2">
        <v>35577</v>
      </c>
      <c r="B1933">
        <v>19.36</v>
      </c>
      <c r="E1933" s="2">
        <v>35577</v>
      </c>
      <c r="F1933">
        <v>849.71</v>
      </c>
      <c r="G1933">
        <f t="shared" si="273"/>
        <v>3.1639965526606417E-3</v>
      </c>
      <c r="H1933" s="2">
        <v>35577</v>
      </c>
      <c r="I1933">
        <v>1125.72</v>
      </c>
      <c r="J1933">
        <f t="shared" si="274"/>
        <v>3.1724531261139166E-3</v>
      </c>
      <c r="K1933">
        <f t="shared" si="270"/>
        <v>2.9384531261139168E-3</v>
      </c>
      <c r="L1933">
        <v>-3.007159535230894E-3</v>
      </c>
      <c r="N1933" s="2">
        <v>35577</v>
      </c>
      <c r="O1933">
        <v>15.828099999999999</v>
      </c>
      <c r="Q1933" s="2">
        <v>35577</v>
      </c>
      <c r="R1933">
        <v>16278.73</v>
      </c>
      <c r="S1933" s="8">
        <f t="shared" si="275"/>
        <v>3.0519167695894689E-2</v>
      </c>
      <c r="T1933" s="9">
        <f t="shared" si="271"/>
        <v>3.0285167695894687E-2</v>
      </c>
      <c r="U1933" s="3">
        <f>Sheet1!$B$17+Sheet1!$B$18*'Portfolio allocation'!K1933</f>
        <v>3.8588667809380584E-3</v>
      </c>
      <c r="V1933" s="13">
        <f t="shared" si="276"/>
        <v>2.6426300914956628E-2</v>
      </c>
      <c r="W1933" s="13"/>
      <c r="X1933" s="2">
        <v>35577</v>
      </c>
      <c r="Y1933">
        <v>42.8033</v>
      </c>
      <c r="AA1933" s="2">
        <v>35577</v>
      </c>
      <c r="AB1933">
        <v>519.88</v>
      </c>
      <c r="AC1933">
        <f t="shared" si="277"/>
        <v>3.3887518892689483E-2</v>
      </c>
      <c r="AD1933">
        <f t="shared" si="272"/>
        <v>3.3651918892689481E-2</v>
      </c>
      <c r="AE1933">
        <f>Sheet2!$B$17+Sheet2!$B$18*'Portfolio allocation'!K1933</f>
        <v>2.6663344978242591E-3</v>
      </c>
      <c r="AF1933">
        <f t="shared" si="278"/>
        <v>3.098558439486522E-2</v>
      </c>
      <c r="AH1933" s="2">
        <v>35577</v>
      </c>
      <c r="AI1933">
        <v>6.7789999999999999</v>
      </c>
      <c r="AJ1933">
        <v>5.89</v>
      </c>
      <c r="AK1933">
        <v>1.1510800000000001</v>
      </c>
      <c r="AR1933" s="3"/>
    </row>
    <row r="1934" spans="1:44" hidden="1" outlineLevel="1" x14ac:dyDescent="0.2">
      <c r="A1934" s="2">
        <v>35578</v>
      </c>
      <c r="B1934">
        <v>19.28</v>
      </c>
      <c r="E1934" s="2">
        <v>35578</v>
      </c>
      <c r="F1934">
        <v>847.21</v>
      </c>
      <c r="G1934">
        <f t="shared" si="273"/>
        <v>-2.9421802732697566E-3</v>
      </c>
      <c r="H1934" s="2">
        <v>35578</v>
      </c>
      <c r="I1934">
        <v>1122.5999999999999</v>
      </c>
      <c r="J1934">
        <f t="shared" si="274"/>
        <v>-2.7715595352308942E-3</v>
      </c>
      <c r="K1934">
        <f t="shared" si="270"/>
        <v>-3.007159535230894E-3</v>
      </c>
      <c r="L1934">
        <v>-3.7817411722786709E-3</v>
      </c>
      <c r="N1934" s="2">
        <v>35578</v>
      </c>
      <c r="O1934">
        <v>15.734400000000001</v>
      </c>
      <c r="Q1934" s="2">
        <v>35578</v>
      </c>
      <c r="R1934">
        <v>16182.31</v>
      </c>
      <c r="S1934" s="8">
        <f t="shared" si="275"/>
        <v>-5.9230664800018484E-3</v>
      </c>
      <c r="T1934" s="9">
        <f t="shared" si="271"/>
        <v>-6.1586664800018483E-3</v>
      </c>
      <c r="U1934" s="3">
        <f>Sheet1!$B$17+Sheet1!$B$18*'Portfolio allocation'!K1934</f>
        <v>-2.9620907460197543E-3</v>
      </c>
      <c r="V1934" s="13">
        <f t="shared" si="276"/>
        <v>-3.196575733982094E-3</v>
      </c>
      <c r="W1934" s="13"/>
      <c r="X1934" s="2">
        <v>35578</v>
      </c>
      <c r="Y1934">
        <v>43.042099999999998</v>
      </c>
      <c r="AA1934" s="2">
        <v>35578</v>
      </c>
      <c r="AB1934">
        <v>522.78</v>
      </c>
      <c r="AC1934">
        <f t="shared" si="277"/>
        <v>5.5782103562360685E-3</v>
      </c>
      <c r="AD1934">
        <f t="shared" si="272"/>
        <v>5.3418103562360682E-3</v>
      </c>
      <c r="AE1934">
        <f>Sheet2!$B$17+Sheet2!$B$18*'Portfolio allocation'!K1934</f>
        <v>-2.6206559669413828E-3</v>
      </c>
      <c r="AF1934">
        <f t="shared" si="278"/>
        <v>7.9624663231774515E-3</v>
      </c>
      <c r="AH1934" s="2">
        <v>35578</v>
      </c>
      <c r="AI1934">
        <v>6.7880000000000003</v>
      </c>
      <c r="AJ1934">
        <v>5.91</v>
      </c>
      <c r="AK1934">
        <v>1.1517299999999999</v>
      </c>
      <c r="AR1934" s="3"/>
    </row>
    <row r="1935" spans="1:44" hidden="1" outlineLevel="1" x14ac:dyDescent="0.2">
      <c r="A1935" s="2">
        <v>35579</v>
      </c>
      <c r="B1935">
        <v>19.02</v>
      </c>
      <c r="E1935" s="2">
        <v>35579</v>
      </c>
      <c r="F1935">
        <v>844.08</v>
      </c>
      <c r="G1935">
        <f t="shared" si="273"/>
        <v>-3.6944795269177044E-3</v>
      </c>
      <c r="H1935" s="2">
        <v>35579</v>
      </c>
      <c r="I1935">
        <v>1118.6199999999999</v>
      </c>
      <c r="J1935">
        <f t="shared" si="274"/>
        <v>-3.545341172278671E-3</v>
      </c>
      <c r="K1935">
        <f t="shared" si="270"/>
        <v>-3.7817411722786709E-3</v>
      </c>
      <c r="L1935">
        <v>4.7725683145306017E-3</v>
      </c>
      <c r="N1935" s="2">
        <v>35579</v>
      </c>
      <c r="O1935">
        <v>15.734400000000001</v>
      </c>
      <c r="Q1935" s="2">
        <v>35579</v>
      </c>
      <c r="R1935">
        <v>16182.31</v>
      </c>
      <c r="S1935" s="8">
        <f t="shared" si="275"/>
        <v>0</v>
      </c>
      <c r="T1935" s="9">
        <f t="shared" si="271"/>
        <v>-2.364E-4</v>
      </c>
      <c r="U1935" s="3">
        <f>Sheet1!$B$17+Sheet1!$B$18*'Portfolio allocation'!K1935</f>
        <v>-3.8507104305501813E-3</v>
      </c>
      <c r="V1935" s="13">
        <f t="shared" si="276"/>
        <v>3.6143104305501814E-3</v>
      </c>
      <c r="W1935" s="13"/>
      <c r="X1935" s="2">
        <v>35579</v>
      </c>
      <c r="Y1935">
        <v>41.907800000000002</v>
      </c>
      <c r="AA1935" s="2">
        <v>35579</v>
      </c>
      <c r="AB1935">
        <v>509</v>
      </c>
      <c r="AC1935">
        <f t="shared" si="277"/>
        <v>-2.6359080301465165E-2</v>
      </c>
      <c r="AD1935">
        <f t="shared" si="272"/>
        <v>-2.6592680301465166E-2</v>
      </c>
      <c r="AE1935">
        <f>Sheet2!$B$17+Sheet2!$B$18*'Portfolio allocation'!K1935</f>
        <v>-3.3094337199690888E-3</v>
      </c>
      <c r="AF1935">
        <f t="shared" si="278"/>
        <v>-2.3283246581496077E-2</v>
      </c>
      <c r="AH1935" s="2">
        <v>35579</v>
      </c>
      <c r="AI1935">
        <v>6.742</v>
      </c>
      <c r="AJ1935">
        <v>5.84</v>
      </c>
      <c r="AK1935">
        <v>1.15137</v>
      </c>
      <c r="AR1935" s="3"/>
    </row>
    <row r="1936" spans="1:44" hidden="1" outlineLevel="1" x14ac:dyDescent="0.2">
      <c r="A1936" s="2">
        <v>35580</v>
      </c>
      <c r="B1936">
        <v>19.190000000000001</v>
      </c>
      <c r="E1936" s="2">
        <v>35580</v>
      </c>
      <c r="F1936">
        <v>848.28</v>
      </c>
      <c r="G1936">
        <f t="shared" si="273"/>
        <v>4.9758316747225972E-3</v>
      </c>
      <c r="H1936" s="2">
        <v>35580</v>
      </c>
      <c r="I1936">
        <v>1124.22</v>
      </c>
      <c r="J1936">
        <f t="shared" si="274"/>
        <v>5.0061683145306013E-3</v>
      </c>
      <c r="K1936">
        <f t="shared" si="270"/>
        <v>4.7725683145306017E-3</v>
      </c>
      <c r="L1936">
        <v>-2.4816492003344589E-3</v>
      </c>
      <c r="N1936" s="2">
        <v>35580</v>
      </c>
      <c r="O1936">
        <v>15.5</v>
      </c>
      <c r="Q1936" s="2">
        <v>35580</v>
      </c>
      <c r="R1936">
        <v>15941.26</v>
      </c>
      <c r="S1936" s="8">
        <f t="shared" si="275"/>
        <v>-1.4895895579802865E-2</v>
      </c>
      <c r="T1936" s="9">
        <f t="shared" si="271"/>
        <v>-1.5129495579802865E-2</v>
      </c>
      <c r="U1936" s="3">
        <f>Sheet1!$B$17+Sheet1!$B$18*'Portfolio allocation'!K1936</f>
        <v>5.9630102077499834E-3</v>
      </c>
      <c r="V1936" s="13">
        <f t="shared" si="276"/>
        <v>-2.1092505787552847E-2</v>
      </c>
      <c r="W1936" s="13"/>
      <c r="X1936" s="2">
        <v>35580</v>
      </c>
      <c r="Y1936">
        <v>41.310899999999997</v>
      </c>
      <c r="AA1936" s="2">
        <v>35580</v>
      </c>
      <c r="AB1936">
        <v>501.75</v>
      </c>
      <c r="AC1936">
        <f t="shared" si="277"/>
        <v>-1.4243614931237714E-2</v>
      </c>
      <c r="AD1936">
        <f t="shared" si="272"/>
        <v>-1.4474814931237714E-2</v>
      </c>
      <c r="AE1936">
        <f>Sheet2!$B$17+Sheet2!$B$18*'Portfolio allocation'!K1936</f>
        <v>4.2972765158748498E-3</v>
      </c>
      <c r="AF1936">
        <f t="shared" si="278"/>
        <v>-1.8772091447112563E-2</v>
      </c>
      <c r="AH1936" s="2">
        <v>35580</v>
      </c>
      <c r="AI1936">
        <v>6.6520000000000001</v>
      </c>
      <c r="AJ1936">
        <v>5.78</v>
      </c>
      <c r="AK1936">
        <v>1.1460300000000001</v>
      </c>
      <c r="AR1936" s="3"/>
    </row>
    <row r="1937" spans="1:44" hidden="1" outlineLevel="1" x14ac:dyDescent="0.2">
      <c r="A1937" s="2">
        <v>35583</v>
      </c>
      <c r="B1937">
        <v>20.85</v>
      </c>
      <c r="E1937" s="2">
        <v>35583</v>
      </c>
      <c r="F1937">
        <v>846.36</v>
      </c>
      <c r="G1937">
        <f t="shared" si="273"/>
        <v>-2.2634035931531349E-3</v>
      </c>
      <c r="H1937" s="2">
        <v>35583</v>
      </c>
      <c r="I1937">
        <v>1121.69</v>
      </c>
      <c r="J1937">
        <f t="shared" si="274"/>
        <v>-2.2504492003344589E-3</v>
      </c>
      <c r="K1937">
        <f t="shared" si="270"/>
        <v>-2.4816492003344589E-3</v>
      </c>
      <c r="L1937">
        <v>-1.2564387023153009E-3</v>
      </c>
      <c r="N1937" s="2">
        <v>35583</v>
      </c>
      <c r="O1937">
        <v>15.546900000000001</v>
      </c>
      <c r="Q1937" s="2">
        <v>35583</v>
      </c>
      <c r="R1937">
        <v>15989.47</v>
      </c>
      <c r="S1937" s="8">
        <f t="shared" si="275"/>
        <v>3.024227695928694E-3</v>
      </c>
      <c r="T1937" s="9">
        <f t="shared" si="271"/>
        <v>2.793027695928694E-3</v>
      </c>
      <c r="U1937" s="3">
        <f>Sheet1!$B$17+Sheet1!$B$18*'Portfolio allocation'!K1937</f>
        <v>-2.3592119716235758E-3</v>
      </c>
      <c r="V1937" s="13">
        <f t="shared" si="276"/>
        <v>5.1522396675522698E-3</v>
      </c>
      <c r="W1937" s="13"/>
      <c r="X1937" s="2">
        <v>35583</v>
      </c>
      <c r="Y1937">
        <v>41.609299999999998</v>
      </c>
      <c r="AA1937" s="2">
        <v>35583</v>
      </c>
      <c r="AB1937">
        <v>505.37</v>
      </c>
      <c r="AC1937">
        <f t="shared" si="277"/>
        <v>7.2147483806677126E-3</v>
      </c>
      <c r="AD1937">
        <f t="shared" si="272"/>
        <v>6.9835483806677126E-3</v>
      </c>
      <c r="AE1937">
        <f>Sheet2!$B$17+Sheet2!$B$18*'Portfolio allocation'!K1937</f>
        <v>-2.1533587701702724E-3</v>
      </c>
      <c r="AF1937">
        <f t="shared" si="278"/>
        <v>9.1369071508379841E-3</v>
      </c>
      <c r="AH1937" s="2">
        <v>35583</v>
      </c>
      <c r="AI1937">
        <v>6.6550000000000002</v>
      </c>
      <c r="AJ1937">
        <v>5.78</v>
      </c>
      <c r="AK1937">
        <v>1.1348</v>
      </c>
      <c r="AR1937" s="3"/>
    </row>
    <row r="1938" spans="1:44" hidden="1" outlineLevel="1" x14ac:dyDescent="0.2">
      <c r="A1938" s="2">
        <v>35584</v>
      </c>
      <c r="B1938">
        <v>20.010000000000002</v>
      </c>
      <c r="E1938" s="2">
        <v>35584</v>
      </c>
      <c r="F1938">
        <v>845.48</v>
      </c>
      <c r="G1938">
        <f t="shared" si="273"/>
        <v>-1.0397466798998112E-3</v>
      </c>
      <c r="H1938" s="2">
        <v>35584</v>
      </c>
      <c r="I1938">
        <v>1120.54</v>
      </c>
      <c r="J1938">
        <f t="shared" si="274"/>
        <v>-1.0252387023153009E-3</v>
      </c>
      <c r="K1938">
        <f t="shared" si="270"/>
        <v>-1.2564387023153009E-3</v>
      </c>
      <c r="L1938">
        <v>-6.3439240294857167E-3</v>
      </c>
      <c r="N1938" s="2">
        <v>35584</v>
      </c>
      <c r="O1938">
        <v>15.0938</v>
      </c>
      <c r="Q1938" s="2">
        <v>35584</v>
      </c>
      <c r="R1938">
        <v>15523.45</v>
      </c>
      <c r="S1938" s="8">
        <f t="shared" si="275"/>
        <v>-2.914543133699854E-2</v>
      </c>
      <c r="T1938" s="9">
        <f t="shared" si="271"/>
        <v>-2.937663133699854E-2</v>
      </c>
      <c r="U1938" s="3">
        <f>Sheet1!$B$17+Sheet1!$B$18*'Portfolio allocation'!K1938</f>
        <v>-9.5361943733271101E-4</v>
      </c>
      <c r="V1938" s="13">
        <f t="shared" si="276"/>
        <v>-2.8423011899665829E-2</v>
      </c>
      <c r="W1938" s="13"/>
      <c r="X1938" s="2">
        <v>35584</v>
      </c>
      <c r="Y1938">
        <v>40.295999999999999</v>
      </c>
      <c r="AA1938" s="2">
        <v>35584</v>
      </c>
      <c r="AB1938">
        <v>489.42</v>
      </c>
      <c r="AC1938">
        <f t="shared" si="277"/>
        <v>-3.1561034489581918E-2</v>
      </c>
      <c r="AD1938">
        <f t="shared" si="272"/>
        <v>-3.1791834489581922E-2</v>
      </c>
      <c r="AE1938">
        <f>Sheet2!$B$17+Sheet2!$B$18*'Portfolio allocation'!K1938</f>
        <v>-1.0638703373847948E-3</v>
      </c>
      <c r="AF1938">
        <f t="shared" si="278"/>
        <v>-3.0727964152197126E-2</v>
      </c>
      <c r="AH1938" s="2">
        <v>35584</v>
      </c>
      <c r="AI1938">
        <v>6.617</v>
      </c>
      <c r="AJ1938">
        <v>5.77</v>
      </c>
      <c r="AK1938">
        <v>1.13504</v>
      </c>
      <c r="AR1938" s="3"/>
    </row>
    <row r="1939" spans="1:44" hidden="1" outlineLevel="1" x14ac:dyDescent="0.2">
      <c r="A1939" s="2">
        <v>35585</v>
      </c>
      <c r="B1939">
        <v>20.100000000000001</v>
      </c>
      <c r="E1939" s="2">
        <v>35585</v>
      </c>
      <c r="F1939">
        <v>840.11</v>
      </c>
      <c r="G1939">
        <f t="shared" si="273"/>
        <v>-6.3514216776269228E-3</v>
      </c>
      <c r="H1939" s="2">
        <v>35585</v>
      </c>
      <c r="I1939">
        <v>1113.69</v>
      </c>
      <c r="J1939">
        <f t="shared" si="274"/>
        <v>-6.113124029485717E-3</v>
      </c>
      <c r="K1939">
        <f t="shared" si="270"/>
        <v>-6.3439240294857167E-3</v>
      </c>
      <c r="L1939">
        <v>3.8457383544791869E-3</v>
      </c>
      <c r="N1939" s="2">
        <v>35585</v>
      </c>
      <c r="O1939">
        <v>14.898400000000001</v>
      </c>
      <c r="Q1939" s="2">
        <v>35585</v>
      </c>
      <c r="R1939">
        <v>15322.57</v>
      </c>
      <c r="S1939" s="8">
        <f t="shared" si="275"/>
        <v>-1.2940422393218021E-2</v>
      </c>
      <c r="T1939" s="9">
        <f t="shared" si="271"/>
        <v>-1.317122239321802E-2</v>
      </c>
      <c r="U1939" s="3">
        <f>Sheet1!$B$17+Sheet1!$B$18*'Portfolio allocation'!K1939</f>
        <v>-6.7901115386869056E-3</v>
      </c>
      <c r="V1939" s="13">
        <f t="shared" si="276"/>
        <v>-6.3811108545311149E-3</v>
      </c>
      <c r="W1939" s="13"/>
      <c r="X1939" s="2">
        <v>35585</v>
      </c>
      <c r="Y1939">
        <v>39.818399999999997</v>
      </c>
      <c r="AA1939" s="2">
        <v>35585</v>
      </c>
      <c r="AB1939">
        <v>483.62</v>
      </c>
      <c r="AC1939">
        <f t="shared" si="277"/>
        <v>-1.1850762126598857E-2</v>
      </c>
      <c r="AD1939">
        <f t="shared" si="272"/>
        <v>-1.2081562126598857E-2</v>
      </c>
      <c r="AE1939">
        <f>Sheet2!$B$17+Sheet2!$B$18*'Portfolio allocation'!K1939</f>
        <v>-5.5877920837942357E-3</v>
      </c>
      <c r="AF1939">
        <f t="shared" si="278"/>
        <v>-6.4937700428046212E-3</v>
      </c>
      <c r="AH1939" s="2">
        <v>35585</v>
      </c>
      <c r="AI1939">
        <v>6.6239999999999997</v>
      </c>
      <c r="AJ1939">
        <v>5.77</v>
      </c>
      <c r="AK1939">
        <v>1.1333899999999999</v>
      </c>
      <c r="AR1939" s="3"/>
    </row>
    <row r="1940" spans="1:44" hidden="1" outlineLevel="1" x14ac:dyDescent="0.2">
      <c r="A1940" s="2">
        <v>35586</v>
      </c>
      <c r="B1940">
        <v>20.36</v>
      </c>
      <c r="E1940" s="2">
        <v>35586</v>
      </c>
      <c r="F1940">
        <v>843.43</v>
      </c>
      <c r="G1940">
        <f t="shared" si="273"/>
        <v>3.9518634464532632E-3</v>
      </c>
      <c r="H1940" s="2">
        <v>35586</v>
      </c>
      <c r="I1940">
        <v>1118.23</v>
      </c>
      <c r="J1940">
        <f t="shared" si="274"/>
        <v>4.0765383544791867E-3</v>
      </c>
      <c r="K1940">
        <f t="shared" si="270"/>
        <v>3.8457383544791869E-3</v>
      </c>
      <c r="L1940">
        <v>1.7109503239941502E-2</v>
      </c>
      <c r="N1940" s="2">
        <v>35586</v>
      </c>
      <c r="O1940">
        <v>15.0703</v>
      </c>
      <c r="Q1940" s="2">
        <v>35586</v>
      </c>
      <c r="R1940">
        <v>15499.34</v>
      </c>
      <c r="S1940" s="8">
        <f t="shared" si="275"/>
        <v>1.1536576435937418E-2</v>
      </c>
      <c r="T1940" s="9">
        <f t="shared" si="271"/>
        <v>1.1305776435937418E-2</v>
      </c>
      <c r="U1940" s="3">
        <f>Sheet1!$B$17+Sheet1!$B$18*'Portfolio allocation'!K1940</f>
        <v>4.8997273885841627E-3</v>
      </c>
      <c r="V1940" s="13">
        <f t="shared" si="276"/>
        <v>6.4060490473532555E-3</v>
      </c>
      <c r="W1940" s="13"/>
      <c r="X1940" s="2">
        <v>35586</v>
      </c>
      <c r="Y1940">
        <v>39.579599999999999</v>
      </c>
      <c r="AA1940" s="2">
        <v>35586</v>
      </c>
      <c r="AB1940">
        <v>480.72</v>
      </c>
      <c r="AC1940">
        <f t="shared" si="277"/>
        <v>-5.9964434886894402E-3</v>
      </c>
      <c r="AD1940">
        <f t="shared" si="272"/>
        <v>-6.2268434886894406E-3</v>
      </c>
      <c r="AE1940">
        <f>Sheet2!$B$17+Sheet2!$B$18*'Portfolio allocation'!K1940</f>
        <v>3.4731156698262935E-3</v>
      </c>
      <c r="AF1940">
        <f t="shared" si="278"/>
        <v>-9.6999591585157346E-3</v>
      </c>
      <c r="AH1940" s="2">
        <v>35586</v>
      </c>
      <c r="AI1940">
        <v>6.6130000000000004</v>
      </c>
      <c r="AJ1940">
        <v>5.76</v>
      </c>
      <c r="AK1940">
        <v>1.1333299999999999</v>
      </c>
      <c r="AR1940" s="3"/>
    </row>
    <row r="1941" spans="1:44" hidden="1" outlineLevel="1" x14ac:dyDescent="0.2">
      <c r="A1941" s="2">
        <v>35587</v>
      </c>
      <c r="B1941">
        <v>18.940000000000001</v>
      </c>
      <c r="E1941" s="2">
        <v>35587</v>
      </c>
      <c r="F1941">
        <v>858.01</v>
      </c>
      <c r="G1941">
        <f t="shared" si="273"/>
        <v>1.7286556086456573E-2</v>
      </c>
      <c r="H1941" s="2">
        <v>35587</v>
      </c>
      <c r="I1941">
        <v>1137.6199999999999</v>
      </c>
      <c r="J1941">
        <f t="shared" si="274"/>
        <v>1.7339903239941501E-2</v>
      </c>
      <c r="K1941">
        <f t="shared" si="270"/>
        <v>1.7109503239941502E-2</v>
      </c>
      <c r="L1941">
        <v>5.5116537965226482E-3</v>
      </c>
      <c r="N1941" s="2">
        <v>35587</v>
      </c>
      <c r="O1941">
        <v>15.5078</v>
      </c>
      <c r="Q1941" s="2">
        <v>35587</v>
      </c>
      <c r="R1941">
        <v>15949.3</v>
      </c>
      <c r="S1941" s="8">
        <f t="shared" si="275"/>
        <v>2.9030913574384476E-2</v>
      </c>
      <c r="T1941" s="9">
        <f t="shared" si="271"/>
        <v>2.8800513574384477E-2</v>
      </c>
      <c r="U1941" s="3">
        <f>Sheet1!$B$17+Sheet1!$B$18*'Portfolio allocation'!K1941</f>
        <v>2.0116254613690945E-2</v>
      </c>
      <c r="V1941" s="13">
        <f t="shared" si="276"/>
        <v>8.6842589606935319E-3</v>
      </c>
      <c r="W1941" s="13"/>
      <c r="X1941" s="2">
        <v>35587</v>
      </c>
      <c r="Y1941">
        <v>40.893000000000001</v>
      </c>
      <c r="AA1941" s="2">
        <v>35587</v>
      </c>
      <c r="AB1941">
        <v>496.67</v>
      </c>
      <c r="AC1941">
        <f t="shared" si="277"/>
        <v>3.3179397570311187E-2</v>
      </c>
      <c r="AD1941">
        <f t="shared" si="272"/>
        <v>3.295099757031119E-2</v>
      </c>
      <c r="AE1941">
        <f>Sheet2!$B$17+Sheet2!$B$18*'Portfolio allocation'!K1941</f>
        <v>1.5267593795226287E-2</v>
      </c>
      <c r="AF1941">
        <f t="shared" si="278"/>
        <v>1.7683403775084903E-2</v>
      </c>
      <c r="AH1941" s="2">
        <v>35587</v>
      </c>
      <c r="AI1941">
        <v>6.49</v>
      </c>
      <c r="AJ1941">
        <v>5.71</v>
      </c>
      <c r="AK1941">
        <v>1.1325400000000001</v>
      </c>
      <c r="AR1941" s="3"/>
    </row>
    <row r="1942" spans="1:44" hidden="1" outlineLevel="1" x14ac:dyDescent="0.2">
      <c r="A1942" s="2">
        <v>35590</v>
      </c>
      <c r="B1942">
        <v>19.46</v>
      </c>
      <c r="E1942" s="2">
        <v>35590</v>
      </c>
      <c r="F1942">
        <v>862.91</v>
      </c>
      <c r="G1942">
        <f t="shared" si="273"/>
        <v>5.7108891504760173E-3</v>
      </c>
      <c r="H1942" s="2">
        <v>35590</v>
      </c>
      <c r="I1942">
        <v>1144.1500000000001</v>
      </c>
      <c r="J1942">
        <f t="shared" si="274"/>
        <v>5.7400537965226484E-3</v>
      </c>
      <c r="K1942">
        <f t="shared" si="270"/>
        <v>5.5116537965226482E-3</v>
      </c>
      <c r="L1942">
        <v>2.5231355154479796E-3</v>
      </c>
      <c r="N1942" s="2">
        <v>35590</v>
      </c>
      <c r="O1942">
        <v>15.640599999999999</v>
      </c>
      <c r="Q1942" s="2">
        <v>35590</v>
      </c>
      <c r="R1942">
        <v>16085.89</v>
      </c>
      <c r="S1942" s="8">
        <f t="shared" si="275"/>
        <v>8.5640122137022878E-3</v>
      </c>
      <c r="T1942" s="9">
        <f t="shared" si="271"/>
        <v>8.3356122137022877E-3</v>
      </c>
      <c r="U1942" s="3">
        <f>Sheet1!$B$17+Sheet1!$B$18*'Portfolio allocation'!K1942</f>
        <v>6.8109078036082751E-3</v>
      </c>
      <c r="V1942" s="13">
        <f t="shared" si="276"/>
        <v>1.5247044100940126E-3</v>
      </c>
      <c r="W1942" s="13"/>
      <c r="X1942" s="2">
        <v>35590</v>
      </c>
      <c r="Y1942">
        <v>41.489899999999999</v>
      </c>
      <c r="AA1942" s="2">
        <v>35590</v>
      </c>
      <c r="AB1942">
        <v>503.92</v>
      </c>
      <c r="AC1942">
        <f t="shared" si="277"/>
        <v>1.4597217468339085E-2</v>
      </c>
      <c r="AD1942">
        <f t="shared" si="272"/>
        <v>1.4367217468339086E-2</v>
      </c>
      <c r="AE1942">
        <f>Sheet2!$B$17+Sheet2!$B$18*'Portfolio allocation'!K1942</f>
        <v>4.9544901822381809E-3</v>
      </c>
      <c r="AF1942">
        <f t="shared" si="278"/>
        <v>9.4127272861009061E-3</v>
      </c>
      <c r="AH1942" s="2">
        <v>35590</v>
      </c>
      <c r="AI1942">
        <v>6.54</v>
      </c>
      <c r="AJ1942">
        <v>5.75</v>
      </c>
      <c r="AK1942">
        <v>1.14496</v>
      </c>
      <c r="AR1942" s="3"/>
    </row>
    <row r="1943" spans="1:44" hidden="1" outlineLevel="1" x14ac:dyDescent="0.2">
      <c r="A1943" s="2">
        <v>35591</v>
      </c>
      <c r="B1943">
        <v>19.04</v>
      </c>
      <c r="E1943" s="2">
        <v>35591</v>
      </c>
      <c r="F1943">
        <v>865.27</v>
      </c>
      <c r="G1943">
        <f t="shared" si="273"/>
        <v>2.7349318005354117E-3</v>
      </c>
      <c r="H1943" s="2">
        <v>35591</v>
      </c>
      <c r="I1943">
        <v>1147.3</v>
      </c>
      <c r="J1943">
        <f t="shared" si="274"/>
        <v>2.7531355154479797E-3</v>
      </c>
      <c r="K1943">
        <f t="shared" si="270"/>
        <v>2.5231355154479796E-3</v>
      </c>
      <c r="L1943">
        <v>4.9212246143119443E-3</v>
      </c>
      <c r="N1943" s="2">
        <v>35591</v>
      </c>
      <c r="O1943">
        <v>15.601599999999999</v>
      </c>
      <c r="Q1943" s="2">
        <v>35591</v>
      </c>
      <c r="R1943">
        <v>16045.71</v>
      </c>
      <c r="S1943" s="8">
        <f t="shared" si="275"/>
        <v>-2.4978412758013269E-3</v>
      </c>
      <c r="T1943" s="9">
        <f t="shared" si="271"/>
        <v>-2.727841275801327E-3</v>
      </c>
      <c r="U1943" s="3">
        <f>Sheet1!$B$17+Sheet1!$B$18*'Portfolio allocation'!K1943</f>
        <v>3.3824038924341166E-3</v>
      </c>
      <c r="V1943" s="13">
        <f t="shared" si="276"/>
        <v>-6.1102451682354432E-3</v>
      </c>
      <c r="W1943" s="13"/>
      <c r="X1943" s="2">
        <v>35591</v>
      </c>
      <c r="Y1943">
        <v>41.191499999999998</v>
      </c>
      <c r="AA1943" s="2">
        <v>35591</v>
      </c>
      <c r="AB1943">
        <v>500.3</v>
      </c>
      <c r="AC1943">
        <f t="shared" si="277"/>
        <v>-7.1836799491983294E-3</v>
      </c>
      <c r="AD1943">
        <f t="shared" si="272"/>
        <v>-7.4136799491983296E-3</v>
      </c>
      <c r="AE1943">
        <f>Sheet2!$B$17+Sheet2!$B$18*'Portfolio allocation'!K1943</f>
        <v>2.2970234827095599E-3</v>
      </c>
      <c r="AF1943">
        <f t="shared" si="278"/>
        <v>-9.710703431907889E-3</v>
      </c>
      <c r="AH1943" s="2">
        <v>35591</v>
      </c>
      <c r="AI1943">
        <v>6.5670000000000002</v>
      </c>
      <c r="AJ1943">
        <v>5.75</v>
      </c>
      <c r="AK1943">
        <v>1.1389199999999999</v>
      </c>
      <c r="AR1943" s="3"/>
    </row>
    <row r="1944" spans="1:44" hidden="1" outlineLevel="1" x14ac:dyDescent="0.2">
      <c r="A1944" s="2">
        <v>35592</v>
      </c>
      <c r="B1944">
        <v>18.850000000000001</v>
      </c>
      <c r="E1944" s="2">
        <v>35592</v>
      </c>
      <c r="F1944">
        <v>869.57</v>
      </c>
      <c r="G1944">
        <f t="shared" si="273"/>
        <v>4.9695470777908479E-3</v>
      </c>
      <c r="H1944" s="2">
        <v>35592</v>
      </c>
      <c r="I1944">
        <v>1153.21</v>
      </c>
      <c r="J1944">
        <f t="shared" si="274"/>
        <v>5.1512246143119444E-3</v>
      </c>
      <c r="K1944">
        <f t="shared" si="270"/>
        <v>4.9212246143119443E-3</v>
      </c>
      <c r="L1944">
        <v>1.5985606871255116E-2</v>
      </c>
      <c r="N1944" s="2">
        <v>35592</v>
      </c>
      <c r="O1944">
        <v>15.875</v>
      </c>
      <c r="Q1944" s="2">
        <v>35592</v>
      </c>
      <c r="R1944">
        <v>16326.94</v>
      </c>
      <c r="S1944" s="8">
        <f t="shared" si="275"/>
        <v>1.7526803114352729E-2</v>
      </c>
      <c r="T1944" s="9">
        <f t="shared" si="271"/>
        <v>1.7296803114352728E-2</v>
      </c>
      <c r="U1944" s="3">
        <f>Sheet1!$B$17+Sheet1!$B$18*'Portfolio allocation'!K1944</f>
        <v>6.1335524823107838E-3</v>
      </c>
      <c r="V1944" s="13">
        <f t="shared" si="276"/>
        <v>1.1163250632041944E-2</v>
      </c>
      <c r="W1944" s="13"/>
      <c r="X1944" s="2">
        <v>35592</v>
      </c>
      <c r="Y1944">
        <v>41.609299999999998</v>
      </c>
      <c r="AA1944" s="2">
        <v>35592</v>
      </c>
      <c r="AB1944">
        <v>505.37</v>
      </c>
      <c r="AC1944">
        <f t="shared" si="277"/>
        <v>1.0133919648211087E-2</v>
      </c>
      <c r="AD1944">
        <f t="shared" si="272"/>
        <v>9.9039196482110878E-3</v>
      </c>
      <c r="AE1944">
        <f>Sheet2!$B$17+Sheet2!$B$18*'Portfolio allocation'!K1944</f>
        <v>4.4294654902056353E-3</v>
      </c>
      <c r="AF1944">
        <f t="shared" si="278"/>
        <v>5.4744541580054526E-3</v>
      </c>
      <c r="AH1944" s="2">
        <v>35592</v>
      </c>
      <c r="AI1944">
        <v>6.5549999999999997</v>
      </c>
      <c r="AJ1944">
        <v>5.75</v>
      </c>
      <c r="AK1944">
        <v>1.14141</v>
      </c>
      <c r="AR1944" s="3"/>
    </row>
    <row r="1945" spans="1:44" hidden="1" outlineLevel="1" x14ac:dyDescent="0.2">
      <c r="A1945" s="2">
        <v>35593</v>
      </c>
      <c r="B1945">
        <v>18.510000000000002</v>
      </c>
      <c r="E1945" s="2">
        <v>35593</v>
      </c>
      <c r="F1945">
        <v>883.48</v>
      </c>
      <c r="G1945">
        <f t="shared" si="273"/>
        <v>1.5996412019733786E-2</v>
      </c>
      <c r="H1945" s="2">
        <v>35593</v>
      </c>
      <c r="I1945">
        <v>1171.9100000000001</v>
      </c>
      <c r="J1945">
        <f t="shared" si="274"/>
        <v>1.6215606871255117E-2</v>
      </c>
      <c r="K1945">
        <f t="shared" si="270"/>
        <v>1.5985606871255116E-2</v>
      </c>
      <c r="L1945">
        <v>1.0857268943860948E-2</v>
      </c>
      <c r="N1945" s="2">
        <v>35593</v>
      </c>
      <c r="O1945">
        <v>15.875</v>
      </c>
      <c r="Q1945" s="2">
        <v>35593</v>
      </c>
      <c r="R1945">
        <v>16326.94</v>
      </c>
      <c r="S1945" s="8">
        <f t="shared" si="275"/>
        <v>0</v>
      </c>
      <c r="T1945" s="9">
        <f t="shared" si="271"/>
        <v>-2.3000000000000001E-4</v>
      </c>
      <c r="U1945" s="3">
        <f>Sheet1!$B$17+Sheet1!$B$18*'Portfolio allocation'!K1945</f>
        <v>1.8826892216212126E-2</v>
      </c>
      <c r="V1945" s="13">
        <f t="shared" si="276"/>
        <v>-1.9056892216212127E-2</v>
      </c>
      <c r="W1945" s="13"/>
      <c r="X1945" s="2">
        <v>35593</v>
      </c>
      <c r="Y1945">
        <v>42.0869</v>
      </c>
      <c r="AA1945" s="2">
        <v>35593</v>
      </c>
      <c r="AB1945">
        <v>511.18</v>
      </c>
      <c r="AC1945">
        <f t="shared" si="277"/>
        <v>1.1496527296831927E-2</v>
      </c>
      <c r="AD1945">
        <f t="shared" si="272"/>
        <v>1.1269327296831926E-2</v>
      </c>
      <c r="AE1945">
        <f>Sheet2!$B$17+Sheet2!$B$18*'Portfolio allocation'!K1945</f>
        <v>1.426819647100072E-2</v>
      </c>
      <c r="AF1945">
        <f t="shared" si="278"/>
        <v>-2.9988691741687935E-3</v>
      </c>
      <c r="AH1945" s="2">
        <v>35593</v>
      </c>
      <c r="AI1945">
        <v>6.4729999999999999</v>
      </c>
      <c r="AJ1945">
        <v>5.68</v>
      </c>
      <c r="AK1945">
        <v>1.1366099999999999</v>
      </c>
      <c r="AR1945" s="3"/>
    </row>
    <row r="1946" spans="1:44" hidden="1" outlineLevel="1" x14ac:dyDescent="0.2">
      <c r="A1946" s="2">
        <v>35594</v>
      </c>
      <c r="B1946">
        <v>19.27</v>
      </c>
      <c r="E1946" s="2">
        <v>35594</v>
      </c>
      <c r="F1946">
        <v>893.27</v>
      </c>
      <c r="G1946">
        <f t="shared" si="273"/>
        <v>1.1081178974057027E-2</v>
      </c>
      <c r="H1946" s="2">
        <v>35594</v>
      </c>
      <c r="I1946">
        <v>1184.9000000000001</v>
      </c>
      <c r="J1946">
        <f t="shared" si="274"/>
        <v>1.1084468943860948E-2</v>
      </c>
      <c r="K1946">
        <f t="shared" si="270"/>
        <v>1.0857268943860948E-2</v>
      </c>
      <c r="L1946">
        <v>5.1667870706368193E-4</v>
      </c>
      <c r="N1946" s="2">
        <v>35594</v>
      </c>
      <c r="O1946">
        <v>16.203099999999999</v>
      </c>
      <c r="Q1946" s="2">
        <v>35594</v>
      </c>
      <c r="R1946">
        <v>16664.400000000001</v>
      </c>
      <c r="S1946" s="8">
        <f t="shared" si="275"/>
        <v>2.0668906727163927E-2</v>
      </c>
      <c r="T1946" s="9">
        <f t="shared" si="271"/>
        <v>2.0441706727163927E-2</v>
      </c>
      <c r="U1946" s="3">
        <f>Sheet1!$B$17+Sheet1!$B$18*'Portfolio allocation'!K1946</f>
        <v>1.294353297653867E-2</v>
      </c>
      <c r="V1946" s="13">
        <f t="shared" si="276"/>
        <v>7.4981737506252567E-3</v>
      </c>
      <c r="W1946" s="13"/>
      <c r="X1946" s="2">
        <v>35594</v>
      </c>
      <c r="Y1946">
        <v>42.504800000000003</v>
      </c>
      <c r="AA1946" s="2">
        <v>35594</v>
      </c>
      <c r="AB1946">
        <v>516.25</v>
      </c>
      <c r="AC1946">
        <f t="shared" si="277"/>
        <v>9.9182284126921871E-3</v>
      </c>
      <c r="AD1946">
        <f t="shared" si="272"/>
        <v>9.6922284126921866E-3</v>
      </c>
      <c r="AE1946">
        <f>Sheet2!$B$17+Sheet2!$B$18*'Portfolio allocation'!K1946</f>
        <v>9.7079475502282239E-3</v>
      </c>
      <c r="AF1946">
        <f t="shared" si="278"/>
        <v>-1.5719137536037223E-5</v>
      </c>
      <c r="AH1946" s="2">
        <v>35594</v>
      </c>
      <c r="AI1946">
        <v>6.4279999999999999</v>
      </c>
      <c r="AJ1946">
        <v>5.65</v>
      </c>
      <c r="AK1946">
        <v>1.12812</v>
      </c>
      <c r="AR1946" s="3"/>
    </row>
    <row r="1947" spans="1:44" hidden="1" outlineLevel="1" x14ac:dyDescent="0.2">
      <c r="A1947" s="2">
        <v>35597</v>
      </c>
      <c r="B1947">
        <v>19.77</v>
      </c>
      <c r="E1947" s="2">
        <v>35597</v>
      </c>
      <c r="F1947">
        <v>893.9</v>
      </c>
      <c r="G1947">
        <f t="shared" si="273"/>
        <v>7.0527388135732672E-4</v>
      </c>
      <c r="H1947" s="2">
        <v>35597</v>
      </c>
      <c r="I1947">
        <v>1185.78</v>
      </c>
      <c r="J1947">
        <f t="shared" si="274"/>
        <v>7.42678707063682E-4</v>
      </c>
      <c r="K1947">
        <f t="shared" si="270"/>
        <v>5.1667870706368193E-4</v>
      </c>
      <c r="L1947">
        <v>3.5589546121534262E-4</v>
      </c>
      <c r="N1947" s="2">
        <v>35597</v>
      </c>
      <c r="O1947">
        <v>16.421900000000001</v>
      </c>
      <c r="Q1947" s="2">
        <v>35597</v>
      </c>
      <c r="R1947">
        <v>16889.38</v>
      </c>
      <c r="S1947" s="8">
        <f t="shared" si="275"/>
        <v>1.3500636086507756E-2</v>
      </c>
      <c r="T1947" s="9">
        <f t="shared" si="271"/>
        <v>1.3274636086507755E-2</v>
      </c>
      <c r="U1947" s="3">
        <f>Sheet1!$B$17+Sheet1!$B$18*'Portfolio allocation'!K1947</f>
        <v>1.0805457914778624E-3</v>
      </c>
      <c r="V1947" s="13">
        <f t="shared" si="276"/>
        <v>1.2194090295029892E-2</v>
      </c>
      <c r="W1947" s="13"/>
      <c r="X1947" s="2">
        <v>35597</v>
      </c>
      <c r="Y1947">
        <v>42.624200000000002</v>
      </c>
      <c r="AA1947" s="2">
        <v>35597</v>
      </c>
      <c r="AB1947">
        <v>517.70000000000005</v>
      </c>
      <c r="AC1947">
        <f t="shared" si="277"/>
        <v>2.8087167070218744E-3</v>
      </c>
      <c r="AD1947">
        <f t="shared" si="272"/>
        <v>2.5827167070218743E-3</v>
      </c>
      <c r="AE1947">
        <f>Sheet2!$B$17+Sheet2!$B$18*'Portfolio allocation'!K1947</f>
        <v>5.1283089935138279E-4</v>
      </c>
      <c r="AF1947">
        <f t="shared" si="278"/>
        <v>2.0698858076704917E-3</v>
      </c>
      <c r="AH1947" s="2">
        <v>35597</v>
      </c>
      <c r="AI1947">
        <v>6.3920000000000003</v>
      </c>
      <c r="AJ1947">
        <v>5.65</v>
      </c>
      <c r="AK1947">
        <v>1.1336299999999999</v>
      </c>
      <c r="AR1947" s="3"/>
    </row>
    <row r="1948" spans="1:44" hidden="1" outlineLevel="1" x14ac:dyDescent="0.2">
      <c r="A1948" s="2">
        <v>35598</v>
      </c>
      <c r="B1948">
        <v>20.170000000000002</v>
      </c>
      <c r="E1948" s="2">
        <v>35598</v>
      </c>
      <c r="F1948">
        <v>894.42</v>
      </c>
      <c r="G1948">
        <f t="shared" si="273"/>
        <v>5.8172055039706905E-4</v>
      </c>
      <c r="H1948" s="2">
        <v>35598</v>
      </c>
      <c r="I1948">
        <v>1186.47</v>
      </c>
      <c r="J1948">
        <f t="shared" si="274"/>
        <v>5.8189546121534264E-4</v>
      </c>
      <c r="K1948">
        <f t="shared" si="270"/>
        <v>3.5589546121534262E-4</v>
      </c>
      <c r="L1948">
        <v>-6.1768243680834622E-3</v>
      </c>
      <c r="N1948" s="2">
        <v>35598</v>
      </c>
      <c r="O1948">
        <v>16.773399999999999</v>
      </c>
      <c r="Q1948" s="2">
        <v>35598</v>
      </c>
      <c r="R1948">
        <v>17250.95</v>
      </c>
      <c r="S1948" s="8">
        <f t="shared" si="275"/>
        <v>2.1408127474187966E-2</v>
      </c>
      <c r="T1948" s="9">
        <f t="shared" si="271"/>
        <v>2.1182127474187965E-2</v>
      </c>
      <c r="U1948" s="3">
        <f>Sheet1!$B$17+Sheet1!$B$18*'Portfolio allocation'!K1948</f>
        <v>8.9609117705131795E-4</v>
      </c>
      <c r="V1948" s="13">
        <f t="shared" si="276"/>
        <v>2.0286036297136649E-2</v>
      </c>
      <c r="W1948" s="13"/>
      <c r="X1948" s="2">
        <v>35598</v>
      </c>
      <c r="Y1948">
        <v>42.922699999999999</v>
      </c>
      <c r="AA1948" s="2">
        <v>35598</v>
      </c>
      <c r="AB1948">
        <v>521.33000000000004</v>
      </c>
      <c r="AC1948">
        <f t="shared" si="277"/>
        <v>7.0117828858411446E-3</v>
      </c>
      <c r="AD1948">
        <f t="shared" si="272"/>
        <v>6.7853828858411448E-3</v>
      </c>
      <c r="AE1948">
        <f>Sheet2!$B$17+Sheet2!$B$18*'Portfolio allocation'!K1948</f>
        <v>3.6985833519144831E-4</v>
      </c>
      <c r="AF1948">
        <f t="shared" si="278"/>
        <v>6.4155245506496966E-3</v>
      </c>
      <c r="AH1948" s="2">
        <v>35598</v>
      </c>
      <c r="AI1948">
        <v>6.4</v>
      </c>
      <c r="AJ1948">
        <v>5.66</v>
      </c>
      <c r="AK1948">
        <v>1.1314599999999999</v>
      </c>
      <c r="AR1948" s="3"/>
    </row>
    <row r="1949" spans="1:44" hidden="1" outlineLevel="1" x14ac:dyDescent="0.2">
      <c r="A1949" s="2">
        <v>35599</v>
      </c>
      <c r="B1949">
        <v>20.45</v>
      </c>
      <c r="E1949" s="2">
        <v>35599</v>
      </c>
      <c r="F1949">
        <v>889.06</v>
      </c>
      <c r="G1949">
        <f t="shared" si="273"/>
        <v>-5.992710359786213E-3</v>
      </c>
      <c r="H1949" s="2">
        <v>35599</v>
      </c>
      <c r="I1949">
        <v>1179.4100000000001</v>
      </c>
      <c r="J1949">
        <f t="shared" si="274"/>
        <v>-5.9504243680834623E-3</v>
      </c>
      <c r="K1949">
        <f t="shared" si="270"/>
        <v>-6.1768243680834622E-3</v>
      </c>
      <c r="L1949">
        <v>9.846433026682826E-3</v>
      </c>
      <c r="N1949" s="2">
        <v>35599</v>
      </c>
      <c r="O1949">
        <v>16.273399999999999</v>
      </c>
      <c r="Q1949" s="2">
        <v>35599</v>
      </c>
      <c r="R1949">
        <v>16736.72</v>
      </c>
      <c r="S1949" s="8">
        <f t="shared" si="275"/>
        <v>-2.9808793138928591E-2</v>
      </c>
      <c r="T1949" s="9">
        <f t="shared" si="271"/>
        <v>-3.0035193138928593E-2</v>
      </c>
      <c r="U1949" s="3">
        <f>Sheet1!$B$17+Sheet1!$B$18*'Portfolio allocation'!K1949</f>
        <v>-6.5984105722576517E-3</v>
      </c>
      <c r="V1949" s="13">
        <f t="shared" si="276"/>
        <v>-2.3436782566670943E-2</v>
      </c>
      <c r="W1949" s="13"/>
      <c r="X1949" s="2">
        <v>35599</v>
      </c>
      <c r="Y1949">
        <v>42.504800000000003</v>
      </c>
      <c r="AA1949" s="2">
        <v>35599</v>
      </c>
      <c r="AB1949">
        <v>516.25</v>
      </c>
      <c r="AC1949">
        <f t="shared" si="277"/>
        <v>-9.7443078280552431E-3</v>
      </c>
      <c r="AD1949">
        <f t="shared" si="272"/>
        <v>-9.970707828055243E-3</v>
      </c>
      <c r="AE1949">
        <f>Sheet2!$B$17+Sheet2!$B$18*'Portfolio allocation'!K1949</f>
        <v>-5.4392028017774246E-3</v>
      </c>
      <c r="AF1949">
        <f t="shared" si="278"/>
        <v>-4.5315050262778184E-3</v>
      </c>
      <c r="AH1949" s="2">
        <v>35599</v>
      </c>
      <c r="AI1949">
        <v>6.3929999999999998</v>
      </c>
      <c r="AJ1949">
        <v>5.66</v>
      </c>
      <c r="AK1949">
        <v>1.1356200000000001</v>
      </c>
      <c r="AR1949" s="3"/>
    </row>
    <row r="1950" spans="1:44" hidden="1" outlineLevel="1" x14ac:dyDescent="0.2">
      <c r="A1950" s="2">
        <v>35600</v>
      </c>
      <c r="B1950">
        <v>20.100000000000001</v>
      </c>
      <c r="E1950" s="2">
        <v>35600</v>
      </c>
      <c r="F1950">
        <v>897.99</v>
      </c>
      <c r="G1950">
        <f t="shared" si="273"/>
        <v>1.0044316469079773E-2</v>
      </c>
      <c r="H1950" s="2">
        <v>35600</v>
      </c>
      <c r="I1950">
        <v>1191.29</v>
      </c>
      <c r="J1950">
        <f t="shared" si="274"/>
        <v>1.0072833026682826E-2</v>
      </c>
      <c r="K1950">
        <f t="shared" si="270"/>
        <v>9.846433026682826E-3</v>
      </c>
      <c r="L1950">
        <v>5.7145485985793778E-4</v>
      </c>
      <c r="N1950" s="2">
        <v>35600</v>
      </c>
      <c r="O1950">
        <v>16.164000000000001</v>
      </c>
      <c r="Q1950" s="2">
        <v>35600</v>
      </c>
      <c r="R1950">
        <v>16624.23</v>
      </c>
      <c r="S1950" s="8">
        <f t="shared" si="275"/>
        <v>-6.7211496637334944E-3</v>
      </c>
      <c r="T1950" s="9">
        <f t="shared" si="271"/>
        <v>-6.9475496637334943E-3</v>
      </c>
      <c r="U1950" s="3">
        <f>Sheet1!$B$17+Sheet1!$B$18*'Portfolio allocation'!K1950</f>
        <v>1.1783876394363018E-2</v>
      </c>
      <c r="V1950" s="13">
        <f t="shared" si="276"/>
        <v>-1.8731426058096513E-2</v>
      </c>
      <c r="W1950" s="13"/>
      <c r="X1950" s="2">
        <v>35600</v>
      </c>
      <c r="Y1950">
        <v>42.8033</v>
      </c>
      <c r="AA1950" s="2">
        <v>35600</v>
      </c>
      <c r="AB1950">
        <v>519.88</v>
      </c>
      <c r="AC1950">
        <f t="shared" si="277"/>
        <v>7.0314769975787783E-3</v>
      </c>
      <c r="AD1950">
        <f t="shared" si="272"/>
        <v>6.8054769975787787E-3</v>
      </c>
      <c r="AE1950">
        <f>Sheet2!$B$17+Sheet2!$B$18*'Portfolio allocation'!K1950</f>
        <v>8.809086463916798E-3</v>
      </c>
      <c r="AF1950">
        <f t="shared" si="278"/>
        <v>-2.0036094663380194E-3</v>
      </c>
      <c r="AH1950" s="2">
        <v>35600</v>
      </c>
      <c r="AI1950">
        <v>6.391</v>
      </c>
      <c r="AJ1950">
        <v>5.65</v>
      </c>
      <c r="AK1950">
        <v>1.13734</v>
      </c>
      <c r="AR1950" s="3"/>
    </row>
    <row r="1951" spans="1:44" hidden="1" outlineLevel="1" x14ac:dyDescent="0.2">
      <c r="A1951" s="2">
        <v>35601</v>
      </c>
      <c r="B1951">
        <v>20.2</v>
      </c>
      <c r="E1951" s="2">
        <v>35601</v>
      </c>
      <c r="F1951">
        <v>898.7</v>
      </c>
      <c r="G1951">
        <f t="shared" si="273"/>
        <v>7.9065468435057795E-4</v>
      </c>
      <c r="H1951" s="2">
        <v>35601</v>
      </c>
      <c r="I1951">
        <v>1192.24</v>
      </c>
      <c r="J1951">
        <f t="shared" si="274"/>
        <v>7.9745485985793785E-4</v>
      </c>
      <c r="K1951">
        <f t="shared" si="270"/>
        <v>5.7145485985793778E-4</v>
      </c>
      <c r="L1951">
        <v>-2.2552919251157617E-2</v>
      </c>
      <c r="N1951" s="2">
        <v>35601</v>
      </c>
      <c r="O1951">
        <v>16.234400000000001</v>
      </c>
      <c r="Q1951" s="2">
        <v>35601</v>
      </c>
      <c r="R1951">
        <v>16696.54</v>
      </c>
      <c r="S1951" s="8">
        <f t="shared" si="275"/>
        <v>4.3496751428488967E-3</v>
      </c>
      <c r="T1951" s="9">
        <f t="shared" si="271"/>
        <v>4.123675142848897E-3</v>
      </c>
      <c r="U1951" s="3">
        <f>Sheet1!$B$17+Sheet1!$B$18*'Portfolio allocation'!K1951</f>
        <v>1.1433863821757541E-3</v>
      </c>
      <c r="V1951" s="13">
        <f t="shared" si="276"/>
        <v>2.9802887606731427E-3</v>
      </c>
      <c r="W1951" s="13"/>
      <c r="X1951" s="2">
        <v>35601</v>
      </c>
      <c r="Y1951">
        <v>42.922699999999999</v>
      </c>
      <c r="AA1951" s="2">
        <v>35601</v>
      </c>
      <c r="AB1951">
        <v>521.33000000000004</v>
      </c>
      <c r="AC1951">
        <f t="shared" si="277"/>
        <v>2.7891051781181453E-3</v>
      </c>
      <c r="AD1951">
        <f t="shared" si="272"/>
        <v>2.5639051781181452E-3</v>
      </c>
      <c r="AE1951">
        <f>Sheet2!$B$17+Sheet2!$B$18*'Portfolio allocation'!K1951</f>
        <v>5.615392518820828E-4</v>
      </c>
      <c r="AF1951">
        <f t="shared" si="278"/>
        <v>2.0023659262360625E-3</v>
      </c>
      <c r="AH1951" s="2">
        <v>35601</v>
      </c>
      <c r="AI1951">
        <v>6.3780000000000001</v>
      </c>
      <c r="AJ1951">
        <v>5.63</v>
      </c>
      <c r="AK1951">
        <v>1.1327400000000001</v>
      </c>
      <c r="AR1951" s="3"/>
    </row>
    <row r="1952" spans="1:44" hidden="1" outlineLevel="1" x14ac:dyDescent="0.2">
      <c r="A1952" s="2">
        <v>35604</v>
      </c>
      <c r="B1952">
        <v>21.19</v>
      </c>
      <c r="E1952" s="2">
        <v>35604</v>
      </c>
      <c r="F1952">
        <v>878.62</v>
      </c>
      <c r="G1952">
        <f t="shared" si="273"/>
        <v>-2.2343384889284557E-2</v>
      </c>
      <c r="H1952" s="2">
        <v>35604</v>
      </c>
      <c r="I1952">
        <v>1165.6199999999999</v>
      </c>
      <c r="J1952">
        <f t="shared" si="274"/>
        <v>-2.2327719251157618E-2</v>
      </c>
      <c r="K1952">
        <f t="shared" si="270"/>
        <v>-2.2552919251157617E-2</v>
      </c>
      <c r="L1952">
        <v>1.994312351538248E-2</v>
      </c>
      <c r="N1952" s="2">
        <v>35604</v>
      </c>
      <c r="O1952">
        <v>16.0078</v>
      </c>
      <c r="Q1952" s="2">
        <v>35604</v>
      </c>
      <c r="R1952">
        <v>16463.53</v>
      </c>
      <c r="S1952" s="8">
        <f t="shared" si="275"/>
        <v>-1.395558600764002E-2</v>
      </c>
      <c r="T1952" s="9">
        <f t="shared" si="271"/>
        <v>-1.418078600764002E-2</v>
      </c>
      <c r="U1952" s="3">
        <f>Sheet1!$B$17+Sheet1!$B$18*'Portfolio allocation'!K1952</f>
        <v>-2.5385481647556211E-2</v>
      </c>
      <c r="V1952" s="13">
        <f t="shared" si="276"/>
        <v>1.1204695639916192E-2</v>
      </c>
      <c r="W1952" s="13"/>
      <c r="X1952" s="2">
        <v>35604</v>
      </c>
      <c r="Y1952">
        <v>41.907800000000002</v>
      </c>
      <c r="AA1952" s="2">
        <v>35604</v>
      </c>
      <c r="AB1952">
        <v>509</v>
      </c>
      <c r="AC1952">
        <f t="shared" si="277"/>
        <v>-2.3651046362189065E-2</v>
      </c>
      <c r="AD1952">
        <f t="shared" si="272"/>
        <v>-2.3877446362189067E-2</v>
      </c>
      <c r="AE1952">
        <f>Sheet2!$B$17+Sheet2!$B$18*'Portfolio allocation'!K1952</f>
        <v>-2.0001244163773465E-2</v>
      </c>
      <c r="AF1952">
        <f t="shared" si="278"/>
        <v>-3.8762021984156021E-3</v>
      </c>
      <c r="AH1952" s="2">
        <v>35604</v>
      </c>
      <c r="AI1952">
        <v>6.4</v>
      </c>
      <c r="AJ1952">
        <v>5.66</v>
      </c>
      <c r="AK1952">
        <v>1.1389899999999999</v>
      </c>
      <c r="AR1952" s="3"/>
    </row>
    <row r="1953" spans="1:44" hidden="1" outlineLevel="1" x14ac:dyDescent="0.2">
      <c r="A1953" s="2">
        <v>35605</v>
      </c>
      <c r="B1953">
        <v>20.74</v>
      </c>
      <c r="E1953" s="2">
        <v>35605</v>
      </c>
      <c r="F1953">
        <v>896.34</v>
      </c>
      <c r="G1953">
        <f t="shared" si="273"/>
        <v>2.0167990712708583E-2</v>
      </c>
      <c r="H1953" s="2">
        <v>35605</v>
      </c>
      <c r="I1953">
        <v>1189.1300000000001</v>
      </c>
      <c r="J1953">
        <f t="shared" si="274"/>
        <v>2.0169523515382481E-2</v>
      </c>
      <c r="K1953">
        <f t="shared" si="270"/>
        <v>1.994312351538248E-2</v>
      </c>
      <c r="L1953">
        <v>-8.3920336985863608E-3</v>
      </c>
      <c r="N1953" s="2">
        <v>35605</v>
      </c>
      <c r="O1953">
        <v>16.5078</v>
      </c>
      <c r="Q1953" s="2">
        <v>35605</v>
      </c>
      <c r="R1953">
        <v>16977.77</v>
      </c>
      <c r="S1953" s="8">
        <f t="shared" si="275"/>
        <v>3.1235099641450104E-2</v>
      </c>
      <c r="T1953" s="9">
        <f t="shared" si="271"/>
        <v>3.1008699641450102E-2</v>
      </c>
      <c r="U1953" s="3">
        <f>Sheet1!$B$17+Sheet1!$B$18*'Portfolio allocation'!K1953</f>
        <v>2.3367055607164625E-2</v>
      </c>
      <c r="V1953" s="13">
        <f t="shared" si="276"/>
        <v>7.6416440342854768E-3</v>
      </c>
      <c r="W1953" s="13"/>
      <c r="X1953" s="2">
        <v>35605</v>
      </c>
      <c r="Y1953">
        <v>43.847999999999999</v>
      </c>
      <c r="AA1953" s="2">
        <v>35605</v>
      </c>
      <c r="AB1953">
        <v>532.55999999999995</v>
      </c>
      <c r="AC1953">
        <f t="shared" si="277"/>
        <v>4.6286836935166997E-2</v>
      </c>
      <c r="AD1953">
        <f t="shared" si="272"/>
        <v>4.6060436935166996E-2</v>
      </c>
      <c r="AE1953">
        <f>Sheet2!$B$17+Sheet2!$B$18*'Portfolio allocation'!K1953</f>
        <v>1.7787321236339894E-2</v>
      </c>
      <c r="AF1953">
        <f t="shared" si="278"/>
        <v>2.8273115698827102E-2</v>
      </c>
      <c r="AH1953" s="2">
        <v>35605</v>
      </c>
      <c r="AI1953">
        <v>6.4020000000000001</v>
      </c>
      <c r="AJ1953">
        <v>5.66</v>
      </c>
      <c r="AK1953">
        <v>1.13795</v>
      </c>
      <c r="AR1953" s="3"/>
    </row>
    <row r="1954" spans="1:44" hidden="1" outlineLevel="1" x14ac:dyDescent="0.2">
      <c r="A1954" s="2">
        <v>35606</v>
      </c>
      <c r="B1954">
        <v>21.5</v>
      </c>
      <c r="E1954" s="2">
        <v>35606</v>
      </c>
      <c r="F1954">
        <v>888.99</v>
      </c>
      <c r="G1954">
        <f t="shared" si="273"/>
        <v>-8.2000133877769832E-3</v>
      </c>
      <c r="H1954" s="2">
        <v>35606</v>
      </c>
      <c r="I1954">
        <v>1179.42</v>
      </c>
      <c r="J1954">
        <f t="shared" si="274"/>
        <v>-8.1656336985863609E-3</v>
      </c>
      <c r="K1954">
        <f t="shared" si="270"/>
        <v>-8.3920336985863608E-3</v>
      </c>
      <c r="L1954">
        <v>-5.9838670329483154E-3</v>
      </c>
      <c r="N1954" s="2">
        <v>35606</v>
      </c>
      <c r="O1954">
        <v>16.3047</v>
      </c>
      <c r="Q1954" s="2">
        <v>35606</v>
      </c>
      <c r="R1954">
        <v>16768.86</v>
      </c>
      <c r="S1954" s="8">
        <f t="shared" si="275"/>
        <v>-1.2304914014031332E-2</v>
      </c>
      <c r="T1954" s="9">
        <f t="shared" si="271"/>
        <v>-1.2531314014031332E-2</v>
      </c>
      <c r="U1954" s="3">
        <f>Sheet1!$B$17+Sheet1!$B$18*'Portfolio allocation'!K1954</f>
        <v>-9.1397548570808229E-3</v>
      </c>
      <c r="V1954" s="13">
        <f t="shared" si="276"/>
        <v>-3.3915591569505087E-3</v>
      </c>
      <c r="W1954" s="13"/>
      <c r="X1954" s="2">
        <v>35606</v>
      </c>
      <c r="Y1954">
        <v>43.877899999999997</v>
      </c>
      <c r="AA1954" s="2">
        <v>35606</v>
      </c>
      <c r="AB1954">
        <v>532.92999999999995</v>
      </c>
      <c r="AC1954">
        <f t="shared" si="277"/>
        <v>6.9475739822744131E-4</v>
      </c>
      <c r="AD1954">
        <f t="shared" si="272"/>
        <v>4.6795739822744133E-4</v>
      </c>
      <c r="AE1954">
        <f>Sheet2!$B$17+Sheet2!$B$18*'Portfolio allocation'!K1954</f>
        <v>-7.4090234535619743E-3</v>
      </c>
      <c r="AF1954">
        <f t="shared" si="278"/>
        <v>7.8769808517894155E-3</v>
      </c>
      <c r="AH1954" s="2">
        <v>35606</v>
      </c>
      <c r="AI1954">
        <v>6.4420000000000002</v>
      </c>
      <c r="AJ1954">
        <v>5.67</v>
      </c>
      <c r="AK1954">
        <v>1.13869</v>
      </c>
      <c r="AR1954" s="3"/>
    </row>
    <row r="1955" spans="1:44" hidden="1" outlineLevel="1" x14ac:dyDescent="0.2">
      <c r="A1955" s="2">
        <v>35607</v>
      </c>
      <c r="B1955">
        <v>21.82</v>
      </c>
      <c r="E1955" s="2">
        <v>35607</v>
      </c>
      <c r="F1955">
        <v>883.68</v>
      </c>
      <c r="G1955">
        <f t="shared" si="273"/>
        <v>-5.9730705632234926E-3</v>
      </c>
      <c r="H1955" s="2">
        <v>35607</v>
      </c>
      <c r="I1955">
        <v>1172.6300000000001</v>
      </c>
      <c r="J1955">
        <f t="shared" si="274"/>
        <v>-5.7570670329483153E-3</v>
      </c>
      <c r="K1955">
        <f t="shared" si="270"/>
        <v>-5.9838670329483154E-3</v>
      </c>
      <c r="L1955">
        <v>3.8852184610660787E-3</v>
      </c>
      <c r="N1955" s="2">
        <v>35607</v>
      </c>
      <c r="O1955">
        <v>16.031199999999998</v>
      </c>
      <c r="Q1955" s="2">
        <v>35607</v>
      </c>
      <c r="R1955">
        <v>16487.64</v>
      </c>
      <c r="S1955" s="8">
        <f t="shared" si="275"/>
        <v>-1.6770370794436884E-2</v>
      </c>
      <c r="T1955" s="9">
        <f t="shared" si="271"/>
        <v>-1.6997170794436883E-2</v>
      </c>
      <c r="U1955" s="3">
        <f>Sheet1!$B$17+Sheet1!$B$18*'Portfolio allocation'!K1955</f>
        <v>-6.3770450272014247E-3</v>
      </c>
      <c r="V1955" s="13">
        <f t="shared" si="276"/>
        <v>-1.0620125767235459E-2</v>
      </c>
      <c r="W1955" s="13"/>
      <c r="X1955" s="2">
        <v>35607</v>
      </c>
      <c r="Y1955">
        <v>43.280900000000003</v>
      </c>
      <c r="AA1955" s="2">
        <v>35607</v>
      </c>
      <c r="AB1955">
        <v>525.67999999999995</v>
      </c>
      <c r="AC1955">
        <f t="shared" si="277"/>
        <v>-1.3604038053778189E-2</v>
      </c>
      <c r="AD1955">
        <f t="shared" si="272"/>
        <v>-1.3829238053778189E-2</v>
      </c>
      <c r="AE1955">
        <f>Sheet2!$B$17+Sheet2!$B$18*'Portfolio allocation'!K1955</f>
        <v>-5.267620216588405E-3</v>
      </c>
      <c r="AF1955">
        <f t="shared" si="278"/>
        <v>-8.5616178371897833E-3</v>
      </c>
      <c r="AH1955" s="2">
        <v>35607</v>
      </c>
      <c r="AI1955">
        <v>6.4870000000000001</v>
      </c>
      <c r="AJ1955">
        <v>5.63</v>
      </c>
      <c r="AK1955">
        <v>1.13496</v>
      </c>
      <c r="AR1955" s="3"/>
    </row>
    <row r="1956" spans="1:44" hidden="1" outlineLevel="1" x14ac:dyDescent="0.2">
      <c r="A1956" s="2">
        <v>35608</v>
      </c>
      <c r="B1956">
        <v>21.22</v>
      </c>
      <c r="E1956" s="2">
        <v>35608</v>
      </c>
      <c r="F1956">
        <v>887.3</v>
      </c>
      <c r="G1956">
        <f t="shared" si="273"/>
        <v>4.0965055223609603E-3</v>
      </c>
      <c r="H1956" s="2">
        <v>35608</v>
      </c>
      <c r="I1956">
        <v>1177.45</v>
      </c>
      <c r="J1956">
        <f t="shared" si="274"/>
        <v>4.1104184610660788E-3</v>
      </c>
      <c r="K1956">
        <f t="shared" si="270"/>
        <v>3.8852184610660787E-3</v>
      </c>
      <c r="L1956">
        <v>-2.6537778759184475E-3</v>
      </c>
      <c r="N1956" s="2">
        <v>35608</v>
      </c>
      <c r="O1956">
        <v>15.9375</v>
      </c>
      <c r="Q1956" s="2">
        <v>35608</v>
      </c>
      <c r="R1956">
        <v>16391.21</v>
      </c>
      <c r="S1956" s="8">
        <f t="shared" si="275"/>
        <v>-5.8486235749931614E-3</v>
      </c>
      <c r="T1956" s="9">
        <f t="shared" si="271"/>
        <v>-6.0738235749931615E-3</v>
      </c>
      <c r="U1956" s="3">
        <f>Sheet1!$B$17+Sheet1!$B$18*'Portfolio allocation'!K1956</f>
        <v>4.9450199674196029E-3</v>
      </c>
      <c r="V1956" s="13">
        <f t="shared" si="276"/>
        <v>-1.1018843542412764E-2</v>
      </c>
      <c r="W1956" s="13"/>
      <c r="X1956" s="2">
        <v>35608</v>
      </c>
      <c r="Y1956">
        <v>43.5794</v>
      </c>
      <c r="AA1956" s="2">
        <v>35608</v>
      </c>
      <c r="AB1956">
        <v>529.29999999999995</v>
      </c>
      <c r="AC1956">
        <f t="shared" si="277"/>
        <v>6.8863186729568593E-3</v>
      </c>
      <c r="AD1956">
        <f t="shared" si="272"/>
        <v>6.6615186729568595E-3</v>
      </c>
      <c r="AE1956">
        <f>Sheet2!$B$17+Sheet2!$B$18*'Portfolio allocation'!K1956</f>
        <v>3.5082223878319723E-3</v>
      </c>
      <c r="AF1956">
        <f t="shared" si="278"/>
        <v>3.1532962851248871E-3</v>
      </c>
      <c r="AH1956" s="2">
        <v>35608</v>
      </c>
      <c r="AI1956">
        <v>6.4530000000000003</v>
      </c>
      <c r="AJ1956">
        <v>5.62</v>
      </c>
      <c r="AK1956">
        <v>1.12992</v>
      </c>
      <c r="AR1956" s="3"/>
    </row>
    <row r="1957" spans="1:44" hidden="1" outlineLevel="1" x14ac:dyDescent="0.2">
      <c r="A1957" s="2">
        <v>35611</v>
      </c>
      <c r="B1957">
        <v>21.53</v>
      </c>
      <c r="E1957" s="2">
        <v>35611</v>
      </c>
      <c r="F1957">
        <v>885.14</v>
      </c>
      <c r="G1957">
        <f t="shared" si="273"/>
        <v>-2.4343514031330837E-3</v>
      </c>
      <c r="H1957" s="2">
        <v>35611</v>
      </c>
      <c r="I1957">
        <v>1174.5899999999999</v>
      </c>
      <c r="J1957">
        <f t="shared" si="274"/>
        <v>-2.4289778759184477E-3</v>
      </c>
      <c r="K1957">
        <f t="shared" si="270"/>
        <v>-2.6537778759184475E-3</v>
      </c>
      <c r="L1957">
        <v>6.5670599851864455E-3</v>
      </c>
      <c r="N1957" s="2">
        <v>35611</v>
      </c>
      <c r="O1957">
        <v>15.796900000000001</v>
      </c>
      <c r="Q1957" s="2">
        <v>35611</v>
      </c>
      <c r="R1957">
        <v>16246.59</v>
      </c>
      <c r="S1957" s="8">
        <f t="shared" si="275"/>
        <v>-8.8230216073126311E-3</v>
      </c>
      <c r="T1957" s="9">
        <f t="shared" si="271"/>
        <v>-9.0478216073126318E-3</v>
      </c>
      <c r="U1957" s="3">
        <f>Sheet1!$B$17+Sheet1!$B$18*'Portfolio allocation'!K1957</f>
        <v>-2.5566823505742838E-3</v>
      </c>
      <c r="V1957" s="13">
        <f t="shared" si="276"/>
        <v>-6.4911392567383475E-3</v>
      </c>
      <c r="W1957" s="13"/>
      <c r="X1957" s="2">
        <v>35611</v>
      </c>
      <c r="Y1957">
        <v>43.101799999999997</v>
      </c>
      <c r="AA1957" s="2">
        <v>35611</v>
      </c>
      <c r="AB1957">
        <v>523.5</v>
      </c>
      <c r="AC1957">
        <f t="shared" si="277"/>
        <v>-1.0957868883430866E-2</v>
      </c>
      <c r="AD1957">
        <f t="shared" si="272"/>
        <v>-1.1184668883430865E-2</v>
      </c>
      <c r="AE1957">
        <f>Sheet2!$B$17+Sheet2!$B$18*'Portfolio allocation'!K1957</f>
        <v>-2.3064199798992374E-3</v>
      </c>
      <c r="AF1957">
        <f t="shared" si="278"/>
        <v>-8.878248903531628E-3</v>
      </c>
      <c r="AH1957" s="2">
        <v>35611</v>
      </c>
      <c r="AI1957">
        <v>6.4980000000000002</v>
      </c>
      <c r="AJ1957">
        <v>5.67</v>
      </c>
      <c r="AK1957">
        <v>1.1268499999999999</v>
      </c>
      <c r="AR1957" s="3"/>
    </row>
    <row r="1958" spans="1:44" hidden="1" outlineLevel="1" x14ac:dyDescent="0.2">
      <c r="A1958" s="2">
        <v>35612</v>
      </c>
      <c r="B1958">
        <v>21</v>
      </c>
      <c r="E1958" s="2">
        <v>35612</v>
      </c>
      <c r="F1958">
        <v>891.03</v>
      </c>
      <c r="G1958">
        <f t="shared" si="273"/>
        <v>6.6543145717061769E-3</v>
      </c>
      <c r="H1958" s="2">
        <v>35612</v>
      </c>
      <c r="I1958">
        <v>1182.57</v>
      </c>
      <c r="J1958">
        <f t="shared" si="274"/>
        <v>6.7938599851864456E-3</v>
      </c>
      <c r="K1958">
        <f t="shared" si="270"/>
        <v>6.5670599851864455E-3</v>
      </c>
      <c r="L1958">
        <v>1.449657289462785E-2</v>
      </c>
      <c r="N1958" s="2">
        <v>35612</v>
      </c>
      <c r="O1958">
        <v>15.6172</v>
      </c>
      <c r="Q1958" s="2">
        <v>35612</v>
      </c>
      <c r="R1958">
        <v>16061.79</v>
      </c>
      <c r="S1958" s="8">
        <f t="shared" si="275"/>
        <v>-1.13746946282266E-2</v>
      </c>
      <c r="T1958" s="9">
        <f t="shared" si="271"/>
        <v>-1.16014946282266E-2</v>
      </c>
      <c r="U1958" s="3">
        <f>Sheet1!$B$17+Sheet1!$B$18*'Portfolio allocation'!K1958</f>
        <v>8.021696530793189E-3</v>
      </c>
      <c r="V1958" s="13">
        <f t="shared" si="276"/>
        <v>-1.9623191159019789E-2</v>
      </c>
      <c r="W1958" s="13"/>
      <c r="X1958" s="2">
        <v>35612</v>
      </c>
      <c r="Y1958">
        <v>43.847999999999999</v>
      </c>
      <c r="AA1958" s="2">
        <v>35612</v>
      </c>
      <c r="AB1958">
        <v>532.55999999999995</v>
      </c>
      <c r="AC1958">
        <f t="shared" si="277"/>
        <v>1.7306590257879506E-2</v>
      </c>
      <c r="AD1958">
        <f t="shared" si="272"/>
        <v>1.7080990257879507E-2</v>
      </c>
      <c r="AE1958">
        <f>Sheet2!$B$17+Sheet2!$B$18*'Portfolio allocation'!K1958</f>
        <v>5.8929842910451363E-3</v>
      </c>
      <c r="AF1958">
        <f t="shared" si="278"/>
        <v>1.118800596683437E-2</v>
      </c>
      <c r="AH1958" s="2">
        <v>35612</v>
      </c>
      <c r="AI1958">
        <v>6.4420000000000002</v>
      </c>
      <c r="AJ1958">
        <v>5.64</v>
      </c>
      <c r="AK1958">
        <v>1.12883</v>
      </c>
      <c r="AR1958" s="3"/>
    </row>
    <row r="1959" spans="1:44" hidden="1" outlineLevel="1" x14ac:dyDescent="0.2">
      <c r="A1959" s="2">
        <v>35613</v>
      </c>
      <c r="B1959">
        <v>19.7</v>
      </c>
      <c r="E1959" s="2">
        <v>35613</v>
      </c>
      <c r="F1959">
        <v>904.03</v>
      </c>
      <c r="G1959">
        <f t="shared" si="273"/>
        <v>1.4589856682715618E-2</v>
      </c>
      <c r="H1959" s="2">
        <v>35613</v>
      </c>
      <c r="I1959">
        <v>1199.98</v>
      </c>
      <c r="J1959">
        <f t="shared" si="274"/>
        <v>1.472217289462785E-2</v>
      </c>
      <c r="K1959">
        <f t="shared" si="270"/>
        <v>1.449657289462785E-2</v>
      </c>
      <c r="L1959">
        <v>1.4049637920631901E-2</v>
      </c>
      <c r="N1959" s="2">
        <v>35613</v>
      </c>
      <c r="O1959">
        <v>16.046900000000001</v>
      </c>
      <c r="Q1959" s="2">
        <v>35613</v>
      </c>
      <c r="R1959">
        <v>16503.7</v>
      </c>
      <c r="S1959" s="8">
        <f t="shared" si="275"/>
        <v>2.7513122759044828E-2</v>
      </c>
      <c r="T1959" s="9">
        <f t="shared" si="271"/>
        <v>2.7287522759044829E-2</v>
      </c>
      <c r="U1959" s="3">
        <f>Sheet1!$B$17+Sheet1!$B$18*'Portfolio allocation'!K1959</f>
        <v>1.7118634701085943E-2</v>
      </c>
      <c r="V1959" s="13">
        <f t="shared" si="276"/>
        <v>1.0168888057958885E-2</v>
      </c>
      <c r="W1959" s="13"/>
      <c r="X1959" s="2">
        <v>35613</v>
      </c>
      <c r="Y1959">
        <v>44.624099999999999</v>
      </c>
      <c r="AA1959" s="2">
        <v>35613</v>
      </c>
      <c r="AB1959">
        <v>541.99</v>
      </c>
      <c r="AC1959">
        <f t="shared" si="277"/>
        <v>1.7706925041309995E-2</v>
      </c>
      <c r="AD1959">
        <f t="shared" si="272"/>
        <v>1.7481325041309996E-2</v>
      </c>
      <c r="AE1959">
        <f>Sheet2!$B$17+Sheet2!$B$18*'Portfolio allocation'!K1959</f>
        <v>1.294410947029123E-2</v>
      </c>
      <c r="AF1959">
        <f t="shared" si="278"/>
        <v>4.5372155710187659E-3</v>
      </c>
      <c r="AH1959" s="2">
        <v>35613</v>
      </c>
      <c r="AI1959">
        <v>6.4080000000000004</v>
      </c>
      <c r="AJ1959">
        <v>5.64</v>
      </c>
      <c r="AK1959">
        <v>1.1218999999999999</v>
      </c>
      <c r="AR1959" s="3"/>
    </row>
    <row r="1960" spans="1:44" hidden="1" outlineLevel="1" x14ac:dyDescent="0.2">
      <c r="A1960" s="2">
        <v>35614</v>
      </c>
      <c r="B1960">
        <v>17.82</v>
      </c>
      <c r="E1960" s="2">
        <v>35614</v>
      </c>
      <c r="F1960">
        <v>916.92</v>
      </c>
      <c r="G1960">
        <f t="shared" si="273"/>
        <v>1.4258376381314664E-2</v>
      </c>
      <c r="H1960" s="2">
        <v>35614</v>
      </c>
      <c r="I1960">
        <v>1217.1099999999999</v>
      </c>
      <c r="J1960">
        <f t="shared" si="274"/>
        <v>1.42752379206319E-2</v>
      </c>
      <c r="K1960">
        <f t="shared" si="270"/>
        <v>1.4049637920631901E-2</v>
      </c>
      <c r="L1960">
        <v>-2.2280000000000002E-4</v>
      </c>
      <c r="N1960" s="2">
        <v>35614</v>
      </c>
      <c r="O1960">
        <v>16.1953</v>
      </c>
      <c r="Q1960" s="2">
        <v>35614</v>
      </c>
      <c r="R1960">
        <v>16656.37</v>
      </c>
      <c r="S1960" s="8">
        <f t="shared" si="275"/>
        <v>9.2506528838987023E-3</v>
      </c>
      <c r="T1960" s="9">
        <f t="shared" si="271"/>
        <v>9.0250528838987029E-3</v>
      </c>
      <c r="U1960" s="3">
        <f>Sheet1!$B$17+Sheet1!$B$18*'Portfolio allocation'!K1960</f>
        <v>1.6605899572079266E-2</v>
      </c>
      <c r="V1960" s="13">
        <f t="shared" si="276"/>
        <v>-7.5808466881805633E-3</v>
      </c>
      <c r="W1960" s="13"/>
      <c r="X1960" s="2">
        <v>35614</v>
      </c>
      <c r="Y1960">
        <v>45.280799999999999</v>
      </c>
      <c r="AA1960" s="2">
        <v>35614</v>
      </c>
      <c r="AB1960">
        <v>549.97</v>
      </c>
      <c r="AC1960">
        <f t="shared" si="277"/>
        <v>1.4723518884112385E-2</v>
      </c>
      <c r="AD1960">
        <f t="shared" si="272"/>
        <v>1.4500718884112385E-2</v>
      </c>
      <c r="AE1960">
        <f>Sheet2!$B$17+Sheet2!$B$18*'Portfolio allocation'!K1960</f>
        <v>1.2546683489071592E-2</v>
      </c>
      <c r="AF1960">
        <f t="shared" si="278"/>
        <v>1.9540353950407933E-3</v>
      </c>
      <c r="AH1960" s="2">
        <v>35614</v>
      </c>
      <c r="AI1960">
        <v>6.3010000000000002</v>
      </c>
      <c r="AJ1960">
        <v>5.57</v>
      </c>
      <c r="AK1960">
        <v>1.1232599999999999</v>
      </c>
      <c r="AR1960" s="3"/>
    </row>
    <row r="1961" spans="1:44" hidden="1" outlineLevel="1" x14ac:dyDescent="0.2">
      <c r="A1961" s="2">
        <v>35615</v>
      </c>
      <c r="B1961">
        <v>17.82</v>
      </c>
      <c r="E1961" s="2">
        <v>35615</v>
      </c>
      <c r="F1961">
        <v>916.92</v>
      </c>
      <c r="G1961">
        <f t="shared" si="273"/>
        <v>0</v>
      </c>
      <c r="H1961" s="2">
        <v>35615</v>
      </c>
      <c r="I1961">
        <v>1217.1099999999999</v>
      </c>
      <c r="J1961">
        <f t="shared" si="274"/>
        <v>0</v>
      </c>
      <c r="K1961">
        <f t="shared" si="270"/>
        <v>-2.2280000000000002E-4</v>
      </c>
      <c r="L1961">
        <v>-5.357915149822123E-3</v>
      </c>
      <c r="N1961" s="2">
        <v>35615</v>
      </c>
      <c r="O1961">
        <v>16.1953</v>
      </c>
      <c r="Q1961" s="2">
        <v>35615</v>
      </c>
      <c r="R1961">
        <v>16656.37</v>
      </c>
      <c r="S1961" s="8">
        <f t="shared" si="275"/>
        <v>0</v>
      </c>
      <c r="T1961" s="9">
        <f t="shared" si="271"/>
        <v>-2.2279999999999999E-4</v>
      </c>
      <c r="U1961" s="3">
        <f>Sheet1!$B$17+Sheet1!$B$18*'Portfolio allocation'!K1961</f>
        <v>2.3219707785174075E-4</v>
      </c>
      <c r="V1961" s="13">
        <f t="shared" si="276"/>
        <v>-4.5499707785174074E-4</v>
      </c>
      <c r="W1961" s="13"/>
      <c r="X1961" s="2">
        <v>35615</v>
      </c>
      <c r="Y1961">
        <v>45.280799999999999</v>
      </c>
      <c r="AA1961" s="2">
        <v>35615</v>
      </c>
      <c r="AB1961">
        <v>549.97</v>
      </c>
      <c r="AC1961">
        <f t="shared" si="277"/>
        <v>0</v>
      </c>
      <c r="AD1961">
        <f t="shared" si="272"/>
        <v>-2.2280000000000002E-4</v>
      </c>
      <c r="AE1961">
        <f>Sheet2!$B$17+Sheet2!$B$18*'Portfolio allocation'!K1961</f>
        <v>-1.4473243277772591E-4</v>
      </c>
      <c r="AF1961">
        <f t="shared" si="278"/>
        <v>-7.8067567222274111E-5</v>
      </c>
      <c r="AH1961" s="2">
        <v>35615</v>
      </c>
      <c r="AI1961">
        <v>6.3010000000000002</v>
      </c>
      <c r="AJ1961">
        <v>5.57</v>
      </c>
      <c r="AK1961">
        <v>1.12016</v>
      </c>
      <c r="AR1961" s="3"/>
    </row>
    <row r="1962" spans="1:44" hidden="1" outlineLevel="1" x14ac:dyDescent="0.2">
      <c r="A1962" s="2">
        <v>35618</v>
      </c>
      <c r="B1962">
        <v>19.13</v>
      </c>
      <c r="E1962" s="2">
        <v>35618</v>
      </c>
      <c r="F1962">
        <v>912.2</v>
      </c>
      <c r="G1962">
        <f t="shared" si="273"/>
        <v>-5.1476682807659602E-3</v>
      </c>
      <c r="H1962" s="2">
        <v>35618</v>
      </c>
      <c r="I1962">
        <v>1210.8599999999999</v>
      </c>
      <c r="J1962">
        <f t="shared" si="274"/>
        <v>-5.1351151498221226E-3</v>
      </c>
      <c r="K1962">
        <f t="shared" si="270"/>
        <v>-5.357915149822123E-3</v>
      </c>
      <c r="L1962">
        <v>7.1776993872125217E-3</v>
      </c>
      <c r="N1962" s="2">
        <v>35618</v>
      </c>
      <c r="O1962">
        <v>16.1875</v>
      </c>
      <c r="Q1962" s="2">
        <v>35618</v>
      </c>
      <c r="R1962">
        <v>16648.330000000002</v>
      </c>
      <c r="S1962" s="8">
        <f t="shared" si="275"/>
        <v>-4.8269821095459076E-4</v>
      </c>
      <c r="T1962" s="9">
        <f t="shared" si="271"/>
        <v>-7.0549821095459075E-4</v>
      </c>
      <c r="U1962" s="3">
        <f>Sheet1!$B$17+Sheet1!$B$18*'Portfolio allocation'!K1962</f>
        <v>-5.658937163148723E-3</v>
      </c>
      <c r="V1962" s="13">
        <f t="shared" si="276"/>
        <v>4.9534389521941318E-3</v>
      </c>
      <c r="W1962" s="13"/>
      <c r="X1962" s="2">
        <v>35618</v>
      </c>
      <c r="Y1962">
        <v>45.131500000000003</v>
      </c>
      <c r="AA1962" s="2">
        <v>35618</v>
      </c>
      <c r="AB1962">
        <v>548.15</v>
      </c>
      <c r="AC1962">
        <f t="shared" si="277"/>
        <v>-3.3092714148045266E-3</v>
      </c>
      <c r="AD1962">
        <f t="shared" si="272"/>
        <v>-3.5312714148045266E-3</v>
      </c>
      <c r="AE1962">
        <f>Sheet2!$B$17+Sheet2!$B$18*'Portfolio allocation'!K1962</f>
        <v>-4.7110078326357413E-3</v>
      </c>
      <c r="AF1962">
        <f t="shared" si="278"/>
        <v>1.1797364178312147E-3</v>
      </c>
      <c r="AH1962" s="2">
        <v>35618</v>
      </c>
      <c r="AI1962">
        <v>6.2560000000000002</v>
      </c>
      <c r="AJ1962">
        <v>5.55</v>
      </c>
      <c r="AK1962">
        <v>1.1257299999999999</v>
      </c>
      <c r="AR1962" s="3"/>
    </row>
    <row r="1963" spans="1:44" hidden="1" outlineLevel="1" x14ac:dyDescent="0.2">
      <c r="A1963" s="2">
        <v>35619</v>
      </c>
      <c r="B1963">
        <v>18.760000000000002</v>
      </c>
      <c r="E1963" s="2">
        <v>35619</v>
      </c>
      <c r="F1963">
        <v>918.75</v>
      </c>
      <c r="G1963">
        <f t="shared" si="273"/>
        <v>7.18044288533215E-3</v>
      </c>
      <c r="H1963" s="2">
        <v>35619</v>
      </c>
      <c r="I1963">
        <v>1219.82</v>
      </c>
      <c r="J1963">
        <f t="shared" si="274"/>
        <v>7.3996993872125216E-3</v>
      </c>
      <c r="K1963">
        <f t="shared" si="270"/>
        <v>7.1776993872125217E-3</v>
      </c>
      <c r="L1963">
        <v>-1.2379531439064728E-2</v>
      </c>
      <c r="N1963" s="2">
        <v>35619</v>
      </c>
      <c r="O1963">
        <v>16.406300000000002</v>
      </c>
      <c r="Q1963" s="2">
        <v>35619</v>
      </c>
      <c r="R1963">
        <v>16873.310000000001</v>
      </c>
      <c r="S1963" s="8">
        <f t="shared" si="275"/>
        <v>1.3513667737244495E-2</v>
      </c>
      <c r="T1963" s="9">
        <f t="shared" si="271"/>
        <v>1.3291667737244495E-2</v>
      </c>
      <c r="U1963" s="3">
        <f>Sheet1!$B$17+Sheet1!$B$18*'Portfolio allocation'!K1963</f>
        <v>8.7222375284579587E-3</v>
      </c>
      <c r="V1963" s="13">
        <f t="shared" si="276"/>
        <v>4.569430208786536E-3</v>
      </c>
      <c r="W1963" s="13"/>
      <c r="X1963" s="2">
        <v>35619</v>
      </c>
      <c r="Y1963">
        <v>45.728499999999997</v>
      </c>
      <c r="AA1963" s="2">
        <v>35619</v>
      </c>
      <c r="AB1963">
        <v>555.4</v>
      </c>
      <c r="AC1963">
        <f t="shared" si="277"/>
        <v>1.3226306667882826E-2</v>
      </c>
      <c r="AD1963">
        <f t="shared" si="272"/>
        <v>1.3004306667882826E-2</v>
      </c>
      <c r="AE1963">
        <f>Sheet2!$B$17+Sheet2!$B$18*'Portfolio allocation'!K1963</f>
        <v>6.4359804261468513E-3</v>
      </c>
      <c r="AF1963">
        <f t="shared" si="278"/>
        <v>6.5683262417359743E-3</v>
      </c>
      <c r="AH1963" s="2">
        <v>35619</v>
      </c>
      <c r="AI1963">
        <v>6.2619999999999996</v>
      </c>
      <c r="AJ1963">
        <v>5.55</v>
      </c>
      <c r="AK1963">
        <v>1.11764</v>
      </c>
      <c r="AR1963" s="3"/>
    </row>
    <row r="1964" spans="1:44" hidden="1" outlineLevel="1" x14ac:dyDescent="0.2">
      <c r="A1964" s="2">
        <v>35620</v>
      </c>
      <c r="B1964">
        <v>20.399999999999999</v>
      </c>
      <c r="E1964" s="2">
        <v>35620</v>
      </c>
      <c r="F1964">
        <v>907.54</v>
      </c>
      <c r="G1964">
        <f t="shared" si="273"/>
        <v>-1.2201360544217721E-2</v>
      </c>
      <c r="H1964" s="2">
        <v>35620</v>
      </c>
      <c r="I1964">
        <v>1204.99</v>
      </c>
      <c r="J1964">
        <f t="shared" si="274"/>
        <v>-1.2157531439064728E-2</v>
      </c>
      <c r="K1964">
        <f t="shared" si="270"/>
        <v>-1.2379531439064728E-2</v>
      </c>
      <c r="L1964">
        <v>6.6917204391737971E-3</v>
      </c>
      <c r="N1964" s="2">
        <v>35620</v>
      </c>
      <c r="O1964">
        <v>16.343800000000002</v>
      </c>
      <c r="Q1964" s="2">
        <v>35620</v>
      </c>
      <c r="R1964">
        <v>16809.03</v>
      </c>
      <c r="S1964" s="8">
        <f t="shared" si="275"/>
        <v>-3.8095667062362226E-3</v>
      </c>
      <c r="T1964" s="9">
        <f t="shared" si="271"/>
        <v>-4.0315667062362226E-3</v>
      </c>
      <c r="U1964" s="3">
        <f>Sheet1!$B$17+Sheet1!$B$18*'Portfolio allocation'!K1964</f>
        <v>-1.3714313321589219E-2</v>
      </c>
      <c r="V1964" s="13">
        <f t="shared" si="276"/>
        <v>9.6827466153529967E-3</v>
      </c>
      <c r="W1964" s="13"/>
      <c r="X1964" s="2">
        <v>35620</v>
      </c>
      <c r="Y1964">
        <v>45.937399999999997</v>
      </c>
      <c r="AA1964" s="2">
        <v>35620</v>
      </c>
      <c r="AB1964">
        <v>557.94000000000005</v>
      </c>
      <c r="AC1964">
        <f t="shared" si="277"/>
        <v>4.5732805185454417E-3</v>
      </c>
      <c r="AD1964">
        <f t="shared" si="272"/>
        <v>4.3520805185454413E-3</v>
      </c>
      <c r="AE1964">
        <f>Sheet2!$B$17+Sheet2!$B$18*'Portfolio allocation'!K1964</f>
        <v>-1.0954808174663409E-2</v>
      </c>
      <c r="AF1964">
        <f t="shared" si="278"/>
        <v>1.5306888693208849E-2</v>
      </c>
      <c r="AH1964" s="2">
        <v>35620</v>
      </c>
      <c r="AI1964">
        <v>6.2409999999999997</v>
      </c>
      <c r="AJ1964">
        <v>5.53</v>
      </c>
      <c r="AK1964">
        <v>1.11426</v>
      </c>
      <c r="AR1964" s="3"/>
    </row>
    <row r="1965" spans="1:44" hidden="1" outlineLevel="1" x14ac:dyDescent="0.2">
      <c r="A1965" s="2">
        <v>35621</v>
      </c>
      <c r="B1965">
        <v>19.920000000000002</v>
      </c>
      <c r="E1965" s="2">
        <v>35621</v>
      </c>
      <c r="F1965">
        <v>913.78</v>
      </c>
      <c r="G1965">
        <f t="shared" si="273"/>
        <v>6.8757299953721152E-3</v>
      </c>
      <c r="H1965" s="2">
        <v>35621</v>
      </c>
      <c r="I1965">
        <v>1213.32</v>
      </c>
      <c r="J1965">
        <f t="shared" si="274"/>
        <v>6.9129204391737975E-3</v>
      </c>
      <c r="K1965">
        <f t="shared" si="270"/>
        <v>6.6917204391737971E-3</v>
      </c>
      <c r="L1965">
        <v>3.0920232222332636E-3</v>
      </c>
      <c r="N1965" s="2">
        <v>35621</v>
      </c>
      <c r="O1965">
        <v>16.234400000000001</v>
      </c>
      <c r="Q1965" s="2">
        <v>35621</v>
      </c>
      <c r="R1965">
        <v>16696.54</v>
      </c>
      <c r="S1965" s="8">
        <f t="shared" si="275"/>
        <v>-6.6922362563454074E-3</v>
      </c>
      <c r="T1965" s="9">
        <f t="shared" si="271"/>
        <v>-6.9134362563454078E-3</v>
      </c>
      <c r="U1965" s="3">
        <f>Sheet1!$B$17+Sheet1!$B$18*'Portfolio allocation'!K1965</f>
        <v>8.1647101629235188E-3</v>
      </c>
      <c r="V1965" s="13">
        <f t="shared" si="276"/>
        <v>-1.5078146419268926E-2</v>
      </c>
      <c r="W1965" s="13"/>
      <c r="X1965" s="2">
        <v>35621</v>
      </c>
      <c r="Y1965">
        <v>45.728499999999997</v>
      </c>
      <c r="AA1965" s="2">
        <v>35621</v>
      </c>
      <c r="AB1965">
        <v>555.4</v>
      </c>
      <c r="AC1965">
        <f t="shared" si="277"/>
        <v>-4.5524608380831388E-3</v>
      </c>
      <c r="AD1965">
        <f t="shared" si="272"/>
        <v>-4.7736608380831392E-3</v>
      </c>
      <c r="AE1965">
        <f>Sheet2!$B$17+Sheet2!$B$18*'Portfolio allocation'!K1965</f>
        <v>6.0038355471065102E-3</v>
      </c>
      <c r="AF1965">
        <f t="shared" si="278"/>
        <v>-1.0777496385189649E-2</v>
      </c>
      <c r="AH1965" s="2">
        <v>35621</v>
      </c>
      <c r="AI1965">
        <v>6.25</v>
      </c>
      <c r="AJ1965">
        <v>5.53</v>
      </c>
      <c r="AK1965">
        <v>1.1205000000000001</v>
      </c>
      <c r="AR1965" s="3"/>
    </row>
    <row r="1966" spans="1:44" hidden="1" outlineLevel="1" x14ac:dyDescent="0.2">
      <c r="A1966" s="2">
        <v>35622</v>
      </c>
      <c r="B1966">
        <v>19.059999999999999</v>
      </c>
      <c r="E1966" s="2">
        <v>35622</v>
      </c>
      <c r="F1966">
        <v>916.68</v>
      </c>
      <c r="G1966">
        <f t="shared" si="273"/>
        <v>3.1736304143228367E-3</v>
      </c>
      <c r="H1966" s="2">
        <v>35622</v>
      </c>
      <c r="I1966">
        <v>1217.3399999999999</v>
      </c>
      <c r="J1966">
        <f t="shared" si="274"/>
        <v>3.3132232222332636E-3</v>
      </c>
      <c r="K1966">
        <f t="shared" si="270"/>
        <v>3.0920232222332636E-3</v>
      </c>
      <c r="L1966">
        <v>1.635706809929881E-3</v>
      </c>
      <c r="N1966" s="2">
        <v>35622</v>
      </c>
      <c r="O1966">
        <v>16.218699999999998</v>
      </c>
      <c r="Q1966" s="2">
        <v>35622</v>
      </c>
      <c r="R1966">
        <v>16680.47</v>
      </c>
      <c r="S1966" s="8">
        <f t="shared" si="275"/>
        <v>-9.6247486006084682E-4</v>
      </c>
      <c r="T1966" s="9">
        <f t="shared" si="271"/>
        <v>-1.1836748600608468E-3</v>
      </c>
      <c r="U1966" s="3">
        <f>Sheet1!$B$17+Sheet1!$B$18*'Portfolio allocation'!K1966</f>
        <v>4.0350462871899789E-3</v>
      </c>
      <c r="V1966" s="13">
        <f t="shared" si="276"/>
        <v>-5.2187211472508252E-3</v>
      </c>
      <c r="W1966" s="13"/>
      <c r="X1966" s="2">
        <v>35622</v>
      </c>
      <c r="Y1966">
        <v>45.728499999999997</v>
      </c>
      <c r="AA1966" s="2">
        <v>35622</v>
      </c>
      <c r="AB1966">
        <v>555.4</v>
      </c>
      <c r="AC1966">
        <f t="shared" si="277"/>
        <v>0</v>
      </c>
      <c r="AD1966">
        <f t="shared" si="272"/>
        <v>-2.2079999999999997E-4</v>
      </c>
      <c r="AE1966">
        <f>Sheet2!$B$17+Sheet2!$B$18*'Portfolio allocation'!K1966</f>
        <v>2.8028929452210802E-3</v>
      </c>
      <c r="AF1966">
        <f t="shared" si="278"/>
        <v>-3.0236929452210804E-3</v>
      </c>
      <c r="AH1966" s="2">
        <v>35622</v>
      </c>
      <c r="AI1966">
        <v>6.2220000000000004</v>
      </c>
      <c r="AJ1966">
        <v>5.52</v>
      </c>
      <c r="AK1966">
        <v>1.1109599999999999</v>
      </c>
      <c r="AR1966" s="3"/>
    </row>
    <row r="1967" spans="1:44" hidden="1" outlineLevel="1" x14ac:dyDescent="0.2">
      <c r="A1967" s="2">
        <v>35625</v>
      </c>
      <c r="B1967">
        <v>19.579999999999998</v>
      </c>
      <c r="E1967" s="2">
        <v>35625</v>
      </c>
      <c r="F1967">
        <v>918.38</v>
      </c>
      <c r="G1967">
        <f t="shared" si="273"/>
        <v>1.8545184797311709E-3</v>
      </c>
      <c r="H1967" s="2">
        <v>35625</v>
      </c>
      <c r="I1967">
        <v>1219.5999999999999</v>
      </c>
      <c r="J1967">
        <f t="shared" si="274"/>
        <v>1.8565068099298809E-3</v>
      </c>
      <c r="K1967">
        <f t="shared" si="270"/>
        <v>1.635706809929881E-3</v>
      </c>
      <c r="L1967">
        <v>7.8130214496558558E-3</v>
      </c>
      <c r="N1967" s="2">
        <v>35625</v>
      </c>
      <c r="O1967">
        <v>16.9922</v>
      </c>
      <c r="Q1967" s="2">
        <v>35625</v>
      </c>
      <c r="R1967">
        <v>17475.93</v>
      </c>
      <c r="S1967" s="8">
        <f t="shared" si="275"/>
        <v>4.7688104711677726E-2</v>
      </c>
      <c r="T1967" s="9">
        <f t="shared" si="271"/>
        <v>4.7467304711677726E-2</v>
      </c>
      <c r="U1967" s="3">
        <f>Sheet1!$B$17+Sheet1!$B$18*'Portfolio allocation'!K1967</f>
        <v>2.3643231910294984E-3</v>
      </c>
      <c r="V1967" s="13">
        <f t="shared" si="276"/>
        <v>4.5102981520648226E-2</v>
      </c>
      <c r="W1967" s="13"/>
      <c r="X1967" s="2">
        <v>35625</v>
      </c>
      <c r="Y1967">
        <v>45.489699999999999</v>
      </c>
      <c r="AA1967" s="2">
        <v>35625</v>
      </c>
      <c r="AB1967">
        <v>552.5</v>
      </c>
      <c r="AC1967">
        <f t="shared" si="277"/>
        <v>-5.2214620093625763E-3</v>
      </c>
      <c r="AD1967">
        <f t="shared" si="272"/>
        <v>-5.4438620093625765E-3</v>
      </c>
      <c r="AE1967">
        <f>Sheet2!$B$17+Sheet2!$B$18*'Portfolio allocation'!K1967</f>
        <v>1.507899237408945E-3</v>
      </c>
      <c r="AF1967">
        <f t="shared" si="278"/>
        <v>-6.9517612467715215E-3</v>
      </c>
      <c r="AH1967" s="2">
        <v>35625</v>
      </c>
      <c r="AI1967">
        <v>6.2469999999999999</v>
      </c>
      <c r="AJ1967">
        <v>5.56</v>
      </c>
      <c r="AK1967">
        <v>1.0978000000000001</v>
      </c>
      <c r="AR1967" s="3"/>
    </row>
    <row r="1968" spans="1:44" hidden="1" outlineLevel="1" x14ac:dyDescent="0.2">
      <c r="A1968" s="2">
        <v>35626</v>
      </c>
      <c r="B1968">
        <v>19</v>
      </c>
      <c r="E1968" s="2">
        <v>35626</v>
      </c>
      <c r="F1968">
        <v>925.76</v>
      </c>
      <c r="G1968">
        <f t="shared" si="273"/>
        <v>8.0358892833032325E-3</v>
      </c>
      <c r="H1968" s="2">
        <v>35626</v>
      </c>
      <c r="I1968">
        <v>1229.4000000000001</v>
      </c>
      <c r="J1968">
        <f t="shared" si="274"/>
        <v>8.0354214496558551E-3</v>
      </c>
      <c r="K1968">
        <f t="shared" si="270"/>
        <v>7.8130214496558558E-3</v>
      </c>
      <c r="L1968">
        <v>1.1539435041483427E-2</v>
      </c>
      <c r="N1968" s="2">
        <v>35626</v>
      </c>
      <c r="O1968">
        <v>17.308599999999998</v>
      </c>
      <c r="Q1968" s="2">
        <v>35626</v>
      </c>
      <c r="R1968">
        <v>17801.34</v>
      </c>
      <c r="S1968" s="8">
        <f t="shared" si="275"/>
        <v>1.8620468266924872E-2</v>
      </c>
      <c r="T1968" s="9">
        <f t="shared" si="271"/>
        <v>1.8398068266924871E-2</v>
      </c>
      <c r="U1968" s="3">
        <f>Sheet1!$B$17+Sheet1!$B$18*'Portfolio allocation'!K1968</f>
        <v>9.4510950996952083E-3</v>
      </c>
      <c r="V1968" s="13">
        <f t="shared" si="276"/>
        <v>8.9469731672296628E-3</v>
      </c>
      <c r="W1968" s="13"/>
      <c r="X1968" s="2">
        <v>35626</v>
      </c>
      <c r="Y1968">
        <v>45.847900000000003</v>
      </c>
      <c r="AA1968" s="2">
        <v>35626</v>
      </c>
      <c r="AB1968">
        <v>556.85</v>
      </c>
      <c r="AC1968">
        <f t="shared" si="277"/>
        <v>7.8733031674209641E-3</v>
      </c>
      <c r="AD1968">
        <f t="shared" si="272"/>
        <v>7.6509031674209639E-3</v>
      </c>
      <c r="AE1968">
        <f>Sheet2!$B$17+Sheet2!$B$18*'Portfolio allocation'!K1968</f>
        <v>7.0009250126032126E-3</v>
      </c>
      <c r="AF1968">
        <f t="shared" si="278"/>
        <v>6.4997815481775134E-4</v>
      </c>
      <c r="AH1968" s="2">
        <v>35626</v>
      </c>
      <c r="AI1968">
        <v>6.2519999999999998</v>
      </c>
      <c r="AJ1968">
        <v>5.56</v>
      </c>
      <c r="AK1968">
        <v>1.09198</v>
      </c>
      <c r="AR1968" s="3"/>
    </row>
    <row r="1969" spans="1:44" hidden="1" outlineLevel="1" x14ac:dyDescent="0.2">
      <c r="A1969" s="2">
        <v>35627</v>
      </c>
      <c r="B1969">
        <v>19.36</v>
      </c>
      <c r="E1969" s="2">
        <v>35627</v>
      </c>
      <c r="F1969">
        <v>936.59</v>
      </c>
      <c r="G1969">
        <f t="shared" si="273"/>
        <v>1.1698496370549538E-2</v>
      </c>
      <c r="H1969" s="2">
        <v>35627</v>
      </c>
      <c r="I1969">
        <v>1243.8599999999999</v>
      </c>
      <c r="J1969">
        <f t="shared" si="274"/>
        <v>1.1761835041483426E-2</v>
      </c>
      <c r="K1969">
        <f t="shared" si="270"/>
        <v>1.1539435041483427E-2</v>
      </c>
      <c r="L1969">
        <v>-5.5103844033893472E-3</v>
      </c>
      <c r="N1969" s="2">
        <v>35627</v>
      </c>
      <c r="O1969">
        <v>18.5547</v>
      </c>
      <c r="Q1969" s="2">
        <v>35627</v>
      </c>
      <c r="R1969">
        <v>19082.91</v>
      </c>
      <c r="S1969" s="8">
        <f t="shared" si="275"/>
        <v>7.199289491689953E-2</v>
      </c>
      <c r="T1969" s="9">
        <f t="shared" si="271"/>
        <v>7.1770494916899533E-2</v>
      </c>
      <c r="U1969" s="3">
        <f>Sheet1!$B$17+Sheet1!$B$18*'Portfolio allocation'!K1969</f>
        <v>1.3726131212119163E-2</v>
      </c>
      <c r="V1969" s="13">
        <f t="shared" si="276"/>
        <v>5.8044363704780368E-2</v>
      </c>
      <c r="W1969" s="13"/>
      <c r="X1969" s="2">
        <v>35627</v>
      </c>
      <c r="Y1969">
        <v>46.624000000000002</v>
      </c>
      <c r="AA1969" s="2">
        <v>35627</v>
      </c>
      <c r="AB1969">
        <v>566.28</v>
      </c>
      <c r="AC1969">
        <f t="shared" si="277"/>
        <v>1.6934542515937734E-2</v>
      </c>
      <c r="AD1969">
        <f t="shared" si="272"/>
        <v>1.6714142515937735E-2</v>
      </c>
      <c r="AE1969">
        <f>Sheet2!$B$17+Sheet2!$B$18*'Portfolio allocation'!K1969</f>
        <v>1.0314547047865306E-2</v>
      </c>
      <c r="AF1969">
        <f t="shared" si="278"/>
        <v>6.399595468072429E-3</v>
      </c>
      <c r="AH1969" s="2">
        <v>35627</v>
      </c>
      <c r="AI1969">
        <v>6.1859999999999999</v>
      </c>
      <c r="AJ1969">
        <v>5.51</v>
      </c>
      <c r="AK1969">
        <v>1.0937300000000001</v>
      </c>
      <c r="AR1969" s="3"/>
    </row>
    <row r="1970" spans="1:44" hidden="1" outlineLevel="1" x14ac:dyDescent="0.2">
      <c r="A1970" s="2">
        <v>35628</v>
      </c>
      <c r="B1970">
        <v>20.54</v>
      </c>
      <c r="E1970" s="2">
        <v>35628</v>
      </c>
      <c r="F1970">
        <v>931.61</v>
      </c>
      <c r="G1970">
        <f t="shared" si="273"/>
        <v>-5.3171611911295713E-3</v>
      </c>
      <c r="H1970" s="2">
        <v>35628</v>
      </c>
      <c r="I1970">
        <v>1237.28</v>
      </c>
      <c r="J1970">
        <f t="shared" si="274"/>
        <v>-5.2899844033893473E-3</v>
      </c>
      <c r="K1970">
        <f t="shared" si="270"/>
        <v>-5.5103844033893472E-3</v>
      </c>
      <c r="L1970">
        <v>-1.7720860261218028E-2</v>
      </c>
      <c r="N1970" s="2">
        <v>35628</v>
      </c>
      <c r="O1970">
        <v>18.6875</v>
      </c>
      <c r="Q1970" s="2">
        <v>35628</v>
      </c>
      <c r="R1970">
        <v>19219.5</v>
      </c>
      <c r="S1970" s="8">
        <f t="shared" si="275"/>
        <v>7.1577133676152815E-3</v>
      </c>
      <c r="T1970" s="9">
        <f t="shared" si="271"/>
        <v>6.9373133676152816E-3</v>
      </c>
      <c r="U1970" s="3">
        <f>Sheet1!$B$17+Sheet1!$B$18*'Portfolio allocation'!K1970</f>
        <v>-5.8338537549257868E-3</v>
      </c>
      <c r="V1970" s="13">
        <f t="shared" si="276"/>
        <v>1.2771167122541068E-2</v>
      </c>
      <c r="W1970" s="13"/>
      <c r="X1970" s="2">
        <v>35628</v>
      </c>
      <c r="Y1970">
        <v>47.579099999999997</v>
      </c>
      <c r="AA1970" s="2">
        <v>35628</v>
      </c>
      <c r="AB1970">
        <v>577.88</v>
      </c>
      <c r="AC1970">
        <f t="shared" si="277"/>
        <v>2.0484565939111521E-2</v>
      </c>
      <c r="AD1970">
        <f t="shared" si="272"/>
        <v>2.0261765939111522E-2</v>
      </c>
      <c r="AE1970">
        <f>Sheet2!$B$17+Sheet2!$B$18*'Portfolio allocation'!K1970</f>
        <v>-4.8465873827501817E-3</v>
      </c>
      <c r="AF1970">
        <f t="shared" si="278"/>
        <v>2.5108353321861704E-2</v>
      </c>
      <c r="AH1970" s="2">
        <v>35628</v>
      </c>
      <c r="AI1970">
        <v>6.19</v>
      </c>
      <c r="AJ1970">
        <v>5.57</v>
      </c>
      <c r="AK1970">
        <v>1.09649</v>
      </c>
      <c r="AR1970" s="3"/>
    </row>
    <row r="1971" spans="1:44" hidden="1" outlineLevel="1" x14ac:dyDescent="0.2">
      <c r="A1971" s="2">
        <v>35629</v>
      </c>
      <c r="B1971">
        <v>22.28</v>
      </c>
      <c r="E1971" s="2">
        <v>35629</v>
      </c>
      <c r="F1971">
        <v>915.3</v>
      </c>
      <c r="G1971">
        <f t="shared" si="273"/>
        <v>-1.750732602698557E-2</v>
      </c>
      <c r="H1971" s="2">
        <v>35629</v>
      </c>
      <c r="I1971">
        <v>1215.6300000000001</v>
      </c>
      <c r="J1971">
        <f t="shared" si="274"/>
        <v>-1.7498060261218029E-2</v>
      </c>
      <c r="K1971">
        <f t="shared" si="270"/>
        <v>-1.7720860261218028E-2</v>
      </c>
      <c r="L1971">
        <v>-2.7983966075204687E-3</v>
      </c>
      <c r="N1971" s="2">
        <v>35629</v>
      </c>
      <c r="O1971">
        <v>17.5625</v>
      </c>
      <c r="Q1971" s="2">
        <v>35629</v>
      </c>
      <c r="R1971">
        <v>18062.48</v>
      </c>
      <c r="S1971" s="8">
        <f t="shared" si="275"/>
        <v>-6.0200317385988189E-2</v>
      </c>
      <c r="T1971" s="9">
        <f t="shared" si="271"/>
        <v>-6.0423117385988191E-2</v>
      </c>
      <c r="U1971" s="3">
        <f>Sheet1!$B$17+Sheet1!$B$18*'Portfolio allocation'!K1971</f>
        <v>-1.9842021113637455E-2</v>
      </c>
      <c r="V1971" s="13">
        <f t="shared" si="276"/>
        <v>-4.0581096272350736E-2</v>
      </c>
      <c r="W1971" s="13"/>
      <c r="X1971" s="2">
        <v>35629</v>
      </c>
      <c r="Y1971">
        <v>49.907299999999999</v>
      </c>
      <c r="AA1971" s="2">
        <v>35629</v>
      </c>
      <c r="AB1971">
        <v>606.16</v>
      </c>
      <c r="AC1971">
        <f t="shared" si="277"/>
        <v>4.8937495673842202E-2</v>
      </c>
      <c r="AD1971">
        <f t="shared" si="272"/>
        <v>4.8713895673842204E-2</v>
      </c>
      <c r="AE1971">
        <f>Sheet2!$B$17+Sheet2!$B$18*'Portfolio allocation'!K1971</f>
        <v>-1.5704454032944903E-2</v>
      </c>
      <c r="AF1971">
        <f t="shared" si="278"/>
        <v>6.4418349706787115E-2</v>
      </c>
      <c r="AH1971" s="2">
        <v>35629</v>
      </c>
      <c r="AI1971">
        <v>6.2380000000000004</v>
      </c>
      <c r="AJ1971">
        <v>5.59</v>
      </c>
      <c r="AK1971">
        <v>1.09694</v>
      </c>
      <c r="AR1971" s="3"/>
    </row>
    <row r="1972" spans="1:44" hidden="1" outlineLevel="1" x14ac:dyDescent="0.2">
      <c r="A1972" s="2">
        <v>35632</v>
      </c>
      <c r="B1972">
        <v>23.51</v>
      </c>
      <c r="E1972" s="2">
        <v>35632</v>
      </c>
      <c r="F1972">
        <v>912.94</v>
      </c>
      <c r="G1972">
        <f t="shared" si="273"/>
        <v>-2.5783895990384442E-3</v>
      </c>
      <c r="H1972" s="2">
        <v>35632</v>
      </c>
      <c r="I1972">
        <v>1212.5</v>
      </c>
      <c r="J1972">
        <f t="shared" si="274"/>
        <v>-2.5747966075204687E-3</v>
      </c>
      <c r="K1972">
        <f t="shared" si="270"/>
        <v>-2.7983966075204687E-3</v>
      </c>
      <c r="L1972">
        <v>2.2818898969072313E-2</v>
      </c>
      <c r="N1972" s="2">
        <v>35632</v>
      </c>
      <c r="O1972">
        <v>16.9922</v>
      </c>
      <c r="Q1972" s="2">
        <v>35632</v>
      </c>
      <c r="R1972">
        <v>17475.93</v>
      </c>
      <c r="S1972" s="8">
        <f t="shared" si="275"/>
        <v>-3.2473392358081443E-2</v>
      </c>
      <c r="T1972" s="9">
        <f t="shared" si="271"/>
        <v>-3.2696992358081441E-2</v>
      </c>
      <c r="U1972" s="3">
        <f>Sheet1!$B$17+Sheet1!$B$18*'Portfolio allocation'!K1972</f>
        <v>-2.7225926245941826E-3</v>
      </c>
      <c r="V1972" s="13">
        <f t="shared" si="276"/>
        <v>-2.9974399733487259E-2</v>
      </c>
      <c r="W1972" s="13"/>
      <c r="X1972" s="2">
        <v>35632</v>
      </c>
      <c r="Y1972">
        <v>49.549100000000003</v>
      </c>
      <c r="AA1972" s="2">
        <v>35632</v>
      </c>
      <c r="AB1972">
        <v>601.80999999999995</v>
      </c>
      <c r="AC1972">
        <f t="shared" si="277"/>
        <v>-7.1763230830144131E-3</v>
      </c>
      <c r="AD1972">
        <f t="shared" si="272"/>
        <v>-7.4007230830144127E-3</v>
      </c>
      <c r="AE1972">
        <f>Sheet2!$B$17+Sheet2!$B$18*'Portfolio allocation'!K1972</f>
        <v>-2.4350186455972893E-3</v>
      </c>
      <c r="AF1972">
        <f t="shared" si="278"/>
        <v>-4.965704437417123E-3</v>
      </c>
      <c r="AH1972" s="2">
        <v>35632</v>
      </c>
      <c r="AI1972">
        <v>6.2590000000000003</v>
      </c>
      <c r="AJ1972">
        <v>5.61</v>
      </c>
      <c r="AK1972">
        <v>1.09405</v>
      </c>
      <c r="AR1972" s="3"/>
    </row>
    <row r="1973" spans="1:44" hidden="1" outlineLevel="1" x14ac:dyDescent="0.2">
      <c r="A1973" s="2">
        <v>35633</v>
      </c>
      <c r="B1973">
        <v>21.77</v>
      </c>
      <c r="E1973" s="2">
        <v>35633</v>
      </c>
      <c r="F1973">
        <v>933.98</v>
      </c>
      <c r="G1973">
        <f t="shared" si="273"/>
        <v>2.3046421451573984E-2</v>
      </c>
      <c r="H1973" s="2">
        <v>35633</v>
      </c>
      <c r="I1973">
        <v>1240.44</v>
      </c>
      <c r="J1973">
        <f t="shared" si="274"/>
        <v>2.3043298969072312E-2</v>
      </c>
      <c r="K1973">
        <f t="shared" si="270"/>
        <v>2.2818898969072313E-2</v>
      </c>
      <c r="L1973">
        <v>2.5685328173873576E-3</v>
      </c>
      <c r="N1973" s="2">
        <v>35633</v>
      </c>
      <c r="O1973">
        <v>18.015599999999999</v>
      </c>
      <c r="Q1973" s="2">
        <v>35633</v>
      </c>
      <c r="R1973">
        <v>18528.5</v>
      </c>
      <c r="S1973" s="8">
        <f t="shared" si="275"/>
        <v>6.022969879142348E-2</v>
      </c>
      <c r="T1973" s="9">
        <f t="shared" si="271"/>
        <v>6.0005298791423481E-2</v>
      </c>
      <c r="U1973" s="3">
        <f>Sheet1!$B$17+Sheet1!$B$18*'Portfolio allocation'!K1973</f>
        <v>2.6666218089479683E-2</v>
      </c>
      <c r="V1973" s="13">
        <f t="shared" si="276"/>
        <v>3.3339080701943802E-2</v>
      </c>
      <c r="W1973" s="13"/>
      <c r="X1973" s="2">
        <v>35633</v>
      </c>
      <c r="Y1973">
        <v>49.191000000000003</v>
      </c>
      <c r="AA1973" s="2">
        <v>35633</v>
      </c>
      <c r="AB1973">
        <v>597.46</v>
      </c>
      <c r="AC1973">
        <f t="shared" si="277"/>
        <v>-7.2281949452484007E-3</v>
      </c>
      <c r="AD1973">
        <f t="shared" si="272"/>
        <v>-7.4489949452484008E-3</v>
      </c>
      <c r="AE1973">
        <f>Sheet2!$B$17+Sheet2!$B$18*'Portfolio allocation'!K1973</f>
        <v>2.0344534137428254E-2</v>
      </c>
      <c r="AF1973">
        <f t="shared" si="278"/>
        <v>-2.7793529082676655E-2</v>
      </c>
      <c r="AH1973" s="2">
        <v>35633</v>
      </c>
      <c r="AI1973">
        <v>6.12</v>
      </c>
      <c r="AJ1973">
        <v>5.52</v>
      </c>
      <c r="AK1973">
        <v>1.0850500000000001</v>
      </c>
      <c r="AR1973" s="3"/>
    </row>
    <row r="1974" spans="1:44" hidden="1" outlineLevel="1" x14ac:dyDescent="0.2">
      <c r="A1974" s="2">
        <v>35634</v>
      </c>
      <c r="B1974">
        <v>21.3</v>
      </c>
      <c r="E1974" s="2">
        <v>35634</v>
      </c>
      <c r="F1974">
        <v>936.56</v>
      </c>
      <c r="G1974">
        <f t="shared" si="273"/>
        <v>2.7623717852629515E-3</v>
      </c>
      <c r="H1974" s="2">
        <v>35634</v>
      </c>
      <c r="I1974">
        <v>1243.9000000000001</v>
      </c>
      <c r="J1974">
        <f t="shared" si="274"/>
        <v>2.7893328173873577E-3</v>
      </c>
      <c r="K1974">
        <f t="shared" si="270"/>
        <v>2.5685328173873576E-3</v>
      </c>
      <c r="L1974">
        <v>3.7746980303882335E-3</v>
      </c>
      <c r="N1974" s="2">
        <v>35634</v>
      </c>
      <c r="O1974">
        <v>17.6797</v>
      </c>
      <c r="Q1974" s="2">
        <v>35634</v>
      </c>
      <c r="R1974">
        <v>18183</v>
      </c>
      <c r="S1974" s="8">
        <f t="shared" si="275"/>
        <v>-1.8646949294330306E-2</v>
      </c>
      <c r="T1974" s="9">
        <f t="shared" si="271"/>
        <v>-1.8867749294330306E-2</v>
      </c>
      <c r="U1974" s="3">
        <f>Sheet1!$B$17+Sheet1!$B$18*'Portfolio allocation'!K1974</f>
        <v>3.4344848277396024E-3</v>
      </c>
      <c r="V1974" s="13">
        <f t="shared" si="276"/>
        <v>-2.2302234122069907E-2</v>
      </c>
      <c r="W1974" s="13"/>
      <c r="X1974" s="2">
        <v>35634</v>
      </c>
      <c r="Y1974">
        <v>50.205800000000004</v>
      </c>
      <c r="AA1974" s="2">
        <v>35634</v>
      </c>
      <c r="AB1974">
        <v>609.78</v>
      </c>
      <c r="AC1974">
        <f t="shared" si="277"/>
        <v>2.0620627322331053E-2</v>
      </c>
      <c r="AD1974">
        <f t="shared" si="272"/>
        <v>2.0399827322331053E-2</v>
      </c>
      <c r="AE1974">
        <f>Sheet2!$B$17+Sheet2!$B$18*'Portfolio allocation'!K1974</f>
        <v>2.3373919217839767E-3</v>
      </c>
      <c r="AF1974">
        <f t="shared" si="278"/>
        <v>1.8062435400547076E-2</v>
      </c>
      <c r="AH1974" s="2">
        <v>35634</v>
      </c>
      <c r="AI1974">
        <v>6.1349999999999998</v>
      </c>
      <c r="AJ1974">
        <v>5.52</v>
      </c>
      <c r="AK1974">
        <v>1.0761799999999999</v>
      </c>
      <c r="AR1974" s="3"/>
    </row>
    <row r="1975" spans="1:44" hidden="1" outlineLevel="1" x14ac:dyDescent="0.2">
      <c r="A1975" s="2">
        <v>35635</v>
      </c>
      <c r="B1975">
        <v>20.96</v>
      </c>
      <c r="E1975" s="2">
        <v>35635</v>
      </c>
      <c r="F1975">
        <v>940.3</v>
      </c>
      <c r="G1975">
        <f t="shared" si="273"/>
        <v>3.9933373195524258E-3</v>
      </c>
      <c r="H1975" s="2">
        <v>35635</v>
      </c>
      <c r="I1975">
        <v>1248.8699999999999</v>
      </c>
      <c r="J1975">
        <f t="shared" si="274"/>
        <v>3.9954980303882337E-3</v>
      </c>
      <c r="K1975">
        <f t="shared" si="270"/>
        <v>3.7746980303882335E-3</v>
      </c>
      <c r="L1975">
        <v>-1.8222477087287204E-3</v>
      </c>
      <c r="N1975" s="2">
        <v>35635</v>
      </c>
      <c r="O1975">
        <v>17.25</v>
      </c>
      <c r="Q1975" s="2">
        <v>35635</v>
      </c>
      <c r="R1975">
        <v>17741.080000000002</v>
      </c>
      <c r="S1975" s="8">
        <f t="shared" si="275"/>
        <v>-2.4304020238684387E-2</v>
      </c>
      <c r="T1975" s="9">
        <f t="shared" si="271"/>
        <v>-2.4524820238684387E-2</v>
      </c>
      <c r="U1975" s="3">
        <f>Sheet1!$B$17+Sheet1!$B$18*'Portfolio allocation'!K1975</f>
        <v>4.8182281283857837E-3</v>
      </c>
      <c r="V1975" s="13">
        <f t="shared" si="276"/>
        <v>-2.9343048367070169E-2</v>
      </c>
      <c r="W1975" s="13"/>
      <c r="X1975" s="2">
        <v>35635</v>
      </c>
      <c r="Y1975">
        <v>51.4893</v>
      </c>
      <c r="AA1975" s="2">
        <v>35635</v>
      </c>
      <c r="AB1975">
        <v>625.37</v>
      </c>
      <c r="AC1975">
        <f t="shared" si="277"/>
        <v>2.5566597789366652E-2</v>
      </c>
      <c r="AD1975">
        <f t="shared" si="272"/>
        <v>2.5345797789366652E-2</v>
      </c>
      <c r="AE1975">
        <f>Sheet2!$B$17+Sheet2!$B$18*'Portfolio allocation'!K1975</f>
        <v>3.4099448012420322E-3</v>
      </c>
      <c r="AF1975">
        <f t="shared" si="278"/>
        <v>2.1935852988124619E-2</v>
      </c>
      <c r="AH1975" s="2">
        <v>35635</v>
      </c>
      <c r="AI1975">
        <v>6.1449999999999996</v>
      </c>
      <c r="AJ1975">
        <v>5.52</v>
      </c>
      <c r="AK1975">
        <v>1.0740000000000001</v>
      </c>
      <c r="AR1975" s="3"/>
    </row>
    <row r="1976" spans="1:44" hidden="1" outlineLevel="1" x14ac:dyDescent="0.2">
      <c r="A1976" s="2">
        <v>35636</v>
      </c>
      <c r="B1976">
        <v>20.82</v>
      </c>
      <c r="E1976" s="2">
        <v>35636</v>
      </c>
      <c r="F1976">
        <v>938.79</v>
      </c>
      <c r="G1976">
        <f t="shared" si="273"/>
        <v>-1.6058704668722168E-3</v>
      </c>
      <c r="H1976" s="2">
        <v>35636</v>
      </c>
      <c r="I1976">
        <v>1246.8699999999999</v>
      </c>
      <c r="J1976">
        <f t="shared" si="274"/>
        <v>-1.6014477087287204E-3</v>
      </c>
      <c r="K1976">
        <f t="shared" si="270"/>
        <v>-1.8222477087287204E-3</v>
      </c>
      <c r="L1976">
        <v>-2.7154455909596761E-3</v>
      </c>
      <c r="N1976" s="2">
        <v>35636</v>
      </c>
      <c r="O1976">
        <v>17.3125</v>
      </c>
      <c r="Q1976" s="2">
        <v>35636</v>
      </c>
      <c r="R1976">
        <v>17805.36</v>
      </c>
      <c r="S1976" s="8">
        <f t="shared" si="275"/>
        <v>3.6232292509812414E-3</v>
      </c>
      <c r="T1976" s="9">
        <f t="shared" si="271"/>
        <v>3.4024292509812412E-3</v>
      </c>
      <c r="U1976" s="3">
        <f>Sheet1!$B$17+Sheet1!$B$18*'Portfolio allocation'!K1976</f>
        <v>-1.6027298689973266E-3</v>
      </c>
      <c r="V1976" s="13">
        <f t="shared" si="276"/>
        <v>5.0051591199785674E-3</v>
      </c>
      <c r="W1976" s="13"/>
      <c r="X1976" s="2">
        <v>35636</v>
      </c>
      <c r="Y1976">
        <v>51.101300000000002</v>
      </c>
      <c r="AA1976" s="2">
        <v>35636</v>
      </c>
      <c r="AB1976">
        <v>620.66</v>
      </c>
      <c r="AC1976">
        <f t="shared" si="277"/>
        <v>-7.5315413275341969E-3</v>
      </c>
      <c r="AD1976">
        <f t="shared" si="272"/>
        <v>-7.7527413275341973E-3</v>
      </c>
      <c r="AE1976">
        <f>Sheet2!$B$17+Sheet2!$B$18*'Portfolio allocation'!K1976</f>
        <v>-1.5670021409809028E-3</v>
      </c>
      <c r="AF1976">
        <f t="shared" si="278"/>
        <v>-6.1857391865532945E-3</v>
      </c>
      <c r="AH1976" s="2">
        <v>35636</v>
      </c>
      <c r="AI1976">
        <v>6.1719999999999997</v>
      </c>
      <c r="AJ1976">
        <v>5.53</v>
      </c>
      <c r="AK1976">
        <v>1.0697099999999999</v>
      </c>
      <c r="AR1976" s="3"/>
    </row>
    <row r="1977" spans="1:44" hidden="1" outlineLevel="1" x14ac:dyDescent="0.2">
      <c r="A1977" s="2">
        <v>35639</v>
      </c>
      <c r="B1977">
        <v>21.84</v>
      </c>
      <c r="E1977" s="2">
        <v>35639</v>
      </c>
      <c r="F1977">
        <v>936.45</v>
      </c>
      <c r="G1977">
        <f t="shared" si="273"/>
        <v>-2.4925702233725699E-3</v>
      </c>
      <c r="H1977" s="2">
        <v>35639</v>
      </c>
      <c r="I1977">
        <v>1243.76</v>
      </c>
      <c r="J1977">
        <f t="shared" si="274"/>
        <v>-2.4942455909596761E-3</v>
      </c>
      <c r="K1977">
        <f t="shared" si="270"/>
        <v>-2.7154455909596761E-3</v>
      </c>
      <c r="L1977">
        <v>6.1309077249630736E-3</v>
      </c>
      <c r="N1977" s="2">
        <v>35639</v>
      </c>
      <c r="O1977">
        <v>17.125</v>
      </c>
      <c r="Q1977" s="2">
        <v>35639</v>
      </c>
      <c r="R1977">
        <v>17612.52</v>
      </c>
      <c r="S1977" s="8">
        <f t="shared" si="275"/>
        <v>-1.0830446562158813E-2</v>
      </c>
      <c r="T1977" s="9">
        <f t="shared" si="271"/>
        <v>-1.1051646562158813E-2</v>
      </c>
      <c r="U1977" s="3">
        <f>Sheet1!$B$17+Sheet1!$B$18*'Portfolio allocation'!K1977</f>
        <v>-2.627429116137316E-3</v>
      </c>
      <c r="V1977" s="13">
        <f t="shared" si="276"/>
        <v>-8.424217446021497E-3</v>
      </c>
      <c r="W1977" s="13"/>
      <c r="X1977" s="2">
        <v>35639</v>
      </c>
      <c r="Y1977">
        <v>50.146099999999997</v>
      </c>
      <c r="AA1977" s="2">
        <v>35639</v>
      </c>
      <c r="AB1977">
        <v>609.05999999999995</v>
      </c>
      <c r="AC1977">
        <f t="shared" si="277"/>
        <v>-1.8689781845132591E-2</v>
      </c>
      <c r="AD1977">
        <f t="shared" si="272"/>
        <v>-1.8910581845132592E-2</v>
      </c>
      <c r="AE1977">
        <f>Sheet2!$B$17+Sheet2!$B$18*'Portfolio allocation'!K1977</f>
        <v>-2.3612564853995998E-3</v>
      </c>
      <c r="AF1977">
        <f t="shared" si="278"/>
        <v>-1.654932535973299E-2</v>
      </c>
      <c r="AH1977" s="2">
        <v>35639</v>
      </c>
      <c r="AI1977">
        <v>6.13</v>
      </c>
      <c r="AJ1977">
        <v>5.52</v>
      </c>
      <c r="AK1977">
        <v>1.0655399999999999</v>
      </c>
      <c r="AR1977" s="3"/>
    </row>
    <row r="1978" spans="1:44" hidden="1" outlineLevel="1" x14ac:dyDescent="0.2">
      <c r="A1978" s="2">
        <v>35640</v>
      </c>
      <c r="B1978">
        <v>22.02</v>
      </c>
      <c r="E1978" s="2">
        <v>35640</v>
      </c>
      <c r="F1978">
        <v>942.29</v>
      </c>
      <c r="G1978">
        <f t="shared" si="273"/>
        <v>6.2363180095039716E-3</v>
      </c>
      <c r="H1978" s="2">
        <v>35640</v>
      </c>
      <c r="I1978">
        <v>1251.6600000000001</v>
      </c>
      <c r="J1978">
        <f t="shared" si="274"/>
        <v>6.3517077249630738E-3</v>
      </c>
      <c r="K1978">
        <f t="shared" si="270"/>
        <v>6.1309077249630736E-3</v>
      </c>
      <c r="L1978">
        <v>1.0606823571896426E-2</v>
      </c>
      <c r="N1978" s="2">
        <v>35640</v>
      </c>
      <c r="O1978">
        <v>17.4922</v>
      </c>
      <c r="Q1978" s="2">
        <v>35640</v>
      </c>
      <c r="R1978">
        <v>17990.16</v>
      </c>
      <c r="S1978" s="8">
        <f t="shared" si="275"/>
        <v>2.1441565431863152E-2</v>
      </c>
      <c r="T1978" s="9">
        <f t="shared" si="271"/>
        <v>2.1220765431863152E-2</v>
      </c>
      <c r="U1978" s="3">
        <f>Sheet1!$B$17+Sheet1!$B$18*'Portfolio allocation'!K1978</f>
        <v>7.5213316042967195E-3</v>
      </c>
      <c r="V1978" s="13">
        <f t="shared" si="276"/>
        <v>1.3699433827566432E-2</v>
      </c>
      <c r="W1978" s="13"/>
      <c r="X1978" s="2">
        <v>35640</v>
      </c>
      <c r="Y1978">
        <v>49.131300000000003</v>
      </c>
      <c r="AA1978" s="2">
        <v>35640</v>
      </c>
      <c r="AB1978">
        <v>596.73</v>
      </c>
      <c r="AC1978">
        <f t="shared" si="277"/>
        <v>-2.024431090532941E-2</v>
      </c>
      <c r="AD1978">
        <f t="shared" si="272"/>
        <v>-2.0463110905329412E-2</v>
      </c>
      <c r="AE1978">
        <f>Sheet2!$B$17+Sheet2!$B$18*'Portfolio allocation'!K1978</f>
        <v>5.5051465740039822E-3</v>
      </c>
      <c r="AF1978">
        <f t="shared" si="278"/>
        <v>-2.5968257479333394E-2</v>
      </c>
      <c r="AH1978" s="2">
        <v>35640</v>
      </c>
      <c r="AI1978">
        <v>6.0979999999999999</v>
      </c>
      <c r="AJ1978">
        <v>5.47</v>
      </c>
      <c r="AK1978">
        <v>1.0735399999999999</v>
      </c>
      <c r="AR1978" s="3"/>
    </row>
    <row r="1979" spans="1:44" hidden="1" outlineLevel="1" x14ac:dyDescent="0.2">
      <c r="A1979" s="2">
        <v>35641</v>
      </c>
      <c r="B1979">
        <v>21.39</v>
      </c>
      <c r="E1979" s="2">
        <v>35641</v>
      </c>
      <c r="F1979">
        <v>952.29</v>
      </c>
      <c r="G1979">
        <f t="shared" si="273"/>
        <v>1.0612444152012568E-2</v>
      </c>
      <c r="H1979" s="2">
        <v>35641</v>
      </c>
      <c r="I1979">
        <v>1265.21</v>
      </c>
      <c r="J1979">
        <f t="shared" si="274"/>
        <v>1.0825623571896426E-2</v>
      </c>
      <c r="K1979">
        <f t="shared" si="270"/>
        <v>1.0606823571896426E-2</v>
      </c>
      <c r="L1979">
        <v>2.0262866528085251E-3</v>
      </c>
      <c r="N1979" s="2">
        <v>35641</v>
      </c>
      <c r="O1979">
        <v>17.640599999999999</v>
      </c>
      <c r="Q1979" s="2">
        <v>35641</v>
      </c>
      <c r="R1979">
        <v>18142.830000000002</v>
      </c>
      <c r="S1979" s="8">
        <f t="shared" si="275"/>
        <v>8.4863058471966735E-3</v>
      </c>
      <c r="T1979" s="9">
        <f t="shared" si="271"/>
        <v>8.2675058471966736E-3</v>
      </c>
      <c r="U1979" s="3">
        <f>Sheet1!$B$17+Sheet1!$B$18*'Portfolio allocation'!K1979</f>
        <v>1.2656215698691181E-2</v>
      </c>
      <c r="V1979" s="13">
        <f t="shared" si="276"/>
        <v>-4.3887098514945079E-3</v>
      </c>
      <c r="W1979" s="13"/>
      <c r="X1979" s="2">
        <v>35641</v>
      </c>
      <c r="Y1979">
        <v>50.623699999999999</v>
      </c>
      <c r="AA1979" s="2">
        <v>35641</v>
      </c>
      <c r="AB1979">
        <v>614.86</v>
      </c>
      <c r="AC1979">
        <f t="shared" si="277"/>
        <v>3.0382249928778471E-2</v>
      </c>
      <c r="AD1979">
        <f t="shared" si="272"/>
        <v>3.016384992877847E-2</v>
      </c>
      <c r="AE1979">
        <f>Sheet2!$B$17+Sheet2!$B$18*'Portfolio allocation'!K1979</f>
        <v>9.4852451360380573E-3</v>
      </c>
      <c r="AF1979">
        <f t="shared" si="278"/>
        <v>2.0678604792740411E-2</v>
      </c>
      <c r="AH1979" s="2">
        <v>35641</v>
      </c>
      <c r="AI1979">
        <v>6.0439999999999996</v>
      </c>
      <c r="AJ1979">
        <v>5.46</v>
      </c>
      <c r="AK1979">
        <v>1.0691299999999999</v>
      </c>
      <c r="AR1979" s="3"/>
    </row>
    <row r="1980" spans="1:44" hidden="1" outlineLevel="1" x14ac:dyDescent="0.2">
      <c r="A1980" s="2">
        <v>35642</v>
      </c>
      <c r="B1980">
        <v>21.48</v>
      </c>
      <c r="E1980" s="2">
        <v>35642</v>
      </c>
      <c r="F1980">
        <v>954.29</v>
      </c>
      <c r="G1980">
        <f t="shared" si="273"/>
        <v>2.1002005691543868E-3</v>
      </c>
      <c r="H1980" s="2">
        <v>35642</v>
      </c>
      <c r="I1980">
        <v>1268.05</v>
      </c>
      <c r="J1980">
        <f t="shared" si="274"/>
        <v>2.2446866528085252E-3</v>
      </c>
      <c r="K1980">
        <f t="shared" si="270"/>
        <v>2.0262866528085251E-3</v>
      </c>
      <c r="L1980">
        <v>-7.6782736485154256E-3</v>
      </c>
      <c r="N1980" s="2">
        <v>35642</v>
      </c>
      <c r="O1980">
        <v>17.671900000000001</v>
      </c>
      <c r="Q1980" s="2">
        <v>35642</v>
      </c>
      <c r="R1980">
        <v>18174.96</v>
      </c>
      <c r="S1980" s="8">
        <f t="shared" si="275"/>
        <v>1.7709475313387735E-3</v>
      </c>
      <c r="T1980" s="9">
        <f t="shared" si="271"/>
        <v>1.5525475313387734E-3</v>
      </c>
      <c r="U1980" s="3">
        <f>Sheet1!$B$17+Sheet1!$B$18*'Portfolio allocation'!K1980</f>
        <v>2.8124062853894494E-3</v>
      </c>
      <c r="V1980" s="13">
        <f t="shared" si="276"/>
        <v>-1.2598587540506761E-3</v>
      </c>
      <c r="W1980" s="13"/>
      <c r="X1980" s="2">
        <v>35642</v>
      </c>
      <c r="Y1980">
        <v>50.504300000000001</v>
      </c>
      <c r="AA1980" s="2">
        <v>35642</v>
      </c>
      <c r="AB1980">
        <v>613.41</v>
      </c>
      <c r="AC1980">
        <f t="shared" si="277"/>
        <v>-2.3582604170055976E-3</v>
      </c>
      <c r="AD1980">
        <f t="shared" si="272"/>
        <v>-2.5762604170055975E-3</v>
      </c>
      <c r="AE1980">
        <f>Sheet2!$B$17+Sheet2!$B$18*'Portfolio allocation'!K1980</f>
        <v>1.8552127982896472E-3</v>
      </c>
      <c r="AF1980">
        <f t="shared" si="278"/>
        <v>-4.4314732152952452E-3</v>
      </c>
      <c r="AH1980" s="2">
        <v>35642</v>
      </c>
      <c r="AI1980">
        <v>6.0110000000000001</v>
      </c>
      <c r="AJ1980">
        <v>5.45</v>
      </c>
      <c r="AK1980">
        <v>1.06918</v>
      </c>
      <c r="AR1980" s="3"/>
    </row>
    <row r="1981" spans="1:44" hidden="1" outlineLevel="1" x14ac:dyDescent="0.2">
      <c r="A1981" s="2">
        <v>35643</v>
      </c>
      <c r="B1981">
        <v>22.29</v>
      </c>
      <c r="E1981" s="2">
        <v>35643</v>
      </c>
      <c r="F1981">
        <v>947.14</v>
      </c>
      <c r="G1981">
        <f t="shared" si="273"/>
        <v>-7.4924813211916241E-3</v>
      </c>
      <c r="H1981" s="2">
        <v>35643</v>
      </c>
      <c r="I1981">
        <v>1258.5899999999999</v>
      </c>
      <c r="J1981">
        <f t="shared" si="274"/>
        <v>-7.4602736485154253E-3</v>
      </c>
      <c r="K1981">
        <f t="shared" si="270"/>
        <v>-7.6782736485154256E-3</v>
      </c>
      <c r="L1981">
        <v>3.1321584693983148E-3</v>
      </c>
      <c r="N1981" s="2">
        <v>35643</v>
      </c>
      <c r="O1981">
        <v>17.578099999999999</v>
      </c>
      <c r="Q1981" s="2">
        <v>35643</v>
      </c>
      <c r="R1981">
        <v>18078.55</v>
      </c>
      <c r="S1981" s="8">
        <f t="shared" si="275"/>
        <v>-5.3045508765906524E-3</v>
      </c>
      <c r="T1981" s="9">
        <f t="shared" si="271"/>
        <v>-5.5225508765906527E-3</v>
      </c>
      <c r="U1981" s="3">
        <f>Sheet1!$B$17+Sheet1!$B$18*'Portfolio allocation'!K1981</f>
        <v>-8.320911238554227E-3</v>
      </c>
      <c r="V1981" s="13">
        <f t="shared" si="276"/>
        <v>2.7983603619635743E-3</v>
      </c>
      <c r="W1981" s="13"/>
      <c r="X1981" s="2">
        <v>35643</v>
      </c>
      <c r="Y1981">
        <v>50.026699999999998</v>
      </c>
      <c r="AA1981" s="2">
        <v>35643</v>
      </c>
      <c r="AB1981">
        <v>607.61</v>
      </c>
      <c r="AC1981">
        <f t="shared" si="277"/>
        <v>-9.4553398216526974E-3</v>
      </c>
      <c r="AD1981">
        <f t="shared" si="272"/>
        <v>-9.6761398216526975E-3</v>
      </c>
      <c r="AE1981">
        <f>Sheet2!$B$17+Sheet2!$B$18*'Portfolio allocation'!K1981</f>
        <v>-6.7743298073730989E-3</v>
      </c>
      <c r="AF1981">
        <f t="shared" si="278"/>
        <v>-2.9018100142795987E-3</v>
      </c>
      <c r="AH1981" s="2">
        <v>35643</v>
      </c>
      <c r="AI1981">
        <v>6.1840000000000002</v>
      </c>
      <c r="AJ1981">
        <v>5.52</v>
      </c>
      <c r="AK1981">
        <v>1.05755</v>
      </c>
      <c r="AR1981" s="3"/>
    </row>
    <row r="1982" spans="1:44" hidden="1" outlineLevel="1" x14ac:dyDescent="0.2">
      <c r="A1982" s="2">
        <v>35646</v>
      </c>
      <c r="B1982">
        <v>21.94</v>
      </c>
      <c r="E1982" s="2">
        <v>35646</v>
      </c>
      <c r="F1982">
        <v>950.3</v>
      </c>
      <c r="G1982">
        <f t="shared" si="273"/>
        <v>3.3363599890194884E-3</v>
      </c>
      <c r="H1982" s="2">
        <v>35646</v>
      </c>
      <c r="I1982">
        <v>1262.81</v>
      </c>
      <c r="J1982">
        <f t="shared" si="274"/>
        <v>3.352958469398315E-3</v>
      </c>
      <c r="K1982">
        <f t="shared" si="270"/>
        <v>3.1321584693983148E-3</v>
      </c>
      <c r="L1982">
        <v>1.9723207988532657E-3</v>
      </c>
      <c r="N1982" s="2">
        <v>35646</v>
      </c>
      <c r="O1982">
        <v>17.6953</v>
      </c>
      <c r="Q1982" s="2">
        <v>35646</v>
      </c>
      <c r="R1982">
        <v>18199.07</v>
      </c>
      <c r="S1982" s="8">
        <f t="shared" si="275"/>
        <v>6.6664638480409266E-3</v>
      </c>
      <c r="T1982" s="9">
        <f t="shared" si="271"/>
        <v>6.4456638480409265E-3</v>
      </c>
      <c r="U1982" s="3">
        <f>Sheet1!$B$17+Sheet1!$B$18*'Portfolio allocation'!K1982</f>
        <v>4.0810904599001543E-3</v>
      </c>
      <c r="V1982" s="13">
        <f t="shared" si="276"/>
        <v>2.3645733881407721E-3</v>
      </c>
      <c r="W1982" s="13"/>
      <c r="X1982" s="2">
        <v>35646</v>
      </c>
      <c r="Y1982">
        <v>50.743099999999998</v>
      </c>
      <c r="AA1982" s="2">
        <v>35646</v>
      </c>
      <c r="AB1982">
        <v>616.30999999999995</v>
      </c>
      <c r="AC1982">
        <f t="shared" si="277"/>
        <v>1.4318395023123376E-2</v>
      </c>
      <c r="AD1982">
        <f t="shared" si="272"/>
        <v>1.4097195023123376E-2</v>
      </c>
      <c r="AE1982">
        <f>Sheet2!$B$17+Sheet2!$B$18*'Portfolio allocation'!K1982</f>
        <v>2.8385822309430066E-3</v>
      </c>
      <c r="AF1982">
        <f t="shared" si="278"/>
        <v>1.1258612792180369E-2</v>
      </c>
      <c r="AH1982" s="2">
        <v>35646</v>
      </c>
      <c r="AI1982">
        <v>6.218</v>
      </c>
      <c r="AJ1982">
        <v>5.53</v>
      </c>
      <c r="AK1982">
        <v>1.0528299999999999</v>
      </c>
      <c r="AR1982" s="3"/>
    </row>
    <row r="1983" spans="1:44" hidden="1" outlineLevel="1" x14ac:dyDescent="0.2">
      <c r="A1983" s="2">
        <v>35647</v>
      </c>
      <c r="B1983">
        <v>20.64</v>
      </c>
      <c r="E1983" s="2">
        <v>35647</v>
      </c>
      <c r="F1983">
        <v>952.37</v>
      </c>
      <c r="G1983">
        <f t="shared" si="273"/>
        <v>2.1782594970010116E-3</v>
      </c>
      <c r="H1983" s="2">
        <v>35647</v>
      </c>
      <c r="I1983">
        <v>1265.58</v>
      </c>
      <c r="J1983">
        <f t="shared" si="274"/>
        <v>2.1935207988532657E-3</v>
      </c>
      <c r="K1983">
        <f t="shared" si="270"/>
        <v>1.9723207988532657E-3</v>
      </c>
      <c r="L1983">
        <v>8.2089170498901853E-3</v>
      </c>
      <c r="N1983" s="2">
        <v>35647</v>
      </c>
      <c r="O1983">
        <v>17.914000000000001</v>
      </c>
      <c r="Q1983" s="2">
        <v>35647</v>
      </c>
      <c r="R1983">
        <v>18424.05</v>
      </c>
      <c r="S1983" s="8">
        <f t="shared" si="275"/>
        <v>1.236217015484864E-2</v>
      </c>
      <c r="T1983" s="9">
        <f t="shared" si="271"/>
        <v>1.214097015484864E-2</v>
      </c>
      <c r="U1983" s="3">
        <f>Sheet1!$B$17+Sheet1!$B$18*'Portfolio allocation'!K1983</f>
        <v>2.7504952900553581E-3</v>
      </c>
      <c r="V1983" s="13">
        <f t="shared" si="276"/>
        <v>9.3904748647932815E-3</v>
      </c>
      <c r="W1983" s="13"/>
      <c r="X1983" s="2">
        <v>35647</v>
      </c>
      <c r="Y1983">
        <v>50.862499999999997</v>
      </c>
      <c r="AA1983" s="2">
        <v>35647</v>
      </c>
      <c r="AB1983">
        <v>617.76</v>
      </c>
      <c r="AC1983">
        <f t="shared" si="277"/>
        <v>2.3527121091659886E-3</v>
      </c>
      <c r="AD1983">
        <f t="shared" si="272"/>
        <v>2.1307121091659886E-3</v>
      </c>
      <c r="AE1983">
        <f>Sheet2!$B$17+Sheet2!$B$18*'Portfolio allocation'!K1983</f>
        <v>1.8072249841591757E-3</v>
      </c>
      <c r="AF1983">
        <f t="shared" si="278"/>
        <v>3.2348712500681297E-4</v>
      </c>
      <c r="AH1983" s="2">
        <v>35647</v>
      </c>
      <c r="AI1983">
        <v>6.23</v>
      </c>
      <c r="AJ1983">
        <v>5.55</v>
      </c>
      <c r="AK1983">
        <v>1.0443199999999999</v>
      </c>
      <c r="AR1983" s="3"/>
    </row>
    <row r="1984" spans="1:44" hidden="1" outlineLevel="1" x14ac:dyDescent="0.2">
      <c r="A1984" s="2">
        <v>35648</v>
      </c>
      <c r="B1984">
        <v>20.05</v>
      </c>
      <c r="E1984" s="2">
        <v>35648</v>
      </c>
      <c r="F1984">
        <v>960.32</v>
      </c>
      <c r="G1984">
        <f t="shared" si="273"/>
        <v>8.3475959973540181E-3</v>
      </c>
      <c r="H1984" s="2">
        <v>35648</v>
      </c>
      <c r="I1984">
        <v>1276.25</v>
      </c>
      <c r="J1984">
        <f t="shared" si="274"/>
        <v>8.4309170498901853E-3</v>
      </c>
      <c r="K1984">
        <f t="shared" si="270"/>
        <v>8.2089170498901853E-3</v>
      </c>
      <c r="L1984">
        <v>-9.662923800195811E-3</v>
      </c>
      <c r="N1984" s="2">
        <v>35648</v>
      </c>
      <c r="O1984">
        <v>17.9297</v>
      </c>
      <c r="Q1984" s="2">
        <v>35648</v>
      </c>
      <c r="R1984">
        <v>18440.12</v>
      </c>
      <c r="S1984" s="8">
        <f t="shared" si="275"/>
        <v>8.7222950437060298E-4</v>
      </c>
      <c r="T1984" s="9">
        <f t="shared" si="271"/>
        <v>6.5022950437060301E-4</v>
      </c>
      <c r="U1984" s="3">
        <f>Sheet1!$B$17+Sheet1!$B$18*'Portfolio allocation'!K1984</f>
        <v>9.9052765656128094E-3</v>
      </c>
      <c r="V1984" s="13">
        <f t="shared" si="276"/>
        <v>-9.2550470612422064E-3</v>
      </c>
      <c r="W1984" s="13"/>
      <c r="X1984" s="2">
        <v>35648</v>
      </c>
      <c r="Y1984">
        <v>51.519199999999998</v>
      </c>
      <c r="AA1984" s="2">
        <v>35648</v>
      </c>
      <c r="AB1984">
        <v>625.74</v>
      </c>
      <c r="AC1984">
        <f t="shared" si="277"/>
        <v>1.2917637917637892E-2</v>
      </c>
      <c r="AD1984">
        <f t="shared" si="272"/>
        <v>1.2696437917637892E-2</v>
      </c>
      <c r="AE1984">
        <f>Sheet2!$B$17+Sheet2!$B$18*'Portfolio allocation'!K1984</f>
        <v>7.3529654805418263E-3</v>
      </c>
      <c r="AF1984">
        <f t="shared" si="278"/>
        <v>5.3434724370960661E-3</v>
      </c>
      <c r="AH1984" s="2">
        <v>35648</v>
      </c>
      <c r="AI1984">
        <v>6.2130000000000001</v>
      </c>
      <c r="AJ1984">
        <v>5.53</v>
      </c>
      <c r="AK1984">
        <v>1.04617</v>
      </c>
      <c r="AR1984" s="3"/>
    </row>
    <row r="1985" spans="1:44" hidden="1" outlineLevel="1" x14ac:dyDescent="0.2">
      <c r="A1985" s="2">
        <v>35649</v>
      </c>
      <c r="B1985">
        <v>19.77</v>
      </c>
      <c r="E1985" s="2">
        <v>35649</v>
      </c>
      <c r="F1985">
        <v>951.19</v>
      </c>
      <c r="G1985">
        <f t="shared" si="273"/>
        <v>-9.5072475841385673E-3</v>
      </c>
      <c r="H1985" s="2">
        <v>35649</v>
      </c>
      <c r="I1985">
        <v>1264.2</v>
      </c>
      <c r="J1985">
        <f t="shared" si="274"/>
        <v>-9.4417238001958115E-3</v>
      </c>
      <c r="K1985">
        <f t="shared" si="270"/>
        <v>-9.662923800195811E-3</v>
      </c>
      <c r="L1985">
        <v>-1.8778790317987636E-2</v>
      </c>
      <c r="N1985" s="2">
        <v>35649</v>
      </c>
      <c r="O1985">
        <v>17.9922</v>
      </c>
      <c r="Q1985" s="2">
        <v>35649</v>
      </c>
      <c r="R1985">
        <v>18504.400000000001</v>
      </c>
      <c r="S1985" s="8">
        <f t="shared" si="275"/>
        <v>3.485877532250381E-3</v>
      </c>
      <c r="T1985" s="9">
        <f t="shared" si="271"/>
        <v>3.264677532250381E-3</v>
      </c>
      <c r="U1985" s="3">
        <f>Sheet1!$B$17+Sheet1!$B$18*'Portfolio allocation'!K1985</f>
        <v>-1.0597752190285577E-2</v>
      </c>
      <c r="V1985" s="13">
        <f t="shared" si="276"/>
        <v>1.3862429722535959E-2</v>
      </c>
      <c r="W1985" s="13"/>
      <c r="X1985" s="2">
        <v>35649</v>
      </c>
      <c r="Y1985">
        <v>51.2804</v>
      </c>
      <c r="AA1985" s="2">
        <v>35649</v>
      </c>
      <c r="AB1985">
        <v>624</v>
      </c>
      <c r="AC1985">
        <f t="shared" si="277"/>
        <v>-2.7807076421516586E-3</v>
      </c>
      <c r="AD1985">
        <f t="shared" si="272"/>
        <v>-3.0023076421516587E-3</v>
      </c>
      <c r="AE1985">
        <f>Sheet2!$B$17+Sheet2!$B$18*'Portfolio allocation'!K1985</f>
        <v>-8.5391313552520276E-3</v>
      </c>
      <c r="AF1985">
        <f t="shared" si="278"/>
        <v>5.5368237131003684E-3</v>
      </c>
      <c r="AH1985" s="2">
        <v>35649</v>
      </c>
      <c r="AI1985">
        <v>6.2350000000000003</v>
      </c>
      <c r="AJ1985">
        <v>5.54</v>
      </c>
      <c r="AK1985">
        <v>1.04756</v>
      </c>
      <c r="AR1985" s="3"/>
    </row>
    <row r="1986" spans="1:44" hidden="1" outlineLevel="1" x14ac:dyDescent="0.2">
      <c r="A1986" s="2">
        <v>35650</v>
      </c>
      <c r="B1986">
        <v>22.46</v>
      </c>
      <c r="E1986" s="2">
        <v>35650</v>
      </c>
      <c r="F1986">
        <v>933.54</v>
      </c>
      <c r="G1986">
        <f t="shared" si="273"/>
        <v>-1.8555703907736754E-2</v>
      </c>
      <c r="H1986" s="2">
        <v>35650</v>
      </c>
      <c r="I1986">
        <v>1240.74</v>
      </c>
      <c r="J1986">
        <f t="shared" si="274"/>
        <v>-1.8557190317987637E-2</v>
      </c>
      <c r="K1986">
        <f t="shared" si="270"/>
        <v>-1.8778790317987636E-2</v>
      </c>
      <c r="L1986">
        <v>3.7494352080211812E-3</v>
      </c>
      <c r="N1986" s="2">
        <v>35650</v>
      </c>
      <c r="O1986">
        <v>17.5</v>
      </c>
      <c r="Q1986" s="2">
        <v>35650</v>
      </c>
      <c r="R1986">
        <v>17998.2</v>
      </c>
      <c r="S1986" s="8">
        <f t="shared" si="275"/>
        <v>-2.7355655952097879E-2</v>
      </c>
      <c r="T1986" s="9">
        <f t="shared" si="271"/>
        <v>-2.7577255952097878E-2</v>
      </c>
      <c r="U1986" s="3">
        <f>Sheet1!$B$17+Sheet1!$B$18*'Portfolio allocation'!K1986</f>
        <v>-2.105570528627668E-2</v>
      </c>
      <c r="V1986" s="13">
        <f t="shared" si="276"/>
        <v>-6.5215506658211977E-3</v>
      </c>
      <c r="W1986" s="13"/>
      <c r="X1986" s="2">
        <v>35650</v>
      </c>
      <c r="Y1986">
        <v>50.265500000000003</v>
      </c>
      <c r="AA1986" s="2">
        <v>35650</v>
      </c>
      <c r="AB1986">
        <v>611.65</v>
      </c>
      <c r="AC1986">
        <f t="shared" si="277"/>
        <v>-1.9791666666666652E-2</v>
      </c>
      <c r="AD1986">
        <f t="shared" si="272"/>
        <v>-2.001566666666665E-2</v>
      </c>
      <c r="AE1986">
        <f>Sheet2!$B$17+Sheet2!$B$18*'Portfolio allocation'!K1986</f>
        <v>-1.6645192429661244E-2</v>
      </c>
      <c r="AF1986">
        <f t="shared" si="278"/>
        <v>-3.3704742370054067E-3</v>
      </c>
      <c r="AH1986" s="2">
        <v>35650</v>
      </c>
      <c r="AI1986">
        <v>6.3689999999999998</v>
      </c>
      <c r="AJ1986">
        <v>5.6</v>
      </c>
      <c r="AK1986">
        <v>1.0596699999999999</v>
      </c>
      <c r="AR1986" s="3"/>
    </row>
    <row r="1987" spans="1:44" hidden="1" outlineLevel="1" x14ac:dyDescent="0.2">
      <c r="A1987" s="2">
        <v>35653</v>
      </c>
      <c r="B1987">
        <v>22.77</v>
      </c>
      <c r="E1987" s="2">
        <v>35653</v>
      </c>
      <c r="F1987">
        <v>937</v>
      </c>
      <c r="G1987">
        <f t="shared" si="273"/>
        <v>3.7063221715192274E-3</v>
      </c>
      <c r="H1987" s="2">
        <v>35653</v>
      </c>
      <c r="I1987">
        <v>1245.67</v>
      </c>
      <c r="J1987">
        <f t="shared" si="274"/>
        <v>3.973435208021181E-3</v>
      </c>
      <c r="K1987">
        <f t="shared" si="270"/>
        <v>3.7494352080211812E-3</v>
      </c>
      <c r="L1987">
        <v>-1.134371453434709E-2</v>
      </c>
      <c r="N1987" s="2">
        <v>35653</v>
      </c>
      <c r="O1987">
        <v>17.281300000000002</v>
      </c>
      <c r="Q1987" s="2">
        <v>35653</v>
      </c>
      <c r="R1987">
        <v>17773.22</v>
      </c>
      <c r="S1987" s="8">
        <f t="shared" si="275"/>
        <v>-1.2500138902779123E-2</v>
      </c>
      <c r="T1987" s="9">
        <f t="shared" si="271"/>
        <v>-1.2724138902779123E-2</v>
      </c>
      <c r="U1987" s="3">
        <f>Sheet1!$B$17+Sheet1!$B$18*'Portfolio allocation'!K1987</f>
        <v>4.789245978321241E-3</v>
      </c>
      <c r="V1987" s="13">
        <f t="shared" si="276"/>
        <v>-1.7513384881100366E-2</v>
      </c>
      <c r="W1987" s="13"/>
      <c r="X1987" s="2">
        <v>35653</v>
      </c>
      <c r="Y1987">
        <v>49.191000000000003</v>
      </c>
      <c r="AA1987" s="2">
        <v>35653</v>
      </c>
      <c r="AB1987">
        <v>598.57000000000005</v>
      </c>
      <c r="AC1987">
        <f t="shared" si="277"/>
        <v>-2.1384778876808563E-2</v>
      </c>
      <c r="AD1987">
        <f t="shared" si="272"/>
        <v>-2.1609978876808562E-2</v>
      </c>
      <c r="AE1987">
        <f>Sheet2!$B$17+Sheet2!$B$18*'Portfolio allocation'!K1987</f>
        <v>3.3874804550803597E-3</v>
      </c>
      <c r="AF1987">
        <f t="shared" si="278"/>
        <v>-2.4997459331888922E-2</v>
      </c>
      <c r="AH1987" s="2">
        <v>35653</v>
      </c>
      <c r="AI1987">
        <v>6.36</v>
      </c>
      <c r="AJ1987">
        <v>5.63</v>
      </c>
      <c r="AK1987">
        <v>1.0589999999999999</v>
      </c>
      <c r="AR1987" s="3"/>
    </row>
    <row r="1988" spans="1:44" hidden="1" outlineLevel="1" x14ac:dyDescent="0.2">
      <c r="A1988" s="2">
        <v>35654</v>
      </c>
      <c r="B1988">
        <v>23.75</v>
      </c>
      <c r="E1988" s="2">
        <v>35654</v>
      </c>
      <c r="F1988">
        <v>926.53</v>
      </c>
      <c r="G1988">
        <f t="shared" si="273"/>
        <v>-1.1173959445037407E-2</v>
      </c>
      <c r="H1988" s="2">
        <v>35654</v>
      </c>
      <c r="I1988">
        <v>1231.82</v>
      </c>
      <c r="J1988">
        <f t="shared" si="274"/>
        <v>-1.111851453434709E-2</v>
      </c>
      <c r="K1988">
        <f t="shared" ref="K1988:K2051" si="279">J1988-(AJ1987/25000)</f>
        <v>-1.134371453434709E-2</v>
      </c>
      <c r="L1988">
        <v>-4.8687355814973268E-3</v>
      </c>
      <c r="N1988" s="2">
        <v>35654</v>
      </c>
      <c r="O1988">
        <v>17</v>
      </c>
      <c r="Q1988" s="2">
        <v>35654</v>
      </c>
      <c r="R1988">
        <v>17483.96</v>
      </c>
      <c r="S1988" s="8">
        <f t="shared" si="275"/>
        <v>-1.627504751530684E-2</v>
      </c>
      <c r="T1988" s="9">
        <f t="shared" ref="T1988:T2051" si="280">S1988-(AJ1987/100/250)</f>
        <v>-1.6500247515306838E-2</v>
      </c>
      <c r="U1988" s="3">
        <f>Sheet1!$B$17+Sheet1!$B$18*'Portfolio allocation'!K1988</f>
        <v>-1.2525997917405817E-2</v>
      </c>
      <c r="V1988" s="13">
        <f t="shared" si="276"/>
        <v>-3.9742495979010212E-3</v>
      </c>
      <c r="W1988" s="13"/>
      <c r="X1988" s="2">
        <v>35654</v>
      </c>
      <c r="Y1988">
        <v>49.399900000000002</v>
      </c>
      <c r="AA1988" s="2">
        <v>35654</v>
      </c>
      <c r="AB1988">
        <v>601.11</v>
      </c>
      <c r="AC1988">
        <f t="shared" si="277"/>
        <v>4.2434468817347248E-3</v>
      </c>
      <c r="AD1988">
        <f t="shared" ref="AD1988:AD2051" si="281">AC1988-AJ1988/25000</f>
        <v>4.0182468817347248E-3</v>
      </c>
      <c r="AE1988">
        <f>Sheet2!$B$17+Sheet2!$B$18*'Portfolio allocation'!K1988</f>
        <v>-1.0033733356909212E-2</v>
      </c>
      <c r="AF1988">
        <f t="shared" si="278"/>
        <v>1.4051980238643937E-2</v>
      </c>
      <c r="AH1988" s="2">
        <v>35654</v>
      </c>
      <c r="AI1988">
        <v>6.375</v>
      </c>
      <c r="AJ1988">
        <v>5.63</v>
      </c>
      <c r="AK1988">
        <v>1.0541799999999999</v>
      </c>
      <c r="AR1988" s="3"/>
    </row>
    <row r="1989" spans="1:44" hidden="1" outlineLevel="1" x14ac:dyDescent="0.2">
      <c r="A1989" s="2">
        <v>35655</v>
      </c>
      <c r="B1989">
        <v>24.52</v>
      </c>
      <c r="E1989" s="2">
        <v>35655</v>
      </c>
      <c r="F1989">
        <v>922.02</v>
      </c>
      <c r="G1989">
        <f t="shared" ref="G1989:G2052" si="282">(F1989/F1988)-1</f>
        <v>-4.867624361866274E-3</v>
      </c>
      <c r="H1989" s="2">
        <v>35655</v>
      </c>
      <c r="I1989">
        <v>1226.0999999999999</v>
      </c>
      <c r="J1989">
        <f t="shared" ref="J1989:J2052" si="283">(I1989/I1988)-1</f>
        <v>-4.6435355814973267E-3</v>
      </c>
      <c r="K1989">
        <f t="shared" si="279"/>
        <v>-4.8687355814973268E-3</v>
      </c>
      <c r="L1989">
        <v>2.7936983932794778E-3</v>
      </c>
      <c r="N1989" s="2">
        <v>35655</v>
      </c>
      <c r="O1989">
        <v>17.0078</v>
      </c>
      <c r="Q1989" s="2">
        <v>35655</v>
      </c>
      <c r="R1989">
        <v>17492</v>
      </c>
      <c r="S1989" s="8">
        <f t="shared" ref="S1989:S2052" si="284">R1989/R1988-1</f>
        <v>4.5985005685222902E-4</v>
      </c>
      <c r="T1989" s="9">
        <f t="shared" si="280"/>
        <v>2.3465005685222905E-4</v>
      </c>
      <c r="U1989" s="3">
        <f>Sheet1!$B$17+Sheet1!$B$18*'Portfolio allocation'!K1989</f>
        <v>-5.0977379649075963E-3</v>
      </c>
      <c r="V1989" s="13">
        <f t="shared" ref="V1989:V2052" si="285">T1989-U1989</f>
        <v>5.3323880217598253E-3</v>
      </c>
      <c r="W1989" s="13"/>
      <c r="X1989" s="2">
        <v>35655</v>
      </c>
      <c r="Y1989">
        <v>49.8476</v>
      </c>
      <c r="AA1989" s="2">
        <v>35655</v>
      </c>
      <c r="AB1989">
        <v>606.55999999999995</v>
      </c>
      <c r="AC1989">
        <f t="shared" ref="AC1989:AC2052" si="286">AB1989/AB1988-1</f>
        <v>9.0665601969688314E-3</v>
      </c>
      <c r="AD1989">
        <f t="shared" si="281"/>
        <v>8.8425601969688312E-3</v>
      </c>
      <c r="AE1989">
        <f>Sheet2!$B$17+Sheet2!$B$18*'Portfolio allocation'!K1989</f>
        <v>-4.2760168803818166E-3</v>
      </c>
      <c r="AF1989">
        <f t="shared" ref="AF1989:AF2052" si="287">AD1989-AE1989</f>
        <v>1.3118577077350648E-2</v>
      </c>
      <c r="AH1989" s="2">
        <v>35655</v>
      </c>
      <c r="AI1989">
        <v>6.3410000000000002</v>
      </c>
      <c r="AJ1989">
        <v>5.6</v>
      </c>
      <c r="AK1989">
        <v>1.0712999999999999</v>
      </c>
      <c r="AR1989" s="3"/>
    </row>
    <row r="1990" spans="1:44" hidden="1" outlineLevel="1" x14ac:dyDescent="0.2">
      <c r="A1990" s="2">
        <v>35656</v>
      </c>
      <c r="B1990">
        <v>23.11</v>
      </c>
      <c r="E1990" s="2">
        <v>35656</v>
      </c>
      <c r="F1990">
        <v>924.77</v>
      </c>
      <c r="G1990">
        <f t="shared" si="282"/>
        <v>2.9825817227391305E-3</v>
      </c>
      <c r="H1990" s="2">
        <v>35656</v>
      </c>
      <c r="I1990">
        <v>1229.8</v>
      </c>
      <c r="J1990">
        <f t="shared" si="283"/>
        <v>3.0176983932794776E-3</v>
      </c>
      <c r="K1990">
        <f t="shared" si="279"/>
        <v>2.7936983932794778E-3</v>
      </c>
      <c r="L1990">
        <v>-2.6088794470645636E-2</v>
      </c>
      <c r="N1990" s="2">
        <v>35656</v>
      </c>
      <c r="O1990">
        <v>17.031300000000002</v>
      </c>
      <c r="Q1990" s="2">
        <v>35656</v>
      </c>
      <c r="R1990">
        <v>17516.099999999999</v>
      </c>
      <c r="S1990" s="8">
        <f t="shared" si="284"/>
        <v>1.3777726960895187E-3</v>
      </c>
      <c r="T1990" s="9">
        <f t="shared" si="280"/>
        <v>1.1537726960895187E-3</v>
      </c>
      <c r="U1990" s="3">
        <f>Sheet1!$B$17+Sheet1!$B$18*'Portfolio allocation'!K1990</f>
        <v>3.6928004828576002E-3</v>
      </c>
      <c r="V1990" s="13">
        <f t="shared" si="285"/>
        <v>-2.5390277867680814E-3</v>
      </c>
      <c r="W1990" s="13"/>
      <c r="X1990" s="2">
        <v>35656</v>
      </c>
      <c r="Y1990">
        <v>49.4895</v>
      </c>
      <c r="AA1990" s="2">
        <v>35656</v>
      </c>
      <c r="AB1990">
        <v>602.20000000000005</v>
      </c>
      <c r="AC1990">
        <f t="shared" si="286"/>
        <v>-7.1880770245316139E-3</v>
      </c>
      <c r="AD1990">
        <f t="shared" si="281"/>
        <v>-7.4108770245316143E-3</v>
      </c>
      <c r="AE1990">
        <f>Sheet2!$B$17+Sheet2!$B$18*'Portfolio allocation'!K1990</f>
        <v>2.5376148963606356E-3</v>
      </c>
      <c r="AF1990">
        <f t="shared" si="287"/>
        <v>-9.9484919208922499E-3</v>
      </c>
      <c r="AH1990" s="2">
        <v>35656</v>
      </c>
      <c r="AI1990">
        <v>6.2530000000000001</v>
      </c>
      <c r="AJ1990">
        <v>5.57</v>
      </c>
      <c r="AK1990">
        <v>1.06308</v>
      </c>
      <c r="AR1990" s="3"/>
    </row>
    <row r="1991" spans="1:44" hidden="1" outlineLevel="1" x14ac:dyDescent="0.2">
      <c r="A1991" s="2">
        <v>35657</v>
      </c>
      <c r="B1991">
        <v>24.45</v>
      </c>
      <c r="E1991" s="2">
        <v>35657</v>
      </c>
      <c r="F1991">
        <v>900.81</v>
      </c>
      <c r="G1991">
        <f t="shared" si="282"/>
        <v>-2.5909144976588805E-2</v>
      </c>
      <c r="H1991" s="2">
        <v>35657</v>
      </c>
      <c r="I1991">
        <v>1197.99</v>
      </c>
      <c r="J1991">
        <f t="shared" si="283"/>
        <v>-2.5865994470645637E-2</v>
      </c>
      <c r="K1991">
        <f t="shared" si="279"/>
        <v>-2.6088794470645636E-2</v>
      </c>
      <c r="L1991">
        <v>1.2875737370094875E-2</v>
      </c>
      <c r="N1991" s="2">
        <v>35657</v>
      </c>
      <c r="O1991">
        <v>16.609400000000001</v>
      </c>
      <c r="Q1991" s="2">
        <v>35657</v>
      </c>
      <c r="R1991">
        <v>17082.22</v>
      </c>
      <c r="S1991" s="8">
        <f t="shared" si="284"/>
        <v>-2.4770354131341876E-2</v>
      </c>
      <c r="T1991" s="9">
        <f t="shared" si="280"/>
        <v>-2.4993154131341875E-2</v>
      </c>
      <c r="U1991" s="3">
        <f>Sheet1!$B$17+Sheet1!$B$18*'Portfolio allocation'!K1991</f>
        <v>-2.9441927310347712E-2</v>
      </c>
      <c r="V1991" s="13">
        <f t="shared" si="285"/>
        <v>4.4487731790058375E-3</v>
      </c>
      <c r="W1991" s="13"/>
      <c r="X1991" s="2">
        <v>35657</v>
      </c>
      <c r="Y1991">
        <v>47.728400000000001</v>
      </c>
      <c r="AA1991" s="2">
        <v>35657</v>
      </c>
      <c r="AB1991">
        <v>580.77</v>
      </c>
      <c r="AC1991">
        <f t="shared" si="286"/>
        <v>-3.5586183992029286E-2</v>
      </c>
      <c r="AD1991">
        <f t="shared" si="281"/>
        <v>-3.5807383992029283E-2</v>
      </c>
      <c r="AE1991">
        <f>Sheet2!$B$17+Sheet2!$B$18*'Portfolio allocation'!K1991</f>
        <v>-2.3145434617277701E-2</v>
      </c>
      <c r="AF1991">
        <f t="shared" si="287"/>
        <v>-1.2661949374751583E-2</v>
      </c>
      <c r="AH1991" s="2">
        <v>35657</v>
      </c>
      <c r="AI1991">
        <v>6.2380000000000004</v>
      </c>
      <c r="AJ1991">
        <v>5.53</v>
      </c>
      <c r="AK1991">
        <v>1.0793600000000001</v>
      </c>
      <c r="AR1991" s="3"/>
    </row>
    <row r="1992" spans="1:44" hidden="1" outlineLevel="1" x14ac:dyDescent="0.2">
      <c r="A1992" s="2">
        <v>35660</v>
      </c>
      <c r="B1992">
        <v>24.37</v>
      </c>
      <c r="E1992" s="2">
        <v>35660</v>
      </c>
      <c r="F1992">
        <v>912.49</v>
      </c>
      <c r="G1992">
        <f t="shared" si="282"/>
        <v>1.2966108280325628E-2</v>
      </c>
      <c r="H1992" s="2">
        <v>35660</v>
      </c>
      <c r="I1992">
        <v>1213.68</v>
      </c>
      <c r="J1992">
        <f t="shared" si="283"/>
        <v>1.3096937370094874E-2</v>
      </c>
      <c r="K1992">
        <f t="shared" si="279"/>
        <v>1.2875737370094875E-2</v>
      </c>
      <c r="L1992">
        <v>1.4610927427328389E-2</v>
      </c>
      <c r="N1992" s="2">
        <v>35660</v>
      </c>
      <c r="O1992">
        <v>16.734400000000001</v>
      </c>
      <c r="Q1992" s="2">
        <v>35660</v>
      </c>
      <c r="R1992">
        <v>17210.78</v>
      </c>
      <c r="S1992" s="8">
        <f t="shared" si="284"/>
        <v>7.5259538865555253E-3</v>
      </c>
      <c r="T1992" s="9">
        <f t="shared" si="280"/>
        <v>7.3047538865555249E-3</v>
      </c>
      <c r="U1992" s="3">
        <f>Sheet1!$B$17+Sheet1!$B$18*'Portfolio allocation'!K1992</f>
        <v>1.5259171109906898E-2</v>
      </c>
      <c r="V1992" s="13">
        <f t="shared" si="285"/>
        <v>-7.9544172233513739E-3</v>
      </c>
      <c r="W1992" s="13"/>
      <c r="X1992" s="2">
        <v>35660</v>
      </c>
      <c r="Y1992">
        <v>49.668500000000002</v>
      </c>
      <c r="AA1992" s="2">
        <v>35660</v>
      </c>
      <c r="AB1992">
        <v>604.38</v>
      </c>
      <c r="AC1992">
        <f t="shared" si="286"/>
        <v>4.0652926287514823E-2</v>
      </c>
      <c r="AD1992">
        <f t="shared" si="281"/>
        <v>4.0432926287514825E-2</v>
      </c>
      <c r="AE1992">
        <f>Sheet2!$B$17+Sheet2!$B$18*'Portfolio allocation'!K1992</f>
        <v>1.1502821170622379E-2</v>
      </c>
      <c r="AF1992">
        <f t="shared" si="287"/>
        <v>2.8930105116892445E-2</v>
      </c>
      <c r="AH1992" s="2">
        <v>35660</v>
      </c>
      <c r="AI1992">
        <v>6.2060000000000004</v>
      </c>
      <c r="AJ1992">
        <v>5.5</v>
      </c>
      <c r="AK1992">
        <v>1.077</v>
      </c>
      <c r="AR1992" s="3"/>
    </row>
    <row r="1993" spans="1:44" hidden="1" outlineLevel="1" x14ac:dyDescent="0.2">
      <c r="A1993" s="2">
        <v>35661</v>
      </c>
      <c r="B1993">
        <v>22.64</v>
      </c>
      <c r="E1993" s="2">
        <v>35661</v>
      </c>
      <c r="F1993">
        <v>926.01</v>
      </c>
      <c r="G1993">
        <f t="shared" si="282"/>
        <v>1.4816600729870899E-2</v>
      </c>
      <c r="H1993" s="2">
        <v>35661</v>
      </c>
      <c r="I1993">
        <v>1231.68</v>
      </c>
      <c r="J1993">
        <f t="shared" si="283"/>
        <v>1.4830927427328389E-2</v>
      </c>
      <c r="K1993">
        <f t="shared" si="279"/>
        <v>1.4610927427328389E-2</v>
      </c>
      <c r="L1993">
        <v>1.4336952559106062E-2</v>
      </c>
      <c r="N1993" s="2">
        <v>35661</v>
      </c>
      <c r="O1993">
        <v>17.351500000000001</v>
      </c>
      <c r="Q1993" s="2">
        <v>35661</v>
      </c>
      <c r="R1993">
        <v>17845.54</v>
      </c>
      <c r="S1993" s="8">
        <f t="shared" si="284"/>
        <v>3.6881535874608851E-2</v>
      </c>
      <c r="T1993" s="9">
        <f t="shared" si="280"/>
        <v>3.6661535874608853E-2</v>
      </c>
      <c r="U1993" s="3">
        <f>Sheet1!$B$17+Sheet1!$B$18*'Portfolio allocation'!K1993</f>
        <v>1.7249825119129262E-2</v>
      </c>
      <c r="V1993" s="13">
        <f t="shared" si="285"/>
        <v>1.9411710755479591E-2</v>
      </c>
      <c r="W1993" s="13"/>
      <c r="X1993" s="2">
        <v>35661</v>
      </c>
      <c r="Y1993">
        <v>51.548999999999999</v>
      </c>
      <c r="AA1993" s="2">
        <v>35661</v>
      </c>
      <c r="AB1993">
        <v>627.27</v>
      </c>
      <c r="AC1993">
        <f t="shared" si="286"/>
        <v>3.7873523280055554E-2</v>
      </c>
      <c r="AD1993">
        <f t="shared" si="281"/>
        <v>3.7653123280055552E-2</v>
      </c>
      <c r="AE1993">
        <f>Sheet2!$B$17+Sheet2!$B$18*'Portfolio allocation'!K1993</f>
        <v>1.3045796438216538E-2</v>
      </c>
      <c r="AF1993">
        <f t="shared" si="287"/>
        <v>2.4607326841839014E-2</v>
      </c>
      <c r="AH1993" s="2">
        <v>35661</v>
      </c>
      <c r="AI1993">
        <v>6.21</v>
      </c>
      <c r="AJ1993">
        <v>5.51</v>
      </c>
      <c r="AK1993">
        <v>1.0691299999999999</v>
      </c>
      <c r="AR1993" s="3"/>
    </row>
    <row r="1994" spans="1:44" hidden="1" outlineLevel="1" x14ac:dyDescent="0.2">
      <c r="A1994" s="2">
        <v>35662</v>
      </c>
      <c r="B1994">
        <v>21.09</v>
      </c>
      <c r="E1994" s="2">
        <v>35662</v>
      </c>
      <c r="F1994">
        <v>939.35</v>
      </c>
      <c r="G1994">
        <f t="shared" si="282"/>
        <v>1.4405891945011406E-2</v>
      </c>
      <c r="H1994" s="2">
        <v>35662</v>
      </c>
      <c r="I1994">
        <v>1249.6099999999999</v>
      </c>
      <c r="J1994">
        <f t="shared" si="283"/>
        <v>1.4557352559106063E-2</v>
      </c>
      <c r="K1994">
        <f t="shared" si="279"/>
        <v>1.4336952559106062E-2</v>
      </c>
      <c r="L1994">
        <v>-1.5425943880090632E-2</v>
      </c>
      <c r="N1994" s="2">
        <v>35662</v>
      </c>
      <c r="O1994">
        <v>17.5703</v>
      </c>
      <c r="Q1994" s="2">
        <v>35662</v>
      </c>
      <c r="R1994">
        <v>18070.509999999998</v>
      </c>
      <c r="S1994" s="8">
        <f t="shared" si="284"/>
        <v>1.2606511206721516E-2</v>
      </c>
      <c r="T1994" s="9">
        <f t="shared" si="280"/>
        <v>1.2386111206721515E-2</v>
      </c>
      <c r="U1994" s="3">
        <f>Sheet1!$B$17+Sheet1!$B$18*'Portfolio allocation'!K1994</f>
        <v>1.6935514206858085E-2</v>
      </c>
      <c r="V1994" s="13">
        <f t="shared" si="285"/>
        <v>-4.54940300013657E-3</v>
      </c>
      <c r="W1994" s="13"/>
      <c r="X1994" s="2">
        <v>35662</v>
      </c>
      <c r="Y1994">
        <v>51.578899999999997</v>
      </c>
      <c r="AA1994" s="2">
        <v>35662</v>
      </c>
      <c r="AB1994">
        <v>627.63</v>
      </c>
      <c r="AC1994">
        <f t="shared" si="286"/>
        <v>5.7391553876318113E-4</v>
      </c>
      <c r="AD1994">
        <f t="shared" si="281"/>
        <v>3.5271553876318112E-4</v>
      </c>
      <c r="AE1994">
        <f>Sheet2!$B$17+Sheet2!$B$18*'Portfolio allocation'!K1994</f>
        <v>1.280217099566219E-2</v>
      </c>
      <c r="AF1994">
        <f t="shared" si="287"/>
        <v>-1.2449455456899008E-2</v>
      </c>
      <c r="AH1994" s="2">
        <v>35662</v>
      </c>
      <c r="AI1994">
        <v>6.242</v>
      </c>
      <c r="AJ1994">
        <v>5.53</v>
      </c>
      <c r="AK1994">
        <v>1.0582199999999999</v>
      </c>
      <c r="AR1994" s="3"/>
    </row>
    <row r="1995" spans="1:44" hidden="1" outlineLevel="1" x14ac:dyDescent="0.2">
      <c r="A1995" s="2">
        <v>35663</v>
      </c>
      <c r="B1995">
        <v>23.83</v>
      </c>
      <c r="E1995" s="2">
        <v>35663</v>
      </c>
      <c r="F1995">
        <v>925.05</v>
      </c>
      <c r="G1995">
        <f t="shared" si="282"/>
        <v>-1.5223292702400637E-2</v>
      </c>
      <c r="H1995" s="2">
        <v>35663</v>
      </c>
      <c r="I1995">
        <v>1230.6099999999999</v>
      </c>
      <c r="J1995">
        <f t="shared" si="283"/>
        <v>-1.5204743880090632E-2</v>
      </c>
      <c r="K1995">
        <f t="shared" si="279"/>
        <v>-1.5425943880090632E-2</v>
      </c>
      <c r="L1995">
        <v>-1.8317581589616708E-3</v>
      </c>
      <c r="N1995" s="2">
        <v>35663</v>
      </c>
      <c r="O1995">
        <v>17.234400000000001</v>
      </c>
      <c r="Q1995" s="2">
        <v>35663</v>
      </c>
      <c r="R1995">
        <v>17725.009999999998</v>
      </c>
      <c r="S1995" s="8">
        <f t="shared" si="284"/>
        <v>-1.9119548922526208E-2</v>
      </c>
      <c r="T1995" s="9">
        <f t="shared" si="280"/>
        <v>-1.934074892252621E-2</v>
      </c>
      <c r="U1995" s="3">
        <f>Sheet1!$B$17+Sheet1!$B$18*'Portfolio allocation'!K1995</f>
        <v>-1.7209234880292565E-2</v>
      </c>
      <c r="V1995" s="13">
        <f t="shared" si="285"/>
        <v>-2.1315140422336447E-3</v>
      </c>
      <c r="W1995" s="13"/>
      <c r="X1995" s="2">
        <v>35663</v>
      </c>
      <c r="Y1995">
        <v>50.504300000000001</v>
      </c>
      <c r="AA1995" s="2">
        <v>35663</v>
      </c>
      <c r="AB1995">
        <v>614.54999999999995</v>
      </c>
      <c r="AC1995">
        <f t="shared" si="286"/>
        <v>-2.0840304000764864E-2</v>
      </c>
      <c r="AD1995">
        <f t="shared" si="281"/>
        <v>-2.1063104000764863E-2</v>
      </c>
      <c r="AE1995">
        <f>Sheet2!$B$17+Sheet2!$B$18*'Portfolio allocation'!K1995</f>
        <v>-1.3663755838234273E-2</v>
      </c>
      <c r="AF1995">
        <f t="shared" si="287"/>
        <v>-7.3993481625305897E-3</v>
      </c>
      <c r="AH1995" s="2">
        <v>35663</v>
      </c>
      <c r="AI1995">
        <v>6.3079999999999998</v>
      </c>
      <c r="AJ1995">
        <v>5.57</v>
      </c>
      <c r="AK1995">
        <v>1.0659400000000001</v>
      </c>
      <c r="AR1995" s="3"/>
    </row>
    <row r="1996" spans="1:44" hidden="1" outlineLevel="1" x14ac:dyDescent="0.2">
      <c r="A1996" s="2">
        <v>35664</v>
      </c>
      <c r="B1996">
        <v>24.74</v>
      </c>
      <c r="E1996" s="2">
        <v>35664</v>
      </c>
      <c r="F1996">
        <v>923.55</v>
      </c>
      <c r="G1996">
        <f t="shared" si="282"/>
        <v>-1.6215339711367349E-3</v>
      </c>
      <c r="H1996" s="2">
        <v>35664</v>
      </c>
      <c r="I1996">
        <v>1228.6300000000001</v>
      </c>
      <c r="J1996">
        <f t="shared" si="283"/>
        <v>-1.6089581589616708E-3</v>
      </c>
      <c r="K1996">
        <f t="shared" si="279"/>
        <v>-1.8317581589616708E-3</v>
      </c>
      <c r="L1996">
        <v>-3.8935552314367842E-3</v>
      </c>
      <c r="N1996" s="2">
        <v>35664</v>
      </c>
      <c r="O1996">
        <v>17.156300000000002</v>
      </c>
      <c r="Q1996" s="2">
        <v>35664</v>
      </c>
      <c r="R1996">
        <v>17644.66</v>
      </c>
      <c r="S1996" s="8">
        <f t="shared" si="284"/>
        <v>-4.5331427175498984E-3</v>
      </c>
      <c r="T1996" s="9">
        <f t="shared" si="280"/>
        <v>-4.7559427175498988E-3</v>
      </c>
      <c r="U1996" s="3">
        <f>Sheet1!$B$17+Sheet1!$B$18*'Portfolio allocation'!K1996</f>
        <v>-1.6136404985314292E-3</v>
      </c>
      <c r="V1996" s="13">
        <f t="shared" si="285"/>
        <v>-3.1423022190184696E-3</v>
      </c>
      <c r="W1996" s="13"/>
      <c r="X1996" s="2">
        <v>35664</v>
      </c>
      <c r="Y1996">
        <v>50.802799999999998</v>
      </c>
      <c r="AA1996" s="2">
        <v>35664</v>
      </c>
      <c r="AB1996">
        <v>618.19000000000005</v>
      </c>
      <c r="AC1996">
        <f t="shared" si="286"/>
        <v>5.9230331136606029E-3</v>
      </c>
      <c r="AD1996">
        <f t="shared" si="281"/>
        <v>5.7002331136606025E-3</v>
      </c>
      <c r="AE1996">
        <f>Sheet2!$B$17+Sheet2!$B$18*'Portfolio allocation'!K1996</f>
        <v>-1.5754590759615721E-3</v>
      </c>
      <c r="AF1996">
        <f t="shared" si="287"/>
        <v>7.2756921896221741E-3</v>
      </c>
      <c r="AH1996" s="2">
        <v>35664</v>
      </c>
      <c r="AI1996">
        <v>6.36</v>
      </c>
      <c r="AJ1996">
        <v>5.57</v>
      </c>
      <c r="AK1996">
        <v>1.08013</v>
      </c>
      <c r="AR1996" s="3"/>
    </row>
    <row r="1997" spans="1:44" hidden="1" outlineLevel="1" x14ac:dyDescent="0.2">
      <c r="A1997" s="2">
        <v>35667</v>
      </c>
      <c r="B1997">
        <v>24.1</v>
      </c>
      <c r="E1997" s="2">
        <v>35667</v>
      </c>
      <c r="F1997">
        <v>920.16</v>
      </c>
      <c r="G1997">
        <f t="shared" si="282"/>
        <v>-3.6706188078609037E-3</v>
      </c>
      <c r="H1997" s="2">
        <v>35667</v>
      </c>
      <c r="I1997">
        <v>1224.1199999999999</v>
      </c>
      <c r="J1997">
        <f t="shared" si="283"/>
        <v>-3.6707552314367842E-3</v>
      </c>
      <c r="K1997">
        <f t="shared" si="279"/>
        <v>-3.8935552314367842E-3</v>
      </c>
      <c r="L1997">
        <v>-7.9683387903145535E-3</v>
      </c>
      <c r="N1997" s="2">
        <v>35667</v>
      </c>
      <c r="O1997">
        <v>17.0625</v>
      </c>
      <c r="Q1997" s="2">
        <v>35667</v>
      </c>
      <c r="R1997">
        <v>17548.240000000002</v>
      </c>
      <c r="S1997" s="8">
        <f t="shared" si="284"/>
        <v>-5.4645428135197127E-3</v>
      </c>
      <c r="T1997" s="9">
        <f t="shared" si="280"/>
        <v>-5.6873428135197131E-3</v>
      </c>
      <c r="U1997" s="3">
        <f>Sheet1!$B$17+Sheet1!$B$18*'Portfolio allocation'!K1997</f>
        <v>-3.9789863529614694E-3</v>
      </c>
      <c r="V1997" s="13">
        <f t="shared" si="285"/>
        <v>-1.7083564605582437E-3</v>
      </c>
      <c r="W1997" s="13"/>
      <c r="X1997" s="2">
        <v>35667</v>
      </c>
      <c r="Y1997">
        <v>50.146099999999997</v>
      </c>
      <c r="AA1997" s="2">
        <v>35667</v>
      </c>
      <c r="AB1997">
        <v>610.19000000000005</v>
      </c>
      <c r="AC1997">
        <f t="shared" si="286"/>
        <v>-1.2941005192578348E-2</v>
      </c>
      <c r="AD1997">
        <f t="shared" si="281"/>
        <v>-1.3165005192578348E-2</v>
      </c>
      <c r="AE1997">
        <f>Sheet2!$B$17+Sheet2!$B$18*'Portfolio allocation'!K1997</f>
        <v>-3.4088616340071311E-3</v>
      </c>
      <c r="AF1997">
        <f t="shared" si="287"/>
        <v>-9.7561435585712172E-3</v>
      </c>
      <c r="AH1997" s="2">
        <v>35667</v>
      </c>
      <c r="AI1997">
        <v>6.3860000000000001</v>
      </c>
      <c r="AJ1997">
        <v>5.6</v>
      </c>
      <c r="AK1997">
        <v>1.0789500000000001</v>
      </c>
      <c r="AR1997" s="3"/>
    </row>
    <row r="1998" spans="1:44" hidden="1" outlineLevel="1" x14ac:dyDescent="0.2">
      <c r="A1998" s="2">
        <v>35668</v>
      </c>
      <c r="B1998">
        <v>24.73</v>
      </c>
      <c r="E1998" s="2">
        <v>35668</v>
      </c>
      <c r="F1998">
        <v>913.02</v>
      </c>
      <c r="G1998">
        <f t="shared" si="282"/>
        <v>-7.7595200834637001E-3</v>
      </c>
      <c r="H1998" s="2">
        <v>35668</v>
      </c>
      <c r="I1998">
        <v>1214.6400000000001</v>
      </c>
      <c r="J1998">
        <f t="shared" si="283"/>
        <v>-7.7443387903145533E-3</v>
      </c>
      <c r="K1998">
        <f t="shared" si="279"/>
        <v>-7.9683387903145535E-3</v>
      </c>
      <c r="L1998">
        <v>6.6515234143449593E-4</v>
      </c>
      <c r="N1998" s="2">
        <v>35668</v>
      </c>
      <c r="O1998">
        <v>16.875</v>
      </c>
      <c r="Q1998" s="2">
        <v>35668</v>
      </c>
      <c r="R1998">
        <v>17355.41</v>
      </c>
      <c r="S1998" s="8">
        <f t="shared" si="284"/>
        <v>-1.0988566374747655E-2</v>
      </c>
      <c r="T1998" s="9">
        <f t="shared" si="280"/>
        <v>-1.1212566374747655E-2</v>
      </c>
      <c r="U1998" s="3">
        <f>Sheet1!$B$17+Sheet1!$B$18*'Portfolio allocation'!K1998</f>
        <v>-8.6536813204544719E-3</v>
      </c>
      <c r="V1998" s="13">
        <f t="shared" si="285"/>
        <v>-2.5588850542931831E-3</v>
      </c>
      <c r="W1998" s="13"/>
      <c r="X1998" s="2">
        <v>35668</v>
      </c>
      <c r="Y1998">
        <v>49.340200000000003</v>
      </c>
      <c r="AA1998" s="2">
        <v>35668</v>
      </c>
      <c r="AB1998">
        <v>600.39</v>
      </c>
      <c r="AC1998">
        <f t="shared" si="286"/>
        <v>-1.6060571297464854E-2</v>
      </c>
      <c r="AD1998">
        <f t="shared" si="281"/>
        <v>-1.6284571297464853E-2</v>
      </c>
      <c r="AE1998">
        <f>Sheet2!$B$17+Sheet2!$B$18*'Portfolio allocation'!K1998</f>
        <v>-7.0322631316919442E-3</v>
      </c>
      <c r="AF1998">
        <f t="shared" si="287"/>
        <v>-9.2523081657729083E-3</v>
      </c>
      <c r="AH1998" s="2">
        <v>35668</v>
      </c>
      <c r="AI1998">
        <v>6.3710000000000004</v>
      </c>
      <c r="AJ1998">
        <v>5.6</v>
      </c>
      <c r="AK1998">
        <v>1.0901000000000001</v>
      </c>
      <c r="AR1998" s="3"/>
    </row>
    <row r="1999" spans="1:44" hidden="1" outlineLevel="1" x14ac:dyDescent="0.2">
      <c r="A1999" s="2">
        <v>35669</v>
      </c>
      <c r="B1999">
        <v>24.26</v>
      </c>
      <c r="E1999" s="2">
        <v>35669</v>
      </c>
      <c r="F1999">
        <v>913.7</v>
      </c>
      <c r="G1999">
        <f t="shared" si="282"/>
        <v>7.4478105627484581E-4</v>
      </c>
      <c r="H1999" s="2">
        <v>35669</v>
      </c>
      <c r="I1999">
        <v>1215.72</v>
      </c>
      <c r="J1999">
        <f t="shared" si="283"/>
        <v>8.8915234143449595E-4</v>
      </c>
      <c r="K1999">
        <f t="shared" si="279"/>
        <v>6.6515234143449593E-4</v>
      </c>
      <c r="L1999">
        <v>-1.1048860987727503E-2</v>
      </c>
      <c r="N1999" s="2">
        <v>35669</v>
      </c>
      <c r="O1999">
        <v>16.8203</v>
      </c>
      <c r="Q1999" s="2">
        <v>35669</v>
      </c>
      <c r="R1999">
        <v>17299.16</v>
      </c>
      <c r="S1999" s="8">
        <f t="shared" si="284"/>
        <v>-3.2410643136635553E-3</v>
      </c>
      <c r="T1999" s="9">
        <f t="shared" si="280"/>
        <v>-3.4650643136635551E-3</v>
      </c>
      <c r="U1999" s="3">
        <f>Sheet1!$B$17+Sheet1!$B$18*'Portfolio allocation'!K1999</f>
        <v>1.2508785076503488E-3</v>
      </c>
      <c r="V1999" s="13">
        <f t="shared" si="285"/>
        <v>-4.7159428213139039E-3</v>
      </c>
      <c r="W1999" s="13"/>
      <c r="X1999" s="2">
        <v>35669</v>
      </c>
      <c r="Y1999">
        <v>49.608899999999998</v>
      </c>
      <c r="AA1999" s="2">
        <v>35669</v>
      </c>
      <c r="AB1999">
        <v>603.66</v>
      </c>
      <c r="AC1999">
        <f t="shared" si="286"/>
        <v>5.4464598011292331E-3</v>
      </c>
      <c r="AD1999">
        <f t="shared" si="281"/>
        <v>5.2224598011292329E-3</v>
      </c>
      <c r="AE1999">
        <f>Sheet2!$B$17+Sheet2!$B$18*'Portfolio allocation'!K1999</f>
        <v>6.4485744293890992E-4</v>
      </c>
      <c r="AF1999">
        <f t="shared" si="287"/>
        <v>4.5776023581903229E-3</v>
      </c>
      <c r="AH1999" s="2">
        <v>35669</v>
      </c>
      <c r="AI1999">
        <v>6.375</v>
      </c>
      <c r="AJ1999">
        <v>5.6</v>
      </c>
      <c r="AK1999">
        <v>1.0842000000000001</v>
      </c>
      <c r="AR1999" s="3"/>
    </row>
    <row r="2000" spans="1:44" hidden="1" outlineLevel="1" x14ac:dyDescent="0.2">
      <c r="A2000" s="2">
        <v>35670</v>
      </c>
      <c r="B2000">
        <v>24.51</v>
      </c>
      <c r="E2000" s="2">
        <v>35670</v>
      </c>
      <c r="F2000">
        <v>903.67</v>
      </c>
      <c r="G2000">
        <f t="shared" si="282"/>
        <v>-1.0977344861551996E-2</v>
      </c>
      <c r="H2000" s="2">
        <v>35670</v>
      </c>
      <c r="I2000">
        <v>1202.56</v>
      </c>
      <c r="J2000">
        <f t="shared" si="283"/>
        <v>-1.0824860987727503E-2</v>
      </c>
      <c r="K2000">
        <f t="shared" si="279"/>
        <v>-1.1048860987727503E-2</v>
      </c>
      <c r="L2000">
        <v>-4.8375543374134409E-3</v>
      </c>
      <c r="N2000" s="2">
        <v>35670</v>
      </c>
      <c r="O2000">
        <v>16.5078</v>
      </c>
      <c r="Q2000" s="2">
        <v>35670</v>
      </c>
      <c r="R2000">
        <v>16977.77</v>
      </c>
      <c r="S2000" s="8">
        <f t="shared" si="284"/>
        <v>-1.8578358717995513E-2</v>
      </c>
      <c r="T2000" s="9">
        <f t="shared" si="280"/>
        <v>-1.8802358717995512E-2</v>
      </c>
      <c r="U2000" s="3">
        <f>Sheet1!$B$17+Sheet1!$B$18*'Portfolio allocation'!K2000</f>
        <v>-1.2187734456141224E-2</v>
      </c>
      <c r="V2000" s="13">
        <f t="shared" si="285"/>
        <v>-6.6146242618542878E-3</v>
      </c>
      <c r="W2000" s="13"/>
      <c r="X2000" s="2">
        <v>35670</v>
      </c>
      <c r="Y2000">
        <v>48.295499999999997</v>
      </c>
      <c r="AA2000" s="2">
        <v>35670</v>
      </c>
      <c r="AB2000">
        <v>587.67999999999995</v>
      </c>
      <c r="AC2000">
        <f t="shared" si="286"/>
        <v>-2.6471855017725199E-2</v>
      </c>
      <c r="AD2000">
        <f t="shared" si="281"/>
        <v>-2.66942550177252E-2</v>
      </c>
      <c r="AE2000">
        <f>Sheet2!$B$17+Sheet2!$B$18*'Portfolio allocation'!K2000</f>
        <v>-9.7715420608607585E-3</v>
      </c>
      <c r="AF2000">
        <f t="shared" si="287"/>
        <v>-1.6922712956864441E-2</v>
      </c>
      <c r="AH2000" s="2">
        <v>35670</v>
      </c>
      <c r="AI2000">
        <v>6.2859999999999996</v>
      </c>
      <c r="AJ2000">
        <v>5.56</v>
      </c>
      <c r="AK2000">
        <v>1.09267</v>
      </c>
      <c r="AR2000" s="3"/>
    </row>
    <row r="2001" spans="1:44" hidden="1" outlineLevel="1" x14ac:dyDescent="0.2">
      <c r="A2001" s="2">
        <v>35671</v>
      </c>
      <c r="B2001">
        <v>24.76</v>
      </c>
      <c r="E2001" s="2">
        <v>35671</v>
      </c>
      <c r="F2001">
        <v>899.47</v>
      </c>
      <c r="G2001">
        <f t="shared" si="282"/>
        <v>-4.647714320493046E-3</v>
      </c>
      <c r="H2001" s="2">
        <v>35671</v>
      </c>
      <c r="I2001">
        <v>1197.01</v>
      </c>
      <c r="J2001">
        <f t="shared" si="283"/>
        <v>-4.6151543374134407E-3</v>
      </c>
      <c r="K2001">
        <f t="shared" si="279"/>
        <v>-4.8375543374134409E-3</v>
      </c>
      <c r="L2001">
        <v>-2.2359999999999999E-4</v>
      </c>
      <c r="N2001" s="2">
        <v>35671</v>
      </c>
      <c r="O2001">
        <v>16.523399999999999</v>
      </c>
      <c r="Q2001" s="2">
        <v>35671</v>
      </c>
      <c r="R2001">
        <v>16993.84</v>
      </c>
      <c r="S2001" s="8">
        <f t="shared" si="284"/>
        <v>9.4653184723325623E-4</v>
      </c>
      <c r="T2001" s="9">
        <f t="shared" si="280"/>
        <v>7.2413184723325624E-4</v>
      </c>
      <c r="U2001" s="3">
        <f>Sheet1!$B$17+Sheet1!$B$18*'Portfolio allocation'!K2001</f>
        <v>-5.0619660514567497E-3</v>
      </c>
      <c r="V2001" s="13">
        <f t="shared" si="285"/>
        <v>5.7860978986900057E-3</v>
      </c>
      <c r="W2001" s="13"/>
      <c r="X2001" s="2">
        <v>35671</v>
      </c>
      <c r="Y2001">
        <v>48.414900000000003</v>
      </c>
      <c r="AA2001" s="2">
        <v>35671</v>
      </c>
      <c r="AB2001">
        <v>589.13</v>
      </c>
      <c r="AC2001">
        <f t="shared" si="286"/>
        <v>2.4673291587258284E-3</v>
      </c>
      <c r="AD2001">
        <f t="shared" si="281"/>
        <v>2.2437291587258284E-3</v>
      </c>
      <c r="AE2001">
        <f>Sheet2!$B$17+Sheet2!$B$18*'Portfolio allocation'!K2001</f>
        <v>-4.2482897226369422E-3</v>
      </c>
      <c r="AF2001">
        <f t="shared" si="287"/>
        <v>6.4920188813627705E-3</v>
      </c>
      <c r="AH2001" s="2">
        <v>35671</v>
      </c>
      <c r="AI2001">
        <v>6.335</v>
      </c>
      <c r="AJ2001">
        <v>5.59</v>
      </c>
      <c r="AK2001">
        <v>1.09013</v>
      </c>
      <c r="AR2001" s="3"/>
    </row>
    <row r="2002" spans="1:44" hidden="1" outlineLevel="1" x14ac:dyDescent="0.2">
      <c r="A2002" s="2">
        <v>35674</v>
      </c>
      <c r="B2002">
        <v>24.76</v>
      </c>
      <c r="E2002" s="2">
        <v>35674</v>
      </c>
      <c r="F2002">
        <v>899.47</v>
      </c>
      <c r="G2002">
        <f t="shared" si="282"/>
        <v>0</v>
      </c>
      <c r="H2002" s="2">
        <v>35674</v>
      </c>
      <c r="I2002">
        <v>1197.01</v>
      </c>
      <c r="J2002">
        <f t="shared" si="283"/>
        <v>0</v>
      </c>
      <c r="K2002">
        <f t="shared" si="279"/>
        <v>-2.2359999999999999E-4</v>
      </c>
      <c r="L2002">
        <v>3.104598003692537E-2</v>
      </c>
      <c r="N2002" s="2">
        <v>35674</v>
      </c>
      <c r="O2002">
        <v>16.523399999999999</v>
      </c>
      <c r="Q2002" s="2">
        <v>35674</v>
      </c>
      <c r="R2002">
        <v>16993.84</v>
      </c>
      <c r="S2002" s="8">
        <f t="shared" si="284"/>
        <v>0</v>
      </c>
      <c r="T2002" s="9">
        <f t="shared" si="280"/>
        <v>-2.2359999999999999E-4</v>
      </c>
      <c r="U2002" s="3">
        <f>Sheet1!$B$17+Sheet1!$B$18*'Portfolio allocation'!K2002</f>
        <v>2.3127929757704458E-4</v>
      </c>
      <c r="V2002" s="13">
        <f t="shared" si="285"/>
        <v>-4.5487929757704454E-4</v>
      </c>
      <c r="W2002" s="13"/>
      <c r="X2002" s="2">
        <v>35674</v>
      </c>
      <c r="Y2002">
        <v>48.414900000000003</v>
      </c>
      <c r="AA2002" s="2">
        <v>35674</v>
      </c>
      <c r="AB2002">
        <v>589.13</v>
      </c>
      <c r="AC2002">
        <f t="shared" si="286"/>
        <v>0</v>
      </c>
      <c r="AD2002">
        <f t="shared" si="281"/>
        <v>-2.2359999999999999E-4</v>
      </c>
      <c r="AE2002">
        <f>Sheet2!$B$17+Sheet2!$B$18*'Portfolio allocation'!K2002</f>
        <v>-1.4544381318757179E-4</v>
      </c>
      <c r="AF2002">
        <f t="shared" si="287"/>
        <v>-7.8156186812428199E-5</v>
      </c>
      <c r="AH2002" s="2">
        <v>35674</v>
      </c>
      <c r="AI2002">
        <v>6.335</v>
      </c>
      <c r="AJ2002">
        <v>5.59</v>
      </c>
      <c r="AK2002">
        <v>1.08453</v>
      </c>
      <c r="AR2002" s="3"/>
    </row>
    <row r="2003" spans="1:44" hidden="1" outlineLevel="1" x14ac:dyDescent="0.2">
      <c r="A2003" s="2">
        <v>35675</v>
      </c>
      <c r="B2003">
        <v>24.53</v>
      </c>
      <c r="E2003" s="2">
        <v>35675</v>
      </c>
      <c r="F2003">
        <v>927.58</v>
      </c>
      <c r="G2003">
        <f t="shared" si="282"/>
        <v>3.125173713409013E-2</v>
      </c>
      <c r="H2003" s="2">
        <v>35675</v>
      </c>
      <c r="I2003">
        <v>1234.44</v>
      </c>
      <c r="J2003">
        <f t="shared" si="283"/>
        <v>3.1269580036925371E-2</v>
      </c>
      <c r="K2003">
        <f t="shared" si="279"/>
        <v>3.104598003692537E-2</v>
      </c>
      <c r="L2003">
        <v>3.4425874728635309E-4</v>
      </c>
      <c r="N2003" s="2">
        <v>35675</v>
      </c>
      <c r="O2003">
        <v>17.148399999999999</v>
      </c>
      <c r="Q2003" s="2">
        <v>35675</v>
      </c>
      <c r="R2003">
        <v>17636.63</v>
      </c>
      <c r="S2003" s="8">
        <f t="shared" si="284"/>
        <v>3.7824882427985651E-2</v>
      </c>
      <c r="T2003" s="9">
        <f t="shared" si="280"/>
        <v>3.7601282427985654E-2</v>
      </c>
      <c r="U2003" s="3">
        <f>Sheet1!$B$17+Sheet1!$B$18*'Portfolio allocation'!K2003</f>
        <v>3.6104533992482306E-2</v>
      </c>
      <c r="V2003" s="13">
        <f t="shared" si="285"/>
        <v>1.4967484355033478E-3</v>
      </c>
      <c r="W2003" s="13"/>
      <c r="X2003" s="2">
        <v>35675</v>
      </c>
      <c r="Y2003">
        <v>49.698399999999999</v>
      </c>
      <c r="AA2003" s="2">
        <v>35675</v>
      </c>
      <c r="AB2003">
        <v>604.75</v>
      </c>
      <c r="AC2003">
        <f t="shared" si="286"/>
        <v>2.6513672703817548E-2</v>
      </c>
      <c r="AD2003">
        <f t="shared" si="281"/>
        <v>2.6290872703817549E-2</v>
      </c>
      <c r="AE2003">
        <f>Sheet2!$B$17+Sheet2!$B$18*'Portfolio allocation'!K2003</f>
        <v>2.7660264514784313E-2</v>
      </c>
      <c r="AF2003">
        <f t="shared" si="287"/>
        <v>-1.3693918109667635E-3</v>
      </c>
      <c r="AH2003" s="2">
        <v>35675</v>
      </c>
      <c r="AI2003">
        <v>6.28</v>
      </c>
      <c r="AJ2003">
        <v>5.57</v>
      </c>
      <c r="AK2003">
        <v>1.07229</v>
      </c>
      <c r="AR2003" s="3"/>
    </row>
    <row r="2004" spans="1:44" hidden="1" outlineLevel="1" x14ac:dyDescent="0.2">
      <c r="A2004" s="2">
        <v>35676</v>
      </c>
      <c r="B2004">
        <v>24.95</v>
      </c>
      <c r="E2004" s="2">
        <v>35676</v>
      </c>
      <c r="F2004">
        <v>927.86</v>
      </c>
      <c r="G2004">
        <f t="shared" si="282"/>
        <v>3.0186075594551554E-4</v>
      </c>
      <c r="H2004" s="2">
        <v>35676</v>
      </c>
      <c r="I2004">
        <v>1235.1400000000001</v>
      </c>
      <c r="J2004">
        <f t="shared" si="283"/>
        <v>5.6705874728635308E-4</v>
      </c>
      <c r="K2004">
        <f t="shared" si="279"/>
        <v>3.4425874728635309E-4</v>
      </c>
      <c r="L2004">
        <v>3.0399880240296836E-3</v>
      </c>
      <c r="N2004" s="2">
        <v>35676</v>
      </c>
      <c r="O2004">
        <v>17.0703</v>
      </c>
      <c r="Q2004" s="2">
        <v>35676</v>
      </c>
      <c r="R2004">
        <v>17556.28</v>
      </c>
      <c r="S2004" s="8">
        <f t="shared" si="284"/>
        <v>-4.5558590274901167E-3</v>
      </c>
      <c r="T2004" s="9">
        <f t="shared" si="280"/>
        <v>-4.7786590274901172E-3</v>
      </c>
      <c r="U2004" s="3">
        <f>Sheet1!$B$17+Sheet1!$B$18*'Portfolio allocation'!K2004</f>
        <v>8.8274124391843161E-4</v>
      </c>
      <c r="V2004" s="13">
        <f t="shared" si="285"/>
        <v>-5.6614002714085489E-3</v>
      </c>
      <c r="W2004" s="13"/>
      <c r="X2004" s="2">
        <v>35676</v>
      </c>
      <c r="Y2004">
        <v>49.459600000000002</v>
      </c>
      <c r="AA2004" s="2">
        <v>35676</v>
      </c>
      <c r="AB2004">
        <v>601.84</v>
      </c>
      <c r="AC2004">
        <f t="shared" si="286"/>
        <v>-4.8119057461760706E-3</v>
      </c>
      <c r="AD2004">
        <f t="shared" si="281"/>
        <v>-5.034705746176071E-3</v>
      </c>
      <c r="AE2004">
        <f>Sheet2!$B$17+Sheet2!$B$18*'Portfolio allocation'!K2004</f>
        <v>3.5951067228636802E-4</v>
      </c>
      <c r="AF2004">
        <f t="shared" si="287"/>
        <v>-5.3942164184624386E-3</v>
      </c>
      <c r="AH2004" s="2">
        <v>35676</v>
      </c>
      <c r="AI2004">
        <v>6.3209999999999997</v>
      </c>
      <c r="AJ2004">
        <v>5.57</v>
      </c>
      <c r="AK2004">
        <v>1.08002</v>
      </c>
      <c r="AR2004" s="3"/>
    </row>
    <row r="2005" spans="1:44" hidden="1" outlineLevel="1" x14ac:dyDescent="0.2">
      <c r="A2005" s="2">
        <v>35677</v>
      </c>
      <c r="B2005">
        <v>25.27</v>
      </c>
      <c r="E2005" s="2">
        <v>35677</v>
      </c>
      <c r="F2005">
        <v>930.87</v>
      </c>
      <c r="G2005">
        <f t="shared" si="282"/>
        <v>3.2440238829134493E-3</v>
      </c>
      <c r="H2005" s="2">
        <v>35677</v>
      </c>
      <c r="I2005">
        <v>1239.17</v>
      </c>
      <c r="J2005">
        <f t="shared" si="283"/>
        <v>3.2627880240296836E-3</v>
      </c>
      <c r="K2005">
        <f t="shared" si="279"/>
        <v>3.0399880240296836E-3</v>
      </c>
      <c r="L2005">
        <v>-2.1204306753714853E-3</v>
      </c>
      <c r="N2005" s="2">
        <v>35677</v>
      </c>
      <c r="O2005">
        <v>17.273399999999999</v>
      </c>
      <c r="Q2005" s="2">
        <v>35677</v>
      </c>
      <c r="R2005">
        <v>17765.189999999999</v>
      </c>
      <c r="S2005" s="8">
        <f t="shared" si="284"/>
        <v>1.1899445668444475E-2</v>
      </c>
      <c r="T2005" s="9">
        <f t="shared" si="280"/>
        <v>1.1676645668444475E-2</v>
      </c>
      <c r="U2005" s="3">
        <f>Sheet1!$B$17+Sheet1!$B$18*'Portfolio allocation'!K2005</f>
        <v>3.9753501890635382E-3</v>
      </c>
      <c r="V2005" s="13">
        <f t="shared" si="285"/>
        <v>7.7012954793809364E-3</v>
      </c>
      <c r="W2005" s="13"/>
      <c r="X2005" s="2">
        <v>35677</v>
      </c>
      <c r="Y2005">
        <v>49.549100000000003</v>
      </c>
      <c r="AA2005" s="2">
        <v>35677</v>
      </c>
      <c r="AB2005">
        <v>602.92999999999995</v>
      </c>
      <c r="AC2005">
        <f t="shared" si="286"/>
        <v>1.8111125880631018E-3</v>
      </c>
      <c r="AD2005">
        <f t="shared" si="281"/>
        <v>1.5871125880631018E-3</v>
      </c>
      <c r="AE2005">
        <f>Sheet2!$B$17+Sheet2!$B$18*'Portfolio allocation'!K2005</f>
        <v>2.7566219194404855E-3</v>
      </c>
      <c r="AF2005">
        <f t="shared" si="287"/>
        <v>-1.1695093313773836E-3</v>
      </c>
      <c r="AH2005" s="2">
        <v>35677</v>
      </c>
      <c r="AI2005">
        <v>6.3319999999999999</v>
      </c>
      <c r="AJ2005">
        <v>5.6</v>
      </c>
      <c r="AK2005">
        <v>1.0806800000000001</v>
      </c>
      <c r="AR2005" s="3"/>
    </row>
    <row r="2006" spans="1:44" hidden="1" outlineLevel="1" x14ac:dyDescent="0.2">
      <c r="A2006" s="2">
        <v>35678</v>
      </c>
      <c r="B2006">
        <v>24.31</v>
      </c>
      <c r="E2006" s="2">
        <v>35678</v>
      </c>
      <c r="F2006">
        <v>929.05</v>
      </c>
      <c r="G2006">
        <f t="shared" si="282"/>
        <v>-1.9551602264549217E-3</v>
      </c>
      <c r="H2006" s="2">
        <v>35678</v>
      </c>
      <c r="I2006">
        <v>1236.82</v>
      </c>
      <c r="J2006">
        <f t="shared" si="283"/>
        <v>-1.8964306753714855E-3</v>
      </c>
      <c r="K2006">
        <f t="shared" si="279"/>
        <v>-2.1204306753714853E-3</v>
      </c>
      <c r="L2006">
        <v>2.1457785094032081E-3</v>
      </c>
      <c r="N2006" s="2">
        <v>35678</v>
      </c>
      <c r="O2006">
        <v>17.164100000000001</v>
      </c>
      <c r="Q2006" s="2">
        <v>35678</v>
      </c>
      <c r="R2006">
        <v>17652.7</v>
      </c>
      <c r="S2006" s="8">
        <f t="shared" si="284"/>
        <v>-6.3320459843096977E-3</v>
      </c>
      <c r="T2006" s="9">
        <f t="shared" si="280"/>
        <v>-6.5560459843096979E-3</v>
      </c>
      <c r="U2006" s="3">
        <f>Sheet1!$B$17+Sheet1!$B$18*'Portfolio allocation'!K2006</f>
        <v>-1.9448129252912327E-3</v>
      </c>
      <c r="V2006" s="13">
        <f t="shared" si="285"/>
        <v>-4.6112330590184648E-3</v>
      </c>
      <c r="W2006" s="13"/>
      <c r="X2006" s="2">
        <v>35678</v>
      </c>
      <c r="Y2006">
        <v>49.4895</v>
      </c>
      <c r="AA2006" s="2">
        <v>35678</v>
      </c>
      <c r="AB2006">
        <v>602.20000000000005</v>
      </c>
      <c r="AC2006">
        <f t="shared" si="286"/>
        <v>-1.2107541505645969E-3</v>
      </c>
      <c r="AD2006">
        <f t="shared" si="281"/>
        <v>-1.4339541505645969E-3</v>
      </c>
      <c r="AE2006">
        <f>Sheet2!$B$17+Sheet2!$B$18*'Portfolio allocation'!K2006</f>
        <v>-1.8321540422551528E-3</v>
      </c>
      <c r="AF2006">
        <f t="shared" si="287"/>
        <v>3.9819989169055593E-4</v>
      </c>
      <c r="AH2006" s="2">
        <v>35678</v>
      </c>
      <c r="AI2006">
        <v>6.3470000000000004</v>
      </c>
      <c r="AJ2006">
        <v>5.58</v>
      </c>
      <c r="AK2006">
        <v>1.08735</v>
      </c>
      <c r="AR2006" s="3"/>
    </row>
    <row r="2007" spans="1:44" hidden="1" outlineLevel="1" x14ac:dyDescent="0.2">
      <c r="A2007" s="2">
        <v>35681</v>
      </c>
      <c r="B2007">
        <v>24.4</v>
      </c>
      <c r="E2007" s="2">
        <v>35681</v>
      </c>
      <c r="F2007">
        <v>931.2</v>
      </c>
      <c r="G2007">
        <f t="shared" si="282"/>
        <v>2.3141919164739733E-3</v>
      </c>
      <c r="H2007" s="2">
        <v>35681</v>
      </c>
      <c r="I2007">
        <v>1239.75</v>
      </c>
      <c r="J2007">
        <f t="shared" si="283"/>
        <v>2.3689785094032079E-3</v>
      </c>
      <c r="K2007">
        <f t="shared" si="279"/>
        <v>2.1457785094032081E-3</v>
      </c>
      <c r="L2007">
        <v>2.3809639846743692E-3</v>
      </c>
      <c r="N2007" s="2">
        <v>35681</v>
      </c>
      <c r="O2007">
        <v>17.414000000000001</v>
      </c>
      <c r="Q2007" s="2">
        <v>35681</v>
      </c>
      <c r="R2007">
        <v>17909.810000000001</v>
      </c>
      <c r="S2007" s="8">
        <f t="shared" si="284"/>
        <v>1.4564910750196836E-2</v>
      </c>
      <c r="T2007" s="9">
        <f t="shared" si="280"/>
        <v>1.4341710750196836E-2</v>
      </c>
      <c r="U2007" s="3">
        <f>Sheet1!$B$17+Sheet1!$B$18*'Portfolio allocation'!K2007</f>
        <v>2.9494903716012336E-3</v>
      </c>
      <c r="V2007" s="13">
        <f t="shared" si="285"/>
        <v>1.1392220378595603E-2</v>
      </c>
      <c r="W2007" s="13"/>
      <c r="X2007" s="2">
        <v>35681</v>
      </c>
      <c r="Y2007">
        <v>49.131300000000003</v>
      </c>
      <c r="AA2007" s="2">
        <v>35681</v>
      </c>
      <c r="AB2007">
        <v>597.85</v>
      </c>
      <c r="AC2007">
        <f t="shared" si="286"/>
        <v>-7.223513782796398E-3</v>
      </c>
      <c r="AD2007">
        <f t="shared" si="281"/>
        <v>-7.4479137827963976E-3</v>
      </c>
      <c r="AE2007">
        <f>Sheet2!$B$17+Sheet2!$B$18*'Portfolio allocation'!K2007</f>
        <v>1.9614680056866153E-3</v>
      </c>
      <c r="AF2007">
        <f t="shared" si="287"/>
        <v>-9.4093817884830129E-3</v>
      </c>
      <c r="AH2007" s="2">
        <v>35681</v>
      </c>
      <c r="AI2007">
        <v>6.3259999999999996</v>
      </c>
      <c r="AJ2007">
        <v>5.61</v>
      </c>
      <c r="AK2007">
        <v>1.0856300000000001</v>
      </c>
      <c r="AR2007" s="3"/>
    </row>
    <row r="2008" spans="1:44" hidden="1" outlineLevel="1" x14ac:dyDescent="0.2">
      <c r="A2008" s="2">
        <v>35682</v>
      </c>
      <c r="B2008">
        <v>23.89</v>
      </c>
      <c r="E2008" s="2">
        <v>35682</v>
      </c>
      <c r="F2008">
        <v>933.62</v>
      </c>
      <c r="G2008">
        <f t="shared" si="282"/>
        <v>2.5987972508589863E-3</v>
      </c>
      <c r="H2008" s="2">
        <v>35682</v>
      </c>
      <c r="I2008">
        <v>1242.98</v>
      </c>
      <c r="J2008">
        <f t="shared" si="283"/>
        <v>2.6053639846743692E-3</v>
      </c>
      <c r="K2008">
        <f t="shared" si="279"/>
        <v>2.3809639846743692E-3</v>
      </c>
      <c r="L2008">
        <v>-1.5815562213390529E-2</v>
      </c>
      <c r="N2008" s="2">
        <v>35682</v>
      </c>
      <c r="O2008">
        <v>17.4375</v>
      </c>
      <c r="Q2008" s="2">
        <v>35682</v>
      </c>
      <c r="R2008">
        <v>17933.919999999998</v>
      </c>
      <c r="S2008" s="8">
        <f t="shared" si="284"/>
        <v>1.3461896022346487E-3</v>
      </c>
      <c r="T2008" s="9">
        <f t="shared" si="280"/>
        <v>1.1217896022346486E-3</v>
      </c>
      <c r="U2008" s="3">
        <f>Sheet1!$B$17+Sheet1!$B$18*'Portfolio allocation'!K2008</f>
        <v>3.2193011092248873E-3</v>
      </c>
      <c r="V2008" s="13">
        <f t="shared" si="285"/>
        <v>-2.0975115069902387E-3</v>
      </c>
      <c r="W2008" s="13"/>
      <c r="X2008" s="2">
        <v>35682</v>
      </c>
      <c r="Y2008">
        <v>47.758200000000002</v>
      </c>
      <c r="AA2008" s="2">
        <v>35682</v>
      </c>
      <c r="AB2008">
        <v>581.14</v>
      </c>
      <c r="AC2008">
        <f t="shared" si="286"/>
        <v>-2.7950154721083975E-2</v>
      </c>
      <c r="AD2008">
        <f t="shared" si="281"/>
        <v>-2.8174154721083974E-2</v>
      </c>
      <c r="AE2008">
        <f>Sheet2!$B$17+Sheet2!$B$18*'Portfolio allocation'!K2008</f>
        <v>2.1706009304218706E-3</v>
      </c>
      <c r="AF2008">
        <f t="shared" si="287"/>
        <v>-3.0344755651505843E-2</v>
      </c>
      <c r="AH2008" s="2">
        <v>35682</v>
      </c>
      <c r="AI2008">
        <v>6.3339999999999996</v>
      </c>
      <c r="AJ2008">
        <v>5.6</v>
      </c>
      <c r="AK2008">
        <v>1.08528</v>
      </c>
      <c r="AR2008" s="3"/>
    </row>
    <row r="2009" spans="1:44" hidden="1" outlineLevel="1" x14ac:dyDescent="0.2">
      <c r="A2009" s="2">
        <v>35683</v>
      </c>
      <c r="B2009">
        <v>24.64</v>
      </c>
      <c r="E2009" s="2">
        <v>35683</v>
      </c>
      <c r="F2009">
        <v>919.03</v>
      </c>
      <c r="G2009">
        <f t="shared" si="282"/>
        <v>-1.5627343030354957E-2</v>
      </c>
      <c r="H2009" s="2">
        <v>35683</v>
      </c>
      <c r="I2009">
        <v>1223.5999999999999</v>
      </c>
      <c r="J2009">
        <f t="shared" si="283"/>
        <v>-1.5591562213390531E-2</v>
      </c>
      <c r="K2009">
        <f t="shared" si="279"/>
        <v>-1.5815562213390529E-2</v>
      </c>
      <c r="L2009">
        <v>-6.9177638443934514E-3</v>
      </c>
      <c r="N2009" s="2">
        <v>35683</v>
      </c>
      <c r="O2009">
        <v>16.890599999999999</v>
      </c>
      <c r="Q2009" s="2">
        <v>35683</v>
      </c>
      <c r="R2009">
        <v>17371.48</v>
      </c>
      <c r="S2009" s="8">
        <f t="shared" si="284"/>
        <v>-3.1361799316602212E-2</v>
      </c>
      <c r="T2009" s="9">
        <f t="shared" si="280"/>
        <v>-3.1585799316602214E-2</v>
      </c>
      <c r="U2009" s="3">
        <f>Sheet1!$B$17+Sheet1!$B$18*'Portfolio allocation'!K2009</f>
        <v>-1.7656214906495885E-2</v>
      </c>
      <c r="V2009" s="13">
        <f t="shared" si="285"/>
        <v>-1.3929584410106329E-2</v>
      </c>
      <c r="W2009" s="13"/>
      <c r="X2009" s="2">
        <v>35683</v>
      </c>
      <c r="Y2009">
        <v>46.325499999999998</v>
      </c>
      <c r="AA2009" s="2">
        <v>35683</v>
      </c>
      <c r="AB2009">
        <v>563.70000000000005</v>
      </c>
      <c r="AC2009">
        <f t="shared" si="286"/>
        <v>-3.0009980383384316E-2</v>
      </c>
      <c r="AD2009">
        <f t="shared" si="281"/>
        <v>-3.0234380383384316E-2</v>
      </c>
      <c r="AE2009">
        <f>Sheet2!$B$17+Sheet2!$B$18*'Portfolio allocation'!K2009</f>
        <v>-1.4010214400267226E-2</v>
      </c>
      <c r="AF2009">
        <f t="shared" si="287"/>
        <v>-1.622416598311709E-2</v>
      </c>
      <c r="AH2009" s="2">
        <v>35683</v>
      </c>
      <c r="AI2009">
        <v>6.3650000000000002</v>
      </c>
      <c r="AJ2009">
        <v>5.61</v>
      </c>
      <c r="AK2009">
        <v>1.0904799999999999</v>
      </c>
      <c r="AR2009" s="3"/>
    </row>
    <row r="2010" spans="1:44" hidden="1" outlineLevel="1" x14ac:dyDescent="0.2">
      <c r="A2010" s="2">
        <v>35684</v>
      </c>
      <c r="B2010">
        <v>25.99</v>
      </c>
      <c r="E2010" s="2">
        <v>35684</v>
      </c>
      <c r="F2010">
        <v>912.59</v>
      </c>
      <c r="G2010">
        <f t="shared" si="282"/>
        <v>-7.0073882245410557E-3</v>
      </c>
      <c r="H2010" s="2">
        <v>35684</v>
      </c>
      <c r="I2010">
        <v>1215.4100000000001</v>
      </c>
      <c r="J2010">
        <f t="shared" si="283"/>
        <v>-6.6933638443934518E-3</v>
      </c>
      <c r="K2010">
        <f t="shared" si="279"/>
        <v>-6.9177638443934514E-3</v>
      </c>
      <c r="L2010">
        <v>1.2208418824923175E-2</v>
      </c>
      <c r="N2010" s="2">
        <v>35684</v>
      </c>
      <c r="O2010">
        <v>17.101600000000001</v>
      </c>
      <c r="Q2010" s="2">
        <v>35684</v>
      </c>
      <c r="R2010">
        <v>17588.419999999998</v>
      </c>
      <c r="S2010" s="8">
        <f t="shared" si="284"/>
        <v>1.2488285396523358E-2</v>
      </c>
      <c r="T2010" s="9">
        <f t="shared" si="280"/>
        <v>1.2263885396523358E-2</v>
      </c>
      <c r="U2010" s="3">
        <f>Sheet1!$B$17+Sheet1!$B$18*'Portfolio allocation'!K2010</f>
        <v>-7.448435117383953E-3</v>
      </c>
      <c r="V2010" s="13">
        <f t="shared" si="285"/>
        <v>1.9712320513907311E-2</v>
      </c>
      <c r="W2010" s="13"/>
      <c r="X2010" s="2">
        <v>35684</v>
      </c>
      <c r="Y2010">
        <v>46.803100000000001</v>
      </c>
      <c r="AA2010" s="2">
        <v>35684</v>
      </c>
      <c r="AB2010">
        <v>569.51</v>
      </c>
      <c r="AC2010">
        <f t="shared" si="286"/>
        <v>1.0306900833776833E-2</v>
      </c>
      <c r="AD2010">
        <f t="shared" si="281"/>
        <v>1.0083300833776834E-2</v>
      </c>
      <c r="AE2010">
        <f>Sheet2!$B$17+Sheet2!$B$18*'Portfolio allocation'!K2010</f>
        <v>-6.0980650871879441E-3</v>
      </c>
      <c r="AF2010">
        <f t="shared" si="287"/>
        <v>1.618136592096478E-2</v>
      </c>
      <c r="AH2010" s="2">
        <v>35684</v>
      </c>
      <c r="AI2010">
        <v>6.3860000000000001</v>
      </c>
      <c r="AJ2010">
        <v>5.59</v>
      </c>
      <c r="AK2010">
        <v>1.09694</v>
      </c>
      <c r="AR2010" s="3"/>
    </row>
    <row r="2011" spans="1:44" hidden="1" outlineLevel="1" x14ac:dyDescent="0.2">
      <c r="A2011" s="2">
        <v>35685</v>
      </c>
      <c r="B2011">
        <v>25.17</v>
      </c>
      <c r="E2011" s="2">
        <v>35685</v>
      </c>
      <c r="F2011">
        <v>923.91</v>
      </c>
      <c r="G2011">
        <f t="shared" si="282"/>
        <v>1.2404256018584414E-2</v>
      </c>
      <c r="H2011" s="2">
        <v>35685</v>
      </c>
      <c r="I2011">
        <v>1230.52</v>
      </c>
      <c r="J2011">
        <f t="shared" si="283"/>
        <v>1.2432018824923174E-2</v>
      </c>
      <c r="K2011">
        <f t="shared" si="279"/>
        <v>1.2208418824923175E-2</v>
      </c>
      <c r="L2011">
        <v>-4.4962156096609142E-3</v>
      </c>
      <c r="N2011" s="2">
        <v>35685</v>
      </c>
      <c r="O2011">
        <v>17.2422</v>
      </c>
      <c r="Q2011" s="2">
        <v>35685</v>
      </c>
      <c r="R2011">
        <v>17733.05</v>
      </c>
      <c r="S2011" s="8">
        <f t="shared" si="284"/>
        <v>8.2230240123899456E-3</v>
      </c>
      <c r="T2011" s="9">
        <f t="shared" si="280"/>
        <v>7.9994240123899465E-3</v>
      </c>
      <c r="U2011" s="3">
        <f>Sheet1!$B$17+Sheet1!$B$18*'Portfolio allocation'!K2011</f>
        <v>1.4493606362784959E-2</v>
      </c>
      <c r="V2011" s="13">
        <f t="shared" si="285"/>
        <v>-6.4941823503950127E-3</v>
      </c>
      <c r="W2011" s="13"/>
      <c r="X2011" s="2">
        <v>35685</v>
      </c>
      <c r="Y2011">
        <v>46.683700000000002</v>
      </c>
      <c r="AA2011" s="2">
        <v>35685</v>
      </c>
      <c r="AB2011">
        <v>568.05999999999995</v>
      </c>
      <c r="AC2011">
        <f t="shared" si="286"/>
        <v>-2.5460483573599424E-3</v>
      </c>
      <c r="AD2011">
        <f t="shared" si="281"/>
        <v>-2.7676483573599426E-3</v>
      </c>
      <c r="AE2011">
        <f>Sheet2!$B$17+Sheet2!$B$18*'Portfolio allocation'!K2011</f>
        <v>1.0909424495419852E-2</v>
      </c>
      <c r="AF2011">
        <f t="shared" si="287"/>
        <v>-1.3677072852779795E-2</v>
      </c>
      <c r="AH2011" s="2">
        <v>35685</v>
      </c>
      <c r="AI2011">
        <v>6.2850000000000001</v>
      </c>
      <c r="AJ2011">
        <v>5.54</v>
      </c>
      <c r="AK2011">
        <v>1.10961</v>
      </c>
      <c r="AR2011" s="3"/>
    </row>
    <row r="2012" spans="1:44" hidden="1" outlineLevel="1" x14ac:dyDescent="0.2">
      <c r="A2012" s="2">
        <v>35688</v>
      </c>
      <c r="B2012">
        <v>25.74</v>
      </c>
      <c r="E2012" s="2">
        <v>35688</v>
      </c>
      <c r="F2012">
        <v>919.77</v>
      </c>
      <c r="G2012">
        <f t="shared" si="282"/>
        <v>-4.4809559372666063E-3</v>
      </c>
      <c r="H2012" s="2">
        <v>35688</v>
      </c>
      <c r="I2012">
        <v>1225.26</v>
      </c>
      <c r="J2012">
        <f t="shared" si="283"/>
        <v>-4.2746156096609145E-3</v>
      </c>
      <c r="K2012">
        <f t="shared" si="279"/>
        <v>-4.4962156096609142E-3</v>
      </c>
      <c r="L2012">
        <v>2.7903042932928491E-2</v>
      </c>
      <c r="N2012" s="2">
        <v>35688</v>
      </c>
      <c r="O2012">
        <v>16.335899999999999</v>
      </c>
      <c r="Q2012" s="2">
        <v>35688</v>
      </c>
      <c r="R2012">
        <v>16801</v>
      </c>
      <c r="S2012" s="8">
        <f t="shared" si="284"/>
        <v>-5.2560050301555528E-2</v>
      </c>
      <c r="T2012" s="9">
        <f t="shared" si="280"/>
        <v>-5.278165030155553E-2</v>
      </c>
      <c r="U2012" s="3">
        <f>Sheet1!$B$17+Sheet1!$B$18*'Portfolio allocation'!K2012</f>
        <v>-4.6703736123052918E-3</v>
      </c>
      <c r="V2012" s="13">
        <f t="shared" si="285"/>
        <v>-4.8111276689250235E-2</v>
      </c>
      <c r="W2012" s="13"/>
      <c r="X2012" s="2">
        <v>35688</v>
      </c>
      <c r="Y2012">
        <v>45.967300000000002</v>
      </c>
      <c r="AA2012" s="2">
        <v>35688</v>
      </c>
      <c r="AB2012">
        <v>559.34</v>
      </c>
      <c r="AC2012">
        <f t="shared" si="286"/>
        <v>-1.5350491145301404E-2</v>
      </c>
      <c r="AD2012">
        <f t="shared" si="281"/>
        <v>-1.5572091145301404E-2</v>
      </c>
      <c r="AE2012">
        <f>Sheet2!$B$17+Sheet2!$B$18*'Portfolio allocation'!K2012</f>
        <v>-3.9447626175808485E-3</v>
      </c>
      <c r="AF2012">
        <f t="shared" si="287"/>
        <v>-1.1627328527720556E-2</v>
      </c>
      <c r="AH2012" s="2">
        <v>35688</v>
      </c>
      <c r="AI2012">
        <v>6.2779999999999996</v>
      </c>
      <c r="AJ2012">
        <v>5.54</v>
      </c>
      <c r="AK2012">
        <v>1.1146400000000001</v>
      </c>
      <c r="AR2012" s="3"/>
    </row>
    <row r="2013" spans="1:44" hidden="1" outlineLevel="1" x14ac:dyDescent="0.2">
      <c r="A2013" s="2">
        <v>35689</v>
      </c>
      <c r="B2013">
        <v>23.77</v>
      </c>
      <c r="E2013" s="2">
        <v>35689</v>
      </c>
      <c r="F2013">
        <v>945.64</v>
      </c>
      <c r="G2013">
        <f t="shared" si="282"/>
        <v>2.8126596866608011E-2</v>
      </c>
      <c r="H2013" s="2">
        <v>35689</v>
      </c>
      <c r="I2013">
        <v>1259.72</v>
      </c>
      <c r="J2013">
        <f t="shared" si="283"/>
        <v>2.812464293292849E-2</v>
      </c>
      <c r="K2013">
        <f t="shared" si="279"/>
        <v>2.7903042932928491E-2</v>
      </c>
      <c r="L2013">
        <v>-2.9416272949544329E-3</v>
      </c>
      <c r="N2013" s="2">
        <v>35689</v>
      </c>
      <c r="O2013">
        <v>17.046900000000001</v>
      </c>
      <c r="Q2013" s="2">
        <v>35689</v>
      </c>
      <c r="R2013">
        <v>17532.169999999998</v>
      </c>
      <c r="S2013" s="8">
        <f t="shared" si="284"/>
        <v>4.3519433367061433E-2</v>
      </c>
      <c r="T2013" s="9">
        <f t="shared" si="280"/>
        <v>4.3297833367061431E-2</v>
      </c>
      <c r="U2013" s="3">
        <f>Sheet1!$B$17+Sheet1!$B$18*'Portfolio allocation'!K2013</f>
        <v>3.2498876894158382E-2</v>
      </c>
      <c r="V2013" s="13">
        <f t="shared" si="285"/>
        <v>1.0798956472903048E-2</v>
      </c>
      <c r="W2013" s="13"/>
      <c r="X2013" s="2">
        <v>35689</v>
      </c>
      <c r="Y2013">
        <v>47.579099999999997</v>
      </c>
      <c r="AA2013" s="2">
        <v>35689</v>
      </c>
      <c r="AB2013">
        <v>578.96</v>
      </c>
      <c r="AC2013">
        <f t="shared" si="286"/>
        <v>3.5077055100654286E-2</v>
      </c>
      <c r="AD2013">
        <f t="shared" si="281"/>
        <v>3.4858255100654288E-2</v>
      </c>
      <c r="AE2013">
        <f>Sheet2!$B$17+Sheet2!$B$18*'Portfolio allocation'!K2013</f>
        <v>2.4865484658332784E-2</v>
      </c>
      <c r="AF2013">
        <f t="shared" si="287"/>
        <v>9.9927704423215039E-3</v>
      </c>
      <c r="AH2013" s="2">
        <v>35689</v>
      </c>
      <c r="AI2013">
        <v>6.0990000000000002</v>
      </c>
      <c r="AJ2013">
        <v>5.47</v>
      </c>
      <c r="AK2013">
        <v>1.11124</v>
      </c>
      <c r="AR2013" s="3"/>
    </row>
    <row r="2014" spans="1:44" hidden="1" outlineLevel="1" x14ac:dyDescent="0.2">
      <c r="A2014" s="2">
        <v>35690</v>
      </c>
      <c r="B2014">
        <v>24.1</v>
      </c>
      <c r="E2014" s="2">
        <v>35690</v>
      </c>
      <c r="F2014">
        <v>943</v>
      </c>
      <c r="G2014">
        <f t="shared" si="282"/>
        <v>-2.7917600778308849E-3</v>
      </c>
      <c r="H2014" s="2">
        <v>35690</v>
      </c>
      <c r="I2014">
        <v>1256.29</v>
      </c>
      <c r="J2014">
        <f t="shared" si="283"/>
        <v>-2.722827294954433E-3</v>
      </c>
      <c r="K2014">
        <f t="shared" si="279"/>
        <v>-2.9416272949544329E-3</v>
      </c>
      <c r="L2014">
        <v>4.374488584642019E-3</v>
      </c>
      <c r="N2014" s="2">
        <v>35690</v>
      </c>
      <c r="O2014">
        <v>16.648399999999999</v>
      </c>
      <c r="Q2014" s="2">
        <v>35690</v>
      </c>
      <c r="R2014">
        <v>17122.39</v>
      </c>
      <c r="S2014" s="8">
        <f t="shared" si="284"/>
        <v>-2.3373033686075351E-2</v>
      </c>
      <c r="T2014" s="9">
        <f t="shared" si="280"/>
        <v>-2.3591833686075352E-2</v>
      </c>
      <c r="U2014" s="3">
        <f>Sheet1!$B$17+Sheet1!$B$18*'Portfolio allocation'!K2014</f>
        <v>-2.8869104991667695E-3</v>
      </c>
      <c r="V2014" s="13">
        <f t="shared" si="285"/>
        <v>-2.0704923186908582E-2</v>
      </c>
      <c r="W2014" s="13"/>
      <c r="X2014" s="2">
        <v>35690</v>
      </c>
      <c r="Y2014">
        <v>47.579099999999997</v>
      </c>
      <c r="AA2014" s="2">
        <v>35690</v>
      </c>
      <c r="AB2014">
        <v>578.96</v>
      </c>
      <c r="AC2014">
        <f t="shared" si="286"/>
        <v>0</v>
      </c>
      <c r="AD2014">
        <f t="shared" si="281"/>
        <v>-2.184E-4</v>
      </c>
      <c r="AE2014">
        <f>Sheet2!$B$17+Sheet2!$B$18*'Portfolio allocation'!K2014</f>
        <v>-2.5623830270088957E-3</v>
      </c>
      <c r="AF2014">
        <f t="shared" si="287"/>
        <v>2.3439830270088956E-3</v>
      </c>
      <c r="AH2014" s="2">
        <v>35690</v>
      </c>
      <c r="AI2014">
        <v>6.0960000000000001</v>
      </c>
      <c r="AJ2014">
        <v>5.46</v>
      </c>
      <c r="AK2014">
        <v>1.1108</v>
      </c>
      <c r="AR2014" s="3"/>
    </row>
    <row r="2015" spans="1:44" hidden="1" outlineLevel="1" x14ac:dyDescent="0.2">
      <c r="A2015" s="2">
        <v>35691</v>
      </c>
      <c r="B2015">
        <v>23.48</v>
      </c>
      <c r="E2015" s="2">
        <v>35691</v>
      </c>
      <c r="F2015">
        <v>947.29</v>
      </c>
      <c r="G2015">
        <f t="shared" si="282"/>
        <v>4.5493107104983554E-3</v>
      </c>
      <c r="H2015" s="2">
        <v>35691</v>
      </c>
      <c r="I2015">
        <v>1262.06</v>
      </c>
      <c r="J2015">
        <f t="shared" si="283"/>
        <v>4.5928885846420187E-3</v>
      </c>
      <c r="K2015">
        <f t="shared" si="279"/>
        <v>4.374488584642019E-3</v>
      </c>
      <c r="L2015">
        <v>3.1962515823336837E-3</v>
      </c>
      <c r="N2015" s="2">
        <v>35691</v>
      </c>
      <c r="O2015">
        <v>16.531300000000002</v>
      </c>
      <c r="Q2015" s="2">
        <v>35691</v>
      </c>
      <c r="R2015">
        <v>17001.87</v>
      </c>
      <c r="S2015" s="8">
        <f t="shared" si="284"/>
        <v>-7.0387369987484627E-3</v>
      </c>
      <c r="T2015" s="9">
        <f t="shared" si="280"/>
        <v>-7.2571369987484624E-3</v>
      </c>
      <c r="U2015" s="3">
        <f>Sheet1!$B$17+Sheet1!$B$18*'Portfolio allocation'!K2015</f>
        <v>5.5063230529398162E-3</v>
      </c>
      <c r="V2015" s="13">
        <f t="shared" si="285"/>
        <v>-1.2763460051688279E-2</v>
      </c>
      <c r="W2015" s="13"/>
      <c r="X2015" s="2">
        <v>35691</v>
      </c>
      <c r="Y2015">
        <v>47.161200000000001</v>
      </c>
      <c r="AA2015" s="2">
        <v>35691</v>
      </c>
      <c r="AB2015">
        <v>573.87</v>
      </c>
      <c r="AC2015">
        <f t="shared" si="286"/>
        <v>-8.7916263645156922E-3</v>
      </c>
      <c r="AD2015">
        <f t="shared" si="281"/>
        <v>-9.0104263645156921E-3</v>
      </c>
      <c r="AE2015">
        <f>Sheet2!$B$17+Sheet2!$B$18*'Portfolio allocation'!K2015</f>
        <v>3.9432938641254878E-3</v>
      </c>
      <c r="AF2015">
        <f t="shared" si="287"/>
        <v>-1.2953720228641181E-2</v>
      </c>
      <c r="AH2015" s="2">
        <v>35691</v>
      </c>
      <c r="AI2015">
        <v>6.1130000000000004</v>
      </c>
      <c r="AJ2015">
        <v>5.47</v>
      </c>
      <c r="AK2015">
        <v>1.10965</v>
      </c>
      <c r="AR2015" s="3"/>
    </row>
    <row r="2016" spans="1:44" hidden="1" outlineLevel="1" x14ac:dyDescent="0.2">
      <c r="A2016" s="2">
        <v>35692</v>
      </c>
      <c r="B2016">
        <v>22.74</v>
      </c>
      <c r="E2016" s="2">
        <v>35692</v>
      </c>
      <c r="F2016">
        <v>950.51</v>
      </c>
      <c r="G2016">
        <f t="shared" si="282"/>
        <v>3.3991702646496424E-3</v>
      </c>
      <c r="H2016" s="2">
        <v>35692</v>
      </c>
      <c r="I2016">
        <v>1266.3699999999999</v>
      </c>
      <c r="J2016">
        <f t="shared" si="283"/>
        <v>3.4150515823336836E-3</v>
      </c>
      <c r="K2016">
        <f t="shared" si="279"/>
        <v>3.1962515823336837E-3</v>
      </c>
      <c r="L2016">
        <v>4.9767537891770323E-3</v>
      </c>
      <c r="N2016" s="2">
        <v>35692</v>
      </c>
      <c r="O2016">
        <v>16.898399999999999</v>
      </c>
      <c r="Q2016" s="2">
        <v>35692</v>
      </c>
      <c r="R2016">
        <v>17379.509999999998</v>
      </c>
      <c r="S2016" s="8">
        <f t="shared" si="284"/>
        <v>2.2211674362878853E-2</v>
      </c>
      <c r="T2016" s="9">
        <f t="shared" si="280"/>
        <v>2.1992874362878851E-2</v>
      </c>
      <c r="U2016" s="3">
        <f>Sheet1!$B$17+Sheet1!$B$18*'Portfolio allocation'!K2016</f>
        <v>4.1546197033951009E-3</v>
      </c>
      <c r="V2016" s="13">
        <f t="shared" si="285"/>
        <v>1.783825465948375E-2</v>
      </c>
      <c r="W2016" s="13"/>
      <c r="X2016" s="2">
        <v>35692</v>
      </c>
      <c r="Y2016">
        <v>47.4</v>
      </c>
      <c r="AA2016" s="2">
        <v>35692</v>
      </c>
      <c r="AB2016">
        <v>576.78</v>
      </c>
      <c r="AC2016">
        <f t="shared" si="286"/>
        <v>5.0708348580688067E-3</v>
      </c>
      <c r="AD2016">
        <f t="shared" si="281"/>
        <v>4.8516348580688066E-3</v>
      </c>
      <c r="AE2016">
        <f>Sheet2!$B$17+Sheet2!$B$18*'Portfolio allocation'!K2016</f>
        <v>2.8955754621283352E-3</v>
      </c>
      <c r="AF2016">
        <f t="shared" si="287"/>
        <v>1.9560593959404714E-3</v>
      </c>
      <c r="AH2016" s="2">
        <v>35692</v>
      </c>
      <c r="AI2016">
        <v>6.09</v>
      </c>
      <c r="AJ2016">
        <v>5.48</v>
      </c>
      <c r="AK2016">
        <v>1.10944</v>
      </c>
      <c r="AR2016" s="3"/>
    </row>
    <row r="2017" spans="1:44" hidden="1" outlineLevel="1" x14ac:dyDescent="0.2">
      <c r="A2017" s="2">
        <v>35695</v>
      </c>
      <c r="B2017">
        <v>22.08</v>
      </c>
      <c r="E2017" s="2">
        <v>35695</v>
      </c>
      <c r="F2017">
        <v>955.43</v>
      </c>
      <c r="G2017">
        <f t="shared" si="282"/>
        <v>5.1761685831817061E-3</v>
      </c>
      <c r="H2017" s="2">
        <v>35695</v>
      </c>
      <c r="I2017">
        <v>1272.95</v>
      </c>
      <c r="J2017">
        <f t="shared" si="283"/>
        <v>5.1959537891770324E-3</v>
      </c>
      <c r="K2017">
        <f t="shared" si="279"/>
        <v>4.9767537891770323E-3</v>
      </c>
      <c r="L2017">
        <v>-3.8791879335402994E-3</v>
      </c>
      <c r="N2017" s="2">
        <v>35695</v>
      </c>
      <c r="O2017">
        <v>16.664000000000001</v>
      </c>
      <c r="Q2017" s="2">
        <v>35695</v>
      </c>
      <c r="R2017">
        <v>17138.46</v>
      </c>
      <c r="S2017" s="8">
        <f t="shared" si="284"/>
        <v>-1.3869781138823756E-2</v>
      </c>
      <c r="T2017" s="9">
        <f t="shared" si="280"/>
        <v>-1.4088981138823755E-2</v>
      </c>
      <c r="U2017" s="3">
        <f>Sheet1!$B$17+Sheet1!$B$18*'Portfolio allocation'!K2017</f>
        <v>6.197256959012451E-3</v>
      </c>
      <c r="V2017" s="13">
        <f t="shared" si="285"/>
        <v>-2.0286238097836206E-2</v>
      </c>
      <c r="W2017" s="13"/>
      <c r="X2017" s="2">
        <v>35695</v>
      </c>
      <c r="Y2017">
        <v>49.608899999999998</v>
      </c>
      <c r="AA2017" s="2">
        <v>35695</v>
      </c>
      <c r="AB2017">
        <v>603.66</v>
      </c>
      <c r="AC2017">
        <f t="shared" si="286"/>
        <v>4.6603557682305174E-2</v>
      </c>
      <c r="AD2017">
        <f t="shared" si="281"/>
        <v>4.6385157682305174E-2</v>
      </c>
      <c r="AE2017">
        <f>Sheet2!$B$17+Sheet2!$B$18*'Portfolio allocation'!K2017</f>
        <v>4.4788434491730492E-3</v>
      </c>
      <c r="AF2017">
        <f t="shared" si="287"/>
        <v>4.1906314233132125E-2</v>
      </c>
      <c r="AH2017" s="2">
        <v>35695</v>
      </c>
      <c r="AI2017">
        <v>6.06</v>
      </c>
      <c r="AJ2017">
        <v>5.46</v>
      </c>
      <c r="AK2017">
        <v>1.0955900000000001</v>
      </c>
      <c r="AR2017" s="3"/>
    </row>
    <row r="2018" spans="1:44" hidden="1" outlineLevel="1" x14ac:dyDescent="0.2">
      <c r="A2018" s="2">
        <v>35696</v>
      </c>
      <c r="B2018">
        <v>22</v>
      </c>
      <c r="E2018" s="2">
        <v>35696</v>
      </c>
      <c r="F2018">
        <v>951.93</v>
      </c>
      <c r="G2018">
        <f t="shared" si="282"/>
        <v>-3.6632720345812775E-3</v>
      </c>
      <c r="H2018" s="2">
        <v>35696</v>
      </c>
      <c r="I2018">
        <v>1268.29</v>
      </c>
      <c r="J2018">
        <f t="shared" si="283"/>
        <v>-3.6607879335402993E-3</v>
      </c>
      <c r="K2018">
        <f t="shared" si="279"/>
        <v>-3.8791879335402994E-3</v>
      </c>
      <c r="L2018">
        <v>-8.0171011109445821E-3</v>
      </c>
      <c r="N2018" s="2">
        <v>35696</v>
      </c>
      <c r="O2018">
        <v>16.9375</v>
      </c>
      <c r="Q2018" s="2">
        <v>35696</v>
      </c>
      <c r="R2018">
        <v>17419.68</v>
      </c>
      <c r="S2018" s="8">
        <f t="shared" si="284"/>
        <v>1.6408708833815844E-2</v>
      </c>
      <c r="T2018" s="9">
        <f t="shared" si="280"/>
        <v>1.6190308833815843E-2</v>
      </c>
      <c r="U2018" s="3">
        <f>Sheet1!$B$17+Sheet1!$B$18*'Portfolio allocation'!K2018</f>
        <v>-3.9625038246988726E-3</v>
      </c>
      <c r="V2018" s="13">
        <f t="shared" si="285"/>
        <v>2.0152812658514714E-2</v>
      </c>
      <c r="W2018" s="13"/>
      <c r="X2018" s="2">
        <v>35696</v>
      </c>
      <c r="Y2018">
        <v>49.310400000000001</v>
      </c>
      <c r="AA2018" s="2">
        <v>35696</v>
      </c>
      <c r="AB2018">
        <v>600.02</v>
      </c>
      <c r="AC2018">
        <f t="shared" si="286"/>
        <v>-6.0298843719974737E-3</v>
      </c>
      <c r="AD2018">
        <f t="shared" si="281"/>
        <v>-6.2490843719974739E-3</v>
      </c>
      <c r="AE2018">
        <f>Sheet2!$B$17+Sheet2!$B$18*'Portfolio allocation'!K2018</f>
        <v>-3.3960858661746564E-3</v>
      </c>
      <c r="AF2018">
        <f t="shared" si="287"/>
        <v>-2.8529985058228175E-3</v>
      </c>
      <c r="AH2018" s="2">
        <v>35696</v>
      </c>
      <c r="AI2018">
        <v>6.0940000000000003</v>
      </c>
      <c r="AJ2018">
        <v>5.48</v>
      </c>
      <c r="AK2018">
        <v>1.09436</v>
      </c>
      <c r="AR2018" s="3"/>
    </row>
    <row r="2019" spans="1:44" hidden="1" outlineLevel="1" x14ac:dyDescent="0.2">
      <c r="A2019" s="2">
        <v>35697</v>
      </c>
      <c r="B2019">
        <v>22.64</v>
      </c>
      <c r="E2019" s="2">
        <v>35697</v>
      </c>
      <c r="F2019">
        <v>944.48</v>
      </c>
      <c r="G2019">
        <f t="shared" si="282"/>
        <v>-7.8262057084028669E-3</v>
      </c>
      <c r="H2019" s="2">
        <v>35697</v>
      </c>
      <c r="I2019">
        <v>1258.4000000000001</v>
      </c>
      <c r="J2019">
        <f t="shared" si="283"/>
        <v>-7.7979011109445828E-3</v>
      </c>
      <c r="K2019">
        <f t="shared" si="279"/>
        <v>-8.0171011109445821E-3</v>
      </c>
      <c r="L2019">
        <v>-7.1716739987285815E-3</v>
      </c>
      <c r="N2019" s="2">
        <v>35697</v>
      </c>
      <c r="O2019">
        <v>16.5547</v>
      </c>
      <c r="Q2019" s="2">
        <v>35697</v>
      </c>
      <c r="R2019">
        <v>17025.97</v>
      </c>
      <c r="S2019" s="8">
        <f t="shared" si="284"/>
        <v>-2.2601448476665453E-2</v>
      </c>
      <c r="T2019" s="9">
        <f t="shared" si="280"/>
        <v>-2.2820648476665453E-2</v>
      </c>
      <c r="U2019" s="3">
        <f>Sheet1!$B$17+Sheet1!$B$18*'Portfolio allocation'!K2019</f>
        <v>-8.7096226904827875E-3</v>
      </c>
      <c r="V2019" s="13">
        <f t="shared" si="285"/>
        <v>-1.4111025786182665E-2</v>
      </c>
      <c r="W2019" s="13"/>
      <c r="X2019" s="2">
        <v>35697</v>
      </c>
      <c r="Y2019">
        <v>48.504399999999997</v>
      </c>
      <c r="AA2019" s="2">
        <v>35697</v>
      </c>
      <c r="AB2019">
        <v>590.22</v>
      </c>
      <c r="AC2019">
        <f t="shared" si="286"/>
        <v>-1.6332788907036377E-2</v>
      </c>
      <c r="AD2019">
        <f t="shared" si="281"/>
        <v>-1.6551188907036378E-2</v>
      </c>
      <c r="AE2019">
        <f>Sheet2!$B$17+Sheet2!$B$18*'Portfolio allocation'!K2019</f>
        <v>-7.0756238312354785E-3</v>
      </c>
      <c r="AF2019">
        <f t="shared" si="287"/>
        <v>-9.4755650758008986E-3</v>
      </c>
      <c r="AH2019" s="2">
        <v>35697</v>
      </c>
      <c r="AI2019">
        <v>6.0389999999999997</v>
      </c>
      <c r="AJ2019">
        <v>5.46</v>
      </c>
      <c r="AK2019">
        <v>1.10866</v>
      </c>
      <c r="AR2019" s="3"/>
    </row>
    <row r="2020" spans="1:44" hidden="1" outlineLevel="1" x14ac:dyDescent="0.2">
      <c r="A2020" s="2">
        <v>35698</v>
      </c>
      <c r="B2020">
        <v>22.96</v>
      </c>
      <c r="E2020" s="2">
        <v>35698</v>
      </c>
      <c r="F2020">
        <v>937.91</v>
      </c>
      <c r="G2020">
        <f t="shared" si="282"/>
        <v>-6.9562087074369616E-3</v>
      </c>
      <c r="H2020" s="2">
        <v>35698</v>
      </c>
      <c r="I2020">
        <v>1249.6500000000001</v>
      </c>
      <c r="J2020">
        <f t="shared" si="283"/>
        <v>-6.9532739987285819E-3</v>
      </c>
      <c r="K2020">
        <f t="shared" si="279"/>
        <v>-7.1716739987285815E-3</v>
      </c>
      <c r="L2020">
        <v>7.8942719961588841E-3</v>
      </c>
      <c r="N2020" s="2">
        <v>35698</v>
      </c>
      <c r="O2020">
        <v>16.593800000000002</v>
      </c>
      <c r="Q2020" s="2">
        <v>35698</v>
      </c>
      <c r="R2020">
        <v>17066.150000000001</v>
      </c>
      <c r="S2020" s="8">
        <f t="shared" si="284"/>
        <v>2.359924280378678E-3</v>
      </c>
      <c r="T2020" s="9">
        <f t="shared" si="280"/>
        <v>2.1415242803786779E-3</v>
      </c>
      <c r="U2020" s="3">
        <f>Sheet1!$B$17+Sheet1!$B$18*'Portfolio allocation'!K2020</f>
        <v>-7.7397272813762661E-3</v>
      </c>
      <c r="V2020" s="13">
        <f t="shared" si="285"/>
        <v>9.8812515617549435E-3</v>
      </c>
      <c r="W2020" s="13"/>
      <c r="X2020" s="2">
        <v>35698</v>
      </c>
      <c r="Y2020">
        <v>48.534300000000002</v>
      </c>
      <c r="AA2020" s="2">
        <v>35698</v>
      </c>
      <c r="AB2020">
        <v>590.58000000000004</v>
      </c>
      <c r="AC2020">
        <f t="shared" si="286"/>
        <v>6.0994205550479741E-4</v>
      </c>
      <c r="AD2020">
        <f t="shared" si="281"/>
        <v>3.8994205550479737E-4</v>
      </c>
      <c r="AE2020">
        <f>Sheet2!$B$17+Sheet2!$B$18*'Portfolio allocation'!K2020</f>
        <v>-6.3238484742566487E-3</v>
      </c>
      <c r="AF2020">
        <f t="shared" si="287"/>
        <v>6.7137905297614464E-3</v>
      </c>
      <c r="AH2020" s="2">
        <v>35698</v>
      </c>
      <c r="AI2020">
        <v>6.1239999999999997</v>
      </c>
      <c r="AJ2020">
        <v>5.5</v>
      </c>
      <c r="AK2020">
        <v>1.1112299999999999</v>
      </c>
      <c r="AR2020" s="3"/>
    </row>
    <row r="2021" spans="1:44" hidden="1" outlineLevel="1" x14ac:dyDescent="0.2">
      <c r="A2021" s="2">
        <v>35699</v>
      </c>
      <c r="B2021">
        <v>22.26</v>
      </c>
      <c r="E2021" s="2">
        <v>35699</v>
      </c>
      <c r="F2021">
        <v>945.22</v>
      </c>
      <c r="G2021">
        <f t="shared" si="282"/>
        <v>7.7939247902252262E-3</v>
      </c>
      <c r="H2021" s="2">
        <v>35699</v>
      </c>
      <c r="I2021">
        <v>1259.79</v>
      </c>
      <c r="J2021">
        <f t="shared" si="283"/>
        <v>8.1142719961588838E-3</v>
      </c>
      <c r="K2021">
        <f t="shared" si="279"/>
        <v>7.8942719961588841E-3</v>
      </c>
      <c r="L2021">
        <v>8.3937465355337828E-3</v>
      </c>
      <c r="N2021" s="2">
        <v>35699</v>
      </c>
      <c r="O2021">
        <v>16.671900000000001</v>
      </c>
      <c r="Q2021" s="2">
        <v>35699</v>
      </c>
      <c r="R2021">
        <v>17146.5</v>
      </c>
      <c r="S2021" s="8">
        <f t="shared" si="284"/>
        <v>4.7081503443950901E-3</v>
      </c>
      <c r="T2021" s="9">
        <f t="shared" si="280"/>
        <v>4.4881503443950903E-3</v>
      </c>
      <c r="U2021" s="3">
        <f>Sheet1!$B$17+Sheet1!$B$18*'Portfolio allocation'!K2021</f>
        <v>9.5443077858061651E-3</v>
      </c>
      <c r="V2021" s="13">
        <f t="shared" si="285"/>
        <v>-5.0561574414110747E-3</v>
      </c>
      <c r="W2021" s="13"/>
      <c r="X2021" s="2">
        <v>35699</v>
      </c>
      <c r="Y2021">
        <v>49.011899999999997</v>
      </c>
      <c r="AA2021" s="2">
        <v>35699</v>
      </c>
      <c r="AB2021">
        <v>596.39</v>
      </c>
      <c r="AC2021">
        <f t="shared" si="286"/>
        <v>9.8377865826813071E-3</v>
      </c>
      <c r="AD2021">
        <f t="shared" si="281"/>
        <v>9.6189865826813072E-3</v>
      </c>
      <c r="AE2021">
        <f>Sheet2!$B$17+Sheet2!$B$18*'Portfolio allocation'!K2021</f>
        <v>7.0731750714426236E-3</v>
      </c>
      <c r="AF2021">
        <f t="shared" si="287"/>
        <v>2.5458115112386836E-3</v>
      </c>
      <c r="AH2021" s="2">
        <v>35699</v>
      </c>
      <c r="AI2021">
        <v>6.0810000000000004</v>
      </c>
      <c r="AJ2021">
        <v>5.47</v>
      </c>
      <c r="AK2021">
        <v>1.1132500000000001</v>
      </c>
      <c r="AR2021" s="3"/>
    </row>
    <row r="2022" spans="1:44" hidden="1" outlineLevel="1" x14ac:dyDescent="0.2">
      <c r="A2022" s="2">
        <v>35702</v>
      </c>
      <c r="B2022">
        <v>22.23</v>
      </c>
      <c r="E2022" s="2">
        <v>35702</v>
      </c>
      <c r="F2022">
        <v>953.34</v>
      </c>
      <c r="G2022">
        <f t="shared" si="282"/>
        <v>8.5905926662575016E-3</v>
      </c>
      <c r="H2022" s="2">
        <v>35702</v>
      </c>
      <c r="I2022">
        <v>1270.6400000000001</v>
      </c>
      <c r="J2022">
        <f t="shared" si="283"/>
        <v>8.6125465355337827E-3</v>
      </c>
      <c r="K2022">
        <f t="shared" si="279"/>
        <v>8.3937465355337828E-3</v>
      </c>
      <c r="L2022">
        <v>-6.5778001888813584E-3</v>
      </c>
      <c r="N2022" s="2">
        <v>35702</v>
      </c>
      <c r="O2022">
        <v>16.8125</v>
      </c>
      <c r="Q2022" s="2">
        <v>35702</v>
      </c>
      <c r="R2022">
        <v>17291.13</v>
      </c>
      <c r="S2022" s="8">
        <f t="shared" si="284"/>
        <v>8.4349575715161329E-3</v>
      </c>
      <c r="T2022" s="9">
        <f t="shared" si="280"/>
        <v>8.216157571516133E-3</v>
      </c>
      <c r="U2022" s="3">
        <f>Sheet1!$B$17+Sheet1!$B$18*'Portfolio allocation'!K2022</f>
        <v>1.0117317635745231E-2</v>
      </c>
      <c r="V2022" s="13">
        <f t="shared" si="285"/>
        <v>-1.9011600642290984E-3</v>
      </c>
      <c r="W2022" s="13"/>
      <c r="X2022" s="2">
        <v>35702</v>
      </c>
      <c r="Y2022">
        <v>50.146099999999997</v>
      </c>
      <c r="AA2022" s="2">
        <v>35702</v>
      </c>
      <c r="AB2022">
        <v>610.19000000000005</v>
      </c>
      <c r="AC2022">
        <f t="shared" si="286"/>
        <v>2.3139220979560449E-2</v>
      </c>
      <c r="AD2022">
        <f t="shared" si="281"/>
        <v>2.2920420979560447E-2</v>
      </c>
      <c r="AE2022">
        <f>Sheet2!$B$17+Sheet2!$B$18*'Portfolio allocation'!K2022</f>
        <v>7.5173205746027656E-3</v>
      </c>
      <c r="AF2022">
        <f t="shared" si="287"/>
        <v>1.5403100404957681E-2</v>
      </c>
      <c r="AH2022" s="2">
        <v>35702</v>
      </c>
      <c r="AI2022">
        <v>6.0940000000000003</v>
      </c>
      <c r="AJ2022">
        <v>5.47</v>
      </c>
      <c r="AK2022">
        <v>1.1158600000000001</v>
      </c>
      <c r="AR2022" s="3"/>
    </row>
    <row r="2023" spans="1:44" hidden="1" outlineLevel="1" x14ac:dyDescent="0.2">
      <c r="A2023" s="2">
        <v>35703</v>
      </c>
      <c r="B2023">
        <v>22.91</v>
      </c>
      <c r="E2023" s="2">
        <v>35703</v>
      </c>
      <c r="F2023">
        <v>947.28</v>
      </c>
      <c r="G2023">
        <f t="shared" si="282"/>
        <v>-6.3565989049028104E-3</v>
      </c>
      <c r="H2023" s="2">
        <v>35703</v>
      </c>
      <c r="I2023">
        <v>1262.56</v>
      </c>
      <c r="J2023">
        <f t="shared" si="283"/>
        <v>-6.3590001888813585E-3</v>
      </c>
      <c r="K2023">
        <f t="shared" si="279"/>
        <v>-6.5778001888813584E-3</v>
      </c>
      <c r="L2023">
        <v>8.4540551514383413E-3</v>
      </c>
      <c r="N2023" s="2">
        <v>35703</v>
      </c>
      <c r="O2023">
        <v>16.539000000000001</v>
      </c>
      <c r="Q2023" s="2">
        <v>35703</v>
      </c>
      <c r="R2023">
        <v>17009.900000000001</v>
      </c>
      <c r="S2023" s="8">
        <f t="shared" si="284"/>
        <v>-1.626440839898835E-2</v>
      </c>
      <c r="T2023" s="9">
        <f t="shared" si="280"/>
        <v>-1.6483208398988352E-2</v>
      </c>
      <c r="U2023" s="3">
        <f>Sheet1!$B$17+Sheet1!$B$18*'Portfolio allocation'!K2023</f>
        <v>-7.0584201959556867E-3</v>
      </c>
      <c r="V2023" s="13">
        <f t="shared" si="285"/>
        <v>-9.4247882030326652E-3</v>
      </c>
      <c r="W2023" s="13"/>
      <c r="X2023" s="2">
        <v>35703</v>
      </c>
      <c r="Y2023">
        <v>50.623699999999999</v>
      </c>
      <c r="AA2023" s="2">
        <v>35703</v>
      </c>
      <c r="AB2023">
        <v>616.01</v>
      </c>
      <c r="AC2023">
        <f t="shared" si="286"/>
        <v>9.5380127501270007E-3</v>
      </c>
      <c r="AD2023">
        <f t="shared" si="281"/>
        <v>9.3192127501270008E-3</v>
      </c>
      <c r="AE2023">
        <f>Sheet2!$B$17+Sheet2!$B$18*'Portfolio allocation'!K2023</f>
        <v>-5.7957607314493105E-3</v>
      </c>
      <c r="AF2023">
        <f t="shared" si="287"/>
        <v>1.511497348157631E-2</v>
      </c>
      <c r="AH2023" s="2">
        <v>35703</v>
      </c>
      <c r="AI2023">
        <v>6.1029999999999998</v>
      </c>
      <c r="AJ2023">
        <v>5.47</v>
      </c>
      <c r="AK2023">
        <v>1.11165</v>
      </c>
      <c r="AR2023" s="3"/>
    </row>
    <row r="2024" spans="1:44" hidden="1" outlineLevel="1" x14ac:dyDescent="0.2">
      <c r="A2024" s="2">
        <v>35704</v>
      </c>
      <c r="B2024">
        <v>22.32</v>
      </c>
      <c r="E2024" s="2">
        <v>35704</v>
      </c>
      <c r="F2024">
        <v>955.41</v>
      </c>
      <c r="G2024">
        <f t="shared" si="282"/>
        <v>8.5824676969850078E-3</v>
      </c>
      <c r="H2024" s="2">
        <v>35704</v>
      </c>
      <c r="I2024">
        <v>1273.51</v>
      </c>
      <c r="J2024">
        <f t="shared" si="283"/>
        <v>8.6728551514383412E-3</v>
      </c>
      <c r="K2024">
        <f t="shared" si="279"/>
        <v>8.4540551514383413E-3</v>
      </c>
      <c r="L2024">
        <v>5.114120991590183E-3</v>
      </c>
      <c r="N2024" s="2">
        <v>35704</v>
      </c>
      <c r="O2024">
        <v>16.734400000000001</v>
      </c>
      <c r="Q2024" s="2">
        <v>35704</v>
      </c>
      <c r="R2024">
        <v>17210.78</v>
      </c>
      <c r="S2024" s="8">
        <f t="shared" si="284"/>
        <v>1.1809593236879579E-2</v>
      </c>
      <c r="T2024" s="9">
        <f t="shared" si="280"/>
        <v>1.1590793236879579E-2</v>
      </c>
      <c r="U2024" s="3">
        <f>Sheet1!$B$17+Sheet1!$B$18*'Portfolio allocation'!K2024</f>
        <v>1.0186505208334523E-2</v>
      </c>
      <c r="V2024" s="13">
        <f t="shared" si="285"/>
        <v>1.4042880285450553E-3</v>
      </c>
      <c r="W2024" s="13"/>
      <c r="X2024" s="2">
        <v>35704</v>
      </c>
      <c r="Y2024">
        <v>49.429699999999997</v>
      </c>
      <c r="AA2024" s="2">
        <v>35704</v>
      </c>
      <c r="AB2024">
        <v>601.48</v>
      </c>
      <c r="AC2024">
        <f t="shared" si="286"/>
        <v>-2.3587279427282004E-2</v>
      </c>
      <c r="AD2024">
        <f t="shared" si="281"/>
        <v>-2.3804879427282002E-2</v>
      </c>
      <c r="AE2024">
        <f>Sheet2!$B$17+Sheet2!$B$18*'Portfolio allocation'!K2024</f>
        <v>7.570948534477046E-3</v>
      </c>
      <c r="AF2024">
        <f t="shared" si="287"/>
        <v>-3.1375827961759049E-2</v>
      </c>
      <c r="AH2024" s="2">
        <v>35704</v>
      </c>
      <c r="AI2024">
        <v>6.0350000000000001</v>
      </c>
      <c r="AJ2024">
        <v>5.44</v>
      </c>
      <c r="AK2024">
        <v>1.10517</v>
      </c>
      <c r="AR2024" s="3"/>
    </row>
    <row r="2025" spans="1:44" hidden="1" outlineLevel="1" x14ac:dyDescent="0.2">
      <c r="A2025" s="2">
        <v>35705</v>
      </c>
      <c r="B2025">
        <v>22.27</v>
      </c>
      <c r="E2025" s="2">
        <v>35705</v>
      </c>
      <c r="F2025">
        <v>960.46</v>
      </c>
      <c r="G2025">
        <f t="shared" si="282"/>
        <v>5.285688866560001E-3</v>
      </c>
      <c r="H2025" s="2">
        <v>35705</v>
      </c>
      <c r="I2025">
        <v>1280.3</v>
      </c>
      <c r="J2025">
        <f t="shared" si="283"/>
        <v>5.3317209915901831E-3</v>
      </c>
      <c r="K2025">
        <f t="shared" si="279"/>
        <v>5.114120991590183E-3</v>
      </c>
      <c r="L2025">
        <v>4.5625296571117201E-3</v>
      </c>
      <c r="N2025" s="2">
        <v>35705</v>
      </c>
      <c r="O2025">
        <v>16.648399999999999</v>
      </c>
      <c r="Q2025" s="2">
        <v>35705</v>
      </c>
      <c r="R2025">
        <v>17122.39</v>
      </c>
      <c r="S2025" s="8">
        <f t="shared" si="284"/>
        <v>-5.1357346965099637E-3</v>
      </c>
      <c r="T2025" s="9">
        <f t="shared" si="280"/>
        <v>-5.3533346965099638E-3</v>
      </c>
      <c r="U2025" s="3">
        <f>Sheet1!$B$17+Sheet1!$B$18*'Portfolio allocation'!K2025</f>
        <v>6.3548480949686889E-3</v>
      </c>
      <c r="V2025" s="13">
        <f t="shared" si="285"/>
        <v>-1.1708182791478653E-2</v>
      </c>
      <c r="W2025" s="13"/>
      <c r="X2025" s="2">
        <v>35705</v>
      </c>
      <c r="Y2025">
        <v>49.937199999999997</v>
      </c>
      <c r="AA2025" s="2">
        <v>35705</v>
      </c>
      <c r="AB2025">
        <v>607.65</v>
      </c>
      <c r="AC2025">
        <f t="shared" si="286"/>
        <v>1.0258030192192624E-2</v>
      </c>
      <c r="AD2025">
        <f t="shared" si="281"/>
        <v>1.0040430192192624E-2</v>
      </c>
      <c r="AE2025">
        <f>Sheet2!$B$17+Sheet2!$B$18*'Portfolio allocation'!K2025</f>
        <v>4.6009938701131164E-3</v>
      </c>
      <c r="AF2025">
        <f t="shared" si="287"/>
        <v>5.4394363220795078E-3</v>
      </c>
      <c r="AH2025" s="2">
        <v>35705</v>
      </c>
      <c r="AI2025">
        <v>6.0010000000000003</v>
      </c>
      <c r="AJ2025">
        <v>5.44</v>
      </c>
      <c r="AK2025">
        <v>1.11016</v>
      </c>
      <c r="AR2025" s="3"/>
    </row>
    <row r="2026" spans="1:44" hidden="1" outlineLevel="1" x14ac:dyDescent="0.2">
      <c r="A2026" s="2">
        <v>35706</v>
      </c>
      <c r="B2026">
        <v>21.54</v>
      </c>
      <c r="E2026" s="2">
        <v>35706</v>
      </c>
      <c r="F2026">
        <v>965.03</v>
      </c>
      <c r="G2026">
        <f t="shared" si="282"/>
        <v>4.7581367261519958E-3</v>
      </c>
      <c r="H2026" s="2">
        <v>35706</v>
      </c>
      <c r="I2026">
        <v>1286.42</v>
      </c>
      <c r="J2026">
        <f t="shared" si="283"/>
        <v>4.7801296571117202E-3</v>
      </c>
      <c r="K2026">
        <f t="shared" si="279"/>
        <v>4.5625296571117201E-3</v>
      </c>
      <c r="L2026">
        <v>7.7199547146345089E-3</v>
      </c>
      <c r="N2026" s="2">
        <v>35706</v>
      </c>
      <c r="O2026">
        <v>16.8672</v>
      </c>
      <c r="Q2026" s="2">
        <v>35706</v>
      </c>
      <c r="R2026">
        <v>17347.37</v>
      </c>
      <c r="S2026" s="8">
        <f t="shared" si="284"/>
        <v>1.3139520826239703E-2</v>
      </c>
      <c r="T2026" s="9">
        <f t="shared" si="280"/>
        <v>1.2921920826239703E-2</v>
      </c>
      <c r="U2026" s="3">
        <f>Sheet1!$B$17+Sheet1!$B$18*'Portfolio allocation'!K2026</f>
        <v>5.7220485368715789E-3</v>
      </c>
      <c r="V2026" s="13">
        <f t="shared" si="285"/>
        <v>7.1998722893681245E-3</v>
      </c>
      <c r="W2026" s="13"/>
      <c r="X2026" s="2">
        <v>35706</v>
      </c>
      <c r="Y2026">
        <v>49.817799999999998</v>
      </c>
      <c r="AA2026" s="2">
        <v>35706</v>
      </c>
      <c r="AB2026">
        <v>606.20000000000005</v>
      </c>
      <c r="AC2026">
        <f t="shared" si="286"/>
        <v>-2.3862420801447071E-3</v>
      </c>
      <c r="AD2026">
        <f t="shared" si="281"/>
        <v>-2.6030420801447071E-3</v>
      </c>
      <c r="AE2026">
        <f>Sheet2!$B$17+Sheet2!$B$18*'Portfolio allocation'!K2026</f>
        <v>4.1105047831271882E-3</v>
      </c>
      <c r="AF2026">
        <f t="shared" si="287"/>
        <v>-6.7135468632718957E-3</v>
      </c>
      <c r="AH2026" s="2">
        <v>35706</v>
      </c>
      <c r="AI2026">
        <v>5.9779999999999998</v>
      </c>
      <c r="AJ2026">
        <v>5.42</v>
      </c>
      <c r="AK2026">
        <v>1.1131800000000001</v>
      </c>
      <c r="AR2026" s="3"/>
    </row>
    <row r="2027" spans="1:44" hidden="1" outlineLevel="1" x14ac:dyDescent="0.2">
      <c r="A2027" s="2">
        <v>35709</v>
      </c>
      <c r="B2027">
        <v>21.61</v>
      </c>
      <c r="E2027" s="2">
        <v>35709</v>
      </c>
      <c r="F2027">
        <v>972.69</v>
      </c>
      <c r="G2027">
        <f t="shared" si="282"/>
        <v>7.937577070143087E-3</v>
      </c>
      <c r="H2027" s="2">
        <v>35709</v>
      </c>
      <c r="I2027">
        <v>1296.6300000000001</v>
      </c>
      <c r="J2027">
        <f t="shared" si="283"/>
        <v>7.9367547146345085E-3</v>
      </c>
      <c r="K2027">
        <f t="shared" si="279"/>
        <v>7.7199547146345089E-3</v>
      </c>
      <c r="L2027">
        <v>1.0558083585910922E-2</v>
      </c>
      <c r="N2027" s="2">
        <v>35709</v>
      </c>
      <c r="O2027">
        <v>16.890599999999999</v>
      </c>
      <c r="Q2027" s="2">
        <v>35709</v>
      </c>
      <c r="R2027">
        <v>17371.48</v>
      </c>
      <c r="S2027" s="8">
        <f t="shared" si="284"/>
        <v>1.389836038546477E-3</v>
      </c>
      <c r="T2027" s="9">
        <f t="shared" si="280"/>
        <v>1.1730360385464769E-3</v>
      </c>
      <c r="U2027" s="3">
        <f>Sheet1!$B$17+Sheet1!$B$18*'Portfolio allocation'!K2027</f>
        <v>9.3443265826539945E-3</v>
      </c>
      <c r="V2027" s="13">
        <f t="shared" si="285"/>
        <v>-8.1712905441075172E-3</v>
      </c>
      <c r="W2027" s="13"/>
      <c r="X2027" s="2">
        <v>35709</v>
      </c>
      <c r="Y2027">
        <v>50.056600000000003</v>
      </c>
      <c r="AA2027" s="2">
        <v>35709</v>
      </c>
      <c r="AB2027">
        <v>609.1</v>
      </c>
      <c r="AC2027">
        <f t="shared" si="286"/>
        <v>4.7838997030682506E-3</v>
      </c>
      <c r="AD2027">
        <f t="shared" si="281"/>
        <v>4.5678997030682506E-3</v>
      </c>
      <c r="AE2027">
        <f>Sheet2!$B$17+Sheet2!$B$18*'Portfolio allocation'!K2027</f>
        <v>6.9181676974750797E-3</v>
      </c>
      <c r="AF2027">
        <f t="shared" si="287"/>
        <v>-2.3502679944068291E-3</v>
      </c>
      <c r="AH2027" s="2">
        <v>35709</v>
      </c>
      <c r="AI2027">
        <v>5.9550000000000001</v>
      </c>
      <c r="AJ2027">
        <v>5.4</v>
      </c>
      <c r="AK2027">
        <v>1.1130599999999999</v>
      </c>
      <c r="AR2027" s="3"/>
    </row>
    <row r="2028" spans="1:44" hidden="1" outlineLevel="1" x14ac:dyDescent="0.2">
      <c r="A2028" s="2">
        <v>35710</v>
      </c>
      <c r="B2028">
        <v>20.29</v>
      </c>
      <c r="E2028" s="2">
        <v>35710</v>
      </c>
      <c r="F2028">
        <v>983.12</v>
      </c>
      <c r="G2028">
        <f t="shared" si="282"/>
        <v>1.0722840781749454E-2</v>
      </c>
      <c r="H2028" s="2">
        <v>35710</v>
      </c>
      <c r="I2028">
        <v>1310.5999999999999</v>
      </c>
      <c r="J2028">
        <f t="shared" si="283"/>
        <v>1.0774083585910921E-2</v>
      </c>
      <c r="K2028">
        <f t="shared" si="279"/>
        <v>1.0558083585910922E-2</v>
      </c>
      <c r="L2028">
        <v>-9.3865718907370239E-3</v>
      </c>
      <c r="N2028" s="2">
        <v>35710</v>
      </c>
      <c r="O2028">
        <v>17.0703</v>
      </c>
      <c r="Q2028" s="2">
        <v>35710</v>
      </c>
      <c r="R2028">
        <v>17556.28</v>
      </c>
      <c r="S2028" s="8">
        <f t="shared" si="284"/>
        <v>1.0638126400283721E-2</v>
      </c>
      <c r="T2028" s="9">
        <f t="shared" si="280"/>
        <v>1.0422126400283721E-2</v>
      </c>
      <c r="U2028" s="3">
        <f>Sheet1!$B$17+Sheet1!$B$18*'Portfolio allocation'!K2028</f>
        <v>1.2600299951533101E-2</v>
      </c>
      <c r="V2028" s="13">
        <f t="shared" si="285"/>
        <v>-2.1781735512493797E-3</v>
      </c>
      <c r="W2028" s="13"/>
      <c r="X2028" s="2">
        <v>35710</v>
      </c>
      <c r="Y2028">
        <v>51.011699999999998</v>
      </c>
      <c r="AA2028" s="2">
        <v>35710</v>
      </c>
      <c r="AB2028">
        <v>620.73</v>
      </c>
      <c r="AC2028">
        <f t="shared" si="286"/>
        <v>1.9093744869479456E-2</v>
      </c>
      <c r="AD2028">
        <f t="shared" si="281"/>
        <v>1.8878544869479458E-2</v>
      </c>
      <c r="AE2028">
        <f>Sheet2!$B$17+Sheet2!$B$18*'Portfolio allocation'!K2028</f>
        <v>9.4419042970302416E-3</v>
      </c>
      <c r="AF2028">
        <f t="shared" si="287"/>
        <v>9.4366405724492161E-3</v>
      </c>
      <c r="AH2028" s="2">
        <v>35710</v>
      </c>
      <c r="AI2028">
        <v>5.9249999999999998</v>
      </c>
      <c r="AJ2028">
        <v>5.38</v>
      </c>
      <c r="AK2028">
        <v>1.11785</v>
      </c>
      <c r="AR2028" s="3"/>
    </row>
    <row r="2029" spans="1:44" hidden="1" outlineLevel="1" x14ac:dyDescent="0.2">
      <c r="A2029" s="2">
        <v>35711</v>
      </c>
      <c r="B2029">
        <v>20.77</v>
      </c>
      <c r="E2029" s="2">
        <v>35711</v>
      </c>
      <c r="F2029">
        <v>973.84</v>
      </c>
      <c r="G2029">
        <f t="shared" si="282"/>
        <v>-9.4393359915371233E-3</v>
      </c>
      <c r="H2029" s="2">
        <v>35711</v>
      </c>
      <c r="I2029">
        <v>1298.58</v>
      </c>
      <c r="J2029">
        <f t="shared" si="283"/>
        <v>-9.1713718907370234E-3</v>
      </c>
      <c r="K2029">
        <f t="shared" si="279"/>
        <v>-9.3865718907370239E-3</v>
      </c>
      <c r="L2029">
        <v>-3.498906399297667E-3</v>
      </c>
      <c r="N2029" s="2">
        <v>35711</v>
      </c>
      <c r="O2029">
        <v>17.375</v>
      </c>
      <c r="Q2029" s="2">
        <v>35711</v>
      </c>
      <c r="R2029">
        <v>17869.64</v>
      </c>
      <c r="S2029" s="8">
        <f t="shared" si="284"/>
        <v>1.7848883704292717E-2</v>
      </c>
      <c r="T2029" s="9">
        <f t="shared" si="280"/>
        <v>1.7633683704292719E-2</v>
      </c>
      <c r="U2029" s="3">
        <f>Sheet1!$B$17+Sheet1!$B$18*'Portfolio allocation'!K2029</f>
        <v>-1.0280714276065696E-2</v>
      </c>
      <c r="V2029" s="13">
        <f t="shared" si="285"/>
        <v>2.7914397980358413E-2</v>
      </c>
      <c r="W2029" s="13"/>
      <c r="X2029" s="2">
        <v>35711</v>
      </c>
      <c r="Y2029">
        <v>50.265500000000003</v>
      </c>
      <c r="AA2029" s="2">
        <v>35711</v>
      </c>
      <c r="AB2029">
        <v>611.65</v>
      </c>
      <c r="AC2029">
        <f t="shared" si="286"/>
        <v>-1.4627938072914182E-2</v>
      </c>
      <c r="AD2029">
        <f t="shared" si="281"/>
        <v>-1.4846338072914182E-2</v>
      </c>
      <c r="AE2029">
        <f>Sheet2!$B$17+Sheet2!$B$18*'Portfolio allocation'!K2029</f>
        <v>-8.2933921869864126E-3</v>
      </c>
      <c r="AF2029">
        <f t="shared" si="287"/>
        <v>-6.5529458859277696E-3</v>
      </c>
      <c r="AH2029" s="2">
        <v>35711</v>
      </c>
      <c r="AI2029">
        <v>6.077</v>
      </c>
      <c r="AJ2029">
        <v>5.46</v>
      </c>
      <c r="AK2029">
        <v>1.11863</v>
      </c>
      <c r="AR2029" s="3"/>
    </row>
    <row r="2030" spans="1:44" hidden="1" outlineLevel="1" x14ac:dyDescent="0.2">
      <c r="A2030" s="2">
        <v>35712</v>
      </c>
      <c r="B2030">
        <v>22.31</v>
      </c>
      <c r="E2030" s="2">
        <v>35712</v>
      </c>
      <c r="F2030">
        <v>970.62</v>
      </c>
      <c r="G2030">
        <f t="shared" si="282"/>
        <v>-3.3064979873490552E-3</v>
      </c>
      <c r="H2030" s="2">
        <v>35712</v>
      </c>
      <c r="I2030">
        <v>1294.32</v>
      </c>
      <c r="J2030">
        <f t="shared" si="283"/>
        <v>-3.2805063992976669E-3</v>
      </c>
      <c r="K2030">
        <f t="shared" si="279"/>
        <v>-3.498906399297667E-3</v>
      </c>
      <c r="L2030">
        <v>-3.9122589035168994E-3</v>
      </c>
      <c r="N2030" s="2">
        <v>35712</v>
      </c>
      <c r="O2030">
        <v>17.3672</v>
      </c>
      <c r="Q2030" s="2">
        <v>35712</v>
      </c>
      <c r="R2030">
        <v>17861.61</v>
      </c>
      <c r="S2030" s="8">
        <f t="shared" si="284"/>
        <v>-4.4936551603713681E-4</v>
      </c>
      <c r="T2030" s="9">
        <f t="shared" si="280"/>
        <v>-6.6776551603713681E-4</v>
      </c>
      <c r="U2030" s="3">
        <f>Sheet1!$B$17+Sheet1!$B$18*'Portfolio allocation'!K2030</f>
        <v>-3.5262352110000017E-3</v>
      </c>
      <c r="V2030" s="13">
        <f t="shared" si="285"/>
        <v>2.8584696949628648E-3</v>
      </c>
      <c r="W2030" s="13"/>
      <c r="X2030" s="2">
        <v>35712</v>
      </c>
      <c r="Y2030">
        <v>49.966999999999999</v>
      </c>
      <c r="AA2030" s="2">
        <v>35712</v>
      </c>
      <c r="AB2030">
        <v>608.02</v>
      </c>
      <c r="AC2030">
        <f t="shared" si="286"/>
        <v>-5.9347666148941158E-3</v>
      </c>
      <c r="AD2030">
        <f t="shared" si="281"/>
        <v>-6.153966614894116E-3</v>
      </c>
      <c r="AE2030">
        <f>Sheet2!$B$17+Sheet2!$B$18*'Portfolio allocation'!K2030</f>
        <v>-3.0579298240667112E-3</v>
      </c>
      <c r="AF2030">
        <f t="shared" si="287"/>
        <v>-3.0960367908274048E-3</v>
      </c>
      <c r="AH2030" s="2">
        <v>35712</v>
      </c>
      <c r="AI2030">
        <v>6.0679999999999996</v>
      </c>
      <c r="AJ2030">
        <v>5.48</v>
      </c>
      <c r="AK2030">
        <v>1.1268100000000001</v>
      </c>
      <c r="AR2030" s="3"/>
    </row>
    <row r="2031" spans="1:44" hidden="1" outlineLevel="1" x14ac:dyDescent="0.2">
      <c r="A2031" s="2">
        <v>35713</v>
      </c>
      <c r="B2031">
        <v>19.75</v>
      </c>
      <c r="E2031" s="2">
        <v>35713</v>
      </c>
      <c r="F2031">
        <v>966.98</v>
      </c>
      <c r="G2031">
        <f t="shared" si="282"/>
        <v>-3.7501802971297016E-3</v>
      </c>
      <c r="H2031" s="2">
        <v>35713</v>
      </c>
      <c r="I2031">
        <v>1289.54</v>
      </c>
      <c r="J2031">
        <f t="shared" si="283"/>
        <v>-3.6930589035168992E-3</v>
      </c>
      <c r="K2031">
        <f t="shared" si="279"/>
        <v>-3.9122589035168994E-3</v>
      </c>
      <c r="L2031">
        <v>9.3385078089862589E-4</v>
      </c>
      <c r="N2031" s="2">
        <v>35713</v>
      </c>
      <c r="O2031">
        <v>17.0625</v>
      </c>
      <c r="Q2031" s="2">
        <v>35713</v>
      </c>
      <c r="R2031">
        <v>17548.240000000002</v>
      </c>
      <c r="S2031" s="8">
        <f t="shared" si="284"/>
        <v>-1.754433111012943E-2</v>
      </c>
      <c r="T2031" s="9">
        <f t="shared" si="280"/>
        <v>-1.7763531110129429E-2</v>
      </c>
      <c r="U2031" s="3">
        <f>Sheet1!$B$17+Sheet1!$B$18*'Portfolio allocation'!K2031</f>
        <v>-4.0004436795858644E-3</v>
      </c>
      <c r="V2031" s="13">
        <f t="shared" si="285"/>
        <v>-1.3763087430543565E-2</v>
      </c>
      <c r="W2031" s="13"/>
      <c r="X2031" s="2">
        <v>35713</v>
      </c>
      <c r="Y2031">
        <v>50.116300000000003</v>
      </c>
      <c r="AA2031" s="2">
        <v>35713</v>
      </c>
      <c r="AB2031">
        <v>609.83000000000004</v>
      </c>
      <c r="AC2031">
        <f t="shared" si="286"/>
        <v>2.9768757606658536E-3</v>
      </c>
      <c r="AD2031">
        <f t="shared" si="281"/>
        <v>2.7552757606658534E-3</v>
      </c>
      <c r="AE2031">
        <f>Sheet2!$B$17+Sheet2!$B$18*'Portfolio allocation'!K2031</f>
        <v>-3.4254934163946006E-3</v>
      </c>
      <c r="AF2031">
        <f t="shared" si="287"/>
        <v>6.180769177060454E-3</v>
      </c>
      <c r="AH2031" s="2">
        <v>35713</v>
      </c>
      <c r="AI2031">
        <v>6.1449999999999996</v>
      </c>
      <c r="AJ2031">
        <v>5.54</v>
      </c>
      <c r="AK2031">
        <v>1.12008</v>
      </c>
      <c r="AR2031" s="3"/>
    </row>
    <row r="2032" spans="1:44" hidden="1" outlineLevel="1" x14ac:dyDescent="0.2">
      <c r="A2032" s="2">
        <v>35716</v>
      </c>
      <c r="B2032">
        <v>20.260000000000002</v>
      </c>
      <c r="E2032" s="2">
        <v>35716</v>
      </c>
      <c r="F2032">
        <v>968.1</v>
      </c>
      <c r="G2032">
        <f t="shared" si="282"/>
        <v>1.1582452584335545E-3</v>
      </c>
      <c r="H2032" s="2">
        <v>35716</v>
      </c>
      <c r="I2032">
        <v>1291.03</v>
      </c>
      <c r="J2032">
        <f t="shared" si="283"/>
        <v>1.1554507808986259E-3</v>
      </c>
      <c r="K2032">
        <f t="shared" si="279"/>
        <v>9.3385078089862589E-4</v>
      </c>
      <c r="L2032">
        <v>2.0324142366946901E-3</v>
      </c>
      <c r="N2032" s="2">
        <v>35716</v>
      </c>
      <c r="O2032">
        <v>17.093800000000002</v>
      </c>
      <c r="Q2032" s="2">
        <v>35716</v>
      </c>
      <c r="R2032">
        <v>17580.38</v>
      </c>
      <c r="S2032" s="8">
        <f t="shared" si="284"/>
        <v>1.8315227054108707E-3</v>
      </c>
      <c r="T2032" s="9">
        <f t="shared" si="280"/>
        <v>1.6099227054108707E-3</v>
      </c>
      <c r="U2032" s="3">
        <f>Sheet1!$B$17+Sheet1!$B$18*'Portfolio allocation'!K2032</f>
        <v>1.559136167127636E-3</v>
      </c>
      <c r="V2032" s="13">
        <f t="shared" si="285"/>
        <v>5.0786538283234756E-5</v>
      </c>
      <c r="W2032" s="13"/>
      <c r="X2032" s="2">
        <v>35716</v>
      </c>
      <c r="Y2032">
        <v>49.907299999999999</v>
      </c>
      <c r="AA2032" s="2">
        <v>35716</v>
      </c>
      <c r="AB2032">
        <v>607.29</v>
      </c>
      <c r="AC2032">
        <f t="shared" si="286"/>
        <v>-4.1650951904630418E-3</v>
      </c>
      <c r="AD2032">
        <f t="shared" si="281"/>
        <v>-4.3866951904630415E-3</v>
      </c>
      <c r="AE2032">
        <f>Sheet2!$B$17+Sheet2!$B$18*'Portfolio allocation'!K2032</f>
        <v>8.8379095042759705E-4</v>
      </c>
      <c r="AF2032">
        <f t="shared" si="287"/>
        <v>-5.270486140890639E-3</v>
      </c>
      <c r="AH2032" s="2">
        <v>35716</v>
      </c>
      <c r="AI2032">
        <v>6.1449999999999996</v>
      </c>
      <c r="AJ2032">
        <v>5.54</v>
      </c>
      <c r="AK2032">
        <v>1.12035</v>
      </c>
      <c r="AR2032" s="3"/>
    </row>
    <row r="2033" spans="1:44" hidden="1" outlineLevel="1" x14ac:dyDescent="0.2">
      <c r="A2033" s="2">
        <v>35717</v>
      </c>
      <c r="B2033">
        <v>19.989999999999998</v>
      </c>
      <c r="E2033" s="2">
        <v>35717</v>
      </c>
      <c r="F2033">
        <v>970.28</v>
      </c>
      <c r="G2033">
        <f t="shared" si="282"/>
        <v>2.2518334882759561E-3</v>
      </c>
      <c r="H2033" s="2">
        <v>35717</v>
      </c>
      <c r="I2033">
        <v>1293.94</v>
      </c>
      <c r="J2033">
        <f t="shared" si="283"/>
        <v>2.2540142366946903E-3</v>
      </c>
      <c r="K2033">
        <f t="shared" si="279"/>
        <v>2.0324142366946901E-3</v>
      </c>
      <c r="L2033">
        <v>-4.9033701717234885E-3</v>
      </c>
      <c r="N2033" s="2">
        <v>35717</v>
      </c>
      <c r="O2033">
        <v>17.085899999999999</v>
      </c>
      <c r="Q2033" s="2">
        <v>35717</v>
      </c>
      <c r="R2033">
        <v>17572.349999999999</v>
      </c>
      <c r="S2033" s="8">
        <f t="shared" si="284"/>
        <v>-4.5675918267995552E-4</v>
      </c>
      <c r="T2033" s="9">
        <f t="shared" si="280"/>
        <v>-6.7835918267995549E-4</v>
      </c>
      <c r="U2033" s="3">
        <f>Sheet1!$B$17+Sheet1!$B$18*'Portfolio allocation'!K2033</f>
        <v>2.8194360049172851E-3</v>
      </c>
      <c r="V2033" s="13">
        <f t="shared" si="285"/>
        <v>-3.4977951875972404E-3</v>
      </c>
      <c r="W2033" s="13"/>
      <c r="X2033" s="2">
        <v>35717</v>
      </c>
      <c r="Y2033">
        <v>49.340200000000003</v>
      </c>
      <c r="AA2033" s="2">
        <v>35717</v>
      </c>
      <c r="AB2033">
        <v>600.39</v>
      </c>
      <c r="AC2033">
        <f t="shared" si="286"/>
        <v>-1.1361952279800414E-2</v>
      </c>
      <c r="AD2033">
        <f t="shared" si="281"/>
        <v>-1.1581952279800413E-2</v>
      </c>
      <c r="AE2033">
        <f>Sheet2!$B$17+Sheet2!$B$18*'Portfolio allocation'!K2033</f>
        <v>1.8606616022100288E-3</v>
      </c>
      <c r="AF2033">
        <f t="shared" si="287"/>
        <v>-1.3442613882010443E-2</v>
      </c>
      <c r="AH2033" s="2">
        <v>35717</v>
      </c>
      <c r="AI2033">
        <v>6.0640000000000001</v>
      </c>
      <c r="AJ2033">
        <v>5.5</v>
      </c>
      <c r="AK2033">
        <v>1.1179699999999999</v>
      </c>
      <c r="AR2033" s="3"/>
    </row>
    <row r="2034" spans="1:44" hidden="1" outlineLevel="1" x14ac:dyDescent="0.2">
      <c r="A2034" s="2">
        <v>35718</v>
      </c>
      <c r="B2034">
        <v>20.05</v>
      </c>
      <c r="E2034" s="2">
        <v>35718</v>
      </c>
      <c r="F2034">
        <v>965.72</v>
      </c>
      <c r="G2034">
        <f t="shared" si="282"/>
        <v>-4.6996743208145286E-3</v>
      </c>
      <c r="H2034" s="2">
        <v>35718</v>
      </c>
      <c r="I2034">
        <v>1287.8800000000001</v>
      </c>
      <c r="J2034">
        <f t="shared" si="283"/>
        <v>-4.6833701717234888E-3</v>
      </c>
      <c r="K2034">
        <f t="shared" si="279"/>
        <v>-4.9033701717234885E-3</v>
      </c>
      <c r="L2034">
        <v>-1.1060319209864257E-2</v>
      </c>
      <c r="N2034" s="2">
        <v>35718</v>
      </c>
      <c r="O2034">
        <v>16.968699999999998</v>
      </c>
      <c r="Q2034" s="2">
        <v>35718</v>
      </c>
      <c r="R2034">
        <v>17451.82</v>
      </c>
      <c r="S2034" s="8">
        <f t="shared" si="284"/>
        <v>-6.8590712113063557E-3</v>
      </c>
      <c r="T2034" s="9">
        <f t="shared" si="280"/>
        <v>-7.0790712113063554E-3</v>
      </c>
      <c r="U2034" s="3">
        <f>Sheet1!$B$17+Sheet1!$B$18*'Portfolio allocation'!K2034</f>
        <v>-5.1374716445722925E-3</v>
      </c>
      <c r="V2034" s="13">
        <f t="shared" si="285"/>
        <v>-1.9415995667340629E-3</v>
      </c>
      <c r="W2034" s="13"/>
      <c r="X2034" s="2">
        <v>35718</v>
      </c>
      <c r="Y2034">
        <v>48.564100000000003</v>
      </c>
      <c r="AA2034" s="2">
        <v>35718</v>
      </c>
      <c r="AB2034">
        <v>590.94000000000005</v>
      </c>
      <c r="AC2034">
        <f t="shared" si="286"/>
        <v>-1.5739769150052374E-2</v>
      </c>
      <c r="AD2034">
        <f t="shared" si="281"/>
        <v>-1.5960569150052374E-2</v>
      </c>
      <c r="AE2034">
        <f>Sheet2!$B$17+Sheet2!$B$18*'Portfolio allocation'!K2034</f>
        <v>-4.3068148416192317E-3</v>
      </c>
      <c r="AF2034">
        <f t="shared" si="287"/>
        <v>-1.1653754308433142E-2</v>
      </c>
      <c r="AH2034" s="2">
        <v>35718</v>
      </c>
      <c r="AI2034">
        <v>6.1040000000000001</v>
      </c>
      <c r="AJ2034">
        <v>5.52</v>
      </c>
      <c r="AK2034">
        <v>1.1215999999999999</v>
      </c>
      <c r="AR2034" s="3"/>
    </row>
    <row r="2035" spans="1:44" hidden="1" outlineLevel="1" x14ac:dyDescent="0.2">
      <c r="A2035" s="2">
        <v>35719</v>
      </c>
      <c r="B2035">
        <v>20.53</v>
      </c>
      <c r="E2035" s="2">
        <v>35719</v>
      </c>
      <c r="F2035">
        <v>955.23</v>
      </c>
      <c r="G2035">
        <f t="shared" si="282"/>
        <v>-1.0862361761173056E-2</v>
      </c>
      <c r="H2035" s="2">
        <v>35719</v>
      </c>
      <c r="I2035">
        <v>1273.92</v>
      </c>
      <c r="J2035">
        <f t="shared" si="283"/>
        <v>-1.0839519209864257E-2</v>
      </c>
      <c r="K2035">
        <f t="shared" si="279"/>
        <v>-1.1060319209864257E-2</v>
      </c>
      <c r="L2035">
        <v>-1.1806684853052021E-2</v>
      </c>
      <c r="N2035" s="2">
        <v>35719</v>
      </c>
      <c r="O2035">
        <v>16.738299999999999</v>
      </c>
      <c r="Q2035" s="2">
        <v>35719</v>
      </c>
      <c r="R2035">
        <v>17214.79</v>
      </c>
      <c r="S2035" s="8">
        <f t="shared" si="284"/>
        <v>-1.3581964517167755E-2</v>
      </c>
      <c r="T2035" s="9">
        <f t="shared" si="280"/>
        <v>-1.3802764517167755E-2</v>
      </c>
      <c r="U2035" s="3">
        <f>Sheet1!$B$17+Sheet1!$B$18*'Portfolio allocation'!K2035</f>
        <v>-1.2200879618966473E-2</v>
      </c>
      <c r="V2035" s="13">
        <f t="shared" si="285"/>
        <v>-1.601884898201282E-3</v>
      </c>
      <c r="W2035" s="13"/>
      <c r="X2035" s="2">
        <v>35719</v>
      </c>
      <c r="Y2035">
        <v>47.698500000000003</v>
      </c>
      <c r="AA2035" s="2">
        <v>35719</v>
      </c>
      <c r="AB2035">
        <v>580.41</v>
      </c>
      <c r="AC2035">
        <f t="shared" si="286"/>
        <v>-1.7819067925677889E-2</v>
      </c>
      <c r="AD2035">
        <f t="shared" si="281"/>
        <v>-1.8039467925677889E-2</v>
      </c>
      <c r="AE2035">
        <f>Sheet2!$B$17+Sheet2!$B$18*'Portfolio allocation'!K2035</f>
        <v>-9.7817310043104462E-3</v>
      </c>
      <c r="AF2035">
        <f t="shared" si="287"/>
        <v>-8.2577369213674423E-3</v>
      </c>
      <c r="AH2035" s="2">
        <v>35719</v>
      </c>
      <c r="AI2035">
        <v>6.0940000000000003</v>
      </c>
      <c r="AJ2035">
        <v>5.51</v>
      </c>
      <c r="AK2035">
        <v>1.1256200000000001</v>
      </c>
      <c r="AR2035" s="3"/>
    </row>
    <row r="2036" spans="1:44" hidden="1" outlineLevel="1" x14ac:dyDescent="0.2">
      <c r="A2036" s="2">
        <v>35720</v>
      </c>
      <c r="B2036">
        <v>21.69</v>
      </c>
      <c r="E2036" s="2">
        <v>35720</v>
      </c>
      <c r="F2036">
        <v>944.16</v>
      </c>
      <c r="G2036">
        <f t="shared" si="282"/>
        <v>-1.1588832009045036E-2</v>
      </c>
      <c r="H2036" s="2">
        <v>35720</v>
      </c>
      <c r="I2036">
        <v>1259.1600000000001</v>
      </c>
      <c r="J2036">
        <f t="shared" si="283"/>
        <v>-1.158628485305202E-2</v>
      </c>
      <c r="K2036">
        <f t="shared" si="279"/>
        <v>-1.1806684853052021E-2</v>
      </c>
      <c r="L2036">
        <v>1.1912674176435002E-2</v>
      </c>
      <c r="N2036" s="2">
        <v>35720</v>
      </c>
      <c r="O2036">
        <v>16.531300000000002</v>
      </c>
      <c r="Q2036" s="2">
        <v>35720</v>
      </c>
      <c r="R2036">
        <v>17001.87</v>
      </c>
      <c r="S2036" s="8">
        <f t="shared" si="284"/>
        <v>-1.236843435208923E-2</v>
      </c>
      <c r="T2036" s="9">
        <f t="shared" si="280"/>
        <v>-1.2588834352089231E-2</v>
      </c>
      <c r="U2036" s="3">
        <f>Sheet1!$B$17+Sheet1!$B$18*'Portfolio allocation'!K2036</f>
        <v>-1.3057129200252315E-2</v>
      </c>
      <c r="V2036" s="13">
        <f t="shared" si="285"/>
        <v>4.6829484816308421E-4</v>
      </c>
      <c r="W2036" s="13"/>
      <c r="X2036" s="2">
        <v>35720</v>
      </c>
      <c r="Y2036">
        <v>45.579300000000003</v>
      </c>
      <c r="AA2036" s="2">
        <v>35720</v>
      </c>
      <c r="AB2036">
        <v>554.62</v>
      </c>
      <c r="AC2036">
        <f t="shared" si="286"/>
        <v>-4.4434106924415406E-2</v>
      </c>
      <c r="AD2036">
        <f t="shared" si="281"/>
        <v>-4.4656506924415404E-2</v>
      </c>
      <c r="AE2036">
        <f>Sheet2!$B$17+Sheet2!$B$18*'Portfolio allocation'!K2036</f>
        <v>-1.044541837574272E-2</v>
      </c>
      <c r="AF2036">
        <f t="shared" si="287"/>
        <v>-3.4211088548672684E-2</v>
      </c>
      <c r="AH2036" s="2">
        <v>35720</v>
      </c>
      <c r="AI2036">
        <v>6.16</v>
      </c>
      <c r="AJ2036">
        <v>5.56</v>
      </c>
      <c r="AK2036">
        <v>1.1106100000000001</v>
      </c>
      <c r="AR2036" s="3"/>
    </row>
    <row r="2037" spans="1:44" hidden="1" outlineLevel="1" x14ac:dyDescent="0.2">
      <c r="A2037" s="2">
        <v>35723</v>
      </c>
      <c r="B2037">
        <v>20.72</v>
      </c>
      <c r="E2037" s="2">
        <v>35723</v>
      </c>
      <c r="F2037">
        <v>955.61</v>
      </c>
      <c r="G2037">
        <f t="shared" si="282"/>
        <v>1.2127181833587519E-2</v>
      </c>
      <c r="H2037" s="2">
        <v>35723</v>
      </c>
      <c r="I2037">
        <v>1274.44</v>
      </c>
      <c r="J2037">
        <f t="shared" si="283"/>
        <v>1.2135074176435001E-2</v>
      </c>
      <c r="K2037">
        <f t="shared" si="279"/>
        <v>1.1912674176435002E-2</v>
      </c>
      <c r="L2037">
        <v>1.7228401920843694E-2</v>
      </c>
      <c r="N2037" s="2">
        <v>35723</v>
      </c>
      <c r="O2037">
        <v>16.578099999999999</v>
      </c>
      <c r="Q2037" s="2">
        <v>35723</v>
      </c>
      <c r="R2037">
        <v>17050.080000000002</v>
      </c>
      <c r="S2037" s="8">
        <f t="shared" si="284"/>
        <v>2.8355704401930026E-3</v>
      </c>
      <c r="T2037" s="9">
        <f t="shared" si="280"/>
        <v>2.6131704401930024E-3</v>
      </c>
      <c r="U2037" s="3">
        <f>Sheet1!$B$17+Sheet1!$B$18*'Portfolio allocation'!K2037</f>
        <v>1.4154320606873201E-2</v>
      </c>
      <c r="V2037" s="13">
        <f t="shared" si="285"/>
        <v>-1.1541150166680197E-2</v>
      </c>
      <c r="W2037" s="13"/>
      <c r="X2037" s="2">
        <v>35723</v>
      </c>
      <c r="Y2037">
        <v>46.564300000000003</v>
      </c>
      <c r="AA2037" s="2">
        <v>35723</v>
      </c>
      <c r="AB2037">
        <v>566.61</v>
      </c>
      <c r="AC2037">
        <f t="shared" si="286"/>
        <v>2.1618405394684626E-2</v>
      </c>
      <c r="AD2037">
        <f t="shared" si="281"/>
        <v>2.1396005394684624E-2</v>
      </c>
      <c r="AE2037">
        <f>Sheet2!$B$17+Sheet2!$B$18*'Portfolio allocation'!K2037</f>
        <v>1.0646440808855786E-2</v>
      </c>
      <c r="AF2037">
        <f t="shared" si="287"/>
        <v>1.0749564585828838E-2</v>
      </c>
      <c r="AH2037" s="2">
        <v>35723</v>
      </c>
      <c r="AI2037">
        <v>6.141</v>
      </c>
      <c r="AJ2037">
        <v>5.56</v>
      </c>
      <c r="AK2037">
        <v>1.10928</v>
      </c>
      <c r="AR2037" s="3"/>
    </row>
    <row r="2038" spans="1:44" hidden="1" outlineLevel="1" x14ac:dyDescent="0.2">
      <c r="A2038" s="2">
        <v>35724</v>
      </c>
      <c r="B2038">
        <v>19.53</v>
      </c>
      <c r="E2038" s="2">
        <v>35724</v>
      </c>
      <c r="F2038">
        <v>972.28</v>
      </c>
      <c r="G2038">
        <f t="shared" si="282"/>
        <v>1.7444354914661897E-2</v>
      </c>
      <c r="H2038" s="2">
        <v>35724</v>
      </c>
      <c r="I2038">
        <v>1296.68</v>
      </c>
      <c r="J2038">
        <f t="shared" si="283"/>
        <v>1.7450801920843695E-2</v>
      </c>
      <c r="K2038">
        <f t="shared" si="279"/>
        <v>1.7228401920843694E-2</v>
      </c>
      <c r="L2038">
        <v>-4.0556654718203796E-3</v>
      </c>
      <c r="N2038" s="2">
        <v>35724</v>
      </c>
      <c r="O2038">
        <v>17.3125</v>
      </c>
      <c r="Q2038" s="2">
        <v>35724</v>
      </c>
      <c r="R2038">
        <v>17805.36</v>
      </c>
      <c r="S2038" s="8">
        <f t="shared" si="284"/>
        <v>4.4297739365445787E-2</v>
      </c>
      <c r="T2038" s="9">
        <f t="shared" si="280"/>
        <v>4.407533936544579E-2</v>
      </c>
      <c r="U2038" s="3">
        <f>Sheet1!$B$17+Sheet1!$B$18*'Portfolio allocation'!K2038</f>
        <v>2.0252658193715231E-2</v>
      </c>
      <c r="V2038" s="13">
        <f t="shared" si="285"/>
        <v>2.3822681171730559E-2</v>
      </c>
      <c r="W2038" s="13"/>
      <c r="X2038" s="2">
        <v>35724</v>
      </c>
      <c r="Y2038">
        <v>50.235700000000001</v>
      </c>
      <c r="AA2038" s="2">
        <v>35724</v>
      </c>
      <c r="AB2038">
        <v>611.28</v>
      </c>
      <c r="AC2038">
        <f t="shared" si="286"/>
        <v>7.8837295494255333E-2</v>
      </c>
      <c r="AD2038">
        <f t="shared" si="281"/>
        <v>7.8614495494255338E-2</v>
      </c>
      <c r="AE2038">
        <f>Sheet2!$B$17+Sheet2!$B$18*'Portfolio allocation'!K2038</f>
        <v>1.5373321535664211E-2</v>
      </c>
      <c r="AF2038">
        <f t="shared" si="287"/>
        <v>6.3241173958591121E-2</v>
      </c>
      <c r="AH2038" s="2">
        <v>35724</v>
      </c>
      <c r="AI2038">
        <v>6.1239999999999997</v>
      </c>
      <c r="AJ2038">
        <v>5.57</v>
      </c>
      <c r="AK2038">
        <v>1.1012900000000001</v>
      </c>
      <c r="AR2038" s="3"/>
    </row>
    <row r="2039" spans="1:44" hidden="1" outlineLevel="1" x14ac:dyDescent="0.2">
      <c r="A2039" s="2">
        <v>35725</v>
      </c>
      <c r="B2039">
        <v>19.86</v>
      </c>
      <c r="E2039" s="2">
        <v>35725</v>
      </c>
      <c r="F2039">
        <v>968.49</v>
      </c>
      <c r="G2039">
        <f t="shared" si="282"/>
        <v>-3.8980540585016321E-3</v>
      </c>
      <c r="H2039" s="2">
        <v>35725</v>
      </c>
      <c r="I2039">
        <v>1291.71</v>
      </c>
      <c r="J2039">
        <f t="shared" si="283"/>
        <v>-3.8328654718203792E-3</v>
      </c>
      <c r="K2039">
        <f t="shared" si="279"/>
        <v>-4.0556654718203796E-3</v>
      </c>
      <c r="L2039">
        <v>-1.8594196585921006E-2</v>
      </c>
      <c r="N2039" s="2">
        <v>35725</v>
      </c>
      <c r="O2039">
        <v>16.960899999999999</v>
      </c>
      <c r="Q2039" s="2">
        <v>35725</v>
      </c>
      <c r="R2039">
        <v>17443.79</v>
      </c>
      <c r="S2039" s="8">
        <f t="shared" si="284"/>
        <v>-2.0306806489731155E-2</v>
      </c>
      <c r="T2039" s="9">
        <f t="shared" si="280"/>
        <v>-2.0529606489731154E-2</v>
      </c>
      <c r="U2039" s="3">
        <f>Sheet1!$B$17+Sheet1!$B$18*'Portfolio allocation'!K2039</f>
        <v>-4.1649633291493734E-3</v>
      </c>
      <c r="V2039" s="13">
        <f t="shared" si="285"/>
        <v>-1.6364643160581782E-2</v>
      </c>
      <c r="W2039" s="13"/>
      <c r="X2039" s="2">
        <v>35725</v>
      </c>
      <c r="Y2039">
        <v>50.205800000000004</v>
      </c>
      <c r="AA2039" s="2">
        <v>35725</v>
      </c>
      <c r="AB2039">
        <v>610.91999999999996</v>
      </c>
      <c r="AC2039">
        <f t="shared" si="286"/>
        <v>-5.8892815076561078E-4</v>
      </c>
      <c r="AD2039">
        <f t="shared" si="281"/>
        <v>-8.1212815076561078E-4</v>
      </c>
      <c r="AE2039">
        <f>Sheet2!$B$17+Sheet2!$B$18*'Portfolio allocation'!K2039</f>
        <v>-3.5530141955625078E-3</v>
      </c>
      <c r="AF2039">
        <f t="shared" si="287"/>
        <v>2.7408860447968968E-3</v>
      </c>
      <c r="AH2039" s="2">
        <v>35725</v>
      </c>
      <c r="AI2039">
        <v>6.1260000000000003</v>
      </c>
      <c r="AJ2039">
        <v>5.58</v>
      </c>
      <c r="AK2039">
        <v>1.1030599999999999</v>
      </c>
      <c r="AR2039" s="3"/>
    </row>
    <row r="2040" spans="1:44" hidden="1" outlineLevel="1" x14ac:dyDescent="0.2">
      <c r="A2040" s="2">
        <v>35726</v>
      </c>
      <c r="B2040">
        <v>22.99</v>
      </c>
      <c r="E2040" s="2">
        <v>35726</v>
      </c>
      <c r="F2040">
        <v>950.69</v>
      </c>
      <c r="G2040">
        <f t="shared" si="282"/>
        <v>-1.8379126268727508E-2</v>
      </c>
      <c r="H2040" s="2">
        <v>35726</v>
      </c>
      <c r="I2040">
        <v>1267.98</v>
      </c>
      <c r="J2040">
        <f t="shared" si="283"/>
        <v>-1.8370996585921007E-2</v>
      </c>
      <c r="K2040">
        <f t="shared" si="279"/>
        <v>-1.8594196585921006E-2</v>
      </c>
      <c r="L2040">
        <v>-9.7382775879745441E-3</v>
      </c>
      <c r="N2040" s="2">
        <v>35726</v>
      </c>
      <c r="O2040">
        <v>16.953099999999999</v>
      </c>
      <c r="Q2040" s="2">
        <v>35726</v>
      </c>
      <c r="R2040">
        <v>17435.75</v>
      </c>
      <c r="S2040" s="8">
        <f t="shared" si="284"/>
        <v>-4.6090901117246119E-4</v>
      </c>
      <c r="T2040" s="9">
        <f t="shared" si="280"/>
        <v>-6.841090111724612E-4</v>
      </c>
      <c r="U2040" s="3">
        <f>Sheet1!$B$17+Sheet1!$B$18*'Portfolio allocation'!K2040</f>
        <v>-2.0843934678622545E-2</v>
      </c>
      <c r="V2040" s="13">
        <f t="shared" si="285"/>
        <v>2.0159825667450084E-2</v>
      </c>
      <c r="W2040" s="13"/>
      <c r="X2040" s="2">
        <v>35726</v>
      </c>
      <c r="Y2040">
        <v>47.9373</v>
      </c>
      <c r="AA2040" s="2">
        <v>35726</v>
      </c>
      <c r="AB2040">
        <v>583.32000000000005</v>
      </c>
      <c r="AC2040">
        <f t="shared" si="286"/>
        <v>-4.5177764682773347E-2</v>
      </c>
      <c r="AD2040">
        <f t="shared" si="281"/>
        <v>-4.539696468277335E-2</v>
      </c>
      <c r="AE2040">
        <f>Sheet2!$B$17+Sheet2!$B$18*'Portfolio allocation'!K2040</f>
        <v>-1.6481046973695564E-2</v>
      </c>
      <c r="AF2040">
        <f t="shared" si="287"/>
        <v>-2.8915917709077785E-2</v>
      </c>
      <c r="AH2040" s="2">
        <v>35726</v>
      </c>
      <c r="AI2040">
        <v>6.0129999999999999</v>
      </c>
      <c r="AJ2040">
        <v>5.48</v>
      </c>
      <c r="AK2040">
        <v>1.1073599999999999</v>
      </c>
      <c r="AR2040" s="3"/>
    </row>
    <row r="2041" spans="1:44" hidden="1" outlineLevel="1" x14ac:dyDescent="0.2">
      <c r="A2041" s="2">
        <v>35727</v>
      </c>
      <c r="B2041">
        <v>23.17</v>
      </c>
      <c r="E2041" s="2">
        <v>35727</v>
      </c>
      <c r="F2041">
        <v>941.64</v>
      </c>
      <c r="G2041">
        <f t="shared" si="282"/>
        <v>-9.5194016977143692E-3</v>
      </c>
      <c r="H2041" s="2">
        <v>35727</v>
      </c>
      <c r="I2041">
        <v>1255.9100000000001</v>
      </c>
      <c r="J2041">
        <f t="shared" si="283"/>
        <v>-9.5190775879745448E-3</v>
      </c>
      <c r="K2041">
        <f t="shared" si="279"/>
        <v>-9.7382775879745441E-3</v>
      </c>
      <c r="L2041">
        <v>-6.8877778458647551E-2</v>
      </c>
      <c r="N2041" s="2">
        <v>35727</v>
      </c>
      <c r="O2041">
        <v>16.921900000000001</v>
      </c>
      <c r="Q2041" s="2">
        <v>35727</v>
      </c>
      <c r="R2041">
        <v>17403.61</v>
      </c>
      <c r="S2041" s="8">
        <f t="shared" si="284"/>
        <v>-1.8433391164703883E-3</v>
      </c>
      <c r="T2041" s="9">
        <f t="shared" si="280"/>
        <v>-2.0625391164703884E-3</v>
      </c>
      <c r="U2041" s="3">
        <f>Sheet1!$B$17+Sheet1!$B$18*'Portfolio allocation'!K2041</f>
        <v>-1.0684199965344284E-2</v>
      </c>
      <c r="V2041" s="13">
        <f t="shared" si="285"/>
        <v>8.6216608488738945E-3</v>
      </c>
      <c r="W2041" s="13"/>
      <c r="X2041" s="2">
        <v>35727</v>
      </c>
      <c r="Y2041">
        <v>46.803100000000001</v>
      </c>
      <c r="AA2041" s="2">
        <v>35727</v>
      </c>
      <c r="AB2041">
        <v>569.51</v>
      </c>
      <c r="AC2041">
        <f t="shared" si="286"/>
        <v>-2.3674826853185338E-2</v>
      </c>
      <c r="AD2041">
        <f t="shared" si="281"/>
        <v>-2.3893226853185338E-2</v>
      </c>
      <c r="AE2041">
        <f>Sheet2!$B$17+Sheet2!$B$18*'Portfolio allocation'!K2041</f>
        <v>-8.6061378657938739E-3</v>
      </c>
      <c r="AF2041">
        <f t="shared" si="287"/>
        <v>-1.5287088987391464E-2</v>
      </c>
      <c r="AH2041" s="2">
        <v>35727</v>
      </c>
      <c r="AI2041">
        <v>5.9809999999999999</v>
      </c>
      <c r="AJ2041">
        <v>5.46</v>
      </c>
      <c r="AK2041">
        <v>1.1053900000000001</v>
      </c>
      <c r="AR2041" s="3"/>
    </row>
    <row r="2042" spans="1:44" hidden="1" outlineLevel="1" x14ac:dyDescent="0.2">
      <c r="A2042" s="2">
        <v>35730</v>
      </c>
      <c r="B2042">
        <v>31.12</v>
      </c>
      <c r="E2042" s="2">
        <v>35730</v>
      </c>
      <c r="F2042">
        <v>876.99</v>
      </c>
      <c r="G2042">
        <f t="shared" si="282"/>
        <v>-6.8656811520326211E-2</v>
      </c>
      <c r="H2042" s="2">
        <v>35730</v>
      </c>
      <c r="I2042">
        <v>1169.68</v>
      </c>
      <c r="J2042">
        <f t="shared" si="283"/>
        <v>-6.8659378458647558E-2</v>
      </c>
      <c r="K2042">
        <f t="shared" si="279"/>
        <v>-6.8877778458647551E-2</v>
      </c>
      <c r="L2042">
        <v>5.0947691430134646E-2</v>
      </c>
      <c r="N2042" s="2">
        <v>35730</v>
      </c>
      <c r="O2042">
        <v>16.093699999999998</v>
      </c>
      <c r="Q2042" s="2">
        <v>35730</v>
      </c>
      <c r="R2042">
        <v>16551.91</v>
      </c>
      <c r="S2042" s="8">
        <f t="shared" si="284"/>
        <v>-4.8938122607895762E-2</v>
      </c>
      <c r="T2042" s="9">
        <f t="shared" si="280"/>
        <v>-4.9156522607895763E-2</v>
      </c>
      <c r="U2042" s="3">
        <f>Sheet1!$B$17+Sheet1!$B$18*'Portfolio allocation'!K2042</f>
        <v>-7.8530534158447393E-2</v>
      </c>
      <c r="V2042" s="13">
        <f t="shared" si="285"/>
        <v>2.9374011550551631E-2</v>
      </c>
      <c r="W2042" s="13"/>
      <c r="X2042" s="2">
        <v>35730</v>
      </c>
      <c r="Y2042">
        <v>42.982399999999998</v>
      </c>
      <c r="AA2042" s="2">
        <v>35730</v>
      </c>
      <c r="AB2042">
        <v>523.02</v>
      </c>
      <c r="AC2042">
        <f t="shared" si="286"/>
        <v>-8.163157802321297E-2</v>
      </c>
      <c r="AD2042">
        <f t="shared" si="281"/>
        <v>-8.1843178023212976E-2</v>
      </c>
      <c r="AE2042">
        <f>Sheet2!$B$17+Sheet2!$B$18*'Portfolio allocation'!K2042</f>
        <v>-6.1194490825121392E-2</v>
      </c>
      <c r="AF2042">
        <f t="shared" si="287"/>
        <v>-2.0648687198091584E-2</v>
      </c>
      <c r="AH2042" s="2">
        <v>35730</v>
      </c>
      <c r="AI2042">
        <v>5.8070000000000004</v>
      </c>
      <c r="AJ2042">
        <v>5.29</v>
      </c>
      <c r="AK2042">
        <v>1.11639</v>
      </c>
      <c r="AR2042" s="3"/>
    </row>
    <row r="2043" spans="1:44" hidden="1" outlineLevel="1" x14ac:dyDescent="0.2">
      <c r="A2043" s="2">
        <v>35731</v>
      </c>
      <c r="B2043">
        <v>31.22</v>
      </c>
      <c r="E2043" s="2">
        <v>35731</v>
      </c>
      <c r="F2043">
        <v>921.85</v>
      </c>
      <c r="G2043">
        <f t="shared" si="282"/>
        <v>5.1152236627555636E-2</v>
      </c>
      <c r="H2043" s="2">
        <v>35731</v>
      </c>
      <c r="I2043">
        <v>1229.52</v>
      </c>
      <c r="J2043">
        <f t="shared" si="283"/>
        <v>5.1159291430134646E-2</v>
      </c>
      <c r="K2043">
        <f t="shared" si="279"/>
        <v>5.0947691430134646E-2</v>
      </c>
      <c r="L2043">
        <v>-2.908507489101425E-3</v>
      </c>
      <c r="N2043" s="2">
        <v>35731</v>
      </c>
      <c r="O2043">
        <v>16.671900000000001</v>
      </c>
      <c r="Q2043" s="2">
        <v>35731</v>
      </c>
      <c r="R2043">
        <v>17146.5</v>
      </c>
      <c r="S2043" s="8">
        <f t="shared" si="284"/>
        <v>3.5922742450871237E-2</v>
      </c>
      <c r="T2043" s="9">
        <f t="shared" si="280"/>
        <v>3.5711142450871237E-2</v>
      </c>
      <c r="U2043" s="3">
        <f>Sheet1!$B$17+Sheet1!$B$18*'Portfolio allocation'!K2043</f>
        <v>5.893628167921245E-2</v>
      </c>
      <c r="V2043" s="13">
        <f t="shared" si="285"/>
        <v>-2.3225139228341213E-2</v>
      </c>
      <c r="W2043" s="13"/>
      <c r="X2043" s="2">
        <v>35731</v>
      </c>
      <c r="Y2043">
        <v>47.459699999999998</v>
      </c>
      <c r="AA2043" s="2">
        <v>35731</v>
      </c>
      <c r="AB2043">
        <v>577.51</v>
      </c>
      <c r="AC2043">
        <f t="shared" si="286"/>
        <v>0.10418339642843488</v>
      </c>
      <c r="AD2043">
        <f t="shared" si="281"/>
        <v>0.10396699642843488</v>
      </c>
      <c r="AE2043">
        <f>Sheet2!$B$17+Sheet2!$B$18*'Portfolio allocation'!K2043</f>
        <v>4.5357374024204651E-2</v>
      </c>
      <c r="AF2043">
        <f t="shared" si="287"/>
        <v>5.8609622404230226E-2</v>
      </c>
      <c r="AH2043" s="2">
        <v>35731</v>
      </c>
      <c r="AI2043">
        <v>5.9729999999999999</v>
      </c>
      <c r="AJ2043">
        <v>5.41</v>
      </c>
      <c r="AK2043">
        <v>1.1372199999999999</v>
      </c>
      <c r="AR2043" s="3"/>
    </row>
    <row r="2044" spans="1:44" hidden="1" outlineLevel="1" x14ac:dyDescent="0.2">
      <c r="A2044" s="2">
        <v>35732</v>
      </c>
      <c r="B2044">
        <v>33.75</v>
      </c>
      <c r="E2044" s="2">
        <v>35732</v>
      </c>
      <c r="F2044">
        <v>919.16</v>
      </c>
      <c r="G2044">
        <f t="shared" si="282"/>
        <v>-2.9180452351250663E-3</v>
      </c>
      <c r="H2044" s="2">
        <v>35732</v>
      </c>
      <c r="I2044">
        <v>1226.21</v>
      </c>
      <c r="J2044">
        <f t="shared" si="283"/>
        <v>-2.6921074891014252E-3</v>
      </c>
      <c r="K2044">
        <f t="shared" si="279"/>
        <v>-2.908507489101425E-3</v>
      </c>
      <c r="L2044">
        <v>-1.6866938729907695E-2</v>
      </c>
      <c r="N2044" s="2">
        <v>35732</v>
      </c>
      <c r="O2044">
        <v>16.390599999999999</v>
      </c>
      <c r="Q2044" s="2">
        <v>35732</v>
      </c>
      <c r="R2044">
        <v>16857.240000000002</v>
      </c>
      <c r="S2044" s="8">
        <f t="shared" si="284"/>
        <v>-1.6869915143032044E-2</v>
      </c>
      <c r="T2044" s="9">
        <f t="shared" si="280"/>
        <v>-1.7086315143032042E-2</v>
      </c>
      <c r="U2044" s="3">
        <f>Sheet1!$B$17+Sheet1!$B$18*'Portfolio allocation'!K2044</f>
        <v>-2.8489146185246964E-3</v>
      </c>
      <c r="V2044" s="13">
        <f t="shared" si="285"/>
        <v>-1.4237400524507346E-2</v>
      </c>
      <c r="W2044" s="13"/>
      <c r="X2044" s="2">
        <v>35732</v>
      </c>
      <c r="Y2044">
        <v>46.922400000000003</v>
      </c>
      <c r="AA2044" s="2">
        <v>35732</v>
      </c>
      <c r="AB2044">
        <v>570.97</v>
      </c>
      <c r="AC2044">
        <f t="shared" si="286"/>
        <v>-1.1324479229796847E-2</v>
      </c>
      <c r="AD2044">
        <f t="shared" si="281"/>
        <v>-1.1538479229796847E-2</v>
      </c>
      <c r="AE2044">
        <f>Sheet2!$B$17+Sheet2!$B$18*'Portfolio allocation'!K2044</f>
        <v>-2.5329320506817334E-3</v>
      </c>
      <c r="AF2044">
        <f t="shared" si="287"/>
        <v>-9.0055471791151143E-3</v>
      </c>
      <c r="AH2044" s="2">
        <v>35732</v>
      </c>
      <c r="AI2044">
        <v>5.8819999999999997</v>
      </c>
      <c r="AJ2044">
        <v>5.35</v>
      </c>
      <c r="AK2044">
        <v>1.1274500000000001</v>
      </c>
      <c r="AR2044" s="3"/>
    </row>
    <row r="2045" spans="1:44" hidden="1" outlineLevel="1" x14ac:dyDescent="0.2">
      <c r="A2045" s="2">
        <v>35733</v>
      </c>
      <c r="B2045">
        <v>38.200000000000003</v>
      </c>
      <c r="E2045" s="2">
        <v>35733</v>
      </c>
      <c r="F2045">
        <v>903.68</v>
      </c>
      <c r="G2045">
        <f t="shared" si="282"/>
        <v>-1.6841463945341473E-2</v>
      </c>
      <c r="H2045" s="2">
        <v>35733</v>
      </c>
      <c r="I2045">
        <v>1205.79</v>
      </c>
      <c r="J2045">
        <f t="shared" si="283"/>
        <v>-1.6652938729907696E-2</v>
      </c>
      <c r="K2045">
        <f t="shared" si="279"/>
        <v>-1.6866938729907695E-2</v>
      </c>
      <c r="L2045">
        <v>1.1903337705570751E-2</v>
      </c>
      <c r="N2045" s="2">
        <v>35733</v>
      </c>
      <c r="O2045">
        <v>16.078099999999999</v>
      </c>
      <c r="Q2045" s="2">
        <v>35733</v>
      </c>
      <c r="R2045">
        <v>16535.84</v>
      </c>
      <c r="S2045" s="8">
        <f t="shared" si="284"/>
        <v>-1.9065991823098094E-2</v>
      </c>
      <c r="T2045" s="9">
        <f t="shared" si="280"/>
        <v>-1.9279991823098093E-2</v>
      </c>
      <c r="U2045" s="3">
        <f>Sheet1!$B$17+Sheet1!$B$18*'Portfolio allocation'!K2045</f>
        <v>-1.886238069166871E-2</v>
      </c>
      <c r="V2045" s="13">
        <f t="shared" si="285"/>
        <v>-4.1761113142938303E-4</v>
      </c>
      <c r="W2045" s="13"/>
      <c r="X2045" s="2">
        <v>35733</v>
      </c>
      <c r="Y2045">
        <v>45.758299999999998</v>
      </c>
      <c r="AA2045" s="2">
        <v>35733</v>
      </c>
      <c r="AB2045">
        <v>556.79999999999995</v>
      </c>
      <c r="AC2045">
        <f t="shared" si="286"/>
        <v>-2.4817415976321144E-2</v>
      </c>
      <c r="AD2045">
        <f t="shared" si="281"/>
        <v>-2.5030615976321145E-2</v>
      </c>
      <c r="AE2045">
        <f>Sheet2!$B$17+Sheet2!$B$18*'Portfolio allocation'!K2045</f>
        <v>-1.494512522179516E-2</v>
      </c>
      <c r="AF2045">
        <f t="shared" si="287"/>
        <v>-1.0085490754525984E-2</v>
      </c>
      <c r="AH2045" s="2">
        <v>35733</v>
      </c>
      <c r="AI2045">
        <v>5.8150000000000004</v>
      </c>
      <c r="AJ2045">
        <v>5.33</v>
      </c>
      <c r="AK2045">
        <v>1.13873</v>
      </c>
      <c r="AR2045" s="3"/>
    </row>
    <row r="2046" spans="1:44" hidden="1" outlineLevel="1" x14ac:dyDescent="0.2">
      <c r="A2046" s="2">
        <v>35734</v>
      </c>
      <c r="B2046">
        <v>35.090000000000003</v>
      </c>
      <c r="E2046" s="2">
        <v>35734</v>
      </c>
      <c r="F2046">
        <v>914.62</v>
      </c>
      <c r="G2046">
        <f t="shared" si="282"/>
        <v>1.2106055240793223E-2</v>
      </c>
      <c r="H2046" s="2">
        <v>35734</v>
      </c>
      <c r="I2046">
        <v>1220.4000000000001</v>
      </c>
      <c r="J2046">
        <f t="shared" si="283"/>
        <v>1.2116537705570751E-2</v>
      </c>
      <c r="K2046">
        <f t="shared" si="279"/>
        <v>1.1903337705570751E-2</v>
      </c>
      <c r="L2046">
        <v>2.6465377122254889E-2</v>
      </c>
      <c r="N2046" s="2">
        <v>35734</v>
      </c>
      <c r="O2046">
        <v>16.25</v>
      </c>
      <c r="Q2046" s="2">
        <v>35734</v>
      </c>
      <c r="R2046">
        <v>16712.61</v>
      </c>
      <c r="S2046" s="8">
        <f t="shared" si="284"/>
        <v>1.0690113111883059E-2</v>
      </c>
      <c r="T2046" s="9">
        <f t="shared" si="280"/>
        <v>1.0476913111883059E-2</v>
      </c>
      <c r="U2046" s="3">
        <f>Sheet1!$B$17+Sheet1!$B$18*'Portfolio allocation'!K2046</f>
        <v>1.4143609570880093E-2</v>
      </c>
      <c r="V2046" s="13">
        <f t="shared" si="285"/>
        <v>-3.6666964589970336E-3</v>
      </c>
      <c r="W2046" s="13"/>
      <c r="X2046" s="2">
        <v>35734</v>
      </c>
      <c r="Y2046">
        <v>47.041800000000002</v>
      </c>
      <c r="AA2046" s="2">
        <v>35734</v>
      </c>
      <c r="AB2046">
        <v>572.41999999999996</v>
      </c>
      <c r="AC2046">
        <f t="shared" si="286"/>
        <v>2.8053160919540243E-2</v>
      </c>
      <c r="AD2046">
        <f t="shared" si="281"/>
        <v>2.7838760919540243E-2</v>
      </c>
      <c r="AE2046">
        <f>Sheet2!$B$17+Sheet2!$B$18*'Portfolio allocation'!K2046</f>
        <v>1.063813858076838E-2</v>
      </c>
      <c r="AF2046">
        <f t="shared" si="287"/>
        <v>1.7200622338771863E-2</v>
      </c>
      <c r="AH2046" s="2">
        <v>35734</v>
      </c>
      <c r="AI2046">
        <v>5.8310000000000004</v>
      </c>
      <c r="AJ2046">
        <v>5.36</v>
      </c>
      <c r="AK2046">
        <v>1.1405799999999999</v>
      </c>
      <c r="AR2046" s="3"/>
    </row>
    <row r="2047" spans="1:44" hidden="1" outlineLevel="1" x14ac:dyDescent="0.2">
      <c r="A2047" s="2">
        <v>35737</v>
      </c>
      <c r="B2047">
        <v>32.090000000000003</v>
      </c>
      <c r="E2047" s="2">
        <v>35737</v>
      </c>
      <c r="F2047">
        <v>938.99</v>
      </c>
      <c r="G2047">
        <f t="shared" si="282"/>
        <v>2.6644945441822943E-2</v>
      </c>
      <c r="H2047" s="2">
        <v>35737</v>
      </c>
      <c r="I2047">
        <v>1252.96</v>
      </c>
      <c r="J2047">
        <f t="shared" si="283"/>
        <v>2.6679777122254889E-2</v>
      </c>
      <c r="K2047">
        <f t="shared" si="279"/>
        <v>2.6465377122254889E-2</v>
      </c>
      <c r="L2047">
        <v>1.6739208785594827E-3</v>
      </c>
      <c r="N2047" s="2">
        <v>35737</v>
      </c>
      <c r="O2047">
        <v>16.765599999999999</v>
      </c>
      <c r="Q2047" s="2">
        <v>35737</v>
      </c>
      <c r="R2047">
        <v>17242.919999999998</v>
      </c>
      <c r="S2047" s="8">
        <f t="shared" si="284"/>
        <v>3.1731129967132565E-2</v>
      </c>
      <c r="T2047" s="9">
        <f t="shared" si="280"/>
        <v>3.1516729967132562E-2</v>
      </c>
      <c r="U2047" s="3">
        <f>Sheet1!$B$17+Sheet1!$B$18*'Portfolio allocation'!K2047</f>
        <v>3.0849550240856685E-2</v>
      </c>
      <c r="V2047" s="13">
        <f t="shared" si="285"/>
        <v>6.6717972627587663E-4</v>
      </c>
      <c r="W2047" s="13"/>
      <c r="X2047" s="2">
        <v>35737</v>
      </c>
      <c r="Y2047">
        <v>48.534300000000002</v>
      </c>
      <c r="AA2047" s="2">
        <v>35737</v>
      </c>
      <c r="AB2047">
        <v>590.58000000000004</v>
      </c>
      <c r="AC2047">
        <f t="shared" si="286"/>
        <v>3.1724957199259496E-2</v>
      </c>
      <c r="AD2047">
        <f t="shared" si="281"/>
        <v>3.1507357199259498E-2</v>
      </c>
      <c r="AE2047">
        <f>Sheet2!$B$17+Sheet2!$B$18*'Portfolio allocation'!K2047</f>
        <v>2.3587075541309732E-2</v>
      </c>
      <c r="AF2047">
        <f t="shared" si="287"/>
        <v>7.9202816579497654E-3</v>
      </c>
      <c r="AH2047" s="2">
        <v>35737</v>
      </c>
      <c r="AI2047">
        <v>5.9020000000000001</v>
      </c>
      <c r="AJ2047">
        <v>5.44</v>
      </c>
      <c r="AK2047">
        <v>1.13137</v>
      </c>
      <c r="AR2047" s="3"/>
    </row>
    <row r="2048" spans="1:44" hidden="1" outlineLevel="1" x14ac:dyDescent="0.2">
      <c r="A2048" s="2">
        <v>35738</v>
      </c>
      <c r="B2048">
        <v>32.24</v>
      </c>
      <c r="E2048" s="2">
        <v>35738</v>
      </c>
      <c r="F2048">
        <v>940.76</v>
      </c>
      <c r="G2048">
        <f t="shared" si="282"/>
        <v>1.8850041001501339E-3</v>
      </c>
      <c r="H2048" s="2">
        <v>35738</v>
      </c>
      <c r="I2048">
        <v>1255.33</v>
      </c>
      <c r="J2048">
        <f t="shared" si="283"/>
        <v>1.8915208785594828E-3</v>
      </c>
      <c r="K2048">
        <f t="shared" si="279"/>
        <v>1.6739208785594827E-3</v>
      </c>
      <c r="L2048">
        <v>2.0519193582565006E-3</v>
      </c>
      <c r="N2048" s="2">
        <v>35738</v>
      </c>
      <c r="O2048">
        <v>16.781199999999998</v>
      </c>
      <c r="Q2048" s="2">
        <v>35738</v>
      </c>
      <c r="R2048">
        <v>17258.98</v>
      </c>
      <c r="S2048" s="8">
        <f t="shared" si="284"/>
        <v>9.3139677038478474E-4</v>
      </c>
      <c r="T2048" s="9">
        <f t="shared" si="280"/>
        <v>7.1379677038478477E-4</v>
      </c>
      <c r="U2048" s="3">
        <f>Sheet1!$B$17+Sheet1!$B$18*'Portfolio allocation'!K2048</f>
        <v>2.4081633390346676E-3</v>
      </c>
      <c r="V2048" s="13">
        <f t="shared" si="285"/>
        <v>-1.6943665686498829E-3</v>
      </c>
      <c r="W2048" s="13"/>
      <c r="X2048" s="2">
        <v>35738</v>
      </c>
      <c r="Y2048">
        <v>48.683500000000002</v>
      </c>
      <c r="AA2048" s="2">
        <v>35738</v>
      </c>
      <c r="AB2048">
        <v>592.4</v>
      </c>
      <c r="AC2048">
        <f t="shared" si="286"/>
        <v>3.0817162789120722E-3</v>
      </c>
      <c r="AD2048">
        <f t="shared" si="281"/>
        <v>2.8633162789120721E-3</v>
      </c>
      <c r="AE2048">
        <f>Sheet2!$B$17+Sheet2!$B$18*'Portfolio allocation'!K2048</f>
        <v>1.5418801621634522E-3</v>
      </c>
      <c r="AF2048">
        <f t="shared" si="287"/>
        <v>1.3214361167486199E-3</v>
      </c>
      <c r="AH2048" s="2">
        <v>35738</v>
      </c>
      <c r="AI2048">
        <v>5.9450000000000003</v>
      </c>
      <c r="AJ2048">
        <v>5.46</v>
      </c>
      <c r="AK2048">
        <v>1.1408400000000001</v>
      </c>
      <c r="AR2048" s="3"/>
    </row>
    <row r="2049" spans="1:44" hidden="1" outlineLevel="1" x14ac:dyDescent="0.2">
      <c r="A2049" s="2">
        <v>35739</v>
      </c>
      <c r="B2049">
        <v>32.18</v>
      </c>
      <c r="E2049" s="2">
        <v>35739</v>
      </c>
      <c r="F2049">
        <v>942.76</v>
      </c>
      <c r="G2049">
        <f t="shared" si="282"/>
        <v>2.1259407287725907E-3</v>
      </c>
      <c r="H2049" s="2">
        <v>35739</v>
      </c>
      <c r="I2049">
        <v>1258.18</v>
      </c>
      <c r="J2049">
        <f t="shared" si="283"/>
        <v>2.2703193582565007E-3</v>
      </c>
      <c r="K2049">
        <f t="shared" si="279"/>
        <v>2.0519193582565006E-3</v>
      </c>
      <c r="L2049">
        <v>-5.1537007741340778E-3</v>
      </c>
      <c r="N2049" s="2">
        <v>35739</v>
      </c>
      <c r="O2049">
        <v>16.6953</v>
      </c>
      <c r="Q2049" s="2">
        <v>35739</v>
      </c>
      <c r="R2049">
        <v>17170.599999999999</v>
      </c>
      <c r="S2049" s="8">
        <f t="shared" si="284"/>
        <v>-5.1208124697983415E-3</v>
      </c>
      <c r="T2049" s="9">
        <f t="shared" si="280"/>
        <v>-5.3392124697983412E-3</v>
      </c>
      <c r="U2049" s="3">
        <f>Sheet1!$B$17+Sheet1!$B$18*'Portfolio allocation'!K2049</f>
        <v>2.8418127746985119E-3</v>
      </c>
      <c r="V2049" s="13">
        <f t="shared" si="285"/>
        <v>-8.1810252444968531E-3</v>
      </c>
      <c r="W2049" s="13"/>
      <c r="X2049" s="2">
        <v>35739</v>
      </c>
      <c r="Y2049">
        <v>49.071599999999997</v>
      </c>
      <c r="AA2049" s="2">
        <v>35739</v>
      </c>
      <c r="AB2049">
        <v>597.12</v>
      </c>
      <c r="AC2049">
        <f t="shared" si="286"/>
        <v>7.9675894665767188E-3</v>
      </c>
      <c r="AD2049">
        <f t="shared" si="281"/>
        <v>7.7495894665767185E-3</v>
      </c>
      <c r="AE2049">
        <f>Sheet2!$B$17+Sheet2!$B$18*'Portfolio allocation'!K2049</f>
        <v>1.8780060539234475E-3</v>
      </c>
      <c r="AF2049">
        <f t="shared" si="287"/>
        <v>5.8715834126532706E-3</v>
      </c>
      <c r="AH2049" s="2">
        <v>35739</v>
      </c>
      <c r="AI2049">
        <v>5.915</v>
      </c>
      <c r="AJ2049">
        <v>5.45</v>
      </c>
      <c r="AK2049">
        <v>1.1395200000000001</v>
      </c>
      <c r="AR2049" s="3"/>
    </row>
    <row r="2050" spans="1:44" hidden="1" outlineLevel="1" x14ac:dyDescent="0.2">
      <c r="A2050" s="2">
        <v>35740</v>
      </c>
      <c r="B2050">
        <v>32.57</v>
      </c>
      <c r="E2050" s="2">
        <v>35740</v>
      </c>
      <c r="F2050">
        <v>938.03</v>
      </c>
      <c r="G2050">
        <f t="shared" si="282"/>
        <v>-5.0171835886121396E-3</v>
      </c>
      <c r="H2050" s="2">
        <v>35740</v>
      </c>
      <c r="I2050">
        <v>1251.97</v>
      </c>
      <c r="J2050">
        <f t="shared" si="283"/>
        <v>-4.9357007741340775E-3</v>
      </c>
      <c r="K2050">
        <f t="shared" si="279"/>
        <v>-5.1537007741340778E-3</v>
      </c>
      <c r="L2050">
        <v>-1.1215466102222887E-2</v>
      </c>
      <c r="N2050" s="2">
        <v>35740</v>
      </c>
      <c r="O2050">
        <v>16.5078</v>
      </c>
      <c r="Q2050" s="2">
        <v>35740</v>
      </c>
      <c r="R2050">
        <v>16977.77</v>
      </c>
      <c r="S2050" s="8">
        <f t="shared" si="284"/>
        <v>-1.1230242391063738E-2</v>
      </c>
      <c r="T2050" s="9">
        <f t="shared" si="280"/>
        <v>-1.1448242391063738E-2</v>
      </c>
      <c r="U2050" s="3">
        <f>Sheet1!$B$17+Sheet1!$B$18*'Portfolio allocation'!K2050</f>
        <v>-5.4246572558788626E-3</v>
      </c>
      <c r="V2050" s="13">
        <f t="shared" si="285"/>
        <v>-6.0235851351848752E-3</v>
      </c>
      <c r="W2050" s="13"/>
      <c r="X2050" s="2">
        <v>35740</v>
      </c>
      <c r="Y2050">
        <v>48.265599999999999</v>
      </c>
      <c r="AA2050" s="2">
        <v>35740</v>
      </c>
      <c r="AB2050">
        <v>588.47</v>
      </c>
      <c r="AC2050">
        <f t="shared" si="286"/>
        <v>-1.4486200428724505E-2</v>
      </c>
      <c r="AD2050">
        <f t="shared" si="281"/>
        <v>-1.4703000428724505E-2</v>
      </c>
      <c r="AE2050">
        <f>Sheet2!$B$17+Sheet2!$B$18*'Portfolio allocation'!K2050</f>
        <v>-4.5294151997940062E-3</v>
      </c>
      <c r="AF2050">
        <f t="shared" si="287"/>
        <v>-1.0173585228930498E-2</v>
      </c>
      <c r="AH2050" s="2">
        <v>35740</v>
      </c>
      <c r="AI2050">
        <v>5.883</v>
      </c>
      <c r="AJ2050">
        <v>5.42</v>
      </c>
      <c r="AK2050">
        <v>1.1409199999999999</v>
      </c>
      <c r="AR2050" s="3"/>
    </row>
    <row r="2051" spans="1:44" hidden="1" outlineLevel="1" x14ac:dyDescent="0.2">
      <c r="A2051" s="2">
        <v>35741</v>
      </c>
      <c r="B2051">
        <v>36.270000000000003</v>
      </c>
      <c r="E2051" s="2">
        <v>35741</v>
      </c>
      <c r="F2051">
        <v>927.51</v>
      </c>
      <c r="G2051">
        <f t="shared" si="282"/>
        <v>-1.1214993123887296E-2</v>
      </c>
      <c r="H2051" s="2">
        <v>35741</v>
      </c>
      <c r="I2051">
        <v>1238.2</v>
      </c>
      <c r="J2051">
        <f t="shared" si="283"/>
        <v>-1.0998666102222887E-2</v>
      </c>
      <c r="K2051">
        <f t="shared" si="279"/>
        <v>-1.1215466102222887E-2</v>
      </c>
      <c r="L2051">
        <v>-7.0089175900501614E-3</v>
      </c>
      <c r="N2051" s="2">
        <v>35741</v>
      </c>
      <c r="O2051">
        <v>16.4453</v>
      </c>
      <c r="Q2051" s="2">
        <v>35741</v>
      </c>
      <c r="R2051">
        <v>16913.48</v>
      </c>
      <c r="S2051" s="8">
        <f t="shared" si="284"/>
        <v>-3.7867163944381721E-3</v>
      </c>
      <c r="T2051" s="9">
        <f t="shared" si="280"/>
        <v>-4.0035163944381717E-3</v>
      </c>
      <c r="U2051" s="3">
        <f>Sheet1!$B$17+Sheet1!$B$18*'Portfolio allocation'!K2051</f>
        <v>-1.237886806582543E-2</v>
      </c>
      <c r="V2051" s="13">
        <f t="shared" si="285"/>
        <v>8.3753516713872579E-3</v>
      </c>
      <c r="W2051" s="13"/>
      <c r="X2051" s="2">
        <v>35741</v>
      </c>
      <c r="Y2051">
        <v>47.519399999999997</v>
      </c>
      <c r="AA2051" s="2">
        <v>35741</v>
      </c>
      <c r="AB2051">
        <v>579.38</v>
      </c>
      <c r="AC2051">
        <f t="shared" si="286"/>
        <v>-1.5446836712151857E-2</v>
      </c>
      <c r="AD2051">
        <f t="shared" si="281"/>
        <v>-1.5663636712151856E-2</v>
      </c>
      <c r="AE2051">
        <f>Sheet2!$B$17+Sheet2!$B$18*'Portfolio allocation'!K2051</f>
        <v>-9.9196915791509473E-3</v>
      </c>
      <c r="AF2051">
        <f t="shared" si="287"/>
        <v>-5.7439451330009092E-3</v>
      </c>
      <c r="AH2051" s="2">
        <v>35741</v>
      </c>
      <c r="AI2051">
        <v>5.8949999999999996</v>
      </c>
      <c r="AJ2051">
        <v>5.42</v>
      </c>
      <c r="AK2051">
        <v>1.15073</v>
      </c>
      <c r="AR2051" s="3"/>
    </row>
    <row r="2052" spans="1:44" hidden="1" outlineLevel="1" x14ac:dyDescent="0.2">
      <c r="A2052" s="2">
        <v>35744</v>
      </c>
      <c r="B2052">
        <v>36.630000000000003</v>
      </c>
      <c r="E2052" s="2">
        <v>35744</v>
      </c>
      <c r="F2052">
        <v>921.13</v>
      </c>
      <c r="G2052">
        <f t="shared" si="282"/>
        <v>-6.8786320363122266E-3</v>
      </c>
      <c r="H2052" s="2">
        <v>35744</v>
      </c>
      <c r="I2052">
        <v>1229.79</v>
      </c>
      <c r="J2052">
        <f t="shared" si="283"/>
        <v>-6.7921175900501618E-3</v>
      </c>
      <c r="K2052">
        <f t="shared" ref="K2052:K2115" si="288">J2052-(AJ2051/25000)</f>
        <v>-7.0089175900501614E-3</v>
      </c>
      <c r="L2052">
        <v>2.660140238577365E-3</v>
      </c>
      <c r="N2052" s="2">
        <v>35744</v>
      </c>
      <c r="O2052">
        <v>16.273399999999999</v>
      </c>
      <c r="Q2052" s="2">
        <v>35744</v>
      </c>
      <c r="R2052">
        <v>16736.72</v>
      </c>
      <c r="S2052" s="8">
        <f t="shared" si="284"/>
        <v>-1.0450835664806868E-2</v>
      </c>
      <c r="T2052" s="9">
        <f t="shared" ref="T2052:T2115" si="289">S2052-(AJ2051/100/250)</f>
        <v>-1.0667635664806868E-2</v>
      </c>
      <c r="U2052" s="3">
        <f>Sheet1!$B$17+Sheet1!$B$18*'Portfolio allocation'!K2052</f>
        <v>-7.5530090045444562E-3</v>
      </c>
      <c r="V2052" s="13">
        <f t="shared" si="285"/>
        <v>-3.1146266602624113E-3</v>
      </c>
      <c r="W2052" s="13"/>
      <c r="X2052" s="2">
        <v>35744</v>
      </c>
      <c r="Y2052">
        <v>46.653799999999997</v>
      </c>
      <c r="AA2052" s="2">
        <v>35744</v>
      </c>
      <c r="AB2052">
        <v>568.82000000000005</v>
      </c>
      <c r="AC2052">
        <f t="shared" si="286"/>
        <v>-1.8226379923366287E-2</v>
      </c>
      <c r="AD2052">
        <f t="shared" ref="AD2052:AD2115" si="290">AC2052-AJ2052/25000</f>
        <v>-1.8444779923366288E-2</v>
      </c>
      <c r="AE2052">
        <f>Sheet2!$B$17+Sheet2!$B$18*'Portfolio allocation'!K2052</f>
        <v>-6.1791213233682698E-3</v>
      </c>
      <c r="AF2052">
        <f t="shared" si="287"/>
        <v>-1.2265658599998019E-2</v>
      </c>
      <c r="AH2052" s="2">
        <v>35744</v>
      </c>
      <c r="AI2052">
        <v>5.9</v>
      </c>
      <c r="AJ2052">
        <v>5.46</v>
      </c>
      <c r="AK2052">
        <v>1.1471100000000001</v>
      </c>
      <c r="AR2052" s="3"/>
    </row>
    <row r="2053" spans="1:44" hidden="1" outlineLevel="1" x14ac:dyDescent="0.2">
      <c r="A2053" s="2">
        <v>35745</v>
      </c>
      <c r="B2053">
        <v>36.380000000000003</v>
      </c>
      <c r="E2053" s="2">
        <v>35745</v>
      </c>
      <c r="F2053">
        <v>923.78</v>
      </c>
      <c r="G2053">
        <f t="shared" ref="G2053:G2116" si="291">(F2053/F2052)-1</f>
        <v>2.8769011974423275E-3</v>
      </c>
      <c r="H2053" s="2">
        <v>35745</v>
      </c>
      <c r="I2053">
        <v>1233.33</v>
      </c>
      <c r="J2053">
        <f t="shared" ref="J2053:J2116" si="292">(I2053/I2052)-1</f>
        <v>2.8785402385773651E-3</v>
      </c>
      <c r="K2053">
        <f t="shared" si="288"/>
        <v>2.660140238577365E-3</v>
      </c>
      <c r="L2053">
        <v>-1.9280613681658614E-2</v>
      </c>
      <c r="N2053" s="2">
        <v>35745</v>
      </c>
      <c r="O2053">
        <v>16.328099999999999</v>
      </c>
      <c r="Q2053" s="2">
        <v>35745</v>
      </c>
      <c r="R2053">
        <v>16792.96</v>
      </c>
      <c r="S2053" s="8">
        <f t="shared" ref="S2053:S2116" si="293">R2053/R2052-1</f>
        <v>3.3602760875486304E-3</v>
      </c>
      <c r="T2053" s="9">
        <f t="shared" si="289"/>
        <v>3.1418760875486303E-3</v>
      </c>
      <c r="U2053" s="3">
        <f>Sheet1!$B$17+Sheet1!$B$18*'Portfolio allocation'!K2053</f>
        <v>3.5395791829695719E-3</v>
      </c>
      <c r="V2053" s="13">
        <f t="shared" ref="V2053:V2116" si="294">T2053-U2053</f>
        <v>-3.9770309542094167E-4</v>
      </c>
      <c r="W2053" s="13"/>
      <c r="X2053" s="2">
        <v>35745</v>
      </c>
      <c r="Y2053">
        <v>47.2806</v>
      </c>
      <c r="AA2053" s="2">
        <v>35745</v>
      </c>
      <c r="AB2053">
        <v>576.46</v>
      </c>
      <c r="AC2053">
        <f t="shared" ref="AC2053:AC2116" si="295">AB2053/AB2052-1</f>
        <v>1.3431313948173429E-2</v>
      </c>
      <c r="AD2053">
        <f t="shared" si="290"/>
        <v>1.3212913948173428E-2</v>
      </c>
      <c r="AE2053">
        <f>Sheet2!$B$17+Sheet2!$B$18*'Portfolio allocation'!K2053</f>
        <v>2.4188515778228196E-3</v>
      </c>
      <c r="AF2053">
        <f t="shared" ref="AF2053:AF2116" si="296">AD2053-AE2053</f>
        <v>1.0794062370350608E-2</v>
      </c>
      <c r="AH2053" s="2">
        <v>35745</v>
      </c>
      <c r="AI2053">
        <v>5.9</v>
      </c>
      <c r="AJ2053">
        <v>5.46</v>
      </c>
      <c r="AK2053">
        <v>1.1473500000000001</v>
      </c>
      <c r="AR2053" s="3"/>
    </row>
    <row r="2054" spans="1:44" hidden="1" outlineLevel="1" x14ac:dyDescent="0.2">
      <c r="A2054" s="2">
        <v>35746</v>
      </c>
      <c r="B2054">
        <v>37.840000000000003</v>
      </c>
      <c r="E2054" s="2">
        <v>35746</v>
      </c>
      <c r="F2054">
        <v>905.96</v>
      </c>
      <c r="G2054">
        <f t="shared" si="291"/>
        <v>-1.9290307216003777E-2</v>
      </c>
      <c r="H2054" s="2">
        <v>35746</v>
      </c>
      <c r="I2054">
        <v>1209.82</v>
      </c>
      <c r="J2054">
        <f t="shared" si="292"/>
        <v>-1.9062213681658613E-2</v>
      </c>
      <c r="K2054">
        <f t="shared" si="288"/>
        <v>-1.9280613681658614E-2</v>
      </c>
      <c r="L2054">
        <v>1.1660600003306404E-2</v>
      </c>
      <c r="N2054" s="2">
        <v>35746</v>
      </c>
      <c r="O2054">
        <v>16.148399999999999</v>
      </c>
      <c r="Q2054" s="2">
        <v>35746</v>
      </c>
      <c r="R2054">
        <v>16608.16</v>
      </c>
      <c r="S2054" s="8">
        <f t="shared" si="293"/>
        <v>-1.1004611456229219E-2</v>
      </c>
      <c r="T2054" s="9">
        <f t="shared" si="289"/>
        <v>-1.1223011456229219E-2</v>
      </c>
      <c r="U2054" s="3">
        <f>Sheet1!$B$17+Sheet1!$B$18*'Portfolio allocation'!K2054</f>
        <v>-2.1631409766975331E-2</v>
      </c>
      <c r="V2054" s="13">
        <f t="shared" si="294"/>
        <v>1.0408398310746112E-2</v>
      </c>
      <c r="W2054" s="13"/>
      <c r="X2054" s="2">
        <v>35746</v>
      </c>
      <c r="Y2054">
        <v>46.1464</v>
      </c>
      <c r="AA2054" s="2">
        <v>35746</v>
      </c>
      <c r="AB2054">
        <v>562.64</v>
      </c>
      <c r="AC2054">
        <f t="shared" si="295"/>
        <v>-2.3973909724872566E-2</v>
      </c>
      <c r="AD2054">
        <f t="shared" si="290"/>
        <v>-2.4191109724872567E-2</v>
      </c>
      <c r="AE2054">
        <f>Sheet2!$B$17+Sheet2!$B$18*'Portfolio allocation'!K2054</f>
        <v>-1.7091426567309387E-2</v>
      </c>
      <c r="AF2054">
        <f t="shared" si="296"/>
        <v>-7.0996831575631802E-3</v>
      </c>
      <c r="AH2054" s="2">
        <v>35746</v>
      </c>
      <c r="AI2054">
        <v>5.8449999999999998</v>
      </c>
      <c r="AJ2054">
        <v>5.43</v>
      </c>
      <c r="AK2054">
        <v>1.1393500000000001</v>
      </c>
      <c r="AR2054" s="3"/>
    </row>
    <row r="2055" spans="1:44" hidden="1" outlineLevel="1" x14ac:dyDescent="0.2">
      <c r="A2055" s="2">
        <v>35747</v>
      </c>
      <c r="B2055">
        <v>36.64</v>
      </c>
      <c r="E2055" s="2">
        <v>35747</v>
      </c>
      <c r="F2055">
        <v>916.66</v>
      </c>
      <c r="G2055">
        <f t="shared" si="291"/>
        <v>1.1810675968033868E-2</v>
      </c>
      <c r="H2055" s="2">
        <v>35747</v>
      </c>
      <c r="I2055">
        <v>1224.19</v>
      </c>
      <c r="J2055">
        <f t="shared" si="292"/>
        <v>1.1877800003306405E-2</v>
      </c>
      <c r="K2055">
        <f t="shared" si="288"/>
        <v>1.1660600003306404E-2</v>
      </c>
      <c r="L2055">
        <v>1.2599837940189058E-2</v>
      </c>
      <c r="N2055" s="2">
        <v>35747</v>
      </c>
      <c r="O2055">
        <v>16.4453</v>
      </c>
      <c r="Q2055" s="2">
        <v>35747</v>
      </c>
      <c r="R2055">
        <v>16913.48</v>
      </c>
      <c r="S2055" s="8">
        <f t="shared" si="293"/>
        <v>1.8383734260748907E-2</v>
      </c>
      <c r="T2055" s="9">
        <f t="shared" si="289"/>
        <v>1.8166534260748907E-2</v>
      </c>
      <c r="U2055" s="3">
        <f>Sheet1!$B$17+Sheet1!$B$18*'Portfolio allocation'!K2055</f>
        <v>1.3865134727050973E-2</v>
      </c>
      <c r="V2055" s="13">
        <f t="shared" si="294"/>
        <v>4.301399533697934E-3</v>
      </c>
      <c r="W2055" s="13"/>
      <c r="X2055" s="2">
        <v>35747</v>
      </c>
      <c r="Y2055">
        <v>47.340299999999999</v>
      </c>
      <c r="AA2055" s="2">
        <v>35747</v>
      </c>
      <c r="AB2055">
        <v>577.19000000000005</v>
      </c>
      <c r="AC2055">
        <f t="shared" si="295"/>
        <v>2.5860230342670487E-2</v>
      </c>
      <c r="AD2055">
        <f t="shared" si="290"/>
        <v>2.5643430342670488E-2</v>
      </c>
      <c r="AE2055">
        <f>Sheet2!$B$17+Sheet2!$B$18*'Portfolio allocation'!K2055</f>
        <v>1.0422290023116048E-2</v>
      </c>
      <c r="AF2055">
        <f t="shared" si="296"/>
        <v>1.522114031955444E-2</v>
      </c>
      <c r="AH2055" s="2">
        <v>35747</v>
      </c>
      <c r="AI2055">
        <v>5.8540000000000001</v>
      </c>
      <c r="AJ2055">
        <v>5.42</v>
      </c>
      <c r="AK2055">
        <v>1.13961</v>
      </c>
      <c r="AR2055" s="3"/>
    </row>
    <row r="2056" spans="1:44" hidden="1" outlineLevel="1" x14ac:dyDescent="0.2">
      <c r="A2056" s="2">
        <v>35748</v>
      </c>
      <c r="B2056">
        <v>33.659999999999997</v>
      </c>
      <c r="E2056" s="2">
        <v>35748</v>
      </c>
      <c r="F2056">
        <v>928.35</v>
      </c>
      <c r="G2056">
        <f t="shared" si="291"/>
        <v>1.275282002050937E-2</v>
      </c>
      <c r="H2056" s="2">
        <v>35748</v>
      </c>
      <c r="I2056">
        <v>1239.8800000000001</v>
      </c>
      <c r="J2056">
        <f t="shared" si="292"/>
        <v>1.2816637940189057E-2</v>
      </c>
      <c r="K2056">
        <f t="shared" si="288"/>
        <v>1.2599837940189058E-2</v>
      </c>
      <c r="L2056">
        <v>1.9042728380165769E-2</v>
      </c>
      <c r="N2056" s="2">
        <v>35748</v>
      </c>
      <c r="O2056">
        <v>16.664000000000001</v>
      </c>
      <c r="Q2056" s="2">
        <v>35748</v>
      </c>
      <c r="R2056">
        <v>17138.46</v>
      </c>
      <c r="S2056" s="8">
        <f t="shared" si="293"/>
        <v>1.330181606623837E-2</v>
      </c>
      <c r="T2056" s="9">
        <f t="shared" si="289"/>
        <v>1.308501606623837E-2</v>
      </c>
      <c r="U2056" s="3">
        <f>Sheet1!$B$17+Sheet1!$B$18*'Portfolio allocation'!K2056</f>
        <v>1.494265229169754E-2</v>
      </c>
      <c r="V2056" s="13">
        <f t="shared" si="294"/>
        <v>-1.8576362254591697E-3</v>
      </c>
      <c r="W2056" s="13"/>
      <c r="X2056" s="2">
        <v>35748</v>
      </c>
      <c r="Y2056">
        <v>48.474600000000002</v>
      </c>
      <c r="AA2056" s="2">
        <v>35748</v>
      </c>
      <c r="AB2056">
        <v>591.02</v>
      </c>
      <c r="AC2056">
        <f t="shared" si="295"/>
        <v>2.3960914083750451E-2</v>
      </c>
      <c r="AD2056">
        <f t="shared" si="290"/>
        <v>2.374371408375045E-2</v>
      </c>
      <c r="AE2056">
        <f>Sheet2!$B$17+Sheet2!$B$18*'Portfolio allocation'!K2056</f>
        <v>1.1257484358719061E-2</v>
      </c>
      <c r="AF2056">
        <f t="shared" si="296"/>
        <v>1.2486229725031389E-2</v>
      </c>
      <c r="AH2056" s="2">
        <v>35748</v>
      </c>
      <c r="AI2056">
        <v>5.8639999999999999</v>
      </c>
      <c r="AJ2056">
        <v>5.43</v>
      </c>
      <c r="AK2056">
        <v>1.1348100000000001</v>
      </c>
      <c r="AR2056" s="3"/>
    </row>
    <row r="2057" spans="1:44" hidden="1" outlineLevel="1" x14ac:dyDescent="0.2">
      <c r="A2057" s="2">
        <v>35751</v>
      </c>
      <c r="B2057">
        <v>31.58</v>
      </c>
      <c r="E2057" s="2">
        <v>35751</v>
      </c>
      <c r="F2057">
        <v>946.2</v>
      </c>
      <c r="G2057">
        <f t="shared" si="291"/>
        <v>1.9227661980933952E-2</v>
      </c>
      <c r="H2057" s="2">
        <v>35751</v>
      </c>
      <c r="I2057">
        <v>1263.76</v>
      </c>
      <c r="J2057">
        <f t="shared" si="292"/>
        <v>1.9259928380165769E-2</v>
      </c>
      <c r="K2057">
        <f t="shared" si="288"/>
        <v>1.9042728380165769E-2</v>
      </c>
      <c r="L2057">
        <v>-8.526539596125874E-3</v>
      </c>
      <c r="N2057" s="2">
        <v>35751</v>
      </c>
      <c r="O2057">
        <v>16.859400000000001</v>
      </c>
      <c r="Q2057" s="2">
        <v>35751</v>
      </c>
      <c r="R2057">
        <v>17339.34</v>
      </c>
      <c r="S2057" s="8">
        <f t="shared" si="293"/>
        <v>1.1721006438151438E-2</v>
      </c>
      <c r="T2057" s="9">
        <f t="shared" si="289"/>
        <v>1.1503806438151437E-2</v>
      </c>
      <c r="U2057" s="3">
        <f>Sheet1!$B$17+Sheet1!$B$18*'Portfolio allocation'!K2057</f>
        <v>2.2334099488996732E-2</v>
      </c>
      <c r="V2057" s="13">
        <f t="shared" si="294"/>
        <v>-1.0830293050845295E-2</v>
      </c>
      <c r="W2057" s="13"/>
      <c r="X2057" s="2">
        <v>35751</v>
      </c>
      <c r="Y2057">
        <v>49.429699999999997</v>
      </c>
      <c r="AA2057" s="2">
        <v>35751</v>
      </c>
      <c r="AB2057">
        <v>602.66999999999996</v>
      </c>
      <c r="AC2057">
        <f t="shared" si="295"/>
        <v>1.9711684883760183E-2</v>
      </c>
      <c r="AD2057">
        <f t="shared" si="290"/>
        <v>1.9493684883760184E-2</v>
      </c>
      <c r="AE2057">
        <f>Sheet2!$B$17+Sheet2!$B$18*'Portfolio allocation'!K2057</f>
        <v>1.6986666910947735E-2</v>
      </c>
      <c r="AF2057">
        <f t="shared" si="296"/>
        <v>2.5070179728124489E-3</v>
      </c>
      <c r="AH2057" s="2">
        <v>35751</v>
      </c>
      <c r="AI2057">
        <v>5.8369999999999997</v>
      </c>
      <c r="AJ2057">
        <v>5.45</v>
      </c>
      <c r="AK2057">
        <v>1.13289</v>
      </c>
      <c r="AR2057" s="3"/>
    </row>
    <row r="2058" spans="1:44" hidden="1" outlineLevel="1" x14ac:dyDescent="0.2">
      <c r="A2058" s="2">
        <v>35752</v>
      </c>
      <c r="B2058">
        <v>31.55</v>
      </c>
      <c r="E2058" s="2">
        <v>35752</v>
      </c>
      <c r="F2058">
        <v>938.23</v>
      </c>
      <c r="G2058">
        <f t="shared" si="291"/>
        <v>-8.4231663496090459E-3</v>
      </c>
      <c r="H2058" s="2">
        <v>35752</v>
      </c>
      <c r="I2058">
        <v>1253.26</v>
      </c>
      <c r="J2058">
        <f t="shared" si="292"/>
        <v>-8.3085395961258746E-3</v>
      </c>
      <c r="K2058">
        <f t="shared" si="288"/>
        <v>-8.526539596125874E-3</v>
      </c>
      <c r="L2058">
        <v>6.7147163461692442E-3</v>
      </c>
      <c r="N2058" s="2">
        <v>35752</v>
      </c>
      <c r="O2058">
        <v>16.75</v>
      </c>
      <c r="Q2058" s="2">
        <v>35752</v>
      </c>
      <c r="R2058">
        <v>17226.849999999999</v>
      </c>
      <c r="S2058" s="8">
        <f t="shared" si="293"/>
        <v>-6.4875595034182831E-3</v>
      </c>
      <c r="T2058" s="9">
        <f t="shared" si="289"/>
        <v>-6.7055595034182834E-3</v>
      </c>
      <c r="U2058" s="3">
        <f>Sheet1!$B$17+Sheet1!$B$18*'Portfolio allocation'!K2058</f>
        <v>-9.2940634315709161E-3</v>
      </c>
      <c r="V2058" s="13">
        <f t="shared" si="294"/>
        <v>2.5885039281526327E-3</v>
      </c>
      <c r="W2058" s="13"/>
      <c r="X2058" s="2">
        <v>35752</v>
      </c>
      <c r="Y2058">
        <v>48.773099999999999</v>
      </c>
      <c r="AA2058" s="2">
        <v>35752</v>
      </c>
      <c r="AB2058">
        <v>594.66</v>
      </c>
      <c r="AC2058">
        <f t="shared" si="295"/>
        <v>-1.3290855692169812E-2</v>
      </c>
      <c r="AD2058">
        <f t="shared" si="290"/>
        <v>-1.3510055692169811E-2</v>
      </c>
      <c r="AE2058">
        <f>Sheet2!$B$17+Sheet2!$B$18*'Portfolio allocation'!K2058</f>
        <v>-7.5286295292099131E-3</v>
      </c>
      <c r="AF2058">
        <f t="shared" si="296"/>
        <v>-5.9814261629598979E-3</v>
      </c>
      <c r="AH2058" s="2">
        <v>35752</v>
      </c>
      <c r="AI2058">
        <v>5.8390000000000004</v>
      </c>
      <c r="AJ2058">
        <v>5.48</v>
      </c>
      <c r="AK2058">
        <v>1.1381699999999999</v>
      </c>
      <c r="AR2058" s="3"/>
    </row>
    <row r="2059" spans="1:44" hidden="1" outlineLevel="1" x14ac:dyDescent="0.2">
      <c r="A2059" s="2">
        <v>35753</v>
      </c>
      <c r="B2059">
        <v>29.93</v>
      </c>
      <c r="E2059" s="2">
        <v>35753</v>
      </c>
      <c r="F2059">
        <v>944.59</v>
      </c>
      <c r="G2059">
        <f t="shared" si="291"/>
        <v>6.7787216354198154E-3</v>
      </c>
      <c r="H2059" s="2">
        <v>35753</v>
      </c>
      <c r="I2059">
        <v>1261.95</v>
      </c>
      <c r="J2059">
        <f t="shared" si="292"/>
        <v>6.9339163461692443E-3</v>
      </c>
      <c r="K2059">
        <f t="shared" si="288"/>
        <v>6.7147163461692442E-3</v>
      </c>
      <c r="L2059">
        <v>1.5027445889298349E-2</v>
      </c>
      <c r="N2059" s="2">
        <v>35753</v>
      </c>
      <c r="O2059">
        <v>16.8828</v>
      </c>
      <c r="Q2059" s="2">
        <v>35753</v>
      </c>
      <c r="R2059">
        <v>17363.439999999999</v>
      </c>
      <c r="S2059" s="8">
        <f t="shared" si="293"/>
        <v>7.9289016854502403E-3</v>
      </c>
      <c r="T2059" s="9">
        <f t="shared" si="289"/>
        <v>7.7097016854502402E-3</v>
      </c>
      <c r="U2059" s="3">
        <f>Sheet1!$B$17+Sheet1!$B$18*'Portfolio allocation'!K2059</f>
        <v>8.1910916502224811E-3</v>
      </c>
      <c r="V2059" s="13">
        <f t="shared" si="294"/>
        <v>-4.8138996477224087E-4</v>
      </c>
      <c r="W2059" s="13"/>
      <c r="X2059" s="2">
        <v>35753</v>
      </c>
      <c r="Y2059">
        <v>49.220799999999997</v>
      </c>
      <c r="AA2059" s="2">
        <v>35753</v>
      </c>
      <c r="AB2059">
        <v>600.12</v>
      </c>
      <c r="AC2059">
        <f t="shared" si="295"/>
        <v>9.1817172838262184E-3</v>
      </c>
      <c r="AD2059">
        <f t="shared" si="290"/>
        <v>8.9629172838262185E-3</v>
      </c>
      <c r="AE2059">
        <f>Sheet2!$B$17+Sheet2!$B$18*'Portfolio allocation'!K2059</f>
        <v>6.0242840942855104E-3</v>
      </c>
      <c r="AF2059">
        <f t="shared" si="296"/>
        <v>2.9386331895407082E-3</v>
      </c>
      <c r="AH2059" s="2">
        <v>35753</v>
      </c>
      <c r="AI2059">
        <v>5.8129999999999997</v>
      </c>
      <c r="AJ2059">
        <v>5.47</v>
      </c>
      <c r="AK2059">
        <v>1.1334200000000001</v>
      </c>
      <c r="AR2059" s="3"/>
    </row>
    <row r="2060" spans="1:44" hidden="1" outlineLevel="1" x14ac:dyDescent="0.2">
      <c r="A2060" s="2">
        <v>35754</v>
      </c>
      <c r="B2060">
        <v>27.32</v>
      </c>
      <c r="E2060" s="2">
        <v>35754</v>
      </c>
      <c r="F2060">
        <v>958.98</v>
      </c>
      <c r="G2060">
        <f t="shared" si="291"/>
        <v>1.5234122741083489E-2</v>
      </c>
      <c r="H2060" s="2">
        <v>35754</v>
      </c>
      <c r="I2060">
        <v>1281.19</v>
      </c>
      <c r="J2060">
        <f t="shared" si="292"/>
        <v>1.5246245889298349E-2</v>
      </c>
      <c r="K2060">
        <f t="shared" si="288"/>
        <v>1.5027445889298349E-2</v>
      </c>
      <c r="L2060">
        <v>4.073283959444049E-3</v>
      </c>
      <c r="N2060" s="2">
        <v>35754</v>
      </c>
      <c r="O2060">
        <v>17.109400000000001</v>
      </c>
      <c r="Q2060" s="2">
        <v>35754</v>
      </c>
      <c r="R2060">
        <v>17596.45</v>
      </c>
      <c r="S2060" s="8">
        <f t="shared" si="293"/>
        <v>1.3419575844417997E-2</v>
      </c>
      <c r="T2060" s="9">
        <f t="shared" si="289"/>
        <v>1.3200775844417997E-2</v>
      </c>
      <c r="U2060" s="3">
        <f>Sheet1!$B$17+Sheet1!$B$18*'Portfolio allocation'!K2060</f>
        <v>1.7727665654682798E-2</v>
      </c>
      <c r="V2060" s="13">
        <f t="shared" si="294"/>
        <v>-4.5268898102648007E-3</v>
      </c>
      <c r="W2060" s="13"/>
      <c r="X2060" s="2">
        <v>35754</v>
      </c>
      <c r="Y2060">
        <v>50.026699999999998</v>
      </c>
      <c r="AA2060" s="2">
        <v>35754</v>
      </c>
      <c r="AB2060">
        <v>609.95000000000005</v>
      </c>
      <c r="AC2060">
        <f t="shared" si="295"/>
        <v>1.638005732186909E-2</v>
      </c>
      <c r="AD2060">
        <f t="shared" si="290"/>
        <v>1.616045732186909E-2</v>
      </c>
      <c r="AE2060">
        <f>Sheet2!$B$17+Sheet2!$B$18*'Portfolio allocation'!K2060</f>
        <v>1.3416175280947263E-2</v>
      </c>
      <c r="AF2060">
        <f t="shared" si="296"/>
        <v>2.7442820409218274E-3</v>
      </c>
      <c r="AH2060" s="2">
        <v>35754</v>
      </c>
      <c r="AI2060">
        <v>5.8449999999999998</v>
      </c>
      <c r="AJ2060">
        <v>5.49</v>
      </c>
      <c r="AK2060">
        <v>1.1338600000000001</v>
      </c>
      <c r="AR2060" s="3"/>
    </row>
    <row r="2061" spans="1:44" hidden="1" outlineLevel="1" x14ac:dyDescent="0.2">
      <c r="A2061" s="2">
        <v>35755</v>
      </c>
      <c r="B2061">
        <v>26.65</v>
      </c>
      <c r="E2061" s="2">
        <v>35755</v>
      </c>
      <c r="F2061">
        <v>963.09</v>
      </c>
      <c r="G2061">
        <f t="shared" si="291"/>
        <v>4.2858036663955268E-3</v>
      </c>
      <c r="H2061" s="2">
        <v>35755</v>
      </c>
      <c r="I2061">
        <v>1286.69</v>
      </c>
      <c r="J2061">
        <f t="shared" si="292"/>
        <v>4.2928839594440493E-3</v>
      </c>
      <c r="K2061">
        <f t="shared" si="288"/>
        <v>4.073283959444049E-3</v>
      </c>
      <c r="L2061">
        <v>-1.72376167281941E-2</v>
      </c>
      <c r="N2061" s="2">
        <v>35755</v>
      </c>
      <c r="O2061">
        <v>17.234400000000001</v>
      </c>
      <c r="Q2061" s="2">
        <v>35755</v>
      </c>
      <c r="R2061">
        <v>17725.009999999998</v>
      </c>
      <c r="S2061" s="8">
        <f t="shared" si="293"/>
        <v>7.306019111809281E-3</v>
      </c>
      <c r="T2061" s="9">
        <f t="shared" si="289"/>
        <v>7.0864191118092806E-3</v>
      </c>
      <c r="U2061" s="3">
        <f>Sheet1!$B$17+Sheet1!$B$18*'Portfolio allocation'!K2061</f>
        <v>5.1607734733723678E-3</v>
      </c>
      <c r="V2061" s="13">
        <f t="shared" si="294"/>
        <v>1.9256456384369128E-3</v>
      </c>
      <c r="W2061" s="13"/>
      <c r="X2061" s="2">
        <v>35755</v>
      </c>
      <c r="Y2061">
        <v>50.4148</v>
      </c>
      <c r="AA2061" s="2">
        <v>35755</v>
      </c>
      <c r="AB2061">
        <v>614.67999999999995</v>
      </c>
      <c r="AC2061">
        <f t="shared" si="295"/>
        <v>7.754733994589591E-3</v>
      </c>
      <c r="AD2061">
        <f t="shared" si="290"/>
        <v>7.5375339945895911E-3</v>
      </c>
      <c r="AE2061">
        <f>Sheet2!$B$17+Sheet2!$B$18*'Portfolio allocation'!K2061</f>
        <v>3.6754550269744676E-3</v>
      </c>
      <c r="AF2061">
        <f t="shared" si="296"/>
        <v>3.8620789676151236E-3</v>
      </c>
      <c r="AH2061" s="2">
        <v>35755</v>
      </c>
      <c r="AI2061">
        <v>5.8090000000000002</v>
      </c>
      <c r="AJ2061">
        <v>5.43</v>
      </c>
      <c r="AK2061">
        <v>1.1232500000000001</v>
      </c>
      <c r="AR2061" s="3"/>
    </row>
    <row r="2062" spans="1:44" hidden="1" outlineLevel="1" x14ac:dyDescent="0.2">
      <c r="A2062" s="2">
        <v>35758</v>
      </c>
      <c r="B2062">
        <v>29.8</v>
      </c>
      <c r="E2062" s="2">
        <v>35758</v>
      </c>
      <c r="F2062">
        <v>946.67</v>
      </c>
      <c r="G2062">
        <f t="shared" si="291"/>
        <v>-1.7049289266839129E-2</v>
      </c>
      <c r="H2062" s="2">
        <v>35758</v>
      </c>
      <c r="I2062">
        <v>1264.79</v>
      </c>
      <c r="J2062">
        <f t="shared" si="292"/>
        <v>-1.7020416728194099E-2</v>
      </c>
      <c r="K2062">
        <f t="shared" si="288"/>
        <v>-1.72376167281941E-2</v>
      </c>
      <c r="L2062">
        <v>4.279970546889297E-3</v>
      </c>
      <c r="N2062" s="2">
        <v>35758</v>
      </c>
      <c r="O2062">
        <v>16.9375</v>
      </c>
      <c r="Q2062" s="2">
        <v>35758</v>
      </c>
      <c r="R2062">
        <v>17419.68</v>
      </c>
      <c r="S2062" s="8">
        <f t="shared" si="293"/>
        <v>-1.7225942326689725E-2</v>
      </c>
      <c r="T2062" s="9">
        <f t="shared" si="289"/>
        <v>-1.7443142326689726E-2</v>
      </c>
      <c r="U2062" s="3">
        <f>Sheet1!$B$17+Sheet1!$B$18*'Portfolio allocation'!K2062</f>
        <v>-1.9287631885532626E-2</v>
      </c>
      <c r="V2062" s="13">
        <f t="shared" si="294"/>
        <v>1.8444895588429003E-3</v>
      </c>
      <c r="W2062" s="13"/>
      <c r="X2062" s="2">
        <v>35758</v>
      </c>
      <c r="Y2062">
        <v>49.250700000000002</v>
      </c>
      <c r="AA2062" s="2">
        <v>35758</v>
      </c>
      <c r="AB2062">
        <v>600.48</v>
      </c>
      <c r="AC2062">
        <f t="shared" si="295"/>
        <v>-2.3101451161579911E-2</v>
      </c>
      <c r="AD2062">
        <f t="shared" si="290"/>
        <v>-2.3320251161579913E-2</v>
      </c>
      <c r="AE2062">
        <f>Sheet2!$B$17+Sheet2!$B$18*'Portfolio allocation'!K2062</f>
        <v>-1.5274741554722467E-2</v>
      </c>
      <c r="AF2062">
        <f t="shared" si="296"/>
        <v>-8.0455096068574455E-3</v>
      </c>
      <c r="AH2062" s="2">
        <v>35758</v>
      </c>
      <c r="AI2062">
        <v>5.835</v>
      </c>
      <c r="AJ2062">
        <v>5.47</v>
      </c>
      <c r="AK2062">
        <v>1.1313200000000001</v>
      </c>
      <c r="AR2062" s="3"/>
    </row>
    <row r="2063" spans="1:44" hidden="1" outlineLevel="1" x14ac:dyDescent="0.2">
      <c r="A2063" s="2">
        <v>35759</v>
      </c>
      <c r="B2063">
        <v>28.95</v>
      </c>
      <c r="E2063" s="2">
        <v>35759</v>
      </c>
      <c r="F2063">
        <v>950.82</v>
      </c>
      <c r="G2063">
        <f t="shared" si="291"/>
        <v>4.3837873810304018E-3</v>
      </c>
      <c r="H2063" s="2">
        <v>35759</v>
      </c>
      <c r="I2063">
        <v>1270.48</v>
      </c>
      <c r="J2063">
        <f t="shared" si="292"/>
        <v>4.4987705468892969E-3</v>
      </c>
      <c r="K2063">
        <f t="shared" si="288"/>
        <v>4.279970546889297E-3</v>
      </c>
      <c r="L2063">
        <v>8.4299051696988569E-4</v>
      </c>
      <c r="N2063" s="2">
        <v>35759</v>
      </c>
      <c r="O2063">
        <v>17.375</v>
      </c>
      <c r="Q2063" s="2">
        <v>35759</v>
      </c>
      <c r="R2063">
        <v>17869.64</v>
      </c>
      <c r="S2063" s="8">
        <f t="shared" si="293"/>
        <v>2.5830554866679512E-2</v>
      </c>
      <c r="T2063" s="9">
        <f t="shared" si="289"/>
        <v>2.561175486667951E-2</v>
      </c>
      <c r="U2063" s="3">
        <f>Sheet1!$B$17+Sheet1!$B$18*'Portfolio allocation'!K2063</f>
        <v>5.3978895646242669E-3</v>
      </c>
      <c r="V2063" s="13">
        <f t="shared" si="294"/>
        <v>2.0213865302055243E-2</v>
      </c>
      <c r="W2063" s="13"/>
      <c r="X2063" s="2">
        <v>35759</v>
      </c>
      <c r="Y2063">
        <v>51.2804</v>
      </c>
      <c r="AA2063" s="2">
        <v>35759</v>
      </c>
      <c r="AB2063">
        <v>625.23</v>
      </c>
      <c r="AC2063">
        <f t="shared" si="295"/>
        <v>4.1217026378896904E-2</v>
      </c>
      <c r="AD2063">
        <f t="shared" si="290"/>
        <v>4.0997426378896903E-2</v>
      </c>
      <c r="AE2063">
        <f>Sheet2!$B$17+Sheet2!$B$18*'Portfolio allocation'!K2063</f>
        <v>3.8592460135825346E-3</v>
      </c>
      <c r="AF2063">
        <f t="shared" si="296"/>
        <v>3.7138180365314369E-2</v>
      </c>
      <c r="AH2063" s="2">
        <v>35759</v>
      </c>
      <c r="AI2063">
        <v>5.8380000000000001</v>
      </c>
      <c r="AJ2063">
        <v>5.49</v>
      </c>
      <c r="AK2063">
        <v>1.12591</v>
      </c>
      <c r="AR2063" s="3"/>
    </row>
    <row r="2064" spans="1:44" hidden="1" outlineLevel="1" x14ac:dyDescent="0.2">
      <c r="A2064" s="2">
        <v>35760</v>
      </c>
      <c r="B2064">
        <v>28.95</v>
      </c>
      <c r="E2064" s="2">
        <v>35760</v>
      </c>
      <c r="F2064">
        <v>951.64</v>
      </c>
      <c r="G2064">
        <f t="shared" si="291"/>
        <v>8.6241349571936077E-4</v>
      </c>
      <c r="H2064" s="2">
        <v>35760</v>
      </c>
      <c r="I2064">
        <v>1271.83</v>
      </c>
      <c r="J2064">
        <f t="shared" si="292"/>
        <v>1.0625905169698857E-3</v>
      </c>
      <c r="K2064">
        <f t="shared" si="288"/>
        <v>8.4299051696988569E-4</v>
      </c>
      <c r="L2064">
        <v>-2.2000000000000001E-4</v>
      </c>
      <c r="N2064" s="2">
        <v>35760</v>
      </c>
      <c r="O2064">
        <v>17.6953</v>
      </c>
      <c r="Q2064" s="2">
        <v>35760</v>
      </c>
      <c r="R2064">
        <v>18199.07</v>
      </c>
      <c r="S2064" s="8">
        <f t="shared" si="293"/>
        <v>1.8435178324801127E-2</v>
      </c>
      <c r="T2064" s="9">
        <f t="shared" si="289"/>
        <v>1.8215578324801127E-2</v>
      </c>
      <c r="U2064" s="3">
        <f>Sheet1!$B$17+Sheet1!$B$18*'Portfolio allocation'!K2064</f>
        <v>1.4548989696432754E-3</v>
      </c>
      <c r="V2064" s="13">
        <f t="shared" si="294"/>
        <v>1.6760679355157852E-2</v>
      </c>
      <c r="W2064" s="13"/>
      <c r="X2064" s="2">
        <v>35760</v>
      </c>
      <c r="Y2064">
        <v>52.4146</v>
      </c>
      <c r="AA2064" s="2">
        <v>35760</v>
      </c>
      <c r="AB2064">
        <v>639.05999999999995</v>
      </c>
      <c r="AC2064">
        <f t="shared" si="295"/>
        <v>2.2119859891559734E-2</v>
      </c>
      <c r="AD2064">
        <f t="shared" si="290"/>
        <v>2.1899859891559733E-2</v>
      </c>
      <c r="AE2064">
        <f>Sheet2!$B$17+Sheet2!$B$18*'Portfolio allocation'!K2064</f>
        <v>8.029956856871784E-4</v>
      </c>
      <c r="AF2064">
        <f t="shared" si="296"/>
        <v>2.1096864205872555E-2</v>
      </c>
      <c r="AH2064" s="2">
        <v>35760</v>
      </c>
      <c r="AI2064">
        <v>5.8490000000000002</v>
      </c>
      <c r="AJ2064">
        <v>5.5</v>
      </c>
      <c r="AK2064">
        <v>1.1159399999999999</v>
      </c>
      <c r="AR2064" s="3"/>
    </row>
    <row r="2065" spans="1:44" hidden="1" outlineLevel="1" x14ac:dyDescent="0.2">
      <c r="A2065" s="2">
        <v>35761</v>
      </c>
      <c r="B2065">
        <v>28.95</v>
      </c>
      <c r="E2065" s="2">
        <v>35761</v>
      </c>
      <c r="F2065">
        <v>951.64</v>
      </c>
      <c r="G2065">
        <f t="shared" si="291"/>
        <v>0</v>
      </c>
      <c r="H2065" s="2">
        <v>35761</v>
      </c>
      <c r="I2065">
        <v>1271.83</v>
      </c>
      <c r="J2065">
        <f t="shared" si="292"/>
        <v>0</v>
      </c>
      <c r="K2065">
        <f t="shared" si="288"/>
        <v>-2.2000000000000001E-4</v>
      </c>
      <c r="L2065">
        <v>3.7585191417094355E-3</v>
      </c>
      <c r="N2065" s="2">
        <v>35761</v>
      </c>
      <c r="O2065">
        <v>17.6953</v>
      </c>
      <c r="Q2065" s="2">
        <v>35761</v>
      </c>
      <c r="R2065">
        <v>18199.07</v>
      </c>
      <c r="S2065" s="8">
        <f t="shared" si="293"/>
        <v>0</v>
      </c>
      <c r="T2065" s="9">
        <f t="shared" si="289"/>
        <v>-2.2000000000000001E-4</v>
      </c>
      <c r="U2065" s="3">
        <f>Sheet1!$B$17+Sheet1!$B$18*'Portfolio allocation'!K2065</f>
        <v>2.3540930881317746E-4</v>
      </c>
      <c r="V2065" s="13">
        <f t="shared" si="294"/>
        <v>-4.5540930881317744E-4</v>
      </c>
      <c r="W2065" s="13"/>
      <c r="X2065" s="2">
        <v>35761</v>
      </c>
      <c r="Y2065">
        <v>52.4146</v>
      </c>
      <c r="AA2065" s="2">
        <v>35761</v>
      </c>
      <c r="AB2065">
        <v>639.05999999999995</v>
      </c>
      <c r="AC2065">
        <f t="shared" si="295"/>
        <v>0</v>
      </c>
      <c r="AD2065">
        <f t="shared" si="290"/>
        <v>-2.2000000000000001E-4</v>
      </c>
      <c r="AE2065">
        <f>Sheet2!$B$17+Sheet2!$B$18*'Portfolio allocation'!K2065</f>
        <v>-1.4224260134326522E-4</v>
      </c>
      <c r="AF2065">
        <f t="shared" si="296"/>
        <v>-7.7757398656734788E-5</v>
      </c>
      <c r="AH2065" s="2">
        <v>35761</v>
      </c>
      <c r="AI2065">
        <v>5.8479999999999999</v>
      </c>
      <c r="AJ2065">
        <v>5.5</v>
      </c>
      <c r="AK2065">
        <v>1.11311</v>
      </c>
      <c r="AR2065" s="3"/>
    </row>
    <row r="2066" spans="1:44" hidden="1" outlineLevel="1" x14ac:dyDescent="0.2">
      <c r="A2066" s="2">
        <v>35762</v>
      </c>
      <c r="B2066">
        <v>27.43</v>
      </c>
      <c r="E2066" s="2">
        <v>35762</v>
      </c>
      <c r="F2066">
        <v>955.4</v>
      </c>
      <c r="G2066">
        <f t="shared" si="291"/>
        <v>3.9510739355217428E-3</v>
      </c>
      <c r="H2066" s="2">
        <v>35762</v>
      </c>
      <c r="I2066">
        <v>1276.8900000000001</v>
      </c>
      <c r="J2066">
        <f t="shared" si="292"/>
        <v>3.9785191417094357E-3</v>
      </c>
      <c r="K2066">
        <f t="shared" si="288"/>
        <v>3.7585191417094355E-3</v>
      </c>
      <c r="L2066">
        <v>2.0086352534673856E-2</v>
      </c>
      <c r="N2066" s="2">
        <v>35762</v>
      </c>
      <c r="O2066">
        <v>17.6875</v>
      </c>
      <c r="Q2066" s="2">
        <v>35762</v>
      </c>
      <c r="R2066">
        <v>18191.04</v>
      </c>
      <c r="S2066" s="8">
        <f t="shared" si="293"/>
        <v>-4.4123133764517597E-4</v>
      </c>
      <c r="T2066" s="9">
        <f t="shared" si="289"/>
        <v>-6.61231337645176E-4</v>
      </c>
      <c r="U2066" s="3">
        <f>Sheet1!$B$17+Sheet1!$B$18*'Portfolio allocation'!K2066</f>
        <v>4.7996672972659016E-3</v>
      </c>
      <c r="V2066" s="13">
        <f t="shared" si="294"/>
        <v>-5.4608986349110773E-3</v>
      </c>
      <c r="W2066" s="13"/>
      <c r="X2066" s="2">
        <v>35762</v>
      </c>
      <c r="Y2066">
        <v>52.295200000000001</v>
      </c>
      <c r="AA2066" s="2">
        <v>35762</v>
      </c>
      <c r="AB2066">
        <v>637.6</v>
      </c>
      <c r="AC2066">
        <f t="shared" si="295"/>
        <v>-2.2846055143490585E-3</v>
      </c>
      <c r="AD2066">
        <f t="shared" si="290"/>
        <v>-2.5054055143490586E-3</v>
      </c>
      <c r="AE2066">
        <f>Sheet2!$B$17+Sheet2!$B$18*'Portfolio allocation'!K2066</f>
        <v>3.395558120668064E-3</v>
      </c>
      <c r="AF2066">
        <f t="shared" si="296"/>
        <v>-5.9009636350171226E-3</v>
      </c>
      <c r="AH2066" s="2">
        <v>35762</v>
      </c>
      <c r="AI2066">
        <v>5.8630000000000004</v>
      </c>
      <c r="AJ2066">
        <v>5.52</v>
      </c>
      <c r="AK2066">
        <v>1.11317</v>
      </c>
      <c r="AR2066" s="3"/>
    </row>
    <row r="2067" spans="1:44" hidden="1" outlineLevel="1" x14ac:dyDescent="0.2">
      <c r="A2067" s="2">
        <v>35765</v>
      </c>
      <c r="B2067">
        <v>26.01</v>
      </c>
      <c r="E2067" s="2">
        <v>35765</v>
      </c>
      <c r="F2067">
        <v>974.78</v>
      </c>
      <c r="G2067">
        <f t="shared" si="291"/>
        <v>2.0284697508896832E-2</v>
      </c>
      <c r="H2067" s="2">
        <v>35765</v>
      </c>
      <c r="I2067">
        <v>1302.82</v>
      </c>
      <c r="J2067">
        <f t="shared" si="292"/>
        <v>2.0307152534673856E-2</v>
      </c>
      <c r="K2067">
        <f t="shared" si="288"/>
        <v>2.0086352534673856E-2</v>
      </c>
      <c r="L2067">
        <v>-3.3847708570638345E-3</v>
      </c>
      <c r="N2067" s="2">
        <v>35765</v>
      </c>
      <c r="O2067">
        <v>17.976500000000001</v>
      </c>
      <c r="Q2067" s="2">
        <v>35765</v>
      </c>
      <c r="R2067">
        <v>18488.330000000002</v>
      </c>
      <c r="S2067" s="8">
        <f t="shared" si="293"/>
        <v>1.6342661002339609E-2</v>
      </c>
      <c r="T2067" s="9">
        <f t="shared" si="289"/>
        <v>1.6121861002339609E-2</v>
      </c>
      <c r="U2067" s="3">
        <f>Sheet1!$B$17+Sheet1!$B$18*'Portfolio allocation'!K2067</f>
        <v>2.3531371568001759E-2</v>
      </c>
      <c r="V2067" s="13">
        <f t="shared" si="294"/>
        <v>-7.4095105656621502E-3</v>
      </c>
      <c r="W2067" s="13"/>
      <c r="X2067" s="2">
        <v>35765</v>
      </c>
      <c r="Y2067">
        <v>53.757800000000003</v>
      </c>
      <c r="AA2067" s="2">
        <v>35765</v>
      </c>
      <c r="AB2067">
        <v>655.44</v>
      </c>
      <c r="AC2067">
        <f t="shared" si="295"/>
        <v>2.7979924717691285E-2</v>
      </c>
      <c r="AD2067">
        <f t="shared" si="290"/>
        <v>2.7757524717691284E-2</v>
      </c>
      <c r="AE2067">
        <f>Sheet2!$B$17+Sheet2!$B$18*'Portfolio allocation'!K2067</f>
        <v>1.7914684134396553E-2</v>
      </c>
      <c r="AF2067">
        <f t="shared" si="296"/>
        <v>9.8428405832947305E-3</v>
      </c>
      <c r="AH2067" s="2">
        <v>35765</v>
      </c>
      <c r="AI2067">
        <v>5.8550000000000004</v>
      </c>
      <c r="AJ2067">
        <v>5.56</v>
      </c>
      <c r="AK2067">
        <v>1.1048100000000001</v>
      </c>
      <c r="AR2067" s="3"/>
    </row>
    <row r="2068" spans="1:44" hidden="1" outlineLevel="1" x14ac:dyDescent="0.2">
      <c r="A2068" s="2">
        <v>35766</v>
      </c>
      <c r="B2068">
        <v>25.66</v>
      </c>
      <c r="E2068" s="2">
        <v>35766</v>
      </c>
      <c r="F2068">
        <v>971.68</v>
      </c>
      <c r="G2068">
        <f t="shared" si="291"/>
        <v>-3.1802047641519282E-3</v>
      </c>
      <c r="H2068" s="2">
        <v>35766</v>
      </c>
      <c r="I2068">
        <v>1298.7</v>
      </c>
      <c r="J2068">
        <f t="shared" si="292"/>
        <v>-3.1623708570638343E-3</v>
      </c>
      <c r="K2068">
        <f t="shared" si="288"/>
        <v>-3.3847708570638345E-3</v>
      </c>
      <c r="L2068">
        <v>5.2754054978054301E-3</v>
      </c>
      <c r="N2068" s="2">
        <v>35766</v>
      </c>
      <c r="O2068">
        <v>17.781300000000002</v>
      </c>
      <c r="Q2068" s="2">
        <v>35766</v>
      </c>
      <c r="R2068">
        <v>18287.45</v>
      </c>
      <c r="S2068" s="8">
        <f t="shared" si="293"/>
        <v>-1.0865232284365423E-2</v>
      </c>
      <c r="T2068" s="9">
        <f t="shared" si="289"/>
        <v>-1.1087632284365422E-2</v>
      </c>
      <c r="U2068" s="3">
        <f>Sheet1!$B$17+Sheet1!$B$18*'Portfolio allocation'!K2068</f>
        <v>-3.3952960243700436E-3</v>
      </c>
      <c r="V2068" s="13">
        <f t="shared" si="294"/>
        <v>-7.6923362599953787E-3</v>
      </c>
      <c r="W2068" s="13"/>
      <c r="X2068" s="2">
        <v>35766</v>
      </c>
      <c r="Y2068">
        <v>52.892200000000003</v>
      </c>
      <c r="AA2068" s="2">
        <v>35766</v>
      </c>
      <c r="AB2068">
        <v>644.88</v>
      </c>
      <c r="AC2068">
        <f t="shared" si="295"/>
        <v>-1.6111314536799815E-2</v>
      </c>
      <c r="AD2068">
        <f t="shared" si="290"/>
        <v>-1.6333714536799816E-2</v>
      </c>
      <c r="AE2068">
        <f>Sheet2!$B$17+Sheet2!$B$18*'Portfolio allocation'!K2068</f>
        <v>-2.9564375880513499E-3</v>
      </c>
      <c r="AF2068">
        <f t="shared" si="296"/>
        <v>-1.3377276948748466E-2</v>
      </c>
      <c r="AH2068" s="2">
        <v>35766</v>
      </c>
      <c r="AI2068">
        <v>5.851</v>
      </c>
      <c r="AJ2068">
        <v>5.56</v>
      </c>
      <c r="AK2068">
        <v>1.1064799999999999</v>
      </c>
      <c r="AR2068" s="3"/>
    </row>
    <row r="2069" spans="1:44" hidden="1" outlineLevel="1" x14ac:dyDescent="0.2">
      <c r="A2069" s="2">
        <v>35767</v>
      </c>
      <c r="B2069">
        <v>23.92</v>
      </c>
      <c r="E2069" s="2">
        <v>35767</v>
      </c>
      <c r="F2069">
        <v>976.77</v>
      </c>
      <c r="G2069">
        <f t="shared" si="291"/>
        <v>5.2383500740984523E-3</v>
      </c>
      <c r="H2069" s="2">
        <v>35767</v>
      </c>
      <c r="I2069">
        <v>1305.8399999999999</v>
      </c>
      <c r="J2069">
        <f t="shared" si="292"/>
        <v>5.4978054978054303E-3</v>
      </c>
      <c r="K2069">
        <f t="shared" si="288"/>
        <v>5.2754054978054301E-3</v>
      </c>
      <c r="L2069">
        <v>-3.9429423267781328E-3</v>
      </c>
      <c r="N2069" s="2">
        <v>35767</v>
      </c>
      <c r="O2069">
        <v>18.085899999999999</v>
      </c>
      <c r="Q2069" s="2">
        <v>35767</v>
      </c>
      <c r="R2069">
        <v>18600.82</v>
      </c>
      <c r="S2069" s="8">
        <f t="shared" si="293"/>
        <v>1.7135795313179214E-2</v>
      </c>
      <c r="T2069" s="9">
        <f t="shared" si="289"/>
        <v>1.6913395313179213E-2</v>
      </c>
      <c r="U2069" s="3">
        <f>Sheet1!$B$17+Sheet1!$B$18*'Portfolio allocation'!K2069</f>
        <v>6.5398777679917773E-3</v>
      </c>
      <c r="V2069" s="13">
        <f t="shared" si="294"/>
        <v>1.0373517545187436E-2</v>
      </c>
      <c r="W2069" s="13"/>
      <c r="X2069" s="2">
        <v>35767</v>
      </c>
      <c r="Y2069">
        <v>52.713099999999997</v>
      </c>
      <c r="AA2069" s="2">
        <v>35767</v>
      </c>
      <c r="AB2069">
        <v>642.70000000000005</v>
      </c>
      <c r="AC2069">
        <f t="shared" si="295"/>
        <v>-3.3804738866144435E-3</v>
      </c>
      <c r="AD2069">
        <f t="shared" si="290"/>
        <v>-3.6016738866144434E-3</v>
      </c>
      <c r="AE2069">
        <f>Sheet2!$B$17+Sheet2!$B$18*'Portfolio allocation'!K2069</f>
        <v>4.7444121677796139E-3</v>
      </c>
      <c r="AF2069">
        <f t="shared" si="296"/>
        <v>-8.3460860543940578E-3</v>
      </c>
      <c r="AH2069" s="2">
        <v>35767</v>
      </c>
      <c r="AI2069">
        <v>5.8230000000000004</v>
      </c>
      <c r="AJ2069">
        <v>5.53</v>
      </c>
      <c r="AK2069">
        <v>1.1102399999999999</v>
      </c>
      <c r="AR2069" s="3"/>
    </row>
    <row r="2070" spans="1:44" hidden="1" outlineLevel="1" x14ac:dyDescent="0.2">
      <c r="A2070" s="2">
        <v>35768</v>
      </c>
      <c r="B2070">
        <v>23.84</v>
      </c>
      <c r="E2070" s="2">
        <v>35768</v>
      </c>
      <c r="F2070">
        <v>973.1</v>
      </c>
      <c r="G2070">
        <f t="shared" si="291"/>
        <v>-3.7572816527943198E-3</v>
      </c>
      <c r="H2070" s="2">
        <v>35768</v>
      </c>
      <c r="I2070">
        <v>1300.98</v>
      </c>
      <c r="J2070">
        <f t="shared" si="292"/>
        <v>-3.7217423267781324E-3</v>
      </c>
      <c r="K2070">
        <f t="shared" si="288"/>
        <v>-3.9429423267781328E-3</v>
      </c>
      <c r="L2070">
        <v>1.0772113938723002E-2</v>
      </c>
      <c r="N2070" s="2">
        <v>35768</v>
      </c>
      <c r="O2070">
        <v>17.8203</v>
      </c>
      <c r="Q2070" s="2">
        <v>35768</v>
      </c>
      <c r="R2070">
        <v>18327.63</v>
      </c>
      <c r="S2070" s="8">
        <f t="shared" si="293"/>
        <v>-1.468698691778092E-2</v>
      </c>
      <c r="T2070" s="9">
        <f t="shared" si="289"/>
        <v>-1.4908186917780919E-2</v>
      </c>
      <c r="U2070" s="3">
        <f>Sheet1!$B$17+Sheet1!$B$18*'Portfolio allocation'!K2070</f>
        <v>-4.0356444803725071E-3</v>
      </c>
      <c r="V2070" s="13">
        <f t="shared" si="294"/>
        <v>-1.0872542437408412E-2</v>
      </c>
      <c r="W2070" s="13"/>
      <c r="X2070" s="2">
        <v>35768</v>
      </c>
      <c r="Y2070">
        <v>52.175899999999999</v>
      </c>
      <c r="AA2070" s="2">
        <v>35768</v>
      </c>
      <c r="AB2070">
        <v>636.15</v>
      </c>
      <c r="AC2070">
        <f t="shared" si="295"/>
        <v>-1.0191380115139315E-2</v>
      </c>
      <c r="AD2070">
        <f t="shared" si="290"/>
        <v>-1.0410980115139315E-2</v>
      </c>
      <c r="AE2070">
        <f>Sheet2!$B$17+Sheet2!$B$18*'Portfolio allocation'!K2070</f>
        <v>-3.4527778991634154E-3</v>
      </c>
      <c r="AF2070">
        <f t="shared" si="296"/>
        <v>-6.9582022159758996E-3</v>
      </c>
      <c r="AH2070" s="2">
        <v>35768</v>
      </c>
      <c r="AI2070">
        <v>5.8460000000000001</v>
      </c>
      <c r="AJ2070">
        <v>5.49</v>
      </c>
      <c r="AK2070">
        <v>1.1087199999999999</v>
      </c>
      <c r="AR2070" s="3"/>
    </row>
    <row r="2071" spans="1:44" hidden="1" outlineLevel="1" x14ac:dyDescent="0.2">
      <c r="A2071" s="2">
        <v>35769</v>
      </c>
      <c r="B2071">
        <v>22.65</v>
      </c>
      <c r="E2071" s="2">
        <v>35769</v>
      </c>
      <c r="F2071">
        <v>983.79</v>
      </c>
      <c r="G2071">
        <f t="shared" si="291"/>
        <v>1.0985510225053785E-2</v>
      </c>
      <c r="H2071" s="2">
        <v>35769</v>
      </c>
      <c r="I2071">
        <v>1315.28</v>
      </c>
      <c r="J2071">
        <f t="shared" si="292"/>
        <v>1.0991713938723002E-2</v>
      </c>
      <c r="K2071">
        <f t="shared" si="288"/>
        <v>1.0772113938723002E-2</v>
      </c>
      <c r="L2071">
        <v>-1.5985328386350247E-3</v>
      </c>
      <c r="N2071" s="2">
        <v>35769</v>
      </c>
      <c r="O2071">
        <v>17.890599999999999</v>
      </c>
      <c r="Q2071" s="2">
        <v>35769</v>
      </c>
      <c r="R2071">
        <v>18399.95</v>
      </c>
      <c r="S2071" s="8">
        <f t="shared" si="293"/>
        <v>3.9459548234004327E-3</v>
      </c>
      <c r="T2071" s="9">
        <f t="shared" si="289"/>
        <v>3.7263548234004328E-3</v>
      </c>
      <c r="U2071" s="3">
        <f>Sheet1!$B$17+Sheet1!$B$18*'Portfolio allocation'!K2071</f>
        <v>1.2845840996529596E-2</v>
      </c>
      <c r="V2071" s="13">
        <f t="shared" si="294"/>
        <v>-9.1194861731291633E-3</v>
      </c>
      <c r="W2071" s="13"/>
      <c r="X2071" s="2">
        <v>35769</v>
      </c>
      <c r="Y2071">
        <v>53.608600000000003</v>
      </c>
      <c r="AA2071" s="2">
        <v>35769</v>
      </c>
      <c r="AB2071">
        <v>653.62</v>
      </c>
      <c r="AC2071">
        <f t="shared" si="295"/>
        <v>2.7462076554271908E-2</v>
      </c>
      <c r="AD2071">
        <f t="shared" si="290"/>
        <v>2.7239676554271907E-2</v>
      </c>
      <c r="AE2071">
        <f>Sheet2!$B$17+Sheet2!$B$18*'Portfolio allocation'!K2071</f>
        <v>9.6322255471588958E-3</v>
      </c>
      <c r="AF2071">
        <f t="shared" si="296"/>
        <v>1.7607451007113011E-2</v>
      </c>
      <c r="AH2071" s="2">
        <v>35769</v>
      </c>
      <c r="AI2071">
        <v>5.8970000000000002</v>
      </c>
      <c r="AJ2071">
        <v>5.56</v>
      </c>
      <c r="AK2071">
        <v>1.1015699999999999</v>
      </c>
      <c r="AR2071" s="3"/>
    </row>
    <row r="2072" spans="1:44" hidden="1" outlineLevel="1" x14ac:dyDescent="0.2">
      <c r="A2072" s="2">
        <v>35772</v>
      </c>
      <c r="B2072">
        <v>23.22</v>
      </c>
      <c r="E2072" s="2">
        <v>35772</v>
      </c>
      <c r="F2072">
        <v>982.37</v>
      </c>
      <c r="G2072">
        <f t="shared" si="291"/>
        <v>-1.4433974730378996E-3</v>
      </c>
      <c r="H2072" s="2">
        <v>35772</v>
      </c>
      <c r="I2072">
        <v>1313.47</v>
      </c>
      <c r="J2072">
        <f t="shared" si="292"/>
        <v>-1.3761328386350247E-3</v>
      </c>
      <c r="K2072">
        <f t="shared" si="288"/>
        <v>-1.5985328386350247E-3</v>
      </c>
      <c r="L2072">
        <v>-6.9326238467570436E-3</v>
      </c>
      <c r="N2072" s="2">
        <v>35772</v>
      </c>
      <c r="O2072">
        <v>18.265599999999999</v>
      </c>
      <c r="Q2072" s="2">
        <v>35772</v>
      </c>
      <c r="R2072">
        <v>18785.62</v>
      </c>
      <c r="S2072" s="8">
        <f t="shared" si="293"/>
        <v>2.0960383044519082E-2</v>
      </c>
      <c r="T2072" s="9">
        <f t="shared" si="289"/>
        <v>2.0737983044519081E-2</v>
      </c>
      <c r="U2072" s="3">
        <f>Sheet1!$B$17+Sheet1!$B$18*'Portfolio allocation'!K2072</f>
        <v>-1.3460785003370555E-3</v>
      </c>
      <c r="V2072" s="13">
        <f t="shared" si="294"/>
        <v>2.2084061544856138E-2</v>
      </c>
      <c r="W2072" s="13"/>
      <c r="X2072" s="2">
        <v>35772</v>
      </c>
      <c r="Y2072">
        <v>53.9071</v>
      </c>
      <c r="AA2072" s="2">
        <v>35772</v>
      </c>
      <c r="AB2072">
        <v>657.26</v>
      </c>
      <c r="AC2072">
        <f t="shared" si="295"/>
        <v>5.5689850371776206E-3</v>
      </c>
      <c r="AD2072">
        <f t="shared" si="290"/>
        <v>5.3437850371776206E-3</v>
      </c>
      <c r="AE2072">
        <f>Sheet2!$B$17+Sheet2!$B$18*'Portfolio allocation'!K2072</f>
        <v>-1.3680691710110551E-3</v>
      </c>
      <c r="AF2072">
        <f t="shared" si="296"/>
        <v>6.7118542081886761E-3</v>
      </c>
      <c r="AH2072" s="2">
        <v>35772</v>
      </c>
      <c r="AI2072">
        <v>5.9480000000000004</v>
      </c>
      <c r="AJ2072">
        <v>5.63</v>
      </c>
      <c r="AK2072">
        <v>1.0981399999999999</v>
      </c>
      <c r="AR2072" s="3"/>
    </row>
    <row r="2073" spans="1:44" hidden="1" outlineLevel="1" x14ac:dyDescent="0.2">
      <c r="A2073" s="2">
        <v>35773</v>
      </c>
      <c r="B2073">
        <v>23.36</v>
      </c>
      <c r="E2073" s="2">
        <v>35773</v>
      </c>
      <c r="F2073">
        <v>975.78</v>
      </c>
      <c r="G2073">
        <f t="shared" si="291"/>
        <v>-6.70826674267333E-3</v>
      </c>
      <c r="H2073" s="2">
        <v>35773</v>
      </c>
      <c r="I2073">
        <v>1304.6600000000001</v>
      </c>
      <c r="J2073">
        <f t="shared" si="292"/>
        <v>-6.7074238467570435E-3</v>
      </c>
      <c r="K2073">
        <f t="shared" si="288"/>
        <v>-6.9326238467570436E-3</v>
      </c>
      <c r="L2073">
        <v>-6.2941471157237456E-3</v>
      </c>
      <c r="N2073" s="2">
        <v>35773</v>
      </c>
      <c r="O2073">
        <v>18.039000000000001</v>
      </c>
      <c r="Q2073" s="2">
        <v>35773</v>
      </c>
      <c r="R2073">
        <v>18552.61</v>
      </c>
      <c r="S2073" s="8">
        <f t="shared" si="293"/>
        <v>-1.240363639847919E-2</v>
      </c>
      <c r="T2073" s="9">
        <f t="shared" si="289"/>
        <v>-1.262883639847919E-2</v>
      </c>
      <c r="U2073" s="3">
        <f>Sheet1!$B$17+Sheet1!$B$18*'Portfolio allocation'!K2073</f>
        <v>-7.4654828886980083E-3</v>
      </c>
      <c r="V2073" s="13">
        <f t="shared" si="294"/>
        <v>-5.1633535097811815E-3</v>
      </c>
      <c r="W2073" s="13"/>
      <c r="X2073" s="2">
        <v>35773</v>
      </c>
      <c r="Y2073">
        <v>52.713099999999997</v>
      </c>
      <c r="AA2073" s="2">
        <v>35773</v>
      </c>
      <c r="AB2073">
        <v>642.70000000000005</v>
      </c>
      <c r="AC2073">
        <f t="shared" si="295"/>
        <v>-2.2152572802239479E-2</v>
      </c>
      <c r="AD2073">
        <f t="shared" si="290"/>
        <v>-2.2376172802239479E-2</v>
      </c>
      <c r="AE2073">
        <f>Sheet2!$B$17+Sheet2!$B$18*'Portfolio allocation'!K2073</f>
        <v>-6.111278980402598E-3</v>
      </c>
      <c r="AF2073">
        <f t="shared" si="296"/>
        <v>-1.6264893821836882E-2</v>
      </c>
      <c r="AH2073" s="2">
        <v>35773</v>
      </c>
      <c r="AI2073">
        <v>5.9260000000000002</v>
      </c>
      <c r="AJ2073">
        <v>5.59</v>
      </c>
      <c r="AK2073">
        <v>1.0943799999999999</v>
      </c>
      <c r="AR2073" s="3"/>
    </row>
    <row r="2074" spans="1:44" hidden="1" outlineLevel="1" x14ac:dyDescent="0.2">
      <c r="A2074" s="2">
        <v>35774</v>
      </c>
      <c r="B2074">
        <v>24.55</v>
      </c>
      <c r="E2074" s="2">
        <v>35774</v>
      </c>
      <c r="F2074">
        <v>969.79</v>
      </c>
      <c r="G2074">
        <f t="shared" si="291"/>
        <v>-6.138678800549302E-3</v>
      </c>
      <c r="H2074" s="2">
        <v>35774</v>
      </c>
      <c r="I2074">
        <v>1296.74</v>
      </c>
      <c r="J2074">
        <f t="shared" si="292"/>
        <v>-6.0705471157237456E-3</v>
      </c>
      <c r="K2074">
        <f t="shared" si="288"/>
        <v>-6.2941471157237456E-3</v>
      </c>
      <c r="L2074">
        <v>-1.5273533241821782E-2</v>
      </c>
      <c r="N2074" s="2">
        <v>35774</v>
      </c>
      <c r="O2074">
        <v>17.781300000000002</v>
      </c>
      <c r="Q2074" s="2">
        <v>35774</v>
      </c>
      <c r="R2074">
        <v>18287.45</v>
      </c>
      <c r="S2074" s="8">
        <f t="shared" si="293"/>
        <v>-1.4292328680439059E-2</v>
      </c>
      <c r="T2074" s="9">
        <f t="shared" si="289"/>
        <v>-1.4515928680439058E-2</v>
      </c>
      <c r="U2074" s="3">
        <f>Sheet1!$B$17+Sheet1!$B$18*'Portfolio allocation'!K2074</f>
        <v>-6.7330062017044168E-3</v>
      </c>
      <c r="V2074" s="13">
        <f t="shared" si="294"/>
        <v>-7.7829224787346416E-3</v>
      </c>
      <c r="W2074" s="13"/>
      <c r="X2074" s="2">
        <v>35774</v>
      </c>
      <c r="Y2074">
        <v>50.862499999999997</v>
      </c>
      <c r="AA2074" s="2">
        <v>35774</v>
      </c>
      <c r="AB2074">
        <v>620.14</v>
      </c>
      <c r="AC2074">
        <f t="shared" si="295"/>
        <v>-3.5101913801151463E-2</v>
      </c>
      <c r="AD2074">
        <f t="shared" si="290"/>
        <v>-3.5322313801151466E-2</v>
      </c>
      <c r="AE2074">
        <f>Sheet2!$B$17+Sheet2!$B$18*'Portfolio allocation'!K2074</f>
        <v>-5.5435291821531668E-3</v>
      </c>
      <c r="AF2074">
        <f t="shared" si="296"/>
        <v>-2.97787846189983E-2</v>
      </c>
      <c r="AH2074" s="2">
        <v>35774</v>
      </c>
      <c r="AI2074">
        <v>5.8780000000000001</v>
      </c>
      <c r="AJ2074">
        <v>5.51</v>
      </c>
      <c r="AK2074">
        <v>1.10148</v>
      </c>
      <c r="AR2074" s="3"/>
    </row>
    <row r="2075" spans="1:44" hidden="1" outlineLevel="1" x14ac:dyDescent="0.2">
      <c r="A2075" s="2">
        <v>35775</v>
      </c>
      <c r="B2075">
        <v>27.63</v>
      </c>
      <c r="E2075" s="2">
        <v>35775</v>
      </c>
      <c r="F2075">
        <v>954.94</v>
      </c>
      <c r="G2075">
        <f t="shared" si="291"/>
        <v>-1.5312593448066014E-2</v>
      </c>
      <c r="H2075" s="2">
        <v>35775</v>
      </c>
      <c r="I2075">
        <v>1277.22</v>
      </c>
      <c r="J2075">
        <f t="shared" si="292"/>
        <v>-1.5053133241821781E-2</v>
      </c>
      <c r="K2075">
        <f t="shared" si="288"/>
        <v>-1.5273533241821782E-2</v>
      </c>
      <c r="L2075">
        <v>-1.8320779693396213E-3</v>
      </c>
      <c r="N2075" s="2">
        <v>35775</v>
      </c>
      <c r="O2075">
        <v>17.3828</v>
      </c>
      <c r="Q2075" s="2">
        <v>35775</v>
      </c>
      <c r="R2075">
        <v>17877.68</v>
      </c>
      <c r="S2075" s="8">
        <f t="shared" si="293"/>
        <v>-2.2407169944415495E-2</v>
      </c>
      <c r="T2075" s="9">
        <f t="shared" si="289"/>
        <v>-2.2627569944415494E-2</v>
      </c>
      <c r="U2075" s="3">
        <f>Sheet1!$B$17+Sheet1!$B$18*'Portfolio allocation'!K2075</f>
        <v>-1.7034385533471304E-2</v>
      </c>
      <c r="V2075" s="13">
        <f t="shared" si="294"/>
        <v>-5.5931844109441894E-3</v>
      </c>
      <c r="W2075" s="13"/>
      <c r="X2075" s="2">
        <v>35775</v>
      </c>
      <c r="Y2075">
        <v>48.534300000000002</v>
      </c>
      <c r="AA2075" s="2">
        <v>35775</v>
      </c>
      <c r="AB2075">
        <v>591.75</v>
      </c>
      <c r="AC2075">
        <f t="shared" si="295"/>
        <v>-4.5779985164640213E-2</v>
      </c>
      <c r="AD2075">
        <f t="shared" si="290"/>
        <v>-4.5999185164640216E-2</v>
      </c>
      <c r="AE2075">
        <f>Sheet2!$B$17+Sheet2!$B$18*'Portfolio allocation'!K2075</f>
        <v>-1.352822841033856E-2</v>
      </c>
      <c r="AF2075">
        <f t="shared" si="296"/>
        <v>-3.2470956754301658E-2</v>
      </c>
      <c r="AH2075" s="2">
        <v>35775</v>
      </c>
      <c r="AI2075">
        <v>5.8</v>
      </c>
      <c r="AJ2075">
        <v>5.48</v>
      </c>
      <c r="AK2075">
        <v>1.10717</v>
      </c>
      <c r="AR2075" s="3"/>
    </row>
    <row r="2076" spans="1:44" hidden="1" outlineLevel="1" x14ac:dyDescent="0.2">
      <c r="A2076" s="2">
        <v>35776</v>
      </c>
      <c r="B2076">
        <v>27.92</v>
      </c>
      <c r="E2076" s="2">
        <v>35776</v>
      </c>
      <c r="F2076">
        <v>953.39</v>
      </c>
      <c r="G2076">
        <f t="shared" si="291"/>
        <v>-1.6231386265106451E-3</v>
      </c>
      <c r="H2076" s="2">
        <v>35776</v>
      </c>
      <c r="I2076">
        <v>1275.1600000000001</v>
      </c>
      <c r="J2076">
        <f t="shared" si="292"/>
        <v>-1.6128779693396211E-3</v>
      </c>
      <c r="K2076">
        <f t="shared" si="288"/>
        <v>-1.8320779693396213E-3</v>
      </c>
      <c r="L2076">
        <v>1.0291685209699048E-2</v>
      </c>
      <c r="N2076" s="2">
        <v>35776</v>
      </c>
      <c r="O2076">
        <v>17.093800000000002</v>
      </c>
      <c r="Q2076" s="2">
        <v>35776</v>
      </c>
      <c r="R2076">
        <v>17580.38</v>
      </c>
      <c r="S2076" s="8">
        <f t="shared" si="293"/>
        <v>-1.6629674543900519E-2</v>
      </c>
      <c r="T2076" s="9">
        <f t="shared" si="289"/>
        <v>-1.6848874543900518E-2</v>
      </c>
      <c r="U2076" s="3">
        <f>Sheet1!$B$17+Sheet1!$B$18*'Portfolio allocation'!K2076</f>
        <v>-1.6140073931020867E-3</v>
      </c>
      <c r="V2076" s="13">
        <f t="shared" si="294"/>
        <v>-1.5234867150798432E-2</v>
      </c>
      <c r="W2076" s="13"/>
      <c r="X2076" s="2">
        <v>35776</v>
      </c>
      <c r="Y2076">
        <v>47.9373</v>
      </c>
      <c r="AA2076" s="2">
        <v>35776</v>
      </c>
      <c r="AB2076">
        <v>584.47</v>
      </c>
      <c r="AC2076">
        <f t="shared" si="295"/>
        <v>-1.2302492606675042E-2</v>
      </c>
      <c r="AD2076">
        <f t="shared" si="290"/>
        <v>-1.2519292606675041E-2</v>
      </c>
      <c r="AE2076">
        <f>Sheet2!$B$17+Sheet2!$B$18*'Portfolio allocation'!K2076</f>
        <v>-1.5757434595087463E-3</v>
      </c>
      <c r="AF2076">
        <f t="shared" si="296"/>
        <v>-1.0943549147166295E-2</v>
      </c>
      <c r="AH2076" s="2">
        <v>35776</v>
      </c>
      <c r="AI2076">
        <v>5.73</v>
      </c>
      <c r="AJ2076">
        <v>5.42</v>
      </c>
      <c r="AK2076">
        <v>1.1070199999999999</v>
      </c>
      <c r="AR2076" s="3"/>
    </row>
    <row r="2077" spans="1:44" hidden="1" outlineLevel="1" x14ac:dyDescent="0.2">
      <c r="A2077" s="2">
        <v>35779</v>
      </c>
      <c r="B2077">
        <v>27.37</v>
      </c>
      <c r="E2077" s="2">
        <v>35779</v>
      </c>
      <c r="F2077">
        <v>963.39</v>
      </c>
      <c r="G2077">
        <f t="shared" si="291"/>
        <v>1.0488887024197924E-2</v>
      </c>
      <c r="H2077" s="2">
        <v>35779</v>
      </c>
      <c r="I2077">
        <v>1288.56</v>
      </c>
      <c r="J2077">
        <f t="shared" si="292"/>
        <v>1.0508485209699048E-2</v>
      </c>
      <c r="K2077">
        <f t="shared" si="288"/>
        <v>1.0291685209699048E-2</v>
      </c>
      <c r="L2077">
        <v>4.6005332091637232E-3</v>
      </c>
      <c r="N2077" s="2">
        <v>35779</v>
      </c>
      <c r="O2077">
        <v>17.015599999999999</v>
      </c>
      <c r="Q2077" s="2">
        <v>35779</v>
      </c>
      <c r="R2077">
        <v>17500.04</v>
      </c>
      <c r="S2077" s="8">
        <f t="shared" si="293"/>
        <v>-4.5698670904724681E-3</v>
      </c>
      <c r="T2077" s="9">
        <f t="shared" si="289"/>
        <v>-4.7866670904724677E-3</v>
      </c>
      <c r="U2077" s="3">
        <f>Sheet1!$B$17+Sheet1!$B$18*'Portfolio allocation'!K2077</f>
        <v>1.2294680982910157E-2</v>
      </c>
      <c r="V2077" s="13">
        <f t="shared" si="294"/>
        <v>-1.7081348073382623E-2</v>
      </c>
      <c r="W2077" s="13"/>
      <c r="X2077" s="2">
        <v>35779</v>
      </c>
      <c r="Y2077">
        <v>48.176099999999998</v>
      </c>
      <c r="AA2077" s="2">
        <v>35779</v>
      </c>
      <c r="AB2077">
        <v>587.38</v>
      </c>
      <c r="AC2077">
        <f t="shared" si="295"/>
        <v>4.9788697452393116E-3</v>
      </c>
      <c r="AD2077">
        <f t="shared" si="290"/>
        <v>4.7600697452393117E-3</v>
      </c>
      <c r="AE2077">
        <f>Sheet2!$B$17+Sheet2!$B$18*'Portfolio allocation'!K2077</f>
        <v>9.2050160644653826E-3</v>
      </c>
      <c r="AF2077">
        <f t="shared" si="296"/>
        <v>-4.4449463192260709E-3</v>
      </c>
      <c r="AH2077" s="2">
        <v>35779</v>
      </c>
      <c r="AI2077">
        <v>5.7779999999999996</v>
      </c>
      <c r="AJ2077">
        <v>5.47</v>
      </c>
      <c r="AK2077">
        <v>1.10825</v>
      </c>
      <c r="AR2077" s="3"/>
    </row>
    <row r="2078" spans="1:44" hidden="1" outlineLevel="1" x14ac:dyDescent="0.2">
      <c r="A2078" s="2">
        <v>35780</v>
      </c>
      <c r="B2078">
        <v>26.11</v>
      </c>
      <c r="E2078" s="2">
        <v>35780</v>
      </c>
      <c r="F2078">
        <v>968.04</v>
      </c>
      <c r="G2078">
        <f t="shared" si="291"/>
        <v>4.8267056955126897E-3</v>
      </c>
      <c r="H2078" s="2">
        <v>35780</v>
      </c>
      <c r="I2078">
        <v>1294.77</v>
      </c>
      <c r="J2078">
        <f t="shared" si="292"/>
        <v>4.8193332091637231E-3</v>
      </c>
      <c r="K2078">
        <f t="shared" si="288"/>
        <v>4.6005332091637232E-3</v>
      </c>
      <c r="L2078">
        <v>-2.7288983186202573E-3</v>
      </c>
      <c r="N2078" s="2">
        <v>35780</v>
      </c>
      <c r="O2078">
        <v>17.3828</v>
      </c>
      <c r="Q2078" s="2">
        <v>35780</v>
      </c>
      <c r="R2078">
        <v>17877.68</v>
      </c>
      <c r="S2078" s="8">
        <f t="shared" si="293"/>
        <v>2.1579379247133046E-2</v>
      </c>
      <c r="T2078" s="9">
        <f t="shared" si="289"/>
        <v>2.1360579247133044E-2</v>
      </c>
      <c r="U2078" s="3">
        <f>Sheet1!$B$17+Sheet1!$B$18*'Portfolio allocation'!K2078</f>
        <v>5.7656471749237288E-3</v>
      </c>
      <c r="V2078" s="13">
        <f t="shared" si="294"/>
        <v>1.5594932072209316E-2</v>
      </c>
      <c r="W2078" s="13"/>
      <c r="X2078" s="2">
        <v>35780</v>
      </c>
      <c r="Y2078">
        <v>49.549100000000003</v>
      </c>
      <c r="AA2078" s="2">
        <v>35780</v>
      </c>
      <c r="AB2078">
        <v>604.12</v>
      </c>
      <c r="AC2078">
        <f t="shared" si="295"/>
        <v>2.8499438183118286E-2</v>
      </c>
      <c r="AD2078">
        <f t="shared" si="290"/>
        <v>2.8280638183118285E-2</v>
      </c>
      <c r="AE2078">
        <f>Sheet2!$B$17+Sheet2!$B$18*'Portfolio allocation'!K2078</f>
        <v>4.1442985111701316E-3</v>
      </c>
      <c r="AF2078">
        <f t="shared" si="296"/>
        <v>2.4136339671948153E-2</v>
      </c>
      <c r="AH2078" s="2">
        <v>35780</v>
      </c>
      <c r="AI2078">
        <v>5.7729999999999997</v>
      </c>
      <c r="AJ2078">
        <v>5.47</v>
      </c>
      <c r="AK2078">
        <v>1.0996999999999999</v>
      </c>
      <c r="AR2078" s="3"/>
    </row>
    <row r="2079" spans="1:44" hidden="1" outlineLevel="1" x14ac:dyDescent="0.2">
      <c r="A2079" s="2">
        <v>35781</v>
      </c>
      <c r="B2079">
        <v>26.33</v>
      </c>
      <c r="E2079" s="2">
        <v>35781</v>
      </c>
      <c r="F2079">
        <v>965.54</v>
      </c>
      <c r="G2079">
        <f t="shared" si="291"/>
        <v>-2.5825379116565239E-3</v>
      </c>
      <c r="H2079" s="2">
        <v>35781</v>
      </c>
      <c r="I2079">
        <v>1291.52</v>
      </c>
      <c r="J2079">
        <f t="shared" si="292"/>
        <v>-2.5100983186202575E-3</v>
      </c>
      <c r="K2079">
        <f t="shared" si="288"/>
        <v>-2.7288983186202573E-3</v>
      </c>
      <c r="L2079">
        <v>-1.0773456392467741E-2</v>
      </c>
      <c r="N2079" s="2">
        <v>35781</v>
      </c>
      <c r="O2079">
        <v>16.953099999999999</v>
      </c>
      <c r="Q2079" s="2">
        <v>35781</v>
      </c>
      <c r="R2079">
        <v>17435.75</v>
      </c>
      <c r="S2079" s="8">
        <f t="shared" si="293"/>
        <v>-2.471965042443991E-2</v>
      </c>
      <c r="T2079" s="9">
        <f t="shared" si="289"/>
        <v>-2.4938450424439911E-2</v>
      </c>
      <c r="U2079" s="3">
        <f>Sheet1!$B$17+Sheet1!$B$18*'Portfolio allocation'!K2079</f>
        <v>-2.6428624262469927E-3</v>
      </c>
      <c r="V2079" s="13">
        <f t="shared" si="294"/>
        <v>-2.2295587998192919E-2</v>
      </c>
      <c r="W2079" s="13"/>
      <c r="X2079" s="2">
        <v>35781</v>
      </c>
      <c r="Y2079">
        <v>48.7134</v>
      </c>
      <c r="AA2079" s="2">
        <v>35781</v>
      </c>
      <c r="AB2079">
        <v>593.92999999999995</v>
      </c>
      <c r="AC2079">
        <f t="shared" si="295"/>
        <v>-1.6867509766271715E-2</v>
      </c>
      <c r="AD2079">
        <f t="shared" si="290"/>
        <v>-1.7087509766271717E-2</v>
      </c>
      <c r="AE2079">
        <f>Sheet2!$B$17+Sheet2!$B$18*'Portfolio allocation'!K2079</f>
        <v>-2.373218994045512E-3</v>
      </c>
      <c r="AF2079">
        <f t="shared" si="296"/>
        <v>-1.4714290772226205E-2</v>
      </c>
      <c r="AH2079" s="2">
        <v>35781</v>
      </c>
      <c r="AI2079">
        <v>5.81</v>
      </c>
      <c r="AJ2079">
        <v>5.5</v>
      </c>
      <c r="AK2079">
        <v>1.10761</v>
      </c>
      <c r="AR2079" s="3"/>
    </row>
    <row r="2080" spans="1:44" hidden="1" outlineLevel="1" x14ac:dyDescent="0.2">
      <c r="A2080" s="2">
        <v>35782</v>
      </c>
      <c r="B2080">
        <v>27.19</v>
      </c>
      <c r="E2080" s="2">
        <v>35782</v>
      </c>
      <c r="F2080">
        <v>955.3</v>
      </c>
      <c r="G2080">
        <f t="shared" si="291"/>
        <v>-1.0605464299770051E-2</v>
      </c>
      <c r="H2080" s="2">
        <v>35782</v>
      </c>
      <c r="I2080">
        <v>1277.8900000000001</v>
      </c>
      <c r="J2080">
        <f t="shared" si="292"/>
        <v>-1.0553456392467742E-2</v>
      </c>
      <c r="K2080">
        <f t="shared" si="288"/>
        <v>-1.0773456392467741E-2</v>
      </c>
      <c r="L2080">
        <v>-9.1327302381270098E-3</v>
      </c>
      <c r="N2080" s="2">
        <v>35782</v>
      </c>
      <c r="O2080">
        <v>16.359400000000001</v>
      </c>
      <c r="Q2080" s="2">
        <v>35782</v>
      </c>
      <c r="R2080">
        <v>16825.099999999999</v>
      </c>
      <c r="S2080" s="8">
        <f t="shared" si="293"/>
        <v>-3.5022869678677515E-2</v>
      </c>
      <c r="T2080" s="9">
        <f t="shared" si="289"/>
        <v>-3.5242869678677513E-2</v>
      </c>
      <c r="U2080" s="3">
        <f>Sheet1!$B$17+Sheet1!$B$18*'Portfolio allocation'!K2080</f>
        <v>-1.1871783324778598E-2</v>
      </c>
      <c r="V2080" s="13">
        <f t="shared" si="294"/>
        <v>-2.3371086353898916E-2</v>
      </c>
      <c r="W2080" s="13"/>
      <c r="X2080" s="2">
        <v>35782</v>
      </c>
      <c r="Y2080">
        <v>47.758200000000002</v>
      </c>
      <c r="AA2080" s="2">
        <v>35782</v>
      </c>
      <c r="AB2080">
        <v>582.29</v>
      </c>
      <c r="AC2080">
        <f t="shared" si="295"/>
        <v>-1.959826915629781E-2</v>
      </c>
      <c r="AD2080">
        <f t="shared" si="290"/>
        <v>-1.981786915629781E-2</v>
      </c>
      <c r="AE2080">
        <f>Sheet2!$B$17+Sheet2!$B$18*'Portfolio allocation'!K2080</f>
        <v>-9.5266452685490877E-3</v>
      </c>
      <c r="AF2080">
        <f t="shared" si="296"/>
        <v>-1.0291223887748722E-2</v>
      </c>
      <c r="AH2080" s="2">
        <v>35782</v>
      </c>
      <c r="AI2080">
        <v>5.7469999999999999</v>
      </c>
      <c r="AJ2080">
        <v>5.49</v>
      </c>
      <c r="AK2080">
        <v>1.10686</v>
      </c>
      <c r="AR2080" s="3"/>
    </row>
    <row r="2081" spans="1:44" hidden="1" outlineLevel="1" x14ac:dyDescent="0.2">
      <c r="A2081" s="2">
        <v>35783</v>
      </c>
      <c r="B2081">
        <v>29.18</v>
      </c>
      <c r="E2081" s="2">
        <v>35783</v>
      </c>
      <c r="F2081">
        <v>946.78</v>
      </c>
      <c r="G2081">
        <f t="shared" si="291"/>
        <v>-8.9186642939390604E-3</v>
      </c>
      <c r="H2081" s="2">
        <v>35783</v>
      </c>
      <c r="I2081">
        <v>1266.5</v>
      </c>
      <c r="J2081">
        <f t="shared" si="292"/>
        <v>-8.9131302381270094E-3</v>
      </c>
      <c r="K2081">
        <f t="shared" si="288"/>
        <v>-9.1327302381270098E-3</v>
      </c>
      <c r="L2081">
        <v>7.1072799052506169E-3</v>
      </c>
      <c r="N2081" s="2">
        <v>35783</v>
      </c>
      <c r="O2081">
        <v>16.085899999999999</v>
      </c>
      <c r="Q2081" s="2">
        <v>35783</v>
      </c>
      <c r="R2081">
        <v>16543.88</v>
      </c>
      <c r="S2081" s="8">
        <f t="shared" si="293"/>
        <v>-1.6714313733647845E-2</v>
      </c>
      <c r="T2081" s="9">
        <f t="shared" si="289"/>
        <v>-1.6933913733647846E-2</v>
      </c>
      <c r="U2081" s="3">
        <f>Sheet1!$B$17+Sheet1!$B$18*'Portfolio allocation'!K2081</f>
        <v>-9.9895006989885009E-3</v>
      </c>
      <c r="V2081" s="13">
        <f t="shared" si="294"/>
        <v>-6.9444130346593448E-3</v>
      </c>
      <c r="W2081" s="13"/>
      <c r="X2081" s="2">
        <v>35783</v>
      </c>
      <c r="Y2081">
        <v>48.773099999999999</v>
      </c>
      <c r="AA2081" s="2">
        <v>35783</v>
      </c>
      <c r="AB2081">
        <v>594.66</v>
      </c>
      <c r="AC2081">
        <f t="shared" si="295"/>
        <v>2.1243710178776798E-2</v>
      </c>
      <c r="AD2081">
        <f t="shared" si="290"/>
        <v>2.1023710178776796E-2</v>
      </c>
      <c r="AE2081">
        <f>Sheet2!$B$17+Sheet2!$B$18*'Portfolio allocation'!K2081</f>
        <v>-8.0676697133993183E-3</v>
      </c>
      <c r="AF2081">
        <f t="shared" si="296"/>
        <v>2.9091379892176115E-2</v>
      </c>
      <c r="AH2081" s="2">
        <v>35783</v>
      </c>
      <c r="AI2081">
        <v>5.7169999999999996</v>
      </c>
      <c r="AJ2081">
        <v>5.5</v>
      </c>
      <c r="AK2081">
        <v>1.10869</v>
      </c>
      <c r="AR2081" s="3"/>
    </row>
    <row r="2082" spans="1:44" hidden="1" outlineLevel="1" x14ac:dyDescent="0.2">
      <c r="A2082" s="2">
        <v>35786</v>
      </c>
      <c r="B2082">
        <v>28.56</v>
      </c>
      <c r="E2082" s="2">
        <v>35786</v>
      </c>
      <c r="F2082">
        <v>953.7</v>
      </c>
      <c r="G2082">
        <f t="shared" si="291"/>
        <v>7.3089841357021346E-3</v>
      </c>
      <c r="H2082" s="2">
        <v>35786</v>
      </c>
      <c r="I2082">
        <v>1275.78</v>
      </c>
      <c r="J2082">
        <f t="shared" si="292"/>
        <v>7.3272799052506166E-3</v>
      </c>
      <c r="K2082">
        <f t="shared" si="288"/>
        <v>7.1072799052506169E-3</v>
      </c>
      <c r="L2082">
        <v>-1.5475413597955734E-2</v>
      </c>
      <c r="N2082" s="2">
        <v>35786</v>
      </c>
      <c r="O2082">
        <v>15.875</v>
      </c>
      <c r="Q2082" s="2">
        <v>35786</v>
      </c>
      <c r="R2082">
        <v>16326.94</v>
      </c>
      <c r="S2082" s="8">
        <f t="shared" si="293"/>
        <v>-1.3113006138825933E-2</v>
      </c>
      <c r="T2082" s="9">
        <f t="shared" si="289"/>
        <v>-1.3333006138825933E-2</v>
      </c>
      <c r="U2082" s="3">
        <f>Sheet1!$B$17+Sheet1!$B$18*'Portfolio allocation'!K2082</f>
        <v>8.6414505140842562E-3</v>
      </c>
      <c r="V2082" s="13">
        <f t="shared" si="294"/>
        <v>-2.1974456652910188E-2</v>
      </c>
      <c r="W2082" s="13"/>
      <c r="X2082" s="2">
        <v>35786</v>
      </c>
      <c r="Y2082">
        <v>48.981999999999999</v>
      </c>
      <c r="AA2082" s="2">
        <v>35786</v>
      </c>
      <c r="AB2082">
        <v>597.21</v>
      </c>
      <c r="AC2082">
        <f t="shared" si="295"/>
        <v>4.2881646655232863E-3</v>
      </c>
      <c r="AD2082">
        <f t="shared" si="290"/>
        <v>4.0661646655232864E-3</v>
      </c>
      <c r="AE2082">
        <f>Sheet2!$B$17+Sheet2!$B$18*'Portfolio allocation'!K2082</f>
        <v>6.3733616262228558E-3</v>
      </c>
      <c r="AF2082">
        <f t="shared" si="296"/>
        <v>-2.3071969606995694E-3</v>
      </c>
      <c r="AH2082" s="2">
        <v>35786</v>
      </c>
      <c r="AI2082">
        <v>5.7069999999999999</v>
      </c>
      <c r="AJ2082">
        <v>5.55</v>
      </c>
      <c r="AK2082">
        <v>1.10233</v>
      </c>
      <c r="AR2082" s="3"/>
    </row>
    <row r="2083" spans="1:44" hidden="1" outlineLevel="1" x14ac:dyDescent="0.2">
      <c r="A2083" s="2">
        <v>35787</v>
      </c>
      <c r="B2083">
        <v>29.86</v>
      </c>
      <c r="E2083" s="2">
        <v>35787</v>
      </c>
      <c r="F2083">
        <v>939.13</v>
      </c>
      <c r="G2083">
        <f t="shared" si="291"/>
        <v>-1.5277340882877244E-2</v>
      </c>
      <c r="H2083" s="2">
        <v>35787</v>
      </c>
      <c r="I2083">
        <v>1256.32</v>
      </c>
      <c r="J2083">
        <f t="shared" si="292"/>
        <v>-1.5253413597955734E-2</v>
      </c>
      <c r="K2083">
        <f t="shared" si="288"/>
        <v>-1.5475413597955734E-2</v>
      </c>
      <c r="L2083">
        <v>-7.0435104431991191E-3</v>
      </c>
      <c r="N2083" s="2">
        <v>35787</v>
      </c>
      <c r="O2083">
        <v>15.414099999999999</v>
      </c>
      <c r="Q2083" s="2">
        <v>35787</v>
      </c>
      <c r="R2083">
        <v>15852.88</v>
      </c>
      <c r="S2083" s="8">
        <f t="shared" si="293"/>
        <v>-2.9035446936168108E-2</v>
      </c>
      <c r="T2083" s="9">
        <f t="shared" si="289"/>
        <v>-2.9257446936168108E-2</v>
      </c>
      <c r="U2083" s="3">
        <f>Sheet1!$B$17+Sheet1!$B$18*'Portfolio allocation'!K2083</f>
        <v>-1.7265987794356785E-2</v>
      </c>
      <c r="V2083" s="13">
        <f t="shared" si="294"/>
        <v>-1.1991459141811323E-2</v>
      </c>
      <c r="W2083" s="13"/>
      <c r="X2083" s="2">
        <v>35787</v>
      </c>
      <c r="Y2083">
        <v>47.101500000000001</v>
      </c>
      <c r="AA2083" s="2">
        <v>35787</v>
      </c>
      <c r="AB2083">
        <v>574.28</v>
      </c>
      <c r="AC2083">
        <f t="shared" si="295"/>
        <v>-3.839520436697319E-2</v>
      </c>
      <c r="AD2083">
        <f t="shared" si="290"/>
        <v>-3.861720436697319E-2</v>
      </c>
      <c r="AE2083">
        <f>Sheet2!$B$17+Sheet2!$B$18*'Portfolio allocation'!K2083</f>
        <v>-1.370774557344657E-2</v>
      </c>
      <c r="AF2083">
        <f t="shared" si="296"/>
        <v>-2.4909458793526622E-2</v>
      </c>
      <c r="AH2083" s="2">
        <v>35787</v>
      </c>
      <c r="AI2083">
        <v>5.702</v>
      </c>
      <c r="AJ2083">
        <v>5.55</v>
      </c>
      <c r="AK2083">
        <v>1.1066100000000001</v>
      </c>
      <c r="AR2083" s="3"/>
    </row>
    <row r="2084" spans="1:44" hidden="1" outlineLevel="1" x14ac:dyDescent="0.2">
      <c r="A2084" s="2">
        <v>35788</v>
      </c>
      <c r="B2084">
        <v>30.27</v>
      </c>
      <c r="E2084" s="2">
        <v>35788</v>
      </c>
      <c r="F2084">
        <v>932.7</v>
      </c>
      <c r="G2084">
        <f t="shared" si="291"/>
        <v>-6.8467624290565743E-3</v>
      </c>
      <c r="H2084" s="2">
        <v>35788</v>
      </c>
      <c r="I2084">
        <v>1247.75</v>
      </c>
      <c r="J2084">
        <f t="shared" si="292"/>
        <v>-6.8215104431991191E-3</v>
      </c>
      <c r="K2084">
        <f t="shared" si="288"/>
        <v>-7.0435104431991191E-3</v>
      </c>
      <c r="L2084">
        <v>-2.2159999999999999E-4</v>
      </c>
      <c r="N2084" s="2">
        <v>35788</v>
      </c>
      <c r="O2084">
        <v>14.8672</v>
      </c>
      <c r="Q2084" s="2">
        <v>35788</v>
      </c>
      <c r="R2084">
        <v>15290.43</v>
      </c>
      <c r="S2084" s="8">
        <f t="shared" si="293"/>
        <v>-3.5479357693996239E-2</v>
      </c>
      <c r="T2084" s="9">
        <f t="shared" si="289"/>
        <v>-3.5701357693996238E-2</v>
      </c>
      <c r="U2084" s="3">
        <f>Sheet1!$B$17+Sheet1!$B$18*'Portfolio allocation'!K2084</f>
        <v>-7.5926948023764262E-3</v>
      </c>
      <c r="V2084" s="13">
        <f t="shared" si="294"/>
        <v>-2.8108662891619812E-2</v>
      </c>
      <c r="W2084" s="13"/>
      <c r="X2084" s="2">
        <v>35788</v>
      </c>
      <c r="Y2084">
        <v>47.340299999999999</v>
      </c>
      <c r="AA2084" s="2">
        <v>35788</v>
      </c>
      <c r="AB2084">
        <v>577.19000000000005</v>
      </c>
      <c r="AC2084">
        <f t="shared" si="295"/>
        <v>5.0672145991503825E-3</v>
      </c>
      <c r="AD2084">
        <f t="shared" si="290"/>
        <v>4.8456145991503828E-3</v>
      </c>
      <c r="AE2084">
        <f>Sheet2!$B$17+Sheet2!$B$18*'Portfolio allocation'!K2084</f>
        <v>-6.2098821709318259E-3</v>
      </c>
      <c r="AF2084">
        <f t="shared" si="296"/>
        <v>1.1055496770082208E-2</v>
      </c>
      <c r="AH2084" s="2">
        <v>35788</v>
      </c>
      <c r="AI2084">
        <v>5.7309999999999999</v>
      </c>
      <c r="AJ2084">
        <v>5.54</v>
      </c>
      <c r="AK2084">
        <v>1.10656</v>
      </c>
      <c r="AR2084" s="3"/>
    </row>
    <row r="2085" spans="1:44" hidden="1" outlineLevel="1" x14ac:dyDescent="0.2">
      <c r="A2085" s="2">
        <v>35789</v>
      </c>
      <c r="B2085">
        <v>30.27</v>
      </c>
      <c r="E2085" s="2">
        <v>35789</v>
      </c>
      <c r="F2085">
        <v>932.7</v>
      </c>
      <c r="G2085">
        <f t="shared" si="291"/>
        <v>0</v>
      </c>
      <c r="H2085" s="2">
        <v>35789</v>
      </c>
      <c r="I2085">
        <v>1247.75</v>
      </c>
      <c r="J2085">
        <f t="shared" si="292"/>
        <v>0</v>
      </c>
      <c r="K2085">
        <f t="shared" si="288"/>
        <v>-2.2159999999999999E-4</v>
      </c>
      <c r="L2085">
        <v>3.8176706872369731E-3</v>
      </c>
      <c r="N2085" s="2">
        <v>35789</v>
      </c>
      <c r="O2085">
        <v>14.8672</v>
      </c>
      <c r="Q2085" s="2">
        <v>35789</v>
      </c>
      <c r="R2085">
        <v>15290.43</v>
      </c>
      <c r="S2085" s="8">
        <f t="shared" si="293"/>
        <v>0</v>
      </c>
      <c r="T2085" s="9">
        <f t="shared" si="289"/>
        <v>-2.2159999999999999E-4</v>
      </c>
      <c r="U2085" s="3">
        <f>Sheet1!$B$17+Sheet1!$B$18*'Portfolio allocation'!K2085</f>
        <v>2.3357374826378507E-4</v>
      </c>
      <c r="V2085" s="13">
        <f t="shared" si="294"/>
        <v>-4.5517374826378504E-4</v>
      </c>
      <c r="W2085" s="13"/>
      <c r="X2085" s="2">
        <v>35789</v>
      </c>
      <c r="Y2085">
        <v>47.340299999999999</v>
      </c>
      <c r="AA2085" s="2">
        <v>35789</v>
      </c>
      <c r="AB2085">
        <v>577.19000000000005</v>
      </c>
      <c r="AC2085">
        <f t="shared" si="295"/>
        <v>0</v>
      </c>
      <c r="AD2085">
        <f t="shared" si="290"/>
        <v>-2.2159999999999999E-4</v>
      </c>
      <c r="AE2085">
        <f>Sheet2!$B$17+Sheet2!$B$18*'Portfolio allocation'!K2085</f>
        <v>-1.4366536216295703E-4</v>
      </c>
      <c r="AF2085">
        <f t="shared" si="296"/>
        <v>-7.7934637837042965E-5</v>
      </c>
      <c r="AH2085" s="2">
        <v>35789</v>
      </c>
      <c r="AI2085">
        <v>5.7309999999999999</v>
      </c>
      <c r="AJ2085">
        <v>5.54</v>
      </c>
      <c r="AK2085">
        <v>1.10656</v>
      </c>
      <c r="AR2085" s="3"/>
    </row>
    <row r="2086" spans="1:44" hidden="1" outlineLevel="1" x14ac:dyDescent="0.2">
      <c r="A2086" s="2">
        <v>35790</v>
      </c>
      <c r="B2086">
        <v>29.27</v>
      </c>
      <c r="E2086" s="2">
        <v>35790</v>
      </c>
      <c r="F2086">
        <v>936.46</v>
      </c>
      <c r="G2086">
        <f t="shared" si="291"/>
        <v>4.0313069582931238E-3</v>
      </c>
      <c r="H2086" s="2">
        <v>35790</v>
      </c>
      <c r="I2086">
        <v>1252.79</v>
      </c>
      <c r="J2086">
        <f t="shared" si="292"/>
        <v>4.0392706872369732E-3</v>
      </c>
      <c r="K2086">
        <f t="shared" si="288"/>
        <v>3.8176706872369731E-3</v>
      </c>
      <c r="L2086">
        <v>1.8153387028951352E-2</v>
      </c>
      <c r="N2086" s="2">
        <v>35790</v>
      </c>
      <c r="O2086">
        <v>15.0938</v>
      </c>
      <c r="Q2086" s="2">
        <v>35790</v>
      </c>
      <c r="R2086">
        <v>15523.45</v>
      </c>
      <c r="S2086" s="8">
        <f t="shared" si="293"/>
        <v>1.523959757835458E-2</v>
      </c>
      <c r="T2086" s="9">
        <f t="shared" si="289"/>
        <v>1.5017997578354579E-2</v>
      </c>
      <c r="U2086" s="3">
        <f>Sheet1!$B$17+Sheet1!$B$18*'Portfolio allocation'!K2086</f>
        <v>4.8675274493946118E-3</v>
      </c>
      <c r="V2086" s="13">
        <f t="shared" si="294"/>
        <v>1.0150470128959968E-2</v>
      </c>
      <c r="W2086" s="13"/>
      <c r="X2086" s="2">
        <v>35790</v>
      </c>
      <c r="Y2086">
        <v>48.564100000000003</v>
      </c>
      <c r="AA2086" s="2">
        <v>35790</v>
      </c>
      <c r="AB2086">
        <v>592.11</v>
      </c>
      <c r="AC2086">
        <f t="shared" si="295"/>
        <v>2.5849373689772692E-2</v>
      </c>
      <c r="AD2086">
        <f t="shared" si="290"/>
        <v>2.5627773689772693E-2</v>
      </c>
      <c r="AE2086">
        <f>Sheet2!$B$17+Sheet2!$B$18*'Portfolio allocation'!K2086</f>
        <v>3.4481571840435624E-3</v>
      </c>
      <c r="AF2086">
        <f t="shared" si="296"/>
        <v>2.2179616505729131E-2</v>
      </c>
      <c r="AH2086" s="2">
        <v>35790</v>
      </c>
      <c r="AI2086">
        <v>5.74</v>
      </c>
      <c r="AJ2086">
        <v>5.54</v>
      </c>
      <c r="AK2086">
        <v>1.1068800000000001</v>
      </c>
      <c r="AR2086" s="3"/>
    </row>
    <row r="2087" spans="1:44" hidden="1" outlineLevel="1" x14ac:dyDescent="0.2">
      <c r="A2087" s="2">
        <v>35793</v>
      </c>
      <c r="B2087">
        <v>26.79</v>
      </c>
      <c r="E2087" s="2">
        <v>35793</v>
      </c>
      <c r="F2087">
        <v>953.35</v>
      </c>
      <c r="G2087">
        <f t="shared" si="291"/>
        <v>1.8036007944813415E-2</v>
      </c>
      <c r="H2087" s="2">
        <v>35793</v>
      </c>
      <c r="I2087">
        <v>1275.81</v>
      </c>
      <c r="J2087">
        <f t="shared" si="292"/>
        <v>1.8374987028951351E-2</v>
      </c>
      <c r="K2087">
        <f t="shared" si="288"/>
        <v>1.8153387028951352E-2</v>
      </c>
      <c r="L2087">
        <v>1.8221185113770744E-2</v>
      </c>
      <c r="N2087" s="2">
        <v>35793</v>
      </c>
      <c r="O2087">
        <v>15.789099999999999</v>
      </c>
      <c r="Q2087" s="2">
        <v>35793</v>
      </c>
      <c r="R2087">
        <v>16238.55</v>
      </c>
      <c r="S2087" s="8">
        <f t="shared" si="293"/>
        <v>4.6065790787485961E-2</v>
      </c>
      <c r="T2087" s="9">
        <f t="shared" si="289"/>
        <v>4.5844190787485958E-2</v>
      </c>
      <c r="U2087" s="3">
        <f>Sheet1!$B$17+Sheet1!$B$18*'Portfolio allocation'!K2087</f>
        <v>2.1313824551976408E-2</v>
      </c>
      <c r="V2087" s="13">
        <f t="shared" si="294"/>
        <v>2.4530366235509551E-2</v>
      </c>
      <c r="W2087" s="13"/>
      <c r="X2087" s="2">
        <v>35793</v>
      </c>
      <c r="Y2087">
        <v>49.071599999999997</v>
      </c>
      <c r="AA2087" s="2">
        <v>35793</v>
      </c>
      <c r="AB2087">
        <v>598.29999999999995</v>
      </c>
      <c r="AC2087">
        <f t="shared" si="295"/>
        <v>1.0454138589113482E-2</v>
      </c>
      <c r="AD2087">
        <f t="shared" si="290"/>
        <v>1.0232138589113482E-2</v>
      </c>
      <c r="AE2087">
        <f>Sheet2!$B$17+Sheet2!$B$18*'Portfolio allocation'!K2087</f>
        <v>1.6195841892297946E-2</v>
      </c>
      <c r="AF2087">
        <f t="shared" si="296"/>
        <v>-5.9637033031844644E-3</v>
      </c>
      <c r="AH2087" s="2">
        <v>35793</v>
      </c>
      <c r="AI2087">
        <v>5.7590000000000003</v>
      </c>
      <c r="AJ2087">
        <v>5.55</v>
      </c>
      <c r="AK2087">
        <v>1.0997600000000001</v>
      </c>
      <c r="AR2087" s="3"/>
    </row>
    <row r="2088" spans="1:44" hidden="1" outlineLevel="1" x14ac:dyDescent="0.2">
      <c r="A2088" s="2">
        <v>35794</v>
      </c>
      <c r="B2088">
        <v>24.38</v>
      </c>
      <c r="E2088" s="2">
        <v>35794</v>
      </c>
      <c r="F2088">
        <v>970.84</v>
      </c>
      <c r="G2088">
        <f t="shared" si="291"/>
        <v>1.8345833114805643E-2</v>
      </c>
      <c r="H2088" s="2">
        <v>35794</v>
      </c>
      <c r="I2088">
        <v>1299.3399999999999</v>
      </c>
      <c r="J2088">
        <f t="shared" si="292"/>
        <v>1.8443185113770744E-2</v>
      </c>
      <c r="K2088">
        <f t="shared" si="288"/>
        <v>1.8221185113770744E-2</v>
      </c>
      <c r="L2088">
        <v>-6.2220318007605302E-4</v>
      </c>
      <c r="N2088" s="2">
        <v>35794</v>
      </c>
      <c r="O2088">
        <v>16.281199999999998</v>
      </c>
      <c r="Q2088" s="2">
        <v>35794</v>
      </c>
      <c r="R2088">
        <v>16744.75</v>
      </c>
      <c r="S2088" s="8">
        <f t="shared" si="293"/>
        <v>3.1172734018739323E-2</v>
      </c>
      <c r="T2088" s="9">
        <f t="shared" si="289"/>
        <v>3.0950734018739323E-2</v>
      </c>
      <c r="U2088" s="3">
        <f>Sheet1!$B$17+Sheet1!$B$18*'Portfolio allocation'!K2088</f>
        <v>2.139160423311318E-2</v>
      </c>
      <c r="V2088" s="13">
        <f t="shared" si="294"/>
        <v>9.5591297856261435E-3</v>
      </c>
      <c r="W2088" s="13"/>
      <c r="X2088" s="2">
        <v>35794</v>
      </c>
      <c r="Y2088">
        <v>49.250700000000002</v>
      </c>
      <c r="AA2088" s="2">
        <v>35794</v>
      </c>
      <c r="AB2088">
        <v>600.48</v>
      </c>
      <c r="AC2088">
        <f t="shared" si="295"/>
        <v>3.6436570282467606E-3</v>
      </c>
      <c r="AD2088">
        <f t="shared" si="290"/>
        <v>3.4216570282467607E-3</v>
      </c>
      <c r="AE2088">
        <f>Sheet2!$B$17+Sheet2!$B$18*'Portfolio allocation'!K2088</f>
        <v>1.625612967900493E-2</v>
      </c>
      <c r="AF2088">
        <f t="shared" si="296"/>
        <v>-1.2834472650758169E-2</v>
      </c>
      <c r="AH2088" s="2">
        <v>35794</v>
      </c>
      <c r="AI2088">
        <v>5.7919999999999998</v>
      </c>
      <c r="AJ2088">
        <v>5.55</v>
      </c>
      <c r="AK2088">
        <v>1.0952299999999999</v>
      </c>
      <c r="AR2088" s="3"/>
    </row>
    <row r="2089" spans="1:44" hidden="1" outlineLevel="1" x14ac:dyDescent="0.2">
      <c r="A2089" s="2">
        <v>35795</v>
      </c>
      <c r="B2089">
        <v>24.01</v>
      </c>
      <c r="E2089" s="2">
        <v>35795</v>
      </c>
      <c r="F2089">
        <v>970.43</v>
      </c>
      <c r="G2089">
        <f t="shared" si="291"/>
        <v>-4.2231469655151788E-4</v>
      </c>
      <c r="H2089" s="2">
        <v>35795</v>
      </c>
      <c r="I2089">
        <v>1298.82</v>
      </c>
      <c r="J2089">
        <f t="shared" si="292"/>
        <v>-4.0020318007605304E-4</v>
      </c>
      <c r="K2089">
        <f t="shared" si="288"/>
        <v>-6.2220318007605302E-4</v>
      </c>
      <c r="L2089">
        <v>-2.2039999999999999E-4</v>
      </c>
      <c r="N2089" s="2">
        <v>35795</v>
      </c>
      <c r="O2089">
        <v>16.156199999999998</v>
      </c>
      <c r="Q2089" s="2">
        <v>35795</v>
      </c>
      <c r="R2089">
        <v>16616.2</v>
      </c>
      <c r="S2089" s="8">
        <f t="shared" si="293"/>
        <v>-7.6770330999268444E-3</v>
      </c>
      <c r="T2089" s="9">
        <f t="shared" si="289"/>
        <v>-7.8990330999268443E-3</v>
      </c>
      <c r="U2089" s="3">
        <f>Sheet1!$B$17+Sheet1!$B$18*'Portfolio allocation'!K2089</f>
        <v>-2.2600837255417933E-4</v>
      </c>
      <c r="V2089" s="13">
        <f t="shared" si="294"/>
        <v>-7.6730247273726652E-3</v>
      </c>
      <c r="W2089" s="13"/>
      <c r="X2089" s="2">
        <v>35795</v>
      </c>
      <c r="Y2089">
        <v>49.966999999999999</v>
      </c>
      <c r="AA2089" s="2">
        <v>35795</v>
      </c>
      <c r="AB2089">
        <v>609.22</v>
      </c>
      <c r="AC2089">
        <f t="shared" si="295"/>
        <v>1.45550226485478E-2</v>
      </c>
      <c r="AD2089">
        <f t="shared" si="290"/>
        <v>1.4334622648547799E-2</v>
      </c>
      <c r="AE2089">
        <f>Sheet2!$B$17+Sheet2!$B$18*'Portfolio allocation'!K2089</f>
        <v>-4.9989193019805479E-4</v>
      </c>
      <c r="AF2089">
        <f t="shared" si="296"/>
        <v>1.4834514578745853E-2</v>
      </c>
      <c r="AH2089" s="2">
        <v>35795</v>
      </c>
      <c r="AI2089">
        <v>5.73</v>
      </c>
      <c r="AJ2089">
        <v>5.51</v>
      </c>
      <c r="AK2089">
        <v>1.09073</v>
      </c>
      <c r="AR2089" s="3"/>
    </row>
    <row r="2090" spans="1:44" hidden="1" outlineLevel="1" x14ac:dyDescent="0.2">
      <c r="A2090" s="2">
        <v>35796</v>
      </c>
      <c r="B2090">
        <v>24.01</v>
      </c>
      <c r="E2090" s="2">
        <v>35796</v>
      </c>
      <c r="F2090">
        <v>970.43</v>
      </c>
      <c r="G2090">
        <f t="shared" si="291"/>
        <v>0</v>
      </c>
      <c r="H2090" s="2">
        <v>35796</v>
      </c>
      <c r="I2090">
        <v>1298.82</v>
      </c>
      <c r="J2090">
        <f t="shared" si="292"/>
        <v>0</v>
      </c>
      <c r="K2090">
        <f t="shared" si="288"/>
        <v>-2.2039999999999999E-4</v>
      </c>
      <c r="L2090">
        <v>4.5685622888468431E-3</v>
      </c>
      <c r="N2090" s="2">
        <v>35796</v>
      </c>
      <c r="O2090">
        <v>16.156199999999998</v>
      </c>
      <c r="Q2090" s="2">
        <v>35796</v>
      </c>
      <c r="R2090">
        <v>16616.2</v>
      </c>
      <c r="S2090" s="8">
        <f t="shared" si="293"/>
        <v>0</v>
      </c>
      <c r="T2090" s="9">
        <f t="shared" si="289"/>
        <v>-2.2039999999999999E-4</v>
      </c>
      <c r="U2090" s="3">
        <f>Sheet1!$B$17+Sheet1!$B$18*'Portfolio allocation'!K2090</f>
        <v>2.349504186758294E-4</v>
      </c>
      <c r="V2090" s="13">
        <f t="shared" si="294"/>
        <v>-4.5535041867582939E-4</v>
      </c>
      <c r="W2090" s="13"/>
      <c r="X2090" s="2">
        <v>35796</v>
      </c>
      <c r="Y2090">
        <v>49.966999999999999</v>
      </c>
      <c r="AA2090" s="2">
        <v>35796</v>
      </c>
      <c r="AB2090">
        <v>609.22</v>
      </c>
      <c r="AC2090">
        <f t="shared" si="295"/>
        <v>0</v>
      </c>
      <c r="AD2090">
        <f t="shared" si="290"/>
        <v>-2.2039999999999999E-4</v>
      </c>
      <c r="AE2090">
        <f>Sheet2!$B$17+Sheet2!$B$18*'Portfolio allocation'!K2090</f>
        <v>-1.4259829154818814E-4</v>
      </c>
      <c r="AF2090">
        <f t="shared" si="296"/>
        <v>-7.7801708451811846E-5</v>
      </c>
      <c r="AH2090" s="2">
        <v>35796</v>
      </c>
      <c r="AI2090">
        <v>5.73</v>
      </c>
      <c r="AJ2090">
        <v>5.51</v>
      </c>
      <c r="AK2090">
        <v>1.09073</v>
      </c>
      <c r="AR2090" s="3"/>
    </row>
    <row r="2091" spans="1:44" hidden="1" outlineLevel="1" x14ac:dyDescent="0.2">
      <c r="A2091" s="2">
        <v>35797</v>
      </c>
      <c r="B2091">
        <v>23.42</v>
      </c>
      <c r="E2091" s="2">
        <v>35797</v>
      </c>
      <c r="F2091">
        <v>975.04</v>
      </c>
      <c r="G2091">
        <f t="shared" si="291"/>
        <v>4.7504714404955628E-3</v>
      </c>
      <c r="H2091" s="2">
        <v>35797</v>
      </c>
      <c r="I2091">
        <v>1305.04</v>
      </c>
      <c r="J2091">
        <f t="shared" si="292"/>
        <v>4.7889622888468431E-3</v>
      </c>
      <c r="K2091">
        <f t="shared" si="288"/>
        <v>4.5685622888468431E-3</v>
      </c>
      <c r="L2091">
        <v>1.881152504137847E-3</v>
      </c>
      <c r="N2091" s="2">
        <v>35797</v>
      </c>
      <c r="O2091">
        <v>16.390599999999999</v>
      </c>
      <c r="Q2091" s="2">
        <v>35797</v>
      </c>
      <c r="R2091">
        <v>16857.240000000002</v>
      </c>
      <c r="S2091" s="8">
        <f t="shared" si="293"/>
        <v>1.4506325152562116E-2</v>
      </c>
      <c r="T2091" s="9">
        <f t="shared" si="289"/>
        <v>1.4285925152562115E-2</v>
      </c>
      <c r="U2091" s="3">
        <f>Sheet1!$B$17+Sheet1!$B$18*'Portfolio allocation'!K2091</f>
        <v>5.7289693248853326E-3</v>
      </c>
      <c r="V2091" s="13">
        <f t="shared" si="294"/>
        <v>8.5569558276767828E-3</v>
      </c>
      <c r="W2091" s="13"/>
      <c r="X2091" s="2">
        <v>35797</v>
      </c>
      <c r="Y2091">
        <v>50.444600000000001</v>
      </c>
      <c r="AA2091" s="2">
        <v>35797</v>
      </c>
      <c r="AB2091">
        <v>615.04</v>
      </c>
      <c r="AC2091">
        <f t="shared" si="295"/>
        <v>9.5531991727124677E-3</v>
      </c>
      <c r="AD2091">
        <f t="shared" si="290"/>
        <v>9.3347991727124671E-3</v>
      </c>
      <c r="AE2091">
        <f>Sheet2!$B$17+Sheet2!$B$18*'Portfolio allocation'!K2091</f>
        <v>4.1158691531724152E-3</v>
      </c>
      <c r="AF2091">
        <f t="shared" si="296"/>
        <v>5.218930019540052E-3</v>
      </c>
      <c r="AH2091" s="2">
        <v>35797</v>
      </c>
      <c r="AI2091">
        <v>5.6470000000000002</v>
      </c>
      <c r="AJ2091">
        <v>5.46</v>
      </c>
      <c r="AK2091">
        <v>1.0874900000000001</v>
      </c>
      <c r="AR2091" s="3"/>
    </row>
    <row r="2092" spans="1:44" hidden="1" outlineLevel="1" x14ac:dyDescent="0.2">
      <c r="A2092" s="2">
        <v>35800</v>
      </c>
      <c r="B2092">
        <v>24.36</v>
      </c>
      <c r="E2092" s="2">
        <v>35800</v>
      </c>
      <c r="F2092">
        <v>977.07</v>
      </c>
      <c r="G2092">
        <f t="shared" si="291"/>
        <v>2.0819658680670816E-3</v>
      </c>
      <c r="H2092" s="2">
        <v>35800</v>
      </c>
      <c r="I2092">
        <v>1307.78</v>
      </c>
      <c r="J2092">
        <f t="shared" si="292"/>
        <v>2.0995525041378471E-3</v>
      </c>
      <c r="K2092">
        <f t="shared" si="288"/>
        <v>1.881152504137847E-3</v>
      </c>
      <c r="L2092">
        <v>-1.0903871385095363E-2</v>
      </c>
      <c r="N2092" s="2">
        <v>35800</v>
      </c>
      <c r="O2092">
        <v>16.296900000000001</v>
      </c>
      <c r="Q2092" s="2">
        <v>35800</v>
      </c>
      <c r="R2092">
        <v>16760.82</v>
      </c>
      <c r="S2092" s="8">
        <f t="shared" si="293"/>
        <v>-5.7197975469295281E-3</v>
      </c>
      <c r="T2092" s="9">
        <f t="shared" si="289"/>
        <v>-5.9381975469295278E-3</v>
      </c>
      <c r="U2092" s="3">
        <f>Sheet1!$B$17+Sheet1!$B$18*'Portfolio allocation'!K2092</f>
        <v>2.645904711845982E-3</v>
      </c>
      <c r="V2092" s="13">
        <f t="shared" si="294"/>
        <v>-8.5841022587755094E-3</v>
      </c>
      <c r="W2092" s="13"/>
      <c r="X2092" s="2">
        <v>35800</v>
      </c>
      <c r="Y2092">
        <v>50.832599999999999</v>
      </c>
      <c r="AA2092" s="2">
        <v>35800</v>
      </c>
      <c r="AB2092">
        <v>619.77</v>
      </c>
      <c r="AC2092">
        <f t="shared" si="295"/>
        <v>7.6905567117586671E-3</v>
      </c>
      <c r="AD2092">
        <f t="shared" si="290"/>
        <v>7.4765567117586673E-3</v>
      </c>
      <c r="AE2092">
        <f>Sheet2!$B$17+Sheet2!$B$18*'Portfolio allocation'!K2092</f>
        <v>1.7261558105846663E-3</v>
      </c>
      <c r="AF2092">
        <f t="shared" si="296"/>
        <v>5.750400901174001E-3</v>
      </c>
      <c r="AH2092" s="2">
        <v>35800</v>
      </c>
      <c r="AI2092">
        <v>5.51</v>
      </c>
      <c r="AJ2092">
        <v>5.35</v>
      </c>
      <c r="AK2092">
        <v>1.07897</v>
      </c>
      <c r="AR2092" s="3"/>
    </row>
    <row r="2093" spans="1:44" hidden="1" outlineLevel="1" x14ac:dyDescent="0.2">
      <c r="A2093" s="2">
        <v>35801</v>
      </c>
      <c r="B2093">
        <v>25.66</v>
      </c>
      <c r="E2093" s="2">
        <v>35801</v>
      </c>
      <c r="F2093">
        <v>966.58</v>
      </c>
      <c r="G2093">
        <f t="shared" si="291"/>
        <v>-1.0736180621654601E-2</v>
      </c>
      <c r="H2093" s="2">
        <v>35801</v>
      </c>
      <c r="I2093">
        <v>1293.8</v>
      </c>
      <c r="J2093">
        <f t="shared" si="292"/>
        <v>-1.0689871385095362E-2</v>
      </c>
      <c r="K2093">
        <f t="shared" si="288"/>
        <v>-1.0903871385095363E-2</v>
      </c>
      <c r="L2093">
        <v>-2.6389593445662707E-3</v>
      </c>
      <c r="N2093" s="2">
        <v>35801</v>
      </c>
      <c r="O2093">
        <v>16.390599999999999</v>
      </c>
      <c r="Q2093" s="2">
        <v>35801</v>
      </c>
      <c r="R2093">
        <v>16857.240000000002</v>
      </c>
      <c r="S2093" s="8">
        <f t="shared" si="293"/>
        <v>5.7527018367837801E-3</v>
      </c>
      <c r="T2093" s="9">
        <f t="shared" si="289"/>
        <v>5.5387018367837803E-3</v>
      </c>
      <c r="U2093" s="3">
        <f>Sheet1!$B$17+Sheet1!$B$18*'Portfolio allocation'!K2093</f>
        <v>-1.2021398709476451E-2</v>
      </c>
      <c r="V2093" s="13">
        <f t="shared" si="294"/>
        <v>1.756010054626023E-2</v>
      </c>
      <c r="W2093" s="13"/>
      <c r="X2093" s="2">
        <v>35801</v>
      </c>
      <c r="Y2093">
        <v>50.265500000000003</v>
      </c>
      <c r="AA2093" s="2">
        <v>35801</v>
      </c>
      <c r="AB2093">
        <v>612.86</v>
      </c>
      <c r="AC2093">
        <f t="shared" si="295"/>
        <v>-1.1149297319973495E-2</v>
      </c>
      <c r="AD2093">
        <f t="shared" si="290"/>
        <v>-1.1361297319973495E-2</v>
      </c>
      <c r="AE2093">
        <f>Sheet2!$B$17+Sheet2!$B$18*'Portfolio allocation'!K2093</f>
        <v>-9.6426136071809491E-3</v>
      </c>
      <c r="AF2093">
        <f t="shared" si="296"/>
        <v>-1.7186837127925458E-3</v>
      </c>
      <c r="AH2093" s="2">
        <v>35801</v>
      </c>
      <c r="AI2093">
        <v>5.4669999999999996</v>
      </c>
      <c r="AJ2093">
        <v>5.3</v>
      </c>
      <c r="AK2093">
        <v>1.0758399999999999</v>
      </c>
      <c r="AR2093" s="3"/>
    </row>
    <row r="2094" spans="1:44" hidden="1" outlineLevel="1" x14ac:dyDescent="0.2">
      <c r="A2094" s="2">
        <v>35802</v>
      </c>
      <c r="B2094">
        <v>25.07</v>
      </c>
      <c r="E2094" s="2">
        <v>35802</v>
      </c>
      <c r="F2094">
        <v>964</v>
      </c>
      <c r="G2094">
        <f t="shared" si="291"/>
        <v>-2.6692048252602296E-3</v>
      </c>
      <c r="H2094" s="2">
        <v>35802</v>
      </c>
      <c r="I2094">
        <v>1290.6600000000001</v>
      </c>
      <c r="J2094">
        <f t="shared" si="292"/>
        <v>-2.4269593445662707E-3</v>
      </c>
      <c r="K2094">
        <f t="shared" si="288"/>
        <v>-2.6389593445662707E-3</v>
      </c>
      <c r="L2094">
        <v>-8.4175043652086039E-3</v>
      </c>
      <c r="N2094" s="2">
        <v>35802</v>
      </c>
      <c r="O2094">
        <v>16.1953</v>
      </c>
      <c r="Q2094" s="2">
        <v>35802</v>
      </c>
      <c r="R2094">
        <v>16656.37</v>
      </c>
      <c r="S2094" s="8">
        <f t="shared" si="293"/>
        <v>-1.1915948280976196E-2</v>
      </c>
      <c r="T2094" s="9">
        <f t="shared" si="289"/>
        <v>-1.2127948280976197E-2</v>
      </c>
      <c r="U2094" s="3">
        <f>Sheet1!$B$17+Sheet1!$B$18*'Portfolio allocation'!K2094</f>
        <v>-2.53968215585554E-3</v>
      </c>
      <c r="V2094" s="13">
        <f t="shared" si="294"/>
        <v>-9.5882661251206567E-3</v>
      </c>
      <c r="W2094" s="13"/>
      <c r="X2094" s="2">
        <v>35802</v>
      </c>
      <c r="Y2094">
        <v>49.7879</v>
      </c>
      <c r="AA2094" s="2">
        <v>35802</v>
      </c>
      <c r="AB2094">
        <v>607.03</v>
      </c>
      <c r="AC2094">
        <f t="shared" si="295"/>
        <v>-9.5127761642137543E-3</v>
      </c>
      <c r="AD2094">
        <f t="shared" si="290"/>
        <v>-9.725176164213754E-3</v>
      </c>
      <c r="AE2094">
        <f>Sheet2!$B$17+Sheet2!$B$18*'Portfolio allocation'!K2094</f>
        <v>-2.2932429637659547E-3</v>
      </c>
      <c r="AF2094">
        <f t="shared" si="296"/>
        <v>-7.4319332004477989E-3</v>
      </c>
      <c r="AH2094" s="2">
        <v>35802</v>
      </c>
      <c r="AI2094">
        <v>5.5270000000000001</v>
      </c>
      <c r="AJ2094">
        <v>5.31</v>
      </c>
      <c r="AK2094">
        <v>1.0741499999999999</v>
      </c>
      <c r="AR2094" s="3"/>
    </row>
    <row r="2095" spans="1:44" hidden="1" outlineLevel="1" x14ac:dyDescent="0.2">
      <c r="A2095" s="2">
        <v>35803</v>
      </c>
      <c r="B2095">
        <v>26.01</v>
      </c>
      <c r="E2095" s="2">
        <v>35803</v>
      </c>
      <c r="F2095">
        <v>956.05</v>
      </c>
      <c r="G2095">
        <f t="shared" si="291"/>
        <v>-8.246887966805061E-3</v>
      </c>
      <c r="H2095" s="2">
        <v>35803</v>
      </c>
      <c r="I2095">
        <v>1280.07</v>
      </c>
      <c r="J2095">
        <f t="shared" si="292"/>
        <v>-8.2051043652086042E-3</v>
      </c>
      <c r="K2095">
        <f t="shared" si="288"/>
        <v>-8.4175043652086039E-3</v>
      </c>
      <c r="L2095">
        <v>-2.9870440335294193E-2</v>
      </c>
      <c r="N2095" s="2">
        <v>35803</v>
      </c>
      <c r="O2095">
        <v>16.3125</v>
      </c>
      <c r="Q2095" s="2">
        <v>35803</v>
      </c>
      <c r="R2095">
        <v>16776.89</v>
      </c>
      <c r="S2095" s="8">
        <f t="shared" si="293"/>
        <v>7.2356701970477388E-3</v>
      </c>
      <c r="T2095" s="9">
        <f t="shared" si="289"/>
        <v>7.0232701970477391E-3</v>
      </c>
      <c r="U2095" s="3">
        <f>Sheet1!$B$17+Sheet1!$B$18*'Portfolio allocation'!K2095</f>
        <v>-9.1689754513423951E-3</v>
      </c>
      <c r="V2095" s="13">
        <f t="shared" si="294"/>
        <v>1.6192245648390134E-2</v>
      </c>
      <c r="W2095" s="13"/>
      <c r="X2095" s="2">
        <v>35803</v>
      </c>
      <c r="Y2095">
        <v>49.758099999999999</v>
      </c>
      <c r="AA2095" s="2">
        <v>35803</v>
      </c>
      <c r="AB2095">
        <v>606.66999999999996</v>
      </c>
      <c r="AC2095">
        <f t="shared" si="295"/>
        <v>-5.9305141426291286E-4</v>
      </c>
      <c r="AD2095">
        <f t="shared" si="290"/>
        <v>-8.0105141426291293E-4</v>
      </c>
      <c r="AE2095">
        <f>Sheet2!$B$17+Sheet2!$B$18*'Portfolio allocation'!K2095</f>
        <v>-7.4316726201379491E-3</v>
      </c>
      <c r="AF2095">
        <f t="shared" si="296"/>
        <v>6.6306212058750364E-3</v>
      </c>
      <c r="AH2095" s="2">
        <v>35803</v>
      </c>
      <c r="AI2095">
        <v>5.4649999999999999</v>
      </c>
      <c r="AJ2095">
        <v>5.2</v>
      </c>
      <c r="AK2095">
        <v>1.0791500000000001</v>
      </c>
      <c r="AR2095" s="3"/>
    </row>
    <row r="2096" spans="1:44" hidden="1" outlineLevel="1" x14ac:dyDescent="0.2">
      <c r="A2096" s="2">
        <v>35804</v>
      </c>
      <c r="B2096">
        <v>28.69</v>
      </c>
      <c r="E2096" s="2">
        <v>35804</v>
      </c>
      <c r="F2096">
        <v>927.69</v>
      </c>
      <c r="G2096">
        <f t="shared" si="291"/>
        <v>-2.9663720516709291E-2</v>
      </c>
      <c r="H2096" s="2">
        <v>35804</v>
      </c>
      <c r="I2096">
        <v>1242.0999999999999</v>
      </c>
      <c r="J2096">
        <f t="shared" si="292"/>
        <v>-2.9662440335294193E-2</v>
      </c>
      <c r="K2096">
        <f t="shared" si="288"/>
        <v>-2.9870440335294193E-2</v>
      </c>
      <c r="L2096">
        <v>1.2219310264874064E-2</v>
      </c>
      <c r="N2096" s="2">
        <v>35804</v>
      </c>
      <c r="O2096">
        <v>15.875</v>
      </c>
      <c r="Q2096" s="2">
        <v>35804</v>
      </c>
      <c r="R2096">
        <v>16326.94</v>
      </c>
      <c r="S2096" s="8">
        <f t="shared" si="293"/>
        <v>-2.6819631052000581E-2</v>
      </c>
      <c r="T2096" s="9">
        <f t="shared" si="289"/>
        <v>-2.7027631052000581E-2</v>
      </c>
      <c r="U2096" s="3">
        <f>Sheet1!$B$17+Sheet1!$B$18*'Portfolio allocation'!K2096</f>
        <v>-3.3780327285923839E-2</v>
      </c>
      <c r="V2096" s="13">
        <f t="shared" si="294"/>
        <v>6.7526962339232582E-3</v>
      </c>
      <c r="W2096" s="13"/>
      <c r="X2096" s="2">
        <v>35804</v>
      </c>
      <c r="Y2096">
        <v>47.7881</v>
      </c>
      <c r="AA2096" s="2">
        <v>35804</v>
      </c>
      <c r="AB2096">
        <v>582.65</v>
      </c>
      <c r="AC2096">
        <f t="shared" si="295"/>
        <v>-3.9593189048411803E-2</v>
      </c>
      <c r="AD2096">
        <f t="shared" si="290"/>
        <v>-3.9796389048411804E-2</v>
      </c>
      <c r="AE2096">
        <f>Sheet2!$B$17+Sheet2!$B$18*'Portfolio allocation'!K2096</f>
        <v>-2.6508170598634934E-2</v>
      </c>
      <c r="AF2096">
        <f t="shared" si="296"/>
        <v>-1.3288218449776869E-2</v>
      </c>
      <c r="AH2096" s="2">
        <v>35804</v>
      </c>
      <c r="AI2096">
        <v>5.407</v>
      </c>
      <c r="AJ2096">
        <v>5.08</v>
      </c>
      <c r="AK2096">
        <v>1.0770500000000001</v>
      </c>
      <c r="AR2096" s="3"/>
    </row>
    <row r="2097" spans="1:44" hidden="1" outlineLevel="1" x14ac:dyDescent="0.2">
      <c r="A2097" s="2">
        <v>35807</v>
      </c>
      <c r="B2097">
        <v>28.02</v>
      </c>
      <c r="E2097" s="2">
        <v>35807</v>
      </c>
      <c r="F2097">
        <v>939.21</v>
      </c>
      <c r="G2097">
        <f t="shared" si="291"/>
        <v>1.241794133816243E-2</v>
      </c>
      <c r="H2097" s="2">
        <v>35807</v>
      </c>
      <c r="I2097">
        <v>1257.53</v>
      </c>
      <c r="J2097">
        <f t="shared" si="292"/>
        <v>1.2422510264874065E-2</v>
      </c>
      <c r="K2097">
        <f t="shared" si="288"/>
        <v>1.2219310264874064E-2</v>
      </c>
      <c r="L2097">
        <v>1.3583735452831997E-2</v>
      </c>
      <c r="N2097" s="2">
        <v>35807</v>
      </c>
      <c r="O2097">
        <v>16.1875</v>
      </c>
      <c r="Q2097" s="2">
        <v>35807</v>
      </c>
      <c r="R2097">
        <v>16648.330000000002</v>
      </c>
      <c r="S2097" s="8">
        <f t="shared" si="293"/>
        <v>1.96846439075542E-2</v>
      </c>
      <c r="T2097" s="9">
        <f t="shared" si="289"/>
        <v>1.94814439075542E-2</v>
      </c>
      <c r="U2097" s="3">
        <f>Sheet1!$B$17+Sheet1!$B$18*'Portfolio allocation'!K2097</f>
        <v>1.4506101298722414E-2</v>
      </c>
      <c r="V2097" s="13">
        <f t="shared" si="294"/>
        <v>4.975342608831786E-3</v>
      </c>
      <c r="W2097" s="13"/>
      <c r="X2097" s="2">
        <v>35807</v>
      </c>
      <c r="Y2097">
        <v>47.817900000000002</v>
      </c>
      <c r="AA2097" s="2">
        <v>35807</v>
      </c>
      <c r="AB2097">
        <v>583.02</v>
      </c>
      <c r="AC2097">
        <f t="shared" si="295"/>
        <v>6.3502960610994919E-4</v>
      </c>
      <c r="AD2097">
        <f t="shared" si="290"/>
        <v>4.2982960610994918E-4</v>
      </c>
      <c r="AE2097">
        <f>Sheet2!$B$17+Sheet2!$B$18*'Portfolio allocation'!K2097</f>
        <v>1.0919109441689947E-2</v>
      </c>
      <c r="AF2097">
        <f t="shared" si="296"/>
        <v>-1.0489279835579998E-2</v>
      </c>
      <c r="AH2097" s="2">
        <v>35807</v>
      </c>
      <c r="AI2097">
        <v>5.3680000000000003</v>
      </c>
      <c r="AJ2097">
        <v>5.13</v>
      </c>
      <c r="AK2097">
        <v>1.0779799999999999</v>
      </c>
      <c r="AR2097" s="3"/>
    </row>
    <row r="2098" spans="1:44" hidden="1" outlineLevel="1" x14ac:dyDescent="0.2">
      <c r="A2098" s="2">
        <v>35808</v>
      </c>
      <c r="B2098">
        <v>25.17</v>
      </c>
      <c r="E2098" s="2">
        <v>35808</v>
      </c>
      <c r="F2098">
        <v>952.12</v>
      </c>
      <c r="G2098">
        <f t="shared" si="291"/>
        <v>1.3745594701930264E-2</v>
      </c>
      <c r="H2098" s="2">
        <v>35808</v>
      </c>
      <c r="I2098">
        <v>1274.8699999999999</v>
      </c>
      <c r="J2098">
        <f t="shared" si="292"/>
        <v>1.3788935452831996E-2</v>
      </c>
      <c r="K2098">
        <f t="shared" si="288"/>
        <v>1.3583735452831997E-2</v>
      </c>
      <c r="L2098">
        <v>5.9428466306369956E-3</v>
      </c>
      <c r="N2098" s="2">
        <v>35808</v>
      </c>
      <c r="O2098">
        <v>16.515599999999999</v>
      </c>
      <c r="Q2098" s="2">
        <v>35808</v>
      </c>
      <c r="R2098">
        <v>16985.8</v>
      </c>
      <c r="S2098" s="8">
        <f t="shared" si="293"/>
        <v>2.0270501605866631E-2</v>
      </c>
      <c r="T2098" s="9">
        <f t="shared" si="289"/>
        <v>2.0065301605866632E-2</v>
      </c>
      <c r="U2098" s="3">
        <f>Sheet1!$B$17+Sheet1!$B$18*'Portfolio allocation'!K2098</f>
        <v>1.6071404453480473E-2</v>
      </c>
      <c r="V2098" s="13">
        <f t="shared" si="294"/>
        <v>3.993897152386159E-3</v>
      </c>
      <c r="W2098" s="13"/>
      <c r="X2098" s="2">
        <v>35808</v>
      </c>
      <c r="Y2098">
        <v>48.773099999999999</v>
      </c>
      <c r="AA2098" s="2">
        <v>35808</v>
      </c>
      <c r="AB2098">
        <v>594.66</v>
      </c>
      <c r="AC2098">
        <f t="shared" si="295"/>
        <v>1.9965009776679921E-2</v>
      </c>
      <c r="AD2098">
        <f t="shared" si="290"/>
        <v>1.9758209776679921E-2</v>
      </c>
      <c r="AE2098">
        <f>Sheet2!$B$17+Sheet2!$B$18*'Portfolio allocation'!K2098</f>
        <v>1.2132391128456946E-2</v>
      </c>
      <c r="AF2098">
        <f t="shared" si="296"/>
        <v>7.6258186482229748E-3</v>
      </c>
      <c r="AH2098" s="2">
        <v>35808</v>
      </c>
      <c r="AI2098">
        <v>5.4269999999999996</v>
      </c>
      <c r="AJ2098">
        <v>5.17</v>
      </c>
      <c r="AK2098">
        <v>1.0762700000000001</v>
      </c>
      <c r="AR2098" s="3"/>
    </row>
    <row r="2099" spans="1:44" hidden="1" outlineLevel="1" x14ac:dyDescent="0.2">
      <c r="A2099" s="2">
        <v>35809</v>
      </c>
      <c r="B2099">
        <v>23.75</v>
      </c>
      <c r="E2099" s="2">
        <v>35809</v>
      </c>
      <c r="F2099">
        <v>957.94</v>
      </c>
      <c r="G2099">
        <f t="shared" si="291"/>
        <v>6.1126748729152247E-3</v>
      </c>
      <c r="H2099" s="2">
        <v>35809</v>
      </c>
      <c r="I2099">
        <v>1282.71</v>
      </c>
      <c r="J2099">
        <f t="shared" si="292"/>
        <v>6.1496466306369957E-3</v>
      </c>
      <c r="K2099">
        <f t="shared" si="288"/>
        <v>5.9428466306369956E-3</v>
      </c>
      <c r="L2099">
        <v>-7.6995506357634665E-3</v>
      </c>
      <c r="N2099" s="2">
        <v>35809</v>
      </c>
      <c r="O2099">
        <v>16.390599999999999</v>
      </c>
      <c r="Q2099" s="2">
        <v>35809</v>
      </c>
      <c r="R2099">
        <v>16857.240000000002</v>
      </c>
      <c r="S2099" s="8">
        <f t="shared" si="293"/>
        <v>-7.5686750108913126E-3</v>
      </c>
      <c r="T2099" s="9">
        <f t="shared" si="289"/>
        <v>-7.7754750108913126E-3</v>
      </c>
      <c r="U2099" s="3">
        <f>Sheet1!$B$17+Sheet1!$B$18*'Portfolio allocation'!K2099</f>
        <v>7.3055831507839002E-3</v>
      </c>
      <c r="V2099" s="13">
        <f t="shared" si="294"/>
        <v>-1.5081058161675213E-2</v>
      </c>
      <c r="W2099" s="13"/>
      <c r="X2099" s="2">
        <v>35809</v>
      </c>
      <c r="Y2099">
        <v>49.011899999999997</v>
      </c>
      <c r="AA2099" s="2">
        <v>35809</v>
      </c>
      <c r="AB2099">
        <v>597.57000000000005</v>
      </c>
      <c r="AC2099">
        <f t="shared" si="295"/>
        <v>4.8935526183029321E-3</v>
      </c>
      <c r="AD2099">
        <f t="shared" si="290"/>
        <v>4.6859526183029325E-3</v>
      </c>
      <c r="AE2099">
        <f>Sheet2!$B$17+Sheet2!$B$18*'Portfolio allocation'!K2099</f>
        <v>5.3379178510567869E-3</v>
      </c>
      <c r="AF2099">
        <f t="shared" si="296"/>
        <v>-6.5196523275385439E-4</v>
      </c>
      <c r="AH2099" s="2">
        <v>35809</v>
      </c>
      <c r="AI2099">
        <v>5.4189999999999996</v>
      </c>
      <c r="AJ2099">
        <v>5.19</v>
      </c>
      <c r="AK2099">
        <v>1.0751599999999999</v>
      </c>
      <c r="AR2099" s="3"/>
    </row>
    <row r="2100" spans="1:44" hidden="1" outlineLevel="1" x14ac:dyDescent="0.2">
      <c r="A2100" s="2">
        <v>35810</v>
      </c>
      <c r="B2100">
        <v>23.45</v>
      </c>
      <c r="E2100" s="2">
        <v>35810</v>
      </c>
      <c r="F2100">
        <v>950.73</v>
      </c>
      <c r="G2100">
        <f t="shared" si="291"/>
        <v>-7.526567425934827E-3</v>
      </c>
      <c r="H2100" s="2">
        <v>35810</v>
      </c>
      <c r="I2100">
        <v>1273.0999999999999</v>
      </c>
      <c r="J2100">
        <f t="shared" si="292"/>
        <v>-7.4919506357634669E-3</v>
      </c>
      <c r="K2100">
        <f t="shared" si="288"/>
        <v>-7.6995506357634665E-3</v>
      </c>
      <c r="L2100">
        <v>1.1126937742518246E-2</v>
      </c>
      <c r="N2100" s="2">
        <v>35810</v>
      </c>
      <c r="O2100">
        <v>16.539000000000001</v>
      </c>
      <c r="Q2100" s="2">
        <v>35810</v>
      </c>
      <c r="R2100">
        <v>17009.900000000001</v>
      </c>
      <c r="S2100" s="8">
        <f t="shared" si="293"/>
        <v>9.0560495075113767E-3</v>
      </c>
      <c r="T2100" s="9">
        <f t="shared" si="289"/>
        <v>8.8484495075113762E-3</v>
      </c>
      <c r="U2100" s="3">
        <f>Sheet1!$B$17+Sheet1!$B$18*'Portfolio allocation'!K2100</f>
        <v>-8.3453207375557455E-3</v>
      </c>
      <c r="V2100" s="13">
        <f t="shared" si="294"/>
        <v>1.7193770245067123E-2</v>
      </c>
      <c r="W2100" s="13"/>
      <c r="X2100" s="2">
        <v>35810</v>
      </c>
      <c r="Y2100">
        <v>49.399900000000002</v>
      </c>
      <c r="AA2100" s="2">
        <v>35810</v>
      </c>
      <c r="AB2100">
        <v>602.29999999999995</v>
      </c>
      <c r="AC2100">
        <f t="shared" si="295"/>
        <v>7.9153906655284878E-3</v>
      </c>
      <c r="AD2100">
        <f t="shared" si="290"/>
        <v>7.7077906655284882E-3</v>
      </c>
      <c r="AE2100">
        <f>Sheet2!$B$17+Sheet2!$B$18*'Portfolio allocation'!K2100</f>
        <v>-6.7932498472590957E-3</v>
      </c>
      <c r="AF2100">
        <f t="shared" si="296"/>
        <v>1.4501040512787583E-2</v>
      </c>
      <c r="AH2100" s="2">
        <v>35810</v>
      </c>
      <c r="AI2100">
        <v>5.4640000000000004</v>
      </c>
      <c r="AJ2100">
        <v>5.19</v>
      </c>
      <c r="AK2100">
        <v>1.0707899999999999</v>
      </c>
      <c r="AR2100" s="3"/>
    </row>
    <row r="2101" spans="1:44" hidden="1" outlineLevel="1" x14ac:dyDescent="0.2">
      <c r="A2101" s="2">
        <v>35811</v>
      </c>
      <c r="B2101">
        <v>21.65</v>
      </c>
      <c r="E2101" s="2">
        <v>35811</v>
      </c>
      <c r="F2101">
        <v>961.51</v>
      </c>
      <c r="G2101">
        <f t="shared" si="291"/>
        <v>1.1338655559412159E-2</v>
      </c>
      <c r="H2101" s="2">
        <v>35811</v>
      </c>
      <c r="I2101">
        <v>1287.53</v>
      </c>
      <c r="J2101">
        <f t="shared" si="292"/>
        <v>1.1334537742518247E-2</v>
      </c>
      <c r="K2101">
        <f t="shared" si="288"/>
        <v>1.1126937742518246E-2</v>
      </c>
      <c r="L2101">
        <v>-2.096E-4</v>
      </c>
      <c r="N2101" s="2">
        <v>35811</v>
      </c>
      <c r="O2101">
        <v>16.906199999999998</v>
      </c>
      <c r="Q2101" s="2">
        <v>35811</v>
      </c>
      <c r="R2101">
        <v>17387.54</v>
      </c>
      <c r="S2101" s="8">
        <f t="shared" si="293"/>
        <v>2.2201188719510379E-2</v>
      </c>
      <c r="T2101" s="9">
        <f t="shared" si="289"/>
        <v>2.199358871951038E-2</v>
      </c>
      <c r="U2101" s="3">
        <f>Sheet1!$B$17+Sheet1!$B$18*'Portfolio allocation'!K2101</f>
        <v>1.3252903856674533E-2</v>
      </c>
      <c r="V2101" s="13">
        <f t="shared" si="294"/>
        <v>8.7406848628358465E-3</v>
      </c>
      <c r="W2101" s="13"/>
      <c r="X2101" s="2">
        <v>35811</v>
      </c>
      <c r="Y2101">
        <v>50.146099999999997</v>
      </c>
      <c r="AA2101" s="2">
        <v>35811</v>
      </c>
      <c r="AB2101">
        <v>611.4</v>
      </c>
      <c r="AC2101">
        <f t="shared" si="295"/>
        <v>1.5108749792462239E-2</v>
      </c>
      <c r="AD2101">
        <f t="shared" si="290"/>
        <v>1.4899149792462239E-2</v>
      </c>
      <c r="AE2101">
        <f>Sheet2!$B$17+Sheet2!$B$18*'Portfolio allocation'!K2101</f>
        <v>9.947743925867579E-3</v>
      </c>
      <c r="AF2101">
        <f t="shared" si="296"/>
        <v>4.9514058665946596E-3</v>
      </c>
      <c r="AH2101" s="2">
        <v>35811</v>
      </c>
      <c r="AI2101">
        <v>5.5250000000000004</v>
      </c>
      <c r="AJ2101">
        <v>5.24</v>
      </c>
      <c r="AK2101">
        <v>1.0726199999999999</v>
      </c>
      <c r="AR2101" s="3"/>
    </row>
    <row r="2102" spans="1:44" hidden="1" outlineLevel="1" x14ac:dyDescent="0.2">
      <c r="A2102" s="2">
        <v>35814</v>
      </c>
      <c r="B2102">
        <v>21.65</v>
      </c>
      <c r="E2102" s="2">
        <v>35814</v>
      </c>
      <c r="F2102">
        <v>961.51</v>
      </c>
      <c r="G2102">
        <f t="shared" si="291"/>
        <v>0</v>
      </c>
      <c r="H2102" s="2">
        <v>35814</v>
      </c>
      <c r="I2102">
        <v>1287.53</v>
      </c>
      <c r="J2102">
        <f t="shared" si="292"/>
        <v>0</v>
      </c>
      <c r="K2102">
        <f t="shared" si="288"/>
        <v>-2.096E-4</v>
      </c>
      <c r="L2102">
        <v>1.7576393336077776E-2</v>
      </c>
      <c r="N2102" s="2">
        <v>35814</v>
      </c>
      <c r="O2102">
        <v>16.906199999999998</v>
      </c>
      <c r="Q2102" s="2">
        <v>35814</v>
      </c>
      <c r="R2102">
        <v>17387.54</v>
      </c>
      <c r="S2102" s="8">
        <f t="shared" si="293"/>
        <v>0</v>
      </c>
      <c r="T2102" s="9">
        <f t="shared" si="289"/>
        <v>-2.096E-4</v>
      </c>
      <c r="U2102" s="3">
        <f>Sheet1!$B$17+Sheet1!$B$18*'Portfolio allocation'!K2102</f>
        <v>2.4734045238422809E-4</v>
      </c>
      <c r="V2102" s="13">
        <f t="shared" si="294"/>
        <v>-4.5694045238422809E-4</v>
      </c>
      <c r="W2102" s="13"/>
      <c r="X2102" s="2">
        <v>35814</v>
      </c>
      <c r="Y2102">
        <v>50.146099999999997</v>
      </c>
      <c r="AA2102" s="2">
        <v>35814</v>
      </c>
      <c r="AB2102">
        <v>611.4</v>
      </c>
      <c r="AC2102">
        <f t="shared" si="295"/>
        <v>0</v>
      </c>
      <c r="AD2102">
        <f t="shared" si="290"/>
        <v>-2.096E-4</v>
      </c>
      <c r="AE2102">
        <f>Sheet2!$B$17+Sheet2!$B$18*'Portfolio allocation'!K2102</f>
        <v>-1.3299465601526836E-4</v>
      </c>
      <c r="AF2102">
        <f t="shared" si="296"/>
        <v>-7.6605343984731638E-5</v>
      </c>
      <c r="AH2102" s="2">
        <v>35814</v>
      </c>
      <c r="AI2102">
        <v>5.5289999999999999</v>
      </c>
      <c r="AJ2102">
        <v>5.24</v>
      </c>
      <c r="AK2102">
        <v>1.06735</v>
      </c>
      <c r="AR2102" s="3"/>
    </row>
    <row r="2103" spans="1:44" hidden="1" outlineLevel="1" x14ac:dyDescent="0.2">
      <c r="A2103" s="2">
        <v>35815</v>
      </c>
      <c r="B2103">
        <v>21.65</v>
      </c>
      <c r="E2103" s="2">
        <v>35815</v>
      </c>
      <c r="F2103">
        <v>978.6</v>
      </c>
      <c r="G2103">
        <f t="shared" si="291"/>
        <v>1.7774126114133093E-2</v>
      </c>
      <c r="H2103" s="2">
        <v>35815</v>
      </c>
      <c r="I2103">
        <v>1310.43</v>
      </c>
      <c r="J2103">
        <f t="shared" si="292"/>
        <v>1.7785993336077777E-2</v>
      </c>
      <c r="K2103">
        <f t="shared" si="288"/>
        <v>1.7576393336077776E-2</v>
      </c>
      <c r="L2103">
        <v>-8.1077708294224581E-3</v>
      </c>
      <c r="N2103" s="2">
        <v>35815</v>
      </c>
      <c r="O2103">
        <v>17.226500000000001</v>
      </c>
      <c r="Q2103" s="2">
        <v>35815</v>
      </c>
      <c r="R2103">
        <v>17716.98</v>
      </c>
      <c r="S2103" s="8">
        <f t="shared" si="293"/>
        <v>1.8946901056733578E-2</v>
      </c>
      <c r="T2103" s="9">
        <f t="shared" si="289"/>
        <v>1.8737301056733578E-2</v>
      </c>
      <c r="U2103" s="3">
        <f>Sheet1!$B$17+Sheet1!$B$18*'Portfolio allocation'!K2103</f>
        <v>2.0651882764547051E-2</v>
      </c>
      <c r="V2103" s="13">
        <f t="shared" si="294"/>
        <v>-1.914581707813473E-3</v>
      </c>
      <c r="W2103" s="13"/>
      <c r="X2103" s="2">
        <v>35815</v>
      </c>
      <c r="Y2103">
        <v>51.758000000000003</v>
      </c>
      <c r="AA2103" s="2">
        <v>35815</v>
      </c>
      <c r="AB2103">
        <v>631.04999999999995</v>
      </c>
      <c r="AC2103">
        <f t="shared" si="295"/>
        <v>3.2139352306182589E-2</v>
      </c>
      <c r="AD2103">
        <f t="shared" si="290"/>
        <v>3.1929752306182592E-2</v>
      </c>
      <c r="AE2103">
        <f>Sheet2!$B$17+Sheet2!$B$18*'Portfolio allocation'!K2103</f>
        <v>1.5682764380154309E-2</v>
      </c>
      <c r="AF2103">
        <f t="shared" si="296"/>
        <v>1.6246987926028283E-2</v>
      </c>
      <c r="AH2103" s="2">
        <v>35815</v>
      </c>
      <c r="AI2103">
        <v>5.5750000000000002</v>
      </c>
      <c r="AJ2103">
        <v>5.24</v>
      </c>
      <c r="AK2103">
        <v>1.0652900000000001</v>
      </c>
      <c r="AR2103" s="3"/>
    </row>
    <row r="2104" spans="1:44" hidden="1" outlineLevel="1" x14ac:dyDescent="0.2">
      <c r="A2104" s="2">
        <v>35816</v>
      </c>
      <c r="B2104">
        <v>22.53</v>
      </c>
      <c r="E2104" s="2">
        <v>35816</v>
      </c>
      <c r="F2104">
        <v>970.81</v>
      </c>
      <c r="G2104">
        <f t="shared" si="291"/>
        <v>-7.9603515225833421E-3</v>
      </c>
      <c r="H2104" s="2">
        <v>35816</v>
      </c>
      <c r="I2104">
        <v>1300.08</v>
      </c>
      <c r="J2104">
        <f t="shared" si="292"/>
        <v>-7.8981708294224573E-3</v>
      </c>
      <c r="K2104">
        <f t="shared" si="288"/>
        <v>-8.1077708294224581E-3</v>
      </c>
      <c r="L2104">
        <v>-8.2083077226016068E-3</v>
      </c>
      <c r="N2104" s="2">
        <v>35816</v>
      </c>
      <c r="O2104">
        <v>17.125</v>
      </c>
      <c r="Q2104" s="2">
        <v>35816</v>
      </c>
      <c r="R2104">
        <v>17612.52</v>
      </c>
      <c r="S2104" s="8">
        <f t="shared" si="293"/>
        <v>-5.8960387154017857E-3</v>
      </c>
      <c r="T2104" s="9">
        <f t="shared" si="289"/>
        <v>-6.1056387154017856E-3</v>
      </c>
      <c r="U2104" s="3">
        <f>Sheet1!$B$17+Sheet1!$B$18*'Portfolio allocation'!K2104</f>
        <v>-8.8136412893968525E-3</v>
      </c>
      <c r="V2104" s="13">
        <f t="shared" si="294"/>
        <v>2.7080025739950669E-3</v>
      </c>
      <c r="W2104" s="13"/>
      <c r="X2104" s="2">
        <v>35816</v>
      </c>
      <c r="Y2104">
        <v>47.817900000000002</v>
      </c>
      <c r="AA2104" s="2">
        <v>35816</v>
      </c>
      <c r="AB2104">
        <v>583.02</v>
      </c>
      <c r="AC2104">
        <f t="shared" si="295"/>
        <v>-7.6111243166151588E-2</v>
      </c>
      <c r="AD2104">
        <f t="shared" si="290"/>
        <v>-7.6320043166151583E-2</v>
      </c>
      <c r="AE2104">
        <f>Sheet2!$B$17+Sheet2!$B$18*'Portfolio allocation'!K2104</f>
        <v>-7.1562496580997344E-3</v>
      </c>
      <c r="AF2104">
        <f t="shared" si="296"/>
        <v>-6.9163793508051852E-2</v>
      </c>
      <c r="AH2104" s="2">
        <v>35816</v>
      </c>
      <c r="AI2104">
        <v>5.5330000000000004</v>
      </c>
      <c r="AJ2104">
        <v>5.22</v>
      </c>
      <c r="AK2104">
        <v>1.0728</v>
      </c>
      <c r="AR2104" s="3"/>
    </row>
    <row r="2105" spans="1:44" hidden="1" outlineLevel="1" x14ac:dyDescent="0.2">
      <c r="A2105" s="2">
        <v>35817</v>
      </c>
      <c r="B2105">
        <v>23.16</v>
      </c>
      <c r="E2105" s="2">
        <v>35817</v>
      </c>
      <c r="F2105">
        <v>963.04</v>
      </c>
      <c r="G2105">
        <f t="shared" si="291"/>
        <v>-8.0036258382175651E-3</v>
      </c>
      <c r="H2105" s="2">
        <v>35817</v>
      </c>
      <c r="I2105">
        <v>1289.68</v>
      </c>
      <c r="J2105">
        <f t="shared" si="292"/>
        <v>-7.9995077226016065E-3</v>
      </c>
      <c r="K2105">
        <f t="shared" si="288"/>
        <v>-8.2083077226016068E-3</v>
      </c>
      <c r="L2105">
        <v>-5.8520111159357331E-3</v>
      </c>
      <c r="N2105" s="2">
        <v>35817</v>
      </c>
      <c r="O2105">
        <v>17.328099999999999</v>
      </c>
      <c r="Q2105" s="2">
        <v>35817</v>
      </c>
      <c r="R2105">
        <v>17821.43</v>
      </c>
      <c r="S2105" s="8">
        <f t="shared" si="293"/>
        <v>1.186144856045579E-2</v>
      </c>
      <c r="T2105" s="9">
        <f t="shared" si="289"/>
        <v>1.1652648560455789E-2</v>
      </c>
      <c r="U2105" s="3">
        <f>Sheet1!$B$17+Sheet1!$B$18*'Portfolio allocation'!K2105</f>
        <v>-8.9289797611956795E-3</v>
      </c>
      <c r="V2105" s="13">
        <f t="shared" si="294"/>
        <v>2.0581628321651467E-2</v>
      </c>
      <c r="W2105" s="13"/>
      <c r="X2105" s="2">
        <v>35817</v>
      </c>
      <c r="Y2105">
        <v>47.459699999999998</v>
      </c>
      <c r="AA2105" s="2">
        <v>35817</v>
      </c>
      <c r="AB2105">
        <v>578.65</v>
      </c>
      <c r="AC2105">
        <f t="shared" si="295"/>
        <v>-7.4954547013824646E-3</v>
      </c>
      <c r="AD2105">
        <f t="shared" si="290"/>
        <v>-7.7026547013824649E-3</v>
      </c>
      <c r="AE2105">
        <f>Sheet2!$B$17+Sheet2!$B$18*'Portfolio allocation'!K2105</f>
        <v>-7.2456496284427569E-3</v>
      </c>
      <c r="AF2105">
        <f t="shared" si="296"/>
        <v>-4.57005072939708E-4</v>
      </c>
      <c r="AH2105" s="2">
        <v>35817</v>
      </c>
      <c r="AI2105">
        <v>5.56</v>
      </c>
      <c r="AJ2105">
        <v>5.18</v>
      </c>
      <c r="AK2105">
        <v>1.0872200000000001</v>
      </c>
      <c r="AR2105" s="3"/>
    </row>
    <row r="2106" spans="1:44" hidden="1" outlineLevel="1" x14ac:dyDescent="0.2">
      <c r="A2106" s="2">
        <v>35818</v>
      </c>
      <c r="B2106">
        <v>23.32</v>
      </c>
      <c r="E2106" s="2">
        <v>35818</v>
      </c>
      <c r="F2106">
        <v>957.59</v>
      </c>
      <c r="G2106">
        <f t="shared" si="291"/>
        <v>-5.6591626516031557E-3</v>
      </c>
      <c r="H2106" s="2">
        <v>35818</v>
      </c>
      <c r="I2106">
        <v>1282.4000000000001</v>
      </c>
      <c r="J2106">
        <f t="shared" si="292"/>
        <v>-5.6448111159357328E-3</v>
      </c>
      <c r="K2106">
        <f t="shared" si="288"/>
        <v>-5.8520111159357331E-3</v>
      </c>
      <c r="L2106">
        <v>-8.8061759201503258E-4</v>
      </c>
      <c r="N2106" s="2">
        <v>35818</v>
      </c>
      <c r="O2106">
        <v>17.281300000000002</v>
      </c>
      <c r="Q2106" s="2">
        <v>35818</v>
      </c>
      <c r="R2106">
        <v>17773.22</v>
      </c>
      <c r="S2106" s="8">
        <f t="shared" si="293"/>
        <v>-2.7051701238339776E-3</v>
      </c>
      <c r="T2106" s="9">
        <f t="shared" si="289"/>
        <v>-2.9123701238339774E-3</v>
      </c>
      <c r="U2106" s="3">
        <f>Sheet1!$B$17+Sheet1!$B$18*'Portfolio allocation'!K2106</f>
        <v>-6.2257765775312647E-3</v>
      </c>
      <c r="V2106" s="13">
        <f t="shared" si="294"/>
        <v>3.3134064536972873E-3</v>
      </c>
      <c r="W2106" s="13"/>
      <c r="X2106" s="2">
        <v>35818</v>
      </c>
      <c r="Y2106">
        <v>47.370199999999997</v>
      </c>
      <c r="AA2106" s="2">
        <v>35818</v>
      </c>
      <c r="AB2106">
        <v>577.55999999999995</v>
      </c>
      <c r="AC2106">
        <f t="shared" si="295"/>
        <v>-1.8836948068781112E-3</v>
      </c>
      <c r="AD2106">
        <f t="shared" si="290"/>
        <v>-2.0936948068781113E-3</v>
      </c>
      <c r="AE2106">
        <f>Sheet2!$B$17+Sheet2!$B$18*'Portfolio allocation'!K2106</f>
        <v>-5.1503705712321315E-3</v>
      </c>
      <c r="AF2106">
        <f t="shared" si="296"/>
        <v>3.0566757643540202E-3</v>
      </c>
      <c r="AH2106" s="2">
        <v>35818</v>
      </c>
      <c r="AI2106">
        <v>5.681</v>
      </c>
      <c r="AJ2106">
        <v>5.25</v>
      </c>
      <c r="AK2106">
        <v>1.1003400000000001</v>
      </c>
      <c r="AR2106" s="3"/>
    </row>
    <row r="2107" spans="1:44" hidden="1" outlineLevel="1" x14ac:dyDescent="0.2">
      <c r="A2107" s="2">
        <v>35821</v>
      </c>
      <c r="B2107">
        <v>23.97</v>
      </c>
      <c r="E2107" s="2">
        <v>35821</v>
      </c>
      <c r="F2107">
        <v>956.95</v>
      </c>
      <c r="G2107">
        <f t="shared" si="291"/>
        <v>-6.6834448981289984E-4</v>
      </c>
      <c r="H2107" s="2">
        <v>35821</v>
      </c>
      <c r="I2107">
        <v>1281.54</v>
      </c>
      <c r="J2107">
        <f t="shared" si="292"/>
        <v>-6.7061759201503257E-4</v>
      </c>
      <c r="K2107">
        <f t="shared" si="288"/>
        <v>-8.8061759201503258E-4</v>
      </c>
      <c r="L2107">
        <v>1.2399828799725386E-2</v>
      </c>
      <c r="N2107" s="2">
        <v>35821</v>
      </c>
      <c r="O2107">
        <v>17.718800000000002</v>
      </c>
      <c r="Q2107" s="2">
        <v>35821</v>
      </c>
      <c r="R2107">
        <v>18223.18</v>
      </c>
      <c r="S2107" s="8">
        <f t="shared" si="293"/>
        <v>2.5316740579365948E-2</v>
      </c>
      <c r="T2107" s="9">
        <f t="shared" si="289"/>
        <v>2.510674057936595E-2</v>
      </c>
      <c r="U2107" s="3">
        <f>Sheet1!$B$17+Sheet1!$B$18*'Portfolio allocation'!K2107</f>
        <v>-5.2246793502269662E-4</v>
      </c>
      <c r="V2107" s="13">
        <f t="shared" si="294"/>
        <v>2.5629208514388647E-2</v>
      </c>
      <c r="W2107" s="13"/>
      <c r="X2107" s="2">
        <v>35821</v>
      </c>
      <c r="Y2107">
        <v>46.862699999999997</v>
      </c>
      <c r="AA2107" s="2">
        <v>35821</v>
      </c>
      <c r="AB2107">
        <v>571.37</v>
      </c>
      <c r="AC2107">
        <f t="shared" si="295"/>
        <v>-1.0717501211995217E-2</v>
      </c>
      <c r="AD2107">
        <f t="shared" si="290"/>
        <v>-1.0927501211995217E-2</v>
      </c>
      <c r="AE2107">
        <f>Sheet2!$B$17+Sheet2!$B$18*'Portfolio allocation'!K2107</f>
        <v>-7.2968061804210666E-4</v>
      </c>
      <c r="AF2107">
        <f t="shared" si="296"/>
        <v>-1.019782059395311E-2</v>
      </c>
      <c r="AH2107" s="2">
        <v>35821</v>
      </c>
      <c r="AI2107">
        <v>5.62</v>
      </c>
      <c r="AJ2107">
        <v>5.25</v>
      </c>
      <c r="AK2107">
        <v>1.0949899999999999</v>
      </c>
      <c r="AR2107" s="3"/>
    </row>
    <row r="2108" spans="1:44" hidden="1" outlineLevel="1" x14ac:dyDescent="0.2">
      <c r="A2108" s="2">
        <v>35822</v>
      </c>
      <c r="B2108">
        <v>22.27</v>
      </c>
      <c r="E2108" s="2">
        <v>35822</v>
      </c>
      <c r="F2108">
        <v>969.02</v>
      </c>
      <c r="G2108">
        <f t="shared" si="291"/>
        <v>1.2612989184387802E-2</v>
      </c>
      <c r="H2108" s="2">
        <v>35822</v>
      </c>
      <c r="I2108">
        <v>1297.7</v>
      </c>
      <c r="J2108">
        <f t="shared" si="292"/>
        <v>1.2609828799725387E-2</v>
      </c>
      <c r="K2108">
        <f t="shared" si="288"/>
        <v>1.2399828799725386E-2</v>
      </c>
      <c r="L2108">
        <v>8.7337978269245286E-3</v>
      </c>
      <c r="N2108" s="2">
        <v>35822</v>
      </c>
      <c r="O2108">
        <v>18.148399999999999</v>
      </c>
      <c r="Q2108" s="2">
        <v>35822</v>
      </c>
      <c r="R2108">
        <v>18665.09</v>
      </c>
      <c r="S2108" s="8">
        <f t="shared" si="293"/>
        <v>2.424988393902705E-2</v>
      </c>
      <c r="T2108" s="9">
        <f t="shared" si="289"/>
        <v>2.4039883939027052E-2</v>
      </c>
      <c r="U2108" s="3">
        <f>Sheet1!$B$17+Sheet1!$B$18*'Portfolio allocation'!K2108</f>
        <v>1.4713196736851918E-2</v>
      </c>
      <c r="V2108" s="13">
        <f t="shared" si="294"/>
        <v>9.3266872021751344E-3</v>
      </c>
      <c r="W2108" s="13"/>
      <c r="X2108" s="2">
        <v>35822</v>
      </c>
      <c r="Y2108">
        <v>46.0867</v>
      </c>
      <c r="AA2108" s="2">
        <v>35822</v>
      </c>
      <c r="AB2108">
        <v>561.91</v>
      </c>
      <c r="AC2108">
        <f t="shared" si="295"/>
        <v>-1.6556697061448911E-2</v>
      </c>
      <c r="AD2108">
        <f t="shared" si="290"/>
        <v>-1.676949706144891E-2</v>
      </c>
      <c r="AE2108">
        <f>Sheet2!$B$17+Sheet2!$B$18*'Portfolio allocation'!K2108</f>
        <v>1.1079631128324092E-2</v>
      </c>
      <c r="AF2108">
        <f t="shared" si="296"/>
        <v>-2.7849128189773004E-2</v>
      </c>
      <c r="AH2108" s="2">
        <v>35822</v>
      </c>
      <c r="AI2108">
        <v>5.6820000000000004</v>
      </c>
      <c r="AJ2108">
        <v>5.32</v>
      </c>
      <c r="AK2108">
        <v>1.09449</v>
      </c>
      <c r="AR2108" s="3"/>
    </row>
    <row r="2109" spans="1:44" hidden="1" outlineLevel="1" x14ac:dyDescent="0.2">
      <c r="A2109" s="2">
        <v>35823</v>
      </c>
      <c r="B2109">
        <v>22.06</v>
      </c>
      <c r="E2109" s="2">
        <v>35823</v>
      </c>
      <c r="F2109">
        <v>977.46</v>
      </c>
      <c r="G2109">
        <f t="shared" si="291"/>
        <v>8.709830550453157E-3</v>
      </c>
      <c r="H2109" s="2">
        <v>35823</v>
      </c>
      <c r="I2109">
        <v>1309.31</v>
      </c>
      <c r="J2109">
        <f t="shared" si="292"/>
        <v>8.9465978269245294E-3</v>
      </c>
      <c r="K2109">
        <f t="shared" si="288"/>
        <v>8.7337978269245286E-3</v>
      </c>
      <c r="L2109">
        <v>8.0736075551245644E-3</v>
      </c>
      <c r="N2109" s="2">
        <v>35823</v>
      </c>
      <c r="O2109">
        <v>18.625</v>
      </c>
      <c r="Q2109" s="2">
        <v>35823</v>
      </c>
      <c r="R2109">
        <v>19155.23</v>
      </c>
      <c r="S2109" s="8">
        <f t="shared" si="293"/>
        <v>2.6259718008324606E-2</v>
      </c>
      <c r="T2109" s="9">
        <f t="shared" si="289"/>
        <v>2.6046918008324607E-2</v>
      </c>
      <c r="U2109" s="3">
        <f>Sheet1!$B$17+Sheet1!$B$18*'Portfolio allocation'!K2109</f>
        <v>1.0507433095274478E-2</v>
      </c>
      <c r="V2109" s="13">
        <f t="shared" si="294"/>
        <v>1.553948491305013E-2</v>
      </c>
      <c r="W2109" s="13"/>
      <c r="X2109" s="2">
        <v>35823</v>
      </c>
      <c r="Y2109">
        <v>46.325499999999998</v>
      </c>
      <c r="AA2109" s="2">
        <v>35823</v>
      </c>
      <c r="AB2109">
        <v>564.82000000000005</v>
      </c>
      <c r="AC2109">
        <f t="shared" si="295"/>
        <v>5.1787652826966735E-3</v>
      </c>
      <c r="AD2109">
        <f t="shared" si="290"/>
        <v>4.9655652826966733E-3</v>
      </c>
      <c r="AE2109">
        <f>Sheet2!$B$17+Sheet2!$B$18*'Portfolio allocation'!K2109</f>
        <v>7.8197028584004909E-3</v>
      </c>
      <c r="AF2109">
        <f t="shared" si="296"/>
        <v>-2.8541375757038176E-3</v>
      </c>
      <c r="AH2109" s="2">
        <v>35823</v>
      </c>
      <c r="AI2109">
        <v>5.6909999999999998</v>
      </c>
      <c r="AJ2109">
        <v>5.33</v>
      </c>
      <c r="AK2109">
        <v>1.08477</v>
      </c>
      <c r="AR2109" s="3"/>
    </row>
    <row r="2110" spans="1:44" hidden="1" outlineLevel="1" x14ac:dyDescent="0.2">
      <c r="A2110" s="2">
        <v>35824</v>
      </c>
      <c r="B2110">
        <v>21.65</v>
      </c>
      <c r="E2110" s="2">
        <v>35824</v>
      </c>
      <c r="F2110">
        <v>985.49</v>
      </c>
      <c r="G2110">
        <f t="shared" si="291"/>
        <v>8.2151699302273062E-3</v>
      </c>
      <c r="H2110" s="2">
        <v>35824</v>
      </c>
      <c r="I2110">
        <v>1320.16</v>
      </c>
      <c r="J2110">
        <f t="shared" si="292"/>
        <v>8.2868075551245646E-3</v>
      </c>
      <c r="K2110">
        <f t="shared" si="288"/>
        <v>8.0736075551245644E-3</v>
      </c>
      <c r="L2110">
        <v>-5.4892630711429148E-3</v>
      </c>
      <c r="N2110" s="2">
        <v>35824</v>
      </c>
      <c r="O2110">
        <v>18.531300000000002</v>
      </c>
      <c r="Q2110" s="2">
        <v>35824</v>
      </c>
      <c r="R2110">
        <v>19058.8</v>
      </c>
      <c r="S2110" s="8">
        <f t="shared" si="293"/>
        <v>-5.0341342808204459E-3</v>
      </c>
      <c r="T2110" s="9">
        <f t="shared" si="289"/>
        <v>-5.2473342808204461E-3</v>
      </c>
      <c r="U2110" s="3">
        <f>Sheet1!$B$17+Sheet1!$B$18*'Portfolio allocation'!K2110</f>
        <v>9.7500460840190643E-3</v>
      </c>
      <c r="V2110" s="13">
        <f t="shared" si="294"/>
        <v>-1.499738036483951E-2</v>
      </c>
      <c r="W2110" s="13"/>
      <c r="X2110" s="2">
        <v>35824</v>
      </c>
      <c r="Y2110">
        <v>46.892600000000002</v>
      </c>
      <c r="AA2110" s="2">
        <v>35824</v>
      </c>
      <c r="AB2110">
        <v>571.73</v>
      </c>
      <c r="AC2110">
        <f t="shared" si="295"/>
        <v>1.2233986048652667E-2</v>
      </c>
      <c r="AD2110">
        <f t="shared" si="290"/>
        <v>1.2024386048652667E-2</v>
      </c>
      <c r="AE2110">
        <f>Sheet2!$B$17+Sheet2!$B$18*'Portfolio allocation'!K2110</f>
        <v>7.2326448257388123E-3</v>
      </c>
      <c r="AF2110">
        <f t="shared" si="296"/>
        <v>4.7917412229138544E-3</v>
      </c>
      <c r="AH2110" s="2">
        <v>35824</v>
      </c>
      <c r="AI2110">
        <v>5.5640000000000001</v>
      </c>
      <c r="AJ2110">
        <v>5.24</v>
      </c>
      <c r="AK2110">
        <v>1.07378</v>
      </c>
      <c r="AR2110" s="3"/>
    </row>
    <row r="2111" spans="1:44" hidden="1" outlineLevel="1" x14ac:dyDescent="0.2">
      <c r="A2111" s="2">
        <v>35825</v>
      </c>
      <c r="B2111">
        <v>21.47</v>
      </c>
      <c r="E2111" s="2">
        <v>35825</v>
      </c>
      <c r="F2111">
        <v>980.28</v>
      </c>
      <c r="G2111">
        <f t="shared" si="291"/>
        <v>-5.2867101644867853E-3</v>
      </c>
      <c r="H2111" s="2">
        <v>35825</v>
      </c>
      <c r="I2111">
        <v>1313.19</v>
      </c>
      <c r="J2111">
        <f t="shared" si="292"/>
        <v>-5.2796630711429149E-3</v>
      </c>
      <c r="K2111">
        <f t="shared" si="288"/>
        <v>-5.4892630711429148E-3</v>
      </c>
      <c r="L2111">
        <v>2.1203904519528725E-2</v>
      </c>
      <c r="N2111" s="2">
        <v>35825</v>
      </c>
      <c r="O2111">
        <v>18.648399999999999</v>
      </c>
      <c r="Q2111" s="2">
        <v>35825</v>
      </c>
      <c r="R2111">
        <v>19179.330000000002</v>
      </c>
      <c r="S2111" s="8">
        <f t="shared" si="293"/>
        <v>6.3241127458182333E-3</v>
      </c>
      <c r="T2111" s="9">
        <f t="shared" si="289"/>
        <v>6.1145127458182335E-3</v>
      </c>
      <c r="U2111" s="3">
        <f>Sheet1!$B$17+Sheet1!$B$18*'Portfolio allocation'!K2111</f>
        <v>-5.8096228272869373E-3</v>
      </c>
      <c r="V2111" s="13">
        <f t="shared" si="294"/>
        <v>1.192413557310517E-2</v>
      </c>
      <c r="W2111" s="13"/>
      <c r="X2111" s="2">
        <v>35825</v>
      </c>
      <c r="Y2111">
        <v>47.161200000000001</v>
      </c>
      <c r="AA2111" s="2">
        <v>35825</v>
      </c>
      <c r="AB2111">
        <v>575.01</v>
      </c>
      <c r="AC2111">
        <f t="shared" si="295"/>
        <v>5.7369737463488502E-3</v>
      </c>
      <c r="AD2111">
        <f t="shared" si="290"/>
        <v>5.5273737463488503E-3</v>
      </c>
      <c r="AE2111">
        <f>Sheet2!$B$17+Sheet2!$B$18*'Portfolio allocation'!K2111</f>
        <v>-4.8278057552627335E-3</v>
      </c>
      <c r="AF2111">
        <f t="shared" si="296"/>
        <v>1.0355179501611585E-2</v>
      </c>
      <c r="AH2111" s="2">
        <v>35825</v>
      </c>
      <c r="AI2111">
        <v>5.5140000000000002</v>
      </c>
      <c r="AJ2111">
        <v>5.24</v>
      </c>
      <c r="AK2111">
        <v>1.07161</v>
      </c>
      <c r="AR2111" s="3"/>
    </row>
    <row r="2112" spans="1:44" hidden="1" outlineLevel="1" x14ac:dyDescent="0.2">
      <c r="A2112" s="2">
        <v>35828</v>
      </c>
      <c r="B2112">
        <v>21.36</v>
      </c>
      <c r="E2112" s="2">
        <v>35828</v>
      </c>
      <c r="F2112">
        <v>1001.27</v>
      </c>
      <c r="G2112">
        <f t="shared" si="291"/>
        <v>2.1412249561349794E-2</v>
      </c>
      <c r="H2112" s="2">
        <v>35828</v>
      </c>
      <c r="I2112">
        <v>1341.31</v>
      </c>
      <c r="J2112">
        <f t="shared" si="292"/>
        <v>2.1413504519528725E-2</v>
      </c>
      <c r="K2112">
        <f t="shared" si="288"/>
        <v>2.1203904519528725E-2</v>
      </c>
      <c r="L2112">
        <v>4.5685101699085009E-3</v>
      </c>
      <c r="N2112" s="2">
        <v>35828</v>
      </c>
      <c r="O2112">
        <v>19.359400000000001</v>
      </c>
      <c r="Q2112" s="2">
        <v>35828</v>
      </c>
      <c r="R2112">
        <v>19910.509999999998</v>
      </c>
      <c r="S2112" s="8">
        <f t="shared" si="293"/>
        <v>3.8123333818230076E-2</v>
      </c>
      <c r="T2112" s="9">
        <f t="shared" si="289"/>
        <v>3.7913733818230079E-2</v>
      </c>
      <c r="U2112" s="3">
        <f>Sheet1!$B$17+Sheet1!$B$18*'Portfolio allocation'!K2112</f>
        <v>2.4813455527560993E-2</v>
      </c>
      <c r="V2112" s="13">
        <f t="shared" si="294"/>
        <v>1.3100278290669086E-2</v>
      </c>
      <c r="W2112" s="13"/>
      <c r="X2112" s="2">
        <v>35828</v>
      </c>
      <c r="Y2112">
        <v>48.026899999999998</v>
      </c>
      <c r="AA2112" s="2">
        <v>35828</v>
      </c>
      <c r="AB2112">
        <v>585.55999999999995</v>
      </c>
      <c r="AC2112">
        <f t="shared" si="295"/>
        <v>1.8347506999878194E-2</v>
      </c>
      <c r="AD2112">
        <f t="shared" si="290"/>
        <v>1.8137106999878194E-2</v>
      </c>
      <c r="AE2112">
        <f>Sheet2!$B$17+Sheet2!$B$18*'Portfolio allocation'!K2112</f>
        <v>1.8908439870659266E-2</v>
      </c>
      <c r="AF2112">
        <f t="shared" si="296"/>
        <v>-7.7133287078107182E-4</v>
      </c>
      <c r="AH2112" s="2">
        <v>35828</v>
      </c>
      <c r="AI2112">
        <v>5.57</v>
      </c>
      <c r="AJ2112">
        <v>5.26</v>
      </c>
      <c r="AK2112">
        <v>1.0747100000000001</v>
      </c>
      <c r="AR2112" s="3"/>
    </row>
    <row r="2113" spans="1:44" hidden="1" outlineLevel="1" x14ac:dyDescent="0.2">
      <c r="A2113" s="2">
        <v>35829</v>
      </c>
      <c r="B2113">
        <v>20.67</v>
      </c>
      <c r="E2113" s="2">
        <v>35829</v>
      </c>
      <c r="F2113">
        <v>1006</v>
      </c>
      <c r="G2113">
        <f t="shared" si="291"/>
        <v>4.724000519340521E-3</v>
      </c>
      <c r="H2113" s="2">
        <v>35829</v>
      </c>
      <c r="I2113">
        <v>1347.72</v>
      </c>
      <c r="J2113">
        <f t="shared" si="292"/>
        <v>4.7789101699085013E-3</v>
      </c>
      <c r="K2113">
        <f t="shared" si="288"/>
        <v>4.5685101699085009E-3</v>
      </c>
      <c r="L2113">
        <v>8.2137150149867906E-4</v>
      </c>
      <c r="N2113" s="2">
        <v>35829</v>
      </c>
      <c r="O2113">
        <v>19.484400000000001</v>
      </c>
      <c r="Q2113" s="2">
        <v>35829</v>
      </c>
      <c r="R2113">
        <v>20039.07</v>
      </c>
      <c r="S2113" s="8">
        <f t="shared" si="293"/>
        <v>6.4568913603921807E-3</v>
      </c>
      <c r="T2113" s="9">
        <f t="shared" si="289"/>
        <v>6.2464913603921804E-3</v>
      </c>
      <c r="U2113" s="3">
        <f>Sheet1!$B$17+Sheet1!$B$18*'Portfolio allocation'!K2113</f>
        <v>5.7289095327183962E-3</v>
      </c>
      <c r="V2113" s="13">
        <f t="shared" si="294"/>
        <v>5.1758182767378414E-4</v>
      </c>
      <c r="W2113" s="13"/>
      <c r="X2113" s="2">
        <v>35829</v>
      </c>
      <c r="Y2113">
        <v>47.459699999999998</v>
      </c>
      <c r="AA2113" s="2">
        <v>35829</v>
      </c>
      <c r="AB2113">
        <v>578.65</v>
      </c>
      <c r="AC2113">
        <f t="shared" si="295"/>
        <v>-1.1800669444634093E-2</v>
      </c>
      <c r="AD2113">
        <f t="shared" si="290"/>
        <v>-1.2010669444634093E-2</v>
      </c>
      <c r="AE2113">
        <f>Sheet2!$B$17+Sheet2!$B$18*'Portfolio allocation'!K2113</f>
        <v>4.1158228076827669E-3</v>
      </c>
      <c r="AF2113">
        <f t="shared" si="296"/>
        <v>-1.6126492252316861E-2</v>
      </c>
      <c r="AH2113" s="2">
        <v>35829</v>
      </c>
      <c r="AI2113">
        <v>5.5529999999999999</v>
      </c>
      <c r="AJ2113">
        <v>5.25</v>
      </c>
      <c r="AK2113">
        <v>1.0766500000000001</v>
      </c>
      <c r="AR2113" s="3"/>
    </row>
    <row r="2114" spans="1:44" hidden="1" outlineLevel="1" x14ac:dyDescent="0.2">
      <c r="A2114" s="2">
        <v>35830</v>
      </c>
      <c r="B2114">
        <v>20.55</v>
      </c>
      <c r="E2114" s="2">
        <v>35830</v>
      </c>
      <c r="F2114">
        <v>1006.9</v>
      </c>
      <c r="G2114">
        <f t="shared" si="291"/>
        <v>8.9463220675933819E-4</v>
      </c>
      <c r="H2114" s="2">
        <v>35830</v>
      </c>
      <c r="I2114">
        <v>1349.11</v>
      </c>
      <c r="J2114">
        <f t="shared" si="292"/>
        <v>1.0313715014986791E-3</v>
      </c>
      <c r="K2114">
        <f t="shared" si="288"/>
        <v>8.2137150149867906E-4</v>
      </c>
      <c r="L2114">
        <v>-3.4339479034325117E-3</v>
      </c>
      <c r="N2114" s="2">
        <v>35830</v>
      </c>
      <c r="O2114">
        <v>19.601600000000001</v>
      </c>
      <c r="Q2114" s="2">
        <v>35830</v>
      </c>
      <c r="R2114">
        <v>20159.59</v>
      </c>
      <c r="S2114" s="8">
        <f t="shared" si="293"/>
        <v>6.0142511603582527E-3</v>
      </c>
      <c r="T2114" s="9">
        <f t="shared" si="289"/>
        <v>5.8042511603582526E-3</v>
      </c>
      <c r="U2114" s="3">
        <f>Sheet1!$B$17+Sheet1!$B$18*'Portfolio allocation'!K2114</f>
        <v>1.4300970871959934E-3</v>
      </c>
      <c r="V2114" s="13">
        <f t="shared" si="294"/>
        <v>4.3741540731622591E-3</v>
      </c>
      <c r="W2114" s="13"/>
      <c r="X2114" s="2">
        <v>35830</v>
      </c>
      <c r="Y2114">
        <v>46.952300000000001</v>
      </c>
      <c r="AA2114" s="2">
        <v>35830</v>
      </c>
      <c r="AB2114">
        <v>572.46</v>
      </c>
      <c r="AC2114">
        <f t="shared" si="295"/>
        <v>-1.0697312710619467E-2</v>
      </c>
      <c r="AD2114">
        <f t="shared" si="290"/>
        <v>-1.0906912710619467E-2</v>
      </c>
      <c r="AE2114">
        <f>Sheet2!$B$17+Sheet2!$B$18*'Portfolio allocation'!K2114</f>
        <v>7.8377150557921332E-4</v>
      </c>
      <c r="AF2114">
        <f t="shared" si="296"/>
        <v>-1.169068421619868E-2</v>
      </c>
      <c r="AH2114" s="2">
        <v>35830</v>
      </c>
      <c r="AI2114">
        <v>5.5490000000000004</v>
      </c>
      <c r="AJ2114">
        <v>5.24</v>
      </c>
      <c r="AK2114">
        <v>1.0831299999999999</v>
      </c>
      <c r="AR2114" s="3"/>
    </row>
    <row r="2115" spans="1:44" hidden="1" outlineLevel="1" x14ac:dyDescent="0.2">
      <c r="A2115" s="2">
        <v>35831</v>
      </c>
      <c r="B2115">
        <v>21.29</v>
      </c>
      <c r="E2115" s="2">
        <v>35831</v>
      </c>
      <c r="F2115">
        <v>1003.54</v>
      </c>
      <c r="G2115">
        <f t="shared" si="291"/>
        <v>-3.3369748733736992E-3</v>
      </c>
      <c r="H2115" s="2">
        <v>35831</v>
      </c>
      <c r="I2115">
        <v>1344.76</v>
      </c>
      <c r="J2115">
        <f t="shared" si="292"/>
        <v>-3.2243479034325118E-3</v>
      </c>
      <c r="K2115">
        <f t="shared" si="288"/>
        <v>-3.4339479034325117E-3</v>
      </c>
      <c r="L2115">
        <v>8.8618508105536287E-3</v>
      </c>
      <c r="N2115" s="2">
        <v>35831</v>
      </c>
      <c r="O2115">
        <v>19.4297</v>
      </c>
      <c r="Q2115" s="2">
        <v>35831</v>
      </c>
      <c r="R2115">
        <v>19982.82</v>
      </c>
      <c r="S2115" s="8">
        <f t="shared" si="293"/>
        <v>-8.7685315028728228E-3</v>
      </c>
      <c r="T2115" s="9">
        <f t="shared" si="289"/>
        <v>-8.9781315028728235E-3</v>
      </c>
      <c r="U2115" s="3">
        <f>Sheet1!$B$17+Sheet1!$B$18*'Portfolio allocation'!K2115</f>
        <v>-3.4517131782762843E-3</v>
      </c>
      <c r="V2115" s="13">
        <f t="shared" si="294"/>
        <v>-5.5264183245965388E-3</v>
      </c>
      <c r="W2115" s="13"/>
      <c r="X2115" s="2">
        <v>35831</v>
      </c>
      <c r="Y2115">
        <v>47.549300000000002</v>
      </c>
      <c r="AA2115" s="2">
        <v>35831</v>
      </c>
      <c r="AB2115">
        <v>579.74</v>
      </c>
      <c r="AC2115">
        <f t="shared" si="295"/>
        <v>1.2717045732452803E-2</v>
      </c>
      <c r="AD2115">
        <f t="shared" si="290"/>
        <v>1.2506645732452804E-2</v>
      </c>
      <c r="AE2115">
        <f>Sheet2!$B$17+Sheet2!$B$18*'Portfolio allocation'!K2115</f>
        <v>-3.0001670723023011E-3</v>
      </c>
      <c r="AF2115">
        <f t="shared" si="296"/>
        <v>1.5506812804755105E-2</v>
      </c>
      <c r="AH2115" s="2">
        <v>35831</v>
      </c>
      <c r="AI2115">
        <v>5.6319999999999997</v>
      </c>
      <c r="AJ2115">
        <v>5.26</v>
      </c>
      <c r="AK2115">
        <v>1.09476</v>
      </c>
      <c r="AR2115" s="3"/>
    </row>
    <row r="2116" spans="1:44" hidden="1" outlineLevel="1" x14ac:dyDescent="0.2">
      <c r="A2116" s="2">
        <v>35832</v>
      </c>
      <c r="B2116">
        <v>20.51</v>
      </c>
      <c r="E2116" s="2">
        <v>35832</v>
      </c>
      <c r="F2116">
        <v>1012.46</v>
      </c>
      <c r="G2116">
        <f t="shared" si="291"/>
        <v>8.8885345875600041E-3</v>
      </c>
      <c r="H2116" s="2">
        <v>35832</v>
      </c>
      <c r="I2116">
        <v>1356.96</v>
      </c>
      <c r="J2116">
        <f t="shared" si="292"/>
        <v>9.0722508105536281E-3</v>
      </c>
      <c r="K2116">
        <f t="shared" ref="K2116:K2179" si="297">J2116-(AJ2115/25000)</f>
        <v>8.8618508105536287E-3</v>
      </c>
      <c r="L2116">
        <v>-1.8394404905082596E-3</v>
      </c>
      <c r="N2116" s="2">
        <v>35832</v>
      </c>
      <c r="O2116">
        <v>19.765599999999999</v>
      </c>
      <c r="Q2116" s="2">
        <v>35832</v>
      </c>
      <c r="R2116">
        <v>20328.32</v>
      </c>
      <c r="S2116" s="8">
        <f t="shared" si="293"/>
        <v>1.7289851982853266E-2</v>
      </c>
      <c r="T2116" s="9">
        <f t="shared" ref="T2116:T2179" si="298">S2116-(AJ2115/100/250)</f>
        <v>1.7079451982853266E-2</v>
      </c>
      <c r="U2116" s="3">
        <f>Sheet1!$B$17+Sheet1!$B$18*'Portfolio allocation'!K2116</f>
        <v>1.0654338723387956E-2</v>
      </c>
      <c r="V2116" s="13">
        <f t="shared" si="294"/>
        <v>6.42511325946531E-3</v>
      </c>
      <c r="W2116" s="13"/>
      <c r="X2116" s="2">
        <v>35832</v>
      </c>
      <c r="Y2116">
        <v>46.803100000000001</v>
      </c>
      <c r="AA2116" s="2">
        <v>35832</v>
      </c>
      <c r="AB2116">
        <v>571.80999999999995</v>
      </c>
      <c r="AC2116">
        <f t="shared" si="295"/>
        <v>-1.3678545554903998E-2</v>
      </c>
      <c r="AD2116">
        <f t="shared" ref="AD2116:AD2179" si="299">AC2116-AJ2116/25000</f>
        <v>-1.3889345554903999E-2</v>
      </c>
      <c r="AE2116">
        <f>Sheet2!$B$17+Sheet2!$B$18*'Portfolio allocation'!K2116</f>
        <v>7.9335708383705683E-3</v>
      </c>
      <c r="AF2116">
        <f t="shared" si="296"/>
        <v>-2.1822916393274567E-2</v>
      </c>
      <c r="AH2116" s="2">
        <v>35832</v>
      </c>
      <c r="AI2116">
        <v>5.6150000000000002</v>
      </c>
      <c r="AJ2116">
        <v>5.27</v>
      </c>
      <c r="AK2116">
        <v>1.0917600000000001</v>
      </c>
      <c r="AR2116" s="3"/>
    </row>
    <row r="2117" spans="1:44" hidden="1" outlineLevel="1" x14ac:dyDescent="0.2">
      <c r="A2117" s="2">
        <v>35835</v>
      </c>
      <c r="B2117">
        <v>21.55</v>
      </c>
      <c r="E2117" s="2">
        <v>35835</v>
      </c>
      <c r="F2117">
        <v>1010.74</v>
      </c>
      <c r="G2117">
        <f t="shared" ref="G2117:G2180" si="300">(F2117/F2116)-1</f>
        <v>-1.698832546470963E-3</v>
      </c>
      <c r="H2117" s="2">
        <v>35835</v>
      </c>
      <c r="I2117">
        <v>1354.75</v>
      </c>
      <c r="J2117">
        <f t="shared" ref="J2117:J2180" si="301">(I2117/I2116)-1</f>
        <v>-1.6286404905082597E-3</v>
      </c>
      <c r="K2117">
        <f t="shared" si="297"/>
        <v>-1.8394404905082596E-3</v>
      </c>
      <c r="L2117">
        <v>7.9821936150579979E-3</v>
      </c>
      <c r="N2117" s="2">
        <v>35835</v>
      </c>
      <c r="O2117">
        <v>19.648399999999999</v>
      </c>
      <c r="Q2117" s="2">
        <v>35835</v>
      </c>
      <c r="R2117">
        <v>20207.8</v>
      </c>
      <c r="S2117" s="8">
        <f t="shared" ref="S2117:S2180" si="302">R2117/R2116-1</f>
        <v>-5.9286748732803041E-3</v>
      </c>
      <c r="T2117" s="9">
        <f t="shared" si="298"/>
        <v>-6.1394748732803038E-3</v>
      </c>
      <c r="U2117" s="3">
        <f>Sheet1!$B$17+Sheet1!$B$18*'Portfolio allocation'!K2117</f>
        <v>-1.6224538639778483E-3</v>
      </c>
      <c r="V2117" s="13">
        <f t="shared" ref="V2117:V2180" si="303">T2117-U2117</f>
        <v>-4.5170210093024559E-3</v>
      </c>
      <c r="W2117" s="13"/>
      <c r="X2117" s="2">
        <v>35835</v>
      </c>
      <c r="Y2117">
        <v>46.803100000000001</v>
      </c>
      <c r="AA2117" s="2">
        <v>35835</v>
      </c>
      <c r="AB2117">
        <v>571.80999999999995</v>
      </c>
      <c r="AC2117">
        <f t="shared" ref="AC2117:AC2180" si="304">AB2117/AB2116-1</f>
        <v>0</v>
      </c>
      <c r="AD2117">
        <f t="shared" si="299"/>
        <v>-2.1120000000000001E-4</v>
      </c>
      <c r="AE2117">
        <f>Sheet2!$B$17+Sheet2!$B$18*'Portfolio allocation'!K2117</f>
        <v>-1.5822904011668026E-3</v>
      </c>
      <c r="AF2117">
        <f t="shared" ref="AF2117:AF2180" si="305">AD2117-AE2117</f>
        <v>1.3710904011668026E-3</v>
      </c>
      <c r="AH2117" s="2">
        <v>35835</v>
      </c>
      <c r="AI2117">
        <v>5.6459999999999999</v>
      </c>
      <c r="AJ2117">
        <v>5.28</v>
      </c>
      <c r="AK2117">
        <v>1.07934</v>
      </c>
      <c r="AR2117" s="3"/>
    </row>
    <row r="2118" spans="1:44" hidden="1" outlineLevel="1" x14ac:dyDescent="0.2">
      <c r="A2118" s="2">
        <v>35836</v>
      </c>
      <c r="B2118">
        <v>20.66</v>
      </c>
      <c r="E2118" s="2">
        <v>35836</v>
      </c>
      <c r="F2118">
        <v>1019.01</v>
      </c>
      <c r="G2118">
        <f t="shared" si="300"/>
        <v>8.1821239883650421E-3</v>
      </c>
      <c r="H2118" s="2">
        <v>35836</v>
      </c>
      <c r="I2118">
        <v>1365.85</v>
      </c>
      <c r="J2118">
        <f t="shared" si="301"/>
        <v>8.1933936150579978E-3</v>
      </c>
      <c r="K2118">
        <f t="shared" si="297"/>
        <v>7.9821936150579979E-3</v>
      </c>
      <c r="L2118">
        <v>9.8911750192196631E-4</v>
      </c>
      <c r="N2118" s="2">
        <v>35836</v>
      </c>
      <c r="O2118">
        <v>19.906300000000002</v>
      </c>
      <c r="Q2118" s="2">
        <v>35836</v>
      </c>
      <c r="R2118">
        <v>20472.95</v>
      </c>
      <c r="S2118" s="8">
        <f t="shared" si="302"/>
        <v>1.3121171032967505E-2</v>
      </c>
      <c r="T2118" s="9">
        <f t="shared" si="298"/>
        <v>1.2909971032967505E-2</v>
      </c>
      <c r="U2118" s="3">
        <f>Sheet1!$B$17+Sheet1!$B$18*'Portfolio allocation'!K2118</f>
        <v>9.6451736952373694E-3</v>
      </c>
      <c r="V2118" s="13">
        <f t="shared" si="303"/>
        <v>3.2647973377301354E-3</v>
      </c>
      <c r="W2118" s="13"/>
      <c r="X2118" s="2">
        <v>35836</v>
      </c>
      <c r="Y2118">
        <v>48.176099999999998</v>
      </c>
      <c r="AA2118" s="2">
        <v>35836</v>
      </c>
      <c r="AB2118">
        <v>588.58000000000004</v>
      </c>
      <c r="AC2118">
        <f t="shared" si="304"/>
        <v>2.9327923610989792E-2</v>
      </c>
      <c r="AD2118">
        <f t="shared" si="299"/>
        <v>2.9116323610989793E-2</v>
      </c>
      <c r="AE2118">
        <f>Sheet2!$B$17+Sheet2!$B$18*'Portfolio allocation'!K2118</f>
        <v>7.1513572180510829E-3</v>
      </c>
      <c r="AF2118">
        <f t="shared" si="305"/>
        <v>2.1964966392938712E-2</v>
      </c>
      <c r="AH2118" s="2">
        <v>35836</v>
      </c>
      <c r="AI2118">
        <v>5.63</v>
      </c>
      <c r="AJ2118">
        <v>5.29</v>
      </c>
      <c r="AK2118">
        <v>1.0822499999999999</v>
      </c>
      <c r="AR2118" s="3"/>
    </row>
    <row r="2119" spans="1:44" hidden="1" outlineLevel="1" x14ac:dyDescent="0.2">
      <c r="A2119" s="2">
        <v>35837</v>
      </c>
      <c r="B2119">
        <v>20.38</v>
      </c>
      <c r="E2119" s="2">
        <v>35837</v>
      </c>
      <c r="F2119">
        <v>1020.01</v>
      </c>
      <c r="G2119">
        <f t="shared" si="300"/>
        <v>9.8134463842347586E-4</v>
      </c>
      <c r="H2119" s="2">
        <v>35837</v>
      </c>
      <c r="I2119">
        <v>1367.49</v>
      </c>
      <c r="J2119">
        <f t="shared" si="301"/>
        <v>1.2007175019219662E-3</v>
      </c>
      <c r="K2119">
        <f t="shared" si="297"/>
        <v>9.8911750192196631E-4</v>
      </c>
      <c r="L2119">
        <v>3.9273699376230825E-3</v>
      </c>
      <c r="N2119" s="2">
        <v>35837</v>
      </c>
      <c r="O2119">
        <v>19.8672</v>
      </c>
      <c r="Q2119" s="2">
        <v>35837</v>
      </c>
      <c r="R2119">
        <v>20432.78</v>
      </c>
      <c r="S2119" s="8">
        <f t="shared" si="302"/>
        <v>-1.9621012115987879E-3</v>
      </c>
      <c r="T2119" s="9">
        <f t="shared" si="298"/>
        <v>-2.1737012115987881E-3</v>
      </c>
      <c r="U2119" s="3">
        <f>Sheet1!$B$17+Sheet1!$B$18*'Portfolio allocation'!K2119</f>
        <v>1.6225395501305855E-3</v>
      </c>
      <c r="V2119" s="13">
        <f t="shared" si="303"/>
        <v>-3.7962407617293734E-3</v>
      </c>
      <c r="W2119" s="13"/>
      <c r="X2119" s="2">
        <v>35837</v>
      </c>
      <c r="Y2119">
        <v>49.041699999999999</v>
      </c>
      <c r="AA2119" s="2">
        <v>35837</v>
      </c>
      <c r="AB2119">
        <v>599.16</v>
      </c>
      <c r="AC2119">
        <f t="shared" si="304"/>
        <v>1.7975466376703109E-2</v>
      </c>
      <c r="AD2119">
        <f t="shared" si="299"/>
        <v>1.7763866376703109E-2</v>
      </c>
      <c r="AE2119">
        <f>Sheet2!$B$17+Sheet2!$B$18*'Portfolio allocation'!K2119</f>
        <v>9.3293552874312651E-4</v>
      </c>
      <c r="AF2119">
        <f t="shared" si="305"/>
        <v>1.6830930847959984E-2</v>
      </c>
      <c r="AH2119" s="2">
        <v>35837</v>
      </c>
      <c r="AI2119">
        <v>5.5730000000000004</v>
      </c>
      <c r="AJ2119">
        <v>5.29</v>
      </c>
      <c r="AK2119">
        <v>1.0756399999999999</v>
      </c>
      <c r="AR2119" s="3"/>
    </row>
    <row r="2120" spans="1:44" hidden="1" outlineLevel="1" x14ac:dyDescent="0.2">
      <c r="A2120" s="2">
        <v>35838</v>
      </c>
      <c r="B2120">
        <v>19.73</v>
      </c>
      <c r="E2120" s="2">
        <v>35838</v>
      </c>
      <c r="F2120">
        <v>1024.1400000000001</v>
      </c>
      <c r="G2120">
        <f t="shared" si="300"/>
        <v>4.0489799119618475E-3</v>
      </c>
      <c r="H2120" s="2">
        <v>35838</v>
      </c>
      <c r="I2120">
        <v>1373.15</v>
      </c>
      <c r="J2120">
        <f t="shared" si="301"/>
        <v>4.1389699376230826E-3</v>
      </c>
      <c r="K2120">
        <f t="shared" si="297"/>
        <v>3.9273699376230825E-3</v>
      </c>
      <c r="L2120">
        <v>-4.1364812875505415E-3</v>
      </c>
      <c r="N2120" s="2">
        <v>35838</v>
      </c>
      <c r="O2120">
        <v>19.843800000000002</v>
      </c>
      <c r="Q2120" s="2">
        <v>35838</v>
      </c>
      <c r="R2120">
        <v>20408.669999999998</v>
      </c>
      <c r="S2120" s="8">
        <f t="shared" si="302"/>
        <v>-1.179966700566526E-3</v>
      </c>
      <c r="T2120" s="9">
        <f t="shared" si="298"/>
        <v>-1.3915667005665259E-3</v>
      </c>
      <c r="U2120" s="3">
        <f>Sheet1!$B$17+Sheet1!$B$18*'Portfolio allocation'!K2120</f>
        <v>4.9933772095862757E-3</v>
      </c>
      <c r="V2120" s="13">
        <f t="shared" si="303"/>
        <v>-6.3849439101528018E-3</v>
      </c>
      <c r="W2120" s="13"/>
      <c r="X2120" s="2">
        <v>35838</v>
      </c>
      <c r="Y2120">
        <v>49.131300000000003</v>
      </c>
      <c r="AA2120" s="2">
        <v>35838</v>
      </c>
      <c r="AB2120">
        <v>600.25</v>
      </c>
      <c r="AC2120">
        <f t="shared" si="304"/>
        <v>1.8192135656587283E-3</v>
      </c>
      <c r="AD2120">
        <f t="shared" si="299"/>
        <v>1.6080135656587283E-3</v>
      </c>
      <c r="AE2120">
        <f>Sheet2!$B$17+Sheet2!$B$18*'Portfolio allocation'!K2120</f>
        <v>3.5457045561678871E-3</v>
      </c>
      <c r="AF2120">
        <f t="shared" si="305"/>
        <v>-1.9376909905091588E-3</v>
      </c>
      <c r="AH2120" s="2">
        <v>35838</v>
      </c>
      <c r="AI2120">
        <v>5.516</v>
      </c>
      <c r="AJ2120">
        <v>5.28</v>
      </c>
      <c r="AK2120">
        <v>1.0820700000000001</v>
      </c>
      <c r="AR2120" s="3"/>
    </row>
    <row r="2121" spans="1:44" hidden="1" outlineLevel="1" x14ac:dyDescent="0.2">
      <c r="A2121" s="2">
        <v>35839</v>
      </c>
      <c r="B2121">
        <v>19.84</v>
      </c>
      <c r="E2121" s="2">
        <v>35839</v>
      </c>
      <c r="F2121">
        <v>1020.09</v>
      </c>
      <c r="G2121">
        <f t="shared" si="300"/>
        <v>-3.9545374655809429E-3</v>
      </c>
      <c r="H2121" s="2">
        <v>35839</v>
      </c>
      <c r="I2121">
        <v>1367.76</v>
      </c>
      <c r="J2121">
        <f t="shared" si="301"/>
        <v>-3.9252812875505416E-3</v>
      </c>
      <c r="K2121">
        <f t="shared" si="297"/>
        <v>-4.1364812875505415E-3</v>
      </c>
      <c r="L2121">
        <v>-2.1039999999999999E-4</v>
      </c>
      <c r="N2121" s="2">
        <v>35839</v>
      </c>
      <c r="O2121">
        <v>19.6875</v>
      </c>
      <c r="Q2121" s="2">
        <v>35839</v>
      </c>
      <c r="R2121">
        <v>20247.97</v>
      </c>
      <c r="S2121" s="8">
        <f t="shared" si="302"/>
        <v>-7.874104485985467E-3</v>
      </c>
      <c r="T2121" s="9">
        <f t="shared" si="298"/>
        <v>-8.0853044859854669E-3</v>
      </c>
      <c r="U2121" s="3">
        <f>Sheet1!$B$17+Sheet1!$B$18*'Portfolio allocation'!K2121</f>
        <v>-4.2576772811001549E-3</v>
      </c>
      <c r="V2121" s="13">
        <f t="shared" si="303"/>
        <v>-3.827627204885312E-3</v>
      </c>
      <c r="W2121" s="13"/>
      <c r="X2121" s="2">
        <v>35839</v>
      </c>
      <c r="Y2121">
        <v>48.892499999999998</v>
      </c>
      <c r="AA2121" s="2">
        <v>35839</v>
      </c>
      <c r="AB2121">
        <v>597.33000000000004</v>
      </c>
      <c r="AC2121">
        <f t="shared" si="304"/>
        <v>-4.8646397334443092E-3</v>
      </c>
      <c r="AD2121">
        <f t="shared" si="299"/>
        <v>-5.0750397334443096E-3</v>
      </c>
      <c r="AE2121">
        <f>Sheet2!$B$17+Sheet2!$B$18*'Portfolio allocation'!K2121</f>
        <v>-3.6248776807077006E-3</v>
      </c>
      <c r="AF2121">
        <f t="shared" si="305"/>
        <v>-1.450162052736609E-3</v>
      </c>
      <c r="AH2121" s="2">
        <v>35839</v>
      </c>
      <c r="AI2121">
        <v>5.484</v>
      </c>
      <c r="AJ2121">
        <v>5.26</v>
      </c>
      <c r="AK2121">
        <v>1.07321</v>
      </c>
      <c r="AR2121" s="3"/>
    </row>
    <row r="2122" spans="1:44" hidden="1" outlineLevel="1" x14ac:dyDescent="0.2">
      <c r="A2122" s="2">
        <v>35842</v>
      </c>
      <c r="B2122">
        <v>19.84</v>
      </c>
      <c r="E2122" s="2">
        <v>35842</v>
      </c>
      <c r="F2122">
        <v>1020.09</v>
      </c>
      <c r="G2122">
        <f t="shared" si="300"/>
        <v>0</v>
      </c>
      <c r="H2122" s="2">
        <v>35842</v>
      </c>
      <c r="I2122">
        <v>1367.76</v>
      </c>
      <c r="J2122">
        <f t="shared" si="301"/>
        <v>0</v>
      </c>
      <c r="K2122">
        <f t="shared" si="297"/>
        <v>-2.1039999999999999E-4</v>
      </c>
      <c r="L2122">
        <v>2.4581968298532093E-3</v>
      </c>
      <c r="N2122" s="2">
        <v>35842</v>
      </c>
      <c r="O2122">
        <v>19.6875</v>
      </c>
      <c r="Q2122" s="2">
        <v>35842</v>
      </c>
      <c r="R2122">
        <v>20247.97</v>
      </c>
      <c r="S2122" s="8">
        <f t="shared" si="302"/>
        <v>0</v>
      </c>
      <c r="T2122" s="9">
        <f t="shared" si="298"/>
        <v>-2.1039999999999999E-4</v>
      </c>
      <c r="U2122" s="3">
        <f>Sheet1!$B$17+Sheet1!$B$18*'Portfolio allocation'!K2122</f>
        <v>2.4642267210953192E-4</v>
      </c>
      <c r="V2122" s="13">
        <f t="shared" si="303"/>
        <v>-4.5682267210953194E-4</v>
      </c>
      <c r="W2122" s="13"/>
      <c r="X2122" s="2">
        <v>35842</v>
      </c>
      <c r="Y2122">
        <v>48.892499999999998</v>
      </c>
      <c r="AA2122" s="2">
        <v>35842</v>
      </c>
      <c r="AB2122">
        <v>597.33000000000004</v>
      </c>
      <c r="AC2122">
        <f t="shared" si="304"/>
        <v>0</v>
      </c>
      <c r="AD2122">
        <f t="shared" si="299"/>
        <v>-2.1039999999999999E-4</v>
      </c>
      <c r="AE2122">
        <f>Sheet2!$B$17+Sheet2!$B$18*'Portfolio allocation'!K2122</f>
        <v>-1.3370603642511426E-4</v>
      </c>
      <c r="AF2122">
        <f t="shared" si="305"/>
        <v>-7.6693963574885727E-5</v>
      </c>
      <c r="AH2122" s="2">
        <v>35842</v>
      </c>
      <c r="AI2122">
        <v>5.484</v>
      </c>
      <c r="AJ2122">
        <v>5.26</v>
      </c>
      <c r="AK2122">
        <v>1.07667</v>
      </c>
      <c r="AR2122" s="3"/>
    </row>
    <row r="2123" spans="1:44" hidden="1" outlineLevel="1" x14ac:dyDescent="0.2">
      <c r="A2123" s="2">
        <v>35843</v>
      </c>
      <c r="B2123">
        <v>20.76</v>
      </c>
      <c r="E2123" s="2">
        <v>35843</v>
      </c>
      <c r="F2123">
        <v>1022.76</v>
      </c>
      <c r="G2123">
        <f t="shared" si="300"/>
        <v>2.6174161103431626E-3</v>
      </c>
      <c r="H2123" s="2">
        <v>35843</v>
      </c>
      <c r="I2123">
        <v>1371.41</v>
      </c>
      <c r="J2123">
        <f t="shared" si="301"/>
        <v>2.6685968298532092E-3</v>
      </c>
      <c r="K2123">
        <f t="shared" si="297"/>
        <v>2.4581968298532093E-3</v>
      </c>
      <c r="L2123">
        <v>9.1453350201616147E-3</v>
      </c>
      <c r="N2123" s="2">
        <v>35843</v>
      </c>
      <c r="O2123">
        <v>19.296900000000001</v>
      </c>
      <c r="Q2123" s="2">
        <v>35843</v>
      </c>
      <c r="R2123">
        <v>19846.23</v>
      </c>
      <c r="S2123" s="8">
        <f t="shared" si="302"/>
        <v>-1.9841001344826248E-2</v>
      </c>
      <c r="T2123" s="9">
        <f t="shared" si="298"/>
        <v>-2.0051401344826247E-2</v>
      </c>
      <c r="U2123" s="3">
        <f>Sheet1!$B$17+Sheet1!$B$18*'Portfolio allocation'!K2123</f>
        <v>3.3079045865546434E-3</v>
      </c>
      <c r="V2123" s="13">
        <f t="shared" si="303"/>
        <v>-2.3359305931380889E-2</v>
      </c>
      <c r="W2123" s="13"/>
      <c r="X2123" s="2">
        <v>35843</v>
      </c>
      <c r="Y2123">
        <v>48.7134</v>
      </c>
      <c r="AA2123" s="2">
        <v>35843</v>
      </c>
      <c r="AB2123">
        <v>595.15</v>
      </c>
      <c r="AC2123">
        <f t="shared" si="304"/>
        <v>-3.6495739373546554E-3</v>
      </c>
      <c r="AD2123">
        <f t="shared" si="299"/>
        <v>-3.8595739373546555E-3</v>
      </c>
      <c r="AE2123">
        <f>Sheet2!$B$17+Sheet2!$B$18*'Portfolio allocation'!K2123</f>
        <v>2.2392783467429819E-3</v>
      </c>
      <c r="AF2123">
        <f t="shared" si="305"/>
        <v>-6.0988522840976379E-3</v>
      </c>
      <c r="AH2123" s="2">
        <v>35843</v>
      </c>
      <c r="AI2123">
        <v>5.4370000000000003</v>
      </c>
      <c r="AJ2123">
        <v>5.25</v>
      </c>
      <c r="AK2123">
        <v>1.07304</v>
      </c>
      <c r="AR2123" s="3"/>
    </row>
    <row r="2124" spans="1:44" hidden="1" outlineLevel="1" x14ac:dyDescent="0.2">
      <c r="A2124" s="2">
        <v>35844</v>
      </c>
      <c r="B2124">
        <v>19.66</v>
      </c>
      <c r="E2124" s="2">
        <v>35844</v>
      </c>
      <c r="F2124">
        <v>1032.08</v>
      </c>
      <c r="G2124">
        <f t="shared" si="300"/>
        <v>9.1125972857757365E-3</v>
      </c>
      <c r="H2124" s="2">
        <v>35844</v>
      </c>
      <c r="I2124">
        <v>1384.24</v>
      </c>
      <c r="J2124">
        <f t="shared" si="301"/>
        <v>9.3553350201616148E-3</v>
      </c>
      <c r="K2124">
        <f t="shared" si="297"/>
        <v>9.1453350201616147E-3</v>
      </c>
      <c r="L2124">
        <v>-3.8590112928393208E-3</v>
      </c>
      <c r="N2124" s="2">
        <v>35844</v>
      </c>
      <c r="O2124">
        <v>19.328099999999999</v>
      </c>
      <c r="Q2124" s="2">
        <v>35844</v>
      </c>
      <c r="R2124">
        <v>19878.37</v>
      </c>
      <c r="S2124" s="8">
        <f t="shared" si="302"/>
        <v>1.6194511501679276E-3</v>
      </c>
      <c r="T2124" s="9">
        <f t="shared" si="298"/>
        <v>1.4094511501679277E-3</v>
      </c>
      <c r="U2124" s="3">
        <f>Sheet1!$B$17+Sheet1!$B$18*'Portfolio allocation'!K2124</f>
        <v>1.0979558993095523E-2</v>
      </c>
      <c r="V2124" s="13">
        <f t="shared" si="303"/>
        <v>-9.5701078429275954E-3</v>
      </c>
      <c r="W2124" s="13"/>
      <c r="X2124" s="2">
        <v>35844</v>
      </c>
      <c r="Y2124">
        <v>49.071599999999997</v>
      </c>
      <c r="AA2124" s="2">
        <v>35844</v>
      </c>
      <c r="AB2124">
        <v>599.52</v>
      </c>
      <c r="AC2124">
        <f t="shared" si="304"/>
        <v>7.3426867176342725E-3</v>
      </c>
      <c r="AD2124">
        <f t="shared" si="299"/>
        <v>7.1318867176342728E-3</v>
      </c>
      <c r="AE2124">
        <f>Sheet2!$B$17+Sheet2!$B$18*'Portfolio allocation'!K2124</f>
        <v>8.1856522298902855E-3</v>
      </c>
      <c r="AF2124">
        <f t="shared" si="305"/>
        <v>-1.0537655122560127E-3</v>
      </c>
      <c r="AH2124" s="2">
        <v>35844</v>
      </c>
      <c r="AI2124">
        <v>5.4859999999999998</v>
      </c>
      <c r="AJ2124">
        <v>5.27</v>
      </c>
      <c r="AK2124">
        <v>1.0765199999999999</v>
      </c>
      <c r="AR2124" s="3"/>
    </row>
    <row r="2125" spans="1:44" hidden="1" outlineLevel="1" x14ac:dyDescent="0.2">
      <c r="A2125" s="2">
        <v>35845</v>
      </c>
      <c r="B2125">
        <v>19.88</v>
      </c>
      <c r="E2125" s="2">
        <v>35845</v>
      </c>
      <c r="F2125">
        <v>1028.28</v>
      </c>
      <c r="G2125">
        <f t="shared" si="300"/>
        <v>-3.6818851251840812E-3</v>
      </c>
      <c r="H2125" s="2">
        <v>35845</v>
      </c>
      <c r="I2125">
        <v>1379.19</v>
      </c>
      <c r="J2125">
        <f t="shared" si="301"/>
        <v>-3.6482112928393207E-3</v>
      </c>
      <c r="K2125">
        <f t="shared" si="297"/>
        <v>-3.8590112928393208E-3</v>
      </c>
      <c r="L2125">
        <v>5.5603035636860535E-3</v>
      </c>
      <c r="N2125" s="2">
        <v>35845</v>
      </c>
      <c r="O2125">
        <v>19.359400000000001</v>
      </c>
      <c r="Q2125" s="2">
        <v>35845</v>
      </c>
      <c r="R2125">
        <v>19910.509999999998</v>
      </c>
      <c r="S2125" s="8">
        <f t="shared" si="302"/>
        <v>1.6168327684815686E-3</v>
      </c>
      <c r="T2125" s="9">
        <f t="shared" si="298"/>
        <v>1.4060327684815687E-3</v>
      </c>
      <c r="U2125" s="3">
        <f>Sheet1!$B$17+Sheet1!$B$18*'Portfolio allocation'!K2125</f>
        <v>-3.9393566711426343E-3</v>
      </c>
      <c r="V2125" s="13">
        <f t="shared" si="303"/>
        <v>5.3453894396242032E-3</v>
      </c>
      <c r="W2125" s="13"/>
      <c r="X2125" s="2">
        <v>35845</v>
      </c>
      <c r="Y2125">
        <v>49.071599999999997</v>
      </c>
      <c r="AA2125" s="2">
        <v>35845</v>
      </c>
      <c r="AB2125">
        <v>599.52</v>
      </c>
      <c r="AC2125">
        <f t="shared" si="304"/>
        <v>0</v>
      </c>
      <c r="AD2125">
        <f t="shared" si="299"/>
        <v>-2.1120000000000001E-4</v>
      </c>
      <c r="AE2125">
        <f>Sheet2!$B$17+Sheet2!$B$18*'Portfolio allocation'!K2125</f>
        <v>-3.3781442825106863E-3</v>
      </c>
      <c r="AF2125">
        <f t="shared" si="305"/>
        <v>3.1669442825106864E-3</v>
      </c>
      <c r="AH2125" s="2">
        <v>35845</v>
      </c>
      <c r="AI2125">
        <v>5.51</v>
      </c>
      <c r="AJ2125">
        <v>5.28</v>
      </c>
      <c r="AK2125">
        <v>1.07376</v>
      </c>
      <c r="AR2125" s="3"/>
    </row>
    <row r="2126" spans="1:44" hidden="1" outlineLevel="1" x14ac:dyDescent="0.2">
      <c r="A2126" s="2">
        <v>35846</v>
      </c>
      <c r="B2126">
        <v>19</v>
      </c>
      <c r="E2126" s="2">
        <v>35846</v>
      </c>
      <c r="F2126">
        <v>1034.21</v>
      </c>
      <c r="G2126">
        <f t="shared" si="300"/>
        <v>5.7669117361029976E-3</v>
      </c>
      <c r="H2126" s="2">
        <v>35846</v>
      </c>
      <c r="I2126">
        <v>1387.15</v>
      </c>
      <c r="J2126">
        <f t="shared" si="301"/>
        <v>5.7715035636860534E-3</v>
      </c>
      <c r="K2126">
        <f t="shared" si="297"/>
        <v>5.5603035636860535E-3</v>
      </c>
      <c r="L2126">
        <v>3.6159926467936765E-3</v>
      </c>
      <c r="N2126" s="2">
        <v>35846</v>
      </c>
      <c r="O2126">
        <v>19.390599999999999</v>
      </c>
      <c r="Q2126" s="2">
        <v>35846</v>
      </c>
      <c r="R2126">
        <v>19942.64</v>
      </c>
      <c r="S2126" s="8">
        <f t="shared" si="302"/>
        <v>1.6137205927924114E-3</v>
      </c>
      <c r="T2126" s="9">
        <f t="shared" si="298"/>
        <v>1.4025205927924115E-3</v>
      </c>
      <c r="U2126" s="3">
        <f>Sheet1!$B$17+Sheet1!$B$18*'Portfolio allocation'!K2126</f>
        <v>6.8667200494471961E-3</v>
      </c>
      <c r="V2126" s="13">
        <f t="shared" si="303"/>
        <v>-5.4641994566547846E-3</v>
      </c>
      <c r="W2126" s="13"/>
      <c r="X2126" s="2">
        <v>35846</v>
      </c>
      <c r="Y2126">
        <v>49.011899999999997</v>
      </c>
      <c r="AA2126" s="2">
        <v>35846</v>
      </c>
      <c r="AB2126">
        <v>598.79</v>
      </c>
      <c r="AC2126">
        <f t="shared" si="304"/>
        <v>-1.2176407792900967E-3</v>
      </c>
      <c r="AD2126">
        <f t="shared" si="299"/>
        <v>-1.4296407792900967E-3</v>
      </c>
      <c r="AE2126">
        <f>Sheet2!$B$17+Sheet2!$B$18*'Portfolio allocation'!K2126</f>
        <v>4.9977507963676953E-3</v>
      </c>
      <c r="AF2126">
        <f t="shared" si="305"/>
        <v>-6.4273915756577916E-3</v>
      </c>
      <c r="AH2126" s="2">
        <v>35846</v>
      </c>
      <c r="AI2126">
        <v>5.5389999999999997</v>
      </c>
      <c r="AJ2126">
        <v>5.3</v>
      </c>
      <c r="AK2126">
        <v>1.07501</v>
      </c>
      <c r="AR2126" s="3"/>
    </row>
    <row r="2127" spans="1:44" hidden="1" outlineLevel="1" x14ac:dyDescent="0.2">
      <c r="A2127" s="2">
        <v>35849</v>
      </c>
      <c r="B2127">
        <v>18.989999999999998</v>
      </c>
      <c r="E2127" s="2">
        <v>35849</v>
      </c>
      <c r="F2127">
        <v>1038.1400000000001</v>
      </c>
      <c r="G2127">
        <f t="shared" si="300"/>
        <v>3.8000019338433333E-3</v>
      </c>
      <c r="H2127" s="2">
        <v>35849</v>
      </c>
      <c r="I2127">
        <v>1392.46</v>
      </c>
      <c r="J2127">
        <f t="shared" si="301"/>
        <v>3.8279926467936765E-3</v>
      </c>
      <c r="K2127">
        <f t="shared" si="297"/>
        <v>3.6159926467936765E-3</v>
      </c>
      <c r="L2127">
        <v>-7.5176209298651398E-3</v>
      </c>
      <c r="N2127" s="2">
        <v>35849</v>
      </c>
      <c r="O2127">
        <v>20.406199999999998</v>
      </c>
      <c r="Q2127" s="2">
        <v>35849</v>
      </c>
      <c r="R2127">
        <v>20987.18</v>
      </c>
      <c r="S2127" s="8">
        <f t="shared" si="302"/>
        <v>5.2377217860824832E-2</v>
      </c>
      <c r="T2127" s="9">
        <f t="shared" si="298"/>
        <v>5.2165217860824835E-2</v>
      </c>
      <c r="U2127" s="3">
        <f>Sheet1!$B$17+Sheet1!$B$18*'Portfolio allocation'!K2127</f>
        <v>4.6361572901968112E-3</v>
      </c>
      <c r="V2127" s="13">
        <f t="shared" si="303"/>
        <v>4.7529060570628022E-2</v>
      </c>
      <c r="W2127" s="13"/>
      <c r="X2127" s="2">
        <v>35849</v>
      </c>
      <c r="Y2127">
        <v>49.131300000000003</v>
      </c>
      <c r="AA2127" s="2">
        <v>35849</v>
      </c>
      <c r="AB2127">
        <v>600.25</v>
      </c>
      <c r="AC2127">
        <f t="shared" si="304"/>
        <v>2.4382504717848086E-3</v>
      </c>
      <c r="AD2127">
        <f t="shared" si="299"/>
        <v>2.2242504717848088E-3</v>
      </c>
      <c r="AE2127">
        <f>Sheet2!$B$17+Sheet2!$B$18*'Portfolio allocation'!K2127</f>
        <v>3.2688199252092214E-3</v>
      </c>
      <c r="AF2127">
        <f t="shared" si="305"/>
        <v>-1.0445694534244126E-3</v>
      </c>
      <c r="AH2127" s="2">
        <v>35849</v>
      </c>
      <c r="AI2127">
        <v>5.5739999999999998</v>
      </c>
      <c r="AJ2127">
        <v>5.35</v>
      </c>
      <c r="AK2127">
        <v>1.0885499999999999</v>
      </c>
      <c r="AR2127" s="3"/>
    </row>
    <row r="2128" spans="1:44" hidden="1" outlineLevel="1" x14ac:dyDescent="0.2">
      <c r="A2128" s="2">
        <v>35850</v>
      </c>
      <c r="B2128">
        <v>19.350000000000001</v>
      </c>
      <c r="E2128" s="2">
        <v>35850</v>
      </c>
      <c r="F2128">
        <v>1030.56</v>
      </c>
      <c r="G2128">
        <f t="shared" si="300"/>
        <v>-7.3015200262008806E-3</v>
      </c>
      <c r="H2128" s="2">
        <v>35850</v>
      </c>
      <c r="I2128">
        <v>1382.29</v>
      </c>
      <c r="J2128">
        <f t="shared" si="301"/>
        <v>-7.30362092986514E-3</v>
      </c>
      <c r="K2128">
        <f t="shared" si="297"/>
        <v>-7.5176209298651398E-3</v>
      </c>
      <c r="L2128">
        <v>1.1891538640950902E-2</v>
      </c>
      <c r="N2128" s="2">
        <v>35850</v>
      </c>
      <c r="O2128">
        <v>20.531300000000002</v>
      </c>
      <c r="Q2128" s="2">
        <v>35850</v>
      </c>
      <c r="R2128">
        <v>21115.74</v>
      </c>
      <c r="S2128" s="8">
        <f t="shared" si="302"/>
        <v>6.1256443219146473E-3</v>
      </c>
      <c r="T2128" s="9">
        <f t="shared" si="298"/>
        <v>5.9116443219146475E-3</v>
      </c>
      <c r="U2128" s="3">
        <f>Sheet1!$B$17+Sheet1!$B$18*'Portfolio allocation'!K2128</f>
        <v>-8.136606368237289E-3</v>
      </c>
      <c r="V2128" s="13">
        <f t="shared" si="303"/>
        <v>1.4048250690151937E-2</v>
      </c>
      <c r="W2128" s="13"/>
      <c r="X2128" s="2">
        <v>35850</v>
      </c>
      <c r="Y2128">
        <v>48.952199999999998</v>
      </c>
      <c r="AA2128" s="2">
        <v>35850</v>
      </c>
      <c r="AB2128">
        <v>598.05999999999995</v>
      </c>
      <c r="AC2128">
        <f t="shared" si="304"/>
        <v>-3.6484798000834262E-3</v>
      </c>
      <c r="AD2128">
        <f t="shared" si="299"/>
        <v>-3.8672798000834261E-3</v>
      </c>
      <c r="AE2128">
        <f>Sheet2!$B$17+Sheet2!$B$18*'Portfolio allocation'!K2128</f>
        <v>-6.6314733113277237E-3</v>
      </c>
      <c r="AF2128">
        <f t="shared" si="305"/>
        <v>2.7641935112442976E-3</v>
      </c>
      <c r="AH2128" s="2">
        <v>35850</v>
      </c>
      <c r="AI2128">
        <v>5.6550000000000002</v>
      </c>
      <c r="AJ2128">
        <v>5.47</v>
      </c>
      <c r="AK2128">
        <v>1.08673</v>
      </c>
      <c r="AR2128" s="3"/>
    </row>
    <row r="2129" spans="1:44" hidden="1" outlineLevel="1" x14ac:dyDescent="0.2">
      <c r="A2129" s="2">
        <v>35851</v>
      </c>
      <c r="B2129">
        <v>18.62</v>
      </c>
      <c r="E2129" s="2">
        <v>35851</v>
      </c>
      <c r="F2129">
        <v>1042.9000000000001</v>
      </c>
      <c r="G2129">
        <f t="shared" si="300"/>
        <v>1.1974072349014264E-2</v>
      </c>
      <c r="H2129" s="2">
        <v>35851</v>
      </c>
      <c r="I2129">
        <v>1399.03</v>
      </c>
      <c r="J2129">
        <f t="shared" si="301"/>
        <v>1.2110338640950902E-2</v>
      </c>
      <c r="K2129">
        <f t="shared" si="297"/>
        <v>1.1891538640950902E-2</v>
      </c>
      <c r="L2129">
        <v>5.4438651665798263E-3</v>
      </c>
      <c r="N2129" s="2">
        <v>35851</v>
      </c>
      <c r="O2129">
        <v>21.234400000000001</v>
      </c>
      <c r="Q2129" s="2">
        <v>35851</v>
      </c>
      <c r="R2129">
        <v>21838.89</v>
      </c>
      <c r="S2129" s="8">
        <f t="shared" si="302"/>
        <v>3.424696458660681E-2</v>
      </c>
      <c r="T2129" s="9">
        <f t="shared" si="298"/>
        <v>3.4028164586606811E-2</v>
      </c>
      <c r="U2129" s="3">
        <f>Sheet1!$B$17+Sheet1!$B$18*'Portfolio allocation'!K2129</f>
        <v>1.4130073384920139E-2</v>
      </c>
      <c r="V2129" s="13">
        <f t="shared" si="303"/>
        <v>1.9898091201686674E-2</v>
      </c>
      <c r="W2129" s="13"/>
      <c r="X2129" s="2">
        <v>35851</v>
      </c>
      <c r="Y2129">
        <v>50.265500000000003</v>
      </c>
      <c r="AA2129" s="2">
        <v>35851</v>
      </c>
      <c r="AB2129">
        <v>614.11</v>
      </c>
      <c r="AC2129">
        <f t="shared" si="304"/>
        <v>2.6836772230211192E-2</v>
      </c>
      <c r="AD2129">
        <f t="shared" si="299"/>
        <v>2.6619572230211191E-2</v>
      </c>
      <c r="AE2129">
        <f>Sheet2!$B$17+Sheet2!$B$18*'Portfolio allocation'!K2129</f>
        <v>1.0627646551487046E-2</v>
      </c>
      <c r="AF2129">
        <f t="shared" si="305"/>
        <v>1.5991925678724143E-2</v>
      </c>
      <c r="AH2129" s="2">
        <v>35851</v>
      </c>
      <c r="AI2129">
        <v>5.6130000000000004</v>
      </c>
      <c r="AJ2129">
        <v>5.43</v>
      </c>
      <c r="AK2129">
        <v>1.0807800000000001</v>
      </c>
      <c r="AR2129" s="3"/>
    </row>
    <row r="2130" spans="1:44" hidden="1" outlineLevel="1" x14ac:dyDescent="0.2">
      <c r="A2130" s="2">
        <v>35852</v>
      </c>
      <c r="B2130">
        <v>18.63</v>
      </c>
      <c r="E2130" s="2">
        <v>35852</v>
      </c>
      <c r="F2130">
        <v>1048.67</v>
      </c>
      <c r="G2130">
        <f t="shared" si="300"/>
        <v>5.5326493431777646E-3</v>
      </c>
      <c r="H2130" s="2">
        <v>35852</v>
      </c>
      <c r="I2130">
        <v>1406.95</v>
      </c>
      <c r="J2130">
        <f t="shared" si="301"/>
        <v>5.6610651665798262E-3</v>
      </c>
      <c r="K2130">
        <f t="shared" si="297"/>
        <v>5.4438651665798263E-3</v>
      </c>
      <c r="L2130">
        <v>4.5841944631998569E-4</v>
      </c>
      <c r="N2130" s="2">
        <v>35852</v>
      </c>
      <c r="O2130">
        <v>21.375</v>
      </c>
      <c r="Q2130" s="2">
        <v>35852</v>
      </c>
      <c r="R2130">
        <v>21983.52</v>
      </c>
      <c r="S2130" s="8">
        <f t="shared" si="302"/>
        <v>6.6225893348974552E-3</v>
      </c>
      <c r="T2130" s="9">
        <f t="shared" si="298"/>
        <v>6.4053893348974553E-3</v>
      </c>
      <c r="U2130" s="3">
        <f>Sheet1!$B$17+Sheet1!$B$18*'Portfolio allocation'!K2130</f>
        <v>6.7331389693455236E-3</v>
      </c>
      <c r="V2130" s="13">
        <f t="shared" si="303"/>
        <v>-3.2774963444806831E-4</v>
      </c>
      <c r="W2130" s="13"/>
      <c r="X2130" s="2">
        <v>35852</v>
      </c>
      <c r="Y2130">
        <v>50.384900000000002</v>
      </c>
      <c r="AA2130" s="2">
        <v>35852</v>
      </c>
      <c r="AB2130">
        <v>615.57000000000005</v>
      </c>
      <c r="AC2130">
        <f t="shared" si="304"/>
        <v>2.3774242399570156E-3</v>
      </c>
      <c r="AD2130">
        <f t="shared" si="299"/>
        <v>2.1606242399570155E-3</v>
      </c>
      <c r="AE2130">
        <f>Sheet2!$B$17+Sheet2!$B$18*'Portfolio allocation'!K2130</f>
        <v>4.8942108030486592E-3</v>
      </c>
      <c r="AF2130">
        <f t="shared" si="305"/>
        <v>-2.7335865630916437E-3</v>
      </c>
      <c r="AH2130" s="2">
        <v>35852</v>
      </c>
      <c r="AI2130">
        <v>5.6509999999999998</v>
      </c>
      <c r="AJ2130">
        <v>5.42</v>
      </c>
      <c r="AK2130">
        <v>1.08023</v>
      </c>
      <c r="AR2130" s="3"/>
    </row>
    <row r="2131" spans="1:44" hidden="1" outlineLevel="1" x14ac:dyDescent="0.2">
      <c r="A2131" s="2">
        <v>35853</v>
      </c>
      <c r="B2131">
        <v>18.55</v>
      </c>
      <c r="E2131" s="2">
        <v>35853</v>
      </c>
      <c r="F2131">
        <v>1049.3399999999999</v>
      </c>
      <c r="G2131">
        <f t="shared" si="300"/>
        <v>6.3890451715020724E-4</v>
      </c>
      <c r="H2131" s="2">
        <v>35853</v>
      </c>
      <c r="I2131">
        <v>1407.9</v>
      </c>
      <c r="J2131">
        <f t="shared" si="301"/>
        <v>6.7521944631998565E-4</v>
      </c>
      <c r="K2131">
        <f t="shared" si="297"/>
        <v>4.5841944631998569E-4</v>
      </c>
      <c r="L2131">
        <v>-1.7577026493359406E-3</v>
      </c>
      <c r="N2131" s="2">
        <v>35853</v>
      </c>
      <c r="O2131">
        <v>21.1875</v>
      </c>
      <c r="Q2131" s="2">
        <v>35853</v>
      </c>
      <c r="R2131">
        <v>21790.68</v>
      </c>
      <c r="S2131" s="8">
        <f t="shared" si="302"/>
        <v>-8.7720255900783917E-3</v>
      </c>
      <c r="T2131" s="9">
        <f t="shared" si="298"/>
        <v>-8.9888255900783913E-3</v>
      </c>
      <c r="U2131" s="3">
        <f>Sheet1!$B$17+Sheet1!$B$18*'Portfolio allocation'!K2131</f>
        <v>1.0137092910666788E-3</v>
      </c>
      <c r="V2131" s="13">
        <f t="shared" si="303"/>
        <v>-1.0002534881145071E-2</v>
      </c>
      <c r="W2131" s="13"/>
      <c r="X2131" s="2">
        <v>35853</v>
      </c>
      <c r="Y2131">
        <v>49.877499999999998</v>
      </c>
      <c r="AA2131" s="2">
        <v>35853</v>
      </c>
      <c r="AB2131">
        <v>609.37</v>
      </c>
      <c r="AC2131">
        <f t="shared" si="304"/>
        <v>-1.007196582029668E-2</v>
      </c>
      <c r="AD2131">
        <f t="shared" si="299"/>
        <v>-1.028836582029668E-2</v>
      </c>
      <c r="AE2131">
        <f>Sheet2!$B$17+Sheet2!$B$18*'Portfolio allocation'!K2131</f>
        <v>4.6102527836991972E-4</v>
      </c>
      <c r="AF2131">
        <f t="shared" si="305"/>
        <v>-1.07493910986666E-2</v>
      </c>
      <c r="AH2131" s="2">
        <v>35853</v>
      </c>
      <c r="AI2131">
        <v>5.6239999999999997</v>
      </c>
      <c r="AJ2131">
        <v>5.41</v>
      </c>
      <c r="AK2131">
        <v>1.0786500000000001</v>
      </c>
      <c r="AR2131" s="3"/>
    </row>
    <row r="2132" spans="1:44" hidden="1" outlineLevel="1" x14ac:dyDescent="0.2">
      <c r="A2132" s="2">
        <v>35856</v>
      </c>
      <c r="B2132">
        <v>19.190000000000001</v>
      </c>
      <c r="E2132" s="2">
        <v>35856</v>
      </c>
      <c r="F2132">
        <v>1047.7</v>
      </c>
      <c r="G2132">
        <f t="shared" si="300"/>
        <v>-1.5628871481120354E-3</v>
      </c>
      <c r="H2132" s="2">
        <v>35856</v>
      </c>
      <c r="I2132">
        <v>1405.73</v>
      </c>
      <c r="J2132">
        <f t="shared" si="301"/>
        <v>-1.5413026493359405E-3</v>
      </c>
      <c r="K2132">
        <f t="shared" si="297"/>
        <v>-1.7577026493359406E-3</v>
      </c>
      <c r="L2132">
        <v>3.9158838781272751E-3</v>
      </c>
      <c r="N2132" s="2">
        <v>35856</v>
      </c>
      <c r="O2132">
        <v>20.828099999999999</v>
      </c>
      <c r="Q2132" s="2">
        <v>35856</v>
      </c>
      <c r="R2132">
        <v>21421.07</v>
      </c>
      <c r="S2132" s="8">
        <f t="shared" si="302"/>
        <v>-1.6961838731053835E-2</v>
      </c>
      <c r="T2132" s="9">
        <f t="shared" si="298"/>
        <v>-1.7178238731053834E-2</v>
      </c>
      <c r="U2132" s="3">
        <f>Sheet1!$B$17+Sheet1!$B$18*'Portfolio allocation'!K2132</f>
        <v>-1.5286821410725915E-3</v>
      </c>
      <c r="V2132" s="13">
        <f t="shared" si="303"/>
        <v>-1.5649556589981243E-2</v>
      </c>
      <c r="W2132" s="13"/>
      <c r="X2132" s="2">
        <v>35856</v>
      </c>
      <c r="Y2132">
        <v>48.683500000000002</v>
      </c>
      <c r="AA2132" s="2">
        <v>35856</v>
      </c>
      <c r="AB2132">
        <v>594.78</v>
      </c>
      <c r="AC2132">
        <f t="shared" si="304"/>
        <v>-2.3942760555984099E-2</v>
      </c>
      <c r="AD2132">
        <f t="shared" si="299"/>
        <v>-2.41599605559841E-2</v>
      </c>
      <c r="AE2132">
        <f>Sheet2!$B$17+Sheet2!$B$18*'Portfolio allocation'!K2132</f>
        <v>-1.5096070274754473E-3</v>
      </c>
      <c r="AF2132">
        <f t="shared" si="305"/>
        <v>-2.2650353528508652E-2</v>
      </c>
      <c r="AH2132" s="2">
        <v>35856</v>
      </c>
      <c r="AI2132">
        <v>5.6970000000000001</v>
      </c>
      <c r="AJ2132">
        <v>5.43</v>
      </c>
      <c r="AK2132">
        <v>1.0811999999999999</v>
      </c>
      <c r="AR2132" s="3"/>
    </row>
    <row r="2133" spans="1:44" hidden="1" outlineLevel="1" x14ac:dyDescent="0.2">
      <c r="A2133" s="2">
        <v>35857</v>
      </c>
      <c r="B2133">
        <v>19.04</v>
      </c>
      <c r="E2133" s="2">
        <v>35857</v>
      </c>
      <c r="F2133">
        <v>1052.02</v>
      </c>
      <c r="G2133">
        <f t="shared" si="300"/>
        <v>4.1233177436288404E-3</v>
      </c>
      <c r="H2133" s="2">
        <v>35857</v>
      </c>
      <c r="I2133">
        <v>1411.54</v>
      </c>
      <c r="J2133">
        <f t="shared" si="301"/>
        <v>4.133083878127275E-3</v>
      </c>
      <c r="K2133">
        <f t="shared" si="297"/>
        <v>3.9158838781272751E-3</v>
      </c>
      <c r="L2133">
        <v>-4.4549076441334134E-3</v>
      </c>
      <c r="N2133" s="2">
        <v>35857</v>
      </c>
      <c r="O2133">
        <v>21.125</v>
      </c>
      <c r="Q2133" s="2">
        <v>35857</v>
      </c>
      <c r="R2133">
        <v>21726.400000000001</v>
      </c>
      <c r="S2133" s="8">
        <f t="shared" si="302"/>
        <v>1.4253723086661951E-2</v>
      </c>
      <c r="T2133" s="9">
        <f t="shared" si="298"/>
        <v>1.4036523086661951E-2</v>
      </c>
      <c r="U2133" s="3">
        <f>Sheet1!$B$17+Sheet1!$B$18*'Portfolio allocation'!K2133</f>
        <v>4.9802001110372269E-3</v>
      </c>
      <c r="V2133" s="13">
        <f t="shared" si="303"/>
        <v>9.0563229756247237E-3</v>
      </c>
      <c r="W2133" s="13"/>
      <c r="X2133" s="2">
        <v>35857</v>
      </c>
      <c r="Y2133">
        <v>48.773099999999999</v>
      </c>
      <c r="AA2133" s="2">
        <v>35857</v>
      </c>
      <c r="AB2133">
        <v>595.87</v>
      </c>
      <c r="AC2133">
        <f t="shared" si="304"/>
        <v>1.8326103769461533E-3</v>
      </c>
      <c r="AD2133">
        <f t="shared" si="299"/>
        <v>1.6142103769461531E-3</v>
      </c>
      <c r="AE2133">
        <f>Sheet2!$B$17+Sheet2!$B$18*'Portfolio allocation'!K2133</f>
        <v>3.5354908590283347E-3</v>
      </c>
      <c r="AF2133">
        <f t="shared" si="305"/>
        <v>-1.9212804820821815E-3</v>
      </c>
      <c r="AH2133" s="2">
        <v>35857</v>
      </c>
      <c r="AI2133">
        <v>5.774</v>
      </c>
      <c r="AJ2133">
        <v>5.46</v>
      </c>
      <c r="AK2133">
        <v>1.08284</v>
      </c>
      <c r="AR2133" s="3"/>
    </row>
    <row r="2134" spans="1:44" hidden="1" outlineLevel="1" x14ac:dyDescent="0.2">
      <c r="A2134" s="2">
        <v>35858</v>
      </c>
      <c r="B2134">
        <v>19.579999999999998</v>
      </c>
      <c r="E2134" s="2">
        <v>35858</v>
      </c>
      <c r="F2134">
        <v>1047.33</v>
      </c>
      <c r="G2134">
        <f t="shared" si="300"/>
        <v>-4.4580901503774584E-3</v>
      </c>
      <c r="H2134" s="2">
        <v>35858</v>
      </c>
      <c r="I2134">
        <v>1405.56</v>
      </c>
      <c r="J2134">
        <f t="shared" si="301"/>
        <v>-4.2365076441334137E-3</v>
      </c>
      <c r="K2134">
        <f t="shared" si="297"/>
        <v>-4.4549076441334134E-3</v>
      </c>
      <c r="L2134">
        <v>-1.180688667292748E-2</v>
      </c>
      <c r="N2134" s="2">
        <v>35858</v>
      </c>
      <c r="O2134">
        <v>20.578099999999999</v>
      </c>
      <c r="Q2134" s="2">
        <v>35858</v>
      </c>
      <c r="R2134">
        <v>21163.95</v>
      </c>
      <c r="S2134" s="8">
        <f t="shared" si="302"/>
        <v>-2.588785993077547E-2</v>
      </c>
      <c r="T2134" s="9">
        <f t="shared" si="298"/>
        <v>-2.610625993077547E-2</v>
      </c>
      <c r="U2134" s="3">
        <f>Sheet1!$B$17+Sheet1!$B$18*'Portfolio allocation'!K2134</f>
        <v>-4.6229840673690792E-3</v>
      </c>
      <c r="V2134" s="13">
        <f t="shared" si="303"/>
        <v>-2.1483275863406391E-2</v>
      </c>
      <c r="W2134" s="13"/>
      <c r="X2134" s="2">
        <v>35858</v>
      </c>
      <c r="Y2134">
        <v>47.2806</v>
      </c>
      <c r="AA2134" s="2">
        <v>35858</v>
      </c>
      <c r="AB2134">
        <v>577.64</v>
      </c>
      <c r="AC2134">
        <f t="shared" si="304"/>
        <v>-3.0593921492943155E-2</v>
      </c>
      <c r="AD2134">
        <f t="shared" si="299"/>
        <v>-3.0811121492943155E-2</v>
      </c>
      <c r="AE2134">
        <f>Sheet2!$B$17+Sheet2!$B$18*'Portfolio allocation'!K2134</f>
        <v>-3.908030520772281E-3</v>
      </c>
      <c r="AF2134">
        <f t="shared" si="305"/>
        <v>-2.6903090972170876E-2</v>
      </c>
      <c r="AH2134" s="2">
        <v>35858</v>
      </c>
      <c r="AI2134">
        <v>5.7240000000000002</v>
      </c>
      <c r="AJ2134">
        <v>5.43</v>
      </c>
      <c r="AK2134">
        <v>1.0772900000000001</v>
      </c>
      <c r="AR2134" s="3"/>
    </row>
    <row r="2135" spans="1:44" hidden="1" outlineLevel="1" x14ac:dyDescent="0.2">
      <c r="A2135" s="2">
        <v>35859</v>
      </c>
      <c r="B2135">
        <v>20.93</v>
      </c>
      <c r="E2135" s="2">
        <v>35859</v>
      </c>
      <c r="F2135">
        <v>1035.05</v>
      </c>
      <c r="G2135">
        <f t="shared" si="300"/>
        <v>-1.1725053230595917E-2</v>
      </c>
      <c r="H2135" s="2">
        <v>35859</v>
      </c>
      <c r="I2135">
        <v>1389.27</v>
      </c>
      <c r="J2135">
        <f t="shared" si="301"/>
        <v>-1.1589686672927479E-2</v>
      </c>
      <c r="K2135">
        <f t="shared" si="297"/>
        <v>-1.180688667292748E-2</v>
      </c>
      <c r="L2135">
        <v>1.9815303190884332E-2</v>
      </c>
      <c r="N2135" s="2">
        <v>35859</v>
      </c>
      <c r="O2135">
        <v>20.015599999999999</v>
      </c>
      <c r="Q2135" s="2">
        <v>35859</v>
      </c>
      <c r="R2135">
        <v>20585.439999999999</v>
      </c>
      <c r="S2135" s="8">
        <f t="shared" si="302"/>
        <v>-2.7334689412893298E-2</v>
      </c>
      <c r="T2135" s="9">
        <f t="shared" si="298"/>
        <v>-2.7551889412893299E-2</v>
      </c>
      <c r="U2135" s="3">
        <f>Sheet1!$B$17+Sheet1!$B$18*'Portfolio allocation'!K2135</f>
        <v>-1.3057360733128237E-2</v>
      </c>
      <c r="V2135" s="13">
        <f t="shared" si="303"/>
        <v>-1.4494528679765062E-2</v>
      </c>
      <c r="W2135" s="13"/>
      <c r="X2135" s="2">
        <v>35859</v>
      </c>
      <c r="Y2135">
        <v>47.250799999999998</v>
      </c>
      <c r="AA2135" s="2">
        <v>35859</v>
      </c>
      <c r="AB2135">
        <v>577.28</v>
      </c>
      <c r="AC2135">
        <f t="shared" si="304"/>
        <v>-6.2322553839766481E-4</v>
      </c>
      <c r="AD2135">
        <f t="shared" si="299"/>
        <v>-8.4002553839766477E-4</v>
      </c>
      <c r="AE2135">
        <f>Sheet2!$B$17+Sheet2!$B$18*'Portfolio allocation'!K2135</f>
        <v>-1.0445597839124869E-2</v>
      </c>
      <c r="AF2135">
        <f t="shared" si="305"/>
        <v>9.605572300727205E-3</v>
      </c>
      <c r="AH2135" s="2">
        <v>35859</v>
      </c>
      <c r="AI2135">
        <v>5.7709999999999999</v>
      </c>
      <c r="AJ2135">
        <v>5.42</v>
      </c>
      <c r="AK2135">
        <v>1.0713299999999999</v>
      </c>
      <c r="AR2135" s="3"/>
    </row>
    <row r="2136" spans="1:44" hidden="1" outlineLevel="1" x14ac:dyDescent="0.2">
      <c r="A2136" s="2">
        <v>35860</v>
      </c>
      <c r="B2136">
        <v>19.14</v>
      </c>
      <c r="E2136" s="2">
        <v>35860</v>
      </c>
      <c r="F2136">
        <v>1055.69</v>
      </c>
      <c r="G2136">
        <f t="shared" si="300"/>
        <v>1.9941065649002665E-2</v>
      </c>
      <c r="H2136" s="2">
        <v>35860</v>
      </c>
      <c r="I2136">
        <v>1417.1</v>
      </c>
      <c r="J2136">
        <f t="shared" si="301"/>
        <v>2.0032103190884332E-2</v>
      </c>
      <c r="K2136">
        <f t="shared" si="297"/>
        <v>1.9815303190884332E-2</v>
      </c>
      <c r="L2136">
        <v>-3.4056125890903404E-3</v>
      </c>
      <c r="N2136" s="2">
        <v>35860</v>
      </c>
      <c r="O2136">
        <v>20.6875</v>
      </c>
      <c r="Q2136" s="2">
        <v>35860</v>
      </c>
      <c r="R2136">
        <v>21276.44</v>
      </c>
      <c r="S2136" s="8">
        <f t="shared" si="302"/>
        <v>3.3567414638696169E-2</v>
      </c>
      <c r="T2136" s="9">
        <f t="shared" si="298"/>
        <v>3.3350614638696166E-2</v>
      </c>
      <c r="U2136" s="3">
        <f>Sheet1!$B$17+Sheet1!$B$18*'Portfolio allocation'!K2136</f>
        <v>2.3220416891502543E-2</v>
      </c>
      <c r="V2136" s="13">
        <f t="shared" si="303"/>
        <v>1.0130197747193623E-2</v>
      </c>
      <c r="W2136" s="13"/>
      <c r="X2136" s="2">
        <v>35860</v>
      </c>
      <c r="Y2136">
        <v>46.862699999999997</v>
      </c>
      <c r="AA2136" s="2">
        <v>35860</v>
      </c>
      <c r="AB2136">
        <v>572.54</v>
      </c>
      <c r="AC2136">
        <f t="shared" si="304"/>
        <v>-8.2109201773835627E-3</v>
      </c>
      <c r="AD2136">
        <f t="shared" si="299"/>
        <v>-8.4269201773835619E-3</v>
      </c>
      <c r="AE2136">
        <f>Sheet2!$B$17+Sheet2!$B$18*'Portfolio allocation'!K2136</f>
        <v>1.7673660142804734E-2</v>
      </c>
      <c r="AF2136">
        <f t="shared" si="305"/>
        <v>-2.6100580320188298E-2</v>
      </c>
      <c r="AH2136" s="2">
        <v>35860</v>
      </c>
      <c r="AI2136">
        <v>5.7160000000000002</v>
      </c>
      <c r="AJ2136">
        <v>5.4</v>
      </c>
      <c r="AK2136">
        <v>1.0696300000000001</v>
      </c>
      <c r="AR2136" s="3"/>
    </row>
    <row r="2137" spans="1:44" hidden="1" outlineLevel="1" x14ac:dyDescent="0.2">
      <c r="A2137" s="2">
        <v>35863</v>
      </c>
      <c r="B2137">
        <v>20.23</v>
      </c>
      <c r="E2137" s="2">
        <v>35863</v>
      </c>
      <c r="F2137">
        <v>1052.31</v>
      </c>
      <c r="G2137">
        <f t="shared" si="300"/>
        <v>-3.2016974680068033E-3</v>
      </c>
      <c r="H2137" s="2">
        <v>35863</v>
      </c>
      <c r="I2137">
        <v>1412.58</v>
      </c>
      <c r="J2137">
        <f t="shared" si="301"/>
        <v>-3.1896125890903404E-3</v>
      </c>
      <c r="K2137">
        <f t="shared" si="297"/>
        <v>-3.4056125890903404E-3</v>
      </c>
      <c r="L2137">
        <v>1.1146588336236034E-2</v>
      </c>
      <c r="N2137" s="2">
        <v>35863</v>
      </c>
      <c r="O2137">
        <v>19.898399999999999</v>
      </c>
      <c r="Q2137" s="2">
        <v>35863</v>
      </c>
      <c r="R2137">
        <v>20464.91</v>
      </c>
      <c r="S2137" s="8">
        <f t="shared" si="302"/>
        <v>-3.8142189200824905E-2</v>
      </c>
      <c r="T2137" s="9">
        <f t="shared" si="298"/>
        <v>-3.8358189200824906E-2</v>
      </c>
      <c r="U2137" s="3">
        <f>Sheet1!$B$17+Sheet1!$B$18*'Portfolio allocation'!K2137</f>
        <v>-3.4192061875505824E-3</v>
      </c>
      <c r="V2137" s="13">
        <f t="shared" si="303"/>
        <v>-3.4938983013274326E-2</v>
      </c>
      <c r="W2137" s="13"/>
      <c r="X2137" s="2">
        <v>35863</v>
      </c>
      <c r="Y2137">
        <v>45.907600000000002</v>
      </c>
      <c r="AA2137" s="2">
        <v>35863</v>
      </c>
      <c r="AB2137">
        <v>560.87</v>
      </c>
      <c r="AC2137">
        <f t="shared" si="304"/>
        <v>-2.0382855346351314E-2</v>
      </c>
      <c r="AD2137">
        <f t="shared" si="299"/>
        <v>-2.0598455346351314E-2</v>
      </c>
      <c r="AE2137">
        <f>Sheet2!$B$17+Sheet2!$B$18*'Portfolio allocation'!K2137</f>
        <v>-2.9749705878899932E-3</v>
      </c>
      <c r="AF2137">
        <f t="shared" si="305"/>
        <v>-1.762348475846132E-2</v>
      </c>
      <c r="AH2137" s="2">
        <v>35863</v>
      </c>
      <c r="AI2137">
        <v>5.6550000000000002</v>
      </c>
      <c r="AJ2137">
        <v>5.39</v>
      </c>
      <c r="AK2137">
        <v>1.0724199999999999</v>
      </c>
      <c r="AR2137" s="3"/>
    </row>
    <row r="2138" spans="1:44" hidden="1" outlineLevel="1" x14ac:dyDescent="0.2">
      <c r="A2138" s="2">
        <v>35864</v>
      </c>
      <c r="B2138">
        <v>19.43</v>
      </c>
      <c r="E2138" s="2">
        <v>35864</v>
      </c>
      <c r="F2138">
        <v>1064.25</v>
      </c>
      <c r="G2138">
        <f t="shared" si="300"/>
        <v>1.1346466345468542E-2</v>
      </c>
      <c r="H2138" s="2">
        <v>35864</v>
      </c>
      <c r="I2138">
        <v>1428.63</v>
      </c>
      <c r="J2138">
        <f t="shared" si="301"/>
        <v>1.1362188336236034E-2</v>
      </c>
      <c r="K2138">
        <f t="shared" si="297"/>
        <v>1.1146588336236034E-2</v>
      </c>
      <c r="L2138">
        <v>3.9356298159773642E-3</v>
      </c>
      <c r="N2138" s="2">
        <v>35864</v>
      </c>
      <c r="O2138">
        <v>20.375</v>
      </c>
      <c r="Q2138" s="2">
        <v>35864</v>
      </c>
      <c r="R2138">
        <v>20955.05</v>
      </c>
      <c r="S2138" s="8">
        <f t="shared" si="302"/>
        <v>2.3950264135048638E-2</v>
      </c>
      <c r="T2138" s="9">
        <f t="shared" si="298"/>
        <v>2.3734664135048638E-2</v>
      </c>
      <c r="U2138" s="3">
        <f>Sheet1!$B$17+Sheet1!$B$18*'Portfolio allocation'!K2138</f>
        <v>1.3275447515799852E-2</v>
      </c>
      <c r="V2138" s="13">
        <f t="shared" si="303"/>
        <v>1.0459216619248786E-2</v>
      </c>
      <c r="W2138" s="13"/>
      <c r="X2138" s="2">
        <v>35864</v>
      </c>
      <c r="Y2138">
        <v>46.564300000000003</v>
      </c>
      <c r="AA2138" s="2">
        <v>35864</v>
      </c>
      <c r="AB2138">
        <v>568.89</v>
      </c>
      <c r="AC2138">
        <f t="shared" si="304"/>
        <v>1.4299213721539639E-2</v>
      </c>
      <c r="AD2138">
        <f t="shared" si="299"/>
        <v>1.4084013721539638E-2</v>
      </c>
      <c r="AE2138">
        <f>Sheet2!$B$17+Sheet2!$B$18*'Portfolio allocation'!K2138</f>
        <v>9.9652177351334231E-3</v>
      </c>
      <c r="AF2138">
        <f t="shared" si="305"/>
        <v>4.1187959864062151E-3</v>
      </c>
      <c r="AH2138" s="2">
        <v>35864</v>
      </c>
      <c r="AI2138">
        <v>5.6529999999999996</v>
      </c>
      <c r="AJ2138">
        <v>5.38</v>
      </c>
      <c r="AK2138">
        <v>1.0698099999999999</v>
      </c>
      <c r="AR2138" s="3"/>
    </row>
    <row r="2139" spans="1:44" hidden="1" outlineLevel="1" x14ac:dyDescent="0.2">
      <c r="A2139" s="2">
        <v>35865</v>
      </c>
      <c r="B2139">
        <v>18.89</v>
      </c>
      <c r="E2139" s="2">
        <v>35865</v>
      </c>
      <c r="F2139">
        <v>1068.47</v>
      </c>
      <c r="G2139">
        <f t="shared" si="300"/>
        <v>3.9652337326756548E-3</v>
      </c>
      <c r="H2139" s="2">
        <v>35865</v>
      </c>
      <c r="I2139">
        <v>1434.56</v>
      </c>
      <c r="J2139">
        <f t="shared" si="301"/>
        <v>4.1508298159773638E-3</v>
      </c>
      <c r="K2139">
        <f t="shared" si="297"/>
        <v>3.9356298159773642E-3</v>
      </c>
      <c r="L2139">
        <v>1.2978589337497442E-3</v>
      </c>
      <c r="N2139" s="2">
        <v>35865</v>
      </c>
      <c r="O2139">
        <v>20.171900000000001</v>
      </c>
      <c r="Q2139" s="2">
        <v>35865</v>
      </c>
      <c r="R2139">
        <v>20746.14</v>
      </c>
      <c r="S2139" s="8">
        <f t="shared" si="302"/>
        <v>-9.96943457543642E-3</v>
      </c>
      <c r="T2139" s="9">
        <f t="shared" si="298"/>
        <v>-1.018463457543642E-2</v>
      </c>
      <c r="U2139" s="3">
        <f>Sheet1!$B$17+Sheet1!$B$18*'Portfolio allocation'!K2139</f>
        <v>5.0028531513674618E-3</v>
      </c>
      <c r="V2139" s="13">
        <f t="shared" si="303"/>
        <v>-1.5187487726803882E-2</v>
      </c>
      <c r="W2139" s="13"/>
      <c r="X2139" s="2">
        <v>35865</v>
      </c>
      <c r="Y2139">
        <v>47.340299999999999</v>
      </c>
      <c r="AA2139" s="2">
        <v>35865</v>
      </c>
      <c r="AB2139">
        <v>578.37</v>
      </c>
      <c r="AC2139">
        <f t="shared" si="304"/>
        <v>1.6664029953066484E-2</v>
      </c>
      <c r="AD2139">
        <f t="shared" si="299"/>
        <v>1.6449229953066483E-2</v>
      </c>
      <c r="AE2139">
        <f>Sheet2!$B$17+Sheet2!$B$18*'Portfolio allocation'!K2139</f>
        <v>3.5530494507290699E-3</v>
      </c>
      <c r="AF2139">
        <f t="shared" si="305"/>
        <v>1.2896180502337413E-2</v>
      </c>
      <c r="AH2139" s="2">
        <v>35865</v>
      </c>
      <c r="AI2139">
        <v>5.6340000000000003</v>
      </c>
      <c r="AJ2139">
        <v>5.37</v>
      </c>
      <c r="AK2139">
        <v>1.0667</v>
      </c>
      <c r="AR2139" s="3"/>
    </row>
    <row r="2140" spans="1:44" hidden="1" outlineLevel="1" x14ac:dyDescent="0.2">
      <c r="A2140" s="2">
        <v>35866</v>
      </c>
      <c r="B2140">
        <v>18.25</v>
      </c>
      <c r="E2140" s="2">
        <v>35866</v>
      </c>
      <c r="F2140">
        <v>1069.92</v>
      </c>
      <c r="G2140">
        <f t="shared" si="300"/>
        <v>1.3570806854661388E-3</v>
      </c>
      <c r="H2140" s="2">
        <v>35866</v>
      </c>
      <c r="I2140">
        <v>1436.73</v>
      </c>
      <c r="J2140">
        <f t="shared" si="301"/>
        <v>1.5126589337497443E-3</v>
      </c>
      <c r="K2140">
        <f t="shared" si="297"/>
        <v>1.2978589337497442E-3</v>
      </c>
      <c r="L2140">
        <v>-1.4246835021194033E-3</v>
      </c>
      <c r="N2140" s="2">
        <v>35866</v>
      </c>
      <c r="O2140">
        <v>20.468800000000002</v>
      </c>
      <c r="Q2140" s="2">
        <v>35866</v>
      </c>
      <c r="R2140">
        <v>21051.46</v>
      </c>
      <c r="S2140" s="8">
        <f t="shared" si="302"/>
        <v>1.4716954575646257E-2</v>
      </c>
      <c r="T2140" s="9">
        <f t="shared" si="298"/>
        <v>1.4502154575646258E-2</v>
      </c>
      <c r="U2140" s="3">
        <f>Sheet1!$B$17+Sheet1!$B$18*'Portfolio allocation'!K2140</f>
        <v>1.976735545271831E-3</v>
      </c>
      <c r="V2140" s="13">
        <f t="shared" si="303"/>
        <v>1.2525419030374426E-2</v>
      </c>
      <c r="W2140" s="13"/>
      <c r="X2140" s="2">
        <v>35866</v>
      </c>
      <c r="Y2140">
        <v>47.877600000000001</v>
      </c>
      <c r="AA2140" s="2">
        <v>35866</v>
      </c>
      <c r="AB2140">
        <v>584.92999999999995</v>
      </c>
      <c r="AC2140">
        <f t="shared" si="304"/>
        <v>1.1342220377958734E-2</v>
      </c>
      <c r="AD2140">
        <f t="shared" si="299"/>
        <v>1.1128620377958734E-2</v>
      </c>
      <c r="AE2140">
        <f>Sheet2!$B$17+Sheet2!$B$18*'Portfolio allocation'!K2140</f>
        <v>1.2074762866306995E-3</v>
      </c>
      <c r="AF2140">
        <f t="shared" si="305"/>
        <v>9.9211440913280352E-3</v>
      </c>
      <c r="AH2140" s="2">
        <v>35866</v>
      </c>
      <c r="AI2140">
        <v>5.5620000000000003</v>
      </c>
      <c r="AJ2140">
        <v>5.34</v>
      </c>
      <c r="AK2140">
        <v>1.07168</v>
      </c>
      <c r="AR2140" s="3"/>
    </row>
    <row r="2141" spans="1:44" hidden="1" outlineLevel="1" x14ac:dyDescent="0.2">
      <c r="A2141" s="2">
        <v>35867</v>
      </c>
      <c r="B2141">
        <v>18.71</v>
      </c>
      <c r="E2141" s="2">
        <v>35867</v>
      </c>
      <c r="F2141">
        <v>1068.6099999999999</v>
      </c>
      <c r="G2141">
        <f t="shared" si="300"/>
        <v>-1.2243906086437661E-3</v>
      </c>
      <c r="H2141" s="2">
        <v>35867</v>
      </c>
      <c r="I2141">
        <v>1434.99</v>
      </c>
      <c r="J2141">
        <f t="shared" si="301"/>
        <v>-1.2110835021194033E-3</v>
      </c>
      <c r="K2141">
        <f t="shared" si="297"/>
        <v>-1.4246835021194033E-3</v>
      </c>
      <c r="L2141">
        <v>9.7791009972193945E-3</v>
      </c>
      <c r="N2141" s="2">
        <v>35867</v>
      </c>
      <c r="O2141">
        <v>20.593800000000002</v>
      </c>
      <c r="Q2141" s="2">
        <v>35867</v>
      </c>
      <c r="R2141">
        <v>21180.02</v>
      </c>
      <c r="S2141" s="8">
        <f t="shared" si="302"/>
        <v>6.1069398512028084E-3</v>
      </c>
      <c r="T2141" s="9">
        <f t="shared" si="298"/>
        <v>5.8933398512028088E-3</v>
      </c>
      <c r="U2141" s="3">
        <f>Sheet1!$B$17+Sheet1!$B$18*'Portfolio allocation'!K2141</f>
        <v>-1.1466341355582314E-3</v>
      </c>
      <c r="V2141" s="13">
        <f t="shared" si="303"/>
        <v>7.0399739867610407E-3</v>
      </c>
      <c r="W2141" s="13"/>
      <c r="X2141" s="2">
        <v>35867</v>
      </c>
      <c r="Y2141">
        <v>47.579099999999997</v>
      </c>
      <c r="AA2141" s="2">
        <v>35867</v>
      </c>
      <c r="AB2141">
        <v>581.29</v>
      </c>
      <c r="AC2141">
        <f t="shared" si="304"/>
        <v>-6.2229668507342017E-3</v>
      </c>
      <c r="AD2141">
        <f t="shared" si="299"/>
        <v>-6.4369668507342015E-3</v>
      </c>
      <c r="AE2141">
        <f>Sheet2!$B$17+Sheet2!$B$18*'Portfolio allocation'!K2141</f>
        <v>-1.2134779056836519E-3</v>
      </c>
      <c r="AF2141">
        <f t="shared" si="305"/>
        <v>-5.2234889450505501E-3</v>
      </c>
      <c r="AH2141" s="2">
        <v>35867</v>
      </c>
      <c r="AI2141">
        <v>5.58</v>
      </c>
      <c r="AJ2141">
        <v>5.35</v>
      </c>
      <c r="AK2141">
        <v>1.07833</v>
      </c>
      <c r="AR2141" s="3"/>
    </row>
    <row r="2142" spans="1:44" hidden="1" outlineLevel="1" x14ac:dyDescent="0.2">
      <c r="A2142" s="2">
        <v>35870</v>
      </c>
      <c r="B2142">
        <v>18.510000000000002</v>
      </c>
      <c r="E2142" s="2">
        <v>35870</v>
      </c>
      <c r="F2142">
        <v>1079.27</v>
      </c>
      <c r="G2142">
        <f t="shared" si="300"/>
        <v>9.9755757479342844E-3</v>
      </c>
      <c r="H2142" s="2">
        <v>35870</v>
      </c>
      <c r="I2142">
        <v>1449.33</v>
      </c>
      <c r="J2142">
        <f t="shared" si="301"/>
        <v>9.9931009972193952E-3</v>
      </c>
      <c r="K2142">
        <f t="shared" si="297"/>
        <v>9.7791009972193945E-3</v>
      </c>
      <c r="L2142">
        <v>8.7695890100949699E-4</v>
      </c>
      <c r="N2142" s="2">
        <v>35870</v>
      </c>
      <c r="O2142">
        <v>20.5</v>
      </c>
      <c r="Q2142" s="2">
        <v>35870</v>
      </c>
      <c r="R2142">
        <v>21083.61</v>
      </c>
      <c r="S2142" s="8">
        <f t="shared" si="302"/>
        <v>-4.5519314901496521E-3</v>
      </c>
      <c r="T2142" s="9">
        <f t="shared" si="298"/>
        <v>-4.7659314901496519E-3</v>
      </c>
      <c r="U2142" s="3">
        <f>Sheet1!$B$17+Sheet1!$B$18*'Portfolio allocation'!K2142</f>
        <v>1.1706631383742016E-2</v>
      </c>
      <c r="V2142" s="13">
        <f t="shared" si="303"/>
        <v>-1.6472562873891667E-2</v>
      </c>
      <c r="W2142" s="13"/>
      <c r="X2142" s="2">
        <v>35870</v>
      </c>
      <c r="Y2142">
        <v>48.355200000000004</v>
      </c>
      <c r="AA2142" s="2">
        <v>35870</v>
      </c>
      <c r="AB2142">
        <v>590.77</v>
      </c>
      <c r="AC2142">
        <f t="shared" si="304"/>
        <v>1.6308555110186029E-2</v>
      </c>
      <c r="AD2142">
        <f t="shared" si="299"/>
        <v>1.6095355110186029E-2</v>
      </c>
      <c r="AE2142">
        <f>Sheet2!$B$17+Sheet2!$B$18*'Portfolio allocation'!K2142</f>
        <v>8.7492131055224819E-3</v>
      </c>
      <c r="AF2142">
        <f t="shared" si="305"/>
        <v>7.3461420046635473E-3</v>
      </c>
      <c r="AH2142" s="2">
        <v>35870</v>
      </c>
      <c r="AI2142">
        <v>5.5430000000000001</v>
      </c>
      <c r="AJ2142">
        <v>5.33</v>
      </c>
      <c r="AK2142">
        <v>1.07589</v>
      </c>
      <c r="AR2142" s="3"/>
    </row>
    <row r="2143" spans="1:44" hidden="1" outlineLevel="1" x14ac:dyDescent="0.2">
      <c r="A2143" s="2">
        <v>35871</v>
      </c>
      <c r="B2143">
        <v>18.66</v>
      </c>
      <c r="E2143" s="2">
        <v>35871</v>
      </c>
      <c r="F2143">
        <v>1080.45</v>
      </c>
      <c r="G2143">
        <f t="shared" si="300"/>
        <v>1.093331603769343E-3</v>
      </c>
      <c r="H2143" s="2">
        <v>35871</v>
      </c>
      <c r="I2143">
        <v>1450.91</v>
      </c>
      <c r="J2143">
        <f t="shared" si="301"/>
        <v>1.090158901009497E-3</v>
      </c>
      <c r="K2143">
        <f t="shared" si="297"/>
        <v>8.7695890100949699E-4</v>
      </c>
      <c r="L2143">
        <v>4.5274516655064469E-3</v>
      </c>
      <c r="N2143" s="2">
        <v>35871</v>
      </c>
      <c r="O2143">
        <v>20.093800000000002</v>
      </c>
      <c r="Q2143" s="2">
        <v>35871</v>
      </c>
      <c r="R2143">
        <v>20665.79</v>
      </c>
      <c r="S2143" s="8">
        <f t="shared" si="302"/>
        <v>-1.9817289354147616E-2</v>
      </c>
      <c r="T2143" s="9">
        <f t="shared" si="298"/>
        <v>-2.0030489354147616E-2</v>
      </c>
      <c r="U2143" s="3">
        <f>Sheet1!$B$17+Sheet1!$B$18*'Portfolio allocation'!K2143</f>
        <v>1.493868360686851E-3</v>
      </c>
      <c r="V2143" s="13">
        <f t="shared" si="303"/>
        <v>-2.1524357714834467E-2</v>
      </c>
      <c r="W2143" s="13"/>
      <c r="X2143" s="2">
        <v>35871</v>
      </c>
      <c r="Y2143">
        <v>48.176099999999998</v>
      </c>
      <c r="AA2143" s="2">
        <v>35871</v>
      </c>
      <c r="AB2143">
        <v>588.58000000000004</v>
      </c>
      <c r="AC2143">
        <f t="shared" si="304"/>
        <v>-3.7070264231425787E-3</v>
      </c>
      <c r="AD2143">
        <f t="shared" si="299"/>
        <v>-3.9214264231425787E-3</v>
      </c>
      <c r="AE2143">
        <f>Sheet2!$B$17+Sheet2!$B$18*'Portfolio allocation'!K2143</f>
        <v>8.3320123938705596E-4</v>
      </c>
      <c r="AF2143">
        <f t="shared" si="305"/>
        <v>-4.7546276625296344E-3</v>
      </c>
      <c r="AH2143" s="2">
        <v>35871</v>
      </c>
      <c r="AI2143">
        <v>5.5549999999999997</v>
      </c>
      <c r="AJ2143">
        <v>5.36</v>
      </c>
      <c r="AK2143">
        <v>1.0799700000000001</v>
      </c>
      <c r="AR2143" s="3"/>
    </row>
    <row r="2144" spans="1:44" hidden="1" outlineLevel="1" x14ac:dyDescent="0.2">
      <c r="A2144" s="2">
        <v>35872</v>
      </c>
      <c r="B2144">
        <v>18.29</v>
      </c>
      <c r="E2144" s="2">
        <v>35872</v>
      </c>
      <c r="F2144">
        <v>1085.52</v>
      </c>
      <c r="G2144">
        <f t="shared" si="300"/>
        <v>4.6924892405941776E-3</v>
      </c>
      <c r="H2144" s="2">
        <v>35872</v>
      </c>
      <c r="I2144">
        <v>1457.79</v>
      </c>
      <c r="J2144">
        <f t="shared" si="301"/>
        <v>4.7418516655064469E-3</v>
      </c>
      <c r="K2144">
        <f t="shared" si="297"/>
        <v>4.5274516655064469E-3</v>
      </c>
      <c r="L2144">
        <v>3.7093475905309349E-3</v>
      </c>
      <c r="N2144" s="2">
        <v>35872</v>
      </c>
      <c r="O2144">
        <v>20.4375</v>
      </c>
      <c r="Q2144" s="2">
        <v>35872</v>
      </c>
      <c r="R2144">
        <v>21019.32</v>
      </c>
      <c r="S2144" s="8">
        <f t="shared" si="302"/>
        <v>1.7107015991162156E-2</v>
      </c>
      <c r="T2144" s="9">
        <f t="shared" si="298"/>
        <v>1.6892615991162156E-2</v>
      </c>
      <c r="U2144" s="3">
        <f>Sheet1!$B$17+Sheet1!$B$18*'Portfolio allocation'!K2144</f>
        <v>5.6818061759074806E-3</v>
      </c>
      <c r="V2144" s="13">
        <f t="shared" si="303"/>
        <v>1.1210809815254675E-2</v>
      </c>
      <c r="W2144" s="13"/>
      <c r="X2144" s="2">
        <v>35872</v>
      </c>
      <c r="Y2144">
        <v>48.504399999999997</v>
      </c>
      <c r="AA2144" s="2">
        <v>35872</v>
      </c>
      <c r="AB2144">
        <v>592.59</v>
      </c>
      <c r="AC2144">
        <f t="shared" si="304"/>
        <v>6.8130075775594268E-3</v>
      </c>
      <c r="AD2144">
        <f t="shared" si="299"/>
        <v>6.5986075775594268E-3</v>
      </c>
      <c r="AE2144">
        <f>Sheet2!$B$17+Sheet2!$B$18*'Portfolio allocation'!K2144</f>
        <v>4.0793125380712749E-3</v>
      </c>
      <c r="AF2144">
        <f t="shared" si="305"/>
        <v>2.5192950394881519E-3</v>
      </c>
      <c r="AH2144" s="2">
        <v>35872</v>
      </c>
      <c r="AI2144">
        <v>5.5730000000000004</v>
      </c>
      <c r="AJ2144">
        <v>5.36</v>
      </c>
      <c r="AK2144">
        <v>1.0726800000000001</v>
      </c>
      <c r="AR2144" s="3"/>
    </row>
    <row r="2145" spans="1:44" hidden="1" outlineLevel="1" x14ac:dyDescent="0.2">
      <c r="A2145" s="2">
        <v>35873</v>
      </c>
      <c r="B2145">
        <v>17.760000000000002</v>
      </c>
      <c r="E2145" s="2">
        <v>35873</v>
      </c>
      <c r="F2145">
        <v>1089.74</v>
      </c>
      <c r="G2145">
        <f t="shared" si="300"/>
        <v>3.8875377699167935E-3</v>
      </c>
      <c r="H2145" s="2">
        <v>35873</v>
      </c>
      <c r="I2145">
        <v>1463.51</v>
      </c>
      <c r="J2145">
        <f t="shared" si="301"/>
        <v>3.9237475905309349E-3</v>
      </c>
      <c r="K2145">
        <f t="shared" si="297"/>
        <v>3.7093475905309349E-3</v>
      </c>
      <c r="L2145">
        <v>8.4356362799024743E-3</v>
      </c>
      <c r="N2145" s="2">
        <v>35873</v>
      </c>
      <c r="O2145">
        <v>20.5</v>
      </c>
      <c r="Q2145" s="2">
        <v>35873</v>
      </c>
      <c r="R2145">
        <v>21083.61</v>
      </c>
      <c r="S2145" s="8">
        <f t="shared" si="302"/>
        <v>3.0586146459543606E-3</v>
      </c>
      <c r="T2145" s="9">
        <f t="shared" si="298"/>
        <v>2.8442146459543606E-3</v>
      </c>
      <c r="U2145" s="3">
        <f>Sheet1!$B$17+Sheet1!$B$18*'Portfolio allocation'!K2145</f>
        <v>4.7432564475810984E-3</v>
      </c>
      <c r="V2145" s="13">
        <f t="shared" si="303"/>
        <v>-1.8990418016267378E-3</v>
      </c>
      <c r="W2145" s="13"/>
      <c r="X2145" s="2">
        <v>35873</v>
      </c>
      <c r="Y2145">
        <v>49.131300000000003</v>
      </c>
      <c r="AA2145" s="2">
        <v>35873</v>
      </c>
      <c r="AB2145">
        <v>600.25</v>
      </c>
      <c r="AC2145">
        <f t="shared" si="304"/>
        <v>1.2926306552591083E-2</v>
      </c>
      <c r="AD2145">
        <f t="shared" si="299"/>
        <v>1.2711506552591083E-2</v>
      </c>
      <c r="AE2145">
        <f>Sheet2!$B$17+Sheet2!$B$18*'Portfolio allocation'!K2145</f>
        <v>3.3518335228804128E-3</v>
      </c>
      <c r="AF2145">
        <f t="shared" si="305"/>
        <v>9.3596730297106703E-3</v>
      </c>
      <c r="AH2145" s="2">
        <v>35873</v>
      </c>
      <c r="AI2145">
        <v>5.57</v>
      </c>
      <c r="AJ2145">
        <v>5.37</v>
      </c>
      <c r="AK2145">
        <v>1.07195</v>
      </c>
      <c r="AR2145" s="3"/>
    </row>
    <row r="2146" spans="1:44" hidden="1" outlineLevel="1" x14ac:dyDescent="0.2">
      <c r="A2146" s="2">
        <v>35874</v>
      </c>
      <c r="B2146">
        <v>18.690000000000001</v>
      </c>
      <c r="E2146" s="2">
        <v>35874</v>
      </c>
      <c r="F2146">
        <v>1099.1600000000001</v>
      </c>
      <c r="G2146">
        <f t="shared" si="300"/>
        <v>8.6442637693395774E-3</v>
      </c>
      <c r="H2146" s="2">
        <v>35874</v>
      </c>
      <c r="I2146">
        <v>1476.17</v>
      </c>
      <c r="J2146">
        <f t="shared" si="301"/>
        <v>8.6504362799024737E-3</v>
      </c>
      <c r="K2146">
        <f t="shared" si="297"/>
        <v>8.4356362799024743E-3</v>
      </c>
      <c r="L2146">
        <v>-3.4796065818978837E-3</v>
      </c>
      <c r="N2146" s="2">
        <v>35874</v>
      </c>
      <c r="O2146">
        <v>20.453099999999999</v>
      </c>
      <c r="Q2146" s="2">
        <v>35874</v>
      </c>
      <c r="R2146">
        <v>21035.39</v>
      </c>
      <c r="S2146" s="8">
        <f t="shared" si="302"/>
        <v>-2.2870846121703092E-3</v>
      </c>
      <c r="T2146" s="9">
        <f t="shared" si="298"/>
        <v>-2.501884612170309E-3</v>
      </c>
      <c r="U2146" s="3">
        <f>Sheet1!$B$17+Sheet1!$B$18*'Portfolio allocation'!K2146</f>
        <v>1.0165374612112296E-2</v>
      </c>
      <c r="V2146" s="13">
        <f t="shared" si="303"/>
        <v>-1.2667259224282605E-2</v>
      </c>
      <c r="W2146" s="13"/>
      <c r="X2146" s="2">
        <v>35874</v>
      </c>
      <c r="Y2146">
        <v>48.743200000000002</v>
      </c>
      <c r="AA2146" s="2">
        <v>35874</v>
      </c>
      <c r="AB2146">
        <v>595.51</v>
      </c>
      <c r="AC2146">
        <f t="shared" si="304"/>
        <v>-7.8967097042899059E-3</v>
      </c>
      <c r="AD2146">
        <f t="shared" si="299"/>
        <v>-8.1111097042899059E-3</v>
      </c>
      <c r="AE2146">
        <f>Sheet2!$B$17+Sheet2!$B$18*'Portfolio allocation'!K2146</f>
        <v>7.5545700039994406E-3</v>
      </c>
      <c r="AF2146">
        <f t="shared" si="305"/>
        <v>-1.5665679708289346E-2</v>
      </c>
      <c r="AH2146" s="2">
        <v>35874</v>
      </c>
      <c r="AI2146">
        <v>5.5659999999999998</v>
      </c>
      <c r="AJ2146">
        <v>5.36</v>
      </c>
      <c r="AK2146">
        <v>1.0684499999999999</v>
      </c>
      <c r="AR2146" s="3"/>
    </row>
    <row r="2147" spans="1:44" hidden="1" outlineLevel="1" x14ac:dyDescent="0.2">
      <c r="A2147" s="2">
        <v>35877</v>
      </c>
      <c r="B2147">
        <v>19.98</v>
      </c>
      <c r="E2147" s="2">
        <v>35877</v>
      </c>
      <c r="F2147">
        <v>1095.55</v>
      </c>
      <c r="G2147">
        <f t="shared" si="300"/>
        <v>-3.2843262127444373E-3</v>
      </c>
      <c r="H2147" s="2">
        <v>35877</v>
      </c>
      <c r="I2147">
        <v>1471.35</v>
      </c>
      <c r="J2147">
        <f t="shared" si="301"/>
        <v>-3.2652065818978837E-3</v>
      </c>
      <c r="K2147">
        <f t="shared" si="297"/>
        <v>-3.4796065818978837E-3</v>
      </c>
      <c r="L2147">
        <v>9.0084225779047435E-3</v>
      </c>
      <c r="N2147" s="2">
        <v>35877</v>
      </c>
      <c r="O2147">
        <v>20.968699999999998</v>
      </c>
      <c r="Q2147" s="2">
        <v>35877</v>
      </c>
      <c r="R2147">
        <v>21565.7</v>
      </c>
      <c r="S2147" s="8">
        <f t="shared" si="302"/>
        <v>2.5210371664133646E-2</v>
      </c>
      <c r="T2147" s="9">
        <f t="shared" si="298"/>
        <v>2.4995971664133646E-2</v>
      </c>
      <c r="U2147" s="3">
        <f>Sheet1!$B$17+Sheet1!$B$18*'Portfolio allocation'!K2147</f>
        <v>-3.5040939713565527E-3</v>
      </c>
      <c r="V2147" s="13">
        <f t="shared" si="303"/>
        <v>2.85000656354902E-2</v>
      </c>
      <c r="W2147" s="13"/>
      <c r="X2147" s="2">
        <v>35877</v>
      </c>
      <c r="Y2147">
        <v>48.414900000000003</v>
      </c>
      <c r="AA2147" s="2">
        <v>35877</v>
      </c>
      <c r="AB2147">
        <v>591.5</v>
      </c>
      <c r="AC2147">
        <f t="shared" si="304"/>
        <v>-6.7337240348608329E-3</v>
      </c>
      <c r="AD2147">
        <f t="shared" si="299"/>
        <v>-6.9481240348608329E-3</v>
      </c>
      <c r="AE2147">
        <f>Sheet2!$B$17+Sheet2!$B$18*'Portfolio allocation'!K2147</f>
        <v>-3.0407679340519501E-3</v>
      </c>
      <c r="AF2147">
        <f t="shared" si="305"/>
        <v>-3.9073561008088828E-3</v>
      </c>
      <c r="AH2147" s="2">
        <v>35877</v>
      </c>
      <c r="AI2147">
        <v>5.5720000000000001</v>
      </c>
      <c r="AJ2147">
        <v>5.36</v>
      </c>
      <c r="AK2147">
        <v>1.0716000000000001</v>
      </c>
      <c r="AR2147" s="3"/>
    </row>
    <row r="2148" spans="1:44" hidden="1" outlineLevel="1" x14ac:dyDescent="0.2">
      <c r="A2148" s="2">
        <v>35878</v>
      </c>
      <c r="B2148">
        <v>20.51</v>
      </c>
      <c r="E2148" s="2">
        <v>35878</v>
      </c>
      <c r="F2148">
        <v>1105.6500000000001</v>
      </c>
      <c r="G2148">
        <f t="shared" si="300"/>
        <v>9.2191136871893065E-3</v>
      </c>
      <c r="H2148" s="2">
        <v>35878</v>
      </c>
      <c r="I2148">
        <v>1484.92</v>
      </c>
      <c r="J2148">
        <f t="shared" si="301"/>
        <v>9.2228225779047435E-3</v>
      </c>
      <c r="K2148">
        <f t="shared" si="297"/>
        <v>9.0084225779047435E-3</v>
      </c>
      <c r="L2148">
        <v>-3.5617816555774525E-3</v>
      </c>
      <c r="N2148" s="2">
        <v>35878</v>
      </c>
      <c r="O2148">
        <v>21.234400000000001</v>
      </c>
      <c r="Q2148" s="2">
        <v>35878</v>
      </c>
      <c r="R2148">
        <v>21838.89</v>
      </c>
      <c r="S2148" s="8">
        <f t="shared" si="302"/>
        <v>1.2667801184288008E-2</v>
      </c>
      <c r="T2148" s="9">
        <f t="shared" si="298"/>
        <v>1.2453401184288008E-2</v>
      </c>
      <c r="U2148" s="3">
        <f>Sheet1!$B$17+Sheet1!$B$18*'Portfolio allocation'!K2148</f>
        <v>1.0822489569515724E-2</v>
      </c>
      <c r="V2148" s="13">
        <f t="shared" si="303"/>
        <v>1.6309116147722839E-3</v>
      </c>
      <c r="W2148" s="13"/>
      <c r="X2148" s="2">
        <v>35878</v>
      </c>
      <c r="Y2148">
        <v>49.429699999999997</v>
      </c>
      <c r="AA2148" s="2">
        <v>35878</v>
      </c>
      <c r="AB2148">
        <v>603.9</v>
      </c>
      <c r="AC2148">
        <f t="shared" si="304"/>
        <v>2.0963651732882393E-2</v>
      </c>
      <c r="AD2148">
        <f t="shared" si="299"/>
        <v>2.0748851732882392E-2</v>
      </c>
      <c r="AE2148">
        <f>Sheet2!$B$17+Sheet2!$B$18*'Portfolio allocation'!K2148</f>
        <v>8.0639061932831629E-3</v>
      </c>
      <c r="AF2148">
        <f t="shared" si="305"/>
        <v>1.2684945539599229E-2</v>
      </c>
      <c r="AH2148" s="2">
        <v>35878</v>
      </c>
      <c r="AI2148">
        <v>5.5720000000000001</v>
      </c>
      <c r="AJ2148">
        <v>5.37</v>
      </c>
      <c r="AK2148">
        <v>1.07098</v>
      </c>
      <c r="AR2148" s="3"/>
    </row>
    <row r="2149" spans="1:44" hidden="1" outlineLevel="1" x14ac:dyDescent="0.2">
      <c r="A2149" s="2">
        <v>35879</v>
      </c>
      <c r="B2149">
        <v>22.54</v>
      </c>
      <c r="E2149" s="2">
        <v>35879</v>
      </c>
      <c r="F2149">
        <v>1101.93</v>
      </c>
      <c r="G2149">
        <f t="shared" si="300"/>
        <v>-3.3645366978700686E-3</v>
      </c>
      <c r="H2149" s="2">
        <v>35879</v>
      </c>
      <c r="I2149">
        <v>1479.95</v>
      </c>
      <c r="J2149">
        <f t="shared" si="301"/>
        <v>-3.3469816555774523E-3</v>
      </c>
      <c r="K2149">
        <f t="shared" si="297"/>
        <v>-3.5617816555774525E-3</v>
      </c>
      <c r="L2149">
        <v>-1.243061725058287E-3</v>
      </c>
      <c r="N2149" s="2">
        <v>35879</v>
      </c>
      <c r="O2149">
        <v>22.203099999999999</v>
      </c>
      <c r="Q2149" s="2">
        <v>35879</v>
      </c>
      <c r="R2149">
        <v>22835.21</v>
      </c>
      <c r="S2149" s="8">
        <f t="shared" si="302"/>
        <v>4.562136628738922E-2</v>
      </c>
      <c r="T2149" s="9">
        <f t="shared" si="298"/>
        <v>4.5406566287389219E-2</v>
      </c>
      <c r="U2149" s="3">
        <f>Sheet1!$B$17+Sheet1!$B$18*'Portfolio allocation'!K2149</f>
        <v>-3.5983672984750714E-3</v>
      </c>
      <c r="V2149" s="13">
        <f t="shared" si="303"/>
        <v>4.9004933585864288E-2</v>
      </c>
      <c r="W2149" s="13"/>
      <c r="X2149" s="2">
        <v>35879</v>
      </c>
      <c r="Y2149">
        <v>50.623699999999999</v>
      </c>
      <c r="AA2149" s="2">
        <v>35879</v>
      </c>
      <c r="AB2149">
        <v>618.48</v>
      </c>
      <c r="AC2149">
        <f t="shared" si="304"/>
        <v>2.4143070044709392E-2</v>
      </c>
      <c r="AD2149">
        <f t="shared" si="299"/>
        <v>2.3927070044709391E-2</v>
      </c>
      <c r="AE2149">
        <f>Sheet2!$B$17+Sheet2!$B$18*'Portfolio allocation'!K2149</f>
        <v>-3.113840106043562E-3</v>
      </c>
      <c r="AF2149">
        <f t="shared" si="305"/>
        <v>2.7040910150752953E-2</v>
      </c>
      <c r="AH2149" s="2">
        <v>35879</v>
      </c>
      <c r="AI2149">
        <v>5.6390000000000002</v>
      </c>
      <c r="AJ2149">
        <v>5.4</v>
      </c>
      <c r="AK2149">
        <v>1.0723100000000001</v>
      </c>
      <c r="AR2149" s="3"/>
    </row>
    <row r="2150" spans="1:44" hidden="1" outlineLevel="1" x14ac:dyDescent="0.2">
      <c r="A2150" s="2">
        <v>35880</v>
      </c>
      <c r="B2150">
        <v>22.81</v>
      </c>
      <c r="E2150" s="2">
        <v>35880</v>
      </c>
      <c r="F2150">
        <v>1100.8</v>
      </c>
      <c r="G2150">
        <f t="shared" si="300"/>
        <v>-1.0254734874266536E-3</v>
      </c>
      <c r="H2150" s="2">
        <v>35880</v>
      </c>
      <c r="I2150">
        <v>1478.43</v>
      </c>
      <c r="J2150">
        <f t="shared" si="301"/>
        <v>-1.027061725058287E-3</v>
      </c>
      <c r="K2150">
        <f t="shared" si="297"/>
        <v>-1.243061725058287E-3</v>
      </c>
      <c r="L2150">
        <v>-4.9105688142151386E-3</v>
      </c>
      <c r="N2150" s="2">
        <v>35880</v>
      </c>
      <c r="O2150">
        <v>22.0625</v>
      </c>
      <c r="Q2150" s="2">
        <v>35880</v>
      </c>
      <c r="R2150">
        <v>22690.59</v>
      </c>
      <c r="S2150" s="8">
        <f t="shared" si="302"/>
        <v>-6.333202103243174E-3</v>
      </c>
      <c r="T2150" s="9">
        <f t="shared" si="298"/>
        <v>-6.5492021032431741E-3</v>
      </c>
      <c r="U2150" s="3">
        <f>Sheet1!$B$17+Sheet1!$B$18*'Portfolio allocation'!K2150</f>
        <v>-9.3827303000577726E-4</v>
      </c>
      <c r="V2150" s="13">
        <f t="shared" si="303"/>
        <v>-5.6109290732373968E-3</v>
      </c>
      <c r="W2150" s="13"/>
      <c r="X2150" s="2">
        <v>35880</v>
      </c>
      <c r="Y2150">
        <v>50.176000000000002</v>
      </c>
      <c r="AA2150" s="2">
        <v>35880</v>
      </c>
      <c r="AB2150">
        <v>613.01</v>
      </c>
      <c r="AC2150">
        <f t="shared" si="304"/>
        <v>-8.8442633553227346E-3</v>
      </c>
      <c r="AD2150">
        <f t="shared" si="299"/>
        <v>-9.0606633553227348E-3</v>
      </c>
      <c r="AE2150">
        <f>Sheet2!$B$17+Sheet2!$B$18*'Portfolio allocation'!K2150</f>
        <v>-1.0519751879303021E-3</v>
      </c>
      <c r="AF2150">
        <f t="shared" si="305"/>
        <v>-8.0086881673924332E-3</v>
      </c>
      <c r="AH2150" s="2">
        <v>35880</v>
      </c>
      <c r="AI2150">
        <v>5.6849999999999996</v>
      </c>
      <c r="AJ2150">
        <v>5.41</v>
      </c>
      <c r="AK2150">
        <v>1.07426</v>
      </c>
      <c r="AR2150" s="3"/>
    </row>
    <row r="2151" spans="1:44" hidden="1" outlineLevel="1" x14ac:dyDescent="0.2">
      <c r="A2151" s="2">
        <v>35881</v>
      </c>
      <c r="B2151">
        <v>23.47</v>
      </c>
      <c r="E2151" s="2">
        <v>35881</v>
      </c>
      <c r="F2151">
        <v>1095.44</v>
      </c>
      <c r="G2151">
        <f t="shared" si="300"/>
        <v>-4.8691860465115422E-3</v>
      </c>
      <c r="H2151" s="2">
        <v>35881</v>
      </c>
      <c r="I2151">
        <v>1471.49</v>
      </c>
      <c r="J2151">
        <f t="shared" si="301"/>
        <v>-4.6941688142151383E-3</v>
      </c>
      <c r="K2151">
        <f t="shared" si="297"/>
        <v>-4.9105688142151386E-3</v>
      </c>
      <c r="L2151">
        <v>-1.9297498644231519E-3</v>
      </c>
      <c r="N2151" s="2">
        <v>35881</v>
      </c>
      <c r="O2151">
        <v>21.953099999999999</v>
      </c>
      <c r="Q2151" s="2">
        <v>35881</v>
      </c>
      <c r="R2151">
        <v>22578.1</v>
      </c>
      <c r="S2151" s="8">
        <f t="shared" si="302"/>
        <v>-4.9575617028909669E-3</v>
      </c>
      <c r="T2151" s="9">
        <f t="shared" si="298"/>
        <v>-5.1739617028909671E-3</v>
      </c>
      <c r="U2151" s="3">
        <f>Sheet1!$B$17+Sheet1!$B$18*'Portfolio allocation'!K2151</f>
        <v>-5.1457301096765762E-3</v>
      </c>
      <c r="V2151" s="13">
        <f t="shared" si="303"/>
        <v>-2.8231593214390893E-5</v>
      </c>
      <c r="W2151" s="13"/>
      <c r="X2151" s="2">
        <v>35881</v>
      </c>
      <c r="Y2151">
        <v>49.8476</v>
      </c>
      <c r="AA2151" s="2">
        <v>35881</v>
      </c>
      <c r="AB2151">
        <v>609</v>
      </c>
      <c r="AC2151">
        <f t="shared" si="304"/>
        <v>-6.5414919821862316E-3</v>
      </c>
      <c r="AD2151">
        <f t="shared" si="299"/>
        <v>-6.7586919821862315E-3</v>
      </c>
      <c r="AE2151">
        <f>Sheet2!$B$17+Sheet2!$B$18*'Portfolio allocation'!K2151</f>
        <v>-4.3132160581767871E-3</v>
      </c>
      <c r="AF2151">
        <f t="shared" si="305"/>
        <v>-2.4454759240094444E-3</v>
      </c>
      <c r="AH2151" s="2">
        <v>35881</v>
      </c>
      <c r="AI2151">
        <v>5.6829999999999998</v>
      </c>
      <c r="AJ2151">
        <v>5.43</v>
      </c>
      <c r="AK2151">
        <v>1.0712299999999999</v>
      </c>
      <c r="AR2151" s="3"/>
    </row>
    <row r="2152" spans="1:44" hidden="1" outlineLevel="1" x14ac:dyDescent="0.2">
      <c r="A2152" s="2">
        <v>35884</v>
      </c>
      <c r="B2152">
        <v>24.66</v>
      </c>
      <c r="E2152" s="2">
        <v>35884</v>
      </c>
      <c r="F2152">
        <v>1093.55</v>
      </c>
      <c r="G2152">
        <f t="shared" si="300"/>
        <v>-1.7253341123202315E-3</v>
      </c>
      <c r="H2152" s="2">
        <v>35884</v>
      </c>
      <c r="I2152">
        <v>1468.97</v>
      </c>
      <c r="J2152">
        <f t="shared" si="301"/>
        <v>-1.7125498644231518E-3</v>
      </c>
      <c r="K2152">
        <f t="shared" si="297"/>
        <v>-1.9297498644231519E-3</v>
      </c>
      <c r="L2152">
        <v>7.2910625322504651E-3</v>
      </c>
      <c r="N2152" s="2">
        <v>35884</v>
      </c>
      <c r="O2152">
        <v>21.984400000000001</v>
      </c>
      <c r="Q2152" s="2">
        <v>35884</v>
      </c>
      <c r="R2152">
        <v>22610.240000000002</v>
      </c>
      <c r="S2152" s="8">
        <f t="shared" si="302"/>
        <v>1.4235033063014768E-3</v>
      </c>
      <c r="T2152" s="9">
        <f t="shared" si="298"/>
        <v>1.206303306301477E-3</v>
      </c>
      <c r="U2152" s="3">
        <f>Sheet1!$B$17+Sheet1!$B$18*'Portfolio allocation'!K2152</f>
        <v>-1.7260590664769132E-3</v>
      </c>
      <c r="V2152" s="13">
        <f t="shared" si="303"/>
        <v>2.9323623727783902E-3</v>
      </c>
      <c r="W2152" s="13"/>
      <c r="X2152" s="2">
        <v>35884</v>
      </c>
      <c r="Y2152">
        <v>49.310400000000001</v>
      </c>
      <c r="AA2152" s="2">
        <v>35884</v>
      </c>
      <c r="AB2152">
        <v>602.44000000000005</v>
      </c>
      <c r="AC2152">
        <f t="shared" si="304"/>
        <v>-1.0771756978653402E-2</v>
      </c>
      <c r="AD2152">
        <f t="shared" si="299"/>
        <v>-1.0989356978653402E-2</v>
      </c>
      <c r="AE2152">
        <f>Sheet2!$B$17+Sheet2!$B$18*'Portfolio allocation'!K2152</f>
        <v>-1.6625958004524324E-3</v>
      </c>
      <c r="AF2152">
        <f t="shared" si="305"/>
        <v>-9.326761178200969E-3</v>
      </c>
      <c r="AH2152" s="2">
        <v>35884</v>
      </c>
      <c r="AI2152">
        <v>5.7080000000000002</v>
      </c>
      <c r="AJ2152">
        <v>5.44</v>
      </c>
      <c r="AK2152">
        <v>1.0617700000000001</v>
      </c>
      <c r="AR2152" s="3"/>
    </row>
    <row r="2153" spans="1:44" hidden="1" outlineLevel="1" x14ac:dyDescent="0.2">
      <c r="A2153" s="2">
        <v>35885</v>
      </c>
      <c r="B2153">
        <v>24.22</v>
      </c>
      <c r="E2153" s="2">
        <v>35885</v>
      </c>
      <c r="F2153">
        <v>1101.75</v>
      </c>
      <c r="G2153">
        <f t="shared" si="300"/>
        <v>7.4985140139911532E-3</v>
      </c>
      <c r="H2153" s="2">
        <v>35885</v>
      </c>
      <c r="I2153">
        <v>1480</v>
      </c>
      <c r="J2153">
        <f t="shared" si="301"/>
        <v>7.5086625322504652E-3</v>
      </c>
      <c r="K2153">
        <f t="shared" si="297"/>
        <v>7.2910625322504651E-3</v>
      </c>
      <c r="L2153">
        <v>5.6619783783784568E-3</v>
      </c>
      <c r="N2153" s="2">
        <v>35885</v>
      </c>
      <c r="O2153">
        <v>22.375</v>
      </c>
      <c r="Q2153" s="2">
        <v>35885</v>
      </c>
      <c r="R2153">
        <v>23011.98</v>
      </c>
      <c r="S2153" s="8">
        <f t="shared" si="302"/>
        <v>1.7768055535898775E-2</v>
      </c>
      <c r="T2153" s="9">
        <f t="shared" si="298"/>
        <v>1.7550455535898776E-2</v>
      </c>
      <c r="U2153" s="3">
        <f>Sheet1!$B$17+Sheet1!$B$18*'Portfolio allocation'!K2153</f>
        <v>8.8522906014496441E-3</v>
      </c>
      <c r="V2153" s="13">
        <f t="shared" si="303"/>
        <v>8.6981649344491322E-3</v>
      </c>
      <c r="W2153" s="13"/>
      <c r="X2153" s="2">
        <v>35885</v>
      </c>
      <c r="Y2153">
        <v>49.608899999999998</v>
      </c>
      <c r="AA2153" s="2">
        <v>35885</v>
      </c>
      <c r="AB2153">
        <v>606.09</v>
      </c>
      <c r="AC2153">
        <f t="shared" si="304"/>
        <v>6.0586946417899856E-3</v>
      </c>
      <c r="AD2153">
        <f t="shared" si="299"/>
        <v>5.8422946417899854E-3</v>
      </c>
      <c r="AE2153">
        <f>Sheet2!$B$17+Sheet2!$B$18*'Portfolio allocation'!K2153</f>
        <v>6.5367858268699942E-3</v>
      </c>
      <c r="AF2153">
        <f t="shared" si="305"/>
        <v>-6.9449118508000882E-4</v>
      </c>
      <c r="AH2153" s="2">
        <v>35885</v>
      </c>
      <c r="AI2153">
        <v>5.6559999999999997</v>
      </c>
      <c r="AJ2153">
        <v>5.41</v>
      </c>
      <c r="AK2153">
        <v>1.05915</v>
      </c>
      <c r="AR2153" s="3"/>
    </row>
    <row r="2154" spans="1:44" hidden="1" outlineLevel="1" x14ac:dyDescent="0.2">
      <c r="A2154" s="2">
        <v>35886</v>
      </c>
      <c r="B2154">
        <v>23.37</v>
      </c>
      <c r="E2154" s="2">
        <v>35886</v>
      </c>
      <c r="F2154">
        <v>1108.1500000000001</v>
      </c>
      <c r="G2154">
        <f t="shared" si="300"/>
        <v>5.8089403222147951E-3</v>
      </c>
      <c r="H2154" s="2">
        <v>35886</v>
      </c>
      <c r="I2154">
        <v>1488.7</v>
      </c>
      <c r="J2154">
        <f t="shared" si="301"/>
        <v>5.8783783783784571E-3</v>
      </c>
      <c r="K2154">
        <f t="shared" si="297"/>
        <v>5.6619783783784568E-3</v>
      </c>
      <c r="L2154">
        <v>1.0526114892187759E-2</v>
      </c>
      <c r="N2154" s="2">
        <v>35886</v>
      </c>
      <c r="O2154">
        <v>22.593800000000002</v>
      </c>
      <c r="Q2154" s="2">
        <v>35886</v>
      </c>
      <c r="R2154">
        <v>23236.959999999999</v>
      </c>
      <c r="S2154" s="8">
        <f t="shared" si="302"/>
        <v>9.7766467726809747E-3</v>
      </c>
      <c r="T2154" s="9">
        <f t="shared" si="298"/>
        <v>9.5602467726809744E-3</v>
      </c>
      <c r="U2154" s="3">
        <f>Sheet1!$B$17+Sheet1!$B$18*'Portfolio allocation'!K2154</f>
        <v>6.9833639736447944E-3</v>
      </c>
      <c r="V2154" s="13">
        <f t="shared" si="303"/>
        <v>2.5768827990361801E-3</v>
      </c>
      <c r="W2154" s="13"/>
      <c r="X2154" s="2">
        <v>35886</v>
      </c>
      <c r="Y2154">
        <v>49.877499999999998</v>
      </c>
      <c r="AA2154" s="2">
        <v>35886</v>
      </c>
      <c r="AB2154">
        <v>609.37</v>
      </c>
      <c r="AC2154">
        <f t="shared" si="304"/>
        <v>5.4117375307296545E-3</v>
      </c>
      <c r="AD2154">
        <f t="shared" si="299"/>
        <v>5.1969375307296542E-3</v>
      </c>
      <c r="AE2154">
        <f>Sheet2!$B$17+Sheet2!$B$18*'Portfolio allocation'!K2154</f>
        <v>5.0881626355513071E-3</v>
      </c>
      <c r="AF2154">
        <f t="shared" si="305"/>
        <v>1.087748951783471E-4</v>
      </c>
      <c r="AH2154" s="2">
        <v>35886</v>
      </c>
      <c r="AI2154">
        <v>5.5830000000000002</v>
      </c>
      <c r="AJ2154">
        <v>5.37</v>
      </c>
      <c r="AK2154">
        <v>1.0590200000000001</v>
      </c>
      <c r="AR2154" s="3"/>
    </row>
    <row r="2155" spans="1:44" hidden="1" outlineLevel="1" x14ac:dyDescent="0.2">
      <c r="A2155" s="2">
        <v>35887</v>
      </c>
      <c r="B2155">
        <v>21.98</v>
      </c>
      <c r="E2155" s="2">
        <v>35887</v>
      </c>
      <c r="F2155">
        <v>1120.01</v>
      </c>
      <c r="G2155">
        <f t="shared" si="300"/>
        <v>1.0702522221720745E-2</v>
      </c>
      <c r="H2155" s="2">
        <v>35887</v>
      </c>
      <c r="I2155">
        <v>1504.69</v>
      </c>
      <c r="J2155">
        <f t="shared" si="301"/>
        <v>1.0740914892187758E-2</v>
      </c>
      <c r="K2155">
        <f t="shared" si="297"/>
        <v>1.0526114892187759E-2</v>
      </c>
      <c r="L2155">
        <v>2.1984570509538314E-3</v>
      </c>
      <c r="N2155" s="2">
        <v>35887</v>
      </c>
      <c r="O2155">
        <v>22.828099999999999</v>
      </c>
      <c r="Q2155" s="2">
        <v>35887</v>
      </c>
      <c r="R2155">
        <v>23478.01</v>
      </c>
      <c r="S2155" s="8">
        <f t="shared" si="302"/>
        <v>1.0373560052605812E-2</v>
      </c>
      <c r="T2155" s="9">
        <f t="shared" si="298"/>
        <v>1.0158760052605813E-2</v>
      </c>
      <c r="U2155" s="3">
        <f>Sheet1!$B$17+Sheet1!$B$18*'Portfolio allocation'!K2155</f>
        <v>1.2563624655899447E-2</v>
      </c>
      <c r="V2155" s="13">
        <f t="shared" si="303"/>
        <v>-2.4048646032936334E-3</v>
      </c>
      <c r="W2155" s="13"/>
      <c r="X2155" s="2">
        <v>35887</v>
      </c>
      <c r="Y2155">
        <v>50.534199999999998</v>
      </c>
      <c r="AA2155" s="2">
        <v>35887</v>
      </c>
      <c r="AB2155">
        <v>617.39</v>
      </c>
      <c r="AC2155">
        <f t="shared" si="304"/>
        <v>1.3161133629814303E-2</v>
      </c>
      <c r="AD2155">
        <f t="shared" si="299"/>
        <v>1.2947133629814303E-2</v>
      </c>
      <c r="AE2155">
        <f>Sheet2!$B$17+Sheet2!$B$18*'Portfolio allocation'!K2155</f>
        <v>9.4134769189764649E-3</v>
      </c>
      <c r="AF2155">
        <f t="shared" si="305"/>
        <v>3.5336567108378378E-3</v>
      </c>
      <c r="AH2155" s="2">
        <v>35887</v>
      </c>
      <c r="AI2155">
        <v>5.5469999999999997</v>
      </c>
      <c r="AJ2155">
        <v>5.35</v>
      </c>
      <c r="AK2155">
        <v>1.0593300000000001</v>
      </c>
      <c r="AR2155" s="3"/>
    </row>
    <row r="2156" spans="1:44" hidden="1" outlineLevel="1" x14ac:dyDescent="0.2">
      <c r="A2156" s="2">
        <v>35888</v>
      </c>
      <c r="B2156">
        <v>21.82</v>
      </c>
      <c r="E2156" s="2">
        <v>35888</v>
      </c>
      <c r="F2156">
        <v>1122.7</v>
      </c>
      <c r="G2156">
        <f t="shared" si="300"/>
        <v>2.4017642699618591E-3</v>
      </c>
      <c r="H2156" s="2">
        <v>35888</v>
      </c>
      <c r="I2156">
        <v>1508.32</v>
      </c>
      <c r="J2156">
        <f t="shared" si="301"/>
        <v>2.4124570509538312E-3</v>
      </c>
      <c r="K2156">
        <f t="shared" si="297"/>
        <v>2.1984570509538314E-3</v>
      </c>
      <c r="L2156">
        <v>-1.3768611435239341E-3</v>
      </c>
      <c r="N2156" s="2">
        <v>35888</v>
      </c>
      <c r="O2156">
        <v>23.25</v>
      </c>
      <c r="Q2156" s="2">
        <v>35888</v>
      </c>
      <c r="R2156">
        <v>23911.89</v>
      </c>
      <c r="S2156" s="8">
        <f t="shared" si="302"/>
        <v>1.8480271539197846E-2</v>
      </c>
      <c r="T2156" s="9">
        <f t="shared" si="298"/>
        <v>1.8266271539197847E-2</v>
      </c>
      <c r="U2156" s="3">
        <f>Sheet1!$B$17+Sheet1!$B$18*'Portfolio allocation'!K2156</f>
        <v>3.0099245295198917E-3</v>
      </c>
      <c r="V2156" s="13">
        <f t="shared" si="303"/>
        <v>1.5256347009677955E-2</v>
      </c>
      <c r="W2156" s="13"/>
      <c r="X2156" s="2">
        <v>35888</v>
      </c>
      <c r="Y2156">
        <v>49.996899999999997</v>
      </c>
      <c r="AA2156" s="2">
        <v>35888</v>
      </c>
      <c r="AB2156">
        <v>610.83000000000004</v>
      </c>
      <c r="AC2156">
        <f t="shared" si="304"/>
        <v>-1.062537456065038E-2</v>
      </c>
      <c r="AD2156">
        <f t="shared" si="299"/>
        <v>-1.083537456065038E-2</v>
      </c>
      <c r="AE2156">
        <f>Sheet2!$B$17+Sheet2!$B$18*'Portfolio allocation'!K2156</f>
        <v>2.0083111087845743E-3</v>
      </c>
      <c r="AF2156">
        <f t="shared" si="305"/>
        <v>-1.2843685669434954E-2</v>
      </c>
      <c r="AH2156" s="2">
        <v>35888</v>
      </c>
      <c r="AI2156">
        <v>5.4779999999999998</v>
      </c>
      <c r="AJ2156">
        <v>5.25</v>
      </c>
      <c r="AK2156">
        <v>1.06016</v>
      </c>
      <c r="AR2156" s="3"/>
    </row>
    <row r="2157" spans="1:44" hidden="1" outlineLevel="1" x14ac:dyDescent="0.2">
      <c r="A2157" s="2">
        <v>35891</v>
      </c>
      <c r="B2157">
        <v>22.47</v>
      </c>
      <c r="E2157" s="2">
        <v>35891</v>
      </c>
      <c r="F2157">
        <v>1121.3800000000001</v>
      </c>
      <c r="G2157">
        <f t="shared" si="300"/>
        <v>-1.1757370624386754E-3</v>
      </c>
      <c r="H2157" s="2">
        <v>35891</v>
      </c>
      <c r="I2157">
        <v>1506.56</v>
      </c>
      <c r="J2157">
        <f t="shared" si="301"/>
        <v>-1.166861143523934E-3</v>
      </c>
      <c r="K2157">
        <f t="shared" si="297"/>
        <v>-1.3768611435239341E-3</v>
      </c>
      <c r="L2157">
        <v>-1.0460513169073937E-2</v>
      </c>
      <c r="N2157" s="2">
        <v>35891</v>
      </c>
      <c r="O2157">
        <v>22.484400000000001</v>
      </c>
      <c r="Q2157" s="2">
        <v>35891</v>
      </c>
      <c r="R2157">
        <v>23124.47</v>
      </c>
      <c r="S2157" s="8">
        <f t="shared" si="302"/>
        <v>-3.2930061153677026E-2</v>
      </c>
      <c r="T2157" s="9">
        <f t="shared" si="298"/>
        <v>-3.3140061153677028E-2</v>
      </c>
      <c r="U2157" s="3">
        <f>Sheet1!$B$17+Sheet1!$B$18*'Portfolio allocation'!K2157</f>
        <v>-1.0917711137977692E-3</v>
      </c>
      <c r="V2157" s="13">
        <f t="shared" si="303"/>
        <v>-3.204829003987926E-2</v>
      </c>
      <c r="W2157" s="13"/>
      <c r="X2157" s="2">
        <v>35891</v>
      </c>
      <c r="Y2157">
        <v>50.623699999999999</v>
      </c>
      <c r="AA2157" s="2">
        <v>35891</v>
      </c>
      <c r="AB2157">
        <v>618.48</v>
      </c>
      <c r="AC2157">
        <f t="shared" si="304"/>
        <v>1.2523942831884405E-2</v>
      </c>
      <c r="AD2157">
        <f t="shared" si="299"/>
        <v>1.2311942831884404E-2</v>
      </c>
      <c r="AE2157">
        <f>Sheet2!$B$17+Sheet2!$B$18*'Portfolio allocation'!K2157</f>
        <v>-1.1709530443618481E-3</v>
      </c>
      <c r="AF2157">
        <f t="shared" si="305"/>
        <v>1.3482895876246253E-2</v>
      </c>
      <c r="AH2157" s="2">
        <v>35891</v>
      </c>
      <c r="AI2157">
        <v>5.5069999999999997</v>
      </c>
      <c r="AJ2157">
        <v>5.3</v>
      </c>
      <c r="AK2157">
        <v>1.0626899999999999</v>
      </c>
      <c r="AR2157" s="3"/>
    </row>
    <row r="2158" spans="1:44" hidden="1" outlineLevel="1" x14ac:dyDescent="0.2">
      <c r="A2158" s="2">
        <v>35892</v>
      </c>
      <c r="B2158">
        <v>23.66</v>
      </c>
      <c r="E2158" s="2">
        <v>35892</v>
      </c>
      <c r="F2158">
        <v>1109.54</v>
      </c>
      <c r="G2158">
        <f t="shared" si="300"/>
        <v>-1.0558419090763271E-2</v>
      </c>
      <c r="H2158" s="2">
        <v>35892</v>
      </c>
      <c r="I2158">
        <v>1491.12</v>
      </c>
      <c r="J2158">
        <f t="shared" si="301"/>
        <v>-1.0248513169073936E-2</v>
      </c>
      <c r="K2158">
        <f t="shared" si="297"/>
        <v>-1.0460513169073937E-2</v>
      </c>
      <c r="L2158">
        <v>-7.3132441010782864E-3</v>
      </c>
      <c r="N2158" s="2">
        <v>35892</v>
      </c>
      <c r="O2158">
        <v>21.8125</v>
      </c>
      <c r="Q2158" s="2">
        <v>35892</v>
      </c>
      <c r="R2158">
        <v>22433.47</v>
      </c>
      <c r="S2158" s="8">
        <f t="shared" si="302"/>
        <v>-2.9881765938851834E-2</v>
      </c>
      <c r="T2158" s="9">
        <f t="shared" si="298"/>
        <v>-3.0093765938851835E-2</v>
      </c>
      <c r="U2158" s="3">
        <f>Sheet1!$B$17+Sheet1!$B$18*'Portfolio allocation'!K2158</f>
        <v>-1.1512766927865247E-2</v>
      </c>
      <c r="V2158" s="13">
        <f t="shared" si="303"/>
        <v>-1.8580999010986587E-2</v>
      </c>
      <c r="W2158" s="13"/>
      <c r="X2158" s="2">
        <v>35892</v>
      </c>
      <c r="Y2158">
        <v>49.996899999999997</v>
      </c>
      <c r="AA2158" s="2">
        <v>35892</v>
      </c>
      <c r="AB2158">
        <v>610.83000000000004</v>
      </c>
      <c r="AC2158">
        <f t="shared" si="304"/>
        <v>-1.2369033760186277E-2</v>
      </c>
      <c r="AD2158">
        <f t="shared" si="299"/>
        <v>-1.2580233760186276E-2</v>
      </c>
      <c r="AE2158">
        <f>Sheet2!$B$17+Sheet2!$B$18*'Portfolio allocation'!K2158</f>
        <v>-9.248368170403606E-3</v>
      </c>
      <c r="AF2158">
        <f t="shared" si="305"/>
        <v>-3.3318655897826704E-3</v>
      </c>
      <c r="AH2158" s="2">
        <v>35892</v>
      </c>
      <c r="AI2158">
        <v>5.5259999999999998</v>
      </c>
      <c r="AJ2158">
        <v>5.28</v>
      </c>
      <c r="AK2158">
        <v>1.0649</v>
      </c>
      <c r="AR2158" s="3"/>
    </row>
    <row r="2159" spans="1:44" hidden="1" outlineLevel="1" x14ac:dyDescent="0.2">
      <c r="A2159" s="2">
        <v>35893</v>
      </c>
      <c r="B2159">
        <v>23.17</v>
      </c>
      <c r="E2159" s="2">
        <v>35893</v>
      </c>
      <c r="F2159">
        <v>1101.6500000000001</v>
      </c>
      <c r="G2159">
        <f t="shared" si="300"/>
        <v>-7.1110550318148613E-3</v>
      </c>
      <c r="H2159" s="2">
        <v>35893</v>
      </c>
      <c r="I2159">
        <v>1480.53</v>
      </c>
      <c r="J2159">
        <f t="shared" si="301"/>
        <v>-7.1020441010782864E-3</v>
      </c>
      <c r="K2159">
        <f t="shared" si="297"/>
        <v>-7.3132441010782864E-3</v>
      </c>
      <c r="L2159">
        <v>7.9945206378796325E-3</v>
      </c>
      <c r="N2159" s="2">
        <v>35893</v>
      </c>
      <c r="O2159">
        <v>22.234400000000001</v>
      </c>
      <c r="Q2159" s="2">
        <v>35893</v>
      </c>
      <c r="R2159">
        <v>22867.360000000001</v>
      </c>
      <c r="S2159" s="8">
        <f t="shared" si="302"/>
        <v>1.9341189749066956E-2</v>
      </c>
      <c r="T2159" s="9">
        <f t="shared" si="298"/>
        <v>1.9129989749066954E-2</v>
      </c>
      <c r="U2159" s="3">
        <f>Sheet1!$B$17+Sheet1!$B$18*'Portfolio allocation'!K2159</f>
        <v>-7.9021400906553671E-3</v>
      </c>
      <c r="V2159" s="13">
        <f t="shared" si="303"/>
        <v>2.7032129839722321E-2</v>
      </c>
      <c r="W2159" s="13"/>
      <c r="X2159" s="2">
        <v>35893</v>
      </c>
      <c r="Y2159">
        <v>49.907299999999999</v>
      </c>
      <c r="AA2159" s="2">
        <v>35893</v>
      </c>
      <c r="AB2159">
        <v>609.73</v>
      </c>
      <c r="AC2159">
        <f t="shared" si="304"/>
        <v>-1.8008283810553305E-3</v>
      </c>
      <c r="AD2159">
        <f t="shared" si="299"/>
        <v>-2.0128283810553304E-3</v>
      </c>
      <c r="AE2159">
        <f>Sheet2!$B$17+Sheet2!$B$18*'Portfolio allocation'!K2159</f>
        <v>-6.4497362210459742E-3</v>
      </c>
      <c r="AF2159">
        <f t="shared" si="305"/>
        <v>4.4369078399906434E-3</v>
      </c>
      <c r="AH2159" s="2">
        <v>35893</v>
      </c>
      <c r="AI2159">
        <v>5.5739999999999998</v>
      </c>
      <c r="AJ2159">
        <v>5.3</v>
      </c>
      <c r="AK2159">
        <v>1.0728800000000001</v>
      </c>
      <c r="AR2159" s="3"/>
    </row>
    <row r="2160" spans="1:44" hidden="1" outlineLevel="1" x14ac:dyDescent="0.2">
      <c r="A2160" s="2">
        <v>35894</v>
      </c>
      <c r="B2160">
        <v>21.51</v>
      </c>
      <c r="E2160" s="2">
        <v>35894</v>
      </c>
      <c r="F2160">
        <v>1110.67</v>
      </c>
      <c r="G2160">
        <f t="shared" si="300"/>
        <v>8.1877184223664301E-3</v>
      </c>
      <c r="H2160" s="2">
        <v>35894</v>
      </c>
      <c r="I2160">
        <v>1492.68</v>
      </c>
      <c r="J2160">
        <f t="shared" si="301"/>
        <v>8.2065206378796329E-3</v>
      </c>
      <c r="K2160">
        <f t="shared" si="297"/>
        <v>7.9945206378796325E-3</v>
      </c>
      <c r="L2160">
        <v>-2.1320000000000001E-4</v>
      </c>
      <c r="N2160" s="2">
        <v>35894</v>
      </c>
      <c r="O2160">
        <v>22.25</v>
      </c>
      <c r="Q2160" s="2">
        <v>35894</v>
      </c>
      <c r="R2160">
        <v>22883.42</v>
      </c>
      <c r="S2160" s="8">
        <f t="shared" si="302"/>
        <v>7.0231106695306522E-4</v>
      </c>
      <c r="T2160" s="9">
        <f t="shared" si="298"/>
        <v>4.9031106695306527E-4</v>
      </c>
      <c r="U2160" s="3">
        <f>Sheet1!$B$17+Sheet1!$B$18*'Portfolio allocation'!K2160</f>
        <v>9.6593155682266514E-3</v>
      </c>
      <c r="V2160" s="13">
        <f t="shared" si="303"/>
        <v>-9.1690045012735866E-3</v>
      </c>
      <c r="W2160" s="13"/>
      <c r="X2160" s="2">
        <v>35894</v>
      </c>
      <c r="Y2160">
        <v>50.802799999999998</v>
      </c>
      <c r="AA2160" s="2">
        <v>35894</v>
      </c>
      <c r="AB2160">
        <v>620.66999999999996</v>
      </c>
      <c r="AC2160">
        <f t="shared" si="304"/>
        <v>1.7942367933347469E-2</v>
      </c>
      <c r="AD2160">
        <f t="shared" si="299"/>
        <v>1.7729167933347469E-2</v>
      </c>
      <c r="AE2160">
        <f>Sheet2!$B$17+Sheet2!$B$18*'Portfolio allocation'!K2160</f>
        <v>7.1623187212348765E-3</v>
      </c>
      <c r="AF2160">
        <f t="shared" si="305"/>
        <v>1.0566849212112593E-2</v>
      </c>
      <c r="AH2160" s="2">
        <v>35894</v>
      </c>
      <c r="AI2160">
        <v>5.5839999999999996</v>
      </c>
      <c r="AJ2160">
        <v>5.33</v>
      </c>
      <c r="AK2160">
        <v>1.0772200000000001</v>
      </c>
      <c r="AR2160" s="3"/>
    </row>
    <row r="2161" spans="1:44" hidden="1" outlineLevel="1" x14ac:dyDescent="0.2">
      <c r="A2161" s="2">
        <v>35895</v>
      </c>
      <c r="B2161">
        <v>21.51</v>
      </c>
      <c r="E2161" s="2">
        <v>35895</v>
      </c>
      <c r="F2161">
        <v>1110.67</v>
      </c>
      <c r="G2161">
        <f t="shared" si="300"/>
        <v>0</v>
      </c>
      <c r="H2161" s="2">
        <v>35895</v>
      </c>
      <c r="I2161">
        <v>1492.68</v>
      </c>
      <c r="J2161">
        <f t="shared" si="301"/>
        <v>0</v>
      </c>
      <c r="K2161">
        <f t="shared" si="297"/>
        <v>-2.1320000000000001E-4</v>
      </c>
      <c r="L2161">
        <v>-1.0439205831122877E-3</v>
      </c>
      <c r="N2161" s="2">
        <v>35895</v>
      </c>
      <c r="O2161">
        <v>22.25</v>
      </c>
      <c r="Q2161" s="2">
        <v>35895</v>
      </c>
      <c r="R2161">
        <v>22883.42</v>
      </c>
      <c r="S2161" s="8">
        <f t="shared" si="302"/>
        <v>0</v>
      </c>
      <c r="T2161" s="9">
        <f t="shared" si="298"/>
        <v>-2.1320000000000001E-4</v>
      </c>
      <c r="U2161" s="3">
        <f>Sheet1!$B$17+Sheet1!$B$18*'Portfolio allocation'!K2161</f>
        <v>2.4321044114809521E-4</v>
      </c>
      <c r="V2161" s="13">
        <f t="shared" si="303"/>
        <v>-4.5641044114809524E-4</v>
      </c>
      <c r="W2161" s="13"/>
      <c r="X2161" s="2">
        <v>35895</v>
      </c>
      <c r="Y2161">
        <v>50.802799999999998</v>
      </c>
      <c r="AA2161" s="2">
        <v>35895</v>
      </c>
      <c r="AB2161">
        <v>620.66999999999996</v>
      </c>
      <c r="AC2161">
        <f t="shared" si="304"/>
        <v>0</v>
      </c>
      <c r="AD2161">
        <f t="shared" si="299"/>
        <v>-2.1320000000000001E-4</v>
      </c>
      <c r="AE2161">
        <f>Sheet2!$B$17+Sheet2!$B$18*'Portfolio allocation'!K2161</f>
        <v>-1.3619586785957496E-4</v>
      </c>
      <c r="AF2161">
        <f t="shared" si="305"/>
        <v>-7.700413214042505E-5</v>
      </c>
      <c r="AH2161" s="2">
        <v>35895</v>
      </c>
      <c r="AI2161">
        <v>5.5839999999999996</v>
      </c>
      <c r="AJ2161">
        <v>5.33</v>
      </c>
      <c r="AK2161">
        <v>1.0772200000000001</v>
      </c>
      <c r="AR2161" s="3"/>
    </row>
    <row r="2162" spans="1:44" hidden="1" outlineLevel="1" x14ac:dyDescent="0.2">
      <c r="A2162" s="2">
        <v>35898</v>
      </c>
      <c r="B2162">
        <v>22.77</v>
      </c>
      <c r="E2162" s="2">
        <v>35898</v>
      </c>
      <c r="F2162">
        <v>1109.69</v>
      </c>
      <c r="G2162">
        <f t="shared" si="300"/>
        <v>-8.8235029306638069E-4</v>
      </c>
      <c r="H2162" s="2">
        <v>35898</v>
      </c>
      <c r="I2162">
        <v>1491.44</v>
      </c>
      <c r="J2162">
        <f t="shared" si="301"/>
        <v>-8.3072058311228769E-4</v>
      </c>
      <c r="K2162">
        <f t="shared" si="297"/>
        <v>-1.0439205831122877E-3</v>
      </c>
      <c r="L2162">
        <v>5.2477175132757022E-3</v>
      </c>
      <c r="N2162" s="2">
        <v>35898</v>
      </c>
      <c r="O2162">
        <v>22.156300000000002</v>
      </c>
      <c r="Q2162" s="2">
        <v>35898</v>
      </c>
      <c r="R2162">
        <v>22787</v>
      </c>
      <c r="S2162" s="8">
        <f t="shared" si="302"/>
        <v>-4.2135310194016951E-3</v>
      </c>
      <c r="T2162" s="9">
        <f t="shared" si="298"/>
        <v>-4.4267310194016952E-3</v>
      </c>
      <c r="U2162" s="3">
        <f>Sheet1!$B$17+Sheet1!$B$18*'Portfolio allocation'!K2162</f>
        <v>-7.0981326505763415E-4</v>
      </c>
      <c r="V2162" s="13">
        <f t="shared" si="303"/>
        <v>-3.7169177543440613E-3</v>
      </c>
      <c r="W2162" s="13"/>
      <c r="X2162" s="2">
        <v>35898</v>
      </c>
      <c r="Y2162">
        <v>49.758099999999999</v>
      </c>
      <c r="AA2162" s="2">
        <v>35898</v>
      </c>
      <c r="AB2162">
        <v>607.91</v>
      </c>
      <c r="AC2162">
        <f t="shared" si="304"/>
        <v>-2.0558428794689609E-2</v>
      </c>
      <c r="AD2162">
        <f t="shared" si="299"/>
        <v>-2.0775228794689609E-2</v>
      </c>
      <c r="AE2162">
        <f>Sheet2!$B$17+Sheet2!$B$18*'Portfolio allocation'!K2162</f>
        <v>-8.7489380396189246E-4</v>
      </c>
      <c r="AF2162">
        <f t="shared" si="305"/>
        <v>-1.9900334990727717E-2</v>
      </c>
      <c r="AH2162" s="2">
        <v>35898</v>
      </c>
      <c r="AI2162">
        <v>5.65</v>
      </c>
      <c r="AJ2162">
        <v>5.42</v>
      </c>
      <c r="AK2162">
        <v>1.0740799999999999</v>
      </c>
      <c r="AR2162" s="3"/>
    </row>
    <row r="2163" spans="1:44" hidden="1" outlineLevel="1" x14ac:dyDescent="0.2">
      <c r="A2163" s="2">
        <v>35899</v>
      </c>
      <c r="B2163">
        <v>21.61</v>
      </c>
      <c r="E2163" s="2">
        <v>35899</v>
      </c>
      <c r="F2163">
        <v>1115.75</v>
      </c>
      <c r="G2163">
        <f t="shared" si="300"/>
        <v>5.4609845993025541E-3</v>
      </c>
      <c r="H2163" s="2">
        <v>35899</v>
      </c>
      <c r="I2163">
        <v>1499.59</v>
      </c>
      <c r="J2163">
        <f t="shared" si="301"/>
        <v>5.4645175132757018E-3</v>
      </c>
      <c r="K2163">
        <f t="shared" si="297"/>
        <v>5.2477175132757022E-3</v>
      </c>
      <c r="L2163">
        <v>2.9915433951948006E-3</v>
      </c>
      <c r="N2163" s="2">
        <v>35899</v>
      </c>
      <c r="O2163">
        <v>22.109400000000001</v>
      </c>
      <c r="Q2163" s="2">
        <v>35899</v>
      </c>
      <c r="R2163">
        <v>22738.799999999999</v>
      </c>
      <c r="S2163" s="8">
        <f t="shared" si="302"/>
        <v>-2.1152411462675991E-3</v>
      </c>
      <c r="T2163" s="9">
        <f t="shared" si="298"/>
        <v>-2.3320411462675991E-3</v>
      </c>
      <c r="U2163" s="3">
        <f>Sheet1!$B$17+Sheet1!$B$18*'Portfolio allocation'!K2163</f>
        <v>6.5081134104324305E-3</v>
      </c>
      <c r="V2163" s="13">
        <f t="shared" si="303"/>
        <v>-8.8401545567000292E-3</v>
      </c>
      <c r="W2163" s="13"/>
      <c r="X2163" s="2">
        <v>35899</v>
      </c>
      <c r="Y2163">
        <v>50.743099999999998</v>
      </c>
      <c r="AA2163" s="2">
        <v>35899</v>
      </c>
      <c r="AB2163">
        <v>619.94000000000005</v>
      </c>
      <c r="AC2163">
        <f t="shared" si="304"/>
        <v>1.9789113520093604E-2</v>
      </c>
      <c r="AD2163">
        <f t="shared" si="299"/>
        <v>1.9573113520093603E-2</v>
      </c>
      <c r="AE2163">
        <f>Sheet2!$B$17+Sheet2!$B$18*'Portfolio allocation'!K2163</f>
        <v>4.7197913055514072E-3</v>
      </c>
      <c r="AF2163">
        <f t="shared" si="305"/>
        <v>1.4853322214542195E-2</v>
      </c>
      <c r="AH2163" s="2">
        <v>35899</v>
      </c>
      <c r="AI2163">
        <v>5.61</v>
      </c>
      <c r="AJ2163">
        <v>5.4</v>
      </c>
      <c r="AK2163">
        <v>1.0851599999999999</v>
      </c>
      <c r="AR2163" s="3"/>
    </row>
    <row r="2164" spans="1:44" hidden="1" outlineLevel="1" x14ac:dyDescent="0.2">
      <c r="A2164" s="2">
        <v>35900</v>
      </c>
      <c r="B2164">
        <v>20.89</v>
      </c>
      <c r="E2164" s="2">
        <v>35900</v>
      </c>
      <c r="F2164">
        <v>1119.32</v>
      </c>
      <c r="G2164">
        <f t="shared" si="300"/>
        <v>3.1996414967510045E-3</v>
      </c>
      <c r="H2164" s="2">
        <v>35900</v>
      </c>
      <c r="I2164">
        <v>1504.4</v>
      </c>
      <c r="J2164">
        <f t="shared" si="301"/>
        <v>3.2075433951948007E-3</v>
      </c>
      <c r="K2164">
        <f t="shared" si="297"/>
        <v>2.9915433951948006E-3</v>
      </c>
      <c r="L2164">
        <v>-1.015936378622709E-2</v>
      </c>
      <c r="N2164" s="2">
        <v>35900</v>
      </c>
      <c r="O2164">
        <v>22.843800000000002</v>
      </c>
      <c r="Q2164" s="2">
        <v>35900</v>
      </c>
      <c r="R2164">
        <v>23494.080000000002</v>
      </c>
      <c r="S2164" s="8">
        <f t="shared" si="302"/>
        <v>3.3215473112037763E-2</v>
      </c>
      <c r="T2164" s="9">
        <f t="shared" si="298"/>
        <v>3.2999473112037762E-2</v>
      </c>
      <c r="U2164" s="3">
        <f>Sheet1!$B$17+Sheet1!$B$18*'Portfolio allocation'!K2164</f>
        <v>3.9197732831139946E-3</v>
      </c>
      <c r="V2164" s="13">
        <f t="shared" si="303"/>
        <v>2.9079699828923767E-2</v>
      </c>
      <c r="W2164" s="13"/>
      <c r="X2164" s="2">
        <v>35900</v>
      </c>
      <c r="Y2164">
        <v>52.4146</v>
      </c>
      <c r="AA2164" s="2">
        <v>35900</v>
      </c>
      <c r="AB2164">
        <v>640.36</v>
      </c>
      <c r="AC2164">
        <f t="shared" si="304"/>
        <v>3.2938671484337156E-2</v>
      </c>
      <c r="AD2164">
        <f t="shared" si="299"/>
        <v>3.2723471484337158E-2</v>
      </c>
      <c r="AE2164">
        <f>Sheet2!$B$17+Sheet2!$B$18*'Portfolio allocation'!K2164</f>
        <v>2.7135437195462452E-3</v>
      </c>
      <c r="AF2164">
        <f t="shared" si="305"/>
        <v>3.0009927764790913E-2</v>
      </c>
      <c r="AH2164" s="2">
        <v>35900</v>
      </c>
      <c r="AI2164">
        <v>5.5949999999999998</v>
      </c>
      <c r="AJ2164">
        <v>5.38</v>
      </c>
      <c r="AK2164">
        <v>1.0888500000000001</v>
      </c>
      <c r="AR2164" s="3"/>
    </row>
    <row r="2165" spans="1:44" hidden="1" outlineLevel="1" x14ac:dyDescent="0.2">
      <c r="A2165" s="2">
        <v>35901</v>
      </c>
      <c r="B2165">
        <v>22.06</v>
      </c>
      <c r="E2165" s="2">
        <v>35901</v>
      </c>
      <c r="F2165">
        <v>1108.17</v>
      </c>
      <c r="G2165">
        <f t="shared" si="300"/>
        <v>-9.9614051388341451E-3</v>
      </c>
      <c r="H2165" s="2">
        <v>35901</v>
      </c>
      <c r="I2165">
        <v>1489.44</v>
      </c>
      <c r="J2165">
        <f t="shared" si="301"/>
        <v>-9.9441637862270893E-3</v>
      </c>
      <c r="K2165">
        <f t="shared" si="297"/>
        <v>-1.015936378622709E-2</v>
      </c>
      <c r="L2165">
        <v>1.2924366398109304E-2</v>
      </c>
      <c r="N2165" s="2">
        <v>35901</v>
      </c>
      <c r="O2165">
        <v>22.921900000000001</v>
      </c>
      <c r="Q2165" s="2">
        <v>35901</v>
      </c>
      <c r="R2165">
        <v>23574.43</v>
      </c>
      <c r="S2165" s="8">
        <f t="shared" si="302"/>
        <v>3.4200104877484261E-3</v>
      </c>
      <c r="T2165" s="9">
        <f t="shared" si="298"/>
        <v>3.2048104877484261E-3</v>
      </c>
      <c r="U2165" s="3">
        <f>Sheet1!$B$17+Sheet1!$B$18*'Portfolio allocation'!K2165</f>
        <v>-1.1167280723723035E-2</v>
      </c>
      <c r="V2165" s="13">
        <f t="shared" si="303"/>
        <v>1.437209121147146E-2</v>
      </c>
      <c r="W2165" s="13"/>
      <c r="X2165" s="2">
        <v>35901</v>
      </c>
      <c r="Y2165">
        <v>51.4893</v>
      </c>
      <c r="AA2165" s="2">
        <v>35901</v>
      </c>
      <c r="AB2165">
        <v>629.05999999999995</v>
      </c>
      <c r="AC2165">
        <f t="shared" si="304"/>
        <v>-1.7646323942782316E-2</v>
      </c>
      <c r="AD2165">
        <f t="shared" si="299"/>
        <v>-1.7861123942782317E-2</v>
      </c>
      <c r="AE2165">
        <f>Sheet2!$B$17+Sheet2!$B$18*'Portfolio allocation'!K2165</f>
        <v>-8.9805784561605654E-3</v>
      </c>
      <c r="AF2165">
        <f t="shared" si="305"/>
        <v>-8.8805454866217517E-3</v>
      </c>
      <c r="AH2165" s="2">
        <v>35901</v>
      </c>
      <c r="AI2165">
        <v>5.58</v>
      </c>
      <c r="AJ2165">
        <v>5.37</v>
      </c>
      <c r="AK2165">
        <v>1.08287</v>
      </c>
      <c r="AR2165" s="3"/>
    </row>
    <row r="2166" spans="1:44" hidden="1" outlineLevel="1" x14ac:dyDescent="0.2">
      <c r="A2166" s="2">
        <v>35902</v>
      </c>
      <c r="B2166">
        <v>20.76</v>
      </c>
      <c r="E2166" s="2">
        <v>35902</v>
      </c>
      <c r="F2166">
        <v>1122.72</v>
      </c>
      <c r="G2166">
        <f t="shared" si="300"/>
        <v>1.3129754460055709E-2</v>
      </c>
      <c r="H2166" s="2">
        <v>35902</v>
      </c>
      <c r="I2166">
        <v>1509.01</v>
      </c>
      <c r="J2166">
        <f t="shared" si="301"/>
        <v>1.3139166398109303E-2</v>
      </c>
      <c r="K2166">
        <f t="shared" si="297"/>
        <v>1.2924366398109304E-2</v>
      </c>
      <c r="L2166">
        <v>6.1395766495925611E-4</v>
      </c>
      <c r="N2166" s="2">
        <v>35902</v>
      </c>
      <c r="O2166">
        <v>23.031199999999998</v>
      </c>
      <c r="Q2166" s="2">
        <v>35902</v>
      </c>
      <c r="R2166">
        <v>23686.91</v>
      </c>
      <c r="S2166" s="8">
        <f t="shared" si="302"/>
        <v>4.7712712460068474E-3</v>
      </c>
      <c r="T2166" s="9">
        <f t="shared" si="298"/>
        <v>4.5564712460068471E-3</v>
      </c>
      <c r="U2166" s="3">
        <f>Sheet1!$B$17+Sheet1!$B$18*'Portfolio allocation'!K2166</f>
        <v>1.5314959563268513E-2</v>
      </c>
      <c r="V2166" s="13">
        <f t="shared" si="303"/>
        <v>-1.0758488317261665E-2</v>
      </c>
      <c r="W2166" s="13"/>
      <c r="X2166" s="2">
        <v>35902</v>
      </c>
      <c r="Y2166">
        <v>51.459499999999998</v>
      </c>
      <c r="AA2166" s="2">
        <v>35902</v>
      </c>
      <c r="AB2166">
        <v>628.70000000000005</v>
      </c>
      <c r="AC2166">
        <f t="shared" si="304"/>
        <v>-5.7228245318396986E-4</v>
      </c>
      <c r="AD2166">
        <f t="shared" si="299"/>
        <v>-7.8668245318396987E-4</v>
      </c>
      <c r="AE2166">
        <f>Sheet2!$B$17+Sheet2!$B$18*'Portfolio allocation'!K2166</f>
        <v>1.154606334297152E-2</v>
      </c>
      <c r="AF2166">
        <f t="shared" si="305"/>
        <v>-1.233274579615549E-2</v>
      </c>
      <c r="AH2166" s="2">
        <v>35902</v>
      </c>
      <c r="AI2166">
        <v>5.5890000000000004</v>
      </c>
      <c r="AJ2166">
        <v>5.36</v>
      </c>
      <c r="AK2166">
        <v>1.0830599999999999</v>
      </c>
      <c r="AR2166" s="3"/>
    </row>
    <row r="2167" spans="1:44" hidden="1" outlineLevel="1" x14ac:dyDescent="0.2">
      <c r="A2167" s="2">
        <v>35905</v>
      </c>
      <c r="B2167">
        <v>20.39</v>
      </c>
      <c r="E2167" s="2">
        <v>35905</v>
      </c>
      <c r="F2167">
        <v>1123.6500000000001</v>
      </c>
      <c r="G2167">
        <f t="shared" si="300"/>
        <v>8.283454467721274E-4</v>
      </c>
      <c r="H2167" s="2">
        <v>35905</v>
      </c>
      <c r="I2167">
        <v>1510.26</v>
      </c>
      <c r="J2167">
        <f t="shared" si="301"/>
        <v>8.2835766495925611E-4</v>
      </c>
      <c r="K2167">
        <f t="shared" si="297"/>
        <v>6.1395766495925611E-4</v>
      </c>
      <c r="L2167">
        <v>2.4726788394051451E-3</v>
      </c>
      <c r="N2167" s="2">
        <v>35905</v>
      </c>
      <c r="O2167">
        <v>23.656199999999998</v>
      </c>
      <c r="Q2167" s="2">
        <v>35905</v>
      </c>
      <c r="R2167">
        <v>24329.71</v>
      </c>
      <c r="S2167" s="8">
        <f t="shared" si="302"/>
        <v>2.713735138943818E-2</v>
      </c>
      <c r="T2167" s="9">
        <f t="shared" si="298"/>
        <v>2.692295138943818E-2</v>
      </c>
      <c r="U2167" s="3">
        <f>Sheet1!$B$17+Sheet1!$B$18*'Portfolio allocation'!K2167</f>
        <v>1.192146677352313E-3</v>
      </c>
      <c r="V2167" s="13">
        <f t="shared" si="303"/>
        <v>2.5730804712085865E-2</v>
      </c>
      <c r="W2167" s="13"/>
      <c r="X2167" s="2">
        <v>35905</v>
      </c>
      <c r="Y2167">
        <v>53.101199999999999</v>
      </c>
      <c r="AA2167" s="2">
        <v>35905</v>
      </c>
      <c r="AB2167">
        <v>648.75</v>
      </c>
      <c r="AC2167">
        <f t="shared" si="304"/>
        <v>3.1891204071894386E-2</v>
      </c>
      <c r="AD2167">
        <f t="shared" si="299"/>
        <v>3.1675604071894382E-2</v>
      </c>
      <c r="AE2167">
        <f>Sheet2!$B$17+Sheet2!$B$18*'Portfolio allocation'!K2167</f>
        <v>5.993338305228037E-4</v>
      </c>
      <c r="AF2167">
        <f t="shared" si="305"/>
        <v>3.1076270241371579E-2</v>
      </c>
      <c r="AH2167" s="2">
        <v>35905</v>
      </c>
      <c r="AI2167">
        <v>5.6429999999999998</v>
      </c>
      <c r="AJ2167">
        <v>5.39</v>
      </c>
      <c r="AK2167">
        <v>1.0859300000000001</v>
      </c>
      <c r="AR2167" s="3"/>
    </row>
    <row r="2168" spans="1:44" hidden="1" outlineLevel="1" x14ac:dyDescent="0.2">
      <c r="A2168" s="2">
        <v>35906</v>
      </c>
      <c r="B2168">
        <v>19.91</v>
      </c>
      <c r="E2168" s="2">
        <v>35906</v>
      </c>
      <c r="F2168">
        <v>1126.67</v>
      </c>
      <c r="G2168">
        <f t="shared" si="300"/>
        <v>2.6876696480220286E-3</v>
      </c>
      <c r="H2168" s="2">
        <v>35906</v>
      </c>
      <c r="I2168">
        <v>1514.32</v>
      </c>
      <c r="J2168">
        <f t="shared" si="301"/>
        <v>2.6882788394051449E-3</v>
      </c>
      <c r="K2168">
        <f t="shared" si="297"/>
        <v>2.4726788394051451E-3</v>
      </c>
      <c r="L2168">
        <v>3.2835207565111769E-3</v>
      </c>
      <c r="N2168" s="2">
        <v>35906</v>
      </c>
      <c r="O2168">
        <v>23.718699999999998</v>
      </c>
      <c r="Q2168" s="2">
        <v>35906</v>
      </c>
      <c r="R2168">
        <v>24393.99</v>
      </c>
      <c r="S2168" s="8">
        <f t="shared" si="302"/>
        <v>2.642037245820239E-3</v>
      </c>
      <c r="T2168" s="9">
        <f t="shared" si="298"/>
        <v>2.4264372458202392E-3</v>
      </c>
      <c r="U2168" s="3">
        <f>Sheet1!$B$17+Sheet1!$B$18*'Portfolio allocation'!K2168</f>
        <v>3.3245187149355542E-3</v>
      </c>
      <c r="V2168" s="13">
        <f t="shared" si="303"/>
        <v>-8.9808146911531496E-4</v>
      </c>
      <c r="W2168" s="13"/>
      <c r="X2168" s="2">
        <v>35906</v>
      </c>
      <c r="Y2168">
        <v>56.354700000000001</v>
      </c>
      <c r="AA2168" s="2">
        <v>35906</v>
      </c>
      <c r="AB2168">
        <v>688.5</v>
      </c>
      <c r="AC2168">
        <f t="shared" si="304"/>
        <v>6.127167630057806E-2</v>
      </c>
      <c r="AD2168">
        <f t="shared" si="299"/>
        <v>6.1055276300578061E-2</v>
      </c>
      <c r="AE2168">
        <f>Sheet2!$B$17+Sheet2!$B$18*'Portfolio allocation'!K2168</f>
        <v>2.2521561191060423E-3</v>
      </c>
      <c r="AF2168">
        <f t="shared" si="305"/>
        <v>5.8803120181472018E-2</v>
      </c>
      <c r="AH2168" s="2">
        <v>35906</v>
      </c>
      <c r="AI2168">
        <v>5.673</v>
      </c>
      <c r="AJ2168">
        <v>5.41</v>
      </c>
      <c r="AK2168">
        <v>1.0931</v>
      </c>
      <c r="AR2168" s="3"/>
    </row>
    <row r="2169" spans="1:44" hidden="1" outlineLevel="1" x14ac:dyDescent="0.2">
      <c r="A2169" s="2">
        <v>35907</v>
      </c>
      <c r="B2169">
        <v>19.440000000000001</v>
      </c>
      <c r="E2169" s="2">
        <v>35907</v>
      </c>
      <c r="F2169">
        <v>1130.54</v>
      </c>
      <c r="G2169">
        <f t="shared" si="300"/>
        <v>3.4349010801741908E-3</v>
      </c>
      <c r="H2169" s="2">
        <v>35907</v>
      </c>
      <c r="I2169">
        <v>1519.62</v>
      </c>
      <c r="J2169">
        <f t="shared" si="301"/>
        <v>3.4999207565111767E-3</v>
      </c>
      <c r="K2169">
        <f t="shared" si="297"/>
        <v>3.2835207565111769E-3</v>
      </c>
      <c r="L2169">
        <v>-9.8964515918451516E-3</v>
      </c>
      <c r="N2169" s="2">
        <v>35907</v>
      </c>
      <c r="O2169">
        <v>24.718800000000002</v>
      </c>
      <c r="Q2169" s="2">
        <v>35907</v>
      </c>
      <c r="R2169">
        <v>25422.46</v>
      </c>
      <c r="S2169" s="8">
        <f t="shared" si="302"/>
        <v>4.2160794523568912E-2</v>
      </c>
      <c r="T2169" s="9">
        <f t="shared" si="298"/>
        <v>4.1944394523568913E-2</v>
      </c>
      <c r="U2169" s="3">
        <f>Sheet1!$B$17+Sheet1!$B$18*'Portfolio allocation'!K2169</f>
        <v>4.2547371117065136E-3</v>
      </c>
      <c r="V2169" s="13">
        <f t="shared" si="303"/>
        <v>3.76896574118624E-2</v>
      </c>
      <c r="W2169" s="13"/>
      <c r="X2169" s="2">
        <v>35907</v>
      </c>
      <c r="Y2169">
        <v>54.802599999999998</v>
      </c>
      <c r="AA2169" s="2">
        <v>35907</v>
      </c>
      <c r="AB2169">
        <v>669.54</v>
      </c>
      <c r="AC2169">
        <f t="shared" si="304"/>
        <v>-2.7538126361655868E-2</v>
      </c>
      <c r="AD2169">
        <f t="shared" si="299"/>
        <v>-2.7754526361655867E-2</v>
      </c>
      <c r="AE2169">
        <f>Sheet2!$B$17+Sheet2!$B$18*'Portfolio allocation'!K2169</f>
        <v>2.9731774382449594E-3</v>
      </c>
      <c r="AF2169">
        <f t="shared" si="305"/>
        <v>-3.0727703799900825E-2</v>
      </c>
      <c r="AH2169" s="2">
        <v>35907</v>
      </c>
      <c r="AI2169">
        <v>5.6769999999999996</v>
      </c>
      <c r="AJ2169">
        <v>5.41</v>
      </c>
      <c r="AK2169">
        <v>1.0923099999999999</v>
      </c>
      <c r="AR2169" s="3"/>
    </row>
    <row r="2170" spans="1:44" hidden="1" outlineLevel="1" x14ac:dyDescent="0.2">
      <c r="A2170" s="2">
        <v>35908</v>
      </c>
      <c r="B2170">
        <v>20.6</v>
      </c>
      <c r="E2170" s="2">
        <v>35908</v>
      </c>
      <c r="F2170">
        <v>1119.58</v>
      </c>
      <c r="G2170">
        <f t="shared" si="300"/>
        <v>-9.6944822828028965E-3</v>
      </c>
      <c r="H2170" s="2">
        <v>35908</v>
      </c>
      <c r="I2170">
        <v>1504.91</v>
      </c>
      <c r="J2170">
        <f t="shared" si="301"/>
        <v>-9.6800515918451513E-3</v>
      </c>
      <c r="K2170">
        <f t="shared" si="297"/>
        <v>-9.8964515918451516E-3</v>
      </c>
      <c r="L2170">
        <v>-1.0648517559189613E-2</v>
      </c>
      <c r="N2170" s="2">
        <v>35908</v>
      </c>
      <c r="O2170">
        <v>23.625</v>
      </c>
      <c r="Q2170" s="2">
        <v>35908</v>
      </c>
      <c r="R2170">
        <v>24297.57</v>
      </c>
      <c r="S2170" s="8">
        <f t="shared" si="302"/>
        <v>-4.424788159761095E-2</v>
      </c>
      <c r="T2170" s="9">
        <f t="shared" si="298"/>
        <v>-4.4464281597610948E-2</v>
      </c>
      <c r="U2170" s="3">
        <f>Sheet1!$B$17+Sheet1!$B$18*'Portfolio allocation'!K2170</f>
        <v>-1.0865661191246989E-2</v>
      </c>
      <c r="V2170" s="13">
        <f t="shared" si="303"/>
        <v>-3.3598620406363959E-2</v>
      </c>
      <c r="W2170" s="13"/>
      <c r="X2170" s="2">
        <v>35908</v>
      </c>
      <c r="Y2170">
        <v>56.115900000000003</v>
      </c>
      <c r="AA2170" s="2">
        <v>35908</v>
      </c>
      <c r="AB2170">
        <v>685.58</v>
      </c>
      <c r="AC2170">
        <f t="shared" si="304"/>
        <v>2.3956746422917341E-2</v>
      </c>
      <c r="AD2170">
        <f t="shared" si="299"/>
        <v>2.374074642291734E-2</v>
      </c>
      <c r="AE2170">
        <f>Sheet2!$B$17+Sheet2!$B$18*'Portfolio allocation'!K2170</f>
        <v>-8.7467902254194253E-3</v>
      </c>
      <c r="AF2170">
        <f t="shared" si="305"/>
        <v>3.2487536648336764E-2</v>
      </c>
      <c r="AH2170" s="2">
        <v>35908</v>
      </c>
      <c r="AI2170">
        <v>5.6959999999999997</v>
      </c>
      <c r="AJ2170">
        <v>5.4</v>
      </c>
      <c r="AK2170">
        <v>1.0880700000000001</v>
      </c>
      <c r="AR2170" s="3"/>
    </row>
    <row r="2171" spans="1:44" hidden="1" outlineLevel="1" x14ac:dyDescent="0.2">
      <c r="A2171" s="2">
        <v>35909</v>
      </c>
      <c r="B2171">
        <v>21.97</v>
      </c>
      <c r="E2171" s="2">
        <v>35909</v>
      </c>
      <c r="F2171">
        <v>1107.9000000000001</v>
      </c>
      <c r="G2171">
        <f t="shared" si="300"/>
        <v>-1.0432483609924992E-2</v>
      </c>
      <c r="H2171" s="2">
        <v>35909</v>
      </c>
      <c r="I2171">
        <v>1489.21</v>
      </c>
      <c r="J2171">
        <f t="shared" si="301"/>
        <v>-1.0432517559189614E-2</v>
      </c>
      <c r="K2171">
        <f t="shared" si="297"/>
        <v>-1.0648517559189613E-2</v>
      </c>
      <c r="L2171">
        <v>-1.9494277956769075E-2</v>
      </c>
      <c r="N2171" s="2">
        <v>35909</v>
      </c>
      <c r="O2171">
        <v>23.031199999999998</v>
      </c>
      <c r="Q2171" s="2">
        <v>35909</v>
      </c>
      <c r="R2171">
        <v>23686.91</v>
      </c>
      <c r="S2171" s="8">
        <f t="shared" si="302"/>
        <v>-2.5132554407704122E-2</v>
      </c>
      <c r="T2171" s="9">
        <f t="shared" si="298"/>
        <v>-2.5348554407704123E-2</v>
      </c>
      <c r="U2171" s="3">
        <f>Sheet1!$B$17+Sheet1!$B$18*'Portfolio allocation'!K2171</f>
        <v>-1.1728450328870819E-2</v>
      </c>
      <c r="V2171" s="13">
        <f t="shared" si="303"/>
        <v>-1.3620104078833304E-2</v>
      </c>
      <c r="W2171" s="13"/>
      <c r="X2171" s="2">
        <v>35909</v>
      </c>
      <c r="Y2171">
        <v>56.056199999999997</v>
      </c>
      <c r="AA2171" s="2">
        <v>35909</v>
      </c>
      <c r="AB2171">
        <v>684.85</v>
      </c>
      <c r="AC2171">
        <f t="shared" si="304"/>
        <v>-1.0647918550716895E-3</v>
      </c>
      <c r="AD2171">
        <f t="shared" si="299"/>
        <v>-1.2803918550716895E-3</v>
      </c>
      <c r="AE2171">
        <f>Sheet2!$B$17+Sheet2!$B$18*'Portfolio allocation'!K2171</f>
        <v>-9.4155464705202568E-3</v>
      </c>
      <c r="AF2171">
        <f t="shared" si="305"/>
        <v>8.1351546154485675E-3</v>
      </c>
      <c r="AH2171" s="2">
        <v>35909</v>
      </c>
      <c r="AI2171">
        <v>5.6630000000000003</v>
      </c>
      <c r="AJ2171">
        <v>5.39</v>
      </c>
      <c r="AK2171">
        <v>1.09029</v>
      </c>
      <c r="AR2171" s="3"/>
    </row>
    <row r="2172" spans="1:44" hidden="1" outlineLevel="1" x14ac:dyDescent="0.2">
      <c r="A2172" s="2">
        <v>35912</v>
      </c>
      <c r="B2172">
        <v>26.09</v>
      </c>
      <c r="E2172" s="2">
        <v>35912</v>
      </c>
      <c r="F2172">
        <v>1086.54</v>
      </c>
      <c r="G2172">
        <f t="shared" si="300"/>
        <v>-1.9279718386136069E-2</v>
      </c>
      <c r="H2172" s="2">
        <v>35912</v>
      </c>
      <c r="I2172">
        <v>1460.5</v>
      </c>
      <c r="J2172">
        <f t="shared" si="301"/>
        <v>-1.9278677956769075E-2</v>
      </c>
      <c r="K2172">
        <f t="shared" si="297"/>
        <v>-1.9494277956769075E-2</v>
      </c>
      <c r="L2172">
        <v>-1.4311137281753069E-3</v>
      </c>
      <c r="N2172" s="2">
        <v>35912</v>
      </c>
      <c r="O2172">
        <v>22.578099999999999</v>
      </c>
      <c r="Q2172" s="2">
        <v>35912</v>
      </c>
      <c r="R2172">
        <v>23220.89</v>
      </c>
      <c r="S2172" s="8">
        <f t="shared" si="302"/>
        <v>-1.9674157583238983E-2</v>
      </c>
      <c r="T2172" s="9">
        <f t="shared" si="298"/>
        <v>-1.9889757583238982E-2</v>
      </c>
      <c r="U2172" s="3">
        <f>Sheet1!$B$17+Sheet1!$B$18*'Portfolio allocation'!K2172</f>
        <v>-2.1876530838354887E-2</v>
      </c>
      <c r="V2172" s="13">
        <f t="shared" si="303"/>
        <v>1.9867732551159048E-3</v>
      </c>
      <c r="W2172" s="13"/>
      <c r="X2172" s="2">
        <v>35912</v>
      </c>
      <c r="Y2172">
        <v>55.071199999999997</v>
      </c>
      <c r="AA2172" s="2">
        <v>35912</v>
      </c>
      <c r="AB2172">
        <v>672.82</v>
      </c>
      <c r="AC2172">
        <f t="shared" si="304"/>
        <v>-1.7565890340950574E-2</v>
      </c>
      <c r="AD2172">
        <f t="shared" si="299"/>
        <v>-1.7785090340950573E-2</v>
      </c>
      <c r="AE2172">
        <f>Sheet2!$B$17+Sheet2!$B$18*'Portfolio allocation'!K2172</f>
        <v>-1.7281422291806275E-2</v>
      </c>
      <c r="AF2172">
        <f t="shared" si="305"/>
        <v>-5.0366804914429852E-4</v>
      </c>
      <c r="AH2172" s="2">
        <v>35912</v>
      </c>
      <c r="AI2172">
        <v>5.7859999999999996</v>
      </c>
      <c r="AJ2172">
        <v>5.48</v>
      </c>
      <c r="AK2172">
        <v>1.0937300000000001</v>
      </c>
      <c r="AR2172" s="3"/>
    </row>
    <row r="2173" spans="1:44" hidden="1" outlineLevel="1" x14ac:dyDescent="0.2">
      <c r="A2173" s="2">
        <v>35913</v>
      </c>
      <c r="B2173">
        <v>24.17</v>
      </c>
      <c r="E2173" s="2">
        <v>35913</v>
      </c>
      <c r="F2173">
        <v>1085.1099999999999</v>
      </c>
      <c r="G2173">
        <f t="shared" si="300"/>
        <v>-1.3161043311797904E-3</v>
      </c>
      <c r="H2173" s="2">
        <v>35913</v>
      </c>
      <c r="I2173">
        <v>1458.73</v>
      </c>
      <c r="J2173">
        <f t="shared" si="301"/>
        <v>-1.2119137281753067E-3</v>
      </c>
      <c r="K2173">
        <f t="shared" si="297"/>
        <v>-1.4311137281753069E-3</v>
      </c>
      <c r="L2173">
        <v>8.7200828007923704E-3</v>
      </c>
      <c r="N2173" s="2">
        <v>35913</v>
      </c>
      <c r="O2173">
        <v>22.468800000000002</v>
      </c>
      <c r="Q2173" s="2">
        <v>35913</v>
      </c>
      <c r="R2173">
        <v>23108.400000000001</v>
      </c>
      <c r="S2173" s="8">
        <f t="shared" si="302"/>
        <v>-4.8443448980637349E-3</v>
      </c>
      <c r="T2173" s="9">
        <f t="shared" si="298"/>
        <v>-5.063544898063735E-3</v>
      </c>
      <c r="U2173" s="3">
        <f>Sheet1!$B$17+Sheet1!$B$18*'Portfolio allocation'!K2173</f>
        <v>-1.1540110538531638E-3</v>
      </c>
      <c r="V2173" s="13">
        <f t="shared" si="303"/>
        <v>-3.909533844210571E-3</v>
      </c>
      <c r="W2173" s="13"/>
      <c r="X2173" s="2">
        <v>35913</v>
      </c>
      <c r="Y2173">
        <v>55.250300000000003</v>
      </c>
      <c r="AA2173" s="2">
        <v>35913</v>
      </c>
      <c r="AB2173">
        <v>675.01</v>
      </c>
      <c r="AC2173">
        <f t="shared" si="304"/>
        <v>3.2549567492048403E-3</v>
      </c>
      <c r="AD2173">
        <f t="shared" si="299"/>
        <v>3.0357567492048402E-3</v>
      </c>
      <c r="AE2173">
        <f>Sheet2!$B$17+Sheet2!$B$18*'Portfolio allocation'!K2173</f>
        <v>-1.219195826742465E-3</v>
      </c>
      <c r="AF2173">
        <f t="shared" si="305"/>
        <v>4.2549525759473048E-3</v>
      </c>
      <c r="AH2173" s="2">
        <v>35913</v>
      </c>
      <c r="AI2173">
        <v>5.7990000000000004</v>
      </c>
      <c r="AJ2173">
        <v>5.48</v>
      </c>
      <c r="AK2173">
        <v>1.09053</v>
      </c>
      <c r="AR2173" s="3"/>
    </row>
    <row r="2174" spans="1:44" hidden="1" outlineLevel="1" x14ac:dyDescent="0.2">
      <c r="A2174" s="2">
        <v>35914</v>
      </c>
      <c r="B2174">
        <v>22.78</v>
      </c>
      <c r="E2174" s="2">
        <v>35914</v>
      </c>
      <c r="F2174">
        <v>1094.6300000000001</v>
      </c>
      <c r="G2174">
        <f t="shared" si="300"/>
        <v>8.7733040889865777E-3</v>
      </c>
      <c r="H2174" s="2">
        <v>35914</v>
      </c>
      <c r="I2174">
        <v>1471.77</v>
      </c>
      <c r="J2174">
        <f t="shared" si="301"/>
        <v>8.9392828007923697E-3</v>
      </c>
      <c r="K2174">
        <f t="shared" si="297"/>
        <v>8.7200828007923704E-3</v>
      </c>
      <c r="L2174">
        <v>1.5489376266672225E-2</v>
      </c>
      <c r="N2174" s="2">
        <v>35914</v>
      </c>
      <c r="O2174">
        <v>22.625</v>
      </c>
      <c r="Q2174" s="2">
        <v>35914</v>
      </c>
      <c r="R2174">
        <v>23269.1</v>
      </c>
      <c r="S2174" s="8">
        <f t="shared" si="302"/>
        <v>6.954181163559392E-3</v>
      </c>
      <c r="T2174" s="9">
        <f t="shared" si="298"/>
        <v>6.7349811635593919E-3</v>
      </c>
      <c r="U2174" s="3">
        <f>Sheet1!$B$17+Sheet1!$B$18*'Portfolio allocation'!K2174</f>
        <v>1.0491698869710681E-2</v>
      </c>
      <c r="V2174" s="13">
        <f t="shared" si="303"/>
        <v>-3.756717706151289E-3</v>
      </c>
      <c r="W2174" s="13"/>
      <c r="X2174" s="2">
        <v>35914</v>
      </c>
      <c r="Y2174">
        <v>55.190600000000003</v>
      </c>
      <c r="AA2174" s="2">
        <v>35914</v>
      </c>
      <c r="AB2174">
        <v>674.28</v>
      </c>
      <c r="AC2174">
        <f t="shared" si="304"/>
        <v>-1.0814654597709472E-3</v>
      </c>
      <c r="AD2174">
        <f t="shared" si="299"/>
        <v>-1.3010654597709471E-3</v>
      </c>
      <c r="AE2174">
        <f>Sheet2!$B$17+Sheet2!$B$18*'Portfolio allocation'!K2174</f>
        <v>7.8075071072618131E-3</v>
      </c>
      <c r="AF2174">
        <f t="shared" si="305"/>
        <v>-9.1085725670327598E-3</v>
      </c>
      <c r="AH2174" s="2">
        <v>35914</v>
      </c>
      <c r="AI2174">
        <v>5.8070000000000004</v>
      </c>
      <c r="AJ2174">
        <v>5.49</v>
      </c>
      <c r="AK2174">
        <v>1.09128</v>
      </c>
      <c r="AR2174" s="3"/>
    </row>
    <row r="2175" spans="1:44" hidden="1" outlineLevel="1" x14ac:dyDescent="0.2">
      <c r="A2175" s="2">
        <v>35915</v>
      </c>
      <c r="B2175">
        <v>21.18</v>
      </c>
      <c r="E2175" s="2">
        <v>35915</v>
      </c>
      <c r="F2175">
        <v>1111.75</v>
      </c>
      <c r="G2175">
        <f t="shared" si="300"/>
        <v>1.563998794113064E-2</v>
      </c>
      <c r="H2175" s="2">
        <v>35915</v>
      </c>
      <c r="I2175">
        <v>1494.89</v>
      </c>
      <c r="J2175">
        <f t="shared" si="301"/>
        <v>1.5708976266672225E-2</v>
      </c>
      <c r="K2175">
        <f t="shared" si="297"/>
        <v>1.5489376266672225E-2</v>
      </c>
      <c r="L2175">
        <v>8.1056825318248597E-3</v>
      </c>
      <c r="N2175" s="2">
        <v>35915</v>
      </c>
      <c r="O2175">
        <v>22.531300000000002</v>
      </c>
      <c r="Q2175" s="2">
        <v>35915</v>
      </c>
      <c r="R2175">
        <v>23172.68</v>
      </c>
      <c r="S2175" s="8">
        <f t="shared" si="302"/>
        <v>-4.143692708355684E-3</v>
      </c>
      <c r="T2175" s="9">
        <f t="shared" si="298"/>
        <v>-4.3632927083556844E-3</v>
      </c>
      <c r="U2175" s="3">
        <f>Sheet1!$B$17+Sheet1!$B$18*'Portfolio allocation'!K2175</f>
        <v>1.8257603890478692E-2</v>
      </c>
      <c r="V2175" s="13">
        <f t="shared" si="303"/>
        <v>-2.2620896598834376E-2</v>
      </c>
      <c r="W2175" s="13"/>
      <c r="X2175" s="2">
        <v>35915</v>
      </c>
      <c r="Y2175">
        <v>55.339799999999997</v>
      </c>
      <c r="AA2175" s="2">
        <v>35915</v>
      </c>
      <c r="AB2175">
        <v>676.1</v>
      </c>
      <c r="AC2175">
        <f t="shared" si="304"/>
        <v>2.6991754167409177E-3</v>
      </c>
      <c r="AD2175">
        <f t="shared" si="299"/>
        <v>2.4831754167409176E-3</v>
      </c>
      <c r="AE2175">
        <f>Sheet2!$B$17+Sheet2!$B$18*'Portfolio allocation'!K2175</f>
        <v>1.3826935557417893E-2</v>
      </c>
      <c r="AF2175">
        <f t="shared" si="305"/>
        <v>-1.1343760140676975E-2</v>
      </c>
      <c r="AH2175" s="2">
        <v>35915</v>
      </c>
      <c r="AI2175">
        <v>5.6859999999999999</v>
      </c>
      <c r="AJ2175">
        <v>5.4</v>
      </c>
      <c r="AK2175">
        <v>1.09091</v>
      </c>
      <c r="AR2175" s="3"/>
    </row>
    <row r="2176" spans="1:44" hidden="1" outlineLevel="1" x14ac:dyDescent="0.2">
      <c r="A2176" s="2">
        <v>35916</v>
      </c>
      <c r="B2176">
        <v>19.34</v>
      </c>
      <c r="E2176" s="2">
        <v>35916</v>
      </c>
      <c r="F2176">
        <v>1121</v>
      </c>
      <c r="G2176">
        <f t="shared" si="300"/>
        <v>8.3202158758712841E-3</v>
      </c>
      <c r="H2176" s="2">
        <v>35916</v>
      </c>
      <c r="I2176">
        <v>1507.33</v>
      </c>
      <c r="J2176">
        <f t="shared" si="301"/>
        <v>8.3216825318248588E-3</v>
      </c>
      <c r="K2176">
        <f t="shared" si="297"/>
        <v>8.1056825318248597E-3</v>
      </c>
      <c r="L2176">
        <v>7.38931612851884E-4</v>
      </c>
      <c r="N2176" s="2">
        <v>35916</v>
      </c>
      <c r="O2176">
        <v>22.406199999999998</v>
      </c>
      <c r="Q2176" s="2">
        <v>35916</v>
      </c>
      <c r="R2176">
        <v>23044.12</v>
      </c>
      <c r="S2176" s="8">
        <f t="shared" si="302"/>
        <v>-5.5479124555295467E-3</v>
      </c>
      <c r="T2176" s="9">
        <f t="shared" si="298"/>
        <v>-5.7639124555295468E-3</v>
      </c>
      <c r="U2176" s="3">
        <f>Sheet1!$B$17+Sheet1!$B$18*'Portfolio allocation'!K2176</f>
        <v>9.7868433101776526E-3</v>
      </c>
      <c r="V2176" s="13">
        <f t="shared" si="303"/>
        <v>-1.5550755765707198E-2</v>
      </c>
      <c r="W2176" s="13"/>
      <c r="X2176" s="2">
        <v>35916</v>
      </c>
      <c r="Y2176">
        <v>55.817399999999999</v>
      </c>
      <c r="AA2176" s="2">
        <v>35916</v>
      </c>
      <c r="AB2176">
        <v>681.94</v>
      </c>
      <c r="AC2176">
        <f t="shared" si="304"/>
        <v>8.6377754770003978E-3</v>
      </c>
      <c r="AD2176">
        <f t="shared" si="299"/>
        <v>8.4213754770003976E-3</v>
      </c>
      <c r="AE2176">
        <f>Sheet2!$B$17+Sheet2!$B$18*'Portfolio allocation'!K2176</f>
        <v>7.2611667133273801E-3</v>
      </c>
      <c r="AF2176">
        <f t="shared" si="305"/>
        <v>1.1602087636730174E-3</v>
      </c>
      <c r="AH2176" s="2">
        <v>35916</v>
      </c>
      <c r="AI2176">
        <v>5.6559999999999997</v>
      </c>
      <c r="AJ2176">
        <v>5.41</v>
      </c>
      <c r="AK2176">
        <v>1.10066</v>
      </c>
      <c r="AR2176" s="3"/>
    </row>
    <row r="2177" spans="1:44" hidden="1" outlineLevel="1" x14ac:dyDescent="0.2">
      <c r="A2177" s="2">
        <v>35919</v>
      </c>
      <c r="B2177">
        <v>20.32</v>
      </c>
      <c r="E2177" s="2">
        <v>35919</v>
      </c>
      <c r="F2177">
        <v>1122.07</v>
      </c>
      <c r="G2177">
        <f t="shared" si="300"/>
        <v>9.5450490633353091E-4</v>
      </c>
      <c r="H2177" s="2">
        <v>35919</v>
      </c>
      <c r="I2177">
        <v>1508.77</v>
      </c>
      <c r="J2177">
        <f t="shared" si="301"/>
        <v>9.5533161285188406E-4</v>
      </c>
      <c r="K2177">
        <f t="shared" si="297"/>
        <v>7.38931612851884E-4</v>
      </c>
      <c r="L2177">
        <v>-6.049365599793171E-3</v>
      </c>
      <c r="N2177" s="2">
        <v>35919</v>
      </c>
      <c r="O2177">
        <v>22.015599999999999</v>
      </c>
      <c r="Q2177" s="2">
        <v>35919</v>
      </c>
      <c r="R2177">
        <v>22642.38</v>
      </c>
      <c r="S2177" s="8">
        <f t="shared" si="302"/>
        <v>-1.7433514493067959E-2</v>
      </c>
      <c r="T2177" s="9">
        <f t="shared" si="298"/>
        <v>-1.7649914493067957E-2</v>
      </c>
      <c r="U2177" s="3">
        <f>Sheet1!$B$17+Sheet1!$B$18*'Portfolio allocation'!K2177</f>
        <v>1.3355199576357687E-3</v>
      </c>
      <c r="V2177" s="13">
        <f t="shared" si="303"/>
        <v>-1.8985434450703727E-2</v>
      </c>
      <c r="W2177" s="13"/>
      <c r="X2177" s="2">
        <v>35919</v>
      </c>
      <c r="Y2177">
        <v>55.698</v>
      </c>
      <c r="AA2177" s="2">
        <v>35919</v>
      </c>
      <c r="AB2177">
        <v>680.48</v>
      </c>
      <c r="AC2177">
        <f t="shared" si="304"/>
        <v>-2.1409508167874458E-3</v>
      </c>
      <c r="AD2177">
        <f t="shared" si="299"/>
        <v>-2.3577508167874459E-3</v>
      </c>
      <c r="AE2177">
        <f>Sheet2!$B$17+Sheet2!$B$18*'Portfolio allocation'!K2177</f>
        <v>7.1046385336270281E-4</v>
      </c>
      <c r="AF2177">
        <f t="shared" si="305"/>
        <v>-3.0682146701501486E-3</v>
      </c>
      <c r="AH2177" s="2">
        <v>35919</v>
      </c>
      <c r="AI2177">
        <v>5.6609999999999996</v>
      </c>
      <c r="AJ2177">
        <v>5.42</v>
      </c>
      <c r="AK2177">
        <v>1.0988199999999999</v>
      </c>
      <c r="AR2177" s="3"/>
    </row>
    <row r="2178" spans="1:44" hidden="1" outlineLevel="1" x14ac:dyDescent="0.2">
      <c r="A2178" s="2">
        <v>35920</v>
      </c>
      <c r="B2178">
        <v>21.46</v>
      </c>
      <c r="E2178" s="2">
        <v>35920</v>
      </c>
      <c r="F2178">
        <v>1115.5</v>
      </c>
      <c r="G2178">
        <f t="shared" si="300"/>
        <v>-5.8552496724803005E-3</v>
      </c>
      <c r="H2178" s="2">
        <v>35920</v>
      </c>
      <c r="I2178">
        <v>1499.97</v>
      </c>
      <c r="J2178">
        <f t="shared" si="301"/>
        <v>-5.8325655997931714E-3</v>
      </c>
      <c r="K2178">
        <f t="shared" si="297"/>
        <v>-6.049365599793171E-3</v>
      </c>
      <c r="L2178">
        <v>-9.4648516036988685E-3</v>
      </c>
      <c r="N2178" s="2">
        <v>35920</v>
      </c>
      <c r="O2178">
        <v>21.9375</v>
      </c>
      <c r="Q2178" s="2">
        <v>35920</v>
      </c>
      <c r="R2178">
        <v>22562.03</v>
      </c>
      <c r="S2178" s="8">
        <f t="shared" si="302"/>
        <v>-3.5486552208735533E-3</v>
      </c>
      <c r="T2178" s="9">
        <f t="shared" si="298"/>
        <v>-3.7654552208735534E-3</v>
      </c>
      <c r="U2178" s="3">
        <f>Sheet1!$B$17+Sheet1!$B$18*'Portfolio allocation'!K2178</f>
        <v>-6.4521866430402725E-3</v>
      </c>
      <c r="V2178" s="13">
        <f t="shared" si="303"/>
        <v>2.686731422166719E-3</v>
      </c>
      <c r="W2178" s="13"/>
      <c r="X2178" s="2">
        <v>35920</v>
      </c>
      <c r="Y2178">
        <v>56.2652</v>
      </c>
      <c r="AA2178" s="2">
        <v>35920</v>
      </c>
      <c r="AB2178">
        <v>687.41</v>
      </c>
      <c r="AC2178">
        <f t="shared" si="304"/>
        <v>1.0183987773336289E-2</v>
      </c>
      <c r="AD2178">
        <f t="shared" si="299"/>
        <v>9.9659877733362899E-3</v>
      </c>
      <c r="AE2178">
        <f>Sheet2!$B$17+Sheet2!$B$18*'Portfolio allocation'!K2178</f>
        <v>-5.3258632132464215E-3</v>
      </c>
      <c r="AF2178">
        <f t="shared" si="305"/>
        <v>1.5291850986582711E-2</v>
      </c>
      <c r="AH2178" s="2">
        <v>35920</v>
      </c>
      <c r="AI2178">
        <v>5.7050000000000001</v>
      </c>
      <c r="AJ2178">
        <v>5.45</v>
      </c>
      <c r="AK2178">
        <v>1.10456</v>
      </c>
      <c r="AR2178" s="3"/>
    </row>
    <row r="2179" spans="1:44" hidden="1" outlineLevel="1" x14ac:dyDescent="0.2">
      <c r="A2179" s="2">
        <v>35921</v>
      </c>
      <c r="B2179">
        <v>22.79</v>
      </c>
      <c r="E2179" s="2">
        <v>35921</v>
      </c>
      <c r="F2179">
        <v>1104.92</v>
      </c>
      <c r="G2179">
        <f t="shared" si="300"/>
        <v>-9.4845360824741265E-3</v>
      </c>
      <c r="H2179" s="2">
        <v>35921</v>
      </c>
      <c r="I2179">
        <v>1486.1</v>
      </c>
      <c r="J2179">
        <f t="shared" si="301"/>
        <v>-9.246851603698869E-3</v>
      </c>
      <c r="K2179">
        <f t="shared" si="297"/>
        <v>-9.4648516036988685E-3</v>
      </c>
      <c r="L2179">
        <v>-9.0448772222595456E-3</v>
      </c>
      <c r="N2179" s="2">
        <v>35921</v>
      </c>
      <c r="O2179">
        <v>21.593699999999998</v>
      </c>
      <c r="Q2179" s="2">
        <v>35921</v>
      </c>
      <c r="R2179">
        <v>22208.49</v>
      </c>
      <c r="S2179" s="8">
        <f t="shared" si="302"/>
        <v>-1.5669689296574751E-2</v>
      </c>
      <c r="T2179" s="9">
        <f t="shared" si="298"/>
        <v>-1.5887689296574751E-2</v>
      </c>
      <c r="U2179" s="3">
        <f>Sheet1!$B$17+Sheet1!$B$18*'Portfolio allocation'!K2179</f>
        <v>-1.0370518746647274E-2</v>
      </c>
      <c r="V2179" s="13">
        <f t="shared" si="303"/>
        <v>-5.5171705499274769E-3</v>
      </c>
      <c r="W2179" s="13"/>
      <c r="X2179" s="2">
        <v>35921</v>
      </c>
      <c r="Y2179">
        <v>55.996499999999997</v>
      </c>
      <c r="AA2179" s="2">
        <v>35921</v>
      </c>
      <c r="AB2179">
        <v>685.41</v>
      </c>
      <c r="AC2179">
        <f t="shared" si="304"/>
        <v>-2.9094717853973551E-3</v>
      </c>
      <c r="AD2179">
        <f t="shared" si="299"/>
        <v>-3.1258717853973549E-3</v>
      </c>
      <c r="AE2179">
        <f>Sheet2!$B$17+Sheet2!$B$18*'Portfolio allocation'!K2179</f>
        <v>-8.3630005048481847E-3</v>
      </c>
      <c r="AF2179">
        <f t="shared" si="305"/>
        <v>5.2371287194508294E-3</v>
      </c>
      <c r="AH2179" s="2">
        <v>35921</v>
      </c>
      <c r="AI2179">
        <v>5.6459999999999999</v>
      </c>
      <c r="AJ2179">
        <v>5.41</v>
      </c>
      <c r="AK2179">
        <v>1.1093200000000001</v>
      </c>
      <c r="AR2179" s="3"/>
    </row>
    <row r="2180" spans="1:44" hidden="1" outlineLevel="1" x14ac:dyDescent="0.2">
      <c r="A2180" s="2">
        <v>35922</v>
      </c>
      <c r="B2180">
        <v>23.39</v>
      </c>
      <c r="E2180" s="2">
        <v>35922</v>
      </c>
      <c r="F2180">
        <v>1095.1400000000001</v>
      </c>
      <c r="G2180">
        <f t="shared" si="300"/>
        <v>-8.8513195525468102E-3</v>
      </c>
      <c r="H2180" s="2">
        <v>35922</v>
      </c>
      <c r="I2180">
        <v>1472.98</v>
      </c>
      <c r="J2180">
        <f t="shared" si="301"/>
        <v>-8.8284772222595453E-3</v>
      </c>
      <c r="K2180">
        <f t="shared" ref="K2180:K2243" si="306">J2180-(AJ2179/25000)</f>
        <v>-9.0448772222595456E-3</v>
      </c>
      <c r="L2180">
        <v>1.1663877266493667E-2</v>
      </c>
      <c r="N2180" s="2">
        <v>35922</v>
      </c>
      <c r="O2180">
        <v>20.843800000000002</v>
      </c>
      <c r="Q2180" s="2">
        <v>35922</v>
      </c>
      <c r="R2180">
        <v>21437.14</v>
      </c>
      <c r="S2180" s="8">
        <f t="shared" si="302"/>
        <v>-3.4732212770881898E-2</v>
      </c>
      <c r="T2180" s="9">
        <f t="shared" ref="T2180:T2243" si="307">S2180-(AJ2179/100/250)</f>
        <v>-3.4948612770881897E-2</v>
      </c>
      <c r="U2180" s="3">
        <f>Sheet1!$B$17+Sheet1!$B$18*'Portfolio allocation'!K2180</f>
        <v>-9.8887134926938375E-3</v>
      </c>
      <c r="V2180" s="13">
        <f t="shared" si="303"/>
        <v>-2.5059899278188059E-2</v>
      </c>
      <c r="W2180" s="13"/>
      <c r="X2180" s="2">
        <v>35922</v>
      </c>
      <c r="Y2180">
        <v>55.936799999999998</v>
      </c>
      <c r="AA2180" s="2">
        <v>35922</v>
      </c>
      <c r="AB2180">
        <v>684.68</v>
      </c>
      <c r="AC2180">
        <f t="shared" si="304"/>
        <v>-1.0650559519119751E-3</v>
      </c>
      <c r="AD2180">
        <f t="shared" ref="AD2180:AD2243" si="308">AC2180-AJ2180/25000</f>
        <v>-1.2818559519119752E-3</v>
      </c>
      <c r="AE2180">
        <f>Sheet2!$B$17+Sheet2!$B$18*'Portfolio allocation'!K2180</f>
        <v>-7.9895485703568234E-3</v>
      </c>
      <c r="AF2180">
        <f t="shared" si="305"/>
        <v>6.7076926184448486E-3</v>
      </c>
      <c r="AH2180" s="2">
        <v>35922</v>
      </c>
      <c r="AI2180">
        <v>5.6589999999999998</v>
      </c>
      <c r="AJ2180">
        <v>5.42</v>
      </c>
      <c r="AK2180">
        <v>1.11016</v>
      </c>
      <c r="AR2180" s="3"/>
    </row>
    <row r="2181" spans="1:44" hidden="1" outlineLevel="1" x14ac:dyDescent="0.2">
      <c r="A2181" s="2">
        <v>35923</v>
      </c>
      <c r="B2181">
        <v>20.57</v>
      </c>
      <c r="E2181" s="2">
        <v>35923</v>
      </c>
      <c r="F2181">
        <v>1108.1400000000001</v>
      </c>
      <c r="G2181">
        <f t="shared" ref="G2181:G2244" si="309">(F2181/F2180)-1</f>
        <v>1.1870628412805617E-2</v>
      </c>
      <c r="H2181" s="2">
        <v>35923</v>
      </c>
      <c r="I2181">
        <v>1490.48</v>
      </c>
      <c r="J2181">
        <f t="shared" ref="J2181:J2244" si="310">(I2181/I2180)-1</f>
        <v>1.1880677266493667E-2</v>
      </c>
      <c r="K2181">
        <f t="shared" si="306"/>
        <v>1.1663877266493667E-2</v>
      </c>
      <c r="L2181">
        <v>-1.0763837475175776E-3</v>
      </c>
      <c r="N2181" s="2">
        <v>35923</v>
      </c>
      <c r="O2181">
        <v>21.4375</v>
      </c>
      <c r="Q2181" s="2">
        <v>35923</v>
      </c>
      <c r="R2181">
        <v>22047.79</v>
      </c>
      <c r="S2181" s="8">
        <f t="shared" ref="S2181:S2244" si="311">R2181/R2180-1</f>
        <v>2.8485609554259606E-2</v>
      </c>
      <c r="T2181" s="9">
        <f t="shared" si="307"/>
        <v>2.8268809554259606E-2</v>
      </c>
      <c r="U2181" s="3">
        <f>Sheet1!$B$17+Sheet1!$B$18*'Portfolio allocation'!K2181</f>
        <v>1.3868894486436295E-2</v>
      </c>
      <c r="V2181" s="13">
        <f t="shared" ref="V2181:V2244" si="312">T2181-U2181</f>
        <v>1.439991506782331E-2</v>
      </c>
      <c r="W2181" s="13"/>
      <c r="X2181" s="2">
        <v>35923</v>
      </c>
      <c r="Y2181">
        <v>57.309899999999999</v>
      </c>
      <c r="AA2181" s="2">
        <v>35923</v>
      </c>
      <c r="AB2181">
        <v>701.48</v>
      </c>
      <c r="AC2181">
        <f t="shared" ref="AC2181:AC2244" si="313">AB2181/AB2180-1</f>
        <v>2.4537009990068359E-2</v>
      </c>
      <c r="AD2181">
        <f t="shared" si="308"/>
        <v>2.4319409990068361E-2</v>
      </c>
      <c r="AE2181">
        <f>Sheet2!$B$17+Sheet2!$B$18*'Portfolio allocation'!K2181</f>
        <v>1.0425204249152708E-2</v>
      </c>
      <c r="AF2181">
        <f t="shared" ref="AF2181:AF2244" si="314">AD2181-AE2181</f>
        <v>1.3894205740915653E-2</v>
      </c>
      <c r="AH2181" s="2">
        <v>35923</v>
      </c>
      <c r="AI2181">
        <v>5.7050000000000001</v>
      </c>
      <c r="AJ2181">
        <v>5.44</v>
      </c>
      <c r="AK2181">
        <v>1.1068499999999999</v>
      </c>
      <c r="AR2181" s="3"/>
    </row>
    <row r="2182" spans="1:44" hidden="1" outlineLevel="1" x14ac:dyDescent="0.2">
      <c r="A2182" s="2">
        <v>35926</v>
      </c>
      <c r="B2182">
        <v>21.05</v>
      </c>
      <c r="E2182" s="2">
        <v>35926</v>
      </c>
      <c r="F2182">
        <v>1106.6400000000001</v>
      </c>
      <c r="G2182">
        <f t="shared" si="309"/>
        <v>-1.3536195787535732E-3</v>
      </c>
      <c r="H2182" s="2">
        <v>35926</v>
      </c>
      <c r="I2182">
        <v>1489.2</v>
      </c>
      <c r="J2182">
        <f t="shared" si="310"/>
        <v>-8.5878374751757747E-4</v>
      </c>
      <c r="K2182">
        <f t="shared" si="306"/>
        <v>-1.0763837475175776E-3</v>
      </c>
      <c r="L2182">
        <v>8.0939882890141736E-3</v>
      </c>
      <c r="N2182" s="2">
        <v>35926</v>
      </c>
      <c r="O2182">
        <v>21.0625</v>
      </c>
      <c r="Q2182" s="2">
        <v>35926</v>
      </c>
      <c r="R2182">
        <v>21662.12</v>
      </c>
      <c r="S2182" s="8">
        <f t="shared" si="311"/>
        <v>-1.7492456160005276E-2</v>
      </c>
      <c r="T2182" s="9">
        <f t="shared" si="307"/>
        <v>-1.7710056160005275E-2</v>
      </c>
      <c r="U2182" s="3">
        <f>Sheet1!$B$17+Sheet1!$B$18*'Portfolio allocation'!K2182</f>
        <v>-7.4705582998937773E-4</v>
      </c>
      <c r="V2182" s="13">
        <f t="shared" si="312"/>
        <v>-1.6963000330015895E-2</v>
      </c>
      <c r="W2182" s="13"/>
      <c r="X2182" s="2">
        <v>35926</v>
      </c>
      <c r="Y2182">
        <v>56.981499999999997</v>
      </c>
      <c r="AA2182" s="2">
        <v>35926</v>
      </c>
      <c r="AB2182">
        <v>697.47</v>
      </c>
      <c r="AC2182">
        <f t="shared" si="313"/>
        <v>-5.7164851456920074E-3</v>
      </c>
      <c r="AD2182">
        <f t="shared" si="308"/>
        <v>-5.9356851456920075E-3</v>
      </c>
      <c r="AE2182">
        <f>Sheet2!$B$17+Sheet2!$B$18*'Portfolio allocation'!K2182</f>
        <v>-9.0376087796130531E-4</v>
      </c>
      <c r="AF2182">
        <f t="shared" si="314"/>
        <v>-5.0319242677307023E-3</v>
      </c>
      <c r="AH2182" s="2">
        <v>35926</v>
      </c>
      <c r="AI2182">
        <v>5.7670000000000003</v>
      </c>
      <c r="AJ2182">
        <v>5.48</v>
      </c>
      <c r="AK2182">
        <v>1.1022099999999999</v>
      </c>
      <c r="AR2182" s="3"/>
    </row>
    <row r="2183" spans="1:44" hidden="1" outlineLevel="1" x14ac:dyDescent="0.2">
      <c r="A2183" s="2">
        <v>35927</v>
      </c>
      <c r="B2183">
        <v>20.98</v>
      </c>
      <c r="E2183" s="2">
        <v>35927</v>
      </c>
      <c r="F2183">
        <v>1115.79</v>
      </c>
      <c r="G2183">
        <f t="shared" si="309"/>
        <v>8.2682715246149563E-3</v>
      </c>
      <c r="H2183" s="2">
        <v>35927</v>
      </c>
      <c r="I2183">
        <v>1501.58</v>
      </c>
      <c r="J2183">
        <f t="shared" si="310"/>
        <v>8.3131882890141728E-3</v>
      </c>
      <c r="K2183">
        <f t="shared" si="306"/>
        <v>8.0939882890141736E-3</v>
      </c>
      <c r="L2183">
        <v>2.7259661103638377E-3</v>
      </c>
      <c r="N2183" s="2">
        <v>35927</v>
      </c>
      <c r="O2183">
        <v>21.421900000000001</v>
      </c>
      <c r="Q2183" s="2">
        <v>35927</v>
      </c>
      <c r="R2183">
        <v>22031.72</v>
      </c>
      <c r="S2183" s="8">
        <f t="shared" si="311"/>
        <v>1.7062041942339956E-2</v>
      </c>
      <c r="T2183" s="9">
        <f t="shared" si="307"/>
        <v>1.6842841942339957E-2</v>
      </c>
      <c r="U2183" s="3">
        <f>Sheet1!$B$17+Sheet1!$B$18*'Portfolio allocation'!K2183</f>
        <v>9.7734273784537088E-3</v>
      </c>
      <c r="V2183" s="13">
        <f t="shared" si="312"/>
        <v>7.069414563886248E-3</v>
      </c>
      <c r="W2183" s="13"/>
      <c r="X2183" s="2">
        <v>35927</v>
      </c>
      <c r="Y2183">
        <v>57.130800000000001</v>
      </c>
      <c r="AA2183" s="2">
        <v>35927</v>
      </c>
      <c r="AB2183">
        <v>699.29</v>
      </c>
      <c r="AC2183">
        <f t="shared" si="313"/>
        <v>2.6094312300168898E-3</v>
      </c>
      <c r="AD2183">
        <f t="shared" si="308"/>
        <v>2.3918312300168897E-3</v>
      </c>
      <c r="AE2183">
        <f>Sheet2!$B$17+Sheet2!$B$18*'Portfolio allocation'!K2183</f>
        <v>7.2507678942730011E-3</v>
      </c>
      <c r="AF2183">
        <f t="shared" si="314"/>
        <v>-4.8589366642561114E-3</v>
      </c>
      <c r="AH2183" s="2">
        <v>35927</v>
      </c>
      <c r="AI2183">
        <v>5.7140000000000004</v>
      </c>
      <c r="AJ2183">
        <v>5.44</v>
      </c>
      <c r="AK2183">
        <v>1.1033500000000001</v>
      </c>
      <c r="AR2183" s="3"/>
    </row>
    <row r="2184" spans="1:44" hidden="1" outlineLevel="1" x14ac:dyDescent="0.2">
      <c r="A2184" s="2">
        <v>35928</v>
      </c>
      <c r="B2184">
        <v>20.440000000000001</v>
      </c>
      <c r="E2184" s="2">
        <v>35928</v>
      </c>
      <c r="F2184">
        <v>1118.8599999999999</v>
      </c>
      <c r="G2184">
        <f t="shared" si="309"/>
        <v>2.7514137965027885E-3</v>
      </c>
      <c r="H2184" s="2">
        <v>35928</v>
      </c>
      <c r="I2184">
        <v>1506</v>
      </c>
      <c r="J2184">
        <f t="shared" si="310"/>
        <v>2.9435661103638378E-3</v>
      </c>
      <c r="K2184">
        <f t="shared" si="306"/>
        <v>2.7259661103638377E-3</v>
      </c>
      <c r="L2184">
        <v>-1.5257009296148639E-3</v>
      </c>
      <c r="N2184" s="2">
        <v>35928</v>
      </c>
      <c r="O2184">
        <v>21.734400000000001</v>
      </c>
      <c r="Q2184" s="2">
        <v>35928</v>
      </c>
      <c r="R2184">
        <v>22353.119999999999</v>
      </c>
      <c r="S2184" s="8">
        <f t="shared" si="311"/>
        <v>1.4588057582431091E-2</v>
      </c>
      <c r="T2184" s="9">
        <f t="shared" si="307"/>
        <v>1.4370457582431091E-2</v>
      </c>
      <c r="U2184" s="3">
        <f>Sheet1!$B$17+Sheet1!$B$18*'Portfolio allocation'!K2184</f>
        <v>3.6150962913324542E-3</v>
      </c>
      <c r="V2184" s="13">
        <f t="shared" si="312"/>
        <v>1.0755361291098636E-2</v>
      </c>
      <c r="W2184" s="13"/>
      <c r="X2184" s="2">
        <v>35928</v>
      </c>
      <c r="Y2184">
        <v>58.205300000000001</v>
      </c>
      <c r="AA2184" s="2">
        <v>35928</v>
      </c>
      <c r="AB2184">
        <v>712.45</v>
      </c>
      <c r="AC2184">
        <f t="shared" si="313"/>
        <v>1.8819087932045564E-2</v>
      </c>
      <c r="AD2184">
        <f t="shared" si="308"/>
        <v>1.8601487932045566E-2</v>
      </c>
      <c r="AE2184">
        <f>Sheet2!$B$17+Sheet2!$B$18*'Portfolio allocation'!K2184</f>
        <v>2.4773856223852266E-3</v>
      </c>
      <c r="AF2184">
        <f t="shared" si="314"/>
        <v>1.612410230966034E-2</v>
      </c>
      <c r="AH2184" s="2">
        <v>35928</v>
      </c>
      <c r="AI2184">
        <v>5.6689999999999996</v>
      </c>
      <c r="AJ2184">
        <v>5.44</v>
      </c>
      <c r="AK2184">
        <v>1.10148</v>
      </c>
      <c r="AR2184" s="3"/>
    </row>
    <row r="2185" spans="1:44" hidden="1" outlineLevel="1" x14ac:dyDescent="0.2">
      <c r="A2185" s="2">
        <v>35929</v>
      </c>
      <c r="B2185">
        <v>19.64</v>
      </c>
      <c r="E2185" s="2">
        <v>35929</v>
      </c>
      <c r="F2185">
        <v>1117.3699999999999</v>
      </c>
      <c r="G2185">
        <f t="shared" si="309"/>
        <v>-1.3317126360760101E-3</v>
      </c>
      <c r="H2185" s="2">
        <v>35929</v>
      </c>
      <c r="I2185">
        <v>1504.03</v>
      </c>
      <c r="J2185">
        <f t="shared" si="310"/>
        <v>-1.3081009296148638E-3</v>
      </c>
      <c r="K2185">
        <f t="shared" si="306"/>
        <v>-1.5257009296148639E-3</v>
      </c>
      <c r="L2185">
        <v>-7.9118657048064221E-3</v>
      </c>
      <c r="N2185" s="2">
        <v>35929</v>
      </c>
      <c r="O2185">
        <v>22.234400000000001</v>
      </c>
      <c r="Q2185" s="2">
        <v>35929</v>
      </c>
      <c r="R2185">
        <v>22867.360000000001</v>
      </c>
      <c r="S2185" s="8">
        <f t="shared" si="311"/>
        <v>2.3005289641893523E-2</v>
      </c>
      <c r="T2185" s="9">
        <f t="shared" si="307"/>
        <v>2.2787689641893524E-2</v>
      </c>
      <c r="U2185" s="3">
        <f>Sheet1!$B$17+Sheet1!$B$18*'Portfolio allocation'!K2185</f>
        <v>-1.2625238885030907E-3</v>
      </c>
      <c r="V2185" s="13">
        <f t="shared" si="312"/>
        <v>2.4050213530396616E-2</v>
      </c>
      <c r="W2185" s="13"/>
      <c r="X2185" s="2">
        <v>35929</v>
      </c>
      <c r="Y2185">
        <v>60.085799999999999</v>
      </c>
      <c r="AA2185" s="2">
        <v>35929</v>
      </c>
      <c r="AB2185">
        <v>735.46</v>
      </c>
      <c r="AC2185">
        <f t="shared" si="313"/>
        <v>3.2297003298477067E-2</v>
      </c>
      <c r="AD2185">
        <f t="shared" si="308"/>
        <v>3.2077803298477064E-2</v>
      </c>
      <c r="AE2185">
        <f>Sheet2!$B$17+Sheet2!$B$18*'Portfolio allocation'!K2185</f>
        <v>-1.3033051794002774E-3</v>
      </c>
      <c r="AF2185">
        <f t="shared" si="314"/>
        <v>3.3381108477877341E-2</v>
      </c>
      <c r="AH2185" s="2">
        <v>35929</v>
      </c>
      <c r="AI2185">
        <v>5.6849999999999996</v>
      </c>
      <c r="AJ2185">
        <v>5.48</v>
      </c>
      <c r="AK2185">
        <v>1.1013200000000001</v>
      </c>
      <c r="AR2185" s="3"/>
    </row>
    <row r="2186" spans="1:44" hidden="1" outlineLevel="1" x14ac:dyDescent="0.2">
      <c r="A2186" s="2">
        <v>35930</v>
      </c>
      <c r="B2186">
        <v>20.440000000000001</v>
      </c>
      <c r="E2186" s="2">
        <v>35930</v>
      </c>
      <c r="F2186">
        <v>1108.73</v>
      </c>
      <c r="G2186">
        <f t="shared" si="309"/>
        <v>-7.7324431477485689E-3</v>
      </c>
      <c r="H2186" s="2">
        <v>35930</v>
      </c>
      <c r="I2186">
        <v>1492.46</v>
      </c>
      <c r="J2186">
        <f t="shared" si="310"/>
        <v>-7.6926657048064229E-3</v>
      </c>
      <c r="K2186">
        <f t="shared" si="306"/>
        <v>-7.9118657048064221E-3</v>
      </c>
      <c r="L2186">
        <v>-2.7310301542419683E-3</v>
      </c>
      <c r="N2186" s="2">
        <v>35930</v>
      </c>
      <c r="O2186">
        <v>22.359400000000001</v>
      </c>
      <c r="Q2186" s="2">
        <v>35930</v>
      </c>
      <c r="R2186">
        <v>22995.91</v>
      </c>
      <c r="S2186" s="8">
        <f t="shared" si="311"/>
        <v>5.6215496672986642E-3</v>
      </c>
      <c r="T2186" s="9">
        <f t="shared" si="307"/>
        <v>5.4023496672986641E-3</v>
      </c>
      <c r="U2186" s="3">
        <f>Sheet1!$B$17+Sheet1!$B$18*'Portfolio allocation'!K2186</f>
        <v>-8.5888939655412288E-3</v>
      </c>
      <c r="V2186" s="13">
        <f t="shared" si="312"/>
        <v>1.3991243632839892E-2</v>
      </c>
      <c r="W2186" s="13"/>
      <c r="X2186" s="2">
        <v>35930</v>
      </c>
      <c r="Y2186">
        <v>59.667900000000003</v>
      </c>
      <c r="AA2186" s="2">
        <v>35930</v>
      </c>
      <c r="AB2186">
        <v>730.35</v>
      </c>
      <c r="AC2186">
        <f t="shared" si="313"/>
        <v>-6.9480325238626683E-3</v>
      </c>
      <c r="AD2186">
        <f t="shared" si="308"/>
        <v>-7.166432523862668E-3</v>
      </c>
      <c r="AE2186">
        <f>Sheet2!$B$17+Sheet2!$B$18*'Portfolio allocation'!K2186</f>
        <v>-6.9820458232993975E-3</v>
      </c>
      <c r="AF2186">
        <f t="shared" si="314"/>
        <v>-1.8438670056327051E-4</v>
      </c>
      <c r="AH2186" s="2">
        <v>35930</v>
      </c>
      <c r="AI2186">
        <v>5.6829999999999998</v>
      </c>
      <c r="AJ2186">
        <v>5.46</v>
      </c>
      <c r="AK2186">
        <v>1.09927</v>
      </c>
      <c r="AR2186" s="3"/>
    </row>
    <row r="2187" spans="1:44" hidden="1" outlineLevel="1" x14ac:dyDescent="0.2">
      <c r="A2187" s="2">
        <v>35933</v>
      </c>
      <c r="B2187">
        <v>21.69</v>
      </c>
      <c r="E2187" s="2">
        <v>35933</v>
      </c>
      <c r="F2187">
        <v>1105.82</v>
      </c>
      <c r="G2187">
        <f t="shared" si="309"/>
        <v>-2.6246245704545368E-3</v>
      </c>
      <c r="H2187" s="2">
        <v>35933</v>
      </c>
      <c r="I2187">
        <v>1488.71</v>
      </c>
      <c r="J2187">
        <f t="shared" si="310"/>
        <v>-2.5126301542419682E-3</v>
      </c>
      <c r="K2187">
        <f t="shared" si="306"/>
        <v>-2.7310301542419683E-3</v>
      </c>
      <c r="L2187">
        <v>3.1338952650282153E-3</v>
      </c>
      <c r="N2187" s="2">
        <v>35933</v>
      </c>
      <c r="O2187">
        <v>21.515599999999999</v>
      </c>
      <c r="Q2187" s="2">
        <v>35933</v>
      </c>
      <c r="R2187">
        <v>22128.14</v>
      </c>
      <c r="S2187" s="8">
        <f t="shared" si="311"/>
        <v>-3.7735840851699343E-2</v>
      </c>
      <c r="T2187" s="9">
        <f t="shared" si="307"/>
        <v>-3.7954240851699343E-2</v>
      </c>
      <c r="U2187" s="3">
        <f>Sheet1!$B$17+Sheet1!$B$18*'Portfolio allocation'!K2187</f>
        <v>-2.6453081221001189E-3</v>
      </c>
      <c r="V2187" s="13">
        <f t="shared" si="312"/>
        <v>-3.5308932729599223E-2</v>
      </c>
      <c r="W2187" s="13"/>
      <c r="X2187" s="2">
        <v>35933</v>
      </c>
      <c r="Y2187">
        <v>59.518700000000003</v>
      </c>
      <c r="AA2187" s="2">
        <v>35933</v>
      </c>
      <c r="AB2187">
        <v>728.52</v>
      </c>
      <c r="AC2187">
        <f t="shared" si="313"/>
        <v>-2.5056479769973716E-3</v>
      </c>
      <c r="AD2187">
        <f t="shared" si="308"/>
        <v>-2.7236479769973715E-3</v>
      </c>
      <c r="AE2187">
        <f>Sheet2!$B$17+Sheet2!$B$18*'Portfolio allocation'!K2187</f>
        <v>-2.375114676668383E-3</v>
      </c>
      <c r="AF2187">
        <f t="shared" si="314"/>
        <v>-3.485333003289885E-4</v>
      </c>
      <c r="AH2187" s="2">
        <v>35933</v>
      </c>
      <c r="AI2187">
        <v>5.62</v>
      </c>
      <c r="AJ2187">
        <v>5.45</v>
      </c>
      <c r="AK2187">
        <v>1.09422</v>
      </c>
      <c r="AR2187" s="3"/>
    </row>
    <row r="2188" spans="1:44" hidden="1" outlineLevel="1" x14ac:dyDescent="0.2">
      <c r="A2188" s="2">
        <v>35934</v>
      </c>
      <c r="B2188">
        <v>20.39</v>
      </c>
      <c r="E2188" s="2">
        <v>35934</v>
      </c>
      <c r="F2188">
        <v>1109.52</v>
      </c>
      <c r="G2188">
        <f t="shared" si="309"/>
        <v>3.3459333345391418E-3</v>
      </c>
      <c r="H2188" s="2">
        <v>35934</v>
      </c>
      <c r="I2188">
        <v>1493.7</v>
      </c>
      <c r="J2188">
        <f t="shared" si="310"/>
        <v>3.3518952650282152E-3</v>
      </c>
      <c r="K2188">
        <f t="shared" si="306"/>
        <v>3.1338952650282153E-3</v>
      </c>
      <c r="L2188">
        <v>8.5186941152842165E-3</v>
      </c>
      <c r="N2188" s="2">
        <v>35934</v>
      </c>
      <c r="O2188">
        <v>21.625</v>
      </c>
      <c r="Q2188" s="2">
        <v>35934</v>
      </c>
      <c r="R2188">
        <v>22240.63</v>
      </c>
      <c r="S2188" s="8">
        <f t="shared" si="311"/>
        <v>5.0835723201319016E-3</v>
      </c>
      <c r="T2188" s="9">
        <f t="shared" si="307"/>
        <v>4.8655723201319013E-3</v>
      </c>
      <c r="U2188" s="3">
        <f>Sheet1!$B$17+Sheet1!$B$18*'Portfolio allocation'!K2188</f>
        <v>4.0830829558630311E-3</v>
      </c>
      <c r="V2188" s="13">
        <f t="shared" si="312"/>
        <v>7.824893642688702E-4</v>
      </c>
      <c r="W2188" s="13"/>
      <c r="X2188" s="2">
        <v>35934</v>
      </c>
      <c r="Y2188">
        <v>59.697800000000001</v>
      </c>
      <c r="AA2188" s="2">
        <v>35934</v>
      </c>
      <c r="AB2188">
        <v>730.71</v>
      </c>
      <c r="AC2188">
        <f t="shared" si="313"/>
        <v>3.0060945478505019E-3</v>
      </c>
      <c r="AD2188">
        <f t="shared" si="308"/>
        <v>2.788094547850502E-3</v>
      </c>
      <c r="AE2188">
        <f>Sheet2!$B$17+Sheet2!$B$18*'Portfolio allocation'!K2188</f>
        <v>2.8401266339267779E-3</v>
      </c>
      <c r="AF2188">
        <f t="shared" si="314"/>
        <v>-5.2032086076275914E-5</v>
      </c>
      <c r="AH2188" s="2">
        <v>35934</v>
      </c>
      <c r="AI2188">
        <v>5.6520000000000001</v>
      </c>
      <c r="AJ2188">
        <v>5.45</v>
      </c>
      <c r="AK2188">
        <v>1.0973900000000001</v>
      </c>
      <c r="AR2188" s="3"/>
    </row>
    <row r="2189" spans="1:44" hidden="1" outlineLevel="1" x14ac:dyDescent="0.2">
      <c r="A2189" s="2">
        <v>35935</v>
      </c>
      <c r="B2189">
        <v>19.89</v>
      </c>
      <c r="E2189" s="2">
        <v>35935</v>
      </c>
      <c r="F2189">
        <v>1119.06</v>
      </c>
      <c r="G2189">
        <f t="shared" si="309"/>
        <v>8.5983127839064366E-3</v>
      </c>
      <c r="H2189" s="2">
        <v>35935</v>
      </c>
      <c r="I2189">
        <v>1506.75</v>
      </c>
      <c r="J2189">
        <f t="shared" si="310"/>
        <v>8.7366941152842159E-3</v>
      </c>
      <c r="K2189">
        <f t="shared" si="306"/>
        <v>8.5186941152842165E-3</v>
      </c>
      <c r="L2189">
        <v>-4.1656966318235171E-3</v>
      </c>
      <c r="N2189" s="2">
        <v>35935</v>
      </c>
      <c r="O2189">
        <v>21.4375</v>
      </c>
      <c r="Q2189" s="2">
        <v>35935</v>
      </c>
      <c r="R2189">
        <v>22047.79</v>
      </c>
      <c r="S2189" s="8">
        <f t="shared" si="311"/>
        <v>-8.6706176938333712E-3</v>
      </c>
      <c r="T2189" s="9">
        <f t="shared" si="307"/>
        <v>-8.8886176938333707E-3</v>
      </c>
      <c r="U2189" s="3">
        <f>Sheet1!$B$17+Sheet1!$B$18*'Portfolio allocation'!K2189</f>
        <v>1.0260660665827705E-2</v>
      </c>
      <c r="V2189" s="13">
        <f t="shared" si="312"/>
        <v>-1.9149278359661077E-2</v>
      </c>
      <c r="W2189" s="13"/>
      <c r="X2189" s="2">
        <v>35935</v>
      </c>
      <c r="Y2189">
        <v>58.981400000000001</v>
      </c>
      <c r="AA2189" s="2">
        <v>35935</v>
      </c>
      <c r="AB2189">
        <v>721.94</v>
      </c>
      <c r="AC2189">
        <f t="shared" si="313"/>
        <v>-1.2002025427324092E-2</v>
      </c>
      <c r="AD2189">
        <f t="shared" si="308"/>
        <v>-1.2218825427324092E-2</v>
      </c>
      <c r="AE2189">
        <f>Sheet2!$B$17+Sheet2!$B$18*'Portfolio allocation'!K2189</f>
        <v>7.6284271502179129E-3</v>
      </c>
      <c r="AF2189">
        <f t="shared" si="314"/>
        <v>-1.9847252577542003E-2</v>
      </c>
      <c r="AH2189" s="2">
        <v>35935</v>
      </c>
      <c r="AI2189">
        <v>5.6079999999999997</v>
      </c>
      <c r="AJ2189">
        <v>5.42</v>
      </c>
      <c r="AK2189">
        <v>1.10609</v>
      </c>
      <c r="AR2189" s="3"/>
    </row>
    <row r="2190" spans="1:44" hidden="1" outlineLevel="1" x14ac:dyDescent="0.2">
      <c r="A2190" s="2">
        <v>35936</v>
      </c>
      <c r="B2190">
        <v>19.38</v>
      </c>
      <c r="E2190" s="2">
        <v>35936</v>
      </c>
      <c r="F2190">
        <v>1114.6400000000001</v>
      </c>
      <c r="G2190">
        <f t="shared" si="309"/>
        <v>-3.9497435347521925E-3</v>
      </c>
      <c r="H2190" s="2">
        <v>35936</v>
      </c>
      <c r="I2190">
        <v>1500.8</v>
      </c>
      <c r="J2190">
        <f t="shared" si="310"/>
        <v>-3.9488966318235175E-3</v>
      </c>
      <c r="K2190">
        <f t="shared" si="306"/>
        <v>-4.1656966318235171E-3</v>
      </c>
      <c r="L2190">
        <v>-3.9568063965883891E-3</v>
      </c>
      <c r="N2190" s="2">
        <v>35936</v>
      </c>
      <c r="O2190">
        <v>21.593699999999998</v>
      </c>
      <c r="Q2190" s="2">
        <v>35936</v>
      </c>
      <c r="R2190">
        <v>22208.49</v>
      </c>
      <c r="S2190" s="8">
        <f t="shared" si="311"/>
        <v>7.2887123834179945E-3</v>
      </c>
      <c r="T2190" s="9">
        <f t="shared" si="307"/>
        <v>7.0719123834179949E-3</v>
      </c>
      <c r="U2190" s="3">
        <f>Sheet1!$B$17+Sheet1!$B$18*'Portfolio allocation'!K2190</f>
        <v>-4.2911938644654007E-3</v>
      </c>
      <c r="V2190" s="13">
        <f t="shared" si="312"/>
        <v>1.1363106247883396E-2</v>
      </c>
      <c r="W2190" s="13"/>
      <c r="X2190" s="2">
        <v>35936</v>
      </c>
      <c r="Y2190">
        <v>59.0411</v>
      </c>
      <c r="AA2190" s="2">
        <v>35936</v>
      </c>
      <c r="AB2190">
        <v>722.68</v>
      </c>
      <c r="AC2190">
        <f t="shared" si="313"/>
        <v>1.0250159293014871E-3</v>
      </c>
      <c r="AD2190">
        <f t="shared" si="308"/>
        <v>8.062159293014871E-4</v>
      </c>
      <c r="AE2190">
        <f>Sheet2!$B$17+Sheet2!$B$18*'Portfolio allocation'!K2190</f>
        <v>-3.6508567101860741E-3</v>
      </c>
      <c r="AF2190">
        <f t="shared" si="314"/>
        <v>4.4570726394875613E-3</v>
      </c>
      <c r="AH2190" s="2">
        <v>35936</v>
      </c>
      <c r="AI2190">
        <v>5.6539999999999999</v>
      </c>
      <c r="AJ2190">
        <v>5.47</v>
      </c>
      <c r="AK2190">
        <v>1.11398</v>
      </c>
      <c r="AR2190" s="3"/>
    </row>
    <row r="2191" spans="1:44" hidden="1" outlineLevel="1" x14ac:dyDescent="0.2">
      <c r="A2191" s="2">
        <v>35937</v>
      </c>
      <c r="B2191">
        <v>18.989999999999998</v>
      </c>
      <c r="E2191" s="2">
        <v>35937</v>
      </c>
      <c r="F2191">
        <v>1110.47</v>
      </c>
      <c r="G2191">
        <f t="shared" si="309"/>
        <v>-3.7411182085695938E-3</v>
      </c>
      <c r="H2191" s="2">
        <v>35937</v>
      </c>
      <c r="I2191">
        <v>1495.19</v>
      </c>
      <c r="J2191">
        <f t="shared" si="310"/>
        <v>-3.7380063965883892E-3</v>
      </c>
      <c r="K2191">
        <f t="shared" si="306"/>
        <v>-3.9568063965883891E-3</v>
      </c>
      <c r="L2191">
        <v>-2.1800000000000001E-4</v>
      </c>
      <c r="N2191" s="2">
        <v>35937</v>
      </c>
      <c r="O2191">
        <v>21.390599999999999</v>
      </c>
      <c r="Q2191" s="2">
        <v>35937</v>
      </c>
      <c r="R2191">
        <v>21999.58</v>
      </c>
      <c r="S2191" s="8">
        <f t="shared" si="311"/>
        <v>-9.4067629091396654E-3</v>
      </c>
      <c r="T2191" s="9">
        <f t="shared" si="307"/>
        <v>-9.6255629091396653E-3</v>
      </c>
      <c r="U2191" s="3">
        <f>Sheet1!$B$17+Sheet1!$B$18*'Portfolio allocation'!K2191</f>
        <v>-4.051549692621087E-3</v>
      </c>
      <c r="V2191" s="13">
        <f t="shared" si="312"/>
        <v>-5.5740132165185783E-3</v>
      </c>
      <c r="W2191" s="13"/>
      <c r="X2191" s="2">
        <v>35937</v>
      </c>
      <c r="Y2191">
        <v>58.235199999999999</v>
      </c>
      <c r="AA2191" s="2">
        <v>35937</v>
      </c>
      <c r="AB2191">
        <v>712.81</v>
      </c>
      <c r="AC2191">
        <f t="shared" si="313"/>
        <v>-1.365749709414954E-2</v>
      </c>
      <c r="AD2191">
        <f t="shared" si="308"/>
        <v>-1.3875497094149539E-2</v>
      </c>
      <c r="AE2191">
        <f>Sheet2!$B$17+Sheet2!$B$18*'Portfolio allocation'!K2191</f>
        <v>-3.4651061837431061E-3</v>
      </c>
      <c r="AF2191">
        <f t="shared" si="314"/>
        <v>-1.0410390910406433E-2</v>
      </c>
      <c r="AH2191" s="2">
        <v>35937</v>
      </c>
      <c r="AI2191">
        <v>5.641</v>
      </c>
      <c r="AJ2191">
        <v>5.45</v>
      </c>
      <c r="AK2191">
        <v>1.1141300000000001</v>
      </c>
      <c r="AR2191" s="3"/>
    </row>
    <row r="2192" spans="1:44" hidden="1" outlineLevel="1" x14ac:dyDescent="0.2">
      <c r="A2192" s="2">
        <v>35940</v>
      </c>
      <c r="B2192">
        <v>18.989999999999998</v>
      </c>
      <c r="E2192" s="2">
        <v>35940</v>
      </c>
      <c r="F2192">
        <v>1110.47</v>
      </c>
      <c r="G2192">
        <f t="shared" si="309"/>
        <v>0</v>
      </c>
      <c r="H2192" s="2">
        <v>35940</v>
      </c>
      <c r="I2192">
        <v>1495.19</v>
      </c>
      <c r="J2192">
        <f t="shared" si="310"/>
        <v>0</v>
      </c>
      <c r="K2192">
        <f t="shared" si="306"/>
        <v>-2.1800000000000001E-4</v>
      </c>
      <c r="L2192">
        <v>-1.5018794547850215E-2</v>
      </c>
      <c r="N2192" s="2">
        <v>35940</v>
      </c>
      <c r="O2192">
        <v>21.390599999999999</v>
      </c>
      <c r="Q2192" s="2">
        <v>35940</v>
      </c>
      <c r="R2192">
        <v>21999.58</v>
      </c>
      <c r="S2192" s="8">
        <f t="shared" si="311"/>
        <v>0</v>
      </c>
      <c r="T2192" s="9">
        <f t="shared" si="307"/>
        <v>-2.1799999999999999E-4</v>
      </c>
      <c r="U2192" s="3">
        <f>Sheet1!$B$17+Sheet1!$B$18*'Portfolio allocation'!K2192</f>
        <v>2.3770375949991795E-4</v>
      </c>
      <c r="V2192" s="13">
        <f t="shared" si="312"/>
        <v>-4.5570375949991794E-4</v>
      </c>
      <c r="W2192" s="13"/>
      <c r="X2192" s="2">
        <v>35940</v>
      </c>
      <c r="Y2192">
        <v>58.235199999999999</v>
      </c>
      <c r="AA2192" s="2">
        <v>35940</v>
      </c>
      <c r="AB2192">
        <v>712.81</v>
      </c>
      <c r="AC2192">
        <f t="shared" si="313"/>
        <v>0</v>
      </c>
      <c r="AD2192">
        <f t="shared" si="308"/>
        <v>-2.1800000000000001E-4</v>
      </c>
      <c r="AE2192">
        <f>Sheet2!$B$17+Sheet2!$B$18*'Portfolio allocation'!K2192</f>
        <v>-1.4046415031865043E-4</v>
      </c>
      <c r="AF2192">
        <f t="shared" si="314"/>
        <v>-7.753584968134958E-5</v>
      </c>
      <c r="AH2192" s="2">
        <v>35940</v>
      </c>
      <c r="AI2192">
        <v>5.6539999999999999</v>
      </c>
      <c r="AJ2192">
        <v>5.45</v>
      </c>
      <c r="AK2192">
        <v>1.10791</v>
      </c>
      <c r="AR2192" s="3"/>
    </row>
    <row r="2193" spans="1:44" hidden="1" outlineLevel="1" x14ac:dyDescent="0.2">
      <c r="A2193" s="2">
        <v>35941</v>
      </c>
      <c r="B2193">
        <v>22.07</v>
      </c>
      <c r="E2193" s="2">
        <v>35941</v>
      </c>
      <c r="F2193">
        <v>1094.02</v>
      </c>
      <c r="G2193">
        <f t="shared" si="309"/>
        <v>-1.4813547416859585E-2</v>
      </c>
      <c r="H2193" s="2">
        <v>35941</v>
      </c>
      <c r="I2193">
        <v>1473.06</v>
      </c>
      <c r="J2193">
        <f t="shared" si="310"/>
        <v>-1.4800794547850216E-2</v>
      </c>
      <c r="K2193">
        <f t="shared" si="306"/>
        <v>-1.5018794547850215E-2</v>
      </c>
      <c r="L2193">
        <v>-1.7250669219177103E-3</v>
      </c>
      <c r="N2193" s="2">
        <v>35941</v>
      </c>
      <c r="O2193">
        <v>20.906199999999998</v>
      </c>
      <c r="Q2193" s="2">
        <v>35941</v>
      </c>
      <c r="R2193">
        <v>21501.42</v>
      </c>
      <c r="S2193" s="8">
        <f t="shared" si="311"/>
        <v>-2.2644068659492755E-2</v>
      </c>
      <c r="T2193" s="9">
        <f t="shared" si="307"/>
        <v>-2.2862068659492755E-2</v>
      </c>
      <c r="U2193" s="3">
        <f>Sheet1!$B$17+Sheet1!$B$18*'Portfolio allocation'!K2193</f>
        <v>-1.6742142847810084E-2</v>
      </c>
      <c r="V2193" s="13">
        <f t="shared" si="312"/>
        <v>-6.1199258116826707E-3</v>
      </c>
      <c r="W2193" s="13"/>
      <c r="X2193" s="2">
        <v>35941</v>
      </c>
      <c r="Y2193">
        <v>57.787399999999998</v>
      </c>
      <c r="AA2193" s="2">
        <v>35941</v>
      </c>
      <c r="AB2193">
        <v>707.33</v>
      </c>
      <c r="AC2193">
        <f t="shared" si="313"/>
        <v>-7.687883166622056E-3</v>
      </c>
      <c r="AD2193">
        <f t="shared" si="308"/>
        <v>-7.9058831666220554E-3</v>
      </c>
      <c r="AE2193">
        <f>Sheet2!$B$17+Sheet2!$B$18*'Portfolio allocation'!K2193</f>
        <v>-1.3301708264687177E-2</v>
      </c>
      <c r="AF2193">
        <f t="shared" si="314"/>
        <v>5.3958250980651219E-3</v>
      </c>
      <c r="AH2193" s="2">
        <v>35941</v>
      </c>
      <c r="AI2193">
        <v>5.5709999999999997</v>
      </c>
      <c r="AJ2193">
        <v>5.45</v>
      </c>
      <c r="AK2193">
        <v>1.1049800000000001</v>
      </c>
      <c r="AR2193" s="3"/>
    </row>
    <row r="2194" spans="1:44" hidden="1" outlineLevel="1" x14ac:dyDescent="0.2">
      <c r="A2194" s="2">
        <v>35942</v>
      </c>
      <c r="B2194">
        <v>22.59</v>
      </c>
      <c r="E2194" s="2">
        <v>35942</v>
      </c>
      <c r="F2194">
        <v>1092.23</v>
      </c>
      <c r="G2194">
        <f t="shared" si="309"/>
        <v>-1.6361675289299216E-3</v>
      </c>
      <c r="H2194" s="2">
        <v>35942</v>
      </c>
      <c r="I2194">
        <v>1470.84</v>
      </c>
      <c r="J2194">
        <f t="shared" si="310"/>
        <v>-1.5070669219177102E-3</v>
      </c>
      <c r="K2194">
        <f t="shared" si="306"/>
        <v>-1.7250669219177103E-3</v>
      </c>
      <c r="L2194">
        <v>4.8419340132168694E-3</v>
      </c>
      <c r="N2194" s="2">
        <v>35942</v>
      </c>
      <c r="O2194">
        <v>21.5</v>
      </c>
      <c r="Q2194" s="2">
        <v>35942</v>
      </c>
      <c r="R2194">
        <v>22112.07</v>
      </c>
      <c r="S2194" s="8">
        <f t="shared" si="311"/>
        <v>2.8400449830755514E-2</v>
      </c>
      <c r="T2194" s="9">
        <f t="shared" si="307"/>
        <v>2.8182449830755515E-2</v>
      </c>
      <c r="U2194" s="3">
        <f>Sheet1!$B$17+Sheet1!$B$18*'Portfolio allocation'!K2194</f>
        <v>-1.4912416074790743E-3</v>
      </c>
      <c r="V2194" s="13">
        <f t="shared" si="312"/>
        <v>2.967369143823459E-2</v>
      </c>
      <c r="W2194" s="13"/>
      <c r="X2194" s="2">
        <v>35942</v>
      </c>
      <c r="Y2194">
        <v>57.429299999999998</v>
      </c>
      <c r="AA2194" s="2">
        <v>35942</v>
      </c>
      <c r="AB2194">
        <v>702.95</v>
      </c>
      <c r="AC2194">
        <f t="shared" si="313"/>
        <v>-6.192300623471314E-3</v>
      </c>
      <c r="AD2194">
        <f t="shared" si="308"/>
        <v>-6.4087006234713143E-3</v>
      </c>
      <c r="AE2194">
        <f>Sheet2!$B$17+Sheet2!$B$18*'Portfolio allocation'!K2194</f>
        <v>-1.480586506042447E-3</v>
      </c>
      <c r="AF2194">
        <f t="shared" si="314"/>
        <v>-4.9281141174288678E-3</v>
      </c>
      <c r="AH2194" s="2">
        <v>35942</v>
      </c>
      <c r="AI2194">
        <v>5.5789999999999997</v>
      </c>
      <c r="AJ2194">
        <v>5.41</v>
      </c>
      <c r="AK2194">
        <v>1.09945</v>
      </c>
      <c r="AR2194" s="3"/>
    </row>
    <row r="2195" spans="1:44" hidden="1" outlineLevel="1" x14ac:dyDescent="0.2">
      <c r="A2195" s="2">
        <v>35943</v>
      </c>
      <c r="B2195">
        <v>20.74</v>
      </c>
      <c r="E2195" s="2">
        <v>35943</v>
      </c>
      <c r="F2195">
        <v>1097.5999999999999</v>
      </c>
      <c r="G2195">
        <f t="shared" si="309"/>
        <v>4.9165468811513957E-3</v>
      </c>
      <c r="H2195" s="2">
        <v>35943</v>
      </c>
      <c r="I2195">
        <v>1478.28</v>
      </c>
      <c r="J2195">
        <f t="shared" si="310"/>
        <v>5.0583340132168697E-3</v>
      </c>
      <c r="K2195">
        <f t="shared" si="306"/>
        <v>4.8419340132168694E-3</v>
      </c>
      <c r="L2195">
        <v>-6.3662380712719837E-3</v>
      </c>
      <c r="N2195" s="2">
        <v>35943</v>
      </c>
      <c r="O2195">
        <v>21.578099999999999</v>
      </c>
      <c r="Q2195" s="2">
        <v>35943</v>
      </c>
      <c r="R2195">
        <v>22192.42</v>
      </c>
      <c r="S2195" s="8">
        <f t="shared" si="311"/>
        <v>3.6337620132351756E-3</v>
      </c>
      <c r="T2195" s="9">
        <f t="shared" si="307"/>
        <v>3.4173620132351757E-3</v>
      </c>
      <c r="U2195" s="3">
        <f>Sheet1!$B$17+Sheet1!$B$18*'Portfolio allocation'!K2195</f>
        <v>6.0425882952434527E-3</v>
      </c>
      <c r="V2195" s="13">
        <f t="shared" si="312"/>
        <v>-2.625226282008277E-3</v>
      </c>
      <c r="W2195" s="13"/>
      <c r="X2195" s="2">
        <v>35943</v>
      </c>
      <c r="Y2195">
        <v>57.339700000000001</v>
      </c>
      <c r="AA2195" s="2">
        <v>35943</v>
      </c>
      <c r="AB2195">
        <v>701.85</v>
      </c>
      <c r="AC2195">
        <f t="shared" si="313"/>
        <v>-1.5648339142186884E-3</v>
      </c>
      <c r="AD2195">
        <f t="shared" si="308"/>
        <v>-1.7820339142186885E-3</v>
      </c>
      <c r="AE2195">
        <f>Sheet2!$B$17+Sheet2!$B$18*'Portfolio allocation'!K2195</f>
        <v>4.3589582648257061E-3</v>
      </c>
      <c r="AF2195">
        <f t="shared" si="314"/>
        <v>-6.1409921790443944E-3</v>
      </c>
      <c r="AH2195" s="2">
        <v>35943</v>
      </c>
      <c r="AI2195">
        <v>5.5629999999999997</v>
      </c>
      <c r="AJ2195">
        <v>5.43</v>
      </c>
      <c r="AK2195">
        <v>1.1015299999999999</v>
      </c>
      <c r="AR2195" s="3"/>
    </row>
    <row r="2196" spans="1:44" hidden="1" outlineLevel="1" x14ac:dyDescent="0.2">
      <c r="A2196" s="2">
        <v>35944</v>
      </c>
      <c r="B2196">
        <v>21.32</v>
      </c>
      <c r="E2196" s="2">
        <v>35944</v>
      </c>
      <c r="F2196">
        <v>1090.82</v>
      </c>
      <c r="G2196">
        <f t="shared" si="309"/>
        <v>-6.1771137026238598E-3</v>
      </c>
      <c r="H2196" s="2">
        <v>35944</v>
      </c>
      <c r="I2196">
        <v>1469.19</v>
      </c>
      <c r="J2196">
        <f t="shared" si="310"/>
        <v>-6.1490380712719839E-3</v>
      </c>
      <c r="K2196">
        <f t="shared" si="306"/>
        <v>-6.3662380712719837E-3</v>
      </c>
      <c r="L2196">
        <v>-3.3025266983771276E-5</v>
      </c>
      <c r="N2196" s="2">
        <v>35944</v>
      </c>
      <c r="O2196">
        <v>21.203099999999999</v>
      </c>
      <c r="Q2196" s="2">
        <v>35944</v>
      </c>
      <c r="R2196">
        <v>21806.75</v>
      </c>
      <c r="S2196" s="8">
        <f t="shared" si="311"/>
        <v>-1.7378456247673646E-2</v>
      </c>
      <c r="T2196" s="9">
        <f t="shared" si="307"/>
        <v>-1.7595656247673647E-2</v>
      </c>
      <c r="U2196" s="3">
        <f>Sheet1!$B$17+Sheet1!$B$18*'Portfolio allocation'!K2196</f>
        <v>-6.8157107729371336E-3</v>
      </c>
      <c r="V2196" s="13">
        <f t="shared" si="312"/>
        <v>-1.0779945474736513E-2</v>
      </c>
      <c r="W2196" s="13"/>
      <c r="X2196" s="2">
        <v>35944</v>
      </c>
      <c r="Y2196">
        <v>56.115900000000003</v>
      </c>
      <c r="AA2196" s="2">
        <v>35944</v>
      </c>
      <c r="AB2196">
        <v>686.87</v>
      </c>
      <c r="AC2196">
        <f t="shared" si="313"/>
        <v>-2.134359193559876E-2</v>
      </c>
      <c r="AD2196">
        <f t="shared" si="308"/>
        <v>-2.156039193559876E-2</v>
      </c>
      <c r="AE2196">
        <f>Sheet2!$B$17+Sheet2!$B$18*'Portfolio allocation'!K2196</f>
        <v>-5.6076342990332775E-3</v>
      </c>
      <c r="AF2196">
        <f t="shared" si="314"/>
        <v>-1.5952757636565482E-2</v>
      </c>
      <c r="AH2196" s="2">
        <v>35944</v>
      </c>
      <c r="AI2196">
        <v>5.5540000000000003</v>
      </c>
      <c r="AJ2196">
        <v>5.42</v>
      </c>
      <c r="AK2196">
        <v>1.0984400000000001</v>
      </c>
      <c r="AR2196" s="3"/>
    </row>
    <row r="2197" spans="1:44" hidden="1" outlineLevel="1" x14ac:dyDescent="0.2">
      <c r="A2197" s="2">
        <v>35947</v>
      </c>
      <c r="B2197">
        <v>22.83</v>
      </c>
      <c r="E2197" s="2">
        <v>35947</v>
      </c>
      <c r="F2197">
        <v>1090.98</v>
      </c>
      <c r="G2197">
        <f t="shared" si="309"/>
        <v>1.4667864542272646E-4</v>
      </c>
      <c r="H2197" s="2">
        <v>35947</v>
      </c>
      <c r="I2197">
        <v>1469.46</v>
      </c>
      <c r="J2197">
        <f t="shared" si="310"/>
        <v>1.8377473301622871E-4</v>
      </c>
      <c r="K2197">
        <f t="shared" si="306"/>
        <v>-3.3025266983771276E-5</v>
      </c>
      <c r="L2197">
        <v>1.8391767315883928E-3</v>
      </c>
      <c r="N2197" s="2">
        <v>35947</v>
      </c>
      <c r="O2197">
        <v>20.9375</v>
      </c>
      <c r="Q2197" s="2">
        <v>35947</v>
      </c>
      <c r="R2197">
        <v>21533.56</v>
      </c>
      <c r="S2197" s="8">
        <f t="shared" si="311"/>
        <v>-1.2527772364061551E-2</v>
      </c>
      <c r="T2197" s="9">
        <f t="shared" si="307"/>
        <v>-1.2744572364061551E-2</v>
      </c>
      <c r="U2197" s="3">
        <f>Sheet1!$B$17+Sheet1!$B$18*'Portfolio allocation'!K2197</f>
        <v>4.4991146109928147E-4</v>
      </c>
      <c r="V2197" s="13">
        <f t="shared" si="312"/>
        <v>-1.3194483825160832E-2</v>
      </c>
      <c r="W2197" s="13"/>
      <c r="X2197" s="2">
        <v>35947</v>
      </c>
      <c r="Y2197">
        <v>55.966700000000003</v>
      </c>
      <c r="AA2197" s="2">
        <v>35947</v>
      </c>
      <c r="AB2197">
        <v>685.04</v>
      </c>
      <c r="AC2197">
        <f t="shared" si="313"/>
        <v>-2.6642596124448747E-3</v>
      </c>
      <c r="AD2197">
        <f t="shared" si="308"/>
        <v>-2.8802596124448748E-3</v>
      </c>
      <c r="AE2197">
        <f>Sheet2!$B$17+Sheet2!$B$18*'Portfolio allocation'!K2197</f>
        <v>2.402010141162819E-5</v>
      </c>
      <c r="AF2197">
        <f t="shared" si="314"/>
        <v>-2.9042797138565031E-3</v>
      </c>
      <c r="AH2197" s="2">
        <v>35947</v>
      </c>
      <c r="AI2197">
        <v>5.532</v>
      </c>
      <c r="AJ2197">
        <v>5.4</v>
      </c>
      <c r="AK2197">
        <v>1.10009</v>
      </c>
      <c r="AR2197" s="3"/>
    </row>
    <row r="2198" spans="1:44" hidden="1" outlineLevel="1" x14ac:dyDescent="0.2">
      <c r="A2198" s="2">
        <v>35948</v>
      </c>
      <c r="B2198">
        <v>22</v>
      </c>
      <c r="E2198" s="2">
        <v>35948</v>
      </c>
      <c r="F2198">
        <v>1093.22</v>
      </c>
      <c r="G2198">
        <f t="shared" si="309"/>
        <v>2.0531998753414715E-3</v>
      </c>
      <c r="H2198" s="2">
        <v>35948</v>
      </c>
      <c r="I2198">
        <v>1472.48</v>
      </c>
      <c r="J2198">
        <f t="shared" si="310"/>
        <v>2.0551767315883929E-3</v>
      </c>
      <c r="K2198">
        <f t="shared" si="306"/>
        <v>1.8391767315883928E-3</v>
      </c>
      <c r="L2198">
        <v>-9.5883439313266764E-3</v>
      </c>
      <c r="N2198" s="2">
        <v>35948</v>
      </c>
      <c r="O2198">
        <v>21.375</v>
      </c>
      <c r="Q2198" s="2">
        <v>35948</v>
      </c>
      <c r="R2198">
        <v>21983.52</v>
      </c>
      <c r="S2198" s="8">
        <f t="shared" si="311"/>
        <v>2.0895755276879369E-2</v>
      </c>
      <c r="T2198" s="9">
        <f t="shared" si="307"/>
        <v>2.0679755276879368E-2</v>
      </c>
      <c r="U2198" s="3">
        <f>Sheet1!$B$17+Sheet1!$B$18*'Portfolio allocation'!K2198</f>
        <v>2.5977490417697026E-3</v>
      </c>
      <c r="V2198" s="13">
        <f t="shared" si="312"/>
        <v>1.8082006235109666E-2</v>
      </c>
      <c r="W2198" s="13"/>
      <c r="X2198" s="2">
        <v>35948</v>
      </c>
      <c r="Y2198">
        <v>55.190600000000003</v>
      </c>
      <c r="AA2198" s="2">
        <v>35948</v>
      </c>
      <c r="AB2198">
        <v>675.54</v>
      </c>
      <c r="AC2198">
        <f t="shared" si="313"/>
        <v>-1.3867803339950968E-2</v>
      </c>
      <c r="AD2198">
        <f t="shared" si="308"/>
        <v>-1.4084203339950968E-2</v>
      </c>
      <c r="AE2198">
        <f>Sheet2!$B$17+Sheet2!$B$18*'Portfolio allocation'!K2198</f>
        <v>1.6888298827348797E-3</v>
      </c>
      <c r="AF2198">
        <f t="shared" si="314"/>
        <v>-1.5773033222685848E-2</v>
      </c>
      <c r="AH2198" s="2">
        <v>35948</v>
      </c>
      <c r="AI2198">
        <v>5.5540000000000003</v>
      </c>
      <c r="AJ2198">
        <v>5.41</v>
      </c>
      <c r="AK2198">
        <v>1.0992500000000001</v>
      </c>
      <c r="AR2198" s="3"/>
    </row>
    <row r="2199" spans="1:44" hidden="1" outlineLevel="1" x14ac:dyDescent="0.2">
      <c r="A2199" s="2">
        <v>35949</v>
      </c>
      <c r="B2199">
        <v>22.85</v>
      </c>
      <c r="E2199" s="2">
        <v>35949</v>
      </c>
      <c r="F2199">
        <v>1082.73</v>
      </c>
      <c r="G2199">
        <f t="shared" si="309"/>
        <v>-9.5955068513199349E-3</v>
      </c>
      <c r="H2199" s="2">
        <v>35949</v>
      </c>
      <c r="I2199">
        <v>1458.68</v>
      </c>
      <c r="J2199">
        <f t="shared" si="310"/>
        <v>-9.3719439313266761E-3</v>
      </c>
      <c r="K2199">
        <f t="shared" si="306"/>
        <v>-9.5883439313266764E-3</v>
      </c>
      <c r="L2199">
        <v>1.0964542035264663E-2</v>
      </c>
      <c r="N2199" s="2">
        <v>35949</v>
      </c>
      <c r="O2199">
        <v>21.078099999999999</v>
      </c>
      <c r="Q2199" s="2">
        <v>35949</v>
      </c>
      <c r="R2199">
        <v>21678.19</v>
      </c>
      <c r="S2199" s="8">
        <f t="shared" si="311"/>
        <v>-1.3889040517624185E-2</v>
      </c>
      <c r="T2199" s="9">
        <f t="shared" si="307"/>
        <v>-1.4105440517624185E-2</v>
      </c>
      <c r="U2199" s="3">
        <f>Sheet1!$B$17+Sheet1!$B$18*'Portfolio allocation'!K2199</f>
        <v>-1.0512192274613677E-2</v>
      </c>
      <c r="V2199" s="13">
        <f t="shared" si="312"/>
        <v>-3.5932482430105078E-3</v>
      </c>
      <c r="W2199" s="13"/>
      <c r="X2199" s="2">
        <v>35949</v>
      </c>
      <c r="Y2199">
        <v>54.384700000000002</v>
      </c>
      <c r="AA2199" s="2">
        <v>35949</v>
      </c>
      <c r="AB2199">
        <v>665.68</v>
      </c>
      <c r="AC2199">
        <f t="shared" si="313"/>
        <v>-1.4595730822749231E-2</v>
      </c>
      <c r="AD2199">
        <f t="shared" si="308"/>
        <v>-1.4812530822749231E-2</v>
      </c>
      <c r="AE2199">
        <f>Sheet2!$B$17+Sheet2!$B$18*'Portfolio allocation'!K2199</f>
        <v>-8.4728130331490539E-3</v>
      </c>
      <c r="AF2199">
        <f t="shared" si="314"/>
        <v>-6.3397177896001768E-3</v>
      </c>
      <c r="AH2199" s="2">
        <v>35949</v>
      </c>
      <c r="AI2199">
        <v>5.55</v>
      </c>
      <c r="AJ2199">
        <v>5.42</v>
      </c>
      <c r="AK2199">
        <v>1.1053900000000001</v>
      </c>
      <c r="AR2199" s="3"/>
    </row>
    <row r="2200" spans="1:44" hidden="1" outlineLevel="1" x14ac:dyDescent="0.2">
      <c r="A2200" s="2">
        <v>35950</v>
      </c>
      <c r="B2200">
        <v>21.22</v>
      </c>
      <c r="E2200" s="2">
        <v>35950</v>
      </c>
      <c r="F2200">
        <v>1094.83</v>
      </c>
      <c r="G2200">
        <f t="shared" si="309"/>
        <v>1.1175454637813553E-2</v>
      </c>
      <c r="H2200" s="2">
        <v>35950</v>
      </c>
      <c r="I2200">
        <v>1474.99</v>
      </c>
      <c r="J2200">
        <f t="shared" si="310"/>
        <v>1.1181342035264663E-2</v>
      </c>
      <c r="K2200">
        <f t="shared" si="306"/>
        <v>1.0964542035264663E-2</v>
      </c>
      <c r="L2200">
        <v>1.7199867234354099E-2</v>
      </c>
      <c r="N2200" s="2">
        <v>35950</v>
      </c>
      <c r="O2200">
        <v>21.515599999999999</v>
      </c>
      <c r="Q2200" s="2">
        <v>35950</v>
      </c>
      <c r="R2200">
        <v>22128.14</v>
      </c>
      <c r="S2200" s="8">
        <f t="shared" si="311"/>
        <v>2.0755884139773695E-2</v>
      </c>
      <c r="T2200" s="9">
        <f t="shared" si="307"/>
        <v>2.0539084139773695E-2</v>
      </c>
      <c r="U2200" s="3">
        <f>Sheet1!$B$17+Sheet1!$B$18*'Portfolio allocation'!K2200</f>
        <v>1.3066599385658687E-2</v>
      </c>
      <c r="V2200" s="13">
        <f t="shared" si="312"/>
        <v>7.472484754115008E-3</v>
      </c>
      <c r="W2200" s="13"/>
      <c r="X2200" s="2">
        <v>35950</v>
      </c>
      <c r="Y2200">
        <v>55.429400000000001</v>
      </c>
      <c r="AA2200" s="2">
        <v>35950</v>
      </c>
      <c r="AB2200">
        <v>678.47</v>
      </c>
      <c r="AC2200">
        <f t="shared" si="313"/>
        <v>1.9213435885110153E-2</v>
      </c>
      <c r="AD2200">
        <f t="shared" si="308"/>
        <v>1.8996235885110152E-2</v>
      </c>
      <c r="AE2200">
        <f>Sheet2!$B$17+Sheet2!$B$18*'Portfolio allocation'!K2200</f>
        <v>9.8033375198884904E-3</v>
      </c>
      <c r="AF2200">
        <f t="shared" si="314"/>
        <v>9.1928983652216616E-3</v>
      </c>
      <c r="AH2200" s="2">
        <v>35950</v>
      </c>
      <c r="AI2200">
        <v>5.5890000000000004</v>
      </c>
      <c r="AJ2200">
        <v>5.43</v>
      </c>
      <c r="AK2200">
        <v>1.1105100000000001</v>
      </c>
      <c r="AR2200" s="3"/>
    </row>
    <row r="2201" spans="1:44" hidden="1" outlineLevel="1" x14ac:dyDescent="0.2">
      <c r="A2201" s="2">
        <v>35951</v>
      </c>
      <c r="B2201">
        <v>19.78</v>
      </c>
      <c r="E2201" s="2">
        <v>35951</v>
      </c>
      <c r="F2201">
        <v>1113.8599999999999</v>
      </c>
      <c r="G2201">
        <f t="shared" si="309"/>
        <v>1.7381693961619593E-2</v>
      </c>
      <c r="H2201" s="2">
        <v>35951</v>
      </c>
      <c r="I2201">
        <v>1500.68</v>
      </c>
      <c r="J2201">
        <f t="shared" si="310"/>
        <v>1.74170672343541E-2</v>
      </c>
      <c r="K2201">
        <f t="shared" si="306"/>
        <v>1.7199867234354099E-2</v>
      </c>
      <c r="L2201">
        <v>1.5078842657994488E-3</v>
      </c>
      <c r="N2201" s="2">
        <v>35951</v>
      </c>
      <c r="O2201">
        <v>21.5625</v>
      </c>
      <c r="Q2201" s="2">
        <v>35951</v>
      </c>
      <c r="R2201">
        <v>22176.35</v>
      </c>
      <c r="S2201" s="8">
        <f t="shared" si="311"/>
        <v>2.178673851485069E-3</v>
      </c>
      <c r="T2201" s="9">
        <f t="shared" si="307"/>
        <v>1.9614738514850691E-3</v>
      </c>
      <c r="U2201" s="3">
        <f>Sheet1!$B$17+Sheet1!$B$18*'Portfolio allocation'!K2201</f>
        <v>2.0219922478209244E-2</v>
      </c>
      <c r="V2201" s="13">
        <f t="shared" si="312"/>
        <v>-1.8258448626724176E-2</v>
      </c>
      <c r="W2201" s="13"/>
      <c r="X2201" s="2">
        <v>35951</v>
      </c>
      <c r="Y2201">
        <v>56.772599999999997</v>
      </c>
      <c r="AA2201" s="2">
        <v>35951</v>
      </c>
      <c r="AB2201">
        <v>694.91</v>
      </c>
      <c r="AC2201">
        <f t="shared" si="313"/>
        <v>2.4230990316447265E-2</v>
      </c>
      <c r="AD2201">
        <f t="shared" si="308"/>
        <v>2.4012990316447266E-2</v>
      </c>
      <c r="AE2201">
        <f>Sheet2!$B$17+Sheet2!$B$18*'Portfolio allocation'!K2201</f>
        <v>1.5347947764451971E-2</v>
      </c>
      <c r="AF2201">
        <f t="shared" si="314"/>
        <v>8.6650425519952945E-3</v>
      </c>
      <c r="AH2201" s="2">
        <v>35951</v>
      </c>
      <c r="AI2201">
        <v>5.577</v>
      </c>
      <c r="AJ2201">
        <v>5.45</v>
      </c>
      <c r="AK2201">
        <v>1.10476</v>
      </c>
      <c r="AR2201" s="3"/>
    </row>
    <row r="2202" spans="1:44" hidden="1" outlineLevel="1" x14ac:dyDescent="0.2">
      <c r="A2202" s="2">
        <v>35954</v>
      </c>
      <c r="B2202">
        <v>20.58</v>
      </c>
      <c r="E2202" s="2">
        <v>35954</v>
      </c>
      <c r="F2202">
        <v>1115.72</v>
      </c>
      <c r="G2202">
        <f t="shared" si="309"/>
        <v>1.6698687447256333E-3</v>
      </c>
      <c r="H2202" s="2">
        <v>35954</v>
      </c>
      <c r="I2202">
        <v>1503.27</v>
      </c>
      <c r="J2202">
        <f t="shared" si="310"/>
        <v>1.7258842657994489E-3</v>
      </c>
      <c r="K2202">
        <f t="shared" si="306"/>
        <v>1.5078842657994488E-3</v>
      </c>
      <c r="L2202">
        <v>2.2162923706319855E-3</v>
      </c>
      <c r="N2202" s="2">
        <v>35954</v>
      </c>
      <c r="O2202">
        <v>21.421900000000001</v>
      </c>
      <c r="Q2202" s="2">
        <v>35954</v>
      </c>
      <c r="R2202">
        <v>22031.72</v>
      </c>
      <c r="S2202" s="8">
        <f t="shared" si="311"/>
        <v>-6.5218126517663233E-3</v>
      </c>
      <c r="T2202" s="9">
        <f t="shared" si="307"/>
        <v>-6.7398126517663236E-3</v>
      </c>
      <c r="U2202" s="3">
        <f>Sheet1!$B$17+Sheet1!$B$18*'Portfolio allocation'!K2202</f>
        <v>2.2176819289490045E-3</v>
      </c>
      <c r="V2202" s="13">
        <f t="shared" si="312"/>
        <v>-8.9574945807153281E-3</v>
      </c>
      <c r="W2202" s="13"/>
      <c r="X2202" s="2">
        <v>35954</v>
      </c>
      <c r="Y2202">
        <v>56.742699999999999</v>
      </c>
      <c r="AA2202" s="2">
        <v>35954</v>
      </c>
      <c r="AB2202">
        <v>694.54</v>
      </c>
      <c r="AC2202">
        <f t="shared" si="313"/>
        <v>-5.3244305017918769E-4</v>
      </c>
      <c r="AD2202">
        <f t="shared" si="308"/>
        <v>-7.5084305017918769E-4</v>
      </c>
      <c r="AE2202">
        <f>Sheet2!$B$17+Sheet2!$B$18*'Portfolio allocation'!K2202</f>
        <v>1.3942361701201277E-3</v>
      </c>
      <c r="AF2202">
        <f t="shared" si="314"/>
        <v>-2.1450792202993155E-3</v>
      </c>
      <c r="AH2202" s="2">
        <v>35954</v>
      </c>
      <c r="AI2202">
        <v>5.5709999999999997</v>
      </c>
      <c r="AJ2202">
        <v>5.46</v>
      </c>
      <c r="AK2202">
        <v>1.10185</v>
      </c>
      <c r="AR2202" s="3"/>
    </row>
    <row r="2203" spans="1:44" hidden="1" outlineLevel="1" x14ac:dyDescent="0.2">
      <c r="A2203" s="2">
        <v>35955</v>
      </c>
      <c r="B2203">
        <v>20.52</v>
      </c>
      <c r="E2203" s="2">
        <v>35955</v>
      </c>
      <c r="F2203">
        <v>1118.4100000000001</v>
      </c>
      <c r="G2203">
        <f t="shared" si="309"/>
        <v>2.4109991754204252E-3</v>
      </c>
      <c r="H2203" s="2">
        <v>35955</v>
      </c>
      <c r="I2203">
        <v>1506.93</v>
      </c>
      <c r="J2203">
        <f t="shared" si="310"/>
        <v>2.4346923706319856E-3</v>
      </c>
      <c r="K2203">
        <f t="shared" si="306"/>
        <v>2.2162923706319855E-3</v>
      </c>
      <c r="L2203">
        <v>-5.6466547961750357E-3</v>
      </c>
      <c r="N2203" s="2">
        <v>35955</v>
      </c>
      <c r="O2203">
        <v>21.765599999999999</v>
      </c>
      <c r="Q2203" s="2">
        <v>35955</v>
      </c>
      <c r="R2203">
        <v>22385.26</v>
      </c>
      <c r="S2203" s="8">
        <f t="shared" si="311"/>
        <v>1.6046863340674067E-2</v>
      </c>
      <c r="T2203" s="9">
        <f t="shared" si="307"/>
        <v>1.5828463340674066E-2</v>
      </c>
      <c r="U2203" s="3">
        <f>Sheet1!$B$17+Sheet1!$B$18*'Portfolio allocation'!K2203</f>
        <v>3.0303856602617802E-3</v>
      </c>
      <c r="V2203" s="13">
        <f t="shared" si="312"/>
        <v>1.2798077680412287E-2</v>
      </c>
      <c r="W2203" s="13"/>
      <c r="X2203" s="2">
        <v>35955</v>
      </c>
      <c r="Y2203">
        <v>56.951700000000002</v>
      </c>
      <c r="AA2203" s="2">
        <v>35955</v>
      </c>
      <c r="AB2203">
        <v>697.1</v>
      </c>
      <c r="AC2203">
        <f t="shared" si="313"/>
        <v>3.6858928211478403E-3</v>
      </c>
      <c r="AD2203">
        <f t="shared" si="308"/>
        <v>3.4674928211478402E-3</v>
      </c>
      <c r="AE2203">
        <f>Sheet2!$B$17+Sheet2!$B$18*'Portfolio allocation'!K2203</f>
        <v>2.0241707300625469E-3</v>
      </c>
      <c r="AF2203">
        <f t="shared" si="314"/>
        <v>1.4433220910852933E-3</v>
      </c>
      <c r="AH2203" s="2">
        <v>35955</v>
      </c>
      <c r="AI2203">
        <v>5.5789999999999997</v>
      </c>
      <c r="AJ2203">
        <v>5.46</v>
      </c>
      <c r="AK2203">
        <v>1.10059</v>
      </c>
      <c r="AR2203" s="3"/>
    </row>
    <row r="2204" spans="1:44" hidden="1" outlineLevel="1" x14ac:dyDescent="0.2">
      <c r="A2204" s="2">
        <v>35956</v>
      </c>
      <c r="B2204">
        <v>21.48</v>
      </c>
      <c r="E2204" s="2">
        <v>35956</v>
      </c>
      <c r="F2204">
        <v>1112.28</v>
      </c>
      <c r="G2204">
        <f t="shared" si="309"/>
        <v>-5.4809953416010693E-3</v>
      </c>
      <c r="H2204" s="2">
        <v>35956</v>
      </c>
      <c r="I2204">
        <v>1498.75</v>
      </c>
      <c r="J2204">
        <f t="shared" si="310"/>
        <v>-5.428254796175036E-3</v>
      </c>
      <c r="K2204">
        <f t="shared" si="306"/>
        <v>-5.6466547961750357E-3</v>
      </c>
      <c r="L2204">
        <v>-1.5870644203502995E-2</v>
      </c>
      <c r="N2204" s="2">
        <v>35956</v>
      </c>
      <c r="O2204">
        <v>21.5</v>
      </c>
      <c r="Q2204" s="2">
        <v>35956</v>
      </c>
      <c r="R2204">
        <v>22112.07</v>
      </c>
      <c r="S2204" s="8">
        <f t="shared" si="311"/>
        <v>-1.2204012819149734E-2</v>
      </c>
      <c r="T2204" s="9">
        <f t="shared" si="307"/>
        <v>-1.2422412819149735E-2</v>
      </c>
      <c r="U2204" s="3">
        <f>Sheet1!$B$17+Sheet1!$B$18*'Portfolio allocation'!K2204</f>
        <v>-5.9901866030805471E-3</v>
      </c>
      <c r="V2204" s="13">
        <f t="shared" si="312"/>
        <v>-6.4322262160691878E-3</v>
      </c>
      <c r="W2204" s="13"/>
      <c r="X2204" s="2">
        <v>35956</v>
      </c>
      <c r="Y2204">
        <v>55.996499999999997</v>
      </c>
      <c r="AA2204" s="2">
        <v>35956</v>
      </c>
      <c r="AB2204">
        <v>685.41</v>
      </c>
      <c r="AC2204">
        <f t="shared" si="313"/>
        <v>-1.6769473533209123E-2</v>
      </c>
      <c r="AD2204">
        <f t="shared" si="308"/>
        <v>-1.6987073533209121E-2</v>
      </c>
      <c r="AE2204">
        <f>Sheet2!$B$17+Sheet2!$B$18*'Portfolio allocation'!K2204</f>
        <v>-4.9677624925873647E-3</v>
      </c>
      <c r="AF2204">
        <f t="shared" si="314"/>
        <v>-1.2019311040621757E-2</v>
      </c>
      <c r="AH2204" s="2">
        <v>35956</v>
      </c>
      <c r="AI2204">
        <v>5.5110000000000001</v>
      </c>
      <c r="AJ2204">
        <v>5.44</v>
      </c>
      <c r="AK2204">
        <v>1.09016</v>
      </c>
      <c r="AR2204" s="3"/>
    </row>
    <row r="2205" spans="1:44" hidden="1" outlineLevel="1" x14ac:dyDescent="0.2">
      <c r="A2205" s="2">
        <v>35957</v>
      </c>
      <c r="B2205">
        <v>23.57</v>
      </c>
      <c r="E2205" s="2">
        <v>35957</v>
      </c>
      <c r="F2205">
        <v>1094.58</v>
      </c>
      <c r="G2205">
        <f t="shared" si="309"/>
        <v>-1.5913259251267742E-2</v>
      </c>
      <c r="H2205" s="2">
        <v>35957</v>
      </c>
      <c r="I2205">
        <v>1475.29</v>
      </c>
      <c r="J2205">
        <f t="shared" si="310"/>
        <v>-1.5653044203502997E-2</v>
      </c>
      <c r="K2205">
        <f t="shared" si="306"/>
        <v>-1.5870644203502995E-2</v>
      </c>
      <c r="L2205">
        <v>3.6962954456411659E-3</v>
      </c>
      <c r="N2205" s="2">
        <v>35957</v>
      </c>
      <c r="O2205">
        <v>21.328099999999999</v>
      </c>
      <c r="Q2205" s="2">
        <v>35957</v>
      </c>
      <c r="R2205">
        <v>21935.3</v>
      </c>
      <c r="S2205" s="8">
        <f t="shared" si="311"/>
        <v>-7.9942764291176527E-3</v>
      </c>
      <c r="T2205" s="9">
        <f t="shared" si="307"/>
        <v>-8.2118764291176528E-3</v>
      </c>
      <c r="U2205" s="3">
        <f>Sheet1!$B$17+Sheet1!$B$18*'Portfolio allocation'!K2205</f>
        <v>-1.7719406361516175E-2</v>
      </c>
      <c r="V2205" s="13">
        <f t="shared" si="312"/>
        <v>9.5075299323985219E-3</v>
      </c>
      <c r="W2205" s="13"/>
      <c r="X2205" s="2">
        <v>35957</v>
      </c>
      <c r="Y2205">
        <v>55.399500000000003</v>
      </c>
      <c r="AA2205" s="2">
        <v>35957</v>
      </c>
      <c r="AB2205">
        <v>678.1</v>
      </c>
      <c r="AC2205">
        <f t="shared" si="313"/>
        <v>-1.0665149326680279E-2</v>
      </c>
      <c r="AD2205">
        <f t="shared" si="308"/>
        <v>-1.0879949326680278E-2</v>
      </c>
      <c r="AE2205">
        <f>Sheet2!$B$17+Sheet2!$B$18*'Portfolio allocation'!K2205</f>
        <v>-1.4059194711143894E-2</v>
      </c>
      <c r="AF2205">
        <f t="shared" si="314"/>
        <v>3.1792453844636161E-3</v>
      </c>
      <c r="AH2205" s="2">
        <v>35957</v>
      </c>
      <c r="AI2205">
        <v>5.4429999999999996</v>
      </c>
      <c r="AJ2205">
        <v>5.37</v>
      </c>
      <c r="AK2205">
        <v>1.0857699999999999</v>
      </c>
      <c r="AR2205" s="3"/>
    </row>
    <row r="2206" spans="1:44" hidden="1" outlineLevel="1" x14ac:dyDescent="0.2">
      <c r="A2206" s="2">
        <v>35958</v>
      </c>
      <c r="B2206">
        <v>22.78</v>
      </c>
      <c r="E2206" s="2">
        <v>35958</v>
      </c>
      <c r="F2206">
        <v>1098.8399999999999</v>
      </c>
      <c r="G2206">
        <f t="shared" si="309"/>
        <v>3.8919037439018034E-3</v>
      </c>
      <c r="H2206" s="2">
        <v>35958</v>
      </c>
      <c r="I2206">
        <v>1481.06</v>
      </c>
      <c r="J2206">
        <f t="shared" si="310"/>
        <v>3.9110954456411662E-3</v>
      </c>
      <c r="K2206">
        <f t="shared" si="306"/>
        <v>3.6962954456411659E-3</v>
      </c>
      <c r="L2206">
        <v>-2.0078151351059233E-2</v>
      </c>
      <c r="N2206" s="2">
        <v>35958</v>
      </c>
      <c r="O2206">
        <v>21.4375</v>
      </c>
      <c r="Q2206" s="2">
        <v>35958</v>
      </c>
      <c r="R2206">
        <v>22047.79</v>
      </c>
      <c r="S2206" s="8">
        <f t="shared" si="311"/>
        <v>5.1282635751506156E-3</v>
      </c>
      <c r="T2206" s="9">
        <f t="shared" si="307"/>
        <v>4.9134635751506154E-3</v>
      </c>
      <c r="U2206" s="3">
        <f>Sheet1!$B$17+Sheet1!$B$18*'Portfolio allocation'!K2206</f>
        <v>4.7282826961782144E-3</v>
      </c>
      <c r="V2206" s="13">
        <f t="shared" si="312"/>
        <v>1.8518087897240101E-4</v>
      </c>
      <c r="W2206" s="13"/>
      <c r="X2206" s="2">
        <v>35958</v>
      </c>
      <c r="Y2206">
        <v>55.518900000000002</v>
      </c>
      <c r="AA2206" s="2">
        <v>35958</v>
      </c>
      <c r="AB2206">
        <v>679.56</v>
      </c>
      <c r="AC2206">
        <f t="shared" si="313"/>
        <v>2.1530747677331874E-3</v>
      </c>
      <c r="AD2206">
        <f t="shared" si="308"/>
        <v>1.9390747677331874E-3</v>
      </c>
      <c r="AE2206">
        <f>Sheet2!$B$17+Sheet2!$B$18*'Portfolio allocation'!K2206</f>
        <v>3.3402272226540977E-3</v>
      </c>
      <c r="AF2206">
        <f t="shared" si="314"/>
        <v>-1.4011524549209103E-3</v>
      </c>
      <c r="AH2206" s="2">
        <v>35958</v>
      </c>
      <c r="AI2206">
        <v>5.4290000000000003</v>
      </c>
      <c r="AJ2206">
        <v>5.35</v>
      </c>
      <c r="AK2206">
        <v>1.0855600000000001</v>
      </c>
      <c r="AR2206" s="3"/>
    </row>
    <row r="2207" spans="1:44" hidden="1" outlineLevel="1" x14ac:dyDescent="0.2">
      <c r="A2207" s="2">
        <v>35961</v>
      </c>
      <c r="B2207">
        <v>25.94</v>
      </c>
      <c r="E2207" s="2">
        <v>35961</v>
      </c>
      <c r="F2207">
        <v>1077.01</v>
      </c>
      <c r="G2207">
        <f t="shared" si="309"/>
        <v>-1.9866404572094098E-2</v>
      </c>
      <c r="H2207" s="2">
        <v>35961</v>
      </c>
      <c r="I2207">
        <v>1451.64</v>
      </c>
      <c r="J2207">
        <f t="shared" si="310"/>
        <v>-1.9864151351059234E-2</v>
      </c>
      <c r="K2207">
        <f t="shared" si="306"/>
        <v>-2.0078151351059233E-2</v>
      </c>
      <c r="L2207">
        <v>9.6170609462401767E-3</v>
      </c>
      <c r="N2207" s="2">
        <v>35961</v>
      </c>
      <c r="O2207">
        <v>21.484400000000001</v>
      </c>
      <c r="Q2207" s="2">
        <v>35961</v>
      </c>
      <c r="R2207">
        <v>22096</v>
      </c>
      <c r="S2207" s="8">
        <f t="shared" si="311"/>
        <v>2.1866137150252651E-3</v>
      </c>
      <c r="T2207" s="9">
        <f t="shared" si="307"/>
        <v>1.9726137150252654E-3</v>
      </c>
      <c r="U2207" s="3">
        <f>Sheet1!$B$17+Sheet1!$B$18*'Portfolio allocation'!K2207</f>
        <v>-2.2546365193604166E-2</v>
      </c>
      <c r="V2207" s="13">
        <f t="shared" si="312"/>
        <v>2.4518978908629432E-2</v>
      </c>
      <c r="W2207" s="13"/>
      <c r="X2207" s="2">
        <v>35961</v>
      </c>
      <c r="Y2207">
        <v>53.608600000000003</v>
      </c>
      <c r="AA2207" s="2">
        <v>35961</v>
      </c>
      <c r="AB2207">
        <v>656.18</v>
      </c>
      <c r="AC2207">
        <f t="shared" si="313"/>
        <v>-3.4404614750721096E-2</v>
      </c>
      <c r="AD2207">
        <f t="shared" si="308"/>
        <v>-3.4617814750721093E-2</v>
      </c>
      <c r="AE2207">
        <f>Sheet2!$B$17+Sheet2!$B$18*'Portfolio allocation'!K2207</f>
        <v>-1.7800617409966593E-2</v>
      </c>
      <c r="AF2207">
        <f t="shared" si="314"/>
        <v>-1.68171973407545E-2</v>
      </c>
      <c r="AH2207" s="2">
        <v>35961</v>
      </c>
      <c r="AI2207">
        <v>5.3579999999999997</v>
      </c>
      <c r="AJ2207">
        <v>5.33</v>
      </c>
      <c r="AK2207">
        <v>1.0804</v>
      </c>
      <c r="AR2207" s="3"/>
    </row>
    <row r="2208" spans="1:44" hidden="1" outlineLevel="1" x14ac:dyDescent="0.2">
      <c r="A2208" s="2">
        <v>35962</v>
      </c>
      <c r="B2208">
        <v>24.8</v>
      </c>
      <c r="E2208" s="2">
        <v>35962</v>
      </c>
      <c r="F2208">
        <v>1087.5899999999999</v>
      </c>
      <c r="G2208">
        <f t="shared" si="309"/>
        <v>9.8234928180795933E-3</v>
      </c>
      <c r="H2208" s="2">
        <v>35962</v>
      </c>
      <c r="I2208">
        <v>1465.91</v>
      </c>
      <c r="J2208">
        <f t="shared" si="310"/>
        <v>9.8302609462401769E-3</v>
      </c>
      <c r="K2208">
        <f t="shared" si="306"/>
        <v>9.6170609462401767E-3</v>
      </c>
      <c r="L2208">
        <v>1.7773226053441098E-2</v>
      </c>
      <c r="N2208" s="2">
        <v>35962</v>
      </c>
      <c r="O2208">
        <v>22.468800000000002</v>
      </c>
      <c r="Q2208" s="2">
        <v>35962</v>
      </c>
      <c r="R2208">
        <v>23108.400000000001</v>
      </c>
      <c r="S2208" s="8">
        <f t="shared" si="311"/>
        <v>4.5818247646632893E-2</v>
      </c>
      <c r="T2208" s="9">
        <f t="shared" si="307"/>
        <v>4.5605047646632896E-2</v>
      </c>
      <c r="U2208" s="3">
        <f>Sheet1!$B$17+Sheet1!$B$18*'Portfolio allocation'!K2208</f>
        <v>1.152073493061765E-2</v>
      </c>
      <c r="V2208" s="13">
        <f t="shared" si="312"/>
        <v>3.4084312716015246E-2</v>
      </c>
      <c r="W2208" s="13"/>
      <c r="X2208" s="2">
        <v>35962</v>
      </c>
      <c r="Y2208">
        <v>52.533999999999999</v>
      </c>
      <c r="AA2208" s="2">
        <v>35962</v>
      </c>
      <c r="AB2208">
        <v>643.03</v>
      </c>
      <c r="AC2208">
        <f t="shared" si="313"/>
        <v>-2.0040232862933882E-2</v>
      </c>
      <c r="AD2208">
        <f t="shared" si="308"/>
        <v>-2.0255832862933882E-2</v>
      </c>
      <c r="AE2208">
        <f>Sheet2!$B$17+Sheet2!$B$18*'Portfolio allocation'!K2208</f>
        <v>8.6051229581761719E-3</v>
      </c>
      <c r="AF2208">
        <f t="shared" si="314"/>
        <v>-2.8860955821110056E-2</v>
      </c>
      <c r="AH2208" s="2">
        <v>35962</v>
      </c>
      <c r="AI2208">
        <v>5.4429999999999996</v>
      </c>
      <c r="AJ2208">
        <v>5.39</v>
      </c>
      <c r="AK2208">
        <v>1.0893999999999999</v>
      </c>
      <c r="AR2208" s="3"/>
    </row>
    <row r="2209" spans="1:44" hidden="1" outlineLevel="1" x14ac:dyDescent="0.2">
      <c r="A2209" s="2">
        <v>35963</v>
      </c>
      <c r="B2209">
        <v>22.89</v>
      </c>
      <c r="E2209" s="2">
        <v>35963</v>
      </c>
      <c r="F2209">
        <v>1107.1099999999999</v>
      </c>
      <c r="G2209">
        <f t="shared" si="309"/>
        <v>1.794793994060262E-2</v>
      </c>
      <c r="H2209" s="2">
        <v>35963</v>
      </c>
      <c r="I2209">
        <v>1492.28</v>
      </c>
      <c r="J2209">
        <f t="shared" si="310"/>
        <v>1.7988826053441098E-2</v>
      </c>
      <c r="K2209">
        <f t="shared" si="306"/>
        <v>1.7773226053441098E-2</v>
      </c>
      <c r="L2209">
        <v>-8.4750859624201254E-4</v>
      </c>
      <c r="N2209" s="2">
        <v>35963</v>
      </c>
      <c r="O2209">
        <v>22.765599999999999</v>
      </c>
      <c r="Q2209" s="2">
        <v>35963</v>
      </c>
      <c r="R2209">
        <v>23413.73</v>
      </c>
      <c r="S2209" s="8">
        <f t="shared" si="311"/>
        <v>1.3212944210763133E-2</v>
      </c>
      <c r="T2209" s="9">
        <f t="shared" si="307"/>
        <v>1.2997344210763134E-2</v>
      </c>
      <c r="U2209" s="3">
        <f>Sheet1!$B$17+Sheet1!$B$18*'Portfolio allocation'!K2209</f>
        <v>2.0877694246310689E-2</v>
      </c>
      <c r="V2209" s="13">
        <f t="shared" si="312"/>
        <v>-7.8803500355475557E-3</v>
      </c>
      <c r="W2209" s="13"/>
      <c r="X2209" s="2">
        <v>35963</v>
      </c>
      <c r="Y2209">
        <v>53.011600000000001</v>
      </c>
      <c r="AA2209" s="2">
        <v>35963</v>
      </c>
      <c r="AB2209">
        <v>648.87</v>
      </c>
      <c r="AC2209">
        <f t="shared" si="313"/>
        <v>9.0820023949116369E-3</v>
      </c>
      <c r="AD2209">
        <f t="shared" si="308"/>
        <v>8.8644023949116368E-3</v>
      </c>
      <c r="AE2209">
        <f>Sheet2!$B$17+Sheet2!$B$18*'Portfolio allocation'!K2209</f>
        <v>1.5857793054090564E-2</v>
      </c>
      <c r="AF2209">
        <f t="shared" si="314"/>
        <v>-6.9933906591789271E-3</v>
      </c>
      <c r="AH2209" s="2">
        <v>35963</v>
      </c>
      <c r="AI2209">
        <v>5.5309999999999997</v>
      </c>
      <c r="AJ2209">
        <v>5.44</v>
      </c>
      <c r="AK2209">
        <v>1.0946</v>
      </c>
      <c r="AR2209" s="3"/>
    </row>
    <row r="2210" spans="1:44" hidden="1" outlineLevel="1" x14ac:dyDescent="0.2">
      <c r="A2210" s="2">
        <v>35964</v>
      </c>
      <c r="B2210">
        <v>22.4</v>
      </c>
      <c r="E2210" s="2">
        <v>35964</v>
      </c>
      <c r="F2210">
        <v>1106.3699999999999</v>
      </c>
      <c r="G2210">
        <f t="shared" si="309"/>
        <v>-6.684069333671161E-4</v>
      </c>
      <c r="H2210" s="2">
        <v>35964</v>
      </c>
      <c r="I2210">
        <v>1491.34</v>
      </c>
      <c r="J2210">
        <f t="shared" si="310"/>
        <v>-6.2990859624201256E-4</v>
      </c>
      <c r="K2210">
        <f t="shared" si="306"/>
        <v>-8.4750859624201254E-4</v>
      </c>
      <c r="L2210">
        <v>-5.3799418724099594E-3</v>
      </c>
      <c r="N2210" s="2">
        <v>35964</v>
      </c>
      <c r="O2210">
        <v>22.796900000000001</v>
      </c>
      <c r="Q2210" s="2">
        <v>35964</v>
      </c>
      <c r="R2210">
        <v>23445.87</v>
      </c>
      <c r="S2210" s="8">
        <f t="shared" si="311"/>
        <v>1.3726988395270645E-3</v>
      </c>
      <c r="T2210" s="9">
        <f t="shared" si="307"/>
        <v>1.1550988395270644E-3</v>
      </c>
      <c r="U2210" s="3">
        <f>Sheet1!$B$17+Sheet1!$B$18*'Portfolio allocation'!K2210</f>
        <v>-4.8448445597834957E-4</v>
      </c>
      <c r="V2210" s="13">
        <f t="shared" si="312"/>
        <v>1.639583295505414E-3</v>
      </c>
      <c r="W2210" s="13"/>
      <c r="X2210" s="2">
        <v>35964</v>
      </c>
      <c r="Y2210">
        <v>51.966900000000003</v>
      </c>
      <c r="AA2210" s="2">
        <v>35964</v>
      </c>
      <c r="AB2210">
        <v>636.09</v>
      </c>
      <c r="AC2210">
        <f t="shared" si="313"/>
        <v>-1.9695778815479126E-2</v>
      </c>
      <c r="AD2210">
        <f t="shared" si="308"/>
        <v>-1.9912578815479125E-2</v>
      </c>
      <c r="AE2210">
        <f>Sheet2!$B$17+Sheet2!$B$18*'Portfolio allocation'!K2210</f>
        <v>-7.0023925431385975E-4</v>
      </c>
      <c r="AF2210">
        <f t="shared" si="314"/>
        <v>-1.9212339561165265E-2</v>
      </c>
      <c r="AH2210" s="2">
        <v>35964</v>
      </c>
      <c r="AI2210">
        <v>5.4960000000000004</v>
      </c>
      <c r="AJ2210">
        <v>5.42</v>
      </c>
      <c r="AK2210">
        <v>1.09446</v>
      </c>
      <c r="AR2210" s="3"/>
    </row>
    <row r="2211" spans="1:44" hidden="1" outlineLevel="1" x14ac:dyDescent="0.2">
      <c r="A2211" s="2">
        <v>35965</v>
      </c>
      <c r="B2211">
        <v>21.92</v>
      </c>
      <c r="E2211" s="2">
        <v>35965</v>
      </c>
      <c r="F2211">
        <v>1100.6500000000001</v>
      </c>
      <c r="G2211">
        <f t="shared" si="309"/>
        <v>-5.1700606487882217E-3</v>
      </c>
      <c r="H2211" s="2">
        <v>35965</v>
      </c>
      <c r="I2211">
        <v>1483.64</v>
      </c>
      <c r="J2211">
        <f t="shared" si="310"/>
        <v>-5.1631418724099598E-3</v>
      </c>
      <c r="K2211">
        <f t="shared" si="306"/>
        <v>-5.3799418724099594E-3</v>
      </c>
      <c r="L2211">
        <v>2.1295824863172214E-3</v>
      </c>
      <c r="N2211" s="2">
        <v>35965</v>
      </c>
      <c r="O2211">
        <v>23.671900000000001</v>
      </c>
      <c r="Q2211" s="2">
        <v>35965</v>
      </c>
      <c r="R2211">
        <v>24345.78</v>
      </c>
      <c r="S2211" s="8">
        <f t="shared" si="311"/>
        <v>3.8382452858435112E-2</v>
      </c>
      <c r="T2211" s="9">
        <f t="shared" si="307"/>
        <v>3.8165652858435109E-2</v>
      </c>
      <c r="U2211" s="3">
        <f>Sheet1!$B$17+Sheet1!$B$18*'Portfolio allocation'!K2211</f>
        <v>-5.6842067775328738E-3</v>
      </c>
      <c r="V2211" s="13">
        <f t="shared" si="312"/>
        <v>4.3849859635967985E-2</v>
      </c>
      <c r="W2211" s="13"/>
      <c r="X2211" s="2">
        <v>35965</v>
      </c>
      <c r="Y2211">
        <v>50.683399999999999</v>
      </c>
      <c r="AA2211" s="2">
        <v>35965</v>
      </c>
      <c r="AB2211">
        <v>620.38</v>
      </c>
      <c r="AC2211">
        <f t="shared" si="313"/>
        <v>-2.469776289518788E-2</v>
      </c>
      <c r="AD2211">
        <f t="shared" si="308"/>
        <v>-2.4913762895187881E-2</v>
      </c>
      <c r="AE2211">
        <f>Sheet2!$B$17+Sheet2!$B$18*'Portfolio allocation'!K2211</f>
        <v>-4.7305945563133629E-3</v>
      </c>
      <c r="AF2211">
        <f t="shared" si="314"/>
        <v>-2.018316833887452E-2</v>
      </c>
      <c r="AH2211" s="2">
        <v>35965</v>
      </c>
      <c r="AI2211">
        <v>5.4630000000000001</v>
      </c>
      <c r="AJ2211">
        <v>5.4</v>
      </c>
      <c r="AK2211">
        <v>1.0985499999999999</v>
      </c>
      <c r="AR2211" s="3"/>
    </row>
    <row r="2212" spans="1:44" hidden="1" outlineLevel="1" x14ac:dyDescent="0.2">
      <c r="A2212" s="2">
        <v>35968</v>
      </c>
      <c r="B2212">
        <v>21.94</v>
      </c>
      <c r="E2212" s="2">
        <v>35968</v>
      </c>
      <c r="F2212">
        <v>1103.21</v>
      </c>
      <c r="G2212">
        <f t="shared" si="309"/>
        <v>2.3258983328033889E-3</v>
      </c>
      <c r="H2212" s="2">
        <v>35968</v>
      </c>
      <c r="I2212">
        <v>1487.12</v>
      </c>
      <c r="J2212">
        <f t="shared" si="310"/>
        <v>2.3455824863172214E-3</v>
      </c>
      <c r="K2212">
        <f t="shared" si="306"/>
        <v>2.1295824863172214E-3</v>
      </c>
      <c r="L2212">
        <v>1.4543673161547149E-2</v>
      </c>
      <c r="N2212" s="2">
        <v>35968</v>
      </c>
      <c r="O2212">
        <v>23.953099999999999</v>
      </c>
      <c r="Q2212" s="2">
        <v>35968</v>
      </c>
      <c r="R2212">
        <v>24635.040000000001</v>
      </c>
      <c r="S2212" s="8">
        <f t="shared" si="311"/>
        <v>1.188131988377461E-2</v>
      </c>
      <c r="T2212" s="9">
        <f t="shared" si="307"/>
        <v>1.1665319883774611E-2</v>
      </c>
      <c r="U2212" s="3">
        <f>Sheet1!$B$17+Sheet1!$B$18*'Portfolio allocation'!K2212</f>
        <v>2.9309098834551799E-3</v>
      </c>
      <c r="V2212" s="13">
        <f t="shared" si="312"/>
        <v>8.7344100003194317E-3</v>
      </c>
      <c r="W2212" s="13"/>
      <c r="X2212" s="2">
        <v>35968</v>
      </c>
      <c r="Y2212">
        <v>51.638599999999997</v>
      </c>
      <c r="AA2212" s="2">
        <v>35968</v>
      </c>
      <c r="AB2212">
        <v>632.07000000000005</v>
      </c>
      <c r="AC2212">
        <f t="shared" si="313"/>
        <v>1.8843289596698787E-2</v>
      </c>
      <c r="AD2212">
        <f t="shared" si="308"/>
        <v>1.8626889596698788E-2</v>
      </c>
      <c r="AE2212">
        <f>Sheet2!$B$17+Sheet2!$B$18*'Portfolio allocation'!K2212</f>
        <v>1.9470660887606363E-3</v>
      </c>
      <c r="AF2212">
        <f t="shared" si="314"/>
        <v>1.6679823507938153E-2</v>
      </c>
      <c r="AH2212" s="2">
        <v>35968</v>
      </c>
      <c r="AI2212">
        <v>5.4589999999999996</v>
      </c>
      <c r="AJ2212">
        <v>5.41</v>
      </c>
      <c r="AK2212">
        <v>1.0916399999999999</v>
      </c>
      <c r="AR2212" s="3"/>
    </row>
    <row r="2213" spans="1:44" hidden="1" outlineLevel="1" x14ac:dyDescent="0.2">
      <c r="A2213" s="2">
        <v>35969</v>
      </c>
      <c r="B2213">
        <v>20.170000000000002</v>
      </c>
      <c r="E2213" s="2">
        <v>35969</v>
      </c>
      <c r="F2213">
        <v>1119.49</v>
      </c>
      <c r="G2213">
        <f t="shared" si="309"/>
        <v>1.4756936575991864E-2</v>
      </c>
      <c r="H2213" s="2">
        <v>35969</v>
      </c>
      <c r="I2213">
        <v>1509.07</v>
      </c>
      <c r="J2213">
        <f t="shared" si="310"/>
        <v>1.4760073161547149E-2</v>
      </c>
      <c r="K2213">
        <f t="shared" si="306"/>
        <v>1.4543673161547149E-2</v>
      </c>
      <c r="L2213">
        <v>1.1784368685349383E-2</v>
      </c>
      <c r="N2213" s="2">
        <v>35969</v>
      </c>
      <c r="O2213">
        <v>25.1875</v>
      </c>
      <c r="Q2213" s="2">
        <v>35969</v>
      </c>
      <c r="R2213">
        <v>25904.55</v>
      </c>
      <c r="S2213" s="8">
        <f t="shared" si="311"/>
        <v>5.1532694893127839E-2</v>
      </c>
      <c r="T2213" s="9">
        <f t="shared" si="307"/>
        <v>5.1316294893127841E-2</v>
      </c>
      <c r="U2213" s="3">
        <f>Sheet1!$B$17+Sheet1!$B$18*'Portfolio allocation'!K2213</f>
        <v>1.7172669320975265E-2</v>
      </c>
      <c r="V2213" s="13">
        <f t="shared" si="312"/>
        <v>3.4143625572152572E-2</v>
      </c>
      <c r="W2213" s="13"/>
      <c r="X2213" s="2">
        <v>35969</v>
      </c>
      <c r="Y2213">
        <v>53.369799999999998</v>
      </c>
      <c r="AA2213" s="2">
        <v>35969</v>
      </c>
      <c r="AB2213">
        <v>653.26</v>
      </c>
      <c r="AC2213">
        <f t="shared" si="313"/>
        <v>3.3524767826348167E-2</v>
      </c>
      <c r="AD2213">
        <f t="shared" si="308"/>
        <v>3.3308367826348169E-2</v>
      </c>
      <c r="AE2213">
        <f>Sheet2!$B$17+Sheet2!$B$18*'Portfolio allocation'!K2213</f>
        <v>1.2985992229272358E-2</v>
      </c>
      <c r="AF2213">
        <f t="shared" si="314"/>
        <v>2.0322375597075809E-2</v>
      </c>
      <c r="AH2213" s="2">
        <v>35969</v>
      </c>
      <c r="AI2213">
        <v>5.4530000000000003</v>
      </c>
      <c r="AJ2213">
        <v>5.41</v>
      </c>
      <c r="AK2213">
        <v>1.08782</v>
      </c>
      <c r="AR2213" s="3"/>
    </row>
    <row r="2214" spans="1:44" hidden="1" outlineLevel="1" x14ac:dyDescent="0.2">
      <c r="A2214" s="2">
        <v>35970</v>
      </c>
      <c r="B2214">
        <v>20.02</v>
      </c>
      <c r="E2214" s="2">
        <v>35970</v>
      </c>
      <c r="F2214">
        <v>1132.8800000000001</v>
      </c>
      <c r="G2214">
        <f t="shared" si="309"/>
        <v>1.1960803580201684E-2</v>
      </c>
      <c r="H2214" s="2">
        <v>35970</v>
      </c>
      <c r="I2214">
        <v>1527.18</v>
      </c>
      <c r="J2214">
        <f t="shared" si="310"/>
        <v>1.2000768685349383E-2</v>
      </c>
      <c r="K2214">
        <f t="shared" si="306"/>
        <v>1.1784368685349383E-2</v>
      </c>
      <c r="L2214">
        <v>-3.3987360704044122E-3</v>
      </c>
      <c r="N2214" s="2">
        <v>35970</v>
      </c>
      <c r="O2214">
        <v>26.234400000000001</v>
      </c>
      <c r="Q2214" s="2">
        <v>35970</v>
      </c>
      <c r="R2214">
        <v>26981.23</v>
      </c>
      <c r="S2214" s="8">
        <f t="shared" si="311"/>
        <v>4.1563354700236088E-2</v>
      </c>
      <c r="T2214" s="9">
        <f t="shared" si="307"/>
        <v>4.134695470023609E-2</v>
      </c>
      <c r="U2214" s="3">
        <f>Sheet1!$B$17+Sheet1!$B$18*'Portfolio allocation'!K2214</f>
        <v>1.4007125295806212E-2</v>
      </c>
      <c r="V2214" s="13">
        <f t="shared" si="312"/>
        <v>2.7339829404429878E-2</v>
      </c>
      <c r="W2214" s="13"/>
      <c r="X2214" s="2">
        <v>35970</v>
      </c>
      <c r="Y2214">
        <v>53.489199999999997</v>
      </c>
      <c r="AA2214" s="2">
        <v>35970</v>
      </c>
      <c r="AB2214">
        <v>654.72</v>
      </c>
      <c r="AC2214">
        <f t="shared" si="313"/>
        <v>2.2349447386951216E-3</v>
      </c>
      <c r="AD2214">
        <f t="shared" si="308"/>
        <v>2.0185447386951217E-3</v>
      </c>
      <c r="AE2214">
        <f>Sheet2!$B$17+Sheet2!$B$18*'Portfolio allocation'!K2214</f>
        <v>1.0532348292813326E-2</v>
      </c>
      <c r="AF2214">
        <f t="shared" si="314"/>
        <v>-8.5138035541182048E-3</v>
      </c>
      <c r="AH2214" s="2">
        <v>35970</v>
      </c>
      <c r="AI2214">
        <v>5.4580000000000002</v>
      </c>
      <c r="AJ2214">
        <v>5.41</v>
      </c>
      <c r="AK2214">
        <v>1.08731</v>
      </c>
      <c r="AR2214" s="3"/>
    </row>
    <row r="2215" spans="1:44" hidden="1" outlineLevel="1" x14ac:dyDescent="0.2">
      <c r="A2215" s="2">
        <v>35971</v>
      </c>
      <c r="B2215">
        <v>20.25</v>
      </c>
      <c r="E2215" s="2">
        <v>35971</v>
      </c>
      <c r="F2215">
        <v>1129.28</v>
      </c>
      <c r="G2215">
        <f t="shared" si="309"/>
        <v>-3.1777416849093632E-3</v>
      </c>
      <c r="H2215" s="2">
        <v>35971</v>
      </c>
      <c r="I2215">
        <v>1522.32</v>
      </c>
      <c r="J2215">
        <f t="shared" si="310"/>
        <v>-3.1823360704044124E-3</v>
      </c>
      <c r="K2215">
        <f t="shared" si="306"/>
        <v>-3.3987360704044122E-3</v>
      </c>
      <c r="L2215">
        <v>3.4227823006989289E-3</v>
      </c>
      <c r="N2215" s="2">
        <v>35971</v>
      </c>
      <c r="O2215">
        <v>25.390599999999999</v>
      </c>
      <c r="Q2215" s="2">
        <v>35971</v>
      </c>
      <c r="R2215">
        <v>26113.46</v>
      </c>
      <c r="S2215" s="8">
        <f t="shared" si="311"/>
        <v>-3.2161988167329625E-2</v>
      </c>
      <c r="T2215" s="9">
        <f t="shared" si="307"/>
        <v>-3.2378388167329623E-2</v>
      </c>
      <c r="U2215" s="3">
        <f>Sheet1!$B$17+Sheet1!$B$18*'Portfolio allocation'!K2215</f>
        <v>-3.4113172710399267E-3</v>
      </c>
      <c r="V2215" s="13">
        <f t="shared" si="312"/>
        <v>-2.8967070896289696E-2</v>
      </c>
      <c r="W2215" s="13"/>
      <c r="X2215" s="2">
        <v>35971</v>
      </c>
      <c r="Y2215">
        <v>53.698099999999997</v>
      </c>
      <c r="AA2215" s="2">
        <v>35971</v>
      </c>
      <c r="AB2215">
        <v>657.28</v>
      </c>
      <c r="AC2215">
        <f t="shared" si="313"/>
        <v>3.910068426197455E-3</v>
      </c>
      <c r="AD2215">
        <f t="shared" si="308"/>
        <v>3.6936684261974551E-3</v>
      </c>
      <c r="AE2215">
        <f>Sheet2!$B$17+Sheet2!$B$18*'Portfolio allocation'!K2215</f>
        <v>-2.9688558120386072E-3</v>
      </c>
      <c r="AF2215">
        <f t="shared" si="314"/>
        <v>6.6625242382360624E-3</v>
      </c>
      <c r="AH2215" s="2">
        <v>35971</v>
      </c>
      <c r="AI2215">
        <v>5.4690000000000003</v>
      </c>
      <c r="AJ2215">
        <v>5.41</v>
      </c>
      <c r="AK2215">
        <v>1.0907199999999999</v>
      </c>
      <c r="AR2215" s="3"/>
    </row>
    <row r="2216" spans="1:44" hidden="1" outlineLevel="1" x14ac:dyDescent="0.2">
      <c r="A2216" s="2">
        <v>35972</v>
      </c>
      <c r="B2216">
        <v>19.36</v>
      </c>
      <c r="E2216" s="2">
        <v>35972</v>
      </c>
      <c r="F2216">
        <v>1133.2</v>
      </c>
      <c r="G2216">
        <f t="shared" si="309"/>
        <v>3.471238311136382E-3</v>
      </c>
      <c r="H2216" s="2">
        <v>35972</v>
      </c>
      <c r="I2216">
        <v>1527.86</v>
      </c>
      <c r="J2216">
        <f t="shared" si="310"/>
        <v>3.6391823006989288E-3</v>
      </c>
      <c r="K2216">
        <f t="shared" si="306"/>
        <v>3.4227823006989289E-3</v>
      </c>
      <c r="L2216">
        <v>4.4637481444635913E-3</v>
      </c>
      <c r="N2216" s="2">
        <v>35972</v>
      </c>
      <c r="O2216">
        <v>26.109400000000001</v>
      </c>
      <c r="Q2216" s="2">
        <v>35972</v>
      </c>
      <c r="R2216">
        <v>26852.67</v>
      </c>
      <c r="S2216" s="8">
        <f t="shared" si="311"/>
        <v>2.8307623731209874E-2</v>
      </c>
      <c r="T2216" s="9">
        <f t="shared" si="307"/>
        <v>2.8091223731209876E-2</v>
      </c>
      <c r="U2216" s="3">
        <f>Sheet1!$B$17+Sheet1!$B$18*'Portfolio allocation'!K2216</f>
        <v>4.4145014845555792E-3</v>
      </c>
      <c r="V2216" s="13">
        <f t="shared" si="312"/>
        <v>2.3676722246654298E-2</v>
      </c>
      <c r="W2216" s="13"/>
      <c r="X2216" s="2">
        <v>35972</v>
      </c>
      <c r="Y2216">
        <v>53.966799999999999</v>
      </c>
      <c r="AA2216" s="2">
        <v>35972</v>
      </c>
      <c r="AB2216">
        <v>660.56</v>
      </c>
      <c r="AC2216">
        <f t="shared" si="313"/>
        <v>4.9902629016551625E-3</v>
      </c>
      <c r="AD2216">
        <f t="shared" si="308"/>
        <v>4.7742629016551625E-3</v>
      </c>
      <c r="AE2216">
        <f>Sheet2!$B$17+Sheet2!$B$18*'Portfolio allocation'!K2216</f>
        <v>3.0970123562200315E-3</v>
      </c>
      <c r="AF2216">
        <f t="shared" si="314"/>
        <v>1.677250545435131E-3</v>
      </c>
      <c r="AH2216" s="2">
        <v>35972</v>
      </c>
      <c r="AI2216">
        <v>5.4509999999999996</v>
      </c>
      <c r="AJ2216">
        <v>5.4</v>
      </c>
      <c r="AK2216">
        <v>1.08249</v>
      </c>
      <c r="AR2216" s="3"/>
    </row>
    <row r="2217" spans="1:44" hidden="1" outlineLevel="1" x14ac:dyDescent="0.2">
      <c r="A2217" s="2">
        <v>35975</v>
      </c>
      <c r="B2217">
        <v>19.57</v>
      </c>
      <c r="E2217" s="2">
        <v>35975</v>
      </c>
      <c r="F2217">
        <v>1138.49</v>
      </c>
      <c r="G2217">
        <f t="shared" si="309"/>
        <v>4.6681962583832171E-3</v>
      </c>
      <c r="H2217" s="2">
        <v>35975</v>
      </c>
      <c r="I2217">
        <v>1535.01</v>
      </c>
      <c r="J2217">
        <f t="shared" si="310"/>
        <v>4.6797481444635913E-3</v>
      </c>
      <c r="K2217">
        <f t="shared" si="306"/>
        <v>4.4637481444635913E-3</v>
      </c>
      <c r="L2217">
        <v>-4.2159739415379488E-3</v>
      </c>
      <c r="N2217" s="2">
        <v>35975</v>
      </c>
      <c r="O2217">
        <v>26.859400000000001</v>
      </c>
      <c r="Q2217" s="2">
        <v>35975</v>
      </c>
      <c r="R2217">
        <v>27624.02</v>
      </c>
      <c r="S2217" s="8">
        <f t="shared" si="311"/>
        <v>2.8725262701995824E-2</v>
      </c>
      <c r="T2217" s="9">
        <f t="shared" si="307"/>
        <v>2.8509262701995823E-2</v>
      </c>
      <c r="U2217" s="3">
        <f>Sheet1!$B$17+Sheet1!$B$18*'Portfolio allocation'!K2217</f>
        <v>5.6087238821051974E-3</v>
      </c>
      <c r="V2217" s="13">
        <f t="shared" si="312"/>
        <v>2.2900538819890626E-2</v>
      </c>
      <c r="W2217" s="13"/>
      <c r="X2217" s="2">
        <v>35975</v>
      </c>
      <c r="Y2217">
        <v>54.504100000000001</v>
      </c>
      <c r="AA2217" s="2">
        <v>35975</v>
      </c>
      <c r="AB2217">
        <v>667.14</v>
      </c>
      <c r="AC2217">
        <f t="shared" si="313"/>
        <v>9.9612450042387835E-3</v>
      </c>
      <c r="AD2217">
        <f t="shared" si="308"/>
        <v>9.7452450042387843E-3</v>
      </c>
      <c r="AE2217">
        <f>Sheet2!$B$17+Sheet2!$B$18*'Portfolio allocation'!K2217</f>
        <v>4.0226657419361574E-3</v>
      </c>
      <c r="AF2217">
        <f t="shared" si="314"/>
        <v>5.7225792623026269E-3</v>
      </c>
      <c r="AH2217" s="2">
        <v>35975</v>
      </c>
      <c r="AI2217">
        <v>5.4550000000000001</v>
      </c>
      <c r="AJ2217">
        <v>5.4</v>
      </c>
      <c r="AK2217">
        <v>1.0803700000000001</v>
      </c>
      <c r="AR2217" s="3"/>
    </row>
    <row r="2218" spans="1:44" hidden="1" outlineLevel="1" x14ac:dyDescent="0.2">
      <c r="A2218" s="2">
        <v>35976</v>
      </c>
      <c r="B2218">
        <v>19.71</v>
      </c>
      <c r="E2218" s="2">
        <v>35976</v>
      </c>
      <c r="F2218">
        <v>1133.8399999999999</v>
      </c>
      <c r="G2218">
        <f t="shared" si="309"/>
        <v>-4.0843573505258135E-3</v>
      </c>
      <c r="H2218" s="2">
        <v>35976</v>
      </c>
      <c r="I2218">
        <v>1528.87</v>
      </c>
      <c r="J2218">
        <f t="shared" si="310"/>
        <v>-3.9999739415379487E-3</v>
      </c>
      <c r="K2218">
        <f t="shared" si="306"/>
        <v>-4.2159739415379488E-3</v>
      </c>
      <c r="L2218">
        <v>1.280094918207572E-2</v>
      </c>
      <c r="N2218" s="2">
        <v>35976</v>
      </c>
      <c r="O2218">
        <v>27.093800000000002</v>
      </c>
      <c r="Q2218" s="2">
        <v>35976</v>
      </c>
      <c r="R2218">
        <v>27865.07</v>
      </c>
      <c r="S2218" s="8">
        <f t="shared" si="311"/>
        <v>8.7261014146384763E-3</v>
      </c>
      <c r="T2218" s="9">
        <f t="shared" si="307"/>
        <v>8.5101014146384771E-3</v>
      </c>
      <c r="U2218" s="3">
        <f>Sheet1!$B$17+Sheet1!$B$18*'Portfolio allocation'!K2218</f>
        <v>-4.3488732683662715E-3</v>
      </c>
      <c r="V2218" s="13">
        <f t="shared" si="312"/>
        <v>1.2858974683004749E-2</v>
      </c>
      <c r="W2218" s="13"/>
      <c r="X2218" s="2">
        <v>35976</v>
      </c>
      <c r="Y2218">
        <v>54.8324</v>
      </c>
      <c r="AA2218" s="2">
        <v>35976</v>
      </c>
      <c r="AB2218">
        <v>671.16</v>
      </c>
      <c r="AC2218">
        <f t="shared" si="313"/>
        <v>6.0257217375663252E-3</v>
      </c>
      <c r="AD2218">
        <f t="shared" si="308"/>
        <v>5.8105217375663256E-3</v>
      </c>
      <c r="AE2218">
        <f>Sheet2!$B$17+Sheet2!$B$18*'Portfolio allocation'!K2218</f>
        <v>-3.6955645766743269E-3</v>
      </c>
      <c r="AF2218">
        <f t="shared" si="314"/>
        <v>9.506086314240653E-3</v>
      </c>
      <c r="AH2218" s="2">
        <v>35976</v>
      </c>
      <c r="AI2218">
        <v>5.444</v>
      </c>
      <c r="AJ2218">
        <v>5.38</v>
      </c>
      <c r="AK2218">
        <v>1.0855399999999999</v>
      </c>
      <c r="AR2218" s="3"/>
    </row>
    <row r="2219" spans="1:44" hidden="1" outlineLevel="1" x14ac:dyDescent="0.2">
      <c r="A2219" s="2">
        <v>35977</v>
      </c>
      <c r="B2219">
        <v>18</v>
      </c>
      <c r="E2219" s="2">
        <v>35977</v>
      </c>
      <c r="F2219">
        <v>1148.56</v>
      </c>
      <c r="G2219">
        <f t="shared" si="309"/>
        <v>1.2982431383616655E-2</v>
      </c>
      <c r="H2219" s="2">
        <v>35977</v>
      </c>
      <c r="I2219">
        <v>1548.77</v>
      </c>
      <c r="J2219">
        <f t="shared" si="310"/>
        <v>1.301614918207572E-2</v>
      </c>
      <c r="K2219">
        <f t="shared" si="306"/>
        <v>1.280094918207572E-2</v>
      </c>
      <c r="L2219">
        <v>-2.0743401512166989E-3</v>
      </c>
      <c r="N2219" s="2">
        <v>35977</v>
      </c>
      <c r="O2219">
        <v>27.343800000000002</v>
      </c>
      <c r="Q2219" s="2">
        <v>35977</v>
      </c>
      <c r="R2219">
        <v>28122.18</v>
      </c>
      <c r="S2219" s="8">
        <f t="shared" si="311"/>
        <v>9.2269640808366749E-3</v>
      </c>
      <c r="T2219" s="9">
        <f t="shared" si="307"/>
        <v>9.0117640808366744E-3</v>
      </c>
      <c r="U2219" s="3">
        <f>Sheet1!$B$17+Sheet1!$B$18*'Portfolio allocation'!K2219</f>
        <v>1.5173372205226585E-2</v>
      </c>
      <c r="V2219" s="13">
        <f t="shared" si="312"/>
        <v>-6.1616081243899105E-3</v>
      </c>
      <c r="W2219" s="13"/>
      <c r="X2219" s="2">
        <v>35977</v>
      </c>
      <c r="Y2219">
        <v>55.7577</v>
      </c>
      <c r="AA2219" s="2">
        <v>35977</v>
      </c>
      <c r="AB2219">
        <v>682.49</v>
      </c>
      <c r="AC2219">
        <f t="shared" si="313"/>
        <v>1.6881220573335742E-2</v>
      </c>
      <c r="AD2219">
        <f t="shared" si="308"/>
        <v>1.6666420573335741E-2</v>
      </c>
      <c r="AE2219">
        <f>Sheet2!$B$17+Sheet2!$B$18*'Portfolio allocation'!K2219</f>
        <v>1.1436317605816504E-2</v>
      </c>
      <c r="AF2219">
        <f t="shared" si="314"/>
        <v>5.230102967519237E-3</v>
      </c>
      <c r="AH2219" s="2">
        <v>35977</v>
      </c>
      <c r="AI2219">
        <v>5.4260000000000002</v>
      </c>
      <c r="AJ2219">
        <v>5.37</v>
      </c>
      <c r="AK2219">
        <v>1.0772999999999999</v>
      </c>
      <c r="AR2219" s="3"/>
    </row>
    <row r="2220" spans="1:44" hidden="1" outlineLevel="1" x14ac:dyDescent="0.2">
      <c r="A2220" s="2">
        <v>35978</v>
      </c>
      <c r="B2220">
        <v>17.670000000000002</v>
      </c>
      <c r="E2220" s="2">
        <v>35978</v>
      </c>
      <c r="F2220">
        <v>1146.42</v>
      </c>
      <c r="G2220">
        <f t="shared" si="309"/>
        <v>-1.8632026189314699E-3</v>
      </c>
      <c r="H2220" s="2">
        <v>35978</v>
      </c>
      <c r="I2220">
        <v>1545.89</v>
      </c>
      <c r="J2220">
        <f t="shared" si="310"/>
        <v>-1.8595401512166987E-3</v>
      </c>
      <c r="K2220">
        <f t="shared" si="306"/>
        <v>-2.0743401512166989E-3</v>
      </c>
      <c r="L2220">
        <v>-2.14E-4</v>
      </c>
      <c r="N2220" s="2">
        <v>35978</v>
      </c>
      <c r="O2220">
        <v>26.8125</v>
      </c>
      <c r="Q2220" s="2">
        <v>35978</v>
      </c>
      <c r="R2220">
        <v>27575.81</v>
      </c>
      <c r="S2220" s="8">
        <f t="shared" si="311"/>
        <v>-1.9428436913496716E-2</v>
      </c>
      <c r="T2220" s="9">
        <f t="shared" si="307"/>
        <v>-1.9643236913496717E-2</v>
      </c>
      <c r="U2220" s="3">
        <f>Sheet1!$B$17+Sheet1!$B$18*'Portfolio allocation'!K2220</f>
        <v>-1.8919367078916432E-3</v>
      </c>
      <c r="V2220" s="13">
        <f t="shared" si="312"/>
        <v>-1.7751300205605072E-2</v>
      </c>
      <c r="W2220" s="13"/>
      <c r="X2220" s="2">
        <v>35978</v>
      </c>
      <c r="Y2220">
        <v>55.011499999999998</v>
      </c>
      <c r="AA2220" s="2">
        <v>35978</v>
      </c>
      <c r="AB2220">
        <v>673.35</v>
      </c>
      <c r="AC2220">
        <f t="shared" si="313"/>
        <v>-1.339213761373792E-2</v>
      </c>
      <c r="AD2220">
        <f t="shared" si="308"/>
        <v>-1.3606137613737921E-2</v>
      </c>
      <c r="AE2220">
        <f>Sheet2!$B$17+Sheet2!$B$18*'Portfolio allocation'!K2220</f>
        <v>-1.7911691723010966E-3</v>
      </c>
      <c r="AF2220">
        <f t="shared" si="314"/>
        <v>-1.1814968441436823E-2</v>
      </c>
      <c r="AH2220" s="2">
        <v>35978</v>
      </c>
      <c r="AI2220">
        <v>5.4</v>
      </c>
      <c r="AJ2220">
        <v>5.35</v>
      </c>
      <c r="AK2220">
        <v>1.07518</v>
      </c>
      <c r="AR2220" s="3"/>
    </row>
    <row r="2221" spans="1:44" hidden="1" outlineLevel="1" x14ac:dyDescent="0.2">
      <c r="A2221" s="2">
        <v>35979</v>
      </c>
      <c r="B2221">
        <v>17.670000000000002</v>
      </c>
      <c r="E2221" s="2">
        <v>35979</v>
      </c>
      <c r="F2221">
        <v>1146.42</v>
      </c>
      <c r="G2221">
        <f t="shared" si="309"/>
        <v>0</v>
      </c>
      <c r="H2221" s="2">
        <v>35979</v>
      </c>
      <c r="I2221">
        <v>1545.89</v>
      </c>
      <c r="J2221">
        <f t="shared" si="310"/>
        <v>0</v>
      </c>
      <c r="K2221">
        <f t="shared" si="306"/>
        <v>-2.14E-4</v>
      </c>
      <c r="L2221">
        <v>9.4503357548078506E-3</v>
      </c>
      <c r="N2221" s="2">
        <v>35979</v>
      </c>
      <c r="O2221">
        <v>26.8125</v>
      </c>
      <c r="Q2221" s="2">
        <v>35979</v>
      </c>
      <c r="R2221">
        <v>27575.81</v>
      </c>
      <c r="S2221" s="8">
        <f t="shared" si="311"/>
        <v>0</v>
      </c>
      <c r="T2221" s="9">
        <f t="shared" si="307"/>
        <v>-2.14E-4</v>
      </c>
      <c r="U2221" s="3">
        <f>Sheet1!$B$17+Sheet1!$B$18*'Portfolio allocation'!K2221</f>
        <v>2.4229266087339899E-4</v>
      </c>
      <c r="V2221" s="13">
        <f t="shared" si="312"/>
        <v>-4.5629266087339899E-4</v>
      </c>
      <c r="W2221" s="13"/>
      <c r="X2221" s="2">
        <v>35979</v>
      </c>
      <c r="Y2221">
        <v>55.011499999999998</v>
      </c>
      <c r="AA2221" s="2">
        <v>35979</v>
      </c>
      <c r="AB2221">
        <v>673.35</v>
      </c>
      <c r="AC2221">
        <f t="shared" si="313"/>
        <v>0</v>
      </c>
      <c r="AD2221">
        <f t="shared" si="308"/>
        <v>-2.14E-4</v>
      </c>
      <c r="AE2221">
        <f>Sheet2!$B$17+Sheet2!$B$18*'Portfolio allocation'!K2221</f>
        <v>-1.3690724826942086E-4</v>
      </c>
      <c r="AF2221">
        <f t="shared" si="314"/>
        <v>-7.7092751730579138E-5</v>
      </c>
      <c r="AH2221" s="2">
        <v>35979</v>
      </c>
      <c r="AI2221">
        <v>5.4109999999999996</v>
      </c>
      <c r="AJ2221">
        <v>5.35</v>
      </c>
      <c r="AK2221">
        <v>1.0771299999999999</v>
      </c>
      <c r="AR2221" s="3"/>
    </row>
    <row r="2222" spans="1:44" hidden="1" outlineLevel="1" x14ac:dyDescent="0.2">
      <c r="A2222" s="2">
        <v>35982</v>
      </c>
      <c r="B2222">
        <v>18.63</v>
      </c>
      <c r="E2222" s="2">
        <v>35982</v>
      </c>
      <c r="F2222">
        <v>1157.33</v>
      </c>
      <c r="G2222">
        <f t="shared" si="309"/>
        <v>9.5165820554419245E-3</v>
      </c>
      <c r="H2222" s="2">
        <v>35982</v>
      </c>
      <c r="I2222">
        <v>1560.83</v>
      </c>
      <c r="J2222">
        <f t="shared" si="310"/>
        <v>9.6643357548078512E-3</v>
      </c>
      <c r="K2222">
        <f t="shared" si="306"/>
        <v>9.4503357548078506E-3</v>
      </c>
      <c r="L2222">
        <v>-2.5136583023135013E-3</v>
      </c>
      <c r="N2222" s="2">
        <v>35982</v>
      </c>
      <c r="O2222">
        <v>26.953099999999999</v>
      </c>
      <c r="Q2222" s="2">
        <v>35982</v>
      </c>
      <c r="R2222">
        <v>27720.44</v>
      </c>
      <c r="S2222" s="8">
        <f t="shared" si="311"/>
        <v>5.2448142049135171E-3</v>
      </c>
      <c r="T2222" s="9">
        <f t="shared" si="307"/>
        <v>5.0308142049135173E-3</v>
      </c>
      <c r="U2222" s="3">
        <f>Sheet1!$B$17+Sheet1!$B$18*'Portfolio allocation'!K2222</f>
        <v>1.132946356562823E-2</v>
      </c>
      <c r="V2222" s="13">
        <f t="shared" si="312"/>
        <v>-6.2986493607147124E-3</v>
      </c>
      <c r="W2222" s="13"/>
      <c r="X2222" s="2">
        <v>35982</v>
      </c>
      <c r="Y2222">
        <v>54.295099999999998</v>
      </c>
      <c r="AA2222" s="2">
        <v>35982</v>
      </c>
      <c r="AB2222">
        <v>664.58</v>
      </c>
      <c r="AC2222">
        <f t="shared" si="313"/>
        <v>-1.302443008836407E-2</v>
      </c>
      <c r="AD2222">
        <f t="shared" si="308"/>
        <v>-1.3238030088364069E-2</v>
      </c>
      <c r="AE2222">
        <f>Sheet2!$B$17+Sheet2!$B$18*'Portfolio allocation'!K2222</f>
        <v>8.4568666644102147E-3</v>
      </c>
      <c r="AF2222">
        <f t="shared" si="314"/>
        <v>-2.1694896752774286E-2</v>
      </c>
      <c r="AH2222" s="2">
        <v>35982</v>
      </c>
      <c r="AI2222">
        <v>5.3890000000000002</v>
      </c>
      <c r="AJ2222">
        <v>5.34</v>
      </c>
      <c r="AK2222">
        <v>1.0833699999999999</v>
      </c>
      <c r="AR2222" s="3"/>
    </row>
    <row r="2223" spans="1:44" hidden="1" outlineLevel="1" x14ac:dyDescent="0.2">
      <c r="A2223" s="2">
        <v>35983</v>
      </c>
      <c r="B2223">
        <v>18.62</v>
      </c>
      <c r="E2223" s="2">
        <v>35983</v>
      </c>
      <c r="F2223">
        <v>1154.6600000000001</v>
      </c>
      <c r="G2223">
        <f t="shared" si="309"/>
        <v>-2.3070342944534472E-3</v>
      </c>
      <c r="H2223" s="2">
        <v>35983</v>
      </c>
      <c r="I2223">
        <v>1557.24</v>
      </c>
      <c r="J2223">
        <f t="shared" si="310"/>
        <v>-2.3000583023135013E-3</v>
      </c>
      <c r="K2223">
        <f t="shared" si="306"/>
        <v>-2.5136583023135013E-3</v>
      </c>
      <c r="L2223">
        <v>1.0195442346716035E-2</v>
      </c>
      <c r="N2223" s="2">
        <v>35983</v>
      </c>
      <c r="O2223">
        <v>26.984400000000001</v>
      </c>
      <c r="Q2223" s="2">
        <v>35983</v>
      </c>
      <c r="R2223">
        <v>27752.58</v>
      </c>
      <c r="S2223" s="8">
        <f t="shared" si="311"/>
        <v>1.1594332557491871E-3</v>
      </c>
      <c r="T2223" s="9">
        <f t="shared" si="307"/>
        <v>9.4583325574918711E-4</v>
      </c>
      <c r="U2223" s="3">
        <f>Sheet1!$B$17+Sheet1!$B$18*'Portfolio allocation'!K2223</f>
        <v>-2.3959336246324563E-3</v>
      </c>
      <c r="V2223" s="13">
        <f t="shared" si="312"/>
        <v>3.3417668803816434E-3</v>
      </c>
      <c r="W2223" s="13"/>
      <c r="X2223" s="2">
        <v>35983</v>
      </c>
      <c r="Y2223">
        <v>54.384700000000002</v>
      </c>
      <c r="AA2223" s="2">
        <v>35983</v>
      </c>
      <c r="AB2223">
        <v>665.68</v>
      </c>
      <c r="AC2223">
        <f t="shared" si="313"/>
        <v>1.655180715639748E-3</v>
      </c>
      <c r="AD2223">
        <f t="shared" si="308"/>
        <v>1.441180715639748E-3</v>
      </c>
      <c r="AE2223">
        <f>Sheet2!$B$17+Sheet2!$B$18*'Portfolio allocation'!K2223</f>
        <v>-2.1818220802760861E-3</v>
      </c>
      <c r="AF2223">
        <f t="shared" si="314"/>
        <v>3.6230027959158343E-3</v>
      </c>
      <c r="AH2223" s="2">
        <v>35983</v>
      </c>
      <c r="AI2223">
        <v>5.4169999999999998</v>
      </c>
      <c r="AJ2223">
        <v>5.35</v>
      </c>
      <c r="AK2223">
        <v>1.0807599999999999</v>
      </c>
      <c r="AR2223" s="3"/>
    </row>
    <row r="2224" spans="1:44" hidden="1" outlineLevel="1" x14ac:dyDescent="0.2">
      <c r="A2224" s="2">
        <v>35984</v>
      </c>
      <c r="B2224">
        <v>17.82</v>
      </c>
      <c r="E2224" s="2">
        <v>35984</v>
      </c>
      <c r="F2224">
        <v>1166.3800000000001</v>
      </c>
      <c r="G2224">
        <f t="shared" si="309"/>
        <v>1.0150174077217633E-2</v>
      </c>
      <c r="H2224" s="2">
        <v>35984</v>
      </c>
      <c r="I2224">
        <v>1573.45</v>
      </c>
      <c r="J2224">
        <f t="shared" si="310"/>
        <v>1.0409442346716036E-2</v>
      </c>
      <c r="K2224">
        <f t="shared" si="306"/>
        <v>1.0195442346716035E-2</v>
      </c>
      <c r="L2224">
        <v>-6.9059003590835246E-3</v>
      </c>
      <c r="N2224" s="2">
        <v>35984</v>
      </c>
      <c r="O2224">
        <v>27.468800000000002</v>
      </c>
      <c r="Q2224" s="2">
        <v>35984</v>
      </c>
      <c r="R2224">
        <v>28250.74</v>
      </c>
      <c r="S2224" s="8">
        <f t="shared" si="311"/>
        <v>1.7950042842863612E-2</v>
      </c>
      <c r="T2224" s="9">
        <f t="shared" si="307"/>
        <v>1.7736042842863613E-2</v>
      </c>
      <c r="U2224" s="3">
        <f>Sheet1!$B$17+Sheet1!$B$18*'Portfolio allocation'!K2224</f>
        <v>1.2184268731377535E-2</v>
      </c>
      <c r="V2224" s="13">
        <f t="shared" si="312"/>
        <v>5.551774111486078E-3</v>
      </c>
      <c r="W2224" s="13"/>
      <c r="X2224" s="2">
        <v>35984</v>
      </c>
      <c r="Y2224">
        <v>54.921999999999997</v>
      </c>
      <c r="AA2224" s="2">
        <v>35984</v>
      </c>
      <c r="AB2224">
        <v>672.26</v>
      </c>
      <c r="AC2224">
        <f t="shared" si="313"/>
        <v>9.8846292512919653E-3</v>
      </c>
      <c r="AD2224">
        <f t="shared" si="308"/>
        <v>9.6710292512919658E-3</v>
      </c>
      <c r="AE2224">
        <f>Sheet2!$B$17+Sheet2!$B$18*'Portfolio allocation'!K2224</f>
        <v>9.1194344553233823E-3</v>
      </c>
      <c r="AF2224">
        <f t="shared" si="314"/>
        <v>5.5159479596858345E-4</v>
      </c>
      <c r="AH2224" s="2">
        <v>35984</v>
      </c>
      <c r="AI2224">
        <v>5.431</v>
      </c>
      <c r="AJ2224">
        <v>5.34</v>
      </c>
      <c r="AK2224">
        <v>1.0775600000000001</v>
      </c>
      <c r="AR2224" s="3"/>
    </row>
    <row r="2225" spans="1:44" hidden="1" outlineLevel="1" x14ac:dyDescent="0.2">
      <c r="A2225" s="2">
        <v>35985</v>
      </c>
      <c r="B2225">
        <v>18.16</v>
      </c>
      <c r="E2225" s="2">
        <v>35985</v>
      </c>
      <c r="F2225">
        <v>1158.56</v>
      </c>
      <c r="G2225">
        <f t="shared" si="309"/>
        <v>-6.7045045354002797E-3</v>
      </c>
      <c r="H2225" s="2">
        <v>35985</v>
      </c>
      <c r="I2225">
        <v>1562.92</v>
      </c>
      <c r="J2225">
        <f t="shared" si="310"/>
        <v>-6.6923003590835251E-3</v>
      </c>
      <c r="K2225">
        <f t="shared" si="306"/>
        <v>-6.9059003590835246E-3</v>
      </c>
      <c r="L2225">
        <v>4.7710602308498572E-3</v>
      </c>
      <c r="N2225" s="2">
        <v>35985</v>
      </c>
      <c r="O2225">
        <v>27.75</v>
      </c>
      <c r="Q2225" s="2">
        <v>35985</v>
      </c>
      <c r="R2225">
        <v>28540</v>
      </c>
      <c r="S2225" s="8">
        <f t="shared" si="311"/>
        <v>1.0239023827340432E-2</v>
      </c>
      <c r="T2225" s="9">
        <f t="shared" si="307"/>
        <v>1.0025423827340433E-2</v>
      </c>
      <c r="U2225" s="3">
        <f>Sheet1!$B$17+Sheet1!$B$18*'Portfolio allocation'!K2225</f>
        <v>-7.4348250263757045E-3</v>
      </c>
      <c r="V2225" s="13">
        <f t="shared" si="312"/>
        <v>1.7460248853716137E-2</v>
      </c>
      <c r="W2225" s="13"/>
      <c r="X2225" s="2">
        <v>35985</v>
      </c>
      <c r="Y2225">
        <v>55.906999999999996</v>
      </c>
      <c r="AA2225" s="2">
        <v>35985</v>
      </c>
      <c r="AB2225">
        <v>684.31</v>
      </c>
      <c r="AC2225">
        <f t="shared" si="313"/>
        <v>1.7924612501115655E-2</v>
      </c>
      <c r="AD2225">
        <f t="shared" si="308"/>
        <v>1.7711412501115655E-2</v>
      </c>
      <c r="AE2225">
        <f>Sheet2!$B$17+Sheet2!$B$18*'Portfolio allocation'!K2225</f>
        <v>-6.0875157733854728E-3</v>
      </c>
      <c r="AF2225">
        <f t="shared" si="314"/>
        <v>2.3798928274501127E-2</v>
      </c>
      <c r="AH2225" s="2">
        <v>35985</v>
      </c>
      <c r="AI2225">
        <v>5.4050000000000002</v>
      </c>
      <c r="AJ2225">
        <v>5.33</v>
      </c>
      <c r="AK2225">
        <v>1.0708599999999999</v>
      </c>
      <c r="AR2225" s="3"/>
    </row>
    <row r="2226" spans="1:44" hidden="1" outlineLevel="1" x14ac:dyDescent="0.2">
      <c r="A2226" s="2">
        <v>35986</v>
      </c>
      <c r="B2226">
        <v>17.920000000000002</v>
      </c>
      <c r="E2226" s="2">
        <v>35986</v>
      </c>
      <c r="F2226">
        <v>1164.33</v>
      </c>
      <c r="G2226">
        <f t="shared" si="309"/>
        <v>4.9803203977349941E-3</v>
      </c>
      <c r="H2226" s="2">
        <v>35986</v>
      </c>
      <c r="I2226">
        <v>1570.71</v>
      </c>
      <c r="J2226">
        <f t="shared" si="310"/>
        <v>4.9842602308498574E-3</v>
      </c>
      <c r="K2226">
        <f t="shared" si="306"/>
        <v>4.7710602308498572E-3</v>
      </c>
      <c r="L2226">
        <v>5.6351880869156775E-4</v>
      </c>
      <c r="N2226" s="2">
        <v>35986</v>
      </c>
      <c r="O2226">
        <v>28.296900000000001</v>
      </c>
      <c r="Q2226" s="2">
        <v>35986</v>
      </c>
      <c r="R2226">
        <v>29102.45</v>
      </c>
      <c r="S2226" s="8">
        <f t="shared" si="311"/>
        <v>1.9707428170988139E-2</v>
      </c>
      <c r="T2226" s="9">
        <f t="shared" si="307"/>
        <v>1.9494228170988139E-2</v>
      </c>
      <c r="U2226" s="3">
        <f>Sheet1!$B$17+Sheet1!$B$18*'Portfolio allocation'!K2226</f>
        <v>5.9612800959315086E-3</v>
      </c>
      <c r="V2226" s="13">
        <f t="shared" si="312"/>
        <v>1.3532948075056631E-2</v>
      </c>
      <c r="W2226" s="13"/>
      <c r="X2226" s="2">
        <v>35986</v>
      </c>
      <c r="Y2226">
        <v>56.593499999999999</v>
      </c>
      <c r="AA2226" s="2">
        <v>35986</v>
      </c>
      <c r="AB2226">
        <v>692.72</v>
      </c>
      <c r="AC2226">
        <f t="shared" si="313"/>
        <v>1.228975172071145E-2</v>
      </c>
      <c r="AD2226">
        <f t="shared" si="308"/>
        <v>1.207655172071145E-2</v>
      </c>
      <c r="AE2226">
        <f>Sheet2!$B$17+Sheet2!$B$18*'Portfolio allocation'!K2226</f>
        <v>4.2959354893912375E-3</v>
      </c>
      <c r="AF2226">
        <f t="shared" si="314"/>
        <v>7.7806162313202127E-3</v>
      </c>
      <c r="AH2226" s="2">
        <v>35986</v>
      </c>
      <c r="AI2226">
        <v>5.4130000000000003</v>
      </c>
      <c r="AJ2226">
        <v>5.33</v>
      </c>
      <c r="AK2226">
        <v>1.0770999999999999</v>
      </c>
      <c r="AR2226" s="3"/>
    </row>
    <row r="2227" spans="1:44" hidden="1" outlineLevel="1" x14ac:dyDescent="0.2">
      <c r="A2227" s="2">
        <v>35989</v>
      </c>
      <c r="B2227">
        <v>18.260000000000002</v>
      </c>
      <c r="E2227" s="2">
        <v>35989</v>
      </c>
      <c r="F2227">
        <v>1165.19</v>
      </c>
      <c r="G2227">
        <f t="shared" si="309"/>
        <v>7.3862221191589583E-4</v>
      </c>
      <c r="H2227" s="2">
        <v>35989</v>
      </c>
      <c r="I2227">
        <v>1571.93</v>
      </c>
      <c r="J2227">
        <f t="shared" si="310"/>
        <v>7.7671880869156773E-4</v>
      </c>
      <c r="K2227">
        <f t="shared" si="306"/>
        <v>5.6351880869156775E-4</v>
      </c>
      <c r="L2227">
        <v>1.0435329168601617E-2</v>
      </c>
      <c r="N2227" s="2">
        <v>35989</v>
      </c>
      <c r="O2227">
        <v>29.390599999999999</v>
      </c>
      <c r="Q2227" s="2">
        <v>35989</v>
      </c>
      <c r="R2227">
        <v>30227.33</v>
      </c>
      <c r="S2227" s="8">
        <f t="shared" si="311"/>
        <v>3.8652415861894829E-2</v>
      </c>
      <c r="T2227" s="9">
        <f t="shared" si="307"/>
        <v>3.8439215861894832E-2</v>
      </c>
      <c r="U2227" s="3">
        <f>Sheet1!$B$17+Sheet1!$B$18*'Portfolio allocation'!K2227</f>
        <v>1.1342819431514114E-3</v>
      </c>
      <c r="V2227" s="13">
        <f t="shared" si="312"/>
        <v>3.730493391874342E-2</v>
      </c>
      <c r="W2227" s="13"/>
      <c r="X2227" s="2">
        <v>35989</v>
      </c>
      <c r="Y2227">
        <v>57.011400000000002</v>
      </c>
      <c r="AA2227" s="2">
        <v>35989</v>
      </c>
      <c r="AB2227">
        <v>697.83</v>
      </c>
      <c r="AC2227">
        <f t="shared" si="313"/>
        <v>7.3767178658044052E-3</v>
      </c>
      <c r="AD2227">
        <f t="shared" si="308"/>
        <v>7.1627178658044055E-3</v>
      </c>
      <c r="AE2227">
        <f>Sheet2!$B$17+Sheet2!$B$18*'Portfolio allocation'!K2227</f>
        <v>5.5448231271796981E-4</v>
      </c>
      <c r="AF2227">
        <f t="shared" si="314"/>
        <v>6.6082355530864357E-3</v>
      </c>
      <c r="AH2227" s="2">
        <v>35989</v>
      </c>
      <c r="AI2227">
        <v>5.4619999999999997</v>
      </c>
      <c r="AJ2227">
        <v>5.35</v>
      </c>
      <c r="AK2227">
        <v>1.08605</v>
      </c>
      <c r="AR2227" s="3"/>
    </row>
    <row r="2228" spans="1:44" hidden="1" outlineLevel="1" x14ac:dyDescent="0.2">
      <c r="A2228" s="2">
        <v>35990</v>
      </c>
      <c r="B2228">
        <v>17.88</v>
      </c>
      <c r="E2228" s="2">
        <v>35990</v>
      </c>
      <c r="F2228">
        <v>1177.58</v>
      </c>
      <c r="G2228">
        <f t="shared" si="309"/>
        <v>1.0633458920862537E-2</v>
      </c>
      <c r="H2228" s="2">
        <v>35990</v>
      </c>
      <c r="I2228">
        <v>1588.67</v>
      </c>
      <c r="J2228">
        <f t="shared" si="310"/>
        <v>1.0649329168601618E-2</v>
      </c>
      <c r="K2228">
        <f t="shared" si="306"/>
        <v>1.0435329168601617E-2</v>
      </c>
      <c r="L2228">
        <v>-2.5622758961898993E-3</v>
      </c>
      <c r="N2228" s="2">
        <v>35990</v>
      </c>
      <c r="O2228">
        <v>29.125</v>
      </c>
      <c r="Q2228" s="2">
        <v>35990</v>
      </c>
      <c r="R2228">
        <v>29954.14</v>
      </c>
      <c r="S2228" s="8">
        <f t="shared" si="311"/>
        <v>-9.0378475373115164E-3</v>
      </c>
      <c r="T2228" s="9">
        <f t="shared" si="307"/>
        <v>-9.251847537311517E-3</v>
      </c>
      <c r="U2228" s="3">
        <f>Sheet1!$B$17+Sheet1!$B$18*'Portfolio allocation'!K2228</f>
        <v>1.2459472972985219E-2</v>
      </c>
      <c r="V2228" s="13">
        <f t="shared" si="312"/>
        <v>-2.1711320510296735E-2</v>
      </c>
      <c r="W2228" s="13"/>
      <c r="X2228" s="2">
        <v>35990</v>
      </c>
      <c r="Y2228">
        <v>57.130800000000001</v>
      </c>
      <c r="AA2228" s="2">
        <v>35990</v>
      </c>
      <c r="AB2228">
        <v>699.29</v>
      </c>
      <c r="AC2228">
        <f t="shared" si="313"/>
        <v>2.0922001060428297E-3</v>
      </c>
      <c r="AD2228">
        <f t="shared" si="308"/>
        <v>1.8778001060428297E-3</v>
      </c>
      <c r="AE2228">
        <f>Sheet2!$B$17+Sheet2!$B$18*'Portfolio allocation'!K2228</f>
        <v>9.3327479374103808E-3</v>
      </c>
      <c r="AF2228">
        <f t="shared" si="314"/>
        <v>-7.4549478313675512E-3</v>
      </c>
      <c r="AH2228" s="2">
        <v>35990</v>
      </c>
      <c r="AI2228">
        <v>5.4870000000000001</v>
      </c>
      <c r="AJ2228">
        <v>5.36</v>
      </c>
      <c r="AK2228">
        <v>1.08849</v>
      </c>
      <c r="AR2228" s="3"/>
    </row>
    <row r="2229" spans="1:44" hidden="1" outlineLevel="1" x14ac:dyDescent="0.2">
      <c r="A2229" s="2">
        <v>35991</v>
      </c>
      <c r="B2229">
        <v>17.89</v>
      </c>
      <c r="E2229" s="2">
        <v>35991</v>
      </c>
      <c r="F2229">
        <v>1174.81</v>
      </c>
      <c r="G2229">
        <f t="shared" si="309"/>
        <v>-2.3522817982641886E-3</v>
      </c>
      <c r="H2229" s="2">
        <v>35991</v>
      </c>
      <c r="I2229">
        <v>1584.94</v>
      </c>
      <c r="J2229">
        <f t="shared" si="310"/>
        <v>-2.3478758961898993E-3</v>
      </c>
      <c r="K2229">
        <f t="shared" si="306"/>
        <v>-2.5622758961898993E-3</v>
      </c>
      <c r="L2229">
        <v>7.6159493987152859E-3</v>
      </c>
      <c r="N2229" s="2">
        <v>35991</v>
      </c>
      <c r="O2229">
        <v>29.343800000000002</v>
      </c>
      <c r="Q2229" s="2">
        <v>35991</v>
      </c>
      <c r="R2229">
        <v>30179.119999999999</v>
      </c>
      <c r="S2229" s="8">
        <f t="shared" si="311"/>
        <v>7.5108148656579665E-3</v>
      </c>
      <c r="T2229" s="9">
        <f t="shared" si="307"/>
        <v>7.2964148656579665E-3</v>
      </c>
      <c r="U2229" s="3">
        <f>Sheet1!$B$17+Sheet1!$B$18*'Portfolio allocation'!K2229</f>
        <v>-2.4517089604611424E-3</v>
      </c>
      <c r="V2229" s="13">
        <f t="shared" si="312"/>
        <v>9.748123826119108E-3</v>
      </c>
      <c r="W2229" s="13"/>
      <c r="X2229" s="2">
        <v>35991</v>
      </c>
      <c r="Y2229">
        <v>55.877099999999999</v>
      </c>
      <c r="AA2229" s="2">
        <v>35991</v>
      </c>
      <c r="AB2229">
        <v>683.95</v>
      </c>
      <c r="AC2229">
        <f t="shared" si="313"/>
        <v>-2.1936535628995002E-2</v>
      </c>
      <c r="AD2229">
        <f t="shared" si="308"/>
        <v>-2.2150535628995001E-2</v>
      </c>
      <c r="AE2229">
        <f>Sheet2!$B$17+Sheet2!$B$18*'Portfolio allocation'!K2229</f>
        <v>-2.2250540850979788E-3</v>
      </c>
      <c r="AF2229">
        <f t="shared" si="314"/>
        <v>-1.9925481543897023E-2</v>
      </c>
      <c r="AH2229" s="2">
        <v>35991</v>
      </c>
      <c r="AI2229">
        <v>5.4790000000000001</v>
      </c>
      <c r="AJ2229">
        <v>5.35</v>
      </c>
      <c r="AK2229">
        <v>1.0862000000000001</v>
      </c>
      <c r="AR2229" s="3"/>
    </row>
    <row r="2230" spans="1:44" hidden="1" outlineLevel="1" x14ac:dyDescent="0.2">
      <c r="A2230" s="2">
        <v>35992</v>
      </c>
      <c r="B2230">
        <v>16.97</v>
      </c>
      <c r="E2230" s="2">
        <v>35992</v>
      </c>
      <c r="F2230">
        <v>1183.99</v>
      </c>
      <c r="G2230">
        <f t="shared" si="309"/>
        <v>7.8140295026429829E-3</v>
      </c>
      <c r="H2230" s="2">
        <v>35992</v>
      </c>
      <c r="I2230">
        <v>1597.35</v>
      </c>
      <c r="J2230">
        <f t="shared" si="310"/>
        <v>7.8299493987152857E-3</v>
      </c>
      <c r="K2230">
        <f t="shared" si="306"/>
        <v>7.6159493987152859E-3</v>
      </c>
      <c r="L2230">
        <v>2.1199175384229705E-3</v>
      </c>
      <c r="N2230" s="2">
        <v>35992</v>
      </c>
      <c r="O2230">
        <v>29.343800000000002</v>
      </c>
      <c r="Q2230" s="2">
        <v>35992</v>
      </c>
      <c r="R2230">
        <v>30179.119999999999</v>
      </c>
      <c r="S2230" s="8">
        <f t="shared" si="311"/>
        <v>0</v>
      </c>
      <c r="T2230" s="9">
        <f t="shared" si="307"/>
        <v>-2.14E-4</v>
      </c>
      <c r="U2230" s="3">
        <f>Sheet1!$B$17+Sheet1!$B$18*'Portfolio allocation'!K2230</f>
        <v>9.2250090483862335E-3</v>
      </c>
      <c r="V2230" s="13">
        <f t="shared" si="312"/>
        <v>-9.4390090483862342E-3</v>
      </c>
      <c r="W2230" s="13"/>
      <c r="X2230" s="2">
        <v>35992</v>
      </c>
      <c r="Y2230">
        <v>56.533799999999999</v>
      </c>
      <c r="AA2230" s="2">
        <v>35992</v>
      </c>
      <c r="AB2230">
        <v>691.99</v>
      </c>
      <c r="AC2230">
        <f t="shared" si="313"/>
        <v>1.1755245266466874E-2</v>
      </c>
      <c r="AD2230">
        <f t="shared" si="308"/>
        <v>1.1540045266466873E-2</v>
      </c>
      <c r="AE2230">
        <f>Sheet2!$B$17+Sheet2!$B$18*'Portfolio allocation'!K2230</f>
        <v>6.8256835171441165E-3</v>
      </c>
      <c r="AF2230">
        <f t="shared" si="314"/>
        <v>4.7143617493227569E-3</v>
      </c>
      <c r="AH2230" s="2">
        <v>35992</v>
      </c>
      <c r="AI2230">
        <v>5.4989999999999997</v>
      </c>
      <c r="AJ2230">
        <v>5.38</v>
      </c>
      <c r="AK2230">
        <v>1.0930299999999999</v>
      </c>
      <c r="AR2230" s="3"/>
    </row>
    <row r="2231" spans="1:44" hidden="1" outlineLevel="1" x14ac:dyDescent="0.2">
      <c r="A2231" s="2">
        <v>35993</v>
      </c>
      <c r="B2231">
        <v>16.23</v>
      </c>
      <c r="E2231" s="2">
        <v>35993</v>
      </c>
      <c r="F2231">
        <v>1186.75</v>
      </c>
      <c r="G2231">
        <f t="shared" si="309"/>
        <v>2.331100769432215E-3</v>
      </c>
      <c r="H2231" s="2">
        <v>35993</v>
      </c>
      <c r="I2231">
        <v>1601.08</v>
      </c>
      <c r="J2231">
        <f t="shared" si="310"/>
        <v>2.3351175384229705E-3</v>
      </c>
      <c r="K2231">
        <f t="shared" si="306"/>
        <v>2.1199175384229705E-3</v>
      </c>
      <c r="L2231">
        <v>-2.4382991380817306E-3</v>
      </c>
      <c r="N2231" s="2">
        <v>35993</v>
      </c>
      <c r="O2231">
        <v>29.484400000000001</v>
      </c>
      <c r="Q2231" s="2">
        <v>35993</v>
      </c>
      <c r="R2231">
        <v>30323.75</v>
      </c>
      <c r="S2231" s="8">
        <f t="shared" si="311"/>
        <v>4.7923862591090494E-3</v>
      </c>
      <c r="T2231" s="9">
        <f t="shared" si="307"/>
        <v>4.5771862591090498E-3</v>
      </c>
      <c r="U2231" s="3">
        <f>Sheet1!$B$17+Sheet1!$B$18*'Portfolio allocation'!K2231</f>
        <v>2.9198220102885425E-3</v>
      </c>
      <c r="V2231" s="13">
        <f t="shared" si="312"/>
        <v>1.6573642488205073E-3</v>
      </c>
      <c r="W2231" s="13"/>
      <c r="X2231" s="2">
        <v>35993</v>
      </c>
      <c r="Y2231">
        <v>57.3994</v>
      </c>
      <c r="AA2231" s="2">
        <v>35993</v>
      </c>
      <c r="AB2231">
        <v>702.58</v>
      </c>
      <c r="AC2231">
        <f t="shared" si="313"/>
        <v>1.5303689359672967E-2</v>
      </c>
      <c r="AD2231">
        <f t="shared" si="308"/>
        <v>1.5088889359672968E-2</v>
      </c>
      <c r="AE2231">
        <f>Sheet2!$B$17+Sheet2!$B$18*'Portfolio allocation'!K2231</f>
        <v>1.938471770517947E-3</v>
      </c>
      <c r="AF2231">
        <f t="shared" si="314"/>
        <v>1.3150417589155021E-2</v>
      </c>
      <c r="AH2231" s="2">
        <v>35993</v>
      </c>
      <c r="AI2231">
        <v>5.5069999999999997</v>
      </c>
      <c r="AJ2231">
        <v>5.37</v>
      </c>
      <c r="AK2231">
        <v>1.0952299999999999</v>
      </c>
      <c r="AR2231" s="3"/>
    </row>
    <row r="2232" spans="1:44" hidden="1" outlineLevel="1" x14ac:dyDescent="0.2">
      <c r="A2232" s="2">
        <v>35996</v>
      </c>
      <c r="B2232">
        <v>17.34</v>
      </c>
      <c r="E2232" s="2">
        <v>35996</v>
      </c>
      <c r="F2232">
        <v>1184.0999999999999</v>
      </c>
      <c r="G2232">
        <f t="shared" si="309"/>
        <v>-2.2329892563724973E-3</v>
      </c>
      <c r="H2232" s="2">
        <v>35996</v>
      </c>
      <c r="I2232">
        <v>1597.52</v>
      </c>
      <c r="J2232">
        <f t="shared" si="310"/>
        <v>-2.2234991380817304E-3</v>
      </c>
      <c r="K2232">
        <f t="shared" si="306"/>
        <v>-2.4382991380817306E-3</v>
      </c>
      <c r="L2232">
        <v>-1.6283456417447037E-2</v>
      </c>
      <c r="N2232" s="2">
        <v>35996</v>
      </c>
      <c r="O2232">
        <v>29.25</v>
      </c>
      <c r="Q2232" s="2">
        <v>35996</v>
      </c>
      <c r="R2232">
        <v>30082.7</v>
      </c>
      <c r="S2232" s="8">
        <f t="shared" si="311"/>
        <v>-7.9492147244321076E-3</v>
      </c>
      <c r="T2232" s="9">
        <f t="shared" si="307"/>
        <v>-8.164014724432107E-3</v>
      </c>
      <c r="U2232" s="3">
        <f>Sheet1!$B$17+Sheet1!$B$18*'Portfolio allocation'!K2232</f>
        <v>-2.3094796815705679E-3</v>
      </c>
      <c r="V2232" s="13">
        <f t="shared" si="312"/>
        <v>-5.8545350428615391E-3</v>
      </c>
      <c r="W2232" s="13"/>
      <c r="X2232" s="2">
        <v>35996</v>
      </c>
      <c r="Y2232">
        <v>58.265000000000001</v>
      </c>
      <c r="AA2232" s="2">
        <v>35996</v>
      </c>
      <c r="AB2232">
        <v>713.18</v>
      </c>
      <c r="AC2232">
        <f t="shared" si="313"/>
        <v>1.5087249850550766E-2</v>
      </c>
      <c r="AD2232">
        <f t="shared" si="308"/>
        <v>1.4872449850550766E-2</v>
      </c>
      <c r="AE2232">
        <f>Sheet2!$B$17+Sheet2!$B$18*'Portfolio allocation'!K2232</f>
        <v>-2.1148107888550329E-3</v>
      </c>
      <c r="AF2232">
        <f t="shared" si="314"/>
        <v>1.69872606394058E-2</v>
      </c>
      <c r="AH2232" s="2">
        <v>35996</v>
      </c>
      <c r="AI2232">
        <v>5.4720000000000004</v>
      </c>
      <c r="AJ2232">
        <v>5.37</v>
      </c>
      <c r="AK2232">
        <v>1.1011200000000001</v>
      </c>
      <c r="AR2232" s="3"/>
    </row>
    <row r="2233" spans="1:44" hidden="1" outlineLevel="1" x14ac:dyDescent="0.2">
      <c r="A2233" s="2">
        <v>35997</v>
      </c>
      <c r="B2233">
        <v>20.100000000000001</v>
      </c>
      <c r="E2233" s="2">
        <v>35997</v>
      </c>
      <c r="F2233">
        <v>1165.07</v>
      </c>
      <c r="G2233">
        <f t="shared" si="309"/>
        <v>-1.6071277763702319E-2</v>
      </c>
      <c r="H2233" s="2">
        <v>35997</v>
      </c>
      <c r="I2233">
        <v>1571.85</v>
      </c>
      <c r="J2233">
        <f t="shared" si="310"/>
        <v>-1.6068656417447036E-2</v>
      </c>
      <c r="K2233">
        <f t="shared" si="306"/>
        <v>-1.6283456417447037E-2</v>
      </c>
      <c r="L2233">
        <v>-9.9095548557419258E-4</v>
      </c>
      <c r="N2233" s="2">
        <v>35997</v>
      </c>
      <c r="O2233">
        <v>28.203099999999999</v>
      </c>
      <c r="Q2233" s="2">
        <v>35997</v>
      </c>
      <c r="R2233">
        <v>29006.03</v>
      </c>
      <c r="S2233" s="8">
        <f t="shared" si="311"/>
        <v>-3.5790337968333974E-2</v>
      </c>
      <c r="T2233" s="9">
        <f t="shared" si="307"/>
        <v>-3.6005137968333975E-2</v>
      </c>
      <c r="U2233" s="3">
        <f>Sheet1!$B$17+Sheet1!$B$18*'Portfolio allocation'!K2233</f>
        <v>-1.8192994995405564E-2</v>
      </c>
      <c r="V2233" s="13">
        <f t="shared" si="312"/>
        <v>-1.7812142972928411E-2</v>
      </c>
      <c r="W2233" s="13"/>
      <c r="X2233" s="2">
        <v>35997</v>
      </c>
      <c r="Y2233">
        <v>61.190199999999997</v>
      </c>
      <c r="AA2233" s="2">
        <v>35997</v>
      </c>
      <c r="AB2233">
        <v>748.98</v>
      </c>
      <c r="AC2233">
        <f t="shared" si="313"/>
        <v>5.0197706048963786E-2</v>
      </c>
      <c r="AD2233">
        <f t="shared" si="308"/>
        <v>4.9982906048963785E-2</v>
      </c>
      <c r="AE2233">
        <f>Sheet2!$B$17+Sheet2!$B$18*'Portfolio allocation'!K2233</f>
        <v>-1.4426277863575032E-2</v>
      </c>
      <c r="AF2233">
        <f t="shared" si="314"/>
        <v>6.4409183912538817E-2</v>
      </c>
      <c r="AH2233" s="2">
        <v>35997</v>
      </c>
      <c r="AI2233">
        <v>5.4329999999999998</v>
      </c>
      <c r="AJ2233">
        <v>5.37</v>
      </c>
      <c r="AK2233">
        <v>1.09552</v>
      </c>
      <c r="AR2233" s="3"/>
    </row>
    <row r="2234" spans="1:44" hidden="1" outlineLevel="1" x14ac:dyDescent="0.2">
      <c r="A2234" s="2">
        <v>35998</v>
      </c>
      <c r="B2234">
        <v>20.32</v>
      </c>
      <c r="E2234" s="2">
        <v>35998</v>
      </c>
      <c r="F2234">
        <v>1164.08</v>
      </c>
      <c r="G2234">
        <f t="shared" si="309"/>
        <v>-8.4973435072566161E-4</v>
      </c>
      <c r="H2234" s="2">
        <v>35998</v>
      </c>
      <c r="I2234">
        <v>1570.63</v>
      </c>
      <c r="J2234">
        <f t="shared" si="310"/>
        <v>-7.7615548557419256E-4</v>
      </c>
      <c r="K2234">
        <f t="shared" si="306"/>
        <v>-9.9095548557419258E-4</v>
      </c>
      <c r="L2234">
        <v>-2.1104506678211996E-2</v>
      </c>
      <c r="N2234" s="2">
        <v>35998</v>
      </c>
      <c r="O2234">
        <v>29.1875</v>
      </c>
      <c r="Q2234" s="2">
        <v>35998</v>
      </c>
      <c r="R2234">
        <v>30018.43</v>
      </c>
      <c r="S2234" s="8">
        <f t="shared" si="311"/>
        <v>3.4903087392518017E-2</v>
      </c>
      <c r="T2234" s="9">
        <f t="shared" si="307"/>
        <v>3.4688287392518016E-2</v>
      </c>
      <c r="U2234" s="3">
        <f>Sheet1!$B$17+Sheet1!$B$18*'Portfolio allocation'!K2234</f>
        <v>-6.4905036284785417E-4</v>
      </c>
      <c r="V2234" s="13">
        <f t="shared" si="312"/>
        <v>3.533733775536587E-2</v>
      </c>
      <c r="W2234" s="13"/>
      <c r="X2234" s="2">
        <v>35998</v>
      </c>
      <c r="Y2234">
        <v>60.861899999999999</v>
      </c>
      <c r="AA2234" s="2">
        <v>35998</v>
      </c>
      <c r="AB2234">
        <v>744.96</v>
      </c>
      <c r="AC2234">
        <f t="shared" si="313"/>
        <v>-5.36729952735715E-3</v>
      </c>
      <c r="AD2234">
        <f t="shared" si="308"/>
        <v>-5.5820995273571502E-3</v>
      </c>
      <c r="AE2234">
        <f>Sheet2!$B$17+Sheet2!$B$18*'Portfolio allocation'!K2234</f>
        <v>-8.2779588796916899E-4</v>
      </c>
      <c r="AF2234">
        <f t="shared" si="314"/>
        <v>-4.7543036393879815E-3</v>
      </c>
      <c r="AH2234" s="2">
        <v>35998</v>
      </c>
      <c r="AI2234">
        <v>5.4539999999999997</v>
      </c>
      <c r="AJ2234">
        <v>5.37</v>
      </c>
      <c r="AK2234">
        <v>1.0936300000000001</v>
      </c>
      <c r="AR2234" s="3"/>
    </row>
    <row r="2235" spans="1:44" hidden="1" outlineLevel="1" x14ac:dyDescent="0.2">
      <c r="A2235" s="2">
        <v>35999</v>
      </c>
      <c r="B2235">
        <v>23.01</v>
      </c>
      <c r="E2235" s="2">
        <v>35999</v>
      </c>
      <c r="F2235">
        <v>1139.75</v>
      </c>
      <c r="G2235">
        <f t="shared" si="309"/>
        <v>-2.0900625386571337E-2</v>
      </c>
      <c r="H2235" s="2">
        <v>35999</v>
      </c>
      <c r="I2235">
        <v>1537.82</v>
      </c>
      <c r="J2235">
        <f t="shared" si="310"/>
        <v>-2.0889706678211994E-2</v>
      </c>
      <c r="K2235">
        <f t="shared" si="306"/>
        <v>-2.1104506678211996E-2</v>
      </c>
      <c r="L2235">
        <v>7.0288233993569846E-4</v>
      </c>
      <c r="N2235" s="2">
        <v>35999</v>
      </c>
      <c r="O2235">
        <v>28.25</v>
      </c>
      <c r="Q2235" s="2">
        <v>35999</v>
      </c>
      <c r="R2235">
        <v>29054.23</v>
      </c>
      <c r="S2235" s="8">
        <f t="shared" si="311"/>
        <v>-3.2120267449030515E-2</v>
      </c>
      <c r="T2235" s="9">
        <f t="shared" si="307"/>
        <v>-3.2335067449030516E-2</v>
      </c>
      <c r="U2235" s="3">
        <f>Sheet1!$B$17+Sheet1!$B$18*'Portfolio allocation'!K2235</f>
        <v>-2.372382603621688E-2</v>
      </c>
      <c r="V2235" s="13">
        <f t="shared" si="312"/>
        <v>-8.6112414128136361E-3</v>
      </c>
      <c r="W2235" s="13"/>
      <c r="X2235" s="2">
        <v>35999</v>
      </c>
      <c r="Y2235">
        <v>59.160499999999999</v>
      </c>
      <c r="AA2235" s="2">
        <v>35999</v>
      </c>
      <c r="AB2235">
        <v>724.14</v>
      </c>
      <c r="AC2235">
        <f t="shared" si="313"/>
        <v>-2.794780927835061E-2</v>
      </c>
      <c r="AD2235">
        <f t="shared" si="308"/>
        <v>-2.8161809278350609E-2</v>
      </c>
      <c r="AE2235">
        <f>Sheet2!$B$17+Sheet2!$B$18*'Portfolio allocation'!K2235</f>
        <v>-1.8713278751563429E-2</v>
      </c>
      <c r="AF2235">
        <f t="shared" si="314"/>
        <v>-9.44853052678718E-3</v>
      </c>
      <c r="AH2235" s="2">
        <v>35999</v>
      </c>
      <c r="AI2235">
        <v>5.4370000000000003</v>
      </c>
      <c r="AJ2235">
        <v>5.35</v>
      </c>
      <c r="AK2235">
        <v>1.09236</v>
      </c>
      <c r="AR2235" s="3"/>
    </row>
    <row r="2236" spans="1:44" hidden="1" outlineLevel="1" x14ac:dyDescent="0.2">
      <c r="A2236" s="2">
        <v>36000</v>
      </c>
      <c r="B2236">
        <v>23.01</v>
      </c>
      <c r="E2236" s="2">
        <v>36000</v>
      </c>
      <c r="F2236">
        <v>1140.8</v>
      </c>
      <c r="G2236">
        <f t="shared" si="309"/>
        <v>9.2125466110992704E-4</v>
      </c>
      <c r="H2236" s="2">
        <v>36000</v>
      </c>
      <c r="I2236">
        <v>1539.23</v>
      </c>
      <c r="J2236">
        <f t="shared" si="310"/>
        <v>9.1688233993569845E-4</v>
      </c>
      <c r="K2236">
        <f t="shared" si="306"/>
        <v>7.0288233993569846E-4</v>
      </c>
      <c r="L2236">
        <v>5.4637637572032029E-3</v>
      </c>
      <c r="N2236" s="2">
        <v>36000</v>
      </c>
      <c r="O2236">
        <v>28.453099999999999</v>
      </c>
      <c r="Q2236" s="2">
        <v>36000</v>
      </c>
      <c r="R2236">
        <v>29263.14</v>
      </c>
      <c r="S2236" s="8">
        <f t="shared" si="311"/>
        <v>7.190347154269805E-3</v>
      </c>
      <c r="T2236" s="9">
        <f t="shared" si="307"/>
        <v>6.9763471542698052E-3</v>
      </c>
      <c r="U2236" s="3">
        <f>Sheet1!$B$17+Sheet1!$B$18*'Portfolio allocation'!K2236</f>
        <v>1.2941633181362501E-3</v>
      </c>
      <c r="V2236" s="13">
        <f t="shared" si="312"/>
        <v>5.6821838361335551E-3</v>
      </c>
      <c r="W2236" s="13"/>
      <c r="X2236" s="2">
        <v>36000</v>
      </c>
      <c r="Y2236">
        <v>59.339599999999997</v>
      </c>
      <c r="AA2236" s="2">
        <v>36000</v>
      </c>
      <c r="AB2236">
        <v>726.33</v>
      </c>
      <c r="AC2236">
        <f t="shared" si="313"/>
        <v>3.0242770734940638E-3</v>
      </c>
      <c r="AD2236">
        <f t="shared" si="308"/>
        <v>2.8098770734940638E-3</v>
      </c>
      <c r="AE2236">
        <f>Sheet2!$B$17+Sheet2!$B$18*'Portfolio allocation'!K2236</f>
        <v>6.7840792018549877E-4</v>
      </c>
      <c r="AF2236">
        <f t="shared" si="314"/>
        <v>2.131469153308565E-3</v>
      </c>
      <c r="AH2236" s="2">
        <v>36000</v>
      </c>
      <c r="AI2236">
        <v>5.4569999999999999</v>
      </c>
      <c r="AJ2236">
        <v>5.36</v>
      </c>
      <c r="AK2236">
        <v>1.1006899999999999</v>
      </c>
      <c r="AR2236" s="3"/>
    </row>
    <row r="2237" spans="1:44" hidden="1" outlineLevel="1" x14ac:dyDescent="0.2">
      <c r="A2237" s="2">
        <v>36003</v>
      </c>
      <c r="B2237">
        <v>23.13</v>
      </c>
      <c r="E2237" s="2">
        <v>36003</v>
      </c>
      <c r="F2237">
        <v>1147.27</v>
      </c>
      <c r="G2237">
        <f t="shared" si="309"/>
        <v>5.6714586255259825E-3</v>
      </c>
      <c r="H2237" s="2">
        <v>36003</v>
      </c>
      <c r="I2237">
        <v>1547.97</v>
      </c>
      <c r="J2237">
        <f t="shared" si="310"/>
        <v>5.6781637572032029E-3</v>
      </c>
      <c r="K2237">
        <f t="shared" si="306"/>
        <v>5.4637637572032029E-3</v>
      </c>
      <c r="L2237">
        <v>-1.5059648938932909E-2</v>
      </c>
      <c r="N2237" s="2">
        <v>36003</v>
      </c>
      <c r="O2237">
        <v>29.1875</v>
      </c>
      <c r="Q2237" s="2">
        <v>36003</v>
      </c>
      <c r="R2237">
        <v>30018.43</v>
      </c>
      <c r="S2237" s="8">
        <f t="shared" si="311"/>
        <v>2.5810285567440916E-2</v>
      </c>
      <c r="T2237" s="9">
        <f t="shared" si="307"/>
        <v>2.5595885567440916E-2</v>
      </c>
      <c r="U2237" s="3">
        <f>Sheet1!$B$17+Sheet1!$B$18*'Portfolio allocation'!K2237</f>
        <v>6.7559671368060108E-3</v>
      </c>
      <c r="V2237" s="13">
        <f t="shared" si="312"/>
        <v>1.8839918430634907E-2</v>
      </c>
      <c r="W2237" s="13"/>
      <c r="X2237" s="2">
        <v>36003</v>
      </c>
      <c r="Y2237">
        <v>59.936599999999999</v>
      </c>
      <c r="AA2237" s="2">
        <v>36003</v>
      </c>
      <c r="AB2237">
        <v>733.64</v>
      </c>
      <c r="AC2237">
        <f t="shared" si="313"/>
        <v>1.0064295843487114E-2</v>
      </c>
      <c r="AD2237">
        <f t="shared" si="308"/>
        <v>9.8498958434871144E-3</v>
      </c>
      <c r="AE2237">
        <f>Sheet2!$B$17+Sheet2!$B$18*'Portfolio allocation'!K2237</f>
        <v>4.9119051374899268E-3</v>
      </c>
      <c r="AF2237">
        <f t="shared" si="314"/>
        <v>4.9379907059971875E-3</v>
      </c>
      <c r="AH2237" s="2">
        <v>36003</v>
      </c>
      <c r="AI2237">
        <v>5.47</v>
      </c>
      <c r="AJ2237">
        <v>5.36</v>
      </c>
      <c r="AK2237">
        <v>1.0988199999999999</v>
      </c>
      <c r="AR2237" s="3"/>
    </row>
    <row r="2238" spans="1:44" hidden="1" outlineLevel="1" x14ac:dyDescent="0.2">
      <c r="A2238" s="2">
        <v>36004</v>
      </c>
      <c r="B2238">
        <v>25.25</v>
      </c>
      <c r="E2238" s="2">
        <v>36004</v>
      </c>
      <c r="F2238">
        <v>1130.24</v>
      </c>
      <c r="G2238">
        <f t="shared" si="309"/>
        <v>-1.4843933860381631E-2</v>
      </c>
      <c r="H2238" s="2">
        <v>36004</v>
      </c>
      <c r="I2238">
        <v>1524.99</v>
      </c>
      <c r="J2238">
        <f t="shared" si="310"/>
        <v>-1.4845248938932909E-2</v>
      </c>
      <c r="K2238">
        <f t="shared" si="306"/>
        <v>-1.5059648938932909E-2</v>
      </c>
      <c r="L2238">
        <v>-4.4697656115778106E-3</v>
      </c>
      <c r="N2238" s="2">
        <v>36004</v>
      </c>
      <c r="O2238">
        <v>28.0625</v>
      </c>
      <c r="Q2238" s="2">
        <v>36004</v>
      </c>
      <c r="R2238">
        <v>28861.4</v>
      </c>
      <c r="S2238" s="8">
        <f t="shared" si="311"/>
        <v>-3.8543987810155222E-2</v>
      </c>
      <c r="T2238" s="9">
        <f t="shared" si="307"/>
        <v>-3.8758387810155226E-2</v>
      </c>
      <c r="U2238" s="3">
        <f>Sheet1!$B$17+Sheet1!$B$18*'Portfolio allocation'!K2238</f>
        <v>-1.6789012040648112E-2</v>
      </c>
      <c r="V2238" s="13">
        <f t="shared" si="312"/>
        <v>-2.1969375769507114E-2</v>
      </c>
      <c r="W2238" s="13"/>
      <c r="X2238" s="2">
        <v>36004</v>
      </c>
      <c r="Y2238">
        <v>59.906700000000001</v>
      </c>
      <c r="AA2238" s="2">
        <v>36004</v>
      </c>
      <c r="AB2238">
        <v>733.27</v>
      </c>
      <c r="AC2238">
        <f t="shared" si="313"/>
        <v>-5.0433455100595825E-4</v>
      </c>
      <c r="AD2238">
        <f t="shared" si="308"/>
        <v>-7.1833455100595825E-4</v>
      </c>
      <c r="AE2238">
        <f>Sheet2!$B$17+Sheet2!$B$18*'Portfolio allocation'!K2238</f>
        <v>-1.3338037031527692E-2</v>
      </c>
      <c r="AF2238">
        <f t="shared" si="314"/>
        <v>1.2619702480521734E-2</v>
      </c>
      <c r="AH2238" s="2">
        <v>36004</v>
      </c>
      <c r="AI2238">
        <v>5.4930000000000003</v>
      </c>
      <c r="AJ2238">
        <v>5.35</v>
      </c>
      <c r="AK2238">
        <v>1.10301</v>
      </c>
      <c r="AR2238" s="3"/>
    </row>
    <row r="2239" spans="1:44" hidden="1" outlineLevel="1" x14ac:dyDescent="0.2">
      <c r="A2239" s="2">
        <v>36005</v>
      </c>
      <c r="B2239">
        <v>24.79</v>
      </c>
      <c r="E2239" s="2">
        <v>36005</v>
      </c>
      <c r="F2239">
        <v>1125.21</v>
      </c>
      <c r="G2239">
        <f t="shared" si="309"/>
        <v>-4.4503822197055065E-3</v>
      </c>
      <c r="H2239" s="2">
        <v>36005</v>
      </c>
      <c r="I2239">
        <v>1518.5</v>
      </c>
      <c r="J2239">
        <f t="shared" si="310"/>
        <v>-4.2557656115778109E-3</v>
      </c>
      <c r="K2239">
        <f t="shared" si="306"/>
        <v>-4.4697656115778106E-3</v>
      </c>
      <c r="L2239">
        <v>1.5695637932169951E-2</v>
      </c>
      <c r="N2239" s="2">
        <v>36005</v>
      </c>
      <c r="O2239">
        <v>27.671900000000001</v>
      </c>
      <c r="Q2239" s="2">
        <v>36005</v>
      </c>
      <c r="R2239">
        <v>28459.65</v>
      </c>
      <c r="S2239" s="8">
        <f t="shared" si="311"/>
        <v>-1.3919976161932524E-2</v>
      </c>
      <c r="T2239" s="9">
        <f t="shared" si="307"/>
        <v>-1.4133976161932524E-2</v>
      </c>
      <c r="U2239" s="3">
        <f>Sheet1!$B$17+Sheet1!$B$18*'Portfolio allocation'!K2239</f>
        <v>-4.6400295041722616E-3</v>
      </c>
      <c r="V2239" s="13">
        <f t="shared" si="312"/>
        <v>-9.4939466577602626E-3</v>
      </c>
      <c r="W2239" s="13"/>
      <c r="X2239" s="2">
        <v>36005</v>
      </c>
      <c r="Y2239">
        <v>61.011099999999999</v>
      </c>
      <c r="AA2239" s="2">
        <v>36005</v>
      </c>
      <c r="AB2239">
        <v>746.79</v>
      </c>
      <c r="AC2239">
        <f t="shared" si="313"/>
        <v>1.8437956005291412E-2</v>
      </c>
      <c r="AD2239">
        <f t="shared" si="308"/>
        <v>1.822315600529141E-2</v>
      </c>
      <c r="AE2239">
        <f>Sheet2!$B$17+Sheet2!$B$18*'Portfolio allocation'!K2239</f>
        <v>-3.9212426044848711E-3</v>
      </c>
      <c r="AF2239">
        <f t="shared" si="314"/>
        <v>2.2144398609776281E-2</v>
      </c>
      <c r="AH2239" s="2">
        <v>36005</v>
      </c>
      <c r="AI2239">
        <v>5.524</v>
      </c>
      <c r="AJ2239">
        <v>5.37</v>
      </c>
      <c r="AK2239">
        <v>1.1039600000000001</v>
      </c>
      <c r="AR2239" s="3"/>
    </row>
    <row r="2240" spans="1:44" hidden="1" outlineLevel="1" x14ac:dyDescent="0.2">
      <c r="A2240" s="2">
        <v>36006</v>
      </c>
      <c r="B2240">
        <v>22.66</v>
      </c>
      <c r="E2240" s="2">
        <v>36006</v>
      </c>
      <c r="F2240">
        <v>1142.95</v>
      </c>
      <c r="G2240">
        <f t="shared" si="309"/>
        <v>1.5765945912318502E-2</v>
      </c>
      <c r="H2240" s="2">
        <v>36006</v>
      </c>
      <c r="I2240">
        <v>1542.66</v>
      </c>
      <c r="J2240">
        <f t="shared" si="310"/>
        <v>1.5910437932169952E-2</v>
      </c>
      <c r="K2240">
        <f t="shared" si="306"/>
        <v>1.5695637932169951E-2</v>
      </c>
      <c r="L2240">
        <v>-1.970750549829528E-2</v>
      </c>
      <c r="N2240" s="2">
        <v>36006</v>
      </c>
      <c r="O2240">
        <v>28.359400000000001</v>
      </c>
      <c r="Q2240" s="2">
        <v>36006</v>
      </c>
      <c r="R2240">
        <v>29166.720000000001</v>
      </c>
      <c r="S2240" s="8">
        <f t="shared" si="311"/>
        <v>2.4844648476000319E-2</v>
      </c>
      <c r="T2240" s="9">
        <f t="shared" si="307"/>
        <v>2.4629848476000318E-2</v>
      </c>
      <c r="U2240" s="3">
        <f>Sheet1!$B$17+Sheet1!$B$18*'Portfolio allocation'!K2240</f>
        <v>1.849423250050344E-2</v>
      </c>
      <c r="V2240" s="13">
        <f t="shared" si="312"/>
        <v>6.1356159754968782E-3</v>
      </c>
      <c r="W2240" s="13"/>
      <c r="X2240" s="2">
        <v>36006</v>
      </c>
      <c r="Y2240">
        <v>63.697499999999998</v>
      </c>
      <c r="AA2240" s="2">
        <v>36006</v>
      </c>
      <c r="AB2240">
        <v>779.67</v>
      </c>
      <c r="AC2240">
        <f t="shared" si="313"/>
        <v>4.4028441730606938E-2</v>
      </c>
      <c r="AD2240">
        <f t="shared" si="308"/>
        <v>4.3813241730606939E-2</v>
      </c>
      <c r="AE2240">
        <f>Sheet2!$B$17+Sheet2!$B$18*'Portfolio allocation'!K2240</f>
        <v>1.4010348692589483E-2</v>
      </c>
      <c r="AF2240">
        <f t="shared" si="314"/>
        <v>2.9802893038017454E-2</v>
      </c>
      <c r="AH2240" s="2">
        <v>36006</v>
      </c>
      <c r="AI2240">
        <v>5.5010000000000003</v>
      </c>
      <c r="AJ2240">
        <v>5.38</v>
      </c>
      <c r="AK2240">
        <v>1.1034999999999999</v>
      </c>
      <c r="AR2240" s="3"/>
    </row>
    <row r="2241" spans="1:44" hidden="1" outlineLevel="1" x14ac:dyDescent="0.2">
      <c r="A2241" s="2">
        <v>36007</v>
      </c>
      <c r="B2241">
        <v>24.8</v>
      </c>
      <c r="E2241" s="2">
        <v>36007</v>
      </c>
      <c r="F2241">
        <v>1120.67</v>
      </c>
      <c r="G2241">
        <f t="shared" si="309"/>
        <v>-1.9493416159936938E-2</v>
      </c>
      <c r="H2241" s="2">
        <v>36007</v>
      </c>
      <c r="I2241">
        <v>1512.59</v>
      </c>
      <c r="J2241">
        <f t="shared" si="310"/>
        <v>-1.9492305498295281E-2</v>
      </c>
      <c r="K2241">
        <f t="shared" si="306"/>
        <v>-1.970750549829528E-2</v>
      </c>
      <c r="L2241">
        <v>-7.5271616022847551E-3</v>
      </c>
      <c r="N2241" s="2">
        <v>36007</v>
      </c>
      <c r="O2241">
        <v>27.484400000000001</v>
      </c>
      <c r="Q2241" s="2">
        <v>36007</v>
      </c>
      <c r="R2241">
        <v>28266.81</v>
      </c>
      <c r="S2241" s="8">
        <f t="shared" si="311"/>
        <v>-3.0854000724112929E-2</v>
      </c>
      <c r="T2241" s="9">
        <f t="shared" si="307"/>
        <v>-3.1069200724112928E-2</v>
      </c>
      <c r="U2241" s="3">
        <f>Sheet1!$B$17+Sheet1!$B$18*'Portfolio allocation'!K2241</f>
        <v>-2.2121150877898281E-2</v>
      </c>
      <c r="V2241" s="13">
        <f t="shared" si="312"/>
        <v>-8.9480498462146466E-3</v>
      </c>
      <c r="W2241" s="13"/>
      <c r="X2241" s="2">
        <v>36007</v>
      </c>
      <c r="Y2241">
        <v>63.279600000000002</v>
      </c>
      <c r="AA2241" s="2">
        <v>36007</v>
      </c>
      <c r="AB2241">
        <v>774.56</v>
      </c>
      <c r="AC2241">
        <f t="shared" si="313"/>
        <v>-6.5540549206716259E-3</v>
      </c>
      <c r="AD2241">
        <f t="shared" si="308"/>
        <v>-6.7692549206716255E-3</v>
      </c>
      <c r="AE2241">
        <f>Sheet2!$B$17+Sheet2!$B$18*'Portfolio allocation'!K2241</f>
        <v>-1.747102966165796E-2</v>
      </c>
      <c r="AF2241">
        <f t="shared" si="314"/>
        <v>1.0701774740986335E-2</v>
      </c>
      <c r="AH2241" s="2">
        <v>36007</v>
      </c>
      <c r="AI2241">
        <v>5.4939999999999998</v>
      </c>
      <c r="AJ2241">
        <v>5.38</v>
      </c>
      <c r="AK2241">
        <v>1.10103</v>
      </c>
      <c r="AR2241" s="3"/>
    </row>
    <row r="2242" spans="1:44" hidden="1" outlineLevel="1" x14ac:dyDescent="0.2">
      <c r="A2242" s="2">
        <v>36010</v>
      </c>
      <c r="B2242">
        <v>25.98</v>
      </c>
      <c r="E2242" s="2">
        <v>36010</v>
      </c>
      <c r="F2242">
        <v>1112.44</v>
      </c>
      <c r="G2242">
        <f t="shared" si="309"/>
        <v>-7.3438211070163684E-3</v>
      </c>
      <c r="H2242" s="2">
        <v>36010</v>
      </c>
      <c r="I2242">
        <v>1501.53</v>
      </c>
      <c r="J2242">
        <f t="shared" si="310"/>
        <v>-7.3119616022847556E-3</v>
      </c>
      <c r="K2242">
        <f t="shared" si="306"/>
        <v>-7.5271616022847551E-3</v>
      </c>
      <c r="L2242">
        <v>-3.6437852486463737E-2</v>
      </c>
      <c r="N2242" s="2">
        <v>36010</v>
      </c>
      <c r="O2242">
        <v>27.109400000000001</v>
      </c>
      <c r="Q2242" s="2">
        <v>36010</v>
      </c>
      <c r="R2242">
        <v>27881.14</v>
      </c>
      <c r="S2242" s="8">
        <f t="shared" si="311"/>
        <v>-1.3643916664101918E-2</v>
      </c>
      <c r="T2242" s="9">
        <f t="shared" si="307"/>
        <v>-1.3859116664101919E-2</v>
      </c>
      <c r="U2242" s="3">
        <f>Sheet1!$B$17+Sheet1!$B$18*'Portfolio allocation'!K2242</f>
        <v>-8.1475516694298651E-3</v>
      </c>
      <c r="V2242" s="13">
        <f t="shared" si="312"/>
        <v>-5.7115649946720536E-3</v>
      </c>
      <c r="W2242" s="13"/>
      <c r="X2242" s="2">
        <v>36010</v>
      </c>
      <c r="Y2242">
        <v>63.399000000000001</v>
      </c>
      <c r="AA2242" s="2">
        <v>36010</v>
      </c>
      <c r="AB2242">
        <v>776.02</v>
      </c>
      <c r="AC2242">
        <f t="shared" si="313"/>
        <v>1.8849411278660799E-3</v>
      </c>
      <c r="AD2242">
        <f t="shared" si="308"/>
        <v>1.6701411278660799E-3</v>
      </c>
      <c r="AE2242">
        <f>Sheet2!$B$17+Sheet2!$B$18*'Portfolio allocation'!K2242</f>
        <v>-6.6399571206478131E-3</v>
      </c>
      <c r="AF2242">
        <f t="shared" si="314"/>
        <v>8.3100982485138936E-3</v>
      </c>
      <c r="AH2242" s="2">
        <v>36010</v>
      </c>
      <c r="AI2242">
        <v>5.4450000000000003</v>
      </c>
      <c r="AJ2242">
        <v>5.37</v>
      </c>
      <c r="AK2242">
        <v>1.09718</v>
      </c>
      <c r="AR2242" s="3"/>
    </row>
    <row r="2243" spans="1:44" hidden="1" outlineLevel="1" x14ac:dyDescent="0.2">
      <c r="A2243" s="2">
        <v>36011</v>
      </c>
      <c r="B2243">
        <v>31.06</v>
      </c>
      <c r="E2243" s="2">
        <v>36011</v>
      </c>
      <c r="F2243">
        <v>1072.1199999999999</v>
      </c>
      <c r="G2243">
        <f t="shared" si="309"/>
        <v>-3.624465139692945E-2</v>
      </c>
      <c r="H2243" s="2">
        <v>36011</v>
      </c>
      <c r="I2243">
        <v>1447.14</v>
      </c>
      <c r="J2243">
        <f t="shared" si="310"/>
        <v>-3.6223052486463736E-2</v>
      </c>
      <c r="K2243">
        <f t="shared" si="306"/>
        <v>-3.6437852486463737E-2</v>
      </c>
      <c r="L2243">
        <v>8.6180119076245919E-3</v>
      </c>
      <c r="N2243" s="2">
        <v>36011</v>
      </c>
      <c r="O2243">
        <v>26.125</v>
      </c>
      <c r="Q2243" s="2">
        <v>36011</v>
      </c>
      <c r="R2243">
        <v>26868.74</v>
      </c>
      <c r="S2243" s="8">
        <f t="shared" si="311"/>
        <v>-3.6311284258821463E-2</v>
      </c>
      <c r="T2243" s="9">
        <f t="shared" si="307"/>
        <v>-3.6526084258821465E-2</v>
      </c>
      <c r="U2243" s="3">
        <f>Sheet1!$B$17+Sheet1!$B$18*'Portfolio allocation'!K2243</f>
        <v>-4.1314628946103278E-2</v>
      </c>
      <c r="V2243" s="13">
        <f t="shared" si="312"/>
        <v>4.7885446872818135E-3</v>
      </c>
      <c r="W2243" s="13"/>
      <c r="X2243" s="2">
        <v>36011</v>
      </c>
      <c r="Y2243">
        <v>60.563400000000001</v>
      </c>
      <c r="AA2243" s="2">
        <v>36011</v>
      </c>
      <c r="AB2243">
        <v>741.31</v>
      </c>
      <c r="AC2243">
        <f t="shared" si="313"/>
        <v>-4.4728228653900692E-2</v>
      </c>
      <c r="AD2243">
        <f t="shared" si="308"/>
        <v>-4.4941428653900689E-2</v>
      </c>
      <c r="AE2243">
        <f>Sheet2!$B$17+Sheet2!$B$18*'Portfolio allocation'!K2243</f>
        <v>-3.2348081033292446E-2</v>
      </c>
      <c r="AF2243">
        <f t="shared" si="314"/>
        <v>-1.2593347620608243E-2</v>
      </c>
      <c r="AH2243" s="2">
        <v>36011</v>
      </c>
      <c r="AI2243">
        <v>5.4119999999999999</v>
      </c>
      <c r="AJ2243">
        <v>5.33</v>
      </c>
      <c r="AK2243">
        <v>1.09795</v>
      </c>
      <c r="AR2243" s="3"/>
    </row>
    <row r="2244" spans="1:44" hidden="1" outlineLevel="1" x14ac:dyDescent="0.2">
      <c r="A2244" s="2">
        <v>36012</v>
      </c>
      <c r="B2244">
        <v>29.83</v>
      </c>
      <c r="E2244" s="2">
        <v>36012</v>
      </c>
      <c r="F2244">
        <v>1081.43</v>
      </c>
      <c r="G2244">
        <f t="shared" si="309"/>
        <v>8.6837294332724468E-3</v>
      </c>
      <c r="H2244" s="2">
        <v>36012</v>
      </c>
      <c r="I2244">
        <v>1459.92</v>
      </c>
      <c r="J2244">
        <f t="shared" si="310"/>
        <v>8.8312119076245921E-3</v>
      </c>
      <c r="K2244">
        <f t="shared" ref="K2244:K2307" si="315">J2244-(AJ2243/25000)</f>
        <v>8.6180119076245919E-3</v>
      </c>
      <c r="L2244">
        <v>7.4596532412732793E-3</v>
      </c>
      <c r="N2244" s="2">
        <v>36012</v>
      </c>
      <c r="O2244">
        <v>26.078099999999999</v>
      </c>
      <c r="Q2244" s="2">
        <v>36012</v>
      </c>
      <c r="R2244">
        <v>26820.53</v>
      </c>
      <c r="S2244" s="8">
        <f t="shared" si="311"/>
        <v>-1.7942784068029072E-3</v>
      </c>
      <c r="T2244" s="9">
        <f t="shared" ref="T2244:T2307" si="316">S2244-(AJ2243/100/250)</f>
        <v>-2.0074784068029074E-3</v>
      </c>
      <c r="U2244" s="3">
        <f>Sheet1!$B$17+Sheet1!$B$18*'Portfolio allocation'!K2244</f>
        <v>1.0374600554248168E-2</v>
      </c>
      <c r="V2244" s="13">
        <f t="shared" si="312"/>
        <v>-1.2382078961051075E-2</v>
      </c>
      <c r="W2244" s="13"/>
      <c r="X2244" s="2">
        <v>36012</v>
      </c>
      <c r="Y2244">
        <v>61.488700000000001</v>
      </c>
      <c r="AA2244" s="2">
        <v>36012</v>
      </c>
      <c r="AB2244">
        <v>752.63</v>
      </c>
      <c r="AC2244">
        <f t="shared" si="313"/>
        <v>1.5270264801500177E-2</v>
      </c>
      <c r="AD2244">
        <f t="shared" ref="AD2244:AD2307" si="317">AC2244-AJ2244/25000</f>
        <v>1.5058264801500177E-2</v>
      </c>
      <c r="AE2244">
        <f>Sheet2!$B$17+Sheet2!$B$18*'Portfolio allocation'!K2244</f>
        <v>7.7167430649930221E-3</v>
      </c>
      <c r="AF2244">
        <f t="shared" si="314"/>
        <v>7.3415217365071549E-3</v>
      </c>
      <c r="AH2244" s="2">
        <v>36012</v>
      </c>
      <c r="AI2244">
        <v>5.4390000000000001</v>
      </c>
      <c r="AJ2244">
        <v>5.3</v>
      </c>
      <c r="AK2244">
        <v>1.10507</v>
      </c>
      <c r="AR2244" s="3"/>
    </row>
    <row r="2245" spans="1:44" hidden="1" outlineLevel="1" x14ac:dyDescent="0.2">
      <c r="A2245" s="2">
        <v>36013</v>
      </c>
      <c r="B2245">
        <v>28.2</v>
      </c>
      <c r="E2245" s="2">
        <v>36013</v>
      </c>
      <c r="F2245">
        <v>1089.6300000000001</v>
      </c>
      <c r="G2245">
        <f t="shared" ref="G2245:G2308" si="318">(F2245/F2244)-1</f>
        <v>7.5825527311059737E-3</v>
      </c>
      <c r="H2245" s="2">
        <v>36013</v>
      </c>
      <c r="I2245">
        <v>1471.12</v>
      </c>
      <c r="J2245">
        <f t="shared" ref="J2245:J2308" si="319">(I2245/I2244)-1</f>
        <v>7.6716532412732796E-3</v>
      </c>
      <c r="K2245">
        <f t="shared" si="315"/>
        <v>7.4596532412732793E-3</v>
      </c>
      <c r="L2245">
        <v>-3.7514100821124278E-4</v>
      </c>
      <c r="N2245" s="2">
        <v>36013</v>
      </c>
      <c r="O2245">
        <v>26.718800000000002</v>
      </c>
      <c r="Q2245" s="2">
        <v>36013</v>
      </c>
      <c r="R2245">
        <v>27479.39</v>
      </c>
      <c r="S2245" s="8">
        <f t="shared" ref="S2245:S2308" si="320">R2245/R2244-1</f>
        <v>2.4565510077541264E-2</v>
      </c>
      <c r="T2245" s="9">
        <f t="shared" si="316"/>
        <v>2.4353510077541263E-2</v>
      </c>
      <c r="U2245" s="3">
        <f>Sheet1!$B$17+Sheet1!$B$18*'Portfolio allocation'!K2245</f>
        <v>9.0457021354973764E-3</v>
      </c>
      <c r="V2245" s="13">
        <f t="shared" ref="V2245:V2308" si="321">T2245-U2245</f>
        <v>1.5307807942043887E-2</v>
      </c>
      <c r="W2245" s="13"/>
      <c r="X2245" s="2">
        <v>36013</v>
      </c>
      <c r="Y2245">
        <v>61.966299999999997</v>
      </c>
      <c r="AA2245" s="2">
        <v>36013</v>
      </c>
      <c r="AB2245">
        <v>759.77</v>
      </c>
      <c r="AC2245">
        <f t="shared" ref="AC2245:AC2308" si="322">AB2245/AB2244-1</f>
        <v>9.4867331889507689E-3</v>
      </c>
      <c r="AD2245">
        <f t="shared" si="317"/>
        <v>9.2747331889507685E-3</v>
      </c>
      <c r="AE2245">
        <f>Sheet2!$B$17+Sheet2!$B$18*'Portfolio allocation'!K2245</f>
        <v>6.6867009864710718E-3</v>
      </c>
      <c r="AF2245">
        <f t="shared" ref="AF2245:AF2308" si="323">AD2245-AE2245</f>
        <v>2.5880322024796967E-3</v>
      </c>
      <c r="AH2245" s="2">
        <v>36013</v>
      </c>
      <c r="AI2245">
        <v>5.4429999999999996</v>
      </c>
      <c r="AJ2245">
        <v>5.3</v>
      </c>
      <c r="AK2245">
        <v>1.1074999999999999</v>
      </c>
      <c r="AR2245" s="3"/>
    </row>
    <row r="2246" spans="1:44" hidden="1" outlineLevel="1" x14ac:dyDescent="0.2">
      <c r="A2246" s="2">
        <v>36014</v>
      </c>
      <c r="B2246">
        <v>27.02</v>
      </c>
      <c r="E2246" s="2">
        <v>36014</v>
      </c>
      <c r="F2246">
        <v>1089.45</v>
      </c>
      <c r="G2246">
        <f t="shared" si="318"/>
        <v>-1.6519368960110636E-4</v>
      </c>
      <c r="H2246" s="2">
        <v>36014</v>
      </c>
      <c r="I2246">
        <v>1470.88</v>
      </c>
      <c r="J2246">
        <f t="shared" si="319"/>
        <v>-1.6314100821124278E-4</v>
      </c>
      <c r="K2246">
        <f t="shared" si="315"/>
        <v>-3.7514100821124278E-4</v>
      </c>
      <c r="L2246">
        <v>-5.9408629174371964E-3</v>
      </c>
      <c r="N2246" s="2">
        <v>36014</v>
      </c>
      <c r="O2246">
        <v>26.468699999999998</v>
      </c>
      <c r="Q2246" s="2">
        <v>36014</v>
      </c>
      <c r="R2246">
        <v>27222.28</v>
      </c>
      <c r="S2246" s="8">
        <f t="shared" si="320"/>
        <v>-9.3564667920212896E-3</v>
      </c>
      <c r="T2246" s="9">
        <f t="shared" si="316"/>
        <v>-9.56846679202129E-3</v>
      </c>
      <c r="U2246" s="3">
        <f>Sheet1!$B$17+Sheet1!$B$18*'Portfolio allocation'!K2246</f>
        <v>5.7427612397227524E-5</v>
      </c>
      <c r="V2246" s="13">
        <f t="shared" si="321"/>
        <v>-9.6258944044185172E-3</v>
      </c>
      <c r="W2246" s="13"/>
      <c r="X2246" s="2">
        <v>36014</v>
      </c>
      <c r="Y2246">
        <v>61.6678</v>
      </c>
      <c r="AA2246" s="2">
        <v>36014</v>
      </c>
      <c r="AB2246">
        <v>756.11</v>
      </c>
      <c r="AC2246">
        <f t="shared" si="322"/>
        <v>-4.8172473248482284E-3</v>
      </c>
      <c r="AD2246">
        <f t="shared" si="317"/>
        <v>-5.0268473248482283E-3</v>
      </c>
      <c r="AE2246">
        <f>Sheet2!$B$17+Sheet2!$B$18*'Portfolio allocation'!K2246</f>
        <v>-2.8019794384979253E-4</v>
      </c>
      <c r="AF2246">
        <f t="shared" si="323"/>
        <v>-4.7466493809984354E-3</v>
      </c>
      <c r="AH2246" s="2">
        <v>36014</v>
      </c>
      <c r="AI2246">
        <v>5.399</v>
      </c>
      <c r="AJ2246">
        <v>5.24</v>
      </c>
      <c r="AK2246">
        <v>1.10467</v>
      </c>
      <c r="AR2246" s="3"/>
    </row>
    <row r="2247" spans="1:44" hidden="1" outlineLevel="1" x14ac:dyDescent="0.2">
      <c r="A2247" s="2">
        <v>36017</v>
      </c>
      <c r="B2247">
        <v>28.75</v>
      </c>
      <c r="E2247" s="2">
        <v>36017</v>
      </c>
      <c r="F2247">
        <v>1083.1400000000001</v>
      </c>
      <c r="G2247">
        <f t="shared" si="318"/>
        <v>-5.7919133507732257E-3</v>
      </c>
      <c r="H2247" s="2">
        <v>36017</v>
      </c>
      <c r="I2247">
        <v>1462.45</v>
      </c>
      <c r="J2247">
        <f t="shared" si="319"/>
        <v>-5.7312629174371965E-3</v>
      </c>
      <c r="K2247">
        <f t="shared" si="315"/>
        <v>-5.9408629174371964E-3</v>
      </c>
      <c r="L2247">
        <v>-1.3091691709118371E-2</v>
      </c>
      <c r="N2247" s="2">
        <v>36017</v>
      </c>
      <c r="O2247">
        <v>26.109400000000001</v>
      </c>
      <c r="Q2247" s="2">
        <v>36017</v>
      </c>
      <c r="R2247">
        <v>26852.67</v>
      </c>
      <c r="S2247" s="8">
        <f t="shared" si="320"/>
        <v>-1.3577481386570112E-2</v>
      </c>
      <c r="T2247" s="9">
        <f t="shared" si="316"/>
        <v>-1.3787081386570112E-2</v>
      </c>
      <c r="U2247" s="3">
        <f>Sheet1!$B$17+Sheet1!$B$18*'Portfolio allocation'!K2247</f>
        <v>-6.3277096160178469E-3</v>
      </c>
      <c r="V2247" s="13">
        <f t="shared" si="321"/>
        <v>-7.4593717705522655E-3</v>
      </c>
      <c r="W2247" s="13"/>
      <c r="X2247" s="2">
        <v>36017</v>
      </c>
      <c r="Y2247">
        <v>62.026000000000003</v>
      </c>
      <c r="AA2247" s="2">
        <v>36017</v>
      </c>
      <c r="AB2247">
        <v>760.5</v>
      </c>
      <c r="AC2247">
        <f t="shared" si="322"/>
        <v>5.8060335136422836E-3</v>
      </c>
      <c r="AD2247">
        <f t="shared" si="317"/>
        <v>5.5968335136422839E-3</v>
      </c>
      <c r="AE2247">
        <f>Sheet2!$B$17+Sheet2!$B$18*'Portfolio allocation'!K2247</f>
        <v>-5.2293798599417048E-3</v>
      </c>
      <c r="AF2247">
        <f t="shared" si="323"/>
        <v>1.0826213373583988E-2</v>
      </c>
      <c r="AH2247" s="2">
        <v>36017</v>
      </c>
      <c r="AI2247">
        <v>5.4029999999999996</v>
      </c>
      <c r="AJ2247">
        <v>5.23</v>
      </c>
      <c r="AK2247">
        <v>1.1003400000000001</v>
      </c>
      <c r="AR2247" s="3"/>
    </row>
    <row r="2248" spans="1:44" hidden="1" outlineLevel="1" x14ac:dyDescent="0.2">
      <c r="A2248" s="2">
        <v>36018</v>
      </c>
      <c r="B2248">
        <v>31.91</v>
      </c>
      <c r="E2248" s="2">
        <v>36018</v>
      </c>
      <c r="F2248">
        <v>1068.98</v>
      </c>
      <c r="G2248">
        <f t="shared" si="318"/>
        <v>-1.3073102276714099E-2</v>
      </c>
      <c r="H2248" s="2">
        <v>36018</v>
      </c>
      <c r="I2248">
        <v>1443.61</v>
      </c>
      <c r="J2248">
        <f t="shared" si="319"/>
        <v>-1.2882491709118371E-2</v>
      </c>
      <c r="K2248">
        <f t="shared" si="315"/>
        <v>-1.3091691709118371E-2</v>
      </c>
      <c r="L2248">
        <v>1.4241886049556327E-2</v>
      </c>
      <c r="N2248" s="2">
        <v>36018</v>
      </c>
      <c r="O2248">
        <v>25.859400000000001</v>
      </c>
      <c r="Q2248" s="2">
        <v>36018</v>
      </c>
      <c r="R2248">
        <v>26595.55</v>
      </c>
      <c r="S2248" s="8">
        <f t="shared" si="320"/>
        <v>-9.5752117014806792E-3</v>
      </c>
      <c r="T2248" s="9">
        <f t="shared" si="316"/>
        <v>-9.7844117014806789E-3</v>
      </c>
      <c r="U2248" s="3">
        <f>Sheet1!$B$17+Sheet1!$B$18*'Portfolio allocation'!K2248</f>
        <v>-1.4531321631936159E-2</v>
      </c>
      <c r="V2248" s="13">
        <f t="shared" si="321"/>
        <v>4.7469099304554806E-3</v>
      </c>
      <c r="W2248" s="13"/>
      <c r="X2248" s="2">
        <v>36018</v>
      </c>
      <c r="Y2248">
        <v>61.369300000000003</v>
      </c>
      <c r="AA2248" s="2">
        <v>36018</v>
      </c>
      <c r="AB2248">
        <v>752.45</v>
      </c>
      <c r="AC2248">
        <f t="shared" si="322"/>
        <v>-1.0585141354372052E-2</v>
      </c>
      <c r="AD2248">
        <f t="shared" si="317"/>
        <v>-1.0793141354372052E-2</v>
      </c>
      <c r="AE2248">
        <f>Sheet2!$B$17+Sheet2!$B$18*'Portfolio allocation'!K2248</f>
        <v>-1.1588079255646828E-2</v>
      </c>
      <c r="AF2248">
        <f t="shared" si="323"/>
        <v>7.9493790127477607E-4</v>
      </c>
      <c r="AH2248" s="2">
        <v>36018</v>
      </c>
      <c r="AI2248">
        <v>5.3810000000000002</v>
      </c>
      <c r="AJ2248">
        <v>5.2</v>
      </c>
      <c r="AK2248">
        <v>1.09938</v>
      </c>
      <c r="AR2248" s="3"/>
    </row>
    <row r="2249" spans="1:44" hidden="1" outlineLevel="1" x14ac:dyDescent="0.2">
      <c r="A2249" s="2">
        <v>36019</v>
      </c>
      <c r="B2249">
        <v>28.55</v>
      </c>
      <c r="E2249" s="2">
        <v>36019</v>
      </c>
      <c r="F2249">
        <v>1084.22</v>
      </c>
      <c r="G2249">
        <f t="shared" si="318"/>
        <v>1.425658103986982E-2</v>
      </c>
      <c r="H2249" s="2">
        <v>36019</v>
      </c>
      <c r="I2249">
        <v>1464.47</v>
      </c>
      <c r="J2249">
        <f t="shared" si="319"/>
        <v>1.4449886049556326E-2</v>
      </c>
      <c r="K2249">
        <f t="shared" si="315"/>
        <v>1.4241886049556327E-2</v>
      </c>
      <c r="L2249">
        <v>-8.7712247761988511E-3</v>
      </c>
      <c r="N2249" s="2">
        <v>36019</v>
      </c>
      <c r="O2249">
        <v>26.265599999999999</v>
      </c>
      <c r="Q2249" s="2">
        <v>36019</v>
      </c>
      <c r="R2249">
        <v>27013.37</v>
      </c>
      <c r="S2249" s="8">
        <f t="shared" si="320"/>
        <v>1.5710146998276109E-2</v>
      </c>
      <c r="T2249" s="9">
        <f t="shared" si="316"/>
        <v>1.5502146998276109E-2</v>
      </c>
      <c r="U2249" s="3">
        <f>Sheet1!$B$17+Sheet1!$B$18*'Portfolio allocation'!K2249</f>
        <v>1.6826451497796876E-2</v>
      </c>
      <c r="V2249" s="13">
        <f t="shared" si="321"/>
        <v>-1.3243044995207669E-3</v>
      </c>
      <c r="W2249" s="13"/>
      <c r="X2249" s="2">
        <v>36019</v>
      </c>
      <c r="Y2249">
        <v>61.130499999999998</v>
      </c>
      <c r="AA2249" s="2">
        <v>36019</v>
      </c>
      <c r="AB2249">
        <v>749.52</v>
      </c>
      <c r="AC2249">
        <f t="shared" si="322"/>
        <v>-3.8939464416241076E-3</v>
      </c>
      <c r="AD2249">
        <f t="shared" si="317"/>
        <v>-4.1023464416241077E-3</v>
      </c>
      <c r="AE2249">
        <f>Sheet2!$B$17+Sheet2!$B$18*'Portfolio allocation'!K2249</f>
        <v>1.2717635430004551E-2</v>
      </c>
      <c r="AF2249">
        <f t="shared" si="323"/>
        <v>-1.6819981871628659E-2</v>
      </c>
      <c r="AH2249" s="2">
        <v>36019</v>
      </c>
      <c r="AI2249">
        <v>5.3369999999999997</v>
      </c>
      <c r="AJ2249">
        <v>5.21</v>
      </c>
      <c r="AK2249">
        <v>1.1033599999999999</v>
      </c>
      <c r="AR2249" s="3"/>
    </row>
    <row r="2250" spans="1:44" hidden="1" outlineLevel="1" x14ac:dyDescent="0.2">
      <c r="A2250" s="2">
        <v>36020</v>
      </c>
      <c r="B2250">
        <v>29.92</v>
      </c>
      <c r="E2250" s="2">
        <v>36020</v>
      </c>
      <c r="F2250">
        <v>1074.9100000000001</v>
      </c>
      <c r="G2250">
        <f t="shared" si="318"/>
        <v>-8.5868181734334303E-3</v>
      </c>
      <c r="H2250" s="2">
        <v>36020</v>
      </c>
      <c r="I2250">
        <v>1451.93</v>
      </c>
      <c r="J2250">
        <f t="shared" si="319"/>
        <v>-8.5628247761988519E-3</v>
      </c>
      <c r="K2250">
        <f t="shared" si="315"/>
        <v>-8.7712247761988511E-3</v>
      </c>
      <c r="L2250">
        <v>-1.1478160842464946E-2</v>
      </c>
      <c r="N2250" s="2">
        <v>36020</v>
      </c>
      <c r="O2250">
        <v>25.984400000000001</v>
      </c>
      <c r="Q2250" s="2">
        <v>36020</v>
      </c>
      <c r="R2250">
        <v>26724.11</v>
      </c>
      <c r="S2250" s="8">
        <f t="shared" si="320"/>
        <v>-1.0708030875081431E-2</v>
      </c>
      <c r="T2250" s="9">
        <f t="shared" si="316"/>
        <v>-1.091643087508143E-2</v>
      </c>
      <c r="U2250" s="3">
        <f>Sheet1!$B$17+Sheet1!$B$18*'Portfolio allocation'!K2250</f>
        <v>-9.5747724712977478E-3</v>
      </c>
      <c r="V2250" s="13">
        <f t="shared" si="321"/>
        <v>-1.3416584037836826E-3</v>
      </c>
      <c r="W2250" s="13"/>
      <c r="X2250" s="2">
        <v>36020</v>
      </c>
      <c r="Y2250">
        <v>60.264899999999997</v>
      </c>
      <c r="AA2250" s="2">
        <v>36020</v>
      </c>
      <c r="AB2250">
        <v>738.91</v>
      </c>
      <c r="AC2250">
        <f t="shared" si="322"/>
        <v>-1.4155726331518848E-2</v>
      </c>
      <c r="AD2250">
        <f t="shared" si="317"/>
        <v>-1.4366126331518847E-2</v>
      </c>
      <c r="AE2250">
        <f>Sheet2!$B$17+Sheet2!$B$18*'Portfolio allocation'!K2250</f>
        <v>-7.7462098338143322E-3</v>
      </c>
      <c r="AF2250">
        <f t="shared" si="323"/>
        <v>-6.6199164977045147E-3</v>
      </c>
      <c r="AH2250" s="2">
        <v>36020</v>
      </c>
      <c r="AI2250">
        <v>5.4279999999999999</v>
      </c>
      <c r="AJ2250">
        <v>5.26</v>
      </c>
      <c r="AK2250">
        <v>1.0973599999999999</v>
      </c>
      <c r="AR2250" s="3"/>
    </row>
    <row r="2251" spans="1:44" hidden="1" outlineLevel="1" x14ac:dyDescent="0.2">
      <c r="A2251" s="2">
        <v>36021</v>
      </c>
      <c r="B2251">
        <v>34.340000000000003</v>
      </c>
      <c r="E2251" s="2">
        <v>36021</v>
      </c>
      <c r="F2251">
        <v>1062.75</v>
      </c>
      <c r="G2251">
        <f t="shared" si="318"/>
        <v>-1.131257500627969E-2</v>
      </c>
      <c r="H2251" s="2">
        <v>36021</v>
      </c>
      <c r="I2251">
        <v>1435.57</v>
      </c>
      <c r="J2251">
        <f t="shared" si="319"/>
        <v>-1.1267760842464947E-2</v>
      </c>
      <c r="K2251">
        <f t="shared" si="315"/>
        <v>-1.1478160842464946E-2</v>
      </c>
      <c r="L2251">
        <v>1.9510389810319318E-2</v>
      </c>
      <c r="N2251" s="2">
        <v>36021</v>
      </c>
      <c r="O2251">
        <v>26.0625</v>
      </c>
      <c r="Q2251" s="2">
        <v>36021</v>
      </c>
      <c r="R2251">
        <v>26804.46</v>
      </c>
      <c r="S2251" s="8">
        <f t="shared" si="320"/>
        <v>3.0066483037227698E-3</v>
      </c>
      <c r="T2251" s="9">
        <f t="shared" si="316"/>
        <v>2.7962483037227699E-3</v>
      </c>
      <c r="U2251" s="3">
        <f>Sheet1!$B$17+Sheet1!$B$18*'Portfolio allocation'!K2251</f>
        <v>-1.2680238129401186E-2</v>
      </c>
      <c r="V2251" s="13">
        <f t="shared" si="321"/>
        <v>1.5476486433123956E-2</v>
      </c>
      <c r="W2251" s="13"/>
      <c r="X2251" s="2">
        <v>36021</v>
      </c>
      <c r="Y2251">
        <v>59.876899999999999</v>
      </c>
      <c r="AA2251" s="2">
        <v>36021</v>
      </c>
      <c r="AB2251">
        <v>734.15</v>
      </c>
      <c r="AC2251">
        <f t="shared" si="322"/>
        <v>-6.4419212082662547E-3</v>
      </c>
      <c r="AD2251">
        <f t="shared" si="317"/>
        <v>-6.6519212082662548E-3</v>
      </c>
      <c r="AE2251">
        <f>Sheet2!$B$17+Sheet2!$B$18*'Portfolio allocation'!K2251</f>
        <v>-1.0153286444123151E-2</v>
      </c>
      <c r="AF2251">
        <f t="shared" si="323"/>
        <v>3.5013652358568959E-3</v>
      </c>
      <c r="AH2251" s="2">
        <v>36021</v>
      </c>
      <c r="AI2251">
        <v>5.391</v>
      </c>
      <c r="AJ2251">
        <v>5.25</v>
      </c>
      <c r="AK2251">
        <v>1.0898399999999999</v>
      </c>
      <c r="AR2251" s="3"/>
    </row>
    <row r="2252" spans="1:44" hidden="1" outlineLevel="1" x14ac:dyDescent="0.2">
      <c r="A2252" s="2">
        <v>36024</v>
      </c>
      <c r="B2252">
        <v>31.86</v>
      </c>
      <c r="E2252" s="2">
        <v>36024</v>
      </c>
      <c r="F2252">
        <v>1083.67</v>
      </c>
      <c r="G2252">
        <f t="shared" si="318"/>
        <v>1.968478005175256E-2</v>
      </c>
      <c r="H2252" s="2">
        <v>36024</v>
      </c>
      <c r="I2252">
        <v>1463.88</v>
      </c>
      <c r="J2252">
        <f t="shared" si="319"/>
        <v>1.9720389810319316E-2</v>
      </c>
      <c r="K2252">
        <f t="shared" si="315"/>
        <v>1.9510389810319318E-2</v>
      </c>
      <c r="L2252">
        <v>1.606905672049622E-2</v>
      </c>
      <c r="N2252" s="2">
        <v>36024</v>
      </c>
      <c r="O2252">
        <v>26.828099999999999</v>
      </c>
      <c r="Q2252" s="2">
        <v>36024</v>
      </c>
      <c r="R2252">
        <v>27591.88</v>
      </c>
      <c r="S2252" s="8">
        <f t="shared" si="320"/>
        <v>2.9376454515405381E-2</v>
      </c>
      <c r="T2252" s="9">
        <f t="shared" si="316"/>
        <v>2.9166454515405383E-2</v>
      </c>
      <c r="U2252" s="3">
        <f>Sheet1!$B$17+Sheet1!$B$18*'Portfolio allocation'!K2252</f>
        <v>2.287061253378566E-2</v>
      </c>
      <c r="V2252" s="13">
        <f t="shared" si="321"/>
        <v>6.2958419816197229E-3</v>
      </c>
      <c r="W2252" s="13"/>
      <c r="X2252" s="2">
        <v>36024</v>
      </c>
      <c r="Y2252">
        <v>59.7575</v>
      </c>
      <c r="AA2252" s="2">
        <v>36024</v>
      </c>
      <c r="AB2252">
        <v>732.68</v>
      </c>
      <c r="AC2252">
        <f t="shared" si="322"/>
        <v>-2.0023156030783973E-3</v>
      </c>
      <c r="AD2252">
        <f t="shared" si="317"/>
        <v>-2.2119156030783972E-3</v>
      </c>
      <c r="AE2252">
        <f>Sheet2!$B$17+Sheet2!$B$18*'Portfolio allocation'!K2252</f>
        <v>1.7402523385762429E-2</v>
      </c>
      <c r="AF2252">
        <f t="shared" si="323"/>
        <v>-1.9614438988840827E-2</v>
      </c>
      <c r="AH2252" s="2">
        <v>36024</v>
      </c>
      <c r="AI2252">
        <v>5.3879999999999999</v>
      </c>
      <c r="AJ2252">
        <v>5.24</v>
      </c>
      <c r="AK2252">
        <v>1.0917399999999999</v>
      </c>
      <c r="AR2252" s="3"/>
    </row>
    <row r="2253" spans="1:44" hidden="1" outlineLevel="1" x14ac:dyDescent="0.2">
      <c r="A2253" s="2">
        <v>36025</v>
      </c>
      <c r="B2253">
        <v>28.4</v>
      </c>
      <c r="E2253" s="2">
        <v>36025</v>
      </c>
      <c r="F2253">
        <v>1101.2</v>
      </c>
      <c r="G2253">
        <f t="shared" si="318"/>
        <v>1.6176511299565322E-2</v>
      </c>
      <c r="H2253" s="2">
        <v>36025</v>
      </c>
      <c r="I2253">
        <v>1487.71</v>
      </c>
      <c r="J2253">
        <f t="shared" si="319"/>
        <v>1.6278656720496221E-2</v>
      </c>
      <c r="K2253">
        <f t="shared" si="315"/>
        <v>1.606905672049622E-2</v>
      </c>
      <c r="L2253">
        <v>-2.9999221514946388E-3</v>
      </c>
      <c r="N2253" s="2">
        <v>36025</v>
      </c>
      <c r="O2253">
        <v>27.8125</v>
      </c>
      <c r="Q2253" s="2">
        <v>36025</v>
      </c>
      <c r="R2253">
        <v>28604.28</v>
      </c>
      <c r="S2253" s="8">
        <f t="shared" si="320"/>
        <v>3.6691954299598262E-2</v>
      </c>
      <c r="T2253" s="9">
        <f t="shared" si="316"/>
        <v>3.6482354299598264E-2</v>
      </c>
      <c r="U2253" s="3">
        <f>Sheet1!$B$17+Sheet1!$B$18*'Portfolio allocation'!K2253</f>
        <v>1.892262799816195E-2</v>
      </c>
      <c r="V2253" s="13">
        <f t="shared" si="321"/>
        <v>1.7559726301436315E-2</v>
      </c>
      <c r="W2253" s="13"/>
      <c r="X2253" s="2">
        <v>36025</v>
      </c>
      <c r="Y2253">
        <v>61.548400000000001</v>
      </c>
      <c r="AA2253" s="2">
        <v>36025</v>
      </c>
      <c r="AB2253">
        <v>754.64</v>
      </c>
      <c r="AC2253">
        <f t="shared" si="322"/>
        <v>2.9972157012611245E-2</v>
      </c>
      <c r="AD2253">
        <f t="shared" si="317"/>
        <v>2.9761757012611245E-2</v>
      </c>
      <c r="AE2253">
        <f>Sheet2!$B$17+Sheet2!$B$18*'Portfolio allocation'!K2253</f>
        <v>1.4342402205944115E-2</v>
      </c>
      <c r="AF2253">
        <f t="shared" si="323"/>
        <v>1.541935480666713E-2</v>
      </c>
      <c r="AH2253" s="2">
        <v>36025</v>
      </c>
      <c r="AI2253">
        <v>5.4109999999999996</v>
      </c>
      <c r="AJ2253">
        <v>5.26</v>
      </c>
      <c r="AK2253">
        <v>1.0895900000000001</v>
      </c>
      <c r="AR2253" s="3"/>
    </row>
    <row r="2254" spans="1:44" hidden="1" outlineLevel="1" x14ac:dyDescent="0.2">
      <c r="A2254" s="2">
        <v>36026</v>
      </c>
      <c r="B2254">
        <v>28.69</v>
      </c>
      <c r="E2254" s="2">
        <v>36026</v>
      </c>
      <c r="F2254">
        <v>1098.06</v>
      </c>
      <c r="G2254">
        <f t="shared" si="318"/>
        <v>-2.8514347984018862E-3</v>
      </c>
      <c r="H2254" s="2">
        <v>36026</v>
      </c>
      <c r="I2254">
        <v>1483.56</v>
      </c>
      <c r="J2254">
        <f t="shared" si="319"/>
        <v>-2.7895221514946389E-3</v>
      </c>
      <c r="K2254">
        <f t="shared" si="315"/>
        <v>-2.9999221514946388E-3</v>
      </c>
      <c r="L2254">
        <v>-6.0338291676776522E-3</v>
      </c>
      <c r="N2254" s="2">
        <v>36026</v>
      </c>
      <c r="O2254">
        <v>27.640599999999999</v>
      </c>
      <c r="Q2254" s="2">
        <v>36026</v>
      </c>
      <c r="R2254">
        <v>28427.51</v>
      </c>
      <c r="S2254" s="8">
        <f t="shared" si="320"/>
        <v>-6.179844414891722E-3</v>
      </c>
      <c r="T2254" s="9">
        <f t="shared" si="316"/>
        <v>-6.3902444148917223E-3</v>
      </c>
      <c r="U2254" s="3">
        <f>Sheet1!$B$17+Sheet1!$B$18*'Portfolio allocation'!K2254</f>
        <v>-2.9537878359778267E-3</v>
      </c>
      <c r="V2254" s="13">
        <f t="shared" si="321"/>
        <v>-3.4364565789138956E-3</v>
      </c>
      <c r="W2254" s="13"/>
      <c r="X2254" s="2">
        <v>36026</v>
      </c>
      <c r="Y2254">
        <v>62.055799999999998</v>
      </c>
      <c r="AA2254" s="2">
        <v>36026</v>
      </c>
      <c r="AB2254">
        <v>760.86</v>
      </c>
      <c r="AC2254">
        <f t="shared" si="322"/>
        <v>8.2423407187532938E-3</v>
      </c>
      <c r="AD2254">
        <f t="shared" si="317"/>
        <v>8.0323407187532937E-3</v>
      </c>
      <c r="AE2254">
        <f>Sheet2!$B$17+Sheet2!$B$18*'Portfolio allocation'!K2254</f>
        <v>-2.6142203006807464E-3</v>
      </c>
      <c r="AF2254">
        <f t="shared" si="323"/>
        <v>1.064656101943404E-2</v>
      </c>
      <c r="AH2254" s="2">
        <v>36026</v>
      </c>
      <c r="AI2254">
        <v>5.4089999999999998</v>
      </c>
      <c r="AJ2254">
        <v>5.25</v>
      </c>
      <c r="AK2254">
        <v>1.0876399999999999</v>
      </c>
      <c r="AR2254" s="3"/>
    </row>
    <row r="2255" spans="1:44" hidden="1" outlineLevel="1" x14ac:dyDescent="0.2">
      <c r="A2255" s="2">
        <v>36027</v>
      </c>
      <c r="B2255">
        <v>30</v>
      </c>
      <c r="E2255" s="2">
        <v>36027</v>
      </c>
      <c r="F2255">
        <v>1091.5999999999999</v>
      </c>
      <c r="G2255">
        <f t="shared" si="318"/>
        <v>-5.8831029269803548E-3</v>
      </c>
      <c r="H2255" s="2">
        <v>36027</v>
      </c>
      <c r="I2255">
        <v>1474.92</v>
      </c>
      <c r="J2255">
        <f t="shared" si="319"/>
        <v>-5.8238291676776521E-3</v>
      </c>
      <c r="K2255">
        <f t="shared" si="315"/>
        <v>-6.0338291676776522E-3</v>
      </c>
      <c r="L2255">
        <v>-9.6813001600086455E-3</v>
      </c>
      <c r="N2255" s="2">
        <v>36027</v>
      </c>
      <c r="O2255">
        <v>28.140599999999999</v>
      </c>
      <c r="Q2255" s="2">
        <v>36027</v>
      </c>
      <c r="R2255">
        <v>28941.75</v>
      </c>
      <c r="S2255" s="8">
        <f t="shared" si="320"/>
        <v>1.8089519623772921E-2</v>
      </c>
      <c r="T2255" s="9">
        <f t="shared" si="316"/>
        <v>1.7879519623772922E-2</v>
      </c>
      <c r="U2255" s="3">
        <f>Sheet1!$B$17+Sheet1!$B$18*'Portfolio allocation'!K2255</f>
        <v>-6.434362854371798E-3</v>
      </c>
      <c r="V2255" s="13">
        <f t="shared" si="321"/>
        <v>2.431388247814472E-2</v>
      </c>
      <c r="W2255" s="13"/>
      <c r="X2255" s="2">
        <v>36027</v>
      </c>
      <c r="Y2255">
        <v>61.160400000000003</v>
      </c>
      <c r="AA2255" s="2">
        <v>36027</v>
      </c>
      <c r="AB2255">
        <v>749.89</v>
      </c>
      <c r="AC2255">
        <f t="shared" si="322"/>
        <v>-1.4417895539258208E-2</v>
      </c>
      <c r="AD2255">
        <f t="shared" si="317"/>
        <v>-1.4627495539258208E-2</v>
      </c>
      <c r="AE2255">
        <f>Sheet2!$B$17+Sheet2!$B$18*'Portfolio allocation'!K2255</f>
        <v>-5.3120478214390707E-3</v>
      </c>
      <c r="AF2255">
        <f t="shared" si="323"/>
        <v>-9.3154477178191385E-3</v>
      </c>
      <c r="AH2255" s="2">
        <v>36027</v>
      </c>
      <c r="AI2255">
        <v>5.3780000000000001</v>
      </c>
      <c r="AJ2255">
        <v>5.24</v>
      </c>
      <c r="AK2255">
        <v>1.0881799999999999</v>
      </c>
      <c r="AR2255" s="3"/>
    </row>
    <row r="2256" spans="1:44" hidden="1" outlineLevel="1" x14ac:dyDescent="0.2">
      <c r="A2256" s="2">
        <v>36028</v>
      </c>
      <c r="B2256">
        <v>33.14</v>
      </c>
      <c r="E2256" s="2">
        <v>36028</v>
      </c>
      <c r="F2256">
        <v>1081.24</v>
      </c>
      <c r="G2256">
        <f t="shared" si="318"/>
        <v>-9.4906559179185335E-3</v>
      </c>
      <c r="H2256" s="2">
        <v>36028</v>
      </c>
      <c r="I2256">
        <v>1460.95</v>
      </c>
      <c r="J2256">
        <f t="shared" si="319"/>
        <v>-9.4717001600086448E-3</v>
      </c>
      <c r="K2256">
        <f t="shared" si="315"/>
        <v>-9.6813001600086455E-3</v>
      </c>
      <c r="L2256">
        <v>6.1786555186693374E-3</v>
      </c>
      <c r="N2256" s="2">
        <v>36028</v>
      </c>
      <c r="O2256">
        <v>27.656300000000002</v>
      </c>
      <c r="Q2256" s="2">
        <v>36028</v>
      </c>
      <c r="R2256">
        <v>28443.58</v>
      </c>
      <c r="S2256" s="8">
        <f t="shared" si="320"/>
        <v>-1.7212849948603615E-2</v>
      </c>
      <c r="T2256" s="9">
        <f t="shared" si="316"/>
        <v>-1.7422449948603615E-2</v>
      </c>
      <c r="U2256" s="3">
        <f>Sheet1!$B$17+Sheet1!$B$18*'Portfolio allocation'!K2256</f>
        <v>-1.0618834015981753E-2</v>
      </c>
      <c r="V2256" s="13">
        <f t="shared" si="321"/>
        <v>-6.8036159326218624E-3</v>
      </c>
      <c r="W2256" s="13"/>
      <c r="X2256" s="2">
        <v>36028</v>
      </c>
      <c r="Y2256">
        <v>61.070799999999998</v>
      </c>
      <c r="AA2256" s="2">
        <v>36028</v>
      </c>
      <c r="AB2256">
        <v>748.79</v>
      </c>
      <c r="AC2256">
        <f t="shared" si="322"/>
        <v>-1.4668818093320768E-3</v>
      </c>
      <c r="AD2256">
        <f t="shared" si="317"/>
        <v>-1.6744818093320769E-3</v>
      </c>
      <c r="AE2256">
        <f>Sheet2!$B$17+Sheet2!$B$18*'Portfolio allocation'!K2256</f>
        <v>-8.5554720832209403E-3</v>
      </c>
      <c r="AF2256">
        <f t="shared" si="323"/>
        <v>6.880990273888863E-3</v>
      </c>
      <c r="AH2256" s="2">
        <v>36028</v>
      </c>
      <c r="AI2256">
        <v>5.29</v>
      </c>
      <c r="AJ2256">
        <v>5.19</v>
      </c>
      <c r="AK2256">
        <v>1.0864400000000001</v>
      </c>
      <c r="AR2256" s="3"/>
    </row>
    <row r="2257" spans="1:44" hidden="1" outlineLevel="1" x14ac:dyDescent="0.2">
      <c r="A2257" s="2">
        <v>36031</v>
      </c>
      <c r="B2257">
        <v>31.8</v>
      </c>
      <c r="E2257" s="2">
        <v>36031</v>
      </c>
      <c r="F2257">
        <v>1088.1400000000001</v>
      </c>
      <c r="G2257">
        <f t="shared" si="318"/>
        <v>6.3815619103992915E-3</v>
      </c>
      <c r="H2257" s="2">
        <v>36031</v>
      </c>
      <c r="I2257">
        <v>1470.28</v>
      </c>
      <c r="J2257">
        <f t="shared" si="319"/>
        <v>6.3862555186693371E-3</v>
      </c>
      <c r="K2257">
        <f t="shared" si="315"/>
        <v>6.1786555186693374E-3</v>
      </c>
      <c r="L2257">
        <v>4.1185066681177123E-3</v>
      </c>
      <c r="N2257" s="2">
        <v>36031</v>
      </c>
      <c r="O2257">
        <v>27.593800000000002</v>
      </c>
      <c r="Q2257" s="2">
        <v>36031</v>
      </c>
      <c r="R2257">
        <v>28379.3</v>
      </c>
      <c r="S2257" s="8">
        <f t="shared" si="320"/>
        <v>-2.259912430151334E-3</v>
      </c>
      <c r="T2257" s="9">
        <f t="shared" si="316"/>
        <v>-2.4675124301513341E-3</v>
      </c>
      <c r="U2257" s="3">
        <f>Sheet1!$B$17+Sheet1!$B$18*'Portfolio allocation'!K2257</f>
        <v>7.5761090833265602E-3</v>
      </c>
      <c r="V2257" s="13">
        <f t="shared" si="321"/>
        <v>-1.0043621513477895E-2</v>
      </c>
      <c r="W2257" s="13"/>
      <c r="X2257" s="2">
        <v>36031</v>
      </c>
      <c r="Y2257">
        <v>61.3992</v>
      </c>
      <c r="AA2257" s="2">
        <v>36031</v>
      </c>
      <c r="AB2257">
        <v>752.81</v>
      </c>
      <c r="AC2257">
        <f t="shared" si="322"/>
        <v>5.3686614404573341E-3</v>
      </c>
      <c r="AD2257">
        <f t="shared" si="317"/>
        <v>5.1614614404573338E-3</v>
      </c>
      <c r="AE2257">
        <f>Sheet2!$B$17+Sheet2!$B$18*'Portfolio allocation'!K2257</f>
        <v>5.5476051303239822E-3</v>
      </c>
      <c r="AF2257">
        <f t="shared" si="323"/>
        <v>-3.8614368986664843E-4</v>
      </c>
      <c r="AH2257" s="2">
        <v>36031</v>
      </c>
      <c r="AI2257">
        <v>5.2830000000000004</v>
      </c>
      <c r="AJ2257">
        <v>5.18</v>
      </c>
      <c r="AK2257">
        <v>1.0901400000000001</v>
      </c>
      <c r="AR2257" s="3"/>
    </row>
    <row r="2258" spans="1:44" hidden="1" outlineLevel="1" x14ac:dyDescent="0.2">
      <c r="A2258" s="2">
        <v>36032</v>
      </c>
      <c r="B2258">
        <v>30.33</v>
      </c>
      <c r="E2258" s="2">
        <v>36032</v>
      </c>
      <c r="F2258">
        <v>1092.8499999999999</v>
      </c>
      <c r="G2258">
        <f t="shared" si="318"/>
        <v>4.3284871431983341E-3</v>
      </c>
      <c r="H2258" s="2">
        <v>36032</v>
      </c>
      <c r="I2258">
        <v>1476.64</v>
      </c>
      <c r="J2258">
        <f t="shared" si="319"/>
        <v>4.3257066681177125E-3</v>
      </c>
      <c r="K2258">
        <f t="shared" si="315"/>
        <v>4.1185066681177123E-3</v>
      </c>
      <c r="L2258">
        <v>-8.0489280745477607E-3</v>
      </c>
      <c r="N2258" s="2">
        <v>36032</v>
      </c>
      <c r="O2258">
        <v>28.203099999999999</v>
      </c>
      <c r="Q2258" s="2">
        <v>36032</v>
      </c>
      <c r="R2258">
        <v>29006.03</v>
      </c>
      <c r="S2258" s="8">
        <f t="shared" si="320"/>
        <v>2.2084054222619942E-2</v>
      </c>
      <c r="T2258" s="9">
        <f t="shared" si="316"/>
        <v>2.1876854222619941E-2</v>
      </c>
      <c r="U2258" s="3">
        <f>Sheet1!$B$17+Sheet1!$B$18*'Portfolio allocation'!K2258</f>
        <v>5.212654110858644E-3</v>
      </c>
      <c r="V2258" s="13">
        <f t="shared" si="321"/>
        <v>1.6664200111761299E-2</v>
      </c>
      <c r="W2258" s="13"/>
      <c r="X2258" s="2">
        <v>36032</v>
      </c>
      <c r="Y2258">
        <v>61.339500000000001</v>
      </c>
      <c r="AA2258" s="2">
        <v>36032</v>
      </c>
      <c r="AB2258">
        <v>752.08</v>
      </c>
      <c r="AC2258">
        <f t="shared" si="322"/>
        <v>-9.697001899547919E-4</v>
      </c>
      <c r="AD2258">
        <f t="shared" si="317"/>
        <v>-1.1765001899547919E-3</v>
      </c>
      <c r="AE2258">
        <f>Sheet2!$B$17+Sheet2!$B$18*'Portfolio allocation'!K2258</f>
        <v>3.715668213262734E-3</v>
      </c>
      <c r="AF2258">
        <f t="shared" si="323"/>
        <v>-4.8921684032175259E-3</v>
      </c>
      <c r="AH2258" s="2">
        <v>36032</v>
      </c>
      <c r="AI2258">
        <v>5.234</v>
      </c>
      <c r="AJ2258">
        <v>5.17</v>
      </c>
      <c r="AK2258">
        <v>1.08832</v>
      </c>
      <c r="AR2258" s="3"/>
    </row>
    <row r="2259" spans="1:44" hidden="1" outlineLevel="1" x14ac:dyDescent="0.2">
      <c r="A2259" s="2">
        <v>36033</v>
      </c>
      <c r="B2259">
        <v>31.14</v>
      </c>
      <c r="E2259" s="2">
        <v>36033</v>
      </c>
      <c r="F2259">
        <v>1084.19</v>
      </c>
      <c r="G2259">
        <f t="shared" si="318"/>
        <v>-7.9242347989201267E-3</v>
      </c>
      <c r="H2259" s="2">
        <v>36033</v>
      </c>
      <c r="I2259">
        <v>1465.06</v>
      </c>
      <c r="J2259">
        <f t="shared" si="319"/>
        <v>-7.8421280745477606E-3</v>
      </c>
      <c r="K2259">
        <f t="shared" si="315"/>
        <v>-8.0489280745477607E-3</v>
      </c>
      <c r="L2259">
        <v>-3.8484695769456519E-2</v>
      </c>
      <c r="N2259" s="2">
        <v>36033</v>
      </c>
      <c r="O2259">
        <v>28.140599999999999</v>
      </c>
      <c r="Q2259" s="2">
        <v>36033</v>
      </c>
      <c r="R2259">
        <v>28941.75</v>
      </c>
      <c r="S2259" s="8">
        <f t="shared" si="320"/>
        <v>-2.2160909300582565E-3</v>
      </c>
      <c r="T2259" s="9">
        <f t="shared" si="316"/>
        <v>-2.4228909300582566E-3</v>
      </c>
      <c r="U2259" s="3">
        <f>Sheet1!$B$17+Sheet1!$B$18*'Portfolio allocation'!K2259</f>
        <v>-8.7461353897308764E-3</v>
      </c>
      <c r="V2259" s="13">
        <f t="shared" si="321"/>
        <v>6.3232444596726198E-3</v>
      </c>
      <c r="W2259" s="13"/>
      <c r="X2259" s="2">
        <v>36033</v>
      </c>
      <c r="Y2259">
        <v>62.503599999999999</v>
      </c>
      <c r="AA2259" s="2">
        <v>36033</v>
      </c>
      <c r="AB2259">
        <v>766.35</v>
      </c>
      <c r="AC2259">
        <f t="shared" si="322"/>
        <v>1.8974045314328336E-2</v>
      </c>
      <c r="AD2259">
        <f t="shared" si="317"/>
        <v>1.8767645314328337E-2</v>
      </c>
      <c r="AE2259">
        <f>Sheet2!$B$17+Sheet2!$B$18*'Portfolio allocation'!K2259</f>
        <v>-7.1039251792507033E-3</v>
      </c>
      <c r="AF2259">
        <f t="shared" si="323"/>
        <v>2.5871570493579042E-2</v>
      </c>
      <c r="AH2259" s="2">
        <v>36033</v>
      </c>
      <c r="AI2259">
        <v>5.1980000000000004</v>
      </c>
      <c r="AJ2259">
        <v>5.16</v>
      </c>
      <c r="AK2259">
        <v>1.08317</v>
      </c>
      <c r="AR2259" s="3"/>
    </row>
    <row r="2260" spans="1:44" hidden="1" outlineLevel="1" x14ac:dyDescent="0.2">
      <c r="A2260" s="2">
        <v>36034</v>
      </c>
      <c r="B2260">
        <v>38.549999999999997</v>
      </c>
      <c r="E2260" s="2">
        <v>36034</v>
      </c>
      <c r="F2260">
        <v>1042.5899999999999</v>
      </c>
      <c r="G2260">
        <f t="shared" si="318"/>
        <v>-3.8369658454698974E-2</v>
      </c>
      <c r="H2260" s="2">
        <v>36034</v>
      </c>
      <c r="I2260">
        <v>1408.98</v>
      </c>
      <c r="J2260">
        <f t="shared" si="319"/>
        <v>-3.8278295769456516E-2</v>
      </c>
      <c r="K2260">
        <f t="shared" si="315"/>
        <v>-3.8484695769456519E-2</v>
      </c>
      <c r="L2260">
        <v>-1.4878084276568891E-2</v>
      </c>
      <c r="N2260" s="2">
        <v>36034</v>
      </c>
      <c r="O2260">
        <v>27.3125</v>
      </c>
      <c r="Q2260" s="2">
        <v>36034</v>
      </c>
      <c r="R2260">
        <v>28090.05</v>
      </c>
      <c r="S2260" s="8">
        <f t="shared" si="320"/>
        <v>-2.9428075358262751E-2</v>
      </c>
      <c r="T2260" s="9">
        <f t="shared" si="316"/>
        <v>-2.963447535826275E-2</v>
      </c>
      <c r="U2260" s="3">
        <f>Sheet1!$B$17+Sheet1!$B$18*'Portfolio allocation'!K2260</f>
        <v>-4.3662819434259766E-2</v>
      </c>
      <c r="V2260" s="13">
        <f t="shared" si="321"/>
        <v>1.4028344075997016E-2</v>
      </c>
      <c r="W2260" s="13"/>
      <c r="X2260" s="2">
        <v>36034</v>
      </c>
      <c r="Y2260">
        <v>59.8172</v>
      </c>
      <c r="AA2260" s="2">
        <v>36034</v>
      </c>
      <c r="AB2260">
        <v>733.42</v>
      </c>
      <c r="AC2260">
        <f t="shared" si="322"/>
        <v>-4.2969922359235468E-2</v>
      </c>
      <c r="AD2260">
        <f t="shared" si="317"/>
        <v>-4.3170722359235469E-2</v>
      </c>
      <c r="AE2260">
        <f>Sheet2!$B$17+Sheet2!$B$18*'Portfolio allocation'!K2260</f>
        <v>-3.416818630022464E-2</v>
      </c>
      <c r="AF2260">
        <f t="shared" si="323"/>
        <v>-9.0025360590108294E-3</v>
      </c>
      <c r="AH2260" s="2">
        <v>36034</v>
      </c>
      <c r="AI2260">
        <v>5.0730000000000004</v>
      </c>
      <c r="AJ2260">
        <v>5.0199999999999996</v>
      </c>
      <c r="AK2260">
        <v>1.0828800000000001</v>
      </c>
      <c r="AR2260" s="3"/>
    </row>
    <row r="2261" spans="1:44" hidden="1" outlineLevel="1" x14ac:dyDescent="0.2">
      <c r="A2261" s="2">
        <v>36035</v>
      </c>
      <c r="B2261">
        <v>39.6</v>
      </c>
      <c r="E2261" s="2">
        <v>36035</v>
      </c>
      <c r="F2261">
        <v>1027.1400000000001</v>
      </c>
      <c r="G2261">
        <f t="shared" si="318"/>
        <v>-1.4818864558455158E-2</v>
      </c>
      <c r="H2261" s="2">
        <v>36035</v>
      </c>
      <c r="I2261">
        <v>1388.3</v>
      </c>
      <c r="J2261">
        <f t="shared" si="319"/>
        <v>-1.4677284276568892E-2</v>
      </c>
      <c r="K2261">
        <f t="shared" si="315"/>
        <v>-1.4878084276568891E-2</v>
      </c>
      <c r="L2261">
        <v>-6.8195230656198105E-2</v>
      </c>
      <c r="N2261" s="2">
        <v>36035</v>
      </c>
      <c r="O2261">
        <v>26.3125</v>
      </c>
      <c r="Q2261" s="2">
        <v>36035</v>
      </c>
      <c r="R2261">
        <v>27061.58</v>
      </c>
      <c r="S2261" s="8">
        <f t="shared" si="320"/>
        <v>-3.6613320375008196E-2</v>
      </c>
      <c r="T2261" s="9">
        <f t="shared" si="316"/>
        <v>-3.6814120375008197E-2</v>
      </c>
      <c r="U2261" s="3">
        <f>Sheet1!$B$17+Sheet1!$B$18*'Portfolio allocation'!K2261</f>
        <v>-1.6580716458523648E-2</v>
      </c>
      <c r="V2261" s="13">
        <f t="shared" si="321"/>
        <v>-2.0233403916484548E-2</v>
      </c>
      <c r="W2261" s="13"/>
      <c r="X2261" s="2">
        <v>36035</v>
      </c>
      <c r="Y2261">
        <v>58.533700000000003</v>
      </c>
      <c r="AA2261" s="2">
        <v>36035</v>
      </c>
      <c r="AB2261">
        <v>717.68</v>
      </c>
      <c r="AC2261">
        <f t="shared" si="322"/>
        <v>-2.1461100051812121E-2</v>
      </c>
      <c r="AD2261">
        <f t="shared" si="317"/>
        <v>-2.1659500051812122E-2</v>
      </c>
      <c r="AE2261">
        <f>Sheet2!$B$17+Sheet2!$B$18*'Portfolio allocation'!K2261</f>
        <v>-1.317658510162013E-2</v>
      </c>
      <c r="AF2261">
        <f t="shared" si="323"/>
        <v>-8.4829149501919922E-3</v>
      </c>
      <c r="AH2261" s="2">
        <v>36035</v>
      </c>
      <c r="AI2261">
        <v>5.0620000000000003</v>
      </c>
      <c r="AJ2261">
        <v>4.96</v>
      </c>
      <c r="AK2261">
        <v>1.1013200000000001</v>
      </c>
      <c r="AR2261" s="3"/>
    </row>
    <row r="2262" spans="1:44" hidden="1" outlineLevel="1" x14ac:dyDescent="0.2">
      <c r="A2262" s="2">
        <v>36038</v>
      </c>
      <c r="B2262">
        <v>44.28</v>
      </c>
      <c r="E2262" s="2">
        <v>36038</v>
      </c>
      <c r="F2262">
        <v>957.28</v>
      </c>
      <c r="G2262">
        <f t="shared" si="318"/>
        <v>-6.8014097396654871E-2</v>
      </c>
      <c r="H2262" s="2">
        <v>36038</v>
      </c>
      <c r="I2262">
        <v>1293.9000000000001</v>
      </c>
      <c r="J2262">
        <f t="shared" si="319"/>
        <v>-6.7996830656198104E-2</v>
      </c>
      <c r="K2262">
        <f t="shared" si="315"/>
        <v>-6.8195230656198105E-2</v>
      </c>
      <c r="L2262">
        <v>3.8475776953396691E-2</v>
      </c>
      <c r="N2262" s="2">
        <v>36038</v>
      </c>
      <c r="O2262">
        <v>23.984400000000001</v>
      </c>
      <c r="Q2262" s="2">
        <v>36038</v>
      </c>
      <c r="R2262">
        <v>24667.18</v>
      </c>
      <c r="S2262" s="8">
        <f t="shared" si="320"/>
        <v>-8.847968226541103E-2</v>
      </c>
      <c r="T2262" s="9">
        <f t="shared" si="316"/>
        <v>-8.8678082265411032E-2</v>
      </c>
      <c r="U2262" s="3">
        <f>Sheet1!$B$17+Sheet1!$B$18*'Portfolio allocation'!K2262</f>
        <v>-7.7747498021415715E-2</v>
      </c>
      <c r="V2262" s="13">
        <f t="shared" si="321"/>
        <v>-1.0930584243995317E-2</v>
      </c>
      <c r="W2262" s="13"/>
      <c r="X2262" s="2">
        <v>36038</v>
      </c>
      <c r="Y2262">
        <v>53.787700000000001</v>
      </c>
      <c r="AA2262" s="2">
        <v>36038</v>
      </c>
      <c r="AB2262">
        <v>659.49</v>
      </c>
      <c r="AC2262">
        <f t="shared" si="322"/>
        <v>-8.1080704492252686E-2</v>
      </c>
      <c r="AD2262">
        <f t="shared" si="317"/>
        <v>-8.127870449225269E-2</v>
      </c>
      <c r="AE2262">
        <f>Sheet2!$B$17+Sheet2!$B$18*'Portfolio allocation'!K2262</f>
        <v>-6.0587551905814004E-2</v>
      </c>
      <c r="AF2262">
        <f t="shared" si="323"/>
        <v>-2.0691152586438687E-2</v>
      </c>
      <c r="AH2262" s="2">
        <v>36038</v>
      </c>
      <c r="AI2262">
        <v>4.9740000000000002</v>
      </c>
      <c r="AJ2262">
        <v>4.95</v>
      </c>
      <c r="AK2262">
        <v>1.1098300000000001</v>
      </c>
      <c r="AR2262" s="3"/>
    </row>
    <row r="2263" spans="1:44" hidden="1" outlineLevel="1" x14ac:dyDescent="0.2">
      <c r="A2263" s="2">
        <v>36039</v>
      </c>
      <c r="B2263">
        <v>36.479999999999997</v>
      </c>
      <c r="E2263" s="2">
        <v>36039</v>
      </c>
      <c r="F2263">
        <v>994.26</v>
      </c>
      <c r="G2263">
        <f t="shared" si="318"/>
        <v>3.863028580979444E-2</v>
      </c>
      <c r="H2263" s="2">
        <v>36039</v>
      </c>
      <c r="I2263">
        <v>1343.94</v>
      </c>
      <c r="J2263">
        <f t="shared" si="319"/>
        <v>3.8673776953396688E-2</v>
      </c>
      <c r="K2263">
        <f t="shared" si="315"/>
        <v>3.8475776953396691E-2</v>
      </c>
      <c r="L2263">
        <v>-3.7663880173221583E-3</v>
      </c>
      <c r="N2263" s="2">
        <v>36039</v>
      </c>
      <c r="O2263">
        <v>25.3125</v>
      </c>
      <c r="Q2263" s="2">
        <v>36039</v>
      </c>
      <c r="R2263">
        <v>26033.11</v>
      </c>
      <c r="S2263" s="8">
        <f t="shared" si="320"/>
        <v>5.5374388154624921E-2</v>
      </c>
      <c r="T2263" s="9">
        <f t="shared" si="316"/>
        <v>5.5176388154624924E-2</v>
      </c>
      <c r="U2263" s="3">
        <f>Sheet1!$B$17+Sheet1!$B$18*'Portfolio allocation'!K2263</f>
        <v>4.4628185311152348E-2</v>
      </c>
      <c r="V2263" s="13">
        <f t="shared" si="321"/>
        <v>1.0548202843472576E-2</v>
      </c>
      <c r="W2263" s="13"/>
      <c r="X2263" s="2">
        <v>36039</v>
      </c>
      <c r="Y2263">
        <v>56.324800000000003</v>
      </c>
      <c r="AA2263" s="2">
        <v>36039</v>
      </c>
      <c r="AB2263">
        <v>690.6</v>
      </c>
      <c r="AC2263">
        <f t="shared" si="322"/>
        <v>4.7172815357321651E-2</v>
      </c>
      <c r="AD2263">
        <f t="shared" si="317"/>
        <v>4.6978015357321649E-2</v>
      </c>
      <c r="AE2263">
        <f>Sheet2!$B$17+Sheet2!$B$18*'Portfolio allocation'!K2263</f>
        <v>3.4267029484173393E-2</v>
      </c>
      <c r="AF2263">
        <f t="shared" si="323"/>
        <v>1.2710985873148256E-2</v>
      </c>
      <c r="AH2263" s="2">
        <v>36039</v>
      </c>
      <c r="AI2263">
        <v>5.056</v>
      </c>
      <c r="AJ2263">
        <v>4.87</v>
      </c>
      <c r="AK2263">
        <v>1.1188100000000001</v>
      </c>
      <c r="AR2263" s="3"/>
    </row>
    <row r="2264" spans="1:44" hidden="1" outlineLevel="1" x14ac:dyDescent="0.2">
      <c r="A2264" s="2">
        <v>36040</v>
      </c>
      <c r="B2264">
        <v>36.76</v>
      </c>
      <c r="E2264" s="2">
        <v>36040</v>
      </c>
      <c r="F2264">
        <v>990.47</v>
      </c>
      <c r="G2264">
        <f t="shared" si="318"/>
        <v>-3.8118801923038292E-3</v>
      </c>
      <c r="H2264" s="2">
        <v>36040</v>
      </c>
      <c r="I2264">
        <v>1339.14</v>
      </c>
      <c r="J2264">
        <f t="shared" si="319"/>
        <v>-3.5715880173221581E-3</v>
      </c>
      <c r="K2264">
        <f t="shared" si="315"/>
        <v>-3.7663880173221583E-3</v>
      </c>
      <c r="L2264">
        <v>-8.4628993951343517E-3</v>
      </c>
      <c r="N2264" s="2">
        <v>36040</v>
      </c>
      <c r="O2264">
        <v>25.140599999999999</v>
      </c>
      <c r="Q2264" s="2">
        <v>36040</v>
      </c>
      <c r="R2264">
        <v>25856.34</v>
      </c>
      <c r="S2264" s="8">
        <f t="shared" si="320"/>
        <v>-6.7901990964582826E-3</v>
      </c>
      <c r="T2264" s="9">
        <f t="shared" si="316"/>
        <v>-6.9849990964582827E-3</v>
      </c>
      <c r="U2264" s="3">
        <f>Sheet1!$B$17+Sheet1!$B$18*'Portfolio allocation'!K2264</f>
        <v>-3.8330969020833792E-3</v>
      </c>
      <c r="V2264" s="13">
        <f t="shared" si="321"/>
        <v>-3.1519021943749036E-3</v>
      </c>
      <c r="W2264" s="13"/>
      <c r="X2264" s="2">
        <v>36040</v>
      </c>
      <c r="Y2264">
        <v>57.548699999999997</v>
      </c>
      <c r="AA2264" s="2">
        <v>36040</v>
      </c>
      <c r="AB2264">
        <v>705.6</v>
      </c>
      <c r="AC2264">
        <f t="shared" si="322"/>
        <v>2.1720243266724504E-2</v>
      </c>
      <c r="AD2264">
        <f t="shared" si="317"/>
        <v>2.1523843266724504E-2</v>
      </c>
      <c r="AE2264">
        <f>Sheet2!$B$17+Sheet2!$B$18*'Portfolio allocation'!K2264</f>
        <v>-3.2957813028873491E-3</v>
      </c>
      <c r="AF2264">
        <f t="shared" si="323"/>
        <v>2.4819624569611853E-2</v>
      </c>
      <c r="AH2264" s="2">
        <v>36040</v>
      </c>
      <c r="AI2264">
        <v>5.0679999999999996</v>
      </c>
      <c r="AJ2264">
        <v>4.91</v>
      </c>
      <c r="AK2264">
        <v>1.1182300000000001</v>
      </c>
      <c r="AR2264" s="3"/>
    </row>
    <row r="2265" spans="1:44" hidden="1" outlineLevel="1" x14ac:dyDescent="0.2">
      <c r="A2265" s="2">
        <v>36041</v>
      </c>
      <c r="B2265">
        <v>41.43</v>
      </c>
      <c r="E2265" s="2">
        <v>36041</v>
      </c>
      <c r="F2265">
        <v>982.26</v>
      </c>
      <c r="G2265">
        <f t="shared" si="318"/>
        <v>-8.2889941139056011E-3</v>
      </c>
      <c r="H2265" s="2">
        <v>36041</v>
      </c>
      <c r="I2265">
        <v>1328.07</v>
      </c>
      <c r="J2265">
        <f t="shared" si="319"/>
        <v>-8.2664993951343524E-3</v>
      </c>
      <c r="K2265">
        <f t="shared" si="315"/>
        <v>-8.4628993951343517E-3</v>
      </c>
      <c r="L2265">
        <v>-8.6744687554120275E-3</v>
      </c>
      <c r="N2265" s="2">
        <v>36041</v>
      </c>
      <c r="O2265">
        <v>24.8125</v>
      </c>
      <c r="Q2265" s="2">
        <v>36041</v>
      </c>
      <c r="R2265">
        <v>25518.880000000001</v>
      </c>
      <c r="S2265" s="8">
        <f t="shared" si="320"/>
        <v>-1.305134446715972E-2</v>
      </c>
      <c r="T2265" s="9">
        <f t="shared" si="316"/>
        <v>-1.3247744467159719E-2</v>
      </c>
      <c r="U2265" s="3">
        <f>Sheet1!$B$17+Sheet1!$B$18*'Portfolio allocation'!K2265</f>
        <v>-9.2210537801362645E-3</v>
      </c>
      <c r="V2265" s="13">
        <f t="shared" si="321"/>
        <v>-4.0266906870234549E-3</v>
      </c>
      <c r="W2265" s="13"/>
      <c r="X2265" s="2">
        <v>36041</v>
      </c>
      <c r="Y2265">
        <v>58.145600000000002</v>
      </c>
      <c r="AA2265" s="2">
        <v>36041</v>
      </c>
      <c r="AB2265">
        <v>712.92</v>
      </c>
      <c r="AC2265">
        <f t="shared" si="322"/>
        <v>1.037414965986394E-2</v>
      </c>
      <c r="AD2265">
        <f t="shared" si="317"/>
        <v>1.017814965986394E-2</v>
      </c>
      <c r="AE2265">
        <f>Sheet2!$B$17+Sheet2!$B$18*'Portfolio allocation'!K2265</f>
        <v>-7.4720390388798817E-3</v>
      </c>
      <c r="AF2265">
        <f t="shared" si="323"/>
        <v>1.7650188698743824E-2</v>
      </c>
      <c r="AH2265" s="2">
        <v>36041</v>
      </c>
      <c r="AI2265">
        <v>5.0259999999999998</v>
      </c>
      <c r="AJ2265">
        <v>4.9000000000000004</v>
      </c>
      <c r="AK2265">
        <v>1.13507</v>
      </c>
      <c r="AR2265" s="3"/>
    </row>
    <row r="2266" spans="1:44" hidden="1" outlineLevel="1" x14ac:dyDescent="0.2">
      <c r="A2266" s="2">
        <v>36042</v>
      </c>
      <c r="B2266">
        <v>43.31</v>
      </c>
      <c r="E2266" s="2">
        <v>36042</v>
      </c>
      <c r="F2266">
        <v>973.89</v>
      </c>
      <c r="G2266">
        <f t="shared" si="318"/>
        <v>-8.5211654755360522E-3</v>
      </c>
      <c r="H2266" s="2">
        <v>36042</v>
      </c>
      <c r="I2266">
        <v>1316.81</v>
      </c>
      <c r="J2266">
        <f t="shared" si="319"/>
        <v>-8.4784687554120275E-3</v>
      </c>
      <c r="K2266">
        <f t="shared" si="315"/>
        <v>-8.6744687554120275E-3</v>
      </c>
      <c r="L2266">
        <v>-1.964E-4</v>
      </c>
      <c r="N2266" s="2">
        <v>36042</v>
      </c>
      <c r="O2266">
        <v>24.156300000000002</v>
      </c>
      <c r="Q2266" s="2">
        <v>36042</v>
      </c>
      <c r="R2266">
        <v>24843.94</v>
      </c>
      <c r="S2266" s="8">
        <f t="shared" si="320"/>
        <v>-2.6448652918936943E-2</v>
      </c>
      <c r="T2266" s="9">
        <f t="shared" si="316"/>
        <v>-2.6644652918936945E-2</v>
      </c>
      <c r="U2266" s="3">
        <f>Sheet1!$B$17+Sheet1!$B$18*'Portfolio allocation'!K2266</f>
        <v>-9.4637715121274456E-3</v>
      </c>
      <c r="V2266" s="13">
        <f t="shared" si="321"/>
        <v>-1.7180881406809498E-2</v>
      </c>
      <c r="W2266" s="13"/>
      <c r="X2266" s="2">
        <v>36042</v>
      </c>
      <c r="Y2266">
        <v>57.011400000000002</v>
      </c>
      <c r="AA2266" s="2">
        <v>36042</v>
      </c>
      <c r="AB2266">
        <v>699.01</v>
      </c>
      <c r="AC2266">
        <f t="shared" si="322"/>
        <v>-1.9511305616338404E-2</v>
      </c>
      <c r="AD2266">
        <f t="shared" si="317"/>
        <v>-1.9707705616338403E-2</v>
      </c>
      <c r="AE2266">
        <f>Sheet2!$B$17+Sheet2!$B$18*'Portfolio allocation'!K2266</f>
        <v>-7.6601719116613448E-3</v>
      </c>
      <c r="AF2266">
        <f t="shared" si="323"/>
        <v>-1.2047533704677059E-2</v>
      </c>
      <c r="AH2266" s="2">
        <v>36042</v>
      </c>
      <c r="AI2266">
        <v>5.0110000000000001</v>
      </c>
      <c r="AJ2266">
        <v>4.91</v>
      </c>
      <c r="AK2266">
        <v>1.1283700000000001</v>
      </c>
      <c r="AR2266" s="3"/>
    </row>
    <row r="2267" spans="1:44" hidden="1" outlineLevel="1" x14ac:dyDescent="0.2">
      <c r="A2267" s="2">
        <v>36045</v>
      </c>
      <c r="B2267">
        <v>43.31</v>
      </c>
      <c r="E2267" s="2">
        <v>36045</v>
      </c>
      <c r="F2267">
        <v>973.89</v>
      </c>
      <c r="G2267">
        <f t="shared" si="318"/>
        <v>0</v>
      </c>
      <c r="H2267" s="2">
        <v>36045</v>
      </c>
      <c r="I2267">
        <v>1316.81</v>
      </c>
      <c r="J2267">
        <f t="shared" si="319"/>
        <v>0</v>
      </c>
      <c r="K2267">
        <f t="shared" si="315"/>
        <v>-1.964E-4</v>
      </c>
      <c r="L2267">
        <v>5.0767672265550887E-2</v>
      </c>
      <c r="N2267" s="2">
        <v>36045</v>
      </c>
      <c r="O2267">
        <v>24.156300000000002</v>
      </c>
      <c r="Q2267" s="2">
        <v>36045</v>
      </c>
      <c r="R2267">
        <v>24843.94</v>
      </c>
      <c r="S2267" s="8">
        <f t="shared" si="320"/>
        <v>0</v>
      </c>
      <c r="T2267" s="9">
        <f t="shared" si="316"/>
        <v>-1.9640000000000003E-4</v>
      </c>
      <c r="U2267" s="3">
        <f>Sheet1!$B$17+Sheet1!$B$18*'Portfolio allocation'!K2267</f>
        <v>2.6248382691671543E-4</v>
      </c>
      <c r="V2267" s="13">
        <f t="shared" si="321"/>
        <v>-4.5888382691671543E-4</v>
      </c>
      <c r="W2267" s="13"/>
      <c r="X2267" s="2">
        <v>36045</v>
      </c>
      <c r="Y2267">
        <v>57.011400000000002</v>
      </c>
      <c r="AA2267" s="2">
        <v>36045</v>
      </c>
      <c r="AB2267">
        <v>699.01</v>
      </c>
      <c r="AC2267">
        <f t="shared" si="322"/>
        <v>0</v>
      </c>
      <c r="AD2267">
        <f t="shared" si="317"/>
        <v>-1.964E-4</v>
      </c>
      <c r="AE2267">
        <f>Sheet2!$B$17+Sheet2!$B$18*'Portfolio allocation'!K2267</f>
        <v>-1.2125687925281081E-4</v>
      </c>
      <c r="AF2267">
        <f t="shared" si="323"/>
        <v>-7.5143120747189193E-5</v>
      </c>
      <c r="AH2267" s="2">
        <v>36045</v>
      </c>
      <c r="AI2267">
        <v>5.0110000000000001</v>
      </c>
      <c r="AJ2267">
        <v>4.91</v>
      </c>
      <c r="AK2267">
        <v>1.1346499999999999</v>
      </c>
      <c r="AR2267" s="3"/>
    </row>
    <row r="2268" spans="1:44" hidden="1" outlineLevel="1" x14ac:dyDescent="0.2">
      <c r="A2268" s="2">
        <v>36046</v>
      </c>
      <c r="B2268">
        <v>37.9</v>
      </c>
      <c r="E2268" s="2">
        <v>36046</v>
      </c>
      <c r="F2268">
        <v>1023.46</v>
      </c>
      <c r="G2268">
        <f t="shared" si="318"/>
        <v>5.0898972163180733E-2</v>
      </c>
      <c r="H2268" s="2">
        <v>36046</v>
      </c>
      <c r="I2268">
        <v>1383.92</v>
      </c>
      <c r="J2268">
        <f t="shared" si="319"/>
        <v>5.0964072265550886E-2</v>
      </c>
      <c r="K2268">
        <f t="shared" si="315"/>
        <v>5.0767672265550887E-2</v>
      </c>
      <c r="L2268">
        <v>-1.7003729903462675E-2</v>
      </c>
      <c r="N2268" s="2">
        <v>36046</v>
      </c>
      <c r="O2268">
        <v>25.4922</v>
      </c>
      <c r="Q2268" s="2">
        <v>36046</v>
      </c>
      <c r="R2268">
        <v>26217.91</v>
      </c>
      <c r="S2268" s="8">
        <f t="shared" si="320"/>
        <v>5.5304029876098504E-2</v>
      </c>
      <c r="T2268" s="9">
        <f t="shared" si="316"/>
        <v>5.5107629876098504E-2</v>
      </c>
      <c r="U2268" s="3">
        <f>Sheet1!$B$17+Sheet1!$B$18*'Portfolio allocation'!K2268</f>
        <v>5.8729759131309622E-2</v>
      </c>
      <c r="V2268" s="13">
        <f t="shared" si="321"/>
        <v>-3.6221292552111178E-3</v>
      </c>
      <c r="W2268" s="13"/>
      <c r="X2268" s="2">
        <v>36046</v>
      </c>
      <c r="Y2268">
        <v>60.145499999999998</v>
      </c>
      <c r="AA2268" s="2">
        <v>36046</v>
      </c>
      <c r="AB2268">
        <v>737.44</v>
      </c>
      <c r="AC2268">
        <f t="shared" si="322"/>
        <v>5.4977754252442779E-2</v>
      </c>
      <c r="AD2268">
        <f t="shared" si="317"/>
        <v>5.4781354252442779E-2</v>
      </c>
      <c r="AE2268">
        <f>Sheet2!$B$17+Sheet2!$B$18*'Portfolio allocation'!K2268</f>
        <v>4.5197296390352505E-2</v>
      </c>
      <c r="AF2268">
        <f t="shared" si="323"/>
        <v>9.5840578620902742E-3</v>
      </c>
      <c r="AH2268" s="2">
        <v>36046</v>
      </c>
      <c r="AI2268">
        <v>5.0590000000000002</v>
      </c>
      <c r="AJ2268">
        <v>4.91</v>
      </c>
      <c r="AK2268">
        <v>1.13209</v>
      </c>
      <c r="AR2268" s="3"/>
    </row>
    <row r="2269" spans="1:44" hidden="1" outlineLevel="1" x14ac:dyDescent="0.2">
      <c r="A2269" s="2">
        <v>36047</v>
      </c>
      <c r="B2269">
        <v>39.659999999999997</v>
      </c>
      <c r="E2269" s="2">
        <v>36047</v>
      </c>
      <c r="F2269">
        <v>1006.2</v>
      </c>
      <c r="G2269">
        <f t="shared" si="318"/>
        <v>-1.6864362065933225E-2</v>
      </c>
      <c r="H2269" s="2">
        <v>36047</v>
      </c>
      <c r="I2269">
        <v>1360.66</v>
      </c>
      <c r="J2269">
        <f t="shared" si="319"/>
        <v>-1.6807329903462676E-2</v>
      </c>
      <c r="K2269">
        <f t="shared" si="315"/>
        <v>-1.7003729903462675E-2</v>
      </c>
      <c r="L2269">
        <v>-2.6025451607308309E-2</v>
      </c>
      <c r="N2269" s="2">
        <v>36047</v>
      </c>
      <c r="O2269">
        <v>25.5625</v>
      </c>
      <c r="Q2269" s="2">
        <v>36047</v>
      </c>
      <c r="R2269">
        <v>26290.23</v>
      </c>
      <c r="S2269" s="8">
        <f t="shared" si="320"/>
        <v>2.7584197214804984E-3</v>
      </c>
      <c r="T2269" s="9">
        <f t="shared" si="316"/>
        <v>2.5620197214804982E-3</v>
      </c>
      <c r="U2269" s="3">
        <f>Sheet1!$B$17+Sheet1!$B$18*'Portfolio allocation'!K2269</f>
        <v>-1.9019310992720341E-2</v>
      </c>
      <c r="V2269" s="13">
        <f t="shared" si="321"/>
        <v>2.158133071420084E-2</v>
      </c>
      <c r="W2269" s="13"/>
      <c r="X2269" s="2">
        <v>36047</v>
      </c>
      <c r="Y2269">
        <v>58.981400000000001</v>
      </c>
      <c r="AA2269" s="2">
        <v>36047</v>
      </c>
      <c r="AB2269">
        <v>723.17</v>
      </c>
      <c r="AC2269">
        <f t="shared" si="322"/>
        <v>-1.9350726838793797E-2</v>
      </c>
      <c r="AD2269">
        <f t="shared" si="317"/>
        <v>-1.9543126838793796E-2</v>
      </c>
      <c r="AE2269">
        <f>Sheet2!$B$17+Sheet2!$B$18*'Portfolio allocation'!K2269</f>
        <v>-1.5066763423178718E-2</v>
      </c>
      <c r="AF2269">
        <f t="shared" si="323"/>
        <v>-4.4763634156150776E-3</v>
      </c>
      <c r="AH2269" s="2">
        <v>36047</v>
      </c>
      <c r="AI2269">
        <v>4.923</v>
      </c>
      <c r="AJ2269">
        <v>4.8099999999999996</v>
      </c>
      <c r="AK2269">
        <v>1.1348199999999999</v>
      </c>
      <c r="AR2269" s="3"/>
    </row>
    <row r="2270" spans="1:44" hidden="1" outlineLevel="1" x14ac:dyDescent="0.2">
      <c r="A2270" s="2">
        <v>36048</v>
      </c>
      <c r="B2270">
        <v>45.29</v>
      </c>
      <c r="E2270" s="2">
        <v>36048</v>
      </c>
      <c r="F2270">
        <v>980.19</v>
      </c>
      <c r="G2270">
        <f t="shared" si="318"/>
        <v>-2.5849731663685094E-2</v>
      </c>
      <c r="H2270" s="2">
        <v>36048</v>
      </c>
      <c r="I2270">
        <v>1325.51</v>
      </c>
      <c r="J2270">
        <f t="shared" si="319"/>
        <v>-2.5833051607308311E-2</v>
      </c>
      <c r="K2270">
        <f t="shared" si="315"/>
        <v>-2.6025451607308309E-2</v>
      </c>
      <c r="L2270">
        <v>2.9570585027649716E-2</v>
      </c>
      <c r="N2270" s="2">
        <v>36048</v>
      </c>
      <c r="O2270">
        <v>25.1875</v>
      </c>
      <c r="Q2270" s="2">
        <v>36048</v>
      </c>
      <c r="R2270">
        <v>25904.55</v>
      </c>
      <c r="S2270" s="8">
        <f t="shared" si="320"/>
        <v>-1.4670088470127518E-2</v>
      </c>
      <c r="T2270" s="9">
        <f t="shared" si="316"/>
        <v>-1.4862488470127519E-2</v>
      </c>
      <c r="U2270" s="3">
        <f>Sheet1!$B$17+Sheet1!$B$18*'Portfolio allocation'!K2270</f>
        <v>-2.9369258772205496E-2</v>
      </c>
      <c r="V2270" s="13">
        <f t="shared" si="321"/>
        <v>1.4506770302077978E-2</v>
      </c>
      <c r="W2270" s="13"/>
      <c r="X2270" s="2">
        <v>36048</v>
      </c>
      <c r="Y2270">
        <v>58.503799999999998</v>
      </c>
      <c r="AA2270" s="2">
        <v>36048</v>
      </c>
      <c r="AB2270">
        <v>717.31</v>
      </c>
      <c r="AC2270">
        <f t="shared" si="322"/>
        <v>-8.1032122460832356E-3</v>
      </c>
      <c r="AD2270">
        <f t="shared" si="317"/>
        <v>-8.2872122460832358E-3</v>
      </c>
      <c r="AE2270">
        <f>Sheet2!$B$17+Sheet2!$B$18*'Portfolio allocation'!K2270</f>
        <v>-2.308910852717555E-2</v>
      </c>
      <c r="AF2270">
        <f t="shared" si="323"/>
        <v>1.4801896281092315E-2</v>
      </c>
      <c r="AH2270" s="2">
        <v>36048</v>
      </c>
      <c r="AI2270">
        <v>4.7670000000000003</v>
      </c>
      <c r="AJ2270">
        <v>4.5999999999999996</v>
      </c>
      <c r="AK2270">
        <v>1.1566099999999999</v>
      </c>
      <c r="AR2270" s="3"/>
    </row>
    <row r="2271" spans="1:44" hidden="1" outlineLevel="1" x14ac:dyDescent="0.2">
      <c r="A2271" s="2">
        <v>36049</v>
      </c>
      <c r="B2271">
        <v>43.74</v>
      </c>
      <c r="E2271" s="2">
        <v>36049</v>
      </c>
      <c r="F2271">
        <v>1009.06</v>
      </c>
      <c r="G2271">
        <f t="shared" si="318"/>
        <v>2.9453473306195521E-2</v>
      </c>
      <c r="H2271" s="2">
        <v>36049</v>
      </c>
      <c r="I2271">
        <v>1364.95</v>
      </c>
      <c r="J2271">
        <f t="shared" si="319"/>
        <v>2.9754585027649716E-2</v>
      </c>
      <c r="K2271">
        <f t="shared" si="315"/>
        <v>2.9570585027649716E-2</v>
      </c>
      <c r="L2271">
        <v>2.0485549990842178E-2</v>
      </c>
      <c r="N2271" s="2">
        <v>36049</v>
      </c>
      <c r="O2271">
        <v>26.0625</v>
      </c>
      <c r="Q2271" s="2">
        <v>36049</v>
      </c>
      <c r="R2271">
        <v>26804.46</v>
      </c>
      <c r="S2271" s="8">
        <f t="shared" si="320"/>
        <v>3.4739456967984417E-2</v>
      </c>
      <c r="T2271" s="9">
        <f t="shared" si="316"/>
        <v>3.455545696798442E-2</v>
      </c>
      <c r="U2271" s="3">
        <f>Sheet1!$B$17+Sheet1!$B$18*'Portfolio allocation'!K2271</f>
        <v>3.4411923446359287E-2</v>
      </c>
      <c r="V2271" s="13">
        <f t="shared" si="321"/>
        <v>1.4353352162513322E-4</v>
      </c>
      <c r="W2271" s="13"/>
      <c r="X2271" s="2">
        <v>36049</v>
      </c>
      <c r="Y2271">
        <v>60.444000000000003</v>
      </c>
      <c r="AA2271" s="2">
        <v>36049</v>
      </c>
      <c r="AB2271">
        <v>741.1</v>
      </c>
      <c r="AC2271">
        <f t="shared" si="322"/>
        <v>3.3165576947205677E-2</v>
      </c>
      <c r="AD2271">
        <f t="shared" si="317"/>
        <v>3.2976376947205677E-2</v>
      </c>
      <c r="AE2271">
        <f>Sheet2!$B$17+Sheet2!$B$18*'Portfolio allocation'!K2271</f>
        <v>2.6348305631805406E-2</v>
      </c>
      <c r="AF2271">
        <f t="shared" si="323"/>
        <v>6.6280713154002711E-3</v>
      </c>
      <c r="AH2271" s="2">
        <v>36049</v>
      </c>
      <c r="AI2271">
        <v>4.8339999999999996</v>
      </c>
      <c r="AJ2271">
        <v>4.7300000000000004</v>
      </c>
      <c r="AK2271">
        <v>1.1591</v>
      </c>
      <c r="AR2271" s="3"/>
    </row>
    <row r="2272" spans="1:44" hidden="1" outlineLevel="1" x14ac:dyDescent="0.2">
      <c r="A2272" s="2">
        <v>36052</v>
      </c>
      <c r="B2272">
        <v>38.57</v>
      </c>
      <c r="E2272" s="2">
        <v>36052</v>
      </c>
      <c r="F2272">
        <v>1029.72</v>
      </c>
      <c r="G2272">
        <f t="shared" si="318"/>
        <v>2.0474501020752101E-2</v>
      </c>
      <c r="H2272" s="2">
        <v>36052</v>
      </c>
      <c r="I2272">
        <v>1393.17</v>
      </c>
      <c r="J2272">
        <f t="shared" si="319"/>
        <v>2.0674749990842178E-2</v>
      </c>
      <c r="K2272">
        <f t="shared" si="315"/>
        <v>2.0485549990842178E-2</v>
      </c>
      <c r="L2272">
        <v>7.5397712870647806E-3</v>
      </c>
      <c r="N2272" s="2">
        <v>36052</v>
      </c>
      <c r="O2272">
        <v>26.5</v>
      </c>
      <c r="Q2272" s="2">
        <v>36052</v>
      </c>
      <c r="R2272">
        <v>27254.41</v>
      </c>
      <c r="S2272" s="8">
        <f t="shared" si="320"/>
        <v>1.6786385549270477E-2</v>
      </c>
      <c r="T2272" s="9">
        <f t="shared" si="316"/>
        <v>1.6597185549270477E-2</v>
      </c>
      <c r="U2272" s="3">
        <f>Sheet1!$B$17+Sheet1!$B$18*'Portfolio allocation'!K2272</f>
        <v>2.3989341006726995E-2</v>
      </c>
      <c r="V2272" s="13">
        <f t="shared" si="321"/>
        <v>-7.3921554574565181E-3</v>
      </c>
      <c r="W2272" s="13"/>
      <c r="X2272" s="2">
        <v>36052</v>
      </c>
      <c r="Y2272">
        <v>61.6678</v>
      </c>
      <c r="AA2272" s="2">
        <v>36052</v>
      </c>
      <c r="AB2272">
        <v>756.11</v>
      </c>
      <c r="AC2272">
        <f t="shared" si="322"/>
        <v>2.0253676966671241E-2</v>
      </c>
      <c r="AD2272">
        <f t="shared" si="317"/>
        <v>2.006287696667124E-2</v>
      </c>
      <c r="AE2272">
        <f>Sheet2!$B$17+Sheet2!$B$18*'Portfolio allocation'!K2272</f>
        <v>1.8269660696869635E-2</v>
      </c>
      <c r="AF2272">
        <f t="shared" si="323"/>
        <v>1.7932162698016049E-3</v>
      </c>
      <c r="AH2272" s="2">
        <v>36052</v>
      </c>
      <c r="AI2272">
        <v>4.859</v>
      </c>
      <c r="AJ2272">
        <v>4.7699999999999996</v>
      </c>
      <c r="AK2272">
        <v>1.1492500000000001</v>
      </c>
      <c r="AR2272" s="3"/>
    </row>
    <row r="2273" spans="1:44" hidden="1" outlineLevel="1" x14ac:dyDescent="0.2">
      <c r="A2273" s="2">
        <v>36053</v>
      </c>
      <c r="B2273">
        <v>36.58</v>
      </c>
      <c r="E2273" s="2">
        <v>36053</v>
      </c>
      <c r="F2273">
        <v>1037.68</v>
      </c>
      <c r="G2273">
        <f t="shared" si="318"/>
        <v>7.7302567688304347E-3</v>
      </c>
      <c r="H2273" s="2">
        <v>36053</v>
      </c>
      <c r="I2273">
        <v>1403.94</v>
      </c>
      <c r="J2273">
        <f t="shared" si="319"/>
        <v>7.7305712870647803E-3</v>
      </c>
      <c r="K2273">
        <f t="shared" si="315"/>
        <v>7.5397712870647806E-3</v>
      </c>
      <c r="L2273">
        <v>7.394994264712176E-3</v>
      </c>
      <c r="N2273" s="2">
        <v>36053</v>
      </c>
      <c r="O2273">
        <v>27.078099999999999</v>
      </c>
      <c r="Q2273" s="2">
        <v>36053</v>
      </c>
      <c r="R2273">
        <v>27849</v>
      </c>
      <c r="S2273" s="8">
        <f t="shared" si="320"/>
        <v>2.1816285878138553E-2</v>
      </c>
      <c r="T2273" s="9">
        <f t="shared" si="316"/>
        <v>2.1625485878138551E-2</v>
      </c>
      <c r="U2273" s="3">
        <f>Sheet1!$B$17+Sheet1!$B$18*'Portfolio allocation'!K2273</f>
        <v>9.1376155880906855E-3</v>
      </c>
      <c r="V2273" s="13">
        <f t="shared" si="321"/>
        <v>1.2487870290047866E-2</v>
      </c>
      <c r="W2273" s="13"/>
      <c r="X2273" s="2">
        <v>36053</v>
      </c>
      <c r="Y2273">
        <v>62.085700000000003</v>
      </c>
      <c r="AA2273" s="2">
        <v>36053</v>
      </c>
      <c r="AB2273">
        <v>761.23</v>
      </c>
      <c r="AC2273">
        <f t="shared" si="322"/>
        <v>6.7715015011042823E-3</v>
      </c>
      <c r="AD2273">
        <f t="shared" si="317"/>
        <v>6.5807015011042826E-3</v>
      </c>
      <c r="AE2273">
        <f>Sheet2!$B$17+Sheet2!$B$18*'Portfolio allocation'!K2273</f>
        <v>6.7579439967850865E-3</v>
      </c>
      <c r="AF2273">
        <f t="shared" si="323"/>
        <v>-1.7724249568080389E-4</v>
      </c>
      <c r="AH2273" s="2">
        <v>36053</v>
      </c>
      <c r="AI2273">
        <v>4.883</v>
      </c>
      <c r="AJ2273">
        <v>4.7699999999999996</v>
      </c>
      <c r="AK2273">
        <v>1.1601699999999999</v>
      </c>
      <c r="AR2273" s="3"/>
    </row>
    <row r="2274" spans="1:44" hidden="1" outlineLevel="1" x14ac:dyDescent="0.2">
      <c r="A2274" s="2">
        <v>36054</v>
      </c>
      <c r="B2274">
        <v>35.94</v>
      </c>
      <c r="E2274" s="2">
        <v>36054</v>
      </c>
      <c r="F2274">
        <v>1045.48</v>
      </c>
      <c r="G2274">
        <f t="shared" si="318"/>
        <v>7.5167681751600046E-3</v>
      </c>
      <c r="H2274" s="2">
        <v>36054</v>
      </c>
      <c r="I2274">
        <v>1414.59</v>
      </c>
      <c r="J2274">
        <f t="shared" si="319"/>
        <v>7.5857942647121757E-3</v>
      </c>
      <c r="K2274">
        <f t="shared" si="315"/>
        <v>7.394994264712176E-3</v>
      </c>
      <c r="L2274">
        <v>-2.5576647373443836E-2</v>
      </c>
      <c r="N2274" s="2">
        <v>36054</v>
      </c>
      <c r="O2274">
        <v>27.046900000000001</v>
      </c>
      <c r="Q2274" s="2">
        <v>36054</v>
      </c>
      <c r="R2274">
        <v>27816.86</v>
      </c>
      <c r="S2274" s="8">
        <f t="shared" si="320"/>
        <v>-1.1540809364788407E-3</v>
      </c>
      <c r="T2274" s="9">
        <f t="shared" si="316"/>
        <v>-1.3448809364788408E-3</v>
      </c>
      <c r="U2274" s="3">
        <f>Sheet1!$B$17+Sheet1!$B$18*'Portfolio allocation'!K2274</f>
        <v>8.971523718910095E-3</v>
      </c>
      <c r="V2274" s="13">
        <f t="shared" si="321"/>
        <v>-1.0316404655388935E-2</v>
      </c>
      <c r="W2274" s="13"/>
      <c r="X2274" s="2">
        <v>36054</v>
      </c>
      <c r="Y2274">
        <v>62.3245</v>
      </c>
      <c r="AA2274" s="2">
        <v>36054</v>
      </c>
      <c r="AB2274">
        <v>764.16</v>
      </c>
      <c r="AC2274">
        <f t="shared" si="322"/>
        <v>3.8490338005594538E-3</v>
      </c>
      <c r="AD2274">
        <f t="shared" si="317"/>
        <v>3.6578338005594539E-3</v>
      </c>
      <c r="AE2274">
        <f>Sheet2!$B$17+Sheet2!$B$18*'Portfolio allocation'!K2274</f>
        <v>6.6292045749132529E-3</v>
      </c>
      <c r="AF2274">
        <f t="shared" si="323"/>
        <v>-2.9713707743537991E-3</v>
      </c>
      <c r="AH2274" s="2">
        <v>36054</v>
      </c>
      <c r="AI2274">
        <v>4.8689999999999998</v>
      </c>
      <c r="AJ2274">
        <v>4.78</v>
      </c>
      <c r="AK2274">
        <v>1.15672</v>
      </c>
      <c r="AR2274" s="3"/>
    </row>
    <row r="2275" spans="1:44" hidden="1" outlineLevel="1" x14ac:dyDescent="0.2">
      <c r="A2275" s="2">
        <v>36055</v>
      </c>
      <c r="B2275">
        <v>39.229999999999997</v>
      </c>
      <c r="E2275" s="2">
        <v>36055</v>
      </c>
      <c r="F2275">
        <v>1018.87</v>
      </c>
      <c r="G2275">
        <f t="shared" si="318"/>
        <v>-2.5452423767073462E-2</v>
      </c>
      <c r="H2275" s="2">
        <v>36055</v>
      </c>
      <c r="I2275">
        <v>1378.68</v>
      </c>
      <c r="J2275">
        <f t="shared" si="319"/>
        <v>-2.5385447373443837E-2</v>
      </c>
      <c r="K2275">
        <f t="shared" si="315"/>
        <v>-2.5576647373443836E-2</v>
      </c>
      <c r="L2275">
        <v>1.0136502509644834E-3</v>
      </c>
      <c r="N2275" s="2">
        <v>36055</v>
      </c>
      <c r="O2275">
        <v>26.234400000000001</v>
      </c>
      <c r="Q2275" s="2">
        <v>36055</v>
      </c>
      <c r="R2275">
        <v>26981.23</v>
      </c>
      <c r="S2275" s="8">
        <f t="shared" si="320"/>
        <v>-3.004041433864213E-2</v>
      </c>
      <c r="T2275" s="9">
        <f t="shared" si="316"/>
        <v>-3.0231614338642129E-2</v>
      </c>
      <c r="U2275" s="3">
        <f>Sheet1!$B$17+Sheet1!$B$18*'Portfolio allocation'!K2275</f>
        <v>-2.8854379180904301E-2</v>
      </c>
      <c r="V2275" s="13">
        <f t="shared" si="321"/>
        <v>-1.3772351577378272E-3</v>
      </c>
      <c r="W2275" s="13"/>
      <c r="X2275" s="2">
        <v>36055</v>
      </c>
      <c r="Y2275">
        <v>60.533499999999997</v>
      </c>
      <c r="AA2275" s="2">
        <v>36055</v>
      </c>
      <c r="AB2275">
        <v>742.2</v>
      </c>
      <c r="AC2275">
        <f t="shared" si="322"/>
        <v>-2.8737437185929582E-2</v>
      </c>
      <c r="AD2275">
        <f t="shared" si="317"/>
        <v>-2.8927837185929582E-2</v>
      </c>
      <c r="AE2275">
        <f>Sheet2!$B$17+Sheet2!$B$18*'Portfolio allocation'!K2275</f>
        <v>-2.2690020352391687E-2</v>
      </c>
      <c r="AF2275">
        <f t="shared" si="323"/>
        <v>-6.2378168335378952E-3</v>
      </c>
      <c r="AH2275" s="2">
        <v>36055</v>
      </c>
      <c r="AI2275">
        <v>4.774</v>
      </c>
      <c r="AJ2275">
        <v>4.76</v>
      </c>
      <c r="AK2275">
        <v>1.16394</v>
      </c>
      <c r="AR2275" s="3"/>
    </row>
    <row r="2276" spans="1:44" hidden="1" outlineLevel="1" x14ac:dyDescent="0.2">
      <c r="A2276" s="2">
        <v>36056</v>
      </c>
      <c r="B2276">
        <v>38.630000000000003</v>
      </c>
      <c r="E2276" s="2">
        <v>36056</v>
      </c>
      <c r="F2276">
        <v>1020.09</v>
      </c>
      <c r="G2276">
        <f t="shared" si="318"/>
        <v>1.1974049682492716E-3</v>
      </c>
      <c r="H2276" s="2">
        <v>36056</v>
      </c>
      <c r="I2276">
        <v>1380.34</v>
      </c>
      <c r="J2276">
        <f t="shared" si="319"/>
        <v>1.2040502509644835E-3</v>
      </c>
      <c r="K2276">
        <f t="shared" si="315"/>
        <v>1.0136502509644834E-3</v>
      </c>
      <c r="L2276">
        <v>3.5574540185752896E-3</v>
      </c>
      <c r="N2276" s="2">
        <v>36056</v>
      </c>
      <c r="O2276">
        <v>26.343800000000002</v>
      </c>
      <c r="Q2276" s="2">
        <v>36056</v>
      </c>
      <c r="R2276">
        <v>27093.72</v>
      </c>
      <c r="S2276" s="8">
        <f t="shared" si="320"/>
        <v>4.1691946586572826E-3</v>
      </c>
      <c r="T2276" s="9">
        <f t="shared" si="316"/>
        <v>3.9787946586572823E-3</v>
      </c>
      <c r="U2276" s="3">
        <f>Sheet1!$B$17+Sheet1!$B$18*'Portfolio allocation'!K2276</f>
        <v>1.6506841415747033E-3</v>
      </c>
      <c r="V2276" s="13">
        <f t="shared" si="321"/>
        <v>2.328110517082579E-3</v>
      </c>
      <c r="W2276" s="13"/>
      <c r="X2276" s="2">
        <v>36056</v>
      </c>
      <c r="Y2276">
        <v>59.548499999999997</v>
      </c>
      <c r="AA2276" s="2">
        <v>36056</v>
      </c>
      <c r="AB2276">
        <v>730.12</v>
      </c>
      <c r="AC2276">
        <f t="shared" si="322"/>
        <v>-1.6275936405281688E-2</v>
      </c>
      <c r="AD2276">
        <f t="shared" si="317"/>
        <v>-1.6463936405281689E-2</v>
      </c>
      <c r="AE2276">
        <f>Sheet2!$B$17+Sheet2!$B$18*'Portfolio allocation'!K2276</f>
        <v>9.5475067507876739E-4</v>
      </c>
      <c r="AF2276">
        <f t="shared" si="323"/>
        <v>-1.7418687080360457E-2</v>
      </c>
      <c r="AH2276" s="2">
        <v>36056</v>
      </c>
      <c r="AI2276">
        <v>4.6900000000000004</v>
      </c>
      <c r="AJ2276">
        <v>4.7</v>
      </c>
      <c r="AK2276">
        <v>1.1568799999999999</v>
      </c>
      <c r="AR2276" s="3"/>
    </row>
    <row r="2277" spans="1:44" hidden="1" outlineLevel="1" x14ac:dyDescent="0.2">
      <c r="A2277" s="2">
        <v>36059</v>
      </c>
      <c r="B2277">
        <v>38.58</v>
      </c>
      <c r="E2277" s="2">
        <v>36059</v>
      </c>
      <c r="F2277">
        <v>1023.89</v>
      </c>
      <c r="G2277">
        <f t="shared" si="318"/>
        <v>3.7251615053572884E-3</v>
      </c>
      <c r="H2277" s="2">
        <v>36059</v>
      </c>
      <c r="I2277">
        <v>1385.51</v>
      </c>
      <c r="J2277">
        <f t="shared" si="319"/>
        <v>3.7454540185752894E-3</v>
      </c>
      <c r="K2277">
        <f t="shared" si="315"/>
        <v>3.5574540185752896E-3</v>
      </c>
      <c r="L2277">
        <v>5.4196432476128816E-3</v>
      </c>
      <c r="N2277" s="2">
        <v>36059</v>
      </c>
      <c r="O2277">
        <v>26.968800000000002</v>
      </c>
      <c r="Q2277" s="2">
        <v>36059</v>
      </c>
      <c r="R2277">
        <v>27736.51</v>
      </c>
      <c r="S2277" s="8">
        <f t="shared" si="320"/>
        <v>2.3724686015799801E-2</v>
      </c>
      <c r="T2277" s="9">
        <f t="shared" si="316"/>
        <v>2.35366860157998E-2</v>
      </c>
      <c r="U2277" s="3">
        <f>Sheet1!$B$17+Sheet1!$B$18*'Portfolio allocation'!K2277</f>
        <v>4.5690002923385493E-3</v>
      </c>
      <c r="V2277" s="13">
        <f t="shared" si="321"/>
        <v>1.8967685723461251E-2</v>
      </c>
      <c r="W2277" s="13"/>
      <c r="X2277" s="2">
        <v>36059</v>
      </c>
      <c r="Y2277">
        <v>61.220100000000002</v>
      </c>
      <c r="AA2277" s="2">
        <v>36059</v>
      </c>
      <c r="AB2277">
        <v>750.62</v>
      </c>
      <c r="AC2277">
        <f t="shared" si="322"/>
        <v>2.8077576288829231E-2</v>
      </c>
      <c r="AD2277">
        <f t="shared" si="317"/>
        <v>2.7889176288829233E-2</v>
      </c>
      <c r="AE2277">
        <f>Sheet2!$B$17+Sheet2!$B$18*'Portfolio allocation'!K2277</f>
        <v>3.2167658835419548E-3</v>
      </c>
      <c r="AF2277">
        <f t="shared" si="323"/>
        <v>2.4672410405287278E-2</v>
      </c>
      <c r="AH2277" s="2">
        <v>36059</v>
      </c>
      <c r="AI2277">
        <v>4.6680000000000001</v>
      </c>
      <c r="AJ2277">
        <v>4.71</v>
      </c>
      <c r="AK2277">
        <v>1.16317</v>
      </c>
      <c r="AR2277" s="3"/>
    </row>
    <row r="2278" spans="1:44" hidden="1" outlineLevel="1" x14ac:dyDescent="0.2">
      <c r="A2278" s="2">
        <v>36060</v>
      </c>
      <c r="B2278">
        <v>36.619999999999997</v>
      </c>
      <c r="E2278" s="2">
        <v>36060</v>
      </c>
      <c r="F2278">
        <v>1029.6300000000001</v>
      </c>
      <c r="G2278">
        <f t="shared" si="318"/>
        <v>5.606070964654597E-3</v>
      </c>
      <c r="H2278" s="2">
        <v>36060</v>
      </c>
      <c r="I2278">
        <v>1393.28</v>
      </c>
      <c r="J2278">
        <f t="shared" si="319"/>
        <v>5.6080432476128816E-3</v>
      </c>
      <c r="K2278">
        <f t="shared" si="315"/>
        <v>5.4196432476128816E-3</v>
      </c>
      <c r="L2278">
        <v>3.5252748001837517E-2</v>
      </c>
      <c r="N2278" s="2">
        <v>36060</v>
      </c>
      <c r="O2278">
        <v>27.296900000000001</v>
      </c>
      <c r="Q2278" s="2">
        <v>36060</v>
      </c>
      <c r="R2278">
        <v>28073.98</v>
      </c>
      <c r="S2278" s="8">
        <f t="shared" si="320"/>
        <v>1.2166995775604095E-2</v>
      </c>
      <c r="T2278" s="9">
        <f t="shared" si="316"/>
        <v>1.1978595775604095E-2</v>
      </c>
      <c r="U2278" s="3">
        <f>Sheet1!$B$17+Sheet1!$B$18*'Portfolio allocation'!K2278</f>
        <v>6.7053509700415841E-3</v>
      </c>
      <c r="V2278" s="13">
        <f t="shared" si="321"/>
        <v>5.2732448055625106E-3</v>
      </c>
      <c r="W2278" s="13"/>
      <c r="X2278" s="2">
        <v>36060</v>
      </c>
      <c r="Y2278">
        <v>61.011099999999999</v>
      </c>
      <c r="AA2278" s="2">
        <v>36060</v>
      </c>
      <c r="AB2278">
        <v>748.06</v>
      </c>
      <c r="AC2278">
        <f t="shared" si="322"/>
        <v>-3.4105139751139379E-3</v>
      </c>
      <c r="AD2278">
        <f t="shared" si="317"/>
        <v>-3.5993139751139378E-3</v>
      </c>
      <c r="AE2278">
        <f>Sheet2!$B$17+Sheet2!$B$18*'Portfolio allocation'!K2278</f>
        <v>4.8726720547462099E-3</v>
      </c>
      <c r="AF2278">
        <f t="shared" si="323"/>
        <v>-8.4719860298601481E-3</v>
      </c>
      <c r="AH2278" s="2">
        <v>36060</v>
      </c>
      <c r="AI2278">
        <v>4.7089999999999996</v>
      </c>
      <c r="AJ2278">
        <v>4.72</v>
      </c>
      <c r="AK2278">
        <v>1.1612</v>
      </c>
      <c r="AR2278" s="3"/>
    </row>
    <row r="2279" spans="1:44" hidden="1" outlineLevel="1" x14ac:dyDescent="0.2">
      <c r="A2279" s="2">
        <v>36061</v>
      </c>
      <c r="B2279">
        <v>32.47</v>
      </c>
      <c r="E2279" s="2">
        <v>36061</v>
      </c>
      <c r="F2279">
        <v>1066.0899999999999</v>
      </c>
      <c r="G2279">
        <f t="shared" si="318"/>
        <v>3.5410778629216155E-2</v>
      </c>
      <c r="H2279" s="2">
        <v>36061</v>
      </c>
      <c r="I2279">
        <v>1442.66</v>
      </c>
      <c r="J2279">
        <f t="shared" si="319"/>
        <v>3.544154800183752E-2</v>
      </c>
      <c r="K2279">
        <f t="shared" si="315"/>
        <v>3.5252748001837517E-2</v>
      </c>
      <c r="L2279">
        <v>-2.2101846200768088E-2</v>
      </c>
      <c r="N2279" s="2">
        <v>36061</v>
      </c>
      <c r="O2279">
        <v>28.406300000000002</v>
      </c>
      <c r="Q2279" s="2">
        <v>36061</v>
      </c>
      <c r="R2279">
        <v>29214.93</v>
      </c>
      <c r="S2279" s="8">
        <f t="shared" si="320"/>
        <v>4.0640835392772967E-2</v>
      </c>
      <c r="T2279" s="9">
        <f t="shared" si="316"/>
        <v>4.0452035392772964E-2</v>
      </c>
      <c r="U2279" s="3">
        <f>Sheet1!$B$17+Sheet1!$B$18*'Portfolio allocation'!K2279</f>
        <v>4.0930644815507615E-2</v>
      </c>
      <c r="V2279" s="13">
        <f t="shared" si="321"/>
        <v>-4.7860942273465074E-4</v>
      </c>
      <c r="W2279" s="13"/>
      <c r="X2279" s="2">
        <v>36061</v>
      </c>
      <c r="Y2279">
        <v>63.070700000000002</v>
      </c>
      <c r="AA2279" s="2">
        <v>36061</v>
      </c>
      <c r="AB2279">
        <v>773.31</v>
      </c>
      <c r="AC2279">
        <f t="shared" si="322"/>
        <v>3.3753976953720288E-2</v>
      </c>
      <c r="AD2279">
        <f t="shared" si="317"/>
        <v>3.3569976953720292E-2</v>
      </c>
      <c r="AE2279">
        <f>Sheet2!$B$17+Sheet2!$B$18*'Portfolio allocation'!K2279</f>
        <v>3.1401029913541635E-2</v>
      </c>
      <c r="AF2279">
        <f t="shared" si="323"/>
        <v>2.1689470401786565E-3</v>
      </c>
      <c r="AH2279" s="2">
        <v>36061</v>
      </c>
      <c r="AI2279">
        <v>4.67</v>
      </c>
      <c r="AJ2279">
        <v>4.5999999999999996</v>
      </c>
      <c r="AK2279">
        <v>1.15978</v>
      </c>
      <c r="AR2279" s="3"/>
    </row>
    <row r="2280" spans="1:44" hidden="1" outlineLevel="1" x14ac:dyDescent="0.2">
      <c r="A2280" s="2">
        <v>36062</v>
      </c>
      <c r="B2280">
        <v>34.659999999999997</v>
      </c>
      <c r="E2280" s="2">
        <v>36062</v>
      </c>
      <c r="F2280">
        <v>1042.72</v>
      </c>
      <c r="G2280">
        <f t="shared" si="318"/>
        <v>-2.192122616289427E-2</v>
      </c>
      <c r="H2280" s="2">
        <v>36062</v>
      </c>
      <c r="I2280">
        <v>1411.04</v>
      </c>
      <c r="J2280">
        <f t="shared" si="319"/>
        <v>-2.1917846200768087E-2</v>
      </c>
      <c r="K2280">
        <f t="shared" si="315"/>
        <v>-2.2101846200768088E-2</v>
      </c>
      <c r="L2280">
        <v>1.7681171107835989E-3</v>
      </c>
      <c r="N2280" s="2">
        <v>36062</v>
      </c>
      <c r="O2280">
        <v>27.531300000000002</v>
      </c>
      <c r="Q2280" s="2">
        <v>36062</v>
      </c>
      <c r="R2280">
        <v>28315.02</v>
      </c>
      <c r="S2280" s="8">
        <f t="shared" si="320"/>
        <v>-3.0803085956392806E-2</v>
      </c>
      <c r="T2280" s="9">
        <f t="shared" si="316"/>
        <v>-3.0987085956392806E-2</v>
      </c>
      <c r="U2280" s="3">
        <f>Sheet1!$B$17+Sheet1!$B$18*'Portfolio allocation'!K2280</f>
        <v>-2.4867999212438017E-2</v>
      </c>
      <c r="V2280" s="13">
        <f t="shared" si="321"/>
        <v>-6.1190867439547894E-3</v>
      </c>
      <c r="W2280" s="13"/>
      <c r="X2280" s="2">
        <v>36062</v>
      </c>
      <c r="Y2280">
        <v>62.354300000000002</v>
      </c>
      <c r="AA2280" s="2">
        <v>36062</v>
      </c>
      <c r="AB2280">
        <v>764.52</v>
      </c>
      <c r="AC2280">
        <f t="shared" si="322"/>
        <v>-1.1366722271792584E-2</v>
      </c>
      <c r="AD2280">
        <f t="shared" si="317"/>
        <v>-1.1547522271792584E-2</v>
      </c>
      <c r="AE2280">
        <f>Sheet2!$B$17+Sheet2!$B$18*'Portfolio allocation'!K2280</f>
        <v>-1.9600138499452777E-2</v>
      </c>
      <c r="AF2280">
        <f t="shared" si="323"/>
        <v>8.0526162276601931E-3</v>
      </c>
      <c r="AH2280" s="2">
        <v>36062</v>
      </c>
      <c r="AI2280">
        <v>4.6319999999999997</v>
      </c>
      <c r="AJ2280">
        <v>4.5199999999999996</v>
      </c>
      <c r="AK2280">
        <v>1.1655500000000001</v>
      </c>
      <c r="AR2280" s="3"/>
    </row>
    <row r="2281" spans="1:44" hidden="1" outlineLevel="1" x14ac:dyDescent="0.2">
      <c r="A2281" s="2">
        <v>36063</v>
      </c>
      <c r="B2281">
        <v>34.549999999999997</v>
      </c>
      <c r="E2281" s="2">
        <v>36063</v>
      </c>
      <c r="F2281">
        <v>1044.75</v>
      </c>
      <c r="G2281">
        <f t="shared" si="318"/>
        <v>1.9468313641246571E-3</v>
      </c>
      <c r="H2281" s="2">
        <v>36063</v>
      </c>
      <c r="I2281">
        <v>1413.79</v>
      </c>
      <c r="J2281">
        <f t="shared" si="319"/>
        <v>1.948917110783599E-3</v>
      </c>
      <c r="K2281">
        <f t="shared" si="315"/>
        <v>1.7681171107835989E-3</v>
      </c>
      <c r="L2281">
        <v>3.9016284709892401E-3</v>
      </c>
      <c r="N2281" s="2">
        <v>36063</v>
      </c>
      <c r="O2281">
        <v>28.265599999999999</v>
      </c>
      <c r="Q2281" s="2">
        <v>36063</v>
      </c>
      <c r="R2281">
        <v>29070.3</v>
      </c>
      <c r="S2281" s="8">
        <f t="shared" si="320"/>
        <v>2.6674182112532474E-2</v>
      </c>
      <c r="T2281" s="9">
        <f t="shared" si="316"/>
        <v>2.6493382112532476E-2</v>
      </c>
      <c r="U2281" s="3">
        <f>Sheet1!$B$17+Sheet1!$B$18*'Portfolio allocation'!K2281</f>
        <v>2.5162276438921633E-3</v>
      </c>
      <c r="V2281" s="13">
        <f t="shared" si="321"/>
        <v>2.3977154468640311E-2</v>
      </c>
      <c r="W2281" s="13"/>
      <c r="X2281" s="2">
        <v>36063</v>
      </c>
      <c r="Y2281">
        <v>63.757199999999997</v>
      </c>
      <c r="AA2281" s="2">
        <v>36063</v>
      </c>
      <c r="AB2281">
        <v>781.73</v>
      </c>
      <c r="AC2281">
        <f t="shared" si="322"/>
        <v>2.2510856485114861E-2</v>
      </c>
      <c r="AD2281">
        <f t="shared" si="317"/>
        <v>2.2331256485114862E-2</v>
      </c>
      <c r="AE2281">
        <f>Sheet2!$B$17+Sheet2!$B$18*'Portfolio allocation'!K2281</f>
        <v>1.625641855020368E-3</v>
      </c>
      <c r="AF2281">
        <f t="shared" si="323"/>
        <v>2.0705614630094495E-2</v>
      </c>
      <c r="AH2281" s="2">
        <v>36063</v>
      </c>
      <c r="AI2281">
        <v>4.5739999999999998</v>
      </c>
      <c r="AJ2281">
        <v>4.49</v>
      </c>
      <c r="AK2281">
        <v>1.17099</v>
      </c>
      <c r="AR2281" s="3"/>
    </row>
    <row r="2282" spans="1:44" hidden="1" outlineLevel="1" x14ac:dyDescent="0.2">
      <c r="A2282" s="2">
        <v>36066</v>
      </c>
      <c r="B2282">
        <v>34.869999999999997</v>
      </c>
      <c r="E2282" s="2">
        <v>36066</v>
      </c>
      <c r="F2282">
        <v>1048.69</v>
      </c>
      <c r="G2282">
        <f t="shared" si="318"/>
        <v>3.7712371380713705E-3</v>
      </c>
      <c r="H2282" s="2">
        <v>36066</v>
      </c>
      <c r="I2282">
        <v>1419.56</v>
      </c>
      <c r="J2282">
        <f t="shared" si="319"/>
        <v>4.0812284709892399E-3</v>
      </c>
      <c r="K2282">
        <f t="shared" si="315"/>
        <v>3.9016284709892401E-3</v>
      </c>
      <c r="L2282">
        <v>1.5693294260198744E-4</v>
      </c>
      <c r="N2282" s="2">
        <v>36066</v>
      </c>
      <c r="O2282">
        <v>27.828099999999999</v>
      </c>
      <c r="Q2282" s="2">
        <v>36066</v>
      </c>
      <c r="R2282">
        <v>28620.35</v>
      </c>
      <c r="S2282" s="8">
        <f t="shared" si="320"/>
        <v>-1.5477996443105213E-2</v>
      </c>
      <c r="T2282" s="9">
        <f t="shared" si="316"/>
        <v>-1.5657596443105212E-2</v>
      </c>
      <c r="U2282" s="3">
        <f>Sheet1!$B$17+Sheet1!$B$18*'Portfolio allocation'!K2282</f>
        <v>4.9638459466884114E-3</v>
      </c>
      <c r="V2282" s="13">
        <f t="shared" si="321"/>
        <v>-2.0621442389793625E-2</v>
      </c>
      <c r="W2282" s="13"/>
      <c r="X2282" s="2">
        <v>36066</v>
      </c>
      <c r="Y2282">
        <v>63.816899999999997</v>
      </c>
      <c r="AA2282" s="2">
        <v>36066</v>
      </c>
      <c r="AB2282">
        <v>782.46</v>
      </c>
      <c r="AC2282">
        <f t="shared" si="322"/>
        <v>9.3382625714766299E-4</v>
      </c>
      <c r="AD2282">
        <f t="shared" si="317"/>
        <v>7.5262625714766292E-4</v>
      </c>
      <c r="AE2282">
        <f>Sheet2!$B$17+Sheet2!$B$18*'Portfolio allocation'!K2282</f>
        <v>3.522814587312865E-3</v>
      </c>
      <c r="AF2282">
        <f t="shared" si="323"/>
        <v>-2.7701883301652023E-3</v>
      </c>
      <c r="AH2282" s="2">
        <v>36066</v>
      </c>
      <c r="AI2282">
        <v>4.5869999999999997</v>
      </c>
      <c r="AJ2282">
        <v>4.53</v>
      </c>
      <c r="AK2282">
        <v>1.16432</v>
      </c>
      <c r="AR2282" s="3"/>
    </row>
    <row r="2283" spans="1:44" hidden="1" outlineLevel="1" x14ac:dyDescent="0.2">
      <c r="A2283" s="2">
        <v>36067</v>
      </c>
      <c r="B2283">
        <v>36.08</v>
      </c>
      <c r="E2283" s="2">
        <v>36067</v>
      </c>
      <c r="F2283">
        <v>1049.02</v>
      </c>
      <c r="G2283">
        <f t="shared" si="318"/>
        <v>3.1467831294285098E-4</v>
      </c>
      <c r="H2283" s="2">
        <v>36067</v>
      </c>
      <c r="I2283">
        <v>1420.04</v>
      </c>
      <c r="J2283">
        <f t="shared" si="319"/>
        <v>3.3813294260198745E-4</v>
      </c>
      <c r="K2283">
        <f t="shared" si="315"/>
        <v>1.5693294260198744E-4</v>
      </c>
      <c r="L2283">
        <v>-3.0638088538351045E-2</v>
      </c>
      <c r="N2283" s="2">
        <v>36067</v>
      </c>
      <c r="O2283">
        <v>28.218800000000002</v>
      </c>
      <c r="Q2283" s="2">
        <v>36067</v>
      </c>
      <c r="R2283">
        <v>29022.09</v>
      </c>
      <c r="S2283" s="8">
        <f t="shared" si="320"/>
        <v>1.403686537725779E-2</v>
      </c>
      <c r="T2283" s="9">
        <f t="shared" si="316"/>
        <v>1.3855665377257791E-2</v>
      </c>
      <c r="U2283" s="3">
        <f>Sheet1!$B$17+Sheet1!$B$18*'Portfolio allocation'!K2283</f>
        <v>6.678363333173017E-4</v>
      </c>
      <c r="V2283" s="13">
        <f t="shared" si="321"/>
        <v>1.3187829043940488E-2</v>
      </c>
      <c r="W2283" s="13"/>
      <c r="X2283" s="2">
        <v>36067</v>
      </c>
      <c r="Y2283">
        <v>62.772199999999998</v>
      </c>
      <c r="AA2283" s="2">
        <v>36067</v>
      </c>
      <c r="AB2283">
        <v>769.65</v>
      </c>
      <c r="AC2283">
        <f t="shared" si="322"/>
        <v>-1.6371443907675864E-2</v>
      </c>
      <c r="AD2283">
        <f t="shared" si="317"/>
        <v>-1.6552643907675864E-2</v>
      </c>
      <c r="AE2283">
        <f>Sheet2!$B$17+Sheet2!$B$18*'Portfolio allocation'!K2283</f>
        <v>1.9293578764751899E-4</v>
      </c>
      <c r="AF2283">
        <f t="shared" si="323"/>
        <v>-1.6745579695323382E-2</v>
      </c>
      <c r="AH2283" s="2">
        <v>36067</v>
      </c>
      <c r="AI2283">
        <v>4.5659999999999998</v>
      </c>
      <c r="AJ2283">
        <v>4.53</v>
      </c>
      <c r="AK2283">
        <v>1.1660699999999999</v>
      </c>
      <c r="AR2283" s="3"/>
    </row>
    <row r="2284" spans="1:44" hidden="1" outlineLevel="1" x14ac:dyDescent="0.2">
      <c r="A2284" s="2">
        <v>36068</v>
      </c>
      <c r="B2284">
        <v>40.950000000000003</v>
      </c>
      <c r="E2284" s="2">
        <v>36068</v>
      </c>
      <c r="F2284">
        <v>1017.01</v>
      </c>
      <c r="G2284">
        <f t="shared" si="318"/>
        <v>-3.0514194200301215E-2</v>
      </c>
      <c r="H2284" s="2">
        <v>36068</v>
      </c>
      <c r="I2284">
        <v>1376.79</v>
      </c>
      <c r="J2284">
        <f t="shared" si="319"/>
        <v>-3.0456888538351046E-2</v>
      </c>
      <c r="K2284">
        <f t="shared" si="315"/>
        <v>-3.0638088538351045E-2</v>
      </c>
      <c r="L2284">
        <v>-3.026813512300356E-2</v>
      </c>
      <c r="N2284" s="2">
        <v>36068</v>
      </c>
      <c r="O2284">
        <v>27.515599999999999</v>
      </c>
      <c r="Q2284" s="2">
        <v>36068</v>
      </c>
      <c r="R2284">
        <v>28298.95</v>
      </c>
      <c r="S2284" s="8">
        <f t="shared" si="320"/>
        <v>-2.4916882278292141E-2</v>
      </c>
      <c r="T2284" s="9">
        <f t="shared" si="316"/>
        <v>-2.509808227829214E-2</v>
      </c>
      <c r="U2284" s="3">
        <f>Sheet1!$B$17+Sheet1!$B$18*'Portfolio allocation'!K2284</f>
        <v>-3.4660992759263293E-2</v>
      </c>
      <c r="V2284" s="13">
        <f t="shared" si="321"/>
        <v>9.5629104809711526E-3</v>
      </c>
      <c r="W2284" s="13"/>
      <c r="X2284" s="2">
        <v>36068</v>
      </c>
      <c r="Y2284">
        <v>61.369300000000003</v>
      </c>
      <c r="AA2284" s="2">
        <v>36068</v>
      </c>
      <c r="AB2284">
        <v>752.45</v>
      </c>
      <c r="AC2284">
        <f t="shared" si="322"/>
        <v>-2.2347820437861321E-2</v>
      </c>
      <c r="AD2284">
        <f t="shared" si="317"/>
        <v>-2.2524220437861321E-2</v>
      </c>
      <c r="AE2284">
        <f>Sheet2!$B$17+Sheet2!$B$18*'Portfolio allocation'!K2284</f>
        <v>-2.7190782965270013E-2</v>
      </c>
      <c r="AF2284">
        <f t="shared" si="323"/>
        <v>4.6665625274086922E-3</v>
      </c>
      <c r="AH2284" s="2">
        <v>36068</v>
      </c>
      <c r="AI2284">
        <v>4.41</v>
      </c>
      <c r="AJ2284">
        <v>4.41</v>
      </c>
      <c r="AK2284">
        <v>1.17059</v>
      </c>
      <c r="AR2284" s="3"/>
    </row>
    <row r="2285" spans="1:44" hidden="1" outlineLevel="1" x14ac:dyDescent="0.2">
      <c r="A2285" s="2">
        <v>36069</v>
      </c>
      <c r="B2285">
        <v>43.48</v>
      </c>
      <c r="E2285" s="2">
        <v>36069</v>
      </c>
      <c r="F2285">
        <v>986.39</v>
      </c>
      <c r="G2285">
        <f t="shared" si="318"/>
        <v>-3.0107865212731455E-2</v>
      </c>
      <c r="H2285" s="2">
        <v>36069</v>
      </c>
      <c r="I2285">
        <v>1335.36</v>
      </c>
      <c r="J2285">
        <f t="shared" si="319"/>
        <v>-3.009173512300356E-2</v>
      </c>
      <c r="K2285">
        <f t="shared" si="315"/>
        <v>-3.026813512300356E-2</v>
      </c>
      <c r="L2285">
        <v>1.6318735298346747E-2</v>
      </c>
      <c r="N2285" s="2">
        <v>36069</v>
      </c>
      <c r="O2285">
        <v>26.015599999999999</v>
      </c>
      <c r="Q2285" s="2">
        <v>36069</v>
      </c>
      <c r="R2285">
        <v>26756.25</v>
      </c>
      <c r="S2285" s="8">
        <f t="shared" si="320"/>
        <v>-5.4514390109880462E-2</v>
      </c>
      <c r="T2285" s="9">
        <f t="shared" si="316"/>
        <v>-5.4690790109880462E-2</v>
      </c>
      <c r="U2285" s="3">
        <f>Sheet1!$B$17+Sheet1!$B$18*'Portfolio allocation'!K2285</f>
        <v>-3.4236572825310278E-2</v>
      </c>
      <c r="V2285" s="13">
        <f t="shared" si="321"/>
        <v>-2.0454217284570184E-2</v>
      </c>
      <c r="W2285" s="13"/>
      <c r="X2285" s="2">
        <v>36069</v>
      </c>
      <c r="Y2285">
        <v>59.876899999999999</v>
      </c>
      <c r="AA2285" s="2">
        <v>36069</v>
      </c>
      <c r="AB2285">
        <v>734.15</v>
      </c>
      <c r="AC2285">
        <f t="shared" si="322"/>
        <v>-2.4320552860655265E-2</v>
      </c>
      <c r="AD2285">
        <f t="shared" si="317"/>
        <v>-2.4491752860655264E-2</v>
      </c>
      <c r="AE2285">
        <f>Sheet2!$B$17+Sheet2!$B$18*'Portfolio allocation'!K2285</f>
        <v>-2.6861810949977777E-2</v>
      </c>
      <c r="AF2285">
        <f t="shared" si="323"/>
        <v>2.3700580893225125E-3</v>
      </c>
      <c r="AH2285" s="2">
        <v>36069</v>
      </c>
      <c r="AI2285">
        <v>4.2910000000000004</v>
      </c>
      <c r="AJ2285">
        <v>4.28</v>
      </c>
      <c r="AK2285">
        <v>1.1857</v>
      </c>
      <c r="AR2285" s="3"/>
    </row>
    <row r="2286" spans="1:44" hidden="1" outlineLevel="1" x14ac:dyDescent="0.2">
      <c r="A2286" s="2">
        <v>36070</v>
      </c>
      <c r="B2286">
        <v>40.47</v>
      </c>
      <c r="E2286" s="2">
        <v>36070</v>
      </c>
      <c r="F2286">
        <v>1002.6</v>
      </c>
      <c r="G2286">
        <f t="shared" si="318"/>
        <v>1.643366214174935E-2</v>
      </c>
      <c r="H2286" s="2">
        <v>36070</v>
      </c>
      <c r="I2286">
        <v>1357.38</v>
      </c>
      <c r="J2286">
        <f t="shared" si="319"/>
        <v>1.6489935298346747E-2</v>
      </c>
      <c r="K2286">
        <f t="shared" si="315"/>
        <v>1.6318735298346747E-2</v>
      </c>
      <c r="L2286">
        <v>-1.4176521245340473E-2</v>
      </c>
      <c r="N2286" s="2">
        <v>36070</v>
      </c>
      <c r="O2286">
        <v>26.031300000000002</v>
      </c>
      <c r="Q2286" s="2">
        <v>36070</v>
      </c>
      <c r="R2286">
        <v>26772.32</v>
      </c>
      <c r="S2286" s="8">
        <f t="shared" si="320"/>
        <v>6.006073347348817E-4</v>
      </c>
      <c r="T2286" s="9">
        <f t="shared" si="316"/>
        <v>4.2940733473488166E-4</v>
      </c>
      <c r="U2286" s="3">
        <f>Sheet1!$B$17+Sheet1!$B$18*'Portfolio allocation'!K2286</f>
        <v>1.9209065590368717E-2</v>
      </c>
      <c r="V2286" s="13">
        <f t="shared" si="321"/>
        <v>-1.8779658255633835E-2</v>
      </c>
      <c r="W2286" s="13"/>
      <c r="X2286" s="2">
        <v>36070</v>
      </c>
      <c r="Y2286">
        <v>59.608199999999997</v>
      </c>
      <c r="AA2286" s="2">
        <v>36070</v>
      </c>
      <c r="AB2286">
        <v>730.85</v>
      </c>
      <c r="AC2286">
        <f t="shared" si="322"/>
        <v>-4.4949942109921981E-3</v>
      </c>
      <c r="AD2286">
        <f t="shared" si="317"/>
        <v>-4.6665942109921981E-3</v>
      </c>
      <c r="AE2286">
        <f>Sheet2!$B$17+Sheet2!$B$18*'Portfolio allocation'!K2286</f>
        <v>1.4564422767245431E-2</v>
      </c>
      <c r="AF2286">
        <f t="shared" si="323"/>
        <v>-1.923101697823763E-2</v>
      </c>
      <c r="AH2286" s="2">
        <v>36070</v>
      </c>
      <c r="AI2286">
        <v>4.2859999999999996</v>
      </c>
      <c r="AJ2286">
        <v>4.29</v>
      </c>
      <c r="AK2286">
        <v>1.19547</v>
      </c>
      <c r="AR2286" s="3"/>
    </row>
    <row r="2287" spans="1:44" hidden="1" outlineLevel="1" x14ac:dyDescent="0.2">
      <c r="A2287" s="2">
        <v>36073</v>
      </c>
      <c r="B2287">
        <v>42.81</v>
      </c>
      <c r="E2287" s="2">
        <v>36073</v>
      </c>
      <c r="F2287">
        <v>988.56</v>
      </c>
      <c r="G2287">
        <f t="shared" si="318"/>
        <v>-1.4003590664272925E-2</v>
      </c>
      <c r="H2287" s="2">
        <v>36073</v>
      </c>
      <c r="I2287">
        <v>1338.37</v>
      </c>
      <c r="J2287">
        <f t="shared" si="319"/>
        <v>-1.4004921245340474E-2</v>
      </c>
      <c r="K2287">
        <f t="shared" si="315"/>
        <v>-1.4176521245340473E-2</v>
      </c>
      <c r="L2287">
        <v>-4.1272409453289799E-3</v>
      </c>
      <c r="N2287" s="2">
        <v>36073</v>
      </c>
      <c r="O2287">
        <v>25.296900000000001</v>
      </c>
      <c r="Q2287" s="2">
        <v>36073</v>
      </c>
      <c r="R2287">
        <v>26017.040000000001</v>
      </c>
      <c r="S2287" s="8">
        <f t="shared" si="320"/>
        <v>-2.8211227118157822E-2</v>
      </c>
      <c r="T2287" s="9">
        <f t="shared" si="316"/>
        <v>-2.8382827118157823E-2</v>
      </c>
      <c r="U2287" s="3">
        <f>Sheet1!$B$17+Sheet1!$B$18*'Portfolio allocation'!K2287</f>
        <v>-1.5775865569126749E-2</v>
      </c>
      <c r="V2287" s="13">
        <f t="shared" si="321"/>
        <v>-1.2606961549031074E-2</v>
      </c>
      <c r="W2287" s="13"/>
      <c r="X2287" s="2">
        <v>36073</v>
      </c>
      <c r="Y2287">
        <v>57.429299999999998</v>
      </c>
      <c r="AA2287" s="2">
        <v>36073</v>
      </c>
      <c r="AB2287">
        <v>704.14</v>
      </c>
      <c r="AC2287">
        <f t="shared" si="322"/>
        <v>-3.6546486967229952E-2</v>
      </c>
      <c r="AD2287">
        <f t="shared" si="317"/>
        <v>-3.6713686967229951E-2</v>
      </c>
      <c r="AE2287">
        <f>Sheet2!$B$17+Sheet2!$B$18*'Portfolio allocation'!K2287</f>
        <v>-1.2552737355760115E-2</v>
      </c>
      <c r="AF2287">
        <f t="shared" si="323"/>
        <v>-2.4160949611469834E-2</v>
      </c>
      <c r="AH2287" s="2">
        <v>36073</v>
      </c>
      <c r="AI2287">
        <v>4.1639999999999997</v>
      </c>
      <c r="AJ2287">
        <v>4.18</v>
      </c>
      <c r="AK2287">
        <v>1.1970700000000001</v>
      </c>
      <c r="AR2287" s="3"/>
    </row>
    <row r="2288" spans="1:44" hidden="1" outlineLevel="1" x14ac:dyDescent="0.2">
      <c r="A2288" s="2">
        <v>36074</v>
      </c>
      <c r="B2288">
        <v>41.2</v>
      </c>
      <c r="E2288" s="2">
        <v>36074</v>
      </c>
      <c r="F2288">
        <v>984.59</v>
      </c>
      <c r="G2288">
        <f t="shared" si="318"/>
        <v>-4.0159423808366901E-3</v>
      </c>
      <c r="H2288" s="2">
        <v>36074</v>
      </c>
      <c r="I2288">
        <v>1333.07</v>
      </c>
      <c r="J2288">
        <f t="shared" si="319"/>
        <v>-3.9600409453289798E-3</v>
      </c>
      <c r="K2288">
        <f t="shared" si="315"/>
        <v>-4.1272409453289799E-3</v>
      </c>
      <c r="L2288">
        <v>-1.4001531964562917E-2</v>
      </c>
      <c r="N2288" s="2">
        <v>36074</v>
      </c>
      <c r="O2288">
        <v>24.406199999999998</v>
      </c>
      <c r="Q2288" s="2">
        <v>36074</v>
      </c>
      <c r="R2288">
        <v>25101.06</v>
      </c>
      <c r="S2288" s="8">
        <f t="shared" si="320"/>
        <v>-3.5206925922395493E-2</v>
      </c>
      <c r="T2288" s="9">
        <f t="shared" si="316"/>
        <v>-3.5374125922395493E-2</v>
      </c>
      <c r="U2288" s="3">
        <f>Sheet1!$B$17+Sheet1!$B$18*'Portfolio allocation'!K2288</f>
        <v>-4.2470765263221653E-3</v>
      </c>
      <c r="V2288" s="13">
        <f t="shared" si="321"/>
        <v>-3.1127049396073327E-2</v>
      </c>
      <c r="W2288" s="13"/>
      <c r="X2288" s="2">
        <v>36074</v>
      </c>
      <c r="Y2288">
        <v>56.951700000000002</v>
      </c>
      <c r="AA2288" s="2">
        <v>36074</v>
      </c>
      <c r="AB2288">
        <v>698.28</v>
      </c>
      <c r="AC2288">
        <f t="shared" si="322"/>
        <v>-8.3222086516886451E-3</v>
      </c>
      <c r="AD2288">
        <f t="shared" si="317"/>
        <v>-8.4910086516886453E-3</v>
      </c>
      <c r="AE2288">
        <f>Sheet2!$B$17+Sheet2!$B$18*'Portfolio allocation'!K2288</f>
        <v>-3.6166609326618369E-3</v>
      </c>
      <c r="AF2288">
        <f t="shared" si="323"/>
        <v>-4.8743477190268079E-3</v>
      </c>
      <c r="AH2288" s="2">
        <v>36074</v>
      </c>
      <c r="AI2288">
        <v>4.1970000000000001</v>
      </c>
      <c r="AJ2288">
        <v>4.22</v>
      </c>
      <c r="AK2288">
        <v>1.1939599999999999</v>
      </c>
      <c r="AR2288" s="3"/>
    </row>
    <row r="2289" spans="1:44" hidden="1" outlineLevel="1" x14ac:dyDescent="0.2">
      <c r="A2289" s="2">
        <v>36075</v>
      </c>
      <c r="B2289">
        <v>43.51</v>
      </c>
      <c r="E2289" s="2">
        <v>36075</v>
      </c>
      <c r="F2289">
        <v>970.68</v>
      </c>
      <c r="G2289">
        <f t="shared" si="318"/>
        <v>-1.4127707979971427E-2</v>
      </c>
      <c r="H2289" s="2">
        <v>36075</v>
      </c>
      <c r="I2289">
        <v>1314.63</v>
      </c>
      <c r="J2289">
        <f t="shared" si="319"/>
        <v>-1.3832731964562917E-2</v>
      </c>
      <c r="K2289">
        <f t="shared" si="315"/>
        <v>-1.4001531964562917E-2</v>
      </c>
      <c r="L2289">
        <v>-1.1723781897568194E-2</v>
      </c>
      <c r="N2289" s="2">
        <v>36075</v>
      </c>
      <c r="O2289">
        <v>23.531300000000002</v>
      </c>
      <c r="Q2289" s="2">
        <v>36075</v>
      </c>
      <c r="R2289">
        <v>24201.15</v>
      </c>
      <c r="S2289" s="8">
        <f t="shared" si="320"/>
        <v>-3.5851474001496353E-2</v>
      </c>
      <c r="T2289" s="9">
        <f t="shared" si="316"/>
        <v>-3.602027400149635E-2</v>
      </c>
      <c r="U2289" s="3">
        <f>Sheet1!$B$17+Sheet1!$B$18*'Portfolio allocation'!K2289</f>
        <v>-1.5575113431400604E-2</v>
      </c>
      <c r="V2289" s="13">
        <f t="shared" si="321"/>
        <v>-2.0445160570095745E-2</v>
      </c>
      <c r="W2289" s="13"/>
      <c r="X2289" s="2">
        <v>36075</v>
      </c>
      <c r="Y2289">
        <v>57.667999999999999</v>
      </c>
      <c r="AA2289" s="2">
        <v>36075</v>
      </c>
      <c r="AB2289">
        <v>707.07</v>
      </c>
      <c r="AC2289">
        <f t="shared" si="322"/>
        <v>1.2588073552156853E-2</v>
      </c>
      <c r="AD2289">
        <f t="shared" si="317"/>
        <v>1.2418873552156854E-2</v>
      </c>
      <c r="AE2289">
        <f>Sheet2!$B$17+Sheet2!$B$18*'Portfolio allocation'!K2289</f>
        <v>-1.2397132422912391E-2</v>
      </c>
      <c r="AF2289">
        <f t="shared" si="323"/>
        <v>2.4816005975069243E-2</v>
      </c>
      <c r="AH2289" s="2">
        <v>36075</v>
      </c>
      <c r="AI2289">
        <v>4.3289999999999997</v>
      </c>
      <c r="AJ2289">
        <v>4.2300000000000004</v>
      </c>
      <c r="AK2289">
        <v>1.21254</v>
      </c>
      <c r="AR2289" s="3"/>
    </row>
    <row r="2290" spans="1:44" hidden="1" outlineLevel="1" x14ac:dyDescent="0.2">
      <c r="A2290" s="2">
        <v>36076</v>
      </c>
      <c r="B2290">
        <v>45.74</v>
      </c>
      <c r="E2290" s="2">
        <v>36076</v>
      </c>
      <c r="F2290">
        <v>959.44</v>
      </c>
      <c r="G2290">
        <f t="shared" si="318"/>
        <v>-1.1579511270449427E-2</v>
      </c>
      <c r="H2290" s="2">
        <v>36076</v>
      </c>
      <c r="I2290">
        <v>1299.44</v>
      </c>
      <c r="J2290">
        <f t="shared" si="319"/>
        <v>-1.1554581897568195E-2</v>
      </c>
      <c r="K2290">
        <f t="shared" si="315"/>
        <v>-1.1723781897568194E-2</v>
      </c>
      <c r="L2290">
        <v>2.5839109203964771E-2</v>
      </c>
      <c r="N2290" s="2">
        <v>36076</v>
      </c>
      <c r="O2290">
        <v>22.796900000000001</v>
      </c>
      <c r="Q2290" s="2">
        <v>36076</v>
      </c>
      <c r="R2290">
        <v>23445.87</v>
      </c>
      <c r="S2290" s="8">
        <f t="shared" si="320"/>
        <v>-3.1208434309939914E-2</v>
      </c>
      <c r="T2290" s="9">
        <f t="shared" si="316"/>
        <v>-3.1377634309939915E-2</v>
      </c>
      <c r="U2290" s="3">
        <f>Sheet1!$B$17+Sheet1!$B$18*'Portfolio allocation'!K2290</f>
        <v>-1.2962020828680972E-2</v>
      </c>
      <c r="V2290" s="13">
        <f t="shared" si="321"/>
        <v>-1.8415613481258943E-2</v>
      </c>
      <c r="W2290" s="13"/>
      <c r="X2290" s="2">
        <v>36076</v>
      </c>
      <c r="Y2290">
        <v>58.981400000000001</v>
      </c>
      <c r="AA2290" s="2">
        <v>36076</v>
      </c>
      <c r="AB2290">
        <v>723.17</v>
      </c>
      <c r="AC2290">
        <f t="shared" si="322"/>
        <v>2.2770022770022713E-2</v>
      </c>
      <c r="AD2290">
        <f t="shared" si="317"/>
        <v>2.2605622770022715E-2</v>
      </c>
      <c r="AE2290">
        <f>Sheet2!$B$17+Sheet2!$B$18*'Portfolio allocation'!K2290</f>
        <v>-1.0371698952680817E-2</v>
      </c>
      <c r="AF2290">
        <f t="shared" si="323"/>
        <v>3.2977321722703533E-2</v>
      </c>
      <c r="AH2290" s="2">
        <v>36076</v>
      </c>
      <c r="AI2290">
        <v>4.5730000000000004</v>
      </c>
      <c r="AJ2290">
        <v>4.1100000000000003</v>
      </c>
      <c r="AK2290">
        <v>1.2164699999999999</v>
      </c>
      <c r="AR2290" s="3"/>
    </row>
    <row r="2291" spans="1:44" hidden="1" outlineLevel="1" x14ac:dyDescent="0.2">
      <c r="A2291" s="2">
        <v>36077</v>
      </c>
      <c r="B2291">
        <v>42.2</v>
      </c>
      <c r="E2291" s="2">
        <v>36077</v>
      </c>
      <c r="F2291">
        <v>984.39</v>
      </c>
      <c r="G2291">
        <f t="shared" si="318"/>
        <v>2.6004752772450512E-2</v>
      </c>
      <c r="H2291" s="2">
        <v>36077</v>
      </c>
      <c r="I2291">
        <v>1333.23</v>
      </c>
      <c r="J2291">
        <f t="shared" si="319"/>
        <v>2.600350920396477E-2</v>
      </c>
      <c r="K2291">
        <f t="shared" si="315"/>
        <v>2.5839109203964771E-2</v>
      </c>
      <c r="L2291">
        <v>1.3364648656270749E-2</v>
      </c>
      <c r="N2291" s="2">
        <v>36077</v>
      </c>
      <c r="O2291">
        <v>24.218800000000002</v>
      </c>
      <c r="Q2291" s="2">
        <v>36077</v>
      </c>
      <c r="R2291">
        <v>24908.22</v>
      </c>
      <c r="S2291" s="8">
        <f t="shared" si="320"/>
        <v>6.2371325952076173E-2</v>
      </c>
      <c r="T2291" s="9">
        <f t="shared" si="316"/>
        <v>6.2206925952076171E-2</v>
      </c>
      <c r="U2291" s="3">
        <f>Sheet1!$B$17+Sheet1!$B$18*'Portfolio allocation'!K2291</f>
        <v>3.0131079813254531E-2</v>
      </c>
      <c r="V2291" s="13">
        <f t="shared" si="321"/>
        <v>3.207584613882164E-2</v>
      </c>
      <c r="W2291" s="13"/>
      <c r="X2291" s="2">
        <v>36077</v>
      </c>
      <c r="Y2291">
        <v>60.802199999999999</v>
      </c>
      <c r="AA2291" s="2">
        <v>36077</v>
      </c>
      <c r="AB2291">
        <v>745.49</v>
      </c>
      <c r="AC2291">
        <f t="shared" si="322"/>
        <v>3.0864112172794833E-2</v>
      </c>
      <c r="AD2291">
        <f t="shared" si="317"/>
        <v>3.0697712172794833E-2</v>
      </c>
      <c r="AE2291">
        <f>Sheet2!$B$17+Sheet2!$B$18*'Portfolio allocation'!K2291</f>
        <v>2.3030182130826519E-2</v>
      </c>
      <c r="AF2291">
        <f t="shared" si="323"/>
        <v>7.667530041968313E-3</v>
      </c>
      <c r="AH2291" s="2">
        <v>36077</v>
      </c>
      <c r="AI2291">
        <v>4.7990000000000004</v>
      </c>
      <c r="AJ2291">
        <v>4.16</v>
      </c>
      <c r="AK2291">
        <v>1.19757</v>
      </c>
      <c r="AR2291" s="3"/>
    </row>
    <row r="2292" spans="1:44" hidden="1" outlineLevel="1" x14ac:dyDescent="0.2">
      <c r="A2292" s="2">
        <v>36080</v>
      </c>
      <c r="B2292">
        <v>40.07</v>
      </c>
      <c r="E2292" s="2">
        <v>36080</v>
      </c>
      <c r="F2292">
        <v>997.71</v>
      </c>
      <c r="G2292">
        <f t="shared" si="318"/>
        <v>1.3531222381373276E-2</v>
      </c>
      <c r="H2292" s="2">
        <v>36080</v>
      </c>
      <c r="I2292">
        <v>1351.27</v>
      </c>
      <c r="J2292">
        <f t="shared" si="319"/>
        <v>1.353104865627075E-2</v>
      </c>
      <c r="K2292">
        <f t="shared" si="315"/>
        <v>1.3364648656270749E-2</v>
      </c>
      <c r="L2292">
        <v>-3.0229719656322709E-3</v>
      </c>
      <c r="N2292" s="2">
        <v>36080</v>
      </c>
      <c r="O2292">
        <v>24.9375</v>
      </c>
      <c r="Q2292" s="2">
        <v>36080</v>
      </c>
      <c r="R2292">
        <v>25647.43</v>
      </c>
      <c r="S2292" s="8">
        <f t="shared" si="320"/>
        <v>2.9677351492800375E-2</v>
      </c>
      <c r="T2292" s="9">
        <f t="shared" si="316"/>
        <v>2.9510951492800374E-2</v>
      </c>
      <c r="U2292" s="3">
        <f>Sheet1!$B$17+Sheet1!$B$18*'Portfolio allocation'!K2292</f>
        <v>1.5820062528067606E-2</v>
      </c>
      <c r="V2292" s="13">
        <f t="shared" si="321"/>
        <v>1.3690888964732768E-2</v>
      </c>
      <c r="W2292" s="13"/>
      <c r="X2292" s="2">
        <v>36080</v>
      </c>
      <c r="Y2292">
        <v>62.503599999999999</v>
      </c>
      <c r="AA2292" s="2">
        <v>36080</v>
      </c>
      <c r="AB2292">
        <v>766.35</v>
      </c>
      <c r="AC2292">
        <f t="shared" si="322"/>
        <v>2.7981595997263575E-2</v>
      </c>
      <c r="AD2292">
        <f t="shared" si="317"/>
        <v>2.7815195997263575E-2</v>
      </c>
      <c r="AE2292">
        <f>Sheet2!$B$17+Sheet2!$B$18*'Portfolio allocation'!K2292</f>
        <v>1.1937573559544985E-2</v>
      </c>
      <c r="AF2292">
        <f t="shared" si="323"/>
        <v>1.5877622437718591E-2</v>
      </c>
      <c r="AH2292" s="2">
        <v>36080</v>
      </c>
      <c r="AI2292">
        <v>4.8029999999999999</v>
      </c>
      <c r="AJ2292">
        <v>4.16</v>
      </c>
      <c r="AK2292">
        <v>1.1859299999999999</v>
      </c>
      <c r="AR2292" s="3"/>
    </row>
    <row r="2293" spans="1:44" hidden="1" outlineLevel="1" x14ac:dyDescent="0.2">
      <c r="A2293" s="2">
        <v>36081</v>
      </c>
      <c r="B2293">
        <v>40.229999999999997</v>
      </c>
      <c r="E2293" s="2">
        <v>36081</v>
      </c>
      <c r="F2293">
        <v>994.8</v>
      </c>
      <c r="G2293">
        <f t="shared" si="318"/>
        <v>-2.91667919535743E-3</v>
      </c>
      <c r="H2293" s="2">
        <v>36081</v>
      </c>
      <c r="I2293">
        <v>1347.41</v>
      </c>
      <c r="J2293">
        <f t="shared" si="319"/>
        <v>-2.8565719656322708E-3</v>
      </c>
      <c r="K2293">
        <f t="shared" si="315"/>
        <v>-3.0229719656322709E-3</v>
      </c>
      <c r="L2293">
        <v>1.0635916536169358E-2</v>
      </c>
      <c r="N2293" s="2">
        <v>36081</v>
      </c>
      <c r="O2293">
        <v>24.109400000000001</v>
      </c>
      <c r="Q2293" s="2">
        <v>36081</v>
      </c>
      <c r="R2293">
        <v>24795.73</v>
      </c>
      <c r="S2293" s="8">
        <f t="shared" si="320"/>
        <v>-3.3208005636432225E-2</v>
      </c>
      <c r="T2293" s="9">
        <f t="shared" si="316"/>
        <v>-3.3374405636432222E-2</v>
      </c>
      <c r="U2293" s="3">
        <f>Sheet1!$B$17+Sheet1!$B$18*'Portfolio allocation'!K2293</f>
        <v>-2.9802311669164922E-3</v>
      </c>
      <c r="V2293" s="13">
        <f t="shared" si="321"/>
        <v>-3.0394174469515731E-2</v>
      </c>
      <c r="W2293" s="13"/>
      <c r="X2293" s="2">
        <v>36081</v>
      </c>
      <c r="Y2293">
        <v>61.220100000000002</v>
      </c>
      <c r="AA2293" s="2">
        <v>36081</v>
      </c>
      <c r="AB2293">
        <v>750.62</v>
      </c>
      <c r="AC2293">
        <f t="shared" si="322"/>
        <v>-2.052586938083123E-2</v>
      </c>
      <c r="AD2293">
        <f t="shared" si="317"/>
        <v>-2.069586938083123E-2</v>
      </c>
      <c r="AE2293">
        <f>Sheet2!$B$17+Sheet2!$B$18*'Portfolio allocation'!K2293</f>
        <v>-2.6347167834658721E-3</v>
      </c>
      <c r="AF2293">
        <f t="shared" si="323"/>
        <v>-1.8061152597365359E-2</v>
      </c>
      <c r="AH2293" s="2">
        <v>36081</v>
      </c>
      <c r="AI2293">
        <v>4.72</v>
      </c>
      <c r="AJ2293">
        <v>4.25</v>
      </c>
      <c r="AK2293">
        <v>1.1946000000000001</v>
      </c>
      <c r="AR2293" s="3"/>
    </row>
    <row r="2294" spans="1:44" hidden="1" outlineLevel="1" x14ac:dyDescent="0.2">
      <c r="A2294" s="2">
        <v>36082</v>
      </c>
      <c r="B2294">
        <v>38.96</v>
      </c>
      <c r="E2294" s="2">
        <v>36082</v>
      </c>
      <c r="F2294">
        <v>1005.53</v>
      </c>
      <c r="G2294">
        <f t="shared" si="318"/>
        <v>1.0786087655810128E-2</v>
      </c>
      <c r="H2294" s="2">
        <v>36082</v>
      </c>
      <c r="I2294">
        <v>1361.97</v>
      </c>
      <c r="J2294">
        <f t="shared" si="319"/>
        <v>1.0805916536169358E-2</v>
      </c>
      <c r="K2294">
        <f t="shared" si="315"/>
        <v>1.0635916536169358E-2</v>
      </c>
      <c r="L2294">
        <v>4.1566065205547779E-2</v>
      </c>
      <c r="N2294" s="2">
        <v>36082</v>
      </c>
      <c r="O2294">
        <v>25.046900000000001</v>
      </c>
      <c r="Q2294" s="2">
        <v>36082</v>
      </c>
      <c r="R2294">
        <v>25759.919999999998</v>
      </c>
      <c r="S2294" s="8">
        <f t="shared" si="320"/>
        <v>3.8885324207030836E-2</v>
      </c>
      <c r="T2294" s="9">
        <f t="shared" si="316"/>
        <v>3.8715324207030832E-2</v>
      </c>
      <c r="U2294" s="3">
        <f>Sheet1!$B$17+Sheet1!$B$18*'Portfolio allocation'!K2294</f>
        <v>1.2689591884618856E-2</v>
      </c>
      <c r="V2294" s="13">
        <f t="shared" si="321"/>
        <v>2.6025732322411975E-2</v>
      </c>
      <c r="W2294" s="13"/>
      <c r="X2294" s="2">
        <v>36082</v>
      </c>
      <c r="Y2294">
        <v>62.3245</v>
      </c>
      <c r="AA2294" s="2">
        <v>36082</v>
      </c>
      <c r="AB2294">
        <v>764.16</v>
      </c>
      <c r="AC2294">
        <f t="shared" si="322"/>
        <v>1.8038421571500818E-2</v>
      </c>
      <c r="AD2294">
        <f t="shared" si="317"/>
        <v>1.7870821571500817E-2</v>
      </c>
      <c r="AE2294">
        <f>Sheet2!$B$17+Sheet2!$B$18*'Portfolio allocation'!K2294</f>
        <v>9.5111153420981958E-3</v>
      </c>
      <c r="AF2294">
        <f t="shared" si="323"/>
        <v>8.3597062294026216E-3</v>
      </c>
      <c r="AH2294" s="2">
        <v>36082</v>
      </c>
      <c r="AI2294">
        <v>4.6070000000000002</v>
      </c>
      <c r="AJ2294">
        <v>4.1900000000000004</v>
      </c>
      <c r="AK2294">
        <v>1.1898</v>
      </c>
      <c r="AR2294" s="3"/>
    </row>
    <row r="2295" spans="1:44" hidden="1" outlineLevel="1" x14ac:dyDescent="0.2">
      <c r="A2295" s="2">
        <v>36083</v>
      </c>
      <c r="B2295">
        <v>33.340000000000003</v>
      </c>
      <c r="E2295" s="2">
        <v>36083</v>
      </c>
      <c r="F2295">
        <v>1047.49</v>
      </c>
      <c r="G2295">
        <f t="shared" si="318"/>
        <v>4.172923731763345E-2</v>
      </c>
      <c r="H2295" s="2">
        <v>36083</v>
      </c>
      <c r="I2295">
        <v>1418.81</v>
      </c>
      <c r="J2295">
        <f t="shared" si="319"/>
        <v>4.1733665205547776E-2</v>
      </c>
      <c r="K2295">
        <f t="shared" si="315"/>
        <v>4.1566065205547779E-2</v>
      </c>
      <c r="L2295">
        <v>8.3653218542301157E-3</v>
      </c>
      <c r="N2295" s="2">
        <v>36083</v>
      </c>
      <c r="O2295">
        <v>26.359400000000001</v>
      </c>
      <c r="Q2295" s="2">
        <v>36083</v>
      </c>
      <c r="R2295">
        <v>27109.79</v>
      </c>
      <c r="S2295" s="8">
        <f t="shared" si="320"/>
        <v>5.2401948453256075E-2</v>
      </c>
      <c r="T2295" s="9">
        <f t="shared" si="316"/>
        <v>5.2234348453256078E-2</v>
      </c>
      <c r="U2295" s="3">
        <f>Sheet1!$B$17+Sheet1!$B$18*'Portfolio allocation'!K2295</f>
        <v>4.8173442312339429E-2</v>
      </c>
      <c r="V2295" s="13">
        <f t="shared" si="321"/>
        <v>4.0609061409166494E-3</v>
      </c>
      <c r="W2295" s="13"/>
      <c r="X2295" s="2">
        <v>36083</v>
      </c>
      <c r="Y2295">
        <v>65.19</v>
      </c>
      <c r="AA2295" s="2">
        <v>36083</v>
      </c>
      <c r="AB2295">
        <v>799.29</v>
      </c>
      <c r="AC2295">
        <f t="shared" si="322"/>
        <v>4.5972047738693567E-2</v>
      </c>
      <c r="AD2295">
        <f t="shared" si="317"/>
        <v>4.5802047738693563E-2</v>
      </c>
      <c r="AE2295">
        <f>Sheet2!$B$17+Sheet2!$B$18*'Portfolio allocation'!K2295</f>
        <v>3.7014992638369951E-2</v>
      </c>
      <c r="AF2295">
        <f t="shared" si="323"/>
        <v>8.7870551003236125E-3</v>
      </c>
      <c r="AH2295" s="2">
        <v>36083</v>
      </c>
      <c r="AI2295">
        <v>4.41</v>
      </c>
      <c r="AJ2295">
        <v>4.25</v>
      </c>
      <c r="AK2295">
        <v>1.2042900000000001</v>
      </c>
      <c r="AR2295" s="3"/>
    </row>
    <row r="2296" spans="1:44" hidden="1" outlineLevel="1" x14ac:dyDescent="0.2">
      <c r="A2296" s="2">
        <v>36084</v>
      </c>
      <c r="B2296">
        <v>34.82</v>
      </c>
      <c r="E2296" s="2">
        <v>36084</v>
      </c>
      <c r="F2296">
        <v>1056.42</v>
      </c>
      <c r="G2296">
        <f t="shared" si="318"/>
        <v>8.5251410514659565E-3</v>
      </c>
      <c r="H2296" s="2">
        <v>36084</v>
      </c>
      <c r="I2296">
        <v>1430.92</v>
      </c>
      <c r="J2296">
        <f t="shared" si="319"/>
        <v>8.5353218542301157E-3</v>
      </c>
      <c r="K2296">
        <f t="shared" si="315"/>
        <v>8.3653218542301157E-3</v>
      </c>
      <c r="L2296">
        <v>5.4923167975846612E-3</v>
      </c>
      <c r="N2296" s="2">
        <v>36084</v>
      </c>
      <c r="O2296">
        <v>26.265599999999999</v>
      </c>
      <c r="Q2296" s="2">
        <v>36084</v>
      </c>
      <c r="R2296">
        <v>27013.37</v>
      </c>
      <c r="S2296" s="8">
        <f t="shared" si="320"/>
        <v>-3.5566487235793032E-3</v>
      </c>
      <c r="T2296" s="9">
        <f t="shared" si="316"/>
        <v>-3.7266487235793032E-3</v>
      </c>
      <c r="U2296" s="3">
        <f>Sheet1!$B$17+Sheet1!$B$18*'Portfolio allocation'!K2296</f>
        <v>1.0084708120976442E-2</v>
      </c>
      <c r="V2296" s="13">
        <f t="shared" si="321"/>
        <v>-1.3811356844555745E-2</v>
      </c>
      <c r="W2296" s="13"/>
      <c r="X2296" s="2">
        <v>36084</v>
      </c>
      <c r="Y2296">
        <v>64.921300000000002</v>
      </c>
      <c r="AA2296" s="2">
        <v>36084</v>
      </c>
      <c r="AB2296">
        <v>796</v>
      </c>
      <c r="AC2296">
        <f t="shared" si="322"/>
        <v>-4.1161530858636608E-3</v>
      </c>
      <c r="AD2296">
        <f t="shared" si="317"/>
        <v>-4.2705530858636606E-3</v>
      </c>
      <c r="AE2296">
        <f>Sheet2!$B$17+Sheet2!$B$18*'Portfolio allocation'!K2296</f>
        <v>7.4920446228083377E-3</v>
      </c>
      <c r="AF2296">
        <f t="shared" si="323"/>
        <v>-1.1762597708671999E-2</v>
      </c>
      <c r="AH2296" s="2">
        <v>36084</v>
      </c>
      <c r="AI2296">
        <v>4.4459999999999997</v>
      </c>
      <c r="AJ2296">
        <v>3.86</v>
      </c>
      <c r="AK2296">
        <v>1.20536</v>
      </c>
      <c r="AR2296" s="3"/>
    </row>
    <row r="2297" spans="1:44" hidden="1" outlineLevel="1" x14ac:dyDescent="0.2">
      <c r="A2297" s="2">
        <v>36087</v>
      </c>
      <c r="B2297">
        <v>33.130000000000003</v>
      </c>
      <c r="E2297" s="2">
        <v>36087</v>
      </c>
      <c r="F2297">
        <v>1062.3900000000001</v>
      </c>
      <c r="G2297">
        <f t="shared" si="318"/>
        <v>5.6511614698699919E-3</v>
      </c>
      <c r="H2297" s="2">
        <v>36087</v>
      </c>
      <c r="I2297">
        <v>1439</v>
      </c>
      <c r="J2297">
        <f t="shared" si="319"/>
        <v>5.6467167975846611E-3</v>
      </c>
      <c r="K2297">
        <f t="shared" si="315"/>
        <v>5.4923167975846612E-3</v>
      </c>
      <c r="L2297">
        <v>1.2955974982625366E-3</v>
      </c>
      <c r="N2297" s="2">
        <v>36087</v>
      </c>
      <c r="O2297">
        <v>25.734400000000001</v>
      </c>
      <c r="Q2297" s="2">
        <v>36087</v>
      </c>
      <c r="R2297">
        <v>26466.99</v>
      </c>
      <c r="S2297" s="8">
        <f t="shared" si="320"/>
        <v>-2.0226280541820518E-2</v>
      </c>
      <c r="T2297" s="9">
        <f t="shared" si="316"/>
        <v>-2.0380680541820517E-2</v>
      </c>
      <c r="U2297" s="3">
        <f>Sheet1!$B$17+Sheet1!$B$18*'Portfolio allocation'!K2297</f>
        <v>6.7887239083618926E-3</v>
      </c>
      <c r="V2297" s="13">
        <f t="shared" si="321"/>
        <v>-2.716940445018241E-2</v>
      </c>
      <c r="W2297" s="13"/>
      <c r="X2297" s="2">
        <v>36087</v>
      </c>
      <c r="Y2297">
        <v>66.563000000000002</v>
      </c>
      <c r="AA2297" s="2">
        <v>36087</v>
      </c>
      <c r="AB2297">
        <v>816.13</v>
      </c>
      <c r="AC2297">
        <f t="shared" si="322"/>
        <v>2.5288944723617979E-2</v>
      </c>
      <c r="AD2297">
        <f t="shared" si="317"/>
        <v>2.513214472361798E-2</v>
      </c>
      <c r="AE2297">
        <f>Sheet2!$B$17+Sheet2!$B$18*'Portfolio allocation'!K2297</f>
        <v>4.9372952294510627E-3</v>
      </c>
      <c r="AF2297">
        <f t="shared" si="323"/>
        <v>2.0194849494166917E-2</v>
      </c>
      <c r="AH2297" s="2">
        <v>36087</v>
      </c>
      <c r="AI2297">
        <v>4.4630000000000001</v>
      </c>
      <c r="AJ2297">
        <v>3.92</v>
      </c>
      <c r="AK2297">
        <v>1.2011499999999999</v>
      </c>
      <c r="AR2297" s="3"/>
    </row>
    <row r="2298" spans="1:44" hidden="1" outlineLevel="1" x14ac:dyDescent="0.2">
      <c r="A2298" s="2">
        <v>36088</v>
      </c>
      <c r="B2298">
        <v>33.11</v>
      </c>
      <c r="E2298" s="2">
        <v>36088</v>
      </c>
      <c r="F2298">
        <v>1063.93</v>
      </c>
      <c r="G2298">
        <f t="shared" si="318"/>
        <v>1.4495618369900765E-3</v>
      </c>
      <c r="H2298" s="2">
        <v>36088</v>
      </c>
      <c r="I2298">
        <v>1441.09</v>
      </c>
      <c r="J2298">
        <f t="shared" si="319"/>
        <v>1.4523974982625365E-3</v>
      </c>
      <c r="K2298">
        <f t="shared" si="315"/>
        <v>1.2955974982625366E-3</v>
      </c>
      <c r="L2298">
        <v>5.5378765184687356E-3</v>
      </c>
      <c r="N2298" s="2">
        <v>36088</v>
      </c>
      <c r="O2298">
        <v>25.0625</v>
      </c>
      <c r="Q2298" s="2">
        <v>36088</v>
      </c>
      <c r="R2298">
        <v>25775.99</v>
      </c>
      <c r="S2298" s="8">
        <f t="shared" si="320"/>
        <v>-2.6107993391012774E-2</v>
      </c>
      <c r="T2298" s="9">
        <f t="shared" si="316"/>
        <v>-2.6264793391012772E-2</v>
      </c>
      <c r="U2298" s="3">
        <f>Sheet1!$B$17+Sheet1!$B$18*'Portfolio allocation'!K2298</f>
        <v>1.9741411691685095E-3</v>
      </c>
      <c r="V2298" s="13">
        <f t="shared" si="321"/>
        <v>-2.8238934560181284E-2</v>
      </c>
      <c r="W2298" s="13"/>
      <c r="X2298" s="2">
        <v>36088</v>
      </c>
      <c r="Y2298">
        <v>65.846599999999995</v>
      </c>
      <c r="AA2298" s="2">
        <v>36088</v>
      </c>
      <c r="AB2298">
        <v>807.34</v>
      </c>
      <c r="AC2298">
        <f t="shared" si="322"/>
        <v>-1.0770342960067625E-2</v>
      </c>
      <c r="AD2298">
        <f t="shared" si="317"/>
        <v>-1.0929542960067625E-2</v>
      </c>
      <c r="AE2298">
        <f>Sheet2!$B$17+Sheet2!$B$18*'Portfolio allocation'!K2298</f>
        <v>1.2054653605010372E-3</v>
      </c>
      <c r="AF2298">
        <f t="shared" si="323"/>
        <v>-1.2135008320568661E-2</v>
      </c>
      <c r="AH2298" s="2">
        <v>36088</v>
      </c>
      <c r="AI2298">
        <v>4.5650000000000004</v>
      </c>
      <c r="AJ2298">
        <v>3.98</v>
      </c>
      <c r="AK2298">
        <v>1.1914800000000001</v>
      </c>
      <c r="AR2298" s="3"/>
    </row>
    <row r="2299" spans="1:44" hidden="1" outlineLevel="1" x14ac:dyDescent="0.2">
      <c r="A2299" s="2">
        <v>36089</v>
      </c>
      <c r="B2299">
        <v>33.21</v>
      </c>
      <c r="E2299" s="2">
        <v>36089</v>
      </c>
      <c r="F2299">
        <v>1069.92</v>
      </c>
      <c r="G2299">
        <f t="shared" si="318"/>
        <v>5.6300696474391732E-3</v>
      </c>
      <c r="H2299" s="2">
        <v>36089</v>
      </c>
      <c r="I2299">
        <v>1449.3</v>
      </c>
      <c r="J2299">
        <f t="shared" si="319"/>
        <v>5.6970765184687355E-3</v>
      </c>
      <c r="K2299">
        <f t="shared" si="315"/>
        <v>5.5378765184687356E-3</v>
      </c>
      <c r="L2299">
        <v>7.8637635824192094E-3</v>
      </c>
      <c r="N2299" s="2">
        <v>36089</v>
      </c>
      <c r="O2299">
        <v>26.609400000000001</v>
      </c>
      <c r="Q2299" s="2">
        <v>36089</v>
      </c>
      <c r="R2299">
        <v>27366.9</v>
      </c>
      <c r="S2299" s="8">
        <f t="shared" si="320"/>
        <v>6.172061674449747E-2</v>
      </c>
      <c r="T2299" s="9">
        <f t="shared" si="316"/>
        <v>6.1561416744497471E-2</v>
      </c>
      <c r="U2299" s="3">
        <f>Sheet1!$B$17+Sheet1!$B$18*'Portfolio allocation'!K2299</f>
        <v>6.8409911747969784E-3</v>
      </c>
      <c r="V2299" s="13">
        <f t="shared" si="321"/>
        <v>5.4720425569700491E-2</v>
      </c>
      <c r="W2299" s="13"/>
      <c r="X2299" s="2">
        <v>36089</v>
      </c>
      <c r="Y2299">
        <v>68.144999999999996</v>
      </c>
      <c r="AA2299" s="2">
        <v>36089</v>
      </c>
      <c r="AB2299">
        <v>835.52</v>
      </c>
      <c r="AC2299">
        <f t="shared" si="322"/>
        <v>3.4904748928580309E-2</v>
      </c>
      <c r="AD2299">
        <f t="shared" si="317"/>
        <v>3.4743948928580307E-2</v>
      </c>
      <c r="AE2299">
        <f>Sheet2!$B$17+Sheet2!$B$18*'Portfolio allocation'!K2299</f>
        <v>4.9778080955947849E-3</v>
      </c>
      <c r="AF2299">
        <f t="shared" si="323"/>
        <v>2.9766140832985521E-2</v>
      </c>
      <c r="AH2299" s="2">
        <v>36089</v>
      </c>
      <c r="AI2299">
        <v>4.5720000000000001</v>
      </c>
      <c r="AJ2299">
        <v>4.0199999999999996</v>
      </c>
      <c r="AK2299">
        <v>1.1870000000000001</v>
      </c>
      <c r="AR2299" s="3"/>
    </row>
    <row r="2300" spans="1:44" hidden="1" outlineLevel="1" x14ac:dyDescent="0.2">
      <c r="A2300" s="2">
        <v>36090</v>
      </c>
      <c r="B2300">
        <v>31.53</v>
      </c>
      <c r="E2300" s="2">
        <v>36090</v>
      </c>
      <c r="F2300">
        <v>1078.48</v>
      </c>
      <c r="G2300">
        <f t="shared" si="318"/>
        <v>8.0005981755644218E-3</v>
      </c>
      <c r="H2300" s="2">
        <v>36090</v>
      </c>
      <c r="I2300">
        <v>1460.93</v>
      </c>
      <c r="J2300">
        <f t="shared" si="319"/>
        <v>8.0245635824192085E-3</v>
      </c>
      <c r="K2300">
        <f t="shared" si="315"/>
        <v>7.8637635824192094E-3</v>
      </c>
      <c r="L2300">
        <v>-7.3967173567523071E-3</v>
      </c>
      <c r="N2300" s="2">
        <v>36090</v>
      </c>
      <c r="O2300">
        <v>27.5</v>
      </c>
      <c r="Q2300" s="2">
        <v>36090</v>
      </c>
      <c r="R2300">
        <v>28282.880000000001</v>
      </c>
      <c r="S2300" s="8">
        <f t="shared" si="320"/>
        <v>3.3470360179633118E-2</v>
      </c>
      <c r="T2300" s="9">
        <f t="shared" si="316"/>
        <v>3.3309560179633116E-2</v>
      </c>
      <c r="U2300" s="3">
        <f>Sheet1!$B$17+Sheet1!$B$18*'Portfolio allocation'!K2300</f>
        <v>9.5093077603779861E-3</v>
      </c>
      <c r="V2300" s="13">
        <f t="shared" si="321"/>
        <v>2.3800252419255132E-2</v>
      </c>
      <c r="W2300" s="13"/>
      <c r="X2300" s="2">
        <v>36090</v>
      </c>
      <c r="Y2300">
        <v>67.727099999999993</v>
      </c>
      <c r="AA2300" s="2">
        <v>36090</v>
      </c>
      <c r="AB2300">
        <v>830.4</v>
      </c>
      <c r="AC2300">
        <f t="shared" si="322"/>
        <v>-6.127920337035575E-3</v>
      </c>
      <c r="AD2300">
        <f t="shared" si="317"/>
        <v>-6.2895203370355746E-3</v>
      </c>
      <c r="AE2300">
        <f>Sheet2!$B$17+Sheet2!$B$18*'Portfolio allocation'!K2300</f>
        <v>7.0460462116052752E-3</v>
      </c>
      <c r="AF2300">
        <f t="shared" si="323"/>
        <v>-1.333556654864085E-2</v>
      </c>
      <c r="AH2300" s="2">
        <v>36090</v>
      </c>
      <c r="AI2300">
        <v>4.6050000000000004</v>
      </c>
      <c r="AJ2300">
        <v>4.04</v>
      </c>
      <c r="AK2300">
        <v>1.1937800000000001</v>
      </c>
      <c r="AR2300" s="3"/>
    </row>
    <row r="2301" spans="1:44" hidden="1" outlineLevel="1" x14ac:dyDescent="0.2">
      <c r="A2301" s="2">
        <v>36091</v>
      </c>
      <c r="B2301">
        <v>32.270000000000003</v>
      </c>
      <c r="E2301" s="2">
        <v>36091</v>
      </c>
      <c r="F2301">
        <v>1070.67</v>
      </c>
      <c r="G2301">
        <f t="shared" si="318"/>
        <v>-7.2416734663600657E-3</v>
      </c>
      <c r="H2301" s="2">
        <v>36091</v>
      </c>
      <c r="I2301">
        <v>1450.36</v>
      </c>
      <c r="J2301">
        <f t="shared" si="319"/>
        <v>-7.2351173567523075E-3</v>
      </c>
      <c r="K2301">
        <f t="shared" si="315"/>
        <v>-7.3967173567523071E-3</v>
      </c>
      <c r="L2301">
        <v>1.3816441380070283E-3</v>
      </c>
      <c r="N2301" s="2">
        <v>36091</v>
      </c>
      <c r="O2301">
        <v>26.593800000000002</v>
      </c>
      <c r="Q2301" s="2">
        <v>36091</v>
      </c>
      <c r="R2301">
        <v>27350.84</v>
      </c>
      <c r="S2301" s="8">
        <f t="shared" si="320"/>
        <v>-3.2954211169442416E-2</v>
      </c>
      <c r="T2301" s="9">
        <f t="shared" si="316"/>
        <v>-3.3115811169442413E-2</v>
      </c>
      <c r="U2301" s="3">
        <f>Sheet1!$B$17+Sheet1!$B$18*'Portfolio allocation'!K2301</f>
        <v>-7.9979027250582282E-3</v>
      </c>
      <c r="V2301" s="13">
        <f t="shared" si="321"/>
        <v>-2.5117908444384184E-2</v>
      </c>
      <c r="W2301" s="13"/>
      <c r="X2301" s="2">
        <v>36091</v>
      </c>
      <c r="Y2301">
        <v>67.607699999999994</v>
      </c>
      <c r="AA2301" s="2">
        <v>36091</v>
      </c>
      <c r="AB2301">
        <v>828.94</v>
      </c>
      <c r="AC2301">
        <f t="shared" si="322"/>
        <v>-1.7581888246627209E-3</v>
      </c>
      <c r="AD2301">
        <f t="shared" si="317"/>
        <v>-1.9209888246627209E-3</v>
      </c>
      <c r="AE2301">
        <f>Sheet2!$B$17+Sheet2!$B$18*'Portfolio allocation'!K2301</f>
        <v>-6.5239627695866708E-3</v>
      </c>
      <c r="AF2301">
        <f t="shared" si="323"/>
        <v>4.6029739449239496E-3</v>
      </c>
      <c r="AH2301" s="2">
        <v>36091</v>
      </c>
      <c r="AI2301">
        <v>4.6909999999999998</v>
      </c>
      <c r="AJ2301">
        <v>4.07</v>
      </c>
      <c r="AK2301">
        <v>1.19638</v>
      </c>
      <c r="AR2301" s="3"/>
    </row>
    <row r="2302" spans="1:44" hidden="1" outlineLevel="1" x14ac:dyDescent="0.2">
      <c r="A2302" s="2">
        <v>36094</v>
      </c>
      <c r="B2302">
        <v>32.380000000000003</v>
      </c>
      <c r="E2302" s="2">
        <v>36094</v>
      </c>
      <c r="F2302">
        <v>1072.32</v>
      </c>
      <c r="G2302">
        <f t="shared" si="318"/>
        <v>1.5410910924933408E-3</v>
      </c>
      <c r="H2302" s="2">
        <v>36094</v>
      </c>
      <c r="I2302">
        <v>1452.6</v>
      </c>
      <c r="J2302">
        <f t="shared" si="319"/>
        <v>1.5444441380070284E-3</v>
      </c>
      <c r="K2302">
        <f t="shared" si="315"/>
        <v>1.3816441380070283E-3</v>
      </c>
      <c r="L2302">
        <v>-6.6776604158059983E-3</v>
      </c>
      <c r="N2302" s="2">
        <v>36094</v>
      </c>
      <c r="O2302">
        <v>26.765599999999999</v>
      </c>
      <c r="Q2302" s="2">
        <v>36094</v>
      </c>
      <c r="R2302">
        <v>27527.599999999999</v>
      </c>
      <c r="S2302" s="8">
        <f t="shared" si="320"/>
        <v>6.4626899941646609E-3</v>
      </c>
      <c r="T2302" s="9">
        <f t="shared" si="316"/>
        <v>6.2998899941646607E-3</v>
      </c>
      <c r="U2302" s="3">
        <f>Sheet1!$B$17+Sheet1!$B$18*'Portfolio allocation'!K2302</f>
        <v>2.0728560549952407E-3</v>
      </c>
      <c r="V2302" s="13">
        <f t="shared" si="321"/>
        <v>4.22703393916942E-3</v>
      </c>
      <c r="W2302" s="13"/>
      <c r="X2302" s="2">
        <v>36094</v>
      </c>
      <c r="Y2302">
        <v>68.324100000000001</v>
      </c>
      <c r="AA2302" s="2">
        <v>36094</v>
      </c>
      <c r="AB2302">
        <v>837.72</v>
      </c>
      <c r="AC2302">
        <f t="shared" si="322"/>
        <v>1.059184018143644E-2</v>
      </c>
      <c r="AD2302">
        <f t="shared" si="317"/>
        <v>1.042664018143644E-2</v>
      </c>
      <c r="AE2302">
        <f>Sheet2!$B$17+Sheet2!$B$18*'Portfolio allocation'!K2302</f>
        <v>1.2819802278101621E-3</v>
      </c>
      <c r="AF2302">
        <f t="shared" si="323"/>
        <v>9.1446599536262781E-3</v>
      </c>
      <c r="AH2302" s="2">
        <v>36094</v>
      </c>
      <c r="AI2302">
        <v>4.6669999999999998</v>
      </c>
      <c r="AJ2302">
        <v>4.13</v>
      </c>
      <c r="AK2302">
        <v>1.1894199999999999</v>
      </c>
      <c r="AR2302" s="3"/>
    </row>
    <row r="2303" spans="1:44" hidden="1" outlineLevel="1" x14ac:dyDescent="0.2">
      <c r="A2303" s="2">
        <v>36095</v>
      </c>
      <c r="B2303">
        <v>32.950000000000003</v>
      </c>
      <c r="E2303" s="2">
        <v>36095</v>
      </c>
      <c r="F2303">
        <v>1065.3399999999999</v>
      </c>
      <c r="G2303">
        <f t="shared" si="318"/>
        <v>-6.50925096985977E-3</v>
      </c>
      <c r="H2303" s="2">
        <v>36095</v>
      </c>
      <c r="I2303">
        <v>1443.14</v>
      </c>
      <c r="J2303">
        <f t="shared" si="319"/>
        <v>-6.5124604158059984E-3</v>
      </c>
      <c r="K2303">
        <f t="shared" si="315"/>
        <v>-6.6776604158059983E-3</v>
      </c>
      <c r="L2303">
        <v>2.6170631927602112E-3</v>
      </c>
      <c r="N2303" s="2">
        <v>36095</v>
      </c>
      <c r="O2303">
        <v>26.359400000000001</v>
      </c>
      <c r="Q2303" s="2">
        <v>36095</v>
      </c>
      <c r="R2303">
        <v>27109.79</v>
      </c>
      <c r="S2303" s="8">
        <f t="shared" si="320"/>
        <v>-1.5177857859021371E-2</v>
      </c>
      <c r="T2303" s="9">
        <f t="shared" si="316"/>
        <v>-1.5343057859021372E-2</v>
      </c>
      <c r="U2303" s="3">
        <f>Sheet1!$B$17+Sheet1!$B$18*'Portfolio allocation'!K2303</f>
        <v>-7.1729823790783378E-3</v>
      </c>
      <c r="V2303" s="13">
        <f t="shared" si="321"/>
        <v>-8.1700754799430338E-3</v>
      </c>
      <c r="W2303" s="13"/>
      <c r="X2303" s="2">
        <v>36095</v>
      </c>
      <c r="Y2303">
        <v>68.950900000000004</v>
      </c>
      <c r="AA2303" s="2">
        <v>36095</v>
      </c>
      <c r="AB2303">
        <v>845.4</v>
      </c>
      <c r="AC2303">
        <f t="shared" si="322"/>
        <v>9.1677410113164548E-3</v>
      </c>
      <c r="AD2303">
        <f t="shared" si="317"/>
        <v>9.0061410113164552E-3</v>
      </c>
      <c r="AE2303">
        <f>Sheet2!$B$17+Sheet2!$B$18*'Portfolio allocation'!K2303</f>
        <v>-5.8845589928955052E-3</v>
      </c>
      <c r="AF2303">
        <f t="shared" si="323"/>
        <v>1.489070000421196E-2</v>
      </c>
      <c r="AH2303" s="2">
        <v>36095</v>
      </c>
      <c r="AI2303">
        <v>4.5979999999999999</v>
      </c>
      <c r="AJ2303">
        <v>4.04</v>
      </c>
      <c r="AK2303">
        <v>1.1797</v>
      </c>
      <c r="AR2303" s="3"/>
    </row>
    <row r="2304" spans="1:44" hidden="1" outlineLevel="1" x14ac:dyDescent="0.2">
      <c r="A2304" s="2">
        <v>36096</v>
      </c>
      <c r="B2304">
        <v>32.42</v>
      </c>
      <c r="E2304" s="2">
        <v>36096</v>
      </c>
      <c r="F2304">
        <v>1068.0899999999999</v>
      </c>
      <c r="G2304">
        <f t="shared" si="318"/>
        <v>2.5813355360730927E-3</v>
      </c>
      <c r="H2304" s="2">
        <v>36096</v>
      </c>
      <c r="I2304">
        <v>1447.15</v>
      </c>
      <c r="J2304">
        <f t="shared" si="319"/>
        <v>2.7786631927602112E-3</v>
      </c>
      <c r="K2304">
        <f t="shared" si="315"/>
        <v>2.6170631927602112E-3</v>
      </c>
      <c r="L2304">
        <v>1.6670285720208584E-2</v>
      </c>
      <c r="N2304" s="2">
        <v>36096</v>
      </c>
      <c r="O2304">
        <v>26.421900000000001</v>
      </c>
      <c r="Q2304" s="2">
        <v>36096</v>
      </c>
      <c r="R2304">
        <v>27174.07</v>
      </c>
      <c r="S2304" s="8">
        <f t="shared" si="320"/>
        <v>2.3710991490526467E-3</v>
      </c>
      <c r="T2304" s="9">
        <f t="shared" si="316"/>
        <v>2.2094991490526467E-3</v>
      </c>
      <c r="U2304" s="3">
        <f>Sheet1!$B$17+Sheet1!$B$18*'Portfolio allocation'!K2304</f>
        <v>3.4901601042906117E-3</v>
      </c>
      <c r="V2304" s="13">
        <f t="shared" si="321"/>
        <v>-1.280660955237965E-3</v>
      </c>
      <c r="W2304" s="13"/>
      <c r="X2304" s="2">
        <v>36096</v>
      </c>
      <c r="Y2304">
        <v>69.816500000000005</v>
      </c>
      <c r="AA2304" s="2">
        <v>36096</v>
      </c>
      <c r="AB2304">
        <v>856.02</v>
      </c>
      <c r="AC2304">
        <f t="shared" si="322"/>
        <v>1.2562100780695529E-2</v>
      </c>
      <c r="AD2304">
        <f t="shared" si="317"/>
        <v>1.2399300780695529E-2</v>
      </c>
      <c r="AE2304">
        <f>Sheet2!$B$17+Sheet2!$B$18*'Portfolio allocation'!K2304</f>
        <v>2.3805463696873722E-3</v>
      </c>
      <c r="AF2304">
        <f t="shared" si="323"/>
        <v>1.0018754411008158E-2</v>
      </c>
      <c r="AH2304" s="2">
        <v>36096</v>
      </c>
      <c r="AI2304">
        <v>4.5609999999999999</v>
      </c>
      <c r="AJ2304">
        <v>4.07</v>
      </c>
      <c r="AK2304">
        <v>1.1805699999999999</v>
      </c>
      <c r="AR2304" s="3"/>
    </row>
    <row r="2305" spans="1:44" hidden="1" outlineLevel="1" x14ac:dyDescent="0.2">
      <c r="A2305" s="2">
        <v>36097</v>
      </c>
      <c r="B2305">
        <v>29.5</v>
      </c>
      <c r="E2305" s="2">
        <v>36097</v>
      </c>
      <c r="F2305">
        <v>1085.93</v>
      </c>
      <c r="G2305">
        <f t="shared" si="318"/>
        <v>1.6702712318250379E-2</v>
      </c>
      <c r="H2305" s="2">
        <v>36097</v>
      </c>
      <c r="I2305">
        <v>1471.51</v>
      </c>
      <c r="J2305">
        <f t="shared" si="319"/>
        <v>1.6833085720208585E-2</v>
      </c>
      <c r="K2305">
        <f t="shared" si="315"/>
        <v>1.6670285720208584E-2</v>
      </c>
      <c r="L2305">
        <v>1.1573043722434869E-2</v>
      </c>
      <c r="N2305" s="2">
        <v>36097</v>
      </c>
      <c r="O2305">
        <v>26.656300000000002</v>
      </c>
      <c r="Q2305" s="2">
        <v>36097</v>
      </c>
      <c r="R2305">
        <v>27415.11</v>
      </c>
      <c r="S2305" s="8">
        <f t="shared" si="320"/>
        <v>8.8702207656048415E-3</v>
      </c>
      <c r="T2305" s="9">
        <f t="shared" si="316"/>
        <v>8.7074207656048421E-3</v>
      </c>
      <c r="U2305" s="3">
        <f>Sheet1!$B$17+Sheet1!$B$18*'Portfolio allocation'!K2305</f>
        <v>1.9612373143801119E-2</v>
      </c>
      <c r="V2305" s="13">
        <f t="shared" si="321"/>
        <v>-1.0904952378196277E-2</v>
      </c>
      <c r="W2305" s="13"/>
      <c r="X2305" s="2">
        <v>36097</v>
      </c>
      <c r="Y2305">
        <v>71.040300000000002</v>
      </c>
      <c r="AA2305" s="2">
        <v>36097</v>
      </c>
      <c r="AB2305">
        <v>871.02</v>
      </c>
      <c r="AC2305">
        <f t="shared" si="322"/>
        <v>1.7522955071143098E-2</v>
      </c>
      <c r="AD2305">
        <f t="shared" si="317"/>
        <v>1.7359755071143099E-2</v>
      </c>
      <c r="AE2305">
        <f>Sheet2!$B$17+Sheet2!$B$18*'Portfolio allocation'!K2305</f>
        <v>1.4877030371227401E-2</v>
      </c>
      <c r="AF2305">
        <f t="shared" si="323"/>
        <v>2.4827246999156987E-3</v>
      </c>
      <c r="AH2305" s="2">
        <v>36097</v>
      </c>
      <c r="AI2305">
        <v>4.4989999999999997</v>
      </c>
      <c r="AJ2305">
        <v>4.08</v>
      </c>
      <c r="AK2305">
        <v>1.1854100000000001</v>
      </c>
      <c r="AR2305" s="3"/>
    </row>
    <row r="2306" spans="1:44" hidden="1" outlineLevel="1" x14ac:dyDescent="0.2">
      <c r="A2306" s="2">
        <v>36098</v>
      </c>
      <c r="B2306">
        <v>28.05</v>
      </c>
      <c r="E2306" s="2">
        <v>36098</v>
      </c>
      <c r="F2306">
        <v>1098.67</v>
      </c>
      <c r="G2306">
        <f t="shared" si="318"/>
        <v>1.1731879587081995E-2</v>
      </c>
      <c r="H2306" s="2">
        <v>36098</v>
      </c>
      <c r="I2306">
        <v>1488.78</v>
      </c>
      <c r="J2306">
        <f t="shared" si="319"/>
        <v>1.1736243722434869E-2</v>
      </c>
      <c r="K2306">
        <f t="shared" si="315"/>
        <v>1.1573043722434869E-2</v>
      </c>
      <c r="L2306">
        <v>1.1607541734843276E-2</v>
      </c>
      <c r="N2306" s="2">
        <v>36098</v>
      </c>
      <c r="O2306">
        <v>26.468699999999998</v>
      </c>
      <c r="Q2306" s="2">
        <v>36098</v>
      </c>
      <c r="R2306">
        <v>27222.28</v>
      </c>
      <c r="S2306" s="8">
        <f t="shared" si="320"/>
        <v>-7.0337124308457177E-3</v>
      </c>
      <c r="T2306" s="9">
        <f t="shared" si="316"/>
        <v>-7.1969124308457174E-3</v>
      </c>
      <c r="U2306" s="3">
        <f>Sheet1!$B$17+Sheet1!$B$18*'Portfolio allocation'!K2306</f>
        <v>1.3764687942663903E-2</v>
      </c>
      <c r="V2306" s="13">
        <f t="shared" si="321"/>
        <v>-2.0961600373509619E-2</v>
      </c>
      <c r="W2306" s="13"/>
      <c r="X2306" s="2">
        <v>36098</v>
      </c>
      <c r="Y2306">
        <v>70.921000000000006</v>
      </c>
      <c r="AA2306" s="2">
        <v>36098</v>
      </c>
      <c r="AB2306">
        <v>869.56</v>
      </c>
      <c r="AC2306">
        <f t="shared" si="322"/>
        <v>-1.6761957245529091E-3</v>
      </c>
      <c r="AD2306">
        <f t="shared" si="317"/>
        <v>-1.843395724552909E-3</v>
      </c>
      <c r="AE2306">
        <f>Sheet2!$B$17+Sheet2!$B$18*'Portfolio allocation'!K2306</f>
        <v>1.0344432744402327E-2</v>
      </c>
      <c r="AF2306">
        <f t="shared" si="323"/>
        <v>-1.2187828468955235E-2</v>
      </c>
      <c r="AH2306" s="2">
        <v>36098</v>
      </c>
      <c r="AI2306">
        <v>4.6050000000000004</v>
      </c>
      <c r="AJ2306">
        <v>4.18</v>
      </c>
      <c r="AK2306">
        <v>1.18083</v>
      </c>
      <c r="AR2306" s="3"/>
    </row>
    <row r="2307" spans="1:44" hidden="1" outlineLevel="1" x14ac:dyDescent="0.2">
      <c r="A2307" s="2">
        <v>36101</v>
      </c>
      <c r="B2307">
        <v>27.26</v>
      </c>
      <c r="E2307" s="2">
        <v>36101</v>
      </c>
      <c r="F2307">
        <v>1111.5999999999999</v>
      </c>
      <c r="G2307">
        <f t="shared" si="318"/>
        <v>1.1768774973376805E-2</v>
      </c>
      <c r="H2307" s="2">
        <v>36101</v>
      </c>
      <c r="I2307">
        <v>1506.31</v>
      </c>
      <c r="J2307">
        <f t="shared" si="319"/>
        <v>1.1774741734843275E-2</v>
      </c>
      <c r="K2307">
        <f t="shared" si="315"/>
        <v>1.1607541734843276E-2</v>
      </c>
      <c r="L2307">
        <v>-8.3043523046390396E-4</v>
      </c>
      <c r="N2307" s="2">
        <v>36101</v>
      </c>
      <c r="O2307">
        <v>26.453099999999999</v>
      </c>
      <c r="Q2307" s="2">
        <v>36101</v>
      </c>
      <c r="R2307">
        <v>27206.21</v>
      </c>
      <c r="S2307" s="8">
        <f t="shared" si="320"/>
        <v>-5.9032527767699516E-4</v>
      </c>
      <c r="T2307" s="9">
        <f t="shared" si="316"/>
        <v>-7.5752527767699511E-4</v>
      </c>
      <c r="U2307" s="3">
        <f>Sheet1!$B$17+Sheet1!$B$18*'Portfolio allocation'!K2307</f>
        <v>1.3804264936794729E-2</v>
      </c>
      <c r="V2307" s="13">
        <f t="shared" si="321"/>
        <v>-1.4561790214471723E-2</v>
      </c>
      <c r="W2307" s="13"/>
      <c r="X2307" s="2">
        <v>36101</v>
      </c>
      <c r="Y2307">
        <v>70.8613</v>
      </c>
      <c r="AA2307" s="2">
        <v>36101</v>
      </c>
      <c r="AB2307">
        <v>868.83</v>
      </c>
      <c r="AC2307">
        <f t="shared" si="322"/>
        <v>-8.3950503703011936E-4</v>
      </c>
      <c r="AD2307">
        <f t="shared" si="317"/>
        <v>-1.0127050370301195E-3</v>
      </c>
      <c r="AE2307">
        <f>Sheet2!$B$17+Sheet2!$B$18*'Portfolio allocation'!K2307</f>
        <v>1.037510925715978E-2</v>
      </c>
      <c r="AF2307">
        <f t="shared" si="323"/>
        <v>-1.1387814294189899E-2</v>
      </c>
      <c r="AH2307" s="2">
        <v>36101</v>
      </c>
      <c r="AI2307">
        <v>4.7640000000000002</v>
      </c>
      <c r="AJ2307">
        <v>4.33</v>
      </c>
      <c r="AK2307">
        <v>1.1852199999999999</v>
      </c>
      <c r="AR2307" s="3"/>
    </row>
    <row r="2308" spans="1:44" hidden="1" outlineLevel="1" x14ac:dyDescent="0.2">
      <c r="A2308" s="2">
        <v>36102</v>
      </c>
      <c r="B2308">
        <v>27.76</v>
      </c>
      <c r="E2308" s="2">
        <v>36102</v>
      </c>
      <c r="F2308">
        <v>1110.8399999999999</v>
      </c>
      <c r="G2308">
        <f t="shared" si="318"/>
        <v>-6.8369917236410505E-4</v>
      </c>
      <c r="H2308" s="2">
        <v>36102</v>
      </c>
      <c r="I2308">
        <v>1505.32</v>
      </c>
      <c r="J2308">
        <f t="shared" si="319"/>
        <v>-6.5723523046390397E-4</v>
      </c>
      <c r="K2308">
        <f t="shared" ref="K2308:K2371" si="324">J2308-(AJ2307/25000)</f>
        <v>-8.3043523046390396E-4</v>
      </c>
      <c r="L2308">
        <v>7.0212835649564442E-3</v>
      </c>
      <c r="N2308" s="2">
        <v>36102</v>
      </c>
      <c r="O2308">
        <v>26.296900000000001</v>
      </c>
      <c r="Q2308" s="2">
        <v>36102</v>
      </c>
      <c r="R2308">
        <v>27045.51</v>
      </c>
      <c r="S2308" s="8">
        <f t="shared" si="320"/>
        <v>-5.9067396745081657E-3</v>
      </c>
      <c r="T2308" s="9">
        <f t="shared" ref="T2308:T2371" si="325">S2308-(AJ2307/100/250)</f>
        <v>-6.0799396745081658E-3</v>
      </c>
      <c r="U2308" s="3">
        <f>Sheet1!$B$17+Sheet1!$B$18*'Portfolio allocation'!K2308</f>
        <v>-4.6489745806107304E-4</v>
      </c>
      <c r="V2308" s="13">
        <f t="shared" si="321"/>
        <v>-5.6150422164470927E-3</v>
      </c>
      <c r="W2308" s="13"/>
      <c r="X2308" s="2">
        <v>36102</v>
      </c>
      <c r="Y2308">
        <v>70.383700000000005</v>
      </c>
      <c r="AA2308" s="2">
        <v>36102</v>
      </c>
      <c r="AB2308">
        <v>862.97</v>
      </c>
      <c r="AC2308">
        <f t="shared" si="322"/>
        <v>-6.7447026460872861E-3</v>
      </c>
      <c r="AD2308">
        <f t="shared" ref="AD2308:AD2371" si="326">AC2308-AJ2308/25000</f>
        <v>-6.9179026460872862E-3</v>
      </c>
      <c r="AE2308">
        <f>Sheet2!$B$17+Sheet2!$B$18*'Portfolio allocation'!K2308</f>
        <v>-6.8505718188300972E-4</v>
      </c>
      <c r="AF2308">
        <f t="shared" si="323"/>
        <v>-6.2328454642042765E-3</v>
      </c>
      <c r="AH2308" s="2">
        <v>36102</v>
      </c>
      <c r="AI2308">
        <v>4.7359999999999998</v>
      </c>
      <c r="AJ2308">
        <v>4.33</v>
      </c>
      <c r="AK2308">
        <v>1.17933</v>
      </c>
      <c r="AR2308" s="3"/>
    </row>
    <row r="2309" spans="1:44" hidden="1" outlineLevel="1" x14ac:dyDescent="0.2">
      <c r="A2309" s="2">
        <v>36103</v>
      </c>
      <c r="B2309">
        <v>27.37</v>
      </c>
      <c r="E2309" s="2">
        <v>36103</v>
      </c>
      <c r="F2309">
        <v>1118.67</v>
      </c>
      <c r="G2309">
        <f t="shared" ref="G2309:G2372" si="327">(F2309/F2308)-1</f>
        <v>7.0487198876527657E-3</v>
      </c>
      <c r="H2309" s="2">
        <v>36103</v>
      </c>
      <c r="I2309">
        <v>1516.15</v>
      </c>
      <c r="J2309">
        <f t="shared" ref="J2309:J2372" si="328">(I2309/I2308)-1</f>
        <v>7.1944835649564443E-3</v>
      </c>
      <c r="K2309">
        <f t="shared" si="324"/>
        <v>7.0212835649564442E-3</v>
      </c>
      <c r="L2309">
        <v>1.3474602671239589E-2</v>
      </c>
      <c r="N2309" s="2">
        <v>36103</v>
      </c>
      <c r="O2309">
        <v>26.375</v>
      </c>
      <c r="Q2309" s="2">
        <v>36103</v>
      </c>
      <c r="R2309">
        <v>27125.86</v>
      </c>
      <c r="S2309" s="8">
        <f t="shared" ref="S2309:S2372" si="329">R2309/R2308-1</f>
        <v>2.9709182781172405E-3</v>
      </c>
      <c r="T2309" s="9">
        <f t="shared" si="325"/>
        <v>2.7977182781172404E-3</v>
      </c>
      <c r="U2309" s="3">
        <f>Sheet1!$B$17+Sheet1!$B$18*'Portfolio allocation'!K2309</f>
        <v>8.5427933330616893E-3</v>
      </c>
      <c r="V2309" s="13">
        <f t="shared" ref="V2309:V2372" si="330">T2309-U2309</f>
        <v>-5.7450750549444488E-3</v>
      </c>
      <c r="W2309" s="13"/>
      <c r="X2309" s="2">
        <v>36103</v>
      </c>
      <c r="Y2309">
        <v>70.622500000000002</v>
      </c>
      <c r="AA2309" s="2">
        <v>36103</v>
      </c>
      <c r="AB2309">
        <v>865.9</v>
      </c>
      <c r="AC2309">
        <f t="shared" ref="AC2309:AC2372" si="331">AB2309/AB2308-1</f>
        <v>3.3952512833586024E-3</v>
      </c>
      <c r="AD2309">
        <f t="shared" si="326"/>
        <v>3.2168512833586024E-3</v>
      </c>
      <c r="AE2309">
        <f>Sheet2!$B$17+Sheet2!$B$18*'Portfolio allocation'!K2309</f>
        <v>6.2968914864682092E-3</v>
      </c>
      <c r="AF2309">
        <f t="shared" ref="AF2309:AF2372" si="332">AD2309-AE2309</f>
        <v>-3.0800402031096069E-3</v>
      </c>
      <c r="AH2309" s="2">
        <v>36103</v>
      </c>
      <c r="AI2309">
        <v>4.883</v>
      </c>
      <c r="AJ2309">
        <v>4.46</v>
      </c>
      <c r="AK2309">
        <v>1.1720200000000001</v>
      </c>
      <c r="AR2309" s="3"/>
    </row>
    <row r="2310" spans="1:44" hidden="1" outlineLevel="1" x14ac:dyDescent="0.2">
      <c r="A2310" s="2">
        <v>36104</v>
      </c>
      <c r="B2310">
        <v>26.01</v>
      </c>
      <c r="E2310" s="2">
        <v>36104</v>
      </c>
      <c r="F2310">
        <v>1133.8499999999999</v>
      </c>
      <c r="G2310">
        <f t="shared" si="327"/>
        <v>1.3569685430019351E-2</v>
      </c>
      <c r="H2310" s="2">
        <v>36104</v>
      </c>
      <c r="I2310">
        <v>1536.85</v>
      </c>
      <c r="J2310">
        <f t="shared" si="328"/>
        <v>1.3653002671239589E-2</v>
      </c>
      <c r="K2310">
        <f t="shared" si="324"/>
        <v>1.3474602671239589E-2</v>
      </c>
      <c r="L2310">
        <v>6.2280136512998718E-3</v>
      </c>
      <c r="N2310" s="2">
        <v>36104</v>
      </c>
      <c r="O2310">
        <v>26.593800000000002</v>
      </c>
      <c r="Q2310" s="2">
        <v>36104</v>
      </c>
      <c r="R2310">
        <v>27350.84</v>
      </c>
      <c r="S2310" s="8">
        <f t="shared" si="329"/>
        <v>8.2939305887443915E-3</v>
      </c>
      <c r="T2310" s="9">
        <f t="shared" si="325"/>
        <v>8.1155305887443911E-3</v>
      </c>
      <c r="U2310" s="3">
        <f>Sheet1!$B$17+Sheet1!$B$18*'Portfolio allocation'!K2310</f>
        <v>1.5946204560645171E-2</v>
      </c>
      <c r="V2310" s="13">
        <f t="shared" si="330"/>
        <v>-7.8306739719007801E-3</v>
      </c>
      <c r="W2310" s="13"/>
      <c r="X2310" s="2">
        <v>36104</v>
      </c>
      <c r="Y2310">
        <v>71.159700000000001</v>
      </c>
      <c r="AA2310" s="2">
        <v>36104</v>
      </c>
      <c r="AB2310">
        <v>872.49</v>
      </c>
      <c r="AC2310">
        <f t="shared" si="331"/>
        <v>7.610578588751693E-3</v>
      </c>
      <c r="AD2310">
        <f t="shared" si="326"/>
        <v>7.4293785887516927E-3</v>
      </c>
      <c r="AE2310">
        <f>Sheet2!$B$17+Sheet2!$B$18*'Portfolio allocation'!K2310</f>
        <v>1.2035347474835905E-2</v>
      </c>
      <c r="AF2310">
        <f t="shared" si="332"/>
        <v>-4.6059688860842123E-3</v>
      </c>
      <c r="AH2310" s="2">
        <v>36104</v>
      </c>
      <c r="AI2310">
        <v>4.8380000000000001</v>
      </c>
      <c r="AJ2310">
        <v>4.53</v>
      </c>
      <c r="AK2310">
        <v>1.1799200000000001</v>
      </c>
      <c r="AR2310" s="3"/>
    </row>
    <row r="2311" spans="1:44" hidden="1" outlineLevel="1" x14ac:dyDescent="0.2">
      <c r="A2311" s="2">
        <v>36105</v>
      </c>
      <c r="B2311">
        <v>25.7</v>
      </c>
      <c r="E2311" s="2">
        <v>36105</v>
      </c>
      <c r="F2311">
        <v>1141.01</v>
      </c>
      <c r="G2311">
        <f t="shared" si="327"/>
        <v>6.3147682674076222E-3</v>
      </c>
      <c r="H2311" s="2">
        <v>36105</v>
      </c>
      <c r="I2311">
        <v>1546.7</v>
      </c>
      <c r="J2311">
        <f t="shared" si="328"/>
        <v>6.4092136512998721E-3</v>
      </c>
      <c r="K2311">
        <f t="shared" si="324"/>
        <v>6.2280136512998718E-3</v>
      </c>
      <c r="L2311">
        <v>-9.5022095558285804E-3</v>
      </c>
      <c r="N2311" s="2">
        <v>36105</v>
      </c>
      <c r="O2311">
        <v>27.328099999999999</v>
      </c>
      <c r="Q2311" s="2">
        <v>36105</v>
      </c>
      <c r="R2311">
        <v>28106.12</v>
      </c>
      <c r="S2311" s="8">
        <f t="shared" si="329"/>
        <v>2.7614508366105017E-2</v>
      </c>
      <c r="T2311" s="9">
        <f t="shared" si="325"/>
        <v>2.7433308366105018E-2</v>
      </c>
      <c r="U2311" s="3">
        <f>Sheet1!$B$17+Sheet1!$B$18*'Portfolio allocation'!K2311</f>
        <v>7.632733983981739E-3</v>
      </c>
      <c r="V2311" s="13">
        <f t="shared" si="330"/>
        <v>1.9800574382123279E-2</v>
      </c>
      <c r="W2311" s="13"/>
      <c r="X2311" s="2">
        <v>36105</v>
      </c>
      <c r="Y2311">
        <v>71.607500000000002</v>
      </c>
      <c r="AA2311" s="2">
        <v>36105</v>
      </c>
      <c r="AB2311">
        <v>879.26</v>
      </c>
      <c r="AC2311">
        <f t="shared" si="331"/>
        <v>7.7594012538826362E-3</v>
      </c>
      <c r="AD2311">
        <f t="shared" si="326"/>
        <v>7.5738012538826361E-3</v>
      </c>
      <c r="AE2311">
        <f>Sheet2!$B$17+Sheet2!$B$18*'Portfolio allocation'!K2311</f>
        <v>5.591495641098905E-3</v>
      </c>
      <c r="AF2311">
        <f t="shared" si="332"/>
        <v>1.9823056127837311E-3</v>
      </c>
      <c r="AH2311" s="2">
        <v>36105</v>
      </c>
      <c r="AI2311">
        <v>4.9139999999999997</v>
      </c>
      <c r="AJ2311">
        <v>4.6399999999999997</v>
      </c>
      <c r="AK2311">
        <v>1.1769400000000001</v>
      </c>
      <c r="AR2311" s="3"/>
    </row>
    <row r="2312" spans="1:44" hidden="1" outlineLevel="1" x14ac:dyDescent="0.2">
      <c r="A2312" s="2">
        <v>36108</v>
      </c>
      <c r="B2312">
        <v>28.09</v>
      </c>
      <c r="E2312" s="2">
        <v>36108</v>
      </c>
      <c r="F2312">
        <v>1130.2</v>
      </c>
      <c r="G2312">
        <f t="shared" si="327"/>
        <v>-9.4740624534402906E-3</v>
      </c>
      <c r="H2312" s="2">
        <v>36108</v>
      </c>
      <c r="I2312">
        <v>1532.29</v>
      </c>
      <c r="J2312">
        <f t="shared" si="328"/>
        <v>-9.3166095558285811E-3</v>
      </c>
      <c r="K2312">
        <f t="shared" si="324"/>
        <v>-9.5022095558285804E-3</v>
      </c>
      <c r="L2312">
        <v>-1.7283046055249734E-3</v>
      </c>
      <c r="N2312" s="2">
        <v>36108</v>
      </c>
      <c r="O2312">
        <v>27.671900000000001</v>
      </c>
      <c r="Q2312" s="2">
        <v>36108</v>
      </c>
      <c r="R2312">
        <v>28459.65</v>
      </c>
      <c r="S2312" s="8">
        <f t="shared" si="329"/>
        <v>1.2578399295242626E-2</v>
      </c>
      <c r="T2312" s="9">
        <f t="shared" si="325"/>
        <v>1.2392799295242627E-2</v>
      </c>
      <c r="U2312" s="3">
        <f>Sheet1!$B$17+Sheet1!$B$18*'Portfolio allocation'!K2312</f>
        <v>-1.0413376736106891E-2</v>
      </c>
      <c r="V2312" s="13">
        <f t="shared" si="330"/>
        <v>2.2806176031349518E-2</v>
      </c>
      <c r="W2312" s="13"/>
      <c r="X2312" s="2">
        <v>36108</v>
      </c>
      <c r="Y2312">
        <v>72.293999999999997</v>
      </c>
      <c r="AA2312" s="2">
        <v>36108</v>
      </c>
      <c r="AB2312">
        <v>887.69</v>
      </c>
      <c r="AC2312">
        <f t="shared" si="331"/>
        <v>9.5876077610719257E-3</v>
      </c>
      <c r="AD2312">
        <f t="shared" si="326"/>
        <v>9.4060077610719252E-3</v>
      </c>
      <c r="AE2312">
        <f>Sheet2!$B$17+Sheet2!$B$18*'Portfolio allocation'!K2312</f>
        <v>-8.396220148969482E-3</v>
      </c>
      <c r="AF2312">
        <f t="shared" si="332"/>
        <v>1.7802227910041407E-2</v>
      </c>
      <c r="AH2312" s="2">
        <v>36108</v>
      </c>
      <c r="AI2312">
        <v>4.8680000000000003</v>
      </c>
      <c r="AJ2312">
        <v>4.54</v>
      </c>
      <c r="AK2312">
        <v>1.1594599999999999</v>
      </c>
      <c r="AR2312" s="3"/>
    </row>
    <row r="2313" spans="1:44" hidden="1" outlineLevel="1" x14ac:dyDescent="0.2">
      <c r="A2313" s="2">
        <v>36109</v>
      </c>
      <c r="B2313">
        <v>28.17</v>
      </c>
      <c r="E2313" s="2">
        <v>36109</v>
      </c>
      <c r="F2313">
        <v>1128.26</v>
      </c>
      <c r="G2313">
        <f t="shared" si="327"/>
        <v>-1.7165103521501468E-3</v>
      </c>
      <c r="H2313" s="2">
        <v>36109</v>
      </c>
      <c r="I2313">
        <v>1529.92</v>
      </c>
      <c r="J2313">
        <f t="shared" si="328"/>
        <v>-1.5467046055249734E-3</v>
      </c>
      <c r="K2313">
        <f t="shared" si="324"/>
        <v>-1.7283046055249734E-3</v>
      </c>
      <c r="L2313">
        <v>-6.6390540054383019E-3</v>
      </c>
      <c r="N2313" s="2">
        <v>36109</v>
      </c>
      <c r="O2313">
        <v>28.015599999999999</v>
      </c>
      <c r="Q2313" s="2">
        <v>36109</v>
      </c>
      <c r="R2313">
        <v>28813.19</v>
      </c>
      <c r="S2313" s="8">
        <f t="shared" si="329"/>
        <v>1.2422499925332842E-2</v>
      </c>
      <c r="T2313" s="9">
        <f t="shared" si="325"/>
        <v>1.2240899925332841E-2</v>
      </c>
      <c r="U2313" s="3">
        <f>Sheet1!$B$17+Sheet1!$B$18*'Portfolio allocation'!K2313</f>
        <v>-1.4949559601671412E-3</v>
      </c>
      <c r="V2313" s="13">
        <f t="shared" si="330"/>
        <v>1.3735855885499982E-2</v>
      </c>
      <c r="W2313" s="13"/>
      <c r="X2313" s="2">
        <v>36109</v>
      </c>
      <c r="Y2313">
        <v>74.502799999999993</v>
      </c>
      <c r="AA2313" s="2">
        <v>36109</v>
      </c>
      <c r="AB2313">
        <v>914.82</v>
      </c>
      <c r="AC2313">
        <f t="shared" si="331"/>
        <v>3.0562471132940638E-2</v>
      </c>
      <c r="AD2313">
        <f t="shared" si="326"/>
        <v>3.0381271132940639E-2</v>
      </c>
      <c r="AE2313">
        <f>Sheet2!$B$17+Sheet2!$B$18*'Portfolio allocation'!K2313</f>
        <v>-1.4834655369068048E-3</v>
      </c>
      <c r="AF2313">
        <f t="shared" si="332"/>
        <v>3.1864736669847446E-2</v>
      </c>
      <c r="AH2313" s="2">
        <v>36109</v>
      </c>
      <c r="AI2313">
        <v>4.8259999999999996</v>
      </c>
      <c r="AJ2313">
        <v>4.53</v>
      </c>
      <c r="AK2313">
        <v>1.1616500000000001</v>
      </c>
      <c r="AR2313" s="3"/>
    </row>
    <row r="2314" spans="1:44" hidden="1" outlineLevel="1" x14ac:dyDescent="0.2">
      <c r="A2314" s="2">
        <v>36110</v>
      </c>
      <c r="B2314">
        <v>28.47</v>
      </c>
      <c r="E2314" s="2">
        <v>36110</v>
      </c>
      <c r="F2314">
        <v>1120.97</v>
      </c>
      <c r="G2314">
        <f t="shared" si="327"/>
        <v>-6.4612766560898649E-3</v>
      </c>
      <c r="H2314" s="2">
        <v>36110</v>
      </c>
      <c r="I2314">
        <v>1520.04</v>
      </c>
      <c r="J2314">
        <f t="shared" si="328"/>
        <v>-6.4578540054383016E-3</v>
      </c>
      <c r="K2314">
        <f t="shared" si="324"/>
        <v>-6.6390540054383019E-3</v>
      </c>
      <c r="L2314">
        <v>-3.0034941501538921E-3</v>
      </c>
      <c r="N2314" s="2">
        <v>36110</v>
      </c>
      <c r="O2314">
        <v>27.765599999999999</v>
      </c>
      <c r="Q2314" s="2">
        <v>36110</v>
      </c>
      <c r="R2314">
        <v>28556.07</v>
      </c>
      <c r="S2314" s="8">
        <f t="shared" si="329"/>
        <v>-8.9236908513079527E-3</v>
      </c>
      <c r="T2314" s="9">
        <f t="shared" si="325"/>
        <v>-9.1048908513079521E-3</v>
      </c>
      <c r="U2314" s="3">
        <f>Sheet1!$B$17+Sheet1!$B$18*'Portfolio allocation'!K2314</f>
        <v>-7.1286921266879629E-3</v>
      </c>
      <c r="V2314" s="13">
        <f t="shared" si="330"/>
        <v>-1.9761987246199892E-3</v>
      </c>
      <c r="W2314" s="13"/>
      <c r="X2314" s="2">
        <v>36110</v>
      </c>
      <c r="Y2314">
        <v>75.040099999999995</v>
      </c>
      <c r="AA2314" s="2">
        <v>36110</v>
      </c>
      <c r="AB2314">
        <v>921.41</v>
      </c>
      <c r="AC2314">
        <f t="shared" si="331"/>
        <v>7.2036028945583475E-3</v>
      </c>
      <c r="AD2314">
        <f t="shared" si="326"/>
        <v>7.0224028945583472E-3</v>
      </c>
      <c r="AE2314">
        <f>Sheet2!$B$17+Sheet2!$B$18*'Portfolio allocation'!K2314</f>
        <v>-5.8502291878579412E-3</v>
      </c>
      <c r="AF2314">
        <f t="shared" si="332"/>
        <v>1.2872632082416288E-2</v>
      </c>
      <c r="AH2314" s="2">
        <v>36110</v>
      </c>
      <c r="AI2314">
        <v>4.83</v>
      </c>
      <c r="AJ2314">
        <v>4.53</v>
      </c>
      <c r="AK2314">
        <v>1.16571</v>
      </c>
      <c r="AR2314" s="3"/>
    </row>
    <row r="2315" spans="1:44" hidden="1" outlineLevel="1" x14ac:dyDescent="0.2">
      <c r="A2315" s="2">
        <v>36111</v>
      </c>
      <c r="B2315">
        <v>29.28</v>
      </c>
      <c r="E2315" s="2">
        <v>36111</v>
      </c>
      <c r="F2315">
        <v>1117.69</v>
      </c>
      <c r="G2315">
        <f t="shared" si="327"/>
        <v>-2.9260372712918148E-3</v>
      </c>
      <c r="H2315" s="2">
        <v>36111</v>
      </c>
      <c r="I2315">
        <v>1515.75</v>
      </c>
      <c r="J2315">
        <f t="shared" si="328"/>
        <v>-2.8222941501538923E-3</v>
      </c>
      <c r="K2315">
        <f t="shared" si="324"/>
        <v>-3.0034941501538921E-3</v>
      </c>
      <c r="L2315">
        <v>7.0507438561767249E-3</v>
      </c>
      <c r="N2315" s="2">
        <v>36111</v>
      </c>
      <c r="O2315">
        <v>27.1875</v>
      </c>
      <c r="Q2315" s="2">
        <v>36111</v>
      </c>
      <c r="R2315">
        <v>27961.49</v>
      </c>
      <c r="S2315" s="8">
        <f t="shared" si="329"/>
        <v>-2.0821492593343538E-2</v>
      </c>
      <c r="T2315" s="9">
        <f t="shared" si="325"/>
        <v>-2.1002692593343537E-2</v>
      </c>
      <c r="U2315" s="3">
        <f>Sheet1!$B$17+Sheet1!$B$18*'Portfolio allocation'!K2315</f>
        <v>-2.9578857233662067E-3</v>
      </c>
      <c r="V2315" s="13">
        <f t="shared" si="330"/>
        <v>-1.804480686997733E-2</v>
      </c>
      <c r="W2315" s="13"/>
      <c r="X2315" s="2">
        <v>36111</v>
      </c>
      <c r="Y2315">
        <v>75.398300000000006</v>
      </c>
      <c r="AA2315" s="2">
        <v>36111</v>
      </c>
      <c r="AB2315">
        <v>925.81</v>
      </c>
      <c r="AC2315">
        <f t="shared" si="331"/>
        <v>4.7752900446054181E-3</v>
      </c>
      <c r="AD2315">
        <f t="shared" si="326"/>
        <v>4.5952900446054185E-3</v>
      </c>
      <c r="AE2315">
        <f>Sheet2!$B$17+Sheet2!$B$18*'Portfolio allocation'!K2315</f>
        <v>-2.617396613018482E-3</v>
      </c>
      <c r="AF2315">
        <f t="shared" si="332"/>
        <v>7.2126866576239009E-3</v>
      </c>
      <c r="AH2315" s="2">
        <v>36111</v>
      </c>
      <c r="AI2315">
        <v>4.78</v>
      </c>
      <c r="AJ2315">
        <v>4.5</v>
      </c>
      <c r="AK2315">
        <v>1.1557599999999999</v>
      </c>
      <c r="AR2315" s="3"/>
    </row>
    <row r="2316" spans="1:44" hidden="1" outlineLevel="1" x14ac:dyDescent="0.2">
      <c r="A2316" s="2">
        <v>36112</v>
      </c>
      <c r="B2316">
        <v>29.03</v>
      </c>
      <c r="E2316" s="2">
        <v>36112</v>
      </c>
      <c r="F2316">
        <v>1125.72</v>
      </c>
      <c r="G2316">
        <f t="shared" si="327"/>
        <v>7.1844608075584127E-3</v>
      </c>
      <c r="H2316" s="2">
        <v>36112</v>
      </c>
      <c r="I2316">
        <v>1526.71</v>
      </c>
      <c r="J2316">
        <f t="shared" si="328"/>
        <v>7.2307438561767245E-3</v>
      </c>
      <c r="K2316">
        <f t="shared" si="324"/>
        <v>7.0507438561767249E-3</v>
      </c>
      <c r="L2316">
        <v>8.8582447432715514E-3</v>
      </c>
      <c r="N2316" s="2">
        <v>36112</v>
      </c>
      <c r="O2316">
        <v>27.5</v>
      </c>
      <c r="Q2316" s="2">
        <v>36112</v>
      </c>
      <c r="R2316">
        <v>28282.880000000001</v>
      </c>
      <c r="S2316" s="8">
        <f t="shared" si="329"/>
        <v>1.1494022671896253E-2</v>
      </c>
      <c r="T2316" s="9">
        <f t="shared" si="325"/>
        <v>1.1314022671896254E-2</v>
      </c>
      <c r="U2316" s="3">
        <f>Sheet1!$B$17+Sheet1!$B$18*'Portfolio allocation'!K2316</f>
        <v>8.5765909257726636E-3</v>
      </c>
      <c r="V2316" s="13">
        <f t="shared" si="330"/>
        <v>2.7374317461235902E-3</v>
      </c>
      <c r="W2316" s="13"/>
      <c r="X2316" s="2">
        <v>36112</v>
      </c>
      <c r="Y2316">
        <v>75.189300000000003</v>
      </c>
      <c r="AA2316" s="2">
        <v>36112</v>
      </c>
      <c r="AB2316">
        <v>923.25</v>
      </c>
      <c r="AC2316">
        <f t="shared" si="331"/>
        <v>-2.7651461963037471E-3</v>
      </c>
      <c r="AD2316">
        <f t="shared" si="326"/>
        <v>-2.9459461963037472E-3</v>
      </c>
      <c r="AE2316">
        <f>Sheet2!$B$17+Sheet2!$B$18*'Portfolio allocation'!K2316</f>
        <v>6.3230883290212887E-3</v>
      </c>
      <c r="AF2316">
        <f t="shared" si="332"/>
        <v>-9.2690345253250359E-3</v>
      </c>
      <c r="AH2316" s="2">
        <v>36112</v>
      </c>
      <c r="AI2316">
        <v>4.8099999999999996</v>
      </c>
      <c r="AJ2316">
        <v>4.5199999999999996</v>
      </c>
      <c r="AK2316">
        <v>1.1579699999999999</v>
      </c>
      <c r="AR2316" s="3"/>
    </row>
    <row r="2317" spans="1:44" hidden="1" outlineLevel="1" x14ac:dyDescent="0.2">
      <c r="A2317" s="2">
        <v>36115</v>
      </c>
      <c r="B2317">
        <v>28.9</v>
      </c>
      <c r="E2317" s="2">
        <v>36115</v>
      </c>
      <c r="F2317">
        <v>1135.8699999999999</v>
      </c>
      <c r="G2317">
        <f t="shared" si="327"/>
        <v>9.016451693138583E-3</v>
      </c>
      <c r="H2317" s="2">
        <v>36115</v>
      </c>
      <c r="I2317">
        <v>1540.51</v>
      </c>
      <c r="J2317">
        <f t="shared" si="328"/>
        <v>9.0390447432715515E-3</v>
      </c>
      <c r="K2317">
        <f t="shared" si="324"/>
        <v>8.8582447432715514E-3</v>
      </c>
      <c r="L2317">
        <v>2.8689376764837893E-3</v>
      </c>
      <c r="N2317" s="2">
        <v>36115</v>
      </c>
      <c r="O2317">
        <v>27.203099999999999</v>
      </c>
      <c r="Q2317" s="2">
        <v>36115</v>
      </c>
      <c r="R2317">
        <v>27977.56</v>
      </c>
      <c r="S2317" s="8">
        <f t="shared" si="329"/>
        <v>-1.0795223117306296E-2</v>
      </c>
      <c r="T2317" s="9">
        <f t="shared" si="325"/>
        <v>-1.0976023117306296E-2</v>
      </c>
      <c r="U2317" s="3">
        <f>Sheet1!$B$17+Sheet1!$B$18*'Portfolio allocation'!K2317</f>
        <v>1.0650201751612059E-2</v>
      </c>
      <c r="V2317" s="13">
        <f t="shared" si="330"/>
        <v>-2.1626224868918353E-2</v>
      </c>
      <c r="W2317" s="13"/>
      <c r="X2317" s="2">
        <v>36115</v>
      </c>
      <c r="Y2317">
        <v>76.114699999999999</v>
      </c>
      <c r="AA2317" s="2">
        <v>36115</v>
      </c>
      <c r="AB2317">
        <v>934.61</v>
      </c>
      <c r="AC2317">
        <f t="shared" si="331"/>
        <v>1.230435959924181E-2</v>
      </c>
      <c r="AD2317">
        <f t="shared" si="326"/>
        <v>1.212235959924181E-2</v>
      </c>
      <c r="AE2317">
        <f>Sheet2!$B$17+Sheet2!$B$18*'Portfolio allocation'!K2317</f>
        <v>7.9303642313442481E-3</v>
      </c>
      <c r="AF2317">
        <f t="shared" si="332"/>
        <v>4.1919953678975618E-3</v>
      </c>
      <c r="AH2317" s="2">
        <v>36115</v>
      </c>
      <c r="AI2317">
        <v>4.8659999999999997</v>
      </c>
      <c r="AJ2317">
        <v>4.55</v>
      </c>
      <c r="AK2317">
        <v>1.1735599999999999</v>
      </c>
      <c r="AR2317" s="3"/>
    </row>
    <row r="2318" spans="1:44" hidden="1" outlineLevel="1" x14ac:dyDescent="0.2">
      <c r="A2318" s="2">
        <v>36116</v>
      </c>
      <c r="B2318">
        <v>27.95</v>
      </c>
      <c r="E2318" s="2">
        <v>36116</v>
      </c>
      <c r="F2318">
        <v>1139.32</v>
      </c>
      <c r="G2318">
        <f t="shared" si="327"/>
        <v>3.0373194115524971E-3</v>
      </c>
      <c r="H2318" s="2">
        <v>36116</v>
      </c>
      <c r="I2318">
        <v>1545.21</v>
      </c>
      <c r="J2318">
        <f t="shared" si="328"/>
        <v>3.0509376764837892E-3</v>
      </c>
      <c r="K2318">
        <f t="shared" si="324"/>
        <v>2.8689376764837893E-3</v>
      </c>
      <c r="L2318">
        <v>4.4722892241183341E-3</v>
      </c>
      <c r="N2318" s="2">
        <v>36116</v>
      </c>
      <c r="O2318">
        <v>27.968800000000002</v>
      </c>
      <c r="Q2318" s="2">
        <v>36116</v>
      </c>
      <c r="R2318">
        <v>28764.98</v>
      </c>
      <c r="S2318" s="8">
        <f t="shared" si="329"/>
        <v>2.8144698822913705E-2</v>
      </c>
      <c r="T2318" s="9">
        <f t="shared" si="325"/>
        <v>2.7962698822913704E-2</v>
      </c>
      <c r="U2318" s="3">
        <f>Sheet1!$B$17+Sheet1!$B$18*'Portfolio allocation'!K2318</f>
        <v>3.779116895366598E-3</v>
      </c>
      <c r="V2318" s="13">
        <f t="shared" si="330"/>
        <v>2.4183581927547104E-2</v>
      </c>
      <c r="W2318" s="13"/>
      <c r="X2318" s="2">
        <v>36116</v>
      </c>
      <c r="Y2318">
        <v>75.457999999999998</v>
      </c>
      <c r="AA2318" s="2">
        <v>36116</v>
      </c>
      <c r="AB2318">
        <v>926.55</v>
      </c>
      <c r="AC2318">
        <f t="shared" si="331"/>
        <v>-8.6239179978815361E-3</v>
      </c>
      <c r="AD2318">
        <f t="shared" si="326"/>
        <v>-8.8047179978815362E-3</v>
      </c>
      <c r="AE2318">
        <f>Sheet2!$B$17+Sheet2!$B$18*'Portfolio allocation'!K2318</f>
        <v>2.6045195865136302E-3</v>
      </c>
      <c r="AF2318">
        <f t="shared" si="332"/>
        <v>-1.1409237584395167E-2</v>
      </c>
      <c r="AH2318" s="2">
        <v>36116</v>
      </c>
      <c r="AI2318">
        <v>4.8760000000000003</v>
      </c>
      <c r="AJ2318">
        <v>4.5199999999999996</v>
      </c>
      <c r="AK2318">
        <v>1.17187</v>
      </c>
      <c r="AR2318" s="3"/>
    </row>
    <row r="2319" spans="1:44" hidden="1" outlineLevel="1" x14ac:dyDescent="0.2">
      <c r="A2319" s="2">
        <v>36117</v>
      </c>
      <c r="B2319">
        <v>27.13</v>
      </c>
      <c r="E2319" s="2">
        <v>36117</v>
      </c>
      <c r="F2319">
        <v>1144.48</v>
      </c>
      <c r="G2319">
        <f t="shared" si="327"/>
        <v>4.529017308570138E-3</v>
      </c>
      <c r="H2319" s="2">
        <v>36117</v>
      </c>
      <c r="I2319">
        <v>1552.4</v>
      </c>
      <c r="J2319">
        <f t="shared" si="328"/>
        <v>4.6530892241183341E-3</v>
      </c>
      <c r="K2319">
        <f t="shared" si="324"/>
        <v>4.4722892241183341E-3</v>
      </c>
      <c r="L2319">
        <v>6.9819022932232555E-3</v>
      </c>
      <c r="N2319" s="2">
        <v>36117</v>
      </c>
      <c r="O2319">
        <v>27.4375</v>
      </c>
      <c r="Q2319" s="2">
        <v>36117</v>
      </c>
      <c r="R2319">
        <v>28218.61</v>
      </c>
      <c r="S2319" s="8">
        <f t="shared" si="329"/>
        <v>-1.8994277068852483E-2</v>
      </c>
      <c r="T2319" s="9">
        <f t="shared" si="325"/>
        <v>-1.9175077068852481E-2</v>
      </c>
      <c r="U2319" s="3">
        <f>Sheet1!$B$17+Sheet1!$B$18*'Portfolio allocation'!K2319</f>
        <v>5.6185224251448628E-3</v>
      </c>
      <c r="V2319" s="13">
        <f t="shared" si="330"/>
        <v>-2.4793599493997343E-2</v>
      </c>
      <c r="W2319" s="13"/>
      <c r="X2319" s="2">
        <v>36117</v>
      </c>
      <c r="Y2319">
        <v>75.935599999999994</v>
      </c>
      <c r="AA2319" s="2">
        <v>36117</v>
      </c>
      <c r="AB2319">
        <v>932.41</v>
      </c>
      <c r="AC2319">
        <f t="shared" si="331"/>
        <v>6.3245372618854212E-3</v>
      </c>
      <c r="AD2319">
        <f t="shared" si="326"/>
        <v>6.1433372618854209E-3</v>
      </c>
      <c r="AE2319">
        <f>Sheet2!$B$17+Sheet2!$B$18*'Portfolio allocation'!K2319</f>
        <v>4.0302606878678043E-3</v>
      </c>
      <c r="AF2319">
        <f t="shared" si="332"/>
        <v>2.1130765740176166E-3</v>
      </c>
      <c r="AH2319" s="2">
        <v>36117</v>
      </c>
      <c r="AI2319">
        <v>4.8460000000000001</v>
      </c>
      <c r="AJ2319">
        <v>4.53</v>
      </c>
      <c r="AK2319">
        <v>1.17302</v>
      </c>
      <c r="AR2319" s="3"/>
    </row>
    <row r="2320" spans="1:44" hidden="1" outlineLevel="1" x14ac:dyDescent="0.2">
      <c r="A2320" s="2">
        <v>36118</v>
      </c>
      <c r="B2320">
        <v>25.5</v>
      </c>
      <c r="E2320" s="2">
        <v>36118</v>
      </c>
      <c r="F2320">
        <v>1152.6099999999999</v>
      </c>
      <c r="G2320">
        <f t="shared" si="327"/>
        <v>7.1036627988254608E-3</v>
      </c>
      <c r="H2320" s="2">
        <v>36118</v>
      </c>
      <c r="I2320">
        <v>1563.52</v>
      </c>
      <c r="J2320">
        <f t="shared" si="328"/>
        <v>7.1631022932232558E-3</v>
      </c>
      <c r="K2320">
        <f t="shared" si="324"/>
        <v>6.9819022932232555E-3</v>
      </c>
      <c r="L2320">
        <v>9.3157998362668627E-3</v>
      </c>
      <c r="N2320" s="2">
        <v>36118</v>
      </c>
      <c r="O2320">
        <v>27.9375</v>
      </c>
      <c r="Q2320" s="2">
        <v>36118</v>
      </c>
      <c r="R2320">
        <v>28732.84</v>
      </c>
      <c r="S2320" s="8">
        <f t="shared" si="329"/>
        <v>1.8223080442303807E-2</v>
      </c>
      <c r="T2320" s="9">
        <f t="shared" si="325"/>
        <v>1.8041880442303808E-2</v>
      </c>
      <c r="U2320" s="3">
        <f>Sheet1!$B$17+Sheet1!$B$18*'Portfolio allocation'!K2320</f>
        <v>8.4976141400752245E-3</v>
      </c>
      <c r="V2320" s="13">
        <f t="shared" si="330"/>
        <v>9.5442663022285833E-3</v>
      </c>
      <c r="W2320" s="13"/>
      <c r="X2320" s="2">
        <v>36118</v>
      </c>
      <c r="Y2320">
        <v>75.726600000000005</v>
      </c>
      <c r="AA2320" s="2">
        <v>36118</v>
      </c>
      <c r="AB2320">
        <v>929.84</v>
      </c>
      <c r="AC2320">
        <f t="shared" si="331"/>
        <v>-2.7562981950000065E-3</v>
      </c>
      <c r="AD2320">
        <f t="shared" si="326"/>
        <v>-2.9382981950000064E-3</v>
      </c>
      <c r="AE2320">
        <f>Sheet2!$B$17+Sheet2!$B$18*'Portfolio allocation'!K2320</f>
        <v>6.2618726549359483E-3</v>
      </c>
      <c r="AF2320">
        <f t="shared" si="332"/>
        <v>-9.2001708499359555E-3</v>
      </c>
      <c r="AH2320" s="2">
        <v>36118</v>
      </c>
      <c r="AI2320">
        <v>4.8460000000000001</v>
      </c>
      <c r="AJ2320">
        <v>4.55</v>
      </c>
      <c r="AK2320">
        <v>1.16425</v>
      </c>
      <c r="AR2320" s="3"/>
    </row>
    <row r="2321" spans="1:44" hidden="1" outlineLevel="1" x14ac:dyDescent="0.2">
      <c r="A2321" s="2">
        <v>36119</v>
      </c>
      <c r="B2321">
        <v>22.47</v>
      </c>
      <c r="E2321" s="2">
        <v>36119</v>
      </c>
      <c r="F2321">
        <v>1163.55</v>
      </c>
      <c r="G2321">
        <f t="shared" si="327"/>
        <v>9.491501895697585E-3</v>
      </c>
      <c r="H2321" s="2">
        <v>36119</v>
      </c>
      <c r="I2321">
        <v>1578.37</v>
      </c>
      <c r="J2321">
        <f t="shared" si="328"/>
        <v>9.4977998362668625E-3</v>
      </c>
      <c r="K2321">
        <f t="shared" si="324"/>
        <v>9.3157998362668627E-3</v>
      </c>
      <c r="L2321">
        <v>2.1023020782199447E-2</v>
      </c>
      <c r="N2321" s="2">
        <v>36119</v>
      </c>
      <c r="O2321">
        <v>28.406300000000002</v>
      </c>
      <c r="Q2321" s="2">
        <v>36119</v>
      </c>
      <c r="R2321">
        <v>29214.93</v>
      </c>
      <c r="S2321" s="8">
        <f t="shared" si="329"/>
        <v>1.6778362319909812E-2</v>
      </c>
      <c r="T2321" s="9">
        <f t="shared" si="325"/>
        <v>1.659636231990981E-2</v>
      </c>
      <c r="U2321" s="3">
        <f>Sheet1!$B$17+Sheet1!$B$18*'Portfolio allocation'!K2321</f>
        <v>1.1175120550284412E-2</v>
      </c>
      <c r="V2321" s="13">
        <f t="shared" si="330"/>
        <v>5.4212417696253984E-3</v>
      </c>
      <c r="W2321" s="13"/>
      <c r="X2321" s="2">
        <v>36119</v>
      </c>
      <c r="Y2321">
        <v>76.472800000000007</v>
      </c>
      <c r="AA2321" s="2">
        <v>36119</v>
      </c>
      <c r="AB2321">
        <v>939.01</v>
      </c>
      <c r="AC2321">
        <f t="shared" si="331"/>
        <v>9.8619117267486622E-3</v>
      </c>
      <c r="AD2321">
        <f t="shared" si="326"/>
        <v>9.679511726748663E-3</v>
      </c>
      <c r="AE2321">
        <f>Sheet2!$B$17+Sheet2!$B$18*'Portfolio allocation'!K2321</f>
        <v>8.3372338933218586E-3</v>
      </c>
      <c r="AF2321">
        <f t="shared" si="332"/>
        <v>1.3422778334268044E-3</v>
      </c>
      <c r="AH2321" s="2">
        <v>36119</v>
      </c>
      <c r="AI2321">
        <v>4.8120000000000003</v>
      </c>
      <c r="AJ2321">
        <v>4.5599999999999996</v>
      </c>
      <c r="AK2321">
        <v>1.15828</v>
      </c>
      <c r="AR2321" s="3"/>
    </row>
    <row r="2322" spans="1:44" hidden="1" outlineLevel="1" x14ac:dyDescent="0.2">
      <c r="A2322" s="2">
        <v>36122</v>
      </c>
      <c r="B2322">
        <v>21.84</v>
      </c>
      <c r="E2322" s="2">
        <v>36122</v>
      </c>
      <c r="F2322">
        <v>1188.21</v>
      </c>
      <c r="G2322">
        <f t="shared" si="327"/>
        <v>2.119376047441035E-2</v>
      </c>
      <c r="H2322" s="2">
        <v>36122</v>
      </c>
      <c r="I2322">
        <v>1611.84</v>
      </c>
      <c r="J2322">
        <f t="shared" si="328"/>
        <v>2.1205420782199447E-2</v>
      </c>
      <c r="K2322">
        <f t="shared" si="324"/>
        <v>2.1023020782199447E-2</v>
      </c>
      <c r="L2322">
        <v>-4.5070505459598627E-3</v>
      </c>
      <c r="N2322" s="2">
        <v>36122</v>
      </c>
      <c r="O2322">
        <v>29.796900000000001</v>
      </c>
      <c r="Q2322" s="2">
        <v>36122</v>
      </c>
      <c r="R2322">
        <v>30645.15</v>
      </c>
      <c r="S2322" s="8">
        <f t="shared" si="329"/>
        <v>4.8955106173453222E-2</v>
      </c>
      <c r="T2322" s="9">
        <f t="shared" si="325"/>
        <v>4.8772706173453223E-2</v>
      </c>
      <c r="U2322" s="3">
        <f>Sheet1!$B$17+Sheet1!$B$18*'Portfolio allocation'!K2322</f>
        <v>2.4605941119893317E-2</v>
      </c>
      <c r="V2322" s="13">
        <f t="shared" si="330"/>
        <v>2.4166765053559906E-2</v>
      </c>
      <c r="W2322" s="13"/>
      <c r="X2322" s="2">
        <v>36122</v>
      </c>
      <c r="Y2322">
        <v>79.547300000000007</v>
      </c>
      <c r="AA2322" s="2">
        <v>36122</v>
      </c>
      <c r="AB2322">
        <v>976.76</v>
      </c>
      <c r="AC2322">
        <f t="shared" si="331"/>
        <v>4.0201914782590276E-2</v>
      </c>
      <c r="AD2322">
        <f t="shared" si="326"/>
        <v>4.0019114782590279E-2</v>
      </c>
      <c r="AE2322">
        <f>Sheet2!$B$17+Sheet2!$B$18*'Portfolio allocation'!K2322</f>
        <v>1.8747593436664562E-2</v>
      </c>
      <c r="AF2322">
        <f t="shared" si="332"/>
        <v>2.1271521345925717E-2</v>
      </c>
      <c r="AH2322" s="2">
        <v>36122</v>
      </c>
      <c r="AI2322">
        <v>4.8540000000000001</v>
      </c>
      <c r="AJ2322">
        <v>4.57</v>
      </c>
      <c r="AK2322">
        <v>1.1475200000000001</v>
      </c>
      <c r="AR2322" s="3"/>
    </row>
    <row r="2323" spans="1:44" hidden="1" outlineLevel="1" x14ac:dyDescent="0.2">
      <c r="A2323" s="2">
        <v>36123</v>
      </c>
      <c r="B2323">
        <v>23.28</v>
      </c>
      <c r="E2323" s="2">
        <v>36123</v>
      </c>
      <c r="F2323">
        <v>1182.99</v>
      </c>
      <c r="G2323">
        <f t="shared" si="327"/>
        <v>-4.3931628247532162E-3</v>
      </c>
      <c r="H2323" s="2">
        <v>36123</v>
      </c>
      <c r="I2323">
        <v>1604.87</v>
      </c>
      <c r="J2323">
        <f t="shared" si="328"/>
        <v>-4.3242505459598624E-3</v>
      </c>
      <c r="K2323">
        <f t="shared" si="324"/>
        <v>-4.5070505459598627E-3</v>
      </c>
      <c r="L2323">
        <v>3.1869895505555919E-3</v>
      </c>
      <c r="N2323" s="2">
        <v>36123</v>
      </c>
      <c r="O2323">
        <v>30.421900000000001</v>
      </c>
      <c r="Q2323" s="2">
        <v>36123</v>
      </c>
      <c r="R2323">
        <v>31287.94</v>
      </c>
      <c r="S2323" s="8">
        <f t="shared" si="329"/>
        <v>2.0975260359306303E-2</v>
      </c>
      <c r="T2323" s="9">
        <f t="shared" si="325"/>
        <v>2.0792460359306302E-2</v>
      </c>
      <c r="U2323" s="3">
        <f>Sheet1!$B$17+Sheet1!$B$18*'Portfolio allocation'!K2323</f>
        <v>-4.6828037258212479E-3</v>
      </c>
      <c r="V2323" s="13">
        <f t="shared" si="330"/>
        <v>2.5475264085127548E-2</v>
      </c>
      <c r="W2323" s="13"/>
      <c r="X2323" s="2">
        <v>36123</v>
      </c>
      <c r="Y2323">
        <v>78.920500000000004</v>
      </c>
      <c r="AA2323" s="2">
        <v>36123</v>
      </c>
      <c r="AB2323">
        <v>969.06</v>
      </c>
      <c r="AC2323">
        <f t="shared" si="331"/>
        <v>-7.8832057004791789E-3</v>
      </c>
      <c r="AD2323">
        <f t="shared" si="326"/>
        <v>-8.067205700479179E-3</v>
      </c>
      <c r="AE2323">
        <f>Sheet2!$B$17+Sheet2!$B$18*'Portfolio allocation'!K2323</f>
        <v>-3.9543973193620994E-3</v>
      </c>
      <c r="AF2323">
        <f t="shared" si="332"/>
        <v>-4.1128083811170797E-3</v>
      </c>
      <c r="AH2323" s="2">
        <v>36123</v>
      </c>
      <c r="AI2323">
        <v>4.83</v>
      </c>
      <c r="AJ2323">
        <v>4.5999999999999996</v>
      </c>
      <c r="AK2323">
        <v>1.1474599999999999</v>
      </c>
      <c r="AR2323" s="3"/>
    </row>
    <row r="2324" spans="1:44" hidden="1" outlineLevel="1" x14ac:dyDescent="0.2">
      <c r="A2324" s="2">
        <v>36124</v>
      </c>
      <c r="B2324">
        <v>22.15</v>
      </c>
      <c r="E2324" s="2">
        <v>36124</v>
      </c>
      <c r="F2324">
        <v>1186.8699999999999</v>
      </c>
      <c r="G2324">
        <f t="shared" si="327"/>
        <v>3.2798248505903072E-3</v>
      </c>
      <c r="H2324" s="2">
        <v>36124</v>
      </c>
      <c r="I2324">
        <v>1610.28</v>
      </c>
      <c r="J2324">
        <f t="shared" si="328"/>
        <v>3.370989550555592E-3</v>
      </c>
      <c r="K2324">
        <f t="shared" si="324"/>
        <v>3.1869895505555919E-3</v>
      </c>
      <c r="L2324">
        <v>-1.8399999999999997E-4</v>
      </c>
      <c r="N2324" s="2">
        <v>36124</v>
      </c>
      <c r="O2324">
        <v>31.0625</v>
      </c>
      <c r="Q2324" s="2">
        <v>36124</v>
      </c>
      <c r="R2324">
        <v>31946.799999999999</v>
      </c>
      <c r="S2324" s="8">
        <f t="shared" si="329"/>
        <v>2.1057953959257247E-2</v>
      </c>
      <c r="T2324" s="9">
        <f t="shared" si="325"/>
        <v>2.0873953959257247E-2</v>
      </c>
      <c r="U2324" s="3">
        <f>Sheet1!$B$17+Sheet1!$B$18*'Portfolio allocation'!K2324</f>
        <v>4.1439940658081738E-3</v>
      </c>
      <c r="V2324" s="13">
        <f t="shared" si="330"/>
        <v>1.6729959893449074E-2</v>
      </c>
      <c r="W2324" s="13"/>
      <c r="X2324" s="2">
        <v>36124</v>
      </c>
      <c r="Y2324">
        <v>79.636799999999994</v>
      </c>
      <c r="AA2324" s="2">
        <v>36124</v>
      </c>
      <c r="AB2324">
        <v>977.86</v>
      </c>
      <c r="AC2324">
        <f t="shared" si="331"/>
        <v>9.0809650589231961E-3</v>
      </c>
      <c r="AD2324">
        <f t="shared" si="326"/>
        <v>8.8969650589231959E-3</v>
      </c>
      <c r="AE2324">
        <f>Sheet2!$B$17+Sheet2!$B$18*'Portfolio allocation'!K2324</f>
        <v>2.8873394271754543E-3</v>
      </c>
      <c r="AF2324">
        <f t="shared" si="332"/>
        <v>6.009625631747742E-3</v>
      </c>
      <c r="AH2324" s="2">
        <v>36124</v>
      </c>
      <c r="AI2324">
        <v>4.8319999999999999</v>
      </c>
      <c r="AJ2324">
        <v>4.5999999999999996</v>
      </c>
      <c r="AK2324">
        <v>1.14744</v>
      </c>
      <c r="AR2324" s="3"/>
    </row>
    <row r="2325" spans="1:44" hidden="1" outlineLevel="1" x14ac:dyDescent="0.2">
      <c r="A2325" s="2">
        <v>36125</v>
      </c>
      <c r="B2325">
        <v>22.15</v>
      </c>
      <c r="E2325" s="2">
        <v>36125</v>
      </c>
      <c r="F2325">
        <v>1186.8699999999999</v>
      </c>
      <c r="G2325">
        <f t="shared" si="327"/>
        <v>0</v>
      </c>
      <c r="H2325" s="2">
        <v>36125</v>
      </c>
      <c r="I2325">
        <v>1610.28</v>
      </c>
      <c r="J2325">
        <f t="shared" si="328"/>
        <v>0</v>
      </c>
      <c r="K2325">
        <f t="shared" si="324"/>
        <v>-1.8399999999999997E-4</v>
      </c>
      <c r="L2325">
        <v>4.5791467819262417E-3</v>
      </c>
      <c r="N2325" s="2">
        <v>36125</v>
      </c>
      <c r="O2325">
        <v>31.0625</v>
      </c>
      <c r="Q2325" s="2">
        <v>36125</v>
      </c>
      <c r="R2325">
        <v>31946.799999999999</v>
      </c>
      <c r="S2325" s="8">
        <f t="shared" si="329"/>
        <v>0</v>
      </c>
      <c r="T2325" s="9">
        <f t="shared" si="325"/>
        <v>-1.84E-4</v>
      </c>
      <c r="U2325" s="3">
        <f>Sheet1!$B$17+Sheet1!$B$18*'Portfolio allocation'!K2325</f>
        <v>2.7670942117450655E-4</v>
      </c>
      <c r="V2325" s="13">
        <f t="shared" si="330"/>
        <v>-4.6070942117450652E-4</v>
      </c>
      <c r="W2325" s="13"/>
      <c r="X2325" s="2">
        <v>36125</v>
      </c>
      <c r="Y2325">
        <v>79.636799999999994</v>
      </c>
      <c r="AA2325" s="2">
        <v>36125</v>
      </c>
      <c r="AB2325">
        <v>977.86</v>
      </c>
      <c r="AC2325">
        <f t="shared" si="331"/>
        <v>0</v>
      </c>
      <c r="AD2325">
        <f t="shared" si="326"/>
        <v>-1.8399999999999997E-4</v>
      </c>
      <c r="AE2325">
        <f>Sheet2!$B$17+Sheet2!$B$18*'Portfolio allocation'!K2325</f>
        <v>-1.1023048290019914E-4</v>
      </c>
      <c r="AF2325">
        <f t="shared" si="332"/>
        <v>-7.3769517099800836E-5</v>
      </c>
      <c r="AH2325" s="2">
        <v>36125</v>
      </c>
      <c r="AI2325">
        <v>4.8319999999999999</v>
      </c>
      <c r="AJ2325">
        <v>4.5999999999999996</v>
      </c>
      <c r="AK2325">
        <v>1.14811</v>
      </c>
      <c r="AR2325" s="3"/>
    </row>
    <row r="2326" spans="1:44" hidden="1" outlineLevel="1" x14ac:dyDescent="0.2">
      <c r="A2326" s="2">
        <v>36126</v>
      </c>
      <c r="B2326">
        <v>22.09</v>
      </c>
      <c r="E2326" s="2">
        <v>36126</v>
      </c>
      <c r="F2326">
        <v>1192.33</v>
      </c>
      <c r="G2326">
        <f t="shared" si="327"/>
        <v>4.6003353357992882E-3</v>
      </c>
      <c r="H2326" s="2">
        <v>36126</v>
      </c>
      <c r="I2326">
        <v>1617.95</v>
      </c>
      <c r="J2326">
        <f t="shared" si="328"/>
        <v>4.7631467819262419E-3</v>
      </c>
      <c r="K2326">
        <f t="shared" si="324"/>
        <v>4.5791467819262417E-3</v>
      </c>
      <c r="L2326">
        <v>-2.424491215426932E-2</v>
      </c>
      <c r="N2326" s="2">
        <v>36126</v>
      </c>
      <c r="O2326">
        <v>32.015599999999999</v>
      </c>
      <c r="Q2326" s="2">
        <v>36126</v>
      </c>
      <c r="R2326">
        <v>32927.06</v>
      </c>
      <c r="S2326" s="8">
        <f t="shared" si="329"/>
        <v>3.0684137378391485E-2</v>
      </c>
      <c r="T2326" s="9">
        <f t="shared" si="325"/>
        <v>3.0500137378391485E-2</v>
      </c>
      <c r="U2326" s="3">
        <f>Sheet1!$B$17+Sheet1!$B$18*'Portfolio allocation'!K2326</f>
        <v>5.741112123592745E-3</v>
      </c>
      <c r="V2326" s="13">
        <f t="shared" si="330"/>
        <v>2.4759025254798742E-2</v>
      </c>
      <c r="W2326" s="13"/>
      <c r="X2326" s="2">
        <v>36126</v>
      </c>
      <c r="Y2326">
        <v>81.188999999999993</v>
      </c>
      <c r="AA2326" s="2">
        <v>36126</v>
      </c>
      <c r="AB2326">
        <v>996.92</v>
      </c>
      <c r="AC2326">
        <f t="shared" si="331"/>
        <v>1.9491542756631786E-2</v>
      </c>
      <c r="AD2326">
        <f t="shared" si="326"/>
        <v>1.9307942756631787E-2</v>
      </c>
      <c r="AE2326">
        <f>Sheet2!$B$17+Sheet2!$B$18*'Portfolio allocation'!K2326</f>
        <v>4.1252811544534576E-3</v>
      </c>
      <c r="AF2326">
        <f t="shared" si="332"/>
        <v>1.5182661602178328E-2</v>
      </c>
      <c r="AH2326" s="2">
        <v>36126</v>
      </c>
      <c r="AI2326">
        <v>4.8079999999999998</v>
      </c>
      <c r="AJ2326">
        <v>4.59</v>
      </c>
      <c r="AK2326">
        <v>1.1448700000000001</v>
      </c>
      <c r="AR2326" s="3"/>
    </row>
    <row r="2327" spans="1:44" hidden="1" outlineLevel="1" x14ac:dyDescent="0.2">
      <c r="A2327" s="2">
        <v>36129</v>
      </c>
      <c r="B2327">
        <v>26.01</v>
      </c>
      <c r="E2327" s="2">
        <v>36129</v>
      </c>
      <c r="F2327">
        <v>1163.6300000000001</v>
      </c>
      <c r="G2327">
        <f t="shared" si="327"/>
        <v>-2.4070517390319623E-2</v>
      </c>
      <c r="H2327" s="2">
        <v>36129</v>
      </c>
      <c r="I2327">
        <v>1579.02</v>
      </c>
      <c r="J2327">
        <f t="shared" si="328"/>
        <v>-2.4061312154269321E-2</v>
      </c>
      <c r="K2327">
        <f t="shared" si="324"/>
        <v>-2.424491215426932E-2</v>
      </c>
      <c r="L2327">
        <v>9.8566715912401445E-3</v>
      </c>
      <c r="N2327" s="2">
        <v>36129</v>
      </c>
      <c r="O2327">
        <v>30.5</v>
      </c>
      <c r="Q2327" s="2">
        <v>36129</v>
      </c>
      <c r="R2327">
        <v>31368.29</v>
      </c>
      <c r="S2327" s="8">
        <f t="shared" si="329"/>
        <v>-4.734009049092136E-2</v>
      </c>
      <c r="T2327" s="9">
        <f t="shared" si="325"/>
        <v>-4.7523690490921359E-2</v>
      </c>
      <c r="U2327" s="3">
        <f>Sheet1!$B$17+Sheet1!$B$18*'Portfolio allocation'!K2327</f>
        <v>-2.732657878680856E-2</v>
      </c>
      <c r="V2327" s="13">
        <f t="shared" si="330"/>
        <v>-2.01971117041128E-2</v>
      </c>
      <c r="W2327" s="13"/>
      <c r="X2327" s="2">
        <v>36129</v>
      </c>
      <c r="Y2327">
        <v>78.860799999999998</v>
      </c>
      <c r="AA2327" s="2">
        <v>36129</v>
      </c>
      <c r="AB2327">
        <v>968.33</v>
      </c>
      <c r="AC2327">
        <f t="shared" si="331"/>
        <v>-2.8678329254102519E-2</v>
      </c>
      <c r="AD2327">
        <f t="shared" si="326"/>
        <v>-2.8859529254102519E-2</v>
      </c>
      <c r="AE2327">
        <f>Sheet2!$B$17+Sheet2!$B$18*'Portfolio allocation'!K2327</f>
        <v>-2.1505807419863434E-2</v>
      </c>
      <c r="AF2327">
        <f t="shared" si="332"/>
        <v>-7.3537218342390846E-3</v>
      </c>
      <c r="AH2327" s="2">
        <v>36129</v>
      </c>
      <c r="AI2327">
        <v>4.718</v>
      </c>
      <c r="AJ2327">
        <v>4.53</v>
      </c>
      <c r="AK2327">
        <v>1.1566000000000001</v>
      </c>
      <c r="AR2327" s="3"/>
    </row>
    <row r="2328" spans="1:44" hidden="1" outlineLevel="1" x14ac:dyDescent="0.2">
      <c r="A2328" s="2">
        <v>36130</v>
      </c>
      <c r="B2328">
        <v>24.97</v>
      </c>
      <c r="E2328" s="2">
        <v>36130</v>
      </c>
      <c r="F2328">
        <v>1175.28</v>
      </c>
      <c r="G2328">
        <f t="shared" si="327"/>
        <v>1.0011773501886312E-2</v>
      </c>
      <c r="H2328" s="2">
        <v>36130</v>
      </c>
      <c r="I2328">
        <v>1594.87</v>
      </c>
      <c r="J2328">
        <f t="shared" si="328"/>
        <v>1.0037871591240144E-2</v>
      </c>
      <c r="K2328">
        <f t="shared" si="324"/>
        <v>9.8566715912401445E-3</v>
      </c>
      <c r="L2328">
        <v>-3.376152794898534E-3</v>
      </c>
      <c r="N2328" s="2">
        <v>36130</v>
      </c>
      <c r="O2328">
        <v>32.375</v>
      </c>
      <c r="Q2328" s="2">
        <v>36130</v>
      </c>
      <c r="R2328">
        <v>33296.67</v>
      </c>
      <c r="S2328" s="8">
        <f t="shared" si="329"/>
        <v>6.1475458177669084E-2</v>
      </c>
      <c r="T2328" s="9">
        <f t="shared" si="325"/>
        <v>6.1294258177669085E-2</v>
      </c>
      <c r="U2328" s="3">
        <f>Sheet1!$B$17+Sheet1!$B$18*'Portfolio allocation'!K2328</f>
        <v>1.1795622335102906E-2</v>
      </c>
      <c r="V2328" s="13">
        <f t="shared" si="330"/>
        <v>4.9498635842566183E-2</v>
      </c>
      <c r="W2328" s="13"/>
      <c r="X2328" s="2">
        <v>36130</v>
      </c>
      <c r="Y2328">
        <v>81.129300000000001</v>
      </c>
      <c r="AA2328" s="2">
        <v>36130</v>
      </c>
      <c r="AB2328">
        <v>996.18</v>
      </c>
      <c r="AC2328">
        <f t="shared" si="331"/>
        <v>2.8760856319643091E-2</v>
      </c>
      <c r="AD2328">
        <f t="shared" si="326"/>
        <v>2.8582456319643092E-2</v>
      </c>
      <c r="AE2328">
        <f>Sheet2!$B$17+Sheet2!$B$18*'Portfolio allocation'!K2328</f>
        <v>8.818190856730572E-3</v>
      </c>
      <c r="AF2328">
        <f t="shared" si="332"/>
        <v>1.976426546291252E-2</v>
      </c>
      <c r="AH2328" s="2">
        <v>36130</v>
      </c>
      <c r="AI2328">
        <v>4.6550000000000002</v>
      </c>
      <c r="AJ2328">
        <v>4.46</v>
      </c>
      <c r="AK2328">
        <v>1.16561</v>
      </c>
      <c r="AR2328" s="3"/>
    </row>
    <row r="2329" spans="1:44" hidden="1" outlineLevel="1" x14ac:dyDescent="0.2">
      <c r="A2329" s="2">
        <v>36131</v>
      </c>
      <c r="B2329">
        <v>25.43</v>
      </c>
      <c r="E2329" s="2">
        <v>36131</v>
      </c>
      <c r="F2329">
        <v>1171.25</v>
      </c>
      <c r="G2329">
        <f t="shared" si="327"/>
        <v>-3.4289701177591114E-3</v>
      </c>
      <c r="H2329" s="2">
        <v>36131</v>
      </c>
      <c r="I2329">
        <v>1589.77</v>
      </c>
      <c r="J2329">
        <f t="shared" si="328"/>
        <v>-3.197752794898534E-3</v>
      </c>
      <c r="K2329">
        <f t="shared" si="324"/>
        <v>-3.376152794898534E-3</v>
      </c>
      <c r="L2329">
        <v>-1.8172713932204022E-2</v>
      </c>
      <c r="N2329" s="2">
        <v>36131</v>
      </c>
      <c r="O2329">
        <v>31.6875</v>
      </c>
      <c r="Q2329" s="2">
        <v>36131</v>
      </c>
      <c r="R2329">
        <v>32589.599999999999</v>
      </c>
      <c r="S2329" s="8">
        <f t="shared" si="329"/>
        <v>-2.1235456879021175E-2</v>
      </c>
      <c r="T2329" s="9">
        <f t="shared" si="325"/>
        <v>-2.1413856879021174E-2</v>
      </c>
      <c r="U2329" s="3">
        <f>Sheet1!$B$17+Sheet1!$B$18*'Portfolio allocation'!K2329</f>
        <v>-3.385409165043271E-3</v>
      </c>
      <c r="V2329" s="13">
        <f t="shared" si="330"/>
        <v>-1.8028447713977904E-2</v>
      </c>
      <c r="W2329" s="13"/>
      <c r="X2329" s="2">
        <v>36131</v>
      </c>
      <c r="Y2329">
        <v>79.965199999999996</v>
      </c>
      <c r="AA2329" s="2">
        <v>36131</v>
      </c>
      <c r="AB2329">
        <v>981.89</v>
      </c>
      <c r="AC2329">
        <f t="shared" si="331"/>
        <v>-1.4344797125017572E-2</v>
      </c>
      <c r="AD2329">
        <f t="shared" si="326"/>
        <v>-1.4521197125017572E-2</v>
      </c>
      <c r="AE2329">
        <f>Sheet2!$B$17+Sheet2!$B$18*'Portfolio allocation'!K2329</f>
        <v>-2.9487741873073137E-3</v>
      </c>
      <c r="AF2329">
        <f t="shared" si="332"/>
        <v>-1.1572422937710259E-2</v>
      </c>
      <c r="AH2329" s="2">
        <v>36131</v>
      </c>
      <c r="AI2329">
        <v>4.5919999999999996</v>
      </c>
      <c r="AJ2329">
        <v>4.41</v>
      </c>
      <c r="AK2329">
        <v>1.16899</v>
      </c>
      <c r="AR2329" s="3"/>
    </row>
    <row r="2330" spans="1:44" hidden="1" outlineLevel="1" x14ac:dyDescent="0.2">
      <c r="A2330" s="2">
        <v>36132</v>
      </c>
      <c r="B2330">
        <v>28.7</v>
      </c>
      <c r="E2330" s="2">
        <v>36132</v>
      </c>
      <c r="F2330">
        <v>1150.1400000000001</v>
      </c>
      <c r="G2330">
        <f t="shared" si="327"/>
        <v>-1.8023479188900682E-2</v>
      </c>
      <c r="H2330" s="2">
        <v>36132</v>
      </c>
      <c r="I2330">
        <v>1561.16</v>
      </c>
      <c r="J2330">
        <f t="shared" si="328"/>
        <v>-1.7996313932204022E-2</v>
      </c>
      <c r="K2330">
        <f t="shared" si="324"/>
        <v>-1.8172713932204022E-2</v>
      </c>
      <c r="L2330">
        <v>2.295383649081436E-2</v>
      </c>
      <c r="N2330" s="2">
        <v>36132</v>
      </c>
      <c r="O2330">
        <v>30.531300000000002</v>
      </c>
      <c r="Q2330" s="2">
        <v>36132</v>
      </c>
      <c r="R2330">
        <v>31400.43</v>
      </c>
      <c r="S2330" s="8">
        <f t="shared" si="329"/>
        <v>-3.6489248103689476E-2</v>
      </c>
      <c r="T2330" s="9">
        <f t="shared" si="325"/>
        <v>-3.6665648103689476E-2</v>
      </c>
      <c r="U2330" s="3">
        <f>Sheet1!$B$17+Sheet1!$B$18*'Portfolio allocation'!K2330</f>
        <v>-2.0360399096487472E-2</v>
      </c>
      <c r="V2330" s="13">
        <f t="shared" si="330"/>
        <v>-1.6305249007202004E-2</v>
      </c>
      <c r="W2330" s="13"/>
      <c r="X2330" s="2">
        <v>36132</v>
      </c>
      <c r="Y2330">
        <v>78.084699999999998</v>
      </c>
      <c r="AA2330" s="2">
        <v>36132</v>
      </c>
      <c r="AB2330">
        <v>958.8</v>
      </c>
      <c r="AC2330">
        <f t="shared" si="331"/>
        <v>-2.3515872450070807E-2</v>
      </c>
      <c r="AD2330">
        <f t="shared" si="326"/>
        <v>-2.3692272450070807E-2</v>
      </c>
      <c r="AE2330">
        <f>Sheet2!$B$17+Sheet2!$B$18*'Portfolio allocation'!K2330</f>
        <v>-1.6106253845015399E-2</v>
      </c>
      <c r="AF2330">
        <f t="shared" si="332"/>
        <v>-7.5860186050554085E-3</v>
      </c>
      <c r="AH2330" s="2">
        <v>36132</v>
      </c>
      <c r="AI2330">
        <v>4.5449999999999999</v>
      </c>
      <c r="AJ2330">
        <v>4.41</v>
      </c>
      <c r="AK2330">
        <v>1.16849</v>
      </c>
      <c r="AR2330" s="3"/>
    </row>
    <row r="2331" spans="1:44" hidden="1" outlineLevel="1" x14ac:dyDescent="0.2">
      <c r="A2331" s="2">
        <v>36133</v>
      </c>
      <c r="B2331">
        <v>25.31</v>
      </c>
      <c r="E2331" s="2">
        <v>36133</v>
      </c>
      <c r="F2331">
        <v>1176.74</v>
      </c>
      <c r="G2331">
        <f t="shared" si="327"/>
        <v>2.3127619246352538E-2</v>
      </c>
      <c r="H2331" s="2">
        <v>36133</v>
      </c>
      <c r="I2331">
        <v>1597.27</v>
      </c>
      <c r="J2331">
        <f t="shared" si="328"/>
        <v>2.313023649081436E-2</v>
      </c>
      <c r="K2331">
        <f t="shared" si="324"/>
        <v>2.295383649081436E-2</v>
      </c>
      <c r="L2331">
        <v>9.1550772931315322E-3</v>
      </c>
      <c r="N2331" s="2">
        <v>36133</v>
      </c>
      <c r="O2331">
        <v>31.843800000000002</v>
      </c>
      <c r="Q2331" s="2">
        <v>36133</v>
      </c>
      <c r="R2331">
        <v>32750.29</v>
      </c>
      <c r="S2331" s="8">
        <f t="shared" si="329"/>
        <v>4.298858327736288E-2</v>
      </c>
      <c r="T2331" s="9">
        <f t="shared" si="325"/>
        <v>4.2812183277362879E-2</v>
      </c>
      <c r="U2331" s="3">
        <f>Sheet1!$B$17+Sheet1!$B$18*'Portfolio allocation'!K2331</f>
        <v>2.6821021834193735E-2</v>
      </c>
      <c r="V2331" s="13">
        <f t="shared" si="330"/>
        <v>1.5991161443169144E-2</v>
      </c>
      <c r="W2331" s="13"/>
      <c r="X2331" s="2">
        <v>36133</v>
      </c>
      <c r="Y2331">
        <v>78.442899999999995</v>
      </c>
      <c r="AA2331" s="2">
        <v>36133</v>
      </c>
      <c r="AB2331">
        <v>963.2</v>
      </c>
      <c r="AC2331">
        <f t="shared" si="331"/>
        <v>4.5890696704213862E-3</v>
      </c>
      <c r="AD2331">
        <f t="shared" si="326"/>
        <v>4.409469670421386E-3</v>
      </c>
      <c r="AE2331">
        <f>Sheet2!$B$17+Sheet2!$B$18*'Portfolio allocation'!K2331</f>
        <v>2.0464524024328815E-2</v>
      </c>
      <c r="AF2331">
        <f t="shared" si="332"/>
        <v>-1.605505435390743E-2</v>
      </c>
      <c r="AH2331" s="2">
        <v>36133</v>
      </c>
      <c r="AI2331">
        <v>4.6269999999999998</v>
      </c>
      <c r="AJ2331">
        <v>4.49</v>
      </c>
      <c r="AK2331">
        <v>1.16717</v>
      </c>
      <c r="AR2331" s="3"/>
    </row>
    <row r="2332" spans="1:44" hidden="1" outlineLevel="1" x14ac:dyDescent="0.2">
      <c r="A2332" s="2">
        <v>36136</v>
      </c>
      <c r="B2332">
        <v>24.9</v>
      </c>
      <c r="E2332" s="2">
        <v>36136</v>
      </c>
      <c r="F2332">
        <v>1187.7</v>
      </c>
      <c r="G2332">
        <f t="shared" si="327"/>
        <v>9.3138671244286098E-3</v>
      </c>
      <c r="H2332" s="2">
        <v>36136</v>
      </c>
      <c r="I2332">
        <v>1612.18</v>
      </c>
      <c r="J2332">
        <f t="shared" si="328"/>
        <v>9.3346772931315325E-3</v>
      </c>
      <c r="K2332">
        <f t="shared" si="324"/>
        <v>9.1550772931315322E-3</v>
      </c>
      <c r="L2332">
        <v>-5.4493613467478438E-3</v>
      </c>
      <c r="N2332" s="2">
        <v>36136</v>
      </c>
      <c r="O2332">
        <v>33.390599999999999</v>
      </c>
      <c r="Q2332" s="2">
        <v>36136</v>
      </c>
      <c r="R2332">
        <v>34341.21</v>
      </c>
      <c r="S2332" s="8">
        <f t="shared" si="329"/>
        <v>4.857727977370585E-2</v>
      </c>
      <c r="T2332" s="9">
        <f t="shared" si="325"/>
        <v>4.8397679773705848E-2</v>
      </c>
      <c r="U2332" s="3">
        <f>Sheet1!$B$17+Sheet1!$B$18*'Portfolio allocation'!K2332</f>
        <v>1.0990735575548643E-2</v>
      </c>
      <c r="V2332" s="13">
        <f t="shared" si="330"/>
        <v>3.7406944198157203E-2</v>
      </c>
      <c r="W2332" s="13"/>
      <c r="X2332" s="2">
        <v>36136</v>
      </c>
      <c r="Y2332">
        <v>79.845799999999997</v>
      </c>
      <c r="AA2332" s="2">
        <v>36136</v>
      </c>
      <c r="AB2332">
        <v>980.42</v>
      </c>
      <c r="AC2332">
        <f t="shared" si="331"/>
        <v>1.7877906976744073E-2</v>
      </c>
      <c r="AD2332">
        <f t="shared" si="326"/>
        <v>1.7694706976744072E-2</v>
      </c>
      <c r="AE2332">
        <f>Sheet2!$B$17+Sheet2!$B$18*'Portfolio allocation'!K2332</f>
        <v>8.1943153075629983E-3</v>
      </c>
      <c r="AF2332">
        <f t="shared" si="332"/>
        <v>9.5003916691810738E-3</v>
      </c>
      <c r="AH2332" s="2">
        <v>36136</v>
      </c>
      <c r="AI2332">
        <v>4.6619999999999999</v>
      </c>
      <c r="AJ2332">
        <v>4.58</v>
      </c>
      <c r="AK2332">
        <v>1.1666300000000001</v>
      </c>
      <c r="AR2332" s="3"/>
    </row>
    <row r="2333" spans="1:44" hidden="1" outlineLevel="1" x14ac:dyDescent="0.2">
      <c r="A2333" s="2">
        <v>36137</v>
      </c>
      <c r="B2333">
        <v>25.58</v>
      </c>
      <c r="E2333" s="2">
        <v>36137</v>
      </c>
      <c r="F2333">
        <v>1181.3800000000001</v>
      </c>
      <c r="G2333">
        <f t="shared" si="327"/>
        <v>-5.3212090595267103E-3</v>
      </c>
      <c r="H2333" s="2">
        <v>36137</v>
      </c>
      <c r="I2333">
        <v>1603.69</v>
      </c>
      <c r="J2333">
        <f t="shared" si="328"/>
        <v>-5.2661613467478441E-3</v>
      </c>
      <c r="K2333">
        <f t="shared" si="324"/>
        <v>-5.4493613467478438E-3</v>
      </c>
      <c r="L2333">
        <v>1.6848501119293721E-3</v>
      </c>
      <c r="N2333" s="2">
        <v>36137</v>
      </c>
      <c r="O2333">
        <v>32.796900000000001</v>
      </c>
      <c r="Q2333" s="2">
        <v>36137</v>
      </c>
      <c r="R2333">
        <v>33730.550000000003</v>
      </c>
      <c r="S2333" s="8">
        <f t="shared" si="329"/>
        <v>-1.7782134059923793E-2</v>
      </c>
      <c r="T2333" s="9">
        <f t="shared" si="325"/>
        <v>-1.7965334059923795E-2</v>
      </c>
      <c r="U2333" s="3">
        <f>Sheet1!$B$17+Sheet1!$B$18*'Portfolio allocation'!K2333</f>
        <v>-5.7638465578167368E-3</v>
      </c>
      <c r="V2333" s="13">
        <f t="shared" si="330"/>
        <v>-1.2201487502107058E-2</v>
      </c>
      <c r="W2333" s="13"/>
      <c r="X2333" s="2">
        <v>36137</v>
      </c>
      <c r="Y2333">
        <v>80.323400000000007</v>
      </c>
      <c r="AA2333" s="2">
        <v>36137</v>
      </c>
      <c r="AB2333">
        <v>986.29</v>
      </c>
      <c r="AC2333">
        <f t="shared" si="331"/>
        <v>5.9872299626690939E-3</v>
      </c>
      <c r="AD2333">
        <f t="shared" si="326"/>
        <v>5.8076299626690937E-3</v>
      </c>
      <c r="AE2333">
        <f>Sheet2!$B$17+Sheet2!$B$18*'Portfolio allocation'!K2333</f>
        <v>-4.7923241239455783E-3</v>
      </c>
      <c r="AF2333">
        <f t="shared" si="332"/>
        <v>1.0599954086614672E-2</v>
      </c>
      <c r="AH2333" s="2">
        <v>36137</v>
      </c>
      <c r="AI2333">
        <v>4.5919999999999996</v>
      </c>
      <c r="AJ2333">
        <v>4.49</v>
      </c>
      <c r="AK2333">
        <v>1.17041</v>
      </c>
      <c r="AR2333" s="3"/>
    </row>
    <row r="2334" spans="1:44" hidden="1" outlineLevel="1" x14ac:dyDescent="0.2">
      <c r="A2334" s="2">
        <v>36138</v>
      </c>
      <c r="B2334">
        <v>25.66</v>
      </c>
      <c r="E2334" s="2">
        <v>36138</v>
      </c>
      <c r="F2334">
        <v>1183.49</v>
      </c>
      <c r="G2334">
        <f t="shared" si="327"/>
        <v>1.7860468265924467E-3</v>
      </c>
      <c r="H2334" s="2">
        <v>36138</v>
      </c>
      <c r="I2334">
        <v>1606.68</v>
      </c>
      <c r="J2334">
        <f t="shared" si="328"/>
        <v>1.8644501119293722E-3</v>
      </c>
      <c r="K2334">
        <f t="shared" si="324"/>
        <v>1.6848501119293721E-3</v>
      </c>
      <c r="L2334">
        <v>-1.5757108890382596E-2</v>
      </c>
      <c r="N2334" s="2">
        <v>36138</v>
      </c>
      <c r="O2334">
        <v>33.406300000000002</v>
      </c>
      <c r="Q2334" s="2">
        <v>36138</v>
      </c>
      <c r="R2334">
        <v>34357.279999999999</v>
      </c>
      <c r="S2334" s="8">
        <f t="shared" si="329"/>
        <v>1.8580485642837097E-2</v>
      </c>
      <c r="T2334" s="9">
        <f t="shared" si="325"/>
        <v>1.8400885642837098E-2</v>
      </c>
      <c r="U2334" s="3">
        <f>Sheet1!$B$17+Sheet1!$B$18*'Portfolio allocation'!K2334</f>
        <v>2.4207016325402128E-3</v>
      </c>
      <c r="V2334" s="13">
        <f t="shared" si="330"/>
        <v>1.5980184010296886E-2</v>
      </c>
      <c r="W2334" s="13"/>
      <c r="X2334" s="2">
        <v>36138</v>
      </c>
      <c r="Y2334">
        <v>80.920299999999997</v>
      </c>
      <c r="AA2334" s="2">
        <v>36138</v>
      </c>
      <c r="AB2334">
        <v>993.62</v>
      </c>
      <c r="AC2334">
        <f t="shared" si="331"/>
        <v>7.4318912287461014E-3</v>
      </c>
      <c r="AD2334">
        <f t="shared" si="326"/>
        <v>7.253491228746101E-3</v>
      </c>
      <c r="AE2334">
        <f>Sheet2!$B$17+Sheet2!$B$18*'Portfolio allocation'!K2334</f>
        <v>1.5515987153059195E-3</v>
      </c>
      <c r="AF2334">
        <f t="shared" si="332"/>
        <v>5.7018925134401811E-3</v>
      </c>
      <c r="AH2334" s="2">
        <v>36138</v>
      </c>
      <c r="AI2334">
        <v>4.57</v>
      </c>
      <c r="AJ2334">
        <v>4.46</v>
      </c>
      <c r="AK2334">
        <v>1.17255</v>
      </c>
      <c r="AR2334" s="3"/>
    </row>
    <row r="2335" spans="1:44" hidden="1" outlineLevel="1" x14ac:dyDescent="0.2">
      <c r="A2335" s="2">
        <v>36139</v>
      </c>
      <c r="B2335">
        <v>26.81</v>
      </c>
      <c r="E2335" s="2">
        <v>36139</v>
      </c>
      <c r="F2335">
        <v>1165.02</v>
      </c>
      <c r="G2335">
        <f t="shared" si="327"/>
        <v>-1.5606384506839932E-2</v>
      </c>
      <c r="H2335" s="2">
        <v>36139</v>
      </c>
      <c r="I2335">
        <v>1581.65</v>
      </c>
      <c r="J2335">
        <f t="shared" si="328"/>
        <v>-1.5578708890382598E-2</v>
      </c>
      <c r="K2335">
        <f t="shared" si="324"/>
        <v>-1.5757108890382596E-2</v>
      </c>
      <c r="L2335">
        <v>1.2572100654380085E-3</v>
      </c>
      <c r="N2335" s="2">
        <v>36139</v>
      </c>
      <c r="O2335">
        <v>32.890599999999999</v>
      </c>
      <c r="Q2335" s="2">
        <v>36139</v>
      </c>
      <c r="R2335">
        <v>33826.97</v>
      </c>
      <c r="S2335" s="8">
        <f t="shared" si="329"/>
        <v>-1.5435156682950368E-2</v>
      </c>
      <c r="T2335" s="9">
        <f t="shared" si="325"/>
        <v>-1.5613556682950369E-2</v>
      </c>
      <c r="U2335" s="3">
        <f>Sheet1!$B$17+Sheet1!$B$18*'Portfolio allocation'!K2335</f>
        <v>-1.7589155772936977E-2</v>
      </c>
      <c r="V2335" s="13">
        <f t="shared" si="330"/>
        <v>1.9755990899866082E-3</v>
      </c>
      <c r="W2335" s="13"/>
      <c r="X2335" s="2">
        <v>36139</v>
      </c>
      <c r="Y2335">
        <v>78.801100000000005</v>
      </c>
      <c r="AA2335" s="2">
        <v>36139</v>
      </c>
      <c r="AB2335">
        <v>967.59</v>
      </c>
      <c r="AC2335">
        <f t="shared" si="331"/>
        <v>-2.6197137738773302E-2</v>
      </c>
      <c r="AD2335">
        <f t="shared" si="326"/>
        <v>-2.6375137738773303E-2</v>
      </c>
      <c r="AE2335">
        <f>Sheet2!$B$17+Sheet2!$B$18*'Portfolio allocation'!K2335</f>
        <v>-1.3958236214169428E-2</v>
      </c>
      <c r="AF2335">
        <f t="shared" si="332"/>
        <v>-1.2416901524603875E-2</v>
      </c>
      <c r="AH2335" s="2">
        <v>36139</v>
      </c>
      <c r="AI2335">
        <v>4.5209999999999999</v>
      </c>
      <c r="AJ2335">
        <v>4.45</v>
      </c>
      <c r="AK2335">
        <v>1.1784300000000001</v>
      </c>
      <c r="AR2335" s="3"/>
    </row>
    <row r="2336" spans="1:44" hidden="1" outlineLevel="1" x14ac:dyDescent="0.2">
      <c r="A2336" s="2">
        <v>36140</v>
      </c>
      <c r="B2336">
        <v>27.72</v>
      </c>
      <c r="E2336" s="2">
        <v>36140</v>
      </c>
      <c r="F2336">
        <v>1166.46</v>
      </c>
      <c r="G2336">
        <f t="shared" si="327"/>
        <v>1.2360302827418845E-3</v>
      </c>
      <c r="H2336" s="2">
        <v>36140</v>
      </c>
      <c r="I2336">
        <v>1583.92</v>
      </c>
      <c r="J2336">
        <f t="shared" si="328"/>
        <v>1.4352100654380084E-3</v>
      </c>
      <c r="K2336">
        <f t="shared" si="324"/>
        <v>1.2572100654380085E-3</v>
      </c>
      <c r="L2336">
        <v>-2.1828420647507393E-2</v>
      </c>
      <c r="N2336" s="2">
        <v>36140</v>
      </c>
      <c r="O2336">
        <v>33.5</v>
      </c>
      <c r="Q2336" s="2">
        <v>36140</v>
      </c>
      <c r="R2336">
        <v>34453.699999999997</v>
      </c>
      <c r="S2336" s="8">
        <f t="shared" si="329"/>
        <v>1.8527524043684629E-2</v>
      </c>
      <c r="T2336" s="9">
        <f t="shared" si="325"/>
        <v>1.8349524043684628E-2</v>
      </c>
      <c r="U2336" s="3">
        <f>Sheet1!$B$17+Sheet1!$B$18*'Portfolio allocation'!K2336</f>
        <v>1.9301021333652877E-3</v>
      </c>
      <c r="V2336" s="13">
        <f t="shared" si="330"/>
        <v>1.6419421910319341E-2</v>
      </c>
      <c r="W2336" s="13"/>
      <c r="X2336" s="2">
        <v>36140</v>
      </c>
      <c r="Y2336">
        <v>80.233800000000002</v>
      </c>
      <c r="AA2336" s="2">
        <v>36140</v>
      </c>
      <c r="AB2336">
        <v>985.19</v>
      </c>
      <c r="AC2336">
        <f t="shared" si="331"/>
        <v>1.818952242168681E-2</v>
      </c>
      <c r="AD2336">
        <f t="shared" si="326"/>
        <v>1.8009922421686812E-2</v>
      </c>
      <c r="AE2336">
        <f>Sheet2!$B$17+Sheet2!$B$18*'Portfolio allocation'!K2336</f>
        <v>1.1713302758814804E-3</v>
      </c>
      <c r="AF2336">
        <f t="shared" si="332"/>
        <v>1.6838592145805333E-2</v>
      </c>
      <c r="AH2336" s="2">
        <v>36140</v>
      </c>
      <c r="AI2336">
        <v>4.6189999999999998</v>
      </c>
      <c r="AJ2336">
        <v>4.49</v>
      </c>
      <c r="AK2336">
        <v>1.1827399999999999</v>
      </c>
      <c r="AR2336" s="3"/>
    </row>
    <row r="2337" spans="1:44" hidden="1" outlineLevel="1" x14ac:dyDescent="0.2">
      <c r="A2337" s="2">
        <v>36143</v>
      </c>
      <c r="B2337">
        <v>31.31</v>
      </c>
      <c r="E2337" s="2">
        <v>36143</v>
      </c>
      <c r="F2337">
        <v>1141.2</v>
      </c>
      <c r="G2337">
        <f t="shared" si="327"/>
        <v>-2.1655264646880279E-2</v>
      </c>
      <c r="H2337" s="2">
        <v>36143</v>
      </c>
      <c r="I2337">
        <v>1549.63</v>
      </c>
      <c r="J2337">
        <f t="shared" si="328"/>
        <v>-2.1648820647507394E-2</v>
      </c>
      <c r="K2337">
        <f t="shared" si="324"/>
        <v>-2.1828420647507393E-2</v>
      </c>
      <c r="L2337">
        <v>1.878701764679306E-2</v>
      </c>
      <c r="N2337" s="2">
        <v>36143</v>
      </c>
      <c r="O2337">
        <v>31.984400000000001</v>
      </c>
      <c r="Q2337" s="2">
        <v>36143</v>
      </c>
      <c r="R2337">
        <v>32894.92</v>
      </c>
      <c r="S2337" s="8">
        <f t="shared" si="329"/>
        <v>-4.5242746062106542E-2</v>
      </c>
      <c r="T2337" s="9">
        <f t="shared" si="325"/>
        <v>-4.5422346062106544E-2</v>
      </c>
      <c r="U2337" s="3">
        <f>Sheet1!$B$17+Sheet1!$B$18*'Portfolio allocation'!K2337</f>
        <v>-2.4554318488212313E-2</v>
      </c>
      <c r="V2337" s="13">
        <f t="shared" si="330"/>
        <v>-2.0868027573894232E-2</v>
      </c>
      <c r="W2337" s="13"/>
      <c r="X2337" s="2">
        <v>36143</v>
      </c>
      <c r="Y2337">
        <v>77.786199999999994</v>
      </c>
      <c r="AA2337" s="2">
        <v>36143</v>
      </c>
      <c r="AB2337">
        <v>955.13</v>
      </c>
      <c r="AC2337">
        <f t="shared" si="331"/>
        <v>-3.051188095697277E-2</v>
      </c>
      <c r="AD2337">
        <f t="shared" si="326"/>
        <v>-3.069068095697277E-2</v>
      </c>
      <c r="AE2337">
        <f>Sheet2!$B$17+Sheet2!$B$18*'Portfolio allocation'!K2337</f>
        <v>-1.9357001521776603E-2</v>
      </c>
      <c r="AF2337">
        <f t="shared" si="332"/>
        <v>-1.1333679435196167E-2</v>
      </c>
      <c r="AH2337" s="2">
        <v>36143</v>
      </c>
      <c r="AI2337">
        <v>4.569</v>
      </c>
      <c r="AJ2337">
        <v>4.47</v>
      </c>
      <c r="AK2337">
        <v>1.1835800000000001</v>
      </c>
      <c r="AR2337" s="3"/>
    </row>
    <row r="2338" spans="1:44" hidden="1" outlineLevel="1" x14ac:dyDescent="0.2">
      <c r="A2338" s="2">
        <v>36144</v>
      </c>
      <c r="B2338">
        <v>29.42</v>
      </c>
      <c r="E2338" s="2">
        <v>36144</v>
      </c>
      <c r="F2338">
        <v>1162.83</v>
      </c>
      <c r="G2338">
        <f t="shared" si="327"/>
        <v>1.8953732912723398E-2</v>
      </c>
      <c r="H2338" s="2">
        <v>36144</v>
      </c>
      <c r="I2338">
        <v>1579.02</v>
      </c>
      <c r="J2338">
        <f t="shared" si="328"/>
        <v>1.8965817646793059E-2</v>
      </c>
      <c r="K2338">
        <f t="shared" si="324"/>
        <v>1.878701764679306E-2</v>
      </c>
      <c r="L2338">
        <v>-9.0789983154110159E-4</v>
      </c>
      <c r="N2338" s="2">
        <v>36144</v>
      </c>
      <c r="O2338">
        <v>32.968800000000002</v>
      </c>
      <c r="Q2338" s="2">
        <v>36144</v>
      </c>
      <c r="R2338">
        <v>33907.32</v>
      </c>
      <c r="S2338" s="8">
        <f t="shared" si="329"/>
        <v>3.0776788634840901E-2</v>
      </c>
      <c r="T2338" s="9">
        <f t="shared" si="325"/>
        <v>3.0597988634840902E-2</v>
      </c>
      <c r="U2338" s="3">
        <f>Sheet1!$B$17+Sheet1!$B$18*'Portfolio allocation'!K2338</f>
        <v>2.2040741655099765E-2</v>
      </c>
      <c r="V2338" s="13">
        <f t="shared" si="330"/>
        <v>8.5572469797411364E-3</v>
      </c>
      <c r="W2338" s="13"/>
      <c r="X2338" s="2">
        <v>36144</v>
      </c>
      <c r="Y2338">
        <v>78.801100000000005</v>
      </c>
      <c r="AA2338" s="2">
        <v>36144</v>
      </c>
      <c r="AB2338">
        <v>967.59</v>
      </c>
      <c r="AC2338">
        <f t="shared" si="331"/>
        <v>1.3045344612775178E-2</v>
      </c>
      <c r="AD2338">
        <f t="shared" si="326"/>
        <v>1.2865744612775178E-2</v>
      </c>
      <c r="AE2338">
        <f>Sheet2!$B$17+Sheet2!$B$18*'Portfolio allocation'!K2338</f>
        <v>1.675928240306189E-2</v>
      </c>
      <c r="AF2338">
        <f t="shared" si="332"/>
        <v>-3.8935377902867118E-3</v>
      </c>
      <c r="AH2338" s="2">
        <v>36144</v>
      </c>
      <c r="AI2338">
        <v>4.62</v>
      </c>
      <c r="AJ2338">
        <v>4.49</v>
      </c>
      <c r="AK2338">
        <v>1.17875</v>
      </c>
      <c r="AR2338" s="3"/>
    </row>
    <row r="2339" spans="1:44" hidden="1" outlineLevel="1" x14ac:dyDescent="0.2">
      <c r="A2339" s="2">
        <v>36145</v>
      </c>
      <c r="B2339">
        <v>29.96</v>
      </c>
      <c r="E2339" s="2">
        <v>36145</v>
      </c>
      <c r="F2339">
        <v>1161.94</v>
      </c>
      <c r="G2339">
        <f t="shared" si="327"/>
        <v>-7.6537413035426827E-4</v>
      </c>
      <c r="H2339" s="2">
        <v>36145</v>
      </c>
      <c r="I2339">
        <v>1577.87</v>
      </c>
      <c r="J2339">
        <f t="shared" si="328"/>
        <v>-7.2829983154110156E-4</v>
      </c>
      <c r="K2339">
        <f t="shared" si="324"/>
        <v>-9.0789983154110159E-4</v>
      </c>
      <c r="L2339">
        <v>1.5413038012003666E-2</v>
      </c>
      <c r="N2339" s="2">
        <v>36145</v>
      </c>
      <c r="O2339">
        <v>33.4375</v>
      </c>
      <c r="Q2339" s="2">
        <v>36145</v>
      </c>
      <c r="R2339">
        <v>34389.410000000003</v>
      </c>
      <c r="S2339" s="8">
        <f t="shared" si="329"/>
        <v>1.4217873898615618E-2</v>
      </c>
      <c r="T2339" s="9">
        <f t="shared" si="325"/>
        <v>1.4038273898615618E-2</v>
      </c>
      <c r="U2339" s="3">
        <f>Sheet1!$B$17+Sheet1!$B$18*'Portfolio allocation'!K2339</f>
        <v>-5.5376681163090075E-4</v>
      </c>
      <c r="V2339" s="13">
        <f t="shared" si="330"/>
        <v>1.4592040710246518E-2</v>
      </c>
      <c r="W2339" s="13"/>
      <c r="X2339" s="2">
        <v>36145</v>
      </c>
      <c r="Y2339">
        <v>78.502600000000001</v>
      </c>
      <c r="AA2339" s="2">
        <v>36145</v>
      </c>
      <c r="AB2339">
        <v>963.93</v>
      </c>
      <c r="AC2339">
        <f t="shared" si="331"/>
        <v>-3.7825938672372272E-3</v>
      </c>
      <c r="AD2339">
        <f t="shared" si="326"/>
        <v>-3.9601938672372272E-3</v>
      </c>
      <c r="AE2339">
        <f>Sheet2!$B$17+Sheet2!$B$18*'Portfolio allocation'!K2339</f>
        <v>-7.5394068146156831E-4</v>
      </c>
      <c r="AF2339">
        <f t="shared" si="332"/>
        <v>-3.2062531857756588E-3</v>
      </c>
      <c r="AH2339" s="2">
        <v>36145</v>
      </c>
      <c r="AI2339">
        <v>4.5460000000000003</v>
      </c>
      <c r="AJ2339">
        <v>4.4400000000000004</v>
      </c>
      <c r="AK2339">
        <v>1.1734199999999999</v>
      </c>
      <c r="AR2339" s="3"/>
    </row>
    <row r="2340" spans="1:44" hidden="1" outlineLevel="1" x14ac:dyDescent="0.2">
      <c r="A2340" s="2">
        <v>36146</v>
      </c>
      <c r="B2340">
        <v>27.96</v>
      </c>
      <c r="E2340" s="2">
        <v>36146</v>
      </c>
      <c r="F2340">
        <v>1179.98</v>
      </c>
      <c r="G2340">
        <f t="shared" si="327"/>
        <v>1.552575864502459E-2</v>
      </c>
      <c r="H2340" s="2">
        <v>36146</v>
      </c>
      <c r="I2340">
        <v>1602.47</v>
      </c>
      <c r="J2340">
        <f t="shared" si="328"/>
        <v>1.5590638012003666E-2</v>
      </c>
      <c r="K2340">
        <f t="shared" si="324"/>
        <v>1.5413038012003666E-2</v>
      </c>
      <c r="L2340">
        <v>6.648960879142918E-3</v>
      </c>
      <c r="N2340" s="2">
        <v>36146</v>
      </c>
      <c r="O2340">
        <v>33.593800000000002</v>
      </c>
      <c r="Q2340" s="2">
        <v>36146</v>
      </c>
      <c r="R2340">
        <v>34550.11</v>
      </c>
      <c r="S2340" s="8">
        <f t="shared" si="329"/>
        <v>4.6729501901892068E-3</v>
      </c>
      <c r="T2340" s="9">
        <f t="shared" si="325"/>
        <v>4.4953501901892068E-3</v>
      </c>
      <c r="U2340" s="3">
        <f>Sheet1!$B$17+Sheet1!$B$18*'Portfolio allocation'!K2340</f>
        <v>1.8170026710054271E-2</v>
      </c>
      <c r="V2340" s="13">
        <f t="shared" si="330"/>
        <v>-1.3674676519865064E-2</v>
      </c>
      <c r="W2340" s="13"/>
      <c r="X2340" s="2">
        <v>36146</v>
      </c>
      <c r="Y2340">
        <v>79.308499999999995</v>
      </c>
      <c r="AA2340" s="2">
        <v>36146</v>
      </c>
      <c r="AB2340">
        <v>973.83</v>
      </c>
      <c r="AC2340">
        <f t="shared" si="331"/>
        <v>1.0270455323519334E-2</v>
      </c>
      <c r="AD2340">
        <f t="shared" si="326"/>
        <v>1.0092455323519335E-2</v>
      </c>
      <c r="AE2340">
        <f>Sheet2!$B$17+Sheet2!$B$18*'Portfolio allocation'!K2340</f>
        <v>1.3759053633801591E-2</v>
      </c>
      <c r="AF2340">
        <f t="shared" si="332"/>
        <v>-3.6665983102822566E-3</v>
      </c>
      <c r="AH2340" s="2">
        <v>36146</v>
      </c>
      <c r="AI2340">
        <v>4.577</v>
      </c>
      <c r="AJ2340">
        <v>4.45</v>
      </c>
      <c r="AK2340">
        <v>1.17479</v>
      </c>
      <c r="AR2340" s="3"/>
    </row>
    <row r="2341" spans="1:44" hidden="1" outlineLevel="1" x14ac:dyDescent="0.2">
      <c r="A2341" s="2">
        <v>36147</v>
      </c>
      <c r="B2341">
        <v>25.04</v>
      </c>
      <c r="E2341" s="2">
        <v>36147</v>
      </c>
      <c r="F2341">
        <v>1188.03</v>
      </c>
      <c r="G2341">
        <f t="shared" si="327"/>
        <v>6.8221495279581212E-3</v>
      </c>
      <c r="H2341" s="2">
        <v>36147</v>
      </c>
      <c r="I2341">
        <v>1613.41</v>
      </c>
      <c r="J2341">
        <f t="shared" si="328"/>
        <v>6.8269608791429182E-3</v>
      </c>
      <c r="K2341">
        <f t="shared" si="324"/>
        <v>6.648960879142918E-3</v>
      </c>
      <c r="L2341">
        <v>1.2309875932341941E-2</v>
      </c>
      <c r="N2341" s="2">
        <v>36147</v>
      </c>
      <c r="O2341">
        <v>34.453099999999999</v>
      </c>
      <c r="Q2341" s="2">
        <v>36147</v>
      </c>
      <c r="R2341">
        <v>35433.949999999997</v>
      </c>
      <c r="S2341" s="8">
        <f t="shared" si="329"/>
        <v>2.5581394675733282E-2</v>
      </c>
      <c r="T2341" s="9">
        <f t="shared" si="325"/>
        <v>2.5403394675733281E-2</v>
      </c>
      <c r="U2341" s="3">
        <f>Sheet1!$B$17+Sheet1!$B$18*'Portfolio allocation'!K2341</f>
        <v>8.1156553119847326E-3</v>
      </c>
      <c r="V2341" s="13">
        <f t="shared" si="330"/>
        <v>1.7287739363748549E-2</v>
      </c>
      <c r="W2341" s="13"/>
      <c r="X2341" s="2">
        <v>36147</v>
      </c>
      <c r="Y2341">
        <v>81.935199999999995</v>
      </c>
      <c r="AA2341" s="2">
        <v>36147</v>
      </c>
      <c r="AB2341">
        <v>1006.08</v>
      </c>
      <c r="AC2341">
        <f t="shared" si="331"/>
        <v>3.3116663072610297E-2</v>
      </c>
      <c r="AD2341">
        <f t="shared" si="326"/>
        <v>3.29374630726103E-2</v>
      </c>
      <c r="AE2341">
        <f>Sheet2!$B$17+Sheet2!$B$18*'Portfolio allocation'!K2341</f>
        <v>5.9658126554320134E-3</v>
      </c>
      <c r="AF2341">
        <f t="shared" si="332"/>
        <v>2.6971650417178285E-2</v>
      </c>
      <c r="AH2341" s="2">
        <v>36147</v>
      </c>
      <c r="AI2341">
        <v>4.5670000000000002</v>
      </c>
      <c r="AJ2341">
        <v>4.4800000000000004</v>
      </c>
      <c r="AK2341">
        <v>1.17527</v>
      </c>
      <c r="AR2341" s="3"/>
    </row>
    <row r="2342" spans="1:44" hidden="1" outlineLevel="1" x14ac:dyDescent="0.2">
      <c r="A2342" s="2">
        <v>36150</v>
      </c>
      <c r="B2342">
        <v>23.86</v>
      </c>
      <c r="E2342" s="2">
        <v>36150</v>
      </c>
      <c r="F2342">
        <v>1202.8399999999999</v>
      </c>
      <c r="G2342">
        <f t="shared" si="327"/>
        <v>1.2466015167967193E-2</v>
      </c>
      <c r="H2342" s="2">
        <v>36150</v>
      </c>
      <c r="I2342">
        <v>1633.56</v>
      </c>
      <c r="J2342">
        <f t="shared" si="328"/>
        <v>1.2489075932341942E-2</v>
      </c>
      <c r="K2342">
        <f t="shared" si="324"/>
        <v>1.2309875932341941E-2</v>
      </c>
      <c r="L2342">
        <v>4.4320314405343143E-4</v>
      </c>
      <c r="N2342" s="2">
        <v>36150</v>
      </c>
      <c r="O2342">
        <v>35.109400000000001</v>
      </c>
      <c r="Q2342" s="2">
        <v>36150</v>
      </c>
      <c r="R2342">
        <v>36108.89</v>
      </c>
      <c r="S2342" s="8">
        <f t="shared" si="329"/>
        <v>1.9047834068739222E-2</v>
      </c>
      <c r="T2342" s="9">
        <f t="shared" si="325"/>
        <v>1.8868634068739221E-2</v>
      </c>
      <c r="U2342" s="3">
        <f>Sheet1!$B$17+Sheet1!$B$18*'Portfolio allocation'!K2342</f>
        <v>1.4610000527680805E-2</v>
      </c>
      <c r="V2342" s="13">
        <f t="shared" si="330"/>
        <v>4.2586335410584163E-3</v>
      </c>
      <c r="W2342" s="13"/>
      <c r="X2342" s="2">
        <v>36150</v>
      </c>
      <c r="Y2342">
        <v>84.233599999999996</v>
      </c>
      <c r="AA2342" s="2">
        <v>36150</v>
      </c>
      <c r="AB2342">
        <v>1034.3</v>
      </c>
      <c r="AC2342">
        <f t="shared" si="331"/>
        <v>2.8049459287531775E-2</v>
      </c>
      <c r="AD2342">
        <f t="shared" si="326"/>
        <v>2.7868259287531776E-2</v>
      </c>
      <c r="AE2342">
        <f>Sheet2!$B$17+Sheet2!$B$18*'Portfolio allocation'!K2342</f>
        <v>1.0999642743741529E-2</v>
      </c>
      <c r="AF2342">
        <f t="shared" si="332"/>
        <v>1.6868616543790245E-2</v>
      </c>
      <c r="AH2342" s="2">
        <v>36150</v>
      </c>
      <c r="AI2342">
        <v>4.6360000000000001</v>
      </c>
      <c r="AJ2342">
        <v>4.53</v>
      </c>
      <c r="AK2342">
        <v>1.16882</v>
      </c>
      <c r="AR2342" s="3"/>
    </row>
    <row r="2343" spans="1:44" hidden="1" outlineLevel="1" x14ac:dyDescent="0.2">
      <c r="A2343" s="2">
        <v>36151</v>
      </c>
      <c r="B2343">
        <v>22.78</v>
      </c>
      <c r="E2343" s="2">
        <v>36151</v>
      </c>
      <c r="F2343">
        <v>1203.57</v>
      </c>
      <c r="G2343">
        <f t="shared" si="327"/>
        <v>6.0689701040872457E-4</v>
      </c>
      <c r="H2343" s="2">
        <v>36151</v>
      </c>
      <c r="I2343">
        <v>1634.58</v>
      </c>
      <c r="J2343">
        <f t="shared" si="328"/>
        <v>6.2440314405343145E-4</v>
      </c>
      <c r="K2343">
        <f t="shared" si="324"/>
        <v>4.4320314405343143E-4</v>
      </c>
      <c r="L2343">
        <v>2.0569108032644584E-2</v>
      </c>
      <c r="N2343" s="2">
        <v>36151</v>
      </c>
      <c r="O2343">
        <v>34.609400000000001</v>
      </c>
      <c r="Q2343" s="2">
        <v>36151</v>
      </c>
      <c r="R2343">
        <v>35594.65</v>
      </c>
      <c r="S2343" s="8">
        <f t="shared" si="329"/>
        <v>-1.4241368261389331E-2</v>
      </c>
      <c r="T2343" s="9">
        <f t="shared" si="325"/>
        <v>-1.4422568261389331E-2</v>
      </c>
      <c r="U2343" s="3">
        <f>Sheet1!$B$17+Sheet1!$B$18*'Portfolio allocation'!K2343</f>
        <v>9.9625276347410554E-4</v>
      </c>
      <c r="V2343" s="13">
        <f t="shared" si="330"/>
        <v>-1.5418821024863437E-2</v>
      </c>
      <c r="W2343" s="13"/>
      <c r="X2343" s="2">
        <v>36151</v>
      </c>
      <c r="Y2343">
        <v>87.039400000000001</v>
      </c>
      <c r="AA2343" s="2">
        <v>36151</v>
      </c>
      <c r="AB2343">
        <v>1068.75</v>
      </c>
      <c r="AC2343">
        <f t="shared" si="331"/>
        <v>3.3307551000676838E-2</v>
      </c>
      <c r="AD2343">
        <f t="shared" si="326"/>
        <v>3.3125151000676839E-2</v>
      </c>
      <c r="AE2343">
        <f>Sheet2!$B$17+Sheet2!$B$18*'Portfolio allocation'!K2343</f>
        <v>4.474945541915189E-4</v>
      </c>
      <c r="AF2343">
        <f t="shared" si="332"/>
        <v>3.267765644648532E-2</v>
      </c>
      <c r="AH2343" s="2">
        <v>36151</v>
      </c>
      <c r="AI2343">
        <v>4.7039999999999997</v>
      </c>
      <c r="AJ2343">
        <v>4.5599999999999996</v>
      </c>
      <c r="AK2343">
        <v>1.1672899999999999</v>
      </c>
      <c r="AR2343" s="3"/>
    </row>
    <row r="2344" spans="1:44" hidden="1" outlineLevel="1" x14ac:dyDescent="0.2">
      <c r="A2344" s="2">
        <v>36152</v>
      </c>
      <c r="B2344">
        <v>20.21</v>
      </c>
      <c r="E2344" s="2">
        <v>36152</v>
      </c>
      <c r="F2344">
        <v>1228.54</v>
      </c>
      <c r="G2344">
        <f t="shared" si="327"/>
        <v>2.0746612162150901E-2</v>
      </c>
      <c r="H2344" s="2">
        <v>36152</v>
      </c>
      <c r="I2344">
        <v>1668.5</v>
      </c>
      <c r="J2344">
        <f t="shared" si="328"/>
        <v>2.0751508032644583E-2</v>
      </c>
      <c r="K2344">
        <f t="shared" si="324"/>
        <v>2.0569108032644584E-2</v>
      </c>
      <c r="L2344">
        <v>-2.0155892118668872E-3</v>
      </c>
      <c r="N2344" s="2">
        <v>36152</v>
      </c>
      <c r="O2344">
        <v>35.890599999999999</v>
      </c>
      <c r="Q2344" s="2">
        <v>36152</v>
      </c>
      <c r="R2344">
        <v>36912.379999999997</v>
      </c>
      <c r="S2344" s="8">
        <f t="shared" si="329"/>
        <v>3.7020451107118602E-2</v>
      </c>
      <c r="T2344" s="9">
        <f t="shared" si="325"/>
        <v>3.6838051107118602E-2</v>
      </c>
      <c r="U2344" s="3">
        <f>Sheet1!$B$17+Sheet1!$B$18*'Portfolio allocation'!K2344</f>
        <v>2.4085200909925105E-2</v>
      </c>
      <c r="V2344" s="13">
        <f t="shared" si="330"/>
        <v>1.2752850197193497E-2</v>
      </c>
      <c r="W2344" s="13"/>
      <c r="X2344" s="2">
        <v>36152</v>
      </c>
      <c r="Y2344">
        <v>88.352699999999999</v>
      </c>
      <c r="AA2344" s="2">
        <v>36152</v>
      </c>
      <c r="AB2344">
        <v>1084.8800000000001</v>
      </c>
      <c r="AC2344">
        <f t="shared" si="331"/>
        <v>1.5092397660818824E-2</v>
      </c>
      <c r="AD2344">
        <f t="shared" si="326"/>
        <v>1.4904797660818824E-2</v>
      </c>
      <c r="AE2344">
        <f>Sheet2!$B$17+Sheet2!$B$18*'Portfolio allocation'!K2344</f>
        <v>1.8343962639398782E-2</v>
      </c>
      <c r="AF2344">
        <f t="shared" si="332"/>
        <v>-3.4391649785799581E-3</v>
      </c>
      <c r="AH2344" s="2">
        <v>36152</v>
      </c>
      <c r="AI2344">
        <v>4.8019999999999996</v>
      </c>
      <c r="AJ2344">
        <v>4.6900000000000004</v>
      </c>
      <c r="AK2344">
        <v>1.1682900000000001</v>
      </c>
      <c r="AR2344" s="3"/>
    </row>
    <row r="2345" spans="1:44" hidden="1" outlineLevel="1" x14ac:dyDescent="0.2">
      <c r="A2345" s="2">
        <v>36153</v>
      </c>
      <c r="B2345">
        <v>21.48</v>
      </c>
      <c r="E2345" s="2">
        <v>36153</v>
      </c>
      <c r="F2345">
        <v>1226.27</v>
      </c>
      <c r="G2345">
        <f t="shared" si="327"/>
        <v>-1.847721685903525E-3</v>
      </c>
      <c r="H2345" s="2">
        <v>36153</v>
      </c>
      <c r="I2345">
        <v>1665.45</v>
      </c>
      <c r="J2345">
        <f t="shared" si="328"/>
        <v>-1.8279892118668872E-3</v>
      </c>
      <c r="K2345">
        <f t="shared" si="324"/>
        <v>-2.0155892118668872E-3</v>
      </c>
      <c r="L2345">
        <v>-1.8879999999999998E-4</v>
      </c>
      <c r="N2345" s="2">
        <v>36153</v>
      </c>
      <c r="O2345">
        <v>35.4375</v>
      </c>
      <c r="Q2345" s="2">
        <v>36153</v>
      </c>
      <c r="R2345">
        <v>36446.35</v>
      </c>
      <c r="S2345" s="8">
        <f t="shared" si="329"/>
        <v>-1.2625303488964956E-2</v>
      </c>
      <c r="T2345" s="9">
        <f t="shared" si="325"/>
        <v>-1.2812903488964956E-2</v>
      </c>
      <c r="U2345" s="3">
        <f>Sheet1!$B$17+Sheet1!$B$18*'Portfolio allocation'!K2345</f>
        <v>-1.8245361413227307E-3</v>
      </c>
      <c r="V2345" s="13">
        <f t="shared" si="330"/>
        <v>-1.0988367347642225E-2</v>
      </c>
      <c r="W2345" s="13"/>
      <c r="X2345" s="2">
        <v>36153</v>
      </c>
      <c r="Y2345">
        <v>89.755600000000001</v>
      </c>
      <c r="AA2345" s="2">
        <v>36153</v>
      </c>
      <c r="AB2345">
        <v>1102.0999999999999</v>
      </c>
      <c r="AC2345">
        <f t="shared" si="331"/>
        <v>1.58727232504976E-2</v>
      </c>
      <c r="AD2345">
        <f t="shared" si="326"/>
        <v>1.5683923250497601E-2</v>
      </c>
      <c r="AE2345">
        <f>Sheet2!$B$17+Sheet2!$B$18*'Portfolio allocation'!K2345</f>
        <v>-1.7389263381592203E-3</v>
      </c>
      <c r="AF2345">
        <f t="shared" si="332"/>
        <v>1.7422849588656822E-2</v>
      </c>
      <c r="AH2345" s="2">
        <v>36153</v>
      </c>
      <c r="AI2345">
        <v>4.8499999999999996</v>
      </c>
      <c r="AJ2345">
        <v>4.72</v>
      </c>
      <c r="AK2345">
        <v>1.16414</v>
      </c>
      <c r="AR2345" s="3"/>
    </row>
    <row r="2346" spans="1:44" hidden="1" outlineLevel="1" x14ac:dyDescent="0.2">
      <c r="A2346" s="2">
        <v>36154</v>
      </c>
      <c r="B2346">
        <v>21.48</v>
      </c>
      <c r="E2346" s="2">
        <v>36154</v>
      </c>
      <c r="F2346">
        <v>1226.27</v>
      </c>
      <c r="G2346">
        <f t="shared" si="327"/>
        <v>0</v>
      </c>
      <c r="H2346" s="2">
        <v>36154</v>
      </c>
      <c r="I2346">
        <v>1665.45</v>
      </c>
      <c r="J2346">
        <f t="shared" si="328"/>
        <v>0</v>
      </c>
      <c r="K2346">
        <f t="shared" si="324"/>
        <v>-1.8879999999999998E-4</v>
      </c>
      <c r="L2346">
        <v>-8.2526461917199474E-4</v>
      </c>
      <c r="N2346" s="2">
        <v>36154</v>
      </c>
      <c r="O2346">
        <v>35.4375</v>
      </c>
      <c r="Q2346" s="2">
        <v>36154</v>
      </c>
      <c r="R2346">
        <v>36446.35</v>
      </c>
      <c r="S2346" s="8">
        <f t="shared" si="329"/>
        <v>0</v>
      </c>
      <c r="T2346" s="9">
        <f t="shared" si="325"/>
        <v>-1.8880000000000001E-4</v>
      </c>
      <c r="U2346" s="3">
        <f>Sheet1!$B$17+Sheet1!$B$18*'Portfolio allocation'!K2346</f>
        <v>2.7120273952632934E-4</v>
      </c>
      <c r="V2346" s="13">
        <f t="shared" si="330"/>
        <v>-4.6000273952632933E-4</v>
      </c>
      <c r="W2346" s="13"/>
      <c r="X2346" s="2">
        <v>36154</v>
      </c>
      <c r="Y2346">
        <v>89.755600000000001</v>
      </c>
      <c r="AA2346" s="2">
        <v>36154</v>
      </c>
      <c r="AB2346">
        <v>1102.0999999999999</v>
      </c>
      <c r="AC2346">
        <f t="shared" si="331"/>
        <v>0</v>
      </c>
      <c r="AD2346">
        <f t="shared" si="326"/>
        <v>-1.8879999999999998E-4</v>
      </c>
      <c r="AE2346">
        <f>Sheet2!$B$17+Sheet2!$B$18*'Portfolio allocation'!K2346</f>
        <v>-1.1449876535927461E-4</v>
      </c>
      <c r="AF2346">
        <f t="shared" si="332"/>
        <v>-7.4301234640725366E-5</v>
      </c>
      <c r="AH2346" s="2">
        <v>36154</v>
      </c>
      <c r="AI2346">
        <v>4.8499999999999996</v>
      </c>
      <c r="AJ2346">
        <v>4.72</v>
      </c>
      <c r="AK2346">
        <v>1.16414</v>
      </c>
      <c r="AR2346" s="3"/>
    </row>
    <row r="2347" spans="1:44" hidden="1" outlineLevel="1" x14ac:dyDescent="0.2">
      <c r="A2347" s="2">
        <v>36157</v>
      </c>
      <c r="B2347">
        <v>23.5</v>
      </c>
      <c r="E2347" s="2">
        <v>36157</v>
      </c>
      <c r="F2347">
        <v>1225.49</v>
      </c>
      <c r="G2347">
        <f t="shared" si="327"/>
        <v>-6.3607525259523623E-4</v>
      </c>
      <c r="H2347" s="2">
        <v>36157</v>
      </c>
      <c r="I2347">
        <v>1664.39</v>
      </c>
      <c r="J2347">
        <f t="shared" si="328"/>
        <v>-6.3646461917199471E-4</v>
      </c>
      <c r="K2347">
        <f t="shared" si="324"/>
        <v>-8.2526461917199474E-4</v>
      </c>
      <c r="L2347">
        <v>1.3416581125817803E-2</v>
      </c>
      <c r="N2347" s="2">
        <v>36157</v>
      </c>
      <c r="O2347">
        <v>35.593800000000002</v>
      </c>
      <c r="Q2347" s="2">
        <v>36157</v>
      </c>
      <c r="R2347">
        <v>36607.050000000003</v>
      </c>
      <c r="S2347" s="8">
        <f t="shared" si="329"/>
        <v>4.4092206764190234E-3</v>
      </c>
      <c r="T2347" s="9">
        <f t="shared" si="325"/>
        <v>4.2204206764190231E-3</v>
      </c>
      <c r="U2347" s="3">
        <f>Sheet1!$B$17+Sheet1!$B$18*'Portfolio allocation'!K2347</f>
        <v>-4.5896560174627844E-4</v>
      </c>
      <c r="V2347" s="13">
        <f t="shared" si="330"/>
        <v>4.6793862781653013E-3</v>
      </c>
      <c r="W2347" s="13"/>
      <c r="X2347" s="2">
        <v>36157</v>
      </c>
      <c r="Y2347">
        <v>90.382400000000004</v>
      </c>
      <c r="AA2347" s="2">
        <v>36157</v>
      </c>
      <c r="AB2347">
        <v>1109.8</v>
      </c>
      <c r="AC2347">
        <f t="shared" si="331"/>
        <v>6.9866618274203596E-3</v>
      </c>
      <c r="AD2347">
        <f t="shared" si="326"/>
        <v>6.8006618274203592E-3</v>
      </c>
      <c r="AE2347">
        <f>Sheet2!$B$17+Sheet2!$B$18*'Portfolio allocation'!K2347</f>
        <v>-6.8045934240801938E-4</v>
      </c>
      <c r="AF2347">
        <f t="shared" si="332"/>
        <v>7.4811211698283782E-3</v>
      </c>
      <c r="AH2347" s="2">
        <v>36157</v>
      </c>
      <c r="AI2347">
        <v>4.7489999999999997</v>
      </c>
      <c r="AJ2347">
        <v>4.6500000000000004</v>
      </c>
      <c r="AK2347">
        <v>1.16469</v>
      </c>
      <c r="AR2347" s="3"/>
    </row>
    <row r="2348" spans="1:44" hidden="1" outlineLevel="1" x14ac:dyDescent="0.2">
      <c r="A2348" s="2">
        <v>36158</v>
      </c>
      <c r="B2348">
        <v>22.18</v>
      </c>
      <c r="E2348" s="2">
        <v>36158</v>
      </c>
      <c r="F2348">
        <v>1241.81</v>
      </c>
      <c r="G2348">
        <f t="shared" si="327"/>
        <v>1.3317122130739545E-2</v>
      </c>
      <c r="H2348" s="2">
        <v>36158</v>
      </c>
      <c r="I2348">
        <v>1687.03</v>
      </c>
      <c r="J2348">
        <f t="shared" si="328"/>
        <v>1.3602581125817803E-2</v>
      </c>
      <c r="K2348">
        <f t="shared" si="324"/>
        <v>1.3416581125817803E-2</v>
      </c>
      <c r="L2348">
        <v>-8.1099702696454546E-3</v>
      </c>
      <c r="N2348" s="2">
        <v>36158</v>
      </c>
      <c r="O2348">
        <v>35.125</v>
      </c>
      <c r="Q2348" s="2">
        <v>36158</v>
      </c>
      <c r="R2348">
        <v>36124.959999999999</v>
      </c>
      <c r="S2348" s="8">
        <f t="shared" si="329"/>
        <v>-1.3169321209985596E-2</v>
      </c>
      <c r="T2348" s="9">
        <f t="shared" si="325"/>
        <v>-1.3355321209985596E-2</v>
      </c>
      <c r="U2348" s="3">
        <f>Sheet1!$B$17+Sheet1!$B$18*'Portfolio allocation'!K2348</f>
        <v>1.5879640773275791E-2</v>
      </c>
      <c r="V2348" s="13">
        <f t="shared" si="330"/>
        <v>-2.9234961983261386E-2</v>
      </c>
      <c r="W2348" s="13"/>
      <c r="X2348" s="2">
        <v>36158</v>
      </c>
      <c r="Y2348">
        <v>89.367599999999996</v>
      </c>
      <c r="AA2348" s="2">
        <v>36158</v>
      </c>
      <c r="AB2348">
        <v>1097.3399999999999</v>
      </c>
      <c r="AC2348">
        <f t="shared" si="331"/>
        <v>-1.122724815282039E-2</v>
      </c>
      <c r="AD2348">
        <f t="shared" si="326"/>
        <v>-1.1412048152820391E-2</v>
      </c>
      <c r="AE2348">
        <f>Sheet2!$B$17+Sheet2!$B$18*'Portfolio allocation'!K2348</f>
        <v>1.1983753236383352E-2</v>
      </c>
      <c r="AF2348">
        <f t="shared" si="332"/>
        <v>-2.3395801389203743E-2</v>
      </c>
      <c r="AH2348" s="2">
        <v>36158</v>
      </c>
      <c r="AI2348">
        <v>4.6740000000000004</v>
      </c>
      <c r="AJ2348">
        <v>4.62</v>
      </c>
      <c r="AK2348">
        <v>1.16967</v>
      </c>
      <c r="AR2348" s="3"/>
    </row>
    <row r="2349" spans="1:44" hidden="1" outlineLevel="1" x14ac:dyDescent="0.2">
      <c r="A2349" s="2">
        <v>36159</v>
      </c>
      <c r="B2349">
        <v>23.34</v>
      </c>
      <c r="E2349" s="2">
        <v>36159</v>
      </c>
      <c r="F2349">
        <v>1231.93</v>
      </c>
      <c r="G2349">
        <f t="shared" si="327"/>
        <v>-7.9561285542876226E-3</v>
      </c>
      <c r="H2349" s="2">
        <v>36159</v>
      </c>
      <c r="I2349">
        <v>1673.66</v>
      </c>
      <c r="J2349">
        <f t="shared" si="328"/>
        <v>-7.925170269645454E-3</v>
      </c>
      <c r="K2349">
        <f t="shared" si="324"/>
        <v>-8.1099702696454546E-3</v>
      </c>
      <c r="L2349">
        <v>-2.3624491569375033E-3</v>
      </c>
      <c r="N2349" s="2">
        <v>36159</v>
      </c>
      <c r="O2349">
        <v>34.75</v>
      </c>
      <c r="Q2349" s="2">
        <v>36159</v>
      </c>
      <c r="R2349">
        <v>35739.279999999999</v>
      </c>
      <c r="S2349" s="8">
        <f t="shared" si="329"/>
        <v>-1.06762747972593E-2</v>
      </c>
      <c r="T2349" s="9">
        <f t="shared" si="325"/>
        <v>-1.08610747972593E-2</v>
      </c>
      <c r="U2349" s="3">
        <f>Sheet1!$B$17+Sheet1!$B$18*'Portfolio allocation'!K2349</f>
        <v>-8.8161645429619025E-3</v>
      </c>
      <c r="V2349" s="13">
        <f t="shared" si="330"/>
        <v>-2.0449102542973979E-3</v>
      </c>
      <c r="W2349" s="13"/>
      <c r="X2349" s="2">
        <v>36159</v>
      </c>
      <c r="Y2349">
        <v>89.188500000000005</v>
      </c>
      <c r="AA2349" s="2">
        <v>36159</v>
      </c>
      <c r="AB2349">
        <v>1095.1400000000001</v>
      </c>
      <c r="AC2349">
        <f t="shared" si="331"/>
        <v>-2.004848087192479E-3</v>
      </c>
      <c r="AD2349">
        <f t="shared" si="326"/>
        <v>-2.1864480871924791E-3</v>
      </c>
      <c r="AE2349">
        <f>Sheet2!$B$17+Sheet2!$B$18*'Portfolio allocation'!K2349</f>
        <v>-7.1582054564588186E-3</v>
      </c>
      <c r="AF2349">
        <f t="shared" si="332"/>
        <v>4.97175736926634E-3</v>
      </c>
      <c r="AH2349" s="2">
        <v>36159</v>
      </c>
      <c r="AI2349">
        <v>4.6420000000000003</v>
      </c>
      <c r="AJ2349">
        <v>4.54</v>
      </c>
      <c r="AK2349">
        <v>1.16987</v>
      </c>
      <c r="AR2349" s="3"/>
    </row>
    <row r="2350" spans="1:44" hidden="1" outlineLevel="1" x14ac:dyDescent="0.2">
      <c r="A2350" s="2">
        <v>36160</v>
      </c>
      <c r="B2350">
        <v>24.42</v>
      </c>
      <c r="E2350" s="2">
        <v>36160</v>
      </c>
      <c r="F2350">
        <v>1229.23</v>
      </c>
      <c r="G2350">
        <f t="shared" si="327"/>
        <v>-2.1916829689998529E-3</v>
      </c>
      <c r="H2350" s="2">
        <v>36160</v>
      </c>
      <c r="I2350">
        <v>1670.01</v>
      </c>
      <c r="J2350">
        <f t="shared" si="328"/>
        <v>-2.1808491569375033E-3</v>
      </c>
      <c r="K2350">
        <f t="shared" si="324"/>
        <v>-2.3624491569375033E-3</v>
      </c>
      <c r="L2350">
        <v>-1.8120000000000001E-4</v>
      </c>
      <c r="N2350" s="2">
        <v>36160</v>
      </c>
      <c r="O2350">
        <v>34.671900000000001</v>
      </c>
      <c r="Q2350" s="2">
        <v>36160</v>
      </c>
      <c r="R2350">
        <v>35658.93</v>
      </c>
      <c r="S2350" s="8">
        <f t="shared" si="329"/>
        <v>-2.248226601095471E-3</v>
      </c>
      <c r="T2350" s="9">
        <f t="shared" si="325"/>
        <v>-2.4298266010954711E-3</v>
      </c>
      <c r="U2350" s="3">
        <f>Sheet1!$B$17+Sheet1!$B$18*'Portfolio allocation'!K2350</f>
        <v>-2.2224626609077549E-3</v>
      </c>
      <c r="V2350" s="13">
        <f t="shared" si="330"/>
        <v>-2.0736394018771621E-4</v>
      </c>
      <c r="W2350" s="13"/>
      <c r="X2350" s="2">
        <v>36160</v>
      </c>
      <c r="Y2350">
        <v>88.054199999999994</v>
      </c>
      <c r="AA2350" s="2">
        <v>36160</v>
      </c>
      <c r="AB2350">
        <v>1081.21</v>
      </c>
      <c r="AC2350">
        <f t="shared" si="331"/>
        <v>-1.271983490695261E-2</v>
      </c>
      <c r="AD2350">
        <f t="shared" si="326"/>
        <v>-1.2901034906952609E-2</v>
      </c>
      <c r="AE2350">
        <f>Sheet2!$B$17+Sheet2!$B$18*'Portfolio allocation'!K2350</f>
        <v>-2.0473630505135516E-3</v>
      </c>
      <c r="AF2350">
        <f t="shared" si="332"/>
        <v>-1.0853671856439057E-2</v>
      </c>
      <c r="AH2350" s="2">
        <v>36160</v>
      </c>
      <c r="AI2350">
        <v>4.6479999999999997</v>
      </c>
      <c r="AJ2350">
        <v>4.53</v>
      </c>
      <c r="AK2350">
        <v>1.1742999999999999</v>
      </c>
      <c r="AR2350" s="3"/>
    </row>
    <row r="2351" spans="1:44" hidden="1" outlineLevel="1" x14ac:dyDescent="0.2">
      <c r="A2351" s="2">
        <v>36161</v>
      </c>
      <c r="B2351">
        <v>24.42</v>
      </c>
      <c r="E2351" s="2">
        <v>36161</v>
      </c>
      <c r="F2351">
        <v>1229.23</v>
      </c>
      <c r="G2351">
        <f t="shared" si="327"/>
        <v>0</v>
      </c>
      <c r="H2351" s="2">
        <v>36161</v>
      </c>
      <c r="I2351">
        <v>1670.01</v>
      </c>
      <c r="J2351">
        <f t="shared" si="328"/>
        <v>0</v>
      </c>
      <c r="K2351">
        <f t="shared" si="324"/>
        <v>-1.8120000000000001E-4</v>
      </c>
      <c r="L2351">
        <v>-1.0734102262860499E-3</v>
      </c>
      <c r="N2351" s="2">
        <v>36161</v>
      </c>
      <c r="O2351">
        <v>34.671900000000001</v>
      </c>
      <c r="Q2351" s="2">
        <v>36161</v>
      </c>
      <c r="R2351">
        <v>35658.93</v>
      </c>
      <c r="S2351" s="8">
        <f t="shared" si="329"/>
        <v>0</v>
      </c>
      <c r="T2351" s="9">
        <f t="shared" si="325"/>
        <v>-1.8120000000000001E-4</v>
      </c>
      <c r="U2351" s="3">
        <f>Sheet1!$B$17+Sheet1!$B$18*'Portfolio allocation'!K2351</f>
        <v>2.7992165213594321E-4</v>
      </c>
      <c r="V2351" s="13">
        <f t="shared" si="330"/>
        <v>-4.6112165213594322E-4</v>
      </c>
      <c r="W2351" s="13"/>
      <c r="X2351" s="2">
        <v>36161</v>
      </c>
      <c r="Y2351">
        <v>88.054199999999994</v>
      </c>
      <c r="AA2351" s="2">
        <v>36161</v>
      </c>
      <c r="AB2351">
        <v>1081.21</v>
      </c>
      <c r="AC2351">
        <f t="shared" si="331"/>
        <v>0</v>
      </c>
      <c r="AD2351">
        <f t="shared" si="326"/>
        <v>-1.8120000000000001E-4</v>
      </c>
      <c r="AE2351">
        <f>Sheet2!$B$17+Sheet2!$B$18*'Portfolio allocation'!K2351</f>
        <v>-1.077406514657385E-4</v>
      </c>
      <c r="AF2351">
        <f t="shared" si="332"/>
        <v>-7.3459348534261513E-5</v>
      </c>
      <c r="AH2351" s="2">
        <v>36161</v>
      </c>
      <c r="AI2351">
        <v>4.6479999999999997</v>
      </c>
      <c r="AJ2351">
        <v>4.53</v>
      </c>
      <c r="AK2351">
        <v>1.1742999999999999</v>
      </c>
      <c r="AR2351" s="3"/>
    </row>
    <row r="2352" spans="1:44" hidden="1" outlineLevel="1" x14ac:dyDescent="0.2">
      <c r="A2352" s="2">
        <v>36164</v>
      </c>
      <c r="B2352">
        <v>26.17</v>
      </c>
      <c r="E2352" s="2">
        <v>36164</v>
      </c>
      <c r="F2352">
        <v>1228.0999999999999</v>
      </c>
      <c r="G2352">
        <f t="shared" si="327"/>
        <v>-9.1927466788155332E-4</v>
      </c>
      <c r="H2352" s="2">
        <v>36164</v>
      </c>
      <c r="I2352">
        <v>1668.52</v>
      </c>
      <c r="J2352">
        <f t="shared" si="328"/>
        <v>-8.9221022628604985E-4</v>
      </c>
      <c r="K2352">
        <f t="shared" si="324"/>
        <v>-1.0734102262860499E-3</v>
      </c>
      <c r="L2352">
        <v>1.343965138925512E-2</v>
      </c>
      <c r="N2352" s="2">
        <v>36164</v>
      </c>
      <c r="O2352">
        <v>35.25</v>
      </c>
      <c r="Q2352" s="2">
        <v>36164</v>
      </c>
      <c r="R2352">
        <v>36253.519999999997</v>
      </c>
      <c r="S2352" s="8">
        <f t="shared" si="329"/>
        <v>1.6674364598152414E-2</v>
      </c>
      <c r="T2352" s="9">
        <f t="shared" si="325"/>
        <v>1.6493164598152414E-2</v>
      </c>
      <c r="U2352" s="3">
        <f>Sheet1!$B$17+Sheet1!$B$18*'Portfolio allocation'!K2352</f>
        <v>-7.436445310735197E-4</v>
      </c>
      <c r="V2352" s="13">
        <f t="shared" si="330"/>
        <v>1.7236809129225934E-2</v>
      </c>
      <c r="W2352" s="13"/>
      <c r="X2352" s="2">
        <v>36164</v>
      </c>
      <c r="Y2352">
        <v>87.397499999999994</v>
      </c>
      <c r="AA2352" s="2">
        <v>36164</v>
      </c>
      <c r="AB2352">
        <v>1073.1500000000001</v>
      </c>
      <c r="AC2352">
        <f t="shared" si="331"/>
        <v>-7.4546110376336738E-3</v>
      </c>
      <c r="AD2352">
        <f t="shared" si="326"/>
        <v>-7.6378110376336735E-3</v>
      </c>
      <c r="AE2352">
        <f>Sheet2!$B$17+Sheet2!$B$18*'Portfolio allocation'!K2352</f>
        <v>-9.0111674702084328E-4</v>
      </c>
      <c r="AF2352">
        <f t="shared" si="332"/>
        <v>-6.7366942906128303E-3</v>
      </c>
      <c r="AH2352" s="2">
        <v>36164</v>
      </c>
      <c r="AI2352">
        <v>4.6790000000000003</v>
      </c>
      <c r="AJ2352">
        <v>4.58</v>
      </c>
      <c r="AK2352">
        <v>1.1798999999999999</v>
      </c>
      <c r="AR2352" s="3"/>
    </row>
    <row r="2353" spans="1:44" hidden="1" outlineLevel="1" x14ac:dyDescent="0.2">
      <c r="A2353" s="2">
        <v>36165</v>
      </c>
      <c r="B2353">
        <v>24.46</v>
      </c>
      <c r="E2353" s="2">
        <v>36165</v>
      </c>
      <c r="F2353">
        <v>1244.78</v>
      </c>
      <c r="G2353">
        <f t="shared" si="327"/>
        <v>1.3581955866786233E-2</v>
      </c>
      <c r="H2353" s="2">
        <v>36165</v>
      </c>
      <c r="I2353">
        <v>1691.25</v>
      </c>
      <c r="J2353">
        <f t="shared" si="328"/>
        <v>1.362285138925512E-2</v>
      </c>
      <c r="K2353">
        <f t="shared" si="324"/>
        <v>1.343965138925512E-2</v>
      </c>
      <c r="L2353">
        <v>2.2185670953436848E-2</v>
      </c>
      <c r="N2353" s="2">
        <v>36165</v>
      </c>
      <c r="O2353">
        <v>36.625</v>
      </c>
      <c r="Q2353" s="2">
        <v>36165</v>
      </c>
      <c r="R2353">
        <v>37667.660000000003</v>
      </c>
      <c r="S2353" s="8">
        <f t="shared" si="329"/>
        <v>3.9006970909307714E-2</v>
      </c>
      <c r="T2353" s="9">
        <f t="shared" si="325"/>
        <v>3.8823770909307713E-2</v>
      </c>
      <c r="U2353" s="3">
        <f>Sheet1!$B$17+Sheet1!$B$18*'Portfolio allocation'!K2353</f>
        <v>1.5906107564169311E-2</v>
      </c>
      <c r="V2353" s="13">
        <f t="shared" si="330"/>
        <v>2.2917663345138402E-2</v>
      </c>
      <c r="W2353" s="13"/>
      <c r="X2353" s="2">
        <v>36165</v>
      </c>
      <c r="Y2353">
        <v>90.561499999999995</v>
      </c>
      <c r="AA2353" s="2">
        <v>36165</v>
      </c>
      <c r="AB2353">
        <v>1112</v>
      </c>
      <c r="AC2353">
        <f t="shared" si="331"/>
        <v>3.6201835717280861E-2</v>
      </c>
      <c r="AD2353">
        <f t="shared" si="326"/>
        <v>3.6019435717280862E-2</v>
      </c>
      <c r="AE2353">
        <f>Sheet2!$B$17+Sheet2!$B$18*'Portfolio allocation'!K2353</f>
        <v>1.2004267903207466E-2</v>
      </c>
      <c r="AF2353">
        <f t="shared" si="332"/>
        <v>2.4015167814073396E-2</v>
      </c>
      <c r="AH2353" s="2">
        <v>36165</v>
      </c>
      <c r="AI2353">
        <v>4.7430000000000003</v>
      </c>
      <c r="AJ2353">
        <v>4.5599999999999996</v>
      </c>
      <c r="AK2353">
        <v>1.1783999999999999</v>
      </c>
      <c r="AR2353" s="3"/>
    </row>
    <row r="2354" spans="1:44" hidden="1" outlineLevel="1" x14ac:dyDescent="0.2">
      <c r="A2354" s="2">
        <v>36166</v>
      </c>
      <c r="B2354">
        <v>23.34</v>
      </c>
      <c r="E2354" s="2">
        <v>36166</v>
      </c>
      <c r="F2354">
        <v>1272.3399999999999</v>
      </c>
      <c r="G2354">
        <f t="shared" si="327"/>
        <v>2.2140458554925413E-2</v>
      </c>
      <c r="H2354" s="2">
        <v>36166</v>
      </c>
      <c r="I2354">
        <v>1729.08</v>
      </c>
      <c r="J2354">
        <f t="shared" si="328"/>
        <v>2.2368070953436847E-2</v>
      </c>
      <c r="K2354">
        <f t="shared" si="324"/>
        <v>2.2185670953436848E-2</v>
      </c>
      <c r="L2354">
        <v>-2.1706973049250363E-3</v>
      </c>
      <c r="N2354" s="2">
        <v>36166</v>
      </c>
      <c r="O2354">
        <v>37.8125</v>
      </c>
      <c r="Q2354" s="2">
        <v>36166</v>
      </c>
      <c r="R2354">
        <v>38888.959999999999</v>
      </c>
      <c r="S2354" s="8">
        <f t="shared" si="329"/>
        <v>3.2423038755261091E-2</v>
      </c>
      <c r="T2354" s="9">
        <f t="shared" si="325"/>
        <v>3.2240638755261092E-2</v>
      </c>
      <c r="U2354" s="3">
        <f>Sheet1!$B$17+Sheet1!$B$18*'Portfolio allocation'!K2354</f>
        <v>2.5939762861810624E-2</v>
      </c>
      <c r="V2354" s="13">
        <f t="shared" si="330"/>
        <v>6.3008758934504673E-3</v>
      </c>
      <c r="W2354" s="13"/>
      <c r="X2354" s="2">
        <v>36166</v>
      </c>
      <c r="Y2354">
        <v>90.143600000000006</v>
      </c>
      <c r="AA2354" s="2">
        <v>36166</v>
      </c>
      <c r="AB2354">
        <v>1106.8699999999999</v>
      </c>
      <c r="AC2354">
        <f t="shared" si="331"/>
        <v>-4.6133093525181357E-3</v>
      </c>
      <c r="AD2354">
        <f t="shared" si="326"/>
        <v>-4.794509352518136E-3</v>
      </c>
      <c r="AE2354">
        <f>Sheet2!$B$17+Sheet2!$B$18*'Portfolio allocation'!K2354</f>
        <v>1.9781451630817414E-2</v>
      </c>
      <c r="AF2354">
        <f t="shared" si="332"/>
        <v>-2.4575960983335549E-2</v>
      </c>
      <c r="AH2354" s="2">
        <v>36166</v>
      </c>
      <c r="AI2354">
        <v>4.7089999999999996</v>
      </c>
      <c r="AJ2354">
        <v>4.53</v>
      </c>
      <c r="AK2354">
        <v>1.1719999999999999</v>
      </c>
      <c r="AR2354" s="3"/>
    </row>
    <row r="2355" spans="1:44" hidden="1" outlineLevel="1" x14ac:dyDescent="0.2">
      <c r="A2355" s="2">
        <v>36167</v>
      </c>
      <c r="B2355">
        <v>24.37</v>
      </c>
      <c r="E2355" s="2">
        <v>36167</v>
      </c>
      <c r="F2355">
        <v>1269.73</v>
      </c>
      <c r="G2355">
        <f t="shared" si="327"/>
        <v>-2.0513384787084199E-3</v>
      </c>
      <c r="H2355" s="2">
        <v>36167</v>
      </c>
      <c r="I2355">
        <v>1725.64</v>
      </c>
      <c r="J2355">
        <f t="shared" si="328"/>
        <v>-1.9894973049250364E-3</v>
      </c>
      <c r="K2355">
        <f t="shared" si="324"/>
        <v>-2.1706973049250363E-3</v>
      </c>
      <c r="L2355">
        <v>4.0383246470875019E-3</v>
      </c>
      <c r="N2355" s="2">
        <v>36167</v>
      </c>
      <c r="O2355">
        <v>37.625</v>
      </c>
      <c r="Q2355" s="2">
        <v>36167</v>
      </c>
      <c r="R2355">
        <v>38696.129999999997</v>
      </c>
      <c r="S2355" s="8">
        <f t="shared" si="329"/>
        <v>-4.9584766473570463E-3</v>
      </c>
      <c r="T2355" s="9">
        <f t="shared" si="325"/>
        <v>-5.1396766473570466E-3</v>
      </c>
      <c r="U2355" s="3">
        <f>Sheet1!$B$17+Sheet1!$B$18*'Portfolio allocation'!K2355</f>
        <v>-2.0024800766408704E-3</v>
      </c>
      <c r="V2355" s="13">
        <f t="shared" si="330"/>
        <v>-3.1371965707161762E-3</v>
      </c>
      <c r="W2355" s="13"/>
      <c r="X2355" s="2">
        <v>36167</v>
      </c>
      <c r="Y2355">
        <v>90.830200000000005</v>
      </c>
      <c r="AA2355" s="2">
        <v>36167</v>
      </c>
      <c r="AB2355">
        <v>1115.3</v>
      </c>
      <c r="AC2355">
        <f t="shared" si="331"/>
        <v>7.6160705412560148E-3</v>
      </c>
      <c r="AD2355">
        <f t="shared" si="326"/>
        <v>7.435670541256015E-3</v>
      </c>
      <c r="AE2355">
        <f>Sheet2!$B$17+Sheet2!$B$18*'Portfolio allocation'!K2355</f>
        <v>-1.876852411671875E-3</v>
      </c>
      <c r="AF2355">
        <f t="shared" si="332"/>
        <v>9.3125229529278895E-3</v>
      </c>
      <c r="AH2355" s="2">
        <v>36167</v>
      </c>
      <c r="AI2355">
        <v>4.7729999999999997</v>
      </c>
      <c r="AJ2355">
        <v>4.51</v>
      </c>
      <c r="AK2355">
        <v>1.1671</v>
      </c>
      <c r="AR2355" s="3"/>
    </row>
    <row r="2356" spans="1:44" hidden="1" outlineLevel="1" x14ac:dyDescent="0.2">
      <c r="A2356" s="2">
        <v>36168</v>
      </c>
      <c r="B2356">
        <v>23.28</v>
      </c>
      <c r="E2356" s="2">
        <v>36168</v>
      </c>
      <c r="F2356">
        <v>1275.0899999999999</v>
      </c>
      <c r="G2356">
        <f t="shared" si="327"/>
        <v>4.2213698975372971E-3</v>
      </c>
      <c r="H2356" s="2">
        <v>36168</v>
      </c>
      <c r="I2356">
        <v>1732.92</v>
      </c>
      <c r="J2356">
        <f t="shared" si="328"/>
        <v>4.2187246470875017E-3</v>
      </c>
      <c r="K2356">
        <f t="shared" si="324"/>
        <v>4.0383246470875019E-3</v>
      </c>
      <c r="L2356">
        <v>-8.9714342127738718E-3</v>
      </c>
      <c r="N2356" s="2">
        <v>36168</v>
      </c>
      <c r="O2356">
        <v>37.468800000000002</v>
      </c>
      <c r="Q2356" s="2">
        <v>36168</v>
      </c>
      <c r="R2356">
        <v>38535.43</v>
      </c>
      <c r="S2356" s="8">
        <f t="shared" si="329"/>
        <v>-4.1528700673684193E-3</v>
      </c>
      <c r="T2356" s="9">
        <f t="shared" si="325"/>
        <v>-4.3332700673684192E-3</v>
      </c>
      <c r="U2356" s="3">
        <f>Sheet1!$B$17+Sheet1!$B$18*'Portfolio allocation'!K2356</f>
        <v>5.1206672642501398E-3</v>
      </c>
      <c r="V2356" s="13">
        <f t="shared" si="330"/>
        <v>-9.4539373316185581E-3</v>
      </c>
      <c r="W2356" s="13"/>
      <c r="X2356" s="2">
        <v>36168</v>
      </c>
      <c r="Y2356">
        <v>89.576499999999996</v>
      </c>
      <c r="AA2356" s="2">
        <v>36168</v>
      </c>
      <c r="AB2356">
        <v>1099.9100000000001</v>
      </c>
      <c r="AC2356">
        <f t="shared" si="331"/>
        <v>-1.3798977853492267E-2</v>
      </c>
      <c r="AD2356">
        <f t="shared" si="326"/>
        <v>-1.3981777853492267E-2</v>
      </c>
      <c r="AE2356">
        <f>Sheet2!$B$17+Sheet2!$B$18*'Portfolio allocation'!K2356</f>
        <v>3.6443683145343029E-3</v>
      </c>
      <c r="AF2356">
        <f t="shared" si="332"/>
        <v>-1.7626146168026571E-2</v>
      </c>
      <c r="AH2356" s="2">
        <v>36168</v>
      </c>
      <c r="AI2356">
        <v>4.8680000000000003</v>
      </c>
      <c r="AJ2356">
        <v>4.57</v>
      </c>
      <c r="AK2356">
        <v>1.1553</v>
      </c>
      <c r="AR2356" s="3"/>
    </row>
    <row r="2357" spans="1:44" hidden="1" outlineLevel="1" x14ac:dyDescent="0.2">
      <c r="A2357" s="2">
        <v>36171</v>
      </c>
      <c r="B2357">
        <v>25.46</v>
      </c>
      <c r="E2357" s="2">
        <v>36171</v>
      </c>
      <c r="F2357">
        <v>1263.8800000000001</v>
      </c>
      <c r="G2357">
        <f t="shared" si="327"/>
        <v>-8.7915362837132083E-3</v>
      </c>
      <c r="H2357" s="2">
        <v>36171</v>
      </c>
      <c r="I2357">
        <v>1717.69</v>
      </c>
      <c r="J2357">
        <f t="shared" si="328"/>
        <v>-8.7886342127738715E-3</v>
      </c>
      <c r="K2357">
        <f t="shared" si="324"/>
        <v>-8.9714342127738718E-3</v>
      </c>
      <c r="L2357">
        <v>-1.9466509738078522E-2</v>
      </c>
      <c r="N2357" s="2">
        <v>36171</v>
      </c>
      <c r="O2357">
        <v>36.875</v>
      </c>
      <c r="Q2357" s="2">
        <v>36171</v>
      </c>
      <c r="R2357">
        <v>37924.78</v>
      </c>
      <c r="S2357" s="8">
        <f t="shared" si="329"/>
        <v>-1.5846456105459317E-2</v>
      </c>
      <c r="T2357" s="9">
        <f t="shared" si="325"/>
        <v>-1.6029256105459317E-2</v>
      </c>
      <c r="U2357" s="3">
        <f>Sheet1!$B$17+Sheet1!$B$18*'Portfolio allocation'!K2357</f>
        <v>-9.8044578109184911E-3</v>
      </c>
      <c r="V2357" s="13">
        <f t="shared" si="330"/>
        <v>-6.2247982945408259E-3</v>
      </c>
      <c r="W2357" s="13"/>
      <c r="X2357" s="2">
        <v>36171</v>
      </c>
      <c r="Y2357">
        <v>90.382400000000004</v>
      </c>
      <c r="AA2357" s="2">
        <v>36171</v>
      </c>
      <c r="AB2357">
        <v>1109.8</v>
      </c>
      <c r="AC2357">
        <f t="shared" si="331"/>
        <v>8.991644770935725E-3</v>
      </c>
      <c r="AD2357">
        <f t="shared" si="326"/>
        <v>8.8068447709357244E-3</v>
      </c>
      <c r="AE2357">
        <f>Sheet2!$B$17+Sheet2!$B$18*'Portfolio allocation'!K2357</f>
        <v>-7.9242411726215285E-3</v>
      </c>
      <c r="AF2357">
        <f t="shared" si="332"/>
        <v>1.6731085943557253E-2</v>
      </c>
      <c r="AH2357" s="2">
        <v>36171</v>
      </c>
      <c r="AI2357">
        <v>4.899</v>
      </c>
      <c r="AJ2357">
        <v>4.62</v>
      </c>
      <c r="AK2357">
        <v>1.1534</v>
      </c>
      <c r="AR2357" s="3"/>
    </row>
    <row r="2358" spans="1:44" hidden="1" outlineLevel="1" x14ac:dyDescent="0.2">
      <c r="A2358" s="2">
        <v>36172</v>
      </c>
      <c r="B2358">
        <v>28.1</v>
      </c>
      <c r="E2358" s="2">
        <v>36172</v>
      </c>
      <c r="F2358">
        <v>1239.51</v>
      </c>
      <c r="G2358">
        <f t="shared" si="327"/>
        <v>-1.928189385068213E-2</v>
      </c>
      <c r="H2358" s="2">
        <v>36172</v>
      </c>
      <c r="I2358">
        <v>1684.57</v>
      </c>
      <c r="J2358">
        <f t="shared" si="328"/>
        <v>-1.9281709738078523E-2</v>
      </c>
      <c r="K2358">
        <f t="shared" si="324"/>
        <v>-1.9466509738078522E-2</v>
      </c>
      <c r="L2358">
        <v>-4.2423833619261563E-3</v>
      </c>
      <c r="N2358" s="2">
        <v>36172</v>
      </c>
      <c r="O2358">
        <v>35.546900000000001</v>
      </c>
      <c r="Q2358" s="2">
        <v>36172</v>
      </c>
      <c r="R2358">
        <v>36558.839999999997</v>
      </c>
      <c r="S2358" s="8">
        <f t="shared" si="329"/>
        <v>-3.6017084344325823E-2</v>
      </c>
      <c r="T2358" s="9">
        <f t="shared" si="325"/>
        <v>-3.6201884344325821E-2</v>
      </c>
      <c r="U2358" s="3">
        <f>Sheet1!$B$17+Sheet1!$B$18*'Portfolio allocation'!K2358</f>
        <v>-2.1844674434132835E-2</v>
      </c>
      <c r="V2358" s="13">
        <f t="shared" si="330"/>
        <v>-1.4357209910192986E-2</v>
      </c>
      <c r="W2358" s="13"/>
      <c r="X2358" s="2">
        <v>36172</v>
      </c>
      <c r="Y2358">
        <v>88.382599999999996</v>
      </c>
      <c r="AA2358" s="2">
        <v>36172</v>
      </c>
      <c r="AB2358">
        <v>1085.25</v>
      </c>
      <c r="AC2358">
        <f t="shared" si="331"/>
        <v>-2.2121102901423662E-2</v>
      </c>
      <c r="AD2358">
        <f t="shared" si="326"/>
        <v>-2.2303102901423663E-2</v>
      </c>
      <c r="AE2358">
        <f>Sheet2!$B$17+Sheet2!$B$18*'Portfolio allocation'!K2358</f>
        <v>-1.7256730083315304E-2</v>
      </c>
      <c r="AF2358">
        <f t="shared" si="332"/>
        <v>-5.0463728181083592E-3</v>
      </c>
      <c r="AH2358" s="2">
        <v>36172</v>
      </c>
      <c r="AI2358">
        <v>4.8079999999999998</v>
      </c>
      <c r="AJ2358">
        <v>4.55</v>
      </c>
      <c r="AK2358">
        <v>1.1543000000000001</v>
      </c>
      <c r="AR2358" s="3"/>
    </row>
    <row r="2359" spans="1:44" hidden="1" outlineLevel="1" x14ac:dyDescent="0.2">
      <c r="A2359" s="2">
        <v>36173</v>
      </c>
      <c r="B2359">
        <v>30.11</v>
      </c>
      <c r="E2359" s="2">
        <v>36173</v>
      </c>
      <c r="F2359">
        <v>1234.4000000000001</v>
      </c>
      <c r="G2359">
        <f t="shared" si="327"/>
        <v>-4.1225968326192852E-3</v>
      </c>
      <c r="H2359" s="2">
        <v>36173</v>
      </c>
      <c r="I2359">
        <v>1677.73</v>
      </c>
      <c r="J2359">
        <f t="shared" si="328"/>
        <v>-4.0603833619261565E-3</v>
      </c>
      <c r="K2359">
        <f t="shared" si="324"/>
        <v>-4.2423833619261563E-3</v>
      </c>
      <c r="L2359">
        <v>-1.8156270858839026E-2</v>
      </c>
      <c r="N2359" s="2">
        <v>36173</v>
      </c>
      <c r="O2359">
        <v>35.953099999999999</v>
      </c>
      <c r="Q2359" s="2">
        <v>36173</v>
      </c>
      <c r="R2359">
        <v>36976.660000000003</v>
      </c>
      <c r="S2359" s="8">
        <f t="shared" si="329"/>
        <v>1.1428699597689773E-2</v>
      </c>
      <c r="T2359" s="9">
        <f t="shared" si="325"/>
        <v>1.1246699597689773E-2</v>
      </c>
      <c r="U2359" s="3">
        <f>Sheet1!$B$17+Sheet1!$B$18*'Portfolio allocation'!K2359</f>
        <v>-4.3791708247393427E-3</v>
      </c>
      <c r="V2359" s="13">
        <f t="shared" si="330"/>
        <v>1.5625870422429116E-2</v>
      </c>
      <c r="W2359" s="13"/>
      <c r="X2359" s="2">
        <v>36173</v>
      </c>
      <c r="Y2359">
        <v>88.591499999999996</v>
      </c>
      <c r="AA2359" s="2">
        <v>36173</v>
      </c>
      <c r="AB2359">
        <v>1087.81</v>
      </c>
      <c r="AC2359">
        <f t="shared" si="331"/>
        <v>2.3589034784612384E-3</v>
      </c>
      <c r="AD2359">
        <f t="shared" si="326"/>
        <v>2.1793034784612386E-3</v>
      </c>
      <c r="AE2359">
        <f>Sheet2!$B$17+Sheet2!$B$18*'Portfolio allocation'!K2359</f>
        <v>-3.7190485070487719E-3</v>
      </c>
      <c r="AF2359">
        <f t="shared" si="332"/>
        <v>5.89835198551001E-3</v>
      </c>
      <c r="AH2359" s="2">
        <v>36173</v>
      </c>
      <c r="AI2359">
        <v>4.7110000000000003</v>
      </c>
      <c r="AJ2359">
        <v>4.49</v>
      </c>
      <c r="AK2359">
        <v>1.1704000000000001</v>
      </c>
      <c r="AR2359" s="3"/>
    </row>
    <row r="2360" spans="1:44" hidden="1" outlineLevel="1" x14ac:dyDescent="0.2">
      <c r="A2360" s="2">
        <v>36174</v>
      </c>
      <c r="B2360">
        <v>32.979999999999997</v>
      </c>
      <c r="E2360" s="2">
        <v>36174</v>
      </c>
      <c r="F2360">
        <v>1212.19</v>
      </c>
      <c r="G2360">
        <f t="shared" si="327"/>
        <v>-1.799254698639019E-2</v>
      </c>
      <c r="H2360" s="2">
        <v>36174</v>
      </c>
      <c r="I2360">
        <v>1647.57</v>
      </c>
      <c r="J2360">
        <f t="shared" si="328"/>
        <v>-1.7976670858839028E-2</v>
      </c>
      <c r="K2360">
        <f t="shared" si="324"/>
        <v>-1.8156270858839026E-2</v>
      </c>
      <c r="L2360">
        <v>2.5467426969415473E-2</v>
      </c>
      <c r="N2360" s="2">
        <v>36174</v>
      </c>
      <c r="O2360">
        <v>35.4375</v>
      </c>
      <c r="Q2360" s="2">
        <v>36174</v>
      </c>
      <c r="R2360">
        <v>36446.35</v>
      </c>
      <c r="S2360" s="8">
        <f t="shared" si="329"/>
        <v>-1.43417496334175E-2</v>
      </c>
      <c r="T2360" s="9">
        <f t="shared" si="325"/>
        <v>-1.45213496334175E-2</v>
      </c>
      <c r="U2360" s="3">
        <f>Sheet1!$B$17+Sheet1!$B$18*'Portfolio allocation'!K2360</f>
        <v>-2.0341535186000254E-2</v>
      </c>
      <c r="V2360" s="13">
        <f t="shared" si="330"/>
        <v>5.8201855525827541E-3</v>
      </c>
      <c r="W2360" s="13"/>
      <c r="X2360" s="2">
        <v>36174</v>
      </c>
      <c r="Y2360">
        <v>86.263300000000001</v>
      </c>
      <c r="AA2360" s="2">
        <v>36174</v>
      </c>
      <c r="AB2360">
        <v>1059.22</v>
      </c>
      <c r="AC2360">
        <f t="shared" si="331"/>
        <v>-2.6282163245419654E-2</v>
      </c>
      <c r="AD2360">
        <f t="shared" si="326"/>
        <v>-2.6458563245419654E-2</v>
      </c>
      <c r="AE2360">
        <f>Sheet2!$B$17+Sheet2!$B$18*'Portfolio allocation'!K2360</f>
        <v>-1.6091632244678505E-2</v>
      </c>
      <c r="AF2360">
        <f t="shared" si="332"/>
        <v>-1.036693100074115E-2</v>
      </c>
      <c r="AH2360" s="2">
        <v>36174</v>
      </c>
      <c r="AI2360">
        <v>4.6100000000000003</v>
      </c>
      <c r="AJ2360">
        <v>4.41</v>
      </c>
      <c r="AK2360">
        <v>1.1700999999999999</v>
      </c>
      <c r="AR2360" s="3"/>
    </row>
    <row r="2361" spans="1:44" hidden="1" outlineLevel="1" x14ac:dyDescent="0.2">
      <c r="A2361" s="2">
        <v>36175</v>
      </c>
      <c r="B2361">
        <v>29.24</v>
      </c>
      <c r="E2361" s="2">
        <v>36175</v>
      </c>
      <c r="F2361">
        <v>1243.26</v>
      </c>
      <c r="G2361">
        <f t="shared" si="327"/>
        <v>2.5631295423984568E-2</v>
      </c>
      <c r="H2361" s="2">
        <v>36175</v>
      </c>
      <c r="I2361">
        <v>1689.82</v>
      </c>
      <c r="J2361">
        <f t="shared" si="328"/>
        <v>2.5643826969415473E-2</v>
      </c>
      <c r="K2361">
        <f t="shared" si="324"/>
        <v>2.5467426969415473E-2</v>
      </c>
      <c r="L2361">
        <v>-1.784E-4</v>
      </c>
      <c r="N2361" s="2">
        <v>36175</v>
      </c>
      <c r="O2361">
        <v>37.4375</v>
      </c>
      <c r="Q2361" s="2">
        <v>36175</v>
      </c>
      <c r="R2361">
        <v>38503.29</v>
      </c>
      <c r="S2361" s="8">
        <f t="shared" si="329"/>
        <v>5.6437475906366608E-2</v>
      </c>
      <c r="T2361" s="9">
        <f t="shared" si="325"/>
        <v>5.6261075906366607E-2</v>
      </c>
      <c r="U2361" s="3">
        <f>Sheet1!$B$17+Sheet1!$B$18*'Portfolio allocation'!K2361</f>
        <v>2.9704676534099091E-2</v>
      </c>
      <c r="V2361" s="13">
        <f t="shared" si="330"/>
        <v>2.6556399372267517E-2</v>
      </c>
      <c r="W2361" s="13"/>
      <c r="X2361" s="2">
        <v>36175</v>
      </c>
      <c r="Y2361">
        <v>88.322900000000004</v>
      </c>
      <c r="AA2361" s="2">
        <v>36175</v>
      </c>
      <c r="AB2361">
        <v>1084.51</v>
      </c>
      <c r="AC2361">
        <f t="shared" si="331"/>
        <v>2.3876059742074407E-2</v>
      </c>
      <c r="AD2361">
        <f t="shared" si="326"/>
        <v>2.3697659742074408E-2</v>
      </c>
      <c r="AE2361">
        <f>Sheet2!$B$17+Sheet2!$B$18*'Portfolio allocation'!K2361</f>
        <v>2.2699672805393867E-2</v>
      </c>
      <c r="AF2361">
        <f t="shared" si="332"/>
        <v>9.9798693668054148E-4</v>
      </c>
      <c r="AH2361" s="2">
        <v>36175</v>
      </c>
      <c r="AI2361">
        <v>4.6589999999999998</v>
      </c>
      <c r="AJ2361">
        <v>4.46</v>
      </c>
      <c r="AK2361">
        <v>1.159</v>
      </c>
      <c r="AR2361" s="3"/>
    </row>
    <row r="2362" spans="1:44" hidden="1" outlineLevel="1" x14ac:dyDescent="0.2">
      <c r="A2362" s="2">
        <v>36178</v>
      </c>
      <c r="B2362">
        <v>29.24</v>
      </c>
      <c r="E2362" s="2">
        <v>36178</v>
      </c>
      <c r="F2362">
        <v>1243.26</v>
      </c>
      <c r="G2362">
        <f t="shared" si="327"/>
        <v>0</v>
      </c>
      <c r="H2362" s="2">
        <v>36178</v>
      </c>
      <c r="I2362">
        <v>1689.82</v>
      </c>
      <c r="J2362">
        <f t="shared" si="328"/>
        <v>0</v>
      </c>
      <c r="K2362">
        <f t="shared" si="324"/>
        <v>-1.784E-4</v>
      </c>
      <c r="L2362">
        <v>6.8578523819105234E-3</v>
      </c>
      <c r="N2362" s="2">
        <v>36178</v>
      </c>
      <c r="O2362">
        <v>37.4375</v>
      </c>
      <c r="Q2362" s="2">
        <v>36178</v>
      </c>
      <c r="R2362">
        <v>38503.29</v>
      </c>
      <c r="S2362" s="8">
        <f t="shared" si="329"/>
        <v>0</v>
      </c>
      <c r="T2362" s="9">
        <f t="shared" si="325"/>
        <v>-1.784E-4</v>
      </c>
      <c r="U2362" s="3">
        <f>Sheet1!$B$17+Sheet1!$B$18*'Portfolio allocation'!K2362</f>
        <v>2.8313388309737992E-4</v>
      </c>
      <c r="V2362" s="13">
        <f t="shared" si="330"/>
        <v>-4.6153388309737992E-4</v>
      </c>
      <c r="W2362" s="13"/>
      <c r="X2362" s="2">
        <v>36178</v>
      </c>
      <c r="Y2362">
        <v>88.322900000000004</v>
      </c>
      <c r="AA2362" s="2">
        <v>36178</v>
      </c>
      <c r="AB2362">
        <v>1084.51</v>
      </c>
      <c r="AC2362">
        <f t="shared" si="331"/>
        <v>0</v>
      </c>
      <c r="AD2362">
        <f t="shared" si="326"/>
        <v>-1.784E-4</v>
      </c>
      <c r="AE2362">
        <f>Sheet2!$B$17+Sheet2!$B$18*'Portfolio allocation'!K2362</f>
        <v>-1.0525082003127778E-4</v>
      </c>
      <c r="AF2362">
        <f t="shared" si="332"/>
        <v>-7.3149179968722217E-5</v>
      </c>
      <c r="AH2362" s="2">
        <v>36178</v>
      </c>
      <c r="AI2362">
        <v>4.6849999999999996</v>
      </c>
      <c r="AJ2362">
        <v>4.46</v>
      </c>
      <c r="AK2362">
        <v>1.1597</v>
      </c>
      <c r="AR2362" s="3"/>
    </row>
    <row r="2363" spans="1:44" hidden="1" outlineLevel="1" x14ac:dyDescent="0.2">
      <c r="A2363" s="2">
        <v>36179</v>
      </c>
      <c r="B2363">
        <v>29.24</v>
      </c>
      <c r="E2363" s="2">
        <v>36179</v>
      </c>
      <c r="F2363">
        <v>1252</v>
      </c>
      <c r="G2363">
        <f t="shared" si="327"/>
        <v>7.0299052491031855E-3</v>
      </c>
      <c r="H2363" s="2">
        <v>36179</v>
      </c>
      <c r="I2363">
        <v>1701.71</v>
      </c>
      <c r="J2363">
        <f t="shared" si="328"/>
        <v>7.0362523819105238E-3</v>
      </c>
      <c r="K2363">
        <f t="shared" si="324"/>
        <v>6.8578523819105234E-3</v>
      </c>
      <c r="L2363">
        <v>3.5695699525771251E-3</v>
      </c>
      <c r="N2363" s="2">
        <v>36179</v>
      </c>
      <c r="O2363">
        <v>38.906300000000002</v>
      </c>
      <c r="Q2363" s="2">
        <v>36179</v>
      </c>
      <c r="R2363">
        <v>40013.85</v>
      </c>
      <c r="S2363" s="8">
        <f t="shared" si="329"/>
        <v>3.923197212497942E-2</v>
      </c>
      <c r="T2363" s="9">
        <f t="shared" si="325"/>
        <v>3.9053572124979417E-2</v>
      </c>
      <c r="U2363" s="3">
        <f>Sheet1!$B$17+Sheet1!$B$18*'Portfolio allocation'!K2363</f>
        <v>8.3553009379744268E-3</v>
      </c>
      <c r="V2363" s="13">
        <f t="shared" si="330"/>
        <v>3.0698271187004991E-2</v>
      </c>
      <c r="W2363" s="13"/>
      <c r="X2363" s="2">
        <v>36179</v>
      </c>
      <c r="Y2363">
        <v>91.815200000000004</v>
      </c>
      <c r="AA2363" s="2">
        <v>36179</v>
      </c>
      <c r="AB2363">
        <v>1127.3900000000001</v>
      </c>
      <c r="AC2363">
        <f t="shared" si="331"/>
        <v>3.9538593466173833E-2</v>
      </c>
      <c r="AD2363">
        <f t="shared" si="326"/>
        <v>3.9358993466173831E-2</v>
      </c>
      <c r="AE2363">
        <f>Sheet2!$B$17+Sheet2!$B$18*'Portfolio allocation'!K2363</f>
        <v>6.1515643089971976E-3</v>
      </c>
      <c r="AF2363">
        <f t="shared" si="332"/>
        <v>3.3207429157176629E-2</v>
      </c>
      <c r="AH2363" s="2">
        <v>36179</v>
      </c>
      <c r="AI2363">
        <v>4.7050000000000001</v>
      </c>
      <c r="AJ2363">
        <v>4.49</v>
      </c>
      <c r="AK2363">
        <v>1.1607000000000001</v>
      </c>
      <c r="AR2363" s="3"/>
    </row>
    <row r="2364" spans="1:44" hidden="1" outlineLevel="1" x14ac:dyDescent="0.2">
      <c r="A2364" s="2">
        <v>36180</v>
      </c>
      <c r="B2364">
        <v>28.6</v>
      </c>
      <c r="E2364" s="2">
        <v>36180</v>
      </c>
      <c r="F2364">
        <v>1256.6199999999999</v>
      </c>
      <c r="G2364">
        <f t="shared" si="327"/>
        <v>3.6900958466452582E-3</v>
      </c>
      <c r="H2364" s="2">
        <v>36180</v>
      </c>
      <c r="I2364">
        <v>1708.09</v>
      </c>
      <c r="J2364">
        <f t="shared" si="328"/>
        <v>3.7491699525771249E-3</v>
      </c>
      <c r="K2364">
        <f t="shared" si="324"/>
        <v>3.5695699525771251E-3</v>
      </c>
      <c r="L2364">
        <v>-1.7252899968971065E-2</v>
      </c>
      <c r="N2364" s="2">
        <v>36180</v>
      </c>
      <c r="O2364">
        <v>40.656300000000002</v>
      </c>
      <c r="Q2364" s="2">
        <v>36180</v>
      </c>
      <c r="R2364">
        <v>41813.67</v>
      </c>
      <c r="S2364" s="8">
        <f t="shared" si="329"/>
        <v>4.4979925700726175E-2</v>
      </c>
      <c r="T2364" s="9">
        <f t="shared" si="325"/>
        <v>4.4800325700726173E-2</v>
      </c>
      <c r="U2364" s="3">
        <f>Sheet1!$B$17+Sheet1!$B$18*'Portfolio allocation'!K2364</f>
        <v>4.5828999988840567E-3</v>
      </c>
      <c r="V2364" s="13">
        <f t="shared" si="330"/>
        <v>4.0217425701842113E-2</v>
      </c>
      <c r="W2364" s="13"/>
      <c r="X2364" s="2">
        <v>36180</v>
      </c>
      <c r="Y2364">
        <v>92.889700000000005</v>
      </c>
      <c r="AA2364" s="2">
        <v>36180</v>
      </c>
      <c r="AB2364">
        <v>1140.5899999999999</v>
      </c>
      <c r="AC2364">
        <f t="shared" si="331"/>
        <v>1.1708459361888801E-2</v>
      </c>
      <c r="AD2364">
        <f t="shared" si="326"/>
        <v>1.1527259361888802E-2</v>
      </c>
      <c r="AE2364">
        <f>Sheet2!$B$17+Sheet2!$B$18*'Portfolio allocation'!K2364</f>
        <v>3.2275396811618194E-3</v>
      </c>
      <c r="AF2364">
        <f t="shared" si="332"/>
        <v>8.2997196807269823E-3</v>
      </c>
      <c r="AH2364" s="2">
        <v>36180</v>
      </c>
      <c r="AI2364">
        <v>4.7370000000000001</v>
      </c>
      <c r="AJ2364">
        <v>4.53</v>
      </c>
      <c r="AK2364">
        <v>1.1571</v>
      </c>
      <c r="AR2364" s="3"/>
    </row>
    <row r="2365" spans="1:44" hidden="1" outlineLevel="1" x14ac:dyDescent="0.2">
      <c r="A2365" s="2">
        <v>36181</v>
      </c>
      <c r="B2365">
        <v>30.92</v>
      </c>
      <c r="E2365" s="2">
        <v>36181</v>
      </c>
      <c r="F2365">
        <v>1235.1600000000001</v>
      </c>
      <c r="G2365">
        <f t="shared" si="327"/>
        <v>-1.7077557256767961E-2</v>
      </c>
      <c r="H2365" s="2">
        <v>36181</v>
      </c>
      <c r="I2365">
        <v>1678.93</v>
      </c>
      <c r="J2365">
        <f t="shared" si="328"/>
        <v>-1.7071699968971066E-2</v>
      </c>
      <c r="K2365">
        <f t="shared" si="324"/>
        <v>-1.7252899968971065E-2</v>
      </c>
      <c r="L2365">
        <v>-8.2438602300273882E-3</v>
      </c>
      <c r="N2365" s="2">
        <v>36181</v>
      </c>
      <c r="O2365">
        <v>39.578099999999999</v>
      </c>
      <c r="Q2365" s="2">
        <v>36181</v>
      </c>
      <c r="R2365">
        <v>40704.86</v>
      </c>
      <c r="S2365" s="8">
        <f t="shared" si="329"/>
        <v>-2.6517882788092972E-2</v>
      </c>
      <c r="T2365" s="9">
        <f t="shared" si="325"/>
        <v>-2.6699082788092972E-2</v>
      </c>
      <c r="U2365" s="3">
        <f>Sheet1!$B$17+Sheet1!$B$18*'Portfolio allocation'!K2365</f>
        <v>-1.9305165206680793E-2</v>
      </c>
      <c r="V2365" s="13">
        <f t="shared" si="330"/>
        <v>-7.3939175814121787E-3</v>
      </c>
      <c r="W2365" s="13"/>
      <c r="X2365" s="2">
        <v>36181</v>
      </c>
      <c r="Y2365">
        <v>94.083699999999993</v>
      </c>
      <c r="AA2365" s="2">
        <v>36181</v>
      </c>
      <c r="AB2365">
        <v>1155.25</v>
      </c>
      <c r="AC2365">
        <f t="shared" si="331"/>
        <v>1.2852997133062871E-2</v>
      </c>
      <c r="AD2365">
        <f t="shared" si="326"/>
        <v>1.267379713306287E-2</v>
      </c>
      <c r="AE2365">
        <f>Sheet2!$B$17+Sheet2!$B$18*'Portfolio allocation'!K2365</f>
        <v>-1.5288331802332081E-2</v>
      </c>
      <c r="AF2365">
        <f t="shared" si="332"/>
        <v>2.7962128935394952E-2</v>
      </c>
      <c r="AH2365" s="2">
        <v>36181</v>
      </c>
      <c r="AI2365">
        <v>4.681</v>
      </c>
      <c r="AJ2365">
        <v>4.4800000000000004</v>
      </c>
      <c r="AK2365">
        <v>1.1583000000000001</v>
      </c>
      <c r="AR2365" s="3"/>
    </row>
    <row r="2366" spans="1:44" hidden="1" outlineLevel="1" x14ac:dyDescent="0.2">
      <c r="A2366" s="2">
        <v>36182</v>
      </c>
      <c r="B2366">
        <v>31.95</v>
      </c>
      <c r="E2366" s="2">
        <v>36182</v>
      </c>
      <c r="F2366">
        <v>1225.19</v>
      </c>
      <c r="G2366">
        <f t="shared" si="327"/>
        <v>-8.0718287509310427E-3</v>
      </c>
      <c r="H2366" s="2">
        <v>36182</v>
      </c>
      <c r="I2366">
        <v>1665.39</v>
      </c>
      <c r="J2366">
        <f t="shared" si="328"/>
        <v>-8.0646602300273873E-3</v>
      </c>
      <c r="K2366">
        <f t="shared" si="324"/>
        <v>-8.2438602300273882E-3</v>
      </c>
      <c r="L2366">
        <v>6.9970964302654929E-3</v>
      </c>
      <c r="N2366" s="2">
        <v>36182</v>
      </c>
      <c r="O2366">
        <v>39.0625</v>
      </c>
      <c r="Q2366" s="2">
        <v>36182</v>
      </c>
      <c r="R2366">
        <v>40174.550000000003</v>
      </c>
      <c r="S2366" s="8">
        <f t="shared" si="329"/>
        <v>-1.3028174031307294E-2</v>
      </c>
      <c r="T2366" s="9">
        <f t="shared" si="325"/>
        <v>-1.3207374031307294E-2</v>
      </c>
      <c r="U2366" s="3">
        <f>Sheet1!$B$17+Sheet1!$B$18*'Portfolio allocation'!K2366</f>
        <v>-8.9697664987348942E-3</v>
      </c>
      <c r="V2366" s="13">
        <f t="shared" si="330"/>
        <v>-4.2376075325724002E-3</v>
      </c>
      <c r="W2366" s="13"/>
      <c r="X2366" s="2">
        <v>36182</v>
      </c>
      <c r="Y2366">
        <v>85.845399999999998</v>
      </c>
      <c r="AA2366" s="2">
        <v>36182</v>
      </c>
      <c r="AB2366">
        <v>1054.0899999999999</v>
      </c>
      <c r="AC2366">
        <f t="shared" si="331"/>
        <v>-8.756546202120763E-2</v>
      </c>
      <c r="AD2366">
        <f t="shared" si="326"/>
        <v>-8.7743862021207625E-2</v>
      </c>
      <c r="AE2366">
        <f>Sheet2!$B$17+Sheet2!$B$18*'Portfolio allocation'!K2366</f>
        <v>-7.2772638250722596E-3</v>
      </c>
      <c r="AF2366">
        <f t="shared" si="332"/>
        <v>-8.0466598196135358E-2</v>
      </c>
      <c r="AH2366" s="2">
        <v>36182</v>
      </c>
      <c r="AI2366">
        <v>4.625</v>
      </c>
      <c r="AJ2366">
        <v>4.46</v>
      </c>
      <c r="AK2366">
        <v>1.1581999999999999</v>
      </c>
      <c r="AR2366" s="3"/>
    </row>
    <row r="2367" spans="1:44" hidden="1" outlineLevel="1" x14ac:dyDescent="0.2">
      <c r="A2367" s="2">
        <v>36185</v>
      </c>
      <c r="B2367">
        <v>31.13</v>
      </c>
      <c r="E2367" s="2">
        <v>36185</v>
      </c>
      <c r="F2367">
        <v>1233.98</v>
      </c>
      <c r="G2367">
        <f t="shared" si="327"/>
        <v>7.1743974403970512E-3</v>
      </c>
      <c r="H2367" s="2">
        <v>36185</v>
      </c>
      <c r="I2367">
        <v>1677.34</v>
      </c>
      <c r="J2367">
        <f t="shared" si="328"/>
        <v>7.1754964302654933E-3</v>
      </c>
      <c r="K2367">
        <f t="shared" si="324"/>
        <v>6.9970964302654929E-3</v>
      </c>
      <c r="L2367">
        <v>1.467765668975889E-2</v>
      </c>
      <c r="N2367" s="2">
        <v>36185</v>
      </c>
      <c r="O2367">
        <v>40.468800000000002</v>
      </c>
      <c r="Q2367" s="2">
        <v>36185</v>
      </c>
      <c r="R2367">
        <v>41620.839999999997</v>
      </c>
      <c r="S2367" s="8">
        <f t="shared" si="329"/>
        <v>3.6000154326557343E-2</v>
      </c>
      <c r="T2367" s="9">
        <f t="shared" si="325"/>
        <v>3.5821754326557341E-2</v>
      </c>
      <c r="U2367" s="3">
        <f>Sheet1!$B$17+Sheet1!$B$18*'Portfolio allocation'!K2367</f>
        <v>8.5150452391607196E-3</v>
      </c>
      <c r="V2367" s="13">
        <f t="shared" si="330"/>
        <v>2.7306709087396623E-2</v>
      </c>
      <c r="W2367" s="13"/>
      <c r="X2367" s="2">
        <v>36185</v>
      </c>
      <c r="Y2367">
        <v>86.92</v>
      </c>
      <c r="AA2367" s="2">
        <v>36185</v>
      </c>
      <c r="AB2367">
        <v>1067.29</v>
      </c>
      <c r="AC2367">
        <f t="shared" si="331"/>
        <v>1.2522649868607072E-2</v>
      </c>
      <c r="AD2367">
        <f t="shared" si="326"/>
        <v>1.2343449868607071E-2</v>
      </c>
      <c r="AE2367">
        <f>Sheet2!$B$17+Sheet2!$B$18*'Portfolio allocation'!K2367</f>
        <v>6.2753836692314002E-3</v>
      </c>
      <c r="AF2367">
        <f t="shared" si="332"/>
        <v>6.0680661993756709E-3</v>
      </c>
      <c r="AH2367" s="2">
        <v>36185</v>
      </c>
      <c r="AI2367">
        <v>4.6630000000000003</v>
      </c>
      <c r="AJ2367">
        <v>4.4800000000000004</v>
      </c>
      <c r="AK2367">
        <v>1.1561999999999999</v>
      </c>
      <c r="AR2367" s="3"/>
    </row>
    <row r="2368" spans="1:44" hidden="1" outlineLevel="1" x14ac:dyDescent="0.2">
      <c r="A2368" s="2">
        <v>36186</v>
      </c>
      <c r="B2368">
        <v>29.23</v>
      </c>
      <c r="E2368" s="2">
        <v>36186</v>
      </c>
      <c r="F2368">
        <v>1252.31</v>
      </c>
      <c r="G2368">
        <f t="shared" si="327"/>
        <v>1.4854373652733344E-2</v>
      </c>
      <c r="H2368" s="2">
        <v>36186</v>
      </c>
      <c r="I2368">
        <v>1702.26</v>
      </c>
      <c r="J2368">
        <f t="shared" si="328"/>
        <v>1.4856856689758891E-2</v>
      </c>
      <c r="K2368">
        <f t="shared" si="324"/>
        <v>1.467765668975889E-2</v>
      </c>
      <c r="L2368">
        <v>-7.3355936836911077E-3</v>
      </c>
      <c r="N2368" s="2">
        <v>36186</v>
      </c>
      <c r="O2368">
        <v>42.890599999999999</v>
      </c>
      <c r="Q2368" s="2">
        <v>36186</v>
      </c>
      <c r="R2368">
        <v>44111.66</v>
      </c>
      <c r="S2368" s="8">
        <f t="shared" si="329"/>
        <v>5.9845500475242952E-2</v>
      </c>
      <c r="T2368" s="9">
        <f t="shared" si="325"/>
        <v>5.9666300475242955E-2</v>
      </c>
      <c r="U2368" s="3">
        <f>Sheet1!$B$17+Sheet1!$B$18*'Portfolio allocation'!K2368</f>
        <v>1.7326378620133937E-2</v>
      </c>
      <c r="V2368" s="13">
        <f t="shared" si="330"/>
        <v>4.2339921855109014E-2</v>
      </c>
      <c r="W2368" s="13"/>
      <c r="X2368" s="2">
        <v>36186</v>
      </c>
      <c r="Y2368">
        <v>88.651200000000003</v>
      </c>
      <c r="AA2368" s="2">
        <v>36186</v>
      </c>
      <c r="AB2368">
        <v>1088.54</v>
      </c>
      <c r="AC2368">
        <f t="shared" si="331"/>
        <v>1.9910239953527142E-2</v>
      </c>
      <c r="AD2368">
        <f t="shared" si="326"/>
        <v>1.9729839953527142E-2</v>
      </c>
      <c r="AE2368">
        <f>Sheet2!$B$17+Sheet2!$B$18*'Portfolio allocation'!K2368</f>
        <v>1.3105133800787195E-2</v>
      </c>
      <c r="AF2368">
        <f t="shared" si="332"/>
        <v>6.6247061527399467E-3</v>
      </c>
      <c r="AH2368" s="2">
        <v>36186</v>
      </c>
      <c r="AI2368">
        <v>4.6929999999999996</v>
      </c>
      <c r="AJ2368">
        <v>4.51</v>
      </c>
      <c r="AK2368">
        <v>1.1574</v>
      </c>
      <c r="AR2368" s="3"/>
    </row>
    <row r="2369" spans="1:44" hidden="1" outlineLevel="1" x14ac:dyDescent="0.2">
      <c r="A2369" s="2">
        <v>36187</v>
      </c>
      <c r="B2369">
        <v>29.73</v>
      </c>
      <c r="E2369" s="2">
        <v>36187</v>
      </c>
      <c r="F2369">
        <v>1243.17</v>
      </c>
      <c r="G2369">
        <f t="shared" si="327"/>
        <v>-7.2985123491786652E-3</v>
      </c>
      <c r="H2369" s="2">
        <v>36187</v>
      </c>
      <c r="I2369">
        <v>1690.08</v>
      </c>
      <c r="J2369">
        <f t="shared" si="328"/>
        <v>-7.1551936836911079E-3</v>
      </c>
      <c r="K2369">
        <f t="shared" si="324"/>
        <v>-7.3355936836911077E-3</v>
      </c>
      <c r="L2369">
        <v>1.778324669128092E-2</v>
      </c>
      <c r="N2369" s="2">
        <v>36187</v>
      </c>
      <c r="O2369">
        <v>42.156300000000002</v>
      </c>
      <c r="Q2369" s="2">
        <v>36187</v>
      </c>
      <c r="R2369">
        <v>43356.38</v>
      </c>
      <c r="S2369" s="8">
        <f t="shared" si="329"/>
        <v>-1.7122003570031241E-2</v>
      </c>
      <c r="T2369" s="9">
        <f t="shared" si="325"/>
        <v>-1.7302403570031242E-2</v>
      </c>
      <c r="U2369" s="3">
        <f>Sheet1!$B$17+Sheet1!$B$18*'Portfolio allocation'!K2369</f>
        <v>-7.9277800982425432E-3</v>
      </c>
      <c r="V2369" s="13">
        <f t="shared" si="330"/>
        <v>-9.3746234717886987E-3</v>
      </c>
      <c r="W2369" s="13"/>
      <c r="X2369" s="2">
        <v>36187</v>
      </c>
      <c r="Y2369">
        <v>85.158900000000003</v>
      </c>
      <c r="AA2369" s="2">
        <v>36187</v>
      </c>
      <c r="AB2369">
        <v>1045.6600000000001</v>
      </c>
      <c r="AC2369">
        <f t="shared" si="331"/>
        <v>-3.9392213423484534E-2</v>
      </c>
      <c r="AD2369">
        <f t="shared" si="326"/>
        <v>-3.9572613423484532E-2</v>
      </c>
      <c r="AE2369">
        <f>Sheet2!$B$17+Sheet2!$B$18*'Portfolio allocation'!K2369</f>
        <v>-6.4696100400947164E-3</v>
      </c>
      <c r="AF2369">
        <f t="shared" si="332"/>
        <v>-3.3103003383389812E-2</v>
      </c>
      <c r="AH2369" s="2">
        <v>36187</v>
      </c>
      <c r="AI2369">
        <v>4.6710000000000003</v>
      </c>
      <c r="AJ2369">
        <v>4.51</v>
      </c>
      <c r="AK2369">
        <v>1.1503000000000001</v>
      </c>
      <c r="AR2369" s="3"/>
    </row>
    <row r="2370" spans="1:44" hidden="1" outlineLevel="1" x14ac:dyDescent="0.2">
      <c r="A2370" s="2">
        <v>36188</v>
      </c>
      <c r="B2370">
        <v>28.11</v>
      </c>
      <c r="E2370" s="2">
        <v>36188</v>
      </c>
      <c r="F2370">
        <v>1265.3699999999999</v>
      </c>
      <c r="G2370">
        <f t="shared" si="327"/>
        <v>1.7857573783151004E-2</v>
      </c>
      <c r="H2370" s="2">
        <v>36188</v>
      </c>
      <c r="I2370">
        <v>1720.44</v>
      </c>
      <c r="J2370">
        <f t="shared" si="328"/>
        <v>1.7963646691280921E-2</v>
      </c>
      <c r="K2370">
        <f t="shared" si="324"/>
        <v>1.778324669128092E-2</v>
      </c>
      <c r="L2370">
        <v>1.1095385161935182E-2</v>
      </c>
      <c r="N2370" s="2">
        <v>36188</v>
      </c>
      <c r="O2370">
        <v>43.5</v>
      </c>
      <c r="Q2370" s="2">
        <v>36188</v>
      </c>
      <c r="R2370">
        <v>44738.38</v>
      </c>
      <c r="S2370" s="8">
        <f t="shared" si="329"/>
        <v>3.187535490739779E-2</v>
      </c>
      <c r="T2370" s="9">
        <f t="shared" si="325"/>
        <v>3.1694954907397793E-2</v>
      </c>
      <c r="U2370" s="3">
        <f>Sheet1!$B$17+Sheet1!$B$18*'Portfolio allocation'!K2370</f>
        <v>2.0889190175997267E-2</v>
      </c>
      <c r="V2370" s="13">
        <f t="shared" si="330"/>
        <v>1.0805764731400526E-2</v>
      </c>
      <c r="W2370" s="13"/>
      <c r="X2370" s="2">
        <v>36188</v>
      </c>
      <c r="Y2370">
        <v>85.337999999999994</v>
      </c>
      <c r="AA2370" s="2">
        <v>36188</v>
      </c>
      <c r="AB2370">
        <v>1047.8599999999999</v>
      </c>
      <c r="AC2370">
        <f t="shared" si="331"/>
        <v>2.1039343572479829E-3</v>
      </c>
      <c r="AD2370">
        <f t="shared" si="326"/>
        <v>1.9231343572479829E-3</v>
      </c>
      <c r="AE2370">
        <f>Sheet2!$B$17+Sheet2!$B$18*'Portfolio allocation'!K2370</f>
        <v>1.5866703660907328E-2</v>
      </c>
      <c r="AF2370">
        <f t="shared" si="332"/>
        <v>-1.3943569303659345E-2</v>
      </c>
      <c r="AH2370" s="2">
        <v>36188</v>
      </c>
      <c r="AI2370">
        <v>4.6589999999999998</v>
      </c>
      <c r="AJ2370">
        <v>4.5199999999999996</v>
      </c>
      <c r="AK2370">
        <v>1.1417999999999999</v>
      </c>
      <c r="AR2370" s="3"/>
    </row>
    <row r="2371" spans="1:44" hidden="1" outlineLevel="1" x14ac:dyDescent="0.2">
      <c r="A2371" s="2">
        <v>36189</v>
      </c>
      <c r="B2371">
        <v>26.25</v>
      </c>
      <c r="E2371" s="2">
        <v>36189</v>
      </c>
      <c r="F2371">
        <v>1279.6400000000001</v>
      </c>
      <c r="G2371">
        <f t="shared" si="327"/>
        <v>1.1277333902337094E-2</v>
      </c>
      <c r="H2371" s="2">
        <v>36189</v>
      </c>
      <c r="I2371">
        <v>1739.84</v>
      </c>
      <c r="J2371">
        <f t="shared" si="328"/>
        <v>1.1276185161935182E-2</v>
      </c>
      <c r="K2371">
        <f t="shared" si="324"/>
        <v>1.1095385161935182E-2</v>
      </c>
      <c r="L2371">
        <v>-5.3705324259702173E-3</v>
      </c>
      <c r="N2371" s="2">
        <v>36189</v>
      </c>
      <c r="O2371">
        <v>43.75</v>
      </c>
      <c r="Q2371" s="2">
        <v>36189</v>
      </c>
      <c r="R2371">
        <v>44995.5</v>
      </c>
      <c r="S2371" s="8">
        <f t="shared" si="329"/>
        <v>5.7471906671633377E-3</v>
      </c>
      <c r="T2371" s="9">
        <f t="shared" si="325"/>
        <v>5.5663906671633376E-3</v>
      </c>
      <c r="U2371" s="3">
        <f>Sheet1!$B$17+Sheet1!$B$18*'Portfolio allocation'!K2371</f>
        <v>1.3216705936580909E-2</v>
      </c>
      <c r="V2371" s="13">
        <f t="shared" si="330"/>
        <v>-7.6503152694175711E-3</v>
      </c>
      <c r="W2371" s="13"/>
      <c r="X2371" s="2">
        <v>36189</v>
      </c>
      <c r="Y2371">
        <v>87.516999999999996</v>
      </c>
      <c r="AA2371" s="2">
        <v>36189</v>
      </c>
      <c r="AB2371">
        <v>1074.6199999999999</v>
      </c>
      <c r="AC2371">
        <f t="shared" si="331"/>
        <v>2.5537762678220277E-2</v>
      </c>
      <c r="AD2371">
        <f t="shared" si="326"/>
        <v>2.5357362678220276E-2</v>
      </c>
      <c r="AE2371">
        <f>Sheet2!$B$17+Sheet2!$B$18*'Portfolio allocation'!K2371</f>
        <v>9.9196865662339821E-3</v>
      </c>
      <c r="AF2371">
        <f t="shared" si="332"/>
        <v>1.5437676111986294E-2</v>
      </c>
      <c r="AH2371" s="2">
        <v>36189</v>
      </c>
      <c r="AI2371">
        <v>4.649</v>
      </c>
      <c r="AJ2371">
        <v>4.51</v>
      </c>
      <c r="AK2371">
        <v>1.1356999999999999</v>
      </c>
      <c r="AR2371" s="3"/>
    </row>
    <row r="2372" spans="1:44" hidden="1" outlineLevel="1" x14ac:dyDescent="0.2">
      <c r="A2372" s="2">
        <v>36192</v>
      </c>
      <c r="B2372">
        <v>27.67</v>
      </c>
      <c r="E2372" s="2">
        <v>36192</v>
      </c>
      <c r="F2372">
        <v>1273</v>
      </c>
      <c r="G2372">
        <f t="shared" si="327"/>
        <v>-5.188959394829884E-3</v>
      </c>
      <c r="H2372" s="2">
        <v>36192</v>
      </c>
      <c r="I2372">
        <v>1730.81</v>
      </c>
      <c r="J2372">
        <f t="shared" si="328"/>
        <v>-5.1901324259702175E-3</v>
      </c>
      <c r="K2372">
        <f t="shared" ref="K2372:K2435" si="333">J2372-(AJ2371/25000)</f>
        <v>-5.3705324259702173E-3</v>
      </c>
      <c r="L2372">
        <v>-8.7918861065050032E-3</v>
      </c>
      <c r="N2372" s="2">
        <v>36192</v>
      </c>
      <c r="O2372">
        <v>43.234400000000001</v>
      </c>
      <c r="Q2372" s="2">
        <v>36192</v>
      </c>
      <c r="R2372">
        <v>44465.2</v>
      </c>
      <c r="S2372" s="8">
        <f t="shared" si="329"/>
        <v>-1.1785623006745238E-2</v>
      </c>
      <c r="T2372" s="9">
        <f t="shared" ref="T2372:T2435" si="334">S2372-(AJ2371/100/250)</f>
        <v>-1.1966023006745239E-2</v>
      </c>
      <c r="U2372" s="3">
        <f>Sheet1!$B$17+Sheet1!$B$18*'Portfolio allocation'!K2372</f>
        <v>-5.6734120221101168E-3</v>
      </c>
      <c r="V2372" s="13">
        <f t="shared" si="330"/>
        <v>-6.2926109846351223E-3</v>
      </c>
      <c r="W2372" s="13"/>
      <c r="X2372" s="2">
        <v>36192</v>
      </c>
      <c r="Y2372">
        <v>85.845399999999998</v>
      </c>
      <c r="AA2372" s="2">
        <v>36192</v>
      </c>
      <c r="AB2372">
        <v>1054.0899999999999</v>
      </c>
      <c r="AC2372">
        <f t="shared" si="331"/>
        <v>-1.9104427611620789E-2</v>
      </c>
      <c r="AD2372">
        <f t="shared" ref="AD2372:AD2435" si="335">AC2372-AJ2372/25000</f>
        <v>-1.928762761162079E-2</v>
      </c>
      <c r="AE2372">
        <f>Sheet2!$B$17+Sheet2!$B$18*'Portfolio allocation'!K2372</f>
        <v>-4.7222274364824542E-3</v>
      </c>
      <c r="AF2372">
        <f t="shared" si="332"/>
        <v>-1.4565400175138337E-2</v>
      </c>
      <c r="AH2372" s="2">
        <v>36192</v>
      </c>
      <c r="AI2372">
        <v>4.7450000000000001</v>
      </c>
      <c r="AJ2372">
        <v>4.58</v>
      </c>
      <c r="AK2372">
        <v>1.1305000000000001</v>
      </c>
      <c r="AR2372" s="3"/>
    </row>
    <row r="2373" spans="1:44" hidden="1" outlineLevel="1" x14ac:dyDescent="0.2">
      <c r="A2373" s="2">
        <v>36193</v>
      </c>
      <c r="B2373">
        <v>28.16</v>
      </c>
      <c r="E2373" s="2">
        <v>36193</v>
      </c>
      <c r="F2373">
        <v>1261.99</v>
      </c>
      <c r="G2373">
        <f t="shared" ref="G2373:G2436" si="336">(F2373/F2372)-1</f>
        <v>-8.6488609583660336E-3</v>
      </c>
      <c r="H2373" s="2">
        <v>36193</v>
      </c>
      <c r="I2373">
        <v>1715.91</v>
      </c>
      <c r="J2373">
        <f t="shared" ref="J2373:J2436" si="337">(I2373/I2372)-1</f>
        <v>-8.6086861065050035E-3</v>
      </c>
      <c r="K2373">
        <f t="shared" si="333"/>
        <v>-8.7918861065050032E-3</v>
      </c>
      <c r="L2373">
        <v>7.9345413943620654E-3</v>
      </c>
      <c r="N2373" s="2">
        <v>36193</v>
      </c>
      <c r="O2373">
        <v>41.906300000000002</v>
      </c>
      <c r="Q2373" s="2">
        <v>36193</v>
      </c>
      <c r="R2373">
        <v>43099.26</v>
      </c>
      <c r="S2373" s="8">
        <f t="shared" ref="S2373:S2436" si="338">R2373/R2372-1</f>
        <v>-3.0719304084992238E-2</v>
      </c>
      <c r="T2373" s="9">
        <f t="shared" si="334"/>
        <v>-3.090250408499224E-2</v>
      </c>
      <c r="U2373" s="3">
        <f>Sheet1!$B$17+Sheet1!$B$18*'Portfolio allocation'!K2373</f>
        <v>-9.5984756730527095E-3</v>
      </c>
      <c r="V2373" s="13">
        <f t="shared" ref="V2373:V2436" si="339">T2373-U2373</f>
        <v>-2.130402841193953E-2</v>
      </c>
      <c r="W2373" s="13"/>
      <c r="X2373" s="2">
        <v>36193</v>
      </c>
      <c r="Y2373">
        <v>84.412599999999998</v>
      </c>
      <c r="AA2373" s="2">
        <v>36193</v>
      </c>
      <c r="AB2373">
        <v>1036.5</v>
      </c>
      <c r="AC2373">
        <f t="shared" ref="AC2373:AC2436" si="340">AB2373/AB2372-1</f>
        <v>-1.6687379635514921E-2</v>
      </c>
      <c r="AD2373">
        <f t="shared" si="335"/>
        <v>-1.687097963551492E-2</v>
      </c>
      <c r="AE2373">
        <f>Sheet2!$B$17+Sheet2!$B$18*'Portfolio allocation'!K2373</f>
        <v>-7.7645824158407732E-3</v>
      </c>
      <c r="AF2373">
        <f t="shared" ref="AF2373:AF2436" si="341">AD2373-AE2373</f>
        <v>-9.1063972196741456E-3</v>
      </c>
      <c r="AH2373" s="2">
        <v>36193</v>
      </c>
      <c r="AI2373">
        <v>4.798</v>
      </c>
      <c r="AJ2373">
        <v>4.59</v>
      </c>
      <c r="AK2373">
        <v>1.1355</v>
      </c>
      <c r="AR2373" s="3"/>
    </row>
    <row r="2374" spans="1:44" hidden="1" outlineLevel="1" x14ac:dyDescent="0.2">
      <c r="A2374" s="2">
        <v>36194</v>
      </c>
      <c r="B2374">
        <v>27.88</v>
      </c>
      <c r="E2374" s="2">
        <v>36194</v>
      </c>
      <c r="F2374">
        <v>1272.07</v>
      </c>
      <c r="G2374">
        <f t="shared" si="336"/>
        <v>7.9873850030507398E-3</v>
      </c>
      <c r="H2374" s="2">
        <v>36194</v>
      </c>
      <c r="I2374">
        <v>1729.84</v>
      </c>
      <c r="J2374">
        <f t="shared" si="337"/>
        <v>8.1181413943620662E-3</v>
      </c>
      <c r="K2374">
        <f t="shared" si="333"/>
        <v>7.9345413943620654E-3</v>
      </c>
      <c r="L2374">
        <v>-1.8641954529898634E-2</v>
      </c>
      <c r="N2374" s="2">
        <v>36194</v>
      </c>
      <c r="O2374">
        <v>41.703099999999999</v>
      </c>
      <c r="Q2374" s="2">
        <v>36194</v>
      </c>
      <c r="R2374">
        <v>42890.35</v>
      </c>
      <c r="S2374" s="8">
        <f t="shared" si="338"/>
        <v>-4.8471829910770037E-3</v>
      </c>
      <c r="T2374" s="9">
        <f t="shared" si="334"/>
        <v>-5.0307829910770036E-3</v>
      </c>
      <c r="U2374" s="3">
        <f>Sheet1!$B$17+Sheet1!$B$18*'Portfolio allocation'!K2374</f>
        <v>9.5905058599871241E-3</v>
      </c>
      <c r="V2374" s="13">
        <f t="shared" si="339"/>
        <v>-1.4621288851064129E-2</v>
      </c>
      <c r="W2374" s="13"/>
      <c r="X2374" s="2">
        <v>36194</v>
      </c>
      <c r="Y2374">
        <v>83.696299999999994</v>
      </c>
      <c r="AA2374" s="2">
        <v>36194</v>
      </c>
      <c r="AB2374">
        <v>1027.7</v>
      </c>
      <c r="AC2374">
        <f t="shared" si="340"/>
        <v>-8.4901109503134897E-3</v>
      </c>
      <c r="AD2374">
        <f t="shared" si="335"/>
        <v>-8.6737109503134905E-3</v>
      </c>
      <c r="AE2374">
        <f>Sheet2!$B$17+Sheet2!$B$18*'Portfolio allocation'!K2374</f>
        <v>7.1089836476901577E-3</v>
      </c>
      <c r="AF2374">
        <f t="shared" si="341"/>
        <v>-1.5782694598003646E-2</v>
      </c>
      <c r="AH2374" s="2">
        <v>36194</v>
      </c>
      <c r="AI2374">
        <v>4.8280000000000003</v>
      </c>
      <c r="AJ2374">
        <v>4.59</v>
      </c>
      <c r="AK2374">
        <v>1.1346000000000001</v>
      </c>
      <c r="AR2374" s="3"/>
    </row>
    <row r="2375" spans="1:44" hidden="1" outlineLevel="1" x14ac:dyDescent="0.2">
      <c r="A2375" s="2">
        <v>36195</v>
      </c>
      <c r="B2375">
        <v>29.48</v>
      </c>
      <c r="E2375" s="2">
        <v>36195</v>
      </c>
      <c r="F2375">
        <v>1248.49</v>
      </c>
      <c r="G2375">
        <f t="shared" si="336"/>
        <v>-1.8536715746774846E-2</v>
      </c>
      <c r="H2375" s="2">
        <v>36195</v>
      </c>
      <c r="I2375">
        <v>1697.91</v>
      </c>
      <c r="J2375">
        <f t="shared" si="337"/>
        <v>-1.8458354529898635E-2</v>
      </c>
      <c r="K2375">
        <f t="shared" si="333"/>
        <v>-1.8641954529898634E-2</v>
      </c>
      <c r="L2375">
        <v>-7.4470690036575506E-3</v>
      </c>
      <c r="N2375" s="2">
        <v>36195</v>
      </c>
      <c r="O2375">
        <v>39.765599999999999</v>
      </c>
      <c r="Q2375" s="2">
        <v>36195</v>
      </c>
      <c r="R2375">
        <v>40897.699999999997</v>
      </c>
      <c r="S2375" s="8">
        <f t="shared" si="338"/>
        <v>-4.6459168554231933E-2</v>
      </c>
      <c r="T2375" s="9">
        <f t="shared" si="334"/>
        <v>-4.6642768554231932E-2</v>
      </c>
      <c r="U2375" s="3">
        <f>Sheet1!$B$17+Sheet1!$B$18*'Portfolio allocation'!K2375</f>
        <v>-2.0898723802300935E-2</v>
      </c>
      <c r="V2375" s="13">
        <f t="shared" si="339"/>
        <v>-2.5744044751930997E-2</v>
      </c>
      <c r="W2375" s="13"/>
      <c r="X2375" s="2">
        <v>36195</v>
      </c>
      <c r="Y2375">
        <v>80.98</v>
      </c>
      <c r="AA2375" s="2">
        <v>36195</v>
      </c>
      <c r="AB2375">
        <v>994.35</v>
      </c>
      <c r="AC2375">
        <f t="shared" si="340"/>
        <v>-3.245110440790111E-2</v>
      </c>
      <c r="AD2375">
        <f t="shared" si="335"/>
        <v>-3.2636304407901114E-2</v>
      </c>
      <c r="AE2375">
        <f>Sheet2!$B$17+Sheet2!$B$18*'Portfolio allocation'!K2375</f>
        <v>-1.6523514555895819E-2</v>
      </c>
      <c r="AF2375">
        <f t="shared" si="341"/>
        <v>-1.6112789852005295E-2</v>
      </c>
      <c r="AH2375" s="2">
        <v>36195</v>
      </c>
      <c r="AI2375">
        <v>4.8769999999999998</v>
      </c>
      <c r="AJ2375">
        <v>4.63</v>
      </c>
      <c r="AK2375">
        <v>1.129</v>
      </c>
      <c r="AR2375" s="3"/>
    </row>
    <row r="2376" spans="1:44" hidden="1" outlineLevel="1" x14ac:dyDescent="0.2">
      <c r="A2376" s="2">
        <v>36196</v>
      </c>
      <c r="B2376">
        <v>29.67</v>
      </c>
      <c r="E2376" s="2">
        <v>36196</v>
      </c>
      <c r="F2376">
        <v>1239.4000000000001</v>
      </c>
      <c r="G2376">
        <f t="shared" si="336"/>
        <v>-7.2807952006022081E-3</v>
      </c>
      <c r="H2376" s="2">
        <v>36196</v>
      </c>
      <c r="I2376">
        <v>1685.58</v>
      </c>
      <c r="J2376">
        <f t="shared" si="337"/>
        <v>-7.2618690036575506E-3</v>
      </c>
      <c r="K2376">
        <f t="shared" si="333"/>
        <v>-7.4470690036575506E-3</v>
      </c>
      <c r="L2376">
        <v>3.5037244675422438E-3</v>
      </c>
      <c r="N2376" s="2">
        <v>36196</v>
      </c>
      <c r="O2376">
        <v>40</v>
      </c>
      <c r="Q2376" s="2">
        <v>36196</v>
      </c>
      <c r="R2376">
        <v>41138.74</v>
      </c>
      <c r="S2376" s="8">
        <f t="shared" si="338"/>
        <v>5.8937299652548347E-3</v>
      </c>
      <c r="T2376" s="9">
        <f t="shared" si="334"/>
        <v>5.7085299652548348E-3</v>
      </c>
      <c r="U2376" s="3">
        <f>Sheet1!$B$17+Sheet1!$B$18*'Portfolio allocation'!K2376</f>
        <v>-8.0556674104683545E-3</v>
      </c>
      <c r="V2376" s="13">
        <f t="shared" si="339"/>
        <v>1.3764197375723189E-2</v>
      </c>
      <c r="W2376" s="13"/>
      <c r="X2376" s="2">
        <v>36196</v>
      </c>
      <c r="Y2376">
        <v>79.278700000000001</v>
      </c>
      <c r="AA2376" s="2">
        <v>36196</v>
      </c>
      <c r="AB2376">
        <v>973.46</v>
      </c>
      <c r="AC2376">
        <f t="shared" si="340"/>
        <v>-2.1008699150198651E-2</v>
      </c>
      <c r="AD2376">
        <f t="shared" si="335"/>
        <v>-2.1195099150198651E-2</v>
      </c>
      <c r="AE2376">
        <f>Sheet2!$B$17+Sheet2!$B$18*'Portfolio allocation'!K2376</f>
        <v>-6.5687367386015067E-3</v>
      </c>
      <c r="AF2376">
        <f t="shared" si="341"/>
        <v>-1.4626362411597144E-2</v>
      </c>
      <c r="AH2376" s="2">
        <v>36196</v>
      </c>
      <c r="AI2376">
        <v>4.9379999999999997</v>
      </c>
      <c r="AJ2376">
        <v>4.66</v>
      </c>
      <c r="AK2376">
        <v>1.1287</v>
      </c>
      <c r="AR2376" s="3"/>
    </row>
    <row r="2377" spans="1:44" hidden="1" outlineLevel="1" x14ac:dyDescent="0.2">
      <c r="A2377" s="2">
        <v>36199</v>
      </c>
      <c r="B2377">
        <v>30.27</v>
      </c>
      <c r="E2377" s="2">
        <v>36199</v>
      </c>
      <c r="F2377">
        <v>1243.77</v>
      </c>
      <c r="G2377">
        <f t="shared" si="336"/>
        <v>3.5258996288525246E-3</v>
      </c>
      <c r="H2377" s="2">
        <v>36199</v>
      </c>
      <c r="I2377">
        <v>1691.8</v>
      </c>
      <c r="J2377">
        <f t="shared" si="337"/>
        <v>3.690124467542244E-3</v>
      </c>
      <c r="K2377">
        <f t="shared" si="333"/>
        <v>3.5037244675422438E-3</v>
      </c>
      <c r="L2377">
        <v>-2.2387605816290259E-2</v>
      </c>
      <c r="N2377" s="2">
        <v>36199</v>
      </c>
      <c r="O2377">
        <v>41.3125</v>
      </c>
      <c r="Q2377" s="2">
        <v>36199</v>
      </c>
      <c r="R2377">
        <v>42488.61</v>
      </c>
      <c r="S2377" s="8">
        <f t="shared" si="338"/>
        <v>3.2812623818814224E-2</v>
      </c>
      <c r="T2377" s="9">
        <f t="shared" si="334"/>
        <v>3.2626223818814221E-2</v>
      </c>
      <c r="U2377" s="3">
        <f>Sheet1!$B$17+Sheet1!$B$18*'Portfolio allocation'!K2377</f>
        <v>4.5073603897055337E-3</v>
      </c>
      <c r="V2377" s="13">
        <f t="shared" si="339"/>
        <v>2.8118863429108687E-2</v>
      </c>
      <c r="W2377" s="13"/>
      <c r="X2377" s="2">
        <v>36199</v>
      </c>
      <c r="Y2377">
        <v>79.756200000000007</v>
      </c>
      <c r="AA2377" s="2">
        <v>36199</v>
      </c>
      <c r="AB2377">
        <v>980.61</v>
      </c>
      <c r="AC2377">
        <f t="shared" si="340"/>
        <v>7.3449345633103125E-3</v>
      </c>
      <c r="AD2377">
        <f t="shared" si="335"/>
        <v>7.1585345633103127E-3</v>
      </c>
      <c r="AE2377">
        <f>Sheet2!$B$17+Sheet2!$B$18*'Portfolio allocation'!K2377</f>
        <v>3.1689881959985483E-3</v>
      </c>
      <c r="AF2377">
        <f t="shared" si="341"/>
        <v>3.9895463673117644E-3</v>
      </c>
      <c r="AH2377" s="2">
        <v>36199</v>
      </c>
      <c r="AI2377">
        <v>4.9240000000000004</v>
      </c>
      <c r="AJ2377">
        <v>4.66</v>
      </c>
      <c r="AK2377">
        <v>1.1249</v>
      </c>
      <c r="AR2377" s="3"/>
    </row>
    <row r="2378" spans="1:44" hidden="1" outlineLevel="1" x14ac:dyDescent="0.2">
      <c r="A2378" s="2">
        <v>36200</v>
      </c>
      <c r="B2378">
        <v>31.36</v>
      </c>
      <c r="E2378" s="2">
        <v>36200</v>
      </c>
      <c r="F2378">
        <v>1216.1400000000001</v>
      </c>
      <c r="G2378">
        <f t="shared" si="336"/>
        <v>-2.2214718155285862E-2</v>
      </c>
      <c r="H2378" s="2">
        <v>36200</v>
      </c>
      <c r="I2378">
        <v>1654.24</v>
      </c>
      <c r="J2378">
        <f t="shared" si="337"/>
        <v>-2.2201205816290259E-2</v>
      </c>
      <c r="K2378">
        <f t="shared" si="333"/>
        <v>-2.2387605816290259E-2</v>
      </c>
      <c r="L2378">
        <v>6.1008749395492692E-3</v>
      </c>
      <c r="N2378" s="2">
        <v>36200</v>
      </c>
      <c r="O2378">
        <v>40.015599999999999</v>
      </c>
      <c r="Q2378" s="2">
        <v>36200</v>
      </c>
      <c r="R2378">
        <v>41154.81</v>
      </c>
      <c r="S2378" s="8">
        <f t="shared" si="338"/>
        <v>-3.1391942452342003E-2</v>
      </c>
      <c r="T2378" s="9">
        <f t="shared" si="334"/>
        <v>-3.1578342452342006E-2</v>
      </c>
      <c r="U2378" s="3">
        <f>Sheet1!$B$17+Sheet1!$B$18*'Portfolio allocation'!K2378</f>
        <v>-2.5195829885476789E-2</v>
      </c>
      <c r="V2378" s="13">
        <f t="shared" si="339"/>
        <v>-6.3825125668652179E-3</v>
      </c>
      <c r="W2378" s="13"/>
      <c r="X2378" s="2">
        <v>36200</v>
      </c>
      <c r="Y2378">
        <v>77.726500000000001</v>
      </c>
      <c r="AA2378" s="2">
        <v>36200</v>
      </c>
      <c r="AB2378">
        <v>955.66</v>
      </c>
      <c r="AC2378">
        <f t="shared" si="340"/>
        <v>-2.544334648841029E-2</v>
      </c>
      <c r="AD2378">
        <f t="shared" si="335"/>
        <v>-2.5629346488410289E-2</v>
      </c>
      <c r="AE2378">
        <f>Sheet2!$B$17+Sheet2!$B$18*'Portfolio allocation'!K2378</f>
        <v>-1.9854243239962242E-2</v>
      </c>
      <c r="AF2378">
        <f t="shared" si="341"/>
        <v>-5.775103248448047E-3</v>
      </c>
      <c r="AH2378" s="2">
        <v>36200</v>
      </c>
      <c r="AI2378">
        <v>4.8789999999999996</v>
      </c>
      <c r="AJ2378">
        <v>4.6500000000000004</v>
      </c>
      <c r="AK2378">
        <v>1.1299999999999999</v>
      </c>
      <c r="AR2378" s="3"/>
    </row>
    <row r="2379" spans="1:44" hidden="1" outlineLevel="1" x14ac:dyDescent="0.2">
      <c r="A2379" s="2">
        <v>36201</v>
      </c>
      <c r="B2379">
        <v>30.45</v>
      </c>
      <c r="E2379" s="2">
        <v>36201</v>
      </c>
      <c r="F2379">
        <v>1223.55</v>
      </c>
      <c r="G2379">
        <f t="shared" si="336"/>
        <v>6.0930484977057553E-3</v>
      </c>
      <c r="H2379" s="2">
        <v>36201</v>
      </c>
      <c r="I2379">
        <v>1664.64</v>
      </c>
      <c r="J2379">
        <f t="shared" si="337"/>
        <v>6.2868749395492696E-3</v>
      </c>
      <c r="K2379">
        <f t="shared" si="333"/>
        <v>6.1008749395492692E-3</v>
      </c>
      <c r="L2379">
        <v>2.4810795617070232E-2</v>
      </c>
      <c r="N2379" s="2">
        <v>36201</v>
      </c>
      <c r="O2379">
        <v>40.156300000000002</v>
      </c>
      <c r="Q2379" s="2">
        <v>36201</v>
      </c>
      <c r="R2379">
        <v>41299.440000000002</v>
      </c>
      <c r="S2379" s="8">
        <f t="shared" si="338"/>
        <v>3.5142915250976348E-3</v>
      </c>
      <c r="T2379" s="9">
        <f t="shared" si="334"/>
        <v>3.3282915250976348E-3</v>
      </c>
      <c r="U2379" s="3">
        <f>Sheet1!$B$17+Sheet1!$B$18*'Portfolio allocation'!K2379</f>
        <v>7.4868772317380032E-3</v>
      </c>
      <c r="V2379" s="13">
        <f t="shared" si="339"/>
        <v>-4.1585857066403688E-3</v>
      </c>
      <c r="W2379" s="13"/>
      <c r="X2379" s="2">
        <v>36201</v>
      </c>
      <c r="Y2379">
        <v>80.651700000000005</v>
      </c>
      <c r="AA2379" s="2">
        <v>36201</v>
      </c>
      <c r="AB2379">
        <v>991.62</v>
      </c>
      <c r="AC2379">
        <f t="shared" si="340"/>
        <v>3.7628445262959609E-2</v>
      </c>
      <c r="AD2379">
        <f t="shared" si="335"/>
        <v>3.7442845262959608E-2</v>
      </c>
      <c r="AE2379">
        <f>Sheet2!$B$17+Sheet2!$B$18*'Portfolio allocation'!K2379</f>
        <v>5.4784406550083741E-3</v>
      </c>
      <c r="AF2379">
        <f t="shared" si="341"/>
        <v>3.1964404607951233E-2</v>
      </c>
      <c r="AH2379" s="2">
        <v>36201</v>
      </c>
      <c r="AI2379">
        <v>4.9279999999999999</v>
      </c>
      <c r="AJ2379">
        <v>4.6399999999999997</v>
      </c>
      <c r="AK2379">
        <v>1.1322000000000001</v>
      </c>
      <c r="AR2379" s="3"/>
    </row>
    <row r="2380" spans="1:44" hidden="1" outlineLevel="1" x14ac:dyDescent="0.2">
      <c r="A2380" s="2">
        <v>36202</v>
      </c>
      <c r="B2380">
        <v>27.42</v>
      </c>
      <c r="E2380" s="2">
        <v>36202</v>
      </c>
      <c r="F2380">
        <v>1254.04</v>
      </c>
      <c r="G2380">
        <f t="shared" si="336"/>
        <v>2.4919292223448242E-2</v>
      </c>
      <c r="H2380" s="2">
        <v>36202</v>
      </c>
      <c r="I2380">
        <v>1706.25</v>
      </c>
      <c r="J2380">
        <f t="shared" si="337"/>
        <v>2.4996395617070233E-2</v>
      </c>
      <c r="K2380">
        <f t="shared" si="333"/>
        <v>2.4810795617070232E-2</v>
      </c>
      <c r="L2380">
        <v>-1.9222297435897397E-2</v>
      </c>
      <c r="N2380" s="2">
        <v>36202</v>
      </c>
      <c r="O2380">
        <v>40.6875</v>
      </c>
      <c r="Q2380" s="2">
        <v>36202</v>
      </c>
      <c r="R2380">
        <v>41845.81</v>
      </c>
      <c r="S2380" s="8">
        <f t="shared" si="338"/>
        <v>1.3229477203564821E-2</v>
      </c>
      <c r="T2380" s="9">
        <f t="shared" si="334"/>
        <v>1.3043877203564822E-2</v>
      </c>
      <c r="U2380" s="3">
        <f>Sheet1!$B$17+Sheet1!$B$18*'Portfolio allocation'!K2380</f>
        <v>2.8951372405437149E-2</v>
      </c>
      <c r="V2380" s="13">
        <f t="shared" si="339"/>
        <v>-1.5907495201872325E-2</v>
      </c>
      <c r="W2380" s="13"/>
      <c r="X2380" s="2">
        <v>36202</v>
      </c>
      <c r="Y2380">
        <v>85.248400000000004</v>
      </c>
      <c r="AA2380" s="2">
        <v>36202</v>
      </c>
      <c r="AB2380">
        <v>1048.1400000000001</v>
      </c>
      <c r="AC2380">
        <f t="shared" si="340"/>
        <v>5.6997640225086244E-2</v>
      </c>
      <c r="AD2380">
        <f t="shared" si="335"/>
        <v>5.681124022508624E-2</v>
      </c>
      <c r="AE2380">
        <f>Sheet2!$B$17+Sheet2!$B$18*'Portfolio allocation'!K2380</f>
        <v>2.2115779454707576E-2</v>
      </c>
      <c r="AF2380">
        <f t="shared" si="341"/>
        <v>3.4695460770378661E-2</v>
      </c>
      <c r="AH2380" s="2">
        <v>36202</v>
      </c>
      <c r="AI2380">
        <v>4.92</v>
      </c>
      <c r="AJ2380">
        <v>4.66</v>
      </c>
      <c r="AK2380">
        <v>1.1297999999999999</v>
      </c>
      <c r="AR2380" s="3"/>
    </row>
    <row r="2381" spans="1:44" hidden="1" outlineLevel="1" x14ac:dyDescent="0.2">
      <c r="A2381" s="2">
        <v>36203</v>
      </c>
      <c r="B2381">
        <v>29.76</v>
      </c>
      <c r="E2381" s="2">
        <v>36203</v>
      </c>
      <c r="F2381">
        <v>1230.1300000000001</v>
      </c>
      <c r="G2381">
        <f t="shared" si="336"/>
        <v>-1.9066377468023199E-2</v>
      </c>
      <c r="H2381" s="2">
        <v>36203</v>
      </c>
      <c r="I2381">
        <v>1673.77</v>
      </c>
      <c r="J2381">
        <f t="shared" si="337"/>
        <v>-1.9035897435897398E-2</v>
      </c>
      <c r="K2381">
        <f t="shared" si="333"/>
        <v>-1.9222297435897397E-2</v>
      </c>
      <c r="L2381">
        <v>-1.896E-4</v>
      </c>
      <c r="N2381" s="2">
        <v>36203</v>
      </c>
      <c r="O2381">
        <v>39.4375</v>
      </c>
      <c r="Q2381" s="2">
        <v>36203</v>
      </c>
      <c r="R2381">
        <v>40560.230000000003</v>
      </c>
      <c r="S2381" s="8">
        <f t="shared" si="338"/>
        <v>-3.0721833320946468E-2</v>
      </c>
      <c r="T2381" s="9">
        <f t="shared" si="334"/>
        <v>-3.0908233320946468E-2</v>
      </c>
      <c r="U2381" s="3">
        <f>Sheet1!$B$17+Sheet1!$B$18*'Portfolio allocation'!K2381</f>
        <v>-2.1564507891907857E-2</v>
      </c>
      <c r="V2381" s="13">
        <f t="shared" si="339"/>
        <v>-9.3437254290386108E-3</v>
      </c>
      <c r="W2381" s="13"/>
      <c r="X2381" s="2">
        <v>36203</v>
      </c>
      <c r="Y2381">
        <v>82.502300000000005</v>
      </c>
      <c r="AA2381" s="2">
        <v>36203</v>
      </c>
      <c r="AB2381">
        <v>1014.38</v>
      </c>
      <c r="AC2381">
        <f t="shared" si="340"/>
        <v>-3.2209437670540297E-2</v>
      </c>
      <c r="AD2381">
        <f t="shared" si="335"/>
        <v>-3.2399037670540295E-2</v>
      </c>
      <c r="AE2381">
        <f>Sheet2!$B$17+Sheet2!$B$18*'Portfolio allocation'!K2381</f>
        <v>-1.7039570273796528E-2</v>
      </c>
      <c r="AF2381">
        <f t="shared" si="341"/>
        <v>-1.5359467396743768E-2</v>
      </c>
      <c r="AH2381" s="2">
        <v>36203</v>
      </c>
      <c r="AI2381">
        <v>5.05</v>
      </c>
      <c r="AJ2381">
        <v>4.74</v>
      </c>
      <c r="AK2381">
        <v>1.1277999999999999</v>
      </c>
      <c r="AR2381" s="3"/>
    </row>
    <row r="2382" spans="1:44" hidden="1" outlineLevel="1" x14ac:dyDescent="0.2">
      <c r="A2382" s="2">
        <v>36206</v>
      </c>
      <c r="B2382">
        <v>29.76</v>
      </c>
      <c r="E2382" s="2">
        <v>36206</v>
      </c>
      <c r="F2382">
        <v>1230.1300000000001</v>
      </c>
      <c r="G2382">
        <f t="shared" si="336"/>
        <v>0</v>
      </c>
      <c r="H2382" s="2">
        <v>36206</v>
      </c>
      <c r="I2382">
        <v>1673.77</v>
      </c>
      <c r="J2382">
        <f t="shared" si="337"/>
        <v>0</v>
      </c>
      <c r="K2382">
        <f t="shared" si="333"/>
        <v>-1.896E-4</v>
      </c>
      <c r="L2382">
        <v>9.3577093674758315E-3</v>
      </c>
      <c r="N2382" s="2">
        <v>36206</v>
      </c>
      <c r="O2382">
        <v>39.4375</v>
      </c>
      <c r="Q2382" s="2">
        <v>36206</v>
      </c>
      <c r="R2382">
        <v>40560.230000000003</v>
      </c>
      <c r="S2382" s="8">
        <f t="shared" si="338"/>
        <v>0</v>
      </c>
      <c r="T2382" s="9">
        <f t="shared" si="334"/>
        <v>-1.8960000000000003E-4</v>
      </c>
      <c r="U2382" s="3">
        <f>Sheet1!$B$17+Sheet1!$B$18*'Portfolio allocation'!K2382</f>
        <v>2.7028495925163313E-4</v>
      </c>
      <c r="V2382" s="13">
        <f t="shared" si="339"/>
        <v>-4.5988495925163313E-4</v>
      </c>
      <c r="W2382" s="13"/>
      <c r="X2382" s="2">
        <v>36206</v>
      </c>
      <c r="Y2382">
        <v>82.502300000000005</v>
      </c>
      <c r="AA2382" s="2">
        <v>36206</v>
      </c>
      <c r="AB2382">
        <v>1014.38</v>
      </c>
      <c r="AC2382">
        <f t="shared" si="340"/>
        <v>0</v>
      </c>
      <c r="AD2382">
        <f t="shared" si="335"/>
        <v>-1.896E-4</v>
      </c>
      <c r="AE2382">
        <f>Sheet2!$B$17+Sheet2!$B$18*'Portfolio allocation'!K2382</f>
        <v>-1.1521014576912055E-4</v>
      </c>
      <c r="AF2382">
        <f t="shared" si="341"/>
        <v>-7.4389854230879455E-5</v>
      </c>
      <c r="AH2382" s="2">
        <v>36206</v>
      </c>
      <c r="AI2382">
        <v>5.05</v>
      </c>
      <c r="AJ2382">
        <v>4.74</v>
      </c>
      <c r="AK2382">
        <v>1.1236999999999999</v>
      </c>
      <c r="AR2382" s="3"/>
    </row>
    <row r="2383" spans="1:44" hidden="1" outlineLevel="1" x14ac:dyDescent="0.2">
      <c r="A2383" s="2">
        <v>36207</v>
      </c>
      <c r="B2383">
        <v>29.65</v>
      </c>
      <c r="E2383" s="2">
        <v>36207</v>
      </c>
      <c r="F2383">
        <v>1241.8699999999999</v>
      </c>
      <c r="G2383">
        <f t="shared" si="336"/>
        <v>9.5437067626997774E-3</v>
      </c>
      <c r="H2383" s="2">
        <v>36207</v>
      </c>
      <c r="I2383">
        <v>1689.75</v>
      </c>
      <c r="J2383">
        <f t="shared" si="337"/>
        <v>9.5473093674758314E-3</v>
      </c>
      <c r="K2383">
        <f t="shared" si="333"/>
        <v>9.3577093674758315E-3</v>
      </c>
      <c r="L2383">
        <v>-1.4433910756028956E-2</v>
      </c>
      <c r="N2383" s="2">
        <v>36207</v>
      </c>
      <c r="O2383">
        <v>39.0625</v>
      </c>
      <c r="Q2383" s="2">
        <v>36207</v>
      </c>
      <c r="R2383">
        <v>40174.550000000003</v>
      </c>
      <c r="S2383" s="8">
        <f t="shared" si="338"/>
        <v>-9.5088218188111862E-3</v>
      </c>
      <c r="T2383" s="9">
        <f t="shared" si="334"/>
        <v>-9.698421818811186E-3</v>
      </c>
      <c r="U2383" s="3">
        <f>Sheet1!$B$17+Sheet1!$B$18*'Portfolio allocation'!K2383</f>
        <v>1.1223200226616109E-2</v>
      </c>
      <c r="V2383" s="13">
        <f t="shared" si="339"/>
        <v>-2.0921622045427295E-2</v>
      </c>
      <c r="W2383" s="13"/>
      <c r="X2383" s="2">
        <v>36207</v>
      </c>
      <c r="Y2383">
        <v>82.382900000000006</v>
      </c>
      <c r="AA2383" s="2">
        <v>36207</v>
      </c>
      <c r="AB2383">
        <v>1012.91</v>
      </c>
      <c r="AC2383">
        <f t="shared" si="340"/>
        <v>-1.4491610639011387E-3</v>
      </c>
      <c r="AD2383">
        <f t="shared" si="335"/>
        <v>-1.6383610639011388E-3</v>
      </c>
      <c r="AE2383">
        <f>Sheet2!$B$17+Sheet2!$B$18*'Portfolio allocation'!K2383</f>
        <v>8.3745009176817171E-3</v>
      </c>
      <c r="AF2383">
        <f t="shared" si="341"/>
        <v>-1.0012861981582856E-2</v>
      </c>
      <c r="AH2383" s="2">
        <v>36207</v>
      </c>
      <c r="AI2383">
        <v>5.0149999999999997</v>
      </c>
      <c r="AJ2383">
        <v>4.7300000000000004</v>
      </c>
      <c r="AK2383">
        <v>1.1180000000000001</v>
      </c>
      <c r="AR2383" s="3"/>
    </row>
    <row r="2384" spans="1:44" hidden="1" outlineLevel="1" x14ac:dyDescent="0.2">
      <c r="A2384" s="2">
        <v>36208</v>
      </c>
      <c r="B2384">
        <v>30.65</v>
      </c>
      <c r="E2384" s="2">
        <v>36208</v>
      </c>
      <c r="F2384">
        <v>1224.03</v>
      </c>
      <c r="G2384">
        <f t="shared" si="336"/>
        <v>-1.4365432774766984E-2</v>
      </c>
      <c r="H2384" s="2">
        <v>36208</v>
      </c>
      <c r="I2384">
        <v>1665.68</v>
      </c>
      <c r="J2384">
        <f t="shared" si="337"/>
        <v>-1.4244710756028955E-2</v>
      </c>
      <c r="K2384">
        <f t="shared" si="333"/>
        <v>-1.4433910756028956E-2</v>
      </c>
      <c r="L2384">
        <v>1.0714854252917693E-2</v>
      </c>
      <c r="N2384" s="2">
        <v>36208</v>
      </c>
      <c r="O2384">
        <v>37.5</v>
      </c>
      <c r="Q2384" s="2">
        <v>36208</v>
      </c>
      <c r="R2384">
        <v>38567.57</v>
      </c>
      <c r="S2384" s="8">
        <f t="shared" si="338"/>
        <v>-3.9999950217239566E-2</v>
      </c>
      <c r="T2384" s="9">
        <f t="shared" si="334"/>
        <v>-4.0189150217239566E-2</v>
      </c>
      <c r="U2384" s="3">
        <f>Sheet1!$B$17+Sheet1!$B$18*'Portfolio allocation'!K2384</f>
        <v>-1.6071149338906247E-2</v>
      </c>
      <c r="V2384" s="13">
        <f t="shared" si="339"/>
        <v>-2.411800087833332E-2</v>
      </c>
      <c r="W2384" s="13"/>
      <c r="X2384" s="2">
        <v>36208</v>
      </c>
      <c r="Y2384">
        <v>81.427800000000005</v>
      </c>
      <c r="AA2384" s="2">
        <v>36208</v>
      </c>
      <c r="AB2384">
        <v>1001.17</v>
      </c>
      <c r="AC2384">
        <f t="shared" si="340"/>
        <v>-1.159036834467031E-2</v>
      </c>
      <c r="AD2384">
        <f t="shared" si="335"/>
        <v>-1.1777968344670309E-2</v>
      </c>
      <c r="AE2384">
        <f>Sheet2!$B$17+Sheet2!$B$18*'Portfolio allocation'!K2384</f>
        <v>-1.2781614675264629E-2</v>
      </c>
      <c r="AF2384">
        <f t="shared" si="341"/>
        <v>1.0036463305943197E-3</v>
      </c>
      <c r="AH2384" s="2">
        <v>36208</v>
      </c>
      <c r="AI2384">
        <v>4.9729999999999999</v>
      </c>
      <c r="AJ2384">
        <v>4.6900000000000004</v>
      </c>
      <c r="AK2384">
        <v>1.1233</v>
      </c>
      <c r="AR2384" s="3"/>
    </row>
    <row r="2385" spans="1:44" hidden="1" outlineLevel="1" x14ac:dyDescent="0.2">
      <c r="A2385" s="2">
        <v>36209</v>
      </c>
      <c r="B2385">
        <v>30.45</v>
      </c>
      <c r="E2385" s="2">
        <v>36209</v>
      </c>
      <c r="F2385">
        <v>1237.28</v>
      </c>
      <c r="G2385">
        <f t="shared" si="336"/>
        <v>1.0824898082563372E-2</v>
      </c>
      <c r="H2385" s="2">
        <v>36209</v>
      </c>
      <c r="I2385">
        <v>1683.84</v>
      </c>
      <c r="J2385">
        <f t="shared" si="337"/>
        <v>1.0902454252917693E-2</v>
      </c>
      <c r="K2385">
        <f t="shared" si="333"/>
        <v>1.0714854252917693E-2</v>
      </c>
      <c r="L2385">
        <v>1.3790449258837989E-3</v>
      </c>
      <c r="N2385" s="2">
        <v>36209</v>
      </c>
      <c r="O2385">
        <v>36.4375</v>
      </c>
      <c r="Q2385" s="2">
        <v>36209</v>
      </c>
      <c r="R2385">
        <v>37474.82</v>
      </c>
      <c r="S2385" s="8">
        <f t="shared" si="338"/>
        <v>-2.833338994393475E-2</v>
      </c>
      <c r="T2385" s="9">
        <f t="shared" si="334"/>
        <v>-2.852098994393475E-2</v>
      </c>
      <c r="U2385" s="3">
        <f>Sheet1!$B$17+Sheet1!$B$18*'Portfolio allocation'!K2385</f>
        <v>1.2780151233820328E-2</v>
      </c>
      <c r="V2385" s="13">
        <f t="shared" si="339"/>
        <v>-4.1301141177755074E-2</v>
      </c>
      <c r="W2385" s="13"/>
      <c r="X2385" s="2">
        <v>36209</v>
      </c>
      <c r="Y2385">
        <v>83.218699999999998</v>
      </c>
      <c r="AA2385" s="2">
        <v>36209</v>
      </c>
      <c r="AB2385">
        <v>1023.18</v>
      </c>
      <c r="AC2385">
        <f t="shared" si="340"/>
        <v>2.1984278394278745E-2</v>
      </c>
      <c r="AD2385">
        <f t="shared" si="335"/>
        <v>2.1795478394278745E-2</v>
      </c>
      <c r="AE2385">
        <f>Sheet2!$B$17+Sheet2!$B$18*'Portfolio allocation'!K2385</f>
        <v>9.5813087737141103E-3</v>
      </c>
      <c r="AF2385">
        <f t="shared" si="341"/>
        <v>1.2214169620564635E-2</v>
      </c>
      <c r="AH2385" s="2">
        <v>36209</v>
      </c>
      <c r="AI2385">
        <v>5.0439999999999996</v>
      </c>
      <c r="AJ2385">
        <v>4.72</v>
      </c>
      <c r="AK2385">
        <v>1.1222000000000001</v>
      </c>
      <c r="AR2385" s="3"/>
    </row>
    <row r="2386" spans="1:44" hidden="1" outlineLevel="1" x14ac:dyDescent="0.2">
      <c r="A2386" s="2">
        <v>36210</v>
      </c>
      <c r="B2386">
        <v>29.3</v>
      </c>
      <c r="E2386" s="2">
        <v>36210</v>
      </c>
      <c r="F2386">
        <v>1239.22</v>
      </c>
      <c r="G2386">
        <f t="shared" si="336"/>
        <v>1.567955515324071E-3</v>
      </c>
      <c r="H2386" s="2">
        <v>36210</v>
      </c>
      <c r="I2386">
        <v>1686.48</v>
      </c>
      <c r="J2386">
        <f t="shared" si="337"/>
        <v>1.567844925883799E-3</v>
      </c>
      <c r="K2386">
        <f t="shared" si="333"/>
        <v>1.3790449258837989E-3</v>
      </c>
      <c r="L2386">
        <v>2.6399522774061969E-2</v>
      </c>
      <c r="N2386" s="2">
        <v>36210</v>
      </c>
      <c r="O2386">
        <v>36.9375</v>
      </c>
      <c r="Q2386" s="2">
        <v>36210</v>
      </c>
      <c r="R2386">
        <v>37989.050000000003</v>
      </c>
      <c r="S2386" s="8">
        <f t="shared" si="338"/>
        <v>1.3722013874916561E-2</v>
      </c>
      <c r="T2386" s="9">
        <f t="shared" si="334"/>
        <v>1.3533213874916562E-2</v>
      </c>
      <c r="U2386" s="3">
        <f>Sheet1!$B$17+Sheet1!$B$18*'Portfolio allocation'!K2386</f>
        <v>2.0698741729746764E-3</v>
      </c>
      <c r="V2386" s="13">
        <f t="shared" si="339"/>
        <v>1.1463339701941886E-2</v>
      </c>
      <c r="W2386" s="13"/>
      <c r="X2386" s="2">
        <v>36210</v>
      </c>
      <c r="Y2386">
        <v>81.965000000000003</v>
      </c>
      <c r="AA2386" s="2">
        <v>36210</v>
      </c>
      <c r="AB2386">
        <v>1007.77</v>
      </c>
      <c r="AC2386">
        <f t="shared" si="340"/>
        <v>-1.5060888602201006E-2</v>
      </c>
      <c r="AD2386">
        <f t="shared" si="335"/>
        <v>-1.5249288602201006E-2</v>
      </c>
      <c r="AE2386">
        <f>Sheet2!$B$17+Sheet2!$B$18*'Portfolio allocation'!K2386</f>
        <v>1.2796689420782876E-3</v>
      </c>
      <c r="AF2386">
        <f t="shared" si="341"/>
        <v>-1.6528957544279292E-2</v>
      </c>
      <c r="AH2386" s="2">
        <v>36210</v>
      </c>
      <c r="AI2386">
        <v>5.07</v>
      </c>
      <c r="AJ2386">
        <v>4.71</v>
      </c>
      <c r="AK2386">
        <v>1.1095999999999999</v>
      </c>
      <c r="AR2386" s="3"/>
    </row>
    <row r="2387" spans="1:44" hidden="1" outlineLevel="1" x14ac:dyDescent="0.2">
      <c r="A2387" s="2">
        <v>36213</v>
      </c>
      <c r="B2387">
        <v>25.87</v>
      </c>
      <c r="E2387" s="2">
        <v>36213</v>
      </c>
      <c r="F2387">
        <v>1272.1400000000001</v>
      </c>
      <c r="G2387">
        <f t="shared" si="336"/>
        <v>2.6565097399977367E-2</v>
      </c>
      <c r="H2387" s="2">
        <v>36213</v>
      </c>
      <c r="I2387">
        <v>1731.32</v>
      </c>
      <c r="J2387">
        <f t="shared" si="337"/>
        <v>2.6587922774061967E-2</v>
      </c>
      <c r="K2387">
        <f t="shared" si="333"/>
        <v>2.6399522774061969E-2</v>
      </c>
      <c r="L2387">
        <v>-9.227443476653714E-4</v>
      </c>
      <c r="N2387" s="2">
        <v>36213</v>
      </c>
      <c r="O2387">
        <v>37.203099999999999</v>
      </c>
      <c r="Q2387" s="2">
        <v>36213</v>
      </c>
      <c r="R2387">
        <v>38262.239999999998</v>
      </c>
      <c r="S2387" s="8">
        <f t="shared" si="338"/>
        <v>7.1912827512137234E-3</v>
      </c>
      <c r="T2387" s="9">
        <f t="shared" si="334"/>
        <v>7.0028827512137234E-3</v>
      </c>
      <c r="U2387" s="3">
        <f>Sheet1!$B$17+Sheet1!$B$18*'Portfolio allocation'!K2387</f>
        <v>3.0774000463638637E-2</v>
      </c>
      <c r="V2387" s="13">
        <f t="shared" si="339"/>
        <v>-2.3771117712424912E-2</v>
      </c>
      <c r="W2387" s="13"/>
      <c r="X2387" s="2">
        <v>36213</v>
      </c>
      <c r="Y2387">
        <v>84.979799999999997</v>
      </c>
      <c r="AA2387" s="2">
        <v>36213</v>
      </c>
      <c r="AB2387">
        <v>1044.8399999999999</v>
      </c>
      <c r="AC2387">
        <f t="shared" si="340"/>
        <v>3.6784186868035196E-2</v>
      </c>
      <c r="AD2387">
        <f t="shared" si="335"/>
        <v>3.6594986868035195E-2</v>
      </c>
      <c r="AE2387">
        <f>Sheet2!$B$17+Sheet2!$B$18*'Portfolio allocation'!K2387</f>
        <v>2.3528516174800215E-2</v>
      </c>
      <c r="AF2387">
        <f t="shared" si="341"/>
        <v>1.306647069323498E-2</v>
      </c>
      <c r="AH2387" s="2">
        <v>36213</v>
      </c>
      <c r="AI2387">
        <v>5.016</v>
      </c>
      <c r="AJ2387">
        <v>4.7300000000000004</v>
      </c>
      <c r="AK2387">
        <v>1.1032</v>
      </c>
      <c r="AR2387" s="3"/>
    </row>
    <row r="2388" spans="1:44" hidden="1" outlineLevel="1" x14ac:dyDescent="0.2">
      <c r="A2388" s="2">
        <v>36214</v>
      </c>
      <c r="B2388">
        <v>26.49</v>
      </c>
      <c r="E2388" s="2">
        <v>36214</v>
      </c>
      <c r="F2388">
        <v>1271.18</v>
      </c>
      <c r="G2388">
        <f t="shared" si="336"/>
        <v>-7.5463392393926298E-4</v>
      </c>
      <c r="H2388" s="2">
        <v>36214</v>
      </c>
      <c r="I2388">
        <v>1730.05</v>
      </c>
      <c r="J2388">
        <f t="shared" si="337"/>
        <v>-7.3354434766537135E-4</v>
      </c>
      <c r="K2388">
        <f t="shared" si="333"/>
        <v>-9.227443476653714E-4</v>
      </c>
      <c r="L2388">
        <v>-1.4075191792144724E-2</v>
      </c>
      <c r="N2388" s="2">
        <v>36214</v>
      </c>
      <c r="O2388">
        <v>38.859400000000001</v>
      </c>
      <c r="Q2388" s="2">
        <v>36214</v>
      </c>
      <c r="R2388">
        <v>39965.64</v>
      </c>
      <c r="S2388" s="8">
        <f t="shared" si="338"/>
        <v>4.4519087225421305E-2</v>
      </c>
      <c r="T2388" s="9">
        <f t="shared" si="334"/>
        <v>4.4329887225421305E-2</v>
      </c>
      <c r="U2388" s="3">
        <f>Sheet1!$B$17+Sheet1!$B$18*'Portfolio allocation'!K2388</f>
        <v>-5.7079681673873127E-4</v>
      </c>
      <c r="V2388" s="13">
        <f t="shared" si="339"/>
        <v>4.4900684042160036E-2</v>
      </c>
      <c r="W2388" s="13"/>
      <c r="X2388" s="2">
        <v>36214</v>
      </c>
      <c r="Y2388">
        <v>84.502200000000002</v>
      </c>
      <c r="AA2388" s="2">
        <v>36214</v>
      </c>
      <c r="AB2388">
        <v>1038.97</v>
      </c>
      <c r="AC2388">
        <f t="shared" si="340"/>
        <v>-5.6180850656558645E-3</v>
      </c>
      <c r="AD2388">
        <f t="shared" si="335"/>
        <v>-5.8092850656558644E-3</v>
      </c>
      <c r="AE2388">
        <f>Sheet2!$B$17+Sheet2!$B$18*'Portfolio allocation'!K2388</f>
        <v>-7.6714080391712745E-4</v>
      </c>
      <c r="AF2388">
        <f t="shared" si="341"/>
        <v>-5.0421442617387367E-3</v>
      </c>
      <c r="AH2388" s="2">
        <v>36214</v>
      </c>
      <c r="AI2388">
        <v>5.0819999999999999</v>
      </c>
      <c r="AJ2388">
        <v>4.78</v>
      </c>
      <c r="AK2388">
        <v>1.0981000000000001</v>
      </c>
      <c r="AR2388" s="3"/>
    </row>
    <row r="2389" spans="1:44" hidden="1" outlineLevel="1" x14ac:dyDescent="0.2">
      <c r="A2389" s="2">
        <v>36215</v>
      </c>
      <c r="B2389">
        <v>27.21</v>
      </c>
      <c r="E2389" s="2">
        <v>36215</v>
      </c>
      <c r="F2389">
        <v>1253.4100000000001</v>
      </c>
      <c r="G2389">
        <f t="shared" si="336"/>
        <v>-1.3979137494296578E-2</v>
      </c>
      <c r="H2389" s="2">
        <v>36215</v>
      </c>
      <c r="I2389">
        <v>1706.03</v>
      </c>
      <c r="J2389">
        <f t="shared" si="337"/>
        <v>-1.3883991792144723E-2</v>
      </c>
      <c r="K2389">
        <f t="shared" si="333"/>
        <v>-1.4075191792144724E-2</v>
      </c>
      <c r="L2389">
        <v>-6.7589490337216229E-3</v>
      </c>
      <c r="N2389" s="2">
        <v>36215</v>
      </c>
      <c r="O2389">
        <v>38.218800000000002</v>
      </c>
      <c r="Q2389" s="2">
        <v>36215</v>
      </c>
      <c r="R2389">
        <v>39306.78</v>
      </c>
      <c r="S2389" s="8">
        <f t="shared" si="338"/>
        <v>-1.6485661182956135E-2</v>
      </c>
      <c r="T2389" s="9">
        <f t="shared" si="334"/>
        <v>-1.6676861182956134E-2</v>
      </c>
      <c r="U2389" s="3">
        <f>Sheet1!$B$17+Sheet1!$B$18*'Portfolio allocation'!K2389</f>
        <v>-1.5659617852390739E-2</v>
      </c>
      <c r="V2389" s="13">
        <f t="shared" si="339"/>
        <v>-1.0172433305653955E-3</v>
      </c>
      <c r="W2389" s="13"/>
      <c r="X2389" s="2">
        <v>36215</v>
      </c>
      <c r="Y2389">
        <v>82.979900000000001</v>
      </c>
      <c r="AA2389" s="2">
        <v>36215</v>
      </c>
      <c r="AB2389">
        <v>1020.25</v>
      </c>
      <c r="AC2389">
        <f t="shared" si="340"/>
        <v>-1.8017844596090349E-2</v>
      </c>
      <c r="AD2389">
        <f t="shared" si="335"/>
        <v>-1.8211844596090349E-2</v>
      </c>
      <c r="AE2389">
        <f>Sheet2!$B$17+Sheet2!$B$18*'Portfolio allocation'!K2389</f>
        <v>-1.2462632620830296E-2</v>
      </c>
      <c r="AF2389">
        <f t="shared" si="341"/>
        <v>-5.7492119752600521E-3</v>
      </c>
      <c r="AH2389" s="2">
        <v>36215</v>
      </c>
      <c r="AI2389">
        <v>5.17</v>
      </c>
      <c r="AJ2389">
        <v>4.8499999999999996</v>
      </c>
      <c r="AK2389">
        <v>1.0953999999999999</v>
      </c>
      <c r="AR2389" s="3"/>
    </row>
    <row r="2390" spans="1:44" hidden="1" outlineLevel="1" x14ac:dyDescent="0.2">
      <c r="A2390" s="2">
        <v>36216</v>
      </c>
      <c r="B2390">
        <v>28.01</v>
      </c>
      <c r="E2390" s="2">
        <v>36216</v>
      </c>
      <c r="F2390">
        <v>1245.02</v>
      </c>
      <c r="G2390">
        <f t="shared" si="336"/>
        <v>-6.6937394787022209E-3</v>
      </c>
      <c r="H2390" s="2">
        <v>36216</v>
      </c>
      <c r="I2390">
        <v>1694.83</v>
      </c>
      <c r="J2390">
        <f t="shared" si="337"/>
        <v>-6.5649490337216232E-3</v>
      </c>
      <c r="K2390">
        <f t="shared" si="333"/>
        <v>-6.7589490337216229E-3</v>
      </c>
      <c r="L2390">
        <v>-5.5400688871449387E-3</v>
      </c>
      <c r="N2390" s="2">
        <v>36216</v>
      </c>
      <c r="O2390">
        <v>38.375</v>
      </c>
      <c r="Q2390" s="2">
        <v>36216</v>
      </c>
      <c r="R2390">
        <v>39467.480000000003</v>
      </c>
      <c r="S2390" s="8">
        <f t="shared" si="338"/>
        <v>4.0883532052231608E-3</v>
      </c>
      <c r="T2390" s="9">
        <f t="shared" si="334"/>
        <v>3.8943532052231607E-3</v>
      </c>
      <c r="U2390" s="3">
        <f>Sheet1!$B$17+Sheet1!$B$18*'Portfolio allocation'!K2390</f>
        <v>-7.2662387416786833E-3</v>
      </c>
      <c r="V2390" s="13">
        <f t="shared" si="339"/>
        <v>1.1160591946901844E-2</v>
      </c>
      <c r="W2390" s="13"/>
      <c r="X2390" s="2">
        <v>36216</v>
      </c>
      <c r="Y2390">
        <v>82.920199999999994</v>
      </c>
      <c r="AA2390" s="2">
        <v>36216</v>
      </c>
      <c r="AB2390">
        <v>1019.51</v>
      </c>
      <c r="AC2390">
        <f t="shared" si="340"/>
        <v>-7.2531242342566138E-4</v>
      </c>
      <c r="AD2390">
        <f t="shared" si="335"/>
        <v>-9.1971242342566133E-4</v>
      </c>
      <c r="AE2390">
        <f>Sheet2!$B$17+Sheet2!$B$18*'Portfolio allocation'!K2390</f>
        <v>-5.9568429058062863E-3</v>
      </c>
      <c r="AF2390">
        <f t="shared" si="341"/>
        <v>5.0371304823806249E-3</v>
      </c>
      <c r="AH2390" s="2">
        <v>36216</v>
      </c>
      <c r="AI2390">
        <v>5.3529999999999998</v>
      </c>
      <c r="AJ2390">
        <v>4.8600000000000003</v>
      </c>
      <c r="AK2390">
        <v>1.1051</v>
      </c>
      <c r="AR2390" s="3"/>
    </row>
    <row r="2391" spans="1:44" hidden="1" outlineLevel="1" x14ac:dyDescent="0.2">
      <c r="A2391" s="2">
        <v>36217</v>
      </c>
      <c r="B2391">
        <v>27.88</v>
      </c>
      <c r="E2391" s="2">
        <v>36217</v>
      </c>
      <c r="F2391">
        <v>1238.33</v>
      </c>
      <c r="G2391">
        <f t="shared" si="336"/>
        <v>-5.3734076561019473E-3</v>
      </c>
      <c r="H2391" s="2">
        <v>36217</v>
      </c>
      <c r="I2391">
        <v>1685.77</v>
      </c>
      <c r="J2391">
        <f t="shared" si="337"/>
        <v>-5.3456688871449387E-3</v>
      </c>
      <c r="K2391">
        <f t="shared" si="333"/>
        <v>-5.5400688871449387E-3</v>
      </c>
      <c r="L2391">
        <v>-1.9214141336007452E-3</v>
      </c>
      <c r="N2391" s="2">
        <v>36217</v>
      </c>
      <c r="O2391">
        <v>37.531300000000002</v>
      </c>
      <c r="Q2391" s="2">
        <v>36217</v>
      </c>
      <c r="R2391">
        <v>38599.71</v>
      </c>
      <c r="S2391" s="8">
        <f t="shared" si="338"/>
        <v>-2.1986962430841861E-2</v>
      </c>
      <c r="T2391" s="9">
        <f t="shared" si="334"/>
        <v>-2.2181362430841862E-2</v>
      </c>
      <c r="U2391" s="3">
        <f>Sheet1!$B$17+Sheet1!$B$18*'Portfolio allocation'!K2391</f>
        <v>-5.8679085469950636E-3</v>
      </c>
      <c r="V2391" s="13">
        <f t="shared" si="339"/>
        <v>-1.63134538838468E-2</v>
      </c>
      <c r="W2391" s="13"/>
      <c r="X2391" s="2">
        <v>36217</v>
      </c>
      <c r="Y2391">
        <v>81.069599999999994</v>
      </c>
      <c r="AA2391" s="2">
        <v>36217</v>
      </c>
      <c r="AB2391">
        <v>996.76</v>
      </c>
      <c r="AC2391">
        <f t="shared" si="340"/>
        <v>-2.2314641347313868E-2</v>
      </c>
      <c r="AD2391">
        <f t="shared" si="335"/>
        <v>-2.2509841347313868E-2</v>
      </c>
      <c r="AE2391">
        <f>Sheet2!$B$17+Sheet2!$B$18*'Portfolio allocation'!K2391</f>
        <v>-4.8729835830253277E-3</v>
      </c>
      <c r="AF2391">
        <f t="shared" si="341"/>
        <v>-1.7636857764288541E-2</v>
      </c>
      <c r="AH2391" s="2">
        <v>36217</v>
      </c>
      <c r="AI2391">
        <v>5.2770000000000001</v>
      </c>
      <c r="AJ2391">
        <v>4.88</v>
      </c>
      <c r="AK2391">
        <v>1.0978000000000001</v>
      </c>
      <c r="AR2391" s="3"/>
    </row>
    <row r="2392" spans="1:44" hidden="1" outlineLevel="1" x14ac:dyDescent="0.2">
      <c r="A2392" s="2">
        <v>36220</v>
      </c>
      <c r="B2392">
        <v>28.37</v>
      </c>
      <c r="E2392" s="2">
        <v>36220</v>
      </c>
      <c r="F2392">
        <v>1236.1600000000001</v>
      </c>
      <c r="G2392">
        <f t="shared" si="336"/>
        <v>-1.7523600332705058E-3</v>
      </c>
      <c r="H2392" s="2">
        <v>36220</v>
      </c>
      <c r="I2392">
        <v>1682.86</v>
      </c>
      <c r="J2392">
        <f t="shared" si="337"/>
        <v>-1.7262141336007453E-3</v>
      </c>
      <c r="K2392">
        <f t="shared" si="333"/>
        <v>-1.9214141336007452E-3</v>
      </c>
      <c r="L2392">
        <v>-8.806741917925423E-3</v>
      </c>
      <c r="N2392" s="2">
        <v>36220</v>
      </c>
      <c r="O2392">
        <v>37.9375</v>
      </c>
      <c r="Q2392" s="2">
        <v>36220</v>
      </c>
      <c r="R2392">
        <v>39017.519999999997</v>
      </c>
      <c r="S2392" s="8">
        <f t="shared" si="338"/>
        <v>1.0824174585767565E-2</v>
      </c>
      <c r="T2392" s="9">
        <f t="shared" si="334"/>
        <v>1.0628974585767566E-2</v>
      </c>
      <c r="U2392" s="3">
        <f>Sheet1!$B$17+Sheet1!$B$18*'Portfolio allocation'!K2392</f>
        <v>-1.7164961048219355E-3</v>
      </c>
      <c r="V2392" s="13">
        <f t="shared" si="339"/>
        <v>1.2345470690589501E-2</v>
      </c>
      <c r="W2392" s="13"/>
      <c r="X2392" s="2">
        <v>36220</v>
      </c>
      <c r="Y2392">
        <v>80.412899999999993</v>
      </c>
      <c r="AA2392" s="2">
        <v>36220</v>
      </c>
      <c r="AB2392">
        <v>988.69</v>
      </c>
      <c r="AC2392">
        <f t="shared" si="340"/>
        <v>-8.0962317910028281E-3</v>
      </c>
      <c r="AD2392">
        <f t="shared" si="335"/>
        <v>-8.2926317910028274E-3</v>
      </c>
      <c r="AE2392">
        <f>Sheet2!$B$17+Sheet2!$B$18*'Portfolio allocation'!K2392</f>
        <v>-1.6551834559414215E-3</v>
      </c>
      <c r="AF2392">
        <f t="shared" si="341"/>
        <v>-6.6374483350614064E-3</v>
      </c>
      <c r="AH2392" s="2">
        <v>36220</v>
      </c>
      <c r="AI2392">
        <v>5.39</v>
      </c>
      <c r="AJ2392">
        <v>4.91</v>
      </c>
      <c r="AK2392">
        <v>1.0933999999999999</v>
      </c>
      <c r="AR2392" s="3"/>
    </row>
    <row r="2393" spans="1:44" hidden="1" outlineLevel="1" x14ac:dyDescent="0.2">
      <c r="A2393" s="2">
        <v>36221</v>
      </c>
      <c r="B2393">
        <v>29.22</v>
      </c>
      <c r="E2393" s="2">
        <v>36221</v>
      </c>
      <c r="F2393">
        <v>1225.5</v>
      </c>
      <c r="G2393">
        <f t="shared" si="336"/>
        <v>-8.6234791612737061E-3</v>
      </c>
      <c r="H2393" s="2">
        <v>36221</v>
      </c>
      <c r="I2393">
        <v>1668.37</v>
      </c>
      <c r="J2393">
        <f t="shared" si="337"/>
        <v>-8.6103419179254237E-3</v>
      </c>
      <c r="K2393">
        <f t="shared" si="333"/>
        <v>-8.806741917925423E-3</v>
      </c>
      <c r="L2393">
        <v>1.8227356257906142E-3</v>
      </c>
      <c r="N2393" s="2">
        <v>36221</v>
      </c>
      <c r="O2393">
        <v>37.140599999999999</v>
      </c>
      <c r="Q2393" s="2">
        <v>36221</v>
      </c>
      <c r="R2393">
        <v>38197.96</v>
      </c>
      <c r="S2393" s="8">
        <f t="shared" si="338"/>
        <v>-2.1004922916679436E-2</v>
      </c>
      <c r="T2393" s="9">
        <f t="shared" si="334"/>
        <v>-2.1201322916679435E-2</v>
      </c>
      <c r="U2393" s="3">
        <f>Sheet1!$B$17+Sheet1!$B$18*'Portfolio allocation'!K2393</f>
        <v>-9.615518636410544E-3</v>
      </c>
      <c r="V2393" s="13">
        <f t="shared" si="339"/>
        <v>-1.1585804280268891E-2</v>
      </c>
      <c r="W2393" s="13"/>
      <c r="X2393" s="2">
        <v>36221</v>
      </c>
      <c r="Y2393">
        <v>80.114400000000003</v>
      </c>
      <c r="AA2393" s="2">
        <v>36221</v>
      </c>
      <c r="AB2393">
        <v>985.02</v>
      </c>
      <c r="AC2393">
        <f t="shared" si="340"/>
        <v>-3.7119825223276282E-3</v>
      </c>
      <c r="AD2393">
        <f t="shared" si="335"/>
        <v>-3.909182522327628E-3</v>
      </c>
      <c r="AE2393">
        <f>Sheet2!$B$17+Sheet2!$B$18*'Portfolio allocation'!K2393</f>
        <v>-7.7777925823618371E-3</v>
      </c>
      <c r="AF2393">
        <f t="shared" si="341"/>
        <v>3.8686100600342091E-3</v>
      </c>
      <c r="AH2393" s="2">
        <v>36221</v>
      </c>
      <c r="AI2393">
        <v>5.3150000000000004</v>
      </c>
      <c r="AJ2393">
        <v>4.93</v>
      </c>
      <c r="AK2393">
        <v>1.0928</v>
      </c>
      <c r="AR2393" s="3"/>
    </row>
    <row r="2394" spans="1:44" hidden="1" outlineLevel="1" x14ac:dyDescent="0.2">
      <c r="A2394" s="2">
        <v>36222</v>
      </c>
      <c r="B2394">
        <v>29.04</v>
      </c>
      <c r="E2394" s="2">
        <v>36222</v>
      </c>
      <c r="F2394">
        <v>1227.7</v>
      </c>
      <c r="G2394">
        <f t="shared" si="336"/>
        <v>1.7951856385149956E-3</v>
      </c>
      <c r="H2394" s="2">
        <v>36222</v>
      </c>
      <c r="I2394">
        <v>1671.74</v>
      </c>
      <c r="J2394">
        <f t="shared" si="337"/>
        <v>2.0199356257906143E-3</v>
      </c>
      <c r="K2394">
        <f t="shared" si="333"/>
        <v>1.8227356257906142E-3</v>
      </c>
      <c r="L2394">
        <v>1.5369021292784685E-2</v>
      </c>
      <c r="N2394" s="2">
        <v>36222</v>
      </c>
      <c r="O2394">
        <v>37.406300000000002</v>
      </c>
      <c r="Q2394" s="2">
        <v>36222</v>
      </c>
      <c r="R2394">
        <v>38471.15</v>
      </c>
      <c r="S2394" s="8">
        <f t="shared" si="338"/>
        <v>7.1519526173648984E-3</v>
      </c>
      <c r="T2394" s="9">
        <f t="shared" si="334"/>
        <v>6.9547526173648986E-3</v>
      </c>
      <c r="U2394" s="3">
        <f>Sheet1!$B$17+Sheet1!$B$18*'Portfolio allocation'!K2394</f>
        <v>2.5788873885254594E-3</v>
      </c>
      <c r="V2394" s="13">
        <f t="shared" si="339"/>
        <v>4.3758652288394392E-3</v>
      </c>
      <c r="W2394" s="13"/>
      <c r="X2394" s="2">
        <v>36222</v>
      </c>
      <c r="Y2394">
        <v>79.636799999999994</v>
      </c>
      <c r="AA2394" s="2">
        <v>36222</v>
      </c>
      <c r="AB2394">
        <v>979.15</v>
      </c>
      <c r="AC2394">
        <f t="shared" si="340"/>
        <v>-5.9592698625409168E-3</v>
      </c>
      <c r="AD2394">
        <f t="shared" si="335"/>
        <v>-6.1548698625409166E-3</v>
      </c>
      <c r="AE2394">
        <f>Sheet2!$B$17+Sheet2!$B$18*'Portfolio allocation'!K2394</f>
        <v>1.6742100320089499E-3</v>
      </c>
      <c r="AF2394">
        <f t="shared" si="341"/>
        <v>-7.8290798945498674E-3</v>
      </c>
      <c r="AH2394" s="2">
        <v>36222</v>
      </c>
      <c r="AI2394">
        <v>5.3840000000000003</v>
      </c>
      <c r="AJ2394">
        <v>4.8899999999999997</v>
      </c>
      <c r="AK2394">
        <v>1.0918000000000001</v>
      </c>
      <c r="AR2394" s="3"/>
    </row>
    <row r="2395" spans="1:44" hidden="1" outlineLevel="1" x14ac:dyDescent="0.2">
      <c r="A2395" s="2">
        <v>36223</v>
      </c>
      <c r="B2395">
        <v>26.67</v>
      </c>
      <c r="E2395" s="2">
        <v>36223</v>
      </c>
      <c r="F2395">
        <v>1246.6400000000001</v>
      </c>
      <c r="G2395">
        <f t="shared" si="336"/>
        <v>1.5427221633949717E-2</v>
      </c>
      <c r="H2395" s="2">
        <v>36223</v>
      </c>
      <c r="I2395">
        <v>1697.76</v>
      </c>
      <c r="J2395">
        <f t="shared" si="337"/>
        <v>1.5564621292784686E-2</v>
      </c>
      <c r="K2395">
        <f t="shared" si="333"/>
        <v>1.5369021292784685E-2</v>
      </c>
      <c r="L2395">
        <v>2.2946258034115624E-2</v>
      </c>
      <c r="N2395" s="2">
        <v>36223</v>
      </c>
      <c r="O2395">
        <v>38.0625</v>
      </c>
      <c r="Q2395" s="2">
        <v>36223</v>
      </c>
      <c r="R2395">
        <v>39146.080000000002</v>
      </c>
      <c r="S2395" s="8">
        <f t="shared" si="338"/>
        <v>1.7543795805428308E-2</v>
      </c>
      <c r="T2395" s="9">
        <f t="shared" si="334"/>
        <v>1.7348195805428308E-2</v>
      </c>
      <c r="U2395" s="3">
        <f>Sheet1!$B$17+Sheet1!$B$18*'Portfolio allocation'!K2395</f>
        <v>1.8119529614234242E-2</v>
      </c>
      <c r="V2395" s="13">
        <f t="shared" si="339"/>
        <v>-7.7133380880593447E-4</v>
      </c>
      <c r="W2395" s="13"/>
      <c r="X2395" s="2">
        <v>36223</v>
      </c>
      <c r="Y2395">
        <v>81.666600000000003</v>
      </c>
      <c r="AA2395" s="2">
        <v>36223</v>
      </c>
      <c r="AB2395">
        <v>1004.1</v>
      </c>
      <c r="AC2395">
        <f t="shared" si="340"/>
        <v>2.5481284787826297E-2</v>
      </c>
      <c r="AD2395">
        <f t="shared" si="335"/>
        <v>2.5285284787826295E-2</v>
      </c>
      <c r="AE2395">
        <f>Sheet2!$B$17+Sheet2!$B$18*'Portfolio allocation'!K2395</f>
        <v>1.3719912844104003E-2</v>
      </c>
      <c r="AF2395">
        <f t="shared" si="341"/>
        <v>1.1565371943722293E-2</v>
      </c>
      <c r="AH2395" s="2">
        <v>36223</v>
      </c>
      <c r="AI2395">
        <v>5.4139999999999997</v>
      </c>
      <c r="AJ2395">
        <v>4.9000000000000004</v>
      </c>
      <c r="AK2395">
        <v>1.0829</v>
      </c>
      <c r="AR2395" s="3"/>
    </row>
    <row r="2396" spans="1:44" hidden="1" outlineLevel="1" x14ac:dyDescent="0.2">
      <c r="A2396" s="2">
        <v>36224</v>
      </c>
      <c r="B2396">
        <v>24.08</v>
      </c>
      <c r="E2396" s="2">
        <v>36224</v>
      </c>
      <c r="F2396">
        <v>1275.47</v>
      </c>
      <c r="G2396">
        <f t="shared" si="336"/>
        <v>2.3126163126483856E-2</v>
      </c>
      <c r="H2396" s="2">
        <v>36224</v>
      </c>
      <c r="I2396">
        <v>1737.05</v>
      </c>
      <c r="J2396">
        <f t="shared" si="337"/>
        <v>2.3142258034115626E-2</v>
      </c>
      <c r="K2396">
        <f t="shared" si="333"/>
        <v>2.2946258034115624E-2</v>
      </c>
      <c r="L2396">
        <v>5.5575297890100451E-3</v>
      </c>
      <c r="N2396" s="2">
        <v>36224</v>
      </c>
      <c r="O2396">
        <v>38.734400000000001</v>
      </c>
      <c r="Q2396" s="2">
        <v>36224</v>
      </c>
      <c r="R2396">
        <v>39837.089999999997</v>
      </c>
      <c r="S2396" s="8">
        <f t="shared" si="338"/>
        <v>1.765208674789398E-2</v>
      </c>
      <c r="T2396" s="9">
        <f t="shared" si="334"/>
        <v>1.7456086747893979E-2</v>
      </c>
      <c r="U2396" s="3">
        <f>Sheet1!$B$17+Sheet1!$B$18*'Portfolio allocation'!K2396</f>
        <v>2.6812327636605311E-2</v>
      </c>
      <c r="V2396" s="13">
        <f t="shared" si="339"/>
        <v>-9.356240888711332E-3</v>
      </c>
      <c r="W2396" s="13"/>
      <c r="X2396" s="2">
        <v>36224</v>
      </c>
      <c r="Y2396">
        <v>85.188699999999997</v>
      </c>
      <c r="AA2396" s="2">
        <v>36224</v>
      </c>
      <c r="AB2396">
        <v>1047.4100000000001</v>
      </c>
      <c r="AC2396">
        <f t="shared" si="340"/>
        <v>4.3133154068319968E-2</v>
      </c>
      <c r="AD2396">
        <f t="shared" si="335"/>
        <v>4.2939554068319966E-2</v>
      </c>
      <c r="AE2396">
        <f>Sheet2!$B$17+Sheet2!$B$18*'Portfolio allocation'!K2396</f>
        <v>2.0457785067288382E-2</v>
      </c>
      <c r="AF2396">
        <f t="shared" si="341"/>
        <v>2.2481769001031583E-2</v>
      </c>
      <c r="AH2396" s="2">
        <v>36224</v>
      </c>
      <c r="AI2396">
        <v>5.31</v>
      </c>
      <c r="AJ2396">
        <v>4.84</v>
      </c>
      <c r="AK2396">
        <v>1.0851</v>
      </c>
      <c r="AR2396" s="3"/>
    </row>
    <row r="2397" spans="1:44" hidden="1" outlineLevel="1" x14ac:dyDescent="0.2">
      <c r="A2397" s="2">
        <v>36227</v>
      </c>
      <c r="B2397">
        <v>24.54</v>
      </c>
      <c r="E2397" s="2">
        <v>36227</v>
      </c>
      <c r="F2397">
        <v>1282.73</v>
      </c>
      <c r="G2397">
        <f t="shared" si="336"/>
        <v>5.6920194124518986E-3</v>
      </c>
      <c r="H2397" s="2">
        <v>36227</v>
      </c>
      <c r="I2397">
        <v>1747.04</v>
      </c>
      <c r="J2397">
        <f t="shared" si="337"/>
        <v>5.7511297890100455E-3</v>
      </c>
      <c r="K2397">
        <f t="shared" si="333"/>
        <v>5.5575297890100451E-3</v>
      </c>
      <c r="L2397">
        <v>-2.4427191867387689E-3</v>
      </c>
      <c r="N2397" s="2">
        <v>36227</v>
      </c>
      <c r="O2397">
        <v>39.75</v>
      </c>
      <c r="Q2397" s="2">
        <v>36227</v>
      </c>
      <c r="R2397">
        <v>40881.629999999997</v>
      </c>
      <c r="S2397" s="8">
        <f t="shared" si="338"/>
        <v>2.6220288680724346E-2</v>
      </c>
      <c r="T2397" s="9">
        <f t="shared" si="334"/>
        <v>2.6026688680724348E-2</v>
      </c>
      <c r="U2397" s="3">
        <f>Sheet1!$B$17+Sheet1!$B$18*'Portfolio allocation'!K2397</f>
        <v>6.8635379048420809E-3</v>
      </c>
      <c r="V2397" s="13">
        <f t="shared" si="339"/>
        <v>1.9163150775882265E-2</v>
      </c>
      <c r="W2397" s="13"/>
      <c r="X2397" s="2">
        <v>36227</v>
      </c>
      <c r="Y2397">
        <v>85.427499999999995</v>
      </c>
      <c r="AA2397" s="2">
        <v>36227</v>
      </c>
      <c r="AB2397">
        <v>1050.3399999999999</v>
      </c>
      <c r="AC2397">
        <f t="shared" si="340"/>
        <v>2.797376385560435E-3</v>
      </c>
      <c r="AD2397">
        <f t="shared" si="335"/>
        <v>2.6041763855604349E-3</v>
      </c>
      <c r="AE2397">
        <f>Sheet2!$B$17+Sheet2!$B$18*'Portfolio allocation'!K2397</f>
        <v>4.995284285160397E-3</v>
      </c>
      <c r="AF2397">
        <f t="shared" si="341"/>
        <v>-2.3911078995999622E-3</v>
      </c>
      <c r="AH2397" s="2">
        <v>36227</v>
      </c>
      <c r="AI2397">
        <v>5.2670000000000003</v>
      </c>
      <c r="AJ2397">
        <v>4.83</v>
      </c>
      <c r="AK2397">
        <v>1.0883</v>
      </c>
      <c r="AR2397" s="3"/>
    </row>
    <row r="2398" spans="1:44" hidden="1" outlineLevel="1" x14ac:dyDescent="0.2">
      <c r="A2398" s="2">
        <v>36228</v>
      </c>
      <c r="B2398">
        <v>25.02</v>
      </c>
      <c r="E2398" s="2">
        <v>36228</v>
      </c>
      <c r="F2398">
        <v>1279.8399999999999</v>
      </c>
      <c r="G2398">
        <f t="shared" si="336"/>
        <v>-2.2530072579577398E-3</v>
      </c>
      <c r="H2398" s="2">
        <v>36228</v>
      </c>
      <c r="I2398">
        <v>1743.11</v>
      </c>
      <c r="J2398">
        <f t="shared" si="337"/>
        <v>-2.2495191867387687E-3</v>
      </c>
      <c r="K2398">
        <f t="shared" si="333"/>
        <v>-2.4427191867387689E-3</v>
      </c>
      <c r="L2398">
        <v>5.3399451876245188E-3</v>
      </c>
      <c r="N2398" s="2">
        <v>36228</v>
      </c>
      <c r="O2398">
        <v>40.453099999999999</v>
      </c>
      <c r="Q2398" s="2">
        <v>36228</v>
      </c>
      <c r="R2398">
        <v>41604.769999999997</v>
      </c>
      <c r="S2398" s="8">
        <f t="shared" si="338"/>
        <v>1.7688629342812456E-2</v>
      </c>
      <c r="T2398" s="9">
        <f t="shared" si="334"/>
        <v>1.7495429342812455E-2</v>
      </c>
      <c r="U2398" s="3">
        <f>Sheet1!$B$17+Sheet1!$B$18*'Portfolio allocation'!K2398</f>
        <v>-2.3145504734088519E-3</v>
      </c>
      <c r="V2398" s="13">
        <f t="shared" si="339"/>
        <v>1.9809979816221308E-2</v>
      </c>
      <c r="W2398" s="13"/>
      <c r="X2398" s="2">
        <v>36228</v>
      </c>
      <c r="Y2398">
        <v>87.009500000000003</v>
      </c>
      <c r="AA2398" s="2">
        <v>36228</v>
      </c>
      <c r="AB2398">
        <v>1069.79</v>
      </c>
      <c r="AC2398">
        <f t="shared" si="340"/>
        <v>1.8517813279509632E-2</v>
      </c>
      <c r="AD2398">
        <f t="shared" si="335"/>
        <v>1.8327413279509631E-2</v>
      </c>
      <c r="AE2398">
        <f>Sheet2!$B$17+Sheet2!$B$18*'Portfolio allocation'!K2398</f>
        <v>-2.1187412088865113E-3</v>
      </c>
      <c r="AF2398">
        <f t="shared" si="341"/>
        <v>2.0446154488396144E-2</v>
      </c>
      <c r="AH2398" s="2">
        <v>36228</v>
      </c>
      <c r="AI2398">
        <v>5.1680000000000001</v>
      </c>
      <c r="AJ2398">
        <v>4.76</v>
      </c>
      <c r="AK2398">
        <v>1.0888</v>
      </c>
      <c r="AR2398" s="3"/>
    </row>
    <row r="2399" spans="1:44" hidden="1" outlineLevel="1" x14ac:dyDescent="0.2">
      <c r="A2399" s="2">
        <v>36229</v>
      </c>
      <c r="B2399">
        <v>24.79</v>
      </c>
      <c r="E2399" s="2">
        <v>36229</v>
      </c>
      <c r="F2399">
        <v>1286.8399999999999</v>
      </c>
      <c r="G2399">
        <f t="shared" si="336"/>
        <v>5.469433679209823E-3</v>
      </c>
      <c r="H2399" s="2">
        <v>36229</v>
      </c>
      <c r="I2399">
        <v>1752.75</v>
      </c>
      <c r="J2399">
        <f t="shared" si="337"/>
        <v>5.5303451876245191E-3</v>
      </c>
      <c r="K2399">
        <f t="shared" si="333"/>
        <v>5.3399451876245188E-3</v>
      </c>
      <c r="L2399">
        <v>8.4706760804450741E-3</v>
      </c>
      <c r="N2399" s="2">
        <v>36229</v>
      </c>
      <c r="O2399">
        <v>40.343800000000002</v>
      </c>
      <c r="Q2399" s="2">
        <v>36229</v>
      </c>
      <c r="R2399">
        <v>41492.28</v>
      </c>
      <c r="S2399" s="8">
        <f t="shared" si="338"/>
        <v>-2.7037765140871528E-3</v>
      </c>
      <c r="T2399" s="9">
        <f t="shared" si="334"/>
        <v>-2.8941765140871527E-3</v>
      </c>
      <c r="U2399" s="3">
        <f>Sheet1!$B$17+Sheet1!$B$18*'Portfolio allocation'!K2399</f>
        <v>6.6139193358054904E-3</v>
      </c>
      <c r="V2399" s="13">
        <f t="shared" si="339"/>
        <v>-9.5080958498926435E-3</v>
      </c>
      <c r="W2399" s="13"/>
      <c r="X2399" s="2">
        <v>36229</v>
      </c>
      <c r="Y2399">
        <v>86.681200000000004</v>
      </c>
      <c r="AA2399" s="2">
        <v>36229</v>
      </c>
      <c r="AB2399">
        <v>1065.76</v>
      </c>
      <c r="AC2399">
        <f t="shared" si="340"/>
        <v>-3.7670944764860437E-3</v>
      </c>
      <c r="AD2399">
        <f t="shared" si="335"/>
        <v>-3.9570944764860437E-3</v>
      </c>
      <c r="AE2399">
        <f>Sheet2!$B$17+Sheet2!$B$18*'Portfolio allocation'!K2399</f>
        <v>4.8018025065231533E-3</v>
      </c>
      <c r="AF2399">
        <f t="shared" si="341"/>
        <v>-8.758896983009197E-3</v>
      </c>
      <c r="AH2399" s="2">
        <v>36229</v>
      </c>
      <c r="AI2399">
        <v>5.1950000000000003</v>
      </c>
      <c r="AJ2399">
        <v>4.75</v>
      </c>
      <c r="AK2399">
        <v>1.0954999999999999</v>
      </c>
      <c r="AR2399" s="3"/>
    </row>
    <row r="2400" spans="1:44" hidden="1" outlineLevel="1" x14ac:dyDescent="0.2">
      <c r="A2400" s="2">
        <v>36230</v>
      </c>
      <c r="B2400">
        <v>24.37</v>
      </c>
      <c r="E2400" s="2">
        <v>36230</v>
      </c>
      <c r="F2400">
        <v>1297.68</v>
      </c>
      <c r="G2400">
        <f t="shared" si="336"/>
        <v>8.4237356625533888E-3</v>
      </c>
      <c r="H2400" s="2">
        <v>36230</v>
      </c>
      <c r="I2400">
        <v>1767.93</v>
      </c>
      <c r="J2400">
        <f t="shared" si="337"/>
        <v>8.6606760804450733E-3</v>
      </c>
      <c r="K2400">
        <f t="shared" si="333"/>
        <v>8.4706760804450741E-3</v>
      </c>
      <c r="L2400">
        <v>-2.5608033372362484E-3</v>
      </c>
      <c r="N2400" s="2">
        <v>36230</v>
      </c>
      <c r="O2400">
        <v>40.359400000000001</v>
      </c>
      <c r="Q2400" s="2">
        <v>36230</v>
      </c>
      <c r="R2400">
        <v>41508.35</v>
      </c>
      <c r="S2400" s="8">
        <f t="shared" si="338"/>
        <v>3.8730096297423522E-4</v>
      </c>
      <c r="T2400" s="9">
        <f t="shared" si="334"/>
        <v>1.9730096297423521E-4</v>
      </c>
      <c r="U2400" s="3">
        <f>Sheet1!$B$17+Sheet1!$B$18*'Portfolio allocation'!K2400</f>
        <v>1.0205573159321404E-2</v>
      </c>
      <c r="V2400" s="13">
        <f t="shared" si="339"/>
        <v>-1.0008272196347168E-2</v>
      </c>
      <c r="W2400" s="13"/>
      <c r="X2400" s="2">
        <v>36230</v>
      </c>
      <c r="Y2400">
        <v>87.337800000000001</v>
      </c>
      <c r="AA2400" s="2">
        <v>36230</v>
      </c>
      <c r="AB2400">
        <v>1073.83</v>
      </c>
      <c r="AC2400">
        <f t="shared" si="340"/>
        <v>7.5720612520642216E-3</v>
      </c>
      <c r="AD2400">
        <f t="shared" si="335"/>
        <v>7.381261252064222E-3</v>
      </c>
      <c r="AE2400">
        <f>Sheet2!$B$17+Sheet2!$B$18*'Portfolio allocation'!K2400</f>
        <v>7.585728288588083E-3</v>
      </c>
      <c r="AF2400">
        <f t="shared" si="341"/>
        <v>-2.0446703652386104E-4</v>
      </c>
      <c r="AH2400" s="2">
        <v>36230</v>
      </c>
      <c r="AI2400">
        <v>5.1970000000000001</v>
      </c>
      <c r="AJ2400">
        <v>4.7699999999999996</v>
      </c>
      <c r="AK2400">
        <v>1.0831999999999999</v>
      </c>
      <c r="AR2400" s="3"/>
    </row>
    <row r="2401" spans="1:44" hidden="1" outlineLevel="1" x14ac:dyDescent="0.2">
      <c r="A2401" s="2">
        <v>36231</v>
      </c>
      <c r="B2401">
        <v>24.84</v>
      </c>
      <c r="E2401" s="2">
        <v>36231</v>
      </c>
      <c r="F2401">
        <v>1294.5899999999999</v>
      </c>
      <c r="G2401">
        <f t="shared" si="336"/>
        <v>-2.3811725540966444E-3</v>
      </c>
      <c r="H2401" s="2">
        <v>36231</v>
      </c>
      <c r="I2401">
        <v>1763.74</v>
      </c>
      <c r="J2401">
        <f t="shared" si="337"/>
        <v>-2.3700033372362483E-3</v>
      </c>
      <c r="K2401">
        <f t="shared" si="333"/>
        <v>-2.5608033372362484E-3</v>
      </c>
      <c r="L2401">
        <v>9.6069624230327513E-3</v>
      </c>
      <c r="N2401" s="2">
        <v>36231</v>
      </c>
      <c r="O2401">
        <v>40.046900000000001</v>
      </c>
      <c r="Q2401" s="2">
        <v>36231</v>
      </c>
      <c r="R2401">
        <v>41186.949999999997</v>
      </c>
      <c r="S2401" s="8">
        <f t="shared" si="338"/>
        <v>-7.7430203802367759E-3</v>
      </c>
      <c r="T2401" s="9">
        <f t="shared" si="334"/>
        <v>-7.9338203802367755E-3</v>
      </c>
      <c r="U2401" s="3">
        <f>Sheet1!$B$17+Sheet1!$B$18*'Portfolio allocation'!K2401</f>
        <v>-2.4500196035099073E-3</v>
      </c>
      <c r="V2401" s="13">
        <f t="shared" si="339"/>
        <v>-5.4838007767268682E-3</v>
      </c>
      <c r="W2401" s="13"/>
      <c r="X2401" s="2">
        <v>36231</v>
      </c>
      <c r="Y2401">
        <v>85.009600000000006</v>
      </c>
      <c r="AA2401" s="2">
        <v>36231</v>
      </c>
      <c r="AB2401">
        <v>1045.2</v>
      </c>
      <c r="AC2401">
        <f t="shared" si="340"/>
        <v>-2.666157585465101E-2</v>
      </c>
      <c r="AD2401">
        <f t="shared" si="335"/>
        <v>-2.685197585465101E-2</v>
      </c>
      <c r="AE2401">
        <f>Sheet2!$B$17+Sheet2!$B$18*'Portfolio allocation'!K2401</f>
        <v>-2.2237446481080153E-3</v>
      </c>
      <c r="AF2401">
        <f t="shared" si="341"/>
        <v>-2.4628231206542995E-2</v>
      </c>
      <c r="AH2401" s="2">
        <v>36231</v>
      </c>
      <c r="AI2401">
        <v>5.1470000000000002</v>
      </c>
      <c r="AJ2401">
        <v>4.76</v>
      </c>
      <c r="AK2401">
        <v>1.0944</v>
      </c>
      <c r="AR2401" s="3"/>
    </row>
    <row r="2402" spans="1:44" hidden="1" outlineLevel="1" x14ac:dyDescent="0.2">
      <c r="A2402" s="2">
        <v>36234</v>
      </c>
      <c r="B2402">
        <v>25.24</v>
      </c>
      <c r="E2402" s="2">
        <v>36234</v>
      </c>
      <c r="F2402">
        <v>1307.26</v>
      </c>
      <c r="G2402">
        <f t="shared" si="336"/>
        <v>9.7868823334028576E-3</v>
      </c>
      <c r="H2402" s="2">
        <v>36234</v>
      </c>
      <c r="I2402">
        <v>1781.02</v>
      </c>
      <c r="J2402">
        <f t="shared" si="337"/>
        <v>9.7973624230327516E-3</v>
      </c>
      <c r="K2402">
        <f t="shared" si="333"/>
        <v>9.6069624230327513E-3</v>
      </c>
      <c r="L2402">
        <v>-8.5855644967488371E-4</v>
      </c>
      <c r="N2402" s="2">
        <v>36234</v>
      </c>
      <c r="O2402">
        <v>41.468800000000002</v>
      </c>
      <c r="Q2402" s="2">
        <v>36234</v>
      </c>
      <c r="R2402">
        <v>42649.3</v>
      </c>
      <c r="S2402" s="8">
        <f t="shared" si="338"/>
        <v>3.5505178217857924E-2</v>
      </c>
      <c r="T2402" s="9">
        <f t="shared" si="334"/>
        <v>3.5314778217857924E-2</v>
      </c>
      <c r="U2402" s="3">
        <f>Sheet1!$B$17+Sheet1!$B$18*'Portfolio allocation'!K2402</f>
        <v>1.150914964886348E-2</v>
      </c>
      <c r="V2402" s="13">
        <f t="shared" si="339"/>
        <v>2.3805628568994444E-2</v>
      </c>
      <c r="W2402" s="13"/>
      <c r="X2402" s="2">
        <v>36234</v>
      </c>
      <c r="Y2402">
        <v>86.92</v>
      </c>
      <c r="AA2402" s="2">
        <v>36234</v>
      </c>
      <c r="AB2402">
        <v>1068.69</v>
      </c>
      <c r="AC2402">
        <f t="shared" si="340"/>
        <v>2.247416762342147E-2</v>
      </c>
      <c r="AD2402">
        <f t="shared" si="335"/>
        <v>2.228376762342147E-2</v>
      </c>
      <c r="AE2402">
        <f>Sheet2!$B$17+Sheet2!$B$18*'Portfolio allocation'!K2402</f>
        <v>8.5961430937035004E-3</v>
      </c>
      <c r="AF2402">
        <f t="shared" si="341"/>
        <v>1.368762452971797E-2</v>
      </c>
      <c r="AH2402" s="2">
        <v>36234</v>
      </c>
      <c r="AI2402">
        <v>5.1420000000000003</v>
      </c>
      <c r="AJ2402">
        <v>4.76</v>
      </c>
      <c r="AK2402">
        <v>1.0944</v>
      </c>
      <c r="AR2402" s="3"/>
    </row>
    <row r="2403" spans="1:44" hidden="1" outlineLevel="1" x14ac:dyDescent="0.2">
      <c r="A2403" s="2">
        <v>36235</v>
      </c>
      <c r="B2403">
        <v>25.15</v>
      </c>
      <c r="E2403" s="2">
        <v>36235</v>
      </c>
      <c r="F2403">
        <v>1306.3800000000001</v>
      </c>
      <c r="G2403">
        <f t="shared" si="336"/>
        <v>-6.7316371647563322E-4</v>
      </c>
      <c r="H2403" s="2">
        <v>36235</v>
      </c>
      <c r="I2403">
        <v>1779.83</v>
      </c>
      <c r="J2403">
        <f t="shared" si="337"/>
        <v>-6.6815644967488375E-4</v>
      </c>
      <c r="K2403">
        <f t="shared" si="333"/>
        <v>-8.5855644967488371E-4</v>
      </c>
      <c r="L2403">
        <v>-6.6846023316833193E-3</v>
      </c>
      <c r="N2403" s="2">
        <v>36235</v>
      </c>
      <c r="O2403">
        <v>42.265599999999999</v>
      </c>
      <c r="Q2403" s="2">
        <v>36235</v>
      </c>
      <c r="R2403">
        <v>43468.86</v>
      </c>
      <c r="S2403" s="8">
        <f t="shared" si="338"/>
        <v>1.9216259117968981E-2</v>
      </c>
      <c r="T2403" s="9">
        <f t="shared" si="334"/>
        <v>1.9025859117968981E-2</v>
      </c>
      <c r="U2403" s="3">
        <f>Sheet1!$B$17+Sheet1!$B$18*'Portfolio allocation'!K2403</f>
        <v>-4.9715883342637949E-4</v>
      </c>
      <c r="V2403" s="13">
        <f t="shared" si="339"/>
        <v>1.9523017951395362E-2</v>
      </c>
      <c r="W2403" s="13"/>
      <c r="X2403" s="2">
        <v>36235</v>
      </c>
      <c r="Y2403">
        <v>86.442400000000006</v>
      </c>
      <c r="AA2403" s="2">
        <v>36235</v>
      </c>
      <c r="AB2403">
        <v>1062.82</v>
      </c>
      <c r="AC2403">
        <f t="shared" si="340"/>
        <v>-5.4927060232622393E-3</v>
      </c>
      <c r="AD2403">
        <f t="shared" si="335"/>
        <v>-5.6823060232622392E-3</v>
      </c>
      <c r="AE2403">
        <f>Sheet2!$B$17+Sheet2!$B$18*'Portfolio allocation'!K2403</f>
        <v>-7.1006328744260155E-4</v>
      </c>
      <c r="AF2403">
        <f t="shared" si="341"/>
        <v>-4.9722427358196378E-3</v>
      </c>
      <c r="AH2403" s="2">
        <v>36235</v>
      </c>
      <c r="AI2403">
        <v>5.1050000000000004</v>
      </c>
      <c r="AJ2403">
        <v>4.74</v>
      </c>
      <c r="AK2403">
        <v>1.0909</v>
      </c>
      <c r="AR2403" s="3"/>
    </row>
    <row r="2404" spans="1:44" hidden="1" outlineLevel="1" x14ac:dyDescent="0.2">
      <c r="A2404" s="2">
        <v>36236</v>
      </c>
      <c r="B2404">
        <v>25.57</v>
      </c>
      <c r="E2404" s="2">
        <v>36236</v>
      </c>
      <c r="F2404">
        <v>1297.82</v>
      </c>
      <c r="G2404">
        <f t="shared" si="336"/>
        <v>-6.5524579372006064E-3</v>
      </c>
      <c r="H2404" s="2">
        <v>36236</v>
      </c>
      <c r="I2404">
        <v>1768.27</v>
      </c>
      <c r="J2404">
        <f t="shared" si="337"/>
        <v>-6.4950023316833194E-3</v>
      </c>
      <c r="K2404">
        <f t="shared" si="333"/>
        <v>-6.6846023316833193E-3</v>
      </c>
      <c r="L2404">
        <v>1.427651659984054E-2</v>
      </c>
      <c r="N2404" s="2">
        <v>36236</v>
      </c>
      <c r="O2404">
        <v>41.781300000000002</v>
      </c>
      <c r="Q2404" s="2">
        <v>36236</v>
      </c>
      <c r="R2404">
        <v>42970.7</v>
      </c>
      <c r="S2404" s="8">
        <f t="shared" si="338"/>
        <v>-1.1460157915344493E-2</v>
      </c>
      <c r="T2404" s="9">
        <f t="shared" si="334"/>
        <v>-1.1649757915344493E-2</v>
      </c>
      <c r="U2404" s="3">
        <f>Sheet1!$B$17+Sheet1!$B$18*'Portfolio allocation'!K2404</f>
        <v>-7.1809463209043436E-3</v>
      </c>
      <c r="V2404" s="13">
        <f t="shared" si="339"/>
        <v>-4.4688115944401495E-3</v>
      </c>
      <c r="W2404" s="13"/>
      <c r="X2404" s="2">
        <v>36236</v>
      </c>
      <c r="Y2404">
        <v>85.039500000000004</v>
      </c>
      <c r="AA2404" s="2">
        <v>36236</v>
      </c>
      <c r="AB2404">
        <v>1045.57</v>
      </c>
      <c r="AC2404">
        <f t="shared" si="340"/>
        <v>-1.6230405901281553E-2</v>
      </c>
      <c r="AD2404">
        <f t="shared" si="335"/>
        <v>-1.6420005901281554E-2</v>
      </c>
      <c r="AE2404">
        <f>Sheet2!$B$17+Sheet2!$B$18*'Portfolio allocation'!K2404</f>
        <v>-5.8907319215979106E-3</v>
      </c>
      <c r="AF2404">
        <f t="shared" si="341"/>
        <v>-1.0529273979683644E-2</v>
      </c>
      <c r="AH2404" s="2">
        <v>36236</v>
      </c>
      <c r="AI2404">
        <v>5.1219999999999999</v>
      </c>
      <c r="AJ2404">
        <v>4.74</v>
      </c>
      <c r="AK2404">
        <v>1.1008</v>
      </c>
      <c r="AR2404" s="3"/>
    </row>
    <row r="2405" spans="1:44" hidden="1" outlineLevel="1" x14ac:dyDescent="0.2">
      <c r="A2405" s="2">
        <v>36237</v>
      </c>
      <c r="B2405">
        <v>24.13</v>
      </c>
      <c r="E2405" s="2">
        <v>36237</v>
      </c>
      <c r="F2405">
        <v>1316.55</v>
      </c>
      <c r="G2405">
        <f t="shared" si="336"/>
        <v>1.4431893482917513E-2</v>
      </c>
      <c r="H2405" s="2">
        <v>36237</v>
      </c>
      <c r="I2405">
        <v>1793.85</v>
      </c>
      <c r="J2405">
        <f t="shared" si="337"/>
        <v>1.4466116599840539E-2</v>
      </c>
      <c r="K2405">
        <f t="shared" si="333"/>
        <v>1.427651659984054E-2</v>
      </c>
      <c r="L2405">
        <v>-1.32946895671321E-2</v>
      </c>
      <c r="N2405" s="2">
        <v>36237</v>
      </c>
      <c r="O2405">
        <v>43.109400000000001</v>
      </c>
      <c r="Q2405" s="2">
        <v>36237</v>
      </c>
      <c r="R2405">
        <v>44336.639999999999</v>
      </c>
      <c r="S2405" s="8">
        <f t="shared" si="338"/>
        <v>3.1787706506992031E-2</v>
      </c>
      <c r="T2405" s="9">
        <f t="shared" si="334"/>
        <v>3.1598106506992032E-2</v>
      </c>
      <c r="U2405" s="3">
        <f>Sheet1!$B$17+Sheet1!$B$18*'Portfolio allocation'!K2405</f>
        <v>1.6866180542737783E-2</v>
      </c>
      <c r="V2405" s="13">
        <f t="shared" si="339"/>
        <v>1.4731925964254249E-2</v>
      </c>
      <c r="W2405" s="13"/>
      <c r="X2405" s="2">
        <v>36237</v>
      </c>
      <c r="Y2405">
        <v>84.830500000000001</v>
      </c>
      <c r="AA2405" s="2">
        <v>36237</v>
      </c>
      <c r="AB2405">
        <v>1043</v>
      </c>
      <c r="AC2405">
        <f t="shared" si="340"/>
        <v>-2.4579894220376763E-3</v>
      </c>
      <c r="AD2405">
        <f t="shared" si="335"/>
        <v>-2.6467894220376762E-3</v>
      </c>
      <c r="AE2405">
        <f>Sheet2!$B$17+Sheet2!$B$18*'Portfolio allocation'!K2405</f>
        <v>1.2748429798822517E-2</v>
      </c>
      <c r="AF2405">
        <f t="shared" si="341"/>
        <v>-1.5395219220860193E-2</v>
      </c>
      <c r="AH2405" s="2">
        <v>36237</v>
      </c>
      <c r="AI2405">
        <v>5.1029999999999998</v>
      </c>
      <c r="AJ2405">
        <v>4.72</v>
      </c>
      <c r="AK2405">
        <v>1.0987</v>
      </c>
      <c r="AR2405" s="3"/>
    </row>
    <row r="2406" spans="1:44" hidden="1" outlineLevel="1" x14ac:dyDescent="0.2">
      <c r="A2406" s="2">
        <v>36238</v>
      </c>
      <c r="B2406">
        <v>24.32</v>
      </c>
      <c r="E2406" s="2">
        <v>36238</v>
      </c>
      <c r="F2406">
        <v>1299.29</v>
      </c>
      <c r="G2406">
        <f t="shared" si="336"/>
        <v>-1.3110022407048727E-2</v>
      </c>
      <c r="H2406" s="2">
        <v>36238</v>
      </c>
      <c r="I2406">
        <v>1770.34</v>
      </c>
      <c r="J2406">
        <f t="shared" si="337"/>
        <v>-1.3105889567132101E-2</v>
      </c>
      <c r="K2406">
        <f t="shared" si="333"/>
        <v>-1.32946895671321E-2</v>
      </c>
      <c r="L2406">
        <v>-1.9289787995525605E-3</v>
      </c>
      <c r="N2406" s="2">
        <v>36238</v>
      </c>
      <c r="O2406">
        <v>42.796900000000001</v>
      </c>
      <c r="Q2406" s="2">
        <v>36238</v>
      </c>
      <c r="R2406">
        <v>44015.24</v>
      </c>
      <c r="S2406" s="8">
        <f t="shared" si="338"/>
        <v>-7.2490833766384322E-3</v>
      </c>
      <c r="T2406" s="9">
        <f t="shared" si="334"/>
        <v>-7.4378833766384324E-3</v>
      </c>
      <c r="U2406" s="3">
        <f>Sheet1!$B$17+Sheet1!$B$18*'Portfolio allocation'!K2406</f>
        <v>-1.4764205919299386E-2</v>
      </c>
      <c r="V2406" s="13">
        <f t="shared" si="339"/>
        <v>7.3263225426609532E-3</v>
      </c>
      <c r="W2406" s="13"/>
      <c r="X2406" s="2">
        <v>36238</v>
      </c>
      <c r="Y2406">
        <v>80.502399999999994</v>
      </c>
      <c r="AA2406" s="2">
        <v>36238</v>
      </c>
      <c r="AB2406">
        <v>989.79</v>
      </c>
      <c r="AC2406">
        <f t="shared" si="340"/>
        <v>-5.1016299137104593E-2</v>
      </c>
      <c r="AD2406">
        <f t="shared" si="335"/>
        <v>-5.1205499137104593E-2</v>
      </c>
      <c r="AE2406">
        <f>Sheet2!$B$17+Sheet2!$B$18*'Portfolio allocation'!K2406</f>
        <v>-1.1768590129936389E-2</v>
      </c>
      <c r="AF2406">
        <f t="shared" si="341"/>
        <v>-3.9436909007168203E-2</v>
      </c>
      <c r="AH2406" s="2">
        <v>36238</v>
      </c>
      <c r="AI2406">
        <v>5.165</v>
      </c>
      <c r="AJ2406">
        <v>4.7300000000000004</v>
      </c>
      <c r="AK2406">
        <v>1.0926</v>
      </c>
      <c r="AR2406" s="3"/>
    </row>
    <row r="2407" spans="1:44" hidden="1" outlineLevel="1" x14ac:dyDescent="0.2">
      <c r="A2407" s="2">
        <v>36241</v>
      </c>
      <c r="B2407">
        <v>25</v>
      </c>
      <c r="E2407" s="2">
        <v>36241</v>
      </c>
      <c r="F2407">
        <v>1297.01</v>
      </c>
      <c r="G2407">
        <f t="shared" si="336"/>
        <v>-1.7548045470987539E-3</v>
      </c>
      <c r="H2407" s="2">
        <v>36241</v>
      </c>
      <c r="I2407">
        <v>1767.26</v>
      </c>
      <c r="J2407">
        <f t="shared" si="337"/>
        <v>-1.7397787995525604E-3</v>
      </c>
      <c r="K2407">
        <f t="shared" si="333"/>
        <v>-1.9289787995525605E-3</v>
      </c>
      <c r="L2407">
        <v>-2.7068565580616277E-2</v>
      </c>
      <c r="N2407" s="2">
        <v>36241</v>
      </c>
      <c r="O2407">
        <v>43.203099999999999</v>
      </c>
      <c r="Q2407" s="2">
        <v>36241</v>
      </c>
      <c r="R2407">
        <v>44433.05</v>
      </c>
      <c r="S2407" s="8">
        <f t="shared" si="338"/>
        <v>9.4923939980788852E-3</v>
      </c>
      <c r="T2407" s="9">
        <f t="shared" si="334"/>
        <v>9.3031939980788847E-3</v>
      </c>
      <c r="U2407" s="3">
        <f>Sheet1!$B$17+Sheet1!$B$18*'Portfolio allocation'!K2407</f>
        <v>-1.7251744813159883E-3</v>
      </c>
      <c r="V2407" s="13">
        <f t="shared" si="339"/>
        <v>1.1028368479394873E-2</v>
      </c>
      <c r="W2407" s="13"/>
      <c r="X2407" s="2">
        <v>36241</v>
      </c>
      <c r="Y2407">
        <v>79.756200000000007</v>
      </c>
      <c r="AA2407" s="2">
        <v>36241</v>
      </c>
      <c r="AB2407">
        <v>980.61</v>
      </c>
      <c r="AC2407">
        <f t="shared" si="340"/>
        <v>-9.2746946321946577E-3</v>
      </c>
      <c r="AD2407">
        <f t="shared" si="335"/>
        <v>-9.4654946321946574E-3</v>
      </c>
      <c r="AE2407">
        <f>Sheet2!$B$17+Sheet2!$B$18*'Portfolio allocation'!K2407</f>
        <v>-1.6619101498978584E-3</v>
      </c>
      <c r="AF2407">
        <f t="shared" si="341"/>
        <v>-7.8035844822967985E-3</v>
      </c>
      <c r="AH2407" s="2">
        <v>36241</v>
      </c>
      <c r="AI2407">
        <v>5.2009999999999996</v>
      </c>
      <c r="AJ2407">
        <v>4.7699999999999996</v>
      </c>
      <c r="AK2407">
        <v>1.0905</v>
      </c>
      <c r="AR2407" s="3"/>
    </row>
    <row r="2408" spans="1:44" hidden="1" outlineLevel="1" x14ac:dyDescent="0.2">
      <c r="A2408" s="2">
        <v>36242</v>
      </c>
      <c r="B2408">
        <v>27.27</v>
      </c>
      <c r="E2408" s="2">
        <v>36242</v>
      </c>
      <c r="F2408">
        <v>1262.1400000000001</v>
      </c>
      <c r="G2408">
        <f t="shared" si="336"/>
        <v>-2.6884912221185608E-2</v>
      </c>
      <c r="H2408" s="2">
        <v>36242</v>
      </c>
      <c r="I2408">
        <v>1719.76</v>
      </c>
      <c r="J2408">
        <f t="shared" si="337"/>
        <v>-2.6877765580616275E-2</v>
      </c>
      <c r="K2408">
        <f t="shared" si="333"/>
        <v>-2.7068565580616277E-2</v>
      </c>
      <c r="L2408">
        <v>4.9332078336511553E-3</v>
      </c>
      <c r="N2408" s="2">
        <v>36242</v>
      </c>
      <c r="O2408">
        <v>41.640599999999999</v>
      </c>
      <c r="Q2408" s="2">
        <v>36242</v>
      </c>
      <c r="R2408">
        <v>42826.07</v>
      </c>
      <c r="S2408" s="8">
        <f t="shared" si="338"/>
        <v>-3.6166322140838925E-2</v>
      </c>
      <c r="T2408" s="9">
        <f t="shared" si="334"/>
        <v>-3.6357122140838923E-2</v>
      </c>
      <c r="U2408" s="3">
        <f>Sheet1!$B$17+Sheet1!$B$18*'Portfolio allocation'!K2408</f>
        <v>-3.0565945558408036E-2</v>
      </c>
      <c r="V2408" s="13">
        <f t="shared" si="339"/>
        <v>-5.7911765824308868E-3</v>
      </c>
      <c r="W2408" s="13"/>
      <c r="X2408" s="2">
        <v>36242</v>
      </c>
      <c r="Y2408">
        <v>78.980099999999993</v>
      </c>
      <c r="AA2408" s="2">
        <v>36242</v>
      </c>
      <c r="AB2408">
        <v>971.07</v>
      </c>
      <c r="AC2408">
        <f t="shared" si="340"/>
        <v>-9.7286382965704465E-3</v>
      </c>
      <c r="AD2408">
        <f t="shared" si="335"/>
        <v>-9.9182382965704464E-3</v>
      </c>
      <c r="AE2408">
        <f>Sheet2!$B$17+Sheet2!$B$18*'Portfolio allocation'!K2408</f>
        <v>-2.4016672084485324E-2</v>
      </c>
      <c r="AF2408">
        <f t="shared" si="341"/>
        <v>1.4098433787914878E-2</v>
      </c>
      <c r="AH2408" s="2">
        <v>36242</v>
      </c>
      <c r="AI2408">
        <v>5.16</v>
      </c>
      <c r="AJ2408">
        <v>4.74</v>
      </c>
      <c r="AK2408">
        <v>1.0896999999999999</v>
      </c>
      <c r="AR2408" s="3"/>
    </row>
    <row r="2409" spans="1:44" hidden="1" outlineLevel="1" x14ac:dyDescent="0.2">
      <c r="A2409" s="2">
        <v>36243</v>
      </c>
      <c r="B2409">
        <v>26.6</v>
      </c>
      <c r="E2409" s="2">
        <v>36243</v>
      </c>
      <c r="F2409">
        <v>1268.5899999999999</v>
      </c>
      <c r="G2409">
        <f t="shared" si="336"/>
        <v>5.1103681049644578E-3</v>
      </c>
      <c r="H2409" s="2">
        <v>36243</v>
      </c>
      <c r="I2409">
        <v>1728.57</v>
      </c>
      <c r="J2409">
        <f t="shared" si="337"/>
        <v>5.1228078336511551E-3</v>
      </c>
      <c r="K2409">
        <f t="shared" si="333"/>
        <v>4.9332078336511553E-3</v>
      </c>
      <c r="L2409">
        <v>1.6691805686781636E-2</v>
      </c>
      <c r="N2409" s="2">
        <v>36243</v>
      </c>
      <c r="O2409">
        <v>42.8125</v>
      </c>
      <c r="Q2409" s="2">
        <v>36243</v>
      </c>
      <c r="R2409">
        <v>44031.31</v>
      </c>
      <c r="S2409" s="8">
        <f t="shared" si="338"/>
        <v>2.814267104126067E-2</v>
      </c>
      <c r="T2409" s="9">
        <f t="shared" si="334"/>
        <v>2.7953071041260668E-2</v>
      </c>
      <c r="U2409" s="3">
        <f>Sheet1!$B$17+Sheet1!$B$18*'Portfolio allocation'!K2409</f>
        <v>6.1472999352318921E-3</v>
      </c>
      <c r="V2409" s="13">
        <f t="shared" si="339"/>
        <v>2.1805771106028778E-2</v>
      </c>
      <c r="W2409" s="13"/>
      <c r="X2409" s="2">
        <v>36243</v>
      </c>
      <c r="Y2409">
        <v>80.950199999999995</v>
      </c>
      <c r="AA2409" s="2">
        <v>36243</v>
      </c>
      <c r="AB2409">
        <v>995.29</v>
      </c>
      <c r="AC2409">
        <f t="shared" si="340"/>
        <v>2.4941559310863282E-2</v>
      </c>
      <c r="AD2409">
        <f t="shared" si="335"/>
        <v>2.4752359310863281E-2</v>
      </c>
      <c r="AE2409">
        <f>Sheet2!$B$17+Sheet2!$B$18*'Portfolio allocation'!K2409</f>
        <v>4.4401212745616364E-3</v>
      </c>
      <c r="AF2409">
        <f t="shared" si="341"/>
        <v>2.0312238036301646E-2</v>
      </c>
      <c r="AH2409" s="2">
        <v>36243</v>
      </c>
      <c r="AI2409">
        <v>5.1520000000000001</v>
      </c>
      <c r="AJ2409">
        <v>4.7300000000000004</v>
      </c>
      <c r="AK2409">
        <v>1.0921000000000001</v>
      </c>
      <c r="AR2409" s="3"/>
    </row>
    <row r="2410" spans="1:44" hidden="1" outlineLevel="1" x14ac:dyDescent="0.2">
      <c r="A2410" s="2">
        <v>36244</v>
      </c>
      <c r="B2410">
        <v>24.33</v>
      </c>
      <c r="E2410" s="2">
        <v>36244</v>
      </c>
      <c r="F2410">
        <v>1289.99</v>
      </c>
      <c r="G2410">
        <f t="shared" si="336"/>
        <v>1.6869122411496296E-2</v>
      </c>
      <c r="H2410" s="2">
        <v>36244</v>
      </c>
      <c r="I2410">
        <v>1757.75</v>
      </c>
      <c r="J2410">
        <f t="shared" si="337"/>
        <v>1.6881005686781636E-2</v>
      </c>
      <c r="K2410">
        <f t="shared" si="333"/>
        <v>1.6691805686781636E-2</v>
      </c>
      <c r="L2410">
        <v>-5.7661093443322573E-3</v>
      </c>
      <c r="N2410" s="2">
        <v>36244</v>
      </c>
      <c r="O2410">
        <v>44.984400000000001</v>
      </c>
      <c r="Q2410" s="2">
        <v>36244</v>
      </c>
      <c r="R2410">
        <v>46265.02</v>
      </c>
      <c r="S2410" s="8">
        <f t="shared" si="338"/>
        <v>5.0730037330254385E-2</v>
      </c>
      <c r="T2410" s="9">
        <f t="shared" si="334"/>
        <v>5.0540837330254385E-2</v>
      </c>
      <c r="U2410" s="3">
        <f>Sheet1!$B$17+Sheet1!$B$18*'Portfolio allocation'!K2410</f>
        <v>1.9637061394842205E-2</v>
      </c>
      <c r="V2410" s="13">
        <f t="shared" si="339"/>
        <v>3.090377593541218E-2</v>
      </c>
      <c r="W2410" s="13"/>
      <c r="X2410" s="2">
        <v>36244</v>
      </c>
      <c r="Y2410">
        <v>81.815799999999996</v>
      </c>
      <c r="AA2410" s="2">
        <v>36244</v>
      </c>
      <c r="AB2410">
        <v>1005.94</v>
      </c>
      <c r="AC2410">
        <f t="shared" si="340"/>
        <v>1.0700398878718875E-2</v>
      </c>
      <c r="AD2410">
        <f t="shared" si="335"/>
        <v>1.0509598878718876E-2</v>
      </c>
      <c r="AE2410">
        <f>Sheet2!$B$17+Sheet2!$B$18*'Portfolio allocation'!K2410</f>
        <v>1.489616647452816E-2</v>
      </c>
      <c r="AF2410">
        <f t="shared" si="341"/>
        <v>-4.3865675958092848E-3</v>
      </c>
      <c r="AH2410" s="2">
        <v>36244</v>
      </c>
      <c r="AI2410">
        <v>5.2140000000000004</v>
      </c>
      <c r="AJ2410">
        <v>4.7699999999999996</v>
      </c>
      <c r="AK2410">
        <v>1.0872999999999999</v>
      </c>
      <c r="AR2410" s="3"/>
    </row>
    <row r="2411" spans="1:44" hidden="1" outlineLevel="1" x14ac:dyDescent="0.2">
      <c r="A2411" s="2">
        <v>36245</v>
      </c>
      <c r="B2411">
        <v>24.04</v>
      </c>
      <c r="E2411" s="2">
        <v>36245</v>
      </c>
      <c r="F2411">
        <v>1282.8</v>
      </c>
      <c r="G2411">
        <f t="shared" si="336"/>
        <v>-5.573686617725726E-3</v>
      </c>
      <c r="H2411" s="2">
        <v>36245</v>
      </c>
      <c r="I2411">
        <v>1747.95</v>
      </c>
      <c r="J2411">
        <f t="shared" si="337"/>
        <v>-5.5753093443322577E-3</v>
      </c>
      <c r="K2411">
        <f t="shared" si="333"/>
        <v>-5.7661093443322573E-3</v>
      </c>
      <c r="L2411">
        <v>2.1292707846334202E-2</v>
      </c>
      <c r="N2411" s="2">
        <v>36245</v>
      </c>
      <c r="O2411">
        <v>44.531300000000002</v>
      </c>
      <c r="Q2411" s="2">
        <v>36245</v>
      </c>
      <c r="R2411">
        <v>45798.99</v>
      </c>
      <c r="S2411" s="8">
        <f t="shared" si="338"/>
        <v>-1.0073053032290891E-2</v>
      </c>
      <c r="T2411" s="9">
        <f t="shared" si="334"/>
        <v>-1.026385303229089E-2</v>
      </c>
      <c r="U2411" s="3">
        <f>Sheet1!$B$17+Sheet1!$B$18*'Portfolio allocation'!K2411</f>
        <v>-6.127227888107354E-3</v>
      </c>
      <c r="V2411" s="13">
        <f t="shared" si="339"/>
        <v>-4.1366251441835363E-3</v>
      </c>
      <c r="W2411" s="13"/>
      <c r="X2411" s="2">
        <v>36245</v>
      </c>
      <c r="Y2411">
        <v>82.3232</v>
      </c>
      <c r="AA2411" s="2">
        <v>36245</v>
      </c>
      <c r="AB2411">
        <v>1012.17</v>
      </c>
      <c r="AC2411">
        <f t="shared" si="340"/>
        <v>6.1932123188259691E-3</v>
      </c>
      <c r="AD2411">
        <f t="shared" si="335"/>
        <v>6.0036123188259693E-3</v>
      </c>
      <c r="AE2411">
        <f>Sheet2!$B$17+Sheet2!$B$18*'Portfolio allocation'!K2411</f>
        <v>-5.0739845243699183E-3</v>
      </c>
      <c r="AF2411">
        <f t="shared" si="341"/>
        <v>1.1077596843195887E-2</v>
      </c>
      <c r="AH2411" s="2">
        <v>36245</v>
      </c>
      <c r="AI2411">
        <v>5.2009999999999996</v>
      </c>
      <c r="AJ2411">
        <v>4.74</v>
      </c>
      <c r="AK2411">
        <v>1.0733999999999999</v>
      </c>
      <c r="AR2411" s="3"/>
    </row>
    <row r="2412" spans="1:44" hidden="1" outlineLevel="1" x14ac:dyDescent="0.2">
      <c r="A2412" s="2">
        <v>36248</v>
      </c>
      <c r="B2412">
        <v>23.54</v>
      </c>
      <c r="E2412" s="2">
        <v>36248</v>
      </c>
      <c r="F2412">
        <v>1310.17</v>
      </c>
      <c r="G2412">
        <f t="shared" si="336"/>
        <v>2.1336139694418499E-2</v>
      </c>
      <c r="H2412" s="2">
        <v>36248</v>
      </c>
      <c r="I2412">
        <v>1785.5</v>
      </c>
      <c r="J2412">
        <f t="shared" si="337"/>
        <v>2.1482307846334203E-2</v>
      </c>
      <c r="K2412">
        <f t="shared" si="333"/>
        <v>2.1292707846334202E-2</v>
      </c>
      <c r="L2412">
        <v>-7.3084542145057428E-3</v>
      </c>
      <c r="N2412" s="2">
        <v>36248</v>
      </c>
      <c r="O2412">
        <v>46.1875</v>
      </c>
      <c r="Q2412" s="2">
        <v>36248</v>
      </c>
      <c r="R2412">
        <v>47502.39</v>
      </c>
      <c r="S2412" s="8">
        <f t="shared" si="338"/>
        <v>3.7192959932085934E-2</v>
      </c>
      <c r="T2412" s="9">
        <f t="shared" si="334"/>
        <v>3.7003359932085936E-2</v>
      </c>
      <c r="U2412" s="3">
        <f>Sheet1!$B$17+Sheet1!$B$18*'Portfolio allocation'!K2412</f>
        <v>2.4915332954647824E-2</v>
      </c>
      <c r="V2412" s="13">
        <f t="shared" si="339"/>
        <v>1.2088026977438111E-2</v>
      </c>
      <c r="W2412" s="13"/>
      <c r="X2412" s="2">
        <v>36248</v>
      </c>
      <c r="Y2412">
        <v>84.9499</v>
      </c>
      <c r="AA2412" s="2">
        <v>36248</v>
      </c>
      <c r="AB2412">
        <v>1044.47</v>
      </c>
      <c r="AC2412">
        <f t="shared" si="340"/>
        <v>3.1911635397215976E-2</v>
      </c>
      <c r="AD2412">
        <f t="shared" si="335"/>
        <v>3.1721635397215973E-2</v>
      </c>
      <c r="AE2412">
        <f>Sheet2!$B$17+Sheet2!$B$18*'Portfolio allocation'!K2412</f>
        <v>1.8987406054432464E-2</v>
      </c>
      <c r="AF2412">
        <f t="shared" si="341"/>
        <v>1.273422934278351E-2</v>
      </c>
      <c r="AH2412" s="2">
        <v>36248</v>
      </c>
      <c r="AI2412">
        <v>5.2590000000000003</v>
      </c>
      <c r="AJ2412">
        <v>4.75</v>
      </c>
      <c r="AK2412">
        <v>1.0717000000000001</v>
      </c>
      <c r="AR2412" s="3"/>
    </row>
    <row r="2413" spans="1:44" hidden="1" outlineLevel="1" x14ac:dyDescent="0.2">
      <c r="A2413" s="2">
        <v>36249</v>
      </c>
      <c r="B2413">
        <v>22.73</v>
      </c>
      <c r="E2413" s="2">
        <v>36249</v>
      </c>
      <c r="F2413">
        <v>1300.75</v>
      </c>
      <c r="G2413">
        <f t="shared" si="336"/>
        <v>-7.1899066533350764E-3</v>
      </c>
      <c r="H2413" s="2">
        <v>36249</v>
      </c>
      <c r="I2413">
        <v>1772.79</v>
      </c>
      <c r="J2413">
        <f t="shared" si="337"/>
        <v>-7.1184542145057428E-3</v>
      </c>
      <c r="K2413">
        <f t="shared" si="333"/>
        <v>-7.3084542145057428E-3</v>
      </c>
      <c r="L2413">
        <v>-1.1233537391343595E-2</v>
      </c>
      <c r="N2413" s="2">
        <v>36249</v>
      </c>
      <c r="O2413">
        <v>46.5</v>
      </c>
      <c r="Q2413" s="2">
        <v>36249</v>
      </c>
      <c r="R2413">
        <v>47823.79</v>
      </c>
      <c r="S2413" s="8">
        <f t="shared" si="338"/>
        <v>6.7659753540822987E-3</v>
      </c>
      <c r="T2413" s="9">
        <f t="shared" si="334"/>
        <v>6.5759753540822986E-3</v>
      </c>
      <c r="U2413" s="3">
        <f>Sheet1!$B$17+Sheet1!$B$18*'Portfolio allocation'!K2413</f>
        <v>-7.8966450113874768E-3</v>
      </c>
      <c r="V2413" s="13">
        <f t="shared" si="339"/>
        <v>1.4472620365469775E-2</v>
      </c>
      <c r="W2413" s="13"/>
      <c r="X2413" s="2">
        <v>36249</v>
      </c>
      <c r="Y2413">
        <v>85.278300000000002</v>
      </c>
      <c r="AA2413" s="2">
        <v>36249</v>
      </c>
      <c r="AB2413">
        <v>1048.51</v>
      </c>
      <c r="AC2413">
        <f t="shared" si="340"/>
        <v>3.8679904640630536E-3</v>
      </c>
      <c r="AD2413">
        <f t="shared" si="335"/>
        <v>3.6791904640630538E-3</v>
      </c>
      <c r="AE2413">
        <f>Sheet2!$B$17+Sheet2!$B$18*'Portfolio allocation'!K2413</f>
        <v>-6.4454769317046105E-3</v>
      </c>
      <c r="AF2413">
        <f t="shared" si="341"/>
        <v>1.0124667395767664E-2</v>
      </c>
      <c r="AH2413" s="2">
        <v>36249</v>
      </c>
      <c r="AI2413">
        <v>5.1870000000000003</v>
      </c>
      <c r="AJ2413">
        <v>4.72</v>
      </c>
      <c r="AK2413">
        <v>1.0762</v>
      </c>
      <c r="AR2413" s="3"/>
    </row>
    <row r="2414" spans="1:44" hidden="1" outlineLevel="1" x14ac:dyDescent="0.2">
      <c r="A2414" s="2">
        <v>36250</v>
      </c>
      <c r="B2414">
        <v>23.26</v>
      </c>
      <c r="E2414" s="2">
        <v>36250</v>
      </c>
      <c r="F2414">
        <v>1286.3699999999999</v>
      </c>
      <c r="G2414">
        <f t="shared" si="336"/>
        <v>-1.105516048433608E-2</v>
      </c>
      <c r="H2414" s="2">
        <v>36250</v>
      </c>
      <c r="I2414">
        <v>1753.21</v>
      </c>
      <c r="J2414">
        <f t="shared" si="337"/>
        <v>-1.1044737391343595E-2</v>
      </c>
      <c r="K2414">
        <f t="shared" si="333"/>
        <v>-1.1233537391343595E-2</v>
      </c>
      <c r="L2414">
        <v>5.5720615054669518E-3</v>
      </c>
      <c r="N2414" s="2">
        <v>36250</v>
      </c>
      <c r="O2414">
        <v>44.8125</v>
      </c>
      <c r="Q2414" s="2">
        <v>36250</v>
      </c>
      <c r="R2414">
        <v>46088.25</v>
      </c>
      <c r="S2414" s="8">
        <f t="shared" si="338"/>
        <v>-3.6290306560814223E-2</v>
      </c>
      <c r="T2414" s="9">
        <f t="shared" si="334"/>
        <v>-3.6479106560814226E-2</v>
      </c>
      <c r="U2414" s="3">
        <f>Sheet1!$B$17+Sheet1!$B$18*'Portfolio allocation'!K2414</f>
        <v>-1.2399599906692078E-2</v>
      </c>
      <c r="V2414" s="13">
        <f t="shared" si="339"/>
        <v>-2.4079506654122146E-2</v>
      </c>
      <c r="W2414" s="13"/>
      <c r="X2414" s="2">
        <v>36250</v>
      </c>
      <c r="Y2414">
        <v>84.651499999999999</v>
      </c>
      <c r="AA2414" s="2">
        <v>36250</v>
      </c>
      <c r="AB2414">
        <v>1040.8</v>
      </c>
      <c r="AC2414">
        <f t="shared" si="340"/>
        <v>-7.3532918140981618E-3</v>
      </c>
      <c r="AD2414">
        <f t="shared" si="335"/>
        <v>-7.542091814098162E-3</v>
      </c>
      <c r="AE2414">
        <f>Sheet2!$B$17+Sheet2!$B$18*'Portfolio allocation'!K2414</f>
        <v>-9.935761030477365E-3</v>
      </c>
      <c r="AF2414">
        <f t="shared" si="341"/>
        <v>2.3936692163792029E-3</v>
      </c>
      <c r="AH2414" s="2">
        <v>36250</v>
      </c>
      <c r="AI2414">
        <v>5.234</v>
      </c>
      <c r="AJ2414">
        <v>4.72</v>
      </c>
      <c r="AK2414">
        <v>1.0795999999999999</v>
      </c>
      <c r="AR2414" s="3"/>
    </row>
    <row r="2415" spans="1:44" hidden="1" outlineLevel="1" x14ac:dyDescent="0.2">
      <c r="A2415" s="2">
        <v>36251</v>
      </c>
      <c r="B2415">
        <v>22.06</v>
      </c>
      <c r="E2415" s="2">
        <v>36251</v>
      </c>
      <c r="F2415">
        <v>1293.72</v>
      </c>
      <c r="G2415">
        <f t="shared" si="336"/>
        <v>5.7137526528139304E-3</v>
      </c>
      <c r="H2415" s="2">
        <v>36251</v>
      </c>
      <c r="I2415">
        <v>1763.31</v>
      </c>
      <c r="J2415">
        <f t="shared" si="337"/>
        <v>5.7608615054669521E-3</v>
      </c>
      <c r="K2415">
        <f t="shared" si="333"/>
        <v>5.5720615054669518E-3</v>
      </c>
      <c r="L2415">
        <v>-1.8920000000000002E-4</v>
      </c>
      <c r="N2415" s="2">
        <v>36251</v>
      </c>
      <c r="O2415">
        <v>46.343800000000002</v>
      </c>
      <c r="Q2415" s="2">
        <v>36251</v>
      </c>
      <c r="R2415">
        <v>47663.09</v>
      </c>
      <c r="S2415" s="8">
        <f t="shared" si="338"/>
        <v>3.4170097584525161E-2</v>
      </c>
      <c r="T2415" s="9">
        <f t="shared" si="334"/>
        <v>3.3981297584525158E-2</v>
      </c>
      <c r="U2415" s="3">
        <f>Sheet1!$B$17+Sheet1!$B$18*'Portfolio allocation'!K2415</f>
        <v>6.8802090582441144E-3</v>
      </c>
      <c r="V2415" s="13">
        <f t="shared" si="339"/>
        <v>2.7101088526281042E-2</v>
      </c>
      <c r="W2415" s="13"/>
      <c r="X2415" s="2">
        <v>36251</v>
      </c>
      <c r="Y2415">
        <v>84.5321</v>
      </c>
      <c r="AA2415" s="2">
        <v>36251</v>
      </c>
      <c r="AB2415">
        <v>1039.33</v>
      </c>
      <c r="AC2415">
        <f t="shared" si="340"/>
        <v>-1.412375096079943E-3</v>
      </c>
      <c r="AD2415">
        <f t="shared" si="335"/>
        <v>-1.6015750960799431E-3</v>
      </c>
      <c r="AE2415">
        <f>Sheet2!$B$17+Sheet2!$B$18*'Portfolio allocation'!K2415</f>
        <v>5.0082062581714958E-3</v>
      </c>
      <c r="AF2415">
        <f t="shared" si="341"/>
        <v>-6.6097813542514393E-3</v>
      </c>
      <c r="AH2415" s="2">
        <v>36251</v>
      </c>
      <c r="AI2415">
        <v>5.2770000000000001</v>
      </c>
      <c r="AJ2415">
        <v>4.7300000000000004</v>
      </c>
      <c r="AK2415">
        <v>1.0811999999999999</v>
      </c>
      <c r="AR2415" s="3"/>
    </row>
    <row r="2416" spans="1:44" hidden="1" outlineLevel="1" x14ac:dyDescent="0.2">
      <c r="A2416" s="2">
        <v>36252</v>
      </c>
      <c r="B2416">
        <v>22.06</v>
      </c>
      <c r="E2416" s="2">
        <v>36252</v>
      </c>
      <c r="F2416">
        <v>1293.72</v>
      </c>
      <c r="G2416">
        <f t="shared" si="336"/>
        <v>0</v>
      </c>
      <c r="H2416" s="2">
        <v>36252</v>
      </c>
      <c r="I2416">
        <v>1763.31</v>
      </c>
      <c r="J2416">
        <f t="shared" si="337"/>
        <v>0</v>
      </c>
      <c r="K2416">
        <f t="shared" si="333"/>
        <v>-1.8920000000000002E-4</v>
      </c>
      <c r="L2416">
        <v>2.100062592056999E-2</v>
      </c>
      <c r="N2416" s="2">
        <v>36252</v>
      </c>
      <c r="O2416">
        <v>46.343800000000002</v>
      </c>
      <c r="Q2416" s="2">
        <v>36252</v>
      </c>
      <c r="R2416">
        <v>47663.09</v>
      </c>
      <c r="S2416" s="8">
        <f t="shared" si="338"/>
        <v>0</v>
      </c>
      <c r="T2416" s="9">
        <f t="shared" si="334"/>
        <v>-1.8920000000000002E-4</v>
      </c>
      <c r="U2416" s="3">
        <f>Sheet1!$B$17+Sheet1!$B$18*'Portfolio allocation'!K2416</f>
        <v>2.7074384938898118E-4</v>
      </c>
      <c r="V2416" s="13">
        <f t="shared" si="339"/>
        <v>-4.5994384938898123E-4</v>
      </c>
      <c r="W2416" s="13"/>
      <c r="X2416" s="2">
        <v>36252</v>
      </c>
      <c r="Y2416">
        <v>84.5321</v>
      </c>
      <c r="AA2416" s="2">
        <v>36252</v>
      </c>
      <c r="AB2416">
        <v>1039.33</v>
      </c>
      <c r="AC2416">
        <f t="shared" si="340"/>
        <v>0</v>
      </c>
      <c r="AD2416">
        <f t="shared" si="335"/>
        <v>-1.8679999999999999E-4</v>
      </c>
      <c r="AE2416">
        <f>Sheet2!$B$17+Sheet2!$B$18*'Portfolio allocation'!K2416</f>
        <v>-1.1485445556419762E-4</v>
      </c>
      <c r="AF2416">
        <f t="shared" si="341"/>
        <v>-7.1945544435802366E-5</v>
      </c>
      <c r="AH2416" s="2">
        <v>36252</v>
      </c>
      <c r="AI2416">
        <v>5.2770000000000001</v>
      </c>
      <c r="AJ2416">
        <v>4.67</v>
      </c>
      <c r="AK2416">
        <v>1.0788</v>
      </c>
      <c r="AR2416" s="3"/>
    </row>
    <row r="2417" spans="1:44" hidden="1" outlineLevel="1" x14ac:dyDescent="0.2">
      <c r="A2417" s="2">
        <v>36255</v>
      </c>
      <c r="B2417">
        <v>22.19</v>
      </c>
      <c r="E2417" s="2">
        <v>36255</v>
      </c>
      <c r="F2417">
        <v>1321.12</v>
      </c>
      <c r="G2417">
        <f t="shared" si="336"/>
        <v>2.117923507404984E-2</v>
      </c>
      <c r="H2417" s="2">
        <v>36255</v>
      </c>
      <c r="I2417">
        <v>1800.67</v>
      </c>
      <c r="J2417">
        <f t="shared" si="337"/>
        <v>2.1187425920569991E-2</v>
      </c>
      <c r="K2417">
        <f t="shared" si="333"/>
        <v>2.100062592056999E-2</v>
      </c>
      <c r="L2417">
        <v>-2.5914604874853328E-3</v>
      </c>
      <c r="N2417" s="2">
        <v>36255</v>
      </c>
      <c r="O2417">
        <v>47.468800000000002</v>
      </c>
      <c r="Q2417" s="2">
        <v>36255</v>
      </c>
      <c r="R2417">
        <v>48820.12</v>
      </c>
      <c r="S2417" s="8">
        <f t="shared" si="338"/>
        <v>2.4275178130499064E-2</v>
      </c>
      <c r="T2417" s="9">
        <f t="shared" si="334"/>
        <v>2.4088378130499064E-2</v>
      </c>
      <c r="U2417" s="3">
        <f>Sheet1!$B$17+Sheet1!$B$18*'Portfolio allocation'!K2417</f>
        <v>2.4580249167070734E-2</v>
      </c>
      <c r="V2417" s="13">
        <f t="shared" si="339"/>
        <v>-4.9187103657167067E-4</v>
      </c>
      <c r="W2417" s="13"/>
      <c r="X2417" s="2">
        <v>36255</v>
      </c>
      <c r="Y2417">
        <v>87.845299999999995</v>
      </c>
      <c r="AA2417" s="2">
        <v>36255</v>
      </c>
      <c r="AB2417">
        <v>1080.07</v>
      </c>
      <c r="AC2417">
        <f t="shared" si="340"/>
        <v>3.9198329693167722E-2</v>
      </c>
      <c r="AD2417">
        <f t="shared" si="335"/>
        <v>3.9011529693167721E-2</v>
      </c>
      <c r="AE2417">
        <f>Sheet2!$B$17+Sheet2!$B$18*'Portfolio allocation'!K2417</f>
        <v>1.8727679354359057E-2</v>
      </c>
      <c r="AF2417">
        <f t="shared" si="341"/>
        <v>2.0283850338808664E-2</v>
      </c>
      <c r="AH2417" s="2">
        <v>36255</v>
      </c>
      <c r="AI2417">
        <v>5.1890000000000001</v>
      </c>
      <c r="AJ2417">
        <v>4.67</v>
      </c>
      <c r="AK2417">
        <v>1.0722</v>
      </c>
      <c r="AR2417" s="3"/>
    </row>
    <row r="2418" spans="1:44" hidden="1" outlineLevel="1" x14ac:dyDescent="0.2">
      <c r="A2418" s="2">
        <v>36256</v>
      </c>
      <c r="B2418">
        <v>22.65</v>
      </c>
      <c r="E2418" s="2">
        <v>36256</v>
      </c>
      <c r="F2418">
        <v>1317.89</v>
      </c>
      <c r="G2418">
        <f t="shared" si="336"/>
        <v>-2.4448952404019231E-3</v>
      </c>
      <c r="H2418" s="2">
        <v>36256</v>
      </c>
      <c r="I2418">
        <v>1796.34</v>
      </c>
      <c r="J2418">
        <f t="shared" si="337"/>
        <v>-2.4046604874853328E-3</v>
      </c>
      <c r="K2418">
        <f t="shared" si="333"/>
        <v>-2.5914604874853328E-3</v>
      </c>
      <c r="L2418">
        <v>6.8445629580147528E-3</v>
      </c>
      <c r="N2418" s="2">
        <v>36256</v>
      </c>
      <c r="O2418">
        <v>47.031300000000002</v>
      </c>
      <c r="Q2418" s="2">
        <v>36256</v>
      </c>
      <c r="R2418">
        <v>48370.16</v>
      </c>
      <c r="S2418" s="8">
        <f t="shared" si="338"/>
        <v>-9.216691806574806E-3</v>
      </c>
      <c r="T2418" s="9">
        <f t="shared" si="334"/>
        <v>-9.4034918065748069E-3</v>
      </c>
      <c r="U2418" s="3">
        <f>Sheet1!$B$17+Sheet1!$B$18*'Portfolio allocation'!K2418</f>
        <v>-2.4851902632311664E-3</v>
      </c>
      <c r="V2418" s="13">
        <f t="shared" si="339"/>
        <v>-6.9183015433436409E-3</v>
      </c>
      <c r="W2418" s="13"/>
      <c r="X2418" s="2">
        <v>36256</v>
      </c>
      <c r="Y2418">
        <v>87.397499999999994</v>
      </c>
      <c r="AA2418" s="2">
        <v>36256</v>
      </c>
      <c r="AB2418">
        <v>1074.56</v>
      </c>
      <c r="AC2418">
        <f t="shared" si="340"/>
        <v>-5.1015211977001318E-3</v>
      </c>
      <c r="AD2418">
        <f t="shared" si="335"/>
        <v>-5.2879211977001316E-3</v>
      </c>
      <c r="AE2418">
        <f>Sheet2!$B$17+Sheet2!$B$18*'Portfolio allocation'!K2418</f>
        <v>-2.2510057682441423E-3</v>
      </c>
      <c r="AF2418">
        <f t="shared" si="341"/>
        <v>-3.0369154294559893E-3</v>
      </c>
      <c r="AH2418" s="2">
        <v>36256</v>
      </c>
      <c r="AI2418">
        <v>5.12</v>
      </c>
      <c r="AJ2418">
        <v>4.66</v>
      </c>
      <c r="AK2418">
        <v>1.0762</v>
      </c>
      <c r="AR2418" s="3"/>
    </row>
    <row r="2419" spans="1:44" hidden="1" outlineLevel="1" x14ac:dyDescent="0.2">
      <c r="A2419" s="2">
        <v>36257</v>
      </c>
      <c r="B2419">
        <v>22.81</v>
      </c>
      <c r="E2419" s="2">
        <v>36257</v>
      </c>
      <c r="F2419">
        <v>1326.89</v>
      </c>
      <c r="G2419">
        <f t="shared" si="336"/>
        <v>6.8290980279082092E-3</v>
      </c>
      <c r="H2419" s="2">
        <v>36257</v>
      </c>
      <c r="I2419">
        <v>1808.97</v>
      </c>
      <c r="J2419">
        <f t="shared" si="337"/>
        <v>7.0309629580147526E-3</v>
      </c>
      <c r="K2419">
        <f t="shared" si="333"/>
        <v>6.8445629580147528E-3</v>
      </c>
      <c r="L2419">
        <v>1.2731353879832218E-2</v>
      </c>
      <c r="N2419" s="2">
        <v>36257</v>
      </c>
      <c r="O2419">
        <v>46.656300000000002</v>
      </c>
      <c r="Q2419" s="2">
        <v>36257</v>
      </c>
      <c r="R2419">
        <v>47984.480000000003</v>
      </c>
      <c r="S2419" s="8">
        <f t="shared" si="338"/>
        <v>-7.9735109414564853E-3</v>
      </c>
      <c r="T2419" s="9">
        <f t="shared" si="334"/>
        <v>-8.1599109414564851E-3</v>
      </c>
      <c r="U2419" s="3">
        <f>Sheet1!$B$17+Sheet1!$B$18*'Portfolio allocation'!K2419</f>
        <v>8.340054974082408E-3</v>
      </c>
      <c r="V2419" s="13">
        <f t="shared" si="339"/>
        <v>-1.6499965915538893E-2</v>
      </c>
      <c r="W2419" s="13"/>
      <c r="X2419" s="2">
        <v>36257</v>
      </c>
      <c r="Y2419">
        <v>89.069100000000006</v>
      </c>
      <c r="AA2419" s="2">
        <v>36257</v>
      </c>
      <c r="AB2419">
        <v>1095.1199999999999</v>
      </c>
      <c r="AC2419">
        <f t="shared" si="340"/>
        <v>1.9133412745681921E-2</v>
      </c>
      <c r="AD2419">
        <f t="shared" si="335"/>
        <v>1.8945812745681922E-2</v>
      </c>
      <c r="AE2419">
        <f>Sheet2!$B$17+Sheet2!$B$18*'Portfolio allocation'!K2419</f>
        <v>6.1397470142252114E-3</v>
      </c>
      <c r="AF2419">
        <f t="shared" si="341"/>
        <v>1.280606573145671E-2</v>
      </c>
      <c r="AH2419" s="2">
        <v>36257</v>
      </c>
      <c r="AI2419">
        <v>5.1219999999999999</v>
      </c>
      <c r="AJ2419">
        <v>4.6900000000000004</v>
      </c>
      <c r="AK2419">
        <v>1.0795999999999999</v>
      </c>
      <c r="AR2419" s="3"/>
    </row>
    <row r="2420" spans="1:44" hidden="1" outlineLevel="1" x14ac:dyDescent="0.2">
      <c r="A2420" s="2">
        <v>36258</v>
      </c>
      <c r="B2420">
        <v>22.59</v>
      </c>
      <c r="E2420" s="2">
        <v>36258</v>
      </c>
      <c r="F2420">
        <v>1343.98</v>
      </c>
      <c r="G2420">
        <f t="shared" si="336"/>
        <v>1.2879741350074081E-2</v>
      </c>
      <c r="H2420" s="2">
        <v>36258</v>
      </c>
      <c r="I2420">
        <v>1832.34</v>
      </c>
      <c r="J2420">
        <f t="shared" si="337"/>
        <v>1.2918953879832218E-2</v>
      </c>
      <c r="K2420">
        <f t="shared" si="333"/>
        <v>1.2731353879832218E-2</v>
      </c>
      <c r="L2420">
        <v>3.0670714474387928E-3</v>
      </c>
      <c r="N2420" s="2">
        <v>36258</v>
      </c>
      <c r="O2420">
        <v>47.281300000000002</v>
      </c>
      <c r="Q2420" s="2">
        <v>36258</v>
      </c>
      <c r="R2420">
        <v>48627.28</v>
      </c>
      <c r="S2420" s="8">
        <f t="shared" si="338"/>
        <v>1.3395998039365864E-2</v>
      </c>
      <c r="T2420" s="9">
        <f t="shared" si="334"/>
        <v>1.3208398039365864E-2</v>
      </c>
      <c r="U2420" s="3">
        <f>Sheet1!$B$17+Sheet1!$B$18*'Portfolio allocation'!K2420</f>
        <v>1.5093530710713328E-2</v>
      </c>
      <c r="V2420" s="13">
        <f t="shared" si="339"/>
        <v>-1.8851326713474632E-3</v>
      </c>
      <c r="W2420" s="13"/>
      <c r="X2420" s="2">
        <v>36258</v>
      </c>
      <c r="Y2420">
        <v>89.307900000000004</v>
      </c>
      <c r="AA2420" s="2">
        <v>36258</v>
      </c>
      <c r="AB2420">
        <v>1098.05</v>
      </c>
      <c r="AC2420">
        <f t="shared" si="340"/>
        <v>2.6755058806342547E-3</v>
      </c>
      <c r="AD2420">
        <f t="shared" si="335"/>
        <v>2.4899058806342545E-3</v>
      </c>
      <c r="AE2420">
        <f>Sheet2!$B$17+Sheet2!$B$18*'Portfolio allocation'!K2420</f>
        <v>1.1374431687524838E-2</v>
      </c>
      <c r="AF2420">
        <f t="shared" si="341"/>
        <v>-8.8845258068905829E-3</v>
      </c>
      <c r="AH2420" s="2">
        <v>36258</v>
      </c>
      <c r="AI2420">
        <v>5.0350000000000001</v>
      </c>
      <c r="AJ2420">
        <v>4.6399999999999997</v>
      </c>
      <c r="AK2420">
        <v>1.0833999999999999</v>
      </c>
      <c r="AR2420" s="3"/>
    </row>
    <row r="2421" spans="1:44" hidden="1" outlineLevel="1" x14ac:dyDescent="0.2">
      <c r="A2421" s="2">
        <v>36259</v>
      </c>
      <c r="B2421">
        <v>21.77</v>
      </c>
      <c r="E2421" s="2">
        <v>36259</v>
      </c>
      <c r="F2421">
        <v>1348.35</v>
      </c>
      <c r="G2421">
        <f t="shared" si="336"/>
        <v>3.2515364811975811E-3</v>
      </c>
      <c r="H2421" s="2">
        <v>36259</v>
      </c>
      <c r="I2421">
        <v>1838.3</v>
      </c>
      <c r="J2421">
        <f t="shared" si="337"/>
        <v>3.252671447438793E-3</v>
      </c>
      <c r="K2421">
        <f t="shared" si="333"/>
        <v>3.0670714474387928E-3</v>
      </c>
      <c r="L2421">
        <v>7.457730968829953E-3</v>
      </c>
      <c r="N2421" s="2">
        <v>36259</v>
      </c>
      <c r="O2421">
        <v>47.125</v>
      </c>
      <c r="Q2421" s="2">
        <v>36259</v>
      </c>
      <c r="R2421">
        <v>48466.58</v>
      </c>
      <c r="S2421" s="8">
        <f t="shared" si="338"/>
        <v>-3.3047293617902707E-3</v>
      </c>
      <c r="T2421" s="9">
        <f t="shared" si="334"/>
        <v>-3.4903293617902708E-3</v>
      </c>
      <c r="U2421" s="3">
        <f>Sheet1!$B$17+Sheet1!$B$18*'Portfolio allocation'!K2421</f>
        <v>4.0064209787836948E-3</v>
      </c>
      <c r="V2421" s="13">
        <f t="shared" si="339"/>
        <v>-7.4967503405739657E-3</v>
      </c>
      <c r="W2421" s="13"/>
      <c r="X2421" s="2">
        <v>36259</v>
      </c>
      <c r="Y2421">
        <v>88.979500000000002</v>
      </c>
      <c r="AA2421" s="2">
        <v>36259</v>
      </c>
      <c r="AB2421">
        <v>1094.01</v>
      </c>
      <c r="AC2421">
        <f t="shared" si="340"/>
        <v>-3.6792495787987267E-3</v>
      </c>
      <c r="AD2421">
        <f t="shared" si="335"/>
        <v>-3.8644495787987267E-3</v>
      </c>
      <c r="AE2421">
        <f>Sheet2!$B$17+Sheet2!$B$18*'Portfolio allocation'!K2421</f>
        <v>2.7807051904964884E-3</v>
      </c>
      <c r="AF2421">
        <f t="shared" si="341"/>
        <v>-6.6451547692952147E-3</v>
      </c>
      <c r="AH2421" s="2">
        <v>36259</v>
      </c>
      <c r="AI2421">
        <v>5.0439999999999996</v>
      </c>
      <c r="AJ2421">
        <v>4.63</v>
      </c>
      <c r="AK2421">
        <v>1.0777000000000001</v>
      </c>
      <c r="AR2421" s="3"/>
    </row>
    <row r="2422" spans="1:44" hidden="1" outlineLevel="1" x14ac:dyDescent="0.2">
      <c r="A2422" s="2">
        <v>36262</v>
      </c>
      <c r="B2422">
        <v>21.93</v>
      </c>
      <c r="E2422" s="2">
        <v>36262</v>
      </c>
      <c r="F2422">
        <v>1358.64</v>
      </c>
      <c r="G2422">
        <f t="shared" si="336"/>
        <v>7.631549671821336E-3</v>
      </c>
      <c r="H2422" s="2">
        <v>36262</v>
      </c>
      <c r="I2422">
        <v>1852.35</v>
      </c>
      <c r="J2422">
        <f t="shared" si="337"/>
        <v>7.6429309688299529E-3</v>
      </c>
      <c r="K2422">
        <f t="shared" si="333"/>
        <v>7.457730968829953E-3</v>
      </c>
      <c r="L2422">
        <v>-6.6376646098198176E-3</v>
      </c>
      <c r="N2422" s="2">
        <v>36262</v>
      </c>
      <c r="O2422">
        <v>46.5</v>
      </c>
      <c r="Q2422" s="2">
        <v>36262</v>
      </c>
      <c r="R2422">
        <v>47823.79</v>
      </c>
      <c r="S2422" s="8">
        <f t="shared" si="338"/>
        <v>-1.3262540909632969E-2</v>
      </c>
      <c r="T2422" s="9">
        <f t="shared" si="334"/>
        <v>-1.3447740909632969E-2</v>
      </c>
      <c r="U2422" s="3">
        <f>Sheet1!$B$17+Sheet1!$B$18*'Portfolio allocation'!K2422</f>
        <v>9.0434968558335306E-3</v>
      </c>
      <c r="V2422" s="13">
        <f t="shared" si="339"/>
        <v>-2.24912377654665E-2</v>
      </c>
      <c r="W2422" s="13"/>
      <c r="X2422" s="2">
        <v>36262</v>
      </c>
      <c r="Y2422">
        <v>87.606499999999997</v>
      </c>
      <c r="AA2422" s="2">
        <v>36262</v>
      </c>
      <c r="AB2422">
        <v>1077.1300000000001</v>
      </c>
      <c r="AC2422">
        <f t="shared" si="340"/>
        <v>-1.5429475050502184E-2</v>
      </c>
      <c r="AD2422">
        <f t="shared" si="335"/>
        <v>-1.5615875050502184E-2</v>
      </c>
      <c r="AE2422">
        <f>Sheet2!$B$17+Sheet2!$B$18*'Portfolio allocation'!K2422</f>
        <v>6.6849916527728604E-3</v>
      </c>
      <c r="AF2422">
        <f t="shared" si="341"/>
        <v>-2.2300866703275045E-2</v>
      </c>
      <c r="AH2422" s="2">
        <v>36262</v>
      </c>
      <c r="AI2422">
        <v>5.0410000000000004</v>
      </c>
      <c r="AJ2422">
        <v>4.66</v>
      </c>
      <c r="AK2422">
        <v>1.0847</v>
      </c>
      <c r="AR2422" s="3"/>
    </row>
    <row r="2423" spans="1:44" hidden="1" outlineLevel="1" x14ac:dyDescent="0.2">
      <c r="A2423" s="2">
        <v>36263</v>
      </c>
      <c r="B2423">
        <v>22.73</v>
      </c>
      <c r="E2423" s="2">
        <v>36263</v>
      </c>
      <c r="F2423">
        <v>1349.82</v>
      </c>
      <c r="G2423">
        <f t="shared" si="336"/>
        <v>-6.4917859035507064E-3</v>
      </c>
      <c r="H2423" s="2">
        <v>36263</v>
      </c>
      <c r="I2423">
        <v>1840.4</v>
      </c>
      <c r="J2423">
        <f t="shared" si="337"/>
        <v>-6.4512646098198179E-3</v>
      </c>
      <c r="K2423">
        <f t="shared" si="333"/>
        <v>-6.6376646098198176E-3</v>
      </c>
      <c r="L2423">
        <v>-1.600361364920674E-2</v>
      </c>
      <c r="N2423" s="2">
        <v>36263</v>
      </c>
      <c r="O2423">
        <v>45.0625</v>
      </c>
      <c r="Q2423" s="2">
        <v>36263</v>
      </c>
      <c r="R2423">
        <v>46345.36</v>
      </c>
      <c r="S2423" s="8">
        <f t="shared" si="338"/>
        <v>-3.0914111993215143E-2</v>
      </c>
      <c r="T2423" s="9">
        <f t="shared" si="334"/>
        <v>-3.1100511993215143E-2</v>
      </c>
      <c r="U2423" s="3">
        <f>Sheet1!$B$17+Sheet1!$B$18*'Portfolio allocation'!K2423</f>
        <v>-7.1270981768224717E-3</v>
      </c>
      <c r="V2423" s="13">
        <f t="shared" si="339"/>
        <v>-2.3973413816392671E-2</v>
      </c>
      <c r="W2423" s="13"/>
      <c r="X2423" s="2">
        <v>36263</v>
      </c>
      <c r="Y2423">
        <v>85.964799999999997</v>
      </c>
      <c r="AA2423" s="2">
        <v>36263</v>
      </c>
      <c r="AB2423">
        <v>1056.95</v>
      </c>
      <c r="AC2423">
        <f t="shared" si="340"/>
        <v>-1.8734971637592523E-2</v>
      </c>
      <c r="AD2423">
        <f t="shared" si="335"/>
        <v>-1.8921371637592523E-2</v>
      </c>
      <c r="AE2423">
        <f>Sheet2!$B$17+Sheet2!$B$18*'Portfolio allocation'!K2423</f>
        <v>-5.848993701827297E-3</v>
      </c>
      <c r="AF2423">
        <f t="shared" si="341"/>
        <v>-1.3072377935765225E-2</v>
      </c>
      <c r="AH2423" s="2">
        <v>36263</v>
      </c>
      <c r="AI2423">
        <v>5.1029999999999998</v>
      </c>
      <c r="AJ2423">
        <v>4.66</v>
      </c>
      <c r="AK2423">
        <v>1.0790999999999999</v>
      </c>
      <c r="AR2423" s="3"/>
    </row>
    <row r="2424" spans="1:44" hidden="1" outlineLevel="1" x14ac:dyDescent="0.2">
      <c r="A2424" s="2">
        <v>36264</v>
      </c>
      <c r="B2424">
        <v>24.94</v>
      </c>
      <c r="E2424" s="2">
        <v>36264</v>
      </c>
      <c r="F2424">
        <v>1328.44</v>
      </c>
      <c r="G2424">
        <f t="shared" si="336"/>
        <v>-1.5839148923560087E-2</v>
      </c>
      <c r="H2424" s="2">
        <v>36264</v>
      </c>
      <c r="I2424">
        <v>1811.29</v>
      </c>
      <c r="J2424">
        <f t="shared" si="337"/>
        <v>-1.5817213649206741E-2</v>
      </c>
      <c r="K2424">
        <f t="shared" si="333"/>
        <v>-1.600361364920674E-2</v>
      </c>
      <c r="L2424">
        <v>-4.3874255033704377E-3</v>
      </c>
      <c r="N2424" s="2">
        <v>36264</v>
      </c>
      <c r="O2424">
        <v>42.9375</v>
      </c>
      <c r="Q2424" s="2">
        <v>36264</v>
      </c>
      <c r="R2424">
        <v>44159.87</v>
      </c>
      <c r="S2424" s="8">
        <f t="shared" si="338"/>
        <v>-4.7156608558008739E-2</v>
      </c>
      <c r="T2424" s="9">
        <f t="shared" si="334"/>
        <v>-4.7343008558008742E-2</v>
      </c>
      <c r="U2424" s="3">
        <f>Sheet1!$B$17+Sheet1!$B$18*'Portfolio allocation'!K2424</f>
        <v>-1.7871952279521406E-2</v>
      </c>
      <c r="V2424" s="13">
        <f t="shared" si="339"/>
        <v>-2.9471056278487336E-2</v>
      </c>
      <c r="W2424" s="13"/>
      <c r="X2424" s="2">
        <v>36264</v>
      </c>
      <c r="Y2424">
        <v>85.666300000000007</v>
      </c>
      <c r="AA2424" s="2">
        <v>36264</v>
      </c>
      <c r="AB2424">
        <v>1053.28</v>
      </c>
      <c r="AC2424">
        <f t="shared" si="340"/>
        <v>-3.4722550735607483E-3</v>
      </c>
      <c r="AD2424">
        <f t="shared" si="335"/>
        <v>-3.6582550735607482E-3</v>
      </c>
      <c r="AE2424">
        <f>Sheet2!$B$17+Sheet2!$B$18*'Portfolio allocation'!K2424</f>
        <v>-1.4177434534621036E-2</v>
      </c>
      <c r="AF2424">
        <f t="shared" si="341"/>
        <v>1.0519179461060287E-2</v>
      </c>
      <c r="AH2424" s="2">
        <v>36264</v>
      </c>
      <c r="AI2424">
        <v>5.1289999999999996</v>
      </c>
      <c r="AJ2424">
        <v>4.6500000000000004</v>
      </c>
      <c r="AK2424">
        <v>1.0810999999999999</v>
      </c>
      <c r="AR2424" s="3"/>
    </row>
    <row r="2425" spans="1:44" hidden="1" outlineLevel="1" x14ac:dyDescent="0.2">
      <c r="A2425" s="2">
        <v>36265</v>
      </c>
      <c r="B2425">
        <v>23.93</v>
      </c>
      <c r="E2425" s="2">
        <v>36265</v>
      </c>
      <c r="F2425">
        <v>1322.86</v>
      </c>
      <c r="G2425">
        <f t="shared" si="336"/>
        <v>-4.2004155249767416E-3</v>
      </c>
      <c r="H2425" s="2">
        <v>36265</v>
      </c>
      <c r="I2425">
        <v>1803.68</v>
      </c>
      <c r="J2425">
        <f t="shared" si="337"/>
        <v>-4.2014255033704373E-3</v>
      </c>
      <c r="K2425">
        <f t="shared" si="333"/>
        <v>-4.3874255033704377E-3</v>
      </c>
      <c r="L2425">
        <v>-3.1026600904816262E-3</v>
      </c>
      <c r="N2425" s="2">
        <v>36265</v>
      </c>
      <c r="O2425">
        <v>44.4375</v>
      </c>
      <c r="Q2425" s="2">
        <v>36265</v>
      </c>
      <c r="R2425">
        <v>45702.57</v>
      </c>
      <c r="S2425" s="8">
        <f t="shared" si="338"/>
        <v>3.4934432551545047E-2</v>
      </c>
      <c r="T2425" s="9">
        <f t="shared" si="334"/>
        <v>3.4748432551545048E-2</v>
      </c>
      <c r="U2425" s="3">
        <f>Sheet1!$B$17+Sheet1!$B$18*'Portfolio allocation'!K2425</f>
        <v>-4.5455668452609142E-3</v>
      </c>
      <c r="V2425" s="13">
        <f t="shared" si="339"/>
        <v>3.9293999396805959E-2</v>
      </c>
      <c r="W2425" s="13"/>
      <c r="X2425" s="2">
        <v>36265</v>
      </c>
      <c r="Y2425">
        <v>84.890199999999993</v>
      </c>
      <c r="AA2425" s="2">
        <v>36265</v>
      </c>
      <c r="AB2425">
        <v>1043.74</v>
      </c>
      <c r="AC2425">
        <f t="shared" si="340"/>
        <v>-9.0574206288925874E-3</v>
      </c>
      <c r="AD2425">
        <f t="shared" si="335"/>
        <v>-9.2438206288925871E-3</v>
      </c>
      <c r="AE2425">
        <f>Sheet2!$B$17+Sheet2!$B$18*'Portfolio allocation'!K2425</f>
        <v>-3.8480236795807236E-3</v>
      </c>
      <c r="AF2425">
        <f t="shared" si="341"/>
        <v>-5.3957969493118631E-3</v>
      </c>
      <c r="AH2425" s="2">
        <v>36265</v>
      </c>
      <c r="AI2425">
        <v>5.1630000000000003</v>
      </c>
      <c r="AJ2425">
        <v>4.66</v>
      </c>
      <c r="AK2425">
        <v>1.0728</v>
      </c>
      <c r="AR2425" s="3"/>
    </row>
    <row r="2426" spans="1:44" hidden="1" outlineLevel="1" x14ac:dyDescent="0.2">
      <c r="A2426" s="2">
        <v>36266</v>
      </c>
      <c r="B2426">
        <v>23.9</v>
      </c>
      <c r="E2426" s="2">
        <v>36266</v>
      </c>
      <c r="F2426">
        <v>1319</v>
      </c>
      <c r="G2426">
        <f t="shared" si="336"/>
        <v>-2.9179202636711032E-3</v>
      </c>
      <c r="H2426" s="2">
        <v>36266</v>
      </c>
      <c r="I2426">
        <v>1798.42</v>
      </c>
      <c r="J2426">
        <f t="shared" si="337"/>
        <v>-2.916260090481626E-3</v>
      </c>
      <c r="K2426">
        <f t="shared" si="333"/>
        <v>-3.1026600904816262E-3</v>
      </c>
      <c r="L2426">
        <v>-2.2558035568999511E-2</v>
      </c>
      <c r="N2426" s="2">
        <v>36266</v>
      </c>
      <c r="O2426">
        <v>43.3125</v>
      </c>
      <c r="Q2426" s="2">
        <v>36266</v>
      </c>
      <c r="R2426">
        <v>44545.54</v>
      </c>
      <c r="S2426" s="8">
        <f t="shared" si="338"/>
        <v>-2.5316519399237292E-2</v>
      </c>
      <c r="T2426" s="9">
        <f t="shared" si="334"/>
        <v>-2.5502919399237291E-2</v>
      </c>
      <c r="U2426" s="3">
        <f>Sheet1!$B$17+Sheet1!$B$18*'Portfolio allocation'!K2426</f>
        <v>-3.0716514033093251E-3</v>
      </c>
      <c r="V2426" s="13">
        <f t="shared" si="339"/>
        <v>-2.2431267995927966E-2</v>
      </c>
      <c r="W2426" s="13"/>
      <c r="X2426" s="2">
        <v>36266</v>
      </c>
      <c r="Y2426">
        <v>81.368099999999998</v>
      </c>
      <c r="AA2426" s="2">
        <v>36266</v>
      </c>
      <c r="AB2426">
        <v>1000.43</v>
      </c>
      <c r="AC2426">
        <f t="shared" si="340"/>
        <v>-4.1495008335409311E-2</v>
      </c>
      <c r="AD2426">
        <f t="shared" si="335"/>
        <v>-4.168340833540931E-2</v>
      </c>
      <c r="AE2426">
        <f>Sheet2!$B$17+Sheet2!$B$18*'Portfolio allocation'!K2426</f>
        <v>-2.7055774971098553E-3</v>
      </c>
      <c r="AF2426">
        <f t="shared" si="341"/>
        <v>-3.8977830838299456E-2</v>
      </c>
      <c r="AH2426" s="2">
        <v>36266</v>
      </c>
      <c r="AI2426">
        <v>5.2190000000000003</v>
      </c>
      <c r="AJ2426">
        <v>4.71</v>
      </c>
      <c r="AK2426">
        <v>1.0706</v>
      </c>
      <c r="AR2426" s="3"/>
    </row>
    <row r="2427" spans="1:44" hidden="1" outlineLevel="1" x14ac:dyDescent="0.2">
      <c r="A2427" s="2">
        <v>36269</v>
      </c>
      <c r="B2427">
        <v>26.42</v>
      </c>
      <c r="E2427" s="2">
        <v>36269</v>
      </c>
      <c r="F2427">
        <v>1289.48</v>
      </c>
      <c r="G2427">
        <f t="shared" si="336"/>
        <v>-2.2380591357088697E-2</v>
      </c>
      <c r="H2427" s="2">
        <v>36269</v>
      </c>
      <c r="I2427">
        <v>1758.19</v>
      </c>
      <c r="J2427">
        <f t="shared" si="337"/>
        <v>-2.2369635568999513E-2</v>
      </c>
      <c r="K2427">
        <f t="shared" si="333"/>
        <v>-2.2558035568999511E-2</v>
      </c>
      <c r="L2427">
        <v>1.2751843404865303E-2</v>
      </c>
      <c r="N2427" s="2">
        <v>36269</v>
      </c>
      <c r="O2427">
        <v>40.5</v>
      </c>
      <c r="Q2427" s="2">
        <v>36269</v>
      </c>
      <c r="R2427">
        <v>41652.980000000003</v>
      </c>
      <c r="S2427" s="8">
        <f t="shared" si="338"/>
        <v>-6.493489583917933E-2</v>
      </c>
      <c r="T2427" s="9">
        <f t="shared" si="334"/>
        <v>-6.5123295839179335E-2</v>
      </c>
      <c r="U2427" s="3">
        <f>Sheet1!$B$17+Sheet1!$B$18*'Portfolio allocation'!K2427</f>
        <v>-2.539135121704917E-2</v>
      </c>
      <c r="V2427" s="13">
        <f t="shared" si="339"/>
        <v>-3.9731944622130165E-2</v>
      </c>
      <c r="W2427" s="13"/>
      <c r="X2427" s="2">
        <v>36269</v>
      </c>
      <c r="Y2427">
        <v>79.636799999999994</v>
      </c>
      <c r="AA2427" s="2">
        <v>36269</v>
      </c>
      <c r="AB2427">
        <v>979.15</v>
      </c>
      <c r="AC2427">
        <f t="shared" si="340"/>
        <v>-2.1270853532980749E-2</v>
      </c>
      <c r="AD2427">
        <f t="shared" si="335"/>
        <v>-2.1458453532980749E-2</v>
      </c>
      <c r="AE2427">
        <f>Sheet2!$B$17+Sheet2!$B$18*'Portfolio allocation'!K2427</f>
        <v>-2.000579372412755E-2</v>
      </c>
      <c r="AF2427">
        <f t="shared" si="341"/>
        <v>-1.4526598088531982E-3</v>
      </c>
      <c r="AH2427" s="2">
        <v>36269</v>
      </c>
      <c r="AI2427">
        <v>5.1459999999999999</v>
      </c>
      <c r="AJ2427">
        <v>4.6900000000000004</v>
      </c>
      <c r="AK2427">
        <v>1.0612999999999999</v>
      </c>
      <c r="AR2427" s="3"/>
    </row>
    <row r="2428" spans="1:44" hidden="1" outlineLevel="1" x14ac:dyDescent="0.2">
      <c r="A2428" s="2">
        <v>36270</v>
      </c>
      <c r="B2428">
        <v>25.02</v>
      </c>
      <c r="E2428" s="2">
        <v>36270</v>
      </c>
      <c r="F2428">
        <v>1306.17</v>
      </c>
      <c r="G2428">
        <f t="shared" si="336"/>
        <v>1.2943201910847746E-2</v>
      </c>
      <c r="H2428" s="2">
        <v>36270</v>
      </c>
      <c r="I2428">
        <v>1780.94</v>
      </c>
      <c r="J2428">
        <f t="shared" si="337"/>
        <v>1.2939443404865303E-2</v>
      </c>
      <c r="K2428">
        <f t="shared" si="333"/>
        <v>1.2751843404865303E-2</v>
      </c>
      <c r="L2428">
        <v>2.2801060343414156E-2</v>
      </c>
      <c r="N2428" s="2">
        <v>36270</v>
      </c>
      <c r="O2428">
        <v>41.5625</v>
      </c>
      <c r="Q2428" s="2">
        <v>36270</v>
      </c>
      <c r="R2428">
        <v>42745.72</v>
      </c>
      <c r="S2428" s="8">
        <f t="shared" si="338"/>
        <v>2.6234377468310699E-2</v>
      </c>
      <c r="T2428" s="9">
        <f t="shared" si="334"/>
        <v>2.6046777468310699E-2</v>
      </c>
      <c r="U2428" s="3">
        <f>Sheet1!$B$17+Sheet1!$B$18*'Portfolio allocation'!K2428</f>
        <v>1.5117036813104901E-2</v>
      </c>
      <c r="V2428" s="13">
        <f t="shared" si="339"/>
        <v>1.0929740655205798E-2</v>
      </c>
      <c r="W2428" s="13"/>
      <c r="X2428" s="2">
        <v>36270</v>
      </c>
      <c r="Y2428">
        <v>81.069599999999994</v>
      </c>
      <c r="AA2428" s="2">
        <v>36270</v>
      </c>
      <c r="AB2428">
        <v>996.76</v>
      </c>
      <c r="AC2428">
        <f t="shared" si="340"/>
        <v>1.7984986978501816E-2</v>
      </c>
      <c r="AD2428">
        <f t="shared" si="335"/>
        <v>1.7798186978501815E-2</v>
      </c>
      <c r="AE2428">
        <f>Sheet2!$B$17+Sheet2!$B$18*'Portfolio allocation'!K2428</f>
        <v>1.1392651495919318E-2</v>
      </c>
      <c r="AF2428">
        <f t="shared" si="341"/>
        <v>6.4055354825824969E-3</v>
      </c>
      <c r="AH2428" s="2">
        <v>36270</v>
      </c>
      <c r="AI2428">
        <v>5.14</v>
      </c>
      <c r="AJ2428">
        <v>4.67</v>
      </c>
      <c r="AK2428">
        <v>1.0657000000000001</v>
      </c>
      <c r="AR2428" s="3"/>
    </row>
    <row r="2429" spans="1:44" hidden="1" outlineLevel="1" x14ac:dyDescent="0.2">
      <c r="A2429" s="2">
        <v>36271</v>
      </c>
      <c r="B2429">
        <v>23.31</v>
      </c>
      <c r="E2429" s="2">
        <v>36271</v>
      </c>
      <c r="F2429">
        <v>1336.12</v>
      </c>
      <c r="G2429">
        <f t="shared" si="336"/>
        <v>2.2929633968013174E-2</v>
      </c>
      <c r="H2429" s="2">
        <v>36271</v>
      </c>
      <c r="I2429">
        <v>1821.88</v>
      </c>
      <c r="J2429">
        <f t="shared" si="337"/>
        <v>2.2987860343414157E-2</v>
      </c>
      <c r="K2429">
        <f t="shared" si="333"/>
        <v>2.2801060343414156E-2</v>
      </c>
      <c r="L2429">
        <v>1.6817213023909316E-2</v>
      </c>
      <c r="N2429" s="2">
        <v>36271</v>
      </c>
      <c r="O2429">
        <v>41</v>
      </c>
      <c r="Q2429" s="2">
        <v>36271</v>
      </c>
      <c r="R2429">
        <v>42167.21</v>
      </c>
      <c r="S2429" s="8">
        <f t="shared" si="338"/>
        <v>-1.3533752618975714E-2</v>
      </c>
      <c r="T2429" s="9">
        <f t="shared" si="334"/>
        <v>-1.3720552618975715E-2</v>
      </c>
      <c r="U2429" s="3">
        <f>Sheet1!$B$17+Sheet1!$B$18*'Portfolio allocation'!K2429</f>
        <v>2.6645753166033754E-2</v>
      </c>
      <c r="V2429" s="13">
        <f t="shared" si="339"/>
        <v>-4.0366305785009465E-2</v>
      </c>
      <c r="W2429" s="13"/>
      <c r="X2429" s="2">
        <v>36271</v>
      </c>
      <c r="Y2429">
        <v>82.084400000000002</v>
      </c>
      <c r="AA2429" s="2">
        <v>36271</v>
      </c>
      <c r="AB2429">
        <v>1009.24</v>
      </c>
      <c r="AC2429">
        <f t="shared" si="340"/>
        <v>1.2520566635900288E-2</v>
      </c>
      <c r="AD2429">
        <f t="shared" si="335"/>
        <v>1.2333366635900287E-2</v>
      </c>
      <c r="AE2429">
        <f>Sheet2!$B$17+Sheet2!$B$18*'Portfolio allocation'!K2429</f>
        <v>2.032867157638852E-2</v>
      </c>
      <c r="AF2429">
        <f t="shared" si="341"/>
        <v>-7.9953049404882324E-3</v>
      </c>
      <c r="AH2429" s="2">
        <v>36271</v>
      </c>
      <c r="AI2429">
        <v>5.1680000000000001</v>
      </c>
      <c r="AJ2429">
        <v>4.68</v>
      </c>
      <c r="AK2429">
        <v>1.0608</v>
      </c>
      <c r="AR2429" s="3"/>
    </row>
    <row r="2430" spans="1:44" hidden="1" outlineLevel="1" x14ac:dyDescent="0.2">
      <c r="A2430" s="2">
        <v>36272</v>
      </c>
      <c r="B2430">
        <v>22.62</v>
      </c>
      <c r="E2430" s="2">
        <v>36272</v>
      </c>
      <c r="F2430">
        <v>1358.82</v>
      </c>
      <c r="G2430">
        <f t="shared" si="336"/>
        <v>1.6989491961799885E-2</v>
      </c>
      <c r="H2430" s="2">
        <v>36272</v>
      </c>
      <c r="I2430">
        <v>1852.86</v>
      </c>
      <c r="J2430">
        <f t="shared" si="337"/>
        <v>1.7004413023909315E-2</v>
      </c>
      <c r="K2430">
        <f t="shared" si="333"/>
        <v>1.6817213023909316E-2</v>
      </c>
      <c r="L2430">
        <v>-1.6356125729951594E-3</v>
      </c>
      <c r="N2430" s="2">
        <v>36272</v>
      </c>
      <c r="O2430">
        <v>42.468800000000002</v>
      </c>
      <c r="Q2430" s="2">
        <v>36272</v>
      </c>
      <c r="R2430">
        <v>43677.77</v>
      </c>
      <c r="S2430" s="8">
        <f t="shared" si="338"/>
        <v>3.5823095718213294E-2</v>
      </c>
      <c r="T2430" s="9">
        <f t="shared" si="334"/>
        <v>3.5635895718213295E-2</v>
      </c>
      <c r="U2430" s="3">
        <f>Sheet1!$B$17+Sheet1!$B$18*'Portfolio allocation'!K2430</f>
        <v>1.9780931870239656E-2</v>
      </c>
      <c r="V2430" s="13">
        <f t="shared" si="339"/>
        <v>1.5854963847973639E-2</v>
      </c>
      <c r="W2430" s="13"/>
      <c r="X2430" s="2">
        <v>36272</v>
      </c>
      <c r="Y2430">
        <v>92.889700000000005</v>
      </c>
      <c r="AA2430" s="2">
        <v>36272</v>
      </c>
      <c r="AB2430">
        <v>1142.0899999999999</v>
      </c>
      <c r="AC2430">
        <f t="shared" si="340"/>
        <v>0.13163370456977508</v>
      </c>
      <c r="AD2430">
        <f t="shared" si="335"/>
        <v>0.13144450456977508</v>
      </c>
      <c r="AE2430">
        <f>Sheet2!$B$17+Sheet2!$B$18*'Portfolio allocation'!K2430</f>
        <v>1.5007681878132629E-2</v>
      </c>
      <c r="AF2430">
        <f t="shared" si="341"/>
        <v>0.11643682269164245</v>
      </c>
      <c r="AH2430" s="2">
        <v>36272</v>
      </c>
      <c r="AI2430">
        <v>5.2430000000000003</v>
      </c>
      <c r="AJ2430">
        <v>4.7300000000000004</v>
      </c>
      <c r="AK2430">
        <v>1.0597000000000001</v>
      </c>
      <c r="AR2430" s="3"/>
    </row>
    <row r="2431" spans="1:44" hidden="1" outlineLevel="1" x14ac:dyDescent="0.2">
      <c r="A2431" s="2">
        <v>36273</v>
      </c>
      <c r="B2431">
        <v>22.76</v>
      </c>
      <c r="E2431" s="2">
        <v>36273</v>
      </c>
      <c r="F2431">
        <v>1356.85</v>
      </c>
      <c r="G2431">
        <f t="shared" si="336"/>
        <v>-1.4497873154648566E-3</v>
      </c>
      <c r="H2431" s="2">
        <v>36273</v>
      </c>
      <c r="I2431">
        <v>1850.18</v>
      </c>
      <c r="J2431">
        <f t="shared" si="337"/>
        <v>-1.4464125729951594E-3</v>
      </c>
      <c r="K2431">
        <f t="shared" si="333"/>
        <v>-1.6356125729951594E-3</v>
      </c>
      <c r="L2431">
        <v>2.1627225934773616E-3</v>
      </c>
      <c r="N2431" s="2">
        <v>36273</v>
      </c>
      <c r="O2431">
        <v>43</v>
      </c>
      <c r="Q2431" s="2">
        <v>36273</v>
      </c>
      <c r="R2431">
        <v>44224.15</v>
      </c>
      <c r="S2431" s="8">
        <f t="shared" si="338"/>
        <v>1.2509338274367066E-2</v>
      </c>
      <c r="T2431" s="9">
        <f t="shared" si="334"/>
        <v>1.2320138274367065E-2</v>
      </c>
      <c r="U2431" s="3">
        <f>Sheet1!$B$17+Sheet1!$B$18*'Portfolio allocation'!K2431</f>
        <v>-1.3886173113204388E-3</v>
      </c>
      <c r="V2431" s="13">
        <f t="shared" si="339"/>
        <v>1.3708755585687503E-2</v>
      </c>
      <c r="W2431" s="13"/>
      <c r="X2431" s="2">
        <v>36273</v>
      </c>
      <c r="Y2431">
        <v>95.397000000000006</v>
      </c>
      <c r="AA2431" s="2">
        <v>36273</v>
      </c>
      <c r="AB2431">
        <v>1172.92</v>
      </c>
      <c r="AC2431">
        <f t="shared" si="340"/>
        <v>2.6994369970843035E-2</v>
      </c>
      <c r="AD2431">
        <f t="shared" si="335"/>
        <v>2.6805969970843037E-2</v>
      </c>
      <c r="AE2431">
        <f>Sheet2!$B$17+Sheet2!$B$18*'Portfolio allocation'!K2431</f>
        <v>-1.4010414167936677E-3</v>
      </c>
      <c r="AF2431">
        <f t="shared" si="341"/>
        <v>2.8207011387636705E-2</v>
      </c>
      <c r="AH2431" s="2">
        <v>36273</v>
      </c>
      <c r="AI2431">
        <v>5.2240000000000002</v>
      </c>
      <c r="AJ2431">
        <v>4.71</v>
      </c>
      <c r="AK2431">
        <v>1.0645</v>
      </c>
      <c r="AR2431" s="3"/>
    </row>
    <row r="2432" spans="1:44" hidden="1" outlineLevel="1" x14ac:dyDescent="0.2">
      <c r="A2432" s="2">
        <v>36276</v>
      </c>
      <c r="B2432">
        <v>23.53</v>
      </c>
      <c r="E2432" s="2">
        <v>36276</v>
      </c>
      <c r="F2432">
        <v>1360.04</v>
      </c>
      <c r="G2432">
        <f t="shared" si="336"/>
        <v>2.3510336441021629E-3</v>
      </c>
      <c r="H2432" s="2">
        <v>36276</v>
      </c>
      <c r="I2432">
        <v>1854.53</v>
      </c>
      <c r="J2432">
        <f t="shared" si="337"/>
        <v>2.3511225934773616E-3</v>
      </c>
      <c r="K2432">
        <f t="shared" si="333"/>
        <v>2.1627225934773616E-3</v>
      </c>
      <c r="L2432">
        <v>1.8386678759577558E-3</v>
      </c>
      <c r="N2432" s="2">
        <v>36276</v>
      </c>
      <c r="O2432">
        <v>44</v>
      </c>
      <c r="Q2432" s="2">
        <v>36276</v>
      </c>
      <c r="R2432">
        <v>45252.61</v>
      </c>
      <c r="S2432" s="8">
        <f t="shared" si="338"/>
        <v>2.3255619384431325E-2</v>
      </c>
      <c r="T2432" s="9">
        <f t="shared" si="334"/>
        <v>2.3067219384431327E-2</v>
      </c>
      <c r="U2432" s="3">
        <f>Sheet1!$B$17+Sheet1!$B$18*'Portfolio allocation'!K2432</f>
        <v>2.9689290542712988E-3</v>
      </c>
      <c r="V2432" s="13">
        <f t="shared" si="339"/>
        <v>2.0098290330160029E-2</v>
      </c>
      <c r="W2432" s="13"/>
      <c r="X2432" s="2">
        <v>36276</v>
      </c>
      <c r="Y2432">
        <v>100.23260000000001</v>
      </c>
      <c r="AA2432" s="2">
        <v>36276</v>
      </c>
      <c r="AB2432">
        <v>1232.3699999999999</v>
      </c>
      <c r="AC2432">
        <f t="shared" si="340"/>
        <v>5.0685468744671169E-2</v>
      </c>
      <c r="AD2432">
        <f t="shared" si="335"/>
        <v>5.0496668744671167E-2</v>
      </c>
      <c r="AE2432">
        <f>Sheet2!$B$17+Sheet2!$B$18*'Portfolio allocation'!K2432</f>
        <v>1.9765351175280339E-3</v>
      </c>
      <c r="AF2432">
        <f t="shared" si="341"/>
        <v>4.8520133627143136E-2</v>
      </c>
      <c r="AH2432" s="2">
        <v>36276</v>
      </c>
      <c r="AI2432">
        <v>5.22</v>
      </c>
      <c r="AJ2432">
        <v>4.72</v>
      </c>
      <c r="AK2432">
        <v>1.0603</v>
      </c>
      <c r="AR2432" s="3"/>
    </row>
    <row r="2433" spans="1:44" hidden="1" outlineLevel="1" x14ac:dyDescent="0.2">
      <c r="A2433" s="2">
        <v>36277</v>
      </c>
      <c r="B2433">
        <v>23.36</v>
      </c>
      <c r="E2433" s="2">
        <v>36277</v>
      </c>
      <c r="F2433">
        <v>1362.8</v>
      </c>
      <c r="G2433">
        <f t="shared" si="336"/>
        <v>2.02935207788002E-3</v>
      </c>
      <c r="H2433" s="2">
        <v>36277</v>
      </c>
      <c r="I2433">
        <v>1858.29</v>
      </c>
      <c r="J2433">
        <f t="shared" si="337"/>
        <v>2.0274678759577558E-3</v>
      </c>
      <c r="K2433">
        <f t="shared" si="333"/>
        <v>1.8386678759577558E-3</v>
      </c>
      <c r="L2433">
        <v>-8.837335283513258E-3</v>
      </c>
      <c r="N2433" s="2">
        <v>36277</v>
      </c>
      <c r="O2433">
        <v>42</v>
      </c>
      <c r="Q2433" s="2">
        <v>36277</v>
      </c>
      <c r="R2433">
        <v>43195.68</v>
      </c>
      <c r="S2433" s="8">
        <f t="shared" si="338"/>
        <v>-4.545439478518476E-2</v>
      </c>
      <c r="T2433" s="9">
        <f t="shared" si="334"/>
        <v>-4.5643194785184762E-2</v>
      </c>
      <c r="U2433" s="3">
        <f>Sheet1!$B$17+Sheet1!$B$18*'Portfolio allocation'!K2433</f>
        <v>2.5971652696941193E-3</v>
      </c>
      <c r="V2433" s="13">
        <f t="shared" si="339"/>
        <v>-4.8240360054878882E-2</v>
      </c>
      <c r="W2433" s="13"/>
      <c r="X2433" s="2">
        <v>36277</v>
      </c>
      <c r="Y2433">
        <v>101.2474</v>
      </c>
      <c r="AA2433" s="2">
        <v>36277</v>
      </c>
      <c r="AB2433">
        <v>1244.8499999999999</v>
      </c>
      <c r="AC2433">
        <f t="shared" si="340"/>
        <v>1.0126828793300735E-2</v>
      </c>
      <c r="AD2433">
        <f t="shared" si="335"/>
        <v>9.9372287933007352E-3</v>
      </c>
      <c r="AE2433">
        <f>Sheet2!$B$17+Sheet2!$B$18*'Portfolio allocation'!K2433</f>
        <v>1.6883773953260358E-3</v>
      </c>
      <c r="AF2433">
        <f t="shared" si="341"/>
        <v>8.2488513979746998E-3</v>
      </c>
      <c r="AH2433" s="2">
        <v>36277</v>
      </c>
      <c r="AI2433">
        <v>5.2069999999999999</v>
      </c>
      <c r="AJ2433">
        <v>4.74</v>
      </c>
      <c r="AK2433">
        <v>1.0649</v>
      </c>
      <c r="AR2433" s="3"/>
    </row>
    <row r="2434" spans="1:44" hidden="1" outlineLevel="1" x14ac:dyDescent="0.2">
      <c r="A2434" s="2">
        <v>36278</v>
      </c>
      <c r="B2434">
        <v>24.4</v>
      </c>
      <c r="E2434" s="2">
        <v>36278</v>
      </c>
      <c r="F2434">
        <v>1350.91</v>
      </c>
      <c r="G2434">
        <f t="shared" si="336"/>
        <v>-8.7246844731434514E-3</v>
      </c>
      <c r="H2434" s="2">
        <v>36278</v>
      </c>
      <c r="I2434">
        <v>1842.22</v>
      </c>
      <c r="J2434">
        <f t="shared" si="337"/>
        <v>-8.6477352835132582E-3</v>
      </c>
      <c r="K2434">
        <f t="shared" si="333"/>
        <v>-8.837335283513258E-3</v>
      </c>
      <c r="L2434">
        <v>-5.9982096600841072E-3</v>
      </c>
      <c r="N2434" s="2">
        <v>36278</v>
      </c>
      <c r="O2434">
        <v>41.0625</v>
      </c>
      <c r="Q2434" s="2">
        <v>36278</v>
      </c>
      <c r="R2434">
        <v>42231.49</v>
      </c>
      <c r="S2434" s="8">
        <f t="shared" si="338"/>
        <v>-2.2321445107473803E-2</v>
      </c>
      <c r="T2434" s="9">
        <f t="shared" si="334"/>
        <v>-2.2511045107473805E-2</v>
      </c>
      <c r="U2434" s="3">
        <f>Sheet1!$B$17+Sheet1!$B$18*'Portfolio allocation'!K2434</f>
        <v>-9.6506161207519005E-3</v>
      </c>
      <c r="V2434" s="13">
        <f t="shared" si="339"/>
        <v>-1.2860428986721904E-2</v>
      </c>
      <c r="W2434" s="13"/>
      <c r="X2434" s="2">
        <v>36278</v>
      </c>
      <c r="Y2434">
        <v>97.904399999999995</v>
      </c>
      <c r="AA2434" s="2">
        <v>36278</v>
      </c>
      <c r="AB2434">
        <v>1203.75</v>
      </c>
      <c r="AC2434">
        <f t="shared" si="340"/>
        <v>-3.3016026027232082E-2</v>
      </c>
      <c r="AD2434">
        <f t="shared" si="335"/>
        <v>-3.3206026027232084E-2</v>
      </c>
      <c r="AE2434">
        <f>Sheet2!$B$17+Sheet2!$B$18*'Portfolio allocation'!K2434</f>
        <v>-7.804996983549888E-3</v>
      </c>
      <c r="AF2434">
        <f t="shared" si="341"/>
        <v>-2.5401029043682195E-2</v>
      </c>
      <c r="AH2434" s="2">
        <v>36278</v>
      </c>
      <c r="AI2434">
        <v>5.2629999999999999</v>
      </c>
      <c r="AJ2434">
        <v>4.75</v>
      </c>
      <c r="AK2434">
        <v>1.0632999999999999</v>
      </c>
      <c r="AR2434" s="3"/>
    </row>
    <row r="2435" spans="1:44" hidden="1" outlineLevel="1" x14ac:dyDescent="0.2">
      <c r="A2435" s="2">
        <v>36279</v>
      </c>
      <c r="B2435">
        <v>25.06</v>
      </c>
      <c r="E2435" s="2">
        <v>36279</v>
      </c>
      <c r="F2435">
        <v>1342.83</v>
      </c>
      <c r="G2435">
        <f t="shared" si="336"/>
        <v>-5.9811534447151704E-3</v>
      </c>
      <c r="H2435" s="2">
        <v>36279</v>
      </c>
      <c r="I2435">
        <v>1831.52</v>
      </c>
      <c r="J2435">
        <f t="shared" si="337"/>
        <v>-5.8082096600841071E-3</v>
      </c>
      <c r="K2435">
        <f t="shared" si="333"/>
        <v>-5.9982096600841072E-3</v>
      </c>
      <c r="L2435">
        <v>-5.871003616668204E-3</v>
      </c>
      <c r="N2435" s="2">
        <v>36279</v>
      </c>
      <c r="O2435">
        <v>41.031300000000002</v>
      </c>
      <c r="Q2435" s="2">
        <v>36279</v>
      </c>
      <c r="R2435">
        <v>42199.35</v>
      </c>
      <c r="S2435" s="8">
        <f t="shared" si="338"/>
        <v>-7.6104347727246058E-4</v>
      </c>
      <c r="T2435" s="9">
        <f t="shared" si="334"/>
        <v>-9.5104347727246064E-4</v>
      </c>
      <c r="U2435" s="3">
        <f>Sheet1!$B$17+Sheet1!$B$18*'Portfolio allocation'!K2435</f>
        <v>-6.3934992525421144E-3</v>
      </c>
      <c r="V2435" s="13">
        <f t="shared" si="339"/>
        <v>5.4424557752696537E-3</v>
      </c>
      <c r="W2435" s="13"/>
      <c r="X2435" s="2">
        <v>36279</v>
      </c>
      <c r="Y2435">
        <v>97.814800000000005</v>
      </c>
      <c r="AA2435" s="2">
        <v>36279</v>
      </c>
      <c r="AB2435">
        <v>1202.6500000000001</v>
      </c>
      <c r="AC2435">
        <f t="shared" si="340"/>
        <v>-9.1381100726883879E-4</v>
      </c>
      <c r="AD2435">
        <f t="shared" si="335"/>
        <v>-1.1010110072688388E-3</v>
      </c>
      <c r="AE2435">
        <f>Sheet2!$B$17+Sheet2!$B$18*'Portfolio allocation'!K2435</f>
        <v>-5.2803740465510634E-3</v>
      </c>
      <c r="AF2435">
        <f t="shared" si="341"/>
        <v>4.1793630392822243E-3</v>
      </c>
      <c r="AH2435" s="2">
        <v>36279</v>
      </c>
      <c r="AI2435">
        <v>5.2089999999999996</v>
      </c>
      <c r="AJ2435">
        <v>4.68</v>
      </c>
      <c r="AK2435">
        <v>1.0590999999999999</v>
      </c>
      <c r="AR2435" s="3"/>
    </row>
    <row r="2436" spans="1:44" hidden="1" outlineLevel="1" x14ac:dyDescent="0.2">
      <c r="A2436" s="2">
        <v>36280</v>
      </c>
      <c r="B2436">
        <v>25.07</v>
      </c>
      <c r="E2436" s="2">
        <v>36280</v>
      </c>
      <c r="F2436">
        <v>1335.18</v>
      </c>
      <c r="G2436">
        <f t="shared" si="336"/>
        <v>-5.6969236612228746E-3</v>
      </c>
      <c r="H2436" s="2">
        <v>36280</v>
      </c>
      <c r="I2436">
        <v>1821.11</v>
      </c>
      <c r="J2436">
        <f t="shared" si="337"/>
        <v>-5.6838036166682038E-3</v>
      </c>
      <c r="K2436">
        <f t="shared" ref="K2436:K2499" si="342">J2436-(AJ2435/25000)</f>
        <v>-5.871003616668204E-3</v>
      </c>
      <c r="L2436">
        <v>1.4371347018027504E-2</v>
      </c>
      <c r="N2436" s="2">
        <v>36280</v>
      </c>
      <c r="O2436">
        <v>40.656300000000002</v>
      </c>
      <c r="Q2436" s="2">
        <v>36280</v>
      </c>
      <c r="R2436">
        <v>41813.67</v>
      </c>
      <c r="S2436" s="8">
        <f t="shared" si="338"/>
        <v>-9.139477266829954E-3</v>
      </c>
      <c r="T2436" s="9">
        <f t="shared" ref="T2436:T2499" si="343">S2436-(AJ2435/100/250)</f>
        <v>-9.3266772668299542E-3</v>
      </c>
      <c r="U2436" s="3">
        <f>Sheet1!$B$17+Sheet1!$B$18*'Portfolio allocation'!K2436</f>
        <v>-6.2475652557055332E-3</v>
      </c>
      <c r="V2436" s="13">
        <f t="shared" si="339"/>
        <v>-3.079112011124421E-3</v>
      </c>
      <c r="W2436" s="13"/>
      <c r="X2436" s="2">
        <v>36280</v>
      </c>
      <c r="Y2436">
        <v>99.904200000000003</v>
      </c>
      <c r="AA2436" s="2">
        <v>36280</v>
      </c>
      <c r="AB2436">
        <v>1228.3399999999999</v>
      </c>
      <c r="AC2436">
        <f t="shared" si="340"/>
        <v>2.1361160769966192E-2</v>
      </c>
      <c r="AD2436">
        <f t="shared" ref="AD2436:AD2499" si="344">AC2436-AJ2436/25000</f>
        <v>2.1169960769966193E-2</v>
      </c>
      <c r="AE2436">
        <f>Sheet2!$B$17+Sheet2!$B$18*'Portfolio allocation'!K2436</f>
        <v>-5.1672591874259615E-3</v>
      </c>
      <c r="AF2436">
        <f t="shared" si="341"/>
        <v>2.6337219957392154E-2</v>
      </c>
      <c r="AH2436" s="2">
        <v>36280</v>
      </c>
      <c r="AI2436">
        <v>5.3449999999999998</v>
      </c>
      <c r="AJ2436">
        <v>4.78</v>
      </c>
      <c r="AK2436">
        <v>1.0580000000000001</v>
      </c>
      <c r="AR2436" s="3"/>
    </row>
    <row r="2437" spans="1:44" hidden="1" outlineLevel="1" x14ac:dyDescent="0.2">
      <c r="A2437" s="2">
        <v>36283</v>
      </c>
      <c r="B2437">
        <v>24.15</v>
      </c>
      <c r="E2437" s="2">
        <v>36283</v>
      </c>
      <c r="F2437">
        <v>1354.63</v>
      </c>
      <c r="G2437">
        <f t="shared" ref="G2437:G2500" si="345">(F2437/F2436)-1</f>
        <v>1.4567324255905678E-2</v>
      </c>
      <c r="H2437" s="2">
        <v>36283</v>
      </c>
      <c r="I2437">
        <v>1847.63</v>
      </c>
      <c r="J2437">
        <f t="shared" ref="J2437:J2500" si="346">(I2437/I2436)-1</f>
        <v>1.4562547018027505E-2</v>
      </c>
      <c r="K2437">
        <f t="shared" si="342"/>
        <v>1.4371347018027504E-2</v>
      </c>
      <c r="L2437">
        <v>-1.6888665971000735E-2</v>
      </c>
      <c r="N2437" s="2">
        <v>36283</v>
      </c>
      <c r="O2437">
        <v>39.9375</v>
      </c>
      <c r="Q2437" s="2">
        <v>36283</v>
      </c>
      <c r="R2437">
        <v>41074.46</v>
      </c>
      <c r="S2437" s="8">
        <f t="shared" ref="S2437:S2500" si="347">R2437/R2436-1</f>
        <v>-1.7678668244141216E-2</v>
      </c>
      <c r="T2437" s="9">
        <f t="shared" si="343"/>
        <v>-1.7869868244141215E-2</v>
      </c>
      <c r="U2437" s="3">
        <f>Sheet1!$B$17+Sheet1!$B$18*'Portfolio allocation'!K2437</f>
        <v>1.6974972401804268E-2</v>
      </c>
      <c r="V2437" s="13">
        <f t="shared" ref="V2437:V2500" si="348">T2437-U2437</f>
        <v>-3.484484064594548E-2</v>
      </c>
      <c r="W2437" s="13"/>
      <c r="X2437" s="2">
        <v>36283</v>
      </c>
      <c r="Y2437">
        <v>101.3668</v>
      </c>
      <c r="AA2437" s="2">
        <v>36283</v>
      </c>
      <c r="AB2437">
        <v>1246.32</v>
      </c>
      <c r="AC2437">
        <f t="shared" ref="AC2437:AC2500" si="349">AB2437/AB2436-1</f>
        <v>1.4637641044010552E-2</v>
      </c>
      <c r="AD2437">
        <f t="shared" si="344"/>
        <v>1.4446041044010552E-2</v>
      </c>
      <c r="AE2437">
        <f>Sheet2!$B$17+Sheet2!$B$18*'Portfolio allocation'!K2437</f>
        <v>1.2832755426017145E-2</v>
      </c>
      <c r="AF2437">
        <f t="shared" ref="AF2437:AF2500" si="350">AD2437-AE2437</f>
        <v>1.6132856179934072E-3</v>
      </c>
      <c r="AH2437" s="2">
        <v>36283</v>
      </c>
      <c r="AI2437">
        <v>5.3550000000000004</v>
      </c>
      <c r="AJ2437">
        <v>4.79</v>
      </c>
      <c r="AK2437">
        <v>1.0568</v>
      </c>
      <c r="AR2437" s="3"/>
    </row>
    <row r="2438" spans="1:44" hidden="1" outlineLevel="1" x14ac:dyDescent="0.2">
      <c r="A2438" s="2">
        <v>36284</v>
      </c>
      <c r="B2438">
        <v>25.62</v>
      </c>
      <c r="E2438" s="2">
        <v>36284</v>
      </c>
      <c r="F2438">
        <v>1332</v>
      </c>
      <c r="G2438">
        <f t="shared" si="345"/>
        <v>-1.6705668706584187E-2</v>
      </c>
      <c r="H2438" s="2">
        <v>36284</v>
      </c>
      <c r="I2438">
        <v>1816.78</v>
      </c>
      <c r="J2438">
        <f t="shared" si="346"/>
        <v>-1.6697065971000735E-2</v>
      </c>
      <c r="K2438">
        <f t="shared" si="342"/>
        <v>-1.6888665971000735E-2</v>
      </c>
      <c r="L2438">
        <v>1.1532039234249473E-2</v>
      </c>
      <c r="N2438" s="2">
        <v>36284</v>
      </c>
      <c r="O2438">
        <v>39.031300000000002</v>
      </c>
      <c r="Q2438" s="2">
        <v>36284</v>
      </c>
      <c r="R2438">
        <v>40142.410000000003</v>
      </c>
      <c r="S2438" s="8">
        <f t="shared" si="347"/>
        <v>-2.2691716458353772E-2</v>
      </c>
      <c r="T2438" s="9">
        <f t="shared" si="343"/>
        <v>-2.2883316458353772E-2</v>
      </c>
      <c r="U2438" s="3">
        <f>Sheet1!$B$17+Sheet1!$B$18*'Portfolio allocation'!K2438</f>
        <v>-1.8887306733292159E-2</v>
      </c>
      <c r="V2438" s="13">
        <f t="shared" si="348"/>
        <v>-3.9960097250616132E-3</v>
      </c>
      <c r="W2438" s="13"/>
      <c r="X2438" s="2">
        <v>36284</v>
      </c>
      <c r="Y2438">
        <v>101.2474</v>
      </c>
      <c r="AA2438" s="2">
        <v>36284</v>
      </c>
      <c r="AB2438">
        <v>1244.8499999999999</v>
      </c>
      <c r="AC2438">
        <f t="shared" si="349"/>
        <v>-1.1794723666473939E-3</v>
      </c>
      <c r="AD2438">
        <f t="shared" si="344"/>
        <v>-1.3714723666473938E-3</v>
      </c>
      <c r="AE2438">
        <f>Sheet2!$B$17+Sheet2!$B$18*'Portfolio allocation'!K2438</f>
        <v>-1.4964445638887146E-2</v>
      </c>
      <c r="AF2438">
        <f t="shared" si="350"/>
        <v>1.3592973272239753E-2</v>
      </c>
      <c r="AH2438" s="2">
        <v>36284</v>
      </c>
      <c r="AI2438">
        <v>5.4029999999999996</v>
      </c>
      <c r="AJ2438">
        <v>4.8</v>
      </c>
      <c r="AK2438">
        <v>1.0609</v>
      </c>
      <c r="AR2438" s="3"/>
    </row>
    <row r="2439" spans="1:44" hidden="1" outlineLevel="1" x14ac:dyDescent="0.2">
      <c r="A2439" s="2">
        <v>36285</v>
      </c>
      <c r="B2439">
        <v>25.19</v>
      </c>
      <c r="E2439" s="2">
        <v>36285</v>
      </c>
      <c r="F2439">
        <v>1347.31</v>
      </c>
      <c r="G2439">
        <f t="shared" si="345"/>
        <v>1.1493993993993978E-2</v>
      </c>
      <c r="H2439" s="2">
        <v>36285</v>
      </c>
      <c r="I2439">
        <v>1838.08</v>
      </c>
      <c r="J2439">
        <f t="shared" si="346"/>
        <v>1.1724039234249473E-2</v>
      </c>
      <c r="K2439">
        <f t="shared" si="342"/>
        <v>1.1532039234249473E-2</v>
      </c>
      <c r="L2439">
        <v>-1.1446310933147495E-2</v>
      </c>
      <c r="N2439" s="2">
        <v>36285</v>
      </c>
      <c r="O2439">
        <v>39.5625</v>
      </c>
      <c r="Q2439" s="2">
        <v>36285</v>
      </c>
      <c r="R2439">
        <v>40688.79</v>
      </c>
      <c r="S2439" s="8">
        <f t="shared" si="347"/>
        <v>1.3611041290246373E-2</v>
      </c>
      <c r="T2439" s="9">
        <f t="shared" si="343"/>
        <v>1.3419041290246373E-2</v>
      </c>
      <c r="U2439" s="3">
        <f>Sheet1!$B$17+Sheet1!$B$18*'Portfolio allocation'!K2439</f>
        <v>1.3717646554625691E-2</v>
      </c>
      <c r="V2439" s="13">
        <f t="shared" si="348"/>
        <v>-2.9860526437931745E-4</v>
      </c>
      <c r="W2439" s="13"/>
      <c r="X2439" s="2">
        <v>36285</v>
      </c>
      <c r="Y2439">
        <v>101.30710000000001</v>
      </c>
      <c r="AA2439" s="2">
        <v>36285</v>
      </c>
      <c r="AB2439">
        <v>1245.58</v>
      </c>
      <c r="AC2439">
        <f t="shared" si="349"/>
        <v>5.8641603406028864E-4</v>
      </c>
      <c r="AD2439">
        <f t="shared" si="344"/>
        <v>3.9641603406028863E-4</v>
      </c>
      <c r="AE2439">
        <f>Sheet2!$B$17+Sheet2!$B$18*'Portfolio allocation'!K2439</f>
        <v>1.0307970507388766E-2</v>
      </c>
      <c r="AF2439">
        <f t="shared" si="350"/>
        <v>-9.9115544733284766E-3</v>
      </c>
      <c r="AH2439" s="2">
        <v>36285</v>
      </c>
      <c r="AI2439">
        <v>5.3940000000000001</v>
      </c>
      <c r="AJ2439">
        <v>4.75</v>
      </c>
      <c r="AK2439">
        <v>1.0679000000000001</v>
      </c>
      <c r="AR2439" s="3"/>
    </row>
    <row r="2440" spans="1:44" hidden="1" outlineLevel="1" x14ac:dyDescent="0.2">
      <c r="A2440" s="2">
        <v>36286</v>
      </c>
      <c r="B2440">
        <v>27.44</v>
      </c>
      <c r="E2440" s="2">
        <v>36286</v>
      </c>
      <c r="F2440">
        <v>1332.05</v>
      </c>
      <c r="G2440">
        <f t="shared" si="345"/>
        <v>-1.1326272350090205E-2</v>
      </c>
      <c r="H2440" s="2">
        <v>36286</v>
      </c>
      <c r="I2440">
        <v>1817.39</v>
      </c>
      <c r="J2440">
        <f t="shared" si="346"/>
        <v>-1.1256310933147495E-2</v>
      </c>
      <c r="K2440">
        <f t="shared" si="342"/>
        <v>-1.1446310933147495E-2</v>
      </c>
      <c r="L2440">
        <v>9.5311342507661961E-3</v>
      </c>
      <c r="N2440" s="2">
        <v>36286</v>
      </c>
      <c r="O2440">
        <v>38.968800000000002</v>
      </c>
      <c r="Q2440" s="2">
        <v>36286</v>
      </c>
      <c r="R2440">
        <v>40078.129999999997</v>
      </c>
      <c r="S2440" s="8">
        <f t="shared" si="347"/>
        <v>-1.5008064874871052E-2</v>
      </c>
      <c r="T2440" s="9">
        <f t="shared" si="343"/>
        <v>-1.5198064874871051E-2</v>
      </c>
      <c r="U2440" s="3">
        <f>Sheet1!$B$17+Sheet1!$B$18*'Portfolio allocation'!K2440</f>
        <v>-1.2643699106248161E-2</v>
      </c>
      <c r="V2440" s="13">
        <f t="shared" si="348"/>
        <v>-2.5543657686228904E-3</v>
      </c>
      <c r="W2440" s="13"/>
      <c r="X2440" s="2">
        <v>36286</v>
      </c>
      <c r="Y2440">
        <v>99.934100000000001</v>
      </c>
      <c r="AA2440" s="2">
        <v>36286</v>
      </c>
      <c r="AB2440">
        <v>1230.1099999999999</v>
      </c>
      <c r="AC2440">
        <f t="shared" si="349"/>
        <v>-1.2419916825896382E-2</v>
      </c>
      <c r="AD2440">
        <f t="shared" si="344"/>
        <v>-1.2611516825896382E-2</v>
      </c>
      <c r="AE2440">
        <f>Sheet2!$B$17+Sheet2!$B$18*'Portfolio allocation'!K2440</f>
        <v>-1.0124964692193395E-2</v>
      </c>
      <c r="AF2440">
        <f t="shared" si="350"/>
        <v>-2.4865521337029874E-3</v>
      </c>
      <c r="AH2440" s="2">
        <v>36286</v>
      </c>
      <c r="AI2440">
        <v>5.5039999999999996</v>
      </c>
      <c r="AJ2440">
        <v>4.79</v>
      </c>
      <c r="AK2440">
        <v>1.0779000000000001</v>
      </c>
      <c r="AR2440" s="3"/>
    </row>
    <row r="2441" spans="1:44" hidden="1" outlineLevel="1" x14ac:dyDescent="0.2">
      <c r="A2441" s="2">
        <v>36287</v>
      </c>
      <c r="B2441">
        <v>25.36</v>
      </c>
      <c r="E2441" s="2">
        <v>36287</v>
      </c>
      <c r="F2441">
        <v>1345</v>
      </c>
      <c r="G2441">
        <f t="shared" si="345"/>
        <v>9.7218572876394127E-3</v>
      </c>
      <c r="H2441" s="2">
        <v>36287</v>
      </c>
      <c r="I2441">
        <v>1835.06</v>
      </c>
      <c r="J2441">
        <f t="shared" si="346"/>
        <v>9.7227342507661962E-3</v>
      </c>
      <c r="K2441">
        <f t="shared" si="342"/>
        <v>9.5311342507661961E-3</v>
      </c>
      <c r="L2441">
        <v>-3.4063537279434538E-3</v>
      </c>
      <c r="N2441" s="2">
        <v>36287</v>
      </c>
      <c r="O2441">
        <v>39.531300000000002</v>
      </c>
      <c r="Q2441" s="2">
        <v>36287</v>
      </c>
      <c r="R2441">
        <v>40656.639999999999</v>
      </c>
      <c r="S2441" s="8">
        <f t="shared" si="347"/>
        <v>1.4434555704071039E-2</v>
      </c>
      <c r="T2441" s="9">
        <f t="shared" si="343"/>
        <v>1.4242955704071039E-2</v>
      </c>
      <c r="U2441" s="3">
        <f>Sheet1!$B$17+Sheet1!$B$18*'Portfolio allocation'!K2441</f>
        <v>1.1422157647897842E-2</v>
      </c>
      <c r="V2441" s="13">
        <f t="shared" si="348"/>
        <v>2.8207980561731974E-3</v>
      </c>
      <c r="W2441" s="13"/>
      <c r="X2441" s="2">
        <v>36287</v>
      </c>
      <c r="Y2441">
        <v>103.7547</v>
      </c>
      <c r="AA2441" s="2">
        <v>36287</v>
      </c>
      <c r="AB2441">
        <v>1277.1400000000001</v>
      </c>
      <c r="AC2441">
        <f t="shared" si="349"/>
        <v>3.8232353204185054E-2</v>
      </c>
      <c r="AD2441">
        <f t="shared" si="344"/>
        <v>3.8041153204185052E-2</v>
      </c>
      <c r="AE2441">
        <f>Sheet2!$B$17+Sheet2!$B$18*'Portfolio allocation'!K2441</f>
        <v>8.5287147483724401E-3</v>
      </c>
      <c r="AF2441">
        <f t="shared" si="350"/>
        <v>2.9512438455812612E-2</v>
      </c>
      <c r="AH2441" s="2">
        <v>36287</v>
      </c>
      <c r="AI2441">
        <v>5.5309999999999997</v>
      </c>
      <c r="AJ2441">
        <v>4.78</v>
      </c>
      <c r="AK2441">
        <v>1.0788</v>
      </c>
      <c r="AR2441" s="3"/>
    </row>
    <row r="2442" spans="1:44" hidden="1" outlineLevel="1" x14ac:dyDescent="0.2">
      <c r="A2442" s="2">
        <v>36290</v>
      </c>
      <c r="B2442">
        <v>26.62</v>
      </c>
      <c r="E2442" s="2">
        <v>36290</v>
      </c>
      <c r="F2442">
        <v>1340.3</v>
      </c>
      <c r="G2442">
        <f t="shared" si="345"/>
        <v>-3.4944237918216325E-3</v>
      </c>
      <c r="H2442" s="2">
        <v>36290</v>
      </c>
      <c r="I2442">
        <v>1829.16</v>
      </c>
      <c r="J2442">
        <f t="shared" si="346"/>
        <v>-3.2151537279434539E-3</v>
      </c>
      <c r="K2442">
        <f t="shared" si="342"/>
        <v>-3.4063537279434538E-3</v>
      </c>
      <c r="L2442">
        <v>1.1289879656235671E-2</v>
      </c>
      <c r="N2442" s="2">
        <v>36290</v>
      </c>
      <c r="O2442">
        <v>39.843800000000002</v>
      </c>
      <c r="Q2442" s="2">
        <v>36290</v>
      </c>
      <c r="R2442">
        <v>40978.04</v>
      </c>
      <c r="S2442" s="8">
        <f t="shared" si="347"/>
        <v>7.9052277807512006E-3</v>
      </c>
      <c r="T2442" s="9">
        <f t="shared" si="343"/>
        <v>7.7140277807512007E-3</v>
      </c>
      <c r="U2442" s="3">
        <f>Sheet1!$B$17+Sheet1!$B$18*'Portfolio allocation'!K2442</f>
        <v>-3.4200564408258306E-3</v>
      </c>
      <c r="V2442" s="13">
        <f t="shared" si="348"/>
        <v>1.1134084221577032E-2</v>
      </c>
      <c r="W2442" s="13"/>
      <c r="X2442" s="2">
        <v>36290</v>
      </c>
      <c r="Y2442">
        <v>104.4114</v>
      </c>
      <c r="AA2442" s="2">
        <v>36290</v>
      </c>
      <c r="AB2442">
        <v>1285.22</v>
      </c>
      <c r="AC2442">
        <f t="shared" si="349"/>
        <v>6.3266360774856256E-3</v>
      </c>
      <c r="AD2442">
        <f t="shared" si="344"/>
        <v>6.135836077485626E-3</v>
      </c>
      <c r="AE2442">
        <f>Sheet2!$B$17+Sheet2!$B$18*'Portfolio allocation'!K2442</f>
        <v>-2.9756296274663437E-3</v>
      </c>
      <c r="AF2442">
        <f t="shared" si="350"/>
        <v>9.1114657049519692E-3</v>
      </c>
      <c r="AH2442" s="2">
        <v>36290</v>
      </c>
      <c r="AI2442">
        <v>5.5289999999999999</v>
      </c>
      <c r="AJ2442">
        <v>4.7699999999999996</v>
      </c>
      <c r="AK2442">
        <v>1.0803</v>
      </c>
      <c r="AR2442" s="3"/>
    </row>
    <row r="2443" spans="1:44" hidden="1" outlineLevel="1" x14ac:dyDescent="0.2">
      <c r="A2443" s="2">
        <v>36291</v>
      </c>
      <c r="B2443">
        <v>25.62</v>
      </c>
      <c r="E2443" s="2">
        <v>36291</v>
      </c>
      <c r="F2443">
        <v>1355.61</v>
      </c>
      <c r="G2443">
        <f t="shared" si="345"/>
        <v>1.1422815787510254E-2</v>
      </c>
      <c r="H2443" s="2">
        <v>36291</v>
      </c>
      <c r="I2443">
        <v>1850.16</v>
      </c>
      <c r="J2443">
        <f t="shared" si="346"/>
        <v>1.1480679656235671E-2</v>
      </c>
      <c r="K2443">
        <f t="shared" si="342"/>
        <v>1.1289879656235671E-2</v>
      </c>
      <c r="L2443">
        <v>6.1912317204999264E-3</v>
      </c>
      <c r="N2443" s="2">
        <v>36291</v>
      </c>
      <c r="O2443">
        <v>39.9375</v>
      </c>
      <c r="Q2443" s="2">
        <v>36291</v>
      </c>
      <c r="R2443">
        <v>41074.46</v>
      </c>
      <c r="S2443" s="8">
        <f t="shared" si="347"/>
        <v>2.3529675894697899E-3</v>
      </c>
      <c r="T2443" s="9">
        <f t="shared" si="343"/>
        <v>2.1621675894697898E-3</v>
      </c>
      <c r="U2443" s="3">
        <f>Sheet1!$B$17+Sheet1!$B$18*'Portfolio allocation'!K2443</f>
        <v>1.3439834949588413E-2</v>
      </c>
      <c r="V2443" s="13">
        <f t="shared" si="348"/>
        <v>-1.1277667360118622E-2</v>
      </c>
      <c r="W2443" s="13"/>
      <c r="X2443" s="2">
        <v>36291</v>
      </c>
      <c r="Y2443">
        <v>105.5457</v>
      </c>
      <c r="AA2443" s="2">
        <v>36291</v>
      </c>
      <c r="AB2443">
        <v>1299.19</v>
      </c>
      <c r="AC2443">
        <f t="shared" si="349"/>
        <v>1.0869734364544525E-2</v>
      </c>
      <c r="AD2443">
        <f t="shared" si="344"/>
        <v>1.0677734364544526E-2</v>
      </c>
      <c r="AE2443">
        <f>Sheet2!$B$17+Sheet2!$B$18*'Portfolio allocation'!K2443</f>
        <v>1.0092636032569302E-2</v>
      </c>
      <c r="AF2443">
        <f t="shared" si="350"/>
        <v>5.8509833197522426E-4</v>
      </c>
      <c r="AH2443" s="2">
        <v>36291</v>
      </c>
      <c r="AI2443">
        <v>5.5780000000000003</v>
      </c>
      <c r="AJ2443">
        <v>4.8</v>
      </c>
      <c r="AK2443">
        <v>1.0726</v>
      </c>
      <c r="AR2443" s="3"/>
    </row>
    <row r="2444" spans="1:44" hidden="1" outlineLevel="1" x14ac:dyDescent="0.2">
      <c r="A2444" s="2">
        <v>36292</v>
      </c>
      <c r="B2444">
        <v>26.13</v>
      </c>
      <c r="E2444" s="2">
        <v>36292</v>
      </c>
      <c r="F2444">
        <v>1364</v>
      </c>
      <c r="G2444">
        <f t="shared" si="345"/>
        <v>6.1890956838619449E-3</v>
      </c>
      <c r="H2444" s="2">
        <v>36292</v>
      </c>
      <c r="I2444">
        <v>1861.97</v>
      </c>
      <c r="J2444">
        <f t="shared" si="346"/>
        <v>6.3832317204999267E-3</v>
      </c>
      <c r="K2444">
        <f t="shared" si="342"/>
        <v>6.1912317204999264E-3</v>
      </c>
      <c r="L2444">
        <v>2.4400213472825644E-3</v>
      </c>
      <c r="N2444" s="2">
        <v>36292</v>
      </c>
      <c r="O2444">
        <v>40.25</v>
      </c>
      <c r="Q2444" s="2">
        <v>36292</v>
      </c>
      <c r="R2444">
        <v>41395.86</v>
      </c>
      <c r="S2444" s="8">
        <f t="shared" si="347"/>
        <v>7.8248137650500649E-3</v>
      </c>
      <c r="T2444" s="9">
        <f t="shared" si="343"/>
        <v>7.6328137650500645E-3</v>
      </c>
      <c r="U2444" s="3">
        <f>Sheet1!$B$17+Sheet1!$B$18*'Portfolio allocation'!K2444</f>
        <v>7.5905368207899518E-3</v>
      </c>
      <c r="V2444" s="13">
        <f t="shared" si="348"/>
        <v>4.2276944260112755E-5</v>
      </c>
      <c r="W2444" s="13"/>
      <c r="X2444" s="2">
        <v>36292</v>
      </c>
      <c r="Y2444">
        <v>107.6948</v>
      </c>
      <c r="AA2444" s="2">
        <v>36292</v>
      </c>
      <c r="AB2444">
        <v>1325.64</v>
      </c>
      <c r="AC2444">
        <f t="shared" si="349"/>
        <v>2.0358838968896009E-2</v>
      </c>
      <c r="AD2444">
        <f t="shared" si="344"/>
        <v>2.0167238968896009E-2</v>
      </c>
      <c r="AE2444">
        <f>Sheet2!$B$17+Sheet2!$B$18*'Portfolio allocation'!K2444</f>
        <v>5.5587882098396685E-3</v>
      </c>
      <c r="AF2444">
        <f t="shared" si="350"/>
        <v>1.4608450759056341E-2</v>
      </c>
      <c r="AH2444" s="2">
        <v>36292</v>
      </c>
      <c r="AI2444">
        <v>5.5670000000000002</v>
      </c>
      <c r="AJ2444">
        <v>4.79</v>
      </c>
      <c r="AK2444">
        <v>1.0673999999999999</v>
      </c>
      <c r="AR2444" s="3"/>
    </row>
    <row r="2445" spans="1:44" hidden="1" outlineLevel="1" x14ac:dyDescent="0.2">
      <c r="A2445" s="2">
        <v>36293</v>
      </c>
      <c r="B2445">
        <v>25.02</v>
      </c>
      <c r="E2445" s="2">
        <v>36293</v>
      </c>
      <c r="F2445">
        <v>1367.56</v>
      </c>
      <c r="G2445">
        <f t="shared" si="345"/>
        <v>2.6099706744868723E-3</v>
      </c>
      <c r="H2445" s="2">
        <v>36293</v>
      </c>
      <c r="I2445">
        <v>1866.87</v>
      </c>
      <c r="J2445">
        <f t="shared" si="346"/>
        <v>2.6316213472825645E-3</v>
      </c>
      <c r="K2445">
        <f t="shared" si="342"/>
        <v>2.4400213472825644E-3</v>
      </c>
      <c r="L2445">
        <v>-2.1916204824117356E-2</v>
      </c>
      <c r="N2445" s="2">
        <v>36293</v>
      </c>
      <c r="O2445">
        <v>39.5625</v>
      </c>
      <c r="Q2445" s="2">
        <v>36293</v>
      </c>
      <c r="R2445">
        <v>40688.79</v>
      </c>
      <c r="S2445" s="8">
        <f t="shared" si="347"/>
        <v>-1.7080693576604022E-2</v>
      </c>
      <c r="T2445" s="9">
        <f t="shared" si="343"/>
        <v>-1.7272293576604023E-2</v>
      </c>
      <c r="U2445" s="3">
        <f>Sheet1!$B$17+Sheet1!$B$18*'Portfolio allocation'!K2445</f>
        <v>3.2870532123216154E-3</v>
      </c>
      <c r="V2445" s="13">
        <f t="shared" si="348"/>
        <v>-2.0559346788925639E-2</v>
      </c>
      <c r="W2445" s="13"/>
      <c r="X2445" s="2">
        <v>36293</v>
      </c>
      <c r="Y2445">
        <v>117.48520000000001</v>
      </c>
      <c r="AA2445" s="2">
        <v>36293</v>
      </c>
      <c r="AB2445">
        <v>1446.15</v>
      </c>
      <c r="AC2445">
        <f t="shared" si="349"/>
        <v>9.0907033583778496E-2</v>
      </c>
      <c r="AD2445">
        <f t="shared" si="344"/>
        <v>9.07170335837785E-2</v>
      </c>
      <c r="AE2445">
        <f>Sheet2!$B$17+Sheet2!$B$18*'Portfolio allocation'!K2445</f>
        <v>2.2231162439426662E-3</v>
      </c>
      <c r="AF2445">
        <f t="shared" si="350"/>
        <v>8.8493917339835831E-2</v>
      </c>
      <c r="AH2445" s="2">
        <v>36293</v>
      </c>
      <c r="AI2445">
        <v>5.41</v>
      </c>
      <c r="AJ2445">
        <v>4.75</v>
      </c>
      <c r="AK2445">
        <v>1.0628</v>
      </c>
      <c r="AR2445" s="3"/>
    </row>
    <row r="2446" spans="1:44" hidden="1" outlineLevel="1" x14ac:dyDescent="0.2">
      <c r="A2446" s="2">
        <v>36294</v>
      </c>
      <c r="B2446">
        <v>26.86</v>
      </c>
      <c r="E2446" s="2">
        <v>36294</v>
      </c>
      <c r="F2446">
        <v>1337.8</v>
      </c>
      <c r="G2446">
        <f t="shared" si="345"/>
        <v>-2.1761385240866904E-2</v>
      </c>
      <c r="H2446" s="2">
        <v>36294</v>
      </c>
      <c r="I2446">
        <v>1826.31</v>
      </c>
      <c r="J2446">
        <f t="shared" si="346"/>
        <v>-2.1726204824117357E-2</v>
      </c>
      <c r="K2446">
        <f t="shared" si="342"/>
        <v>-2.1916204824117356E-2</v>
      </c>
      <c r="L2446">
        <v>1.0978231165575227E-3</v>
      </c>
      <c r="N2446" s="2">
        <v>36294</v>
      </c>
      <c r="O2446">
        <v>38.4375</v>
      </c>
      <c r="Q2446" s="2">
        <v>36294</v>
      </c>
      <c r="R2446">
        <v>39531.760000000002</v>
      </c>
      <c r="S2446" s="8">
        <f t="shared" si="347"/>
        <v>-2.8436087679186262E-2</v>
      </c>
      <c r="T2446" s="9">
        <f t="shared" si="343"/>
        <v>-2.8626087679186261E-2</v>
      </c>
      <c r="U2446" s="3">
        <f>Sheet1!$B$17+Sheet1!$B$18*'Portfolio allocation'!K2446</f>
        <v>-2.4655026720366156E-2</v>
      </c>
      <c r="V2446" s="13">
        <f t="shared" si="348"/>
        <v>-3.9710609588201051E-3</v>
      </c>
      <c r="W2446" s="13"/>
      <c r="X2446" s="2">
        <v>36294</v>
      </c>
      <c r="Y2446">
        <v>114.2616</v>
      </c>
      <c r="AA2446" s="2">
        <v>36294</v>
      </c>
      <c r="AB2446">
        <v>1406.47</v>
      </c>
      <c r="AC2446">
        <f t="shared" si="349"/>
        <v>-2.7438370846731064E-2</v>
      </c>
      <c r="AD2446">
        <f t="shared" si="344"/>
        <v>-2.7632770846731065E-2</v>
      </c>
      <c r="AE2446">
        <f>Sheet2!$B$17+Sheet2!$B$18*'Portfolio allocation'!K2446</f>
        <v>-1.9435061451195081E-2</v>
      </c>
      <c r="AF2446">
        <f t="shared" si="350"/>
        <v>-8.1977093955359834E-3</v>
      </c>
      <c r="AH2446" s="2">
        <v>36294</v>
      </c>
      <c r="AI2446">
        <v>5.6150000000000002</v>
      </c>
      <c r="AJ2446">
        <v>4.8600000000000003</v>
      </c>
      <c r="AK2446">
        <v>1.07</v>
      </c>
      <c r="AR2446" s="3"/>
    </row>
    <row r="2447" spans="1:44" hidden="1" outlineLevel="1" x14ac:dyDescent="0.2">
      <c r="A2447" s="2">
        <v>36297</v>
      </c>
      <c r="B2447">
        <v>27.28</v>
      </c>
      <c r="E2447" s="2">
        <v>36297</v>
      </c>
      <c r="F2447">
        <v>1339.49</v>
      </c>
      <c r="G2447">
        <f t="shared" si="345"/>
        <v>1.2632680520257011E-3</v>
      </c>
      <c r="H2447" s="2">
        <v>36297</v>
      </c>
      <c r="I2447">
        <v>1828.67</v>
      </c>
      <c r="J2447">
        <f t="shared" si="346"/>
        <v>1.2922231165575226E-3</v>
      </c>
      <c r="K2447">
        <f t="shared" si="342"/>
        <v>1.0978231165575227E-3</v>
      </c>
      <c r="L2447">
        <v>-4.7402862845676002E-3</v>
      </c>
      <c r="N2447" s="2">
        <v>36297</v>
      </c>
      <c r="O2447">
        <v>39.5625</v>
      </c>
      <c r="Q2447" s="2">
        <v>36297</v>
      </c>
      <c r="R2447">
        <v>40688.79</v>
      </c>
      <c r="S2447" s="8">
        <f t="shared" si="347"/>
        <v>2.9268365486383674E-2</v>
      </c>
      <c r="T2447" s="9">
        <f t="shared" si="343"/>
        <v>2.9073965486383673E-2</v>
      </c>
      <c r="U2447" s="3">
        <f>Sheet1!$B$17+Sheet1!$B$18*'Portfolio allocation'!K2447</f>
        <v>1.7472493862071359E-3</v>
      </c>
      <c r="V2447" s="13">
        <f t="shared" si="348"/>
        <v>2.7326716100176538E-2</v>
      </c>
      <c r="W2447" s="13"/>
      <c r="X2447" s="2">
        <v>36297</v>
      </c>
      <c r="Y2447">
        <v>113.4258</v>
      </c>
      <c r="AA2447" s="2">
        <v>36297</v>
      </c>
      <c r="AB2447">
        <v>1396.18</v>
      </c>
      <c r="AC2447">
        <f t="shared" si="349"/>
        <v>-7.3161887562478434E-3</v>
      </c>
      <c r="AD2447">
        <f t="shared" si="344"/>
        <v>-7.5121887562478434E-3</v>
      </c>
      <c r="AE2447">
        <f>Sheet2!$B$17+Sheet2!$B$18*'Portfolio allocation'!K2447</f>
        <v>1.029599334608119E-3</v>
      </c>
      <c r="AF2447">
        <f t="shared" si="350"/>
        <v>-8.5417880908559632E-3</v>
      </c>
      <c r="AH2447" s="2">
        <v>36297</v>
      </c>
      <c r="AI2447">
        <v>5.641</v>
      </c>
      <c r="AJ2447">
        <v>4.9000000000000004</v>
      </c>
      <c r="AK2447">
        <v>1.0674999999999999</v>
      </c>
      <c r="AR2447" s="3"/>
    </row>
    <row r="2448" spans="1:44" hidden="1" outlineLevel="1" x14ac:dyDescent="0.2">
      <c r="A2448" s="2">
        <v>36298</v>
      </c>
      <c r="B2448">
        <v>27.26</v>
      </c>
      <c r="E2448" s="2">
        <v>36298</v>
      </c>
      <c r="F2448">
        <v>1333.32</v>
      </c>
      <c r="G2448">
        <f t="shared" si="345"/>
        <v>-4.6062307296060867E-3</v>
      </c>
      <c r="H2448" s="2">
        <v>36298</v>
      </c>
      <c r="I2448">
        <v>1820.36</v>
      </c>
      <c r="J2448">
        <f t="shared" si="346"/>
        <v>-4.5442862845676002E-3</v>
      </c>
      <c r="K2448">
        <f t="shared" si="342"/>
        <v>-4.7402862845676002E-3</v>
      </c>
      <c r="L2448">
        <v>8.0268480696125098E-3</v>
      </c>
      <c r="N2448" s="2">
        <v>36298</v>
      </c>
      <c r="O2448">
        <v>39.343800000000002</v>
      </c>
      <c r="Q2448" s="2">
        <v>36298</v>
      </c>
      <c r="R2448">
        <v>40463.81</v>
      </c>
      <c r="S2448" s="8">
        <f t="shared" si="347"/>
        <v>-5.5292870591630017E-3</v>
      </c>
      <c r="T2448" s="9">
        <f t="shared" si="343"/>
        <v>-5.7252870591630017E-3</v>
      </c>
      <c r="U2448" s="3">
        <f>Sheet1!$B$17+Sheet1!$B$18*'Portfolio allocation'!K2448</f>
        <v>-4.9503776761317241E-3</v>
      </c>
      <c r="V2448" s="13">
        <f t="shared" si="348"/>
        <v>-7.7490938303127754E-4</v>
      </c>
      <c r="W2448" s="13"/>
      <c r="X2448" s="2">
        <v>36298</v>
      </c>
      <c r="Y2448">
        <v>113.9034</v>
      </c>
      <c r="AA2448" s="2">
        <v>36298</v>
      </c>
      <c r="AB2448">
        <v>1402.06</v>
      </c>
      <c r="AC2448">
        <f t="shared" si="349"/>
        <v>4.2114913549828881E-3</v>
      </c>
      <c r="AD2448">
        <f t="shared" si="344"/>
        <v>4.0146913549828885E-3</v>
      </c>
      <c r="AE2448">
        <f>Sheet2!$B$17+Sheet2!$B$18*'Portfolio allocation'!K2448</f>
        <v>-4.1617964885139564E-3</v>
      </c>
      <c r="AF2448">
        <f t="shared" si="350"/>
        <v>8.1764878434968449E-3</v>
      </c>
      <c r="AH2448" s="2">
        <v>36298</v>
      </c>
      <c r="AI2448">
        <v>5.6529999999999996</v>
      </c>
      <c r="AJ2448">
        <v>4.92</v>
      </c>
      <c r="AK2448">
        <v>1.0665</v>
      </c>
      <c r="AR2448" s="3"/>
    </row>
    <row r="2449" spans="1:44" hidden="1" outlineLevel="1" x14ac:dyDescent="0.2">
      <c r="A2449" s="2">
        <v>36299</v>
      </c>
      <c r="B2449">
        <v>25.08</v>
      </c>
      <c r="E2449" s="2">
        <v>36299</v>
      </c>
      <c r="F2449">
        <v>1344.23</v>
      </c>
      <c r="G2449">
        <f t="shared" si="345"/>
        <v>8.1825818258183247E-3</v>
      </c>
      <c r="H2449" s="2">
        <v>36299</v>
      </c>
      <c r="I2449">
        <v>1835.33</v>
      </c>
      <c r="J2449">
        <f t="shared" si="346"/>
        <v>8.2236480696125103E-3</v>
      </c>
      <c r="K2449">
        <f t="shared" si="342"/>
        <v>8.0268480696125098E-3</v>
      </c>
      <c r="L2449">
        <v>-4.1625891147641075E-3</v>
      </c>
      <c r="N2449" s="2">
        <v>36299</v>
      </c>
      <c r="O2449">
        <v>39.656300000000002</v>
      </c>
      <c r="Q2449" s="2">
        <v>36299</v>
      </c>
      <c r="R2449">
        <v>40785.199999999997</v>
      </c>
      <c r="S2449" s="8">
        <f t="shared" si="347"/>
        <v>7.9426529533428436E-3</v>
      </c>
      <c r="T2449" s="9">
        <f t="shared" si="343"/>
        <v>7.7458529533428432E-3</v>
      </c>
      <c r="U2449" s="3">
        <f>Sheet1!$B$17+Sheet1!$B$18*'Portfolio allocation'!K2449</f>
        <v>9.6964024171966815E-3</v>
      </c>
      <c r="V2449" s="13">
        <f t="shared" si="348"/>
        <v>-1.9505494638538384E-3</v>
      </c>
      <c r="W2449" s="13"/>
      <c r="X2449" s="2">
        <v>36299</v>
      </c>
      <c r="Y2449">
        <v>112.6497</v>
      </c>
      <c r="AA2449" s="2">
        <v>36299</v>
      </c>
      <c r="AB2449">
        <v>1386.63</v>
      </c>
      <c r="AC2449">
        <f t="shared" si="349"/>
        <v>-1.1005235153987547E-2</v>
      </c>
      <c r="AD2449">
        <f t="shared" si="344"/>
        <v>-1.1201235153987547E-2</v>
      </c>
      <c r="AE2449">
        <f>Sheet2!$B$17+Sheet2!$B$18*'Portfolio allocation'!K2449</f>
        <v>7.1910650982791261E-3</v>
      </c>
      <c r="AF2449">
        <f t="shared" si="350"/>
        <v>-1.8392300252266673E-2</v>
      </c>
      <c r="AH2449" s="2">
        <v>36299</v>
      </c>
      <c r="AI2449">
        <v>5.5970000000000004</v>
      </c>
      <c r="AJ2449">
        <v>4.9000000000000004</v>
      </c>
      <c r="AK2449">
        <v>1.0658000000000001</v>
      </c>
      <c r="AR2449" s="3"/>
    </row>
    <row r="2450" spans="1:44" hidden="1" outlineLevel="1" x14ac:dyDescent="0.2">
      <c r="A2450" s="2">
        <v>36300</v>
      </c>
      <c r="B2450">
        <v>24.46</v>
      </c>
      <c r="E2450" s="2">
        <v>36300</v>
      </c>
      <c r="F2450">
        <v>1338.83</v>
      </c>
      <c r="G2450">
        <f t="shared" si="345"/>
        <v>-4.0171696807839163E-3</v>
      </c>
      <c r="H2450" s="2">
        <v>36300</v>
      </c>
      <c r="I2450">
        <v>1828.05</v>
      </c>
      <c r="J2450">
        <f t="shared" si="346"/>
        <v>-3.9665891147641075E-3</v>
      </c>
      <c r="K2450">
        <f t="shared" si="342"/>
        <v>-4.1625891147641075E-3</v>
      </c>
      <c r="L2450">
        <v>-6.5626407155164263E-3</v>
      </c>
      <c r="N2450" s="2">
        <v>36300</v>
      </c>
      <c r="O2450">
        <v>39.218800000000002</v>
      </c>
      <c r="Q2450" s="2">
        <v>36300</v>
      </c>
      <c r="R2450">
        <v>40335.25</v>
      </c>
      <c r="S2450" s="8">
        <f t="shared" si="347"/>
        <v>-1.103218814668061E-2</v>
      </c>
      <c r="T2450" s="9">
        <f t="shared" si="343"/>
        <v>-1.122818814668061E-2</v>
      </c>
      <c r="U2450" s="3">
        <f>Sheet1!$B$17+Sheet1!$B$18*'Portfolio allocation'!K2450</f>
        <v>-4.2876288421398907E-3</v>
      </c>
      <c r="V2450" s="13">
        <f t="shared" si="348"/>
        <v>-6.9405593045407197E-3</v>
      </c>
      <c r="W2450" s="13"/>
      <c r="X2450" s="2">
        <v>36300</v>
      </c>
      <c r="Y2450">
        <v>111.217</v>
      </c>
      <c r="AA2450" s="2">
        <v>36300</v>
      </c>
      <c r="AB2450">
        <v>1369</v>
      </c>
      <c r="AC2450">
        <f t="shared" si="349"/>
        <v>-1.2714278502556686E-2</v>
      </c>
      <c r="AD2450">
        <f t="shared" si="344"/>
        <v>-1.2909478502556686E-2</v>
      </c>
      <c r="AE2450">
        <f>Sheet2!$B$17+Sheet2!$B$18*'Portfolio allocation'!K2450</f>
        <v>-3.6480934267369165E-3</v>
      </c>
      <c r="AF2450">
        <f t="shared" si="350"/>
        <v>-9.2613850758197693E-3</v>
      </c>
      <c r="AH2450" s="2">
        <v>36300</v>
      </c>
      <c r="AI2450">
        <v>5.5910000000000002</v>
      </c>
      <c r="AJ2450">
        <v>4.88</v>
      </c>
      <c r="AK2450">
        <v>1.0625</v>
      </c>
      <c r="AR2450" s="3"/>
    </row>
    <row r="2451" spans="1:44" hidden="1" outlineLevel="1" x14ac:dyDescent="0.2">
      <c r="A2451" s="2">
        <v>36301</v>
      </c>
      <c r="B2451">
        <v>24.4</v>
      </c>
      <c r="E2451" s="2">
        <v>36301</v>
      </c>
      <c r="F2451">
        <v>1330.29</v>
      </c>
      <c r="G2451">
        <f t="shared" si="345"/>
        <v>-6.3787037936108293E-3</v>
      </c>
      <c r="H2451" s="2">
        <v>36301</v>
      </c>
      <c r="I2451">
        <v>1816.41</v>
      </c>
      <c r="J2451">
        <f t="shared" si="346"/>
        <v>-6.3674407155164259E-3</v>
      </c>
      <c r="K2451">
        <f t="shared" si="342"/>
        <v>-6.5626407155164263E-3</v>
      </c>
      <c r="L2451">
        <v>-1.7960612784558575E-2</v>
      </c>
      <c r="N2451" s="2">
        <v>36301</v>
      </c>
      <c r="O2451">
        <v>38.781300000000002</v>
      </c>
      <c r="Q2451" s="2">
        <v>36301</v>
      </c>
      <c r="R2451">
        <v>39885.29</v>
      </c>
      <c r="S2451" s="8">
        <f t="shared" si="347"/>
        <v>-1.1155502940975892E-2</v>
      </c>
      <c r="T2451" s="9">
        <f t="shared" si="343"/>
        <v>-1.1350702940975892E-2</v>
      </c>
      <c r="U2451" s="3">
        <f>Sheet1!$B$17+Sheet1!$B$18*'Portfolio allocation'!K2451</f>
        <v>-7.0410288639192898E-3</v>
      </c>
      <c r="V2451" s="13">
        <f t="shared" si="348"/>
        <v>-4.3096740770566019E-3</v>
      </c>
      <c r="W2451" s="13"/>
      <c r="X2451" s="2">
        <v>36301</v>
      </c>
      <c r="Y2451">
        <v>110.023</v>
      </c>
      <c r="AA2451" s="2">
        <v>36301</v>
      </c>
      <c r="AB2451">
        <v>1354.3</v>
      </c>
      <c r="AC2451">
        <f t="shared" si="349"/>
        <v>-1.0737764791818871E-2</v>
      </c>
      <c r="AD2451">
        <f t="shared" si="344"/>
        <v>-1.0932564791818871E-2</v>
      </c>
      <c r="AE2451">
        <f>Sheet2!$B$17+Sheet2!$B$18*'Portfolio allocation'!K2451</f>
        <v>-5.7822805409800679E-3</v>
      </c>
      <c r="AF2451">
        <f t="shared" si="350"/>
        <v>-5.1502842508388035E-3</v>
      </c>
      <c r="AH2451" s="2">
        <v>36301</v>
      </c>
      <c r="AI2451">
        <v>5.5039999999999996</v>
      </c>
      <c r="AJ2451">
        <v>4.87</v>
      </c>
      <c r="AK2451">
        <v>1.0556000000000001</v>
      </c>
      <c r="AR2451" s="3"/>
    </row>
    <row r="2452" spans="1:44" hidden="1" outlineLevel="1" x14ac:dyDescent="0.2">
      <c r="A2452" s="2">
        <v>36304</v>
      </c>
      <c r="B2452">
        <v>27.62</v>
      </c>
      <c r="E2452" s="2">
        <v>36304</v>
      </c>
      <c r="F2452">
        <v>1306.6500000000001</v>
      </c>
      <c r="G2452">
        <f t="shared" si="345"/>
        <v>-1.7770561306181265E-2</v>
      </c>
      <c r="H2452" s="2">
        <v>36304</v>
      </c>
      <c r="I2452">
        <v>1784.14</v>
      </c>
      <c r="J2452">
        <f t="shared" si="346"/>
        <v>-1.7765812784558577E-2</v>
      </c>
      <c r="K2452">
        <f t="shared" si="342"/>
        <v>-1.7960612784558575E-2</v>
      </c>
      <c r="L2452">
        <v>-1.720539689486263E-2</v>
      </c>
      <c r="N2452" s="2">
        <v>36304</v>
      </c>
      <c r="O2452">
        <v>38.625</v>
      </c>
      <c r="Q2452" s="2">
        <v>36304</v>
      </c>
      <c r="R2452">
        <v>39724.6</v>
      </c>
      <c r="S2452" s="8">
        <f t="shared" si="347"/>
        <v>-4.0288036015283524E-3</v>
      </c>
      <c r="T2452" s="9">
        <f t="shared" si="343"/>
        <v>-4.2236036015283526E-3</v>
      </c>
      <c r="U2452" s="3">
        <f>Sheet1!$B$17+Sheet1!$B$18*'Portfolio allocation'!K2452</f>
        <v>-2.0117071284550699E-2</v>
      </c>
      <c r="V2452" s="13">
        <f t="shared" si="348"/>
        <v>1.5893467683022348E-2</v>
      </c>
      <c r="W2452" s="13"/>
      <c r="X2452" s="2">
        <v>36304</v>
      </c>
      <c r="Y2452">
        <v>106.85899999999999</v>
      </c>
      <c r="AA2452" s="2">
        <v>36304</v>
      </c>
      <c r="AB2452">
        <v>1315.35</v>
      </c>
      <c r="AC2452">
        <f t="shared" si="349"/>
        <v>-2.8760245145093455E-2</v>
      </c>
      <c r="AD2452">
        <f t="shared" si="344"/>
        <v>-2.8954645145093456E-2</v>
      </c>
      <c r="AE2452">
        <f>Sheet2!$B$17+Sheet2!$B$18*'Portfolio allocation'!K2452</f>
        <v>-1.5917648093339391E-2</v>
      </c>
      <c r="AF2452">
        <f t="shared" si="350"/>
        <v>-1.3036997051754064E-2</v>
      </c>
      <c r="AH2452" s="2">
        <v>36304</v>
      </c>
      <c r="AI2452">
        <v>5.4790000000000001</v>
      </c>
      <c r="AJ2452">
        <v>4.8600000000000003</v>
      </c>
      <c r="AK2452">
        <v>1.0572999999999999</v>
      </c>
      <c r="AR2452" s="3"/>
    </row>
    <row r="2453" spans="1:44" hidden="1" outlineLevel="1" x14ac:dyDescent="0.2">
      <c r="A2453" s="2">
        <v>36305</v>
      </c>
      <c r="B2453">
        <v>28.9</v>
      </c>
      <c r="E2453" s="2">
        <v>36305</v>
      </c>
      <c r="F2453">
        <v>1284.4000000000001</v>
      </c>
      <c r="G2453">
        <f t="shared" si="345"/>
        <v>-1.7028278421918674E-2</v>
      </c>
      <c r="H2453" s="2">
        <v>36305</v>
      </c>
      <c r="I2453">
        <v>1753.79</v>
      </c>
      <c r="J2453">
        <f t="shared" si="346"/>
        <v>-1.7010996894862629E-2</v>
      </c>
      <c r="K2453">
        <f t="shared" si="342"/>
        <v>-1.720539689486263E-2</v>
      </c>
      <c r="L2453">
        <v>1.5797933139087256E-2</v>
      </c>
      <c r="N2453" s="2">
        <v>36305</v>
      </c>
      <c r="O2453">
        <v>38.125</v>
      </c>
      <c r="Q2453" s="2">
        <v>36305</v>
      </c>
      <c r="R2453">
        <v>39210.36</v>
      </c>
      <c r="S2453" s="8">
        <f t="shared" si="347"/>
        <v>-1.294512720077734E-2</v>
      </c>
      <c r="T2453" s="9">
        <f t="shared" si="343"/>
        <v>-1.3139527200777341E-2</v>
      </c>
      <c r="U2453" s="3">
        <f>Sheet1!$B$17+Sheet1!$B$18*'Portfolio allocation'!K2453</f>
        <v>-1.9250668476175601E-2</v>
      </c>
      <c r="V2453" s="13">
        <f t="shared" si="348"/>
        <v>6.1111412753982602E-3</v>
      </c>
      <c r="W2453" s="13"/>
      <c r="X2453" s="2">
        <v>36305</v>
      </c>
      <c r="Y2453">
        <v>105.6352</v>
      </c>
      <c r="AA2453" s="2">
        <v>36305</v>
      </c>
      <c r="AB2453">
        <v>1300.29</v>
      </c>
      <c r="AC2453">
        <f t="shared" si="349"/>
        <v>-1.1449424107651929E-2</v>
      </c>
      <c r="AD2453">
        <f t="shared" si="344"/>
        <v>-1.1645424107651929E-2</v>
      </c>
      <c r="AE2453">
        <f>Sheet2!$B$17+Sheet2!$B$18*'Portfolio allocation'!K2453</f>
        <v>-1.5246090856921832E-2</v>
      </c>
      <c r="AF2453">
        <f t="shared" si="350"/>
        <v>3.6006667492699037E-3</v>
      </c>
      <c r="AH2453" s="2">
        <v>36305</v>
      </c>
      <c r="AI2453">
        <v>5.4710000000000001</v>
      </c>
      <c r="AJ2453">
        <v>4.9000000000000004</v>
      </c>
      <c r="AK2453">
        <v>1.0609999999999999</v>
      </c>
      <c r="AR2453" s="3"/>
    </row>
    <row r="2454" spans="1:44" hidden="1" outlineLevel="1" x14ac:dyDescent="0.2">
      <c r="A2454" s="2">
        <v>36306</v>
      </c>
      <c r="B2454">
        <v>27.57</v>
      </c>
      <c r="E2454" s="2">
        <v>36306</v>
      </c>
      <c r="F2454">
        <v>1304.76</v>
      </c>
      <c r="G2454">
        <f t="shared" si="345"/>
        <v>1.5851759576455793E-2</v>
      </c>
      <c r="H2454" s="2">
        <v>36306</v>
      </c>
      <c r="I2454">
        <v>1781.84</v>
      </c>
      <c r="J2454">
        <f t="shared" si="346"/>
        <v>1.5993933139087257E-2</v>
      </c>
      <c r="K2454">
        <f t="shared" si="342"/>
        <v>1.5797933139087256E-2</v>
      </c>
      <c r="L2454">
        <v>-1.7959337601580309E-2</v>
      </c>
      <c r="N2454" s="2">
        <v>36306</v>
      </c>
      <c r="O2454">
        <v>39.25</v>
      </c>
      <c r="Q2454" s="2">
        <v>36306</v>
      </c>
      <c r="R2454">
        <v>40367.39</v>
      </c>
      <c r="S2454" s="8">
        <f t="shared" si="347"/>
        <v>2.9508272813613567E-2</v>
      </c>
      <c r="T2454" s="9">
        <f t="shared" si="343"/>
        <v>2.9312272813613566E-2</v>
      </c>
      <c r="U2454" s="3">
        <f>Sheet1!$B$17+Sheet1!$B$18*'Portfolio allocation'!K2454</f>
        <v>1.8611588154384278E-2</v>
      </c>
      <c r="V2454" s="13">
        <f t="shared" si="348"/>
        <v>1.0700684659229288E-2</v>
      </c>
      <c r="W2454" s="13"/>
      <c r="X2454" s="2">
        <v>36306</v>
      </c>
      <c r="Y2454">
        <v>112.8288</v>
      </c>
      <c r="AA2454" s="2">
        <v>36306</v>
      </c>
      <c r="AB2454">
        <v>1388.84</v>
      </c>
      <c r="AC2454">
        <f t="shared" si="349"/>
        <v>6.8100193033861611E-2</v>
      </c>
      <c r="AD2454">
        <f t="shared" si="344"/>
        <v>6.7903393033861614E-2</v>
      </c>
      <c r="AE2454">
        <f>Sheet2!$B$17+Sheet2!$B$18*'Portfolio allocation'!K2454</f>
        <v>1.4101312200367115E-2</v>
      </c>
      <c r="AF2454">
        <f t="shared" si="350"/>
        <v>5.3802080833494498E-2</v>
      </c>
      <c r="AH2454" s="2">
        <v>36306</v>
      </c>
      <c r="AI2454">
        <v>5.5529999999999999</v>
      </c>
      <c r="AJ2454">
        <v>4.92</v>
      </c>
      <c r="AK2454">
        <v>1.0478000000000001</v>
      </c>
      <c r="AR2454" s="3"/>
    </row>
    <row r="2455" spans="1:44" hidden="1" outlineLevel="1" x14ac:dyDescent="0.2">
      <c r="A2455" s="2">
        <v>36307</v>
      </c>
      <c r="B2455">
        <v>28.12</v>
      </c>
      <c r="E2455" s="2">
        <v>36307</v>
      </c>
      <c r="F2455">
        <v>1281.4100000000001</v>
      </c>
      <c r="G2455">
        <f t="shared" si="345"/>
        <v>-1.7896011527024025E-2</v>
      </c>
      <c r="H2455" s="2">
        <v>36307</v>
      </c>
      <c r="I2455">
        <v>1750.19</v>
      </c>
      <c r="J2455">
        <f t="shared" si="346"/>
        <v>-1.7762537601580308E-2</v>
      </c>
      <c r="K2455">
        <f t="shared" si="342"/>
        <v>-1.7959337601580309E-2</v>
      </c>
      <c r="L2455">
        <v>1.5747640057365019E-2</v>
      </c>
      <c r="N2455" s="2">
        <v>36307</v>
      </c>
      <c r="O2455">
        <v>39.1875</v>
      </c>
      <c r="Q2455" s="2">
        <v>36307</v>
      </c>
      <c r="R2455">
        <v>40303.11</v>
      </c>
      <c r="S2455" s="8">
        <f t="shared" si="347"/>
        <v>-1.5923744388725014E-3</v>
      </c>
      <c r="T2455" s="9">
        <f t="shared" si="343"/>
        <v>-1.7891744388725014E-3</v>
      </c>
      <c r="U2455" s="3">
        <f>Sheet1!$B$17+Sheet1!$B$18*'Portfolio allocation'!K2455</f>
        <v>-2.0115608362320597E-2</v>
      </c>
      <c r="V2455" s="13">
        <f t="shared" si="348"/>
        <v>1.8326433923448095E-2</v>
      </c>
      <c r="W2455" s="13"/>
      <c r="X2455" s="2">
        <v>36307</v>
      </c>
      <c r="Y2455">
        <v>110.7991</v>
      </c>
      <c r="AA2455" s="2">
        <v>36307</v>
      </c>
      <c r="AB2455">
        <v>1363.85</v>
      </c>
      <c r="AC2455">
        <f t="shared" si="349"/>
        <v>-1.7993433368854617E-2</v>
      </c>
      <c r="AD2455">
        <f t="shared" si="344"/>
        <v>-1.8192633368854617E-2</v>
      </c>
      <c r="AE2455">
        <f>Sheet2!$B$17+Sheet2!$B$18*'Portfolio allocation'!K2455</f>
        <v>-1.5916514168102257E-2</v>
      </c>
      <c r="AF2455">
        <f t="shared" si="350"/>
        <v>-2.2761192007523592E-3</v>
      </c>
      <c r="AH2455" s="2">
        <v>36307</v>
      </c>
      <c r="AI2455">
        <v>5.6260000000000003</v>
      </c>
      <c r="AJ2455">
        <v>4.9800000000000004</v>
      </c>
      <c r="AK2455">
        <v>1.0459000000000001</v>
      </c>
      <c r="AR2455" s="3"/>
    </row>
    <row r="2456" spans="1:44" hidden="1" outlineLevel="1" x14ac:dyDescent="0.2">
      <c r="A2456" s="2">
        <v>36308</v>
      </c>
      <c r="B2456">
        <v>25.39</v>
      </c>
      <c r="E2456" s="2">
        <v>36308</v>
      </c>
      <c r="F2456">
        <v>1301.8399999999999</v>
      </c>
      <c r="G2456">
        <f t="shared" si="345"/>
        <v>1.5943374876112859E-2</v>
      </c>
      <c r="H2456" s="2">
        <v>36308</v>
      </c>
      <c r="I2456">
        <v>1778.1</v>
      </c>
      <c r="J2456">
        <f t="shared" si="346"/>
        <v>1.5946840057365019E-2</v>
      </c>
      <c r="K2456">
        <f t="shared" si="342"/>
        <v>1.5747640057365019E-2</v>
      </c>
      <c r="L2456">
        <v>-1.9879999999999998E-4</v>
      </c>
      <c r="N2456" s="2">
        <v>36308</v>
      </c>
      <c r="O2456">
        <v>40.343800000000002</v>
      </c>
      <c r="Q2456" s="2">
        <v>36308</v>
      </c>
      <c r="R2456">
        <v>41492.28</v>
      </c>
      <c r="S2456" s="8">
        <f t="shared" si="347"/>
        <v>2.9505663458725628E-2</v>
      </c>
      <c r="T2456" s="9">
        <f t="shared" si="343"/>
        <v>2.9306463458725628E-2</v>
      </c>
      <c r="U2456" s="3">
        <f>Sheet1!$B$17+Sheet1!$B$18*'Portfolio allocation'!K2456</f>
        <v>1.8553890656436336E-2</v>
      </c>
      <c r="V2456" s="13">
        <f t="shared" si="348"/>
        <v>1.0752572802289292E-2</v>
      </c>
      <c r="W2456" s="13"/>
      <c r="X2456" s="2">
        <v>36308</v>
      </c>
      <c r="Y2456">
        <v>110.7991</v>
      </c>
      <c r="AA2456" s="2">
        <v>36308</v>
      </c>
      <c r="AB2456">
        <v>1363.85</v>
      </c>
      <c r="AC2456">
        <f t="shared" si="349"/>
        <v>0</v>
      </c>
      <c r="AD2456">
        <f t="shared" si="344"/>
        <v>-1.9879999999999998E-4</v>
      </c>
      <c r="AE2456">
        <f>Sheet2!$B$17+Sheet2!$B$18*'Portfolio allocation'!K2456</f>
        <v>1.4056590309007142E-2</v>
      </c>
      <c r="AF2456">
        <f t="shared" si="350"/>
        <v>-1.4255390309007143E-2</v>
      </c>
      <c r="AH2456" s="2">
        <v>36308</v>
      </c>
      <c r="AI2456">
        <v>5.62</v>
      </c>
      <c r="AJ2456">
        <v>4.97</v>
      </c>
      <c r="AK2456">
        <v>1.0457000000000001</v>
      </c>
      <c r="AR2456" s="3"/>
    </row>
    <row r="2457" spans="1:44" hidden="1" outlineLevel="1" x14ac:dyDescent="0.2">
      <c r="A2457" s="2">
        <v>36311</v>
      </c>
      <c r="B2457">
        <v>25.39</v>
      </c>
      <c r="E2457" s="2">
        <v>36311</v>
      </c>
      <c r="F2457">
        <v>1301.8399999999999</v>
      </c>
      <c r="G2457">
        <f t="shared" si="345"/>
        <v>0</v>
      </c>
      <c r="H2457" s="2">
        <v>36311</v>
      </c>
      <c r="I2457">
        <v>1778.1</v>
      </c>
      <c r="J2457">
        <f t="shared" si="346"/>
        <v>0</v>
      </c>
      <c r="K2457">
        <f t="shared" si="342"/>
        <v>-1.9879999999999998E-4</v>
      </c>
      <c r="L2457">
        <v>-5.9915000731117227E-3</v>
      </c>
      <c r="N2457" s="2">
        <v>36311</v>
      </c>
      <c r="O2457">
        <v>40.343800000000002</v>
      </c>
      <c r="Q2457" s="2">
        <v>36311</v>
      </c>
      <c r="R2457">
        <v>41492.28</v>
      </c>
      <c r="S2457" s="8">
        <f t="shared" si="347"/>
        <v>0</v>
      </c>
      <c r="T2457" s="9">
        <f t="shared" si="343"/>
        <v>-1.9879999999999998E-4</v>
      </c>
      <c r="U2457" s="3">
        <f>Sheet1!$B$17+Sheet1!$B$18*'Portfolio allocation'!K2457</f>
        <v>2.5973048609262683E-4</v>
      </c>
      <c r="V2457" s="13">
        <f t="shared" si="348"/>
        <v>-4.5853048609262683E-4</v>
      </c>
      <c r="W2457" s="13"/>
      <c r="X2457" s="2">
        <v>36311</v>
      </c>
      <c r="Y2457">
        <v>110.7991</v>
      </c>
      <c r="AA2457" s="2">
        <v>36311</v>
      </c>
      <c r="AB2457">
        <v>1363.85</v>
      </c>
      <c r="AC2457">
        <f t="shared" si="349"/>
        <v>0</v>
      </c>
      <c r="AD2457">
        <f t="shared" si="344"/>
        <v>-1.9879999999999998E-4</v>
      </c>
      <c r="AE2457">
        <f>Sheet2!$B$17+Sheet2!$B$18*'Portfolio allocation'!K2457</f>
        <v>-1.2339102048234852E-4</v>
      </c>
      <c r="AF2457">
        <f t="shared" si="350"/>
        <v>-7.5408979517651458E-5</v>
      </c>
      <c r="AH2457" s="2">
        <v>36311</v>
      </c>
      <c r="AI2457">
        <v>5.62</v>
      </c>
      <c r="AJ2457">
        <v>4.97</v>
      </c>
      <c r="AK2457">
        <v>1.0428999999999999</v>
      </c>
      <c r="AR2457" s="3"/>
    </row>
    <row r="2458" spans="1:44" hidden="1" outlineLevel="1" x14ac:dyDescent="0.2">
      <c r="A2458" s="2">
        <v>36312</v>
      </c>
      <c r="B2458">
        <v>26.62</v>
      </c>
      <c r="E2458" s="2">
        <v>36312</v>
      </c>
      <c r="F2458">
        <v>1294.26</v>
      </c>
      <c r="G2458">
        <f t="shared" si="345"/>
        <v>-5.8225281140539265E-3</v>
      </c>
      <c r="H2458" s="2">
        <v>36312</v>
      </c>
      <c r="I2458">
        <v>1767.8</v>
      </c>
      <c r="J2458">
        <f t="shared" si="346"/>
        <v>-5.7927000731117229E-3</v>
      </c>
      <c r="K2458">
        <f t="shared" si="342"/>
        <v>-5.9915000731117227E-3</v>
      </c>
      <c r="L2458">
        <v>4.2995583210777948E-4</v>
      </c>
      <c r="N2458" s="2">
        <v>36312</v>
      </c>
      <c r="O2458">
        <v>39.25</v>
      </c>
      <c r="Q2458" s="2">
        <v>36312</v>
      </c>
      <c r="R2458">
        <v>40367.39</v>
      </c>
      <c r="S2458" s="8">
        <f t="shared" si="347"/>
        <v>-2.7110826399513344E-2</v>
      </c>
      <c r="T2458" s="9">
        <f t="shared" si="343"/>
        <v>-2.7309626399513343E-2</v>
      </c>
      <c r="U2458" s="3">
        <f>Sheet1!$B$17+Sheet1!$B$18*'Portfolio allocation'!K2458</f>
        <v>-6.3858018443238469E-3</v>
      </c>
      <c r="V2458" s="13">
        <f t="shared" si="348"/>
        <v>-2.0923824555189496E-2</v>
      </c>
      <c r="W2458" s="13"/>
      <c r="X2458" s="2">
        <v>36312</v>
      </c>
      <c r="Y2458">
        <v>106.97839999999999</v>
      </c>
      <c r="AA2458" s="2">
        <v>36312</v>
      </c>
      <c r="AB2458">
        <v>1316.82</v>
      </c>
      <c r="AC2458">
        <f t="shared" si="349"/>
        <v>-3.4483264288594717E-2</v>
      </c>
      <c r="AD2458">
        <f t="shared" si="344"/>
        <v>-3.4686864288594715E-2</v>
      </c>
      <c r="AE2458">
        <f>Sheet2!$B$17+Sheet2!$B$18*'Portfolio allocation'!K2458</f>
        <v>-5.2744077106381742E-3</v>
      </c>
      <c r="AF2458">
        <f t="shared" si="350"/>
        <v>-2.941245657795654E-2</v>
      </c>
      <c r="AH2458" s="2">
        <v>36312</v>
      </c>
      <c r="AI2458">
        <v>5.7619999999999996</v>
      </c>
      <c r="AJ2458">
        <v>5.09</v>
      </c>
      <c r="AK2458">
        <v>1.0465</v>
      </c>
      <c r="AR2458" s="3"/>
    </row>
    <row r="2459" spans="1:44" hidden="1" outlineLevel="1" x14ac:dyDescent="0.2">
      <c r="A2459" s="2">
        <v>36313</v>
      </c>
      <c r="B2459">
        <v>26.21</v>
      </c>
      <c r="E2459" s="2">
        <v>36313</v>
      </c>
      <c r="F2459">
        <v>1294.81</v>
      </c>
      <c r="G2459">
        <f t="shared" si="345"/>
        <v>4.2495325514191329E-4</v>
      </c>
      <c r="H2459" s="2">
        <v>36313</v>
      </c>
      <c r="I2459">
        <v>1768.92</v>
      </c>
      <c r="J2459">
        <f t="shared" si="346"/>
        <v>6.3355583210777944E-4</v>
      </c>
      <c r="K2459">
        <f t="shared" si="342"/>
        <v>4.2995583210777948E-4</v>
      </c>
      <c r="L2459">
        <v>3.4604521538566554E-3</v>
      </c>
      <c r="N2459" s="2">
        <v>36313</v>
      </c>
      <c r="O2459">
        <v>39.218800000000002</v>
      </c>
      <c r="Q2459" s="2">
        <v>36313</v>
      </c>
      <c r="R2459">
        <v>40335.25</v>
      </c>
      <c r="S2459" s="8">
        <f t="shared" si="347"/>
        <v>-7.9618721943630621E-4</v>
      </c>
      <c r="T2459" s="9">
        <f t="shared" si="343"/>
        <v>-9.9978721943630618E-4</v>
      </c>
      <c r="U2459" s="3">
        <f>Sheet1!$B$17+Sheet1!$B$18*'Portfolio allocation'!K2459</f>
        <v>9.8105511147852193E-4</v>
      </c>
      <c r="V2459" s="13">
        <f t="shared" si="348"/>
        <v>-1.9808423309148281E-3</v>
      </c>
      <c r="W2459" s="13"/>
      <c r="X2459" s="2">
        <v>36313</v>
      </c>
      <c r="Y2459">
        <v>108.6499</v>
      </c>
      <c r="AA2459" s="2">
        <v>36313</v>
      </c>
      <c r="AB2459">
        <v>1337.4</v>
      </c>
      <c r="AC2459">
        <f t="shared" si="349"/>
        <v>1.5628559712033585E-2</v>
      </c>
      <c r="AD2459">
        <f t="shared" si="344"/>
        <v>1.5425759712033586E-2</v>
      </c>
      <c r="AE2459">
        <f>Sheet2!$B$17+Sheet2!$B$18*'Portfolio allocation'!K2459</f>
        <v>4.3571470643995072E-4</v>
      </c>
      <c r="AF2459">
        <f t="shared" si="350"/>
        <v>1.4990045005593635E-2</v>
      </c>
      <c r="AH2459" s="2">
        <v>36313</v>
      </c>
      <c r="AI2459">
        <v>5.7750000000000004</v>
      </c>
      <c r="AJ2459">
        <v>5.07</v>
      </c>
      <c r="AK2459">
        <v>1.0359</v>
      </c>
      <c r="AR2459" s="3"/>
    </row>
    <row r="2460" spans="1:44" hidden="1" outlineLevel="1" x14ac:dyDescent="0.2">
      <c r="A2460" s="2">
        <v>36314</v>
      </c>
      <c r="B2460">
        <v>26.2</v>
      </c>
      <c r="E2460" s="2">
        <v>36314</v>
      </c>
      <c r="F2460">
        <v>1299.54</v>
      </c>
      <c r="G2460">
        <f t="shared" si="345"/>
        <v>3.6530456205929873E-3</v>
      </c>
      <c r="H2460" s="2">
        <v>36314</v>
      </c>
      <c r="I2460">
        <v>1775.4</v>
      </c>
      <c r="J2460">
        <f t="shared" si="346"/>
        <v>3.6632521538566554E-3</v>
      </c>
      <c r="K2460">
        <f t="shared" si="342"/>
        <v>3.4604521538566554E-3</v>
      </c>
      <c r="L2460">
        <v>2.152188176185638E-2</v>
      </c>
      <c r="N2460" s="2">
        <v>36314</v>
      </c>
      <c r="O2460">
        <v>38.1875</v>
      </c>
      <c r="Q2460" s="2">
        <v>36314</v>
      </c>
      <c r="R2460">
        <v>39274.639999999999</v>
      </c>
      <c r="S2460" s="8">
        <f t="shared" si="347"/>
        <v>-2.6294866153054763E-2</v>
      </c>
      <c r="T2460" s="9">
        <f t="shared" si="343"/>
        <v>-2.6497666153054763E-2</v>
      </c>
      <c r="U2460" s="3">
        <f>Sheet1!$B$17+Sheet1!$B$18*'Portfolio allocation'!K2460</f>
        <v>4.4577172947791593E-3</v>
      </c>
      <c r="V2460" s="13">
        <f t="shared" si="348"/>
        <v>-3.0955383447833922E-2</v>
      </c>
      <c r="W2460" s="13"/>
      <c r="X2460" s="2">
        <v>36314</v>
      </c>
      <c r="Y2460">
        <v>107.87390000000001</v>
      </c>
      <c r="AA2460" s="2">
        <v>36314</v>
      </c>
      <c r="AB2460">
        <v>1327.84</v>
      </c>
      <c r="AC2460">
        <f t="shared" si="349"/>
        <v>-7.1481979961119935E-3</v>
      </c>
      <c r="AD2460">
        <f t="shared" si="344"/>
        <v>-7.3509979961119938E-3</v>
      </c>
      <c r="AE2460">
        <f>Sheet2!$B$17+Sheet2!$B$18*'Portfolio allocation'!K2460</f>
        <v>3.1305093506927549E-3</v>
      </c>
      <c r="AF2460">
        <f t="shared" si="350"/>
        <v>-1.0481507346804749E-2</v>
      </c>
      <c r="AH2460" s="2">
        <v>36314</v>
      </c>
      <c r="AI2460">
        <v>5.7939999999999996</v>
      </c>
      <c r="AJ2460">
        <v>5.07</v>
      </c>
      <c r="AK2460">
        <v>1.0353000000000001</v>
      </c>
      <c r="AR2460" s="3"/>
    </row>
    <row r="2461" spans="1:44" hidden="1" outlineLevel="1" x14ac:dyDescent="0.2">
      <c r="A2461" s="2">
        <v>36315</v>
      </c>
      <c r="B2461">
        <v>23.43</v>
      </c>
      <c r="E2461" s="2">
        <v>36315</v>
      </c>
      <c r="F2461">
        <v>1327.75</v>
      </c>
      <c r="G2461">
        <f t="shared" si="345"/>
        <v>2.1707681179494287E-2</v>
      </c>
      <c r="H2461" s="2">
        <v>36315</v>
      </c>
      <c r="I2461">
        <v>1813.97</v>
      </c>
      <c r="J2461">
        <f t="shared" si="346"/>
        <v>2.1724681761856379E-2</v>
      </c>
      <c r="K2461">
        <f t="shared" si="342"/>
        <v>2.152188176185638E-2</v>
      </c>
      <c r="L2461">
        <v>4.9351019498667407E-3</v>
      </c>
      <c r="N2461" s="2">
        <v>36315</v>
      </c>
      <c r="O2461">
        <v>39.781300000000002</v>
      </c>
      <c r="Q2461" s="2">
        <v>36315</v>
      </c>
      <c r="R2461">
        <v>40913.760000000002</v>
      </c>
      <c r="S2461" s="8">
        <f t="shared" si="347"/>
        <v>4.1734819211582952E-2</v>
      </c>
      <c r="T2461" s="9">
        <f t="shared" si="343"/>
        <v>4.1532019211582949E-2</v>
      </c>
      <c r="U2461" s="3">
        <f>Sheet1!$B$17+Sheet1!$B$18*'Portfolio allocation'!K2461</f>
        <v>2.5178247078574263E-2</v>
      </c>
      <c r="V2461" s="13">
        <f t="shared" si="348"/>
        <v>1.6353772133008686E-2</v>
      </c>
      <c r="W2461" s="13"/>
      <c r="X2461" s="2">
        <v>36315</v>
      </c>
      <c r="Y2461">
        <v>110.7991</v>
      </c>
      <c r="AA2461" s="2">
        <v>36315</v>
      </c>
      <c r="AB2461">
        <v>1363.85</v>
      </c>
      <c r="AC2461">
        <f t="shared" si="349"/>
        <v>2.7119231232678676E-2</v>
      </c>
      <c r="AD2461">
        <f t="shared" si="344"/>
        <v>2.6916431232678676E-2</v>
      </c>
      <c r="AE2461">
        <f>Sheet2!$B$17+Sheet2!$B$18*'Portfolio allocation'!K2461</f>
        <v>1.9191193346870163E-2</v>
      </c>
      <c r="AF2461">
        <f t="shared" si="350"/>
        <v>7.7252378858085127E-3</v>
      </c>
      <c r="AH2461" s="2">
        <v>36315</v>
      </c>
      <c r="AI2461">
        <v>5.8070000000000004</v>
      </c>
      <c r="AJ2461">
        <v>5.07</v>
      </c>
      <c r="AK2461">
        <v>1.0305</v>
      </c>
      <c r="AR2461" s="3"/>
    </row>
    <row r="2462" spans="1:44" hidden="1" outlineLevel="1" x14ac:dyDescent="0.2">
      <c r="A2462" s="2">
        <v>36318</v>
      </c>
      <c r="B2462">
        <v>23.78</v>
      </c>
      <c r="E2462" s="2">
        <v>36318</v>
      </c>
      <c r="F2462">
        <v>1334.52</v>
      </c>
      <c r="G2462">
        <f t="shared" si="345"/>
        <v>5.0988514404066709E-3</v>
      </c>
      <c r="H2462" s="2">
        <v>36318</v>
      </c>
      <c r="I2462">
        <v>1823.29</v>
      </c>
      <c r="J2462">
        <f t="shared" si="346"/>
        <v>5.1379019498667411E-3</v>
      </c>
      <c r="K2462">
        <f t="shared" si="342"/>
        <v>4.9351019498667407E-3</v>
      </c>
      <c r="L2462">
        <v>-1.3048112219120431E-2</v>
      </c>
      <c r="N2462" s="2">
        <v>36318</v>
      </c>
      <c r="O2462">
        <v>40.125</v>
      </c>
      <c r="Q2462" s="2">
        <v>36318</v>
      </c>
      <c r="R2462">
        <v>41267.300000000003</v>
      </c>
      <c r="S2462" s="8">
        <f t="shared" si="347"/>
        <v>8.6411026510395672E-3</v>
      </c>
      <c r="T2462" s="9">
        <f t="shared" si="343"/>
        <v>8.4383026510395677E-3</v>
      </c>
      <c r="U2462" s="3">
        <f>Sheet1!$B$17+Sheet1!$B$18*'Portfolio allocation'!K2462</f>
        <v>6.1494729133576998E-3</v>
      </c>
      <c r="V2462" s="13">
        <f t="shared" si="348"/>
        <v>2.2888297376818679E-3</v>
      </c>
      <c r="W2462" s="13"/>
      <c r="X2462" s="2">
        <v>36318</v>
      </c>
      <c r="Y2462">
        <v>115.0973</v>
      </c>
      <c r="AA2462" s="2">
        <v>36318</v>
      </c>
      <c r="AB2462">
        <v>1416.76</v>
      </c>
      <c r="AC2462">
        <f t="shared" si="349"/>
        <v>3.8794588847747224E-2</v>
      </c>
      <c r="AD2462">
        <f t="shared" si="344"/>
        <v>3.8591388847747224E-2</v>
      </c>
      <c r="AE2462">
        <f>Sheet2!$B$17+Sheet2!$B$18*'Portfolio allocation'!K2462</f>
        <v>4.4418055710238108E-3</v>
      </c>
      <c r="AF2462">
        <f t="shared" si="350"/>
        <v>3.4149583276723412E-2</v>
      </c>
      <c r="AH2462" s="2">
        <v>36318</v>
      </c>
      <c r="AI2462">
        <v>5.7750000000000004</v>
      </c>
      <c r="AJ2462">
        <v>5.08</v>
      </c>
      <c r="AK2462">
        <v>1.0297000000000001</v>
      </c>
      <c r="AR2462" s="3"/>
    </row>
    <row r="2463" spans="1:44" hidden="1" outlineLevel="1" x14ac:dyDescent="0.2">
      <c r="A2463" s="2">
        <v>36319</v>
      </c>
      <c r="B2463">
        <v>24.02</v>
      </c>
      <c r="E2463" s="2">
        <v>36319</v>
      </c>
      <c r="F2463">
        <v>1317.33</v>
      </c>
      <c r="G2463">
        <f t="shared" si="345"/>
        <v>-1.2881035878068547E-2</v>
      </c>
      <c r="H2463" s="2">
        <v>36319</v>
      </c>
      <c r="I2463">
        <v>1799.87</v>
      </c>
      <c r="J2463">
        <f t="shared" si="346"/>
        <v>-1.284491221912043E-2</v>
      </c>
      <c r="K2463">
        <f t="shared" si="342"/>
        <v>-1.3048112219120431E-2</v>
      </c>
      <c r="L2463">
        <v>8.6274370926795883E-4</v>
      </c>
      <c r="N2463" s="2">
        <v>36319</v>
      </c>
      <c r="O2463">
        <v>39.6875</v>
      </c>
      <c r="Q2463" s="2">
        <v>36319</v>
      </c>
      <c r="R2463">
        <v>40817.339999999997</v>
      </c>
      <c r="S2463" s="8">
        <f t="shared" si="347"/>
        <v>-1.0903548330033819E-2</v>
      </c>
      <c r="T2463" s="9">
        <f t="shared" si="343"/>
        <v>-1.1106748330033819E-2</v>
      </c>
      <c r="U2463" s="3">
        <f>Sheet1!$B$17+Sheet1!$B$18*'Portfolio allocation'!K2463</f>
        <v>-1.4481326136559372E-2</v>
      </c>
      <c r="V2463" s="13">
        <f t="shared" si="348"/>
        <v>3.3745778065255531E-3</v>
      </c>
      <c r="W2463" s="13"/>
      <c r="X2463" s="2">
        <v>36319</v>
      </c>
      <c r="Y2463">
        <v>111.3961</v>
      </c>
      <c r="AA2463" s="2">
        <v>36319</v>
      </c>
      <c r="AB2463">
        <v>1371.2</v>
      </c>
      <c r="AC2463">
        <f t="shared" si="349"/>
        <v>-3.2157881363110152E-2</v>
      </c>
      <c r="AD2463">
        <f t="shared" si="344"/>
        <v>-3.2361881363110155E-2</v>
      </c>
      <c r="AE2463">
        <f>Sheet2!$B$17+Sheet2!$B$18*'Portfolio allocation'!K2463</f>
        <v>-1.1549327261327316E-2</v>
      </c>
      <c r="AF2463">
        <f t="shared" si="350"/>
        <v>-2.081255410178284E-2</v>
      </c>
      <c r="AH2463" s="2">
        <v>36319</v>
      </c>
      <c r="AI2463">
        <v>5.8259999999999996</v>
      </c>
      <c r="AJ2463">
        <v>5.0999999999999996</v>
      </c>
      <c r="AK2463">
        <v>1.0427</v>
      </c>
      <c r="AR2463" s="3"/>
    </row>
    <row r="2464" spans="1:44" hidden="1" outlineLevel="1" x14ac:dyDescent="0.2">
      <c r="A2464" s="2">
        <v>36320</v>
      </c>
      <c r="B2464">
        <v>23.9</v>
      </c>
      <c r="E2464" s="2">
        <v>36320</v>
      </c>
      <c r="F2464">
        <v>1318.64</v>
      </c>
      <c r="G2464">
        <f t="shared" si="345"/>
        <v>9.9443571466539815E-4</v>
      </c>
      <c r="H2464" s="2">
        <v>36320</v>
      </c>
      <c r="I2464">
        <v>1801.79</v>
      </c>
      <c r="J2464">
        <f t="shared" si="346"/>
        <v>1.0667437092679588E-3</v>
      </c>
      <c r="K2464">
        <f t="shared" si="342"/>
        <v>8.6274370926795883E-4</v>
      </c>
      <c r="L2464">
        <v>-1.2192878521914302E-2</v>
      </c>
      <c r="N2464" s="2">
        <v>36320</v>
      </c>
      <c r="O2464">
        <v>41.156300000000002</v>
      </c>
      <c r="Q2464" s="2">
        <v>36320</v>
      </c>
      <c r="R2464">
        <v>42327.91</v>
      </c>
      <c r="S2464" s="8">
        <f t="shared" si="347"/>
        <v>3.7008046090215796E-2</v>
      </c>
      <c r="T2464" s="9">
        <f t="shared" si="343"/>
        <v>3.6804046090215793E-2</v>
      </c>
      <c r="U2464" s="3">
        <f>Sheet1!$B$17+Sheet1!$B$18*'Portfolio allocation'!K2464</f>
        <v>1.4775603324600909E-3</v>
      </c>
      <c r="V2464" s="13">
        <f t="shared" si="348"/>
        <v>3.5326485757755703E-2</v>
      </c>
      <c r="W2464" s="13"/>
      <c r="X2464" s="2">
        <v>36320</v>
      </c>
      <c r="Y2464">
        <v>111.7542</v>
      </c>
      <c r="AA2464" s="2">
        <v>36320</v>
      </c>
      <c r="AB2464">
        <v>1375.61</v>
      </c>
      <c r="AC2464">
        <f t="shared" si="349"/>
        <v>3.2161610268377494E-3</v>
      </c>
      <c r="AD2464">
        <f t="shared" si="344"/>
        <v>3.0113610268377496E-3</v>
      </c>
      <c r="AE2464">
        <f>Sheet2!$B$17+Sheet2!$B$18*'Portfolio allocation'!K2464</f>
        <v>8.2056072822813883E-4</v>
      </c>
      <c r="AF2464">
        <f t="shared" si="350"/>
        <v>2.1908002986096107E-3</v>
      </c>
      <c r="AH2464" s="2">
        <v>36320</v>
      </c>
      <c r="AI2464">
        <v>5.8769999999999998</v>
      </c>
      <c r="AJ2464">
        <v>5.12</v>
      </c>
      <c r="AK2464">
        <v>1.0430999999999999</v>
      </c>
      <c r="AR2464" s="3"/>
    </row>
    <row r="2465" spans="1:44" hidden="1" outlineLevel="1" x14ac:dyDescent="0.2">
      <c r="A2465" s="2">
        <v>36321</v>
      </c>
      <c r="B2465">
        <v>25.32</v>
      </c>
      <c r="E2465" s="2">
        <v>36321</v>
      </c>
      <c r="F2465">
        <v>1302.82</v>
      </c>
      <c r="G2465">
        <f t="shared" si="345"/>
        <v>-1.1997209245889873E-2</v>
      </c>
      <c r="H2465" s="2">
        <v>36321</v>
      </c>
      <c r="I2465">
        <v>1780.19</v>
      </c>
      <c r="J2465">
        <f t="shared" si="346"/>
        <v>-1.1988078521914303E-2</v>
      </c>
      <c r="K2465">
        <f t="shared" si="342"/>
        <v>-1.2192878521914302E-2</v>
      </c>
      <c r="L2465">
        <v>-7.0303141732063036E-3</v>
      </c>
      <c r="N2465" s="2">
        <v>36321</v>
      </c>
      <c r="O2465">
        <v>39.9375</v>
      </c>
      <c r="Q2465" s="2">
        <v>36321</v>
      </c>
      <c r="R2465">
        <v>41074.46</v>
      </c>
      <c r="S2465" s="8">
        <f t="shared" si="347"/>
        <v>-2.9612848827168747E-2</v>
      </c>
      <c r="T2465" s="9">
        <f t="shared" si="343"/>
        <v>-2.9817648827168749E-2</v>
      </c>
      <c r="U2465" s="3">
        <f>Sheet1!$B$17+Sheet1!$B$18*'Portfolio allocation'!K2465</f>
        <v>-1.3500180364620263E-2</v>
      </c>
      <c r="V2465" s="13">
        <f t="shared" si="348"/>
        <v>-1.6317468462548487E-2</v>
      </c>
      <c r="W2465" s="13"/>
      <c r="X2465" s="2">
        <v>36321</v>
      </c>
      <c r="Y2465">
        <v>110.0827</v>
      </c>
      <c r="AA2465" s="2">
        <v>36321</v>
      </c>
      <c r="AB2465">
        <v>1355.03</v>
      </c>
      <c r="AC2465">
        <f t="shared" si="349"/>
        <v>-1.4960635645277276E-2</v>
      </c>
      <c r="AD2465">
        <f t="shared" si="344"/>
        <v>-1.5165835645277275E-2</v>
      </c>
      <c r="AE2465">
        <f>Sheet2!$B$17+Sheet2!$B$18*'Portfolio allocation'!K2465</f>
        <v>-1.0788831638786653E-2</v>
      </c>
      <c r="AF2465">
        <f t="shared" si="350"/>
        <v>-4.3770040064906226E-3</v>
      </c>
      <c r="AH2465" s="2">
        <v>36321</v>
      </c>
      <c r="AI2465">
        <v>5.9160000000000004</v>
      </c>
      <c r="AJ2465">
        <v>5.13</v>
      </c>
      <c r="AK2465">
        <v>1.0489999999999999</v>
      </c>
      <c r="AR2465" s="3"/>
    </row>
    <row r="2466" spans="1:44" hidden="1" outlineLevel="1" x14ac:dyDescent="0.2">
      <c r="A2466" s="2">
        <v>36322</v>
      </c>
      <c r="B2466">
        <v>25.9</v>
      </c>
      <c r="E2466" s="2">
        <v>36322</v>
      </c>
      <c r="F2466">
        <v>1293.6400000000001</v>
      </c>
      <c r="G2466">
        <f t="shared" si="345"/>
        <v>-7.0462535116131431E-3</v>
      </c>
      <c r="H2466" s="2">
        <v>36322</v>
      </c>
      <c r="I2466">
        <v>1768.04</v>
      </c>
      <c r="J2466">
        <f t="shared" si="346"/>
        <v>-6.8251141732063036E-3</v>
      </c>
      <c r="K2466">
        <f t="shared" si="342"/>
        <v>-7.0303141732063036E-3</v>
      </c>
      <c r="L2466">
        <v>8.7710992963947379E-5</v>
      </c>
      <c r="N2466" s="2">
        <v>36322</v>
      </c>
      <c r="O2466">
        <v>39.0625</v>
      </c>
      <c r="Q2466" s="2">
        <v>36322</v>
      </c>
      <c r="R2466">
        <v>40174.550000000003</v>
      </c>
      <c r="S2466" s="8">
        <f t="shared" si="347"/>
        <v>-2.1909235081848832E-2</v>
      </c>
      <c r="T2466" s="9">
        <f t="shared" si="343"/>
        <v>-2.2114435081848832E-2</v>
      </c>
      <c r="U2466" s="3">
        <f>Sheet1!$B$17+Sheet1!$B$18*'Portfolio allocation'!K2466</f>
        <v>-7.5775557070027113E-3</v>
      </c>
      <c r="V2466" s="13">
        <f t="shared" si="348"/>
        <v>-1.453687937484612E-2</v>
      </c>
      <c r="W2466" s="13"/>
      <c r="X2466" s="2">
        <v>36322</v>
      </c>
      <c r="Y2466">
        <v>109.1872</v>
      </c>
      <c r="AA2466" s="2">
        <v>36322</v>
      </c>
      <c r="AB2466">
        <v>1344.01</v>
      </c>
      <c r="AC2466">
        <f t="shared" si="349"/>
        <v>-8.1326612694921918E-3</v>
      </c>
      <c r="AD2466">
        <f t="shared" si="344"/>
        <v>-8.3390612694921925E-3</v>
      </c>
      <c r="AE2466">
        <f>Sheet2!$B$17+Sheet2!$B$18*'Portfolio allocation'!K2466</f>
        <v>-6.198147710986918E-3</v>
      </c>
      <c r="AF2466">
        <f t="shared" si="350"/>
        <v>-2.1409135585052745E-3</v>
      </c>
      <c r="AH2466" s="2">
        <v>36322</v>
      </c>
      <c r="AI2466">
        <v>6.02</v>
      </c>
      <c r="AJ2466">
        <v>5.16</v>
      </c>
      <c r="AK2466">
        <v>1.0492999999999999</v>
      </c>
      <c r="AR2466" s="3"/>
    </row>
    <row r="2467" spans="1:44" hidden="1" outlineLevel="1" x14ac:dyDescent="0.2">
      <c r="A2467" s="2">
        <v>36325</v>
      </c>
      <c r="B2467">
        <v>26.51</v>
      </c>
      <c r="E2467" s="2">
        <v>36325</v>
      </c>
      <c r="F2467">
        <v>1294</v>
      </c>
      <c r="G2467">
        <f t="shared" si="345"/>
        <v>2.7828453047207269E-4</v>
      </c>
      <c r="H2467" s="2">
        <v>36325</v>
      </c>
      <c r="I2467">
        <v>1768.56</v>
      </c>
      <c r="J2467">
        <f t="shared" si="346"/>
        <v>2.9411099296394738E-4</v>
      </c>
      <c r="K2467">
        <f t="shared" si="342"/>
        <v>8.7710992963947379E-5</v>
      </c>
      <c r="L2467">
        <v>5.3360312842086919E-3</v>
      </c>
      <c r="N2467" s="2">
        <v>36325</v>
      </c>
      <c r="O2467">
        <v>38.781300000000002</v>
      </c>
      <c r="Q2467" s="2">
        <v>36325</v>
      </c>
      <c r="R2467">
        <v>39885.29</v>
      </c>
      <c r="S2467" s="8">
        <f t="shared" si="347"/>
        <v>-7.2000806480719826E-3</v>
      </c>
      <c r="T2467" s="9">
        <f t="shared" si="343"/>
        <v>-7.4064806480719824E-3</v>
      </c>
      <c r="U2467" s="3">
        <f>Sheet1!$B$17+Sheet1!$B$18*'Portfolio allocation'!K2467</f>
        <v>5.8842315837504293E-4</v>
      </c>
      <c r="V2467" s="13">
        <f t="shared" si="348"/>
        <v>-7.9949038064470249E-3</v>
      </c>
      <c r="W2467" s="13"/>
      <c r="X2467" s="2">
        <v>36325</v>
      </c>
      <c r="Y2467">
        <v>110.3215</v>
      </c>
      <c r="AA2467" s="2">
        <v>36325</v>
      </c>
      <c r="AB2467">
        <v>1357.97</v>
      </c>
      <c r="AC2467">
        <f t="shared" si="349"/>
        <v>1.0386827478962246E-2</v>
      </c>
      <c r="AD2467">
        <f t="shared" si="344"/>
        <v>1.0181627478962247E-2</v>
      </c>
      <c r="AE2467">
        <f>Sheet2!$B$17+Sheet2!$B$18*'Portfolio allocation'!K2467</f>
        <v>1.313818640177165E-4</v>
      </c>
      <c r="AF2467">
        <f t="shared" si="350"/>
        <v>1.005024561494453E-2</v>
      </c>
      <c r="AH2467" s="2">
        <v>36325</v>
      </c>
      <c r="AI2467">
        <v>5.9630000000000001</v>
      </c>
      <c r="AJ2467">
        <v>5.13</v>
      </c>
      <c r="AK2467">
        <v>1.0434000000000001</v>
      </c>
      <c r="AR2467" s="3"/>
    </row>
    <row r="2468" spans="1:44" hidden="1" outlineLevel="1" x14ac:dyDescent="0.2">
      <c r="A2468" s="2">
        <v>36326</v>
      </c>
      <c r="B2468">
        <v>25.91</v>
      </c>
      <c r="E2468" s="2">
        <v>36326</v>
      </c>
      <c r="F2468">
        <v>1301.1600000000001</v>
      </c>
      <c r="G2468">
        <f t="shared" si="345"/>
        <v>5.5332302936630384E-3</v>
      </c>
      <c r="H2468" s="2">
        <v>36326</v>
      </c>
      <c r="I2468">
        <v>1778.36</v>
      </c>
      <c r="J2468">
        <f t="shared" si="346"/>
        <v>5.5412312842086919E-3</v>
      </c>
      <c r="K2468">
        <f t="shared" si="342"/>
        <v>5.3360312842086919E-3</v>
      </c>
      <c r="L2468">
        <v>2.2311526296138053E-2</v>
      </c>
      <c r="N2468" s="2">
        <v>36326</v>
      </c>
      <c r="O2468">
        <v>38.843800000000002</v>
      </c>
      <c r="Q2468" s="2">
        <v>36326</v>
      </c>
      <c r="R2468">
        <v>39949.57</v>
      </c>
      <c r="S2468" s="8">
        <f t="shared" si="347"/>
        <v>1.6116217282109435E-3</v>
      </c>
      <c r="T2468" s="9">
        <f t="shared" si="343"/>
        <v>1.4064217282109435E-3</v>
      </c>
      <c r="U2468" s="3">
        <f>Sheet1!$B$17+Sheet1!$B$18*'Portfolio allocation'!K2468</f>
        <v>6.6094292066153516E-3</v>
      </c>
      <c r="V2468" s="13">
        <f t="shared" si="348"/>
        <v>-5.203007478404408E-3</v>
      </c>
      <c r="W2468" s="13"/>
      <c r="X2468" s="2">
        <v>36326</v>
      </c>
      <c r="Y2468">
        <v>110.6797</v>
      </c>
      <c r="AA2468" s="2">
        <v>36326</v>
      </c>
      <c r="AB2468">
        <v>1362.38</v>
      </c>
      <c r="AC2468">
        <f t="shared" si="349"/>
        <v>3.2474944218208179E-3</v>
      </c>
      <c r="AD2468">
        <f t="shared" si="344"/>
        <v>3.043894421820818E-3</v>
      </c>
      <c r="AE2468">
        <f>Sheet2!$B$17+Sheet2!$B$18*'Portfolio allocation'!K2468</f>
        <v>4.7983221637530925E-3</v>
      </c>
      <c r="AF2468">
        <f t="shared" si="350"/>
        <v>-1.7544277419322745E-3</v>
      </c>
      <c r="AH2468" s="2">
        <v>36326</v>
      </c>
      <c r="AI2468">
        <v>5.9790000000000001</v>
      </c>
      <c r="AJ2468">
        <v>5.09</v>
      </c>
      <c r="AK2468">
        <v>1.0416000000000001</v>
      </c>
      <c r="AR2468" s="3"/>
    </row>
    <row r="2469" spans="1:44" hidden="1" outlineLevel="1" x14ac:dyDescent="0.2">
      <c r="A2469" s="2">
        <v>36327</v>
      </c>
      <c r="B2469">
        <v>22.4</v>
      </c>
      <c r="E2469" s="2">
        <v>36327</v>
      </c>
      <c r="F2469">
        <v>1330.41</v>
      </c>
      <c r="G2469">
        <f t="shared" si="345"/>
        <v>2.2479940975744794E-2</v>
      </c>
      <c r="H2469" s="2">
        <v>36327</v>
      </c>
      <c r="I2469">
        <v>1818.4</v>
      </c>
      <c r="J2469">
        <f t="shared" si="346"/>
        <v>2.2515126296138055E-2</v>
      </c>
      <c r="K2469">
        <f t="shared" si="342"/>
        <v>2.2311526296138053E-2</v>
      </c>
      <c r="L2469">
        <v>6.9766388033436271E-3</v>
      </c>
      <c r="N2469" s="2">
        <v>36327</v>
      </c>
      <c r="O2469">
        <v>40.5</v>
      </c>
      <c r="Q2469" s="2">
        <v>36327</v>
      </c>
      <c r="R2469">
        <v>41652.980000000003</v>
      </c>
      <c r="S2469" s="8">
        <f t="shared" si="347"/>
        <v>4.2639007128236983E-2</v>
      </c>
      <c r="T2469" s="9">
        <f t="shared" si="343"/>
        <v>4.2435407128236985E-2</v>
      </c>
      <c r="U2469" s="3">
        <f>Sheet1!$B$17+Sheet1!$B$18*'Portfolio allocation'!K2469</f>
        <v>2.6084147300555995E-2</v>
      </c>
      <c r="V2469" s="13">
        <f t="shared" si="348"/>
        <v>1.635125982768099E-2</v>
      </c>
      <c r="W2469" s="13"/>
      <c r="X2469" s="2">
        <v>36327</v>
      </c>
      <c r="Y2469">
        <v>115.2764</v>
      </c>
      <c r="AA2469" s="2">
        <v>36327</v>
      </c>
      <c r="AB2469">
        <v>1418.96</v>
      </c>
      <c r="AC2469">
        <f t="shared" si="349"/>
        <v>4.1530263215842744E-2</v>
      </c>
      <c r="AD2469">
        <f t="shared" si="344"/>
        <v>4.1330263215842745E-2</v>
      </c>
      <c r="AE2469">
        <f>Sheet2!$B$17+Sheet2!$B$18*'Portfolio allocation'!K2469</f>
        <v>1.9893365412407518E-2</v>
      </c>
      <c r="AF2469">
        <f t="shared" si="350"/>
        <v>2.1436897803435228E-2</v>
      </c>
      <c r="AH2469" s="2">
        <v>36327</v>
      </c>
      <c r="AI2469">
        <v>5.923</v>
      </c>
      <c r="AJ2469">
        <v>5</v>
      </c>
      <c r="AK2469">
        <v>1.0315000000000001</v>
      </c>
      <c r="AR2469" s="3"/>
    </row>
    <row r="2470" spans="1:44" hidden="1" outlineLevel="1" x14ac:dyDescent="0.2">
      <c r="A2470" s="2">
        <v>36328</v>
      </c>
      <c r="B2470">
        <v>21.95</v>
      </c>
      <c r="E2470" s="2">
        <v>36328</v>
      </c>
      <c r="F2470">
        <v>1339.9</v>
      </c>
      <c r="G2470">
        <f t="shared" si="345"/>
        <v>7.1331394081524113E-3</v>
      </c>
      <c r="H2470" s="2">
        <v>36328</v>
      </c>
      <c r="I2470">
        <v>1831.45</v>
      </c>
      <c r="J2470">
        <f t="shared" si="346"/>
        <v>7.1766388033436268E-3</v>
      </c>
      <c r="K2470">
        <f t="shared" si="342"/>
        <v>6.9766388033436271E-3</v>
      </c>
      <c r="L2470">
        <v>2.0024422725163677E-3</v>
      </c>
      <c r="N2470" s="2">
        <v>36328</v>
      </c>
      <c r="O2470">
        <v>41.4375</v>
      </c>
      <c r="Q2470" s="2">
        <v>36328</v>
      </c>
      <c r="R2470">
        <v>42617.16</v>
      </c>
      <c r="S2470" s="8">
        <f t="shared" si="347"/>
        <v>2.3147923629953882E-2</v>
      </c>
      <c r="T2470" s="9">
        <f t="shared" si="343"/>
        <v>2.2947923629953883E-2</v>
      </c>
      <c r="U2470" s="3">
        <f>Sheet1!$B$17+Sheet1!$B$18*'Portfolio allocation'!K2470</f>
        <v>8.491575731090743E-3</v>
      </c>
      <c r="V2470" s="13">
        <f t="shared" si="348"/>
        <v>1.445634789886314E-2</v>
      </c>
      <c r="W2470" s="13"/>
      <c r="X2470" s="2">
        <v>36328</v>
      </c>
      <c r="Y2470">
        <v>114.7988</v>
      </c>
      <c r="AA2470" s="2">
        <v>36328</v>
      </c>
      <c r="AB2470">
        <v>1413.09</v>
      </c>
      <c r="AC2470">
        <f t="shared" si="349"/>
        <v>-4.1368326097988017E-3</v>
      </c>
      <c r="AD2470">
        <f t="shared" si="344"/>
        <v>-4.334832609798802E-3</v>
      </c>
      <c r="AE2470">
        <f>Sheet2!$B$17+Sheet2!$B$18*'Portfolio allocation'!K2470</f>
        <v>6.2571922254512106E-3</v>
      </c>
      <c r="AF2470">
        <f t="shared" si="350"/>
        <v>-1.0592024835250013E-2</v>
      </c>
      <c r="AH2470" s="2">
        <v>36328</v>
      </c>
      <c r="AI2470">
        <v>5.7880000000000003</v>
      </c>
      <c r="AJ2470">
        <v>4.95</v>
      </c>
      <c r="AK2470">
        <v>1.0317000000000001</v>
      </c>
      <c r="AR2470" s="3"/>
    </row>
    <row r="2471" spans="1:44" hidden="1" outlineLevel="1" x14ac:dyDescent="0.2">
      <c r="A2471" s="2">
        <v>36329</v>
      </c>
      <c r="B2471">
        <v>21.75</v>
      </c>
      <c r="E2471" s="2">
        <v>36329</v>
      </c>
      <c r="F2471">
        <v>1342.84</v>
      </c>
      <c r="G2471">
        <f t="shared" si="345"/>
        <v>2.1941935965368309E-3</v>
      </c>
      <c r="H2471" s="2">
        <v>36329</v>
      </c>
      <c r="I2471">
        <v>1835.48</v>
      </c>
      <c r="J2471">
        <f t="shared" si="346"/>
        <v>2.2004422725163675E-3</v>
      </c>
      <c r="K2471">
        <f t="shared" si="342"/>
        <v>2.0024422725163677E-3</v>
      </c>
      <c r="L2471">
        <v>4.4045003944472409E-3</v>
      </c>
      <c r="N2471" s="2">
        <v>36329</v>
      </c>
      <c r="O2471">
        <v>42.5</v>
      </c>
      <c r="Q2471" s="2">
        <v>36329</v>
      </c>
      <c r="R2471">
        <v>43709.91</v>
      </c>
      <c r="S2471" s="8">
        <f t="shared" si="347"/>
        <v>2.5641079790394317E-2</v>
      </c>
      <c r="T2471" s="9">
        <f t="shared" si="343"/>
        <v>2.5443079790394316E-2</v>
      </c>
      <c r="U2471" s="3">
        <f>Sheet1!$B$17+Sheet1!$B$18*'Portfolio allocation'!K2471</f>
        <v>2.7850514080213283E-3</v>
      </c>
      <c r="V2471" s="13">
        <f t="shared" si="348"/>
        <v>2.2658028382372988E-2</v>
      </c>
      <c r="W2471" s="13"/>
      <c r="X2471" s="2">
        <v>36329</v>
      </c>
      <c r="Y2471">
        <v>115.3361</v>
      </c>
      <c r="AA2471" s="2">
        <v>36329</v>
      </c>
      <c r="AB2471">
        <v>1419.7</v>
      </c>
      <c r="AC2471">
        <f t="shared" si="349"/>
        <v>4.6776921498277169E-3</v>
      </c>
      <c r="AD2471">
        <f t="shared" si="344"/>
        <v>4.4784921498277168E-3</v>
      </c>
      <c r="AE2471">
        <f>Sheet2!$B$17+Sheet2!$B$18*'Portfolio allocation'!K2471</f>
        <v>1.8340097670087011E-3</v>
      </c>
      <c r="AF2471">
        <f t="shared" si="350"/>
        <v>2.6444823828190157E-3</v>
      </c>
      <c r="AH2471" s="2">
        <v>36329</v>
      </c>
      <c r="AI2471">
        <v>5.8259999999999996</v>
      </c>
      <c r="AJ2471">
        <v>4.9800000000000004</v>
      </c>
      <c r="AK2471">
        <v>1.0386</v>
      </c>
      <c r="AR2471" s="3"/>
    </row>
    <row r="2472" spans="1:44" hidden="1" outlineLevel="1" x14ac:dyDescent="0.2">
      <c r="A2472" s="2">
        <v>36332</v>
      </c>
      <c r="B2472">
        <v>21.81</v>
      </c>
      <c r="E2472" s="2">
        <v>36332</v>
      </c>
      <c r="F2472">
        <v>1349</v>
      </c>
      <c r="G2472">
        <f t="shared" si="345"/>
        <v>4.5872926037353601E-3</v>
      </c>
      <c r="H2472" s="2">
        <v>36332</v>
      </c>
      <c r="I2472">
        <v>1843.93</v>
      </c>
      <c r="J2472">
        <f t="shared" si="346"/>
        <v>4.603700394447241E-3</v>
      </c>
      <c r="K2472">
        <f t="shared" si="342"/>
        <v>4.4045003944472409E-3</v>
      </c>
      <c r="L2472">
        <v>-9.9241964564815814E-3</v>
      </c>
      <c r="N2472" s="2">
        <v>36332</v>
      </c>
      <c r="O2472">
        <v>44.468800000000002</v>
      </c>
      <c r="Q2472" s="2">
        <v>36332</v>
      </c>
      <c r="R2472">
        <v>45734.71</v>
      </c>
      <c r="S2472" s="8">
        <f t="shared" si="347"/>
        <v>4.6323591149009413E-2</v>
      </c>
      <c r="T2472" s="9">
        <f t="shared" si="343"/>
        <v>4.6124391149009417E-2</v>
      </c>
      <c r="U2472" s="3">
        <f>Sheet1!$B$17+Sheet1!$B$18*'Portfolio allocation'!K2472</f>
        <v>5.5407533617487757E-3</v>
      </c>
      <c r="V2472" s="13">
        <f t="shared" si="348"/>
        <v>4.0583637787260637E-2</v>
      </c>
      <c r="W2472" s="13"/>
      <c r="X2472" s="2">
        <v>36332</v>
      </c>
      <c r="Y2472">
        <v>119.1568</v>
      </c>
      <c r="AA2472" s="2">
        <v>36332</v>
      </c>
      <c r="AB2472">
        <v>1466.73</v>
      </c>
      <c r="AC2472">
        <f t="shared" si="349"/>
        <v>3.3126716912023735E-2</v>
      </c>
      <c r="AD2472">
        <f t="shared" si="344"/>
        <v>3.2926316912023731E-2</v>
      </c>
      <c r="AE2472">
        <f>Sheet2!$B$17+Sheet2!$B$18*'Portfolio allocation'!K2472</f>
        <v>3.9699811310748082E-3</v>
      </c>
      <c r="AF2472">
        <f t="shared" si="350"/>
        <v>2.8956335780948923E-2</v>
      </c>
      <c r="AH2472" s="2">
        <v>36332</v>
      </c>
      <c r="AI2472">
        <v>5.8890000000000002</v>
      </c>
      <c r="AJ2472">
        <v>5.01</v>
      </c>
      <c r="AK2472">
        <v>1.0318000000000001</v>
      </c>
      <c r="AR2472" s="3"/>
    </row>
    <row r="2473" spans="1:44" hidden="1" outlineLevel="1" x14ac:dyDescent="0.2">
      <c r="A2473" s="2">
        <v>36333</v>
      </c>
      <c r="B2473">
        <v>21.7</v>
      </c>
      <c r="E2473" s="2">
        <v>36333</v>
      </c>
      <c r="F2473">
        <v>1335.88</v>
      </c>
      <c r="G2473">
        <f t="shared" si="345"/>
        <v>-9.7257227575980876E-3</v>
      </c>
      <c r="H2473" s="2">
        <v>36333</v>
      </c>
      <c r="I2473">
        <v>1826</v>
      </c>
      <c r="J2473">
        <f t="shared" si="346"/>
        <v>-9.7237964564815815E-3</v>
      </c>
      <c r="K2473">
        <f t="shared" si="342"/>
        <v>-9.9241964564815814E-3</v>
      </c>
      <c r="L2473">
        <v>-2.3034808324205618E-3</v>
      </c>
      <c r="N2473" s="2">
        <v>36333</v>
      </c>
      <c r="O2473">
        <v>43.25</v>
      </c>
      <c r="Q2473" s="2">
        <v>36333</v>
      </c>
      <c r="R2473">
        <v>44481.27</v>
      </c>
      <c r="S2473" s="8">
        <f t="shared" si="347"/>
        <v>-2.7406755175664266E-2</v>
      </c>
      <c r="T2473" s="9">
        <f t="shared" si="343"/>
        <v>-2.7607155175664266E-2</v>
      </c>
      <c r="U2473" s="3">
        <f>Sheet1!$B$17+Sheet1!$B$18*'Portfolio allocation'!K2473</f>
        <v>-1.0897490803106279E-2</v>
      </c>
      <c r="V2473" s="13">
        <f t="shared" si="348"/>
        <v>-1.6709664372557987E-2</v>
      </c>
      <c r="W2473" s="13"/>
      <c r="X2473" s="2">
        <v>36333</v>
      </c>
      <c r="Y2473">
        <v>117.8434</v>
      </c>
      <c r="AA2473" s="2">
        <v>36333</v>
      </c>
      <c r="AB2473">
        <v>1450.56</v>
      </c>
      <c r="AC2473">
        <f t="shared" si="349"/>
        <v>-1.1024523941011721E-2</v>
      </c>
      <c r="AD2473">
        <f t="shared" si="344"/>
        <v>-1.1230523941011721E-2</v>
      </c>
      <c r="AE2473">
        <f>Sheet2!$B$17+Sheet2!$B$18*'Portfolio allocation'!K2473</f>
        <v>-8.7714616668896541E-3</v>
      </c>
      <c r="AF2473">
        <f t="shared" si="350"/>
        <v>-2.4590622741220668E-3</v>
      </c>
      <c r="AH2473" s="2">
        <v>36333</v>
      </c>
      <c r="AI2473">
        <v>5.9269999999999996</v>
      </c>
      <c r="AJ2473">
        <v>5.15</v>
      </c>
      <c r="AK2473">
        <v>1.0306</v>
      </c>
      <c r="AR2473" s="3"/>
    </row>
    <row r="2474" spans="1:44" hidden="1" outlineLevel="1" x14ac:dyDescent="0.2">
      <c r="A2474" s="2">
        <v>36334</v>
      </c>
      <c r="B2474">
        <v>21.32</v>
      </c>
      <c r="E2474" s="2">
        <v>36334</v>
      </c>
      <c r="F2474">
        <v>1333.06</v>
      </c>
      <c r="G2474">
        <f t="shared" si="345"/>
        <v>-2.1109680510226214E-3</v>
      </c>
      <c r="H2474" s="2">
        <v>36334</v>
      </c>
      <c r="I2474">
        <v>1822.17</v>
      </c>
      <c r="J2474">
        <f t="shared" si="346"/>
        <v>-2.0974808324205618E-3</v>
      </c>
      <c r="K2474">
        <f t="shared" si="342"/>
        <v>-2.3034808324205618E-3</v>
      </c>
      <c r="L2474">
        <v>-1.3169766610140724E-2</v>
      </c>
      <c r="N2474" s="2">
        <v>36334</v>
      </c>
      <c r="O2474">
        <v>43</v>
      </c>
      <c r="Q2474" s="2">
        <v>36334</v>
      </c>
      <c r="R2474">
        <v>44224.15</v>
      </c>
      <c r="S2474" s="8">
        <f t="shared" si="347"/>
        <v>-5.7804104963729008E-3</v>
      </c>
      <c r="T2474" s="9">
        <f t="shared" si="343"/>
        <v>-5.9864104963729004E-3</v>
      </c>
      <c r="U2474" s="3">
        <f>Sheet1!$B$17+Sheet1!$B$18*'Portfolio allocation'!K2474</f>
        <v>-2.1548127045658383E-3</v>
      </c>
      <c r="V2474" s="13">
        <f t="shared" si="348"/>
        <v>-3.8315977918070621E-3</v>
      </c>
      <c r="W2474" s="13"/>
      <c r="X2474" s="2">
        <v>36334</v>
      </c>
      <c r="Y2474">
        <v>117.4255</v>
      </c>
      <c r="AA2474" s="2">
        <v>36334</v>
      </c>
      <c r="AB2474">
        <v>1445.42</v>
      </c>
      <c r="AC2474">
        <f t="shared" si="349"/>
        <v>-3.5434590778732344E-3</v>
      </c>
      <c r="AD2474">
        <f t="shared" si="344"/>
        <v>-3.7506590778732343E-3</v>
      </c>
      <c r="AE2474">
        <f>Sheet2!$B$17+Sheet2!$B$18*'Portfolio allocation'!K2474</f>
        <v>-1.9949269119350658E-3</v>
      </c>
      <c r="AF2474">
        <f t="shared" si="350"/>
        <v>-1.7557321659381685E-3</v>
      </c>
      <c r="AH2474" s="2">
        <v>36334</v>
      </c>
      <c r="AI2474">
        <v>6.0309999999999997</v>
      </c>
      <c r="AJ2474">
        <v>5.18</v>
      </c>
      <c r="AK2474">
        <v>1.0310999999999999</v>
      </c>
      <c r="AR2474" s="3"/>
    </row>
    <row r="2475" spans="1:44" hidden="1" outlineLevel="1" x14ac:dyDescent="0.2">
      <c r="A2475" s="2">
        <v>36335</v>
      </c>
      <c r="B2475">
        <v>23.06</v>
      </c>
      <c r="E2475" s="2">
        <v>36335</v>
      </c>
      <c r="F2475">
        <v>1315.78</v>
      </c>
      <c r="G2475">
        <f t="shared" si="345"/>
        <v>-1.2962657344755657E-2</v>
      </c>
      <c r="H2475" s="2">
        <v>36335</v>
      </c>
      <c r="I2475">
        <v>1798.55</v>
      </c>
      <c r="J2475">
        <f t="shared" si="346"/>
        <v>-1.2962566610140724E-2</v>
      </c>
      <c r="K2475">
        <f t="shared" si="342"/>
        <v>-1.3169766610140724E-2</v>
      </c>
      <c r="L2475">
        <v>-5.6304220622164602E-4</v>
      </c>
      <c r="N2475" s="2">
        <v>36335</v>
      </c>
      <c r="O2475">
        <v>42.3125</v>
      </c>
      <c r="Q2475" s="2">
        <v>36335</v>
      </c>
      <c r="R2475">
        <v>43517.07</v>
      </c>
      <c r="S2475" s="8">
        <f t="shared" si="347"/>
        <v>-1.5988549242891059E-2</v>
      </c>
      <c r="T2475" s="9">
        <f t="shared" si="343"/>
        <v>-1.619574924289106E-2</v>
      </c>
      <c r="U2475" s="3">
        <f>Sheet1!$B$17+Sheet1!$B$18*'Portfolio allocation'!K2475</f>
        <v>-1.4620891137070127E-2</v>
      </c>
      <c r="V2475" s="13">
        <f t="shared" si="348"/>
        <v>-1.5748581058209338E-3</v>
      </c>
      <c r="W2475" s="13"/>
      <c r="X2475" s="2">
        <v>36335</v>
      </c>
      <c r="Y2475">
        <v>117.06740000000001</v>
      </c>
      <c r="AA2475" s="2">
        <v>36335</v>
      </c>
      <c r="AB2475">
        <v>1441.01</v>
      </c>
      <c r="AC2475">
        <f t="shared" si="349"/>
        <v>-3.0510163135974988E-3</v>
      </c>
      <c r="AD2475">
        <f t="shared" si="344"/>
        <v>-3.2582163135974986E-3</v>
      </c>
      <c r="AE2475">
        <f>Sheet2!$B$17+Sheet2!$B$18*'Portfolio allocation'!K2475</f>
        <v>-1.1657505449506779E-2</v>
      </c>
      <c r="AF2475">
        <f t="shared" si="350"/>
        <v>8.3992891359092811E-3</v>
      </c>
      <c r="AH2475" s="2">
        <v>36335</v>
      </c>
      <c r="AI2475">
        <v>6.0359999999999996</v>
      </c>
      <c r="AJ2475">
        <v>5.18</v>
      </c>
      <c r="AK2475">
        <v>1.0346</v>
      </c>
      <c r="AR2475" s="3"/>
    </row>
    <row r="2476" spans="1:44" hidden="1" outlineLevel="1" x14ac:dyDescent="0.2">
      <c r="A2476" s="2">
        <v>36336</v>
      </c>
      <c r="B2476">
        <v>21.76</v>
      </c>
      <c r="E2476" s="2">
        <v>36336</v>
      </c>
      <c r="F2476">
        <v>1315.31</v>
      </c>
      <c r="G2476">
        <f t="shared" si="345"/>
        <v>-3.5720257185856141E-4</v>
      </c>
      <c r="H2476" s="2">
        <v>36336</v>
      </c>
      <c r="I2476">
        <v>1797.91</v>
      </c>
      <c r="J2476">
        <f t="shared" si="346"/>
        <v>-3.5584220622164597E-4</v>
      </c>
      <c r="K2476">
        <f t="shared" si="342"/>
        <v>-5.6304220622164602E-4</v>
      </c>
      <c r="L2476">
        <v>1.212934632323078E-2</v>
      </c>
      <c r="N2476" s="2">
        <v>36336</v>
      </c>
      <c r="O2476">
        <v>42.468800000000002</v>
      </c>
      <c r="Q2476" s="2">
        <v>36336</v>
      </c>
      <c r="R2476">
        <v>43677.77</v>
      </c>
      <c r="S2476" s="8">
        <f t="shared" si="347"/>
        <v>3.6928037664298863E-3</v>
      </c>
      <c r="T2476" s="9">
        <f t="shared" si="343"/>
        <v>3.4856037664298864E-3</v>
      </c>
      <c r="U2476" s="3">
        <f>Sheet1!$B$17+Sheet1!$B$18*'Portfolio allocation'!K2476</f>
        <v>-1.5813740400993882E-4</v>
      </c>
      <c r="V2476" s="13">
        <f t="shared" si="348"/>
        <v>3.6437411704398253E-3</v>
      </c>
      <c r="W2476" s="13"/>
      <c r="X2476" s="2">
        <v>36336</v>
      </c>
      <c r="Y2476">
        <v>117.6046</v>
      </c>
      <c r="AA2476" s="2">
        <v>36336</v>
      </c>
      <c r="AB2476">
        <v>1447.62</v>
      </c>
      <c r="AC2476">
        <f t="shared" si="349"/>
        <v>4.5870604645352753E-3</v>
      </c>
      <c r="AD2476">
        <f t="shared" si="344"/>
        <v>4.379860464535275E-3</v>
      </c>
      <c r="AE2476">
        <f>Sheet2!$B$17+Sheet2!$B$18*'Portfolio allocation'!K2476</f>
        <v>-4.4728448291376556E-4</v>
      </c>
      <c r="AF2476">
        <f t="shared" si="350"/>
        <v>4.8271449474490405E-3</v>
      </c>
      <c r="AH2476" s="2">
        <v>36336</v>
      </c>
      <c r="AI2476">
        <v>6.01</v>
      </c>
      <c r="AJ2476">
        <v>5.18</v>
      </c>
      <c r="AK2476">
        <v>1.0466</v>
      </c>
      <c r="AR2476" s="3"/>
    </row>
    <row r="2477" spans="1:44" hidden="1" outlineLevel="1" x14ac:dyDescent="0.2">
      <c r="A2477" s="2">
        <v>36339</v>
      </c>
      <c r="B2477">
        <v>22.63</v>
      </c>
      <c r="E2477" s="2">
        <v>36339</v>
      </c>
      <c r="F2477">
        <v>1331.35</v>
      </c>
      <c r="G2477">
        <f t="shared" si="345"/>
        <v>1.2194843801081046E-2</v>
      </c>
      <c r="H2477" s="2">
        <v>36339</v>
      </c>
      <c r="I2477">
        <v>1820.09</v>
      </c>
      <c r="J2477">
        <f t="shared" si="346"/>
        <v>1.2336546323230779E-2</v>
      </c>
      <c r="K2477">
        <f t="shared" si="342"/>
        <v>1.212934632323078E-2</v>
      </c>
      <c r="L2477">
        <v>1.4903142954469191E-2</v>
      </c>
      <c r="N2477" s="2">
        <v>36339</v>
      </c>
      <c r="O2477">
        <v>43.375</v>
      </c>
      <c r="Q2477" s="2">
        <v>36339</v>
      </c>
      <c r="R2477">
        <v>44609.82</v>
      </c>
      <c r="S2477" s="8">
        <f t="shared" si="347"/>
        <v>2.1339230459796799E-2</v>
      </c>
      <c r="T2477" s="9">
        <f t="shared" si="343"/>
        <v>2.1132030459796797E-2</v>
      </c>
      <c r="U2477" s="3">
        <f>Sheet1!$B$17+Sheet1!$B$18*'Portfolio allocation'!K2477</f>
        <v>1.4402892384879755E-2</v>
      </c>
      <c r="V2477" s="13">
        <f t="shared" si="348"/>
        <v>6.7291380749170421E-3</v>
      </c>
      <c r="W2477" s="13"/>
      <c r="X2477" s="2">
        <v>36339</v>
      </c>
      <c r="Y2477">
        <v>117.06740000000001</v>
      </c>
      <c r="AA2477" s="2">
        <v>36339</v>
      </c>
      <c r="AB2477">
        <v>1441.01</v>
      </c>
      <c r="AC2477">
        <f t="shared" si="349"/>
        <v>-4.5661154170292262E-3</v>
      </c>
      <c r="AD2477">
        <f t="shared" si="344"/>
        <v>-4.7721154170292258E-3</v>
      </c>
      <c r="AE2477">
        <f>Sheet2!$B$17+Sheet2!$B$18*'Portfolio allocation'!K2477</f>
        <v>1.0839111209593005E-2</v>
      </c>
      <c r="AF2477">
        <f t="shared" si="350"/>
        <v>-1.561122662662223E-2</v>
      </c>
      <c r="AH2477" s="2">
        <v>36339</v>
      </c>
      <c r="AI2477">
        <v>5.9429999999999996</v>
      </c>
      <c r="AJ2477">
        <v>5.15</v>
      </c>
      <c r="AK2477">
        <v>1.0373000000000001</v>
      </c>
      <c r="AR2477" s="3"/>
    </row>
    <row r="2478" spans="1:44" hidden="1" outlineLevel="1" x14ac:dyDescent="0.2">
      <c r="A2478" s="2">
        <v>36340</v>
      </c>
      <c r="B2478">
        <v>22.51</v>
      </c>
      <c r="E2478" s="2">
        <v>36340</v>
      </c>
      <c r="F2478">
        <v>1351.45</v>
      </c>
      <c r="G2478">
        <f t="shared" si="345"/>
        <v>1.5097457467983633E-2</v>
      </c>
      <c r="H2478" s="2">
        <v>36340</v>
      </c>
      <c r="I2478">
        <v>1847.59</v>
      </c>
      <c r="J2478">
        <f t="shared" si="346"/>
        <v>1.510914295446919E-2</v>
      </c>
      <c r="K2478">
        <f t="shared" si="342"/>
        <v>1.4903142954469191E-2</v>
      </c>
      <c r="L2478">
        <v>1.5592159725913164E-2</v>
      </c>
      <c r="N2478" s="2">
        <v>36340</v>
      </c>
      <c r="O2478">
        <v>44</v>
      </c>
      <c r="Q2478" s="2">
        <v>36340</v>
      </c>
      <c r="R2478">
        <v>45252.61</v>
      </c>
      <c r="S2478" s="8">
        <f t="shared" si="347"/>
        <v>1.4409159238929936E-2</v>
      </c>
      <c r="T2478" s="9">
        <f t="shared" si="343"/>
        <v>1.4203159238929937E-2</v>
      </c>
      <c r="U2478" s="3">
        <f>Sheet1!$B$17+Sheet1!$B$18*'Portfolio allocation'!K2478</f>
        <v>1.7585062177591489E-2</v>
      </c>
      <c r="V2478" s="13">
        <f t="shared" si="348"/>
        <v>-3.3819029386615521E-3</v>
      </c>
      <c r="W2478" s="13"/>
      <c r="X2478" s="2">
        <v>36340</v>
      </c>
      <c r="Y2478">
        <v>119.03740000000001</v>
      </c>
      <c r="AA2478" s="2">
        <v>36340</v>
      </c>
      <c r="AB2478">
        <v>1465.26</v>
      </c>
      <c r="AC2478">
        <f t="shared" si="349"/>
        <v>1.6828474472765587E-2</v>
      </c>
      <c r="AD2478">
        <f t="shared" si="344"/>
        <v>1.6621674472765587E-2</v>
      </c>
      <c r="AE2478">
        <f>Sheet2!$B$17+Sheet2!$B$18*'Portfolio allocation'!K2478</f>
        <v>1.3305641940042492E-2</v>
      </c>
      <c r="AF2478">
        <f t="shared" si="350"/>
        <v>3.3160325327230948E-3</v>
      </c>
      <c r="AH2478" s="2">
        <v>36340</v>
      </c>
      <c r="AI2478">
        <v>5.9240000000000004</v>
      </c>
      <c r="AJ2478">
        <v>5.17</v>
      </c>
      <c r="AK2478">
        <v>1.0338000000000001</v>
      </c>
      <c r="AR2478" s="3"/>
    </row>
    <row r="2479" spans="1:44" hidden="1" outlineLevel="1" x14ac:dyDescent="0.2">
      <c r="A2479" s="2">
        <v>36341</v>
      </c>
      <c r="B2479">
        <v>21.09</v>
      </c>
      <c r="E2479" s="2">
        <v>36341</v>
      </c>
      <c r="F2479">
        <v>1372.71</v>
      </c>
      <c r="G2479">
        <f t="shared" si="345"/>
        <v>1.573125161863187E-2</v>
      </c>
      <c r="H2479" s="2">
        <v>36341</v>
      </c>
      <c r="I2479">
        <v>1876.78</v>
      </c>
      <c r="J2479">
        <f t="shared" si="346"/>
        <v>1.5798959725913164E-2</v>
      </c>
      <c r="K2479">
        <f t="shared" si="342"/>
        <v>1.5592159725913164E-2</v>
      </c>
      <c r="L2479">
        <v>5.8554487025651051E-3</v>
      </c>
      <c r="N2479" s="2">
        <v>36341</v>
      </c>
      <c r="O2479">
        <v>45.093800000000002</v>
      </c>
      <c r="Q2479" s="2">
        <v>36341</v>
      </c>
      <c r="R2479">
        <v>46377.5</v>
      </c>
      <c r="S2479" s="8">
        <f t="shared" si="347"/>
        <v>2.4858013714567972E-2</v>
      </c>
      <c r="T2479" s="9">
        <f t="shared" si="343"/>
        <v>2.4651213714567972E-2</v>
      </c>
      <c r="U2479" s="3">
        <f>Sheet1!$B$17+Sheet1!$B$18*'Portfolio allocation'!K2479</f>
        <v>1.8375519679799161E-2</v>
      </c>
      <c r="V2479" s="13">
        <f t="shared" si="348"/>
        <v>6.2756940347688112E-3</v>
      </c>
      <c r="W2479" s="13"/>
      <c r="X2479" s="2">
        <v>36341</v>
      </c>
      <c r="Y2479">
        <v>123.455</v>
      </c>
      <c r="AA2479" s="2">
        <v>36341</v>
      </c>
      <c r="AB2479">
        <v>1519.64</v>
      </c>
      <c r="AC2479">
        <f t="shared" si="349"/>
        <v>3.7112867340949762E-2</v>
      </c>
      <c r="AD2479">
        <f t="shared" si="344"/>
        <v>3.6910067340949759E-2</v>
      </c>
      <c r="AE2479">
        <f>Sheet2!$B$17+Sheet2!$B$18*'Portfolio allocation'!K2479</f>
        <v>1.3918333231618143E-2</v>
      </c>
      <c r="AF2479">
        <f t="shared" si="350"/>
        <v>2.2991734109331616E-2</v>
      </c>
      <c r="AH2479" s="2">
        <v>36341</v>
      </c>
      <c r="AI2479">
        <v>5.7949999999999999</v>
      </c>
      <c r="AJ2479">
        <v>5.07</v>
      </c>
      <c r="AK2479">
        <v>1.0313000000000001</v>
      </c>
      <c r="AR2479" s="3"/>
    </row>
    <row r="2480" spans="1:44" hidden="1" outlineLevel="1" x14ac:dyDescent="0.2">
      <c r="A2480" s="2">
        <v>36342</v>
      </c>
      <c r="B2480">
        <v>19.690000000000001</v>
      </c>
      <c r="E2480" s="2">
        <v>36342</v>
      </c>
      <c r="F2480">
        <v>1380.96</v>
      </c>
      <c r="G2480">
        <f t="shared" si="345"/>
        <v>6.0100093974693181E-3</v>
      </c>
      <c r="H2480" s="2">
        <v>36342</v>
      </c>
      <c r="I2480">
        <v>1888.15</v>
      </c>
      <c r="J2480">
        <f t="shared" si="346"/>
        <v>6.0582487025651055E-3</v>
      </c>
      <c r="K2480">
        <f t="shared" si="342"/>
        <v>5.8554487025651051E-3</v>
      </c>
      <c r="L2480">
        <v>7.2269537166008407E-3</v>
      </c>
      <c r="N2480" s="2">
        <v>36342</v>
      </c>
      <c r="O2480">
        <v>45.593800000000002</v>
      </c>
      <c r="Q2480" s="2">
        <v>36342</v>
      </c>
      <c r="R2480">
        <v>46891.74</v>
      </c>
      <c r="S2480" s="8">
        <f t="shared" si="347"/>
        <v>1.1088135410489919E-2</v>
      </c>
      <c r="T2480" s="9">
        <f t="shared" si="343"/>
        <v>1.0885335410489919E-2</v>
      </c>
      <c r="U2480" s="3">
        <f>Sheet1!$B$17+Sheet1!$B$18*'Portfolio allocation'!K2480</f>
        <v>7.2053180327417768E-3</v>
      </c>
      <c r="V2480" s="13">
        <f t="shared" si="348"/>
        <v>3.6800173777481425E-3</v>
      </c>
      <c r="W2480" s="13"/>
      <c r="X2480" s="2">
        <v>36342</v>
      </c>
      <c r="Y2480">
        <v>125.1266</v>
      </c>
      <c r="AA2480" s="2">
        <v>36342</v>
      </c>
      <c r="AB2480">
        <v>1540.21</v>
      </c>
      <c r="AC2480">
        <f t="shared" si="349"/>
        <v>1.3536100655418437E-2</v>
      </c>
      <c r="AD2480">
        <f t="shared" si="344"/>
        <v>1.3332500655418437E-2</v>
      </c>
      <c r="AE2480">
        <f>Sheet2!$B$17+Sheet2!$B$18*'Portfolio allocation'!K2480</f>
        <v>5.2602013836924562E-3</v>
      </c>
      <c r="AF2480">
        <f t="shared" si="350"/>
        <v>8.0722992717259801E-3</v>
      </c>
      <c r="AH2480" s="2">
        <v>36342</v>
      </c>
      <c r="AI2480">
        <v>5.8360000000000003</v>
      </c>
      <c r="AJ2480">
        <v>5.09</v>
      </c>
      <c r="AK2480">
        <v>1.0246999999999999</v>
      </c>
      <c r="AR2480" s="3"/>
    </row>
    <row r="2481" spans="1:44" hidden="1" outlineLevel="1" x14ac:dyDescent="0.2">
      <c r="A2481" s="2">
        <v>36343</v>
      </c>
      <c r="B2481">
        <v>18.66</v>
      </c>
      <c r="E2481" s="2">
        <v>36343</v>
      </c>
      <c r="F2481">
        <v>1391.22</v>
      </c>
      <c r="G2481">
        <f t="shared" si="345"/>
        <v>7.4296141814389483E-3</v>
      </c>
      <c r="H2481" s="2">
        <v>36343</v>
      </c>
      <c r="I2481">
        <v>1902.18</v>
      </c>
      <c r="J2481">
        <f t="shared" si="346"/>
        <v>7.4305537166008406E-3</v>
      </c>
      <c r="K2481">
        <f t="shared" si="342"/>
        <v>7.2269537166008407E-3</v>
      </c>
      <c r="L2481">
        <v>-2.0320000000000001E-4</v>
      </c>
      <c r="N2481" s="2">
        <v>36343</v>
      </c>
      <c r="O2481">
        <v>46</v>
      </c>
      <c r="Q2481" s="2">
        <v>36343</v>
      </c>
      <c r="R2481">
        <v>47309.55</v>
      </c>
      <c r="S2481" s="8">
        <f t="shared" si="347"/>
        <v>8.9100980257932338E-3</v>
      </c>
      <c r="T2481" s="9">
        <f t="shared" si="343"/>
        <v>8.7064980257932339E-3</v>
      </c>
      <c r="U2481" s="3">
        <f>Sheet1!$B$17+Sheet1!$B$18*'Portfolio allocation'!K2481</f>
        <v>8.7787433434029435E-3</v>
      </c>
      <c r="V2481" s="13">
        <f t="shared" si="348"/>
        <v>-7.2245317609709661E-5</v>
      </c>
      <c r="W2481" s="13"/>
      <c r="X2481" s="2">
        <v>36343</v>
      </c>
      <c r="Y2481">
        <v>126.3205</v>
      </c>
      <c r="AA2481" s="2">
        <v>36343</v>
      </c>
      <c r="AB2481">
        <v>1554.91</v>
      </c>
      <c r="AC2481">
        <f t="shared" si="349"/>
        <v>9.5441530700359767E-3</v>
      </c>
      <c r="AD2481">
        <f t="shared" si="344"/>
        <v>9.3409530700359761E-3</v>
      </c>
      <c r="AE2481">
        <f>Sheet2!$B$17+Sheet2!$B$18*'Portfolio allocation'!K2481</f>
        <v>6.4797786324305362E-3</v>
      </c>
      <c r="AF2481">
        <f t="shared" si="350"/>
        <v>2.8611744376054399E-3</v>
      </c>
      <c r="AH2481" s="2">
        <v>36343</v>
      </c>
      <c r="AI2481">
        <v>5.8150000000000004</v>
      </c>
      <c r="AJ2481">
        <v>5.08</v>
      </c>
      <c r="AK2481">
        <v>1.022</v>
      </c>
      <c r="AR2481" s="3"/>
    </row>
    <row r="2482" spans="1:44" hidden="1" outlineLevel="1" x14ac:dyDescent="0.2">
      <c r="A2482" s="2">
        <v>36346</v>
      </c>
      <c r="B2482">
        <v>18.66</v>
      </c>
      <c r="E2482" s="2">
        <v>36346</v>
      </c>
      <c r="F2482">
        <v>1391.22</v>
      </c>
      <c r="G2482">
        <f t="shared" si="345"/>
        <v>0</v>
      </c>
      <c r="H2482" s="2">
        <v>36346</v>
      </c>
      <c r="I2482">
        <v>1902.18</v>
      </c>
      <c r="J2482">
        <f t="shared" si="346"/>
        <v>0</v>
      </c>
      <c r="K2482">
        <f t="shared" si="342"/>
        <v>-2.0320000000000001E-4</v>
      </c>
      <c r="L2482">
        <v>-2.3218217918388596E-3</v>
      </c>
      <c r="N2482" s="2">
        <v>36346</v>
      </c>
      <c r="O2482">
        <v>46</v>
      </c>
      <c r="Q2482" s="2">
        <v>36346</v>
      </c>
      <c r="R2482">
        <v>47309.55</v>
      </c>
      <c r="S2482" s="8">
        <f t="shared" si="347"/>
        <v>0</v>
      </c>
      <c r="T2482" s="9">
        <f t="shared" si="343"/>
        <v>-2.0319999999999998E-4</v>
      </c>
      <c r="U2482" s="3">
        <f>Sheet1!$B$17+Sheet1!$B$18*'Portfolio allocation'!K2482</f>
        <v>2.5468269458179768E-4</v>
      </c>
      <c r="V2482" s="13">
        <f t="shared" si="348"/>
        <v>-4.5788269458179763E-4</v>
      </c>
      <c r="W2482" s="13"/>
      <c r="X2482" s="2">
        <v>36346</v>
      </c>
      <c r="Y2482">
        <v>126.3205</v>
      </c>
      <c r="AA2482" s="2">
        <v>36346</v>
      </c>
      <c r="AB2482">
        <v>1554.91</v>
      </c>
      <c r="AC2482">
        <f t="shared" si="349"/>
        <v>0</v>
      </c>
      <c r="AD2482">
        <f t="shared" si="344"/>
        <v>-2.0320000000000001E-4</v>
      </c>
      <c r="AE2482">
        <f>Sheet2!$B$17+Sheet2!$B$18*'Portfolio allocation'!K2482</f>
        <v>-1.2730361273650105E-4</v>
      </c>
      <c r="AF2482">
        <f t="shared" si="350"/>
        <v>-7.5896387263498958E-5</v>
      </c>
      <c r="AH2482" s="2">
        <v>36346</v>
      </c>
      <c r="AI2482">
        <v>5.8150000000000004</v>
      </c>
      <c r="AJ2482">
        <v>5.08</v>
      </c>
      <c r="AK2482">
        <v>1.0230999999999999</v>
      </c>
      <c r="AR2482" s="3"/>
    </row>
    <row r="2483" spans="1:44" hidden="1" outlineLevel="1" x14ac:dyDescent="0.2">
      <c r="A2483" s="2">
        <v>36347</v>
      </c>
      <c r="B2483">
        <v>20.73</v>
      </c>
      <c r="E2483" s="2">
        <v>36347</v>
      </c>
      <c r="F2483">
        <v>1388.12</v>
      </c>
      <c r="G2483">
        <f t="shared" si="345"/>
        <v>-2.2282600882679304E-3</v>
      </c>
      <c r="H2483" s="2">
        <v>36347</v>
      </c>
      <c r="I2483">
        <v>1898.15</v>
      </c>
      <c r="J2483">
        <f t="shared" si="346"/>
        <v>-2.1186217918388595E-3</v>
      </c>
      <c r="K2483">
        <f t="shared" si="342"/>
        <v>-2.3218217918388596E-3</v>
      </c>
      <c r="L2483">
        <v>5.5813797223612386E-3</v>
      </c>
      <c r="N2483" s="2">
        <v>36347</v>
      </c>
      <c r="O2483">
        <v>44.781300000000002</v>
      </c>
      <c r="Q2483" s="2">
        <v>36347</v>
      </c>
      <c r="R2483">
        <v>46056.11</v>
      </c>
      <c r="S2483" s="8">
        <f t="shared" si="347"/>
        <v>-2.6494439283400562E-2</v>
      </c>
      <c r="T2483" s="9">
        <f t="shared" si="343"/>
        <v>-2.6697639283400562E-2</v>
      </c>
      <c r="U2483" s="3">
        <f>Sheet1!$B$17+Sheet1!$B$18*'Portfolio allocation'!K2483</f>
        <v>-2.1758539180322346E-3</v>
      </c>
      <c r="V2483" s="13">
        <f t="shared" si="348"/>
        <v>-2.4521785365368327E-2</v>
      </c>
      <c r="W2483" s="13"/>
      <c r="X2483" s="2">
        <v>36347</v>
      </c>
      <c r="Y2483">
        <v>125.1266</v>
      </c>
      <c r="AA2483" s="2">
        <v>36347</v>
      </c>
      <c r="AB2483">
        <v>1540.21</v>
      </c>
      <c r="AC2483">
        <f t="shared" si="349"/>
        <v>-9.4539233782019449E-3</v>
      </c>
      <c r="AD2483">
        <f t="shared" si="344"/>
        <v>-9.6571233782019456E-3</v>
      </c>
      <c r="AE2483">
        <f>Sheet2!$B$17+Sheet2!$B$18*'Portfolio allocation'!K2483</f>
        <v>-2.0112361609700108E-3</v>
      </c>
      <c r="AF2483">
        <f t="shared" si="350"/>
        <v>-7.6458872172319343E-3</v>
      </c>
      <c r="AH2483" s="2">
        <v>36347</v>
      </c>
      <c r="AI2483">
        <v>5.87</v>
      </c>
      <c r="AJ2483">
        <v>5.08</v>
      </c>
      <c r="AK2483">
        <v>1.0249999999999999</v>
      </c>
      <c r="AR2483" s="3"/>
    </row>
    <row r="2484" spans="1:44" hidden="1" outlineLevel="1" x14ac:dyDescent="0.2">
      <c r="A2484" s="2">
        <v>36348</v>
      </c>
      <c r="B2484">
        <v>20.350000000000001</v>
      </c>
      <c r="E2484" s="2">
        <v>36348</v>
      </c>
      <c r="F2484">
        <v>1395.86</v>
      </c>
      <c r="G2484">
        <f t="shared" si="345"/>
        <v>5.5758868109385684E-3</v>
      </c>
      <c r="H2484" s="2">
        <v>36348</v>
      </c>
      <c r="I2484">
        <v>1909.13</v>
      </c>
      <c r="J2484">
        <f t="shared" si="346"/>
        <v>5.7845797223612383E-3</v>
      </c>
      <c r="K2484">
        <f t="shared" si="342"/>
        <v>5.5813797223612386E-3</v>
      </c>
      <c r="L2484">
        <v>-1.1714277770503241E-3</v>
      </c>
      <c r="N2484" s="2">
        <v>36348</v>
      </c>
      <c r="O2484">
        <v>46.156300000000002</v>
      </c>
      <c r="Q2484" s="2">
        <v>36348</v>
      </c>
      <c r="R2484">
        <v>47470.25</v>
      </c>
      <c r="S2484" s="8">
        <f t="shared" si="347"/>
        <v>3.0704720828572007E-2</v>
      </c>
      <c r="T2484" s="9">
        <f t="shared" si="343"/>
        <v>3.0501520828572007E-2</v>
      </c>
      <c r="U2484" s="3">
        <f>Sheet1!$B$17+Sheet1!$B$18*'Portfolio allocation'!K2484</f>
        <v>6.8908991528202606E-3</v>
      </c>
      <c r="V2484" s="13">
        <f t="shared" si="348"/>
        <v>2.3610621675751745E-2</v>
      </c>
      <c r="W2484" s="13"/>
      <c r="X2484" s="2">
        <v>36348</v>
      </c>
      <c r="Y2484">
        <v>126.8578</v>
      </c>
      <c r="AA2484" s="2">
        <v>36348</v>
      </c>
      <c r="AB2484">
        <v>1561.52</v>
      </c>
      <c r="AC2484">
        <f t="shared" si="349"/>
        <v>1.3835775640983927E-2</v>
      </c>
      <c r="AD2484">
        <f t="shared" si="344"/>
        <v>1.3633375640983927E-2</v>
      </c>
      <c r="AE2484">
        <f>Sheet2!$B$17+Sheet2!$B$18*'Portfolio allocation'!K2484</f>
        <v>5.0164922543631087E-3</v>
      </c>
      <c r="AF2484">
        <f t="shared" si="350"/>
        <v>8.6168833866208175E-3</v>
      </c>
      <c r="AH2484" s="2">
        <v>36348</v>
      </c>
      <c r="AI2484">
        <v>5.88</v>
      </c>
      <c r="AJ2484">
        <v>5.0599999999999996</v>
      </c>
      <c r="AK2484">
        <v>1.0224</v>
      </c>
      <c r="AR2484" s="3"/>
    </row>
    <row r="2485" spans="1:44" hidden="1" outlineLevel="1" x14ac:dyDescent="0.2">
      <c r="A2485" s="2">
        <v>36349</v>
      </c>
      <c r="B2485">
        <v>20.239999999999998</v>
      </c>
      <c r="E2485" s="2">
        <v>36349</v>
      </c>
      <c r="F2485">
        <v>1394.42</v>
      </c>
      <c r="G2485">
        <f t="shared" si="345"/>
        <v>-1.0316220824436728E-3</v>
      </c>
      <c r="H2485" s="2">
        <v>36349</v>
      </c>
      <c r="I2485">
        <v>1907.28</v>
      </c>
      <c r="J2485">
        <f t="shared" si="346"/>
        <v>-9.6902777705032417E-4</v>
      </c>
      <c r="K2485">
        <f t="shared" si="342"/>
        <v>-1.1714277770503241E-3</v>
      </c>
      <c r="L2485">
        <v>6.152999219831503E-3</v>
      </c>
      <c r="N2485" s="2">
        <v>36349</v>
      </c>
      <c r="O2485">
        <v>46.281300000000002</v>
      </c>
      <c r="Q2485" s="2">
        <v>36349</v>
      </c>
      <c r="R2485">
        <v>47598.81</v>
      </c>
      <c r="S2485" s="8">
        <f t="shared" si="347"/>
        <v>2.7082225183141517E-3</v>
      </c>
      <c r="T2485" s="9">
        <f t="shared" si="343"/>
        <v>2.5058225183141516E-3</v>
      </c>
      <c r="U2485" s="3">
        <f>Sheet1!$B$17+Sheet1!$B$18*'Portfolio allocation'!K2485</f>
        <v>-8.5609274940537535E-4</v>
      </c>
      <c r="V2485" s="13">
        <f t="shared" si="348"/>
        <v>3.3619152677195271E-3</v>
      </c>
      <c r="W2485" s="13"/>
      <c r="X2485" s="2">
        <v>36349</v>
      </c>
      <c r="Y2485">
        <v>127.99209999999999</v>
      </c>
      <c r="AA2485" s="2">
        <v>36349</v>
      </c>
      <c r="AB2485">
        <v>1575.48</v>
      </c>
      <c r="AC2485">
        <f t="shared" si="349"/>
        <v>8.940007172498543E-3</v>
      </c>
      <c r="AD2485">
        <f t="shared" si="344"/>
        <v>8.7384071724985433E-3</v>
      </c>
      <c r="AE2485">
        <f>Sheet2!$B$17+Sheet2!$B$18*'Portfolio allocation'!K2485</f>
        <v>-9.882764538143205E-4</v>
      </c>
      <c r="AF2485">
        <f t="shared" si="350"/>
        <v>9.7266836263128643E-3</v>
      </c>
      <c r="AH2485" s="2">
        <v>36349</v>
      </c>
      <c r="AI2485">
        <v>5.8230000000000004</v>
      </c>
      <c r="AJ2485">
        <v>5.04</v>
      </c>
      <c r="AK2485">
        <v>1.018</v>
      </c>
      <c r="AR2485" s="3"/>
    </row>
    <row r="2486" spans="1:44" hidden="1" outlineLevel="1" x14ac:dyDescent="0.2">
      <c r="A2486" s="2">
        <v>36350</v>
      </c>
      <c r="B2486">
        <v>17.96</v>
      </c>
      <c r="E2486" s="2">
        <v>36350</v>
      </c>
      <c r="F2486">
        <v>1403.28</v>
      </c>
      <c r="G2486">
        <f t="shared" si="345"/>
        <v>6.3538962435993884E-3</v>
      </c>
      <c r="H2486" s="2">
        <v>36350</v>
      </c>
      <c r="I2486">
        <v>1919.4</v>
      </c>
      <c r="J2486">
        <f t="shared" si="346"/>
        <v>6.3545992198315027E-3</v>
      </c>
      <c r="K2486">
        <f t="shared" si="342"/>
        <v>6.152999219831503E-3</v>
      </c>
      <c r="L2486">
        <v>-3.1764879858289003E-3</v>
      </c>
      <c r="N2486" s="2">
        <v>36350</v>
      </c>
      <c r="O2486">
        <v>46.625</v>
      </c>
      <c r="Q2486" s="2">
        <v>36350</v>
      </c>
      <c r="R2486">
        <v>47952.34</v>
      </c>
      <c r="S2486" s="8">
        <f t="shared" si="347"/>
        <v>7.4272865224991325E-3</v>
      </c>
      <c r="T2486" s="9">
        <f t="shared" si="343"/>
        <v>7.2256865224991328E-3</v>
      </c>
      <c r="U2486" s="3">
        <f>Sheet1!$B$17+Sheet1!$B$18*'Portfolio allocation'!K2486</f>
        <v>7.5466755270827152E-3</v>
      </c>
      <c r="V2486" s="13">
        <f t="shared" si="348"/>
        <v>-3.2098900458358247E-4</v>
      </c>
      <c r="W2486" s="13"/>
      <c r="X2486" s="2">
        <v>36350</v>
      </c>
      <c r="Y2486">
        <v>131.2157</v>
      </c>
      <c r="AA2486" s="2">
        <v>36350</v>
      </c>
      <c r="AB2486">
        <v>1615.16</v>
      </c>
      <c r="AC2486">
        <f t="shared" si="349"/>
        <v>2.5185975067915756E-2</v>
      </c>
      <c r="AD2486">
        <f t="shared" si="344"/>
        <v>2.4984375067915756E-2</v>
      </c>
      <c r="AE2486">
        <f>Sheet2!$B$17+Sheet2!$B$18*'Portfolio allocation'!K2486</f>
        <v>5.5247908948459976E-3</v>
      </c>
      <c r="AF2486">
        <f t="shared" si="350"/>
        <v>1.9459584173069758E-2</v>
      </c>
      <c r="AH2486" s="2">
        <v>36350</v>
      </c>
      <c r="AI2486">
        <v>5.8280000000000003</v>
      </c>
      <c r="AJ2486">
        <v>5.04</v>
      </c>
      <c r="AK2486">
        <v>1.0189999999999999</v>
      </c>
      <c r="AR2486" s="3"/>
    </row>
    <row r="2487" spans="1:44" hidden="1" outlineLevel="1" x14ac:dyDescent="0.2">
      <c r="A2487" s="2">
        <v>36353</v>
      </c>
      <c r="B2487">
        <v>19.73</v>
      </c>
      <c r="E2487" s="2">
        <v>36353</v>
      </c>
      <c r="F2487">
        <v>1399.1</v>
      </c>
      <c r="G2487">
        <f t="shared" si="345"/>
        <v>-2.9787355338920518E-3</v>
      </c>
      <c r="H2487" s="2">
        <v>36353</v>
      </c>
      <c r="I2487">
        <v>1913.69</v>
      </c>
      <c r="J2487">
        <f t="shared" si="346"/>
        <v>-2.9748879858289001E-3</v>
      </c>
      <c r="K2487">
        <f t="shared" si="342"/>
        <v>-3.1764879858289003E-3</v>
      </c>
      <c r="L2487">
        <v>-4.1199300576373324E-3</v>
      </c>
      <c r="N2487" s="2">
        <v>36353</v>
      </c>
      <c r="O2487">
        <v>47.093800000000002</v>
      </c>
      <c r="Q2487" s="2">
        <v>36353</v>
      </c>
      <c r="R2487">
        <v>48434.44</v>
      </c>
      <c r="S2487" s="8">
        <f t="shared" si="347"/>
        <v>1.0053732518580105E-2</v>
      </c>
      <c r="T2487" s="9">
        <f t="shared" si="343"/>
        <v>9.8521325185801055E-3</v>
      </c>
      <c r="U2487" s="3">
        <f>Sheet1!$B$17+Sheet1!$B$18*'Portfolio allocation'!K2487</f>
        <v>-3.1563486358994045E-3</v>
      </c>
      <c r="V2487" s="13">
        <f t="shared" si="348"/>
        <v>1.300848115447951E-2</v>
      </c>
      <c r="W2487" s="13"/>
      <c r="X2487" s="2">
        <v>36353</v>
      </c>
      <c r="Y2487">
        <v>131.6336</v>
      </c>
      <c r="AA2487" s="2">
        <v>36353</v>
      </c>
      <c r="AB2487">
        <v>1620.31</v>
      </c>
      <c r="AC2487">
        <f t="shared" si="349"/>
        <v>3.1885385967953539E-3</v>
      </c>
      <c r="AD2487">
        <f t="shared" si="344"/>
        <v>2.9877385967953538E-3</v>
      </c>
      <c r="AE2487">
        <f>Sheet2!$B$17+Sheet2!$B$18*'Portfolio allocation'!K2487</f>
        <v>-2.7712271451726116E-3</v>
      </c>
      <c r="AF2487">
        <f t="shared" si="350"/>
        <v>5.7589657419679658E-3</v>
      </c>
      <c r="AH2487" s="2">
        <v>36353</v>
      </c>
      <c r="AI2487">
        <v>5.726</v>
      </c>
      <c r="AJ2487">
        <v>5.0199999999999996</v>
      </c>
      <c r="AK2487">
        <v>1.0139</v>
      </c>
      <c r="AR2487" s="3"/>
    </row>
    <row r="2488" spans="1:44" hidden="1" outlineLevel="1" x14ac:dyDescent="0.2">
      <c r="A2488" s="2">
        <v>36354</v>
      </c>
      <c r="B2488">
        <v>19.95</v>
      </c>
      <c r="E2488" s="2">
        <v>36354</v>
      </c>
      <c r="F2488">
        <v>1393.56</v>
      </c>
      <c r="G2488">
        <f t="shared" si="345"/>
        <v>-3.9596883710957265E-3</v>
      </c>
      <c r="H2488" s="2">
        <v>36354</v>
      </c>
      <c r="I2488">
        <v>1906.19</v>
      </c>
      <c r="J2488">
        <f t="shared" si="346"/>
        <v>-3.9191300576373322E-3</v>
      </c>
      <c r="K2488">
        <f t="shared" si="342"/>
        <v>-4.1199300576373324E-3</v>
      </c>
      <c r="L2488">
        <v>3.1312523935178361E-3</v>
      </c>
      <c r="N2488" s="2">
        <v>36354</v>
      </c>
      <c r="O2488">
        <v>46.8125</v>
      </c>
      <c r="Q2488" s="2">
        <v>36354</v>
      </c>
      <c r="R2488">
        <v>48145.18</v>
      </c>
      <c r="S2488" s="8">
        <f t="shared" si="347"/>
        <v>-5.9721966435454243E-3</v>
      </c>
      <c r="T2488" s="9">
        <f t="shared" si="343"/>
        <v>-6.1729966435454245E-3</v>
      </c>
      <c r="U2488" s="3">
        <f>Sheet1!$B$17+Sheet1!$B$18*'Portfolio allocation'!K2488</f>
        <v>-4.238689290679774E-3</v>
      </c>
      <c r="V2488" s="13">
        <f t="shared" si="348"/>
        <v>-1.9343073528656505E-3</v>
      </c>
      <c r="W2488" s="13"/>
      <c r="X2488" s="2">
        <v>36354</v>
      </c>
      <c r="Y2488">
        <v>131.69329999999999</v>
      </c>
      <c r="AA2488" s="2">
        <v>36354</v>
      </c>
      <c r="AB2488">
        <v>1621.04</v>
      </c>
      <c r="AC2488">
        <f t="shared" si="349"/>
        <v>4.5053107121484359E-4</v>
      </c>
      <c r="AD2488">
        <f t="shared" si="344"/>
        <v>2.5053107121484361E-4</v>
      </c>
      <c r="AE2488">
        <f>Sheet2!$B$17+Sheet2!$B$18*'Portfolio allocation'!K2488</f>
        <v>-3.6101599048088098E-3</v>
      </c>
      <c r="AF2488">
        <f t="shared" si="350"/>
        <v>3.8606909760236533E-3</v>
      </c>
      <c r="AH2488" s="2">
        <v>36354</v>
      </c>
      <c r="AI2488">
        <v>5.7039999999999997</v>
      </c>
      <c r="AJ2488">
        <v>5</v>
      </c>
      <c r="AK2488">
        <v>1.018</v>
      </c>
      <c r="AR2488" s="3"/>
    </row>
    <row r="2489" spans="1:44" hidden="1" outlineLevel="1" x14ac:dyDescent="0.2">
      <c r="A2489" s="2">
        <v>36355</v>
      </c>
      <c r="B2489">
        <v>19.71</v>
      </c>
      <c r="E2489" s="2">
        <v>36355</v>
      </c>
      <c r="F2489">
        <v>1398.17</v>
      </c>
      <c r="G2489">
        <f t="shared" si="345"/>
        <v>3.3080742845661426E-3</v>
      </c>
      <c r="H2489" s="2">
        <v>36355</v>
      </c>
      <c r="I2489">
        <v>1912.54</v>
      </c>
      <c r="J2489">
        <f t="shared" si="346"/>
        <v>3.3312523935178362E-3</v>
      </c>
      <c r="K2489">
        <f t="shared" si="342"/>
        <v>3.1312523935178361E-3</v>
      </c>
      <c r="L2489">
        <v>7.9928926893033554E-3</v>
      </c>
      <c r="N2489" s="2">
        <v>36355</v>
      </c>
      <c r="O2489">
        <v>47.468800000000002</v>
      </c>
      <c r="Q2489" s="2">
        <v>36355</v>
      </c>
      <c r="R2489">
        <v>48820.12</v>
      </c>
      <c r="S2489" s="8">
        <f t="shared" si="347"/>
        <v>1.4018848823496022E-2</v>
      </c>
      <c r="T2489" s="9">
        <f t="shared" si="343"/>
        <v>1.3818848823496021E-2</v>
      </c>
      <c r="U2489" s="3">
        <f>Sheet1!$B$17+Sheet1!$B$18*'Portfolio allocation'!K2489</f>
        <v>4.0800509866870532E-3</v>
      </c>
      <c r="V2489" s="13">
        <f t="shared" si="348"/>
        <v>9.738797836808968E-3</v>
      </c>
      <c r="W2489" s="13"/>
      <c r="X2489" s="2">
        <v>36355</v>
      </c>
      <c r="Y2489">
        <v>131.09630000000001</v>
      </c>
      <c r="AA2489" s="2">
        <v>36355</v>
      </c>
      <c r="AB2489">
        <v>1613.7</v>
      </c>
      <c r="AC2489">
        <f t="shared" si="349"/>
        <v>-4.5279573607066581E-3</v>
      </c>
      <c r="AD2489">
        <f t="shared" si="344"/>
        <v>-4.728357360706658E-3</v>
      </c>
      <c r="AE2489">
        <f>Sheet2!$B$17+Sheet2!$B$18*'Portfolio allocation'!K2489</f>
        <v>2.8377765251539986E-3</v>
      </c>
      <c r="AF2489">
        <f t="shared" si="350"/>
        <v>-7.5661338858606566E-3</v>
      </c>
      <c r="AH2489" s="2">
        <v>36355</v>
      </c>
      <c r="AI2489">
        <v>5.73</v>
      </c>
      <c r="AJ2489">
        <v>5.01</v>
      </c>
      <c r="AK2489">
        <v>1.0206999999999999</v>
      </c>
      <c r="AR2489" s="3"/>
    </row>
    <row r="2490" spans="1:44" hidden="1" outlineLevel="1" x14ac:dyDescent="0.2">
      <c r="A2490" s="2">
        <v>36356</v>
      </c>
      <c r="B2490">
        <v>18.68</v>
      </c>
      <c r="E2490" s="2">
        <v>36356</v>
      </c>
      <c r="F2490">
        <v>1409.62</v>
      </c>
      <c r="G2490">
        <f t="shared" si="345"/>
        <v>8.1892759821766692E-3</v>
      </c>
      <c r="H2490" s="2">
        <v>36356</v>
      </c>
      <c r="I2490">
        <v>1928.21</v>
      </c>
      <c r="J2490">
        <f t="shared" si="346"/>
        <v>8.1932926893033553E-3</v>
      </c>
      <c r="K2490">
        <f t="shared" si="342"/>
        <v>7.9928926893033554E-3</v>
      </c>
      <c r="L2490">
        <v>6.3082271723515666E-3</v>
      </c>
      <c r="N2490" s="2">
        <v>36356</v>
      </c>
      <c r="O2490">
        <v>47.1875</v>
      </c>
      <c r="Q2490" s="2">
        <v>36356</v>
      </c>
      <c r="R2490">
        <v>48530.86</v>
      </c>
      <c r="S2490" s="8">
        <f t="shared" si="347"/>
        <v>-5.925016161369534E-3</v>
      </c>
      <c r="T2490" s="9">
        <f t="shared" si="343"/>
        <v>-6.1254161613695339E-3</v>
      </c>
      <c r="U2490" s="3">
        <f>Sheet1!$B$17+Sheet1!$B$18*'Portfolio allocation'!K2490</f>
        <v>9.6574479443622442E-3</v>
      </c>
      <c r="V2490" s="13">
        <f t="shared" si="348"/>
        <v>-1.5782864105731778E-2</v>
      </c>
      <c r="W2490" s="13"/>
      <c r="X2490" s="2">
        <v>36356</v>
      </c>
      <c r="Y2490">
        <v>130.20089999999999</v>
      </c>
      <c r="AA2490" s="2">
        <v>36356</v>
      </c>
      <c r="AB2490">
        <v>1602.67</v>
      </c>
      <c r="AC2490">
        <f t="shared" si="349"/>
        <v>-6.8352233996405998E-3</v>
      </c>
      <c r="AD2490">
        <f t="shared" si="344"/>
        <v>-7.0356233996405997E-3</v>
      </c>
      <c r="AE2490">
        <f>Sheet2!$B$17+Sheet2!$B$18*'Portfolio allocation'!K2490</f>
        <v>7.1608711078281258E-3</v>
      </c>
      <c r="AF2490">
        <f t="shared" si="350"/>
        <v>-1.4196494507468726E-2</v>
      </c>
      <c r="AH2490" s="2">
        <v>36356</v>
      </c>
      <c r="AI2490">
        <v>5.7210000000000001</v>
      </c>
      <c r="AJ2490">
        <v>5.01</v>
      </c>
      <c r="AK2490">
        <v>1.0246</v>
      </c>
      <c r="AR2490" s="3"/>
    </row>
    <row r="2491" spans="1:44" hidden="1" outlineLevel="1" x14ac:dyDescent="0.2">
      <c r="A2491" s="2">
        <v>36357</v>
      </c>
      <c r="B2491">
        <v>17.420000000000002</v>
      </c>
      <c r="E2491" s="2">
        <v>36357</v>
      </c>
      <c r="F2491">
        <v>1418.78</v>
      </c>
      <c r="G2491">
        <f t="shared" si="345"/>
        <v>6.4982051900512872E-3</v>
      </c>
      <c r="H2491" s="2">
        <v>36357</v>
      </c>
      <c r="I2491">
        <v>1940.76</v>
      </c>
      <c r="J2491">
        <f t="shared" si="346"/>
        <v>6.5086271723515665E-3</v>
      </c>
      <c r="K2491">
        <f t="shared" si="342"/>
        <v>6.3082271723515666E-3</v>
      </c>
      <c r="L2491">
        <v>-8.0371359673530266E-3</v>
      </c>
      <c r="N2491" s="2">
        <v>36357</v>
      </c>
      <c r="O2491">
        <v>49.718800000000002</v>
      </c>
      <c r="Q2491" s="2">
        <v>36357</v>
      </c>
      <c r="R2491">
        <v>51134.17</v>
      </c>
      <c r="S2491" s="8">
        <f t="shared" si="347"/>
        <v>5.3642362818214995E-2</v>
      </c>
      <c r="T2491" s="9">
        <f t="shared" si="343"/>
        <v>5.3441962818214991E-2</v>
      </c>
      <c r="U2491" s="3">
        <f>Sheet1!$B$17+Sheet1!$B$18*'Portfolio allocation'!K2491</f>
        <v>7.7247569682132068E-3</v>
      </c>
      <c r="V2491" s="13">
        <f t="shared" si="348"/>
        <v>4.5717205850001788E-2</v>
      </c>
      <c r="W2491" s="13"/>
      <c r="X2491" s="2">
        <v>36357</v>
      </c>
      <c r="Y2491">
        <v>130.1412</v>
      </c>
      <c r="AA2491" s="2">
        <v>36357</v>
      </c>
      <c r="AB2491">
        <v>1601.94</v>
      </c>
      <c r="AC2491">
        <f t="shared" si="349"/>
        <v>-4.5548990122734612E-4</v>
      </c>
      <c r="AD2491">
        <f t="shared" si="344"/>
        <v>-6.554899012273461E-4</v>
      </c>
      <c r="AE2491">
        <f>Sheet2!$B$17+Sheet2!$B$18*'Portfolio allocation'!K2491</f>
        <v>5.6628235504500779E-3</v>
      </c>
      <c r="AF2491">
        <f t="shared" si="350"/>
        <v>-6.3183134516774236E-3</v>
      </c>
      <c r="AH2491" s="2">
        <v>36357</v>
      </c>
      <c r="AI2491">
        <v>5.6689999999999996</v>
      </c>
      <c r="AJ2491">
        <v>5</v>
      </c>
      <c r="AK2491">
        <v>1.0218</v>
      </c>
      <c r="AR2491" s="3"/>
    </row>
    <row r="2492" spans="1:44" hidden="1" outlineLevel="1" x14ac:dyDescent="0.2">
      <c r="A2492" s="2">
        <v>36360</v>
      </c>
      <c r="B2492">
        <v>19.07</v>
      </c>
      <c r="E2492" s="2">
        <v>36360</v>
      </c>
      <c r="F2492">
        <v>1407.65</v>
      </c>
      <c r="G2492">
        <f t="shared" si="345"/>
        <v>-7.8447680401471098E-3</v>
      </c>
      <c r="H2492" s="2">
        <v>36360</v>
      </c>
      <c r="I2492">
        <v>1925.55</v>
      </c>
      <c r="J2492">
        <f t="shared" si="346"/>
        <v>-7.8371359673530261E-3</v>
      </c>
      <c r="K2492">
        <f t="shared" si="342"/>
        <v>-8.0371359673530266E-3</v>
      </c>
      <c r="L2492">
        <v>-2.1902890083352798E-2</v>
      </c>
      <c r="N2492" s="2">
        <v>36360</v>
      </c>
      <c r="O2492">
        <v>49.1875</v>
      </c>
      <c r="Q2492" s="2">
        <v>36360</v>
      </c>
      <c r="R2492">
        <v>50587.8</v>
      </c>
      <c r="S2492" s="8">
        <f t="shared" si="347"/>
        <v>-1.0685027252813395E-2</v>
      </c>
      <c r="T2492" s="9">
        <f t="shared" si="343"/>
        <v>-1.0885027252813395E-2</v>
      </c>
      <c r="U2492" s="3">
        <f>Sheet1!$B$17+Sheet1!$B$18*'Portfolio allocation'!K2492</f>
        <v>-8.7326071855053384E-3</v>
      </c>
      <c r="V2492" s="13">
        <f t="shared" si="348"/>
        <v>-2.1524200673080571E-3</v>
      </c>
      <c r="W2492" s="13"/>
      <c r="X2492" s="2">
        <v>36360</v>
      </c>
      <c r="Y2492">
        <v>128.589</v>
      </c>
      <c r="AA2492" s="2">
        <v>36360</v>
      </c>
      <c r="AB2492">
        <v>1582.83</v>
      </c>
      <c r="AC2492">
        <f t="shared" si="349"/>
        <v>-1.192928574103902E-2</v>
      </c>
      <c r="AD2492">
        <f t="shared" si="344"/>
        <v>-1.212928574103902E-2</v>
      </c>
      <c r="AE2492">
        <f>Sheet2!$B$17+Sheet2!$B$18*'Portfolio allocation'!K2492</f>
        <v>-7.0934393366892824E-3</v>
      </c>
      <c r="AF2492">
        <f t="shared" si="350"/>
        <v>-5.0358464043497378E-3</v>
      </c>
      <c r="AH2492" s="2">
        <v>36360</v>
      </c>
      <c r="AI2492">
        <v>5.6609999999999996</v>
      </c>
      <c r="AJ2492">
        <v>5</v>
      </c>
      <c r="AK2492">
        <v>1.0174000000000001</v>
      </c>
      <c r="AR2492" s="3"/>
    </row>
    <row r="2493" spans="1:44" hidden="1" outlineLevel="1" x14ac:dyDescent="0.2">
      <c r="A2493" s="2">
        <v>36361</v>
      </c>
      <c r="B2493">
        <v>21.79</v>
      </c>
      <c r="E2493" s="2">
        <v>36361</v>
      </c>
      <c r="F2493">
        <v>1377.1</v>
      </c>
      <c r="G2493">
        <f t="shared" si="345"/>
        <v>-2.17028380634392E-2</v>
      </c>
      <c r="H2493" s="2">
        <v>36361</v>
      </c>
      <c r="I2493">
        <v>1883.76</v>
      </c>
      <c r="J2493">
        <f t="shared" si="346"/>
        <v>-2.1702890083352799E-2</v>
      </c>
      <c r="K2493">
        <f t="shared" si="342"/>
        <v>-2.1902890083352798E-2</v>
      </c>
      <c r="L2493">
        <v>1.4472448804518242E-3</v>
      </c>
      <c r="N2493" s="2">
        <v>36361</v>
      </c>
      <c r="O2493">
        <v>46.656300000000002</v>
      </c>
      <c r="Q2493" s="2">
        <v>36361</v>
      </c>
      <c r="R2493">
        <v>47984.480000000003</v>
      </c>
      <c r="S2493" s="8">
        <f t="shared" si="347"/>
        <v>-5.1461419551749654E-2</v>
      </c>
      <c r="T2493" s="9">
        <f t="shared" si="343"/>
        <v>-5.1661419551749653E-2</v>
      </c>
      <c r="U2493" s="3">
        <f>Sheet1!$B$17+Sheet1!$B$18*'Portfolio allocation'!K2493</f>
        <v>-2.4639751712320648E-2</v>
      </c>
      <c r="V2493" s="13">
        <f t="shared" si="348"/>
        <v>-2.7021667839429005E-2</v>
      </c>
      <c r="W2493" s="13"/>
      <c r="X2493" s="2">
        <v>36361</v>
      </c>
      <c r="Y2493">
        <v>122.49979999999999</v>
      </c>
      <c r="AA2493" s="2">
        <v>36361</v>
      </c>
      <c r="AB2493">
        <v>1507.88</v>
      </c>
      <c r="AC2493">
        <f t="shared" si="349"/>
        <v>-4.7351895023470481E-2</v>
      </c>
      <c r="AD2493">
        <f t="shared" si="344"/>
        <v>-4.7550295023470482E-2</v>
      </c>
      <c r="AE2493">
        <f>Sheet2!$B$17+Sheet2!$B$18*'Portfolio allocation'!K2493</f>
        <v>-1.9423221644017476E-2</v>
      </c>
      <c r="AF2493">
        <f t="shared" si="350"/>
        <v>-2.8127073379453006E-2</v>
      </c>
      <c r="AH2493" s="2">
        <v>36361</v>
      </c>
      <c r="AI2493">
        <v>5.633</v>
      </c>
      <c r="AJ2493">
        <v>4.96</v>
      </c>
      <c r="AK2493">
        <v>1.0409999999999999</v>
      </c>
      <c r="AR2493" s="3"/>
    </row>
    <row r="2494" spans="1:44" hidden="1" outlineLevel="1" x14ac:dyDescent="0.2">
      <c r="A2494" s="2">
        <v>36362</v>
      </c>
      <c r="B2494">
        <v>21.46</v>
      </c>
      <c r="E2494" s="2">
        <v>36362</v>
      </c>
      <c r="F2494">
        <v>1379.29</v>
      </c>
      <c r="G2494">
        <f t="shared" si="345"/>
        <v>1.5902984532714104E-3</v>
      </c>
      <c r="H2494" s="2">
        <v>36362</v>
      </c>
      <c r="I2494">
        <v>1886.86</v>
      </c>
      <c r="J2494">
        <f t="shared" si="346"/>
        <v>1.6456448804518242E-3</v>
      </c>
      <c r="K2494">
        <f t="shared" si="342"/>
        <v>1.4472448804518242E-3</v>
      </c>
      <c r="L2494">
        <v>-1.3462225097781503E-2</v>
      </c>
      <c r="N2494" s="2">
        <v>36362</v>
      </c>
      <c r="O2494">
        <v>47.343800000000002</v>
      </c>
      <c r="Q2494" s="2">
        <v>36362</v>
      </c>
      <c r="R2494">
        <v>48691.56</v>
      </c>
      <c r="S2494" s="8">
        <f t="shared" si="347"/>
        <v>1.4735597843302584E-2</v>
      </c>
      <c r="T2494" s="9">
        <f t="shared" si="343"/>
        <v>1.4537197843302584E-2</v>
      </c>
      <c r="U2494" s="3">
        <f>Sheet1!$B$17+Sheet1!$B$18*'Portfolio allocation'!K2494</f>
        <v>2.1481148892718146E-3</v>
      </c>
      <c r="V2494" s="13">
        <f t="shared" si="348"/>
        <v>1.238908295403077E-2</v>
      </c>
      <c r="W2494" s="13"/>
      <c r="X2494" s="2">
        <v>36362</v>
      </c>
      <c r="Y2494">
        <v>123.2162</v>
      </c>
      <c r="AA2494" s="2">
        <v>36362</v>
      </c>
      <c r="AB2494">
        <v>1516.7</v>
      </c>
      <c r="AC2494">
        <f t="shared" si="349"/>
        <v>5.8492718253442266E-3</v>
      </c>
      <c r="AD2494">
        <f t="shared" si="344"/>
        <v>5.652471825344227E-3</v>
      </c>
      <c r="AE2494">
        <f>Sheet2!$B$17+Sheet2!$B$18*'Portfolio allocation'!K2494</f>
        <v>1.3403140816183809E-3</v>
      </c>
      <c r="AF2494">
        <f t="shared" si="350"/>
        <v>4.3121577437258462E-3</v>
      </c>
      <c r="AH2494" s="2">
        <v>36362</v>
      </c>
      <c r="AI2494">
        <v>5.6559999999999997</v>
      </c>
      <c r="AJ2494">
        <v>4.92</v>
      </c>
      <c r="AK2494">
        <v>1.0501</v>
      </c>
      <c r="AR2494" s="3"/>
    </row>
    <row r="2495" spans="1:44" hidden="1" outlineLevel="1" x14ac:dyDescent="0.2">
      <c r="A2495" s="2">
        <v>36363</v>
      </c>
      <c r="B2495">
        <v>23.05</v>
      </c>
      <c r="E2495" s="2">
        <v>36363</v>
      </c>
      <c r="F2495">
        <v>1360.97</v>
      </c>
      <c r="G2495">
        <f t="shared" si="345"/>
        <v>-1.328219591238966E-2</v>
      </c>
      <c r="H2495" s="2">
        <v>36363</v>
      </c>
      <c r="I2495">
        <v>1861.83</v>
      </c>
      <c r="J2495">
        <f t="shared" si="346"/>
        <v>-1.3265425097781502E-2</v>
      </c>
      <c r="K2495">
        <f t="shared" si="342"/>
        <v>-1.3462225097781503E-2</v>
      </c>
      <c r="L2495">
        <v>-3.1644249303104722E-3</v>
      </c>
      <c r="N2495" s="2">
        <v>36363</v>
      </c>
      <c r="O2495">
        <v>45.531300000000002</v>
      </c>
      <c r="Q2495" s="2">
        <v>36363</v>
      </c>
      <c r="R2495">
        <v>46827.46</v>
      </c>
      <c r="S2495" s="8">
        <f t="shared" si="347"/>
        <v>-3.8283842210025676E-2</v>
      </c>
      <c r="T2495" s="9">
        <f t="shared" si="343"/>
        <v>-3.8480642210025673E-2</v>
      </c>
      <c r="U2495" s="3">
        <f>Sheet1!$B$17+Sheet1!$B$18*'Portfolio allocation'!K2495</f>
        <v>-1.4956406925975364E-2</v>
      </c>
      <c r="V2495" s="13">
        <f t="shared" si="348"/>
        <v>-2.3524235284050309E-2</v>
      </c>
      <c r="W2495" s="13"/>
      <c r="X2495" s="2">
        <v>36363</v>
      </c>
      <c r="Y2495">
        <v>118.321</v>
      </c>
      <c r="AA2495" s="2">
        <v>36363</v>
      </c>
      <c r="AB2495">
        <v>1456.44</v>
      </c>
      <c r="AC2495">
        <f t="shared" si="349"/>
        <v>-3.9730994923188545E-2</v>
      </c>
      <c r="AD2495">
        <f t="shared" si="344"/>
        <v>-3.9930594923188546E-2</v>
      </c>
      <c r="AE2495">
        <f>Sheet2!$B$17+Sheet2!$B$18*'Portfolio allocation'!K2495</f>
        <v>-1.1917566998007795E-2</v>
      </c>
      <c r="AF2495">
        <f t="shared" si="350"/>
        <v>-2.8013027925180751E-2</v>
      </c>
      <c r="AH2495" s="2">
        <v>36363</v>
      </c>
      <c r="AI2495">
        <v>5.7750000000000004</v>
      </c>
      <c r="AJ2495">
        <v>4.99</v>
      </c>
      <c r="AK2495">
        <v>1.0491999999999999</v>
      </c>
      <c r="AR2495" s="3"/>
    </row>
    <row r="2496" spans="1:44" hidden="1" outlineLevel="1" x14ac:dyDescent="0.2">
      <c r="A2496" s="2">
        <v>36364</v>
      </c>
      <c r="B2496">
        <v>23.32</v>
      </c>
      <c r="E2496" s="2">
        <v>36364</v>
      </c>
      <c r="F2496">
        <v>1356.94</v>
      </c>
      <c r="G2496">
        <f t="shared" si="345"/>
        <v>-2.9611233164581474E-3</v>
      </c>
      <c r="H2496" s="2">
        <v>36364</v>
      </c>
      <c r="I2496">
        <v>1856.31</v>
      </c>
      <c r="J2496">
        <f t="shared" si="346"/>
        <v>-2.9648249303104723E-3</v>
      </c>
      <c r="K2496">
        <f t="shared" si="342"/>
        <v>-3.1644249303104722E-3</v>
      </c>
      <c r="L2496">
        <v>-6.9669112637436017E-3</v>
      </c>
      <c r="N2496" s="2">
        <v>36364</v>
      </c>
      <c r="O2496">
        <v>45.125</v>
      </c>
      <c r="Q2496" s="2">
        <v>36364</v>
      </c>
      <c r="R2496">
        <v>46409.64</v>
      </c>
      <c r="S2496" s="8">
        <f t="shared" si="347"/>
        <v>-8.9225424569259193E-3</v>
      </c>
      <c r="T2496" s="9">
        <f t="shared" si="343"/>
        <v>-9.1221424569259187E-3</v>
      </c>
      <c r="U2496" s="3">
        <f>Sheet1!$B$17+Sheet1!$B$18*'Portfolio allocation'!K2496</f>
        <v>-3.1425095928901818E-3</v>
      </c>
      <c r="V2496" s="13">
        <f t="shared" si="348"/>
        <v>-5.9796328640357374E-3</v>
      </c>
      <c r="W2496" s="13"/>
      <c r="X2496" s="2">
        <v>36364</v>
      </c>
      <c r="Y2496">
        <v>119.2165</v>
      </c>
      <c r="AA2496" s="2">
        <v>36364</v>
      </c>
      <c r="AB2496">
        <v>1467.46</v>
      </c>
      <c r="AC2496">
        <f t="shared" si="349"/>
        <v>7.5663947708111134E-3</v>
      </c>
      <c r="AD2496">
        <f t="shared" si="344"/>
        <v>7.3655947708111133E-3</v>
      </c>
      <c r="AE2496">
        <f>Sheet2!$B$17+Sheet2!$B$18*'Portfolio allocation'!K2496</f>
        <v>-2.760500368449245E-3</v>
      </c>
      <c r="AF2496">
        <f t="shared" si="350"/>
        <v>1.0126095139260358E-2</v>
      </c>
      <c r="AH2496" s="2">
        <v>36364</v>
      </c>
      <c r="AI2496">
        <v>5.8369999999999997</v>
      </c>
      <c r="AJ2496">
        <v>5.0199999999999996</v>
      </c>
      <c r="AK2496">
        <v>1.0467</v>
      </c>
      <c r="AR2496" s="3"/>
    </row>
    <row r="2497" spans="1:44" hidden="1" outlineLevel="1" x14ac:dyDescent="0.2">
      <c r="A2497" s="2">
        <v>36367</v>
      </c>
      <c r="B2497">
        <v>24.98</v>
      </c>
      <c r="E2497" s="2">
        <v>36367</v>
      </c>
      <c r="F2497">
        <v>1347.76</v>
      </c>
      <c r="G2497">
        <f t="shared" si="345"/>
        <v>-6.7652217489351241E-3</v>
      </c>
      <c r="H2497" s="2">
        <v>36367</v>
      </c>
      <c r="I2497">
        <v>1843.75</v>
      </c>
      <c r="J2497">
        <f t="shared" si="346"/>
        <v>-6.7661112637436016E-3</v>
      </c>
      <c r="K2497">
        <f t="shared" si="342"/>
        <v>-6.9669112637436017E-3</v>
      </c>
      <c r="L2497">
        <v>1.0987552542372849E-2</v>
      </c>
      <c r="N2497" s="2">
        <v>36367</v>
      </c>
      <c r="O2497">
        <v>43.8125</v>
      </c>
      <c r="Q2497" s="2">
        <v>36367</v>
      </c>
      <c r="R2497">
        <v>45059.78</v>
      </c>
      <c r="S2497" s="8">
        <f t="shared" si="347"/>
        <v>-2.9085767525884765E-2</v>
      </c>
      <c r="T2497" s="9">
        <f t="shared" si="343"/>
        <v>-2.9286567525884766E-2</v>
      </c>
      <c r="U2497" s="3">
        <f>Sheet1!$B$17+Sheet1!$B$18*'Portfolio allocation'!K2497</f>
        <v>-7.5048182824236902E-3</v>
      </c>
      <c r="V2497" s="13">
        <f t="shared" si="348"/>
        <v>-2.1781749243461074E-2</v>
      </c>
      <c r="W2497" s="13"/>
      <c r="X2497" s="2">
        <v>36367</v>
      </c>
      <c r="Y2497">
        <v>117.48520000000001</v>
      </c>
      <c r="AA2497" s="2">
        <v>36367</v>
      </c>
      <c r="AB2497">
        <v>1446.15</v>
      </c>
      <c r="AC2497">
        <f t="shared" si="349"/>
        <v>-1.4521690540116872E-2</v>
      </c>
      <c r="AD2497">
        <f t="shared" si="344"/>
        <v>-1.4723290540116871E-2</v>
      </c>
      <c r="AE2497">
        <f>Sheet2!$B$17+Sheet2!$B$18*'Portfolio allocation'!K2497</f>
        <v>-6.1417682263381675E-3</v>
      </c>
      <c r="AF2497">
        <f t="shared" si="350"/>
        <v>-8.5815223137787038E-3</v>
      </c>
      <c r="AH2497" s="2">
        <v>36367</v>
      </c>
      <c r="AI2497">
        <v>5.8419999999999996</v>
      </c>
      <c r="AJ2497">
        <v>5.04</v>
      </c>
      <c r="AK2497">
        <v>1.0657000000000001</v>
      </c>
      <c r="AR2497" s="3"/>
    </row>
    <row r="2498" spans="1:44" hidden="1" outlineLevel="1" x14ac:dyDescent="0.2">
      <c r="A2498" s="2">
        <v>36368</v>
      </c>
      <c r="B2498">
        <v>23.23</v>
      </c>
      <c r="E2498" s="2">
        <v>36368</v>
      </c>
      <c r="F2498">
        <v>1362.84</v>
      </c>
      <c r="G2498">
        <f t="shared" si="345"/>
        <v>1.118893571555768E-2</v>
      </c>
      <c r="H2498" s="2">
        <v>36368</v>
      </c>
      <c r="I2498">
        <v>1864.38</v>
      </c>
      <c r="J2498">
        <f t="shared" si="346"/>
        <v>1.1189152542372849E-2</v>
      </c>
      <c r="K2498">
        <f t="shared" si="342"/>
        <v>1.0987552542372849E-2</v>
      </c>
      <c r="L2498">
        <v>1.7672828200259298E-3</v>
      </c>
      <c r="N2498" s="2">
        <v>36368</v>
      </c>
      <c r="O2498">
        <v>44.406300000000002</v>
      </c>
      <c r="Q2498" s="2">
        <v>36368</v>
      </c>
      <c r="R2498">
        <v>45670.43</v>
      </c>
      <c r="S2498" s="8">
        <f t="shared" si="347"/>
        <v>1.3551996924973997E-2</v>
      </c>
      <c r="T2498" s="9">
        <f t="shared" si="343"/>
        <v>1.3350396924973997E-2</v>
      </c>
      <c r="U2498" s="3">
        <f>Sheet1!$B$17+Sheet1!$B$18*'Portfolio allocation'!K2498</f>
        <v>1.3092997622576999E-2</v>
      </c>
      <c r="V2498" s="13">
        <f t="shared" si="348"/>
        <v>2.5739930239699824E-4</v>
      </c>
      <c r="W2498" s="13"/>
      <c r="X2498" s="2">
        <v>36368</v>
      </c>
      <c r="Y2498">
        <v>120.5895</v>
      </c>
      <c r="AA2498" s="2">
        <v>36368</v>
      </c>
      <c r="AB2498">
        <v>1484.36</v>
      </c>
      <c r="AC2498">
        <f t="shared" si="349"/>
        <v>2.6421878781592412E-2</v>
      </c>
      <c r="AD2498">
        <f t="shared" si="344"/>
        <v>2.6220678781592413E-2</v>
      </c>
      <c r="AE2498">
        <f>Sheet2!$B$17+Sheet2!$B$18*'Portfolio allocation'!K2498</f>
        <v>9.8237990498602195E-3</v>
      </c>
      <c r="AF2498">
        <f t="shared" si="350"/>
        <v>1.6396879731732192E-2</v>
      </c>
      <c r="AH2498" s="2">
        <v>36368</v>
      </c>
      <c r="AI2498">
        <v>5.8090000000000002</v>
      </c>
      <c r="AJ2498">
        <v>5.03</v>
      </c>
      <c r="AK2498">
        <v>1.0627</v>
      </c>
      <c r="AR2498" s="3"/>
    </row>
    <row r="2499" spans="1:44" hidden="1" outlineLevel="1" x14ac:dyDescent="0.2">
      <c r="A2499" s="2">
        <v>36369</v>
      </c>
      <c r="B2499">
        <v>22.85</v>
      </c>
      <c r="E2499" s="2">
        <v>36369</v>
      </c>
      <c r="F2499">
        <v>1365.4</v>
      </c>
      <c r="G2499">
        <f t="shared" si="345"/>
        <v>1.8784303366501387E-3</v>
      </c>
      <c r="H2499" s="2">
        <v>36369</v>
      </c>
      <c r="I2499">
        <v>1868.05</v>
      </c>
      <c r="J2499">
        <f t="shared" si="346"/>
        <v>1.9684828200259297E-3</v>
      </c>
      <c r="K2499">
        <f t="shared" si="342"/>
        <v>1.7672828200259298E-3</v>
      </c>
      <c r="L2499">
        <v>-1.7883139573351834E-2</v>
      </c>
      <c r="N2499" s="2">
        <v>36369</v>
      </c>
      <c r="O2499">
        <v>45</v>
      </c>
      <c r="Q2499" s="2">
        <v>36369</v>
      </c>
      <c r="R2499">
        <v>46281.08</v>
      </c>
      <c r="S2499" s="8">
        <f t="shared" si="347"/>
        <v>1.3370795939517066E-2</v>
      </c>
      <c r="T2499" s="9">
        <f t="shared" si="343"/>
        <v>1.3169595939517066E-2</v>
      </c>
      <c r="U2499" s="3">
        <f>Sheet1!$B$17+Sheet1!$B$18*'Portfolio allocation'!K2499</f>
        <v>2.5152705243912258E-3</v>
      </c>
      <c r="V2499" s="13">
        <f t="shared" si="348"/>
        <v>1.0654325415125839E-2</v>
      </c>
      <c r="W2499" s="13"/>
      <c r="X2499" s="2">
        <v>36369</v>
      </c>
      <c r="Y2499">
        <v>122.61920000000001</v>
      </c>
      <c r="AA2499" s="2">
        <v>36369</v>
      </c>
      <c r="AB2499">
        <v>1509.35</v>
      </c>
      <c r="AC2499">
        <f t="shared" si="349"/>
        <v>1.6835538548600093E-2</v>
      </c>
      <c r="AD2499">
        <f t="shared" si="344"/>
        <v>1.6633938548600093E-2</v>
      </c>
      <c r="AE2499">
        <f>Sheet2!$B$17+Sheet2!$B$18*'Portfolio allocation'!K2499</f>
        <v>1.6248999823939661E-3</v>
      </c>
      <c r="AF2499">
        <f t="shared" si="350"/>
        <v>1.5009038566206128E-2</v>
      </c>
      <c r="AH2499" s="2">
        <v>36369</v>
      </c>
      <c r="AI2499">
        <v>5.7969999999999997</v>
      </c>
      <c r="AJ2499">
        <v>5.04</v>
      </c>
      <c r="AK2499">
        <v>1.0613999999999999</v>
      </c>
      <c r="AR2499" s="3"/>
    </row>
    <row r="2500" spans="1:44" hidden="1" outlineLevel="1" x14ac:dyDescent="0.2">
      <c r="A2500" s="2">
        <v>36370</v>
      </c>
      <c r="B2500">
        <v>24.52</v>
      </c>
      <c r="E2500" s="2">
        <v>36370</v>
      </c>
      <c r="F2500">
        <v>1341.03</v>
      </c>
      <c r="G2500">
        <f t="shared" si="345"/>
        <v>-1.7848249597187671E-2</v>
      </c>
      <c r="H2500" s="2">
        <v>36370</v>
      </c>
      <c r="I2500">
        <v>1835.02</v>
      </c>
      <c r="J2500">
        <f t="shared" si="346"/>
        <v>-1.7681539573351834E-2</v>
      </c>
      <c r="K2500">
        <f t="shared" ref="K2500:K2563" si="351">J2500-(AJ2499/25000)</f>
        <v>-1.7883139573351834E-2</v>
      </c>
      <c r="L2500">
        <v>-9.3814116946954254E-3</v>
      </c>
      <c r="N2500" s="2">
        <v>36370</v>
      </c>
      <c r="O2500">
        <v>43.468800000000002</v>
      </c>
      <c r="Q2500" s="2">
        <v>36370</v>
      </c>
      <c r="R2500">
        <v>44706.239999999998</v>
      </c>
      <c r="S2500" s="8">
        <f t="shared" si="347"/>
        <v>-3.402772796140463E-2</v>
      </c>
      <c r="T2500" s="9">
        <f t="shared" ref="T2500:T2563" si="352">S2500-(AJ2499/100/250)</f>
        <v>-3.4229327961404633E-2</v>
      </c>
      <c r="U2500" s="3">
        <f>Sheet1!$B$17+Sheet1!$B$18*'Portfolio allocation'!K2500</f>
        <v>-2.0028192053222052E-2</v>
      </c>
      <c r="V2500" s="13">
        <f t="shared" si="348"/>
        <v>-1.4201135908182581E-2</v>
      </c>
      <c r="W2500" s="13"/>
      <c r="X2500" s="2">
        <v>36370</v>
      </c>
      <c r="Y2500">
        <v>119.75369999999999</v>
      </c>
      <c r="AA2500" s="2">
        <v>36370</v>
      </c>
      <c r="AB2500">
        <v>1474.08</v>
      </c>
      <c r="AC2500">
        <f t="shared" si="349"/>
        <v>-2.3367674826912266E-2</v>
      </c>
      <c r="AD2500">
        <f t="shared" ref="AD2500:AD2563" si="353">AC2500-AJ2500/25000</f>
        <v>-2.3572074826912266E-2</v>
      </c>
      <c r="AE2500">
        <f>Sheet2!$B$17+Sheet2!$B$18*'Portfolio allocation'!K2500</f>
        <v>-1.5848756937413978E-2</v>
      </c>
      <c r="AF2500">
        <f t="shared" si="350"/>
        <v>-7.7233178894982879E-3</v>
      </c>
      <c r="AH2500" s="2">
        <v>36370</v>
      </c>
      <c r="AI2500">
        <v>5.8719999999999999</v>
      </c>
      <c r="AJ2500">
        <v>5.1100000000000003</v>
      </c>
      <c r="AK2500">
        <v>1.0714999999999999</v>
      </c>
      <c r="AR2500" s="3"/>
    </row>
    <row r="2501" spans="1:44" hidden="1" outlineLevel="1" x14ac:dyDescent="0.2">
      <c r="A2501" s="2">
        <v>36371</v>
      </c>
      <c r="B2501">
        <v>24.64</v>
      </c>
      <c r="E2501" s="2">
        <v>36371</v>
      </c>
      <c r="F2501">
        <v>1328.72</v>
      </c>
      <c r="G2501">
        <f t="shared" ref="G2501:G2564" si="354">(F2501/F2500)-1</f>
        <v>-9.1795112711869908E-3</v>
      </c>
      <c r="H2501" s="2">
        <v>36371</v>
      </c>
      <c r="I2501">
        <v>1818.18</v>
      </c>
      <c r="J2501">
        <f t="shared" ref="J2501:J2564" si="355">(I2501/I2500)-1</f>
        <v>-9.177011694695425E-3</v>
      </c>
      <c r="K2501">
        <f t="shared" si="351"/>
        <v>-9.3814116946954254E-3</v>
      </c>
      <c r="L2501">
        <v>-7.0570050050054473E-4</v>
      </c>
      <c r="N2501" s="2">
        <v>36371</v>
      </c>
      <c r="O2501">
        <v>42.906300000000002</v>
      </c>
      <c r="Q2501" s="2">
        <v>36371</v>
      </c>
      <c r="R2501">
        <v>44127.73</v>
      </c>
      <c r="S2501" s="8">
        <f t="shared" ref="S2501:S2564" si="356">R2501/R2500-1</f>
        <v>-1.2940251741143882E-2</v>
      </c>
      <c r="T2501" s="9">
        <f t="shared" si="352"/>
        <v>-1.3144651741143883E-2</v>
      </c>
      <c r="U2501" s="3">
        <f>Sheet1!$B$17+Sheet1!$B$18*'Portfolio allocation'!K2501</f>
        <v>-1.0274794368390017E-2</v>
      </c>
      <c r="V2501" s="13">
        <f t="shared" ref="V2501:V2564" si="357">T2501-U2501</f>
        <v>-2.8698573727538659E-3</v>
      </c>
      <c r="W2501" s="13"/>
      <c r="X2501" s="2">
        <v>36371</v>
      </c>
      <c r="Y2501">
        <v>120.0522</v>
      </c>
      <c r="AA2501" s="2">
        <v>36371</v>
      </c>
      <c r="AB2501">
        <v>1477.75</v>
      </c>
      <c r="AC2501">
        <f t="shared" ref="AC2501:AC2564" si="358">AB2501/AB2500-1</f>
        <v>2.4896884836644873E-3</v>
      </c>
      <c r="AD2501">
        <f t="shared" si="353"/>
        <v>2.2844884836644873E-3</v>
      </c>
      <c r="AE2501">
        <f>Sheet2!$B$17+Sheet2!$B$18*'Portfolio allocation'!K2501</f>
        <v>-8.2888036090177156E-3</v>
      </c>
      <c r="AF2501">
        <f t="shared" ref="AF2501:AF2564" si="359">AD2501-AE2501</f>
        <v>1.0573292092682204E-2</v>
      </c>
      <c r="AH2501" s="2">
        <v>36371</v>
      </c>
      <c r="AI2501">
        <v>5.9020000000000001</v>
      </c>
      <c r="AJ2501">
        <v>5.13</v>
      </c>
      <c r="AK2501">
        <v>1.0703</v>
      </c>
      <c r="AR2501" s="3"/>
    </row>
    <row r="2502" spans="1:44" hidden="1" outlineLevel="1" x14ac:dyDescent="0.2">
      <c r="A2502" s="2">
        <v>36374</v>
      </c>
      <c r="B2502">
        <v>25.59</v>
      </c>
      <c r="E2502" s="2">
        <v>36374</v>
      </c>
      <c r="F2502">
        <v>1328.05</v>
      </c>
      <c r="G2502">
        <f t="shared" si="354"/>
        <v>-5.0424468661569577E-4</v>
      </c>
      <c r="H2502" s="2">
        <v>36374</v>
      </c>
      <c r="I2502">
        <v>1817.27</v>
      </c>
      <c r="J2502">
        <f t="shared" si="355"/>
        <v>-5.0050050050054473E-4</v>
      </c>
      <c r="K2502">
        <f t="shared" si="351"/>
        <v>-7.0570050050054473E-4</v>
      </c>
      <c r="L2502">
        <v>-4.5916994282632784E-3</v>
      </c>
      <c r="N2502" s="2">
        <v>36374</v>
      </c>
      <c r="O2502">
        <v>42.406300000000002</v>
      </c>
      <c r="Q2502" s="2">
        <v>36374</v>
      </c>
      <c r="R2502">
        <v>43613.49</v>
      </c>
      <c r="S2502" s="8">
        <f t="shared" si="356"/>
        <v>-1.1653443311042899E-2</v>
      </c>
      <c r="T2502" s="9">
        <f t="shared" si="352"/>
        <v>-1.1858643311042898E-2</v>
      </c>
      <c r="U2502" s="3">
        <f>Sheet1!$B$17+Sheet1!$B$18*'Portfolio allocation'!K2502</f>
        <v>-3.2179861464866279E-4</v>
      </c>
      <c r="V2502" s="13">
        <f t="shared" si="357"/>
        <v>-1.1536844696394235E-2</v>
      </c>
      <c r="W2502" s="13"/>
      <c r="X2502" s="2">
        <v>36374</v>
      </c>
      <c r="Y2502">
        <v>116.7689</v>
      </c>
      <c r="AA2502" s="2">
        <v>36374</v>
      </c>
      <c r="AB2502">
        <v>1437.33</v>
      </c>
      <c r="AC2502">
        <f t="shared" si="358"/>
        <v>-2.7352393841989509E-2</v>
      </c>
      <c r="AD2502">
        <f t="shared" si="353"/>
        <v>-2.755839384198951E-2</v>
      </c>
      <c r="AE2502">
        <f>Sheet2!$B$17+Sheet2!$B$18*'Portfolio allocation'!K2502</f>
        <v>-5.7413987772881767E-4</v>
      </c>
      <c r="AF2502">
        <f t="shared" si="359"/>
        <v>-2.6984253964260692E-2</v>
      </c>
      <c r="AH2502" s="2">
        <v>36374</v>
      </c>
      <c r="AI2502">
        <v>5.9160000000000004</v>
      </c>
      <c r="AJ2502">
        <v>5.15</v>
      </c>
      <c r="AK2502">
        <v>1.0662</v>
      </c>
      <c r="AR2502" s="3"/>
    </row>
    <row r="2503" spans="1:44" hidden="1" outlineLevel="1" x14ac:dyDescent="0.2">
      <c r="A2503" s="2">
        <v>36375</v>
      </c>
      <c r="B2503">
        <v>26.27</v>
      </c>
      <c r="E2503" s="2">
        <v>36375</v>
      </c>
      <c r="F2503">
        <v>1322.18</v>
      </c>
      <c r="G2503">
        <f t="shared" si="354"/>
        <v>-4.4200143066901454E-3</v>
      </c>
      <c r="H2503" s="2">
        <v>36375</v>
      </c>
      <c r="I2503">
        <v>1809.3</v>
      </c>
      <c r="J2503">
        <f t="shared" si="355"/>
        <v>-4.3856994282632789E-3</v>
      </c>
      <c r="K2503">
        <f t="shared" si="351"/>
        <v>-4.5916994282632784E-3</v>
      </c>
      <c r="L2503">
        <v>-1.2802831614436454E-2</v>
      </c>
      <c r="N2503" s="2">
        <v>36375</v>
      </c>
      <c r="O2503">
        <v>42.375</v>
      </c>
      <c r="Q2503" s="2">
        <v>36375</v>
      </c>
      <c r="R2503">
        <v>43581.36</v>
      </c>
      <c r="S2503" s="8">
        <f t="shared" si="356"/>
        <v>-7.3669866823311558E-4</v>
      </c>
      <c r="T2503" s="9">
        <f t="shared" si="352"/>
        <v>-9.426986682331156E-4</v>
      </c>
      <c r="U2503" s="3">
        <f>Sheet1!$B$17+Sheet1!$B$18*'Portfolio allocation'!K2503</f>
        <v>-4.7799150688876916E-3</v>
      </c>
      <c r="V2503" s="13">
        <f t="shared" si="357"/>
        <v>3.837216400654576E-3</v>
      </c>
      <c r="W2503" s="13"/>
      <c r="X2503" s="2">
        <v>36375</v>
      </c>
      <c r="Y2503">
        <v>114.0228</v>
      </c>
      <c r="AA2503" s="2">
        <v>36375</v>
      </c>
      <c r="AB2503">
        <v>1403.53</v>
      </c>
      <c r="AC2503">
        <f t="shared" si="358"/>
        <v>-2.3515824480112357E-2</v>
      </c>
      <c r="AD2503">
        <f t="shared" si="353"/>
        <v>-2.3722624480112357E-2</v>
      </c>
      <c r="AE2503">
        <f>Sheet2!$B$17+Sheet2!$B$18*'Portfolio allocation'!K2503</f>
        <v>-4.0296692650946021E-3</v>
      </c>
      <c r="AF2503">
        <f t="shared" si="359"/>
        <v>-1.9692955215017755E-2</v>
      </c>
      <c r="AH2503" s="2">
        <v>36375</v>
      </c>
      <c r="AI2503">
        <v>5.952</v>
      </c>
      <c r="AJ2503">
        <v>5.17</v>
      </c>
      <c r="AK2503">
        <v>1.0664</v>
      </c>
      <c r="AR2503" s="3"/>
    </row>
    <row r="2504" spans="1:44" hidden="1" outlineLevel="1" x14ac:dyDescent="0.2">
      <c r="A2504" s="2">
        <v>36376</v>
      </c>
      <c r="B2504">
        <v>27.4</v>
      </c>
      <c r="E2504" s="2">
        <v>36376</v>
      </c>
      <c r="F2504">
        <v>1305.33</v>
      </c>
      <c r="G2504">
        <f t="shared" si="354"/>
        <v>-1.2744104433587089E-2</v>
      </c>
      <c r="H2504" s="2">
        <v>36376</v>
      </c>
      <c r="I2504">
        <v>1786.51</v>
      </c>
      <c r="J2504">
        <f t="shared" si="355"/>
        <v>-1.2596031614436454E-2</v>
      </c>
      <c r="K2504">
        <f t="shared" si="351"/>
        <v>-1.2802831614436454E-2</v>
      </c>
      <c r="L2504">
        <v>6.2883066716671373E-3</v>
      </c>
      <c r="N2504" s="2">
        <v>36376</v>
      </c>
      <c r="O2504">
        <v>42.468800000000002</v>
      </c>
      <c r="Q2504" s="2">
        <v>36376</v>
      </c>
      <c r="R2504">
        <v>43677.77</v>
      </c>
      <c r="S2504" s="8">
        <f t="shared" si="356"/>
        <v>2.2121842916329459E-3</v>
      </c>
      <c r="T2504" s="9">
        <f t="shared" si="352"/>
        <v>2.0053842916329459E-3</v>
      </c>
      <c r="U2504" s="3">
        <f>Sheet1!$B$17+Sheet1!$B$18*'Portfolio allocation'!K2504</f>
        <v>-1.4199934010628735E-2</v>
      </c>
      <c r="V2504" s="13">
        <f t="shared" si="357"/>
        <v>1.6205318302261681E-2</v>
      </c>
      <c r="W2504" s="13"/>
      <c r="X2504" s="2">
        <v>36376</v>
      </c>
      <c r="Y2504">
        <v>113.187</v>
      </c>
      <c r="AA2504" s="2">
        <v>36376</v>
      </c>
      <c r="AB2504">
        <v>1393.24</v>
      </c>
      <c r="AC2504">
        <f t="shared" si="358"/>
        <v>-7.3315141108490911E-3</v>
      </c>
      <c r="AD2504">
        <f t="shared" si="353"/>
        <v>-7.5363141108490909E-3</v>
      </c>
      <c r="AE2504">
        <f>Sheet2!$B$17+Sheet2!$B$18*'Portfolio allocation'!K2504</f>
        <v>-1.133121748996814E-2</v>
      </c>
      <c r="AF2504">
        <f t="shared" si="359"/>
        <v>3.7949033791190492E-3</v>
      </c>
      <c r="AH2504" s="2">
        <v>36376</v>
      </c>
      <c r="AI2504">
        <v>5.9290000000000003</v>
      </c>
      <c r="AJ2504">
        <v>5.12</v>
      </c>
      <c r="AK2504">
        <v>1.0763</v>
      </c>
      <c r="AR2504" s="3"/>
    </row>
    <row r="2505" spans="1:44" hidden="1" outlineLevel="1" x14ac:dyDescent="0.2">
      <c r="A2505" s="2">
        <v>36377</v>
      </c>
      <c r="B2505">
        <v>27.01</v>
      </c>
      <c r="E2505" s="2">
        <v>36377</v>
      </c>
      <c r="F2505">
        <v>1313.71</v>
      </c>
      <c r="G2505">
        <f t="shared" si="354"/>
        <v>6.4198325327695649E-3</v>
      </c>
      <c r="H2505" s="2">
        <v>36377</v>
      </c>
      <c r="I2505">
        <v>1798.11</v>
      </c>
      <c r="J2505">
        <f t="shared" si="355"/>
        <v>6.4931066716671371E-3</v>
      </c>
      <c r="K2505">
        <f t="shared" si="351"/>
        <v>6.2883066716671373E-3</v>
      </c>
      <c r="L2505">
        <v>-1.0240318011689974E-2</v>
      </c>
      <c r="N2505" s="2">
        <v>36377</v>
      </c>
      <c r="O2505">
        <v>42.875</v>
      </c>
      <c r="Q2505" s="2">
        <v>36377</v>
      </c>
      <c r="R2505">
        <v>44095.59</v>
      </c>
      <c r="S2505" s="8">
        <f t="shared" si="356"/>
        <v>9.5659645627512724E-3</v>
      </c>
      <c r="T2505" s="9">
        <f t="shared" si="352"/>
        <v>9.3611645627512726E-3</v>
      </c>
      <c r="U2505" s="3">
        <f>Sheet1!$B$17+Sheet1!$B$18*'Portfolio allocation'!K2505</f>
        <v>7.7019036649754041E-3</v>
      </c>
      <c r="V2505" s="13">
        <f t="shared" si="357"/>
        <v>1.6592608977758685E-3</v>
      </c>
      <c r="W2505" s="13"/>
      <c r="X2505" s="2">
        <v>36377</v>
      </c>
      <c r="Y2505">
        <v>117.6643</v>
      </c>
      <c r="AA2505" s="2">
        <v>36377</v>
      </c>
      <c r="AB2505">
        <v>1448.36</v>
      </c>
      <c r="AC2505">
        <f t="shared" si="358"/>
        <v>3.9562458729292871E-2</v>
      </c>
      <c r="AD2505">
        <f t="shared" si="353"/>
        <v>3.936045872929287E-2</v>
      </c>
      <c r="AE2505">
        <f>Sheet2!$B$17+Sheet2!$B$18*'Portfolio allocation'!K2505</f>
        <v>5.645109733023547E-3</v>
      </c>
      <c r="AF2505">
        <f t="shared" si="359"/>
        <v>3.3715348996269323E-2</v>
      </c>
      <c r="AH2505" s="2">
        <v>36377</v>
      </c>
      <c r="AI2505">
        <v>5.8639999999999999</v>
      </c>
      <c r="AJ2505">
        <v>5.05</v>
      </c>
      <c r="AK2505">
        <v>1.0801000000000001</v>
      </c>
      <c r="AR2505" s="3"/>
    </row>
    <row r="2506" spans="1:44" hidden="1" outlineLevel="1" x14ac:dyDescent="0.2">
      <c r="A2506" s="2">
        <v>36378</v>
      </c>
      <c r="B2506">
        <v>26.6</v>
      </c>
      <c r="E2506" s="2">
        <v>36378</v>
      </c>
      <c r="F2506">
        <v>1300.29</v>
      </c>
      <c r="G2506">
        <f t="shared" si="354"/>
        <v>-1.0215344330179454E-2</v>
      </c>
      <c r="H2506" s="2">
        <v>36378</v>
      </c>
      <c r="I2506">
        <v>1780.06</v>
      </c>
      <c r="J2506">
        <f t="shared" si="355"/>
        <v>-1.0038318011689973E-2</v>
      </c>
      <c r="K2506">
        <f t="shared" si="351"/>
        <v>-1.0240318011689974E-2</v>
      </c>
      <c r="L2506">
        <v>-2.1052123995820059E-3</v>
      </c>
      <c r="N2506" s="2">
        <v>36378</v>
      </c>
      <c r="O2506">
        <v>42.5625</v>
      </c>
      <c r="Q2506" s="2">
        <v>36378</v>
      </c>
      <c r="R2506">
        <v>43774.19</v>
      </c>
      <c r="S2506" s="8">
        <f t="shared" si="356"/>
        <v>-7.2887107304833165E-3</v>
      </c>
      <c r="T2506" s="9">
        <f t="shared" si="352"/>
        <v>-7.4907107304833164E-3</v>
      </c>
      <c r="U2506" s="3">
        <f>Sheet1!$B$17+Sheet1!$B$18*'Portfolio allocation'!K2506</f>
        <v>-1.1260153462826964E-2</v>
      </c>
      <c r="V2506" s="13">
        <f t="shared" si="357"/>
        <v>3.769442732343648E-3</v>
      </c>
      <c r="W2506" s="13"/>
      <c r="X2506" s="2">
        <v>36378</v>
      </c>
      <c r="Y2506">
        <v>117.9628</v>
      </c>
      <c r="AA2506" s="2">
        <v>36378</v>
      </c>
      <c r="AB2506">
        <v>1453.44</v>
      </c>
      <c r="AC2506">
        <f t="shared" si="358"/>
        <v>3.5074152834930761E-3</v>
      </c>
      <c r="AD2506">
        <f t="shared" si="353"/>
        <v>3.3010152834930763E-3</v>
      </c>
      <c r="AE2506">
        <f>Sheet2!$B$17+Sheet2!$B$18*'Portfolio allocation'!K2506</f>
        <v>-9.0525650187712452E-3</v>
      </c>
      <c r="AF2506">
        <f t="shared" si="359"/>
        <v>1.2353580302264321E-2</v>
      </c>
      <c r="AH2506" s="2">
        <v>36378</v>
      </c>
      <c r="AI2506">
        <v>6.0380000000000003</v>
      </c>
      <c r="AJ2506">
        <v>5.16</v>
      </c>
      <c r="AK2506">
        <v>1.0782</v>
      </c>
      <c r="AR2506" s="3"/>
    </row>
    <row r="2507" spans="1:44" hidden="1" outlineLevel="1" x14ac:dyDescent="0.2">
      <c r="A2507" s="2">
        <v>36381</v>
      </c>
      <c r="B2507">
        <v>27.66</v>
      </c>
      <c r="E2507" s="2">
        <v>36381</v>
      </c>
      <c r="F2507">
        <v>1297.8</v>
      </c>
      <c r="G2507">
        <f t="shared" si="354"/>
        <v>-1.9149574325727503E-3</v>
      </c>
      <c r="H2507" s="2">
        <v>36381</v>
      </c>
      <c r="I2507">
        <v>1776.68</v>
      </c>
      <c r="J2507">
        <f t="shared" si="355"/>
        <v>-1.8988123995820061E-3</v>
      </c>
      <c r="K2507">
        <f t="shared" si="351"/>
        <v>-2.1052123995820059E-3</v>
      </c>
      <c r="L2507">
        <v>-1.2789242929509084E-2</v>
      </c>
      <c r="N2507" s="2">
        <v>36381</v>
      </c>
      <c r="O2507">
        <v>41.906300000000002</v>
      </c>
      <c r="Q2507" s="2">
        <v>36381</v>
      </c>
      <c r="R2507">
        <v>43099.26</v>
      </c>
      <c r="S2507" s="8">
        <f t="shared" si="356"/>
        <v>-1.5418446349321324E-2</v>
      </c>
      <c r="T2507" s="9">
        <f t="shared" si="352"/>
        <v>-1.5624846349321325E-2</v>
      </c>
      <c r="U2507" s="3">
        <f>Sheet1!$B$17+Sheet1!$B$18*'Portfolio allocation'!K2507</f>
        <v>-1.9273541336231443E-3</v>
      </c>
      <c r="V2507" s="13">
        <f t="shared" si="357"/>
        <v>-1.369749221569818E-2</v>
      </c>
      <c r="W2507" s="13"/>
      <c r="X2507" s="2">
        <v>36381</v>
      </c>
      <c r="Y2507">
        <v>116.7092</v>
      </c>
      <c r="AA2507" s="2">
        <v>36381</v>
      </c>
      <c r="AB2507">
        <v>1438</v>
      </c>
      <c r="AC2507">
        <f t="shared" si="358"/>
        <v>-1.0623073535887317E-2</v>
      </c>
      <c r="AD2507">
        <f t="shared" si="353"/>
        <v>-1.0832673535887318E-2</v>
      </c>
      <c r="AE2507">
        <f>Sheet2!$B$17+Sheet2!$B$18*'Portfolio allocation'!K2507</f>
        <v>-1.8186215631698179E-3</v>
      </c>
      <c r="AF2507">
        <f t="shared" si="359"/>
        <v>-9.0140519727175007E-3</v>
      </c>
      <c r="AH2507" s="2">
        <v>36381</v>
      </c>
      <c r="AI2507">
        <v>6.1310000000000002</v>
      </c>
      <c r="AJ2507">
        <v>5.24</v>
      </c>
      <c r="AK2507">
        <v>1.07</v>
      </c>
      <c r="AR2507" s="3"/>
    </row>
    <row r="2508" spans="1:44" hidden="1" outlineLevel="1" x14ac:dyDescent="0.2">
      <c r="A2508" s="2">
        <v>36382</v>
      </c>
      <c r="B2508">
        <v>28.45</v>
      </c>
      <c r="E2508" s="2">
        <v>36382</v>
      </c>
      <c r="F2508">
        <v>1281.43</v>
      </c>
      <c r="G2508">
        <f t="shared" si="354"/>
        <v>-1.2613653875789721E-2</v>
      </c>
      <c r="H2508" s="2">
        <v>36382</v>
      </c>
      <c r="I2508">
        <v>1754.33</v>
      </c>
      <c r="J2508">
        <f t="shared" si="355"/>
        <v>-1.2579642929509083E-2</v>
      </c>
      <c r="K2508">
        <f t="shared" si="351"/>
        <v>-1.2789242929509084E-2</v>
      </c>
      <c r="L2508">
        <v>1.6047318595703106E-2</v>
      </c>
      <c r="N2508" s="2">
        <v>36382</v>
      </c>
      <c r="O2508">
        <v>41.468800000000002</v>
      </c>
      <c r="Q2508" s="2">
        <v>36382</v>
      </c>
      <c r="R2508">
        <v>42649.3</v>
      </c>
      <c r="S2508" s="8">
        <f t="shared" si="356"/>
        <v>-1.0440086442319418E-2</v>
      </c>
      <c r="T2508" s="9">
        <f t="shared" si="352"/>
        <v>-1.0649686442319419E-2</v>
      </c>
      <c r="U2508" s="3">
        <f>Sheet1!$B$17+Sheet1!$B$18*'Portfolio allocation'!K2508</f>
        <v>-1.4184344726896982E-2</v>
      </c>
      <c r="V2508" s="13">
        <f t="shared" si="357"/>
        <v>3.5346582845775625E-3</v>
      </c>
      <c r="W2508" s="13"/>
      <c r="X2508" s="2">
        <v>36382</v>
      </c>
      <c r="Y2508">
        <v>113.9631</v>
      </c>
      <c r="AA2508" s="2">
        <v>36382</v>
      </c>
      <c r="AB2508">
        <v>1404.16</v>
      </c>
      <c r="AC2508">
        <f t="shared" si="358"/>
        <v>-2.3532684283727345E-2</v>
      </c>
      <c r="AD2508">
        <f t="shared" si="353"/>
        <v>-2.3742284283727346E-2</v>
      </c>
      <c r="AE2508">
        <f>Sheet2!$B$17+Sheet2!$B$18*'Portfolio allocation'!K2508</f>
        <v>-1.1319134084652014E-2</v>
      </c>
      <c r="AF2508">
        <f t="shared" si="359"/>
        <v>-1.2423150199075332E-2</v>
      </c>
      <c r="AH2508" s="2">
        <v>36382</v>
      </c>
      <c r="AI2508">
        <v>6.1580000000000004</v>
      </c>
      <c r="AJ2508">
        <v>5.24</v>
      </c>
      <c r="AK2508">
        <v>1.0731999999999999</v>
      </c>
      <c r="AR2508" s="3"/>
    </row>
    <row r="2509" spans="1:44" hidden="1" outlineLevel="1" x14ac:dyDescent="0.2">
      <c r="A2509" s="2">
        <v>36383</v>
      </c>
      <c r="B2509">
        <v>25.39</v>
      </c>
      <c r="E2509" s="2">
        <v>36383</v>
      </c>
      <c r="F2509">
        <v>1301.93</v>
      </c>
      <c r="G2509">
        <f t="shared" si="354"/>
        <v>1.599775251086677E-2</v>
      </c>
      <c r="H2509" s="2">
        <v>36383</v>
      </c>
      <c r="I2509">
        <v>1782.85</v>
      </c>
      <c r="J2509">
        <f t="shared" si="355"/>
        <v>1.6256918595703107E-2</v>
      </c>
      <c r="K2509">
        <f t="shared" si="351"/>
        <v>1.6047318595703106E-2</v>
      </c>
      <c r="L2509">
        <v>-3.0693883837674594E-3</v>
      </c>
      <c r="N2509" s="2">
        <v>36383</v>
      </c>
      <c r="O2509">
        <v>42.093800000000002</v>
      </c>
      <c r="Q2509" s="2">
        <v>36383</v>
      </c>
      <c r="R2509">
        <v>43292.1</v>
      </c>
      <c r="S2509" s="8">
        <f t="shared" si="356"/>
        <v>1.5071759677180996E-2</v>
      </c>
      <c r="T2509" s="9">
        <f t="shared" si="352"/>
        <v>1.4862159677180995E-2</v>
      </c>
      <c r="U2509" s="3">
        <f>Sheet1!$B$17+Sheet1!$B$18*'Portfolio allocation'!K2509</f>
        <v>1.8897689470481944E-2</v>
      </c>
      <c r="V2509" s="13">
        <f t="shared" si="357"/>
        <v>-4.0355297933009487E-3</v>
      </c>
      <c r="W2509" s="13"/>
      <c r="X2509" s="2">
        <v>36383</v>
      </c>
      <c r="Y2509">
        <v>117.7837</v>
      </c>
      <c r="AA2509" s="2">
        <v>36383</v>
      </c>
      <c r="AB2509">
        <v>1451.24</v>
      </c>
      <c r="AC2509">
        <f t="shared" si="358"/>
        <v>3.3528942570647091E-2</v>
      </c>
      <c r="AD2509">
        <f t="shared" si="353"/>
        <v>3.3320142570647089E-2</v>
      </c>
      <c r="AE2509">
        <f>Sheet2!$B$17+Sheet2!$B$18*'Portfolio allocation'!K2509</f>
        <v>1.4323072110788357E-2</v>
      </c>
      <c r="AF2509">
        <f t="shared" si="359"/>
        <v>1.8997070459858732E-2</v>
      </c>
      <c r="AH2509" s="2">
        <v>36383</v>
      </c>
      <c r="AI2509">
        <v>6.1</v>
      </c>
      <c r="AJ2509">
        <v>5.22</v>
      </c>
      <c r="AK2509">
        <v>1.0660000000000001</v>
      </c>
      <c r="AR2509" s="3"/>
    </row>
    <row r="2510" spans="1:44" hidden="1" outlineLevel="1" x14ac:dyDescent="0.2">
      <c r="A2510" s="2">
        <v>36384</v>
      </c>
      <c r="B2510">
        <v>25.03</v>
      </c>
      <c r="E2510" s="2">
        <v>36384</v>
      </c>
      <c r="F2510">
        <v>1298.1600000000001</v>
      </c>
      <c r="G2510">
        <f t="shared" si="354"/>
        <v>-2.8957009977494952E-3</v>
      </c>
      <c r="H2510" s="2">
        <v>36384</v>
      </c>
      <c r="I2510">
        <v>1777.75</v>
      </c>
      <c r="J2510">
        <f t="shared" si="355"/>
        <v>-2.8605883837674595E-3</v>
      </c>
      <c r="K2510">
        <f t="shared" si="351"/>
        <v>-3.0693883837674594E-3</v>
      </c>
      <c r="L2510">
        <v>2.2571605962593156E-2</v>
      </c>
      <c r="N2510" s="2">
        <v>36384</v>
      </c>
      <c r="O2510">
        <v>40.875</v>
      </c>
      <c r="Q2510" s="2">
        <v>36384</v>
      </c>
      <c r="R2510">
        <v>42038.65</v>
      </c>
      <c r="S2510" s="8">
        <f t="shared" si="356"/>
        <v>-2.8953319427793889E-2</v>
      </c>
      <c r="T2510" s="9">
        <f t="shared" si="352"/>
        <v>-2.9162119427793887E-2</v>
      </c>
      <c r="U2510" s="3">
        <f>Sheet1!$B$17+Sheet1!$B$18*'Portfolio allocation'!K2510</f>
        <v>-3.0334812581496507E-3</v>
      </c>
      <c r="V2510" s="13">
        <f t="shared" si="357"/>
        <v>-2.6128638169644235E-2</v>
      </c>
      <c r="W2510" s="13"/>
      <c r="X2510" s="2">
        <v>36384</v>
      </c>
      <c r="Y2510">
        <v>115.6943</v>
      </c>
      <c r="AA2510" s="2">
        <v>36384</v>
      </c>
      <c r="AB2510">
        <v>1425.49</v>
      </c>
      <c r="AC2510">
        <f t="shared" si="358"/>
        <v>-1.7743446983269462E-2</v>
      </c>
      <c r="AD2510">
        <f t="shared" si="353"/>
        <v>-1.795344698326946E-2</v>
      </c>
      <c r="AE2510">
        <f>Sheet2!$B$17+Sheet2!$B$18*'Portfolio allocation'!K2510</f>
        <v>-2.6759914466616091E-3</v>
      </c>
      <c r="AF2510">
        <f t="shared" si="359"/>
        <v>-1.5277455536607851E-2</v>
      </c>
      <c r="AH2510" s="2">
        <v>36384</v>
      </c>
      <c r="AI2510">
        <v>6.0670000000000002</v>
      </c>
      <c r="AJ2510">
        <v>5.25</v>
      </c>
      <c r="AK2510">
        <v>1.0646</v>
      </c>
      <c r="AR2510" s="3"/>
    </row>
    <row r="2511" spans="1:44" hidden="1" outlineLevel="1" x14ac:dyDescent="0.2">
      <c r="A2511" s="2">
        <v>36385</v>
      </c>
      <c r="B2511">
        <v>22.31</v>
      </c>
      <c r="E2511" s="2">
        <v>36385</v>
      </c>
      <c r="F2511">
        <v>1327.68</v>
      </c>
      <c r="G2511">
        <f t="shared" si="354"/>
        <v>2.273987798114252E-2</v>
      </c>
      <c r="H2511" s="2">
        <v>36385</v>
      </c>
      <c r="I2511">
        <v>1818.25</v>
      </c>
      <c r="J2511">
        <f t="shared" si="355"/>
        <v>2.2781605962593154E-2</v>
      </c>
      <c r="K2511">
        <f t="shared" si="351"/>
        <v>2.2571605962593156E-2</v>
      </c>
      <c r="L2511">
        <v>2.1463117283102317E-3</v>
      </c>
      <c r="N2511" s="2">
        <v>36385</v>
      </c>
      <c r="O2511">
        <v>42.343800000000002</v>
      </c>
      <c r="Q2511" s="2">
        <v>36385</v>
      </c>
      <c r="R2511">
        <v>43549.21</v>
      </c>
      <c r="S2511" s="8">
        <f t="shared" si="356"/>
        <v>3.5932647694443043E-2</v>
      </c>
      <c r="T2511" s="9">
        <f t="shared" si="352"/>
        <v>3.5722647694443041E-2</v>
      </c>
      <c r="U2511" s="3">
        <f>Sheet1!$B$17+Sheet1!$B$18*'Portfolio allocation'!K2511</f>
        <v>2.6382517285208573E-2</v>
      </c>
      <c r="V2511" s="13">
        <f t="shared" si="357"/>
        <v>9.3401304092344678E-3</v>
      </c>
      <c r="W2511" s="13"/>
      <c r="X2511" s="2">
        <v>36385</v>
      </c>
      <c r="Y2511">
        <v>117.8434</v>
      </c>
      <c r="AA2511" s="2">
        <v>36385</v>
      </c>
      <c r="AB2511">
        <v>1451.97</v>
      </c>
      <c r="AC2511">
        <f t="shared" si="358"/>
        <v>1.8576068579926996E-2</v>
      </c>
      <c r="AD2511">
        <f t="shared" si="353"/>
        <v>1.8368468579926998E-2</v>
      </c>
      <c r="AE2511">
        <f>Sheet2!$B$17+Sheet2!$B$18*'Portfolio allocation'!K2511</f>
        <v>2.0124634887051789E-2</v>
      </c>
      <c r="AF2511">
        <f t="shared" si="359"/>
        <v>-1.7561663071247909E-3</v>
      </c>
      <c r="AH2511" s="2">
        <v>36385</v>
      </c>
      <c r="AI2511">
        <v>5.9790000000000001</v>
      </c>
      <c r="AJ2511">
        <v>5.19</v>
      </c>
      <c r="AK2511">
        <v>1.0568</v>
      </c>
      <c r="AR2511" s="3"/>
    </row>
    <row r="2512" spans="1:44" hidden="1" outlineLevel="1" x14ac:dyDescent="0.2">
      <c r="A2512" s="2">
        <v>36388</v>
      </c>
      <c r="B2512">
        <v>23.07</v>
      </c>
      <c r="E2512" s="2">
        <v>36388</v>
      </c>
      <c r="F2512">
        <v>1330.77</v>
      </c>
      <c r="G2512">
        <f t="shared" si="354"/>
        <v>2.3273680404916064E-3</v>
      </c>
      <c r="H2512" s="2">
        <v>36388</v>
      </c>
      <c r="I2512">
        <v>1822.53</v>
      </c>
      <c r="J2512">
        <f t="shared" si="355"/>
        <v>2.3539117283102318E-3</v>
      </c>
      <c r="K2512">
        <f t="shared" si="351"/>
        <v>2.1463117283102317E-3</v>
      </c>
      <c r="L2512">
        <v>9.8588213702930673E-3</v>
      </c>
      <c r="N2512" s="2">
        <v>36388</v>
      </c>
      <c r="O2512">
        <v>42.156300000000002</v>
      </c>
      <c r="Q2512" s="2">
        <v>36388</v>
      </c>
      <c r="R2512">
        <v>43356.38</v>
      </c>
      <c r="S2512" s="8">
        <f t="shared" si="356"/>
        <v>-4.4278644779091048E-3</v>
      </c>
      <c r="T2512" s="9">
        <f t="shared" si="352"/>
        <v>-4.6354644779091044E-3</v>
      </c>
      <c r="U2512" s="3">
        <f>Sheet1!$B$17+Sheet1!$B$18*'Portfolio allocation'!K2512</f>
        <v>2.9501020938449353E-3</v>
      </c>
      <c r="V2512" s="13">
        <f t="shared" si="357"/>
        <v>-7.5855665717540401E-3</v>
      </c>
      <c r="W2512" s="13"/>
      <c r="X2512" s="2">
        <v>36388</v>
      </c>
      <c r="Y2512">
        <v>121.6641</v>
      </c>
      <c r="AA2512" s="2">
        <v>36388</v>
      </c>
      <c r="AB2512">
        <v>1499.05</v>
      </c>
      <c r="AC2512">
        <f t="shared" si="358"/>
        <v>3.2424912360448088E-2</v>
      </c>
      <c r="AD2512">
        <f t="shared" si="353"/>
        <v>3.2215312360448091E-2</v>
      </c>
      <c r="AE2512">
        <f>Sheet2!$B$17+Sheet2!$B$18*'Portfolio allocation'!K2512</f>
        <v>1.9619421575423853E-3</v>
      </c>
      <c r="AF2512">
        <f t="shared" si="359"/>
        <v>3.0253370202905704E-2</v>
      </c>
      <c r="AH2512" s="2">
        <v>36388</v>
      </c>
      <c r="AI2512">
        <v>5.9660000000000002</v>
      </c>
      <c r="AJ2512">
        <v>5.24</v>
      </c>
      <c r="AK2512">
        <v>1.0569</v>
      </c>
      <c r="AR2512" s="3"/>
    </row>
    <row r="2513" spans="1:44" hidden="1" outlineLevel="1" x14ac:dyDescent="0.2">
      <c r="A2513" s="2">
        <v>36389</v>
      </c>
      <c r="B2513">
        <v>21.67</v>
      </c>
      <c r="E2513" s="2">
        <v>36389</v>
      </c>
      <c r="F2513">
        <v>1344.16</v>
      </c>
      <c r="G2513">
        <f t="shared" si="354"/>
        <v>1.0061843894888067E-2</v>
      </c>
      <c r="H2513" s="2">
        <v>36389</v>
      </c>
      <c r="I2513">
        <v>1840.88</v>
      </c>
      <c r="J2513">
        <f t="shared" si="355"/>
        <v>1.0068421370293068E-2</v>
      </c>
      <c r="K2513">
        <f t="shared" si="351"/>
        <v>9.8588213702930673E-3</v>
      </c>
      <c r="L2513">
        <v>-8.5313068184782251E-3</v>
      </c>
      <c r="N2513" s="2">
        <v>36389</v>
      </c>
      <c r="O2513">
        <v>42.281300000000002</v>
      </c>
      <c r="Q2513" s="2">
        <v>36389</v>
      </c>
      <c r="R2513">
        <v>43484.93</v>
      </c>
      <c r="S2513" s="8">
        <f t="shared" si="356"/>
        <v>2.9649615581375244E-3</v>
      </c>
      <c r="T2513" s="9">
        <f t="shared" si="352"/>
        <v>2.7553615581375245E-3</v>
      </c>
      <c r="U2513" s="3">
        <f>Sheet1!$B$17+Sheet1!$B$18*'Portfolio allocation'!K2513</f>
        <v>1.1798088616115065E-2</v>
      </c>
      <c r="V2513" s="13">
        <f t="shared" si="357"/>
        <v>-9.0427270579775398E-3</v>
      </c>
      <c r="W2513" s="13"/>
      <c r="X2513" s="2">
        <v>36389</v>
      </c>
      <c r="Y2513">
        <v>122.73860000000001</v>
      </c>
      <c r="AA2513" s="2">
        <v>36389</v>
      </c>
      <c r="AB2513">
        <v>1512.29</v>
      </c>
      <c r="AC2513">
        <f t="shared" si="358"/>
        <v>8.8322604316066755E-3</v>
      </c>
      <c r="AD2513">
        <f t="shared" si="353"/>
        <v>8.6230604316066758E-3</v>
      </c>
      <c r="AE2513">
        <f>Sheet2!$B$17+Sheet2!$B$18*'Portfolio allocation'!K2513</f>
        <v>8.8201024951102547E-3</v>
      </c>
      <c r="AF2513">
        <f t="shared" si="359"/>
        <v>-1.9704206350357883E-4</v>
      </c>
      <c r="AH2513" s="2">
        <v>36389</v>
      </c>
      <c r="AI2513">
        <v>5.883</v>
      </c>
      <c r="AJ2513">
        <v>5.23</v>
      </c>
      <c r="AK2513">
        <v>1.0507</v>
      </c>
      <c r="AR2513" s="3"/>
    </row>
    <row r="2514" spans="1:44" hidden="1" outlineLevel="1" x14ac:dyDescent="0.2">
      <c r="A2514" s="2">
        <v>36390</v>
      </c>
      <c r="B2514">
        <v>23.3</v>
      </c>
      <c r="E2514" s="2">
        <v>36390</v>
      </c>
      <c r="F2514">
        <v>1332.84</v>
      </c>
      <c r="G2514">
        <f t="shared" si="354"/>
        <v>-8.4216164742293431E-3</v>
      </c>
      <c r="H2514" s="2">
        <v>36390</v>
      </c>
      <c r="I2514">
        <v>1825.56</v>
      </c>
      <c r="J2514">
        <f t="shared" si="355"/>
        <v>-8.3221068184782254E-3</v>
      </c>
      <c r="K2514">
        <f t="shared" si="351"/>
        <v>-8.5313068184782251E-3</v>
      </c>
      <c r="L2514">
        <v>-7.098636175201037E-3</v>
      </c>
      <c r="N2514" s="2">
        <v>36390</v>
      </c>
      <c r="O2514">
        <v>42.5</v>
      </c>
      <c r="Q2514" s="2">
        <v>36390</v>
      </c>
      <c r="R2514">
        <v>43709.91</v>
      </c>
      <c r="S2514" s="8">
        <f t="shared" si="356"/>
        <v>5.1737463990400023E-3</v>
      </c>
      <c r="T2514" s="9">
        <f t="shared" si="352"/>
        <v>4.9645463990400027E-3</v>
      </c>
      <c r="U2514" s="3">
        <f>Sheet1!$B$17+Sheet1!$B$18*'Portfolio allocation'!K2514</f>
        <v>-9.2995325098710144E-3</v>
      </c>
      <c r="V2514" s="13">
        <f t="shared" si="357"/>
        <v>1.4264078908911017E-2</v>
      </c>
      <c r="W2514" s="13"/>
      <c r="X2514" s="2">
        <v>36390</v>
      </c>
      <c r="Y2514">
        <v>118.321</v>
      </c>
      <c r="AA2514" s="2">
        <v>36390</v>
      </c>
      <c r="AB2514">
        <v>1457.86</v>
      </c>
      <c r="AC2514">
        <f t="shared" si="358"/>
        <v>-3.5991774064498272E-2</v>
      </c>
      <c r="AD2514">
        <f t="shared" si="353"/>
        <v>-3.6199374064498274E-2</v>
      </c>
      <c r="AE2514">
        <f>Sheet2!$B$17+Sheet2!$B$18*'Portfolio allocation'!K2514</f>
        <v>-7.5328686649484659E-3</v>
      </c>
      <c r="AF2514">
        <f t="shared" si="359"/>
        <v>-2.8666505399549808E-2</v>
      </c>
      <c r="AH2514" s="2">
        <v>36390</v>
      </c>
      <c r="AI2514">
        <v>5.8579999999999997</v>
      </c>
      <c r="AJ2514">
        <v>5.19</v>
      </c>
      <c r="AK2514">
        <v>1.0538000000000001</v>
      </c>
      <c r="AR2514" s="3"/>
    </row>
    <row r="2515" spans="1:44" hidden="1" outlineLevel="1" x14ac:dyDescent="0.2">
      <c r="A2515" s="2">
        <v>36391</v>
      </c>
      <c r="B2515">
        <v>24.39</v>
      </c>
      <c r="E2515" s="2">
        <v>36391</v>
      </c>
      <c r="F2515">
        <v>1323.59</v>
      </c>
      <c r="G2515">
        <f t="shared" si="354"/>
        <v>-6.9400678250952641E-3</v>
      </c>
      <c r="H2515" s="2">
        <v>36391</v>
      </c>
      <c r="I2515">
        <v>1812.98</v>
      </c>
      <c r="J2515">
        <f t="shared" si="355"/>
        <v>-6.8910361752010374E-3</v>
      </c>
      <c r="K2515">
        <f t="shared" si="351"/>
        <v>-7.098636175201037E-3</v>
      </c>
      <c r="L2515">
        <v>9.6329526768083786E-3</v>
      </c>
      <c r="N2515" s="2">
        <v>36391</v>
      </c>
      <c r="O2515">
        <v>41.906300000000002</v>
      </c>
      <c r="Q2515" s="2">
        <v>36391</v>
      </c>
      <c r="R2515">
        <v>43099.26</v>
      </c>
      <c r="S2515" s="8">
        <f t="shared" si="356"/>
        <v>-1.3970516068324113E-2</v>
      </c>
      <c r="T2515" s="9">
        <f t="shared" si="352"/>
        <v>-1.4178116068324113E-2</v>
      </c>
      <c r="U2515" s="3">
        <f>Sheet1!$B$17+Sheet1!$B$18*'Portfolio allocation'!K2515</f>
        <v>-7.6559364392008635E-3</v>
      </c>
      <c r="V2515" s="13">
        <f t="shared" si="357"/>
        <v>-6.5221796291232495E-3</v>
      </c>
      <c r="W2515" s="13"/>
      <c r="X2515" s="2">
        <v>36391</v>
      </c>
      <c r="Y2515">
        <v>117.4255</v>
      </c>
      <c r="AA2515" s="2">
        <v>36391</v>
      </c>
      <c r="AB2515">
        <v>1446.82</v>
      </c>
      <c r="AC2515">
        <f t="shared" si="358"/>
        <v>-7.5727436104975343E-3</v>
      </c>
      <c r="AD2515">
        <f t="shared" si="353"/>
        <v>-7.7799436104975346E-3</v>
      </c>
      <c r="AE2515">
        <f>Sheet2!$B$17+Sheet2!$B$18*'Portfolio allocation'!K2515</f>
        <v>-6.2589013782125514E-3</v>
      </c>
      <c r="AF2515">
        <f t="shared" si="359"/>
        <v>-1.5210422322849831E-3</v>
      </c>
      <c r="AH2515" s="2">
        <v>36391</v>
      </c>
      <c r="AI2515">
        <v>5.8949999999999996</v>
      </c>
      <c r="AJ2515">
        <v>5.18</v>
      </c>
      <c r="AK2515">
        <v>1.0627</v>
      </c>
      <c r="AR2515" s="3"/>
    </row>
    <row r="2516" spans="1:44" hidden="1" outlineLevel="1" x14ac:dyDescent="0.2">
      <c r="A2516" s="2">
        <v>36392</v>
      </c>
      <c r="B2516">
        <v>22.95</v>
      </c>
      <c r="E2516" s="2">
        <v>36392</v>
      </c>
      <c r="F2516">
        <v>1336.61</v>
      </c>
      <c r="G2516">
        <f t="shared" si="354"/>
        <v>9.8368830226882586E-3</v>
      </c>
      <c r="H2516" s="2">
        <v>36392</v>
      </c>
      <c r="I2516">
        <v>1830.82</v>
      </c>
      <c r="J2516">
        <f t="shared" si="355"/>
        <v>9.840152676808378E-3</v>
      </c>
      <c r="K2516">
        <f t="shared" si="351"/>
        <v>9.6329526768083786E-3</v>
      </c>
      <c r="L2516">
        <v>1.7468740101157006E-2</v>
      </c>
      <c r="N2516" s="2">
        <v>36392</v>
      </c>
      <c r="O2516">
        <v>41.6875</v>
      </c>
      <c r="Q2516" s="2">
        <v>36392</v>
      </c>
      <c r="R2516">
        <v>42874.28</v>
      </c>
      <c r="S2516" s="8">
        <f t="shared" si="356"/>
        <v>-5.2200432211597647E-3</v>
      </c>
      <c r="T2516" s="9">
        <f t="shared" si="352"/>
        <v>-5.427243221159765E-3</v>
      </c>
      <c r="U2516" s="3">
        <f>Sheet1!$B$17+Sheet1!$B$18*'Portfolio allocation'!K2516</f>
        <v>1.1538966326675504E-2</v>
      </c>
      <c r="V2516" s="13">
        <f t="shared" si="357"/>
        <v>-1.696620954783527E-2</v>
      </c>
      <c r="W2516" s="13"/>
      <c r="X2516" s="2">
        <v>36392</v>
      </c>
      <c r="Y2516">
        <v>116.29130000000001</v>
      </c>
      <c r="AA2516" s="2">
        <v>36392</v>
      </c>
      <c r="AB2516">
        <v>1432.85</v>
      </c>
      <c r="AC2516">
        <f t="shared" si="358"/>
        <v>-9.6556586168285996E-3</v>
      </c>
      <c r="AD2516">
        <f t="shared" si="353"/>
        <v>-9.8620586168286003E-3</v>
      </c>
      <c r="AE2516">
        <f>Sheet2!$B$17+Sheet2!$B$18*'Portfolio allocation'!K2516</f>
        <v>8.619254290432133E-3</v>
      </c>
      <c r="AF2516">
        <f t="shared" si="359"/>
        <v>-1.8481312907260732E-2</v>
      </c>
      <c r="AH2516" s="2">
        <v>36392</v>
      </c>
      <c r="AI2516">
        <v>5.87</v>
      </c>
      <c r="AJ2516">
        <v>5.16</v>
      </c>
      <c r="AK2516">
        <v>1.0648</v>
      </c>
      <c r="AR2516" s="3"/>
    </row>
    <row r="2517" spans="1:44" hidden="1" outlineLevel="1" x14ac:dyDescent="0.2">
      <c r="A2517" s="2">
        <v>36395</v>
      </c>
      <c r="B2517">
        <v>22.55</v>
      </c>
      <c r="E2517" s="2">
        <v>36395</v>
      </c>
      <c r="F2517">
        <v>1360.22</v>
      </c>
      <c r="G2517">
        <f t="shared" si="354"/>
        <v>1.7664090497602203E-2</v>
      </c>
      <c r="H2517" s="2">
        <v>36395</v>
      </c>
      <c r="I2517">
        <v>1863.18</v>
      </c>
      <c r="J2517">
        <f t="shared" si="355"/>
        <v>1.7675140101157005E-2</v>
      </c>
      <c r="K2517">
        <f t="shared" si="351"/>
        <v>1.7468740101157006E-2</v>
      </c>
      <c r="L2517">
        <v>2.2068255820693024E-3</v>
      </c>
      <c r="N2517" s="2">
        <v>36395</v>
      </c>
      <c r="O2517">
        <v>43.218800000000002</v>
      </c>
      <c r="Q2517" s="2">
        <v>36395</v>
      </c>
      <c r="R2517">
        <v>44449.13</v>
      </c>
      <c r="S2517" s="8">
        <f t="shared" si="356"/>
        <v>3.6731812172705824E-2</v>
      </c>
      <c r="T2517" s="9">
        <f t="shared" si="352"/>
        <v>3.6525412172705822E-2</v>
      </c>
      <c r="U2517" s="3">
        <f>Sheet1!$B$17+Sheet1!$B$18*'Portfolio allocation'!K2517</f>
        <v>2.0528380245150152E-2</v>
      </c>
      <c r="V2517" s="13">
        <f t="shared" si="357"/>
        <v>1.599703192755567E-2</v>
      </c>
      <c r="W2517" s="13"/>
      <c r="X2517" s="2">
        <v>36395</v>
      </c>
      <c r="Y2517">
        <v>118.8583</v>
      </c>
      <c r="AA2517" s="2">
        <v>36395</v>
      </c>
      <c r="AB2517">
        <v>1464.48</v>
      </c>
      <c r="AC2517">
        <f t="shared" si="358"/>
        <v>2.2074885717276782E-2</v>
      </c>
      <c r="AD2517">
        <f t="shared" si="353"/>
        <v>2.1866485717276781E-2</v>
      </c>
      <c r="AE2517">
        <f>Sheet2!$B$17+Sheet2!$B$18*'Portfolio allocation'!K2517</f>
        <v>1.5587036377180343E-2</v>
      </c>
      <c r="AF2517">
        <f t="shared" si="359"/>
        <v>6.2794493400964383E-3</v>
      </c>
      <c r="AH2517" s="2">
        <v>36395</v>
      </c>
      <c r="AI2517">
        <v>5.8869999999999996</v>
      </c>
      <c r="AJ2517">
        <v>5.21</v>
      </c>
      <c r="AK2517">
        <v>1.0580000000000001</v>
      </c>
      <c r="AR2517" s="3"/>
    </row>
    <row r="2518" spans="1:44" hidden="1" outlineLevel="1" x14ac:dyDescent="0.2">
      <c r="A2518" s="2">
        <v>36396</v>
      </c>
      <c r="B2518">
        <v>22.4</v>
      </c>
      <c r="E2518" s="2">
        <v>36396</v>
      </c>
      <c r="F2518">
        <v>1363.5</v>
      </c>
      <c r="G2518">
        <f t="shared" si="354"/>
        <v>2.4113746305745032E-3</v>
      </c>
      <c r="H2518" s="2">
        <v>36396</v>
      </c>
      <c r="I2518">
        <v>1867.68</v>
      </c>
      <c r="J2518">
        <f t="shared" si="355"/>
        <v>2.4152255820693025E-3</v>
      </c>
      <c r="K2518">
        <f t="shared" si="351"/>
        <v>2.2068255820693024E-3</v>
      </c>
      <c r="L2518">
        <v>1.3280121168508482E-2</v>
      </c>
      <c r="N2518" s="2">
        <v>36396</v>
      </c>
      <c r="O2518">
        <v>46.093800000000002</v>
      </c>
      <c r="Q2518" s="2">
        <v>36396</v>
      </c>
      <c r="R2518">
        <v>47405.97</v>
      </c>
      <c r="S2518" s="8">
        <f t="shared" si="356"/>
        <v>6.6521886930070551E-2</v>
      </c>
      <c r="T2518" s="9">
        <f t="shared" si="352"/>
        <v>6.6313486930070553E-2</v>
      </c>
      <c r="U2518" s="3">
        <f>Sheet1!$B$17+Sheet1!$B$18*'Portfolio allocation'!K2518</f>
        <v>3.0195251205023424E-3</v>
      </c>
      <c r="V2518" s="13">
        <f t="shared" si="357"/>
        <v>6.3293961809568214E-2</v>
      </c>
      <c r="W2518" s="13"/>
      <c r="X2518" s="2">
        <v>36396</v>
      </c>
      <c r="Y2518">
        <v>116.5301</v>
      </c>
      <c r="AA2518" s="2">
        <v>36396</v>
      </c>
      <c r="AB2518">
        <v>1435.79</v>
      </c>
      <c r="AC2518">
        <f t="shared" si="358"/>
        <v>-1.9590571397356094E-2</v>
      </c>
      <c r="AD2518">
        <f t="shared" si="353"/>
        <v>-1.9797771397356095E-2</v>
      </c>
      <c r="AE2518">
        <f>Sheet2!$B$17+Sheet2!$B$18*'Portfolio allocation'!K2518</f>
        <v>2.0157526201529893E-3</v>
      </c>
      <c r="AF2518">
        <f t="shared" si="359"/>
        <v>-2.1813524017509085E-2</v>
      </c>
      <c r="AH2518" s="2">
        <v>36396</v>
      </c>
      <c r="AI2518">
        <v>5.8179999999999996</v>
      </c>
      <c r="AJ2518">
        <v>5.18</v>
      </c>
      <c r="AK2518">
        <v>1.0524</v>
      </c>
      <c r="AR2518" s="3"/>
    </row>
    <row r="2519" spans="1:44" hidden="1" outlineLevel="1" x14ac:dyDescent="0.2">
      <c r="A2519" s="2">
        <v>36397</v>
      </c>
      <c r="B2519">
        <v>20.96</v>
      </c>
      <c r="E2519" s="2">
        <v>36397</v>
      </c>
      <c r="F2519">
        <v>1381.79</v>
      </c>
      <c r="G2519">
        <f t="shared" si="354"/>
        <v>1.3414008067473393E-2</v>
      </c>
      <c r="H2519" s="2">
        <v>36397</v>
      </c>
      <c r="I2519">
        <v>1892.87</v>
      </c>
      <c r="J2519">
        <f t="shared" si="355"/>
        <v>1.3487321168508482E-2</v>
      </c>
      <c r="K2519">
        <f t="shared" si="351"/>
        <v>1.3280121168508482E-2</v>
      </c>
      <c r="L2519">
        <v>-1.4511917919349998E-2</v>
      </c>
      <c r="N2519" s="2">
        <v>36397</v>
      </c>
      <c r="O2519">
        <v>47.656300000000002</v>
      </c>
      <c r="Q2519" s="2">
        <v>36397</v>
      </c>
      <c r="R2519">
        <v>49012.95</v>
      </c>
      <c r="S2519" s="8">
        <f t="shared" si="356"/>
        <v>3.3898262180902528E-2</v>
      </c>
      <c r="T2519" s="9">
        <f t="shared" si="352"/>
        <v>3.369106218090253E-2</v>
      </c>
      <c r="U2519" s="3">
        <f>Sheet1!$B$17+Sheet1!$B$18*'Portfolio allocation'!K2519</f>
        <v>1.5723090451895315E-2</v>
      </c>
      <c r="V2519" s="13">
        <f t="shared" si="357"/>
        <v>1.7967971729007215E-2</v>
      </c>
      <c r="W2519" s="13"/>
      <c r="X2519" s="2">
        <v>36397</v>
      </c>
      <c r="Y2519">
        <v>116.8882</v>
      </c>
      <c r="AA2519" s="2">
        <v>36397</v>
      </c>
      <c r="AB2519">
        <v>1440.2</v>
      </c>
      <c r="AC2519">
        <f t="shared" si="358"/>
        <v>3.0714798125075493E-3</v>
      </c>
      <c r="AD2519">
        <f t="shared" si="353"/>
        <v>2.8658798125075495E-3</v>
      </c>
      <c r="AE2519">
        <f>Sheet2!$B$17+Sheet2!$B$18*'Portfolio allocation'!K2519</f>
        <v>1.1862409560935526E-2</v>
      </c>
      <c r="AF2519">
        <f t="shared" si="359"/>
        <v>-8.9965297484279772E-3</v>
      </c>
      <c r="AH2519" s="2">
        <v>36397</v>
      </c>
      <c r="AI2519">
        <v>5.7169999999999996</v>
      </c>
      <c r="AJ2519">
        <v>5.14</v>
      </c>
      <c r="AK2519">
        <v>1.0456000000000001</v>
      </c>
      <c r="AR2519" s="3"/>
    </row>
    <row r="2520" spans="1:44" hidden="1" outlineLevel="1" x14ac:dyDescent="0.2">
      <c r="A2520" s="2">
        <v>36398</v>
      </c>
      <c r="B2520">
        <v>21.21</v>
      </c>
      <c r="E2520" s="2">
        <v>36398</v>
      </c>
      <c r="F2520">
        <v>1362.01</v>
      </c>
      <c r="G2520">
        <f t="shared" si="354"/>
        <v>-1.4314765630088488E-2</v>
      </c>
      <c r="H2520" s="2">
        <v>36398</v>
      </c>
      <c r="I2520">
        <v>1865.79</v>
      </c>
      <c r="J2520">
        <f t="shared" si="355"/>
        <v>-1.4306317919349998E-2</v>
      </c>
      <c r="K2520">
        <f t="shared" si="351"/>
        <v>-1.4511917919349998E-2</v>
      </c>
      <c r="L2520">
        <v>-1.0213685188579716E-2</v>
      </c>
      <c r="N2520" s="2">
        <v>36398</v>
      </c>
      <c r="O2520">
        <v>47.3125</v>
      </c>
      <c r="Q2520" s="2">
        <v>36398</v>
      </c>
      <c r="R2520">
        <v>48659.42</v>
      </c>
      <c r="S2520" s="8">
        <f t="shared" si="356"/>
        <v>-7.2129916685284012E-3</v>
      </c>
      <c r="T2520" s="9">
        <f t="shared" si="352"/>
        <v>-7.4185916685284015E-3</v>
      </c>
      <c r="U2520" s="3">
        <f>Sheet1!$B$17+Sheet1!$B$18*'Portfolio allocation'!K2520</f>
        <v>-1.616064113363257E-2</v>
      </c>
      <c r="V2520" s="13">
        <f t="shared" si="357"/>
        <v>8.7420494651041687E-3</v>
      </c>
      <c r="W2520" s="13"/>
      <c r="X2520" s="2">
        <v>36398</v>
      </c>
      <c r="Y2520">
        <v>117.4255</v>
      </c>
      <c r="AA2520" s="2">
        <v>36398</v>
      </c>
      <c r="AB2520">
        <v>1446.82</v>
      </c>
      <c r="AC2520">
        <f t="shared" si="358"/>
        <v>4.5965838078043664E-3</v>
      </c>
      <c r="AD2520">
        <f t="shared" si="353"/>
        <v>4.3893838078043661E-3</v>
      </c>
      <c r="AE2520">
        <f>Sheet2!$B$17+Sheet2!$B$18*'Portfolio allocation'!K2520</f>
        <v>-1.2850980635032429E-2</v>
      </c>
      <c r="AF2520">
        <f t="shared" si="359"/>
        <v>1.7240364442836796E-2</v>
      </c>
      <c r="AH2520" s="2">
        <v>36398</v>
      </c>
      <c r="AI2520">
        <v>5.75</v>
      </c>
      <c r="AJ2520">
        <v>5.18</v>
      </c>
      <c r="AK2520">
        <v>1.0427</v>
      </c>
      <c r="AR2520" s="3"/>
    </row>
    <row r="2521" spans="1:44" hidden="1" outlineLevel="1" x14ac:dyDescent="0.2">
      <c r="A2521" s="2">
        <v>36399</v>
      </c>
      <c r="B2521">
        <v>21.83</v>
      </c>
      <c r="E2521" s="2">
        <v>36399</v>
      </c>
      <c r="F2521">
        <v>1348.27</v>
      </c>
      <c r="G2521">
        <f t="shared" si="354"/>
        <v>-1.0088031659092112E-2</v>
      </c>
      <c r="H2521" s="2">
        <v>36399</v>
      </c>
      <c r="I2521">
        <v>1847.12</v>
      </c>
      <c r="J2521">
        <f t="shared" si="355"/>
        <v>-1.0006485188579717E-2</v>
      </c>
      <c r="K2521">
        <f t="shared" si="351"/>
        <v>-1.0213685188579716E-2</v>
      </c>
      <c r="L2521">
        <v>-1.808066414309847E-2</v>
      </c>
      <c r="N2521" s="2">
        <v>36399</v>
      </c>
      <c r="O2521">
        <v>46.625</v>
      </c>
      <c r="Q2521" s="2">
        <v>36399</v>
      </c>
      <c r="R2521">
        <v>47952.34</v>
      </c>
      <c r="S2521" s="8">
        <f t="shared" si="356"/>
        <v>-1.4531204852010204E-2</v>
      </c>
      <c r="T2521" s="9">
        <f t="shared" si="352"/>
        <v>-1.4738404852010204E-2</v>
      </c>
      <c r="U2521" s="3">
        <f>Sheet1!$B$17+Sheet1!$B$18*'Portfolio allocation'!K2521</f>
        <v>-1.1229599613189379E-2</v>
      </c>
      <c r="V2521" s="13">
        <f t="shared" si="357"/>
        <v>-3.5088052388208245E-3</v>
      </c>
      <c r="W2521" s="13"/>
      <c r="X2521" s="2">
        <v>36399</v>
      </c>
      <c r="Y2521">
        <v>118.4404</v>
      </c>
      <c r="AA2521" s="2">
        <v>36399</v>
      </c>
      <c r="AB2521">
        <v>1459.33</v>
      </c>
      <c r="AC2521">
        <f t="shared" si="358"/>
        <v>8.6465489832874276E-3</v>
      </c>
      <c r="AD2521">
        <f t="shared" si="353"/>
        <v>8.4369489832874268E-3</v>
      </c>
      <c r="AE2521">
        <f>Sheet2!$B$17+Sheet2!$B$18*'Portfolio allocation'!K2521</f>
        <v>-9.0288824329968348E-3</v>
      </c>
      <c r="AF2521">
        <f t="shared" si="359"/>
        <v>1.7465831416284262E-2</v>
      </c>
      <c r="AH2521" s="2">
        <v>36399</v>
      </c>
      <c r="AI2521">
        <v>5.8449999999999998</v>
      </c>
      <c r="AJ2521">
        <v>5.24</v>
      </c>
      <c r="AK2521">
        <v>1.0455000000000001</v>
      </c>
      <c r="AR2521" s="3"/>
    </row>
    <row r="2522" spans="1:44" hidden="1" outlineLevel="1" x14ac:dyDescent="0.2">
      <c r="A2522" s="2">
        <v>36402</v>
      </c>
      <c r="B2522">
        <v>24.63</v>
      </c>
      <c r="E2522" s="2">
        <v>36402</v>
      </c>
      <c r="F2522">
        <v>1324.02</v>
      </c>
      <c r="G2522">
        <f t="shared" si="354"/>
        <v>-1.798601170388725E-2</v>
      </c>
      <c r="H2522" s="2">
        <v>36402</v>
      </c>
      <c r="I2522">
        <v>1814.11</v>
      </c>
      <c r="J2522">
        <f t="shared" si="355"/>
        <v>-1.787106414309847E-2</v>
      </c>
      <c r="K2522">
        <f t="shared" si="351"/>
        <v>-1.808066414309847E-2</v>
      </c>
      <c r="L2522">
        <v>-2.9244736890264842E-3</v>
      </c>
      <c r="N2522" s="2">
        <v>36402</v>
      </c>
      <c r="O2522">
        <v>46.125</v>
      </c>
      <c r="Q2522" s="2">
        <v>36402</v>
      </c>
      <c r="R2522">
        <v>47438.11</v>
      </c>
      <c r="S2522" s="8">
        <f t="shared" si="356"/>
        <v>-1.0723772812755272E-2</v>
      </c>
      <c r="T2522" s="9">
        <f t="shared" si="352"/>
        <v>-1.0933372812755273E-2</v>
      </c>
      <c r="U2522" s="3">
        <f>Sheet1!$B$17+Sheet1!$B$18*'Portfolio allocation'!K2522</f>
        <v>-2.0254797245573695E-2</v>
      </c>
      <c r="V2522" s="13">
        <f t="shared" si="357"/>
        <v>9.3214244328184218E-3</v>
      </c>
      <c r="W2522" s="13"/>
      <c r="X2522" s="2">
        <v>36402</v>
      </c>
      <c r="Y2522">
        <v>117.6643</v>
      </c>
      <c r="AA2522" s="2">
        <v>36402</v>
      </c>
      <c r="AB2522">
        <v>1449.76</v>
      </c>
      <c r="AC2522">
        <f t="shared" si="358"/>
        <v>-6.5578039237184083E-3</v>
      </c>
      <c r="AD2522">
        <f t="shared" si="353"/>
        <v>-6.770203923718408E-3</v>
      </c>
      <c r="AE2522">
        <f>Sheet2!$B$17+Sheet2!$B$18*'Portfolio allocation'!K2522</f>
        <v>-1.6024400824140229E-2</v>
      </c>
      <c r="AF2522">
        <f t="shared" si="359"/>
        <v>9.2541969004218214E-3</v>
      </c>
      <c r="AH2522" s="2">
        <v>36402</v>
      </c>
      <c r="AI2522">
        <v>5.9550000000000001</v>
      </c>
      <c r="AJ2522">
        <v>5.31</v>
      </c>
      <c r="AK2522">
        <v>1.0448</v>
      </c>
      <c r="AR2522" s="3"/>
    </row>
    <row r="2523" spans="1:44" hidden="1" outlineLevel="1" x14ac:dyDescent="0.2">
      <c r="A2523" s="2">
        <v>36403</v>
      </c>
      <c r="B2523">
        <v>24.45</v>
      </c>
      <c r="E2523" s="2">
        <v>36403</v>
      </c>
      <c r="F2523">
        <v>1320.41</v>
      </c>
      <c r="G2523">
        <f t="shared" si="354"/>
        <v>-2.7265449162399147E-3</v>
      </c>
      <c r="H2523" s="2">
        <v>36403</v>
      </c>
      <c r="I2523">
        <v>1809.19</v>
      </c>
      <c r="J2523">
        <f t="shared" si="355"/>
        <v>-2.712073689026484E-3</v>
      </c>
      <c r="K2523">
        <f t="shared" si="351"/>
        <v>-2.9244736890264842E-3</v>
      </c>
      <c r="L2523">
        <v>8.0845304915458834E-3</v>
      </c>
      <c r="N2523" s="2">
        <v>36403</v>
      </c>
      <c r="O2523">
        <v>46.281300000000002</v>
      </c>
      <c r="Q2523" s="2">
        <v>36403</v>
      </c>
      <c r="R2523">
        <v>47598.81</v>
      </c>
      <c r="S2523" s="8">
        <f t="shared" si="356"/>
        <v>3.3875717223978974E-3</v>
      </c>
      <c r="T2523" s="9">
        <f t="shared" si="352"/>
        <v>3.1751717223978972E-3</v>
      </c>
      <c r="U2523" s="3">
        <f>Sheet1!$B$17+Sheet1!$B$18*'Portfolio allocation'!K2523</f>
        <v>-2.8672314477160405E-3</v>
      </c>
      <c r="V2523" s="13">
        <f t="shared" si="357"/>
        <v>6.0424031701139377E-3</v>
      </c>
      <c r="W2523" s="13"/>
      <c r="X2523" s="2">
        <v>36403</v>
      </c>
      <c r="Y2523">
        <v>118.9777</v>
      </c>
      <c r="AA2523" s="2">
        <v>36403</v>
      </c>
      <c r="AB2523">
        <v>1465.95</v>
      </c>
      <c r="AC2523">
        <f t="shared" si="358"/>
        <v>1.1167365632932302E-2</v>
      </c>
      <c r="AD2523">
        <f t="shared" si="353"/>
        <v>1.0955365632932302E-2</v>
      </c>
      <c r="AE2523">
        <f>Sheet2!$B$17+Sheet2!$B$18*'Portfolio allocation'!K2523</f>
        <v>-2.5471296029896968E-3</v>
      </c>
      <c r="AF2523">
        <f t="shared" si="359"/>
        <v>1.3502495235921999E-2</v>
      </c>
      <c r="AH2523" s="2">
        <v>36403</v>
      </c>
      <c r="AI2523">
        <v>5.9740000000000002</v>
      </c>
      <c r="AJ2523">
        <v>5.3</v>
      </c>
      <c r="AK2523">
        <v>1.0563</v>
      </c>
      <c r="AR2523" s="3"/>
    </row>
    <row r="2524" spans="1:44" hidden="1" outlineLevel="1" x14ac:dyDescent="0.2">
      <c r="A2524" s="2">
        <v>36404</v>
      </c>
      <c r="B2524">
        <v>22.93</v>
      </c>
      <c r="E2524" s="2">
        <v>36404</v>
      </c>
      <c r="F2524">
        <v>1331.07</v>
      </c>
      <c r="G2524">
        <f t="shared" si="354"/>
        <v>8.0732499753863873E-3</v>
      </c>
      <c r="H2524" s="2">
        <v>36404</v>
      </c>
      <c r="I2524">
        <v>1824.2</v>
      </c>
      <c r="J2524">
        <f t="shared" si="355"/>
        <v>8.2965304915458837E-3</v>
      </c>
      <c r="K2524">
        <f t="shared" si="351"/>
        <v>8.0845304915458834E-3</v>
      </c>
      <c r="L2524">
        <v>-9.185796732814399E-3</v>
      </c>
      <c r="N2524" s="2">
        <v>36404</v>
      </c>
      <c r="O2524">
        <v>46.1875</v>
      </c>
      <c r="Q2524" s="2">
        <v>36404</v>
      </c>
      <c r="R2524">
        <v>47502.39</v>
      </c>
      <c r="S2524" s="8">
        <f t="shared" si="356"/>
        <v>-2.0256808941231386E-3</v>
      </c>
      <c r="T2524" s="9">
        <f t="shared" si="352"/>
        <v>-2.2376808941231385E-3</v>
      </c>
      <c r="U2524" s="3">
        <f>Sheet1!$B$17+Sheet1!$B$18*'Portfolio allocation'!K2524</f>
        <v>9.7625771535056229E-3</v>
      </c>
      <c r="V2524" s="13">
        <f t="shared" si="357"/>
        <v>-1.2000258047628762E-2</v>
      </c>
      <c r="W2524" s="13"/>
      <c r="X2524" s="2">
        <v>36404</v>
      </c>
      <c r="Y2524">
        <v>121.54470000000001</v>
      </c>
      <c r="AA2524" s="2">
        <v>36404</v>
      </c>
      <c r="AB2524">
        <v>1497.58</v>
      </c>
      <c r="AC2524">
        <f t="shared" si="358"/>
        <v>2.1576452130017909E-2</v>
      </c>
      <c r="AD2524">
        <f t="shared" si="353"/>
        <v>2.1364452130017909E-2</v>
      </c>
      <c r="AE2524">
        <f>Sheet2!$B$17+Sheet2!$B$18*'Portfolio allocation'!K2524</f>
        <v>7.2423577794739607E-3</v>
      </c>
      <c r="AF2524">
        <f t="shared" si="359"/>
        <v>1.4122094350543948E-2</v>
      </c>
      <c r="AH2524" s="2">
        <v>36404</v>
      </c>
      <c r="AI2524">
        <v>5.97</v>
      </c>
      <c r="AJ2524">
        <v>5.3</v>
      </c>
      <c r="AK2524">
        <v>1.0593999999999999</v>
      </c>
      <c r="AR2524" s="3"/>
    </row>
    <row r="2525" spans="1:44" hidden="1" outlineLevel="1" x14ac:dyDescent="0.2">
      <c r="A2525" s="2">
        <v>36405</v>
      </c>
      <c r="B2525">
        <v>24.53</v>
      </c>
      <c r="E2525" s="2">
        <v>36405</v>
      </c>
      <c r="F2525">
        <v>1319.11</v>
      </c>
      <c r="G2525">
        <f t="shared" si="354"/>
        <v>-8.9852524660611888E-3</v>
      </c>
      <c r="H2525" s="2">
        <v>36405</v>
      </c>
      <c r="I2525">
        <v>1807.83</v>
      </c>
      <c r="J2525">
        <f t="shared" si="355"/>
        <v>-8.9737967328143986E-3</v>
      </c>
      <c r="K2525">
        <f t="shared" si="351"/>
        <v>-9.185796732814399E-3</v>
      </c>
      <c r="L2525">
        <v>2.8728774298468419E-2</v>
      </c>
      <c r="N2525" s="2">
        <v>36405</v>
      </c>
      <c r="O2525">
        <v>45.906300000000002</v>
      </c>
      <c r="Q2525" s="2">
        <v>36405</v>
      </c>
      <c r="R2525">
        <v>47213.13</v>
      </c>
      <c r="S2525" s="8">
        <f t="shared" si="356"/>
        <v>-6.0893778186740244E-3</v>
      </c>
      <c r="T2525" s="9">
        <f t="shared" si="352"/>
        <v>-6.3013778186740248E-3</v>
      </c>
      <c r="U2525" s="3">
        <f>Sheet1!$B$17+Sheet1!$B$18*'Portfolio allocation'!K2525</f>
        <v>-1.0050379926577696E-2</v>
      </c>
      <c r="V2525" s="13">
        <f t="shared" si="357"/>
        <v>3.7490021079036717E-3</v>
      </c>
      <c r="W2525" s="13"/>
      <c r="X2525" s="2">
        <v>36405</v>
      </c>
      <c r="Y2525">
        <v>120.2313</v>
      </c>
      <c r="AA2525" s="2">
        <v>36405</v>
      </c>
      <c r="AB2525">
        <v>1481.39</v>
      </c>
      <c r="AC2525">
        <f t="shared" si="358"/>
        <v>-1.081077471654257E-2</v>
      </c>
      <c r="AD2525">
        <f t="shared" si="353"/>
        <v>-1.1022774716542571E-2</v>
      </c>
      <c r="AE2525">
        <f>Sheet2!$B$17+Sheet2!$B$18*'Portfolio allocation'!K2525</f>
        <v>-8.1148577943240697E-3</v>
      </c>
      <c r="AF2525">
        <f t="shared" si="359"/>
        <v>-2.9079169222185012E-3</v>
      </c>
      <c r="AH2525" s="2">
        <v>36405</v>
      </c>
      <c r="AI2525">
        <v>6.008</v>
      </c>
      <c r="AJ2525">
        <v>5.3</v>
      </c>
      <c r="AK2525">
        <v>1.071</v>
      </c>
      <c r="AR2525" s="3"/>
    </row>
    <row r="2526" spans="1:44" hidden="1" outlineLevel="1" x14ac:dyDescent="0.2">
      <c r="A2526" s="2">
        <v>36406</v>
      </c>
      <c r="B2526">
        <v>20.98</v>
      </c>
      <c r="E2526" s="2">
        <v>36406</v>
      </c>
      <c r="F2526">
        <v>1357.24</v>
      </c>
      <c r="G2526">
        <f t="shared" si="354"/>
        <v>2.8905853188892605E-2</v>
      </c>
      <c r="H2526" s="2">
        <v>36406</v>
      </c>
      <c r="I2526">
        <v>1860.15</v>
      </c>
      <c r="J2526">
        <f t="shared" si="355"/>
        <v>2.8940774298468419E-2</v>
      </c>
      <c r="K2526">
        <f t="shared" si="351"/>
        <v>2.8728774298468419E-2</v>
      </c>
      <c r="L2526">
        <v>-2.0879999999999998E-4</v>
      </c>
      <c r="N2526" s="2">
        <v>36406</v>
      </c>
      <c r="O2526">
        <v>47.9375</v>
      </c>
      <c r="Q2526" s="2">
        <v>36406</v>
      </c>
      <c r="R2526">
        <v>49302.21</v>
      </c>
      <c r="S2526" s="8">
        <f t="shared" si="356"/>
        <v>4.424786071162834E-2</v>
      </c>
      <c r="T2526" s="9">
        <f t="shared" si="352"/>
        <v>4.4035860711628343E-2</v>
      </c>
      <c r="U2526" s="3">
        <f>Sheet1!$B$17+Sheet1!$B$18*'Portfolio allocation'!K2526</f>
        <v>3.3446176843521511E-2</v>
      </c>
      <c r="V2526" s="13">
        <f t="shared" si="357"/>
        <v>1.0589683868106832E-2</v>
      </c>
      <c r="W2526" s="13"/>
      <c r="X2526" s="2">
        <v>36406</v>
      </c>
      <c r="Y2526">
        <v>123.0819</v>
      </c>
      <c r="AA2526" s="2">
        <v>36406</v>
      </c>
      <c r="AB2526">
        <v>1516.52</v>
      </c>
      <c r="AC2526">
        <f t="shared" si="358"/>
        <v>2.371421435273624E-2</v>
      </c>
      <c r="AD2526">
        <f t="shared" si="353"/>
        <v>2.3505414352736242E-2</v>
      </c>
      <c r="AE2526">
        <f>Sheet2!$B$17+Sheet2!$B$18*'Portfolio allocation'!K2526</f>
        <v>2.5599746054883309E-2</v>
      </c>
      <c r="AF2526">
        <f t="shared" si="359"/>
        <v>-2.0943317021470675E-3</v>
      </c>
      <c r="AH2526" s="2">
        <v>36406</v>
      </c>
      <c r="AI2526">
        <v>5.8840000000000003</v>
      </c>
      <c r="AJ2526">
        <v>5.22</v>
      </c>
      <c r="AK2526">
        <v>1.0603</v>
      </c>
      <c r="AR2526" s="3"/>
    </row>
    <row r="2527" spans="1:44" hidden="1" outlineLevel="1" x14ac:dyDescent="0.2">
      <c r="A2527" s="2">
        <v>36409</v>
      </c>
      <c r="B2527">
        <v>20.98</v>
      </c>
      <c r="E2527" s="2">
        <v>36409</v>
      </c>
      <c r="F2527">
        <v>1357.24</v>
      </c>
      <c r="G2527">
        <f t="shared" si="354"/>
        <v>0</v>
      </c>
      <c r="H2527" s="2">
        <v>36409</v>
      </c>
      <c r="I2527">
        <v>1860.15</v>
      </c>
      <c r="J2527">
        <f t="shared" si="355"/>
        <v>0</v>
      </c>
      <c r="K2527">
        <f t="shared" si="351"/>
        <v>-2.0879999999999998E-4</v>
      </c>
      <c r="L2527">
        <v>-5.1223822379916541E-3</v>
      </c>
      <c r="N2527" s="2">
        <v>36409</v>
      </c>
      <c r="O2527">
        <v>47.9375</v>
      </c>
      <c r="Q2527" s="2">
        <v>36409</v>
      </c>
      <c r="R2527">
        <v>49302.21</v>
      </c>
      <c r="S2527" s="8">
        <f t="shared" si="356"/>
        <v>0</v>
      </c>
      <c r="T2527" s="9">
        <f t="shared" si="352"/>
        <v>-2.0879999999999998E-4</v>
      </c>
      <c r="U2527" s="3">
        <f>Sheet1!$B$17+Sheet1!$B$18*'Portfolio allocation'!K2527</f>
        <v>2.4825823265892436E-4</v>
      </c>
      <c r="V2527" s="13">
        <f t="shared" si="357"/>
        <v>-4.5705823265892434E-4</v>
      </c>
      <c r="W2527" s="13"/>
      <c r="X2527" s="2">
        <v>36409</v>
      </c>
      <c r="Y2527">
        <v>123.0819</v>
      </c>
      <c r="AA2527" s="2">
        <v>36409</v>
      </c>
      <c r="AB2527">
        <v>1516.52</v>
      </c>
      <c r="AC2527">
        <f t="shared" si="358"/>
        <v>0</v>
      </c>
      <c r="AD2527">
        <f t="shared" si="353"/>
        <v>-2.0879999999999998E-4</v>
      </c>
      <c r="AE2527">
        <f>Sheet2!$B$17+Sheet2!$B$18*'Portfolio allocation'!K2527</f>
        <v>-1.3228327560542243E-4</v>
      </c>
      <c r="AF2527">
        <f t="shared" si="359"/>
        <v>-7.651672439457755E-5</v>
      </c>
      <c r="AH2527" s="2">
        <v>36409</v>
      </c>
      <c r="AI2527">
        <v>5.8840000000000003</v>
      </c>
      <c r="AJ2527">
        <v>5.22</v>
      </c>
      <c r="AK2527">
        <v>1.0578000000000001</v>
      </c>
      <c r="AR2527" s="3"/>
    </row>
    <row r="2528" spans="1:44" hidden="1" outlineLevel="1" x14ac:dyDescent="0.2">
      <c r="A2528" s="2">
        <v>36410</v>
      </c>
      <c r="B2528">
        <v>23.44</v>
      </c>
      <c r="E2528" s="2">
        <v>36410</v>
      </c>
      <c r="F2528">
        <v>1350.45</v>
      </c>
      <c r="G2528">
        <f t="shared" si="354"/>
        <v>-5.0027997995932827E-3</v>
      </c>
      <c r="H2528" s="2">
        <v>36410</v>
      </c>
      <c r="I2528">
        <v>1851.01</v>
      </c>
      <c r="J2528">
        <f t="shared" si="355"/>
        <v>-4.9135822379916538E-3</v>
      </c>
      <c r="K2528">
        <f t="shared" si="351"/>
        <v>-5.1223822379916541E-3</v>
      </c>
      <c r="L2528">
        <v>-4.775875283223807E-3</v>
      </c>
      <c r="N2528" s="2">
        <v>36410</v>
      </c>
      <c r="O2528">
        <v>47.125</v>
      </c>
      <c r="Q2528" s="2">
        <v>36410</v>
      </c>
      <c r="R2528">
        <v>48466.58</v>
      </c>
      <c r="S2528" s="8">
        <f t="shared" si="356"/>
        <v>-1.6949138791141349E-2</v>
      </c>
      <c r="T2528" s="9">
        <f t="shared" si="352"/>
        <v>-1.7157938791141348E-2</v>
      </c>
      <c r="U2528" s="3">
        <f>Sheet1!$B$17+Sheet1!$B$18*'Portfolio allocation'!K2528</f>
        <v>-5.3887278374990175E-3</v>
      </c>
      <c r="V2528" s="13">
        <f t="shared" si="357"/>
        <v>-1.176921095364233E-2</v>
      </c>
      <c r="W2528" s="13"/>
      <c r="X2528" s="2">
        <v>36410</v>
      </c>
      <c r="Y2528">
        <v>126.0817</v>
      </c>
      <c r="AA2528" s="2">
        <v>36410</v>
      </c>
      <c r="AB2528">
        <v>1553.48</v>
      </c>
      <c r="AC2528">
        <f t="shared" si="358"/>
        <v>2.4371587582095788E-2</v>
      </c>
      <c r="AD2528">
        <f t="shared" si="353"/>
        <v>2.4160787582095788E-2</v>
      </c>
      <c r="AE2528">
        <f>Sheet2!$B$17+Sheet2!$B$18*'Portfolio allocation'!K2528</f>
        <v>-4.5015659584480413E-3</v>
      </c>
      <c r="AF2528">
        <f t="shared" si="359"/>
        <v>2.866235354054383E-2</v>
      </c>
      <c r="AH2528" s="2">
        <v>36410</v>
      </c>
      <c r="AI2528">
        <v>5.9470000000000001</v>
      </c>
      <c r="AJ2528">
        <v>5.27</v>
      </c>
      <c r="AK2528">
        <v>1.0596000000000001</v>
      </c>
      <c r="AR2528" s="3"/>
    </row>
    <row r="2529" spans="1:44" hidden="1" outlineLevel="1" x14ac:dyDescent="0.2">
      <c r="A2529" s="2">
        <v>36411</v>
      </c>
      <c r="B2529">
        <v>23.82</v>
      </c>
      <c r="E2529" s="2">
        <v>36411</v>
      </c>
      <c r="F2529">
        <v>1344.15</v>
      </c>
      <c r="G2529">
        <f t="shared" si="354"/>
        <v>-4.6651116294568196E-3</v>
      </c>
      <c r="H2529" s="2">
        <v>36411</v>
      </c>
      <c r="I2529">
        <v>1842.56</v>
      </c>
      <c r="J2529">
        <f t="shared" si="355"/>
        <v>-4.5650752832238073E-3</v>
      </c>
      <c r="K2529">
        <f t="shared" si="351"/>
        <v>-4.775875283223807E-3</v>
      </c>
      <c r="L2529">
        <v>2.3992984369572649E-3</v>
      </c>
      <c r="N2529" s="2">
        <v>36411</v>
      </c>
      <c r="O2529">
        <v>46.125</v>
      </c>
      <c r="Q2529" s="2">
        <v>36411</v>
      </c>
      <c r="R2529">
        <v>47438.11</v>
      </c>
      <c r="S2529" s="8">
        <f t="shared" si="356"/>
        <v>-2.1220189252057819E-2</v>
      </c>
      <c r="T2529" s="9">
        <f t="shared" si="352"/>
        <v>-2.143098925205782E-2</v>
      </c>
      <c r="U2529" s="3">
        <f>Sheet1!$B$17+Sheet1!$B$18*'Portfolio allocation'!K2529</f>
        <v>-4.9912062773352951E-3</v>
      </c>
      <c r="V2529" s="13">
        <f t="shared" si="357"/>
        <v>-1.6439782974722525E-2</v>
      </c>
      <c r="W2529" s="13"/>
      <c r="X2529" s="2">
        <v>36411</v>
      </c>
      <c r="Y2529">
        <v>124.8878</v>
      </c>
      <c r="AA2529" s="2">
        <v>36411</v>
      </c>
      <c r="AB2529">
        <v>1538.77</v>
      </c>
      <c r="AC2529">
        <f t="shared" si="358"/>
        <v>-9.4690630069264037E-3</v>
      </c>
      <c r="AD2529">
        <f t="shared" si="353"/>
        <v>-9.6802630069264036E-3</v>
      </c>
      <c r="AE2529">
        <f>Sheet2!$B$17+Sheet2!$B$18*'Portfolio allocation'!K2529</f>
        <v>-4.1934431340765292E-3</v>
      </c>
      <c r="AF2529">
        <f t="shared" si="359"/>
        <v>-5.4868198728498744E-3</v>
      </c>
      <c r="AH2529" s="2">
        <v>36411</v>
      </c>
      <c r="AI2529">
        <v>5.9169999999999998</v>
      </c>
      <c r="AJ2529">
        <v>5.28</v>
      </c>
      <c r="AK2529">
        <v>1.06</v>
      </c>
      <c r="AR2529" s="3"/>
    </row>
    <row r="2530" spans="1:44" hidden="1" outlineLevel="1" x14ac:dyDescent="0.2">
      <c r="A2530" s="2">
        <v>36412</v>
      </c>
      <c r="B2530">
        <v>23.01</v>
      </c>
      <c r="E2530" s="2">
        <v>36412</v>
      </c>
      <c r="F2530">
        <v>1347.66</v>
      </c>
      <c r="G2530">
        <f t="shared" si="354"/>
        <v>2.6113157013725186E-3</v>
      </c>
      <c r="H2530" s="2">
        <v>36412</v>
      </c>
      <c r="I2530">
        <v>1847.37</v>
      </c>
      <c r="J2530">
        <f t="shared" si="355"/>
        <v>2.6104984369572648E-3</v>
      </c>
      <c r="K2530">
        <f t="shared" si="351"/>
        <v>2.3992984369572649E-3</v>
      </c>
      <c r="L2530">
        <v>2.7543792310148374E-3</v>
      </c>
      <c r="N2530" s="2">
        <v>36412</v>
      </c>
      <c r="O2530">
        <v>47.031300000000002</v>
      </c>
      <c r="Q2530" s="2">
        <v>36412</v>
      </c>
      <c r="R2530">
        <v>48370.16</v>
      </c>
      <c r="S2530" s="8">
        <f t="shared" si="356"/>
        <v>1.9647705188929443E-2</v>
      </c>
      <c r="T2530" s="9">
        <f t="shared" si="352"/>
        <v>1.9436505188929441E-2</v>
      </c>
      <c r="U2530" s="3">
        <f>Sheet1!$B$17+Sheet1!$B$18*'Portfolio allocation'!K2530</f>
        <v>3.2403348575406376E-3</v>
      </c>
      <c r="V2530" s="13">
        <f t="shared" si="357"/>
        <v>1.6196170331388805E-2</v>
      </c>
      <c r="W2530" s="13"/>
      <c r="X2530" s="2">
        <v>36412</v>
      </c>
      <c r="Y2530">
        <v>128.70840000000001</v>
      </c>
      <c r="AA2530" s="2">
        <v>36412</v>
      </c>
      <c r="AB2530">
        <v>1585.84</v>
      </c>
      <c r="AC2530">
        <f t="shared" si="358"/>
        <v>3.0589366831950127E-2</v>
      </c>
      <c r="AD2530">
        <f t="shared" si="353"/>
        <v>3.0377366831950126E-2</v>
      </c>
      <c r="AE2530">
        <f>Sheet2!$B$17+Sheet2!$B$18*'Portfolio allocation'!K2530</f>
        <v>2.186904393146004E-3</v>
      </c>
      <c r="AF2530">
        <f t="shared" si="359"/>
        <v>2.8190462438804121E-2</v>
      </c>
      <c r="AH2530" s="2">
        <v>36412</v>
      </c>
      <c r="AI2530">
        <v>5.9660000000000002</v>
      </c>
      <c r="AJ2530">
        <v>5.3</v>
      </c>
      <c r="AK2530">
        <v>1.0563</v>
      </c>
      <c r="AR2530" s="3"/>
    </row>
    <row r="2531" spans="1:44" hidden="1" outlineLevel="1" x14ac:dyDescent="0.2">
      <c r="A2531" s="2">
        <v>36413</v>
      </c>
      <c r="B2531">
        <v>22.03</v>
      </c>
      <c r="E2531" s="2">
        <v>36413</v>
      </c>
      <c r="F2531">
        <v>1351.66</v>
      </c>
      <c r="G2531">
        <f t="shared" si="354"/>
        <v>2.9681076829466413E-3</v>
      </c>
      <c r="H2531" s="2">
        <v>36413</v>
      </c>
      <c r="I2531">
        <v>1852.85</v>
      </c>
      <c r="J2531">
        <f t="shared" si="355"/>
        <v>2.9663792310148374E-3</v>
      </c>
      <c r="K2531">
        <f t="shared" si="351"/>
        <v>2.7543792310148374E-3</v>
      </c>
      <c r="L2531">
        <v>-5.548122967320491E-3</v>
      </c>
      <c r="N2531" s="2">
        <v>36413</v>
      </c>
      <c r="O2531">
        <v>47.5</v>
      </c>
      <c r="Q2531" s="2">
        <v>36413</v>
      </c>
      <c r="R2531">
        <v>48852.25</v>
      </c>
      <c r="S2531" s="8">
        <f t="shared" si="356"/>
        <v>9.966681937789712E-3</v>
      </c>
      <c r="T2531" s="9">
        <f t="shared" si="352"/>
        <v>9.7546819377897116E-3</v>
      </c>
      <c r="U2531" s="3">
        <f>Sheet1!$B$17+Sheet1!$B$18*'Portfolio allocation'!K2531</f>
        <v>3.6476925434275175E-3</v>
      </c>
      <c r="V2531" s="13">
        <f t="shared" si="357"/>
        <v>6.1069893943621941E-3</v>
      </c>
      <c r="W2531" s="13"/>
      <c r="X2531" s="2">
        <v>36413</v>
      </c>
      <c r="Y2531">
        <v>128.94720000000001</v>
      </c>
      <c r="AA2531" s="2">
        <v>36413</v>
      </c>
      <c r="AB2531">
        <v>1588.78</v>
      </c>
      <c r="AC2531">
        <f t="shared" si="358"/>
        <v>1.8539070776371069E-3</v>
      </c>
      <c r="AD2531">
        <f t="shared" si="353"/>
        <v>1.643507077637107E-3</v>
      </c>
      <c r="AE2531">
        <f>Sheet2!$B$17+Sheet2!$B$18*'Portfolio allocation'!K2531</f>
        <v>2.5026512941523633E-3</v>
      </c>
      <c r="AF2531">
        <f t="shared" si="359"/>
        <v>-8.591442165152563E-4</v>
      </c>
      <c r="AH2531" s="2">
        <v>36413</v>
      </c>
      <c r="AI2531">
        <v>5.8940000000000001</v>
      </c>
      <c r="AJ2531">
        <v>5.26</v>
      </c>
      <c r="AK2531">
        <v>1.0471999999999999</v>
      </c>
      <c r="AR2531" s="3"/>
    </row>
    <row r="2532" spans="1:44" hidden="1" outlineLevel="1" x14ac:dyDescent="0.2">
      <c r="A2532" s="2">
        <v>36416</v>
      </c>
      <c r="B2532">
        <v>22.89</v>
      </c>
      <c r="E2532" s="2">
        <v>36416</v>
      </c>
      <c r="F2532">
        <v>1344.13</v>
      </c>
      <c r="G2532">
        <f t="shared" si="354"/>
        <v>-5.5709276001361108E-3</v>
      </c>
      <c r="H2532" s="2">
        <v>36416</v>
      </c>
      <c r="I2532">
        <v>1842.96</v>
      </c>
      <c r="J2532">
        <f t="shared" si="355"/>
        <v>-5.3377229673204907E-3</v>
      </c>
      <c r="K2532">
        <f t="shared" si="351"/>
        <v>-5.548122967320491E-3</v>
      </c>
      <c r="L2532">
        <v>-6.0333556626296688E-3</v>
      </c>
      <c r="N2532" s="2">
        <v>36416</v>
      </c>
      <c r="O2532">
        <v>46.9375</v>
      </c>
      <c r="Q2532" s="2">
        <v>36416</v>
      </c>
      <c r="R2532">
        <v>48273.74</v>
      </c>
      <c r="S2532" s="8">
        <f t="shared" si="356"/>
        <v>-1.184203388789673E-2</v>
      </c>
      <c r="T2532" s="9">
        <f t="shared" si="352"/>
        <v>-1.205243388789673E-2</v>
      </c>
      <c r="U2532" s="3">
        <f>Sheet1!$B$17+Sheet1!$B$18*'Portfolio allocation'!K2532</f>
        <v>-5.8771483918899931E-3</v>
      </c>
      <c r="V2532" s="13">
        <f t="shared" si="357"/>
        <v>-6.1752854960067365E-3</v>
      </c>
      <c r="W2532" s="13"/>
      <c r="X2532" s="2">
        <v>36416</v>
      </c>
      <c r="Y2532">
        <v>126.43989999999999</v>
      </c>
      <c r="AA2532" s="2">
        <v>36416</v>
      </c>
      <c r="AB2532">
        <v>1557.89</v>
      </c>
      <c r="AC2532">
        <f t="shared" si="358"/>
        <v>-1.9442591170583667E-2</v>
      </c>
      <c r="AD2532">
        <f t="shared" si="353"/>
        <v>-1.9653791170583669E-2</v>
      </c>
      <c r="AE2532">
        <f>Sheet2!$B$17+Sheet2!$B$18*'Portfolio allocation'!K2532</f>
        <v>-4.8801454765955987E-3</v>
      </c>
      <c r="AF2532">
        <f t="shared" si="359"/>
        <v>-1.477364569398807E-2</v>
      </c>
      <c r="AH2532" s="2">
        <v>36416</v>
      </c>
      <c r="AI2532">
        <v>5.899</v>
      </c>
      <c r="AJ2532">
        <v>5.28</v>
      </c>
      <c r="AK2532">
        <v>1.0387999999999999</v>
      </c>
      <c r="AR2532" s="3"/>
    </row>
    <row r="2533" spans="1:44" hidden="1" outlineLevel="1" x14ac:dyDescent="0.2">
      <c r="A2533" s="2">
        <v>36417</v>
      </c>
      <c r="B2533">
        <v>23.77</v>
      </c>
      <c r="E2533" s="2">
        <v>36417</v>
      </c>
      <c r="F2533">
        <v>1336.29</v>
      </c>
      <c r="G2533">
        <f t="shared" si="354"/>
        <v>-5.8327691517934266E-3</v>
      </c>
      <c r="H2533" s="2">
        <v>36417</v>
      </c>
      <c r="I2533">
        <v>1832.23</v>
      </c>
      <c r="J2533">
        <f t="shared" si="355"/>
        <v>-5.8221556626296689E-3</v>
      </c>
      <c r="K2533">
        <f t="shared" si="351"/>
        <v>-6.0333556626296688E-3</v>
      </c>
      <c r="L2533">
        <v>-1.3889322170251527E-2</v>
      </c>
      <c r="N2533" s="2">
        <v>36417</v>
      </c>
      <c r="O2533">
        <v>47.531300000000002</v>
      </c>
      <c r="Q2533" s="2">
        <v>36417</v>
      </c>
      <c r="R2533">
        <v>48884.39</v>
      </c>
      <c r="S2533" s="8">
        <f t="shared" si="356"/>
        <v>1.2649734617620201E-2</v>
      </c>
      <c r="T2533" s="9">
        <f t="shared" si="352"/>
        <v>1.2438534617620201E-2</v>
      </c>
      <c r="U2533" s="3">
        <f>Sheet1!$B$17+Sheet1!$B$18*'Portfolio allocation'!K2533</f>
        <v>-6.4338196373805376E-3</v>
      </c>
      <c r="V2533" s="13">
        <f t="shared" si="357"/>
        <v>1.8872354255000737E-2</v>
      </c>
      <c r="W2533" s="13"/>
      <c r="X2533" s="2">
        <v>36417</v>
      </c>
      <c r="Y2533">
        <v>127.33540000000001</v>
      </c>
      <c r="AA2533" s="2">
        <v>36417</v>
      </c>
      <c r="AB2533">
        <v>1568.92</v>
      </c>
      <c r="AC2533">
        <f t="shared" si="358"/>
        <v>7.0800890948654605E-3</v>
      </c>
      <c r="AD2533">
        <f t="shared" si="353"/>
        <v>6.8680890948654601E-3</v>
      </c>
      <c r="AE2533">
        <f>Sheet2!$B$17+Sheet2!$B$18*'Portfolio allocation'!K2533</f>
        <v>-5.3116267686701977E-3</v>
      </c>
      <c r="AF2533">
        <f t="shared" si="359"/>
        <v>1.2179715863535657E-2</v>
      </c>
      <c r="AH2533" s="2">
        <v>36417</v>
      </c>
      <c r="AI2533">
        <v>5.9589999999999996</v>
      </c>
      <c r="AJ2533">
        <v>5.3</v>
      </c>
      <c r="AK2533">
        <v>1.0429999999999999</v>
      </c>
      <c r="AR2533" s="3"/>
    </row>
    <row r="2534" spans="1:44" hidden="1" outlineLevel="1" x14ac:dyDescent="0.2">
      <c r="A2534" s="2">
        <v>36418</v>
      </c>
      <c r="B2534">
        <v>24.56</v>
      </c>
      <c r="E2534" s="2">
        <v>36418</v>
      </c>
      <c r="F2534">
        <v>1317.97</v>
      </c>
      <c r="G2534">
        <f t="shared" si="354"/>
        <v>-1.3709598964296577E-2</v>
      </c>
      <c r="H2534" s="2">
        <v>36418</v>
      </c>
      <c r="I2534">
        <v>1807.17</v>
      </c>
      <c r="J2534">
        <f t="shared" si="355"/>
        <v>-1.3677322170251527E-2</v>
      </c>
      <c r="K2534">
        <f t="shared" si="351"/>
        <v>-1.3889322170251527E-2</v>
      </c>
      <c r="L2534">
        <v>2.3821461179633814E-4</v>
      </c>
      <c r="N2534" s="2">
        <v>36418</v>
      </c>
      <c r="O2534">
        <v>46.3125</v>
      </c>
      <c r="Q2534" s="2">
        <v>36418</v>
      </c>
      <c r="R2534">
        <v>47630.95</v>
      </c>
      <c r="S2534" s="8">
        <f t="shared" si="356"/>
        <v>-2.5640905000553382E-2</v>
      </c>
      <c r="T2534" s="9">
        <f t="shared" si="352"/>
        <v>-2.5852905000553383E-2</v>
      </c>
      <c r="U2534" s="3">
        <f>Sheet1!$B$17+Sheet1!$B$18*'Portfolio allocation'!K2534</f>
        <v>-1.5446383511592218E-2</v>
      </c>
      <c r="V2534" s="13">
        <f t="shared" si="357"/>
        <v>-1.0406521488961165E-2</v>
      </c>
      <c r="W2534" s="13"/>
      <c r="X2534" s="2">
        <v>36418</v>
      </c>
      <c r="Y2534">
        <v>126.02200000000001</v>
      </c>
      <c r="AA2534" s="2">
        <v>36418</v>
      </c>
      <c r="AB2534">
        <v>1552.74</v>
      </c>
      <c r="AC2534">
        <f t="shared" si="358"/>
        <v>-1.03128266578284E-2</v>
      </c>
      <c r="AD2534">
        <f t="shared" si="353"/>
        <v>-1.05228266578284E-2</v>
      </c>
      <c r="AE2534">
        <f>Sheet2!$B$17+Sheet2!$B$18*'Portfolio allocation'!K2534</f>
        <v>-1.2297352611079939E-2</v>
      </c>
      <c r="AF2534">
        <f t="shared" si="359"/>
        <v>1.7745259532515392E-3</v>
      </c>
      <c r="AH2534" s="2">
        <v>36418</v>
      </c>
      <c r="AI2534">
        <v>5.9189999999999996</v>
      </c>
      <c r="AJ2534">
        <v>5.25</v>
      </c>
      <c r="AK2534">
        <v>1.0396000000000001</v>
      </c>
      <c r="AR2534" s="3"/>
    </row>
    <row r="2535" spans="1:44" hidden="1" outlineLevel="1" x14ac:dyDescent="0.2">
      <c r="A2535" s="2">
        <v>36419</v>
      </c>
      <c r="B2535">
        <v>25.25</v>
      </c>
      <c r="E2535" s="2">
        <v>36419</v>
      </c>
      <c r="F2535">
        <v>1318.48</v>
      </c>
      <c r="G2535">
        <f t="shared" si="354"/>
        <v>3.8695873198935082E-4</v>
      </c>
      <c r="H2535" s="2">
        <v>36419</v>
      </c>
      <c r="I2535">
        <v>1807.98</v>
      </c>
      <c r="J2535">
        <f t="shared" si="355"/>
        <v>4.4821461179633815E-4</v>
      </c>
      <c r="K2535">
        <f t="shared" si="351"/>
        <v>2.3821461179633814E-4</v>
      </c>
      <c r="L2535">
        <v>1.265045552716295E-2</v>
      </c>
      <c r="N2535" s="2">
        <v>36419</v>
      </c>
      <c r="O2535">
        <v>47</v>
      </c>
      <c r="Q2535" s="2">
        <v>36419</v>
      </c>
      <c r="R2535">
        <v>48338.02</v>
      </c>
      <c r="S2535" s="8">
        <f t="shared" si="356"/>
        <v>1.4844759552349984E-2</v>
      </c>
      <c r="T2535" s="9">
        <f t="shared" si="352"/>
        <v>1.4634759552349984E-2</v>
      </c>
      <c r="U2535" s="3">
        <f>Sheet1!$B$17+Sheet1!$B$18*'Portfolio allocation'!K2535</f>
        <v>7.6108472416849772E-4</v>
      </c>
      <c r="V2535" s="13">
        <f t="shared" si="357"/>
        <v>1.3873674828181486E-2</v>
      </c>
      <c r="W2535" s="13"/>
      <c r="X2535" s="2">
        <v>36419</v>
      </c>
      <c r="Y2535">
        <v>124.17140000000001</v>
      </c>
      <c r="AA2535" s="2">
        <v>36419</v>
      </c>
      <c r="AB2535">
        <v>1529.94</v>
      </c>
      <c r="AC2535">
        <f t="shared" si="358"/>
        <v>-1.4683720391050592E-2</v>
      </c>
      <c r="AD2535">
        <f t="shared" si="353"/>
        <v>-1.4892920391050592E-2</v>
      </c>
      <c r="AE2535">
        <f>Sheet2!$B$17+Sheet2!$B$18*'Portfolio allocation'!K2535</f>
        <v>2.6521352157806528E-4</v>
      </c>
      <c r="AF2535">
        <f t="shared" si="359"/>
        <v>-1.5158133912628657E-2</v>
      </c>
      <c r="AH2535" s="2">
        <v>36419</v>
      </c>
      <c r="AI2535">
        <v>5.8920000000000003</v>
      </c>
      <c r="AJ2535">
        <v>5.23</v>
      </c>
      <c r="AK2535">
        <v>1.0402</v>
      </c>
      <c r="AR2535" s="3"/>
    </row>
    <row r="2536" spans="1:44" hidden="1" outlineLevel="1" x14ac:dyDescent="0.2">
      <c r="A2536" s="2">
        <v>36420</v>
      </c>
      <c r="B2536">
        <v>23.3</v>
      </c>
      <c r="E2536" s="2">
        <v>36420</v>
      </c>
      <c r="F2536">
        <v>1335.42</v>
      </c>
      <c r="G2536">
        <f t="shared" si="354"/>
        <v>1.2848128147563864E-2</v>
      </c>
      <c r="H2536" s="2">
        <v>36420</v>
      </c>
      <c r="I2536">
        <v>1831.23</v>
      </c>
      <c r="J2536">
        <f t="shared" si="355"/>
        <v>1.285965552716295E-2</v>
      </c>
      <c r="K2536">
        <f t="shared" si="351"/>
        <v>1.265045552716295E-2</v>
      </c>
      <c r="L2536">
        <v>-1.1130541111700331E-4</v>
      </c>
      <c r="N2536" s="2">
        <v>36420</v>
      </c>
      <c r="O2536">
        <v>48.218800000000002</v>
      </c>
      <c r="Q2536" s="2">
        <v>36420</v>
      </c>
      <c r="R2536">
        <v>49591.47</v>
      </c>
      <c r="S2536" s="8">
        <f t="shared" si="356"/>
        <v>2.5930933869446893E-2</v>
      </c>
      <c r="T2536" s="9">
        <f t="shared" si="352"/>
        <v>2.5721733869446893E-2</v>
      </c>
      <c r="U2536" s="3">
        <f>Sheet1!$B$17+Sheet1!$B$18*'Portfolio allocation'!K2536</f>
        <v>1.5000722070294238E-2</v>
      </c>
      <c r="V2536" s="13">
        <f t="shared" si="357"/>
        <v>1.0721011799152655E-2</v>
      </c>
      <c r="W2536" s="13"/>
      <c r="X2536" s="2">
        <v>36420</v>
      </c>
      <c r="Y2536">
        <v>119.75369999999999</v>
      </c>
      <c r="AA2536" s="2">
        <v>36420</v>
      </c>
      <c r="AB2536">
        <v>1475.51</v>
      </c>
      <c r="AC2536">
        <f t="shared" si="358"/>
        <v>-3.5576558557852023E-2</v>
      </c>
      <c r="AD2536">
        <f t="shared" si="353"/>
        <v>-3.578615855785202E-2</v>
      </c>
      <c r="AE2536">
        <f>Sheet2!$B$17+Sheet2!$B$18*'Portfolio allocation'!K2536</f>
        <v>1.1302494808427684E-2</v>
      </c>
      <c r="AF2536">
        <f t="shared" si="359"/>
        <v>-4.7088653366279702E-2</v>
      </c>
      <c r="AH2536" s="2">
        <v>36420</v>
      </c>
      <c r="AI2536">
        <v>5.8689999999999998</v>
      </c>
      <c r="AJ2536">
        <v>5.24</v>
      </c>
      <c r="AK2536">
        <v>1.0404</v>
      </c>
      <c r="AR2536" s="3"/>
    </row>
    <row r="2537" spans="1:44" hidden="1" outlineLevel="1" x14ac:dyDescent="0.2">
      <c r="A2537" s="2">
        <v>36423</v>
      </c>
      <c r="B2537">
        <v>24.03</v>
      </c>
      <c r="E2537" s="2">
        <v>36423</v>
      </c>
      <c r="F2537">
        <v>1335.53</v>
      </c>
      <c r="G2537">
        <f t="shared" si="354"/>
        <v>8.237108924524783E-5</v>
      </c>
      <c r="H2537" s="2">
        <v>36423</v>
      </c>
      <c r="I2537">
        <v>1831.41</v>
      </c>
      <c r="J2537">
        <f t="shared" si="355"/>
        <v>9.8294588882996692E-5</v>
      </c>
      <c r="K2537">
        <f t="shared" si="351"/>
        <v>-1.1130541111700331E-4</v>
      </c>
      <c r="L2537">
        <v>-2.113496911778371E-2</v>
      </c>
      <c r="N2537" s="2">
        <v>36423</v>
      </c>
      <c r="O2537">
        <v>48.781300000000002</v>
      </c>
      <c r="Q2537" s="2">
        <v>36423</v>
      </c>
      <c r="R2537">
        <v>50169.98</v>
      </c>
      <c r="S2537" s="8">
        <f t="shared" si="356"/>
        <v>1.1665514250737141E-2</v>
      </c>
      <c r="T2537" s="9">
        <f t="shared" si="352"/>
        <v>1.145591425073714E-2</v>
      </c>
      <c r="U2537" s="3">
        <f>Sheet1!$B$17+Sheet1!$B$18*'Portfolio allocation'!K2537</f>
        <v>3.6010649586696165E-4</v>
      </c>
      <c r="V2537" s="13">
        <f t="shared" si="357"/>
        <v>1.1095807754870179E-2</v>
      </c>
      <c r="W2537" s="13"/>
      <c r="X2537" s="2">
        <v>36423</v>
      </c>
      <c r="Y2537">
        <v>124.2908</v>
      </c>
      <c r="AA2537" s="2">
        <v>36423</v>
      </c>
      <c r="AB2537">
        <v>1531.41</v>
      </c>
      <c r="AC2537">
        <f t="shared" si="358"/>
        <v>3.7885205793251275E-2</v>
      </c>
      <c r="AD2537">
        <f t="shared" si="353"/>
        <v>3.7674005793251274E-2</v>
      </c>
      <c r="AE2537">
        <f>Sheet2!$B$17+Sheet2!$B$18*'Portfolio allocation'!K2537</f>
        <v>-4.5588599858741372E-5</v>
      </c>
      <c r="AF2537">
        <f t="shared" si="359"/>
        <v>3.7719594393110012E-2</v>
      </c>
      <c r="AH2537" s="2">
        <v>36423</v>
      </c>
      <c r="AI2537">
        <v>5.9059999999999997</v>
      </c>
      <c r="AJ2537">
        <v>5.28</v>
      </c>
      <c r="AK2537">
        <v>1.0410999999999999</v>
      </c>
      <c r="AR2537" s="3"/>
    </row>
    <row r="2538" spans="1:44" hidden="1" outlineLevel="1" x14ac:dyDescent="0.2">
      <c r="A2538" s="2">
        <v>36424</v>
      </c>
      <c r="B2538">
        <v>25.65</v>
      </c>
      <c r="E2538" s="2">
        <v>36424</v>
      </c>
      <c r="F2538">
        <v>1307.58</v>
      </c>
      <c r="G2538">
        <f t="shared" si="354"/>
        <v>-2.0928021085262039E-2</v>
      </c>
      <c r="H2538" s="2">
        <v>36424</v>
      </c>
      <c r="I2538">
        <v>1793.09</v>
      </c>
      <c r="J2538">
        <f t="shared" si="355"/>
        <v>-2.0923769117783708E-2</v>
      </c>
      <c r="K2538">
        <f t="shared" si="351"/>
        <v>-2.113496911778371E-2</v>
      </c>
      <c r="L2538">
        <v>2.0538477510890214E-3</v>
      </c>
      <c r="N2538" s="2">
        <v>36424</v>
      </c>
      <c r="O2538">
        <v>47.3125</v>
      </c>
      <c r="Q2538" s="2">
        <v>36424</v>
      </c>
      <c r="R2538">
        <v>48659.42</v>
      </c>
      <c r="S2538" s="8">
        <f t="shared" si="356"/>
        <v>-3.0108841980802215E-2</v>
      </c>
      <c r="T2538" s="9">
        <f t="shared" si="352"/>
        <v>-3.0320041980802216E-2</v>
      </c>
      <c r="U2538" s="3">
        <f>Sheet1!$B$17+Sheet1!$B$18*'Portfolio allocation'!K2538</f>
        <v>-2.3758773318914437E-2</v>
      </c>
      <c r="V2538" s="13">
        <f t="shared" si="357"/>
        <v>-6.5612686618877793E-3</v>
      </c>
      <c r="W2538" s="13"/>
      <c r="X2538" s="2">
        <v>36424</v>
      </c>
      <c r="Y2538">
        <v>121.42529999999999</v>
      </c>
      <c r="AA2538" s="2">
        <v>36424</v>
      </c>
      <c r="AB2538">
        <v>1496.1</v>
      </c>
      <c r="AC2538">
        <f t="shared" si="358"/>
        <v>-2.3057182596430859E-2</v>
      </c>
      <c r="AD2538">
        <f t="shared" si="353"/>
        <v>-2.3267582596430858E-2</v>
      </c>
      <c r="AE2538">
        <f>Sheet2!$B$17+Sheet2!$B$18*'Portfolio allocation'!K2538</f>
        <v>-1.874036672999772E-2</v>
      </c>
      <c r="AF2538">
        <f t="shared" si="359"/>
        <v>-4.5272158664331381E-3</v>
      </c>
      <c r="AH2538" s="2">
        <v>36424</v>
      </c>
      <c r="AI2538">
        <v>5.9269999999999996</v>
      </c>
      <c r="AJ2538">
        <v>5.26</v>
      </c>
      <c r="AK2538">
        <v>1.0476000000000001</v>
      </c>
      <c r="AR2538" s="3"/>
    </row>
    <row r="2539" spans="1:44" hidden="1" outlineLevel="1" x14ac:dyDescent="0.2">
      <c r="A2539" s="2">
        <v>36425</v>
      </c>
      <c r="B2539">
        <v>25.19</v>
      </c>
      <c r="E2539" s="2">
        <v>36425</v>
      </c>
      <c r="F2539">
        <v>1310.51</v>
      </c>
      <c r="G2539">
        <f t="shared" si="354"/>
        <v>2.2407806788113938E-3</v>
      </c>
      <c r="H2539" s="2">
        <v>36425</v>
      </c>
      <c r="I2539">
        <v>1797.15</v>
      </c>
      <c r="J2539">
        <f t="shared" si="355"/>
        <v>2.2642477510890213E-3</v>
      </c>
      <c r="K2539">
        <f t="shared" si="351"/>
        <v>2.0538477510890214E-3</v>
      </c>
      <c r="L2539">
        <v>-2.31745376624099E-2</v>
      </c>
      <c r="N2539" s="2">
        <v>36425</v>
      </c>
      <c r="O2539">
        <v>48.031300000000002</v>
      </c>
      <c r="Q2539" s="2">
        <v>36425</v>
      </c>
      <c r="R2539">
        <v>49398.63</v>
      </c>
      <c r="S2539" s="8">
        <f t="shared" si="356"/>
        <v>1.5191508653411789E-2</v>
      </c>
      <c r="T2539" s="9">
        <f t="shared" si="352"/>
        <v>1.498110865341179E-2</v>
      </c>
      <c r="U2539" s="3">
        <f>Sheet1!$B$17+Sheet1!$B$18*'Portfolio allocation'!K2539</f>
        <v>2.8440250758279533E-3</v>
      </c>
      <c r="V2539" s="13">
        <f t="shared" si="357"/>
        <v>1.2137083577583837E-2</v>
      </c>
      <c r="W2539" s="13"/>
      <c r="X2539" s="2">
        <v>36425</v>
      </c>
      <c r="Y2539">
        <v>119.5746</v>
      </c>
      <c r="AA2539" s="2">
        <v>36425</v>
      </c>
      <c r="AB2539">
        <v>1473.3</v>
      </c>
      <c r="AC2539">
        <f t="shared" si="358"/>
        <v>-1.52396230198516E-2</v>
      </c>
      <c r="AD2539">
        <f t="shared" si="353"/>
        <v>-1.54500230198516E-2</v>
      </c>
      <c r="AE2539">
        <f>Sheet2!$B$17+Sheet2!$B$18*'Portfolio allocation'!K2539</f>
        <v>1.8797208300278755E-3</v>
      </c>
      <c r="AF2539">
        <f t="shared" si="359"/>
        <v>-1.7329743849879474E-2</v>
      </c>
      <c r="AH2539" s="2">
        <v>36425</v>
      </c>
      <c r="AI2539">
        <v>5.915</v>
      </c>
      <c r="AJ2539">
        <v>5.26</v>
      </c>
      <c r="AK2539">
        <v>1.0503</v>
      </c>
      <c r="AR2539" s="3"/>
    </row>
    <row r="2540" spans="1:44" hidden="1" outlineLevel="1" x14ac:dyDescent="0.2">
      <c r="A2540" s="2">
        <v>36426</v>
      </c>
      <c r="B2540">
        <v>27.84</v>
      </c>
      <c r="E2540" s="2">
        <v>36426</v>
      </c>
      <c r="F2540">
        <v>1280.4100000000001</v>
      </c>
      <c r="G2540">
        <f t="shared" si="354"/>
        <v>-2.2968157434891667E-2</v>
      </c>
      <c r="H2540" s="2">
        <v>36426</v>
      </c>
      <c r="I2540">
        <v>1755.88</v>
      </c>
      <c r="J2540">
        <f t="shared" si="355"/>
        <v>-2.29641376624099E-2</v>
      </c>
      <c r="K2540">
        <f t="shared" si="351"/>
        <v>-2.31745376624099E-2</v>
      </c>
      <c r="L2540">
        <v>-2.5893727042850443E-3</v>
      </c>
      <c r="N2540" s="2">
        <v>36426</v>
      </c>
      <c r="O2540">
        <v>45.593800000000002</v>
      </c>
      <c r="Q2540" s="2">
        <v>36426</v>
      </c>
      <c r="R2540">
        <v>46891.74</v>
      </c>
      <c r="S2540" s="8">
        <f t="shared" si="356"/>
        <v>-5.0748168522082526E-2</v>
      </c>
      <c r="T2540" s="9">
        <f t="shared" si="352"/>
        <v>-5.0958568522082526E-2</v>
      </c>
      <c r="U2540" s="3">
        <f>Sheet1!$B$17+Sheet1!$B$18*'Portfolio allocation'!K2540</f>
        <v>-2.609861804285038E-2</v>
      </c>
      <c r="V2540" s="13">
        <f t="shared" si="357"/>
        <v>-2.4859950479232146E-2</v>
      </c>
      <c r="W2540" s="13"/>
      <c r="X2540" s="2">
        <v>36426</v>
      </c>
      <c r="Y2540">
        <v>116.5301</v>
      </c>
      <c r="AA2540" s="2">
        <v>36426</v>
      </c>
      <c r="AB2540">
        <v>1435.79</v>
      </c>
      <c r="AC2540">
        <f t="shared" si="358"/>
        <v>-2.5459852032851393E-2</v>
      </c>
      <c r="AD2540">
        <f t="shared" si="353"/>
        <v>-2.5668652032851392E-2</v>
      </c>
      <c r="AE2540">
        <f>Sheet2!$B$17+Sheet2!$B$18*'Portfolio allocation'!K2540</f>
        <v>-2.055400311397898E-2</v>
      </c>
      <c r="AF2540">
        <f t="shared" si="359"/>
        <v>-5.1146489188724116E-3</v>
      </c>
      <c r="AH2540" s="2">
        <v>36426</v>
      </c>
      <c r="AI2540">
        <v>5.7960000000000003</v>
      </c>
      <c r="AJ2540">
        <v>5.22</v>
      </c>
      <c r="AK2540">
        <v>1.0431999999999999</v>
      </c>
      <c r="AR2540" s="3"/>
    </row>
    <row r="2541" spans="1:44" hidden="1" outlineLevel="1" x14ac:dyDescent="0.2">
      <c r="A2541" s="2">
        <v>36427</v>
      </c>
      <c r="B2541">
        <v>27.79</v>
      </c>
      <c r="E2541" s="2">
        <v>36427</v>
      </c>
      <c r="F2541">
        <v>1277.3599999999999</v>
      </c>
      <c r="G2541">
        <f t="shared" si="354"/>
        <v>-2.3820494997697228E-3</v>
      </c>
      <c r="H2541" s="2">
        <v>36427</v>
      </c>
      <c r="I2541">
        <v>1751.7</v>
      </c>
      <c r="J2541">
        <f t="shared" si="355"/>
        <v>-2.3805727042850444E-3</v>
      </c>
      <c r="K2541">
        <f t="shared" si="351"/>
        <v>-2.5893727042850443E-3</v>
      </c>
      <c r="L2541">
        <v>4.4523319061481725E-3</v>
      </c>
      <c r="N2541" s="2">
        <v>36427</v>
      </c>
      <c r="O2541">
        <v>45.468800000000002</v>
      </c>
      <c r="Q2541" s="2">
        <v>36427</v>
      </c>
      <c r="R2541">
        <v>46763.18</v>
      </c>
      <c r="S2541" s="8">
        <f t="shared" si="356"/>
        <v>-2.7416342409131156E-3</v>
      </c>
      <c r="T2541" s="9">
        <f t="shared" si="352"/>
        <v>-2.9504342409131155E-3</v>
      </c>
      <c r="U2541" s="3">
        <f>Sheet1!$B$17+Sheet1!$B$18*'Portfolio allocation'!K2541</f>
        <v>-2.4827951054323329E-3</v>
      </c>
      <c r="V2541" s="13">
        <f t="shared" si="357"/>
        <v>-4.6763913548078257E-4</v>
      </c>
      <c r="W2541" s="13"/>
      <c r="X2541" s="2">
        <v>36427</v>
      </c>
      <c r="Y2541">
        <v>119.3956</v>
      </c>
      <c r="AA2541" s="2">
        <v>36427</v>
      </c>
      <c r="AB2541">
        <v>1471.1</v>
      </c>
      <c r="AC2541">
        <f t="shared" si="358"/>
        <v>2.4592732920552418E-2</v>
      </c>
      <c r="AD2541">
        <f t="shared" si="353"/>
        <v>2.4386732920552417E-2</v>
      </c>
      <c r="AE2541">
        <f>Sheet2!$B$17+Sheet2!$B$18*'Portfolio allocation'!K2541</f>
        <v>-2.2491492581582788E-3</v>
      </c>
      <c r="AF2541">
        <f t="shared" si="359"/>
        <v>2.6635882178710695E-2</v>
      </c>
      <c r="AH2541" s="2">
        <v>36427</v>
      </c>
      <c r="AI2541">
        <v>5.75</v>
      </c>
      <c r="AJ2541">
        <v>5.15</v>
      </c>
      <c r="AK2541">
        <v>1.0467</v>
      </c>
      <c r="AR2541" s="3"/>
    </row>
    <row r="2542" spans="1:44" hidden="1" outlineLevel="1" x14ac:dyDescent="0.2">
      <c r="A2542" s="2">
        <v>36430</v>
      </c>
      <c r="B2542">
        <v>26.4</v>
      </c>
      <c r="E2542" s="2">
        <v>36430</v>
      </c>
      <c r="F2542">
        <v>1283.31</v>
      </c>
      <c r="G2542">
        <f t="shared" si="354"/>
        <v>4.6580447172293038E-3</v>
      </c>
      <c r="H2542" s="2">
        <v>36430</v>
      </c>
      <c r="I2542">
        <v>1759.86</v>
      </c>
      <c r="J2542">
        <f t="shared" si="355"/>
        <v>4.6583319061481721E-3</v>
      </c>
      <c r="K2542">
        <f t="shared" si="351"/>
        <v>4.4523319061481725E-3</v>
      </c>
      <c r="L2542">
        <v>-8.269674496834945E-4</v>
      </c>
      <c r="N2542" s="2">
        <v>36430</v>
      </c>
      <c r="O2542">
        <v>45.718800000000002</v>
      </c>
      <c r="Q2542" s="2">
        <v>36430</v>
      </c>
      <c r="R2542">
        <v>47020.3</v>
      </c>
      <c r="S2542" s="8">
        <f t="shared" si="356"/>
        <v>5.4983429270636375E-3</v>
      </c>
      <c r="T2542" s="9">
        <f t="shared" si="352"/>
        <v>5.2923429270636379E-3</v>
      </c>
      <c r="U2542" s="3">
        <f>Sheet1!$B$17+Sheet1!$B$18*'Portfolio allocation'!K2542</f>
        <v>5.595626884183795E-3</v>
      </c>
      <c r="V2542" s="13">
        <f t="shared" si="357"/>
        <v>-3.0328395712015711E-4</v>
      </c>
      <c r="W2542" s="13"/>
      <c r="X2542" s="2">
        <v>36430</v>
      </c>
      <c r="Y2542">
        <v>117.48520000000001</v>
      </c>
      <c r="AA2542" s="2">
        <v>36430</v>
      </c>
      <c r="AB2542">
        <v>1447.56</v>
      </c>
      <c r="AC2542">
        <f t="shared" si="358"/>
        <v>-1.6001631432261521E-2</v>
      </c>
      <c r="AD2542">
        <f t="shared" si="353"/>
        <v>-1.6209231432261519E-2</v>
      </c>
      <c r="AE2542">
        <f>Sheet2!$B$17+Sheet2!$B$18*'Portfolio allocation'!K2542</f>
        <v>4.0125141315715054E-3</v>
      </c>
      <c r="AF2542">
        <f t="shared" si="359"/>
        <v>-2.0221745563833025E-2</v>
      </c>
      <c r="AH2542" s="2">
        <v>36430</v>
      </c>
      <c r="AI2542">
        <v>5.8220000000000001</v>
      </c>
      <c r="AJ2542">
        <v>5.19</v>
      </c>
      <c r="AK2542">
        <v>1.0444</v>
      </c>
      <c r="AR2542" s="3"/>
    </row>
    <row r="2543" spans="1:44" hidden="1" outlineLevel="1" x14ac:dyDescent="0.2">
      <c r="A2543" s="2">
        <v>36431</v>
      </c>
      <c r="B2543">
        <v>26.06</v>
      </c>
      <c r="E2543" s="2">
        <v>36431</v>
      </c>
      <c r="F2543">
        <v>1282.2</v>
      </c>
      <c r="G2543">
        <f t="shared" si="354"/>
        <v>-8.6495079131299057E-4</v>
      </c>
      <c r="H2543" s="2">
        <v>36431</v>
      </c>
      <c r="I2543">
        <v>1758.77</v>
      </c>
      <c r="J2543">
        <f t="shared" si="355"/>
        <v>-6.1936744968349444E-4</v>
      </c>
      <c r="K2543">
        <f t="shared" si="351"/>
        <v>-8.269674496834945E-4</v>
      </c>
      <c r="L2543">
        <v>-1.092571749574979E-2</v>
      </c>
      <c r="N2543" s="2">
        <v>36431</v>
      </c>
      <c r="O2543">
        <v>46.0625</v>
      </c>
      <c r="Q2543" s="2">
        <v>36431</v>
      </c>
      <c r="R2543">
        <v>47373.83</v>
      </c>
      <c r="S2543" s="8">
        <f t="shared" si="356"/>
        <v>7.5186674691569699E-3</v>
      </c>
      <c r="T2543" s="9">
        <f t="shared" si="352"/>
        <v>7.3110674691569703E-3</v>
      </c>
      <c r="U2543" s="3">
        <f>Sheet1!$B$17+Sheet1!$B$18*'Portfolio allocation'!K2543</f>
        <v>-4.6091913206453504E-4</v>
      </c>
      <c r="V2543" s="13">
        <f t="shared" si="357"/>
        <v>7.7719866012215056E-3</v>
      </c>
      <c r="W2543" s="13"/>
      <c r="X2543" s="2">
        <v>36431</v>
      </c>
      <c r="Y2543">
        <v>117.9628</v>
      </c>
      <c r="AA2543" s="2">
        <v>36431</v>
      </c>
      <c r="AB2543">
        <v>1453.44</v>
      </c>
      <c r="AC2543">
        <f t="shared" si="358"/>
        <v>4.0620077924231612E-3</v>
      </c>
      <c r="AD2543">
        <f t="shared" si="353"/>
        <v>3.8540077924231614E-3</v>
      </c>
      <c r="AE2543">
        <f>Sheet2!$B$17+Sheet2!$B$18*'Portfolio allocation'!K2543</f>
        <v>-6.8197354274198037E-4</v>
      </c>
      <c r="AF2543">
        <f t="shared" si="359"/>
        <v>4.5359813351651419E-3</v>
      </c>
      <c r="AH2543" s="2">
        <v>36431</v>
      </c>
      <c r="AI2543">
        <v>5.8849999999999998</v>
      </c>
      <c r="AJ2543">
        <v>5.2</v>
      </c>
      <c r="AK2543">
        <v>1.05</v>
      </c>
      <c r="AR2543" s="3"/>
    </row>
    <row r="2544" spans="1:44" hidden="1" outlineLevel="1" x14ac:dyDescent="0.2">
      <c r="A2544" s="2">
        <v>36432</v>
      </c>
      <c r="B2544">
        <v>26.49</v>
      </c>
      <c r="E2544" s="2">
        <v>36432</v>
      </c>
      <c r="F2544">
        <v>1268.3699999999999</v>
      </c>
      <c r="G2544">
        <f t="shared" si="354"/>
        <v>-1.078614880673856E-2</v>
      </c>
      <c r="H2544" s="2">
        <v>36432</v>
      </c>
      <c r="I2544">
        <v>1739.92</v>
      </c>
      <c r="J2544">
        <f t="shared" si="355"/>
        <v>-1.071771749574979E-2</v>
      </c>
      <c r="K2544">
        <f t="shared" si="351"/>
        <v>-1.092571749574979E-2</v>
      </c>
      <c r="L2544">
        <v>1.1094317476665404E-2</v>
      </c>
      <c r="N2544" s="2">
        <v>36432</v>
      </c>
      <c r="O2544">
        <v>44.75</v>
      </c>
      <c r="Q2544" s="2">
        <v>36432</v>
      </c>
      <c r="R2544">
        <v>46023.96</v>
      </c>
      <c r="S2544" s="8">
        <f t="shared" si="356"/>
        <v>-2.8494001857143569E-2</v>
      </c>
      <c r="T2544" s="9">
        <f t="shared" si="352"/>
        <v>-2.8702001857143569E-2</v>
      </c>
      <c r="U2544" s="3">
        <f>Sheet1!$B$17+Sheet1!$B$18*'Portfolio allocation'!K2544</f>
        <v>-1.2046461121273279E-2</v>
      </c>
      <c r="V2544" s="13">
        <f t="shared" si="357"/>
        <v>-1.6655540735870292E-2</v>
      </c>
      <c r="W2544" s="13"/>
      <c r="X2544" s="2">
        <v>36432</v>
      </c>
      <c r="Y2544">
        <v>114.6794</v>
      </c>
      <c r="AA2544" s="2">
        <v>36432</v>
      </c>
      <c r="AB2544">
        <v>1412.99</v>
      </c>
      <c r="AC2544">
        <f t="shared" si="358"/>
        <v>-2.7830526199911998E-2</v>
      </c>
      <c r="AD2544">
        <f t="shared" si="353"/>
        <v>-2.8041326199911999E-2</v>
      </c>
      <c r="AE2544">
        <f>Sheet2!$B$17+Sheet2!$B$18*'Portfolio allocation'!K2544</f>
        <v>-9.6620397261195558E-3</v>
      </c>
      <c r="AF2544">
        <f t="shared" si="359"/>
        <v>-1.8379286473792444E-2</v>
      </c>
      <c r="AH2544" s="2">
        <v>36432</v>
      </c>
      <c r="AI2544">
        <v>5.9589999999999996</v>
      </c>
      <c r="AJ2544">
        <v>5.27</v>
      </c>
      <c r="AK2544">
        <v>1.0608</v>
      </c>
      <c r="AR2544" s="3"/>
    </row>
    <row r="2545" spans="1:44" hidden="1" outlineLevel="1" x14ac:dyDescent="0.2">
      <c r="A2545" s="2">
        <v>36433</v>
      </c>
      <c r="B2545">
        <v>25.41</v>
      </c>
      <c r="E2545" s="2">
        <v>36433</v>
      </c>
      <c r="F2545">
        <v>1282.71</v>
      </c>
      <c r="G2545">
        <f t="shared" si="354"/>
        <v>1.1305849239575227E-2</v>
      </c>
      <c r="H2545" s="2">
        <v>36433</v>
      </c>
      <c r="I2545">
        <v>1759.59</v>
      </c>
      <c r="J2545">
        <f t="shared" si="355"/>
        <v>1.1305117476665405E-2</v>
      </c>
      <c r="K2545">
        <f t="shared" si="351"/>
        <v>1.1094317476665404E-2</v>
      </c>
      <c r="L2545">
        <v>-1.1218658437472039E-4</v>
      </c>
      <c r="N2545" s="2">
        <v>36433</v>
      </c>
      <c r="O2545">
        <v>45.281300000000002</v>
      </c>
      <c r="Q2545" s="2">
        <v>36433</v>
      </c>
      <c r="R2545">
        <v>46570.34</v>
      </c>
      <c r="S2545" s="8">
        <f t="shared" si="356"/>
        <v>1.1871642509684088E-2</v>
      </c>
      <c r="T2545" s="9">
        <f t="shared" si="352"/>
        <v>1.1660842509684088E-2</v>
      </c>
      <c r="U2545" s="3">
        <f>Sheet1!$B$17+Sheet1!$B$18*'Portfolio allocation'!K2545</f>
        <v>1.3215481060980678E-2</v>
      </c>
      <c r="V2545" s="13">
        <f t="shared" si="357"/>
        <v>-1.5546385512965905E-3</v>
      </c>
      <c r="W2545" s="13"/>
      <c r="X2545" s="2">
        <v>36433</v>
      </c>
      <c r="Y2545">
        <v>115.5749</v>
      </c>
      <c r="AA2545" s="2">
        <v>36433</v>
      </c>
      <c r="AB2545">
        <v>1424.02</v>
      </c>
      <c r="AC2545">
        <f t="shared" si="358"/>
        <v>7.8061415862815675E-3</v>
      </c>
      <c r="AD2545">
        <f t="shared" si="353"/>
        <v>7.5973415862815672E-3</v>
      </c>
      <c r="AE2545">
        <f>Sheet2!$B$17+Sheet2!$B$18*'Portfolio allocation'!K2545</f>
        <v>9.9187371532529819E-3</v>
      </c>
      <c r="AF2545">
        <f t="shared" si="359"/>
        <v>-2.3213955669714147E-3</v>
      </c>
      <c r="AH2545" s="2">
        <v>36433</v>
      </c>
      <c r="AI2545">
        <v>5.8789999999999996</v>
      </c>
      <c r="AJ2545">
        <v>5.22</v>
      </c>
      <c r="AK2545">
        <v>1.0649999999999999</v>
      </c>
      <c r="AR2545" s="3"/>
    </row>
    <row r="2546" spans="1:44" hidden="1" outlineLevel="1" x14ac:dyDescent="0.2">
      <c r="A2546" s="2">
        <v>36434</v>
      </c>
      <c r="B2546">
        <v>24.93</v>
      </c>
      <c r="E2546" s="2">
        <v>36434</v>
      </c>
      <c r="F2546">
        <v>1282.81</v>
      </c>
      <c r="G2546">
        <f t="shared" si="354"/>
        <v>7.7959944180694407E-5</v>
      </c>
      <c r="H2546" s="2">
        <v>36434</v>
      </c>
      <c r="I2546">
        <v>1759.76</v>
      </c>
      <c r="J2546">
        <f t="shared" si="355"/>
        <v>9.6613415625279586E-5</v>
      </c>
      <c r="K2546">
        <f t="shared" si="351"/>
        <v>-1.1218658437472039E-4</v>
      </c>
      <c r="L2546">
        <v>1.680736627721956E-2</v>
      </c>
      <c r="N2546" s="2">
        <v>36434</v>
      </c>
      <c r="O2546">
        <v>44.992199999999997</v>
      </c>
      <c r="Q2546" s="2">
        <v>36434</v>
      </c>
      <c r="R2546">
        <v>46273.05</v>
      </c>
      <c r="S2546" s="8">
        <f t="shared" si="356"/>
        <v>-6.3836768209120098E-3</v>
      </c>
      <c r="T2546" s="9">
        <f t="shared" si="352"/>
        <v>-6.5924768209120101E-3</v>
      </c>
      <c r="U2546" s="3">
        <f>Sheet1!$B$17+Sheet1!$B$18*'Portfolio allocation'!K2546</f>
        <v>3.5909559157380847E-4</v>
      </c>
      <c r="V2546" s="13">
        <f t="shared" si="357"/>
        <v>-6.9515724124858186E-3</v>
      </c>
      <c r="W2546" s="13"/>
      <c r="X2546" s="2">
        <v>36434</v>
      </c>
      <c r="Y2546">
        <v>112.4706</v>
      </c>
      <c r="AA2546" s="2">
        <v>36434</v>
      </c>
      <c r="AB2546">
        <v>1385.77</v>
      </c>
      <c r="AC2546">
        <f t="shared" si="358"/>
        <v>-2.6860577800873586E-2</v>
      </c>
      <c r="AD2546">
        <f t="shared" si="353"/>
        <v>-2.7072577800873587E-2</v>
      </c>
      <c r="AE2546">
        <f>Sheet2!$B$17+Sheet2!$B$18*'Portfolio allocation'!K2546</f>
        <v>-4.6372161600266408E-5</v>
      </c>
      <c r="AF2546">
        <f t="shared" si="359"/>
        <v>-2.7026205639273319E-2</v>
      </c>
      <c r="AH2546" s="2">
        <v>36434</v>
      </c>
      <c r="AI2546">
        <v>5.9779999999999998</v>
      </c>
      <c r="AJ2546">
        <v>5.3</v>
      </c>
      <c r="AK2546">
        <v>1.0699000000000001</v>
      </c>
      <c r="AR2546" s="3"/>
    </row>
    <row r="2547" spans="1:44" hidden="1" outlineLevel="1" x14ac:dyDescent="0.2">
      <c r="A2547" s="2">
        <v>36437</v>
      </c>
      <c r="B2547">
        <v>24.46</v>
      </c>
      <c r="E2547" s="2">
        <v>36437</v>
      </c>
      <c r="F2547">
        <v>1304.5999999999999</v>
      </c>
      <c r="G2547">
        <f t="shared" si="354"/>
        <v>1.6986147597851664E-2</v>
      </c>
      <c r="H2547" s="2">
        <v>36437</v>
      </c>
      <c r="I2547">
        <v>1789.71</v>
      </c>
      <c r="J2547">
        <f t="shared" si="355"/>
        <v>1.7019366277219561E-2</v>
      </c>
      <c r="K2547">
        <f t="shared" si="351"/>
        <v>1.680736627721956E-2</v>
      </c>
      <c r="L2547">
        <v>-2.6637113655284986E-3</v>
      </c>
      <c r="N2547" s="2">
        <v>36437</v>
      </c>
      <c r="O2547">
        <v>46.281300000000002</v>
      </c>
      <c r="Q2547" s="2">
        <v>36437</v>
      </c>
      <c r="R2547">
        <v>47598.81</v>
      </c>
      <c r="S2547" s="8">
        <f t="shared" si="356"/>
        <v>2.8650802140770759E-2</v>
      </c>
      <c r="T2547" s="9">
        <f t="shared" si="352"/>
        <v>2.8438802140770759E-2</v>
      </c>
      <c r="U2547" s="3">
        <f>Sheet1!$B$17+Sheet1!$B$18*'Portfolio allocation'!K2547</f>
        <v>1.9769635432887421E-2</v>
      </c>
      <c r="V2547" s="13">
        <f t="shared" si="357"/>
        <v>8.6691667078833377E-3</v>
      </c>
      <c r="W2547" s="13"/>
      <c r="X2547" s="2">
        <v>36437</v>
      </c>
      <c r="Y2547">
        <v>114.5003</v>
      </c>
      <c r="AA2547" s="2">
        <v>36437</v>
      </c>
      <c r="AB2547">
        <v>1410.78</v>
      </c>
      <c r="AC2547">
        <f t="shared" si="358"/>
        <v>1.8047727977947181E-2</v>
      </c>
      <c r="AD2547">
        <f t="shared" si="353"/>
        <v>1.7836927977947181E-2</v>
      </c>
      <c r="AE2547">
        <f>Sheet2!$B$17+Sheet2!$B$18*'Portfolio allocation'!K2547</f>
        <v>1.499892589976287E-2</v>
      </c>
      <c r="AF2547">
        <f t="shared" si="359"/>
        <v>2.8380020781843106E-3</v>
      </c>
      <c r="AH2547" s="2">
        <v>36437</v>
      </c>
      <c r="AI2547">
        <v>5.931</v>
      </c>
      <c r="AJ2547">
        <v>5.27</v>
      </c>
      <c r="AK2547">
        <v>1.07</v>
      </c>
      <c r="AR2547" s="3"/>
    </row>
    <row r="2548" spans="1:44" hidden="1" outlineLevel="1" x14ac:dyDescent="0.2">
      <c r="A2548" s="2">
        <v>36438</v>
      </c>
      <c r="B2548">
        <v>24.79</v>
      </c>
      <c r="E2548" s="2">
        <v>36438</v>
      </c>
      <c r="F2548">
        <v>1301.3499999999999</v>
      </c>
      <c r="G2548">
        <f t="shared" si="354"/>
        <v>-2.4911850375594069E-3</v>
      </c>
      <c r="H2548" s="2">
        <v>36438</v>
      </c>
      <c r="I2548">
        <v>1785.32</v>
      </c>
      <c r="J2548">
        <f t="shared" si="355"/>
        <v>-2.4529113655284984E-3</v>
      </c>
      <c r="K2548">
        <f t="shared" si="351"/>
        <v>-2.6637113655284986E-3</v>
      </c>
      <c r="L2548">
        <v>1.8433317150986863E-2</v>
      </c>
      <c r="N2548" s="2">
        <v>36438</v>
      </c>
      <c r="O2548">
        <v>45.906300000000002</v>
      </c>
      <c r="Q2548" s="2">
        <v>36438</v>
      </c>
      <c r="R2548">
        <v>47213.13</v>
      </c>
      <c r="S2548" s="8">
        <f t="shared" si="356"/>
        <v>-8.1027235764927763E-3</v>
      </c>
      <c r="T2548" s="9">
        <f t="shared" si="352"/>
        <v>-8.3135235764927769E-3</v>
      </c>
      <c r="U2548" s="3">
        <f>Sheet1!$B$17+Sheet1!$B$18*'Portfolio allocation'!K2548</f>
        <v>-2.5680783016030395E-3</v>
      </c>
      <c r="V2548" s="13">
        <f t="shared" si="357"/>
        <v>-5.7454452748897378E-3</v>
      </c>
      <c r="W2548" s="13"/>
      <c r="X2548" s="2">
        <v>36438</v>
      </c>
      <c r="Y2548">
        <v>116.5301</v>
      </c>
      <c r="AA2548" s="2">
        <v>36438</v>
      </c>
      <c r="AB2548">
        <v>1435.79</v>
      </c>
      <c r="AC2548">
        <f t="shared" si="358"/>
        <v>1.7727781794468322E-2</v>
      </c>
      <c r="AD2548">
        <f t="shared" si="353"/>
        <v>1.7514581794468322E-2</v>
      </c>
      <c r="AE2548">
        <f>Sheet2!$B$17+Sheet2!$B$18*'Portfolio allocation'!K2548</f>
        <v>-2.3152530922867349E-3</v>
      </c>
      <c r="AF2548">
        <f t="shared" si="359"/>
        <v>1.9829834886755056E-2</v>
      </c>
      <c r="AH2548" s="2">
        <v>36438</v>
      </c>
      <c r="AI2548">
        <v>6.0369999999999999</v>
      </c>
      <c r="AJ2548">
        <v>5.33</v>
      </c>
      <c r="AK2548">
        <v>1.0682</v>
      </c>
      <c r="AR2548" s="3"/>
    </row>
    <row r="2549" spans="1:44" hidden="1" outlineLevel="1" x14ac:dyDescent="0.2">
      <c r="A2549" s="2">
        <v>36439</v>
      </c>
      <c r="B2549">
        <v>22.06</v>
      </c>
      <c r="E2549" s="2">
        <v>36439</v>
      </c>
      <c r="F2549">
        <v>1325.4</v>
      </c>
      <c r="G2549">
        <f t="shared" si="354"/>
        <v>1.8480808391286185E-2</v>
      </c>
      <c r="H2549" s="2">
        <v>36439</v>
      </c>
      <c r="I2549">
        <v>1818.61</v>
      </c>
      <c r="J2549">
        <f t="shared" si="355"/>
        <v>1.8646517150986863E-2</v>
      </c>
      <c r="K2549">
        <f t="shared" si="351"/>
        <v>1.8433317150986863E-2</v>
      </c>
      <c r="L2549">
        <v>-6.0485260633120173E-3</v>
      </c>
      <c r="N2549" s="2">
        <v>36439</v>
      </c>
      <c r="O2549">
        <v>46.843800000000002</v>
      </c>
      <c r="Q2549" s="2">
        <v>36439</v>
      </c>
      <c r="R2549">
        <v>48177.32</v>
      </c>
      <c r="S2549" s="8">
        <f t="shared" si="356"/>
        <v>2.0422073266483265E-2</v>
      </c>
      <c r="T2549" s="9">
        <f t="shared" si="352"/>
        <v>2.0208873266483265E-2</v>
      </c>
      <c r="U2549" s="3">
        <f>Sheet1!$B$17+Sheet1!$B$18*'Portfolio allocation'!K2549</f>
        <v>2.1634967482348274E-2</v>
      </c>
      <c r="V2549" s="13">
        <f t="shared" si="357"/>
        <v>-1.4260942158650092E-3</v>
      </c>
      <c r="W2549" s="13"/>
      <c r="X2549" s="2">
        <v>36439</v>
      </c>
      <c r="Y2549">
        <v>113.8437</v>
      </c>
      <c r="AA2549" s="2">
        <v>36439</v>
      </c>
      <c r="AB2549">
        <v>1402.69</v>
      </c>
      <c r="AC2549">
        <f t="shared" si="358"/>
        <v>-2.3053510610883121E-2</v>
      </c>
      <c r="AD2549">
        <f t="shared" si="353"/>
        <v>-2.3267910610883121E-2</v>
      </c>
      <c r="AE2549">
        <f>Sheet2!$B$17+Sheet2!$B$18*'Portfolio allocation'!K2549</f>
        <v>1.6444762898475244E-2</v>
      </c>
      <c r="AF2549">
        <f t="shared" si="359"/>
        <v>-3.9712673509358365E-2</v>
      </c>
      <c r="AH2549" s="2">
        <v>36439</v>
      </c>
      <c r="AI2549">
        <v>6.0330000000000004</v>
      </c>
      <c r="AJ2549">
        <v>5.36</v>
      </c>
      <c r="AK2549">
        <v>1.0707</v>
      </c>
      <c r="AR2549" s="3"/>
    </row>
    <row r="2550" spans="1:44" hidden="1" outlineLevel="1" x14ac:dyDescent="0.2">
      <c r="A2550" s="2">
        <v>36440</v>
      </c>
      <c r="B2550">
        <v>23.58</v>
      </c>
      <c r="E2550" s="2">
        <v>36440</v>
      </c>
      <c r="F2550">
        <v>1317.64</v>
      </c>
      <c r="G2550">
        <f t="shared" si="354"/>
        <v>-5.8548362758412686E-3</v>
      </c>
      <c r="H2550" s="2">
        <v>36440</v>
      </c>
      <c r="I2550">
        <v>1808</v>
      </c>
      <c r="J2550">
        <f t="shared" si="355"/>
        <v>-5.8341260633120173E-3</v>
      </c>
      <c r="K2550">
        <f t="shared" si="351"/>
        <v>-6.0485260633120173E-3</v>
      </c>
      <c r="L2550">
        <v>1.3734715044247895E-2</v>
      </c>
      <c r="N2550" s="2">
        <v>36440</v>
      </c>
      <c r="O2550">
        <v>46.875</v>
      </c>
      <c r="Q2550" s="2">
        <v>36440</v>
      </c>
      <c r="R2550">
        <v>48209.46</v>
      </c>
      <c r="S2550" s="8">
        <f t="shared" si="356"/>
        <v>6.671188849856069E-4</v>
      </c>
      <c r="T2550" s="9">
        <f t="shared" si="352"/>
        <v>4.5271888498560689E-4</v>
      </c>
      <c r="U2550" s="3">
        <f>Sheet1!$B$17+Sheet1!$B$18*'Portfolio allocation'!K2550</f>
        <v>-6.4512235055124087E-3</v>
      </c>
      <c r="V2550" s="13">
        <f t="shared" si="357"/>
        <v>6.9039423904980156E-3</v>
      </c>
      <c r="W2550" s="13"/>
      <c r="X2550" s="2">
        <v>36440</v>
      </c>
      <c r="Y2550">
        <v>111.15730000000001</v>
      </c>
      <c r="AA2550" s="2">
        <v>36440</v>
      </c>
      <c r="AB2550">
        <v>1369.59</v>
      </c>
      <c r="AC2550">
        <f t="shared" si="358"/>
        <v>-2.3597516201013913E-2</v>
      </c>
      <c r="AD2550">
        <f t="shared" si="353"/>
        <v>-2.3811916201013913E-2</v>
      </c>
      <c r="AE2550">
        <f>Sheet2!$B$17+Sheet2!$B$18*'Portfolio allocation'!K2550</f>
        <v>-5.3251166759888668E-3</v>
      </c>
      <c r="AF2550">
        <f t="shared" si="359"/>
        <v>-1.8486799525025046E-2</v>
      </c>
      <c r="AH2550" s="2">
        <v>36440</v>
      </c>
      <c r="AI2550">
        <v>6.0410000000000004</v>
      </c>
      <c r="AJ2550">
        <v>5.36</v>
      </c>
      <c r="AK2550">
        <v>1.0732999999999999</v>
      </c>
      <c r="AR2550" s="3"/>
    </row>
    <row r="2551" spans="1:44" hidden="1" outlineLevel="1" x14ac:dyDescent="0.2">
      <c r="A2551" s="2">
        <v>36441</v>
      </c>
      <c r="B2551">
        <v>20.49</v>
      </c>
      <c r="E2551" s="2">
        <v>36441</v>
      </c>
      <c r="F2551">
        <v>1336.02</v>
      </c>
      <c r="G2551">
        <f t="shared" si="354"/>
        <v>1.3949181870617E-2</v>
      </c>
      <c r="H2551" s="2">
        <v>36441</v>
      </c>
      <c r="I2551">
        <v>1833.22</v>
      </c>
      <c r="J2551">
        <f t="shared" si="355"/>
        <v>1.3949115044247895E-2</v>
      </c>
      <c r="K2551">
        <f t="shared" si="351"/>
        <v>1.3734715044247895E-2</v>
      </c>
      <c r="L2551">
        <v>-8.1989197586767801E-4</v>
      </c>
      <c r="N2551" s="2">
        <v>36441</v>
      </c>
      <c r="O2551">
        <v>47.468800000000002</v>
      </c>
      <c r="Q2551" s="2">
        <v>36441</v>
      </c>
      <c r="R2551">
        <v>48820.12</v>
      </c>
      <c r="S2551" s="8">
        <f t="shared" si="356"/>
        <v>1.2666808547534103E-2</v>
      </c>
      <c r="T2551" s="9">
        <f t="shared" si="352"/>
        <v>1.2452408547534103E-2</v>
      </c>
      <c r="U2551" s="3">
        <f>Sheet1!$B$17+Sheet1!$B$18*'Portfolio allocation'!K2551</f>
        <v>1.6244612067084475E-2</v>
      </c>
      <c r="V2551" s="13">
        <f t="shared" si="357"/>
        <v>-3.7922035195503724E-3</v>
      </c>
      <c r="W2551" s="13"/>
      <c r="X2551" s="2">
        <v>36441</v>
      </c>
      <c r="Y2551">
        <v>108.41119999999999</v>
      </c>
      <c r="AA2551" s="2">
        <v>36441</v>
      </c>
      <c r="AB2551">
        <v>1335.75</v>
      </c>
      <c r="AC2551">
        <f t="shared" si="358"/>
        <v>-2.4708124329178793E-2</v>
      </c>
      <c r="AD2551">
        <f t="shared" si="353"/>
        <v>-2.4922524329178793E-2</v>
      </c>
      <c r="AE2551">
        <f>Sheet2!$B$17+Sheet2!$B$18*'Portfolio allocation'!K2551</f>
        <v>1.2266646032981708E-2</v>
      </c>
      <c r="AF2551">
        <f t="shared" si="359"/>
        <v>-3.7189170362160504E-2</v>
      </c>
      <c r="AH2551" s="2">
        <v>36441</v>
      </c>
      <c r="AI2551">
        <v>6.0350000000000001</v>
      </c>
      <c r="AJ2551">
        <v>5.36</v>
      </c>
      <c r="AK2551">
        <v>1.0628</v>
      </c>
      <c r="AR2551" s="3"/>
    </row>
    <row r="2552" spans="1:44" hidden="1" outlineLevel="1" x14ac:dyDescent="0.2">
      <c r="A2552" s="2">
        <v>36444</v>
      </c>
      <c r="B2552">
        <v>20.63</v>
      </c>
      <c r="E2552" s="2">
        <v>36444</v>
      </c>
      <c r="F2552">
        <v>1335.21</v>
      </c>
      <c r="G2552">
        <f t="shared" si="354"/>
        <v>-6.0627834912652112E-4</v>
      </c>
      <c r="H2552" s="2">
        <v>36444</v>
      </c>
      <c r="I2552">
        <v>1832.11</v>
      </c>
      <c r="J2552">
        <f t="shared" si="355"/>
        <v>-6.05491975867678E-4</v>
      </c>
      <c r="K2552">
        <f t="shared" si="351"/>
        <v>-8.1989197586767801E-4</v>
      </c>
      <c r="L2552">
        <v>-1.6818206540000265E-2</v>
      </c>
      <c r="N2552" s="2">
        <v>36444</v>
      </c>
      <c r="O2552">
        <v>47.156300000000002</v>
      </c>
      <c r="Q2552" s="2">
        <v>36444</v>
      </c>
      <c r="R2552">
        <v>48498.720000000001</v>
      </c>
      <c r="S2552" s="8">
        <f t="shared" si="356"/>
        <v>-6.583351290410655E-3</v>
      </c>
      <c r="T2552" s="9">
        <f t="shared" si="352"/>
        <v>-6.797751290410655E-3</v>
      </c>
      <c r="U2552" s="3">
        <f>Sheet1!$B$17+Sheet1!$B$18*'Portfolio allocation'!K2552</f>
        <v>-4.5280196918667782E-4</v>
      </c>
      <c r="V2552" s="13">
        <f t="shared" si="357"/>
        <v>-6.344949321223977E-3</v>
      </c>
      <c r="W2552" s="13"/>
      <c r="X2552" s="2">
        <v>36444</v>
      </c>
      <c r="Y2552">
        <v>109.1275</v>
      </c>
      <c r="AA2552" s="2">
        <v>36444</v>
      </c>
      <c r="AB2552">
        <v>1344.58</v>
      </c>
      <c r="AC2552">
        <f t="shared" si="358"/>
        <v>6.6105184353359991E-3</v>
      </c>
      <c r="AD2552">
        <f t="shared" si="353"/>
        <v>6.3961184353359991E-3</v>
      </c>
      <c r="AE2552">
        <f>Sheet2!$B$17+Sheet2!$B$18*'Portfolio allocation'!K2552</f>
        <v>-6.7568185091329341E-4</v>
      </c>
      <c r="AF2552">
        <f t="shared" si="359"/>
        <v>7.071800286249293E-3</v>
      </c>
      <c r="AH2552" s="2">
        <v>36444</v>
      </c>
      <c r="AI2552">
        <v>6.0359999999999996</v>
      </c>
      <c r="AJ2552">
        <v>5.36</v>
      </c>
      <c r="AK2552">
        <v>1.0640000000000001</v>
      </c>
      <c r="AR2552" s="3"/>
    </row>
    <row r="2553" spans="1:44" hidden="1" outlineLevel="1" x14ac:dyDescent="0.2">
      <c r="A2553" s="2">
        <v>36445</v>
      </c>
      <c r="B2553">
        <v>22.84</v>
      </c>
      <c r="E2553" s="2">
        <v>36445</v>
      </c>
      <c r="F2553">
        <v>1313.04</v>
      </c>
      <c r="G2553">
        <f t="shared" si="354"/>
        <v>-1.6604129687464941E-2</v>
      </c>
      <c r="H2553" s="2">
        <v>36445</v>
      </c>
      <c r="I2553">
        <v>1801.69</v>
      </c>
      <c r="J2553">
        <f t="shared" si="355"/>
        <v>-1.6603806540000265E-2</v>
      </c>
      <c r="K2553">
        <f t="shared" si="351"/>
        <v>-1.6818206540000265E-2</v>
      </c>
      <c r="L2553">
        <v>-2.1078944595352228E-2</v>
      </c>
      <c r="N2553" s="2">
        <v>36445</v>
      </c>
      <c r="O2553">
        <v>46.281300000000002</v>
      </c>
      <c r="Q2553" s="2">
        <v>36445</v>
      </c>
      <c r="R2553">
        <v>47598.81</v>
      </c>
      <c r="S2553" s="8">
        <f t="shared" si="356"/>
        <v>-1.8555335068636936E-2</v>
      </c>
      <c r="T2553" s="9">
        <f t="shared" si="352"/>
        <v>-1.8769735068636936E-2</v>
      </c>
      <c r="U2553" s="3">
        <f>Sheet1!$B$17+Sheet1!$B$18*'Portfolio allocation'!K2553</f>
        <v>-1.8806473888368973E-2</v>
      </c>
      <c r="V2553" s="13">
        <f t="shared" si="357"/>
        <v>3.6738819732037159E-5</v>
      </c>
      <c r="W2553" s="13"/>
      <c r="X2553" s="2">
        <v>36445</v>
      </c>
      <c r="Y2553">
        <v>105.0681</v>
      </c>
      <c r="AA2553" s="2">
        <v>36445</v>
      </c>
      <c r="AB2553">
        <v>1294.56</v>
      </c>
      <c r="AC2553">
        <f t="shared" si="358"/>
        <v>-3.7201207812104897E-2</v>
      </c>
      <c r="AD2553">
        <f t="shared" si="353"/>
        <v>-3.7416407812104896E-2</v>
      </c>
      <c r="AE2553">
        <f>Sheet2!$B$17+Sheet2!$B$18*'Portfolio allocation'!K2553</f>
        <v>-1.4901791315258867E-2</v>
      </c>
      <c r="AF2553">
        <f t="shared" si="359"/>
        <v>-2.2514616496846031E-2</v>
      </c>
      <c r="AH2553" s="2">
        <v>36445</v>
      </c>
      <c r="AI2553">
        <v>6.0540000000000003</v>
      </c>
      <c r="AJ2553">
        <v>5.38</v>
      </c>
      <c r="AK2553">
        <v>1.0729</v>
      </c>
      <c r="AR2553" s="3"/>
    </row>
    <row r="2554" spans="1:44" hidden="1" outlineLevel="1" x14ac:dyDescent="0.2">
      <c r="A2554" s="2">
        <v>36446</v>
      </c>
      <c r="B2554">
        <v>25.96</v>
      </c>
      <c r="E2554" s="2">
        <v>36446</v>
      </c>
      <c r="F2554">
        <v>1285.55</v>
      </c>
      <c r="G2554">
        <f t="shared" si="354"/>
        <v>-2.0936148175226932E-2</v>
      </c>
      <c r="H2554" s="2">
        <v>36446</v>
      </c>
      <c r="I2554">
        <v>1764.1</v>
      </c>
      <c r="J2554">
        <f t="shared" si="355"/>
        <v>-2.0863744595352229E-2</v>
      </c>
      <c r="K2554">
        <f t="shared" si="351"/>
        <v>-2.1078944595352228E-2</v>
      </c>
      <c r="L2554">
        <v>-1.8724349640042153E-3</v>
      </c>
      <c r="N2554" s="2">
        <v>36446</v>
      </c>
      <c r="O2554">
        <v>45.531300000000002</v>
      </c>
      <c r="Q2554" s="2">
        <v>36446</v>
      </c>
      <c r="R2554">
        <v>46827.46</v>
      </c>
      <c r="S2554" s="8">
        <f t="shared" si="356"/>
        <v>-1.6205237063699696E-2</v>
      </c>
      <c r="T2554" s="9">
        <f t="shared" si="352"/>
        <v>-1.6420437063699694E-2</v>
      </c>
      <c r="U2554" s="3">
        <f>Sheet1!$B$17+Sheet1!$B$18*'Portfolio allocation'!K2554</f>
        <v>-2.3694500566930825E-2</v>
      </c>
      <c r="V2554" s="13">
        <f t="shared" si="357"/>
        <v>7.2740635032311311E-3</v>
      </c>
      <c r="W2554" s="13"/>
      <c r="X2554" s="2">
        <v>36446</v>
      </c>
      <c r="Y2554">
        <v>100.352</v>
      </c>
      <c r="AA2554" s="2">
        <v>36446</v>
      </c>
      <c r="AB2554">
        <v>1236.46</v>
      </c>
      <c r="AC2554">
        <f t="shared" si="358"/>
        <v>-4.488011370658751E-2</v>
      </c>
      <c r="AD2554">
        <f t="shared" si="353"/>
        <v>-4.5097313706587511E-2</v>
      </c>
      <c r="AE2554">
        <f>Sheet2!$B$17+Sheet2!$B$18*'Portfolio allocation'!K2554</f>
        <v>-1.8690548295336808E-2</v>
      </c>
      <c r="AF2554">
        <f t="shared" si="359"/>
        <v>-2.6406765411250702E-2</v>
      </c>
      <c r="AH2554" s="2">
        <v>36446</v>
      </c>
      <c r="AI2554">
        <v>6.1079999999999997</v>
      </c>
      <c r="AJ2554">
        <v>5.43</v>
      </c>
      <c r="AK2554">
        <v>1.0762</v>
      </c>
      <c r="AR2554" s="3"/>
    </row>
    <row r="2555" spans="1:44" hidden="1" outlineLevel="1" x14ac:dyDescent="0.2">
      <c r="A2555" s="2">
        <v>36447</v>
      </c>
      <c r="B2555">
        <v>26.05</v>
      </c>
      <c r="E2555" s="2">
        <v>36447</v>
      </c>
      <c r="F2555">
        <v>1283.42</v>
      </c>
      <c r="G2555">
        <f t="shared" si="354"/>
        <v>-1.6568783789038255E-3</v>
      </c>
      <c r="H2555" s="2">
        <v>36447</v>
      </c>
      <c r="I2555">
        <v>1761.18</v>
      </c>
      <c r="J2555">
        <f t="shared" si="355"/>
        <v>-1.6552349640042152E-3</v>
      </c>
      <c r="K2555">
        <f t="shared" si="351"/>
        <v>-1.8724349640042153E-3</v>
      </c>
      <c r="L2555">
        <v>-2.8273053997887879E-2</v>
      </c>
      <c r="N2555" s="2">
        <v>36447</v>
      </c>
      <c r="O2555">
        <v>45.343800000000002</v>
      </c>
      <c r="Q2555" s="2">
        <v>36447</v>
      </c>
      <c r="R2555">
        <v>46634.62</v>
      </c>
      <c r="S2555" s="8">
        <f t="shared" si="356"/>
        <v>-4.1180965185810825E-3</v>
      </c>
      <c r="T2555" s="9">
        <f t="shared" si="352"/>
        <v>-4.3352965185810824E-3</v>
      </c>
      <c r="U2555" s="3">
        <f>Sheet1!$B$17+Sheet1!$B$18*'Portfolio allocation'!K2555</f>
        <v>-1.6603059601635667E-3</v>
      </c>
      <c r="V2555" s="13">
        <f t="shared" si="357"/>
        <v>-2.6749905584175157E-3</v>
      </c>
      <c r="W2555" s="13"/>
      <c r="X2555" s="2">
        <v>36447</v>
      </c>
      <c r="Y2555">
        <v>102.2026</v>
      </c>
      <c r="AA2555" s="2">
        <v>36447</v>
      </c>
      <c r="AB2555">
        <v>1259.26</v>
      </c>
      <c r="AC2555">
        <f t="shared" si="358"/>
        <v>1.8439739255616816E-2</v>
      </c>
      <c r="AD2555">
        <f t="shared" si="353"/>
        <v>1.8221739255616817E-2</v>
      </c>
      <c r="AE2555">
        <f>Sheet2!$B$17+Sheet2!$B$18*'Portfolio allocation'!K2555</f>
        <v>-1.6116299287645564E-3</v>
      </c>
      <c r="AF2555">
        <f t="shared" si="359"/>
        <v>1.9833369184381375E-2</v>
      </c>
      <c r="AH2555" s="2">
        <v>36447</v>
      </c>
      <c r="AI2555">
        <v>6.1639999999999997</v>
      </c>
      <c r="AJ2555">
        <v>5.45</v>
      </c>
      <c r="AK2555">
        <v>1.0782</v>
      </c>
      <c r="AR2555" s="3"/>
    </row>
    <row r="2556" spans="1:44" hidden="1" outlineLevel="1" x14ac:dyDescent="0.2">
      <c r="A2556" s="2">
        <v>36448</v>
      </c>
      <c r="B2556">
        <v>28.75</v>
      </c>
      <c r="E2556" s="2">
        <v>36448</v>
      </c>
      <c r="F2556">
        <v>1247.4100000000001</v>
      </c>
      <c r="G2556">
        <f t="shared" si="354"/>
        <v>-2.8057845444203755E-2</v>
      </c>
      <c r="H2556" s="2">
        <v>36448</v>
      </c>
      <c r="I2556">
        <v>1711.77</v>
      </c>
      <c r="J2556">
        <f t="shared" si="355"/>
        <v>-2.805505399788788E-2</v>
      </c>
      <c r="K2556">
        <f t="shared" si="351"/>
        <v>-2.8273053997887879E-2</v>
      </c>
      <c r="L2556">
        <v>5.1752795433965999E-3</v>
      </c>
      <c r="N2556" s="2">
        <v>36448</v>
      </c>
      <c r="O2556">
        <v>44.031300000000002</v>
      </c>
      <c r="Q2556" s="2">
        <v>36448</v>
      </c>
      <c r="R2556">
        <v>45284.75</v>
      </c>
      <c r="S2556" s="8">
        <f t="shared" si="356"/>
        <v>-2.8945663114656073E-2</v>
      </c>
      <c r="T2556" s="9">
        <f t="shared" si="352"/>
        <v>-2.9163663114656072E-2</v>
      </c>
      <c r="U2556" s="3">
        <f>Sheet1!$B$17+Sheet1!$B$18*'Portfolio allocation'!K2556</f>
        <v>-3.1947765196497939E-2</v>
      </c>
      <c r="V2556" s="13">
        <f t="shared" si="357"/>
        <v>2.7841020818418667E-3</v>
      </c>
      <c r="W2556" s="13"/>
      <c r="X2556" s="2">
        <v>36448</v>
      </c>
      <c r="Y2556">
        <v>103.0384</v>
      </c>
      <c r="AA2556" s="2">
        <v>36448</v>
      </c>
      <c r="AB2556">
        <v>1269.56</v>
      </c>
      <c r="AC2556">
        <f t="shared" si="358"/>
        <v>8.1794069532898916E-3</v>
      </c>
      <c r="AD2556">
        <f t="shared" si="353"/>
        <v>7.962606953289892E-3</v>
      </c>
      <c r="AE2556">
        <f>Sheet2!$B$17+Sheet2!$B$18*'Portfolio allocation'!K2556</f>
        <v>-2.5087733914401982E-2</v>
      </c>
      <c r="AF2556">
        <f t="shared" si="359"/>
        <v>3.3050340867691874E-2</v>
      </c>
      <c r="AH2556" s="2">
        <v>36448</v>
      </c>
      <c r="AI2556">
        <v>6.0780000000000003</v>
      </c>
      <c r="AJ2556">
        <v>5.42</v>
      </c>
      <c r="AK2556">
        <v>1.0884</v>
      </c>
      <c r="AR2556" s="3"/>
    </row>
    <row r="2557" spans="1:44" hidden="1" outlineLevel="1" x14ac:dyDescent="0.2">
      <c r="A2557" s="2">
        <v>36451</v>
      </c>
      <c r="B2557">
        <v>28.19</v>
      </c>
      <c r="E2557" s="2">
        <v>36451</v>
      </c>
      <c r="F2557">
        <v>1254.1300000000001</v>
      </c>
      <c r="G2557">
        <f t="shared" si="354"/>
        <v>5.3871622000785102E-3</v>
      </c>
      <c r="H2557" s="2">
        <v>36451</v>
      </c>
      <c r="I2557">
        <v>1721</v>
      </c>
      <c r="J2557">
        <f t="shared" si="355"/>
        <v>5.3920795433965996E-3</v>
      </c>
      <c r="K2557">
        <f t="shared" si="351"/>
        <v>5.1752795433965999E-3</v>
      </c>
      <c r="L2557">
        <v>5.5182377687390712E-3</v>
      </c>
      <c r="N2557" s="2">
        <v>36451</v>
      </c>
      <c r="O2557">
        <v>43.9375</v>
      </c>
      <c r="Q2557" s="2">
        <v>36451</v>
      </c>
      <c r="R2557">
        <v>45188.34</v>
      </c>
      <c r="S2557" s="8">
        <f t="shared" si="356"/>
        <v>-2.1289727778115441E-3</v>
      </c>
      <c r="T2557" s="9">
        <f t="shared" si="352"/>
        <v>-2.3457727778115442E-3</v>
      </c>
      <c r="U2557" s="3">
        <f>Sheet1!$B$17+Sheet1!$B$18*'Portfolio allocation'!K2557</f>
        <v>6.4250107355648331E-3</v>
      </c>
      <c r="V2557" s="13">
        <f t="shared" si="357"/>
        <v>-8.7707835133763769E-3</v>
      </c>
      <c r="W2557" s="13"/>
      <c r="X2557" s="2">
        <v>36451</v>
      </c>
      <c r="Y2557">
        <v>102.2026</v>
      </c>
      <c r="AA2557" s="2">
        <v>36451</v>
      </c>
      <c r="AB2557">
        <v>1259.26</v>
      </c>
      <c r="AC2557">
        <f t="shared" si="358"/>
        <v>-8.11304703991933E-3</v>
      </c>
      <c r="AD2557">
        <f t="shared" si="353"/>
        <v>-8.3298470399193296E-3</v>
      </c>
      <c r="AE2557">
        <f>Sheet2!$B$17+Sheet2!$B$18*'Portfolio allocation'!K2557</f>
        <v>4.6553776146751559E-3</v>
      </c>
      <c r="AF2557">
        <f t="shared" si="359"/>
        <v>-1.2985224654594486E-2</v>
      </c>
      <c r="AH2557" s="2">
        <v>36451</v>
      </c>
      <c r="AI2557">
        <v>6.1230000000000002</v>
      </c>
      <c r="AJ2557">
        <v>5.42</v>
      </c>
      <c r="AK2557">
        <v>1.0848</v>
      </c>
      <c r="AR2557" s="3"/>
    </row>
    <row r="2558" spans="1:44" hidden="1" outlineLevel="1" x14ac:dyDescent="0.2">
      <c r="A2558" s="2">
        <v>36452</v>
      </c>
      <c r="B2558">
        <v>26.56</v>
      </c>
      <c r="E2558" s="2">
        <v>36452</v>
      </c>
      <c r="F2558">
        <v>1261.32</v>
      </c>
      <c r="G2558">
        <f t="shared" si="354"/>
        <v>5.7330579764456324E-3</v>
      </c>
      <c r="H2558" s="2">
        <v>36452</v>
      </c>
      <c r="I2558">
        <v>1730.87</v>
      </c>
      <c r="J2558">
        <f t="shared" si="355"/>
        <v>5.7350377687390708E-3</v>
      </c>
      <c r="K2558">
        <f t="shared" si="351"/>
        <v>5.5182377687390712E-3</v>
      </c>
      <c r="L2558">
        <v>2.2128343344098706E-2</v>
      </c>
      <c r="N2558" s="2">
        <v>36452</v>
      </c>
      <c r="O2558">
        <v>43.156300000000002</v>
      </c>
      <c r="Q2558" s="2">
        <v>36452</v>
      </c>
      <c r="R2558">
        <v>44384.84</v>
      </c>
      <c r="S2558" s="8">
        <f t="shared" si="356"/>
        <v>-1.7781135576124263E-2</v>
      </c>
      <c r="T2558" s="9">
        <f t="shared" si="352"/>
        <v>-1.7997935576124263E-2</v>
      </c>
      <c r="U2558" s="3">
        <f>Sheet1!$B$17+Sheet1!$B$18*'Portfolio allocation'!K2558</f>
        <v>6.8184611033950022E-3</v>
      </c>
      <c r="V2558" s="13">
        <f t="shared" si="357"/>
        <v>-2.4816396679519265E-2</v>
      </c>
      <c r="W2558" s="13"/>
      <c r="X2558" s="2">
        <v>36452</v>
      </c>
      <c r="Y2558">
        <v>102.322</v>
      </c>
      <c r="AA2558" s="2">
        <v>36452</v>
      </c>
      <c r="AB2558">
        <v>1260.73</v>
      </c>
      <c r="AC2558">
        <f t="shared" si="358"/>
        <v>1.1673522544985993E-3</v>
      </c>
      <c r="AD2558">
        <f t="shared" si="353"/>
        <v>9.4855225449859925E-4</v>
      </c>
      <c r="AE2558">
        <f>Sheet2!$B$17+Sheet2!$B$18*'Portfolio allocation'!K2558</f>
        <v>4.9603448183053473E-3</v>
      </c>
      <c r="AF2558">
        <f t="shared" si="359"/>
        <v>-4.011792563806748E-3</v>
      </c>
      <c r="AH2558" s="2">
        <v>36452</v>
      </c>
      <c r="AI2558">
        <v>6.17</v>
      </c>
      <c r="AJ2558">
        <v>5.47</v>
      </c>
      <c r="AK2558">
        <v>1.0797000000000001</v>
      </c>
      <c r="AR2558" s="3"/>
    </row>
    <row r="2559" spans="1:44" hidden="1" outlineLevel="1" x14ac:dyDescent="0.2">
      <c r="A2559" s="2">
        <v>36453</v>
      </c>
      <c r="B2559">
        <v>23.9</v>
      </c>
      <c r="E2559" s="2">
        <v>36453</v>
      </c>
      <c r="F2559">
        <v>1289.43</v>
      </c>
      <c r="G2559">
        <f t="shared" si="354"/>
        <v>2.2286176386642653E-2</v>
      </c>
      <c r="H2559" s="2">
        <v>36453</v>
      </c>
      <c r="I2559">
        <v>1769.55</v>
      </c>
      <c r="J2559">
        <f t="shared" si="355"/>
        <v>2.2347143344098708E-2</v>
      </c>
      <c r="K2559">
        <f t="shared" si="351"/>
        <v>2.2128343344098706E-2</v>
      </c>
      <c r="L2559">
        <v>-4.7235699358594424E-3</v>
      </c>
      <c r="N2559" s="2">
        <v>36453</v>
      </c>
      <c r="O2559">
        <v>46.125</v>
      </c>
      <c r="Q2559" s="2">
        <v>36453</v>
      </c>
      <c r="R2559">
        <v>47438.11</v>
      </c>
      <c r="S2559" s="8">
        <f t="shared" si="356"/>
        <v>6.8790830382626345E-2</v>
      </c>
      <c r="T2559" s="9">
        <f t="shared" si="352"/>
        <v>6.8572030382626339E-2</v>
      </c>
      <c r="U2559" s="3">
        <f>Sheet1!$B$17+Sheet1!$B$18*'Portfolio allocation'!K2559</f>
        <v>2.5873995175503081E-2</v>
      </c>
      <c r="V2559" s="13">
        <f t="shared" si="357"/>
        <v>4.2698035207123258E-2</v>
      </c>
      <c r="W2559" s="13"/>
      <c r="X2559" s="2">
        <v>36453</v>
      </c>
      <c r="Y2559">
        <v>102.2026</v>
      </c>
      <c r="AA2559" s="2">
        <v>36453</v>
      </c>
      <c r="AB2559">
        <v>1259.26</v>
      </c>
      <c r="AC2559">
        <f t="shared" si="358"/>
        <v>-1.1659911321219019E-3</v>
      </c>
      <c r="AD2559">
        <f t="shared" si="353"/>
        <v>-1.3855911321219018E-3</v>
      </c>
      <c r="AE2559">
        <f>Sheet2!$B$17+Sheet2!$B$18*'Portfolio allocation'!K2559</f>
        <v>1.9730474458034348E-2</v>
      </c>
      <c r="AF2559">
        <f t="shared" si="359"/>
        <v>-2.111606559015625E-2</v>
      </c>
      <c r="AH2559" s="2">
        <v>36453</v>
      </c>
      <c r="AI2559">
        <v>6.1749999999999998</v>
      </c>
      <c r="AJ2559">
        <v>5.49</v>
      </c>
      <c r="AK2559">
        <v>1.0777000000000001</v>
      </c>
      <c r="AR2559" s="3"/>
    </row>
    <row r="2560" spans="1:44" hidden="1" outlineLevel="1" x14ac:dyDescent="0.2">
      <c r="A2560" s="2">
        <v>36454</v>
      </c>
      <c r="B2560">
        <v>24.02</v>
      </c>
      <c r="E2560" s="2">
        <v>36454</v>
      </c>
      <c r="F2560">
        <v>1283.6099999999999</v>
      </c>
      <c r="G2560">
        <f t="shared" si="354"/>
        <v>-4.5136222982249397E-3</v>
      </c>
      <c r="H2560" s="2">
        <v>36454</v>
      </c>
      <c r="I2560">
        <v>1761.58</v>
      </c>
      <c r="J2560">
        <f t="shared" si="355"/>
        <v>-4.5039699358594421E-3</v>
      </c>
      <c r="K2560">
        <f t="shared" si="351"/>
        <v>-4.7235699358594424E-3</v>
      </c>
      <c r="L2560">
        <v>1.3847717199332397E-2</v>
      </c>
      <c r="N2560" s="2">
        <v>36454</v>
      </c>
      <c r="O2560">
        <v>46.531300000000002</v>
      </c>
      <c r="Q2560" s="2">
        <v>36454</v>
      </c>
      <c r="R2560">
        <v>47855.93</v>
      </c>
      <c r="S2560" s="8">
        <f t="shared" si="356"/>
        <v>8.8076864782344888E-3</v>
      </c>
      <c r="T2560" s="9">
        <f t="shared" si="352"/>
        <v>8.5880864782344885E-3</v>
      </c>
      <c r="U2560" s="3">
        <f>Sheet1!$B$17+Sheet1!$B$18*'Portfolio allocation'!K2560</f>
        <v>-4.9312002572451108E-3</v>
      </c>
      <c r="V2560" s="13">
        <f t="shared" si="357"/>
        <v>1.3519286735479599E-2</v>
      </c>
      <c r="W2560" s="13"/>
      <c r="X2560" s="2">
        <v>36454</v>
      </c>
      <c r="Y2560">
        <v>86.92</v>
      </c>
      <c r="AA2560" s="2">
        <v>36454</v>
      </c>
      <c r="AB2560">
        <v>1070.96</v>
      </c>
      <c r="AC2560">
        <f t="shared" si="358"/>
        <v>-0.14953226498102057</v>
      </c>
      <c r="AD2560">
        <f t="shared" si="353"/>
        <v>-0.14975146498102057</v>
      </c>
      <c r="AE2560">
        <f>Sheet2!$B$17+Sheet2!$B$18*'Portfolio allocation'!K2560</f>
        <v>-4.1469318847700363E-3</v>
      </c>
      <c r="AF2560">
        <f t="shared" si="359"/>
        <v>-0.14560453309625054</v>
      </c>
      <c r="AH2560" s="2">
        <v>36454</v>
      </c>
      <c r="AI2560">
        <v>6.1879999999999997</v>
      </c>
      <c r="AJ2560">
        <v>5.48</v>
      </c>
      <c r="AK2560">
        <v>1.0809</v>
      </c>
      <c r="AR2560" s="3"/>
    </row>
    <row r="2561" spans="1:44" hidden="1" outlineLevel="1" x14ac:dyDescent="0.2">
      <c r="A2561" s="2">
        <v>36455</v>
      </c>
      <c r="B2561">
        <v>21.64</v>
      </c>
      <c r="E2561" s="2">
        <v>36455</v>
      </c>
      <c r="F2561">
        <v>1301.6500000000001</v>
      </c>
      <c r="G2561">
        <f t="shared" si="354"/>
        <v>1.4054113009403402E-2</v>
      </c>
      <c r="H2561" s="2">
        <v>36455</v>
      </c>
      <c r="I2561">
        <v>1786.36</v>
      </c>
      <c r="J2561">
        <f t="shared" si="355"/>
        <v>1.4066917199332396E-2</v>
      </c>
      <c r="K2561">
        <f t="shared" si="351"/>
        <v>1.3847717199332397E-2</v>
      </c>
      <c r="L2561">
        <v>-6.3833713249289454E-3</v>
      </c>
      <c r="N2561" s="2">
        <v>36455</v>
      </c>
      <c r="O2561">
        <v>46.343800000000002</v>
      </c>
      <c r="Q2561" s="2">
        <v>36455</v>
      </c>
      <c r="R2561">
        <v>47663.09</v>
      </c>
      <c r="S2561" s="8">
        <f t="shared" si="356"/>
        <v>-4.029594660473701E-3</v>
      </c>
      <c r="T2561" s="9">
        <f t="shared" si="352"/>
        <v>-4.2487946604737011E-3</v>
      </c>
      <c r="U2561" s="3">
        <f>Sheet1!$B$17+Sheet1!$B$18*'Portfolio allocation'!K2561</f>
        <v>1.6374251003252873E-2</v>
      </c>
      <c r="V2561" s="13">
        <f t="shared" si="357"/>
        <v>-2.0623045663726573E-2</v>
      </c>
      <c r="W2561" s="13"/>
      <c r="X2561" s="2">
        <v>36455</v>
      </c>
      <c r="Y2561">
        <v>89.725800000000007</v>
      </c>
      <c r="AA2561" s="2">
        <v>36455</v>
      </c>
      <c r="AB2561">
        <v>1105.53</v>
      </c>
      <c r="AC2561">
        <f t="shared" si="358"/>
        <v>3.2279450212893135E-2</v>
      </c>
      <c r="AD2561">
        <f t="shared" si="353"/>
        <v>3.2059450212893137E-2</v>
      </c>
      <c r="AE2561">
        <f>Sheet2!$B$17+Sheet2!$B$18*'Portfolio allocation'!K2561</f>
        <v>1.2367130432228562E-2</v>
      </c>
      <c r="AF2561">
        <f t="shared" si="359"/>
        <v>1.9692319780664574E-2</v>
      </c>
      <c r="AH2561" s="2">
        <v>36455</v>
      </c>
      <c r="AI2561">
        <v>6.1879999999999997</v>
      </c>
      <c r="AJ2561">
        <v>5.5</v>
      </c>
      <c r="AK2561">
        <v>1.0691999999999999</v>
      </c>
      <c r="AR2561" s="3"/>
    </row>
    <row r="2562" spans="1:44" hidden="1" outlineLevel="1" x14ac:dyDescent="0.2">
      <c r="A2562" s="2">
        <v>36458</v>
      </c>
      <c r="B2562">
        <v>23.6</v>
      </c>
      <c r="E2562" s="2">
        <v>36458</v>
      </c>
      <c r="F2562">
        <v>1293.6300000000001</v>
      </c>
      <c r="G2562">
        <f t="shared" si="354"/>
        <v>-6.1614105174201406E-3</v>
      </c>
      <c r="H2562" s="2">
        <v>36458</v>
      </c>
      <c r="I2562">
        <v>1775.35</v>
      </c>
      <c r="J2562">
        <f t="shared" si="355"/>
        <v>-6.1633713249289457E-3</v>
      </c>
      <c r="K2562">
        <f t="shared" si="351"/>
        <v>-6.3833713249289454E-3</v>
      </c>
      <c r="L2562">
        <v>-9.2789689694989363E-3</v>
      </c>
      <c r="N2562" s="2">
        <v>36458</v>
      </c>
      <c r="O2562">
        <v>46.218800000000002</v>
      </c>
      <c r="Q2562" s="2">
        <v>36458</v>
      </c>
      <c r="R2562">
        <v>47534.53</v>
      </c>
      <c r="S2562" s="8">
        <f t="shared" si="356"/>
        <v>-2.6972653262723467E-3</v>
      </c>
      <c r="T2562" s="9">
        <f t="shared" si="352"/>
        <v>-2.9172653262723469E-3</v>
      </c>
      <c r="U2562" s="3">
        <f>Sheet1!$B$17+Sheet1!$B$18*'Portfolio allocation'!K2562</f>
        <v>-6.8353664757467916E-3</v>
      </c>
      <c r="V2562" s="13">
        <f t="shared" si="357"/>
        <v>3.9181011494744452E-3</v>
      </c>
      <c r="W2562" s="13"/>
      <c r="X2562" s="2">
        <v>36458</v>
      </c>
      <c r="Y2562">
        <v>89.6661</v>
      </c>
      <c r="AA2562" s="2">
        <v>36458</v>
      </c>
      <c r="AB2562">
        <v>1104.79</v>
      </c>
      <c r="AC2562">
        <f t="shared" si="358"/>
        <v>-6.6936220636260035E-4</v>
      </c>
      <c r="AD2562">
        <f t="shared" si="353"/>
        <v>-8.9096220636260032E-4</v>
      </c>
      <c r="AE2562">
        <f>Sheet2!$B$17+Sheet2!$B$18*'Portfolio allocation'!K2562</f>
        <v>-5.6228696252938817E-3</v>
      </c>
      <c r="AF2562">
        <f t="shared" si="359"/>
        <v>4.7319074189312816E-3</v>
      </c>
      <c r="AH2562" s="2">
        <v>36458</v>
      </c>
      <c r="AI2562">
        <v>6.2050000000000001</v>
      </c>
      <c r="AJ2562">
        <v>5.54</v>
      </c>
      <c r="AK2562">
        <v>1.0677000000000001</v>
      </c>
      <c r="AR2562" s="3"/>
    </row>
    <row r="2563" spans="1:44" hidden="1" outlineLevel="1" x14ac:dyDescent="0.2">
      <c r="A2563" s="2">
        <v>36459</v>
      </c>
      <c r="B2563">
        <v>24.26</v>
      </c>
      <c r="E2563" s="2">
        <v>36459</v>
      </c>
      <c r="F2563">
        <v>1281.9100000000001</v>
      </c>
      <c r="G2563">
        <f t="shared" si="354"/>
        <v>-9.0597775252584389E-3</v>
      </c>
      <c r="H2563" s="2">
        <v>36459</v>
      </c>
      <c r="I2563">
        <v>1759.27</v>
      </c>
      <c r="J2563">
        <f t="shared" si="355"/>
        <v>-9.0573689694989357E-3</v>
      </c>
      <c r="K2563">
        <f t="shared" si="351"/>
        <v>-9.2789689694989363E-3</v>
      </c>
      <c r="L2563">
        <v>1.1401339557884882E-2</v>
      </c>
      <c r="N2563" s="2">
        <v>36459</v>
      </c>
      <c r="O2563">
        <v>46.1875</v>
      </c>
      <c r="Q2563" s="2">
        <v>36459</v>
      </c>
      <c r="R2563">
        <v>47502.39</v>
      </c>
      <c r="S2563" s="8">
        <f t="shared" si="356"/>
        <v>-6.7614006070948474E-4</v>
      </c>
      <c r="T2563" s="9">
        <f t="shared" si="352"/>
        <v>-8.977400607094847E-4</v>
      </c>
      <c r="U2563" s="3">
        <f>Sheet1!$B$17+Sheet1!$B$18*'Portfolio allocation'!K2563</f>
        <v>-1.015726947780069E-2</v>
      </c>
      <c r="V2563" s="13">
        <f t="shared" si="357"/>
        <v>9.2595294170912043E-3</v>
      </c>
      <c r="W2563" s="13"/>
      <c r="X2563" s="2">
        <v>36459</v>
      </c>
      <c r="Y2563">
        <v>91.218199999999996</v>
      </c>
      <c r="AA2563" s="2">
        <v>36459</v>
      </c>
      <c r="AB2563">
        <v>1123.92</v>
      </c>
      <c r="AC2563">
        <f t="shared" si="358"/>
        <v>1.7315507924583029E-2</v>
      </c>
      <c r="AD2563">
        <f t="shared" si="353"/>
        <v>1.709270792458303E-2</v>
      </c>
      <c r="AE2563">
        <f>Sheet2!$B$17+Sheet2!$B$18*'Portfolio allocation'!K2563</f>
        <v>-8.1977089242227016E-3</v>
      </c>
      <c r="AF2563">
        <f t="shared" si="359"/>
        <v>2.529041684880573E-2</v>
      </c>
      <c r="AH2563" s="2">
        <v>36459</v>
      </c>
      <c r="AI2563">
        <v>6.2309999999999999</v>
      </c>
      <c r="AJ2563">
        <v>5.57</v>
      </c>
      <c r="AK2563">
        <v>1.0589</v>
      </c>
      <c r="AR2563" s="3"/>
    </row>
    <row r="2564" spans="1:44" hidden="1" outlineLevel="1" x14ac:dyDescent="0.2">
      <c r="A2564" s="2">
        <v>36460</v>
      </c>
      <c r="B2564">
        <v>24.2</v>
      </c>
      <c r="E2564" s="2">
        <v>36460</v>
      </c>
      <c r="F2564">
        <v>1296.71</v>
      </c>
      <c r="G2564">
        <f t="shared" si="354"/>
        <v>1.1545272289006148E-2</v>
      </c>
      <c r="H2564" s="2">
        <v>36460</v>
      </c>
      <c r="I2564">
        <v>1779.72</v>
      </c>
      <c r="J2564">
        <f t="shared" si="355"/>
        <v>1.1624139557884883E-2</v>
      </c>
      <c r="K2564">
        <f t="shared" ref="K2564:K2627" si="360">J2564-(AJ2563/25000)</f>
        <v>1.1401339557884882E-2</v>
      </c>
      <c r="L2564">
        <v>3.522257767289242E-2</v>
      </c>
      <c r="N2564" s="2">
        <v>36460</v>
      </c>
      <c r="O2564">
        <v>45.4375</v>
      </c>
      <c r="Q2564" s="2">
        <v>36460</v>
      </c>
      <c r="R2564">
        <v>46731.040000000001</v>
      </c>
      <c r="S2564" s="8">
        <f t="shared" si="356"/>
        <v>-1.623813033407373E-2</v>
      </c>
      <c r="T2564" s="9">
        <f t="shared" ref="T2564:T2627" si="361">S2564-(AJ2563/100/250)</f>
        <v>-1.6460930334073729E-2</v>
      </c>
      <c r="U2564" s="3">
        <f>Sheet1!$B$17+Sheet1!$B$18*'Portfolio allocation'!K2564</f>
        <v>1.3567704573529942E-2</v>
      </c>
      <c r="V2564" s="13">
        <f t="shared" si="357"/>
        <v>-3.0028634907603671E-2</v>
      </c>
      <c r="W2564" s="13"/>
      <c r="X2564" s="2">
        <v>36460</v>
      </c>
      <c r="Y2564">
        <v>88.830299999999994</v>
      </c>
      <c r="AA2564" s="2">
        <v>36460</v>
      </c>
      <c r="AB2564">
        <v>1094.5</v>
      </c>
      <c r="AC2564">
        <f t="shared" si="358"/>
        <v>-2.6176240301800879E-2</v>
      </c>
      <c r="AD2564">
        <f t="shared" ref="AD2564:AD2627" si="362">AC2564-AJ2564/25000</f>
        <v>-2.6397440301800881E-2</v>
      </c>
      <c r="AE2564">
        <f>Sheet2!$B$17+Sheet2!$B$18*'Portfolio allocation'!K2564</f>
        <v>1.0191749020715053E-2</v>
      </c>
      <c r="AF2564">
        <f t="shared" si="359"/>
        <v>-3.6589189322515932E-2</v>
      </c>
      <c r="AH2564" s="2">
        <v>36460</v>
      </c>
      <c r="AI2564">
        <v>6.1829999999999998</v>
      </c>
      <c r="AJ2564">
        <v>5.53</v>
      </c>
      <c r="AK2564">
        <v>1.0528999999999999</v>
      </c>
      <c r="AR2564" s="3"/>
    </row>
    <row r="2565" spans="1:44" hidden="1" outlineLevel="1" x14ac:dyDescent="0.2">
      <c r="A2565" s="2">
        <v>36461</v>
      </c>
      <c r="B2565">
        <v>21.34</v>
      </c>
      <c r="E2565" s="2">
        <v>36461</v>
      </c>
      <c r="F2565">
        <v>1342.44</v>
      </c>
      <c r="G2565">
        <f t="shared" ref="G2565:G2628" si="363">(F2565/F2564)-1</f>
        <v>3.5266173624017627E-2</v>
      </c>
      <c r="H2565" s="2">
        <v>36461</v>
      </c>
      <c r="I2565">
        <v>1842.8</v>
      </c>
      <c r="J2565">
        <f t="shared" ref="J2565:J2628" si="364">(I2565/I2564)-1</f>
        <v>3.5443777672892418E-2</v>
      </c>
      <c r="K2565">
        <f t="shared" si="360"/>
        <v>3.522257767289242E-2</v>
      </c>
      <c r="L2565">
        <v>1.5050640937703461E-2</v>
      </c>
      <c r="N2565" s="2">
        <v>36461</v>
      </c>
      <c r="O2565">
        <v>44.9375</v>
      </c>
      <c r="Q2565" s="2">
        <v>36461</v>
      </c>
      <c r="R2565">
        <v>46216.800000000003</v>
      </c>
      <c r="S2565" s="8">
        <f t="shared" ref="S2565:S2628" si="365">R2565/R2564-1</f>
        <v>-1.1004248995956423E-2</v>
      </c>
      <c r="T2565" s="9">
        <f t="shared" si="361"/>
        <v>-1.1225448995956422E-2</v>
      </c>
      <c r="U2565" s="3">
        <f>Sheet1!$B$17+Sheet1!$B$18*'Portfolio allocation'!K2565</f>
        <v>4.0896032649523982E-2</v>
      </c>
      <c r="V2565" s="13">
        <f t="shared" ref="V2565:V2628" si="366">T2565-U2565</f>
        <v>-5.2121481645480403E-2</v>
      </c>
      <c r="W2565" s="13"/>
      <c r="X2565" s="2">
        <v>36461</v>
      </c>
      <c r="Y2565">
        <v>90.680899999999994</v>
      </c>
      <c r="AA2565" s="2">
        <v>36461</v>
      </c>
      <c r="AB2565">
        <v>1117.3</v>
      </c>
      <c r="AC2565">
        <f t="shared" ref="AC2565:AC2628" si="367">AB2565/AB2564-1</f>
        <v>2.0831429876655871E-2</v>
      </c>
      <c r="AD2565">
        <f t="shared" si="362"/>
        <v>2.0611829876655871E-2</v>
      </c>
      <c r="AE2565">
        <f>Sheet2!$B$17+Sheet2!$B$18*'Portfolio allocation'!K2565</f>
        <v>3.1374201687328948E-2</v>
      </c>
      <c r="AF2565">
        <f t="shared" ref="AF2565:AF2628" si="368">AD2565-AE2565</f>
        <v>-1.0762371810673077E-2</v>
      </c>
      <c r="AH2565" s="2">
        <v>36461</v>
      </c>
      <c r="AI2565">
        <v>6.1230000000000002</v>
      </c>
      <c r="AJ2565">
        <v>5.49</v>
      </c>
      <c r="AK2565">
        <v>1.0515000000000001</v>
      </c>
      <c r="AR2565" s="3"/>
    </row>
    <row r="2566" spans="1:44" hidden="1" outlineLevel="1" x14ac:dyDescent="0.2">
      <c r="A2566" s="2">
        <v>36462</v>
      </c>
      <c r="B2566">
        <v>22.2</v>
      </c>
      <c r="E2566" s="2">
        <v>36462</v>
      </c>
      <c r="F2566">
        <v>1362.93</v>
      </c>
      <c r="G2566">
        <f t="shared" si="363"/>
        <v>1.526325198891576E-2</v>
      </c>
      <c r="H2566" s="2">
        <v>36462</v>
      </c>
      <c r="I2566">
        <v>1870.94</v>
      </c>
      <c r="J2566">
        <f t="shared" si="364"/>
        <v>1.5270240937703461E-2</v>
      </c>
      <c r="K2566">
        <f t="shared" si="360"/>
        <v>1.5050640937703461E-2</v>
      </c>
      <c r="L2566">
        <v>-6.67384746063479E-3</v>
      </c>
      <c r="N2566" s="2">
        <v>36462</v>
      </c>
      <c r="O2566">
        <v>46.281300000000002</v>
      </c>
      <c r="Q2566" s="2">
        <v>36462</v>
      </c>
      <c r="R2566">
        <v>47598.81</v>
      </c>
      <c r="S2566" s="8">
        <f t="shared" si="365"/>
        <v>2.9902762631770052E-2</v>
      </c>
      <c r="T2566" s="9">
        <f t="shared" si="361"/>
        <v>2.9683162631770052E-2</v>
      </c>
      <c r="U2566" s="3">
        <f>Sheet1!$B$17+Sheet1!$B$18*'Portfolio allocation'!K2566</f>
        <v>1.7754275602053841E-2</v>
      </c>
      <c r="V2566" s="13">
        <f t="shared" si="366"/>
        <v>1.1928887029716211E-2</v>
      </c>
      <c r="W2566" s="13"/>
      <c r="X2566" s="2">
        <v>36462</v>
      </c>
      <c r="Y2566">
        <v>93.844899999999996</v>
      </c>
      <c r="AA2566" s="2">
        <v>36462</v>
      </c>
      <c r="AB2566">
        <v>1156.28</v>
      </c>
      <c r="AC2566">
        <f t="shared" si="367"/>
        <v>3.4887675646648297E-2</v>
      </c>
      <c r="AD2566">
        <f t="shared" si="362"/>
        <v>3.4670475646648297E-2</v>
      </c>
      <c r="AE2566">
        <f>Sheet2!$B$17+Sheet2!$B$18*'Portfolio allocation'!K2566</f>
        <v>1.3436800909748293E-2</v>
      </c>
      <c r="AF2566">
        <f t="shared" si="368"/>
        <v>2.1233674736900004E-2</v>
      </c>
      <c r="AH2566" s="2">
        <v>36462</v>
      </c>
      <c r="AI2566">
        <v>6.0179999999999998</v>
      </c>
      <c r="AJ2566">
        <v>5.43</v>
      </c>
      <c r="AK2566">
        <v>1.0510999999999999</v>
      </c>
      <c r="AR2566" s="3"/>
    </row>
    <row r="2567" spans="1:44" hidden="1" outlineLevel="1" x14ac:dyDescent="0.2">
      <c r="A2567" s="2">
        <v>36465</v>
      </c>
      <c r="B2567">
        <v>22.09</v>
      </c>
      <c r="E2567" s="2">
        <v>36465</v>
      </c>
      <c r="F2567">
        <v>1354.12</v>
      </c>
      <c r="G2567">
        <f t="shared" si="363"/>
        <v>-6.4640150264504426E-3</v>
      </c>
      <c r="H2567" s="2">
        <v>36465</v>
      </c>
      <c r="I2567">
        <v>1858.86</v>
      </c>
      <c r="J2567">
        <f t="shared" si="364"/>
        <v>-6.4566474606347901E-3</v>
      </c>
      <c r="K2567">
        <f t="shared" si="360"/>
        <v>-6.67384746063479E-3</v>
      </c>
      <c r="L2567">
        <v>-4.9152268422580168E-3</v>
      </c>
      <c r="N2567" s="2">
        <v>36465</v>
      </c>
      <c r="O2567">
        <v>46.1875</v>
      </c>
      <c r="Q2567" s="2">
        <v>36465</v>
      </c>
      <c r="R2567">
        <v>47502.39</v>
      </c>
      <c r="S2567" s="8">
        <f t="shared" si="365"/>
        <v>-2.0256808941231386E-3</v>
      </c>
      <c r="T2567" s="9">
        <f t="shared" si="361"/>
        <v>-2.2428808941231384E-3</v>
      </c>
      <c r="U2567" s="3">
        <f>Sheet1!$B$17+Sheet1!$B$18*'Portfolio allocation'!K2567</f>
        <v>-7.1686080602727919E-3</v>
      </c>
      <c r="V2567" s="13">
        <f t="shared" si="366"/>
        <v>4.9257271661496535E-3</v>
      </c>
      <c r="W2567" s="13"/>
      <c r="X2567" s="2">
        <v>36465</v>
      </c>
      <c r="Y2567">
        <v>92.412199999999999</v>
      </c>
      <c r="AA2567" s="2">
        <v>36465</v>
      </c>
      <c r="AB2567">
        <v>1138.6300000000001</v>
      </c>
      <c r="AC2567">
        <f t="shared" si="367"/>
        <v>-1.5264468813781962E-2</v>
      </c>
      <c r="AD2567">
        <f t="shared" si="362"/>
        <v>-1.5483268813781962E-2</v>
      </c>
      <c r="AE2567">
        <f>Sheet2!$B$17+Sheet2!$B$18*'Portfolio allocation'!K2567</f>
        <v>-5.8811684158799823E-3</v>
      </c>
      <c r="AF2567">
        <f t="shared" si="368"/>
        <v>-9.6021003979019793E-3</v>
      </c>
      <c r="AH2567" s="2">
        <v>36465</v>
      </c>
      <c r="AI2567">
        <v>6.05</v>
      </c>
      <c r="AJ2567">
        <v>5.47</v>
      </c>
      <c r="AK2567">
        <v>1.0492999999999999</v>
      </c>
      <c r="AR2567" s="3"/>
    </row>
    <row r="2568" spans="1:44" hidden="1" outlineLevel="1" x14ac:dyDescent="0.2">
      <c r="A2568" s="2">
        <v>36466</v>
      </c>
      <c r="B2568">
        <v>23.1</v>
      </c>
      <c r="E2568" s="2">
        <v>36466</v>
      </c>
      <c r="F2568">
        <v>1347.74</v>
      </c>
      <c r="G2568">
        <f t="shared" si="363"/>
        <v>-4.7115469825420586E-3</v>
      </c>
      <c r="H2568" s="2">
        <v>36466</v>
      </c>
      <c r="I2568">
        <v>1850.13</v>
      </c>
      <c r="J2568">
        <f t="shared" si="364"/>
        <v>-4.6964268422580169E-3</v>
      </c>
      <c r="K2568">
        <f t="shared" si="360"/>
        <v>-4.9152268422580168E-3</v>
      </c>
      <c r="L2568">
        <v>5.2673009766880021E-3</v>
      </c>
      <c r="N2568" s="2">
        <v>36466</v>
      </c>
      <c r="O2568">
        <v>46.281300000000002</v>
      </c>
      <c r="Q2568" s="2">
        <v>36466</v>
      </c>
      <c r="R2568">
        <v>47598.81</v>
      </c>
      <c r="S2568" s="8">
        <f t="shared" si="365"/>
        <v>2.0297926062247118E-3</v>
      </c>
      <c r="T2568" s="9">
        <f t="shared" si="361"/>
        <v>1.8109926062247119E-3</v>
      </c>
      <c r="U2568" s="3">
        <f>Sheet1!$B$17+Sheet1!$B$18*'Portfolio allocation'!K2568</f>
        <v>-5.1510739174974954E-3</v>
      </c>
      <c r="V2568" s="13">
        <f t="shared" si="366"/>
        <v>6.9620665237222074E-3</v>
      </c>
      <c r="W2568" s="13"/>
      <c r="X2568" s="2">
        <v>36466</v>
      </c>
      <c r="Y2568">
        <v>90.561499999999995</v>
      </c>
      <c r="AA2568" s="2">
        <v>36466</v>
      </c>
      <c r="AB2568">
        <v>1115.83</v>
      </c>
      <c r="AC2568">
        <f t="shared" si="367"/>
        <v>-2.0024064006745057E-2</v>
      </c>
      <c r="AD2568">
        <f t="shared" si="362"/>
        <v>-2.0242864006745059E-2</v>
      </c>
      <c r="AE2568">
        <f>Sheet2!$B$17+Sheet2!$B$18*'Portfolio allocation'!K2568</f>
        <v>-4.3173580955495582E-3</v>
      </c>
      <c r="AF2568">
        <f t="shared" si="368"/>
        <v>-1.5925505911195501E-2</v>
      </c>
      <c r="AH2568" s="2">
        <v>36466</v>
      </c>
      <c r="AI2568">
        <v>6.024</v>
      </c>
      <c r="AJ2568">
        <v>5.47</v>
      </c>
      <c r="AK2568">
        <v>1.0492999999999999</v>
      </c>
      <c r="AR2568" s="3"/>
    </row>
    <row r="2569" spans="1:44" hidden="1" outlineLevel="1" x14ac:dyDescent="0.2">
      <c r="A2569" s="2">
        <v>36467</v>
      </c>
      <c r="B2569">
        <v>23.16</v>
      </c>
      <c r="E2569" s="2">
        <v>36467</v>
      </c>
      <c r="F2569">
        <v>1354.93</v>
      </c>
      <c r="G2569">
        <f t="shared" si="363"/>
        <v>5.3348568715034794E-3</v>
      </c>
      <c r="H2569" s="2">
        <v>36467</v>
      </c>
      <c r="I2569">
        <v>1860.28</v>
      </c>
      <c r="J2569">
        <f t="shared" si="364"/>
        <v>5.486100976688002E-3</v>
      </c>
      <c r="K2569">
        <f t="shared" si="360"/>
        <v>5.2673009766880021E-3</v>
      </c>
      <c r="L2569">
        <v>5.4796669576622848E-3</v>
      </c>
      <c r="N2569" s="2">
        <v>36467</v>
      </c>
      <c r="O2569">
        <v>46</v>
      </c>
      <c r="Q2569" s="2">
        <v>36467</v>
      </c>
      <c r="R2569">
        <v>47309.55</v>
      </c>
      <c r="S2569" s="8">
        <f t="shared" si="365"/>
        <v>-6.0770426823694157E-3</v>
      </c>
      <c r="T2569" s="9">
        <f t="shared" si="361"/>
        <v>-6.2958426823694156E-3</v>
      </c>
      <c r="U2569" s="3">
        <f>Sheet1!$B$17+Sheet1!$B$18*'Portfolio allocation'!K2569</f>
        <v>6.530580055969985E-3</v>
      </c>
      <c r="V2569" s="13">
        <f t="shared" si="366"/>
        <v>-1.2826422738339401E-2</v>
      </c>
      <c r="W2569" s="13"/>
      <c r="X2569" s="2">
        <v>36467</v>
      </c>
      <c r="Y2569">
        <v>90.203299999999999</v>
      </c>
      <c r="AA2569" s="2">
        <v>36467</v>
      </c>
      <c r="AB2569">
        <v>1111.4100000000001</v>
      </c>
      <c r="AC2569">
        <f t="shared" si="367"/>
        <v>-3.9611768817828796E-3</v>
      </c>
      <c r="AD2569">
        <f t="shared" si="362"/>
        <v>-4.1795768817828793E-3</v>
      </c>
      <c r="AE2569">
        <f>Sheet2!$B$17+Sheet2!$B$18*'Portfolio allocation'!K2569</f>
        <v>4.7372054208369629E-3</v>
      </c>
      <c r="AF2569">
        <f t="shared" si="368"/>
        <v>-8.9167823026198422E-3</v>
      </c>
      <c r="AH2569" s="2">
        <v>36467</v>
      </c>
      <c r="AI2569">
        <v>5.9989999999999997</v>
      </c>
      <c r="AJ2569">
        <v>5.46</v>
      </c>
      <c r="AK2569">
        <v>1.0481</v>
      </c>
      <c r="AR2569" s="3"/>
    </row>
    <row r="2570" spans="1:44" hidden="1" outlineLevel="1" x14ac:dyDescent="0.2">
      <c r="A2570" s="2">
        <v>36468</v>
      </c>
      <c r="B2570">
        <v>23</v>
      </c>
      <c r="E2570" s="2">
        <v>36468</v>
      </c>
      <c r="F2570">
        <v>1362.64</v>
      </c>
      <c r="G2570">
        <f t="shared" si="363"/>
        <v>5.6903308658011742E-3</v>
      </c>
      <c r="H2570" s="2">
        <v>36468</v>
      </c>
      <c r="I2570">
        <v>1870.88</v>
      </c>
      <c r="J2570">
        <f t="shared" si="364"/>
        <v>5.6980669576622844E-3</v>
      </c>
      <c r="K2570">
        <f t="shared" si="360"/>
        <v>5.4796669576622848E-3</v>
      </c>
      <c r="L2570">
        <v>5.3680067732831249E-3</v>
      </c>
      <c r="N2570" s="2">
        <v>36468</v>
      </c>
      <c r="O2570">
        <v>45.875</v>
      </c>
      <c r="Q2570" s="2">
        <v>36468</v>
      </c>
      <c r="R2570">
        <v>47180.99</v>
      </c>
      <c r="S2570" s="8">
        <f t="shared" si="365"/>
        <v>-2.7174217467721418E-3</v>
      </c>
      <c r="T2570" s="9">
        <f t="shared" si="361"/>
        <v>-2.9358217467721419E-3</v>
      </c>
      <c r="U2570" s="3">
        <f>Sheet1!$B$17+Sheet1!$B$18*'Portfolio allocation'!K2570</f>
        <v>6.7742116914133663E-3</v>
      </c>
      <c r="V2570" s="13">
        <f t="shared" si="366"/>
        <v>-9.7100334381855086E-3</v>
      </c>
      <c r="W2570" s="13"/>
      <c r="X2570" s="2">
        <v>36468</v>
      </c>
      <c r="Y2570">
        <v>87.4572</v>
      </c>
      <c r="AA2570" s="2">
        <v>36468</v>
      </c>
      <c r="AB2570">
        <v>1077.58</v>
      </c>
      <c r="AC2570">
        <f t="shared" si="367"/>
        <v>-3.0438811959582979E-2</v>
      </c>
      <c r="AD2570">
        <f t="shared" si="362"/>
        <v>-3.0656411959582977E-2</v>
      </c>
      <c r="AE2570">
        <f>Sheet2!$B$17+Sheet2!$B$18*'Portfolio allocation'!K2570</f>
        <v>4.9260466690654809E-3</v>
      </c>
      <c r="AF2570">
        <f t="shared" si="368"/>
        <v>-3.5582458628648457E-2</v>
      </c>
      <c r="AH2570" s="2">
        <v>36468</v>
      </c>
      <c r="AI2570">
        <v>5.9470000000000001</v>
      </c>
      <c r="AJ2570">
        <v>5.44</v>
      </c>
      <c r="AK2570">
        <v>1.0445</v>
      </c>
      <c r="AR2570" s="3"/>
    </row>
    <row r="2571" spans="1:44" hidden="1" outlineLevel="1" x14ac:dyDescent="0.2">
      <c r="A2571" s="2">
        <v>36469</v>
      </c>
      <c r="B2571">
        <v>21.66</v>
      </c>
      <c r="E2571" s="2">
        <v>36469</v>
      </c>
      <c r="F2571">
        <v>1370.23</v>
      </c>
      <c r="G2571">
        <f t="shared" si="363"/>
        <v>5.5700698643808E-3</v>
      </c>
      <c r="H2571" s="2">
        <v>36469</v>
      </c>
      <c r="I2571">
        <v>1881.33</v>
      </c>
      <c r="J2571">
        <f t="shared" si="364"/>
        <v>5.5856067732831249E-3</v>
      </c>
      <c r="K2571">
        <f t="shared" si="360"/>
        <v>5.3680067732831249E-3</v>
      </c>
      <c r="L2571">
        <v>4.8217883752450794E-3</v>
      </c>
      <c r="N2571" s="2">
        <v>36469</v>
      </c>
      <c r="O2571">
        <v>45.781300000000002</v>
      </c>
      <c r="Q2571" s="2">
        <v>36469</v>
      </c>
      <c r="R2571">
        <v>47084.57</v>
      </c>
      <c r="S2571" s="8">
        <f t="shared" si="365"/>
        <v>-2.0436196866576717E-3</v>
      </c>
      <c r="T2571" s="9">
        <f t="shared" si="361"/>
        <v>-2.2612196866576718E-3</v>
      </c>
      <c r="U2571" s="3">
        <f>Sheet1!$B$17+Sheet1!$B$18*'Portfolio allocation'!K2571</f>
        <v>6.6461122980481999E-3</v>
      </c>
      <c r="V2571" s="13">
        <f t="shared" si="366"/>
        <v>-8.9073319847058716E-3</v>
      </c>
      <c r="W2571" s="13"/>
      <c r="X2571" s="2">
        <v>36469</v>
      </c>
      <c r="Y2571">
        <v>86.203599999999994</v>
      </c>
      <c r="AA2571" s="2">
        <v>36469</v>
      </c>
      <c r="AB2571">
        <v>1062.1300000000001</v>
      </c>
      <c r="AC2571">
        <f t="shared" si="367"/>
        <v>-1.4337682585051525E-2</v>
      </c>
      <c r="AD2571">
        <f t="shared" si="362"/>
        <v>-1.4554882585051526E-2</v>
      </c>
      <c r="AE2571">
        <f>Sheet2!$B$17+Sheet2!$B$18*'Portfolio allocation'!K2571</f>
        <v>4.826755584406585E-3</v>
      </c>
      <c r="AF2571">
        <f t="shared" si="368"/>
        <v>-1.938163816945811E-2</v>
      </c>
      <c r="AH2571" s="2">
        <v>36469</v>
      </c>
      <c r="AI2571">
        <v>5.9089999999999998</v>
      </c>
      <c r="AJ2571">
        <v>5.43</v>
      </c>
      <c r="AK2571">
        <v>1.0411999999999999</v>
      </c>
      <c r="AR2571" s="3"/>
    </row>
    <row r="2572" spans="1:44" hidden="1" outlineLevel="1" x14ac:dyDescent="0.2">
      <c r="A2572" s="2">
        <v>36472</v>
      </c>
      <c r="B2572">
        <v>21.87</v>
      </c>
      <c r="E2572" s="2">
        <v>36472</v>
      </c>
      <c r="F2572">
        <v>1377.01</v>
      </c>
      <c r="G2572">
        <f t="shared" si="363"/>
        <v>4.9480744108651997E-3</v>
      </c>
      <c r="H2572" s="2">
        <v>36472</v>
      </c>
      <c r="I2572">
        <v>1890.81</v>
      </c>
      <c r="J2572">
        <f t="shared" si="364"/>
        <v>5.0389883752450793E-3</v>
      </c>
      <c r="K2572">
        <f t="shared" si="360"/>
        <v>4.8217883752450794E-3</v>
      </c>
      <c r="L2572">
        <v>-8.5436746960297037E-3</v>
      </c>
      <c r="N2572" s="2">
        <v>36472</v>
      </c>
      <c r="O2572">
        <v>44.968800000000002</v>
      </c>
      <c r="Q2572" s="2">
        <v>36472</v>
      </c>
      <c r="R2572">
        <v>46248.95</v>
      </c>
      <c r="S2572" s="8">
        <f t="shared" si="365"/>
        <v>-1.7747215276681994E-2</v>
      </c>
      <c r="T2572" s="9">
        <f t="shared" si="361"/>
        <v>-1.7964415276681994E-2</v>
      </c>
      <c r="U2572" s="3">
        <f>Sheet1!$B$17+Sheet1!$B$18*'Portfolio allocation'!K2572</f>
        <v>6.0194767088038535E-3</v>
      </c>
      <c r="V2572" s="13">
        <f t="shared" si="366"/>
        <v>-2.3983891985485846E-2</v>
      </c>
      <c r="W2572" s="13"/>
      <c r="X2572" s="2">
        <v>36472</v>
      </c>
      <c r="Y2572">
        <v>89.725800000000007</v>
      </c>
      <c r="AA2572" s="2">
        <v>36472</v>
      </c>
      <c r="AB2572">
        <v>1106.94</v>
      </c>
      <c r="AC2572">
        <f t="shared" si="367"/>
        <v>4.2188809279466666E-2</v>
      </c>
      <c r="AD2572">
        <f t="shared" si="362"/>
        <v>4.1969609279466663E-2</v>
      </c>
      <c r="AE2572">
        <f>Sheet2!$B$17+Sheet2!$B$18*'Portfolio allocation'!K2572</f>
        <v>4.3410442495794817E-3</v>
      </c>
      <c r="AF2572">
        <f t="shared" si="368"/>
        <v>3.7628565029887179E-2</v>
      </c>
      <c r="AH2572" s="2">
        <v>36472</v>
      </c>
      <c r="AI2572">
        <v>5.9370000000000003</v>
      </c>
      <c r="AJ2572">
        <v>5.48</v>
      </c>
      <c r="AK2572">
        <v>1.0370999999999999</v>
      </c>
      <c r="AR2572" s="3"/>
    </row>
    <row r="2573" spans="1:44" hidden="1" outlineLevel="1" x14ac:dyDescent="0.2">
      <c r="A2573" s="2">
        <v>36473</v>
      </c>
      <c r="B2573">
        <v>22.7</v>
      </c>
      <c r="E2573" s="2">
        <v>36473</v>
      </c>
      <c r="F2573">
        <v>1365.28</v>
      </c>
      <c r="G2573">
        <f t="shared" si="363"/>
        <v>-8.5184566560881914E-3</v>
      </c>
      <c r="H2573" s="2">
        <v>36473</v>
      </c>
      <c r="I2573">
        <v>1875.07</v>
      </c>
      <c r="J2573">
        <f t="shared" si="364"/>
        <v>-8.3244746960297045E-3</v>
      </c>
      <c r="K2573">
        <f t="shared" si="360"/>
        <v>-8.5436746960297037E-3</v>
      </c>
      <c r="L2573">
        <v>5.8815055587258941E-3</v>
      </c>
      <c r="N2573" s="2">
        <v>36473</v>
      </c>
      <c r="O2573">
        <v>44.4375</v>
      </c>
      <c r="Q2573" s="2">
        <v>36473</v>
      </c>
      <c r="R2573">
        <v>45702.57</v>
      </c>
      <c r="S2573" s="8">
        <f t="shared" si="365"/>
        <v>-1.1813889828850122E-2</v>
      </c>
      <c r="T2573" s="9">
        <f t="shared" si="361"/>
        <v>-1.2033089828850121E-2</v>
      </c>
      <c r="U2573" s="3">
        <f>Sheet1!$B$17+Sheet1!$B$18*'Portfolio allocation'!K2573</f>
        <v>-9.3137212524417694E-3</v>
      </c>
      <c r="V2573" s="13">
        <f t="shared" si="366"/>
        <v>-2.7193685764083514E-3</v>
      </c>
      <c r="W2573" s="13"/>
      <c r="X2573" s="2">
        <v>36473</v>
      </c>
      <c r="Y2573">
        <v>89.427300000000002</v>
      </c>
      <c r="AA2573" s="2">
        <v>36473</v>
      </c>
      <c r="AB2573">
        <v>1103.26</v>
      </c>
      <c r="AC2573">
        <f t="shared" si="367"/>
        <v>-3.3244800982890066E-3</v>
      </c>
      <c r="AD2573">
        <f t="shared" si="362"/>
        <v>-3.5440800982890065E-3</v>
      </c>
      <c r="AE2573">
        <f>Sheet2!$B$17+Sheet2!$B$18*'Portfolio allocation'!K2573</f>
        <v>-7.5438664972003345E-3</v>
      </c>
      <c r="AF2573">
        <f t="shared" si="368"/>
        <v>3.9997863989113275E-3</v>
      </c>
      <c r="AH2573" s="2">
        <v>36473</v>
      </c>
      <c r="AI2573">
        <v>5.96</v>
      </c>
      <c r="AJ2573">
        <v>5.49</v>
      </c>
      <c r="AK2573">
        <v>1.0404</v>
      </c>
      <c r="AR2573" s="3"/>
    </row>
    <row r="2574" spans="1:44" hidden="1" outlineLevel="1" x14ac:dyDescent="0.2">
      <c r="A2574" s="2">
        <v>36474</v>
      </c>
      <c r="B2574">
        <v>22.26</v>
      </c>
      <c r="E2574" s="2">
        <v>36474</v>
      </c>
      <c r="F2574">
        <v>1373.46</v>
      </c>
      <c r="G2574">
        <f t="shared" si="363"/>
        <v>5.9914449783196044E-3</v>
      </c>
      <c r="H2574" s="2">
        <v>36474</v>
      </c>
      <c r="I2574">
        <v>1886.51</v>
      </c>
      <c r="J2574">
        <f t="shared" si="364"/>
        <v>6.1011055587258944E-3</v>
      </c>
      <c r="K2574">
        <f t="shared" si="360"/>
        <v>5.8815055587258941E-3</v>
      </c>
      <c r="L2574">
        <v>5.604772088141495E-3</v>
      </c>
      <c r="N2574" s="2">
        <v>36474</v>
      </c>
      <c r="O2574">
        <v>43.5625</v>
      </c>
      <c r="Q2574" s="2">
        <v>36474</v>
      </c>
      <c r="R2574">
        <v>44802.66</v>
      </c>
      <c r="S2574" s="8">
        <f t="shared" si="365"/>
        <v>-1.9690577575834256E-2</v>
      </c>
      <c r="T2574" s="9">
        <f t="shared" si="361"/>
        <v>-1.9910177575834256E-2</v>
      </c>
      <c r="U2574" s="3">
        <f>Sheet1!$B$17+Sheet1!$B$18*'Portfolio allocation'!K2574</f>
        <v>7.2352111184979875E-3</v>
      </c>
      <c r="V2574" s="13">
        <f t="shared" si="366"/>
        <v>-2.7145388694332244E-2</v>
      </c>
      <c r="W2574" s="13"/>
      <c r="X2574" s="2">
        <v>36474</v>
      </c>
      <c r="Y2574">
        <v>92.650999999999996</v>
      </c>
      <c r="AA2574" s="2">
        <v>36474</v>
      </c>
      <c r="AB2574">
        <v>1143.03</v>
      </c>
      <c r="AC2574">
        <f t="shared" si="367"/>
        <v>3.6047713141054594E-2</v>
      </c>
      <c r="AD2574">
        <f t="shared" si="362"/>
        <v>3.5826913141054594E-2</v>
      </c>
      <c r="AE2574">
        <f>Sheet2!$B$17+Sheet2!$B$18*'Portfolio allocation'!K2574</f>
        <v>5.2833718049611535E-3</v>
      </c>
      <c r="AF2574">
        <f t="shared" si="368"/>
        <v>3.0543541336093438E-2</v>
      </c>
      <c r="AH2574" s="2">
        <v>36474</v>
      </c>
      <c r="AI2574">
        <v>5.9770000000000003</v>
      </c>
      <c r="AJ2574">
        <v>5.52</v>
      </c>
      <c r="AK2574">
        <v>1.0435000000000001</v>
      </c>
      <c r="AR2574" s="3"/>
    </row>
    <row r="2575" spans="1:44" hidden="1" outlineLevel="1" x14ac:dyDescent="0.2">
      <c r="A2575" s="2">
        <v>36475</v>
      </c>
      <c r="B2575">
        <v>22.07</v>
      </c>
      <c r="E2575" s="2">
        <v>36475</v>
      </c>
      <c r="F2575">
        <v>1381.46</v>
      </c>
      <c r="G2575">
        <f t="shared" si="363"/>
        <v>5.8247054883286964E-3</v>
      </c>
      <c r="H2575" s="2">
        <v>36475</v>
      </c>
      <c r="I2575">
        <v>1897.5</v>
      </c>
      <c r="J2575">
        <f t="shared" si="364"/>
        <v>5.8255720881414952E-3</v>
      </c>
      <c r="K2575">
        <f t="shared" si="360"/>
        <v>5.604772088141495E-3</v>
      </c>
      <c r="L2575">
        <v>1.0435326482213368E-2</v>
      </c>
      <c r="N2575" s="2">
        <v>36475</v>
      </c>
      <c r="O2575">
        <v>44.8125</v>
      </c>
      <c r="Q2575" s="2">
        <v>36475</v>
      </c>
      <c r="R2575">
        <v>46088.25</v>
      </c>
      <c r="S2575" s="8">
        <f t="shared" si="365"/>
        <v>2.8694501621109092E-2</v>
      </c>
      <c r="T2575" s="9">
        <f t="shared" si="361"/>
        <v>2.8473701621109092E-2</v>
      </c>
      <c r="U2575" s="3">
        <f>Sheet1!$B$17+Sheet1!$B$18*'Portfolio allocation'!K2575</f>
        <v>6.9177354676847585E-3</v>
      </c>
      <c r="V2575" s="13">
        <f t="shared" si="366"/>
        <v>2.1555966153424332E-2</v>
      </c>
      <c r="W2575" s="13"/>
      <c r="X2575" s="2">
        <v>36475</v>
      </c>
      <c r="Y2575">
        <v>90.740600000000001</v>
      </c>
      <c r="AA2575" s="2">
        <v>36475</v>
      </c>
      <c r="AB2575">
        <v>1119.46</v>
      </c>
      <c r="AC2575">
        <f t="shared" si="367"/>
        <v>-2.06206311295416E-2</v>
      </c>
      <c r="AD2575">
        <f t="shared" si="362"/>
        <v>-2.08414311295416E-2</v>
      </c>
      <c r="AE2575">
        <f>Sheet2!$B$17+Sheet2!$B$18*'Portfolio allocation'!K2575</f>
        <v>5.0372933428081395E-3</v>
      </c>
      <c r="AF2575">
        <f t="shared" si="368"/>
        <v>-2.5878724472349741E-2</v>
      </c>
      <c r="AH2575" s="2">
        <v>36475</v>
      </c>
      <c r="AI2575">
        <v>5.9859999999999998</v>
      </c>
      <c r="AJ2575">
        <v>5.52</v>
      </c>
      <c r="AK2575">
        <v>1.0406</v>
      </c>
      <c r="AR2575" s="3"/>
    </row>
    <row r="2576" spans="1:44" hidden="1" outlineLevel="1" x14ac:dyDescent="0.2">
      <c r="A2576" s="2">
        <v>36476</v>
      </c>
      <c r="B2576">
        <v>21.65</v>
      </c>
      <c r="E2576" s="2">
        <v>36476</v>
      </c>
      <c r="F2576">
        <v>1396.06</v>
      </c>
      <c r="G2576">
        <f t="shared" si="363"/>
        <v>1.0568528947634936E-2</v>
      </c>
      <c r="H2576" s="2">
        <v>36476</v>
      </c>
      <c r="I2576">
        <v>1917.72</v>
      </c>
      <c r="J2576">
        <f t="shared" si="364"/>
        <v>1.0656126482213368E-2</v>
      </c>
      <c r="K2576">
        <f t="shared" si="360"/>
        <v>1.0435326482213368E-2</v>
      </c>
      <c r="L2576">
        <v>-1.3928682560540163E-3</v>
      </c>
      <c r="N2576" s="2">
        <v>36476</v>
      </c>
      <c r="O2576">
        <v>44.593800000000002</v>
      </c>
      <c r="Q2576" s="2">
        <v>36476</v>
      </c>
      <c r="R2576">
        <v>45863.27</v>
      </c>
      <c r="S2576" s="8">
        <f t="shared" si="365"/>
        <v>-4.8815045049444006E-3</v>
      </c>
      <c r="T2576" s="9">
        <f t="shared" si="361"/>
        <v>-5.1023045049444007E-3</v>
      </c>
      <c r="U2576" s="3">
        <f>Sheet1!$B$17+Sheet1!$B$18*'Portfolio allocation'!K2576</f>
        <v>1.2459469891092537E-2</v>
      </c>
      <c r="V2576" s="13">
        <f t="shared" si="366"/>
        <v>-1.7561774396036938E-2</v>
      </c>
      <c r="W2576" s="13"/>
      <c r="X2576" s="2">
        <v>36476</v>
      </c>
      <c r="Y2576">
        <v>91.456999999999994</v>
      </c>
      <c r="AA2576" s="2">
        <v>36476</v>
      </c>
      <c r="AB2576">
        <v>1128.3</v>
      </c>
      <c r="AC2576">
        <f t="shared" si="367"/>
        <v>7.8966644632232352E-3</v>
      </c>
      <c r="AD2576">
        <f t="shared" si="362"/>
        <v>7.6770644632232349E-3</v>
      </c>
      <c r="AE2576">
        <f>Sheet2!$B$17+Sheet2!$B$18*'Portfolio allocation'!K2576</f>
        <v>9.3327455486054145E-3</v>
      </c>
      <c r="AF2576">
        <f t="shared" si="368"/>
        <v>-1.6556810853821796E-3</v>
      </c>
      <c r="AH2576" s="2">
        <v>36476</v>
      </c>
      <c r="AI2576">
        <v>5.9240000000000004</v>
      </c>
      <c r="AJ2576">
        <v>5.49</v>
      </c>
      <c r="AK2576">
        <v>1.0319</v>
      </c>
      <c r="AR2576" s="3"/>
    </row>
    <row r="2577" spans="1:44" hidden="1" outlineLevel="1" x14ac:dyDescent="0.2">
      <c r="A2577" s="2">
        <v>36479</v>
      </c>
      <c r="B2577">
        <v>22.74</v>
      </c>
      <c r="E2577" s="2">
        <v>36479</v>
      </c>
      <c r="F2577">
        <v>1394.39</v>
      </c>
      <c r="G2577">
        <f t="shared" si="363"/>
        <v>-1.1962236580088659E-3</v>
      </c>
      <c r="H2577" s="2">
        <v>36479</v>
      </c>
      <c r="I2577">
        <v>1915.47</v>
      </c>
      <c r="J2577">
        <f t="shared" si="364"/>
        <v>-1.1732682560540164E-3</v>
      </c>
      <c r="K2577">
        <f t="shared" si="360"/>
        <v>-1.3928682560540163E-3</v>
      </c>
      <c r="L2577">
        <v>1.8239421251181075E-2</v>
      </c>
      <c r="N2577" s="2">
        <v>36479</v>
      </c>
      <c r="O2577">
        <v>43.5</v>
      </c>
      <c r="Q2577" s="2">
        <v>36479</v>
      </c>
      <c r="R2577">
        <v>44738.38</v>
      </c>
      <c r="S2577" s="8">
        <f t="shared" si="365"/>
        <v>-2.4527034378490686E-2</v>
      </c>
      <c r="T2577" s="9">
        <f t="shared" si="361"/>
        <v>-2.4746634378490687E-2</v>
      </c>
      <c r="U2577" s="3">
        <f>Sheet1!$B$17+Sheet1!$B$18*'Portfolio allocation'!K2577</f>
        <v>-1.1101348789664589E-3</v>
      </c>
      <c r="V2577" s="13">
        <f t="shared" si="366"/>
        <v>-2.3636499499524229E-2</v>
      </c>
      <c r="W2577" s="13"/>
      <c r="X2577" s="2">
        <v>36479</v>
      </c>
      <c r="Y2577">
        <v>89.845200000000006</v>
      </c>
      <c r="AA2577" s="2">
        <v>36479</v>
      </c>
      <c r="AB2577">
        <v>1108.4100000000001</v>
      </c>
      <c r="AC2577">
        <f t="shared" si="367"/>
        <v>-1.7628290348311482E-2</v>
      </c>
      <c r="AD2577">
        <f t="shared" si="362"/>
        <v>-1.7849090348311482E-2</v>
      </c>
      <c r="AE2577">
        <f>Sheet2!$B$17+Sheet2!$B$18*'Portfolio allocation'!K2577</f>
        <v>-1.1851869772019725E-3</v>
      </c>
      <c r="AF2577">
        <f t="shared" si="368"/>
        <v>-1.6663903371109508E-2</v>
      </c>
      <c r="AH2577" s="2">
        <v>36479</v>
      </c>
      <c r="AI2577">
        <v>5.9189999999999996</v>
      </c>
      <c r="AJ2577">
        <v>5.52</v>
      </c>
      <c r="AK2577">
        <v>1.0306999999999999</v>
      </c>
      <c r="AR2577" s="3"/>
    </row>
    <row r="2578" spans="1:44" hidden="1" outlineLevel="1" x14ac:dyDescent="0.2">
      <c r="A2578" s="2">
        <v>36480</v>
      </c>
      <c r="B2578">
        <v>20.73</v>
      </c>
      <c r="E2578" s="2">
        <v>36480</v>
      </c>
      <c r="F2578">
        <v>1420.07</v>
      </c>
      <c r="G2578">
        <f t="shared" si="363"/>
        <v>1.8416655311641605E-2</v>
      </c>
      <c r="H2578" s="2">
        <v>36480</v>
      </c>
      <c r="I2578">
        <v>1950.83</v>
      </c>
      <c r="J2578">
        <f t="shared" si="364"/>
        <v>1.8460221251181075E-2</v>
      </c>
      <c r="K2578">
        <f t="shared" si="360"/>
        <v>1.8239421251181075E-2</v>
      </c>
      <c r="L2578">
        <v>-6.6859153591035114E-3</v>
      </c>
      <c r="N2578" s="2">
        <v>36480</v>
      </c>
      <c r="O2578">
        <v>43.656300000000002</v>
      </c>
      <c r="Q2578" s="2">
        <v>36480</v>
      </c>
      <c r="R2578">
        <v>44899.08</v>
      </c>
      <c r="S2578" s="8">
        <f t="shared" si="365"/>
        <v>3.5919941669770861E-3</v>
      </c>
      <c r="T2578" s="9">
        <f t="shared" si="361"/>
        <v>3.3711941669770859E-3</v>
      </c>
      <c r="U2578" s="3">
        <f>Sheet1!$B$17+Sheet1!$B$18*'Portfolio allocation'!K2578</f>
        <v>2.1412525192115495E-2</v>
      </c>
      <c r="V2578" s="13">
        <f t="shared" si="366"/>
        <v>-1.8041331025138409E-2</v>
      </c>
      <c r="W2578" s="13"/>
      <c r="X2578" s="2">
        <v>36480</v>
      </c>
      <c r="Y2578">
        <v>90.263000000000005</v>
      </c>
      <c r="AA2578" s="2">
        <v>36480</v>
      </c>
      <c r="AB2578">
        <v>1113.57</v>
      </c>
      <c r="AC2578">
        <f t="shared" si="367"/>
        <v>4.6553170758112383E-3</v>
      </c>
      <c r="AD2578">
        <f t="shared" si="362"/>
        <v>4.4333170758112384E-3</v>
      </c>
      <c r="AE2578">
        <f>Sheet2!$B$17+Sheet2!$B$18*'Portfolio allocation'!K2578</f>
        <v>1.6272345717636142E-2</v>
      </c>
      <c r="AF2578">
        <f t="shared" si="368"/>
        <v>-1.1839028641824904E-2</v>
      </c>
      <c r="AH2578" s="2">
        <v>36480</v>
      </c>
      <c r="AI2578">
        <v>5.96</v>
      </c>
      <c r="AJ2578">
        <v>5.55</v>
      </c>
      <c r="AK2578">
        <v>1.0307999999999999</v>
      </c>
      <c r="AR2578" s="3"/>
    </row>
    <row r="2579" spans="1:44" hidden="1" outlineLevel="1" x14ac:dyDescent="0.2">
      <c r="A2579" s="2">
        <v>36481</v>
      </c>
      <c r="B2579">
        <v>20.96</v>
      </c>
      <c r="E2579" s="2">
        <v>36481</v>
      </c>
      <c r="F2579">
        <v>1410.71</v>
      </c>
      <c r="G2579">
        <f t="shared" si="363"/>
        <v>-6.5912243762630274E-3</v>
      </c>
      <c r="H2579" s="2">
        <v>36481</v>
      </c>
      <c r="I2579">
        <v>1938.22</v>
      </c>
      <c r="J2579">
        <f t="shared" si="364"/>
        <v>-6.4639153591035114E-3</v>
      </c>
      <c r="K2579">
        <f t="shared" si="360"/>
        <v>-6.6859153591035114E-3</v>
      </c>
      <c r="L2579">
        <v>9.9153680098233669E-3</v>
      </c>
      <c r="N2579" s="2">
        <v>36481</v>
      </c>
      <c r="O2579">
        <v>42.5</v>
      </c>
      <c r="Q2579" s="2">
        <v>36481</v>
      </c>
      <c r="R2579">
        <v>43709.91</v>
      </c>
      <c r="S2579" s="8">
        <f t="shared" si="365"/>
        <v>-2.6485397919066456E-2</v>
      </c>
      <c r="T2579" s="9">
        <f t="shared" si="361"/>
        <v>-2.6707397919066456E-2</v>
      </c>
      <c r="U2579" s="3">
        <f>Sheet1!$B$17+Sheet1!$B$18*'Portfolio allocation'!K2579</f>
        <v>-7.1824526592373285E-3</v>
      </c>
      <c r="V2579" s="13">
        <f t="shared" si="366"/>
        <v>-1.9524945259829125E-2</v>
      </c>
      <c r="W2579" s="13"/>
      <c r="X2579" s="2">
        <v>36481</v>
      </c>
      <c r="Y2579">
        <v>89.069100000000006</v>
      </c>
      <c r="AA2579" s="2">
        <v>36481</v>
      </c>
      <c r="AB2579">
        <v>1098.8399999999999</v>
      </c>
      <c r="AC2579">
        <f t="shared" si="367"/>
        <v>-1.3227727040060366E-2</v>
      </c>
      <c r="AD2579">
        <f t="shared" si="362"/>
        <v>-1.3450527040060367E-2</v>
      </c>
      <c r="AE2579">
        <f>Sheet2!$B$17+Sheet2!$B$18*'Portfolio allocation'!K2579</f>
        <v>-5.8918994990783046E-3</v>
      </c>
      <c r="AF2579">
        <f t="shared" si="368"/>
        <v>-7.5586275409820622E-3</v>
      </c>
      <c r="AH2579" s="2">
        <v>36481</v>
      </c>
      <c r="AI2579">
        <v>6.0330000000000004</v>
      </c>
      <c r="AJ2579">
        <v>5.57</v>
      </c>
      <c r="AK2579">
        <v>1.0392999999999999</v>
      </c>
      <c r="AR2579" s="3"/>
    </row>
    <row r="2580" spans="1:44" hidden="1" outlineLevel="1" x14ac:dyDescent="0.2">
      <c r="A2580" s="2">
        <v>36482</v>
      </c>
      <c r="B2580">
        <v>19.760000000000002</v>
      </c>
      <c r="E2580" s="2">
        <v>36482</v>
      </c>
      <c r="F2580">
        <v>1424.94</v>
      </c>
      <c r="G2580">
        <f t="shared" si="363"/>
        <v>1.0087119252007781E-2</v>
      </c>
      <c r="H2580" s="2">
        <v>36482</v>
      </c>
      <c r="I2580">
        <v>1957.87</v>
      </c>
      <c r="J2580">
        <f t="shared" si="364"/>
        <v>1.0138168009823367E-2</v>
      </c>
      <c r="K2580">
        <f t="shared" si="360"/>
        <v>9.9153680098233669E-3</v>
      </c>
      <c r="L2580">
        <v>-2.2815593394862818E-3</v>
      </c>
      <c r="N2580" s="2">
        <v>36482</v>
      </c>
      <c r="O2580">
        <v>42.468800000000002</v>
      </c>
      <c r="Q2580" s="2">
        <v>36482</v>
      </c>
      <c r="R2580">
        <v>43677.77</v>
      </c>
      <c r="S2580" s="8">
        <f t="shared" si="365"/>
        <v>-7.3530236049457187E-4</v>
      </c>
      <c r="T2580" s="9">
        <f t="shared" si="361"/>
        <v>-9.5810236049457187E-4</v>
      </c>
      <c r="U2580" s="3">
        <f>Sheet1!$B$17+Sheet1!$B$18*'Portfolio allocation'!K2580</f>
        <v>1.1862960354066648E-2</v>
      </c>
      <c r="V2580" s="13">
        <f t="shared" si="366"/>
        <v>-1.282106271456122E-2</v>
      </c>
      <c r="W2580" s="13"/>
      <c r="X2580" s="2">
        <v>36482</v>
      </c>
      <c r="Y2580">
        <v>93.606099999999998</v>
      </c>
      <c r="AA2580" s="2">
        <v>36482</v>
      </c>
      <c r="AB2580">
        <v>1154.81</v>
      </c>
      <c r="AC2580">
        <f t="shared" si="367"/>
        <v>5.0935532015579987E-2</v>
      </c>
      <c r="AD2580">
        <f t="shared" si="362"/>
        <v>5.0712332015579988E-2</v>
      </c>
      <c r="AE2580">
        <f>Sheet2!$B$17+Sheet2!$B$18*'Portfolio allocation'!K2580</f>
        <v>8.870385209615847E-3</v>
      </c>
      <c r="AF2580">
        <f t="shared" si="368"/>
        <v>4.1841946805964141E-2</v>
      </c>
      <c r="AH2580" s="2">
        <v>36482</v>
      </c>
      <c r="AI2580">
        <v>6.0540000000000003</v>
      </c>
      <c r="AJ2580">
        <v>5.58</v>
      </c>
      <c r="AK2580">
        <v>1.0317000000000001</v>
      </c>
      <c r="AR2580" s="3"/>
    </row>
    <row r="2581" spans="1:44" hidden="1" outlineLevel="1" x14ac:dyDescent="0.2">
      <c r="A2581" s="2">
        <v>36483</v>
      </c>
      <c r="B2581">
        <v>19.11</v>
      </c>
      <c r="E2581" s="2">
        <v>36483</v>
      </c>
      <c r="F2581">
        <v>1422</v>
      </c>
      <c r="G2581">
        <f t="shared" si="363"/>
        <v>-2.0632447682008559E-3</v>
      </c>
      <c r="H2581" s="2">
        <v>36483</v>
      </c>
      <c r="I2581">
        <v>1953.84</v>
      </c>
      <c r="J2581">
        <f t="shared" si="364"/>
        <v>-2.058359339486282E-3</v>
      </c>
      <c r="K2581">
        <f t="shared" si="360"/>
        <v>-2.2815593394862818E-3</v>
      </c>
      <c r="L2581">
        <v>-9.5549206895130089E-4</v>
      </c>
      <c r="N2581" s="2">
        <v>36483</v>
      </c>
      <c r="O2581">
        <v>43</v>
      </c>
      <c r="Q2581" s="2">
        <v>36483</v>
      </c>
      <c r="R2581">
        <v>44224.15</v>
      </c>
      <c r="S2581" s="8">
        <f t="shared" si="365"/>
        <v>1.2509338274367066E-2</v>
      </c>
      <c r="T2581" s="9">
        <f t="shared" si="361"/>
        <v>1.2286138274367066E-2</v>
      </c>
      <c r="U2581" s="3">
        <f>Sheet1!$B$17+Sheet1!$B$18*'Portfolio allocation'!K2581</f>
        <v>-2.12966381230712E-3</v>
      </c>
      <c r="V2581" s="13">
        <f t="shared" si="366"/>
        <v>1.4415802086674185E-2</v>
      </c>
      <c r="W2581" s="13"/>
      <c r="X2581" s="2">
        <v>36483</v>
      </c>
      <c r="Y2581">
        <v>100.0535</v>
      </c>
      <c r="AA2581" s="2">
        <v>36483</v>
      </c>
      <c r="AB2581">
        <v>1234.3499999999999</v>
      </c>
      <c r="AC2581">
        <f t="shared" si="367"/>
        <v>6.8877131302984784E-2</v>
      </c>
      <c r="AD2581">
        <f t="shared" si="362"/>
        <v>6.865353130298478E-2</v>
      </c>
      <c r="AE2581">
        <f>Sheet2!$B$17+Sheet2!$B$18*'Portfolio allocation'!K2581</f>
        <v>-1.9754337611500379E-3</v>
      </c>
      <c r="AF2581">
        <f t="shared" si="368"/>
        <v>7.0628965064134824E-2</v>
      </c>
      <c r="AH2581" s="2">
        <v>36483</v>
      </c>
      <c r="AI2581">
        <v>6.0549999999999997</v>
      </c>
      <c r="AJ2581">
        <v>5.59</v>
      </c>
      <c r="AK2581">
        <v>1.0293000000000001</v>
      </c>
      <c r="AR2581" s="3"/>
    </row>
    <row r="2582" spans="1:44" hidden="1" outlineLevel="1" x14ac:dyDescent="0.2">
      <c r="A2582" s="2">
        <v>36486</v>
      </c>
      <c r="B2582">
        <v>19.98</v>
      </c>
      <c r="E2582" s="2">
        <v>36486</v>
      </c>
      <c r="F2582">
        <v>1420.94</v>
      </c>
      <c r="G2582">
        <f t="shared" si="363"/>
        <v>-7.4542897327700697E-4</v>
      </c>
      <c r="H2582" s="2">
        <v>36486</v>
      </c>
      <c r="I2582">
        <v>1952.41</v>
      </c>
      <c r="J2582">
        <f t="shared" si="364"/>
        <v>-7.3189206895130088E-4</v>
      </c>
      <c r="K2582">
        <f t="shared" si="360"/>
        <v>-9.5549206895130089E-4</v>
      </c>
      <c r="L2582">
        <v>-1.1652103160709157E-2</v>
      </c>
      <c r="N2582" s="2">
        <v>36486</v>
      </c>
      <c r="O2582">
        <v>44.906300000000002</v>
      </c>
      <c r="Q2582" s="2">
        <v>36486</v>
      </c>
      <c r="R2582">
        <v>46184.66</v>
      </c>
      <c r="S2582" s="8">
        <f t="shared" si="365"/>
        <v>4.4331208174719139E-2</v>
      </c>
      <c r="T2582" s="9">
        <f t="shared" si="361"/>
        <v>4.4107608174719141E-2</v>
      </c>
      <c r="U2582" s="3">
        <f>Sheet1!$B$17+Sheet1!$B$18*'Portfolio allocation'!K2582</f>
        <v>-6.0836583253557502E-4</v>
      </c>
      <c r="V2582" s="13">
        <f t="shared" si="366"/>
        <v>4.4715974007254716E-2</v>
      </c>
      <c r="W2582" s="13"/>
      <c r="X2582" s="2">
        <v>36486</v>
      </c>
      <c r="Y2582">
        <v>103.0384</v>
      </c>
      <c r="AA2582" s="2">
        <v>36486</v>
      </c>
      <c r="AB2582">
        <v>1271.18</v>
      </c>
      <c r="AC2582">
        <f t="shared" si="367"/>
        <v>2.9837566330457532E-2</v>
      </c>
      <c r="AD2582">
        <f t="shared" si="362"/>
        <v>2.9612366330457534E-2</v>
      </c>
      <c r="AE2582">
        <f>Sheet2!$B$17+Sheet2!$B$18*'Portfolio allocation'!K2582</f>
        <v>-7.9626091315450765E-4</v>
      </c>
      <c r="AF2582">
        <f t="shared" si="368"/>
        <v>3.0408627243612041E-2</v>
      </c>
      <c r="AH2582" s="2">
        <v>36486</v>
      </c>
      <c r="AI2582">
        <v>6.0890000000000004</v>
      </c>
      <c r="AJ2582">
        <v>5.63</v>
      </c>
      <c r="AK2582">
        <v>1.0327999999999999</v>
      </c>
      <c r="AR2582" s="3"/>
    </row>
    <row r="2583" spans="1:44" hidden="1" outlineLevel="1" x14ac:dyDescent="0.2">
      <c r="A2583" s="2">
        <v>36487</v>
      </c>
      <c r="B2583">
        <v>21</v>
      </c>
      <c r="E2583" s="2">
        <v>36487</v>
      </c>
      <c r="F2583">
        <v>1404.64</v>
      </c>
      <c r="G2583">
        <f t="shared" si="363"/>
        <v>-1.147127957549221E-2</v>
      </c>
      <c r="H2583" s="2">
        <v>36487</v>
      </c>
      <c r="I2583">
        <v>1930.1</v>
      </c>
      <c r="J2583">
        <f t="shared" si="364"/>
        <v>-1.1426903160709156E-2</v>
      </c>
      <c r="K2583">
        <f t="shared" si="360"/>
        <v>-1.1652103160709157E-2</v>
      </c>
      <c r="L2583">
        <v>8.6396256567018801E-3</v>
      </c>
      <c r="N2583" s="2">
        <v>36487</v>
      </c>
      <c r="O2583">
        <v>44.8125</v>
      </c>
      <c r="Q2583" s="2">
        <v>36487</v>
      </c>
      <c r="R2583">
        <v>46088.25</v>
      </c>
      <c r="S2583" s="8">
        <f t="shared" si="365"/>
        <v>-2.087489655656305E-3</v>
      </c>
      <c r="T2583" s="9">
        <f t="shared" si="361"/>
        <v>-2.312689655656305E-3</v>
      </c>
      <c r="U2583" s="3">
        <f>Sheet1!$B$17+Sheet1!$B$18*'Portfolio allocation'!K2583</f>
        <v>-1.2879789165175518E-2</v>
      </c>
      <c r="V2583" s="13">
        <f t="shared" si="366"/>
        <v>1.0567099509519213E-2</v>
      </c>
      <c r="W2583" s="13"/>
      <c r="X2583" s="2">
        <v>36487</v>
      </c>
      <c r="Y2583">
        <v>101.3668</v>
      </c>
      <c r="AA2583" s="2">
        <v>36487</v>
      </c>
      <c r="AB2583">
        <v>1250.56</v>
      </c>
      <c r="AC2583">
        <f t="shared" si="367"/>
        <v>-1.6221148853820977E-2</v>
      </c>
      <c r="AD2583">
        <f t="shared" si="362"/>
        <v>-1.6446348853820975E-2</v>
      </c>
      <c r="AE2583">
        <f>Sheet2!$B$17+Sheet2!$B$18*'Portfolio allocation'!K2583</f>
        <v>-1.0307960391175793E-2</v>
      </c>
      <c r="AF2583">
        <f t="shared" si="368"/>
        <v>-6.1383884626451824E-3</v>
      </c>
      <c r="AH2583" s="2">
        <v>36487</v>
      </c>
      <c r="AI2583">
        <v>6.0780000000000003</v>
      </c>
      <c r="AJ2583">
        <v>5.63</v>
      </c>
      <c r="AK2583">
        <v>1.0293000000000001</v>
      </c>
      <c r="AR2583" s="3"/>
    </row>
    <row r="2584" spans="1:44" hidden="1" outlineLevel="1" x14ac:dyDescent="0.2">
      <c r="A2584" s="2">
        <v>36488</v>
      </c>
      <c r="B2584">
        <v>20.260000000000002</v>
      </c>
      <c r="E2584" s="2">
        <v>36488</v>
      </c>
      <c r="F2584">
        <v>1417.08</v>
      </c>
      <c r="G2584">
        <f t="shared" si="363"/>
        <v>8.8563617724113364E-3</v>
      </c>
      <c r="H2584" s="2">
        <v>36488</v>
      </c>
      <c r="I2584">
        <v>1947.21</v>
      </c>
      <c r="J2584">
        <f t="shared" si="364"/>
        <v>8.8648256567018802E-3</v>
      </c>
      <c r="K2584">
        <f t="shared" si="360"/>
        <v>8.6396256567018801E-3</v>
      </c>
      <c r="L2584">
        <v>-2.2600000000000002E-4</v>
      </c>
      <c r="N2584" s="2">
        <v>36488</v>
      </c>
      <c r="O2584">
        <v>45.843800000000002</v>
      </c>
      <c r="Q2584" s="2">
        <v>36488</v>
      </c>
      <c r="R2584">
        <v>47148.86</v>
      </c>
      <c r="S2584" s="8">
        <f t="shared" si="365"/>
        <v>2.3012589976837861E-2</v>
      </c>
      <c r="T2584" s="9">
        <f t="shared" si="361"/>
        <v>2.2787389976837862E-2</v>
      </c>
      <c r="U2584" s="3">
        <f>Sheet1!$B$17+Sheet1!$B$18*'Portfolio allocation'!K2584</f>
        <v>1.0399396394954878E-2</v>
      </c>
      <c r="V2584" s="13">
        <f t="shared" si="366"/>
        <v>1.2387993581882984E-2</v>
      </c>
      <c r="W2584" s="13"/>
      <c r="X2584" s="2">
        <v>36488</v>
      </c>
      <c r="Y2584">
        <v>99.396799999999999</v>
      </c>
      <c r="AA2584" s="2">
        <v>36488</v>
      </c>
      <c r="AB2584">
        <v>1226.25</v>
      </c>
      <c r="AC2584">
        <f t="shared" si="367"/>
        <v>-1.9439291197543507E-2</v>
      </c>
      <c r="AD2584">
        <f t="shared" si="362"/>
        <v>-1.9665291197543507E-2</v>
      </c>
      <c r="AE2584">
        <f>Sheet2!$B$17+Sheet2!$B$18*'Portfolio allocation'!K2584</f>
        <v>7.7359625620891572E-3</v>
      </c>
      <c r="AF2584">
        <f t="shared" si="368"/>
        <v>-2.7401253759632663E-2</v>
      </c>
      <c r="AH2584" s="2">
        <v>36488</v>
      </c>
      <c r="AI2584">
        <v>6.0819999999999999</v>
      </c>
      <c r="AJ2584">
        <v>5.65</v>
      </c>
      <c r="AK2584">
        <v>1.0197000000000001</v>
      </c>
      <c r="AR2584" s="3"/>
    </row>
    <row r="2585" spans="1:44" hidden="1" outlineLevel="1" x14ac:dyDescent="0.2">
      <c r="A2585" s="2">
        <v>36489</v>
      </c>
      <c r="B2585">
        <v>20.260000000000002</v>
      </c>
      <c r="E2585" s="2">
        <v>36489</v>
      </c>
      <c r="F2585">
        <v>1417.08</v>
      </c>
      <c r="G2585">
        <f t="shared" si="363"/>
        <v>0</v>
      </c>
      <c r="H2585" s="2">
        <v>36489</v>
      </c>
      <c r="I2585">
        <v>1947.21</v>
      </c>
      <c r="J2585">
        <f t="shared" si="364"/>
        <v>0</v>
      </c>
      <c r="K2585">
        <f t="shared" si="360"/>
        <v>-2.2600000000000002E-4</v>
      </c>
      <c r="L2585">
        <v>-4.7764209304595621E-4</v>
      </c>
      <c r="N2585" s="2">
        <v>36489</v>
      </c>
      <c r="O2585">
        <v>45.843800000000002</v>
      </c>
      <c r="Q2585" s="2">
        <v>36489</v>
      </c>
      <c r="R2585">
        <v>47148.86</v>
      </c>
      <c r="S2585" s="8">
        <f t="shared" si="365"/>
        <v>0</v>
      </c>
      <c r="T2585" s="9">
        <f t="shared" si="361"/>
        <v>-2.2600000000000002E-4</v>
      </c>
      <c r="U2585" s="3">
        <f>Sheet1!$B$17+Sheet1!$B$18*'Portfolio allocation'!K2585</f>
        <v>2.2852595675295598E-4</v>
      </c>
      <c r="V2585" s="13">
        <f t="shared" si="366"/>
        <v>-4.54525956752956E-4</v>
      </c>
      <c r="W2585" s="13"/>
      <c r="X2585" s="2">
        <v>36489</v>
      </c>
      <c r="Y2585">
        <v>99.396799999999999</v>
      </c>
      <c r="AA2585" s="2">
        <v>36489</v>
      </c>
      <c r="AB2585">
        <v>1226.25</v>
      </c>
      <c r="AC2585">
        <f t="shared" si="367"/>
        <v>0</v>
      </c>
      <c r="AD2585">
        <f t="shared" si="362"/>
        <v>-2.2600000000000002E-4</v>
      </c>
      <c r="AE2585">
        <f>Sheet2!$B$17+Sheet2!$B$18*'Portfolio allocation'!K2585</f>
        <v>-1.4757795441710955E-4</v>
      </c>
      <c r="AF2585">
        <f t="shared" si="368"/>
        <v>-7.8422045582890465E-5</v>
      </c>
      <c r="AH2585" s="2">
        <v>36489</v>
      </c>
      <c r="AI2585">
        <v>6.0819999999999999</v>
      </c>
      <c r="AJ2585">
        <v>5.65</v>
      </c>
      <c r="AK2585">
        <v>1.0195000000000001</v>
      </c>
      <c r="AR2585" s="3"/>
    </row>
    <row r="2586" spans="1:44" hidden="1" outlineLevel="1" x14ac:dyDescent="0.2">
      <c r="A2586" s="2">
        <v>36490</v>
      </c>
      <c r="B2586">
        <v>22.33</v>
      </c>
      <c r="E2586" s="2">
        <v>36490</v>
      </c>
      <c r="F2586">
        <v>1416.62</v>
      </c>
      <c r="G2586">
        <f t="shared" si="363"/>
        <v>-3.246111722697842E-4</v>
      </c>
      <c r="H2586" s="2">
        <v>36490</v>
      </c>
      <c r="I2586">
        <v>1946.72</v>
      </c>
      <c r="J2586">
        <f t="shared" si="364"/>
        <v>-2.5164209304595619E-4</v>
      </c>
      <c r="K2586">
        <f t="shared" si="360"/>
        <v>-4.7764209304595621E-4</v>
      </c>
      <c r="L2586">
        <v>-6.2784040766006473E-3</v>
      </c>
      <c r="N2586" s="2">
        <v>36490</v>
      </c>
      <c r="O2586">
        <v>45.5625</v>
      </c>
      <c r="Q2586" s="2">
        <v>36490</v>
      </c>
      <c r="R2586">
        <v>46859.6</v>
      </c>
      <c r="S2586" s="8">
        <f t="shared" si="365"/>
        <v>-6.1350369871084887E-3</v>
      </c>
      <c r="T2586" s="9">
        <f t="shared" si="361"/>
        <v>-6.3610369871084883E-3</v>
      </c>
      <c r="U2586" s="3">
        <f>Sheet1!$B$17+Sheet1!$B$18*'Portfolio allocation'!K2586</f>
        <v>-6.0164229848099784E-5</v>
      </c>
      <c r="V2586" s="13">
        <f t="shared" si="366"/>
        <v>-6.3008727572603888E-3</v>
      </c>
      <c r="W2586" s="13"/>
      <c r="X2586" s="2">
        <v>36490</v>
      </c>
      <c r="Y2586">
        <v>100.2923</v>
      </c>
      <c r="AA2586" s="2">
        <v>36490</v>
      </c>
      <c r="AB2586">
        <v>1237.3</v>
      </c>
      <c r="AC2586">
        <f t="shared" si="367"/>
        <v>9.0112130479103048E-3</v>
      </c>
      <c r="AD2586">
        <f t="shared" si="362"/>
        <v>8.7840130479103044E-3</v>
      </c>
      <c r="AE2586">
        <f>Sheet2!$B$17+Sheet2!$B$18*'Portfolio allocation'!K2586</f>
        <v>-3.7134452352400378E-4</v>
      </c>
      <c r="AF2586">
        <f t="shared" si="368"/>
        <v>9.155357571434309E-3</v>
      </c>
      <c r="AH2586" s="2">
        <v>36490</v>
      </c>
      <c r="AI2586">
        <v>6.117</v>
      </c>
      <c r="AJ2586">
        <v>5.68</v>
      </c>
      <c r="AK2586">
        <v>1.0117</v>
      </c>
      <c r="AR2586" s="3"/>
    </row>
    <row r="2587" spans="1:44" hidden="1" outlineLevel="1" x14ac:dyDescent="0.2">
      <c r="A2587" s="2">
        <v>36493</v>
      </c>
      <c r="B2587">
        <v>23.57</v>
      </c>
      <c r="E2587" s="2">
        <v>36493</v>
      </c>
      <c r="F2587">
        <v>1407.83</v>
      </c>
      <c r="G2587">
        <f t="shared" si="363"/>
        <v>-6.204910279397402E-3</v>
      </c>
      <c r="H2587" s="2">
        <v>36493</v>
      </c>
      <c r="I2587">
        <v>1934.94</v>
      </c>
      <c r="J2587">
        <f t="shared" si="364"/>
        <v>-6.051204076600647E-3</v>
      </c>
      <c r="K2587">
        <f t="shared" si="360"/>
        <v>-6.2784040766006473E-3</v>
      </c>
      <c r="L2587">
        <v>-1.3650404804283338E-2</v>
      </c>
      <c r="N2587" s="2">
        <v>36493</v>
      </c>
      <c r="O2587">
        <v>45.093800000000002</v>
      </c>
      <c r="Q2587" s="2">
        <v>36493</v>
      </c>
      <c r="R2587">
        <v>46377.5</v>
      </c>
      <c r="S2587" s="8">
        <f t="shared" si="365"/>
        <v>-1.028818001007259E-2</v>
      </c>
      <c r="T2587" s="9">
        <f t="shared" si="361"/>
        <v>-1.051538001007259E-2</v>
      </c>
      <c r="U2587" s="3">
        <f>Sheet1!$B$17+Sheet1!$B$18*'Portfolio allocation'!K2587</f>
        <v>-6.7149453882407294E-3</v>
      </c>
      <c r="V2587" s="13">
        <f t="shared" si="366"/>
        <v>-3.8004346218318604E-3</v>
      </c>
      <c r="W2587" s="13"/>
      <c r="X2587" s="2">
        <v>36493</v>
      </c>
      <c r="Y2587">
        <v>99.516199999999998</v>
      </c>
      <c r="AA2587" s="2">
        <v>36493</v>
      </c>
      <c r="AB2587">
        <v>1227.72</v>
      </c>
      <c r="AC2587">
        <f t="shared" si="367"/>
        <v>-7.7426654812898787E-3</v>
      </c>
      <c r="AD2587">
        <f t="shared" si="362"/>
        <v>-7.9714654812898782E-3</v>
      </c>
      <c r="AE2587">
        <f>Sheet2!$B$17+Sheet2!$B$18*'Portfolio allocation'!K2587</f>
        <v>-5.5295300701236538E-3</v>
      </c>
      <c r="AF2587">
        <f t="shared" si="368"/>
        <v>-2.4419354111662244E-3</v>
      </c>
      <c r="AH2587" s="2">
        <v>36493</v>
      </c>
      <c r="AI2587">
        <v>6.2</v>
      </c>
      <c r="AJ2587">
        <v>5.72</v>
      </c>
      <c r="AK2587">
        <v>1.0065</v>
      </c>
      <c r="AR2587" s="3"/>
    </row>
    <row r="2588" spans="1:44" hidden="1" outlineLevel="1" x14ac:dyDescent="0.2">
      <c r="A2588" s="2">
        <v>36494</v>
      </c>
      <c r="B2588">
        <v>24.18</v>
      </c>
      <c r="E2588" s="2">
        <v>36494</v>
      </c>
      <c r="F2588">
        <v>1388.91</v>
      </c>
      <c r="G2588">
        <f t="shared" si="363"/>
        <v>-1.3439122621339061E-2</v>
      </c>
      <c r="H2588" s="2">
        <v>36494</v>
      </c>
      <c r="I2588">
        <v>1908.97</v>
      </c>
      <c r="J2588">
        <f t="shared" si="364"/>
        <v>-1.3421604804283338E-2</v>
      </c>
      <c r="K2588">
        <f t="shared" si="360"/>
        <v>-1.3650404804283338E-2</v>
      </c>
      <c r="L2588">
        <v>6.3305106104339986E-3</v>
      </c>
      <c r="N2588" s="2">
        <v>36494</v>
      </c>
      <c r="O2588">
        <v>45.523400000000002</v>
      </c>
      <c r="Q2588" s="2">
        <v>36494</v>
      </c>
      <c r="R2588">
        <v>46819.42</v>
      </c>
      <c r="S2588" s="8">
        <f t="shared" si="365"/>
        <v>9.5287585574901357E-3</v>
      </c>
      <c r="T2588" s="9">
        <f t="shared" si="361"/>
        <v>9.2999585574901362E-3</v>
      </c>
      <c r="U2588" s="3">
        <f>Sheet1!$B$17+Sheet1!$B$18*'Portfolio allocation'!K2588</f>
        <v>-1.5172291454382245E-2</v>
      </c>
      <c r="V2588" s="13">
        <f t="shared" si="366"/>
        <v>2.4472250011872379E-2</v>
      </c>
      <c r="W2588" s="13"/>
      <c r="X2588" s="2">
        <v>36494</v>
      </c>
      <c r="Y2588">
        <v>98.441599999999994</v>
      </c>
      <c r="AA2588" s="2">
        <v>36494</v>
      </c>
      <c r="AB2588">
        <v>1214.47</v>
      </c>
      <c r="AC2588">
        <f t="shared" si="367"/>
        <v>-1.0792363079529577E-2</v>
      </c>
      <c r="AD2588">
        <f t="shared" si="362"/>
        <v>-1.1020363079529577E-2</v>
      </c>
      <c r="AE2588">
        <f>Sheet2!$B$17+Sheet2!$B$18*'Portfolio allocation'!K2588</f>
        <v>-1.2084901193927742E-2</v>
      </c>
      <c r="AF2588">
        <f t="shared" si="368"/>
        <v>1.0645381143981648E-3</v>
      </c>
      <c r="AH2588" s="2">
        <v>36494</v>
      </c>
      <c r="AI2588">
        <v>6.1760000000000002</v>
      </c>
      <c r="AJ2588">
        <v>5.7</v>
      </c>
      <c r="AK2588">
        <v>1.0068999999999999</v>
      </c>
      <c r="AR2588" s="3"/>
    </row>
    <row r="2589" spans="1:44" hidden="1" outlineLevel="1" x14ac:dyDescent="0.2">
      <c r="A2589" s="2">
        <v>36495</v>
      </c>
      <c r="B2589">
        <v>22.23</v>
      </c>
      <c r="E2589" s="2">
        <v>36495</v>
      </c>
      <c r="F2589">
        <v>1397.72</v>
      </c>
      <c r="G2589">
        <f t="shared" si="363"/>
        <v>6.3431035848253714E-3</v>
      </c>
      <c r="H2589" s="2">
        <v>36495</v>
      </c>
      <c r="I2589">
        <v>1921.49</v>
      </c>
      <c r="J2589">
        <f t="shared" si="364"/>
        <v>6.5585106104339985E-3</v>
      </c>
      <c r="K2589">
        <f t="shared" si="360"/>
        <v>6.3305106104339986E-3</v>
      </c>
      <c r="L2589">
        <v>7.8790909617016246E-3</v>
      </c>
      <c r="N2589" s="2">
        <v>36495</v>
      </c>
      <c r="O2589">
        <v>46.593800000000002</v>
      </c>
      <c r="Q2589" s="2">
        <v>36495</v>
      </c>
      <c r="R2589">
        <v>47920.21</v>
      </c>
      <c r="S2589" s="8">
        <f t="shared" si="365"/>
        <v>2.3511397620901819E-2</v>
      </c>
      <c r="T2589" s="9">
        <f t="shared" si="361"/>
        <v>2.328339762090182E-2</v>
      </c>
      <c r="U2589" s="3">
        <f>Sheet1!$B$17+Sheet1!$B$18*'Portfolio allocation'!K2589</f>
        <v>7.7503210931187949E-3</v>
      </c>
      <c r="V2589" s="13">
        <f t="shared" si="366"/>
        <v>1.5533076527783025E-2</v>
      </c>
      <c r="W2589" s="13"/>
      <c r="X2589" s="2">
        <v>36495</v>
      </c>
      <c r="Y2589">
        <v>99.098299999999995</v>
      </c>
      <c r="AA2589" s="2">
        <v>36495</v>
      </c>
      <c r="AB2589">
        <v>1222.57</v>
      </c>
      <c r="AC2589">
        <f t="shared" si="367"/>
        <v>6.6695760290496064E-3</v>
      </c>
      <c r="AD2589">
        <f t="shared" si="362"/>
        <v>6.4403760290496067E-3</v>
      </c>
      <c r="AE2589">
        <f>Sheet2!$B$17+Sheet2!$B$18*'Portfolio allocation'!K2589</f>
        <v>5.6826385520948987E-3</v>
      </c>
      <c r="AF2589">
        <f t="shared" si="368"/>
        <v>7.5773747695470801E-4</v>
      </c>
      <c r="AH2589" s="2">
        <v>36495</v>
      </c>
      <c r="AI2589">
        <v>6.2039999999999997</v>
      </c>
      <c r="AJ2589">
        <v>5.73</v>
      </c>
      <c r="AK2589">
        <v>1.0079</v>
      </c>
      <c r="AR2589" s="3"/>
    </row>
    <row r="2590" spans="1:44" hidden="1" outlineLevel="1" x14ac:dyDescent="0.2">
      <c r="A2590" s="2">
        <v>36496</v>
      </c>
      <c r="B2590">
        <v>21.77</v>
      </c>
      <c r="E2590" s="2">
        <v>36496</v>
      </c>
      <c r="F2590">
        <v>1409.04</v>
      </c>
      <c r="G2590">
        <f t="shared" si="363"/>
        <v>8.0989039292562737E-3</v>
      </c>
      <c r="H2590" s="2">
        <v>36496</v>
      </c>
      <c r="I2590">
        <v>1937.07</v>
      </c>
      <c r="J2590">
        <f t="shared" si="364"/>
        <v>8.1082909617016252E-3</v>
      </c>
      <c r="K2590">
        <f t="shared" si="360"/>
        <v>7.8790909617016246E-3</v>
      </c>
      <c r="L2590">
        <v>1.6985924227828717E-2</v>
      </c>
      <c r="N2590" s="2">
        <v>36496</v>
      </c>
      <c r="O2590">
        <v>47.406300000000002</v>
      </c>
      <c r="Q2590" s="2">
        <v>36496</v>
      </c>
      <c r="R2590">
        <v>48755.839999999997</v>
      </c>
      <c r="S2590" s="8">
        <f t="shared" si="365"/>
        <v>1.7437945284463519E-2</v>
      </c>
      <c r="T2590" s="9">
        <f t="shared" si="361"/>
        <v>1.720874528446352E-2</v>
      </c>
      <c r="U2590" s="3">
        <f>Sheet1!$B$17+Sheet1!$B$18*'Portfolio allocation'!K2590</f>
        <v>9.5268917183382196E-3</v>
      </c>
      <c r="V2590" s="13">
        <f t="shared" si="366"/>
        <v>7.6818535661253001E-3</v>
      </c>
      <c r="W2590" s="13"/>
      <c r="X2590" s="2">
        <v>36496</v>
      </c>
      <c r="Y2590">
        <v>100.8295</v>
      </c>
      <c r="AA2590" s="2">
        <v>36496</v>
      </c>
      <c r="AB2590">
        <v>1243.93</v>
      </c>
      <c r="AC2590">
        <f t="shared" si="367"/>
        <v>1.747139223111982E-2</v>
      </c>
      <c r="AD2590">
        <f t="shared" si="362"/>
        <v>1.724059223111982E-2</v>
      </c>
      <c r="AE2590">
        <f>Sheet2!$B$17+Sheet2!$B$18*'Portfolio allocation'!K2590</f>
        <v>7.0596757083000112E-3</v>
      </c>
      <c r="AF2590">
        <f t="shared" si="368"/>
        <v>1.018091652281981E-2</v>
      </c>
      <c r="AH2590" s="2">
        <v>36496</v>
      </c>
      <c r="AI2590">
        <v>6.2350000000000003</v>
      </c>
      <c r="AJ2590">
        <v>5.77</v>
      </c>
      <c r="AK2590">
        <v>1.0035000000000001</v>
      </c>
      <c r="AR2590" s="3"/>
    </row>
    <row r="2591" spans="1:44" hidden="1" outlineLevel="1" x14ac:dyDescent="0.2">
      <c r="A2591" s="2">
        <v>36497</v>
      </c>
      <c r="B2591">
        <v>19.32</v>
      </c>
      <c r="E2591" s="2">
        <v>36497</v>
      </c>
      <c r="F2591">
        <v>1433.3</v>
      </c>
      <c r="G2591">
        <f t="shared" si="363"/>
        <v>1.7217396241412608E-2</v>
      </c>
      <c r="H2591" s="2">
        <v>36497</v>
      </c>
      <c r="I2591">
        <v>1970.42</v>
      </c>
      <c r="J2591">
        <f t="shared" si="364"/>
        <v>1.7216724227828717E-2</v>
      </c>
      <c r="K2591">
        <f t="shared" si="360"/>
        <v>1.6985924227828717E-2</v>
      </c>
      <c r="L2591">
        <v>-7.1609321505060435E-3</v>
      </c>
      <c r="N2591" s="2">
        <v>36497</v>
      </c>
      <c r="O2591">
        <v>48.0625</v>
      </c>
      <c r="Q2591" s="2">
        <v>36497</v>
      </c>
      <c r="R2591">
        <v>49430.77</v>
      </c>
      <c r="S2591" s="8">
        <f t="shared" si="365"/>
        <v>1.3843059621165388E-2</v>
      </c>
      <c r="T2591" s="9">
        <f t="shared" si="361"/>
        <v>1.3612259621165388E-2</v>
      </c>
      <c r="U2591" s="3">
        <f>Sheet1!$B$17+Sheet1!$B$18*'Portfolio allocation'!K2591</f>
        <v>1.9974481639086498E-2</v>
      </c>
      <c r="V2591" s="13">
        <f t="shared" si="366"/>
        <v>-6.3622220179211098E-3</v>
      </c>
      <c r="W2591" s="13"/>
      <c r="X2591" s="2">
        <v>36497</v>
      </c>
      <c r="Y2591">
        <v>106.97839999999999</v>
      </c>
      <c r="AA2591" s="2">
        <v>36497</v>
      </c>
      <c r="AB2591">
        <v>1319.79</v>
      </c>
      <c r="AC2591">
        <f t="shared" si="367"/>
        <v>6.0984138978881441E-2</v>
      </c>
      <c r="AD2591">
        <f t="shared" si="362"/>
        <v>6.0755738978881445E-2</v>
      </c>
      <c r="AE2591">
        <f>Sheet2!$B$17+Sheet2!$B$18*'Portfolio allocation'!K2591</f>
        <v>1.5157704184869855E-2</v>
      </c>
      <c r="AF2591">
        <f t="shared" si="368"/>
        <v>4.5598034794011588E-2</v>
      </c>
      <c r="AH2591" s="2">
        <v>36497</v>
      </c>
      <c r="AI2591">
        <v>6.1630000000000003</v>
      </c>
      <c r="AJ2591">
        <v>5.71</v>
      </c>
      <c r="AK2591">
        <v>1.0014000000000001</v>
      </c>
      <c r="AR2591" s="3"/>
    </row>
    <row r="2592" spans="1:44" hidden="1" outlineLevel="1" x14ac:dyDescent="0.2">
      <c r="A2592" s="2">
        <v>36500</v>
      </c>
      <c r="B2592">
        <v>20.58</v>
      </c>
      <c r="E2592" s="2">
        <v>36500</v>
      </c>
      <c r="F2592">
        <v>1423.33</v>
      </c>
      <c r="G2592">
        <f t="shared" si="363"/>
        <v>-6.9559757203656591E-3</v>
      </c>
      <c r="H2592" s="2">
        <v>36500</v>
      </c>
      <c r="I2592">
        <v>1956.76</v>
      </c>
      <c r="J2592">
        <f t="shared" si="364"/>
        <v>-6.9325321505060433E-3</v>
      </c>
      <c r="K2592">
        <f t="shared" si="360"/>
        <v>-7.1609321505060435E-3</v>
      </c>
      <c r="L2592">
        <v>-1.0153369185796983E-2</v>
      </c>
      <c r="N2592" s="2">
        <v>36500</v>
      </c>
      <c r="O2592">
        <v>47.718800000000002</v>
      </c>
      <c r="Q2592" s="2">
        <v>36500</v>
      </c>
      <c r="R2592">
        <v>49077.23</v>
      </c>
      <c r="S2592" s="8">
        <f t="shared" si="365"/>
        <v>-7.1522252232767425E-3</v>
      </c>
      <c r="T2592" s="9">
        <f t="shared" si="361"/>
        <v>-7.3806252232767426E-3</v>
      </c>
      <c r="U2592" s="3">
        <f>Sheet1!$B$17+Sheet1!$B$18*'Portfolio allocation'!K2592</f>
        <v>-7.7274039608607337E-3</v>
      </c>
      <c r="V2592" s="13">
        <f t="shared" si="366"/>
        <v>3.4677873758399112E-4</v>
      </c>
      <c r="W2592" s="13"/>
      <c r="X2592" s="2">
        <v>36500</v>
      </c>
      <c r="Y2592">
        <v>110.7991</v>
      </c>
      <c r="AA2592" s="2">
        <v>36500</v>
      </c>
      <c r="AB2592">
        <v>1366.92</v>
      </c>
      <c r="AC2592">
        <f t="shared" si="367"/>
        <v>3.5710226626963548E-2</v>
      </c>
      <c r="AD2592">
        <f t="shared" si="362"/>
        <v>3.5481426626963547E-2</v>
      </c>
      <c r="AE2592">
        <f>Sheet2!$B$17+Sheet2!$B$18*'Portfolio allocation'!K2592</f>
        <v>-6.3142965487678337E-3</v>
      </c>
      <c r="AF2592">
        <f t="shared" si="368"/>
        <v>4.1795723175731381E-2</v>
      </c>
      <c r="AH2592" s="2">
        <v>36500</v>
      </c>
      <c r="AI2592">
        <v>6.141</v>
      </c>
      <c r="AJ2592">
        <v>5.72</v>
      </c>
      <c r="AK2592">
        <v>1.0226</v>
      </c>
      <c r="AR2592" s="3"/>
    </row>
    <row r="2593" spans="1:44" hidden="1" outlineLevel="1" x14ac:dyDescent="0.2">
      <c r="A2593" s="2">
        <v>36501</v>
      </c>
      <c r="B2593">
        <v>21.09</v>
      </c>
      <c r="E2593" s="2">
        <v>36501</v>
      </c>
      <c r="F2593">
        <v>1409.17</v>
      </c>
      <c r="G2593">
        <f t="shared" si="363"/>
        <v>-9.9485010503536087E-3</v>
      </c>
      <c r="H2593" s="2">
        <v>36501</v>
      </c>
      <c r="I2593">
        <v>1937.34</v>
      </c>
      <c r="J2593">
        <f t="shared" si="364"/>
        <v>-9.9245691857969831E-3</v>
      </c>
      <c r="K2593">
        <f t="shared" si="360"/>
        <v>-1.0153369185796983E-2</v>
      </c>
      <c r="L2593">
        <v>-3.8920187721307622E-3</v>
      </c>
      <c r="N2593" s="2">
        <v>36501</v>
      </c>
      <c r="O2593">
        <v>46.5</v>
      </c>
      <c r="Q2593" s="2">
        <v>36501</v>
      </c>
      <c r="R2593">
        <v>47823.79</v>
      </c>
      <c r="S2593" s="8">
        <f t="shared" si="365"/>
        <v>-2.5540153753583983E-2</v>
      </c>
      <c r="T2593" s="9">
        <f t="shared" si="361"/>
        <v>-2.5768953753583984E-2</v>
      </c>
      <c r="U2593" s="3">
        <f>Sheet1!$B$17+Sheet1!$B$18*'Portfolio allocation'!K2593</f>
        <v>-1.1160403566186238E-2</v>
      </c>
      <c r="V2593" s="13">
        <f t="shared" si="366"/>
        <v>-1.4608550187397746E-2</v>
      </c>
      <c r="W2593" s="13"/>
      <c r="X2593" s="2">
        <v>36501</v>
      </c>
      <c r="Y2593">
        <v>111.3961</v>
      </c>
      <c r="AA2593" s="2">
        <v>36501</v>
      </c>
      <c r="AB2593">
        <v>1374.29</v>
      </c>
      <c r="AC2593">
        <f t="shared" si="367"/>
        <v>5.3916834928158242E-3</v>
      </c>
      <c r="AD2593">
        <f t="shared" si="362"/>
        <v>5.1644834928158238E-3</v>
      </c>
      <c r="AE2593">
        <f>Sheet2!$B$17+Sheet2!$B$18*'Portfolio allocation'!K2593</f>
        <v>-8.9752479045220254E-3</v>
      </c>
      <c r="AF2593">
        <f t="shared" si="368"/>
        <v>1.4139731397337849E-2</v>
      </c>
      <c r="AH2593" s="2">
        <v>36501</v>
      </c>
      <c r="AI2593">
        <v>6.0979999999999999</v>
      </c>
      <c r="AJ2593">
        <v>5.68</v>
      </c>
      <c r="AK2593">
        <v>1.0227999999999999</v>
      </c>
      <c r="AR2593" s="3"/>
    </row>
    <row r="2594" spans="1:44" hidden="1" outlineLevel="1" x14ac:dyDescent="0.2">
      <c r="A2594" s="2">
        <v>36502</v>
      </c>
      <c r="B2594">
        <v>21.25</v>
      </c>
      <c r="E2594" s="2">
        <v>36502</v>
      </c>
      <c r="F2594">
        <v>1403.88</v>
      </c>
      <c r="G2594">
        <f t="shared" si="363"/>
        <v>-3.753982840963066E-3</v>
      </c>
      <c r="H2594" s="2">
        <v>36502</v>
      </c>
      <c r="I2594">
        <v>1930.24</v>
      </c>
      <c r="J2594">
        <f t="shared" si="364"/>
        <v>-3.6648187721307623E-3</v>
      </c>
      <c r="K2594">
        <f t="shared" si="360"/>
        <v>-3.8920187721307622E-3</v>
      </c>
      <c r="L2594">
        <v>2.8031112068965746E-3</v>
      </c>
      <c r="N2594" s="2">
        <v>36502</v>
      </c>
      <c r="O2594">
        <v>45.875</v>
      </c>
      <c r="Q2594" s="2">
        <v>36502</v>
      </c>
      <c r="R2594">
        <v>47180.99</v>
      </c>
      <c r="S2594" s="8">
        <f t="shared" si="365"/>
        <v>-1.3441009171376916E-2</v>
      </c>
      <c r="T2594" s="9">
        <f t="shared" si="361"/>
        <v>-1.3668209171376917E-2</v>
      </c>
      <c r="U2594" s="3">
        <f>Sheet1!$B$17+Sheet1!$B$18*'Portfolio allocation'!K2594</f>
        <v>-3.9772236879065444E-3</v>
      </c>
      <c r="V2594" s="13">
        <f t="shared" si="366"/>
        <v>-9.6909854834703723E-3</v>
      </c>
      <c r="W2594" s="13"/>
      <c r="X2594" s="2">
        <v>36502</v>
      </c>
      <c r="Y2594">
        <v>113.2765</v>
      </c>
      <c r="AA2594" s="2">
        <v>36502</v>
      </c>
      <c r="AB2594">
        <v>1397.48</v>
      </c>
      <c r="AC2594">
        <f t="shared" si="367"/>
        <v>1.6874167752075619E-2</v>
      </c>
      <c r="AD2594">
        <f t="shared" si="362"/>
        <v>1.6646567752075618E-2</v>
      </c>
      <c r="AE2594">
        <f>Sheet2!$B$17+Sheet2!$B$18*'Portfolio allocation'!K2594</f>
        <v>-3.407495375193594E-3</v>
      </c>
      <c r="AF2594">
        <f t="shared" si="368"/>
        <v>2.0054063127269213E-2</v>
      </c>
      <c r="AH2594" s="2">
        <v>36502</v>
      </c>
      <c r="AI2594">
        <v>6.1369999999999996</v>
      </c>
      <c r="AJ2594">
        <v>5.69</v>
      </c>
      <c r="AK2594">
        <v>1.0246999999999999</v>
      </c>
      <c r="AR2594" s="3"/>
    </row>
    <row r="2595" spans="1:44" hidden="1" outlineLevel="1" x14ac:dyDescent="0.2">
      <c r="A2595" s="2">
        <v>36503</v>
      </c>
      <c r="B2595">
        <v>21.19</v>
      </c>
      <c r="E2595" s="2">
        <v>36503</v>
      </c>
      <c r="F2595">
        <v>1408.11</v>
      </c>
      <c r="G2595">
        <f t="shared" si="363"/>
        <v>3.0130780408581526E-3</v>
      </c>
      <c r="H2595" s="2">
        <v>36503</v>
      </c>
      <c r="I2595">
        <v>1936.09</v>
      </c>
      <c r="J2595">
        <f t="shared" si="364"/>
        <v>3.0307112068965747E-3</v>
      </c>
      <c r="K2595">
        <f t="shared" si="360"/>
        <v>2.8031112068965746E-3</v>
      </c>
      <c r="L2595">
        <v>6.11588035060348E-3</v>
      </c>
      <c r="N2595" s="2">
        <v>36503</v>
      </c>
      <c r="O2595">
        <v>46.375</v>
      </c>
      <c r="Q2595" s="2">
        <v>36503</v>
      </c>
      <c r="R2595">
        <v>47695.23</v>
      </c>
      <c r="S2595" s="8">
        <f t="shared" si="365"/>
        <v>1.089930499550773E-2</v>
      </c>
      <c r="T2595" s="9">
        <f t="shared" si="361"/>
        <v>1.0671704995507731E-2</v>
      </c>
      <c r="U2595" s="3">
        <f>Sheet1!$B$17+Sheet1!$B$18*'Portfolio allocation'!K2595</f>
        <v>3.7035991011915544E-3</v>
      </c>
      <c r="V2595" s="13">
        <f t="shared" si="366"/>
        <v>6.9681058943161763E-3</v>
      </c>
      <c r="W2595" s="13"/>
      <c r="X2595" s="2">
        <v>36503</v>
      </c>
      <c r="Y2595">
        <v>108.7693</v>
      </c>
      <c r="AA2595" s="2">
        <v>36503</v>
      </c>
      <c r="AB2595">
        <v>1341.88</v>
      </c>
      <c r="AC2595">
        <f t="shared" si="367"/>
        <v>-3.9785900334888491E-2</v>
      </c>
      <c r="AD2595">
        <f t="shared" si="362"/>
        <v>-4.001270033488849E-2</v>
      </c>
      <c r="AE2595">
        <f>Sheet2!$B$17+Sheet2!$B$18*'Portfolio allocation'!K2595</f>
        <v>2.5459850103715523E-3</v>
      </c>
      <c r="AF2595">
        <f t="shared" si="368"/>
        <v>-4.2558685345260042E-2</v>
      </c>
      <c r="AH2595" s="2">
        <v>36503</v>
      </c>
      <c r="AI2595">
        <v>6.1260000000000003</v>
      </c>
      <c r="AJ2595">
        <v>5.67</v>
      </c>
      <c r="AK2595">
        <v>1.0178</v>
      </c>
      <c r="AR2595" s="3"/>
    </row>
    <row r="2596" spans="1:44" hidden="1" outlineLevel="1" x14ac:dyDescent="0.2">
      <c r="A2596" s="2">
        <v>36504</v>
      </c>
      <c r="B2596">
        <v>21.48</v>
      </c>
      <c r="E2596" s="2">
        <v>36504</v>
      </c>
      <c r="F2596">
        <v>1417.04</v>
      </c>
      <c r="G2596">
        <f t="shared" si="363"/>
        <v>6.3418340896663761E-3</v>
      </c>
      <c r="H2596" s="2">
        <v>36504</v>
      </c>
      <c r="I2596">
        <v>1948.37</v>
      </c>
      <c r="J2596">
        <f t="shared" si="364"/>
        <v>6.3426803506034801E-3</v>
      </c>
      <c r="K2596">
        <f t="shared" si="360"/>
        <v>6.11588035060348E-3</v>
      </c>
      <c r="L2596">
        <v>-1.3251540087354805E-3</v>
      </c>
      <c r="N2596" s="2">
        <v>36504</v>
      </c>
      <c r="O2596">
        <v>46.9375</v>
      </c>
      <c r="Q2596" s="2">
        <v>36504</v>
      </c>
      <c r="R2596">
        <v>48273.74</v>
      </c>
      <c r="S2596" s="8">
        <f t="shared" si="365"/>
        <v>1.2129305173703919E-2</v>
      </c>
      <c r="T2596" s="9">
        <f t="shared" si="361"/>
        <v>1.190250517370392E-2</v>
      </c>
      <c r="U2596" s="3">
        <f>Sheet1!$B$17+Sheet1!$B$18*'Portfolio allocation'!K2596</f>
        <v>7.5040918195870814E-3</v>
      </c>
      <c r="V2596" s="13">
        <f t="shared" si="366"/>
        <v>4.3984133541168386E-3</v>
      </c>
      <c r="W2596" s="13"/>
      <c r="X2596" s="2">
        <v>36504</v>
      </c>
      <c r="Y2596">
        <v>104.1129</v>
      </c>
      <c r="AA2596" s="2">
        <v>36504</v>
      </c>
      <c r="AB2596">
        <v>1284.43</v>
      </c>
      <c r="AC2596">
        <f t="shared" si="367"/>
        <v>-4.281306823262887E-2</v>
      </c>
      <c r="AD2596">
        <f t="shared" si="362"/>
        <v>-4.303986823262887E-2</v>
      </c>
      <c r="AE2596">
        <f>Sheet2!$B$17+Sheet2!$B$18*'Portfolio allocation'!K2596</f>
        <v>5.4917838493404375E-3</v>
      </c>
      <c r="AF2596">
        <f t="shared" si="368"/>
        <v>-4.8531652081969308E-2</v>
      </c>
      <c r="AH2596" s="2">
        <v>36504</v>
      </c>
      <c r="AI2596">
        <v>6.0720000000000001</v>
      </c>
      <c r="AJ2596">
        <v>5.67</v>
      </c>
      <c r="AK2596">
        <v>1.0164</v>
      </c>
      <c r="AR2596" s="3"/>
    </row>
    <row r="2597" spans="1:44" hidden="1" outlineLevel="1" x14ac:dyDescent="0.2">
      <c r="A2597" s="2">
        <v>36507</v>
      </c>
      <c r="B2597">
        <v>21.72</v>
      </c>
      <c r="E2597" s="2">
        <v>36507</v>
      </c>
      <c r="F2597">
        <v>1415.22</v>
      </c>
      <c r="G2597">
        <f t="shared" si="363"/>
        <v>-1.2843674137638095E-3</v>
      </c>
      <c r="H2597" s="2">
        <v>36507</v>
      </c>
      <c r="I2597">
        <v>1946.23</v>
      </c>
      <c r="J2597">
        <f t="shared" si="364"/>
        <v>-1.0983540087354804E-3</v>
      </c>
      <c r="K2597">
        <f t="shared" si="360"/>
        <v>-1.3251540087354805E-3</v>
      </c>
      <c r="L2597">
        <v>-8.7332198188291889E-3</v>
      </c>
      <c r="N2597" s="2">
        <v>36507</v>
      </c>
      <c r="O2597">
        <v>48.3125</v>
      </c>
      <c r="Q2597" s="2">
        <v>36507</v>
      </c>
      <c r="R2597">
        <v>49687.89</v>
      </c>
      <c r="S2597" s="8">
        <f t="shared" si="365"/>
        <v>2.9294394840756022E-2</v>
      </c>
      <c r="T2597" s="9">
        <f t="shared" si="361"/>
        <v>2.9067594840756023E-2</v>
      </c>
      <c r="U2597" s="3">
        <f>Sheet1!$B$17+Sheet1!$B$18*'Portfolio allocation'!K2597</f>
        <v>-1.0324513783353936E-3</v>
      </c>
      <c r="V2597" s="13">
        <f t="shared" si="366"/>
        <v>3.0100046219091417E-2</v>
      </c>
      <c r="W2597" s="13"/>
      <c r="X2597" s="2">
        <v>36507</v>
      </c>
      <c r="Y2597">
        <v>105.12779999999999</v>
      </c>
      <c r="AA2597" s="2">
        <v>36507</v>
      </c>
      <c r="AB2597">
        <v>1296.95</v>
      </c>
      <c r="AC2597">
        <f t="shared" si="367"/>
        <v>9.7475144616678833E-3</v>
      </c>
      <c r="AD2597">
        <f t="shared" si="362"/>
        <v>9.5179144616678833E-3</v>
      </c>
      <c r="AE2597">
        <f>Sheet2!$B$17+Sheet2!$B$18*'Portfolio allocation'!K2597</f>
        <v>-1.1249737409396382E-3</v>
      </c>
      <c r="AF2597">
        <f t="shared" si="368"/>
        <v>1.0642888202607521E-2</v>
      </c>
      <c r="AH2597" s="2">
        <v>36507</v>
      </c>
      <c r="AI2597">
        <v>6.1</v>
      </c>
      <c r="AJ2597">
        <v>5.74</v>
      </c>
      <c r="AK2597">
        <v>1.0116000000000001</v>
      </c>
      <c r="AR2597" s="3"/>
    </row>
    <row r="2598" spans="1:44" hidden="1" outlineLevel="1" x14ac:dyDescent="0.2">
      <c r="A2598" s="2">
        <v>36508</v>
      </c>
      <c r="B2598">
        <v>23.06</v>
      </c>
      <c r="E2598" s="2">
        <v>36508</v>
      </c>
      <c r="F2598">
        <v>1403.17</v>
      </c>
      <c r="G2598">
        <f t="shared" si="363"/>
        <v>-8.5145772388744989E-3</v>
      </c>
      <c r="H2598" s="2">
        <v>36508</v>
      </c>
      <c r="I2598">
        <v>1929.68</v>
      </c>
      <c r="J2598">
        <f t="shared" si="364"/>
        <v>-8.5036198188291889E-3</v>
      </c>
      <c r="K2598">
        <f t="shared" si="360"/>
        <v>-8.7332198188291889E-3</v>
      </c>
      <c r="L2598">
        <v>7.0382355457898832E-3</v>
      </c>
      <c r="N2598" s="2">
        <v>36508</v>
      </c>
      <c r="O2598">
        <v>49.343800000000002</v>
      </c>
      <c r="Q2598" s="2">
        <v>36508</v>
      </c>
      <c r="R2598">
        <v>50748.49</v>
      </c>
      <c r="S2598" s="8">
        <f t="shared" si="365"/>
        <v>2.1345241265024573E-2</v>
      </c>
      <c r="T2598" s="9">
        <f t="shared" si="361"/>
        <v>2.1115641265024573E-2</v>
      </c>
      <c r="U2598" s="3">
        <f>Sheet1!$B$17+Sheet1!$B$18*'Portfolio allocation'!K2598</f>
        <v>-9.5311722210295654E-3</v>
      </c>
      <c r="V2598" s="13">
        <f t="shared" si="366"/>
        <v>3.0646813486054136E-2</v>
      </c>
      <c r="W2598" s="13"/>
      <c r="X2598" s="2">
        <v>36508</v>
      </c>
      <c r="Y2598">
        <v>104.1129</v>
      </c>
      <c r="AA2598" s="2">
        <v>36508</v>
      </c>
      <c r="AB2598">
        <v>1284.43</v>
      </c>
      <c r="AC2598">
        <f t="shared" si="367"/>
        <v>-9.6534176336789956E-3</v>
      </c>
      <c r="AD2598">
        <f t="shared" si="362"/>
        <v>-9.8858176336789963E-3</v>
      </c>
      <c r="AE2598">
        <f>Sheet2!$B$17+Sheet2!$B$18*'Portfolio allocation'!K2598</f>
        <v>-7.7124148561270736E-3</v>
      </c>
      <c r="AF2598">
        <f t="shared" si="368"/>
        <v>-2.1734027775519226E-3</v>
      </c>
      <c r="AH2598" s="2">
        <v>36508</v>
      </c>
      <c r="AI2598">
        <v>6.2030000000000003</v>
      </c>
      <c r="AJ2598">
        <v>5.81</v>
      </c>
      <c r="AK2598">
        <v>1.0056</v>
      </c>
      <c r="AR2598" s="3"/>
    </row>
    <row r="2599" spans="1:44" hidden="1" outlineLevel="1" x14ac:dyDescent="0.2">
      <c r="A2599" s="2">
        <v>36509</v>
      </c>
      <c r="B2599">
        <v>22.03</v>
      </c>
      <c r="E2599" s="2">
        <v>36509</v>
      </c>
      <c r="F2599">
        <v>1413.32</v>
      </c>
      <c r="G2599">
        <f t="shared" si="363"/>
        <v>7.2336210152723623E-3</v>
      </c>
      <c r="H2599" s="2">
        <v>36509</v>
      </c>
      <c r="I2599">
        <v>1943.71</v>
      </c>
      <c r="J2599">
        <f t="shared" si="364"/>
        <v>7.270635545789883E-3</v>
      </c>
      <c r="K2599">
        <f t="shared" si="360"/>
        <v>7.0382355457898832E-3</v>
      </c>
      <c r="L2599">
        <v>3.6760483096756735E-3</v>
      </c>
      <c r="N2599" s="2">
        <v>36509</v>
      </c>
      <c r="O2599">
        <v>54.218800000000002</v>
      </c>
      <c r="Q2599" s="2">
        <v>36509</v>
      </c>
      <c r="R2599">
        <v>55762.28</v>
      </c>
      <c r="S2599" s="8">
        <f t="shared" si="365"/>
        <v>9.8796831196356738E-2</v>
      </c>
      <c r="T2599" s="9">
        <f t="shared" si="361"/>
        <v>9.8564431196356744E-2</v>
      </c>
      <c r="U2599" s="3">
        <f>Sheet1!$B$17+Sheet1!$B$18*'Portfolio allocation'!K2599</f>
        <v>8.5622410750941375E-3</v>
      </c>
      <c r="V2599" s="13">
        <f t="shared" si="366"/>
        <v>9.0002190121262607E-2</v>
      </c>
      <c r="W2599" s="13"/>
      <c r="X2599" s="2">
        <v>36509</v>
      </c>
      <c r="Y2599">
        <v>101.84439999999999</v>
      </c>
      <c r="AA2599" s="2">
        <v>36509</v>
      </c>
      <c r="AB2599">
        <v>1256.45</v>
      </c>
      <c r="AC2599">
        <f t="shared" si="367"/>
        <v>-2.1783981999797586E-2</v>
      </c>
      <c r="AD2599">
        <f t="shared" si="362"/>
        <v>-2.2017981999797587E-2</v>
      </c>
      <c r="AE2599">
        <f>Sheet2!$B$17+Sheet2!$B$18*'Portfolio allocation'!K2599</f>
        <v>6.3119656203094497E-3</v>
      </c>
      <c r="AF2599">
        <f t="shared" si="368"/>
        <v>-2.8329947620107036E-2</v>
      </c>
      <c r="AH2599" s="2">
        <v>36509</v>
      </c>
      <c r="AI2599">
        <v>6.234</v>
      </c>
      <c r="AJ2599">
        <v>5.85</v>
      </c>
      <c r="AK2599">
        <v>1.0036</v>
      </c>
      <c r="AR2599" s="3"/>
    </row>
    <row r="2600" spans="1:44" hidden="1" outlineLevel="1" x14ac:dyDescent="0.2">
      <c r="A2600" s="2">
        <v>36510</v>
      </c>
      <c r="B2600">
        <v>21.91</v>
      </c>
      <c r="E2600" s="2">
        <v>36510</v>
      </c>
      <c r="F2600">
        <v>1418.78</v>
      </c>
      <c r="G2600">
        <f t="shared" si="363"/>
        <v>3.8632439928678597E-3</v>
      </c>
      <c r="H2600" s="2">
        <v>36510</v>
      </c>
      <c r="I2600">
        <v>1951.31</v>
      </c>
      <c r="J2600">
        <f t="shared" si="364"/>
        <v>3.9100483096756733E-3</v>
      </c>
      <c r="K2600">
        <f t="shared" si="360"/>
        <v>3.6760483096756735E-3</v>
      </c>
      <c r="L2600">
        <v>1.3680506121528518E-3</v>
      </c>
      <c r="N2600" s="2">
        <v>36510</v>
      </c>
      <c r="O2600">
        <v>56.843800000000002</v>
      </c>
      <c r="Q2600" s="2">
        <v>36510</v>
      </c>
      <c r="R2600">
        <v>58462.01</v>
      </c>
      <c r="S2600" s="8">
        <f t="shared" si="365"/>
        <v>4.8414985900863572E-2</v>
      </c>
      <c r="T2600" s="9">
        <f t="shared" si="361"/>
        <v>4.8180985900863574E-2</v>
      </c>
      <c r="U2600" s="3">
        <f>Sheet1!$B$17+Sheet1!$B$18*'Portfolio allocation'!K2600</f>
        <v>4.7050546686679389E-3</v>
      </c>
      <c r="V2600" s="13">
        <f t="shared" si="366"/>
        <v>4.3475931232195633E-2</v>
      </c>
      <c r="W2600" s="13"/>
      <c r="X2600" s="2">
        <v>36510</v>
      </c>
      <c r="Y2600">
        <v>104.292</v>
      </c>
      <c r="AA2600" s="2">
        <v>36510</v>
      </c>
      <c r="AB2600">
        <v>1286.6400000000001</v>
      </c>
      <c r="AC2600">
        <f t="shared" si="367"/>
        <v>2.4028015440327843E-2</v>
      </c>
      <c r="AD2600">
        <f t="shared" si="362"/>
        <v>2.3792015440327843E-2</v>
      </c>
      <c r="AE2600">
        <f>Sheet2!$B$17+Sheet2!$B$18*'Portfolio allocation'!K2600</f>
        <v>3.3222229528024252E-3</v>
      </c>
      <c r="AF2600">
        <f t="shared" si="368"/>
        <v>2.0469792487525416E-2</v>
      </c>
      <c r="AH2600" s="2">
        <v>36510</v>
      </c>
      <c r="AI2600">
        <v>6.3</v>
      </c>
      <c r="AJ2600">
        <v>5.9</v>
      </c>
      <c r="AK2600">
        <v>1.0181</v>
      </c>
      <c r="AR2600" s="3"/>
    </row>
    <row r="2601" spans="1:44" hidden="1" outlineLevel="1" x14ac:dyDescent="0.2">
      <c r="A2601" s="2">
        <v>36511</v>
      </c>
      <c r="B2601">
        <v>21.35</v>
      </c>
      <c r="E2601" s="2">
        <v>36511</v>
      </c>
      <c r="F2601">
        <v>1421.03</v>
      </c>
      <c r="G2601">
        <f t="shared" si="363"/>
        <v>1.5858695498949249E-3</v>
      </c>
      <c r="H2601" s="2">
        <v>36511</v>
      </c>
      <c r="I2601">
        <v>1954.44</v>
      </c>
      <c r="J2601">
        <f t="shared" si="364"/>
        <v>1.6040506121528519E-3</v>
      </c>
      <c r="K2601">
        <f t="shared" si="360"/>
        <v>1.3680506121528518E-3</v>
      </c>
      <c r="L2601">
        <v>-2.2838220503059239E-3</v>
      </c>
      <c r="N2601" s="2">
        <v>36511</v>
      </c>
      <c r="O2601">
        <v>57.625</v>
      </c>
      <c r="Q2601" s="2">
        <v>36511</v>
      </c>
      <c r="R2601">
        <v>59265.5</v>
      </c>
      <c r="S2601" s="8">
        <f t="shared" si="365"/>
        <v>1.3743797040163264E-2</v>
      </c>
      <c r="T2601" s="9">
        <f t="shared" si="361"/>
        <v>1.3507797040163264E-2</v>
      </c>
      <c r="U2601" s="3">
        <f>Sheet1!$B$17+Sheet1!$B$18*'Portfolio allocation'!K2601</f>
        <v>2.0572612176295701E-3</v>
      </c>
      <c r="V2601" s="13">
        <f t="shared" si="366"/>
        <v>1.1450535822533693E-2</v>
      </c>
      <c r="W2601" s="13"/>
      <c r="X2601" s="2">
        <v>36511</v>
      </c>
      <c r="Y2601">
        <v>104.2323</v>
      </c>
      <c r="AA2601" s="2">
        <v>36511</v>
      </c>
      <c r="AB2601">
        <v>1285.9100000000001</v>
      </c>
      <c r="AC2601">
        <f t="shared" si="367"/>
        <v>-5.6736927190204067E-4</v>
      </c>
      <c r="AD2601">
        <f t="shared" si="362"/>
        <v>-8.0456927190204069E-4</v>
      </c>
      <c r="AE2601">
        <f>Sheet2!$B$17+Sheet2!$B$18*'Portfolio allocation'!K2601</f>
        <v>1.2698925178184182E-3</v>
      </c>
      <c r="AF2601">
        <f t="shared" si="368"/>
        <v>-2.0744617897204588E-3</v>
      </c>
      <c r="AH2601" s="2">
        <v>36511</v>
      </c>
      <c r="AI2601">
        <v>6.2889999999999997</v>
      </c>
      <c r="AJ2601">
        <v>5.93</v>
      </c>
      <c r="AK2601">
        <v>1.0095000000000001</v>
      </c>
      <c r="AR2601" s="3"/>
    </row>
    <row r="2602" spans="1:44" hidden="1" outlineLevel="1" x14ac:dyDescent="0.2">
      <c r="A2602" s="2">
        <v>36514</v>
      </c>
      <c r="B2602">
        <v>23.78</v>
      </c>
      <c r="E2602" s="2">
        <v>36514</v>
      </c>
      <c r="F2602">
        <v>1418.09</v>
      </c>
      <c r="G2602">
        <f t="shared" si="363"/>
        <v>-2.0689218383849184E-3</v>
      </c>
      <c r="H2602" s="2">
        <v>36514</v>
      </c>
      <c r="I2602">
        <v>1950.44</v>
      </c>
      <c r="J2602">
        <f t="shared" si="364"/>
        <v>-2.046622050305924E-3</v>
      </c>
      <c r="K2602">
        <f t="shared" si="360"/>
        <v>-2.2838220503059239E-3</v>
      </c>
      <c r="L2602">
        <v>1.0588725916203419E-2</v>
      </c>
      <c r="N2602" s="2">
        <v>36514</v>
      </c>
      <c r="O2602">
        <v>56.375</v>
      </c>
      <c r="Q2602" s="2">
        <v>36514</v>
      </c>
      <c r="R2602">
        <v>57979.91</v>
      </c>
      <c r="S2602" s="8">
        <f t="shared" si="365"/>
        <v>-2.1692046806320642E-2</v>
      </c>
      <c r="T2602" s="9">
        <f t="shared" si="361"/>
        <v>-2.1929246806320642E-2</v>
      </c>
      <c r="U2602" s="3">
        <f>Sheet1!$B$17+Sheet1!$B$18*'Portfolio allocation'!K2602</f>
        <v>-2.1322596515041315E-3</v>
      </c>
      <c r="V2602" s="13">
        <f t="shared" si="366"/>
        <v>-1.9796987154816509E-2</v>
      </c>
      <c r="W2602" s="13"/>
      <c r="X2602" s="2">
        <v>36514</v>
      </c>
      <c r="Y2602">
        <v>103.2175</v>
      </c>
      <c r="AA2602" s="2">
        <v>36514</v>
      </c>
      <c r="AB2602">
        <v>1273.3900000000001</v>
      </c>
      <c r="AC2602">
        <f t="shared" si="367"/>
        <v>-9.736295697210573E-3</v>
      </c>
      <c r="AD2602">
        <f t="shared" si="362"/>
        <v>-9.9758956972105725E-3</v>
      </c>
      <c r="AE2602">
        <f>Sheet2!$B$17+Sheet2!$B$18*'Portfolio allocation'!K2602</f>
        <v>-1.9774458213378376E-3</v>
      </c>
      <c r="AF2602">
        <f t="shared" si="368"/>
        <v>-7.9984498758727349E-3</v>
      </c>
      <c r="AH2602" s="2">
        <v>36514</v>
      </c>
      <c r="AI2602">
        <v>6.351</v>
      </c>
      <c r="AJ2602">
        <v>5.99</v>
      </c>
      <c r="AK2602">
        <v>1.0085</v>
      </c>
      <c r="AR2602" s="3"/>
    </row>
    <row r="2603" spans="1:44" hidden="1" outlineLevel="1" x14ac:dyDescent="0.2">
      <c r="A2603" s="2">
        <v>36515</v>
      </c>
      <c r="B2603">
        <v>22.66</v>
      </c>
      <c r="E2603" s="2">
        <v>36515</v>
      </c>
      <c r="F2603">
        <v>1433.43</v>
      </c>
      <c r="G2603">
        <f t="shared" si="363"/>
        <v>1.0817367021839441E-2</v>
      </c>
      <c r="H2603" s="2">
        <v>36515</v>
      </c>
      <c r="I2603">
        <v>1971.56</v>
      </c>
      <c r="J2603">
        <f t="shared" si="364"/>
        <v>1.0828325916203418E-2</v>
      </c>
      <c r="K2603">
        <f t="shared" si="360"/>
        <v>1.0588725916203419E-2</v>
      </c>
      <c r="L2603">
        <v>1.7596174968046276E-3</v>
      </c>
      <c r="N2603" s="2">
        <v>36515</v>
      </c>
      <c r="O2603">
        <v>57.9375</v>
      </c>
      <c r="Q2603" s="2">
        <v>36515</v>
      </c>
      <c r="R2603">
        <v>59586.89</v>
      </c>
      <c r="S2603" s="8">
        <f t="shared" si="365"/>
        <v>2.7716152025762053E-2</v>
      </c>
      <c r="T2603" s="9">
        <f t="shared" si="361"/>
        <v>2.7476552025762054E-2</v>
      </c>
      <c r="U2603" s="3">
        <f>Sheet1!$B$17+Sheet1!$B$18*'Portfolio allocation'!K2603</f>
        <v>1.2635453609424576E-2</v>
      </c>
      <c r="V2603" s="13">
        <f t="shared" si="366"/>
        <v>1.4841098416337477E-2</v>
      </c>
      <c r="W2603" s="13"/>
      <c r="X2603" s="2">
        <v>36515</v>
      </c>
      <c r="Y2603">
        <v>105.1875</v>
      </c>
      <c r="AA2603" s="2">
        <v>36515</v>
      </c>
      <c r="AB2603">
        <v>1297.69</v>
      </c>
      <c r="AC2603">
        <f t="shared" si="367"/>
        <v>1.9082920393594938E-2</v>
      </c>
      <c r="AD2603">
        <f t="shared" si="362"/>
        <v>1.8844120393594937E-2</v>
      </c>
      <c r="AE2603">
        <f>Sheet2!$B$17+Sheet2!$B$18*'Portfolio allocation'!K2603</f>
        <v>9.4691522388828803E-3</v>
      </c>
      <c r="AF2603">
        <f t="shared" si="368"/>
        <v>9.3749681547120566E-3</v>
      </c>
      <c r="AH2603" s="2">
        <v>36515</v>
      </c>
      <c r="AI2603">
        <v>6.3710000000000004</v>
      </c>
      <c r="AJ2603">
        <v>5.97</v>
      </c>
      <c r="AK2603">
        <v>1.0088999999999999</v>
      </c>
      <c r="AR2603" s="3"/>
    </row>
    <row r="2604" spans="1:44" hidden="1" outlineLevel="1" x14ac:dyDescent="0.2">
      <c r="A2604" s="2">
        <v>36516</v>
      </c>
      <c r="B2604">
        <v>22.43</v>
      </c>
      <c r="E2604" s="2">
        <v>36516</v>
      </c>
      <c r="F2604">
        <v>1436.13</v>
      </c>
      <c r="G2604">
        <f t="shared" si="363"/>
        <v>1.8835938971557553E-3</v>
      </c>
      <c r="H2604" s="2">
        <v>36516</v>
      </c>
      <c r="I2604">
        <v>1975.5</v>
      </c>
      <c r="J2604">
        <f t="shared" si="364"/>
        <v>1.9984174968046275E-3</v>
      </c>
      <c r="K2604">
        <f t="shared" si="360"/>
        <v>1.7596174968046276E-3</v>
      </c>
      <c r="L2604">
        <v>1.5235763401670415E-2</v>
      </c>
      <c r="N2604" s="2">
        <v>36516</v>
      </c>
      <c r="O2604">
        <v>58.781300000000002</v>
      </c>
      <c r="Q2604" s="2">
        <v>36516</v>
      </c>
      <c r="R2604">
        <v>60454.67</v>
      </c>
      <c r="S2604" s="8">
        <f t="shared" si="365"/>
        <v>1.4563270544913465E-2</v>
      </c>
      <c r="T2604" s="9">
        <f t="shared" si="361"/>
        <v>1.4324470544913464E-2</v>
      </c>
      <c r="U2604" s="3">
        <f>Sheet1!$B$17+Sheet1!$B$18*'Portfolio allocation'!K2604</f>
        <v>2.5064766713266233E-3</v>
      </c>
      <c r="V2604" s="13">
        <f t="shared" si="366"/>
        <v>1.1817993873586841E-2</v>
      </c>
      <c r="W2604" s="13"/>
      <c r="X2604" s="2">
        <v>36516</v>
      </c>
      <c r="Y2604">
        <v>103.5159</v>
      </c>
      <c r="AA2604" s="2">
        <v>36516</v>
      </c>
      <c r="AB2604">
        <v>1277.07</v>
      </c>
      <c r="AC2604">
        <f t="shared" si="367"/>
        <v>-1.5889773366520643E-2</v>
      </c>
      <c r="AD2604">
        <f t="shared" si="362"/>
        <v>-1.6128573366520644E-2</v>
      </c>
      <c r="AE2604">
        <f>Sheet2!$B$17+Sheet2!$B$18*'Portfolio allocation'!K2604</f>
        <v>1.6180837814255022E-3</v>
      </c>
      <c r="AF2604">
        <f t="shared" si="368"/>
        <v>-1.7746657147946147E-2</v>
      </c>
      <c r="AH2604" s="2">
        <v>36516</v>
      </c>
      <c r="AI2604">
        <v>6.3689999999999998</v>
      </c>
      <c r="AJ2604">
        <v>5.97</v>
      </c>
      <c r="AK2604">
        <v>1.008</v>
      </c>
      <c r="AR2604" s="3"/>
    </row>
    <row r="2605" spans="1:44" hidden="1" outlineLevel="1" x14ac:dyDescent="0.2">
      <c r="A2605" s="2">
        <v>36517</v>
      </c>
      <c r="B2605">
        <v>21.12</v>
      </c>
      <c r="E2605" s="2">
        <v>36517</v>
      </c>
      <c r="F2605">
        <v>1458.34</v>
      </c>
      <c r="G2605">
        <f t="shared" si="363"/>
        <v>1.5465173765605966E-2</v>
      </c>
      <c r="H2605" s="2">
        <v>36517</v>
      </c>
      <c r="I2605">
        <v>2006.07</v>
      </c>
      <c r="J2605">
        <f t="shared" si="364"/>
        <v>1.5474563401670416E-2</v>
      </c>
      <c r="K2605">
        <f t="shared" si="360"/>
        <v>1.5235763401670415E-2</v>
      </c>
      <c r="L2605">
        <v>-2.3839999999999999E-4</v>
      </c>
      <c r="N2605" s="2">
        <v>36517</v>
      </c>
      <c r="O2605">
        <v>58.718800000000002</v>
      </c>
      <c r="Q2605" s="2">
        <v>36517</v>
      </c>
      <c r="R2605">
        <v>60390.39</v>
      </c>
      <c r="S2605" s="8">
        <f t="shared" si="365"/>
        <v>-1.0632760049802403E-3</v>
      </c>
      <c r="T2605" s="9">
        <f t="shared" si="361"/>
        <v>-1.3020760049802403E-3</v>
      </c>
      <c r="U2605" s="3">
        <f>Sheet1!$B$17+Sheet1!$B$18*'Portfolio allocation'!K2605</f>
        <v>1.7966652784343878E-2</v>
      </c>
      <c r="V2605" s="13">
        <f t="shared" si="366"/>
        <v>-1.9268728789324119E-2</v>
      </c>
      <c r="W2605" s="13"/>
      <c r="X2605" s="2">
        <v>36517</v>
      </c>
      <c r="Y2605">
        <v>103.7547</v>
      </c>
      <c r="AA2605" s="2">
        <v>36517</v>
      </c>
      <c r="AB2605">
        <v>1280.02</v>
      </c>
      <c r="AC2605">
        <f t="shared" si="367"/>
        <v>2.3099751775548238E-3</v>
      </c>
      <c r="AD2605">
        <f t="shared" si="362"/>
        <v>2.0715751775548237E-3</v>
      </c>
      <c r="AE2605">
        <f>Sheet2!$B$17+Sheet2!$B$18*'Portfolio allocation'!K2605</f>
        <v>1.3601416527608913E-2</v>
      </c>
      <c r="AF2605">
        <f t="shared" si="368"/>
        <v>-1.1529841350054089E-2</v>
      </c>
      <c r="AH2605" s="2">
        <v>36517</v>
      </c>
      <c r="AI2605">
        <v>6.3920000000000003</v>
      </c>
      <c r="AJ2605">
        <v>5.96</v>
      </c>
      <c r="AK2605">
        <v>1.0155000000000001</v>
      </c>
      <c r="AR2605" s="3"/>
    </row>
    <row r="2606" spans="1:44" hidden="1" outlineLevel="1" x14ac:dyDescent="0.2">
      <c r="A2606" s="2">
        <v>36518</v>
      </c>
      <c r="B2606">
        <v>21.12</v>
      </c>
      <c r="E2606" s="2">
        <v>36518</v>
      </c>
      <c r="F2606">
        <v>1458.34</v>
      </c>
      <c r="G2606">
        <f t="shared" si="363"/>
        <v>0</v>
      </c>
      <c r="H2606" s="2">
        <v>36518</v>
      </c>
      <c r="I2606">
        <v>2006.07</v>
      </c>
      <c r="J2606">
        <f t="shared" si="364"/>
        <v>0</v>
      </c>
      <c r="K2606">
        <f t="shared" si="360"/>
        <v>-2.3839999999999999E-4</v>
      </c>
      <c r="L2606">
        <v>-1.0858280558504743E-3</v>
      </c>
      <c r="N2606" s="2">
        <v>36518</v>
      </c>
      <c r="O2606">
        <v>58.718800000000002</v>
      </c>
      <c r="Q2606" s="2">
        <v>36518</v>
      </c>
      <c r="R2606">
        <v>60390.39</v>
      </c>
      <c r="S2606" s="8">
        <f t="shared" si="365"/>
        <v>0</v>
      </c>
      <c r="T2606" s="9">
        <f t="shared" si="361"/>
        <v>-2.3839999999999999E-4</v>
      </c>
      <c r="U2606" s="3">
        <f>Sheet1!$B$17+Sheet1!$B$18*'Portfolio allocation'!K2606</f>
        <v>2.1430036249516486E-4</v>
      </c>
      <c r="V2606" s="13">
        <f t="shared" si="366"/>
        <v>-4.5270036249516485E-4</v>
      </c>
      <c r="W2606" s="13"/>
      <c r="X2606" s="2">
        <v>36518</v>
      </c>
      <c r="Y2606">
        <v>103.7547</v>
      </c>
      <c r="AA2606" s="2">
        <v>36518</v>
      </c>
      <c r="AB2606">
        <v>1280.02</v>
      </c>
      <c r="AC2606">
        <f t="shared" si="367"/>
        <v>0</v>
      </c>
      <c r="AD2606">
        <f t="shared" si="362"/>
        <v>-2.3839999999999999E-4</v>
      </c>
      <c r="AE2606">
        <f>Sheet2!$B$17+Sheet2!$B$18*'Portfolio allocation'!K2606</f>
        <v>-1.5860435076972117E-4</v>
      </c>
      <c r="AF2606">
        <f t="shared" si="368"/>
        <v>-7.9795649230278822E-5</v>
      </c>
      <c r="AH2606" s="2">
        <v>36518</v>
      </c>
      <c r="AI2606">
        <v>6.4169999999999998</v>
      </c>
      <c r="AJ2606">
        <v>5.96</v>
      </c>
      <c r="AK2606">
        <v>1.0155000000000001</v>
      </c>
      <c r="AR2606" s="3"/>
    </row>
    <row r="2607" spans="1:44" hidden="1" outlineLevel="1" x14ac:dyDescent="0.2">
      <c r="A2607" s="2">
        <v>36521</v>
      </c>
      <c r="B2607">
        <v>23.07</v>
      </c>
      <c r="E2607" s="2">
        <v>36521</v>
      </c>
      <c r="F2607">
        <v>1457.1</v>
      </c>
      <c r="G2607">
        <f t="shared" si="363"/>
        <v>-8.5028182728308366E-4</v>
      </c>
      <c r="H2607" s="2">
        <v>36521</v>
      </c>
      <c r="I2607">
        <v>2004.37</v>
      </c>
      <c r="J2607">
        <f t="shared" si="364"/>
        <v>-8.4742805585047432E-4</v>
      </c>
      <c r="K2607">
        <f t="shared" si="360"/>
        <v>-1.0858280558504743E-3</v>
      </c>
      <c r="L2607">
        <v>1.4536060906931728E-4</v>
      </c>
      <c r="N2607" s="2">
        <v>36521</v>
      </c>
      <c r="O2607">
        <v>59.5625</v>
      </c>
      <c r="Q2607" s="2">
        <v>36521</v>
      </c>
      <c r="R2607">
        <v>61258.16</v>
      </c>
      <c r="S2607" s="8">
        <f t="shared" si="365"/>
        <v>1.4369339227648714E-2</v>
      </c>
      <c r="T2607" s="9">
        <f t="shared" si="361"/>
        <v>1.4130939227648714E-2</v>
      </c>
      <c r="U2607" s="3">
        <f>Sheet1!$B$17+Sheet1!$B$18*'Portfolio allocation'!K2607</f>
        <v>-7.5789057985947966E-4</v>
      </c>
      <c r="V2607" s="13">
        <f t="shared" si="366"/>
        <v>1.4888829807508195E-2</v>
      </c>
      <c r="W2607" s="13"/>
      <c r="X2607" s="2">
        <v>36521</v>
      </c>
      <c r="Y2607">
        <v>104.8293</v>
      </c>
      <c r="AA2607" s="2">
        <v>36521</v>
      </c>
      <c r="AB2607">
        <v>1293.27</v>
      </c>
      <c r="AC2607">
        <f t="shared" si="367"/>
        <v>1.0351400759363028E-2</v>
      </c>
      <c r="AD2607">
        <f t="shared" si="362"/>
        <v>1.0112600759363027E-2</v>
      </c>
      <c r="AE2607">
        <f>Sheet2!$B$17+Sheet2!$B$18*'Portfolio allocation'!K2607</f>
        <v>-9.1215899787701435E-4</v>
      </c>
      <c r="AF2607">
        <f t="shared" si="368"/>
        <v>1.1024759757240042E-2</v>
      </c>
      <c r="AH2607" s="2">
        <v>36521</v>
      </c>
      <c r="AI2607">
        <v>6.3940000000000001</v>
      </c>
      <c r="AJ2607">
        <v>5.97</v>
      </c>
      <c r="AK2607">
        <v>1.0121</v>
      </c>
      <c r="AR2607" s="3"/>
    </row>
    <row r="2608" spans="1:44" hidden="1" outlineLevel="1" x14ac:dyDescent="0.2">
      <c r="A2608" s="2">
        <v>36522</v>
      </c>
      <c r="B2608">
        <v>22.97</v>
      </c>
      <c r="E2608" s="2">
        <v>36522</v>
      </c>
      <c r="F2608">
        <v>1457.66</v>
      </c>
      <c r="G2608">
        <f t="shared" si="363"/>
        <v>3.8432502916774247E-4</v>
      </c>
      <c r="H2608" s="2">
        <v>36522</v>
      </c>
      <c r="I2608">
        <v>2005.14</v>
      </c>
      <c r="J2608">
        <f t="shared" si="364"/>
        <v>3.8416060906931726E-4</v>
      </c>
      <c r="K2608">
        <f t="shared" si="360"/>
        <v>1.4536060906931728E-4</v>
      </c>
      <c r="L2608">
        <v>3.8710387424318589E-3</v>
      </c>
      <c r="N2608" s="2">
        <v>36522</v>
      </c>
      <c r="O2608">
        <v>58.75</v>
      </c>
      <c r="Q2608" s="2">
        <v>36522</v>
      </c>
      <c r="R2608">
        <v>60422.53</v>
      </c>
      <c r="S2608" s="8">
        <f t="shared" si="365"/>
        <v>-1.3641121444065596E-2</v>
      </c>
      <c r="T2608" s="9">
        <f t="shared" si="361"/>
        <v>-1.3879921444065597E-2</v>
      </c>
      <c r="U2608" s="3">
        <f>Sheet1!$B$17+Sheet1!$B$18*'Portfolio allocation'!K2608</f>
        <v>6.5456025900668903E-4</v>
      </c>
      <c r="V2608" s="13">
        <f t="shared" si="366"/>
        <v>-1.4534481703072286E-2</v>
      </c>
      <c r="W2608" s="13"/>
      <c r="X2608" s="2">
        <v>36522</v>
      </c>
      <c r="Y2608">
        <v>104.35169999999999</v>
      </c>
      <c r="AA2608" s="2">
        <v>36522</v>
      </c>
      <c r="AB2608">
        <v>1287.3800000000001</v>
      </c>
      <c r="AC2608">
        <f t="shared" si="367"/>
        <v>-4.5543467334739907E-3</v>
      </c>
      <c r="AD2608">
        <f t="shared" si="362"/>
        <v>-4.7927467334739904E-3</v>
      </c>
      <c r="AE2608">
        <f>Sheet2!$B$17+Sheet2!$B$18*'Portfolio allocation'!K2608</f>
        <v>1.8264537343333837E-4</v>
      </c>
      <c r="AF2608">
        <f t="shared" si="368"/>
        <v>-4.9753921069073288E-3</v>
      </c>
      <c r="AH2608" s="2">
        <v>36522</v>
      </c>
      <c r="AI2608">
        <v>6.4169999999999998</v>
      </c>
      <c r="AJ2608">
        <v>5.96</v>
      </c>
      <c r="AK2608">
        <v>1.0073000000000001</v>
      </c>
      <c r="AR2608" s="3"/>
    </row>
    <row r="2609" spans="1:44" hidden="1" outlineLevel="1" x14ac:dyDescent="0.2">
      <c r="A2609" s="2">
        <v>36523</v>
      </c>
      <c r="B2609">
        <v>23.09</v>
      </c>
      <c r="E2609" s="2">
        <v>36523</v>
      </c>
      <c r="F2609">
        <v>1463.46</v>
      </c>
      <c r="G2609">
        <f t="shared" si="363"/>
        <v>3.9789800090554994E-3</v>
      </c>
      <c r="H2609" s="2">
        <v>36523</v>
      </c>
      <c r="I2609">
        <v>2013.38</v>
      </c>
      <c r="J2609">
        <f t="shared" si="364"/>
        <v>4.109438742431859E-3</v>
      </c>
      <c r="K2609">
        <f t="shared" si="360"/>
        <v>3.8710387424318589E-3</v>
      </c>
      <c r="L2609">
        <v>4.7304843794997848E-4</v>
      </c>
      <c r="N2609" s="2">
        <v>36523</v>
      </c>
      <c r="O2609">
        <v>58.968800000000002</v>
      </c>
      <c r="Q2609" s="2">
        <v>36523</v>
      </c>
      <c r="R2609">
        <v>60647.5</v>
      </c>
      <c r="S2609" s="8">
        <f t="shared" si="365"/>
        <v>3.7232800414017664E-3</v>
      </c>
      <c r="T2609" s="9">
        <f t="shared" si="361"/>
        <v>3.4848800414017662E-3</v>
      </c>
      <c r="U2609" s="3">
        <f>Sheet1!$B$17+Sheet1!$B$18*'Portfolio allocation'!K2609</f>
        <v>4.9287526348405671E-3</v>
      </c>
      <c r="V2609" s="13">
        <f t="shared" si="366"/>
        <v>-1.4438725934388008E-3</v>
      </c>
      <c r="W2609" s="13"/>
      <c r="X2609" s="2">
        <v>36523</v>
      </c>
      <c r="Y2609">
        <v>104.1726</v>
      </c>
      <c r="AA2609" s="2">
        <v>36523</v>
      </c>
      <c r="AB2609">
        <v>1285.17</v>
      </c>
      <c r="AC2609">
        <f t="shared" si="367"/>
        <v>-1.7166648542000784E-3</v>
      </c>
      <c r="AD2609">
        <f t="shared" si="362"/>
        <v>-1.9538648542000783E-3</v>
      </c>
      <c r="AE2609">
        <f>Sheet2!$B$17+Sheet2!$B$18*'Portfolio allocation'!K2609</f>
        <v>3.4956134202650839E-3</v>
      </c>
      <c r="AF2609">
        <f t="shared" si="368"/>
        <v>-5.4494782744651622E-3</v>
      </c>
      <c r="AH2609" s="2">
        <v>36523</v>
      </c>
      <c r="AI2609">
        <v>6.3860000000000001</v>
      </c>
      <c r="AJ2609">
        <v>5.93</v>
      </c>
      <c r="AK2609">
        <v>1.0046999999999999</v>
      </c>
      <c r="AR2609" s="3"/>
    </row>
    <row r="2610" spans="1:44" hidden="1" outlineLevel="1" x14ac:dyDescent="0.2">
      <c r="A2610" s="2">
        <v>36524</v>
      </c>
      <c r="B2610">
        <v>24.76</v>
      </c>
      <c r="E2610" s="2">
        <v>36524</v>
      </c>
      <c r="F2610">
        <v>1464.47</v>
      </c>
      <c r="G2610">
        <f t="shared" si="363"/>
        <v>6.9014527216326726E-4</v>
      </c>
      <c r="H2610" s="2">
        <v>36524</v>
      </c>
      <c r="I2610">
        <v>2014.81</v>
      </c>
      <c r="J2610">
        <f t="shared" si="364"/>
        <v>7.1024843794997849E-4</v>
      </c>
      <c r="K2610">
        <f t="shared" si="360"/>
        <v>4.7304843794997848E-4</v>
      </c>
      <c r="L2610">
        <v>3.0335798750255535E-3</v>
      </c>
      <c r="N2610" s="2">
        <v>36524</v>
      </c>
      <c r="O2610">
        <v>58.8125</v>
      </c>
      <c r="Q2610" s="2">
        <v>36524</v>
      </c>
      <c r="R2610">
        <v>60486.8</v>
      </c>
      <c r="S2610" s="8">
        <f t="shared" si="365"/>
        <v>-2.6497382414772952E-3</v>
      </c>
      <c r="T2610" s="9">
        <f t="shared" si="361"/>
        <v>-2.8869382414772951E-3</v>
      </c>
      <c r="U2610" s="3">
        <f>Sheet1!$B$17+Sheet1!$B$18*'Portfolio allocation'!K2610</f>
        <v>1.0304920410125575E-3</v>
      </c>
      <c r="V2610" s="13">
        <f t="shared" si="366"/>
        <v>-3.9174302824898522E-3</v>
      </c>
      <c r="W2610" s="13"/>
      <c r="X2610" s="2">
        <v>36524</v>
      </c>
      <c r="Y2610">
        <v>103.8741</v>
      </c>
      <c r="AA2610" s="2">
        <v>36524</v>
      </c>
      <c r="AB2610">
        <v>1281.49</v>
      </c>
      <c r="AC2610">
        <f t="shared" si="367"/>
        <v>-2.8634344094555786E-3</v>
      </c>
      <c r="AD2610">
        <f t="shared" si="362"/>
        <v>-3.1006344094555785E-3</v>
      </c>
      <c r="AE2610">
        <f>Sheet2!$B$17+Sheet2!$B$18*'Portfolio allocation'!K2610</f>
        <v>4.7403375094664054E-4</v>
      </c>
      <c r="AF2610">
        <f t="shared" si="368"/>
        <v>-3.5746681604022189E-3</v>
      </c>
      <c r="AH2610" s="2">
        <v>36524</v>
      </c>
      <c r="AI2610">
        <v>6.3689999999999998</v>
      </c>
      <c r="AJ2610">
        <v>5.93</v>
      </c>
      <c r="AK2610">
        <v>1.0024</v>
      </c>
      <c r="AR2610" s="3"/>
    </row>
    <row r="2611" spans="1:44" hidden="1" outlineLevel="1" x14ac:dyDescent="0.2">
      <c r="A2611" s="2">
        <v>36525</v>
      </c>
      <c r="B2611">
        <v>24.64</v>
      </c>
      <c r="E2611" s="2">
        <v>36525</v>
      </c>
      <c r="F2611">
        <v>1469.25</v>
      </c>
      <c r="G2611">
        <f t="shared" si="363"/>
        <v>3.2639794601458938E-3</v>
      </c>
      <c r="H2611" s="2">
        <v>36525</v>
      </c>
      <c r="I2611">
        <v>2021.4</v>
      </c>
      <c r="J2611">
        <f t="shared" si="364"/>
        <v>3.2707798750255535E-3</v>
      </c>
      <c r="K2611">
        <f t="shared" si="360"/>
        <v>3.0335798750255535E-3</v>
      </c>
      <c r="L2611">
        <v>-9.782091065598247E-3</v>
      </c>
      <c r="N2611" s="2">
        <v>36525</v>
      </c>
      <c r="O2611">
        <v>58.375</v>
      </c>
      <c r="Q2611" s="2">
        <v>36525</v>
      </c>
      <c r="R2611">
        <v>60036.85</v>
      </c>
      <c r="S2611" s="8">
        <f t="shared" si="365"/>
        <v>-7.4388130964111454E-3</v>
      </c>
      <c r="T2611" s="9">
        <f t="shared" si="361"/>
        <v>-7.6760130964111453E-3</v>
      </c>
      <c r="U2611" s="3">
        <f>Sheet1!$B$17+Sheet1!$B$18*'Portfolio allocation'!K2611</f>
        <v>3.9679985981219065E-3</v>
      </c>
      <c r="V2611" s="13">
        <f t="shared" si="366"/>
        <v>-1.1644011694533052E-2</v>
      </c>
      <c r="W2611" s="13"/>
      <c r="X2611" s="2">
        <v>36525</v>
      </c>
      <c r="Y2611">
        <v>103.0384</v>
      </c>
      <c r="AA2611" s="2">
        <v>36525</v>
      </c>
      <c r="AB2611">
        <v>1271.18</v>
      </c>
      <c r="AC2611">
        <f t="shared" si="367"/>
        <v>-8.0453222420775461E-3</v>
      </c>
      <c r="AD2611">
        <f t="shared" si="362"/>
        <v>-8.2845222420775463E-3</v>
      </c>
      <c r="AE2611">
        <f>Sheet2!$B$17+Sheet2!$B$18*'Portfolio allocation'!K2611</f>
        <v>2.7509236298593454E-3</v>
      </c>
      <c r="AF2611">
        <f t="shared" si="368"/>
        <v>-1.1035445871936892E-2</v>
      </c>
      <c r="AH2611" s="2">
        <v>36525</v>
      </c>
      <c r="AI2611">
        <v>6.4420000000000002</v>
      </c>
      <c r="AJ2611">
        <v>5.98</v>
      </c>
      <c r="AK2611">
        <v>1.0024</v>
      </c>
      <c r="AR2611" s="3"/>
    </row>
    <row r="2612" spans="1:44" hidden="1" outlineLevel="1" x14ac:dyDescent="0.2">
      <c r="A2612" s="2">
        <v>36528</v>
      </c>
      <c r="B2612">
        <v>24.21</v>
      </c>
      <c r="E2612" s="2">
        <v>36528</v>
      </c>
      <c r="F2612">
        <v>1455.22</v>
      </c>
      <c r="G2612">
        <f t="shared" si="363"/>
        <v>-9.5490896716011742E-3</v>
      </c>
      <c r="H2612" s="2">
        <v>36528</v>
      </c>
      <c r="I2612">
        <v>2002.11</v>
      </c>
      <c r="J2612">
        <f t="shared" si="364"/>
        <v>-9.5428910655982468E-3</v>
      </c>
      <c r="K2612">
        <f t="shared" si="360"/>
        <v>-9.782091065598247E-3</v>
      </c>
      <c r="L2612">
        <v>-3.8553183389523946E-2</v>
      </c>
      <c r="N2612" s="2">
        <v>36528</v>
      </c>
      <c r="O2612">
        <v>58.281300000000002</v>
      </c>
      <c r="Q2612" s="2">
        <v>36528</v>
      </c>
      <c r="R2612">
        <v>59940.43</v>
      </c>
      <c r="S2612" s="8">
        <f t="shared" si="365"/>
        <v>-1.6060136399560498E-3</v>
      </c>
      <c r="T2612" s="9">
        <f t="shared" si="361"/>
        <v>-1.8452136399560498E-3</v>
      </c>
      <c r="U2612" s="3">
        <f>Sheet1!$B$17+Sheet1!$B$18*'Portfolio allocation'!K2612</f>
        <v>-1.0734463897255382E-2</v>
      </c>
      <c r="V2612" s="13">
        <f t="shared" si="366"/>
        <v>8.8892502572993325E-3</v>
      </c>
      <c r="W2612" s="13"/>
      <c r="X2612" s="2">
        <v>36528</v>
      </c>
      <c r="Y2612">
        <v>110.4409</v>
      </c>
      <c r="AA2612" s="2">
        <v>36528</v>
      </c>
      <c r="AB2612">
        <v>1362.5</v>
      </c>
      <c r="AC2612">
        <f t="shared" si="367"/>
        <v>7.1838763983070875E-2</v>
      </c>
      <c r="AD2612">
        <f t="shared" si="362"/>
        <v>7.1595163983070878E-2</v>
      </c>
      <c r="AE2612">
        <f>Sheet2!$B$17+Sheet2!$B$18*'Portfolio allocation'!K2612</f>
        <v>-8.6450979278797791E-3</v>
      </c>
      <c r="AF2612">
        <f t="shared" si="368"/>
        <v>8.0240261910950655E-2</v>
      </c>
      <c r="AH2612" s="2">
        <v>36528</v>
      </c>
      <c r="AI2612">
        <v>6.5940000000000003</v>
      </c>
      <c r="AJ2612">
        <v>6.09</v>
      </c>
      <c r="AK2612">
        <v>1.0153000000000001</v>
      </c>
      <c r="AR2612" s="3"/>
    </row>
    <row r="2613" spans="1:44" hidden="1" outlineLevel="1" x14ac:dyDescent="0.2">
      <c r="A2613" s="2">
        <v>36529</v>
      </c>
      <c r="B2613">
        <v>27.01</v>
      </c>
      <c r="E2613" s="2">
        <v>36529</v>
      </c>
      <c r="F2613">
        <v>1399.42</v>
      </c>
      <c r="G2613">
        <f t="shared" si="363"/>
        <v>-3.8344717637195713E-2</v>
      </c>
      <c r="H2613" s="2">
        <v>36529</v>
      </c>
      <c r="I2613">
        <v>1925.41</v>
      </c>
      <c r="J2613">
        <f t="shared" si="364"/>
        <v>-3.8309583389523949E-2</v>
      </c>
      <c r="K2613">
        <f t="shared" si="360"/>
        <v>-3.8553183389523946E-2</v>
      </c>
      <c r="L2613">
        <v>1.7699615146902394E-3</v>
      </c>
      <c r="N2613" s="2">
        <v>36529</v>
      </c>
      <c r="O2613">
        <v>56.3125</v>
      </c>
      <c r="Q2613" s="2">
        <v>36529</v>
      </c>
      <c r="R2613">
        <v>57915.63</v>
      </c>
      <c r="S2613" s="8">
        <f t="shared" si="365"/>
        <v>-3.3780204779979117E-2</v>
      </c>
      <c r="T2613" s="9">
        <f t="shared" si="361"/>
        <v>-3.4023804779979114E-2</v>
      </c>
      <c r="U2613" s="3">
        <f>Sheet1!$B$17+Sheet1!$B$18*'Portfolio allocation'!K2613</f>
        <v>-4.3741390167708234E-2</v>
      </c>
      <c r="V2613" s="13">
        <f t="shared" si="366"/>
        <v>9.7175853877291204E-3</v>
      </c>
      <c r="W2613" s="13"/>
      <c r="X2613" s="2">
        <v>36529</v>
      </c>
      <c r="Y2613">
        <v>107.0381</v>
      </c>
      <c r="AA2613" s="2">
        <v>36529</v>
      </c>
      <c r="AB2613">
        <v>1320.52</v>
      </c>
      <c r="AC2613">
        <f t="shared" si="367"/>
        <v>-3.0811009174311899E-2</v>
      </c>
      <c r="AD2613">
        <f t="shared" si="362"/>
        <v>-3.1051009174311899E-2</v>
      </c>
      <c r="AE2613">
        <f>Sheet2!$B$17+Sheet2!$B$18*'Portfolio allocation'!K2613</f>
        <v>-3.4229087239265814E-2</v>
      </c>
      <c r="AF2613">
        <f t="shared" si="368"/>
        <v>3.1780780649539146E-3</v>
      </c>
      <c r="AH2613" s="2">
        <v>36529</v>
      </c>
      <c r="AI2613">
        <v>6.4939999999999998</v>
      </c>
      <c r="AJ2613">
        <v>6</v>
      </c>
      <c r="AK2613">
        <v>1.0302</v>
      </c>
      <c r="AR2613" s="3"/>
    </row>
    <row r="2614" spans="1:44" hidden="1" outlineLevel="1" x14ac:dyDescent="0.2">
      <c r="A2614" s="2">
        <v>36530</v>
      </c>
      <c r="B2614">
        <v>26.41</v>
      </c>
      <c r="E2614" s="2">
        <v>36530</v>
      </c>
      <c r="F2614">
        <v>1402.11</v>
      </c>
      <c r="G2614">
        <f t="shared" si="363"/>
        <v>1.9222249217532017E-3</v>
      </c>
      <c r="H2614" s="2">
        <v>36530</v>
      </c>
      <c r="I2614">
        <v>1929.28</v>
      </c>
      <c r="J2614">
        <f t="shared" si="364"/>
        <v>2.0099615146902394E-3</v>
      </c>
      <c r="K2614">
        <f t="shared" si="360"/>
        <v>1.7699615146902394E-3</v>
      </c>
      <c r="L2614">
        <v>9.1387162050090339E-4</v>
      </c>
      <c r="N2614" s="2">
        <v>36530</v>
      </c>
      <c r="O2614">
        <v>56.906300000000002</v>
      </c>
      <c r="Q2614" s="2">
        <v>36530</v>
      </c>
      <c r="R2614">
        <v>58526.29</v>
      </c>
      <c r="S2614" s="8">
        <f t="shared" si="365"/>
        <v>1.0543958513444585E-2</v>
      </c>
      <c r="T2614" s="9">
        <f t="shared" si="361"/>
        <v>1.0303958513444584E-2</v>
      </c>
      <c r="U2614" s="3">
        <f>Sheet1!$B$17+Sheet1!$B$18*'Portfolio allocation'!K2614</f>
        <v>2.5183435907972724E-3</v>
      </c>
      <c r="V2614" s="13">
        <f t="shared" si="366"/>
        <v>7.7856149226473116E-3</v>
      </c>
      <c r="W2614" s="13"/>
      <c r="X2614" s="2">
        <v>36530</v>
      </c>
      <c r="Y2614">
        <v>110.7991</v>
      </c>
      <c r="AA2614" s="2">
        <v>36530</v>
      </c>
      <c r="AB2614">
        <v>1366.92</v>
      </c>
      <c r="AC2614">
        <f t="shared" si="367"/>
        <v>3.5137673037894279E-2</v>
      </c>
      <c r="AD2614">
        <f t="shared" si="362"/>
        <v>3.489567303789428E-2</v>
      </c>
      <c r="AE2614">
        <f>Sheet2!$B$17+Sheet2!$B$18*'Portfolio allocation'!K2614</f>
        <v>1.6272819460291521E-3</v>
      </c>
      <c r="AF2614">
        <f t="shared" si="368"/>
        <v>3.3268391091865128E-2</v>
      </c>
      <c r="AH2614" s="2">
        <v>36530</v>
      </c>
      <c r="AI2614">
        <v>6.5940000000000003</v>
      </c>
      <c r="AJ2614">
        <v>6.05</v>
      </c>
      <c r="AK2614">
        <v>1.0337000000000001</v>
      </c>
      <c r="AR2614" s="3"/>
    </row>
    <row r="2615" spans="1:44" hidden="1" outlineLevel="1" x14ac:dyDescent="0.2">
      <c r="A2615" s="2">
        <v>36531</v>
      </c>
      <c r="B2615">
        <v>25.73</v>
      </c>
      <c r="E2615" s="2">
        <v>36531</v>
      </c>
      <c r="F2615">
        <v>1403.45</v>
      </c>
      <c r="G2615">
        <f t="shared" si="363"/>
        <v>9.5570247698129052E-4</v>
      </c>
      <c r="H2615" s="2">
        <v>36531</v>
      </c>
      <c r="I2615">
        <v>1931.51</v>
      </c>
      <c r="J2615">
        <f t="shared" si="364"/>
        <v>1.1558716205009034E-3</v>
      </c>
      <c r="K2615">
        <f t="shared" si="360"/>
        <v>9.1387162050090339E-4</v>
      </c>
      <c r="L2615">
        <v>2.6846415388996066E-2</v>
      </c>
      <c r="N2615" s="2">
        <v>36531</v>
      </c>
      <c r="O2615">
        <v>55</v>
      </c>
      <c r="Q2615" s="2">
        <v>36531</v>
      </c>
      <c r="R2615">
        <v>56565.77</v>
      </c>
      <c r="S2615" s="8">
        <f t="shared" si="365"/>
        <v>-3.3498108286036943E-2</v>
      </c>
      <c r="T2615" s="9">
        <f t="shared" si="361"/>
        <v>-3.3740108286036942E-2</v>
      </c>
      <c r="U2615" s="3">
        <f>Sheet1!$B$17+Sheet1!$B$18*'Portfolio allocation'!K2615</f>
        <v>1.5362155679801094E-3</v>
      </c>
      <c r="V2615" s="13">
        <f t="shared" si="366"/>
        <v>-3.527632385401705E-2</v>
      </c>
      <c r="W2615" s="13"/>
      <c r="X2615" s="2">
        <v>36531</v>
      </c>
      <c r="Y2615">
        <v>109.8439</v>
      </c>
      <c r="AA2615" s="2">
        <v>36531</v>
      </c>
      <c r="AB2615">
        <v>1355.14</v>
      </c>
      <c r="AC2615">
        <f t="shared" si="367"/>
        <v>-8.6179147280016632E-3</v>
      </c>
      <c r="AD2615">
        <f t="shared" si="362"/>
        <v>-8.8591147280016637E-3</v>
      </c>
      <c r="AE2615">
        <f>Sheet2!$B$17+Sheet2!$B$18*'Portfolio allocation'!K2615</f>
        <v>8.6602497128746069E-4</v>
      </c>
      <c r="AF2615">
        <f t="shared" si="368"/>
        <v>-9.7251396992891238E-3</v>
      </c>
      <c r="AH2615" s="2">
        <v>36531</v>
      </c>
      <c r="AI2615">
        <v>6.5330000000000004</v>
      </c>
      <c r="AJ2615">
        <v>6.03</v>
      </c>
      <c r="AK2615">
        <v>1.0348999999999999</v>
      </c>
      <c r="AR2615" s="3"/>
    </row>
    <row r="2616" spans="1:44" hidden="1" outlineLevel="1" x14ac:dyDescent="0.2">
      <c r="A2616" s="2">
        <v>36532</v>
      </c>
      <c r="B2616">
        <v>21.72</v>
      </c>
      <c r="E2616" s="2">
        <v>36532</v>
      </c>
      <c r="F2616">
        <v>1441.47</v>
      </c>
      <c r="G2616">
        <f t="shared" si="363"/>
        <v>2.7090384409847124E-2</v>
      </c>
      <c r="H2616" s="2">
        <v>36532</v>
      </c>
      <c r="I2616">
        <v>1983.83</v>
      </c>
      <c r="J2616">
        <f t="shared" si="364"/>
        <v>2.7087615388996067E-2</v>
      </c>
      <c r="K2616">
        <f t="shared" si="360"/>
        <v>2.6846415388996066E-2</v>
      </c>
      <c r="L2616">
        <v>1.0970638008297024E-2</v>
      </c>
      <c r="N2616" s="2">
        <v>36532</v>
      </c>
      <c r="O2616">
        <v>55.718800000000002</v>
      </c>
      <c r="Q2616" s="2">
        <v>36532</v>
      </c>
      <c r="R2616">
        <v>57304.98</v>
      </c>
      <c r="S2616" s="8">
        <f t="shared" si="365"/>
        <v>1.3068150579405247E-2</v>
      </c>
      <c r="T2616" s="9">
        <f t="shared" si="361"/>
        <v>1.2826950579405246E-2</v>
      </c>
      <c r="U2616" s="3">
        <f>Sheet1!$B$17+Sheet1!$B$18*'Portfolio allocation'!K2616</f>
        <v>3.1286686997256036E-2</v>
      </c>
      <c r="V2616" s="13">
        <f t="shared" si="366"/>
        <v>-1.845973641785079E-2</v>
      </c>
      <c r="W2616" s="13"/>
      <c r="X2616" s="2">
        <v>36532</v>
      </c>
      <c r="Y2616">
        <v>108.41119999999999</v>
      </c>
      <c r="AA2616" s="2">
        <v>36532</v>
      </c>
      <c r="AB2616">
        <v>1337.46</v>
      </c>
      <c r="AC2616">
        <f t="shared" si="367"/>
        <v>-1.3046622489189308E-2</v>
      </c>
      <c r="AD2616">
        <f t="shared" si="362"/>
        <v>-1.3286622489189309E-2</v>
      </c>
      <c r="AE2616">
        <f>Sheet2!$B$17+Sheet2!$B$18*'Portfolio allocation'!K2616</f>
        <v>2.3925904489261376E-2</v>
      </c>
      <c r="AF2616">
        <f t="shared" si="368"/>
        <v>-3.7212526978450684E-2</v>
      </c>
      <c r="AH2616" s="2">
        <v>36532</v>
      </c>
      <c r="AI2616">
        <v>6.5149999999999997</v>
      </c>
      <c r="AJ2616">
        <v>6</v>
      </c>
      <c r="AK2616">
        <v>1.0288999999999999</v>
      </c>
      <c r="AR2616" s="3"/>
    </row>
    <row r="2617" spans="1:44" hidden="1" outlineLevel="1" x14ac:dyDescent="0.2">
      <c r="A2617" s="2">
        <v>36535</v>
      </c>
      <c r="B2617">
        <v>21.71</v>
      </c>
      <c r="E2617" s="2">
        <v>36535</v>
      </c>
      <c r="F2617">
        <v>1457.6</v>
      </c>
      <c r="G2617">
        <f t="shared" si="363"/>
        <v>1.1189965798802604E-2</v>
      </c>
      <c r="H2617" s="2">
        <v>36535</v>
      </c>
      <c r="I2617">
        <v>2006.07</v>
      </c>
      <c r="J2617">
        <f t="shared" si="364"/>
        <v>1.1210638008297025E-2</v>
      </c>
      <c r="K2617">
        <f t="shared" si="360"/>
        <v>1.0970638008297024E-2</v>
      </c>
      <c r="L2617">
        <v>-1.3278237447347253E-2</v>
      </c>
      <c r="N2617" s="2">
        <v>36535</v>
      </c>
      <c r="O2617">
        <v>56.125</v>
      </c>
      <c r="Q2617" s="2">
        <v>36535</v>
      </c>
      <c r="R2617">
        <v>57722.8</v>
      </c>
      <c r="S2617" s="8">
        <f t="shared" si="365"/>
        <v>7.291163874413753E-3</v>
      </c>
      <c r="T2617" s="9">
        <f t="shared" si="361"/>
        <v>7.0511638744137533E-3</v>
      </c>
      <c r="U2617" s="3">
        <f>Sheet1!$B$17+Sheet1!$B$18*'Portfolio allocation'!K2617</f>
        <v>1.3073592840413912E-2</v>
      </c>
      <c r="V2617" s="13">
        <f t="shared" si="366"/>
        <v>-6.022428966000159E-3</v>
      </c>
      <c r="W2617" s="13"/>
      <c r="X2617" s="2">
        <v>36535</v>
      </c>
      <c r="Y2617">
        <v>113.187</v>
      </c>
      <c r="AA2617" s="2">
        <v>36535</v>
      </c>
      <c r="AB2617">
        <v>1396.38</v>
      </c>
      <c r="AC2617">
        <f t="shared" si="367"/>
        <v>4.405365394105254E-2</v>
      </c>
      <c r="AD2617">
        <f t="shared" si="362"/>
        <v>4.3810853941052538E-2</v>
      </c>
      <c r="AE2617">
        <f>Sheet2!$B$17+Sheet2!$B$18*'Portfolio allocation'!K2617</f>
        <v>9.8087582146312025E-3</v>
      </c>
      <c r="AF2617">
        <f t="shared" si="368"/>
        <v>3.4002095726421336E-2</v>
      </c>
      <c r="AH2617" s="2">
        <v>36535</v>
      </c>
      <c r="AI2617">
        <v>6.5540000000000003</v>
      </c>
      <c r="AJ2617">
        <v>6.07</v>
      </c>
      <c r="AK2617">
        <v>1.0265</v>
      </c>
      <c r="AR2617" s="3"/>
    </row>
    <row r="2618" spans="1:44" hidden="1" outlineLevel="1" x14ac:dyDescent="0.2">
      <c r="A2618" s="2">
        <v>36536</v>
      </c>
      <c r="B2618">
        <v>22.5</v>
      </c>
      <c r="E2618" s="2">
        <v>36536</v>
      </c>
      <c r="F2618">
        <v>1438.56</v>
      </c>
      <c r="G2618">
        <f t="shared" si="363"/>
        <v>-1.3062568605927583E-2</v>
      </c>
      <c r="H2618" s="2">
        <v>36536</v>
      </c>
      <c r="I2618">
        <v>1979.92</v>
      </c>
      <c r="J2618">
        <f t="shared" si="364"/>
        <v>-1.3035437447347253E-2</v>
      </c>
      <c r="K2618">
        <f t="shared" si="360"/>
        <v>-1.3278237447347253E-2</v>
      </c>
      <c r="L2618">
        <v>-4.5686070063438158E-3</v>
      </c>
      <c r="N2618" s="2">
        <v>36536</v>
      </c>
      <c r="O2618">
        <v>54.6875</v>
      </c>
      <c r="Q2618" s="2">
        <v>36536</v>
      </c>
      <c r="R2618">
        <v>56244.37</v>
      </c>
      <c r="S2618" s="8">
        <f t="shared" si="365"/>
        <v>-2.561258289618662E-2</v>
      </c>
      <c r="T2618" s="9">
        <f t="shared" si="361"/>
        <v>-2.5855382896186621E-2</v>
      </c>
      <c r="U2618" s="3">
        <f>Sheet1!$B$17+Sheet1!$B$18*'Portfolio allocation'!K2618</f>
        <v>-1.4745331630530045E-2</v>
      </c>
      <c r="V2618" s="13">
        <f t="shared" si="366"/>
        <v>-1.1110051265656576E-2</v>
      </c>
      <c r="W2618" s="13"/>
      <c r="X2618" s="2">
        <v>36536</v>
      </c>
      <c r="Y2618">
        <v>113.54519999999999</v>
      </c>
      <c r="AA2618" s="2">
        <v>36536</v>
      </c>
      <c r="AB2618">
        <v>1400.8</v>
      </c>
      <c r="AC2618">
        <f t="shared" si="367"/>
        <v>3.1653274896517036E-3</v>
      </c>
      <c r="AD2618">
        <f t="shared" si="362"/>
        <v>2.9201274896517035E-3</v>
      </c>
      <c r="AE2618">
        <f>Sheet2!$B$17+Sheet2!$B$18*'Portfolio allocation'!K2618</f>
        <v>-1.1753960485292167E-2</v>
      </c>
      <c r="AF2618">
        <f t="shared" si="368"/>
        <v>1.4674087974943871E-2</v>
      </c>
      <c r="AH2618" s="2">
        <v>36536</v>
      </c>
      <c r="AI2618">
        <v>6.641</v>
      </c>
      <c r="AJ2618">
        <v>6.13</v>
      </c>
      <c r="AK2618">
        <v>1.0298</v>
      </c>
      <c r="AR2618" s="3"/>
    </row>
    <row r="2619" spans="1:44" hidden="1" outlineLevel="1" x14ac:dyDescent="0.2">
      <c r="A2619" s="2">
        <v>36537</v>
      </c>
      <c r="B2619">
        <v>22.84</v>
      </c>
      <c r="E2619" s="2">
        <v>36537</v>
      </c>
      <c r="F2619">
        <v>1432.25</v>
      </c>
      <c r="G2619">
        <f t="shared" si="363"/>
        <v>-4.3863307752196601E-3</v>
      </c>
      <c r="H2619" s="2">
        <v>36537</v>
      </c>
      <c r="I2619">
        <v>1971.36</v>
      </c>
      <c r="J2619">
        <f t="shared" si="364"/>
        <v>-4.3234070063438157E-3</v>
      </c>
      <c r="K2619">
        <f t="shared" si="360"/>
        <v>-4.5686070063438158E-3</v>
      </c>
      <c r="L2619">
        <v>1.192286385845296E-2</v>
      </c>
      <c r="N2619" s="2">
        <v>36537</v>
      </c>
      <c r="O2619">
        <v>52.906300000000002</v>
      </c>
      <c r="Q2619" s="2">
        <v>36537</v>
      </c>
      <c r="R2619">
        <v>54412.41</v>
      </c>
      <c r="S2619" s="8">
        <f t="shared" si="365"/>
        <v>-3.2571437816798388E-2</v>
      </c>
      <c r="T2619" s="9">
        <f t="shared" si="361"/>
        <v>-3.2816637816798389E-2</v>
      </c>
      <c r="U2619" s="3">
        <f>Sheet1!$B$17+Sheet1!$B$18*'Portfolio allocation'!K2619</f>
        <v>-4.7534228572218857E-3</v>
      </c>
      <c r="V2619" s="13">
        <f t="shared" si="366"/>
        <v>-2.8063214959576505E-2</v>
      </c>
      <c r="W2619" s="13"/>
      <c r="X2619" s="2">
        <v>36537</v>
      </c>
      <c r="Y2619">
        <v>114.2616</v>
      </c>
      <c r="AA2619" s="2">
        <v>36537</v>
      </c>
      <c r="AB2619">
        <v>1409.64</v>
      </c>
      <c r="AC2619">
        <f t="shared" si="367"/>
        <v>6.3106796116505492E-3</v>
      </c>
      <c r="AD2619">
        <f t="shared" si="362"/>
        <v>6.0642796116505493E-3</v>
      </c>
      <c r="AE2619">
        <f>Sheet2!$B$17+Sheet2!$B$18*'Portfolio allocation'!K2619</f>
        <v>-4.0091348943828492E-3</v>
      </c>
      <c r="AF2619">
        <f t="shared" si="368"/>
        <v>1.0073414506033398E-2</v>
      </c>
      <c r="AH2619" s="2">
        <v>36537</v>
      </c>
      <c r="AI2619">
        <v>6.7</v>
      </c>
      <c r="AJ2619">
        <v>6.16</v>
      </c>
      <c r="AK2619">
        <v>1.0273000000000001</v>
      </c>
      <c r="AR2619" s="3"/>
    </row>
    <row r="2620" spans="1:44" hidden="1" outlineLevel="1" x14ac:dyDescent="0.2">
      <c r="A2620" s="2">
        <v>36538</v>
      </c>
      <c r="B2620">
        <v>21.71</v>
      </c>
      <c r="E2620" s="2">
        <v>36538</v>
      </c>
      <c r="F2620">
        <v>1449.68</v>
      </c>
      <c r="G2620">
        <f t="shared" si="363"/>
        <v>1.2169663117472584E-2</v>
      </c>
      <c r="H2620" s="2">
        <v>36538</v>
      </c>
      <c r="I2620">
        <v>1995.35</v>
      </c>
      <c r="J2620">
        <f t="shared" si="364"/>
        <v>1.2169263858452961E-2</v>
      </c>
      <c r="K2620">
        <f t="shared" si="360"/>
        <v>1.192286385845296E-2</v>
      </c>
      <c r="L2620">
        <v>1.0425807301977086E-2</v>
      </c>
      <c r="N2620" s="2">
        <v>36538</v>
      </c>
      <c r="O2620">
        <v>53.906300000000002</v>
      </c>
      <c r="Q2620" s="2">
        <v>36538</v>
      </c>
      <c r="R2620">
        <v>55440.88</v>
      </c>
      <c r="S2620" s="8">
        <f t="shared" si="365"/>
        <v>1.8901386650582053E-2</v>
      </c>
      <c r="T2620" s="9">
        <f t="shared" si="361"/>
        <v>1.8654986650582052E-2</v>
      </c>
      <c r="U2620" s="3">
        <f>Sheet1!$B$17+Sheet1!$B$18*'Portfolio allocation'!K2620</f>
        <v>1.4166010468325087E-2</v>
      </c>
      <c r="V2620" s="13">
        <f t="shared" si="366"/>
        <v>4.4889761822569652E-3</v>
      </c>
      <c r="W2620" s="13"/>
      <c r="X2620" s="2">
        <v>36538</v>
      </c>
      <c r="Y2620">
        <v>112.9482</v>
      </c>
      <c r="AA2620" s="2">
        <v>36538</v>
      </c>
      <c r="AB2620">
        <v>1393.43</v>
      </c>
      <c r="AC2620">
        <f t="shared" si="367"/>
        <v>-1.1499389915155644E-2</v>
      </c>
      <c r="AD2620">
        <f t="shared" si="362"/>
        <v>-1.1743389915155644E-2</v>
      </c>
      <c r="AE2620">
        <f>Sheet2!$B$17+Sheet2!$B$18*'Portfolio allocation'!K2620</f>
        <v>1.0655501734068455E-2</v>
      </c>
      <c r="AF2620">
        <f t="shared" si="368"/>
        <v>-2.2398891649224099E-2</v>
      </c>
      <c r="AH2620" s="2">
        <v>36538</v>
      </c>
      <c r="AI2620">
        <v>6.6319999999999997</v>
      </c>
      <c r="AJ2620">
        <v>6.1</v>
      </c>
      <c r="AK2620">
        <v>1.0271999999999999</v>
      </c>
      <c r="AR2620" s="3"/>
    </row>
    <row r="2621" spans="1:44" hidden="1" outlineLevel="1" x14ac:dyDescent="0.2">
      <c r="A2621" s="2">
        <v>36539</v>
      </c>
      <c r="B2621">
        <v>19.66</v>
      </c>
      <c r="E2621" s="2">
        <v>36539</v>
      </c>
      <c r="F2621">
        <v>1465.15</v>
      </c>
      <c r="G2621">
        <f t="shared" si="363"/>
        <v>1.0671320567297693E-2</v>
      </c>
      <c r="H2621" s="2">
        <v>36539</v>
      </c>
      <c r="I2621">
        <v>2016.64</v>
      </c>
      <c r="J2621">
        <f t="shared" si="364"/>
        <v>1.0669807301977086E-2</v>
      </c>
      <c r="K2621">
        <f t="shared" si="360"/>
        <v>1.0425807301977086E-2</v>
      </c>
      <c r="L2621">
        <v>-2.452E-4</v>
      </c>
      <c r="N2621" s="2">
        <v>36539</v>
      </c>
      <c r="O2621">
        <v>56.125</v>
      </c>
      <c r="Q2621" s="2">
        <v>36539</v>
      </c>
      <c r="R2621">
        <v>57722.8</v>
      </c>
      <c r="S2621" s="8">
        <f t="shared" si="365"/>
        <v>4.1159519834461644E-2</v>
      </c>
      <c r="T2621" s="9">
        <f t="shared" si="361"/>
        <v>4.0915519834461643E-2</v>
      </c>
      <c r="U2621" s="3">
        <f>Sheet1!$B$17+Sheet1!$B$18*'Portfolio allocation'!K2621</f>
        <v>1.2448549246277366E-2</v>
      </c>
      <c r="V2621" s="13">
        <f t="shared" si="366"/>
        <v>2.8466970588184277E-2</v>
      </c>
      <c r="W2621" s="13"/>
      <c r="X2621" s="2">
        <v>36539</v>
      </c>
      <c r="Y2621">
        <v>114.2616</v>
      </c>
      <c r="AA2621" s="2">
        <v>36539</v>
      </c>
      <c r="AB2621">
        <v>1409.64</v>
      </c>
      <c r="AC2621">
        <f t="shared" si="367"/>
        <v>1.1633164206310997E-2</v>
      </c>
      <c r="AD2621">
        <f t="shared" si="362"/>
        <v>1.1387964206310998E-2</v>
      </c>
      <c r="AE2621">
        <f>Sheet2!$B$17+Sheet2!$B$18*'Portfolio allocation'!K2621</f>
        <v>9.3242808506830595E-3</v>
      </c>
      <c r="AF2621">
        <f t="shared" si="368"/>
        <v>2.0636833556279387E-3</v>
      </c>
      <c r="AH2621" s="2">
        <v>36539</v>
      </c>
      <c r="AI2621">
        <v>6.6790000000000003</v>
      </c>
      <c r="AJ2621">
        <v>6.13</v>
      </c>
      <c r="AK2621">
        <v>1.0124</v>
      </c>
      <c r="AR2621" s="3"/>
    </row>
    <row r="2622" spans="1:44" hidden="1" outlineLevel="1" x14ac:dyDescent="0.2">
      <c r="A2622" s="2">
        <v>36542</v>
      </c>
      <c r="B2622">
        <v>19.66</v>
      </c>
      <c r="E2622" s="2">
        <v>36542</v>
      </c>
      <c r="F2622">
        <v>1465.15</v>
      </c>
      <c r="G2622">
        <f t="shared" si="363"/>
        <v>0</v>
      </c>
      <c r="H2622" s="2">
        <v>36542</v>
      </c>
      <c r="I2622">
        <v>2016.64</v>
      </c>
      <c r="J2622">
        <f t="shared" si="364"/>
        <v>0</v>
      </c>
      <c r="K2622">
        <f t="shared" si="360"/>
        <v>-2.452E-4</v>
      </c>
      <c r="L2622">
        <v>-7.0684307204062482E-3</v>
      </c>
      <c r="N2622" s="2">
        <v>36542</v>
      </c>
      <c r="O2622">
        <v>56.125</v>
      </c>
      <c r="Q2622" s="2">
        <v>36542</v>
      </c>
      <c r="R2622">
        <v>57722.8</v>
      </c>
      <c r="S2622" s="8">
        <f t="shared" si="365"/>
        <v>0</v>
      </c>
      <c r="T2622" s="9">
        <f t="shared" si="361"/>
        <v>-2.452E-4</v>
      </c>
      <c r="U2622" s="3">
        <f>Sheet1!$B$17+Sheet1!$B$18*'Portfolio allocation'!K2622</f>
        <v>2.0649923016024716E-4</v>
      </c>
      <c r="V2622" s="13">
        <f t="shared" si="366"/>
        <v>-4.5169923016024716E-4</v>
      </c>
      <c r="W2622" s="13"/>
      <c r="X2622" s="2">
        <v>36542</v>
      </c>
      <c r="Y2622">
        <v>114.2616</v>
      </c>
      <c r="AA2622" s="2">
        <v>36542</v>
      </c>
      <c r="AB2622">
        <v>1409.64</v>
      </c>
      <c r="AC2622">
        <f t="shared" si="367"/>
        <v>0</v>
      </c>
      <c r="AD2622">
        <f t="shared" si="362"/>
        <v>-2.452E-4</v>
      </c>
      <c r="AE2622">
        <f>Sheet2!$B$17+Sheet2!$B$18*'Portfolio allocation'!K2622</f>
        <v>-1.6465108425341141E-4</v>
      </c>
      <c r="AF2622">
        <f t="shared" si="368"/>
        <v>-8.0548915746588587E-5</v>
      </c>
      <c r="AH2622" s="2">
        <v>36542</v>
      </c>
      <c r="AI2622">
        <v>6.6790000000000003</v>
      </c>
      <c r="AJ2622">
        <v>6.13</v>
      </c>
      <c r="AK2622">
        <v>1.0083</v>
      </c>
      <c r="AR2622" s="3"/>
    </row>
    <row r="2623" spans="1:44" hidden="1" outlineLevel="1" x14ac:dyDescent="0.2">
      <c r="A2623" s="2">
        <v>36543</v>
      </c>
      <c r="B2623">
        <v>21.5</v>
      </c>
      <c r="E2623" s="2">
        <v>36543</v>
      </c>
      <c r="F2623">
        <v>1455.14</v>
      </c>
      <c r="G2623">
        <f t="shared" si="363"/>
        <v>-6.8320649762823038E-3</v>
      </c>
      <c r="H2623" s="2">
        <v>36543</v>
      </c>
      <c r="I2623">
        <v>2002.88</v>
      </c>
      <c r="J2623">
        <f t="shared" si="364"/>
        <v>-6.8232307204062481E-3</v>
      </c>
      <c r="K2623">
        <f t="shared" si="360"/>
        <v>-7.0684307204062482E-3</v>
      </c>
      <c r="L2623">
        <v>3.2318038025233207E-4</v>
      </c>
      <c r="N2623" s="2">
        <v>36543</v>
      </c>
      <c r="O2623">
        <v>57.656300000000002</v>
      </c>
      <c r="Q2623" s="2">
        <v>36543</v>
      </c>
      <c r="R2623">
        <v>59297.64</v>
      </c>
      <c r="S2623" s="8">
        <f t="shared" si="365"/>
        <v>2.728280679384909E-2</v>
      </c>
      <c r="T2623" s="9">
        <f t="shared" si="361"/>
        <v>2.7037606793849089E-2</v>
      </c>
      <c r="U2623" s="3">
        <f>Sheet1!$B$17+Sheet1!$B$18*'Portfolio allocation'!K2623</f>
        <v>-7.621283975952256E-3</v>
      </c>
      <c r="V2623" s="13">
        <f t="shared" si="366"/>
        <v>3.4658890769801345E-2</v>
      </c>
      <c r="W2623" s="13"/>
      <c r="X2623" s="2">
        <v>36543</v>
      </c>
      <c r="Y2623">
        <v>110.7991</v>
      </c>
      <c r="AA2623" s="2">
        <v>36543</v>
      </c>
      <c r="AB2623">
        <v>1366.92</v>
      </c>
      <c r="AC2623">
        <f t="shared" si="367"/>
        <v>-3.0305609942964162E-2</v>
      </c>
      <c r="AD2623">
        <f t="shared" si="362"/>
        <v>-3.0551609942964162E-2</v>
      </c>
      <c r="AE2623">
        <f>Sheet2!$B$17+Sheet2!$B$18*'Portfolio allocation'!K2623</f>
        <v>-6.2320419171981774E-3</v>
      </c>
      <c r="AF2623">
        <f t="shared" si="368"/>
        <v>-2.4319568025765986E-2</v>
      </c>
      <c r="AH2623" s="2">
        <v>36543</v>
      </c>
      <c r="AI2623">
        <v>6.7389999999999999</v>
      </c>
      <c r="AJ2623">
        <v>6.15</v>
      </c>
      <c r="AK2623">
        <v>1.0108999999999999</v>
      </c>
      <c r="AR2623" s="3"/>
    </row>
    <row r="2624" spans="1:44" hidden="1" outlineLevel="1" x14ac:dyDescent="0.2">
      <c r="A2624" s="2">
        <v>36544</v>
      </c>
      <c r="B2624">
        <v>21.72</v>
      </c>
      <c r="E2624" s="2">
        <v>36544</v>
      </c>
      <c r="F2624">
        <v>1455.9</v>
      </c>
      <c r="G2624">
        <f t="shared" si="363"/>
        <v>5.2228651538688275E-4</v>
      </c>
      <c r="H2624" s="2">
        <v>36544</v>
      </c>
      <c r="I2624">
        <v>2004.02</v>
      </c>
      <c r="J2624">
        <f t="shared" si="364"/>
        <v>5.6918038025233209E-4</v>
      </c>
      <c r="K2624">
        <f t="shared" si="360"/>
        <v>3.2318038025233207E-4</v>
      </c>
      <c r="L2624">
        <v>-7.3355475973294164E-3</v>
      </c>
      <c r="N2624" s="2">
        <v>36544</v>
      </c>
      <c r="O2624">
        <v>53.5</v>
      </c>
      <c r="Q2624" s="2">
        <v>36544</v>
      </c>
      <c r="R2624">
        <v>55023.07</v>
      </c>
      <c r="S2624" s="8">
        <f t="shared" si="365"/>
        <v>-7.2086680009524784E-2</v>
      </c>
      <c r="T2624" s="9">
        <f t="shared" si="361"/>
        <v>-7.233268000952478E-2</v>
      </c>
      <c r="U2624" s="3">
        <f>Sheet1!$B$17+Sheet1!$B$18*'Portfolio allocation'!K2624</f>
        <v>8.5855960706014266E-4</v>
      </c>
      <c r="V2624" s="13">
        <f t="shared" si="366"/>
        <v>-7.3191239616584927E-2</v>
      </c>
      <c r="W2624" s="13"/>
      <c r="X2624" s="2">
        <v>36544</v>
      </c>
      <c r="Y2624">
        <v>115.0973</v>
      </c>
      <c r="AA2624" s="2">
        <v>36544</v>
      </c>
      <c r="AB2624">
        <v>1419.95</v>
      </c>
      <c r="AC2624">
        <f t="shared" si="367"/>
        <v>3.8795247710180503E-2</v>
      </c>
      <c r="AD2624">
        <f t="shared" si="362"/>
        <v>3.8550447710180499E-2</v>
      </c>
      <c r="AE2624">
        <f>Sheet2!$B$17+Sheet2!$B$18*'Portfolio allocation'!K2624</f>
        <v>3.4076725056193753E-4</v>
      </c>
      <c r="AF2624">
        <f t="shared" si="368"/>
        <v>3.8209680459618561E-2</v>
      </c>
      <c r="AH2624" s="2">
        <v>36544</v>
      </c>
      <c r="AI2624">
        <v>6.73</v>
      </c>
      <c r="AJ2624">
        <v>6.12</v>
      </c>
      <c r="AK2624">
        <v>1.0099</v>
      </c>
      <c r="AR2624" s="3"/>
    </row>
    <row r="2625" spans="1:44" hidden="1" outlineLevel="1" x14ac:dyDescent="0.2">
      <c r="A2625" s="2">
        <v>36545</v>
      </c>
      <c r="B2625">
        <v>21.75</v>
      </c>
      <c r="E2625" s="2">
        <v>36545</v>
      </c>
      <c r="F2625">
        <v>1445.57</v>
      </c>
      <c r="G2625">
        <f t="shared" si="363"/>
        <v>-7.0952675321108716E-3</v>
      </c>
      <c r="H2625" s="2">
        <v>36545</v>
      </c>
      <c r="I2625">
        <v>1989.81</v>
      </c>
      <c r="J2625">
        <f t="shared" si="364"/>
        <v>-7.0907475973294165E-3</v>
      </c>
      <c r="K2625">
        <f t="shared" si="360"/>
        <v>-7.3355475973294164E-3</v>
      </c>
      <c r="L2625">
        <v>-3.1600511666943212E-3</v>
      </c>
      <c r="N2625" s="2">
        <v>36545</v>
      </c>
      <c r="O2625">
        <v>53</v>
      </c>
      <c r="Q2625" s="2">
        <v>36545</v>
      </c>
      <c r="R2625">
        <v>54508.83</v>
      </c>
      <c r="S2625" s="8">
        <f t="shared" si="365"/>
        <v>-9.3458980024196947E-3</v>
      </c>
      <c r="T2625" s="9">
        <f t="shared" si="361"/>
        <v>-9.5906980024196946E-3</v>
      </c>
      <c r="U2625" s="3">
        <f>Sheet1!$B$17+Sheet1!$B$18*'Portfolio allocation'!K2625</f>
        <v>-7.9277272268004281E-3</v>
      </c>
      <c r="V2625" s="13">
        <f t="shared" si="366"/>
        <v>-1.6629707756192665E-3</v>
      </c>
      <c r="W2625" s="13"/>
      <c r="X2625" s="2">
        <v>36545</v>
      </c>
      <c r="Y2625">
        <v>116.41070000000001</v>
      </c>
      <c r="AA2625" s="2">
        <v>36545</v>
      </c>
      <c r="AB2625">
        <v>1436.15</v>
      </c>
      <c r="AC2625">
        <f t="shared" si="367"/>
        <v>1.1408852424381166E-2</v>
      </c>
      <c r="AD2625">
        <f t="shared" si="362"/>
        <v>1.1163652424381167E-2</v>
      </c>
      <c r="AE2625">
        <f>Sheet2!$B$17+Sheet2!$B$18*'Portfolio allocation'!K2625</f>
        <v>-6.4695690589261319E-3</v>
      </c>
      <c r="AF2625">
        <f t="shared" si="368"/>
        <v>1.7633221483307298E-2</v>
      </c>
      <c r="AH2625" s="2">
        <v>36545</v>
      </c>
      <c r="AI2625">
        <v>6.7830000000000004</v>
      </c>
      <c r="AJ2625">
        <v>6.13</v>
      </c>
      <c r="AK2625">
        <v>1.0096000000000001</v>
      </c>
      <c r="AR2625" s="3"/>
    </row>
    <row r="2626" spans="1:44" hidden="1" outlineLevel="1" x14ac:dyDescent="0.2">
      <c r="A2626" s="2">
        <v>36546</v>
      </c>
      <c r="B2626">
        <v>20.82</v>
      </c>
      <c r="E2626" s="2">
        <v>36546</v>
      </c>
      <c r="F2626">
        <v>1441.36</v>
      </c>
      <c r="G2626">
        <f t="shared" si="363"/>
        <v>-2.9123459950054498E-3</v>
      </c>
      <c r="H2626" s="2">
        <v>36546</v>
      </c>
      <c r="I2626">
        <v>1984.01</v>
      </c>
      <c r="J2626">
        <f t="shared" si="364"/>
        <v>-2.9148511666943211E-3</v>
      </c>
      <c r="K2626">
        <f t="shared" si="360"/>
        <v>-3.1600511666943212E-3</v>
      </c>
      <c r="L2626">
        <v>-2.7870668821225641E-2</v>
      </c>
      <c r="N2626" s="2">
        <v>36546</v>
      </c>
      <c r="O2626">
        <v>51.875</v>
      </c>
      <c r="Q2626" s="2">
        <v>36546</v>
      </c>
      <c r="R2626">
        <v>53351.8</v>
      </c>
      <c r="S2626" s="8">
        <f t="shared" si="365"/>
        <v>-2.1226469179397189E-2</v>
      </c>
      <c r="T2626" s="9">
        <f t="shared" si="361"/>
        <v>-2.147166917939719E-2</v>
      </c>
      <c r="U2626" s="3">
        <f>Sheet1!$B$17+Sheet1!$B$18*'Portfolio allocation'!K2626</f>
        <v>-3.1374919004238224E-3</v>
      </c>
      <c r="V2626" s="13">
        <f t="shared" si="366"/>
        <v>-1.8334177278973369E-2</v>
      </c>
      <c r="W2626" s="13"/>
      <c r="X2626" s="2">
        <v>36546</v>
      </c>
      <c r="Y2626">
        <v>116.05249999999999</v>
      </c>
      <c r="AA2626" s="2">
        <v>36546</v>
      </c>
      <c r="AB2626">
        <v>1431.73</v>
      </c>
      <c r="AC2626">
        <f t="shared" si="367"/>
        <v>-3.0776729450266993E-3</v>
      </c>
      <c r="AD2626">
        <f t="shared" si="362"/>
        <v>-3.3224729450266992E-3</v>
      </c>
      <c r="AE2626">
        <f>Sheet2!$B$17+Sheet2!$B$18*'Portfolio allocation'!K2626</f>
        <v>-2.7566111062569615E-3</v>
      </c>
      <c r="AF2626">
        <f t="shared" si="368"/>
        <v>-5.6586183876973766E-4</v>
      </c>
      <c r="AH2626" s="2">
        <v>36546</v>
      </c>
      <c r="AI2626">
        <v>6.77</v>
      </c>
      <c r="AJ2626">
        <v>6.12</v>
      </c>
      <c r="AK2626">
        <v>1.0069999999999999</v>
      </c>
      <c r="AR2626" s="3"/>
    </row>
    <row r="2627" spans="1:44" hidden="1" outlineLevel="1" x14ac:dyDescent="0.2">
      <c r="A2627" s="2">
        <v>36549</v>
      </c>
      <c r="B2627">
        <v>24.07</v>
      </c>
      <c r="E2627" s="2">
        <v>36549</v>
      </c>
      <c r="F2627">
        <v>1401.53</v>
      </c>
      <c r="G2627">
        <f t="shared" si="363"/>
        <v>-2.7633623799744655E-2</v>
      </c>
      <c r="H2627" s="2">
        <v>36549</v>
      </c>
      <c r="I2627">
        <v>1929.2</v>
      </c>
      <c r="J2627">
        <f t="shared" si="364"/>
        <v>-2.7625868821225641E-2</v>
      </c>
      <c r="K2627">
        <f t="shared" si="360"/>
        <v>-2.7870668821225641E-2</v>
      </c>
      <c r="L2627">
        <v>5.8194900269543113E-3</v>
      </c>
      <c r="N2627" s="2">
        <v>36549</v>
      </c>
      <c r="O2627">
        <v>50.625</v>
      </c>
      <c r="Q2627" s="2">
        <v>36549</v>
      </c>
      <c r="R2627">
        <v>52066.22</v>
      </c>
      <c r="S2627" s="8">
        <f t="shared" si="365"/>
        <v>-2.409628166247435E-2</v>
      </c>
      <c r="T2627" s="9">
        <f t="shared" si="361"/>
        <v>-2.434108166247435E-2</v>
      </c>
      <c r="U2627" s="3">
        <f>Sheet1!$B$17+Sheet1!$B$18*'Portfolio allocation'!K2627</f>
        <v>-3.1486138724034503E-2</v>
      </c>
      <c r="V2627" s="13">
        <f t="shared" si="366"/>
        <v>7.1450570615601526E-3</v>
      </c>
      <c r="W2627" s="13"/>
      <c r="X2627" s="2">
        <v>36549</v>
      </c>
      <c r="Y2627">
        <v>112.7094</v>
      </c>
      <c r="AA2627" s="2">
        <v>36549</v>
      </c>
      <c r="AB2627">
        <v>1390.49</v>
      </c>
      <c r="AC2627">
        <f t="shared" si="367"/>
        <v>-2.8804313662492254E-2</v>
      </c>
      <c r="AD2627">
        <f t="shared" si="362"/>
        <v>-2.9049513662492255E-2</v>
      </c>
      <c r="AE2627">
        <f>Sheet2!$B$17+Sheet2!$B$18*'Portfolio allocation'!K2627</f>
        <v>-2.4729922749539602E-2</v>
      </c>
      <c r="AF2627">
        <f t="shared" si="368"/>
        <v>-4.3195909129526526E-3</v>
      </c>
      <c r="AH2627" s="2">
        <v>36549</v>
      </c>
      <c r="AI2627">
        <v>6.6870000000000003</v>
      </c>
      <c r="AJ2627">
        <v>6.13</v>
      </c>
      <c r="AK2627">
        <v>1.0023</v>
      </c>
      <c r="AR2627" s="3"/>
    </row>
    <row r="2628" spans="1:44" hidden="1" outlineLevel="1" x14ac:dyDescent="0.2">
      <c r="A2628" s="2">
        <v>36550</v>
      </c>
      <c r="B2628">
        <v>23.02</v>
      </c>
      <c r="E2628" s="2">
        <v>36550</v>
      </c>
      <c r="F2628">
        <v>1410.03</v>
      </c>
      <c r="G2628">
        <f t="shared" si="363"/>
        <v>6.0648006107610897E-3</v>
      </c>
      <c r="H2628" s="2">
        <v>36550</v>
      </c>
      <c r="I2628">
        <v>1940.9</v>
      </c>
      <c r="J2628">
        <f t="shared" si="364"/>
        <v>6.0646900269543114E-3</v>
      </c>
      <c r="K2628">
        <f t="shared" ref="K2628:K2691" si="369">J2628-(AJ2627/25000)</f>
        <v>5.8194900269543113E-3</v>
      </c>
      <c r="L2628">
        <v>-4.428826152815756E-3</v>
      </c>
      <c r="N2628" s="2">
        <v>36550</v>
      </c>
      <c r="O2628">
        <v>51.406300000000002</v>
      </c>
      <c r="Q2628" s="2">
        <v>36550</v>
      </c>
      <c r="R2628">
        <v>52869.71</v>
      </c>
      <c r="S2628" s="8">
        <f t="shared" si="365"/>
        <v>1.5432078610661648E-2</v>
      </c>
      <c r="T2628" s="9">
        <f t="shared" ref="T2628:T2691" si="370">S2628-(AJ2627/100/250)</f>
        <v>1.5186878610661649E-2</v>
      </c>
      <c r="U2628" s="3">
        <f>Sheet1!$B$17+Sheet1!$B$18*'Portfolio allocation'!K2628</f>
        <v>7.1640653287670438E-3</v>
      </c>
      <c r="V2628" s="13">
        <f t="shared" si="366"/>
        <v>8.022813281894605E-3</v>
      </c>
      <c r="W2628" s="13"/>
      <c r="X2628" s="2">
        <v>36550</v>
      </c>
      <c r="Y2628">
        <v>113.78400000000001</v>
      </c>
      <c r="AA2628" s="2">
        <v>36550</v>
      </c>
      <c r="AB2628">
        <v>1403.75</v>
      </c>
      <c r="AC2628">
        <f t="shared" si="367"/>
        <v>9.5362066609612217E-3</v>
      </c>
      <c r="AD2628">
        <f t="shared" ref="AD2628:AD2691" si="371">AC2628-AJ2628/25000</f>
        <v>9.2910066609612225E-3</v>
      </c>
      <c r="AE2628">
        <f>Sheet2!$B$17+Sheet2!$B$18*'Portfolio allocation'!K2628</f>
        <v>5.2282260119505524E-3</v>
      </c>
      <c r="AF2628">
        <f t="shared" si="368"/>
        <v>4.0627806490106701E-3</v>
      </c>
      <c r="AH2628" s="2">
        <v>36550</v>
      </c>
      <c r="AI2628">
        <v>6.6909999999999998</v>
      </c>
      <c r="AJ2628">
        <v>6.13</v>
      </c>
      <c r="AK2628">
        <v>1.0065</v>
      </c>
      <c r="AR2628" s="3"/>
    </row>
    <row r="2629" spans="1:44" hidden="1" outlineLevel="1" x14ac:dyDescent="0.2">
      <c r="A2629" s="2">
        <v>36551</v>
      </c>
      <c r="B2629">
        <v>23.03</v>
      </c>
      <c r="E2629" s="2">
        <v>36551</v>
      </c>
      <c r="F2629">
        <v>1404.09</v>
      </c>
      <c r="G2629">
        <f t="shared" ref="G2629:G2692" si="372">(F2629/F2628)-1</f>
        <v>-4.2126763260356137E-3</v>
      </c>
      <c r="H2629" s="2">
        <v>36551</v>
      </c>
      <c r="I2629">
        <v>1932.78</v>
      </c>
      <c r="J2629">
        <f t="shared" ref="J2629:J2692" si="373">(I2629/I2628)-1</f>
        <v>-4.1836261528157559E-3</v>
      </c>
      <c r="K2629">
        <f t="shared" si="369"/>
        <v>-4.428826152815756E-3</v>
      </c>
      <c r="L2629">
        <v>-4.1108992642722476E-3</v>
      </c>
      <c r="N2629" s="2">
        <v>36551</v>
      </c>
      <c r="O2629">
        <v>49.6875</v>
      </c>
      <c r="Q2629" s="2">
        <v>36551</v>
      </c>
      <c r="R2629">
        <v>51102.03</v>
      </c>
      <c r="S2629" s="8">
        <f t="shared" ref="S2629:S2692" si="374">R2629/R2628-1</f>
        <v>-3.3434645281769093E-2</v>
      </c>
      <c r="T2629" s="9">
        <f t="shared" si="370"/>
        <v>-3.3679845281769094E-2</v>
      </c>
      <c r="U2629" s="3">
        <f>Sheet1!$B$17+Sheet1!$B$18*'Portfolio allocation'!K2629</f>
        <v>-4.5930627195365711E-3</v>
      </c>
      <c r="V2629" s="13">
        <f t="shared" ref="V2629:V2692" si="375">T2629-U2629</f>
        <v>-2.9086782562232523E-2</v>
      </c>
      <c r="W2629" s="13"/>
      <c r="X2629" s="2">
        <v>36551</v>
      </c>
      <c r="Y2629">
        <v>111.5154</v>
      </c>
      <c r="AA2629" s="2">
        <v>36551</v>
      </c>
      <c r="AB2629">
        <v>1375.76</v>
      </c>
      <c r="AC2629">
        <f t="shared" ref="AC2629:AC2692" si="376">AB2629/AB2628-1</f>
        <v>-1.9939447907390884E-2</v>
      </c>
      <c r="AD2629">
        <f t="shared" si="371"/>
        <v>-2.0185447907390883E-2</v>
      </c>
      <c r="AE2629">
        <f>Sheet2!$B$17+Sheet2!$B$18*'Portfolio allocation'!K2629</f>
        <v>-3.8848381932935958E-3</v>
      </c>
      <c r="AF2629">
        <f t="shared" ref="AF2629:AF2692" si="377">AD2629-AE2629</f>
        <v>-1.6300609714097289E-2</v>
      </c>
      <c r="AH2629" s="2">
        <v>36551</v>
      </c>
      <c r="AI2629">
        <v>6.6639999999999997</v>
      </c>
      <c r="AJ2629">
        <v>6.15</v>
      </c>
      <c r="AK2629">
        <v>1.0012000000000001</v>
      </c>
      <c r="AR2629" s="3"/>
    </row>
    <row r="2630" spans="1:44" hidden="1" outlineLevel="1" x14ac:dyDescent="0.2">
      <c r="A2630" s="2">
        <v>36552</v>
      </c>
      <c r="B2630">
        <v>23.54</v>
      </c>
      <c r="E2630" s="2">
        <v>36552</v>
      </c>
      <c r="F2630">
        <v>1398.56</v>
      </c>
      <c r="G2630">
        <f t="shared" si="372"/>
        <v>-3.938493971184176E-3</v>
      </c>
      <c r="H2630" s="2">
        <v>36552</v>
      </c>
      <c r="I2630">
        <v>1925.31</v>
      </c>
      <c r="J2630">
        <f t="shared" si="373"/>
        <v>-3.8648992642722479E-3</v>
      </c>
      <c r="K2630">
        <f t="shared" si="369"/>
        <v>-4.1108992642722476E-3</v>
      </c>
      <c r="L2630">
        <v>-2.7619815383496657E-2</v>
      </c>
      <c r="N2630" s="2">
        <v>36552</v>
      </c>
      <c r="O2630">
        <v>49.375</v>
      </c>
      <c r="Q2630" s="2">
        <v>36552</v>
      </c>
      <c r="R2630">
        <v>50780.63</v>
      </c>
      <c r="S2630" s="8">
        <f t="shared" si="374"/>
        <v>-6.2893783280233428E-3</v>
      </c>
      <c r="T2630" s="9">
        <f t="shared" si="370"/>
        <v>-6.5353783280233425E-3</v>
      </c>
      <c r="U2630" s="3">
        <f>Sheet1!$B$17+Sheet1!$B$18*'Portfolio allocation'!K2630</f>
        <v>-4.2283289356606097E-3</v>
      </c>
      <c r="V2630" s="13">
        <f t="shared" si="375"/>
        <v>-2.3070493923627328E-3</v>
      </c>
      <c r="W2630" s="13"/>
      <c r="X2630" s="2">
        <v>36552</v>
      </c>
      <c r="Y2630">
        <v>108.41119999999999</v>
      </c>
      <c r="AA2630" s="2">
        <v>36552</v>
      </c>
      <c r="AB2630">
        <v>1337.46</v>
      </c>
      <c r="AC2630">
        <f t="shared" si="376"/>
        <v>-2.7839157992673114E-2</v>
      </c>
      <c r="AD2630">
        <f t="shared" si="371"/>
        <v>-2.8086757992673114E-2</v>
      </c>
      <c r="AE2630">
        <f>Sheet2!$B$17+Sheet2!$B$18*'Portfolio allocation'!K2630</f>
        <v>-3.6021294929521998E-3</v>
      </c>
      <c r="AF2630">
        <f t="shared" si="377"/>
        <v>-2.4484628499720915E-2</v>
      </c>
      <c r="AH2630" s="2">
        <v>36552</v>
      </c>
      <c r="AI2630">
        <v>6.6779999999999999</v>
      </c>
      <c r="AJ2630">
        <v>6.19</v>
      </c>
      <c r="AK2630">
        <v>0.98839999999999995</v>
      </c>
      <c r="AR2630" s="3"/>
    </row>
    <row r="2631" spans="1:44" hidden="1" outlineLevel="1" x14ac:dyDescent="0.2">
      <c r="A2631" s="2">
        <v>36553</v>
      </c>
      <c r="B2631">
        <v>26.14</v>
      </c>
      <c r="E2631" s="2">
        <v>36553</v>
      </c>
      <c r="F2631">
        <v>1360.16</v>
      </c>
      <c r="G2631">
        <f t="shared" si="372"/>
        <v>-2.7456812721656454E-2</v>
      </c>
      <c r="H2631" s="2">
        <v>36553</v>
      </c>
      <c r="I2631">
        <v>1872.61</v>
      </c>
      <c r="J2631">
        <f t="shared" si="373"/>
        <v>-2.7372215383496656E-2</v>
      </c>
      <c r="K2631">
        <f t="shared" si="369"/>
        <v>-2.7619815383496657E-2</v>
      </c>
      <c r="L2631">
        <v>2.4971482316125643E-2</v>
      </c>
      <c r="N2631" s="2">
        <v>36553</v>
      </c>
      <c r="O2631">
        <v>49.125</v>
      </c>
      <c r="Q2631" s="2">
        <v>36553</v>
      </c>
      <c r="R2631">
        <v>50523.519999999997</v>
      </c>
      <c r="S2631" s="8">
        <f t="shared" si="374"/>
        <v>-5.0631510479488551E-3</v>
      </c>
      <c r="T2631" s="9">
        <f t="shared" si="370"/>
        <v>-5.3107510479488548E-3</v>
      </c>
      <c r="U2631" s="3">
        <f>Sheet1!$B$17+Sheet1!$B$18*'Portfolio allocation'!K2631</f>
        <v>-3.1198353302800266E-2</v>
      </c>
      <c r="V2631" s="13">
        <f t="shared" si="375"/>
        <v>2.588760225485141E-2</v>
      </c>
      <c r="W2631" s="13"/>
      <c r="X2631" s="2">
        <v>36553</v>
      </c>
      <c r="Y2631">
        <v>106.5605</v>
      </c>
      <c r="AA2631" s="2">
        <v>36553</v>
      </c>
      <c r="AB2631">
        <v>1314.63</v>
      </c>
      <c r="AC2631">
        <f t="shared" si="376"/>
        <v>-1.7069669373289575E-2</v>
      </c>
      <c r="AD2631">
        <f t="shared" si="371"/>
        <v>-1.7319669373289576E-2</v>
      </c>
      <c r="AE2631">
        <f>Sheet2!$B$17+Sheet2!$B$18*'Portfolio allocation'!K2631</f>
        <v>-2.4506857472860976E-2</v>
      </c>
      <c r="AF2631">
        <f t="shared" si="377"/>
        <v>7.1871880995714003E-3</v>
      </c>
      <c r="AH2631" s="2">
        <v>36553</v>
      </c>
      <c r="AI2631">
        <v>6.6369999999999996</v>
      </c>
      <c r="AJ2631">
        <v>6.25</v>
      </c>
      <c r="AK2631">
        <v>0.97989999999999999</v>
      </c>
      <c r="AR2631" s="3"/>
    </row>
    <row r="2632" spans="1:44" hidden="1" outlineLevel="1" x14ac:dyDescent="0.2">
      <c r="A2632" s="2">
        <v>36556</v>
      </c>
      <c r="B2632">
        <v>24.95</v>
      </c>
      <c r="E2632" s="2">
        <v>36556</v>
      </c>
      <c r="F2632">
        <v>1394.46</v>
      </c>
      <c r="G2632">
        <f t="shared" si="372"/>
        <v>2.5217621456299133E-2</v>
      </c>
      <c r="H2632" s="2">
        <v>36556</v>
      </c>
      <c r="I2632">
        <v>1919.84</v>
      </c>
      <c r="J2632">
        <f t="shared" si="373"/>
        <v>2.5221482316125643E-2</v>
      </c>
      <c r="K2632">
        <f t="shared" si="369"/>
        <v>2.4971482316125643E-2</v>
      </c>
      <c r="L2632">
        <v>1.0373885490457509E-2</v>
      </c>
      <c r="N2632" s="2">
        <v>36556</v>
      </c>
      <c r="O2632">
        <v>48.9375</v>
      </c>
      <c r="Q2632" s="2">
        <v>36556</v>
      </c>
      <c r="R2632">
        <v>50330.68</v>
      </c>
      <c r="S2632" s="8">
        <f t="shared" si="374"/>
        <v>-3.8168361982695576E-3</v>
      </c>
      <c r="T2632" s="9">
        <f t="shared" si="370"/>
        <v>-4.0668361982695578E-3</v>
      </c>
      <c r="U2632" s="3">
        <f>Sheet1!$B$17+Sheet1!$B$18*'Portfolio allocation'!K2632</f>
        <v>2.9135716258936024E-2</v>
      </c>
      <c r="V2632" s="13">
        <f t="shared" si="375"/>
        <v>-3.3202552457205582E-2</v>
      </c>
      <c r="W2632" s="13"/>
      <c r="X2632" s="2">
        <v>36556</v>
      </c>
      <c r="Y2632">
        <v>107.21720000000001</v>
      </c>
      <c r="AA2632" s="2">
        <v>36556</v>
      </c>
      <c r="AB2632">
        <v>1322.73</v>
      </c>
      <c r="AC2632">
        <f t="shared" si="376"/>
        <v>6.1614294516327828E-3</v>
      </c>
      <c r="AD2632">
        <f t="shared" si="371"/>
        <v>5.9094294516327832E-3</v>
      </c>
      <c r="AE2632">
        <f>Sheet2!$B$17+Sheet2!$B$18*'Portfolio allocation'!K2632</f>
        <v>2.2258666166996104E-2</v>
      </c>
      <c r="AF2632">
        <f t="shared" si="377"/>
        <v>-1.634923671536332E-2</v>
      </c>
      <c r="AH2632" s="2">
        <v>36556</v>
      </c>
      <c r="AI2632">
        <v>6.6630000000000003</v>
      </c>
      <c r="AJ2632">
        <v>6.3</v>
      </c>
      <c r="AK2632">
        <v>0.97840000000000005</v>
      </c>
      <c r="AR2632" s="3"/>
    </row>
    <row r="2633" spans="1:44" hidden="1" outlineLevel="1" x14ac:dyDescent="0.2">
      <c r="A2633" s="2">
        <v>36557</v>
      </c>
      <c r="B2633">
        <v>23.45</v>
      </c>
      <c r="E2633" s="2">
        <v>36557</v>
      </c>
      <c r="F2633">
        <v>1409.28</v>
      </c>
      <c r="G2633">
        <f t="shared" si="372"/>
        <v>1.0627769889419492E-2</v>
      </c>
      <c r="H2633" s="2">
        <v>36557</v>
      </c>
      <c r="I2633">
        <v>1940.24</v>
      </c>
      <c r="J2633">
        <f t="shared" si="373"/>
        <v>1.062588549045751E-2</v>
      </c>
      <c r="K2633">
        <f t="shared" si="369"/>
        <v>1.0373885490457509E-2</v>
      </c>
      <c r="L2633">
        <v>-2.6746200470048387E-4</v>
      </c>
      <c r="N2633" s="2">
        <v>36557</v>
      </c>
      <c r="O2633">
        <v>51.468800000000002</v>
      </c>
      <c r="Q2633" s="2">
        <v>36557</v>
      </c>
      <c r="R2633">
        <v>52933.99</v>
      </c>
      <c r="S2633" s="8">
        <f t="shared" si="374"/>
        <v>5.1724117377313306E-2</v>
      </c>
      <c r="T2633" s="9">
        <f t="shared" si="370"/>
        <v>5.1472117377313303E-2</v>
      </c>
      <c r="U2633" s="3">
        <f>Sheet1!$B$17+Sheet1!$B$18*'Portfolio allocation'!K2633</f>
        <v>1.2388983228228413E-2</v>
      </c>
      <c r="V2633" s="13">
        <f t="shared" si="375"/>
        <v>3.9083134149084889E-2</v>
      </c>
      <c r="W2633" s="13"/>
      <c r="X2633" s="2">
        <v>36557</v>
      </c>
      <c r="Y2633">
        <v>105.00839999999999</v>
      </c>
      <c r="AA2633" s="2">
        <v>36557</v>
      </c>
      <c r="AB2633">
        <v>1295.48</v>
      </c>
      <c r="AC2633">
        <f t="shared" si="376"/>
        <v>-2.0601332093473368E-2</v>
      </c>
      <c r="AD2633">
        <f t="shared" si="371"/>
        <v>-2.0853332093473367E-2</v>
      </c>
      <c r="AE2633">
        <f>Sheet2!$B$17+Sheet2!$B$18*'Portfolio allocation'!K2633</f>
        <v>9.2781106512346365E-3</v>
      </c>
      <c r="AF2633">
        <f t="shared" si="377"/>
        <v>-3.0131442744708005E-2</v>
      </c>
      <c r="AH2633" s="2">
        <v>36557</v>
      </c>
      <c r="AI2633">
        <v>6.6139999999999999</v>
      </c>
      <c r="AJ2633">
        <v>6.3</v>
      </c>
      <c r="AK2633">
        <v>0.97289999999999999</v>
      </c>
      <c r="AR2633" s="3"/>
    </row>
    <row r="2634" spans="1:44" hidden="1" outlineLevel="1" x14ac:dyDescent="0.2">
      <c r="A2634" s="2">
        <v>36558</v>
      </c>
      <c r="B2634">
        <v>23.12</v>
      </c>
      <c r="E2634" s="2">
        <v>36558</v>
      </c>
      <c r="F2634">
        <v>1409.12</v>
      </c>
      <c r="G2634">
        <f t="shared" si="372"/>
        <v>-1.1353315168038947E-4</v>
      </c>
      <c r="H2634" s="2">
        <v>36558</v>
      </c>
      <c r="I2634">
        <v>1940.21</v>
      </c>
      <c r="J2634">
        <f t="shared" si="373"/>
        <v>-1.5462004700483867E-5</v>
      </c>
      <c r="K2634">
        <f t="shared" si="369"/>
        <v>-2.6746200470048387E-4</v>
      </c>
      <c r="L2634">
        <v>1.1089378770339293E-2</v>
      </c>
      <c r="N2634" s="2">
        <v>36558</v>
      </c>
      <c r="O2634">
        <v>50.406300000000002</v>
      </c>
      <c r="Q2634" s="2">
        <v>36558</v>
      </c>
      <c r="R2634">
        <v>51841.24</v>
      </c>
      <c r="S2634" s="8">
        <f t="shared" si="374"/>
        <v>-2.0643635592178078E-2</v>
      </c>
      <c r="T2634" s="9">
        <f t="shared" si="370"/>
        <v>-2.0895635592178077E-2</v>
      </c>
      <c r="U2634" s="3">
        <f>Sheet1!$B$17+Sheet1!$B$18*'Portfolio allocation'!K2634</f>
        <v>1.8095969417362441E-4</v>
      </c>
      <c r="V2634" s="13">
        <f t="shared" si="375"/>
        <v>-2.1076595286351699E-2</v>
      </c>
      <c r="W2634" s="13"/>
      <c r="X2634" s="2">
        <v>36558</v>
      </c>
      <c r="Y2634">
        <v>108.41119999999999</v>
      </c>
      <c r="AA2634" s="2">
        <v>36558</v>
      </c>
      <c r="AB2634">
        <v>1337.46</v>
      </c>
      <c r="AC2634">
        <f t="shared" si="376"/>
        <v>3.2404977305709126E-2</v>
      </c>
      <c r="AD2634">
        <f t="shared" si="371"/>
        <v>3.2155377305709124E-2</v>
      </c>
      <c r="AE2634">
        <f>Sheet2!$B$17+Sheet2!$B$18*'Portfolio allocation'!K2634</f>
        <v>-1.8444702678818871E-4</v>
      </c>
      <c r="AF2634">
        <f t="shared" si="377"/>
        <v>3.2339824332497311E-2</v>
      </c>
      <c r="AH2634" s="2">
        <v>36558</v>
      </c>
      <c r="AI2634">
        <v>6.5659999999999998</v>
      </c>
      <c r="AJ2634">
        <v>6.24</v>
      </c>
      <c r="AK2634">
        <v>0.97219999999999995</v>
      </c>
      <c r="AR2634" s="3"/>
    </row>
    <row r="2635" spans="1:44" hidden="1" outlineLevel="1" x14ac:dyDescent="0.2">
      <c r="A2635" s="2">
        <v>36559</v>
      </c>
      <c r="B2635">
        <v>22.01</v>
      </c>
      <c r="E2635" s="2">
        <v>36559</v>
      </c>
      <c r="F2635">
        <v>1424.97</v>
      </c>
      <c r="G2635">
        <f t="shared" si="372"/>
        <v>1.1248154876802641E-2</v>
      </c>
      <c r="H2635" s="2">
        <v>36559</v>
      </c>
      <c r="I2635">
        <v>1962.21</v>
      </c>
      <c r="J2635">
        <f t="shared" si="373"/>
        <v>1.1338978770339292E-2</v>
      </c>
      <c r="K2635">
        <f t="shared" si="369"/>
        <v>1.1089378770339293E-2</v>
      </c>
      <c r="L2635">
        <v>-6.3881467528960963E-4</v>
      </c>
      <c r="N2635" s="2">
        <v>36559</v>
      </c>
      <c r="O2635">
        <v>51.8125</v>
      </c>
      <c r="Q2635" s="2">
        <v>36559</v>
      </c>
      <c r="R2635">
        <v>53287.53</v>
      </c>
      <c r="S2635" s="8">
        <f t="shared" si="374"/>
        <v>2.7898445330397204E-2</v>
      </c>
      <c r="T2635" s="9">
        <f t="shared" si="370"/>
        <v>2.7648845330397204E-2</v>
      </c>
      <c r="U2635" s="3">
        <f>Sheet1!$B$17+Sheet1!$B$18*'Portfolio allocation'!K2635</f>
        <v>1.32098152519199E-2</v>
      </c>
      <c r="V2635" s="13">
        <f t="shared" si="375"/>
        <v>1.4439030078477305E-2</v>
      </c>
      <c r="W2635" s="13"/>
      <c r="X2635" s="2">
        <v>36559</v>
      </c>
      <c r="Y2635">
        <v>111.8736</v>
      </c>
      <c r="AA2635" s="2">
        <v>36559</v>
      </c>
      <c r="AB2635">
        <v>1380.18</v>
      </c>
      <c r="AC2635">
        <f t="shared" si="376"/>
        <v>3.1941142164999325E-2</v>
      </c>
      <c r="AD2635">
        <f t="shared" si="371"/>
        <v>3.1694742164999325E-2</v>
      </c>
      <c r="AE2635">
        <f>Sheet2!$B$17+Sheet2!$B$18*'Portfolio allocation'!K2635</f>
        <v>9.9143455295900088E-3</v>
      </c>
      <c r="AF2635">
        <f t="shared" si="377"/>
        <v>2.1780396635409316E-2</v>
      </c>
      <c r="AH2635" s="2">
        <v>36559</v>
      </c>
      <c r="AI2635">
        <v>6.4390000000000001</v>
      </c>
      <c r="AJ2635">
        <v>6.16</v>
      </c>
      <c r="AK2635">
        <v>0.98419999999999996</v>
      </c>
      <c r="AR2635" s="3"/>
    </row>
    <row r="2636" spans="1:44" hidden="1" outlineLevel="1" x14ac:dyDescent="0.2">
      <c r="A2636" s="2">
        <v>36560</v>
      </c>
      <c r="B2636">
        <v>21.54</v>
      </c>
      <c r="E2636" s="2">
        <v>36560</v>
      </c>
      <c r="F2636">
        <v>1424.37</v>
      </c>
      <c r="G2636">
        <f t="shared" si="372"/>
        <v>-4.2106149603160503E-4</v>
      </c>
      <c r="H2636" s="2">
        <v>36560</v>
      </c>
      <c r="I2636">
        <v>1961.44</v>
      </c>
      <c r="J2636">
        <f t="shared" si="373"/>
        <v>-3.924146752896096E-4</v>
      </c>
      <c r="K2636">
        <f t="shared" si="369"/>
        <v>-6.3881467528960963E-4</v>
      </c>
      <c r="L2636">
        <v>-3.1897613182162106E-4</v>
      </c>
      <c r="N2636" s="2">
        <v>36560</v>
      </c>
      <c r="O2636">
        <v>53.281300000000002</v>
      </c>
      <c r="Q2636" s="2">
        <v>36560</v>
      </c>
      <c r="R2636">
        <v>54798.09</v>
      </c>
      <c r="S2636" s="8">
        <f t="shared" si="374"/>
        <v>2.8347345054274387E-2</v>
      </c>
      <c r="T2636" s="9">
        <f t="shared" si="370"/>
        <v>2.8100945054274386E-2</v>
      </c>
      <c r="U2636" s="3">
        <f>Sheet1!$B$17+Sheet1!$B$18*'Portfolio allocation'!K2636</f>
        <v>-2.4506550085444509E-4</v>
      </c>
      <c r="V2636" s="13">
        <f t="shared" si="375"/>
        <v>2.834601055512883E-2</v>
      </c>
      <c r="W2636" s="13"/>
      <c r="X2636" s="2">
        <v>36560</v>
      </c>
      <c r="Y2636">
        <v>110.4409</v>
      </c>
      <c r="AA2636" s="2">
        <v>36560</v>
      </c>
      <c r="AB2636">
        <v>1362.5</v>
      </c>
      <c r="AC2636">
        <f t="shared" si="376"/>
        <v>-1.2809923343332086E-2</v>
      </c>
      <c r="AD2636">
        <f t="shared" si="371"/>
        <v>-1.3057523343332086E-2</v>
      </c>
      <c r="AE2636">
        <f>Sheet2!$B$17+Sheet2!$B$18*'Portfolio allocation'!K2636</f>
        <v>-5.1466329553952141E-4</v>
      </c>
      <c r="AF2636">
        <f t="shared" si="377"/>
        <v>-1.2542860047792564E-2</v>
      </c>
      <c r="AH2636" s="2">
        <v>36560</v>
      </c>
      <c r="AI2636">
        <v>6.5359999999999996</v>
      </c>
      <c r="AJ2636">
        <v>6.19</v>
      </c>
      <c r="AK2636">
        <v>0.9798</v>
      </c>
      <c r="AR2636" s="3"/>
    </row>
    <row r="2637" spans="1:44" hidden="1" outlineLevel="1" x14ac:dyDescent="0.2">
      <c r="A2637" s="2">
        <v>36563</v>
      </c>
      <c r="B2637">
        <v>22.79</v>
      </c>
      <c r="E2637" s="2">
        <v>36563</v>
      </c>
      <c r="F2637">
        <v>1424.24</v>
      </c>
      <c r="G2637">
        <f t="shared" si="372"/>
        <v>-9.1268420424395202E-5</v>
      </c>
      <c r="H2637" s="2">
        <v>36563</v>
      </c>
      <c r="I2637">
        <v>1961.3</v>
      </c>
      <c r="J2637">
        <f t="shared" si="373"/>
        <v>-7.1376131821621058E-5</v>
      </c>
      <c r="K2637">
        <f t="shared" si="369"/>
        <v>-3.1897613182162106E-4</v>
      </c>
      <c r="L2637">
        <v>1.2084456248406655E-2</v>
      </c>
      <c r="N2637" s="2">
        <v>36563</v>
      </c>
      <c r="O2637">
        <v>53.3125</v>
      </c>
      <c r="Q2637" s="2">
        <v>36563</v>
      </c>
      <c r="R2637">
        <v>54830.23</v>
      </c>
      <c r="S2637" s="8">
        <f t="shared" si="374"/>
        <v>5.8651679282983871E-4</v>
      </c>
      <c r="T2637" s="9">
        <f t="shared" si="370"/>
        <v>3.3891679282983871E-4</v>
      </c>
      <c r="U2637" s="3">
        <f>Sheet1!$B$17+Sheet1!$B$18*'Portfolio allocation'!K2637</f>
        <v>1.2186138199865901E-4</v>
      </c>
      <c r="V2637" s="13">
        <f t="shared" si="375"/>
        <v>2.1705541083117969E-4</v>
      </c>
      <c r="W2637" s="13"/>
      <c r="X2637" s="2">
        <v>36563</v>
      </c>
      <c r="Y2637">
        <v>109.0081</v>
      </c>
      <c r="AA2637" s="2">
        <v>36563</v>
      </c>
      <c r="AB2637">
        <v>1344.83</v>
      </c>
      <c r="AC2637">
        <f t="shared" si="376"/>
        <v>-1.2968807339449606E-2</v>
      </c>
      <c r="AD2637">
        <f t="shared" si="371"/>
        <v>-1.3218007339449606E-2</v>
      </c>
      <c r="AE2637">
        <f>Sheet2!$B$17+Sheet2!$B$18*'Portfolio allocation'!K2637</f>
        <v>-2.3025470286854992E-4</v>
      </c>
      <c r="AF2637">
        <f t="shared" si="377"/>
        <v>-1.2987752636581055E-2</v>
      </c>
      <c r="AH2637" s="2">
        <v>36563</v>
      </c>
      <c r="AI2637">
        <v>6.6379999999999999</v>
      </c>
      <c r="AJ2637">
        <v>6.23</v>
      </c>
      <c r="AK2637">
        <v>0.97819999999999996</v>
      </c>
      <c r="AR2637" s="3"/>
    </row>
    <row r="2638" spans="1:44" hidden="1" outlineLevel="1" x14ac:dyDescent="0.2">
      <c r="A2638" s="2">
        <v>36564</v>
      </c>
      <c r="B2638">
        <v>21.25</v>
      </c>
      <c r="E2638" s="2">
        <v>36564</v>
      </c>
      <c r="F2638">
        <v>1441.72</v>
      </c>
      <c r="G2638">
        <f t="shared" si="372"/>
        <v>1.227321237993606E-2</v>
      </c>
      <c r="H2638" s="2">
        <v>36564</v>
      </c>
      <c r="I2638">
        <v>1985.49</v>
      </c>
      <c r="J2638">
        <f t="shared" si="373"/>
        <v>1.2333656248406655E-2</v>
      </c>
      <c r="K2638">
        <f t="shared" si="369"/>
        <v>1.2084456248406655E-2</v>
      </c>
      <c r="L2638">
        <v>-2.0858322082710053E-2</v>
      </c>
      <c r="N2638" s="2">
        <v>36564</v>
      </c>
      <c r="O2638">
        <v>54.968800000000002</v>
      </c>
      <c r="Q2638" s="2">
        <v>36564</v>
      </c>
      <c r="R2638">
        <v>56533.63</v>
      </c>
      <c r="S2638" s="8">
        <f t="shared" si="374"/>
        <v>3.1066803841603319E-2</v>
      </c>
      <c r="T2638" s="9">
        <f t="shared" si="370"/>
        <v>3.0817603841603317E-2</v>
      </c>
      <c r="U2638" s="3">
        <f>Sheet1!$B$17+Sheet1!$B$18*'Portfolio allocation'!K2638</f>
        <v>1.4351393353375734E-2</v>
      </c>
      <c r="V2638" s="13">
        <f t="shared" si="375"/>
        <v>1.6466210488227585E-2</v>
      </c>
      <c r="W2638" s="13"/>
      <c r="X2638" s="2">
        <v>36564</v>
      </c>
      <c r="Y2638">
        <v>113.66459999999999</v>
      </c>
      <c r="AA2638" s="2">
        <v>36564</v>
      </c>
      <c r="AB2638">
        <v>1403.69</v>
      </c>
      <c r="AC2638">
        <f t="shared" si="376"/>
        <v>4.3767613750437029E-2</v>
      </c>
      <c r="AD2638">
        <f t="shared" si="371"/>
        <v>4.3518813750437028E-2</v>
      </c>
      <c r="AE2638">
        <f>Sheet2!$B$17+Sheet2!$B$18*'Portfolio allocation'!K2638</f>
        <v>1.0799193809810006E-2</v>
      </c>
      <c r="AF2638">
        <f t="shared" si="377"/>
        <v>3.2719619940627026E-2</v>
      </c>
      <c r="AH2638" s="2">
        <v>36564</v>
      </c>
      <c r="AI2638">
        <v>6.609</v>
      </c>
      <c r="AJ2638">
        <v>6.22</v>
      </c>
      <c r="AK2638">
        <v>0.98640000000000005</v>
      </c>
      <c r="AR2638" s="3"/>
    </row>
    <row r="2639" spans="1:44" hidden="1" outlineLevel="1" x14ac:dyDescent="0.2">
      <c r="A2639" s="2">
        <v>36565</v>
      </c>
      <c r="B2639">
        <v>22.9</v>
      </c>
      <c r="E2639" s="2">
        <v>36565</v>
      </c>
      <c r="F2639">
        <v>1411.7</v>
      </c>
      <c r="G2639">
        <f t="shared" si="372"/>
        <v>-2.0822351080653667E-2</v>
      </c>
      <c r="H2639" s="2">
        <v>36565</v>
      </c>
      <c r="I2639">
        <v>1944.57</v>
      </c>
      <c r="J2639">
        <f t="shared" si="373"/>
        <v>-2.0609522082710052E-2</v>
      </c>
      <c r="K2639">
        <f t="shared" si="369"/>
        <v>-2.0858322082710053E-2</v>
      </c>
      <c r="L2639">
        <v>3.3929077585277672E-3</v>
      </c>
      <c r="N2639" s="2">
        <v>36565</v>
      </c>
      <c r="O2639">
        <v>52</v>
      </c>
      <c r="Q2639" s="2">
        <v>36565</v>
      </c>
      <c r="R2639">
        <v>53480.36</v>
      </c>
      <c r="S2639" s="8">
        <f t="shared" si="374"/>
        <v>-5.4008030264463769E-2</v>
      </c>
      <c r="T2639" s="9">
        <f t="shared" si="370"/>
        <v>-5.4256830264463769E-2</v>
      </c>
      <c r="U2639" s="3">
        <f>Sheet1!$B$17+Sheet1!$B$18*'Portfolio allocation'!K2639</f>
        <v>-2.3441396829109697E-2</v>
      </c>
      <c r="V2639" s="13">
        <f t="shared" si="375"/>
        <v>-3.0815433435354072E-2</v>
      </c>
      <c r="W2639" s="13"/>
      <c r="X2639" s="2">
        <v>36565</v>
      </c>
      <c r="Y2639">
        <v>112.11239999999999</v>
      </c>
      <c r="AA2639" s="2">
        <v>36565</v>
      </c>
      <c r="AB2639">
        <v>1384.52</v>
      </c>
      <c r="AC2639">
        <f t="shared" si="376"/>
        <v>-1.3656861557751365E-2</v>
      </c>
      <c r="AD2639">
        <f t="shared" si="371"/>
        <v>-1.3904861557751365E-2</v>
      </c>
      <c r="AE2639">
        <f>Sheet2!$B$17+Sheet2!$B$18*'Portfolio allocation'!K2639</f>
        <v>-1.8494365128506027E-2</v>
      </c>
      <c r="AF2639">
        <f t="shared" si="377"/>
        <v>4.5895035707546623E-3</v>
      </c>
      <c r="AH2639" s="2">
        <v>36565</v>
      </c>
      <c r="AI2639">
        <v>6.6360000000000001</v>
      </c>
      <c r="AJ2639">
        <v>6.2</v>
      </c>
      <c r="AK2639">
        <v>0.9899</v>
      </c>
      <c r="AR2639" s="3"/>
    </row>
    <row r="2640" spans="1:44" hidden="1" outlineLevel="1" x14ac:dyDescent="0.2">
      <c r="A2640" s="2">
        <v>36566</v>
      </c>
      <c r="B2640">
        <v>23.07</v>
      </c>
      <c r="E2640" s="2">
        <v>36566</v>
      </c>
      <c r="F2640">
        <v>1416.83</v>
      </c>
      <c r="G2640">
        <f t="shared" si="372"/>
        <v>3.6339165545087315E-3</v>
      </c>
      <c r="H2640" s="2">
        <v>36566</v>
      </c>
      <c r="I2640">
        <v>1951.65</v>
      </c>
      <c r="J2640">
        <f t="shared" si="373"/>
        <v>3.6409077585277672E-3</v>
      </c>
      <c r="K2640">
        <f t="shared" si="369"/>
        <v>3.3929077585277672E-3</v>
      </c>
      <c r="L2640">
        <v>-2.1117520662003984E-2</v>
      </c>
      <c r="N2640" s="2">
        <v>36566</v>
      </c>
      <c r="O2640">
        <v>53</v>
      </c>
      <c r="Q2640" s="2">
        <v>36566</v>
      </c>
      <c r="R2640">
        <v>54508.83</v>
      </c>
      <c r="S2640" s="8">
        <f t="shared" si="374"/>
        <v>1.9230797997620064E-2</v>
      </c>
      <c r="T2640" s="9">
        <f t="shared" si="370"/>
        <v>1.8982797997620062E-2</v>
      </c>
      <c r="U2640" s="3">
        <f>Sheet1!$B$17+Sheet1!$B$18*'Portfolio allocation'!K2640</f>
        <v>4.3802286526552388E-3</v>
      </c>
      <c r="V2640" s="13">
        <f t="shared" si="375"/>
        <v>1.4602569344964823E-2</v>
      </c>
      <c r="W2640" s="13"/>
      <c r="X2640" s="2">
        <v>36566</v>
      </c>
      <c r="Y2640">
        <v>113.78400000000001</v>
      </c>
      <c r="AA2640" s="2">
        <v>36566</v>
      </c>
      <c r="AB2640">
        <v>1405.16</v>
      </c>
      <c r="AC2640">
        <f t="shared" si="376"/>
        <v>1.4907693641117659E-2</v>
      </c>
      <c r="AD2640">
        <f t="shared" si="371"/>
        <v>1.4659693641117659E-2</v>
      </c>
      <c r="AE2640">
        <f>Sheet2!$B$17+Sheet2!$B$18*'Portfolio allocation'!K2640</f>
        <v>3.0704471511529318E-3</v>
      </c>
      <c r="AF2640">
        <f t="shared" si="377"/>
        <v>1.1589246489964726E-2</v>
      </c>
      <c r="AH2640" s="2">
        <v>36566</v>
      </c>
      <c r="AI2640">
        <v>6.6779999999999999</v>
      </c>
      <c r="AJ2640">
        <v>6.2</v>
      </c>
      <c r="AK2640">
        <v>0.98540000000000005</v>
      </c>
      <c r="AR2640" s="3"/>
    </row>
    <row r="2641" spans="1:44" hidden="1" outlineLevel="1" x14ac:dyDescent="0.2">
      <c r="A2641" s="2">
        <v>36567</v>
      </c>
      <c r="B2641">
        <v>24.42</v>
      </c>
      <c r="E2641" s="2">
        <v>36567</v>
      </c>
      <c r="F2641">
        <v>1387.12</v>
      </c>
      <c r="G2641">
        <f t="shared" si="372"/>
        <v>-2.0969347063515054E-2</v>
      </c>
      <c r="H2641" s="2">
        <v>36567</v>
      </c>
      <c r="I2641">
        <v>1910.92</v>
      </c>
      <c r="J2641">
        <f t="shared" si="373"/>
        <v>-2.0869520662003982E-2</v>
      </c>
      <c r="K2641">
        <f t="shared" si="369"/>
        <v>-2.1117520662003984E-2</v>
      </c>
      <c r="L2641">
        <v>1.8255002532812008E-3</v>
      </c>
      <c r="N2641" s="2">
        <v>36567</v>
      </c>
      <c r="O2641">
        <v>49.968800000000002</v>
      </c>
      <c r="Q2641" s="2">
        <v>36567</v>
      </c>
      <c r="R2641">
        <v>51391.29</v>
      </c>
      <c r="S2641" s="8">
        <f t="shared" si="374"/>
        <v>-5.7193302442925309E-2</v>
      </c>
      <c r="T2641" s="9">
        <f t="shared" si="370"/>
        <v>-5.7441302442925307E-2</v>
      </c>
      <c r="U2641" s="3">
        <f>Sheet1!$B$17+Sheet1!$B$18*'Portfolio allocation'!K2641</f>
        <v>-2.3738756008241258E-2</v>
      </c>
      <c r="V2641" s="13">
        <f t="shared" si="375"/>
        <v>-3.3702546434684053E-2</v>
      </c>
      <c r="W2641" s="13"/>
      <c r="X2641" s="2">
        <v>36567</v>
      </c>
      <c r="Y2641">
        <v>110.2021</v>
      </c>
      <c r="AA2641" s="2">
        <v>36567</v>
      </c>
      <c r="AB2641">
        <v>1360.93</v>
      </c>
      <c r="AC2641">
        <f t="shared" si="376"/>
        <v>-3.1476842494804869E-2</v>
      </c>
      <c r="AD2641">
        <f t="shared" si="371"/>
        <v>-3.1723642494804867E-2</v>
      </c>
      <c r="AE2641">
        <f>Sheet2!$B$17+Sheet2!$B$18*'Portfolio allocation'!K2641</f>
        <v>-1.8724851117968018E-2</v>
      </c>
      <c r="AF2641">
        <f t="shared" si="377"/>
        <v>-1.2998791376836849E-2</v>
      </c>
      <c r="AH2641" s="2">
        <v>36567</v>
      </c>
      <c r="AI2641">
        <v>6.5960000000000001</v>
      </c>
      <c r="AJ2641">
        <v>6.17</v>
      </c>
      <c r="AK2641">
        <v>0.98540000000000005</v>
      </c>
      <c r="AR2641" s="3"/>
    </row>
    <row r="2642" spans="1:44" hidden="1" outlineLevel="1" x14ac:dyDescent="0.2">
      <c r="A2642" s="2">
        <v>36570</v>
      </c>
      <c r="B2642">
        <v>24.38</v>
      </c>
      <c r="E2642" s="2">
        <v>36570</v>
      </c>
      <c r="F2642">
        <v>1389.94</v>
      </c>
      <c r="G2642">
        <f t="shared" si="372"/>
        <v>2.0329892150643403E-3</v>
      </c>
      <c r="H2642" s="2">
        <v>36570</v>
      </c>
      <c r="I2642">
        <v>1914.88</v>
      </c>
      <c r="J2642">
        <f t="shared" si="373"/>
        <v>2.0723002532812007E-3</v>
      </c>
      <c r="K2642">
        <f t="shared" si="369"/>
        <v>1.8255002532812008E-3</v>
      </c>
      <c r="L2642">
        <v>8.4735731283420851E-3</v>
      </c>
      <c r="N2642" s="2">
        <v>36570</v>
      </c>
      <c r="O2642">
        <v>49.8125</v>
      </c>
      <c r="Q2642" s="2">
        <v>36570</v>
      </c>
      <c r="R2642">
        <v>51230.59</v>
      </c>
      <c r="S2642" s="8">
        <f t="shared" si="374"/>
        <v>-3.1269890286856894E-3</v>
      </c>
      <c r="T2642" s="9">
        <f t="shared" si="370"/>
        <v>-3.3737890286856895E-3</v>
      </c>
      <c r="U2642" s="3">
        <f>Sheet1!$B$17+Sheet1!$B$18*'Portfolio allocation'!K2642</f>
        <v>2.5820590392476384E-3</v>
      </c>
      <c r="V2642" s="13">
        <f t="shared" si="375"/>
        <v>-5.9558480679333279E-3</v>
      </c>
      <c r="W2642" s="13"/>
      <c r="X2642" s="2">
        <v>36570</v>
      </c>
      <c r="Y2642">
        <v>110.8588</v>
      </c>
      <c r="AA2642" s="2">
        <v>36570</v>
      </c>
      <c r="AB2642">
        <v>1369.04</v>
      </c>
      <c r="AC2642">
        <f t="shared" si="376"/>
        <v>5.9591602801025711E-3</v>
      </c>
      <c r="AD2642">
        <f t="shared" si="371"/>
        <v>5.7115602801025714E-3</v>
      </c>
      <c r="AE2642">
        <f>Sheet2!$B$17+Sheet2!$B$18*'Portfolio allocation'!K2642</f>
        <v>1.676668409305606E-3</v>
      </c>
      <c r="AF2642">
        <f t="shared" si="377"/>
        <v>4.0348918707969654E-3</v>
      </c>
      <c r="AH2642" s="2">
        <v>36570</v>
      </c>
      <c r="AI2642">
        <v>6.556</v>
      </c>
      <c r="AJ2642">
        <v>6.19</v>
      </c>
      <c r="AK2642">
        <v>0.98009999999999997</v>
      </c>
      <c r="AR2642" s="3"/>
    </row>
    <row r="2643" spans="1:44" hidden="1" outlineLevel="1" x14ac:dyDescent="0.2">
      <c r="A2643" s="2">
        <v>36571</v>
      </c>
      <c r="B2643">
        <v>22.92</v>
      </c>
      <c r="E2643" s="2">
        <v>36571</v>
      </c>
      <c r="F2643">
        <v>1402.05</v>
      </c>
      <c r="G2643">
        <f t="shared" si="372"/>
        <v>8.7126062995523945E-3</v>
      </c>
      <c r="H2643" s="2">
        <v>36571</v>
      </c>
      <c r="I2643">
        <v>1931.58</v>
      </c>
      <c r="J2643">
        <f t="shared" si="373"/>
        <v>8.7211731283420857E-3</v>
      </c>
      <c r="K2643">
        <f t="shared" si="369"/>
        <v>8.4735731283420851E-3</v>
      </c>
      <c r="L2643">
        <v>-1.0322653910270404E-2</v>
      </c>
      <c r="N2643" s="2">
        <v>36571</v>
      </c>
      <c r="O2643">
        <v>49.281300000000002</v>
      </c>
      <c r="Q2643" s="2">
        <v>36571</v>
      </c>
      <c r="R2643">
        <v>50684.21</v>
      </c>
      <c r="S2643" s="8">
        <f t="shared" si="374"/>
        <v>-1.0665112386954667E-2</v>
      </c>
      <c r="T2643" s="9">
        <f t="shared" si="370"/>
        <v>-1.0912712386954668E-2</v>
      </c>
      <c r="U2643" s="3">
        <f>Sheet1!$B$17+Sheet1!$B$18*'Portfolio allocation'!K2643</f>
        <v>1.0208896726089814E-2</v>
      </c>
      <c r="V2643" s="13">
        <f t="shared" si="375"/>
        <v>-2.1121609113044483E-2</v>
      </c>
      <c r="W2643" s="13"/>
      <c r="X2643" s="2">
        <v>36571</v>
      </c>
      <c r="Y2643">
        <v>111.8736</v>
      </c>
      <c r="AA2643" s="2">
        <v>36571</v>
      </c>
      <c r="AB2643">
        <v>1381.57</v>
      </c>
      <c r="AC2643">
        <f t="shared" si="376"/>
        <v>9.1523987611756841E-3</v>
      </c>
      <c r="AD2643">
        <f t="shared" si="371"/>
        <v>8.9043987611756841E-3</v>
      </c>
      <c r="AE2643">
        <f>Sheet2!$B$17+Sheet2!$B$18*'Portfolio allocation'!K2643</f>
        <v>7.588304417488481E-3</v>
      </c>
      <c r="AF2643">
        <f t="shared" si="377"/>
        <v>1.3160943436872031E-3</v>
      </c>
      <c r="AH2643" s="2">
        <v>36571</v>
      </c>
      <c r="AI2643">
        <v>6.556</v>
      </c>
      <c r="AJ2643">
        <v>6.2</v>
      </c>
      <c r="AK2643">
        <v>0.98350000000000004</v>
      </c>
      <c r="AR2643" s="3"/>
    </row>
    <row r="2644" spans="1:44" hidden="1" outlineLevel="1" x14ac:dyDescent="0.2">
      <c r="A2644" s="2">
        <v>36572</v>
      </c>
      <c r="B2644">
        <v>23.51</v>
      </c>
      <c r="E2644" s="2">
        <v>36572</v>
      </c>
      <c r="F2644">
        <v>1387.67</v>
      </c>
      <c r="G2644">
        <f t="shared" si="372"/>
        <v>-1.025641025641022E-2</v>
      </c>
      <c r="H2644" s="2">
        <v>36572</v>
      </c>
      <c r="I2644">
        <v>1912.12</v>
      </c>
      <c r="J2644">
        <f t="shared" si="373"/>
        <v>-1.0074653910270404E-2</v>
      </c>
      <c r="K2644">
        <f t="shared" si="369"/>
        <v>-1.0322653910270404E-2</v>
      </c>
      <c r="L2644">
        <v>1.9050297261685072E-4</v>
      </c>
      <c r="N2644" s="2">
        <v>36572</v>
      </c>
      <c r="O2644">
        <v>48.8125</v>
      </c>
      <c r="Q2644" s="2">
        <v>36572</v>
      </c>
      <c r="R2644">
        <v>50202.12</v>
      </c>
      <c r="S2644" s="8">
        <f t="shared" si="374"/>
        <v>-9.5116408048975254E-3</v>
      </c>
      <c r="T2644" s="9">
        <f t="shared" si="370"/>
        <v>-9.7596408048975253E-3</v>
      </c>
      <c r="U2644" s="3">
        <f>Sheet1!$B$17+Sheet1!$B$18*'Portfolio allocation'!K2644</f>
        <v>-1.1354611292347596E-2</v>
      </c>
      <c r="V2644" s="13">
        <f t="shared" si="375"/>
        <v>1.594970487450071E-3</v>
      </c>
      <c r="W2644" s="13"/>
      <c r="X2644" s="2">
        <v>36572</v>
      </c>
      <c r="Y2644">
        <v>110.5603</v>
      </c>
      <c r="AA2644" s="2">
        <v>36572</v>
      </c>
      <c r="AB2644">
        <v>1365.35</v>
      </c>
      <c r="AC2644">
        <f t="shared" si="376"/>
        <v>-1.1740266508392661E-2</v>
      </c>
      <c r="AD2644">
        <f t="shared" si="371"/>
        <v>-1.1989066508392661E-2</v>
      </c>
      <c r="AE2644">
        <f>Sheet2!$B$17+Sheet2!$B$18*'Portfolio allocation'!K2644</f>
        <v>-9.1257802003677172E-3</v>
      </c>
      <c r="AF2644">
        <f t="shared" si="377"/>
        <v>-2.8632863080249437E-3</v>
      </c>
      <c r="AH2644" s="2">
        <v>36572</v>
      </c>
      <c r="AI2644">
        <v>6.5410000000000004</v>
      </c>
      <c r="AJ2644">
        <v>6.22</v>
      </c>
      <c r="AK2644">
        <v>0.98370000000000002</v>
      </c>
      <c r="AR2644" s="3"/>
    </row>
    <row r="2645" spans="1:44" hidden="1" outlineLevel="1" x14ac:dyDescent="0.2">
      <c r="A2645" s="2">
        <v>36573</v>
      </c>
      <c r="B2645">
        <v>23.17</v>
      </c>
      <c r="E2645" s="2">
        <v>36573</v>
      </c>
      <c r="F2645">
        <v>1388.26</v>
      </c>
      <c r="G2645">
        <f t="shared" si="372"/>
        <v>4.2517313194045947E-4</v>
      </c>
      <c r="H2645" s="2">
        <v>36573</v>
      </c>
      <c r="I2645">
        <v>1912.96</v>
      </c>
      <c r="J2645">
        <f t="shared" si="373"/>
        <v>4.393029726168507E-4</v>
      </c>
      <c r="K2645">
        <f t="shared" si="369"/>
        <v>1.9050297261685072E-4</v>
      </c>
      <c r="L2645">
        <v>-3.0628207360321229E-2</v>
      </c>
      <c r="N2645" s="2">
        <v>36573</v>
      </c>
      <c r="O2645">
        <v>49.8125</v>
      </c>
      <c r="Q2645" s="2">
        <v>36573</v>
      </c>
      <c r="R2645">
        <v>51230.59</v>
      </c>
      <c r="S2645" s="8">
        <f t="shared" si="374"/>
        <v>2.0486585028679949E-2</v>
      </c>
      <c r="T2645" s="9">
        <f t="shared" si="370"/>
        <v>2.0237785028679948E-2</v>
      </c>
      <c r="U2645" s="3">
        <f>Sheet1!$B$17+Sheet1!$B$18*'Portfolio allocation'!K2645</f>
        <v>7.0634872252805288E-4</v>
      </c>
      <c r="V2645" s="13">
        <f t="shared" si="375"/>
        <v>1.9531436306151895E-2</v>
      </c>
      <c r="W2645" s="13"/>
      <c r="X2645" s="2">
        <v>36573</v>
      </c>
      <c r="Y2645">
        <v>111.5154</v>
      </c>
      <c r="AA2645" s="2">
        <v>36573</v>
      </c>
      <c r="AB2645">
        <v>1377.15</v>
      </c>
      <c r="AC2645">
        <f t="shared" si="376"/>
        <v>8.6424726260667661E-3</v>
      </c>
      <c r="AD2645">
        <f t="shared" si="371"/>
        <v>8.3912726260667661E-3</v>
      </c>
      <c r="AE2645">
        <f>Sheet2!$B$17+Sheet2!$B$18*'Portfolio allocation'!K2645</f>
        <v>2.2278711478566023E-4</v>
      </c>
      <c r="AF2645">
        <f t="shared" si="377"/>
        <v>8.1684855112811056E-3</v>
      </c>
      <c r="AH2645" s="2">
        <v>36573</v>
      </c>
      <c r="AI2645">
        <v>6.5670000000000002</v>
      </c>
      <c r="AJ2645">
        <v>6.28</v>
      </c>
      <c r="AK2645">
        <v>0.98599999999999999</v>
      </c>
      <c r="AR2645" s="3"/>
    </row>
    <row r="2646" spans="1:44" hidden="1" outlineLevel="1" x14ac:dyDescent="0.2">
      <c r="A2646" s="2">
        <v>36574</v>
      </c>
      <c r="B2646">
        <v>26</v>
      </c>
      <c r="E2646" s="2">
        <v>36574</v>
      </c>
      <c r="F2646">
        <v>1346.09</v>
      </c>
      <c r="G2646">
        <f t="shared" si="372"/>
        <v>-3.0376154322677373E-2</v>
      </c>
      <c r="H2646" s="2">
        <v>36574</v>
      </c>
      <c r="I2646">
        <v>1854.85</v>
      </c>
      <c r="J2646">
        <f t="shared" si="373"/>
        <v>-3.0377007360321229E-2</v>
      </c>
      <c r="K2646">
        <f t="shared" si="369"/>
        <v>-3.0628207360321229E-2</v>
      </c>
      <c r="L2646">
        <v>-2.5040000000000001E-4</v>
      </c>
      <c r="N2646" s="2">
        <v>36574</v>
      </c>
      <c r="O2646">
        <v>47.531300000000002</v>
      </c>
      <c r="Q2646" s="2">
        <v>36574</v>
      </c>
      <c r="R2646">
        <v>48884.39</v>
      </c>
      <c r="S2646" s="8">
        <f t="shared" si="374"/>
        <v>-4.5796856916931805E-2</v>
      </c>
      <c r="T2646" s="9">
        <f t="shared" si="370"/>
        <v>-4.6048056916931805E-2</v>
      </c>
      <c r="U2646" s="3">
        <f>Sheet1!$B$17+Sheet1!$B$18*'Portfolio allocation'!K2646</f>
        <v>-3.4649656821405139E-2</v>
      </c>
      <c r="V2646" s="13">
        <f t="shared" si="375"/>
        <v>-1.1398400095526666E-2</v>
      </c>
      <c r="W2646" s="13"/>
      <c r="X2646" s="2">
        <v>36574</v>
      </c>
      <c r="Y2646">
        <v>107.5754</v>
      </c>
      <c r="AA2646" s="2">
        <v>36574</v>
      </c>
      <c r="AB2646">
        <v>1328.49</v>
      </c>
      <c r="AC2646">
        <f t="shared" si="376"/>
        <v>-3.533384162945219E-2</v>
      </c>
      <c r="AD2646">
        <f t="shared" si="371"/>
        <v>-3.5584241629452187E-2</v>
      </c>
      <c r="AE2646">
        <f>Sheet2!$B$17+Sheet2!$B$18*'Portfolio allocation'!K2646</f>
        <v>-2.7181996369674249E-2</v>
      </c>
      <c r="AF2646">
        <f t="shared" si="377"/>
        <v>-8.4022452597779379E-3</v>
      </c>
      <c r="AH2646" s="2">
        <v>36574</v>
      </c>
      <c r="AI2646">
        <v>6.4909999999999997</v>
      </c>
      <c r="AJ2646">
        <v>6.26</v>
      </c>
      <c r="AK2646">
        <v>0.98509999999999998</v>
      </c>
      <c r="AR2646" s="3"/>
    </row>
    <row r="2647" spans="1:44" hidden="1" outlineLevel="1" x14ac:dyDescent="0.2">
      <c r="A2647" s="2">
        <v>36577</v>
      </c>
      <c r="B2647">
        <v>26</v>
      </c>
      <c r="E2647" s="2">
        <v>36577</v>
      </c>
      <c r="F2647">
        <v>1346.09</v>
      </c>
      <c r="G2647">
        <f t="shared" si="372"/>
        <v>0</v>
      </c>
      <c r="H2647" s="2">
        <v>36577</v>
      </c>
      <c r="I2647">
        <v>1854.85</v>
      </c>
      <c r="J2647">
        <f t="shared" si="373"/>
        <v>0</v>
      </c>
      <c r="K2647">
        <f t="shared" si="369"/>
        <v>-2.5040000000000001E-4</v>
      </c>
      <c r="L2647">
        <v>4.2836593578995229E-3</v>
      </c>
      <c r="N2647" s="2">
        <v>36577</v>
      </c>
      <c r="O2647">
        <v>47.531300000000002</v>
      </c>
      <c r="Q2647" s="2">
        <v>36577</v>
      </c>
      <c r="R2647">
        <v>48884.39</v>
      </c>
      <c r="S2647" s="8">
        <f t="shared" si="374"/>
        <v>0</v>
      </c>
      <c r="T2647" s="9">
        <f t="shared" si="370"/>
        <v>-2.5040000000000001E-4</v>
      </c>
      <c r="U2647" s="3">
        <f>Sheet1!$B$17+Sheet1!$B$18*'Portfolio allocation'!K2647</f>
        <v>2.0053365837472185E-4</v>
      </c>
      <c r="V2647" s="13">
        <f t="shared" si="375"/>
        <v>-4.5093365837472186E-4</v>
      </c>
      <c r="W2647" s="13"/>
      <c r="X2647" s="2">
        <v>36577</v>
      </c>
      <c r="Y2647">
        <v>107.5754</v>
      </c>
      <c r="AA2647" s="2">
        <v>36577</v>
      </c>
      <c r="AB2647">
        <v>1328.49</v>
      </c>
      <c r="AC2647">
        <f t="shared" si="376"/>
        <v>0</v>
      </c>
      <c r="AD2647">
        <f t="shared" si="371"/>
        <v>-2.5040000000000001E-4</v>
      </c>
      <c r="AE2647">
        <f>Sheet2!$B$17+Sheet2!$B$18*'Portfolio allocation'!K2647</f>
        <v>-1.6927505691740987E-4</v>
      </c>
      <c r="AF2647">
        <f t="shared" si="377"/>
        <v>-8.1124943082590148E-5</v>
      </c>
      <c r="AH2647" s="2">
        <v>36577</v>
      </c>
      <c r="AI2647">
        <v>6.4909999999999997</v>
      </c>
      <c r="AJ2647">
        <v>6.26</v>
      </c>
      <c r="AK2647">
        <v>0.98709999999999998</v>
      </c>
      <c r="AR2647" s="3"/>
    </row>
    <row r="2648" spans="1:44" hidden="1" outlineLevel="1" x14ac:dyDescent="0.2">
      <c r="A2648" s="2">
        <v>36578</v>
      </c>
      <c r="B2648">
        <v>25.86</v>
      </c>
      <c r="E2648" s="2">
        <v>36578</v>
      </c>
      <c r="F2648">
        <v>1352.17</v>
      </c>
      <c r="G2648">
        <f t="shared" si="372"/>
        <v>4.5167856532626338E-3</v>
      </c>
      <c r="H2648" s="2">
        <v>36578</v>
      </c>
      <c r="I2648">
        <v>1863.26</v>
      </c>
      <c r="J2648">
        <f t="shared" si="373"/>
        <v>4.5340593578995225E-3</v>
      </c>
      <c r="K2648">
        <f t="shared" si="369"/>
        <v>4.2836593578995229E-3</v>
      </c>
      <c r="L2648">
        <v>6.1378556465550502E-3</v>
      </c>
      <c r="N2648" s="2">
        <v>36578</v>
      </c>
      <c r="O2648">
        <v>46.906300000000002</v>
      </c>
      <c r="Q2648" s="2">
        <v>36578</v>
      </c>
      <c r="R2648">
        <v>48241.599999999999</v>
      </c>
      <c r="S2648" s="8">
        <f t="shared" si="374"/>
        <v>-1.314918729680381E-2</v>
      </c>
      <c r="T2648" s="9">
        <f t="shared" si="370"/>
        <v>-1.339958729680381E-2</v>
      </c>
      <c r="U2648" s="3">
        <f>Sheet1!$B$17+Sheet1!$B$18*'Portfolio allocation'!K2648</f>
        <v>5.4021214621021024E-3</v>
      </c>
      <c r="V2648" s="13">
        <f t="shared" si="375"/>
        <v>-1.8801708758905911E-2</v>
      </c>
      <c r="W2648" s="13"/>
      <c r="X2648" s="2">
        <v>36578</v>
      </c>
      <c r="Y2648">
        <v>106.02330000000001</v>
      </c>
      <c r="AA2648" s="2">
        <v>36578</v>
      </c>
      <c r="AB2648">
        <v>1309.32</v>
      </c>
      <c r="AC2648">
        <f t="shared" si="376"/>
        <v>-1.4429916672312193E-2</v>
      </c>
      <c r="AD2648">
        <f t="shared" si="371"/>
        <v>-1.4678716672312193E-2</v>
      </c>
      <c r="AE2648">
        <f>Sheet2!$B$17+Sheet2!$B$18*'Portfolio allocation'!K2648</f>
        <v>3.8625261984429077E-3</v>
      </c>
      <c r="AF2648">
        <f t="shared" si="377"/>
        <v>-1.8541242870755099E-2</v>
      </c>
      <c r="AH2648" s="2">
        <v>36578</v>
      </c>
      <c r="AI2648">
        <v>6.3540000000000001</v>
      </c>
      <c r="AJ2648">
        <v>6.22</v>
      </c>
      <c r="AK2648">
        <v>1.0069999999999999</v>
      </c>
      <c r="AR2648" s="3"/>
    </row>
    <row r="2649" spans="1:44" hidden="1" outlineLevel="1" x14ac:dyDescent="0.2">
      <c r="A2649" s="2">
        <v>36579</v>
      </c>
      <c r="B2649">
        <v>23.89</v>
      </c>
      <c r="E2649" s="2">
        <v>36579</v>
      </c>
      <c r="F2649">
        <v>1360.69</v>
      </c>
      <c r="G2649">
        <f t="shared" si="372"/>
        <v>6.3009828645805843E-3</v>
      </c>
      <c r="H2649" s="2">
        <v>36579</v>
      </c>
      <c r="I2649">
        <v>1875.16</v>
      </c>
      <c r="J2649">
        <f t="shared" si="373"/>
        <v>6.3866556465550506E-3</v>
      </c>
      <c r="K2649">
        <f t="shared" si="369"/>
        <v>6.1378556465550502E-3</v>
      </c>
      <c r="L2649">
        <v>-5.5623467480108201E-3</v>
      </c>
      <c r="N2649" s="2">
        <v>36579</v>
      </c>
      <c r="O2649">
        <v>47.125</v>
      </c>
      <c r="Q2649" s="2">
        <v>36579</v>
      </c>
      <c r="R2649">
        <v>48466.58</v>
      </c>
      <c r="S2649" s="8">
        <f t="shared" si="374"/>
        <v>4.6636098305197216E-3</v>
      </c>
      <c r="T2649" s="9">
        <f t="shared" si="370"/>
        <v>4.4148098305197211E-3</v>
      </c>
      <c r="U2649" s="3">
        <f>Sheet1!$B$17+Sheet1!$B$18*'Portfolio allocation'!K2649</f>
        <v>7.5293024360307843E-3</v>
      </c>
      <c r="V2649" s="13">
        <f t="shared" si="375"/>
        <v>-3.1144926055110631E-3</v>
      </c>
      <c r="W2649" s="13"/>
      <c r="X2649" s="2">
        <v>36579</v>
      </c>
      <c r="Y2649">
        <v>103.8741</v>
      </c>
      <c r="AA2649" s="2">
        <v>36579</v>
      </c>
      <c r="AB2649">
        <v>1282.78</v>
      </c>
      <c r="AC2649">
        <f t="shared" si="376"/>
        <v>-2.0270063849937348E-2</v>
      </c>
      <c r="AD2649">
        <f t="shared" si="371"/>
        <v>-2.0520863849937346E-2</v>
      </c>
      <c r="AE2649">
        <f>Sheet2!$B$17+Sheet2!$B$18*'Portfolio allocation'!K2649</f>
        <v>5.5113248431410793E-3</v>
      </c>
      <c r="AF2649">
        <f t="shared" si="377"/>
        <v>-2.6032188693078426E-2</v>
      </c>
      <c r="AH2649" s="2">
        <v>36579</v>
      </c>
      <c r="AI2649">
        <v>6.4180000000000001</v>
      </c>
      <c r="AJ2649">
        <v>6.27</v>
      </c>
      <c r="AK2649">
        <v>1.0038</v>
      </c>
      <c r="AR2649" s="3"/>
    </row>
    <row r="2650" spans="1:44" hidden="1" outlineLevel="1" x14ac:dyDescent="0.2">
      <c r="A2650" s="2">
        <v>36580</v>
      </c>
      <c r="B2650">
        <v>24.38</v>
      </c>
      <c r="E2650" s="2">
        <v>36580</v>
      </c>
      <c r="F2650">
        <v>1353.43</v>
      </c>
      <c r="G2650">
        <f t="shared" si="372"/>
        <v>-5.3355282981428775E-3</v>
      </c>
      <c r="H2650" s="2">
        <v>36580</v>
      </c>
      <c r="I2650">
        <v>1865.2</v>
      </c>
      <c r="J2650">
        <f t="shared" si="373"/>
        <v>-5.3115467480108203E-3</v>
      </c>
      <c r="K2650">
        <f t="shared" si="369"/>
        <v>-5.5623467480108201E-3</v>
      </c>
      <c r="L2650">
        <v>-1.4992527214239777E-2</v>
      </c>
      <c r="N2650" s="2">
        <v>36580</v>
      </c>
      <c r="O2650">
        <v>47.375</v>
      </c>
      <c r="Q2650" s="2">
        <v>36580</v>
      </c>
      <c r="R2650">
        <v>48723.7</v>
      </c>
      <c r="S2650" s="8">
        <f t="shared" si="374"/>
        <v>5.305098894949678E-3</v>
      </c>
      <c r="T2650" s="9">
        <f t="shared" si="370"/>
        <v>5.0542988949496782E-3</v>
      </c>
      <c r="U2650" s="3">
        <f>Sheet1!$B$17+Sheet1!$B$18*'Portfolio allocation'!K2650</f>
        <v>-5.8934662735764792E-3</v>
      </c>
      <c r="V2650" s="13">
        <f t="shared" si="375"/>
        <v>1.0947765168526156E-2</v>
      </c>
      <c r="W2650" s="13"/>
      <c r="X2650" s="2">
        <v>36580</v>
      </c>
      <c r="Y2650">
        <v>105.8442</v>
      </c>
      <c r="AA2650" s="2">
        <v>36580</v>
      </c>
      <c r="AB2650">
        <v>1307.1099999999999</v>
      </c>
      <c r="AC2650">
        <f t="shared" si="376"/>
        <v>1.8966619373548044E-2</v>
      </c>
      <c r="AD2650">
        <f t="shared" si="371"/>
        <v>1.8717819373548043E-2</v>
      </c>
      <c r="AE2650">
        <f>Sheet2!$B$17+Sheet2!$B$18*'Portfolio allocation'!K2650</f>
        <v>-4.8927936252669045E-3</v>
      </c>
      <c r="AF2650">
        <f t="shared" si="377"/>
        <v>2.3610612998814947E-2</v>
      </c>
      <c r="AH2650" s="2">
        <v>36580</v>
      </c>
      <c r="AI2650">
        <v>6.35</v>
      </c>
      <c r="AJ2650">
        <v>6.22</v>
      </c>
      <c r="AK2650">
        <v>0.99609999999999999</v>
      </c>
      <c r="AR2650" s="3"/>
    </row>
    <row r="2651" spans="1:44" hidden="1" outlineLevel="1" x14ac:dyDescent="0.2">
      <c r="A2651" s="2">
        <v>36581</v>
      </c>
      <c r="B2651">
        <v>25.2</v>
      </c>
      <c r="E2651" s="2">
        <v>36581</v>
      </c>
      <c r="F2651">
        <v>1333.36</v>
      </c>
      <c r="G2651">
        <f t="shared" si="372"/>
        <v>-1.4828990047509039E-2</v>
      </c>
      <c r="H2651" s="2">
        <v>36581</v>
      </c>
      <c r="I2651">
        <v>1837.7</v>
      </c>
      <c r="J2651">
        <f t="shared" si="373"/>
        <v>-1.4743727214239777E-2</v>
      </c>
      <c r="K2651">
        <f t="shared" si="369"/>
        <v>-1.4992527214239777E-2</v>
      </c>
      <c r="L2651">
        <v>1.0891723654568256E-2</v>
      </c>
      <c r="N2651" s="2">
        <v>36581</v>
      </c>
      <c r="O2651">
        <v>45.656300000000002</v>
      </c>
      <c r="Q2651" s="2">
        <v>36581</v>
      </c>
      <c r="R2651">
        <v>46956.02</v>
      </c>
      <c r="S2651" s="8">
        <f t="shared" si="374"/>
        <v>-3.627967498363216E-2</v>
      </c>
      <c r="T2651" s="9">
        <f t="shared" si="370"/>
        <v>-3.652847498363216E-2</v>
      </c>
      <c r="U2651" s="3">
        <f>Sheet1!$B$17+Sheet1!$B$18*'Portfolio allocation'!K2651</f>
        <v>-1.671200829698943E-2</v>
      </c>
      <c r="V2651" s="13">
        <f t="shared" si="375"/>
        <v>-1.981646668664273E-2</v>
      </c>
      <c r="W2651" s="13"/>
      <c r="X2651" s="2">
        <v>36581</v>
      </c>
      <c r="Y2651">
        <v>101.0086</v>
      </c>
      <c r="AA2651" s="2">
        <v>36581</v>
      </c>
      <c r="AB2651">
        <v>1247.3900000000001</v>
      </c>
      <c r="AC2651">
        <f t="shared" si="376"/>
        <v>-4.5688580150102021E-2</v>
      </c>
      <c r="AD2651">
        <f t="shared" si="371"/>
        <v>-4.5935780150102024E-2</v>
      </c>
      <c r="AE2651">
        <f>Sheet2!$B$17+Sheet2!$B$18*'Portfolio allocation'!K2651</f>
        <v>-1.3278350681500486E-2</v>
      </c>
      <c r="AF2651">
        <f t="shared" si="377"/>
        <v>-3.2657429468601534E-2</v>
      </c>
      <c r="AH2651" s="2">
        <v>36581</v>
      </c>
      <c r="AI2651">
        <v>6.3310000000000004</v>
      </c>
      <c r="AJ2651">
        <v>6.18</v>
      </c>
      <c r="AK2651">
        <v>0.9788</v>
      </c>
      <c r="AR2651" s="3"/>
    </row>
    <row r="2652" spans="1:44" hidden="1" outlineLevel="1" x14ac:dyDescent="0.2">
      <c r="A2652" s="2">
        <v>36584</v>
      </c>
      <c r="B2652">
        <v>24.68</v>
      </c>
      <c r="E2652" s="2">
        <v>36584</v>
      </c>
      <c r="F2652">
        <v>1348.05</v>
      </c>
      <c r="G2652">
        <f t="shared" si="372"/>
        <v>1.101727965440702E-2</v>
      </c>
      <c r="H2652" s="2">
        <v>36584</v>
      </c>
      <c r="I2652">
        <v>1858.17</v>
      </c>
      <c r="J2652">
        <f t="shared" si="373"/>
        <v>1.1138923654568256E-2</v>
      </c>
      <c r="K2652">
        <f t="shared" si="369"/>
        <v>1.0891723654568256E-2</v>
      </c>
      <c r="L2652">
        <v>1.3383291395297408E-2</v>
      </c>
      <c r="N2652" s="2">
        <v>36584</v>
      </c>
      <c r="O2652">
        <v>45.781300000000002</v>
      </c>
      <c r="Q2652" s="2">
        <v>36584</v>
      </c>
      <c r="R2652">
        <v>47084.57</v>
      </c>
      <c r="S2652" s="8">
        <f t="shared" si="374"/>
        <v>2.7376681413799897E-3</v>
      </c>
      <c r="T2652" s="9">
        <f t="shared" si="370"/>
        <v>2.4904681413799898E-3</v>
      </c>
      <c r="U2652" s="3">
        <f>Sheet1!$B$17+Sheet1!$B$18*'Portfolio allocation'!K2652</f>
        <v>1.2983060293860586E-2</v>
      </c>
      <c r="V2652" s="13">
        <f t="shared" si="375"/>
        <v>-1.0492592152480596E-2</v>
      </c>
      <c r="W2652" s="13"/>
      <c r="X2652" s="2">
        <v>36584</v>
      </c>
      <c r="Y2652">
        <v>99.814700000000002</v>
      </c>
      <c r="AA2652" s="2">
        <v>36584</v>
      </c>
      <c r="AB2652">
        <v>1232.6500000000001</v>
      </c>
      <c r="AC2652">
        <f t="shared" si="376"/>
        <v>-1.1816673213670192E-2</v>
      </c>
      <c r="AD2652">
        <f t="shared" si="371"/>
        <v>-1.2065073213670192E-2</v>
      </c>
      <c r="AE2652">
        <f>Sheet2!$B$17+Sheet2!$B$18*'Portfolio allocation'!K2652</f>
        <v>9.7385855580083332E-3</v>
      </c>
      <c r="AF2652">
        <f t="shared" si="377"/>
        <v>-2.1803658771678523E-2</v>
      </c>
      <c r="AH2652" s="2">
        <v>36584</v>
      </c>
      <c r="AI2652">
        <v>6.4219999999999997</v>
      </c>
      <c r="AJ2652">
        <v>6.21</v>
      </c>
      <c r="AK2652">
        <v>0.96689999999999998</v>
      </c>
      <c r="AR2652" s="3"/>
    </row>
    <row r="2653" spans="1:44" hidden="1" outlineLevel="1" x14ac:dyDescent="0.2">
      <c r="A2653" s="2">
        <v>36585</v>
      </c>
      <c r="B2653">
        <v>23.37</v>
      </c>
      <c r="E2653" s="2">
        <v>36585</v>
      </c>
      <c r="F2653">
        <v>1366.42</v>
      </c>
      <c r="G2653">
        <f t="shared" si="372"/>
        <v>1.3627090983272305E-2</v>
      </c>
      <c r="H2653" s="2">
        <v>36585</v>
      </c>
      <c r="I2653">
        <v>1883.5</v>
      </c>
      <c r="J2653">
        <f t="shared" si="373"/>
        <v>1.3631691395297407E-2</v>
      </c>
      <c r="K2653">
        <f t="shared" si="369"/>
        <v>1.3383291395297408E-2</v>
      </c>
      <c r="L2653">
        <v>9.3139856649853397E-3</v>
      </c>
      <c r="N2653" s="2">
        <v>36585</v>
      </c>
      <c r="O2653">
        <v>44.6875</v>
      </c>
      <c r="Q2653" s="2">
        <v>36585</v>
      </c>
      <c r="R2653">
        <v>45959.69</v>
      </c>
      <c r="S2653" s="8">
        <f t="shared" si="374"/>
        <v>-2.3890629138165642E-2</v>
      </c>
      <c r="T2653" s="9">
        <f t="shared" si="370"/>
        <v>-2.4139029138165641E-2</v>
      </c>
      <c r="U2653" s="3">
        <f>Sheet1!$B$17+Sheet1!$B$18*'Portfolio allocation'!K2653</f>
        <v>1.5841449950748827E-2</v>
      </c>
      <c r="V2653" s="13">
        <f t="shared" si="375"/>
        <v>-3.9980479088914472E-2</v>
      </c>
      <c r="W2653" s="13"/>
      <c r="X2653" s="2">
        <v>36585</v>
      </c>
      <c r="Y2653">
        <v>98.143100000000004</v>
      </c>
      <c r="AA2653" s="2">
        <v>36585</v>
      </c>
      <c r="AB2653">
        <v>1212.01</v>
      </c>
      <c r="AC2653">
        <f t="shared" si="376"/>
        <v>-1.6744412444733014E-2</v>
      </c>
      <c r="AD2653">
        <f t="shared" si="371"/>
        <v>-1.6992412444733016E-2</v>
      </c>
      <c r="AE2653">
        <f>Sheet2!$B$17+Sheet2!$B$18*'Portfolio allocation'!K2653</f>
        <v>1.1954151158706778E-2</v>
      </c>
      <c r="AF2653">
        <f t="shared" si="377"/>
        <v>-2.8946563603439793E-2</v>
      </c>
      <c r="AH2653" s="2">
        <v>36585</v>
      </c>
      <c r="AI2653">
        <v>6.4089999999999998</v>
      </c>
      <c r="AJ2653">
        <v>6.2</v>
      </c>
      <c r="AK2653">
        <v>0.96279999999999999</v>
      </c>
      <c r="AR2653" s="3"/>
    </row>
    <row r="2654" spans="1:44" hidden="1" outlineLevel="1" x14ac:dyDescent="0.2">
      <c r="A2654" s="2">
        <v>36586</v>
      </c>
      <c r="B2654">
        <v>21.64</v>
      </c>
      <c r="E2654" s="2">
        <v>36586</v>
      </c>
      <c r="F2654">
        <v>1379.19</v>
      </c>
      <c r="G2654">
        <f t="shared" si="372"/>
        <v>9.345589203905158E-3</v>
      </c>
      <c r="H2654" s="2">
        <v>36586</v>
      </c>
      <c r="I2654">
        <v>1901.51</v>
      </c>
      <c r="J2654">
        <f t="shared" si="373"/>
        <v>9.5619856649853396E-3</v>
      </c>
      <c r="K2654">
        <f t="shared" si="369"/>
        <v>9.3139856649853397E-3</v>
      </c>
      <c r="L2654">
        <v>1.6359142639270545E-3</v>
      </c>
      <c r="N2654" s="2">
        <v>36586</v>
      </c>
      <c r="O2654">
        <v>45.406300000000002</v>
      </c>
      <c r="Q2654" s="2">
        <v>36586</v>
      </c>
      <c r="R2654">
        <v>46698.9</v>
      </c>
      <c r="S2654" s="8">
        <f t="shared" si="374"/>
        <v>1.6083876980023115E-2</v>
      </c>
      <c r="T2654" s="9">
        <f t="shared" si="370"/>
        <v>1.5835876980023113E-2</v>
      </c>
      <c r="U2654" s="3">
        <f>Sheet1!$B$17+Sheet1!$B$18*'Portfolio allocation'!K2654</f>
        <v>1.1173039287013034E-2</v>
      </c>
      <c r="V2654" s="13">
        <f t="shared" si="375"/>
        <v>4.6628376930100794E-3</v>
      </c>
      <c r="W2654" s="13"/>
      <c r="X2654" s="2">
        <v>36586</v>
      </c>
      <c r="Y2654">
        <v>95.994</v>
      </c>
      <c r="AA2654" s="2">
        <v>36586</v>
      </c>
      <c r="AB2654">
        <v>1185.47</v>
      </c>
      <c r="AC2654">
        <f t="shared" si="376"/>
        <v>-2.18975090964596E-2</v>
      </c>
      <c r="AD2654">
        <f t="shared" si="371"/>
        <v>-2.2144309096459598E-2</v>
      </c>
      <c r="AE2654">
        <f>Sheet2!$B$17+Sheet2!$B$18*'Portfolio allocation'!K2654</f>
        <v>8.3356206859346339E-3</v>
      </c>
      <c r="AF2654">
        <f t="shared" si="377"/>
        <v>-3.0479929782394232E-2</v>
      </c>
      <c r="AH2654" s="2">
        <v>36586</v>
      </c>
      <c r="AI2654">
        <v>6.3840000000000003</v>
      </c>
      <c r="AJ2654">
        <v>6.17</v>
      </c>
      <c r="AK2654">
        <v>0.96809999999999996</v>
      </c>
      <c r="AR2654" s="3"/>
    </row>
    <row r="2655" spans="1:44" hidden="1" outlineLevel="1" x14ac:dyDescent="0.2">
      <c r="A2655" s="2">
        <v>36587</v>
      </c>
      <c r="B2655">
        <v>21.06</v>
      </c>
      <c r="E2655" s="2">
        <v>36587</v>
      </c>
      <c r="F2655">
        <v>1381.76</v>
      </c>
      <c r="G2655">
        <f t="shared" si="372"/>
        <v>1.8634125827476922E-3</v>
      </c>
      <c r="H2655" s="2">
        <v>36587</v>
      </c>
      <c r="I2655">
        <v>1905.09</v>
      </c>
      <c r="J2655">
        <f t="shared" si="373"/>
        <v>1.8827142639270544E-3</v>
      </c>
      <c r="K2655">
        <f t="shared" si="369"/>
        <v>1.6359142639270545E-3</v>
      </c>
      <c r="L2655">
        <v>1.9593982287451142E-2</v>
      </c>
      <c r="N2655" s="2">
        <v>36587</v>
      </c>
      <c r="O2655">
        <v>46.6875</v>
      </c>
      <c r="Q2655" s="2">
        <v>36587</v>
      </c>
      <c r="R2655">
        <v>48016.63</v>
      </c>
      <c r="S2655" s="8">
        <f t="shared" si="374"/>
        <v>2.8217581142168102E-2</v>
      </c>
      <c r="T2655" s="9">
        <f t="shared" si="370"/>
        <v>2.7970781142168104E-2</v>
      </c>
      <c r="U2655" s="3">
        <f>Sheet1!$B$17+Sheet1!$B$18*'Portfolio allocation'!K2655</f>
        <v>2.3645611875126394E-3</v>
      </c>
      <c r="V2655" s="13">
        <f t="shared" si="375"/>
        <v>2.5606219954655465E-2</v>
      </c>
      <c r="W2655" s="13"/>
      <c r="X2655" s="2">
        <v>36587</v>
      </c>
      <c r="Y2655">
        <v>98.620699999999999</v>
      </c>
      <c r="AA2655" s="2">
        <v>36587</v>
      </c>
      <c r="AB2655">
        <v>1217.9000000000001</v>
      </c>
      <c r="AC2655">
        <f t="shared" si="376"/>
        <v>2.7356238453946524E-2</v>
      </c>
      <c r="AD2655">
        <f t="shared" si="371"/>
        <v>2.7108638453946524E-2</v>
      </c>
      <c r="AE2655">
        <f>Sheet2!$B$17+Sheet2!$B$18*'Portfolio allocation'!K2655</f>
        <v>1.5080837107958617E-3</v>
      </c>
      <c r="AF2655">
        <f t="shared" si="377"/>
        <v>2.5600554743150664E-2</v>
      </c>
      <c r="AH2655" s="2">
        <v>36587</v>
      </c>
      <c r="AI2655">
        <v>6.3840000000000003</v>
      </c>
      <c r="AJ2655">
        <v>6.19</v>
      </c>
      <c r="AK2655">
        <v>0.96630000000000005</v>
      </c>
      <c r="AR2655" s="3"/>
    </row>
    <row r="2656" spans="1:44" hidden="1" outlineLevel="1" x14ac:dyDescent="0.2">
      <c r="A2656" s="2">
        <v>36588</v>
      </c>
      <c r="B2656">
        <v>19.21</v>
      </c>
      <c r="E2656" s="2">
        <v>36588</v>
      </c>
      <c r="F2656">
        <v>1409.17</v>
      </c>
      <c r="G2656">
        <f t="shared" si="372"/>
        <v>1.9837019453450733E-2</v>
      </c>
      <c r="H2656" s="2">
        <v>36588</v>
      </c>
      <c r="I2656">
        <v>1942.89</v>
      </c>
      <c r="J2656">
        <f t="shared" si="373"/>
        <v>1.9841582287451143E-2</v>
      </c>
      <c r="K2656">
        <f t="shared" si="369"/>
        <v>1.9593982287451142E-2</v>
      </c>
      <c r="L2656">
        <v>-1.2830346000030888E-2</v>
      </c>
      <c r="N2656" s="2">
        <v>36588</v>
      </c>
      <c r="O2656">
        <v>48.0625</v>
      </c>
      <c r="Q2656" s="2">
        <v>36588</v>
      </c>
      <c r="R2656">
        <v>49430.77</v>
      </c>
      <c r="S2656" s="8">
        <f t="shared" si="374"/>
        <v>2.9451046439535666E-2</v>
      </c>
      <c r="T2656" s="9">
        <f t="shared" si="370"/>
        <v>2.9203446439535666E-2</v>
      </c>
      <c r="U2656" s="3">
        <f>Sheet1!$B$17+Sheet1!$B$18*'Portfolio allocation'!K2656</f>
        <v>2.2966511942066385E-2</v>
      </c>
      <c r="V2656" s="13">
        <f t="shared" si="375"/>
        <v>6.2369344974692806E-3</v>
      </c>
      <c r="W2656" s="13"/>
      <c r="X2656" s="2">
        <v>36588</v>
      </c>
      <c r="Y2656">
        <v>104.1129</v>
      </c>
      <c r="AA2656" s="2">
        <v>36588</v>
      </c>
      <c r="AB2656">
        <v>1285.73</v>
      </c>
      <c r="AC2656">
        <f t="shared" si="376"/>
        <v>5.5694227769110594E-2</v>
      </c>
      <c r="AD2656">
        <f t="shared" si="371"/>
        <v>5.544822776911059E-2</v>
      </c>
      <c r="AE2656">
        <f>Sheet2!$B$17+Sheet2!$B$18*'Portfolio allocation'!K2656</f>
        <v>1.747685594906502E-2</v>
      </c>
      <c r="AF2656">
        <f t="shared" si="377"/>
        <v>3.797137182004557E-2</v>
      </c>
      <c r="AH2656" s="2">
        <v>36588</v>
      </c>
      <c r="AI2656">
        <v>6.383</v>
      </c>
      <c r="AJ2656">
        <v>6.15</v>
      </c>
      <c r="AK2656">
        <v>0.96179999999999999</v>
      </c>
      <c r="AR2656" s="3"/>
    </row>
    <row r="2657" spans="1:44" hidden="1" outlineLevel="1" x14ac:dyDescent="0.2">
      <c r="A2657" s="2">
        <v>36591</v>
      </c>
      <c r="B2657">
        <v>21.5</v>
      </c>
      <c r="E2657" s="2">
        <v>36591</v>
      </c>
      <c r="F2657">
        <v>1391.28</v>
      </c>
      <c r="G2657">
        <f t="shared" si="372"/>
        <v>-1.269541645081862E-2</v>
      </c>
      <c r="H2657" s="2">
        <v>36591</v>
      </c>
      <c r="I2657">
        <v>1918.44</v>
      </c>
      <c r="J2657">
        <f t="shared" si="373"/>
        <v>-1.2584346000030888E-2</v>
      </c>
      <c r="K2657">
        <f t="shared" si="369"/>
        <v>-1.2830346000030888E-2</v>
      </c>
      <c r="L2657">
        <v>-2.5846924125852298E-2</v>
      </c>
      <c r="N2657" s="2">
        <v>36591</v>
      </c>
      <c r="O2657">
        <v>45.3125</v>
      </c>
      <c r="Q2657" s="2">
        <v>36591</v>
      </c>
      <c r="R2657">
        <v>46602.48</v>
      </c>
      <c r="S2657" s="8">
        <f t="shared" si="374"/>
        <v>-5.721719487679422E-2</v>
      </c>
      <c r="T2657" s="9">
        <f t="shared" si="370"/>
        <v>-5.7463194876794223E-2</v>
      </c>
      <c r="U2657" s="3">
        <f>Sheet1!$B$17+Sheet1!$B$18*'Portfolio allocation'!K2657</f>
        <v>-1.423149921108993E-2</v>
      </c>
      <c r="V2657" s="13">
        <f t="shared" si="375"/>
        <v>-4.3231695665704291E-2</v>
      </c>
      <c r="W2657" s="13"/>
      <c r="X2657" s="2">
        <v>36591</v>
      </c>
      <c r="Y2657">
        <v>98.441599999999994</v>
      </c>
      <c r="AA2657" s="2">
        <v>36591</v>
      </c>
      <c r="AB2657">
        <v>1215.69</v>
      </c>
      <c r="AC2657">
        <f t="shared" si="376"/>
        <v>-5.44748897513474E-2</v>
      </c>
      <c r="AD2657">
        <f t="shared" si="371"/>
        <v>-5.4722889751347398E-2</v>
      </c>
      <c r="AE2657">
        <f>Sheet2!$B$17+Sheet2!$B$18*'Portfolio allocation'!K2657</f>
        <v>-1.1355683983594173E-2</v>
      </c>
      <c r="AF2657">
        <f t="shared" si="377"/>
        <v>-4.3367205767753228E-2</v>
      </c>
      <c r="AH2657" s="2">
        <v>36591</v>
      </c>
      <c r="AI2657">
        <v>6.4089999999999998</v>
      </c>
      <c r="AJ2657">
        <v>6.2</v>
      </c>
      <c r="AK2657">
        <v>0.96130000000000004</v>
      </c>
      <c r="AR2657" s="3"/>
    </row>
    <row r="2658" spans="1:44" hidden="1" outlineLevel="1" x14ac:dyDescent="0.2">
      <c r="A2658" s="2">
        <v>36592</v>
      </c>
      <c r="B2658">
        <v>24.31</v>
      </c>
      <c r="E2658" s="2">
        <v>36592</v>
      </c>
      <c r="F2658">
        <v>1355.62</v>
      </c>
      <c r="G2658">
        <f t="shared" si="372"/>
        <v>-2.5631073543787131E-2</v>
      </c>
      <c r="H2658" s="2">
        <v>36592</v>
      </c>
      <c r="I2658">
        <v>1869.33</v>
      </c>
      <c r="J2658">
        <f t="shared" si="373"/>
        <v>-2.5598924125852296E-2</v>
      </c>
      <c r="K2658">
        <f t="shared" si="369"/>
        <v>-2.5846924125852298E-2</v>
      </c>
      <c r="L2658">
        <v>8.0342418706167342E-3</v>
      </c>
      <c r="N2658" s="2">
        <v>36592</v>
      </c>
      <c r="O2658">
        <v>46.4375</v>
      </c>
      <c r="Q2658" s="2">
        <v>36592</v>
      </c>
      <c r="R2658">
        <v>47759.51</v>
      </c>
      <c r="S2658" s="8">
        <f t="shared" si="374"/>
        <v>2.4827648657324675E-2</v>
      </c>
      <c r="T2658" s="9">
        <f t="shared" si="370"/>
        <v>2.4579648657324673E-2</v>
      </c>
      <c r="U2658" s="3">
        <f>Sheet1!$B$17+Sheet1!$B$18*'Portfolio allocation'!K2658</f>
        <v>-2.9164447520991097E-2</v>
      </c>
      <c r="V2658" s="13">
        <f t="shared" si="375"/>
        <v>5.374409617831577E-2</v>
      </c>
      <c r="W2658" s="13"/>
      <c r="X2658" s="2">
        <v>36592</v>
      </c>
      <c r="Y2658">
        <v>98.143100000000004</v>
      </c>
      <c r="AA2658" s="2">
        <v>36592</v>
      </c>
      <c r="AB2658">
        <v>1212.01</v>
      </c>
      <c r="AC2658">
        <f t="shared" si="376"/>
        <v>-3.0270874976351392E-3</v>
      </c>
      <c r="AD2658">
        <f t="shared" si="371"/>
        <v>-3.2738874976351393E-3</v>
      </c>
      <c r="AE2658">
        <f>Sheet2!$B$17+Sheet2!$B$18*'Portfolio allocation'!K2658</f>
        <v>-2.2930357336016879E-2</v>
      </c>
      <c r="AF2658">
        <f t="shared" si="377"/>
        <v>1.9656469838381742E-2</v>
      </c>
      <c r="AH2658" s="2">
        <v>36592</v>
      </c>
      <c r="AI2658">
        <v>6.3710000000000004</v>
      </c>
      <c r="AJ2658">
        <v>6.17</v>
      </c>
      <c r="AK2658">
        <v>0.95750000000000002</v>
      </c>
      <c r="AR2658" s="3"/>
    </row>
    <row r="2659" spans="1:44" hidden="1" outlineLevel="1" x14ac:dyDescent="0.2">
      <c r="A2659" s="2">
        <v>36593</v>
      </c>
      <c r="B2659">
        <v>23.82</v>
      </c>
      <c r="E2659" s="2">
        <v>36593</v>
      </c>
      <c r="F2659">
        <v>1366.7</v>
      </c>
      <c r="G2659">
        <f t="shared" si="372"/>
        <v>8.1733819211875502E-3</v>
      </c>
      <c r="H2659" s="2">
        <v>36593</v>
      </c>
      <c r="I2659">
        <v>1884.81</v>
      </c>
      <c r="J2659">
        <f t="shared" si="373"/>
        <v>8.2810418706167344E-3</v>
      </c>
      <c r="K2659">
        <f t="shared" si="369"/>
        <v>8.0342418706167342E-3</v>
      </c>
      <c r="L2659">
        <v>2.537912515956519E-2</v>
      </c>
      <c r="N2659" s="2">
        <v>36593</v>
      </c>
      <c r="O2659">
        <v>47.781300000000002</v>
      </c>
      <c r="Q2659" s="2">
        <v>36593</v>
      </c>
      <c r="R2659">
        <v>49141.51</v>
      </c>
      <c r="S2659" s="8">
        <f t="shared" si="374"/>
        <v>2.8936645288027529E-2</v>
      </c>
      <c r="T2659" s="9">
        <f t="shared" si="370"/>
        <v>2.8689845288027531E-2</v>
      </c>
      <c r="U2659" s="3">
        <f>Sheet1!$B$17+Sheet1!$B$18*'Portfolio allocation'!K2659</f>
        <v>9.7048847730925626E-3</v>
      </c>
      <c r="V2659" s="13">
        <f t="shared" si="375"/>
        <v>1.8984960514934968E-2</v>
      </c>
      <c r="W2659" s="13"/>
      <c r="X2659" s="2">
        <v>36593</v>
      </c>
      <c r="Y2659">
        <v>101.3668</v>
      </c>
      <c r="AA2659" s="2">
        <v>36593</v>
      </c>
      <c r="AB2659">
        <v>1251.82</v>
      </c>
      <c r="AC2659">
        <f t="shared" si="376"/>
        <v>3.2846263644689344E-2</v>
      </c>
      <c r="AD2659">
        <f t="shared" si="371"/>
        <v>3.2599463644689346E-2</v>
      </c>
      <c r="AE2659">
        <f>Sheet2!$B$17+Sheet2!$B$18*'Portfolio allocation'!K2659</f>
        <v>7.1976398547650066E-3</v>
      </c>
      <c r="AF2659">
        <f t="shared" si="377"/>
        <v>2.5401823789924338E-2</v>
      </c>
      <c r="AH2659" s="2">
        <v>36593</v>
      </c>
      <c r="AI2659">
        <v>6.3789999999999996</v>
      </c>
      <c r="AJ2659">
        <v>6.17</v>
      </c>
      <c r="AK2659">
        <v>0.95720000000000005</v>
      </c>
      <c r="AR2659" s="3"/>
    </row>
    <row r="2660" spans="1:44" hidden="1" outlineLevel="1" x14ac:dyDescent="0.2">
      <c r="A2660" s="2">
        <v>36594</v>
      </c>
      <c r="B2660">
        <v>22.21</v>
      </c>
      <c r="E2660" s="2">
        <v>36594</v>
      </c>
      <c r="F2660">
        <v>1401.69</v>
      </c>
      <c r="G2660">
        <f t="shared" si="372"/>
        <v>2.5601814589887972E-2</v>
      </c>
      <c r="H2660" s="2">
        <v>36594</v>
      </c>
      <c r="I2660">
        <v>1933.11</v>
      </c>
      <c r="J2660">
        <f t="shared" si="373"/>
        <v>2.5625925159565188E-2</v>
      </c>
      <c r="K2660">
        <f t="shared" si="369"/>
        <v>2.537912515956519E-2</v>
      </c>
      <c r="L2660">
        <v>-4.9689593763417063E-3</v>
      </c>
      <c r="N2660" s="2">
        <v>36594</v>
      </c>
      <c r="O2660">
        <v>50</v>
      </c>
      <c r="Q2660" s="2">
        <v>36594</v>
      </c>
      <c r="R2660">
        <v>51423.43</v>
      </c>
      <c r="S2660" s="8">
        <f t="shared" si="374"/>
        <v>4.6435691536544033E-2</v>
      </c>
      <c r="T2660" s="9">
        <f t="shared" si="370"/>
        <v>4.6188891536544034E-2</v>
      </c>
      <c r="U2660" s="3">
        <f>Sheet1!$B$17+Sheet1!$B$18*'Portfolio allocation'!K2660</f>
        <v>2.9603374459973384E-2</v>
      </c>
      <c r="V2660" s="13">
        <f t="shared" si="375"/>
        <v>1.658551707657065E-2</v>
      </c>
      <c r="W2660" s="13"/>
      <c r="X2660" s="2">
        <v>36594</v>
      </c>
      <c r="Y2660">
        <v>102.73990000000001</v>
      </c>
      <c r="AA2660" s="2">
        <v>36594</v>
      </c>
      <c r="AB2660">
        <v>1268.77</v>
      </c>
      <c r="AC2660">
        <f t="shared" si="376"/>
        <v>1.3540285344538328E-2</v>
      </c>
      <c r="AD2660">
        <f t="shared" si="371"/>
        <v>1.3294285344538328E-2</v>
      </c>
      <c r="AE2660">
        <f>Sheet2!$B$17+Sheet2!$B$18*'Portfolio allocation'!K2660</f>
        <v>2.2621152583292076E-2</v>
      </c>
      <c r="AF2660">
        <f t="shared" si="377"/>
        <v>-9.3268672387537485E-3</v>
      </c>
      <c r="AH2660" s="2">
        <v>36594</v>
      </c>
      <c r="AI2660">
        <v>6.3470000000000004</v>
      </c>
      <c r="AJ2660">
        <v>6.15</v>
      </c>
      <c r="AK2660">
        <v>0.96899999999999997</v>
      </c>
      <c r="AR2660" s="3"/>
    </row>
    <row r="2661" spans="1:44" hidden="1" outlineLevel="1" x14ac:dyDescent="0.2">
      <c r="A2661" s="2">
        <v>36595</v>
      </c>
      <c r="B2661">
        <v>21.24</v>
      </c>
      <c r="E2661" s="2">
        <v>36595</v>
      </c>
      <c r="F2661">
        <v>1395.07</v>
      </c>
      <c r="G2661">
        <f t="shared" si="372"/>
        <v>-4.7228702494845898E-3</v>
      </c>
      <c r="H2661" s="2">
        <v>36595</v>
      </c>
      <c r="I2661">
        <v>1923.98</v>
      </c>
      <c r="J2661">
        <f t="shared" si="373"/>
        <v>-4.7229593763417066E-3</v>
      </c>
      <c r="K2661">
        <f t="shared" si="369"/>
        <v>-4.9689593763417063E-3</v>
      </c>
      <c r="L2661">
        <v>-8.3358021559474978E-3</v>
      </c>
      <c r="N2661" s="2">
        <v>36595</v>
      </c>
      <c r="O2661">
        <v>50.5</v>
      </c>
      <c r="Q2661" s="2">
        <v>36595</v>
      </c>
      <c r="R2661">
        <v>51937.66</v>
      </c>
      <c r="S2661" s="8">
        <f t="shared" si="374"/>
        <v>9.9999163805293279E-3</v>
      </c>
      <c r="T2661" s="9">
        <f t="shared" si="370"/>
        <v>9.7539163805293282E-3</v>
      </c>
      <c r="U2661" s="3">
        <f>Sheet1!$B$17+Sheet1!$B$18*'Portfolio allocation'!K2661</f>
        <v>-5.2127172423618098E-3</v>
      </c>
      <c r="V2661" s="13">
        <f t="shared" si="375"/>
        <v>1.4966633622891138E-2</v>
      </c>
      <c r="W2661" s="13"/>
      <c r="X2661" s="2">
        <v>36595</v>
      </c>
      <c r="Y2661">
        <v>100.5311</v>
      </c>
      <c r="AA2661" s="2">
        <v>36595</v>
      </c>
      <c r="AB2661">
        <v>1241.5</v>
      </c>
      <c r="AC2661">
        <f t="shared" si="376"/>
        <v>-2.1493257249146747E-2</v>
      </c>
      <c r="AD2661">
        <f t="shared" si="371"/>
        <v>-2.1741657249146746E-2</v>
      </c>
      <c r="AE2661">
        <f>Sheet2!$B$17+Sheet2!$B$18*'Portfolio allocation'!K2661</f>
        <v>-4.3651384356977012E-3</v>
      </c>
      <c r="AF2661">
        <f t="shared" si="377"/>
        <v>-1.7376518813449045E-2</v>
      </c>
      <c r="AH2661" s="2">
        <v>36595</v>
      </c>
      <c r="AI2661">
        <v>6.3789999999999996</v>
      </c>
      <c r="AJ2661">
        <v>6.21</v>
      </c>
      <c r="AK2661">
        <v>0.96450000000000002</v>
      </c>
      <c r="AR2661" s="3"/>
    </row>
    <row r="2662" spans="1:44" hidden="1" outlineLevel="1" x14ac:dyDescent="0.2">
      <c r="A2662" s="2">
        <v>36598</v>
      </c>
      <c r="B2662">
        <v>22.85</v>
      </c>
      <c r="E2662" s="2">
        <v>36598</v>
      </c>
      <c r="F2662">
        <v>1383.62</v>
      </c>
      <c r="G2662">
        <f t="shared" si="372"/>
        <v>-8.2074734601131905E-3</v>
      </c>
      <c r="H2662" s="2">
        <v>36598</v>
      </c>
      <c r="I2662">
        <v>1908.42</v>
      </c>
      <c r="J2662">
        <f t="shared" si="373"/>
        <v>-8.0874021559474984E-3</v>
      </c>
      <c r="K2662">
        <f t="shared" si="369"/>
        <v>-8.3358021559474978E-3</v>
      </c>
      <c r="L2662">
        <v>-1.7922706494377511E-2</v>
      </c>
      <c r="N2662" s="2">
        <v>36598</v>
      </c>
      <c r="O2662">
        <v>49</v>
      </c>
      <c r="Q2662" s="2">
        <v>36598</v>
      </c>
      <c r="R2662">
        <v>50394.96</v>
      </c>
      <c r="S2662" s="8">
        <f t="shared" si="374"/>
        <v>-2.9702916920015365E-2</v>
      </c>
      <c r="T2662" s="9">
        <f t="shared" si="370"/>
        <v>-2.9951316920015365E-2</v>
      </c>
      <c r="U2662" s="3">
        <f>Sheet1!$B$17+Sheet1!$B$18*'Portfolio allocation'!K2662</f>
        <v>-9.0752446062687155E-3</v>
      </c>
      <c r="V2662" s="13">
        <f t="shared" si="375"/>
        <v>-2.0876072313746649E-2</v>
      </c>
      <c r="W2662" s="13"/>
      <c r="X2662" s="2">
        <v>36598</v>
      </c>
      <c r="Y2662">
        <v>102.8593</v>
      </c>
      <c r="AA2662" s="2">
        <v>36598</v>
      </c>
      <c r="AB2662">
        <v>1270.25</v>
      </c>
      <c r="AC2662">
        <f t="shared" si="376"/>
        <v>2.315747080144992E-2</v>
      </c>
      <c r="AD2662">
        <f t="shared" si="371"/>
        <v>2.290907080144992E-2</v>
      </c>
      <c r="AE2662">
        <f>Sheet2!$B$17+Sheet2!$B$18*'Portfolio allocation'!K2662</f>
        <v>-7.359020931251097E-3</v>
      </c>
      <c r="AF2662">
        <f t="shared" si="377"/>
        <v>3.0268091732701018E-2</v>
      </c>
      <c r="AH2662" s="2">
        <v>36598</v>
      </c>
      <c r="AI2662">
        <v>6.3659999999999997</v>
      </c>
      <c r="AJ2662">
        <v>6.21</v>
      </c>
      <c r="AK2662">
        <v>0.96679999999999999</v>
      </c>
      <c r="AR2662" s="3"/>
    </row>
    <row r="2663" spans="1:44" hidden="1" outlineLevel="1" x14ac:dyDescent="0.2">
      <c r="A2663" s="2">
        <v>36599</v>
      </c>
      <c r="B2663">
        <v>24.41</v>
      </c>
      <c r="E2663" s="2">
        <v>36599</v>
      </c>
      <c r="F2663">
        <v>1359.15</v>
      </c>
      <c r="G2663">
        <f t="shared" si="372"/>
        <v>-1.7685491681241783E-2</v>
      </c>
      <c r="H2663" s="2">
        <v>36599</v>
      </c>
      <c r="I2663">
        <v>1874.69</v>
      </c>
      <c r="J2663">
        <f t="shared" si="373"/>
        <v>-1.7674306494377512E-2</v>
      </c>
      <c r="K2663">
        <f t="shared" si="369"/>
        <v>-1.7922706494377511E-2</v>
      </c>
      <c r="L2663">
        <v>2.4070687356309486E-2</v>
      </c>
      <c r="N2663" s="2">
        <v>36599</v>
      </c>
      <c r="O2663">
        <v>47.5625</v>
      </c>
      <c r="Q2663" s="2">
        <v>36599</v>
      </c>
      <c r="R2663">
        <v>48916.54</v>
      </c>
      <c r="S2663" s="8">
        <f t="shared" si="374"/>
        <v>-2.9336663825112685E-2</v>
      </c>
      <c r="T2663" s="9">
        <f t="shared" si="370"/>
        <v>-2.9585063825112685E-2</v>
      </c>
      <c r="U2663" s="3">
        <f>Sheet1!$B$17+Sheet1!$B$18*'Portfolio allocation'!K2663</f>
        <v>-2.0073584227781837E-2</v>
      </c>
      <c r="V2663" s="13">
        <f t="shared" si="375"/>
        <v>-9.5114795973308477E-3</v>
      </c>
      <c r="W2663" s="13"/>
      <c r="X2663" s="2">
        <v>36599</v>
      </c>
      <c r="Y2663">
        <v>104.0532</v>
      </c>
      <c r="AA2663" s="2">
        <v>36599</v>
      </c>
      <c r="AB2663">
        <v>1284.99</v>
      </c>
      <c r="AC2663">
        <f t="shared" si="376"/>
        <v>1.1604014957685482E-2</v>
      </c>
      <c r="AD2663">
        <f t="shared" si="371"/>
        <v>1.1356014957685482E-2</v>
      </c>
      <c r="AE2663">
        <f>Sheet2!$B$17+Sheet2!$B$18*'Portfolio allocation'!K2663</f>
        <v>-1.5883940853033462E-2</v>
      </c>
      <c r="AF2663">
        <f t="shared" si="377"/>
        <v>2.7239955810718947E-2</v>
      </c>
      <c r="AH2663" s="2">
        <v>36599</v>
      </c>
      <c r="AI2663">
        <v>6.2939999999999996</v>
      </c>
      <c r="AJ2663">
        <v>6.2</v>
      </c>
      <c r="AK2663">
        <v>0.96279999999999999</v>
      </c>
      <c r="AR2663" s="3"/>
    </row>
    <row r="2664" spans="1:44" hidden="1" outlineLevel="1" x14ac:dyDescent="0.2">
      <c r="A2664" s="2">
        <v>36600</v>
      </c>
      <c r="B2664">
        <v>22.34</v>
      </c>
      <c r="E2664" s="2">
        <v>36600</v>
      </c>
      <c r="F2664">
        <v>1392.15</v>
      </c>
      <c r="G2664">
        <f t="shared" si="372"/>
        <v>2.4279880807857923E-2</v>
      </c>
      <c r="H2664" s="2">
        <v>36600</v>
      </c>
      <c r="I2664">
        <v>1920.28</v>
      </c>
      <c r="J2664">
        <f t="shared" si="373"/>
        <v>2.4318687356309487E-2</v>
      </c>
      <c r="K2664">
        <f t="shared" si="369"/>
        <v>2.4070687356309486E-2</v>
      </c>
      <c r="L2664">
        <v>4.7531090490970075E-2</v>
      </c>
      <c r="N2664" s="2">
        <v>36600</v>
      </c>
      <c r="O2664">
        <v>47.6875</v>
      </c>
      <c r="Q2664" s="2">
        <v>36600</v>
      </c>
      <c r="R2664">
        <v>49045.09</v>
      </c>
      <c r="S2664" s="8">
        <f t="shared" si="374"/>
        <v>2.6279454761108934E-3</v>
      </c>
      <c r="T2664" s="9">
        <f t="shared" si="370"/>
        <v>2.3799454761108934E-3</v>
      </c>
      <c r="U2664" s="3">
        <f>Sheet1!$B$17+Sheet1!$B$18*'Portfolio allocation'!K2664</f>
        <v>2.8102301451854744E-2</v>
      </c>
      <c r="V2664" s="13">
        <f t="shared" si="375"/>
        <v>-2.5722355975743849E-2</v>
      </c>
      <c r="W2664" s="13"/>
      <c r="X2664" s="2">
        <v>36600</v>
      </c>
      <c r="Y2664">
        <v>102.2026</v>
      </c>
      <c r="AA2664" s="2">
        <v>36600</v>
      </c>
      <c r="AB2664">
        <v>1262.1400000000001</v>
      </c>
      <c r="AC2664">
        <f t="shared" si="376"/>
        <v>-1.7782239550502288E-2</v>
      </c>
      <c r="AD2664">
        <f t="shared" si="371"/>
        <v>-1.8030639550502287E-2</v>
      </c>
      <c r="AE2664">
        <f>Sheet2!$B$17+Sheet2!$B$18*'Portfolio allocation'!K2664</f>
        <v>2.145765630736967E-2</v>
      </c>
      <c r="AF2664">
        <f t="shared" si="377"/>
        <v>-3.9488295857871961E-2</v>
      </c>
      <c r="AH2664" s="2">
        <v>36600</v>
      </c>
      <c r="AI2664">
        <v>6.2809999999999997</v>
      </c>
      <c r="AJ2664">
        <v>6.21</v>
      </c>
      <c r="AK2664">
        <v>0.96899999999999997</v>
      </c>
      <c r="AR2664" s="3"/>
    </row>
    <row r="2665" spans="1:44" hidden="1" outlineLevel="1" x14ac:dyDescent="0.2">
      <c r="A2665" s="2">
        <v>36601</v>
      </c>
      <c r="B2665">
        <v>20.77</v>
      </c>
      <c r="E2665" s="2">
        <v>36601</v>
      </c>
      <c r="F2665">
        <v>1458.47</v>
      </c>
      <c r="G2665">
        <f t="shared" si="372"/>
        <v>4.763854469705131E-2</v>
      </c>
      <c r="H2665" s="2">
        <v>36601</v>
      </c>
      <c r="I2665">
        <v>2012.03</v>
      </c>
      <c r="J2665">
        <f t="shared" si="373"/>
        <v>4.7779490490970078E-2</v>
      </c>
      <c r="K2665">
        <f t="shared" si="369"/>
        <v>4.7531090490970075E-2</v>
      </c>
      <c r="L2665">
        <v>3.8672467905547497E-3</v>
      </c>
      <c r="N2665" s="2">
        <v>36601</v>
      </c>
      <c r="O2665">
        <v>47.6875</v>
      </c>
      <c r="Q2665" s="2">
        <v>36601</v>
      </c>
      <c r="R2665">
        <v>49045.09</v>
      </c>
      <c r="S2665" s="8">
        <f t="shared" si="374"/>
        <v>0</v>
      </c>
      <c r="T2665" s="9">
        <f t="shared" si="370"/>
        <v>-2.4840000000000002E-4</v>
      </c>
      <c r="U2665" s="3">
        <f>Sheet1!$B$17+Sheet1!$B$18*'Portfolio allocation'!K2665</f>
        <v>5.5016670493620252E-2</v>
      </c>
      <c r="V2665" s="13">
        <f t="shared" si="375"/>
        <v>-5.5265070493620255E-2</v>
      </c>
      <c r="W2665" s="13"/>
      <c r="X2665" s="2">
        <v>36601</v>
      </c>
      <c r="Y2665">
        <v>104.1129</v>
      </c>
      <c r="AA2665" s="2">
        <v>36601</v>
      </c>
      <c r="AB2665">
        <v>1285.73</v>
      </c>
      <c r="AC2665">
        <f t="shared" si="376"/>
        <v>1.8690478076916817E-2</v>
      </c>
      <c r="AD2665">
        <f t="shared" si="371"/>
        <v>1.8442478076916815E-2</v>
      </c>
      <c r="AE2665">
        <f>Sheet2!$B$17+Sheet2!$B$18*'Portfolio allocation'!K2665</f>
        <v>4.2319245303726126E-2</v>
      </c>
      <c r="AF2665">
        <f t="shared" si="377"/>
        <v>-2.3876767226809311E-2</v>
      </c>
      <c r="AH2665" s="2">
        <v>36601</v>
      </c>
      <c r="AI2665">
        <v>6.2430000000000003</v>
      </c>
      <c r="AJ2665">
        <v>6.2</v>
      </c>
      <c r="AK2665">
        <v>0.97319999999999995</v>
      </c>
      <c r="AR2665" s="3"/>
    </row>
    <row r="2666" spans="1:44" hidden="1" outlineLevel="1" x14ac:dyDescent="0.2">
      <c r="A2666" s="2">
        <v>36602</v>
      </c>
      <c r="B2666">
        <v>22.37</v>
      </c>
      <c r="E2666" s="2">
        <v>36602</v>
      </c>
      <c r="F2666">
        <v>1464.47</v>
      </c>
      <c r="G2666">
        <f t="shared" si="372"/>
        <v>4.113900183068564E-3</v>
      </c>
      <c r="H2666" s="2">
        <v>36602</v>
      </c>
      <c r="I2666">
        <v>2020.31</v>
      </c>
      <c r="J2666">
        <f t="shared" si="373"/>
        <v>4.1152467905547496E-3</v>
      </c>
      <c r="K2666">
        <f t="shared" si="369"/>
        <v>3.8672467905547497E-3</v>
      </c>
      <c r="L2666">
        <v>-5.5838148006988903E-3</v>
      </c>
      <c r="N2666" s="2">
        <v>36602</v>
      </c>
      <c r="O2666">
        <v>49.6875</v>
      </c>
      <c r="Q2666" s="2">
        <v>36602</v>
      </c>
      <c r="R2666">
        <v>51102.03</v>
      </c>
      <c r="S2666" s="8">
        <f t="shared" si="374"/>
        <v>4.1939774195541402E-2</v>
      </c>
      <c r="T2666" s="9">
        <f t="shared" si="370"/>
        <v>4.1691774195541403E-2</v>
      </c>
      <c r="U2666" s="3">
        <f>Sheet1!$B$17+Sheet1!$B$18*'Portfolio allocation'!K2666</f>
        <v>4.924402411546307E-3</v>
      </c>
      <c r="V2666" s="13">
        <f t="shared" si="375"/>
        <v>3.6767371783995098E-2</v>
      </c>
      <c r="W2666" s="13"/>
      <c r="X2666" s="2">
        <v>36602</v>
      </c>
      <c r="Y2666">
        <v>105.0681</v>
      </c>
      <c r="AA2666" s="2">
        <v>36602</v>
      </c>
      <c r="AB2666">
        <v>1297.53</v>
      </c>
      <c r="AC2666">
        <f t="shared" si="376"/>
        <v>9.1776656063091711E-3</v>
      </c>
      <c r="AD2666">
        <f t="shared" si="371"/>
        <v>8.9296656063091711E-3</v>
      </c>
      <c r="AE2666">
        <f>Sheet2!$B$17+Sheet2!$B$18*'Portfolio allocation'!K2666</f>
        <v>3.4922415199145165E-3</v>
      </c>
      <c r="AF2666">
        <f t="shared" si="377"/>
        <v>5.437424086394655E-3</v>
      </c>
      <c r="AH2666" s="2">
        <v>36602</v>
      </c>
      <c r="AI2666">
        <v>6.194</v>
      </c>
      <c r="AJ2666">
        <v>6.2</v>
      </c>
      <c r="AK2666">
        <v>0.96840000000000004</v>
      </c>
      <c r="AR2666" s="3"/>
    </row>
    <row r="2667" spans="1:44" hidden="1" outlineLevel="1" x14ac:dyDescent="0.2">
      <c r="A2667" s="2">
        <v>36605</v>
      </c>
      <c r="B2667">
        <v>22.96</v>
      </c>
      <c r="E2667" s="2">
        <v>36605</v>
      </c>
      <c r="F2667">
        <v>1456.63</v>
      </c>
      <c r="G2667">
        <f t="shared" si="372"/>
        <v>-5.3534725873524147E-3</v>
      </c>
      <c r="H2667" s="2">
        <v>36605</v>
      </c>
      <c r="I2667">
        <v>2009.53</v>
      </c>
      <c r="J2667">
        <f t="shared" si="373"/>
        <v>-5.3358148006988904E-3</v>
      </c>
      <c r="K2667">
        <f t="shared" si="369"/>
        <v>-5.5838148006988903E-3</v>
      </c>
      <c r="L2667">
        <v>2.5313991393012329E-2</v>
      </c>
      <c r="N2667" s="2">
        <v>36605</v>
      </c>
      <c r="O2667">
        <v>48.6875</v>
      </c>
      <c r="Q2667" s="2">
        <v>36605</v>
      </c>
      <c r="R2667">
        <v>50073.56</v>
      </c>
      <c r="S2667" s="8">
        <f t="shared" si="374"/>
        <v>-2.0125814962732469E-2</v>
      </c>
      <c r="T2667" s="9">
        <f t="shared" si="370"/>
        <v>-2.0373814962732471E-2</v>
      </c>
      <c r="U2667" s="3">
        <f>Sheet1!$B$17+Sheet1!$B$18*'Portfolio allocation'!K2667</f>
        <v>-5.9180949676930425E-3</v>
      </c>
      <c r="V2667" s="13">
        <f t="shared" si="375"/>
        <v>-1.4455719995039428E-2</v>
      </c>
      <c r="W2667" s="13"/>
      <c r="X2667" s="2">
        <v>36605</v>
      </c>
      <c r="Y2667">
        <v>107.6948</v>
      </c>
      <c r="AA2667" s="2">
        <v>36605</v>
      </c>
      <c r="AB2667">
        <v>1329.96</v>
      </c>
      <c r="AC2667">
        <f t="shared" si="376"/>
        <v>2.4993641765508334E-2</v>
      </c>
      <c r="AD2667">
        <f t="shared" si="371"/>
        <v>2.4744441765508333E-2</v>
      </c>
      <c r="AE2667">
        <f>Sheet2!$B$17+Sheet2!$B$18*'Portfolio allocation'!K2667</f>
        <v>-4.9118835654166958E-3</v>
      </c>
      <c r="AF2667">
        <f t="shared" si="377"/>
        <v>2.9656325330925028E-2</v>
      </c>
      <c r="AH2667" s="2">
        <v>36605</v>
      </c>
      <c r="AI2667">
        <v>6.1820000000000004</v>
      </c>
      <c r="AJ2667">
        <v>6.23</v>
      </c>
      <c r="AK2667">
        <v>0.96950000000000003</v>
      </c>
      <c r="AR2667" s="3"/>
    </row>
    <row r="2668" spans="1:44" hidden="1" outlineLevel="1" x14ac:dyDescent="0.2">
      <c r="A2668" s="2">
        <v>36606</v>
      </c>
      <c r="B2668">
        <v>21.7</v>
      </c>
      <c r="E2668" s="2">
        <v>36606</v>
      </c>
      <c r="F2668">
        <v>1493.87</v>
      </c>
      <c r="G2668">
        <f t="shared" si="372"/>
        <v>2.5565860925560902E-2</v>
      </c>
      <c r="H2668" s="2">
        <v>36606</v>
      </c>
      <c r="I2668">
        <v>2060.9</v>
      </c>
      <c r="J2668">
        <f t="shared" si="373"/>
        <v>2.556319139301233E-2</v>
      </c>
      <c r="K2668">
        <f t="shared" si="369"/>
        <v>2.5313991393012329E-2</v>
      </c>
      <c r="L2668">
        <v>4.2977573293221868E-3</v>
      </c>
      <c r="N2668" s="2">
        <v>36606</v>
      </c>
      <c r="O2668">
        <v>51.375</v>
      </c>
      <c r="Q2668" s="2">
        <v>36606</v>
      </c>
      <c r="R2668">
        <v>52837.57</v>
      </c>
      <c r="S2668" s="8">
        <f t="shared" si="374"/>
        <v>5.5198991244081785E-2</v>
      </c>
      <c r="T2668" s="9">
        <f t="shared" si="370"/>
        <v>5.4949791244081787E-2</v>
      </c>
      <c r="U2668" s="3">
        <f>Sheet1!$B$17+Sheet1!$B$18*'Portfolio allocation'!K2668</f>
        <v>2.9528651352274782E-2</v>
      </c>
      <c r="V2668" s="13">
        <f t="shared" si="375"/>
        <v>2.5421139891807006E-2</v>
      </c>
      <c r="W2668" s="13"/>
      <c r="X2668" s="2">
        <v>36606</v>
      </c>
      <c r="Y2668">
        <v>108.41119999999999</v>
      </c>
      <c r="AA2668" s="2">
        <v>36606</v>
      </c>
      <c r="AB2668">
        <v>1338.81</v>
      </c>
      <c r="AC2668">
        <f t="shared" si="376"/>
        <v>6.6543354687358391E-3</v>
      </c>
      <c r="AD2668">
        <f t="shared" si="371"/>
        <v>6.4055354687358387E-3</v>
      </c>
      <c r="AE2668">
        <f>Sheet2!$B$17+Sheet2!$B$18*'Portfolio allocation'!K2668</f>
        <v>2.2563233976360599E-2</v>
      </c>
      <c r="AF2668">
        <f t="shared" si="377"/>
        <v>-1.615769850762476E-2</v>
      </c>
      <c r="AH2668" s="2">
        <v>36606</v>
      </c>
      <c r="AI2668">
        <v>6.1369999999999996</v>
      </c>
      <c r="AJ2668">
        <v>6.22</v>
      </c>
      <c r="AK2668">
        <v>0.97130000000000005</v>
      </c>
      <c r="AR2668" s="3"/>
    </row>
    <row r="2669" spans="1:44" hidden="1" outlineLevel="1" x14ac:dyDescent="0.2">
      <c r="A2669" s="2">
        <v>36607</v>
      </c>
      <c r="B2669">
        <v>21.49</v>
      </c>
      <c r="E2669" s="2">
        <v>36607</v>
      </c>
      <c r="F2669">
        <v>1500.64</v>
      </c>
      <c r="G2669">
        <f t="shared" si="372"/>
        <v>4.5318535080027811E-3</v>
      </c>
      <c r="H2669" s="2">
        <v>36607</v>
      </c>
      <c r="I2669">
        <v>2070.27</v>
      </c>
      <c r="J2669">
        <f t="shared" si="373"/>
        <v>4.5465573293221873E-3</v>
      </c>
      <c r="K2669">
        <f t="shared" si="369"/>
        <v>4.2977573293221868E-3</v>
      </c>
      <c r="L2669">
        <v>1.7556040966637359E-2</v>
      </c>
      <c r="N2669" s="2">
        <v>36607</v>
      </c>
      <c r="O2669">
        <v>51.625</v>
      </c>
      <c r="Q2669" s="2">
        <v>36607</v>
      </c>
      <c r="R2669">
        <v>53094.69</v>
      </c>
      <c r="S2669" s="8">
        <f t="shared" si="374"/>
        <v>4.8662343858736357E-3</v>
      </c>
      <c r="T2669" s="9">
        <f t="shared" si="370"/>
        <v>4.6174343858736352E-3</v>
      </c>
      <c r="U2669" s="3">
        <f>Sheet1!$B$17+Sheet1!$B$18*'Portfolio allocation'!K2669</f>
        <v>5.4182950122082917E-3</v>
      </c>
      <c r="V2669" s="13">
        <f t="shared" si="375"/>
        <v>-8.0086062633465648E-4</v>
      </c>
      <c r="W2669" s="13"/>
      <c r="X2669" s="2">
        <v>36607</v>
      </c>
      <c r="Y2669">
        <v>109.1275</v>
      </c>
      <c r="AA2669" s="2">
        <v>36607</v>
      </c>
      <c r="AB2669">
        <v>1347.66</v>
      </c>
      <c r="AC2669">
        <f t="shared" si="376"/>
        <v>6.6103479956081124E-3</v>
      </c>
      <c r="AD2669">
        <f t="shared" si="371"/>
        <v>6.3619479956081122E-3</v>
      </c>
      <c r="AE2669">
        <f>Sheet2!$B$17+Sheet2!$B$18*'Portfolio allocation'!K2669</f>
        <v>3.8750624743037212E-3</v>
      </c>
      <c r="AF2669">
        <f t="shared" si="377"/>
        <v>2.486885521304391E-3</v>
      </c>
      <c r="AH2669" s="2">
        <v>36607</v>
      </c>
      <c r="AI2669">
        <v>6.1180000000000003</v>
      </c>
      <c r="AJ2669">
        <v>6.21</v>
      </c>
      <c r="AK2669">
        <v>0.96150000000000002</v>
      </c>
      <c r="AR2669" s="3"/>
    </row>
    <row r="2670" spans="1:44" hidden="1" outlineLevel="1" x14ac:dyDescent="0.2">
      <c r="A2670" s="2">
        <v>36608</v>
      </c>
      <c r="B2670">
        <v>22.26</v>
      </c>
      <c r="E2670" s="2">
        <v>36608</v>
      </c>
      <c r="F2670">
        <v>1527.35</v>
      </c>
      <c r="G2670">
        <f t="shared" si="372"/>
        <v>1.7799072395777715E-2</v>
      </c>
      <c r="H2670" s="2">
        <v>36608</v>
      </c>
      <c r="I2670">
        <v>2107.13</v>
      </c>
      <c r="J2670">
        <f t="shared" si="373"/>
        <v>1.7804440966637358E-2</v>
      </c>
      <c r="K2670">
        <f t="shared" si="369"/>
        <v>1.7556040966637359E-2</v>
      </c>
      <c r="L2670">
        <v>-1.7801312496129102E-4</v>
      </c>
      <c r="N2670" s="2">
        <v>36608</v>
      </c>
      <c r="O2670">
        <v>55.9375</v>
      </c>
      <c r="Q2670" s="2">
        <v>36608</v>
      </c>
      <c r="R2670">
        <v>57529.96</v>
      </c>
      <c r="S2670" s="8">
        <f t="shared" si="374"/>
        <v>8.3535095505784085E-2</v>
      </c>
      <c r="T2670" s="9">
        <f t="shared" si="370"/>
        <v>8.3286695505784089E-2</v>
      </c>
      <c r="U2670" s="3">
        <f>Sheet1!$B$17+Sheet1!$B$18*'Portfolio allocation'!K2670</f>
        <v>2.0628534010527371E-2</v>
      </c>
      <c r="V2670" s="13">
        <f t="shared" si="375"/>
        <v>6.2658161495256715E-2</v>
      </c>
      <c r="W2670" s="13"/>
      <c r="X2670" s="2">
        <v>36608</v>
      </c>
      <c r="Y2670">
        <v>110.0827</v>
      </c>
      <c r="AA2670" s="2">
        <v>36608</v>
      </c>
      <c r="AB2670">
        <v>1359.45</v>
      </c>
      <c r="AC2670">
        <f t="shared" si="376"/>
        <v>8.7484973954854439E-3</v>
      </c>
      <c r="AD2670">
        <f t="shared" si="371"/>
        <v>8.4992973954854441E-3</v>
      </c>
      <c r="AE2670">
        <f>Sheet2!$B$17+Sheet2!$B$18*'Portfolio allocation'!K2670</f>
        <v>1.5664666534011985E-2</v>
      </c>
      <c r="AF2670">
        <f t="shared" si="377"/>
        <v>-7.1653691385265405E-3</v>
      </c>
      <c r="AH2670" s="2">
        <v>36608</v>
      </c>
      <c r="AI2670">
        <v>6.0830000000000002</v>
      </c>
      <c r="AJ2670">
        <v>6.23</v>
      </c>
      <c r="AK2670">
        <v>0.97040000000000004</v>
      </c>
      <c r="AR2670" s="3"/>
    </row>
    <row r="2671" spans="1:44" hidden="1" outlineLevel="1" x14ac:dyDescent="0.2">
      <c r="A2671" s="2">
        <v>36609</v>
      </c>
      <c r="B2671">
        <v>23.31</v>
      </c>
      <c r="E2671" s="2">
        <v>36609</v>
      </c>
      <c r="F2671">
        <v>1527.46</v>
      </c>
      <c r="G2671">
        <f t="shared" si="372"/>
        <v>7.2020165646557999E-5</v>
      </c>
      <c r="H2671" s="2">
        <v>36609</v>
      </c>
      <c r="I2671">
        <v>2107.2800000000002</v>
      </c>
      <c r="J2671">
        <f t="shared" si="373"/>
        <v>7.1186875038709019E-5</v>
      </c>
      <c r="K2671">
        <f t="shared" si="369"/>
        <v>-1.7801312496129102E-4</v>
      </c>
      <c r="L2671">
        <v>-2.6108905660378739E-3</v>
      </c>
      <c r="N2671" s="2">
        <v>36609</v>
      </c>
      <c r="O2671">
        <v>55.843800000000002</v>
      </c>
      <c r="Q2671" s="2">
        <v>36609</v>
      </c>
      <c r="R2671">
        <v>57433.54</v>
      </c>
      <c r="S2671" s="8">
        <f t="shared" si="374"/>
        <v>-1.6759962982765275E-3</v>
      </c>
      <c r="T2671" s="9">
        <f t="shared" si="370"/>
        <v>-1.9251962982765275E-3</v>
      </c>
      <c r="U2671" s="3">
        <f>Sheet1!$B$17+Sheet1!$B$18*'Portfolio allocation'!K2671</f>
        <v>2.8357771594650426E-4</v>
      </c>
      <c r="V2671" s="13">
        <f t="shared" si="375"/>
        <v>-2.2087740142230318E-3</v>
      </c>
      <c r="W2671" s="13"/>
      <c r="X2671" s="2">
        <v>36609</v>
      </c>
      <c r="Y2671">
        <v>116.05249999999999</v>
      </c>
      <c r="AA2671" s="2">
        <v>36609</v>
      </c>
      <c r="AB2671">
        <v>1433.18</v>
      </c>
      <c r="AC2671">
        <f t="shared" si="376"/>
        <v>5.4235168634374276E-2</v>
      </c>
      <c r="AD2671">
        <f t="shared" si="371"/>
        <v>5.3982768634374276E-2</v>
      </c>
      <c r="AE2671">
        <f>Sheet2!$B$17+Sheet2!$B$18*'Portfolio allocation'!K2671</f>
        <v>-1.0490680087678285E-4</v>
      </c>
      <c r="AF2671">
        <f t="shared" si="377"/>
        <v>5.4087675435251059E-2</v>
      </c>
      <c r="AH2671" s="2">
        <v>36609</v>
      </c>
      <c r="AI2671">
        <v>6.1909999999999998</v>
      </c>
      <c r="AJ2671">
        <v>6.31</v>
      </c>
      <c r="AK2671">
        <v>0.97160000000000002</v>
      </c>
      <c r="AR2671" s="3"/>
    </row>
    <row r="2672" spans="1:44" hidden="1" outlineLevel="1" x14ac:dyDescent="0.2">
      <c r="A2672" s="2">
        <v>36612</v>
      </c>
      <c r="B2672">
        <v>24.53</v>
      </c>
      <c r="E2672" s="2">
        <v>36612</v>
      </c>
      <c r="F2672">
        <v>1523.86</v>
      </c>
      <c r="G2672">
        <f t="shared" si="372"/>
        <v>-2.3568538619670454E-3</v>
      </c>
      <c r="H2672" s="2">
        <v>36612</v>
      </c>
      <c r="I2672">
        <v>2102.31</v>
      </c>
      <c r="J2672">
        <f t="shared" si="373"/>
        <v>-2.3584905660378741E-3</v>
      </c>
      <c r="K2672">
        <f t="shared" si="369"/>
        <v>-2.6108905660378739E-3</v>
      </c>
      <c r="L2672">
        <v>-1.0826882794640226E-2</v>
      </c>
      <c r="N2672" s="2">
        <v>36612</v>
      </c>
      <c r="O2672">
        <v>52.031300000000002</v>
      </c>
      <c r="Q2672" s="2">
        <v>36612</v>
      </c>
      <c r="R2672">
        <v>53512.5</v>
      </c>
      <c r="S2672" s="8">
        <f t="shared" si="374"/>
        <v>-6.8270909297946769E-2</v>
      </c>
      <c r="T2672" s="9">
        <f t="shared" si="370"/>
        <v>-6.8523309297946769E-2</v>
      </c>
      <c r="U2672" s="3">
        <f>Sheet1!$B$17+Sheet1!$B$18*'Portfolio allocation'!K2672</f>
        <v>-2.5074809417703165E-3</v>
      </c>
      <c r="V2672" s="13">
        <f t="shared" si="375"/>
        <v>-6.6015828356176448E-2</v>
      </c>
      <c r="W2672" s="13"/>
      <c r="X2672" s="2">
        <v>36612</v>
      </c>
      <c r="Y2672">
        <v>121.1865</v>
      </c>
      <c r="AA2672" s="2">
        <v>36612</v>
      </c>
      <c r="AB2672">
        <v>1496.58</v>
      </c>
      <c r="AC2672">
        <f t="shared" si="376"/>
        <v>4.4237290500844129E-2</v>
      </c>
      <c r="AD2672">
        <f t="shared" si="371"/>
        <v>4.3984490500844131E-2</v>
      </c>
      <c r="AE2672">
        <f>Sheet2!$B$17+Sheet2!$B$18*'Portfolio allocation'!K2672</f>
        <v>-2.2682834897991984E-3</v>
      </c>
      <c r="AF2672">
        <f t="shared" si="377"/>
        <v>4.6252773990643328E-2</v>
      </c>
      <c r="AH2672" s="2">
        <v>36612</v>
      </c>
      <c r="AI2672">
        <v>6.1870000000000003</v>
      </c>
      <c r="AJ2672">
        <v>6.32</v>
      </c>
      <c r="AK2672">
        <v>0.97060000000000002</v>
      </c>
      <c r="AR2672" s="3"/>
    </row>
    <row r="2673" spans="1:44" hidden="1" outlineLevel="1" x14ac:dyDescent="0.2">
      <c r="A2673" s="2">
        <v>36613</v>
      </c>
      <c r="B2673">
        <v>24.86</v>
      </c>
      <c r="E2673" s="2">
        <v>36613</v>
      </c>
      <c r="F2673">
        <v>1507.73</v>
      </c>
      <c r="G2673">
        <f t="shared" si="372"/>
        <v>-1.0584961873137844E-2</v>
      </c>
      <c r="H2673" s="2">
        <v>36613</v>
      </c>
      <c r="I2673">
        <v>2080.08</v>
      </c>
      <c r="J2673">
        <f t="shared" si="373"/>
        <v>-1.0574082794640227E-2</v>
      </c>
      <c r="K2673">
        <f t="shared" si="369"/>
        <v>-1.0826882794640226E-2</v>
      </c>
      <c r="L2673">
        <v>4.0622851428777346E-4</v>
      </c>
      <c r="N2673" s="2">
        <v>36613</v>
      </c>
      <c r="O2673">
        <v>52.156300000000002</v>
      </c>
      <c r="Q2673" s="2">
        <v>36613</v>
      </c>
      <c r="R2673">
        <v>53641.06</v>
      </c>
      <c r="S2673" s="8">
        <f t="shared" si="374"/>
        <v>2.4024293389395268E-3</v>
      </c>
      <c r="T2673" s="9">
        <f t="shared" si="370"/>
        <v>2.1496293389395267E-3</v>
      </c>
      <c r="U2673" s="3">
        <f>Sheet1!$B$17+Sheet1!$B$18*'Portfolio allocation'!K2673</f>
        <v>-1.1933075447355964E-2</v>
      </c>
      <c r="V2673" s="13">
        <f t="shared" si="375"/>
        <v>1.4082704786295492E-2</v>
      </c>
      <c r="W2673" s="13"/>
      <c r="X2673" s="2">
        <v>36613</v>
      </c>
      <c r="Y2673">
        <v>117.0076</v>
      </c>
      <c r="AA2673" s="2">
        <v>36613</v>
      </c>
      <c r="AB2673">
        <v>1444.97</v>
      </c>
      <c r="AC2673">
        <f t="shared" si="376"/>
        <v>-3.4485293135014472E-2</v>
      </c>
      <c r="AD2673">
        <f t="shared" si="371"/>
        <v>-3.4737693135014472E-2</v>
      </c>
      <c r="AE2673">
        <f>Sheet2!$B$17+Sheet2!$B$18*'Portfolio allocation'!K2673</f>
        <v>-9.5741533883916576E-3</v>
      </c>
      <c r="AF2673">
        <f t="shared" si="377"/>
        <v>-2.5163539746622814E-2</v>
      </c>
      <c r="AH2673" s="2">
        <v>36613</v>
      </c>
      <c r="AI2673">
        <v>6.1529999999999996</v>
      </c>
      <c r="AJ2673">
        <v>6.31</v>
      </c>
      <c r="AK2673">
        <v>0.96719999999999995</v>
      </c>
      <c r="AR2673" s="3"/>
    </row>
    <row r="2674" spans="1:44" hidden="1" outlineLevel="1" x14ac:dyDescent="0.2">
      <c r="A2674" s="2">
        <v>36614</v>
      </c>
      <c r="B2674">
        <v>24.1</v>
      </c>
      <c r="E2674" s="2">
        <v>36614</v>
      </c>
      <c r="F2674">
        <v>1508.52</v>
      </c>
      <c r="G2674">
        <f t="shared" si="372"/>
        <v>5.2396649267438811E-4</v>
      </c>
      <c r="H2674" s="2">
        <v>36614</v>
      </c>
      <c r="I2674">
        <v>2081.4499999999998</v>
      </c>
      <c r="J2674">
        <f t="shared" si="373"/>
        <v>6.5862851428777347E-4</v>
      </c>
      <c r="K2674">
        <f t="shared" si="369"/>
        <v>4.0622851428777346E-4</v>
      </c>
      <c r="L2674">
        <v>-1.3896734478368325E-2</v>
      </c>
      <c r="N2674" s="2">
        <v>36614</v>
      </c>
      <c r="O2674">
        <v>53.593800000000002</v>
      </c>
      <c r="Q2674" s="2">
        <v>36614</v>
      </c>
      <c r="R2674">
        <v>55119.48</v>
      </c>
      <c r="S2674" s="8">
        <f t="shared" si="374"/>
        <v>2.7561349458791629E-2</v>
      </c>
      <c r="T2674" s="9">
        <f t="shared" si="370"/>
        <v>2.7308949458791629E-2</v>
      </c>
      <c r="U2674" s="3">
        <f>Sheet1!$B$17+Sheet1!$B$18*'Portfolio allocation'!K2674</f>
        <v>9.5383453114521058E-4</v>
      </c>
      <c r="V2674" s="13">
        <f t="shared" si="375"/>
        <v>2.6355114927646417E-2</v>
      </c>
      <c r="W2674" s="13"/>
      <c r="X2674" s="2">
        <v>36614</v>
      </c>
      <c r="Y2674">
        <v>114.1422</v>
      </c>
      <c r="AA2674" s="2">
        <v>36614</v>
      </c>
      <c r="AB2674">
        <v>1409.58</v>
      </c>
      <c r="AC2674">
        <f t="shared" si="376"/>
        <v>-2.4491857962449126E-2</v>
      </c>
      <c r="AD2674">
        <f t="shared" si="371"/>
        <v>-2.4744257962449126E-2</v>
      </c>
      <c r="AE2674">
        <f>Sheet2!$B$17+Sheet2!$B$18*'Portfolio allocation'!K2674</f>
        <v>4.1461577009577563E-4</v>
      </c>
      <c r="AF2674">
        <f t="shared" si="377"/>
        <v>-2.5158873732544901E-2</v>
      </c>
      <c r="AH2674" s="2">
        <v>36614</v>
      </c>
      <c r="AI2674">
        <v>6.157</v>
      </c>
      <c r="AJ2674">
        <v>6.31</v>
      </c>
      <c r="AK2674">
        <v>0.95330000000000004</v>
      </c>
      <c r="AR2674" s="3"/>
    </row>
    <row r="2675" spans="1:44" hidden="1" outlineLevel="1" x14ac:dyDescent="0.2">
      <c r="A2675" s="2">
        <v>36615</v>
      </c>
      <c r="B2675">
        <v>25.47</v>
      </c>
      <c r="E2675" s="2">
        <v>36615</v>
      </c>
      <c r="F2675">
        <v>1487.92</v>
      </c>
      <c r="G2675">
        <f t="shared" si="372"/>
        <v>-1.3655768567867765E-2</v>
      </c>
      <c r="H2675" s="2">
        <v>36615</v>
      </c>
      <c r="I2675">
        <v>2053.0500000000002</v>
      </c>
      <c r="J2675">
        <f t="shared" si="373"/>
        <v>-1.3644334478368325E-2</v>
      </c>
      <c r="K2675">
        <f t="shared" si="369"/>
        <v>-1.3896734478368325E-2</v>
      </c>
      <c r="L2675">
        <v>6.9145497089696372E-3</v>
      </c>
      <c r="N2675" s="2">
        <v>36615</v>
      </c>
      <c r="O2675">
        <v>51.6875</v>
      </c>
      <c r="Q2675" s="2">
        <v>36615</v>
      </c>
      <c r="R2675">
        <v>53158.97</v>
      </c>
      <c r="S2675" s="8">
        <f t="shared" si="374"/>
        <v>-3.5568368932362926E-2</v>
      </c>
      <c r="T2675" s="9">
        <f t="shared" si="370"/>
        <v>-3.5820768932362926E-2</v>
      </c>
      <c r="U2675" s="3">
        <f>Sheet1!$B$17+Sheet1!$B$18*'Portfolio allocation'!K2675</f>
        <v>-1.5454887099316677E-2</v>
      </c>
      <c r="V2675" s="13">
        <f t="shared" si="375"/>
        <v>-2.0365881833046249E-2</v>
      </c>
      <c r="W2675" s="13"/>
      <c r="X2675" s="2">
        <v>36615</v>
      </c>
      <c r="Y2675">
        <v>117.0076</v>
      </c>
      <c r="AA2675" s="2">
        <v>36615</v>
      </c>
      <c r="AB2675">
        <v>1444.97</v>
      </c>
      <c r="AC2675">
        <f t="shared" si="376"/>
        <v>2.5106769392301276E-2</v>
      </c>
      <c r="AD2675">
        <f t="shared" si="371"/>
        <v>2.4856369392301274E-2</v>
      </c>
      <c r="AE2675">
        <f>Sheet2!$B$17+Sheet2!$B$18*'Portfolio allocation'!K2675</f>
        <v>-1.2303943824562479E-2</v>
      </c>
      <c r="AF2675">
        <f t="shared" si="377"/>
        <v>3.716031321686375E-2</v>
      </c>
      <c r="AH2675" s="2">
        <v>36615</v>
      </c>
      <c r="AI2675">
        <v>6.0529999999999999</v>
      </c>
      <c r="AJ2675">
        <v>6.26</v>
      </c>
      <c r="AK2675">
        <v>0.9556</v>
      </c>
      <c r="AR2675" s="3"/>
    </row>
    <row r="2676" spans="1:44" hidden="1" outlineLevel="1" x14ac:dyDescent="0.2">
      <c r="A2676" s="2">
        <v>36616</v>
      </c>
      <c r="B2676">
        <v>24.11</v>
      </c>
      <c r="E2676" s="2">
        <v>36616</v>
      </c>
      <c r="F2676">
        <v>1498.58</v>
      </c>
      <c r="G2676">
        <f t="shared" si="372"/>
        <v>7.1643636754663564E-3</v>
      </c>
      <c r="H2676" s="2">
        <v>36616</v>
      </c>
      <c r="I2676">
        <v>2067.7600000000002</v>
      </c>
      <c r="J2676">
        <f t="shared" si="373"/>
        <v>7.1649497089696368E-3</v>
      </c>
      <c r="K2676">
        <f t="shared" si="369"/>
        <v>6.9145497089696372E-3</v>
      </c>
      <c r="L2676">
        <v>4.6865103725769533E-3</v>
      </c>
      <c r="N2676" s="2">
        <v>36616</v>
      </c>
      <c r="O2676">
        <v>53.125</v>
      </c>
      <c r="Q2676" s="2">
        <v>36616</v>
      </c>
      <c r="R2676">
        <v>54637.39</v>
      </c>
      <c r="S2676" s="8">
        <f t="shared" si="374"/>
        <v>2.7811298826895925E-2</v>
      </c>
      <c r="T2676" s="9">
        <f t="shared" si="370"/>
        <v>2.7560898826895924E-2</v>
      </c>
      <c r="U2676" s="3">
        <f>Sheet1!$B$17+Sheet1!$B$18*'Portfolio allocation'!K2676</f>
        <v>8.4203455484779931E-3</v>
      </c>
      <c r="V2676" s="13">
        <f t="shared" si="375"/>
        <v>1.9140553278417932E-2</v>
      </c>
      <c r="W2676" s="13"/>
      <c r="X2676" s="2">
        <v>36616</v>
      </c>
      <c r="Y2676">
        <v>112.7094</v>
      </c>
      <c r="AA2676" s="2">
        <v>36616</v>
      </c>
      <c r="AB2676">
        <v>1391.89</v>
      </c>
      <c r="AC2676">
        <f t="shared" si="376"/>
        <v>-3.6734326664221384E-2</v>
      </c>
      <c r="AD2676">
        <f t="shared" si="371"/>
        <v>-3.6985526664221384E-2</v>
      </c>
      <c r="AE2676">
        <f>Sheet2!$B$17+Sheet2!$B$18*'Portfolio allocation'!K2676</f>
        <v>6.2019810186977982E-3</v>
      </c>
      <c r="AF2676">
        <f t="shared" si="377"/>
        <v>-4.318750768291918E-2</v>
      </c>
      <c r="AH2676" s="2">
        <v>36616</v>
      </c>
      <c r="AI2676">
        <v>6.0090000000000003</v>
      </c>
      <c r="AJ2676">
        <v>6.28</v>
      </c>
      <c r="AK2676">
        <v>0.95689999999999997</v>
      </c>
      <c r="AR2676" s="3"/>
    </row>
    <row r="2677" spans="1:44" hidden="1" outlineLevel="1" x14ac:dyDescent="0.2">
      <c r="A2677" s="2">
        <v>36619</v>
      </c>
      <c r="B2677">
        <v>24.03</v>
      </c>
      <c r="E2677" s="2">
        <v>36619</v>
      </c>
      <c r="F2677">
        <v>1505.97</v>
      </c>
      <c r="G2677">
        <f t="shared" si="372"/>
        <v>4.9313349971307208E-3</v>
      </c>
      <c r="H2677" s="2">
        <v>36619</v>
      </c>
      <c r="I2677">
        <v>2077.9699999999998</v>
      </c>
      <c r="J2677">
        <f t="shared" si="373"/>
        <v>4.9377103725769533E-3</v>
      </c>
      <c r="K2677">
        <f t="shared" si="369"/>
        <v>4.6865103725769533E-3</v>
      </c>
      <c r="L2677">
        <v>-7.6795286380456022E-3</v>
      </c>
      <c r="N2677" s="2">
        <v>36619</v>
      </c>
      <c r="O2677">
        <v>45.4375</v>
      </c>
      <c r="Q2677" s="2">
        <v>36619</v>
      </c>
      <c r="R2677">
        <v>46731.040000000001</v>
      </c>
      <c r="S2677" s="8">
        <f t="shared" si="374"/>
        <v>-0.14470585070040864</v>
      </c>
      <c r="T2677" s="9">
        <f t="shared" si="370"/>
        <v>-0.14495705070040865</v>
      </c>
      <c r="U2677" s="3">
        <f>Sheet1!$B$17+Sheet1!$B$18*'Portfolio allocation'!K2677</f>
        <v>5.8642823557424704E-3</v>
      </c>
      <c r="V2677" s="13">
        <f t="shared" si="375"/>
        <v>-0.15082133305615111</v>
      </c>
      <c r="W2677" s="13"/>
      <c r="X2677" s="2">
        <v>36619</v>
      </c>
      <c r="Y2677">
        <v>115.5749</v>
      </c>
      <c r="AA2677" s="2">
        <v>36619</v>
      </c>
      <c r="AB2677">
        <v>1427.28</v>
      </c>
      <c r="AC2677">
        <f t="shared" si="376"/>
        <v>2.5425859802139517E-2</v>
      </c>
      <c r="AD2677">
        <f t="shared" si="371"/>
        <v>2.5176659802139515E-2</v>
      </c>
      <c r="AE2677">
        <f>Sheet2!$B$17+Sheet2!$B$18*'Portfolio allocation'!K2677</f>
        <v>4.2207515983529974E-3</v>
      </c>
      <c r="AF2677">
        <f t="shared" si="377"/>
        <v>2.0955908203786518E-2</v>
      </c>
      <c r="AH2677" s="2">
        <v>36619</v>
      </c>
      <c r="AI2677">
        <v>5.9669999999999996</v>
      </c>
      <c r="AJ2677">
        <v>6.23</v>
      </c>
      <c r="AK2677">
        <v>0.95640000000000003</v>
      </c>
      <c r="AR2677" s="3"/>
    </row>
    <row r="2678" spans="1:44" hidden="1" outlineLevel="1" x14ac:dyDescent="0.2">
      <c r="A2678" s="2">
        <v>36620</v>
      </c>
      <c r="B2678">
        <v>27.12</v>
      </c>
      <c r="E2678" s="2">
        <v>36620</v>
      </c>
      <c r="F2678">
        <v>1494.73</v>
      </c>
      <c r="G2678">
        <f t="shared" si="372"/>
        <v>-7.4636280935210797E-3</v>
      </c>
      <c r="H2678" s="2">
        <v>36620</v>
      </c>
      <c r="I2678">
        <v>2062.5300000000002</v>
      </c>
      <c r="J2678">
        <f t="shared" si="373"/>
        <v>-7.4303286380456024E-3</v>
      </c>
      <c r="K2678">
        <f t="shared" si="369"/>
        <v>-7.6795286380456022E-3</v>
      </c>
      <c r="L2678">
        <v>-5.0988627404208609E-3</v>
      </c>
      <c r="N2678" s="2">
        <v>36620</v>
      </c>
      <c r="O2678">
        <v>44.281300000000002</v>
      </c>
      <c r="Q2678" s="2">
        <v>36620</v>
      </c>
      <c r="R2678">
        <v>45541.87</v>
      </c>
      <c r="S2678" s="8">
        <f t="shared" si="374"/>
        <v>-2.5447111812619605E-2</v>
      </c>
      <c r="T2678" s="9">
        <f t="shared" si="370"/>
        <v>-2.5696311812619606E-2</v>
      </c>
      <c r="U2678" s="3">
        <f>Sheet1!$B$17+Sheet1!$B$18*'Portfolio allocation'!K2678</f>
        <v>-8.3223509943489097E-3</v>
      </c>
      <c r="V2678" s="13">
        <f t="shared" si="375"/>
        <v>-1.7373960818270695E-2</v>
      </c>
      <c r="W2678" s="13"/>
      <c r="X2678" s="2">
        <v>36620</v>
      </c>
      <c r="Y2678">
        <v>115.754</v>
      </c>
      <c r="AA2678" s="2">
        <v>36620</v>
      </c>
      <c r="AB2678">
        <v>1429.49</v>
      </c>
      <c r="AC2678">
        <f t="shared" si="376"/>
        <v>1.5483997533771721E-3</v>
      </c>
      <c r="AD2678">
        <f t="shared" si="371"/>
        <v>1.3027997533771722E-3</v>
      </c>
      <c r="AE2678">
        <f>Sheet2!$B$17+Sheet2!$B$18*'Portfolio allocation'!K2678</f>
        <v>-6.7754457760810108E-3</v>
      </c>
      <c r="AF2678">
        <f t="shared" si="377"/>
        <v>8.0782455294581834E-3</v>
      </c>
      <c r="AH2678" s="2">
        <v>36620</v>
      </c>
      <c r="AI2678">
        <v>5.8620000000000001</v>
      </c>
      <c r="AJ2678">
        <v>6.14</v>
      </c>
      <c r="AK2678">
        <v>0.95469999999999999</v>
      </c>
      <c r="AR2678" s="3"/>
    </row>
    <row r="2679" spans="1:44" hidden="1" outlineLevel="1" x14ac:dyDescent="0.2">
      <c r="A2679" s="2">
        <v>36621</v>
      </c>
      <c r="B2679">
        <v>28.41</v>
      </c>
      <c r="E2679" s="2">
        <v>36621</v>
      </c>
      <c r="F2679">
        <v>1487.37</v>
      </c>
      <c r="G2679">
        <f t="shared" si="372"/>
        <v>-4.9239662012537933E-3</v>
      </c>
      <c r="H2679" s="2">
        <v>36621</v>
      </c>
      <c r="I2679">
        <v>2052.52</v>
      </c>
      <c r="J2679">
        <f t="shared" si="373"/>
        <v>-4.8532627404208606E-3</v>
      </c>
      <c r="K2679">
        <f t="shared" si="369"/>
        <v>-5.0988627404208609E-3</v>
      </c>
      <c r="L2679">
        <v>9.3178532145849723E-3</v>
      </c>
      <c r="N2679" s="2">
        <v>36621</v>
      </c>
      <c r="O2679">
        <v>43.1875</v>
      </c>
      <c r="Q2679" s="2">
        <v>36621</v>
      </c>
      <c r="R2679">
        <v>44416.98</v>
      </c>
      <c r="S2679" s="8">
        <f t="shared" si="374"/>
        <v>-2.4700127596868571E-2</v>
      </c>
      <c r="T2679" s="9">
        <f t="shared" si="370"/>
        <v>-2.4945727596868569E-2</v>
      </c>
      <c r="U2679" s="3">
        <f>Sheet1!$B$17+Sheet1!$B$18*'Portfolio allocation'!K2679</f>
        <v>-5.3617456738224694E-3</v>
      </c>
      <c r="V2679" s="13">
        <f t="shared" si="375"/>
        <v>-1.9583981923046098E-2</v>
      </c>
      <c r="W2679" s="13"/>
      <c r="X2679" s="2">
        <v>36621</v>
      </c>
      <c r="Y2679">
        <v>118.0822</v>
      </c>
      <c r="AA2679" s="2">
        <v>36621</v>
      </c>
      <c r="AB2679">
        <v>1458.24</v>
      </c>
      <c r="AC2679">
        <f t="shared" si="376"/>
        <v>2.0112067940314393E-2</v>
      </c>
      <c r="AD2679">
        <f t="shared" si="371"/>
        <v>1.9866067940314393E-2</v>
      </c>
      <c r="AE2679">
        <f>Sheet2!$B$17+Sheet2!$B$18*'Portfolio allocation'!K2679</f>
        <v>-4.4806518211714403E-3</v>
      </c>
      <c r="AF2679">
        <f t="shared" si="377"/>
        <v>2.4346719761485835E-2</v>
      </c>
      <c r="AH2679" s="2">
        <v>36621</v>
      </c>
      <c r="AI2679">
        <v>5.8739999999999997</v>
      </c>
      <c r="AJ2679">
        <v>6.15</v>
      </c>
      <c r="AK2679">
        <v>0.9657</v>
      </c>
      <c r="AR2679" s="3"/>
    </row>
    <row r="2680" spans="1:44" hidden="1" outlineLevel="1" x14ac:dyDescent="0.2">
      <c r="A2680" s="2">
        <v>36622</v>
      </c>
      <c r="B2680">
        <v>27.15</v>
      </c>
      <c r="E2680" s="2">
        <v>36622</v>
      </c>
      <c r="F2680">
        <v>1501.34</v>
      </c>
      <c r="G2680">
        <f t="shared" si="372"/>
        <v>9.3924174885873235E-3</v>
      </c>
      <c r="H2680" s="2">
        <v>36622</v>
      </c>
      <c r="I2680">
        <v>2072.15</v>
      </c>
      <c r="J2680">
        <f t="shared" si="373"/>
        <v>9.563853214584972E-3</v>
      </c>
      <c r="K2680">
        <f t="shared" si="369"/>
        <v>9.3178532145849723E-3</v>
      </c>
      <c r="L2680">
        <v>9.7524761141807217E-3</v>
      </c>
      <c r="N2680" s="2">
        <v>36622</v>
      </c>
      <c r="O2680">
        <v>43</v>
      </c>
      <c r="Q2680" s="2">
        <v>36622</v>
      </c>
      <c r="R2680">
        <v>44224.15</v>
      </c>
      <c r="S2680" s="8">
        <f t="shared" si="374"/>
        <v>-4.341357742016716E-3</v>
      </c>
      <c r="T2680" s="9">
        <f t="shared" si="370"/>
        <v>-4.5873577420167157E-3</v>
      </c>
      <c r="U2680" s="3">
        <f>Sheet1!$B$17+Sheet1!$B$18*'Portfolio allocation'!K2680</f>
        <v>1.1177476237930474E-2</v>
      </c>
      <c r="V2680" s="13">
        <f t="shared" si="375"/>
        <v>-1.5764833979947192E-2</v>
      </c>
      <c r="W2680" s="13"/>
      <c r="X2680" s="2">
        <v>36622</v>
      </c>
      <c r="Y2680">
        <v>117.24639999999999</v>
      </c>
      <c r="AA2680" s="2">
        <v>36622</v>
      </c>
      <c r="AB2680">
        <v>1447.92</v>
      </c>
      <c r="AC2680">
        <f t="shared" si="376"/>
        <v>-7.0770243581302905E-3</v>
      </c>
      <c r="AD2680">
        <f t="shared" si="371"/>
        <v>-7.3238243581302907E-3</v>
      </c>
      <c r="AE2680">
        <f>Sheet2!$B$17+Sheet2!$B$18*'Portfolio allocation'!K2680</f>
        <v>8.3390598097087404E-3</v>
      </c>
      <c r="AF2680">
        <f t="shared" si="377"/>
        <v>-1.5662884167839029E-2</v>
      </c>
      <c r="AH2680" s="2">
        <v>36622</v>
      </c>
      <c r="AI2680">
        <v>5.923</v>
      </c>
      <c r="AJ2680">
        <v>6.17</v>
      </c>
      <c r="AK2680">
        <v>0.95909999999999995</v>
      </c>
      <c r="AR2680" s="3"/>
    </row>
    <row r="2681" spans="1:44" hidden="1" outlineLevel="1" x14ac:dyDescent="0.2">
      <c r="A2681" s="2">
        <v>36623</v>
      </c>
      <c r="B2681">
        <v>24.39</v>
      </c>
      <c r="E2681" s="2">
        <v>36623</v>
      </c>
      <c r="F2681">
        <v>1516.35</v>
      </c>
      <c r="G2681">
        <f t="shared" si="372"/>
        <v>9.9977353564149052E-3</v>
      </c>
      <c r="H2681" s="2">
        <v>36623</v>
      </c>
      <c r="I2681">
        <v>2092.87</v>
      </c>
      <c r="J2681">
        <f t="shared" si="373"/>
        <v>9.9992761141807218E-3</v>
      </c>
      <c r="K2681">
        <f t="shared" si="369"/>
        <v>9.7524761141807217E-3</v>
      </c>
      <c r="L2681">
        <v>-8.0877074620018339E-3</v>
      </c>
      <c r="N2681" s="2">
        <v>36623</v>
      </c>
      <c r="O2681">
        <v>44.531300000000002</v>
      </c>
      <c r="Q2681" s="2">
        <v>36623</v>
      </c>
      <c r="R2681">
        <v>45798.99</v>
      </c>
      <c r="S2681" s="8">
        <f t="shared" si="374"/>
        <v>3.5610407435756164E-2</v>
      </c>
      <c r="T2681" s="9">
        <f t="shared" si="370"/>
        <v>3.5363607435756166E-2</v>
      </c>
      <c r="U2681" s="3">
        <f>Sheet1!$B$17+Sheet1!$B$18*'Portfolio allocation'!K2681</f>
        <v>1.1676086643155783E-2</v>
      </c>
      <c r="V2681" s="13">
        <f t="shared" si="375"/>
        <v>2.3687520792600385E-2</v>
      </c>
      <c r="W2681" s="13"/>
      <c r="X2681" s="2">
        <v>36623</v>
      </c>
      <c r="Y2681">
        <v>117.6046</v>
      </c>
      <c r="AA2681" s="2">
        <v>36623</v>
      </c>
      <c r="AB2681">
        <v>1452.34</v>
      </c>
      <c r="AC2681">
        <f t="shared" si="376"/>
        <v>3.0526548428089217E-3</v>
      </c>
      <c r="AD2681">
        <f t="shared" si="371"/>
        <v>2.8058548428089216E-3</v>
      </c>
      <c r="AE2681">
        <f>Sheet2!$B$17+Sheet2!$B$18*'Portfolio allocation'!K2681</f>
        <v>8.7255375802622933E-3</v>
      </c>
      <c r="AF2681">
        <f t="shared" si="377"/>
        <v>-5.9196827374533717E-3</v>
      </c>
      <c r="AH2681" s="2">
        <v>36623</v>
      </c>
      <c r="AI2681">
        <v>5.8470000000000004</v>
      </c>
      <c r="AJ2681">
        <v>6.17</v>
      </c>
      <c r="AK2681">
        <v>0.95860000000000001</v>
      </c>
      <c r="AR2681" s="3"/>
    </row>
    <row r="2682" spans="1:44" hidden="1" outlineLevel="1" x14ac:dyDescent="0.2">
      <c r="A2682" s="2">
        <v>36626</v>
      </c>
      <c r="B2682">
        <v>25.99</v>
      </c>
      <c r="E2682" s="2">
        <v>36626</v>
      </c>
      <c r="F2682">
        <v>1504.46</v>
      </c>
      <c r="G2682">
        <f t="shared" si="372"/>
        <v>-7.8411976126883109E-3</v>
      </c>
      <c r="H2682" s="2">
        <v>36626</v>
      </c>
      <c r="I2682">
        <v>2076.46</v>
      </c>
      <c r="J2682">
        <f t="shared" si="373"/>
        <v>-7.8409074620018337E-3</v>
      </c>
      <c r="K2682">
        <f t="shared" si="369"/>
        <v>-8.0877074620018339E-3</v>
      </c>
      <c r="L2682">
        <v>-2.7691256157114526E-3</v>
      </c>
      <c r="N2682" s="2">
        <v>36626</v>
      </c>
      <c r="O2682">
        <v>43.031300000000002</v>
      </c>
      <c r="Q2682" s="2">
        <v>36626</v>
      </c>
      <c r="R2682">
        <v>44256.29</v>
      </c>
      <c r="S2682" s="8">
        <f t="shared" si="374"/>
        <v>-3.3684148929921776E-2</v>
      </c>
      <c r="T2682" s="9">
        <f t="shared" si="370"/>
        <v>-3.3930948929921774E-2</v>
      </c>
      <c r="U2682" s="3">
        <f>Sheet1!$B$17+Sheet1!$B$18*'Portfolio allocation'!K2682</f>
        <v>-8.7906240858185627E-3</v>
      </c>
      <c r="V2682" s="13">
        <f t="shared" si="375"/>
        <v>-2.514032484410321E-2</v>
      </c>
      <c r="W2682" s="13"/>
      <c r="X2682" s="2">
        <v>36626</v>
      </c>
      <c r="Y2682">
        <v>116.6495</v>
      </c>
      <c r="AA2682" s="2">
        <v>36626</v>
      </c>
      <c r="AB2682">
        <v>1440.55</v>
      </c>
      <c r="AC2682">
        <f t="shared" si="376"/>
        <v>-8.1179338171502025E-3</v>
      </c>
      <c r="AD2682">
        <f t="shared" si="371"/>
        <v>-8.3635338171502028E-3</v>
      </c>
      <c r="AE2682">
        <f>Sheet2!$B$17+Sheet2!$B$18*'Portfolio allocation'!K2682</f>
        <v>-7.1384087999265189E-3</v>
      </c>
      <c r="AF2682">
        <f t="shared" si="377"/>
        <v>-1.2251250172236839E-3</v>
      </c>
      <c r="AH2682" s="2">
        <v>36626</v>
      </c>
      <c r="AI2682">
        <v>5.7729999999999997</v>
      </c>
      <c r="AJ2682">
        <v>6.14</v>
      </c>
      <c r="AK2682">
        <v>0.9597</v>
      </c>
      <c r="AR2682" s="3"/>
    </row>
    <row r="2683" spans="1:44" hidden="1" outlineLevel="1" x14ac:dyDescent="0.2">
      <c r="A2683" s="2">
        <v>36627</v>
      </c>
      <c r="B2683">
        <v>27.25</v>
      </c>
      <c r="E2683" s="2">
        <v>36627</v>
      </c>
      <c r="F2683">
        <v>1500.59</v>
      </c>
      <c r="G2683">
        <f t="shared" si="372"/>
        <v>-2.572351541416884E-3</v>
      </c>
      <c r="H2683" s="2">
        <v>36627</v>
      </c>
      <c r="I2683">
        <v>2071.2199999999998</v>
      </c>
      <c r="J2683">
        <f t="shared" si="373"/>
        <v>-2.5235256157114527E-3</v>
      </c>
      <c r="K2683">
        <f t="shared" si="369"/>
        <v>-2.7691256157114526E-3</v>
      </c>
      <c r="L2683">
        <v>-2.2450704709301682E-2</v>
      </c>
      <c r="N2683" s="2">
        <v>36627</v>
      </c>
      <c r="O2683">
        <v>41.9375</v>
      </c>
      <c r="Q2683" s="2">
        <v>36627</v>
      </c>
      <c r="R2683">
        <v>43131.4</v>
      </c>
      <c r="S2683" s="8">
        <f t="shared" si="374"/>
        <v>-2.5417629900744032E-2</v>
      </c>
      <c r="T2683" s="9">
        <f t="shared" si="370"/>
        <v>-2.5663229900744031E-2</v>
      </c>
      <c r="U2683" s="3">
        <f>Sheet1!$B$17+Sheet1!$B$18*'Portfolio allocation'!K2683</f>
        <v>-2.6890122009652962E-3</v>
      </c>
      <c r="V2683" s="13">
        <f t="shared" si="375"/>
        <v>-2.2974217699778733E-2</v>
      </c>
      <c r="W2683" s="13"/>
      <c r="X2683" s="2">
        <v>36627</v>
      </c>
      <c r="Y2683">
        <v>113.66459999999999</v>
      </c>
      <c r="AA2683" s="2">
        <v>36627</v>
      </c>
      <c r="AB2683">
        <v>1403.69</v>
      </c>
      <c r="AC2683">
        <f t="shared" si="376"/>
        <v>-2.558744923813816E-2</v>
      </c>
      <c r="AD2683">
        <f t="shared" si="371"/>
        <v>-2.5833849238138161E-2</v>
      </c>
      <c r="AE2683">
        <f>Sheet2!$B$17+Sheet2!$B$18*'Portfolio allocation'!K2683</f>
        <v>-2.4089901329101718E-3</v>
      </c>
      <c r="AF2683">
        <f t="shared" si="377"/>
        <v>-2.3424859105227989E-2</v>
      </c>
      <c r="AH2683" s="2">
        <v>36627</v>
      </c>
      <c r="AI2683">
        <v>5.875</v>
      </c>
      <c r="AJ2683">
        <v>6.16</v>
      </c>
      <c r="AK2683">
        <v>0.96289999999999998</v>
      </c>
      <c r="AR2683" s="3"/>
    </row>
    <row r="2684" spans="1:44" hidden="1" outlineLevel="1" x14ac:dyDescent="0.2">
      <c r="A2684" s="2">
        <v>36628</v>
      </c>
      <c r="B2684">
        <v>28.98</v>
      </c>
      <c r="E2684" s="2">
        <v>36628</v>
      </c>
      <c r="F2684">
        <v>1467.17</v>
      </c>
      <c r="G2684">
        <f t="shared" si="372"/>
        <v>-2.2271239978941537E-2</v>
      </c>
      <c r="H2684" s="2">
        <v>36628</v>
      </c>
      <c r="I2684">
        <v>2025.23</v>
      </c>
      <c r="J2684">
        <f t="shared" si="373"/>
        <v>-2.2204304709301681E-2</v>
      </c>
      <c r="K2684">
        <f t="shared" si="369"/>
        <v>-2.2450704709301682E-2</v>
      </c>
      <c r="L2684">
        <v>-1.8417575664986148E-2</v>
      </c>
      <c r="N2684" s="2">
        <v>36628</v>
      </c>
      <c r="O2684">
        <v>39.6875</v>
      </c>
      <c r="Q2684" s="2">
        <v>36628</v>
      </c>
      <c r="R2684">
        <v>40817.339999999997</v>
      </c>
      <c r="S2684" s="8">
        <f t="shared" si="374"/>
        <v>-5.3651400140037331E-2</v>
      </c>
      <c r="T2684" s="9">
        <f t="shared" si="370"/>
        <v>-5.3897800140037332E-2</v>
      </c>
      <c r="U2684" s="3">
        <f>Sheet1!$B$17+Sheet1!$B$18*'Portfolio allocation'!K2684</f>
        <v>-2.5268218534678102E-2</v>
      </c>
      <c r="V2684" s="13">
        <f t="shared" si="375"/>
        <v>-2.8629581605359229E-2</v>
      </c>
      <c r="W2684" s="13"/>
      <c r="X2684" s="2">
        <v>36628</v>
      </c>
      <c r="Y2684">
        <v>107.9336</v>
      </c>
      <c r="AA2684" s="2">
        <v>36628</v>
      </c>
      <c r="AB2684">
        <v>1332.91</v>
      </c>
      <c r="AC2684">
        <f t="shared" si="376"/>
        <v>-5.0424238970142921E-2</v>
      </c>
      <c r="AD2684">
        <f t="shared" si="371"/>
        <v>-5.0671038970142919E-2</v>
      </c>
      <c r="AE2684">
        <f>Sheet2!$B$17+Sheet2!$B$18*'Portfolio allocation'!K2684</f>
        <v>-1.9910352385426353E-2</v>
      </c>
      <c r="AF2684">
        <f t="shared" si="377"/>
        <v>-3.0760686584716566E-2</v>
      </c>
      <c r="AH2684" s="2">
        <v>36628</v>
      </c>
      <c r="AI2684">
        <v>5.9329999999999998</v>
      </c>
      <c r="AJ2684">
        <v>6.17</v>
      </c>
      <c r="AK2684">
        <v>0.95789999999999997</v>
      </c>
      <c r="AR2684" s="3"/>
    </row>
    <row r="2685" spans="1:44" hidden="1" outlineLevel="1" x14ac:dyDescent="0.2">
      <c r="A2685" s="2">
        <v>36629</v>
      </c>
      <c r="B2685">
        <v>29.4</v>
      </c>
      <c r="E2685" s="2">
        <v>36629</v>
      </c>
      <c r="F2685">
        <v>1440.51</v>
      </c>
      <c r="G2685">
        <f t="shared" si="372"/>
        <v>-1.8171036757839931E-2</v>
      </c>
      <c r="H2685" s="2">
        <v>36629</v>
      </c>
      <c r="I2685">
        <v>1988.43</v>
      </c>
      <c r="J2685">
        <f t="shared" si="373"/>
        <v>-1.817077566498615E-2</v>
      </c>
      <c r="K2685">
        <f t="shared" si="369"/>
        <v>-1.8417575664986148E-2</v>
      </c>
      <c r="L2685">
        <v>-5.8523533215652644E-2</v>
      </c>
      <c r="N2685" s="2">
        <v>36629</v>
      </c>
      <c r="O2685">
        <v>39.625</v>
      </c>
      <c r="Q2685" s="2">
        <v>36629</v>
      </c>
      <c r="R2685">
        <v>40753.07</v>
      </c>
      <c r="S2685" s="8">
        <f t="shared" si="374"/>
        <v>-1.5745759032802509E-3</v>
      </c>
      <c r="T2685" s="9">
        <f t="shared" si="370"/>
        <v>-1.8213759032802508E-3</v>
      </c>
      <c r="U2685" s="3">
        <f>Sheet1!$B$17+Sheet1!$B$18*'Portfolio allocation'!K2685</f>
        <v>-2.0641310681956682E-2</v>
      </c>
      <c r="V2685" s="13">
        <f t="shared" si="375"/>
        <v>1.8819934778676432E-2</v>
      </c>
      <c r="W2685" s="13"/>
      <c r="X2685" s="2">
        <v>36629</v>
      </c>
      <c r="Y2685">
        <v>105.6651</v>
      </c>
      <c r="AA2685" s="2">
        <v>36629</v>
      </c>
      <c r="AB2685">
        <v>1304.9000000000001</v>
      </c>
      <c r="AC2685">
        <f t="shared" si="376"/>
        <v>-2.1014171999609865E-2</v>
      </c>
      <c r="AD2685">
        <f t="shared" si="371"/>
        <v>-2.1260571999609866E-2</v>
      </c>
      <c r="AE2685">
        <f>Sheet2!$B$17+Sheet2!$B$18*'Portfolio allocation'!K2685</f>
        <v>-1.6323991144793062E-2</v>
      </c>
      <c r="AF2685">
        <f t="shared" si="377"/>
        <v>-4.9365808548168036E-3</v>
      </c>
      <c r="AH2685" s="2">
        <v>36629</v>
      </c>
      <c r="AI2685">
        <v>5.9219999999999997</v>
      </c>
      <c r="AJ2685">
        <v>6.16</v>
      </c>
      <c r="AK2685">
        <v>0.95550000000000002</v>
      </c>
      <c r="AR2685" s="3"/>
    </row>
    <row r="2686" spans="1:44" hidden="1" outlineLevel="1" x14ac:dyDescent="0.2">
      <c r="A2686" s="2">
        <v>36630</v>
      </c>
      <c r="B2686">
        <v>33.49</v>
      </c>
      <c r="E2686" s="2">
        <v>36630</v>
      </c>
      <c r="F2686">
        <v>1356.56</v>
      </c>
      <c r="G2686">
        <f t="shared" si="372"/>
        <v>-5.827797099638321E-2</v>
      </c>
      <c r="H2686" s="2">
        <v>36630</v>
      </c>
      <c r="I2686">
        <v>1872.55</v>
      </c>
      <c r="J2686">
        <f t="shared" si="373"/>
        <v>-5.8277133215652643E-2</v>
      </c>
      <c r="K2686">
        <f t="shared" si="369"/>
        <v>-5.8523533215652644E-2</v>
      </c>
      <c r="L2686">
        <v>3.2840028752236239E-2</v>
      </c>
      <c r="N2686" s="2">
        <v>36630</v>
      </c>
      <c r="O2686">
        <v>37.0625</v>
      </c>
      <c r="Q2686" s="2">
        <v>36630</v>
      </c>
      <c r="R2686">
        <v>38117.61</v>
      </c>
      <c r="S2686" s="8">
        <f t="shared" si="374"/>
        <v>-6.4668993035371325E-2</v>
      </c>
      <c r="T2686" s="9">
        <f t="shared" si="370"/>
        <v>-6.4915393035371319E-2</v>
      </c>
      <c r="U2686" s="3">
        <f>Sheet1!$B$17+Sheet1!$B$18*'Portfolio allocation'!K2686</f>
        <v>-6.6651881604212773E-2</v>
      </c>
      <c r="V2686" s="13">
        <f t="shared" si="375"/>
        <v>1.7364885688414544E-3</v>
      </c>
      <c r="W2686" s="13"/>
      <c r="X2686" s="2">
        <v>36630</v>
      </c>
      <c r="Y2686">
        <v>100.2923</v>
      </c>
      <c r="AA2686" s="2">
        <v>36630</v>
      </c>
      <c r="AB2686">
        <v>1238.55</v>
      </c>
      <c r="AC2686">
        <f t="shared" si="376"/>
        <v>-5.0846808184535353E-2</v>
      </c>
      <c r="AD2686">
        <f t="shared" si="371"/>
        <v>-5.1090008184535352E-2</v>
      </c>
      <c r="AE2686">
        <f>Sheet2!$B$17+Sheet2!$B$18*'Portfolio allocation'!K2686</f>
        <v>-5.1987231794362897E-2</v>
      </c>
      <c r="AF2686">
        <f t="shared" si="377"/>
        <v>8.9722360982754518E-4</v>
      </c>
      <c r="AH2686" s="2">
        <v>36630</v>
      </c>
      <c r="AI2686">
        <v>5.8579999999999997</v>
      </c>
      <c r="AJ2686">
        <v>6.08</v>
      </c>
      <c r="AK2686">
        <v>0.95609999999999995</v>
      </c>
      <c r="AR2686" s="3"/>
    </row>
    <row r="2687" spans="1:44" hidden="1" outlineLevel="1" x14ac:dyDescent="0.2">
      <c r="A2687" s="2">
        <v>36633</v>
      </c>
      <c r="B2687">
        <v>28.95</v>
      </c>
      <c r="E2687" s="2">
        <v>36633</v>
      </c>
      <c r="F2687">
        <v>1401.44</v>
      </c>
      <c r="G2687">
        <f t="shared" si="372"/>
        <v>3.3083682255115932E-2</v>
      </c>
      <c r="H2687" s="2">
        <v>36633</v>
      </c>
      <c r="I2687">
        <v>1934.5</v>
      </c>
      <c r="J2687">
        <f t="shared" si="373"/>
        <v>3.3083228752236238E-2</v>
      </c>
      <c r="K2687">
        <f t="shared" si="369"/>
        <v>3.2840028752236239E-2</v>
      </c>
      <c r="L2687">
        <v>2.8466661049366803E-2</v>
      </c>
      <c r="N2687" s="2">
        <v>36633</v>
      </c>
      <c r="O2687">
        <v>37.9375</v>
      </c>
      <c r="Q2687" s="2">
        <v>36633</v>
      </c>
      <c r="R2687">
        <v>39017.519999999997</v>
      </c>
      <c r="S2687" s="8">
        <f t="shared" si="374"/>
        <v>2.36087729529737E-2</v>
      </c>
      <c r="T2687" s="9">
        <f t="shared" si="370"/>
        <v>2.3365572952973701E-2</v>
      </c>
      <c r="U2687" s="3">
        <f>Sheet1!$B$17+Sheet1!$B$18*'Portfolio allocation'!K2687</f>
        <v>3.8162712145927771E-2</v>
      </c>
      <c r="V2687" s="13">
        <f t="shared" si="375"/>
        <v>-1.479713919295407E-2</v>
      </c>
      <c r="W2687" s="13"/>
      <c r="X2687" s="2">
        <v>36633</v>
      </c>
      <c r="Y2687">
        <v>106.85899999999999</v>
      </c>
      <c r="AA2687" s="2">
        <v>36633</v>
      </c>
      <c r="AB2687">
        <v>1319.64</v>
      </c>
      <c r="AC2687">
        <f t="shared" si="376"/>
        <v>6.5471720964030533E-2</v>
      </c>
      <c r="AD2687">
        <f t="shared" si="371"/>
        <v>6.5228120964030536E-2</v>
      </c>
      <c r="AE2687">
        <f>Sheet2!$B$17+Sheet2!$B$18*'Portfolio allocation'!K2687</f>
        <v>2.9255578402761034E-2</v>
      </c>
      <c r="AF2687">
        <f t="shared" si="377"/>
        <v>3.5972542561269499E-2</v>
      </c>
      <c r="AH2687" s="2">
        <v>36633</v>
      </c>
      <c r="AI2687">
        <v>6.0030000000000001</v>
      </c>
      <c r="AJ2687">
        <v>6.09</v>
      </c>
      <c r="AK2687">
        <v>0.95489999999999997</v>
      </c>
      <c r="AR2687" s="3"/>
    </row>
    <row r="2688" spans="1:44" hidden="1" outlineLevel="1" x14ac:dyDescent="0.2">
      <c r="A2688" s="2">
        <v>36634</v>
      </c>
      <c r="B2688">
        <v>26.12</v>
      </c>
      <c r="E2688" s="2">
        <v>36634</v>
      </c>
      <c r="F2688">
        <v>1441.61</v>
      </c>
      <c r="G2688">
        <f t="shared" si="372"/>
        <v>2.866337481447645E-2</v>
      </c>
      <c r="H2688" s="2">
        <v>36634</v>
      </c>
      <c r="I2688">
        <v>1990.04</v>
      </c>
      <c r="J2688">
        <f t="shared" si="373"/>
        <v>2.8710261049366803E-2</v>
      </c>
      <c r="K2688">
        <f t="shared" si="369"/>
        <v>2.8466661049366803E-2</v>
      </c>
      <c r="L2688">
        <v>-1.0021497915619805E-2</v>
      </c>
      <c r="N2688" s="2">
        <v>36634</v>
      </c>
      <c r="O2688">
        <v>40.281300000000002</v>
      </c>
      <c r="Q2688" s="2">
        <v>36634</v>
      </c>
      <c r="R2688">
        <v>41428</v>
      </c>
      <c r="S2688" s="8">
        <f t="shared" si="374"/>
        <v>6.1779426267994486E-2</v>
      </c>
      <c r="T2688" s="9">
        <f t="shared" si="370"/>
        <v>6.153582626799449E-2</v>
      </c>
      <c r="U2688" s="3">
        <f>Sheet1!$B$17+Sheet1!$B$18*'Portfolio allocation'!K2688</f>
        <v>3.3145473881319019E-2</v>
      </c>
      <c r="V2688" s="13">
        <f t="shared" si="375"/>
        <v>2.839035238667547E-2</v>
      </c>
      <c r="W2688" s="13"/>
      <c r="X2688" s="2">
        <v>36634</v>
      </c>
      <c r="Y2688">
        <v>106.97839999999999</v>
      </c>
      <c r="AA2688" s="2">
        <v>36634</v>
      </c>
      <c r="AB2688">
        <v>1321.12</v>
      </c>
      <c r="AC2688">
        <f t="shared" si="376"/>
        <v>1.1215179897545724E-3</v>
      </c>
      <c r="AD2688">
        <f t="shared" si="371"/>
        <v>8.7871798975457235E-4</v>
      </c>
      <c r="AE2688">
        <f>Sheet2!$B$17+Sheet2!$B$18*'Portfolio allocation'!K2688</f>
        <v>2.536666826666837E-2</v>
      </c>
      <c r="AF2688">
        <f t="shared" si="377"/>
        <v>-2.4487950276913799E-2</v>
      </c>
      <c r="AH2688" s="2">
        <v>36634</v>
      </c>
      <c r="AI2688">
        <v>6.0430000000000001</v>
      </c>
      <c r="AJ2688">
        <v>6.07</v>
      </c>
      <c r="AK2688">
        <v>0.94920000000000004</v>
      </c>
      <c r="AR2688" s="3"/>
    </row>
    <row r="2689" spans="1:44" hidden="1" outlineLevel="1" x14ac:dyDescent="0.2">
      <c r="A2689" s="2">
        <v>36635</v>
      </c>
      <c r="B2689">
        <v>27.02</v>
      </c>
      <c r="E2689" s="2">
        <v>36635</v>
      </c>
      <c r="F2689">
        <v>1427.47</v>
      </c>
      <c r="G2689">
        <f t="shared" si="372"/>
        <v>-9.8084780211012967E-3</v>
      </c>
      <c r="H2689" s="2">
        <v>36635</v>
      </c>
      <c r="I2689">
        <v>1970.58</v>
      </c>
      <c r="J2689">
        <f t="shared" si="373"/>
        <v>-9.7786979156198051E-3</v>
      </c>
      <c r="K2689">
        <f t="shared" si="369"/>
        <v>-1.0021497915619805E-2</v>
      </c>
      <c r="L2689">
        <v>4.7198058155467617E-3</v>
      </c>
      <c r="N2689" s="2">
        <v>36635</v>
      </c>
      <c r="O2689">
        <v>39.343800000000002</v>
      </c>
      <c r="Q2689" s="2">
        <v>36635</v>
      </c>
      <c r="R2689">
        <v>40463.81</v>
      </c>
      <c r="S2689" s="8">
        <f t="shared" si="374"/>
        <v>-2.3273872743072355E-2</v>
      </c>
      <c r="T2689" s="9">
        <f t="shared" si="370"/>
        <v>-2.3516672743072356E-2</v>
      </c>
      <c r="U2689" s="3">
        <f>Sheet1!$B$17+Sheet1!$B$18*'Portfolio allocation'!K2689</f>
        <v>-1.1009117502976553E-2</v>
      </c>
      <c r="V2689" s="13">
        <f t="shared" si="375"/>
        <v>-1.2507555240095803E-2</v>
      </c>
      <c r="W2689" s="13"/>
      <c r="X2689" s="2">
        <v>36635</v>
      </c>
      <c r="Y2689">
        <v>100.2923</v>
      </c>
      <c r="AA2689" s="2">
        <v>36635</v>
      </c>
      <c r="AB2689">
        <v>1238.55</v>
      </c>
      <c r="AC2689">
        <f t="shared" si="376"/>
        <v>-6.25E-2</v>
      </c>
      <c r="AD2689">
        <f t="shared" si="371"/>
        <v>-6.2743199999999999E-2</v>
      </c>
      <c r="AE2689">
        <f>Sheet2!$B$17+Sheet2!$B$18*'Portfolio allocation'!K2689</f>
        <v>-8.8579846067400967E-3</v>
      </c>
      <c r="AF2689">
        <f t="shared" si="377"/>
        <v>-5.3885215393259904E-2</v>
      </c>
      <c r="AH2689" s="2">
        <v>36635</v>
      </c>
      <c r="AI2689">
        <v>5.984</v>
      </c>
      <c r="AJ2689">
        <v>6.08</v>
      </c>
      <c r="AK2689">
        <v>0.94059999999999999</v>
      </c>
      <c r="AR2689" s="3"/>
    </row>
    <row r="2690" spans="1:44" hidden="1" outlineLevel="1" x14ac:dyDescent="0.2">
      <c r="A2690" s="2">
        <v>36636</v>
      </c>
      <c r="B2690">
        <v>25.85</v>
      </c>
      <c r="E2690" s="2">
        <v>36636</v>
      </c>
      <c r="F2690">
        <v>1434.54</v>
      </c>
      <c r="G2690">
        <f t="shared" si="372"/>
        <v>4.9528186231584392E-3</v>
      </c>
      <c r="H2690" s="2">
        <v>36636</v>
      </c>
      <c r="I2690">
        <v>1980.36</v>
      </c>
      <c r="J2690">
        <f t="shared" si="373"/>
        <v>4.9630058155467616E-3</v>
      </c>
      <c r="K2690">
        <f t="shared" si="369"/>
        <v>4.7198058155467617E-3</v>
      </c>
      <c r="L2690">
        <v>-2.4479999999999999E-4</v>
      </c>
      <c r="N2690" s="2">
        <v>36636</v>
      </c>
      <c r="O2690">
        <v>39.468800000000002</v>
      </c>
      <c r="Q2690" s="2">
        <v>36636</v>
      </c>
      <c r="R2690">
        <v>40592.370000000003</v>
      </c>
      <c r="S2690" s="8">
        <f t="shared" si="374"/>
        <v>3.1771600351031548E-3</v>
      </c>
      <c r="T2690" s="9">
        <f t="shared" si="370"/>
        <v>2.933960035103155E-3</v>
      </c>
      <c r="U2690" s="3">
        <f>Sheet1!$B$17+Sheet1!$B$18*'Portfolio allocation'!K2690</f>
        <v>5.9024797317361738E-3</v>
      </c>
      <c r="V2690" s="13">
        <f t="shared" si="375"/>
        <v>-2.9685196966330188E-3</v>
      </c>
      <c r="W2690" s="13"/>
      <c r="X2690" s="2">
        <v>36636</v>
      </c>
      <c r="Y2690">
        <v>99.337100000000007</v>
      </c>
      <c r="AA2690" s="2">
        <v>36636</v>
      </c>
      <c r="AB2690">
        <v>1226.75</v>
      </c>
      <c r="AC2690">
        <f t="shared" si="376"/>
        <v>-9.527269791288151E-3</v>
      </c>
      <c r="AD2690">
        <f t="shared" si="371"/>
        <v>-9.7720697912881509E-3</v>
      </c>
      <c r="AE2690">
        <f>Sheet2!$B$17+Sheet2!$B$18*'Portfolio allocation'!K2690</f>
        <v>4.2503587556853269E-3</v>
      </c>
      <c r="AF2690">
        <f t="shared" si="377"/>
        <v>-1.4022428546973477E-2</v>
      </c>
      <c r="AH2690" s="2">
        <v>36636</v>
      </c>
      <c r="AI2690">
        <v>5.9859999999999998</v>
      </c>
      <c r="AJ2690">
        <v>6.12</v>
      </c>
      <c r="AK2690">
        <v>0.9395</v>
      </c>
      <c r="AR2690" s="3"/>
    </row>
    <row r="2691" spans="1:44" hidden="1" outlineLevel="1" x14ac:dyDescent="0.2">
      <c r="A2691" s="2">
        <v>36637</v>
      </c>
      <c r="B2691">
        <v>25.85</v>
      </c>
      <c r="E2691" s="2">
        <v>36637</v>
      </c>
      <c r="F2691">
        <v>1434.54</v>
      </c>
      <c r="G2691">
        <f t="shared" si="372"/>
        <v>0</v>
      </c>
      <c r="H2691" s="2">
        <v>36637</v>
      </c>
      <c r="I2691">
        <v>1980.36</v>
      </c>
      <c r="J2691">
        <f t="shared" si="373"/>
        <v>0</v>
      </c>
      <c r="K2691">
        <f t="shared" si="369"/>
        <v>-2.4479999999999999E-4</v>
      </c>
      <c r="L2691">
        <v>-3.5017835787431555E-3</v>
      </c>
      <c r="N2691" s="2">
        <v>36637</v>
      </c>
      <c r="O2691">
        <v>39.468800000000002</v>
      </c>
      <c r="Q2691" s="2">
        <v>36637</v>
      </c>
      <c r="R2691">
        <v>40592.370000000003</v>
      </c>
      <c r="S2691" s="8">
        <f t="shared" si="374"/>
        <v>0</v>
      </c>
      <c r="T2691" s="9">
        <f t="shared" si="370"/>
        <v>-2.4480000000000004E-4</v>
      </c>
      <c r="U2691" s="3">
        <f>Sheet1!$B$17+Sheet1!$B$18*'Portfolio allocation'!K2691</f>
        <v>2.0695812029759527E-4</v>
      </c>
      <c r="V2691" s="13">
        <f t="shared" si="375"/>
        <v>-4.5175812029759531E-4</v>
      </c>
      <c r="W2691" s="13"/>
      <c r="X2691" s="2">
        <v>36637</v>
      </c>
      <c r="Y2691">
        <v>99.337100000000007</v>
      </c>
      <c r="AA2691" s="2">
        <v>36637</v>
      </c>
      <c r="AB2691">
        <v>1226.75</v>
      </c>
      <c r="AC2691">
        <f t="shared" si="376"/>
        <v>0</v>
      </c>
      <c r="AD2691">
        <f t="shared" si="371"/>
        <v>-2.4479999999999999E-4</v>
      </c>
      <c r="AE2691">
        <f>Sheet2!$B$17+Sheet2!$B$18*'Portfolio allocation'!K2691</f>
        <v>-1.6429539404848846E-4</v>
      </c>
      <c r="AF2691">
        <f t="shared" si="377"/>
        <v>-8.0504605951511529E-5</v>
      </c>
      <c r="AH2691" s="2">
        <v>36637</v>
      </c>
      <c r="AI2691">
        <v>6</v>
      </c>
      <c r="AJ2691">
        <v>6.12</v>
      </c>
      <c r="AK2691">
        <v>0.9395</v>
      </c>
      <c r="AR2691" s="3"/>
    </row>
    <row r="2692" spans="1:44" hidden="1" outlineLevel="1" x14ac:dyDescent="0.2">
      <c r="A2692" s="2">
        <v>36640</v>
      </c>
      <c r="B2692">
        <v>27.37</v>
      </c>
      <c r="E2692" s="2">
        <v>36640</v>
      </c>
      <c r="F2692">
        <v>1429.86</v>
      </c>
      <c r="G2692">
        <f t="shared" si="372"/>
        <v>-3.2623698188967154E-3</v>
      </c>
      <c r="H2692" s="2">
        <v>36640</v>
      </c>
      <c r="I2692">
        <v>1973.91</v>
      </c>
      <c r="J2692">
        <f t="shared" si="373"/>
        <v>-3.2569835787431556E-3</v>
      </c>
      <c r="K2692">
        <f t="shared" ref="K2692:K2755" si="378">J2692-(AJ2691/25000)</f>
        <v>-3.5017835787431555E-3</v>
      </c>
      <c r="L2692">
        <v>3.3034726201295918E-2</v>
      </c>
      <c r="N2692" s="2">
        <v>36640</v>
      </c>
      <c r="O2692">
        <v>33.3125</v>
      </c>
      <c r="Q2692" s="2">
        <v>36640</v>
      </c>
      <c r="R2692">
        <v>34260.86</v>
      </c>
      <c r="S2692" s="8">
        <f t="shared" si="374"/>
        <v>-0.15597783524342135</v>
      </c>
      <c r="T2692" s="9">
        <f t="shared" ref="T2692:T2755" si="379">S2692-(AJ2691/100/250)</f>
        <v>-0.15622263524342134</v>
      </c>
      <c r="U2692" s="3">
        <f>Sheet1!$B$17+Sheet1!$B$18*'Portfolio allocation'!K2692</f>
        <v>-3.5295359841772908E-3</v>
      </c>
      <c r="V2692" s="13">
        <f t="shared" si="375"/>
        <v>-0.15269309925924404</v>
      </c>
      <c r="W2692" s="13"/>
      <c r="X2692" s="2">
        <v>36640</v>
      </c>
      <c r="Y2692">
        <v>101.72499999999999</v>
      </c>
      <c r="AA2692" s="2">
        <v>36640</v>
      </c>
      <c r="AB2692">
        <v>1256.24</v>
      </c>
      <c r="AC2692">
        <f t="shared" si="376"/>
        <v>2.403912777664563E-2</v>
      </c>
      <c r="AD2692">
        <f t="shared" ref="AD2692:AD2755" si="380">AC2692-AJ2692/25000</f>
        <v>2.3794727776645631E-2</v>
      </c>
      <c r="AE2692">
        <f>Sheet2!$B$17+Sheet2!$B$18*'Portfolio allocation'!K2692</f>
        <v>-3.060488285433126E-3</v>
      </c>
      <c r="AF2692">
        <f t="shared" si="377"/>
        <v>2.6855216062078757E-2</v>
      </c>
      <c r="AH2692" s="2">
        <v>36640</v>
      </c>
      <c r="AI2692">
        <v>5.9980000000000002</v>
      </c>
      <c r="AJ2692">
        <v>6.11</v>
      </c>
      <c r="AK2692">
        <v>0.93969999999999998</v>
      </c>
      <c r="AR2692" s="3"/>
    </row>
    <row r="2693" spans="1:44" hidden="1" outlineLevel="1" x14ac:dyDescent="0.2">
      <c r="A2693" s="2">
        <v>36641</v>
      </c>
      <c r="B2693">
        <v>25.24</v>
      </c>
      <c r="E2693" s="2">
        <v>36641</v>
      </c>
      <c r="F2693">
        <v>1477.44</v>
      </c>
      <c r="G2693">
        <f t="shared" ref="G2693:G2756" si="381">(F2693/F2692)-1</f>
        <v>3.3275985061474556E-2</v>
      </c>
      <c r="H2693" s="2">
        <v>36641</v>
      </c>
      <c r="I2693">
        <v>2039.6</v>
      </c>
      <c r="J2693">
        <f t="shared" ref="J2693:J2756" si="382">(I2693/I2692)-1</f>
        <v>3.3279126201295917E-2</v>
      </c>
      <c r="K2693">
        <f t="shared" si="378"/>
        <v>3.3034726201295918E-2</v>
      </c>
      <c r="L2693">
        <v>-1.1308192351441423E-2</v>
      </c>
      <c r="N2693" s="2">
        <v>36641</v>
      </c>
      <c r="O2693">
        <v>34.6875</v>
      </c>
      <c r="Q2693" s="2">
        <v>36641</v>
      </c>
      <c r="R2693">
        <v>35675</v>
      </c>
      <c r="S2693" s="8">
        <f t="shared" ref="S2693:S2756" si="383">R2693/R2692-1</f>
        <v>4.1275671422141835E-2</v>
      </c>
      <c r="T2693" s="9">
        <f t="shared" si="379"/>
        <v>4.1031271422141836E-2</v>
      </c>
      <c r="U2693" s="3">
        <f>Sheet1!$B$17+Sheet1!$B$18*'Portfolio allocation'!K2693</f>
        <v>3.8386073993778573E-2</v>
      </c>
      <c r="V2693" s="13">
        <f t="shared" ref="V2693:V2756" si="384">T2693-U2693</f>
        <v>2.6451974283632634E-3</v>
      </c>
      <c r="W2693" s="13"/>
      <c r="X2693" s="2">
        <v>36641</v>
      </c>
      <c r="Y2693">
        <v>107.6948</v>
      </c>
      <c r="AA2693" s="2">
        <v>36641</v>
      </c>
      <c r="AB2693">
        <v>1329.96</v>
      </c>
      <c r="AC2693">
        <f t="shared" ref="AC2693:AC2756" si="385">AB2693/AB2692-1</f>
        <v>5.86830541934662E-2</v>
      </c>
      <c r="AD2693">
        <f t="shared" si="380"/>
        <v>5.8435854193466197E-2</v>
      </c>
      <c r="AE2693">
        <f>Sheet2!$B$17+Sheet2!$B$18*'Portfolio allocation'!K2693</f>
        <v>2.942870834164607E-2</v>
      </c>
      <c r="AF2693">
        <f t="shared" ref="AF2693:AF2756" si="386">AD2693-AE2693</f>
        <v>2.9007145851820126E-2</v>
      </c>
      <c r="AH2693" s="2">
        <v>36641</v>
      </c>
      <c r="AI2693">
        <v>6.125</v>
      </c>
      <c r="AJ2693">
        <v>6.18</v>
      </c>
      <c r="AK2693">
        <v>0.9274</v>
      </c>
      <c r="AR2693" s="3"/>
    </row>
    <row r="2694" spans="1:44" hidden="1" outlineLevel="1" x14ac:dyDescent="0.2">
      <c r="A2694" s="2">
        <v>36642</v>
      </c>
      <c r="B2694">
        <v>26.97</v>
      </c>
      <c r="E2694" s="2">
        <v>36642</v>
      </c>
      <c r="F2694">
        <v>1460.99</v>
      </c>
      <c r="G2694">
        <f t="shared" si="381"/>
        <v>-1.1134123889971925E-2</v>
      </c>
      <c r="H2694" s="2">
        <v>36642</v>
      </c>
      <c r="I2694">
        <v>2017.04</v>
      </c>
      <c r="J2694">
        <f t="shared" si="382"/>
        <v>-1.1060992351441423E-2</v>
      </c>
      <c r="K2694">
        <f t="shared" si="378"/>
        <v>-1.1308192351441423E-2</v>
      </c>
      <c r="L2694">
        <v>2.5485765755761812E-3</v>
      </c>
      <c r="N2694" s="2">
        <v>36642</v>
      </c>
      <c r="O2694">
        <v>34</v>
      </c>
      <c r="Q2694" s="2">
        <v>36642</v>
      </c>
      <c r="R2694">
        <v>34967.93</v>
      </c>
      <c r="S2694" s="8">
        <f t="shared" si="383"/>
        <v>-1.9819761737911668E-2</v>
      </c>
      <c r="T2694" s="9">
        <f t="shared" si="379"/>
        <v>-2.0066961737911667E-2</v>
      </c>
      <c r="U2694" s="3">
        <f>Sheet1!$B$17+Sheet1!$B$18*'Portfolio allocation'!K2694</f>
        <v>-1.2485245968924601E-2</v>
      </c>
      <c r="V2694" s="13">
        <f t="shared" si="384"/>
        <v>-7.581715768987066E-3</v>
      </c>
      <c r="W2694" s="13"/>
      <c r="X2694" s="2">
        <v>36642</v>
      </c>
      <c r="Y2694">
        <v>105.5457</v>
      </c>
      <c r="AA2694" s="2">
        <v>36642</v>
      </c>
      <c r="AB2694">
        <v>1303.42</v>
      </c>
      <c r="AC2694">
        <f t="shared" si="385"/>
        <v>-1.9955487383079173E-2</v>
      </c>
      <c r="AD2694">
        <f t="shared" si="380"/>
        <v>-2.0203087383079174E-2</v>
      </c>
      <c r="AE2694">
        <f>Sheet2!$B$17+Sheet2!$B$18*'Portfolio allocation'!K2694</f>
        <v>-1.0002146125616644E-2</v>
      </c>
      <c r="AF2694">
        <f t="shared" si="386"/>
        <v>-1.020094125746253E-2</v>
      </c>
      <c r="AH2694" s="2">
        <v>36642</v>
      </c>
      <c r="AI2694">
        <v>6.1319999999999997</v>
      </c>
      <c r="AJ2694">
        <v>6.19</v>
      </c>
      <c r="AK2694">
        <v>0.92359999999999998</v>
      </c>
      <c r="AR2694" s="3"/>
    </row>
    <row r="2695" spans="1:44" hidden="1" outlineLevel="1" x14ac:dyDescent="0.2">
      <c r="A2695" s="2">
        <v>36643</v>
      </c>
      <c r="B2695">
        <v>26.19</v>
      </c>
      <c r="E2695" s="2">
        <v>36643</v>
      </c>
      <c r="F2695">
        <v>1464.92</v>
      </c>
      <c r="G2695">
        <f t="shared" si="381"/>
        <v>2.6899568101081961E-3</v>
      </c>
      <c r="H2695" s="2">
        <v>36643</v>
      </c>
      <c r="I2695">
        <v>2022.68</v>
      </c>
      <c r="J2695">
        <f t="shared" si="382"/>
        <v>2.7961765755761814E-3</v>
      </c>
      <c r="K2695">
        <f t="shared" si="378"/>
        <v>2.5485765755761812E-3</v>
      </c>
      <c r="L2695">
        <v>-8.7173619712461355E-3</v>
      </c>
      <c r="N2695" s="2">
        <v>36643</v>
      </c>
      <c r="O2695">
        <v>34.906300000000002</v>
      </c>
      <c r="Q2695" s="2">
        <v>36643</v>
      </c>
      <c r="R2695">
        <v>35899.980000000003</v>
      </c>
      <c r="S2695" s="8">
        <f t="shared" si="383"/>
        <v>2.6654423067078881E-2</v>
      </c>
      <c r="T2695" s="9">
        <f t="shared" si="379"/>
        <v>2.640682306707888E-2</v>
      </c>
      <c r="U2695" s="3">
        <f>Sheet1!$B$17+Sheet1!$B$18*'Portfolio allocation'!K2695</f>
        <v>3.4115905213753959E-3</v>
      </c>
      <c r="V2695" s="13">
        <f t="shared" si="384"/>
        <v>2.2995232545703483E-2</v>
      </c>
      <c r="W2695" s="13"/>
      <c r="X2695" s="2">
        <v>36643</v>
      </c>
      <c r="Y2695">
        <v>105.486</v>
      </c>
      <c r="AA2695" s="2">
        <v>36643</v>
      </c>
      <c r="AB2695">
        <v>1302.69</v>
      </c>
      <c r="AC2695">
        <f t="shared" si="385"/>
        <v>-5.6006505961236908E-4</v>
      </c>
      <c r="AD2695">
        <f t="shared" si="380"/>
        <v>-8.0846505961236904E-4</v>
      </c>
      <c r="AE2695">
        <f>Sheet2!$B$17+Sheet2!$B$18*'Portfolio allocation'!K2695</f>
        <v>2.319646322435703E-3</v>
      </c>
      <c r="AF2695">
        <f t="shared" si="386"/>
        <v>-3.1281113820480723E-3</v>
      </c>
      <c r="AH2695" s="2">
        <v>36643</v>
      </c>
      <c r="AI2695">
        <v>6.2270000000000003</v>
      </c>
      <c r="AJ2695">
        <v>6.21</v>
      </c>
      <c r="AK2695">
        <v>0.91159999999999997</v>
      </c>
      <c r="AR2695" s="3"/>
    </row>
    <row r="2696" spans="1:44" hidden="1" outlineLevel="1" x14ac:dyDescent="0.2">
      <c r="A2696" s="2">
        <v>36644</v>
      </c>
      <c r="B2696">
        <v>26.2</v>
      </c>
      <c r="E2696" s="2">
        <v>36644</v>
      </c>
      <c r="F2696">
        <v>1452.43</v>
      </c>
      <c r="G2696">
        <f t="shared" si="381"/>
        <v>-8.5260628566747876E-3</v>
      </c>
      <c r="H2696" s="2">
        <v>36644</v>
      </c>
      <c r="I2696">
        <v>2005.55</v>
      </c>
      <c r="J2696">
        <f t="shared" si="382"/>
        <v>-8.4689619712461361E-3</v>
      </c>
      <c r="K2696">
        <f t="shared" si="378"/>
        <v>-8.7173619712461355E-3</v>
      </c>
      <c r="L2696">
        <v>1.0645167021515373E-2</v>
      </c>
      <c r="N2696" s="2">
        <v>36644</v>
      </c>
      <c r="O2696">
        <v>34.875</v>
      </c>
      <c r="Q2696" s="2">
        <v>36644</v>
      </c>
      <c r="R2696">
        <v>35867.839999999997</v>
      </c>
      <c r="S2696" s="8">
        <f t="shared" si="383"/>
        <v>-8.9526512271054237E-4</v>
      </c>
      <c r="T2696" s="9">
        <f t="shared" si="379"/>
        <v>-1.1436651227105423E-3</v>
      </c>
      <c r="U2696" s="3">
        <f>Sheet1!$B$17+Sheet1!$B$18*'Portfolio allocation'!K2696</f>
        <v>-9.5129796963909843E-3</v>
      </c>
      <c r="V2696" s="13">
        <f t="shared" si="384"/>
        <v>8.3693145736804427E-3</v>
      </c>
      <c r="W2696" s="13"/>
      <c r="X2696" s="2">
        <v>36644</v>
      </c>
      <c r="Y2696">
        <v>106.5008</v>
      </c>
      <c r="AA2696" s="2">
        <v>36644</v>
      </c>
      <c r="AB2696">
        <v>1315.22</v>
      </c>
      <c r="AC2696">
        <f t="shared" si="385"/>
        <v>9.6185585212138491E-3</v>
      </c>
      <c r="AD2696">
        <f t="shared" si="380"/>
        <v>9.36895852121385E-3</v>
      </c>
      <c r="AE2696">
        <f>Sheet2!$B$17+Sheet2!$B$18*'Portfolio allocation'!K2696</f>
        <v>-7.6983136534859407E-3</v>
      </c>
      <c r="AF2696">
        <f t="shared" si="386"/>
        <v>1.7067272174699791E-2</v>
      </c>
      <c r="AH2696" s="2">
        <v>36644</v>
      </c>
      <c r="AI2696">
        <v>6.2140000000000004</v>
      </c>
      <c r="AJ2696">
        <v>6.24</v>
      </c>
      <c r="AK2696">
        <v>0.9113</v>
      </c>
      <c r="AR2696" s="3"/>
    </row>
    <row r="2697" spans="1:44" hidden="1" outlineLevel="1" x14ac:dyDescent="0.2">
      <c r="A2697" s="2">
        <v>36647</v>
      </c>
      <c r="B2697">
        <v>25.88</v>
      </c>
      <c r="E2697" s="2">
        <v>36647</v>
      </c>
      <c r="F2697">
        <v>1468.25</v>
      </c>
      <c r="G2697">
        <f t="shared" si="381"/>
        <v>1.0892091185117359E-2</v>
      </c>
      <c r="H2697" s="2">
        <v>36647</v>
      </c>
      <c r="I2697">
        <v>2027.4</v>
      </c>
      <c r="J2697">
        <f t="shared" si="382"/>
        <v>1.0894767021515372E-2</v>
      </c>
      <c r="K2697">
        <f t="shared" si="378"/>
        <v>1.0645167021515373E-2</v>
      </c>
      <c r="L2697">
        <v>-1.5199782499753439E-2</v>
      </c>
      <c r="N2697" s="2">
        <v>36647</v>
      </c>
      <c r="O2697">
        <v>36.718800000000002</v>
      </c>
      <c r="Q2697" s="2">
        <v>36647</v>
      </c>
      <c r="R2697">
        <v>37764.080000000002</v>
      </c>
      <c r="S2697" s="8">
        <f t="shared" si="383"/>
        <v>5.2867415489753711E-2</v>
      </c>
      <c r="T2697" s="9">
        <f t="shared" si="379"/>
        <v>5.2617815489753708E-2</v>
      </c>
      <c r="U2697" s="3">
        <f>Sheet1!$B$17+Sheet1!$B$18*'Portfolio allocation'!K2697</f>
        <v>1.270020427584628E-2</v>
      </c>
      <c r="V2697" s="13">
        <f t="shared" si="384"/>
        <v>3.9917611213907425E-2</v>
      </c>
      <c r="W2697" s="13"/>
      <c r="X2697" s="2">
        <v>36647</v>
      </c>
      <c r="Y2697">
        <v>106.85899999999999</v>
      </c>
      <c r="AA2697" s="2">
        <v>36647</v>
      </c>
      <c r="AB2697">
        <v>1319.64</v>
      </c>
      <c r="AC2697">
        <f t="shared" si="385"/>
        <v>3.3606544912638814E-3</v>
      </c>
      <c r="AD2697">
        <f t="shared" si="380"/>
        <v>3.1110544912638814E-3</v>
      </c>
      <c r="AE2697">
        <f>Sheet2!$B$17+Sheet2!$B$18*'Portfolio allocation'!K2697</f>
        <v>9.5193411096690991E-3</v>
      </c>
      <c r="AF2697">
        <f t="shared" si="386"/>
        <v>-6.4082866184052177E-3</v>
      </c>
      <c r="AH2697" s="2">
        <v>36647</v>
      </c>
      <c r="AI2697">
        <v>6.2690000000000001</v>
      </c>
      <c r="AJ2697">
        <v>6.24</v>
      </c>
      <c r="AK2697">
        <v>0.90839999999999999</v>
      </c>
      <c r="AR2697" s="3"/>
    </row>
    <row r="2698" spans="1:44" hidden="1" outlineLevel="1" x14ac:dyDescent="0.2">
      <c r="A2698" s="2">
        <v>36648</v>
      </c>
      <c r="B2698">
        <v>28.5</v>
      </c>
      <c r="E2698" s="2">
        <v>36648</v>
      </c>
      <c r="F2698">
        <v>1446.29</v>
      </c>
      <c r="G2698">
        <f t="shared" si="381"/>
        <v>-1.4956580963732313E-2</v>
      </c>
      <c r="H2698" s="2">
        <v>36648</v>
      </c>
      <c r="I2698">
        <v>1997.09</v>
      </c>
      <c r="J2698">
        <f t="shared" si="382"/>
        <v>-1.4950182499753439E-2</v>
      </c>
      <c r="K2698">
        <f t="shared" si="378"/>
        <v>-1.5199782499753439E-2</v>
      </c>
      <c r="L2698">
        <v>-2.1710426083952069E-2</v>
      </c>
      <c r="N2698" s="2">
        <v>36648</v>
      </c>
      <c r="O2698">
        <v>34.9375</v>
      </c>
      <c r="Q2698" s="2">
        <v>36648</v>
      </c>
      <c r="R2698">
        <v>35932.120000000003</v>
      </c>
      <c r="S2698" s="8">
        <f t="shared" si="383"/>
        <v>-4.8510648213858198E-2</v>
      </c>
      <c r="T2698" s="9">
        <f t="shared" si="379"/>
        <v>-4.8760248213858201E-2</v>
      </c>
      <c r="U2698" s="3">
        <f>Sheet1!$B$17+Sheet1!$B$18*'Portfolio allocation'!K2698</f>
        <v>-1.6949776813078139E-2</v>
      </c>
      <c r="V2698" s="13">
        <f t="shared" si="384"/>
        <v>-3.1810471400780062E-2</v>
      </c>
      <c r="W2698" s="13"/>
      <c r="X2698" s="2">
        <v>36648</v>
      </c>
      <c r="Y2698">
        <v>106.3814</v>
      </c>
      <c r="AA2698" s="2">
        <v>36648</v>
      </c>
      <c r="AB2698">
        <v>1313.74</v>
      </c>
      <c r="AC2698">
        <f t="shared" si="385"/>
        <v>-4.4709163105089988E-3</v>
      </c>
      <c r="AD2698">
        <f t="shared" si="380"/>
        <v>-4.7201163105089986E-3</v>
      </c>
      <c r="AE2698">
        <f>Sheet2!$B$17+Sheet2!$B$18*'Portfolio allocation'!K2698</f>
        <v>-1.3462647368939786E-2</v>
      </c>
      <c r="AF2698">
        <f t="shared" si="386"/>
        <v>8.7425310584307876E-3</v>
      </c>
      <c r="AH2698" s="2">
        <v>36648</v>
      </c>
      <c r="AI2698">
        <v>6.3040000000000003</v>
      </c>
      <c r="AJ2698">
        <v>6.23</v>
      </c>
      <c r="AK2698">
        <v>0.90790000000000004</v>
      </c>
      <c r="AR2698" s="3"/>
    </row>
    <row r="2699" spans="1:44" hidden="1" outlineLevel="1" x14ac:dyDescent="0.2">
      <c r="A2699" s="2">
        <v>36649</v>
      </c>
      <c r="B2699">
        <v>31.63</v>
      </c>
      <c r="E2699" s="2">
        <v>36649</v>
      </c>
      <c r="F2699">
        <v>1415.1</v>
      </c>
      <c r="G2699">
        <f t="shared" si="381"/>
        <v>-2.1565522820457872E-2</v>
      </c>
      <c r="H2699" s="2">
        <v>36649</v>
      </c>
      <c r="I2699">
        <v>1954.23</v>
      </c>
      <c r="J2699">
        <f t="shared" si="382"/>
        <v>-2.1461226083952067E-2</v>
      </c>
      <c r="K2699">
        <f t="shared" si="378"/>
        <v>-2.1710426083952069E-2</v>
      </c>
      <c r="L2699">
        <v>-4.1279655496026472E-3</v>
      </c>
      <c r="N2699" s="2">
        <v>36649</v>
      </c>
      <c r="O2699">
        <v>35.281300000000002</v>
      </c>
      <c r="Q2699" s="2">
        <v>36649</v>
      </c>
      <c r="R2699">
        <v>36285.660000000003</v>
      </c>
      <c r="S2699" s="8">
        <f t="shared" si="383"/>
        <v>9.8391077398161109E-3</v>
      </c>
      <c r="T2699" s="9">
        <f t="shared" si="379"/>
        <v>9.5899077398161111E-3</v>
      </c>
      <c r="U2699" s="3">
        <f>Sheet1!$B$17+Sheet1!$B$18*'Portfolio allocation'!K2699</f>
        <v>-2.4418952134521735E-2</v>
      </c>
      <c r="V2699" s="13">
        <f t="shared" si="384"/>
        <v>3.4008859874337848E-2</v>
      </c>
      <c r="W2699" s="13"/>
      <c r="X2699" s="2">
        <v>36649</v>
      </c>
      <c r="Y2699">
        <v>103.27719999999999</v>
      </c>
      <c r="AA2699" s="2">
        <v>36649</v>
      </c>
      <c r="AB2699">
        <v>1275.4100000000001</v>
      </c>
      <c r="AC2699">
        <f t="shared" si="385"/>
        <v>-2.9176244919085881E-2</v>
      </c>
      <c r="AD2699">
        <f t="shared" si="380"/>
        <v>-2.9425444919085882E-2</v>
      </c>
      <c r="AE2699">
        <f>Sheet2!$B$17+Sheet2!$B$18*'Portfolio allocation'!K2699</f>
        <v>-1.9252077745549635E-2</v>
      </c>
      <c r="AF2699">
        <f t="shared" si="386"/>
        <v>-1.0173367173536247E-2</v>
      </c>
      <c r="AH2699" s="2">
        <v>36649</v>
      </c>
      <c r="AI2699">
        <v>6.3979999999999997</v>
      </c>
      <c r="AJ2699">
        <v>6.23</v>
      </c>
      <c r="AK2699">
        <v>0.89159999999999995</v>
      </c>
      <c r="AR2699" s="3"/>
    </row>
    <row r="2700" spans="1:44" hidden="1" outlineLevel="1" x14ac:dyDescent="0.2">
      <c r="A2700" s="2">
        <v>36650</v>
      </c>
      <c r="B2700">
        <v>30.77</v>
      </c>
      <c r="E2700" s="2">
        <v>36650</v>
      </c>
      <c r="F2700">
        <v>1409.57</v>
      </c>
      <c r="G2700">
        <f t="shared" si="381"/>
        <v>-3.9078510352624773E-3</v>
      </c>
      <c r="H2700" s="2">
        <v>36650</v>
      </c>
      <c r="I2700">
        <v>1946.65</v>
      </c>
      <c r="J2700">
        <f t="shared" si="382"/>
        <v>-3.8787655496026474E-3</v>
      </c>
      <c r="K2700">
        <f t="shared" si="378"/>
        <v>-4.1279655496026472E-3</v>
      </c>
      <c r="L2700">
        <v>1.6123715511262817E-2</v>
      </c>
      <c r="N2700" s="2">
        <v>36650</v>
      </c>
      <c r="O2700">
        <v>35.218800000000002</v>
      </c>
      <c r="Q2700" s="2">
        <v>36650</v>
      </c>
      <c r="R2700">
        <v>36221.379999999997</v>
      </c>
      <c r="S2700" s="8">
        <f t="shared" si="383"/>
        <v>-1.7714987132659843E-3</v>
      </c>
      <c r="T2700" s="9">
        <f t="shared" si="379"/>
        <v>-2.0206987132659841E-3</v>
      </c>
      <c r="U2700" s="3">
        <f>Sheet1!$B$17+Sheet1!$B$18*'Portfolio allocation'!K2700</f>
        <v>-4.2479078107088321E-3</v>
      </c>
      <c r="V2700" s="13">
        <f t="shared" si="384"/>
        <v>2.227209097442848E-3</v>
      </c>
      <c r="W2700" s="13"/>
      <c r="X2700" s="2">
        <v>36650</v>
      </c>
      <c r="Y2700">
        <v>102.7996</v>
      </c>
      <c r="AA2700" s="2">
        <v>36650</v>
      </c>
      <c r="AB2700">
        <v>1269.51</v>
      </c>
      <c r="AC2700">
        <f t="shared" si="385"/>
        <v>-4.6259634156859963E-3</v>
      </c>
      <c r="AD2700">
        <f t="shared" si="380"/>
        <v>-4.8739634156859963E-3</v>
      </c>
      <c r="AE2700">
        <f>Sheet2!$B$17+Sheet2!$B$18*'Portfolio allocation'!K2700</f>
        <v>-3.6173052692683085E-3</v>
      </c>
      <c r="AF2700">
        <f t="shared" si="386"/>
        <v>-1.2566581464176878E-3</v>
      </c>
      <c r="AH2700" s="2">
        <v>36650</v>
      </c>
      <c r="AI2700">
        <v>6.4329999999999998</v>
      </c>
      <c r="AJ2700">
        <v>6.2</v>
      </c>
      <c r="AK2700">
        <v>0.89219999999999999</v>
      </c>
      <c r="AR2700" s="3"/>
    </row>
    <row r="2701" spans="1:44" hidden="1" outlineLevel="1" x14ac:dyDescent="0.2">
      <c r="A2701" s="2">
        <v>36651</v>
      </c>
      <c r="B2701">
        <v>27.53</v>
      </c>
      <c r="E2701" s="2">
        <v>36651</v>
      </c>
      <c r="F2701">
        <v>1432.63</v>
      </c>
      <c r="G2701">
        <f t="shared" si="381"/>
        <v>1.6359599026653626E-2</v>
      </c>
      <c r="H2701" s="2">
        <v>36651</v>
      </c>
      <c r="I2701">
        <v>1978.52</v>
      </c>
      <c r="J2701">
        <f t="shared" si="382"/>
        <v>1.6371715511262819E-2</v>
      </c>
      <c r="K2701">
        <f t="shared" si="378"/>
        <v>1.6123715511262817E-2</v>
      </c>
      <c r="L2701">
        <v>-6.0690797323251595E-3</v>
      </c>
      <c r="N2701" s="2">
        <v>36651</v>
      </c>
      <c r="O2701">
        <v>35.5625</v>
      </c>
      <c r="Q2701" s="2">
        <v>36651</v>
      </c>
      <c r="R2701">
        <v>36574.910000000003</v>
      </c>
      <c r="S2701" s="8">
        <f t="shared" si="383"/>
        <v>9.7602576158060117E-3</v>
      </c>
      <c r="T2701" s="9">
        <f t="shared" si="379"/>
        <v>9.5122576158060117E-3</v>
      </c>
      <c r="U2701" s="3">
        <f>Sheet1!$B$17+Sheet1!$B$18*'Portfolio allocation'!K2701</f>
        <v>1.8985333948167361E-2</v>
      </c>
      <c r="V2701" s="13">
        <f t="shared" si="384"/>
        <v>-9.4730763323613489E-3</v>
      </c>
      <c r="W2701" s="13"/>
      <c r="X2701" s="2">
        <v>36651</v>
      </c>
      <c r="Y2701">
        <v>103.0384</v>
      </c>
      <c r="AA2701" s="2">
        <v>36651</v>
      </c>
      <c r="AB2701">
        <v>1272.46</v>
      </c>
      <c r="AC2701">
        <f t="shared" si="385"/>
        <v>2.3237312033776991E-3</v>
      </c>
      <c r="AD2701">
        <f t="shared" si="380"/>
        <v>2.0721312033776993E-3</v>
      </c>
      <c r="AE2701">
        <f>Sheet2!$B$17+Sheet2!$B$18*'Portfolio allocation'!K2701</f>
        <v>1.4391006197165645E-2</v>
      </c>
      <c r="AF2701">
        <f t="shared" si="386"/>
        <v>-1.2318874993787945E-2</v>
      </c>
      <c r="AH2701" s="2">
        <v>36651</v>
      </c>
      <c r="AI2701">
        <v>6.5030000000000001</v>
      </c>
      <c r="AJ2701">
        <v>6.29</v>
      </c>
      <c r="AK2701">
        <v>0.89280000000000004</v>
      </c>
      <c r="AR2701" s="3"/>
    </row>
    <row r="2702" spans="1:44" hidden="1" outlineLevel="1" x14ac:dyDescent="0.2">
      <c r="A2702" s="2">
        <v>36654</v>
      </c>
      <c r="B2702">
        <v>28.2</v>
      </c>
      <c r="E2702" s="2">
        <v>36654</v>
      </c>
      <c r="F2702">
        <v>1424.17</v>
      </c>
      <c r="G2702">
        <f t="shared" si="381"/>
        <v>-5.9052232607162969E-3</v>
      </c>
      <c r="H2702" s="2">
        <v>36654</v>
      </c>
      <c r="I2702">
        <v>1967.01</v>
      </c>
      <c r="J2702">
        <f t="shared" si="382"/>
        <v>-5.8174797323251592E-3</v>
      </c>
      <c r="K2702">
        <f t="shared" si="378"/>
        <v>-6.0690797323251595E-3</v>
      </c>
      <c r="L2702">
        <v>-8.6486499570413884E-3</v>
      </c>
      <c r="N2702" s="2">
        <v>36654</v>
      </c>
      <c r="O2702">
        <v>34.906300000000002</v>
      </c>
      <c r="Q2702" s="2">
        <v>36654</v>
      </c>
      <c r="R2702">
        <v>35899.980000000003</v>
      </c>
      <c r="S2702" s="8">
        <f t="shared" si="383"/>
        <v>-1.8453360514079198E-2</v>
      </c>
      <c r="T2702" s="9">
        <f t="shared" si="379"/>
        <v>-1.8704960514079199E-2</v>
      </c>
      <c r="U2702" s="3">
        <f>Sheet1!$B$17+Sheet1!$B$18*'Portfolio allocation'!K2702</f>
        <v>-6.4748031955035295E-3</v>
      </c>
      <c r="V2702" s="13">
        <f t="shared" si="384"/>
        <v>-1.2230157318575669E-2</v>
      </c>
      <c r="W2702" s="13"/>
      <c r="X2702" s="2">
        <v>36654</v>
      </c>
      <c r="Y2702">
        <v>104.8293</v>
      </c>
      <c r="AA2702" s="2">
        <v>36654</v>
      </c>
      <c r="AB2702">
        <v>1296.1099999999999</v>
      </c>
      <c r="AC2702">
        <f t="shared" si="385"/>
        <v>1.8586045926787476E-2</v>
      </c>
      <c r="AD2702">
        <f t="shared" si="380"/>
        <v>1.8330845926787475E-2</v>
      </c>
      <c r="AE2702">
        <f>Sheet2!$B$17+Sheet2!$B$18*'Portfolio allocation'!K2702</f>
        <v>-5.3433935228468753E-3</v>
      </c>
      <c r="AF2702">
        <f t="shared" si="386"/>
        <v>2.367423944963435E-2</v>
      </c>
      <c r="AH2702" s="2">
        <v>36654</v>
      </c>
      <c r="AI2702">
        <v>6.5620000000000003</v>
      </c>
      <c r="AJ2702">
        <v>6.38</v>
      </c>
      <c r="AK2702">
        <v>0.89380000000000004</v>
      </c>
      <c r="AR2702" s="3"/>
    </row>
    <row r="2703" spans="1:44" hidden="1" outlineLevel="1" x14ac:dyDescent="0.2">
      <c r="A2703" s="2">
        <v>36655</v>
      </c>
      <c r="B2703">
        <v>28.93</v>
      </c>
      <c r="E2703" s="2">
        <v>36655</v>
      </c>
      <c r="F2703">
        <v>1412.14</v>
      </c>
      <c r="G2703">
        <f t="shared" si="381"/>
        <v>-8.4470252849028205E-3</v>
      </c>
      <c r="H2703" s="2">
        <v>36655</v>
      </c>
      <c r="I2703">
        <v>1950.5</v>
      </c>
      <c r="J2703">
        <f t="shared" si="382"/>
        <v>-8.3934499570413879E-3</v>
      </c>
      <c r="K2703">
        <f t="shared" si="378"/>
        <v>-8.6486499570413884E-3</v>
      </c>
      <c r="L2703">
        <v>-2.0613682337862094E-2</v>
      </c>
      <c r="N2703" s="2">
        <v>36655</v>
      </c>
      <c r="O2703">
        <v>33.906300000000002</v>
      </c>
      <c r="Q2703" s="2">
        <v>36655</v>
      </c>
      <c r="R2703">
        <v>34871.51</v>
      </c>
      <c r="S2703" s="8">
        <f t="shared" si="383"/>
        <v>-2.8648205375044755E-2</v>
      </c>
      <c r="T2703" s="9">
        <f t="shared" si="379"/>
        <v>-2.8903405375044756E-2</v>
      </c>
      <c r="U2703" s="3">
        <f>Sheet1!$B$17+Sheet1!$B$18*'Portfolio allocation'!K2703</f>
        <v>-9.4341515323012812E-3</v>
      </c>
      <c r="V2703" s="13">
        <f t="shared" si="384"/>
        <v>-1.9469253842743475E-2</v>
      </c>
      <c r="W2703" s="13"/>
      <c r="X2703" s="2">
        <v>36655</v>
      </c>
      <c r="Y2703">
        <v>104.59050000000001</v>
      </c>
      <c r="AA2703" s="2">
        <v>36655</v>
      </c>
      <c r="AB2703">
        <v>1293.1600000000001</v>
      </c>
      <c r="AC2703">
        <f t="shared" si="385"/>
        <v>-2.2760413853760708E-3</v>
      </c>
      <c r="AD2703">
        <f t="shared" si="380"/>
        <v>-2.5308413853760707E-3</v>
      </c>
      <c r="AE2703">
        <f>Sheet2!$B$17+Sheet2!$B$18*'Portfolio allocation'!K2703</f>
        <v>-7.6372131774530517E-3</v>
      </c>
      <c r="AF2703">
        <f t="shared" si="386"/>
        <v>5.1063717920769806E-3</v>
      </c>
      <c r="AH2703" s="2">
        <v>36655</v>
      </c>
      <c r="AI2703">
        <v>6.524</v>
      </c>
      <c r="AJ2703">
        <v>6.37</v>
      </c>
      <c r="AK2703">
        <v>0.90239999999999998</v>
      </c>
      <c r="AR2703" s="3"/>
    </row>
    <row r="2704" spans="1:44" hidden="1" outlineLevel="1" x14ac:dyDescent="0.2">
      <c r="A2704" s="2">
        <v>36656</v>
      </c>
      <c r="B2704">
        <v>29.87</v>
      </c>
      <c r="E2704" s="2">
        <v>36656</v>
      </c>
      <c r="F2704">
        <v>1383.05</v>
      </c>
      <c r="G2704">
        <f t="shared" si="381"/>
        <v>-2.0599940515812931E-2</v>
      </c>
      <c r="H2704" s="2">
        <v>36656</v>
      </c>
      <c r="I2704">
        <v>1910.79</v>
      </c>
      <c r="J2704">
        <f t="shared" si="382"/>
        <v>-2.0358882337862094E-2</v>
      </c>
      <c r="K2704">
        <f t="shared" si="378"/>
        <v>-2.0613682337862094E-2</v>
      </c>
      <c r="L2704">
        <v>1.7848060238958786E-2</v>
      </c>
      <c r="N2704" s="2">
        <v>36656</v>
      </c>
      <c r="O2704">
        <v>33.093800000000002</v>
      </c>
      <c r="Q2704" s="2">
        <v>36656</v>
      </c>
      <c r="R2704">
        <v>34035.879999999997</v>
      </c>
      <c r="S2704" s="8">
        <f t="shared" si="383"/>
        <v>-2.3963114875151792E-2</v>
      </c>
      <c r="T2704" s="9">
        <f t="shared" si="379"/>
        <v>-2.4217914875151791E-2</v>
      </c>
      <c r="U2704" s="3">
        <f>Sheet1!$B$17+Sheet1!$B$18*'Portfolio allocation'!K2704</f>
        <v>-2.3160739913824488E-2</v>
      </c>
      <c r="V2704" s="13">
        <f t="shared" si="384"/>
        <v>-1.0571749613273035E-3</v>
      </c>
      <c r="W2704" s="13"/>
      <c r="X2704" s="2">
        <v>36656</v>
      </c>
      <c r="Y2704">
        <v>98.381900000000002</v>
      </c>
      <c r="AA2704" s="2">
        <v>36656</v>
      </c>
      <c r="AB2704">
        <v>1216.3900000000001</v>
      </c>
      <c r="AC2704">
        <f t="shared" si="385"/>
        <v>-5.9366203718024035E-2</v>
      </c>
      <c r="AD2704">
        <f t="shared" si="380"/>
        <v>-5.9620603718024037E-2</v>
      </c>
      <c r="AE2704">
        <f>Sheet2!$B$17+Sheet2!$B$18*'Portfolio allocation'!K2704</f>
        <v>-1.8276825226062852E-2</v>
      </c>
      <c r="AF2704">
        <f t="shared" si="386"/>
        <v>-4.1343778491961185E-2</v>
      </c>
      <c r="AH2704" s="2">
        <v>36656</v>
      </c>
      <c r="AI2704">
        <v>6.431</v>
      </c>
      <c r="AJ2704">
        <v>6.36</v>
      </c>
      <c r="AK2704">
        <v>0.9113</v>
      </c>
      <c r="AR2704" s="3"/>
    </row>
    <row r="2705" spans="1:44" hidden="1" outlineLevel="1" x14ac:dyDescent="0.2">
      <c r="A2705" s="2">
        <v>36657</v>
      </c>
      <c r="B2705">
        <v>27.76</v>
      </c>
      <c r="E2705" s="2">
        <v>36657</v>
      </c>
      <c r="F2705">
        <v>1407.81</v>
      </c>
      <c r="G2705">
        <f t="shared" si="381"/>
        <v>1.7902461950037862E-2</v>
      </c>
      <c r="H2705" s="2">
        <v>36657</v>
      </c>
      <c r="I2705">
        <v>1945.38</v>
      </c>
      <c r="J2705">
        <f t="shared" si="382"/>
        <v>1.8102460238958784E-2</v>
      </c>
      <c r="K2705">
        <f t="shared" si="378"/>
        <v>1.7848060238958786E-2</v>
      </c>
      <c r="L2705">
        <v>9.1058390525242672E-3</v>
      </c>
      <c r="N2705" s="2">
        <v>36657</v>
      </c>
      <c r="O2705">
        <v>33.9375</v>
      </c>
      <c r="Q2705" s="2">
        <v>36657</v>
      </c>
      <c r="R2705">
        <v>34903.65</v>
      </c>
      <c r="S2705" s="8">
        <f t="shared" si="383"/>
        <v>2.5495741552737927E-2</v>
      </c>
      <c r="T2705" s="9">
        <f t="shared" si="379"/>
        <v>2.5241341552737929E-2</v>
      </c>
      <c r="U2705" s="3">
        <f>Sheet1!$B$17+Sheet1!$B$18*'Portfolio allocation'!K2705</f>
        <v>2.0963545920487051E-2</v>
      </c>
      <c r="V2705" s="13">
        <f t="shared" si="384"/>
        <v>4.2777956322508776E-3</v>
      </c>
      <c r="W2705" s="13"/>
      <c r="X2705" s="2">
        <v>36657</v>
      </c>
      <c r="Y2705">
        <v>100.2923</v>
      </c>
      <c r="AA2705" s="2">
        <v>36657</v>
      </c>
      <c r="AB2705">
        <v>1240.01</v>
      </c>
      <c r="AC2705">
        <f t="shared" si="385"/>
        <v>1.9418114256118502E-2</v>
      </c>
      <c r="AD2705">
        <f t="shared" si="380"/>
        <v>1.9163314256118502E-2</v>
      </c>
      <c r="AE2705">
        <f>Sheet2!$B$17+Sheet2!$B$18*'Portfolio allocation'!K2705</f>
        <v>1.5924337521045637E-2</v>
      </c>
      <c r="AF2705">
        <f t="shared" si="386"/>
        <v>3.2389767350728647E-3</v>
      </c>
      <c r="AH2705" s="2">
        <v>36657</v>
      </c>
      <c r="AI2705">
        <v>6.4089999999999998</v>
      </c>
      <c r="AJ2705">
        <v>6.37</v>
      </c>
      <c r="AK2705">
        <v>0.90369999999999995</v>
      </c>
      <c r="AR2705" s="3"/>
    </row>
    <row r="2706" spans="1:44" hidden="1" outlineLevel="1" x14ac:dyDescent="0.2">
      <c r="A2706" s="2">
        <v>36658</v>
      </c>
      <c r="B2706">
        <v>26.05</v>
      </c>
      <c r="E2706" s="2">
        <v>36658</v>
      </c>
      <c r="F2706">
        <v>1420.96</v>
      </c>
      <c r="G2706">
        <f t="shared" si="381"/>
        <v>9.340749106768742E-3</v>
      </c>
      <c r="H2706" s="2">
        <v>36658</v>
      </c>
      <c r="I2706">
        <v>1963.59</v>
      </c>
      <c r="J2706">
        <f t="shared" si="382"/>
        <v>9.3606390525242666E-3</v>
      </c>
      <c r="K2706">
        <f t="shared" si="378"/>
        <v>9.1058390525242672E-3</v>
      </c>
      <c r="L2706">
        <v>2.1865144564802232E-2</v>
      </c>
      <c r="N2706" s="2">
        <v>36658</v>
      </c>
      <c r="O2706">
        <v>34.406300000000002</v>
      </c>
      <c r="Q2706" s="2">
        <v>36658</v>
      </c>
      <c r="R2706">
        <v>35385.75</v>
      </c>
      <c r="S2706" s="8">
        <f t="shared" si="383"/>
        <v>1.3812309027852354E-2</v>
      </c>
      <c r="T2706" s="9">
        <f t="shared" si="379"/>
        <v>1.3557509027852355E-2</v>
      </c>
      <c r="U2706" s="3">
        <f>Sheet1!$B$17+Sheet1!$B$18*'Portfolio allocation'!K2706</f>
        <v>1.0934248218061026E-2</v>
      </c>
      <c r="V2706" s="13">
        <f t="shared" si="384"/>
        <v>2.6232608097913283E-3</v>
      </c>
      <c r="W2706" s="13"/>
      <c r="X2706" s="2">
        <v>36658</v>
      </c>
      <c r="Y2706">
        <v>99.814700000000002</v>
      </c>
      <c r="AA2706" s="2">
        <v>36658</v>
      </c>
      <c r="AB2706">
        <v>1234.1099999999999</v>
      </c>
      <c r="AC2706">
        <f t="shared" si="385"/>
        <v>-4.7580261449504668E-3</v>
      </c>
      <c r="AD2706">
        <f t="shared" si="380"/>
        <v>-5.015626144950467E-3</v>
      </c>
      <c r="AE2706">
        <f>Sheet2!$B$17+Sheet2!$B$18*'Portfolio allocation'!K2706</f>
        <v>8.150531407833889E-3</v>
      </c>
      <c r="AF2706">
        <f t="shared" si="386"/>
        <v>-1.3166157552784356E-2</v>
      </c>
      <c r="AH2706" s="2">
        <v>36658</v>
      </c>
      <c r="AI2706">
        <v>6.4950000000000001</v>
      </c>
      <c r="AJ2706">
        <v>6.44</v>
      </c>
      <c r="AK2706">
        <v>0.90669999999999995</v>
      </c>
      <c r="AR2706" s="3"/>
    </row>
    <row r="2707" spans="1:44" hidden="1" outlineLevel="1" x14ac:dyDescent="0.2">
      <c r="A2707" s="2">
        <v>36661</v>
      </c>
      <c r="B2707">
        <v>24.86</v>
      </c>
      <c r="E2707" s="2">
        <v>36661</v>
      </c>
      <c r="F2707">
        <v>1452.36</v>
      </c>
      <c r="G2707">
        <f t="shared" si="381"/>
        <v>2.2097736741357954E-2</v>
      </c>
      <c r="H2707" s="2">
        <v>36661</v>
      </c>
      <c r="I2707">
        <v>2007.03</v>
      </c>
      <c r="J2707">
        <f t="shared" si="382"/>
        <v>2.2122744564802233E-2</v>
      </c>
      <c r="K2707">
        <f t="shared" si="378"/>
        <v>2.1865144564802232E-2</v>
      </c>
      <c r="L2707">
        <v>9.1742470575927014E-3</v>
      </c>
      <c r="N2707" s="2">
        <v>36661</v>
      </c>
      <c r="O2707">
        <v>34.6875</v>
      </c>
      <c r="Q2707" s="2">
        <v>36661</v>
      </c>
      <c r="R2707">
        <v>35675</v>
      </c>
      <c r="S2707" s="8">
        <f t="shared" si="383"/>
        <v>8.1741944144182455E-3</v>
      </c>
      <c r="T2707" s="9">
        <f t="shared" si="379"/>
        <v>7.9165944144182453E-3</v>
      </c>
      <c r="U2707" s="3">
        <f>Sheet1!$B$17+Sheet1!$B$18*'Portfolio allocation'!K2707</f>
        <v>2.5572046865550053E-2</v>
      </c>
      <c r="V2707" s="13">
        <f t="shared" si="384"/>
        <v>-1.7655452451131808E-2</v>
      </c>
      <c r="W2707" s="13"/>
      <c r="X2707" s="2">
        <v>36661</v>
      </c>
      <c r="Y2707">
        <v>99.516199999999998</v>
      </c>
      <c r="AA2707" s="2">
        <v>36661</v>
      </c>
      <c r="AB2707">
        <v>1230.42</v>
      </c>
      <c r="AC2707">
        <f t="shared" si="385"/>
        <v>-2.9900089943358799E-3</v>
      </c>
      <c r="AD2707">
        <f t="shared" si="380"/>
        <v>-3.24760899433588E-3</v>
      </c>
      <c r="AE2707">
        <f>Sheet2!$B$17+Sheet2!$B$18*'Portfolio allocation'!K2707</f>
        <v>1.949643138867576E-2</v>
      </c>
      <c r="AF2707">
        <f t="shared" si="386"/>
        <v>-2.274404038301164E-2</v>
      </c>
      <c r="AH2707" s="2">
        <v>36661</v>
      </c>
      <c r="AI2707">
        <v>6.45</v>
      </c>
      <c r="AJ2707">
        <v>6.44</v>
      </c>
      <c r="AK2707">
        <v>0.91639999999999999</v>
      </c>
      <c r="AR2707" s="3"/>
    </row>
    <row r="2708" spans="1:44" hidden="1" outlineLevel="1" x14ac:dyDescent="0.2">
      <c r="A2708" s="2">
        <v>36662</v>
      </c>
      <c r="B2708">
        <v>24.34</v>
      </c>
      <c r="E2708" s="2">
        <v>36662</v>
      </c>
      <c r="F2708">
        <v>1466.04</v>
      </c>
      <c r="G2708">
        <f t="shared" si="381"/>
        <v>9.4191522762951951E-3</v>
      </c>
      <c r="H2708" s="2">
        <v>36662</v>
      </c>
      <c r="I2708">
        <v>2025.96</v>
      </c>
      <c r="J2708">
        <f t="shared" si="382"/>
        <v>9.4318470575927016E-3</v>
      </c>
      <c r="K2708">
        <f t="shared" si="378"/>
        <v>9.1742470575927014E-3</v>
      </c>
      <c r="L2708">
        <v>-1.2606900882544611E-2</v>
      </c>
      <c r="N2708" s="2">
        <v>36662</v>
      </c>
      <c r="O2708">
        <v>34.75</v>
      </c>
      <c r="Q2708" s="2">
        <v>36662</v>
      </c>
      <c r="R2708">
        <v>35739.279999999999</v>
      </c>
      <c r="S2708" s="8">
        <f t="shared" si="383"/>
        <v>1.8018220042046451E-3</v>
      </c>
      <c r="T2708" s="9">
        <f t="shared" si="379"/>
        <v>1.5442220042046451E-3</v>
      </c>
      <c r="U2708" s="3">
        <f>Sheet1!$B$17+Sheet1!$B$18*'Portfolio allocation'!K2708</f>
        <v>1.1012727615164935E-2</v>
      </c>
      <c r="V2708" s="13">
        <f t="shared" si="384"/>
        <v>-9.4685056109602896E-3</v>
      </c>
      <c r="W2708" s="13"/>
      <c r="X2708" s="2">
        <v>36662</v>
      </c>
      <c r="Y2708">
        <v>104.1129</v>
      </c>
      <c r="AA2708" s="2">
        <v>36662</v>
      </c>
      <c r="AB2708">
        <v>1287.25</v>
      </c>
      <c r="AC2708">
        <f t="shared" si="385"/>
        <v>4.6187480697647887E-2</v>
      </c>
      <c r="AD2708">
        <f t="shared" si="380"/>
        <v>4.5930280697647888E-2</v>
      </c>
      <c r="AE2708">
        <f>Sheet2!$B$17+Sheet2!$B$18*'Portfolio allocation'!K2708</f>
        <v>8.2113615511867927E-3</v>
      </c>
      <c r="AF2708">
        <f t="shared" si="386"/>
        <v>3.7718919146461097E-2</v>
      </c>
      <c r="AH2708" s="2">
        <v>36662</v>
      </c>
      <c r="AI2708">
        <v>6.4189999999999996</v>
      </c>
      <c r="AJ2708">
        <v>6.43</v>
      </c>
      <c r="AK2708">
        <v>0.90510000000000002</v>
      </c>
      <c r="AR2708" s="3"/>
    </row>
    <row r="2709" spans="1:44" hidden="1" outlineLevel="1" x14ac:dyDescent="0.2">
      <c r="A2709" s="2">
        <v>36663</v>
      </c>
      <c r="B2709">
        <v>23.98</v>
      </c>
      <c r="E2709" s="2">
        <v>36663</v>
      </c>
      <c r="F2709">
        <v>1447.8</v>
      </c>
      <c r="G2709">
        <f t="shared" si="381"/>
        <v>-1.244167962674958E-2</v>
      </c>
      <c r="H2709" s="2">
        <v>36663</v>
      </c>
      <c r="I2709">
        <v>2000.94</v>
      </c>
      <c r="J2709">
        <f t="shared" si="382"/>
        <v>-1.2349700882544612E-2</v>
      </c>
      <c r="K2709">
        <f t="shared" si="378"/>
        <v>-1.2606900882544611E-2</v>
      </c>
      <c r="L2709">
        <v>-7.5233847051885943E-3</v>
      </c>
      <c r="N2709" s="2">
        <v>36663</v>
      </c>
      <c r="O2709">
        <v>33.843800000000002</v>
      </c>
      <c r="Q2709" s="2">
        <v>36663</v>
      </c>
      <c r="R2709">
        <v>34807.230000000003</v>
      </c>
      <c r="S2709" s="8">
        <f t="shared" si="383"/>
        <v>-2.6079148768525684E-2</v>
      </c>
      <c r="T2709" s="9">
        <f t="shared" si="379"/>
        <v>-2.6336348768525683E-2</v>
      </c>
      <c r="U2709" s="3">
        <f>Sheet1!$B$17+Sheet1!$B$18*'Portfolio allocation'!K2709</f>
        <v>-1.397515730945733E-2</v>
      </c>
      <c r="V2709" s="13">
        <f t="shared" si="384"/>
        <v>-1.2361191459068353E-2</v>
      </c>
      <c r="W2709" s="13"/>
      <c r="X2709" s="2">
        <v>36663</v>
      </c>
      <c r="Y2709">
        <v>103.0384</v>
      </c>
      <c r="AA2709" s="2">
        <v>36663</v>
      </c>
      <c r="AB2709">
        <v>1273.97</v>
      </c>
      <c r="AC2709">
        <f t="shared" si="385"/>
        <v>-1.031656632355793E-2</v>
      </c>
      <c r="AD2709">
        <f t="shared" si="380"/>
        <v>-1.0573366323557929E-2</v>
      </c>
      <c r="AE2709">
        <f>Sheet2!$B$17+Sheet2!$B$18*'Portfolio allocation'!K2709</f>
        <v>-1.1156990884524853E-2</v>
      </c>
      <c r="AF2709">
        <f t="shared" si="386"/>
        <v>5.8362456096692356E-4</v>
      </c>
      <c r="AH2709" s="2">
        <v>36663</v>
      </c>
      <c r="AI2709">
        <v>6.4809999999999999</v>
      </c>
      <c r="AJ2709">
        <v>6.42</v>
      </c>
      <c r="AK2709">
        <v>0.89100000000000001</v>
      </c>
      <c r="AR2709" s="3"/>
    </row>
    <row r="2710" spans="1:44" hidden="1" outlineLevel="1" x14ac:dyDescent="0.2">
      <c r="A2710" s="2">
        <v>36664</v>
      </c>
      <c r="B2710">
        <v>23.96</v>
      </c>
      <c r="E2710" s="2">
        <v>36664</v>
      </c>
      <c r="F2710">
        <v>1437.21</v>
      </c>
      <c r="G2710">
        <f t="shared" si="381"/>
        <v>-7.3145462080397294E-3</v>
      </c>
      <c r="H2710" s="2">
        <v>36664</v>
      </c>
      <c r="I2710">
        <v>1986.4</v>
      </c>
      <c r="J2710">
        <f t="shared" si="382"/>
        <v>-7.2665847051885946E-3</v>
      </c>
      <c r="K2710">
        <f t="shared" si="378"/>
        <v>-7.5233847051885943E-3</v>
      </c>
      <c r="L2710">
        <v>-2.1273521868707214E-2</v>
      </c>
      <c r="N2710" s="2">
        <v>36664</v>
      </c>
      <c r="O2710">
        <v>33.093800000000002</v>
      </c>
      <c r="Q2710" s="2">
        <v>36664</v>
      </c>
      <c r="R2710">
        <v>34035.879999999997</v>
      </c>
      <c r="S2710" s="8">
        <f t="shared" si="383"/>
        <v>-2.21606258240028E-2</v>
      </c>
      <c r="T2710" s="9">
        <f t="shared" si="379"/>
        <v>-2.2417425824002801E-2</v>
      </c>
      <c r="U2710" s="3">
        <f>Sheet1!$B$17+Sheet1!$B$18*'Portfolio allocation'!K2710</f>
        <v>-8.1432187173618477E-3</v>
      </c>
      <c r="V2710" s="13">
        <f t="shared" si="384"/>
        <v>-1.4274207106640954E-2</v>
      </c>
      <c r="W2710" s="13"/>
      <c r="X2710" s="2">
        <v>36664</v>
      </c>
      <c r="Y2710">
        <v>101.30710000000001</v>
      </c>
      <c r="AA2710" s="2">
        <v>36664</v>
      </c>
      <c r="AB2710">
        <v>1252.56</v>
      </c>
      <c r="AC2710">
        <f t="shared" si="385"/>
        <v>-1.6805733259025013E-2</v>
      </c>
      <c r="AD2710">
        <f t="shared" si="380"/>
        <v>-1.7061333259025015E-2</v>
      </c>
      <c r="AE2710">
        <f>Sheet2!$B$17+Sheet2!$B$18*'Portfolio allocation'!K2710</f>
        <v>-6.6365986073925473E-3</v>
      </c>
      <c r="AF2710">
        <f t="shared" si="386"/>
        <v>-1.0424734651632468E-2</v>
      </c>
      <c r="AH2710" s="2">
        <v>36664</v>
      </c>
      <c r="AI2710">
        <v>6.5359999999999996</v>
      </c>
      <c r="AJ2710">
        <v>6.39</v>
      </c>
      <c r="AK2710">
        <v>0.89370000000000005</v>
      </c>
      <c r="AR2710" s="3"/>
    </row>
    <row r="2711" spans="1:44" hidden="1" outlineLevel="1" x14ac:dyDescent="0.2">
      <c r="A2711" s="2">
        <v>36665</v>
      </c>
      <c r="B2711">
        <v>25.44</v>
      </c>
      <c r="E2711" s="2">
        <v>36665</v>
      </c>
      <c r="F2711">
        <v>1406.95</v>
      </c>
      <c r="G2711">
        <f t="shared" si="381"/>
        <v>-2.1054682335914676E-2</v>
      </c>
      <c r="H2711" s="2">
        <v>36665</v>
      </c>
      <c r="I2711">
        <v>1944.65</v>
      </c>
      <c r="J2711">
        <f t="shared" si="382"/>
        <v>-2.1017921868707212E-2</v>
      </c>
      <c r="K2711">
        <f t="shared" si="378"/>
        <v>-2.1273521868707214E-2</v>
      </c>
      <c r="L2711">
        <v>-4.6803319466228203E-3</v>
      </c>
      <c r="N2711" s="2">
        <v>36665</v>
      </c>
      <c r="O2711">
        <v>32.531300000000002</v>
      </c>
      <c r="Q2711" s="2">
        <v>36665</v>
      </c>
      <c r="R2711">
        <v>33457.370000000003</v>
      </c>
      <c r="S2711" s="8">
        <f t="shared" si="383"/>
        <v>-1.6997063099293941E-2</v>
      </c>
      <c r="T2711" s="9">
        <f t="shared" si="379"/>
        <v>-1.7252663099293943E-2</v>
      </c>
      <c r="U2711" s="3">
        <f>Sheet1!$B$17+Sheet1!$B$18*'Portfolio allocation'!K2711</f>
        <v>-2.3917724546167547E-2</v>
      </c>
      <c r="V2711" s="13">
        <f t="shared" si="384"/>
        <v>6.665061446873604E-3</v>
      </c>
      <c r="W2711" s="13"/>
      <c r="X2711" s="2">
        <v>36665</v>
      </c>
      <c r="Y2711">
        <v>102.0235</v>
      </c>
      <c r="AA2711" s="2">
        <v>36665</v>
      </c>
      <c r="AB2711">
        <v>1261.42</v>
      </c>
      <c r="AC2711">
        <f t="shared" si="385"/>
        <v>7.0735134444659398E-3</v>
      </c>
      <c r="AD2711">
        <f t="shared" si="380"/>
        <v>6.8207134444659397E-3</v>
      </c>
      <c r="AE2711">
        <f>Sheet2!$B$17+Sheet2!$B$18*'Portfolio allocation'!K2711</f>
        <v>-1.886357137091927E-2</v>
      </c>
      <c r="AF2711">
        <f t="shared" si="386"/>
        <v>2.5684284815385209E-2</v>
      </c>
      <c r="AH2711" s="2">
        <v>36665</v>
      </c>
      <c r="AI2711">
        <v>6.4939999999999998</v>
      </c>
      <c r="AJ2711">
        <v>6.32</v>
      </c>
      <c r="AK2711">
        <v>0.89280000000000004</v>
      </c>
      <c r="AR2711" s="3"/>
    </row>
    <row r="2712" spans="1:44" hidden="1" outlineLevel="1" x14ac:dyDescent="0.2">
      <c r="A2712" s="2">
        <v>36668</v>
      </c>
      <c r="B2712">
        <v>26</v>
      </c>
      <c r="E2712" s="2">
        <v>36668</v>
      </c>
      <c r="F2712">
        <v>1400.72</v>
      </c>
      <c r="G2712">
        <f t="shared" si="381"/>
        <v>-4.4280180532357827E-3</v>
      </c>
      <c r="H2712" s="2">
        <v>36668</v>
      </c>
      <c r="I2712">
        <v>1936.04</v>
      </c>
      <c r="J2712">
        <f t="shared" si="382"/>
        <v>-4.4275319466228202E-3</v>
      </c>
      <c r="K2712">
        <f t="shared" si="378"/>
        <v>-4.6803319466228203E-3</v>
      </c>
      <c r="L2712">
        <v>-1.9414427214313728E-2</v>
      </c>
      <c r="N2712" s="2">
        <v>36668</v>
      </c>
      <c r="O2712">
        <v>32.093800000000002</v>
      </c>
      <c r="Q2712" s="2">
        <v>36668</v>
      </c>
      <c r="R2712">
        <v>33007.410000000003</v>
      </c>
      <c r="S2712" s="8">
        <f t="shared" si="383"/>
        <v>-1.344875583466365E-2</v>
      </c>
      <c r="T2712" s="9">
        <f t="shared" si="379"/>
        <v>-1.370155583466365E-2</v>
      </c>
      <c r="U2712" s="3">
        <f>Sheet1!$B$17+Sheet1!$B$18*'Portfolio allocation'!K2712</f>
        <v>-4.8815965401964884E-3</v>
      </c>
      <c r="V2712" s="13">
        <f t="shared" si="384"/>
        <v>-8.8199592944671612E-3</v>
      </c>
      <c r="W2712" s="13"/>
      <c r="X2712" s="2">
        <v>36668</v>
      </c>
      <c r="Y2712">
        <v>104.1129</v>
      </c>
      <c r="AA2712" s="2">
        <v>36668</v>
      </c>
      <c r="AB2712">
        <v>1287.25</v>
      </c>
      <c r="AC2712">
        <f t="shared" si="385"/>
        <v>2.0476922832997735E-2</v>
      </c>
      <c r="AD2712">
        <f t="shared" si="380"/>
        <v>2.0225322832997734E-2</v>
      </c>
      <c r="AE2712">
        <f>Sheet2!$B$17+Sheet2!$B$18*'Portfolio allocation'!K2712</f>
        <v>-4.1084835616399598E-3</v>
      </c>
      <c r="AF2712">
        <f t="shared" si="386"/>
        <v>2.4333806394637694E-2</v>
      </c>
      <c r="AH2712" s="2">
        <v>36668</v>
      </c>
      <c r="AI2712">
        <v>6.4480000000000004</v>
      </c>
      <c r="AJ2712">
        <v>6.29</v>
      </c>
      <c r="AK2712">
        <v>0.90400000000000003</v>
      </c>
      <c r="AR2712" s="3"/>
    </row>
    <row r="2713" spans="1:44" hidden="1" outlineLevel="1" x14ac:dyDescent="0.2">
      <c r="A2713" s="2">
        <v>36669</v>
      </c>
      <c r="B2713">
        <v>25.87</v>
      </c>
      <c r="E2713" s="2">
        <v>36669</v>
      </c>
      <c r="F2713">
        <v>1373.86</v>
      </c>
      <c r="G2713">
        <f t="shared" si="381"/>
        <v>-1.917585241875619E-2</v>
      </c>
      <c r="H2713" s="2">
        <v>36669</v>
      </c>
      <c r="I2713">
        <v>1898.94</v>
      </c>
      <c r="J2713">
        <f t="shared" si="382"/>
        <v>-1.9162827214313727E-2</v>
      </c>
      <c r="K2713">
        <f t="shared" si="378"/>
        <v>-1.9414427214313728E-2</v>
      </c>
      <c r="L2713">
        <v>1.8131940514181464E-2</v>
      </c>
      <c r="N2713" s="2">
        <v>36669</v>
      </c>
      <c r="O2713">
        <v>31.593800000000002</v>
      </c>
      <c r="Q2713" s="2">
        <v>36669</v>
      </c>
      <c r="R2713">
        <v>32493.18</v>
      </c>
      <c r="S2713" s="8">
        <f t="shared" si="383"/>
        <v>-1.5579229027663843E-2</v>
      </c>
      <c r="T2713" s="9">
        <f t="shared" si="379"/>
        <v>-1.5830829027663845E-2</v>
      </c>
      <c r="U2713" s="3">
        <f>Sheet1!$B$17+Sheet1!$B$18*'Portfolio allocation'!K2713</f>
        <v>-2.178492404292318E-2</v>
      </c>
      <c r="V2713" s="13">
        <f t="shared" si="384"/>
        <v>5.954095015259335E-3</v>
      </c>
      <c r="W2713" s="13"/>
      <c r="X2713" s="2">
        <v>36669</v>
      </c>
      <c r="Y2713">
        <v>102.5608</v>
      </c>
      <c r="AA2713" s="2">
        <v>36669</v>
      </c>
      <c r="AB2713">
        <v>1268.06</v>
      </c>
      <c r="AC2713">
        <f t="shared" si="385"/>
        <v>-1.4907749077490817E-2</v>
      </c>
      <c r="AD2713">
        <f t="shared" si="380"/>
        <v>-1.5159749077490818E-2</v>
      </c>
      <c r="AE2713">
        <f>Sheet2!$B$17+Sheet2!$B$18*'Portfolio allocation'!K2713</f>
        <v>-1.7210416974438293E-2</v>
      </c>
      <c r="AF2713">
        <f t="shared" si="386"/>
        <v>2.0506678969474754E-3</v>
      </c>
      <c r="AH2713" s="2">
        <v>36669</v>
      </c>
      <c r="AI2713">
        <v>6.4279999999999999</v>
      </c>
      <c r="AJ2713">
        <v>6.3</v>
      </c>
      <c r="AK2713">
        <v>0.90880000000000005</v>
      </c>
      <c r="AR2713" s="3"/>
    </row>
    <row r="2714" spans="1:44" hidden="1" outlineLevel="1" x14ac:dyDescent="0.2">
      <c r="A2714" s="2">
        <v>36670</v>
      </c>
      <c r="B2714">
        <v>24.32</v>
      </c>
      <c r="E2714" s="2">
        <v>36670</v>
      </c>
      <c r="F2714">
        <v>1399.05</v>
      </c>
      <c r="G2714">
        <f t="shared" si="381"/>
        <v>1.8335201548920654E-2</v>
      </c>
      <c r="H2714" s="2">
        <v>36670</v>
      </c>
      <c r="I2714">
        <v>1933.85</v>
      </c>
      <c r="J2714">
        <f t="shared" si="382"/>
        <v>1.8383940514181463E-2</v>
      </c>
      <c r="K2714">
        <f t="shared" si="378"/>
        <v>1.8131940514181464E-2</v>
      </c>
      <c r="L2714">
        <v>-1.2755155084417028E-2</v>
      </c>
      <c r="N2714" s="2">
        <v>36670</v>
      </c>
      <c r="O2714">
        <v>32.781300000000002</v>
      </c>
      <c r="Q2714" s="2">
        <v>36670</v>
      </c>
      <c r="R2714">
        <v>33714.480000000003</v>
      </c>
      <c r="S2714" s="8">
        <f t="shared" si="383"/>
        <v>3.7586348889213195E-2</v>
      </c>
      <c r="T2714" s="9">
        <f t="shared" si="379"/>
        <v>3.7334348889213193E-2</v>
      </c>
      <c r="U2714" s="3">
        <f>Sheet1!$B$17+Sheet1!$B$18*'Portfolio allocation'!K2714</f>
        <v>2.128922056670543E-2</v>
      </c>
      <c r="V2714" s="13">
        <f t="shared" si="384"/>
        <v>1.6045128322507762E-2</v>
      </c>
      <c r="W2714" s="13"/>
      <c r="X2714" s="2">
        <v>36670</v>
      </c>
      <c r="Y2714">
        <v>104.7099</v>
      </c>
      <c r="AA2714" s="2">
        <v>36670</v>
      </c>
      <c r="AB2714">
        <v>1294.6300000000001</v>
      </c>
      <c r="AC2714">
        <f t="shared" si="385"/>
        <v>2.0953267195558789E-2</v>
      </c>
      <c r="AD2714">
        <f t="shared" si="380"/>
        <v>2.0701667195558788E-2</v>
      </c>
      <c r="AE2714">
        <f>Sheet2!$B$17+Sheet2!$B$18*'Portfolio allocation'!K2714</f>
        <v>1.6176771104214487E-2</v>
      </c>
      <c r="AF2714">
        <f t="shared" si="386"/>
        <v>4.5248960913443007E-3</v>
      </c>
      <c r="AH2714" s="2">
        <v>36670</v>
      </c>
      <c r="AI2714">
        <v>6.468</v>
      </c>
      <c r="AJ2714">
        <v>6.29</v>
      </c>
      <c r="AK2714">
        <v>0.90739999999999998</v>
      </c>
      <c r="AR2714" s="3"/>
    </row>
    <row r="2715" spans="1:44" hidden="1" outlineLevel="1" x14ac:dyDescent="0.2">
      <c r="A2715" s="2">
        <v>36671</v>
      </c>
      <c r="B2715">
        <v>24.58</v>
      </c>
      <c r="E2715" s="2">
        <v>36671</v>
      </c>
      <c r="F2715">
        <v>1381.52</v>
      </c>
      <c r="G2715">
        <f t="shared" si="381"/>
        <v>-1.2529931024623853E-2</v>
      </c>
      <c r="H2715" s="2">
        <v>36671</v>
      </c>
      <c r="I2715">
        <v>1909.67</v>
      </c>
      <c r="J2715">
        <f t="shared" si="382"/>
        <v>-1.2503555084417028E-2</v>
      </c>
      <c r="K2715">
        <f t="shared" si="378"/>
        <v>-1.2755155084417028E-2</v>
      </c>
      <c r="L2715">
        <v>-2.7067217037498635E-3</v>
      </c>
      <c r="N2715" s="2">
        <v>36671</v>
      </c>
      <c r="O2715">
        <v>30.75</v>
      </c>
      <c r="Q2715" s="2">
        <v>36671</v>
      </c>
      <c r="R2715">
        <v>31625.41</v>
      </c>
      <c r="S2715" s="8">
        <f t="shared" si="383"/>
        <v>-6.1963583599687788E-2</v>
      </c>
      <c r="T2715" s="9">
        <f t="shared" si="379"/>
        <v>-6.2215183599687786E-2</v>
      </c>
      <c r="U2715" s="3">
        <f>Sheet1!$B$17+Sheet1!$B$18*'Portfolio allocation'!K2715</f>
        <v>-1.4145238287106496E-2</v>
      </c>
      <c r="V2715" s="13">
        <f t="shared" si="384"/>
        <v>-4.806994531258129E-2</v>
      </c>
      <c r="W2715" s="13"/>
      <c r="X2715" s="2">
        <v>36671</v>
      </c>
      <c r="Y2715">
        <v>101.72499999999999</v>
      </c>
      <c r="AA2715" s="2">
        <v>36671</v>
      </c>
      <c r="AB2715">
        <v>1257.73</v>
      </c>
      <c r="AC2715">
        <f t="shared" si="385"/>
        <v>-2.8502352023358046E-2</v>
      </c>
      <c r="AD2715">
        <f t="shared" si="380"/>
        <v>-2.8753152023358045E-2</v>
      </c>
      <c r="AE2715">
        <f>Sheet2!$B$17+Sheet2!$B$18*'Portfolio allocation'!K2715</f>
        <v>-1.1288822303136577E-2</v>
      </c>
      <c r="AF2715">
        <f t="shared" si="386"/>
        <v>-1.7464329720221466E-2</v>
      </c>
      <c r="AH2715" s="2">
        <v>36671</v>
      </c>
      <c r="AI2715">
        <v>6.383</v>
      </c>
      <c r="AJ2715">
        <v>6.27</v>
      </c>
      <c r="AK2715">
        <v>0.90690000000000004</v>
      </c>
      <c r="AR2715" s="3"/>
    </row>
    <row r="2716" spans="1:44" hidden="1" outlineLevel="1" x14ac:dyDescent="0.2">
      <c r="A2716" s="2">
        <v>36672</v>
      </c>
      <c r="B2716">
        <v>24.47</v>
      </c>
      <c r="E2716" s="2">
        <v>36672</v>
      </c>
      <c r="F2716">
        <v>1378.02</v>
      </c>
      <c r="G2716">
        <f t="shared" si="381"/>
        <v>-2.5334414268342043E-3</v>
      </c>
      <c r="H2716" s="2">
        <v>36672</v>
      </c>
      <c r="I2716">
        <v>1904.98</v>
      </c>
      <c r="J2716">
        <f t="shared" si="382"/>
        <v>-2.4559217037498637E-3</v>
      </c>
      <c r="K2716">
        <f t="shared" si="378"/>
        <v>-2.7067217037498635E-3</v>
      </c>
      <c r="L2716">
        <v>-2.5079999999999997E-4</v>
      </c>
      <c r="N2716" s="2">
        <v>36672</v>
      </c>
      <c r="O2716">
        <v>30.718800000000002</v>
      </c>
      <c r="Q2716" s="2">
        <v>36672</v>
      </c>
      <c r="R2716">
        <v>31593.27</v>
      </c>
      <c r="S2716" s="8">
        <f t="shared" si="383"/>
        <v>-1.0162714096038084E-3</v>
      </c>
      <c r="T2716" s="9">
        <f t="shared" si="379"/>
        <v>-1.2670714096038084E-3</v>
      </c>
      <c r="U2716" s="3">
        <f>Sheet1!$B$17+Sheet1!$B$18*'Portfolio allocation'!K2716</f>
        <v>-2.6174208516375154E-3</v>
      </c>
      <c r="V2716" s="13">
        <f t="shared" si="384"/>
        <v>1.350349442033707E-3</v>
      </c>
      <c r="W2716" s="13"/>
      <c r="X2716" s="2">
        <v>36672</v>
      </c>
      <c r="Y2716">
        <v>102.1429</v>
      </c>
      <c r="AA2716" s="2">
        <v>36672</v>
      </c>
      <c r="AB2716">
        <v>1262.8900000000001</v>
      </c>
      <c r="AC2716">
        <f t="shared" si="385"/>
        <v>4.1026293401604796E-3</v>
      </c>
      <c r="AD2716">
        <f t="shared" si="380"/>
        <v>3.8518293401604798E-3</v>
      </c>
      <c r="AE2716">
        <f>Sheet2!$B$17+Sheet2!$B$18*'Portfolio allocation'!K2716</f>
        <v>-2.3534989823261422E-3</v>
      </c>
      <c r="AF2716">
        <f t="shared" si="386"/>
        <v>6.205328322486622E-3</v>
      </c>
      <c r="AH2716" s="2">
        <v>36672</v>
      </c>
      <c r="AI2716">
        <v>6.3220000000000001</v>
      </c>
      <c r="AJ2716">
        <v>6.27</v>
      </c>
      <c r="AK2716">
        <v>0.92589999999999995</v>
      </c>
      <c r="AR2716" s="3"/>
    </row>
    <row r="2717" spans="1:44" hidden="1" outlineLevel="1" x14ac:dyDescent="0.2">
      <c r="A2717" s="2">
        <v>36675</v>
      </c>
      <c r="B2717">
        <v>24.47</v>
      </c>
      <c r="E2717" s="2">
        <v>36675</v>
      </c>
      <c r="F2717">
        <v>1378.02</v>
      </c>
      <c r="G2717">
        <f t="shared" si="381"/>
        <v>0</v>
      </c>
      <c r="H2717" s="2">
        <v>36675</v>
      </c>
      <c r="I2717">
        <v>1904.98</v>
      </c>
      <c r="J2717">
        <f t="shared" si="382"/>
        <v>0</v>
      </c>
      <c r="K2717">
        <f t="shared" si="378"/>
        <v>-2.5079999999999997E-4</v>
      </c>
      <c r="L2717">
        <v>3.209074689288071E-2</v>
      </c>
      <c r="N2717" s="2">
        <v>36675</v>
      </c>
      <c r="O2717">
        <v>30.718800000000002</v>
      </c>
      <c r="Q2717" s="2">
        <v>36675</v>
      </c>
      <c r="R2717">
        <v>31593.27</v>
      </c>
      <c r="S2717" s="8">
        <f t="shared" si="383"/>
        <v>0</v>
      </c>
      <c r="T2717" s="9">
        <f t="shared" si="379"/>
        <v>-2.5079999999999997E-4</v>
      </c>
      <c r="U2717" s="3">
        <f>Sheet1!$B$17+Sheet1!$B$18*'Portfolio allocation'!K2717</f>
        <v>2.0007476823737379E-4</v>
      </c>
      <c r="V2717" s="13">
        <f t="shared" si="384"/>
        <v>-4.5087476823737376E-4</v>
      </c>
      <c r="W2717" s="13"/>
      <c r="X2717" s="2">
        <v>36675</v>
      </c>
      <c r="Y2717">
        <v>102.1429</v>
      </c>
      <c r="AA2717" s="2">
        <v>36675</v>
      </c>
      <c r="AB2717">
        <v>1262.8900000000001</v>
      </c>
      <c r="AC2717">
        <f t="shared" si="385"/>
        <v>0</v>
      </c>
      <c r="AD2717">
        <f t="shared" si="380"/>
        <v>-2.5079999999999997E-4</v>
      </c>
      <c r="AE2717">
        <f>Sheet2!$B$17+Sheet2!$B$18*'Portfolio allocation'!K2717</f>
        <v>-1.6963074712233276E-4</v>
      </c>
      <c r="AF2717">
        <f t="shared" si="386"/>
        <v>-8.1169252877667206E-5</v>
      </c>
      <c r="AH2717" s="2">
        <v>36675</v>
      </c>
      <c r="AI2717">
        <v>6.3220000000000001</v>
      </c>
      <c r="AJ2717">
        <v>6.27</v>
      </c>
      <c r="AK2717">
        <v>0.92769999999999997</v>
      </c>
      <c r="AR2717" s="3"/>
    </row>
    <row r="2718" spans="1:44" hidden="1" outlineLevel="1" x14ac:dyDescent="0.2">
      <c r="A2718" s="2">
        <v>36676</v>
      </c>
      <c r="B2718">
        <v>23.62</v>
      </c>
      <c r="E2718" s="2">
        <v>36676</v>
      </c>
      <c r="F2718">
        <v>1422.45</v>
      </c>
      <c r="G2718">
        <f t="shared" si="381"/>
        <v>3.2241912308965004E-2</v>
      </c>
      <c r="H2718" s="2">
        <v>36676</v>
      </c>
      <c r="I2718">
        <v>1966.59</v>
      </c>
      <c r="J2718">
        <f t="shared" si="382"/>
        <v>3.2341546892880713E-2</v>
      </c>
      <c r="K2718">
        <f t="shared" si="378"/>
        <v>3.209074689288071E-2</v>
      </c>
      <c r="L2718">
        <v>-1.3648027336657861E-3</v>
      </c>
      <c r="N2718" s="2">
        <v>36676</v>
      </c>
      <c r="O2718">
        <v>31.6875</v>
      </c>
      <c r="Q2718" s="2">
        <v>36676</v>
      </c>
      <c r="R2718">
        <v>32589.599999999999</v>
      </c>
      <c r="S2718" s="8">
        <f t="shared" si="383"/>
        <v>3.1536146780627661E-2</v>
      </c>
      <c r="T2718" s="9">
        <f t="shared" si="379"/>
        <v>3.1285346780627658E-2</v>
      </c>
      <c r="U2718" s="3">
        <f>Sheet1!$B$17+Sheet1!$B$18*'Portfolio allocation'!K2718</f>
        <v>3.7303117007547529E-2</v>
      </c>
      <c r="V2718" s="13">
        <f t="shared" si="384"/>
        <v>-6.0177702269198705E-3</v>
      </c>
      <c r="W2718" s="13"/>
      <c r="X2718" s="2">
        <v>36676</v>
      </c>
      <c r="Y2718">
        <v>105.9636</v>
      </c>
      <c r="AA2718" s="2">
        <v>36676</v>
      </c>
      <c r="AB2718">
        <v>1310.1300000000001</v>
      </c>
      <c r="AC2718">
        <f t="shared" si="385"/>
        <v>3.7406266579036895E-2</v>
      </c>
      <c r="AD2718">
        <f t="shared" si="380"/>
        <v>3.7155066579036895E-2</v>
      </c>
      <c r="AE2718">
        <f>Sheet2!$B$17+Sheet2!$B$18*'Portfolio allocation'!K2718</f>
        <v>2.858929785751298E-2</v>
      </c>
      <c r="AF2718">
        <f t="shared" si="386"/>
        <v>8.5657687215239149E-3</v>
      </c>
      <c r="AH2718" s="2">
        <v>36676</v>
      </c>
      <c r="AI2718">
        <v>6.375</v>
      </c>
      <c r="AJ2718">
        <v>6.28</v>
      </c>
      <c r="AK2718">
        <v>0.9325</v>
      </c>
      <c r="AR2718" s="3"/>
    </row>
    <row r="2719" spans="1:44" hidden="1" outlineLevel="1" x14ac:dyDescent="0.2">
      <c r="A2719" s="2">
        <v>36677</v>
      </c>
      <c r="B2719">
        <v>23.65</v>
      </c>
      <c r="E2719" s="2">
        <v>36677</v>
      </c>
      <c r="F2719">
        <v>1420.6</v>
      </c>
      <c r="G2719">
        <f t="shared" si="381"/>
        <v>-1.3005729551127665E-3</v>
      </c>
      <c r="H2719" s="2">
        <v>36677</v>
      </c>
      <c r="I2719">
        <v>1964.4</v>
      </c>
      <c r="J2719">
        <f t="shared" si="382"/>
        <v>-1.1136027336657861E-3</v>
      </c>
      <c r="K2719">
        <f t="shared" si="378"/>
        <v>-1.3648027336657861E-3</v>
      </c>
      <c r="L2719">
        <v>1.9624043412746817E-2</v>
      </c>
      <c r="N2719" s="2">
        <v>36677</v>
      </c>
      <c r="O2719">
        <v>31.281300000000002</v>
      </c>
      <c r="Q2719" s="2">
        <v>36677</v>
      </c>
      <c r="R2719">
        <v>32171.78</v>
      </c>
      <c r="S2719" s="8">
        <f t="shared" si="383"/>
        <v>-1.2820654441907831E-2</v>
      </c>
      <c r="T2719" s="9">
        <f t="shared" si="379"/>
        <v>-1.3071854441907831E-2</v>
      </c>
      <c r="U2719" s="3">
        <f>Sheet1!$B$17+Sheet1!$B$18*'Portfolio allocation'!K2719</f>
        <v>-1.0779374004077562E-3</v>
      </c>
      <c r="V2719" s="13">
        <f t="shared" si="384"/>
        <v>-1.1993917041500074E-2</v>
      </c>
      <c r="W2719" s="13"/>
      <c r="X2719" s="2">
        <v>36677</v>
      </c>
      <c r="Y2719">
        <v>102.5608</v>
      </c>
      <c r="AA2719" s="2">
        <v>36677</v>
      </c>
      <c r="AB2719">
        <v>1268.06</v>
      </c>
      <c r="AC2719">
        <f t="shared" si="385"/>
        <v>-3.2111317197530131E-2</v>
      </c>
      <c r="AD2719">
        <f t="shared" si="380"/>
        <v>-3.2366117197530131E-2</v>
      </c>
      <c r="AE2719">
        <f>Sheet2!$B$17+Sheet2!$B$18*'Portfolio allocation'!K2719</f>
        <v>-1.1602303986781239E-3</v>
      </c>
      <c r="AF2719">
        <f t="shared" si="386"/>
        <v>-3.1205886798852008E-2</v>
      </c>
      <c r="AH2719" s="2">
        <v>36677</v>
      </c>
      <c r="AI2719">
        <v>6.2779999999999996</v>
      </c>
      <c r="AJ2719">
        <v>6.37</v>
      </c>
      <c r="AK2719">
        <v>0.9274</v>
      </c>
      <c r="AR2719" s="3"/>
    </row>
    <row r="2720" spans="1:44" hidden="1" outlineLevel="1" x14ac:dyDescent="0.2">
      <c r="A2720" s="2">
        <v>36678</v>
      </c>
      <c r="B2720">
        <v>22.36</v>
      </c>
      <c r="E2720" s="2">
        <v>36678</v>
      </c>
      <c r="F2720">
        <v>1448.81</v>
      </c>
      <c r="G2720">
        <f t="shared" si="381"/>
        <v>1.9857806560608315E-2</v>
      </c>
      <c r="H2720" s="2">
        <v>36678</v>
      </c>
      <c r="I2720">
        <v>2003.45</v>
      </c>
      <c r="J2720">
        <f t="shared" si="382"/>
        <v>1.9878843412746816E-2</v>
      </c>
      <c r="K2720">
        <f t="shared" si="378"/>
        <v>1.9624043412746817E-2</v>
      </c>
      <c r="L2720">
        <v>1.9383327679752312E-2</v>
      </c>
      <c r="N2720" s="2">
        <v>36678</v>
      </c>
      <c r="O2720">
        <v>32.281300000000002</v>
      </c>
      <c r="Q2720" s="2">
        <v>36678</v>
      </c>
      <c r="R2720">
        <v>33200.25</v>
      </c>
      <c r="S2720" s="8">
        <f t="shared" si="383"/>
        <v>3.1968078856687399E-2</v>
      </c>
      <c r="T2720" s="9">
        <f t="shared" si="379"/>
        <v>3.1713278856687399E-2</v>
      </c>
      <c r="U2720" s="3">
        <f>Sheet1!$B$17+Sheet1!$B$18*'Portfolio allocation'!K2720</f>
        <v>2.3000998826855811E-2</v>
      </c>
      <c r="V2720" s="13">
        <f t="shared" si="384"/>
        <v>8.7122800298315879E-3</v>
      </c>
      <c r="W2720" s="13"/>
      <c r="X2720" s="2">
        <v>36678</v>
      </c>
      <c r="Y2720">
        <v>101.2474</v>
      </c>
      <c r="AA2720" s="2">
        <v>36678</v>
      </c>
      <c r="AB2720">
        <v>1251.82</v>
      </c>
      <c r="AC2720">
        <f t="shared" si="385"/>
        <v>-1.28069649701118E-2</v>
      </c>
      <c r="AD2720">
        <f t="shared" si="380"/>
        <v>-1.30597649701118E-2</v>
      </c>
      <c r="AE2720">
        <f>Sheet2!$B$17+Sheet2!$B$18*'Portfolio allocation'!K2720</f>
        <v>1.7503587068606604E-2</v>
      </c>
      <c r="AF2720">
        <f t="shared" si="386"/>
        <v>-3.0563352038718405E-2</v>
      </c>
      <c r="AH2720" s="2">
        <v>36678</v>
      </c>
      <c r="AI2720">
        <v>6.1870000000000003</v>
      </c>
      <c r="AJ2720">
        <v>6.32</v>
      </c>
      <c r="AK2720">
        <v>0.93110000000000004</v>
      </c>
      <c r="AR2720" s="3"/>
    </row>
    <row r="2721" spans="1:44" hidden="1" outlineLevel="1" x14ac:dyDescent="0.2">
      <c r="A2721" s="2">
        <v>36679</v>
      </c>
      <c r="B2721">
        <v>21.48</v>
      </c>
      <c r="E2721" s="2">
        <v>36679</v>
      </c>
      <c r="F2721">
        <v>1477.26</v>
      </c>
      <c r="G2721">
        <f t="shared" si="381"/>
        <v>1.9636805378207001E-2</v>
      </c>
      <c r="H2721" s="2">
        <v>36679</v>
      </c>
      <c r="I2721">
        <v>2042.79</v>
      </c>
      <c r="J2721">
        <f t="shared" si="382"/>
        <v>1.9636127679752313E-2</v>
      </c>
      <c r="K2721">
        <f t="shared" si="378"/>
        <v>1.9383327679752312E-2</v>
      </c>
      <c r="L2721">
        <v>-6.7550082328579567E-3</v>
      </c>
      <c r="N2721" s="2">
        <v>36679</v>
      </c>
      <c r="O2721">
        <v>33.156300000000002</v>
      </c>
      <c r="Q2721" s="2">
        <v>36679</v>
      </c>
      <c r="R2721">
        <v>34100.160000000003</v>
      </c>
      <c r="S2721" s="8">
        <f t="shared" si="383"/>
        <v>2.710551878374412E-2</v>
      </c>
      <c r="T2721" s="9">
        <f t="shared" si="379"/>
        <v>2.6852718783744119E-2</v>
      </c>
      <c r="U2721" s="3">
        <f>Sheet1!$B$17+Sheet1!$B$18*'Portfolio allocation'!K2721</f>
        <v>2.2724843637416569E-2</v>
      </c>
      <c r="V2721" s="13">
        <f t="shared" si="384"/>
        <v>4.1278751463275504E-3</v>
      </c>
      <c r="W2721" s="13"/>
      <c r="X2721" s="2">
        <v>36679</v>
      </c>
      <c r="Y2721">
        <v>103.57559999999999</v>
      </c>
      <c r="AA2721" s="2">
        <v>36679</v>
      </c>
      <c r="AB2721">
        <v>1280.6099999999999</v>
      </c>
      <c r="AC2721">
        <f t="shared" si="385"/>
        <v>2.299851416337817E-2</v>
      </c>
      <c r="AD2721">
        <f t="shared" si="380"/>
        <v>2.2749314163378168E-2</v>
      </c>
      <c r="AE2721">
        <f>Sheet2!$B$17+Sheet2!$B$18*'Portfolio allocation'!K2721</f>
        <v>1.7289536497614114E-2</v>
      </c>
      <c r="AF2721">
        <f t="shared" si="386"/>
        <v>5.459777665764054E-3</v>
      </c>
      <c r="AH2721" s="2">
        <v>36679</v>
      </c>
      <c r="AI2721">
        <v>6.1520000000000001</v>
      </c>
      <c r="AJ2721">
        <v>6.23</v>
      </c>
      <c r="AK2721">
        <v>0.94420000000000004</v>
      </c>
      <c r="AR2721" s="3"/>
    </row>
    <row r="2722" spans="1:44" hidden="1" outlineLevel="1" x14ac:dyDescent="0.2">
      <c r="A2722" s="2">
        <v>36682</v>
      </c>
      <c r="B2722">
        <v>22.71</v>
      </c>
      <c r="E2722" s="2">
        <v>36682</v>
      </c>
      <c r="F2722">
        <v>1467.63</v>
      </c>
      <c r="G2722">
        <f t="shared" si="381"/>
        <v>-6.5188253929571172E-3</v>
      </c>
      <c r="H2722" s="2">
        <v>36682</v>
      </c>
      <c r="I2722">
        <v>2029.5</v>
      </c>
      <c r="J2722">
        <f t="shared" si="382"/>
        <v>-6.505808232857957E-3</v>
      </c>
      <c r="K2722">
        <f t="shared" si="378"/>
        <v>-6.7550082328579567E-3</v>
      </c>
      <c r="L2722">
        <v>-6.9105393446661847E-3</v>
      </c>
      <c r="N2722" s="2">
        <v>36682</v>
      </c>
      <c r="O2722">
        <v>33.4375</v>
      </c>
      <c r="Q2722" s="2">
        <v>36682</v>
      </c>
      <c r="R2722">
        <v>34389.410000000003</v>
      </c>
      <c r="S2722" s="8">
        <f t="shared" si="383"/>
        <v>8.4823648921295014E-3</v>
      </c>
      <c r="T2722" s="9">
        <f t="shared" si="379"/>
        <v>8.2331648921295016E-3</v>
      </c>
      <c r="U2722" s="3">
        <f>Sheet1!$B$17+Sheet1!$B$18*'Portfolio allocation'!K2722</f>
        <v>-7.2617177550547089E-3</v>
      </c>
      <c r="V2722" s="13">
        <f t="shared" si="384"/>
        <v>1.549488264718421E-2</v>
      </c>
      <c r="W2722" s="13"/>
      <c r="X2722" s="2">
        <v>36682</v>
      </c>
      <c r="Y2722">
        <v>107.3963</v>
      </c>
      <c r="AA2722" s="2">
        <v>36682</v>
      </c>
      <c r="AB2722">
        <v>1327.85</v>
      </c>
      <c r="AC2722">
        <f t="shared" si="385"/>
        <v>3.6888670243087285E-2</v>
      </c>
      <c r="AD2722">
        <f t="shared" si="380"/>
        <v>3.6639870243087284E-2</v>
      </c>
      <c r="AE2722">
        <f>Sheet2!$B$17+Sheet2!$B$18*'Portfolio allocation'!K2722</f>
        <v>-5.9533386451393914E-3</v>
      </c>
      <c r="AF2722">
        <f t="shared" si="386"/>
        <v>4.2593208888226673E-2</v>
      </c>
      <c r="AH2722" s="2">
        <v>36682</v>
      </c>
      <c r="AI2722">
        <v>6.1139999999999999</v>
      </c>
      <c r="AJ2722">
        <v>6.22</v>
      </c>
      <c r="AK2722">
        <v>0.94450000000000001</v>
      </c>
      <c r="AR2722" s="3"/>
    </row>
    <row r="2723" spans="1:44" hidden="1" outlineLevel="1" x14ac:dyDescent="0.2">
      <c r="A2723" s="2">
        <v>36683</v>
      </c>
      <c r="B2723">
        <v>23.05</v>
      </c>
      <c r="E2723" s="2">
        <v>36683</v>
      </c>
      <c r="F2723">
        <v>1457.84</v>
      </c>
      <c r="G2723">
        <f t="shared" si="381"/>
        <v>-6.6706186164089409E-3</v>
      </c>
      <c r="H2723" s="2">
        <v>36683</v>
      </c>
      <c r="I2723">
        <v>2015.98</v>
      </c>
      <c r="J2723">
        <f t="shared" si="382"/>
        <v>-6.6617393446661843E-3</v>
      </c>
      <c r="K2723">
        <f t="shared" si="378"/>
        <v>-6.9105393446661847E-3</v>
      </c>
      <c r="L2723">
        <v>9.140374106885913E-3</v>
      </c>
      <c r="N2723" s="2">
        <v>36683</v>
      </c>
      <c r="O2723">
        <v>34.8125</v>
      </c>
      <c r="Q2723" s="2">
        <v>36683</v>
      </c>
      <c r="R2723">
        <v>35803.56</v>
      </c>
      <c r="S2723" s="8">
        <f t="shared" si="383"/>
        <v>4.1121670886473227E-2</v>
      </c>
      <c r="T2723" s="9">
        <f t="shared" si="379"/>
        <v>4.0872870886473227E-2</v>
      </c>
      <c r="U2723" s="3">
        <f>Sheet1!$B$17+Sheet1!$B$18*'Portfolio allocation'!K2723</f>
        <v>-7.4401469882036612E-3</v>
      </c>
      <c r="V2723" s="13">
        <f t="shared" si="384"/>
        <v>4.8313017874676886E-2</v>
      </c>
      <c r="W2723" s="13"/>
      <c r="X2723" s="2">
        <v>36683</v>
      </c>
      <c r="Y2723">
        <v>107.3366</v>
      </c>
      <c r="AA2723" s="2">
        <v>36683</v>
      </c>
      <c r="AB2723">
        <v>1327.11</v>
      </c>
      <c r="AC2723">
        <f t="shared" si="385"/>
        <v>-5.5729186278574705E-4</v>
      </c>
      <c r="AD2723">
        <f t="shared" si="380"/>
        <v>-8.0689186278574705E-4</v>
      </c>
      <c r="AE2723">
        <f>Sheet2!$B$17+Sheet2!$B$18*'Portfolio allocation'!K2723</f>
        <v>-6.0916408777168009E-3</v>
      </c>
      <c r="AF2723">
        <f t="shared" si="386"/>
        <v>5.2847490149310538E-3</v>
      </c>
      <c r="AH2723" s="2">
        <v>36683</v>
      </c>
      <c r="AI2723">
        <v>6.1269999999999998</v>
      </c>
      <c r="AJ2723">
        <v>6.24</v>
      </c>
      <c r="AK2723">
        <v>0.95889999999999997</v>
      </c>
      <c r="AR2723" s="3"/>
    </row>
    <row r="2724" spans="1:44" hidden="1" outlineLevel="1" x14ac:dyDescent="0.2">
      <c r="A2724" s="2">
        <v>36684</v>
      </c>
      <c r="B2724">
        <v>22.48</v>
      </c>
      <c r="E2724" s="2">
        <v>36684</v>
      </c>
      <c r="F2724">
        <v>1471.36</v>
      </c>
      <c r="G2724">
        <f t="shared" si="381"/>
        <v>9.2739944026778431E-3</v>
      </c>
      <c r="H2724" s="2">
        <v>36684</v>
      </c>
      <c r="I2724">
        <v>2034.91</v>
      </c>
      <c r="J2724">
        <f t="shared" si="382"/>
        <v>9.3899741068859122E-3</v>
      </c>
      <c r="K2724">
        <f t="shared" si="378"/>
        <v>9.140374106885913E-3</v>
      </c>
      <c r="L2724">
        <v>-6.8096867045717661E-3</v>
      </c>
      <c r="N2724" s="2">
        <v>36684</v>
      </c>
      <c r="O2724">
        <v>35.25</v>
      </c>
      <c r="Q2724" s="2">
        <v>36684</v>
      </c>
      <c r="R2724">
        <v>36253.519999999997</v>
      </c>
      <c r="S2724" s="8">
        <f t="shared" si="383"/>
        <v>1.2567465358193308E-2</v>
      </c>
      <c r="T2724" s="9">
        <f t="shared" si="379"/>
        <v>1.2317865358193309E-2</v>
      </c>
      <c r="U2724" s="3">
        <f>Sheet1!$B$17+Sheet1!$B$18*'Portfolio allocation'!K2724</f>
        <v>1.0973867707659376E-2</v>
      </c>
      <c r="V2724" s="13">
        <f t="shared" si="384"/>
        <v>1.3439976505339336E-3</v>
      </c>
      <c r="W2724" s="13"/>
      <c r="X2724" s="2">
        <v>36684</v>
      </c>
      <c r="Y2724">
        <v>115.5749</v>
      </c>
      <c r="AA2724" s="2">
        <v>36684</v>
      </c>
      <c r="AB2724">
        <v>1428.97</v>
      </c>
      <c r="AC2724">
        <f t="shared" si="385"/>
        <v>7.6753245774653367E-2</v>
      </c>
      <c r="AD2724">
        <f t="shared" si="380"/>
        <v>7.6504045774653362E-2</v>
      </c>
      <c r="AE2724">
        <f>Sheet2!$B$17+Sheet2!$B$18*'Portfolio allocation'!K2724</f>
        <v>8.1812408592411862E-3</v>
      </c>
      <c r="AF2724">
        <f t="shared" si="386"/>
        <v>6.8322804915412177E-2</v>
      </c>
      <c r="AH2724" s="2">
        <v>36684</v>
      </c>
      <c r="AI2724">
        <v>6.1239999999999997</v>
      </c>
      <c r="AJ2724">
        <v>6.23</v>
      </c>
      <c r="AK2724">
        <v>0.95709999999999995</v>
      </c>
      <c r="AR2724" s="3"/>
    </row>
    <row r="2725" spans="1:44" hidden="1" outlineLevel="1" x14ac:dyDescent="0.2">
      <c r="A2725" s="2">
        <v>36685</v>
      </c>
      <c r="B2725">
        <v>22.77</v>
      </c>
      <c r="E2725" s="2">
        <v>36685</v>
      </c>
      <c r="F2725">
        <v>1461.67</v>
      </c>
      <c r="G2725">
        <f t="shared" si="381"/>
        <v>-6.585743801652777E-3</v>
      </c>
      <c r="H2725" s="2">
        <v>36685</v>
      </c>
      <c r="I2725">
        <v>2021.56</v>
      </c>
      <c r="J2725">
        <f t="shared" si="382"/>
        <v>-6.5604867045717663E-3</v>
      </c>
      <c r="K2725">
        <f t="shared" si="378"/>
        <v>-6.8096867045717661E-3</v>
      </c>
      <c r="L2725">
        <v>-3.4789786738954119E-3</v>
      </c>
      <c r="N2725" s="2">
        <v>36685</v>
      </c>
      <c r="O2725">
        <v>34.406300000000002</v>
      </c>
      <c r="Q2725" s="2">
        <v>36685</v>
      </c>
      <c r="R2725">
        <v>35385.75</v>
      </c>
      <c r="S2725" s="8">
        <f t="shared" si="383"/>
        <v>-2.3936158475094227E-2</v>
      </c>
      <c r="T2725" s="9">
        <f t="shared" si="379"/>
        <v>-2.4185358475094228E-2</v>
      </c>
      <c r="U2725" s="3">
        <f>Sheet1!$B$17+Sheet1!$B$18*'Portfolio allocation'!K2725</f>
        <v>-7.3244462835415445E-3</v>
      </c>
      <c r="V2725" s="13">
        <f t="shared" si="384"/>
        <v>-1.6860912191552682E-2</v>
      </c>
      <c r="W2725" s="13"/>
      <c r="X2725" s="2">
        <v>36685</v>
      </c>
      <c r="Y2725">
        <v>114.3809</v>
      </c>
      <c r="AA2725" s="2">
        <v>36685</v>
      </c>
      <c r="AB2725">
        <v>1414.21</v>
      </c>
      <c r="AC2725">
        <f t="shared" si="385"/>
        <v>-1.0329118176028884E-2</v>
      </c>
      <c r="AD2725">
        <f t="shared" si="380"/>
        <v>-1.0577918176028885E-2</v>
      </c>
      <c r="AE2725">
        <f>Sheet2!$B$17+Sheet2!$B$18*'Portfolio allocation'!K2725</f>
        <v>-6.0019601371612882E-3</v>
      </c>
      <c r="AF2725">
        <f t="shared" si="386"/>
        <v>-4.5759580388675964E-3</v>
      </c>
      <c r="AH2725" s="2">
        <v>36685</v>
      </c>
      <c r="AI2725">
        <v>6.1159999999999997</v>
      </c>
      <c r="AJ2725">
        <v>6.22</v>
      </c>
      <c r="AK2725">
        <v>0.95350000000000001</v>
      </c>
      <c r="AR2725" s="3"/>
    </row>
    <row r="2726" spans="1:44" hidden="1" outlineLevel="1" x14ac:dyDescent="0.2">
      <c r="A2726" s="2">
        <v>36686</v>
      </c>
      <c r="B2726">
        <v>22.14</v>
      </c>
      <c r="E2726" s="2">
        <v>36686</v>
      </c>
      <c r="F2726">
        <v>1456.95</v>
      </c>
      <c r="G2726">
        <f t="shared" si="381"/>
        <v>-3.2291830577353409E-3</v>
      </c>
      <c r="H2726" s="2">
        <v>36686</v>
      </c>
      <c r="I2726">
        <v>2015.03</v>
      </c>
      <c r="J2726">
        <f t="shared" si="382"/>
        <v>-3.2301786738954119E-3</v>
      </c>
      <c r="K2726">
        <f t="shared" si="378"/>
        <v>-3.4789786738954119E-3</v>
      </c>
      <c r="L2726">
        <v>-7.7478476628139396E-3</v>
      </c>
      <c r="N2726" s="2">
        <v>36686</v>
      </c>
      <c r="O2726">
        <v>34.406300000000002</v>
      </c>
      <c r="Q2726" s="2">
        <v>36686</v>
      </c>
      <c r="R2726">
        <v>35385.75</v>
      </c>
      <c r="S2726" s="8">
        <f t="shared" si="383"/>
        <v>0</v>
      </c>
      <c r="T2726" s="9">
        <f t="shared" si="379"/>
        <v>-2.4879999999999998E-4</v>
      </c>
      <c r="U2726" s="3">
        <f>Sheet1!$B$17+Sheet1!$B$18*'Portfolio allocation'!K2726</f>
        <v>-3.5033736193828117E-3</v>
      </c>
      <c r="V2726" s="13">
        <f t="shared" si="384"/>
        <v>3.2545736193828117E-3</v>
      </c>
      <c r="W2726" s="13"/>
      <c r="X2726" s="2">
        <v>36686</v>
      </c>
      <c r="Y2726">
        <v>114.3212</v>
      </c>
      <c r="AA2726" s="2">
        <v>36686</v>
      </c>
      <c r="AB2726">
        <v>1413.47</v>
      </c>
      <c r="AC2726">
        <f t="shared" si="385"/>
        <v>-5.2326033615945899E-4</v>
      </c>
      <c r="AD2726">
        <f t="shared" si="380"/>
        <v>-7.7246033615945898E-4</v>
      </c>
      <c r="AE2726">
        <f>Sheet2!$B$17+Sheet2!$B$18*'Portfolio allocation'!K2726</f>
        <v>-3.04020958223677E-3</v>
      </c>
      <c r="AF2726">
        <f t="shared" si="386"/>
        <v>2.2677492460773108E-3</v>
      </c>
      <c r="AH2726" s="2">
        <v>36686</v>
      </c>
      <c r="AI2726">
        <v>6.12</v>
      </c>
      <c r="AJ2726">
        <v>6.23</v>
      </c>
      <c r="AK2726">
        <v>0.95099999999999996</v>
      </c>
      <c r="AR2726" s="3"/>
    </row>
    <row r="2727" spans="1:44" hidden="1" outlineLevel="1" x14ac:dyDescent="0.2">
      <c r="A2727" s="2">
        <v>36689</v>
      </c>
      <c r="B2727">
        <v>22.32</v>
      </c>
      <c r="E2727" s="2">
        <v>36689</v>
      </c>
      <c r="F2727">
        <v>1446</v>
      </c>
      <c r="G2727">
        <f t="shared" si="381"/>
        <v>-7.5157006074333399E-3</v>
      </c>
      <c r="H2727" s="2">
        <v>36689</v>
      </c>
      <c r="I2727">
        <v>1999.92</v>
      </c>
      <c r="J2727">
        <f t="shared" si="382"/>
        <v>-7.4986476628139398E-3</v>
      </c>
      <c r="K2727">
        <f t="shared" si="378"/>
        <v>-7.7478476628139396E-3</v>
      </c>
      <c r="L2727">
        <v>1.608265322612892E-2</v>
      </c>
      <c r="N2727" s="2">
        <v>36689</v>
      </c>
      <c r="O2727">
        <v>33.4375</v>
      </c>
      <c r="Q2727" s="2">
        <v>36689</v>
      </c>
      <c r="R2727">
        <v>34389.410000000003</v>
      </c>
      <c r="S2727" s="8">
        <f t="shared" si="383"/>
        <v>-2.8156531937291063E-2</v>
      </c>
      <c r="T2727" s="9">
        <f t="shared" si="379"/>
        <v>-2.8405731937291064E-2</v>
      </c>
      <c r="U2727" s="3">
        <f>Sheet1!$B$17+Sheet1!$B$18*'Portfolio allocation'!K2727</f>
        <v>-8.4007283109974861E-3</v>
      </c>
      <c r="V2727" s="13">
        <f t="shared" si="384"/>
        <v>-2.000500362629358E-2</v>
      </c>
      <c r="W2727" s="13"/>
      <c r="X2727" s="2">
        <v>36689</v>
      </c>
      <c r="Y2727">
        <v>113.54519999999999</v>
      </c>
      <c r="AA2727" s="2">
        <v>36689</v>
      </c>
      <c r="AB2727">
        <v>1403.87</v>
      </c>
      <c r="AC2727">
        <f t="shared" si="385"/>
        <v>-6.7917960763228535E-3</v>
      </c>
      <c r="AD2727">
        <f t="shared" si="380"/>
        <v>-7.0397960763228535E-3</v>
      </c>
      <c r="AE2727">
        <f>Sheet2!$B$17+Sheet2!$B$18*'Portfolio allocation'!K2727</f>
        <v>-6.8361967958809767E-3</v>
      </c>
      <c r="AF2727">
        <f t="shared" si="386"/>
        <v>-2.0359928044187681E-4</v>
      </c>
      <c r="AH2727" s="2">
        <v>36689</v>
      </c>
      <c r="AI2727">
        <v>6.0839999999999996</v>
      </c>
      <c r="AJ2727">
        <v>6.2</v>
      </c>
      <c r="AK2727">
        <v>0.95389999999999997</v>
      </c>
      <c r="AR2727" s="3"/>
    </row>
    <row r="2728" spans="1:44" hidden="1" outlineLevel="1" x14ac:dyDescent="0.2">
      <c r="A2728" s="2">
        <v>36690</v>
      </c>
      <c r="B2728">
        <v>21.67</v>
      </c>
      <c r="E2728" s="2">
        <v>36690</v>
      </c>
      <c r="F2728">
        <v>1469.44</v>
      </c>
      <c r="G2728">
        <f t="shared" si="381"/>
        <v>1.6210235131397077E-2</v>
      </c>
      <c r="H2728" s="2">
        <v>36690</v>
      </c>
      <c r="I2728">
        <v>2032.58</v>
      </c>
      <c r="J2728">
        <f t="shared" si="382"/>
        <v>1.6330653226128922E-2</v>
      </c>
      <c r="K2728">
        <f t="shared" si="378"/>
        <v>1.608265322612892E-2</v>
      </c>
      <c r="L2728">
        <v>5.4529674403957216E-4</v>
      </c>
      <c r="N2728" s="2">
        <v>36690</v>
      </c>
      <c r="O2728">
        <v>33.9375</v>
      </c>
      <c r="Q2728" s="2">
        <v>36690</v>
      </c>
      <c r="R2728">
        <v>34903.65</v>
      </c>
      <c r="S2728" s="8">
        <f t="shared" si="383"/>
        <v>1.4953440608605817E-2</v>
      </c>
      <c r="T2728" s="9">
        <f t="shared" si="379"/>
        <v>1.4705440608605817E-2</v>
      </c>
      <c r="U2728" s="3">
        <f>Sheet1!$B$17+Sheet1!$B$18*'Portfolio allocation'!K2728</f>
        <v>1.8938226254005059E-2</v>
      </c>
      <c r="V2728" s="13">
        <f t="shared" si="384"/>
        <v>-4.2327856453992421E-3</v>
      </c>
      <c r="W2728" s="13"/>
      <c r="X2728" s="2">
        <v>36690</v>
      </c>
      <c r="Y2728">
        <v>114.3212</v>
      </c>
      <c r="AA2728" s="2">
        <v>36690</v>
      </c>
      <c r="AB2728">
        <v>1413.47</v>
      </c>
      <c r="AC2728">
        <f t="shared" si="385"/>
        <v>6.8382400079780581E-3</v>
      </c>
      <c r="AD2728">
        <f t="shared" si="380"/>
        <v>6.5914400079780579E-3</v>
      </c>
      <c r="AE2728">
        <f>Sheet2!$B$17+Sheet2!$B$18*'Portfolio allocation'!K2728</f>
        <v>1.4354492565630943E-2</v>
      </c>
      <c r="AF2728">
        <f t="shared" si="386"/>
        <v>-7.7630525576528851E-3</v>
      </c>
      <c r="AH2728" s="2">
        <v>36690</v>
      </c>
      <c r="AI2728">
        <v>6.1079999999999997</v>
      </c>
      <c r="AJ2728">
        <v>6.17</v>
      </c>
      <c r="AK2728">
        <v>0.9607</v>
      </c>
      <c r="AR2728" s="3"/>
    </row>
    <row r="2729" spans="1:44" hidden="1" outlineLevel="1" x14ac:dyDescent="0.2">
      <c r="A2729" s="2">
        <v>36691</v>
      </c>
      <c r="B2729">
        <v>21.48</v>
      </c>
      <c r="E2729" s="2">
        <v>36691</v>
      </c>
      <c r="F2729">
        <v>1470.54</v>
      </c>
      <c r="G2729">
        <f t="shared" si="381"/>
        <v>7.4858449477344102E-4</v>
      </c>
      <c r="H2729" s="2">
        <v>36691</v>
      </c>
      <c r="I2729">
        <v>2034.19</v>
      </c>
      <c r="J2729">
        <f t="shared" si="382"/>
        <v>7.9209674403957209E-4</v>
      </c>
      <c r="K2729">
        <f t="shared" si="378"/>
        <v>5.4529674403957216E-4</v>
      </c>
      <c r="L2729">
        <v>5.3245845334015116E-3</v>
      </c>
      <c r="N2729" s="2">
        <v>36691</v>
      </c>
      <c r="O2729">
        <v>35.25</v>
      </c>
      <c r="Q2729" s="2">
        <v>36691</v>
      </c>
      <c r="R2729">
        <v>36253.519999999997</v>
      </c>
      <c r="S2729" s="8">
        <f t="shared" si="383"/>
        <v>3.8674178774999124E-2</v>
      </c>
      <c r="T2729" s="9">
        <f t="shared" si="379"/>
        <v>3.8427378774999126E-2</v>
      </c>
      <c r="U2729" s="3">
        <f>Sheet1!$B$17+Sheet1!$B$18*'Portfolio allocation'!K2729</f>
        <v>1.1133771287741108E-3</v>
      </c>
      <c r="V2729" s="13">
        <f t="shared" si="384"/>
        <v>3.7314001646225017E-2</v>
      </c>
      <c r="W2729" s="13"/>
      <c r="X2729" s="2">
        <v>36691</v>
      </c>
      <c r="Y2729">
        <v>110.7991</v>
      </c>
      <c r="AA2729" s="2">
        <v>36691</v>
      </c>
      <c r="AB2729">
        <v>1369.92</v>
      </c>
      <c r="AC2729">
        <f t="shared" si="385"/>
        <v>-3.0810699908735195E-2</v>
      </c>
      <c r="AD2729">
        <f t="shared" si="380"/>
        <v>-3.1055899908735196E-2</v>
      </c>
      <c r="AE2729">
        <f>Sheet2!$B$17+Sheet2!$B$18*'Portfolio allocation'!K2729</f>
        <v>5.3827878794250063E-4</v>
      </c>
      <c r="AF2729">
        <f t="shared" si="386"/>
        <v>-3.1594178696677695E-2</v>
      </c>
      <c r="AH2729" s="2">
        <v>36691</v>
      </c>
      <c r="AI2729">
        <v>6.05</v>
      </c>
      <c r="AJ2729">
        <v>6.13</v>
      </c>
      <c r="AK2729">
        <v>0.95899999999999996</v>
      </c>
      <c r="AR2729" s="3"/>
    </row>
    <row r="2730" spans="1:44" hidden="1" outlineLevel="1" x14ac:dyDescent="0.2">
      <c r="A2730" s="2">
        <v>36692</v>
      </c>
      <c r="B2730">
        <v>20.68</v>
      </c>
      <c r="E2730" s="2">
        <v>36692</v>
      </c>
      <c r="F2730">
        <v>1478.73</v>
      </c>
      <c r="G2730">
        <f t="shared" si="381"/>
        <v>5.5693826757519105E-3</v>
      </c>
      <c r="H2730" s="2">
        <v>36692</v>
      </c>
      <c r="I2730">
        <v>2045.52</v>
      </c>
      <c r="J2730">
        <f t="shared" si="382"/>
        <v>5.5697845334015117E-3</v>
      </c>
      <c r="K2730">
        <f t="shared" si="378"/>
        <v>5.3245845334015116E-3</v>
      </c>
      <c r="L2730">
        <v>-9.7880057413273752E-3</v>
      </c>
      <c r="N2730" s="2">
        <v>36692</v>
      </c>
      <c r="O2730">
        <v>36.1875</v>
      </c>
      <c r="Q2730" s="2">
        <v>36692</v>
      </c>
      <c r="R2730">
        <v>37217.699999999997</v>
      </c>
      <c r="S2730" s="8">
        <f t="shared" si="383"/>
        <v>2.6595486452074102E-2</v>
      </c>
      <c r="T2730" s="9">
        <f t="shared" si="379"/>
        <v>2.6350286452074101E-2</v>
      </c>
      <c r="U2730" s="3">
        <f>Sheet1!$B$17+Sheet1!$B$18*'Portfolio allocation'!K2730</f>
        <v>6.5962972039901105E-3</v>
      </c>
      <c r="V2730" s="13">
        <f t="shared" si="384"/>
        <v>1.975398924808399E-2</v>
      </c>
      <c r="W2730" s="13"/>
      <c r="X2730" s="2">
        <v>36692</v>
      </c>
      <c r="Y2730">
        <v>111.57510000000001</v>
      </c>
      <c r="AA2730" s="2">
        <v>36692</v>
      </c>
      <c r="AB2730">
        <v>1379.52</v>
      </c>
      <c r="AC2730">
        <f t="shared" si="385"/>
        <v>7.0077084793271904E-3</v>
      </c>
      <c r="AD2730">
        <f t="shared" si="380"/>
        <v>6.7625084793271903E-3</v>
      </c>
      <c r="AE2730">
        <f>Sheet2!$B$17+Sheet2!$B$18*'Portfolio allocation'!K2730</f>
        <v>4.7881434209023225E-3</v>
      </c>
      <c r="AF2730">
        <f t="shared" si="386"/>
        <v>1.9743650584248679E-3</v>
      </c>
      <c r="AH2730" s="2">
        <v>36692</v>
      </c>
      <c r="AI2730">
        <v>6.0469999999999997</v>
      </c>
      <c r="AJ2730">
        <v>6.13</v>
      </c>
      <c r="AK2730">
        <v>0.9526</v>
      </c>
      <c r="AR2730" s="3"/>
    </row>
    <row r="2731" spans="1:44" hidden="1" outlineLevel="1" x14ac:dyDescent="0.2">
      <c r="A2731" s="2">
        <v>36693</v>
      </c>
      <c r="B2731">
        <v>20.5</v>
      </c>
      <c r="E2731" s="2">
        <v>36693</v>
      </c>
      <c r="F2731">
        <v>1464.46</v>
      </c>
      <c r="G2731">
        <f t="shared" si="381"/>
        <v>-9.6501727834019668E-3</v>
      </c>
      <c r="H2731" s="2">
        <v>36693</v>
      </c>
      <c r="I2731">
        <v>2026</v>
      </c>
      <c r="J2731">
        <f t="shared" si="382"/>
        <v>-9.5428057413273759E-3</v>
      </c>
      <c r="K2731">
        <f t="shared" si="378"/>
        <v>-9.7880057413273752E-3</v>
      </c>
      <c r="L2731">
        <v>1.4484929121421641E-2</v>
      </c>
      <c r="N2731" s="2">
        <v>36693</v>
      </c>
      <c r="O2731">
        <v>36.281300000000002</v>
      </c>
      <c r="Q2731" s="2">
        <v>36693</v>
      </c>
      <c r="R2731">
        <v>37314.129999999997</v>
      </c>
      <c r="S2731" s="8">
        <f t="shared" si="383"/>
        <v>2.5909715001195543E-3</v>
      </c>
      <c r="T2731" s="9">
        <f t="shared" si="379"/>
        <v>2.3457715001195542E-3</v>
      </c>
      <c r="U2731" s="3">
        <f>Sheet1!$B$17+Sheet1!$B$18*'Portfolio allocation'!K2731</f>
        <v>-1.0741249363149654E-2</v>
      </c>
      <c r="V2731" s="13">
        <f t="shared" si="384"/>
        <v>1.3087020863269207E-2</v>
      </c>
      <c r="W2731" s="13"/>
      <c r="X2731" s="2">
        <v>36693</v>
      </c>
      <c r="Y2731">
        <v>108.1724</v>
      </c>
      <c r="AA2731" s="2">
        <v>36693</v>
      </c>
      <c r="AB2731">
        <v>1337.44</v>
      </c>
      <c r="AC2731">
        <f t="shared" si="385"/>
        <v>-3.0503363488749713E-2</v>
      </c>
      <c r="AD2731">
        <f t="shared" si="380"/>
        <v>-3.0746963488749713E-2</v>
      </c>
      <c r="AE2731">
        <f>Sheet2!$B$17+Sheet2!$B$18*'Portfolio allocation'!K2731</f>
        <v>-8.650357408435146E-3</v>
      </c>
      <c r="AF2731">
        <f t="shared" si="386"/>
        <v>-2.2096606080314565E-2</v>
      </c>
      <c r="AH2731" s="2">
        <v>36693</v>
      </c>
      <c r="AI2731">
        <v>5.9749999999999996</v>
      </c>
      <c r="AJ2731">
        <v>6.09</v>
      </c>
      <c r="AK2731">
        <v>0.96079999999999999</v>
      </c>
      <c r="AR2731" s="3"/>
    </row>
    <row r="2732" spans="1:44" hidden="1" outlineLevel="1" x14ac:dyDescent="0.2">
      <c r="A2732" s="2">
        <v>36696</v>
      </c>
      <c r="B2732">
        <v>20.63</v>
      </c>
      <c r="E2732" s="2">
        <v>36696</v>
      </c>
      <c r="F2732">
        <v>1486</v>
      </c>
      <c r="G2732">
        <f t="shared" si="381"/>
        <v>1.4708493233000608E-2</v>
      </c>
      <c r="H2732" s="2">
        <v>36696</v>
      </c>
      <c r="I2732">
        <v>2055.84</v>
      </c>
      <c r="J2732">
        <f t="shared" si="382"/>
        <v>1.4728529121421641E-2</v>
      </c>
      <c r="K2732">
        <f t="shared" si="378"/>
        <v>1.4484929121421641E-2</v>
      </c>
      <c r="L2732">
        <v>-7.0056265545957669E-3</v>
      </c>
      <c r="N2732" s="2">
        <v>36696</v>
      </c>
      <c r="O2732">
        <v>36.843800000000002</v>
      </c>
      <c r="Q2732" s="2">
        <v>36696</v>
      </c>
      <c r="R2732">
        <v>37892.639999999999</v>
      </c>
      <c r="S2732" s="8">
        <f t="shared" si="383"/>
        <v>1.5503778327405682E-2</v>
      </c>
      <c r="T2732" s="9">
        <f t="shared" si="379"/>
        <v>1.5260178327405682E-2</v>
      </c>
      <c r="U2732" s="3">
        <f>Sheet1!$B$17+Sheet1!$B$18*'Portfolio allocation'!K2732</f>
        <v>1.7105276669371321E-2</v>
      </c>
      <c r="V2732" s="13">
        <f t="shared" si="384"/>
        <v>-1.8450983419656397E-3</v>
      </c>
      <c r="W2732" s="13"/>
      <c r="X2732" s="2">
        <v>36696</v>
      </c>
      <c r="Y2732">
        <v>114.61969999999999</v>
      </c>
      <c r="AA2732" s="2">
        <v>36696</v>
      </c>
      <c r="AB2732">
        <v>1417.16</v>
      </c>
      <c r="AC2732">
        <f t="shared" si="385"/>
        <v>5.9606412250269081E-2</v>
      </c>
      <c r="AD2732">
        <f t="shared" si="380"/>
        <v>5.9362012250269082E-2</v>
      </c>
      <c r="AE2732">
        <f>Sheet2!$B$17+Sheet2!$B$18*'Portfolio allocation'!K2732</f>
        <v>1.2933755530096748E-2</v>
      </c>
      <c r="AF2732">
        <f t="shared" si="386"/>
        <v>4.6428256720172333E-2</v>
      </c>
      <c r="AH2732" s="2">
        <v>36696</v>
      </c>
      <c r="AI2732">
        <v>6.0010000000000003</v>
      </c>
      <c r="AJ2732">
        <v>6.11</v>
      </c>
      <c r="AK2732">
        <v>0.96030000000000004</v>
      </c>
      <c r="AR2732" s="3"/>
    </row>
    <row r="2733" spans="1:44" hidden="1" outlineLevel="1" x14ac:dyDescent="0.2">
      <c r="A2733" s="2">
        <v>36697</v>
      </c>
      <c r="B2733">
        <v>20.88</v>
      </c>
      <c r="E2733" s="2">
        <v>36697</v>
      </c>
      <c r="F2733">
        <v>1475.95</v>
      </c>
      <c r="G2733">
        <f t="shared" si="381"/>
        <v>-6.7631224764468367E-3</v>
      </c>
      <c r="H2733" s="2">
        <v>36697</v>
      </c>
      <c r="I2733">
        <v>2041.94</v>
      </c>
      <c r="J2733">
        <f t="shared" si="382"/>
        <v>-6.7612265545957673E-3</v>
      </c>
      <c r="K2733">
        <f t="shared" si="378"/>
        <v>-7.0056265545957669E-3</v>
      </c>
      <c r="L2733">
        <v>1.9149108631985497E-3</v>
      </c>
      <c r="N2733" s="2">
        <v>36697</v>
      </c>
      <c r="O2733">
        <v>37.468800000000002</v>
      </c>
      <c r="Q2733" s="2">
        <v>36697</v>
      </c>
      <c r="R2733">
        <v>38535.43</v>
      </c>
      <c r="S2733" s="8">
        <f t="shared" si="383"/>
        <v>1.696345253326248E-2</v>
      </c>
      <c r="T2733" s="9">
        <f t="shared" si="379"/>
        <v>1.6719052533262481E-2</v>
      </c>
      <c r="U2733" s="3">
        <f>Sheet1!$B$17+Sheet1!$B$18*'Portfolio allocation'!K2733</f>
        <v>-7.5492334452652455E-3</v>
      </c>
      <c r="V2733" s="13">
        <f t="shared" si="384"/>
        <v>2.4268285978527725E-2</v>
      </c>
      <c r="W2733" s="13"/>
      <c r="X2733" s="2">
        <v>36697</v>
      </c>
      <c r="Y2733">
        <v>111.0976</v>
      </c>
      <c r="AA2733" s="2">
        <v>36697</v>
      </c>
      <c r="AB2733">
        <v>1373.61</v>
      </c>
      <c r="AC2733">
        <f t="shared" si="385"/>
        <v>-3.0730475034576377E-2</v>
      </c>
      <c r="AD2733">
        <f t="shared" si="380"/>
        <v>-3.0975275034576377E-2</v>
      </c>
      <c r="AE2733">
        <f>Sheet2!$B$17+Sheet2!$B$18*'Portfolio allocation'!K2733</f>
        <v>-6.1761948506803138E-3</v>
      </c>
      <c r="AF2733">
        <f t="shared" si="386"/>
        <v>-2.4799080183896063E-2</v>
      </c>
      <c r="AH2733" s="2">
        <v>36697</v>
      </c>
      <c r="AI2733">
        <v>6.02</v>
      </c>
      <c r="AJ2733">
        <v>6.12</v>
      </c>
      <c r="AK2733">
        <v>0.95540000000000003</v>
      </c>
      <c r="AR2733" s="3"/>
    </row>
    <row r="2734" spans="1:44" hidden="1" outlineLevel="1" x14ac:dyDescent="0.2">
      <c r="A2734" s="2">
        <v>36698</v>
      </c>
      <c r="B2734">
        <v>20.61</v>
      </c>
      <c r="E2734" s="2">
        <v>36698</v>
      </c>
      <c r="F2734">
        <v>1479.13</v>
      </c>
      <c r="G2734">
        <f t="shared" si="381"/>
        <v>2.1545445306412336E-3</v>
      </c>
      <c r="H2734" s="2">
        <v>36698</v>
      </c>
      <c r="I2734">
        <v>2046.35</v>
      </c>
      <c r="J2734">
        <f t="shared" si="382"/>
        <v>2.1597108631985495E-3</v>
      </c>
      <c r="K2734">
        <f t="shared" si="378"/>
        <v>1.9149108631985497E-3</v>
      </c>
      <c r="L2734">
        <v>-1.843488193124334E-2</v>
      </c>
      <c r="N2734" s="2">
        <v>36698</v>
      </c>
      <c r="O2734">
        <v>40.343800000000002</v>
      </c>
      <c r="Q2734" s="2">
        <v>36698</v>
      </c>
      <c r="R2734">
        <v>41492.28</v>
      </c>
      <c r="S2734" s="8">
        <f t="shared" si="383"/>
        <v>7.6730686539633775E-2</v>
      </c>
      <c r="T2734" s="9">
        <f t="shared" si="379"/>
        <v>7.6485886539633771E-2</v>
      </c>
      <c r="U2734" s="3">
        <f>Sheet1!$B$17+Sheet1!$B$18*'Portfolio allocation'!K2734</f>
        <v>2.6846331569110129E-3</v>
      </c>
      <c r="V2734" s="13">
        <f t="shared" si="384"/>
        <v>7.3801253382722753E-2</v>
      </c>
      <c r="W2734" s="13"/>
      <c r="X2734" s="2">
        <v>36698</v>
      </c>
      <c r="Y2734">
        <v>109.3663</v>
      </c>
      <c r="AA2734" s="2">
        <v>36698</v>
      </c>
      <c r="AB2734">
        <v>1352.21</v>
      </c>
      <c r="AC2734">
        <f t="shared" si="385"/>
        <v>-1.5579385706277482E-2</v>
      </c>
      <c r="AD2734">
        <f t="shared" si="380"/>
        <v>-1.5825785706277483E-2</v>
      </c>
      <c r="AE2734">
        <f>Sheet2!$B$17+Sheet2!$B$18*'Portfolio allocation'!K2734</f>
        <v>1.7561746047150767E-3</v>
      </c>
      <c r="AF2734">
        <f t="shared" si="386"/>
        <v>-1.7581960310992559E-2</v>
      </c>
      <c r="AH2734" s="2">
        <v>36698</v>
      </c>
      <c r="AI2734">
        <v>6.1040000000000001</v>
      </c>
      <c r="AJ2734">
        <v>6.16</v>
      </c>
      <c r="AK2734">
        <v>0.94620000000000004</v>
      </c>
      <c r="AR2734" s="3"/>
    </row>
    <row r="2735" spans="1:44" hidden="1" outlineLevel="1" x14ac:dyDescent="0.2">
      <c r="A2735" s="2">
        <v>36699</v>
      </c>
      <c r="B2735">
        <v>22</v>
      </c>
      <c r="E2735" s="2">
        <v>36699</v>
      </c>
      <c r="F2735">
        <v>1452.18</v>
      </c>
      <c r="G2735">
        <f t="shared" si="381"/>
        <v>-1.82201699647766E-2</v>
      </c>
      <c r="H2735" s="2">
        <v>36699</v>
      </c>
      <c r="I2735">
        <v>2009.13</v>
      </c>
      <c r="J2735">
        <f t="shared" si="382"/>
        <v>-1.8188481931243339E-2</v>
      </c>
      <c r="K2735">
        <f t="shared" si="378"/>
        <v>-1.843488193124334E-2</v>
      </c>
      <c r="L2735">
        <v>-7.6127725094942344E-3</v>
      </c>
      <c r="N2735" s="2">
        <v>36699</v>
      </c>
      <c r="O2735">
        <v>39.9375</v>
      </c>
      <c r="Q2735" s="2">
        <v>36699</v>
      </c>
      <c r="R2735">
        <v>41074.46</v>
      </c>
      <c r="S2735" s="8">
        <f t="shared" si="383"/>
        <v>-1.0069825037332225E-2</v>
      </c>
      <c r="T2735" s="9">
        <f t="shared" si="379"/>
        <v>-1.0316225037332226E-2</v>
      </c>
      <c r="U2735" s="3">
        <f>Sheet1!$B$17+Sheet1!$B$18*'Portfolio allocation'!K2735</f>
        <v>-2.0661164869206047E-2</v>
      </c>
      <c r="V2735" s="13">
        <f t="shared" si="384"/>
        <v>1.0344939831873821E-2</v>
      </c>
      <c r="W2735" s="13"/>
      <c r="X2735" s="2">
        <v>36699</v>
      </c>
      <c r="Y2735">
        <v>106.44110000000001</v>
      </c>
      <c r="AA2735" s="2">
        <v>36699</v>
      </c>
      <c r="AB2735">
        <v>1316.04</v>
      </c>
      <c r="AC2735">
        <f t="shared" si="385"/>
        <v>-2.6748803810059174E-2</v>
      </c>
      <c r="AD2735">
        <f t="shared" si="380"/>
        <v>-2.6995203810059175E-2</v>
      </c>
      <c r="AE2735">
        <f>Sheet2!$B$17+Sheet2!$B$18*'Portfolio allocation'!K2735</f>
        <v>-1.6339380318271739E-2</v>
      </c>
      <c r="AF2735">
        <f t="shared" si="386"/>
        <v>-1.0655823491787435E-2</v>
      </c>
      <c r="AH2735" s="2">
        <v>36699</v>
      </c>
      <c r="AI2735">
        <v>6.1079999999999997</v>
      </c>
      <c r="AJ2735">
        <v>6.16</v>
      </c>
      <c r="AK2735">
        <v>0.9395</v>
      </c>
      <c r="AR2735" s="3"/>
    </row>
    <row r="2736" spans="1:44" hidden="1" outlineLevel="1" x14ac:dyDescent="0.2">
      <c r="A2736" s="2">
        <v>36700</v>
      </c>
      <c r="B2736">
        <v>22.34</v>
      </c>
      <c r="E2736" s="2">
        <v>36700</v>
      </c>
      <c r="F2736">
        <v>1441.48</v>
      </c>
      <c r="G2736">
        <f t="shared" si="381"/>
        <v>-7.3682325882467037E-3</v>
      </c>
      <c r="H2736" s="2">
        <v>36700</v>
      </c>
      <c r="I2736">
        <v>1994.33</v>
      </c>
      <c r="J2736">
        <f t="shared" si="382"/>
        <v>-7.3663725094942345E-3</v>
      </c>
      <c r="K2736">
        <f t="shared" si="378"/>
        <v>-7.6127725094942344E-3</v>
      </c>
      <c r="L2736">
        <v>9.3445938696204017E-3</v>
      </c>
      <c r="N2736" s="2">
        <v>36700</v>
      </c>
      <c r="O2736">
        <v>38.843800000000002</v>
      </c>
      <c r="Q2736" s="2">
        <v>36700</v>
      </c>
      <c r="R2736">
        <v>39949.57</v>
      </c>
      <c r="S2736" s="8">
        <f t="shared" si="383"/>
        <v>-2.7386604717383967E-2</v>
      </c>
      <c r="T2736" s="9">
        <f t="shared" si="379"/>
        <v>-2.7633004717383967E-2</v>
      </c>
      <c r="U2736" s="3">
        <f>Sheet1!$B$17+Sheet1!$B$18*'Portfolio allocation'!K2736</f>
        <v>-8.2457666718494995E-3</v>
      </c>
      <c r="V2736" s="13">
        <f t="shared" si="384"/>
        <v>-1.9387238045534466E-2</v>
      </c>
      <c r="W2736" s="13"/>
      <c r="X2736" s="2">
        <v>36700</v>
      </c>
      <c r="Y2736">
        <v>106.7396</v>
      </c>
      <c r="AA2736" s="2">
        <v>36700</v>
      </c>
      <c r="AB2736">
        <v>1319.73</v>
      </c>
      <c r="AC2736">
        <f t="shared" si="385"/>
        <v>2.80386614388628E-3</v>
      </c>
      <c r="AD2736">
        <f t="shared" si="380"/>
        <v>2.5562661438862798E-3</v>
      </c>
      <c r="AE2736">
        <f>Sheet2!$B$17+Sheet2!$B$18*'Portfolio allocation'!K2736</f>
        <v>-6.7160845234702626E-3</v>
      </c>
      <c r="AF2736">
        <f t="shared" si="386"/>
        <v>9.2723506673565419E-3</v>
      </c>
      <c r="AH2736" s="2">
        <v>36700</v>
      </c>
      <c r="AI2736">
        <v>6.1849999999999996</v>
      </c>
      <c r="AJ2736">
        <v>6.19</v>
      </c>
      <c r="AK2736">
        <v>0.9365</v>
      </c>
      <c r="AR2736" s="3"/>
    </row>
    <row r="2737" spans="1:44" hidden="1" outlineLevel="1" x14ac:dyDescent="0.2">
      <c r="A2737" s="2">
        <v>36703</v>
      </c>
      <c r="B2737">
        <v>22.45</v>
      </c>
      <c r="E2737" s="2">
        <v>36703</v>
      </c>
      <c r="F2737">
        <v>1455.31</v>
      </c>
      <c r="G2737">
        <f t="shared" si="381"/>
        <v>9.5943058523184632E-3</v>
      </c>
      <c r="H2737" s="2">
        <v>36703</v>
      </c>
      <c r="I2737">
        <v>2013.46</v>
      </c>
      <c r="J2737">
        <f t="shared" si="382"/>
        <v>9.5921938696204023E-3</v>
      </c>
      <c r="K2737">
        <f t="shared" si="378"/>
        <v>9.3445938696204017E-3</v>
      </c>
      <c r="L2737">
        <v>-3.5144063174832518E-3</v>
      </c>
      <c r="N2737" s="2">
        <v>36703</v>
      </c>
      <c r="O2737">
        <v>39.75</v>
      </c>
      <c r="Q2737" s="2">
        <v>36703</v>
      </c>
      <c r="R2737">
        <v>40881.629999999997</v>
      </c>
      <c r="S2737" s="8">
        <f t="shared" si="383"/>
        <v>2.3330914450393259E-2</v>
      </c>
      <c r="T2737" s="9">
        <f t="shared" si="379"/>
        <v>2.3083314450393258E-2</v>
      </c>
      <c r="U2737" s="3">
        <f>Sheet1!$B$17+Sheet1!$B$18*'Portfolio allocation'!K2737</f>
        <v>1.120815379508544E-2</v>
      </c>
      <c r="V2737" s="13">
        <f t="shared" si="384"/>
        <v>1.1875160655307818E-2</v>
      </c>
      <c r="W2737" s="13"/>
      <c r="X2737" s="2">
        <v>36703</v>
      </c>
      <c r="Y2737">
        <v>109.9633</v>
      </c>
      <c r="AA2737" s="2">
        <v>36703</v>
      </c>
      <c r="AB2737">
        <v>1359.59</v>
      </c>
      <c r="AC2737">
        <f t="shared" si="385"/>
        <v>3.0203147613526937E-2</v>
      </c>
      <c r="AD2737">
        <f t="shared" si="380"/>
        <v>2.9956747613526936E-2</v>
      </c>
      <c r="AE2737">
        <f>Sheet2!$B$17+Sheet2!$B$18*'Portfolio allocation'!K2737</f>
        <v>8.3628382823820561E-3</v>
      </c>
      <c r="AF2737">
        <f t="shared" si="386"/>
        <v>2.159390933114488E-2</v>
      </c>
      <c r="AH2737" s="2">
        <v>36703</v>
      </c>
      <c r="AI2737">
        <v>6.1</v>
      </c>
      <c r="AJ2737">
        <v>6.16</v>
      </c>
      <c r="AK2737">
        <v>0.93710000000000004</v>
      </c>
      <c r="AR2737" s="3"/>
    </row>
    <row r="2738" spans="1:44" hidden="1" outlineLevel="1" x14ac:dyDescent="0.2">
      <c r="A2738" s="2">
        <v>36704</v>
      </c>
      <c r="B2738">
        <v>21.8</v>
      </c>
      <c r="E2738" s="2">
        <v>36704</v>
      </c>
      <c r="F2738">
        <v>1450.55</v>
      </c>
      <c r="G2738">
        <f t="shared" si="381"/>
        <v>-3.270780795844197E-3</v>
      </c>
      <c r="H2738" s="2">
        <v>36704</v>
      </c>
      <c r="I2738">
        <v>2006.88</v>
      </c>
      <c r="J2738">
        <f t="shared" si="382"/>
        <v>-3.2680063174832519E-3</v>
      </c>
      <c r="K2738">
        <f t="shared" si="378"/>
        <v>-3.5144063174832518E-3</v>
      </c>
      <c r="L2738">
        <v>2.8429725583989174E-3</v>
      </c>
      <c r="N2738" s="2">
        <v>36704</v>
      </c>
      <c r="O2738">
        <v>39.406300000000002</v>
      </c>
      <c r="Q2738" s="2">
        <v>36704</v>
      </c>
      <c r="R2738">
        <v>40528.089999999997</v>
      </c>
      <c r="S2738" s="8">
        <f t="shared" si="383"/>
        <v>-8.6478939318221926E-3</v>
      </c>
      <c r="T2738" s="9">
        <f t="shared" si="379"/>
        <v>-8.8942939318221934E-3</v>
      </c>
      <c r="U2738" s="3">
        <f>Sheet1!$B$17+Sheet1!$B$18*'Portfolio allocation'!K2738</f>
        <v>-3.5440171099626705E-3</v>
      </c>
      <c r="V2738" s="13">
        <f t="shared" si="384"/>
        <v>-5.3502768218595224E-3</v>
      </c>
      <c r="W2738" s="13"/>
      <c r="X2738" s="2">
        <v>36704</v>
      </c>
      <c r="Y2738">
        <v>104.7696</v>
      </c>
      <c r="AA2738" s="2">
        <v>36704</v>
      </c>
      <c r="AB2738">
        <v>1295.3699999999999</v>
      </c>
      <c r="AC2738">
        <f t="shared" si="385"/>
        <v>-4.7234828146720753E-2</v>
      </c>
      <c r="AD2738">
        <f t="shared" si="380"/>
        <v>-4.7481228146720754E-2</v>
      </c>
      <c r="AE2738">
        <f>Sheet2!$B$17+Sheet2!$B$18*'Portfolio allocation'!K2738</f>
        <v>-3.0717127467560106E-3</v>
      </c>
      <c r="AF2738">
        <f t="shared" si="386"/>
        <v>-4.4409515399964745E-2</v>
      </c>
      <c r="AH2738" s="2">
        <v>36704</v>
      </c>
      <c r="AI2738">
        <v>6.0890000000000004</v>
      </c>
      <c r="AJ2738">
        <v>6.16</v>
      </c>
      <c r="AK2738">
        <v>0.94330000000000003</v>
      </c>
      <c r="AR2738" s="3"/>
    </row>
    <row r="2739" spans="1:44" hidden="1" outlineLevel="1" x14ac:dyDescent="0.2">
      <c r="A2739" s="2">
        <v>36705</v>
      </c>
      <c r="B2739">
        <v>20.29</v>
      </c>
      <c r="E2739" s="2">
        <v>36705</v>
      </c>
      <c r="F2739">
        <v>1454.82</v>
      </c>
      <c r="G2739">
        <f t="shared" si="381"/>
        <v>2.94371100617008E-3</v>
      </c>
      <c r="H2739" s="2">
        <v>36705</v>
      </c>
      <c r="I2739">
        <v>2013.08</v>
      </c>
      <c r="J2739">
        <f t="shared" si="382"/>
        <v>3.0893725583989173E-3</v>
      </c>
      <c r="K2739">
        <f t="shared" si="378"/>
        <v>2.8429725583989174E-3</v>
      </c>
      <c r="L2739">
        <v>-8.7847539332763114E-3</v>
      </c>
      <c r="N2739" s="2">
        <v>36705</v>
      </c>
      <c r="O2739">
        <v>39.468800000000002</v>
      </c>
      <c r="Q2739" s="2">
        <v>36705</v>
      </c>
      <c r="R2739">
        <v>40592.370000000003</v>
      </c>
      <c r="S2739" s="8">
        <f t="shared" si="383"/>
        <v>1.5860604336401796E-3</v>
      </c>
      <c r="T2739" s="9">
        <f t="shared" si="379"/>
        <v>1.3396604336401797E-3</v>
      </c>
      <c r="U2739" s="3">
        <f>Sheet1!$B$17+Sheet1!$B$18*'Portfolio allocation'!K2739</f>
        <v>3.7493290538560321E-3</v>
      </c>
      <c r="V2739" s="13">
        <f t="shared" si="384"/>
        <v>-2.4096686202158524E-3</v>
      </c>
      <c r="W2739" s="13"/>
      <c r="X2739" s="2">
        <v>36705</v>
      </c>
      <c r="Y2739">
        <v>108.5903</v>
      </c>
      <c r="AA2739" s="2">
        <v>36705</v>
      </c>
      <c r="AB2739">
        <v>1342.61</v>
      </c>
      <c r="AC2739">
        <f t="shared" si="385"/>
        <v>3.6468344951635423E-2</v>
      </c>
      <c r="AD2739">
        <f t="shared" si="380"/>
        <v>3.6222744951635424E-2</v>
      </c>
      <c r="AE2739">
        <f>Sheet2!$B$17+Sheet2!$B$18*'Portfolio allocation'!K2739</f>
        <v>2.5814307410824884E-3</v>
      </c>
      <c r="AF2739">
        <f t="shared" si="386"/>
        <v>3.3641314210552935E-2</v>
      </c>
      <c r="AH2739" s="2">
        <v>36705</v>
      </c>
      <c r="AI2739">
        <v>6.1020000000000003</v>
      </c>
      <c r="AJ2739">
        <v>6.14</v>
      </c>
      <c r="AK2739">
        <v>0.94589999999999996</v>
      </c>
      <c r="AR2739" s="3"/>
    </row>
    <row r="2740" spans="1:44" hidden="1" outlineLevel="1" x14ac:dyDescent="0.2">
      <c r="A2740" s="2">
        <v>36706</v>
      </c>
      <c r="B2740">
        <v>19.7</v>
      </c>
      <c r="E2740" s="2">
        <v>36706</v>
      </c>
      <c r="F2740">
        <v>1442.39</v>
      </c>
      <c r="G2740">
        <f t="shared" si="381"/>
        <v>-8.5440123176748761E-3</v>
      </c>
      <c r="H2740" s="2">
        <v>36706</v>
      </c>
      <c r="I2740">
        <v>1995.89</v>
      </c>
      <c r="J2740">
        <f t="shared" si="382"/>
        <v>-8.5391539332763111E-3</v>
      </c>
      <c r="K2740">
        <f t="shared" si="378"/>
        <v>-8.7847539332763114E-3</v>
      </c>
      <c r="L2740">
        <v>8.2430416926783431E-3</v>
      </c>
      <c r="N2740" s="2">
        <v>36706</v>
      </c>
      <c r="O2740">
        <v>38.593800000000002</v>
      </c>
      <c r="Q2740" s="2">
        <v>36706</v>
      </c>
      <c r="R2740">
        <v>39692.46</v>
      </c>
      <c r="S2740" s="8">
        <f t="shared" si="383"/>
        <v>-2.21694372612391E-2</v>
      </c>
      <c r="T2740" s="9">
        <f t="shared" si="379"/>
        <v>-2.2415037261239099E-2</v>
      </c>
      <c r="U2740" s="3">
        <f>Sheet1!$B$17+Sheet1!$B$18*'Portfolio allocation'!K2740</f>
        <v>-9.5902934631714471E-3</v>
      </c>
      <c r="V2740" s="13">
        <f t="shared" si="384"/>
        <v>-1.2824743798067651E-2</v>
      </c>
      <c r="W2740" s="13"/>
      <c r="X2740" s="2">
        <v>36706</v>
      </c>
      <c r="Y2740">
        <v>108.8887</v>
      </c>
      <c r="AA2740" s="2">
        <v>36706</v>
      </c>
      <c r="AB2740">
        <v>1346.3</v>
      </c>
      <c r="AC2740">
        <f t="shared" si="385"/>
        <v>2.7483781589590084E-3</v>
      </c>
      <c r="AD2740">
        <f t="shared" si="380"/>
        <v>2.5039781589590083E-3</v>
      </c>
      <c r="AE2740">
        <f>Sheet2!$B$17+Sheet2!$B$18*'Portfolio allocation'!K2740</f>
        <v>-7.7582403054476242E-3</v>
      </c>
      <c r="AF2740">
        <f t="shared" si="386"/>
        <v>1.0262218464406633E-2</v>
      </c>
      <c r="AH2740" s="2">
        <v>36706</v>
      </c>
      <c r="AI2740">
        <v>6.0309999999999997</v>
      </c>
      <c r="AJ2740">
        <v>6.11</v>
      </c>
      <c r="AK2740">
        <v>0.95250000000000001</v>
      </c>
      <c r="AR2740" s="3"/>
    </row>
    <row r="2741" spans="1:44" hidden="1" outlineLevel="1" x14ac:dyDescent="0.2">
      <c r="A2741" s="2">
        <v>36707</v>
      </c>
      <c r="B2741">
        <v>19.54</v>
      </c>
      <c r="E2741" s="2">
        <v>36707</v>
      </c>
      <c r="F2741">
        <v>1454.6</v>
      </c>
      <c r="G2741">
        <f t="shared" si="381"/>
        <v>8.4651169239939872E-3</v>
      </c>
      <c r="H2741" s="2">
        <v>36707</v>
      </c>
      <c r="I2741">
        <v>2012.83</v>
      </c>
      <c r="J2741">
        <f t="shared" si="382"/>
        <v>8.4874416926783436E-3</v>
      </c>
      <c r="K2741">
        <f t="shared" si="378"/>
        <v>8.2430416926783431E-3</v>
      </c>
      <c r="L2741">
        <v>1.0065668607880494E-2</v>
      </c>
      <c r="N2741" s="2">
        <v>36707</v>
      </c>
      <c r="O2741">
        <v>40</v>
      </c>
      <c r="Q2741" s="2">
        <v>36707</v>
      </c>
      <c r="R2741">
        <v>41138.74</v>
      </c>
      <c r="S2741" s="8">
        <f t="shared" si="383"/>
        <v>3.6437147004745984E-2</v>
      </c>
      <c r="T2741" s="9">
        <f t="shared" si="379"/>
        <v>3.6192747004745986E-2</v>
      </c>
      <c r="U2741" s="3">
        <f>Sheet1!$B$17+Sheet1!$B$18*'Portfolio allocation'!K2741</f>
        <v>9.9444252206528395E-3</v>
      </c>
      <c r="V2741" s="13">
        <f t="shared" si="384"/>
        <v>2.6248321784093146E-2</v>
      </c>
      <c r="W2741" s="13"/>
      <c r="X2741" s="2">
        <v>36707</v>
      </c>
      <c r="Y2741">
        <v>104.6502</v>
      </c>
      <c r="AA2741" s="2">
        <v>36707</v>
      </c>
      <c r="AB2741">
        <v>1293.9000000000001</v>
      </c>
      <c r="AC2741">
        <f t="shared" si="385"/>
        <v>-3.8921488524103043E-2</v>
      </c>
      <c r="AD2741">
        <f t="shared" si="380"/>
        <v>-3.9164688524103042E-2</v>
      </c>
      <c r="AE2741">
        <f>Sheet2!$B$17+Sheet2!$B$18*'Portfolio allocation'!K2741</f>
        <v>7.383309983507432E-3</v>
      </c>
      <c r="AF2741">
        <f t="shared" si="386"/>
        <v>-4.6547998507610475E-2</v>
      </c>
      <c r="AH2741" s="2">
        <v>36707</v>
      </c>
      <c r="AI2741">
        <v>6.0250000000000004</v>
      </c>
      <c r="AJ2741">
        <v>6.08</v>
      </c>
      <c r="AK2741">
        <v>0.95860000000000001</v>
      </c>
      <c r="AR2741" s="3"/>
    </row>
    <row r="2742" spans="1:44" hidden="1" outlineLevel="1" x14ac:dyDescent="0.2">
      <c r="A2742" s="2">
        <v>36710</v>
      </c>
      <c r="B2742">
        <v>19.829999999999998</v>
      </c>
      <c r="E2742" s="2">
        <v>36710</v>
      </c>
      <c r="F2742">
        <v>1469.54</v>
      </c>
      <c r="G2742">
        <f t="shared" si="381"/>
        <v>1.027086484256845E-2</v>
      </c>
      <c r="H2742" s="2">
        <v>36710</v>
      </c>
      <c r="I2742">
        <v>2033.58</v>
      </c>
      <c r="J2742">
        <f t="shared" si="382"/>
        <v>1.0308868607880495E-2</v>
      </c>
      <c r="K2742">
        <f t="shared" si="378"/>
        <v>1.0065668607880494E-2</v>
      </c>
      <c r="L2742">
        <v>-2.4280000000000002E-4</v>
      </c>
      <c r="N2742" s="2">
        <v>36710</v>
      </c>
      <c r="O2742">
        <v>40</v>
      </c>
      <c r="Q2742" s="2">
        <v>36710</v>
      </c>
      <c r="R2742">
        <v>41138.74</v>
      </c>
      <c r="S2742" s="8">
        <f t="shared" si="383"/>
        <v>0</v>
      </c>
      <c r="T2742" s="9">
        <f t="shared" si="379"/>
        <v>-2.432E-4</v>
      </c>
      <c r="U2742" s="3">
        <f>Sheet1!$B$17+Sheet1!$B$18*'Portfolio allocation'!K2742</f>
        <v>1.2035389009281489E-2</v>
      </c>
      <c r="V2742" s="13">
        <f t="shared" si="384"/>
        <v>-1.227858900928149E-2</v>
      </c>
      <c r="W2742" s="13"/>
      <c r="X2742" s="2">
        <v>36710</v>
      </c>
      <c r="Y2742">
        <v>104.9487</v>
      </c>
      <c r="AA2742" s="2">
        <v>36710</v>
      </c>
      <c r="AB2742">
        <v>1297.5899999999999</v>
      </c>
      <c r="AC2742">
        <f t="shared" si="385"/>
        <v>2.8518432645490144E-3</v>
      </c>
      <c r="AD2742">
        <f t="shared" si="380"/>
        <v>2.6090432645490143E-3</v>
      </c>
      <c r="AE2742">
        <f>Sheet2!$B$17+Sheet2!$B$18*'Portfolio allocation'!K2742</f>
        <v>9.004036335923303E-3</v>
      </c>
      <c r="AF2742">
        <f t="shared" si="386"/>
        <v>-6.3949930713742883E-3</v>
      </c>
      <c r="AH2742" s="2">
        <v>36710</v>
      </c>
      <c r="AI2742">
        <v>5.9930000000000003</v>
      </c>
      <c r="AJ2742">
        <v>6.07</v>
      </c>
      <c r="AK2742">
        <v>0.9516</v>
      </c>
      <c r="AR2742" s="3"/>
    </row>
    <row r="2743" spans="1:44" hidden="1" outlineLevel="1" x14ac:dyDescent="0.2">
      <c r="A2743" s="2">
        <v>36711</v>
      </c>
      <c r="B2743">
        <v>19.829999999999998</v>
      </c>
      <c r="E2743" s="2">
        <v>36711</v>
      </c>
      <c r="F2743">
        <v>1469.54</v>
      </c>
      <c r="G2743">
        <f t="shared" si="381"/>
        <v>0</v>
      </c>
      <c r="H2743" s="2">
        <v>36711</v>
      </c>
      <c r="I2743">
        <v>2033.58</v>
      </c>
      <c r="J2743">
        <f t="shared" si="382"/>
        <v>0</v>
      </c>
      <c r="K2743">
        <f t="shared" si="378"/>
        <v>-2.4280000000000002E-4</v>
      </c>
      <c r="L2743">
        <v>-1.5914669314214272E-2</v>
      </c>
      <c r="N2743" s="2">
        <v>36711</v>
      </c>
      <c r="O2743">
        <v>40</v>
      </c>
      <c r="Q2743" s="2">
        <v>36711</v>
      </c>
      <c r="R2743">
        <v>41138.74</v>
      </c>
      <c r="S2743" s="8">
        <f t="shared" si="383"/>
        <v>0</v>
      </c>
      <c r="T2743" s="9">
        <f t="shared" si="379"/>
        <v>-2.4280000000000002E-4</v>
      </c>
      <c r="U2743" s="3">
        <f>Sheet1!$B$17+Sheet1!$B$18*'Portfolio allocation'!K2743</f>
        <v>2.0925257098433576E-4</v>
      </c>
      <c r="V2743" s="13">
        <f t="shared" si="384"/>
        <v>-4.5205257098433576E-4</v>
      </c>
      <c r="W2743" s="13"/>
      <c r="X2743" s="2">
        <v>36711</v>
      </c>
      <c r="Y2743">
        <v>104.9487</v>
      </c>
      <c r="AA2743" s="2">
        <v>36711</v>
      </c>
      <c r="AB2743">
        <v>1297.5899999999999</v>
      </c>
      <c r="AC2743">
        <f t="shared" si="385"/>
        <v>0</v>
      </c>
      <c r="AD2743">
        <f t="shared" si="380"/>
        <v>-2.4280000000000002E-4</v>
      </c>
      <c r="AE2743">
        <f>Sheet2!$B$17+Sheet2!$B$18*'Portfolio allocation'!K2743</f>
        <v>-1.625169430238737E-4</v>
      </c>
      <c r="AF2743">
        <f t="shared" si="386"/>
        <v>-8.0283056976126322E-5</v>
      </c>
      <c r="AH2743" s="2">
        <v>36711</v>
      </c>
      <c r="AI2743">
        <v>5.9930000000000003</v>
      </c>
      <c r="AJ2743">
        <v>6.07</v>
      </c>
      <c r="AK2743">
        <v>0.94989999999999997</v>
      </c>
      <c r="AR2743" s="3"/>
    </row>
    <row r="2744" spans="1:44" hidden="1" outlineLevel="1" x14ac:dyDescent="0.2">
      <c r="A2744" s="2">
        <v>36712</v>
      </c>
      <c r="B2744">
        <v>21.16</v>
      </c>
      <c r="E2744" s="2">
        <v>36712</v>
      </c>
      <c r="F2744">
        <v>1446.23</v>
      </c>
      <c r="G2744">
        <f t="shared" si="381"/>
        <v>-1.5862106509519913E-2</v>
      </c>
      <c r="H2744" s="2">
        <v>36712</v>
      </c>
      <c r="I2744">
        <v>2001.71</v>
      </c>
      <c r="J2744">
        <f t="shared" si="382"/>
        <v>-1.5671869314214271E-2</v>
      </c>
      <c r="K2744">
        <f t="shared" si="378"/>
        <v>-1.5914669314214272E-2</v>
      </c>
      <c r="L2744">
        <v>7.1013211184437243E-3</v>
      </c>
      <c r="N2744" s="2">
        <v>36712</v>
      </c>
      <c r="O2744">
        <v>39.25</v>
      </c>
      <c r="Q2744" s="2">
        <v>36712</v>
      </c>
      <c r="R2744">
        <v>40367.39</v>
      </c>
      <c r="S2744" s="8">
        <f t="shared" si="383"/>
        <v>-1.8749966576516397E-2</v>
      </c>
      <c r="T2744" s="9">
        <f t="shared" si="379"/>
        <v>-1.8992766576516398E-2</v>
      </c>
      <c r="U2744" s="3">
        <f>Sheet1!$B$17+Sheet1!$B$18*'Portfolio allocation'!K2744</f>
        <v>-1.7769913084268833E-2</v>
      </c>
      <c r="V2744" s="13">
        <f t="shared" si="384"/>
        <v>-1.2228534922475651E-3</v>
      </c>
      <c r="W2744" s="13"/>
      <c r="X2744" s="2">
        <v>36712</v>
      </c>
      <c r="Y2744">
        <v>99.337100000000007</v>
      </c>
      <c r="AA2744" s="2">
        <v>36712</v>
      </c>
      <c r="AB2744">
        <v>1228.2</v>
      </c>
      <c r="AC2744">
        <f t="shared" si="385"/>
        <v>-5.3476059464083292E-2</v>
      </c>
      <c r="AD2744">
        <f t="shared" si="380"/>
        <v>-5.3718459464083289E-2</v>
      </c>
      <c r="AE2744">
        <f>Sheet2!$B$17+Sheet2!$B$18*'Portfolio allocation'!K2744</f>
        <v>-1.4098342962770519E-2</v>
      </c>
      <c r="AF2744">
        <f t="shared" si="386"/>
        <v>-3.9620116501312766E-2</v>
      </c>
      <c r="AH2744" s="2">
        <v>36712</v>
      </c>
      <c r="AI2744">
        <v>5.9790000000000001</v>
      </c>
      <c r="AJ2744">
        <v>6.06</v>
      </c>
      <c r="AK2744">
        <v>0.95650000000000002</v>
      </c>
      <c r="AR2744" s="3"/>
    </row>
    <row r="2745" spans="1:44" hidden="1" outlineLevel="1" x14ac:dyDescent="0.2">
      <c r="A2745" s="2">
        <v>36713</v>
      </c>
      <c r="B2745">
        <v>20.94</v>
      </c>
      <c r="E2745" s="2">
        <v>36713</v>
      </c>
      <c r="F2745">
        <v>1456.67</v>
      </c>
      <c r="G2745">
        <f t="shared" si="381"/>
        <v>7.2187687988771732E-3</v>
      </c>
      <c r="H2745" s="2">
        <v>36713</v>
      </c>
      <c r="I2745">
        <v>2016.41</v>
      </c>
      <c r="J2745">
        <f t="shared" si="382"/>
        <v>7.3437211184437245E-3</v>
      </c>
      <c r="K2745">
        <f t="shared" si="378"/>
        <v>7.1013211184437243E-3</v>
      </c>
      <c r="L2745">
        <v>1.5020752704063245E-2</v>
      </c>
      <c r="N2745" s="2">
        <v>36713</v>
      </c>
      <c r="O2745">
        <v>40.468800000000002</v>
      </c>
      <c r="Q2745" s="2">
        <v>36713</v>
      </c>
      <c r="R2745">
        <v>41620.839999999997</v>
      </c>
      <c r="S2745" s="8">
        <f t="shared" si="383"/>
        <v>3.1051053833304421E-2</v>
      </c>
      <c r="T2745" s="9">
        <f t="shared" si="379"/>
        <v>3.080865383330442E-2</v>
      </c>
      <c r="U2745" s="3">
        <f>Sheet1!$B$17+Sheet1!$B$18*'Portfolio allocation'!K2745</f>
        <v>8.6346144428436494E-3</v>
      </c>
      <c r="V2745" s="13">
        <f t="shared" si="384"/>
        <v>2.2174039390460771E-2</v>
      </c>
      <c r="W2745" s="13"/>
      <c r="X2745" s="2">
        <v>36713</v>
      </c>
      <c r="Y2745">
        <v>97.188000000000002</v>
      </c>
      <c r="AA2745" s="2">
        <v>36713</v>
      </c>
      <c r="AB2745">
        <v>1201.6300000000001</v>
      </c>
      <c r="AC2745">
        <f t="shared" si="385"/>
        <v>-2.163328448135482E-2</v>
      </c>
      <c r="AD2745">
        <f t="shared" si="380"/>
        <v>-2.1877284481354821E-2</v>
      </c>
      <c r="AE2745">
        <f>Sheet2!$B$17+Sheet2!$B$18*'Portfolio allocation'!K2745</f>
        <v>6.3680629209717666E-3</v>
      </c>
      <c r="AF2745">
        <f t="shared" si="386"/>
        <v>-2.8245347402326586E-2</v>
      </c>
      <c r="AH2745" s="2">
        <v>36713</v>
      </c>
      <c r="AI2745">
        <v>6.0439999999999996</v>
      </c>
      <c r="AJ2745">
        <v>6.1</v>
      </c>
      <c r="AK2745">
        <v>0.95569999999999999</v>
      </c>
      <c r="AR2745" s="3"/>
    </row>
    <row r="2746" spans="1:44" hidden="1" outlineLevel="1" x14ac:dyDescent="0.2">
      <c r="A2746" s="2">
        <v>36714</v>
      </c>
      <c r="B2746">
        <v>19.22</v>
      </c>
      <c r="E2746" s="2">
        <v>36714</v>
      </c>
      <c r="F2746">
        <v>1478.9</v>
      </c>
      <c r="G2746">
        <f t="shared" si="381"/>
        <v>1.5260834643398891E-2</v>
      </c>
      <c r="H2746" s="2">
        <v>36714</v>
      </c>
      <c r="I2746">
        <v>2047.19</v>
      </c>
      <c r="J2746">
        <f t="shared" si="382"/>
        <v>1.5264752704063245E-2</v>
      </c>
      <c r="K2746">
        <f t="shared" si="378"/>
        <v>1.5020752704063245E-2</v>
      </c>
      <c r="L2746">
        <v>-2.4653587268401848E-3</v>
      </c>
      <c r="N2746" s="2">
        <v>36714</v>
      </c>
      <c r="O2746">
        <v>41</v>
      </c>
      <c r="Q2746" s="2">
        <v>36714</v>
      </c>
      <c r="R2746">
        <v>42167.21</v>
      </c>
      <c r="S2746" s="8">
        <f t="shared" si="383"/>
        <v>1.3127317949373607E-2</v>
      </c>
      <c r="T2746" s="9">
        <f t="shared" si="379"/>
        <v>1.2883317949373608E-2</v>
      </c>
      <c r="U2746" s="3">
        <f>Sheet1!$B$17+Sheet1!$B$18*'Portfolio allocation'!K2746</f>
        <v>1.7719987062953215E-2</v>
      </c>
      <c r="V2746" s="13">
        <f t="shared" si="384"/>
        <v>-4.8366691135796076E-3</v>
      </c>
      <c r="W2746" s="13"/>
      <c r="X2746" s="2">
        <v>36714</v>
      </c>
      <c r="Y2746">
        <v>99.993799999999993</v>
      </c>
      <c r="AA2746" s="2">
        <v>36714</v>
      </c>
      <c r="AB2746">
        <v>1236.32</v>
      </c>
      <c r="AC2746">
        <f t="shared" si="385"/>
        <v>2.8869119446085501E-2</v>
      </c>
      <c r="AD2746">
        <f t="shared" si="380"/>
        <v>2.8626319446085499E-2</v>
      </c>
      <c r="AE2746">
        <f>Sheet2!$B$17+Sheet2!$B$18*'Portfolio allocation'!K2746</f>
        <v>1.3410223529877609E-2</v>
      </c>
      <c r="AF2746">
        <f t="shared" si="386"/>
        <v>1.521609591620789E-2</v>
      </c>
      <c r="AH2746" s="2">
        <v>36714</v>
      </c>
      <c r="AI2746">
        <v>6.0030000000000001</v>
      </c>
      <c r="AJ2746">
        <v>6.07</v>
      </c>
      <c r="AK2746">
        <v>0.94920000000000004</v>
      </c>
      <c r="AR2746" s="3"/>
    </row>
    <row r="2747" spans="1:44" hidden="1" outlineLevel="1" x14ac:dyDescent="0.2">
      <c r="A2747" s="2">
        <v>36717</v>
      </c>
      <c r="B2747">
        <v>20.329999999999998</v>
      </c>
      <c r="E2747" s="2">
        <v>36717</v>
      </c>
      <c r="F2747">
        <v>1475.62</v>
      </c>
      <c r="G2747">
        <f t="shared" si="381"/>
        <v>-2.2178646291163284E-3</v>
      </c>
      <c r="H2747" s="2">
        <v>36717</v>
      </c>
      <c r="I2747">
        <v>2042.64</v>
      </c>
      <c r="J2747">
        <f t="shared" si="382"/>
        <v>-2.2225587268401847E-3</v>
      </c>
      <c r="K2747">
        <f t="shared" si="378"/>
        <v>-2.4653587268401848E-3</v>
      </c>
      <c r="L2747">
        <v>3.3546845729054524E-3</v>
      </c>
      <c r="N2747" s="2">
        <v>36717</v>
      </c>
      <c r="O2747">
        <v>39.718800000000002</v>
      </c>
      <c r="Q2747" s="2">
        <v>36717</v>
      </c>
      <c r="R2747">
        <v>40849.480000000003</v>
      </c>
      <c r="S2747" s="8">
        <f t="shared" si="383"/>
        <v>-3.1250111164575434E-2</v>
      </c>
      <c r="T2747" s="9">
        <f t="shared" si="379"/>
        <v>-3.1492911164575435E-2</v>
      </c>
      <c r="U2747" s="3">
        <f>Sheet1!$B$17+Sheet1!$B$18*'Portfolio allocation'!K2747</f>
        <v>-2.3405231275754434E-3</v>
      </c>
      <c r="V2747" s="13">
        <f t="shared" si="384"/>
        <v>-2.9152388036999991E-2</v>
      </c>
      <c r="W2747" s="13"/>
      <c r="X2747" s="2">
        <v>36717</v>
      </c>
      <c r="Y2747">
        <v>98.680400000000006</v>
      </c>
      <c r="AA2747" s="2">
        <v>36717</v>
      </c>
      <c r="AB2747">
        <v>1220.08</v>
      </c>
      <c r="AC2747">
        <f t="shared" si="385"/>
        <v>-1.3135757732625875E-2</v>
      </c>
      <c r="AD2747">
        <f t="shared" si="380"/>
        <v>-1.3379357732625875E-2</v>
      </c>
      <c r="AE2747">
        <f>Sheet2!$B$17+Sheet2!$B$18*'Portfolio allocation'!K2747</f>
        <v>-2.1388728655315965E-3</v>
      </c>
      <c r="AF2747">
        <f t="shared" si="386"/>
        <v>-1.1240484867094279E-2</v>
      </c>
      <c r="AH2747" s="2">
        <v>36717</v>
      </c>
      <c r="AI2747">
        <v>6.03</v>
      </c>
      <c r="AJ2747">
        <v>6.09</v>
      </c>
      <c r="AK2747">
        <v>0.95269999999999999</v>
      </c>
      <c r="AR2747" s="3"/>
    </row>
    <row r="2748" spans="1:44" hidden="1" outlineLevel="1" x14ac:dyDescent="0.2">
      <c r="A2748" s="2">
        <v>36718</v>
      </c>
      <c r="B2748">
        <v>20.11</v>
      </c>
      <c r="E2748" s="2">
        <v>36718</v>
      </c>
      <c r="F2748">
        <v>1480.88</v>
      </c>
      <c r="G2748">
        <f t="shared" si="381"/>
        <v>3.5646033531668841E-3</v>
      </c>
      <c r="H2748" s="2">
        <v>36718</v>
      </c>
      <c r="I2748">
        <v>2049.9899999999998</v>
      </c>
      <c r="J2748">
        <f t="shared" si="382"/>
        <v>3.5982845729054524E-3</v>
      </c>
      <c r="K2748">
        <f t="shared" si="378"/>
        <v>3.3546845729054524E-3</v>
      </c>
      <c r="L2748">
        <v>7.9515619276192655E-3</v>
      </c>
      <c r="N2748" s="2">
        <v>36718</v>
      </c>
      <c r="O2748">
        <v>39.5625</v>
      </c>
      <c r="Q2748" s="2">
        <v>36718</v>
      </c>
      <c r="R2748">
        <v>40688.79</v>
      </c>
      <c r="S2748" s="8">
        <f t="shared" si="383"/>
        <v>-3.9337098048739527E-3</v>
      </c>
      <c r="T2748" s="9">
        <f t="shared" si="379"/>
        <v>-4.1773098048739528E-3</v>
      </c>
      <c r="U2748" s="3">
        <f>Sheet1!$B$17+Sheet1!$B$18*'Portfolio allocation'!K2748</f>
        <v>4.3363780454049742E-3</v>
      </c>
      <c r="V2748" s="13">
        <f t="shared" si="384"/>
        <v>-8.5136878502789261E-3</v>
      </c>
      <c r="W2748" s="13"/>
      <c r="X2748" s="2">
        <v>36718</v>
      </c>
      <c r="Y2748">
        <v>97.605900000000005</v>
      </c>
      <c r="AA2748" s="2">
        <v>36718</v>
      </c>
      <c r="AB2748">
        <v>1206.8</v>
      </c>
      <c r="AC2748">
        <f t="shared" si="385"/>
        <v>-1.0884532161825389E-2</v>
      </c>
      <c r="AD2748">
        <f t="shared" si="380"/>
        <v>-1.1128132161825389E-2</v>
      </c>
      <c r="AE2748">
        <f>Sheet2!$B$17+Sheet2!$B$18*'Portfolio allocation'!K2748</f>
        <v>3.036458119335908E-3</v>
      </c>
      <c r="AF2748">
        <f t="shared" si="386"/>
        <v>-1.4164590281161297E-2</v>
      </c>
      <c r="AH2748" s="2">
        <v>36718</v>
      </c>
      <c r="AI2748">
        <v>6.048</v>
      </c>
      <c r="AJ2748">
        <v>6.09</v>
      </c>
      <c r="AK2748">
        <v>0.95099999999999996</v>
      </c>
      <c r="AR2748" s="3"/>
    </row>
    <row r="2749" spans="1:44" hidden="1" outlineLevel="1" x14ac:dyDescent="0.2">
      <c r="A2749" s="2">
        <v>36719</v>
      </c>
      <c r="B2749">
        <v>20.03</v>
      </c>
      <c r="E2749" s="2">
        <v>36719</v>
      </c>
      <c r="F2749">
        <v>1492.92</v>
      </c>
      <c r="G2749">
        <f t="shared" si="381"/>
        <v>8.1303009021662653E-3</v>
      </c>
      <c r="H2749" s="2">
        <v>36719</v>
      </c>
      <c r="I2749">
        <v>2066.79</v>
      </c>
      <c r="J2749">
        <f t="shared" si="382"/>
        <v>8.1951619276192655E-3</v>
      </c>
      <c r="K2749">
        <f t="shared" si="378"/>
        <v>7.9515619276192655E-3</v>
      </c>
      <c r="L2749">
        <v>1.7252373197084389E-3</v>
      </c>
      <c r="N2749" s="2">
        <v>36719</v>
      </c>
      <c r="O2749">
        <v>40.156300000000002</v>
      </c>
      <c r="Q2749" s="2">
        <v>36719</v>
      </c>
      <c r="R2749">
        <v>41299.440000000002</v>
      </c>
      <c r="S2749" s="8">
        <f t="shared" si="383"/>
        <v>1.5007819106933384E-2</v>
      </c>
      <c r="T2749" s="9">
        <f t="shared" si="379"/>
        <v>1.4764219106933384E-2</v>
      </c>
      <c r="U2749" s="3">
        <f>Sheet1!$B$17+Sheet1!$B$18*'Portfolio allocation'!K2749</f>
        <v>9.6100322470974598E-3</v>
      </c>
      <c r="V2749" s="13">
        <f t="shared" si="384"/>
        <v>5.1541868598359245E-3</v>
      </c>
      <c r="W2749" s="13"/>
      <c r="X2749" s="2">
        <v>36719</v>
      </c>
      <c r="Y2749">
        <v>99.754999999999995</v>
      </c>
      <c r="AA2749" s="2">
        <v>36719</v>
      </c>
      <c r="AB2749">
        <v>1233.3699999999999</v>
      </c>
      <c r="AC2749">
        <f t="shared" si="385"/>
        <v>2.2016904209479549E-2</v>
      </c>
      <c r="AD2749">
        <f t="shared" si="380"/>
        <v>2.1772904209479547E-2</v>
      </c>
      <c r="AE2749">
        <f>Sheet2!$B$17+Sheet2!$B$18*'Portfolio allocation'!K2749</f>
        <v>7.1241187400955365E-3</v>
      </c>
      <c r="AF2749">
        <f t="shared" si="386"/>
        <v>1.4648785469384012E-2</v>
      </c>
      <c r="AH2749" s="2">
        <v>36719</v>
      </c>
      <c r="AI2749">
        <v>6.0750000000000002</v>
      </c>
      <c r="AJ2749">
        <v>6.1</v>
      </c>
      <c r="AK2749">
        <v>0.94440000000000002</v>
      </c>
      <c r="AR2749" s="3"/>
    </row>
    <row r="2750" spans="1:44" hidden="1" outlineLevel="1" x14ac:dyDescent="0.2">
      <c r="A2750" s="2">
        <v>36720</v>
      </c>
      <c r="B2750">
        <v>20.03</v>
      </c>
      <c r="E2750" s="2">
        <v>36720</v>
      </c>
      <c r="F2750">
        <v>1495.84</v>
      </c>
      <c r="G2750">
        <f t="shared" si="381"/>
        <v>1.9558985076224555E-3</v>
      </c>
      <c r="H2750" s="2">
        <v>36720</v>
      </c>
      <c r="I2750">
        <v>2070.86</v>
      </c>
      <c r="J2750">
        <f t="shared" si="382"/>
        <v>1.969237319708439E-3</v>
      </c>
      <c r="K2750">
        <f t="shared" si="378"/>
        <v>1.7252373197084389E-3</v>
      </c>
      <c r="L2750">
        <v>9.2122090300646876E-3</v>
      </c>
      <c r="N2750" s="2">
        <v>36720</v>
      </c>
      <c r="O2750">
        <v>39.968800000000002</v>
      </c>
      <c r="Q2750" s="2">
        <v>36720</v>
      </c>
      <c r="R2750">
        <v>41106.6</v>
      </c>
      <c r="S2750" s="8">
        <f t="shared" si="383"/>
        <v>-4.669312707387907E-3</v>
      </c>
      <c r="T2750" s="9">
        <f t="shared" si="379"/>
        <v>-4.9133127073879073E-3</v>
      </c>
      <c r="U2750" s="3">
        <f>Sheet1!$B$17+Sheet1!$B$18*'Portfolio allocation'!K2750</f>
        <v>2.4670348608523181E-3</v>
      </c>
      <c r="V2750" s="13">
        <f t="shared" si="384"/>
        <v>-7.3803475682402255E-3</v>
      </c>
      <c r="W2750" s="13"/>
      <c r="X2750" s="2">
        <v>36720</v>
      </c>
      <c r="Y2750">
        <v>98.501300000000001</v>
      </c>
      <c r="AA2750" s="2">
        <v>36720</v>
      </c>
      <c r="AB2750">
        <v>1217.8699999999999</v>
      </c>
      <c r="AC2750">
        <f t="shared" si="385"/>
        <v>-1.256719394828798E-2</v>
      </c>
      <c r="AD2750">
        <f t="shared" si="380"/>
        <v>-1.280999394828798E-2</v>
      </c>
      <c r="AE2750">
        <f>Sheet2!$B$17+Sheet2!$B$18*'Portfolio allocation'!K2750</f>
        <v>1.5875120508339249E-3</v>
      </c>
      <c r="AF2750">
        <f t="shared" si="386"/>
        <v>-1.4397505999121905E-2</v>
      </c>
      <c r="AH2750" s="2">
        <v>36720</v>
      </c>
      <c r="AI2750">
        <v>6.0010000000000003</v>
      </c>
      <c r="AJ2750">
        <v>6.07</v>
      </c>
      <c r="AK2750">
        <v>0.93520000000000003</v>
      </c>
      <c r="AR2750" s="3"/>
    </row>
    <row r="2751" spans="1:44" hidden="1" outlineLevel="1" x14ac:dyDescent="0.2">
      <c r="A2751" s="2">
        <v>36721</v>
      </c>
      <c r="B2751">
        <v>19.32</v>
      </c>
      <c r="E2751" s="2">
        <v>36721</v>
      </c>
      <c r="F2751">
        <v>1509.98</v>
      </c>
      <c r="G2751">
        <f t="shared" si="381"/>
        <v>9.4528826612472194E-3</v>
      </c>
      <c r="H2751" s="2">
        <v>36721</v>
      </c>
      <c r="I2751">
        <v>2090.44</v>
      </c>
      <c r="J2751">
        <f t="shared" si="382"/>
        <v>9.4550090300646872E-3</v>
      </c>
      <c r="K2751">
        <f t="shared" si="378"/>
        <v>9.2122090300646876E-3</v>
      </c>
      <c r="L2751">
        <v>9.005773329999803E-5</v>
      </c>
      <c r="N2751" s="2">
        <v>36721</v>
      </c>
      <c r="O2751">
        <v>39.468800000000002</v>
      </c>
      <c r="Q2751" s="2">
        <v>36721</v>
      </c>
      <c r="R2751">
        <v>40592.370000000003</v>
      </c>
      <c r="S2751" s="8">
        <f t="shared" si="383"/>
        <v>-1.2509669980003135E-2</v>
      </c>
      <c r="T2751" s="9">
        <f t="shared" si="379"/>
        <v>-1.2752469980003135E-2</v>
      </c>
      <c r="U2751" s="3">
        <f>Sheet1!$B$17+Sheet1!$B$18*'Portfolio allocation'!K2751</f>
        <v>1.1056278552069121E-2</v>
      </c>
      <c r="V2751" s="13">
        <f t="shared" si="384"/>
        <v>-2.3808748532072255E-2</v>
      </c>
      <c r="W2751" s="13"/>
      <c r="X2751" s="2">
        <v>36721</v>
      </c>
      <c r="Y2751">
        <v>99.2774</v>
      </c>
      <c r="AA2751" s="2">
        <v>36721</v>
      </c>
      <c r="AB2751">
        <v>1227.47</v>
      </c>
      <c r="AC2751">
        <f t="shared" si="385"/>
        <v>7.8826147289940973E-3</v>
      </c>
      <c r="AD2751">
        <f t="shared" si="380"/>
        <v>7.6378147289940974E-3</v>
      </c>
      <c r="AE2751">
        <f>Sheet2!$B$17+Sheet2!$B$18*'Portfolio allocation'!K2751</f>
        <v>8.2451183056063936E-3</v>
      </c>
      <c r="AF2751">
        <f t="shared" si="386"/>
        <v>-6.0730357661229611E-4</v>
      </c>
      <c r="AH2751" s="2">
        <v>36721</v>
      </c>
      <c r="AI2751">
        <v>6.101</v>
      </c>
      <c r="AJ2751">
        <v>6.12</v>
      </c>
      <c r="AK2751">
        <v>0.93720000000000003</v>
      </c>
      <c r="AR2751" s="3"/>
    </row>
    <row r="2752" spans="1:44" hidden="1" outlineLevel="1" x14ac:dyDescent="0.2">
      <c r="A2752" s="2">
        <v>36724</v>
      </c>
      <c r="B2752">
        <v>19.45</v>
      </c>
      <c r="E2752" s="2">
        <v>36724</v>
      </c>
      <c r="F2752">
        <v>1510.49</v>
      </c>
      <c r="G2752">
        <f t="shared" si="381"/>
        <v>3.3775281791803557E-4</v>
      </c>
      <c r="H2752" s="2">
        <v>36724</v>
      </c>
      <c r="I2752">
        <v>2091.14</v>
      </c>
      <c r="J2752">
        <f t="shared" si="382"/>
        <v>3.3485773329999802E-4</v>
      </c>
      <c r="K2752">
        <f t="shared" si="378"/>
        <v>9.005773329999803E-5</v>
      </c>
      <c r="L2752">
        <v>-1.1325680721520336E-2</v>
      </c>
      <c r="N2752" s="2">
        <v>36724</v>
      </c>
      <c r="O2752">
        <v>39.093800000000002</v>
      </c>
      <c r="Q2752" s="2">
        <v>36724</v>
      </c>
      <c r="R2752">
        <v>40206.69</v>
      </c>
      <c r="S2752" s="8">
        <f t="shared" si="383"/>
        <v>-9.5012929769806576E-3</v>
      </c>
      <c r="T2752" s="9">
        <f t="shared" si="379"/>
        <v>-9.7460929769806574E-3</v>
      </c>
      <c r="U2752" s="3">
        <f>Sheet1!$B$17+Sheet1!$B$18*'Portfolio allocation'!K2752</f>
        <v>5.9111539836286941E-4</v>
      </c>
      <c r="V2752" s="13">
        <f t="shared" si="384"/>
        <v>-1.0337208375343528E-2</v>
      </c>
      <c r="W2752" s="13"/>
      <c r="X2752" s="2">
        <v>36724</v>
      </c>
      <c r="Y2752">
        <v>100.7101</v>
      </c>
      <c r="AA2752" s="2">
        <v>36724</v>
      </c>
      <c r="AB2752">
        <v>1245.18</v>
      </c>
      <c r="AC2752">
        <f t="shared" si="385"/>
        <v>1.4428051194733893E-2</v>
      </c>
      <c r="AD2752">
        <f t="shared" si="380"/>
        <v>1.4182451194733893E-2</v>
      </c>
      <c r="AE2752">
        <f>Sheet2!$B$17+Sheet2!$B$18*'Portfolio allocation'!K2752</f>
        <v>1.3346864539529355E-4</v>
      </c>
      <c r="AF2752">
        <f t="shared" si="386"/>
        <v>1.4048982549338599E-2</v>
      </c>
      <c r="AH2752" s="2">
        <v>36724</v>
      </c>
      <c r="AI2752">
        <v>6.1479999999999997</v>
      </c>
      <c r="AJ2752">
        <v>6.14</v>
      </c>
      <c r="AK2752">
        <v>0.93479999999999996</v>
      </c>
      <c r="AR2752" s="3"/>
    </row>
    <row r="2753" spans="1:44" hidden="1" outlineLevel="1" x14ac:dyDescent="0.2">
      <c r="A2753" s="2">
        <v>36725</v>
      </c>
      <c r="B2753">
        <v>19.75</v>
      </c>
      <c r="E2753" s="2">
        <v>36725</v>
      </c>
      <c r="F2753">
        <v>1493.74</v>
      </c>
      <c r="G2753">
        <f t="shared" si="381"/>
        <v>-1.1089116776675123E-2</v>
      </c>
      <c r="H2753" s="2">
        <v>36725</v>
      </c>
      <c r="I2753">
        <v>2067.9699999999998</v>
      </c>
      <c r="J2753">
        <f t="shared" si="382"/>
        <v>-1.1080080721520336E-2</v>
      </c>
      <c r="K2753">
        <f t="shared" si="378"/>
        <v>-1.1325680721520336E-2</v>
      </c>
      <c r="L2753">
        <v>-8.0838050087765328E-3</v>
      </c>
      <c r="N2753" s="2">
        <v>36725</v>
      </c>
      <c r="O2753">
        <v>39.25</v>
      </c>
      <c r="Q2753" s="2">
        <v>36725</v>
      </c>
      <c r="R2753">
        <v>40367.39</v>
      </c>
      <c r="S2753" s="8">
        <f t="shared" si="383"/>
        <v>3.9968472908362696E-3</v>
      </c>
      <c r="T2753" s="9">
        <f t="shared" si="379"/>
        <v>3.7512472908362697E-3</v>
      </c>
      <c r="U2753" s="3">
        <f>Sheet1!$B$17+Sheet1!$B$18*'Portfolio allocation'!K2753</f>
        <v>-1.2505309070293368E-2</v>
      </c>
      <c r="V2753" s="13">
        <f t="shared" si="384"/>
        <v>1.6256556361129638E-2</v>
      </c>
      <c r="W2753" s="13"/>
      <c r="X2753" s="2">
        <v>36725</v>
      </c>
      <c r="Y2753">
        <v>98.322299999999998</v>
      </c>
      <c r="AA2753" s="2">
        <v>36725</v>
      </c>
      <c r="AB2753">
        <v>1215.6600000000001</v>
      </c>
      <c r="AC2753">
        <f t="shared" si="385"/>
        <v>-2.3707415795306663E-2</v>
      </c>
      <c r="AD2753">
        <f t="shared" si="380"/>
        <v>-2.3952615795306664E-2</v>
      </c>
      <c r="AE2753">
        <f>Sheet2!$B$17+Sheet2!$B$18*'Portfolio allocation'!K2753</f>
        <v>-1.0017697230459486E-2</v>
      </c>
      <c r="AF2753">
        <f t="shared" si="386"/>
        <v>-1.3934918564847179E-2</v>
      </c>
      <c r="AH2753" s="2">
        <v>36725</v>
      </c>
      <c r="AI2753">
        <v>6.1459999999999999</v>
      </c>
      <c r="AJ2753">
        <v>6.13</v>
      </c>
      <c r="AK2753">
        <v>0.93230000000000002</v>
      </c>
      <c r="AR2753" s="3"/>
    </row>
    <row r="2754" spans="1:44" hidden="1" outlineLevel="1" x14ac:dyDescent="0.2">
      <c r="A2754" s="2">
        <v>36726</v>
      </c>
      <c r="B2754">
        <v>19.649999999999999</v>
      </c>
      <c r="E2754" s="2">
        <v>36726</v>
      </c>
      <c r="F2754">
        <v>1481.96</v>
      </c>
      <c r="G2754">
        <f t="shared" si="381"/>
        <v>-7.8862452635666269E-3</v>
      </c>
      <c r="H2754" s="2">
        <v>36726</v>
      </c>
      <c r="I2754">
        <v>2051.7600000000002</v>
      </c>
      <c r="J2754">
        <f t="shared" si="382"/>
        <v>-7.8386050087765335E-3</v>
      </c>
      <c r="K2754">
        <f t="shared" si="378"/>
        <v>-8.0838050087765328E-3</v>
      </c>
      <c r="L2754">
        <v>8.9412343743906185E-3</v>
      </c>
      <c r="N2754" s="2">
        <v>36726</v>
      </c>
      <c r="O2754">
        <v>36.5625</v>
      </c>
      <c r="Q2754" s="2">
        <v>36726</v>
      </c>
      <c r="R2754">
        <v>37603.379999999997</v>
      </c>
      <c r="S2754" s="8">
        <f t="shared" si="383"/>
        <v>-6.847135769738899E-2</v>
      </c>
      <c r="T2754" s="9">
        <f t="shared" si="379"/>
        <v>-6.8716557697388991E-2</v>
      </c>
      <c r="U2754" s="3">
        <f>Sheet1!$B$17+Sheet1!$B$18*'Portfolio allocation'!K2754</f>
        <v>-8.7861470925771814E-3</v>
      </c>
      <c r="V2754" s="13">
        <f t="shared" si="384"/>
        <v>-5.9930410604811808E-2</v>
      </c>
      <c r="W2754" s="13"/>
      <c r="X2754" s="2">
        <v>36726</v>
      </c>
      <c r="Y2754">
        <v>98.859499999999997</v>
      </c>
      <c r="AA2754" s="2">
        <v>36726</v>
      </c>
      <c r="AB2754">
        <v>1222.3</v>
      </c>
      <c r="AC2754">
        <f t="shared" si="385"/>
        <v>5.4620535347054133E-3</v>
      </c>
      <c r="AD2754">
        <f t="shared" si="380"/>
        <v>5.2160535347054136E-3</v>
      </c>
      <c r="AE2754">
        <f>Sheet2!$B$17+Sheet2!$B$18*'Portfolio allocation'!K2754</f>
        <v>-7.1349386389579945E-3</v>
      </c>
      <c r="AF2754">
        <f t="shared" si="386"/>
        <v>1.2350992173663408E-2</v>
      </c>
      <c r="AH2754" s="2">
        <v>36726</v>
      </c>
      <c r="AI2754">
        <v>6.1580000000000004</v>
      </c>
      <c r="AJ2754">
        <v>6.15</v>
      </c>
      <c r="AK2754">
        <v>0.92430000000000001</v>
      </c>
      <c r="AR2754" s="3"/>
    </row>
    <row r="2755" spans="1:44" hidden="1" outlineLevel="1" x14ac:dyDescent="0.2">
      <c r="A2755" s="2">
        <v>36727</v>
      </c>
      <c r="B2755">
        <v>18.940000000000001</v>
      </c>
      <c r="E2755" s="2">
        <v>36727</v>
      </c>
      <c r="F2755">
        <v>1495.57</v>
      </c>
      <c r="G2755">
        <f t="shared" si="381"/>
        <v>9.183783637884968E-3</v>
      </c>
      <c r="H2755" s="2">
        <v>36727</v>
      </c>
      <c r="I2755">
        <v>2070.61</v>
      </c>
      <c r="J2755">
        <f t="shared" si="382"/>
        <v>9.1872343743906182E-3</v>
      </c>
      <c r="K2755">
        <f t="shared" si="378"/>
        <v>8.9412343743906185E-3</v>
      </c>
      <c r="L2755">
        <v>-1.0528423689637403E-2</v>
      </c>
      <c r="N2755" s="2">
        <v>36727</v>
      </c>
      <c r="O2755">
        <v>37.406300000000002</v>
      </c>
      <c r="Q2755" s="2">
        <v>36727</v>
      </c>
      <c r="R2755">
        <v>38471.15</v>
      </c>
      <c r="S2755" s="8">
        <f t="shared" si="383"/>
        <v>2.3076914894352596E-2</v>
      </c>
      <c r="T2755" s="9">
        <f t="shared" si="379"/>
        <v>2.2830914894352596E-2</v>
      </c>
      <c r="U2755" s="3">
        <f>Sheet1!$B$17+Sheet1!$B$18*'Portfolio allocation'!K2755</f>
        <v>1.0745409559668802E-2</v>
      </c>
      <c r="V2755" s="13">
        <f t="shared" si="384"/>
        <v>1.2085505334683794E-2</v>
      </c>
      <c r="W2755" s="13"/>
      <c r="X2755" s="2">
        <v>36727</v>
      </c>
      <c r="Y2755">
        <v>111.7542</v>
      </c>
      <c r="AA2755" s="2">
        <v>36727</v>
      </c>
      <c r="AB2755">
        <v>1381.73</v>
      </c>
      <c r="AC2755">
        <f t="shared" si="385"/>
        <v>0.13043442690010632</v>
      </c>
      <c r="AD2755">
        <f t="shared" si="380"/>
        <v>0.13019282690010631</v>
      </c>
      <c r="AE2755">
        <f>Sheet2!$B$17+Sheet2!$B$18*'Portfolio allocation'!K2755</f>
        <v>8.0041607285923008E-3</v>
      </c>
      <c r="AF2755">
        <f t="shared" si="386"/>
        <v>0.122188666171514</v>
      </c>
      <c r="AH2755" s="2">
        <v>36727</v>
      </c>
      <c r="AI2755">
        <v>6.0039999999999996</v>
      </c>
      <c r="AJ2755">
        <v>6.04</v>
      </c>
      <c r="AK2755">
        <v>0.92449999999999999</v>
      </c>
      <c r="AR2755" s="3"/>
    </row>
    <row r="2756" spans="1:44" hidden="1" outlineLevel="1" x14ac:dyDescent="0.2">
      <c r="A2756" s="2">
        <v>36728</v>
      </c>
      <c r="B2756">
        <v>18.940000000000001</v>
      </c>
      <c r="E2756" s="2">
        <v>36728</v>
      </c>
      <c r="F2756">
        <v>1480.19</v>
      </c>
      <c r="G2756">
        <f t="shared" si="381"/>
        <v>-1.0283704540743566E-2</v>
      </c>
      <c r="H2756" s="2">
        <v>36728</v>
      </c>
      <c r="I2756">
        <v>2049.31</v>
      </c>
      <c r="J2756">
        <f t="shared" si="382"/>
        <v>-1.0286823689637403E-2</v>
      </c>
      <c r="K2756">
        <f t="shared" ref="K2756:K2819" si="387">J2756-(AJ2755/25000)</f>
        <v>-1.0528423689637403E-2</v>
      </c>
      <c r="L2756">
        <v>-1.0929323756776589E-2</v>
      </c>
      <c r="N2756" s="2">
        <v>36728</v>
      </c>
      <c r="O2756">
        <v>36.156300000000002</v>
      </c>
      <c r="Q2756" s="2">
        <v>36728</v>
      </c>
      <c r="R2756">
        <v>37185.57</v>
      </c>
      <c r="S2756" s="8">
        <f t="shared" si="383"/>
        <v>-3.3416729159383096E-2</v>
      </c>
      <c r="T2756" s="9">
        <f t="shared" ref="T2756:T2819" si="388">S2756-(AJ2755/100/250)</f>
        <v>-3.3658329159383098E-2</v>
      </c>
      <c r="U2756" s="3">
        <f>Sheet1!$B$17+Sheet1!$B$18*'Portfolio allocation'!K2756</f>
        <v>-1.1590675598137123E-2</v>
      </c>
      <c r="V2756" s="13">
        <f t="shared" si="384"/>
        <v>-2.2067653561245973E-2</v>
      </c>
      <c r="W2756" s="13"/>
      <c r="X2756" s="2">
        <v>36728</v>
      </c>
      <c r="Y2756">
        <v>109.3066</v>
      </c>
      <c r="AA2756" s="2">
        <v>36728</v>
      </c>
      <c r="AB2756">
        <v>1351.47</v>
      </c>
      <c r="AC2756">
        <f t="shared" si="385"/>
        <v>-2.1900081781534686E-2</v>
      </c>
      <c r="AD2756">
        <f t="shared" ref="AD2756:AD2819" si="389">AC2756-AJ2756/25000</f>
        <v>-2.2142881781534687E-2</v>
      </c>
      <c r="AE2756">
        <f>Sheet2!$B$17+Sheet2!$B$18*'Portfolio allocation'!K2756</f>
        <v>-9.3087559378427168E-3</v>
      </c>
      <c r="AF2756">
        <f t="shared" si="386"/>
        <v>-1.2834125843691971E-2</v>
      </c>
      <c r="AH2756" s="2">
        <v>36728</v>
      </c>
      <c r="AI2756">
        <v>5.9939999999999998</v>
      </c>
      <c r="AJ2756">
        <v>6.07</v>
      </c>
      <c r="AK2756">
        <v>0.9325</v>
      </c>
      <c r="AR2756" s="3"/>
    </row>
    <row r="2757" spans="1:44" hidden="1" outlineLevel="1" x14ac:dyDescent="0.2">
      <c r="A2757" s="2">
        <v>36731</v>
      </c>
      <c r="B2757">
        <v>19.920000000000002</v>
      </c>
      <c r="E2757" s="2">
        <v>36731</v>
      </c>
      <c r="F2757">
        <v>1464.29</v>
      </c>
      <c r="G2757">
        <f t="shared" ref="G2757:G2820" si="390">(F2757/F2756)-1</f>
        <v>-1.0741864220134012E-2</v>
      </c>
      <c r="H2757" s="2">
        <v>36731</v>
      </c>
      <c r="I2757">
        <v>2027.41</v>
      </c>
      <c r="J2757">
        <f t="shared" ref="J2757:J2820" si="391">(I2757/I2756)-1</f>
        <v>-1.0686523756776589E-2</v>
      </c>
      <c r="K2757">
        <f t="shared" si="387"/>
        <v>-1.0929323756776589E-2</v>
      </c>
      <c r="L2757">
        <v>6.7118860279863236E-3</v>
      </c>
      <c r="N2757" s="2">
        <v>36731</v>
      </c>
      <c r="O2757">
        <v>35.281300000000002</v>
      </c>
      <c r="Q2757" s="2">
        <v>36731</v>
      </c>
      <c r="R2757">
        <v>36285.660000000003</v>
      </c>
      <c r="S2757" s="8">
        <f t="shared" ref="S2757:S2820" si="392">R2757/R2756-1</f>
        <v>-2.4200516490670898E-2</v>
      </c>
      <c r="T2757" s="9">
        <f t="shared" si="388"/>
        <v>-2.4443316490670899E-2</v>
      </c>
      <c r="U2757" s="3">
        <f>Sheet1!$B$17+Sheet1!$B$18*'Portfolio allocation'!K2757</f>
        <v>-1.2050598315318031E-2</v>
      </c>
      <c r="V2757" s="13">
        <f t="shared" ref="V2757:V2820" si="393">T2757-U2757</f>
        <v>-1.2392718175352868E-2</v>
      </c>
      <c r="W2757" s="13"/>
      <c r="X2757" s="2">
        <v>36731</v>
      </c>
      <c r="Y2757">
        <v>107.456</v>
      </c>
      <c r="AA2757" s="2">
        <v>36731</v>
      </c>
      <c r="AB2757">
        <v>1328.59</v>
      </c>
      <c r="AC2757">
        <f t="shared" ref="AC2757:AC2820" si="394">AB2757/AB2756-1</f>
        <v>-1.6929713571148586E-2</v>
      </c>
      <c r="AD2757">
        <f t="shared" si="389"/>
        <v>-1.7172513571148587E-2</v>
      </c>
      <c r="AE2757">
        <f>Sheet2!$B$17+Sheet2!$B$18*'Portfolio allocation'!K2757</f>
        <v>-9.6652465054286249E-3</v>
      </c>
      <c r="AF2757">
        <f t="shared" ref="AF2757:AF2820" si="395">AD2757-AE2757</f>
        <v>-7.5072670657199622E-3</v>
      </c>
      <c r="AH2757" s="2">
        <v>36731</v>
      </c>
      <c r="AI2757">
        <v>6.03</v>
      </c>
      <c r="AJ2757">
        <v>6.07</v>
      </c>
      <c r="AK2757">
        <v>0.93310000000000004</v>
      </c>
      <c r="AR2757" s="3"/>
    </row>
    <row r="2758" spans="1:44" hidden="1" outlineLevel="1" x14ac:dyDescent="0.2">
      <c r="A2758" s="2">
        <v>36732</v>
      </c>
      <c r="B2758">
        <v>19.39</v>
      </c>
      <c r="E2758" s="2">
        <v>36732</v>
      </c>
      <c r="F2758">
        <v>1474.47</v>
      </c>
      <c r="G2758">
        <f t="shared" si="390"/>
        <v>6.952174774122577E-3</v>
      </c>
      <c r="H2758" s="2">
        <v>36732</v>
      </c>
      <c r="I2758">
        <v>2041.51</v>
      </c>
      <c r="J2758">
        <f t="shared" si="391"/>
        <v>6.9546860279863232E-3</v>
      </c>
      <c r="K2758">
        <f t="shared" si="387"/>
        <v>6.7118860279863236E-3</v>
      </c>
      <c r="L2758">
        <v>-1.5182321920539168E-2</v>
      </c>
      <c r="N2758" s="2">
        <v>36732</v>
      </c>
      <c r="O2758">
        <v>34.5</v>
      </c>
      <c r="Q2758" s="2">
        <v>36732</v>
      </c>
      <c r="R2758">
        <v>35482.160000000003</v>
      </c>
      <c r="S2758" s="8">
        <f t="shared" si="392"/>
        <v>-2.2143733915822361E-2</v>
      </c>
      <c r="T2758" s="9">
        <f t="shared" si="388"/>
        <v>-2.2386533915822363E-2</v>
      </c>
      <c r="U2758" s="3">
        <f>Sheet1!$B$17+Sheet1!$B$18*'Portfolio allocation'!K2758</f>
        <v>8.1878446374732336E-3</v>
      </c>
      <c r="V2758" s="13">
        <f t="shared" si="393"/>
        <v>-3.0574378553295596E-2</v>
      </c>
      <c r="W2758" s="13"/>
      <c r="X2758" s="2">
        <v>36732</v>
      </c>
      <c r="Y2758">
        <v>106.7396</v>
      </c>
      <c r="AA2758" s="2">
        <v>36732</v>
      </c>
      <c r="AB2758">
        <v>1319.73</v>
      </c>
      <c r="AC2758">
        <f t="shared" si="394"/>
        <v>-6.6687239855786062E-3</v>
      </c>
      <c r="AD2758">
        <f t="shared" si="389"/>
        <v>-6.9111239855786065E-3</v>
      </c>
      <c r="AE2758">
        <f>Sheet2!$B$17+Sheet2!$B$18*'Portfolio allocation'!K2758</f>
        <v>6.0217673031493094E-3</v>
      </c>
      <c r="AF2758">
        <f t="shared" si="395"/>
        <v>-1.2932891288727915E-2</v>
      </c>
      <c r="AH2758" s="2">
        <v>36732</v>
      </c>
      <c r="AI2758">
        <v>6.0190000000000001</v>
      </c>
      <c r="AJ2758">
        <v>6.06</v>
      </c>
      <c r="AK2758">
        <v>0.94130000000000003</v>
      </c>
      <c r="AR2758" s="3"/>
    </row>
    <row r="2759" spans="1:44" hidden="1" outlineLevel="1" x14ac:dyDescent="0.2">
      <c r="A2759" s="2">
        <v>36733</v>
      </c>
      <c r="B2759">
        <v>19.670000000000002</v>
      </c>
      <c r="E2759" s="2">
        <v>36733</v>
      </c>
      <c r="F2759">
        <v>1452.42</v>
      </c>
      <c r="G2759">
        <f t="shared" si="390"/>
        <v>-1.4954526033083004E-2</v>
      </c>
      <c r="H2759" s="2">
        <v>36733</v>
      </c>
      <c r="I2759">
        <v>2011.01</v>
      </c>
      <c r="J2759">
        <f t="shared" si="391"/>
        <v>-1.4939921920539168E-2</v>
      </c>
      <c r="K2759">
        <f t="shared" si="387"/>
        <v>-1.5182321920539168E-2</v>
      </c>
      <c r="L2759">
        <v>-2.0918167587431835E-3</v>
      </c>
      <c r="N2759" s="2">
        <v>36733</v>
      </c>
      <c r="O2759">
        <v>33.906300000000002</v>
      </c>
      <c r="Q2759" s="2">
        <v>36733</v>
      </c>
      <c r="R2759">
        <v>34871.51</v>
      </c>
      <c r="S2759" s="8">
        <f t="shared" si="392"/>
        <v>-1.7210057110390142E-2</v>
      </c>
      <c r="T2759" s="9">
        <f t="shared" si="388"/>
        <v>-1.7452457110390143E-2</v>
      </c>
      <c r="U2759" s="3">
        <f>Sheet1!$B$17+Sheet1!$B$18*'Portfolio allocation'!K2759</f>
        <v>-1.6929745594093604E-2</v>
      </c>
      <c r="V2759" s="13">
        <f t="shared" si="393"/>
        <v>-5.2271151629653886E-4</v>
      </c>
      <c r="W2759" s="13"/>
      <c r="X2759" s="2">
        <v>36733</v>
      </c>
      <c r="Y2759">
        <v>104.9487</v>
      </c>
      <c r="AA2759" s="2">
        <v>36733</v>
      </c>
      <c r="AB2759">
        <v>1297.5899999999999</v>
      </c>
      <c r="AC2759">
        <f t="shared" si="394"/>
        <v>-1.6776158759746362E-2</v>
      </c>
      <c r="AD2759">
        <f t="shared" si="389"/>
        <v>-1.7018158759746362E-2</v>
      </c>
      <c r="AE2759">
        <f>Sheet2!$B$17+Sheet2!$B$18*'Portfolio allocation'!K2759</f>
        <v>-1.3447120976442793E-2</v>
      </c>
      <c r="AF2759">
        <f t="shared" si="395"/>
        <v>-3.5710377833035687E-3</v>
      </c>
      <c r="AH2759" s="2">
        <v>36733</v>
      </c>
      <c r="AI2759">
        <v>6.0250000000000004</v>
      </c>
      <c r="AJ2759">
        <v>6.05</v>
      </c>
      <c r="AK2759">
        <v>0.94230000000000003</v>
      </c>
      <c r="AR2759" s="3"/>
    </row>
    <row r="2760" spans="1:44" hidden="1" outlineLevel="1" x14ac:dyDescent="0.2">
      <c r="A2760" s="2">
        <v>36734</v>
      </c>
      <c r="B2760">
        <v>19.600000000000001</v>
      </c>
      <c r="E2760" s="2">
        <v>36734</v>
      </c>
      <c r="F2760">
        <v>1449.62</v>
      </c>
      <c r="G2760">
        <f t="shared" si="390"/>
        <v>-1.9278170226244562E-3</v>
      </c>
      <c r="H2760" s="2">
        <v>36734</v>
      </c>
      <c r="I2760">
        <v>2007.29</v>
      </c>
      <c r="J2760">
        <f t="shared" si="391"/>
        <v>-1.8498167587431835E-3</v>
      </c>
      <c r="K2760">
        <f t="shared" si="387"/>
        <v>-2.0918167587431835E-3</v>
      </c>
      <c r="L2760">
        <v>-2.0712385445052751E-2</v>
      </c>
      <c r="N2760" s="2">
        <v>36734</v>
      </c>
      <c r="O2760">
        <v>34.6875</v>
      </c>
      <c r="Q2760" s="2">
        <v>36734</v>
      </c>
      <c r="R2760">
        <v>35675</v>
      </c>
      <c r="S2760" s="8">
        <f t="shared" si="392"/>
        <v>2.3041445581220898E-2</v>
      </c>
      <c r="T2760" s="9">
        <f t="shared" si="388"/>
        <v>2.2799445581220899E-2</v>
      </c>
      <c r="U2760" s="3">
        <f>Sheet1!$B$17+Sheet1!$B$18*'Portfolio allocation'!K2760</f>
        <v>-1.9119863149621615E-3</v>
      </c>
      <c r="V2760" s="13">
        <f t="shared" si="393"/>
        <v>2.4711431896183061E-2</v>
      </c>
      <c r="W2760" s="13"/>
      <c r="X2760" s="2">
        <v>36734</v>
      </c>
      <c r="Y2760">
        <v>105.1875</v>
      </c>
      <c r="AA2760" s="2">
        <v>36734</v>
      </c>
      <c r="AB2760">
        <v>1300.54</v>
      </c>
      <c r="AC2760">
        <f t="shared" si="394"/>
        <v>2.273445387217965E-3</v>
      </c>
      <c r="AD2760">
        <f t="shared" si="389"/>
        <v>2.0314453872179649E-3</v>
      </c>
      <c r="AE2760">
        <f>Sheet2!$B$17+Sheet2!$B$18*'Portfolio allocation'!K2760</f>
        <v>-1.8067098175822303E-3</v>
      </c>
      <c r="AF2760">
        <f t="shared" si="395"/>
        <v>3.8381552048001952E-3</v>
      </c>
      <c r="AH2760" s="2">
        <v>36734</v>
      </c>
      <c r="AI2760">
        <v>6.0019999999999998</v>
      </c>
      <c r="AJ2760">
        <v>6.05</v>
      </c>
      <c r="AK2760">
        <v>0.93920000000000003</v>
      </c>
      <c r="AR2760" s="3"/>
    </row>
    <row r="2761" spans="1:44" hidden="1" outlineLevel="1" x14ac:dyDescent="0.2">
      <c r="A2761" s="2">
        <v>36735</v>
      </c>
      <c r="B2761">
        <v>20.84</v>
      </c>
      <c r="E2761" s="2">
        <v>36735</v>
      </c>
      <c r="F2761">
        <v>1419.89</v>
      </c>
      <c r="G2761">
        <f t="shared" si="390"/>
        <v>-2.0508823001890053E-2</v>
      </c>
      <c r="H2761" s="2">
        <v>36735</v>
      </c>
      <c r="I2761">
        <v>1966.2</v>
      </c>
      <c r="J2761">
        <f t="shared" si="391"/>
        <v>-2.0470385445052752E-2</v>
      </c>
      <c r="K2761">
        <f t="shared" si="387"/>
        <v>-2.0712385445052751E-2</v>
      </c>
      <c r="L2761">
        <v>7.4683041399653182E-3</v>
      </c>
      <c r="N2761" s="2">
        <v>36735</v>
      </c>
      <c r="O2761">
        <v>34.843800000000002</v>
      </c>
      <c r="Q2761" s="2">
        <v>36735</v>
      </c>
      <c r="R2761">
        <v>35835.699999999997</v>
      </c>
      <c r="S2761" s="8">
        <f t="shared" si="392"/>
        <v>4.5045550105113907E-3</v>
      </c>
      <c r="T2761" s="9">
        <f t="shared" si="388"/>
        <v>4.2625550105113907E-3</v>
      </c>
      <c r="U2761" s="3">
        <f>Sheet1!$B$17+Sheet1!$B$18*'Portfolio allocation'!K2761</f>
        <v>-2.3273974619863001E-2</v>
      </c>
      <c r="V2761" s="13">
        <f t="shared" si="393"/>
        <v>2.7536529630374392E-2</v>
      </c>
      <c r="W2761" s="13"/>
      <c r="X2761" s="2">
        <v>36735</v>
      </c>
      <c r="Y2761">
        <v>106.7993</v>
      </c>
      <c r="AA2761" s="2">
        <v>36735</v>
      </c>
      <c r="AB2761">
        <v>1320.47</v>
      </c>
      <c r="AC2761">
        <f t="shared" si="394"/>
        <v>1.5324403709228607E-2</v>
      </c>
      <c r="AD2761">
        <f t="shared" si="389"/>
        <v>1.5082403709228608E-2</v>
      </c>
      <c r="AE2761">
        <f>Sheet2!$B$17+Sheet2!$B$18*'Portfolio allocation'!K2761</f>
        <v>-1.8364594547120795E-2</v>
      </c>
      <c r="AF2761">
        <f t="shared" si="395"/>
        <v>3.3446998256349406E-2</v>
      </c>
      <c r="AH2761" s="2">
        <v>36735</v>
      </c>
      <c r="AI2761">
        <v>6.0330000000000004</v>
      </c>
      <c r="AJ2761">
        <v>6.05</v>
      </c>
      <c r="AK2761">
        <v>0.92710000000000004</v>
      </c>
      <c r="AR2761" s="3"/>
    </row>
    <row r="2762" spans="1:44" hidden="1" outlineLevel="1" x14ac:dyDescent="0.2">
      <c r="A2762" s="2">
        <v>36738</v>
      </c>
      <c r="B2762">
        <v>20.74</v>
      </c>
      <c r="E2762" s="2">
        <v>36738</v>
      </c>
      <c r="F2762">
        <v>1430.83</v>
      </c>
      <c r="G2762">
        <f t="shared" si="390"/>
        <v>7.704822204536832E-3</v>
      </c>
      <c r="H2762" s="2">
        <v>36738</v>
      </c>
      <c r="I2762">
        <v>1981.36</v>
      </c>
      <c r="J2762">
        <f t="shared" si="391"/>
        <v>7.7103041399653183E-3</v>
      </c>
      <c r="K2762">
        <f t="shared" si="387"/>
        <v>7.4683041399653182E-3</v>
      </c>
      <c r="L2762">
        <v>4.8395676666533761E-3</v>
      </c>
      <c r="N2762" s="2">
        <v>36738</v>
      </c>
      <c r="O2762">
        <v>34.906300000000002</v>
      </c>
      <c r="Q2762" s="2">
        <v>36738</v>
      </c>
      <c r="R2762">
        <v>35899.980000000003</v>
      </c>
      <c r="S2762" s="8">
        <f t="shared" si="392"/>
        <v>1.7937419947149369E-3</v>
      </c>
      <c r="T2762" s="9">
        <f t="shared" si="388"/>
        <v>1.5517419947149369E-3</v>
      </c>
      <c r="U2762" s="3">
        <f>Sheet1!$B$17+Sheet1!$B$18*'Portfolio allocation'!K2762</f>
        <v>9.0556266657198115E-3</v>
      </c>
      <c r="V2762" s="13">
        <f t="shared" si="393"/>
        <v>-7.5038846710048747E-3</v>
      </c>
      <c r="W2762" s="13"/>
      <c r="X2762" s="2">
        <v>36738</v>
      </c>
      <c r="Y2762">
        <v>107.3963</v>
      </c>
      <c r="AA2762" s="2">
        <v>36738</v>
      </c>
      <c r="AB2762">
        <v>1327.85</v>
      </c>
      <c r="AC2762">
        <f t="shared" si="394"/>
        <v>5.5889190969879987E-3</v>
      </c>
      <c r="AD2762">
        <f t="shared" si="389"/>
        <v>5.3461190969879991E-3</v>
      </c>
      <c r="AE2762">
        <f>Sheet2!$B$17+Sheet2!$B$18*'Portfolio allocation'!K2762</f>
        <v>6.6943935862924199E-3</v>
      </c>
      <c r="AF2762">
        <f t="shared" si="395"/>
        <v>-1.3482744893044208E-3</v>
      </c>
      <c r="AH2762" s="2">
        <v>36738</v>
      </c>
      <c r="AI2762">
        <v>6.0359999999999996</v>
      </c>
      <c r="AJ2762">
        <v>6.07</v>
      </c>
      <c r="AK2762">
        <v>0.92659999999999998</v>
      </c>
      <c r="AR2762" s="3"/>
    </row>
    <row r="2763" spans="1:44" hidden="1" outlineLevel="1" x14ac:dyDescent="0.2">
      <c r="A2763" s="2">
        <v>36739</v>
      </c>
      <c r="B2763">
        <v>20.55</v>
      </c>
      <c r="E2763" s="2">
        <v>36739</v>
      </c>
      <c r="F2763">
        <v>1438.1</v>
      </c>
      <c r="G2763">
        <f t="shared" si="390"/>
        <v>5.0809669911868749E-3</v>
      </c>
      <c r="H2763" s="2">
        <v>36739</v>
      </c>
      <c r="I2763">
        <v>1991.43</v>
      </c>
      <c r="J2763">
        <f t="shared" si="391"/>
        <v>5.0823676666533757E-3</v>
      </c>
      <c r="K2763">
        <f t="shared" si="387"/>
        <v>4.8395676666533761E-3</v>
      </c>
      <c r="L2763">
        <v>2.4850868571836212E-4</v>
      </c>
      <c r="N2763" s="2">
        <v>36739</v>
      </c>
      <c r="O2763">
        <v>34.343800000000002</v>
      </c>
      <c r="Q2763" s="2">
        <v>36739</v>
      </c>
      <c r="R2763">
        <v>35321.46</v>
      </c>
      <c r="S2763" s="8">
        <f t="shared" si="392"/>
        <v>-1.6114772208786876E-2</v>
      </c>
      <c r="T2763" s="9">
        <f t="shared" si="388"/>
        <v>-1.6357572208786877E-2</v>
      </c>
      <c r="U2763" s="3">
        <f>Sheet1!$B$17+Sheet1!$B$18*'Portfolio allocation'!K2763</f>
        <v>6.0398735624946163E-3</v>
      </c>
      <c r="V2763" s="13">
        <f t="shared" si="393"/>
        <v>-2.2397445771281492E-2</v>
      </c>
      <c r="W2763" s="13"/>
      <c r="X2763" s="2">
        <v>36739</v>
      </c>
      <c r="Y2763">
        <v>105.6054</v>
      </c>
      <c r="AA2763" s="2">
        <v>36739</v>
      </c>
      <c r="AB2763">
        <v>1305.7</v>
      </c>
      <c r="AC2763">
        <f t="shared" si="394"/>
        <v>-1.6681101027977485E-2</v>
      </c>
      <c r="AD2763">
        <f t="shared" si="389"/>
        <v>-1.6924701027977485E-2</v>
      </c>
      <c r="AE2763">
        <f>Sheet2!$B$17+Sheet2!$B$18*'Portfolio allocation'!K2763</f>
        <v>4.3568540490904872E-3</v>
      </c>
      <c r="AF2763">
        <f t="shared" si="395"/>
        <v>-2.1281555077067971E-2</v>
      </c>
      <c r="AH2763" s="2">
        <v>36739</v>
      </c>
      <c r="AI2763">
        <v>5.9859999999999998</v>
      </c>
      <c r="AJ2763">
        <v>6.09</v>
      </c>
      <c r="AK2763">
        <v>0.92559999999999998</v>
      </c>
      <c r="AR2763" s="3"/>
    </row>
    <row r="2764" spans="1:44" hidden="1" outlineLevel="1" x14ac:dyDescent="0.2">
      <c r="A2764" s="2">
        <v>36740</v>
      </c>
      <c r="B2764">
        <v>20</v>
      </c>
      <c r="E2764" s="2">
        <v>36740</v>
      </c>
      <c r="F2764">
        <v>1438.7</v>
      </c>
      <c r="G2764">
        <f t="shared" si="390"/>
        <v>4.1721716153264587E-4</v>
      </c>
      <c r="H2764" s="2">
        <v>36740</v>
      </c>
      <c r="I2764">
        <v>1992.41</v>
      </c>
      <c r="J2764">
        <f t="shared" si="391"/>
        <v>4.9210868571836208E-4</v>
      </c>
      <c r="K2764">
        <f t="shared" si="387"/>
        <v>2.4850868571836212E-4</v>
      </c>
      <c r="L2764">
        <v>9.4871326845377586E-3</v>
      </c>
      <c r="N2764" s="2">
        <v>36740</v>
      </c>
      <c r="O2764">
        <v>34.6875</v>
      </c>
      <c r="Q2764" s="2">
        <v>36740</v>
      </c>
      <c r="R2764">
        <v>35675</v>
      </c>
      <c r="S2764" s="8">
        <f t="shared" si="392"/>
        <v>1.000921252971998E-2</v>
      </c>
      <c r="T2764" s="9">
        <f t="shared" si="388"/>
        <v>9.7656125297199796E-3</v>
      </c>
      <c r="U2764" s="3">
        <f>Sheet1!$B$17+Sheet1!$B$18*'Portfolio allocation'!K2764</f>
        <v>7.7289434665837051E-4</v>
      </c>
      <c r="V2764" s="13">
        <f t="shared" si="393"/>
        <v>8.9927181830616095E-3</v>
      </c>
      <c r="W2764" s="13"/>
      <c r="X2764" s="2">
        <v>36740</v>
      </c>
      <c r="Y2764">
        <v>109.5454</v>
      </c>
      <c r="AA2764" s="2">
        <v>36740</v>
      </c>
      <c r="AB2764">
        <v>1354.42</v>
      </c>
      <c r="AC2764">
        <f t="shared" si="394"/>
        <v>3.7313318526460915E-2</v>
      </c>
      <c r="AD2764">
        <f t="shared" si="389"/>
        <v>3.7068518526460911E-2</v>
      </c>
      <c r="AE2764">
        <f>Sheet2!$B$17+Sheet2!$B$18*'Portfolio allocation'!K2764</f>
        <v>2.7436727473510714E-4</v>
      </c>
      <c r="AF2764">
        <f t="shared" si="395"/>
        <v>3.6794151251725804E-2</v>
      </c>
      <c r="AH2764" s="2">
        <v>36740</v>
      </c>
      <c r="AI2764">
        <v>5.9740000000000002</v>
      </c>
      <c r="AJ2764">
        <v>6.12</v>
      </c>
      <c r="AK2764">
        <v>0.91390000000000005</v>
      </c>
      <c r="AR2764" s="3"/>
    </row>
    <row r="2765" spans="1:44" hidden="1" outlineLevel="1" x14ac:dyDescent="0.2">
      <c r="A2765" s="2">
        <v>36741</v>
      </c>
      <c r="B2765">
        <v>19.989999999999998</v>
      </c>
      <c r="E2765" s="2">
        <v>36741</v>
      </c>
      <c r="F2765">
        <v>1452.56</v>
      </c>
      <c r="G2765">
        <f t="shared" si="390"/>
        <v>9.6336970876484962E-3</v>
      </c>
      <c r="H2765" s="2">
        <v>36741</v>
      </c>
      <c r="I2765">
        <v>2011.8</v>
      </c>
      <c r="J2765">
        <f t="shared" si="391"/>
        <v>9.7319326845377585E-3</v>
      </c>
      <c r="K2765">
        <f t="shared" si="387"/>
        <v>9.4871326845377586E-3</v>
      </c>
      <c r="L2765">
        <v>7.0131826225271693E-3</v>
      </c>
      <c r="N2765" s="2">
        <v>36741</v>
      </c>
      <c r="O2765">
        <v>35.125</v>
      </c>
      <c r="Q2765" s="2">
        <v>36741</v>
      </c>
      <c r="R2765">
        <v>36124.959999999999</v>
      </c>
      <c r="S2765" s="8">
        <f t="shared" si="392"/>
        <v>1.2612754029432294E-2</v>
      </c>
      <c r="T2765" s="9">
        <f t="shared" si="388"/>
        <v>1.2367954029432294E-2</v>
      </c>
      <c r="U2765" s="3">
        <f>Sheet1!$B$17+Sheet1!$B$18*'Portfolio allocation'!K2765</f>
        <v>1.1371677935972595E-2</v>
      </c>
      <c r="V2765" s="13">
        <f t="shared" si="393"/>
        <v>9.9627609345969911E-4</v>
      </c>
      <c r="W2765" s="13"/>
      <c r="X2765" s="2">
        <v>36741</v>
      </c>
      <c r="Y2765">
        <v>110.8588</v>
      </c>
      <c r="AA2765" s="2">
        <v>36741</v>
      </c>
      <c r="AB2765">
        <v>1370.66</v>
      </c>
      <c r="AC2765">
        <f t="shared" si="394"/>
        <v>1.1990372262665971E-2</v>
      </c>
      <c r="AD2765">
        <f t="shared" si="389"/>
        <v>1.1746372262665972E-2</v>
      </c>
      <c r="AE2765">
        <f>Sheet2!$B$17+Sheet2!$B$18*'Portfolio allocation'!K2765</f>
        <v>8.4895874331006298E-3</v>
      </c>
      <c r="AF2765">
        <f t="shared" si="395"/>
        <v>3.2567848295653422E-3</v>
      </c>
      <c r="AH2765" s="2">
        <v>36741</v>
      </c>
      <c r="AI2765">
        <v>5.952</v>
      </c>
      <c r="AJ2765">
        <v>6.1</v>
      </c>
      <c r="AK2765">
        <v>0.90439999999999998</v>
      </c>
      <c r="AR2765" s="3"/>
    </row>
    <row r="2766" spans="1:44" hidden="1" outlineLevel="1" x14ac:dyDescent="0.2">
      <c r="A2766" s="2">
        <v>36742</v>
      </c>
      <c r="B2766">
        <v>18.62</v>
      </c>
      <c r="E2766" s="2">
        <v>36742</v>
      </c>
      <c r="F2766">
        <v>1462.93</v>
      </c>
      <c r="G2766">
        <f t="shared" si="390"/>
        <v>7.1391198986616722E-3</v>
      </c>
      <c r="H2766" s="2">
        <v>36742</v>
      </c>
      <c r="I2766">
        <v>2026.4</v>
      </c>
      <c r="J2766">
        <f t="shared" si="391"/>
        <v>7.2571826225271696E-3</v>
      </c>
      <c r="K2766">
        <f t="shared" si="387"/>
        <v>7.0131826225271693E-3</v>
      </c>
      <c r="L2766">
        <v>1.097867129885499E-2</v>
      </c>
      <c r="N2766" s="2">
        <v>36742</v>
      </c>
      <c r="O2766">
        <v>34.5625</v>
      </c>
      <c r="Q2766" s="2">
        <v>36742</v>
      </c>
      <c r="R2766">
        <v>35546.44</v>
      </c>
      <c r="S2766" s="8">
        <f t="shared" si="392"/>
        <v>-1.6014412195888839E-2</v>
      </c>
      <c r="T2766" s="9">
        <f t="shared" si="388"/>
        <v>-1.625841219588884E-2</v>
      </c>
      <c r="U2766" s="3">
        <f>Sheet1!$B$17+Sheet1!$B$18*'Portfolio allocation'!K2766</f>
        <v>8.5334997266016416E-3</v>
      </c>
      <c r="V2766" s="13">
        <f t="shared" si="393"/>
        <v>-2.479191192249048E-2</v>
      </c>
      <c r="W2766" s="13"/>
      <c r="X2766" s="2">
        <v>36742</v>
      </c>
      <c r="Y2766">
        <v>110.6797</v>
      </c>
      <c r="AA2766" s="2">
        <v>36742</v>
      </c>
      <c r="AB2766">
        <v>1368.44</v>
      </c>
      <c r="AC2766">
        <f t="shared" si="394"/>
        <v>-1.6196576831599696E-3</v>
      </c>
      <c r="AD2766">
        <f t="shared" si="389"/>
        <v>-1.8628576831599697E-3</v>
      </c>
      <c r="AE2766">
        <f>Sheet2!$B$17+Sheet2!$B$18*'Portfolio allocation'!K2766</f>
        <v>6.2896879217863647E-3</v>
      </c>
      <c r="AF2766">
        <f t="shared" si="395"/>
        <v>-8.152545604946335E-3</v>
      </c>
      <c r="AH2766" s="2">
        <v>36742</v>
      </c>
      <c r="AI2766">
        <v>5.8979999999999997</v>
      </c>
      <c r="AJ2766">
        <v>6.08</v>
      </c>
      <c r="AK2766">
        <v>0.90859999999999996</v>
      </c>
      <c r="AR2766" s="3"/>
    </row>
    <row r="2767" spans="1:44" hidden="1" outlineLevel="1" x14ac:dyDescent="0.2">
      <c r="A2767" s="2">
        <v>36745</v>
      </c>
      <c r="B2767">
        <v>19.03</v>
      </c>
      <c r="E2767" s="2">
        <v>36745</v>
      </c>
      <c r="F2767">
        <v>1479.32</v>
      </c>
      <c r="G2767">
        <f t="shared" si="390"/>
        <v>1.1203543573513386E-2</v>
      </c>
      <c r="H2767" s="2">
        <v>36745</v>
      </c>
      <c r="I2767">
        <v>2049.14</v>
      </c>
      <c r="J2767">
        <f t="shared" si="391"/>
        <v>1.1221871298854991E-2</v>
      </c>
      <c r="K2767">
        <f t="shared" si="387"/>
        <v>1.097867129885499E-2</v>
      </c>
      <c r="L2767">
        <v>2.180207732024265E-3</v>
      </c>
      <c r="N2767" s="2">
        <v>36745</v>
      </c>
      <c r="O2767">
        <v>35</v>
      </c>
      <c r="Q2767" s="2">
        <v>36745</v>
      </c>
      <c r="R2767">
        <v>35996.400000000001</v>
      </c>
      <c r="S2767" s="8">
        <f t="shared" si="392"/>
        <v>1.2658370289682974E-2</v>
      </c>
      <c r="T2767" s="9">
        <f t="shared" si="388"/>
        <v>1.2415170289682973E-2</v>
      </c>
      <c r="U2767" s="3">
        <f>Sheet1!$B$17+Sheet1!$B$18*'Portfolio allocation'!K2767</f>
        <v>1.3082808834932668E-2</v>
      </c>
      <c r="V2767" s="13">
        <f t="shared" si="393"/>
        <v>-6.6763854524969427E-4</v>
      </c>
      <c r="W2767" s="13"/>
      <c r="X2767" s="2">
        <v>36745</v>
      </c>
      <c r="Y2767">
        <v>111.0976</v>
      </c>
      <c r="AA2767" s="2">
        <v>36745</v>
      </c>
      <c r="AB2767">
        <v>1373.61</v>
      </c>
      <c r="AC2767">
        <f t="shared" si="394"/>
        <v>3.778024611966746E-3</v>
      </c>
      <c r="AD2767">
        <f t="shared" si="389"/>
        <v>3.5328246119667459E-3</v>
      </c>
      <c r="AE2767">
        <f>Sheet2!$B$17+Sheet2!$B$18*'Portfolio allocation'!K2767</f>
        <v>9.8159016215431244E-3</v>
      </c>
      <c r="AF2767">
        <f t="shared" si="395"/>
        <v>-6.2830770095763785E-3</v>
      </c>
      <c r="AH2767" s="2">
        <v>36745</v>
      </c>
      <c r="AI2767">
        <v>5.9560000000000004</v>
      </c>
      <c r="AJ2767">
        <v>6.13</v>
      </c>
      <c r="AK2767">
        <v>0.90839999999999999</v>
      </c>
      <c r="AR2767" s="3"/>
    </row>
    <row r="2768" spans="1:44" hidden="1" outlineLevel="1" x14ac:dyDescent="0.2">
      <c r="A2768" s="2">
        <v>36746</v>
      </c>
      <c r="B2768">
        <v>18.79</v>
      </c>
      <c r="E2768" s="2">
        <v>36746</v>
      </c>
      <c r="F2768">
        <v>1482.8</v>
      </c>
      <c r="G2768">
        <f t="shared" si="390"/>
        <v>2.3524321985777252E-3</v>
      </c>
      <c r="H2768" s="2">
        <v>36746</v>
      </c>
      <c r="I2768">
        <v>2054.11</v>
      </c>
      <c r="J2768">
        <f t="shared" si="391"/>
        <v>2.4254077320242651E-3</v>
      </c>
      <c r="K2768">
        <f t="shared" si="387"/>
        <v>2.180207732024265E-3</v>
      </c>
      <c r="L2768">
        <v>-6.8465991461022493E-3</v>
      </c>
      <c r="N2768" s="2">
        <v>36746</v>
      </c>
      <c r="O2768">
        <v>37.0625</v>
      </c>
      <c r="Q2768" s="2">
        <v>36746</v>
      </c>
      <c r="R2768">
        <v>38117.61</v>
      </c>
      <c r="S2768" s="8">
        <f t="shared" si="392"/>
        <v>5.8928392839283861E-2</v>
      </c>
      <c r="T2768" s="9">
        <f t="shared" si="388"/>
        <v>5.868319283928386E-2</v>
      </c>
      <c r="U2768" s="3">
        <f>Sheet1!$B$17+Sheet1!$B$18*'Portfolio allocation'!K2768</f>
        <v>2.9889884483446463E-3</v>
      </c>
      <c r="V2768" s="13">
        <f t="shared" si="393"/>
        <v>5.5694204390939216E-2</v>
      </c>
      <c r="W2768" s="13"/>
      <c r="X2768" s="2">
        <v>36746</v>
      </c>
      <c r="Y2768">
        <v>113.6049</v>
      </c>
      <c r="AA2768" s="2">
        <v>36746</v>
      </c>
      <c r="AB2768">
        <v>1406.15</v>
      </c>
      <c r="AC2768">
        <f t="shared" si="394"/>
        <v>2.3689402377676583E-2</v>
      </c>
      <c r="AD2768">
        <f t="shared" si="389"/>
        <v>2.3444202377676582E-2</v>
      </c>
      <c r="AE2768">
        <f>Sheet2!$B$17+Sheet2!$B$18*'Portfolio allocation'!K2768</f>
        <v>1.9920833488101695E-3</v>
      </c>
      <c r="AF2768">
        <f t="shared" si="395"/>
        <v>2.1452119028866411E-2</v>
      </c>
      <c r="AH2768" s="2">
        <v>36746</v>
      </c>
      <c r="AI2768">
        <v>5.9180000000000001</v>
      </c>
      <c r="AJ2768">
        <v>6.13</v>
      </c>
      <c r="AK2768">
        <v>0.89980000000000004</v>
      </c>
      <c r="AR2768" s="3"/>
    </row>
    <row r="2769" spans="1:44" hidden="1" outlineLevel="1" x14ac:dyDescent="0.2">
      <c r="A2769" s="2">
        <v>36747</v>
      </c>
      <c r="B2769">
        <v>19.18</v>
      </c>
      <c r="E2769" s="2">
        <v>36747</v>
      </c>
      <c r="F2769">
        <v>1472.87</v>
      </c>
      <c r="G2769">
        <f t="shared" si="390"/>
        <v>-6.6967898570272633E-3</v>
      </c>
      <c r="H2769" s="2">
        <v>36747</v>
      </c>
      <c r="I2769">
        <v>2040.55</v>
      </c>
      <c r="J2769">
        <f t="shared" si="391"/>
        <v>-6.6013991461022492E-3</v>
      </c>
      <c r="K2769">
        <f t="shared" si="387"/>
        <v>-6.8465991461022493E-3</v>
      </c>
      <c r="L2769">
        <v>-8.6857012766166173E-3</v>
      </c>
      <c r="N2769" s="2">
        <v>36747</v>
      </c>
      <c r="O2769">
        <v>37.125</v>
      </c>
      <c r="Q2769" s="2">
        <v>36747</v>
      </c>
      <c r="R2769">
        <v>38181.89</v>
      </c>
      <c r="S2769" s="8">
        <f t="shared" si="392"/>
        <v>1.686359664207604E-3</v>
      </c>
      <c r="T2769" s="9">
        <f t="shared" si="388"/>
        <v>1.4411596642076039E-3</v>
      </c>
      <c r="U2769" s="3">
        <f>Sheet1!$B$17+Sheet1!$B$18*'Portfolio allocation'!K2769</f>
        <v>-7.3667931719509881E-3</v>
      </c>
      <c r="V2769" s="13">
        <f t="shared" si="393"/>
        <v>8.8079528361585911E-3</v>
      </c>
      <c r="W2769" s="13"/>
      <c r="X2769" s="2">
        <v>36747</v>
      </c>
      <c r="Y2769">
        <v>113.78400000000001</v>
      </c>
      <c r="AA2769" s="2">
        <v>36747</v>
      </c>
      <c r="AB2769">
        <v>1408.36</v>
      </c>
      <c r="AC2769">
        <f t="shared" si="394"/>
        <v>1.57166731856484E-3</v>
      </c>
      <c r="AD2769">
        <f t="shared" si="389"/>
        <v>1.3248673185648401E-3</v>
      </c>
      <c r="AE2769">
        <f>Sheet2!$B$17+Sheet2!$B$18*'Portfolio allocation'!K2769</f>
        <v>-6.0347836218917492E-3</v>
      </c>
      <c r="AF2769">
        <f t="shared" si="395"/>
        <v>7.359650940456589E-3</v>
      </c>
      <c r="AH2769" s="2">
        <v>36747</v>
      </c>
      <c r="AI2769">
        <v>5.9130000000000003</v>
      </c>
      <c r="AJ2769">
        <v>6.17</v>
      </c>
      <c r="AK2769">
        <v>0.89770000000000005</v>
      </c>
      <c r="AR2769" s="3"/>
    </row>
    <row r="2770" spans="1:44" hidden="1" outlineLevel="1" x14ac:dyDescent="0.2">
      <c r="A2770" s="2">
        <v>36748</v>
      </c>
      <c r="B2770">
        <v>19.190000000000001</v>
      </c>
      <c r="E2770" s="2">
        <v>36748</v>
      </c>
      <c r="F2770">
        <v>1460.25</v>
      </c>
      <c r="G2770">
        <f t="shared" si="390"/>
        <v>-8.568305417314459E-3</v>
      </c>
      <c r="H2770" s="2">
        <v>36748</v>
      </c>
      <c r="I2770">
        <v>2023.33</v>
      </c>
      <c r="J2770">
        <f t="shared" si="391"/>
        <v>-8.4389012766166172E-3</v>
      </c>
      <c r="K2770">
        <f t="shared" si="387"/>
        <v>-8.6857012766166173E-3</v>
      </c>
      <c r="L2770">
        <v>7.7499182812492597E-3</v>
      </c>
      <c r="N2770" s="2">
        <v>36748</v>
      </c>
      <c r="O2770">
        <v>36.3125</v>
      </c>
      <c r="Q2770" s="2">
        <v>36748</v>
      </c>
      <c r="R2770">
        <v>37346.26</v>
      </c>
      <c r="S2770" s="8">
        <f t="shared" si="392"/>
        <v>-2.1885506453452108E-2</v>
      </c>
      <c r="T2770" s="9">
        <f t="shared" si="388"/>
        <v>-2.2132306453452107E-2</v>
      </c>
      <c r="U2770" s="3">
        <f>Sheet1!$B$17+Sheet1!$B$18*'Portfolio allocation'!K2770</f>
        <v>-9.4766577451232941E-3</v>
      </c>
      <c r="V2770" s="13">
        <f t="shared" si="393"/>
        <v>-1.2655648708328813E-2</v>
      </c>
      <c r="W2770" s="13"/>
      <c r="X2770" s="2">
        <v>36748</v>
      </c>
      <c r="Y2770">
        <v>114.3809</v>
      </c>
      <c r="AA2770" s="2">
        <v>36748</v>
      </c>
      <c r="AB2770">
        <v>1415.75</v>
      </c>
      <c r="AC2770">
        <f t="shared" si="394"/>
        <v>5.2472379221222276E-3</v>
      </c>
      <c r="AD2770">
        <f t="shared" si="389"/>
        <v>5.0004379221222275E-3</v>
      </c>
      <c r="AE2770">
        <f>Sheet2!$B$17+Sheet2!$B$18*'Portfolio allocation'!K2770</f>
        <v>-7.6701601560839995E-3</v>
      </c>
      <c r="AF2770">
        <f t="shared" si="395"/>
        <v>1.2670598078206228E-2</v>
      </c>
      <c r="AH2770" s="2">
        <v>36748</v>
      </c>
      <c r="AI2770">
        <v>5.7670000000000003</v>
      </c>
      <c r="AJ2770">
        <v>6.17</v>
      </c>
      <c r="AK2770">
        <v>0.90890000000000004</v>
      </c>
      <c r="AR2770" s="3"/>
    </row>
    <row r="2771" spans="1:44" hidden="1" outlineLevel="1" x14ac:dyDescent="0.2">
      <c r="A2771" s="2">
        <v>36749</v>
      </c>
      <c r="B2771">
        <v>18.55</v>
      </c>
      <c r="E2771" s="2">
        <v>36749</v>
      </c>
      <c r="F2771">
        <v>1471.84</v>
      </c>
      <c r="G2771">
        <f t="shared" si="390"/>
        <v>7.9369970895393216E-3</v>
      </c>
      <c r="H2771" s="2">
        <v>36749</v>
      </c>
      <c r="I2771">
        <v>2039.51</v>
      </c>
      <c r="J2771">
        <f t="shared" si="391"/>
        <v>7.9967182812492599E-3</v>
      </c>
      <c r="K2771">
        <f t="shared" si="387"/>
        <v>7.7499182812492597E-3</v>
      </c>
      <c r="L2771">
        <v>1.3180096348632892E-2</v>
      </c>
      <c r="N2771" s="2">
        <v>36749</v>
      </c>
      <c r="O2771">
        <v>36.218800000000002</v>
      </c>
      <c r="Q2771" s="2">
        <v>36749</v>
      </c>
      <c r="R2771">
        <v>37249.839999999997</v>
      </c>
      <c r="S2771" s="8">
        <f t="shared" si="392"/>
        <v>-2.5817846285011159E-3</v>
      </c>
      <c r="T2771" s="9">
        <f t="shared" si="388"/>
        <v>-2.828584628501116E-3</v>
      </c>
      <c r="U2771" s="3">
        <f>Sheet1!$B$17+Sheet1!$B$18*'Portfolio allocation'!K2771</f>
        <v>9.3787015456522002E-3</v>
      </c>
      <c r="V2771" s="13">
        <f t="shared" si="393"/>
        <v>-1.2207286174153316E-2</v>
      </c>
      <c r="W2771" s="13"/>
      <c r="X2771" s="2">
        <v>36749</v>
      </c>
      <c r="Y2771">
        <v>115.3361</v>
      </c>
      <c r="AA2771" s="2">
        <v>36749</v>
      </c>
      <c r="AB2771">
        <v>1427.57</v>
      </c>
      <c r="AC2771">
        <f t="shared" si="394"/>
        <v>8.3489316616633946E-3</v>
      </c>
      <c r="AD2771">
        <f t="shared" si="389"/>
        <v>8.0993316616633955E-3</v>
      </c>
      <c r="AE2771">
        <f>Sheet2!$B$17+Sheet2!$B$18*'Portfolio allocation'!K2771</f>
        <v>6.9448120653486378E-3</v>
      </c>
      <c r="AF2771">
        <f t="shared" si="395"/>
        <v>1.1545195963147577E-3</v>
      </c>
      <c r="AH2771" s="2">
        <v>36749</v>
      </c>
      <c r="AI2771">
        <v>5.7869999999999999</v>
      </c>
      <c r="AJ2771">
        <v>6.24</v>
      </c>
      <c r="AK2771">
        <v>0.90480000000000005</v>
      </c>
      <c r="AR2771" s="3"/>
    </row>
    <row r="2772" spans="1:44" hidden="1" outlineLevel="1" x14ac:dyDescent="0.2">
      <c r="A2772" s="2">
        <v>36752</v>
      </c>
      <c r="B2772">
        <v>17.88</v>
      </c>
      <c r="E2772" s="2">
        <v>36752</v>
      </c>
      <c r="F2772">
        <v>1491.56</v>
      </c>
      <c r="G2772">
        <f t="shared" si="390"/>
        <v>1.3398195456027828E-2</v>
      </c>
      <c r="H2772" s="2">
        <v>36752</v>
      </c>
      <c r="I2772">
        <v>2066.9</v>
      </c>
      <c r="J2772">
        <f t="shared" si="391"/>
        <v>1.3429696348632891E-2</v>
      </c>
      <c r="K2772">
        <f t="shared" si="387"/>
        <v>1.3180096348632892E-2</v>
      </c>
      <c r="L2772">
        <v>-5.0236673085296184E-3</v>
      </c>
      <c r="N2772" s="2">
        <v>36752</v>
      </c>
      <c r="O2772">
        <v>36.093800000000002</v>
      </c>
      <c r="Q2772" s="2">
        <v>36752</v>
      </c>
      <c r="R2772">
        <v>37121.29</v>
      </c>
      <c r="S2772" s="8">
        <f t="shared" si="392"/>
        <v>-3.4510215345889828E-3</v>
      </c>
      <c r="T2772" s="9">
        <f t="shared" si="388"/>
        <v>-3.7006215345889827E-3</v>
      </c>
      <c r="U2772" s="3">
        <f>Sheet1!$B$17+Sheet1!$B$18*'Portfolio allocation'!K2772</f>
        <v>1.5608339443567994E-2</v>
      </c>
      <c r="V2772" s="13">
        <f t="shared" si="393"/>
        <v>-1.9308960978156976E-2</v>
      </c>
      <c r="W2772" s="13"/>
      <c r="X2772" s="2">
        <v>36752</v>
      </c>
      <c r="Y2772">
        <v>117.6046</v>
      </c>
      <c r="AA2772" s="2">
        <v>36752</v>
      </c>
      <c r="AB2772">
        <v>1455.65</v>
      </c>
      <c r="AC2772">
        <f t="shared" si="394"/>
        <v>1.9669788521753828E-2</v>
      </c>
      <c r="AD2772">
        <f t="shared" si="389"/>
        <v>1.9421388521753829E-2</v>
      </c>
      <c r="AE2772">
        <f>Sheet2!$B$17+Sheet2!$B$18*'Portfolio allocation'!K2772</f>
        <v>1.17734649392382E-2</v>
      </c>
      <c r="AF2772">
        <f t="shared" si="395"/>
        <v>7.6479235825156287E-3</v>
      </c>
      <c r="AH2772" s="2">
        <v>36752</v>
      </c>
      <c r="AI2772">
        <v>5.7729999999999997</v>
      </c>
      <c r="AJ2772">
        <v>6.21</v>
      </c>
      <c r="AK2772">
        <v>0.90410000000000001</v>
      </c>
      <c r="AR2772" s="3"/>
    </row>
    <row r="2773" spans="1:44" hidden="1" outlineLevel="1" x14ac:dyDescent="0.2">
      <c r="A2773" s="2">
        <v>36753</v>
      </c>
      <c r="B2773">
        <v>17.98</v>
      </c>
      <c r="E2773" s="2">
        <v>36753</v>
      </c>
      <c r="F2773">
        <v>1484.43</v>
      </c>
      <c r="G2773">
        <f t="shared" si="390"/>
        <v>-4.7802300946658827E-3</v>
      </c>
      <c r="H2773" s="2">
        <v>36753</v>
      </c>
      <c r="I2773">
        <v>2057.0300000000002</v>
      </c>
      <c r="J2773">
        <f t="shared" si="391"/>
        <v>-4.7752673085296182E-3</v>
      </c>
      <c r="K2773">
        <f t="shared" si="387"/>
        <v>-5.0236673085296184E-3</v>
      </c>
      <c r="L2773">
        <v>-3.2142404651368038E-3</v>
      </c>
      <c r="N2773" s="2">
        <v>36753</v>
      </c>
      <c r="O2773">
        <v>35.8125</v>
      </c>
      <c r="Q2773" s="2">
        <v>36753</v>
      </c>
      <c r="R2773">
        <v>36832.03</v>
      </c>
      <c r="S2773" s="8">
        <f t="shared" si="392"/>
        <v>-7.7922938561671984E-3</v>
      </c>
      <c r="T2773" s="9">
        <f t="shared" si="388"/>
        <v>-8.0406938561671977E-3</v>
      </c>
      <c r="U2773" s="3">
        <f>Sheet1!$B$17+Sheet1!$B$18*'Portfolio allocation'!K2773</f>
        <v>-5.2754795686511639E-3</v>
      </c>
      <c r="V2773" s="13">
        <f t="shared" si="393"/>
        <v>-2.7652142875160338E-3</v>
      </c>
      <c r="W2773" s="13"/>
      <c r="X2773" s="2">
        <v>36753</v>
      </c>
      <c r="Y2773">
        <v>116.5301</v>
      </c>
      <c r="AA2773" s="2">
        <v>36753</v>
      </c>
      <c r="AB2773">
        <v>1442.35</v>
      </c>
      <c r="AC2773">
        <f t="shared" si="394"/>
        <v>-9.1368117335899335E-3</v>
      </c>
      <c r="AD2773">
        <f t="shared" si="389"/>
        <v>-9.3856117335899339E-3</v>
      </c>
      <c r="AE2773">
        <f>Sheet2!$B$17+Sheet2!$B$18*'Portfolio allocation'!K2773</f>
        <v>-4.4137861247247751E-3</v>
      </c>
      <c r="AF2773">
        <f t="shared" si="395"/>
        <v>-4.9718256088651588E-3</v>
      </c>
      <c r="AH2773" s="2">
        <v>36753</v>
      </c>
      <c r="AI2773">
        <v>5.8019999999999996</v>
      </c>
      <c r="AJ2773">
        <v>6.22</v>
      </c>
      <c r="AK2773">
        <v>0.91320000000000001</v>
      </c>
      <c r="AR2773" s="3"/>
    </row>
    <row r="2774" spans="1:44" hidden="1" outlineLevel="1" x14ac:dyDescent="0.2">
      <c r="A2774" s="2">
        <v>36754</v>
      </c>
      <c r="B2774">
        <v>18.02</v>
      </c>
      <c r="E2774" s="2">
        <v>36754</v>
      </c>
      <c r="F2774">
        <v>1479.85</v>
      </c>
      <c r="G2774">
        <f t="shared" si="390"/>
        <v>-3.0853593635268295E-3</v>
      </c>
      <c r="H2774" s="2">
        <v>36754</v>
      </c>
      <c r="I2774">
        <v>2050.9299999999998</v>
      </c>
      <c r="J2774">
        <f t="shared" si="391"/>
        <v>-2.9654404651368038E-3</v>
      </c>
      <c r="K2774">
        <f t="shared" si="387"/>
        <v>-3.2142404651368038E-3</v>
      </c>
      <c r="L2774">
        <v>1.0727108671675849E-2</v>
      </c>
      <c r="N2774" s="2">
        <v>36754</v>
      </c>
      <c r="O2774">
        <v>35.5</v>
      </c>
      <c r="Q2774" s="2">
        <v>36754</v>
      </c>
      <c r="R2774">
        <v>36510.629999999997</v>
      </c>
      <c r="S2774" s="8">
        <f t="shared" si="392"/>
        <v>-8.7261006249180761E-3</v>
      </c>
      <c r="T2774" s="9">
        <f t="shared" si="388"/>
        <v>-8.9749006249180766E-3</v>
      </c>
      <c r="U2774" s="3">
        <f>Sheet1!$B$17+Sheet1!$B$18*'Portfolio allocation'!K2774</f>
        <v>-3.1996592369364927E-3</v>
      </c>
      <c r="V2774" s="13">
        <f t="shared" si="393"/>
        <v>-5.7752413879815839E-3</v>
      </c>
      <c r="W2774" s="13"/>
      <c r="X2774" s="2">
        <v>36754</v>
      </c>
      <c r="Y2774">
        <v>114.6794</v>
      </c>
      <c r="AA2774" s="2">
        <v>36754</v>
      </c>
      <c r="AB2774">
        <v>1419.45</v>
      </c>
      <c r="AC2774">
        <f t="shared" si="394"/>
        <v>-1.5876867611883339E-2</v>
      </c>
      <c r="AD2774">
        <f t="shared" si="389"/>
        <v>-1.6125267611883338E-2</v>
      </c>
      <c r="AE2774">
        <f>Sheet2!$B$17+Sheet2!$B$18*'Portfolio allocation'!K2774</f>
        <v>-2.8047976129260562E-3</v>
      </c>
      <c r="AF2774">
        <f t="shared" si="395"/>
        <v>-1.3320469998957281E-2</v>
      </c>
      <c r="AH2774" s="2">
        <v>36754</v>
      </c>
      <c r="AI2774">
        <v>5.835</v>
      </c>
      <c r="AJ2774">
        <v>6.21</v>
      </c>
      <c r="AK2774">
        <v>0.91169999999999995</v>
      </c>
      <c r="AR2774" s="3"/>
    </row>
    <row r="2775" spans="1:44" hidden="1" outlineLevel="1" x14ac:dyDescent="0.2">
      <c r="A2775" s="2">
        <v>36755</v>
      </c>
      <c r="B2775">
        <v>17.48</v>
      </c>
      <c r="E2775" s="2">
        <v>36755</v>
      </c>
      <c r="F2775">
        <v>1496.07</v>
      </c>
      <c r="G2775">
        <f t="shared" si="390"/>
        <v>1.0960570328073738E-2</v>
      </c>
      <c r="H2775" s="2">
        <v>36755</v>
      </c>
      <c r="I2775">
        <v>2073.44</v>
      </c>
      <c r="J2775">
        <f t="shared" si="391"/>
        <v>1.0975508671675849E-2</v>
      </c>
      <c r="K2775">
        <f t="shared" si="387"/>
        <v>1.0727108671675849E-2</v>
      </c>
      <c r="L2775">
        <v>-3.1228501890578535E-3</v>
      </c>
      <c r="N2775" s="2">
        <v>36755</v>
      </c>
      <c r="O2775">
        <v>35.781300000000002</v>
      </c>
      <c r="Q2775" s="2">
        <v>36755</v>
      </c>
      <c r="R2775">
        <v>36799.89</v>
      </c>
      <c r="S2775" s="8">
        <f t="shared" si="392"/>
        <v>7.9226241782188733E-3</v>
      </c>
      <c r="T2775" s="9">
        <f t="shared" si="388"/>
        <v>7.6742241782188731E-3</v>
      </c>
      <c r="U2775" s="3">
        <f>Sheet1!$B$17+Sheet1!$B$18*'Portfolio allocation'!K2775</f>
        <v>1.2794209813587957E-2</v>
      </c>
      <c r="V2775" s="13">
        <f t="shared" si="393"/>
        <v>-5.1199856353690834E-3</v>
      </c>
      <c r="W2775" s="13"/>
      <c r="X2775" s="2">
        <v>36755</v>
      </c>
      <c r="Y2775">
        <v>116.8882</v>
      </c>
      <c r="AA2775" s="2">
        <v>36755</v>
      </c>
      <c r="AB2775">
        <v>1446.79</v>
      </c>
      <c r="AC2775">
        <f t="shared" si="394"/>
        <v>1.9260981366022056E-2</v>
      </c>
      <c r="AD2775">
        <f t="shared" si="389"/>
        <v>1.9012581366022057E-2</v>
      </c>
      <c r="AE2775">
        <f>Sheet2!$B$17+Sheet2!$B$18*'Portfolio allocation'!K2775</f>
        <v>9.5922057155123606E-3</v>
      </c>
      <c r="AF2775">
        <f t="shared" si="395"/>
        <v>9.4203756505096964E-3</v>
      </c>
      <c r="AH2775" s="2">
        <v>36755</v>
      </c>
      <c r="AI2775">
        <v>5.8019999999999996</v>
      </c>
      <c r="AJ2775">
        <v>6.21</v>
      </c>
      <c r="AK2775">
        <v>0.91459999999999997</v>
      </c>
      <c r="AR2775" s="3"/>
    </row>
    <row r="2776" spans="1:44" hidden="1" outlineLevel="1" x14ac:dyDescent="0.2">
      <c r="A2776" s="2">
        <v>36756</v>
      </c>
      <c r="B2776">
        <v>17.05</v>
      </c>
      <c r="E2776" s="2">
        <v>36756</v>
      </c>
      <c r="F2776">
        <v>1491.72</v>
      </c>
      <c r="G2776">
        <f t="shared" si="390"/>
        <v>-2.9076179590526996E-3</v>
      </c>
      <c r="H2776" s="2">
        <v>36756</v>
      </c>
      <c r="I2776">
        <v>2067.48</v>
      </c>
      <c r="J2776">
        <f t="shared" si="391"/>
        <v>-2.8744501890578533E-3</v>
      </c>
      <c r="K2776">
        <f t="shared" si="387"/>
        <v>-3.1228501890578535E-3</v>
      </c>
      <c r="L2776">
        <v>4.9616402344883218E-3</v>
      </c>
      <c r="N2776" s="2">
        <v>36756</v>
      </c>
      <c r="O2776">
        <v>35.5</v>
      </c>
      <c r="Q2776" s="2">
        <v>36756</v>
      </c>
      <c r="R2776">
        <v>36510.629999999997</v>
      </c>
      <c r="S2776" s="8">
        <f t="shared" si="392"/>
        <v>-7.8603495825667613E-3</v>
      </c>
      <c r="T2776" s="9">
        <f t="shared" si="388"/>
        <v>-8.1087495825667606E-3</v>
      </c>
      <c r="U2776" s="3">
        <f>Sheet1!$B$17+Sheet1!$B$18*'Portfolio allocation'!K2776</f>
        <v>-3.0948139960811165E-3</v>
      </c>
      <c r="V2776" s="13">
        <f t="shared" si="393"/>
        <v>-5.0139355864856437E-3</v>
      </c>
      <c r="W2776" s="13"/>
      <c r="X2776" s="2">
        <v>36756</v>
      </c>
      <c r="Y2776">
        <v>114.7988</v>
      </c>
      <c r="AA2776" s="2">
        <v>36756</v>
      </c>
      <c r="AB2776">
        <v>1420.92</v>
      </c>
      <c r="AC2776">
        <f t="shared" si="394"/>
        <v>-1.7880964065275506E-2</v>
      </c>
      <c r="AD2776">
        <f t="shared" si="389"/>
        <v>-1.8128564065275507E-2</v>
      </c>
      <c r="AE2776">
        <f>Sheet2!$B$17+Sheet2!$B$18*'Portfolio allocation'!K2776</f>
        <v>-2.723531047859838E-3</v>
      </c>
      <c r="AF2776">
        <f t="shared" si="395"/>
        <v>-1.5405033017415668E-2</v>
      </c>
      <c r="AH2776" s="2">
        <v>36756</v>
      </c>
      <c r="AI2776">
        <v>5.7729999999999997</v>
      </c>
      <c r="AJ2776">
        <v>6.19</v>
      </c>
      <c r="AK2776">
        <v>0.90880000000000005</v>
      </c>
      <c r="AR2776" s="3"/>
    </row>
    <row r="2777" spans="1:44" hidden="1" outlineLevel="1" x14ac:dyDescent="0.2">
      <c r="A2777" s="2">
        <v>36759</v>
      </c>
      <c r="B2777">
        <v>17.350000000000001</v>
      </c>
      <c r="E2777" s="2">
        <v>36759</v>
      </c>
      <c r="F2777">
        <v>1499.48</v>
      </c>
      <c r="G2777">
        <f t="shared" si="390"/>
        <v>5.2020486418362655E-3</v>
      </c>
      <c r="H2777" s="2">
        <v>36759</v>
      </c>
      <c r="I2777">
        <v>2078.25</v>
      </c>
      <c r="J2777">
        <f t="shared" si="391"/>
        <v>5.2092402344883215E-3</v>
      </c>
      <c r="K2777">
        <f t="shared" si="387"/>
        <v>4.9616402344883218E-3</v>
      </c>
      <c r="L2777">
        <v>-1.1477955010224822E-3</v>
      </c>
      <c r="N2777" s="2">
        <v>36759</v>
      </c>
      <c r="O2777">
        <v>35.3125</v>
      </c>
      <c r="Q2777" s="2">
        <v>36759</v>
      </c>
      <c r="R2777">
        <v>36317.79</v>
      </c>
      <c r="S2777" s="8">
        <f t="shared" si="392"/>
        <v>-5.2817494521457675E-3</v>
      </c>
      <c r="T2777" s="9">
        <f t="shared" si="388"/>
        <v>-5.5293494521457673E-3</v>
      </c>
      <c r="U2777" s="3">
        <f>Sheet1!$B$17+Sheet1!$B$18*'Portfolio allocation'!K2777</f>
        <v>6.1799183060451506E-3</v>
      </c>
      <c r="V2777" s="13">
        <f t="shared" si="393"/>
        <v>-1.1709267758190919E-2</v>
      </c>
      <c r="W2777" s="13"/>
      <c r="X2777" s="2">
        <v>36759</v>
      </c>
      <c r="Y2777">
        <v>115.9928</v>
      </c>
      <c r="AA2777" s="2">
        <v>36759</v>
      </c>
      <c r="AB2777">
        <v>1435.7</v>
      </c>
      <c r="AC2777">
        <f t="shared" si="394"/>
        <v>1.0401711567153749E-2</v>
      </c>
      <c r="AD2777">
        <f t="shared" si="389"/>
        <v>1.0153711567153749E-2</v>
      </c>
      <c r="AE2777">
        <f>Sheet2!$B$17+Sheet2!$B$18*'Portfolio allocation'!K2777</f>
        <v>4.4654040907621947E-3</v>
      </c>
      <c r="AF2777">
        <f t="shared" si="395"/>
        <v>5.6883074763915539E-3</v>
      </c>
      <c r="AH2777" s="2">
        <v>36759</v>
      </c>
      <c r="AI2777">
        <v>5.7830000000000004</v>
      </c>
      <c r="AJ2777">
        <v>6.2</v>
      </c>
      <c r="AK2777">
        <v>0.90380000000000005</v>
      </c>
      <c r="AR2777" s="3"/>
    </row>
    <row r="2778" spans="1:44" hidden="1" outlineLevel="1" x14ac:dyDescent="0.2">
      <c r="A2778" s="2">
        <v>36760</v>
      </c>
      <c r="B2778">
        <v>17.47</v>
      </c>
      <c r="E2778" s="2">
        <v>36760</v>
      </c>
      <c r="F2778">
        <v>1498.13</v>
      </c>
      <c r="G2778">
        <f t="shared" si="390"/>
        <v>-9.003121081974097E-4</v>
      </c>
      <c r="H2778" s="2">
        <v>36760</v>
      </c>
      <c r="I2778">
        <v>2076.38</v>
      </c>
      <c r="J2778">
        <f t="shared" si="391"/>
        <v>-8.9979550102248229E-4</v>
      </c>
      <c r="K2778">
        <f t="shared" si="387"/>
        <v>-1.1477955010224822E-3</v>
      </c>
      <c r="L2778">
        <v>5.0593136901722329E-3</v>
      </c>
      <c r="N2778" s="2">
        <v>36760</v>
      </c>
      <c r="O2778">
        <v>35.625</v>
      </c>
      <c r="Q2778" s="2">
        <v>36760</v>
      </c>
      <c r="R2778">
        <v>36639.19</v>
      </c>
      <c r="S2778" s="8">
        <f t="shared" si="392"/>
        <v>8.8496574268424055E-3</v>
      </c>
      <c r="T2778" s="9">
        <f t="shared" si="388"/>
        <v>8.6016574268424056E-3</v>
      </c>
      <c r="U2778" s="3">
        <f>Sheet1!$B$17+Sheet1!$B$18*'Portfolio allocation'!K2778</f>
        <v>-8.2898120342471382E-4</v>
      </c>
      <c r="V2778" s="13">
        <f t="shared" si="393"/>
        <v>9.4306386302671196E-3</v>
      </c>
      <c r="W2778" s="13"/>
      <c r="X2778" s="2">
        <v>36760</v>
      </c>
      <c r="Y2778">
        <v>115.8734</v>
      </c>
      <c r="AA2778" s="2">
        <v>36760</v>
      </c>
      <c r="AB2778">
        <v>1434.22</v>
      </c>
      <c r="AC2778">
        <f t="shared" si="394"/>
        <v>-1.0308560284182366E-3</v>
      </c>
      <c r="AD2778">
        <f t="shared" si="389"/>
        <v>-1.2788560284182366E-3</v>
      </c>
      <c r="AE2778">
        <f>Sheet2!$B$17+Sheet2!$B$18*'Portfolio allocation'!K2778</f>
        <v>-9.6726203105647324E-4</v>
      </c>
      <c r="AF2778">
        <f t="shared" si="395"/>
        <v>-3.1159399736176336E-4</v>
      </c>
      <c r="AH2778" s="2">
        <v>36760</v>
      </c>
      <c r="AI2778">
        <v>5.7770000000000001</v>
      </c>
      <c r="AJ2778">
        <v>6.2</v>
      </c>
      <c r="AK2778">
        <v>0.8982</v>
      </c>
      <c r="AR2778" s="3"/>
    </row>
    <row r="2779" spans="1:44" hidden="1" outlineLevel="1" x14ac:dyDescent="0.2">
      <c r="A2779" s="2">
        <v>36761</v>
      </c>
      <c r="B2779">
        <v>17.38</v>
      </c>
      <c r="E2779" s="2">
        <v>36761</v>
      </c>
      <c r="F2779">
        <v>1505.97</v>
      </c>
      <c r="G2779">
        <f t="shared" si="390"/>
        <v>5.2331907110865217E-3</v>
      </c>
      <c r="H2779" s="2">
        <v>36761</v>
      </c>
      <c r="I2779">
        <v>2087.4</v>
      </c>
      <c r="J2779">
        <f t="shared" si="391"/>
        <v>5.3073136901722329E-3</v>
      </c>
      <c r="K2779">
        <f t="shared" si="387"/>
        <v>5.0593136901722329E-3</v>
      </c>
      <c r="L2779">
        <v>1.3145514611476758E-3</v>
      </c>
      <c r="N2779" s="2">
        <v>36761</v>
      </c>
      <c r="O2779">
        <v>35.375</v>
      </c>
      <c r="Q2779" s="2">
        <v>36761</v>
      </c>
      <c r="R2779">
        <v>36382.07</v>
      </c>
      <c r="S2779" s="8">
        <f t="shared" si="392"/>
        <v>-7.017622387394562E-3</v>
      </c>
      <c r="T2779" s="9">
        <f t="shared" si="388"/>
        <v>-7.265622387394562E-3</v>
      </c>
      <c r="U2779" s="3">
        <f>Sheet1!$B$17+Sheet1!$B$18*'Portfolio allocation'!K2779</f>
        <v>6.291971769780285E-3</v>
      </c>
      <c r="V2779" s="13">
        <f t="shared" si="393"/>
        <v>-1.3557594157174847E-2</v>
      </c>
      <c r="W2779" s="13"/>
      <c r="X2779" s="2">
        <v>36761</v>
      </c>
      <c r="Y2779">
        <v>117.48520000000001</v>
      </c>
      <c r="AA2779" s="2">
        <v>36761</v>
      </c>
      <c r="AB2779">
        <v>1454.18</v>
      </c>
      <c r="AC2779">
        <f t="shared" si="394"/>
        <v>1.3916972291559304E-2</v>
      </c>
      <c r="AD2779">
        <f t="shared" si="389"/>
        <v>1.3669772291559305E-2</v>
      </c>
      <c r="AE2779">
        <f>Sheet2!$B$17+Sheet2!$B$18*'Portfolio allocation'!K2779</f>
        <v>4.5522578194315544E-3</v>
      </c>
      <c r="AF2779">
        <f t="shared" si="395"/>
        <v>9.1175144721277503E-3</v>
      </c>
      <c r="AH2779" s="2">
        <v>36761</v>
      </c>
      <c r="AI2779">
        <v>5.7270000000000003</v>
      </c>
      <c r="AJ2779">
        <v>6.18</v>
      </c>
      <c r="AK2779">
        <v>0.89390000000000003</v>
      </c>
      <c r="AR2779" s="3"/>
    </row>
    <row r="2780" spans="1:44" hidden="1" outlineLevel="1" x14ac:dyDescent="0.2">
      <c r="A2780" s="2">
        <v>36762</v>
      </c>
      <c r="B2780">
        <v>17.04</v>
      </c>
      <c r="E2780" s="2">
        <v>36762</v>
      </c>
      <c r="F2780">
        <v>1508.31</v>
      </c>
      <c r="G2780">
        <f t="shared" si="390"/>
        <v>1.5538158130639079E-3</v>
      </c>
      <c r="H2780" s="2">
        <v>36762</v>
      </c>
      <c r="I2780">
        <v>2090.66</v>
      </c>
      <c r="J2780">
        <f t="shared" si="391"/>
        <v>1.5617514611476757E-3</v>
      </c>
      <c r="K2780">
        <f t="shared" si="387"/>
        <v>1.3145514611476758E-3</v>
      </c>
      <c r="L2780">
        <v>-1.4724937005538858E-3</v>
      </c>
      <c r="N2780" s="2">
        <v>36762</v>
      </c>
      <c r="O2780">
        <v>35.5625</v>
      </c>
      <c r="Q2780" s="2">
        <v>36762</v>
      </c>
      <c r="R2780">
        <v>36574.910000000003</v>
      </c>
      <c r="S2780" s="8">
        <f t="shared" si="392"/>
        <v>5.3004130880953682E-3</v>
      </c>
      <c r="T2780" s="9">
        <f t="shared" si="388"/>
        <v>5.0532130880953678E-3</v>
      </c>
      <c r="U2780" s="3">
        <f>Sheet1!$B$17+Sheet1!$B$18*'Portfolio allocation'!K2780</f>
        <v>1.9958856357476405E-3</v>
      </c>
      <c r="V2780" s="13">
        <f t="shared" si="393"/>
        <v>3.0573274523477273E-3</v>
      </c>
      <c r="W2780" s="13"/>
      <c r="X2780" s="2">
        <v>36762</v>
      </c>
      <c r="Y2780">
        <v>119.2165</v>
      </c>
      <c r="AA2780" s="2">
        <v>36762</v>
      </c>
      <c r="AB2780">
        <v>1475.6</v>
      </c>
      <c r="AC2780">
        <f t="shared" si="394"/>
        <v>1.4729950900163491E-2</v>
      </c>
      <c r="AD2780">
        <f t="shared" si="389"/>
        <v>1.4481950900163491E-2</v>
      </c>
      <c r="AE2780">
        <f>Sheet2!$B$17+Sheet2!$B$18*'Portfolio allocation'!K2780</f>
        <v>1.22231970785783E-3</v>
      </c>
      <c r="AF2780">
        <f t="shared" si="395"/>
        <v>1.3259631192305662E-2</v>
      </c>
      <c r="AH2780" s="2">
        <v>36762</v>
      </c>
      <c r="AI2780">
        <v>5.7210000000000001</v>
      </c>
      <c r="AJ2780">
        <v>6.2</v>
      </c>
      <c r="AK2780">
        <v>0.90280000000000005</v>
      </c>
      <c r="AR2780" s="3"/>
    </row>
    <row r="2781" spans="1:44" hidden="1" outlineLevel="1" x14ac:dyDescent="0.2">
      <c r="A2781" s="2">
        <v>36763</v>
      </c>
      <c r="B2781">
        <v>16.53</v>
      </c>
      <c r="E2781" s="2">
        <v>36763</v>
      </c>
      <c r="F2781">
        <v>1506.45</v>
      </c>
      <c r="G2781">
        <f t="shared" si="390"/>
        <v>-1.2331682479065353E-3</v>
      </c>
      <c r="H2781" s="2">
        <v>36763</v>
      </c>
      <c r="I2781">
        <v>2088.1</v>
      </c>
      <c r="J2781">
        <f t="shared" si="391"/>
        <v>-1.2244937005538858E-3</v>
      </c>
      <c r="K2781">
        <f t="shared" si="387"/>
        <v>-1.4724937005538858E-3</v>
      </c>
      <c r="L2781">
        <v>4.8379633159330287E-3</v>
      </c>
      <c r="N2781" s="2">
        <v>36763</v>
      </c>
      <c r="O2781">
        <v>35.3125</v>
      </c>
      <c r="Q2781" s="2">
        <v>36763</v>
      </c>
      <c r="R2781">
        <v>36317.79</v>
      </c>
      <c r="S2781" s="8">
        <f t="shared" si="392"/>
        <v>-7.0299557811626112E-3</v>
      </c>
      <c r="T2781" s="9">
        <f t="shared" si="388"/>
        <v>-7.2779557811626112E-3</v>
      </c>
      <c r="U2781" s="3">
        <f>Sheet1!$B$17+Sheet1!$B$18*'Portfolio allocation'!K2781</f>
        <v>-1.2014832068738305E-3</v>
      </c>
      <c r="V2781" s="13">
        <f t="shared" si="393"/>
        <v>-6.0764725742887809E-3</v>
      </c>
      <c r="W2781" s="13"/>
      <c r="X2781" s="2">
        <v>36763</v>
      </c>
      <c r="Y2781">
        <v>123.3356</v>
      </c>
      <c r="AA2781" s="2">
        <v>36763</v>
      </c>
      <c r="AB2781">
        <v>1526.59</v>
      </c>
      <c r="AC2781">
        <f t="shared" si="394"/>
        <v>3.455543507725678E-2</v>
      </c>
      <c r="AD2781">
        <f t="shared" si="389"/>
        <v>3.4307435077256782E-2</v>
      </c>
      <c r="AE2781">
        <f>Sheet2!$B$17+Sheet2!$B$18*'Portfolio allocation'!K2781</f>
        <v>-1.2559919538800727E-3</v>
      </c>
      <c r="AF2781">
        <f t="shared" si="395"/>
        <v>3.5563427031136852E-2</v>
      </c>
      <c r="AH2781" s="2">
        <v>36763</v>
      </c>
      <c r="AI2781">
        <v>5.72</v>
      </c>
      <c r="AJ2781">
        <v>6.2</v>
      </c>
      <c r="AK2781">
        <v>0.90490000000000004</v>
      </c>
      <c r="AR2781" s="3"/>
    </row>
    <row r="2782" spans="1:44" hidden="1" outlineLevel="1" x14ac:dyDescent="0.2">
      <c r="A2782" s="2">
        <v>36766</v>
      </c>
      <c r="B2782">
        <v>16.54</v>
      </c>
      <c r="E2782" s="2">
        <v>36766</v>
      </c>
      <c r="F2782">
        <v>1514.09</v>
      </c>
      <c r="G2782">
        <f t="shared" si="390"/>
        <v>5.0715257725113538E-3</v>
      </c>
      <c r="H2782" s="2">
        <v>36766</v>
      </c>
      <c r="I2782">
        <v>2098.7199999999998</v>
      </c>
      <c r="J2782">
        <f t="shared" si="391"/>
        <v>5.0859633159330286E-3</v>
      </c>
      <c r="K2782">
        <f t="shared" si="387"/>
        <v>4.8379633159330287E-3</v>
      </c>
      <c r="L2782">
        <v>-2.9846003811845713E-3</v>
      </c>
      <c r="N2782" s="2">
        <v>36766</v>
      </c>
      <c r="O2782">
        <v>35.656300000000002</v>
      </c>
      <c r="Q2782" s="2">
        <v>36766</v>
      </c>
      <c r="R2782">
        <v>36671.33</v>
      </c>
      <c r="S2782" s="8">
        <f t="shared" si="392"/>
        <v>9.7346231695265573E-3</v>
      </c>
      <c r="T2782" s="9">
        <f t="shared" si="388"/>
        <v>9.4866231695265573E-3</v>
      </c>
      <c r="U2782" s="3">
        <f>Sheet1!$B$17+Sheet1!$B$18*'Portfolio allocation'!K2782</f>
        <v>6.0380330106885802E-3</v>
      </c>
      <c r="V2782" s="13">
        <f t="shared" si="393"/>
        <v>3.4485901588379771E-3</v>
      </c>
      <c r="W2782" s="13"/>
      <c r="X2782" s="2">
        <v>36766</v>
      </c>
      <c r="Y2782">
        <v>124.70869999999999</v>
      </c>
      <c r="AA2782" s="2">
        <v>36766</v>
      </c>
      <c r="AB2782">
        <v>1543.58</v>
      </c>
      <c r="AC2782">
        <f t="shared" si="394"/>
        <v>1.1129379859687205E-2</v>
      </c>
      <c r="AD2782">
        <f t="shared" si="389"/>
        <v>1.0879779859687206E-2</v>
      </c>
      <c r="AE2782">
        <f>Sheet2!$B$17+Sheet2!$B$18*'Portfolio allocation'!K2782</f>
        <v>4.3554274194992654E-3</v>
      </c>
      <c r="AF2782">
        <f t="shared" si="395"/>
        <v>6.5243524401879405E-3</v>
      </c>
      <c r="AH2782" s="2">
        <v>36766</v>
      </c>
      <c r="AI2782">
        <v>5.7729999999999997</v>
      </c>
      <c r="AJ2782">
        <v>6.24</v>
      </c>
      <c r="AK2782">
        <v>0.8992</v>
      </c>
      <c r="AR2782" s="3"/>
    </row>
    <row r="2783" spans="1:44" hidden="1" outlineLevel="1" x14ac:dyDescent="0.2">
      <c r="A2783" s="2">
        <v>36767</v>
      </c>
      <c r="B2783">
        <v>16.89</v>
      </c>
      <c r="E2783" s="2">
        <v>36767</v>
      </c>
      <c r="F2783">
        <v>1509.84</v>
      </c>
      <c r="G2783">
        <f t="shared" si="390"/>
        <v>-2.8069665607725058E-3</v>
      </c>
      <c r="H2783" s="2">
        <v>36767</v>
      </c>
      <c r="I2783">
        <v>2092.98</v>
      </c>
      <c r="J2783">
        <f t="shared" si="391"/>
        <v>-2.7350003811845713E-3</v>
      </c>
      <c r="K2783">
        <f t="shared" si="387"/>
        <v>-2.9846003811845713E-3</v>
      </c>
      <c r="L2783">
        <v>-4.7889826945312353E-3</v>
      </c>
      <c r="N2783" s="2">
        <v>36767</v>
      </c>
      <c r="O2783">
        <v>35.468800000000002</v>
      </c>
      <c r="Q2783" s="2">
        <v>36767</v>
      </c>
      <c r="R2783">
        <v>36478.49</v>
      </c>
      <c r="S2783" s="8">
        <f t="shared" si="392"/>
        <v>-5.2586039284641117E-3</v>
      </c>
      <c r="T2783" s="9">
        <f t="shared" si="388"/>
        <v>-5.5082039284641117E-3</v>
      </c>
      <c r="U2783" s="3">
        <f>Sheet1!$B$17+Sheet1!$B$18*'Portfolio allocation'!K2783</f>
        <v>-2.9362103127728192E-3</v>
      </c>
      <c r="V2783" s="13">
        <f t="shared" si="393"/>
        <v>-2.5719936156912925E-3</v>
      </c>
      <c r="W2783" s="13"/>
      <c r="X2783" s="2">
        <v>36767</v>
      </c>
      <c r="Y2783">
        <v>126.9175</v>
      </c>
      <c r="AA2783" s="2">
        <v>36767</v>
      </c>
      <c r="AB2783">
        <v>1570.92</v>
      </c>
      <c r="AC2783">
        <f t="shared" si="394"/>
        <v>1.7712071936666796E-2</v>
      </c>
      <c r="AD2783">
        <f t="shared" si="389"/>
        <v>1.7462071936666795E-2</v>
      </c>
      <c r="AE2783">
        <f>Sheet2!$B$17+Sheet2!$B$18*'Portfolio allocation'!K2783</f>
        <v>-2.6005957916273204E-3</v>
      </c>
      <c r="AF2783">
        <f t="shared" si="395"/>
        <v>2.0062667728294115E-2</v>
      </c>
      <c r="AH2783" s="2">
        <v>36767</v>
      </c>
      <c r="AI2783">
        <v>5.806</v>
      </c>
      <c r="AJ2783">
        <v>6.25</v>
      </c>
      <c r="AK2783">
        <v>0.89639999999999997</v>
      </c>
      <c r="AR2783" s="3"/>
    </row>
    <row r="2784" spans="1:44" hidden="1" outlineLevel="1" x14ac:dyDescent="0.2">
      <c r="A2784" s="2">
        <v>36768</v>
      </c>
      <c r="B2784">
        <v>17.690000000000001</v>
      </c>
      <c r="E2784" s="2">
        <v>36768</v>
      </c>
      <c r="F2784">
        <v>1502.59</v>
      </c>
      <c r="G2784">
        <f t="shared" si="390"/>
        <v>-4.801833306840475E-3</v>
      </c>
      <c r="H2784" s="2">
        <v>36768</v>
      </c>
      <c r="I2784">
        <v>2083.48</v>
      </c>
      <c r="J2784">
        <f t="shared" si="391"/>
        <v>-4.538982694531235E-3</v>
      </c>
      <c r="K2784">
        <f t="shared" si="387"/>
        <v>-4.7889826945312353E-3</v>
      </c>
      <c r="L2784">
        <v>9.8052921074354982E-3</v>
      </c>
      <c r="N2784" s="2">
        <v>36768</v>
      </c>
      <c r="O2784">
        <v>35</v>
      </c>
      <c r="Q2784" s="2">
        <v>36768</v>
      </c>
      <c r="R2784">
        <v>35996.400000000001</v>
      </c>
      <c r="S2784" s="8">
        <f t="shared" si="392"/>
        <v>-1.3215733436334531E-2</v>
      </c>
      <c r="T2784" s="9">
        <f t="shared" si="388"/>
        <v>-1.3465733436334532E-2</v>
      </c>
      <c r="U2784" s="3">
        <f>Sheet1!$B$17+Sheet1!$B$18*'Portfolio allocation'!K2784</f>
        <v>-5.0062434317731542E-3</v>
      </c>
      <c r="V2784" s="13">
        <f t="shared" si="393"/>
        <v>-8.4594900045613774E-3</v>
      </c>
      <c r="W2784" s="13"/>
      <c r="X2784" s="2">
        <v>36768</v>
      </c>
      <c r="Y2784">
        <v>124.4699</v>
      </c>
      <c r="AA2784" s="2">
        <v>36768</v>
      </c>
      <c r="AB2784">
        <v>1540.63</v>
      </c>
      <c r="AC2784">
        <f t="shared" si="394"/>
        <v>-1.9281694803045313E-2</v>
      </c>
      <c r="AD2784">
        <f t="shared" si="389"/>
        <v>-1.9531694803045313E-2</v>
      </c>
      <c r="AE2784">
        <f>Sheet2!$B$17+Sheet2!$B$18*'Portfolio allocation'!K2784</f>
        <v>-4.205098578611401E-3</v>
      </c>
      <c r="AF2784">
        <f t="shared" si="395"/>
        <v>-1.5326596224433912E-2</v>
      </c>
      <c r="AH2784" s="2">
        <v>36768</v>
      </c>
      <c r="AI2784">
        <v>5.7960000000000003</v>
      </c>
      <c r="AJ2784">
        <v>6.25</v>
      </c>
      <c r="AK2784">
        <v>0.89339999999999997</v>
      </c>
      <c r="AR2784" s="3"/>
    </row>
    <row r="2785" spans="1:44" hidden="1" outlineLevel="1" x14ac:dyDescent="0.2">
      <c r="A2785" s="2">
        <v>36769</v>
      </c>
      <c r="B2785">
        <v>16.84</v>
      </c>
      <c r="E2785" s="2">
        <v>36769</v>
      </c>
      <c r="F2785">
        <v>1517.68</v>
      </c>
      <c r="G2785">
        <f t="shared" si="390"/>
        <v>1.004265967429574E-2</v>
      </c>
      <c r="H2785" s="2">
        <v>36769</v>
      </c>
      <c r="I2785">
        <v>2104.4299999999998</v>
      </c>
      <c r="J2785">
        <f t="shared" si="391"/>
        <v>1.0055292107435498E-2</v>
      </c>
      <c r="K2785">
        <f t="shared" si="387"/>
        <v>9.8052921074354982E-3</v>
      </c>
      <c r="L2785">
        <v>1.8087642810645167E-3</v>
      </c>
      <c r="N2785" s="2">
        <v>36769</v>
      </c>
      <c r="O2785">
        <v>34.906300000000002</v>
      </c>
      <c r="Q2785" s="2">
        <v>36769</v>
      </c>
      <c r="R2785">
        <v>35899.980000000003</v>
      </c>
      <c r="S2785" s="8">
        <f t="shared" si="392"/>
        <v>-2.6786011934526455E-3</v>
      </c>
      <c r="T2785" s="9">
        <f t="shared" si="388"/>
        <v>-2.9286011934526457E-3</v>
      </c>
      <c r="U2785" s="3">
        <f>Sheet1!$B$17+Sheet1!$B$18*'Portfolio allocation'!K2785</f>
        <v>1.1736678489152934E-2</v>
      </c>
      <c r="V2785" s="13">
        <f t="shared" si="393"/>
        <v>-1.466527968260558E-2</v>
      </c>
      <c r="W2785" s="13"/>
      <c r="X2785" s="2">
        <v>36769</v>
      </c>
      <c r="Y2785">
        <v>126.0817</v>
      </c>
      <c r="AA2785" s="2">
        <v>36769</v>
      </c>
      <c r="AB2785">
        <v>1560.58</v>
      </c>
      <c r="AC2785">
        <f t="shared" si="394"/>
        <v>1.2949248034894723E-2</v>
      </c>
      <c r="AD2785">
        <f t="shared" si="389"/>
        <v>1.2700448034894722E-2</v>
      </c>
      <c r="AE2785">
        <f>Sheet2!$B$17+Sheet2!$B$18*'Portfolio allocation'!K2785</f>
        <v>8.7725029089222965E-3</v>
      </c>
      <c r="AF2785">
        <f t="shared" si="395"/>
        <v>3.9279451259724256E-3</v>
      </c>
      <c r="AH2785" s="2">
        <v>36769</v>
      </c>
      <c r="AI2785">
        <v>5.7290000000000001</v>
      </c>
      <c r="AJ2785">
        <v>6.22</v>
      </c>
      <c r="AK2785">
        <v>0.8891</v>
      </c>
      <c r="AR2785" s="3"/>
    </row>
    <row r="2786" spans="1:44" hidden="1" outlineLevel="1" x14ac:dyDescent="0.2">
      <c r="A2786" s="2">
        <v>36770</v>
      </c>
      <c r="B2786">
        <v>17.53</v>
      </c>
      <c r="E2786" s="2">
        <v>36770</v>
      </c>
      <c r="F2786">
        <v>1520.77</v>
      </c>
      <c r="G2786">
        <f t="shared" si="390"/>
        <v>2.036002319329544E-3</v>
      </c>
      <c r="H2786" s="2">
        <v>36770</v>
      </c>
      <c r="I2786">
        <v>2108.7600000000002</v>
      </c>
      <c r="J2786">
        <f t="shared" si="391"/>
        <v>2.0575642810645167E-3</v>
      </c>
      <c r="K2786">
        <f t="shared" si="387"/>
        <v>1.8087642810645167E-3</v>
      </c>
      <c r="L2786">
        <v>-2.4719999999999999E-4</v>
      </c>
      <c r="N2786" s="2">
        <v>36770</v>
      </c>
      <c r="O2786">
        <v>35.093800000000002</v>
      </c>
      <c r="Q2786" s="2">
        <v>36770</v>
      </c>
      <c r="R2786">
        <v>36092.82</v>
      </c>
      <c r="S2786" s="8">
        <f t="shared" si="392"/>
        <v>5.371590736262144E-3</v>
      </c>
      <c r="T2786" s="9">
        <f t="shared" si="388"/>
        <v>5.1227907362621436E-3</v>
      </c>
      <c r="U2786" s="3">
        <f>Sheet1!$B$17+Sheet1!$B$18*'Portfolio allocation'!K2786</f>
        <v>2.5628591077747182E-3</v>
      </c>
      <c r="V2786" s="13">
        <f t="shared" si="393"/>
        <v>2.5599316284874254E-3</v>
      </c>
      <c r="W2786" s="13"/>
      <c r="X2786" s="2">
        <v>36770</v>
      </c>
      <c r="Y2786">
        <v>127.6339</v>
      </c>
      <c r="AA2786" s="2">
        <v>36770</v>
      </c>
      <c r="AB2786">
        <v>1579.79</v>
      </c>
      <c r="AC2786">
        <f t="shared" si="394"/>
        <v>1.2309525945481736E-2</v>
      </c>
      <c r="AD2786">
        <f t="shared" si="389"/>
        <v>1.2062325945481737E-2</v>
      </c>
      <c r="AE2786">
        <f>Sheet2!$B$17+Sheet2!$B$18*'Portfolio allocation'!K2786</f>
        <v>1.6617863558372626E-3</v>
      </c>
      <c r="AF2786">
        <f t="shared" si="395"/>
        <v>1.0400539589644474E-2</v>
      </c>
      <c r="AH2786" s="2">
        <v>36770</v>
      </c>
      <c r="AI2786">
        <v>5.6849999999999996</v>
      </c>
      <c r="AJ2786">
        <v>6.18</v>
      </c>
      <c r="AK2786">
        <v>0.9</v>
      </c>
      <c r="AR2786" s="3"/>
    </row>
    <row r="2787" spans="1:44" hidden="1" outlineLevel="1" x14ac:dyDescent="0.2">
      <c r="A2787" s="2">
        <v>36773</v>
      </c>
      <c r="B2787">
        <v>17.53</v>
      </c>
      <c r="E2787" s="2">
        <v>36773</v>
      </c>
      <c r="F2787">
        <v>1520.77</v>
      </c>
      <c r="G2787">
        <f t="shared" si="390"/>
        <v>0</v>
      </c>
      <c r="H2787" s="2">
        <v>36773</v>
      </c>
      <c r="I2787">
        <v>2108.7600000000002</v>
      </c>
      <c r="J2787">
        <f t="shared" si="391"/>
        <v>0</v>
      </c>
      <c r="K2787">
        <f t="shared" si="387"/>
        <v>-2.4719999999999999E-4</v>
      </c>
      <c r="L2787">
        <v>-9.2524922096398586E-3</v>
      </c>
      <c r="N2787" s="2">
        <v>36773</v>
      </c>
      <c r="O2787">
        <v>35.093800000000002</v>
      </c>
      <c r="Q2787" s="2">
        <v>36773</v>
      </c>
      <c r="R2787">
        <v>36092.82</v>
      </c>
      <c r="S2787" s="8">
        <f t="shared" si="392"/>
        <v>0</v>
      </c>
      <c r="T2787" s="9">
        <f t="shared" si="388"/>
        <v>-2.4719999999999999E-4</v>
      </c>
      <c r="U2787" s="3">
        <f>Sheet1!$B$17+Sheet1!$B$18*'Portfolio allocation'!K2787</f>
        <v>2.0420477947350667E-4</v>
      </c>
      <c r="V2787" s="13">
        <f t="shared" si="393"/>
        <v>-4.5140477947350666E-4</v>
      </c>
      <c r="W2787" s="13"/>
      <c r="X2787" s="2">
        <v>36773</v>
      </c>
      <c r="Y2787">
        <v>127.6339</v>
      </c>
      <c r="AA2787" s="2">
        <v>36773</v>
      </c>
      <c r="AB2787">
        <v>1579.79</v>
      </c>
      <c r="AC2787">
        <f t="shared" si="394"/>
        <v>0</v>
      </c>
      <c r="AD2787">
        <f t="shared" si="389"/>
        <v>-2.4719999999999999E-4</v>
      </c>
      <c r="AE2787">
        <f>Sheet2!$B$17+Sheet2!$B$18*'Portfolio allocation'!K2787</f>
        <v>-1.664295352780262E-4</v>
      </c>
      <c r="AF2787">
        <f t="shared" si="395"/>
        <v>-8.0770464721973794E-5</v>
      </c>
      <c r="AH2787" s="2">
        <v>36773</v>
      </c>
      <c r="AI2787">
        <v>5.6849999999999996</v>
      </c>
      <c r="AJ2787">
        <v>6.18</v>
      </c>
      <c r="AK2787">
        <v>0.89970000000000006</v>
      </c>
      <c r="AR2787" s="3"/>
    </row>
    <row r="2788" spans="1:44" hidden="1" outlineLevel="1" x14ac:dyDescent="0.2">
      <c r="A2788" s="2">
        <v>36774</v>
      </c>
      <c r="B2788">
        <v>19.82</v>
      </c>
      <c r="E2788" s="2">
        <v>36774</v>
      </c>
      <c r="F2788">
        <v>1507.08</v>
      </c>
      <c r="G2788">
        <f t="shared" si="390"/>
        <v>-9.0020187142040298E-3</v>
      </c>
      <c r="H2788" s="2">
        <v>36774</v>
      </c>
      <c r="I2788">
        <v>2089.77</v>
      </c>
      <c r="J2788">
        <f t="shared" si="391"/>
        <v>-9.0052922096398591E-3</v>
      </c>
      <c r="K2788">
        <f t="shared" si="387"/>
        <v>-9.2524922096398586E-3</v>
      </c>
      <c r="L2788">
        <v>-9.9946841728993895E-3</v>
      </c>
      <c r="N2788" s="2">
        <v>36774</v>
      </c>
      <c r="O2788">
        <v>35.0625</v>
      </c>
      <c r="Q2788" s="2">
        <v>36774</v>
      </c>
      <c r="R2788">
        <v>36060.68</v>
      </c>
      <c r="S2788" s="8">
        <f t="shared" si="392"/>
        <v>-8.9048181882156463E-4</v>
      </c>
      <c r="T2788" s="9">
        <f t="shared" si="388"/>
        <v>-1.1376818188215646E-3</v>
      </c>
      <c r="U2788" s="3">
        <f>Sheet1!$B$17+Sheet1!$B$18*'Portfolio allocation'!K2788</f>
        <v>-1.0126894667880028E-2</v>
      </c>
      <c r="V2788" s="13">
        <f t="shared" si="393"/>
        <v>8.9892128490584641E-3</v>
      </c>
      <c r="W2788" s="13"/>
      <c r="X2788" s="2">
        <v>36774</v>
      </c>
      <c r="Y2788">
        <v>125.66379999999999</v>
      </c>
      <c r="AA2788" s="2">
        <v>36774</v>
      </c>
      <c r="AB2788">
        <v>1555.41</v>
      </c>
      <c r="AC2788">
        <f t="shared" si="394"/>
        <v>-1.5432430892713511E-2</v>
      </c>
      <c r="AD2788">
        <f t="shared" si="389"/>
        <v>-1.5679630892713511E-2</v>
      </c>
      <c r="AE2788">
        <f>Sheet2!$B$17+Sheet2!$B$18*'Portfolio allocation'!K2788</f>
        <v>-8.1741651138727747E-3</v>
      </c>
      <c r="AF2788">
        <f t="shared" si="395"/>
        <v>-7.5054657788407361E-3</v>
      </c>
      <c r="AH2788" s="2">
        <v>36774</v>
      </c>
      <c r="AI2788">
        <v>5.6890000000000001</v>
      </c>
      <c r="AJ2788">
        <v>6.18</v>
      </c>
      <c r="AK2788">
        <v>0.88619999999999999</v>
      </c>
      <c r="AR2788" s="3"/>
    </row>
    <row r="2789" spans="1:44" hidden="1" outlineLevel="1" x14ac:dyDescent="0.2">
      <c r="A2789" s="2">
        <v>36775</v>
      </c>
      <c r="B2789">
        <v>20.79</v>
      </c>
      <c r="E2789" s="2">
        <v>36775</v>
      </c>
      <c r="F2789">
        <v>1492.25</v>
      </c>
      <c r="G2789">
        <f t="shared" si="390"/>
        <v>-9.8402208243755229E-3</v>
      </c>
      <c r="H2789" s="2">
        <v>36775</v>
      </c>
      <c r="I2789">
        <v>2069.4</v>
      </c>
      <c r="J2789">
        <f t="shared" si="391"/>
        <v>-9.74748417289939E-3</v>
      </c>
      <c r="K2789">
        <f t="shared" si="387"/>
        <v>-9.9946841728993895E-3</v>
      </c>
      <c r="L2789">
        <v>6.652950884314072E-3</v>
      </c>
      <c r="N2789" s="2">
        <v>36775</v>
      </c>
      <c r="O2789">
        <v>34.718800000000002</v>
      </c>
      <c r="Q2789" s="2">
        <v>36775</v>
      </c>
      <c r="R2789">
        <v>35707.14</v>
      </c>
      <c r="S2789" s="8">
        <f t="shared" si="392"/>
        <v>-9.8040303177866495E-3</v>
      </c>
      <c r="T2789" s="9">
        <f t="shared" si="388"/>
        <v>-1.0051230317786649E-2</v>
      </c>
      <c r="U2789" s="3">
        <f>Sheet1!$B$17+Sheet1!$B$18*'Portfolio allocation'!K2789</f>
        <v>-1.0978356097777083E-2</v>
      </c>
      <c r="V2789" s="13">
        <f t="shared" si="393"/>
        <v>9.2712577999043422E-4</v>
      </c>
      <c r="W2789" s="13"/>
      <c r="X2789" s="2">
        <v>36775</v>
      </c>
      <c r="Y2789">
        <v>125.5444</v>
      </c>
      <c r="AA2789" s="2">
        <v>36775</v>
      </c>
      <c r="AB2789">
        <v>1553.93</v>
      </c>
      <c r="AC2789">
        <f t="shared" si="394"/>
        <v>-9.5151760629030857E-4</v>
      </c>
      <c r="AD2789">
        <f t="shared" si="389"/>
        <v>-1.1991176062903085E-3</v>
      </c>
      <c r="AE2789">
        <f>Sheet2!$B$17+Sheet2!$B$18*'Portfolio allocation'!K2789</f>
        <v>-8.8341411426326576E-3</v>
      </c>
      <c r="AF2789">
        <f t="shared" si="395"/>
        <v>7.6350235363423493E-3</v>
      </c>
      <c r="AH2789" s="2">
        <v>36775</v>
      </c>
      <c r="AI2789">
        <v>5.7270000000000003</v>
      </c>
      <c r="AJ2789">
        <v>6.19</v>
      </c>
      <c r="AK2789">
        <v>0.87809999999999999</v>
      </c>
      <c r="AR2789" s="3"/>
    </row>
    <row r="2790" spans="1:44" hidden="1" outlineLevel="1" x14ac:dyDescent="0.2">
      <c r="A2790" s="2">
        <v>36776</v>
      </c>
      <c r="B2790">
        <v>19.420000000000002</v>
      </c>
      <c r="E2790" s="2">
        <v>36776</v>
      </c>
      <c r="F2790">
        <v>1502.51</v>
      </c>
      <c r="G2790">
        <f t="shared" si="390"/>
        <v>6.8755235382811364E-3</v>
      </c>
      <c r="H2790" s="2">
        <v>36776</v>
      </c>
      <c r="I2790">
        <v>2083.6799999999998</v>
      </c>
      <c r="J2790">
        <f t="shared" si="391"/>
        <v>6.9005508843140717E-3</v>
      </c>
      <c r="K2790">
        <f t="shared" si="387"/>
        <v>6.652950884314072E-3</v>
      </c>
      <c r="L2790">
        <v>-5.5759135683021779E-3</v>
      </c>
      <c r="N2790" s="2">
        <v>36776</v>
      </c>
      <c r="O2790">
        <v>35.031300000000002</v>
      </c>
      <c r="Q2790" s="2">
        <v>36776</v>
      </c>
      <c r="R2790">
        <v>36028.54</v>
      </c>
      <c r="S2790" s="8">
        <f t="shared" si="392"/>
        <v>9.0010009202641239E-3</v>
      </c>
      <c r="T2790" s="9">
        <f t="shared" si="388"/>
        <v>8.7534009202641233E-3</v>
      </c>
      <c r="U2790" s="3">
        <f>Sheet1!$B$17+Sheet1!$B$18*'Portfolio allocation'!K2790</f>
        <v>8.12023274703726E-3</v>
      </c>
      <c r="V2790" s="13">
        <f t="shared" si="393"/>
        <v>6.3316817322686333E-4</v>
      </c>
      <c r="W2790" s="13"/>
      <c r="X2790" s="2">
        <v>36776</v>
      </c>
      <c r="Y2790">
        <v>127.3951</v>
      </c>
      <c r="AA2790" s="2">
        <v>36776</v>
      </c>
      <c r="AB2790">
        <v>1576.83</v>
      </c>
      <c r="AC2790">
        <f t="shared" si="394"/>
        <v>1.4736828557270876E-2</v>
      </c>
      <c r="AD2790">
        <f t="shared" si="389"/>
        <v>1.4488028557270875E-2</v>
      </c>
      <c r="AE2790">
        <f>Sheet2!$B$17+Sheet2!$B$18*'Portfolio allocation'!K2790</f>
        <v>5.9693606698244424E-3</v>
      </c>
      <c r="AF2790">
        <f t="shared" si="395"/>
        <v>8.5186678874464329E-3</v>
      </c>
      <c r="AH2790" s="2">
        <v>36776</v>
      </c>
      <c r="AI2790">
        <v>5.7539999999999996</v>
      </c>
      <c r="AJ2790">
        <v>6.22</v>
      </c>
      <c r="AK2790">
        <v>0.871</v>
      </c>
      <c r="AR2790" s="3"/>
    </row>
    <row r="2791" spans="1:44" hidden="1" outlineLevel="1" x14ac:dyDescent="0.2">
      <c r="A2791" s="2">
        <v>36777</v>
      </c>
      <c r="B2791">
        <v>18.46</v>
      </c>
      <c r="E2791" s="2">
        <v>36777</v>
      </c>
      <c r="F2791">
        <v>1494.5</v>
      </c>
      <c r="G2791">
        <f t="shared" si="390"/>
        <v>-5.3310793272590695E-3</v>
      </c>
      <c r="H2791" s="2">
        <v>36777</v>
      </c>
      <c r="I2791">
        <v>2072.58</v>
      </c>
      <c r="J2791">
        <f t="shared" si="391"/>
        <v>-5.3271135683021775E-3</v>
      </c>
      <c r="K2791">
        <f t="shared" si="387"/>
        <v>-5.5759135683021779E-3</v>
      </c>
      <c r="L2791">
        <v>-3.7408306593713493E-3</v>
      </c>
      <c r="N2791" s="2">
        <v>36777</v>
      </c>
      <c r="O2791">
        <v>34.656300000000002</v>
      </c>
      <c r="Q2791" s="2">
        <v>36777</v>
      </c>
      <c r="R2791">
        <v>35642.86</v>
      </c>
      <c r="S2791" s="8">
        <f t="shared" si="392"/>
        <v>-1.0704846768700649E-2</v>
      </c>
      <c r="T2791" s="9">
        <f t="shared" si="388"/>
        <v>-1.0953646768700649E-2</v>
      </c>
      <c r="U2791" s="3">
        <f>Sheet1!$B$17+Sheet1!$B$18*'Portfolio allocation'!K2791</f>
        <v>-5.9090304736436755E-3</v>
      </c>
      <c r="V2791" s="13">
        <f t="shared" si="393"/>
        <v>-5.0446162950569737E-3</v>
      </c>
      <c r="W2791" s="13"/>
      <c r="X2791" s="2">
        <v>36777</v>
      </c>
      <c r="Y2791">
        <v>123.6938</v>
      </c>
      <c r="AA2791" s="2">
        <v>36777</v>
      </c>
      <c r="AB2791">
        <v>1531.02</v>
      </c>
      <c r="AC2791">
        <f t="shared" si="394"/>
        <v>-2.9051958676585277E-2</v>
      </c>
      <c r="AD2791">
        <f t="shared" si="389"/>
        <v>-2.9299558676585277E-2</v>
      </c>
      <c r="AE2791">
        <f>Sheet2!$B$17+Sheet2!$B$18*'Portfolio allocation'!K2791</f>
        <v>-4.904857587990869E-3</v>
      </c>
      <c r="AF2791">
        <f t="shared" si="395"/>
        <v>-2.4394701088594407E-2</v>
      </c>
      <c r="AH2791" s="2">
        <v>36777</v>
      </c>
      <c r="AI2791">
        <v>5.7350000000000003</v>
      </c>
      <c r="AJ2791">
        <v>6.19</v>
      </c>
      <c r="AK2791">
        <v>0.86639999999999995</v>
      </c>
      <c r="AR2791" s="3"/>
    </row>
    <row r="2792" spans="1:44" hidden="1" outlineLevel="1" x14ac:dyDescent="0.2">
      <c r="A2792" s="2">
        <v>36780</v>
      </c>
      <c r="B2792">
        <v>18.399999999999999</v>
      </c>
      <c r="E2792" s="2">
        <v>36780</v>
      </c>
      <c r="F2792">
        <v>1489.26</v>
      </c>
      <c r="G2792">
        <f t="shared" si="390"/>
        <v>-3.5061893609903416E-3</v>
      </c>
      <c r="H2792" s="2">
        <v>36780</v>
      </c>
      <c r="I2792">
        <v>2065.34</v>
      </c>
      <c r="J2792">
        <f t="shared" si="391"/>
        <v>-3.4932306593713491E-3</v>
      </c>
      <c r="K2792">
        <f t="shared" si="387"/>
        <v>-3.7408306593713493E-3</v>
      </c>
      <c r="L2792">
        <v>-5.1285523545759621E-3</v>
      </c>
      <c r="N2792" s="2">
        <v>36780</v>
      </c>
      <c r="O2792">
        <v>34.406300000000002</v>
      </c>
      <c r="Q2792" s="2">
        <v>36780</v>
      </c>
      <c r="R2792">
        <v>35385.75</v>
      </c>
      <c r="S2792" s="8">
        <f t="shared" si="392"/>
        <v>-7.2135064357911061E-3</v>
      </c>
      <c r="T2792" s="9">
        <f t="shared" si="388"/>
        <v>-7.4611064357911058E-3</v>
      </c>
      <c r="U2792" s="3">
        <f>Sheet1!$B$17+Sheet1!$B$18*'Portfolio allocation'!K2792</f>
        <v>-3.8037768533326264E-3</v>
      </c>
      <c r="V2792" s="13">
        <f t="shared" si="393"/>
        <v>-3.6573295824584794E-3</v>
      </c>
      <c r="W2792" s="13"/>
      <c r="X2792" s="2">
        <v>36780</v>
      </c>
      <c r="Y2792">
        <v>119.1568</v>
      </c>
      <c r="AA2792" s="2">
        <v>36780</v>
      </c>
      <c r="AB2792">
        <v>1474.86</v>
      </c>
      <c r="AC2792">
        <f t="shared" si="394"/>
        <v>-3.6681428067562805E-2</v>
      </c>
      <c r="AD2792">
        <f t="shared" si="389"/>
        <v>-3.6929428067562803E-2</v>
      </c>
      <c r="AE2792">
        <f>Sheet2!$B$17+Sheet2!$B$18*'Portfolio allocation'!K2792</f>
        <v>-3.2730550481703175E-3</v>
      </c>
      <c r="AF2792">
        <f t="shared" si="395"/>
        <v>-3.3656373019392484E-2</v>
      </c>
      <c r="AH2792" s="2">
        <v>36780</v>
      </c>
      <c r="AI2792">
        <v>5.77</v>
      </c>
      <c r="AJ2792">
        <v>6.2</v>
      </c>
      <c r="AK2792">
        <v>0.86180000000000001</v>
      </c>
      <c r="AR2792" s="3"/>
    </row>
    <row r="2793" spans="1:44" hidden="1" outlineLevel="1" x14ac:dyDescent="0.2">
      <c r="A2793" s="2">
        <v>36781</v>
      </c>
      <c r="B2793">
        <v>18.59</v>
      </c>
      <c r="E2793" s="2">
        <v>36781</v>
      </c>
      <c r="F2793">
        <v>1481.99</v>
      </c>
      <c r="G2793">
        <f t="shared" si="390"/>
        <v>-4.8816190591299824E-3</v>
      </c>
      <c r="H2793" s="2">
        <v>36781</v>
      </c>
      <c r="I2793">
        <v>2055.2600000000002</v>
      </c>
      <c r="J2793">
        <f t="shared" si="391"/>
        <v>-4.8805523545759621E-3</v>
      </c>
      <c r="K2793">
        <f t="shared" si="387"/>
        <v>-5.1285523545759621E-3</v>
      </c>
      <c r="L2793">
        <v>1.9475695688135812E-3</v>
      </c>
      <c r="N2793" s="2">
        <v>36781</v>
      </c>
      <c r="O2793">
        <v>34.0625</v>
      </c>
      <c r="Q2793" s="2">
        <v>36781</v>
      </c>
      <c r="R2793">
        <v>35032.21</v>
      </c>
      <c r="S2793" s="8">
        <f t="shared" si="392"/>
        <v>-9.9910274616195061E-3</v>
      </c>
      <c r="T2793" s="9">
        <f t="shared" si="388"/>
        <v>-1.0239027461619506E-2</v>
      </c>
      <c r="U2793" s="3">
        <f>Sheet1!$B$17+Sheet1!$B$18*'Portfolio allocation'!K2793</f>
        <v>-5.3958063516160847E-3</v>
      </c>
      <c r="V2793" s="13">
        <f t="shared" si="393"/>
        <v>-4.8432211100034213E-3</v>
      </c>
      <c r="W2793" s="13"/>
      <c r="X2793" s="2">
        <v>36781</v>
      </c>
      <c r="Y2793">
        <v>119.3956</v>
      </c>
      <c r="AA2793" s="2">
        <v>36781</v>
      </c>
      <c r="AB2793">
        <v>1477.82</v>
      </c>
      <c r="AC2793">
        <f t="shared" si="394"/>
        <v>2.0069701530993633E-3</v>
      </c>
      <c r="AD2793">
        <f t="shared" si="389"/>
        <v>1.7601701530993634E-3</v>
      </c>
      <c r="AE2793">
        <f>Sheet2!$B$17+Sheet2!$B$18*'Portfolio allocation'!K2793</f>
        <v>-4.5070525835287194E-3</v>
      </c>
      <c r="AF2793">
        <f t="shared" si="395"/>
        <v>6.2672227366280826E-3</v>
      </c>
      <c r="AH2793" s="2">
        <v>36781</v>
      </c>
      <c r="AI2793">
        <v>5.7679999999999998</v>
      </c>
      <c r="AJ2793">
        <v>6.17</v>
      </c>
      <c r="AK2793">
        <v>0.86070000000000002</v>
      </c>
      <c r="AR2793" s="3"/>
    </row>
    <row r="2794" spans="1:44" hidden="1" outlineLevel="1" x14ac:dyDescent="0.2">
      <c r="A2794" s="2">
        <v>36782</v>
      </c>
      <c r="B2794">
        <v>18.32</v>
      </c>
      <c r="E2794" s="2">
        <v>36782</v>
      </c>
      <c r="F2794">
        <v>1484.91</v>
      </c>
      <c r="G2794">
        <f t="shared" si="390"/>
        <v>1.9703236863946039E-3</v>
      </c>
      <c r="H2794" s="2">
        <v>36782</v>
      </c>
      <c r="I2794">
        <v>2059.77</v>
      </c>
      <c r="J2794">
        <f t="shared" si="391"/>
        <v>2.1943695688135811E-3</v>
      </c>
      <c r="K2794">
        <f t="shared" si="387"/>
        <v>1.9475695688135812E-3</v>
      </c>
      <c r="L2794">
        <v>-2.9489854187603852E-3</v>
      </c>
      <c r="N2794" s="2">
        <v>36782</v>
      </c>
      <c r="O2794">
        <v>34.125</v>
      </c>
      <c r="Q2794" s="2">
        <v>36782</v>
      </c>
      <c r="R2794">
        <v>35096.49</v>
      </c>
      <c r="S2794" s="8">
        <f t="shared" si="392"/>
        <v>1.8348828121319549E-3</v>
      </c>
      <c r="T2794" s="9">
        <f t="shared" si="388"/>
        <v>1.588082812131955E-3</v>
      </c>
      <c r="U2794" s="3">
        <f>Sheet1!$B$17+Sheet1!$B$18*'Portfolio allocation'!K2794</f>
        <v>2.722100051674245E-3</v>
      </c>
      <c r="V2794" s="13">
        <f t="shared" si="393"/>
        <v>-1.1340172395422901E-3</v>
      </c>
      <c r="W2794" s="13"/>
      <c r="X2794" s="2">
        <v>36782</v>
      </c>
      <c r="Y2794">
        <v>121.6044</v>
      </c>
      <c r="AA2794" s="2">
        <v>36782</v>
      </c>
      <c r="AB2794">
        <v>1505.16</v>
      </c>
      <c r="AC2794">
        <f t="shared" si="394"/>
        <v>1.8500223301890717E-2</v>
      </c>
      <c r="AD2794">
        <f t="shared" si="389"/>
        <v>1.8255423301890717E-2</v>
      </c>
      <c r="AE2794">
        <f>Sheet2!$B$17+Sheet2!$B$18*'Portfolio allocation'!K2794</f>
        <v>1.7852155589468993E-3</v>
      </c>
      <c r="AF2794">
        <f t="shared" si="395"/>
        <v>1.6470207742943818E-2</v>
      </c>
      <c r="AH2794" s="2">
        <v>36782</v>
      </c>
      <c r="AI2794">
        <v>5.7309999999999999</v>
      </c>
      <c r="AJ2794">
        <v>6.12</v>
      </c>
      <c r="AK2794">
        <v>0.86460000000000004</v>
      </c>
      <c r="AR2794" s="3"/>
    </row>
    <row r="2795" spans="1:44" hidden="1" outlineLevel="1" x14ac:dyDescent="0.2">
      <c r="A2795" s="2">
        <v>36783</v>
      </c>
      <c r="B2795">
        <v>18.260000000000002</v>
      </c>
      <c r="E2795" s="2">
        <v>36783</v>
      </c>
      <c r="F2795">
        <v>1480.87</v>
      </c>
      <c r="G2795">
        <f t="shared" si="390"/>
        <v>-2.7207036116668748E-3</v>
      </c>
      <c r="H2795" s="2">
        <v>36783</v>
      </c>
      <c r="I2795">
        <v>2054.1999999999998</v>
      </c>
      <c r="J2795">
        <f t="shared" si="391"/>
        <v>-2.7041854187603853E-3</v>
      </c>
      <c r="K2795">
        <f t="shared" si="387"/>
        <v>-2.9489854187603852E-3</v>
      </c>
      <c r="L2795">
        <v>-1.0409740940512112E-2</v>
      </c>
      <c r="N2795" s="2">
        <v>36783</v>
      </c>
      <c r="O2795">
        <v>32.906300000000002</v>
      </c>
      <c r="Q2795" s="2">
        <v>36783</v>
      </c>
      <c r="R2795">
        <v>33843.040000000001</v>
      </c>
      <c r="S2795" s="8">
        <f t="shared" si="392"/>
        <v>-3.5714397650591145E-2</v>
      </c>
      <c r="T2795" s="9">
        <f t="shared" si="388"/>
        <v>-3.5959197650591149E-2</v>
      </c>
      <c r="U2795" s="3">
        <f>Sheet1!$B$17+Sheet1!$B$18*'Portfolio allocation'!K2795</f>
        <v>-2.895351925276614E-3</v>
      </c>
      <c r="V2795" s="13">
        <f t="shared" si="393"/>
        <v>-3.3063845725314532E-2</v>
      </c>
      <c r="W2795" s="13"/>
      <c r="X2795" s="2">
        <v>36783</v>
      </c>
      <c r="Y2795">
        <v>121.1865</v>
      </c>
      <c r="AA2795" s="2">
        <v>36783</v>
      </c>
      <c r="AB2795">
        <v>1499.99</v>
      </c>
      <c r="AC2795">
        <f t="shared" si="394"/>
        <v>-3.4348507799836225E-3</v>
      </c>
      <c r="AD2795">
        <f t="shared" si="389"/>
        <v>-3.6800507799836226E-3</v>
      </c>
      <c r="AE2795">
        <f>Sheet2!$B$17+Sheet2!$B$18*'Portfolio allocation'!K2795</f>
        <v>-2.5689260584198649E-3</v>
      </c>
      <c r="AF2795">
        <f t="shared" si="395"/>
        <v>-1.1111247215637578E-3</v>
      </c>
      <c r="AH2795" s="2">
        <v>36783</v>
      </c>
      <c r="AI2795">
        <v>5.7869999999999999</v>
      </c>
      <c r="AJ2795">
        <v>6.13</v>
      </c>
      <c r="AK2795">
        <v>0.86140000000000005</v>
      </c>
      <c r="AR2795" s="3"/>
    </row>
    <row r="2796" spans="1:44" hidden="1" outlineLevel="1" x14ac:dyDescent="0.2">
      <c r="A2796" s="2">
        <v>36784</v>
      </c>
      <c r="B2796">
        <v>18.52</v>
      </c>
      <c r="E2796" s="2">
        <v>36784</v>
      </c>
      <c r="F2796">
        <v>1465.81</v>
      </c>
      <c r="G2796">
        <f t="shared" si="390"/>
        <v>-1.0169697542660727E-2</v>
      </c>
      <c r="H2796" s="2">
        <v>36784</v>
      </c>
      <c r="I2796">
        <v>2033.32</v>
      </c>
      <c r="J2796">
        <f t="shared" si="391"/>
        <v>-1.0164540940512112E-2</v>
      </c>
      <c r="K2796">
        <f t="shared" si="387"/>
        <v>-1.0409740940512112E-2</v>
      </c>
      <c r="L2796">
        <v>-1.4757209922688008E-2</v>
      </c>
      <c r="N2796" s="2">
        <v>36784</v>
      </c>
      <c r="O2796">
        <v>32.093800000000002</v>
      </c>
      <c r="Q2796" s="2">
        <v>36784</v>
      </c>
      <c r="R2796">
        <v>33007.410000000003</v>
      </c>
      <c r="S2796" s="8">
        <f t="shared" si="392"/>
        <v>-2.4691339785078315E-2</v>
      </c>
      <c r="T2796" s="9">
        <f t="shared" si="388"/>
        <v>-2.4936539785078315E-2</v>
      </c>
      <c r="U2796" s="3">
        <f>Sheet1!$B$17+Sheet1!$B$18*'Portfolio allocation'!K2796</f>
        <v>-1.1454519740519736E-2</v>
      </c>
      <c r="V2796" s="13">
        <f t="shared" si="393"/>
        <v>-1.348202004455858E-2</v>
      </c>
      <c r="W2796" s="13"/>
      <c r="X2796" s="2">
        <v>36784</v>
      </c>
      <c r="Y2796">
        <v>119.2165</v>
      </c>
      <c r="AA2796" s="2">
        <v>36784</v>
      </c>
      <c r="AB2796">
        <v>1475.6</v>
      </c>
      <c r="AC2796">
        <f t="shared" si="394"/>
        <v>-1.6260108400722784E-2</v>
      </c>
      <c r="AD2796">
        <f t="shared" si="389"/>
        <v>-1.6504108400722785E-2</v>
      </c>
      <c r="AE2796">
        <f>Sheet2!$B$17+Sheet2!$B$18*'Portfolio allocation'!K2796</f>
        <v>-9.2032202094497299E-3</v>
      </c>
      <c r="AF2796">
        <f t="shared" si="395"/>
        <v>-7.3008881912730549E-3</v>
      </c>
      <c r="AH2796" s="2">
        <v>36784</v>
      </c>
      <c r="AI2796">
        <v>5.8330000000000002</v>
      </c>
      <c r="AJ2796">
        <v>6.1</v>
      </c>
      <c r="AK2796">
        <v>0.86309999999999998</v>
      </c>
      <c r="AR2796" s="3"/>
    </row>
    <row r="2797" spans="1:44" hidden="1" outlineLevel="1" x14ac:dyDescent="0.2">
      <c r="A2797" s="2">
        <v>36787</v>
      </c>
      <c r="B2797">
        <v>20.25</v>
      </c>
      <c r="E2797" s="2">
        <v>36787</v>
      </c>
      <c r="F2797">
        <v>1444.51</v>
      </c>
      <c r="G2797">
        <f t="shared" si="390"/>
        <v>-1.453121482320352E-2</v>
      </c>
      <c r="H2797" s="2">
        <v>36787</v>
      </c>
      <c r="I2797">
        <v>2003.81</v>
      </c>
      <c r="J2797">
        <f t="shared" si="391"/>
        <v>-1.4513209922688008E-2</v>
      </c>
      <c r="K2797">
        <f t="shared" si="387"/>
        <v>-1.4757209922688008E-2</v>
      </c>
      <c r="L2797">
        <v>1.0411902791182969E-2</v>
      </c>
      <c r="N2797" s="2">
        <v>36787</v>
      </c>
      <c r="O2797">
        <v>31.5</v>
      </c>
      <c r="Q2797" s="2">
        <v>36787</v>
      </c>
      <c r="R2797">
        <v>32396.76</v>
      </c>
      <c r="S2797" s="8">
        <f t="shared" si="392"/>
        <v>-1.8500391275777295E-2</v>
      </c>
      <c r="T2797" s="9">
        <f t="shared" si="388"/>
        <v>-1.8744391275777296E-2</v>
      </c>
      <c r="U2797" s="3">
        <f>Sheet1!$B$17+Sheet1!$B$18*'Portfolio allocation'!K2797</f>
        <v>-1.6442046336387992E-2</v>
      </c>
      <c r="V2797" s="13">
        <f t="shared" si="393"/>
        <v>-2.3023449393893038E-3</v>
      </c>
      <c r="W2797" s="13"/>
      <c r="X2797" s="2">
        <v>36787</v>
      </c>
      <c r="Y2797">
        <v>117.724</v>
      </c>
      <c r="AA2797" s="2">
        <v>36787</v>
      </c>
      <c r="AB2797">
        <v>1457.13</v>
      </c>
      <c r="AC2797">
        <f t="shared" si="394"/>
        <v>-1.2516942260775155E-2</v>
      </c>
      <c r="AD2797">
        <f t="shared" si="389"/>
        <v>-1.2759742260775154E-2</v>
      </c>
      <c r="AE2797">
        <f>Sheet2!$B$17+Sheet2!$B$18*'Portfolio allocation'!K2797</f>
        <v>-1.3069100542365576E-2</v>
      </c>
      <c r="AF2797">
        <f t="shared" si="395"/>
        <v>3.0935828159042202E-4</v>
      </c>
      <c r="AH2797" s="2">
        <v>36787</v>
      </c>
      <c r="AI2797">
        <v>5.8710000000000004</v>
      </c>
      <c r="AJ2797">
        <v>6.07</v>
      </c>
      <c r="AK2797">
        <v>0.85440000000000005</v>
      </c>
      <c r="AR2797" s="3"/>
    </row>
    <row r="2798" spans="1:44" hidden="1" outlineLevel="1" x14ac:dyDescent="0.2">
      <c r="A2798" s="2">
        <v>36788</v>
      </c>
      <c r="B2798">
        <v>19.54</v>
      </c>
      <c r="E2798" s="2">
        <v>36788</v>
      </c>
      <c r="F2798">
        <v>1459.9</v>
      </c>
      <c r="G2798">
        <f t="shared" si="390"/>
        <v>1.0654131850939219E-2</v>
      </c>
      <c r="H2798" s="2">
        <v>36788</v>
      </c>
      <c r="I2798">
        <v>2025.16</v>
      </c>
      <c r="J2798">
        <f t="shared" si="391"/>
        <v>1.0654702791182968E-2</v>
      </c>
      <c r="K2798">
        <f t="shared" si="387"/>
        <v>1.0411902791182969E-2</v>
      </c>
      <c r="L2798">
        <v>-6.0801758754864717E-3</v>
      </c>
      <c r="N2798" s="2">
        <v>36788</v>
      </c>
      <c r="O2798">
        <v>32.5</v>
      </c>
      <c r="Q2798" s="2">
        <v>36788</v>
      </c>
      <c r="R2798">
        <v>33425.230000000003</v>
      </c>
      <c r="S2798" s="8">
        <f t="shared" si="392"/>
        <v>3.1746075842152166E-2</v>
      </c>
      <c r="T2798" s="9">
        <f t="shared" si="388"/>
        <v>3.1503275842152165E-2</v>
      </c>
      <c r="U2798" s="3">
        <f>Sheet1!$B$17+Sheet1!$B$18*'Portfolio allocation'!K2798</f>
        <v>1.2432597639107189E-2</v>
      </c>
      <c r="V2798" s="13">
        <f t="shared" si="393"/>
        <v>1.9070678203044977E-2</v>
      </c>
      <c r="W2798" s="13"/>
      <c r="X2798" s="2">
        <v>36788</v>
      </c>
      <c r="Y2798">
        <v>119.515</v>
      </c>
      <c r="AA2798" s="2">
        <v>36788</v>
      </c>
      <c r="AB2798">
        <v>1479.3</v>
      </c>
      <c r="AC2798">
        <f t="shared" si="394"/>
        <v>1.5214840130942209E-2</v>
      </c>
      <c r="AD2798">
        <f t="shared" si="389"/>
        <v>1.4971240130942209E-2</v>
      </c>
      <c r="AE2798">
        <f>Sheet2!$B$17+Sheet2!$B$18*'Portfolio allocation'!K2798</f>
        <v>9.3119166049487768E-3</v>
      </c>
      <c r="AF2798">
        <f t="shared" si="395"/>
        <v>5.6593235259934319E-3</v>
      </c>
      <c r="AH2798" s="2">
        <v>36788</v>
      </c>
      <c r="AI2798">
        <v>5.8540000000000001</v>
      </c>
      <c r="AJ2798">
        <v>6.09</v>
      </c>
      <c r="AK2798">
        <v>0.85360000000000003</v>
      </c>
      <c r="AR2798" s="3"/>
    </row>
    <row r="2799" spans="1:44" hidden="1" outlineLevel="1" x14ac:dyDescent="0.2">
      <c r="A2799" s="2">
        <v>36789</v>
      </c>
      <c r="B2799">
        <v>19.93</v>
      </c>
      <c r="E2799" s="2">
        <v>36789</v>
      </c>
      <c r="F2799">
        <v>1451.34</v>
      </c>
      <c r="G2799">
        <f t="shared" si="390"/>
        <v>-5.8634153024180735E-3</v>
      </c>
      <c r="H2799" s="2">
        <v>36789</v>
      </c>
      <c r="I2799">
        <v>2013.34</v>
      </c>
      <c r="J2799">
        <f t="shared" si="391"/>
        <v>-5.8365758754864716E-3</v>
      </c>
      <c r="K2799">
        <f t="shared" si="387"/>
        <v>-6.0801758754864717E-3</v>
      </c>
      <c r="L2799">
        <v>-1.7986306138058964E-3</v>
      </c>
      <c r="N2799" s="2">
        <v>36789</v>
      </c>
      <c r="O2799">
        <v>32.125</v>
      </c>
      <c r="Q2799" s="2">
        <v>36789</v>
      </c>
      <c r="R2799">
        <v>33039.550000000003</v>
      </c>
      <c r="S2799" s="8">
        <f t="shared" si="392"/>
        <v>-1.1538589263260124E-2</v>
      </c>
      <c r="T2799" s="9">
        <f t="shared" si="388"/>
        <v>-1.1782189263260124E-2</v>
      </c>
      <c r="U2799" s="3">
        <f>Sheet1!$B$17+Sheet1!$B$18*'Portfolio allocation'!K2799</f>
        <v>-6.4875329721518511E-3</v>
      </c>
      <c r="V2799" s="13">
        <f t="shared" si="393"/>
        <v>-5.2946562911082729E-3</v>
      </c>
      <c r="W2799" s="13"/>
      <c r="X2799" s="2">
        <v>36789</v>
      </c>
      <c r="Y2799">
        <v>118.79859999999999</v>
      </c>
      <c r="AA2799" s="2">
        <v>36789</v>
      </c>
      <c r="AB2799">
        <v>1470.43</v>
      </c>
      <c r="AC2799">
        <f t="shared" si="394"/>
        <v>-5.9960792266612328E-3</v>
      </c>
      <c r="AD2799">
        <f t="shared" si="389"/>
        <v>-6.2400792266612331E-3</v>
      </c>
      <c r="AE2799">
        <f>Sheet2!$B$17+Sheet2!$B$18*'Portfolio allocation'!K2799</f>
        <v>-5.3532604964341294E-3</v>
      </c>
      <c r="AF2799">
        <f t="shared" si="395"/>
        <v>-8.8681873022710377E-4</v>
      </c>
      <c r="AH2799" s="2">
        <v>36789</v>
      </c>
      <c r="AI2799">
        <v>5.899</v>
      </c>
      <c r="AJ2799">
        <v>6.1</v>
      </c>
      <c r="AK2799">
        <v>0.84750000000000003</v>
      </c>
      <c r="AR2799" s="3"/>
    </row>
    <row r="2800" spans="1:44" hidden="1" outlineLevel="1" x14ac:dyDescent="0.2">
      <c r="A2800" s="2">
        <v>36790</v>
      </c>
      <c r="B2800">
        <v>20.18</v>
      </c>
      <c r="E2800" s="2">
        <v>36790</v>
      </c>
      <c r="F2800">
        <v>1449.05</v>
      </c>
      <c r="G2800">
        <f t="shared" si="390"/>
        <v>-1.577852191767537E-3</v>
      </c>
      <c r="H2800" s="2">
        <v>36790</v>
      </c>
      <c r="I2800">
        <v>2010.21</v>
      </c>
      <c r="J2800">
        <f t="shared" si="391"/>
        <v>-1.5546306138058963E-3</v>
      </c>
      <c r="K2800">
        <f t="shared" si="387"/>
        <v>-1.7986306138058964E-3</v>
      </c>
      <c r="L2800">
        <v>-4.6745720894835255E-4</v>
      </c>
      <c r="N2800" s="2">
        <v>36790</v>
      </c>
      <c r="O2800">
        <v>32.093800000000002</v>
      </c>
      <c r="Q2800" s="2">
        <v>36790</v>
      </c>
      <c r="R2800">
        <v>33007.410000000003</v>
      </c>
      <c r="S2800" s="8">
        <f t="shared" si="392"/>
        <v>-9.7277353959113189E-4</v>
      </c>
      <c r="T2800" s="9">
        <f t="shared" si="388"/>
        <v>-1.216773539591132E-3</v>
      </c>
      <c r="U2800" s="3">
        <f>Sheet1!$B$17+Sheet1!$B$18*'Portfolio allocation'!K2800</f>
        <v>-1.5756357391650821E-3</v>
      </c>
      <c r="V2800" s="13">
        <f t="shared" si="393"/>
        <v>3.5886219957395019E-4</v>
      </c>
      <c r="W2800" s="13"/>
      <c r="X2800" s="2">
        <v>36790</v>
      </c>
      <c r="Y2800">
        <v>120.4104</v>
      </c>
      <c r="AA2800" s="2">
        <v>36790</v>
      </c>
      <c r="AB2800">
        <v>1490.38</v>
      </c>
      <c r="AC2800">
        <f t="shared" si="394"/>
        <v>1.3567459858680797E-2</v>
      </c>
      <c r="AD2800">
        <f t="shared" si="389"/>
        <v>1.3323859858680797E-2</v>
      </c>
      <c r="AE2800">
        <f>Sheet2!$B$17+Sheet2!$B$18*'Portfolio allocation'!K2800</f>
        <v>-1.5460012176489422E-3</v>
      </c>
      <c r="AF2800">
        <f t="shared" si="395"/>
        <v>1.4869861076329739E-2</v>
      </c>
      <c r="AH2800" s="2">
        <v>36790</v>
      </c>
      <c r="AI2800">
        <v>5.8689999999999998</v>
      </c>
      <c r="AJ2800">
        <v>6.09</v>
      </c>
      <c r="AK2800">
        <v>0.85289999999999999</v>
      </c>
      <c r="AR2800" s="3"/>
    </row>
    <row r="2801" spans="1:44" hidden="1" outlineLevel="1" x14ac:dyDescent="0.2">
      <c r="A2801" s="2">
        <v>36791</v>
      </c>
      <c r="B2801">
        <v>20.74</v>
      </c>
      <c r="E2801" s="2">
        <v>36791</v>
      </c>
      <c r="F2801">
        <v>1448.72</v>
      </c>
      <c r="G2801">
        <f t="shared" si="390"/>
        <v>-2.2773541285669996E-4</v>
      </c>
      <c r="H2801" s="2">
        <v>36791</v>
      </c>
      <c r="I2801">
        <v>2009.76</v>
      </c>
      <c r="J2801">
        <f t="shared" si="391"/>
        <v>-2.2385720894835259E-4</v>
      </c>
      <c r="K2801">
        <f t="shared" si="387"/>
        <v>-4.6745720894835255E-4</v>
      </c>
      <c r="L2801">
        <v>-6.9305656556006854E-3</v>
      </c>
      <c r="N2801" s="2">
        <v>36791</v>
      </c>
      <c r="O2801">
        <v>31.625</v>
      </c>
      <c r="Q2801" s="2">
        <v>36791</v>
      </c>
      <c r="R2801">
        <v>32525.32</v>
      </c>
      <c r="S2801" s="8">
        <f t="shared" si="392"/>
        <v>-1.4605508278292767E-2</v>
      </c>
      <c r="T2801" s="9">
        <f t="shared" si="388"/>
        <v>-1.4849108278292767E-2</v>
      </c>
      <c r="U2801" s="3">
        <f>Sheet1!$B$17+Sheet1!$B$18*'Portfolio allocation'!K2801</f>
        <v>-4.8479872692040195E-5</v>
      </c>
      <c r="V2801" s="13">
        <f t="shared" si="393"/>
        <v>-1.4800628405600726E-2</v>
      </c>
      <c r="W2801" s="13"/>
      <c r="X2801" s="2">
        <v>36791</v>
      </c>
      <c r="Y2801">
        <v>118.4404</v>
      </c>
      <c r="AA2801" s="2">
        <v>36791</v>
      </c>
      <c r="AB2801">
        <v>1466</v>
      </c>
      <c r="AC2801">
        <f t="shared" si="394"/>
        <v>-1.6358244206175709E-2</v>
      </c>
      <c r="AD2801">
        <f t="shared" si="389"/>
        <v>-1.6601444206175708E-2</v>
      </c>
      <c r="AE2801">
        <f>Sheet2!$B$17+Sheet2!$B$18*'Portfolio allocation'!K2801</f>
        <v>-3.6228786474452076E-4</v>
      </c>
      <c r="AF2801">
        <f t="shared" si="395"/>
        <v>-1.6239156341431187E-2</v>
      </c>
      <c r="AH2801" s="2">
        <v>36791</v>
      </c>
      <c r="AI2801">
        <v>5.8479999999999999</v>
      </c>
      <c r="AJ2801">
        <v>6.08</v>
      </c>
      <c r="AK2801">
        <v>0.88170000000000004</v>
      </c>
      <c r="AR2801" s="3"/>
    </row>
    <row r="2802" spans="1:44" hidden="1" outlineLevel="1" x14ac:dyDescent="0.2">
      <c r="A2802" s="2">
        <v>36794</v>
      </c>
      <c r="B2802">
        <v>21.41</v>
      </c>
      <c r="E2802" s="2">
        <v>36794</v>
      </c>
      <c r="F2802">
        <v>1439.03</v>
      </c>
      <c r="G2802">
        <f t="shared" si="390"/>
        <v>-6.6886630956982662E-3</v>
      </c>
      <c r="H2802" s="2">
        <v>36794</v>
      </c>
      <c r="I2802">
        <v>1996.32</v>
      </c>
      <c r="J2802">
        <f t="shared" si="391"/>
        <v>-6.6873656556006855E-3</v>
      </c>
      <c r="K2802">
        <f t="shared" si="387"/>
        <v>-6.9305656556006854E-3</v>
      </c>
      <c r="L2802">
        <v>-8.4587158130959746E-3</v>
      </c>
      <c r="N2802" s="2">
        <v>36794</v>
      </c>
      <c r="O2802">
        <v>30.625</v>
      </c>
      <c r="Q2802" s="2">
        <v>36794</v>
      </c>
      <c r="R2802">
        <v>31496.85</v>
      </c>
      <c r="S2802" s="8">
        <f t="shared" si="392"/>
        <v>-3.162059589267685E-2</v>
      </c>
      <c r="T2802" s="9">
        <f t="shared" si="388"/>
        <v>-3.1863795892676849E-2</v>
      </c>
      <c r="U2802" s="3">
        <f>Sheet1!$B$17+Sheet1!$B$18*'Portfolio allocation'!K2802</f>
        <v>-7.4631216796419327E-3</v>
      </c>
      <c r="V2802" s="13">
        <f t="shared" si="393"/>
        <v>-2.4400674213034917E-2</v>
      </c>
      <c r="W2802" s="13"/>
      <c r="X2802" s="2">
        <v>36794</v>
      </c>
      <c r="Y2802">
        <v>116.2316</v>
      </c>
      <c r="AA2802" s="2">
        <v>36794</v>
      </c>
      <c r="AB2802">
        <v>1438.66</v>
      </c>
      <c r="AC2802">
        <f t="shared" si="394"/>
        <v>-1.8649386084583885E-2</v>
      </c>
      <c r="AD2802">
        <f t="shared" si="389"/>
        <v>-1.8892986084583886E-2</v>
      </c>
      <c r="AE2802">
        <f>Sheet2!$B$17+Sheet2!$B$18*'Portfolio allocation'!K2802</f>
        <v>-6.1094487843171589E-3</v>
      </c>
      <c r="AF2802">
        <f t="shared" si="395"/>
        <v>-1.2783537300266726E-2</v>
      </c>
      <c r="AH2802" s="2">
        <v>36794</v>
      </c>
      <c r="AI2802">
        <v>5.8390000000000004</v>
      </c>
      <c r="AJ2802">
        <v>6.09</v>
      </c>
      <c r="AK2802">
        <v>0.87329999999999997</v>
      </c>
      <c r="AR2802" s="3"/>
    </row>
    <row r="2803" spans="1:44" hidden="1" outlineLevel="1" x14ac:dyDescent="0.2">
      <c r="A2803" s="2">
        <v>36795</v>
      </c>
      <c r="B2803">
        <v>21.88</v>
      </c>
      <c r="E2803" s="2">
        <v>36795</v>
      </c>
      <c r="F2803">
        <v>1427.21</v>
      </c>
      <c r="G2803">
        <f t="shared" si="390"/>
        <v>-8.2138662849280397E-3</v>
      </c>
      <c r="H2803" s="2">
        <v>36795</v>
      </c>
      <c r="I2803">
        <v>1979.92</v>
      </c>
      <c r="J2803">
        <f t="shared" si="391"/>
        <v>-8.2151158130959745E-3</v>
      </c>
      <c r="K2803">
        <f t="shared" si="387"/>
        <v>-8.4587158130959746E-3</v>
      </c>
      <c r="L2803">
        <v>-5.5129325629321821E-4</v>
      </c>
      <c r="N2803" s="2">
        <v>36795</v>
      </c>
      <c r="O2803">
        <v>31.343800000000002</v>
      </c>
      <c r="Q2803" s="2">
        <v>36795</v>
      </c>
      <c r="R2803">
        <v>32236.06</v>
      </c>
      <c r="S2803" s="8">
        <f t="shared" si="392"/>
        <v>2.3469331060090193E-2</v>
      </c>
      <c r="T2803" s="9">
        <f t="shared" si="388"/>
        <v>2.3225731060090193E-2</v>
      </c>
      <c r="U2803" s="3">
        <f>Sheet1!$B$17+Sheet1!$B$18*'Portfolio allocation'!K2803</f>
        <v>-9.2162542687957687E-3</v>
      </c>
      <c r="V2803" s="13">
        <f t="shared" si="393"/>
        <v>3.244198532888596E-2</v>
      </c>
      <c r="W2803" s="13"/>
      <c r="X2803" s="2">
        <v>36795</v>
      </c>
      <c r="Y2803">
        <v>113.9631</v>
      </c>
      <c r="AA2803" s="2">
        <v>36795</v>
      </c>
      <c r="AB2803">
        <v>1410.58</v>
      </c>
      <c r="AC2803">
        <f t="shared" si="394"/>
        <v>-1.9518162734767142E-2</v>
      </c>
      <c r="AD2803">
        <f t="shared" si="389"/>
        <v>-1.9761362734767141E-2</v>
      </c>
      <c r="AE2803">
        <f>Sheet2!$B$17+Sheet2!$B$18*'Portfolio allocation'!K2803</f>
        <v>-7.4683188909985257E-3</v>
      </c>
      <c r="AF2803">
        <f t="shared" si="395"/>
        <v>-1.2293043843768614E-2</v>
      </c>
      <c r="AH2803" s="2">
        <v>36795</v>
      </c>
      <c r="AI2803">
        <v>5.8040000000000003</v>
      </c>
      <c r="AJ2803">
        <v>6.08</v>
      </c>
      <c r="AK2803">
        <v>0.88009999999999999</v>
      </c>
      <c r="AR2803" s="3"/>
    </row>
    <row r="2804" spans="1:44" hidden="1" outlineLevel="1" x14ac:dyDescent="0.2">
      <c r="A2804" s="2">
        <v>36796</v>
      </c>
      <c r="B2804">
        <v>21.67</v>
      </c>
      <c r="E2804" s="2">
        <v>36796</v>
      </c>
      <c r="F2804">
        <v>1426.57</v>
      </c>
      <c r="G2804">
        <f t="shared" si="390"/>
        <v>-4.4842735126582323E-4</v>
      </c>
      <c r="H2804" s="2">
        <v>36796</v>
      </c>
      <c r="I2804">
        <v>1979.31</v>
      </c>
      <c r="J2804">
        <f t="shared" si="391"/>
        <v>-3.0809325629321815E-4</v>
      </c>
      <c r="K2804">
        <f t="shared" si="387"/>
        <v>-5.5129325629321821E-4</v>
      </c>
      <c r="L2804">
        <v>2.1997273560988448E-2</v>
      </c>
      <c r="N2804" s="2">
        <v>36796</v>
      </c>
      <c r="O2804">
        <v>30.3125</v>
      </c>
      <c r="Q2804" s="2">
        <v>36796</v>
      </c>
      <c r="R2804">
        <v>31175.45</v>
      </c>
      <c r="S2804" s="8">
        <f t="shared" si="392"/>
        <v>-3.2901353329159999E-2</v>
      </c>
      <c r="T2804" s="9">
        <f t="shared" si="388"/>
        <v>-3.3144553329159998E-2</v>
      </c>
      <c r="U2804" s="3">
        <f>Sheet1!$B$17+Sheet1!$B$18*'Portfolio allocation'!K2804</f>
        <v>-1.4465871089405834E-4</v>
      </c>
      <c r="V2804" s="13">
        <f t="shared" si="393"/>
        <v>-3.299989461826594E-2</v>
      </c>
      <c r="W2804" s="13"/>
      <c r="X2804" s="2">
        <v>36796</v>
      </c>
      <c r="Y2804">
        <v>112.7094</v>
      </c>
      <c r="AA2804" s="2">
        <v>36796</v>
      </c>
      <c r="AB2804">
        <v>1395.06</v>
      </c>
      <c r="AC2804">
        <f t="shared" si="394"/>
        <v>-1.1002566320237106E-2</v>
      </c>
      <c r="AD2804">
        <f t="shared" si="389"/>
        <v>-1.1245366320237106E-2</v>
      </c>
      <c r="AE2804">
        <f>Sheet2!$B$17+Sheet2!$B$18*'Portfolio allocation'!K2804</f>
        <v>-4.3683701689458548E-4</v>
      </c>
      <c r="AF2804">
        <f t="shared" si="395"/>
        <v>-1.080852930334252E-2</v>
      </c>
      <c r="AH2804" s="2">
        <v>36796</v>
      </c>
      <c r="AI2804">
        <v>5.8230000000000004</v>
      </c>
      <c r="AJ2804">
        <v>6.07</v>
      </c>
      <c r="AK2804">
        <v>0.88129999999999997</v>
      </c>
      <c r="AR2804" s="3"/>
    </row>
    <row r="2805" spans="1:44" hidden="1" outlineLevel="1" x14ac:dyDescent="0.2">
      <c r="A2805" s="2">
        <v>36797</v>
      </c>
      <c r="B2805">
        <v>19.47</v>
      </c>
      <c r="E2805" s="2">
        <v>36797</v>
      </c>
      <c r="F2805">
        <v>1458.29</v>
      </c>
      <c r="G2805">
        <f t="shared" si="390"/>
        <v>2.223515144717747E-2</v>
      </c>
      <c r="H2805" s="2">
        <v>36797</v>
      </c>
      <c r="I2805">
        <v>2023.33</v>
      </c>
      <c r="J2805">
        <f t="shared" si="391"/>
        <v>2.2240073560988449E-2</v>
      </c>
      <c r="K2805">
        <f t="shared" si="387"/>
        <v>2.1997273560988448E-2</v>
      </c>
      <c r="L2805">
        <v>-1.5070642548669733E-2</v>
      </c>
      <c r="N2805" s="2">
        <v>36797</v>
      </c>
      <c r="O2805">
        <v>30.656300000000002</v>
      </c>
      <c r="Q2805" s="2">
        <v>36797</v>
      </c>
      <c r="R2805">
        <v>31528.99</v>
      </c>
      <c r="S2805" s="8">
        <f t="shared" si="392"/>
        <v>1.1340333499596733E-2</v>
      </c>
      <c r="T2805" s="9">
        <f t="shared" si="388"/>
        <v>1.1097533499596733E-2</v>
      </c>
      <c r="U2805" s="3">
        <f>Sheet1!$B$17+Sheet1!$B$18*'Portfolio allocation'!K2805</f>
        <v>2.572362859856895E-2</v>
      </c>
      <c r="V2805" s="13">
        <f t="shared" si="393"/>
        <v>-1.4626095098972216E-2</v>
      </c>
      <c r="W2805" s="13"/>
      <c r="X2805" s="2">
        <v>36797</v>
      </c>
      <c r="Y2805">
        <v>112.6497</v>
      </c>
      <c r="AA2805" s="2">
        <v>36797</v>
      </c>
      <c r="AB2805">
        <v>1394.32</v>
      </c>
      <c r="AC2805">
        <f t="shared" si="394"/>
        <v>-5.3044313506234175E-4</v>
      </c>
      <c r="AD2805">
        <f t="shared" si="389"/>
        <v>-7.7404313506234171E-4</v>
      </c>
      <c r="AE2805">
        <f>Sheet2!$B$17+Sheet2!$B$18*'Portfolio allocation'!K2805</f>
        <v>1.9613923863000111E-2</v>
      </c>
      <c r="AF2805">
        <f t="shared" si="395"/>
        <v>-2.0387966998062453E-2</v>
      </c>
      <c r="AH2805" s="2">
        <v>36797</v>
      </c>
      <c r="AI2805">
        <v>5.8120000000000003</v>
      </c>
      <c r="AJ2805">
        <v>6.09</v>
      </c>
      <c r="AK2805">
        <v>0.88290000000000002</v>
      </c>
      <c r="AR2805" s="3"/>
    </row>
    <row r="2806" spans="1:44" hidden="1" outlineLevel="1" x14ac:dyDescent="0.2">
      <c r="A2806" s="2">
        <v>36798</v>
      </c>
      <c r="B2806">
        <v>20.57</v>
      </c>
      <c r="E2806" s="2">
        <v>36798</v>
      </c>
      <c r="F2806">
        <v>1436.51</v>
      </c>
      <c r="G2806">
        <f t="shared" si="390"/>
        <v>-1.4935300934656337E-2</v>
      </c>
      <c r="H2806" s="2">
        <v>36798</v>
      </c>
      <c r="I2806">
        <v>1993.33</v>
      </c>
      <c r="J2806">
        <f t="shared" si="391"/>
        <v>-1.4827042548669733E-2</v>
      </c>
      <c r="K2806">
        <f t="shared" si="387"/>
        <v>-1.5070642548669733E-2</v>
      </c>
      <c r="L2806">
        <v>-4.3845250109110371E-4</v>
      </c>
      <c r="N2806" s="2">
        <v>36798</v>
      </c>
      <c r="O2806">
        <v>30.156300000000002</v>
      </c>
      <c r="Q2806" s="2">
        <v>36798</v>
      </c>
      <c r="R2806">
        <v>31014.75</v>
      </c>
      <c r="S2806" s="8">
        <f t="shared" si="392"/>
        <v>-1.6310068923869769E-2</v>
      </c>
      <c r="T2806" s="9">
        <f t="shared" si="388"/>
        <v>-1.6553668923869769E-2</v>
      </c>
      <c r="U2806" s="3">
        <f>Sheet1!$B$17+Sheet1!$B$18*'Portfolio allocation'!K2806</f>
        <v>-1.6801624188353317E-2</v>
      </c>
      <c r="V2806" s="13">
        <f t="shared" si="393"/>
        <v>2.4795526448354727E-4</v>
      </c>
      <c r="W2806" s="13"/>
      <c r="X2806" s="2">
        <v>36798</v>
      </c>
      <c r="Y2806">
        <v>107.456</v>
      </c>
      <c r="AA2806" s="2">
        <v>36798</v>
      </c>
      <c r="AB2806">
        <v>1330.04</v>
      </c>
      <c r="AC2806">
        <f t="shared" si="394"/>
        <v>-4.6101325377244762E-2</v>
      </c>
      <c r="AD2806">
        <f t="shared" si="389"/>
        <v>-4.6344125377244763E-2</v>
      </c>
      <c r="AE2806">
        <f>Sheet2!$B$17+Sheet2!$B$18*'Portfolio allocation'!K2806</f>
        <v>-1.3347812829778026E-2</v>
      </c>
      <c r="AF2806">
        <f t="shared" si="395"/>
        <v>-3.2996312547466738E-2</v>
      </c>
      <c r="AH2806" s="2">
        <v>36798</v>
      </c>
      <c r="AI2806">
        <v>5.7830000000000004</v>
      </c>
      <c r="AJ2806">
        <v>6.07</v>
      </c>
      <c r="AK2806">
        <v>0.88249999999999995</v>
      </c>
      <c r="AR2806" s="3"/>
    </row>
    <row r="2807" spans="1:44" hidden="1" outlineLevel="1" x14ac:dyDescent="0.2">
      <c r="A2807" s="2">
        <v>36801</v>
      </c>
      <c r="B2807">
        <v>21.23</v>
      </c>
      <c r="E2807" s="2">
        <v>36801</v>
      </c>
      <c r="F2807">
        <v>1436.23</v>
      </c>
      <c r="G2807">
        <f t="shared" si="390"/>
        <v>-1.9491684708072832E-4</v>
      </c>
      <c r="H2807" s="2">
        <v>36801</v>
      </c>
      <c r="I2807">
        <v>1992.94</v>
      </c>
      <c r="J2807">
        <f t="shared" si="391"/>
        <v>-1.9565250109110366E-4</v>
      </c>
      <c r="K2807">
        <f t="shared" si="387"/>
        <v>-4.3845250109110371E-4</v>
      </c>
      <c r="L2807">
        <v>-7.0163119090388658E-3</v>
      </c>
      <c r="N2807" s="2">
        <v>36801</v>
      </c>
      <c r="O2807">
        <v>29.5625</v>
      </c>
      <c r="Q2807" s="2">
        <v>36801</v>
      </c>
      <c r="R2807">
        <v>30404.1</v>
      </c>
      <c r="S2807" s="8">
        <f t="shared" si="392"/>
        <v>-1.9689018934539226E-2</v>
      </c>
      <c r="T2807" s="9">
        <f t="shared" si="388"/>
        <v>-1.9931818934539228E-2</v>
      </c>
      <c r="U2807" s="3">
        <f>Sheet1!$B$17+Sheet1!$B$18*'Portfolio allocation'!K2807</f>
        <v>-1.5204936761154106E-5</v>
      </c>
      <c r="V2807" s="13">
        <f t="shared" si="393"/>
        <v>-1.9916613997778075E-2</v>
      </c>
      <c r="W2807" s="13"/>
      <c r="X2807" s="2">
        <v>36801</v>
      </c>
      <c r="Y2807">
        <v>112.5303</v>
      </c>
      <c r="AA2807" s="2">
        <v>36801</v>
      </c>
      <c r="AB2807">
        <v>1392.85</v>
      </c>
      <c r="AC2807">
        <f t="shared" si="394"/>
        <v>4.7224143634777782E-2</v>
      </c>
      <c r="AD2807">
        <f t="shared" si="389"/>
        <v>4.6981743634777785E-2</v>
      </c>
      <c r="AE2807">
        <f>Sheet2!$B$17+Sheet2!$B$18*'Portfolio allocation'!K2807</f>
        <v>-3.3649613854083249E-4</v>
      </c>
      <c r="AF2807">
        <f t="shared" si="395"/>
        <v>4.7318239773318616E-2</v>
      </c>
      <c r="AH2807" s="2">
        <v>36801</v>
      </c>
      <c r="AI2807">
        <v>5.8289999999999997</v>
      </c>
      <c r="AJ2807">
        <v>6.06</v>
      </c>
      <c r="AK2807">
        <v>0.88170000000000004</v>
      </c>
      <c r="AR2807" s="3"/>
    </row>
    <row r="2808" spans="1:44" hidden="1" outlineLevel="1" x14ac:dyDescent="0.2">
      <c r="A2808" s="2">
        <v>36802</v>
      </c>
      <c r="B2808">
        <v>21.85</v>
      </c>
      <c r="E2808" s="2">
        <v>36802</v>
      </c>
      <c r="F2808">
        <v>1426.46</v>
      </c>
      <c r="G2808">
        <f t="shared" si="390"/>
        <v>-6.8025316279425319E-3</v>
      </c>
      <c r="H2808" s="2">
        <v>36802</v>
      </c>
      <c r="I2808">
        <v>1979.44</v>
      </c>
      <c r="J2808">
        <f t="shared" si="391"/>
        <v>-6.7739119090388655E-3</v>
      </c>
      <c r="K2808">
        <f t="shared" si="387"/>
        <v>-7.0163119090388658E-3</v>
      </c>
      <c r="L2808">
        <v>5.4052620781633743E-3</v>
      </c>
      <c r="N2808" s="2">
        <v>36802</v>
      </c>
      <c r="O2808">
        <v>28.281300000000002</v>
      </c>
      <c r="Q2808" s="2">
        <v>36802</v>
      </c>
      <c r="R2808">
        <v>29086.38</v>
      </c>
      <c r="S2808" s="8">
        <f t="shared" si="392"/>
        <v>-4.3340207406237896E-2</v>
      </c>
      <c r="T2808" s="9">
        <f t="shared" si="388"/>
        <v>-4.3582607406237893E-2</v>
      </c>
      <c r="U2808" s="3">
        <f>Sheet1!$B$17+Sheet1!$B$18*'Portfolio allocation'!K2808</f>
        <v>-7.5614919546852614E-3</v>
      </c>
      <c r="V2808" s="13">
        <f t="shared" si="393"/>
        <v>-3.6021115451552635E-2</v>
      </c>
      <c r="W2808" s="13"/>
      <c r="X2808" s="2">
        <v>36802</v>
      </c>
      <c r="Y2808">
        <v>105.6054</v>
      </c>
      <c r="AA2808" s="2">
        <v>36802</v>
      </c>
      <c r="AB2808">
        <v>1307.1300000000001</v>
      </c>
      <c r="AC2808">
        <f t="shared" si="394"/>
        <v>-6.1542879707075282E-2</v>
      </c>
      <c r="AD2808">
        <f t="shared" si="389"/>
        <v>-6.1785679707075283E-2</v>
      </c>
      <c r="AE2808">
        <f>Sheet2!$B$17+Sheet2!$B$18*'Portfolio allocation'!K2808</f>
        <v>-6.1856965404591645E-3</v>
      </c>
      <c r="AF2808">
        <f t="shared" si="395"/>
        <v>-5.5599983166616115E-2</v>
      </c>
      <c r="AH2808" s="2">
        <v>36802</v>
      </c>
      <c r="AI2808">
        <v>5.8559999999999999</v>
      </c>
      <c r="AJ2808">
        <v>6.07</v>
      </c>
      <c r="AK2808">
        <v>0.87639999999999996</v>
      </c>
      <c r="AR2808" s="3"/>
    </row>
    <row r="2809" spans="1:44" hidden="1" outlineLevel="1" x14ac:dyDescent="0.2">
      <c r="A2809" s="2">
        <v>36803</v>
      </c>
      <c r="B2809">
        <v>21.54</v>
      </c>
      <c r="E2809" s="2">
        <v>36803</v>
      </c>
      <c r="F2809">
        <v>1434.32</v>
      </c>
      <c r="G2809">
        <f t="shared" si="390"/>
        <v>5.510143992821348E-3</v>
      </c>
      <c r="H2809" s="2">
        <v>36803</v>
      </c>
      <c r="I2809">
        <v>1990.62</v>
      </c>
      <c r="J2809">
        <f t="shared" si="391"/>
        <v>5.6480620781633739E-3</v>
      </c>
      <c r="K2809">
        <f t="shared" si="387"/>
        <v>5.4052620781633743E-3</v>
      </c>
      <c r="L2809">
        <v>1.30485663361166E-3</v>
      </c>
      <c r="N2809" s="2">
        <v>36803</v>
      </c>
      <c r="O2809">
        <v>27.718800000000002</v>
      </c>
      <c r="Q2809" s="2">
        <v>36803</v>
      </c>
      <c r="R2809">
        <v>28507.86</v>
      </c>
      <c r="S2809" s="8">
        <f t="shared" si="392"/>
        <v>-1.9889721581028641E-2</v>
      </c>
      <c r="T2809" s="9">
        <f t="shared" si="388"/>
        <v>-2.0132521581028642E-2</v>
      </c>
      <c r="U2809" s="3">
        <f>Sheet1!$B$17+Sheet1!$B$18*'Portfolio allocation'!K2809</f>
        <v>6.6888525279818062E-3</v>
      </c>
      <c r="V2809" s="13">
        <f t="shared" si="393"/>
        <v>-2.6821374109010448E-2</v>
      </c>
      <c r="W2809" s="13"/>
      <c r="X2809" s="2">
        <v>36803</v>
      </c>
      <c r="Y2809">
        <v>109.2469</v>
      </c>
      <c r="AA2809" s="2">
        <v>36803</v>
      </c>
      <c r="AB2809">
        <v>1352.21</v>
      </c>
      <c r="AC2809">
        <f t="shared" si="394"/>
        <v>3.4487770917965177E-2</v>
      </c>
      <c r="AD2809">
        <f t="shared" si="389"/>
        <v>3.424537091796518E-2</v>
      </c>
      <c r="AE2809">
        <f>Sheet2!$B$17+Sheet2!$B$18*'Portfolio allocation'!K2809</f>
        <v>4.8598839519748928E-3</v>
      </c>
      <c r="AF2809">
        <f t="shared" si="395"/>
        <v>2.9385486965990287E-2</v>
      </c>
      <c r="AH2809" s="2">
        <v>36803</v>
      </c>
      <c r="AI2809">
        <v>5.89</v>
      </c>
      <c r="AJ2809">
        <v>6.06</v>
      </c>
      <c r="AK2809">
        <v>0.87280000000000002</v>
      </c>
      <c r="AR2809" s="3"/>
    </row>
    <row r="2810" spans="1:44" hidden="1" outlineLevel="1" x14ac:dyDescent="0.2">
      <c r="A2810" s="2">
        <v>36804</v>
      </c>
      <c r="B2810">
        <v>21.03</v>
      </c>
      <c r="E2810" s="2">
        <v>36804</v>
      </c>
      <c r="F2810">
        <v>1436.28</v>
      </c>
      <c r="G2810">
        <f t="shared" si="390"/>
        <v>1.3665011991745857E-3</v>
      </c>
      <c r="H2810" s="2">
        <v>36804</v>
      </c>
      <c r="I2810">
        <v>1993.7</v>
      </c>
      <c r="J2810">
        <f t="shared" si="391"/>
        <v>1.54725663361166E-3</v>
      </c>
      <c r="K2810">
        <f t="shared" si="387"/>
        <v>1.30485663361166E-3</v>
      </c>
      <c r="L2810">
        <v>-1.9242249526006974E-2</v>
      </c>
      <c r="N2810" s="2">
        <v>36804</v>
      </c>
      <c r="O2810">
        <v>27.6875</v>
      </c>
      <c r="Q2810" s="2">
        <v>36804</v>
      </c>
      <c r="R2810">
        <v>28475.72</v>
      </c>
      <c r="S2810" s="8">
        <f t="shared" si="392"/>
        <v>-1.1274083708843197E-3</v>
      </c>
      <c r="T2810" s="9">
        <f t="shared" si="388"/>
        <v>-1.3698083708843197E-3</v>
      </c>
      <c r="U2810" s="3">
        <f>Sheet1!$B$17+Sheet1!$B$18*'Portfolio allocation'!K2810</f>
        <v>1.9847634838987193E-3</v>
      </c>
      <c r="V2810" s="13">
        <f t="shared" si="393"/>
        <v>-3.3545718547830393E-3</v>
      </c>
      <c r="W2810" s="13"/>
      <c r="X2810" s="2">
        <v>36804</v>
      </c>
      <c r="Y2810">
        <v>108.1127</v>
      </c>
      <c r="AA2810" s="2">
        <v>36804</v>
      </c>
      <c r="AB2810">
        <v>1338.17</v>
      </c>
      <c r="AC2810">
        <f t="shared" si="394"/>
        <v>-1.0383002640122485E-2</v>
      </c>
      <c r="AD2810">
        <f t="shared" si="389"/>
        <v>-1.0625402640122485E-2</v>
      </c>
      <c r="AE2810">
        <f>Sheet2!$B$17+Sheet2!$B$18*'Portfolio allocation'!K2810</f>
        <v>1.2136988198753846E-3</v>
      </c>
      <c r="AF2810">
        <f t="shared" si="395"/>
        <v>-1.1839101459997871E-2</v>
      </c>
      <c r="AH2810" s="2">
        <v>36804</v>
      </c>
      <c r="AI2810">
        <v>5.859</v>
      </c>
      <c r="AJ2810">
        <v>6.06</v>
      </c>
      <c r="AK2810">
        <v>0.86950000000000005</v>
      </c>
      <c r="AR2810" s="3"/>
    </row>
    <row r="2811" spans="1:44" hidden="1" outlineLevel="1" x14ac:dyDescent="0.2">
      <c r="A2811" s="2">
        <v>36805</v>
      </c>
      <c r="B2811">
        <v>22.71</v>
      </c>
      <c r="E2811" s="2">
        <v>36805</v>
      </c>
      <c r="F2811">
        <v>1408.99</v>
      </c>
      <c r="G2811">
        <f t="shared" si="390"/>
        <v>-1.9000473445289212E-2</v>
      </c>
      <c r="H2811" s="2">
        <v>36805</v>
      </c>
      <c r="I2811">
        <v>1955.82</v>
      </c>
      <c r="J2811">
        <f t="shared" si="391"/>
        <v>-1.8999849526006973E-2</v>
      </c>
      <c r="K2811">
        <f t="shared" si="387"/>
        <v>-1.9242249526006974E-2</v>
      </c>
      <c r="L2811">
        <v>-5.1815048255973405E-3</v>
      </c>
      <c r="N2811" s="2">
        <v>36805</v>
      </c>
      <c r="O2811">
        <v>27.781300000000002</v>
      </c>
      <c r="Q2811" s="2">
        <v>36805</v>
      </c>
      <c r="R2811">
        <v>28572.14</v>
      </c>
      <c r="S2811" s="8">
        <f t="shared" si="392"/>
        <v>3.3860425653855497E-3</v>
      </c>
      <c r="T2811" s="9">
        <f t="shared" si="388"/>
        <v>3.1436425653855499E-3</v>
      </c>
      <c r="U2811" s="3">
        <f>Sheet1!$B$17+Sheet1!$B$18*'Portfolio allocation'!K2811</f>
        <v>-2.1587397435334769E-2</v>
      </c>
      <c r="V2811" s="13">
        <f t="shared" si="393"/>
        <v>2.4731040000720319E-2</v>
      </c>
      <c r="W2811" s="13"/>
      <c r="X2811" s="2">
        <v>36805</v>
      </c>
      <c r="Y2811">
        <v>110.7991</v>
      </c>
      <c r="AA2811" s="2">
        <v>36805</v>
      </c>
      <c r="AB2811">
        <v>1371.42</v>
      </c>
      <c r="AC2811">
        <f t="shared" si="394"/>
        <v>2.4847366179185038E-2</v>
      </c>
      <c r="AD2811">
        <f t="shared" si="389"/>
        <v>2.4604966179185037E-2</v>
      </c>
      <c r="AE2811">
        <f>Sheet2!$B$17+Sheet2!$B$18*'Portfolio allocation'!K2811</f>
        <v>-1.7057312181345818E-2</v>
      </c>
      <c r="AF2811">
        <f t="shared" si="395"/>
        <v>4.1662278360530852E-2</v>
      </c>
      <c r="AH2811" s="2">
        <v>36805</v>
      </c>
      <c r="AI2811">
        <v>5.8209999999999997</v>
      </c>
      <c r="AJ2811">
        <v>6.06</v>
      </c>
      <c r="AK2811">
        <v>0.86970000000000003</v>
      </c>
      <c r="AR2811" s="3"/>
    </row>
    <row r="2812" spans="1:44" hidden="1" outlineLevel="1" x14ac:dyDescent="0.2">
      <c r="A2812" s="2">
        <v>36808</v>
      </c>
      <c r="B2812">
        <v>24.02</v>
      </c>
      <c r="E2812" s="2">
        <v>36808</v>
      </c>
      <c r="F2812">
        <v>1402.03</v>
      </c>
      <c r="G2812">
        <f t="shared" si="390"/>
        <v>-4.9397085855825695E-3</v>
      </c>
      <c r="H2812" s="2">
        <v>36808</v>
      </c>
      <c r="I2812">
        <v>1946.16</v>
      </c>
      <c r="J2812">
        <f t="shared" si="391"/>
        <v>-4.9391048255973402E-3</v>
      </c>
      <c r="K2812">
        <f t="shared" si="387"/>
        <v>-5.1815048255973405E-3</v>
      </c>
      <c r="L2812">
        <v>-1.0904421622065976E-2</v>
      </c>
      <c r="N2812" s="2">
        <v>36808</v>
      </c>
      <c r="O2812">
        <v>27.093800000000002</v>
      </c>
      <c r="Q2812" s="2">
        <v>36808</v>
      </c>
      <c r="R2812">
        <v>27865.07</v>
      </c>
      <c r="S2812" s="8">
        <f t="shared" si="392"/>
        <v>-2.4746833803838242E-2</v>
      </c>
      <c r="T2812" s="9">
        <f t="shared" si="388"/>
        <v>-2.4989233803838242E-2</v>
      </c>
      <c r="U2812" s="3">
        <f>Sheet1!$B$17+Sheet1!$B$18*'Portfolio allocation'!K2812</f>
        <v>-5.4565547683658889E-3</v>
      </c>
      <c r="V2812" s="13">
        <f t="shared" si="393"/>
        <v>-1.9532679035472351E-2</v>
      </c>
      <c r="W2812" s="13"/>
      <c r="X2812" s="2">
        <v>36808</v>
      </c>
      <c r="Y2812">
        <v>112.6497</v>
      </c>
      <c r="AA2812" s="2">
        <v>36808</v>
      </c>
      <c r="AB2812">
        <v>1394.32</v>
      </c>
      <c r="AC2812">
        <f t="shared" si="394"/>
        <v>1.669802102929796E-2</v>
      </c>
      <c r="AD2812">
        <f t="shared" si="389"/>
        <v>1.645562102929796E-2</v>
      </c>
      <c r="AE2812">
        <f>Sheet2!$B$17+Sheet2!$B$18*'Portfolio allocation'!K2812</f>
        <v>-4.5541392717006468E-3</v>
      </c>
      <c r="AF2812">
        <f t="shared" si="395"/>
        <v>2.1009760300998607E-2</v>
      </c>
      <c r="AH2812" s="2">
        <v>36808</v>
      </c>
      <c r="AI2812">
        <v>5.8209999999999997</v>
      </c>
      <c r="AJ2812">
        <v>6.06</v>
      </c>
      <c r="AK2812">
        <v>0.86899999999999999</v>
      </c>
      <c r="AR2812" s="3"/>
    </row>
    <row r="2813" spans="1:44" hidden="1" outlineLevel="1" x14ac:dyDescent="0.2">
      <c r="A2813" s="2">
        <v>36809</v>
      </c>
      <c r="B2813">
        <v>24.86</v>
      </c>
      <c r="E2813" s="2">
        <v>36809</v>
      </c>
      <c r="F2813">
        <v>1387.02</v>
      </c>
      <c r="G2813">
        <f t="shared" si="390"/>
        <v>-1.070590500916524E-2</v>
      </c>
      <c r="H2813" s="2">
        <v>36809</v>
      </c>
      <c r="I2813">
        <v>1925.41</v>
      </c>
      <c r="J2813">
        <f t="shared" si="391"/>
        <v>-1.0662021622065976E-2</v>
      </c>
      <c r="K2813">
        <f t="shared" si="387"/>
        <v>-1.0904421622065976E-2</v>
      </c>
      <c r="L2813">
        <v>-1.6363641709558088E-2</v>
      </c>
      <c r="N2813" s="2">
        <v>36809</v>
      </c>
      <c r="O2813">
        <v>27.281300000000002</v>
      </c>
      <c r="Q2813" s="2">
        <v>36809</v>
      </c>
      <c r="R2813">
        <v>28057.91</v>
      </c>
      <c r="S2813" s="8">
        <f t="shared" si="392"/>
        <v>6.920492214805174E-3</v>
      </c>
      <c r="T2813" s="9">
        <f t="shared" si="388"/>
        <v>6.6780922148051737E-3</v>
      </c>
      <c r="U2813" s="3">
        <f>Sheet1!$B$17+Sheet1!$B$18*'Portfolio allocation'!K2813</f>
        <v>-1.2022029955273997E-2</v>
      </c>
      <c r="V2813" s="13">
        <f t="shared" si="393"/>
        <v>1.8700122170079173E-2</v>
      </c>
      <c r="W2813" s="13"/>
      <c r="X2813" s="2">
        <v>36809</v>
      </c>
      <c r="Y2813">
        <v>109.72450000000001</v>
      </c>
      <c r="AA2813" s="2">
        <v>36809</v>
      </c>
      <c r="AB2813">
        <v>1358.12</v>
      </c>
      <c r="AC2813">
        <f t="shared" si="394"/>
        <v>-2.5962476332549222E-2</v>
      </c>
      <c r="AD2813">
        <f t="shared" si="389"/>
        <v>-2.6204876332549223E-2</v>
      </c>
      <c r="AE2813">
        <f>Sheet2!$B$17+Sheet2!$B$18*'Portfolio allocation'!K2813</f>
        <v>-9.6431028919330333E-3</v>
      </c>
      <c r="AF2813">
        <f t="shared" si="395"/>
        <v>-1.6561773440616191E-2</v>
      </c>
      <c r="AH2813" s="2">
        <v>36809</v>
      </c>
      <c r="AI2813">
        <v>5.81</v>
      </c>
      <c r="AJ2813">
        <v>6.06</v>
      </c>
      <c r="AK2813">
        <v>0.86819999999999997</v>
      </c>
      <c r="AR2813" s="3"/>
    </row>
    <row r="2814" spans="1:44" hidden="1" outlineLevel="1" x14ac:dyDescent="0.2">
      <c r="A2814" s="2">
        <v>36810</v>
      </c>
      <c r="B2814">
        <v>26.57</v>
      </c>
      <c r="E2814" s="2">
        <v>36810</v>
      </c>
      <c r="F2814">
        <v>1364.59</v>
      </c>
      <c r="G2814">
        <f t="shared" si="390"/>
        <v>-1.6171360182261285E-2</v>
      </c>
      <c r="H2814" s="2">
        <v>36810</v>
      </c>
      <c r="I2814">
        <v>1894.37</v>
      </c>
      <c r="J2814">
        <f t="shared" si="391"/>
        <v>-1.6121241709558087E-2</v>
      </c>
      <c r="K2814">
        <f t="shared" si="387"/>
        <v>-1.6363641709558088E-2</v>
      </c>
      <c r="L2814">
        <v>-2.573172429250889E-2</v>
      </c>
      <c r="N2814" s="2">
        <v>36810</v>
      </c>
      <c r="O2814">
        <v>27.875</v>
      </c>
      <c r="Q2814" s="2">
        <v>36810</v>
      </c>
      <c r="R2814">
        <v>28668.560000000001</v>
      </c>
      <c r="S2814" s="8">
        <f t="shared" si="392"/>
        <v>2.1763916129177163E-2</v>
      </c>
      <c r="T2814" s="9">
        <f t="shared" si="388"/>
        <v>2.1521516129177163E-2</v>
      </c>
      <c r="U2814" s="3">
        <f>Sheet1!$B$17+Sheet1!$B$18*'Portfolio allocation'!K2814</f>
        <v>-1.8284985594680905E-2</v>
      </c>
      <c r="V2814" s="13">
        <f t="shared" si="393"/>
        <v>3.9806501723858065E-2</v>
      </c>
      <c r="W2814" s="13"/>
      <c r="X2814" s="2">
        <v>36810</v>
      </c>
      <c r="Y2814">
        <v>106.97839999999999</v>
      </c>
      <c r="AA2814" s="2">
        <v>36810</v>
      </c>
      <c r="AB2814">
        <v>1324.13</v>
      </c>
      <c r="AC2814">
        <f t="shared" si="394"/>
        <v>-2.5027243542543931E-2</v>
      </c>
      <c r="AD2814">
        <f t="shared" si="389"/>
        <v>-2.5267643542543933E-2</v>
      </c>
      <c r="AE2814">
        <f>Sheet2!$B$17+Sheet2!$B$18*'Portfolio allocation'!K2814</f>
        <v>-1.4497580671031999E-2</v>
      </c>
      <c r="AF2814">
        <f t="shared" si="395"/>
        <v>-1.0770062871511934E-2</v>
      </c>
      <c r="AH2814" s="2">
        <v>36810</v>
      </c>
      <c r="AI2814">
        <v>5.774</v>
      </c>
      <c r="AJ2814">
        <v>6.01</v>
      </c>
      <c r="AK2814">
        <v>0.87390000000000001</v>
      </c>
      <c r="AR2814" s="3"/>
    </row>
    <row r="2815" spans="1:44" hidden="1" outlineLevel="1" x14ac:dyDescent="0.2">
      <c r="A2815" s="2">
        <v>36811</v>
      </c>
      <c r="B2815">
        <v>30.51</v>
      </c>
      <c r="E2815" s="2">
        <v>36811</v>
      </c>
      <c r="F2815">
        <v>1329.78</v>
      </c>
      <c r="G2815">
        <f t="shared" si="390"/>
        <v>-2.5509493694076624E-2</v>
      </c>
      <c r="H2815" s="2">
        <v>36811</v>
      </c>
      <c r="I2815">
        <v>1846.08</v>
      </c>
      <c r="J2815">
        <f t="shared" si="391"/>
        <v>-2.5491324292508888E-2</v>
      </c>
      <c r="K2815">
        <f t="shared" si="387"/>
        <v>-2.573172429250889E-2</v>
      </c>
      <c r="L2815">
        <v>3.3147052036748219E-2</v>
      </c>
      <c r="N2815" s="2">
        <v>36811</v>
      </c>
      <c r="O2815">
        <v>27.1875</v>
      </c>
      <c r="Q2815" s="2">
        <v>36811</v>
      </c>
      <c r="R2815">
        <v>27961.49</v>
      </c>
      <c r="S2815" s="8">
        <f t="shared" si="392"/>
        <v>-2.466360361315667E-2</v>
      </c>
      <c r="T2815" s="9">
        <f t="shared" si="388"/>
        <v>-2.4904003613156672E-2</v>
      </c>
      <c r="U2815" s="3">
        <f>Sheet1!$B$17+Sheet1!$B$18*'Portfolio allocation'!K2815</f>
        <v>-2.9032287352627507E-2</v>
      </c>
      <c r="V2815" s="13">
        <f t="shared" si="393"/>
        <v>4.1282837394708352E-3</v>
      </c>
      <c r="W2815" s="13"/>
      <c r="X2815" s="2">
        <v>36811</v>
      </c>
      <c r="Y2815">
        <v>98.501300000000001</v>
      </c>
      <c r="AA2815" s="2">
        <v>36811</v>
      </c>
      <c r="AB2815">
        <v>1219.2</v>
      </c>
      <c r="AC2815">
        <f t="shared" si="394"/>
        <v>-7.9244485058113656E-2</v>
      </c>
      <c r="AD2815">
        <f t="shared" si="389"/>
        <v>-7.9481685058113663E-2</v>
      </c>
      <c r="AE2815">
        <f>Sheet2!$B$17+Sheet2!$B$18*'Portfolio allocation'!K2815</f>
        <v>-2.282791870519436E-2</v>
      </c>
      <c r="AF2815">
        <f t="shared" si="395"/>
        <v>-5.6653766352919299E-2</v>
      </c>
      <c r="AH2815" s="2">
        <v>36811</v>
      </c>
      <c r="AI2815">
        <v>5.7119999999999997</v>
      </c>
      <c r="AJ2815">
        <v>5.93</v>
      </c>
      <c r="AK2815">
        <v>0.86250000000000004</v>
      </c>
      <c r="AR2815" s="3"/>
    </row>
    <row r="2816" spans="1:44" hidden="1" outlineLevel="1" x14ac:dyDescent="0.2">
      <c r="A2816" s="2">
        <v>36812</v>
      </c>
      <c r="B2816">
        <v>27.6</v>
      </c>
      <c r="E2816" s="2">
        <v>36812</v>
      </c>
      <c r="F2816">
        <v>1374.17</v>
      </c>
      <c r="G2816">
        <f t="shared" si="390"/>
        <v>3.3381461595151096E-2</v>
      </c>
      <c r="H2816" s="2">
        <v>36812</v>
      </c>
      <c r="I2816">
        <v>1907.71</v>
      </c>
      <c r="J2816">
        <f t="shared" si="391"/>
        <v>3.3384252036748219E-2</v>
      </c>
      <c r="K2816">
        <f t="shared" si="387"/>
        <v>3.3147052036748219E-2</v>
      </c>
      <c r="L2816">
        <v>9.3038872784605072E-5</v>
      </c>
      <c r="N2816" s="2">
        <v>36812</v>
      </c>
      <c r="O2816">
        <v>26.875</v>
      </c>
      <c r="Q2816" s="2">
        <v>36812</v>
      </c>
      <c r="R2816">
        <v>27640.09</v>
      </c>
      <c r="S2816" s="8">
        <f t="shared" si="392"/>
        <v>-1.1494380306628971E-2</v>
      </c>
      <c r="T2816" s="9">
        <f t="shared" si="388"/>
        <v>-1.1731580306628971E-2</v>
      </c>
      <c r="U2816" s="3">
        <f>Sheet1!$B$17+Sheet1!$B$18*'Portfolio allocation'!K2816</f>
        <v>3.8514937038924689E-2</v>
      </c>
      <c r="V2816" s="13">
        <f t="shared" si="393"/>
        <v>-5.024651734555366E-2</v>
      </c>
      <c r="W2816" s="13"/>
      <c r="X2816" s="2">
        <v>36812</v>
      </c>
      <c r="Y2816">
        <v>104.1726</v>
      </c>
      <c r="AA2816" s="2">
        <v>36812</v>
      </c>
      <c r="AB2816">
        <v>1289.4000000000001</v>
      </c>
      <c r="AC2816">
        <f t="shared" si="394"/>
        <v>5.7578740157480324E-2</v>
      </c>
      <c r="AD2816">
        <f t="shared" si="389"/>
        <v>5.7341540157480324E-2</v>
      </c>
      <c r="AE2816">
        <f>Sheet2!$B$17+Sheet2!$B$18*'Portfolio allocation'!K2816</f>
        <v>2.9528591340221497E-2</v>
      </c>
      <c r="AF2816">
        <f t="shared" si="395"/>
        <v>2.7812948817258827E-2</v>
      </c>
      <c r="AH2816" s="2">
        <v>36812</v>
      </c>
      <c r="AI2816">
        <v>5.726</v>
      </c>
      <c r="AJ2816">
        <v>5.93</v>
      </c>
      <c r="AK2816">
        <v>0.85950000000000004</v>
      </c>
      <c r="AR2816" s="3"/>
    </row>
    <row r="2817" spans="1:44" hidden="1" outlineLevel="1" x14ac:dyDescent="0.2">
      <c r="A2817" s="2">
        <v>36815</v>
      </c>
      <c r="B2817">
        <v>26.79</v>
      </c>
      <c r="E2817" s="2">
        <v>36815</v>
      </c>
      <c r="F2817">
        <v>1374.62</v>
      </c>
      <c r="G2817">
        <f t="shared" si="390"/>
        <v>3.2747040031422259E-4</v>
      </c>
      <c r="H2817" s="2">
        <v>36815</v>
      </c>
      <c r="I2817">
        <v>1908.34</v>
      </c>
      <c r="J2817">
        <f t="shared" si="391"/>
        <v>3.3023887278460506E-4</v>
      </c>
      <c r="K2817">
        <f t="shared" si="387"/>
        <v>9.3038872784605072E-5</v>
      </c>
      <c r="L2817">
        <v>-1.8170615085362125E-2</v>
      </c>
      <c r="N2817" s="2">
        <v>36815</v>
      </c>
      <c r="O2817">
        <v>25.1875</v>
      </c>
      <c r="Q2817" s="2">
        <v>36815</v>
      </c>
      <c r="R2817">
        <v>25904.55</v>
      </c>
      <c r="S2817" s="8">
        <f t="shared" si="392"/>
        <v>-6.2790678322682814E-2</v>
      </c>
      <c r="T2817" s="9">
        <f t="shared" si="388"/>
        <v>-6.302787832268282E-2</v>
      </c>
      <c r="U2817" s="3">
        <f>Sheet1!$B$17+Sheet1!$B$18*'Portfolio allocation'!K2817</f>
        <v>5.9453543713173238E-4</v>
      </c>
      <c r="V2817" s="13">
        <f t="shared" si="393"/>
        <v>-6.3622413759814547E-2</v>
      </c>
      <c r="W2817" s="13"/>
      <c r="X2817" s="2">
        <v>36815</v>
      </c>
      <c r="Y2817">
        <v>106.1427</v>
      </c>
      <c r="AA2817" s="2">
        <v>36815</v>
      </c>
      <c r="AB2817">
        <v>1313.78</v>
      </c>
      <c r="AC2817">
        <f t="shared" si="394"/>
        <v>1.8908019233752071E-2</v>
      </c>
      <c r="AD2817">
        <f t="shared" si="389"/>
        <v>1.8669219233752071E-2</v>
      </c>
      <c r="AE2817">
        <f>Sheet2!$B$17+Sheet2!$B$18*'Portfolio allocation'!K2817</f>
        <v>1.3611955068075303E-4</v>
      </c>
      <c r="AF2817">
        <f t="shared" si="395"/>
        <v>1.8533099683071319E-2</v>
      </c>
      <c r="AH2817" s="2">
        <v>36815</v>
      </c>
      <c r="AI2817">
        <v>5.7359999999999998</v>
      </c>
      <c r="AJ2817">
        <v>5.97</v>
      </c>
      <c r="AK2817">
        <v>0.84860000000000002</v>
      </c>
      <c r="AR2817" s="3"/>
    </row>
    <row r="2818" spans="1:44" hidden="1" outlineLevel="1" x14ac:dyDescent="0.2">
      <c r="A2818" s="2">
        <v>36816</v>
      </c>
      <c r="B2818">
        <v>27.84</v>
      </c>
      <c r="E2818" s="2">
        <v>36816</v>
      </c>
      <c r="F2818">
        <v>1349.97</v>
      </c>
      <c r="G2818">
        <f t="shared" si="390"/>
        <v>-1.79322285431609E-2</v>
      </c>
      <c r="H2818" s="2">
        <v>36816</v>
      </c>
      <c r="I2818">
        <v>1874.12</v>
      </c>
      <c r="J2818">
        <f t="shared" si="391"/>
        <v>-1.7931815085362124E-2</v>
      </c>
      <c r="K2818">
        <f t="shared" si="387"/>
        <v>-1.8170615085362125E-2</v>
      </c>
      <c r="L2818">
        <v>-5.9834971165133215E-3</v>
      </c>
      <c r="N2818" s="2">
        <v>36816</v>
      </c>
      <c r="O2818">
        <v>25.218800000000002</v>
      </c>
      <c r="Q2818" s="2">
        <v>36816</v>
      </c>
      <c r="R2818">
        <v>25936.69</v>
      </c>
      <c r="S2818" s="8">
        <f t="shared" si="392"/>
        <v>1.2407086785912735E-3</v>
      </c>
      <c r="T2818" s="9">
        <f t="shared" si="388"/>
        <v>1.0019086785912736E-3</v>
      </c>
      <c r="U2818" s="3">
        <f>Sheet1!$B$17+Sheet1!$B$18*'Portfolio allocation'!K2818</f>
        <v>-2.0357991246198595E-2</v>
      </c>
      <c r="V2818" s="13">
        <f t="shared" si="393"/>
        <v>2.1359899924789868E-2</v>
      </c>
      <c r="W2818" s="13"/>
      <c r="X2818" s="2">
        <v>36816</v>
      </c>
      <c r="Y2818">
        <v>107.9336</v>
      </c>
      <c r="AA2818" s="2">
        <v>36816</v>
      </c>
      <c r="AB2818">
        <v>1335.95</v>
      </c>
      <c r="AC2818">
        <f t="shared" si="394"/>
        <v>1.6874971456408261E-2</v>
      </c>
      <c r="AD2818">
        <f t="shared" si="389"/>
        <v>1.6638171456408262E-2</v>
      </c>
      <c r="AE2818">
        <f>Sheet2!$B$17+Sheet2!$B$18*'Portfolio allocation'!K2818</f>
        <v>-1.6104387496857157E-2</v>
      </c>
      <c r="AF2818">
        <f t="shared" si="395"/>
        <v>3.2742558953265416E-2</v>
      </c>
      <c r="AH2818" s="2">
        <v>36816</v>
      </c>
      <c r="AI2818">
        <v>5.673</v>
      </c>
      <c r="AJ2818">
        <v>5.92</v>
      </c>
      <c r="AK2818">
        <v>0.84989999999999999</v>
      </c>
      <c r="AR2818" s="3"/>
    </row>
    <row r="2819" spans="1:44" hidden="1" outlineLevel="1" x14ac:dyDescent="0.2">
      <c r="A2819" s="2">
        <v>36817</v>
      </c>
      <c r="B2819">
        <v>28.72</v>
      </c>
      <c r="E2819" s="2">
        <v>36817</v>
      </c>
      <c r="F2819">
        <v>1342.13</v>
      </c>
      <c r="G2819">
        <f t="shared" si="390"/>
        <v>-5.8075364637731886E-3</v>
      </c>
      <c r="H2819" s="2">
        <v>36817</v>
      </c>
      <c r="I2819">
        <v>1863.35</v>
      </c>
      <c r="J2819">
        <f t="shared" si="391"/>
        <v>-5.7466971165133218E-3</v>
      </c>
      <c r="K2819">
        <f t="shared" si="387"/>
        <v>-5.9834971165133215E-3</v>
      </c>
      <c r="L2819">
        <v>3.4512841956690826E-2</v>
      </c>
      <c r="N2819" s="2">
        <v>36817</v>
      </c>
      <c r="O2819">
        <v>25.875</v>
      </c>
      <c r="Q2819" s="2">
        <v>36817</v>
      </c>
      <c r="R2819">
        <v>26611.62</v>
      </c>
      <c r="S2819" s="8">
        <f t="shared" si="392"/>
        <v>2.6022210235770338E-2</v>
      </c>
      <c r="T2819" s="9">
        <f t="shared" si="388"/>
        <v>2.5785410235770339E-2</v>
      </c>
      <c r="U2819" s="3">
        <f>Sheet1!$B$17+Sheet1!$B$18*'Portfolio allocation'!K2819</f>
        <v>-6.37662064969227E-3</v>
      </c>
      <c r="V2819" s="13">
        <f t="shared" si="393"/>
        <v>3.2162030885462607E-2</v>
      </c>
      <c r="W2819" s="13"/>
      <c r="X2819" s="2">
        <v>36817</v>
      </c>
      <c r="Y2819">
        <v>91.158500000000004</v>
      </c>
      <c r="AA2819" s="2">
        <v>36817</v>
      </c>
      <c r="AB2819">
        <v>1128.32</v>
      </c>
      <c r="AC2819">
        <f t="shared" si="394"/>
        <v>-0.15541749316965459</v>
      </c>
      <c r="AD2819">
        <f t="shared" si="389"/>
        <v>-0.15565389316965458</v>
      </c>
      <c r="AE2819">
        <f>Sheet2!$B$17+Sheet2!$B$18*'Portfolio allocation'!K2819</f>
        <v>-5.2672912774569865E-3</v>
      </c>
      <c r="AF2819">
        <f t="shared" si="395"/>
        <v>-0.1503866018921976</v>
      </c>
      <c r="AH2819" s="2">
        <v>36817</v>
      </c>
      <c r="AI2819">
        <v>5.6550000000000002</v>
      </c>
      <c r="AJ2819">
        <v>5.91</v>
      </c>
      <c r="AK2819">
        <v>0.84760000000000002</v>
      </c>
      <c r="AR2819" s="3"/>
    </row>
    <row r="2820" spans="1:44" hidden="1" outlineLevel="1" x14ac:dyDescent="0.2">
      <c r="A2820" s="2">
        <v>36818</v>
      </c>
      <c r="B2820">
        <v>25.09</v>
      </c>
      <c r="E2820" s="2">
        <v>36818</v>
      </c>
      <c r="F2820">
        <v>1388.76</v>
      </c>
      <c r="G2820">
        <f t="shared" si="390"/>
        <v>3.4743281202267884E-2</v>
      </c>
      <c r="H2820" s="2">
        <v>36818</v>
      </c>
      <c r="I2820">
        <v>1928.1</v>
      </c>
      <c r="J2820">
        <f t="shared" si="391"/>
        <v>3.4749241956690824E-2</v>
      </c>
      <c r="K2820">
        <f t="shared" ref="K2820:K2883" si="396">J2820-(AJ2819/25000)</f>
        <v>3.4512841956690826E-2</v>
      </c>
      <c r="L2820">
        <v>5.6430376847675656E-3</v>
      </c>
      <c r="N2820" s="2">
        <v>36818</v>
      </c>
      <c r="O2820">
        <v>30.9375</v>
      </c>
      <c r="Q2820" s="2">
        <v>36818</v>
      </c>
      <c r="R2820">
        <v>31818.25</v>
      </c>
      <c r="S2820" s="8">
        <f t="shared" si="392"/>
        <v>0.19565250067451734</v>
      </c>
      <c r="T2820" s="9">
        <f t="shared" ref="T2820:T2883" si="397">S2820-(AJ2819/100/250)</f>
        <v>0.19541610067451734</v>
      </c>
      <c r="U2820" s="3">
        <f>Sheet1!$B$17+Sheet1!$B$18*'Portfolio allocation'!K2820</f>
        <v>4.0081805848802478E-2</v>
      </c>
      <c r="V2820" s="13">
        <f t="shared" si="393"/>
        <v>0.15533429482571487</v>
      </c>
      <c r="W2820" s="13"/>
      <c r="X2820" s="2">
        <v>36818</v>
      </c>
      <c r="Y2820">
        <v>92.113699999999994</v>
      </c>
      <c r="AA2820" s="2">
        <v>36818</v>
      </c>
      <c r="AB2820">
        <v>1140.1400000000001</v>
      </c>
      <c r="AC2820">
        <f t="shared" si="394"/>
        <v>1.0475751559841262E-2</v>
      </c>
      <c r="AD2820">
        <f t="shared" ref="AD2820:AD2883" si="398">AC2820-AJ2820/25000</f>
        <v>1.0237351559841262E-2</v>
      </c>
      <c r="AE2820">
        <f>Sheet2!$B$17+Sheet2!$B$18*'Portfolio allocation'!K2820</f>
        <v>3.0743086581486733E-2</v>
      </c>
      <c r="AF2820">
        <f t="shared" si="395"/>
        <v>-2.0505735021645471E-2</v>
      </c>
      <c r="AH2820" s="2">
        <v>36818</v>
      </c>
      <c r="AI2820">
        <v>5.657</v>
      </c>
      <c r="AJ2820">
        <v>5.96</v>
      </c>
      <c r="AK2820">
        <v>0.83960000000000001</v>
      </c>
      <c r="AR2820" s="3"/>
    </row>
    <row r="2821" spans="1:44" hidden="1" outlineLevel="1" x14ac:dyDescent="0.2">
      <c r="A2821" s="2">
        <v>36819</v>
      </c>
      <c r="B2821">
        <v>24.24</v>
      </c>
      <c r="E2821" s="2">
        <v>36819</v>
      </c>
      <c r="F2821">
        <v>1396.93</v>
      </c>
      <c r="G2821">
        <f t="shared" ref="G2821:G2884" si="399">(F2821/F2820)-1</f>
        <v>5.8829459373830328E-3</v>
      </c>
      <c r="H2821" s="2">
        <v>36819</v>
      </c>
      <c r="I2821">
        <v>1939.44</v>
      </c>
      <c r="J2821">
        <f t="shared" ref="J2821:J2884" si="400">(I2821/I2820)-1</f>
        <v>5.8814376847675653E-3</v>
      </c>
      <c r="K2821">
        <f t="shared" si="396"/>
        <v>5.6430376847675656E-3</v>
      </c>
      <c r="L2821">
        <v>-1.0522681516314481E-3</v>
      </c>
      <c r="N2821" s="2">
        <v>36819</v>
      </c>
      <c r="O2821">
        <v>32.593800000000002</v>
      </c>
      <c r="Q2821" s="2">
        <v>36819</v>
      </c>
      <c r="R2821">
        <v>33521.64</v>
      </c>
      <c r="S2821" s="8">
        <f t="shared" ref="S2821:S2884" si="401">R2821/R2820-1</f>
        <v>5.353499956785801E-2</v>
      </c>
      <c r="T2821" s="9">
        <f t="shared" si="397"/>
        <v>5.3296599567858011E-2</v>
      </c>
      <c r="U2821" s="3">
        <f>Sheet1!$B$17+Sheet1!$B$18*'Portfolio allocation'!K2821</f>
        <v>6.9616347299133706E-3</v>
      </c>
      <c r="V2821" s="13">
        <f t="shared" ref="V2821:V2884" si="402">T2821-U2821</f>
        <v>4.6334964837944637E-2</v>
      </c>
      <c r="W2821" s="13"/>
      <c r="X2821" s="2">
        <v>36819</v>
      </c>
      <c r="Y2821">
        <v>90.501800000000003</v>
      </c>
      <c r="AA2821" s="2">
        <v>36819</v>
      </c>
      <c r="AB2821">
        <v>1120.19</v>
      </c>
      <c r="AC2821">
        <f t="shared" ref="AC2821:AC2884" si="403">AB2821/AB2820-1</f>
        <v>-1.7497851141087928E-2</v>
      </c>
      <c r="AD2821">
        <f t="shared" si="398"/>
        <v>-1.7735451141087929E-2</v>
      </c>
      <c r="AE2821">
        <f>Sheet2!$B$17+Sheet2!$B$18*'Portfolio allocation'!K2821</f>
        <v>5.0713200875717049E-3</v>
      </c>
      <c r="AF2821">
        <f t="shared" ref="AF2821:AF2884" si="404">AD2821-AE2821</f>
        <v>-2.2806771228659633E-2</v>
      </c>
      <c r="AH2821" s="2">
        <v>36819</v>
      </c>
      <c r="AI2821">
        <v>5.6340000000000003</v>
      </c>
      <c r="AJ2821">
        <v>5.94</v>
      </c>
      <c r="AK2821">
        <v>0.83760000000000001</v>
      </c>
      <c r="AR2821" s="3"/>
    </row>
    <row r="2822" spans="1:44" hidden="1" outlineLevel="1" x14ac:dyDescent="0.2">
      <c r="A2822" s="2">
        <v>36822</v>
      </c>
      <c r="B2822">
        <v>24.69</v>
      </c>
      <c r="E2822" s="2">
        <v>36822</v>
      </c>
      <c r="F2822">
        <v>1395.78</v>
      </c>
      <c r="G2822">
        <f t="shared" si="399"/>
        <v>-8.2323380555937575E-4</v>
      </c>
      <c r="H2822" s="2">
        <v>36822</v>
      </c>
      <c r="I2822">
        <v>1937.86</v>
      </c>
      <c r="J2822">
        <f t="shared" si="400"/>
        <v>-8.1466815163144801E-4</v>
      </c>
      <c r="K2822">
        <f t="shared" si="396"/>
        <v>-1.0522681516314481E-3</v>
      </c>
      <c r="L2822">
        <v>1.4502284004004815E-3</v>
      </c>
      <c r="N2822" s="2">
        <v>36822</v>
      </c>
      <c r="O2822">
        <v>31.0625</v>
      </c>
      <c r="Q2822" s="2">
        <v>36822</v>
      </c>
      <c r="R2822">
        <v>31946.799999999999</v>
      </c>
      <c r="S2822" s="8">
        <f t="shared" si="401"/>
        <v>-4.6979801704212565E-2</v>
      </c>
      <c r="T2822" s="9">
        <f t="shared" si="397"/>
        <v>-4.7217401704212562E-2</v>
      </c>
      <c r="U2822" s="3">
        <f>Sheet1!$B$17+Sheet1!$B$18*'Portfolio allocation'!K2822</f>
        <v>-7.1938980721833489E-4</v>
      </c>
      <c r="V2822" s="13">
        <f t="shared" si="402"/>
        <v>-4.6498011896994228E-2</v>
      </c>
      <c r="W2822" s="13"/>
      <c r="X2822" s="2">
        <v>36822</v>
      </c>
      <c r="Y2822">
        <v>88.710899999999995</v>
      </c>
      <c r="AA2822" s="2">
        <v>36822</v>
      </c>
      <c r="AB2822">
        <v>1098.02</v>
      </c>
      <c r="AC2822">
        <f t="shared" si="403"/>
        <v>-1.9791285406939974E-2</v>
      </c>
      <c r="AD2822">
        <f t="shared" si="398"/>
        <v>-2.0028485406939973E-2</v>
      </c>
      <c r="AE2822">
        <f>Sheet2!$B$17+Sheet2!$B$18*'Portfolio allocation'!K2822</f>
        <v>-8.823166748548639E-4</v>
      </c>
      <c r="AF2822">
        <f t="shared" si="404"/>
        <v>-1.9146168732085109E-2</v>
      </c>
      <c r="AH2822" s="2">
        <v>36822</v>
      </c>
      <c r="AI2822">
        <v>5.5880000000000001</v>
      </c>
      <c r="AJ2822">
        <v>5.93</v>
      </c>
      <c r="AK2822">
        <v>0.83599999999999997</v>
      </c>
      <c r="AR2822" s="3"/>
    </row>
    <row r="2823" spans="1:44" hidden="1" outlineLevel="1" x14ac:dyDescent="0.2">
      <c r="A2823" s="2">
        <v>36823</v>
      </c>
      <c r="B2823">
        <v>24.28</v>
      </c>
      <c r="E2823" s="2">
        <v>36823</v>
      </c>
      <c r="F2823">
        <v>1398.13</v>
      </c>
      <c r="G2823">
        <f t="shared" si="399"/>
        <v>1.6836464199230239E-3</v>
      </c>
      <c r="H2823" s="2">
        <v>36823</v>
      </c>
      <c r="I2823">
        <v>1941.13</v>
      </c>
      <c r="J2823">
        <f t="shared" si="400"/>
        <v>1.6874284004004814E-3</v>
      </c>
      <c r="K2823">
        <f t="shared" si="396"/>
        <v>1.4502284004004815E-3</v>
      </c>
      <c r="L2823">
        <v>-2.3987853386429631E-2</v>
      </c>
      <c r="N2823" s="2">
        <v>36823</v>
      </c>
      <c r="O2823">
        <v>30.75</v>
      </c>
      <c r="Q2823" s="2">
        <v>36823</v>
      </c>
      <c r="R2823">
        <v>31625.41</v>
      </c>
      <c r="S2823" s="8">
        <f t="shared" si="401"/>
        <v>-1.0060162520189819E-2</v>
      </c>
      <c r="T2823" s="9">
        <f t="shared" si="397"/>
        <v>-1.0297362520189819E-2</v>
      </c>
      <c r="U2823" s="3">
        <f>Sheet1!$B$17+Sheet1!$B$18*'Portfolio allocation'!K2823</f>
        <v>2.151537658969365E-3</v>
      </c>
      <c r="V2823" s="13">
        <f t="shared" si="402"/>
        <v>-1.2448900179159185E-2</v>
      </c>
      <c r="W2823" s="13"/>
      <c r="X2823" s="2">
        <v>36823</v>
      </c>
      <c r="Y2823">
        <v>87.337800000000001</v>
      </c>
      <c r="AA2823" s="2">
        <v>36823</v>
      </c>
      <c r="AB2823">
        <v>1081.03</v>
      </c>
      <c r="AC2823">
        <f t="shared" si="403"/>
        <v>-1.5473306497149397E-2</v>
      </c>
      <c r="AD2823">
        <f t="shared" si="398"/>
        <v>-1.5712106497149398E-2</v>
      </c>
      <c r="AE2823">
        <f>Sheet2!$B$17+Sheet2!$B$18*'Portfolio allocation'!K2823</f>
        <v>1.342967103673205E-3</v>
      </c>
      <c r="AF2823">
        <f t="shared" si="404"/>
        <v>-1.7055073600822604E-2</v>
      </c>
      <c r="AH2823" s="2">
        <v>36823</v>
      </c>
      <c r="AI2823">
        <v>5.625</v>
      </c>
      <c r="AJ2823">
        <v>5.97</v>
      </c>
      <c r="AK2823">
        <v>0.83720000000000006</v>
      </c>
      <c r="AR2823" s="3"/>
    </row>
    <row r="2824" spans="1:44" hidden="1" outlineLevel="1" x14ac:dyDescent="0.2">
      <c r="A2824" s="2">
        <v>36824</v>
      </c>
      <c r="B2824">
        <v>26.65</v>
      </c>
      <c r="E2824" s="2">
        <v>36824</v>
      </c>
      <c r="F2824">
        <v>1364.9</v>
      </c>
      <c r="G2824">
        <f t="shared" si="399"/>
        <v>-2.3767460822670339E-2</v>
      </c>
      <c r="H2824" s="2">
        <v>36824</v>
      </c>
      <c r="I2824">
        <v>1895.03</v>
      </c>
      <c r="J2824">
        <f t="shared" si="400"/>
        <v>-2.374905338642963E-2</v>
      </c>
      <c r="K2824">
        <f t="shared" si="396"/>
        <v>-2.3987853386429631E-2</v>
      </c>
      <c r="L2824">
        <v>-5.6229464019038992E-4</v>
      </c>
      <c r="N2824" s="2">
        <v>36824</v>
      </c>
      <c r="O2824">
        <v>30.625</v>
      </c>
      <c r="Q2824" s="2">
        <v>36824</v>
      </c>
      <c r="R2824">
        <v>31496.85</v>
      </c>
      <c r="S2824" s="8">
        <f t="shared" si="401"/>
        <v>-4.0650856384154554E-3</v>
      </c>
      <c r="T2824" s="9">
        <f t="shared" si="397"/>
        <v>-4.3038856384154554E-3</v>
      </c>
      <c r="U2824" s="3">
        <f>Sheet1!$B$17+Sheet1!$B$18*'Portfolio allocation'!K2824</f>
        <v>-2.7031674453607341E-2</v>
      </c>
      <c r="V2824" s="13">
        <f t="shared" si="402"/>
        <v>2.2727788815191885E-2</v>
      </c>
      <c r="W2824" s="13"/>
      <c r="X2824" s="2">
        <v>36824</v>
      </c>
      <c r="Y2824">
        <v>83.636600000000001</v>
      </c>
      <c r="AA2824" s="2">
        <v>36824</v>
      </c>
      <c r="AB2824">
        <v>1035.21</v>
      </c>
      <c r="AC2824">
        <f t="shared" si="403"/>
        <v>-4.2385502715003187E-2</v>
      </c>
      <c r="AD2824">
        <f t="shared" si="398"/>
        <v>-4.2625902715003189E-2</v>
      </c>
      <c r="AE2824">
        <f>Sheet2!$B$17+Sheet2!$B$18*'Portfolio allocation'!K2824</f>
        <v>-2.1277224205338081E-2</v>
      </c>
      <c r="AF2824">
        <f t="shared" si="404"/>
        <v>-2.1348678509665108E-2</v>
      </c>
      <c r="AH2824" s="2">
        <v>36824</v>
      </c>
      <c r="AI2824">
        <v>5.6749999999999998</v>
      </c>
      <c r="AJ2824">
        <v>6.01</v>
      </c>
      <c r="AK2824">
        <v>0.82869999999999999</v>
      </c>
      <c r="AR2824" s="3"/>
    </row>
    <row r="2825" spans="1:44" hidden="1" outlineLevel="1" x14ac:dyDescent="0.2">
      <c r="A2825" s="2">
        <v>36825</v>
      </c>
      <c r="B2825">
        <v>28.62</v>
      </c>
      <c r="E2825" s="2">
        <v>36825</v>
      </c>
      <c r="F2825">
        <v>1364.44</v>
      </c>
      <c r="G2825">
        <f t="shared" si="399"/>
        <v>-3.370210271814722E-4</v>
      </c>
      <c r="H2825" s="2">
        <v>36825</v>
      </c>
      <c r="I2825">
        <v>1894.42</v>
      </c>
      <c r="J2825">
        <f t="shared" si="400"/>
        <v>-3.2189464019038994E-4</v>
      </c>
      <c r="K2825">
        <f t="shared" si="396"/>
        <v>-5.6229464019038992E-4</v>
      </c>
      <c r="L2825">
        <v>1.0911809609273591E-2</v>
      </c>
      <c r="N2825" s="2">
        <v>36825</v>
      </c>
      <c r="O2825">
        <v>32.218800000000002</v>
      </c>
      <c r="Q2825" s="2">
        <v>36825</v>
      </c>
      <c r="R2825">
        <v>33135.97</v>
      </c>
      <c r="S2825" s="8">
        <f t="shared" si="401"/>
        <v>5.2040759631518885E-2</v>
      </c>
      <c r="T2825" s="9">
        <f t="shared" si="397"/>
        <v>5.1800359631518883E-2</v>
      </c>
      <c r="U2825" s="3">
        <f>Sheet1!$B$17+Sheet1!$B$18*'Portfolio allocation'!K2825</f>
        <v>-1.572797773130391E-4</v>
      </c>
      <c r="V2825" s="13">
        <f t="shared" si="402"/>
        <v>5.195763940883192E-2</v>
      </c>
      <c r="W2825" s="13"/>
      <c r="X2825" s="2">
        <v>36825</v>
      </c>
      <c r="Y2825">
        <v>88.591499999999996</v>
      </c>
      <c r="AA2825" s="2">
        <v>36825</v>
      </c>
      <c r="AB2825">
        <v>1096.54</v>
      </c>
      <c r="AC2825">
        <f t="shared" si="403"/>
        <v>5.9244018121926922E-2</v>
      </c>
      <c r="AD2825">
        <f t="shared" si="398"/>
        <v>5.9002018121926923E-2</v>
      </c>
      <c r="AE2825">
        <f>Sheet2!$B$17+Sheet2!$B$18*'Portfolio allocation'!K2825</f>
        <v>-4.4661972812663829E-4</v>
      </c>
      <c r="AF2825">
        <f t="shared" si="404"/>
        <v>5.9448637850053561E-2</v>
      </c>
      <c r="AH2825" s="2">
        <v>36825</v>
      </c>
      <c r="AI2825">
        <v>5.69</v>
      </c>
      <c r="AJ2825">
        <v>6.05</v>
      </c>
      <c r="AK2825">
        <v>0.82899999999999996</v>
      </c>
      <c r="AR2825" s="3"/>
    </row>
    <row r="2826" spans="1:44" hidden="1" outlineLevel="1" x14ac:dyDescent="0.2">
      <c r="A2826" s="2">
        <v>36826</v>
      </c>
      <c r="B2826">
        <v>26.47</v>
      </c>
      <c r="E2826" s="2">
        <v>36826</v>
      </c>
      <c r="F2826">
        <v>1379.58</v>
      </c>
      <c r="G2826">
        <f t="shared" si="399"/>
        <v>1.1096127348948936E-2</v>
      </c>
      <c r="H2826" s="2">
        <v>36826</v>
      </c>
      <c r="I2826">
        <v>1915.55</v>
      </c>
      <c r="J2826">
        <f t="shared" si="400"/>
        <v>1.1153809609273591E-2</v>
      </c>
      <c r="K2826">
        <f t="shared" si="396"/>
        <v>1.0911809609273591E-2</v>
      </c>
      <c r="L2826">
        <v>1.3668053342382224E-2</v>
      </c>
      <c r="N2826" s="2">
        <v>36826</v>
      </c>
      <c r="O2826">
        <v>33.843800000000002</v>
      </c>
      <c r="Q2826" s="2">
        <v>36826</v>
      </c>
      <c r="R2826">
        <v>34807.230000000003</v>
      </c>
      <c r="S2826" s="8">
        <f t="shared" si="401"/>
        <v>5.0436429052778564E-2</v>
      </c>
      <c r="T2826" s="9">
        <f t="shared" si="397"/>
        <v>5.0194429052778565E-2</v>
      </c>
      <c r="U2826" s="3">
        <f>Sheet1!$B$17+Sheet1!$B$18*'Portfolio allocation'!K2826</f>
        <v>1.3006103410144333E-2</v>
      </c>
      <c r="V2826" s="13">
        <f t="shared" si="402"/>
        <v>3.7188325642634232E-2</v>
      </c>
      <c r="W2826" s="13"/>
      <c r="X2826" s="2">
        <v>36826</v>
      </c>
      <c r="Y2826">
        <v>89.486999999999995</v>
      </c>
      <c r="AA2826" s="2">
        <v>36826</v>
      </c>
      <c r="AB2826">
        <v>1107.6300000000001</v>
      </c>
      <c r="AC2826">
        <f t="shared" si="403"/>
        <v>1.0113630145731189E-2</v>
      </c>
      <c r="AD2826">
        <f t="shared" si="398"/>
        <v>9.8692301457311889E-3</v>
      </c>
      <c r="AE2826">
        <f>Sheet2!$B$17+Sheet2!$B$18*'Portfolio allocation'!K2826</f>
        <v>9.7564465013713682E-3</v>
      </c>
      <c r="AF2826">
        <f t="shared" si="404"/>
        <v>1.1278364435982069E-4</v>
      </c>
      <c r="AH2826" s="2">
        <v>36826</v>
      </c>
      <c r="AI2826">
        <v>5.7110000000000003</v>
      </c>
      <c r="AJ2826">
        <v>6.11</v>
      </c>
      <c r="AK2826">
        <v>0.8427</v>
      </c>
      <c r="AR2826" s="3"/>
    </row>
    <row r="2827" spans="1:44" hidden="1" outlineLevel="1" x14ac:dyDescent="0.2">
      <c r="A2827" s="2">
        <v>36829</v>
      </c>
      <c r="B2827">
        <v>25.46</v>
      </c>
      <c r="E2827" s="2">
        <v>36829</v>
      </c>
      <c r="F2827">
        <v>1398.66</v>
      </c>
      <c r="G2827">
        <f t="shared" si="399"/>
        <v>1.3830296177097523E-2</v>
      </c>
      <c r="H2827" s="2">
        <v>36829</v>
      </c>
      <c r="I2827">
        <v>1942.2</v>
      </c>
      <c r="J2827">
        <f t="shared" si="400"/>
        <v>1.3912453342382225E-2</v>
      </c>
      <c r="K2827">
        <f t="shared" si="396"/>
        <v>1.3668053342382224E-2</v>
      </c>
      <c r="L2827">
        <v>2.1740177407064187E-2</v>
      </c>
      <c r="N2827" s="2">
        <v>36829</v>
      </c>
      <c r="O2827">
        <v>34.531300000000002</v>
      </c>
      <c r="Q2827" s="2">
        <v>36829</v>
      </c>
      <c r="R2827">
        <v>35514.300000000003</v>
      </c>
      <c r="S2827" s="8">
        <f t="shared" si="401"/>
        <v>2.0313883063949545E-2</v>
      </c>
      <c r="T2827" s="9">
        <f t="shared" si="397"/>
        <v>2.0069483063949546E-2</v>
      </c>
      <c r="U2827" s="3">
        <f>Sheet1!$B$17+Sheet1!$B$18*'Portfolio allocation'!K2827</f>
        <v>1.6168136073271989E-2</v>
      </c>
      <c r="V2827" s="13">
        <f t="shared" si="402"/>
        <v>3.9013469906775573E-3</v>
      </c>
      <c r="W2827" s="13"/>
      <c r="X2827" s="2">
        <v>36829</v>
      </c>
      <c r="Y2827">
        <v>89.128799999999998</v>
      </c>
      <c r="AA2827" s="2">
        <v>36829</v>
      </c>
      <c r="AB2827">
        <v>1103.19</v>
      </c>
      <c r="AC2827">
        <f t="shared" si="403"/>
        <v>-4.008558814766694E-3</v>
      </c>
      <c r="AD2827">
        <f t="shared" si="398"/>
        <v>-4.2537588147666941E-3</v>
      </c>
      <c r="AE2827">
        <f>Sheet2!$B$17+Sheet2!$B$18*'Portfolio allocation'!K2827</f>
        <v>1.2207368746988924E-2</v>
      </c>
      <c r="AF2827">
        <f t="shared" si="404"/>
        <v>-1.6461127561755617E-2</v>
      </c>
      <c r="AH2827" s="2">
        <v>36829</v>
      </c>
      <c r="AI2827">
        <v>5.7320000000000002</v>
      </c>
      <c r="AJ2827">
        <v>6.13</v>
      </c>
      <c r="AK2827">
        <v>0.84499999999999997</v>
      </c>
      <c r="AR2827" s="3"/>
    </row>
    <row r="2828" spans="1:44" hidden="1" outlineLevel="1" x14ac:dyDescent="0.2">
      <c r="A2828" s="2">
        <v>36830</v>
      </c>
      <c r="B2828">
        <v>23.63</v>
      </c>
      <c r="E2828" s="2">
        <v>36830</v>
      </c>
      <c r="F2828">
        <v>1429.4</v>
      </c>
      <c r="G2828">
        <f t="shared" si="399"/>
        <v>2.1978179114295227E-2</v>
      </c>
      <c r="H2828" s="2">
        <v>36830</v>
      </c>
      <c r="I2828">
        <v>1984.9</v>
      </c>
      <c r="J2828">
        <f t="shared" si="400"/>
        <v>2.1985377407064188E-2</v>
      </c>
      <c r="K2828">
        <f t="shared" si="396"/>
        <v>2.1740177407064187E-2</v>
      </c>
      <c r="L2828">
        <v>-5.8773255680387264E-3</v>
      </c>
      <c r="N2828" s="2">
        <v>36830</v>
      </c>
      <c r="O2828">
        <v>34.4375</v>
      </c>
      <c r="Q2828" s="2">
        <v>36830</v>
      </c>
      <c r="R2828">
        <v>35417.879999999997</v>
      </c>
      <c r="S2828" s="8">
        <f t="shared" si="401"/>
        <v>-2.7149627051640257E-3</v>
      </c>
      <c r="T2828" s="9">
        <f t="shared" si="397"/>
        <v>-2.9601627051640258E-3</v>
      </c>
      <c r="U2828" s="3">
        <f>Sheet1!$B$17+Sheet1!$B$18*'Portfolio allocation'!K2828</f>
        <v>2.5428681375104019E-2</v>
      </c>
      <c r="V2828" s="13">
        <f t="shared" si="402"/>
        <v>-2.8388844080268046E-2</v>
      </c>
      <c r="W2828" s="13"/>
      <c r="X2828" s="2">
        <v>36830</v>
      </c>
      <c r="Y2828">
        <v>94.083699999999993</v>
      </c>
      <c r="AA2828" s="2">
        <v>36830</v>
      </c>
      <c r="AB2828">
        <v>1164.52</v>
      </c>
      <c r="AC2828">
        <f t="shared" si="403"/>
        <v>5.5593324812588829E-2</v>
      </c>
      <c r="AD2828">
        <f t="shared" si="398"/>
        <v>5.5348524812588826E-2</v>
      </c>
      <c r="AE2828">
        <f>Sheet2!$B$17+Sheet2!$B$18*'Portfolio allocation'!K2828</f>
        <v>1.9385307403814549E-2</v>
      </c>
      <c r="AF2828">
        <f t="shared" si="404"/>
        <v>3.5963217408774277E-2</v>
      </c>
      <c r="AH2828" s="2">
        <v>36830</v>
      </c>
      <c r="AI2828">
        <v>5.7549999999999999</v>
      </c>
      <c r="AJ2828">
        <v>6.12</v>
      </c>
      <c r="AK2828">
        <v>0.84760000000000002</v>
      </c>
      <c r="AR2828" s="3"/>
    </row>
    <row r="2829" spans="1:44" hidden="1" outlineLevel="1" x14ac:dyDescent="0.2">
      <c r="A2829" s="2">
        <v>36831</v>
      </c>
      <c r="B2829">
        <v>24.28</v>
      </c>
      <c r="E2829" s="2">
        <v>36831</v>
      </c>
      <c r="F2829">
        <v>1421.22</v>
      </c>
      <c r="G2829">
        <f t="shared" si="399"/>
        <v>-5.722680845109851E-3</v>
      </c>
      <c r="H2829" s="2">
        <v>36831</v>
      </c>
      <c r="I2829">
        <v>1973.72</v>
      </c>
      <c r="J2829">
        <f t="shared" si="400"/>
        <v>-5.6325255680387265E-3</v>
      </c>
      <c r="K2829">
        <f t="shared" si="396"/>
        <v>-5.8773255680387264E-3</v>
      </c>
      <c r="L2829">
        <v>4.8276413675697677E-3</v>
      </c>
      <c r="N2829" s="2">
        <v>36831</v>
      </c>
      <c r="O2829">
        <v>34.8125</v>
      </c>
      <c r="Q2829" s="2">
        <v>36831</v>
      </c>
      <c r="R2829">
        <v>35803.56</v>
      </c>
      <c r="S2829" s="8">
        <f t="shared" si="401"/>
        <v>1.0889415176741357E-2</v>
      </c>
      <c r="T2829" s="9">
        <f t="shared" si="397"/>
        <v>1.0644615176741357E-2</v>
      </c>
      <c r="U2829" s="3">
        <f>Sheet1!$B$17+Sheet1!$B$18*'Portfolio allocation'!K2829</f>
        <v>-6.2548179585373512E-3</v>
      </c>
      <c r="V2829" s="13">
        <f t="shared" si="402"/>
        <v>1.689943313527871E-2</v>
      </c>
      <c r="W2829" s="13"/>
      <c r="X2829" s="2">
        <v>36831</v>
      </c>
      <c r="Y2829">
        <v>94.1434</v>
      </c>
      <c r="AA2829" s="2">
        <v>36831</v>
      </c>
      <c r="AB2829">
        <v>1165.26</v>
      </c>
      <c r="AC2829">
        <f t="shared" si="403"/>
        <v>6.3545495139627484E-4</v>
      </c>
      <c r="AD2829">
        <f t="shared" si="398"/>
        <v>3.9145495139627487E-4</v>
      </c>
      <c r="AE2829">
        <f>Sheet2!$B$17+Sheet2!$B$18*'Portfolio allocation'!K2829</f>
        <v>-5.1728808278721965E-3</v>
      </c>
      <c r="AF2829">
        <f t="shared" si="404"/>
        <v>5.564335779268471E-3</v>
      </c>
      <c r="AH2829" s="2">
        <v>36831</v>
      </c>
      <c r="AI2829">
        <v>5.74</v>
      </c>
      <c r="AJ2829">
        <v>6.1</v>
      </c>
      <c r="AK2829">
        <v>0.85760000000000003</v>
      </c>
      <c r="AR2829" s="3"/>
    </row>
    <row r="2830" spans="1:44" hidden="1" outlineLevel="1" x14ac:dyDescent="0.2">
      <c r="A2830" s="2">
        <v>36832</v>
      </c>
      <c r="B2830">
        <v>23.92</v>
      </c>
      <c r="E2830" s="2">
        <v>36832</v>
      </c>
      <c r="F2830">
        <v>1428.32</v>
      </c>
      <c r="G2830">
        <f t="shared" si="399"/>
        <v>4.9957079129199222E-3</v>
      </c>
      <c r="H2830" s="2">
        <v>36832</v>
      </c>
      <c r="I2830">
        <v>1983.73</v>
      </c>
      <c r="J2830">
        <f t="shared" si="400"/>
        <v>5.071641367569768E-3</v>
      </c>
      <c r="K2830">
        <f t="shared" si="396"/>
        <v>4.8276413675697677E-3</v>
      </c>
      <c r="L2830">
        <v>-1.3677449189154374E-3</v>
      </c>
      <c r="N2830" s="2">
        <v>36832</v>
      </c>
      <c r="O2830">
        <v>35.156300000000002</v>
      </c>
      <c r="Q2830" s="2">
        <v>36832</v>
      </c>
      <c r="R2830">
        <v>36157.1</v>
      </c>
      <c r="S2830" s="8">
        <f t="shared" si="401"/>
        <v>9.8744370671519643E-3</v>
      </c>
      <c r="T2830" s="9">
        <f t="shared" si="397"/>
        <v>9.6304370671519649E-3</v>
      </c>
      <c r="U2830" s="3">
        <f>Sheet1!$B$17+Sheet1!$B$18*'Portfolio allocation'!K2830</f>
        <v>6.0261914099332872E-3</v>
      </c>
      <c r="V2830" s="13">
        <f t="shared" si="402"/>
        <v>3.6042456572186778E-3</v>
      </c>
      <c r="W2830" s="13"/>
      <c r="X2830" s="2">
        <v>36832</v>
      </c>
      <c r="Y2830">
        <v>97.367099999999994</v>
      </c>
      <c r="AA2830" s="2">
        <v>36832</v>
      </c>
      <c r="AB2830">
        <v>1205.1600000000001</v>
      </c>
      <c r="AC2830">
        <f t="shared" si="403"/>
        <v>3.4241285206735084E-2</v>
      </c>
      <c r="AD2830">
        <f t="shared" si="398"/>
        <v>3.3997685206735087E-2</v>
      </c>
      <c r="AE2830">
        <f>Sheet2!$B$17+Sheet2!$B$18*'Portfolio allocation'!K2830</f>
        <v>4.3462488796779343E-3</v>
      </c>
      <c r="AF2830">
        <f t="shared" si="404"/>
        <v>2.9651436327057152E-2</v>
      </c>
      <c r="AH2830" s="2">
        <v>36832</v>
      </c>
      <c r="AI2830">
        <v>5.74</v>
      </c>
      <c r="AJ2830">
        <v>6.09</v>
      </c>
      <c r="AK2830">
        <v>0.86009999999999998</v>
      </c>
      <c r="AR2830" s="3"/>
    </row>
    <row r="2831" spans="1:44" hidden="1" outlineLevel="1" x14ac:dyDescent="0.2">
      <c r="A2831" s="2">
        <v>36833</v>
      </c>
      <c r="B2831">
        <v>23.67</v>
      </c>
      <c r="E2831" s="2">
        <v>36833</v>
      </c>
      <c r="F2831">
        <v>1426.69</v>
      </c>
      <c r="G2831">
        <f t="shared" si="399"/>
        <v>-1.1412008513497218E-3</v>
      </c>
      <c r="H2831" s="2">
        <v>36833</v>
      </c>
      <c r="I2831">
        <v>1981.5</v>
      </c>
      <c r="J2831">
        <f t="shared" si="400"/>
        <v>-1.1241449189154373E-3</v>
      </c>
      <c r="K2831">
        <f t="shared" si="396"/>
        <v>-1.3677449189154374E-3</v>
      </c>
      <c r="L2831">
        <v>3.6356983093616688E-3</v>
      </c>
      <c r="N2831" s="2">
        <v>36833</v>
      </c>
      <c r="O2831">
        <v>34.125</v>
      </c>
      <c r="Q2831" s="2">
        <v>36833</v>
      </c>
      <c r="R2831">
        <v>35096.49</v>
      </c>
      <c r="S2831" s="8">
        <f t="shared" si="401"/>
        <v>-2.9333381272281245E-2</v>
      </c>
      <c r="T2831" s="9">
        <f t="shared" si="397"/>
        <v>-2.9576981272281245E-2</v>
      </c>
      <c r="U2831" s="3">
        <f>Sheet1!$B$17+Sheet1!$B$18*'Portfolio allocation'!K2831</f>
        <v>-1.0813127498910462E-3</v>
      </c>
      <c r="V2831" s="13">
        <f t="shared" si="402"/>
        <v>-2.8495668522390199E-2</v>
      </c>
      <c r="W2831" s="13"/>
      <c r="X2831" s="2">
        <v>36833</v>
      </c>
      <c r="Y2831">
        <v>95.635800000000003</v>
      </c>
      <c r="AA2831" s="2">
        <v>36833</v>
      </c>
      <c r="AB2831">
        <v>1183.73</v>
      </c>
      <c r="AC2831">
        <f t="shared" si="403"/>
        <v>-1.7781871286800199E-2</v>
      </c>
      <c r="AD2831">
        <f t="shared" si="398"/>
        <v>-1.80270712868002E-2</v>
      </c>
      <c r="AE2831">
        <f>Sheet2!$B$17+Sheet2!$B$18*'Portfolio allocation'!K2831</f>
        <v>-1.1628466648640483E-3</v>
      </c>
      <c r="AF2831">
        <f t="shared" si="404"/>
        <v>-1.6864224621936152E-2</v>
      </c>
      <c r="AH2831" s="2">
        <v>36833</v>
      </c>
      <c r="AI2831">
        <v>5.8250000000000002</v>
      </c>
      <c r="AJ2831">
        <v>6.13</v>
      </c>
      <c r="AK2831">
        <v>0.86360000000000003</v>
      </c>
      <c r="AR2831" s="3"/>
    </row>
    <row r="2832" spans="1:44" hidden="1" outlineLevel="1" x14ac:dyDescent="0.2">
      <c r="A2832" s="2">
        <v>36836</v>
      </c>
      <c r="B2832">
        <v>24.52</v>
      </c>
      <c r="E2832" s="2">
        <v>36836</v>
      </c>
      <c r="F2832">
        <v>1432.19</v>
      </c>
      <c r="G2832">
        <f t="shared" si="399"/>
        <v>3.8550771365888359E-3</v>
      </c>
      <c r="H2832" s="2">
        <v>36836</v>
      </c>
      <c r="I2832">
        <v>1989.19</v>
      </c>
      <c r="J2832">
        <f t="shared" si="400"/>
        <v>3.8808983093616689E-3</v>
      </c>
      <c r="K2832">
        <f t="shared" si="396"/>
        <v>3.6356983093616688E-3</v>
      </c>
      <c r="L2832">
        <v>-4.4748687455699939E-4</v>
      </c>
      <c r="N2832" s="2">
        <v>36836</v>
      </c>
      <c r="O2832">
        <v>34.75</v>
      </c>
      <c r="Q2832" s="2">
        <v>36836</v>
      </c>
      <c r="R2832">
        <v>35739.279999999999</v>
      </c>
      <c r="S2832" s="8">
        <f t="shared" si="401"/>
        <v>1.8314936906796087E-2</v>
      </c>
      <c r="T2832" s="9">
        <f t="shared" si="397"/>
        <v>1.8069736906796086E-2</v>
      </c>
      <c r="U2832" s="3">
        <f>Sheet1!$B$17+Sheet1!$B$18*'Portfolio allocation'!K2832</f>
        <v>4.6587641257027149E-3</v>
      </c>
      <c r="V2832" s="13">
        <f t="shared" si="402"/>
        <v>1.3410972781093371E-2</v>
      </c>
      <c r="W2832" s="13"/>
      <c r="X2832" s="2">
        <v>36836</v>
      </c>
      <c r="Y2832">
        <v>95.814899999999994</v>
      </c>
      <c r="AA2832" s="2">
        <v>36836</v>
      </c>
      <c r="AB2832">
        <v>1185.95</v>
      </c>
      <c r="AC2832">
        <f t="shared" si="403"/>
        <v>1.8754276735404307E-3</v>
      </c>
      <c r="AD2832">
        <f t="shared" si="398"/>
        <v>1.6290276735404308E-3</v>
      </c>
      <c r="AE2832">
        <f>Sheet2!$B$17+Sheet2!$B$18*'Portfolio allocation'!K2832</f>
        <v>3.2863427031016011E-3</v>
      </c>
      <c r="AF2832">
        <f t="shared" si="404"/>
        <v>-1.6573150295611703E-3</v>
      </c>
      <c r="AH2832" s="2">
        <v>36836</v>
      </c>
      <c r="AI2832">
        <v>5.8440000000000003</v>
      </c>
      <c r="AJ2832">
        <v>6.16</v>
      </c>
      <c r="AK2832">
        <v>0.86119999999999997</v>
      </c>
      <c r="AR2832" s="3"/>
    </row>
    <row r="2833" spans="1:44" hidden="1" outlineLevel="1" x14ac:dyDescent="0.2">
      <c r="A2833" s="2">
        <v>36837</v>
      </c>
      <c r="B2833">
        <v>24.91</v>
      </c>
      <c r="E2833" s="2">
        <v>36837</v>
      </c>
      <c r="F2833">
        <v>1431.87</v>
      </c>
      <c r="G2833">
        <f t="shared" si="399"/>
        <v>-2.2343404157276758E-4</v>
      </c>
      <c r="H2833" s="2">
        <v>36837</v>
      </c>
      <c r="I2833">
        <v>1988.79</v>
      </c>
      <c r="J2833">
        <f t="shared" si="400"/>
        <v>-2.0108687455699936E-4</v>
      </c>
      <c r="K2833">
        <f t="shared" si="396"/>
        <v>-4.4748687455699939E-4</v>
      </c>
      <c r="L2833">
        <v>-1.5919246303531386E-2</v>
      </c>
      <c r="N2833" s="2">
        <v>36837</v>
      </c>
      <c r="O2833">
        <v>35.25</v>
      </c>
      <c r="Q2833" s="2">
        <v>36837</v>
      </c>
      <c r="R2833">
        <v>36253.519999999997</v>
      </c>
      <c r="S2833" s="8">
        <f t="shared" si="401"/>
        <v>1.438865024701097E-2</v>
      </c>
      <c r="T2833" s="9">
        <f t="shared" si="397"/>
        <v>1.4142250247010969E-2</v>
      </c>
      <c r="U2833" s="3">
        <f>Sheet1!$B$17+Sheet1!$B$18*'Portfolio allocation'!K2833</f>
        <v>-2.5569398962701335E-5</v>
      </c>
      <c r="V2833" s="13">
        <f t="shared" si="402"/>
        <v>1.416781964597367E-2</v>
      </c>
      <c r="W2833" s="13"/>
      <c r="X2833" s="2">
        <v>36837</v>
      </c>
      <c r="Y2833">
        <v>97.725300000000004</v>
      </c>
      <c r="AA2833" s="2">
        <v>36837</v>
      </c>
      <c r="AB2833">
        <v>1209.5999999999999</v>
      </c>
      <c r="AC2833">
        <f t="shared" si="403"/>
        <v>1.994181879505863E-2</v>
      </c>
      <c r="AD2833">
        <f t="shared" si="398"/>
        <v>1.9695418795058629E-2</v>
      </c>
      <c r="AE2833">
        <f>Sheet2!$B$17+Sheet2!$B$18*'Portfolio allocation'!K2833</f>
        <v>-3.4452973391441985E-4</v>
      </c>
      <c r="AF2833">
        <f t="shared" si="404"/>
        <v>2.0039948528973048E-2</v>
      </c>
      <c r="AH2833" s="2">
        <v>36837</v>
      </c>
      <c r="AI2833">
        <v>5.8650000000000002</v>
      </c>
      <c r="AJ2833">
        <v>6.16</v>
      </c>
      <c r="AK2833">
        <v>0.86070000000000002</v>
      </c>
      <c r="AR2833" s="3"/>
    </row>
    <row r="2834" spans="1:44" hidden="1" outlineLevel="1" x14ac:dyDescent="0.2">
      <c r="A2834" s="2">
        <v>36838</v>
      </c>
      <c r="B2834">
        <v>25.66</v>
      </c>
      <c r="E2834" s="2">
        <v>36838</v>
      </c>
      <c r="F2834">
        <v>1409.28</v>
      </c>
      <c r="G2834">
        <f t="shared" si="399"/>
        <v>-1.5776571895493197E-2</v>
      </c>
      <c r="H2834" s="2">
        <v>36838</v>
      </c>
      <c r="I2834">
        <v>1957.62</v>
      </c>
      <c r="J2834">
        <f t="shared" si="400"/>
        <v>-1.5672846303531385E-2</v>
      </c>
      <c r="K2834">
        <f t="shared" si="396"/>
        <v>-1.5919246303531386E-2</v>
      </c>
      <c r="L2834">
        <v>-6.5704056803669508E-3</v>
      </c>
      <c r="N2834" s="2">
        <v>36838</v>
      </c>
      <c r="O2834">
        <v>34.718800000000002</v>
      </c>
      <c r="Q2834" s="2">
        <v>36838</v>
      </c>
      <c r="R2834">
        <v>35707.14</v>
      </c>
      <c r="S2834" s="8">
        <f t="shared" si="401"/>
        <v>-1.5071088269497657E-2</v>
      </c>
      <c r="T2834" s="9">
        <f t="shared" si="397"/>
        <v>-1.5317488269497657E-2</v>
      </c>
      <c r="U2834" s="3">
        <f>Sheet1!$B$17+Sheet1!$B$18*'Portfolio allocation'!K2834</f>
        <v>-1.777516392240976E-2</v>
      </c>
      <c r="V2834" s="13">
        <f t="shared" si="402"/>
        <v>2.4576756529121023E-3</v>
      </c>
      <c r="W2834" s="13"/>
      <c r="X2834" s="2">
        <v>36838</v>
      </c>
      <c r="Y2834">
        <v>95.516400000000004</v>
      </c>
      <c r="AA2834" s="2">
        <v>36838</v>
      </c>
      <c r="AB2834">
        <v>1183.79</v>
      </c>
      <c r="AC2834">
        <f t="shared" si="403"/>
        <v>-2.133763227513219E-2</v>
      </c>
      <c r="AD2834">
        <f t="shared" si="398"/>
        <v>-2.1584032275132191E-2</v>
      </c>
      <c r="AE2834">
        <f>Sheet2!$B$17+Sheet2!$B$18*'Portfolio allocation'!K2834</f>
        <v>-1.4102412938440854E-2</v>
      </c>
      <c r="AF2834">
        <f t="shared" si="404"/>
        <v>-7.4816193366913364E-3</v>
      </c>
      <c r="AH2834" s="2">
        <v>36838</v>
      </c>
      <c r="AI2834">
        <v>5.851</v>
      </c>
      <c r="AJ2834">
        <v>6.16</v>
      </c>
      <c r="AK2834">
        <v>0.85629999999999995</v>
      </c>
      <c r="AR2834" s="3"/>
    </row>
    <row r="2835" spans="1:44" hidden="1" outlineLevel="1" x14ac:dyDescent="0.2">
      <c r="A2835" s="2">
        <v>36839</v>
      </c>
      <c r="B2835">
        <v>27.2</v>
      </c>
      <c r="E2835" s="2">
        <v>36839</v>
      </c>
      <c r="F2835">
        <v>1400.14</v>
      </c>
      <c r="G2835">
        <f t="shared" si="399"/>
        <v>-6.4855812897365306E-3</v>
      </c>
      <c r="H2835" s="2">
        <v>36839</v>
      </c>
      <c r="I2835">
        <v>1945.24</v>
      </c>
      <c r="J2835">
        <f t="shared" si="400"/>
        <v>-6.3240056803669509E-3</v>
      </c>
      <c r="K2835">
        <f t="shared" si="396"/>
        <v>-6.5704056803669508E-3</v>
      </c>
      <c r="L2835">
        <v>-2.4643217725319244E-2</v>
      </c>
      <c r="N2835" s="2">
        <v>36839</v>
      </c>
      <c r="O2835">
        <v>35.4375</v>
      </c>
      <c r="Q2835" s="2">
        <v>36839</v>
      </c>
      <c r="R2835">
        <v>36446.35</v>
      </c>
      <c r="S2835" s="8">
        <f t="shared" si="401"/>
        <v>2.070202206057381E-2</v>
      </c>
      <c r="T2835" s="9">
        <f t="shared" si="397"/>
        <v>2.045562206057381E-2</v>
      </c>
      <c r="U2835" s="3">
        <f>Sheet1!$B$17+Sheet1!$B$18*'Portfolio allocation'!K2835</f>
        <v>-7.0499370283861901E-3</v>
      </c>
      <c r="V2835" s="13">
        <f t="shared" si="402"/>
        <v>2.7505559088959998E-2</v>
      </c>
      <c r="W2835" s="13"/>
      <c r="X2835" s="2">
        <v>36839</v>
      </c>
      <c r="Y2835">
        <v>94.979200000000006</v>
      </c>
      <c r="AA2835" s="2">
        <v>36839</v>
      </c>
      <c r="AB2835">
        <v>1177.1300000000001</v>
      </c>
      <c r="AC2835">
        <f t="shared" si="403"/>
        <v>-5.6259978543490297E-3</v>
      </c>
      <c r="AD2835">
        <f t="shared" si="398"/>
        <v>-5.8711978543490298E-3</v>
      </c>
      <c r="AE2835">
        <f>Sheet2!$B$17+Sheet2!$B$18*'Portfolio allocation'!K2835</f>
        <v>-5.7891853458273248E-3</v>
      </c>
      <c r="AF2835">
        <f t="shared" si="404"/>
        <v>-8.201250852170501E-5</v>
      </c>
      <c r="AH2835" s="2">
        <v>36839</v>
      </c>
      <c r="AI2835">
        <v>5.8079999999999998</v>
      </c>
      <c r="AJ2835">
        <v>6.13</v>
      </c>
      <c r="AK2835">
        <v>0.8589</v>
      </c>
      <c r="AR2835" s="3"/>
    </row>
    <row r="2836" spans="1:44" hidden="1" outlineLevel="1" x14ac:dyDescent="0.2">
      <c r="A2836" s="2">
        <v>36840</v>
      </c>
      <c r="B2836">
        <v>28.53</v>
      </c>
      <c r="E2836" s="2">
        <v>36840</v>
      </c>
      <c r="F2836">
        <v>1365.98</v>
      </c>
      <c r="G2836">
        <f t="shared" si="399"/>
        <v>-2.4397560243975658E-2</v>
      </c>
      <c r="H2836" s="2">
        <v>36840</v>
      </c>
      <c r="I2836">
        <v>1897.78</v>
      </c>
      <c r="J2836">
        <f t="shared" si="400"/>
        <v>-2.4398017725319243E-2</v>
      </c>
      <c r="K2836">
        <f t="shared" si="396"/>
        <v>-2.4643217725319244E-2</v>
      </c>
      <c r="L2836">
        <v>-1.0925300842036434E-2</v>
      </c>
      <c r="N2836" s="2">
        <v>36840</v>
      </c>
      <c r="O2836">
        <v>33.6875</v>
      </c>
      <c r="Q2836" s="2">
        <v>36840</v>
      </c>
      <c r="R2836">
        <v>34646.53</v>
      </c>
      <c r="S2836" s="8">
        <f t="shared" si="401"/>
        <v>-4.9382722824096281E-2</v>
      </c>
      <c r="T2836" s="9">
        <f t="shared" si="397"/>
        <v>-4.9627922824096282E-2</v>
      </c>
      <c r="U2836" s="3">
        <f>Sheet1!$B$17+Sheet1!$B$18*'Portfolio allocation'!K2836</f>
        <v>-2.7783525032322596E-2</v>
      </c>
      <c r="V2836" s="13">
        <f t="shared" si="402"/>
        <v>-2.1844397791773686E-2</v>
      </c>
      <c r="W2836" s="13"/>
      <c r="X2836" s="2">
        <v>36840</v>
      </c>
      <c r="Y2836">
        <v>88.830299999999994</v>
      </c>
      <c r="AA2836" s="2">
        <v>36840</v>
      </c>
      <c r="AB2836">
        <v>1100.93</v>
      </c>
      <c r="AC2836">
        <f t="shared" si="403"/>
        <v>-6.473371675176065E-2</v>
      </c>
      <c r="AD2836">
        <f t="shared" si="398"/>
        <v>-6.4978116751760656E-2</v>
      </c>
      <c r="AE2836">
        <f>Sheet2!$B$17+Sheet2!$B$18*'Portfolio allocation'!K2836</f>
        <v>-2.1859990895335191E-2</v>
      </c>
      <c r="AF2836">
        <f t="shared" si="404"/>
        <v>-4.3118125856425465E-2</v>
      </c>
      <c r="AH2836" s="2">
        <v>36840</v>
      </c>
      <c r="AI2836">
        <v>5.7889999999999997</v>
      </c>
      <c r="AJ2836">
        <v>6.11</v>
      </c>
      <c r="AK2836">
        <v>0.86350000000000005</v>
      </c>
      <c r="AR2836" s="3"/>
    </row>
    <row r="2837" spans="1:44" hidden="1" outlineLevel="1" x14ac:dyDescent="0.2">
      <c r="A2837" s="2">
        <v>36843</v>
      </c>
      <c r="B2837">
        <v>29.06</v>
      </c>
      <c r="E2837" s="2">
        <v>36843</v>
      </c>
      <c r="F2837">
        <v>1351.26</v>
      </c>
      <c r="G2837">
        <f t="shared" si="399"/>
        <v>-1.0776146063631975E-2</v>
      </c>
      <c r="H2837" s="2">
        <v>36843</v>
      </c>
      <c r="I2837">
        <v>1877.51</v>
      </c>
      <c r="J2837">
        <f t="shared" si="400"/>
        <v>-1.0680900842036434E-2</v>
      </c>
      <c r="K2837">
        <f t="shared" si="396"/>
        <v>-1.0925300842036434E-2</v>
      </c>
      <c r="L2837">
        <v>2.3276513872096637E-2</v>
      </c>
      <c r="N2837" s="2">
        <v>36843</v>
      </c>
      <c r="O2837">
        <v>33.218800000000002</v>
      </c>
      <c r="Q2837" s="2">
        <v>36843</v>
      </c>
      <c r="R2837">
        <v>34164.44</v>
      </c>
      <c r="S2837" s="8">
        <f t="shared" si="401"/>
        <v>-1.3914524773476544E-2</v>
      </c>
      <c r="T2837" s="9">
        <f t="shared" si="397"/>
        <v>-1.4158924773476545E-2</v>
      </c>
      <c r="U2837" s="3">
        <f>Sheet1!$B$17+Sheet1!$B$18*'Portfolio allocation'!K2837</f>
        <v>-1.2045983125573909E-2</v>
      </c>
      <c r="V2837" s="13">
        <f t="shared" si="402"/>
        <v>-2.1129416479026362E-3</v>
      </c>
      <c r="W2837" s="13"/>
      <c r="X2837" s="2">
        <v>36843</v>
      </c>
      <c r="Y2837">
        <v>93.068799999999996</v>
      </c>
      <c r="AA2837" s="2">
        <v>36843</v>
      </c>
      <c r="AB2837">
        <v>1153.46</v>
      </c>
      <c r="AC2837">
        <f t="shared" si="403"/>
        <v>4.7714205262823217E-2</v>
      </c>
      <c r="AD2837">
        <f t="shared" si="398"/>
        <v>4.7470205262823216E-2</v>
      </c>
      <c r="AE2837">
        <f>Sheet2!$B$17+Sheet2!$B$18*'Portfolio allocation'!K2837</f>
        <v>-9.6616692270078425E-3</v>
      </c>
      <c r="AF2837">
        <f t="shared" si="404"/>
        <v>5.7131874489831057E-2</v>
      </c>
      <c r="AH2837" s="2">
        <v>36843</v>
      </c>
      <c r="AI2837">
        <v>5.7629999999999999</v>
      </c>
      <c r="AJ2837">
        <v>6.1</v>
      </c>
      <c r="AK2837">
        <v>0.86009999999999998</v>
      </c>
      <c r="AR2837" s="3"/>
    </row>
    <row r="2838" spans="1:44" hidden="1" outlineLevel="1" x14ac:dyDescent="0.2">
      <c r="A2838" s="2">
        <v>36844</v>
      </c>
      <c r="B2838">
        <v>26.81</v>
      </c>
      <c r="E2838" s="2">
        <v>36844</v>
      </c>
      <c r="F2838">
        <v>1382.95</v>
      </c>
      <c r="G2838">
        <f t="shared" si="399"/>
        <v>2.3452185367730971E-2</v>
      </c>
      <c r="H2838" s="2">
        <v>36844</v>
      </c>
      <c r="I2838">
        <v>1921.67</v>
      </c>
      <c r="J2838">
        <f t="shared" si="400"/>
        <v>2.3520513872096638E-2</v>
      </c>
      <c r="K2838">
        <f t="shared" si="396"/>
        <v>2.3276513872096637E-2</v>
      </c>
      <c r="L2838">
        <v>4.8397195418567246E-3</v>
      </c>
      <c r="N2838" s="2">
        <v>36844</v>
      </c>
      <c r="O2838">
        <v>34.406300000000002</v>
      </c>
      <c r="Q2838" s="2">
        <v>36844</v>
      </c>
      <c r="R2838">
        <v>35385.75</v>
      </c>
      <c r="S2838" s="8">
        <f t="shared" si="401"/>
        <v>3.5747988259137164E-2</v>
      </c>
      <c r="T2838" s="9">
        <f t="shared" si="397"/>
        <v>3.5503988259137163E-2</v>
      </c>
      <c r="U2838" s="3">
        <f>Sheet1!$B$17+Sheet1!$B$18*'Portfolio allocation'!K2838</f>
        <v>2.7191205503733107E-2</v>
      </c>
      <c r="V2838" s="13">
        <f t="shared" si="402"/>
        <v>8.3127827554040565E-3</v>
      </c>
      <c r="W2838" s="13"/>
      <c r="X2838" s="2">
        <v>36844</v>
      </c>
      <c r="Y2838">
        <v>95.038899999999998</v>
      </c>
      <c r="AA2838" s="2">
        <v>36844</v>
      </c>
      <c r="AB2838">
        <v>1177.8699999999999</v>
      </c>
      <c r="AC2838">
        <f t="shared" si="403"/>
        <v>2.1162415688450231E-2</v>
      </c>
      <c r="AD2838">
        <f t="shared" si="398"/>
        <v>2.0918015688450232E-2</v>
      </c>
      <c r="AE2838">
        <f>Sheet2!$B$17+Sheet2!$B$18*'Portfolio allocation'!K2838</f>
        <v>2.0751456984009552E-2</v>
      </c>
      <c r="AF2838">
        <f t="shared" si="404"/>
        <v>1.6655870444068008E-4</v>
      </c>
      <c r="AH2838" s="2">
        <v>36844</v>
      </c>
      <c r="AI2838">
        <v>5.7549999999999999</v>
      </c>
      <c r="AJ2838">
        <v>6.11</v>
      </c>
      <c r="AK2838">
        <v>0.85809999999999997</v>
      </c>
      <c r="AR2838" s="3"/>
    </row>
    <row r="2839" spans="1:44" hidden="1" outlineLevel="1" x14ac:dyDescent="0.2">
      <c r="A2839" s="2">
        <v>36845</v>
      </c>
      <c r="B2839">
        <v>26.15</v>
      </c>
      <c r="E2839" s="2">
        <v>36845</v>
      </c>
      <c r="F2839">
        <v>1389.81</v>
      </c>
      <c r="G2839">
        <f t="shared" si="399"/>
        <v>4.9604107162224409E-3</v>
      </c>
      <c r="H2839" s="2">
        <v>36845</v>
      </c>
      <c r="I2839">
        <v>1931.44</v>
      </c>
      <c r="J2839">
        <f t="shared" si="400"/>
        <v>5.0841195418567242E-3</v>
      </c>
      <c r="K2839">
        <f t="shared" si="396"/>
        <v>4.8397195418567246E-3</v>
      </c>
      <c r="L2839">
        <v>-1.2794221596321908E-2</v>
      </c>
      <c r="N2839" s="2">
        <v>36845</v>
      </c>
      <c r="O2839">
        <v>35.031300000000002</v>
      </c>
      <c r="Q2839" s="2">
        <v>36845</v>
      </c>
      <c r="R2839">
        <v>36028.54</v>
      </c>
      <c r="S2839" s="8">
        <f t="shared" si="401"/>
        <v>1.8165221876037752E-2</v>
      </c>
      <c r="T2839" s="9">
        <f t="shared" si="397"/>
        <v>1.7920821876037753E-2</v>
      </c>
      <c r="U2839" s="3">
        <f>Sheet1!$B$17+Sheet1!$B$18*'Portfolio allocation'!K2839</f>
        <v>6.0400477975769279E-3</v>
      </c>
      <c r="V2839" s="13">
        <f t="shared" si="402"/>
        <v>1.1880774078460825E-2</v>
      </c>
      <c r="W2839" s="13"/>
      <c r="X2839" s="2">
        <v>36845</v>
      </c>
      <c r="Y2839">
        <v>94.919499999999999</v>
      </c>
      <c r="AA2839" s="2">
        <v>36845</v>
      </c>
      <c r="AB2839">
        <v>1176.3900000000001</v>
      </c>
      <c r="AC2839">
        <f t="shared" si="403"/>
        <v>-1.2565053868421883E-3</v>
      </c>
      <c r="AD2839">
        <f t="shared" si="398"/>
        <v>-1.5005053868421883E-3</v>
      </c>
      <c r="AE2839">
        <f>Sheet2!$B$17+Sheet2!$B$18*'Portfolio allocation'!K2839</f>
        <v>4.3569891003959913E-3</v>
      </c>
      <c r="AF2839">
        <f t="shared" si="404"/>
        <v>-5.8574944872381799E-3</v>
      </c>
      <c r="AH2839" s="2">
        <v>36845</v>
      </c>
      <c r="AI2839">
        <v>5.7110000000000003</v>
      </c>
      <c r="AJ2839">
        <v>6.1</v>
      </c>
      <c r="AK2839">
        <v>0.85940000000000005</v>
      </c>
      <c r="AR2839" s="3"/>
    </row>
    <row r="2840" spans="1:44" hidden="1" outlineLevel="1" x14ac:dyDescent="0.2">
      <c r="A2840" s="2">
        <v>36846</v>
      </c>
      <c r="B2840">
        <v>25.05</v>
      </c>
      <c r="E2840" s="2">
        <v>36846</v>
      </c>
      <c r="F2840">
        <v>1372.32</v>
      </c>
      <c r="G2840">
        <f t="shared" si="399"/>
        <v>-1.2584453990113764E-2</v>
      </c>
      <c r="H2840" s="2">
        <v>36846</v>
      </c>
      <c r="I2840">
        <v>1907.2</v>
      </c>
      <c r="J2840">
        <f t="shared" si="400"/>
        <v>-1.2550221596321909E-2</v>
      </c>
      <c r="K2840">
        <f t="shared" si="396"/>
        <v>-1.2794221596321908E-2</v>
      </c>
      <c r="L2840">
        <v>-3.556558389261734E-3</v>
      </c>
      <c r="N2840" s="2">
        <v>36846</v>
      </c>
      <c r="O2840">
        <v>34.468800000000002</v>
      </c>
      <c r="Q2840" s="2">
        <v>36846</v>
      </c>
      <c r="R2840">
        <v>35450.019999999997</v>
      </c>
      <c r="S2840" s="8">
        <f t="shared" si="401"/>
        <v>-1.6057270153051029E-2</v>
      </c>
      <c r="T2840" s="9">
        <f t="shared" si="397"/>
        <v>-1.630127015305103E-2</v>
      </c>
      <c r="U2840" s="3">
        <f>Sheet1!$B$17+Sheet1!$B$18*'Portfolio allocation'!K2840</f>
        <v>-1.4190056379640851E-2</v>
      </c>
      <c r="V2840" s="13">
        <f t="shared" si="402"/>
        <v>-2.1112137734101786E-3</v>
      </c>
      <c r="W2840" s="13"/>
      <c r="X2840" s="2">
        <v>36846</v>
      </c>
      <c r="Y2840">
        <v>93.844899999999996</v>
      </c>
      <c r="AA2840" s="2">
        <v>36846</v>
      </c>
      <c r="AB2840">
        <v>1163.08</v>
      </c>
      <c r="AC2840">
        <f t="shared" si="403"/>
        <v>-1.1314275027839549E-2</v>
      </c>
      <c r="AD2840">
        <f t="shared" si="398"/>
        <v>-1.1557075027839548E-2</v>
      </c>
      <c r="AE2840">
        <f>Sheet2!$B$17+Sheet2!$B$18*'Portfolio allocation'!K2840</f>
        <v>-1.1323561242199257E-2</v>
      </c>
      <c r="AF2840">
        <f t="shared" si="404"/>
        <v>-2.3351378564029183E-4</v>
      </c>
      <c r="AH2840" s="2">
        <v>36846</v>
      </c>
      <c r="AI2840">
        <v>5.6660000000000004</v>
      </c>
      <c r="AJ2840">
        <v>6.07</v>
      </c>
      <c r="AK2840">
        <v>0.85429999999999995</v>
      </c>
      <c r="AR2840" s="3"/>
    </row>
    <row r="2841" spans="1:44" hidden="1" outlineLevel="1" x14ac:dyDescent="0.2">
      <c r="A2841" s="2">
        <v>36847</v>
      </c>
      <c r="B2841">
        <v>24.81</v>
      </c>
      <c r="E2841" s="2">
        <v>36847</v>
      </c>
      <c r="F2841">
        <v>1367.72</v>
      </c>
      <c r="G2841">
        <f t="shared" si="399"/>
        <v>-3.3519878745481568E-3</v>
      </c>
      <c r="H2841" s="2">
        <v>36847</v>
      </c>
      <c r="I2841">
        <v>1900.88</v>
      </c>
      <c r="J2841">
        <f t="shared" si="400"/>
        <v>-3.3137583892617339E-3</v>
      </c>
      <c r="K2841">
        <f t="shared" si="396"/>
        <v>-3.556558389261734E-3</v>
      </c>
      <c r="L2841">
        <v>-1.8587735347838964E-2</v>
      </c>
      <c r="N2841" s="2">
        <v>36847</v>
      </c>
      <c r="O2841">
        <v>34.531300000000002</v>
      </c>
      <c r="Q2841" s="2">
        <v>36847</v>
      </c>
      <c r="R2841">
        <v>35514.300000000003</v>
      </c>
      <c r="S2841" s="8">
        <f t="shared" si="401"/>
        <v>1.8132570870201814E-3</v>
      </c>
      <c r="T2841" s="9">
        <f t="shared" si="397"/>
        <v>1.5704570870201814E-3</v>
      </c>
      <c r="U2841" s="3">
        <f>Sheet1!$B$17+Sheet1!$B$18*'Portfolio allocation'!K2841</f>
        <v>-3.592375034982507E-3</v>
      </c>
      <c r="V2841" s="13">
        <f t="shared" si="402"/>
        <v>5.1628321220026883E-3</v>
      </c>
      <c r="W2841" s="13"/>
      <c r="X2841" s="2">
        <v>36847</v>
      </c>
      <c r="Y2841">
        <v>97.367099999999994</v>
      </c>
      <c r="AA2841" s="2">
        <v>36847</v>
      </c>
      <c r="AB2841">
        <v>1206.73</v>
      </c>
      <c r="AC2841">
        <f t="shared" si="403"/>
        <v>3.7529662619940174E-2</v>
      </c>
      <c r="AD2841">
        <f t="shared" si="398"/>
        <v>3.7286062619940177E-2</v>
      </c>
      <c r="AE2841">
        <f>Sheet2!$B$17+Sheet2!$B$18*'Portfolio allocation'!K2841</f>
        <v>-3.1091954443780495E-3</v>
      </c>
      <c r="AF2841">
        <f t="shared" si="404"/>
        <v>4.0395258064318228E-2</v>
      </c>
      <c r="AH2841" s="2">
        <v>36847</v>
      </c>
      <c r="AI2841">
        <v>5.6980000000000004</v>
      </c>
      <c r="AJ2841">
        <v>6.09</v>
      </c>
      <c r="AK2841">
        <v>0.85270000000000001</v>
      </c>
      <c r="AR2841" s="3"/>
    </row>
    <row r="2842" spans="1:44" hidden="1" outlineLevel="1" x14ac:dyDescent="0.2">
      <c r="A2842" s="2">
        <v>36850</v>
      </c>
      <c r="B2842">
        <v>27.43</v>
      </c>
      <c r="E2842" s="2">
        <v>36850</v>
      </c>
      <c r="F2842">
        <v>1342.62</v>
      </c>
      <c r="G2842">
        <f t="shared" si="399"/>
        <v>-1.8351709414207718E-2</v>
      </c>
      <c r="H2842" s="2">
        <v>36850</v>
      </c>
      <c r="I2842">
        <v>1866.01</v>
      </c>
      <c r="J2842">
        <f t="shared" si="400"/>
        <v>-1.8344135347838963E-2</v>
      </c>
      <c r="K2842">
        <f t="shared" si="396"/>
        <v>-1.8587735347838964E-2</v>
      </c>
      <c r="L2842">
        <v>3.3531078461529347E-3</v>
      </c>
      <c r="N2842" s="2">
        <v>36850</v>
      </c>
      <c r="O2842">
        <v>33.593800000000002</v>
      </c>
      <c r="Q2842" s="2">
        <v>36850</v>
      </c>
      <c r="R2842">
        <v>34550.11</v>
      </c>
      <c r="S2842" s="8">
        <f t="shared" si="401"/>
        <v>-2.7149345474921427E-2</v>
      </c>
      <c r="T2842" s="9">
        <f t="shared" si="397"/>
        <v>-2.7392945474921427E-2</v>
      </c>
      <c r="U2842" s="3">
        <f>Sheet1!$B$17+Sheet1!$B$18*'Portfolio allocation'!K2842</f>
        <v>-2.0836522182545277E-2</v>
      </c>
      <c r="V2842" s="13">
        <f t="shared" si="402"/>
        <v>-6.5564232923761498E-3</v>
      </c>
      <c r="W2842" s="13"/>
      <c r="X2842" s="2">
        <v>36850</v>
      </c>
      <c r="Y2842">
        <v>98.620699999999999</v>
      </c>
      <c r="AA2842" s="2">
        <v>36850</v>
      </c>
      <c r="AB2842">
        <v>1222.27</v>
      </c>
      <c r="AC2842">
        <f t="shared" si="403"/>
        <v>1.287777713324445E-2</v>
      </c>
      <c r="AD2842">
        <f t="shared" si="398"/>
        <v>1.2634977133244451E-2</v>
      </c>
      <c r="AE2842">
        <f>Sheet2!$B$17+Sheet2!$B$18*'Portfolio allocation'!K2842</f>
        <v>-1.6475301475951918E-2</v>
      </c>
      <c r="AF2842">
        <f t="shared" si="404"/>
        <v>2.911027860919637E-2</v>
      </c>
      <c r="AH2842" s="2">
        <v>36850</v>
      </c>
      <c r="AI2842">
        <v>5.673</v>
      </c>
      <c r="AJ2842">
        <v>6.07</v>
      </c>
      <c r="AK2842">
        <v>0.84889999999999999</v>
      </c>
      <c r="AR2842" s="3"/>
    </row>
    <row r="2843" spans="1:44" hidden="1" outlineLevel="1" x14ac:dyDescent="0.2">
      <c r="A2843" s="2">
        <v>36851</v>
      </c>
      <c r="B2843">
        <v>26.62</v>
      </c>
      <c r="E2843" s="2">
        <v>36851</v>
      </c>
      <c r="F2843">
        <v>1347.35</v>
      </c>
      <c r="G2843">
        <f t="shared" si="399"/>
        <v>3.5229625657298147E-3</v>
      </c>
      <c r="H2843" s="2">
        <v>36851</v>
      </c>
      <c r="I2843">
        <v>1872.72</v>
      </c>
      <c r="J2843">
        <f t="shared" si="400"/>
        <v>3.5959078461529348E-3</v>
      </c>
      <c r="K2843">
        <f t="shared" si="396"/>
        <v>3.3531078461529347E-3</v>
      </c>
      <c r="L2843">
        <v>-1.8782677824768293E-2</v>
      </c>
      <c r="N2843" s="2">
        <v>36851</v>
      </c>
      <c r="O2843">
        <v>33.875</v>
      </c>
      <c r="Q2843" s="2">
        <v>36851</v>
      </c>
      <c r="R2843">
        <v>34839.370000000003</v>
      </c>
      <c r="S2843" s="8">
        <f t="shared" si="401"/>
        <v>8.3721875270441615E-3</v>
      </c>
      <c r="T2843" s="9">
        <f t="shared" si="397"/>
        <v>8.1293875270441619E-3</v>
      </c>
      <c r="U2843" s="3">
        <f>Sheet1!$B$17+Sheet1!$B$18*'Portfolio allocation'!K2843</f>
        <v>4.3345691845149163E-3</v>
      </c>
      <c r="V2843" s="13">
        <f t="shared" si="402"/>
        <v>3.7948183425292456E-3</v>
      </c>
      <c r="W2843" s="13"/>
      <c r="X2843" s="2">
        <v>36851</v>
      </c>
      <c r="Y2843">
        <v>94.083699999999993</v>
      </c>
      <c r="AA2843" s="2">
        <v>36851</v>
      </c>
      <c r="AB2843">
        <v>1166.04</v>
      </c>
      <c r="AC2843">
        <f t="shared" si="403"/>
        <v>-4.6004565276084652E-2</v>
      </c>
      <c r="AD2843">
        <f t="shared" si="398"/>
        <v>-4.6247365276084654E-2</v>
      </c>
      <c r="AE2843">
        <f>Sheet2!$B$17+Sheet2!$B$18*'Portfolio allocation'!K2843</f>
        <v>3.035056053681632E-3</v>
      </c>
      <c r="AF2843">
        <f t="shared" si="404"/>
        <v>-4.9282421329766284E-2</v>
      </c>
      <c r="AH2843" s="2">
        <v>36851</v>
      </c>
      <c r="AI2843">
        <v>5.66</v>
      </c>
      <c r="AJ2843">
        <v>6.07</v>
      </c>
      <c r="AK2843">
        <v>0.84560000000000002</v>
      </c>
      <c r="AR2843" s="3"/>
    </row>
    <row r="2844" spans="1:44" hidden="1" outlineLevel="1" x14ac:dyDescent="0.2">
      <c r="A2844" s="2">
        <v>36852</v>
      </c>
      <c r="B2844">
        <v>27.71</v>
      </c>
      <c r="E2844" s="2">
        <v>36852</v>
      </c>
      <c r="F2844">
        <v>1322.36</v>
      </c>
      <c r="G2844">
        <f t="shared" si="399"/>
        <v>-1.8547519204364149E-2</v>
      </c>
      <c r="H2844" s="2">
        <v>36852</v>
      </c>
      <c r="I2844">
        <v>1838</v>
      </c>
      <c r="J2844">
        <f t="shared" si="400"/>
        <v>-1.8539877824768292E-2</v>
      </c>
      <c r="K2844">
        <f t="shared" si="396"/>
        <v>-1.8782677824768293E-2</v>
      </c>
      <c r="L2844">
        <v>-2.4399999999999999E-4</v>
      </c>
      <c r="N2844" s="2">
        <v>36852</v>
      </c>
      <c r="O2844">
        <v>34.125</v>
      </c>
      <c r="Q2844" s="2">
        <v>36852</v>
      </c>
      <c r="R2844">
        <v>35096.49</v>
      </c>
      <c r="S2844" s="8">
        <f t="shared" si="401"/>
        <v>7.3801564149982291E-3</v>
      </c>
      <c r="T2844" s="9">
        <f t="shared" si="397"/>
        <v>7.1373564149982294E-3</v>
      </c>
      <c r="U2844" s="3">
        <f>Sheet1!$B$17+Sheet1!$B$18*'Portfolio allocation'!K2844</f>
        <v>-2.1060165132577972E-2</v>
      </c>
      <c r="V2844" s="13">
        <f t="shared" si="402"/>
        <v>2.8197521547576203E-2</v>
      </c>
      <c r="W2844" s="13"/>
      <c r="X2844" s="2">
        <v>36852</v>
      </c>
      <c r="Y2844">
        <v>94.083699999999993</v>
      </c>
      <c r="AA2844" s="2">
        <v>36852</v>
      </c>
      <c r="AB2844">
        <v>1166.04</v>
      </c>
      <c r="AC2844">
        <f t="shared" si="403"/>
        <v>0</v>
      </c>
      <c r="AD2844">
        <f t="shared" si="398"/>
        <v>-2.4399999999999999E-4</v>
      </c>
      <c r="AE2844">
        <f>Sheet2!$B$17+Sheet2!$B$18*'Portfolio allocation'!K2844</f>
        <v>-1.6648649299869873E-2</v>
      </c>
      <c r="AF2844">
        <f t="shared" si="404"/>
        <v>1.6404649299869872E-2</v>
      </c>
      <c r="AH2844" s="2">
        <v>36852</v>
      </c>
      <c r="AI2844">
        <v>5.5990000000000002</v>
      </c>
      <c r="AJ2844">
        <v>6.1</v>
      </c>
      <c r="AK2844">
        <v>0.84330000000000005</v>
      </c>
      <c r="AR2844" s="3"/>
    </row>
    <row r="2845" spans="1:44" hidden="1" outlineLevel="1" x14ac:dyDescent="0.2">
      <c r="A2845" s="2">
        <v>36853</v>
      </c>
      <c r="B2845">
        <v>27.71</v>
      </c>
      <c r="E2845" s="2">
        <v>36853</v>
      </c>
      <c r="F2845">
        <v>1322.36</v>
      </c>
      <c r="G2845">
        <f t="shared" si="399"/>
        <v>0</v>
      </c>
      <c r="H2845" s="2">
        <v>36853</v>
      </c>
      <c r="I2845">
        <v>1838</v>
      </c>
      <c r="J2845">
        <f t="shared" si="400"/>
        <v>0</v>
      </c>
      <c r="K2845">
        <f t="shared" si="396"/>
        <v>-2.4399999999999999E-4</v>
      </c>
      <c r="L2845">
        <v>1.4445880304679104E-2</v>
      </c>
      <c r="N2845" s="2">
        <v>36853</v>
      </c>
      <c r="O2845">
        <v>34.125</v>
      </c>
      <c r="Q2845" s="2">
        <v>36853</v>
      </c>
      <c r="R2845">
        <v>35096.49</v>
      </c>
      <c r="S2845" s="8">
        <f t="shared" si="401"/>
        <v>0</v>
      </c>
      <c r="T2845" s="9">
        <f t="shared" si="397"/>
        <v>-2.4399999999999999E-4</v>
      </c>
      <c r="U2845" s="3">
        <f>Sheet1!$B$17+Sheet1!$B$18*'Portfolio allocation'!K2845</f>
        <v>2.0787590057229149E-4</v>
      </c>
      <c r="V2845" s="13">
        <f t="shared" si="402"/>
        <v>-4.5187590057229146E-4</v>
      </c>
      <c r="W2845" s="13"/>
      <c r="X2845" s="2">
        <v>36853</v>
      </c>
      <c r="Y2845">
        <v>94.083699999999993</v>
      </c>
      <c r="AA2845" s="2">
        <v>36853</v>
      </c>
      <c r="AB2845">
        <v>1166.04</v>
      </c>
      <c r="AC2845">
        <f t="shared" si="403"/>
        <v>0</v>
      </c>
      <c r="AD2845">
        <f t="shared" si="398"/>
        <v>-2.4399999999999999E-4</v>
      </c>
      <c r="AE2845">
        <f>Sheet2!$B$17+Sheet2!$B$18*'Portfolio allocation'!K2845</f>
        <v>-1.6358401363864255E-4</v>
      </c>
      <c r="AF2845">
        <f t="shared" si="404"/>
        <v>-8.0415986361357441E-5</v>
      </c>
      <c r="AH2845" s="2">
        <v>36853</v>
      </c>
      <c r="AI2845">
        <v>5.5990000000000002</v>
      </c>
      <c r="AJ2845">
        <v>6.1</v>
      </c>
      <c r="AK2845">
        <v>0.84209999999999996</v>
      </c>
      <c r="AR2845" s="3"/>
    </row>
    <row r="2846" spans="1:44" hidden="1" outlineLevel="1" x14ac:dyDescent="0.2">
      <c r="A2846" s="2">
        <v>36854</v>
      </c>
      <c r="B2846">
        <v>26</v>
      </c>
      <c r="E2846" s="2">
        <v>36854</v>
      </c>
      <c r="F2846">
        <v>1341.77</v>
      </c>
      <c r="G2846">
        <f t="shared" si="399"/>
        <v>1.4678302428990708E-2</v>
      </c>
      <c r="H2846" s="2">
        <v>36854</v>
      </c>
      <c r="I2846">
        <v>1865</v>
      </c>
      <c r="J2846">
        <f t="shared" si="400"/>
        <v>1.4689880304679104E-2</v>
      </c>
      <c r="K2846">
        <f t="shared" si="396"/>
        <v>1.4445880304679104E-2</v>
      </c>
      <c r="L2846">
        <v>5.1224922252010481E-3</v>
      </c>
      <c r="N2846" s="2">
        <v>36854</v>
      </c>
      <c r="O2846">
        <v>34.968800000000002</v>
      </c>
      <c r="Q2846" s="2">
        <v>36854</v>
      </c>
      <c r="R2846">
        <v>35964.26</v>
      </c>
      <c r="S2846" s="8">
        <f t="shared" si="401"/>
        <v>2.4725264549247061E-2</v>
      </c>
      <c r="T2846" s="9">
        <f t="shared" si="397"/>
        <v>2.448126454924706E-2</v>
      </c>
      <c r="U2846" s="3">
        <f>Sheet1!$B$17+Sheet1!$B$18*'Portfolio allocation'!K2846</f>
        <v>1.7060478877175666E-2</v>
      </c>
      <c r="V2846" s="13">
        <f t="shared" si="402"/>
        <v>7.4207856720713943E-3</v>
      </c>
      <c r="W2846" s="13"/>
      <c r="X2846" s="2">
        <v>36854</v>
      </c>
      <c r="Y2846">
        <v>95.456800000000001</v>
      </c>
      <c r="AA2846" s="2">
        <v>36854</v>
      </c>
      <c r="AB2846">
        <v>1183.05</v>
      </c>
      <c r="AC2846">
        <f t="shared" si="403"/>
        <v>1.4587835751775247E-2</v>
      </c>
      <c r="AD2846">
        <f t="shared" si="398"/>
        <v>1.4343035751775247E-2</v>
      </c>
      <c r="AE2846">
        <f>Sheet2!$B$17+Sheet2!$B$18*'Portfolio allocation'!K2846</f>
        <v>1.2899032326023867E-2</v>
      </c>
      <c r="AF2846">
        <f t="shared" si="404"/>
        <v>1.4440034257513796E-3</v>
      </c>
      <c r="AH2846" s="2">
        <v>36854</v>
      </c>
      <c r="AI2846">
        <v>5.6280000000000001</v>
      </c>
      <c r="AJ2846">
        <v>6.12</v>
      </c>
      <c r="AK2846">
        <v>0.83979999999999999</v>
      </c>
      <c r="AR2846" s="3"/>
    </row>
    <row r="2847" spans="1:44" hidden="1" outlineLevel="1" x14ac:dyDescent="0.2">
      <c r="A2847" s="2">
        <v>36857</v>
      </c>
      <c r="B2847">
        <v>26.93</v>
      </c>
      <c r="E2847" s="2">
        <v>36857</v>
      </c>
      <c r="F2847">
        <v>1348.97</v>
      </c>
      <c r="G2847">
        <f t="shared" si="399"/>
        <v>5.3660463417724014E-3</v>
      </c>
      <c r="H2847" s="2">
        <v>36857</v>
      </c>
      <c r="I2847">
        <v>1875.01</v>
      </c>
      <c r="J2847">
        <f t="shared" si="400"/>
        <v>5.367292225201048E-3</v>
      </c>
      <c r="K2847">
        <f t="shared" si="396"/>
        <v>5.1224922252010481E-3</v>
      </c>
      <c r="L2847">
        <v>-9.6896829584908976E-3</v>
      </c>
      <c r="N2847" s="2">
        <v>36857</v>
      </c>
      <c r="O2847">
        <v>35.343800000000002</v>
      </c>
      <c r="Q2847" s="2">
        <v>36857</v>
      </c>
      <c r="R2847">
        <v>36349.93</v>
      </c>
      <c r="S2847" s="8">
        <f t="shared" si="401"/>
        <v>1.0723701808406316E-2</v>
      </c>
      <c r="T2847" s="9">
        <f t="shared" si="397"/>
        <v>1.0478901808406316E-2</v>
      </c>
      <c r="U2847" s="3">
        <f>Sheet1!$B$17+Sheet1!$B$18*'Portfolio allocation'!K2847</f>
        <v>6.3644517863223459E-3</v>
      </c>
      <c r="V2847" s="13">
        <f t="shared" si="402"/>
        <v>4.1144500220839705E-3</v>
      </c>
      <c r="W2847" s="13"/>
      <c r="X2847" s="2">
        <v>36857</v>
      </c>
      <c r="Y2847">
        <v>94.024000000000001</v>
      </c>
      <c r="AA2847" s="2">
        <v>36857</v>
      </c>
      <c r="AB2847">
        <v>1165.3</v>
      </c>
      <c r="AC2847">
        <f t="shared" si="403"/>
        <v>-1.500359240945015E-2</v>
      </c>
      <c r="AD2847">
        <f t="shared" si="398"/>
        <v>-1.5247992409450151E-2</v>
      </c>
      <c r="AE2847">
        <f>Sheet2!$B$17+Sheet2!$B$18*'Portfolio allocation'!K2847</f>
        <v>4.6084377846093826E-3</v>
      </c>
      <c r="AF2847">
        <f t="shared" si="404"/>
        <v>-1.9856430194059534E-2</v>
      </c>
      <c r="AH2847" s="2">
        <v>36857</v>
      </c>
      <c r="AI2847">
        <v>5.6260000000000003</v>
      </c>
      <c r="AJ2847">
        <v>6.11</v>
      </c>
      <c r="AK2847">
        <v>0.84889999999999999</v>
      </c>
      <c r="AR2847" s="3"/>
    </row>
    <row r="2848" spans="1:44" hidden="1" outlineLevel="1" x14ac:dyDescent="0.2">
      <c r="A2848" s="2">
        <v>36858</v>
      </c>
      <c r="B2848">
        <v>27.64</v>
      </c>
      <c r="E2848" s="2">
        <v>36858</v>
      </c>
      <c r="F2848">
        <v>1336.09</v>
      </c>
      <c r="G2848">
        <f t="shared" si="399"/>
        <v>-9.5480255305900874E-3</v>
      </c>
      <c r="H2848" s="2">
        <v>36858</v>
      </c>
      <c r="I2848">
        <v>1857.3</v>
      </c>
      <c r="J2848">
        <f t="shared" si="400"/>
        <v>-9.4452829584908971E-3</v>
      </c>
      <c r="K2848">
        <f t="shared" si="396"/>
        <v>-9.6896829584908976E-3</v>
      </c>
      <c r="L2848">
        <v>4.3797932698003703E-3</v>
      </c>
      <c r="N2848" s="2">
        <v>36858</v>
      </c>
      <c r="O2848">
        <v>33.5</v>
      </c>
      <c r="Q2848" s="2">
        <v>36858</v>
      </c>
      <c r="R2848">
        <v>34453.699999999997</v>
      </c>
      <c r="S2848" s="8">
        <f t="shared" si="401"/>
        <v>-5.2165987664900659E-2</v>
      </c>
      <c r="T2848" s="9">
        <f t="shared" si="397"/>
        <v>-5.2410387664900658E-2</v>
      </c>
      <c r="U2848" s="3">
        <f>Sheet1!$B$17+Sheet1!$B$18*'Portfolio allocation'!K2848</f>
        <v>-1.0628450974848958E-2</v>
      </c>
      <c r="V2848" s="13">
        <f t="shared" si="402"/>
        <v>-4.1781936690051702E-2</v>
      </c>
      <c r="W2848" s="13"/>
      <c r="X2848" s="2">
        <v>36858</v>
      </c>
      <c r="Y2848">
        <v>93.486699999999999</v>
      </c>
      <c r="AA2848" s="2">
        <v>36858</v>
      </c>
      <c r="AB2848">
        <v>1158.6400000000001</v>
      </c>
      <c r="AC2848">
        <f t="shared" si="403"/>
        <v>-5.7152664549899868E-3</v>
      </c>
      <c r="AD2848">
        <f t="shared" si="398"/>
        <v>-5.9604664549899869E-3</v>
      </c>
      <c r="AE2848">
        <f>Sheet2!$B$17+Sheet2!$B$18*'Portfolio allocation'!K2848</f>
        <v>-8.5629262814958911E-3</v>
      </c>
      <c r="AF2848">
        <f t="shared" si="404"/>
        <v>2.6024598265059042E-3</v>
      </c>
      <c r="AH2848" s="2">
        <v>36858</v>
      </c>
      <c r="AI2848">
        <v>5.5839999999999996</v>
      </c>
      <c r="AJ2848">
        <v>6.13</v>
      </c>
      <c r="AK2848">
        <v>0.85499999999999998</v>
      </c>
      <c r="AR2848" s="3"/>
    </row>
    <row r="2849" spans="1:44" hidden="1" outlineLevel="1" x14ac:dyDescent="0.2">
      <c r="A2849" s="2">
        <v>36859</v>
      </c>
      <c r="B2849">
        <v>27.49</v>
      </c>
      <c r="E2849" s="2">
        <v>36859</v>
      </c>
      <c r="F2849">
        <v>1341.91</v>
      </c>
      <c r="G2849">
        <f t="shared" si="399"/>
        <v>4.3559939824413529E-3</v>
      </c>
      <c r="H2849" s="2">
        <v>36859</v>
      </c>
      <c r="I2849">
        <v>1865.89</v>
      </c>
      <c r="J2849">
        <f t="shared" si="400"/>
        <v>4.6249932698003704E-3</v>
      </c>
      <c r="K2849">
        <f t="shared" si="396"/>
        <v>4.3797932698003703E-3</v>
      </c>
      <c r="L2849">
        <v>-2.0323569653087827E-2</v>
      </c>
      <c r="N2849" s="2">
        <v>36859</v>
      </c>
      <c r="O2849">
        <v>32.531300000000002</v>
      </c>
      <c r="Q2849" s="2">
        <v>36859</v>
      </c>
      <c r="R2849">
        <v>33457.370000000003</v>
      </c>
      <c r="S2849" s="8">
        <f t="shared" si="401"/>
        <v>-2.8917939147319327E-2</v>
      </c>
      <c r="T2849" s="9">
        <f t="shared" si="397"/>
        <v>-2.9163139147319328E-2</v>
      </c>
      <c r="U2849" s="3">
        <f>Sheet1!$B$17+Sheet1!$B$18*'Portfolio allocation'!K2849</f>
        <v>5.5124087221920769E-3</v>
      </c>
      <c r="V2849" s="13">
        <f t="shared" si="402"/>
        <v>-3.4675547869511408E-2</v>
      </c>
      <c r="W2849" s="13"/>
      <c r="X2849" s="2">
        <v>36859</v>
      </c>
      <c r="Y2849">
        <v>95.337400000000002</v>
      </c>
      <c r="AA2849" s="2">
        <v>36859</v>
      </c>
      <c r="AB2849">
        <v>1181.57</v>
      </c>
      <c r="AC2849">
        <f t="shared" si="403"/>
        <v>1.9790443968790816E-2</v>
      </c>
      <c r="AD2849">
        <f t="shared" si="398"/>
        <v>1.9548443968790817E-2</v>
      </c>
      <c r="AE2849">
        <f>Sheet2!$B$17+Sheet2!$B$18*'Portfolio allocation'!K2849</f>
        <v>3.9480109255030519E-3</v>
      </c>
      <c r="AF2849">
        <f t="shared" si="404"/>
        <v>1.5600433043287766E-2</v>
      </c>
      <c r="AH2849" s="2">
        <v>36859</v>
      </c>
      <c r="AI2849">
        <v>5.5259999999999998</v>
      </c>
      <c r="AJ2849">
        <v>6.05</v>
      </c>
      <c r="AK2849">
        <v>0.86009999999999998</v>
      </c>
      <c r="AR2849" s="3"/>
    </row>
    <row r="2850" spans="1:44" hidden="1" outlineLevel="1" x14ac:dyDescent="0.2">
      <c r="A2850" s="2">
        <v>36860</v>
      </c>
      <c r="B2850">
        <v>29.65</v>
      </c>
      <c r="E2850" s="2">
        <v>36860</v>
      </c>
      <c r="F2850">
        <v>1314.95</v>
      </c>
      <c r="G2850">
        <f t="shared" si="399"/>
        <v>-2.0090766146760974E-2</v>
      </c>
      <c r="H2850" s="2">
        <v>36860</v>
      </c>
      <c r="I2850">
        <v>1828.42</v>
      </c>
      <c r="J2850">
        <f t="shared" si="400"/>
        <v>-2.0081569653087827E-2</v>
      </c>
      <c r="K2850">
        <f t="shared" si="396"/>
        <v>-2.0323569653087827E-2</v>
      </c>
      <c r="L2850">
        <v>-2.590108618383773E-5</v>
      </c>
      <c r="N2850" s="2">
        <v>36860</v>
      </c>
      <c r="O2850">
        <v>28.6875</v>
      </c>
      <c r="Q2850" s="2">
        <v>36860</v>
      </c>
      <c r="R2850">
        <v>29504.19</v>
      </c>
      <c r="S2850" s="8">
        <f t="shared" si="401"/>
        <v>-0.11815573071045349</v>
      </c>
      <c r="T2850" s="9">
        <f t="shared" si="397"/>
        <v>-0.11839773071045349</v>
      </c>
      <c r="U2850" s="3">
        <f>Sheet1!$B$17+Sheet1!$B$18*'Portfolio allocation'!K2850</f>
        <v>-2.2827915289418264E-2</v>
      </c>
      <c r="V2850" s="13">
        <f t="shared" si="402"/>
        <v>-9.5569815421035237E-2</v>
      </c>
      <c r="W2850" s="13"/>
      <c r="X2850" s="2">
        <v>36860</v>
      </c>
      <c r="Y2850">
        <v>89.307900000000004</v>
      </c>
      <c r="AA2850" s="2">
        <v>36860</v>
      </c>
      <c r="AB2850">
        <v>1106.8499999999999</v>
      </c>
      <c r="AC2850">
        <f t="shared" si="403"/>
        <v>-6.3237895342637351E-2</v>
      </c>
      <c r="AD2850">
        <f t="shared" si="398"/>
        <v>-6.3477095342637346E-2</v>
      </c>
      <c r="AE2850">
        <f>Sheet2!$B$17+Sheet2!$B$18*'Portfolio allocation'!K2850</f>
        <v>-1.8018849625317582E-2</v>
      </c>
      <c r="AF2850">
        <f t="shared" si="404"/>
        <v>-4.5458245717319767E-2</v>
      </c>
      <c r="AH2850" s="2">
        <v>36860</v>
      </c>
      <c r="AI2850">
        <v>5.4740000000000002</v>
      </c>
      <c r="AJ2850">
        <v>5.98</v>
      </c>
      <c r="AK2850">
        <v>0.87050000000000005</v>
      </c>
      <c r="AR2850" s="3"/>
    </row>
    <row r="2851" spans="1:44" hidden="1" outlineLevel="1" x14ac:dyDescent="0.2">
      <c r="A2851" s="2">
        <v>36861</v>
      </c>
      <c r="B2851">
        <v>27.48</v>
      </c>
      <c r="E2851" s="2">
        <v>36861</v>
      </c>
      <c r="F2851">
        <v>1315.23</v>
      </c>
      <c r="G2851">
        <f t="shared" si="399"/>
        <v>2.1293585307424756E-4</v>
      </c>
      <c r="H2851" s="2">
        <v>36861</v>
      </c>
      <c r="I2851">
        <v>1828.81</v>
      </c>
      <c r="J2851">
        <f t="shared" si="400"/>
        <v>2.1329891381616228E-4</v>
      </c>
      <c r="K2851">
        <f t="shared" si="396"/>
        <v>-2.590108618383773E-5</v>
      </c>
      <c r="L2851">
        <v>7.1723895822967494E-3</v>
      </c>
      <c r="N2851" s="2">
        <v>36861</v>
      </c>
      <c r="O2851">
        <v>28.3125</v>
      </c>
      <c r="Q2851" s="2">
        <v>36861</v>
      </c>
      <c r="R2851">
        <v>29118.52</v>
      </c>
      <c r="S2851" s="8">
        <f t="shared" si="401"/>
        <v>-1.3071702697142307E-2</v>
      </c>
      <c r="T2851" s="9">
        <f t="shared" si="397"/>
        <v>-1.3310902697142307E-2</v>
      </c>
      <c r="U2851" s="3">
        <f>Sheet1!$B$17+Sheet1!$B$18*'Portfolio allocation'!K2851</f>
        <v>4.5808450186371702E-4</v>
      </c>
      <c r="V2851" s="13">
        <f t="shared" si="402"/>
        <v>-1.3768987199006023E-2</v>
      </c>
      <c r="W2851" s="13"/>
      <c r="X2851" s="2">
        <v>36861</v>
      </c>
      <c r="Y2851">
        <v>91.337599999999995</v>
      </c>
      <c r="AA2851" s="2">
        <v>36861</v>
      </c>
      <c r="AB2851">
        <v>1132</v>
      </c>
      <c r="AC2851">
        <f t="shared" si="403"/>
        <v>2.272213940461687E-2</v>
      </c>
      <c r="AD2851">
        <f t="shared" si="398"/>
        <v>2.2485339404616871E-2</v>
      </c>
      <c r="AE2851">
        <f>Sheet2!$B$17+Sheet2!$B$18*'Portfolio allocation'!K2851</f>
        <v>3.0355104733219567E-5</v>
      </c>
      <c r="AF2851">
        <f t="shared" si="404"/>
        <v>2.2454984299883653E-2</v>
      </c>
      <c r="AH2851" s="2">
        <v>36861</v>
      </c>
      <c r="AI2851">
        <v>5.5090000000000003</v>
      </c>
      <c r="AJ2851">
        <v>5.92</v>
      </c>
      <c r="AK2851">
        <v>0.873</v>
      </c>
      <c r="AR2851" s="3"/>
    </row>
    <row r="2852" spans="1:44" hidden="1" outlineLevel="1" x14ac:dyDescent="0.2">
      <c r="A2852" s="2">
        <v>36864</v>
      </c>
      <c r="B2852">
        <v>27.78</v>
      </c>
      <c r="E2852" s="2">
        <v>36864</v>
      </c>
      <c r="F2852">
        <v>1324.97</v>
      </c>
      <c r="G2852">
        <f t="shared" si="399"/>
        <v>7.4055488393665048E-3</v>
      </c>
      <c r="H2852" s="2">
        <v>36864</v>
      </c>
      <c r="I2852">
        <v>1842.36</v>
      </c>
      <c r="J2852">
        <f t="shared" si="400"/>
        <v>7.4091895822967491E-3</v>
      </c>
      <c r="K2852">
        <f t="shared" si="396"/>
        <v>7.1723895822967494E-3</v>
      </c>
      <c r="L2852">
        <v>3.8696558874487134E-2</v>
      </c>
      <c r="N2852" s="2">
        <v>36864</v>
      </c>
      <c r="O2852">
        <v>28.218800000000002</v>
      </c>
      <c r="Q2852" s="2">
        <v>36864</v>
      </c>
      <c r="R2852">
        <v>29022.09</v>
      </c>
      <c r="S2852" s="8">
        <f t="shared" si="401"/>
        <v>-3.3116380914963717E-3</v>
      </c>
      <c r="T2852" s="9">
        <f t="shared" si="397"/>
        <v>-3.5484380914963718E-3</v>
      </c>
      <c r="U2852" s="3">
        <f>Sheet1!$B$17+Sheet1!$B$18*'Portfolio allocation'!K2852</f>
        <v>8.7161459856902324E-3</v>
      </c>
      <c r="V2852" s="13">
        <f t="shared" si="402"/>
        <v>-1.2264584077186605E-2</v>
      </c>
      <c r="W2852" s="13"/>
      <c r="X2852" s="2">
        <v>36864</v>
      </c>
      <c r="Y2852">
        <v>93.964299999999994</v>
      </c>
      <c r="AA2852" s="2">
        <v>36864</v>
      </c>
      <c r="AB2852">
        <v>1164.56</v>
      </c>
      <c r="AC2852">
        <f t="shared" si="403"/>
        <v>2.8763250883392155E-2</v>
      </c>
      <c r="AD2852">
        <f t="shared" si="398"/>
        <v>2.8526050883392155E-2</v>
      </c>
      <c r="AE2852">
        <f>Sheet2!$B$17+Sheet2!$B$18*'Portfolio allocation'!K2852</f>
        <v>6.4312588121503717E-3</v>
      </c>
      <c r="AF2852">
        <f t="shared" si="404"/>
        <v>2.2094792071241785E-2</v>
      </c>
      <c r="AH2852" s="2">
        <v>36864</v>
      </c>
      <c r="AI2852">
        <v>5.52</v>
      </c>
      <c r="AJ2852">
        <v>5.93</v>
      </c>
      <c r="AK2852">
        <v>0.88939999999999997</v>
      </c>
      <c r="AR2852" s="3"/>
    </row>
    <row r="2853" spans="1:44" hidden="1" outlineLevel="1" x14ac:dyDescent="0.2">
      <c r="A2853" s="2">
        <v>36865</v>
      </c>
      <c r="B2853">
        <v>24.99</v>
      </c>
      <c r="E2853" s="2">
        <v>36865</v>
      </c>
      <c r="F2853">
        <v>1376.54</v>
      </c>
      <c r="G2853">
        <f t="shared" si="399"/>
        <v>3.8921635961568946E-2</v>
      </c>
      <c r="H2853" s="2">
        <v>36865</v>
      </c>
      <c r="I2853">
        <v>1914.09</v>
      </c>
      <c r="J2853">
        <f t="shared" si="400"/>
        <v>3.8933758874487134E-2</v>
      </c>
      <c r="K2853">
        <f t="shared" si="396"/>
        <v>3.8696558874487134E-2</v>
      </c>
      <c r="L2853">
        <v>-1.8264655250275551E-2</v>
      </c>
      <c r="N2853" s="2">
        <v>36865</v>
      </c>
      <c r="O2853">
        <v>29.9375</v>
      </c>
      <c r="Q2853" s="2">
        <v>36865</v>
      </c>
      <c r="R2853">
        <v>30789.78</v>
      </c>
      <c r="S2853" s="8">
        <f t="shared" si="401"/>
        <v>6.0908432163224502E-2</v>
      </c>
      <c r="T2853" s="9">
        <f t="shared" si="397"/>
        <v>6.0671232163224502E-2</v>
      </c>
      <c r="U2853" s="3">
        <f>Sheet1!$B$17+Sheet1!$B$18*'Portfolio allocation'!K2853</f>
        <v>4.4881471926385273E-2</v>
      </c>
      <c r="V2853" s="13">
        <f t="shared" si="402"/>
        <v>1.5789760236839229E-2</v>
      </c>
      <c r="W2853" s="13"/>
      <c r="X2853" s="2">
        <v>36865</v>
      </c>
      <c r="Y2853">
        <v>98.740099999999998</v>
      </c>
      <c r="AA2853" s="2">
        <v>36865</v>
      </c>
      <c r="AB2853">
        <v>1223.75</v>
      </c>
      <c r="AC2853">
        <f t="shared" si="403"/>
        <v>5.0826063062444193E-2</v>
      </c>
      <c r="AD2853">
        <f t="shared" si="398"/>
        <v>5.0590863062444195E-2</v>
      </c>
      <c r="AE2853">
        <f>Sheet2!$B$17+Sheet2!$B$18*'Portfolio allocation'!K2853</f>
        <v>3.4463354401063254E-2</v>
      </c>
      <c r="AF2853">
        <f t="shared" si="404"/>
        <v>1.6127508661380942E-2</v>
      </c>
      <c r="AH2853" s="2">
        <v>36865</v>
      </c>
      <c r="AI2853">
        <v>5.4279999999999999</v>
      </c>
      <c r="AJ2853">
        <v>5.88</v>
      </c>
      <c r="AK2853">
        <v>0.88500000000000001</v>
      </c>
      <c r="AR2853" s="3"/>
    </row>
    <row r="2854" spans="1:44" hidden="1" outlineLevel="1" x14ac:dyDescent="0.2">
      <c r="A2854" s="2">
        <v>36866</v>
      </c>
      <c r="B2854">
        <v>25.07</v>
      </c>
      <c r="E2854" s="2">
        <v>36866</v>
      </c>
      <c r="F2854">
        <v>1351.46</v>
      </c>
      <c r="G2854">
        <f t="shared" si="399"/>
        <v>-1.8219594054658783E-2</v>
      </c>
      <c r="H2854" s="2">
        <v>36866</v>
      </c>
      <c r="I2854">
        <v>1879.58</v>
      </c>
      <c r="J2854">
        <f t="shared" si="400"/>
        <v>-1.802945525027555E-2</v>
      </c>
      <c r="K2854">
        <f t="shared" si="396"/>
        <v>-1.8264655250275551E-2</v>
      </c>
      <c r="L2854">
        <v>-6.0573695868224604E-3</v>
      </c>
      <c r="N2854" s="2">
        <v>36866</v>
      </c>
      <c r="O2854">
        <v>28.343800000000002</v>
      </c>
      <c r="Q2854" s="2">
        <v>36866</v>
      </c>
      <c r="R2854">
        <v>29150.65</v>
      </c>
      <c r="S2854" s="8">
        <f t="shared" si="401"/>
        <v>-5.3236171223048578E-2</v>
      </c>
      <c r="T2854" s="9">
        <f t="shared" si="397"/>
        <v>-5.3471371223048576E-2</v>
      </c>
      <c r="U2854" s="3">
        <f>Sheet1!$B$17+Sheet1!$B$18*'Portfolio allocation'!K2854</f>
        <v>-2.0465876506681996E-2</v>
      </c>
      <c r="V2854" s="13">
        <f t="shared" si="402"/>
        <v>-3.300549471636658E-2</v>
      </c>
      <c r="W2854" s="13"/>
      <c r="X2854" s="2">
        <v>36866</v>
      </c>
      <c r="Y2854">
        <v>92.412199999999999</v>
      </c>
      <c r="AA2854" s="2">
        <v>36866</v>
      </c>
      <c r="AB2854">
        <v>1145.32</v>
      </c>
      <c r="AC2854">
        <f t="shared" si="403"/>
        <v>-6.4089887640449539E-2</v>
      </c>
      <c r="AD2854">
        <f t="shared" si="398"/>
        <v>-6.4321487640449537E-2</v>
      </c>
      <c r="AE2854">
        <f>Sheet2!$B$17+Sheet2!$B$18*'Portfolio allocation'!K2854</f>
        <v>-1.6188010410679771E-2</v>
      </c>
      <c r="AF2854">
        <f t="shared" si="404"/>
        <v>-4.8133477229769767E-2</v>
      </c>
      <c r="AH2854" s="2">
        <v>36866</v>
      </c>
      <c r="AI2854">
        <v>5.2990000000000004</v>
      </c>
      <c r="AJ2854">
        <v>5.79</v>
      </c>
      <c r="AK2854">
        <v>0.88460000000000005</v>
      </c>
      <c r="AR2854" s="3"/>
    </row>
    <row r="2855" spans="1:44" hidden="1" outlineLevel="1" x14ac:dyDescent="0.2">
      <c r="A2855" s="2">
        <v>36867</v>
      </c>
      <c r="B2855">
        <v>25.34</v>
      </c>
      <c r="E2855" s="2">
        <v>36867</v>
      </c>
      <c r="F2855">
        <v>1343.55</v>
      </c>
      <c r="G2855">
        <f t="shared" si="399"/>
        <v>-5.8529294244743513E-3</v>
      </c>
      <c r="H2855" s="2">
        <v>36867</v>
      </c>
      <c r="I2855">
        <v>1868.63</v>
      </c>
      <c r="J2855">
        <f t="shared" si="400"/>
        <v>-5.8257695868224602E-3</v>
      </c>
      <c r="K2855">
        <f t="shared" si="396"/>
        <v>-6.0573695868224604E-3</v>
      </c>
      <c r="L2855">
        <v>1.9389371097327968E-2</v>
      </c>
      <c r="N2855" s="2">
        <v>36867</v>
      </c>
      <c r="O2855">
        <v>26.5625</v>
      </c>
      <c r="Q2855" s="2">
        <v>36867</v>
      </c>
      <c r="R2855">
        <v>27318.7</v>
      </c>
      <c r="S2855" s="8">
        <f t="shared" si="401"/>
        <v>-6.2844224742844568E-2</v>
      </c>
      <c r="T2855" s="9">
        <f t="shared" si="397"/>
        <v>-6.3075824742844566E-2</v>
      </c>
      <c r="U2855" s="3">
        <f>Sheet1!$B$17+Sheet1!$B$18*'Portfolio allocation'!K2855</f>
        <v>-6.4613690198082798E-3</v>
      </c>
      <c r="V2855" s="13">
        <f t="shared" si="402"/>
        <v>-5.6614455723036285E-2</v>
      </c>
      <c r="W2855" s="13"/>
      <c r="X2855" s="2">
        <v>36867</v>
      </c>
      <c r="Y2855">
        <v>91.098799999999997</v>
      </c>
      <c r="AA2855" s="2">
        <v>36867</v>
      </c>
      <c r="AB2855">
        <v>1129.04</v>
      </c>
      <c r="AC2855">
        <f t="shared" si="403"/>
        <v>-1.4214368036880476E-2</v>
      </c>
      <c r="AD2855">
        <f t="shared" si="398"/>
        <v>-1.4443648036880476E-2</v>
      </c>
      <c r="AE2855">
        <f>Sheet2!$B$17+Sheet2!$B$18*'Portfolio allocation'!K2855</f>
        <v>-5.332980562713043E-3</v>
      </c>
      <c r="AF2855">
        <f t="shared" si="404"/>
        <v>-9.1106674741674339E-3</v>
      </c>
      <c r="AH2855" s="2">
        <v>36867</v>
      </c>
      <c r="AI2855">
        <v>5.3010000000000002</v>
      </c>
      <c r="AJ2855">
        <v>5.7320000000000002</v>
      </c>
      <c r="AK2855">
        <v>0.88980000000000004</v>
      </c>
      <c r="AR2855" s="3"/>
    </row>
    <row r="2856" spans="1:44" hidden="1" outlineLevel="1" x14ac:dyDescent="0.2">
      <c r="A2856" s="2">
        <v>36868</v>
      </c>
      <c r="B2856">
        <v>22.41</v>
      </c>
      <c r="E2856" s="2">
        <v>36868</v>
      </c>
      <c r="F2856">
        <v>1369.89</v>
      </c>
      <c r="G2856">
        <f t="shared" si="399"/>
        <v>1.9604778385620358E-2</v>
      </c>
      <c r="H2856" s="2">
        <v>36868</v>
      </c>
      <c r="I2856">
        <v>1905.29</v>
      </c>
      <c r="J2856">
        <f t="shared" si="400"/>
        <v>1.9618651097327966E-2</v>
      </c>
      <c r="K2856">
        <f t="shared" si="396"/>
        <v>1.9389371097327968E-2</v>
      </c>
      <c r="L2856">
        <v>7.3083503915940982E-3</v>
      </c>
      <c r="N2856" s="2">
        <v>36868</v>
      </c>
      <c r="O2856">
        <v>27.218699999999998</v>
      </c>
      <c r="Q2856" s="2">
        <v>36868</v>
      </c>
      <c r="R2856">
        <v>27993.63</v>
      </c>
      <c r="S2856" s="8">
        <f t="shared" si="401"/>
        <v>2.4705787610684204E-2</v>
      </c>
      <c r="T2856" s="9">
        <f t="shared" si="397"/>
        <v>2.4476507610684206E-2</v>
      </c>
      <c r="U2856" s="3">
        <f>Sheet1!$B$17+Sheet1!$B$18*'Portfolio allocation'!K2856</f>
        <v>2.2731776799219932E-2</v>
      </c>
      <c r="V2856" s="13">
        <f t="shared" si="402"/>
        <v>1.7447308114642741E-3</v>
      </c>
      <c r="W2856" s="13"/>
      <c r="X2856" s="2">
        <v>36868</v>
      </c>
      <c r="Y2856">
        <v>92.650999999999996</v>
      </c>
      <c r="AA2856" s="2">
        <v>36868</v>
      </c>
      <c r="AB2856">
        <v>1148.28</v>
      </c>
      <c r="AC2856">
        <f t="shared" si="403"/>
        <v>1.7041026004393167E-2</v>
      </c>
      <c r="AD2856">
        <f t="shared" si="398"/>
        <v>1.6812466004393168E-2</v>
      </c>
      <c r="AE2856">
        <f>Sheet2!$B$17+Sheet2!$B$18*'Portfolio allocation'!K2856</f>
        <v>1.7294910458703915E-2</v>
      </c>
      <c r="AF2856">
        <f t="shared" si="404"/>
        <v>-4.8244445431074728E-4</v>
      </c>
      <c r="AH2856" s="2">
        <v>36868</v>
      </c>
      <c r="AI2856">
        <v>5.2990000000000004</v>
      </c>
      <c r="AJ2856">
        <v>5.7140000000000004</v>
      </c>
      <c r="AK2856">
        <v>0.8881</v>
      </c>
      <c r="AR2856" s="3"/>
    </row>
    <row r="2857" spans="1:44" hidden="1" outlineLevel="1" x14ac:dyDescent="0.2">
      <c r="A2857" s="2">
        <v>36871</v>
      </c>
      <c r="B2857">
        <v>23.51</v>
      </c>
      <c r="E2857" s="2">
        <v>36871</v>
      </c>
      <c r="F2857">
        <v>1380.2</v>
      </c>
      <c r="G2857">
        <f t="shared" si="399"/>
        <v>7.5261517348108598E-3</v>
      </c>
      <c r="H2857" s="2">
        <v>36871</v>
      </c>
      <c r="I2857">
        <v>1919.65</v>
      </c>
      <c r="J2857">
        <f t="shared" si="400"/>
        <v>7.5369103915940983E-3</v>
      </c>
      <c r="K2857">
        <f t="shared" si="396"/>
        <v>7.3083503915940982E-3</v>
      </c>
      <c r="L2857">
        <v>-6.7696900924648752E-3</v>
      </c>
      <c r="N2857" s="2">
        <v>36871</v>
      </c>
      <c r="O2857">
        <v>29.031300000000002</v>
      </c>
      <c r="Q2857" s="2">
        <v>36871</v>
      </c>
      <c r="R2857">
        <v>29857.73</v>
      </c>
      <c r="S2857" s="8">
        <f t="shared" si="401"/>
        <v>6.6590149258956455E-2</v>
      </c>
      <c r="T2857" s="9">
        <f t="shared" si="397"/>
        <v>6.6361589258956452E-2</v>
      </c>
      <c r="U2857" s="3">
        <f>Sheet1!$B$17+Sheet1!$B$18*'Portfolio allocation'!K2857</f>
        <v>8.87212367182128E-3</v>
      </c>
      <c r="V2857" s="13">
        <f t="shared" si="402"/>
        <v>5.748946558713517E-2</v>
      </c>
      <c r="W2857" s="13"/>
      <c r="X2857" s="2">
        <v>36871</v>
      </c>
      <c r="Y2857">
        <v>90.740600000000001</v>
      </c>
      <c r="AA2857" s="2">
        <v>36871</v>
      </c>
      <c r="AB2857">
        <v>1124.5999999999999</v>
      </c>
      <c r="AC2857">
        <f t="shared" si="403"/>
        <v>-2.0622147908175736E-2</v>
      </c>
      <c r="AD2857">
        <f t="shared" si="398"/>
        <v>-2.0854187908175736E-2</v>
      </c>
      <c r="AE2857">
        <f>Sheet2!$B$17+Sheet2!$B$18*'Portfolio allocation'!K2857</f>
        <v>6.5521586324515345E-3</v>
      </c>
      <c r="AF2857">
        <f t="shared" si="404"/>
        <v>-2.740634654062727E-2</v>
      </c>
      <c r="AH2857" s="2">
        <v>36871</v>
      </c>
      <c r="AI2857">
        <v>5.3559999999999999</v>
      </c>
      <c r="AJ2857">
        <v>5.8010000000000002</v>
      </c>
      <c r="AK2857">
        <v>0.87790000000000001</v>
      </c>
      <c r="AR2857" s="3"/>
    </row>
    <row r="2858" spans="1:44" hidden="1" outlineLevel="1" x14ac:dyDescent="0.2">
      <c r="A2858" s="2">
        <v>36872</v>
      </c>
      <c r="B2858">
        <v>24.88</v>
      </c>
      <c r="E2858" s="2">
        <v>36872</v>
      </c>
      <c r="F2858">
        <v>1371.18</v>
      </c>
      <c r="G2858">
        <f t="shared" si="399"/>
        <v>-6.5352847413417958E-3</v>
      </c>
      <c r="H2858" s="2">
        <v>36872</v>
      </c>
      <c r="I2858">
        <v>1907.1</v>
      </c>
      <c r="J2858">
        <f t="shared" si="400"/>
        <v>-6.5376500924648751E-3</v>
      </c>
      <c r="K2858">
        <f t="shared" si="396"/>
        <v>-6.7696900924648752E-3</v>
      </c>
      <c r="L2858">
        <v>-8.1862858685962624E-3</v>
      </c>
      <c r="N2858" s="2">
        <v>36872</v>
      </c>
      <c r="O2858">
        <v>29.1875</v>
      </c>
      <c r="Q2858" s="2">
        <v>36872</v>
      </c>
      <c r="R2858">
        <v>30018.43</v>
      </c>
      <c r="S2858" s="8">
        <f t="shared" si="401"/>
        <v>5.3821908095492699E-3</v>
      </c>
      <c r="T2858" s="9">
        <f t="shared" si="397"/>
        <v>5.1501508095492697E-3</v>
      </c>
      <c r="U2858" s="3">
        <f>Sheet1!$B$17+Sheet1!$B$18*'Portfolio allocation'!K2858</f>
        <v>-7.2785611564835703E-3</v>
      </c>
      <c r="V2858" s="13">
        <f t="shared" si="402"/>
        <v>1.2428711966032839E-2</v>
      </c>
      <c r="W2858" s="13"/>
      <c r="X2858" s="2">
        <v>36872</v>
      </c>
      <c r="Y2858">
        <v>89.6661</v>
      </c>
      <c r="AA2858" s="2">
        <v>36872</v>
      </c>
      <c r="AB2858">
        <v>1111.29</v>
      </c>
      <c r="AC2858">
        <f t="shared" si="403"/>
        <v>-1.1835319224613117E-2</v>
      </c>
      <c r="AD2858">
        <f t="shared" si="398"/>
        <v>-1.2067119224613117E-2</v>
      </c>
      <c r="AE2858">
        <f>Sheet2!$B$17+Sheet2!$B$18*'Portfolio allocation'!K2858</f>
        <v>-5.9663941292699783E-3</v>
      </c>
      <c r="AF2858">
        <f t="shared" si="404"/>
        <v>-6.1007250953431392E-3</v>
      </c>
      <c r="AH2858" s="2">
        <v>36872</v>
      </c>
      <c r="AI2858">
        <v>5.3460000000000001</v>
      </c>
      <c r="AJ2858">
        <v>5.7949999999999999</v>
      </c>
      <c r="AK2858">
        <v>0.87719999999999998</v>
      </c>
      <c r="AR2858" s="3"/>
    </row>
    <row r="2859" spans="1:44" hidden="1" outlineLevel="1" x14ac:dyDescent="0.2">
      <c r="A2859" s="2">
        <v>36873</v>
      </c>
      <c r="B2859">
        <v>23.63</v>
      </c>
      <c r="E2859" s="2">
        <v>36873</v>
      </c>
      <c r="F2859">
        <v>1359.99</v>
      </c>
      <c r="G2859">
        <f t="shared" si="399"/>
        <v>-8.1608541548155999E-3</v>
      </c>
      <c r="H2859" s="2">
        <v>36873</v>
      </c>
      <c r="I2859">
        <v>1891.93</v>
      </c>
      <c r="J2859">
        <f t="shared" si="400"/>
        <v>-7.9544858685962616E-3</v>
      </c>
      <c r="K2859">
        <f t="shared" si="396"/>
        <v>-8.1862858685962624E-3</v>
      </c>
      <c r="L2859">
        <v>-1.4226089503311444E-2</v>
      </c>
      <c r="N2859" s="2">
        <v>36873</v>
      </c>
      <c r="O2859">
        <v>28.625</v>
      </c>
      <c r="Q2859" s="2">
        <v>36873</v>
      </c>
      <c r="R2859">
        <v>29439.91</v>
      </c>
      <c r="S2859" s="8">
        <f t="shared" si="401"/>
        <v>-1.9272160469418265E-2</v>
      </c>
      <c r="T2859" s="9">
        <f t="shared" si="397"/>
        <v>-1.9503960469418265E-2</v>
      </c>
      <c r="U2859" s="3">
        <f>Sheet1!$B$17+Sheet1!$B$18*'Portfolio allocation'!K2859</f>
        <v>-8.9037157321727491E-3</v>
      </c>
      <c r="V2859" s="13">
        <f t="shared" si="402"/>
        <v>-1.0600244737245516E-2</v>
      </c>
      <c r="W2859" s="13"/>
      <c r="X2859" s="2">
        <v>36873</v>
      </c>
      <c r="Y2859">
        <v>87.158799999999999</v>
      </c>
      <c r="AA2859" s="2">
        <v>36873</v>
      </c>
      <c r="AB2859">
        <v>1080.21</v>
      </c>
      <c r="AC2859">
        <f t="shared" si="403"/>
        <v>-2.7967497232945449E-2</v>
      </c>
      <c r="AD2859">
        <f t="shared" si="398"/>
        <v>-2.8197297232945447E-2</v>
      </c>
      <c r="AE2859">
        <f>Sheet2!$B$17+Sheet2!$B$18*'Portfolio allocation'!K2859</f>
        <v>-7.2260672340328956E-3</v>
      </c>
      <c r="AF2859">
        <f t="shared" si="404"/>
        <v>-2.0971229998912551E-2</v>
      </c>
      <c r="AH2859" s="2">
        <v>36873</v>
      </c>
      <c r="AI2859">
        <v>5.2560000000000002</v>
      </c>
      <c r="AJ2859">
        <v>5.7450000000000001</v>
      </c>
      <c r="AK2859">
        <v>0.87560000000000004</v>
      </c>
      <c r="AR2859" s="3"/>
    </row>
    <row r="2860" spans="1:44" hidden="1" outlineLevel="1" x14ac:dyDescent="0.2">
      <c r="A2860" s="2">
        <v>36874</v>
      </c>
      <c r="B2860">
        <v>24.86</v>
      </c>
      <c r="E2860" s="2">
        <v>36874</v>
      </c>
      <c r="F2860">
        <v>1340.93</v>
      </c>
      <c r="G2860">
        <f t="shared" si="399"/>
        <v>-1.4014808932418577E-2</v>
      </c>
      <c r="H2860" s="2">
        <v>36874</v>
      </c>
      <c r="I2860">
        <v>1865.45</v>
      </c>
      <c r="J2860">
        <f t="shared" si="400"/>
        <v>-1.3996289503311443E-2</v>
      </c>
      <c r="K2860">
        <f t="shared" si="396"/>
        <v>-1.4226089503311444E-2</v>
      </c>
      <c r="L2860">
        <v>-2.1685989285159069E-2</v>
      </c>
      <c r="N2860" s="2">
        <v>36874</v>
      </c>
      <c r="O2860">
        <v>27.75</v>
      </c>
      <c r="Q2860" s="2">
        <v>36874</v>
      </c>
      <c r="R2860">
        <v>28540</v>
      </c>
      <c r="S2860" s="8">
        <f t="shared" si="401"/>
        <v>-3.0567688556113137E-2</v>
      </c>
      <c r="T2860" s="9">
        <f t="shared" si="397"/>
        <v>-3.0797488556113136E-2</v>
      </c>
      <c r="U2860" s="3">
        <f>Sheet1!$B$17+Sheet1!$B$18*'Portfolio allocation'!K2860</f>
        <v>-1.5832731530897762E-2</v>
      </c>
      <c r="V2860" s="13">
        <f t="shared" si="402"/>
        <v>-1.4964757025215374E-2</v>
      </c>
      <c r="W2860" s="13"/>
      <c r="X2860" s="2">
        <v>36874</v>
      </c>
      <c r="Y2860">
        <v>88.293000000000006</v>
      </c>
      <c r="AA2860" s="2">
        <v>36874</v>
      </c>
      <c r="AB2860">
        <v>1094.27</v>
      </c>
      <c r="AC2860">
        <f t="shared" si="403"/>
        <v>1.3015987632034376E-2</v>
      </c>
      <c r="AD2860">
        <f t="shared" si="398"/>
        <v>1.2788627632034377E-2</v>
      </c>
      <c r="AE2860">
        <f>Sheet2!$B$17+Sheet2!$B$18*'Portfolio allocation'!K2860</f>
        <v>-1.2596814715348535E-2</v>
      </c>
      <c r="AF2860">
        <f t="shared" si="404"/>
        <v>2.5385442347382912E-2</v>
      </c>
      <c r="AH2860" s="2">
        <v>36874</v>
      </c>
      <c r="AI2860">
        <v>5.2009999999999996</v>
      </c>
      <c r="AJ2860">
        <v>5.6840000000000002</v>
      </c>
      <c r="AK2860">
        <v>0.88739999999999997</v>
      </c>
      <c r="AR2860" s="3"/>
    </row>
    <row r="2861" spans="1:44" hidden="1" outlineLevel="1" x14ac:dyDescent="0.2">
      <c r="A2861" s="2">
        <v>36875</v>
      </c>
      <c r="B2861">
        <v>26.55</v>
      </c>
      <c r="E2861" s="2">
        <v>36875</v>
      </c>
      <c r="F2861">
        <v>1312.15</v>
      </c>
      <c r="G2861">
        <f t="shared" si="399"/>
        <v>-2.1462716174595275E-2</v>
      </c>
      <c r="H2861" s="2">
        <v>36875</v>
      </c>
      <c r="I2861">
        <v>1825.42</v>
      </c>
      <c r="J2861">
        <f t="shared" si="400"/>
        <v>-2.145862928515907E-2</v>
      </c>
      <c r="K2861">
        <f t="shared" si="396"/>
        <v>-2.1685989285159069E-2</v>
      </c>
      <c r="L2861">
        <v>7.8587703888419302E-3</v>
      </c>
      <c r="N2861" s="2">
        <v>36875</v>
      </c>
      <c r="O2861">
        <v>24.593800000000002</v>
      </c>
      <c r="Q2861" s="2">
        <v>36875</v>
      </c>
      <c r="R2861">
        <v>25293.9</v>
      </c>
      <c r="S2861" s="8">
        <f t="shared" si="401"/>
        <v>-0.11373861247372108</v>
      </c>
      <c r="T2861" s="9">
        <f t="shared" si="397"/>
        <v>-0.11396597247372107</v>
      </c>
      <c r="U2861" s="3">
        <f>Sheet1!$B$17+Sheet1!$B$18*'Portfolio allocation'!K2861</f>
        <v>-2.4390917619635567E-2</v>
      </c>
      <c r="V2861" s="13">
        <f t="shared" si="402"/>
        <v>-8.9575054854085512E-2</v>
      </c>
      <c r="W2861" s="13"/>
      <c r="X2861" s="2">
        <v>36875</v>
      </c>
      <c r="Y2861">
        <v>83.875399999999999</v>
      </c>
      <c r="AA2861" s="2">
        <v>36875</v>
      </c>
      <c r="AB2861">
        <v>1039.52</v>
      </c>
      <c r="AC2861">
        <f t="shared" si="403"/>
        <v>-5.0033355570380245E-2</v>
      </c>
      <c r="AD2861">
        <f t="shared" si="398"/>
        <v>-5.0260395570380242E-2</v>
      </c>
      <c r="AE2861">
        <f>Sheet2!$B$17+Sheet2!$B$18*'Portfolio allocation'!K2861</f>
        <v>-1.9230347920623777E-2</v>
      </c>
      <c r="AF2861">
        <f t="shared" si="404"/>
        <v>-3.1030047649756465E-2</v>
      </c>
      <c r="AH2861" s="2">
        <v>36875</v>
      </c>
      <c r="AI2861">
        <v>5.18</v>
      </c>
      <c r="AJ2861">
        <v>5.6760000000000002</v>
      </c>
      <c r="AK2861">
        <v>0.89749999999999996</v>
      </c>
      <c r="AR2861" s="3"/>
    </row>
    <row r="2862" spans="1:44" hidden="1" outlineLevel="1" x14ac:dyDescent="0.2">
      <c r="A2862" s="2">
        <v>36878</v>
      </c>
      <c r="B2862">
        <v>27.7</v>
      </c>
      <c r="E2862" s="2">
        <v>36878</v>
      </c>
      <c r="F2862">
        <v>1322.74</v>
      </c>
      <c r="G2862">
        <f t="shared" si="399"/>
        <v>8.0707236215371569E-3</v>
      </c>
      <c r="H2862" s="2">
        <v>36878</v>
      </c>
      <c r="I2862">
        <v>1840.18</v>
      </c>
      <c r="J2862">
        <f t="shared" si="400"/>
        <v>8.0858103888419297E-3</v>
      </c>
      <c r="K2862">
        <f t="shared" si="396"/>
        <v>7.8587703888419302E-3</v>
      </c>
      <c r="L2862">
        <v>-1.3168785875294894E-2</v>
      </c>
      <c r="N2862" s="2">
        <v>36878</v>
      </c>
      <c r="O2862">
        <v>23.906300000000002</v>
      </c>
      <c r="Q2862" s="2">
        <v>36878</v>
      </c>
      <c r="R2862">
        <v>24586.82</v>
      </c>
      <c r="S2862" s="8">
        <f t="shared" si="401"/>
        <v>-2.7954566120685254E-2</v>
      </c>
      <c r="T2862" s="9">
        <f t="shared" si="397"/>
        <v>-2.8181606120685255E-2</v>
      </c>
      <c r="U2862" s="3">
        <f>Sheet1!$B$17+Sheet1!$B$18*'Portfolio allocation'!K2862</f>
        <v>9.5035794421617775E-3</v>
      </c>
      <c r="V2862" s="13">
        <f t="shared" si="402"/>
        <v>-3.7685185562847029E-2</v>
      </c>
      <c r="W2862" s="13"/>
      <c r="X2862" s="2">
        <v>36878</v>
      </c>
      <c r="Y2862">
        <v>86.442400000000006</v>
      </c>
      <c r="AA2862" s="2">
        <v>36878</v>
      </c>
      <c r="AB2862">
        <v>1071.33</v>
      </c>
      <c r="AC2862">
        <f t="shared" si="403"/>
        <v>3.0600661843927845E-2</v>
      </c>
      <c r="AD2862">
        <f t="shared" si="398"/>
        <v>3.0376261843927846E-2</v>
      </c>
      <c r="AE2862">
        <f>Sheet2!$B$17+Sheet2!$B$18*'Portfolio allocation'!K2862</f>
        <v>7.0416061364884696E-3</v>
      </c>
      <c r="AF2862">
        <f t="shared" si="404"/>
        <v>2.3334655707439377E-2</v>
      </c>
      <c r="AH2862" s="2">
        <v>36878</v>
      </c>
      <c r="AI2862">
        <v>5.1580000000000004</v>
      </c>
      <c r="AJ2862">
        <v>5.61</v>
      </c>
      <c r="AK2862">
        <v>0.89580000000000004</v>
      </c>
      <c r="AR2862" s="3"/>
    </row>
    <row r="2863" spans="1:44" hidden="1" outlineLevel="1" x14ac:dyDescent="0.2">
      <c r="A2863" s="2">
        <v>36879</v>
      </c>
      <c r="B2863">
        <v>27.17</v>
      </c>
      <c r="E2863" s="2">
        <v>36879</v>
      </c>
      <c r="F2863">
        <v>1305.5999999999999</v>
      </c>
      <c r="G2863">
        <f t="shared" si="399"/>
        <v>-1.2957950920059913E-2</v>
      </c>
      <c r="H2863" s="2">
        <v>36879</v>
      </c>
      <c r="I2863">
        <v>1816.36</v>
      </c>
      <c r="J2863">
        <f t="shared" si="400"/>
        <v>-1.2944385875294895E-2</v>
      </c>
      <c r="K2863">
        <f t="shared" si="396"/>
        <v>-1.3168785875294894E-2</v>
      </c>
      <c r="L2863">
        <v>-3.1461780777378989E-2</v>
      </c>
      <c r="N2863" s="2">
        <v>36879</v>
      </c>
      <c r="O2863">
        <v>22.406199999999998</v>
      </c>
      <c r="Q2863" s="2">
        <v>36879</v>
      </c>
      <c r="R2863">
        <v>23044.12</v>
      </c>
      <c r="S2863" s="8">
        <f t="shared" si="401"/>
        <v>-6.2744999149951131E-2</v>
      </c>
      <c r="T2863" s="9">
        <f t="shared" si="397"/>
        <v>-6.296939914995113E-2</v>
      </c>
      <c r="U2863" s="3">
        <f>Sheet1!$B$17+Sheet1!$B$18*'Portfolio allocation'!K2863</f>
        <v>-1.4619766013199866E-2</v>
      </c>
      <c r="V2863" s="13">
        <f t="shared" si="402"/>
        <v>-4.8349633136751266E-2</v>
      </c>
      <c r="W2863" s="13"/>
      <c r="X2863" s="2">
        <v>36879</v>
      </c>
      <c r="Y2863">
        <v>86.084199999999996</v>
      </c>
      <c r="AA2863" s="2">
        <v>36879</v>
      </c>
      <c r="AB2863">
        <v>1066.8900000000001</v>
      </c>
      <c r="AC2863">
        <f t="shared" si="403"/>
        <v>-4.1443812830779247E-3</v>
      </c>
      <c r="AD2863">
        <f t="shared" si="398"/>
        <v>-4.3678612830779246E-3</v>
      </c>
      <c r="AE2863">
        <f>Sheet2!$B$17+Sheet2!$B$18*'Portfolio allocation'!K2863</f>
        <v>-1.1656633355061058E-2</v>
      </c>
      <c r="AF2863">
        <f t="shared" si="404"/>
        <v>7.2887720719831336E-3</v>
      </c>
      <c r="AH2863" s="2">
        <v>36879</v>
      </c>
      <c r="AI2863">
        <v>5.1879999999999997</v>
      </c>
      <c r="AJ2863">
        <v>5.5869999999999997</v>
      </c>
      <c r="AK2863">
        <v>0.8911</v>
      </c>
      <c r="AR2863" s="3"/>
    </row>
    <row r="2864" spans="1:44" hidden="1" outlineLevel="1" x14ac:dyDescent="0.2">
      <c r="A2864" s="2">
        <v>36880</v>
      </c>
      <c r="B2864">
        <v>31.74</v>
      </c>
      <c r="E2864" s="2">
        <v>36880</v>
      </c>
      <c r="F2864">
        <v>1264.74</v>
      </c>
      <c r="G2864">
        <f t="shared" si="399"/>
        <v>-3.1295955882352899E-2</v>
      </c>
      <c r="H2864" s="2">
        <v>36880</v>
      </c>
      <c r="I2864">
        <v>1759.62</v>
      </c>
      <c r="J2864">
        <f t="shared" si="400"/>
        <v>-3.1238300777378991E-2</v>
      </c>
      <c r="K2864">
        <f t="shared" si="396"/>
        <v>-3.1461780777378989E-2</v>
      </c>
      <c r="L2864">
        <v>7.787450690944683E-3</v>
      </c>
      <c r="N2864" s="2">
        <v>36880</v>
      </c>
      <c r="O2864">
        <v>20.75</v>
      </c>
      <c r="Q2864" s="2">
        <v>36880</v>
      </c>
      <c r="R2864">
        <v>21340.720000000001</v>
      </c>
      <c r="S2864" s="8">
        <f t="shared" si="401"/>
        <v>-7.3919073499009613E-2</v>
      </c>
      <c r="T2864" s="9">
        <f t="shared" si="397"/>
        <v>-7.4142553499009611E-2</v>
      </c>
      <c r="U2864" s="3">
        <f>Sheet1!$B$17+Sheet1!$B$18*'Portfolio allocation'!K2864</f>
        <v>-3.5605953371013542E-2</v>
      </c>
      <c r="V2864" s="13">
        <f t="shared" si="402"/>
        <v>-3.8536600127996069E-2</v>
      </c>
      <c r="W2864" s="13"/>
      <c r="X2864" s="2">
        <v>36880</v>
      </c>
      <c r="Y2864">
        <v>82.144099999999995</v>
      </c>
      <c r="AA2864" s="2">
        <v>36880</v>
      </c>
      <c r="AB2864">
        <v>1018.06</v>
      </c>
      <c r="AC2864">
        <f t="shared" si="403"/>
        <v>-4.5768542211474639E-2</v>
      </c>
      <c r="AD2864">
        <f t="shared" si="398"/>
        <v>-4.5988502211474637E-2</v>
      </c>
      <c r="AE2864">
        <f>Sheet2!$B$17+Sheet2!$B$18*'Portfolio allocation'!K2864</f>
        <v>-2.7923231118503256E-2</v>
      </c>
      <c r="AF2864">
        <f t="shared" si="404"/>
        <v>-1.8065271092971381E-2</v>
      </c>
      <c r="AH2864" s="2">
        <v>36880</v>
      </c>
      <c r="AI2864">
        <v>5.0369999999999999</v>
      </c>
      <c r="AJ2864">
        <v>5.4989999999999997</v>
      </c>
      <c r="AK2864">
        <v>0.90680000000000005</v>
      </c>
      <c r="AR2864" s="3"/>
    </row>
    <row r="2865" spans="1:44" hidden="1" outlineLevel="1" x14ac:dyDescent="0.2">
      <c r="A2865" s="2">
        <v>36881</v>
      </c>
      <c r="B2865">
        <v>29.66</v>
      </c>
      <c r="E2865" s="2">
        <v>36881</v>
      </c>
      <c r="F2865">
        <v>1274.8599999999999</v>
      </c>
      <c r="G2865">
        <f t="shared" si="399"/>
        <v>8.0016446067965319E-3</v>
      </c>
      <c r="H2865" s="2">
        <v>36881</v>
      </c>
      <c r="I2865">
        <v>1773.71</v>
      </c>
      <c r="J2865">
        <f t="shared" si="400"/>
        <v>8.0074106909446829E-3</v>
      </c>
      <c r="K2865">
        <f t="shared" si="396"/>
        <v>7.787450690944683E-3</v>
      </c>
      <c r="L2865">
        <v>2.4191990054292973E-2</v>
      </c>
      <c r="N2865" s="2">
        <v>36881</v>
      </c>
      <c r="O2865">
        <v>21.718699999999998</v>
      </c>
      <c r="Q2865" s="2">
        <v>36881</v>
      </c>
      <c r="R2865">
        <v>22337.05</v>
      </c>
      <c r="S2865" s="8">
        <f t="shared" si="401"/>
        <v>4.6686803444307312E-2</v>
      </c>
      <c r="T2865" s="9">
        <f t="shared" si="397"/>
        <v>4.6466843444307314E-2</v>
      </c>
      <c r="U2865" s="3">
        <f>Sheet1!$B$17+Sheet1!$B$18*'Portfolio allocation'!K2865</f>
        <v>9.4217596772525457E-3</v>
      </c>
      <c r="V2865" s="13">
        <f t="shared" si="402"/>
        <v>3.7045083767054766E-2</v>
      </c>
      <c r="W2865" s="13"/>
      <c r="X2865" s="2">
        <v>36881</v>
      </c>
      <c r="Y2865">
        <v>77.905600000000007</v>
      </c>
      <c r="AA2865" s="2">
        <v>36881</v>
      </c>
      <c r="AB2865">
        <v>965.53</v>
      </c>
      <c r="AC2865">
        <f t="shared" si="403"/>
        <v>-5.1598137634324082E-2</v>
      </c>
      <c r="AD2865">
        <f t="shared" si="398"/>
        <v>-5.1812617634324085E-2</v>
      </c>
      <c r="AE2865">
        <f>Sheet2!$B$17+Sheet2!$B$18*'Portfolio allocation'!K2865</f>
        <v>6.9781868415881819E-3</v>
      </c>
      <c r="AF2865">
        <f t="shared" si="404"/>
        <v>-5.879080447591227E-2</v>
      </c>
      <c r="AH2865" s="2">
        <v>36881</v>
      </c>
      <c r="AI2865">
        <v>5.0330000000000004</v>
      </c>
      <c r="AJ2865">
        <v>5.3620000000000001</v>
      </c>
      <c r="AK2865">
        <v>0.91410000000000002</v>
      </c>
      <c r="AR2865" s="3"/>
    </row>
    <row r="2866" spans="1:44" hidden="1" outlineLevel="1" x14ac:dyDescent="0.2">
      <c r="A2866" s="2">
        <v>36882</v>
      </c>
      <c r="B2866">
        <v>27.55</v>
      </c>
      <c r="E2866" s="2">
        <v>36882</v>
      </c>
      <c r="F2866">
        <v>1305.97</v>
      </c>
      <c r="G2866">
        <f t="shared" si="399"/>
        <v>2.4402679509907044E-2</v>
      </c>
      <c r="H2866" s="2">
        <v>36882</v>
      </c>
      <c r="I2866">
        <v>1817</v>
      </c>
      <c r="J2866">
        <f t="shared" si="400"/>
        <v>2.4406470054292972E-2</v>
      </c>
      <c r="K2866">
        <f t="shared" si="396"/>
        <v>2.4191990054292973E-2</v>
      </c>
      <c r="L2866">
        <v>-2.1460000000000001E-4</v>
      </c>
      <c r="N2866" s="2">
        <v>36882</v>
      </c>
      <c r="O2866">
        <v>23.218800000000002</v>
      </c>
      <c r="Q2866" s="2">
        <v>36882</v>
      </c>
      <c r="R2866">
        <v>23879.75</v>
      </c>
      <c r="S2866" s="8">
        <f t="shared" si="401"/>
        <v>6.9064625812271574E-2</v>
      </c>
      <c r="T2866" s="9">
        <f t="shared" si="397"/>
        <v>6.8850145812271571E-2</v>
      </c>
      <c r="U2866" s="3">
        <f>Sheet1!$B$17+Sheet1!$B$18*'Portfolio allocation'!K2866</f>
        <v>2.8241462981200588E-2</v>
      </c>
      <c r="V2866" s="13">
        <f t="shared" si="402"/>
        <v>4.0608682831070983E-2</v>
      </c>
      <c r="W2866" s="13"/>
      <c r="X2866" s="2">
        <v>36882</v>
      </c>
      <c r="Y2866">
        <v>85.009600000000006</v>
      </c>
      <c r="AA2866" s="2">
        <v>36882</v>
      </c>
      <c r="AB2866">
        <v>1053.58</v>
      </c>
      <c r="AC2866">
        <f t="shared" si="403"/>
        <v>9.1193437801000421E-2</v>
      </c>
      <c r="AD2866">
        <f t="shared" si="398"/>
        <v>9.0978837801000426E-2</v>
      </c>
      <c r="AE2866">
        <f>Sheet2!$B$17+Sheet2!$B$18*'Portfolio allocation'!K2866</f>
        <v>2.1565521761128303E-2</v>
      </c>
      <c r="AF2866">
        <f t="shared" si="404"/>
        <v>6.9413316039872122E-2</v>
      </c>
      <c r="AH2866" s="2">
        <v>36882</v>
      </c>
      <c r="AI2866">
        <v>5.0140000000000002</v>
      </c>
      <c r="AJ2866">
        <v>5.3650000000000002</v>
      </c>
      <c r="AK2866">
        <v>0.92349999999999999</v>
      </c>
      <c r="AR2866" s="3"/>
    </row>
    <row r="2867" spans="1:44" hidden="1" outlineLevel="1" x14ac:dyDescent="0.2">
      <c r="A2867" s="2">
        <v>36885</v>
      </c>
      <c r="B2867">
        <v>27.55</v>
      </c>
      <c r="E2867" s="2">
        <v>36885</v>
      </c>
      <c r="F2867">
        <v>1305.97</v>
      </c>
      <c r="G2867">
        <f t="shared" si="399"/>
        <v>0</v>
      </c>
      <c r="H2867" s="2">
        <v>36885</v>
      </c>
      <c r="I2867">
        <v>1817</v>
      </c>
      <c r="J2867">
        <f t="shared" si="400"/>
        <v>0</v>
      </c>
      <c r="K2867">
        <f t="shared" si="396"/>
        <v>-2.1460000000000001E-4</v>
      </c>
      <c r="L2867">
        <v>6.84648970831032E-3</v>
      </c>
      <c r="N2867" s="2">
        <v>36885</v>
      </c>
      <c r="O2867">
        <v>23.218800000000002</v>
      </c>
      <c r="Q2867" s="2">
        <v>36885</v>
      </c>
      <c r="R2867">
        <v>23879.75</v>
      </c>
      <c r="S2867" s="8">
        <f t="shared" si="401"/>
        <v>0</v>
      </c>
      <c r="T2867" s="9">
        <f t="shared" si="397"/>
        <v>-2.1460000000000001E-4</v>
      </c>
      <c r="U2867" s="3">
        <f>Sheet1!$B$17+Sheet1!$B$18*'Portfolio allocation'!K2867</f>
        <v>2.4160432566737683E-4</v>
      </c>
      <c r="V2867" s="13">
        <f t="shared" si="402"/>
        <v>-4.5620432566737684E-4</v>
      </c>
      <c r="W2867" s="13"/>
      <c r="X2867" s="2">
        <v>36885</v>
      </c>
      <c r="Y2867">
        <v>85.009600000000006</v>
      </c>
      <c r="AA2867" s="2">
        <v>36885</v>
      </c>
      <c r="AB2867">
        <v>1053.58</v>
      </c>
      <c r="AC2867">
        <f t="shared" si="403"/>
        <v>0</v>
      </c>
      <c r="AD2867">
        <f t="shared" si="398"/>
        <v>-2.1460000000000001E-4</v>
      </c>
      <c r="AE2867">
        <f>Sheet2!$B$17+Sheet2!$B$18*'Portfolio allocation'!K2867</f>
        <v>-1.3744078357680531E-4</v>
      </c>
      <c r="AF2867">
        <f t="shared" si="404"/>
        <v>-7.7159216423194698E-5</v>
      </c>
      <c r="AH2867" s="2">
        <v>36885</v>
      </c>
      <c r="AI2867">
        <v>5.0140000000000002</v>
      </c>
      <c r="AJ2867">
        <v>5.3650000000000002</v>
      </c>
      <c r="AK2867">
        <v>0.92349999999999999</v>
      </c>
      <c r="AR2867" s="3"/>
    </row>
    <row r="2868" spans="1:44" hidden="1" outlineLevel="1" x14ac:dyDescent="0.2">
      <c r="A2868" s="2">
        <v>36886</v>
      </c>
      <c r="B2868">
        <v>28.73</v>
      </c>
      <c r="E2868" s="2">
        <v>36886</v>
      </c>
      <c r="F2868">
        <v>1315.19</v>
      </c>
      <c r="G2868">
        <f t="shared" si="399"/>
        <v>7.0598865211299877E-3</v>
      </c>
      <c r="H2868" s="2">
        <v>36886</v>
      </c>
      <c r="I2868">
        <v>1829.83</v>
      </c>
      <c r="J2868">
        <f t="shared" si="400"/>
        <v>7.0610897083103197E-3</v>
      </c>
      <c r="K2868">
        <f t="shared" si="396"/>
        <v>6.84648970831032E-3</v>
      </c>
      <c r="L2868">
        <v>1.0447632662706404E-2</v>
      </c>
      <c r="N2868" s="2">
        <v>36886</v>
      </c>
      <c r="O2868">
        <v>23.4375</v>
      </c>
      <c r="Q2868" s="2">
        <v>36886</v>
      </c>
      <c r="R2868">
        <v>24104.73</v>
      </c>
      <c r="S2868" s="8">
        <f t="shared" si="401"/>
        <v>9.4213716642761458E-3</v>
      </c>
      <c r="T2868" s="9">
        <f t="shared" si="397"/>
        <v>9.2067716642761453E-3</v>
      </c>
      <c r="U2868" s="3">
        <f>Sheet1!$B$17+Sheet1!$B$18*'Portfolio allocation'!K2868</f>
        <v>8.3422653908518298E-3</v>
      </c>
      <c r="V2868" s="13">
        <f t="shared" si="402"/>
        <v>8.6450627342431544E-4</v>
      </c>
      <c r="W2868" s="13"/>
      <c r="X2868" s="2">
        <v>36886</v>
      </c>
      <c r="Y2868">
        <v>81.009900000000002</v>
      </c>
      <c r="AA2868" s="2">
        <v>36886</v>
      </c>
      <c r="AB2868">
        <v>1004</v>
      </c>
      <c r="AC2868">
        <f t="shared" si="403"/>
        <v>-4.7058600201218659E-2</v>
      </c>
      <c r="AD2868">
        <f t="shared" si="398"/>
        <v>-4.7273160201218661E-2</v>
      </c>
      <c r="AE2868">
        <f>Sheet2!$B$17+Sheet2!$B$18*'Portfolio allocation'!K2868</f>
        <v>6.1414603297438751E-3</v>
      </c>
      <c r="AF2868">
        <f t="shared" si="404"/>
        <v>-5.3414620530962534E-2</v>
      </c>
      <c r="AH2868" s="2">
        <v>36886</v>
      </c>
      <c r="AI2868">
        <v>5.048</v>
      </c>
      <c r="AJ2868">
        <v>5.3639999999999999</v>
      </c>
      <c r="AK2868">
        <v>0.92889999999999995</v>
      </c>
      <c r="AR2868" s="3"/>
    </row>
    <row r="2869" spans="1:44" hidden="1" outlineLevel="1" x14ac:dyDescent="0.2">
      <c r="A2869" s="2">
        <v>36887</v>
      </c>
      <c r="B2869">
        <v>28.14</v>
      </c>
      <c r="E2869" s="2">
        <v>36887</v>
      </c>
      <c r="F2869">
        <v>1328.92</v>
      </c>
      <c r="G2869">
        <f t="shared" si="399"/>
        <v>1.0439556261832905E-2</v>
      </c>
      <c r="H2869" s="2">
        <v>36887</v>
      </c>
      <c r="I2869">
        <v>1849.34</v>
      </c>
      <c r="J2869">
        <f t="shared" si="400"/>
        <v>1.0662192662706405E-2</v>
      </c>
      <c r="K2869">
        <f t="shared" si="396"/>
        <v>1.0447632662706404E-2</v>
      </c>
      <c r="L2869">
        <v>3.7968422053272543E-3</v>
      </c>
      <c r="N2869" s="2">
        <v>36887</v>
      </c>
      <c r="O2869">
        <v>23.218800000000002</v>
      </c>
      <c r="Q2869" s="2">
        <v>36887</v>
      </c>
      <c r="R2869">
        <v>23879.75</v>
      </c>
      <c r="S2869" s="8">
        <f t="shared" si="401"/>
        <v>-9.3334378771303683E-3</v>
      </c>
      <c r="T2869" s="9">
        <f t="shared" si="397"/>
        <v>-9.5479978771303691E-3</v>
      </c>
      <c r="U2869" s="3">
        <f>Sheet1!$B$17+Sheet1!$B$18*'Portfolio allocation'!K2869</f>
        <v>1.2473587853234236E-2</v>
      </c>
      <c r="V2869" s="13">
        <f t="shared" si="402"/>
        <v>-2.2021585730364605E-2</v>
      </c>
      <c r="W2869" s="13"/>
      <c r="X2869" s="2">
        <v>36887</v>
      </c>
      <c r="Y2869">
        <v>80.890500000000003</v>
      </c>
      <c r="AA2869" s="2">
        <v>36887</v>
      </c>
      <c r="AB2869">
        <v>1002.52</v>
      </c>
      <c r="AC2869">
        <f t="shared" si="403"/>
        <v>-1.4741035856573603E-3</v>
      </c>
      <c r="AD2869">
        <f t="shared" si="398"/>
        <v>-1.6895035856573603E-3</v>
      </c>
      <c r="AE2869">
        <f>Sheet2!$B$17+Sheet2!$B$18*'Portfolio allocation'!K2869</f>
        <v>9.3436885182588813E-3</v>
      </c>
      <c r="AF2869">
        <f t="shared" si="404"/>
        <v>-1.1033192103916241E-2</v>
      </c>
      <c r="AH2869" s="2">
        <v>36887</v>
      </c>
      <c r="AI2869">
        <v>5.0979999999999999</v>
      </c>
      <c r="AJ2869">
        <v>5.3849999999999998</v>
      </c>
      <c r="AK2869">
        <v>0.93059999999999998</v>
      </c>
      <c r="AR2869" s="3"/>
    </row>
    <row r="2870" spans="1:44" hidden="1" outlineLevel="1" x14ac:dyDescent="0.2">
      <c r="A2870" s="2">
        <v>36888</v>
      </c>
      <c r="B2870">
        <v>26.57</v>
      </c>
      <c r="E2870" s="2">
        <v>36888</v>
      </c>
      <c r="F2870">
        <v>1334.22</v>
      </c>
      <c r="G2870">
        <f t="shared" si="399"/>
        <v>3.9882009451284173E-3</v>
      </c>
      <c r="H2870" s="2">
        <v>36888</v>
      </c>
      <c r="I2870">
        <v>1856.76</v>
      </c>
      <c r="J2870">
        <f t="shared" si="400"/>
        <v>4.0122422053272544E-3</v>
      </c>
      <c r="K2870">
        <f t="shared" si="396"/>
        <v>3.7968422053272543E-3</v>
      </c>
      <c r="L2870">
        <v>-1.0665467804993728E-2</v>
      </c>
      <c r="N2870" s="2">
        <v>36888</v>
      </c>
      <c r="O2870">
        <v>22.281199999999998</v>
      </c>
      <c r="Q2870" s="2">
        <v>36888</v>
      </c>
      <c r="R2870">
        <v>22915.56</v>
      </c>
      <c r="S2870" s="8">
        <f t="shared" si="401"/>
        <v>-4.0376888367759212E-2</v>
      </c>
      <c r="T2870" s="9">
        <f t="shared" si="397"/>
        <v>-4.0592288367759209E-2</v>
      </c>
      <c r="U2870" s="3">
        <f>Sheet1!$B$17+Sheet1!$B$18*'Portfolio allocation'!K2870</f>
        <v>4.8436324870838529E-3</v>
      </c>
      <c r="V2870" s="13">
        <f t="shared" si="402"/>
        <v>-4.5435920854843062E-2</v>
      </c>
      <c r="W2870" s="13"/>
      <c r="X2870" s="2">
        <v>36888</v>
      </c>
      <c r="Y2870">
        <v>81.427800000000005</v>
      </c>
      <c r="AA2870" s="2">
        <v>36888</v>
      </c>
      <c r="AB2870">
        <v>1009.18</v>
      </c>
      <c r="AC2870">
        <f t="shared" si="403"/>
        <v>6.6432589873517411E-3</v>
      </c>
      <c r="AD2870">
        <f t="shared" si="398"/>
        <v>6.426098987351741E-3</v>
      </c>
      <c r="AE2870">
        <f>Sheet2!$B$17+Sheet2!$B$18*'Portfolio allocation'!K2870</f>
        <v>3.4296359665468073E-3</v>
      </c>
      <c r="AF2870">
        <f t="shared" si="404"/>
        <v>2.9964630208049337E-3</v>
      </c>
      <c r="AH2870" s="2">
        <v>36888</v>
      </c>
      <c r="AI2870">
        <v>5.12</v>
      </c>
      <c r="AJ2870">
        <v>5.4290000000000003</v>
      </c>
      <c r="AK2870">
        <v>0.92569999999999997</v>
      </c>
      <c r="AR2870" s="3"/>
    </row>
    <row r="2871" spans="1:44" hidden="1" outlineLevel="1" x14ac:dyDescent="0.2">
      <c r="A2871" s="2">
        <v>36889</v>
      </c>
      <c r="B2871">
        <v>26.85</v>
      </c>
      <c r="E2871" s="2">
        <v>36889</v>
      </c>
      <c r="F2871">
        <v>1320.28</v>
      </c>
      <c r="G2871">
        <f t="shared" si="399"/>
        <v>-1.04480520453899E-2</v>
      </c>
      <c r="H2871" s="2">
        <v>36889</v>
      </c>
      <c r="I2871">
        <v>1837.36</v>
      </c>
      <c r="J2871">
        <f t="shared" si="400"/>
        <v>-1.0448307804993728E-2</v>
      </c>
      <c r="K2871">
        <f t="shared" si="396"/>
        <v>-1.0665467804993728E-2</v>
      </c>
      <c r="L2871">
        <v>-2.1660000000000001E-4</v>
      </c>
      <c r="N2871" s="2">
        <v>36889</v>
      </c>
      <c r="O2871">
        <v>21.6875</v>
      </c>
      <c r="Q2871" s="2">
        <v>36889</v>
      </c>
      <c r="R2871">
        <v>22304.91</v>
      </c>
      <c r="S2871" s="8">
        <f t="shared" si="401"/>
        <v>-2.6647832302592711E-2</v>
      </c>
      <c r="T2871" s="9">
        <f t="shared" si="397"/>
        <v>-2.6864992302592712E-2</v>
      </c>
      <c r="U2871" s="3">
        <f>Sheet1!$B$17+Sheet1!$B$18*'Portfolio allocation'!K2871</f>
        <v>-1.1747896080433655E-2</v>
      </c>
      <c r="V2871" s="13">
        <f t="shared" si="402"/>
        <v>-1.5117096222159057E-2</v>
      </c>
      <c r="W2871" s="13"/>
      <c r="X2871" s="2">
        <v>36889</v>
      </c>
      <c r="Y2871">
        <v>81.188999999999993</v>
      </c>
      <c r="AA2871" s="2">
        <v>36889</v>
      </c>
      <c r="AB2871">
        <v>1006.22</v>
      </c>
      <c r="AC2871">
        <f t="shared" si="403"/>
        <v>-2.9330743772170154E-3</v>
      </c>
      <c r="AD2871">
        <f t="shared" si="398"/>
        <v>-3.1496743772170153E-3</v>
      </c>
      <c r="AE2871">
        <f>Sheet2!$B$17+Sheet2!$B$18*'Portfolio allocation'!K2871</f>
        <v>-9.4306190615291562E-3</v>
      </c>
      <c r="AF2871">
        <f t="shared" si="404"/>
        <v>6.2809446843121409E-3</v>
      </c>
      <c r="AH2871" s="2">
        <v>36889</v>
      </c>
      <c r="AI2871">
        <v>5.1100000000000003</v>
      </c>
      <c r="AJ2871">
        <v>5.415</v>
      </c>
      <c r="AK2871">
        <v>0.93889999999999996</v>
      </c>
      <c r="AR2871" s="3"/>
    </row>
    <row r="2872" spans="1:44" hidden="1" outlineLevel="1" x14ac:dyDescent="0.2">
      <c r="A2872" s="2">
        <v>36892</v>
      </c>
      <c r="B2872">
        <v>26.85</v>
      </c>
      <c r="E2872" s="2">
        <v>36892</v>
      </c>
      <c r="F2872">
        <v>1320.28</v>
      </c>
      <c r="G2872">
        <f t="shared" si="399"/>
        <v>0</v>
      </c>
      <c r="H2872" s="2">
        <v>36892</v>
      </c>
      <c r="I2872">
        <v>1837.36</v>
      </c>
      <c r="J2872">
        <f t="shared" si="400"/>
        <v>0</v>
      </c>
      <c r="K2872">
        <f t="shared" si="396"/>
        <v>-2.1660000000000001E-4</v>
      </c>
      <c r="L2872">
        <v>-2.824594645360733E-2</v>
      </c>
      <c r="N2872" s="2">
        <v>36892</v>
      </c>
      <c r="O2872">
        <v>21.6875</v>
      </c>
      <c r="Q2872" s="2">
        <v>36892</v>
      </c>
      <c r="R2872">
        <v>22304.91</v>
      </c>
      <c r="S2872" s="8">
        <f t="shared" si="401"/>
        <v>0</v>
      </c>
      <c r="T2872" s="9">
        <f t="shared" si="397"/>
        <v>-2.1660000000000001E-4</v>
      </c>
      <c r="U2872" s="3">
        <f>Sheet1!$B$17+Sheet1!$B$18*'Portfolio allocation'!K2872</f>
        <v>2.3930987498063633E-4</v>
      </c>
      <c r="V2872" s="13">
        <f t="shared" si="402"/>
        <v>-4.5590987498063634E-4</v>
      </c>
      <c r="W2872" s="13"/>
      <c r="X2872" s="2">
        <v>36892</v>
      </c>
      <c r="Y2872">
        <v>81.188999999999993</v>
      </c>
      <c r="AA2872" s="2">
        <v>36892</v>
      </c>
      <c r="AB2872">
        <v>1006.22</v>
      </c>
      <c r="AC2872">
        <f t="shared" si="403"/>
        <v>0</v>
      </c>
      <c r="AD2872">
        <f t="shared" si="398"/>
        <v>-2.1660000000000001E-4</v>
      </c>
      <c r="AE2872">
        <f>Sheet2!$B$17+Sheet2!$B$18*'Portfolio allocation'!K2872</f>
        <v>-1.3921923460142007E-4</v>
      </c>
      <c r="AF2872">
        <f t="shared" si="404"/>
        <v>-7.7380765398579933E-5</v>
      </c>
      <c r="AH2872" s="2">
        <v>36892</v>
      </c>
      <c r="AI2872">
        <v>5.1100000000000003</v>
      </c>
      <c r="AJ2872">
        <v>5.415</v>
      </c>
      <c r="AK2872">
        <v>0.93889999999999996</v>
      </c>
      <c r="AR2872" s="3"/>
    </row>
    <row r="2873" spans="1:44" hidden="1" outlineLevel="1" x14ac:dyDescent="0.2">
      <c r="A2873" s="2">
        <v>36893</v>
      </c>
      <c r="B2873">
        <v>29.99</v>
      </c>
      <c r="E2873" s="2">
        <v>36893</v>
      </c>
      <c r="F2873">
        <v>1283.27</v>
      </c>
      <c r="G2873">
        <f t="shared" si="399"/>
        <v>-2.8031932620353306E-2</v>
      </c>
      <c r="H2873" s="2">
        <v>36893</v>
      </c>
      <c r="I2873">
        <v>1785.86</v>
      </c>
      <c r="J2873">
        <f t="shared" si="400"/>
        <v>-2.8029346453607329E-2</v>
      </c>
      <c r="K2873">
        <f t="shared" si="396"/>
        <v>-2.824594645360733E-2</v>
      </c>
      <c r="L2873">
        <v>5.0020661403245625E-2</v>
      </c>
      <c r="N2873" s="2">
        <v>36893</v>
      </c>
      <c r="O2873">
        <v>21.6875</v>
      </c>
      <c r="Q2873" s="2">
        <v>36893</v>
      </c>
      <c r="R2873">
        <v>22304.91</v>
      </c>
      <c r="S2873" s="8">
        <f t="shared" si="401"/>
        <v>0</v>
      </c>
      <c r="T2873" s="9">
        <f t="shared" si="397"/>
        <v>-2.1660000000000001E-4</v>
      </c>
      <c r="U2873" s="3">
        <f>Sheet1!$B$17+Sheet1!$B$18*'Portfolio allocation'!K2873</f>
        <v>-3.191666673470276E-2</v>
      </c>
      <c r="V2873" s="13">
        <f t="shared" si="402"/>
        <v>3.1700066734702763E-2</v>
      </c>
      <c r="W2873" s="13"/>
      <c r="X2873" s="2">
        <v>36893</v>
      </c>
      <c r="Y2873">
        <v>81.009900000000002</v>
      </c>
      <c r="AA2873" s="2">
        <v>36893</v>
      </c>
      <c r="AB2873">
        <v>1004</v>
      </c>
      <c r="AC2873">
        <f t="shared" si="403"/>
        <v>-2.2062769573254482E-3</v>
      </c>
      <c r="AD2873">
        <f t="shared" si="398"/>
        <v>-2.4135169573254482E-3</v>
      </c>
      <c r="AE2873">
        <f>Sheet2!$B$17+Sheet2!$B$18*'Portfolio allocation'!K2873</f>
        <v>-2.5063629194451716E-2</v>
      </c>
      <c r="AF2873">
        <f t="shared" si="404"/>
        <v>2.2650112237126267E-2</v>
      </c>
      <c r="AH2873" s="2">
        <v>36893</v>
      </c>
      <c r="AI2873">
        <v>4.9180000000000001</v>
      </c>
      <c r="AJ2873">
        <v>5.181</v>
      </c>
      <c r="AK2873">
        <v>0.94750000000000001</v>
      </c>
      <c r="AR2873" s="3"/>
    </row>
    <row r="2874" spans="1:44" hidden="1" outlineLevel="1" x14ac:dyDescent="0.2">
      <c r="A2874" s="2">
        <v>36894</v>
      </c>
      <c r="B2874">
        <v>26.6</v>
      </c>
      <c r="E2874" s="2">
        <v>36894</v>
      </c>
      <c r="F2874">
        <v>1347.56</v>
      </c>
      <c r="G2874">
        <f t="shared" si="399"/>
        <v>5.0098576293375441E-2</v>
      </c>
      <c r="H2874" s="2">
        <v>36894</v>
      </c>
      <c r="I2874">
        <v>1875.56</v>
      </c>
      <c r="J2874">
        <f t="shared" si="400"/>
        <v>5.0227901403245623E-2</v>
      </c>
      <c r="K2874">
        <f t="shared" si="396"/>
        <v>5.0020661403245625E-2</v>
      </c>
      <c r="L2874">
        <v>-1.0728376576169306E-2</v>
      </c>
      <c r="N2874" s="2">
        <v>36894</v>
      </c>
      <c r="O2874">
        <v>23.968800000000002</v>
      </c>
      <c r="Q2874" s="2">
        <v>36894</v>
      </c>
      <c r="R2874">
        <v>24651.11</v>
      </c>
      <c r="S2874" s="8">
        <f t="shared" si="401"/>
        <v>0.10518760219162515</v>
      </c>
      <c r="T2874" s="9">
        <f t="shared" si="397"/>
        <v>0.10498036219162515</v>
      </c>
      <c r="U2874" s="3">
        <f>Sheet1!$B$17+Sheet1!$B$18*'Portfolio allocation'!K2874</f>
        <v>5.7872769338300163E-2</v>
      </c>
      <c r="V2874" s="13">
        <f t="shared" si="402"/>
        <v>4.7107592853324991E-2</v>
      </c>
      <c r="W2874" s="13"/>
      <c r="X2874" s="2">
        <v>36894</v>
      </c>
      <c r="Y2874">
        <v>90.382400000000004</v>
      </c>
      <c r="AA2874" s="2">
        <v>36894</v>
      </c>
      <c r="AB2874">
        <v>1120.1600000000001</v>
      </c>
      <c r="AC2874">
        <f t="shared" si="403"/>
        <v>0.11569721115537868</v>
      </c>
      <c r="AD2874">
        <f t="shared" si="398"/>
        <v>0.11549369115537868</v>
      </c>
      <c r="AE2874">
        <f>Sheet2!$B$17+Sheet2!$B$18*'Portfolio allocation'!K2874</f>
        <v>4.4533035273619924E-2</v>
      </c>
      <c r="AF2874">
        <f t="shared" si="404"/>
        <v>7.0960655881758761E-2</v>
      </c>
      <c r="AH2874" s="2">
        <v>36894</v>
      </c>
      <c r="AI2874">
        <v>5.1520000000000001</v>
      </c>
      <c r="AJ2874">
        <v>5.0880000000000001</v>
      </c>
      <c r="AK2874">
        <v>0.94579999999999997</v>
      </c>
      <c r="AR2874" s="3"/>
    </row>
    <row r="2875" spans="1:44" hidden="1" outlineLevel="1" x14ac:dyDescent="0.2">
      <c r="A2875" s="2">
        <v>36895</v>
      </c>
      <c r="B2875">
        <v>26.97</v>
      </c>
      <c r="E2875" s="2">
        <v>36895</v>
      </c>
      <c r="F2875">
        <v>1333.34</v>
      </c>
      <c r="G2875">
        <f t="shared" si="399"/>
        <v>-1.0552405829796108E-2</v>
      </c>
      <c r="H2875" s="2">
        <v>36895</v>
      </c>
      <c r="I2875">
        <v>1855.82</v>
      </c>
      <c r="J2875">
        <f t="shared" si="400"/>
        <v>-1.0524856576169306E-2</v>
      </c>
      <c r="K2875">
        <f t="shared" si="396"/>
        <v>-1.0728376576169306E-2</v>
      </c>
      <c r="L2875">
        <v>-2.6430980683471338E-2</v>
      </c>
      <c r="N2875" s="2">
        <v>36895</v>
      </c>
      <c r="O2875">
        <v>24.218800000000002</v>
      </c>
      <c r="Q2875" s="2">
        <v>36895</v>
      </c>
      <c r="R2875">
        <v>24908.22</v>
      </c>
      <c r="S2875" s="8">
        <f t="shared" si="401"/>
        <v>1.0429956298114051E-2</v>
      </c>
      <c r="T2875" s="9">
        <f t="shared" si="397"/>
        <v>1.0226436298114051E-2</v>
      </c>
      <c r="U2875" s="3">
        <f>Sheet1!$B$17+Sheet1!$B$18*'Portfolio allocation'!K2875</f>
        <v>-1.1820066617046559E-2</v>
      </c>
      <c r="V2875" s="13">
        <f t="shared" si="402"/>
        <v>2.204650291516061E-2</v>
      </c>
      <c r="W2875" s="13"/>
      <c r="X2875" s="2">
        <v>36895</v>
      </c>
      <c r="Y2875">
        <v>89.009399999999999</v>
      </c>
      <c r="AA2875" s="2">
        <v>36895</v>
      </c>
      <c r="AB2875">
        <v>1103.1500000000001</v>
      </c>
      <c r="AC2875">
        <f t="shared" si="403"/>
        <v>-1.5185330667047525E-2</v>
      </c>
      <c r="AD2875">
        <f t="shared" si="398"/>
        <v>-1.5379930667047525E-2</v>
      </c>
      <c r="AE2875">
        <f>Sheet2!$B$17+Sheet2!$B$18*'Portfolio allocation'!K2875</f>
        <v>-9.4865591458063898E-3</v>
      </c>
      <c r="AF2875">
        <f t="shared" si="404"/>
        <v>-5.893371521241135E-3</v>
      </c>
      <c r="AH2875" s="2">
        <v>36895</v>
      </c>
      <c r="AI2875">
        <v>5.0270000000000001</v>
      </c>
      <c r="AJ2875">
        <v>4.8650000000000002</v>
      </c>
      <c r="AK2875">
        <v>0.9446</v>
      </c>
      <c r="AR2875" s="3"/>
    </row>
    <row r="2876" spans="1:44" hidden="1" outlineLevel="1" x14ac:dyDescent="0.2">
      <c r="A2876" s="2">
        <v>36896</v>
      </c>
      <c r="B2876">
        <v>28.67</v>
      </c>
      <c r="E2876" s="2">
        <v>36896</v>
      </c>
      <c r="F2876">
        <v>1298.3499999999999</v>
      </c>
      <c r="G2876">
        <f t="shared" si="399"/>
        <v>-2.6242368788156112E-2</v>
      </c>
      <c r="H2876" s="2">
        <v>36896</v>
      </c>
      <c r="I2876">
        <v>1807.13</v>
      </c>
      <c r="J2876">
        <f t="shared" si="400"/>
        <v>-2.6236380683471339E-2</v>
      </c>
      <c r="K2876">
        <f t="shared" si="396"/>
        <v>-2.6430980683471338E-2</v>
      </c>
      <c r="L2876">
        <v>-1.8949335881758593E-3</v>
      </c>
      <c r="N2876" s="2">
        <v>36896</v>
      </c>
      <c r="O2876">
        <v>24.5625</v>
      </c>
      <c r="Q2876" s="2">
        <v>36896</v>
      </c>
      <c r="R2876">
        <v>25261.759999999998</v>
      </c>
      <c r="S2876" s="8">
        <f t="shared" si="401"/>
        <v>1.4193707940591382E-2</v>
      </c>
      <c r="T2876" s="9">
        <f t="shared" si="397"/>
        <v>1.3999107940591383E-2</v>
      </c>
      <c r="U2876" s="3">
        <f>Sheet1!$B$17+Sheet1!$B$18*'Portfolio allocation'!K2876</f>
        <v>-2.9834492005853246E-2</v>
      </c>
      <c r="V2876" s="13">
        <f t="shared" si="402"/>
        <v>4.3833599946444632E-2</v>
      </c>
      <c r="W2876" s="13"/>
      <c r="X2876" s="2">
        <v>36896</v>
      </c>
      <c r="Y2876">
        <v>89.785499999999999</v>
      </c>
      <c r="AA2876" s="2">
        <v>36896</v>
      </c>
      <c r="AB2876">
        <v>1112.77</v>
      </c>
      <c r="AC2876">
        <f t="shared" si="403"/>
        <v>8.7204822553594852E-3</v>
      </c>
      <c r="AD2876">
        <f t="shared" si="398"/>
        <v>8.535442255359486E-3</v>
      </c>
      <c r="AE2876">
        <f>Sheet2!$B$17+Sheet2!$B$18*'Portfolio allocation'!K2876</f>
        <v>-2.3449715327682162E-2</v>
      </c>
      <c r="AF2876">
        <f t="shared" si="404"/>
        <v>3.198515758304165E-2</v>
      </c>
      <c r="AH2876" s="2">
        <v>36896</v>
      </c>
      <c r="AI2876">
        <v>4.923</v>
      </c>
      <c r="AJ2876">
        <v>4.6260000000000003</v>
      </c>
      <c r="AK2876">
        <v>0.95169999999999999</v>
      </c>
      <c r="AR2876" s="3"/>
    </row>
    <row r="2877" spans="1:44" hidden="1" outlineLevel="1" x14ac:dyDescent="0.2">
      <c r="A2877" s="2">
        <v>36899</v>
      </c>
      <c r="B2877">
        <v>29.84</v>
      </c>
      <c r="E2877" s="2">
        <v>36899</v>
      </c>
      <c r="F2877">
        <v>1295.8599999999999</v>
      </c>
      <c r="G2877">
        <f t="shared" si="399"/>
        <v>-1.9178187699773197E-3</v>
      </c>
      <c r="H2877" s="2">
        <v>36899</v>
      </c>
      <c r="I2877">
        <v>1804.04</v>
      </c>
      <c r="J2877">
        <f t="shared" si="400"/>
        <v>-1.7098935881758592E-3</v>
      </c>
      <c r="K2877">
        <f t="shared" si="396"/>
        <v>-1.8949335881758593E-3</v>
      </c>
      <c r="L2877">
        <v>3.661241354293764E-3</v>
      </c>
      <c r="N2877" s="2">
        <v>36899</v>
      </c>
      <c r="O2877">
        <v>24.468699999999998</v>
      </c>
      <c r="Q2877" s="2">
        <v>36899</v>
      </c>
      <c r="R2877">
        <v>25165.34</v>
      </c>
      <c r="S2877" s="8">
        <f t="shared" si="401"/>
        <v>-3.8168361982695576E-3</v>
      </c>
      <c r="T2877" s="9">
        <f t="shared" si="397"/>
        <v>-4.0018761982695576E-3</v>
      </c>
      <c r="U2877" s="3">
        <f>Sheet1!$B$17+Sheet1!$B$18*'Portfolio allocation'!K2877</f>
        <v>-1.6861169520042394E-3</v>
      </c>
      <c r="V2877" s="13">
        <f t="shared" si="402"/>
        <v>-2.3157592462653182E-3</v>
      </c>
      <c r="W2877" s="13"/>
      <c r="X2877" s="2">
        <v>36899</v>
      </c>
      <c r="Y2877">
        <v>89.367599999999996</v>
      </c>
      <c r="AA2877" s="2">
        <v>36899</v>
      </c>
      <c r="AB2877">
        <v>1107.5899999999999</v>
      </c>
      <c r="AC2877">
        <f t="shared" si="403"/>
        <v>-4.655050010334616E-3</v>
      </c>
      <c r="AD2877">
        <f t="shared" si="398"/>
        <v>-4.8407300103346157E-3</v>
      </c>
      <c r="AE2877">
        <f>Sheet2!$B$17+Sheet2!$B$18*'Portfolio allocation'!K2877</f>
        <v>-1.6316362793697982E-3</v>
      </c>
      <c r="AF2877">
        <f t="shared" si="404"/>
        <v>-3.2090937309648174E-3</v>
      </c>
      <c r="AH2877" s="2">
        <v>36899</v>
      </c>
      <c r="AI2877">
        <v>4.944</v>
      </c>
      <c r="AJ2877">
        <v>4.6420000000000003</v>
      </c>
      <c r="AK2877">
        <v>0.94989999999999997</v>
      </c>
      <c r="AR2877" s="3"/>
    </row>
    <row r="2878" spans="1:44" hidden="1" outlineLevel="1" x14ac:dyDescent="0.2">
      <c r="A2878" s="2">
        <v>36900</v>
      </c>
      <c r="B2878">
        <v>27.99</v>
      </c>
      <c r="E2878" s="2">
        <v>36900</v>
      </c>
      <c r="F2878">
        <v>1300.8</v>
      </c>
      <c r="G2878">
        <f t="shared" si="399"/>
        <v>3.8121402003303828E-3</v>
      </c>
      <c r="H2878" s="2">
        <v>36900</v>
      </c>
      <c r="I2878">
        <v>1810.98</v>
      </c>
      <c r="J2878">
        <f t="shared" si="400"/>
        <v>3.8469213542937641E-3</v>
      </c>
      <c r="K2878">
        <f t="shared" si="396"/>
        <v>3.661241354293764E-3</v>
      </c>
      <c r="L2878">
        <v>9.4851999814464117E-3</v>
      </c>
      <c r="N2878" s="2">
        <v>36900</v>
      </c>
      <c r="O2878">
        <v>25.906300000000002</v>
      </c>
      <c r="Q2878" s="2">
        <v>36900</v>
      </c>
      <c r="R2878">
        <v>26643.759999999998</v>
      </c>
      <c r="S2878" s="8">
        <f t="shared" si="401"/>
        <v>5.8748262491188141E-2</v>
      </c>
      <c r="T2878" s="9">
        <f t="shared" si="397"/>
        <v>5.8562582491188141E-2</v>
      </c>
      <c r="U2878" s="3">
        <f>Sheet1!$B$17+Sheet1!$B$18*'Portfolio allocation'!K2878</f>
        <v>4.6880677541956597E-3</v>
      </c>
      <c r="V2878" s="13">
        <f t="shared" si="402"/>
        <v>5.3874514736992479E-2</v>
      </c>
      <c r="W2878" s="13"/>
      <c r="X2878" s="2">
        <v>36900</v>
      </c>
      <c r="Y2878">
        <v>88.412400000000005</v>
      </c>
      <c r="AA2878" s="2">
        <v>36900</v>
      </c>
      <c r="AB2878">
        <v>1095.75</v>
      </c>
      <c r="AC2878">
        <f t="shared" si="403"/>
        <v>-1.0689876217733874E-2</v>
      </c>
      <c r="AD2878">
        <f t="shared" si="398"/>
        <v>-1.0878996217733873E-2</v>
      </c>
      <c r="AE2878">
        <f>Sheet2!$B$17+Sheet2!$B$18*'Portfolio allocation'!K2878</f>
        <v>3.3090562303172339E-3</v>
      </c>
      <c r="AF2878">
        <f t="shared" si="404"/>
        <v>-1.4188052448051106E-2</v>
      </c>
      <c r="AH2878" s="2">
        <v>36900</v>
      </c>
      <c r="AI2878">
        <v>4.9800000000000004</v>
      </c>
      <c r="AJ2878">
        <v>4.7279999999999998</v>
      </c>
      <c r="AK2878">
        <v>0.94059999999999999</v>
      </c>
      <c r="AR2878" s="3"/>
    </row>
    <row r="2879" spans="1:44" hidden="1" outlineLevel="1" x14ac:dyDescent="0.2">
      <c r="A2879" s="2">
        <v>36901</v>
      </c>
      <c r="B2879">
        <v>26.8</v>
      </c>
      <c r="E2879" s="2">
        <v>36901</v>
      </c>
      <c r="F2879">
        <v>1313.27</v>
      </c>
      <c r="G2879">
        <f t="shared" si="399"/>
        <v>9.5864083640837539E-3</v>
      </c>
      <c r="H2879" s="2">
        <v>36901</v>
      </c>
      <c r="I2879">
        <v>1828.5</v>
      </c>
      <c r="J2879">
        <f t="shared" si="400"/>
        <v>9.6743199814464109E-3</v>
      </c>
      <c r="K2879">
        <f t="shared" si="396"/>
        <v>9.4851999814464117E-3</v>
      </c>
      <c r="L2879">
        <v>1.0123054372436279E-2</v>
      </c>
      <c r="N2879" s="2">
        <v>36901</v>
      </c>
      <c r="O2879">
        <v>26.4375</v>
      </c>
      <c r="Q2879" s="2">
        <v>36901</v>
      </c>
      <c r="R2879">
        <v>27190.14</v>
      </c>
      <c r="S2879" s="8">
        <f t="shared" si="401"/>
        <v>2.0506865397376339E-2</v>
      </c>
      <c r="T2879" s="9">
        <f t="shared" si="397"/>
        <v>2.0317745397376338E-2</v>
      </c>
      <c r="U2879" s="3">
        <f>Sheet1!$B$17+Sheet1!$B$18*'Portfolio allocation'!K2879</f>
        <v>1.136946069000499E-2</v>
      </c>
      <c r="V2879" s="13">
        <f t="shared" si="402"/>
        <v>8.9482847073713481E-3</v>
      </c>
      <c r="W2879" s="13"/>
      <c r="X2879" s="2">
        <v>36901</v>
      </c>
      <c r="Y2879">
        <v>89.248199999999997</v>
      </c>
      <c r="AA2879" s="2">
        <v>36901</v>
      </c>
      <c r="AB2879">
        <v>1106.1099999999999</v>
      </c>
      <c r="AC2879">
        <f t="shared" si="403"/>
        <v>9.454711384896175E-3</v>
      </c>
      <c r="AD2879">
        <f t="shared" si="398"/>
        <v>9.257831384896175E-3</v>
      </c>
      <c r="AE2879">
        <f>Sheet2!$B$17+Sheet2!$B$18*'Portfolio allocation'!K2879</f>
        <v>8.4878688242040895E-3</v>
      </c>
      <c r="AF2879">
        <f t="shared" si="404"/>
        <v>7.6996256069208555E-4</v>
      </c>
      <c r="AH2879" s="2">
        <v>36901</v>
      </c>
      <c r="AI2879">
        <v>5.0839999999999996</v>
      </c>
      <c r="AJ2879">
        <v>4.9219999999999997</v>
      </c>
      <c r="AK2879">
        <v>0.94079999999999997</v>
      </c>
      <c r="AR2879" s="3"/>
    </row>
    <row r="2880" spans="1:44" hidden="1" outlineLevel="1" x14ac:dyDescent="0.2">
      <c r="A2880" s="2">
        <v>36902</v>
      </c>
      <c r="B2880">
        <v>25.79</v>
      </c>
      <c r="E2880" s="2">
        <v>36902</v>
      </c>
      <c r="F2880">
        <v>1326.82</v>
      </c>
      <c r="G2880">
        <f t="shared" si="399"/>
        <v>1.0317756440031411E-2</v>
      </c>
      <c r="H2880" s="2">
        <v>36902</v>
      </c>
      <c r="I2880">
        <v>1847.37</v>
      </c>
      <c r="J2880">
        <f t="shared" si="400"/>
        <v>1.0319934372436279E-2</v>
      </c>
      <c r="K2880">
        <f t="shared" si="396"/>
        <v>1.0123054372436279E-2</v>
      </c>
      <c r="L2880">
        <v>-6.6037913312437775E-3</v>
      </c>
      <c r="N2880" s="2">
        <v>36902</v>
      </c>
      <c r="O2880">
        <v>27.5</v>
      </c>
      <c r="Q2880" s="2">
        <v>36902</v>
      </c>
      <c r="R2880">
        <v>28282.880000000001</v>
      </c>
      <c r="S2880" s="8">
        <f t="shared" si="401"/>
        <v>4.0188833157902115E-2</v>
      </c>
      <c r="T2880" s="9">
        <f t="shared" si="397"/>
        <v>3.9991953157902112E-2</v>
      </c>
      <c r="U2880" s="3">
        <f>Sheet1!$B$17+Sheet1!$B$18*'Portfolio allocation'!K2880</f>
        <v>1.2101223412728564E-2</v>
      </c>
      <c r="V2880" s="13">
        <f t="shared" si="402"/>
        <v>2.7890729745173547E-2</v>
      </c>
      <c r="W2880" s="13"/>
      <c r="X2880" s="2">
        <v>36902</v>
      </c>
      <c r="Y2880">
        <v>89.486999999999995</v>
      </c>
      <c r="AA2880" s="2">
        <v>36902</v>
      </c>
      <c r="AB2880">
        <v>1109.07</v>
      </c>
      <c r="AC2880">
        <f t="shared" si="403"/>
        <v>2.6760448779958868E-3</v>
      </c>
      <c r="AD2880">
        <f t="shared" si="398"/>
        <v>2.4813648779958867E-3</v>
      </c>
      <c r="AE2880">
        <f>Sheet2!$B$17+Sheet2!$B$18*'Portfolio allocation'!K2880</f>
        <v>9.0550652218095717E-3</v>
      </c>
      <c r="AF2880">
        <f t="shared" si="404"/>
        <v>-6.573700343813685E-3</v>
      </c>
      <c r="AH2880" s="2">
        <v>36902</v>
      </c>
      <c r="AI2880">
        <v>5.1079999999999997</v>
      </c>
      <c r="AJ2880">
        <v>4.867</v>
      </c>
      <c r="AK2880">
        <v>0.94989999999999997</v>
      </c>
      <c r="AR2880" s="3"/>
    </row>
    <row r="2881" spans="1:44" hidden="1" outlineLevel="1" x14ac:dyDescent="0.2">
      <c r="A2881" s="2">
        <v>36903</v>
      </c>
      <c r="B2881">
        <v>24.56</v>
      </c>
      <c r="E2881" s="2">
        <v>36903</v>
      </c>
      <c r="F2881">
        <v>1318.32</v>
      </c>
      <c r="G2881">
        <f t="shared" si="399"/>
        <v>-6.4062947498529921E-3</v>
      </c>
      <c r="H2881" s="2">
        <v>36903</v>
      </c>
      <c r="I2881">
        <v>1835.53</v>
      </c>
      <c r="J2881">
        <f t="shared" si="400"/>
        <v>-6.4091113312437775E-3</v>
      </c>
      <c r="K2881">
        <f t="shared" si="396"/>
        <v>-6.6037913312437775E-3</v>
      </c>
      <c r="L2881">
        <v>-1.9808E-4</v>
      </c>
      <c r="N2881" s="2">
        <v>36903</v>
      </c>
      <c r="O2881">
        <v>26.75</v>
      </c>
      <c r="Q2881" s="2">
        <v>36903</v>
      </c>
      <c r="R2881">
        <v>27511.53</v>
      </c>
      <c r="S2881" s="8">
        <f t="shared" si="401"/>
        <v>-2.7272682272809656E-2</v>
      </c>
      <c r="T2881" s="9">
        <f t="shared" si="397"/>
        <v>-2.7467362272809655E-2</v>
      </c>
      <c r="U2881" s="3">
        <f>Sheet1!$B$17+Sheet1!$B$18*'Portfolio allocation'!K2881</f>
        <v>-7.0882378931769966E-3</v>
      </c>
      <c r="V2881" s="13">
        <f t="shared" si="402"/>
        <v>-2.0379124379632657E-2</v>
      </c>
      <c r="W2881" s="13"/>
      <c r="X2881" s="2">
        <v>36903</v>
      </c>
      <c r="Y2881">
        <v>89.606399999999994</v>
      </c>
      <c r="AA2881" s="2">
        <v>36903</v>
      </c>
      <c r="AB2881">
        <v>1110.55</v>
      </c>
      <c r="AC2881">
        <f t="shared" si="403"/>
        <v>1.3344513871982322E-3</v>
      </c>
      <c r="AD2881">
        <f t="shared" si="398"/>
        <v>1.1363713871982322E-3</v>
      </c>
      <c r="AE2881">
        <f>Sheet2!$B$17+Sheet2!$B$18*'Portfolio allocation'!K2881</f>
        <v>-5.8188727183319869E-3</v>
      </c>
      <c r="AF2881">
        <f t="shared" si="404"/>
        <v>6.9552441055302193E-3</v>
      </c>
      <c r="AH2881" s="2">
        <v>36903</v>
      </c>
      <c r="AI2881">
        <v>5.2439999999999998</v>
      </c>
      <c r="AJ2881">
        <v>4.952</v>
      </c>
      <c r="AK2881">
        <v>0.94879999999999998</v>
      </c>
      <c r="AR2881" s="3"/>
    </row>
    <row r="2882" spans="1:44" hidden="1" outlineLevel="1" x14ac:dyDescent="0.2">
      <c r="A2882" s="2">
        <v>36906</v>
      </c>
      <c r="B2882">
        <v>24.56</v>
      </c>
      <c r="E2882" s="2">
        <v>36906</v>
      </c>
      <c r="F2882">
        <v>1318.32</v>
      </c>
      <c r="G2882">
        <f t="shared" si="399"/>
        <v>0</v>
      </c>
      <c r="H2882" s="2">
        <v>36906</v>
      </c>
      <c r="I2882">
        <v>1835.53</v>
      </c>
      <c r="J2882">
        <f t="shared" si="400"/>
        <v>0</v>
      </c>
      <c r="K2882">
        <f t="shared" si="396"/>
        <v>-1.9808E-4</v>
      </c>
      <c r="L2882">
        <v>6.1216205769450867E-3</v>
      </c>
      <c r="N2882" s="2">
        <v>36906</v>
      </c>
      <c r="O2882">
        <v>26.75</v>
      </c>
      <c r="Q2882" s="2">
        <v>36906</v>
      </c>
      <c r="R2882">
        <v>27511.53</v>
      </c>
      <c r="S2882" s="8">
        <f t="shared" si="401"/>
        <v>0</v>
      </c>
      <c r="T2882" s="9">
        <f t="shared" si="397"/>
        <v>-1.9808E-4</v>
      </c>
      <c r="U2882" s="3">
        <f>Sheet1!$B$17+Sheet1!$B$18*'Portfolio allocation'!K2882</f>
        <v>2.6055648833985337E-4</v>
      </c>
      <c r="V2882" s="13">
        <f t="shared" si="402"/>
        <v>-4.5863648833985337E-4</v>
      </c>
      <c r="W2882" s="13"/>
      <c r="X2882" s="2">
        <v>36906</v>
      </c>
      <c r="Y2882">
        <v>89.606399999999994</v>
      </c>
      <c r="AA2882" s="2">
        <v>36906</v>
      </c>
      <c r="AB2882">
        <v>1110.55</v>
      </c>
      <c r="AC2882">
        <f t="shared" si="403"/>
        <v>0</v>
      </c>
      <c r="AD2882">
        <f t="shared" si="398"/>
        <v>-1.9808E-4</v>
      </c>
      <c r="AE2882">
        <f>Sheet2!$B$17+Sheet2!$B$18*'Portfolio allocation'!K2882</f>
        <v>-1.2275077811348722E-4</v>
      </c>
      <c r="AF2882">
        <f t="shared" si="404"/>
        <v>-7.5329221886512781E-5</v>
      </c>
      <c r="AH2882" s="2">
        <v>36906</v>
      </c>
      <c r="AI2882">
        <v>5.2439999999999998</v>
      </c>
      <c r="AJ2882">
        <v>4.952</v>
      </c>
      <c r="AK2882">
        <v>0.94199999999999995</v>
      </c>
      <c r="AR2882" s="3"/>
    </row>
    <row r="2883" spans="1:44" hidden="1" outlineLevel="1" x14ac:dyDescent="0.2">
      <c r="A2883" s="2">
        <v>36907</v>
      </c>
      <c r="B2883">
        <v>25.28</v>
      </c>
      <c r="E2883" s="2">
        <v>36907</v>
      </c>
      <c r="F2883">
        <v>1326.65</v>
      </c>
      <c r="G2883">
        <f t="shared" si="399"/>
        <v>6.3186479762122882E-3</v>
      </c>
      <c r="H2883" s="2">
        <v>36907</v>
      </c>
      <c r="I2883">
        <v>1847.13</v>
      </c>
      <c r="J2883">
        <f t="shared" si="400"/>
        <v>6.3197005769450865E-3</v>
      </c>
      <c r="K2883">
        <f t="shared" si="396"/>
        <v>6.1216205769450867E-3</v>
      </c>
      <c r="L2883">
        <v>1.9836830594489492E-3</v>
      </c>
      <c r="N2883" s="2">
        <v>36907</v>
      </c>
      <c r="O2883">
        <v>26.281300000000002</v>
      </c>
      <c r="Q2883" s="2">
        <v>36907</v>
      </c>
      <c r="R2883">
        <v>27029.439999999999</v>
      </c>
      <c r="S2883" s="8">
        <f t="shared" si="401"/>
        <v>-1.7523198455338562E-2</v>
      </c>
      <c r="T2883" s="9">
        <f t="shared" si="397"/>
        <v>-1.7721278455338562E-2</v>
      </c>
      <c r="U2883" s="3">
        <f>Sheet1!$B$17+Sheet1!$B$18*'Portfolio allocation'!K2883</f>
        <v>7.5106771527228538E-3</v>
      </c>
      <c r="V2883" s="13">
        <f t="shared" si="402"/>
        <v>-2.5231955608061414E-2</v>
      </c>
      <c r="W2883" s="13"/>
      <c r="X2883" s="2">
        <v>36907</v>
      </c>
      <c r="Y2883">
        <v>88.591499999999996</v>
      </c>
      <c r="AA2883" s="2">
        <v>36907</v>
      </c>
      <c r="AB2883">
        <v>1097.97</v>
      </c>
      <c r="AC2883">
        <f t="shared" si="403"/>
        <v>-1.132772049885189E-2</v>
      </c>
      <c r="AD2883">
        <f t="shared" si="398"/>
        <v>-1.152580049885189E-2</v>
      </c>
      <c r="AE2883">
        <f>Sheet2!$B$17+Sheet2!$B$18*'Portfolio allocation'!K2883</f>
        <v>5.4968882050498132E-3</v>
      </c>
      <c r="AF2883">
        <f t="shared" si="404"/>
        <v>-1.7022688703901702E-2</v>
      </c>
      <c r="AH2883" s="2">
        <v>36907</v>
      </c>
      <c r="AI2883">
        <v>5.234</v>
      </c>
      <c r="AJ2883">
        <v>4.952</v>
      </c>
      <c r="AK2883">
        <v>0.94089999999999996</v>
      </c>
      <c r="AR2883" s="3"/>
    </row>
    <row r="2884" spans="1:44" hidden="1" outlineLevel="1" x14ac:dyDescent="0.2">
      <c r="A2884" s="2">
        <v>36908</v>
      </c>
      <c r="B2884">
        <v>24.93</v>
      </c>
      <c r="E2884" s="2">
        <v>36908</v>
      </c>
      <c r="F2884">
        <v>1329.47</v>
      </c>
      <c r="G2884">
        <f t="shared" si="399"/>
        <v>2.1256548449100077E-3</v>
      </c>
      <c r="H2884" s="2">
        <v>36908</v>
      </c>
      <c r="I2884">
        <v>1851.16</v>
      </c>
      <c r="J2884">
        <f t="shared" si="400"/>
        <v>2.181763059448949E-3</v>
      </c>
      <c r="K2884">
        <f t="shared" ref="K2884:K2947" si="405">J2884-(AJ2883/25000)</f>
        <v>1.9836830594489492E-3</v>
      </c>
      <c r="L2884">
        <v>1.3729202904125057E-2</v>
      </c>
      <c r="N2884" s="2">
        <v>36908</v>
      </c>
      <c r="O2884">
        <v>26.468699999999998</v>
      </c>
      <c r="Q2884" s="2">
        <v>36908</v>
      </c>
      <c r="R2884">
        <v>27222.28</v>
      </c>
      <c r="S2884" s="8">
        <f t="shared" si="401"/>
        <v>7.134443036925564E-3</v>
      </c>
      <c r="T2884" s="9">
        <f t="shared" ref="T2884:T2947" si="406">S2884-(AJ2883/100/250)</f>
        <v>6.9363630369255642E-3</v>
      </c>
      <c r="U2884" s="3">
        <f>Sheet1!$B$17+Sheet1!$B$18*'Portfolio allocation'!K2884</f>
        <v>2.7635303633687038E-3</v>
      </c>
      <c r="V2884" s="13">
        <f t="shared" si="402"/>
        <v>4.1728326735568609E-3</v>
      </c>
      <c r="W2884" s="13"/>
      <c r="X2884" s="2">
        <v>36908</v>
      </c>
      <c r="Y2884">
        <v>92.352500000000006</v>
      </c>
      <c r="AA2884" s="2">
        <v>36908</v>
      </c>
      <c r="AB2884">
        <v>1144.58</v>
      </c>
      <c r="AC2884">
        <f t="shared" si="403"/>
        <v>4.2451068790586133E-2</v>
      </c>
      <c r="AD2884">
        <f t="shared" ref="AD2884:AD2947" si="407">AC2884-AJ2884/25000</f>
        <v>4.2253868790586131E-2</v>
      </c>
      <c r="AE2884">
        <f>Sheet2!$B$17+Sheet2!$B$18*'Portfolio allocation'!K2884</f>
        <v>1.8173285961583423E-3</v>
      </c>
      <c r="AF2884">
        <f t="shared" si="404"/>
        <v>4.0436540194427786E-2</v>
      </c>
      <c r="AH2884" s="2">
        <v>36908</v>
      </c>
      <c r="AI2884">
        <v>5.173</v>
      </c>
      <c r="AJ2884">
        <v>4.93</v>
      </c>
      <c r="AK2884">
        <v>0.9304</v>
      </c>
      <c r="AR2884" s="3"/>
    </row>
    <row r="2885" spans="1:44" hidden="1" outlineLevel="1" x14ac:dyDescent="0.2">
      <c r="A2885" s="2">
        <v>36909</v>
      </c>
      <c r="B2885">
        <v>23.37</v>
      </c>
      <c r="E2885" s="2">
        <v>36909</v>
      </c>
      <c r="F2885">
        <v>1347.97</v>
      </c>
      <c r="G2885">
        <f t="shared" ref="G2885:G2948" si="408">(F2885/F2884)-1</f>
        <v>1.3915319638653001E-2</v>
      </c>
      <c r="H2885" s="2">
        <v>36909</v>
      </c>
      <c r="I2885">
        <v>1876.94</v>
      </c>
      <c r="J2885">
        <f t="shared" ref="J2885:J2948" si="409">(I2885/I2884)-1</f>
        <v>1.3926402904125057E-2</v>
      </c>
      <c r="K2885">
        <f t="shared" si="405"/>
        <v>1.3729202904125057E-2</v>
      </c>
      <c r="L2885">
        <v>-4.2202325359360819E-3</v>
      </c>
      <c r="N2885" s="2">
        <v>36909</v>
      </c>
      <c r="O2885">
        <v>27.75</v>
      </c>
      <c r="Q2885" s="2">
        <v>36909</v>
      </c>
      <c r="R2885">
        <v>28540</v>
      </c>
      <c r="S2885" s="8">
        <f t="shared" ref="S2885:S2948" si="410">R2885/R2884-1</f>
        <v>4.8405938077192623E-2</v>
      </c>
      <c r="T2885" s="9">
        <f t="shared" si="406"/>
        <v>4.8208738077192621E-2</v>
      </c>
      <c r="U2885" s="3">
        <f>Sheet1!$B$17+Sheet1!$B$18*'Portfolio allocation'!K2885</f>
        <v>1.6238288400239349E-2</v>
      </c>
      <c r="V2885" s="13">
        <f t="shared" ref="V2885:V2948" si="411">T2885-U2885</f>
        <v>3.1970449676953269E-2</v>
      </c>
      <c r="W2885" s="13"/>
      <c r="X2885" s="2">
        <v>36909</v>
      </c>
      <c r="Y2885">
        <v>103.4563</v>
      </c>
      <c r="AA2885" s="2">
        <v>36909</v>
      </c>
      <c r="AB2885">
        <v>1282.2</v>
      </c>
      <c r="AC2885">
        <f t="shared" ref="AC2885:AC2948" si="412">AB2885/AB2884-1</f>
        <v>0.12023624386237763</v>
      </c>
      <c r="AD2885">
        <f t="shared" si="407"/>
        <v>0.12004384386237764</v>
      </c>
      <c r="AE2885">
        <f>Sheet2!$B$17+Sheet2!$B$18*'Portfolio allocation'!K2885</f>
        <v>1.2261744497357067E-2</v>
      </c>
      <c r="AF2885">
        <f t="shared" ref="AF2885:AF2948" si="413">AD2885-AE2885</f>
        <v>0.10778209936502058</v>
      </c>
      <c r="AH2885" s="2">
        <v>36909</v>
      </c>
      <c r="AI2885">
        <v>5.0910000000000002</v>
      </c>
      <c r="AJ2885">
        <v>4.8099999999999996</v>
      </c>
      <c r="AK2885">
        <v>0.94450000000000001</v>
      </c>
      <c r="AR2885" s="3"/>
    </row>
    <row r="2886" spans="1:44" hidden="1" outlineLevel="1" x14ac:dyDescent="0.2">
      <c r="A2886" s="2">
        <v>36910</v>
      </c>
      <c r="B2886">
        <v>23.24</v>
      </c>
      <c r="E2886" s="2">
        <v>36910</v>
      </c>
      <c r="F2886">
        <v>1342.54</v>
      </c>
      <c r="G2886">
        <f t="shared" si="408"/>
        <v>-4.0282795611178424E-3</v>
      </c>
      <c r="H2886" s="2">
        <v>36910</v>
      </c>
      <c r="I2886">
        <v>1869.38</v>
      </c>
      <c r="J2886">
        <f t="shared" si="409"/>
        <v>-4.0278325359360823E-3</v>
      </c>
      <c r="K2886">
        <f t="shared" si="405"/>
        <v>-4.2202325359360819E-3</v>
      </c>
      <c r="L2886">
        <v>8.0217725663010416E-5</v>
      </c>
      <c r="N2886" s="2">
        <v>36910</v>
      </c>
      <c r="O2886">
        <v>30.5</v>
      </c>
      <c r="Q2886" s="2">
        <v>36910</v>
      </c>
      <c r="R2886">
        <v>31368.29</v>
      </c>
      <c r="S2886" s="8">
        <f t="shared" si="410"/>
        <v>9.9099159074982568E-2</v>
      </c>
      <c r="T2886" s="9">
        <f t="shared" si="406"/>
        <v>9.8906759074982573E-2</v>
      </c>
      <c r="U2886" s="3">
        <f>Sheet1!$B$17+Sheet1!$B$18*'Portfolio allocation'!K2886</f>
        <v>-4.3537588357869441E-3</v>
      </c>
      <c r="V2886" s="13">
        <f t="shared" si="411"/>
        <v>0.10326051791076951</v>
      </c>
      <c r="W2886" s="13"/>
      <c r="X2886" s="2">
        <v>36910</v>
      </c>
      <c r="Y2886">
        <v>106.2621</v>
      </c>
      <c r="AA2886" s="2">
        <v>36910</v>
      </c>
      <c r="AB2886">
        <v>1316.97</v>
      </c>
      <c r="AC2886">
        <f t="shared" si="412"/>
        <v>2.711745437529256E-2</v>
      </c>
      <c r="AD2886">
        <f t="shared" si="407"/>
        <v>2.6924854375292559E-2</v>
      </c>
      <c r="AE2886">
        <f>Sheet2!$B$17+Sheet2!$B$18*'Portfolio allocation'!K2886</f>
        <v>-3.6993514274597161E-3</v>
      </c>
      <c r="AF2886">
        <f t="shared" si="413"/>
        <v>3.0624205802752276E-2</v>
      </c>
      <c r="AH2886" s="2">
        <v>36910</v>
      </c>
      <c r="AI2886">
        <v>5.17</v>
      </c>
      <c r="AJ2886">
        <v>4.8150000000000004</v>
      </c>
      <c r="AK2886">
        <v>0.93510000000000004</v>
      </c>
      <c r="AR2886" s="3"/>
    </row>
    <row r="2887" spans="1:44" hidden="1" outlineLevel="1" x14ac:dyDescent="0.2">
      <c r="A2887" s="2">
        <v>36913</v>
      </c>
      <c r="B2887">
        <v>23.25</v>
      </c>
      <c r="E2887" s="2">
        <v>36913</v>
      </c>
      <c r="F2887">
        <v>1342.9</v>
      </c>
      <c r="G2887">
        <f t="shared" si="408"/>
        <v>2.6814843505595931E-4</v>
      </c>
      <c r="H2887" s="2">
        <v>36913</v>
      </c>
      <c r="I2887">
        <v>1869.89</v>
      </c>
      <c r="J2887">
        <f t="shared" si="409"/>
        <v>2.7281772566301044E-4</v>
      </c>
      <c r="K2887">
        <f t="shared" si="405"/>
        <v>8.0217725663010416E-5</v>
      </c>
      <c r="L2887">
        <v>1.2835144291696301E-2</v>
      </c>
      <c r="N2887" s="2">
        <v>36913</v>
      </c>
      <c r="O2887">
        <v>30.0625</v>
      </c>
      <c r="Q2887" s="2">
        <v>36913</v>
      </c>
      <c r="R2887">
        <v>30918.34</v>
      </c>
      <c r="S2887" s="8">
        <f t="shared" si="410"/>
        <v>-1.4344103551707788E-2</v>
      </c>
      <c r="T2887" s="9">
        <f t="shared" si="406"/>
        <v>-1.4536703551707787E-2</v>
      </c>
      <c r="U2887" s="3">
        <f>Sheet1!$B$17+Sheet1!$B$18*'Portfolio allocation'!K2887</f>
        <v>5.7982669222276042E-4</v>
      </c>
      <c r="V2887" s="13">
        <f t="shared" si="411"/>
        <v>-1.5116530243930547E-2</v>
      </c>
      <c r="W2887" s="13"/>
      <c r="X2887" s="2">
        <v>36913</v>
      </c>
      <c r="Y2887">
        <v>103.69499999999999</v>
      </c>
      <c r="AA2887" s="2">
        <v>36913</v>
      </c>
      <c r="AB2887">
        <v>1285.1600000000001</v>
      </c>
      <c r="AC2887">
        <f t="shared" si="412"/>
        <v>-2.4153929094816062E-2</v>
      </c>
      <c r="AD2887">
        <f t="shared" si="407"/>
        <v>-2.4346289094816061E-2</v>
      </c>
      <c r="AE2887">
        <f>Sheet2!$B$17+Sheet2!$B$18*'Portfolio allocation'!K2887</f>
        <v>1.2471865956318462E-4</v>
      </c>
      <c r="AF2887">
        <f t="shared" si="413"/>
        <v>-2.4471007754379246E-2</v>
      </c>
      <c r="AH2887" s="2">
        <v>36913</v>
      </c>
      <c r="AI2887">
        <v>5.2229999999999999</v>
      </c>
      <c r="AJ2887">
        <v>4.8090000000000002</v>
      </c>
      <c r="AK2887">
        <v>0.93540000000000001</v>
      </c>
      <c r="AR2887" s="3"/>
    </row>
    <row r="2888" spans="1:44" hidden="1" outlineLevel="1" x14ac:dyDescent="0.2">
      <c r="A2888" s="2">
        <v>36914</v>
      </c>
      <c r="B2888">
        <v>21.57</v>
      </c>
      <c r="E2888" s="2">
        <v>36914</v>
      </c>
      <c r="F2888">
        <v>1360.4</v>
      </c>
      <c r="G2888">
        <f t="shared" si="408"/>
        <v>1.3031498994712898E-2</v>
      </c>
      <c r="H2888" s="2">
        <v>36914</v>
      </c>
      <c r="I2888">
        <v>1894.25</v>
      </c>
      <c r="J2888">
        <f t="shared" si="409"/>
        <v>1.3027504291696301E-2</v>
      </c>
      <c r="K2888">
        <f t="shared" si="405"/>
        <v>1.2835144291696301E-2</v>
      </c>
      <c r="L2888">
        <v>2.6872872852051685E-3</v>
      </c>
      <c r="N2888" s="2">
        <v>36914</v>
      </c>
      <c r="O2888">
        <v>30.281300000000002</v>
      </c>
      <c r="Q2888" s="2">
        <v>36914</v>
      </c>
      <c r="R2888">
        <v>31143.31</v>
      </c>
      <c r="S2888" s="8">
        <f t="shared" si="410"/>
        <v>7.2762638615140318E-3</v>
      </c>
      <c r="T2888" s="9">
        <f t="shared" si="406"/>
        <v>7.0839038615140319E-3</v>
      </c>
      <c r="U2888" s="3">
        <f>Sheet1!$B$17+Sheet1!$B$18*'Portfolio allocation'!K2888</f>
        <v>1.5212601701602638E-2</v>
      </c>
      <c r="V2888" s="13">
        <f t="shared" si="411"/>
        <v>-8.128697840088607E-3</v>
      </c>
      <c r="W2888" s="13"/>
      <c r="X2888" s="2">
        <v>36914</v>
      </c>
      <c r="Y2888">
        <v>104.1726</v>
      </c>
      <c r="AA2888" s="2">
        <v>36914</v>
      </c>
      <c r="AB2888">
        <v>1291.07</v>
      </c>
      <c r="AC2888">
        <f t="shared" si="412"/>
        <v>4.5986491954308484E-3</v>
      </c>
      <c r="AD2888">
        <f t="shared" si="407"/>
        <v>4.4035291954308484E-3</v>
      </c>
      <c r="AE2888">
        <f>Sheet2!$B$17+Sheet2!$B$18*'Portfolio allocation'!K2888</f>
        <v>1.1466724769687272E-2</v>
      </c>
      <c r="AF2888">
        <f t="shared" si="413"/>
        <v>-7.0631955742564232E-3</v>
      </c>
      <c r="AH2888" s="2">
        <v>36914</v>
      </c>
      <c r="AI2888">
        <v>5.274</v>
      </c>
      <c r="AJ2888">
        <v>4.8780000000000001</v>
      </c>
      <c r="AK2888">
        <v>0.93930000000000002</v>
      </c>
      <c r="AR2888" s="3"/>
    </row>
    <row r="2889" spans="1:44" hidden="1" outlineLevel="1" x14ac:dyDescent="0.2">
      <c r="A2889" s="2">
        <v>36915</v>
      </c>
      <c r="B2889">
        <v>22.03</v>
      </c>
      <c r="E2889" s="2">
        <v>36915</v>
      </c>
      <c r="F2889">
        <v>1364.3</v>
      </c>
      <c r="G2889">
        <f t="shared" si="408"/>
        <v>2.8668038812114105E-3</v>
      </c>
      <c r="H2889" s="2">
        <v>36915</v>
      </c>
      <c r="I2889">
        <v>1899.71</v>
      </c>
      <c r="J2889">
        <f t="shared" si="409"/>
        <v>2.8824072852051685E-3</v>
      </c>
      <c r="K2889">
        <f t="shared" si="405"/>
        <v>2.6872872852051685E-3</v>
      </c>
      <c r="L2889">
        <v>-5.1651795063457889E-3</v>
      </c>
      <c r="N2889" s="2">
        <v>36915</v>
      </c>
      <c r="O2889">
        <v>31.468800000000002</v>
      </c>
      <c r="Q2889" s="2">
        <v>36915</v>
      </c>
      <c r="R2889">
        <v>32364.62</v>
      </c>
      <c r="S2889" s="8">
        <f t="shared" si="410"/>
        <v>3.9215805898602296E-2</v>
      </c>
      <c r="T2889" s="9">
        <f t="shared" si="406"/>
        <v>3.9020685898602296E-2</v>
      </c>
      <c r="U2889" s="3">
        <f>Sheet1!$B$17+Sheet1!$B$18*'Portfolio allocation'!K2889</f>
        <v>3.5707229628586419E-3</v>
      </c>
      <c r="V2889" s="13">
        <f t="shared" si="411"/>
        <v>3.5449962935743651E-2</v>
      </c>
      <c r="W2889" s="13"/>
      <c r="X2889" s="2">
        <v>36915</v>
      </c>
      <c r="Y2889">
        <v>105.486</v>
      </c>
      <c r="AA2889" s="2">
        <v>36915</v>
      </c>
      <c r="AB2889">
        <v>1307.3499999999999</v>
      </c>
      <c r="AC2889">
        <f t="shared" si="412"/>
        <v>1.2609695833688317E-2</v>
      </c>
      <c r="AD2889">
        <f t="shared" si="407"/>
        <v>1.2413695833688317E-2</v>
      </c>
      <c r="AE2889">
        <f>Sheet2!$B$17+Sheet2!$B$18*'Portfolio allocation'!K2889</f>
        <v>2.442991424268061E-3</v>
      </c>
      <c r="AF2889">
        <f t="shared" si="413"/>
        <v>9.970704409420255E-3</v>
      </c>
      <c r="AH2889" s="2">
        <v>36915</v>
      </c>
      <c r="AI2889">
        <v>5.3070000000000004</v>
      </c>
      <c r="AJ2889">
        <v>4.9000000000000004</v>
      </c>
      <c r="AK2889">
        <v>0.92290000000000005</v>
      </c>
      <c r="AR2889" s="3"/>
    </row>
    <row r="2890" spans="1:44" hidden="1" outlineLevel="1" x14ac:dyDescent="0.2">
      <c r="A2890" s="2">
        <v>36916</v>
      </c>
      <c r="B2890">
        <v>22.64</v>
      </c>
      <c r="E2890" s="2">
        <v>36916</v>
      </c>
      <c r="F2890">
        <v>1357.51</v>
      </c>
      <c r="G2890">
        <f t="shared" si="408"/>
        <v>-4.9769112365315449E-3</v>
      </c>
      <c r="H2890" s="2">
        <v>36916</v>
      </c>
      <c r="I2890">
        <v>1890.27</v>
      </c>
      <c r="J2890">
        <f t="shared" si="409"/>
        <v>-4.9691795063457889E-3</v>
      </c>
      <c r="K2890">
        <f t="shared" si="405"/>
        <v>-5.1651795063457889E-3</v>
      </c>
      <c r="L2890">
        <v>-2.029756590751546E-3</v>
      </c>
      <c r="N2890" s="2">
        <v>36916</v>
      </c>
      <c r="O2890">
        <v>30.906300000000002</v>
      </c>
      <c r="Q2890" s="2">
        <v>36916</v>
      </c>
      <c r="R2890">
        <v>31786.11</v>
      </c>
      <c r="S2890" s="8">
        <f t="shared" si="410"/>
        <v>-1.787476571639024E-2</v>
      </c>
      <c r="T2890" s="9">
        <f t="shared" si="406"/>
        <v>-1.8070765716390241E-2</v>
      </c>
      <c r="U2890" s="3">
        <f>Sheet1!$B$17+Sheet1!$B$18*'Portfolio allocation'!K2890</f>
        <v>-5.4378259483818994E-3</v>
      </c>
      <c r="V2890" s="13">
        <f t="shared" si="411"/>
        <v>-1.2632939768008342E-2</v>
      </c>
      <c r="W2890" s="13"/>
      <c r="X2890" s="2">
        <v>36916</v>
      </c>
      <c r="Y2890">
        <v>105.78449999999999</v>
      </c>
      <c r="AA2890" s="2">
        <v>36916</v>
      </c>
      <c r="AB2890">
        <v>1311.05</v>
      </c>
      <c r="AC2890">
        <f t="shared" si="412"/>
        <v>2.8301525987686205E-3</v>
      </c>
      <c r="AD2890">
        <f t="shared" si="407"/>
        <v>2.6361125987686205E-3</v>
      </c>
      <c r="AE2890">
        <f>Sheet2!$B$17+Sheet2!$B$18*'Portfolio allocation'!K2890</f>
        <v>-4.539622381325604E-3</v>
      </c>
      <c r="AF2890">
        <f t="shared" si="413"/>
        <v>7.1757349800942241E-3</v>
      </c>
      <c r="AH2890" s="2">
        <v>36916</v>
      </c>
      <c r="AI2890">
        <v>5.2539999999999996</v>
      </c>
      <c r="AJ2890">
        <v>4.851</v>
      </c>
      <c r="AK2890">
        <v>0.92020000000000002</v>
      </c>
      <c r="AR2890" s="3"/>
    </row>
    <row r="2891" spans="1:44" hidden="1" outlineLevel="1" x14ac:dyDescent="0.2">
      <c r="A2891" s="2">
        <v>36917</v>
      </c>
      <c r="B2891">
        <v>22.57</v>
      </c>
      <c r="E2891" s="2">
        <v>36917</v>
      </c>
      <c r="F2891">
        <v>1354.95</v>
      </c>
      <c r="G2891">
        <f t="shared" si="408"/>
        <v>-1.8858056294244196E-3</v>
      </c>
      <c r="H2891" s="2">
        <v>36917</v>
      </c>
      <c r="I2891">
        <v>1886.8</v>
      </c>
      <c r="J2891">
        <f t="shared" si="409"/>
        <v>-1.835716590751546E-3</v>
      </c>
      <c r="K2891">
        <f t="shared" si="405"/>
        <v>-2.029756590751546E-3</v>
      </c>
      <c r="L2891">
        <v>6.6703525461098614E-3</v>
      </c>
      <c r="N2891" s="2">
        <v>36917</v>
      </c>
      <c r="O2891">
        <v>32</v>
      </c>
      <c r="Q2891" s="2">
        <v>36917</v>
      </c>
      <c r="R2891">
        <v>32910.99</v>
      </c>
      <c r="S2891" s="8">
        <f t="shared" si="410"/>
        <v>3.5389042572368856E-2</v>
      </c>
      <c r="T2891" s="9">
        <f t="shared" si="406"/>
        <v>3.5195002572368857E-2</v>
      </c>
      <c r="U2891" s="3">
        <f>Sheet1!$B$17+Sheet1!$B$18*'Portfolio allocation'!K2891</f>
        <v>-1.8407893174283399E-3</v>
      </c>
      <c r="V2891" s="13">
        <f t="shared" si="411"/>
        <v>3.70357918897972E-2</v>
      </c>
      <c r="W2891" s="13"/>
      <c r="X2891" s="2">
        <v>36917</v>
      </c>
      <c r="Y2891">
        <v>109.06780000000001</v>
      </c>
      <c r="AA2891" s="2">
        <v>36917</v>
      </c>
      <c r="AB2891">
        <v>1351.74</v>
      </c>
      <c r="AC2891">
        <f t="shared" si="412"/>
        <v>3.1036192364898296E-2</v>
      </c>
      <c r="AD2891">
        <f t="shared" si="407"/>
        <v>3.0843072364898295E-2</v>
      </c>
      <c r="AE2891">
        <f>Sheet2!$B$17+Sheet2!$B$18*'Portfolio allocation'!K2891</f>
        <v>-1.7515243329059836E-3</v>
      </c>
      <c r="AF2891">
        <f t="shared" si="413"/>
        <v>3.2594596697804276E-2</v>
      </c>
      <c r="AH2891" s="2">
        <v>36917</v>
      </c>
      <c r="AI2891">
        <v>5.266</v>
      </c>
      <c r="AJ2891">
        <v>4.8280000000000003</v>
      </c>
      <c r="AK2891">
        <v>0.92200000000000004</v>
      </c>
      <c r="AR2891" s="3"/>
    </row>
    <row r="2892" spans="1:44" hidden="1" outlineLevel="1" x14ac:dyDescent="0.2">
      <c r="A2892" s="2">
        <v>36920</v>
      </c>
      <c r="B2892">
        <v>22.61</v>
      </c>
      <c r="E2892" s="2">
        <v>36920</v>
      </c>
      <c r="F2892">
        <v>1364.17</v>
      </c>
      <c r="G2892">
        <f t="shared" si="408"/>
        <v>6.8046791394515971E-3</v>
      </c>
      <c r="H2892" s="2">
        <v>36920</v>
      </c>
      <c r="I2892">
        <v>1899.75</v>
      </c>
      <c r="J2892">
        <f t="shared" si="409"/>
        <v>6.8634725461098611E-3</v>
      </c>
      <c r="K2892">
        <f t="shared" si="405"/>
        <v>6.6703525461098614E-3</v>
      </c>
      <c r="L2892">
        <v>6.8512319778918007E-3</v>
      </c>
      <c r="N2892" s="2">
        <v>36920</v>
      </c>
      <c r="O2892">
        <v>32.25</v>
      </c>
      <c r="Q2892" s="2">
        <v>36920</v>
      </c>
      <c r="R2892">
        <v>33168.11</v>
      </c>
      <c r="S2892" s="8">
        <f t="shared" si="410"/>
        <v>7.8125878316028796E-3</v>
      </c>
      <c r="T2892" s="9">
        <f t="shared" si="406"/>
        <v>7.6194678316028799E-3</v>
      </c>
      <c r="U2892" s="3">
        <f>Sheet1!$B$17+Sheet1!$B$18*'Portfolio allocation'!K2892</f>
        <v>8.1401963744661462E-3</v>
      </c>
      <c r="V2892" s="13">
        <f t="shared" si="411"/>
        <v>-5.2072854286326631E-4</v>
      </c>
      <c r="W2892" s="13"/>
      <c r="X2892" s="2">
        <v>36920</v>
      </c>
      <c r="Y2892">
        <v>109.8248</v>
      </c>
      <c r="AA2892" s="2">
        <v>36920</v>
      </c>
      <c r="AB2892">
        <v>1361.13</v>
      </c>
      <c r="AC2892">
        <f t="shared" si="412"/>
        <v>6.9466021572197612E-3</v>
      </c>
      <c r="AD2892">
        <f t="shared" si="407"/>
        <v>6.7548021572197614E-3</v>
      </c>
      <c r="AE2892">
        <f>Sheet2!$B$17+Sheet2!$B$18*'Portfolio allocation'!K2892</f>
        <v>5.9848346714498025E-3</v>
      </c>
      <c r="AF2892">
        <f t="shared" si="413"/>
        <v>7.6996748576995885E-4</v>
      </c>
      <c r="AH2892" s="2">
        <v>36920</v>
      </c>
      <c r="AI2892">
        <v>5.2990000000000004</v>
      </c>
      <c r="AJ2892">
        <v>4.7949999999999999</v>
      </c>
      <c r="AK2892">
        <v>0.91849999999999998</v>
      </c>
      <c r="AR2892" s="3"/>
    </row>
    <row r="2893" spans="1:44" hidden="1" outlineLevel="1" x14ac:dyDescent="0.2">
      <c r="A2893" s="2">
        <v>36921</v>
      </c>
      <c r="B2893">
        <v>22.57</v>
      </c>
      <c r="E2893" s="2">
        <v>36921</v>
      </c>
      <c r="F2893">
        <v>1373.73</v>
      </c>
      <c r="G2893">
        <f t="shared" si="408"/>
        <v>7.0079242323171087E-3</v>
      </c>
      <c r="H2893" s="2">
        <v>36921</v>
      </c>
      <c r="I2893">
        <v>1913.13</v>
      </c>
      <c r="J2893">
        <f t="shared" si="409"/>
        <v>7.0430319778918005E-3</v>
      </c>
      <c r="K2893">
        <f t="shared" si="405"/>
        <v>6.8512319778918007E-3</v>
      </c>
      <c r="L2893">
        <v>-5.717244429390673E-3</v>
      </c>
      <c r="N2893" s="2">
        <v>36921</v>
      </c>
      <c r="O2893">
        <v>31.6875</v>
      </c>
      <c r="Q2893" s="2">
        <v>36921</v>
      </c>
      <c r="R2893">
        <v>32589.599999999999</v>
      </c>
      <c r="S2893" s="8">
        <f t="shared" si="410"/>
        <v>-1.7441753539770621E-2</v>
      </c>
      <c r="T2893" s="9">
        <f t="shared" si="406"/>
        <v>-1.763355353977062E-2</v>
      </c>
      <c r="U2893" s="3">
        <f>Sheet1!$B$17+Sheet1!$B$18*'Portfolio allocation'!K2893</f>
        <v>8.3477058427007984E-3</v>
      </c>
      <c r="V2893" s="13">
        <f t="shared" si="411"/>
        <v>-2.5981259382471419E-2</v>
      </c>
      <c r="W2893" s="13"/>
      <c r="X2893" s="2">
        <v>36921</v>
      </c>
      <c r="Y2893">
        <v>111.3817</v>
      </c>
      <c r="AA2893" s="2">
        <v>36921</v>
      </c>
      <c r="AB2893">
        <v>1380.42</v>
      </c>
      <c r="AC2893">
        <f t="shared" si="412"/>
        <v>1.4172048224636802E-2</v>
      </c>
      <c r="AD2893">
        <f t="shared" si="407"/>
        <v>1.3985008224636802E-2</v>
      </c>
      <c r="AE2893">
        <f>Sheet2!$B$17+Sheet2!$B$18*'Portfolio allocation'!K2893</f>
        <v>6.1456772768419673E-3</v>
      </c>
      <c r="AF2893">
        <f t="shared" si="413"/>
        <v>7.8393309477948342E-3</v>
      </c>
      <c r="AH2893" s="2">
        <v>36921</v>
      </c>
      <c r="AI2893">
        <v>5.2249999999999996</v>
      </c>
      <c r="AJ2893">
        <v>4.6760000000000002</v>
      </c>
      <c r="AK2893">
        <v>0.92449999999999999</v>
      </c>
      <c r="AR2893" s="3"/>
    </row>
    <row r="2894" spans="1:44" hidden="1" outlineLevel="1" x14ac:dyDescent="0.2">
      <c r="A2894" s="2">
        <v>36922</v>
      </c>
      <c r="B2894">
        <v>22.02</v>
      </c>
      <c r="E2894" s="2">
        <v>36922</v>
      </c>
      <c r="F2894">
        <v>1366.01</v>
      </c>
      <c r="G2894">
        <f t="shared" si="408"/>
        <v>-5.6197360471126334E-3</v>
      </c>
      <c r="H2894" s="2">
        <v>36922</v>
      </c>
      <c r="I2894">
        <v>1902.55</v>
      </c>
      <c r="J2894">
        <f t="shared" si="409"/>
        <v>-5.5302044293906727E-3</v>
      </c>
      <c r="K2894">
        <f t="shared" si="405"/>
        <v>-5.717244429390673E-3</v>
      </c>
      <c r="L2894">
        <v>5.367925454784336E-3</v>
      </c>
      <c r="N2894" s="2">
        <v>36922</v>
      </c>
      <c r="O2894">
        <v>30.531300000000002</v>
      </c>
      <c r="Q2894" s="2">
        <v>36922</v>
      </c>
      <c r="R2894">
        <v>31400.43</v>
      </c>
      <c r="S2894" s="8">
        <f t="shared" si="410"/>
        <v>-3.6489248103689476E-2</v>
      </c>
      <c r="T2894" s="9">
        <f t="shared" si="406"/>
        <v>-3.6676288103689475E-2</v>
      </c>
      <c r="U2894" s="3">
        <f>Sheet1!$B$17+Sheet1!$B$18*'Portfolio allocation'!K2894</f>
        <v>-6.0711688192847373E-3</v>
      </c>
      <c r="V2894" s="13">
        <f t="shared" si="411"/>
        <v>-3.0605119284404736E-2</v>
      </c>
      <c r="W2894" s="13"/>
      <c r="X2894" s="2">
        <v>36922</v>
      </c>
      <c r="Y2894">
        <v>106.97839999999999</v>
      </c>
      <c r="AA2894" s="2">
        <v>36922</v>
      </c>
      <c r="AB2894">
        <v>1325.85</v>
      </c>
      <c r="AC2894">
        <f t="shared" si="412"/>
        <v>-3.953144695092814E-2</v>
      </c>
      <c r="AD2894">
        <f t="shared" si="407"/>
        <v>-3.9713966950928138E-2</v>
      </c>
      <c r="AE2894">
        <f>Sheet2!$B$17+Sheet2!$B$18*'Portfolio allocation'!K2894</f>
        <v>-5.0305325953471309E-3</v>
      </c>
      <c r="AF2894">
        <f t="shared" si="413"/>
        <v>-3.4683434355581008E-2</v>
      </c>
      <c r="AH2894" s="2">
        <v>36922</v>
      </c>
      <c r="AI2894">
        <v>5.1120000000000001</v>
      </c>
      <c r="AJ2894">
        <v>4.5629999999999997</v>
      </c>
      <c r="AK2894">
        <v>0.93</v>
      </c>
      <c r="AR2894" s="3"/>
    </row>
    <row r="2895" spans="1:44" hidden="1" outlineLevel="1" x14ac:dyDescent="0.2">
      <c r="A2895" s="2">
        <v>36923</v>
      </c>
      <c r="B2895">
        <v>21.66</v>
      </c>
      <c r="E2895" s="2">
        <v>36923</v>
      </c>
      <c r="F2895">
        <v>1373.47</v>
      </c>
      <c r="G2895">
        <f t="shared" si="408"/>
        <v>5.4611606064378648E-3</v>
      </c>
      <c r="H2895" s="2">
        <v>36923</v>
      </c>
      <c r="I2895">
        <v>1913.11</v>
      </c>
      <c r="J2895">
        <f t="shared" si="409"/>
        <v>5.5504454547843363E-3</v>
      </c>
      <c r="K2895">
        <f t="shared" si="405"/>
        <v>5.367925454784336E-3</v>
      </c>
      <c r="L2895">
        <v>-1.7652298011928171E-2</v>
      </c>
      <c r="N2895" s="2">
        <v>36923</v>
      </c>
      <c r="O2895">
        <v>31.1875</v>
      </c>
      <c r="Q2895" s="2">
        <v>36923</v>
      </c>
      <c r="R2895">
        <v>32075.360000000001</v>
      </c>
      <c r="S2895" s="8">
        <f t="shared" si="410"/>
        <v>2.1494291638681329E-2</v>
      </c>
      <c r="T2895" s="9">
        <f t="shared" si="406"/>
        <v>2.131177163868133E-2</v>
      </c>
      <c r="U2895" s="3">
        <f>Sheet1!$B$17+Sheet1!$B$18*'Portfolio allocation'!K2895</f>
        <v>6.6460190074055028E-3</v>
      </c>
      <c r="V2895" s="13">
        <f t="shared" si="411"/>
        <v>1.4665752631275827E-2</v>
      </c>
      <c r="W2895" s="13"/>
      <c r="X2895" s="2">
        <v>36923</v>
      </c>
      <c r="Y2895">
        <v>108.9365</v>
      </c>
      <c r="AA2895" s="2">
        <v>36923</v>
      </c>
      <c r="AB2895">
        <v>1350.12</v>
      </c>
      <c r="AC2895">
        <f t="shared" si="412"/>
        <v>1.830523814911178E-2</v>
      </c>
      <c r="AD2895">
        <f t="shared" si="407"/>
        <v>1.8121878149111779E-2</v>
      </c>
      <c r="AE2895">
        <f>Sheet2!$B$17+Sheet2!$B$18*'Portfolio allocation'!K2895</f>
        <v>4.8266832739228393E-3</v>
      </c>
      <c r="AF2895">
        <f t="shared" si="413"/>
        <v>1.329519487518894E-2</v>
      </c>
      <c r="AH2895" s="2">
        <v>36923</v>
      </c>
      <c r="AI2895">
        <v>5.0730000000000004</v>
      </c>
      <c r="AJ2895">
        <v>4.5839999999999996</v>
      </c>
      <c r="AK2895">
        <v>0.94030000000000002</v>
      </c>
      <c r="AR2895" s="3"/>
    </row>
    <row r="2896" spans="1:44" hidden="1" outlineLevel="1" x14ac:dyDescent="0.2">
      <c r="A2896" s="2">
        <v>36924</v>
      </c>
      <c r="B2896">
        <v>21.95</v>
      </c>
      <c r="E2896" s="2">
        <v>36924</v>
      </c>
      <c r="F2896">
        <v>1349.47</v>
      </c>
      <c r="G2896">
        <f t="shared" si="408"/>
        <v>-1.747398923893495E-2</v>
      </c>
      <c r="H2896" s="2">
        <v>36924</v>
      </c>
      <c r="I2896">
        <v>1879.69</v>
      </c>
      <c r="J2896">
        <f t="shared" si="409"/>
        <v>-1.746893801192817E-2</v>
      </c>
      <c r="K2896">
        <f t="shared" si="405"/>
        <v>-1.7652298011928171E-2</v>
      </c>
      <c r="L2896">
        <v>3.4240177725050466E-3</v>
      </c>
      <c r="N2896" s="2">
        <v>36924</v>
      </c>
      <c r="O2896">
        <v>30.406300000000002</v>
      </c>
      <c r="Q2896" s="2">
        <v>36924</v>
      </c>
      <c r="R2896">
        <v>31271.87</v>
      </c>
      <c r="S2896" s="8">
        <f t="shared" si="410"/>
        <v>-2.5050069586124768E-2</v>
      </c>
      <c r="T2896" s="9">
        <f t="shared" si="406"/>
        <v>-2.5233429586124768E-2</v>
      </c>
      <c r="U2896" s="3">
        <f>Sheet1!$B$17+Sheet1!$B$18*'Portfolio allocation'!K2896</f>
        <v>-1.9763364763653663E-2</v>
      </c>
      <c r="V2896" s="13">
        <f t="shared" si="411"/>
        <v>-5.4700648224711053E-3</v>
      </c>
      <c r="W2896" s="13"/>
      <c r="X2896" s="2">
        <v>36924</v>
      </c>
      <c r="Y2896">
        <v>105.32599999999999</v>
      </c>
      <c r="AA2896" s="2">
        <v>36924</v>
      </c>
      <c r="AB2896">
        <v>1305.3699999999999</v>
      </c>
      <c r="AC2896">
        <f t="shared" si="412"/>
        <v>-3.3145201907978539E-2</v>
      </c>
      <c r="AD2896">
        <f t="shared" si="407"/>
        <v>-3.3333481907978538E-2</v>
      </c>
      <c r="AE2896">
        <f>Sheet2!$B$17+Sheet2!$B$18*'Portfolio allocation'!K2896</f>
        <v>-1.5643486731695185E-2</v>
      </c>
      <c r="AF2896">
        <f t="shared" si="413"/>
        <v>-1.7689995176283353E-2</v>
      </c>
      <c r="AH2896" s="2">
        <v>36924</v>
      </c>
      <c r="AI2896">
        <v>5.1360000000000001</v>
      </c>
      <c r="AJ2896">
        <v>4.7069999999999999</v>
      </c>
      <c r="AK2896">
        <v>0.93340000000000001</v>
      </c>
      <c r="AR2896" s="3"/>
    </row>
    <row r="2897" spans="1:44" hidden="1" outlineLevel="1" x14ac:dyDescent="0.2">
      <c r="A2897" s="2">
        <v>36927</v>
      </c>
      <c r="B2897">
        <v>22.19</v>
      </c>
      <c r="E2897" s="2">
        <v>36927</v>
      </c>
      <c r="F2897">
        <v>1354.31</v>
      </c>
      <c r="G2897">
        <f t="shared" si="408"/>
        <v>3.5865932551297774E-3</v>
      </c>
      <c r="H2897" s="2">
        <v>36927</v>
      </c>
      <c r="I2897">
        <v>1886.48</v>
      </c>
      <c r="J2897">
        <f t="shared" si="409"/>
        <v>3.6122977725050465E-3</v>
      </c>
      <c r="K2897">
        <f t="shared" si="405"/>
        <v>3.4240177725050466E-3</v>
      </c>
      <c r="L2897">
        <v>-1.6517222798015409E-3</v>
      </c>
      <c r="N2897" s="2">
        <v>36927</v>
      </c>
      <c r="O2897">
        <v>30.968800000000002</v>
      </c>
      <c r="Q2897" s="2">
        <v>36927</v>
      </c>
      <c r="R2897">
        <v>31850.38</v>
      </c>
      <c r="S2897" s="8">
        <f t="shared" si="410"/>
        <v>1.8499373398520813E-2</v>
      </c>
      <c r="T2897" s="9">
        <f t="shared" si="406"/>
        <v>1.8311093398520814E-2</v>
      </c>
      <c r="U2897" s="3">
        <f>Sheet1!$B$17+Sheet1!$B$18*'Portfolio allocation'!K2897</f>
        <v>4.4159188491225774E-3</v>
      </c>
      <c r="V2897" s="13">
        <f t="shared" si="411"/>
        <v>1.3895174549398237E-2</v>
      </c>
      <c r="W2897" s="13"/>
      <c r="X2897" s="2">
        <v>36927</v>
      </c>
      <c r="Y2897">
        <v>107.1885</v>
      </c>
      <c r="AA2897" s="2">
        <v>36927</v>
      </c>
      <c r="AB2897">
        <v>1328.45</v>
      </c>
      <c r="AC2897">
        <f t="shared" si="412"/>
        <v>1.76808108045996E-2</v>
      </c>
      <c r="AD2897">
        <f t="shared" si="407"/>
        <v>1.74921308045996E-2</v>
      </c>
      <c r="AE2897">
        <f>Sheet2!$B$17+Sheet2!$B$18*'Portfolio allocation'!K2897</f>
        <v>3.098110969269768E-3</v>
      </c>
      <c r="AF2897">
        <f t="shared" si="413"/>
        <v>1.4394019835329832E-2</v>
      </c>
      <c r="AH2897" s="2">
        <v>36927</v>
      </c>
      <c r="AI2897">
        <v>5.1539999999999999</v>
      </c>
      <c r="AJ2897">
        <v>4.7169999999999996</v>
      </c>
      <c r="AK2897">
        <v>0.94</v>
      </c>
      <c r="AR2897" s="3"/>
    </row>
    <row r="2898" spans="1:44" hidden="1" outlineLevel="1" x14ac:dyDescent="0.2">
      <c r="A2898" s="2">
        <v>36928</v>
      </c>
      <c r="B2898">
        <v>21.98</v>
      </c>
      <c r="E2898" s="2">
        <v>36928</v>
      </c>
      <c r="F2898">
        <v>1352.26</v>
      </c>
      <c r="G2898">
        <f t="shared" si="408"/>
        <v>-1.5136859360116439E-3</v>
      </c>
      <c r="H2898" s="2">
        <v>36928</v>
      </c>
      <c r="I2898">
        <v>1883.72</v>
      </c>
      <c r="J2898">
        <f t="shared" si="409"/>
        <v>-1.4630422798015408E-3</v>
      </c>
      <c r="K2898">
        <f t="shared" si="405"/>
        <v>-1.6517222798015409E-3</v>
      </c>
      <c r="L2898">
        <v>-8.3803186129573406E-3</v>
      </c>
      <c r="N2898" s="2">
        <v>36928</v>
      </c>
      <c r="O2898">
        <v>31.281300000000002</v>
      </c>
      <c r="Q2898" s="2">
        <v>36928</v>
      </c>
      <c r="R2898">
        <v>32171.78</v>
      </c>
      <c r="S2898" s="8">
        <f t="shared" si="410"/>
        <v>1.0090931411179227E-2</v>
      </c>
      <c r="T2898" s="9">
        <f t="shared" si="406"/>
        <v>9.9022514111792269E-3</v>
      </c>
      <c r="U2898" s="3">
        <f>Sheet1!$B$17+Sheet1!$B$18*'Portfolio allocation'!K2898</f>
        <v>-1.4070987752429838E-3</v>
      </c>
      <c r="V2898" s="13">
        <f t="shared" si="411"/>
        <v>1.130935018642221E-2</v>
      </c>
      <c r="W2898" s="13"/>
      <c r="X2898" s="2">
        <v>36928</v>
      </c>
      <c r="Y2898">
        <v>109.0702</v>
      </c>
      <c r="AA2898" s="2">
        <v>36928</v>
      </c>
      <c r="AB2898">
        <v>1351.77</v>
      </c>
      <c r="AC2898">
        <f t="shared" si="412"/>
        <v>1.7554292596635213E-2</v>
      </c>
      <c r="AD2898">
        <f t="shared" si="407"/>
        <v>1.7365212596635211E-2</v>
      </c>
      <c r="AE2898">
        <f>Sheet2!$B$17+Sheet2!$B$18*'Portfolio allocation'!K2898</f>
        <v>-1.4153665790816944E-3</v>
      </c>
      <c r="AF2898">
        <f t="shared" si="413"/>
        <v>1.8780579175716905E-2</v>
      </c>
      <c r="AH2898" s="2">
        <v>36928</v>
      </c>
      <c r="AI2898">
        <v>5.1849999999999996</v>
      </c>
      <c r="AJ2898">
        <v>4.7270000000000003</v>
      </c>
      <c r="AK2898">
        <v>0.93149999999999999</v>
      </c>
      <c r="AR2898" s="3"/>
    </row>
    <row r="2899" spans="1:44" hidden="1" outlineLevel="1" x14ac:dyDescent="0.2">
      <c r="A2899" s="2">
        <v>36929</v>
      </c>
      <c r="B2899">
        <v>21.67</v>
      </c>
      <c r="E2899" s="2">
        <v>36929</v>
      </c>
      <c r="F2899">
        <v>1340.89</v>
      </c>
      <c r="G2899">
        <f t="shared" si="408"/>
        <v>-8.4081463623858488E-3</v>
      </c>
      <c r="H2899" s="2">
        <v>36929</v>
      </c>
      <c r="I2899">
        <v>1868.29</v>
      </c>
      <c r="J2899">
        <f t="shared" si="409"/>
        <v>-8.1912386129573411E-3</v>
      </c>
      <c r="K2899">
        <f t="shared" si="405"/>
        <v>-8.3803186129573406E-3</v>
      </c>
      <c r="L2899">
        <v>-6.4153036650626541E-3</v>
      </c>
      <c r="N2899" s="2">
        <v>36929</v>
      </c>
      <c r="O2899">
        <v>32.343800000000002</v>
      </c>
      <c r="Q2899" s="2">
        <v>36929</v>
      </c>
      <c r="R2899">
        <v>33264.53</v>
      </c>
      <c r="S2899" s="8">
        <f t="shared" si="410"/>
        <v>3.3966103212194065E-2</v>
      </c>
      <c r="T2899" s="9">
        <f t="shared" si="406"/>
        <v>3.3777023212194064E-2</v>
      </c>
      <c r="U2899" s="3">
        <f>Sheet1!$B$17+Sheet1!$B$18*'Portfolio allocation'!K2899</f>
        <v>-9.1263150139474589E-3</v>
      </c>
      <c r="V2899" s="13">
        <f t="shared" si="411"/>
        <v>4.2903338226141521E-2</v>
      </c>
      <c r="W2899" s="13"/>
      <c r="X2899" s="2">
        <v>36929</v>
      </c>
      <c r="Y2899">
        <v>111.6683</v>
      </c>
      <c r="AA2899" s="2">
        <v>36929</v>
      </c>
      <c r="AB2899">
        <v>1385.51</v>
      </c>
      <c r="AC2899">
        <f t="shared" si="412"/>
        <v>2.4959867433069327E-2</v>
      </c>
      <c r="AD2899">
        <f t="shared" si="407"/>
        <v>2.4769507433069327E-2</v>
      </c>
      <c r="AE2899">
        <f>Sheet2!$B$17+Sheet2!$B$18*'Portfolio allocation'!K2899</f>
        <v>-7.3986061005417844E-3</v>
      </c>
      <c r="AF2899">
        <f t="shared" si="413"/>
        <v>3.2168113533611112E-2</v>
      </c>
      <c r="AH2899" s="2">
        <v>36929</v>
      </c>
      <c r="AI2899">
        <v>5.1989999999999998</v>
      </c>
      <c r="AJ2899">
        <v>4.7590000000000003</v>
      </c>
      <c r="AK2899">
        <v>0.93259999999999998</v>
      </c>
      <c r="AR2899" s="3"/>
    </row>
    <row r="2900" spans="1:44" hidden="1" outlineLevel="1" x14ac:dyDescent="0.2">
      <c r="A2900" s="2">
        <v>36930</v>
      </c>
      <c r="B2900">
        <v>21.46</v>
      </c>
      <c r="E2900" s="2">
        <v>36930</v>
      </c>
      <c r="F2900">
        <v>1332.53</v>
      </c>
      <c r="G2900">
        <f t="shared" si="408"/>
        <v>-6.2346650359090816E-3</v>
      </c>
      <c r="H2900" s="2">
        <v>36930</v>
      </c>
      <c r="I2900">
        <v>1856.66</v>
      </c>
      <c r="J2900">
        <f t="shared" si="409"/>
        <v>-6.2249436650626544E-3</v>
      </c>
      <c r="K2900">
        <f t="shared" si="405"/>
        <v>-6.4153036650626541E-3</v>
      </c>
      <c r="L2900">
        <v>-1.3493178899313837E-2</v>
      </c>
      <c r="N2900" s="2">
        <v>36930</v>
      </c>
      <c r="O2900">
        <v>31.125</v>
      </c>
      <c r="Q2900" s="2">
        <v>36930</v>
      </c>
      <c r="R2900">
        <v>32011.08</v>
      </c>
      <c r="S2900" s="8">
        <f t="shared" si="410"/>
        <v>-3.7681277925766476E-2</v>
      </c>
      <c r="T2900" s="9">
        <f t="shared" si="406"/>
        <v>-3.7871637925766477E-2</v>
      </c>
      <c r="U2900" s="3">
        <f>Sheet1!$B$17+Sheet1!$B$18*'Portfolio allocation'!K2900</f>
        <v>-6.8720000656213014E-3</v>
      </c>
      <c r="V2900" s="13">
        <f t="shared" si="411"/>
        <v>-3.0999637860145174E-2</v>
      </c>
      <c r="W2900" s="13"/>
      <c r="X2900" s="2">
        <v>36930</v>
      </c>
      <c r="Y2900">
        <v>108.9843</v>
      </c>
      <c r="AA2900" s="2">
        <v>36930</v>
      </c>
      <c r="AB2900">
        <v>1352.21</v>
      </c>
      <c r="AC2900">
        <f t="shared" si="412"/>
        <v>-2.4034471061197604E-2</v>
      </c>
      <c r="AD2900">
        <f t="shared" si="407"/>
        <v>-2.4224191061197605E-2</v>
      </c>
      <c r="AE2900">
        <f>Sheet2!$B$17+Sheet2!$B$18*'Portfolio allocation'!K2900</f>
        <v>-5.6512646768084526E-3</v>
      </c>
      <c r="AF2900">
        <f t="shared" si="413"/>
        <v>-1.8572926384389152E-2</v>
      </c>
      <c r="AH2900" s="2">
        <v>36930</v>
      </c>
      <c r="AI2900">
        <v>5.0890000000000004</v>
      </c>
      <c r="AJ2900">
        <v>4.7430000000000003</v>
      </c>
      <c r="AK2900">
        <v>0.91869999999999996</v>
      </c>
      <c r="AR2900" s="3"/>
    </row>
    <row r="2901" spans="1:44" hidden="1" outlineLevel="1" x14ac:dyDescent="0.2">
      <c r="A2901" s="2">
        <v>36931</v>
      </c>
      <c r="B2901">
        <v>22.03</v>
      </c>
      <c r="E2901" s="2">
        <v>36931</v>
      </c>
      <c r="F2901">
        <v>1314.76</v>
      </c>
      <c r="G2901">
        <f t="shared" si="408"/>
        <v>-1.3335534659632442E-2</v>
      </c>
      <c r="H2901" s="2">
        <v>36931</v>
      </c>
      <c r="I2901">
        <v>1831.96</v>
      </c>
      <c r="J2901">
        <f t="shared" si="409"/>
        <v>-1.3303458899313836E-2</v>
      </c>
      <c r="K2901">
        <f t="shared" si="405"/>
        <v>-1.3493178899313837E-2</v>
      </c>
      <c r="L2901">
        <v>1.1652258161095271E-2</v>
      </c>
      <c r="N2901" s="2">
        <v>36931</v>
      </c>
      <c r="O2901">
        <v>29.5625</v>
      </c>
      <c r="Q2901" s="2">
        <v>36931</v>
      </c>
      <c r="R2901">
        <v>30404.1</v>
      </c>
      <c r="S2901" s="8">
        <f t="shared" si="410"/>
        <v>-5.0200742992738911E-2</v>
      </c>
      <c r="T2901" s="9">
        <f t="shared" si="406"/>
        <v>-5.0390462992738909E-2</v>
      </c>
      <c r="U2901" s="3">
        <f>Sheet1!$B$17+Sheet1!$B$18*'Portfolio allocation'!K2901</f>
        <v>-1.4991917911566911E-2</v>
      </c>
      <c r="V2901" s="13">
        <f t="shared" si="411"/>
        <v>-3.5398545081171996E-2</v>
      </c>
      <c r="W2901" s="13"/>
      <c r="X2901" s="2">
        <v>36931</v>
      </c>
      <c r="Y2901">
        <v>106.97839999999999</v>
      </c>
      <c r="AA2901" s="2">
        <v>36931</v>
      </c>
      <c r="AB2901">
        <v>1327.32</v>
      </c>
      <c r="AC2901">
        <f t="shared" si="412"/>
        <v>-1.8406904253037704E-2</v>
      </c>
      <c r="AD2901">
        <f t="shared" si="407"/>
        <v>-1.8594424253037704E-2</v>
      </c>
      <c r="AE2901">
        <f>Sheet2!$B$17+Sheet2!$B$18*'Portfolio allocation'!K2901</f>
        <v>-1.1945091908033246E-2</v>
      </c>
      <c r="AF2901">
        <f t="shared" si="413"/>
        <v>-6.6493323450044581E-3</v>
      </c>
      <c r="AH2901" s="2">
        <v>36931</v>
      </c>
      <c r="AI2901">
        <v>5.0250000000000004</v>
      </c>
      <c r="AJ2901">
        <v>4.6879999999999997</v>
      </c>
      <c r="AK2901">
        <v>0.92430000000000001</v>
      </c>
      <c r="AR2901" s="3"/>
    </row>
    <row r="2902" spans="1:44" hidden="1" outlineLevel="1" x14ac:dyDescent="0.2">
      <c r="A2902" s="2">
        <v>36934</v>
      </c>
      <c r="B2902">
        <v>21.92</v>
      </c>
      <c r="E2902" s="2">
        <v>36934</v>
      </c>
      <c r="F2902">
        <v>1330.31</v>
      </c>
      <c r="G2902">
        <f t="shared" si="408"/>
        <v>1.1827253643250435E-2</v>
      </c>
      <c r="H2902" s="2">
        <v>36934</v>
      </c>
      <c r="I2902">
        <v>1853.65</v>
      </c>
      <c r="J2902">
        <f t="shared" si="409"/>
        <v>1.1839778161095271E-2</v>
      </c>
      <c r="K2902">
        <f t="shared" si="405"/>
        <v>1.1652258161095271E-2</v>
      </c>
      <c r="L2902">
        <v>-8.7556815580072216E-3</v>
      </c>
      <c r="N2902" s="2">
        <v>36934</v>
      </c>
      <c r="O2902">
        <v>29.375</v>
      </c>
      <c r="Q2902" s="2">
        <v>36934</v>
      </c>
      <c r="R2902">
        <v>30211.26</v>
      </c>
      <c r="S2902" s="8">
        <f t="shared" si="410"/>
        <v>-6.342565640818143E-3</v>
      </c>
      <c r="T2902" s="9">
        <f t="shared" si="406"/>
        <v>-6.5300856408181431E-3</v>
      </c>
      <c r="U2902" s="3">
        <f>Sheet1!$B$17+Sheet1!$B$18*'Portfolio allocation'!K2902</f>
        <v>1.3855564754255966E-2</v>
      </c>
      <c r="V2902" s="13">
        <f t="shared" si="411"/>
        <v>-2.0385650395074111E-2</v>
      </c>
      <c r="W2902" s="13"/>
      <c r="X2902" s="2">
        <v>36934</v>
      </c>
      <c r="Y2902">
        <v>109.7484</v>
      </c>
      <c r="AA2902" s="2">
        <v>36934</v>
      </c>
      <c r="AB2902">
        <v>1361.69</v>
      </c>
      <c r="AC2902">
        <f t="shared" si="412"/>
        <v>2.5894283217310132E-2</v>
      </c>
      <c r="AD2902">
        <f t="shared" si="407"/>
        <v>2.5705483217310133E-2</v>
      </c>
      <c r="AE2902">
        <f>Sheet2!$B$17+Sheet2!$B$18*'Portfolio allocation'!K2902</f>
        <v>1.0414872244202266E-2</v>
      </c>
      <c r="AF2902">
        <f t="shared" si="413"/>
        <v>1.5290610973107866E-2</v>
      </c>
      <c r="AH2902" s="2">
        <v>36934</v>
      </c>
      <c r="AI2902">
        <v>5.0460000000000003</v>
      </c>
      <c r="AJ2902">
        <v>4.72</v>
      </c>
      <c r="AK2902">
        <v>0.92969999999999997</v>
      </c>
      <c r="AR2902" s="3"/>
    </row>
    <row r="2903" spans="1:44" hidden="1" outlineLevel="1" x14ac:dyDescent="0.2">
      <c r="A2903" s="2">
        <v>36935</v>
      </c>
      <c r="B2903">
        <v>21.37</v>
      </c>
      <c r="E2903" s="2">
        <v>36935</v>
      </c>
      <c r="F2903">
        <v>1318.8</v>
      </c>
      <c r="G2903">
        <f t="shared" si="408"/>
        <v>-8.6521186791048699E-3</v>
      </c>
      <c r="H2903" s="2">
        <v>36935</v>
      </c>
      <c r="I2903">
        <v>1837.77</v>
      </c>
      <c r="J2903">
        <f t="shared" si="409"/>
        <v>-8.5668815580072222E-3</v>
      </c>
      <c r="K2903">
        <f t="shared" si="405"/>
        <v>-8.7556815580072216E-3</v>
      </c>
      <c r="L2903">
        <v>-2.1881054769639194E-3</v>
      </c>
      <c r="N2903" s="2">
        <v>36935</v>
      </c>
      <c r="O2903">
        <v>29.093800000000002</v>
      </c>
      <c r="Q2903" s="2">
        <v>36935</v>
      </c>
      <c r="R2903">
        <v>29922</v>
      </c>
      <c r="S2903" s="8">
        <f t="shared" si="410"/>
        <v>-9.5745758369560896E-3</v>
      </c>
      <c r="T2903" s="9">
        <f t="shared" si="406"/>
        <v>-9.763375836956089E-3</v>
      </c>
      <c r="U2903" s="3">
        <f>Sheet1!$B$17+Sheet1!$B$18*'Portfolio allocation'!K2903</f>
        <v>-9.5569408974707764E-3</v>
      </c>
      <c r="V2903" s="13">
        <f t="shared" si="411"/>
        <v>-2.0643493948531259E-4</v>
      </c>
      <c r="W2903" s="13"/>
      <c r="X2903" s="2">
        <v>36935</v>
      </c>
      <c r="Y2903">
        <v>108.6499</v>
      </c>
      <c r="AA2903" s="2">
        <v>36935</v>
      </c>
      <c r="AB2903">
        <v>1348.06</v>
      </c>
      <c r="AC2903">
        <f t="shared" si="412"/>
        <v>-1.0009620398181762E-2</v>
      </c>
      <c r="AD2903">
        <f t="shared" si="407"/>
        <v>-1.0200740398181762E-2</v>
      </c>
      <c r="AE2903">
        <f>Sheet2!$B$17+Sheet2!$B$18*'Portfolio allocation'!K2903</f>
        <v>-7.7323884076549755E-3</v>
      </c>
      <c r="AF2903">
        <f t="shared" si="413"/>
        <v>-2.4683519905267862E-3</v>
      </c>
      <c r="AH2903" s="2">
        <v>36935</v>
      </c>
      <c r="AI2903">
        <v>5.0659999999999998</v>
      </c>
      <c r="AJ2903">
        <v>4.7779999999999996</v>
      </c>
      <c r="AK2903">
        <v>0.92130000000000001</v>
      </c>
      <c r="AR2903" s="3"/>
    </row>
    <row r="2904" spans="1:44" hidden="1" outlineLevel="1" x14ac:dyDescent="0.2">
      <c r="A2904" s="2">
        <v>36936</v>
      </c>
      <c r="B2904">
        <v>21.52</v>
      </c>
      <c r="E2904" s="2">
        <v>36936</v>
      </c>
      <c r="F2904">
        <v>1315.92</v>
      </c>
      <c r="G2904">
        <f t="shared" si="408"/>
        <v>-2.1838034576887599E-3</v>
      </c>
      <c r="H2904" s="2">
        <v>36936</v>
      </c>
      <c r="I2904">
        <v>1834.1</v>
      </c>
      <c r="J2904">
        <f t="shared" si="409"/>
        <v>-1.9969854769639195E-3</v>
      </c>
      <c r="K2904">
        <f t="shared" si="405"/>
        <v>-2.1881054769639194E-3</v>
      </c>
      <c r="L2904">
        <v>8.0117394515020895E-3</v>
      </c>
      <c r="N2904" s="2">
        <v>36936</v>
      </c>
      <c r="O2904">
        <v>29.1875</v>
      </c>
      <c r="Q2904" s="2">
        <v>36936</v>
      </c>
      <c r="R2904">
        <v>30018.43</v>
      </c>
      <c r="S2904" s="8">
        <f t="shared" si="410"/>
        <v>3.2227123855357309E-3</v>
      </c>
      <c r="T2904" s="9">
        <f t="shared" si="406"/>
        <v>3.031592385535731E-3</v>
      </c>
      <c r="U2904" s="3">
        <f>Sheet1!$B$17+Sheet1!$B$18*'Portfolio allocation'!K2904</f>
        <v>-2.0224511727856267E-3</v>
      </c>
      <c r="V2904" s="13">
        <f t="shared" si="411"/>
        <v>5.0540435583213573E-3</v>
      </c>
      <c r="W2904" s="13"/>
      <c r="X2904" s="2">
        <v>36936</v>
      </c>
      <c r="Y2904">
        <v>109.93940000000001</v>
      </c>
      <c r="AA2904" s="2">
        <v>36936</v>
      </c>
      <c r="AB2904">
        <v>1364.06</v>
      </c>
      <c r="AC2904">
        <f t="shared" si="412"/>
        <v>1.1868907912110815E-2</v>
      </c>
      <c r="AD2904">
        <f t="shared" si="407"/>
        <v>1.1674987912110815E-2</v>
      </c>
      <c r="AE2904">
        <f>Sheet2!$B$17+Sheet2!$B$18*'Portfolio allocation'!K2904</f>
        <v>-1.8923322023714859E-3</v>
      </c>
      <c r="AF2904">
        <f t="shared" si="413"/>
        <v>1.3567320114482301E-2</v>
      </c>
      <c r="AH2904" s="2">
        <v>36936</v>
      </c>
      <c r="AI2904">
        <v>5.133</v>
      </c>
      <c r="AJ2904">
        <v>4.8479999999999999</v>
      </c>
      <c r="AK2904">
        <v>0.91849999999999998</v>
      </c>
      <c r="AR2904" s="3"/>
    </row>
    <row r="2905" spans="1:44" hidden="1" outlineLevel="1" x14ac:dyDescent="0.2">
      <c r="A2905" s="2">
        <v>36937</v>
      </c>
      <c r="B2905">
        <v>20.27</v>
      </c>
      <c r="E2905" s="2">
        <v>36937</v>
      </c>
      <c r="F2905">
        <v>1326.61</v>
      </c>
      <c r="G2905">
        <f t="shared" si="408"/>
        <v>8.1235941394612876E-3</v>
      </c>
      <c r="H2905" s="2">
        <v>36937</v>
      </c>
      <c r="I2905">
        <v>1849.15</v>
      </c>
      <c r="J2905">
        <f t="shared" si="409"/>
        <v>8.2056594515020898E-3</v>
      </c>
      <c r="K2905">
        <f t="shared" si="405"/>
        <v>8.0117394515020895E-3</v>
      </c>
      <c r="L2905">
        <v>-1.9086040160073599E-2</v>
      </c>
      <c r="N2905" s="2">
        <v>36937</v>
      </c>
      <c r="O2905">
        <v>29.406300000000002</v>
      </c>
      <c r="Q2905" s="2">
        <v>36937</v>
      </c>
      <c r="R2905">
        <v>30243.4</v>
      </c>
      <c r="S2905" s="8">
        <f t="shared" si="410"/>
        <v>7.4943959427591356E-3</v>
      </c>
      <c r="T2905" s="9">
        <f t="shared" si="406"/>
        <v>7.3004759427591354E-3</v>
      </c>
      <c r="U2905" s="3">
        <f>Sheet1!$B$17+Sheet1!$B$18*'Portfolio allocation'!K2905</f>
        <v>9.6790694275971038E-3</v>
      </c>
      <c r="V2905" s="13">
        <f t="shared" si="411"/>
        <v>-2.3785934848379684E-3</v>
      </c>
      <c r="W2905" s="13"/>
      <c r="X2905" s="2">
        <v>36937</v>
      </c>
      <c r="Y2905">
        <v>111.5441</v>
      </c>
      <c r="AA2905" s="2">
        <v>36937</v>
      </c>
      <c r="AB2905">
        <v>1383.97</v>
      </c>
      <c r="AC2905">
        <f t="shared" si="412"/>
        <v>1.4596132134950146E-2</v>
      </c>
      <c r="AD2905">
        <f t="shared" si="407"/>
        <v>1.4399852134950146E-2</v>
      </c>
      <c r="AE2905">
        <f>Sheet2!$B$17+Sheet2!$B$18*'Portfolio allocation'!K2905</f>
        <v>7.1776301295996305E-3</v>
      </c>
      <c r="AF2905">
        <f t="shared" si="413"/>
        <v>7.2222220053505155E-3</v>
      </c>
      <c r="AH2905" s="2">
        <v>36937</v>
      </c>
      <c r="AI2905">
        <v>5.1630000000000003</v>
      </c>
      <c r="AJ2905">
        <v>4.907</v>
      </c>
      <c r="AK2905">
        <v>0.90359999999999996</v>
      </c>
      <c r="AR2905" s="3"/>
    </row>
    <row r="2906" spans="1:44" hidden="1" outlineLevel="1" x14ac:dyDescent="0.2">
      <c r="A2906" s="2">
        <v>36938</v>
      </c>
      <c r="B2906">
        <v>22.12</v>
      </c>
      <c r="E2906" s="2">
        <v>36938</v>
      </c>
      <c r="F2906">
        <v>1301.53</v>
      </c>
      <c r="G2906">
        <f t="shared" si="408"/>
        <v>-1.890533012716622E-2</v>
      </c>
      <c r="H2906" s="2">
        <v>36938</v>
      </c>
      <c r="I2906">
        <v>1814.22</v>
      </c>
      <c r="J2906">
        <f t="shared" si="409"/>
        <v>-1.8889760160073599E-2</v>
      </c>
      <c r="K2906">
        <f t="shared" si="405"/>
        <v>-1.9086040160073599E-2</v>
      </c>
      <c r="L2906">
        <v>-1.9148E-4</v>
      </c>
      <c r="N2906" s="2">
        <v>36938</v>
      </c>
      <c r="O2906">
        <v>28.656300000000002</v>
      </c>
      <c r="Q2906" s="2">
        <v>36938</v>
      </c>
      <c r="R2906">
        <v>29472.05</v>
      </c>
      <c r="S2906" s="8">
        <f t="shared" si="410"/>
        <v>-2.5504738223876999E-2</v>
      </c>
      <c r="T2906" s="9">
        <f t="shared" si="406"/>
        <v>-2.5701018223876999E-2</v>
      </c>
      <c r="U2906" s="3">
        <f>Sheet1!$B$17+Sheet1!$B$18*'Portfolio allocation'!K2906</f>
        <v>-2.1408190091864204E-2</v>
      </c>
      <c r="V2906" s="13">
        <f t="shared" si="411"/>
        <v>-4.2928281320127951E-3</v>
      </c>
      <c r="W2906" s="13"/>
      <c r="X2906" s="2">
        <v>36938</v>
      </c>
      <c r="Y2906">
        <v>109.8439</v>
      </c>
      <c r="AA2906" s="2">
        <v>36938</v>
      </c>
      <c r="AB2906">
        <v>1362.88</v>
      </c>
      <c r="AC2906">
        <f t="shared" si="412"/>
        <v>-1.5238769626509163E-2</v>
      </c>
      <c r="AD2906">
        <f t="shared" si="407"/>
        <v>-1.5430249626509164E-2</v>
      </c>
      <c r="AE2906">
        <f>Sheet2!$B$17+Sheet2!$B$18*'Portfolio allocation'!K2906</f>
        <v>-1.6918406827896498E-2</v>
      </c>
      <c r="AF2906">
        <f t="shared" si="413"/>
        <v>1.4881572013873343E-3</v>
      </c>
      <c r="AH2906" s="2">
        <v>36938</v>
      </c>
      <c r="AI2906">
        <v>5.0990000000000002</v>
      </c>
      <c r="AJ2906">
        <v>4.7869999999999999</v>
      </c>
      <c r="AK2906">
        <v>0.91579999999999995</v>
      </c>
      <c r="AR2906" s="3"/>
    </row>
    <row r="2907" spans="1:44" hidden="1" outlineLevel="1" x14ac:dyDescent="0.2">
      <c r="A2907" s="2">
        <v>36941</v>
      </c>
      <c r="B2907">
        <v>22.12</v>
      </c>
      <c r="E2907" s="2">
        <v>36941</v>
      </c>
      <c r="F2907">
        <v>1301.53</v>
      </c>
      <c r="G2907">
        <f t="shared" si="408"/>
        <v>0</v>
      </c>
      <c r="H2907" s="2">
        <v>36941</v>
      </c>
      <c r="I2907">
        <v>1814.22</v>
      </c>
      <c r="J2907">
        <f t="shared" si="409"/>
        <v>0</v>
      </c>
      <c r="K2907">
        <f t="shared" si="405"/>
        <v>-1.9148E-4</v>
      </c>
      <c r="L2907">
        <v>-1.7537777582432114E-2</v>
      </c>
      <c r="N2907" s="2">
        <v>36941</v>
      </c>
      <c r="O2907">
        <v>28.656300000000002</v>
      </c>
      <c r="Q2907" s="2">
        <v>36941</v>
      </c>
      <c r="R2907">
        <v>29472.05</v>
      </c>
      <c r="S2907" s="8">
        <f t="shared" si="410"/>
        <v>0</v>
      </c>
      <c r="T2907" s="9">
        <f t="shared" si="406"/>
        <v>-1.9147999999999998E-4</v>
      </c>
      <c r="U2907" s="3">
        <f>Sheet1!$B$17+Sheet1!$B$18*'Portfolio allocation'!K2907</f>
        <v>2.6812817560609701E-4</v>
      </c>
      <c r="V2907" s="13">
        <f t="shared" si="411"/>
        <v>-4.5960817560609696E-4</v>
      </c>
      <c r="W2907" s="13"/>
      <c r="X2907" s="2">
        <v>36941</v>
      </c>
      <c r="Y2907">
        <v>109.8439</v>
      </c>
      <c r="AA2907" s="2">
        <v>36941</v>
      </c>
      <c r="AB2907">
        <v>1362.88</v>
      </c>
      <c r="AC2907">
        <f t="shared" si="412"/>
        <v>0</v>
      </c>
      <c r="AD2907">
        <f t="shared" si="407"/>
        <v>-1.9148E-4</v>
      </c>
      <c r="AE2907">
        <f>Sheet2!$B$17+Sheet2!$B$18*'Portfolio allocation'!K2907</f>
        <v>-1.1688188973225846E-4</v>
      </c>
      <c r="AF2907">
        <f t="shared" si="413"/>
        <v>-7.4598110267741545E-5</v>
      </c>
      <c r="AH2907" s="2">
        <v>36941</v>
      </c>
      <c r="AI2907">
        <v>5.0990000000000002</v>
      </c>
      <c r="AJ2907">
        <v>4.7869999999999999</v>
      </c>
      <c r="AK2907">
        <v>0.92069999999999996</v>
      </c>
      <c r="AR2907" s="3"/>
    </row>
    <row r="2908" spans="1:44" hidden="1" outlineLevel="1" x14ac:dyDescent="0.2">
      <c r="A2908" s="2">
        <v>36942</v>
      </c>
      <c r="B2908">
        <v>24.69</v>
      </c>
      <c r="E2908" s="2">
        <v>36942</v>
      </c>
      <c r="F2908">
        <v>1278.94</v>
      </c>
      <c r="G2908">
        <f t="shared" si="408"/>
        <v>-1.7356495816462147E-2</v>
      </c>
      <c r="H2908" s="2">
        <v>36942</v>
      </c>
      <c r="I2908">
        <v>1782.75</v>
      </c>
      <c r="J2908">
        <f t="shared" si="409"/>
        <v>-1.7346297582432113E-2</v>
      </c>
      <c r="K2908">
        <f t="shared" si="405"/>
        <v>-1.7537777582432114E-2</v>
      </c>
      <c r="L2908">
        <v>-1.8640505382134444E-2</v>
      </c>
      <c r="N2908" s="2">
        <v>36942</v>
      </c>
      <c r="O2908">
        <v>27.9375</v>
      </c>
      <c r="Q2908" s="2">
        <v>36942</v>
      </c>
      <c r="R2908">
        <v>28732.84</v>
      </c>
      <c r="S2908" s="8">
        <f t="shared" si="410"/>
        <v>-2.5081729978063905E-2</v>
      </c>
      <c r="T2908" s="9">
        <f t="shared" si="406"/>
        <v>-2.5273209978063906E-2</v>
      </c>
      <c r="U2908" s="3">
        <f>Sheet1!$B$17+Sheet1!$B$18*'Portfolio allocation'!K2908</f>
        <v>-1.9631984024602141E-2</v>
      </c>
      <c r="V2908" s="13">
        <f t="shared" si="411"/>
        <v>-5.6412259534617641E-3</v>
      </c>
      <c r="W2908" s="13"/>
      <c r="X2908" s="2">
        <v>36942</v>
      </c>
      <c r="Y2908">
        <v>106.5008</v>
      </c>
      <c r="AA2908" s="2">
        <v>36942</v>
      </c>
      <c r="AB2908">
        <v>1321.4</v>
      </c>
      <c r="AC2908">
        <f t="shared" si="412"/>
        <v>-3.0435548250763111E-2</v>
      </c>
      <c r="AD2908">
        <f t="shared" si="407"/>
        <v>-3.0627028250763112E-2</v>
      </c>
      <c r="AE2908">
        <f>Sheet2!$B$17+Sheet2!$B$18*'Portfolio allocation'!K2908</f>
        <v>-1.5541652244106889E-2</v>
      </c>
      <c r="AF2908">
        <f t="shared" si="413"/>
        <v>-1.5085376006656223E-2</v>
      </c>
      <c r="AH2908" s="2">
        <v>36942</v>
      </c>
      <c r="AI2908">
        <v>5.101</v>
      </c>
      <c r="AJ2908">
        <v>4.7869999999999999</v>
      </c>
      <c r="AK2908">
        <v>0.90890000000000004</v>
      </c>
      <c r="AR2908" s="3"/>
    </row>
    <row r="2909" spans="1:44" hidden="1" outlineLevel="1" x14ac:dyDescent="0.2">
      <c r="A2909" s="2">
        <v>36943</v>
      </c>
      <c r="B2909">
        <v>25.75</v>
      </c>
      <c r="E2909" s="2">
        <v>36943</v>
      </c>
      <c r="F2909">
        <v>1255.27</v>
      </c>
      <c r="G2909">
        <f t="shared" si="408"/>
        <v>-1.8507514035060346E-2</v>
      </c>
      <c r="H2909" s="2">
        <v>36943</v>
      </c>
      <c r="I2909">
        <v>1749.86</v>
      </c>
      <c r="J2909">
        <f t="shared" si="409"/>
        <v>-1.8449025382134443E-2</v>
      </c>
      <c r="K2909">
        <f t="shared" si="405"/>
        <v>-1.8640505382134444E-2</v>
      </c>
      <c r="L2909">
        <v>-2.1109536122889219E-3</v>
      </c>
      <c r="N2909" s="2">
        <v>36943</v>
      </c>
      <c r="O2909">
        <v>28.125</v>
      </c>
      <c r="Q2909" s="2">
        <v>36943</v>
      </c>
      <c r="R2909">
        <v>28925.68</v>
      </c>
      <c r="S2909" s="8">
        <f t="shared" si="410"/>
        <v>6.7114841414910309E-3</v>
      </c>
      <c r="T2909" s="9">
        <f t="shared" si="406"/>
        <v>6.5200041414910309E-3</v>
      </c>
      <c r="U2909" s="3">
        <f>Sheet1!$B$17+Sheet1!$B$18*'Portfolio allocation'!K2909</f>
        <v>-2.0897061303259568E-2</v>
      </c>
      <c r="V2909" s="13">
        <f t="shared" si="411"/>
        <v>2.7417065444750598E-2</v>
      </c>
      <c r="W2909" s="13"/>
      <c r="X2909" s="2">
        <v>36943</v>
      </c>
      <c r="Y2909">
        <v>102.6897</v>
      </c>
      <c r="AA2909" s="2">
        <v>36943</v>
      </c>
      <c r="AB2909">
        <v>1274.1099999999999</v>
      </c>
      <c r="AC2909">
        <f t="shared" si="412"/>
        <v>-3.5787800817315141E-2</v>
      </c>
      <c r="AD2909">
        <f t="shared" si="407"/>
        <v>-3.5978600817315139E-2</v>
      </c>
      <c r="AE2909">
        <f>Sheet2!$B$17+Sheet2!$B$18*'Portfolio allocation'!K2909</f>
        <v>-1.6522225936732797E-2</v>
      </c>
      <c r="AF2909">
        <f t="shared" si="413"/>
        <v>-1.9456374880582342E-2</v>
      </c>
      <c r="AH2909" s="2">
        <v>36943</v>
      </c>
      <c r="AI2909">
        <v>5.1349999999999998</v>
      </c>
      <c r="AJ2909">
        <v>4.7699999999999996</v>
      </c>
      <c r="AK2909">
        <v>0.91220000000000001</v>
      </c>
      <c r="AR2909" s="3"/>
    </row>
    <row r="2910" spans="1:44" hidden="1" outlineLevel="1" x14ac:dyDescent="0.2">
      <c r="A2910" s="2">
        <v>36944</v>
      </c>
      <c r="B2910">
        <v>26.76</v>
      </c>
      <c r="E2910" s="2">
        <v>36944</v>
      </c>
      <c r="F2910">
        <v>1252.82</v>
      </c>
      <c r="G2910">
        <f t="shared" si="408"/>
        <v>-1.951771332064034E-3</v>
      </c>
      <c r="H2910" s="2">
        <v>36944</v>
      </c>
      <c r="I2910">
        <v>1746.5</v>
      </c>
      <c r="J2910">
        <f t="shared" si="409"/>
        <v>-1.9201536122889218E-3</v>
      </c>
      <c r="K2910">
        <f t="shared" si="405"/>
        <v>-2.1109536122889219E-3</v>
      </c>
      <c r="L2910">
        <v>-5.7326735986258977E-3</v>
      </c>
      <c r="N2910" s="2">
        <v>36944</v>
      </c>
      <c r="O2910">
        <v>27.593800000000002</v>
      </c>
      <c r="Q2910" s="2">
        <v>36944</v>
      </c>
      <c r="R2910">
        <v>28379.3</v>
      </c>
      <c r="S2910" s="8">
        <f t="shared" si="410"/>
        <v>-1.8889097853533654E-2</v>
      </c>
      <c r="T2910" s="9">
        <f t="shared" si="406"/>
        <v>-1.9079897853533655E-2</v>
      </c>
      <c r="U2910" s="3">
        <f>Sheet1!$B$17+Sheet1!$B$18*'Portfolio allocation'!K2910</f>
        <v>-1.9339405983421977E-3</v>
      </c>
      <c r="V2910" s="13">
        <f t="shared" si="411"/>
        <v>-1.7145957255191458E-2</v>
      </c>
      <c r="W2910" s="13"/>
      <c r="X2910" s="2">
        <v>36944</v>
      </c>
      <c r="Y2910">
        <v>104.01739999999999</v>
      </c>
      <c r="AA2910" s="2">
        <v>36944</v>
      </c>
      <c r="AB2910">
        <v>1290.58</v>
      </c>
      <c r="AC2910">
        <f t="shared" si="412"/>
        <v>1.2926670381678163E-2</v>
      </c>
      <c r="AD2910">
        <f t="shared" si="407"/>
        <v>1.2736510381678163E-2</v>
      </c>
      <c r="AE2910">
        <f>Sheet2!$B$17+Sheet2!$B$18*'Portfolio allocation'!K2910</f>
        <v>-1.8237267959803909E-3</v>
      </c>
      <c r="AF2910">
        <f t="shared" si="413"/>
        <v>1.4560237177658553E-2</v>
      </c>
      <c r="AH2910" s="2">
        <v>36944</v>
      </c>
      <c r="AI2910">
        <v>5.1449999999999996</v>
      </c>
      <c r="AJ2910">
        <v>4.7539999999999996</v>
      </c>
      <c r="AK2910">
        <v>0.90780000000000005</v>
      </c>
      <c r="AR2910" s="3"/>
    </row>
    <row r="2911" spans="1:44" hidden="1" outlineLevel="1" x14ac:dyDescent="0.2">
      <c r="A2911" s="2">
        <v>36945</v>
      </c>
      <c r="B2911">
        <v>27.21</v>
      </c>
      <c r="E2911" s="2">
        <v>36945</v>
      </c>
      <c r="F2911">
        <v>1245.8599999999999</v>
      </c>
      <c r="G2911">
        <f t="shared" si="408"/>
        <v>-5.5554668667486817E-3</v>
      </c>
      <c r="H2911" s="2">
        <v>36945</v>
      </c>
      <c r="I2911">
        <v>1736.82</v>
      </c>
      <c r="J2911">
        <f t="shared" si="409"/>
        <v>-5.5425135986258978E-3</v>
      </c>
      <c r="K2911">
        <f t="shared" si="405"/>
        <v>-5.7326735986258977E-3</v>
      </c>
      <c r="L2911">
        <v>1.7358796614963097E-2</v>
      </c>
      <c r="N2911" s="2">
        <v>36945</v>
      </c>
      <c r="O2911">
        <v>28.375</v>
      </c>
      <c r="Q2911" s="2">
        <v>36945</v>
      </c>
      <c r="R2911">
        <v>29182.79</v>
      </c>
      <c r="S2911" s="8">
        <f t="shared" si="410"/>
        <v>2.8312537659491266E-2</v>
      </c>
      <c r="T2911" s="9">
        <f t="shared" si="406"/>
        <v>2.8122377659491264E-2</v>
      </c>
      <c r="U2911" s="3">
        <f>Sheet1!$B$17+Sheet1!$B$18*'Portfolio allocation'!K2911</f>
        <v>-6.0888695532585364E-3</v>
      </c>
      <c r="V2911" s="13">
        <f t="shared" si="411"/>
        <v>3.4211247212749804E-2</v>
      </c>
      <c r="W2911" s="13"/>
      <c r="X2911" s="2">
        <v>36945</v>
      </c>
      <c r="Y2911">
        <v>99.337100000000007</v>
      </c>
      <c r="AA2911" s="2">
        <v>36945</v>
      </c>
      <c r="AB2911">
        <v>1232.51</v>
      </c>
      <c r="AC2911">
        <f t="shared" si="412"/>
        <v>-4.4995273442948069E-2</v>
      </c>
      <c r="AD2911">
        <f t="shared" si="407"/>
        <v>-4.5180033442948069E-2</v>
      </c>
      <c r="AE2911">
        <f>Sheet2!$B$17+Sheet2!$B$18*'Portfolio allocation'!K2911</f>
        <v>-5.0442526062648005E-3</v>
      </c>
      <c r="AF2911">
        <f t="shared" si="413"/>
        <v>-4.0135780836683267E-2</v>
      </c>
      <c r="AH2911" s="2">
        <v>36945</v>
      </c>
      <c r="AI2911">
        <v>5.0990000000000002</v>
      </c>
      <c r="AJ2911">
        <v>4.6189999999999998</v>
      </c>
      <c r="AK2911">
        <v>0.9083</v>
      </c>
      <c r="AR2911" s="3"/>
    </row>
    <row r="2912" spans="1:44" hidden="1" outlineLevel="1" x14ac:dyDescent="0.2">
      <c r="A2912" s="2">
        <v>36948</v>
      </c>
      <c r="B2912">
        <v>25.43</v>
      </c>
      <c r="E2912" s="2">
        <v>36948</v>
      </c>
      <c r="F2912">
        <v>1267.6500000000001</v>
      </c>
      <c r="G2912">
        <f t="shared" si="408"/>
        <v>1.7489926637021869E-2</v>
      </c>
      <c r="H2912" s="2">
        <v>36948</v>
      </c>
      <c r="I2912">
        <v>1767.29</v>
      </c>
      <c r="J2912">
        <f t="shared" si="409"/>
        <v>1.7543556614963096E-2</v>
      </c>
      <c r="K2912">
        <f t="shared" si="405"/>
        <v>1.7358796614963097E-2</v>
      </c>
      <c r="L2912">
        <v>-7.7690088014982991E-3</v>
      </c>
      <c r="N2912" s="2">
        <v>36948</v>
      </c>
      <c r="O2912">
        <v>29.781300000000002</v>
      </c>
      <c r="Q2912" s="2">
        <v>36948</v>
      </c>
      <c r="R2912">
        <v>30629.08</v>
      </c>
      <c r="S2912" s="8">
        <f t="shared" si="410"/>
        <v>4.9559689118141126E-2</v>
      </c>
      <c r="T2912" s="9">
        <f t="shared" si="406"/>
        <v>4.9374929118141127E-2</v>
      </c>
      <c r="U2912" s="3">
        <f>Sheet1!$B$17+Sheet1!$B$18*'Portfolio allocation'!K2912</f>
        <v>2.0402250291450024E-2</v>
      </c>
      <c r="V2912" s="13">
        <f t="shared" si="411"/>
        <v>2.8972678826691103E-2</v>
      </c>
      <c r="W2912" s="13"/>
      <c r="X2912" s="2">
        <v>36948</v>
      </c>
      <c r="Y2912">
        <v>100.5788</v>
      </c>
      <c r="AA2912" s="2">
        <v>36948</v>
      </c>
      <c r="AB2912">
        <v>1247.92</v>
      </c>
      <c r="AC2912">
        <f t="shared" si="412"/>
        <v>1.2502941152607416E-2</v>
      </c>
      <c r="AD2912">
        <f t="shared" si="407"/>
        <v>1.2321821152607416E-2</v>
      </c>
      <c r="AE2912">
        <f>Sheet2!$B$17+Sheet2!$B$18*'Portfolio allocation'!K2912</f>
        <v>1.5489271824344703E-2</v>
      </c>
      <c r="AF2912">
        <f t="shared" si="413"/>
        <v>-3.1674506717372861E-3</v>
      </c>
      <c r="AH2912" s="2">
        <v>36948</v>
      </c>
      <c r="AI2912">
        <v>5.04</v>
      </c>
      <c r="AJ2912">
        <v>4.5279999999999996</v>
      </c>
      <c r="AK2912">
        <v>0.90969999999999995</v>
      </c>
      <c r="AR2912" s="3"/>
    </row>
    <row r="2913" spans="1:44" hidden="1" outlineLevel="1" x14ac:dyDescent="0.2">
      <c r="A2913" s="2">
        <v>36949</v>
      </c>
      <c r="B2913">
        <v>26.49</v>
      </c>
      <c r="E2913" s="2">
        <v>36949</v>
      </c>
      <c r="F2913">
        <v>1257.94</v>
      </c>
      <c r="G2913">
        <f t="shared" si="408"/>
        <v>-7.6598430166056053E-3</v>
      </c>
      <c r="H2913" s="2">
        <v>36949</v>
      </c>
      <c r="I2913">
        <v>1753.88</v>
      </c>
      <c r="J2913">
        <f t="shared" si="409"/>
        <v>-7.5878888014982993E-3</v>
      </c>
      <c r="K2913">
        <f t="shared" si="405"/>
        <v>-7.7690088014982991E-3</v>
      </c>
      <c r="L2913">
        <v>-1.4328139642849132E-2</v>
      </c>
      <c r="N2913" s="2">
        <v>36949</v>
      </c>
      <c r="O2913">
        <v>29.6875</v>
      </c>
      <c r="Q2913" s="2">
        <v>36949</v>
      </c>
      <c r="R2913">
        <v>30532.66</v>
      </c>
      <c r="S2913" s="8">
        <f t="shared" si="410"/>
        <v>-3.1479887740670787E-3</v>
      </c>
      <c r="T2913" s="9">
        <f t="shared" si="406"/>
        <v>-3.3291087740670786E-3</v>
      </c>
      <c r="U2913" s="3">
        <f>Sheet1!$B$17+Sheet1!$B$18*'Portfolio allocation'!K2913</f>
        <v>-8.4250049055907567E-3</v>
      </c>
      <c r="V2913" s="13">
        <f t="shared" si="411"/>
        <v>5.0958961315236782E-3</v>
      </c>
      <c r="W2913" s="13"/>
      <c r="X2913" s="2">
        <v>36949</v>
      </c>
      <c r="Y2913">
        <v>97.990300000000005</v>
      </c>
      <c r="AA2913" s="2">
        <v>36949</v>
      </c>
      <c r="AB2913">
        <v>1215.8</v>
      </c>
      <c r="AC2913">
        <f t="shared" si="412"/>
        <v>-2.5738829412141895E-2</v>
      </c>
      <c r="AD2913">
        <f t="shared" si="407"/>
        <v>-2.5921189412141894E-2</v>
      </c>
      <c r="AE2913">
        <f>Sheet2!$B$17+Sheet2!$B$18*'Portfolio allocation'!K2913</f>
        <v>-6.855013820268584E-3</v>
      </c>
      <c r="AF2913">
        <f t="shared" si="413"/>
        <v>-1.9066175591873312E-2</v>
      </c>
      <c r="AH2913" s="2">
        <v>36949</v>
      </c>
      <c r="AI2913">
        <v>4.9480000000000004</v>
      </c>
      <c r="AJ2913">
        <v>4.5590000000000002</v>
      </c>
      <c r="AK2913">
        <v>0.91869999999999996</v>
      </c>
      <c r="AR2913" s="3"/>
    </row>
    <row r="2914" spans="1:44" hidden="1" outlineLevel="1" x14ac:dyDescent="0.2">
      <c r="A2914" s="2">
        <v>36950</v>
      </c>
      <c r="B2914">
        <v>28.35</v>
      </c>
      <c r="E2914" s="2">
        <v>36950</v>
      </c>
      <c r="F2914">
        <v>1239.94</v>
      </c>
      <c r="G2914">
        <f t="shared" si="408"/>
        <v>-1.4309108542537752E-2</v>
      </c>
      <c r="H2914" s="2">
        <v>36950</v>
      </c>
      <c r="I2914">
        <v>1729.07</v>
      </c>
      <c r="J2914">
        <f t="shared" si="409"/>
        <v>-1.4145779642849132E-2</v>
      </c>
      <c r="K2914">
        <f t="shared" si="405"/>
        <v>-1.4328139642849132E-2</v>
      </c>
      <c r="L2914">
        <v>8.9049933154830856E-4</v>
      </c>
      <c r="N2914" s="2">
        <v>36950</v>
      </c>
      <c r="O2914">
        <v>29.5</v>
      </c>
      <c r="Q2914" s="2">
        <v>36950</v>
      </c>
      <c r="R2914">
        <v>30339.82</v>
      </c>
      <c r="S2914" s="8">
        <f t="shared" si="410"/>
        <v>-6.3158598038952629E-3</v>
      </c>
      <c r="T2914" s="9">
        <f t="shared" si="406"/>
        <v>-6.4982198038952632E-3</v>
      </c>
      <c r="U2914" s="3">
        <f>Sheet1!$B$17+Sheet1!$B$18*'Portfolio allocation'!K2914</f>
        <v>-1.5949806037269868E-2</v>
      </c>
      <c r="V2914" s="13">
        <f t="shared" si="411"/>
        <v>9.4515862333746058E-3</v>
      </c>
      <c r="W2914" s="13"/>
      <c r="X2914" s="2">
        <v>36950</v>
      </c>
      <c r="Y2914">
        <v>95.420900000000003</v>
      </c>
      <c r="AA2914" s="2">
        <v>36950</v>
      </c>
      <c r="AB2914">
        <v>1183.92</v>
      </c>
      <c r="AC2914">
        <f t="shared" si="412"/>
        <v>-2.6221417996380891E-2</v>
      </c>
      <c r="AD2914">
        <f t="shared" si="407"/>
        <v>-2.6400857996380891E-2</v>
      </c>
      <c r="AE2914">
        <f>Sheet2!$B$17+Sheet2!$B$18*'Portfolio allocation'!K2914</f>
        <v>-1.2687560302959977E-2</v>
      </c>
      <c r="AF2914">
        <f t="shared" si="413"/>
        <v>-1.3713297693420914E-2</v>
      </c>
      <c r="AH2914" s="2">
        <v>36950</v>
      </c>
      <c r="AI2914">
        <v>4.9039999999999999</v>
      </c>
      <c r="AJ2914">
        <v>4.4859999999999998</v>
      </c>
      <c r="AK2914">
        <v>0.91959999999999997</v>
      </c>
      <c r="AR2914" s="3"/>
    </row>
    <row r="2915" spans="1:44" hidden="1" outlineLevel="1" x14ac:dyDescent="0.2">
      <c r="A2915" s="2">
        <v>36951</v>
      </c>
      <c r="B2915">
        <v>28.08</v>
      </c>
      <c r="E2915" s="2">
        <v>36951</v>
      </c>
      <c r="F2915">
        <v>1241.23</v>
      </c>
      <c r="G2915">
        <f t="shared" si="408"/>
        <v>1.0403729212704604E-3</v>
      </c>
      <c r="H2915" s="2">
        <v>36951</v>
      </c>
      <c r="I2915">
        <v>1730.92</v>
      </c>
      <c r="J2915">
        <f t="shared" si="409"/>
        <v>1.0699393315483086E-3</v>
      </c>
      <c r="K2915">
        <f t="shared" si="405"/>
        <v>8.9049933154830856E-4</v>
      </c>
      <c r="L2915">
        <v>-5.8573808462552461E-3</v>
      </c>
      <c r="N2915" s="2">
        <v>36951</v>
      </c>
      <c r="O2915">
        <v>29.6797</v>
      </c>
      <c r="Q2915" s="2">
        <v>36951</v>
      </c>
      <c r="R2915">
        <v>30524.63</v>
      </c>
      <c r="S2915" s="8">
        <f t="shared" si="410"/>
        <v>6.0913347541284857E-3</v>
      </c>
      <c r="T2915" s="9">
        <f t="shared" si="406"/>
        <v>5.9118947541284854E-3</v>
      </c>
      <c r="U2915" s="3">
        <f>Sheet1!$B$17+Sheet1!$B$18*'Portfolio allocation'!K2915</f>
        <v>1.50940228576112E-3</v>
      </c>
      <c r="V2915" s="13">
        <f t="shared" si="411"/>
        <v>4.4024924683673649E-3</v>
      </c>
      <c r="W2915" s="13"/>
      <c r="X2915" s="2">
        <v>36951</v>
      </c>
      <c r="Y2915">
        <v>101.29519999999999</v>
      </c>
      <c r="AA2915" s="2">
        <v>36951</v>
      </c>
      <c r="AB2915">
        <v>1256.81</v>
      </c>
      <c r="AC2915">
        <f t="shared" si="412"/>
        <v>6.1566659909453314E-2</v>
      </c>
      <c r="AD2915">
        <f t="shared" si="407"/>
        <v>6.1388339909453311E-2</v>
      </c>
      <c r="AE2915">
        <f>Sheet2!$B$17+Sheet2!$B$18*'Portfolio allocation'!K2915</f>
        <v>8.4524173566979325E-4</v>
      </c>
      <c r="AF2915">
        <f t="shared" si="413"/>
        <v>6.0543098173783519E-2</v>
      </c>
      <c r="AH2915" s="2">
        <v>36951</v>
      </c>
      <c r="AI2915">
        <v>4.87</v>
      </c>
      <c r="AJ2915">
        <v>4.4580000000000002</v>
      </c>
      <c r="AK2915">
        <v>0.92969999999999997</v>
      </c>
      <c r="AR2915" s="3"/>
    </row>
    <row r="2916" spans="1:44" hidden="1" outlineLevel="1" x14ac:dyDescent="0.2">
      <c r="A2916" s="2">
        <v>36952</v>
      </c>
      <c r="B2916">
        <v>27.43</v>
      </c>
      <c r="E2916" s="2">
        <v>36952</v>
      </c>
      <c r="F2916">
        <v>1234.18</v>
      </c>
      <c r="G2916">
        <f t="shared" si="408"/>
        <v>-5.6798498263818109E-3</v>
      </c>
      <c r="H2916" s="2">
        <v>36952</v>
      </c>
      <c r="I2916">
        <v>1721.09</v>
      </c>
      <c r="J2916">
        <f t="shared" si="409"/>
        <v>-5.6790608462552461E-3</v>
      </c>
      <c r="K2916">
        <f t="shared" si="405"/>
        <v>-5.8573808462552461E-3</v>
      </c>
      <c r="L2916">
        <v>5.8224503539037976E-3</v>
      </c>
      <c r="N2916" s="2">
        <v>36952</v>
      </c>
      <c r="O2916">
        <v>28.343800000000002</v>
      </c>
      <c r="Q2916" s="2">
        <v>36952</v>
      </c>
      <c r="R2916">
        <v>29150.65</v>
      </c>
      <c r="S2916" s="8">
        <f t="shared" si="410"/>
        <v>-4.5012175413756017E-2</v>
      </c>
      <c r="T2916" s="9">
        <f t="shared" si="406"/>
        <v>-4.519049541375602E-2</v>
      </c>
      <c r="U2916" s="3">
        <f>Sheet1!$B$17+Sheet1!$B$18*'Portfolio allocation'!K2916</f>
        <v>-6.2319368682408737E-3</v>
      </c>
      <c r="V2916" s="13">
        <f t="shared" si="411"/>
        <v>-3.8958558545515144E-2</v>
      </c>
      <c r="W2916" s="13"/>
      <c r="X2916" s="2">
        <v>36952</v>
      </c>
      <c r="Y2916">
        <v>97.713300000000004</v>
      </c>
      <c r="AA2916" s="2">
        <v>36952</v>
      </c>
      <c r="AB2916">
        <v>1212.3699999999999</v>
      </c>
      <c r="AC2916">
        <f t="shared" si="412"/>
        <v>-3.5359362194762989E-2</v>
      </c>
      <c r="AD2916">
        <f t="shared" si="407"/>
        <v>-3.5538922194762991E-2</v>
      </c>
      <c r="AE2916">
        <f>Sheet2!$B$17+Sheet2!$B$18*'Portfolio allocation'!K2916</f>
        <v>-5.1551454724264529E-3</v>
      </c>
      <c r="AF2916">
        <f t="shared" si="413"/>
        <v>-3.0383776722336539E-2</v>
      </c>
      <c r="AH2916" s="2">
        <v>36952</v>
      </c>
      <c r="AI2916">
        <v>4.9359999999999999</v>
      </c>
      <c r="AJ2916">
        <v>4.4889999999999999</v>
      </c>
      <c r="AK2916">
        <v>0.9355</v>
      </c>
      <c r="AR2916" s="3"/>
    </row>
    <row r="2917" spans="1:44" hidden="1" outlineLevel="1" x14ac:dyDescent="0.2">
      <c r="A2917" s="2">
        <v>36955</v>
      </c>
      <c r="B2917">
        <v>27.12</v>
      </c>
      <c r="E2917" s="2">
        <v>36955</v>
      </c>
      <c r="F2917">
        <v>1241.4100000000001</v>
      </c>
      <c r="G2917">
        <f t="shared" si="408"/>
        <v>5.8581406277853354E-3</v>
      </c>
      <c r="H2917" s="2">
        <v>36955</v>
      </c>
      <c r="I2917">
        <v>1731.42</v>
      </c>
      <c r="J2917">
        <f t="shared" si="409"/>
        <v>6.0020103539037972E-3</v>
      </c>
      <c r="K2917">
        <f t="shared" si="405"/>
        <v>5.8224503539037976E-3</v>
      </c>
      <c r="L2917">
        <v>9.8231498515668116E-3</v>
      </c>
      <c r="N2917" s="2">
        <v>36955</v>
      </c>
      <c r="O2917">
        <v>28.718800000000002</v>
      </c>
      <c r="Q2917" s="2">
        <v>36955</v>
      </c>
      <c r="R2917">
        <v>29536.33</v>
      </c>
      <c r="S2917" s="8">
        <f t="shared" si="410"/>
        <v>1.3230579764087702E-2</v>
      </c>
      <c r="T2917" s="9">
        <f t="shared" si="406"/>
        <v>1.3051019764087702E-2</v>
      </c>
      <c r="U2917" s="3">
        <f>Sheet1!$B$17+Sheet1!$B$18*'Portfolio allocation'!K2917</f>
        <v>7.1674614908681569E-3</v>
      </c>
      <c r="V2917" s="13">
        <f t="shared" si="411"/>
        <v>5.8835582732195447E-3</v>
      </c>
      <c r="W2917" s="13"/>
      <c r="X2917" s="2">
        <v>36955</v>
      </c>
      <c r="Y2917">
        <v>100.2063</v>
      </c>
      <c r="AA2917" s="2">
        <v>36955</v>
      </c>
      <c r="AB2917">
        <v>1243.3</v>
      </c>
      <c r="AC2917">
        <f t="shared" si="412"/>
        <v>2.551201365919642E-2</v>
      </c>
      <c r="AD2917">
        <f t="shared" si="407"/>
        <v>2.5331813659196421E-2</v>
      </c>
      <c r="AE2917">
        <f>Sheet2!$B$17+Sheet2!$B$18*'Portfolio allocation'!K2917</f>
        <v>5.2308584101988069E-3</v>
      </c>
      <c r="AF2917">
        <f t="shared" si="413"/>
        <v>2.0100955248997614E-2</v>
      </c>
      <c r="AH2917" s="2">
        <v>36955</v>
      </c>
      <c r="AI2917">
        <v>4.9779999999999998</v>
      </c>
      <c r="AJ2917">
        <v>4.5049999999999999</v>
      </c>
      <c r="AK2917">
        <v>0.92900000000000005</v>
      </c>
      <c r="AR2917" s="3"/>
    </row>
    <row r="2918" spans="1:44" hidden="1" outlineLevel="1" x14ac:dyDescent="0.2">
      <c r="A2918" s="2">
        <v>36956</v>
      </c>
      <c r="B2918">
        <v>25.89</v>
      </c>
      <c r="E2918" s="2">
        <v>36956</v>
      </c>
      <c r="F2918">
        <v>1253.8</v>
      </c>
      <c r="G2918">
        <f t="shared" si="408"/>
        <v>9.9805865910536085E-3</v>
      </c>
      <c r="H2918" s="2">
        <v>36956</v>
      </c>
      <c r="I2918">
        <v>1748.74</v>
      </c>
      <c r="J2918">
        <f t="shared" si="409"/>
        <v>1.0003349851566812E-2</v>
      </c>
      <c r="K2918">
        <f t="shared" si="405"/>
        <v>9.8231498515668116E-3</v>
      </c>
      <c r="L2918">
        <v>6.4647042446561989E-3</v>
      </c>
      <c r="N2918" s="2">
        <v>36956</v>
      </c>
      <c r="O2918">
        <v>29.718800000000002</v>
      </c>
      <c r="Q2918" s="2">
        <v>36956</v>
      </c>
      <c r="R2918">
        <v>30564.799999999999</v>
      </c>
      <c r="S2918" s="8">
        <f t="shared" si="410"/>
        <v>3.4820507490266994E-2</v>
      </c>
      <c r="T2918" s="9">
        <f t="shared" si="406"/>
        <v>3.4640307490266996E-2</v>
      </c>
      <c r="U2918" s="3">
        <f>Sheet1!$B$17+Sheet1!$B$18*'Portfolio allocation'!K2918</f>
        <v>1.1757165345795798E-2</v>
      </c>
      <c r="V2918" s="13">
        <f t="shared" si="411"/>
        <v>2.2883142144471198E-2</v>
      </c>
      <c r="W2918" s="13"/>
      <c r="X2918" s="2">
        <v>36956</v>
      </c>
      <c r="Y2918">
        <v>101.2474</v>
      </c>
      <c r="AA2918" s="2">
        <v>36956</v>
      </c>
      <c r="AB2918">
        <v>1256.22</v>
      </c>
      <c r="AC2918">
        <f t="shared" si="412"/>
        <v>1.0391699509370245E-2</v>
      </c>
      <c r="AD2918">
        <f t="shared" si="407"/>
        <v>1.0211619509370246E-2</v>
      </c>
      <c r="AE2918">
        <f>Sheet2!$B$17+Sheet2!$B$18*'Portfolio allocation'!K2918</f>
        <v>8.7883824705961185E-3</v>
      </c>
      <c r="AF2918">
        <f t="shared" si="413"/>
        <v>1.4232370387741271E-3</v>
      </c>
      <c r="AH2918" s="2">
        <v>36956</v>
      </c>
      <c r="AI2918">
        <v>4.9720000000000004</v>
      </c>
      <c r="AJ2918">
        <v>4.5019999999999998</v>
      </c>
      <c r="AK2918">
        <v>0.9304</v>
      </c>
      <c r="AR2918" s="3"/>
    </row>
    <row r="2919" spans="1:44" hidden="1" outlineLevel="1" x14ac:dyDescent="0.2">
      <c r="A2919" s="2">
        <v>36957</v>
      </c>
      <c r="B2919">
        <v>24.12</v>
      </c>
      <c r="E2919" s="2">
        <v>36957</v>
      </c>
      <c r="F2919">
        <v>1261.8900000000001</v>
      </c>
      <c r="G2919">
        <f t="shared" si="408"/>
        <v>6.4523847503590304E-3</v>
      </c>
      <c r="H2919" s="2">
        <v>36957</v>
      </c>
      <c r="I2919">
        <v>1760.36</v>
      </c>
      <c r="J2919">
        <f t="shared" si="409"/>
        <v>6.6447842446561989E-3</v>
      </c>
      <c r="K2919">
        <f t="shared" si="405"/>
        <v>6.4647042446561989E-3</v>
      </c>
      <c r="L2919">
        <v>2.1125844604512802E-3</v>
      </c>
      <c r="N2919" s="2">
        <v>36957</v>
      </c>
      <c r="O2919">
        <v>30.343800000000002</v>
      </c>
      <c r="Q2919" s="2">
        <v>36957</v>
      </c>
      <c r="R2919">
        <v>31207.59</v>
      </c>
      <c r="S2919" s="8">
        <f t="shared" si="410"/>
        <v>2.1030400984138664E-2</v>
      </c>
      <c r="T2919" s="9">
        <f t="shared" si="406"/>
        <v>2.0850320984138665E-2</v>
      </c>
      <c r="U2919" s="3">
        <f>Sheet1!$B$17+Sheet1!$B$18*'Portfolio allocation'!K2919</f>
        <v>7.9042714312174602E-3</v>
      </c>
      <c r="V2919" s="13">
        <f t="shared" si="411"/>
        <v>1.2946049552921205E-2</v>
      </c>
      <c r="W2919" s="13"/>
      <c r="X2919" s="2">
        <v>36957</v>
      </c>
      <c r="Y2919">
        <v>102.72790000000001</v>
      </c>
      <c r="AA2919" s="2">
        <v>36957</v>
      </c>
      <c r="AB2919">
        <v>1274.5899999999999</v>
      </c>
      <c r="AC2919">
        <f t="shared" si="412"/>
        <v>1.4623234783716077E-2</v>
      </c>
      <c r="AD2919">
        <f t="shared" si="407"/>
        <v>1.4446514783716077E-2</v>
      </c>
      <c r="AE2919">
        <f>Sheet2!$B$17+Sheet2!$B$18*'Portfolio allocation'!K2919</f>
        <v>5.8019669552345256E-3</v>
      </c>
      <c r="AF2919">
        <f t="shared" si="413"/>
        <v>8.6445478284815514E-3</v>
      </c>
      <c r="AH2919" s="2">
        <v>36957</v>
      </c>
      <c r="AI2919">
        <v>4.899</v>
      </c>
      <c r="AJ2919">
        <v>4.4180000000000001</v>
      </c>
      <c r="AK2919">
        <v>0.92730000000000001</v>
      </c>
      <c r="AR2919" s="3"/>
    </row>
    <row r="2920" spans="1:44" hidden="1" outlineLevel="1" x14ac:dyDescent="0.2">
      <c r="A2920" s="2">
        <v>36958</v>
      </c>
      <c r="B2920">
        <v>24.29</v>
      </c>
      <c r="E2920" s="2">
        <v>36958</v>
      </c>
      <c r="F2920">
        <v>1264.74</v>
      </c>
      <c r="G2920">
        <f t="shared" si="408"/>
        <v>2.2585169864250965E-3</v>
      </c>
      <c r="H2920" s="2">
        <v>36958</v>
      </c>
      <c r="I2920">
        <v>1764.39</v>
      </c>
      <c r="J2920">
        <f t="shared" si="409"/>
        <v>2.2893044604512802E-3</v>
      </c>
      <c r="K2920">
        <f t="shared" si="405"/>
        <v>2.1125844604512802E-3</v>
      </c>
      <c r="L2920">
        <v>-2.4933351401220858E-2</v>
      </c>
      <c r="N2920" s="2">
        <v>36958</v>
      </c>
      <c r="O2920">
        <v>29.625</v>
      </c>
      <c r="Q2920" s="2">
        <v>36958</v>
      </c>
      <c r="R2920">
        <v>30468.38</v>
      </c>
      <c r="S2920" s="8">
        <f t="shared" si="410"/>
        <v>-2.3686865919476663E-2</v>
      </c>
      <c r="T2920" s="9">
        <f t="shared" si="406"/>
        <v>-2.3863585919476665E-2</v>
      </c>
      <c r="U2920" s="3">
        <f>Sheet1!$B$17+Sheet1!$B$18*'Portfolio allocation'!K2920</f>
        <v>2.9114093173945093E-3</v>
      </c>
      <c r="V2920" s="13">
        <f t="shared" si="411"/>
        <v>-2.6774995236871175E-2</v>
      </c>
      <c r="W2920" s="13"/>
      <c r="X2920" s="2">
        <v>36958</v>
      </c>
      <c r="Y2920">
        <v>101.6964</v>
      </c>
      <c r="AA2920" s="2">
        <v>36958</v>
      </c>
      <c r="AB2920">
        <v>1261.79</v>
      </c>
      <c r="AC2920">
        <f t="shared" si="412"/>
        <v>-1.0042445021536284E-2</v>
      </c>
      <c r="AD2920">
        <f t="shared" si="407"/>
        <v>-1.0219365021536284E-2</v>
      </c>
      <c r="AE2920">
        <f>Sheet2!$B$17+Sheet2!$B$18*'Portfolio allocation'!K2920</f>
        <v>1.9319510105017808E-3</v>
      </c>
      <c r="AF2920">
        <f t="shared" si="413"/>
        <v>-1.2151316032038065E-2</v>
      </c>
      <c r="AH2920" s="2">
        <v>36958</v>
      </c>
      <c r="AI2920">
        <v>4.8849999999999998</v>
      </c>
      <c r="AJ2920">
        <v>4.423</v>
      </c>
      <c r="AK2920">
        <v>0.93189999999999995</v>
      </c>
      <c r="AR2920" s="3"/>
    </row>
    <row r="2921" spans="1:44" hidden="1" outlineLevel="1" x14ac:dyDescent="0.2">
      <c r="A2921" s="2">
        <v>36959</v>
      </c>
      <c r="B2921">
        <v>25.62</v>
      </c>
      <c r="E2921" s="2">
        <v>36959</v>
      </c>
      <c r="F2921">
        <v>1233.42</v>
      </c>
      <c r="G2921">
        <f t="shared" si="408"/>
        <v>-2.4763983111153243E-2</v>
      </c>
      <c r="H2921" s="2">
        <v>36959</v>
      </c>
      <c r="I2921">
        <v>1720.71</v>
      </c>
      <c r="J2921">
        <f t="shared" si="409"/>
        <v>-2.4756431401220858E-2</v>
      </c>
      <c r="K2921">
        <f t="shared" si="405"/>
        <v>-2.4933351401220858E-2</v>
      </c>
      <c r="L2921">
        <v>-4.3352398623591373E-2</v>
      </c>
      <c r="N2921" s="2">
        <v>36959</v>
      </c>
      <c r="O2921">
        <v>28.343800000000002</v>
      </c>
      <c r="Q2921" s="2">
        <v>36959</v>
      </c>
      <c r="R2921">
        <v>29150.65</v>
      </c>
      <c r="S2921" s="8">
        <f t="shared" si="410"/>
        <v>-4.3249099558296145E-2</v>
      </c>
      <c r="T2921" s="9">
        <f t="shared" si="406"/>
        <v>-4.3426019558296142E-2</v>
      </c>
      <c r="U2921" s="3">
        <f>Sheet1!$B$17+Sheet1!$B$18*'Portfolio allocation'!K2921</f>
        <v>-2.8116373738282099E-2</v>
      </c>
      <c r="V2921" s="13">
        <f t="shared" si="411"/>
        <v>-1.5309645820014043E-2</v>
      </c>
      <c r="W2921" s="13"/>
      <c r="X2921" s="2">
        <v>36959</v>
      </c>
      <c r="Y2921">
        <v>94.838300000000004</v>
      </c>
      <c r="AA2921" s="2">
        <v>36959</v>
      </c>
      <c r="AB2921">
        <v>1176.7</v>
      </c>
      <c r="AC2921">
        <f t="shared" si="412"/>
        <v>-6.743594417454557E-2</v>
      </c>
      <c r="AD2921">
        <f t="shared" si="407"/>
        <v>-6.7614304174545573E-2</v>
      </c>
      <c r="AE2921">
        <f>Sheet2!$B$17+Sheet2!$B$18*'Portfolio allocation'!K2921</f>
        <v>-2.211798516192643E-2</v>
      </c>
      <c r="AF2921">
        <f t="shared" si="413"/>
        <v>-4.5496319012619142E-2</v>
      </c>
      <c r="AH2921" s="2">
        <v>36959</v>
      </c>
      <c r="AI2921">
        <v>4.9370000000000003</v>
      </c>
      <c r="AJ2921">
        <v>4.4589999999999996</v>
      </c>
      <c r="AK2921">
        <v>0.93189999999999995</v>
      </c>
      <c r="AR2921" s="3"/>
    </row>
    <row r="2922" spans="1:44" hidden="1" outlineLevel="1" x14ac:dyDescent="0.2">
      <c r="A2922" s="2">
        <v>36962</v>
      </c>
      <c r="B2922">
        <v>30.32</v>
      </c>
      <c r="E2922" s="2">
        <v>36962</v>
      </c>
      <c r="F2922">
        <v>1180.1600000000001</v>
      </c>
      <c r="G2922">
        <f t="shared" si="408"/>
        <v>-4.3180749460848711E-2</v>
      </c>
      <c r="H2922" s="2">
        <v>36962</v>
      </c>
      <c r="I2922">
        <v>1646.42</v>
      </c>
      <c r="J2922">
        <f t="shared" si="409"/>
        <v>-4.3174038623591371E-2</v>
      </c>
      <c r="K2922">
        <f t="shared" si="405"/>
        <v>-4.3352398623591373E-2</v>
      </c>
      <c r="L2922">
        <v>1.4867683790527327E-2</v>
      </c>
      <c r="N2922" s="2">
        <v>36962</v>
      </c>
      <c r="O2922">
        <v>25.968800000000002</v>
      </c>
      <c r="Q2922" s="2">
        <v>36962</v>
      </c>
      <c r="R2922">
        <v>26708.04</v>
      </c>
      <c r="S2922" s="8">
        <f t="shared" si="410"/>
        <v>-8.3792642702649855E-2</v>
      </c>
      <c r="T2922" s="9">
        <f t="shared" si="406"/>
        <v>-8.3971002702649858E-2</v>
      </c>
      <c r="U2922" s="3">
        <f>Sheet1!$B$17+Sheet1!$B$18*'Portfolio allocation'!K2922</f>
        <v>-4.9247171512518978E-2</v>
      </c>
      <c r="V2922" s="13">
        <f t="shared" si="411"/>
        <v>-3.472383119013088E-2</v>
      </c>
      <c r="W2922" s="13"/>
      <c r="X2922" s="2">
        <v>36962</v>
      </c>
      <c r="Y2922">
        <v>91.208600000000004</v>
      </c>
      <c r="AA2922" s="2">
        <v>36962</v>
      </c>
      <c r="AB2922">
        <v>1131.6600000000001</v>
      </c>
      <c r="AC2922">
        <f t="shared" si="412"/>
        <v>-3.8276536075465217E-2</v>
      </c>
      <c r="AD2922">
        <f t="shared" si="407"/>
        <v>-3.845361607546522E-2</v>
      </c>
      <c r="AE2922">
        <f>Sheet2!$B$17+Sheet2!$B$18*'Portfolio allocation'!K2922</f>
        <v>-3.8496671864452853E-2</v>
      </c>
      <c r="AF2922">
        <f t="shared" si="413"/>
        <v>4.3055788987632349E-5</v>
      </c>
      <c r="AH2922" s="2">
        <v>36962</v>
      </c>
      <c r="AI2922">
        <v>4.8929999999999998</v>
      </c>
      <c r="AJ2922">
        <v>4.4269999999999996</v>
      </c>
      <c r="AK2922">
        <v>0.92920000000000003</v>
      </c>
      <c r="AR2922" s="3"/>
    </row>
    <row r="2923" spans="1:44" hidden="1" outlineLevel="1" x14ac:dyDescent="0.2">
      <c r="A2923" s="2">
        <v>36963</v>
      </c>
      <c r="B2923">
        <v>27.55</v>
      </c>
      <c r="E2923" s="2">
        <v>36963</v>
      </c>
      <c r="F2923">
        <v>1197.6600000000001</v>
      </c>
      <c r="G2923">
        <f t="shared" si="408"/>
        <v>1.4828497830802645E-2</v>
      </c>
      <c r="H2923" s="2">
        <v>36963</v>
      </c>
      <c r="I2923">
        <v>1671.19</v>
      </c>
      <c r="J2923">
        <f t="shared" si="409"/>
        <v>1.5044763790527327E-2</v>
      </c>
      <c r="K2923">
        <f t="shared" si="405"/>
        <v>1.4867683790527327E-2</v>
      </c>
      <c r="L2923">
        <v>-2.6008492244448594E-2</v>
      </c>
      <c r="N2923" s="2">
        <v>36963</v>
      </c>
      <c r="O2923">
        <v>27.093800000000002</v>
      </c>
      <c r="Q2923" s="2">
        <v>36963</v>
      </c>
      <c r="R2923">
        <v>27865.07</v>
      </c>
      <c r="S2923" s="8">
        <f t="shared" si="410"/>
        <v>4.3321411829546408E-2</v>
      </c>
      <c r="T2923" s="9">
        <f t="shared" si="406"/>
        <v>4.3144331829546405E-2</v>
      </c>
      <c r="U2923" s="3">
        <f>Sheet1!$B$17+Sheet1!$B$18*'Portfolio allocation'!K2923</f>
        <v>1.7544382526062659E-2</v>
      </c>
      <c r="V2923" s="13">
        <f t="shared" si="411"/>
        <v>2.5599949303483745E-2</v>
      </c>
      <c r="W2923" s="13"/>
      <c r="X2923" s="2">
        <v>36963</v>
      </c>
      <c r="Y2923">
        <v>93.9786</v>
      </c>
      <c r="AA2923" s="2">
        <v>36963</v>
      </c>
      <c r="AB2923">
        <v>1166.03</v>
      </c>
      <c r="AC2923">
        <f t="shared" si="412"/>
        <v>3.0371312938515027E-2</v>
      </c>
      <c r="AD2923">
        <f t="shared" si="407"/>
        <v>3.0194712938515028E-2</v>
      </c>
      <c r="AE2923">
        <f>Sheet2!$B$17+Sheet2!$B$18*'Portfolio allocation'!K2923</f>
        <v>1.3274110746820297E-2</v>
      </c>
      <c r="AF2923">
        <f t="shared" si="413"/>
        <v>1.6920602191694729E-2</v>
      </c>
      <c r="AH2923" s="2">
        <v>36963</v>
      </c>
      <c r="AI2923">
        <v>4.9349999999999996</v>
      </c>
      <c r="AJ2923">
        <v>4.415</v>
      </c>
      <c r="AK2923">
        <v>0.9173</v>
      </c>
      <c r="AR2923" s="3"/>
    </row>
    <row r="2924" spans="1:44" hidden="1" outlineLevel="1" x14ac:dyDescent="0.2">
      <c r="A2924" s="2">
        <v>36964</v>
      </c>
      <c r="B2924">
        <v>29.61</v>
      </c>
      <c r="E2924" s="2">
        <v>36964</v>
      </c>
      <c r="F2924">
        <v>1166.71</v>
      </c>
      <c r="G2924">
        <f t="shared" si="408"/>
        <v>-2.5842058681094793E-2</v>
      </c>
      <c r="H2924" s="2">
        <v>36964</v>
      </c>
      <c r="I2924">
        <v>1628.02</v>
      </c>
      <c r="J2924">
        <f t="shared" si="409"/>
        <v>-2.5831892244448595E-2</v>
      </c>
      <c r="K2924">
        <f t="shared" si="405"/>
        <v>-2.6008492244448594E-2</v>
      </c>
      <c r="L2924">
        <v>5.7195910246802583E-3</v>
      </c>
      <c r="N2924" s="2">
        <v>36964</v>
      </c>
      <c r="O2924">
        <v>27</v>
      </c>
      <c r="Q2924" s="2">
        <v>36964</v>
      </c>
      <c r="R2924">
        <v>27768.65</v>
      </c>
      <c r="S2924" s="8">
        <f t="shared" si="410"/>
        <v>-3.460246107402476E-3</v>
      </c>
      <c r="T2924" s="9">
        <f t="shared" si="406"/>
        <v>-3.6368461074024758E-3</v>
      </c>
      <c r="U2924" s="3">
        <f>Sheet1!$B$17+Sheet1!$B$18*'Portfolio allocation'!K2924</f>
        <v>-2.9349802561325418E-2</v>
      </c>
      <c r="V2924" s="13">
        <f t="shared" si="411"/>
        <v>2.5712956453922943E-2</v>
      </c>
      <c r="W2924" s="13"/>
      <c r="X2924" s="2">
        <v>36964</v>
      </c>
      <c r="Y2924">
        <v>90.702399999999997</v>
      </c>
      <c r="AA2924" s="2">
        <v>36964</v>
      </c>
      <c r="AB2924">
        <v>1125.3800000000001</v>
      </c>
      <c r="AC2924">
        <f t="shared" si="412"/>
        <v>-3.4861881769765679E-2</v>
      </c>
      <c r="AD2924">
        <f t="shared" si="407"/>
        <v>-3.5032881769765677E-2</v>
      </c>
      <c r="AE2924">
        <f>Sheet2!$B$17+Sheet2!$B$18*'Portfolio allocation'!K2924</f>
        <v>-2.3074027829048212E-2</v>
      </c>
      <c r="AF2924">
        <f t="shared" si="413"/>
        <v>-1.1958853940717464E-2</v>
      </c>
      <c r="AH2924" s="2">
        <v>36964</v>
      </c>
      <c r="AI2924">
        <v>4.83</v>
      </c>
      <c r="AJ2924">
        <v>4.2750000000000004</v>
      </c>
      <c r="AK2924">
        <v>0.91169999999999995</v>
      </c>
      <c r="AR2924" s="3"/>
    </row>
    <row r="2925" spans="1:44" hidden="1" outlineLevel="1" x14ac:dyDescent="0.2">
      <c r="A2925" s="2">
        <v>36965</v>
      </c>
      <c r="B2925">
        <v>28.56</v>
      </c>
      <c r="E2925" s="2">
        <v>36965</v>
      </c>
      <c r="F2925">
        <v>1173.56</v>
      </c>
      <c r="G2925">
        <f t="shared" si="408"/>
        <v>5.8712104978957402E-3</v>
      </c>
      <c r="H2925" s="2">
        <v>36965</v>
      </c>
      <c r="I2925">
        <v>1637.61</v>
      </c>
      <c r="J2925">
        <f t="shared" si="409"/>
        <v>5.8905910246802584E-3</v>
      </c>
      <c r="K2925">
        <f t="shared" si="405"/>
        <v>5.7195910246802583E-3</v>
      </c>
      <c r="L2925">
        <v>-1.9787576057302993E-2</v>
      </c>
      <c r="N2925" s="2">
        <v>36965</v>
      </c>
      <c r="O2925">
        <v>26.843800000000002</v>
      </c>
      <c r="Q2925" s="2">
        <v>36965</v>
      </c>
      <c r="R2925">
        <v>27607.95</v>
      </c>
      <c r="S2925" s="8">
        <f t="shared" si="410"/>
        <v>-5.7871016415994569E-3</v>
      </c>
      <c r="T2925" s="9">
        <f t="shared" si="406"/>
        <v>-5.9581016415994571E-3</v>
      </c>
      <c r="U2925" s="3">
        <f>Sheet1!$B$17+Sheet1!$B$18*'Portfolio allocation'!K2925</f>
        <v>7.0494586615808489E-3</v>
      </c>
      <c r="V2925" s="13">
        <f t="shared" si="411"/>
        <v>-1.3007560303180305E-2</v>
      </c>
      <c r="W2925" s="13"/>
      <c r="X2925" s="2">
        <v>36965</v>
      </c>
      <c r="Y2925">
        <v>91.275499999999994</v>
      </c>
      <c r="AA2925" s="2">
        <v>36965</v>
      </c>
      <c r="AB2925">
        <v>1132.49</v>
      </c>
      <c r="AC2925">
        <f t="shared" si="412"/>
        <v>6.3178659652738389E-3</v>
      </c>
      <c r="AD2925">
        <f t="shared" si="407"/>
        <v>6.1503459652738389E-3</v>
      </c>
      <c r="AE2925">
        <f>Sheet2!$B$17+Sheet2!$B$18*'Portfolio allocation'!K2925</f>
        <v>5.139393270474411E-3</v>
      </c>
      <c r="AF2925">
        <f t="shared" si="413"/>
        <v>1.0109526947994279E-3</v>
      </c>
      <c r="AH2925" s="2">
        <v>36965</v>
      </c>
      <c r="AI2925">
        <v>4.79</v>
      </c>
      <c r="AJ2925">
        <v>4.1879999999999997</v>
      </c>
      <c r="AK2925">
        <v>0.90659999999999996</v>
      </c>
      <c r="AR2925" s="3"/>
    </row>
    <row r="2926" spans="1:44" hidden="1" outlineLevel="1" x14ac:dyDescent="0.2">
      <c r="A2926" s="2">
        <v>36966</v>
      </c>
      <c r="B2926">
        <v>29.91</v>
      </c>
      <c r="E2926" s="2">
        <v>36966</v>
      </c>
      <c r="F2926">
        <v>1150.53</v>
      </c>
      <c r="G2926">
        <f t="shared" si="408"/>
        <v>-1.9624049899451212E-2</v>
      </c>
      <c r="H2926" s="2">
        <v>36966</v>
      </c>
      <c r="I2926">
        <v>1605.48</v>
      </c>
      <c r="J2926">
        <f t="shared" si="409"/>
        <v>-1.9620056057302993E-2</v>
      </c>
      <c r="K2926">
        <f t="shared" si="405"/>
        <v>-1.9787576057302993E-2</v>
      </c>
      <c r="L2926">
        <v>1.7478533090166219E-2</v>
      </c>
      <c r="N2926" s="2">
        <v>36966</v>
      </c>
      <c r="O2926">
        <v>27.281300000000002</v>
      </c>
      <c r="Q2926" s="2">
        <v>36966</v>
      </c>
      <c r="R2926">
        <v>28057.91</v>
      </c>
      <c r="S2926" s="8">
        <f t="shared" si="410"/>
        <v>1.6298203959366653E-2</v>
      </c>
      <c r="T2926" s="9">
        <f t="shared" si="406"/>
        <v>1.6130683959366652E-2</v>
      </c>
      <c r="U2926" s="3">
        <f>Sheet1!$B$17+Sheet1!$B$18*'Portfolio allocation'!K2926</f>
        <v>-2.2213009852449752E-2</v>
      </c>
      <c r="V2926" s="13">
        <f t="shared" si="411"/>
        <v>3.8343693811816404E-2</v>
      </c>
      <c r="W2926" s="13"/>
      <c r="X2926" s="2">
        <v>36966</v>
      </c>
      <c r="Y2926">
        <v>86.060299999999998</v>
      </c>
      <c r="AA2926" s="2">
        <v>36966</v>
      </c>
      <c r="AB2926">
        <v>1067.78</v>
      </c>
      <c r="AC2926">
        <f t="shared" si="412"/>
        <v>-5.7139577391411844E-2</v>
      </c>
      <c r="AD2926">
        <f t="shared" si="407"/>
        <v>-5.7306857391411843E-2</v>
      </c>
      <c r="AE2926">
        <f>Sheet2!$B$17+Sheet2!$B$18*'Portfolio allocation'!K2926</f>
        <v>-1.7542230445512334E-2</v>
      </c>
      <c r="AF2926">
        <f t="shared" si="413"/>
        <v>-3.9764626945899509E-2</v>
      </c>
      <c r="AH2926" s="2">
        <v>36966</v>
      </c>
      <c r="AI2926">
        <v>4.76</v>
      </c>
      <c r="AJ2926">
        <v>4.1820000000000004</v>
      </c>
      <c r="AK2926">
        <v>0.89670000000000005</v>
      </c>
      <c r="AR2926" s="3"/>
    </row>
    <row r="2927" spans="1:44" hidden="1" outlineLevel="1" x14ac:dyDescent="0.2">
      <c r="A2927" s="2">
        <v>36969</v>
      </c>
      <c r="B2927">
        <v>29.78</v>
      </c>
      <c r="E2927" s="2">
        <v>36969</v>
      </c>
      <c r="F2927">
        <v>1170.81</v>
      </c>
      <c r="G2927">
        <f t="shared" si="408"/>
        <v>1.7626659018017854E-2</v>
      </c>
      <c r="H2927" s="2">
        <v>36969</v>
      </c>
      <c r="I2927">
        <v>1633.81</v>
      </c>
      <c r="J2927">
        <f t="shared" si="409"/>
        <v>1.7645813090166218E-2</v>
      </c>
      <c r="K2927">
        <f t="shared" si="405"/>
        <v>1.7478533090166219E-2</v>
      </c>
      <c r="L2927">
        <v>-2.4230365252018288E-2</v>
      </c>
      <c r="N2927" s="2">
        <v>36969</v>
      </c>
      <c r="O2927">
        <v>27.156199999999998</v>
      </c>
      <c r="Q2927" s="2">
        <v>36969</v>
      </c>
      <c r="R2927">
        <v>27929.35</v>
      </c>
      <c r="S2927" s="8">
        <f t="shared" si="410"/>
        <v>-4.5819521126128082E-3</v>
      </c>
      <c r="T2927" s="9">
        <f t="shared" si="406"/>
        <v>-4.7492321126128079E-3</v>
      </c>
      <c r="U2927" s="3">
        <f>Sheet1!$B$17+Sheet1!$B$18*'Portfolio allocation'!K2927</f>
        <v>2.0539615010328867E-2</v>
      </c>
      <c r="V2927" s="13">
        <f t="shared" si="411"/>
        <v>-2.5288847122941674E-2</v>
      </c>
      <c r="W2927" s="13"/>
      <c r="X2927" s="2">
        <v>36969</v>
      </c>
      <c r="Y2927">
        <v>88.4482</v>
      </c>
      <c r="AA2927" s="2">
        <v>36969</v>
      </c>
      <c r="AB2927">
        <v>1097.4100000000001</v>
      </c>
      <c r="AC2927">
        <f t="shared" si="412"/>
        <v>2.7749161812358425E-2</v>
      </c>
      <c r="AD2927">
        <f t="shared" si="407"/>
        <v>2.7579121812358425E-2</v>
      </c>
      <c r="AE2927">
        <f>Sheet2!$B$17+Sheet2!$B$18*'Portfolio allocation'!K2927</f>
        <v>1.5595744552849081E-2</v>
      </c>
      <c r="AF2927">
        <f t="shared" si="413"/>
        <v>1.1983377259509344E-2</v>
      </c>
      <c r="AH2927" s="2">
        <v>36969</v>
      </c>
      <c r="AI2927">
        <v>4.8109999999999999</v>
      </c>
      <c r="AJ2927">
        <v>4.2510000000000003</v>
      </c>
      <c r="AK2927">
        <v>0.89800000000000002</v>
      </c>
      <c r="AR2927" s="3"/>
    </row>
    <row r="2928" spans="1:44" hidden="1" outlineLevel="1" x14ac:dyDescent="0.2">
      <c r="A2928" s="2">
        <v>36970</v>
      </c>
      <c r="B2928">
        <v>30.96</v>
      </c>
      <c r="E2928" s="2">
        <v>36970</v>
      </c>
      <c r="F2928">
        <v>1142.6199999999999</v>
      </c>
      <c r="G2928">
        <f t="shared" si="408"/>
        <v>-2.4077348160675083E-2</v>
      </c>
      <c r="H2928" s="2">
        <v>36970</v>
      </c>
      <c r="I2928">
        <v>1594.5</v>
      </c>
      <c r="J2928">
        <f t="shared" si="409"/>
        <v>-2.4060325252018289E-2</v>
      </c>
      <c r="K2928">
        <f t="shared" si="405"/>
        <v>-2.4230365252018288E-2</v>
      </c>
      <c r="L2928">
        <v>-1.8052884791470703E-2</v>
      </c>
      <c r="N2928" s="2">
        <v>36970</v>
      </c>
      <c r="O2928">
        <v>26.343800000000002</v>
      </c>
      <c r="Q2928" s="2">
        <v>36970</v>
      </c>
      <c r="R2928">
        <v>27093.72</v>
      </c>
      <c r="S2928" s="8">
        <f t="shared" si="410"/>
        <v>-2.9919421683640923E-2</v>
      </c>
      <c r="T2928" s="9">
        <f t="shared" si="406"/>
        <v>-3.0089461683640923E-2</v>
      </c>
      <c r="U2928" s="3">
        <f>Sheet1!$B$17+Sheet1!$B$18*'Portfolio allocation'!K2928</f>
        <v>-2.730989021187865E-2</v>
      </c>
      <c r="V2928" s="13">
        <f t="shared" si="411"/>
        <v>-2.7795714717622731E-3</v>
      </c>
      <c r="W2928" s="13"/>
      <c r="X2928" s="2">
        <v>36970</v>
      </c>
      <c r="Y2928">
        <v>84.340999999999994</v>
      </c>
      <c r="AA2928" s="2">
        <v>36970</v>
      </c>
      <c r="AB2928">
        <v>1046.45</v>
      </c>
      <c r="AC2928">
        <f t="shared" si="412"/>
        <v>-4.6436609835886378E-2</v>
      </c>
      <c r="AD2928">
        <f t="shared" si="407"/>
        <v>-4.6603009835886375E-2</v>
      </c>
      <c r="AE2928">
        <f>Sheet2!$B$17+Sheet2!$B$18*'Portfolio allocation'!K2928</f>
        <v>-2.1492871943256775E-2</v>
      </c>
      <c r="AF2928">
        <f t="shared" si="413"/>
        <v>-2.51101378926296E-2</v>
      </c>
      <c r="AH2928" s="2">
        <v>36970</v>
      </c>
      <c r="AI2928">
        <v>4.76</v>
      </c>
      <c r="AJ2928">
        <v>4.16</v>
      </c>
      <c r="AK2928">
        <v>0.90290000000000004</v>
      </c>
      <c r="AR2928" s="3"/>
    </row>
    <row r="2929" spans="1:44" hidden="1" outlineLevel="1" x14ac:dyDescent="0.2">
      <c r="A2929" s="2">
        <v>36971</v>
      </c>
      <c r="B2929">
        <v>31.93</v>
      </c>
      <c r="E2929" s="2">
        <v>36971</v>
      </c>
      <c r="F2929">
        <v>1122.1400000000001</v>
      </c>
      <c r="G2929">
        <f t="shared" si="408"/>
        <v>-1.792371917172797E-2</v>
      </c>
      <c r="H2929" s="2">
        <v>36971</v>
      </c>
      <c r="I2929">
        <v>1565.98</v>
      </c>
      <c r="J2929">
        <f t="shared" si="409"/>
        <v>-1.7886484791470703E-2</v>
      </c>
      <c r="K2929">
        <f t="shared" si="405"/>
        <v>-1.8052884791470703E-2</v>
      </c>
      <c r="L2929">
        <v>-4.2079172183551927E-3</v>
      </c>
      <c r="N2929" s="2">
        <v>36971</v>
      </c>
      <c r="O2929">
        <v>25.031300000000002</v>
      </c>
      <c r="Q2929" s="2">
        <v>36971</v>
      </c>
      <c r="R2929">
        <v>25743.85</v>
      </c>
      <c r="S2929" s="8">
        <f t="shared" si="410"/>
        <v>-4.9822246631322731E-2</v>
      </c>
      <c r="T2929" s="9">
        <f t="shared" si="406"/>
        <v>-4.9988646631322728E-2</v>
      </c>
      <c r="U2929" s="3">
        <f>Sheet1!$B$17+Sheet1!$B$18*'Portfolio allocation'!K2929</f>
        <v>-2.0222928069363929E-2</v>
      </c>
      <c r="V2929" s="13">
        <f t="shared" si="411"/>
        <v>-2.9765718561958799E-2</v>
      </c>
      <c r="W2929" s="13"/>
      <c r="X2929" s="2">
        <v>36971</v>
      </c>
      <c r="Y2929">
        <v>85.085999999999999</v>
      </c>
      <c r="AA2929" s="2">
        <v>36971</v>
      </c>
      <c r="AB2929">
        <v>1055.7</v>
      </c>
      <c r="AC2929">
        <f t="shared" si="412"/>
        <v>8.8394094318886562E-3</v>
      </c>
      <c r="AD2929">
        <f t="shared" si="407"/>
        <v>8.6736894318886568E-3</v>
      </c>
      <c r="AE2929">
        <f>Sheet2!$B$17+Sheet2!$B$18*'Portfolio allocation'!K2929</f>
        <v>-1.599969871595746E-2</v>
      </c>
      <c r="AF2929">
        <f t="shared" si="413"/>
        <v>2.4673388147846115E-2</v>
      </c>
      <c r="AH2929" s="2">
        <v>36971</v>
      </c>
      <c r="AI2929">
        <v>4.7640000000000002</v>
      </c>
      <c r="AJ2929">
        <v>4.1429999999999998</v>
      </c>
      <c r="AK2929">
        <v>0.89749999999999996</v>
      </c>
      <c r="AR2929" s="3"/>
    </row>
    <row r="2930" spans="1:44" hidden="1" outlineLevel="1" x14ac:dyDescent="0.2">
      <c r="A2930" s="2">
        <v>36972</v>
      </c>
      <c r="B2930">
        <v>32.840000000000003</v>
      </c>
      <c r="E2930" s="2">
        <v>36972</v>
      </c>
      <c r="F2930">
        <v>1117.58</v>
      </c>
      <c r="G2930">
        <f t="shared" si="408"/>
        <v>-4.0636640704370119E-3</v>
      </c>
      <c r="H2930" s="2">
        <v>36972</v>
      </c>
      <c r="I2930">
        <v>1559.65</v>
      </c>
      <c r="J2930">
        <f t="shared" si="409"/>
        <v>-4.0421972183551924E-3</v>
      </c>
      <c r="K2930">
        <f t="shared" si="405"/>
        <v>-4.2079172183551927E-3</v>
      </c>
      <c r="L2930">
        <v>1.9743552762478842E-2</v>
      </c>
      <c r="N2930" s="2">
        <v>36972</v>
      </c>
      <c r="O2930">
        <v>27</v>
      </c>
      <c r="Q2930" s="2">
        <v>36972</v>
      </c>
      <c r="R2930">
        <v>27768.65</v>
      </c>
      <c r="S2930" s="8">
        <f t="shared" si="410"/>
        <v>7.8651794506260808E-2</v>
      </c>
      <c r="T2930" s="9">
        <f t="shared" si="406"/>
        <v>7.8486074506260814E-2</v>
      </c>
      <c r="U2930" s="3">
        <f>Sheet1!$B$17+Sheet1!$B$18*'Portfolio allocation'!K2930</f>
        <v>-4.3396303913464957E-3</v>
      </c>
      <c r="V2930" s="13">
        <f t="shared" si="411"/>
        <v>8.2825704897607308E-2</v>
      </c>
      <c r="W2930" s="13"/>
      <c r="X2930" s="2">
        <v>36972</v>
      </c>
      <c r="Y2930">
        <v>85.105099999999993</v>
      </c>
      <c r="AA2930" s="2">
        <v>36972</v>
      </c>
      <c r="AB2930">
        <v>1055.93</v>
      </c>
      <c r="AC2930">
        <f t="shared" si="412"/>
        <v>2.178649237472019E-4</v>
      </c>
      <c r="AD2930">
        <f t="shared" si="407"/>
        <v>5.3104923747201912E-5</v>
      </c>
      <c r="AE2930">
        <f>Sheet2!$B$17+Sheet2!$B$18*'Portfolio allocation'!K2930</f>
        <v>-3.6884003328746216E-3</v>
      </c>
      <c r="AF2930">
        <f t="shared" si="413"/>
        <v>3.7415052566218236E-3</v>
      </c>
      <c r="AH2930" s="2">
        <v>36972</v>
      </c>
      <c r="AI2930">
        <v>4.7380000000000004</v>
      </c>
      <c r="AJ2930">
        <v>4.1189999999999998</v>
      </c>
      <c r="AK2930">
        <v>0.88370000000000004</v>
      </c>
      <c r="AR2930" s="3"/>
    </row>
    <row r="2931" spans="1:44" hidden="1" outlineLevel="1" x14ac:dyDescent="0.2">
      <c r="A2931" s="2">
        <v>36973</v>
      </c>
      <c r="B2931">
        <v>30.45</v>
      </c>
      <c r="E2931" s="2">
        <v>36973</v>
      </c>
      <c r="F2931">
        <v>1139.83</v>
      </c>
      <c r="G2931">
        <f t="shared" si="408"/>
        <v>1.9909089282199144E-2</v>
      </c>
      <c r="H2931" s="2">
        <v>36973</v>
      </c>
      <c r="I2931">
        <v>1590.7</v>
      </c>
      <c r="J2931">
        <f t="shared" si="409"/>
        <v>1.9908312762478841E-2</v>
      </c>
      <c r="K2931">
        <f t="shared" si="405"/>
        <v>1.9743552762478842E-2</v>
      </c>
      <c r="L2931">
        <v>1.1116940227572853E-2</v>
      </c>
      <c r="N2931" s="2">
        <v>36973</v>
      </c>
      <c r="O2931">
        <v>28.281300000000002</v>
      </c>
      <c r="Q2931" s="2">
        <v>36973</v>
      </c>
      <c r="R2931">
        <v>29086.38</v>
      </c>
      <c r="S2931" s="8">
        <f t="shared" si="410"/>
        <v>4.7453873342780506E-2</v>
      </c>
      <c r="T2931" s="9">
        <f t="shared" si="406"/>
        <v>4.7289113342780506E-2</v>
      </c>
      <c r="U2931" s="3">
        <f>Sheet1!$B$17+Sheet1!$B$18*'Portfolio allocation'!K2931</f>
        <v>2.3138102981638091E-2</v>
      </c>
      <c r="V2931" s="13">
        <f t="shared" si="411"/>
        <v>2.4151010361142415E-2</v>
      </c>
      <c r="W2931" s="13"/>
      <c r="X2931" s="2">
        <v>36973</v>
      </c>
      <c r="Y2931">
        <v>89.317400000000006</v>
      </c>
      <c r="AA2931" s="2">
        <v>36973</v>
      </c>
      <c r="AB2931">
        <v>1108.2</v>
      </c>
      <c r="AC2931">
        <f t="shared" si="412"/>
        <v>4.9501387402574037E-2</v>
      </c>
      <c r="AD2931">
        <f t="shared" si="407"/>
        <v>4.9333987402574039E-2</v>
      </c>
      <c r="AE2931">
        <f>Sheet2!$B$17+Sheet2!$B$18*'Portfolio allocation'!K2931</f>
        <v>1.7609857831347584E-2</v>
      </c>
      <c r="AF2931">
        <f t="shared" si="413"/>
        <v>3.1724129571226459E-2</v>
      </c>
      <c r="AH2931" s="2">
        <v>36973</v>
      </c>
      <c r="AI2931">
        <v>4.8010000000000002</v>
      </c>
      <c r="AJ2931">
        <v>4.1849999999999996</v>
      </c>
      <c r="AK2931">
        <v>0.8931</v>
      </c>
      <c r="AR2931" s="3"/>
    </row>
    <row r="2932" spans="1:44" hidden="1" outlineLevel="1" x14ac:dyDescent="0.2">
      <c r="A2932" s="2">
        <v>36976</v>
      </c>
      <c r="B2932">
        <v>29.04</v>
      </c>
      <c r="E2932" s="2">
        <v>36976</v>
      </c>
      <c r="F2932">
        <v>1152.69</v>
      </c>
      <c r="G2932">
        <f t="shared" si="408"/>
        <v>1.1282384215190122E-2</v>
      </c>
      <c r="H2932" s="2">
        <v>36976</v>
      </c>
      <c r="I2932">
        <v>1608.65</v>
      </c>
      <c r="J2932">
        <f t="shared" si="409"/>
        <v>1.1284340227572853E-2</v>
      </c>
      <c r="K2932">
        <f t="shared" si="405"/>
        <v>1.1116940227572853E-2</v>
      </c>
      <c r="L2932">
        <v>2.5407079268952193E-2</v>
      </c>
      <c r="N2932" s="2">
        <v>36976</v>
      </c>
      <c r="O2932">
        <v>28.031300000000002</v>
      </c>
      <c r="Q2932" s="2">
        <v>36976</v>
      </c>
      <c r="R2932">
        <v>28829.26</v>
      </c>
      <c r="S2932" s="8">
        <f t="shared" si="410"/>
        <v>-8.8398762582350132E-3</v>
      </c>
      <c r="T2932" s="9">
        <f t="shared" si="406"/>
        <v>-9.0072762582350131E-3</v>
      </c>
      <c r="U2932" s="3">
        <f>Sheet1!$B$17+Sheet1!$B$18*'Portfolio allocation'!K2932</f>
        <v>1.3241434454158455E-2</v>
      </c>
      <c r="V2932" s="13">
        <f t="shared" si="411"/>
        <v>-2.2248710712393469E-2</v>
      </c>
      <c r="W2932" s="13"/>
      <c r="X2932" s="2">
        <v>36976</v>
      </c>
      <c r="Y2932">
        <v>91.122699999999995</v>
      </c>
      <c r="AA2932" s="2">
        <v>36976</v>
      </c>
      <c r="AB2932">
        <v>1130.5899999999999</v>
      </c>
      <c r="AC2932">
        <f t="shared" si="412"/>
        <v>2.0203934307886584E-2</v>
      </c>
      <c r="AD2932">
        <f t="shared" si="407"/>
        <v>2.0036774307886585E-2</v>
      </c>
      <c r="AE2932">
        <f>Sheet2!$B$17+Sheet2!$B$18*'Portfolio allocation'!K2932</f>
        <v>9.9388538805184612E-3</v>
      </c>
      <c r="AF2932">
        <f t="shared" si="413"/>
        <v>1.0097920427368123E-2</v>
      </c>
      <c r="AH2932" s="2">
        <v>36976</v>
      </c>
      <c r="AI2932">
        <v>4.8650000000000002</v>
      </c>
      <c r="AJ2932">
        <v>4.1790000000000003</v>
      </c>
      <c r="AK2932">
        <v>0.89549999999999996</v>
      </c>
      <c r="AR2932" s="3"/>
    </row>
    <row r="2933" spans="1:44" hidden="1" outlineLevel="1" x14ac:dyDescent="0.2">
      <c r="A2933" s="2">
        <v>36977</v>
      </c>
      <c r="B2933">
        <v>27.04</v>
      </c>
      <c r="E2933" s="2">
        <v>36977</v>
      </c>
      <c r="F2933">
        <v>1182.17</v>
      </c>
      <c r="G2933">
        <f t="shared" si="408"/>
        <v>2.5574959442694833E-2</v>
      </c>
      <c r="H2933" s="2">
        <v>36977</v>
      </c>
      <c r="I2933">
        <v>1649.79</v>
      </c>
      <c r="J2933">
        <f t="shared" si="409"/>
        <v>2.5574239268952192E-2</v>
      </c>
      <c r="K2933">
        <f t="shared" si="405"/>
        <v>2.5407079268952193E-2</v>
      </c>
      <c r="L2933">
        <v>-2.4490766564714262E-2</v>
      </c>
      <c r="N2933" s="2">
        <v>36977</v>
      </c>
      <c r="O2933">
        <v>29.125</v>
      </c>
      <c r="Q2933" s="2">
        <v>36977</v>
      </c>
      <c r="R2933">
        <v>29954.14</v>
      </c>
      <c r="S2933" s="8">
        <f t="shared" si="410"/>
        <v>3.9018691426696339E-2</v>
      </c>
      <c r="T2933" s="9">
        <f t="shared" si="406"/>
        <v>3.885153142669634E-2</v>
      </c>
      <c r="U2933" s="3">
        <f>Sheet1!$B$17+Sheet1!$B$18*'Portfolio allocation'!K2933</f>
        <v>2.9635444122713499E-2</v>
      </c>
      <c r="V2933" s="13">
        <f t="shared" si="411"/>
        <v>9.2160873039828402E-3</v>
      </c>
      <c r="W2933" s="13"/>
      <c r="X2933" s="2">
        <v>36977</v>
      </c>
      <c r="Y2933">
        <v>95.038899999999998</v>
      </c>
      <c r="AA2933" s="2">
        <v>36977</v>
      </c>
      <c r="AB2933">
        <v>1179.18</v>
      </c>
      <c r="AC2933">
        <f t="shared" si="412"/>
        <v>4.297756038882361E-2</v>
      </c>
      <c r="AD2933">
        <f t="shared" si="407"/>
        <v>4.2805040388823608E-2</v>
      </c>
      <c r="AE2933">
        <f>Sheet2!$B$17+Sheet2!$B$18*'Portfolio allocation'!K2933</f>
        <v>2.2646010090532832E-2</v>
      </c>
      <c r="AF2933">
        <f t="shared" si="413"/>
        <v>2.0159030298290775E-2</v>
      </c>
      <c r="AH2933" s="2">
        <v>36977</v>
      </c>
      <c r="AI2933">
        <v>5.0069999999999997</v>
      </c>
      <c r="AJ2933">
        <v>4.3129999999999997</v>
      </c>
      <c r="AK2933">
        <v>0.8982</v>
      </c>
      <c r="AR2933" s="3"/>
    </row>
    <row r="2934" spans="1:44" hidden="1" outlineLevel="1" x14ac:dyDescent="0.2">
      <c r="A2934" s="2">
        <v>36978</v>
      </c>
      <c r="B2934">
        <v>28.58</v>
      </c>
      <c r="E2934" s="2">
        <v>36978</v>
      </c>
      <c r="F2934">
        <v>1153.29</v>
      </c>
      <c r="G2934">
        <f t="shared" si="408"/>
        <v>-2.4429650557872495E-2</v>
      </c>
      <c r="H2934" s="2">
        <v>36978</v>
      </c>
      <c r="I2934">
        <v>1609.67</v>
      </c>
      <c r="J2934">
        <f t="shared" si="409"/>
        <v>-2.4318246564714263E-2</v>
      </c>
      <c r="K2934">
        <f t="shared" si="405"/>
        <v>-2.4490766564714262E-2</v>
      </c>
      <c r="L2934">
        <v>-4.7729480318326684E-3</v>
      </c>
      <c r="N2934" s="2">
        <v>36978</v>
      </c>
      <c r="O2934">
        <v>27.781300000000002</v>
      </c>
      <c r="Q2934" s="2">
        <v>36978</v>
      </c>
      <c r="R2934">
        <v>28572.14</v>
      </c>
      <c r="S2934" s="8">
        <f t="shared" si="410"/>
        <v>-4.6137195058846614E-2</v>
      </c>
      <c r="T2934" s="9">
        <f t="shared" si="406"/>
        <v>-4.6309715058846616E-2</v>
      </c>
      <c r="U2934" s="3">
        <f>Sheet1!$B$17+Sheet1!$B$18*'Portfolio allocation'!K2934</f>
        <v>-2.7608629197250351E-2</v>
      </c>
      <c r="V2934" s="13">
        <f t="shared" si="411"/>
        <v>-1.8701085861596266E-2</v>
      </c>
      <c r="W2934" s="13"/>
      <c r="X2934" s="2">
        <v>36978</v>
      </c>
      <c r="Y2934">
        <v>90.177099999999996</v>
      </c>
      <c r="AA2934" s="2">
        <v>36978</v>
      </c>
      <c r="AB2934">
        <v>1118.8599999999999</v>
      </c>
      <c r="AC2934">
        <f t="shared" si="412"/>
        <v>-5.1154191896063517E-2</v>
      </c>
      <c r="AD2934">
        <f t="shared" si="407"/>
        <v>-5.1323711896063516E-2</v>
      </c>
      <c r="AE2934">
        <f>Sheet2!$B$17+Sheet2!$B$18*'Portfolio allocation'!K2934</f>
        <v>-2.1724427433944371E-2</v>
      </c>
      <c r="AF2934">
        <f t="shared" si="413"/>
        <v>-2.9599284462119145E-2</v>
      </c>
      <c r="AH2934" s="2">
        <v>36978</v>
      </c>
      <c r="AI2934">
        <v>4.9690000000000003</v>
      </c>
      <c r="AJ2934">
        <v>4.2380000000000004</v>
      </c>
      <c r="AK2934">
        <v>0.88919999999999999</v>
      </c>
      <c r="AR2934" s="3"/>
    </row>
    <row r="2935" spans="1:44" hidden="1" outlineLevel="1" x14ac:dyDescent="0.2">
      <c r="A2935" s="2">
        <v>36979</v>
      </c>
      <c r="B2935">
        <v>29.17</v>
      </c>
      <c r="E2935" s="2">
        <v>36979</v>
      </c>
      <c r="F2935">
        <v>1147.95</v>
      </c>
      <c r="G2935">
        <f t="shared" si="408"/>
        <v>-4.6302317717138441E-3</v>
      </c>
      <c r="H2935" s="2">
        <v>36979</v>
      </c>
      <c r="I2935">
        <v>1602.26</v>
      </c>
      <c r="J2935">
        <f t="shared" si="409"/>
        <v>-4.6034280318326681E-3</v>
      </c>
      <c r="K2935">
        <f t="shared" si="405"/>
        <v>-4.7729480318326684E-3</v>
      </c>
      <c r="L2935">
        <v>1.0617846517294209E-2</v>
      </c>
      <c r="N2935" s="2">
        <v>36979</v>
      </c>
      <c r="O2935">
        <v>27.6875</v>
      </c>
      <c r="Q2935" s="2">
        <v>36979</v>
      </c>
      <c r="R2935">
        <v>28475.72</v>
      </c>
      <c r="S2935" s="8">
        <f t="shared" si="410"/>
        <v>-3.3746159720622337E-3</v>
      </c>
      <c r="T2935" s="9">
        <f t="shared" si="406"/>
        <v>-3.5441359720622336E-3</v>
      </c>
      <c r="U2935" s="3">
        <f>Sheet1!$B$17+Sheet1!$B$18*'Portfolio allocation'!K2935</f>
        <v>-4.9878480603529635E-3</v>
      </c>
      <c r="V2935" s="13">
        <f t="shared" si="411"/>
        <v>1.44371208829073E-3</v>
      </c>
      <c r="W2935" s="13"/>
      <c r="X2935" s="2">
        <v>36979</v>
      </c>
      <c r="Y2935">
        <v>90.778800000000004</v>
      </c>
      <c r="AA2935" s="2">
        <v>36979</v>
      </c>
      <c r="AB2935">
        <v>1126.33</v>
      </c>
      <c r="AC2935">
        <f t="shared" si="412"/>
        <v>6.6764385177771057E-3</v>
      </c>
      <c r="AD2935">
        <f t="shared" si="407"/>
        <v>6.5095185177771056E-3</v>
      </c>
      <c r="AE2935">
        <f>Sheet2!$B$17+Sheet2!$B$18*'Portfolio allocation'!K2935</f>
        <v>-4.1908401474585917E-3</v>
      </c>
      <c r="AF2935">
        <f t="shared" si="413"/>
        <v>1.0700358665235696E-2</v>
      </c>
      <c r="AH2935" s="2">
        <v>36979</v>
      </c>
      <c r="AI2935">
        <v>4.9989999999999997</v>
      </c>
      <c r="AJ2935">
        <v>4.173</v>
      </c>
      <c r="AK2935">
        <v>0.88200000000000001</v>
      </c>
      <c r="AR2935" s="3"/>
    </row>
    <row r="2936" spans="1:44" hidden="1" outlineLevel="1" x14ac:dyDescent="0.2">
      <c r="A2936" s="2">
        <v>36980</v>
      </c>
      <c r="B2936">
        <v>28.64</v>
      </c>
      <c r="E2936" s="2">
        <v>36980</v>
      </c>
      <c r="F2936">
        <v>1160.33</v>
      </c>
      <c r="G2936">
        <f t="shared" si="408"/>
        <v>1.0784441831090064E-2</v>
      </c>
      <c r="H2936" s="2">
        <v>36980</v>
      </c>
      <c r="I2936">
        <v>1619.54</v>
      </c>
      <c r="J2936">
        <f t="shared" si="409"/>
        <v>1.0784766517294209E-2</v>
      </c>
      <c r="K2936">
        <f t="shared" si="405"/>
        <v>1.0617846517294209E-2</v>
      </c>
      <c r="L2936">
        <v>-1.2629942834138083E-2</v>
      </c>
      <c r="N2936" s="2">
        <v>36980</v>
      </c>
      <c r="O2936">
        <v>27.343800000000002</v>
      </c>
      <c r="Q2936" s="2">
        <v>36980</v>
      </c>
      <c r="R2936">
        <v>28122.18</v>
      </c>
      <c r="S2936" s="8">
        <f t="shared" si="410"/>
        <v>-1.2415489406413682E-2</v>
      </c>
      <c r="T2936" s="9">
        <f t="shared" si="406"/>
        <v>-1.2582409406413681E-2</v>
      </c>
      <c r="U2936" s="3">
        <f>Sheet1!$B$17+Sheet1!$B$18*'Portfolio allocation'!K2936</f>
        <v>1.2668861501010107E-2</v>
      </c>
      <c r="V2936" s="13">
        <f t="shared" si="411"/>
        <v>-2.5251270907423788E-2</v>
      </c>
      <c r="W2936" s="13"/>
      <c r="X2936" s="2">
        <v>36980</v>
      </c>
      <c r="Y2936">
        <v>91.867699999999999</v>
      </c>
      <c r="AA2936" s="2">
        <v>36980</v>
      </c>
      <c r="AB2936">
        <v>1139.8399999999999</v>
      </c>
      <c r="AC2936">
        <f t="shared" si="412"/>
        <v>1.1994708477977234E-2</v>
      </c>
      <c r="AD2936">
        <f t="shared" si="407"/>
        <v>1.1831268477977233E-2</v>
      </c>
      <c r="AE2936">
        <f>Sheet2!$B$17+Sheet2!$B$18*'Portfolio allocation'!K2936</f>
        <v>9.4950470203065372E-3</v>
      </c>
      <c r="AF2936">
        <f t="shared" si="413"/>
        <v>2.3362214576706959E-3</v>
      </c>
      <c r="AH2936" s="2">
        <v>36980</v>
      </c>
      <c r="AI2936">
        <v>4.9109999999999996</v>
      </c>
      <c r="AJ2936">
        <v>4.0860000000000003</v>
      </c>
      <c r="AK2936">
        <v>0.88400000000000001</v>
      </c>
      <c r="AR2936" s="3"/>
    </row>
    <row r="2937" spans="1:44" hidden="1" outlineLevel="1" x14ac:dyDescent="0.2">
      <c r="A2937" s="2">
        <v>36983</v>
      </c>
      <c r="B2937">
        <v>31.21</v>
      </c>
      <c r="E2937" s="2">
        <v>36983</v>
      </c>
      <c r="F2937">
        <v>1145.8699999999999</v>
      </c>
      <c r="G2937">
        <f t="shared" si="408"/>
        <v>-1.2461972025199719E-2</v>
      </c>
      <c r="H2937" s="2">
        <v>36983</v>
      </c>
      <c r="I2937">
        <v>1599.35</v>
      </c>
      <c r="J2937">
        <f t="shared" si="409"/>
        <v>-1.2466502834138082E-2</v>
      </c>
      <c r="K2937">
        <f t="shared" si="405"/>
        <v>-1.2629942834138083E-2</v>
      </c>
      <c r="L2937">
        <v>-3.4553050519273473E-2</v>
      </c>
      <c r="N2937" s="2">
        <v>36983</v>
      </c>
      <c r="O2937">
        <v>27.906199999999998</v>
      </c>
      <c r="Q2937" s="2">
        <v>36983</v>
      </c>
      <c r="R2937">
        <v>28700.7</v>
      </c>
      <c r="S2937" s="8">
        <f t="shared" si="410"/>
        <v>2.0571662652042022E-2</v>
      </c>
      <c r="T2937" s="9">
        <f t="shared" si="406"/>
        <v>2.0408222652042021E-2</v>
      </c>
      <c r="U2937" s="3">
        <f>Sheet1!$B$17+Sheet1!$B$18*'Portfolio allocation'!K2937</f>
        <v>-1.4001591620286072E-2</v>
      </c>
      <c r="V2937" s="13">
        <f t="shared" si="411"/>
        <v>3.4409814272328094E-2</v>
      </c>
      <c r="W2937" s="13"/>
      <c r="X2937" s="2">
        <v>36983</v>
      </c>
      <c r="Y2937">
        <v>90.415800000000004</v>
      </c>
      <c r="AA2937" s="2">
        <v>36983</v>
      </c>
      <c r="AB2937">
        <v>1121.82</v>
      </c>
      <c r="AC2937">
        <f t="shared" si="412"/>
        <v>-1.5809236384053849E-2</v>
      </c>
      <c r="AD2937">
        <f t="shared" si="407"/>
        <v>-1.5973316384053849E-2</v>
      </c>
      <c r="AE2937">
        <f>Sheet2!$B$17+Sheet2!$B$18*'Portfolio allocation'!K2937</f>
        <v>-1.117748037573512E-2</v>
      </c>
      <c r="AF2937">
        <f t="shared" si="413"/>
        <v>-4.7958360083187289E-3</v>
      </c>
      <c r="AH2937" s="2">
        <v>36983</v>
      </c>
      <c r="AI2937">
        <v>4.9569999999999999</v>
      </c>
      <c r="AJ2937">
        <v>4.1020000000000003</v>
      </c>
      <c r="AK2937">
        <v>0.88200000000000001</v>
      </c>
      <c r="AR2937" s="3"/>
    </row>
    <row r="2938" spans="1:44" hidden="1" outlineLevel="1" x14ac:dyDescent="0.2">
      <c r="A2938" s="2">
        <v>36984</v>
      </c>
      <c r="B2938">
        <v>34.72</v>
      </c>
      <c r="E2938" s="2">
        <v>36984</v>
      </c>
      <c r="F2938">
        <v>1106.46</v>
      </c>
      <c r="G2938">
        <f t="shared" si="408"/>
        <v>-3.4393081239582068E-2</v>
      </c>
      <c r="H2938" s="2">
        <v>36984</v>
      </c>
      <c r="I2938">
        <v>1544.35</v>
      </c>
      <c r="J2938">
        <f t="shared" si="409"/>
        <v>-3.4388970519273476E-2</v>
      </c>
      <c r="K2938">
        <f t="shared" si="405"/>
        <v>-3.4553050519273473E-2</v>
      </c>
      <c r="L2938">
        <v>-2.8676803341210464E-3</v>
      </c>
      <c r="N2938" s="2">
        <v>36984</v>
      </c>
      <c r="O2938">
        <v>26.6875</v>
      </c>
      <c r="Q2938" s="2">
        <v>36984</v>
      </c>
      <c r="R2938">
        <v>27447.25</v>
      </c>
      <c r="S2938" s="8">
        <f t="shared" si="410"/>
        <v>-4.3673150829073859E-2</v>
      </c>
      <c r="T2938" s="9">
        <f t="shared" si="406"/>
        <v>-4.3837230829073856E-2</v>
      </c>
      <c r="U2938" s="3">
        <f>Sheet1!$B$17+Sheet1!$B$18*'Portfolio allocation'!K2938</f>
        <v>-3.9152336362108506E-2</v>
      </c>
      <c r="V2938" s="13">
        <f t="shared" si="411"/>
        <v>-4.6848944669653503E-3</v>
      </c>
      <c r="W2938" s="13"/>
      <c r="X2938" s="2">
        <v>36984</v>
      </c>
      <c r="Y2938">
        <v>86.337299999999999</v>
      </c>
      <c r="AA2938" s="2">
        <v>36984</v>
      </c>
      <c r="AB2938">
        <v>1071.22</v>
      </c>
      <c r="AC2938">
        <f t="shared" si="412"/>
        <v>-4.5105275356117636E-2</v>
      </c>
      <c r="AD2938">
        <f t="shared" si="407"/>
        <v>-4.5266315356117637E-2</v>
      </c>
      <c r="AE2938">
        <f>Sheet2!$B$17+Sheet2!$B$18*'Portfolio allocation'!K2938</f>
        <v>-3.0672067038419713E-2</v>
      </c>
      <c r="AF2938">
        <f t="shared" si="413"/>
        <v>-1.4594248317697924E-2</v>
      </c>
      <c r="AH2938" s="2">
        <v>36984</v>
      </c>
      <c r="AI2938">
        <v>4.9249999999999998</v>
      </c>
      <c r="AJ2938">
        <v>4.0259999999999998</v>
      </c>
      <c r="AK2938">
        <v>0.88670000000000004</v>
      </c>
      <c r="AR2938" s="3"/>
    </row>
    <row r="2939" spans="1:44" hidden="1" outlineLevel="1" x14ac:dyDescent="0.2">
      <c r="A2939" s="2">
        <v>36985</v>
      </c>
      <c r="B2939">
        <v>34.07</v>
      </c>
      <c r="E2939" s="2">
        <v>36985</v>
      </c>
      <c r="F2939">
        <v>1103.25</v>
      </c>
      <c r="G2939">
        <f t="shared" si="408"/>
        <v>-2.9011441895776535E-3</v>
      </c>
      <c r="H2939" s="2">
        <v>36985</v>
      </c>
      <c r="I2939">
        <v>1540.17</v>
      </c>
      <c r="J2939">
        <f t="shared" si="409"/>
        <v>-2.7066403341210465E-3</v>
      </c>
      <c r="K2939">
        <f t="shared" si="405"/>
        <v>-2.8676803341210464E-3</v>
      </c>
      <c r="L2939">
        <v>4.3531702274683906E-2</v>
      </c>
      <c r="N2939" s="2">
        <v>36985</v>
      </c>
      <c r="O2939">
        <v>25.968800000000002</v>
      </c>
      <c r="Q2939" s="2">
        <v>36985</v>
      </c>
      <c r="R2939">
        <v>26708.04</v>
      </c>
      <c r="S2939" s="8">
        <f t="shared" si="410"/>
        <v>-2.6932024155425394E-2</v>
      </c>
      <c r="T2939" s="9">
        <f t="shared" si="406"/>
        <v>-2.7093064155425395E-2</v>
      </c>
      <c r="U2939" s="3">
        <f>Sheet1!$B$17+Sheet1!$B$18*'Portfolio allocation'!K2939</f>
        <v>-2.8020766716335011E-3</v>
      </c>
      <c r="V2939" s="13">
        <f t="shared" si="411"/>
        <v>-2.4290987483791895E-2</v>
      </c>
      <c r="W2939" s="13"/>
      <c r="X2939" s="2">
        <v>36985</v>
      </c>
      <c r="Y2939">
        <v>87.875100000000003</v>
      </c>
      <c r="AA2939" s="2">
        <v>36985</v>
      </c>
      <c r="AB2939">
        <v>1090.3</v>
      </c>
      <c r="AC2939">
        <f t="shared" si="412"/>
        <v>1.7811467298967543E-2</v>
      </c>
      <c r="AD2939">
        <f t="shared" si="407"/>
        <v>1.7653187298967542E-2</v>
      </c>
      <c r="AE2939">
        <f>Sheet2!$B$17+Sheet2!$B$18*'Portfolio allocation'!K2939</f>
        <v>-2.4966275028782533E-3</v>
      </c>
      <c r="AF2939">
        <f t="shared" si="413"/>
        <v>2.0149814801845797E-2</v>
      </c>
      <c r="AH2939" s="2">
        <v>36985</v>
      </c>
      <c r="AI2939">
        <v>4.9210000000000003</v>
      </c>
      <c r="AJ2939">
        <v>3.9569999999999999</v>
      </c>
      <c r="AK2939">
        <v>0.90280000000000005</v>
      </c>
      <c r="AR2939" s="3"/>
    </row>
    <row r="2940" spans="1:44" hidden="1" outlineLevel="1" x14ac:dyDescent="0.2">
      <c r="A2940" s="2">
        <v>36986</v>
      </c>
      <c r="B2940">
        <v>29.94</v>
      </c>
      <c r="E2940" s="2">
        <v>36986</v>
      </c>
      <c r="F2940">
        <v>1151.44</v>
      </c>
      <c r="G2940">
        <f t="shared" si="408"/>
        <v>4.3680036256514843E-2</v>
      </c>
      <c r="H2940" s="2">
        <v>36986</v>
      </c>
      <c r="I2940">
        <v>1607.46</v>
      </c>
      <c r="J2940">
        <f t="shared" si="409"/>
        <v>4.3689982274683903E-2</v>
      </c>
      <c r="K2940">
        <f t="shared" si="405"/>
        <v>4.3531702274683906E-2</v>
      </c>
      <c r="L2940">
        <v>-1.9911177895064278E-2</v>
      </c>
      <c r="N2940" s="2">
        <v>36986</v>
      </c>
      <c r="O2940">
        <v>28.375</v>
      </c>
      <c r="Q2940" s="2">
        <v>36986</v>
      </c>
      <c r="R2940">
        <v>29182.79</v>
      </c>
      <c r="S2940" s="8">
        <f t="shared" si="410"/>
        <v>9.2659363996759003E-2</v>
      </c>
      <c r="T2940" s="9">
        <f t="shared" si="406"/>
        <v>9.2501083996759007E-2</v>
      </c>
      <c r="U2940" s="3">
        <f>Sheet1!$B$17+Sheet1!$B$18*'Portfolio allocation'!K2940</f>
        <v>5.042847097392042E-2</v>
      </c>
      <c r="V2940" s="13">
        <f t="shared" si="411"/>
        <v>4.2072613022838587E-2</v>
      </c>
      <c r="W2940" s="13"/>
      <c r="X2940" s="2">
        <v>36986</v>
      </c>
      <c r="Y2940">
        <v>93.806700000000006</v>
      </c>
      <c r="AA2940" s="2">
        <v>36986</v>
      </c>
      <c r="AB2940">
        <v>1163.9000000000001</v>
      </c>
      <c r="AC2940">
        <f t="shared" si="412"/>
        <v>6.7504356599101367E-2</v>
      </c>
      <c r="AD2940">
        <f t="shared" si="407"/>
        <v>6.7344836599101371E-2</v>
      </c>
      <c r="AE2940">
        <f>Sheet2!$B$17+Sheet2!$B$18*'Portfolio allocation'!K2940</f>
        <v>3.8762887268182916E-2</v>
      </c>
      <c r="AF2940">
        <f t="shared" si="413"/>
        <v>2.8581949330918455E-2</v>
      </c>
      <c r="AH2940" s="2">
        <v>36986</v>
      </c>
      <c r="AI2940">
        <v>4.9669999999999996</v>
      </c>
      <c r="AJ2940">
        <v>3.988</v>
      </c>
      <c r="AK2940">
        <v>0.89659999999999995</v>
      </c>
      <c r="AR2940" s="3"/>
    </row>
    <row r="2941" spans="1:44" hidden="1" outlineLevel="1" x14ac:dyDescent="0.2">
      <c r="A2941" s="2">
        <v>36987</v>
      </c>
      <c r="B2941">
        <v>31.69</v>
      </c>
      <c r="E2941" s="2">
        <v>36987</v>
      </c>
      <c r="F2941">
        <v>1128.43</v>
      </c>
      <c r="G2941">
        <f t="shared" si="408"/>
        <v>-1.9983672618634096E-2</v>
      </c>
      <c r="H2941" s="2">
        <v>36987</v>
      </c>
      <c r="I2941">
        <v>1575.71</v>
      </c>
      <c r="J2941">
        <f t="shared" si="409"/>
        <v>-1.9751657895064278E-2</v>
      </c>
      <c r="K2941">
        <f t="shared" si="405"/>
        <v>-1.9911177895064278E-2</v>
      </c>
      <c r="L2941">
        <v>7.9606958394628034E-3</v>
      </c>
      <c r="N2941" s="2">
        <v>36987</v>
      </c>
      <c r="O2941">
        <v>28.093800000000002</v>
      </c>
      <c r="Q2941" s="2">
        <v>36987</v>
      </c>
      <c r="R2941">
        <v>28893.54</v>
      </c>
      <c r="S2941" s="8">
        <f t="shared" si="410"/>
        <v>-9.9116636894552856E-3</v>
      </c>
      <c r="T2941" s="9">
        <f t="shared" si="406"/>
        <v>-1.0071183689455285E-2</v>
      </c>
      <c r="U2941" s="3">
        <f>Sheet1!$B$17+Sheet1!$B$18*'Portfolio allocation'!K2941</f>
        <v>-2.2354809013216636E-2</v>
      </c>
      <c r="V2941" s="13">
        <f t="shared" si="411"/>
        <v>1.228362532376135E-2</v>
      </c>
      <c r="W2941" s="13"/>
      <c r="X2941" s="2">
        <v>36987</v>
      </c>
      <c r="Y2941">
        <v>93.558300000000003</v>
      </c>
      <c r="AA2941" s="2">
        <v>36987</v>
      </c>
      <c r="AB2941">
        <v>1160.81</v>
      </c>
      <c r="AC2941">
        <f t="shared" si="412"/>
        <v>-2.6548672566373277E-3</v>
      </c>
      <c r="AD2941">
        <f t="shared" si="407"/>
        <v>-2.8111472566373277E-3</v>
      </c>
      <c r="AE2941">
        <f>Sheet2!$B$17+Sheet2!$B$18*'Portfolio allocation'!K2941</f>
        <v>-1.7652140353017747E-2</v>
      </c>
      <c r="AF2941">
        <f t="shared" si="413"/>
        <v>1.484099309638042E-2</v>
      </c>
      <c r="AH2941" s="2">
        <v>36987</v>
      </c>
      <c r="AI2941">
        <v>4.8860000000000001</v>
      </c>
      <c r="AJ2941">
        <v>3.907</v>
      </c>
      <c r="AK2941">
        <v>0.90139999999999998</v>
      </c>
      <c r="AR2941" s="3"/>
    </row>
    <row r="2942" spans="1:44" hidden="1" outlineLevel="1" x14ac:dyDescent="0.2">
      <c r="A2942" s="2">
        <v>36990</v>
      </c>
      <c r="B2942">
        <v>31.91</v>
      </c>
      <c r="E2942" s="2">
        <v>36990</v>
      </c>
      <c r="F2942">
        <v>1137.5899999999999</v>
      </c>
      <c r="G2942">
        <f t="shared" si="408"/>
        <v>8.1174729491415576E-3</v>
      </c>
      <c r="H2942" s="2">
        <v>36990</v>
      </c>
      <c r="I2942">
        <v>1588.5</v>
      </c>
      <c r="J2942">
        <f t="shared" si="409"/>
        <v>8.1169758394628033E-3</v>
      </c>
      <c r="K2942">
        <f t="shared" si="405"/>
        <v>7.9606958394628034E-3</v>
      </c>
      <c r="L2942">
        <v>2.7032252175007935E-2</v>
      </c>
      <c r="N2942" s="2">
        <v>36990</v>
      </c>
      <c r="O2942">
        <v>28.574999999999999</v>
      </c>
      <c r="Q2942" s="2">
        <v>36990</v>
      </c>
      <c r="R2942">
        <v>29388.48</v>
      </c>
      <c r="S2942" s="8">
        <f t="shared" si="410"/>
        <v>1.7129780566867092E-2</v>
      </c>
      <c r="T2942" s="9">
        <f t="shared" si="406"/>
        <v>1.697350056686709E-2</v>
      </c>
      <c r="U2942" s="3">
        <f>Sheet1!$B$17+Sheet1!$B$18*'Portfolio allocation'!K2942</f>
        <v>9.6205109022484761E-3</v>
      </c>
      <c r="V2942" s="13">
        <f t="shared" si="411"/>
        <v>7.3529896646186144E-3</v>
      </c>
      <c r="W2942" s="13"/>
      <c r="X2942" s="2">
        <v>36990</v>
      </c>
      <c r="Y2942">
        <v>91.695800000000006</v>
      </c>
      <c r="AA2942" s="2">
        <v>36990</v>
      </c>
      <c r="AB2942">
        <v>1137.71</v>
      </c>
      <c r="AC2942">
        <f t="shared" si="412"/>
        <v>-1.9899897485376461E-2</v>
      </c>
      <c r="AD2942">
        <f t="shared" si="407"/>
        <v>-2.0056817485376462E-2</v>
      </c>
      <c r="AE2942">
        <f>Sheet2!$B$17+Sheet2!$B$18*'Portfolio allocation'!K2942</f>
        <v>7.1322408475339768E-3</v>
      </c>
      <c r="AF2942">
        <f t="shared" si="413"/>
        <v>-2.7189058332910437E-2</v>
      </c>
      <c r="AH2942" s="2">
        <v>36990</v>
      </c>
      <c r="AI2942">
        <v>4.92</v>
      </c>
      <c r="AJ2942">
        <v>3.923</v>
      </c>
      <c r="AK2942">
        <v>0.90200000000000002</v>
      </c>
      <c r="AR2942" s="3"/>
    </row>
    <row r="2943" spans="1:44" hidden="1" outlineLevel="1" x14ac:dyDescent="0.2">
      <c r="A2943" s="2">
        <v>36991</v>
      </c>
      <c r="B2943">
        <v>29.44</v>
      </c>
      <c r="E2943" s="2">
        <v>36991</v>
      </c>
      <c r="F2943">
        <v>1168.3800000000001</v>
      </c>
      <c r="G2943">
        <f t="shared" si="408"/>
        <v>2.7065990383178695E-2</v>
      </c>
      <c r="H2943" s="2">
        <v>36991</v>
      </c>
      <c r="I2943">
        <v>1631.69</v>
      </c>
      <c r="J2943">
        <f t="shared" si="409"/>
        <v>2.7189172175007936E-2</v>
      </c>
      <c r="K2943">
        <f t="shared" si="405"/>
        <v>2.7032252175007935E-2</v>
      </c>
      <c r="L2943">
        <v>-2.2810608304273633E-3</v>
      </c>
      <c r="N2943" s="2">
        <v>36991</v>
      </c>
      <c r="O2943">
        <v>29.84</v>
      </c>
      <c r="Q2943" s="2">
        <v>36991</v>
      </c>
      <c r="R2943">
        <v>30689.5</v>
      </c>
      <c r="S2943" s="8">
        <f t="shared" si="410"/>
        <v>4.4269727457833863E-2</v>
      </c>
      <c r="T2943" s="9">
        <f t="shared" si="406"/>
        <v>4.4112807457833865E-2</v>
      </c>
      <c r="U2943" s="3">
        <f>Sheet1!$B$17+Sheet1!$B$18*'Portfolio allocation'!K2943</f>
        <v>3.1499883667899325E-2</v>
      </c>
      <c r="V2943" s="13">
        <f t="shared" si="411"/>
        <v>1.2612923789934539E-2</v>
      </c>
      <c r="W2943" s="13"/>
      <c r="X2943" s="2">
        <v>36991</v>
      </c>
      <c r="Y2943">
        <v>94.608999999999995</v>
      </c>
      <c r="AA2943" s="2">
        <v>36991</v>
      </c>
      <c r="AB2943">
        <v>1173.8499999999999</v>
      </c>
      <c r="AC2943">
        <f t="shared" si="412"/>
        <v>3.1765564159583537E-2</v>
      </c>
      <c r="AD2943">
        <f t="shared" si="407"/>
        <v>3.160500415958354E-2</v>
      </c>
      <c r="AE2943">
        <f>Sheet2!$B$17+Sheet2!$B$18*'Portfolio allocation'!K2943</f>
        <v>2.409115530050834E-2</v>
      </c>
      <c r="AF2943">
        <f t="shared" si="413"/>
        <v>7.5138488590751999E-3</v>
      </c>
      <c r="AH2943" s="2">
        <v>36991</v>
      </c>
      <c r="AI2943">
        <v>5.0830000000000002</v>
      </c>
      <c r="AJ2943">
        <v>4.0140000000000002</v>
      </c>
      <c r="AK2943">
        <v>0.89019999999999999</v>
      </c>
      <c r="AR2943" s="3"/>
    </row>
    <row r="2944" spans="1:44" hidden="1" outlineLevel="1" x14ac:dyDescent="0.2">
      <c r="A2944" s="2">
        <v>36992</v>
      </c>
      <c r="B2944">
        <v>28.46</v>
      </c>
      <c r="E2944" s="2">
        <v>36992</v>
      </c>
      <c r="F2944">
        <v>1165.8900000000001</v>
      </c>
      <c r="G2944">
        <f t="shared" si="408"/>
        <v>-2.1311559595337259E-3</v>
      </c>
      <c r="H2944" s="2">
        <v>36992</v>
      </c>
      <c r="I2944">
        <v>1628.23</v>
      </c>
      <c r="J2944">
        <f t="shared" si="409"/>
        <v>-2.1205008304273631E-3</v>
      </c>
      <c r="K2944">
        <f t="shared" si="405"/>
        <v>-2.2810608304273633E-3</v>
      </c>
      <c r="L2944">
        <v>1.4944670627122748E-2</v>
      </c>
      <c r="N2944" s="2">
        <v>36992</v>
      </c>
      <c r="O2944">
        <v>30.02</v>
      </c>
      <c r="Q2944" s="2">
        <v>36992</v>
      </c>
      <c r="R2944">
        <v>30874.62</v>
      </c>
      <c r="S2944" s="8">
        <f t="shared" si="410"/>
        <v>6.0320304990306717E-3</v>
      </c>
      <c r="T2944" s="9">
        <f t="shared" si="406"/>
        <v>5.871470499030672E-3</v>
      </c>
      <c r="U2944" s="3">
        <f>Sheet1!$B$17+Sheet1!$B$18*'Portfolio allocation'!K2944</f>
        <v>-2.1290919100808293E-3</v>
      </c>
      <c r="V2944" s="13">
        <f t="shared" si="411"/>
        <v>8.0005624091115009E-3</v>
      </c>
      <c r="W2944" s="13"/>
      <c r="X2944" s="2">
        <v>36992</v>
      </c>
      <c r="Y2944">
        <v>93.061700000000002</v>
      </c>
      <c r="AA2944" s="2">
        <v>36992</v>
      </c>
      <c r="AB2944">
        <v>1154.6500000000001</v>
      </c>
      <c r="AC2944">
        <f t="shared" si="412"/>
        <v>-1.6356433956638217E-2</v>
      </c>
      <c r="AD2944">
        <f t="shared" si="407"/>
        <v>-1.6520193956638216E-2</v>
      </c>
      <c r="AE2944">
        <f>Sheet2!$B$17+Sheet2!$B$18*'Portfolio allocation'!K2944</f>
        <v>-1.9749904741767311E-3</v>
      </c>
      <c r="AF2944">
        <f t="shared" si="413"/>
        <v>-1.4545203482461484E-2</v>
      </c>
      <c r="AH2944" s="2">
        <v>36992</v>
      </c>
      <c r="AI2944">
        <v>5.1219999999999999</v>
      </c>
      <c r="AJ2944">
        <v>4.0940000000000003</v>
      </c>
      <c r="AK2944">
        <v>0.88470000000000004</v>
      </c>
      <c r="AR2944" s="3"/>
    </row>
    <row r="2945" spans="1:44" hidden="1" outlineLevel="1" x14ac:dyDescent="0.2">
      <c r="A2945" s="2">
        <v>36993</v>
      </c>
      <c r="B2945">
        <v>26.12</v>
      </c>
      <c r="E2945" s="2">
        <v>36993</v>
      </c>
      <c r="F2945">
        <v>1183.5</v>
      </c>
      <c r="G2945">
        <f t="shared" si="408"/>
        <v>1.5104340889792178E-2</v>
      </c>
      <c r="H2945" s="2">
        <v>36993</v>
      </c>
      <c r="I2945">
        <v>1652.83</v>
      </c>
      <c r="J2945">
        <f t="shared" si="409"/>
        <v>1.5108430627122749E-2</v>
      </c>
      <c r="K2945">
        <f t="shared" si="405"/>
        <v>1.4944670627122748E-2</v>
      </c>
      <c r="L2945">
        <v>-1.6559999999999999E-4</v>
      </c>
      <c r="N2945" s="2">
        <v>36993</v>
      </c>
      <c r="O2945">
        <v>31.09</v>
      </c>
      <c r="Q2945" s="2">
        <v>36993</v>
      </c>
      <c r="R2945">
        <v>31975.08</v>
      </c>
      <c r="S2945" s="8">
        <f t="shared" si="410"/>
        <v>3.5642867831247926E-2</v>
      </c>
      <c r="T2945" s="9">
        <f t="shared" si="406"/>
        <v>3.5479107831247927E-2</v>
      </c>
      <c r="U2945" s="3">
        <f>Sheet1!$B$17+Sheet1!$B$18*'Portfolio allocation'!K2945</f>
        <v>1.7632703776110831E-2</v>
      </c>
      <c r="V2945" s="13">
        <f t="shared" si="411"/>
        <v>1.7846404055137096E-2</v>
      </c>
      <c r="W2945" s="13"/>
      <c r="X2945" s="2">
        <v>36993</v>
      </c>
      <c r="Y2945">
        <v>91.886799999999994</v>
      </c>
      <c r="AA2945" s="2">
        <v>36993</v>
      </c>
      <c r="AB2945">
        <v>1140.08</v>
      </c>
      <c r="AC2945">
        <f t="shared" si="412"/>
        <v>-1.2618542415450684E-2</v>
      </c>
      <c r="AD2945">
        <f t="shared" si="407"/>
        <v>-1.2784142415450684E-2</v>
      </c>
      <c r="AE2945">
        <f>Sheet2!$B$17+Sheet2!$B$18*'Portfolio allocation'!K2945</f>
        <v>1.3342569406032786E-2</v>
      </c>
      <c r="AF2945">
        <f t="shared" si="413"/>
        <v>-2.6126711821483468E-2</v>
      </c>
      <c r="AH2945" s="2">
        <v>36993</v>
      </c>
      <c r="AI2945">
        <v>5.1630000000000003</v>
      </c>
      <c r="AJ2945">
        <v>4.1399999999999997</v>
      </c>
      <c r="AK2945">
        <v>0.89349999999999996</v>
      </c>
      <c r="AR2945" s="3"/>
    </row>
    <row r="2946" spans="1:44" hidden="1" outlineLevel="1" x14ac:dyDescent="0.2">
      <c r="A2946" s="2">
        <v>36994</v>
      </c>
      <c r="B2946">
        <v>26.12</v>
      </c>
      <c r="E2946" s="2">
        <v>36994</v>
      </c>
      <c r="F2946">
        <v>1183.5</v>
      </c>
      <c r="G2946">
        <f t="shared" si="408"/>
        <v>0</v>
      </c>
      <c r="H2946" s="2">
        <v>36994</v>
      </c>
      <c r="I2946">
        <v>1652.83</v>
      </c>
      <c r="J2946">
        <f t="shared" si="409"/>
        <v>0</v>
      </c>
      <c r="K2946">
        <f t="shared" si="405"/>
        <v>-1.6559999999999999E-4</v>
      </c>
      <c r="L2946">
        <v>-3.3903720576222828E-3</v>
      </c>
      <c r="N2946" s="2">
        <v>36994</v>
      </c>
      <c r="O2946">
        <v>31.09</v>
      </c>
      <c r="Q2946" s="2">
        <v>36994</v>
      </c>
      <c r="R2946">
        <v>31975.08</v>
      </c>
      <c r="S2946" s="8">
        <f t="shared" si="410"/>
        <v>0</v>
      </c>
      <c r="T2946" s="9">
        <f t="shared" si="406"/>
        <v>-1.6559999999999999E-4</v>
      </c>
      <c r="U2946" s="3">
        <f>Sheet1!$B$17+Sheet1!$B$18*'Portfolio allocation'!K2946</f>
        <v>2.9781836749251915E-4</v>
      </c>
      <c r="V2946" s="13">
        <f t="shared" si="411"/>
        <v>-4.6341836749251911E-4</v>
      </c>
      <c r="W2946" s="13"/>
      <c r="X2946" s="2">
        <v>36994</v>
      </c>
      <c r="Y2946">
        <v>91.886799999999994</v>
      </c>
      <c r="AA2946" s="2">
        <v>36994</v>
      </c>
      <c r="AB2946">
        <v>1140.08</v>
      </c>
      <c r="AC2946">
        <f t="shared" si="412"/>
        <v>0</v>
      </c>
      <c r="AD2946">
        <f t="shared" si="407"/>
        <v>-1.6559999999999999E-4</v>
      </c>
      <c r="AE2946">
        <f>Sheet2!$B$17+Sheet2!$B$18*'Portfolio allocation'!K2946</f>
        <v>-9.3868733473743184E-5</v>
      </c>
      <c r="AF2946">
        <f t="shared" si="413"/>
        <v>-7.1731266526256802E-5</v>
      </c>
      <c r="AH2946" s="2">
        <v>36994</v>
      </c>
      <c r="AI2946">
        <v>5.1630000000000003</v>
      </c>
      <c r="AJ2946">
        <v>4.1399999999999997</v>
      </c>
      <c r="AK2946">
        <v>0.89349999999999996</v>
      </c>
      <c r="AR2946" s="3"/>
    </row>
    <row r="2947" spans="1:44" hidden="1" outlineLevel="1" x14ac:dyDescent="0.2">
      <c r="A2947" s="2">
        <v>36997</v>
      </c>
      <c r="B2947">
        <v>26.33</v>
      </c>
      <c r="E2947" s="2">
        <v>36997</v>
      </c>
      <c r="F2947">
        <v>1179.68</v>
      </c>
      <c r="G2947">
        <f t="shared" si="408"/>
        <v>-3.2277144064215557E-3</v>
      </c>
      <c r="H2947" s="2">
        <v>36997</v>
      </c>
      <c r="I2947">
        <v>1647.5</v>
      </c>
      <c r="J2947">
        <f t="shared" si="409"/>
        <v>-3.2247720576222827E-3</v>
      </c>
      <c r="K2947">
        <f t="shared" si="405"/>
        <v>-3.3903720576222828E-3</v>
      </c>
      <c r="L2947">
        <v>1.011428582701065E-2</v>
      </c>
      <c r="N2947" s="2">
        <v>36997</v>
      </c>
      <c r="O2947">
        <v>30.395</v>
      </c>
      <c r="Q2947" s="2">
        <v>36997</v>
      </c>
      <c r="R2947">
        <v>31260.3</v>
      </c>
      <c r="S2947" s="8">
        <f t="shared" si="410"/>
        <v>-2.2354283398196451E-2</v>
      </c>
      <c r="T2947" s="9">
        <f t="shared" si="406"/>
        <v>-2.2519883398196449E-2</v>
      </c>
      <c r="U2947" s="3">
        <f>Sheet1!$B$17+Sheet1!$B$18*'Portfolio allocation'!K2947</f>
        <v>-3.4017218636039951E-3</v>
      </c>
      <c r="V2947" s="13">
        <f t="shared" si="411"/>
        <v>-1.9118161534592455E-2</v>
      </c>
      <c r="W2947" s="13"/>
      <c r="X2947" s="2">
        <v>36997</v>
      </c>
      <c r="Y2947">
        <v>92.412199999999999</v>
      </c>
      <c r="AA2947" s="2">
        <v>36997</v>
      </c>
      <c r="AB2947">
        <v>1146.5899999999999</v>
      </c>
      <c r="AC2947">
        <f t="shared" si="412"/>
        <v>5.7101256052207727E-3</v>
      </c>
      <c r="AD2947">
        <f t="shared" si="407"/>
        <v>5.5421656052207727E-3</v>
      </c>
      <c r="AE2947">
        <f>Sheet2!$B$17+Sheet2!$B$18*'Portfolio allocation'!K2947</f>
        <v>-2.9614183184874725E-3</v>
      </c>
      <c r="AF2947">
        <f t="shared" si="413"/>
        <v>8.5035839237082456E-3</v>
      </c>
      <c r="AH2947" s="2">
        <v>36997</v>
      </c>
      <c r="AI2947">
        <v>5.2210000000000001</v>
      </c>
      <c r="AJ2947">
        <v>4.1989999999999998</v>
      </c>
      <c r="AK2947">
        <v>0.88429999999999997</v>
      </c>
      <c r="AR2947" s="3"/>
    </row>
    <row r="2948" spans="1:44" hidden="1" outlineLevel="1" x14ac:dyDescent="0.2">
      <c r="A2948" s="2">
        <v>36998</v>
      </c>
      <c r="B2948">
        <v>25.61</v>
      </c>
      <c r="E2948" s="2">
        <v>36998</v>
      </c>
      <c r="F2948">
        <v>1191.81</v>
      </c>
      <c r="G2948">
        <f t="shared" si="408"/>
        <v>1.0282449477824418E-2</v>
      </c>
      <c r="H2948" s="2">
        <v>36998</v>
      </c>
      <c r="I2948">
        <v>1664.44</v>
      </c>
      <c r="J2948">
        <f t="shared" si="409"/>
        <v>1.028224582701065E-2</v>
      </c>
      <c r="K2948">
        <f t="shared" ref="K2948:K3011" si="414">J2948-(AJ2947/25000)</f>
        <v>1.011428582701065E-2</v>
      </c>
      <c r="L2948">
        <v>3.8778229223041853E-2</v>
      </c>
      <c r="N2948" s="2">
        <v>36998</v>
      </c>
      <c r="O2948">
        <v>30.74</v>
      </c>
      <c r="Q2948" s="2">
        <v>36998</v>
      </c>
      <c r="R2948">
        <v>31615.119999999999</v>
      </c>
      <c r="S2948" s="8">
        <f t="shared" si="410"/>
        <v>1.1350498875570603E-2</v>
      </c>
      <c r="T2948" s="9">
        <f t="shared" ref="T2948:T3011" si="415">S2948-(AJ2947/100/250)</f>
        <v>1.1182538875570603E-2</v>
      </c>
      <c r="U2948" s="3">
        <f>Sheet1!$B$17+Sheet1!$B$18*'Portfolio allocation'!K2948</f>
        <v>1.2091163915191789E-2</v>
      </c>
      <c r="V2948" s="13">
        <f t="shared" si="411"/>
        <v>-9.0862503962118625E-4</v>
      </c>
      <c r="W2948" s="13"/>
      <c r="X2948" s="2">
        <v>36998</v>
      </c>
      <c r="Y2948">
        <v>95.229900000000001</v>
      </c>
      <c r="AA2948" s="2">
        <v>36998</v>
      </c>
      <c r="AB2948">
        <v>1181.55</v>
      </c>
      <c r="AC2948">
        <f t="shared" si="412"/>
        <v>3.0490410696063952E-2</v>
      </c>
      <c r="AD2948">
        <f t="shared" ref="AD2948:AD3011" si="416">AC2948-AJ2948/25000</f>
        <v>3.0324610696063951E-2</v>
      </c>
      <c r="AE2948">
        <f>Sheet2!$B$17+Sheet2!$B$18*'Portfolio allocation'!K2948</f>
        <v>9.047268007511277E-3</v>
      </c>
      <c r="AF2948">
        <f t="shared" si="413"/>
        <v>2.1277342688552674E-2</v>
      </c>
      <c r="AH2948" s="2">
        <v>36998</v>
      </c>
      <c r="AI2948">
        <v>5.2039999999999997</v>
      </c>
      <c r="AJ2948">
        <v>4.1449999999999996</v>
      </c>
      <c r="AK2948">
        <v>0.8821</v>
      </c>
      <c r="AR2948" s="3"/>
    </row>
    <row r="2949" spans="1:44" hidden="1" outlineLevel="1" x14ac:dyDescent="0.2">
      <c r="A2949" s="2">
        <v>36999</v>
      </c>
      <c r="B2949">
        <v>24.13</v>
      </c>
      <c r="E2949" s="2">
        <v>36999</v>
      </c>
      <c r="F2949">
        <v>1238.1600000000001</v>
      </c>
      <c r="G2949">
        <f t="shared" ref="G2949:G3012" si="417">(F2949/F2948)-1</f>
        <v>3.8890427165404029E-2</v>
      </c>
      <c r="H2949" s="2">
        <v>36999</v>
      </c>
      <c r="I2949">
        <v>1729.26</v>
      </c>
      <c r="J2949">
        <f t="shared" ref="J2949:J3012" si="418">(I2949/I2948)-1</f>
        <v>3.8944029223041854E-2</v>
      </c>
      <c r="K2949">
        <f t="shared" si="414"/>
        <v>3.8778229223041853E-2</v>
      </c>
      <c r="L2949">
        <v>1.2402605902640355E-2</v>
      </c>
      <c r="N2949" s="2">
        <v>36999</v>
      </c>
      <c r="O2949">
        <v>32.715000000000003</v>
      </c>
      <c r="Q2949" s="2">
        <v>36999</v>
      </c>
      <c r="R2949">
        <v>33646.339999999997</v>
      </c>
      <c r="S2949" s="8">
        <f t="shared" ref="S2949:S3012" si="419">R2949/R2948-1</f>
        <v>6.4248372297811773E-2</v>
      </c>
      <c r="T2949" s="9">
        <f t="shared" si="415"/>
        <v>6.408257229781178E-2</v>
      </c>
      <c r="U2949" s="3">
        <f>Sheet1!$B$17+Sheet1!$B$18*'Portfolio allocation'!K2949</f>
        <v>4.4975166220049129E-2</v>
      </c>
      <c r="V2949" s="13">
        <f t="shared" ref="V2949:V3012" si="420">T2949-U2949</f>
        <v>1.9107406077762651E-2</v>
      </c>
      <c r="W2949" s="13"/>
      <c r="X2949" s="2">
        <v>36999</v>
      </c>
      <c r="Y2949">
        <v>101.72499999999999</v>
      </c>
      <c r="AA2949" s="2">
        <v>36999</v>
      </c>
      <c r="AB2949">
        <v>1262.1400000000001</v>
      </c>
      <c r="AC2949">
        <f t="shared" ref="AC2949:AC3012" si="421">AB2949/AB2948-1</f>
        <v>6.8207016207524118E-2</v>
      </c>
      <c r="AD2949">
        <f t="shared" si="416"/>
        <v>6.8049336207524125E-2</v>
      </c>
      <c r="AE2949">
        <f>Sheet2!$B$17+Sheet2!$B$18*'Portfolio allocation'!K2949</f>
        <v>3.4535977758597146E-2</v>
      </c>
      <c r="AF2949">
        <f t="shared" ref="AF2949:AF3012" si="422">AD2949-AE2949</f>
        <v>3.3513358448926979E-2</v>
      </c>
      <c r="AH2949" s="2">
        <v>36999</v>
      </c>
      <c r="AI2949">
        <v>5.1440000000000001</v>
      </c>
      <c r="AJ2949">
        <v>3.9420000000000002</v>
      </c>
      <c r="AK2949">
        <v>0.87280000000000002</v>
      </c>
      <c r="AR2949" s="3"/>
    </row>
    <row r="2950" spans="1:44" hidden="1" outlineLevel="1" x14ac:dyDescent="0.2">
      <c r="A2950" s="2">
        <v>37000</v>
      </c>
      <c r="B2950">
        <v>24.16</v>
      </c>
      <c r="E2950" s="2">
        <v>37000</v>
      </c>
      <c r="F2950">
        <v>1253.7</v>
      </c>
      <c r="G2950">
        <f t="shared" si="417"/>
        <v>1.2550881953866888E-2</v>
      </c>
      <c r="H2950" s="2">
        <v>37000</v>
      </c>
      <c r="I2950">
        <v>1750.98</v>
      </c>
      <c r="J2950">
        <f t="shared" si="418"/>
        <v>1.2560285902640356E-2</v>
      </c>
      <c r="K2950">
        <f t="shared" si="414"/>
        <v>1.2402605902640355E-2</v>
      </c>
      <c r="L2950">
        <v>-8.7025069079030275E-3</v>
      </c>
      <c r="N2950" s="2">
        <v>37000</v>
      </c>
      <c r="O2950">
        <v>34.020000000000003</v>
      </c>
      <c r="Q2950" s="2">
        <v>37000</v>
      </c>
      <c r="R2950">
        <v>34988.5</v>
      </c>
      <c r="S2950" s="8">
        <f t="shared" si="419"/>
        <v>3.9890222829585653E-2</v>
      </c>
      <c r="T2950" s="9">
        <f t="shared" si="415"/>
        <v>3.9732542829585653E-2</v>
      </c>
      <c r="U2950" s="3">
        <f>Sheet1!$B$17+Sheet1!$B$18*'Portfolio allocation'!K2950</f>
        <v>1.4716382699697116E-2</v>
      </c>
      <c r="V2950" s="13">
        <f t="shared" si="420"/>
        <v>2.5016160129888537E-2</v>
      </c>
      <c r="W2950" s="13"/>
      <c r="X2950" s="2">
        <v>37000</v>
      </c>
      <c r="Y2950">
        <v>109.3377</v>
      </c>
      <c r="AA2950" s="2">
        <v>37000</v>
      </c>
      <c r="AB2950">
        <v>1356.59</v>
      </c>
      <c r="AC2950">
        <f t="shared" si="421"/>
        <v>7.4833219769597559E-2</v>
      </c>
      <c r="AD2950">
        <f t="shared" si="416"/>
        <v>7.4674499769597558E-2</v>
      </c>
      <c r="AE2950">
        <f>Sheet2!$B$17+Sheet2!$B$18*'Portfolio allocation'!K2950</f>
        <v>1.1082100599086386E-2</v>
      </c>
      <c r="AF2950">
        <f t="shared" si="422"/>
        <v>6.3592399170511169E-2</v>
      </c>
      <c r="AH2950" s="2">
        <v>37000</v>
      </c>
      <c r="AI2950">
        <v>5.2850000000000001</v>
      </c>
      <c r="AJ2950">
        <v>3.968</v>
      </c>
      <c r="AK2950">
        <v>0.88900000000000001</v>
      </c>
      <c r="AR2950" s="3"/>
    </row>
    <row r="2951" spans="1:44" hidden="1" outlineLevel="1" x14ac:dyDescent="0.2">
      <c r="A2951" s="2">
        <v>37001</v>
      </c>
      <c r="B2951">
        <v>25.38</v>
      </c>
      <c r="E2951" s="2">
        <v>37001</v>
      </c>
      <c r="F2951">
        <v>1242.98</v>
      </c>
      <c r="G2951">
        <f t="shared" si="417"/>
        <v>-8.5506899577251216E-3</v>
      </c>
      <c r="H2951" s="2">
        <v>37001</v>
      </c>
      <c r="I2951">
        <v>1736.02</v>
      </c>
      <c r="J2951">
        <f t="shared" si="418"/>
        <v>-8.5437869079030282E-3</v>
      </c>
      <c r="K2951">
        <f t="shared" si="414"/>
        <v>-8.7025069079030275E-3</v>
      </c>
      <c r="L2951">
        <v>-1.5136546284028952E-2</v>
      </c>
      <c r="N2951" s="2">
        <v>37001</v>
      </c>
      <c r="O2951">
        <v>34.5</v>
      </c>
      <c r="Q2951" s="2">
        <v>37001</v>
      </c>
      <c r="R2951">
        <v>35482.160000000003</v>
      </c>
      <c r="S2951" s="8">
        <f t="shared" si="419"/>
        <v>1.4109207310973648E-2</v>
      </c>
      <c r="T2951" s="9">
        <f t="shared" si="415"/>
        <v>1.3950487310973649E-2</v>
      </c>
      <c r="U2951" s="3">
        <f>Sheet1!$B$17+Sheet1!$B$18*'Portfolio allocation'!K2951</f>
        <v>-9.4959375912464002E-3</v>
      </c>
      <c r="V2951" s="13">
        <f t="shared" si="420"/>
        <v>2.3446424902220049E-2</v>
      </c>
      <c r="W2951" s="13"/>
      <c r="X2951" s="2">
        <v>37001</v>
      </c>
      <c r="Y2951">
        <v>109.6815</v>
      </c>
      <c r="AA2951" s="2">
        <v>37001</v>
      </c>
      <c r="AB2951">
        <v>1360.86</v>
      </c>
      <c r="AC2951">
        <f t="shared" si="421"/>
        <v>3.1475980215098787E-3</v>
      </c>
      <c r="AD2951">
        <f t="shared" si="416"/>
        <v>2.9935980215098786E-3</v>
      </c>
      <c r="AE2951">
        <f>Sheet2!$B$17+Sheet2!$B$18*'Portfolio allocation'!K2951</f>
        <v>-7.6851041521743069E-3</v>
      </c>
      <c r="AF2951">
        <f t="shared" si="422"/>
        <v>1.0678702173684185E-2</v>
      </c>
      <c r="AH2951" s="2">
        <v>37001</v>
      </c>
      <c r="AI2951">
        <v>5.2709999999999999</v>
      </c>
      <c r="AJ2951">
        <v>3.85</v>
      </c>
      <c r="AK2951">
        <v>0.9012</v>
      </c>
      <c r="AR2951" s="3"/>
    </row>
    <row r="2952" spans="1:44" hidden="1" outlineLevel="1" x14ac:dyDescent="0.2">
      <c r="A2952" s="2">
        <v>37004</v>
      </c>
      <c r="B2952">
        <v>28.16</v>
      </c>
      <c r="E2952" s="2">
        <v>37004</v>
      </c>
      <c r="F2952">
        <v>1224.3599999999999</v>
      </c>
      <c r="G2952">
        <f t="shared" si="417"/>
        <v>-1.4980128401100634E-2</v>
      </c>
      <c r="H2952" s="2">
        <v>37004</v>
      </c>
      <c r="I2952">
        <v>1710.01</v>
      </c>
      <c r="J2952">
        <f t="shared" si="418"/>
        <v>-1.4982546284028952E-2</v>
      </c>
      <c r="K2952">
        <f t="shared" si="414"/>
        <v>-1.5136546284028952E-2</v>
      </c>
      <c r="L2952">
        <v>-1.2301175719440267E-2</v>
      </c>
      <c r="N2952" s="2">
        <v>37004</v>
      </c>
      <c r="O2952">
        <v>34.125</v>
      </c>
      <c r="Q2952" s="2">
        <v>37004</v>
      </c>
      <c r="R2952">
        <v>35096.49</v>
      </c>
      <c r="S2952" s="8">
        <f t="shared" si="419"/>
        <v>-1.0869405921172914E-2</v>
      </c>
      <c r="T2952" s="9">
        <f t="shared" si="415"/>
        <v>-1.1023405921172914E-2</v>
      </c>
      <c r="U2952" s="3">
        <f>Sheet1!$B$17+Sheet1!$B$18*'Portfolio allocation'!K2952</f>
        <v>-1.687723062378018E-2</v>
      </c>
      <c r="V2952" s="13">
        <f t="shared" si="420"/>
        <v>5.8538247026072663E-3</v>
      </c>
      <c r="W2952" s="13"/>
      <c r="X2952" s="2">
        <v>37004</v>
      </c>
      <c r="Y2952">
        <v>106.97839999999999</v>
      </c>
      <c r="AA2952" s="2">
        <v>37004</v>
      </c>
      <c r="AB2952">
        <v>1327.32</v>
      </c>
      <c r="AC2952">
        <f t="shared" si="421"/>
        <v>-2.4646179621709785E-2</v>
      </c>
      <c r="AD2952">
        <f t="shared" si="416"/>
        <v>-2.4795379621709784E-2</v>
      </c>
      <c r="AE2952">
        <f>Sheet2!$B$17+Sheet2!$B$18*'Portfolio allocation'!K2952</f>
        <v>-1.3406416112615799E-2</v>
      </c>
      <c r="AF2952">
        <f t="shared" si="422"/>
        <v>-1.1388963509093984E-2</v>
      </c>
      <c r="AH2952" s="2">
        <v>37004</v>
      </c>
      <c r="AI2952">
        <v>5.1840000000000002</v>
      </c>
      <c r="AJ2952">
        <v>3.73</v>
      </c>
      <c r="AK2952">
        <v>0.89729999999999999</v>
      </c>
      <c r="AR2952" s="3"/>
    </row>
    <row r="2953" spans="1:44" hidden="1" outlineLevel="1" x14ac:dyDescent="0.2">
      <c r="A2953" s="2">
        <v>37005</v>
      </c>
      <c r="B2953">
        <v>28.49</v>
      </c>
      <c r="E2953" s="2">
        <v>37005</v>
      </c>
      <c r="F2953">
        <v>1209.47</v>
      </c>
      <c r="G2953">
        <f t="shared" si="417"/>
        <v>-1.216145578097938E-2</v>
      </c>
      <c r="H2953" s="2">
        <v>37005</v>
      </c>
      <c r="I2953">
        <v>1689.23</v>
      </c>
      <c r="J2953">
        <f t="shared" si="418"/>
        <v>-1.2151975719440267E-2</v>
      </c>
      <c r="K2953">
        <f t="shared" si="414"/>
        <v>-1.2301175719440267E-2</v>
      </c>
      <c r="L2953">
        <v>1.5797734694032246E-2</v>
      </c>
      <c r="N2953" s="2">
        <v>37005</v>
      </c>
      <c r="O2953">
        <v>33.774999999999999</v>
      </c>
      <c r="Q2953" s="2">
        <v>37005</v>
      </c>
      <c r="R2953">
        <v>34736.519999999997</v>
      </c>
      <c r="S2953" s="8">
        <f t="shared" si="419"/>
        <v>-1.0256581213677007E-2</v>
      </c>
      <c r="T2953" s="9">
        <f t="shared" si="415"/>
        <v>-1.0405781213677008E-2</v>
      </c>
      <c r="U2953" s="3">
        <f>Sheet1!$B$17+Sheet1!$B$18*'Portfolio allocation'!K2953</f>
        <v>-1.3624421654238023E-2</v>
      </c>
      <c r="V2953" s="13">
        <f t="shared" si="420"/>
        <v>3.2186404405610148E-3</v>
      </c>
      <c r="W2953" s="13"/>
      <c r="X2953" s="2">
        <v>37005</v>
      </c>
      <c r="Y2953">
        <v>107.61839999999999</v>
      </c>
      <c r="AA2953" s="2">
        <v>37005</v>
      </c>
      <c r="AB2953">
        <v>1335.26</v>
      </c>
      <c r="AC2953">
        <f t="shared" si="421"/>
        <v>5.9819787240453781E-3</v>
      </c>
      <c r="AD2953">
        <f t="shared" si="416"/>
        <v>5.8316187240453777E-3</v>
      </c>
      <c r="AE2953">
        <f>Sheet2!$B$17+Sheet2!$B$18*'Portfolio allocation'!K2953</f>
        <v>-1.0885132269738133E-2</v>
      </c>
      <c r="AF2953">
        <f t="shared" si="422"/>
        <v>1.6716750993783509E-2</v>
      </c>
      <c r="AH2953" s="2">
        <v>37005</v>
      </c>
      <c r="AI2953">
        <v>5.1959999999999997</v>
      </c>
      <c r="AJ2953">
        <v>3.7589999999999999</v>
      </c>
      <c r="AK2953">
        <v>0.89390000000000003</v>
      </c>
      <c r="AR2953" s="3"/>
    </row>
    <row r="2954" spans="1:44" hidden="1" outlineLevel="1" x14ac:dyDescent="0.2">
      <c r="A2954" s="2">
        <v>37006</v>
      </c>
      <c r="B2954">
        <v>27.4</v>
      </c>
      <c r="E2954" s="2">
        <v>37006</v>
      </c>
      <c r="F2954">
        <v>1228.75</v>
      </c>
      <c r="G2954">
        <f t="shared" si="417"/>
        <v>1.5940866660603348E-2</v>
      </c>
      <c r="H2954" s="2">
        <v>37006</v>
      </c>
      <c r="I2954">
        <v>1716.17</v>
      </c>
      <c r="J2954">
        <f t="shared" si="418"/>
        <v>1.5948094694032244E-2</v>
      </c>
      <c r="K2954">
        <f t="shared" si="414"/>
        <v>1.5797734694032246E-2</v>
      </c>
      <c r="L2954">
        <v>4.6305883540675007E-3</v>
      </c>
      <c r="N2954" s="2">
        <v>37006</v>
      </c>
      <c r="O2954">
        <v>34.844999999999999</v>
      </c>
      <c r="Q2954" s="2">
        <v>37006</v>
      </c>
      <c r="R2954">
        <v>35836.980000000003</v>
      </c>
      <c r="S2954" s="8">
        <f t="shared" si="419"/>
        <v>3.1680202852790273E-2</v>
      </c>
      <c r="T2954" s="9">
        <f t="shared" si="415"/>
        <v>3.1529842852790271E-2</v>
      </c>
      <c r="U2954" s="3">
        <f>Sheet1!$B$17+Sheet1!$B$18*'Portfolio allocation'!K2954</f>
        <v>1.8611360493187904E-2</v>
      </c>
      <c r="V2954" s="13">
        <f t="shared" si="420"/>
        <v>1.2918482359602367E-2</v>
      </c>
      <c r="W2954" s="13"/>
      <c r="X2954" s="2">
        <v>37006</v>
      </c>
      <c r="Y2954">
        <v>109.70059999999999</v>
      </c>
      <c r="AA2954" s="2">
        <v>37006</v>
      </c>
      <c r="AB2954">
        <v>1361.1</v>
      </c>
      <c r="AC2954">
        <f t="shared" si="421"/>
        <v>1.9352036307535458E-2</v>
      </c>
      <c r="AD2954">
        <f t="shared" si="416"/>
        <v>1.919871630753546E-2</v>
      </c>
      <c r="AE2954">
        <f>Sheet2!$B$17+Sheet2!$B$18*'Portfolio allocation'!K2954</f>
        <v>1.4101135737961408E-2</v>
      </c>
      <c r="AF2954">
        <f t="shared" si="422"/>
        <v>5.097580569574052E-3</v>
      </c>
      <c r="AH2954" s="2">
        <v>37006</v>
      </c>
      <c r="AI2954">
        <v>5.1959999999999997</v>
      </c>
      <c r="AJ2954">
        <v>3.8330000000000002</v>
      </c>
      <c r="AK2954">
        <v>0.8972</v>
      </c>
      <c r="AR2954" s="3"/>
    </row>
    <row r="2955" spans="1:44" hidden="1" outlineLevel="1" x14ac:dyDescent="0.2">
      <c r="A2955" s="2">
        <v>37007</v>
      </c>
      <c r="B2955">
        <v>25.96</v>
      </c>
      <c r="E2955" s="2">
        <v>37007</v>
      </c>
      <c r="F2955">
        <v>1234.52</v>
      </c>
      <c r="G2955">
        <f t="shared" si="417"/>
        <v>4.6958290946084169E-3</v>
      </c>
      <c r="H2955" s="2">
        <v>37007</v>
      </c>
      <c r="I2955">
        <v>1724.38</v>
      </c>
      <c r="J2955">
        <f t="shared" si="418"/>
        <v>4.7839083540675009E-3</v>
      </c>
      <c r="K2955">
        <f t="shared" si="414"/>
        <v>4.6305883540675007E-3</v>
      </c>
      <c r="L2955">
        <v>1.4891767950451728E-2</v>
      </c>
      <c r="N2955" s="2">
        <v>37007</v>
      </c>
      <c r="O2955">
        <v>34.564999999999998</v>
      </c>
      <c r="Q2955" s="2">
        <v>37007</v>
      </c>
      <c r="R2955">
        <v>35549.01</v>
      </c>
      <c r="S2955" s="8">
        <f t="shared" si="419"/>
        <v>-8.0355543352146341E-3</v>
      </c>
      <c r="T2955" s="9">
        <f t="shared" si="415"/>
        <v>-8.1888743352146343E-3</v>
      </c>
      <c r="U2955" s="3">
        <f>Sheet1!$B$17+Sheet1!$B$18*'Portfolio allocation'!K2955</f>
        <v>5.8001271988560067E-3</v>
      </c>
      <c r="V2955" s="13">
        <f t="shared" si="420"/>
        <v>-1.3989001534070641E-2</v>
      </c>
      <c r="W2955" s="13"/>
      <c r="X2955" s="2">
        <v>37007</v>
      </c>
      <c r="Y2955">
        <v>108.6404</v>
      </c>
      <c r="AA2955" s="2">
        <v>37007</v>
      </c>
      <c r="AB2955">
        <v>1347.94</v>
      </c>
      <c r="AC2955">
        <f t="shared" si="421"/>
        <v>-9.6686503563293558E-3</v>
      </c>
      <c r="AD2955">
        <f t="shared" si="416"/>
        <v>-9.8199703563293557E-3</v>
      </c>
      <c r="AE2955">
        <f>Sheet2!$B$17+Sheet2!$B$18*'Portfolio allocation'!K2955</f>
        <v>4.1710243127946658E-3</v>
      </c>
      <c r="AF2955">
        <f t="shared" si="422"/>
        <v>-1.3990994669124021E-2</v>
      </c>
      <c r="AH2955" s="2">
        <v>37007</v>
      </c>
      <c r="AI2955">
        <v>5.1779999999999999</v>
      </c>
      <c r="AJ2955">
        <v>3.7829999999999999</v>
      </c>
      <c r="AK2955">
        <v>0.90180000000000005</v>
      </c>
      <c r="AR2955" s="3"/>
    </row>
    <row r="2956" spans="1:44" hidden="1" outlineLevel="1" x14ac:dyDescent="0.2">
      <c r="A2956" s="2">
        <v>37008</v>
      </c>
      <c r="B2956">
        <v>24.02</v>
      </c>
      <c r="E2956" s="2">
        <v>37008</v>
      </c>
      <c r="F2956">
        <v>1253.05</v>
      </c>
      <c r="G2956">
        <f t="shared" si="417"/>
        <v>1.5009882383436368E-2</v>
      </c>
      <c r="H2956" s="2">
        <v>37008</v>
      </c>
      <c r="I2956">
        <v>1750.32</v>
      </c>
      <c r="J2956">
        <f t="shared" si="418"/>
        <v>1.5043087950451728E-2</v>
      </c>
      <c r="K2956">
        <f t="shared" si="414"/>
        <v>1.4891767950451728E-2</v>
      </c>
      <c r="L2956">
        <v>-2.9707878166277259E-3</v>
      </c>
      <c r="N2956" s="2">
        <v>37008</v>
      </c>
      <c r="O2956">
        <v>33.56</v>
      </c>
      <c r="Q2956" s="2">
        <v>37008</v>
      </c>
      <c r="R2956">
        <v>34515.4</v>
      </c>
      <c r="S2956" s="8">
        <f t="shared" si="419"/>
        <v>-2.9075633892476915E-2</v>
      </c>
      <c r="T2956" s="9">
        <f t="shared" si="415"/>
        <v>-2.9226953892476915E-2</v>
      </c>
      <c r="U2956" s="3">
        <f>Sheet1!$B$17+Sheet1!$B$18*'Portfolio allocation'!K2956</f>
        <v>1.7572012484701714E-2</v>
      </c>
      <c r="V2956" s="13">
        <f t="shared" si="420"/>
        <v>-4.6798966377178633E-2</v>
      </c>
      <c r="W2956" s="13"/>
      <c r="X2956" s="2">
        <v>37008</v>
      </c>
      <c r="Y2956">
        <v>110.9901</v>
      </c>
      <c r="AA2956" s="2">
        <v>37008</v>
      </c>
      <c r="AB2956">
        <v>1377.1</v>
      </c>
      <c r="AC2956">
        <f t="shared" si="421"/>
        <v>2.1633010371381323E-2</v>
      </c>
      <c r="AD2956">
        <f t="shared" si="416"/>
        <v>2.1478850371381322E-2</v>
      </c>
      <c r="AE2956">
        <f>Sheet2!$B$17+Sheet2!$B$18*'Portfolio allocation'!K2956</f>
        <v>1.3295526996267565E-2</v>
      </c>
      <c r="AF2956">
        <f t="shared" si="422"/>
        <v>8.1833233751137571E-3</v>
      </c>
      <c r="AH2956" s="2">
        <v>37008</v>
      </c>
      <c r="AI2956">
        <v>5.3239999999999998</v>
      </c>
      <c r="AJ2956">
        <v>3.8540000000000001</v>
      </c>
      <c r="AK2956">
        <v>0.89259999999999995</v>
      </c>
      <c r="AR2956" s="3"/>
    </row>
    <row r="2957" spans="1:44" hidden="1" outlineLevel="1" x14ac:dyDescent="0.2">
      <c r="A2957" s="2">
        <v>37011</v>
      </c>
      <c r="B2957">
        <v>25.48</v>
      </c>
      <c r="E2957" s="2">
        <v>37011</v>
      </c>
      <c r="F2957">
        <v>1249.46</v>
      </c>
      <c r="G2957">
        <f t="shared" si="417"/>
        <v>-2.8650093771197538E-3</v>
      </c>
      <c r="H2957" s="2">
        <v>37011</v>
      </c>
      <c r="I2957">
        <v>1745.39</v>
      </c>
      <c r="J2957">
        <f t="shared" si="418"/>
        <v>-2.8166278166277259E-3</v>
      </c>
      <c r="K2957">
        <f t="shared" si="414"/>
        <v>-2.9707878166277259E-3</v>
      </c>
      <c r="L2957">
        <v>1.3439135261918443E-2</v>
      </c>
      <c r="N2957" s="2">
        <v>37011</v>
      </c>
      <c r="O2957">
        <v>33.875</v>
      </c>
      <c r="Q2957" s="2">
        <v>37011</v>
      </c>
      <c r="R2957">
        <v>34839.370000000003</v>
      </c>
      <c r="S2957" s="8">
        <f t="shared" si="419"/>
        <v>9.3862449805015569E-3</v>
      </c>
      <c r="T2957" s="9">
        <f t="shared" si="415"/>
        <v>9.2320849805015565E-3</v>
      </c>
      <c r="U2957" s="3">
        <f>Sheet1!$B$17+Sheet1!$B$18*'Portfolio allocation'!K2957</f>
        <v>-2.9203641886562685E-3</v>
      </c>
      <c r="V2957" s="13">
        <f t="shared" si="420"/>
        <v>1.2152449169157826E-2</v>
      </c>
      <c r="W2957" s="13"/>
      <c r="X2957" s="2">
        <v>37011</v>
      </c>
      <c r="Y2957">
        <v>109.9776</v>
      </c>
      <c r="AA2957" s="2">
        <v>37011</v>
      </c>
      <c r="AB2957">
        <v>1364.54</v>
      </c>
      <c r="AC2957">
        <f t="shared" si="421"/>
        <v>-9.1206157867983473E-3</v>
      </c>
      <c r="AD2957">
        <f t="shared" si="416"/>
        <v>-9.2772957867983466E-3</v>
      </c>
      <c r="AE2957">
        <f>Sheet2!$B$17+Sheet2!$B$18*'Portfolio allocation'!K2957</f>
        <v>-2.5883133068329805E-3</v>
      </c>
      <c r="AF2957">
        <f t="shared" si="422"/>
        <v>-6.6889824799653656E-3</v>
      </c>
      <c r="AH2957" s="2">
        <v>37011</v>
      </c>
      <c r="AI2957">
        <v>5.3360000000000003</v>
      </c>
      <c r="AJ2957">
        <v>3.9169999999999998</v>
      </c>
      <c r="AK2957">
        <v>0.88660000000000005</v>
      </c>
      <c r="AR2957" s="3"/>
    </row>
    <row r="2958" spans="1:44" hidden="1" outlineLevel="1" x14ac:dyDescent="0.2">
      <c r="A2958" s="2">
        <v>37012</v>
      </c>
      <c r="B2958">
        <v>24.2</v>
      </c>
      <c r="E2958" s="2">
        <v>37012</v>
      </c>
      <c r="F2958">
        <v>1266.44</v>
      </c>
      <c r="G2958">
        <f t="shared" si="417"/>
        <v>1.358987082419616E-2</v>
      </c>
      <c r="H2958" s="2">
        <v>37012</v>
      </c>
      <c r="I2958">
        <v>1769.12</v>
      </c>
      <c r="J2958">
        <f t="shared" si="418"/>
        <v>1.3595815261918442E-2</v>
      </c>
      <c r="K2958">
        <f t="shared" si="414"/>
        <v>1.3439135261918443E-2</v>
      </c>
      <c r="L2958">
        <v>7.1408928280730741E-4</v>
      </c>
      <c r="N2958" s="2">
        <v>37012</v>
      </c>
      <c r="O2958">
        <v>35.085000000000001</v>
      </c>
      <c r="Q2958" s="2">
        <v>37012</v>
      </c>
      <c r="R2958">
        <v>36083.82</v>
      </c>
      <c r="S2958" s="8">
        <f t="shared" si="419"/>
        <v>3.5719647054467396E-2</v>
      </c>
      <c r="T2958" s="9">
        <f t="shared" si="415"/>
        <v>3.5562967054467397E-2</v>
      </c>
      <c r="U2958" s="3">
        <f>Sheet1!$B$17+Sheet1!$B$18*'Portfolio allocation'!K2958</f>
        <v>1.5905515449808269E-2</v>
      </c>
      <c r="V2958" s="13">
        <f t="shared" si="420"/>
        <v>1.9657451604659128E-2</v>
      </c>
      <c r="W2958" s="13"/>
      <c r="X2958" s="2">
        <v>37012</v>
      </c>
      <c r="Y2958">
        <v>113.1965</v>
      </c>
      <c r="AA2958" s="2">
        <v>37012</v>
      </c>
      <c r="AB2958">
        <v>1404.47</v>
      </c>
      <c r="AC2958">
        <f t="shared" si="421"/>
        <v>2.9262608644671451E-2</v>
      </c>
      <c r="AD2958">
        <f t="shared" si="416"/>
        <v>2.910620864467145E-2</v>
      </c>
      <c r="AE2958">
        <f>Sheet2!$B$17+Sheet2!$B$18*'Portfolio allocation'!K2958</f>
        <v>1.2003808949612093E-2</v>
      </c>
      <c r="AF2958">
        <f t="shared" si="422"/>
        <v>1.7102399695059355E-2</v>
      </c>
      <c r="AH2958" s="2">
        <v>37012</v>
      </c>
      <c r="AI2958">
        <v>5.2869999999999999</v>
      </c>
      <c r="AJ2958">
        <v>3.91</v>
      </c>
      <c r="AK2958">
        <v>0.89129999999999998</v>
      </c>
      <c r="AR2958" s="3"/>
    </row>
    <row r="2959" spans="1:44" hidden="1" outlineLevel="1" x14ac:dyDescent="0.2">
      <c r="A2959" s="2">
        <v>37013</v>
      </c>
      <c r="B2959">
        <v>24.23</v>
      </c>
      <c r="E2959" s="2">
        <v>37013</v>
      </c>
      <c r="F2959">
        <v>1267.43</v>
      </c>
      <c r="G2959">
        <f t="shared" si="417"/>
        <v>7.8171883389654973E-4</v>
      </c>
      <c r="H2959" s="2">
        <v>37013</v>
      </c>
      <c r="I2959">
        <v>1770.66</v>
      </c>
      <c r="J2959">
        <f t="shared" si="418"/>
        <v>8.7048928280730742E-4</v>
      </c>
      <c r="K2959">
        <f t="shared" si="414"/>
        <v>7.1408928280730741E-4</v>
      </c>
      <c r="L2959">
        <v>-1.4909561564614435E-2</v>
      </c>
      <c r="N2959" s="2">
        <v>37013</v>
      </c>
      <c r="O2959">
        <v>34.880000000000003</v>
      </c>
      <c r="Q2959" s="2">
        <v>37013</v>
      </c>
      <c r="R2959">
        <v>35872.980000000003</v>
      </c>
      <c r="S2959" s="8">
        <f t="shared" si="419"/>
        <v>-5.8430620704791325E-3</v>
      </c>
      <c r="T2959" s="9">
        <f t="shared" si="415"/>
        <v>-5.9994620704791326E-3</v>
      </c>
      <c r="U2959" s="3">
        <f>Sheet1!$B$17+Sheet1!$B$18*'Portfolio allocation'!K2959</f>
        <v>1.3070202070202624E-3</v>
      </c>
      <c r="V2959" s="13">
        <f t="shared" si="420"/>
        <v>-7.3064822774993946E-3</v>
      </c>
      <c r="W2959" s="13"/>
      <c r="X2959" s="2">
        <v>37013</v>
      </c>
      <c r="Y2959">
        <v>110.226</v>
      </c>
      <c r="AA2959" s="2">
        <v>37013</v>
      </c>
      <c r="AB2959">
        <v>1367.62</v>
      </c>
      <c r="AC2959">
        <f t="shared" si="421"/>
        <v>-2.623765548569934E-2</v>
      </c>
      <c r="AD2959">
        <f t="shared" si="416"/>
        <v>-2.6395655485699339E-2</v>
      </c>
      <c r="AE2959">
        <f>Sheet2!$B$17+Sheet2!$B$18*'Portfolio allocation'!K2959</f>
        <v>6.8837341970190489E-4</v>
      </c>
      <c r="AF2959">
        <f t="shared" si="422"/>
        <v>-2.7084028905401243E-2</v>
      </c>
      <c r="AH2959" s="2">
        <v>37013</v>
      </c>
      <c r="AI2959">
        <v>5.2859999999999996</v>
      </c>
      <c r="AJ2959">
        <v>3.95</v>
      </c>
      <c r="AK2959">
        <v>0.89159999999999995</v>
      </c>
      <c r="AR2959" s="3"/>
    </row>
    <row r="2960" spans="1:44" hidden="1" outlineLevel="1" x14ac:dyDescent="0.2">
      <c r="A2960" s="2">
        <v>37014</v>
      </c>
      <c r="B2960">
        <v>25.78</v>
      </c>
      <c r="E2960" s="2">
        <v>37014</v>
      </c>
      <c r="F2960">
        <v>1248.58</v>
      </c>
      <c r="G2960">
        <f t="shared" si="417"/>
        <v>-1.4872616239161252E-2</v>
      </c>
      <c r="H2960" s="2">
        <v>37014</v>
      </c>
      <c r="I2960">
        <v>1744.54</v>
      </c>
      <c r="J2960">
        <f t="shared" si="418"/>
        <v>-1.4751561564614435E-2</v>
      </c>
      <c r="K2960">
        <f t="shared" si="414"/>
        <v>-1.4909561564614435E-2</v>
      </c>
      <c r="L2960">
        <v>1.4312397294415724E-2</v>
      </c>
      <c r="N2960" s="2">
        <v>37014</v>
      </c>
      <c r="O2960">
        <v>34.265000000000001</v>
      </c>
      <c r="Q2960" s="2">
        <v>37014</v>
      </c>
      <c r="R2960">
        <v>35240.47</v>
      </c>
      <c r="S2960" s="8">
        <f t="shared" si="419"/>
        <v>-1.7631933561137125E-2</v>
      </c>
      <c r="T2960" s="9">
        <f t="shared" si="415"/>
        <v>-1.7789933561137124E-2</v>
      </c>
      <c r="U2960" s="3">
        <f>Sheet1!$B$17+Sheet1!$B$18*'Portfolio allocation'!K2960</f>
        <v>-1.661682800111006E-2</v>
      </c>
      <c r="V2960" s="13">
        <f t="shared" si="420"/>
        <v>-1.1731055600270636E-3</v>
      </c>
      <c r="W2960" s="13"/>
      <c r="X2960" s="2">
        <v>37014</v>
      </c>
      <c r="Y2960">
        <v>108.6022</v>
      </c>
      <c r="AA2960" s="2">
        <v>37014</v>
      </c>
      <c r="AB2960">
        <v>1347.47</v>
      </c>
      <c r="AC2960">
        <f t="shared" si="421"/>
        <v>-1.4733624837308557E-2</v>
      </c>
      <c r="AD2960">
        <f t="shared" si="416"/>
        <v>-1.4889224837308557E-2</v>
      </c>
      <c r="AE2960">
        <f>Sheet2!$B$17+Sheet2!$B$18*'Portfolio allocation'!K2960</f>
        <v>-1.3204575509208475E-2</v>
      </c>
      <c r="AF2960">
        <f t="shared" si="422"/>
        <v>-1.6846493281000817E-3</v>
      </c>
      <c r="AH2960" s="2">
        <v>37014</v>
      </c>
      <c r="AI2960">
        <v>5.2030000000000003</v>
      </c>
      <c r="AJ2960">
        <v>3.89</v>
      </c>
      <c r="AK2960">
        <v>0.89359999999999995</v>
      </c>
      <c r="AR2960" s="3"/>
    </row>
    <row r="2961" spans="1:44" hidden="1" outlineLevel="1" x14ac:dyDescent="0.2">
      <c r="A2961" s="2">
        <v>37015</v>
      </c>
      <c r="B2961">
        <v>23.91</v>
      </c>
      <c r="E2961" s="2">
        <v>37015</v>
      </c>
      <c r="F2961">
        <v>1266.6099999999999</v>
      </c>
      <c r="G2961">
        <f t="shared" si="417"/>
        <v>1.444040429928406E-2</v>
      </c>
      <c r="H2961" s="2">
        <v>37015</v>
      </c>
      <c r="I2961">
        <v>1769.78</v>
      </c>
      <c r="J2961">
        <f t="shared" si="418"/>
        <v>1.4467997294415724E-2</v>
      </c>
      <c r="K2961">
        <f t="shared" si="414"/>
        <v>1.4312397294415724E-2</v>
      </c>
      <c r="L2961">
        <v>-2.5756301054367919E-3</v>
      </c>
      <c r="N2961" s="2">
        <v>37015</v>
      </c>
      <c r="O2961">
        <v>35.375</v>
      </c>
      <c r="Q2961" s="2">
        <v>37015</v>
      </c>
      <c r="R2961">
        <v>36382.07</v>
      </c>
      <c r="S2961" s="8">
        <f t="shared" si="419"/>
        <v>3.2394573625153189E-2</v>
      </c>
      <c r="T2961" s="9">
        <f t="shared" si="415"/>
        <v>3.223897362515319E-2</v>
      </c>
      <c r="U2961" s="3">
        <f>Sheet1!$B$17+Sheet1!$B$18*'Portfolio allocation'!K2961</f>
        <v>1.6907343784892163E-2</v>
      </c>
      <c r="V2961" s="13">
        <f t="shared" si="420"/>
        <v>1.5331629840261027E-2</v>
      </c>
      <c r="W2961" s="13"/>
      <c r="X2961" s="2">
        <v>37015</v>
      </c>
      <c r="Y2961">
        <v>110.6653</v>
      </c>
      <c r="AA2961" s="2">
        <v>37015</v>
      </c>
      <c r="AB2961">
        <v>1373.07</v>
      </c>
      <c r="AC2961">
        <f t="shared" si="421"/>
        <v>1.899856768610797E-2</v>
      </c>
      <c r="AD2961">
        <f t="shared" si="416"/>
        <v>1.8846967686107968E-2</v>
      </c>
      <c r="AE2961">
        <f>Sheet2!$B$17+Sheet2!$B$18*'Portfolio allocation'!K2961</f>
        <v>1.2780335827838081E-2</v>
      </c>
      <c r="AF2961">
        <f t="shared" si="422"/>
        <v>6.0666318582698869E-3</v>
      </c>
      <c r="AH2961" s="2">
        <v>37015</v>
      </c>
      <c r="AI2961">
        <v>5.1989999999999998</v>
      </c>
      <c r="AJ2961">
        <v>3.79</v>
      </c>
      <c r="AK2961">
        <v>0.89510000000000001</v>
      </c>
      <c r="AR2961" s="3"/>
    </row>
    <row r="2962" spans="1:44" hidden="1" outlineLevel="1" x14ac:dyDescent="0.2">
      <c r="A2962" s="2">
        <v>37018</v>
      </c>
      <c r="B2962">
        <v>24.86</v>
      </c>
      <c r="E2962" s="2">
        <v>37018</v>
      </c>
      <c r="F2962">
        <v>1263.51</v>
      </c>
      <c r="G2962">
        <f t="shared" si="417"/>
        <v>-2.4474779134855407E-3</v>
      </c>
      <c r="H2962" s="2">
        <v>37018</v>
      </c>
      <c r="I2962">
        <v>1765.49</v>
      </c>
      <c r="J2962">
        <f t="shared" si="418"/>
        <v>-2.4240301054367919E-3</v>
      </c>
      <c r="K2962">
        <f t="shared" si="414"/>
        <v>-2.5756301054367919E-3</v>
      </c>
      <c r="L2962">
        <v>-1.8937581679873534E-3</v>
      </c>
      <c r="N2962" s="2">
        <v>37018</v>
      </c>
      <c r="O2962">
        <v>35.69</v>
      </c>
      <c r="Q2962" s="2">
        <v>37018</v>
      </c>
      <c r="R2962">
        <v>36706.04</v>
      </c>
      <c r="S2962" s="8">
        <f t="shared" si="419"/>
        <v>8.9046610047203156E-3</v>
      </c>
      <c r="T2962" s="9">
        <f t="shared" si="415"/>
        <v>8.7530610047203156E-3</v>
      </c>
      <c r="U2962" s="3">
        <f>Sheet1!$B$17+Sheet1!$B$18*'Portfolio allocation'!K2962</f>
        <v>-2.4670292477498466E-3</v>
      </c>
      <c r="V2962" s="13">
        <f t="shared" si="420"/>
        <v>1.1220090252470161E-2</v>
      </c>
      <c r="W2962" s="13"/>
      <c r="X2962" s="2">
        <v>37018</v>
      </c>
      <c r="Y2962">
        <v>110.70359999999999</v>
      </c>
      <c r="AA2962" s="2">
        <v>37018</v>
      </c>
      <c r="AB2962">
        <v>1373.54</v>
      </c>
      <c r="AC2962">
        <f t="shared" si="421"/>
        <v>3.422986446430798E-4</v>
      </c>
      <c r="AD2962">
        <f t="shared" si="416"/>
        <v>1.930986446430798E-4</v>
      </c>
      <c r="AE2962">
        <f>Sheet2!$B$17+Sheet2!$B$18*'Portfolio allocation'!K2962</f>
        <v>-2.2369289886570065E-3</v>
      </c>
      <c r="AF2962">
        <f t="shared" si="422"/>
        <v>2.4300276333000864E-3</v>
      </c>
      <c r="AH2962" s="2">
        <v>37018</v>
      </c>
      <c r="AI2962">
        <v>5.1950000000000003</v>
      </c>
      <c r="AJ2962">
        <v>3.73</v>
      </c>
      <c r="AK2962">
        <v>0.89139999999999997</v>
      </c>
      <c r="AR2962" s="3"/>
    </row>
    <row r="2963" spans="1:44" hidden="1" outlineLevel="1" x14ac:dyDescent="0.2">
      <c r="A2963" s="2">
        <v>37019</v>
      </c>
      <c r="B2963">
        <v>24.44</v>
      </c>
      <c r="E2963" s="2">
        <v>37019</v>
      </c>
      <c r="F2963">
        <v>1261.2</v>
      </c>
      <c r="G2963">
        <f t="shared" si="417"/>
        <v>-1.8282403779945611E-3</v>
      </c>
      <c r="H2963" s="2">
        <v>37019</v>
      </c>
      <c r="I2963">
        <v>1762.41</v>
      </c>
      <c r="J2963">
        <f t="shared" si="418"/>
        <v>-1.7445581679873534E-3</v>
      </c>
      <c r="K2963">
        <f t="shared" si="414"/>
        <v>-1.8937581679873534E-3</v>
      </c>
      <c r="L2963">
        <v>-4.5113433763994308E-3</v>
      </c>
      <c r="N2963" s="2">
        <v>37019</v>
      </c>
      <c r="O2963">
        <v>36.03</v>
      </c>
      <c r="Q2963" s="2">
        <v>37019</v>
      </c>
      <c r="R2963">
        <v>37055.72</v>
      </c>
      <c r="S2963" s="8">
        <f t="shared" si="419"/>
        <v>9.5264975464528501E-3</v>
      </c>
      <c r="T2963" s="9">
        <f t="shared" si="415"/>
        <v>9.3772975464528497E-3</v>
      </c>
      <c r="U2963" s="3">
        <f>Sheet1!$B$17+Sheet1!$B$18*'Portfolio allocation'!K2963</f>
        <v>-1.6847684801748765E-3</v>
      </c>
      <c r="V2963" s="13">
        <f t="shared" si="420"/>
        <v>1.1062066026627727E-2</v>
      </c>
      <c r="W2963" s="13"/>
      <c r="X2963" s="2">
        <v>37019</v>
      </c>
      <c r="Y2963">
        <v>112.4229</v>
      </c>
      <c r="AA2963" s="2">
        <v>37019</v>
      </c>
      <c r="AB2963">
        <v>1396.53</v>
      </c>
      <c r="AC2963">
        <f t="shared" si="421"/>
        <v>1.6737772471133061E-2</v>
      </c>
      <c r="AD2963">
        <f t="shared" si="416"/>
        <v>1.6589772471133062E-2</v>
      </c>
      <c r="AE2963">
        <f>Sheet2!$B$17+Sheet2!$B$18*'Portfolio allocation'!K2963</f>
        <v>-1.6305910657504973E-3</v>
      </c>
      <c r="AF2963">
        <f t="shared" si="422"/>
        <v>1.8220363536883558E-2</v>
      </c>
      <c r="AH2963" s="2">
        <v>37019</v>
      </c>
      <c r="AI2963">
        <v>5.2380000000000004</v>
      </c>
      <c r="AJ2963">
        <v>3.7</v>
      </c>
      <c r="AK2963">
        <v>0.88519999999999999</v>
      </c>
      <c r="AR2963" s="3"/>
    </row>
    <row r="2964" spans="1:44" hidden="1" outlineLevel="1" x14ac:dyDescent="0.2">
      <c r="A2964" s="2">
        <v>37020</v>
      </c>
      <c r="B2964">
        <v>24.35</v>
      </c>
      <c r="E2964" s="2">
        <v>37020</v>
      </c>
      <c r="F2964">
        <v>1255.54</v>
      </c>
      <c r="G2964">
        <f t="shared" si="417"/>
        <v>-4.4877894069140778E-3</v>
      </c>
      <c r="H2964" s="2">
        <v>37020</v>
      </c>
      <c r="I2964">
        <v>1754.72</v>
      </c>
      <c r="J2964">
        <f t="shared" si="418"/>
        <v>-4.3633433763994312E-3</v>
      </c>
      <c r="K2964">
        <f t="shared" si="414"/>
        <v>-4.5113433763994308E-3</v>
      </c>
      <c r="L2964">
        <v>-2.9577178809156673E-4</v>
      </c>
      <c r="N2964" s="2">
        <v>37020</v>
      </c>
      <c r="O2964">
        <v>35.200000000000003</v>
      </c>
      <c r="Q2964" s="2">
        <v>37020</v>
      </c>
      <c r="R2964">
        <v>36202.089999999997</v>
      </c>
      <c r="S2964" s="8">
        <f t="shared" si="419"/>
        <v>-2.3036389523668821E-2</v>
      </c>
      <c r="T2964" s="9">
        <f t="shared" si="415"/>
        <v>-2.318438952366882E-2</v>
      </c>
      <c r="U2964" s="3">
        <f>Sheet1!$B$17+Sheet1!$B$18*'Portfolio allocation'!K2964</f>
        <v>-4.6877285696963113E-3</v>
      </c>
      <c r="V2964" s="13">
        <f t="shared" si="420"/>
        <v>-1.849666095397251E-2</v>
      </c>
      <c r="W2964" s="13"/>
      <c r="X2964" s="2">
        <v>37020</v>
      </c>
      <c r="Y2964">
        <v>111.7351</v>
      </c>
      <c r="AA2964" s="2">
        <v>37020</v>
      </c>
      <c r="AB2964">
        <v>1387.99</v>
      </c>
      <c r="AC2964">
        <f t="shared" si="421"/>
        <v>-6.1151568530571909E-3</v>
      </c>
      <c r="AD2964">
        <f t="shared" si="416"/>
        <v>-6.2627568530571913E-3</v>
      </c>
      <c r="AE2964">
        <f>Sheet2!$B$17+Sheet2!$B$18*'Portfolio allocation'!K2964</f>
        <v>-3.9582146137089724E-3</v>
      </c>
      <c r="AF2964">
        <f t="shared" si="422"/>
        <v>-2.3045422393482189E-3</v>
      </c>
      <c r="AH2964" s="2">
        <v>37020</v>
      </c>
      <c r="AI2964">
        <v>5.1639999999999997</v>
      </c>
      <c r="AJ2964">
        <v>3.69</v>
      </c>
      <c r="AK2964">
        <v>0.88429999999999997</v>
      </c>
      <c r="AR2964" s="3"/>
    </row>
    <row r="2965" spans="1:44" hidden="1" outlineLevel="1" x14ac:dyDescent="0.2">
      <c r="A2965" s="2">
        <v>37021</v>
      </c>
      <c r="B2965">
        <v>24</v>
      </c>
      <c r="E2965" s="2">
        <v>37021</v>
      </c>
      <c r="F2965">
        <v>1255.18</v>
      </c>
      <c r="G2965">
        <f t="shared" si="417"/>
        <v>-2.8672921611405666E-4</v>
      </c>
      <c r="H2965" s="2">
        <v>37021</v>
      </c>
      <c r="I2965">
        <v>1754.46</v>
      </c>
      <c r="J2965">
        <f t="shared" si="418"/>
        <v>-1.4817178809156673E-4</v>
      </c>
      <c r="K2965">
        <f t="shared" si="414"/>
        <v>-2.9577178809156673E-4</v>
      </c>
      <c r="L2965">
        <v>-7.6349841843075068E-3</v>
      </c>
      <c r="N2965" s="2">
        <v>37021</v>
      </c>
      <c r="O2965">
        <v>35</v>
      </c>
      <c r="Q2965" s="2">
        <v>37021</v>
      </c>
      <c r="R2965">
        <v>35996.400000000001</v>
      </c>
      <c r="S2965" s="8">
        <f t="shared" si="419"/>
        <v>-5.6817161661106841E-3</v>
      </c>
      <c r="T2965" s="9">
        <f t="shared" si="415"/>
        <v>-5.8293161661106844E-3</v>
      </c>
      <c r="U2965" s="3">
        <f>Sheet1!$B$17+Sheet1!$B$18*'Portfolio allocation'!K2965</f>
        <v>1.4848199320205191E-4</v>
      </c>
      <c r="V2965" s="13">
        <f t="shared" si="420"/>
        <v>-5.9777981593127361E-3</v>
      </c>
      <c r="W2965" s="13"/>
      <c r="X2965" s="2">
        <v>37021</v>
      </c>
      <c r="Y2965">
        <v>110.03489999999999</v>
      </c>
      <c r="AA2965" s="2">
        <v>37021</v>
      </c>
      <c r="AB2965">
        <v>1366.87</v>
      </c>
      <c r="AC2965">
        <f t="shared" si="421"/>
        <v>-1.5216247955676998E-2</v>
      </c>
      <c r="AD2965">
        <f t="shared" si="416"/>
        <v>-1.5367447955676999E-2</v>
      </c>
      <c r="AE2965">
        <f>Sheet2!$B$17+Sheet2!$B$18*'Portfolio allocation'!K2965</f>
        <v>-2.0962080842743561E-4</v>
      </c>
      <c r="AF2965">
        <f t="shared" si="422"/>
        <v>-1.5157827147249564E-2</v>
      </c>
      <c r="AH2965" s="2">
        <v>37021</v>
      </c>
      <c r="AI2965">
        <v>5.2839999999999998</v>
      </c>
      <c r="AJ2965">
        <v>3.78</v>
      </c>
      <c r="AK2965">
        <v>0.88319999999999999</v>
      </c>
      <c r="AR2965" s="3"/>
    </row>
    <row r="2966" spans="1:44" hidden="1" outlineLevel="1" x14ac:dyDescent="0.2">
      <c r="A2966" s="2">
        <v>37022</v>
      </c>
      <c r="B2966">
        <v>23.54</v>
      </c>
      <c r="E2966" s="2">
        <v>37022</v>
      </c>
      <c r="F2966">
        <v>1245.67</v>
      </c>
      <c r="G2966">
        <f t="shared" si="417"/>
        <v>-7.5766025589955044E-3</v>
      </c>
      <c r="H2966" s="2">
        <v>37022</v>
      </c>
      <c r="I2966">
        <v>1741.33</v>
      </c>
      <c r="J2966">
        <f t="shared" si="418"/>
        <v>-7.483784184307507E-3</v>
      </c>
      <c r="K2966">
        <f t="shared" si="414"/>
        <v>-7.6349841843075068E-3</v>
      </c>
      <c r="L2966">
        <v>2.5320008568164077E-3</v>
      </c>
      <c r="N2966" s="2">
        <v>37022</v>
      </c>
      <c r="O2966">
        <v>34.700000000000003</v>
      </c>
      <c r="Q2966" s="2">
        <v>37022</v>
      </c>
      <c r="R2966">
        <v>35687.86</v>
      </c>
      <c r="S2966" s="8">
        <f t="shared" si="419"/>
        <v>-8.5714126968252646E-3</v>
      </c>
      <c r="T2966" s="9">
        <f t="shared" si="415"/>
        <v>-8.7226126968252653E-3</v>
      </c>
      <c r="U2966" s="3">
        <f>Sheet1!$B$17+Sheet1!$B$18*'Portfolio allocation'!K2966</f>
        <v>-8.2712484681139835E-3</v>
      </c>
      <c r="V2966" s="13">
        <f t="shared" si="420"/>
        <v>-4.5136422871128179E-4</v>
      </c>
      <c r="W2966" s="13"/>
      <c r="X2966" s="2">
        <v>37022</v>
      </c>
      <c r="Y2966">
        <v>106.79689999999999</v>
      </c>
      <c r="AA2966" s="2">
        <v>37022</v>
      </c>
      <c r="AB2966">
        <v>1326.65</v>
      </c>
      <c r="AC2966">
        <f t="shared" si="421"/>
        <v>-2.9424890443129015E-2</v>
      </c>
      <c r="AD2966">
        <f t="shared" si="416"/>
        <v>-2.9580490443129014E-2</v>
      </c>
      <c r="AE2966">
        <f>Sheet2!$B$17+Sheet2!$B$18*'Portfolio allocation'!K2966</f>
        <v>-6.7358357113853004E-3</v>
      </c>
      <c r="AF2966">
        <f t="shared" si="422"/>
        <v>-2.2844654731743713E-2</v>
      </c>
      <c r="AH2966" s="2">
        <v>37022</v>
      </c>
      <c r="AI2966">
        <v>5.4429999999999996</v>
      </c>
      <c r="AJ2966">
        <v>3.89</v>
      </c>
      <c r="AK2966">
        <v>0.87609999999999999</v>
      </c>
      <c r="AR2966" s="3"/>
    </row>
    <row r="2967" spans="1:44" hidden="1" outlineLevel="1" x14ac:dyDescent="0.2">
      <c r="A2967" s="2">
        <v>37025</v>
      </c>
      <c r="B2967">
        <v>24.26</v>
      </c>
      <c r="E2967" s="2">
        <v>37025</v>
      </c>
      <c r="F2967">
        <v>1248.92</v>
      </c>
      <c r="G2967">
        <f t="shared" si="417"/>
        <v>2.6090377066156911E-3</v>
      </c>
      <c r="H2967" s="2">
        <v>37025</v>
      </c>
      <c r="I2967">
        <v>1746.01</v>
      </c>
      <c r="J2967">
        <f t="shared" si="418"/>
        <v>2.6876008568164078E-3</v>
      </c>
      <c r="K2967">
        <f t="shared" si="414"/>
        <v>2.5320008568164077E-3</v>
      </c>
      <c r="L2967">
        <v>2.7222346034663954E-4</v>
      </c>
      <c r="N2967" s="2">
        <v>37025</v>
      </c>
      <c r="O2967">
        <v>34.36</v>
      </c>
      <c r="Q2967" s="2">
        <v>37025</v>
      </c>
      <c r="R2967">
        <v>35338.17</v>
      </c>
      <c r="S2967" s="8">
        <f t="shared" si="419"/>
        <v>-9.7985701580314277E-3</v>
      </c>
      <c r="T2967" s="9">
        <f t="shared" si="415"/>
        <v>-9.9541701580314283E-3</v>
      </c>
      <c r="U2967" s="3">
        <f>Sheet1!$B$17+Sheet1!$B$18*'Portfolio allocation'!K2967</f>
        <v>3.3925744367296058E-3</v>
      </c>
      <c r="V2967" s="13">
        <f t="shared" si="420"/>
        <v>-1.3346744594761034E-2</v>
      </c>
      <c r="W2967" s="13"/>
      <c r="X2967" s="2">
        <v>37025</v>
      </c>
      <c r="Y2967">
        <v>107.5133</v>
      </c>
      <c r="AA2967" s="2">
        <v>37025</v>
      </c>
      <c r="AB2967">
        <v>1335.55</v>
      </c>
      <c r="AC2967">
        <f t="shared" si="421"/>
        <v>6.708626992801392E-3</v>
      </c>
      <c r="AD2967">
        <f t="shared" si="416"/>
        <v>6.557026992801392E-3</v>
      </c>
      <c r="AE2967">
        <f>Sheet2!$B$17+Sheet2!$B$18*'Portfolio allocation'!K2967</f>
        <v>2.3049067704296804E-3</v>
      </c>
      <c r="AF2967">
        <f t="shared" si="422"/>
        <v>4.2521202223717112E-3</v>
      </c>
      <c r="AH2967" s="2">
        <v>37025</v>
      </c>
      <c r="AI2967">
        <v>5.4329999999999998</v>
      </c>
      <c r="AJ2967">
        <v>3.79</v>
      </c>
      <c r="AK2967">
        <v>0.874</v>
      </c>
      <c r="AR2967" s="3"/>
    </row>
    <row r="2968" spans="1:44" hidden="1" outlineLevel="1" x14ac:dyDescent="0.2">
      <c r="A2968" s="2">
        <v>37026</v>
      </c>
      <c r="B2968">
        <v>23.71</v>
      </c>
      <c r="E2968" s="2">
        <v>37026</v>
      </c>
      <c r="F2968">
        <v>1249.44</v>
      </c>
      <c r="G2968">
        <f t="shared" si="417"/>
        <v>4.1635973481080057E-4</v>
      </c>
      <c r="H2968" s="2">
        <v>37026</v>
      </c>
      <c r="I2968">
        <v>1746.75</v>
      </c>
      <c r="J2968">
        <f t="shared" si="418"/>
        <v>4.2382346034663954E-4</v>
      </c>
      <c r="K2968">
        <f t="shared" si="414"/>
        <v>2.7222346034663954E-4</v>
      </c>
      <c r="L2968">
        <v>2.8457413768427125E-2</v>
      </c>
      <c r="N2968" s="2">
        <v>37026</v>
      </c>
      <c r="O2968">
        <v>34.134999999999998</v>
      </c>
      <c r="Q2968" s="2">
        <v>37026</v>
      </c>
      <c r="R2968">
        <v>35106.769999999997</v>
      </c>
      <c r="S2968" s="8">
        <f t="shared" si="419"/>
        <v>-6.5481602471209044E-3</v>
      </c>
      <c r="T2968" s="9">
        <f t="shared" si="415"/>
        <v>-6.6997602471209044E-3</v>
      </c>
      <c r="U2968" s="3">
        <f>Sheet1!$B$17+Sheet1!$B$18*'Portfolio allocation'!K2968</f>
        <v>8.0010053712424416E-4</v>
      </c>
      <c r="V2968" s="13">
        <f t="shared" si="420"/>
        <v>-7.4998607842451485E-3</v>
      </c>
      <c r="W2968" s="13"/>
      <c r="X2968" s="2">
        <v>37026</v>
      </c>
      <c r="Y2968">
        <v>108.4876</v>
      </c>
      <c r="AA2968" s="2">
        <v>37026</v>
      </c>
      <c r="AB2968">
        <v>1347.65</v>
      </c>
      <c r="AC2968">
        <f t="shared" si="421"/>
        <v>9.0599378533189334E-3</v>
      </c>
      <c r="AD2968">
        <f t="shared" si="416"/>
        <v>8.9099378533189326E-3</v>
      </c>
      <c r="AE2968">
        <f>Sheet2!$B$17+Sheet2!$B$18*'Portfolio allocation'!K2968</f>
        <v>2.9545505735319145E-4</v>
      </c>
      <c r="AF2968">
        <f t="shared" si="422"/>
        <v>8.6144827959657409E-3</v>
      </c>
      <c r="AH2968" s="2">
        <v>37026</v>
      </c>
      <c r="AI2968">
        <v>5.4950000000000001</v>
      </c>
      <c r="AJ2968">
        <v>3.75</v>
      </c>
      <c r="AK2968">
        <v>0.87860000000000005</v>
      </c>
      <c r="AR2968" s="3"/>
    </row>
    <row r="2969" spans="1:44" hidden="1" outlineLevel="1" x14ac:dyDescent="0.2">
      <c r="A2969" s="2">
        <v>37027</v>
      </c>
      <c r="B2969">
        <v>21.89</v>
      </c>
      <c r="E2969" s="2">
        <v>37027</v>
      </c>
      <c r="F2969">
        <v>1284.99</v>
      </c>
      <c r="G2969">
        <f t="shared" si="417"/>
        <v>2.8452746830579967E-2</v>
      </c>
      <c r="H2969" s="2">
        <v>37027</v>
      </c>
      <c r="I2969">
        <v>1796.72</v>
      </c>
      <c r="J2969">
        <f t="shared" si="418"/>
        <v>2.8607413768427126E-2</v>
      </c>
      <c r="K2969">
        <f t="shared" si="414"/>
        <v>2.8457413768427125E-2</v>
      </c>
      <c r="L2969">
        <v>2.5839574691660138E-3</v>
      </c>
      <c r="N2969" s="2">
        <v>37027</v>
      </c>
      <c r="O2969">
        <v>34.58</v>
      </c>
      <c r="Q2969" s="2">
        <v>37027</v>
      </c>
      <c r="R2969">
        <v>35564.43</v>
      </c>
      <c r="S2969" s="8">
        <f t="shared" si="419"/>
        <v>1.3036232042993534E-2</v>
      </c>
      <c r="T2969" s="9">
        <f t="shared" si="415"/>
        <v>1.2886232042993533E-2</v>
      </c>
      <c r="U2969" s="3">
        <f>Sheet1!$B$17+Sheet1!$B$18*'Portfolio allocation'!K2969</f>
        <v>3.3134865166267756E-2</v>
      </c>
      <c r="V2969" s="13">
        <f t="shared" si="420"/>
        <v>-2.0248633123274223E-2</v>
      </c>
      <c r="W2969" s="13"/>
      <c r="X2969" s="2">
        <v>37027</v>
      </c>
      <c r="Y2969">
        <v>110.608</v>
      </c>
      <c r="AA2969" s="2">
        <v>37027</v>
      </c>
      <c r="AB2969">
        <v>1373.99</v>
      </c>
      <c r="AC2969">
        <f t="shared" si="421"/>
        <v>1.9545134122361141E-2</v>
      </c>
      <c r="AD2969">
        <f t="shared" si="416"/>
        <v>1.939633412236114E-2</v>
      </c>
      <c r="AE2969">
        <f>Sheet2!$B$17+Sheet2!$B$18*'Portfolio allocation'!K2969</f>
        <v>2.5358445348537335E-2</v>
      </c>
      <c r="AF2969">
        <f t="shared" si="422"/>
        <v>-5.9621112261761949E-3</v>
      </c>
      <c r="AH2969" s="2">
        <v>37027</v>
      </c>
      <c r="AI2969">
        <v>5.39</v>
      </c>
      <c r="AJ2969">
        <v>3.72</v>
      </c>
      <c r="AK2969">
        <v>0.88429999999999997</v>
      </c>
      <c r="AR2969" s="3"/>
    </row>
    <row r="2970" spans="1:44" hidden="1" outlineLevel="1" x14ac:dyDescent="0.2">
      <c r="A2970" s="2">
        <v>37028</v>
      </c>
      <c r="B2970">
        <v>21.47</v>
      </c>
      <c r="E2970" s="2">
        <v>37028</v>
      </c>
      <c r="F2970">
        <v>1288.49</v>
      </c>
      <c r="G2970">
        <f t="shared" si="417"/>
        <v>2.7237566051097062E-3</v>
      </c>
      <c r="H2970" s="2">
        <v>37028</v>
      </c>
      <c r="I2970">
        <v>1801.63</v>
      </c>
      <c r="J2970">
        <f t="shared" si="418"/>
        <v>2.7327574691660139E-3</v>
      </c>
      <c r="K2970">
        <f t="shared" si="414"/>
        <v>2.5839574691660138E-3</v>
      </c>
      <c r="L2970">
        <v>2.7362752063407715E-3</v>
      </c>
      <c r="N2970" s="2">
        <v>37028</v>
      </c>
      <c r="O2970">
        <v>34.084899999999998</v>
      </c>
      <c r="Q2970" s="2">
        <v>37028</v>
      </c>
      <c r="R2970">
        <v>35055.25</v>
      </c>
      <c r="S2970" s="8">
        <f t="shared" si="419"/>
        <v>-1.4317114037818102E-2</v>
      </c>
      <c r="T2970" s="9">
        <f t="shared" si="415"/>
        <v>-1.4465914037818101E-2</v>
      </c>
      <c r="U2970" s="3">
        <f>Sheet1!$B$17+Sheet1!$B$18*'Portfolio allocation'!K2970</f>
        <v>3.4521803791727379E-3</v>
      </c>
      <c r="V2970" s="13">
        <f t="shared" si="420"/>
        <v>-1.791809441699084E-2</v>
      </c>
      <c r="W2970" s="13"/>
      <c r="X2970" s="2">
        <v>37028</v>
      </c>
      <c r="Y2970">
        <v>109.91079999999999</v>
      </c>
      <c r="AA2970" s="2">
        <v>37028</v>
      </c>
      <c r="AB2970">
        <v>1365.33</v>
      </c>
      <c r="AC2970">
        <f t="shared" si="421"/>
        <v>-6.3028115197345524E-3</v>
      </c>
      <c r="AD2970">
        <f t="shared" si="416"/>
        <v>-6.4528115197345524E-3</v>
      </c>
      <c r="AE2970">
        <f>Sheet2!$B$17+Sheet2!$B$18*'Portfolio allocation'!K2970</f>
        <v>2.3511079156640154E-3</v>
      </c>
      <c r="AF2970">
        <f t="shared" si="422"/>
        <v>-8.8039194353985682E-3</v>
      </c>
      <c r="AH2970" s="2">
        <v>37028</v>
      </c>
      <c r="AI2970">
        <v>5.4029999999999996</v>
      </c>
      <c r="AJ2970">
        <v>3.75</v>
      </c>
      <c r="AK2970">
        <v>0.88129999999999997</v>
      </c>
      <c r="AR2970" s="3"/>
    </row>
    <row r="2971" spans="1:44" hidden="1" outlineLevel="1" x14ac:dyDescent="0.2">
      <c r="A2971" s="2">
        <v>37029</v>
      </c>
      <c r="B2971">
        <v>21.23</v>
      </c>
      <c r="E2971" s="2">
        <v>37029</v>
      </c>
      <c r="F2971">
        <v>1291.96</v>
      </c>
      <c r="G2971">
        <f t="shared" si="417"/>
        <v>2.6930748395408433E-3</v>
      </c>
      <c r="H2971" s="2">
        <v>37029</v>
      </c>
      <c r="I2971">
        <v>1806.83</v>
      </c>
      <c r="J2971">
        <f t="shared" si="418"/>
        <v>2.8862752063407715E-3</v>
      </c>
      <c r="K2971">
        <f t="shared" si="414"/>
        <v>2.7362752063407715E-3</v>
      </c>
      <c r="L2971">
        <v>1.6003766027794658E-2</v>
      </c>
      <c r="N2971" s="2">
        <v>37029</v>
      </c>
      <c r="O2971">
        <v>34.045000000000002</v>
      </c>
      <c r="Q2971" s="2">
        <v>37029</v>
      </c>
      <c r="R2971">
        <v>35014.21</v>
      </c>
      <c r="S2971" s="8">
        <f t="shared" si="419"/>
        <v>-1.1707233581275123E-3</v>
      </c>
      <c r="T2971" s="9">
        <f t="shared" si="415"/>
        <v>-1.3207233581275122E-3</v>
      </c>
      <c r="U2971" s="3">
        <f>Sheet1!$B$17+Sheet1!$B$18*'Portfolio allocation'!K2971</f>
        <v>3.626923147504429E-3</v>
      </c>
      <c r="V2971" s="13">
        <f t="shared" si="420"/>
        <v>-4.9476465056319408E-3</v>
      </c>
      <c r="W2971" s="13"/>
      <c r="X2971" s="2">
        <v>37029</v>
      </c>
      <c r="Y2971">
        <v>112.17449999999999</v>
      </c>
      <c r="AA2971" s="2">
        <v>37029</v>
      </c>
      <c r="AB2971">
        <v>1393.45</v>
      </c>
      <c r="AC2971">
        <f t="shared" si="421"/>
        <v>2.0595753407601114E-2</v>
      </c>
      <c r="AD2971">
        <f t="shared" si="416"/>
        <v>2.0444153407601112E-2</v>
      </c>
      <c r="AE2971">
        <f>Sheet2!$B$17+Sheet2!$B$18*'Portfolio allocation'!K2971</f>
        <v>2.4865527335367417E-3</v>
      </c>
      <c r="AF2971">
        <f t="shared" si="422"/>
        <v>1.7957600674064371E-2</v>
      </c>
      <c r="AH2971" s="2">
        <v>37029</v>
      </c>
      <c r="AI2971">
        <v>5.4009999999999998</v>
      </c>
      <c r="AJ2971">
        <v>3.79</v>
      </c>
      <c r="AK2971">
        <v>0.87690000000000001</v>
      </c>
      <c r="AR2971" s="3"/>
    </row>
    <row r="2972" spans="1:44" hidden="1" outlineLevel="1" x14ac:dyDescent="0.2">
      <c r="A2972" s="2">
        <v>37032</v>
      </c>
      <c r="B2972">
        <v>20.76</v>
      </c>
      <c r="E2972" s="2">
        <v>37032</v>
      </c>
      <c r="F2972">
        <v>1312.83</v>
      </c>
      <c r="G2972">
        <f t="shared" si="417"/>
        <v>1.6153750890120389E-2</v>
      </c>
      <c r="H2972" s="2">
        <v>37032</v>
      </c>
      <c r="I2972">
        <v>1836.02</v>
      </c>
      <c r="J2972">
        <f t="shared" si="418"/>
        <v>1.615536602779466E-2</v>
      </c>
      <c r="K2972">
        <f t="shared" si="414"/>
        <v>1.6003766027794658E-2</v>
      </c>
      <c r="L2972">
        <v>-2.7784437337284107E-3</v>
      </c>
      <c r="N2972" s="2">
        <v>37032</v>
      </c>
      <c r="O2972">
        <v>34.395000000000003</v>
      </c>
      <c r="Q2972" s="2">
        <v>37032</v>
      </c>
      <c r="R2972">
        <v>35374.17</v>
      </c>
      <c r="S2972" s="8">
        <f t="shared" si="419"/>
        <v>1.0280397587151047E-2</v>
      </c>
      <c r="T2972" s="9">
        <f t="shared" si="415"/>
        <v>1.0128797587151047E-2</v>
      </c>
      <c r="U2972" s="3">
        <f>Sheet1!$B$17+Sheet1!$B$18*'Portfolio allocation'!K2972</f>
        <v>1.8847724860808518E-2</v>
      </c>
      <c r="V2972" s="13">
        <f t="shared" si="420"/>
        <v>-8.7189272736574713E-3</v>
      </c>
      <c r="W2972" s="13"/>
      <c r="X2972" s="2">
        <v>37032</v>
      </c>
      <c r="Y2972">
        <v>113.7028</v>
      </c>
      <c r="AA2972" s="2">
        <v>37032</v>
      </c>
      <c r="AB2972">
        <v>1412.43</v>
      </c>
      <c r="AC2972">
        <f t="shared" si="421"/>
        <v>1.3620869065987362E-2</v>
      </c>
      <c r="AD2972">
        <f t="shared" si="416"/>
        <v>1.3467669065987363E-2</v>
      </c>
      <c r="AE2972">
        <f>Sheet2!$B$17+Sheet2!$B$18*'Portfolio allocation'!K2972</f>
        <v>1.4284344056277664E-2</v>
      </c>
      <c r="AF2972">
        <f t="shared" si="422"/>
        <v>-8.1667499029030102E-4</v>
      </c>
      <c r="AH2972" s="2">
        <v>37032</v>
      </c>
      <c r="AI2972">
        <v>5.3840000000000003</v>
      </c>
      <c r="AJ2972">
        <v>3.83</v>
      </c>
      <c r="AK2972">
        <v>0.87509999999999999</v>
      </c>
      <c r="AR2972" s="3"/>
    </row>
    <row r="2973" spans="1:44" hidden="1" outlineLevel="1" x14ac:dyDescent="0.2">
      <c r="A2973" s="2">
        <v>37033</v>
      </c>
      <c r="B2973">
        <v>21.35</v>
      </c>
      <c r="E2973" s="2">
        <v>37033</v>
      </c>
      <c r="F2973">
        <v>1309.3800000000001</v>
      </c>
      <c r="G2973">
        <f t="shared" si="417"/>
        <v>-2.6279106967389554E-3</v>
      </c>
      <c r="H2973" s="2">
        <v>37033</v>
      </c>
      <c r="I2973">
        <v>1831.2</v>
      </c>
      <c r="J2973">
        <f t="shared" si="418"/>
        <v>-2.6252437337284107E-3</v>
      </c>
      <c r="K2973">
        <f t="shared" si="414"/>
        <v>-2.7784437337284107E-3</v>
      </c>
      <c r="L2973">
        <v>-1.5638712276103223E-2</v>
      </c>
      <c r="N2973" s="2">
        <v>37033</v>
      </c>
      <c r="O2973">
        <v>35.155000000000001</v>
      </c>
      <c r="Q2973" s="2">
        <v>37033</v>
      </c>
      <c r="R2973">
        <v>36155.81</v>
      </c>
      <c r="S2973" s="8">
        <f t="shared" si="419"/>
        <v>2.2096348833060997E-2</v>
      </c>
      <c r="T2973" s="9">
        <f t="shared" si="415"/>
        <v>2.1943148833060998E-2</v>
      </c>
      <c r="U2973" s="3">
        <f>Sheet1!$B$17+Sheet1!$B$18*'Portfolio allocation'!K2973</f>
        <v>-2.6997021821068656E-3</v>
      </c>
      <c r="V2973" s="13">
        <f t="shared" si="420"/>
        <v>2.4642851015167864E-2</v>
      </c>
      <c r="W2973" s="13"/>
      <c r="X2973" s="2">
        <v>37033</v>
      </c>
      <c r="Y2973">
        <v>112.7189</v>
      </c>
      <c r="AA2973" s="2">
        <v>37033</v>
      </c>
      <c r="AB2973">
        <v>1400.21</v>
      </c>
      <c r="AC2973">
        <f t="shared" si="421"/>
        <v>-8.6517561932273335E-3</v>
      </c>
      <c r="AD2973">
        <f t="shared" si="416"/>
        <v>-8.8033561932273335E-3</v>
      </c>
      <c r="AE2973">
        <f>Sheet2!$B$17+Sheet2!$B$18*'Portfolio allocation'!K2973</f>
        <v>-2.4172760411775422E-3</v>
      </c>
      <c r="AF2973">
        <f t="shared" si="422"/>
        <v>-6.3860801520497917E-3</v>
      </c>
      <c r="AH2973" s="2">
        <v>37033</v>
      </c>
      <c r="AI2973">
        <v>5.4009999999999998</v>
      </c>
      <c r="AJ2973">
        <v>3.79</v>
      </c>
      <c r="AK2973">
        <v>0.86650000000000005</v>
      </c>
      <c r="AR2973" s="3"/>
    </row>
    <row r="2974" spans="1:44" hidden="1" outlineLevel="1" x14ac:dyDescent="0.2">
      <c r="A2974" s="2">
        <v>37034</v>
      </c>
      <c r="B2974">
        <v>22.08</v>
      </c>
      <c r="E2974" s="2">
        <v>37034</v>
      </c>
      <c r="F2974">
        <v>1289.05</v>
      </c>
      <c r="G2974">
        <f t="shared" si="417"/>
        <v>-1.5526432357299003E-2</v>
      </c>
      <c r="H2974" s="2">
        <v>37034</v>
      </c>
      <c r="I2974">
        <v>1802.84</v>
      </c>
      <c r="J2974">
        <f t="shared" si="418"/>
        <v>-1.5487112276103221E-2</v>
      </c>
      <c r="K2974">
        <f t="shared" si="414"/>
        <v>-1.5638712276103223E-2</v>
      </c>
      <c r="L2974">
        <v>3.0671462803134432E-3</v>
      </c>
      <c r="N2974" s="2">
        <v>37034</v>
      </c>
      <c r="O2974">
        <v>34.85</v>
      </c>
      <c r="Q2974" s="2">
        <v>37034</v>
      </c>
      <c r="R2974">
        <v>35842.129999999997</v>
      </c>
      <c r="S2974" s="8">
        <f t="shared" si="419"/>
        <v>-8.6757840579425594E-3</v>
      </c>
      <c r="T2974" s="9">
        <f t="shared" si="415"/>
        <v>-8.8273840579425594E-3</v>
      </c>
      <c r="U2974" s="3">
        <f>Sheet1!$B$17+Sheet1!$B$18*'Portfolio allocation'!K2974</f>
        <v>-1.7453328176466446E-2</v>
      </c>
      <c r="V2974" s="13">
        <f t="shared" si="420"/>
        <v>8.6259441185238869E-3</v>
      </c>
      <c r="W2974" s="13"/>
      <c r="X2974" s="2">
        <v>37034</v>
      </c>
      <c r="Y2974">
        <v>112.13630000000001</v>
      </c>
      <c r="AA2974" s="2">
        <v>37034</v>
      </c>
      <c r="AB2974">
        <v>1392.97</v>
      </c>
      <c r="AC2974">
        <f t="shared" si="421"/>
        <v>-5.1706529734825146E-3</v>
      </c>
      <c r="AD2974">
        <f t="shared" si="416"/>
        <v>-5.3206529734825146E-3</v>
      </c>
      <c r="AE2974">
        <f>Sheet2!$B$17+Sheet2!$B$18*'Portfolio allocation'!K2974</f>
        <v>-1.3852954924181392E-2</v>
      </c>
      <c r="AF2974">
        <f t="shared" si="422"/>
        <v>8.5323019506988763E-3</v>
      </c>
      <c r="AH2974" s="2">
        <v>37034</v>
      </c>
      <c r="AI2974">
        <v>5.3929999999999998</v>
      </c>
      <c r="AJ2974">
        <v>3.75</v>
      </c>
      <c r="AK2974">
        <v>0.86080000000000001</v>
      </c>
      <c r="AR2974" s="3"/>
    </row>
    <row r="2975" spans="1:44" hidden="1" outlineLevel="1" x14ac:dyDescent="0.2">
      <c r="A2975" s="2">
        <v>37035</v>
      </c>
      <c r="B2975">
        <v>20.57</v>
      </c>
      <c r="E2975" s="2">
        <v>37035</v>
      </c>
      <c r="F2975">
        <v>1293.17</v>
      </c>
      <c r="G2975">
        <f t="shared" si="417"/>
        <v>3.1961522051124902E-3</v>
      </c>
      <c r="H2975" s="2">
        <v>37035</v>
      </c>
      <c r="I2975">
        <v>1808.64</v>
      </c>
      <c r="J2975">
        <f t="shared" si="418"/>
        <v>3.2171462803134432E-3</v>
      </c>
      <c r="K2975">
        <f t="shared" si="414"/>
        <v>3.0671462803134432E-3</v>
      </c>
      <c r="L2975">
        <v>-1.1961578768577589E-2</v>
      </c>
      <c r="N2975" s="2">
        <v>37035</v>
      </c>
      <c r="O2975">
        <v>35.86</v>
      </c>
      <c r="Q2975" s="2">
        <v>37035</v>
      </c>
      <c r="R2975">
        <v>36880.879999999997</v>
      </c>
      <c r="S2975" s="8">
        <f t="shared" si="419"/>
        <v>2.8981257531290661E-2</v>
      </c>
      <c r="T2975" s="9">
        <f t="shared" si="415"/>
        <v>2.883125753129066E-2</v>
      </c>
      <c r="U2975" s="3">
        <f>Sheet1!$B$17+Sheet1!$B$18*'Portfolio allocation'!K2975</f>
        <v>4.0065068289540113E-3</v>
      </c>
      <c r="V2975" s="13">
        <f t="shared" si="420"/>
        <v>2.4824750702336647E-2</v>
      </c>
      <c r="W2975" s="13"/>
      <c r="X2975" s="2">
        <v>37035</v>
      </c>
      <c r="Y2975">
        <v>114.2377</v>
      </c>
      <c r="AA2975" s="2">
        <v>37035</v>
      </c>
      <c r="AB2975">
        <v>1419.08</v>
      </c>
      <c r="AC2975">
        <f t="shared" si="421"/>
        <v>1.8744122271118435E-2</v>
      </c>
      <c r="AD2975">
        <f t="shared" si="416"/>
        <v>1.8592522271118433E-2</v>
      </c>
      <c r="AE2975">
        <f>Sheet2!$B$17+Sheet2!$B$18*'Portfolio allocation'!K2975</f>
        <v>2.7807717337977869E-3</v>
      </c>
      <c r="AF2975">
        <f t="shared" si="422"/>
        <v>1.5811750537320646E-2</v>
      </c>
      <c r="AH2975" s="2">
        <v>37035</v>
      </c>
      <c r="AI2975">
        <v>5.4960000000000004</v>
      </c>
      <c r="AJ2975">
        <v>3.79</v>
      </c>
      <c r="AK2975">
        <v>0.85760000000000003</v>
      </c>
      <c r="AR2975" s="3"/>
    </row>
    <row r="2976" spans="1:44" hidden="1" outlineLevel="1" x14ac:dyDescent="0.2">
      <c r="A2976" s="2">
        <v>37036</v>
      </c>
      <c r="B2976">
        <v>20.6</v>
      </c>
      <c r="E2976" s="2">
        <v>37036</v>
      </c>
      <c r="F2976">
        <v>1277.8900000000001</v>
      </c>
      <c r="G2976">
        <f t="shared" si="417"/>
        <v>-1.1815925207049327E-2</v>
      </c>
      <c r="H2976" s="2">
        <v>37036</v>
      </c>
      <c r="I2976">
        <v>1787.28</v>
      </c>
      <c r="J2976">
        <f t="shared" si="418"/>
        <v>-1.1809978768577589E-2</v>
      </c>
      <c r="K2976">
        <f t="shared" si="414"/>
        <v>-1.1961578768577589E-2</v>
      </c>
      <c r="L2976">
        <v>-1.504E-4</v>
      </c>
      <c r="N2976" s="2">
        <v>37036</v>
      </c>
      <c r="O2976">
        <v>35.454999999999998</v>
      </c>
      <c r="Q2976" s="2">
        <v>37036</v>
      </c>
      <c r="R2976">
        <v>36464.339999999997</v>
      </c>
      <c r="S2976" s="8">
        <f t="shared" si="419"/>
        <v>-1.1294199053818677E-2</v>
      </c>
      <c r="T2976" s="9">
        <f t="shared" si="415"/>
        <v>-1.1445799053818677E-2</v>
      </c>
      <c r="U2976" s="3">
        <f>Sheet1!$B$17+Sheet1!$B$18*'Portfolio allocation'!K2976</f>
        <v>-1.3234827425677097E-2</v>
      </c>
      <c r="V2976" s="13">
        <f t="shared" si="420"/>
        <v>1.7890283718584206E-3</v>
      </c>
      <c r="W2976" s="13"/>
      <c r="X2976" s="2">
        <v>37036</v>
      </c>
      <c r="Y2976">
        <v>112.5184</v>
      </c>
      <c r="AA2976" s="2">
        <v>37036</v>
      </c>
      <c r="AB2976">
        <v>1397.72</v>
      </c>
      <c r="AC2976">
        <f t="shared" si="421"/>
        <v>-1.5052005524706091E-2</v>
      </c>
      <c r="AD2976">
        <f t="shared" si="416"/>
        <v>-1.5202405524706092E-2</v>
      </c>
      <c r="AE2976">
        <f>Sheet2!$B$17+Sheet2!$B$18*'Portfolio allocation'!K2976</f>
        <v>-1.0583153997129242E-2</v>
      </c>
      <c r="AF2976">
        <f t="shared" si="422"/>
        <v>-4.6192515275768498E-3</v>
      </c>
      <c r="AH2976" s="2">
        <v>37036</v>
      </c>
      <c r="AI2976">
        <v>5.4980000000000002</v>
      </c>
      <c r="AJ2976">
        <v>3.76</v>
      </c>
      <c r="AK2976">
        <v>0.85680000000000001</v>
      </c>
      <c r="AR2976" s="3"/>
    </row>
    <row r="2977" spans="1:44" hidden="1" outlineLevel="1" x14ac:dyDescent="0.2">
      <c r="A2977" s="2">
        <v>37039</v>
      </c>
      <c r="B2977">
        <v>20.6</v>
      </c>
      <c r="E2977" s="2">
        <v>37039</v>
      </c>
      <c r="F2977">
        <v>1277.8900000000001</v>
      </c>
      <c r="G2977">
        <f t="shared" si="417"/>
        <v>0</v>
      </c>
      <c r="H2977" s="2">
        <v>37039</v>
      </c>
      <c r="I2977">
        <v>1787.28</v>
      </c>
      <c r="J2977">
        <f t="shared" si="418"/>
        <v>0</v>
      </c>
      <c r="K2977">
        <f t="shared" si="414"/>
        <v>-1.504E-4</v>
      </c>
      <c r="L2977">
        <v>-7.8828202139563704E-3</v>
      </c>
      <c r="N2977" s="2">
        <v>37039</v>
      </c>
      <c r="O2977">
        <v>35.454999999999998</v>
      </c>
      <c r="Q2977" s="2">
        <v>37039</v>
      </c>
      <c r="R2977">
        <v>36464.339999999997</v>
      </c>
      <c r="S2977" s="8">
        <f t="shared" si="419"/>
        <v>0</v>
      </c>
      <c r="T2977" s="9">
        <f t="shared" si="415"/>
        <v>-1.5039999999999997E-4</v>
      </c>
      <c r="U2977" s="3">
        <f>Sheet1!$B$17+Sheet1!$B$18*'Portfolio allocation'!K2977</f>
        <v>3.1525619271174693E-4</v>
      </c>
      <c r="V2977" s="13">
        <f t="shared" si="420"/>
        <v>-4.656561927117469E-4</v>
      </c>
      <c r="W2977" s="13"/>
      <c r="X2977" s="2">
        <v>37039</v>
      </c>
      <c r="Y2977">
        <v>112.5184</v>
      </c>
      <c r="AA2977" s="2">
        <v>37039</v>
      </c>
      <c r="AB2977">
        <v>1397.72</v>
      </c>
      <c r="AC2977">
        <f t="shared" si="421"/>
        <v>0</v>
      </c>
      <c r="AD2977">
        <f t="shared" si="416"/>
        <v>-1.504E-4</v>
      </c>
      <c r="AE2977">
        <f>Sheet2!$B$17+Sheet2!$B$18*'Portfolio allocation'!K2977</f>
        <v>-8.0352505686670875E-5</v>
      </c>
      <c r="AF2977">
        <f t="shared" si="422"/>
        <v>-7.0047494313329122E-5</v>
      </c>
      <c r="AH2977" s="2">
        <v>37039</v>
      </c>
      <c r="AI2977">
        <v>5.4980000000000002</v>
      </c>
      <c r="AJ2977">
        <v>3.76</v>
      </c>
      <c r="AK2977">
        <v>0.86009999999999998</v>
      </c>
      <c r="AR2977" s="3"/>
    </row>
    <row r="2978" spans="1:44" hidden="1" outlineLevel="1" x14ac:dyDescent="0.2">
      <c r="A2978" s="2">
        <v>37040</v>
      </c>
      <c r="B2978">
        <v>22.14</v>
      </c>
      <c r="E2978" s="2">
        <v>37040</v>
      </c>
      <c r="F2978">
        <v>1267.93</v>
      </c>
      <c r="G2978">
        <f t="shared" si="417"/>
        <v>-7.7940980835596863E-3</v>
      </c>
      <c r="H2978" s="2">
        <v>37040</v>
      </c>
      <c r="I2978">
        <v>1773.46</v>
      </c>
      <c r="J2978">
        <f t="shared" si="418"/>
        <v>-7.7324202139563702E-3</v>
      </c>
      <c r="K2978">
        <f t="shared" si="414"/>
        <v>-7.8828202139563704E-3</v>
      </c>
      <c r="L2978">
        <v>-1.5572230771486289E-2</v>
      </c>
      <c r="N2978" s="2">
        <v>37040</v>
      </c>
      <c r="O2978">
        <v>35.17</v>
      </c>
      <c r="Q2978" s="2">
        <v>37040</v>
      </c>
      <c r="R2978">
        <v>36171.230000000003</v>
      </c>
      <c r="S2978" s="8">
        <f t="shared" si="419"/>
        <v>-8.0382642329462906E-3</v>
      </c>
      <c r="T2978" s="9">
        <f t="shared" si="415"/>
        <v>-8.1886642329462907E-3</v>
      </c>
      <c r="U2978" s="3">
        <f>Sheet1!$B$17+Sheet1!$B$18*'Portfolio allocation'!K2978</f>
        <v>-8.5555722423274212E-3</v>
      </c>
      <c r="V2978" s="13">
        <f t="shared" si="420"/>
        <v>3.6690800938113041E-4</v>
      </c>
      <c r="W2978" s="13"/>
      <c r="X2978" s="2">
        <v>37040</v>
      </c>
      <c r="Y2978">
        <v>110.1018</v>
      </c>
      <c r="AA2978" s="2">
        <v>37040</v>
      </c>
      <c r="AB2978">
        <v>1367.7</v>
      </c>
      <c r="AC2978">
        <f t="shared" si="421"/>
        <v>-2.1477835331826123E-2</v>
      </c>
      <c r="AD2978">
        <f t="shared" si="416"/>
        <v>-2.1628235331826121E-2</v>
      </c>
      <c r="AE2978">
        <f>Sheet2!$B$17+Sheet2!$B$18*'Portfolio allocation'!K2978</f>
        <v>-6.9562178318180404E-3</v>
      </c>
      <c r="AF2978">
        <f t="shared" si="422"/>
        <v>-1.4672017500008081E-2</v>
      </c>
      <c r="AH2978" s="2">
        <v>37040</v>
      </c>
      <c r="AI2978">
        <v>5.5129999999999999</v>
      </c>
      <c r="AJ2978">
        <v>3.76</v>
      </c>
      <c r="AK2978">
        <v>0.85419999999999996</v>
      </c>
      <c r="AR2978" s="3"/>
    </row>
    <row r="2979" spans="1:44" hidden="1" outlineLevel="1" x14ac:dyDescent="0.2">
      <c r="A2979" s="2">
        <v>37041</v>
      </c>
      <c r="B2979">
        <v>22.76</v>
      </c>
      <c r="E2979" s="2">
        <v>37041</v>
      </c>
      <c r="F2979">
        <v>1248.08</v>
      </c>
      <c r="G2979">
        <f t="shared" si="417"/>
        <v>-1.5655438391709464E-2</v>
      </c>
      <c r="H2979" s="2">
        <v>37041</v>
      </c>
      <c r="I2979">
        <v>1746.11</v>
      </c>
      <c r="J2979">
        <f t="shared" si="418"/>
        <v>-1.5421830771486289E-2</v>
      </c>
      <c r="K2979">
        <f t="shared" si="414"/>
        <v>-1.5572230771486289E-2</v>
      </c>
      <c r="L2979">
        <v>6.1382636260028768E-3</v>
      </c>
      <c r="N2979" s="2">
        <v>37041</v>
      </c>
      <c r="O2979">
        <v>34.594999999999999</v>
      </c>
      <c r="Q2979" s="2">
        <v>37041</v>
      </c>
      <c r="R2979">
        <v>35579.86</v>
      </c>
      <c r="S2979" s="8">
        <f t="shared" si="419"/>
        <v>-1.6349181379787248E-2</v>
      </c>
      <c r="T2979" s="9">
        <f t="shared" si="415"/>
        <v>-1.6499581379787246E-2</v>
      </c>
      <c r="U2979" s="3">
        <f>Sheet1!$B$17+Sheet1!$B$18*'Portfolio allocation'!K2979</f>
        <v>-1.7377058909504514E-2</v>
      </c>
      <c r="V2979" s="13">
        <f t="shared" si="420"/>
        <v>8.7747752971726808E-4</v>
      </c>
      <c r="W2979" s="13"/>
      <c r="X2979" s="2">
        <v>37041</v>
      </c>
      <c r="Y2979">
        <v>107.5993</v>
      </c>
      <c r="AA2979" s="2">
        <v>37041</v>
      </c>
      <c r="AB2979">
        <v>1336.61</v>
      </c>
      <c r="AC2979">
        <f t="shared" si="421"/>
        <v>-2.273159318564022E-2</v>
      </c>
      <c r="AD2979">
        <f t="shared" si="416"/>
        <v>-2.2881593185640221E-2</v>
      </c>
      <c r="AE2979">
        <f>Sheet2!$B$17+Sheet2!$B$18*'Portfolio allocation'!K2979</f>
        <v>-1.3793837874179432E-2</v>
      </c>
      <c r="AF2979">
        <f t="shared" si="422"/>
        <v>-9.0877553114607889E-3</v>
      </c>
      <c r="AH2979" s="2">
        <v>37041</v>
      </c>
      <c r="AI2979">
        <v>5.4980000000000002</v>
      </c>
      <c r="AJ2979">
        <v>3.75</v>
      </c>
      <c r="AK2979">
        <v>0.85729999999999995</v>
      </c>
      <c r="AR2979" s="3"/>
    </row>
    <row r="2980" spans="1:44" hidden="1" outlineLevel="1" x14ac:dyDescent="0.2">
      <c r="A2980" s="2">
        <v>37042</v>
      </c>
      <c r="B2980">
        <v>22.64</v>
      </c>
      <c r="E2980" s="2">
        <v>37042</v>
      </c>
      <c r="F2980">
        <v>1255.82</v>
      </c>
      <c r="G2980">
        <f t="shared" si="417"/>
        <v>6.2015255432343874E-3</v>
      </c>
      <c r="H2980" s="2">
        <v>37042</v>
      </c>
      <c r="I2980">
        <v>1757.09</v>
      </c>
      <c r="J2980">
        <f t="shared" si="418"/>
        <v>6.2882636260028768E-3</v>
      </c>
      <c r="K2980">
        <f t="shared" si="414"/>
        <v>6.1382636260028768E-3</v>
      </c>
      <c r="L2980">
        <v>3.713452658657258E-3</v>
      </c>
      <c r="N2980" s="2">
        <v>37042</v>
      </c>
      <c r="O2980">
        <v>34.590000000000003</v>
      </c>
      <c r="Q2980" s="2">
        <v>37042</v>
      </c>
      <c r="R2980">
        <v>35574.720000000001</v>
      </c>
      <c r="S2980" s="8">
        <f t="shared" si="419"/>
        <v>-1.444637499978807E-4</v>
      </c>
      <c r="T2980" s="9">
        <f t="shared" si="415"/>
        <v>-2.9446374999788066E-4</v>
      </c>
      <c r="U2980" s="3">
        <f>Sheet1!$B$17+Sheet1!$B$18*'Portfolio allocation'!K2980</f>
        <v>7.5297704803929059E-3</v>
      </c>
      <c r="V2980" s="13">
        <f t="shared" si="420"/>
        <v>-7.8242342303907857E-3</v>
      </c>
      <c r="W2980" s="13"/>
      <c r="X2980" s="2">
        <v>37042</v>
      </c>
      <c r="Y2980">
        <v>106.78740000000001</v>
      </c>
      <c r="AA2980" s="2">
        <v>37042</v>
      </c>
      <c r="AB2980">
        <v>1326.53</v>
      </c>
      <c r="AC2980">
        <f t="shared" si="421"/>
        <v>-7.5414668452278288E-3</v>
      </c>
      <c r="AD2980">
        <f t="shared" si="416"/>
        <v>-7.6866668452278287E-3</v>
      </c>
      <c r="AE2980">
        <f>Sheet2!$B$17+Sheet2!$B$18*'Portfolio allocation'!K2980</f>
        <v>5.5116876288745838E-3</v>
      </c>
      <c r="AF2980">
        <f t="shared" si="422"/>
        <v>-1.3198354474102413E-2</v>
      </c>
      <c r="AH2980" s="2">
        <v>37042</v>
      </c>
      <c r="AI2980">
        <v>5.3789999999999996</v>
      </c>
      <c r="AJ2980">
        <v>3.63</v>
      </c>
      <c r="AK2980">
        <v>0.84760000000000002</v>
      </c>
      <c r="AR2980" s="3"/>
    </row>
    <row r="2981" spans="1:44" hidden="1" outlineLevel="1" x14ac:dyDescent="0.2">
      <c r="A2981" s="2">
        <v>37043</v>
      </c>
      <c r="B2981">
        <v>21.59</v>
      </c>
      <c r="E2981" s="2">
        <v>37043</v>
      </c>
      <c r="F2981">
        <v>1260.67</v>
      </c>
      <c r="G2981">
        <f t="shared" si="417"/>
        <v>3.8620184421336301E-3</v>
      </c>
      <c r="H2981" s="2">
        <v>37043</v>
      </c>
      <c r="I2981">
        <v>1763.87</v>
      </c>
      <c r="J2981">
        <f t="shared" si="418"/>
        <v>3.8586526586572578E-3</v>
      </c>
      <c r="K2981">
        <f t="shared" si="414"/>
        <v>3.713452658657258E-3</v>
      </c>
      <c r="L2981">
        <v>4.9782942529779132E-3</v>
      </c>
      <c r="N2981" s="2">
        <v>37043</v>
      </c>
      <c r="O2981">
        <v>35.17</v>
      </c>
      <c r="Q2981" s="2">
        <v>37043</v>
      </c>
      <c r="R2981">
        <v>36171.230000000003</v>
      </c>
      <c r="S2981" s="8">
        <f t="shared" si="419"/>
        <v>1.6767805902618615E-2</v>
      </c>
      <c r="T2981" s="9">
        <f t="shared" si="415"/>
        <v>1.6622605902618614E-2</v>
      </c>
      <c r="U2981" s="3">
        <f>Sheet1!$B$17+Sheet1!$B$18*'Portfolio allocation'!K2981</f>
        <v>4.7479658857718775E-3</v>
      </c>
      <c r="V2981" s="13">
        <f t="shared" si="420"/>
        <v>1.1874640016846736E-2</v>
      </c>
      <c r="W2981" s="13"/>
      <c r="X2981" s="2">
        <v>37043</v>
      </c>
      <c r="Y2981">
        <v>107.82850000000001</v>
      </c>
      <c r="AA2981" s="2">
        <v>37043</v>
      </c>
      <c r="AB2981">
        <v>1339.46</v>
      </c>
      <c r="AC2981">
        <f t="shared" si="421"/>
        <v>9.7472352679548457E-3</v>
      </c>
      <c r="AD2981">
        <f t="shared" si="416"/>
        <v>9.600435267954845E-3</v>
      </c>
      <c r="AE2981">
        <f>Sheet2!$B$17+Sheet2!$B$18*'Portfolio allocation'!K2981</f>
        <v>3.355483854188099E-3</v>
      </c>
      <c r="AF2981">
        <f t="shared" si="422"/>
        <v>6.244951413766746E-3</v>
      </c>
      <c r="AH2981" s="2">
        <v>37043</v>
      </c>
      <c r="AI2981">
        <v>5.3659999999999997</v>
      </c>
      <c r="AJ2981">
        <v>3.67</v>
      </c>
      <c r="AK2981">
        <v>0.84650000000000003</v>
      </c>
      <c r="AR2981" s="3"/>
    </row>
    <row r="2982" spans="1:44" hidden="1" outlineLevel="1" x14ac:dyDescent="0.2">
      <c r="A2982" s="2">
        <v>37046</v>
      </c>
      <c r="B2982">
        <v>21.38</v>
      </c>
      <c r="E2982" s="2">
        <v>37046</v>
      </c>
      <c r="F2982">
        <v>1267.1099999999999</v>
      </c>
      <c r="G2982">
        <f t="shared" si="417"/>
        <v>5.1083947424781506E-3</v>
      </c>
      <c r="H2982" s="2">
        <v>37046</v>
      </c>
      <c r="I2982">
        <v>1772.91</v>
      </c>
      <c r="J2982">
        <f t="shared" si="418"/>
        <v>5.1250942529779131E-3</v>
      </c>
      <c r="K2982">
        <f t="shared" si="414"/>
        <v>4.9782942529779132E-3</v>
      </c>
      <c r="L2982">
        <v>1.2854023976400356E-2</v>
      </c>
      <c r="N2982" s="2">
        <v>37046</v>
      </c>
      <c r="O2982">
        <v>35.39</v>
      </c>
      <c r="Q2982" s="2">
        <v>37046</v>
      </c>
      <c r="R2982">
        <v>36397.5</v>
      </c>
      <c r="S2982" s="8">
        <f t="shared" si="419"/>
        <v>6.2555240725845618E-3</v>
      </c>
      <c r="T2982" s="9">
        <f t="shared" si="415"/>
        <v>6.1087240725845619E-3</v>
      </c>
      <c r="U2982" s="3">
        <f>Sheet1!$B$17+Sheet1!$B$18*'Portfolio allocation'!K2982</f>
        <v>6.1990242181253659E-3</v>
      </c>
      <c r="V2982" s="13">
        <f t="shared" si="420"/>
        <v>-9.030014554080399E-5</v>
      </c>
      <c r="W2982" s="13"/>
      <c r="X2982" s="2">
        <v>37046</v>
      </c>
      <c r="Y2982">
        <v>108.5449</v>
      </c>
      <c r="AA2982" s="2">
        <v>37046</v>
      </c>
      <c r="AB2982">
        <v>1348.36</v>
      </c>
      <c r="AC2982">
        <f t="shared" si="421"/>
        <v>6.6444686664774988E-3</v>
      </c>
      <c r="AD2982">
        <f t="shared" si="416"/>
        <v>6.4972686664774987E-3</v>
      </c>
      <c r="AE2982">
        <f>Sheet2!$B$17+Sheet2!$B$18*'Portfolio allocation'!K2982</f>
        <v>4.480213268885579E-3</v>
      </c>
      <c r="AF2982">
        <f t="shared" si="422"/>
        <v>2.0170553975919197E-3</v>
      </c>
      <c r="AH2982" s="2">
        <v>37046</v>
      </c>
      <c r="AI2982">
        <v>5.335</v>
      </c>
      <c r="AJ2982">
        <v>3.68</v>
      </c>
      <c r="AK2982">
        <v>0.84760000000000002</v>
      </c>
      <c r="AR2982" s="3"/>
    </row>
    <row r="2983" spans="1:44" hidden="1" outlineLevel="1" x14ac:dyDescent="0.2">
      <c r="A2983" s="2">
        <v>37047</v>
      </c>
      <c r="B2983">
        <v>19.579999999999998</v>
      </c>
      <c r="E2983" s="2">
        <v>37047</v>
      </c>
      <c r="F2983">
        <v>1283.57</v>
      </c>
      <c r="G2983">
        <f t="shared" si="417"/>
        <v>1.2990190275508962E-2</v>
      </c>
      <c r="H2983" s="2">
        <v>37047</v>
      </c>
      <c r="I2983">
        <v>1795.96</v>
      </c>
      <c r="J2983">
        <f t="shared" si="418"/>
        <v>1.3001223976400356E-2</v>
      </c>
      <c r="K2983">
        <f t="shared" si="414"/>
        <v>1.2854023976400356E-2</v>
      </c>
      <c r="L2983">
        <v>-1.056222667765434E-2</v>
      </c>
      <c r="N2983" s="2">
        <v>37047</v>
      </c>
      <c r="O2983">
        <v>36.299999999999997</v>
      </c>
      <c r="Q2983" s="2">
        <v>37047</v>
      </c>
      <c r="R2983">
        <v>37333.4</v>
      </c>
      <c r="S2983" s="8">
        <f t="shared" si="419"/>
        <v>2.5713304485198263E-2</v>
      </c>
      <c r="T2983" s="9">
        <f t="shared" si="415"/>
        <v>2.5566104485198263E-2</v>
      </c>
      <c r="U2983" s="3">
        <f>Sheet1!$B$17+Sheet1!$B$18*'Portfolio allocation'!K2983</f>
        <v>1.523426095436997E-2</v>
      </c>
      <c r="V2983" s="13">
        <f t="shared" si="420"/>
        <v>1.0331843530828293E-2</v>
      </c>
      <c r="W2983" s="13"/>
      <c r="X2983" s="2">
        <v>37047</v>
      </c>
      <c r="Y2983">
        <v>111.7256</v>
      </c>
      <c r="AA2983" s="2">
        <v>37047</v>
      </c>
      <c r="AB2983">
        <v>1387.87</v>
      </c>
      <c r="AC2983">
        <f t="shared" si="421"/>
        <v>2.9302263490462499E-2</v>
      </c>
      <c r="AD2983">
        <f t="shared" si="416"/>
        <v>2.91578634904625E-2</v>
      </c>
      <c r="AE2983">
        <f>Sheet2!$B$17+Sheet2!$B$18*'Portfolio allocation'!K2983</f>
        <v>1.1483513066990437E-2</v>
      </c>
      <c r="AF2983">
        <f t="shared" si="422"/>
        <v>1.7674350423472061E-2</v>
      </c>
      <c r="AH2983" s="2">
        <v>37047</v>
      </c>
      <c r="AI2983">
        <v>5.2629999999999999</v>
      </c>
      <c r="AJ2983">
        <v>3.61</v>
      </c>
      <c r="AK2983">
        <v>0.84799999999999998</v>
      </c>
      <c r="AR2983" s="3"/>
    </row>
    <row r="2984" spans="1:44" hidden="1" outlineLevel="1" x14ac:dyDescent="0.2">
      <c r="A2984" s="2">
        <v>37048</v>
      </c>
      <c r="B2984">
        <v>20.39</v>
      </c>
      <c r="E2984" s="2">
        <v>37048</v>
      </c>
      <c r="F2984">
        <v>1270.03</v>
      </c>
      <c r="G2984">
        <f t="shared" si="417"/>
        <v>-1.0548704005235332E-2</v>
      </c>
      <c r="H2984" s="2">
        <v>37048</v>
      </c>
      <c r="I2984">
        <v>1777.25</v>
      </c>
      <c r="J2984">
        <f t="shared" si="418"/>
        <v>-1.041782667765434E-2</v>
      </c>
      <c r="K2984">
        <f t="shared" si="414"/>
        <v>-1.056222667765434E-2</v>
      </c>
      <c r="L2984">
        <v>5.3355769869180567E-3</v>
      </c>
      <c r="N2984" s="2">
        <v>37048</v>
      </c>
      <c r="O2984">
        <v>36.18</v>
      </c>
      <c r="Q2984" s="2">
        <v>37048</v>
      </c>
      <c r="R2984">
        <v>37209.980000000003</v>
      </c>
      <c r="S2984" s="8">
        <f t="shared" si="419"/>
        <v>-3.3058869537732072E-3</v>
      </c>
      <c r="T2984" s="9">
        <f t="shared" si="415"/>
        <v>-3.450286953773207E-3</v>
      </c>
      <c r="U2984" s="3">
        <f>Sheet1!$B$17+Sheet1!$B$18*'Portfolio allocation'!K2984</f>
        <v>-1.1629455242671794E-2</v>
      </c>
      <c r="V2984" s="13">
        <f t="shared" si="420"/>
        <v>8.1791682888985879E-3</v>
      </c>
      <c r="W2984" s="13"/>
      <c r="X2984" s="2">
        <v>37048</v>
      </c>
      <c r="Y2984">
        <v>112.23180000000001</v>
      </c>
      <c r="AA2984" s="2">
        <v>37048</v>
      </c>
      <c r="AB2984">
        <v>1394.16</v>
      </c>
      <c r="AC2984">
        <f t="shared" si="421"/>
        <v>4.5321247667289288E-3</v>
      </c>
      <c r="AD2984">
        <f t="shared" si="416"/>
        <v>4.3873247667289292E-3</v>
      </c>
      <c r="AE2984">
        <f>Sheet2!$B$17+Sheet2!$B$18*'Portfolio allocation'!K2984</f>
        <v>-9.3388144171795973E-3</v>
      </c>
      <c r="AF2984">
        <f t="shared" si="422"/>
        <v>1.3726139183908526E-2</v>
      </c>
      <c r="AH2984" s="2">
        <v>37048</v>
      </c>
      <c r="AI2984">
        <v>5.26</v>
      </c>
      <c r="AJ2984">
        <v>3.62</v>
      </c>
      <c r="AK2984">
        <v>0.8468</v>
      </c>
      <c r="AR2984" s="3"/>
    </row>
    <row r="2985" spans="1:44" hidden="1" outlineLevel="1" x14ac:dyDescent="0.2">
      <c r="A2985" s="2">
        <v>37049</v>
      </c>
      <c r="B2985">
        <v>19.670000000000002</v>
      </c>
      <c r="E2985" s="2">
        <v>37049</v>
      </c>
      <c r="F2985">
        <v>1276.96</v>
      </c>
      <c r="G2985">
        <f t="shared" si="417"/>
        <v>5.4565640181729602E-3</v>
      </c>
      <c r="H2985" s="2">
        <v>37049</v>
      </c>
      <c r="I2985">
        <v>1786.99</v>
      </c>
      <c r="J2985">
        <f t="shared" si="418"/>
        <v>5.4803769869180563E-3</v>
      </c>
      <c r="K2985">
        <f t="shared" si="414"/>
        <v>5.3355769869180567E-3</v>
      </c>
      <c r="L2985">
        <v>-9.5352917184762676E-3</v>
      </c>
      <c r="N2985" s="2">
        <v>37049</v>
      </c>
      <c r="O2985">
        <v>36.840000000000003</v>
      </c>
      <c r="Q2985" s="2">
        <v>37049</v>
      </c>
      <c r="R2985">
        <v>37888.78</v>
      </c>
      <c r="S2985" s="8">
        <f t="shared" si="419"/>
        <v>1.8242417759966489E-2</v>
      </c>
      <c r="T2985" s="9">
        <f t="shared" si="415"/>
        <v>1.8097617759966489E-2</v>
      </c>
      <c r="U2985" s="3">
        <f>Sheet1!$B$17+Sheet1!$B$18*'Portfolio allocation'!K2985</f>
        <v>6.6089080252501094E-3</v>
      </c>
      <c r="V2985" s="13">
        <f t="shared" si="420"/>
        <v>1.1488709734716379E-2</v>
      </c>
      <c r="W2985" s="13"/>
      <c r="X2985" s="2">
        <v>37049</v>
      </c>
      <c r="Y2985">
        <v>111.99299999999999</v>
      </c>
      <c r="AA2985" s="2">
        <v>37049</v>
      </c>
      <c r="AB2985">
        <v>1391.19</v>
      </c>
      <c r="AC2985">
        <f t="shared" si="421"/>
        <v>-2.1303150284042172E-3</v>
      </c>
      <c r="AD2985">
        <f t="shared" si="416"/>
        <v>-2.275515028404217E-3</v>
      </c>
      <c r="AE2985">
        <f>Sheet2!$B$17+Sheet2!$B$18*'Portfolio allocation'!K2985</f>
        <v>4.7979181910120881E-3</v>
      </c>
      <c r="AF2985">
        <f t="shared" si="422"/>
        <v>-7.0734332194163051E-3</v>
      </c>
      <c r="AH2985" s="2">
        <v>37049</v>
      </c>
      <c r="AI2985">
        <v>5.3179999999999996</v>
      </c>
      <c r="AJ2985">
        <v>3.63</v>
      </c>
      <c r="AK2985">
        <v>0.85029999999999994</v>
      </c>
      <c r="AR2985" s="3"/>
    </row>
    <row r="2986" spans="1:44" hidden="1" outlineLevel="1" x14ac:dyDescent="0.2">
      <c r="A2986" s="2">
        <v>37050</v>
      </c>
      <c r="B2986">
        <v>19.920000000000002</v>
      </c>
      <c r="E2986" s="2">
        <v>37050</v>
      </c>
      <c r="F2986">
        <v>1264.96</v>
      </c>
      <c r="G2986">
        <f t="shared" si="417"/>
        <v>-9.3973186317504176E-3</v>
      </c>
      <c r="H2986" s="2">
        <v>37050</v>
      </c>
      <c r="I2986">
        <v>1770.21</v>
      </c>
      <c r="J2986">
        <f t="shared" si="418"/>
        <v>-9.3900917184762678E-3</v>
      </c>
      <c r="K2986">
        <f t="shared" si="414"/>
        <v>-9.5352917184762676E-3</v>
      </c>
      <c r="L2986">
        <v>-8.5005409392106303E-3</v>
      </c>
      <c r="N2986" s="2">
        <v>37050</v>
      </c>
      <c r="O2986">
        <v>36.594999999999999</v>
      </c>
      <c r="Q2986" s="2">
        <v>37050</v>
      </c>
      <c r="R2986">
        <v>37636.800000000003</v>
      </c>
      <c r="S2986" s="8">
        <f t="shared" si="419"/>
        <v>-6.6505176466488125E-3</v>
      </c>
      <c r="T2986" s="9">
        <f t="shared" si="415"/>
        <v>-6.7957176466488124E-3</v>
      </c>
      <c r="U2986" s="3">
        <f>Sheet1!$B$17+Sheet1!$B$18*'Portfolio allocation'!K2986</f>
        <v>-1.0451329431509815E-2</v>
      </c>
      <c r="V2986" s="13">
        <f t="shared" si="420"/>
        <v>3.6556117848610022E-3</v>
      </c>
      <c r="W2986" s="13"/>
      <c r="X2986" s="2">
        <v>37050</v>
      </c>
      <c r="Y2986">
        <v>110.8946</v>
      </c>
      <c r="AA2986" s="2">
        <v>37050</v>
      </c>
      <c r="AB2986">
        <v>1377.55</v>
      </c>
      <c r="AC2986">
        <f t="shared" si="421"/>
        <v>-9.8045558119308485E-3</v>
      </c>
      <c r="AD2986">
        <f t="shared" si="416"/>
        <v>-9.9501558119308477E-3</v>
      </c>
      <c r="AE2986">
        <f>Sheet2!$B$17+Sheet2!$B$18*'Portfolio allocation'!K2986</f>
        <v>-8.425637651998108E-3</v>
      </c>
      <c r="AF2986">
        <f t="shared" si="422"/>
        <v>-1.5245181599327397E-3</v>
      </c>
      <c r="AH2986" s="2">
        <v>37050</v>
      </c>
      <c r="AI2986">
        <v>5.3369999999999997</v>
      </c>
      <c r="AJ2986">
        <v>3.64</v>
      </c>
      <c r="AK2986">
        <v>0.84840000000000004</v>
      </c>
      <c r="AR2986" s="3"/>
    </row>
    <row r="2987" spans="1:44" hidden="1" outlineLevel="1" x14ac:dyDescent="0.2">
      <c r="A2987" s="2">
        <v>37053</v>
      </c>
      <c r="B2987">
        <v>20.7</v>
      </c>
      <c r="E2987" s="2">
        <v>37053</v>
      </c>
      <c r="F2987">
        <v>1254.3900000000001</v>
      </c>
      <c r="G2987">
        <f t="shared" si="417"/>
        <v>-8.3559954464962338E-3</v>
      </c>
      <c r="H2987" s="2">
        <v>37053</v>
      </c>
      <c r="I2987">
        <v>1755.42</v>
      </c>
      <c r="J2987">
        <f t="shared" si="418"/>
        <v>-8.3549409392106311E-3</v>
      </c>
      <c r="K2987">
        <f t="shared" si="414"/>
        <v>-8.5005409392106303E-3</v>
      </c>
      <c r="L2987">
        <v>1.0279083341877228E-3</v>
      </c>
      <c r="N2987" s="2">
        <v>37053</v>
      </c>
      <c r="O2987">
        <v>36.06</v>
      </c>
      <c r="Q2987" s="2">
        <v>37053</v>
      </c>
      <c r="R2987">
        <v>37086.57</v>
      </c>
      <c r="S2987" s="8">
        <f t="shared" si="419"/>
        <v>-1.4619468180079198E-2</v>
      </c>
      <c r="T2987" s="9">
        <f t="shared" si="415"/>
        <v>-1.4765068180079197E-2</v>
      </c>
      <c r="U2987" s="3">
        <f>Sheet1!$B$17+Sheet1!$B$18*'Portfolio allocation'!K2987</f>
        <v>-9.2642371134641598E-3</v>
      </c>
      <c r="V2987" s="13">
        <f t="shared" si="420"/>
        <v>-5.5008310666150376E-3</v>
      </c>
      <c r="W2987" s="13"/>
      <c r="X2987" s="2">
        <v>37053</v>
      </c>
      <c r="Y2987">
        <v>112.0981</v>
      </c>
      <c r="AA2987" s="2">
        <v>37053</v>
      </c>
      <c r="AB2987">
        <v>1392.5</v>
      </c>
      <c r="AC2987">
        <f t="shared" si="421"/>
        <v>1.0852600631556131E-2</v>
      </c>
      <c r="AD2987">
        <f t="shared" si="416"/>
        <v>1.0707000631556132E-2</v>
      </c>
      <c r="AE2987">
        <f>Sheet2!$B$17+Sheet2!$B$18*'Portfolio allocation'!K2987</f>
        <v>-7.505510860195152E-3</v>
      </c>
      <c r="AF2987">
        <f t="shared" si="422"/>
        <v>1.8212511491751283E-2</v>
      </c>
      <c r="AH2987" s="2">
        <v>37053</v>
      </c>
      <c r="AI2987">
        <v>5.2889999999999997</v>
      </c>
      <c r="AJ2987">
        <v>3.64</v>
      </c>
      <c r="AK2987">
        <v>0.84179999999999999</v>
      </c>
      <c r="AR2987" s="3"/>
    </row>
    <row r="2988" spans="1:44" hidden="1" outlineLevel="1" x14ac:dyDescent="0.2">
      <c r="A2988" s="2">
        <v>37054</v>
      </c>
      <c r="B2988">
        <v>20.7</v>
      </c>
      <c r="E2988" s="2">
        <v>37054</v>
      </c>
      <c r="F2988">
        <v>1255.8499999999999</v>
      </c>
      <c r="G2988">
        <f t="shared" si="417"/>
        <v>1.1639123398623497E-3</v>
      </c>
      <c r="H2988" s="2">
        <v>37054</v>
      </c>
      <c r="I2988">
        <v>1757.48</v>
      </c>
      <c r="J2988">
        <f t="shared" si="418"/>
        <v>1.1735083341877228E-3</v>
      </c>
      <c r="K2988">
        <f t="shared" si="414"/>
        <v>1.0279083341877228E-3</v>
      </c>
      <c r="L2988">
        <v>-1.1262991956665191E-2</v>
      </c>
      <c r="N2988" s="2">
        <v>37054</v>
      </c>
      <c r="O2988">
        <v>36.04</v>
      </c>
      <c r="Q2988" s="2">
        <v>37054</v>
      </c>
      <c r="R2988">
        <v>37066</v>
      </c>
      <c r="S2988" s="8">
        <f t="shared" si="419"/>
        <v>-5.5464821901840544E-4</v>
      </c>
      <c r="T2988" s="9">
        <f t="shared" si="415"/>
        <v>-7.0024821901840551E-4</v>
      </c>
      <c r="U2988" s="3">
        <f>Sheet1!$B$17+Sheet1!$B$18*'Portfolio allocation'!K2988</f>
        <v>1.6670413759962857E-3</v>
      </c>
      <c r="V2988" s="13">
        <f t="shared" si="420"/>
        <v>-2.367289595014691E-3</v>
      </c>
      <c r="W2988" s="13"/>
      <c r="X2988" s="2">
        <v>37054</v>
      </c>
      <c r="Y2988">
        <v>111.99299999999999</v>
      </c>
      <c r="AA2988" s="2">
        <v>37054</v>
      </c>
      <c r="AB2988">
        <v>1391.19</v>
      </c>
      <c r="AC2988">
        <f t="shared" si="421"/>
        <v>-9.4075403949722691E-4</v>
      </c>
      <c r="AD2988">
        <f t="shared" si="416"/>
        <v>-1.085554039497227E-3</v>
      </c>
      <c r="AE2988">
        <f>Sheet2!$B$17+Sheet2!$B$18*'Portfolio allocation'!K2988</f>
        <v>9.6742932643747374E-4</v>
      </c>
      <c r="AF2988">
        <f t="shared" si="422"/>
        <v>-2.0529833659347005E-3</v>
      </c>
      <c r="AH2988" s="2">
        <v>37054</v>
      </c>
      <c r="AI2988">
        <v>5.2510000000000003</v>
      </c>
      <c r="AJ2988">
        <v>3.62</v>
      </c>
      <c r="AK2988">
        <v>0.84909999999999997</v>
      </c>
      <c r="AR2988" s="3"/>
    </row>
    <row r="2989" spans="1:44" hidden="1" outlineLevel="1" x14ac:dyDescent="0.2">
      <c r="A2989" s="2">
        <v>37055</v>
      </c>
      <c r="B2989">
        <v>21.45</v>
      </c>
      <c r="E2989" s="2">
        <v>37055</v>
      </c>
      <c r="F2989">
        <v>1241.5999999999999</v>
      </c>
      <c r="G2989">
        <f t="shared" si="417"/>
        <v>-1.1346896524266459E-2</v>
      </c>
      <c r="H2989" s="2">
        <v>37055</v>
      </c>
      <c r="I2989">
        <v>1737.94</v>
      </c>
      <c r="J2989">
        <f t="shared" si="418"/>
        <v>-1.1118191956665191E-2</v>
      </c>
      <c r="K2989">
        <f t="shared" si="414"/>
        <v>-1.1262991956665191E-2</v>
      </c>
      <c r="L2989">
        <v>-1.7624465378551633E-2</v>
      </c>
      <c r="N2989" s="2">
        <v>37055</v>
      </c>
      <c r="O2989">
        <v>35.344999999999999</v>
      </c>
      <c r="Q2989" s="2">
        <v>37055</v>
      </c>
      <c r="R2989">
        <v>36351.21</v>
      </c>
      <c r="S2989" s="8">
        <f t="shared" si="419"/>
        <v>-1.9284249716721602E-2</v>
      </c>
      <c r="T2989" s="9">
        <f t="shared" si="415"/>
        <v>-1.9429049716721603E-2</v>
      </c>
      <c r="U2989" s="3">
        <f>Sheet1!$B$17+Sheet1!$B$18*'Portfolio allocation'!K2989</f>
        <v>-1.2433390930506967E-2</v>
      </c>
      <c r="V2989" s="13">
        <f t="shared" si="420"/>
        <v>-6.9956587862146351E-3</v>
      </c>
      <c r="W2989" s="13"/>
      <c r="X2989" s="2">
        <v>37055</v>
      </c>
      <c r="Y2989">
        <v>111.31480000000001</v>
      </c>
      <c r="AA2989" s="2">
        <v>37055</v>
      </c>
      <c r="AB2989">
        <v>1382.77</v>
      </c>
      <c r="AC2989">
        <f t="shared" si="421"/>
        <v>-6.0523724293590764E-3</v>
      </c>
      <c r="AD2989">
        <f t="shared" si="416"/>
        <v>-6.1963724293590764E-3</v>
      </c>
      <c r="AE2989">
        <f>Sheet2!$B$17+Sheet2!$B$18*'Portfolio allocation'!K2989</f>
        <v>-9.9619527814152533E-3</v>
      </c>
      <c r="AF2989">
        <f t="shared" si="422"/>
        <v>3.7655803520561769E-3</v>
      </c>
      <c r="AH2989" s="2">
        <v>37055</v>
      </c>
      <c r="AI2989">
        <v>5.2640000000000002</v>
      </c>
      <c r="AJ2989">
        <v>3.6</v>
      </c>
      <c r="AK2989">
        <v>0.85150000000000003</v>
      </c>
      <c r="AR2989" s="3"/>
    </row>
    <row r="2990" spans="1:44" hidden="1" outlineLevel="1" x14ac:dyDescent="0.2">
      <c r="A2990" s="2">
        <v>37056</v>
      </c>
      <c r="B2990">
        <v>23.12</v>
      </c>
      <c r="E2990" s="2">
        <v>37056</v>
      </c>
      <c r="F2990">
        <v>1219.8699999999999</v>
      </c>
      <c r="G2990">
        <f t="shared" si="417"/>
        <v>-1.7501610824742331E-2</v>
      </c>
      <c r="H2990" s="2">
        <v>37056</v>
      </c>
      <c r="I2990">
        <v>1707.56</v>
      </c>
      <c r="J2990">
        <f t="shared" si="418"/>
        <v>-1.7480465378551635E-2</v>
      </c>
      <c r="K2990">
        <f t="shared" si="414"/>
        <v>-1.7624465378551633E-2</v>
      </c>
      <c r="L2990">
        <v>-4.6576146923095326E-3</v>
      </c>
      <c r="N2990" s="2">
        <v>37056</v>
      </c>
      <c r="O2990">
        <v>34.450000000000003</v>
      </c>
      <c r="Q2990" s="2">
        <v>37056</v>
      </c>
      <c r="R2990">
        <v>35430.74</v>
      </c>
      <c r="S2990" s="8">
        <f t="shared" si="419"/>
        <v>-2.5321578016247681E-2</v>
      </c>
      <c r="T2990" s="9">
        <f t="shared" si="415"/>
        <v>-2.5465578016247679E-2</v>
      </c>
      <c r="U2990" s="3">
        <f>Sheet1!$B$17+Sheet1!$B$18*'Portfolio allocation'!K2990</f>
        <v>-1.9731434461271367E-2</v>
      </c>
      <c r="V2990" s="13">
        <f t="shared" si="420"/>
        <v>-5.734143554976312E-3</v>
      </c>
      <c r="W2990" s="13"/>
      <c r="X2990" s="2">
        <v>37056</v>
      </c>
      <c r="Y2990">
        <v>110.5603</v>
      </c>
      <c r="AA2990" s="2">
        <v>37056</v>
      </c>
      <c r="AB2990">
        <v>1373.4</v>
      </c>
      <c r="AC2990">
        <f t="shared" si="421"/>
        <v>-6.77625346225319E-3</v>
      </c>
      <c r="AD2990">
        <f t="shared" si="416"/>
        <v>-6.91865346225319E-3</v>
      </c>
      <c r="AE2990">
        <f>Sheet2!$B$17+Sheet2!$B$18*'Portfolio allocation'!K2990</f>
        <v>-1.5618737244022069E-2</v>
      </c>
      <c r="AF2990">
        <f t="shared" si="422"/>
        <v>8.7000837817688796E-3</v>
      </c>
      <c r="AH2990" s="2">
        <v>37056</v>
      </c>
      <c r="AI2990">
        <v>5.2320000000000002</v>
      </c>
      <c r="AJ2990">
        <v>3.56</v>
      </c>
      <c r="AK2990">
        <v>0.85880000000000001</v>
      </c>
      <c r="AR2990" s="3"/>
    </row>
    <row r="2991" spans="1:44" hidden="1" outlineLevel="1" x14ac:dyDescent="0.2">
      <c r="A2991" s="2">
        <v>37057</v>
      </c>
      <c r="B2991">
        <v>22.81</v>
      </c>
      <c r="E2991" s="2">
        <v>37057</v>
      </c>
      <c r="F2991">
        <v>1214.3599999999999</v>
      </c>
      <c r="G2991">
        <f t="shared" si="417"/>
        <v>-4.5168747489486849E-3</v>
      </c>
      <c r="H2991" s="2">
        <v>37057</v>
      </c>
      <c r="I2991">
        <v>1699.85</v>
      </c>
      <c r="J2991">
        <f t="shared" si="418"/>
        <v>-4.5152146923095327E-3</v>
      </c>
      <c r="K2991">
        <f t="shared" si="414"/>
        <v>-4.6576146923095326E-3</v>
      </c>
      <c r="L2991">
        <v>-5.0004522869664869E-3</v>
      </c>
      <c r="N2991" s="2">
        <v>37057</v>
      </c>
      <c r="O2991">
        <v>34.01</v>
      </c>
      <c r="Q2991" s="2">
        <v>37057</v>
      </c>
      <c r="R2991">
        <v>34978.21</v>
      </c>
      <c r="S2991" s="8">
        <f t="shared" si="419"/>
        <v>-1.2772242408710555E-2</v>
      </c>
      <c r="T2991" s="9">
        <f t="shared" si="415"/>
        <v>-1.2914642408710555E-2</v>
      </c>
      <c r="U2991" s="3">
        <f>Sheet1!$B$17+Sheet1!$B$18*'Portfolio allocation'!K2991</f>
        <v>-4.8555347303164964E-3</v>
      </c>
      <c r="V2991" s="13">
        <f t="shared" si="420"/>
        <v>-8.0591076783940591E-3</v>
      </c>
      <c r="W2991" s="13"/>
      <c r="X2991" s="2">
        <v>37057</v>
      </c>
      <c r="Y2991">
        <v>108.5067</v>
      </c>
      <c r="AA2991" s="2">
        <v>37057</v>
      </c>
      <c r="AB2991">
        <v>1347.89</v>
      </c>
      <c r="AC2991">
        <f t="shared" si="421"/>
        <v>-1.8574341051405319E-2</v>
      </c>
      <c r="AD2991">
        <f t="shared" si="416"/>
        <v>-1.871554105140532E-2</v>
      </c>
      <c r="AE2991">
        <f>Sheet2!$B$17+Sheet2!$B$18*'Portfolio allocation'!K2991</f>
        <v>-4.0882827995350089E-3</v>
      </c>
      <c r="AF2991">
        <f t="shared" si="422"/>
        <v>-1.462725825187031E-2</v>
      </c>
      <c r="AH2991" s="2">
        <v>37057</v>
      </c>
      <c r="AI2991">
        <v>5.226</v>
      </c>
      <c r="AJ2991">
        <v>3.53</v>
      </c>
      <c r="AK2991">
        <v>0.86219999999999997</v>
      </c>
      <c r="AR2991" s="3"/>
    </row>
    <row r="2992" spans="1:44" hidden="1" outlineLevel="1" x14ac:dyDescent="0.2">
      <c r="A2992" s="2">
        <v>37060</v>
      </c>
      <c r="B2992">
        <v>23.17</v>
      </c>
      <c r="E2992" s="2">
        <v>37060</v>
      </c>
      <c r="F2992">
        <v>1208.43</v>
      </c>
      <c r="G2992">
        <f t="shared" si="417"/>
        <v>-4.8832306729469366E-3</v>
      </c>
      <c r="H2992" s="2">
        <v>37060</v>
      </c>
      <c r="I2992">
        <v>1691.59</v>
      </c>
      <c r="J2992">
        <f t="shared" si="418"/>
        <v>-4.8592522869664867E-3</v>
      </c>
      <c r="K2992">
        <f t="shared" si="414"/>
        <v>-5.0004522869664869E-3</v>
      </c>
      <c r="L2992">
        <v>3.301350015074706E-3</v>
      </c>
      <c r="N2992" s="2">
        <v>37060</v>
      </c>
      <c r="O2992">
        <v>33.44</v>
      </c>
      <c r="Q2992" s="2">
        <v>37060</v>
      </c>
      <c r="R2992">
        <v>34391.980000000003</v>
      </c>
      <c r="S2992" s="8">
        <f t="shared" si="419"/>
        <v>-1.6759862783144008E-2</v>
      </c>
      <c r="T2992" s="9">
        <f t="shared" si="415"/>
        <v>-1.6901062783144009E-2</v>
      </c>
      <c r="U2992" s="3">
        <f>Sheet1!$B$17+Sheet1!$B$18*'Portfolio allocation'!K2992</f>
        <v>-5.2488467075670515E-3</v>
      </c>
      <c r="V2992" s="13">
        <f t="shared" si="420"/>
        <v>-1.1652216075576958E-2</v>
      </c>
      <c r="W2992" s="13"/>
      <c r="X2992" s="2">
        <v>37060</v>
      </c>
      <c r="Y2992">
        <v>109.14660000000001</v>
      </c>
      <c r="AA2992" s="2">
        <v>37060</v>
      </c>
      <c r="AB2992">
        <v>1355.84</v>
      </c>
      <c r="AC2992">
        <f t="shared" si="421"/>
        <v>5.8981074123258814E-3</v>
      </c>
      <c r="AD2992">
        <f t="shared" si="416"/>
        <v>5.7589074123258815E-3</v>
      </c>
      <c r="AE2992">
        <f>Sheet2!$B$17+Sheet2!$B$18*'Portfolio allocation'!K2992</f>
        <v>-4.3931427352820723E-3</v>
      </c>
      <c r="AF2992">
        <f t="shared" si="422"/>
        <v>1.0152050147607953E-2</v>
      </c>
      <c r="AH2992" s="2">
        <v>37060</v>
      </c>
      <c r="AI2992">
        <v>5.2320000000000002</v>
      </c>
      <c r="AJ2992">
        <v>3.48</v>
      </c>
      <c r="AK2992">
        <v>0.86129999999999995</v>
      </c>
      <c r="AR2992" s="3"/>
    </row>
    <row r="2993" spans="1:44" hidden="1" outlineLevel="1" x14ac:dyDescent="0.2">
      <c r="A2993" s="2">
        <v>37061</v>
      </c>
      <c r="B2993">
        <v>22.34</v>
      </c>
      <c r="E2993" s="2">
        <v>37061</v>
      </c>
      <c r="F2993">
        <v>1212.58</v>
      </c>
      <c r="G2993">
        <f t="shared" si="417"/>
        <v>3.4342080219789128E-3</v>
      </c>
      <c r="H2993" s="2">
        <v>37061</v>
      </c>
      <c r="I2993">
        <v>1697.41</v>
      </c>
      <c r="J2993">
        <f t="shared" si="418"/>
        <v>3.4405500150747059E-3</v>
      </c>
      <c r="K2993">
        <f t="shared" si="414"/>
        <v>3.301350015074706E-3</v>
      </c>
      <c r="L2993">
        <v>8.6094229019506637E-3</v>
      </c>
      <c r="N2993" s="2">
        <v>37061</v>
      </c>
      <c r="O2993">
        <v>33.659999999999997</v>
      </c>
      <c r="Q2993" s="2">
        <v>37061</v>
      </c>
      <c r="R2993">
        <v>34618.25</v>
      </c>
      <c r="S2993" s="8">
        <f t="shared" si="419"/>
        <v>6.5791501390730645E-3</v>
      </c>
      <c r="T2993" s="9">
        <f t="shared" si="415"/>
        <v>6.4399501390730645E-3</v>
      </c>
      <c r="U2993" s="3">
        <f>Sheet1!$B$17+Sheet1!$B$18*'Portfolio allocation'!K2993</f>
        <v>4.2751912889840964E-3</v>
      </c>
      <c r="V2993" s="13">
        <f t="shared" si="420"/>
        <v>2.1647588500889681E-3</v>
      </c>
      <c r="W2993" s="13"/>
      <c r="X2993" s="2">
        <v>37061</v>
      </c>
      <c r="Y2993">
        <v>109.69110000000001</v>
      </c>
      <c r="AA2993" s="2">
        <v>37061</v>
      </c>
      <c r="AB2993">
        <v>1362.6</v>
      </c>
      <c r="AC2993">
        <f t="shared" si="421"/>
        <v>4.985839037054518E-3</v>
      </c>
      <c r="AD2993">
        <f t="shared" si="416"/>
        <v>4.8466390370545181E-3</v>
      </c>
      <c r="AE2993">
        <f>Sheet2!$B$17+Sheet2!$B$18*'Portfolio allocation'!K2993</f>
        <v>2.9890316698251746E-3</v>
      </c>
      <c r="AF2993">
        <f t="shared" si="422"/>
        <v>1.8576073672293436E-3</v>
      </c>
      <c r="AH2993" s="2">
        <v>37061</v>
      </c>
      <c r="AI2993">
        <v>5.2370000000000001</v>
      </c>
      <c r="AJ2993">
        <v>3.48</v>
      </c>
      <c r="AK2993">
        <v>0.85740000000000005</v>
      </c>
      <c r="AR2993" s="3"/>
    </row>
    <row r="2994" spans="1:44" hidden="1" outlineLevel="1" x14ac:dyDescent="0.2">
      <c r="A2994" s="2">
        <v>37062</v>
      </c>
      <c r="B2994">
        <v>21.71</v>
      </c>
      <c r="E2994" s="2">
        <v>37062</v>
      </c>
      <c r="F2994">
        <v>1223.1400000000001</v>
      </c>
      <c r="G2994">
        <f t="shared" si="417"/>
        <v>8.7087037556285996E-3</v>
      </c>
      <c r="H2994" s="2">
        <v>37062</v>
      </c>
      <c r="I2994">
        <v>1712.26</v>
      </c>
      <c r="J2994">
        <f t="shared" si="418"/>
        <v>8.7486229019506645E-3</v>
      </c>
      <c r="K2994">
        <f t="shared" si="414"/>
        <v>8.6094229019506637E-3</v>
      </c>
      <c r="L2994">
        <v>1.1244617125903716E-2</v>
      </c>
      <c r="N2994" s="2">
        <v>37062</v>
      </c>
      <c r="O2994">
        <v>34.704999999999998</v>
      </c>
      <c r="Q2994" s="2">
        <v>37062</v>
      </c>
      <c r="R2994">
        <v>35692.99</v>
      </c>
      <c r="S2994" s="8">
        <f t="shared" si="419"/>
        <v>3.1045474569049603E-2</v>
      </c>
      <c r="T2994" s="9">
        <f t="shared" si="415"/>
        <v>3.0906274569049604E-2</v>
      </c>
      <c r="U2994" s="3">
        <f>Sheet1!$B$17+Sheet1!$B$18*'Portfolio allocation'!K2994</f>
        <v>1.0364747029264685E-2</v>
      </c>
      <c r="V2994" s="13">
        <f t="shared" si="420"/>
        <v>2.0541527539784919E-2</v>
      </c>
      <c r="W2994" s="13"/>
      <c r="X2994" s="2">
        <v>37062</v>
      </c>
      <c r="Y2994">
        <v>108.01949999999999</v>
      </c>
      <c r="AA2994" s="2">
        <v>37062</v>
      </c>
      <c r="AB2994">
        <v>1341.83</v>
      </c>
      <c r="AC2994">
        <f t="shared" si="421"/>
        <v>-1.5242917950976098E-2</v>
      </c>
      <c r="AD2994">
        <f t="shared" si="416"/>
        <v>-1.5380917950976097E-2</v>
      </c>
      <c r="AE2994">
        <f>Sheet2!$B$17+Sheet2!$B$18*'Portfolio allocation'!K2994</f>
        <v>7.7091055020224123E-3</v>
      </c>
      <c r="AF2994">
        <f t="shared" si="422"/>
        <v>-2.3090023452998508E-2</v>
      </c>
      <c r="AH2994" s="2">
        <v>37062</v>
      </c>
      <c r="AI2994">
        <v>5.2069999999999999</v>
      </c>
      <c r="AJ2994">
        <v>3.45</v>
      </c>
      <c r="AK2994">
        <v>0.85189999999999999</v>
      </c>
      <c r="AR2994" s="3"/>
    </row>
    <row r="2995" spans="1:44" hidden="1" outlineLevel="1" x14ac:dyDescent="0.2">
      <c r="A2995" s="2">
        <v>37063</v>
      </c>
      <c r="B2995">
        <v>19.38</v>
      </c>
      <c r="E2995" s="2">
        <v>37063</v>
      </c>
      <c r="F2995">
        <v>1237.04</v>
      </c>
      <c r="G2995">
        <f t="shared" si="417"/>
        <v>1.1364193796294719E-2</v>
      </c>
      <c r="H2995" s="2">
        <v>37063</v>
      </c>
      <c r="I2995">
        <v>1731.75</v>
      </c>
      <c r="J2995">
        <f t="shared" si="418"/>
        <v>1.1382617125903716E-2</v>
      </c>
      <c r="K2995">
        <f t="shared" si="414"/>
        <v>1.1244617125903716E-2</v>
      </c>
      <c r="L2995">
        <v>-9.5858910928251547E-3</v>
      </c>
      <c r="N2995" s="2">
        <v>37063</v>
      </c>
      <c r="O2995">
        <v>34.92</v>
      </c>
      <c r="Q2995" s="2">
        <v>37063</v>
      </c>
      <c r="R2995">
        <v>35914.120000000003</v>
      </c>
      <c r="S2995" s="8">
        <f t="shared" si="419"/>
        <v>6.19533415384943E-3</v>
      </c>
      <c r="T2995" s="9">
        <f t="shared" si="415"/>
        <v>6.0573341538494299E-3</v>
      </c>
      <c r="U2995" s="3">
        <f>Sheet1!$B$17+Sheet1!$B$18*'Portfolio allocation'!K2995</f>
        <v>1.3387908627686528E-2</v>
      </c>
      <c r="V2995" s="13">
        <f t="shared" si="420"/>
        <v>-7.3305744738370983E-3</v>
      </c>
      <c r="W2995" s="13"/>
      <c r="X2995" s="2">
        <v>37063</v>
      </c>
      <c r="Y2995">
        <v>107.5515</v>
      </c>
      <c r="AA2995" s="2">
        <v>37063</v>
      </c>
      <c r="AB2995">
        <v>1336.02</v>
      </c>
      <c r="AC2995">
        <f t="shared" si="421"/>
        <v>-4.3299076634149003E-3</v>
      </c>
      <c r="AD2995">
        <f t="shared" si="416"/>
        <v>-4.4687076634149E-3</v>
      </c>
      <c r="AE2995">
        <f>Sheet2!$B$17+Sheet2!$B$18*'Portfolio allocation'!K2995</f>
        <v>1.0052387435846541E-2</v>
      </c>
      <c r="AF2995">
        <f t="shared" si="422"/>
        <v>-1.4521095099261441E-2</v>
      </c>
      <c r="AH2995" s="2">
        <v>37063</v>
      </c>
      <c r="AI2995">
        <v>5.1740000000000004</v>
      </c>
      <c r="AJ2995">
        <v>3.47</v>
      </c>
      <c r="AK2995">
        <v>0.85360000000000003</v>
      </c>
      <c r="AR2995" s="3"/>
    </row>
    <row r="2996" spans="1:44" hidden="1" outlineLevel="1" x14ac:dyDescent="0.2">
      <c r="A2996" s="2">
        <v>37064</v>
      </c>
      <c r="B2996">
        <v>20.02</v>
      </c>
      <c r="E2996" s="2">
        <v>37064</v>
      </c>
      <c r="F2996">
        <v>1225.3499999999999</v>
      </c>
      <c r="G2996">
        <f t="shared" si="417"/>
        <v>-9.449977365323714E-3</v>
      </c>
      <c r="H2996" s="2">
        <v>37064</v>
      </c>
      <c r="I2996">
        <v>1715.39</v>
      </c>
      <c r="J2996">
        <f t="shared" si="418"/>
        <v>-9.447091092825155E-3</v>
      </c>
      <c r="K2996">
        <f t="shared" si="414"/>
        <v>-9.5858910928251547E-3</v>
      </c>
      <c r="L2996">
        <v>-5.6453513171932004E-3</v>
      </c>
      <c r="N2996" s="2">
        <v>37064</v>
      </c>
      <c r="O2996">
        <v>34.414999999999999</v>
      </c>
      <c r="Q2996" s="2">
        <v>37064</v>
      </c>
      <c r="R2996">
        <v>35394.74</v>
      </c>
      <c r="S2996" s="8">
        <f t="shared" si="419"/>
        <v>-1.4461721462199373E-2</v>
      </c>
      <c r="T2996" s="9">
        <f t="shared" si="415"/>
        <v>-1.4600521462199373E-2</v>
      </c>
      <c r="U2996" s="3">
        <f>Sheet1!$B$17+Sheet1!$B$18*'Portfolio allocation'!K2996</f>
        <v>-1.0509378316121537E-2</v>
      </c>
      <c r="V2996" s="13">
        <f t="shared" si="420"/>
        <v>-4.0911431460778358E-3</v>
      </c>
      <c r="W2996" s="13"/>
      <c r="X2996" s="2">
        <v>37064</v>
      </c>
      <c r="Y2996">
        <v>107.8094</v>
      </c>
      <c r="AA2996" s="2">
        <v>37064</v>
      </c>
      <c r="AB2996">
        <v>1339.22</v>
      </c>
      <c r="AC2996">
        <f t="shared" si="421"/>
        <v>2.395173724944355E-3</v>
      </c>
      <c r="AD2996">
        <f t="shared" si="416"/>
        <v>2.2587737249443549E-3</v>
      </c>
      <c r="AE2996">
        <f>Sheet2!$B$17+Sheet2!$B$18*'Portfolio allocation'!K2996</f>
        <v>-8.4706319065759299E-3</v>
      </c>
      <c r="AF2996">
        <f t="shared" si="422"/>
        <v>1.0729405631520285E-2</v>
      </c>
      <c r="AH2996" s="2">
        <v>37064</v>
      </c>
      <c r="AI2996">
        <v>5.1230000000000002</v>
      </c>
      <c r="AJ2996">
        <v>3.41</v>
      </c>
      <c r="AK2996">
        <v>0.85440000000000005</v>
      </c>
      <c r="AR2996" s="3"/>
    </row>
    <row r="2997" spans="1:44" hidden="1" outlineLevel="1" x14ac:dyDescent="0.2">
      <c r="A2997" s="2">
        <v>37067</v>
      </c>
      <c r="B2997">
        <v>20.67</v>
      </c>
      <c r="E2997" s="2">
        <v>37067</v>
      </c>
      <c r="F2997">
        <v>1218.5999999999999</v>
      </c>
      <c r="G2997">
        <f t="shared" si="417"/>
        <v>-5.5086301872934174E-3</v>
      </c>
      <c r="H2997" s="2">
        <v>37067</v>
      </c>
      <c r="I2997">
        <v>1705.94</v>
      </c>
      <c r="J2997">
        <f t="shared" si="418"/>
        <v>-5.5089513171932003E-3</v>
      </c>
      <c r="K2997">
        <f t="shared" si="414"/>
        <v>-5.6453513171932004E-3</v>
      </c>
      <c r="L2997">
        <v>-1.6457008148001934E-3</v>
      </c>
      <c r="N2997" s="2">
        <v>37067</v>
      </c>
      <c r="O2997">
        <v>34.424999999999997</v>
      </c>
      <c r="Q2997" s="2">
        <v>37067</v>
      </c>
      <c r="R2997">
        <v>35405.019999999997</v>
      </c>
      <c r="S2997" s="8">
        <f t="shared" si="419"/>
        <v>2.9043863579736318E-4</v>
      </c>
      <c r="T2997" s="9">
        <f t="shared" si="415"/>
        <v>1.5403863579736319E-4</v>
      </c>
      <c r="U2997" s="3">
        <f>Sheet1!$B$17+Sheet1!$B$18*'Portfolio allocation'!K2997</f>
        <v>-5.9886912189580348E-3</v>
      </c>
      <c r="V2997" s="13">
        <f t="shared" si="420"/>
        <v>6.142729854755398E-3</v>
      </c>
      <c r="W2997" s="13"/>
      <c r="X2997" s="2">
        <v>37067</v>
      </c>
      <c r="Y2997">
        <v>107.5993</v>
      </c>
      <c r="AA2997" s="2">
        <v>37067</v>
      </c>
      <c r="AB2997">
        <v>1336.61</v>
      </c>
      <c r="AC2997">
        <f t="shared" si="421"/>
        <v>-1.9488956258121304E-3</v>
      </c>
      <c r="AD2997">
        <f t="shared" si="416"/>
        <v>-2.0880956258121303E-3</v>
      </c>
      <c r="AE2997">
        <f>Sheet2!$B$17+Sheet2!$B$18*'Portfolio allocation'!K2997</f>
        <v>-4.9666034058219602E-3</v>
      </c>
      <c r="AF2997">
        <f t="shared" si="422"/>
        <v>2.8785077800098299E-3</v>
      </c>
      <c r="AH2997" s="2">
        <v>37067</v>
      </c>
      <c r="AI2997">
        <v>5.1280000000000001</v>
      </c>
      <c r="AJ2997">
        <v>3.48</v>
      </c>
      <c r="AK2997">
        <v>0.86129999999999995</v>
      </c>
      <c r="AR2997" s="3"/>
    </row>
    <row r="2998" spans="1:44" hidden="1" outlineLevel="1" x14ac:dyDescent="0.2">
      <c r="A2998" s="2">
        <v>37068</v>
      </c>
      <c r="B2998">
        <v>21.2</v>
      </c>
      <c r="E2998" s="2">
        <v>37068</v>
      </c>
      <c r="F2998">
        <v>1216.76</v>
      </c>
      <c r="G2998">
        <f t="shared" si="417"/>
        <v>-1.5099294272115094E-3</v>
      </c>
      <c r="H2998" s="2">
        <v>37068</v>
      </c>
      <c r="I2998">
        <v>1703.37</v>
      </c>
      <c r="J2998">
        <f t="shared" si="418"/>
        <v>-1.5065008148001935E-3</v>
      </c>
      <c r="K2998">
        <f t="shared" si="414"/>
        <v>-1.6457008148001934E-3</v>
      </c>
      <c r="L2998">
        <v>-4.6968749267627874E-3</v>
      </c>
      <c r="N2998" s="2">
        <v>37068</v>
      </c>
      <c r="O2998">
        <v>35.07</v>
      </c>
      <c r="Q2998" s="2">
        <v>37068</v>
      </c>
      <c r="R2998">
        <v>36068.39</v>
      </c>
      <c r="S2998" s="8">
        <f t="shared" si="419"/>
        <v>1.8736608537433419E-2</v>
      </c>
      <c r="T2998" s="9">
        <f t="shared" si="415"/>
        <v>1.859740853743342E-2</v>
      </c>
      <c r="U2998" s="3">
        <f>Sheet1!$B$17+Sheet1!$B$18*'Portfolio allocation'!K2998</f>
        <v>-1.4001907979892211E-3</v>
      </c>
      <c r="V2998" s="13">
        <f t="shared" si="420"/>
        <v>1.9997599335422642E-2</v>
      </c>
      <c r="W2998" s="13"/>
      <c r="X2998" s="2">
        <v>37068</v>
      </c>
      <c r="Y2998">
        <v>107.9718</v>
      </c>
      <c r="AA2998" s="2">
        <v>37068</v>
      </c>
      <c r="AB2998">
        <v>1341.24</v>
      </c>
      <c r="AC2998">
        <f t="shared" si="421"/>
        <v>3.4639872513300141E-3</v>
      </c>
      <c r="AD2998">
        <f t="shared" si="416"/>
        <v>3.3227872513300139E-3</v>
      </c>
      <c r="AE2998">
        <f>Sheet2!$B$17+Sheet2!$B$18*'Portfolio allocation'!K2998</f>
        <v>-1.4100121387810301E-3</v>
      </c>
      <c r="AF2998">
        <f t="shared" si="422"/>
        <v>4.7327993901110435E-3</v>
      </c>
      <c r="AH2998" s="2">
        <v>37068</v>
      </c>
      <c r="AI2998">
        <v>5.2119999999999997</v>
      </c>
      <c r="AJ2998">
        <v>3.53</v>
      </c>
      <c r="AK2998">
        <v>0.86170000000000002</v>
      </c>
      <c r="AR2998" s="3"/>
    </row>
    <row r="2999" spans="1:44" hidden="1" outlineLevel="1" x14ac:dyDescent="0.2">
      <c r="A2999" s="2">
        <v>37069</v>
      </c>
      <c r="B2999">
        <v>20.88</v>
      </c>
      <c r="E2999" s="2">
        <v>37069</v>
      </c>
      <c r="F2999">
        <v>1211.07</v>
      </c>
      <c r="G2999">
        <f t="shared" si="417"/>
        <v>-4.6763535947927926E-3</v>
      </c>
      <c r="H2999" s="2">
        <v>37069</v>
      </c>
      <c r="I2999">
        <v>1695.61</v>
      </c>
      <c r="J2999">
        <f t="shared" si="418"/>
        <v>-4.5556749267627872E-3</v>
      </c>
      <c r="K2999">
        <f t="shared" si="414"/>
        <v>-4.6968749267627874E-3</v>
      </c>
      <c r="L2999">
        <v>1.2359275071508156E-2</v>
      </c>
      <c r="N2999" s="2">
        <v>37069</v>
      </c>
      <c r="O2999">
        <v>35.57</v>
      </c>
      <c r="Q2999" s="2">
        <v>37069</v>
      </c>
      <c r="R2999">
        <v>36582.629999999997</v>
      </c>
      <c r="S2999" s="8">
        <f t="shared" si="419"/>
        <v>1.4257359421920413E-2</v>
      </c>
      <c r="T2999" s="9">
        <f t="shared" si="415"/>
        <v>1.4116159421920413E-2</v>
      </c>
      <c r="U2999" s="3">
        <f>Sheet1!$B$17+Sheet1!$B$18*'Portfolio allocation'!K2999</f>
        <v>-4.9005750662679294E-3</v>
      </c>
      <c r="V2999" s="13">
        <f t="shared" si="420"/>
        <v>1.9016734488188344E-2</v>
      </c>
      <c r="W2999" s="13"/>
      <c r="X2999" s="2">
        <v>37069</v>
      </c>
      <c r="Y2999">
        <v>108.4303</v>
      </c>
      <c r="AA2999" s="2">
        <v>37069</v>
      </c>
      <c r="AB2999">
        <v>1346.94</v>
      </c>
      <c r="AC2999">
        <f t="shared" si="421"/>
        <v>4.2497986937461985E-3</v>
      </c>
      <c r="AD2999">
        <f t="shared" si="416"/>
        <v>4.1061986937461986E-3</v>
      </c>
      <c r="AE2999">
        <f>Sheet2!$B$17+Sheet2!$B$18*'Portfolio allocation'!K2999</f>
        <v>-4.1231940016300131E-3</v>
      </c>
      <c r="AF2999">
        <f t="shared" si="422"/>
        <v>8.2293926953762118E-3</v>
      </c>
      <c r="AH2999" s="2">
        <v>37069</v>
      </c>
      <c r="AI2999">
        <v>5.2329999999999997</v>
      </c>
      <c r="AJ2999">
        <v>3.59</v>
      </c>
      <c r="AK2999">
        <v>0.8599</v>
      </c>
      <c r="AR2999" s="3"/>
    </row>
    <row r="3000" spans="1:44" hidden="1" outlineLevel="1" x14ac:dyDescent="0.2">
      <c r="A3000" s="2">
        <v>37070</v>
      </c>
      <c r="B3000">
        <v>20.010000000000002</v>
      </c>
      <c r="E3000" s="2">
        <v>37070</v>
      </c>
      <c r="F3000">
        <v>1226.2</v>
      </c>
      <c r="G3000">
        <f t="shared" si="417"/>
        <v>1.2493084627643425E-2</v>
      </c>
      <c r="H3000" s="2">
        <v>37070</v>
      </c>
      <c r="I3000">
        <v>1716.81</v>
      </c>
      <c r="J3000">
        <f t="shared" si="418"/>
        <v>1.2502875071508157E-2</v>
      </c>
      <c r="K3000">
        <f t="shared" si="414"/>
        <v>1.2359275071508156E-2</v>
      </c>
      <c r="L3000">
        <v>-1.5979643385115338E-3</v>
      </c>
      <c r="N3000" s="2">
        <v>37070</v>
      </c>
      <c r="O3000">
        <v>36.369999999999997</v>
      </c>
      <c r="Q3000" s="2">
        <v>37070</v>
      </c>
      <c r="R3000">
        <v>37405.39</v>
      </c>
      <c r="S3000" s="8">
        <f t="shared" si="419"/>
        <v>2.2490455169571044E-2</v>
      </c>
      <c r="T3000" s="9">
        <f t="shared" si="415"/>
        <v>2.2346855169571044E-2</v>
      </c>
      <c r="U3000" s="3">
        <f>Sheet1!$B$17+Sheet1!$B$18*'Portfolio allocation'!K3000</f>
        <v>1.4666672472072961E-2</v>
      </c>
      <c r="V3000" s="13">
        <f t="shared" si="420"/>
        <v>7.6801826974980825E-3</v>
      </c>
      <c r="W3000" s="13"/>
      <c r="X3000" s="2">
        <v>37070</v>
      </c>
      <c r="Y3000">
        <v>109.93940000000001</v>
      </c>
      <c r="AA3000" s="2">
        <v>37070</v>
      </c>
      <c r="AB3000">
        <v>1365.68</v>
      </c>
      <c r="AC3000">
        <f t="shared" si="421"/>
        <v>1.3913017654832549E-2</v>
      </c>
      <c r="AD3000">
        <f t="shared" si="416"/>
        <v>1.376541765483255E-2</v>
      </c>
      <c r="AE3000">
        <f>Sheet2!$B$17+Sheet2!$B$18*'Portfolio allocation'!K3000</f>
        <v>1.1043569718574151E-2</v>
      </c>
      <c r="AF3000">
        <f t="shared" si="422"/>
        <v>2.7218479362583984E-3</v>
      </c>
      <c r="AH3000" s="2">
        <v>37070</v>
      </c>
      <c r="AI3000">
        <v>5.3319999999999999</v>
      </c>
      <c r="AJ3000">
        <v>3.69</v>
      </c>
      <c r="AK3000">
        <v>0.84850000000000003</v>
      </c>
      <c r="AR3000" s="3"/>
    </row>
    <row r="3001" spans="1:44" hidden="1" outlineLevel="1" x14ac:dyDescent="0.2">
      <c r="A3001" s="2">
        <v>37071</v>
      </c>
      <c r="B3001">
        <v>19.059999999999999</v>
      </c>
      <c r="E3001" s="2">
        <v>37071</v>
      </c>
      <c r="F3001">
        <v>1224.42</v>
      </c>
      <c r="G3001">
        <f t="shared" si="417"/>
        <v>-1.4516392105692333E-3</v>
      </c>
      <c r="H3001" s="2">
        <v>37071</v>
      </c>
      <c r="I3001">
        <v>1714.32</v>
      </c>
      <c r="J3001">
        <f t="shared" si="418"/>
        <v>-1.4503643385115339E-3</v>
      </c>
      <c r="K3001">
        <f t="shared" si="414"/>
        <v>-1.5979643385115338E-3</v>
      </c>
      <c r="L3001">
        <v>9.8901658873489836E-3</v>
      </c>
      <c r="N3001" s="2">
        <v>37071</v>
      </c>
      <c r="O3001">
        <v>36.5</v>
      </c>
      <c r="Q3001" s="2">
        <v>37071</v>
      </c>
      <c r="R3001">
        <v>37539.1</v>
      </c>
      <c r="S3001" s="8">
        <f t="shared" si="419"/>
        <v>3.5746185242286899E-3</v>
      </c>
      <c r="T3001" s="9">
        <f t="shared" si="415"/>
        <v>3.42701852422869E-3</v>
      </c>
      <c r="U3001" s="3">
        <f>Sheet1!$B$17+Sheet1!$B$18*'Portfolio allocation'!K3001</f>
        <v>-1.3454263025876778E-3</v>
      </c>
      <c r="V3001" s="13">
        <f t="shared" si="420"/>
        <v>4.7724448268163678E-3</v>
      </c>
      <c r="W3001" s="13"/>
      <c r="X3001" s="2">
        <v>37071</v>
      </c>
      <c r="Y3001">
        <v>107.9336</v>
      </c>
      <c r="AA3001" s="2">
        <v>37071</v>
      </c>
      <c r="AB3001">
        <v>1340.77</v>
      </c>
      <c r="AC3001">
        <f t="shared" si="421"/>
        <v>-1.8239997656845031E-2</v>
      </c>
      <c r="AD3001">
        <f t="shared" si="416"/>
        <v>-1.8388797656845032E-2</v>
      </c>
      <c r="AE3001">
        <f>Sheet2!$B$17+Sheet2!$B$18*'Portfolio allocation'!K3001</f>
        <v>-1.367563646197497E-3</v>
      </c>
      <c r="AF3001">
        <f t="shared" si="422"/>
        <v>-1.7021234010647535E-2</v>
      </c>
      <c r="AH3001" s="2">
        <v>37071</v>
      </c>
      <c r="AI3001">
        <v>5.3650000000000002</v>
      </c>
      <c r="AJ3001">
        <v>3.72</v>
      </c>
      <c r="AK3001">
        <v>0.84660000000000002</v>
      </c>
      <c r="AR3001" s="3"/>
    </row>
    <row r="3002" spans="1:44" hidden="1" outlineLevel="1" x14ac:dyDescent="0.2">
      <c r="A3002" s="2">
        <v>37074</v>
      </c>
      <c r="B3002">
        <v>18.760000000000002</v>
      </c>
      <c r="E3002" s="2">
        <v>37074</v>
      </c>
      <c r="F3002">
        <v>1236.71</v>
      </c>
      <c r="G3002">
        <f t="shared" si="417"/>
        <v>1.0037405465444849E-2</v>
      </c>
      <c r="H3002" s="2">
        <v>37074</v>
      </c>
      <c r="I3002">
        <v>1731.53</v>
      </c>
      <c r="J3002">
        <f t="shared" si="418"/>
        <v>1.0038965887348983E-2</v>
      </c>
      <c r="K3002">
        <f t="shared" si="414"/>
        <v>9.8901658873489836E-3</v>
      </c>
      <c r="L3002">
        <v>-1.8128689009141721E-3</v>
      </c>
      <c r="N3002" s="2">
        <v>37074</v>
      </c>
      <c r="O3002">
        <v>35.299999999999997</v>
      </c>
      <c r="Q3002" s="2">
        <v>37074</v>
      </c>
      <c r="R3002">
        <v>36304.93</v>
      </c>
      <c r="S3002" s="8">
        <f t="shared" si="419"/>
        <v>-3.2876920331068149E-2</v>
      </c>
      <c r="T3002" s="9">
        <f t="shared" si="415"/>
        <v>-3.3025720331068147E-2</v>
      </c>
      <c r="U3002" s="3">
        <f>Sheet1!$B$17+Sheet1!$B$18*'Portfolio allocation'!K3002</f>
        <v>1.1834047840457313E-2</v>
      </c>
      <c r="V3002" s="13">
        <f t="shared" si="420"/>
        <v>-4.4859768171525462E-2</v>
      </c>
      <c r="W3002" s="13"/>
      <c r="X3002" s="2">
        <v>37074</v>
      </c>
      <c r="Y3002">
        <v>109.2231</v>
      </c>
      <c r="AA3002" s="2">
        <v>37074</v>
      </c>
      <c r="AB3002">
        <v>1356.78</v>
      </c>
      <c r="AC3002">
        <f t="shared" si="421"/>
        <v>1.1940899632300939E-2</v>
      </c>
      <c r="AD3002">
        <f t="shared" si="416"/>
        <v>1.1791299632300939E-2</v>
      </c>
      <c r="AE3002">
        <f>Sheet2!$B$17+Sheet2!$B$18*'Portfolio allocation'!K3002</f>
        <v>8.8479748393473293E-3</v>
      </c>
      <c r="AF3002">
        <f t="shared" si="422"/>
        <v>2.9433247929536097E-3</v>
      </c>
      <c r="AH3002" s="2">
        <v>37074</v>
      </c>
      <c r="AI3002">
        <v>5.3220000000000001</v>
      </c>
      <c r="AJ3002">
        <v>3.74</v>
      </c>
      <c r="AK3002">
        <v>0.84630000000000005</v>
      </c>
      <c r="AR3002" s="3"/>
    </row>
    <row r="3003" spans="1:44" hidden="1" outlineLevel="1" x14ac:dyDescent="0.2">
      <c r="A3003" s="2">
        <v>37075</v>
      </c>
      <c r="B3003">
        <v>18.920000000000002</v>
      </c>
      <c r="E3003" s="2">
        <v>37075</v>
      </c>
      <c r="F3003">
        <v>1234.45</v>
      </c>
      <c r="G3003">
        <f t="shared" si="417"/>
        <v>-1.8274292275473059E-3</v>
      </c>
      <c r="H3003" s="2">
        <v>37075</v>
      </c>
      <c r="I3003">
        <v>1728.65</v>
      </c>
      <c r="J3003">
        <f t="shared" si="418"/>
        <v>-1.6632689009141721E-3</v>
      </c>
      <c r="K3003">
        <f t="shared" si="414"/>
        <v>-1.8128689009141721E-3</v>
      </c>
      <c r="L3003">
        <v>-1.484E-4</v>
      </c>
      <c r="N3003" s="2">
        <v>37075</v>
      </c>
      <c r="O3003">
        <v>35.234999999999999</v>
      </c>
      <c r="Q3003" s="2">
        <v>37075</v>
      </c>
      <c r="R3003">
        <v>36238.080000000002</v>
      </c>
      <c r="S3003" s="8">
        <f t="shared" si="419"/>
        <v>-1.8413477177892101E-3</v>
      </c>
      <c r="T3003" s="9">
        <f t="shared" si="415"/>
        <v>-1.9909477177892103E-3</v>
      </c>
      <c r="U3003" s="3">
        <f>Sheet1!$B$17+Sheet1!$B$18*'Portfolio allocation'!K3003</f>
        <v>-1.5919702629818779E-3</v>
      </c>
      <c r="V3003" s="13">
        <f t="shared" si="420"/>
        <v>-3.9897745480733243E-4</v>
      </c>
      <c r="W3003" s="13"/>
      <c r="X3003" s="2">
        <v>37075</v>
      </c>
      <c r="Y3003">
        <v>107.9145</v>
      </c>
      <c r="AA3003" s="2">
        <v>37075</v>
      </c>
      <c r="AB3003">
        <v>1340.53</v>
      </c>
      <c r="AC3003">
        <f t="shared" si="421"/>
        <v>-1.1976886451745994E-2</v>
      </c>
      <c r="AD3003">
        <f t="shared" si="416"/>
        <v>-1.2125286451745994E-2</v>
      </c>
      <c r="AE3003">
        <f>Sheet2!$B$17+Sheet2!$B$18*'Portfolio allocation'!K3003</f>
        <v>-1.5586622657971787E-3</v>
      </c>
      <c r="AF3003">
        <f t="shared" si="422"/>
        <v>-1.0566624185948816E-2</v>
      </c>
      <c r="AH3003" s="2">
        <v>37075</v>
      </c>
      <c r="AI3003">
        <v>5.335</v>
      </c>
      <c r="AJ3003">
        <v>3.71</v>
      </c>
      <c r="AK3003">
        <v>0.84670000000000001</v>
      </c>
      <c r="AR3003" s="3"/>
    </row>
    <row r="3004" spans="1:44" hidden="1" outlineLevel="1" x14ac:dyDescent="0.2">
      <c r="A3004" s="2">
        <v>37076</v>
      </c>
      <c r="B3004">
        <v>18.920000000000002</v>
      </c>
      <c r="E3004" s="2">
        <v>37076</v>
      </c>
      <c r="F3004">
        <v>1234.45</v>
      </c>
      <c r="G3004">
        <f t="shared" si="417"/>
        <v>0</v>
      </c>
      <c r="H3004" s="2">
        <v>37076</v>
      </c>
      <c r="I3004">
        <v>1728.65</v>
      </c>
      <c r="J3004">
        <f t="shared" si="418"/>
        <v>0</v>
      </c>
      <c r="K3004">
        <f t="shared" si="414"/>
        <v>-1.484E-4</v>
      </c>
      <c r="L3004">
        <v>-1.2279253556243326E-2</v>
      </c>
      <c r="N3004" s="2">
        <v>37076</v>
      </c>
      <c r="O3004">
        <v>35.234999999999999</v>
      </c>
      <c r="Q3004" s="2">
        <v>37076</v>
      </c>
      <c r="R3004">
        <v>36238.080000000002</v>
      </c>
      <c r="S3004" s="8">
        <f t="shared" si="419"/>
        <v>0</v>
      </c>
      <c r="T3004" s="9">
        <f t="shared" si="415"/>
        <v>-1.484E-4</v>
      </c>
      <c r="U3004" s="3">
        <f>Sheet1!$B$17+Sheet1!$B$18*'Portfolio allocation'!K3004</f>
        <v>3.1755064339848748E-4</v>
      </c>
      <c r="V3004" s="13">
        <f t="shared" si="420"/>
        <v>-4.6595064339848751E-4</v>
      </c>
      <c r="W3004" s="13"/>
      <c r="X3004" s="2">
        <v>37076</v>
      </c>
      <c r="Y3004">
        <v>107.9145</v>
      </c>
      <c r="AA3004" s="2">
        <v>37076</v>
      </c>
      <c r="AB3004">
        <v>1340.53</v>
      </c>
      <c r="AC3004">
        <f t="shared" si="421"/>
        <v>0</v>
      </c>
      <c r="AD3004">
        <f t="shared" si="416"/>
        <v>-1.484E-4</v>
      </c>
      <c r="AE3004">
        <f>Sheet2!$B$17+Sheet2!$B$18*'Portfolio allocation'!K3004</f>
        <v>-7.8574054662056115E-5</v>
      </c>
      <c r="AF3004">
        <f t="shared" si="422"/>
        <v>-6.9825945337943887E-5</v>
      </c>
      <c r="AH3004" s="2">
        <v>37076</v>
      </c>
      <c r="AI3004">
        <v>5.335</v>
      </c>
      <c r="AJ3004">
        <v>3.71</v>
      </c>
      <c r="AK3004">
        <v>0.8458</v>
      </c>
      <c r="AR3004" s="3"/>
    </row>
    <row r="3005" spans="1:44" hidden="1" outlineLevel="1" x14ac:dyDescent="0.2">
      <c r="A3005" s="2">
        <v>37077</v>
      </c>
      <c r="B3005">
        <v>20.09</v>
      </c>
      <c r="E3005" s="2">
        <v>37077</v>
      </c>
      <c r="F3005">
        <v>1219.24</v>
      </c>
      <c r="G3005">
        <f t="shared" si="417"/>
        <v>-1.2321276681923177E-2</v>
      </c>
      <c r="H3005" s="2">
        <v>37077</v>
      </c>
      <c r="I3005">
        <v>1707.68</v>
      </c>
      <c r="J3005">
        <f t="shared" si="418"/>
        <v>-1.2130853556243326E-2</v>
      </c>
      <c r="K3005">
        <f t="shared" si="414"/>
        <v>-1.2279253556243326E-2</v>
      </c>
      <c r="L3005">
        <v>-2.3442762484774688E-2</v>
      </c>
      <c r="N3005" s="2">
        <v>37077</v>
      </c>
      <c r="O3005">
        <v>34.255000000000003</v>
      </c>
      <c r="Q3005" s="2">
        <v>37077</v>
      </c>
      <c r="R3005">
        <v>35230.19</v>
      </c>
      <c r="S3005" s="8">
        <f t="shared" si="419"/>
        <v>-2.7813007753170083E-2</v>
      </c>
      <c r="T3005" s="9">
        <f t="shared" si="415"/>
        <v>-2.7961407753170082E-2</v>
      </c>
      <c r="U3005" s="3">
        <f>Sheet1!$B$17+Sheet1!$B$18*'Portfolio allocation'!K3005</f>
        <v>-1.3599271993036994E-2</v>
      </c>
      <c r="V3005" s="13">
        <f t="shared" si="420"/>
        <v>-1.4362135760133088E-2</v>
      </c>
      <c r="W3005" s="13"/>
      <c r="X3005" s="2">
        <v>37077</v>
      </c>
      <c r="Y3005">
        <v>107.07389999999999</v>
      </c>
      <c r="AA3005" s="2">
        <v>37077</v>
      </c>
      <c r="AB3005">
        <v>1330.09</v>
      </c>
      <c r="AC3005">
        <f t="shared" si="421"/>
        <v>-7.7879644618173982E-3</v>
      </c>
      <c r="AD3005">
        <f t="shared" si="416"/>
        <v>-7.9359644618173988E-3</v>
      </c>
      <c r="AE3005">
        <f>Sheet2!$B$17+Sheet2!$B$18*'Portfolio allocation'!K3005</f>
        <v>-1.0865638522938446E-2</v>
      </c>
      <c r="AF3005">
        <f t="shared" si="422"/>
        <v>2.9296740611210476E-3</v>
      </c>
      <c r="AH3005" s="2">
        <v>37077</v>
      </c>
      <c r="AI3005">
        <v>5.3689999999999998</v>
      </c>
      <c r="AJ3005">
        <v>3.7</v>
      </c>
      <c r="AK3005">
        <v>0.83689999999999998</v>
      </c>
      <c r="AR3005" s="3"/>
    </row>
    <row r="3006" spans="1:44" hidden="1" outlineLevel="1" x14ac:dyDescent="0.2">
      <c r="A3006" s="2">
        <v>37078</v>
      </c>
      <c r="B3006">
        <v>21.63</v>
      </c>
      <c r="E3006" s="2">
        <v>37078</v>
      </c>
      <c r="F3006">
        <v>1190.5899999999999</v>
      </c>
      <c r="G3006">
        <f t="shared" si="417"/>
        <v>-2.3498244808241253E-2</v>
      </c>
      <c r="H3006" s="2">
        <v>37078</v>
      </c>
      <c r="I3006">
        <v>1667.9</v>
      </c>
      <c r="J3006">
        <f t="shared" si="418"/>
        <v>-2.3294762484774689E-2</v>
      </c>
      <c r="K3006">
        <f t="shared" si="414"/>
        <v>-2.3442762484774688E-2</v>
      </c>
      <c r="L3006">
        <v>6.749697775646003E-3</v>
      </c>
      <c r="N3006" s="2">
        <v>37078</v>
      </c>
      <c r="O3006">
        <v>33.03</v>
      </c>
      <c r="Q3006" s="2">
        <v>37078</v>
      </c>
      <c r="R3006">
        <v>33970.31</v>
      </c>
      <c r="S3006" s="8">
        <f t="shared" si="419"/>
        <v>-3.5761373980668365E-2</v>
      </c>
      <c r="T3006" s="9">
        <f t="shared" si="415"/>
        <v>-3.5909373980668367E-2</v>
      </c>
      <c r="U3006" s="3">
        <f>Sheet1!$B$17+Sheet1!$B$18*'Portfolio allocation'!K3006</f>
        <v>-2.6406332356788249E-2</v>
      </c>
      <c r="V3006" s="13">
        <f t="shared" si="420"/>
        <v>-9.503041623880118E-3</v>
      </c>
      <c r="W3006" s="13"/>
      <c r="X3006" s="2">
        <v>37078</v>
      </c>
      <c r="Y3006">
        <v>101.72499999999999</v>
      </c>
      <c r="AA3006" s="2">
        <v>37078</v>
      </c>
      <c r="AB3006">
        <v>1263.6400000000001</v>
      </c>
      <c r="AC3006">
        <f t="shared" si="421"/>
        <v>-4.9959025329112894E-2</v>
      </c>
      <c r="AD3006">
        <f t="shared" si="416"/>
        <v>-5.0104225329112892E-2</v>
      </c>
      <c r="AE3006">
        <f>Sheet2!$B$17+Sheet2!$B$18*'Portfolio allocation'!K3006</f>
        <v>-2.0792515469059868E-2</v>
      </c>
      <c r="AF3006">
        <f t="shared" si="422"/>
        <v>-2.9311709860053024E-2</v>
      </c>
      <c r="AH3006" s="2">
        <v>37078</v>
      </c>
      <c r="AI3006">
        <v>5.3609999999999998</v>
      </c>
      <c r="AJ3006">
        <v>3.63</v>
      </c>
      <c r="AK3006">
        <v>0.84450000000000003</v>
      </c>
      <c r="AR3006" s="3"/>
    </row>
    <row r="3007" spans="1:44" hidden="1" outlineLevel="1" x14ac:dyDescent="0.2">
      <c r="A3007" s="2">
        <v>37081</v>
      </c>
      <c r="B3007">
        <v>22.48</v>
      </c>
      <c r="E3007" s="2">
        <v>37081</v>
      </c>
      <c r="F3007">
        <v>1198.78</v>
      </c>
      <c r="G3007">
        <f t="shared" si="417"/>
        <v>6.8789423731092647E-3</v>
      </c>
      <c r="H3007" s="2">
        <v>37081</v>
      </c>
      <c r="I3007">
        <v>1679.4</v>
      </c>
      <c r="J3007">
        <f t="shared" si="418"/>
        <v>6.8948977756460028E-3</v>
      </c>
      <c r="K3007">
        <f t="shared" si="414"/>
        <v>6.749697775646003E-3</v>
      </c>
      <c r="L3007">
        <v>-1.4496763224961415E-2</v>
      </c>
      <c r="N3007" s="2">
        <v>37081</v>
      </c>
      <c r="O3007">
        <v>32.844999999999999</v>
      </c>
      <c r="Q3007" s="2">
        <v>37081</v>
      </c>
      <c r="R3007">
        <v>33780.04</v>
      </c>
      <c r="S3007" s="8">
        <f t="shared" si="419"/>
        <v>-5.6010675204317684E-3</v>
      </c>
      <c r="T3007" s="9">
        <f t="shared" si="415"/>
        <v>-5.7462675204317682E-3</v>
      </c>
      <c r="U3007" s="3">
        <f>Sheet1!$B$17+Sheet1!$B$18*'Portfolio allocation'!K3007</f>
        <v>8.2312232326655389E-3</v>
      </c>
      <c r="V3007" s="13">
        <f t="shared" si="420"/>
        <v>-1.3977490753097307E-2</v>
      </c>
      <c r="W3007" s="13"/>
      <c r="X3007" s="2">
        <v>37081</v>
      </c>
      <c r="Y3007">
        <v>100.0248</v>
      </c>
      <c r="AA3007" s="2">
        <v>37081</v>
      </c>
      <c r="AB3007">
        <v>1242.52</v>
      </c>
      <c r="AC3007">
        <f t="shared" si="421"/>
        <v>-1.6713620967997334E-2</v>
      </c>
      <c r="AD3007">
        <f t="shared" si="416"/>
        <v>-1.6860020967997335E-2</v>
      </c>
      <c r="AE3007">
        <f>Sheet2!$B$17+Sheet2!$B$18*'Portfolio allocation'!K3007</f>
        <v>6.055390473833226E-3</v>
      </c>
      <c r="AF3007">
        <f t="shared" si="422"/>
        <v>-2.2915411441830562E-2</v>
      </c>
      <c r="AH3007" s="2">
        <v>37081</v>
      </c>
      <c r="AI3007">
        <v>5.319</v>
      </c>
      <c r="AJ3007">
        <v>3.66</v>
      </c>
      <c r="AK3007">
        <v>0.84919999999999995</v>
      </c>
      <c r="AR3007" s="3"/>
    </row>
    <row r="3008" spans="1:44" hidden="1" outlineLevel="1" x14ac:dyDescent="0.2">
      <c r="A3008" s="2">
        <v>37082</v>
      </c>
      <c r="B3008">
        <v>23.25</v>
      </c>
      <c r="E3008" s="2">
        <v>37082</v>
      </c>
      <c r="F3008">
        <v>1181.52</v>
      </c>
      <c r="G3008">
        <f t="shared" si="417"/>
        <v>-1.4397971270792009E-2</v>
      </c>
      <c r="H3008" s="2">
        <v>37082</v>
      </c>
      <c r="I3008">
        <v>1655.3</v>
      </c>
      <c r="J3008">
        <f t="shared" si="418"/>
        <v>-1.4350363224961415E-2</v>
      </c>
      <c r="K3008">
        <f t="shared" si="414"/>
        <v>-1.4496763224961415E-2</v>
      </c>
      <c r="L3008">
        <v>-1.2076513743732419E-3</v>
      </c>
      <c r="N3008" s="2">
        <v>37082</v>
      </c>
      <c r="O3008">
        <v>32.24</v>
      </c>
      <c r="Q3008" s="2">
        <v>37082</v>
      </c>
      <c r="R3008">
        <v>33157.82</v>
      </c>
      <c r="S3008" s="8">
        <f t="shared" si="419"/>
        <v>-1.841975320337097E-2</v>
      </c>
      <c r="T3008" s="9">
        <f t="shared" si="415"/>
        <v>-1.8566153203370971E-2</v>
      </c>
      <c r="U3008" s="3">
        <f>Sheet1!$B$17+Sheet1!$B$18*'Portfolio allocation'!K3008</f>
        <v>-1.6143255284158955E-2</v>
      </c>
      <c r="V3008" s="13">
        <f t="shared" si="420"/>
        <v>-2.4228979192120158E-3</v>
      </c>
      <c r="W3008" s="13"/>
      <c r="X3008" s="2">
        <v>37082</v>
      </c>
      <c r="Y3008">
        <v>97.388599999999997</v>
      </c>
      <c r="AA3008" s="2">
        <v>37082</v>
      </c>
      <c r="AB3008">
        <v>1209.77</v>
      </c>
      <c r="AC3008">
        <f t="shared" si="421"/>
        <v>-2.6357724624150869E-2</v>
      </c>
      <c r="AD3008">
        <f t="shared" si="416"/>
        <v>-2.6502124624150868E-2</v>
      </c>
      <c r="AE3008">
        <f>Sheet2!$B$17+Sheet2!$B$18*'Portfolio allocation'!K3008</f>
        <v>-1.283750469415088E-2</v>
      </c>
      <c r="AF3008">
        <f t="shared" si="422"/>
        <v>-1.3664619929999988E-2</v>
      </c>
      <c r="AH3008" s="2">
        <v>37082</v>
      </c>
      <c r="AI3008">
        <v>5.2670000000000003</v>
      </c>
      <c r="AJ3008">
        <v>3.61</v>
      </c>
      <c r="AK3008">
        <v>0.85589999999999999</v>
      </c>
      <c r="AR3008" s="3"/>
    </row>
    <row r="3009" spans="1:44" hidden="1" outlineLevel="1" x14ac:dyDescent="0.2">
      <c r="A3009" s="2">
        <v>37083</v>
      </c>
      <c r="B3009">
        <v>24.01</v>
      </c>
      <c r="E3009" s="2">
        <v>37083</v>
      </c>
      <c r="F3009">
        <v>1180.18</v>
      </c>
      <c r="G3009">
        <f t="shared" si="417"/>
        <v>-1.1341323041504925E-3</v>
      </c>
      <c r="H3009" s="2">
        <v>37083</v>
      </c>
      <c r="I3009">
        <v>1653.54</v>
      </c>
      <c r="J3009">
        <f t="shared" si="418"/>
        <v>-1.0632513743732419E-3</v>
      </c>
      <c r="K3009">
        <f t="shared" si="414"/>
        <v>-1.2076513743732419E-3</v>
      </c>
      <c r="L3009">
        <v>2.3556666448952081E-2</v>
      </c>
      <c r="N3009" s="2">
        <v>37083</v>
      </c>
      <c r="O3009">
        <v>33.25</v>
      </c>
      <c r="Q3009" s="2">
        <v>37083</v>
      </c>
      <c r="R3009">
        <v>34196.58</v>
      </c>
      <c r="S3009" s="8">
        <f t="shared" si="419"/>
        <v>3.132775315144376E-2</v>
      </c>
      <c r="T3009" s="9">
        <f t="shared" si="415"/>
        <v>3.1183353151443761E-2</v>
      </c>
      <c r="U3009" s="3">
        <f>Sheet1!$B$17+Sheet1!$B$18*'Portfolio allocation'!K3009</f>
        <v>-8.9764937828226547E-4</v>
      </c>
      <c r="V3009" s="13">
        <f t="shared" si="420"/>
        <v>3.2081002529726024E-2</v>
      </c>
      <c r="W3009" s="13"/>
      <c r="X3009" s="2">
        <v>37083</v>
      </c>
      <c r="Y3009">
        <v>99.193799999999996</v>
      </c>
      <c r="AA3009" s="2">
        <v>37083</v>
      </c>
      <c r="AB3009">
        <v>1232.2</v>
      </c>
      <c r="AC3009">
        <f t="shared" si="421"/>
        <v>1.8540714350661736E-2</v>
      </c>
      <c r="AD3009">
        <f t="shared" si="416"/>
        <v>1.8396714350661737E-2</v>
      </c>
      <c r="AE3009">
        <f>Sheet2!$B$17+Sheet2!$B$18*'Portfolio allocation'!K3009</f>
        <v>-1.0204874007014087E-3</v>
      </c>
      <c r="AF3009">
        <f t="shared" si="422"/>
        <v>1.9417201751363147E-2</v>
      </c>
      <c r="AH3009" s="2">
        <v>37083</v>
      </c>
      <c r="AI3009">
        <v>5.2910000000000004</v>
      </c>
      <c r="AJ3009">
        <v>3.6</v>
      </c>
      <c r="AK3009">
        <v>0.86129999999999995</v>
      </c>
      <c r="AR3009" s="3"/>
    </row>
    <row r="3010" spans="1:44" hidden="1" outlineLevel="1" x14ac:dyDescent="0.2">
      <c r="A3010" s="2">
        <v>37084</v>
      </c>
      <c r="B3010">
        <v>22.09</v>
      </c>
      <c r="E3010" s="2">
        <v>37084</v>
      </c>
      <c r="F3010">
        <v>1208.1400000000001</v>
      </c>
      <c r="G3010">
        <f t="shared" si="417"/>
        <v>2.3691301326916214E-2</v>
      </c>
      <c r="H3010" s="2">
        <v>37084</v>
      </c>
      <c r="I3010">
        <v>1692.73</v>
      </c>
      <c r="J3010">
        <f t="shared" si="418"/>
        <v>2.3700666448952079E-2</v>
      </c>
      <c r="K3010">
        <f t="shared" si="414"/>
        <v>2.3556666448952081E-2</v>
      </c>
      <c r="L3010">
        <v>6.10625845823024E-3</v>
      </c>
      <c r="N3010" s="2">
        <v>37084</v>
      </c>
      <c r="O3010">
        <v>35.799999999999997</v>
      </c>
      <c r="Q3010" s="2">
        <v>37084</v>
      </c>
      <c r="R3010">
        <v>36819.17</v>
      </c>
      <c r="S3010" s="8">
        <f t="shared" si="419"/>
        <v>7.6691587287383678E-2</v>
      </c>
      <c r="T3010" s="9">
        <f t="shared" si="415"/>
        <v>7.6547587287383673E-2</v>
      </c>
      <c r="U3010" s="3">
        <f>Sheet1!$B$17+Sheet1!$B$18*'Portfolio allocation'!K3010</f>
        <v>2.7512603639912155E-2</v>
      </c>
      <c r="V3010" s="13">
        <f t="shared" si="420"/>
        <v>4.9034983647471518E-2</v>
      </c>
      <c r="W3010" s="13"/>
      <c r="X3010" s="2">
        <v>37084</v>
      </c>
      <c r="Y3010">
        <v>102.4414</v>
      </c>
      <c r="AA3010" s="2">
        <v>37084</v>
      </c>
      <c r="AB3010">
        <v>1272.54</v>
      </c>
      <c r="AC3010">
        <f t="shared" si="421"/>
        <v>3.2738191851972021E-2</v>
      </c>
      <c r="AD3010">
        <f t="shared" si="416"/>
        <v>3.2594191851972022E-2</v>
      </c>
      <c r="AE3010">
        <f>Sheet2!$B$17+Sheet2!$B$18*'Portfolio allocation'!K3010</f>
        <v>2.1000575802688073E-2</v>
      </c>
      <c r="AF3010">
        <f t="shared" si="422"/>
        <v>1.1593616049283949E-2</v>
      </c>
      <c r="AH3010" s="2">
        <v>37084</v>
      </c>
      <c r="AI3010">
        <v>5.2359999999999998</v>
      </c>
      <c r="AJ3010">
        <v>3.6</v>
      </c>
      <c r="AK3010">
        <v>0.85250000000000004</v>
      </c>
      <c r="AR3010" s="3"/>
    </row>
    <row r="3011" spans="1:44" hidden="1" outlineLevel="1" x14ac:dyDescent="0.2">
      <c r="A3011" s="2">
        <v>37085</v>
      </c>
      <c r="B3011">
        <v>21.14</v>
      </c>
      <c r="E3011" s="2">
        <v>37085</v>
      </c>
      <c r="F3011">
        <v>1215.68</v>
      </c>
      <c r="G3011">
        <f t="shared" si="417"/>
        <v>6.2409985597695616E-3</v>
      </c>
      <c r="H3011" s="2">
        <v>37085</v>
      </c>
      <c r="I3011">
        <v>1703.31</v>
      </c>
      <c r="J3011">
        <f t="shared" si="418"/>
        <v>6.2502584582302401E-3</v>
      </c>
      <c r="K3011">
        <f t="shared" si="414"/>
        <v>6.10625845823024E-3</v>
      </c>
      <c r="L3011">
        <v>-1.1030289222748655E-2</v>
      </c>
      <c r="N3011" s="2">
        <v>37085</v>
      </c>
      <c r="O3011">
        <v>35.67</v>
      </c>
      <c r="Q3011" s="2">
        <v>37085</v>
      </c>
      <c r="R3011">
        <v>36685.47</v>
      </c>
      <c r="S3011" s="8">
        <f t="shared" si="419"/>
        <v>-3.6312605634509776E-3</v>
      </c>
      <c r="T3011" s="9">
        <f t="shared" si="415"/>
        <v>-3.7752605634509776E-3</v>
      </c>
      <c r="U3011" s="3">
        <f>Sheet1!$B$17+Sheet1!$B$18*'Portfolio allocation'!K3011</f>
        <v>7.4930533408053192E-3</v>
      </c>
      <c r="V3011" s="13">
        <f t="shared" si="420"/>
        <v>-1.1268313904256297E-2</v>
      </c>
      <c r="W3011" s="13"/>
      <c r="X3011" s="2">
        <v>37085</v>
      </c>
      <c r="Y3011">
        <v>103.664</v>
      </c>
      <c r="AA3011" s="2">
        <v>37085</v>
      </c>
      <c r="AB3011">
        <v>1287.73</v>
      </c>
      <c r="AC3011">
        <f t="shared" si="421"/>
        <v>1.1936756408442939E-2</v>
      </c>
      <c r="AD3011">
        <f t="shared" si="416"/>
        <v>1.179115640844294E-2</v>
      </c>
      <c r="AE3011">
        <f>Sheet2!$B$17+Sheet2!$B$18*'Portfolio allocation'!K3011</f>
        <v>5.483227817165477E-3</v>
      </c>
      <c r="AF3011">
        <f t="shared" si="422"/>
        <v>6.3079285912774627E-3</v>
      </c>
      <c r="AH3011" s="2">
        <v>37085</v>
      </c>
      <c r="AI3011">
        <v>5.226</v>
      </c>
      <c r="AJ3011">
        <v>3.64</v>
      </c>
      <c r="AK3011">
        <v>0.85170000000000001</v>
      </c>
      <c r="AR3011" s="3"/>
    </row>
    <row r="3012" spans="1:44" hidden="1" outlineLevel="1" x14ac:dyDescent="0.2">
      <c r="A3012" s="2">
        <v>37088</v>
      </c>
      <c r="B3012">
        <v>22.91</v>
      </c>
      <c r="E3012" s="2">
        <v>37088</v>
      </c>
      <c r="F3012">
        <v>1202.45</v>
      </c>
      <c r="G3012">
        <f t="shared" si="417"/>
        <v>-1.0882798104764446E-2</v>
      </c>
      <c r="H3012" s="2">
        <v>37088</v>
      </c>
      <c r="I3012">
        <v>1684.77</v>
      </c>
      <c r="J3012">
        <f t="shared" si="418"/>
        <v>-1.0884689222748656E-2</v>
      </c>
      <c r="K3012">
        <f t="shared" ref="K3012:K3075" si="423">J3012-(AJ3011/25000)</f>
        <v>-1.1030289222748655E-2</v>
      </c>
      <c r="L3012">
        <v>9.8264875300486231E-3</v>
      </c>
      <c r="N3012" s="2">
        <v>37088</v>
      </c>
      <c r="O3012">
        <v>35.590000000000003</v>
      </c>
      <c r="Q3012" s="2">
        <v>37088</v>
      </c>
      <c r="R3012">
        <v>36603.19</v>
      </c>
      <c r="S3012" s="8">
        <f t="shared" si="419"/>
        <v>-2.2428498258302287E-3</v>
      </c>
      <c r="T3012" s="9">
        <f t="shared" ref="T3012:T3075" si="424">S3012-(AJ3011/100/250)</f>
        <v>-2.3884498258302288E-3</v>
      </c>
      <c r="U3012" s="3">
        <f>Sheet1!$B$17+Sheet1!$B$18*'Portfolio allocation'!K3012</f>
        <v>-1.2166428456686373E-2</v>
      </c>
      <c r="V3012" s="13">
        <f t="shared" si="420"/>
        <v>9.7779786308561448E-3</v>
      </c>
      <c r="W3012" s="13"/>
      <c r="X3012" s="2">
        <v>37088</v>
      </c>
      <c r="Y3012">
        <v>102.9858</v>
      </c>
      <c r="AA3012" s="2">
        <v>37088</v>
      </c>
      <c r="AB3012">
        <v>1279.3</v>
      </c>
      <c r="AC3012">
        <f t="shared" si="421"/>
        <v>-6.5464033609530237E-3</v>
      </c>
      <c r="AD3012">
        <f t="shared" ref="AD3012:AD3075" si="425">AC3012-AJ3012/25000</f>
        <v>-6.6916033609530235E-3</v>
      </c>
      <c r="AE3012">
        <f>Sheet2!$B$17+Sheet2!$B$18*'Portfolio allocation'!K3012</f>
        <v>-9.7550275736329913E-3</v>
      </c>
      <c r="AF3012">
        <f t="shared" si="422"/>
        <v>3.0634242126799677E-3</v>
      </c>
      <c r="AH3012" s="2">
        <v>37088</v>
      </c>
      <c r="AI3012">
        <v>5.157</v>
      </c>
      <c r="AJ3012">
        <v>3.63</v>
      </c>
      <c r="AK3012">
        <v>0.85499999999999998</v>
      </c>
      <c r="AR3012" s="3"/>
    </row>
    <row r="3013" spans="1:44" hidden="1" outlineLevel="1" x14ac:dyDescent="0.2">
      <c r="A3013" s="2">
        <v>37089</v>
      </c>
      <c r="B3013">
        <v>22.61</v>
      </c>
      <c r="E3013" s="2">
        <v>37089</v>
      </c>
      <c r="F3013">
        <v>1214.44</v>
      </c>
      <c r="G3013">
        <f t="shared" ref="G3013:G3076" si="426">(F3013/F3012)-1</f>
        <v>9.9713085783192934E-3</v>
      </c>
      <c r="H3013" s="2">
        <v>37089</v>
      </c>
      <c r="I3013">
        <v>1701.57</v>
      </c>
      <c r="J3013">
        <f t="shared" ref="J3013:J3076" si="427">(I3013/I3012)-1</f>
        <v>9.971687530048623E-3</v>
      </c>
      <c r="K3013">
        <f t="shared" si="423"/>
        <v>9.8264875300486231E-3</v>
      </c>
      <c r="L3013">
        <v>-5.6107406477547295E-3</v>
      </c>
      <c r="N3013" s="2">
        <v>37089</v>
      </c>
      <c r="O3013">
        <v>35.909999999999997</v>
      </c>
      <c r="Q3013" s="2">
        <v>37089</v>
      </c>
      <c r="R3013">
        <v>36932.300000000003</v>
      </c>
      <c r="S3013" s="8">
        <f t="shared" ref="S3013:S3076" si="428">R3013/R3012-1</f>
        <v>8.9912928354058952E-3</v>
      </c>
      <c r="T3013" s="9">
        <f t="shared" si="424"/>
        <v>8.8460928354058953E-3</v>
      </c>
      <c r="U3013" s="3">
        <f>Sheet1!$B$17+Sheet1!$B$18*'Portfolio allocation'!K3013</f>
        <v>1.1760994415138153E-2</v>
      </c>
      <c r="V3013" s="13">
        <f t="shared" ref="V3013:V3076" si="429">T3013-U3013</f>
        <v>-2.914901579732258E-3</v>
      </c>
      <c r="W3013" s="13"/>
      <c r="X3013" s="2">
        <v>37089</v>
      </c>
      <c r="Y3013">
        <v>103.664</v>
      </c>
      <c r="AA3013" s="2">
        <v>37089</v>
      </c>
      <c r="AB3013">
        <v>1287.73</v>
      </c>
      <c r="AC3013">
        <f t="shared" ref="AC3013:AC3076" si="430">AB3013/AB3012-1</f>
        <v>6.5895411553194005E-3</v>
      </c>
      <c r="AD3013">
        <f t="shared" si="425"/>
        <v>6.4443411553194007E-3</v>
      </c>
      <c r="AE3013">
        <f>Sheet2!$B$17+Sheet2!$B$18*'Portfolio allocation'!K3013</f>
        <v>8.7913504194540235E-3</v>
      </c>
      <c r="AF3013">
        <f t="shared" ref="AF3013:AF3076" si="431">AD3013-AE3013</f>
        <v>-2.3470092641346228E-3</v>
      </c>
      <c r="AH3013" s="2">
        <v>37089</v>
      </c>
      <c r="AI3013">
        <v>5.2050000000000001</v>
      </c>
      <c r="AJ3013">
        <v>3.63</v>
      </c>
      <c r="AK3013">
        <v>0.85150000000000003</v>
      </c>
      <c r="AR3013" s="3"/>
    </row>
    <row r="3014" spans="1:44" hidden="1" outlineLevel="1" x14ac:dyDescent="0.2">
      <c r="A3014" s="2">
        <v>37090</v>
      </c>
      <c r="B3014">
        <v>23.6</v>
      </c>
      <c r="E3014" s="2">
        <v>37090</v>
      </c>
      <c r="F3014">
        <v>1207.71</v>
      </c>
      <c r="G3014">
        <f t="shared" si="426"/>
        <v>-5.5416488257962193E-3</v>
      </c>
      <c r="H3014" s="2">
        <v>37090</v>
      </c>
      <c r="I3014">
        <v>1692.27</v>
      </c>
      <c r="J3014">
        <f t="shared" si="427"/>
        <v>-5.4655406477547297E-3</v>
      </c>
      <c r="K3014">
        <f t="shared" si="423"/>
        <v>-5.6107406477547295E-3</v>
      </c>
      <c r="L3014">
        <v>5.9141530866823038E-3</v>
      </c>
      <c r="N3014" s="2">
        <v>37090</v>
      </c>
      <c r="O3014">
        <v>35.284999999999997</v>
      </c>
      <c r="Q3014" s="2">
        <v>37090</v>
      </c>
      <c r="R3014">
        <v>36289.51</v>
      </c>
      <c r="S3014" s="8">
        <f t="shared" si="428"/>
        <v>-1.7404548322200397E-2</v>
      </c>
      <c r="T3014" s="9">
        <f t="shared" si="424"/>
        <v>-1.7549748322200399E-2</v>
      </c>
      <c r="U3014" s="3">
        <f>Sheet1!$B$17+Sheet1!$B$18*'Portfolio allocation'!K3014</f>
        <v>-5.9489849818272125E-3</v>
      </c>
      <c r="V3014" s="13">
        <f t="shared" si="429"/>
        <v>-1.1600763340373186E-2</v>
      </c>
      <c r="W3014" s="13"/>
      <c r="X3014" s="2">
        <v>37090</v>
      </c>
      <c r="Y3014">
        <v>99.604500000000002</v>
      </c>
      <c r="AA3014" s="2">
        <v>37090</v>
      </c>
      <c r="AB3014">
        <v>1237.3</v>
      </c>
      <c r="AC3014">
        <f t="shared" si="430"/>
        <v>-3.916193612014951E-2</v>
      </c>
      <c r="AD3014">
        <f t="shared" si="425"/>
        <v>-3.9304736120149508E-2</v>
      </c>
      <c r="AE3014">
        <f>Sheet2!$B$17+Sheet2!$B$18*'Portfolio allocation'!K3014</f>
        <v>-4.9358267155592342E-3</v>
      </c>
      <c r="AF3014">
        <f t="shared" si="431"/>
        <v>-3.4368909404590274E-2</v>
      </c>
      <c r="AH3014" s="2">
        <v>37090</v>
      </c>
      <c r="AI3014">
        <v>5.0890000000000004</v>
      </c>
      <c r="AJ3014">
        <v>3.57</v>
      </c>
      <c r="AK3014">
        <v>0.87129999999999996</v>
      </c>
      <c r="AR3014" s="3"/>
    </row>
    <row r="3015" spans="1:44" hidden="1" outlineLevel="1" x14ac:dyDescent="0.2">
      <c r="A3015" s="2">
        <v>37091</v>
      </c>
      <c r="B3015">
        <v>22.51</v>
      </c>
      <c r="E3015" s="2">
        <v>37091</v>
      </c>
      <c r="F3015">
        <v>1215.02</v>
      </c>
      <c r="G3015">
        <f t="shared" si="426"/>
        <v>6.0527775707743814E-3</v>
      </c>
      <c r="H3015" s="2">
        <v>37091</v>
      </c>
      <c r="I3015">
        <v>1702.52</v>
      </c>
      <c r="J3015">
        <f t="shared" si="427"/>
        <v>6.056953086682304E-3</v>
      </c>
      <c r="K3015">
        <f t="shared" si="423"/>
        <v>5.9141530866823038E-3</v>
      </c>
      <c r="L3015">
        <v>-3.5800829828723461E-3</v>
      </c>
      <c r="N3015" s="2">
        <v>37091</v>
      </c>
      <c r="O3015">
        <v>36.284999999999997</v>
      </c>
      <c r="Q3015" s="2">
        <v>37091</v>
      </c>
      <c r="R3015">
        <v>37317.980000000003</v>
      </c>
      <c r="S3015" s="8">
        <f t="shared" si="428"/>
        <v>2.8340696801913312E-2</v>
      </c>
      <c r="T3015" s="9">
        <f t="shared" si="424"/>
        <v>2.8197896801913314E-2</v>
      </c>
      <c r="U3015" s="3">
        <f>Sheet1!$B$17+Sheet1!$B$18*'Portfolio allocation'!K3015</f>
        <v>7.2726651899679695E-3</v>
      </c>
      <c r="V3015" s="13">
        <f t="shared" si="429"/>
        <v>2.0925231611945344E-2</v>
      </c>
      <c r="W3015" s="13"/>
      <c r="X3015" s="2">
        <v>37091</v>
      </c>
      <c r="Y3015">
        <v>99.337100000000007</v>
      </c>
      <c r="AA3015" s="2">
        <v>37091</v>
      </c>
      <c r="AB3015">
        <v>1233.98</v>
      </c>
      <c r="AC3015">
        <f t="shared" si="430"/>
        <v>-2.6832619413238445E-3</v>
      </c>
      <c r="AD3015">
        <f t="shared" si="425"/>
        <v>-2.8272619413238446E-3</v>
      </c>
      <c r="AE3015">
        <f>Sheet2!$B$17+Sheet2!$B$18*'Portfolio allocation'!K3015</f>
        <v>5.3124028197337617E-3</v>
      </c>
      <c r="AF3015">
        <f t="shared" si="431"/>
        <v>-8.1396647610576071E-3</v>
      </c>
      <c r="AH3015" s="2">
        <v>37091</v>
      </c>
      <c r="AI3015">
        <v>5.0999999999999996</v>
      </c>
      <c r="AJ3015">
        <v>3.6</v>
      </c>
      <c r="AK3015">
        <v>0.86970000000000003</v>
      </c>
      <c r="AR3015" s="3"/>
    </row>
    <row r="3016" spans="1:44" hidden="1" outlineLevel="1" x14ac:dyDescent="0.2">
      <c r="A3016" s="2">
        <v>37092</v>
      </c>
      <c r="B3016">
        <v>22.34</v>
      </c>
      <c r="E3016" s="2">
        <v>37092</v>
      </c>
      <c r="F3016">
        <v>1210.8499999999999</v>
      </c>
      <c r="G3016">
        <f t="shared" si="426"/>
        <v>-3.432042270909208E-3</v>
      </c>
      <c r="H3016" s="2">
        <v>37092</v>
      </c>
      <c r="I3016">
        <v>1696.67</v>
      </c>
      <c r="J3016">
        <f t="shared" si="427"/>
        <v>-3.436082982872346E-3</v>
      </c>
      <c r="K3016">
        <f t="shared" si="423"/>
        <v>-3.5800829828723461E-3</v>
      </c>
      <c r="L3016">
        <v>-1.65109548774953E-2</v>
      </c>
      <c r="N3016" s="2">
        <v>37092</v>
      </c>
      <c r="O3016">
        <v>34.590000000000003</v>
      </c>
      <c r="Q3016" s="2">
        <v>37092</v>
      </c>
      <c r="R3016">
        <v>35574.720000000001</v>
      </c>
      <c r="S3016" s="8">
        <f t="shared" si="428"/>
        <v>-4.6713675284675182E-2</v>
      </c>
      <c r="T3016" s="9">
        <f t="shared" si="424"/>
        <v>-4.6857675284675181E-2</v>
      </c>
      <c r="U3016" s="3">
        <f>Sheet1!$B$17+Sheet1!$B$18*'Portfolio allocation'!K3016</f>
        <v>-3.6193630449650872E-3</v>
      </c>
      <c r="V3016" s="13">
        <f t="shared" si="429"/>
        <v>-4.3238312239710093E-2</v>
      </c>
      <c r="W3016" s="13"/>
      <c r="X3016" s="2">
        <v>37092</v>
      </c>
      <c r="Y3016">
        <v>100.9609</v>
      </c>
      <c r="AA3016" s="2">
        <v>37092</v>
      </c>
      <c r="AB3016">
        <v>1254.1500000000001</v>
      </c>
      <c r="AC3016">
        <f t="shared" si="430"/>
        <v>1.6345483719347298E-2</v>
      </c>
      <c r="AD3016">
        <f t="shared" si="425"/>
        <v>1.6201883719347297E-2</v>
      </c>
      <c r="AE3016">
        <f>Sheet2!$B$17+Sheet2!$B$18*'Portfolio allocation'!K3016</f>
        <v>-3.130114113183269E-3</v>
      </c>
      <c r="AF3016">
        <f t="shared" si="431"/>
        <v>1.9331997832530565E-2</v>
      </c>
      <c r="AH3016" s="2">
        <v>37092</v>
      </c>
      <c r="AI3016">
        <v>5.125</v>
      </c>
      <c r="AJ3016">
        <v>3.59</v>
      </c>
      <c r="AK3016">
        <v>0.87290000000000001</v>
      </c>
      <c r="AR3016" s="3"/>
    </row>
    <row r="3017" spans="1:44" hidden="1" outlineLevel="1" x14ac:dyDescent="0.2">
      <c r="A3017" s="2">
        <v>37095</v>
      </c>
      <c r="B3017">
        <v>23.74</v>
      </c>
      <c r="E3017" s="2">
        <v>37095</v>
      </c>
      <c r="F3017">
        <v>1191.03</v>
      </c>
      <c r="G3017">
        <f t="shared" si="426"/>
        <v>-1.6368666639137719E-2</v>
      </c>
      <c r="H3017" s="2">
        <v>37095</v>
      </c>
      <c r="I3017">
        <v>1668.9</v>
      </c>
      <c r="J3017">
        <f t="shared" si="427"/>
        <v>-1.6367354877495299E-2</v>
      </c>
      <c r="K3017">
        <f t="shared" si="423"/>
        <v>-1.65109548774953E-2</v>
      </c>
      <c r="L3017">
        <v>-1.6405808640421939E-2</v>
      </c>
      <c r="N3017" s="2">
        <v>37095</v>
      </c>
      <c r="O3017">
        <v>33.545000000000002</v>
      </c>
      <c r="Q3017" s="2">
        <v>37095</v>
      </c>
      <c r="R3017">
        <v>34499.97</v>
      </c>
      <c r="S3017" s="8">
        <f t="shared" si="428"/>
        <v>-3.0211059988666134E-2</v>
      </c>
      <c r="T3017" s="9">
        <f t="shared" si="424"/>
        <v>-3.0354659988666134E-2</v>
      </c>
      <c r="U3017" s="3">
        <f>Sheet1!$B$17+Sheet1!$B$18*'Portfolio allocation'!K3017</f>
        <v>-1.8453986994350635E-2</v>
      </c>
      <c r="V3017" s="13">
        <f t="shared" si="429"/>
        <v>-1.1900672994315499E-2</v>
      </c>
      <c r="W3017" s="13"/>
      <c r="X3017" s="2">
        <v>37095</v>
      </c>
      <c r="Y3017">
        <v>101.1041</v>
      </c>
      <c r="AA3017" s="2">
        <v>37095</v>
      </c>
      <c r="AB3017">
        <v>1255.93</v>
      </c>
      <c r="AC3017">
        <f t="shared" si="430"/>
        <v>1.4192879639596256E-3</v>
      </c>
      <c r="AD3017">
        <f t="shared" si="425"/>
        <v>1.2756879639596256E-3</v>
      </c>
      <c r="AE3017">
        <f>Sheet2!$B$17+Sheet2!$B$18*'Portfolio allocation'!K3017</f>
        <v>-1.4628575298260591E-2</v>
      </c>
      <c r="AF3017">
        <f t="shared" si="431"/>
        <v>1.5904263262220216E-2</v>
      </c>
      <c r="AH3017" s="2">
        <v>37095</v>
      </c>
      <c r="AI3017">
        <v>5.1040000000000001</v>
      </c>
      <c r="AJ3017">
        <v>3.59</v>
      </c>
      <c r="AK3017">
        <v>0.86799999999999999</v>
      </c>
      <c r="AR3017" s="3"/>
    </row>
    <row r="3018" spans="1:44" hidden="1" outlineLevel="1" x14ac:dyDescent="0.2">
      <c r="A3018" s="2">
        <v>37096</v>
      </c>
      <c r="B3018">
        <v>25.24</v>
      </c>
      <c r="E3018" s="2">
        <v>37096</v>
      </c>
      <c r="F3018">
        <v>1171.6500000000001</v>
      </c>
      <c r="G3018">
        <f t="shared" si="426"/>
        <v>-1.6271630437520335E-2</v>
      </c>
      <c r="H3018" s="2">
        <v>37096</v>
      </c>
      <c r="I3018">
        <v>1641.76</v>
      </c>
      <c r="J3018">
        <f t="shared" si="427"/>
        <v>-1.6262208640421938E-2</v>
      </c>
      <c r="K3018">
        <f t="shared" si="423"/>
        <v>-1.6405808640421939E-2</v>
      </c>
      <c r="L3018">
        <v>1.593670406393146E-2</v>
      </c>
      <c r="N3018" s="2">
        <v>37096</v>
      </c>
      <c r="O3018">
        <v>33.159999999999997</v>
      </c>
      <c r="Q3018" s="2">
        <v>37096</v>
      </c>
      <c r="R3018">
        <v>34104.01</v>
      </c>
      <c r="S3018" s="8">
        <f t="shared" si="428"/>
        <v>-1.1477111429372244E-2</v>
      </c>
      <c r="T3018" s="9">
        <f t="shared" si="424"/>
        <v>-1.1620711429372245E-2</v>
      </c>
      <c r="U3018" s="3">
        <f>Sheet1!$B$17+Sheet1!$B$18*'Portfolio allocation'!K3018</f>
        <v>-1.8333360566420057E-2</v>
      </c>
      <c r="V3018" s="13">
        <f t="shared" si="429"/>
        <v>6.7126491370478117E-3</v>
      </c>
      <c r="W3018" s="13"/>
      <c r="X3018" s="2">
        <v>37096</v>
      </c>
      <c r="Y3018">
        <v>99.824200000000005</v>
      </c>
      <c r="AA3018" s="2">
        <v>37096</v>
      </c>
      <c r="AB3018">
        <v>1240.03</v>
      </c>
      <c r="AC3018">
        <f t="shared" si="430"/>
        <v>-1.265994123876335E-2</v>
      </c>
      <c r="AD3018">
        <f t="shared" si="425"/>
        <v>-1.2803541238763351E-2</v>
      </c>
      <c r="AE3018">
        <f>Sheet2!$B$17+Sheet2!$B$18*'Portfolio allocation'!K3018</f>
        <v>-1.4535076581731837E-2</v>
      </c>
      <c r="AF3018">
        <f t="shared" si="431"/>
        <v>1.7315353429684863E-3</v>
      </c>
      <c r="AH3018" s="2">
        <v>37096</v>
      </c>
      <c r="AI3018">
        <v>5.1100000000000003</v>
      </c>
      <c r="AJ3018">
        <v>3.59</v>
      </c>
      <c r="AK3018">
        <v>0.87439999999999996</v>
      </c>
      <c r="AR3018" s="3"/>
    </row>
    <row r="3019" spans="1:44" hidden="1" outlineLevel="1" x14ac:dyDescent="0.2">
      <c r="A3019" s="2">
        <v>37097</v>
      </c>
      <c r="B3019">
        <v>24</v>
      </c>
      <c r="E3019" s="2">
        <v>37097</v>
      </c>
      <c r="F3019">
        <v>1190.49</v>
      </c>
      <c r="G3019">
        <f t="shared" si="426"/>
        <v>1.6079887338368959E-2</v>
      </c>
      <c r="H3019" s="2">
        <v>37097</v>
      </c>
      <c r="I3019">
        <v>1668.16</v>
      </c>
      <c r="J3019">
        <f t="shared" si="427"/>
        <v>1.6080304063931461E-2</v>
      </c>
      <c r="K3019">
        <f t="shared" si="423"/>
        <v>1.593670406393146E-2</v>
      </c>
      <c r="L3019">
        <v>1.03218219067715E-2</v>
      </c>
      <c r="N3019" s="2">
        <v>37097</v>
      </c>
      <c r="O3019">
        <v>33.74</v>
      </c>
      <c r="Q3019" s="2">
        <v>37097</v>
      </c>
      <c r="R3019">
        <v>34700.53</v>
      </c>
      <c r="S3019" s="8">
        <f t="shared" si="428"/>
        <v>1.7491198249120821E-2</v>
      </c>
      <c r="T3019" s="9">
        <f t="shared" si="424"/>
        <v>1.734759824912082E-2</v>
      </c>
      <c r="U3019" s="3">
        <f>Sheet1!$B$17+Sheet1!$B$18*'Portfolio allocation'!K3019</f>
        <v>1.8770789676288476E-2</v>
      </c>
      <c r="V3019" s="13">
        <f t="shared" si="429"/>
        <v>-1.4231914271676561E-3</v>
      </c>
      <c r="W3019" s="13"/>
      <c r="X3019" s="2">
        <v>37097</v>
      </c>
      <c r="Y3019">
        <v>100.1872</v>
      </c>
      <c r="AA3019" s="2">
        <v>37097</v>
      </c>
      <c r="AB3019">
        <v>1244.54</v>
      </c>
      <c r="AC3019">
        <f t="shared" si="430"/>
        <v>3.6370087820456476E-3</v>
      </c>
      <c r="AD3019">
        <f t="shared" si="425"/>
        <v>3.4922087820456475E-3</v>
      </c>
      <c r="AE3019">
        <f>Sheet2!$B$17+Sheet2!$B$18*'Portfolio allocation'!K3019</f>
        <v>1.4224710847105073E-2</v>
      </c>
      <c r="AF3019">
        <f t="shared" si="431"/>
        <v>-1.0732502065059426E-2</v>
      </c>
      <c r="AH3019" s="2">
        <v>37097</v>
      </c>
      <c r="AI3019">
        <v>5.1710000000000003</v>
      </c>
      <c r="AJ3019">
        <v>3.62</v>
      </c>
      <c r="AK3019">
        <v>0.87919999999999998</v>
      </c>
      <c r="AR3019" s="3"/>
    </row>
    <row r="3020" spans="1:44" hidden="1" outlineLevel="1" x14ac:dyDescent="0.2">
      <c r="A3020" s="2">
        <v>37098</v>
      </c>
      <c r="B3020">
        <v>23.01</v>
      </c>
      <c r="E3020" s="2">
        <v>37098</v>
      </c>
      <c r="F3020">
        <v>1202.93</v>
      </c>
      <c r="G3020">
        <f t="shared" si="426"/>
        <v>1.0449478786046074E-2</v>
      </c>
      <c r="H3020" s="2">
        <v>37098</v>
      </c>
      <c r="I3020">
        <v>1685.62</v>
      </c>
      <c r="J3020">
        <f t="shared" si="427"/>
        <v>1.0466621906771501E-2</v>
      </c>
      <c r="K3020">
        <f t="shared" si="423"/>
        <v>1.03218219067715E-2</v>
      </c>
      <c r="L3020">
        <v>2.3243346471920829E-3</v>
      </c>
      <c r="N3020" s="2">
        <v>37098</v>
      </c>
      <c r="O3020">
        <v>33.295000000000002</v>
      </c>
      <c r="Q3020" s="2">
        <v>37098</v>
      </c>
      <c r="R3020">
        <v>34242.86</v>
      </c>
      <c r="S3020" s="8">
        <f t="shared" si="428"/>
        <v>-1.3189135727898038E-2</v>
      </c>
      <c r="T3020" s="9">
        <f t="shared" si="424"/>
        <v>-1.3333935727898039E-2</v>
      </c>
      <c r="U3020" s="3">
        <f>Sheet1!$B$17+Sheet1!$B$18*'Portfolio allocation'!K3020</f>
        <v>1.2329254565557146E-2</v>
      </c>
      <c r="V3020" s="13">
        <f t="shared" si="429"/>
        <v>-2.5663190293455186E-2</v>
      </c>
      <c r="W3020" s="13"/>
      <c r="X3020" s="2">
        <v>37098</v>
      </c>
      <c r="Y3020">
        <v>101.2474</v>
      </c>
      <c r="AA3020" s="2">
        <v>37098</v>
      </c>
      <c r="AB3020">
        <v>1257.71</v>
      </c>
      <c r="AC3020">
        <f t="shared" si="430"/>
        <v>1.0582223150722436E-2</v>
      </c>
      <c r="AD3020">
        <f t="shared" si="425"/>
        <v>1.0438623150722436E-2</v>
      </c>
      <c r="AE3020">
        <f>Sheet2!$B$17+Sheet2!$B$18*'Portfolio allocation'!K3020</f>
        <v>9.2318143843588864E-3</v>
      </c>
      <c r="AF3020">
        <f t="shared" si="431"/>
        <v>1.2068087663635492E-3</v>
      </c>
      <c r="AH3020" s="2">
        <v>37098</v>
      </c>
      <c r="AI3020">
        <v>5.1310000000000002</v>
      </c>
      <c r="AJ3020">
        <v>3.59</v>
      </c>
      <c r="AK3020">
        <v>0.87680000000000002</v>
      </c>
      <c r="AR3020" s="3"/>
    </row>
    <row r="3021" spans="1:44" hidden="1" outlineLevel="1" x14ac:dyDescent="0.2">
      <c r="A3021" s="2">
        <v>37099</v>
      </c>
      <c r="B3021">
        <v>22</v>
      </c>
      <c r="E3021" s="2">
        <v>37099</v>
      </c>
      <c r="F3021">
        <v>1205.82</v>
      </c>
      <c r="G3021">
        <f t="shared" si="426"/>
        <v>2.4024673089870774E-3</v>
      </c>
      <c r="H3021" s="2">
        <v>37099</v>
      </c>
      <c r="I3021">
        <v>1689.78</v>
      </c>
      <c r="J3021">
        <f t="shared" si="427"/>
        <v>2.4679346471920827E-3</v>
      </c>
      <c r="K3021">
        <f t="shared" si="423"/>
        <v>2.3243346471920829E-3</v>
      </c>
      <c r="L3021">
        <v>-1.1784377753316659E-3</v>
      </c>
      <c r="N3021" s="2">
        <v>37099</v>
      </c>
      <c r="O3021">
        <v>32.734999999999999</v>
      </c>
      <c r="Q3021" s="2">
        <v>37099</v>
      </c>
      <c r="R3021">
        <v>33666.910000000003</v>
      </c>
      <c r="S3021" s="8">
        <f t="shared" si="428"/>
        <v>-1.6819564720937374E-2</v>
      </c>
      <c r="T3021" s="9">
        <f t="shared" si="424"/>
        <v>-1.6963164720937375E-2</v>
      </c>
      <c r="U3021" s="3">
        <f>Sheet1!$B$17+Sheet1!$B$18*'Portfolio allocation'!K3021</f>
        <v>3.1543344980869414E-3</v>
      </c>
      <c r="V3021" s="13">
        <f t="shared" si="429"/>
        <v>-2.0117499219024317E-2</v>
      </c>
      <c r="W3021" s="13"/>
      <c r="X3021" s="2">
        <v>37099</v>
      </c>
      <c r="Y3021">
        <v>100.0057</v>
      </c>
      <c r="AA3021" s="2">
        <v>37099</v>
      </c>
      <c r="AB3021">
        <v>1242.29</v>
      </c>
      <c r="AC3021">
        <f t="shared" si="430"/>
        <v>-1.2260377988566606E-2</v>
      </c>
      <c r="AD3021">
        <f t="shared" si="425"/>
        <v>-1.2403177988566607E-2</v>
      </c>
      <c r="AE3021">
        <f>Sheet2!$B$17+Sheet2!$B$18*'Portfolio allocation'!K3021</f>
        <v>2.1202446787875564E-3</v>
      </c>
      <c r="AF3021">
        <f t="shared" si="431"/>
        <v>-1.4523422667354163E-2</v>
      </c>
      <c r="AH3021" s="2">
        <v>37099</v>
      </c>
      <c r="AI3021">
        <v>5.0960000000000001</v>
      </c>
      <c r="AJ3021">
        <v>3.57</v>
      </c>
      <c r="AK3021">
        <v>0.87339999999999995</v>
      </c>
      <c r="AR3021" s="3"/>
    </row>
    <row r="3022" spans="1:44" hidden="1" outlineLevel="1" x14ac:dyDescent="0.2">
      <c r="A3022" s="2">
        <v>37102</v>
      </c>
      <c r="B3022">
        <v>22.69</v>
      </c>
      <c r="E3022" s="2">
        <v>37102</v>
      </c>
      <c r="F3022">
        <v>1204.52</v>
      </c>
      <c r="G3022">
        <f t="shared" si="426"/>
        <v>-1.0781045263803524E-3</v>
      </c>
      <c r="H3022" s="2">
        <v>37102</v>
      </c>
      <c r="I3022">
        <v>1688.03</v>
      </c>
      <c r="J3022">
        <f t="shared" si="427"/>
        <v>-1.0356377753316659E-3</v>
      </c>
      <c r="K3022">
        <f t="shared" si="423"/>
        <v>-1.1784377753316659E-3</v>
      </c>
      <c r="L3022">
        <v>5.4321454760876001E-3</v>
      </c>
      <c r="N3022" s="2">
        <v>37102</v>
      </c>
      <c r="O3022">
        <v>32.9</v>
      </c>
      <c r="Q3022" s="2">
        <v>37102</v>
      </c>
      <c r="R3022">
        <v>33836.61</v>
      </c>
      <c r="S3022" s="8">
        <f t="shared" si="428"/>
        <v>5.0405576276526531E-3</v>
      </c>
      <c r="T3022" s="9">
        <f t="shared" si="424"/>
        <v>4.8977576276526529E-3</v>
      </c>
      <c r="U3022" s="3">
        <f>Sheet1!$B$17+Sheet1!$B$18*'Portfolio allocation'!K3022</f>
        <v>-8.6413479709071257E-4</v>
      </c>
      <c r="V3022" s="13">
        <f t="shared" si="429"/>
        <v>5.7618924247433657E-3</v>
      </c>
      <c r="W3022" s="13"/>
      <c r="X3022" s="2">
        <v>37102</v>
      </c>
      <c r="Y3022">
        <v>101.1041</v>
      </c>
      <c r="AA3022" s="2">
        <v>37102</v>
      </c>
      <c r="AB3022">
        <v>1255.93</v>
      </c>
      <c r="AC3022">
        <f t="shared" si="430"/>
        <v>1.097972293103866E-2</v>
      </c>
      <c r="AD3022">
        <f t="shared" si="425"/>
        <v>1.0837322931038659E-2</v>
      </c>
      <c r="AE3022">
        <f>Sheet2!$B$17+Sheet2!$B$18*'Portfolio allocation'!K3022</f>
        <v>-9.9450992312732044E-4</v>
      </c>
      <c r="AF3022">
        <f t="shared" si="431"/>
        <v>1.183183285416598E-2</v>
      </c>
      <c r="AH3022" s="2">
        <v>37102</v>
      </c>
      <c r="AI3022">
        <v>5.0659999999999998</v>
      </c>
      <c r="AJ3022">
        <v>3.56</v>
      </c>
      <c r="AK3022">
        <v>0.87519999999999998</v>
      </c>
      <c r="AR3022" s="3"/>
    </row>
    <row r="3023" spans="1:44" hidden="1" outlineLevel="1" x14ac:dyDescent="0.2">
      <c r="A3023" s="2">
        <v>37103</v>
      </c>
      <c r="B3023">
        <v>21.62</v>
      </c>
      <c r="E3023" s="2">
        <v>37103</v>
      </c>
      <c r="F3023">
        <v>1211.23</v>
      </c>
      <c r="G3023">
        <f t="shared" si="426"/>
        <v>5.5706837578455293E-3</v>
      </c>
      <c r="H3023" s="2">
        <v>37103</v>
      </c>
      <c r="I3023">
        <v>1697.44</v>
      </c>
      <c r="J3023">
        <f t="shared" si="427"/>
        <v>5.5745454760876001E-3</v>
      </c>
      <c r="K3023">
        <f t="shared" si="423"/>
        <v>5.4321454760876001E-3</v>
      </c>
      <c r="L3023">
        <v>3.8648326138184886E-3</v>
      </c>
      <c r="N3023" s="2">
        <v>37103</v>
      </c>
      <c r="O3023">
        <v>33.094999999999999</v>
      </c>
      <c r="Q3023" s="2">
        <v>37103</v>
      </c>
      <c r="R3023">
        <v>34037.160000000003</v>
      </c>
      <c r="S3023" s="8">
        <f t="shared" si="428"/>
        <v>5.9270121918242324E-3</v>
      </c>
      <c r="T3023" s="9">
        <f t="shared" si="424"/>
        <v>5.7846121918242325E-3</v>
      </c>
      <c r="U3023" s="3">
        <f>Sheet1!$B$17+Sheet1!$B$18*'Portfolio allocation'!K3023</f>
        <v>6.7196938433963863E-3</v>
      </c>
      <c r="V3023" s="13">
        <f t="shared" si="429"/>
        <v>-9.350816515721538E-4</v>
      </c>
      <c r="W3023" s="13"/>
      <c r="X3023" s="2">
        <v>37103</v>
      </c>
      <c r="Y3023">
        <v>100.4928</v>
      </c>
      <c r="AA3023" s="2">
        <v>37103</v>
      </c>
      <c r="AB3023">
        <v>1248.3399999999999</v>
      </c>
      <c r="AC3023">
        <f t="shared" si="430"/>
        <v>-6.0433304403908483E-3</v>
      </c>
      <c r="AD3023">
        <f t="shared" si="425"/>
        <v>-6.1845304403908485E-3</v>
      </c>
      <c r="AE3023">
        <f>Sheet2!$B$17+Sheet2!$B$18*'Portfolio allocation'!K3023</f>
        <v>4.8837893552666255E-3</v>
      </c>
      <c r="AF3023">
        <f t="shared" si="431"/>
        <v>-1.1068319795657474E-2</v>
      </c>
      <c r="AH3023" s="2">
        <v>37103</v>
      </c>
      <c r="AI3023">
        <v>5.0439999999999996</v>
      </c>
      <c r="AJ3023">
        <v>3.53</v>
      </c>
      <c r="AK3023">
        <v>0.875</v>
      </c>
      <c r="AR3023" s="3"/>
    </row>
    <row r="3024" spans="1:44" hidden="1" outlineLevel="1" x14ac:dyDescent="0.2">
      <c r="A3024" s="2">
        <v>37104</v>
      </c>
      <c r="B3024">
        <v>20.56</v>
      </c>
      <c r="E3024" s="2">
        <v>37104</v>
      </c>
      <c r="F3024">
        <v>1215.93</v>
      </c>
      <c r="G3024">
        <f t="shared" si="426"/>
        <v>3.8803530295650202E-3</v>
      </c>
      <c r="H3024" s="2">
        <v>37104</v>
      </c>
      <c r="I3024">
        <v>1704.24</v>
      </c>
      <c r="J3024">
        <f t="shared" si="427"/>
        <v>4.0060326138184887E-3</v>
      </c>
      <c r="K3024">
        <f t="shared" si="423"/>
        <v>3.8648326138184886E-3</v>
      </c>
      <c r="L3024">
        <v>3.9239286861006842E-3</v>
      </c>
      <c r="N3024" s="2">
        <v>37104</v>
      </c>
      <c r="O3024">
        <v>33.234999999999999</v>
      </c>
      <c r="Q3024" s="2">
        <v>37104</v>
      </c>
      <c r="R3024">
        <v>34181.14</v>
      </c>
      <c r="S3024" s="8">
        <f t="shared" si="428"/>
        <v>4.2300826508439027E-3</v>
      </c>
      <c r="T3024" s="9">
        <f t="shared" si="424"/>
        <v>4.0888826508439025E-3</v>
      </c>
      <c r="U3024" s="3">
        <f>Sheet1!$B$17+Sheet1!$B$18*'Portfolio allocation'!K3024</f>
        <v>4.9216328068110923E-3</v>
      </c>
      <c r="V3024" s="13">
        <f t="shared" si="429"/>
        <v>-8.3275015596718984E-4</v>
      </c>
      <c r="W3024" s="13"/>
      <c r="X3024" s="2">
        <v>37104</v>
      </c>
      <c r="Y3024">
        <v>102.2599</v>
      </c>
      <c r="AA3024" s="2">
        <v>37104</v>
      </c>
      <c r="AB3024">
        <v>1270.29</v>
      </c>
      <c r="AC3024">
        <f t="shared" si="430"/>
        <v>1.758335068971606E-2</v>
      </c>
      <c r="AD3024">
        <f t="shared" si="425"/>
        <v>1.7440950689716059E-2</v>
      </c>
      <c r="AE3024">
        <f>Sheet2!$B$17+Sheet2!$B$18*'Portfolio allocation'!K3024</f>
        <v>3.4900947723694141E-3</v>
      </c>
      <c r="AF3024">
        <f t="shared" si="431"/>
        <v>1.3950855917346645E-2</v>
      </c>
      <c r="AH3024" s="2">
        <v>37104</v>
      </c>
      <c r="AI3024">
        <v>5.0640000000000001</v>
      </c>
      <c r="AJ3024">
        <v>3.56</v>
      </c>
      <c r="AK3024">
        <v>0.879</v>
      </c>
      <c r="AR3024" s="3"/>
    </row>
    <row r="3025" spans="1:44" hidden="1" outlineLevel="1" x14ac:dyDescent="0.2">
      <c r="A3025" s="2">
        <v>37105</v>
      </c>
      <c r="B3025">
        <v>20.09</v>
      </c>
      <c r="E3025" s="2">
        <v>37105</v>
      </c>
      <c r="F3025">
        <v>1220.75</v>
      </c>
      <c r="G3025">
        <f t="shared" si="426"/>
        <v>3.9640439827950402E-3</v>
      </c>
      <c r="H3025" s="2">
        <v>37105</v>
      </c>
      <c r="I3025">
        <v>1711.17</v>
      </c>
      <c r="J3025">
        <f t="shared" si="427"/>
        <v>4.0663286861006842E-3</v>
      </c>
      <c r="K3025">
        <f t="shared" si="423"/>
        <v>3.9239286861006842E-3</v>
      </c>
      <c r="L3025">
        <v>-5.2504164261879555E-3</v>
      </c>
      <c r="N3025" s="2">
        <v>37105</v>
      </c>
      <c r="O3025">
        <v>33.725000000000001</v>
      </c>
      <c r="Q3025" s="2">
        <v>37105</v>
      </c>
      <c r="R3025">
        <v>34685.1</v>
      </c>
      <c r="S3025" s="8">
        <f t="shared" si="428"/>
        <v>1.474380316162649E-2</v>
      </c>
      <c r="T3025" s="9">
        <f t="shared" si="424"/>
        <v>1.4601403161626489E-2</v>
      </c>
      <c r="U3025" s="3">
        <f>Sheet1!$B$17+Sheet1!$B$18*'Portfolio allocation'!K3025</f>
        <v>4.989429318626868E-3</v>
      </c>
      <c r="V3025" s="13">
        <f t="shared" si="429"/>
        <v>9.6119738429996208E-3</v>
      </c>
      <c r="W3025" s="13"/>
      <c r="X3025" s="2">
        <v>37105</v>
      </c>
      <c r="Y3025">
        <v>103.92189999999999</v>
      </c>
      <c r="AA3025" s="2">
        <v>37105</v>
      </c>
      <c r="AB3025">
        <v>1290.93</v>
      </c>
      <c r="AC3025">
        <f t="shared" si="430"/>
        <v>1.6248258271733373E-2</v>
      </c>
      <c r="AD3025">
        <f t="shared" si="425"/>
        <v>1.6105458271733375E-2</v>
      </c>
      <c r="AE3025">
        <f>Sheet2!$B$17+Sheet2!$B$18*'Portfolio allocation'!K3025</f>
        <v>3.5426445075199039E-3</v>
      </c>
      <c r="AF3025">
        <f t="shared" si="431"/>
        <v>1.2562813764213471E-2</v>
      </c>
      <c r="AH3025" s="2">
        <v>37105</v>
      </c>
      <c r="AI3025">
        <v>5.1459999999999999</v>
      </c>
      <c r="AJ3025">
        <v>3.57</v>
      </c>
      <c r="AK3025">
        <v>0.88190000000000002</v>
      </c>
      <c r="AR3025" s="3"/>
    </row>
    <row r="3026" spans="1:44" hidden="1" outlineLevel="1" x14ac:dyDescent="0.2">
      <c r="A3026" s="2">
        <v>37106</v>
      </c>
      <c r="B3026">
        <v>19.89</v>
      </c>
      <c r="E3026" s="2">
        <v>37106</v>
      </c>
      <c r="F3026">
        <v>1214.3499999999999</v>
      </c>
      <c r="G3026">
        <f t="shared" si="426"/>
        <v>-5.2426786811387016E-3</v>
      </c>
      <c r="H3026" s="2">
        <v>37106</v>
      </c>
      <c r="I3026">
        <v>1702.43</v>
      </c>
      <c r="J3026">
        <f t="shared" si="427"/>
        <v>-5.1076164261879553E-3</v>
      </c>
      <c r="K3026">
        <f t="shared" si="423"/>
        <v>-5.2504164261879555E-3</v>
      </c>
      <c r="L3026">
        <v>-1.1538275878597128E-2</v>
      </c>
      <c r="N3026" s="2">
        <v>37106</v>
      </c>
      <c r="O3026">
        <v>33.445</v>
      </c>
      <c r="Q3026" s="2">
        <v>37106</v>
      </c>
      <c r="R3026">
        <v>34397.129999999997</v>
      </c>
      <c r="S3026" s="8">
        <f t="shared" si="428"/>
        <v>-8.3024122750114948E-3</v>
      </c>
      <c r="T3026" s="9">
        <f t="shared" si="424"/>
        <v>-8.445212275011495E-3</v>
      </c>
      <c r="U3026" s="3">
        <f>Sheet1!$B$17+Sheet1!$B$18*'Portfolio allocation'!K3026</f>
        <v>-5.5356119030156511E-3</v>
      </c>
      <c r="V3026" s="13">
        <f t="shared" si="429"/>
        <v>-2.9096003719958439E-3</v>
      </c>
      <c r="W3026" s="13"/>
      <c r="X3026" s="2">
        <v>37106</v>
      </c>
      <c r="Y3026">
        <v>103.3297</v>
      </c>
      <c r="AA3026" s="2">
        <v>37106</v>
      </c>
      <c r="AB3026">
        <v>1283.58</v>
      </c>
      <c r="AC3026">
        <f t="shared" si="430"/>
        <v>-5.6935697520393846E-3</v>
      </c>
      <c r="AD3026">
        <f t="shared" si="425"/>
        <v>-5.8363697520393849E-3</v>
      </c>
      <c r="AE3026">
        <f>Sheet2!$B$17+Sheet2!$B$18*'Portfolio allocation'!K3026</f>
        <v>-4.6154172250397587E-3</v>
      </c>
      <c r="AF3026">
        <f t="shared" si="431"/>
        <v>-1.2209525269996262E-3</v>
      </c>
      <c r="AH3026" s="2">
        <v>37106</v>
      </c>
      <c r="AI3026">
        <v>5.165</v>
      </c>
      <c r="AJ3026">
        <v>3.57</v>
      </c>
      <c r="AK3026">
        <v>0.88570000000000004</v>
      </c>
      <c r="AR3026" s="3"/>
    </row>
    <row r="3027" spans="1:44" hidden="1" outlineLevel="1" x14ac:dyDescent="0.2">
      <c r="A3027" s="2">
        <v>37109</v>
      </c>
      <c r="B3027">
        <v>21.89</v>
      </c>
      <c r="E3027" s="2">
        <v>37109</v>
      </c>
      <c r="F3027">
        <v>1200.48</v>
      </c>
      <c r="G3027">
        <f t="shared" si="426"/>
        <v>-1.1421748260386111E-2</v>
      </c>
      <c r="H3027" s="2">
        <v>37109</v>
      </c>
      <c r="I3027">
        <v>1683.03</v>
      </c>
      <c r="J3027">
        <f t="shared" si="427"/>
        <v>-1.1395475878597128E-2</v>
      </c>
      <c r="K3027">
        <f t="shared" si="423"/>
        <v>-1.1538275878597128E-2</v>
      </c>
      <c r="L3027">
        <v>3.1671072577433715E-3</v>
      </c>
      <c r="N3027" s="2">
        <v>37109</v>
      </c>
      <c r="O3027">
        <v>33.064999999999998</v>
      </c>
      <c r="Q3027" s="2">
        <v>37109</v>
      </c>
      <c r="R3027">
        <v>34006.300000000003</v>
      </c>
      <c r="S3027" s="8">
        <f t="shared" si="428"/>
        <v>-1.1362285167396124E-2</v>
      </c>
      <c r="T3027" s="9">
        <f t="shared" si="424"/>
        <v>-1.1505085167396125E-2</v>
      </c>
      <c r="U3027" s="3">
        <f>Sheet1!$B$17+Sheet1!$B$18*'Portfolio allocation'!K3027</f>
        <v>-1.2749203622369643E-2</v>
      </c>
      <c r="V3027" s="13">
        <f t="shared" si="429"/>
        <v>1.2441184549735178E-3</v>
      </c>
      <c r="W3027" s="13"/>
      <c r="X3027" s="2">
        <v>37109</v>
      </c>
      <c r="Y3027">
        <v>101.7346</v>
      </c>
      <c r="AA3027" s="2">
        <v>37109</v>
      </c>
      <c r="AB3027">
        <v>1263.76</v>
      </c>
      <c r="AC3027">
        <f t="shared" si="430"/>
        <v>-1.5441187927515143E-2</v>
      </c>
      <c r="AD3027">
        <f t="shared" si="425"/>
        <v>-1.5583587927515144E-2</v>
      </c>
      <c r="AE3027">
        <f>Sheet2!$B$17+Sheet2!$B$18*'Portfolio allocation'!K3027</f>
        <v>-1.0206742267925166E-2</v>
      </c>
      <c r="AF3027">
        <f t="shared" si="431"/>
        <v>-5.376845659589978E-3</v>
      </c>
      <c r="AH3027" s="2">
        <v>37109</v>
      </c>
      <c r="AI3027">
        <v>5.1550000000000002</v>
      </c>
      <c r="AJ3027">
        <v>3.56</v>
      </c>
      <c r="AK3027">
        <v>0.88039999999999996</v>
      </c>
      <c r="AR3027" s="3"/>
    </row>
    <row r="3028" spans="1:44" hidden="1" outlineLevel="1" x14ac:dyDescent="0.2">
      <c r="A3028" s="2">
        <v>37110</v>
      </c>
      <c r="B3028">
        <v>21.01</v>
      </c>
      <c r="E3028" s="2">
        <v>37110</v>
      </c>
      <c r="F3028">
        <v>1204.4000000000001</v>
      </c>
      <c r="G3028">
        <f t="shared" si="426"/>
        <v>3.2653605224577387E-3</v>
      </c>
      <c r="H3028" s="2">
        <v>37110</v>
      </c>
      <c r="I3028">
        <v>1688.6</v>
      </c>
      <c r="J3028">
        <f t="shared" si="427"/>
        <v>3.3095072577433715E-3</v>
      </c>
      <c r="K3028">
        <f t="shared" si="423"/>
        <v>3.1671072577433715E-3</v>
      </c>
      <c r="L3028">
        <v>-1.732823441904531E-2</v>
      </c>
      <c r="N3028" s="2">
        <v>37110</v>
      </c>
      <c r="O3028">
        <v>33.174999999999997</v>
      </c>
      <c r="Q3028" s="2">
        <v>37110</v>
      </c>
      <c r="R3028">
        <v>34119.440000000002</v>
      </c>
      <c r="S3028" s="8">
        <f t="shared" si="428"/>
        <v>3.3270305796277988E-3</v>
      </c>
      <c r="T3028" s="9">
        <f t="shared" si="424"/>
        <v>3.1846305796277988E-3</v>
      </c>
      <c r="U3028" s="3">
        <f>Sheet1!$B$17+Sheet1!$B$18*'Portfolio allocation'!K3028</f>
        <v>4.1211845956096865E-3</v>
      </c>
      <c r="V3028" s="13">
        <f t="shared" si="429"/>
        <v>-9.3655401598188772E-4</v>
      </c>
      <c r="W3028" s="13"/>
      <c r="X3028" s="2">
        <v>37110</v>
      </c>
      <c r="Y3028">
        <v>101.4862</v>
      </c>
      <c r="AA3028" s="2">
        <v>37110</v>
      </c>
      <c r="AB3028">
        <v>1260.68</v>
      </c>
      <c r="AC3028">
        <f t="shared" si="430"/>
        <v>-2.4371716148635647E-3</v>
      </c>
      <c r="AD3028">
        <f t="shared" si="425"/>
        <v>-2.5795716148635647E-3</v>
      </c>
      <c r="AE3028">
        <f>Sheet2!$B$17+Sheet2!$B$18*'Portfolio allocation'!K3028</f>
        <v>2.869659585163662E-3</v>
      </c>
      <c r="AF3028">
        <f t="shared" si="431"/>
        <v>-5.4492312000272262E-3</v>
      </c>
      <c r="AH3028" s="2">
        <v>37110</v>
      </c>
      <c r="AI3028">
        <v>5.1680000000000001</v>
      </c>
      <c r="AJ3028">
        <v>3.56</v>
      </c>
      <c r="AK3028">
        <v>0.87680000000000002</v>
      </c>
      <c r="AR3028" s="3"/>
    </row>
    <row r="3029" spans="1:44" hidden="1" outlineLevel="1" x14ac:dyDescent="0.2">
      <c r="A3029" s="2">
        <v>37111</v>
      </c>
      <c r="B3029">
        <v>22.32</v>
      </c>
      <c r="E3029" s="2">
        <v>37111</v>
      </c>
      <c r="F3029">
        <v>1183.53</v>
      </c>
      <c r="G3029">
        <f t="shared" si="426"/>
        <v>-1.7328130189306012E-2</v>
      </c>
      <c r="H3029" s="2">
        <v>37111</v>
      </c>
      <c r="I3029">
        <v>1659.58</v>
      </c>
      <c r="J3029">
        <f t="shared" si="427"/>
        <v>-1.7185834419045309E-2</v>
      </c>
      <c r="K3029">
        <f t="shared" si="423"/>
        <v>-1.732823441904531E-2</v>
      </c>
      <c r="L3029">
        <v>-2.9938823075576306E-5</v>
      </c>
      <c r="N3029" s="2">
        <v>37111</v>
      </c>
      <c r="O3029">
        <v>32.43</v>
      </c>
      <c r="Q3029" s="2">
        <v>37111</v>
      </c>
      <c r="R3029">
        <v>33353.230000000003</v>
      </c>
      <c r="S3029" s="8">
        <f t="shared" si="428"/>
        <v>-2.2456699172084815E-2</v>
      </c>
      <c r="T3029" s="9">
        <f t="shared" si="424"/>
        <v>-2.2599099172084816E-2</v>
      </c>
      <c r="U3029" s="3">
        <f>Sheet1!$B$17+Sheet1!$B$18*'Portfolio allocation'!K3029</f>
        <v>-1.9391590797034827E-2</v>
      </c>
      <c r="V3029" s="13">
        <f t="shared" si="429"/>
        <v>-3.2075083750499889E-3</v>
      </c>
      <c r="W3029" s="13"/>
      <c r="X3029" s="2">
        <v>37111</v>
      </c>
      <c r="Y3029">
        <v>99.518600000000006</v>
      </c>
      <c r="AA3029" s="2">
        <v>37111</v>
      </c>
      <c r="AB3029">
        <v>1237.9000000000001</v>
      </c>
      <c r="AC3029">
        <f t="shared" si="430"/>
        <v>-1.8069613224608871E-2</v>
      </c>
      <c r="AD3029">
        <f t="shared" si="425"/>
        <v>-1.8208013224608872E-2</v>
      </c>
      <c r="AE3029">
        <f>Sheet2!$B$17+Sheet2!$B$18*'Portfolio allocation'!K3029</f>
        <v>-1.5355321117293748E-2</v>
      </c>
      <c r="AF3029">
        <f t="shared" si="431"/>
        <v>-2.8526921073151242E-3</v>
      </c>
      <c r="AH3029" s="2">
        <v>37111</v>
      </c>
      <c r="AI3029">
        <v>5.05</v>
      </c>
      <c r="AJ3029">
        <v>3.46</v>
      </c>
      <c r="AK3029">
        <v>0.87639999999999996</v>
      </c>
      <c r="AR3029" s="3"/>
    </row>
    <row r="3030" spans="1:44" hidden="1" outlineLevel="1" x14ac:dyDescent="0.2">
      <c r="A3030" s="2">
        <v>37112</v>
      </c>
      <c r="B3030">
        <v>21.75</v>
      </c>
      <c r="E3030" s="2">
        <v>37112</v>
      </c>
      <c r="F3030">
        <v>1183.43</v>
      </c>
      <c r="G3030">
        <f t="shared" si="426"/>
        <v>-8.4492999754881559E-5</v>
      </c>
      <c r="H3030" s="2">
        <v>37112</v>
      </c>
      <c r="I3030">
        <v>1659.76</v>
      </c>
      <c r="J3030">
        <f t="shared" si="427"/>
        <v>1.084611769244237E-4</v>
      </c>
      <c r="K3030">
        <f t="shared" si="423"/>
        <v>-2.9938823075576306E-5</v>
      </c>
      <c r="L3030">
        <v>5.554394254591039E-3</v>
      </c>
      <c r="N3030" s="2">
        <v>37112</v>
      </c>
      <c r="O3030">
        <v>32.505000000000003</v>
      </c>
      <c r="Q3030" s="2">
        <v>37112</v>
      </c>
      <c r="R3030">
        <v>33430.370000000003</v>
      </c>
      <c r="S3030" s="8">
        <f t="shared" si="428"/>
        <v>2.3128194780535072E-3</v>
      </c>
      <c r="T3030" s="9">
        <f t="shared" si="424"/>
        <v>2.1744194780535073E-3</v>
      </c>
      <c r="U3030" s="3">
        <f>Sheet1!$B$17+Sheet1!$B$18*'Portfolio allocation'!K3030</f>
        <v>4.5345230777165351E-4</v>
      </c>
      <c r="V3030" s="13">
        <f t="shared" si="429"/>
        <v>1.7209671702818538E-3</v>
      </c>
      <c r="W3030" s="13"/>
      <c r="X3030" s="2">
        <v>37112</v>
      </c>
      <c r="Y3030">
        <v>99.413499999999999</v>
      </c>
      <c r="AA3030" s="2">
        <v>37112</v>
      </c>
      <c r="AB3030">
        <v>1236.5899999999999</v>
      </c>
      <c r="AC3030">
        <f t="shared" si="430"/>
        <v>-1.0582437999839822E-3</v>
      </c>
      <c r="AD3030">
        <f t="shared" si="425"/>
        <v>-1.1974437999839821E-3</v>
      </c>
      <c r="AE3030">
        <f>Sheet2!$B$17+Sheet2!$B$18*'Portfolio allocation'!K3030</f>
        <v>2.6764646077100883E-5</v>
      </c>
      <c r="AF3030">
        <f t="shared" si="431"/>
        <v>-1.2242084460610831E-3</v>
      </c>
      <c r="AH3030" s="2">
        <v>37112</v>
      </c>
      <c r="AI3030">
        <v>5.03</v>
      </c>
      <c r="AJ3030">
        <v>3.48</v>
      </c>
      <c r="AK3030">
        <v>0.88870000000000005</v>
      </c>
      <c r="AR3030" s="3"/>
    </row>
    <row r="3031" spans="1:44" hidden="1" outlineLevel="1" x14ac:dyDescent="0.2">
      <c r="A3031" s="2">
        <v>37113</v>
      </c>
      <c r="B3031">
        <v>20.55</v>
      </c>
      <c r="E3031" s="2">
        <v>37113</v>
      </c>
      <c r="F3031">
        <v>1190.1600000000001</v>
      </c>
      <c r="G3031">
        <f t="shared" si="426"/>
        <v>5.6868593833179215E-3</v>
      </c>
      <c r="H3031" s="2">
        <v>37113</v>
      </c>
      <c r="I3031">
        <v>1669.21</v>
      </c>
      <c r="J3031">
        <f t="shared" si="427"/>
        <v>5.693594254591039E-3</v>
      </c>
      <c r="K3031">
        <f t="shared" si="423"/>
        <v>5.554394254591039E-3</v>
      </c>
      <c r="L3031">
        <v>9.1040014138418703E-4</v>
      </c>
      <c r="N3031" s="2">
        <v>37113</v>
      </c>
      <c r="O3031">
        <v>32.76</v>
      </c>
      <c r="Q3031" s="2">
        <v>37113</v>
      </c>
      <c r="R3031">
        <v>33692.620000000003</v>
      </c>
      <c r="S3031" s="8">
        <f t="shared" si="428"/>
        <v>7.8446634003752624E-3</v>
      </c>
      <c r="T3031" s="9">
        <f t="shared" si="424"/>
        <v>7.7054634003752625E-3</v>
      </c>
      <c r="U3031" s="3">
        <f>Sheet1!$B$17+Sheet1!$B$18*'Portfolio allocation'!K3031</f>
        <v>6.8599407402915868E-3</v>
      </c>
      <c r="V3031" s="13">
        <f t="shared" si="429"/>
        <v>8.4552266008367568E-4</v>
      </c>
      <c r="W3031" s="13"/>
      <c r="X3031" s="2">
        <v>37113</v>
      </c>
      <c r="Y3031">
        <v>100.2445</v>
      </c>
      <c r="AA3031" s="2">
        <v>37113</v>
      </c>
      <c r="AB3031">
        <v>1246.93</v>
      </c>
      <c r="AC3031">
        <f t="shared" si="430"/>
        <v>8.3617043644217404E-3</v>
      </c>
      <c r="AD3031">
        <f t="shared" si="425"/>
        <v>8.2237043644217411E-3</v>
      </c>
      <c r="AE3031">
        <f>Sheet2!$B$17+Sheet2!$B$18*'Portfolio allocation'!K3031</f>
        <v>4.9924960879602987E-3</v>
      </c>
      <c r="AF3031">
        <f t="shared" si="431"/>
        <v>3.2312082764614425E-3</v>
      </c>
      <c r="AH3031" s="2">
        <v>37113</v>
      </c>
      <c r="AI3031">
        <v>4.9850000000000003</v>
      </c>
      <c r="AJ3031">
        <v>3.45</v>
      </c>
      <c r="AK3031">
        <v>0.89539999999999997</v>
      </c>
      <c r="AR3031" s="3"/>
    </row>
    <row r="3032" spans="1:44" hidden="1" outlineLevel="1" x14ac:dyDescent="0.2">
      <c r="A3032" s="2">
        <v>37116</v>
      </c>
      <c r="B3032">
        <v>20.420000000000002</v>
      </c>
      <c r="E3032" s="2">
        <v>37116</v>
      </c>
      <c r="F3032">
        <v>1191.29</v>
      </c>
      <c r="G3032">
        <f t="shared" si="426"/>
        <v>9.4945217449748931E-4</v>
      </c>
      <c r="H3032" s="2">
        <v>37116</v>
      </c>
      <c r="I3032">
        <v>1670.96</v>
      </c>
      <c r="J3032">
        <f t="shared" si="427"/>
        <v>1.048400141384187E-3</v>
      </c>
      <c r="K3032">
        <f t="shared" si="423"/>
        <v>9.1040014138418703E-4</v>
      </c>
      <c r="L3032">
        <v>-3.9374106573467028E-3</v>
      </c>
      <c r="N3032" s="2">
        <v>37116</v>
      </c>
      <c r="O3032">
        <v>32.914999999999999</v>
      </c>
      <c r="Q3032" s="2">
        <v>37116</v>
      </c>
      <c r="R3032">
        <v>33852.04</v>
      </c>
      <c r="S3032" s="8">
        <f t="shared" si="428"/>
        <v>4.7315999764934169E-3</v>
      </c>
      <c r="T3032" s="9">
        <f t="shared" si="424"/>
        <v>4.5935999764934168E-3</v>
      </c>
      <c r="U3032" s="3">
        <f>Sheet1!$B$17+Sheet1!$B$18*'Portfolio allocation'!K3032</f>
        <v>1.5322329991584319E-3</v>
      </c>
      <c r="V3032" s="13">
        <f t="shared" si="429"/>
        <v>3.0613669773349849E-3</v>
      </c>
      <c r="W3032" s="13"/>
      <c r="X3032" s="2">
        <v>37116</v>
      </c>
      <c r="Y3032">
        <v>101.11369999999999</v>
      </c>
      <c r="AA3032" s="2">
        <v>37116</v>
      </c>
      <c r="AB3032">
        <v>1257.74</v>
      </c>
      <c r="AC3032">
        <f t="shared" si="430"/>
        <v>8.6692917806130421E-3</v>
      </c>
      <c r="AD3032">
        <f t="shared" si="425"/>
        <v>8.5320917806130415E-3</v>
      </c>
      <c r="AE3032">
        <f>Sheet2!$B$17+Sheet2!$B$18*'Portfolio allocation'!K3032</f>
        <v>8.6293804349143425E-4</v>
      </c>
      <c r="AF3032">
        <f t="shared" si="431"/>
        <v>7.6691537371216074E-3</v>
      </c>
      <c r="AH3032" s="2">
        <v>37116</v>
      </c>
      <c r="AI3032">
        <v>4.97</v>
      </c>
      <c r="AJ3032">
        <v>3.43</v>
      </c>
      <c r="AK3032">
        <v>0.89849999999999997</v>
      </c>
      <c r="AR3032" s="3"/>
    </row>
    <row r="3033" spans="1:44" hidden="1" outlineLevel="1" x14ac:dyDescent="0.2">
      <c r="A3033" s="2">
        <v>37117</v>
      </c>
      <c r="B3033">
        <v>20.48</v>
      </c>
      <c r="E3033" s="2">
        <v>37117</v>
      </c>
      <c r="F3033">
        <v>1186.73</v>
      </c>
      <c r="G3033">
        <f t="shared" si="426"/>
        <v>-3.8277833273173689E-3</v>
      </c>
      <c r="H3033" s="2">
        <v>37117</v>
      </c>
      <c r="I3033">
        <v>1664.61</v>
      </c>
      <c r="J3033">
        <f t="shared" si="427"/>
        <v>-3.8002106573467032E-3</v>
      </c>
      <c r="K3033">
        <f t="shared" si="423"/>
        <v>-3.9374106573467028E-3</v>
      </c>
      <c r="L3033">
        <v>-7.2872216459110191E-3</v>
      </c>
      <c r="N3033" s="2">
        <v>37117</v>
      </c>
      <c r="O3033">
        <v>32.344999999999999</v>
      </c>
      <c r="Q3033" s="2">
        <v>37117</v>
      </c>
      <c r="R3033">
        <v>33265.81</v>
      </c>
      <c r="S3033" s="8">
        <f t="shared" si="428"/>
        <v>-1.7317420161384711E-2</v>
      </c>
      <c r="T3033" s="9">
        <f t="shared" si="424"/>
        <v>-1.7454620161384712E-2</v>
      </c>
      <c r="U3033" s="3">
        <f>Sheet1!$B$17+Sheet1!$B$18*'Portfolio allocation'!K3033</f>
        <v>-4.0292984090096236E-3</v>
      </c>
      <c r="V3033" s="13">
        <f t="shared" si="429"/>
        <v>-1.3425321752375088E-2</v>
      </c>
      <c r="W3033" s="13"/>
      <c r="X3033" s="2">
        <v>37117</v>
      </c>
      <c r="Y3033">
        <v>101.4385</v>
      </c>
      <c r="AA3033" s="2">
        <v>37117</v>
      </c>
      <c r="AB3033">
        <v>1261.78</v>
      </c>
      <c r="AC3033">
        <f t="shared" si="430"/>
        <v>3.2121106110960529E-3</v>
      </c>
      <c r="AD3033">
        <f t="shared" si="425"/>
        <v>3.073710611096053E-3</v>
      </c>
      <c r="AE3033">
        <f>Sheet2!$B$17+Sheet2!$B$18*'Portfolio allocation'!K3033</f>
        <v>-3.4478589975793371E-3</v>
      </c>
      <c r="AF3033">
        <f t="shared" si="431"/>
        <v>6.5215696086753901E-3</v>
      </c>
      <c r="AH3033" s="2">
        <v>37117</v>
      </c>
      <c r="AI3033">
        <v>4.9720000000000004</v>
      </c>
      <c r="AJ3033">
        <v>3.46</v>
      </c>
      <c r="AK3033">
        <v>0.89739999999999998</v>
      </c>
      <c r="AR3033" s="3"/>
    </row>
    <row r="3034" spans="1:44" hidden="1" outlineLevel="1" x14ac:dyDescent="0.2">
      <c r="A3034" s="2">
        <v>37118</v>
      </c>
      <c r="B3034">
        <v>20.91</v>
      </c>
      <c r="E3034" s="2">
        <v>37118</v>
      </c>
      <c r="F3034">
        <v>1178.02</v>
      </c>
      <c r="G3034">
        <f t="shared" si="426"/>
        <v>-7.3394959257793158E-3</v>
      </c>
      <c r="H3034" s="2">
        <v>37118</v>
      </c>
      <c r="I3034">
        <v>1652.71</v>
      </c>
      <c r="J3034">
        <f t="shared" si="427"/>
        <v>-7.1488216459110188E-3</v>
      </c>
      <c r="K3034">
        <f t="shared" si="423"/>
        <v>-7.2872216459110191E-3</v>
      </c>
      <c r="L3034">
        <v>2.983344840897567E-3</v>
      </c>
      <c r="N3034" s="2">
        <v>37118</v>
      </c>
      <c r="O3034">
        <v>31.6</v>
      </c>
      <c r="Q3034" s="2">
        <v>37118</v>
      </c>
      <c r="R3034">
        <v>32499.599999999999</v>
      </c>
      <c r="S3034" s="8">
        <f t="shared" si="428"/>
        <v>-2.3032957862742509E-2</v>
      </c>
      <c r="T3034" s="9">
        <f t="shared" si="424"/>
        <v>-2.3171357862742509E-2</v>
      </c>
      <c r="U3034" s="3">
        <f>Sheet1!$B$17+Sheet1!$B$18*'Portfolio allocation'!K3034</f>
        <v>-7.8722864705907634E-3</v>
      </c>
      <c r="V3034" s="13">
        <f t="shared" si="429"/>
        <v>-1.5299071392151746E-2</v>
      </c>
      <c r="W3034" s="13"/>
      <c r="X3034" s="2">
        <v>37118</v>
      </c>
      <c r="Y3034">
        <v>100.3018</v>
      </c>
      <c r="AA3034" s="2">
        <v>37118</v>
      </c>
      <c r="AB3034">
        <v>1247.6400000000001</v>
      </c>
      <c r="AC3034">
        <f t="shared" si="430"/>
        <v>-1.1206390971484681E-2</v>
      </c>
      <c r="AD3034">
        <f t="shared" si="425"/>
        <v>-1.1345190971484681E-2</v>
      </c>
      <c r="AE3034">
        <f>Sheet2!$B$17+Sheet2!$B$18*'Portfolio allocation'!K3034</f>
        <v>-6.4265963900183654E-3</v>
      </c>
      <c r="AF3034">
        <f t="shared" si="431"/>
        <v>-4.9185945814663153E-3</v>
      </c>
      <c r="AH3034" s="2">
        <v>37118</v>
      </c>
      <c r="AI3034">
        <v>5.0019999999999998</v>
      </c>
      <c r="AJ3034">
        <v>3.47</v>
      </c>
      <c r="AK3034">
        <v>0.91110000000000002</v>
      </c>
      <c r="AR3034" s="3"/>
    </row>
    <row r="3035" spans="1:44" hidden="1" outlineLevel="1" x14ac:dyDescent="0.2">
      <c r="A3035" s="2">
        <v>37119</v>
      </c>
      <c r="B3035">
        <v>21.54</v>
      </c>
      <c r="E3035" s="2">
        <v>37119</v>
      </c>
      <c r="F3035">
        <v>1181.6600000000001</v>
      </c>
      <c r="G3035">
        <f t="shared" si="426"/>
        <v>3.0899305614506822E-3</v>
      </c>
      <c r="H3035" s="2">
        <v>37119</v>
      </c>
      <c r="I3035">
        <v>1657.87</v>
      </c>
      <c r="J3035">
        <f t="shared" si="427"/>
        <v>3.1221448408975672E-3</v>
      </c>
      <c r="K3035">
        <f t="shared" si="423"/>
        <v>2.983344840897567E-3</v>
      </c>
      <c r="L3035">
        <v>-1.674284459215741E-2</v>
      </c>
      <c r="N3035" s="2">
        <v>37119</v>
      </c>
      <c r="O3035">
        <v>32.31</v>
      </c>
      <c r="Q3035" s="2">
        <v>37119</v>
      </c>
      <c r="R3035">
        <v>33229.82</v>
      </c>
      <c r="S3035" s="8">
        <f t="shared" si="428"/>
        <v>2.2468584228729105E-2</v>
      </c>
      <c r="T3035" s="9">
        <f t="shared" si="424"/>
        <v>2.2329784228729103E-2</v>
      </c>
      <c r="U3035" s="3">
        <f>Sheet1!$B$17+Sheet1!$B$18*'Portfolio allocation'!K3035</f>
        <v>3.910367693845211E-3</v>
      </c>
      <c r="V3035" s="13">
        <f t="shared" si="429"/>
        <v>1.8419416534883892E-2</v>
      </c>
      <c r="W3035" s="13"/>
      <c r="X3035" s="2">
        <v>37119</v>
      </c>
      <c r="Y3035">
        <v>101.0086</v>
      </c>
      <c r="AA3035" s="2">
        <v>37119</v>
      </c>
      <c r="AB3035">
        <v>1256.43</v>
      </c>
      <c r="AC3035">
        <f t="shared" si="430"/>
        <v>7.0453015292872845E-3</v>
      </c>
      <c r="AD3035">
        <f t="shared" si="425"/>
        <v>6.9081015292872848E-3</v>
      </c>
      <c r="AE3035">
        <f>Sheet2!$B$17+Sheet2!$B$18*'Portfolio allocation'!K3035</f>
        <v>2.7062533559011077E-3</v>
      </c>
      <c r="AF3035">
        <f t="shared" si="431"/>
        <v>4.2018481733861772E-3</v>
      </c>
      <c r="AH3035" s="2">
        <v>37119</v>
      </c>
      <c r="AI3035">
        <v>4.9409999999999998</v>
      </c>
      <c r="AJ3035">
        <v>3.43</v>
      </c>
      <c r="AK3035">
        <v>0.91279999999999994</v>
      </c>
      <c r="AR3035" s="3"/>
    </row>
    <row r="3036" spans="1:44" hidden="1" outlineLevel="1" x14ac:dyDescent="0.2">
      <c r="A3036" s="2">
        <v>37120</v>
      </c>
      <c r="B3036">
        <v>23.84</v>
      </c>
      <c r="E3036" s="2">
        <v>37120</v>
      </c>
      <c r="F3036">
        <v>1161.97</v>
      </c>
      <c r="G3036">
        <f t="shared" si="426"/>
        <v>-1.6662999509165166E-2</v>
      </c>
      <c r="H3036" s="2">
        <v>37120</v>
      </c>
      <c r="I3036">
        <v>1630.34</v>
      </c>
      <c r="J3036">
        <f t="shared" si="427"/>
        <v>-1.6605644592157409E-2</v>
      </c>
      <c r="K3036">
        <f t="shared" si="423"/>
        <v>-1.674284459215741E-2</v>
      </c>
      <c r="L3036">
        <v>7.991539124354477E-3</v>
      </c>
      <c r="N3036" s="2">
        <v>37120</v>
      </c>
      <c r="O3036">
        <v>30.94</v>
      </c>
      <c r="Q3036" s="2">
        <v>37120</v>
      </c>
      <c r="R3036">
        <v>31820.81</v>
      </c>
      <c r="S3036" s="8">
        <f t="shared" si="428"/>
        <v>-4.2401975093455113E-2</v>
      </c>
      <c r="T3036" s="9">
        <f t="shared" si="424"/>
        <v>-4.253917509345511E-2</v>
      </c>
      <c r="U3036" s="3">
        <f>Sheet1!$B$17+Sheet1!$B$18*'Portfolio allocation'!K3036</f>
        <v>-1.8720016751877903E-2</v>
      </c>
      <c r="V3036" s="13">
        <f t="shared" si="429"/>
        <v>-2.3819158341577207E-2</v>
      </c>
      <c r="W3036" s="13"/>
      <c r="X3036" s="2">
        <v>37120</v>
      </c>
      <c r="Y3036">
        <v>99.900700000000001</v>
      </c>
      <c r="AA3036" s="2">
        <v>37120</v>
      </c>
      <c r="AB3036">
        <v>1242.6500000000001</v>
      </c>
      <c r="AC3036">
        <f t="shared" si="430"/>
        <v>-1.0967582754311755E-2</v>
      </c>
      <c r="AD3036">
        <f t="shared" si="425"/>
        <v>-1.1103182754311755E-2</v>
      </c>
      <c r="AE3036">
        <f>Sheet2!$B$17+Sheet2!$B$18*'Portfolio allocation'!K3036</f>
        <v>-1.4834777548579821E-2</v>
      </c>
      <c r="AF3036">
        <f t="shared" si="431"/>
        <v>3.7315947942680658E-3</v>
      </c>
      <c r="AH3036" s="2">
        <v>37120</v>
      </c>
      <c r="AI3036">
        <v>4.8410000000000002</v>
      </c>
      <c r="AJ3036">
        <v>3.39</v>
      </c>
      <c r="AK3036">
        <v>0.91659999999999997</v>
      </c>
      <c r="AR3036" s="3"/>
    </row>
    <row r="3037" spans="1:44" hidden="1" outlineLevel="1" x14ac:dyDescent="0.2">
      <c r="A3037" s="2">
        <v>37123</v>
      </c>
      <c r="B3037">
        <v>22.87</v>
      </c>
      <c r="E3037" s="2">
        <v>37123</v>
      </c>
      <c r="F3037">
        <v>1171.4100000000001</v>
      </c>
      <c r="G3037">
        <f t="shared" si="426"/>
        <v>8.1241340137869766E-3</v>
      </c>
      <c r="H3037" s="2">
        <v>37123</v>
      </c>
      <c r="I3037">
        <v>1643.59</v>
      </c>
      <c r="J3037">
        <f t="shared" si="427"/>
        <v>8.1271391243544766E-3</v>
      </c>
      <c r="K3037">
        <f t="shared" si="423"/>
        <v>7.991539124354477E-3</v>
      </c>
      <c r="L3037">
        <v>-1.2214821204801591E-2</v>
      </c>
      <c r="N3037" s="2">
        <v>37123</v>
      </c>
      <c r="O3037">
        <v>31.35</v>
      </c>
      <c r="Q3037" s="2">
        <v>37123</v>
      </c>
      <c r="R3037">
        <v>32242.48</v>
      </c>
      <c r="S3037" s="8">
        <f t="shared" si="428"/>
        <v>1.325139114937679E-2</v>
      </c>
      <c r="T3037" s="9">
        <f t="shared" si="424"/>
        <v>1.311579114937679E-2</v>
      </c>
      <c r="U3037" s="3">
        <f>Sheet1!$B$17+Sheet1!$B$18*'Portfolio allocation'!K3037</f>
        <v>9.6558951003489924E-3</v>
      </c>
      <c r="V3037" s="13">
        <f t="shared" si="429"/>
        <v>3.4598960490277979E-3</v>
      </c>
      <c r="W3037" s="13"/>
      <c r="X3037" s="2">
        <v>37123</v>
      </c>
      <c r="Y3037">
        <v>99.432599999999994</v>
      </c>
      <c r="AA3037" s="2">
        <v>37123</v>
      </c>
      <c r="AB3037">
        <v>1236.83</v>
      </c>
      <c r="AC3037">
        <f t="shared" si="430"/>
        <v>-4.6835392105581963E-3</v>
      </c>
      <c r="AD3037">
        <f t="shared" si="425"/>
        <v>-4.8211392105581962E-3</v>
      </c>
      <c r="AE3037">
        <f>Sheet2!$B$17+Sheet2!$B$18*'Portfolio allocation'!K3037</f>
        <v>7.1596674833430182E-3</v>
      </c>
      <c r="AF3037">
        <f t="shared" si="431"/>
        <v>-1.1980806693901214E-2</v>
      </c>
      <c r="AH3037" s="2">
        <v>37123</v>
      </c>
      <c r="AI3037">
        <v>4.9080000000000004</v>
      </c>
      <c r="AJ3037">
        <v>3.44</v>
      </c>
      <c r="AK3037">
        <v>0.91249999999999998</v>
      </c>
      <c r="AR3037" s="3"/>
    </row>
    <row r="3038" spans="1:44" hidden="1" outlineLevel="1" x14ac:dyDescent="0.2">
      <c r="A3038" s="2">
        <v>37124</v>
      </c>
      <c r="B3038">
        <v>24.4</v>
      </c>
      <c r="E3038" s="2">
        <v>37124</v>
      </c>
      <c r="F3038">
        <v>1157.26</v>
      </c>
      <c r="G3038">
        <f t="shared" si="426"/>
        <v>-1.2079459796313974E-2</v>
      </c>
      <c r="H3038" s="2">
        <v>37124</v>
      </c>
      <c r="I3038">
        <v>1623.74</v>
      </c>
      <c r="J3038">
        <f t="shared" si="427"/>
        <v>-1.2077221204801591E-2</v>
      </c>
      <c r="K3038">
        <f t="shared" si="423"/>
        <v>-1.2214821204801591E-2</v>
      </c>
      <c r="L3038">
        <v>6.8967457006664876E-3</v>
      </c>
      <c r="N3038" s="2">
        <v>37124</v>
      </c>
      <c r="O3038">
        <v>30.39</v>
      </c>
      <c r="Q3038" s="2">
        <v>37124</v>
      </c>
      <c r="R3038">
        <v>31255.16</v>
      </c>
      <c r="S3038" s="8">
        <f t="shared" si="428"/>
        <v>-3.0621713962449504E-2</v>
      </c>
      <c r="T3038" s="9">
        <f t="shared" si="424"/>
        <v>-3.0759313962449505E-2</v>
      </c>
      <c r="U3038" s="3">
        <f>Sheet1!$B$17+Sheet1!$B$18*'Portfolio allocation'!K3038</f>
        <v>-1.3525353566530098E-2</v>
      </c>
      <c r="V3038" s="13">
        <f t="shared" si="429"/>
        <v>-1.7233960395919408E-2</v>
      </c>
      <c r="W3038" s="13"/>
      <c r="X3038" s="2">
        <v>37124</v>
      </c>
      <c r="Y3038">
        <v>97.321700000000007</v>
      </c>
      <c r="AA3038" s="2">
        <v>37124</v>
      </c>
      <c r="AB3038">
        <v>1210.57</v>
      </c>
      <c r="AC3038">
        <f t="shared" si="430"/>
        <v>-2.1231697161291363E-2</v>
      </c>
      <c r="AD3038">
        <f t="shared" si="425"/>
        <v>-2.1368097161291361E-2</v>
      </c>
      <c r="AE3038">
        <f>Sheet2!$B$17+Sheet2!$B$18*'Portfolio allocation'!K3038</f>
        <v>-1.0808343632218501E-2</v>
      </c>
      <c r="AF3038">
        <f t="shared" si="431"/>
        <v>-1.055975352907286E-2</v>
      </c>
      <c r="AH3038" s="2">
        <v>37124</v>
      </c>
      <c r="AI3038">
        <v>4.8620000000000001</v>
      </c>
      <c r="AJ3038">
        <v>3.41</v>
      </c>
      <c r="AK3038">
        <v>0.91259999999999997</v>
      </c>
      <c r="AR3038" s="3"/>
    </row>
    <row r="3039" spans="1:44" hidden="1" outlineLevel="1" x14ac:dyDescent="0.2">
      <c r="A3039" s="2">
        <v>37125</v>
      </c>
      <c r="B3039">
        <v>22.44</v>
      </c>
      <c r="E3039" s="2">
        <v>37125</v>
      </c>
      <c r="F3039">
        <v>1165.31</v>
      </c>
      <c r="G3039">
        <f t="shared" si="426"/>
        <v>6.9560859271036168E-3</v>
      </c>
      <c r="H3039" s="2">
        <v>37125</v>
      </c>
      <c r="I3039">
        <v>1635.16</v>
      </c>
      <c r="J3039">
        <f t="shared" si="427"/>
        <v>7.0331457006664877E-3</v>
      </c>
      <c r="K3039">
        <f t="shared" si="423"/>
        <v>6.8967457006664876E-3</v>
      </c>
      <c r="L3039">
        <v>-2.8896242667383731E-3</v>
      </c>
      <c r="N3039" s="2">
        <v>37125</v>
      </c>
      <c r="O3039">
        <v>30.33</v>
      </c>
      <c r="Q3039" s="2">
        <v>37125</v>
      </c>
      <c r="R3039">
        <v>31193.45</v>
      </c>
      <c r="S3039" s="8">
        <f t="shared" si="428"/>
        <v>-1.9743939880646488E-3</v>
      </c>
      <c r="T3039" s="9">
        <f t="shared" si="424"/>
        <v>-2.1107939880646489E-3</v>
      </c>
      <c r="U3039" s="3">
        <f>Sheet1!$B$17+Sheet1!$B$18*'Portfolio allocation'!K3039</f>
        <v>8.3999203389390469E-3</v>
      </c>
      <c r="V3039" s="13">
        <f t="shared" si="429"/>
        <v>-1.0510714327003696E-2</v>
      </c>
      <c r="W3039" s="13"/>
      <c r="X3039" s="2">
        <v>37125</v>
      </c>
      <c r="Y3039">
        <v>99.298900000000003</v>
      </c>
      <c r="AA3039" s="2">
        <v>37125</v>
      </c>
      <c r="AB3039">
        <v>1235.1600000000001</v>
      </c>
      <c r="AC3039">
        <f t="shared" si="430"/>
        <v>2.0312745235715468E-2</v>
      </c>
      <c r="AD3039">
        <f t="shared" si="425"/>
        <v>2.0175145235715466E-2</v>
      </c>
      <c r="AE3039">
        <f>Sheet2!$B$17+Sheet2!$B$18*'Portfolio allocation'!K3039</f>
        <v>6.1861492402933045E-3</v>
      </c>
      <c r="AF3039">
        <f t="shared" si="431"/>
        <v>1.3988995995422162E-2</v>
      </c>
      <c r="AH3039" s="2">
        <v>37125</v>
      </c>
      <c r="AI3039">
        <v>4.9020000000000001</v>
      </c>
      <c r="AJ3039">
        <v>3.44</v>
      </c>
      <c r="AK3039">
        <v>0.92100000000000004</v>
      </c>
      <c r="AR3039" s="3"/>
    </row>
    <row r="3040" spans="1:44" hidden="1" outlineLevel="1" x14ac:dyDescent="0.2">
      <c r="A3040" s="2">
        <v>37126</v>
      </c>
      <c r="B3040">
        <v>22.23</v>
      </c>
      <c r="E3040" s="2">
        <v>37126</v>
      </c>
      <c r="F3040">
        <v>1162.0899999999999</v>
      </c>
      <c r="G3040">
        <f t="shared" si="426"/>
        <v>-2.7632132222327188E-3</v>
      </c>
      <c r="H3040" s="2">
        <v>37126</v>
      </c>
      <c r="I3040">
        <v>1630.66</v>
      </c>
      <c r="J3040">
        <f t="shared" si="427"/>
        <v>-2.7520242667383732E-3</v>
      </c>
      <c r="K3040">
        <f t="shared" si="423"/>
        <v>-2.8896242667383731E-3</v>
      </c>
      <c r="L3040">
        <v>1.9534615834079432E-2</v>
      </c>
      <c r="N3040" s="2">
        <v>37126</v>
      </c>
      <c r="O3040">
        <v>29.56</v>
      </c>
      <c r="Q3040" s="2">
        <v>37126</v>
      </c>
      <c r="R3040">
        <v>30401.53</v>
      </c>
      <c r="S3040" s="8">
        <f t="shared" si="428"/>
        <v>-2.5387381004666087E-2</v>
      </c>
      <c r="T3040" s="9">
        <f t="shared" si="424"/>
        <v>-2.5524981004666089E-2</v>
      </c>
      <c r="U3040" s="3">
        <f>Sheet1!$B$17+Sheet1!$B$18*'Portfolio allocation'!K3040</f>
        <v>-2.8272513072653072E-3</v>
      </c>
      <c r="V3040" s="13">
        <f t="shared" si="429"/>
        <v>-2.2697729697400783E-2</v>
      </c>
      <c r="W3040" s="13"/>
      <c r="X3040" s="2">
        <v>37126</v>
      </c>
      <c r="Y3040">
        <v>98.381900000000002</v>
      </c>
      <c r="AA3040" s="2">
        <v>37126</v>
      </c>
      <c r="AB3040">
        <v>1223.76</v>
      </c>
      <c r="AC3040">
        <f t="shared" si="430"/>
        <v>-9.22957349655118E-3</v>
      </c>
      <c r="AD3040">
        <f t="shared" si="425"/>
        <v>-9.3679734965511803E-3</v>
      </c>
      <c r="AE3040">
        <f>Sheet2!$B$17+Sheet2!$B$18*'Portfolio allocation'!K3040</f>
        <v>-2.5161406076019345E-3</v>
      </c>
      <c r="AF3040">
        <f t="shared" si="431"/>
        <v>-6.8518328889492462E-3</v>
      </c>
      <c r="AH3040" s="2">
        <v>37126</v>
      </c>
      <c r="AI3040">
        <v>4.88</v>
      </c>
      <c r="AJ3040">
        <v>3.46</v>
      </c>
      <c r="AK3040">
        <v>0.91310000000000002</v>
      </c>
      <c r="AR3040" s="3"/>
    </row>
    <row r="3041" spans="1:44" hidden="1" outlineLevel="1" x14ac:dyDescent="0.2">
      <c r="A3041" s="2">
        <v>37127</v>
      </c>
      <c r="B3041">
        <v>19.71</v>
      </c>
      <c r="E3041" s="2">
        <v>37127</v>
      </c>
      <c r="F3041">
        <v>1184.93</v>
      </c>
      <c r="G3041">
        <f t="shared" si="426"/>
        <v>1.9654243647222014E-2</v>
      </c>
      <c r="H3041" s="2">
        <v>37127</v>
      </c>
      <c r="I3041">
        <v>1662.74</v>
      </c>
      <c r="J3041">
        <f t="shared" si="427"/>
        <v>1.9673015834079433E-2</v>
      </c>
      <c r="K3041">
        <f t="shared" si="423"/>
        <v>1.9534615834079432E-2</v>
      </c>
      <c r="L3041">
        <v>-4.9625638452193083E-3</v>
      </c>
      <c r="N3041" s="2">
        <v>37127</v>
      </c>
      <c r="O3041">
        <v>31.024999999999999</v>
      </c>
      <c r="Q3041" s="2">
        <v>37127</v>
      </c>
      <c r="R3041">
        <v>31908.23</v>
      </c>
      <c r="S3041" s="8">
        <f t="shared" si="428"/>
        <v>4.9560005697081744E-2</v>
      </c>
      <c r="T3041" s="9">
        <f t="shared" si="424"/>
        <v>4.9421605697081747E-2</v>
      </c>
      <c r="U3041" s="3">
        <f>Sheet1!$B$17+Sheet1!$B$18*'Portfolio allocation'!K3041</f>
        <v>2.2898405242212351E-2</v>
      </c>
      <c r="V3041" s="13">
        <f t="shared" si="429"/>
        <v>2.6523200454869396E-2</v>
      </c>
      <c r="W3041" s="13"/>
      <c r="X3041" s="2">
        <v>37127</v>
      </c>
      <c r="Y3041">
        <v>102.193</v>
      </c>
      <c r="AA3041" s="2">
        <v>37127</v>
      </c>
      <c r="AB3041">
        <v>1271.1600000000001</v>
      </c>
      <c r="AC3041">
        <f t="shared" si="430"/>
        <v>3.8733084918611604E-2</v>
      </c>
      <c r="AD3041">
        <f t="shared" si="425"/>
        <v>3.8593884918611605E-2</v>
      </c>
      <c r="AE3041">
        <f>Sheet2!$B$17+Sheet2!$B$18*'Portfolio allocation'!K3041</f>
        <v>1.7424065784151687E-2</v>
      </c>
      <c r="AF3041">
        <f t="shared" si="431"/>
        <v>2.1169819134459918E-2</v>
      </c>
      <c r="AH3041" s="2">
        <v>37127</v>
      </c>
      <c r="AI3041">
        <v>4.9240000000000004</v>
      </c>
      <c r="AJ3041">
        <v>3.48</v>
      </c>
      <c r="AK3041">
        <v>0.91300000000000003</v>
      </c>
      <c r="AR3041" s="3"/>
    </row>
    <row r="3042" spans="1:44" hidden="1" outlineLevel="1" x14ac:dyDescent="0.2">
      <c r="A3042" s="2">
        <v>37130</v>
      </c>
      <c r="B3042">
        <v>20.56</v>
      </c>
      <c r="E3042" s="2">
        <v>37130</v>
      </c>
      <c r="F3042">
        <v>1179.21</v>
      </c>
      <c r="G3042">
        <f t="shared" si="426"/>
        <v>-4.8272893757437263E-3</v>
      </c>
      <c r="H3042" s="2">
        <v>37130</v>
      </c>
      <c r="I3042">
        <v>1654.72</v>
      </c>
      <c r="J3042">
        <f t="shared" si="427"/>
        <v>-4.8233638452193084E-3</v>
      </c>
      <c r="K3042">
        <f t="shared" si="423"/>
        <v>-4.9625638452193083E-3</v>
      </c>
      <c r="L3042">
        <v>-1.5133873216012299E-2</v>
      </c>
      <c r="N3042" s="2">
        <v>37130</v>
      </c>
      <c r="O3042">
        <v>31.155000000000001</v>
      </c>
      <c r="Q3042" s="2">
        <v>37130</v>
      </c>
      <c r="R3042">
        <v>32041.93</v>
      </c>
      <c r="S3042" s="8">
        <f t="shared" si="428"/>
        <v>4.1901415402860742E-3</v>
      </c>
      <c r="T3042" s="9">
        <f t="shared" si="424"/>
        <v>4.0509415402860743E-3</v>
      </c>
      <c r="U3042" s="3">
        <f>Sheet1!$B$17+Sheet1!$B$18*'Portfolio allocation'!K3042</f>
        <v>-5.2053801269738818E-3</v>
      </c>
      <c r="V3042" s="13">
        <f t="shared" si="429"/>
        <v>9.256321667259957E-3</v>
      </c>
      <c r="W3042" s="13"/>
      <c r="X3042" s="2">
        <v>37130</v>
      </c>
      <c r="Y3042">
        <v>102.0689</v>
      </c>
      <c r="AA3042" s="2">
        <v>37130</v>
      </c>
      <c r="AB3042">
        <v>1269.6199999999999</v>
      </c>
      <c r="AC3042">
        <f t="shared" si="430"/>
        <v>-1.2114918656975782E-3</v>
      </c>
      <c r="AD3042">
        <f t="shared" si="425"/>
        <v>-1.3518918656975781E-3</v>
      </c>
      <c r="AE3042">
        <f>Sheet2!$B$17+Sheet2!$B$18*'Portfolio allocation'!K3042</f>
        <v>-4.3594513662589089E-3</v>
      </c>
      <c r="AF3042">
        <f t="shared" si="431"/>
        <v>3.007559500561331E-3</v>
      </c>
      <c r="AH3042" s="2">
        <v>37130</v>
      </c>
      <c r="AI3042">
        <v>4.9279999999999999</v>
      </c>
      <c r="AJ3042">
        <v>3.51</v>
      </c>
      <c r="AK3042">
        <v>0.90949999999999998</v>
      </c>
      <c r="AR3042" s="3"/>
    </row>
    <row r="3043" spans="1:44" hidden="1" outlineLevel="1" x14ac:dyDescent="0.2">
      <c r="A3043" s="2">
        <v>37131</v>
      </c>
      <c r="B3043">
        <v>22</v>
      </c>
      <c r="E3043" s="2">
        <v>37131</v>
      </c>
      <c r="F3043">
        <v>1161.51</v>
      </c>
      <c r="G3043">
        <f t="shared" si="426"/>
        <v>-1.5010049100669165E-2</v>
      </c>
      <c r="H3043" s="2">
        <v>37131</v>
      </c>
      <c r="I3043">
        <v>1629.91</v>
      </c>
      <c r="J3043">
        <f t="shared" si="427"/>
        <v>-1.4993473216012299E-2</v>
      </c>
      <c r="K3043">
        <f t="shared" si="423"/>
        <v>-1.5133873216012299E-2</v>
      </c>
      <c r="L3043">
        <v>-1.1096060238908984E-2</v>
      </c>
      <c r="N3043" s="2">
        <v>37131</v>
      </c>
      <c r="O3043">
        <v>30.37</v>
      </c>
      <c r="Q3043" s="2">
        <v>37131</v>
      </c>
      <c r="R3043">
        <v>31234.58</v>
      </c>
      <c r="S3043" s="8">
        <f t="shared" si="428"/>
        <v>-2.5196671985738606E-2</v>
      </c>
      <c r="T3043" s="9">
        <f t="shared" si="424"/>
        <v>-2.5337071985738605E-2</v>
      </c>
      <c r="U3043" s="3">
        <f>Sheet1!$B$17+Sheet1!$B$18*'Portfolio allocation'!K3043</f>
        <v>-1.6874164012406923E-2</v>
      </c>
      <c r="V3043" s="13">
        <f t="shared" si="429"/>
        <v>-8.4629079733316813E-3</v>
      </c>
      <c r="W3043" s="13"/>
      <c r="X3043" s="2">
        <v>37131</v>
      </c>
      <c r="Y3043">
        <v>100.2445</v>
      </c>
      <c r="AA3043" s="2">
        <v>37131</v>
      </c>
      <c r="AB3043">
        <v>1246.93</v>
      </c>
      <c r="AC3043">
        <f t="shared" si="430"/>
        <v>-1.7871489106976779E-2</v>
      </c>
      <c r="AD3043">
        <f t="shared" si="425"/>
        <v>-1.8009889106976779E-2</v>
      </c>
      <c r="AE3043">
        <f>Sheet2!$B$17+Sheet2!$B$18*'Portfolio allocation'!K3043</f>
        <v>-1.3404039152339259E-2</v>
      </c>
      <c r="AF3043">
        <f t="shared" si="431"/>
        <v>-4.6058499546375205E-3</v>
      </c>
      <c r="AH3043" s="2">
        <v>37131</v>
      </c>
      <c r="AI3043">
        <v>4.8380000000000001</v>
      </c>
      <c r="AJ3043">
        <v>3.46</v>
      </c>
      <c r="AK3043">
        <v>0.90939999999999999</v>
      </c>
      <c r="AR3043" s="3"/>
    </row>
    <row r="3044" spans="1:44" hidden="1" outlineLevel="1" x14ac:dyDescent="0.2">
      <c r="A3044" s="2">
        <v>37132</v>
      </c>
      <c r="B3044">
        <v>23.03</v>
      </c>
      <c r="E3044" s="2">
        <v>37132</v>
      </c>
      <c r="F3044">
        <v>1148.5999999999999</v>
      </c>
      <c r="G3044">
        <f t="shared" si="426"/>
        <v>-1.1114841886854299E-2</v>
      </c>
      <c r="H3044" s="2">
        <v>37132</v>
      </c>
      <c r="I3044">
        <v>1612.05</v>
      </c>
      <c r="J3044">
        <f t="shared" si="427"/>
        <v>-1.0957660238908984E-2</v>
      </c>
      <c r="K3044">
        <f t="shared" si="423"/>
        <v>-1.1096060238908984E-2</v>
      </c>
      <c r="L3044">
        <v>-1.7060152030023909E-2</v>
      </c>
      <c r="N3044" s="2">
        <v>37132</v>
      </c>
      <c r="O3044">
        <v>30.125</v>
      </c>
      <c r="Q3044" s="2">
        <v>37132</v>
      </c>
      <c r="R3044">
        <v>30982.61</v>
      </c>
      <c r="S3044" s="8">
        <f t="shared" si="428"/>
        <v>-8.0670205906402392E-3</v>
      </c>
      <c r="T3044" s="9">
        <f t="shared" si="424"/>
        <v>-8.2054205906402396E-3</v>
      </c>
      <c r="U3044" s="3">
        <f>Sheet1!$B$17+Sheet1!$B$18*'Portfolio allocation'!K3044</f>
        <v>-1.2241882633284717E-2</v>
      </c>
      <c r="V3044" s="13">
        <f t="shared" si="429"/>
        <v>4.0364620426444776E-3</v>
      </c>
      <c r="W3044" s="13"/>
      <c r="X3044" s="2">
        <v>37132</v>
      </c>
      <c r="Y3044">
        <v>99.461299999999994</v>
      </c>
      <c r="AA3044" s="2">
        <v>37132</v>
      </c>
      <c r="AB3044">
        <v>1237.18</v>
      </c>
      <c r="AC3044">
        <f t="shared" si="430"/>
        <v>-7.8192039649378486E-3</v>
      </c>
      <c r="AD3044">
        <f t="shared" si="425"/>
        <v>-7.9568039649378485E-3</v>
      </c>
      <c r="AE3044">
        <f>Sheet2!$B$17+Sheet2!$B$18*'Portfolio allocation'!K3044</f>
        <v>-9.8135128391731372E-3</v>
      </c>
      <c r="AF3044">
        <f t="shared" si="431"/>
        <v>1.8567088742352886E-3</v>
      </c>
      <c r="AH3044" s="2">
        <v>37132</v>
      </c>
      <c r="AI3044">
        <v>4.766</v>
      </c>
      <c r="AJ3044">
        <v>3.44</v>
      </c>
      <c r="AK3044">
        <v>0.9103</v>
      </c>
      <c r="AR3044" s="3"/>
    </row>
    <row r="3045" spans="1:44" hidden="1" outlineLevel="1" x14ac:dyDescent="0.2">
      <c r="A3045" s="2">
        <v>37133</v>
      </c>
      <c r="B3045">
        <v>25.41</v>
      </c>
      <c r="E3045" s="2">
        <v>37133</v>
      </c>
      <c r="F3045">
        <v>1129.03</v>
      </c>
      <c r="G3045">
        <f t="shared" si="426"/>
        <v>-1.7038133379766673E-2</v>
      </c>
      <c r="H3045" s="2">
        <v>37133</v>
      </c>
      <c r="I3045">
        <v>1584.77</v>
      </c>
      <c r="J3045">
        <f t="shared" si="427"/>
        <v>-1.6922552030023907E-2</v>
      </c>
      <c r="K3045">
        <f t="shared" si="423"/>
        <v>-1.7060152030023909E-2</v>
      </c>
      <c r="L3045">
        <v>3.9095509733274598E-3</v>
      </c>
      <c r="N3045" s="2">
        <v>37133</v>
      </c>
      <c r="O3045">
        <v>28.47</v>
      </c>
      <c r="Q3045" s="2">
        <v>37133</v>
      </c>
      <c r="R3045">
        <v>29280.49</v>
      </c>
      <c r="S3045" s="8">
        <f t="shared" si="428"/>
        <v>-5.493791517241442E-2</v>
      </c>
      <c r="T3045" s="9">
        <f t="shared" si="424"/>
        <v>-5.5075515172414422E-2</v>
      </c>
      <c r="U3045" s="3">
        <f>Sheet1!$B$17+Sheet1!$B$18*'Portfolio allocation'!K3045</f>
        <v>-1.9084039886238233E-2</v>
      </c>
      <c r="V3045" s="13">
        <f t="shared" si="429"/>
        <v>-3.5991475286176189E-2</v>
      </c>
      <c r="W3045" s="13"/>
      <c r="X3045" s="2">
        <v>37133</v>
      </c>
      <c r="Y3045">
        <v>95.860299999999995</v>
      </c>
      <c r="AA3045" s="2">
        <v>37133</v>
      </c>
      <c r="AB3045">
        <v>1192.3900000000001</v>
      </c>
      <c r="AC3045">
        <f t="shared" si="430"/>
        <v>-3.6203301055626524E-2</v>
      </c>
      <c r="AD3045">
        <f t="shared" si="425"/>
        <v>-3.6338501055626526E-2</v>
      </c>
      <c r="AE3045">
        <f>Sheet2!$B$17+Sheet2!$B$18*'Portfolio allocation'!K3045</f>
        <v>-1.5116935417575604E-2</v>
      </c>
      <c r="AF3045">
        <f t="shared" si="431"/>
        <v>-2.1221565638050922E-2</v>
      </c>
      <c r="AH3045" s="2">
        <v>37133</v>
      </c>
      <c r="AI3045">
        <v>4.8120000000000003</v>
      </c>
      <c r="AJ3045">
        <v>3.38</v>
      </c>
      <c r="AK3045">
        <v>0.90920000000000001</v>
      </c>
      <c r="AR3045" s="3"/>
    </row>
    <row r="3046" spans="1:44" hidden="1" outlineLevel="1" x14ac:dyDescent="0.2">
      <c r="A3046" s="2">
        <v>37134</v>
      </c>
      <c r="B3046">
        <v>24.92</v>
      </c>
      <c r="E3046" s="2">
        <v>37134</v>
      </c>
      <c r="F3046">
        <v>1133.58</v>
      </c>
      <c r="G3046">
        <f t="shared" si="426"/>
        <v>4.0300080600161881E-3</v>
      </c>
      <c r="H3046" s="2">
        <v>37134</v>
      </c>
      <c r="I3046">
        <v>1591.18</v>
      </c>
      <c r="J3046">
        <f t="shared" si="427"/>
        <v>4.04475097332746E-3</v>
      </c>
      <c r="K3046">
        <f t="shared" si="423"/>
        <v>3.9095509733274598E-3</v>
      </c>
      <c r="L3046">
        <v>-1.3640000000000001E-4</v>
      </c>
      <c r="N3046" s="2">
        <v>37134</v>
      </c>
      <c r="O3046">
        <v>28.524999999999999</v>
      </c>
      <c r="Q3046" s="2">
        <v>37134</v>
      </c>
      <c r="R3046">
        <v>29337.06</v>
      </c>
      <c r="S3046" s="8">
        <f t="shared" si="428"/>
        <v>1.9320031871050691E-3</v>
      </c>
      <c r="T3046" s="9">
        <f t="shared" si="424"/>
        <v>1.7968031871050691E-3</v>
      </c>
      <c r="U3046" s="3">
        <f>Sheet1!$B$17+Sheet1!$B$18*'Portfolio allocation'!K3046</f>
        <v>4.972934842153727E-3</v>
      </c>
      <c r="V3046" s="13">
        <f t="shared" si="429"/>
        <v>-3.1761316550486581E-3</v>
      </c>
      <c r="W3046" s="13"/>
      <c r="X3046" s="2">
        <v>37134</v>
      </c>
      <c r="Y3046">
        <v>95.468699999999998</v>
      </c>
      <c r="AA3046" s="2">
        <v>37134</v>
      </c>
      <c r="AB3046">
        <v>1187.52</v>
      </c>
      <c r="AC3046">
        <f t="shared" si="430"/>
        <v>-4.0842341851240471E-3</v>
      </c>
      <c r="AD3046">
        <f t="shared" si="425"/>
        <v>-4.2206341851240472E-3</v>
      </c>
      <c r="AE3046">
        <f>Sheet2!$B$17+Sheet2!$B$18*'Portfolio allocation'!K3046</f>
        <v>3.5298594785133251E-3</v>
      </c>
      <c r="AF3046">
        <f t="shared" si="431"/>
        <v>-7.7504936636373723E-3</v>
      </c>
      <c r="AH3046" s="2">
        <v>37134</v>
      </c>
      <c r="AI3046">
        <v>4.84</v>
      </c>
      <c r="AJ3046">
        <v>3.41</v>
      </c>
      <c r="AK3046">
        <v>0.90839999999999999</v>
      </c>
      <c r="AR3046" s="3"/>
    </row>
    <row r="3047" spans="1:44" hidden="1" outlineLevel="1" x14ac:dyDescent="0.2">
      <c r="A3047" s="2">
        <v>37137</v>
      </c>
      <c r="B3047">
        <v>24.92</v>
      </c>
      <c r="E3047" s="2">
        <v>37137</v>
      </c>
      <c r="F3047">
        <v>1133.58</v>
      </c>
      <c r="G3047">
        <f t="shared" si="426"/>
        <v>0</v>
      </c>
      <c r="H3047" s="2">
        <v>37137</v>
      </c>
      <c r="I3047">
        <v>1591.18</v>
      </c>
      <c r="J3047">
        <f t="shared" si="427"/>
        <v>0</v>
      </c>
      <c r="K3047">
        <f t="shared" si="423"/>
        <v>-1.3640000000000001E-4</v>
      </c>
      <c r="L3047">
        <v>-6.9573332495383687E-4</v>
      </c>
      <c r="N3047" s="2">
        <v>37137</v>
      </c>
      <c r="O3047">
        <v>28.524999999999999</v>
      </c>
      <c r="Q3047" s="2">
        <v>37137</v>
      </c>
      <c r="R3047">
        <v>29337.06</v>
      </c>
      <c r="S3047" s="8">
        <f t="shared" si="428"/>
        <v>0</v>
      </c>
      <c r="T3047" s="9">
        <f t="shared" si="424"/>
        <v>-1.3639999999999998E-4</v>
      </c>
      <c r="U3047" s="3">
        <f>Sheet1!$B$17+Sheet1!$B$18*'Portfolio allocation'!K3047</f>
        <v>3.3131734751893043E-4</v>
      </c>
      <c r="V3047" s="13">
        <f t="shared" si="429"/>
        <v>-4.6771734751893039E-4</v>
      </c>
      <c r="W3047" s="13"/>
      <c r="X3047" s="2">
        <v>37137</v>
      </c>
      <c r="Y3047">
        <v>95.468699999999998</v>
      </c>
      <c r="AA3047" s="2">
        <v>37137</v>
      </c>
      <c r="AB3047">
        <v>1187.52</v>
      </c>
      <c r="AC3047">
        <f t="shared" si="430"/>
        <v>0</v>
      </c>
      <c r="AD3047">
        <f t="shared" si="425"/>
        <v>-1.3640000000000001E-4</v>
      </c>
      <c r="AE3047">
        <f>Sheet2!$B$17+Sheet2!$B$18*'Portfolio allocation'!K3047</f>
        <v>-6.7903348514367434E-5</v>
      </c>
      <c r="AF3047">
        <f t="shared" si="431"/>
        <v>-6.8496651485632575E-5</v>
      </c>
      <c r="AH3047" s="2">
        <v>37137</v>
      </c>
      <c r="AI3047">
        <v>4.84</v>
      </c>
      <c r="AJ3047">
        <v>3.41</v>
      </c>
      <c r="AK3047">
        <v>0.90639999999999998</v>
      </c>
      <c r="AR3047" s="3"/>
    </row>
    <row r="3048" spans="1:44" hidden="1" outlineLevel="1" x14ac:dyDescent="0.2">
      <c r="A3048" s="2">
        <v>37138</v>
      </c>
      <c r="B3048">
        <v>25.85</v>
      </c>
      <c r="E3048" s="2">
        <v>37138</v>
      </c>
      <c r="F3048">
        <v>1132.94</v>
      </c>
      <c r="G3048">
        <f t="shared" si="426"/>
        <v>-5.6458300252282267E-4</v>
      </c>
      <c r="H3048" s="2">
        <v>37138</v>
      </c>
      <c r="I3048">
        <v>1590.29</v>
      </c>
      <c r="J3048">
        <f t="shared" si="427"/>
        <v>-5.5933332495383681E-4</v>
      </c>
      <c r="K3048">
        <f t="shared" si="423"/>
        <v>-6.9573332495383687E-4</v>
      </c>
      <c r="L3048">
        <v>-9.9718993391131557E-4</v>
      </c>
      <c r="N3048" s="2">
        <v>37138</v>
      </c>
      <c r="O3048">
        <v>28.05</v>
      </c>
      <c r="Q3048" s="2">
        <v>37138</v>
      </c>
      <c r="R3048">
        <v>28848.54</v>
      </c>
      <c r="S3048" s="8">
        <f t="shared" si="428"/>
        <v>-1.6651975351313353E-2</v>
      </c>
      <c r="T3048" s="9">
        <f t="shared" si="424"/>
        <v>-1.6788375351313351E-2</v>
      </c>
      <c r="U3048" s="3">
        <f>Sheet1!$B$17+Sheet1!$B$18*'Portfolio allocation'!K3048</f>
        <v>-3.1036401825965923E-4</v>
      </c>
      <c r="V3048" s="13">
        <f t="shared" si="429"/>
        <v>-1.6478011333053693E-2</v>
      </c>
      <c r="W3048" s="13"/>
      <c r="X3048" s="2">
        <v>37138</v>
      </c>
      <c r="Y3048">
        <v>96.939599999999999</v>
      </c>
      <c r="AA3048" s="2">
        <v>37138</v>
      </c>
      <c r="AB3048">
        <v>1205.82</v>
      </c>
      <c r="AC3048">
        <f t="shared" si="430"/>
        <v>1.5410266774454229E-2</v>
      </c>
      <c r="AD3048">
        <f t="shared" si="425"/>
        <v>1.5268266774454229E-2</v>
      </c>
      <c r="AE3048">
        <f>Sheet2!$B$17+Sheet2!$B$18*'Portfolio allocation'!K3048</f>
        <v>-5.6527681094703866E-4</v>
      </c>
      <c r="AF3048">
        <f t="shared" si="431"/>
        <v>1.5833543585401268E-2</v>
      </c>
      <c r="AH3048" s="2">
        <v>37138</v>
      </c>
      <c r="AI3048">
        <v>4.9560000000000004</v>
      </c>
      <c r="AJ3048">
        <v>3.55</v>
      </c>
      <c r="AK3048">
        <v>0.89080000000000004</v>
      </c>
      <c r="AR3048" s="3"/>
    </row>
    <row r="3049" spans="1:44" hidden="1" outlineLevel="1" x14ac:dyDescent="0.2">
      <c r="A3049" s="2">
        <v>37139</v>
      </c>
      <c r="B3049">
        <v>26.35</v>
      </c>
      <c r="E3049" s="2">
        <v>37139</v>
      </c>
      <c r="F3049">
        <v>1131.74</v>
      </c>
      <c r="G3049">
        <f t="shared" si="426"/>
        <v>-1.059191131039583E-3</v>
      </c>
      <c r="H3049" s="2">
        <v>37139</v>
      </c>
      <c r="I3049">
        <v>1588.93</v>
      </c>
      <c r="J3049">
        <f t="shared" si="427"/>
        <v>-8.5518993391131559E-4</v>
      </c>
      <c r="K3049">
        <f t="shared" si="423"/>
        <v>-9.9718993391131557E-4</v>
      </c>
      <c r="L3049">
        <v>-2.2493466347793818E-2</v>
      </c>
      <c r="N3049" s="2">
        <v>37139</v>
      </c>
      <c r="O3049">
        <v>28.87</v>
      </c>
      <c r="Q3049" s="2">
        <v>37139</v>
      </c>
      <c r="R3049">
        <v>29691.88</v>
      </c>
      <c r="S3049" s="8">
        <f t="shared" si="428"/>
        <v>2.9233368482425748E-2</v>
      </c>
      <c r="T3049" s="9">
        <f t="shared" si="424"/>
        <v>2.9091368482425748E-2</v>
      </c>
      <c r="U3049" s="3">
        <f>Sheet1!$B$17+Sheet1!$B$18*'Portfolio allocation'!K3049</f>
        <v>-6.5620267998213423E-4</v>
      </c>
      <c r="V3049" s="13">
        <f t="shared" si="429"/>
        <v>2.9747571162407883E-2</v>
      </c>
      <c r="W3049" s="13"/>
      <c r="X3049" s="2">
        <v>37139</v>
      </c>
      <c r="Y3049">
        <v>95.850800000000007</v>
      </c>
      <c r="AA3049" s="2">
        <v>37139</v>
      </c>
      <c r="AB3049">
        <v>1192.27</v>
      </c>
      <c r="AC3049">
        <f t="shared" si="430"/>
        <v>-1.1237166409580168E-2</v>
      </c>
      <c r="AD3049">
        <f t="shared" si="425"/>
        <v>-1.1375966409580168E-2</v>
      </c>
      <c r="AE3049">
        <f>Sheet2!$B$17+Sheet2!$B$18*'Portfolio allocation'!K3049</f>
        <v>-8.3333971848570116E-4</v>
      </c>
      <c r="AF3049">
        <f t="shared" si="431"/>
        <v>-1.0542626691094467E-2</v>
      </c>
      <c r="AH3049" s="2">
        <v>37139</v>
      </c>
      <c r="AI3049">
        <v>4.9649999999999999</v>
      </c>
      <c r="AJ3049">
        <v>3.47</v>
      </c>
      <c r="AK3049">
        <v>0.88849999999999996</v>
      </c>
      <c r="AR3049" s="3"/>
    </row>
    <row r="3050" spans="1:44" hidden="1" outlineLevel="1" x14ac:dyDescent="0.2">
      <c r="A3050" s="2">
        <v>37140</v>
      </c>
      <c r="B3050">
        <v>28.61</v>
      </c>
      <c r="E3050" s="2">
        <v>37140</v>
      </c>
      <c r="F3050">
        <v>1106.4000000000001</v>
      </c>
      <c r="G3050">
        <f t="shared" si="426"/>
        <v>-2.2390301659391709E-2</v>
      </c>
      <c r="H3050" s="2">
        <v>37140</v>
      </c>
      <c r="I3050">
        <v>1553.41</v>
      </c>
      <c r="J3050">
        <f t="shared" si="427"/>
        <v>-2.2354666347793817E-2</v>
      </c>
      <c r="K3050">
        <f t="shared" si="423"/>
        <v>-2.2493466347793818E-2</v>
      </c>
      <c r="L3050">
        <v>-1.8765981782015138E-2</v>
      </c>
      <c r="N3050" s="2">
        <v>37140</v>
      </c>
      <c r="O3050">
        <v>28.01</v>
      </c>
      <c r="Q3050" s="2">
        <v>37140</v>
      </c>
      <c r="R3050">
        <v>28807.4</v>
      </c>
      <c r="S3050" s="8">
        <f t="shared" si="428"/>
        <v>-2.9788615608038249E-2</v>
      </c>
      <c r="T3050" s="9">
        <f t="shared" si="424"/>
        <v>-2.9927415608038251E-2</v>
      </c>
      <c r="U3050" s="3">
        <f>Sheet1!$B$17+Sheet1!$B$18*'Portfolio allocation'!K3050</f>
        <v>-2.5317275770080319E-2</v>
      </c>
      <c r="V3050" s="13">
        <f t="shared" si="429"/>
        <v>-4.6101398379579314E-3</v>
      </c>
      <c r="W3050" s="13"/>
      <c r="X3050" s="2">
        <v>37140</v>
      </c>
      <c r="Y3050">
        <v>93.606099999999998</v>
      </c>
      <c r="AA3050" s="2">
        <v>37140</v>
      </c>
      <c r="AB3050">
        <v>1164.3499999999999</v>
      </c>
      <c r="AC3050">
        <f t="shared" si="430"/>
        <v>-2.3417514489167734E-2</v>
      </c>
      <c r="AD3050">
        <f t="shared" si="425"/>
        <v>-2.3553514489167735E-2</v>
      </c>
      <c r="AE3050">
        <f>Sheet2!$B$17+Sheet2!$B$18*'Portfolio allocation'!K3050</f>
        <v>-1.9948377125321628E-2</v>
      </c>
      <c r="AF3050">
        <f t="shared" si="431"/>
        <v>-3.6051373638461073E-3</v>
      </c>
      <c r="AH3050" s="2">
        <v>37140</v>
      </c>
      <c r="AI3050">
        <v>4.8689999999999998</v>
      </c>
      <c r="AJ3050">
        <v>3.4</v>
      </c>
      <c r="AK3050">
        <v>0.8911</v>
      </c>
      <c r="AR3050" s="3"/>
    </row>
    <row r="3051" spans="1:44" hidden="1" outlineLevel="1" x14ac:dyDescent="0.2">
      <c r="A3051" s="2">
        <v>37141</v>
      </c>
      <c r="B3051">
        <v>30.99</v>
      </c>
      <c r="E3051" s="2">
        <v>37141</v>
      </c>
      <c r="F3051">
        <v>1085.78</v>
      </c>
      <c r="G3051">
        <f t="shared" si="426"/>
        <v>-1.8637020968908291E-2</v>
      </c>
      <c r="H3051" s="2">
        <v>37141</v>
      </c>
      <c r="I3051">
        <v>1524.47</v>
      </c>
      <c r="J3051">
        <f t="shared" si="427"/>
        <v>-1.8629981782015137E-2</v>
      </c>
      <c r="K3051">
        <f t="shared" si="423"/>
        <v>-1.8765981782015138E-2</v>
      </c>
      <c r="L3051">
        <v>6.1066336156172614E-3</v>
      </c>
      <c r="N3051" s="2">
        <v>37141</v>
      </c>
      <c r="O3051">
        <v>27.7</v>
      </c>
      <c r="Q3051" s="2">
        <v>37141</v>
      </c>
      <c r="R3051">
        <v>28488.57</v>
      </c>
      <c r="S3051" s="8">
        <f t="shared" si="428"/>
        <v>-1.1067642341898276E-2</v>
      </c>
      <c r="T3051" s="9">
        <f t="shared" si="424"/>
        <v>-1.1203642341898277E-2</v>
      </c>
      <c r="U3051" s="3">
        <f>Sheet1!$B$17+Sheet1!$B$18*'Portfolio allocation'!K3051</f>
        <v>-2.1041011009197561E-2</v>
      </c>
      <c r="V3051" s="13">
        <f t="shared" si="429"/>
        <v>9.8373686672992844E-3</v>
      </c>
      <c r="W3051" s="13"/>
      <c r="X3051" s="2">
        <v>37141</v>
      </c>
      <c r="Y3051">
        <v>92.259299999999996</v>
      </c>
      <c r="AA3051" s="2">
        <v>37141</v>
      </c>
      <c r="AB3051">
        <v>1147.5999999999999</v>
      </c>
      <c r="AC3051">
        <f t="shared" si="430"/>
        <v>-1.4385708764546701E-2</v>
      </c>
      <c r="AD3051">
        <f t="shared" si="425"/>
        <v>-1.4517308764546702E-2</v>
      </c>
      <c r="AE3051">
        <f>Sheet2!$B$17+Sheet2!$B$18*'Portfolio allocation'!K3051</f>
        <v>-1.6633802752699194E-2</v>
      </c>
      <c r="AF3051">
        <f t="shared" si="431"/>
        <v>2.1164939881524927E-3</v>
      </c>
      <c r="AH3051" s="2">
        <v>37141</v>
      </c>
      <c r="AI3051">
        <v>4.7880000000000003</v>
      </c>
      <c r="AJ3051">
        <v>3.29</v>
      </c>
      <c r="AK3051">
        <v>0.90339999999999998</v>
      </c>
      <c r="AR3051" s="3"/>
    </row>
    <row r="3052" spans="1:44" hidden="1" outlineLevel="1" x14ac:dyDescent="0.2">
      <c r="A3052" s="2">
        <v>37144</v>
      </c>
      <c r="B3052">
        <v>31.84</v>
      </c>
      <c r="E3052" s="2">
        <v>37144</v>
      </c>
      <c r="F3052">
        <v>1092.54</v>
      </c>
      <c r="G3052">
        <f t="shared" si="426"/>
        <v>6.2259389563263934E-3</v>
      </c>
      <c r="H3052" s="2">
        <v>37144</v>
      </c>
      <c r="I3052">
        <v>1533.98</v>
      </c>
      <c r="J3052">
        <f t="shared" si="427"/>
        <v>6.2382336156172613E-3</v>
      </c>
      <c r="K3052">
        <f t="shared" si="423"/>
        <v>6.1066336156172614E-3</v>
      </c>
      <c r="L3052">
        <v>-1.3239999999999999E-4</v>
      </c>
      <c r="N3052" s="2">
        <v>37144</v>
      </c>
      <c r="O3052">
        <v>28.79</v>
      </c>
      <c r="Q3052" s="2">
        <v>37144</v>
      </c>
      <c r="R3052">
        <v>29609.599999999999</v>
      </c>
      <c r="S3052" s="8">
        <f t="shared" si="428"/>
        <v>3.9350167453122475E-2</v>
      </c>
      <c r="T3052" s="9">
        <f t="shared" si="424"/>
        <v>3.9218567453122473E-2</v>
      </c>
      <c r="U3052" s="3">
        <f>Sheet1!$B$17+Sheet1!$B$18*'Portfolio allocation'!K3052</f>
        <v>7.4934837308674625E-3</v>
      </c>
      <c r="V3052" s="13">
        <f t="shared" si="429"/>
        <v>3.1725083722255007E-2</v>
      </c>
      <c r="W3052" s="13"/>
      <c r="X3052" s="2">
        <v>37144</v>
      </c>
      <c r="Y3052">
        <v>92.1447</v>
      </c>
      <c r="AA3052" s="2">
        <v>37144</v>
      </c>
      <c r="AB3052">
        <v>1146.17</v>
      </c>
      <c r="AC3052">
        <f t="shared" si="430"/>
        <v>-1.2460787730915746E-3</v>
      </c>
      <c r="AD3052">
        <f t="shared" si="425"/>
        <v>-1.3784787730915745E-3</v>
      </c>
      <c r="AE3052">
        <f>Sheet2!$B$17+Sheet2!$B$18*'Portfolio allocation'!K3052</f>
        <v>5.483561416685147E-3</v>
      </c>
      <c r="AF3052">
        <f t="shared" si="431"/>
        <v>-6.8620401897767219E-3</v>
      </c>
      <c r="AH3052" s="2">
        <v>37144</v>
      </c>
      <c r="AI3052">
        <v>4.8380000000000001</v>
      </c>
      <c r="AJ3052">
        <v>3.31</v>
      </c>
      <c r="AK3052">
        <v>0.89939999999999998</v>
      </c>
      <c r="AR3052" s="3"/>
    </row>
    <row r="3053" spans="1:44" hidden="1" outlineLevel="1" x14ac:dyDescent="0.2">
      <c r="A3053" s="2">
        <v>37145</v>
      </c>
      <c r="B3053">
        <v>31.84</v>
      </c>
      <c r="E3053" s="2">
        <v>37145</v>
      </c>
      <c r="F3053">
        <v>1092.54</v>
      </c>
      <c r="G3053">
        <f t="shared" si="426"/>
        <v>0</v>
      </c>
      <c r="H3053" s="2">
        <v>37145</v>
      </c>
      <c r="I3053">
        <v>1533.98</v>
      </c>
      <c r="J3053">
        <f t="shared" si="427"/>
        <v>0</v>
      </c>
      <c r="K3053">
        <f t="shared" si="423"/>
        <v>-1.3239999999999999E-4</v>
      </c>
      <c r="L3053">
        <v>-1.3239999999999999E-4</v>
      </c>
      <c r="N3053" s="2">
        <v>37145</v>
      </c>
      <c r="O3053">
        <v>28.79</v>
      </c>
      <c r="Q3053" s="2">
        <v>37145</v>
      </c>
      <c r="R3053">
        <v>29609.599999999999</v>
      </c>
      <c r="S3053" s="8">
        <f t="shared" si="428"/>
        <v>0</v>
      </c>
      <c r="T3053" s="9">
        <f t="shared" si="424"/>
        <v>-1.3239999999999999E-4</v>
      </c>
      <c r="U3053" s="3">
        <f>Sheet1!$B$17+Sheet1!$B$18*'Portfolio allocation'!K3053</f>
        <v>3.3590624889241147E-4</v>
      </c>
      <c r="V3053" s="13">
        <f t="shared" si="429"/>
        <v>-4.6830624889241149E-4</v>
      </c>
      <c r="W3053" s="13"/>
      <c r="X3053" s="2">
        <v>37145</v>
      </c>
      <c r="Y3053">
        <v>92.1447</v>
      </c>
      <c r="AA3053" s="2">
        <v>37145</v>
      </c>
      <c r="AB3053">
        <v>1146.17</v>
      </c>
      <c r="AC3053">
        <f t="shared" si="430"/>
        <v>0</v>
      </c>
      <c r="AD3053">
        <f t="shared" si="425"/>
        <v>-1.3239999999999999E-4</v>
      </c>
      <c r="AE3053">
        <f>Sheet2!$B$17+Sheet2!$B$18*'Portfolio allocation'!K3053</f>
        <v>-6.434644646513786E-5</v>
      </c>
      <c r="AF3053">
        <f t="shared" si="431"/>
        <v>-6.8053553534862132E-5</v>
      </c>
      <c r="AH3053" s="2">
        <v>37145</v>
      </c>
      <c r="AI3053">
        <v>4.7619999999999996</v>
      </c>
      <c r="AJ3053">
        <v>3.31</v>
      </c>
      <c r="AK3053">
        <v>0.90739999999999998</v>
      </c>
      <c r="AR3053" s="3"/>
    </row>
    <row r="3054" spans="1:44" hidden="1" outlineLevel="1" x14ac:dyDescent="0.2">
      <c r="A3054" s="2">
        <v>37146</v>
      </c>
      <c r="B3054">
        <v>31.84</v>
      </c>
      <c r="E3054" s="2">
        <v>37146</v>
      </c>
      <c r="F3054">
        <v>1092.54</v>
      </c>
      <c r="G3054">
        <f t="shared" si="426"/>
        <v>0</v>
      </c>
      <c r="H3054" s="2">
        <v>37146</v>
      </c>
      <c r="I3054">
        <v>1533.98</v>
      </c>
      <c r="J3054">
        <f t="shared" si="427"/>
        <v>0</v>
      </c>
      <c r="K3054">
        <f t="shared" si="423"/>
        <v>-1.3239999999999999E-4</v>
      </c>
      <c r="L3054">
        <v>-1.3239999999999999E-4</v>
      </c>
      <c r="N3054" s="2">
        <v>37146</v>
      </c>
      <c r="O3054">
        <v>28.79</v>
      </c>
      <c r="Q3054" s="2">
        <v>37146</v>
      </c>
      <c r="R3054">
        <v>29609.599999999999</v>
      </c>
      <c r="S3054" s="8">
        <f t="shared" si="428"/>
        <v>0</v>
      </c>
      <c r="T3054" s="9">
        <f t="shared" si="424"/>
        <v>-1.3239999999999999E-4</v>
      </c>
      <c r="U3054" s="3">
        <f>Sheet1!$B$17+Sheet1!$B$18*'Portfolio allocation'!K3054</f>
        <v>3.3590624889241147E-4</v>
      </c>
      <c r="V3054" s="13">
        <f t="shared" si="429"/>
        <v>-4.6830624889241149E-4</v>
      </c>
      <c r="W3054" s="13"/>
      <c r="X3054" s="2">
        <v>37146</v>
      </c>
      <c r="Y3054">
        <v>92.1447</v>
      </c>
      <c r="AA3054" s="2">
        <v>37146</v>
      </c>
      <c r="AB3054">
        <v>1146.17</v>
      </c>
      <c r="AC3054">
        <f t="shared" si="430"/>
        <v>0</v>
      </c>
      <c r="AD3054">
        <f t="shared" si="425"/>
        <v>-1.3239999999999999E-4</v>
      </c>
      <c r="AE3054">
        <f>Sheet2!$B$17+Sheet2!$B$18*'Portfolio allocation'!K3054</f>
        <v>-6.434644646513786E-5</v>
      </c>
      <c r="AF3054">
        <f t="shared" si="431"/>
        <v>-6.8053553534862132E-5</v>
      </c>
      <c r="AH3054" s="2">
        <v>37146</v>
      </c>
      <c r="AI3054">
        <v>4.8419999999999996</v>
      </c>
      <c r="AJ3054">
        <v>3.31</v>
      </c>
      <c r="AK3054">
        <v>0.90569999999999995</v>
      </c>
      <c r="AR3054" s="3"/>
    </row>
    <row r="3055" spans="1:44" hidden="1" outlineLevel="1" x14ac:dyDescent="0.2">
      <c r="A3055" s="2">
        <v>37147</v>
      </c>
      <c r="B3055">
        <v>31.84</v>
      </c>
      <c r="E3055" s="2">
        <v>37147</v>
      </c>
      <c r="F3055">
        <v>1092.54</v>
      </c>
      <c r="G3055">
        <f t="shared" si="426"/>
        <v>0</v>
      </c>
      <c r="H3055" s="2">
        <v>37147</v>
      </c>
      <c r="I3055">
        <v>1533.98</v>
      </c>
      <c r="J3055">
        <f t="shared" si="427"/>
        <v>0</v>
      </c>
      <c r="K3055">
        <f t="shared" si="423"/>
        <v>-1.3239999999999999E-4</v>
      </c>
      <c r="L3055">
        <v>-1.1240000000000001E-4</v>
      </c>
      <c r="N3055" s="2">
        <v>37147</v>
      </c>
      <c r="O3055">
        <v>28.79</v>
      </c>
      <c r="Q3055" s="2">
        <v>37147</v>
      </c>
      <c r="R3055">
        <v>29609.599999999999</v>
      </c>
      <c r="S3055" s="8">
        <f t="shared" si="428"/>
        <v>0</v>
      </c>
      <c r="T3055" s="9">
        <f t="shared" si="424"/>
        <v>-1.3239999999999999E-4</v>
      </c>
      <c r="U3055" s="3">
        <f>Sheet1!$B$17+Sheet1!$B$18*'Portfolio allocation'!K3055</f>
        <v>3.3590624889241147E-4</v>
      </c>
      <c r="V3055" s="13">
        <f t="shared" si="429"/>
        <v>-4.6830624889241149E-4</v>
      </c>
      <c r="W3055" s="13"/>
      <c r="X3055" s="2">
        <v>37147</v>
      </c>
      <c r="Y3055">
        <v>92.1447</v>
      </c>
      <c r="AA3055" s="2">
        <v>37147</v>
      </c>
      <c r="AB3055">
        <v>1146.17</v>
      </c>
      <c r="AC3055">
        <f t="shared" si="430"/>
        <v>0</v>
      </c>
      <c r="AD3055">
        <f t="shared" si="425"/>
        <v>-1.1240000000000001E-4</v>
      </c>
      <c r="AE3055">
        <f>Sheet2!$B$17+Sheet2!$B$18*'Portfolio allocation'!K3055</f>
        <v>-6.434644646513786E-5</v>
      </c>
      <c r="AF3055">
        <f t="shared" si="431"/>
        <v>-4.8053553534862148E-5</v>
      </c>
      <c r="AH3055" s="2">
        <v>37147</v>
      </c>
      <c r="AI3055">
        <v>4.6349999999999998</v>
      </c>
      <c r="AJ3055">
        <v>2.81</v>
      </c>
      <c r="AK3055">
        <v>0.9083</v>
      </c>
      <c r="AR3055" s="3"/>
    </row>
    <row r="3056" spans="1:44" hidden="1" outlineLevel="1" x14ac:dyDescent="0.2">
      <c r="A3056" s="2">
        <v>37148</v>
      </c>
      <c r="B3056">
        <v>31.84</v>
      </c>
      <c r="E3056" s="2">
        <v>37148</v>
      </c>
      <c r="F3056">
        <v>1092.54</v>
      </c>
      <c r="G3056">
        <f t="shared" si="426"/>
        <v>0</v>
      </c>
      <c r="H3056" s="2">
        <v>37148</v>
      </c>
      <c r="I3056">
        <v>1533.98</v>
      </c>
      <c r="J3056">
        <f t="shared" si="427"/>
        <v>0</v>
      </c>
      <c r="K3056">
        <f t="shared" si="423"/>
        <v>-1.1240000000000001E-4</v>
      </c>
      <c r="L3056">
        <v>-4.8988585650399617E-2</v>
      </c>
      <c r="N3056" s="2">
        <v>37148</v>
      </c>
      <c r="O3056">
        <v>28.79</v>
      </c>
      <c r="Q3056" s="2">
        <v>37148</v>
      </c>
      <c r="R3056">
        <v>29609.599999999999</v>
      </c>
      <c r="S3056" s="8">
        <f t="shared" si="428"/>
        <v>0</v>
      </c>
      <c r="T3056" s="9">
        <f t="shared" si="424"/>
        <v>-1.1239999999999999E-4</v>
      </c>
      <c r="U3056" s="3">
        <f>Sheet1!$B$17+Sheet1!$B$18*'Portfolio allocation'!K3056</f>
        <v>3.5885075575981646E-4</v>
      </c>
      <c r="V3056" s="13">
        <f t="shared" si="429"/>
        <v>-4.7125075575981648E-4</v>
      </c>
      <c r="W3056" s="13"/>
      <c r="X3056" s="2">
        <v>37148</v>
      </c>
      <c r="Y3056">
        <v>92.1447</v>
      </c>
      <c r="AA3056" s="2">
        <v>37148</v>
      </c>
      <c r="AB3056">
        <v>1146.17</v>
      </c>
      <c r="AC3056">
        <f t="shared" si="430"/>
        <v>0</v>
      </c>
      <c r="AD3056">
        <f t="shared" si="425"/>
        <v>-1.092E-4</v>
      </c>
      <c r="AE3056">
        <f>Sheet2!$B$17+Sheet2!$B$18*'Portfolio allocation'!K3056</f>
        <v>-4.6561936218990086E-5</v>
      </c>
      <c r="AF3056">
        <f t="shared" si="431"/>
        <v>-6.2638063781009912E-5</v>
      </c>
      <c r="AH3056" s="2">
        <v>37148</v>
      </c>
      <c r="AI3056">
        <v>4.5609999999999999</v>
      </c>
      <c r="AJ3056">
        <v>2.73</v>
      </c>
      <c r="AK3056">
        <v>0.92059999999999997</v>
      </c>
      <c r="AR3056" s="3"/>
    </row>
    <row r="3057" spans="1:44" hidden="1" outlineLevel="1" x14ac:dyDescent="0.2">
      <c r="A3057" s="2">
        <v>37151</v>
      </c>
      <c r="B3057">
        <v>41.76</v>
      </c>
      <c r="E3057" s="2">
        <v>37151</v>
      </c>
      <c r="F3057">
        <v>1038.77</v>
      </c>
      <c r="G3057">
        <f t="shared" si="426"/>
        <v>-4.9215589360572576E-2</v>
      </c>
      <c r="H3057" s="2">
        <v>37151</v>
      </c>
      <c r="I3057">
        <v>1459</v>
      </c>
      <c r="J3057">
        <f t="shared" si="427"/>
        <v>-4.887938565039962E-2</v>
      </c>
      <c r="K3057">
        <f t="shared" si="423"/>
        <v>-4.8988585650399617E-2</v>
      </c>
      <c r="L3057">
        <v>-5.9072921178889648E-3</v>
      </c>
      <c r="N3057" s="2">
        <v>37151</v>
      </c>
      <c r="O3057">
        <v>26.454999999999998</v>
      </c>
      <c r="Q3057" s="2">
        <v>37151</v>
      </c>
      <c r="R3057">
        <v>27208.13</v>
      </c>
      <c r="S3057" s="8">
        <f t="shared" si="428"/>
        <v>-8.1104439100832093E-2</v>
      </c>
      <c r="T3057" s="9">
        <f t="shared" si="424"/>
        <v>-8.1213639100832097E-2</v>
      </c>
      <c r="U3057" s="3">
        <f>Sheet1!$B$17+Sheet1!$B$18*'Portfolio allocation'!K3057</f>
        <v>-5.5713148109648017E-2</v>
      </c>
      <c r="V3057" s="13">
        <f t="shared" si="429"/>
        <v>-2.550049099118408E-2</v>
      </c>
      <c r="W3057" s="13"/>
      <c r="X3057" s="2">
        <v>37151</v>
      </c>
      <c r="Y3057">
        <v>89.155000000000001</v>
      </c>
      <c r="AA3057" s="2">
        <v>37151</v>
      </c>
      <c r="AB3057">
        <v>1108.99</v>
      </c>
      <c r="AC3057">
        <f t="shared" si="430"/>
        <v>-3.2438468988021052E-2</v>
      </c>
      <c r="AD3057">
        <f t="shared" si="425"/>
        <v>-3.2547268988021051E-2</v>
      </c>
      <c r="AE3057">
        <f>Sheet2!$B$17+Sheet2!$B$18*'Portfolio allocation'!K3057</f>
        <v>-4.3508513160826677E-2</v>
      </c>
      <c r="AF3057">
        <f t="shared" si="431"/>
        <v>1.0961244172805626E-2</v>
      </c>
      <c r="AH3057" s="2">
        <v>37151</v>
      </c>
      <c r="AI3057">
        <v>4.617</v>
      </c>
      <c r="AJ3057">
        <v>2.72</v>
      </c>
      <c r="AK3057">
        <v>0.91949999999999998</v>
      </c>
      <c r="AR3057" s="3"/>
    </row>
    <row r="3058" spans="1:44" hidden="1" outlineLevel="1" x14ac:dyDescent="0.2">
      <c r="A3058" s="2">
        <v>37152</v>
      </c>
      <c r="B3058">
        <v>38.869999999999997</v>
      </c>
      <c r="E3058" s="2">
        <v>37152</v>
      </c>
      <c r="F3058">
        <v>1032.74</v>
      </c>
      <c r="G3058">
        <f t="shared" si="426"/>
        <v>-5.8049423837808201E-3</v>
      </c>
      <c r="H3058" s="2">
        <v>37152</v>
      </c>
      <c r="I3058">
        <v>1450.54</v>
      </c>
      <c r="J3058">
        <f t="shared" si="427"/>
        <v>-5.7984921178889648E-3</v>
      </c>
      <c r="K3058">
        <f t="shared" si="423"/>
        <v>-5.9072921178889648E-3</v>
      </c>
      <c r="L3058">
        <v>-1.6163689456340405E-2</v>
      </c>
      <c r="N3058" s="2">
        <v>37152</v>
      </c>
      <c r="O3058">
        <v>27.16</v>
      </c>
      <c r="Q3058" s="2">
        <v>37152</v>
      </c>
      <c r="R3058">
        <v>27933.200000000001</v>
      </c>
      <c r="S3058" s="8">
        <f t="shared" si="428"/>
        <v>2.6649019980425015E-2</v>
      </c>
      <c r="T3058" s="9">
        <f t="shared" si="424"/>
        <v>2.6540219980425016E-2</v>
      </c>
      <c r="U3058" s="3">
        <f>Sheet1!$B$17+Sheet1!$B$18*'Portfolio allocation'!K3058</f>
        <v>-6.2891963439789134E-3</v>
      </c>
      <c r="V3058" s="13">
        <f t="shared" si="429"/>
        <v>3.2829416324403927E-2</v>
      </c>
      <c r="W3058" s="13"/>
      <c r="X3058" s="2">
        <v>37152</v>
      </c>
      <c r="Y3058">
        <v>92.0779</v>
      </c>
      <c r="AA3058" s="2">
        <v>37152</v>
      </c>
      <c r="AB3058">
        <v>1145.3399999999999</v>
      </c>
      <c r="AC3058">
        <f t="shared" si="430"/>
        <v>3.2777572385684239E-2</v>
      </c>
      <c r="AD3058">
        <f t="shared" si="425"/>
        <v>3.266997238568424E-2</v>
      </c>
      <c r="AE3058">
        <f>Sheet2!$B$17+Sheet2!$B$18*'Portfolio allocation'!K3058</f>
        <v>-5.1995278485148597E-3</v>
      </c>
      <c r="AF3058">
        <f t="shared" si="431"/>
        <v>3.7869500234199098E-2</v>
      </c>
      <c r="AH3058" s="2">
        <v>37152</v>
      </c>
      <c r="AI3058">
        <v>4.72</v>
      </c>
      <c r="AJ3058">
        <v>2.69</v>
      </c>
      <c r="AK3058">
        <v>0.92179999999999995</v>
      </c>
      <c r="AR3058" s="3"/>
    </row>
    <row r="3059" spans="1:44" hidden="1" outlineLevel="1" x14ac:dyDescent="0.2">
      <c r="A3059" s="2">
        <v>37153</v>
      </c>
      <c r="B3059">
        <v>40.56</v>
      </c>
      <c r="E3059" s="2">
        <v>37153</v>
      </c>
      <c r="F3059">
        <v>1016.1</v>
      </c>
      <c r="G3059">
        <f t="shared" si="426"/>
        <v>-1.6112477487073229E-2</v>
      </c>
      <c r="H3059" s="2">
        <v>37153</v>
      </c>
      <c r="I3059">
        <v>1427.25</v>
      </c>
      <c r="J3059">
        <f t="shared" si="427"/>
        <v>-1.6056089456340406E-2</v>
      </c>
      <c r="K3059">
        <f t="shared" si="423"/>
        <v>-1.6163689456340405E-2</v>
      </c>
      <c r="L3059">
        <v>-3.1152323769486755E-2</v>
      </c>
      <c r="N3059" s="2">
        <v>37153</v>
      </c>
      <c r="O3059">
        <v>26.934999999999999</v>
      </c>
      <c r="Q3059" s="2">
        <v>37153</v>
      </c>
      <c r="R3059">
        <v>27701.8</v>
      </c>
      <c r="S3059" s="8">
        <f t="shared" si="428"/>
        <v>-8.2840490885398577E-3</v>
      </c>
      <c r="T3059" s="9">
        <f t="shared" si="424"/>
        <v>-8.391649088539857E-3</v>
      </c>
      <c r="U3059" s="3">
        <f>Sheet1!$B$17+Sheet1!$B$18*'Portfolio allocation'!K3059</f>
        <v>-1.8055595302325596E-2</v>
      </c>
      <c r="V3059" s="13">
        <f t="shared" si="429"/>
        <v>9.6639462137857388E-3</v>
      </c>
      <c r="W3059" s="13"/>
      <c r="X3059" s="2">
        <v>37153</v>
      </c>
      <c r="Y3059">
        <v>91.695800000000006</v>
      </c>
      <c r="AA3059" s="2">
        <v>37153</v>
      </c>
      <c r="AB3059">
        <v>1140.5899999999999</v>
      </c>
      <c r="AC3059">
        <f t="shared" si="430"/>
        <v>-4.1472401208374476E-3</v>
      </c>
      <c r="AD3059">
        <f t="shared" si="425"/>
        <v>-4.2468401208374477E-3</v>
      </c>
      <c r="AE3059">
        <f>Sheet2!$B$17+Sheet2!$B$18*'Portfolio allocation'!K3059</f>
        <v>-1.4319778026227489E-2</v>
      </c>
      <c r="AF3059">
        <f t="shared" si="431"/>
        <v>1.0072937905390041E-2</v>
      </c>
      <c r="AH3059" s="2">
        <v>37153</v>
      </c>
      <c r="AI3059">
        <v>4.6970000000000001</v>
      </c>
      <c r="AJ3059">
        <v>2.4900000000000002</v>
      </c>
      <c r="AK3059">
        <v>0.92949999999999999</v>
      </c>
      <c r="AR3059" s="3"/>
    </row>
    <row r="3060" spans="1:44" hidden="1" outlineLevel="1" x14ac:dyDescent="0.2">
      <c r="A3060" s="2">
        <v>37154</v>
      </c>
      <c r="B3060">
        <v>43.74</v>
      </c>
      <c r="E3060" s="2">
        <v>37154</v>
      </c>
      <c r="F3060">
        <v>984.54</v>
      </c>
      <c r="G3060">
        <f t="shared" si="426"/>
        <v>-3.1059935045763321E-2</v>
      </c>
      <c r="H3060" s="2">
        <v>37154</v>
      </c>
      <c r="I3060">
        <v>1382.93</v>
      </c>
      <c r="J3060">
        <f t="shared" si="427"/>
        <v>-3.1052723769486756E-2</v>
      </c>
      <c r="K3060">
        <f t="shared" si="423"/>
        <v>-3.1152323769486755E-2</v>
      </c>
      <c r="L3060">
        <v>-1.9134455129326929E-2</v>
      </c>
      <c r="N3060" s="2">
        <v>37154</v>
      </c>
      <c r="O3060">
        <v>25.38</v>
      </c>
      <c r="Q3060" s="2">
        <v>37154</v>
      </c>
      <c r="R3060">
        <v>26102.53</v>
      </c>
      <c r="S3060" s="8">
        <f t="shared" si="428"/>
        <v>-5.7731627547668363E-2</v>
      </c>
      <c r="T3060" s="9">
        <f t="shared" si="424"/>
        <v>-5.7831227547668361E-2</v>
      </c>
      <c r="U3060" s="3">
        <f>Sheet1!$B$17+Sheet1!$B$18*'Portfolio allocation'!K3060</f>
        <v>-3.5250936448876037E-2</v>
      </c>
      <c r="V3060" s="13">
        <f t="shared" si="429"/>
        <v>-2.2580291098792324E-2</v>
      </c>
      <c r="W3060" s="13"/>
      <c r="X3060" s="2">
        <v>37154</v>
      </c>
      <c r="Y3060">
        <v>89.212400000000002</v>
      </c>
      <c r="AA3060" s="2">
        <v>37154</v>
      </c>
      <c r="AB3060">
        <v>1109.7</v>
      </c>
      <c r="AC3060">
        <f t="shared" si="430"/>
        <v>-2.7082474859502437E-2</v>
      </c>
      <c r="AD3060">
        <f t="shared" si="425"/>
        <v>-2.7184874859502436E-2</v>
      </c>
      <c r="AE3060">
        <f>Sheet2!$B$17+Sheet2!$B$18*'Portfolio allocation'!K3060</f>
        <v>-2.7648054052123172E-2</v>
      </c>
      <c r="AF3060">
        <f t="shared" si="431"/>
        <v>4.631791926207364E-4</v>
      </c>
      <c r="AH3060" s="2">
        <v>37154</v>
      </c>
      <c r="AI3060">
        <v>4.7460000000000004</v>
      </c>
      <c r="AJ3060">
        <v>2.56</v>
      </c>
      <c r="AK3060">
        <v>0.92710000000000004</v>
      </c>
      <c r="AR3060" s="3"/>
    </row>
    <row r="3061" spans="1:44" hidden="1" outlineLevel="1" x14ac:dyDescent="0.2">
      <c r="A3061" s="2">
        <v>37155</v>
      </c>
      <c r="B3061">
        <v>42.66</v>
      </c>
      <c r="E3061" s="2">
        <v>37155</v>
      </c>
      <c r="F3061">
        <v>965.8</v>
      </c>
      <c r="G3061">
        <f t="shared" si="426"/>
        <v>-1.9034269811282423E-2</v>
      </c>
      <c r="H3061" s="2">
        <v>37155</v>
      </c>
      <c r="I3061">
        <v>1356.61</v>
      </c>
      <c r="J3061">
        <f t="shared" si="427"/>
        <v>-1.903205512932693E-2</v>
      </c>
      <c r="K3061">
        <f t="shared" si="423"/>
        <v>-1.9134455129326929E-2</v>
      </c>
      <c r="L3061">
        <v>3.8885686430145915E-2</v>
      </c>
      <c r="N3061" s="2">
        <v>37155</v>
      </c>
      <c r="O3061">
        <v>24.855</v>
      </c>
      <c r="Q3061" s="2">
        <v>37155</v>
      </c>
      <c r="R3061">
        <v>25562.58</v>
      </c>
      <c r="S3061" s="8">
        <f t="shared" si="428"/>
        <v>-2.0685734294721536E-2</v>
      </c>
      <c r="T3061" s="9">
        <f t="shared" si="424"/>
        <v>-2.0788134294721535E-2</v>
      </c>
      <c r="U3061" s="3">
        <f>Sheet1!$B$17+Sheet1!$B$18*'Portfolio allocation'!K3061</f>
        <v>-2.1463732971590117E-2</v>
      </c>
      <c r="V3061" s="13">
        <f t="shared" si="429"/>
        <v>6.7559867686858149E-4</v>
      </c>
      <c r="W3061" s="13"/>
      <c r="X3061" s="2">
        <v>37155</v>
      </c>
      <c r="Y3061">
        <v>86.442400000000006</v>
      </c>
      <c r="AA3061" s="2">
        <v>37155</v>
      </c>
      <c r="AB3061">
        <v>1075.24</v>
      </c>
      <c r="AC3061">
        <f t="shared" si="430"/>
        <v>-3.1053437866089939E-2</v>
      </c>
      <c r="AD3061">
        <f t="shared" si="425"/>
        <v>-3.1154637866089938E-2</v>
      </c>
      <c r="AE3061">
        <f>Sheet2!$B$17+Sheet2!$B$18*'Portfolio allocation'!K3061</f>
        <v>-1.6961458653734138E-2</v>
      </c>
      <c r="AF3061">
        <f t="shared" si="431"/>
        <v>-1.41931792123558E-2</v>
      </c>
      <c r="AH3061" s="2">
        <v>37155</v>
      </c>
      <c r="AI3061">
        <v>4.6909999999999998</v>
      </c>
      <c r="AJ3061">
        <v>2.5299999999999998</v>
      </c>
      <c r="AK3061">
        <v>0.91600000000000004</v>
      </c>
      <c r="AR3061" s="3"/>
    </row>
    <row r="3062" spans="1:44" hidden="1" outlineLevel="1" x14ac:dyDescent="0.2">
      <c r="A3062" s="2">
        <v>37158</v>
      </c>
      <c r="B3062">
        <v>37.75</v>
      </c>
      <c r="E3062" s="2">
        <v>37158</v>
      </c>
      <c r="F3062">
        <v>1003.45</v>
      </c>
      <c r="G3062">
        <f t="shared" si="426"/>
        <v>3.898322634085738E-2</v>
      </c>
      <c r="H3062" s="2">
        <v>37158</v>
      </c>
      <c r="I3062">
        <v>1409.5</v>
      </c>
      <c r="J3062">
        <f t="shared" si="427"/>
        <v>3.8986886430145917E-2</v>
      </c>
      <c r="K3062">
        <f t="shared" si="423"/>
        <v>3.8885686430145915E-2</v>
      </c>
      <c r="L3062">
        <v>8.702140617240119E-3</v>
      </c>
      <c r="N3062" s="2">
        <v>37158</v>
      </c>
      <c r="O3062">
        <v>26.004999999999999</v>
      </c>
      <c r="Q3062" s="2">
        <v>37158</v>
      </c>
      <c r="R3062">
        <v>26745.32</v>
      </c>
      <c r="S3062" s="8">
        <f t="shared" si="428"/>
        <v>4.626841265631243E-2</v>
      </c>
      <c r="T3062" s="9">
        <f t="shared" si="424"/>
        <v>4.6167212656312427E-2</v>
      </c>
      <c r="U3062" s="3">
        <f>Sheet1!$B$17+Sheet1!$B$18*'Portfolio allocation'!K3062</f>
        <v>4.5098443851366694E-2</v>
      </c>
      <c r="V3062" s="13">
        <f t="shared" si="429"/>
        <v>1.0687688049457328E-3</v>
      </c>
      <c r="W3062" s="13"/>
      <c r="X3062" s="2">
        <v>37158</v>
      </c>
      <c r="Y3062">
        <v>90.549599999999998</v>
      </c>
      <c r="AA3062" s="2">
        <v>37158</v>
      </c>
      <c r="AB3062">
        <v>1126.33</v>
      </c>
      <c r="AC3062">
        <f t="shared" si="430"/>
        <v>4.7514973401287186E-2</v>
      </c>
      <c r="AD3062">
        <f t="shared" si="425"/>
        <v>4.7412573401287184E-2</v>
      </c>
      <c r="AE3062">
        <f>Sheet2!$B$17+Sheet2!$B$18*'Portfolio allocation'!K3062</f>
        <v>3.4631531448635372E-2</v>
      </c>
      <c r="AF3062">
        <f t="shared" si="431"/>
        <v>1.2781041952651812E-2</v>
      </c>
      <c r="AH3062" s="2">
        <v>37158</v>
      </c>
      <c r="AI3062">
        <v>4.72</v>
      </c>
      <c r="AJ3062">
        <v>2.56</v>
      </c>
      <c r="AK3062">
        <v>0.91510000000000002</v>
      </c>
      <c r="AR3062" s="3"/>
    </row>
    <row r="3063" spans="1:44" hidden="1" outlineLevel="1" x14ac:dyDescent="0.2">
      <c r="A3063" s="2">
        <v>37159</v>
      </c>
      <c r="B3063">
        <v>35.81</v>
      </c>
      <c r="E3063" s="2">
        <v>37159</v>
      </c>
      <c r="F3063">
        <v>1012.27</v>
      </c>
      <c r="G3063">
        <f t="shared" si="426"/>
        <v>8.7896756191139236E-3</v>
      </c>
      <c r="H3063" s="2">
        <v>37159</v>
      </c>
      <c r="I3063">
        <v>1421.91</v>
      </c>
      <c r="J3063">
        <f t="shared" si="427"/>
        <v>8.8045406172401197E-3</v>
      </c>
      <c r="K3063">
        <f t="shared" si="423"/>
        <v>8.702140617240119E-3</v>
      </c>
      <c r="L3063">
        <v>-4.9530278034475286E-3</v>
      </c>
      <c r="N3063" s="2">
        <v>37159</v>
      </c>
      <c r="O3063">
        <v>25.65</v>
      </c>
      <c r="Q3063" s="2">
        <v>37159</v>
      </c>
      <c r="R3063">
        <v>26380.21</v>
      </c>
      <c r="S3063" s="8">
        <f t="shared" si="428"/>
        <v>-1.3651360312757599E-2</v>
      </c>
      <c r="T3063" s="9">
        <f t="shared" si="424"/>
        <v>-1.37537603127576E-2</v>
      </c>
      <c r="U3063" s="3">
        <f>Sheet1!$B$17+Sheet1!$B$18*'Portfolio allocation'!K3063</f>
        <v>1.0471115142024137E-2</v>
      </c>
      <c r="V3063" s="13">
        <f t="shared" si="429"/>
        <v>-2.4224875454781736E-2</v>
      </c>
      <c r="W3063" s="13"/>
      <c r="X3063" s="2">
        <v>37159</v>
      </c>
      <c r="Y3063">
        <v>90.215299999999999</v>
      </c>
      <c r="AA3063" s="2">
        <v>37159</v>
      </c>
      <c r="AB3063">
        <v>1122.17</v>
      </c>
      <c r="AC3063">
        <f t="shared" si="430"/>
        <v>-3.6934113448100492E-3</v>
      </c>
      <c r="AD3063">
        <f t="shared" si="425"/>
        <v>-3.7938113448100492E-3</v>
      </c>
      <c r="AE3063">
        <f>Sheet2!$B$17+Sheet2!$B$18*'Portfolio allocation'!K3063</f>
        <v>7.791552459900649E-3</v>
      </c>
      <c r="AF3063">
        <f t="shared" si="431"/>
        <v>-1.1585363804710699E-2</v>
      </c>
      <c r="AH3063" s="2">
        <v>37159</v>
      </c>
      <c r="AI3063">
        <v>4.7080000000000002</v>
      </c>
      <c r="AJ3063">
        <v>2.5099999999999998</v>
      </c>
      <c r="AK3063">
        <v>0.92349999999999999</v>
      </c>
      <c r="AR3063" s="3"/>
    </row>
    <row r="3064" spans="1:44" hidden="1" outlineLevel="1" x14ac:dyDescent="0.2">
      <c r="A3064" s="2">
        <v>37160</v>
      </c>
      <c r="B3064">
        <v>35.26</v>
      </c>
      <c r="E3064" s="2">
        <v>37160</v>
      </c>
      <c r="F3064">
        <v>1007.04</v>
      </c>
      <c r="G3064">
        <f t="shared" si="426"/>
        <v>-5.1666057474784033E-3</v>
      </c>
      <c r="H3064" s="2">
        <v>37160</v>
      </c>
      <c r="I3064">
        <v>1415.01</v>
      </c>
      <c r="J3064">
        <f t="shared" si="427"/>
        <v>-4.852627803447529E-3</v>
      </c>
      <c r="K3064">
        <f t="shared" si="423"/>
        <v>-4.9530278034475286E-3</v>
      </c>
      <c r="L3064">
        <v>1.1406019044388281E-2</v>
      </c>
      <c r="N3064" s="2">
        <v>37160</v>
      </c>
      <c r="O3064">
        <v>25.135000000000002</v>
      </c>
      <c r="Q3064" s="2">
        <v>37160</v>
      </c>
      <c r="R3064">
        <v>25850.55</v>
      </c>
      <c r="S3064" s="8">
        <f t="shared" si="428"/>
        <v>-2.0077929629824798E-2</v>
      </c>
      <c r="T3064" s="9">
        <f t="shared" si="424"/>
        <v>-2.0178329629824798E-2</v>
      </c>
      <c r="U3064" s="3">
        <f>Sheet1!$B$17+Sheet1!$B$18*'Portfolio allocation'!K3064</f>
        <v>-5.1944401381778579E-3</v>
      </c>
      <c r="V3064" s="13">
        <f t="shared" si="429"/>
        <v>-1.498388949164694E-2</v>
      </c>
      <c r="W3064" s="13"/>
      <c r="X3064" s="2">
        <v>37160</v>
      </c>
      <c r="Y3064">
        <v>87.206500000000005</v>
      </c>
      <c r="AA3064" s="2">
        <v>37160</v>
      </c>
      <c r="AB3064">
        <v>1084.75</v>
      </c>
      <c r="AC3064">
        <f t="shared" si="430"/>
        <v>-3.3346106204942272E-2</v>
      </c>
      <c r="AD3064">
        <f t="shared" si="425"/>
        <v>-3.3445306204942273E-2</v>
      </c>
      <c r="AE3064">
        <f>Sheet2!$B$17+Sheet2!$B$18*'Portfolio allocation'!K3064</f>
        <v>-4.3509716746290136E-3</v>
      </c>
      <c r="AF3064">
        <f t="shared" si="431"/>
        <v>-2.9094334530313258E-2</v>
      </c>
      <c r="AH3064" s="2">
        <v>37160</v>
      </c>
      <c r="AI3064">
        <v>4.6349999999999998</v>
      </c>
      <c r="AJ3064">
        <v>2.48</v>
      </c>
      <c r="AK3064">
        <v>0.92120000000000002</v>
      </c>
      <c r="AR3064" s="3"/>
    </row>
    <row r="3065" spans="1:44" hidden="1" outlineLevel="1" x14ac:dyDescent="0.2">
      <c r="A3065" s="2">
        <v>37161</v>
      </c>
      <c r="B3065">
        <v>34</v>
      </c>
      <c r="E3065" s="2">
        <v>37161</v>
      </c>
      <c r="F3065">
        <v>1018.61</v>
      </c>
      <c r="G3065">
        <f t="shared" si="426"/>
        <v>1.1489116619002315E-2</v>
      </c>
      <c r="H3065" s="2">
        <v>37161</v>
      </c>
      <c r="I3065">
        <v>1431.29</v>
      </c>
      <c r="J3065">
        <f t="shared" si="427"/>
        <v>1.1505219044388282E-2</v>
      </c>
      <c r="K3065">
        <f t="shared" si="423"/>
        <v>1.1406019044388281E-2</v>
      </c>
      <c r="L3065">
        <v>2.1841051507381602E-2</v>
      </c>
      <c r="N3065" s="2">
        <v>37161</v>
      </c>
      <c r="O3065">
        <v>24.98</v>
      </c>
      <c r="Q3065" s="2">
        <v>37161</v>
      </c>
      <c r="R3065">
        <v>25691.14</v>
      </c>
      <c r="S3065" s="8">
        <f t="shared" si="428"/>
        <v>-6.1665999369452384E-3</v>
      </c>
      <c r="T3065" s="9">
        <f t="shared" si="424"/>
        <v>-6.2657999369452383E-3</v>
      </c>
      <c r="U3065" s="3">
        <f>Sheet1!$B$17+Sheet1!$B$18*'Portfolio allocation'!K3065</f>
        <v>1.3573072999040601E-2</v>
      </c>
      <c r="V3065" s="13">
        <f t="shared" si="429"/>
        <v>-1.9838872935985838E-2</v>
      </c>
      <c r="W3065" s="13"/>
      <c r="X3065" s="2">
        <v>37161</v>
      </c>
      <c r="Y3065">
        <v>85.964799999999997</v>
      </c>
      <c r="AA3065" s="2">
        <v>37161</v>
      </c>
      <c r="AB3065">
        <v>1069.3</v>
      </c>
      <c r="AC3065">
        <f t="shared" si="430"/>
        <v>-1.4242913113620692E-2</v>
      </c>
      <c r="AD3065">
        <f t="shared" si="425"/>
        <v>-1.4340113113620693E-2</v>
      </c>
      <c r="AE3065">
        <f>Sheet2!$B$17+Sheet2!$B$18*'Portfolio allocation'!K3065</f>
        <v>1.0195910139498374E-2</v>
      </c>
      <c r="AF3065">
        <f t="shared" si="431"/>
        <v>-2.4536023253119064E-2</v>
      </c>
      <c r="AH3065" s="2">
        <v>37161</v>
      </c>
      <c r="AI3065">
        <v>4.556</v>
      </c>
      <c r="AJ3065">
        <v>2.4300000000000002</v>
      </c>
      <c r="AK3065">
        <v>0.9204</v>
      </c>
      <c r="AR3065" s="3"/>
    </row>
    <row r="3066" spans="1:44" hidden="1" outlineLevel="1" x14ac:dyDescent="0.2">
      <c r="A3066" s="2">
        <v>37162</v>
      </c>
      <c r="B3066">
        <v>31.93</v>
      </c>
      <c r="E3066" s="2">
        <v>37162</v>
      </c>
      <c r="F3066">
        <v>1040.94</v>
      </c>
      <c r="G3066">
        <f t="shared" si="426"/>
        <v>2.1922031003033693E-2</v>
      </c>
      <c r="H3066" s="2">
        <v>37162</v>
      </c>
      <c r="I3066">
        <v>1462.69</v>
      </c>
      <c r="J3066">
        <f t="shared" si="427"/>
        <v>2.1938251507381601E-2</v>
      </c>
      <c r="K3066">
        <f t="shared" si="423"/>
        <v>2.1841051507381602E-2</v>
      </c>
      <c r="L3066">
        <v>-2.3967374659019883E-3</v>
      </c>
      <c r="N3066" s="2">
        <v>37162</v>
      </c>
      <c r="O3066">
        <v>25.585000000000001</v>
      </c>
      <c r="Q3066" s="2">
        <v>37162</v>
      </c>
      <c r="R3066">
        <v>26313.37</v>
      </c>
      <c r="S3066" s="8">
        <f t="shared" si="428"/>
        <v>2.4219633694728904E-2</v>
      </c>
      <c r="T3066" s="9">
        <f t="shared" si="424"/>
        <v>2.4122433694728905E-2</v>
      </c>
      <c r="U3066" s="3">
        <f>Sheet1!$B$17+Sheet1!$B$18*'Portfolio allocation'!K3066</f>
        <v>2.5544406699477832E-2</v>
      </c>
      <c r="V3066" s="13">
        <f t="shared" si="429"/>
        <v>-1.4219730047489269E-3</v>
      </c>
      <c r="W3066" s="13"/>
      <c r="X3066" s="2">
        <v>37162</v>
      </c>
      <c r="Y3066">
        <v>87.607699999999994</v>
      </c>
      <c r="AA3066" s="2">
        <v>37162</v>
      </c>
      <c r="AB3066">
        <v>1089.74</v>
      </c>
      <c r="AC3066">
        <f t="shared" si="430"/>
        <v>1.9115309080707021E-2</v>
      </c>
      <c r="AD3066">
        <f t="shared" si="425"/>
        <v>1.9015709080707023E-2</v>
      </c>
      <c r="AE3066">
        <f>Sheet2!$B$17+Sheet2!$B$18*'Portfolio allocation'!K3066</f>
        <v>1.9475007227347851E-2</v>
      </c>
      <c r="AF3066">
        <f t="shared" si="431"/>
        <v>-4.592981466408283E-4</v>
      </c>
      <c r="AH3066" s="2">
        <v>37162</v>
      </c>
      <c r="AI3066">
        <v>4.5819999999999999</v>
      </c>
      <c r="AJ3066">
        <v>2.4900000000000002</v>
      </c>
      <c r="AK3066">
        <v>0.91069999999999995</v>
      </c>
      <c r="AR3066" s="3"/>
    </row>
    <row r="3067" spans="1:44" hidden="1" outlineLevel="1" x14ac:dyDescent="0.2">
      <c r="A3067" s="2">
        <v>37165</v>
      </c>
      <c r="B3067">
        <v>32.32</v>
      </c>
      <c r="E3067" s="2">
        <v>37165</v>
      </c>
      <c r="F3067">
        <v>1038.55</v>
      </c>
      <c r="G3067">
        <f t="shared" si="426"/>
        <v>-2.2960016907795922E-3</v>
      </c>
      <c r="H3067" s="2">
        <v>37165</v>
      </c>
      <c r="I3067">
        <v>1459.33</v>
      </c>
      <c r="J3067">
        <f t="shared" si="427"/>
        <v>-2.2971374659019883E-3</v>
      </c>
      <c r="K3067">
        <f t="shared" si="423"/>
        <v>-2.3967374659019883E-3</v>
      </c>
      <c r="L3067">
        <v>1.2208217603969018E-2</v>
      </c>
      <c r="N3067" s="2">
        <v>37165</v>
      </c>
      <c r="O3067">
        <v>25.895</v>
      </c>
      <c r="Q3067" s="2">
        <v>37165</v>
      </c>
      <c r="R3067">
        <v>26632.19</v>
      </c>
      <c r="S3067" s="8">
        <f t="shared" si="428"/>
        <v>1.2116273970228741E-2</v>
      </c>
      <c r="T3067" s="9">
        <f t="shared" si="424"/>
        <v>1.2016673970228741E-2</v>
      </c>
      <c r="U3067" s="3">
        <f>Sheet1!$B$17+Sheet1!$B$18*'Portfolio allocation'!K3067</f>
        <v>-2.2617990779331214E-3</v>
      </c>
      <c r="V3067" s="13">
        <f t="shared" si="429"/>
        <v>1.4278473048161863E-2</v>
      </c>
      <c r="W3067" s="13"/>
      <c r="X3067" s="2">
        <v>37165</v>
      </c>
      <c r="Y3067">
        <v>88.553299999999993</v>
      </c>
      <c r="AA3067" s="2">
        <v>37165</v>
      </c>
      <c r="AB3067">
        <v>1101.5</v>
      </c>
      <c r="AC3067">
        <f t="shared" si="430"/>
        <v>1.0791564960449307E-2</v>
      </c>
      <c r="AD3067">
        <f t="shared" si="425"/>
        <v>1.0692764960449307E-2</v>
      </c>
      <c r="AE3067">
        <f>Sheet2!$B$17+Sheet2!$B$18*'Portfolio allocation'!K3067</f>
        <v>-2.0778530896186499E-3</v>
      </c>
      <c r="AF3067">
        <f t="shared" si="431"/>
        <v>1.2770618050067958E-2</v>
      </c>
      <c r="AH3067" s="2">
        <v>37165</v>
      </c>
      <c r="AI3067">
        <v>4.5419999999999998</v>
      </c>
      <c r="AJ3067">
        <v>2.4700000000000002</v>
      </c>
      <c r="AK3067">
        <v>0.91569999999999996</v>
      </c>
      <c r="AR3067" s="3"/>
    </row>
    <row r="3068" spans="1:44" hidden="1" outlineLevel="1" x14ac:dyDescent="0.2">
      <c r="A3068" s="2">
        <v>37166</v>
      </c>
      <c r="B3068">
        <v>31.18</v>
      </c>
      <c r="E3068" s="2">
        <v>37166</v>
      </c>
      <c r="F3068">
        <v>1051.33</v>
      </c>
      <c r="G3068">
        <f t="shared" si="426"/>
        <v>1.2305618410283437E-2</v>
      </c>
      <c r="H3068" s="2">
        <v>37166</v>
      </c>
      <c r="I3068">
        <v>1477.29</v>
      </c>
      <c r="J3068">
        <f t="shared" si="427"/>
        <v>1.2307017603969017E-2</v>
      </c>
      <c r="K3068">
        <f t="shared" si="423"/>
        <v>1.2208217603969018E-2</v>
      </c>
      <c r="L3068">
        <v>2.0034256924503689E-2</v>
      </c>
      <c r="N3068" s="2">
        <v>37166</v>
      </c>
      <c r="O3068">
        <v>26.524999999999999</v>
      </c>
      <c r="Q3068" s="2">
        <v>37166</v>
      </c>
      <c r="R3068">
        <v>27280.12</v>
      </c>
      <c r="S3068" s="8">
        <f t="shared" si="428"/>
        <v>2.4328829134967922E-2</v>
      </c>
      <c r="T3068" s="9">
        <f t="shared" si="424"/>
        <v>2.4230029134967922E-2</v>
      </c>
      <c r="U3068" s="3">
        <f>Sheet1!$B$17+Sheet1!$B$18*'Portfolio allocation'!K3068</f>
        <v>1.4493375517006732E-2</v>
      </c>
      <c r="V3068" s="13">
        <f t="shared" si="429"/>
        <v>9.7366536179611905E-3</v>
      </c>
      <c r="W3068" s="13"/>
      <c r="X3068" s="2">
        <v>37166</v>
      </c>
      <c r="Y3068">
        <v>89.565799999999996</v>
      </c>
      <c r="AA3068" s="2">
        <v>37166</v>
      </c>
      <c r="AB3068">
        <v>1114.0899999999999</v>
      </c>
      <c r="AC3068">
        <f t="shared" si="430"/>
        <v>1.1429868361325424E-2</v>
      </c>
      <c r="AD3068">
        <f t="shared" si="425"/>
        <v>1.1332668361325423E-2</v>
      </c>
      <c r="AE3068">
        <f>Sheet2!$B$17+Sheet2!$B$18*'Portfolio allocation'!K3068</f>
        <v>1.0909245564613803E-2</v>
      </c>
      <c r="AF3068">
        <f t="shared" si="431"/>
        <v>4.2342279671161998E-4</v>
      </c>
      <c r="AH3068" s="2">
        <v>37166</v>
      </c>
      <c r="AI3068">
        <v>4.5069999999999997</v>
      </c>
      <c r="AJ3068">
        <v>2.4300000000000002</v>
      </c>
      <c r="AK3068">
        <v>0.91610000000000003</v>
      </c>
      <c r="AR3068" s="3"/>
    </row>
    <row r="3069" spans="1:44" hidden="1" outlineLevel="1" x14ac:dyDescent="0.2">
      <c r="A3069" s="2">
        <v>37167</v>
      </c>
      <c r="B3069">
        <v>31.34</v>
      </c>
      <c r="E3069" s="2">
        <v>37167</v>
      </c>
      <c r="F3069">
        <v>1072.28</v>
      </c>
      <c r="G3069">
        <f t="shared" si="426"/>
        <v>1.9927139908496816E-2</v>
      </c>
      <c r="H3069" s="2">
        <v>37167</v>
      </c>
      <c r="I3069">
        <v>1507.03</v>
      </c>
      <c r="J3069">
        <f t="shared" si="427"/>
        <v>2.0131456924503688E-2</v>
      </c>
      <c r="K3069">
        <f t="shared" si="423"/>
        <v>2.0034256924503689E-2</v>
      </c>
      <c r="L3069">
        <v>-2.5636312853758829E-3</v>
      </c>
      <c r="N3069" s="2">
        <v>37167</v>
      </c>
      <c r="O3069">
        <v>28.114999999999998</v>
      </c>
      <c r="Q3069" s="2">
        <v>37167</v>
      </c>
      <c r="R3069">
        <v>28915.39</v>
      </c>
      <c r="S3069" s="8">
        <f t="shared" si="428"/>
        <v>5.9943651274261267E-2</v>
      </c>
      <c r="T3069" s="9">
        <f t="shared" si="424"/>
        <v>5.9846451274261268E-2</v>
      </c>
      <c r="U3069" s="3">
        <f>Sheet1!$B$17+Sheet1!$B$18*'Portfolio allocation'!K3069</f>
        <v>2.3471606163736208E-2</v>
      </c>
      <c r="V3069" s="13">
        <f t="shared" si="429"/>
        <v>3.6374845110525064E-2</v>
      </c>
      <c r="W3069" s="13"/>
      <c r="X3069" s="2">
        <v>37167</v>
      </c>
      <c r="Y3069">
        <v>92.603200000000001</v>
      </c>
      <c r="AA3069" s="2">
        <v>37167</v>
      </c>
      <c r="AB3069">
        <v>1151.8800000000001</v>
      </c>
      <c r="AC3069">
        <f t="shared" si="430"/>
        <v>3.392006031828676E-2</v>
      </c>
      <c r="AD3069">
        <f t="shared" si="425"/>
        <v>3.3824860318286763E-2</v>
      </c>
      <c r="AE3069">
        <f>Sheet2!$B$17+Sheet2!$B$18*'Portfolio allocation'!K3069</f>
        <v>1.7868359388754022E-2</v>
      </c>
      <c r="AF3069">
        <f t="shared" si="431"/>
        <v>1.5956500929532741E-2</v>
      </c>
      <c r="AH3069" s="2">
        <v>37167</v>
      </c>
      <c r="AI3069">
        <v>4.47</v>
      </c>
      <c r="AJ3069">
        <v>2.38</v>
      </c>
      <c r="AK3069">
        <v>0.9204</v>
      </c>
      <c r="AR3069" s="3"/>
    </row>
    <row r="3070" spans="1:44" hidden="1" outlineLevel="1" x14ac:dyDescent="0.2">
      <c r="A3070" s="2">
        <v>37168</v>
      </c>
      <c r="B3070">
        <v>31.97</v>
      </c>
      <c r="E3070" s="2">
        <v>37168</v>
      </c>
      <c r="F3070">
        <v>1069.6300000000001</v>
      </c>
      <c r="G3070">
        <f t="shared" si="426"/>
        <v>-2.4713694184353985E-3</v>
      </c>
      <c r="H3070" s="2">
        <v>37168</v>
      </c>
      <c r="I3070">
        <v>1503.31</v>
      </c>
      <c r="J3070">
        <f t="shared" si="427"/>
        <v>-2.4684312853758827E-3</v>
      </c>
      <c r="K3070">
        <f t="shared" si="423"/>
        <v>-2.5636312853758829E-3</v>
      </c>
      <c r="L3070">
        <v>1.767756625047418E-3</v>
      </c>
      <c r="N3070" s="2">
        <v>37168</v>
      </c>
      <c r="O3070">
        <v>28.22</v>
      </c>
      <c r="Q3070" s="2">
        <v>37168</v>
      </c>
      <c r="R3070">
        <v>29023.38</v>
      </c>
      <c r="S3070" s="8">
        <f t="shared" si="428"/>
        <v>3.7346893816754267E-3</v>
      </c>
      <c r="T3070" s="9">
        <f t="shared" si="424"/>
        <v>3.6394893816754266E-3</v>
      </c>
      <c r="U3070" s="3">
        <f>Sheet1!$B$17+Sheet1!$B$18*'Portfolio allocation'!K3070</f>
        <v>-2.4532638972854328E-3</v>
      </c>
      <c r="V3070" s="13">
        <f t="shared" si="429"/>
        <v>6.092753278960859E-3</v>
      </c>
      <c r="W3070" s="13"/>
      <c r="X3070" s="2">
        <v>37168</v>
      </c>
      <c r="Y3070">
        <v>92.947100000000006</v>
      </c>
      <c r="AA3070" s="2">
        <v>37168</v>
      </c>
      <c r="AB3070">
        <v>1156.1500000000001</v>
      </c>
      <c r="AC3070">
        <f t="shared" si="430"/>
        <v>3.7069833663228025E-3</v>
      </c>
      <c r="AD3070">
        <f t="shared" si="425"/>
        <v>3.6121833663228025E-3</v>
      </c>
      <c r="AE3070">
        <f>Sheet2!$B$17+Sheet2!$B$18*'Portfolio allocation'!K3070</f>
        <v>-2.2262593317412607E-3</v>
      </c>
      <c r="AF3070">
        <f t="shared" si="431"/>
        <v>5.8384426980640633E-3</v>
      </c>
      <c r="AH3070" s="2">
        <v>37168</v>
      </c>
      <c r="AI3070">
        <v>4.5039999999999996</v>
      </c>
      <c r="AJ3070">
        <v>2.37</v>
      </c>
      <c r="AK3070">
        <v>0.9133</v>
      </c>
      <c r="AR3070" s="3"/>
    </row>
    <row r="3071" spans="1:44" hidden="1" outlineLevel="1" x14ac:dyDescent="0.2">
      <c r="A3071" s="2">
        <v>37169</v>
      </c>
      <c r="B3071">
        <v>33.39</v>
      </c>
      <c r="E3071" s="2">
        <v>37169</v>
      </c>
      <c r="F3071">
        <v>1071.3800000000001</v>
      </c>
      <c r="G3071">
        <f t="shared" si="426"/>
        <v>1.6360797659003001E-3</v>
      </c>
      <c r="H3071" s="2">
        <v>37169</v>
      </c>
      <c r="I3071">
        <v>1506.11</v>
      </c>
      <c r="J3071">
        <f t="shared" si="427"/>
        <v>1.8625566250474179E-3</v>
      </c>
      <c r="K3071">
        <f t="shared" si="423"/>
        <v>1.767756625047418E-3</v>
      </c>
      <c r="L3071">
        <v>-8.4392039439350319E-3</v>
      </c>
      <c r="N3071" s="2">
        <v>37169</v>
      </c>
      <c r="O3071">
        <v>28.86</v>
      </c>
      <c r="Q3071" s="2">
        <v>37169</v>
      </c>
      <c r="R3071">
        <v>29681.59</v>
      </c>
      <c r="S3071" s="8">
        <f t="shared" si="428"/>
        <v>2.2678612897601758E-2</v>
      </c>
      <c r="T3071" s="9">
        <f t="shared" si="424"/>
        <v>2.2583812897601759E-2</v>
      </c>
      <c r="U3071" s="3">
        <f>Sheet1!$B$17+Sheet1!$B$18*'Portfolio allocation'!K3071</f>
        <v>2.5158140855196928E-3</v>
      </c>
      <c r="V3071" s="13">
        <f t="shared" si="429"/>
        <v>2.0067998812082065E-2</v>
      </c>
      <c r="W3071" s="13"/>
      <c r="X3071" s="2">
        <v>37169</v>
      </c>
      <c r="Y3071">
        <v>93.625200000000007</v>
      </c>
      <c r="AA3071" s="2">
        <v>37169</v>
      </c>
      <c r="AB3071">
        <v>1164.5899999999999</v>
      </c>
      <c r="AC3071">
        <f t="shared" si="430"/>
        <v>7.300090818665339E-3</v>
      </c>
      <c r="AD3071">
        <f t="shared" si="425"/>
        <v>7.2068908186653392E-3</v>
      </c>
      <c r="AE3071">
        <f>Sheet2!$B$17+Sheet2!$B$18*'Portfolio allocation'!K3071</f>
        <v>1.6253213019069329E-3</v>
      </c>
      <c r="AF3071">
        <f t="shared" si="431"/>
        <v>5.5815695167584067E-3</v>
      </c>
      <c r="AH3071" s="2">
        <v>37169</v>
      </c>
      <c r="AI3071">
        <v>4.5039999999999996</v>
      </c>
      <c r="AJ3071">
        <v>2.33</v>
      </c>
      <c r="AK3071">
        <v>0.91890000000000005</v>
      </c>
      <c r="AR3071" s="3"/>
    </row>
    <row r="3072" spans="1:44" hidden="1" outlineLevel="1" x14ac:dyDescent="0.2">
      <c r="A3072" s="2">
        <v>37172</v>
      </c>
      <c r="B3072">
        <v>35.119999999999997</v>
      </c>
      <c r="E3072" s="2">
        <v>37172</v>
      </c>
      <c r="F3072">
        <v>1062.44</v>
      </c>
      <c r="G3072">
        <f t="shared" si="426"/>
        <v>-8.3443782784820009E-3</v>
      </c>
      <c r="H3072" s="2">
        <v>37172</v>
      </c>
      <c r="I3072">
        <v>1493.54</v>
      </c>
      <c r="J3072">
        <f t="shared" si="427"/>
        <v>-8.346003943935032E-3</v>
      </c>
      <c r="K3072">
        <f t="shared" si="423"/>
        <v>-8.4392039439350319E-3</v>
      </c>
      <c r="L3072">
        <v>-5.3893420517695367E-3</v>
      </c>
      <c r="N3072" s="2">
        <v>37172</v>
      </c>
      <c r="O3072">
        <v>29.02</v>
      </c>
      <c r="Q3072" s="2">
        <v>37172</v>
      </c>
      <c r="R3072">
        <v>29846.15</v>
      </c>
      <c r="S3072" s="8">
        <f t="shared" si="428"/>
        <v>5.5441773840283481E-3</v>
      </c>
      <c r="T3072" s="9">
        <f t="shared" si="424"/>
        <v>5.4509773840283483E-3</v>
      </c>
      <c r="U3072" s="3">
        <f>Sheet1!$B$17+Sheet1!$B$18*'Portfolio allocation'!K3072</f>
        <v>-9.1938697579978124E-3</v>
      </c>
      <c r="V3072" s="13">
        <f t="shared" si="429"/>
        <v>1.4644847142026161E-2</v>
      </c>
      <c r="W3072" s="13"/>
      <c r="X3072" s="2">
        <v>37172</v>
      </c>
      <c r="Y3072">
        <v>94.083699999999993</v>
      </c>
      <c r="AA3072" s="2">
        <v>37172</v>
      </c>
      <c r="AB3072">
        <v>1170.29</v>
      </c>
      <c r="AC3072">
        <f t="shared" si="430"/>
        <v>4.8944263646433228E-3</v>
      </c>
      <c r="AD3072">
        <f t="shared" si="425"/>
        <v>4.8012263646433229E-3</v>
      </c>
      <c r="AE3072">
        <f>Sheet2!$B$17+Sheet2!$B$18*'Portfolio allocation'!K3072</f>
        <v>-7.4509684391478115E-3</v>
      </c>
      <c r="AF3072">
        <f t="shared" si="431"/>
        <v>1.2252194803791135E-2</v>
      </c>
      <c r="AH3072" s="2">
        <v>37172</v>
      </c>
      <c r="AI3072">
        <v>4.5039999999999996</v>
      </c>
      <c r="AJ3072">
        <v>2.33</v>
      </c>
      <c r="AK3072">
        <v>0.91900000000000004</v>
      </c>
      <c r="AR3072" s="3"/>
    </row>
    <row r="3073" spans="1:44" hidden="1" outlineLevel="1" x14ac:dyDescent="0.2">
      <c r="A3073" s="2">
        <v>37173</v>
      </c>
      <c r="B3073">
        <v>34.83</v>
      </c>
      <c r="E3073" s="2">
        <v>37173</v>
      </c>
      <c r="F3073">
        <v>1056.75</v>
      </c>
      <c r="G3073">
        <f t="shared" si="426"/>
        <v>-5.3555965513346626E-3</v>
      </c>
      <c r="H3073" s="2">
        <v>37173</v>
      </c>
      <c r="I3073">
        <v>1485.63</v>
      </c>
      <c r="J3073">
        <f t="shared" si="427"/>
        <v>-5.2961420517695368E-3</v>
      </c>
      <c r="K3073">
        <f t="shared" si="423"/>
        <v>-5.3893420517695367E-3</v>
      </c>
      <c r="L3073">
        <v>2.288614983542318E-2</v>
      </c>
      <c r="N3073" s="2">
        <v>37173</v>
      </c>
      <c r="O3073">
        <v>27.28</v>
      </c>
      <c r="Q3073" s="2">
        <v>37173</v>
      </c>
      <c r="R3073">
        <v>28056.62</v>
      </c>
      <c r="S3073" s="8">
        <f t="shared" si="428"/>
        <v>-5.9958487108052516E-2</v>
      </c>
      <c r="T3073" s="9">
        <f t="shared" si="424"/>
        <v>-6.0051687108052518E-2</v>
      </c>
      <c r="U3073" s="3">
        <f>Sheet1!$B$17+Sheet1!$B$18*'Portfolio allocation'!K3073</f>
        <v>-5.6949909015264078E-3</v>
      </c>
      <c r="V3073" s="13">
        <f t="shared" si="429"/>
        <v>-5.4356696206526112E-2</v>
      </c>
      <c r="W3073" s="13"/>
      <c r="X3073" s="2">
        <v>37173</v>
      </c>
      <c r="Y3073">
        <v>92.784700000000001</v>
      </c>
      <c r="AA3073" s="2">
        <v>37173</v>
      </c>
      <c r="AB3073">
        <v>1154.1300000000001</v>
      </c>
      <c r="AC3073">
        <f t="shared" si="430"/>
        <v>-1.3808543181604405E-2</v>
      </c>
      <c r="AD3073">
        <f t="shared" si="425"/>
        <v>-1.3902543181604405E-2</v>
      </c>
      <c r="AE3073">
        <f>Sheet2!$B$17+Sheet2!$B$18*'Portfolio allocation'!K3073</f>
        <v>-4.7389534356201647E-3</v>
      </c>
      <c r="AF3073">
        <f t="shared" si="431"/>
        <v>-9.1635897459842394E-3</v>
      </c>
      <c r="AH3073" s="2">
        <v>37173</v>
      </c>
      <c r="AI3073">
        <v>4.5949999999999998</v>
      </c>
      <c r="AJ3073">
        <v>2.35</v>
      </c>
      <c r="AK3073">
        <v>0.91820000000000002</v>
      </c>
      <c r="AR3073" s="3"/>
    </row>
    <row r="3074" spans="1:44" hidden="1" outlineLevel="1" x14ac:dyDescent="0.2">
      <c r="A3074" s="2">
        <v>37174</v>
      </c>
      <c r="B3074">
        <v>31.6</v>
      </c>
      <c r="E3074" s="2">
        <v>37174</v>
      </c>
      <c r="F3074">
        <v>1080.99</v>
      </c>
      <c r="G3074">
        <f t="shared" si="426"/>
        <v>2.2938254080908438E-2</v>
      </c>
      <c r="H3074" s="2">
        <v>37174</v>
      </c>
      <c r="I3074">
        <v>1519.77</v>
      </c>
      <c r="J3074">
        <f t="shared" si="427"/>
        <v>2.298014983542318E-2</v>
      </c>
      <c r="K3074">
        <f t="shared" si="423"/>
        <v>2.288614983542318E-2</v>
      </c>
      <c r="L3074">
        <v>1.5178047744066652E-2</v>
      </c>
      <c r="N3074" s="2">
        <v>37174</v>
      </c>
      <c r="O3074">
        <v>27.754999999999999</v>
      </c>
      <c r="Q3074" s="2">
        <v>37174</v>
      </c>
      <c r="R3074">
        <v>28545.14</v>
      </c>
      <c r="S3074" s="8">
        <f t="shared" si="428"/>
        <v>1.7411933440307559E-2</v>
      </c>
      <c r="T3074" s="9">
        <f t="shared" si="424"/>
        <v>1.7317933440307558E-2</v>
      </c>
      <c r="U3074" s="3">
        <f>Sheet1!$B$17+Sheet1!$B$18*'Portfolio allocation'!K3074</f>
        <v>2.6743369987721005E-2</v>
      </c>
      <c r="V3074" s="13">
        <f t="shared" si="429"/>
        <v>-9.4254365474134467E-3</v>
      </c>
      <c r="W3074" s="13"/>
      <c r="X3074" s="2">
        <v>37174</v>
      </c>
      <c r="Y3074">
        <v>92.889700000000005</v>
      </c>
      <c r="AA3074" s="2">
        <v>37174</v>
      </c>
      <c r="AB3074">
        <v>1155.44</v>
      </c>
      <c r="AC3074">
        <f t="shared" si="430"/>
        <v>1.1350541100221267E-3</v>
      </c>
      <c r="AD3074">
        <f t="shared" si="425"/>
        <v>1.0410541100221269E-3</v>
      </c>
      <c r="AE3074">
        <f>Sheet2!$B$17+Sheet2!$B$18*'Portfolio allocation'!K3074</f>
        <v>2.040433532351222E-2</v>
      </c>
      <c r="AF3074">
        <f t="shared" si="431"/>
        <v>-1.9363281213490093E-2</v>
      </c>
      <c r="AH3074" s="2">
        <v>37174</v>
      </c>
      <c r="AI3074">
        <v>4.601</v>
      </c>
      <c r="AJ3074">
        <v>2.35</v>
      </c>
      <c r="AK3074">
        <v>0.91139999999999999</v>
      </c>
      <c r="AR3074" s="3"/>
    </row>
    <row r="3075" spans="1:44" hidden="1" outlineLevel="1" x14ac:dyDescent="0.2">
      <c r="A3075" s="2">
        <v>37175</v>
      </c>
      <c r="B3075">
        <v>31.5</v>
      </c>
      <c r="E3075" s="2">
        <v>37175</v>
      </c>
      <c r="F3075">
        <v>1097.43</v>
      </c>
      <c r="G3075">
        <f t="shared" si="426"/>
        <v>1.5208281297699466E-2</v>
      </c>
      <c r="H3075" s="2">
        <v>37175</v>
      </c>
      <c r="I3075">
        <v>1542.98</v>
      </c>
      <c r="J3075">
        <f t="shared" si="427"/>
        <v>1.5272047744066652E-2</v>
      </c>
      <c r="K3075">
        <f t="shared" si="423"/>
        <v>1.5178047744066652E-2</v>
      </c>
      <c r="L3075">
        <v>-5.3601439085406398E-3</v>
      </c>
      <c r="N3075" s="2">
        <v>37175</v>
      </c>
      <c r="O3075">
        <v>28.16</v>
      </c>
      <c r="Q3075" s="2">
        <v>37175</v>
      </c>
      <c r="R3075">
        <v>28961.67</v>
      </c>
      <c r="S3075" s="8">
        <f t="shared" si="428"/>
        <v>1.4591976077188651E-2</v>
      </c>
      <c r="T3075" s="9">
        <f t="shared" si="424"/>
        <v>1.4497976077188651E-2</v>
      </c>
      <c r="U3075" s="3">
        <f>Sheet1!$B$17+Sheet1!$B$18*'Portfolio allocation'!K3075</f>
        <v>1.7900439919231563E-2</v>
      </c>
      <c r="V3075" s="13">
        <f t="shared" si="429"/>
        <v>-3.4024638420429125E-3</v>
      </c>
      <c r="W3075" s="13"/>
      <c r="X3075" s="2">
        <v>37175</v>
      </c>
      <c r="Y3075">
        <v>94.943299999999994</v>
      </c>
      <c r="AA3075" s="2">
        <v>37175</v>
      </c>
      <c r="AB3075">
        <v>1180.98</v>
      </c>
      <c r="AC3075">
        <f t="shared" si="430"/>
        <v>2.2104133490272071E-2</v>
      </c>
      <c r="AD3075">
        <f t="shared" si="425"/>
        <v>2.2006533490272071E-2</v>
      </c>
      <c r="AE3075">
        <f>Sheet2!$B$17+Sheet2!$B$18*'Portfolio allocation'!K3075</f>
        <v>1.355009429240805E-2</v>
      </c>
      <c r="AF3075">
        <f t="shared" si="431"/>
        <v>8.4564391978640217E-3</v>
      </c>
      <c r="AH3075" s="2">
        <v>37175</v>
      </c>
      <c r="AI3075">
        <v>4.6639999999999997</v>
      </c>
      <c r="AJ3075">
        <v>2.44</v>
      </c>
      <c r="AK3075">
        <v>0.90190000000000003</v>
      </c>
      <c r="AR3075" s="3"/>
    </row>
    <row r="3076" spans="1:44" hidden="1" outlineLevel="1" x14ac:dyDescent="0.2">
      <c r="A3076" s="2">
        <v>37176</v>
      </c>
      <c r="B3076">
        <v>35.270000000000003</v>
      </c>
      <c r="E3076" s="2">
        <v>37176</v>
      </c>
      <c r="F3076">
        <v>1091.6500000000001</v>
      </c>
      <c r="G3076">
        <f t="shared" si="426"/>
        <v>-5.2668507330763115E-3</v>
      </c>
      <c r="H3076" s="2">
        <v>37176</v>
      </c>
      <c r="I3076">
        <v>1534.86</v>
      </c>
      <c r="J3076">
        <f t="shared" si="427"/>
        <v>-5.26254390854064E-3</v>
      </c>
      <c r="K3076">
        <f t="shared" ref="K3076:K3139" si="432">J3076-(AJ3075/25000)</f>
        <v>-5.3601439085406398E-3</v>
      </c>
      <c r="L3076">
        <v>-1.6205690160665681E-3</v>
      </c>
      <c r="N3076" s="2">
        <v>37176</v>
      </c>
      <c r="O3076">
        <v>28.19</v>
      </c>
      <c r="Q3076" s="2">
        <v>37176</v>
      </c>
      <c r="R3076">
        <v>28992.52</v>
      </c>
      <c r="S3076" s="8">
        <f t="shared" si="428"/>
        <v>1.0652010053289196E-3</v>
      </c>
      <c r="T3076" s="9">
        <f t="shared" ref="T3076:T3139" si="433">S3076-(AJ3075/100/250)</f>
        <v>9.6760100532891961E-4</v>
      </c>
      <c r="U3076" s="3">
        <f>Sheet1!$B$17+Sheet1!$B$18*'Portfolio allocation'!K3076</f>
        <v>-5.6614940516348626E-3</v>
      </c>
      <c r="V3076" s="13">
        <f t="shared" si="429"/>
        <v>6.6290950569637824E-3</v>
      </c>
      <c r="W3076" s="13"/>
      <c r="X3076" s="2">
        <v>37176</v>
      </c>
      <c r="Y3076">
        <v>96.318799999999996</v>
      </c>
      <c r="AA3076" s="2">
        <v>37176</v>
      </c>
      <c r="AB3076">
        <v>1198.0899999999999</v>
      </c>
      <c r="AC3076">
        <f t="shared" si="430"/>
        <v>1.4487967620111952E-2</v>
      </c>
      <c r="AD3076">
        <f t="shared" ref="AD3076:AD3139" si="434">AC3076-AJ3076/25000</f>
        <v>1.4391967620111952E-2</v>
      </c>
      <c r="AE3076">
        <f>Sheet2!$B$17+Sheet2!$B$18*'Portfolio allocation'!K3076</f>
        <v>-4.7129897017490242E-3</v>
      </c>
      <c r="AF3076">
        <f t="shared" si="431"/>
        <v>1.9104957321860974E-2</v>
      </c>
      <c r="AH3076" s="2">
        <v>37176</v>
      </c>
      <c r="AI3076">
        <v>4.6710000000000003</v>
      </c>
      <c r="AJ3076">
        <v>2.4</v>
      </c>
      <c r="AK3076">
        <v>0.90590000000000004</v>
      </c>
      <c r="AR3076" s="3"/>
    </row>
    <row r="3077" spans="1:44" hidden="1" outlineLevel="1" x14ac:dyDescent="0.2">
      <c r="A3077" s="2">
        <v>37179</v>
      </c>
      <c r="B3077">
        <v>35.31</v>
      </c>
      <c r="E3077" s="2">
        <v>37179</v>
      </c>
      <c r="F3077">
        <v>1089.98</v>
      </c>
      <c r="G3077">
        <f t="shared" ref="G3077:G3140" si="435">(F3077/F3076)-1</f>
        <v>-1.5297943480053755E-3</v>
      </c>
      <c r="H3077" s="2">
        <v>37179</v>
      </c>
      <c r="I3077">
        <v>1532.52</v>
      </c>
      <c r="J3077">
        <f t="shared" ref="J3077:J3140" si="436">(I3077/I3076)-1</f>
        <v>-1.5245690160665681E-3</v>
      </c>
      <c r="K3077">
        <f t="shared" si="432"/>
        <v>-1.6205690160665681E-3</v>
      </c>
      <c r="L3077">
        <v>6.8406879440399979E-3</v>
      </c>
      <c r="N3077" s="2">
        <v>37179</v>
      </c>
      <c r="O3077">
        <v>29.03</v>
      </c>
      <c r="Q3077" s="2">
        <v>37179</v>
      </c>
      <c r="R3077">
        <v>29856.44</v>
      </c>
      <c r="S3077" s="8">
        <f t="shared" ref="S3077:S3140" si="437">R3077/R3076-1</f>
        <v>2.9798030664460962E-2</v>
      </c>
      <c r="T3077" s="9">
        <f t="shared" si="433"/>
        <v>2.9702030664460963E-2</v>
      </c>
      <c r="U3077" s="3">
        <f>Sheet1!$B$17+Sheet1!$B$18*'Portfolio allocation'!K3077</f>
        <v>-1.3713589615575257E-3</v>
      </c>
      <c r="V3077" s="13">
        <f t="shared" ref="V3077:V3140" si="438">T3077-U3077</f>
        <v>3.1073389626018487E-2</v>
      </c>
      <c r="W3077" s="13"/>
      <c r="X3077" s="2">
        <v>37179</v>
      </c>
      <c r="Y3077">
        <v>97.4268</v>
      </c>
      <c r="AA3077" s="2">
        <v>37179</v>
      </c>
      <c r="AB3077">
        <v>1211.8800000000001</v>
      </c>
      <c r="AC3077">
        <f t="shared" ref="AC3077:AC3140" si="439">AB3077/AB3076-1</f>
        <v>1.1509986728877042E-2</v>
      </c>
      <c r="AD3077">
        <f t="shared" si="434"/>
        <v>1.1414386728877042E-2</v>
      </c>
      <c r="AE3077">
        <f>Sheet2!$B$17+Sheet2!$B$18*'Portfolio allocation'!K3077</f>
        <v>-1.3876643021769157E-3</v>
      </c>
      <c r="AF3077">
        <f t="shared" ref="AF3077:AF3140" si="440">AD3077-AE3077</f>
        <v>1.2802051031053958E-2</v>
      </c>
      <c r="AH3077" s="2">
        <v>37179</v>
      </c>
      <c r="AI3077">
        <v>4.6040000000000001</v>
      </c>
      <c r="AJ3077">
        <v>2.39</v>
      </c>
      <c r="AK3077">
        <v>0.90739999999999998</v>
      </c>
      <c r="AR3077" s="3"/>
    </row>
    <row r="3078" spans="1:44" hidden="1" outlineLevel="1" x14ac:dyDescent="0.2">
      <c r="A3078" s="2">
        <v>37180</v>
      </c>
      <c r="B3078">
        <v>32.880000000000003</v>
      </c>
      <c r="E3078" s="2">
        <v>37180</v>
      </c>
      <c r="F3078">
        <v>1097.54</v>
      </c>
      <c r="G3078">
        <f t="shared" si="435"/>
        <v>6.9359070808638901E-3</v>
      </c>
      <c r="H3078" s="2">
        <v>37180</v>
      </c>
      <c r="I3078">
        <v>1543.15</v>
      </c>
      <c r="J3078">
        <f t="shared" si="436"/>
        <v>6.9362879440399983E-3</v>
      </c>
      <c r="K3078">
        <f t="shared" si="432"/>
        <v>6.8406879440399979E-3</v>
      </c>
      <c r="L3078">
        <v>-1.8660720357709985E-2</v>
      </c>
      <c r="N3078" s="2">
        <v>37180</v>
      </c>
      <c r="O3078">
        <v>29.225000000000001</v>
      </c>
      <c r="Q3078" s="2">
        <v>37180</v>
      </c>
      <c r="R3078">
        <v>30056.99</v>
      </c>
      <c r="S3078" s="8">
        <f t="shared" si="437"/>
        <v>6.7171437719970584E-3</v>
      </c>
      <c r="T3078" s="9">
        <f t="shared" si="433"/>
        <v>6.621543771997058E-3</v>
      </c>
      <c r="U3078" s="3">
        <f>Sheet1!$B$17+Sheet1!$B$18*'Portfolio allocation'!K3078</f>
        <v>8.3356094598446562E-3</v>
      </c>
      <c r="V3078" s="13">
        <f t="shared" si="438"/>
        <v>-1.7140656878475982E-3</v>
      </c>
      <c r="W3078" s="13"/>
      <c r="X3078" s="2">
        <v>37180</v>
      </c>
      <c r="Y3078">
        <v>97.283500000000004</v>
      </c>
      <c r="AA3078" s="2">
        <v>37180</v>
      </c>
      <c r="AB3078">
        <v>1210.0899999999999</v>
      </c>
      <c r="AC3078">
        <f t="shared" si="439"/>
        <v>-1.4770439317425277E-3</v>
      </c>
      <c r="AD3078">
        <f t="shared" si="434"/>
        <v>-1.5718439317425276E-3</v>
      </c>
      <c r="AE3078">
        <f>Sheet2!$B$17+Sheet2!$B$18*'Portfolio allocation'!K3078</f>
        <v>6.1363012529383112E-3</v>
      </c>
      <c r="AF3078">
        <f t="shared" si="440"/>
        <v>-7.7081451846808388E-3</v>
      </c>
      <c r="AH3078" s="2">
        <v>37180</v>
      </c>
      <c r="AI3078">
        <v>4.5650000000000004</v>
      </c>
      <c r="AJ3078">
        <v>2.37</v>
      </c>
      <c r="AK3078">
        <v>0.90890000000000004</v>
      </c>
      <c r="AR3078" s="3"/>
    </row>
    <row r="3079" spans="1:44" hidden="1" outlineLevel="1" x14ac:dyDescent="0.2">
      <c r="A3079" s="2">
        <v>37181</v>
      </c>
      <c r="B3079">
        <v>35.08</v>
      </c>
      <c r="E3079" s="2">
        <v>37181</v>
      </c>
      <c r="F3079">
        <v>1077.0899999999999</v>
      </c>
      <c r="G3079">
        <f t="shared" si="435"/>
        <v>-1.8632578311496673E-2</v>
      </c>
      <c r="H3079" s="2">
        <v>37181</v>
      </c>
      <c r="I3079">
        <v>1514.5</v>
      </c>
      <c r="J3079">
        <f t="shared" si="436"/>
        <v>-1.8565920357709986E-2</v>
      </c>
      <c r="K3079">
        <f t="shared" si="432"/>
        <v>-1.8660720357709985E-2</v>
      </c>
      <c r="L3079">
        <v>-7.9455758336084929E-3</v>
      </c>
      <c r="N3079" s="2">
        <v>37181</v>
      </c>
      <c r="O3079">
        <v>28.015000000000001</v>
      </c>
      <c r="Q3079" s="2">
        <v>37181</v>
      </c>
      <c r="R3079">
        <v>28812.54</v>
      </c>
      <c r="S3079" s="8">
        <f t="shared" si="437"/>
        <v>-4.1403014739666233E-2</v>
      </c>
      <c r="T3079" s="9">
        <f t="shared" si="433"/>
        <v>-4.1497814739666232E-2</v>
      </c>
      <c r="U3079" s="3">
        <f>Sheet1!$B$17+Sheet1!$B$18*'Portfolio allocation'!K3079</f>
        <v>-2.0920252435555439E-2</v>
      </c>
      <c r="V3079" s="13">
        <f t="shared" si="438"/>
        <v>-2.0577562304110793E-2</v>
      </c>
      <c r="W3079" s="13"/>
      <c r="X3079" s="2">
        <v>37181</v>
      </c>
      <c r="Y3079">
        <v>98.2864</v>
      </c>
      <c r="AA3079" s="2">
        <v>37181</v>
      </c>
      <c r="AB3079">
        <v>1222.57</v>
      </c>
      <c r="AC3079">
        <f t="shared" si="439"/>
        <v>1.0313282483121133E-2</v>
      </c>
      <c r="AD3079">
        <f t="shared" si="434"/>
        <v>1.0218482483121133E-2</v>
      </c>
      <c r="AE3079">
        <f>Sheet2!$B$17+Sheet2!$B$18*'Portfolio allocation'!K3079</f>
        <v>-1.6540201608745239E-2</v>
      </c>
      <c r="AF3079">
        <f t="shared" si="440"/>
        <v>2.6758684091866373E-2</v>
      </c>
      <c r="AH3079" s="2">
        <v>37181</v>
      </c>
      <c r="AI3079">
        <v>4.5650000000000004</v>
      </c>
      <c r="AJ3079">
        <v>2.37</v>
      </c>
      <c r="AK3079">
        <v>0.90669999999999995</v>
      </c>
      <c r="AR3079" s="3"/>
    </row>
    <row r="3080" spans="1:44" hidden="1" outlineLevel="1" x14ac:dyDescent="0.2">
      <c r="A3080" s="2">
        <v>37182</v>
      </c>
      <c r="B3080">
        <v>34.950000000000003</v>
      </c>
      <c r="E3080" s="2">
        <v>37182</v>
      </c>
      <c r="F3080">
        <v>1068.6099999999999</v>
      </c>
      <c r="G3080">
        <f t="shared" si="435"/>
        <v>-7.8730653891504465E-3</v>
      </c>
      <c r="H3080" s="2">
        <v>37182</v>
      </c>
      <c r="I3080">
        <v>1502.61</v>
      </c>
      <c r="J3080">
        <f t="shared" si="436"/>
        <v>-7.8507758336084921E-3</v>
      </c>
      <c r="K3080">
        <f t="shared" si="432"/>
        <v>-7.9455758336084929E-3</v>
      </c>
      <c r="L3080">
        <v>4.4643344686912615E-3</v>
      </c>
      <c r="N3080" s="2">
        <v>37182</v>
      </c>
      <c r="O3080">
        <v>28.375</v>
      </c>
      <c r="Q3080" s="2">
        <v>37182</v>
      </c>
      <c r="R3080">
        <v>29182.79</v>
      </c>
      <c r="S3080" s="8">
        <f t="shared" si="437"/>
        <v>1.2850307539703287E-2</v>
      </c>
      <c r="T3080" s="9">
        <f t="shared" si="433"/>
        <v>1.2755507539703287E-2</v>
      </c>
      <c r="U3080" s="3">
        <f>Sheet1!$B$17+Sheet1!$B$18*'Portfolio allocation'!K3080</f>
        <v>-8.62756707963124E-3</v>
      </c>
      <c r="V3080" s="13">
        <f t="shared" si="438"/>
        <v>2.1383074619334527E-2</v>
      </c>
      <c r="W3080" s="13"/>
      <c r="X3080" s="2">
        <v>37182</v>
      </c>
      <c r="Y3080">
        <v>96.72</v>
      </c>
      <c r="AA3080" s="2">
        <v>37182</v>
      </c>
      <c r="AB3080">
        <v>1203.08</v>
      </c>
      <c r="AC3080">
        <f t="shared" si="439"/>
        <v>-1.5941827461822267E-2</v>
      </c>
      <c r="AD3080">
        <f t="shared" si="434"/>
        <v>-1.6036227461822268E-2</v>
      </c>
      <c r="AE3080">
        <f>Sheet2!$B$17+Sheet2!$B$18*'Portfolio allocation'!K3080</f>
        <v>-7.0120217298533663E-3</v>
      </c>
      <c r="AF3080">
        <f t="shared" si="440"/>
        <v>-9.0242057319689026E-3</v>
      </c>
      <c r="AH3080" s="2">
        <v>37182</v>
      </c>
      <c r="AI3080">
        <v>4.5730000000000004</v>
      </c>
      <c r="AJ3080">
        <v>2.36</v>
      </c>
      <c r="AK3080">
        <v>0.90290000000000004</v>
      </c>
      <c r="AR3080" s="3"/>
    </row>
    <row r="3081" spans="1:44" hidden="1" outlineLevel="1" x14ac:dyDescent="0.2">
      <c r="A3081" s="2">
        <v>37183</v>
      </c>
      <c r="B3081">
        <v>34.11</v>
      </c>
      <c r="E3081" s="2">
        <v>37183</v>
      </c>
      <c r="F3081">
        <v>1073.48</v>
      </c>
      <c r="G3081">
        <f t="shared" si="435"/>
        <v>4.5573221287467103E-3</v>
      </c>
      <c r="H3081" s="2">
        <v>37183</v>
      </c>
      <c r="I3081">
        <v>1509.46</v>
      </c>
      <c r="J3081">
        <f t="shared" si="436"/>
        <v>4.5587344686912612E-3</v>
      </c>
      <c r="K3081">
        <f t="shared" si="432"/>
        <v>4.4643344686912615E-3</v>
      </c>
      <c r="L3081">
        <v>1.5203261129145523E-2</v>
      </c>
      <c r="N3081" s="2">
        <v>37183</v>
      </c>
      <c r="O3081">
        <v>28.95</v>
      </c>
      <c r="Q3081" s="2">
        <v>37183</v>
      </c>
      <c r="R3081">
        <v>29774.16</v>
      </c>
      <c r="S3081" s="8">
        <f t="shared" si="437"/>
        <v>2.0264340729587493E-2</v>
      </c>
      <c r="T3081" s="9">
        <f t="shared" si="433"/>
        <v>2.0169940729587492E-2</v>
      </c>
      <c r="U3081" s="3">
        <f>Sheet1!$B$17+Sheet1!$B$18*'Portfolio allocation'!K3081</f>
        <v>5.6093965281186122E-3</v>
      </c>
      <c r="V3081" s="13">
        <f t="shared" si="438"/>
        <v>1.456054420146888E-2</v>
      </c>
      <c r="W3081" s="13"/>
      <c r="X3081" s="2">
        <v>37183</v>
      </c>
      <c r="Y3081">
        <v>98.047600000000003</v>
      </c>
      <c r="AA3081" s="2">
        <v>37183</v>
      </c>
      <c r="AB3081">
        <v>1219.5999999999999</v>
      </c>
      <c r="AC3081">
        <f t="shared" si="439"/>
        <v>1.3731422681783512E-2</v>
      </c>
      <c r="AD3081">
        <f t="shared" si="434"/>
        <v>1.3637822681783512E-2</v>
      </c>
      <c r="AE3081">
        <f>Sheet2!$B$17+Sheet2!$B$18*'Portfolio allocation'!K3081</f>
        <v>4.0231871163978854E-3</v>
      </c>
      <c r="AF3081">
        <f t="shared" si="440"/>
        <v>9.6146355653856271E-3</v>
      </c>
      <c r="AH3081" s="2">
        <v>37183</v>
      </c>
      <c r="AI3081">
        <v>4.6159999999999997</v>
      </c>
      <c r="AJ3081">
        <v>2.34</v>
      </c>
      <c r="AK3081">
        <v>0.89739999999999998</v>
      </c>
      <c r="AR3081" s="3"/>
    </row>
    <row r="3082" spans="1:44" hidden="1" outlineLevel="1" x14ac:dyDescent="0.2">
      <c r="A3082" s="2">
        <v>37186</v>
      </c>
      <c r="B3082">
        <v>32.25</v>
      </c>
      <c r="E3082" s="2">
        <v>37186</v>
      </c>
      <c r="F3082">
        <v>1089.9000000000001</v>
      </c>
      <c r="G3082">
        <f t="shared" si="435"/>
        <v>1.5296046502962346E-2</v>
      </c>
      <c r="H3082" s="2">
        <v>37186</v>
      </c>
      <c r="I3082">
        <v>1532.55</v>
      </c>
      <c r="J3082">
        <f t="shared" si="436"/>
        <v>1.5296861129145523E-2</v>
      </c>
      <c r="K3082">
        <f t="shared" si="432"/>
        <v>1.5203261129145523E-2</v>
      </c>
      <c r="L3082">
        <v>-4.7920522658315319E-3</v>
      </c>
      <c r="N3082" s="2">
        <v>37186</v>
      </c>
      <c r="O3082">
        <v>30.08</v>
      </c>
      <c r="Q3082" s="2">
        <v>37186</v>
      </c>
      <c r="R3082">
        <v>30936.33</v>
      </c>
      <c r="S3082" s="8">
        <f t="shared" si="437"/>
        <v>3.9032839213600123E-2</v>
      </c>
      <c r="T3082" s="9">
        <f t="shared" si="433"/>
        <v>3.8939239213600124E-2</v>
      </c>
      <c r="U3082" s="3">
        <f>Sheet1!$B$17+Sheet1!$B$18*'Portfolio allocation'!K3082</f>
        <v>1.7929365353586198E-2</v>
      </c>
      <c r="V3082" s="13">
        <f t="shared" si="438"/>
        <v>2.1009873860013926E-2</v>
      </c>
      <c r="W3082" s="13"/>
      <c r="X3082" s="2">
        <v>37186</v>
      </c>
      <c r="Y3082">
        <v>100.5311</v>
      </c>
      <c r="AA3082" s="2">
        <v>37186</v>
      </c>
      <c r="AB3082">
        <v>1250.49</v>
      </c>
      <c r="AC3082">
        <f t="shared" si="439"/>
        <v>2.532797638570039E-2</v>
      </c>
      <c r="AD3082">
        <f t="shared" si="434"/>
        <v>2.523397638570039E-2</v>
      </c>
      <c r="AE3082">
        <f>Sheet2!$B$17+Sheet2!$B$18*'Portfolio allocation'!K3082</f>
        <v>1.3572514677671812E-2</v>
      </c>
      <c r="AF3082">
        <f t="shared" si="440"/>
        <v>1.1661461708028578E-2</v>
      </c>
      <c r="AH3082" s="2">
        <v>37186</v>
      </c>
      <c r="AI3082">
        <v>4.641</v>
      </c>
      <c r="AJ3082">
        <v>2.35</v>
      </c>
      <c r="AK3082">
        <v>0.89180000000000004</v>
      </c>
      <c r="AR3082" s="3"/>
    </row>
    <row r="3083" spans="1:44" hidden="1" outlineLevel="1" x14ac:dyDescent="0.2">
      <c r="A3083" s="2">
        <v>37187</v>
      </c>
      <c r="B3083">
        <v>32</v>
      </c>
      <c r="E3083" s="2">
        <v>37187</v>
      </c>
      <c r="F3083">
        <v>1084.78</v>
      </c>
      <c r="G3083">
        <f t="shared" si="435"/>
        <v>-4.6976786861181452E-3</v>
      </c>
      <c r="H3083" s="2">
        <v>37187</v>
      </c>
      <c r="I3083">
        <v>1525.35</v>
      </c>
      <c r="J3083">
        <f t="shared" si="436"/>
        <v>-4.6980522658315316E-3</v>
      </c>
      <c r="K3083">
        <f t="shared" si="432"/>
        <v>-4.7920522658315319E-3</v>
      </c>
      <c r="L3083">
        <v>3.0510821778612681E-4</v>
      </c>
      <c r="N3083" s="2">
        <v>37187</v>
      </c>
      <c r="O3083">
        <v>30.215</v>
      </c>
      <c r="Q3083" s="2">
        <v>37187</v>
      </c>
      <c r="R3083">
        <v>31075.17</v>
      </c>
      <c r="S3083" s="8">
        <f t="shared" si="437"/>
        <v>4.48792730100811E-3</v>
      </c>
      <c r="T3083" s="9">
        <f t="shared" si="433"/>
        <v>4.3939273010081097E-3</v>
      </c>
      <c r="U3083" s="3">
        <f>Sheet1!$B$17+Sheet1!$B$18*'Portfolio allocation'!K3083</f>
        <v>-5.0097649217621353E-3</v>
      </c>
      <c r="V3083" s="13">
        <f t="shared" si="438"/>
        <v>9.4036922227702449E-3</v>
      </c>
      <c r="W3083" s="13"/>
      <c r="X3083" s="2">
        <v>37187</v>
      </c>
      <c r="Y3083">
        <v>101.0659</v>
      </c>
      <c r="AA3083" s="2">
        <v>37187</v>
      </c>
      <c r="AB3083">
        <v>1257.1400000000001</v>
      </c>
      <c r="AC3083">
        <f t="shared" si="439"/>
        <v>5.3179153771722998E-3</v>
      </c>
      <c r="AD3083">
        <f t="shared" si="434"/>
        <v>5.2231153771722999E-3</v>
      </c>
      <c r="AE3083">
        <f>Sheet2!$B$17+Sheet2!$B$18*'Portfolio allocation'!K3083</f>
        <v>-4.207828119723471E-3</v>
      </c>
      <c r="AF3083">
        <f t="shared" si="440"/>
        <v>9.4309434968957717E-3</v>
      </c>
      <c r="AH3083" s="2">
        <v>37187</v>
      </c>
      <c r="AI3083">
        <v>4.6470000000000002</v>
      </c>
      <c r="AJ3083">
        <v>2.37</v>
      </c>
      <c r="AK3083">
        <v>0.88829999999999998</v>
      </c>
      <c r="AR3083" s="3"/>
    </row>
    <row r="3084" spans="1:44" hidden="1" outlineLevel="1" x14ac:dyDescent="0.2">
      <c r="A3084" s="2">
        <v>37188</v>
      </c>
      <c r="B3084">
        <v>30.95</v>
      </c>
      <c r="E3084" s="2">
        <v>37188</v>
      </c>
      <c r="F3084">
        <v>1085.2</v>
      </c>
      <c r="G3084">
        <f t="shared" si="435"/>
        <v>3.8717527978038291E-4</v>
      </c>
      <c r="H3084" s="2">
        <v>37188</v>
      </c>
      <c r="I3084">
        <v>1525.96</v>
      </c>
      <c r="J3084">
        <f t="shared" si="436"/>
        <v>3.9990821778612684E-4</v>
      </c>
      <c r="K3084">
        <f t="shared" si="432"/>
        <v>3.0510821778612681E-4</v>
      </c>
      <c r="L3084">
        <v>1.3629709109019842E-2</v>
      </c>
      <c r="N3084" s="2">
        <v>37188</v>
      </c>
      <c r="O3084">
        <v>30.66</v>
      </c>
      <c r="Q3084" s="2">
        <v>37188</v>
      </c>
      <c r="R3084">
        <v>31532.84</v>
      </c>
      <c r="S3084" s="8">
        <f t="shared" si="437"/>
        <v>1.4727835760834251E-2</v>
      </c>
      <c r="T3084" s="9">
        <f t="shared" si="433"/>
        <v>1.4633035760834251E-2</v>
      </c>
      <c r="U3084" s="3">
        <f>Sheet1!$B$17+Sheet1!$B$18*'Portfolio allocation'!K3084</f>
        <v>8.3782676426940737E-4</v>
      </c>
      <c r="V3084" s="13">
        <f t="shared" si="438"/>
        <v>1.3795208996564843E-2</v>
      </c>
      <c r="W3084" s="13"/>
      <c r="X3084" s="2">
        <v>37188</v>
      </c>
      <c r="Y3084">
        <v>103.7022</v>
      </c>
      <c r="AA3084" s="2">
        <v>37188</v>
      </c>
      <c r="AB3084">
        <v>1289.93</v>
      </c>
      <c r="AC3084">
        <f t="shared" si="439"/>
        <v>2.608301382503142E-2</v>
      </c>
      <c r="AD3084">
        <f t="shared" si="434"/>
        <v>2.599021382503142E-2</v>
      </c>
      <c r="AE3084">
        <f>Sheet2!$B$17+Sheet2!$B$18*'Portfolio allocation'!K3084</f>
        <v>3.2469702263442378E-4</v>
      </c>
      <c r="AF3084">
        <f t="shared" si="440"/>
        <v>2.5665516802396995E-2</v>
      </c>
      <c r="AH3084" s="2">
        <v>37188</v>
      </c>
      <c r="AI3084">
        <v>4.5960000000000001</v>
      </c>
      <c r="AJ3084">
        <v>2.3199999999999998</v>
      </c>
      <c r="AK3084">
        <v>0.89170000000000005</v>
      </c>
      <c r="AR3084" s="3"/>
    </row>
    <row r="3085" spans="1:44" hidden="1" outlineLevel="1" x14ac:dyDescent="0.2">
      <c r="A3085" s="2">
        <v>37189</v>
      </c>
      <c r="B3085">
        <v>29.46</v>
      </c>
      <c r="E3085" s="2">
        <v>37189</v>
      </c>
      <c r="F3085">
        <v>1100.0899999999999</v>
      </c>
      <c r="G3085">
        <f t="shared" si="435"/>
        <v>1.3720973092517408E-2</v>
      </c>
      <c r="H3085" s="2">
        <v>37189</v>
      </c>
      <c r="I3085">
        <v>1546.9</v>
      </c>
      <c r="J3085">
        <f t="shared" si="436"/>
        <v>1.3722509109019843E-2</v>
      </c>
      <c r="K3085">
        <f t="shared" si="432"/>
        <v>1.3629709109019842E-2</v>
      </c>
      <c r="L3085">
        <v>4.0210487038593772E-3</v>
      </c>
      <c r="N3085" s="2">
        <v>37189</v>
      </c>
      <c r="O3085">
        <v>31.28</v>
      </c>
      <c r="Q3085" s="2">
        <v>37189</v>
      </c>
      <c r="R3085">
        <v>32170.49</v>
      </c>
      <c r="S3085" s="8">
        <f t="shared" si="437"/>
        <v>2.0221775139822595E-2</v>
      </c>
      <c r="T3085" s="9">
        <f t="shared" si="433"/>
        <v>2.0128975139822595E-2</v>
      </c>
      <c r="U3085" s="3">
        <f>Sheet1!$B$17+Sheet1!$B$18*'Portfolio allocation'!K3085</f>
        <v>1.612414659698656E-2</v>
      </c>
      <c r="V3085" s="13">
        <f t="shared" si="438"/>
        <v>4.004828542836035E-3</v>
      </c>
      <c r="W3085" s="13"/>
      <c r="X3085" s="2">
        <v>37189</v>
      </c>
      <c r="Y3085">
        <v>105.6985</v>
      </c>
      <c r="AA3085" s="2">
        <v>37189</v>
      </c>
      <c r="AB3085">
        <v>1314.77</v>
      </c>
      <c r="AC3085">
        <f t="shared" si="439"/>
        <v>1.9256858899320051E-2</v>
      </c>
      <c r="AD3085">
        <f t="shared" si="434"/>
        <v>1.916645889932005E-2</v>
      </c>
      <c r="AE3085">
        <f>Sheet2!$B$17+Sheet2!$B$18*'Portfolio allocation'!K3085</f>
        <v>1.2173272076433225E-2</v>
      </c>
      <c r="AF3085">
        <f t="shared" si="440"/>
        <v>6.9931868228868248E-3</v>
      </c>
      <c r="AH3085" s="2">
        <v>37189</v>
      </c>
      <c r="AI3085">
        <v>4.5410000000000004</v>
      </c>
      <c r="AJ3085">
        <v>2.2599999999999998</v>
      </c>
      <c r="AK3085">
        <v>0.8962</v>
      </c>
      <c r="AR3085" s="3"/>
    </row>
    <row r="3086" spans="1:44" hidden="1" outlineLevel="1" x14ac:dyDescent="0.2">
      <c r="A3086" s="2">
        <v>37190</v>
      </c>
      <c r="B3086">
        <v>28.42</v>
      </c>
      <c r="E3086" s="2">
        <v>37190</v>
      </c>
      <c r="F3086">
        <v>1104.6099999999999</v>
      </c>
      <c r="G3086">
        <f t="shared" si="435"/>
        <v>4.1087547382485656E-3</v>
      </c>
      <c r="H3086" s="2">
        <v>37190</v>
      </c>
      <c r="I3086">
        <v>1553.26</v>
      </c>
      <c r="J3086">
        <f t="shared" si="436"/>
        <v>4.1114487038593772E-3</v>
      </c>
      <c r="K3086">
        <f t="shared" si="432"/>
        <v>4.0210487038593772E-3</v>
      </c>
      <c r="L3086">
        <v>-2.3827572141173991E-2</v>
      </c>
      <c r="N3086" s="2">
        <v>37190</v>
      </c>
      <c r="O3086">
        <v>31.1</v>
      </c>
      <c r="Q3086" s="2">
        <v>37190</v>
      </c>
      <c r="R3086">
        <v>31985.37</v>
      </c>
      <c r="S3086" s="8">
        <f t="shared" si="437"/>
        <v>-5.7543419450559741E-3</v>
      </c>
      <c r="T3086" s="9">
        <f t="shared" si="433"/>
        <v>-5.8447419450559741E-3</v>
      </c>
      <c r="U3086" s="3">
        <f>Sheet1!$B$17+Sheet1!$B$18*'Portfolio allocation'!K3086</f>
        <v>5.1008478643482097E-3</v>
      </c>
      <c r="V3086" s="13">
        <f t="shared" si="438"/>
        <v>-1.0945589809404185E-2</v>
      </c>
      <c r="W3086" s="13"/>
      <c r="X3086" s="2">
        <v>37190</v>
      </c>
      <c r="Y3086">
        <v>106.17610000000001</v>
      </c>
      <c r="AA3086" s="2">
        <v>37190</v>
      </c>
      <c r="AB3086">
        <v>1320.71</v>
      </c>
      <c r="AC3086">
        <f t="shared" si="439"/>
        <v>4.5179004692836866E-3</v>
      </c>
      <c r="AD3086">
        <f t="shared" si="434"/>
        <v>4.4275004692836866E-3</v>
      </c>
      <c r="AE3086">
        <f>Sheet2!$B$17+Sheet2!$B$18*'Portfolio allocation'!K3086</f>
        <v>3.6290061050666803E-3</v>
      </c>
      <c r="AF3086">
        <f t="shared" si="440"/>
        <v>7.9849436421700623E-4</v>
      </c>
      <c r="AH3086" s="2">
        <v>37190</v>
      </c>
      <c r="AI3086">
        <v>4.5209999999999999</v>
      </c>
      <c r="AJ3086">
        <v>2.2599999999999998</v>
      </c>
      <c r="AK3086">
        <v>0.89229999999999998</v>
      </c>
      <c r="AR3086" s="3"/>
    </row>
    <row r="3087" spans="1:44" hidden="1" outlineLevel="1" x14ac:dyDescent="0.2">
      <c r="A3087" s="2">
        <v>37193</v>
      </c>
      <c r="B3087">
        <v>31.64</v>
      </c>
      <c r="E3087" s="2">
        <v>37193</v>
      </c>
      <c r="F3087">
        <v>1078.3</v>
      </c>
      <c r="G3087">
        <f t="shared" si="435"/>
        <v>-2.3818361231565888E-2</v>
      </c>
      <c r="H3087" s="2">
        <v>37193</v>
      </c>
      <c r="I3087">
        <v>1516.39</v>
      </c>
      <c r="J3087">
        <f t="shared" si="436"/>
        <v>-2.373717214117399E-2</v>
      </c>
      <c r="K3087">
        <f t="shared" si="432"/>
        <v>-2.3827572141173991E-2</v>
      </c>
      <c r="L3087">
        <v>-1.7200211824134937E-2</v>
      </c>
      <c r="N3087" s="2">
        <v>37193</v>
      </c>
      <c r="O3087">
        <v>29.82</v>
      </c>
      <c r="Q3087" s="2">
        <v>37193</v>
      </c>
      <c r="R3087">
        <v>30668.93</v>
      </c>
      <c r="S3087" s="8">
        <f t="shared" si="437"/>
        <v>-4.1157566725037009E-2</v>
      </c>
      <c r="T3087" s="9">
        <f t="shared" si="433"/>
        <v>-4.1247966725037007E-2</v>
      </c>
      <c r="U3087" s="3">
        <f>Sheet1!$B$17+Sheet1!$B$18*'Portfolio allocation'!K3087</f>
        <v>-2.6847795746983129E-2</v>
      </c>
      <c r="V3087" s="13">
        <f t="shared" si="438"/>
        <v>-1.4400170978053878E-2</v>
      </c>
      <c r="W3087" s="13"/>
      <c r="X3087" s="2">
        <v>37193</v>
      </c>
      <c r="Y3087">
        <v>103.75</v>
      </c>
      <c r="AA3087" s="2">
        <v>37193</v>
      </c>
      <c r="AB3087">
        <v>1290.53</v>
      </c>
      <c r="AC3087">
        <f t="shared" si="439"/>
        <v>-2.2851345109827337E-2</v>
      </c>
      <c r="AD3087">
        <f t="shared" si="434"/>
        <v>-2.2938545109827336E-2</v>
      </c>
      <c r="AE3087">
        <f>Sheet2!$B$17+Sheet2!$B$18*'Portfolio allocation'!K3087</f>
        <v>-2.1134698032912368E-2</v>
      </c>
      <c r="AF3087">
        <f t="shared" si="440"/>
        <v>-1.8038470769149682E-3</v>
      </c>
      <c r="AH3087" s="2">
        <v>37193</v>
      </c>
      <c r="AI3087">
        <v>4.4820000000000002</v>
      </c>
      <c r="AJ3087">
        <v>2.1800000000000002</v>
      </c>
      <c r="AK3087">
        <v>0.90429999999999999</v>
      </c>
      <c r="AR3087" s="3"/>
    </row>
    <row r="3088" spans="1:44" hidden="1" outlineLevel="1" x14ac:dyDescent="0.2">
      <c r="A3088" s="2">
        <v>37194</v>
      </c>
      <c r="B3088">
        <v>33.46</v>
      </c>
      <c r="E3088" s="2">
        <v>37194</v>
      </c>
      <c r="F3088">
        <v>1059.79</v>
      </c>
      <c r="G3088">
        <f t="shared" si="435"/>
        <v>-1.7165909301678606E-2</v>
      </c>
      <c r="H3088" s="2">
        <v>37194</v>
      </c>
      <c r="I3088">
        <v>1490.44</v>
      </c>
      <c r="J3088">
        <f t="shared" si="436"/>
        <v>-1.7113011824134938E-2</v>
      </c>
      <c r="K3088">
        <f t="shared" si="432"/>
        <v>-1.7200211824134937E-2</v>
      </c>
      <c r="L3088">
        <v>9.5319932367066542E-6</v>
      </c>
      <c r="N3088" s="2">
        <v>37194</v>
      </c>
      <c r="O3088">
        <v>29.44</v>
      </c>
      <c r="Q3088" s="2">
        <v>37194</v>
      </c>
      <c r="R3088">
        <v>30278.11</v>
      </c>
      <c r="S3088" s="8">
        <f t="shared" si="437"/>
        <v>-1.2743189931960441E-2</v>
      </c>
      <c r="T3088" s="9">
        <f t="shared" si="433"/>
        <v>-1.2830389931960442E-2</v>
      </c>
      <c r="U3088" s="3">
        <f>Sheet1!$B$17+Sheet1!$B$18*'Portfolio allocation'!K3088</f>
        <v>-1.9244720031629622E-2</v>
      </c>
      <c r="V3088" s="13">
        <f t="shared" si="438"/>
        <v>6.4143300996691802E-3</v>
      </c>
      <c r="W3088" s="13"/>
      <c r="X3088" s="2">
        <v>37194</v>
      </c>
      <c r="Y3088">
        <v>103.7786</v>
      </c>
      <c r="AA3088" s="2">
        <v>37194</v>
      </c>
      <c r="AB3088">
        <v>1290.8900000000001</v>
      </c>
      <c r="AC3088">
        <f t="shared" si="439"/>
        <v>2.7895515795850478E-4</v>
      </c>
      <c r="AD3088">
        <f t="shared" si="434"/>
        <v>1.9455515795850479E-4</v>
      </c>
      <c r="AE3088">
        <f>Sheet2!$B$17+Sheet2!$B$18*'Portfolio allocation'!K3088</f>
        <v>-1.5241480159747649E-2</v>
      </c>
      <c r="AF3088">
        <f t="shared" si="440"/>
        <v>1.5436035317706154E-2</v>
      </c>
      <c r="AH3088" s="2">
        <v>37194</v>
      </c>
      <c r="AI3088">
        <v>4.4160000000000004</v>
      </c>
      <c r="AJ3088">
        <v>2.11</v>
      </c>
      <c r="AK3088">
        <v>0.90880000000000005</v>
      </c>
      <c r="AR3088" s="3"/>
    </row>
    <row r="3089" spans="1:44" hidden="1" outlineLevel="1" x14ac:dyDescent="0.2">
      <c r="A3089" s="2">
        <v>37195</v>
      </c>
      <c r="B3089">
        <v>33.56</v>
      </c>
      <c r="E3089" s="2">
        <v>37195</v>
      </c>
      <c r="F3089">
        <v>1059.78</v>
      </c>
      <c r="G3089">
        <f t="shared" si="435"/>
        <v>-9.4358316270470866E-6</v>
      </c>
      <c r="H3089" s="2">
        <v>37195</v>
      </c>
      <c r="I3089">
        <v>1490.58</v>
      </c>
      <c r="J3089">
        <f t="shared" si="436"/>
        <v>9.3931993236706646E-5</v>
      </c>
      <c r="K3089">
        <f t="shared" si="432"/>
        <v>9.5319932367066542E-6</v>
      </c>
      <c r="L3089">
        <v>2.2982047240671592E-2</v>
      </c>
      <c r="N3089" s="2">
        <v>37195</v>
      </c>
      <c r="O3089">
        <v>29.074999999999999</v>
      </c>
      <c r="Q3089" s="2">
        <v>37195</v>
      </c>
      <c r="R3089">
        <v>29902.720000000001</v>
      </c>
      <c r="S3089" s="8">
        <f t="shared" si="437"/>
        <v>-1.2398065797369795E-2</v>
      </c>
      <c r="T3089" s="9">
        <f t="shared" si="433"/>
        <v>-1.2482465797369795E-2</v>
      </c>
      <c r="U3089" s="3">
        <f>Sheet1!$B$17+Sheet1!$B$18*'Portfolio allocation'!K3089</f>
        <v>4.9873422856861643E-4</v>
      </c>
      <c r="V3089" s="13">
        <f t="shared" si="438"/>
        <v>-1.2981200025938411E-2</v>
      </c>
      <c r="W3089" s="13"/>
      <c r="X3089" s="2">
        <v>37195</v>
      </c>
      <c r="Y3089">
        <v>103.2246</v>
      </c>
      <c r="AA3089" s="2">
        <v>37195</v>
      </c>
      <c r="AB3089">
        <v>1283.99</v>
      </c>
      <c r="AC3089">
        <f t="shared" si="439"/>
        <v>-5.3451494705204494E-3</v>
      </c>
      <c r="AD3089">
        <f t="shared" si="434"/>
        <v>-5.4279494705204495E-3</v>
      </c>
      <c r="AE3089">
        <f>Sheet2!$B$17+Sheet2!$B$18*'Portfolio allocation'!K3089</f>
        <v>6.1863102933581581E-5</v>
      </c>
      <c r="AF3089">
        <f t="shared" si="440"/>
        <v>-5.489812573454031E-3</v>
      </c>
      <c r="AH3089" s="2">
        <v>37195</v>
      </c>
      <c r="AI3089">
        <v>4.2439999999999998</v>
      </c>
      <c r="AJ3089">
        <v>2.0699999999999998</v>
      </c>
      <c r="AK3089">
        <v>0.90069999999999995</v>
      </c>
      <c r="AR3089" s="3"/>
    </row>
    <row r="3090" spans="1:44" hidden="1" outlineLevel="1" x14ac:dyDescent="0.2">
      <c r="A3090" s="2">
        <v>37196</v>
      </c>
      <c r="B3090">
        <v>32.31</v>
      </c>
      <c r="E3090" s="2">
        <v>37196</v>
      </c>
      <c r="F3090">
        <v>1084.0999999999999</v>
      </c>
      <c r="G3090">
        <f t="shared" si="435"/>
        <v>2.2948159051878525E-2</v>
      </c>
      <c r="H3090" s="2">
        <v>37196</v>
      </c>
      <c r="I3090">
        <v>1524.96</v>
      </c>
      <c r="J3090">
        <f t="shared" si="436"/>
        <v>2.3064847240671593E-2</v>
      </c>
      <c r="K3090">
        <f t="shared" si="432"/>
        <v>2.2982047240671592E-2</v>
      </c>
      <c r="L3090">
        <v>2.7947640331549015E-3</v>
      </c>
      <c r="N3090" s="2">
        <v>37196</v>
      </c>
      <c r="O3090">
        <v>30.92</v>
      </c>
      <c r="Q3090" s="2">
        <v>37196</v>
      </c>
      <c r="R3090">
        <v>31800.25</v>
      </c>
      <c r="S3090" s="8">
        <f t="shared" si="437"/>
        <v>6.3456769150097347E-2</v>
      </c>
      <c r="T3090" s="9">
        <f t="shared" si="433"/>
        <v>6.3373969150097353E-2</v>
      </c>
      <c r="U3090" s="3">
        <f>Sheet1!$B$17+Sheet1!$B$18*'Portfolio allocation'!K3090</f>
        <v>2.685338592138543E-2</v>
      </c>
      <c r="V3090" s="13">
        <f t="shared" si="438"/>
        <v>3.652058322871192E-2</v>
      </c>
      <c r="W3090" s="13"/>
      <c r="X3090" s="2">
        <v>37196</v>
      </c>
      <c r="Y3090">
        <v>104.96299999999999</v>
      </c>
      <c r="AA3090" s="2">
        <v>37196</v>
      </c>
      <c r="AB3090">
        <v>1305.6199999999999</v>
      </c>
      <c r="AC3090">
        <f t="shared" si="439"/>
        <v>1.6845925591320698E-2</v>
      </c>
      <c r="AD3090">
        <f t="shared" si="434"/>
        <v>1.6761925591320698E-2</v>
      </c>
      <c r="AE3090">
        <f>Sheet2!$B$17+Sheet2!$B$18*'Portfolio allocation'!K3090</f>
        <v>2.0489609742823187E-2</v>
      </c>
      <c r="AF3090">
        <f t="shared" si="440"/>
        <v>-3.7276841515024896E-3</v>
      </c>
      <c r="AH3090" s="2">
        <v>37196</v>
      </c>
      <c r="AI3090">
        <v>4.2350000000000003</v>
      </c>
      <c r="AJ3090">
        <v>2.1</v>
      </c>
      <c r="AK3090">
        <v>0.90649999999999997</v>
      </c>
      <c r="AR3090" s="3"/>
    </row>
    <row r="3091" spans="1:44" hidden="1" outlineLevel="1" x14ac:dyDescent="0.2">
      <c r="A3091" s="2">
        <v>37197</v>
      </c>
      <c r="B3091">
        <v>30.71</v>
      </c>
      <c r="E3091" s="2">
        <v>37197</v>
      </c>
      <c r="F3091">
        <v>1087.2</v>
      </c>
      <c r="G3091">
        <f t="shared" si="435"/>
        <v>2.8595148049073149E-3</v>
      </c>
      <c r="H3091" s="2">
        <v>37197</v>
      </c>
      <c r="I3091">
        <v>1529.35</v>
      </c>
      <c r="J3091">
        <f t="shared" si="436"/>
        <v>2.8787640331549014E-3</v>
      </c>
      <c r="K3091">
        <f t="shared" si="432"/>
        <v>2.7947640331549015E-3</v>
      </c>
      <c r="L3091">
        <v>1.4328551227645809E-2</v>
      </c>
      <c r="N3091" s="2">
        <v>37197</v>
      </c>
      <c r="O3091">
        <v>30.7</v>
      </c>
      <c r="Q3091" s="2">
        <v>37197</v>
      </c>
      <c r="R3091">
        <v>31573.98</v>
      </c>
      <c r="S3091" s="8">
        <f t="shared" si="437"/>
        <v>-7.1153528667227128E-3</v>
      </c>
      <c r="T3091" s="9">
        <f t="shared" si="433"/>
        <v>-7.1993528667227127E-3</v>
      </c>
      <c r="U3091" s="3">
        <f>Sheet1!$B$17+Sheet1!$B$18*'Portfolio allocation'!K3091</f>
        <v>3.6940230119295921E-3</v>
      </c>
      <c r="V3091" s="13">
        <f t="shared" si="438"/>
        <v>-1.0893375878652304E-2</v>
      </c>
      <c r="W3091" s="13"/>
      <c r="X3091" s="2">
        <v>37197</v>
      </c>
      <c r="Y3091">
        <v>104.59050000000001</v>
      </c>
      <c r="AA3091" s="2">
        <v>37197</v>
      </c>
      <c r="AB3091">
        <v>1300.98</v>
      </c>
      <c r="AC3091">
        <f t="shared" si="439"/>
        <v>-3.5538671282607792E-3</v>
      </c>
      <c r="AD3091">
        <f t="shared" si="434"/>
        <v>-3.6366671282607793E-3</v>
      </c>
      <c r="AE3091">
        <f>Sheet2!$B$17+Sheet2!$B$18*'Portfolio allocation'!K3091</f>
        <v>2.5385624905247947E-3</v>
      </c>
      <c r="AF3091">
        <f t="shared" si="440"/>
        <v>-6.175229618785574E-3</v>
      </c>
      <c r="AH3091" s="2">
        <v>37197</v>
      </c>
      <c r="AI3091">
        <v>4.3540000000000001</v>
      </c>
      <c r="AJ3091">
        <v>2.0699999999999998</v>
      </c>
      <c r="AK3091">
        <v>0.9042</v>
      </c>
      <c r="AR3091" s="3"/>
    </row>
    <row r="3092" spans="1:44" hidden="1" outlineLevel="1" x14ac:dyDescent="0.2">
      <c r="A3092" s="2">
        <v>37200</v>
      </c>
      <c r="B3092">
        <v>30.5</v>
      </c>
      <c r="E3092" s="2">
        <v>37200</v>
      </c>
      <c r="F3092">
        <v>1102.8399999999999</v>
      </c>
      <c r="G3092">
        <f t="shared" si="435"/>
        <v>1.4385577630610547E-2</v>
      </c>
      <c r="H3092" s="2">
        <v>37200</v>
      </c>
      <c r="I3092">
        <v>1551.39</v>
      </c>
      <c r="J3092">
        <f t="shared" si="436"/>
        <v>1.4411351227645808E-2</v>
      </c>
      <c r="K3092">
        <f t="shared" si="432"/>
        <v>1.4328551227645809E-2</v>
      </c>
      <c r="L3092">
        <v>1.444690633560866E-2</v>
      </c>
      <c r="N3092" s="2">
        <v>37200</v>
      </c>
      <c r="O3092">
        <v>31.635000000000002</v>
      </c>
      <c r="Q3092" s="2">
        <v>37200</v>
      </c>
      <c r="R3092">
        <v>32535.59</v>
      </c>
      <c r="S3092" s="8">
        <f t="shared" si="437"/>
        <v>3.0455774026587834E-2</v>
      </c>
      <c r="T3092" s="9">
        <f t="shared" si="433"/>
        <v>3.0372974026587833E-2</v>
      </c>
      <c r="U3092" s="3">
        <f>Sheet1!$B$17+Sheet1!$B$18*'Portfolio allocation'!K3092</f>
        <v>1.6925875986488828E-2</v>
      </c>
      <c r="V3092" s="13">
        <f t="shared" si="438"/>
        <v>1.3447098040099005E-2</v>
      </c>
      <c r="W3092" s="13"/>
      <c r="X3092" s="2">
        <v>37200</v>
      </c>
      <c r="Y3092">
        <v>105.0394</v>
      </c>
      <c r="AA3092" s="2">
        <v>37200</v>
      </c>
      <c r="AB3092">
        <v>1306.57</v>
      </c>
      <c r="AC3092">
        <f t="shared" si="439"/>
        <v>4.2967609033188747E-3</v>
      </c>
      <c r="AD3092">
        <f t="shared" si="434"/>
        <v>4.2147609033188751E-3</v>
      </c>
      <c r="AE3092">
        <f>Sheet2!$B$17+Sheet2!$B$18*'Portfolio allocation'!K3092</f>
        <v>1.2794700317390382E-2</v>
      </c>
      <c r="AF3092">
        <f t="shared" si="440"/>
        <v>-8.579939414071508E-3</v>
      </c>
      <c r="AH3092" s="2">
        <v>37200</v>
      </c>
      <c r="AI3092">
        <v>4.2960000000000003</v>
      </c>
      <c r="AJ3092">
        <v>2.0499999999999998</v>
      </c>
      <c r="AK3092">
        <v>0.89680000000000004</v>
      </c>
      <c r="AR3092" s="3"/>
    </row>
    <row r="3093" spans="1:44" hidden="1" outlineLevel="1" x14ac:dyDescent="0.2">
      <c r="A3093" s="2">
        <v>37201</v>
      </c>
      <c r="B3093">
        <v>28.8</v>
      </c>
      <c r="E3093" s="2">
        <v>37201</v>
      </c>
      <c r="F3093">
        <v>1118.8599999999999</v>
      </c>
      <c r="G3093">
        <f t="shared" si="435"/>
        <v>1.4526132530557456E-2</v>
      </c>
      <c r="H3093" s="2">
        <v>37201</v>
      </c>
      <c r="I3093">
        <v>1573.93</v>
      </c>
      <c r="J3093">
        <f t="shared" si="436"/>
        <v>1.452890633560866E-2</v>
      </c>
      <c r="K3093">
        <f t="shared" si="432"/>
        <v>1.444690633560866E-2</v>
      </c>
      <c r="L3093">
        <v>-2.4740780619214131E-3</v>
      </c>
      <c r="N3093" s="2">
        <v>37201</v>
      </c>
      <c r="O3093">
        <v>32.39</v>
      </c>
      <c r="Q3093" s="2">
        <v>37201</v>
      </c>
      <c r="R3093">
        <v>33312.089999999997</v>
      </c>
      <c r="S3093" s="8">
        <f t="shared" si="437"/>
        <v>2.3866172397672747E-2</v>
      </c>
      <c r="T3093" s="9">
        <f t="shared" si="433"/>
        <v>2.3784172397672748E-2</v>
      </c>
      <c r="U3093" s="3">
        <f>Sheet1!$B$17+Sheet1!$B$18*'Portfolio allocation'!K3093</f>
        <v>1.7061655965861133E-2</v>
      </c>
      <c r="V3093" s="13">
        <f t="shared" si="438"/>
        <v>6.7225164318116155E-3</v>
      </c>
      <c r="W3093" s="13"/>
      <c r="X3093" s="2">
        <v>37201</v>
      </c>
      <c r="Y3093">
        <v>109.0702</v>
      </c>
      <c r="AA3093" s="2">
        <v>37201</v>
      </c>
      <c r="AB3093">
        <v>1356.71</v>
      </c>
      <c r="AC3093">
        <f t="shared" si="439"/>
        <v>3.8375287967732374E-2</v>
      </c>
      <c r="AD3093">
        <f t="shared" si="434"/>
        <v>3.8296487967732377E-2</v>
      </c>
      <c r="AE3093">
        <f>Sheet2!$B$17+Sheet2!$B$18*'Portfolio allocation'!K3093</f>
        <v>1.2899944698902845E-2</v>
      </c>
      <c r="AF3093">
        <f t="shared" si="440"/>
        <v>2.5396543268829532E-2</v>
      </c>
      <c r="AH3093" s="2">
        <v>37201</v>
      </c>
      <c r="AI3093">
        <v>4.2560000000000002</v>
      </c>
      <c r="AJ3093">
        <v>1.97</v>
      </c>
      <c r="AK3093">
        <v>0.89680000000000004</v>
      </c>
      <c r="AR3093" s="3"/>
    </row>
    <row r="3094" spans="1:44" hidden="1" outlineLevel="1" x14ac:dyDescent="0.2">
      <c r="A3094" s="2">
        <v>37202</v>
      </c>
      <c r="B3094">
        <v>29.13</v>
      </c>
      <c r="E3094" s="2">
        <v>37202</v>
      </c>
      <c r="F3094">
        <v>1115.8</v>
      </c>
      <c r="G3094">
        <f t="shared" si="435"/>
        <v>-2.7349266217399082E-3</v>
      </c>
      <c r="H3094" s="2">
        <v>37202</v>
      </c>
      <c r="I3094">
        <v>1570.16</v>
      </c>
      <c r="J3094">
        <f t="shared" si="436"/>
        <v>-2.3952780619214131E-3</v>
      </c>
      <c r="K3094">
        <f t="shared" si="432"/>
        <v>-2.4740780619214131E-3</v>
      </c>
      <c r="L3094">
        <v>2.4257296377439004E-3</v>
      </c>
      <c r="N3094" s="2">
        <v>37202</v>
      </c>
      <c r="O3094">
        <v>32.125</v>
      </c>
      <c r="Q3094" s="2">
        <v>37202</v>
      </c>
      <c r="R3094">
        <v>33039.550000000003</v>
      </c>
      <c r="S3094" s="8">
        <f t="shared" si="437"/>
        <v>-8.1814140151517112E-3</v>
      </c>
      <c r="T3094" s="9">
        <f t="shared" si="433"/>
        <v>-8.2602140151517116E-3</v>
      </c>
      <c r="U3094" s="3">
        <f>Sheet1!$B$17+Sheet1!$B$18*'Portfolio allocation'!K3094</f>
        <v>-2.3505261697579658E-3</v>
      </c>
      <c r="V3094" s="13">
        <f t="shared" si="438"/>
        <v>-5.9096878453937457E-3</v>
      </c>
      <c r="W3094" s="13"/>
      <c r="X3094" s="2">
        <v>37202</v>
      </c>
      <c r="Y3094">
        <v>108.74550000000001</v>
      </c>
      <c r="AA3094" s="2">
        <v>37202</v>
      </c>
      <c r="AB3094">
        <v>1354.33</v>
      </c>
      <c r="AC3094">
        <f t="shared" si="439"/>
        <v>-1.7542437219451035E-3</v>
      </c>
      <c r="AD3094">
        <f t="shared" si="434"/>
        <v>-1.8314437219451034E-3</v>
      </c>
      <c r="AE3094">
        <f>Sheet2!$B$17+Sheet2!$B$18*'Portfolio allocation'!K3094</f>
        <v>-2.1466263207361815E-3</v>
      </c>
      <c r="AF3094">
        <f t="shared" si="440"/>
        <v>3.1518259879107814E-4</v>
      </c>
      <c r="AH3094" s="2">
        <v>37202</v>
      </c>
      <c r="AI3094">
        <v>4.1900000000000004</v>
      </c>
      <c r="AJ3094">
        <v>1.93</v>
      </c>
      <c r="AK3094">
        <v>0.89980000000000004</v>
      </c>
      <c r="AR3094" s="3"/>
    </row>
    <row r="3095" spans="1:44" hidden="1" outlineLevel="1" x14ac:dyDescent="0.2">
      <c r="A3095" s="2">
        <v>37203</v>
      </c>
      <c r="B3095">
        <v>28.62</v>
      </c>
      <c r="E3095" s="2">
        <v>37203</v>
      </c>
      <c r="F3095">
        <v>1118.54</v>
      </c>
      <c r="G3095">
        <f t="shared" si="435"/>
        <v>2.4556372109696412E-3</v>
      </c>
      <c r="H3095" s="2">
        <v>37203</v>
      </c>
      <c r="I3095">
        <v>1574.09</v>
      </c>
      <c r="J3095">
        <f t="shared" si="436"/>
        <v>2.5029296377439003E-3</v>
      </c>
      <c r="K3095">
        <f t="shared" si="432"/>
        <v>2.4257296377439004E-3</v>
      </c>
      <c r="L3095">
        <v>1.52092497887665E-3</v>
      </c>
      <c r="N3095" s="2">
        <v>37203</v>
      </c>
      <c r="O3095">
        <v>32.21</v>
      </c>
      <c r="Q3095" s="2">
        <v>37203</v>
      </c>
      <c r="R3095">
        <v>33126.97</v>
      </c>
      <c r="S3095" s="8">
        <f t="shared" si="437"/>
        <v>2.645919814283193E-3</v>
      </c>
      <c r="T3095" s="9">
        <f t="shared" si="433"/>
        <v>2.5687198142831931E-3</v>
      </c>
      <c r="U3095" s="3">
        <f>Sheet1!$B$17+Sheet1!$B$18*'Portfolio allocation'!K3095</f>
        <v>3.2706574009387737E-3</v>
      </c>
      <c r="V3095" s="13">
        <f t="shared" si="438"/>
        <v>-7.0193758665558059E-4</v>
      </c>
      <c r="W3095" s="13"/>
      <c r="X3095" s="2">
        <v>37203</v>
      </c>
      <c r="Y3095">
        <v>108.7073</v>
      </c>
      <c r="AA3095" s="2">
        <v>37203</v>
      </c>
      <c r="AB3095">
        <v>1353.85</v>
      </c>
      <c r="AC3095">
        <f t="shared" si="439"/>
        <v>-3.5441879010289501E-4</v>
      </c>
      <c r="AD3095">
        <f t="shared" si="434"/>
        <v>-4.34418790102895E-4</v>
      </c>
      <c r="AE3095">
        <f>Sheet2!$B$17+Sheet2!$B$18*'Portfolio allocation'!K3095</f>
        <v>2.2104076912063991E-3</v>
      </c>
      <c r="AF3095">
        <f t="shared" si="440"/>
        <v>-2.6448264813092939E-3</v>
      </c>
      <c r="AH3095" s="2">
        <v>37203</v>
      </c>
      <c r="AI3095">
        <v>4.2839999999999998</v>
      </c>
      <c r="AJ3095">
        <v>2</v>
      </c>
      <c r="AK3095">
        <v>0.89229999999999998</v>
      </c>
      <c r="AR3095" s="3"/>
    </row>
    <row r="3096" spans="1:44" hidden="1" outlineLevel="1" x14ac:dyDescent="0.2">
      <c r="A3096" s="2">
        <v>37204</v>
      </c>
      <c r="B3096">
        <v>27.44</v>
      </c>
      <c r="E3096" s="2">
        <v>37204</v>
      </c>
      <c r="F3096">
        <v>1120.31</v>
      </c>
      <c r="G3096">
        <f t="shared" si="435"/>
        <v>1.5824199402791894E-3</v>
      </c>
      <c r="H3096" s="2">
        <v>37204</v>
      </c>
      <c r="I3096">
        <v>1576.61</v>
      </c>
      <c r="J3096">
        <f t="shared" si="436"/>
        <v>1.60092497887665E-3</v>
      </c>
      <c r="K3096">
        <f t="shared" si="432"/>
        <v>1.52092497887665E-3</v>
      </c>
      <c r="L3096">
        <v>-1.8504196269210152E-3</v>
      </c>
      <c r="N3096" s="2">
        <v>37204</v>
      </c>
      <c r="O3096">
        <v>32.604999999999997</v>
      </c>
      <c r="Q3096" s="2">
        <v>37204</v>
      </c>
      <c r="R3096">
        <v>33533.21</v>
      </c>
      <c r="S3096" s="8">
        <f t="shared" si="437"/>
        <v>1.2263119748048057E-2</v>
      </c>
      <c r="T3096" s="9">
        <f t="shared" si="433"/>
        <v>1.2183119748048057E-2</v>
      </c>
      <c r="U3096" s="3">
        <f>Sheet1!$B$17+Sheet1!$B$18*'Portfolio allocation'!K3096</f>
        <v>2.2326425654867893E-3</v>
      </c>
      <c r="V3096" s="13">
        <f t="shared" si="438"/>
        <v>9.9504771825612674E-3</v>
      </c>
      <c r="W3096" s="13"/>
      <c r="X3096" s="2">
        <v>37204</v>
      </c>
      <c r="Y3096">
        <v>108.96510000000001</v>
      </c>
      <c r="AA3096" s="2">
        <v>37204</v>
      </c>
      <c r="AB3096">
        <v>1357.07</v>
      </c>
      <c r="AC3096">
        <f t="shared" si="439"/>
        <v>2.3784023340842619E-3</v>
      </c>
      <c r="AD3096">
        <f t="shared" si="434"/>
        <v>2.2976023340842621E-3</v>
      </c>
      <c r="AE3096">
        <f>Sheet2!$B$17+Sheet2!$B$18*'Portfolio allocation'!K3096</f>
        <v>1.4058323048870554E-3</v>
      </c>
      <c r="AF3096">
        <f t="shared" si="440"/>
        <v>8.9177002919720678E-4</v>
      </c>
      <c r="AH3096" s="2">
        <v>37204</v>
      </c>
      <c r="AI3096">
        <v>4.3099999999999996</v>
      </c>
      <c r="AJ3096">
        <v>2.02</v>
      </c>
      <c r="AK3096">
        <v>0.89349999999999996</v>
      </c>
      <c r="AR3096" s="3"/>
    </row>
    <row r="3097" spans="1:44" hidden="1" outlineLevel="1" x14ac:dyDescent="0.2">
      <c r="A3097" s="2">
        <v>37207</v>
      </c>
      <c r="B3097">
        <v>29.35</v>
      </c>
      <c r="E3097" s="2">
        <v>37207</v>
      </c>
      <c r="F3097">
        <v>1118.33</v>
      </c>
      <c r="G3097">
        <f t="shared" si="435"/>
        <v>-1.7673679606537984E-3</v>
      </c>
      <c r="H3097" s="2">
        <v>37207</v>
      </c>
      <c r="I3097">
        <v>1573.82</v>
      </c>
      <c r="J3097">
        <f t="shared" si="436"/>
        <v>-1.7696196269210152E-3</v>
      </c>
      <c r="K3097">
        <f t="shared" si="432"/>
        <v>-1.8504196269210152E-3</v>
      </c>
      <c r="L3097">
        <v>1.8631632171404726E-2</v>
      </c>
      <c r="N3097" s="2">
        <v>37207</v>
      </c>
      <c r="O3097">
        <v>32.895000000000003</v>
      </c>
      <c r="Q3097" s="2">
        <v>37207</v>
      </c>
      <c r="R3097">
        <v>33831.47</v>
      </c>
      <c r="S3097" s="8">
        <f t="shared" si="437"/>
        <v>8.8944661128476099E-3</v>
      </c>
      <c r="T3097" s="9">
        <f t="shared" si="433"/>
        <v>8.8136661128476092E-3</v>
      </c>
      <c r="U3097" s="3">
        <f>Sheet1!$B$17+Sheet1!$B$18*'Portfolio allocation'!K3097</f>
        <v>-1.6350494075188806E-3</v>
      </c>
      <c r="V3097" s="13">
        <f t="shared" si="438"/>
        <v>1.044871552036649E-2</v>
      </c>
      <c r="W3097" s="13"/>
      <c r="X3097" s="2">
        <v>37207</v>
      </c>
      <c r="Y3097">
        <v>109.7102</v>
      </c>
      <c r="AA3097" s="2">
        <v>37207</v>
      </c>
      <c r="AB3097">
        <v>1366.34</v>
      </c>
      <c r="AC3097">
        <f t="shared" si="439"/>
        <v>6.8308930268887735E-3</v>
      </c>
      <c r="AD3097">
        <f t="shared" si="434"/>
        <v>6.7500930268887737E-3</v>
      </c>
      <c r="AE3097">
        <f>Sheet2!$B$17+Sheet2!$B$18*'Portfolio allocation'!K3097</f>
        <v>-1.5920533293681282E-3</v>
      </c>
      <c r="AF3097">
        <f t="shared" si="440"/>
        <v>8.3421463562569024E-3</v>
      </c>
      <c r="AH3097" s="2">
        <v>37207</v>
      </c>
      <c r="AI3097">
        <v>4.3109999999999999</v>
      </c>
      <c r="AJ3097">
        <v>2.02</v>
      </c>
      <c r="AK3097">
        <v>0.89449999999999996</v>
      </c>
      <c r="AR3097" s="3"/>
    </row>
    <row r="3098" spans="1:44" hidden="1" outlineLevel="1" x14ac:dyDescent="0.2">
      <c r="A3098" s="2">
        <v>37208</v>
      </c>
      <c r="B3098">
        <v>26.47</v>
      </c>
      <c r="E3098" s="2">
        <v>37208</v>
      </c>
      <c r="F3098">
        <v>1139.0899999999999</v>
      </c>
      <c r="G3098">
        <f t="shared" si="435"/>
        <v>1.8563393631575664E-2</v>
      </c>
      <c r="H3098" s="2">
        <v>37208</v>
      </c>
      <c r="I3098">
        <v>1603.27</v>
      </c>
      <c r="J3098">
        <f t="shared" si="436"/>
        <v>1.8712432171404725E-2</v>
      </c>
      <c r="K3098">
        <f t="shared" si="432"/>
        <v>1.8631632171404726E-2</v>
      </c>
      <c r="L3098">
        <v>2.0191541312443656E-3</v>
      </c>
      <c r="N3098" s="2">
        <v>37208</v>
      </c>
      <c r="O3098">
        <v>33.950000000000003</v>
      </c>
      <c r="Q3098" s="2">
        <v>37208</v>
      </c>
      <c r="R3098">
        <v>34916.5</v>
      </c>
      <c r="S3098" s="8">
        <f t="shared" si="437"/>
        <v>3.2071618525591594E-2</v>
      </c>
      <c r="T3098" s="9">
        <f t="shared" si="433"/>
        <v>3.1990818525591595E-2</v>
      </c>
      <c r="U3098" s="3">
        <f>Sheet1!$B$17+Sheet1!$B$18*'Portfolio allocation'!K3098</f>
        <v>2.1862479499742637E-2</v>
      </c>
      <c r="V3098" s="13">
        <f t="shared" si="438"/>
        <v>1.0128339025848958E-2</v>
      </c>
      <c r="W3098" s="13"/>
      <c r="X3098" s="2">
        <v>37208</v>
      </c>
      <c r="Y3098">
        <v>111.46769999999999</v>
      </c>
      <c r="AA3098" s="2">
        <v>37208</v>
      </c>
      <c r="AB3098">
        <v>1388.23</v>
      </c>
      <c r="AC3098">
        <f t="shared" si="439"/>
        <v>1.6020902557196681E-2</v>
      </c>
      <c r="AD3098">
        <f t="shared" si="434"/>
        <v>1.593810255719668E-2</v>
      </c>
      <c r="AE3098">
        <f>Sheet2!$B$17+Sheet2!$B$18*'Portfolio allocation'!K3098</f>
        <v>1.6621109674104569E-2</v>
      </c>
      <c r="AF3098">
        <f t="shared" si="440"/>
        <v>-6.8300711690788898E-4</v>
      </c>
      <c r="AH3098" s="2">
        <v>37208</v>
      </c>
      <c r="AI3098">
        <v>4.3760000000000003</v>
      </c>
      <c r="AJ3098">
        <v>2.0699999999999998</v>
      </c>
      <c r="AK3098">
        <v>0.88190000000000002</v>
      </c>
      <c r="AR3098" s="3"/>
    </row>
    <row r="3099" spans="1:44" hidden="1" outlineLevel="1" x14ac:dyDescent="0.2">
      <c r="A3099" s="2">
        <v>37209</v>
      </c>
      <c r="B3099">
        <v>26.56</v>
      </c>
      <c r="E3099" s="2">
        <v>37209</v>
      </c>
      <c r="F3099">
        <v>1141.21</v>
      </c>
      <c r="G3099">
        <f t="shared" si="435"/>
        <v>1.8611347654708954E-3</v>
      </c>
      <c r="H3099" s="2">
        <v>37209</v>
      </c>
      <c r="I3099">
        <v>1606.64</v>
      </c>
      <c r="J3099">
        <f t="shared" si="436"/>
        <v>2.1019541312443657E-3</v>
      </c>
      <c r="K3099">
        <f t="shared" si="432"/>
        <v>2.0191541312443656E-3</v>
      </c>
      <c r="L3099">
        <v>8.1730460588547908E-4</v>
      </c>
      <c r="N3099" s="2">
        <v>37209</v>
      </c>
      <c r="O3099">
        <v>32.975000000000001</v>
      </c>
      <c r="Q3099" s="2">
        <v>37209</v>
      </c>
      <c r="R3099">
        <v>33913.75</v>
      </c>
      <c r="S3099" s="8">
        <f t="shared" si="437"/>
        <v>-2.8718514169518761E-2</v>
      </c>
      <c r="T3099" s="9">
        <f t="shared" si="433"/>
        <v>-2.8801314169518762E-2</v>
      </c>
      <c r="U3099" s="3">
        <f>Sheet1!$B$17+Sheet1!$B$18*'Portfolio allocation'!K3099</f>
        <v>2.804223675888911E-3</v>
      </c>
      <c r="V3099" s="13">
        <f t="shared" si="438"/>
        <v>-3.160553784540767E-2</v>
      </c>
      <c r="W3099" s="13"/>
      <c r="X3099" s="2">
        <v>37209</v>
      </c>
      <c r="Y3099">
        <v>109.2231</v>
      </c>
      <c r="AA3099" s="2">
        <v>37209</v>
      </c>
      <c r="AB3099">
        <v>1360.28</v>
      </c>
      <c r="AC3099">
        <f t="shared" si="439"/>
        <v>-2.0133551356763646E-2</v>
      </c>
      <c r="AD3099">
        <f t="shared" si="434"/>
        <v>-2.0218751356763646E-2</v>
      </c>
      <c r="AE3099">
        <f>Sheet2!$B$17+Sheet2!$B$18*'Portfolio allocation'!K3099</f>
        <v>1.848870378147714E-3</v>
      </c>
      <c r="AF3099">
        <f t="shared" si="440"/>
        <v>-2.206762173491136E-2</v>
      </c>
      <c r="AH3099" s="2">
        <v>37209</v>
      </c>
      <c r="AI3099">
        <v>4.5279999999999996</v>
      </c>
      <c r="AJ3099">
        <v>2.13</v>
      </c>
      <c r="AK3099">
        <v>0.88370000000000004</v>
      </c>
      <c r="AR3099" s="3"/>
    </row>
    <row r="3100" spans="1:44" hidden="1" outlineLevel="1" x14ac:dyDescent="0.2">
      <c r="A3100" s="2">
        <v>37210</v>
      </c>
      <c r="B3100">
        <v>25.56</v>
      </c>
      <c r="E3100" s="2">
        <v>37210</v>
      </c>
      <c r="F3100">
        <v>1142.24</v>
      </c>
      <c r="G3100">
        <f t="shared" si="435"/>
        <v>9.0255080134249432E-4</v>
      </c>
      <c r="H3100" s="2">
        <v>37210</v>
      </c>
      <c r="I3100">
        <v>1608.09</v>
      </c>
      <c r="J3100">
        <f t="shared" si="436"/>
        <v>9.0250460588547909E-4</v>
      </c>
      <c r="K3100">
        <f t="shared" si="432"/>
        <v>8.1730460588547908E-4</v>
      </c>
      <c r="L3100">
        <v>-3.1531302501724709E-3</v>
      </c>
      <c r="N3100" s="2">
        <v>37210</v>
      </c>
      <c r="O3100">
        <v>33.06</v>
      </c>
      <c r="Q3100" s="2">
        <v>37210</v>
      </c>
      <c r="R3100">
        <v>34001.17</v>
      </c>
      <c r="S3100" s="8">
        <f t="shared" si="437"/>
        <v>2.5777155283623898E-3</v>
      </c>
      <c r="T3100" s="9">
        <f t="shared" si="433"/>
        <v>2.4925155283623897E-3</v>
      </c>
      <c r="U3100" s="3">
        <f>Sheet1!$B$17+Sheet1!$B$18*'Portfolio allocation'!K3100</f>
        <v>1.4254314414796892E-3</v>
      </c>
      <c r="V3100" s="13">
        <f t="shared" si="438"/>
        <v>1.0670840868827005E-3</v>
      </c>
      <c r="W3100" s="13"/>
      <c r="X3100" s="2">
        <v>37210</v>
      </c>
      <c r="Y3100">
        <v>109.60509999999999</v>
      </c>
      <c r="AA3100" s="2">
        <v>37210</v>
      </c>
      <c r="AB3100">
        <v>1365.04</v>
      </c>
      <c r="AC3100">
        <f t="shared" si="439"/>
        <v>3.4992795600905513E-3</v>
      </c>
      <c r="AD3100">
        <f t="shared" si="434"/>
        <v>3.4056795600905512E-3</v>
      </c>
      <c r="AE3100">
        <f>Sheet2!$B$17+Sheet2!$B$18*'Portfolio allocation'!K3100</f>
        <v>7.8015511824406486E-4</v>
      </c>
      <c r="AF3100">
        <f t="shared" si="440"/>
        <v>2.6255244418464862E-3</v>
      </c>
      <c r="AH3100" s="2">
        <v>37210</v>
      </c>
      <c r="AI3100">
        <v>4.7830000000000004</v>
      </c>
      <c r="AJ3100">
        <v>2.34</v>
      </c>
      <c r="AK3100">
        <v>0.88109999999999999</v>
      </c>
      <c r="AR3100" s="3"/>
    </row>
    <row r="3101" spans="1:44" hidden="1" outlineLevel="1" x14ac:dyDescent="0.2">
      <c r="A3101" s="2">
        <v>37211</v>
      </c>
      <c r="B3101">
        <v>25.07</v>
      </c>
      <c r="E3101" s="2">
        <v>37211</v>
      </c>
      <c r="F3101">
        <v>1138.6500000000001</v>
      </c>
      <c r="G3101">
        <f t="shared" si="435"/>
        <v>-3.1429471914833362E-3</v>
      </c>
      <c r="H3101" s="2">
        <v>37211</v>
      </c>
      <c r="I3101">
        <v>1603.17</v>
      </c>
      <c r="J3101">
        <f t="shared" si="436"/>
        <v>-3.0595302501724708E-3</v>
      </c>
      <c r="K3101">
        <f t="shared" si="432"/>
        <v>-3.1531302501724709E-3</v>
      </c>
      <c r="L3101">
        <v>1.0813235285091479E-2</v>
      </c>
      <c r="N3101" s="2">
        <v>37211</v>
      </c>
      <c r="O3101">
        <v>32.875</v>
      </c>
      <c r="Q3101" s="2">
        <v>37211</v>
      </c>
      <c r="R3101">
        <v>33810.9</v>
      </c>
      <c r="S3101" s="8">
        <f t="shared" si="437"/>
        <v>-5.5959839029068315E-3</v>
      </c>
      <c r="T3101" s="9">
        <f t="shared" si="433"/>
        <v>-5.6895839029068316E-3</v>
      </c>
      <c r="U3101" s="3">
        <f>Sheet1!$B$17+Sheet1!$B$18*'Portfolio allocation'!K3101</f>
        <v>-3.1295520495906058E-3</v>
      </c>
      <c r="V3101" s="13">
        <f t="shared" si="438"/>
        <v>-2.5600318533162258E-3</v>
      </c>
      <c r="W3101" s="13"/>
      <c r="X3101" s="2">
        <v>37211</v>
      </c>
      <c r="Y3101">
        <v>109.3663</v>
      </c>
      <c r="AA3101" s="2">
        <v>37211</v>
      </c>
      <c r="AB3101">
        <v>1362.06</v>
      </c>
      <c r="AC3101">
        <f t="shared" si="439"/>
        <v>-2.1830862099279091E-3</v>
      </c>
      <c r="AD3101">
        <f t="shared" si="434"/>
        <v>-2.2794862099279091E-3</v>
      </c>
      <c r="AE3101">
        <f>Sheet2!$B$17+Sheet2!$B$18*'Portfolio allocation'!K3101</f>
        <v>-2.7504568507171825E-3</v>
      </c>
      <c r="AF3101">
        <f t="shared" si="440"/>
        <v>4.7097064078927345E-4</v>
      </c>
      <c r="AH3101" s="2">
        <v>37211</v>
      </c>
      <c r="AI3101">
        <v>4.8479999999999999</v>
      </c>
      <c r="AJ3101">
        <v>2.41</v>
      </c>
      <c r="AK3101">
        <v>0.88529999999999998</v>
      </c>
      <c r="AR3101" s="3"/>
    </row>
    <row r="3102" spans="1:44" hidden="1" outlineLevel="1" x14ac:dyDescent="0.2">
      <c r="A3102" s="2">
        <v>37214</v>
      </c>
      <c r="B3102">
        <v>24.46</v>
      </c>
      <c r="E3102" s="2">
        <v>37214</v>
      </c>
      <c r="F3102">
        <v>1151.06</v>
      </c>
      <c r="G3102">
        <f t="shared" si="435"/>
        <v>1.089887147060109E-2</v>
      </c>
      <c r="H3102" s="2">
        <v>37214</v>
      </c>
      <c r="I3102">
        <v>1620.66</v>
      </c>
      <c r="J3102">
        <f t="shared" si="436"/>
        <v>1.0909635285091479E-2</v>
      </c>
      <c r="K3102">
        <f t="shared" si="432"/>
        <v>1.0813235285091479E-2</v>
      </c>
      <c r="L3102">
        <v>-7.3487029876716592E-3</v>
      </c>
      <c r="N3102" s="2">
        <v>37214</v>
      </c>
      <c r="O3102">
        <v>33.270000000000003</v>
      </c>
      <c r="Q3102" s="2">
        <v>37214</v>
      </c>
      <c r="R3102">
        <v>34217.14</v>
      </c>
      <c r="S3102" s="8">
        <f t="shared" si="437"/>
        <v>1.201506023205523E-2</v>
      </c>
      <c r="T3102" s="9">
        <f t="shared" si="433"/>
        <v>1.191866023205523E-2</v>
      </c>
      <c r="U3102" s="3">
        <f>Sheet1!$B$17+Sheet1!$B$18*'Portfolio allocation'!K3102</f>
        <v>1.2893016447237018E-2</v>
      </c>
      <c r="V3102" s="13">
        <f t="shared" si="438"/>
        <v>-9.7435621518178819E-4</v>
      </c>
      <c r="W3102" s="13"/>
      <c r="X3102" s="2">
        <v>37214</v>
      </c>
      <c r="Y3102">
        <v>109.8439</v>
      </c>
      <c r="AA3102" s="2">
        <v>37214</v>
      </c>
      <c r="AB3102">
        <v>1368.01</v>
      </c>
      <c r="AC3102">
        <f t="shared" si="439"/>
        <v>4.3683831842944443E-3</v>
      </c>
      <c r="AD3102">
        <f t="shared" si="434"/>
        <v>4.275983184294444E-3</v>
      </c>
      <c r="AE3102">
        <f>Sheet2!$B$17+Sheet2!$B$18*'Portfolio allocation'!K3102</f>
        <v>9.6687916974501735E-3</v>
      </c>
      <c r="AF3102">
        <f t="shared" si="440"/>
        <v>-5.3928085131557295E-3</v>
      </c>
      <c r="AH3102" s="2">
        <v>37214</v>
      </c>
      <c r="AI3102">
        <v>4.8</v>
      </c>
      <c r="AJ3102">
        <v>2.31</v>
      </c>
      <c r="AK3102">
        <v>0.87929999999999997</v>
      </c>
      <c r="AR3102" s="3"/>
    </row>
    <row r="3103" spans="1:44" hidden="1" outlineLevel="1" x14ac:dyDescent="0.2">
      <c r="A3103" s="2">
        <v>37215</v>
      </c>
      <c r="B3103">
        <v>24.12</v>
      </c>
      <c r="E3103" s="2">
        <v>37215</v>
      </c>
      <c r="F3103">
        <v>1142.6600000000001</v>
      </c>
      <c r="G3103">
        <f t="shared" si="435"/>
        <v>-7.2976213229544173E-3</v>
      </c>
      <c r="H3103" s="2">
        <v>37215</v>
      </c>
      <c r="I3103">
        <v>1608.9</v>
      </c>
      <c r="J3103">
        <f t="shared" si="436"/>
        <v>-7.2563029876716589E-3</v>
      </c>
      <c r="K3103">
        <f t="shared" si="432"/>
        <v>-7.3487029876716592E-3</v>
      </c>
      <c r="L3103">
        <v>-4.9901562309653336E-3</v>
      </c>
      <c r="N3103" s="2">
        <v>37215</v>
      </c>
      <c r="O3103">
        <v>32.700000000000003</v>
      </c>
      <c r="Q3103" s="2">
        <v>37215</v>
      </c>
      <c r="R3103">
        <v>33630.92</v>
      </c>
      <c r="S3103" s="8">
        <f t="shared" si="437"/>
        <v>-1.7132349459949014E-2</v>
      </c>
      <c r="T3103" s="9">
        <f t="shared" si="433"/>
        <v>-1.7224749459949014E-2</v>
      </c>
      <c r="U3103" s="3">
        <f>Sheet1!$B$17+Sheet1!$B$18*'Portfolio allocation'!K3103</f>
        <v>-7.9428194240029771E-3</v>
      </c>
      <c r="V3103" s="13">
        <f t="shared" si="438"/>
        <v>-9.2819300359460368E-3</v>
      </c>
      <c r="W3103" s="13"/>
      <c r="X3103" s="2">
        <v>37215</v>
      </c>
      <c r="Y3103">
        <v>110.2642</v>
      </c>
      <c r="AA3103" s="2">
        <v>37215</v>
      </c>
      <c r="AB3103">
        <v>1373.24</v>
      </c>
      <c r="AC3103">
        <f t="shared" si="439"/>
        <v>3.8230714687759182E-3</v>
      </c>
      <c r="AD3103">
        <f t="shared" si="434"/>
        <v>3.7306714687759183E-3</v>
      </c>
      <c r="AE3103">
        <f>Sheet2!$B$17+Sheet2!$B$18*'Portfolio allocation'!K3103</f>
        <v>-6.4812671676428161E-3</v>
      </c>
      <c r="AF3103">
        <f t="shared" si="440"/>
        <v>1.0211938636418734E-2</v>
      </c>
      <c r="AH3103" s="2">
        <v>37215</v>
      </c>
      <c r="AI3103">
        <v>4.8650000000000002</v>
      </c>
      <c r="AJ3103">
        <v>2.31</v>
      </c>
      <c r="AK3103">
        <v>0.88290000000000002</v>
      </c>
      <c r="AR3103" s="3"/>
    </row>
    <row r="3104" spans="1:44" hidden="1" outlineLevel="1" x14ac:dyDescent="0.2">
      <c r="A3104" s="2">
        <v>37216</v>
      </c>
      <c r="B3104">
        <v>24.19</v>
      </c>
      <c r="E3104" s="2">
        <v>37216</v>
      </c>
      <c r="F3104">
        <v>1137.03</v>
      </c>
      <c r="G3104">
        <f t="shared" si="435"/>
        <v>-4.9270999247371661E-3</v>
      </c>
      <c r="H3104" s="2">
        <v>37216</v>
      </c>
      <c r="I3104">
        <v>1601.02</v>
      </c>
      <c r="J3104">
        <f t="shared" si="436"/>
        <v>-4.8977562309653333E-3</v>
      </c>
      <c r="K3104">
        <f t="shared" si="432"/>
        <v>-4.9901562309653336E-3</v>
      </c>
      <c r="L3104">
        <v>-9.5199999999999997E-5</v>
      </c>
      <c r="N3104" s="2">
        <v>37216</v>
      </c>
      <c r="O3104">
        <v>32.024999999999999</v>
      </c>
      <c r="Q3104" s="2">
        <v>37216</v>
      </c>
      <c r="R3104">
        <v>32936.699999999997</v>
      </c>
      <c r="S3104" s="8">
        <f t="shared" si="437"/>
        <v>-2.0642313680387048E-2</v>
      </c>
      <c r="T3104" s="9">
        <f t="shared" si="433"/>
        <v>-2.0734713680387047E-2</v>
      </c>
      <c r="U3104" s="3">
        <f>Sheet1!$B$17+Sheet1!$B$18*'Portfolio allocation'!K3104</f>
        <v>-5.2370348111857694E-3</v>
      </c>
      <c r="V3104" s="13">
        <f t="shared" si="438"/>
        <v>-1.5497678869201278E-2</v>
      </c>
      <c r="W3104" s="13"/>
      <c r="X3104" s="2">
        <v>37216</v>
      </c>
      <c r="Y3104">
        <v>109.2135</v>
      </c>
      <c r="AA3104" s="2">
        <v>37216</v>
      </c>
      <c r="AB3104">
        <v>1360.16</v>
      </c>
      <c r="AC3104">
        <f t="shared" si="439"/>
        <v>-9.5249191692639013E-3</v>
      </c>
      <c r="AD3104">
        <f t="shared" si="434"/>
        <v>-9.6201191692639014E-3</v>
      </c>
      <c r="AE3104">
        <f>Sheet2!$B$17+Sheet2!$B$18*'Portfolio allocation'!K3104</f>
        <v>-4.3839872196097009E-3</v>
      </c>
      <c r="AF3104">
        <f t="shared" si="440"/>
        <v>-5.2361319496542005E-3</v>
      </c>
      <c r="AH3104" s="2">
        <v>37216</v>
      </c>
      <c r="AI3104">
        <v>4.9580000000000002</v>
      </c>
      <c r="AJ3104">
        <v>2.38</v>
      </c>
      <c r="AK3104">
        <v>0.87619999999999998</v>
      </c>
      <c r="AR3104" s="3"/>
    </row>
    <row r="3105" spans="1:44" hidden="1" outlineLevel="1" x14ac:dyDescent="0.2">
      <c r="A3105" s="2">
        <v>37217</v>
      </c>
      <c r="B3105">
        <v>24.19</v>
      </c>
      <c r="E3105" s="2">
        <v>37217</v>
      </c>
      <c r="F3105">
        <v>1137.03</v>
      </c>
      <c r="G3105">
        <f t="shared" si="435"/>
        <v>0</v>
      </c>
      <c r="H3105" s="2">
        <v>37217</v>
      </c>
      <c r="I3105">
        <v>1601.02</v>
      </c>
      <c r="J3105">
        <f t="shared" si="436"/>
        <v>0</v>
      </c>
      <c r="K3105">
        <f t="shared" si="432"/>
        <v>-9.5199999999999997E-5</v>
      </c>
      <c r="L3105">
        <v>1.1622330074577542E-2</v>
      </c>
      <c r="N3105" s="2">
        <v>37217</v>
      </c>
      <c r="O3105">
        <v>32.024999999999999</v>
      </c>
      <c r="Q3105" s="2">
        <v>37217</v>
      </c>
      <c r="R3105">
        <v>32936.699999999997</v>
      </c>
      <c r="S3105" s="8">
        <f t="shared" si="437"/>
        <v>0</v>
      </c>
      <c r="T3105" s="9">
        <f t="shared" si="433"/>
        <v>-9.5199999999999997E-5</v>
      </c>
      <c r="U3105" s="3">
        <f>Sheet1!$B$17+Sheet1!$B$18*'Portfolio allocation'!K3105</f>
        <v>3.7858303166578484E-4</v>
      </c>
      <c r="V3105" s="13">
        <f t="shared" si="438"/>
        <v>-4.7378303166578482E-4</v>
      </c>
      <c r="W3105" s="13"/>
      <c r="X3105" s="2">
        <v>37217</v>
      </c>
      <c r="Y3105">
        <v>109.2135</v>
      </c>
      <c r="AA3105" s="2">
        <v>37217</v>
      </c>
      <c r="AB3105">
        <v>1360.16</v>
      </c>
      <c r="AC3105">
        <f t="shared" si="439"/>
        <v>0</v>
      </c>
      <c r="AD3105">
        <f t="shared" si="434"/>
        <v>-9.5199999999999997E-5</v>
      </c>
      <c r="AE3105">
        <f>Sheet2!$B$17+Sheet2!$B$18*'Portfolio allocation'!K3105</f>
        <v>-3.1267257407302962E-5</v>
      </c>
      <c r="AF3105">
        <f t="shared" si="440"/>
        <v>-6.3932742592697034E-5</v>
      </c>
      <c r="AH3105" s="2">
        <v>37217</v>
      </c>
      <c r="AI3105">
        <v>4.9580000000000002</v>
      </c>
      <c r="AJ3105">
        <v>2.38</v>
      </c>
      <c r="AK3105">
        <v>0.87919999999999998</v>
      </c>
      <c r="AR3105" s="3"/>
    </row>
    <row r="3106" spans="1:44" hidden="1" outlineLevel="1" x14ac:dyDescent="0.2">
      <c r="A3106" s="2">
        <v>37218</v>
      </c>
      <c r="B3106">
        <v>23.25</v>
      </c>
      <c r="E3106" s="2">
        <v>37218</v>
      </c>
      <c r="F3106">
        <v>1150.3399999999999</v>
      </c>
      <c r="G3106">
        <f t="shared" si="435"/>
        <v>1.170593563934097E-2</v>
      </c>
      <c r="H3106" s="2">
        <v>37218</v>
      </c>
      <c r="I3106">
        <v>1619.78</v>
      </c>
      <c r="J3106">
        <f t="shared" si="436"/>
        <v>1.1717530074577542E-2</v>
      </c>
      <c r="K3106">
        <f t="shared" si="432"/>
        <v>1.1622330074577542E-2</v>
      </c>
      <c r="L3106">
        <v>6.0649305510626049E-3</v>
      </c>
      <c r="N3106" s="2">
        <v>37218</v>
      </c>
      <c r="O3106">
        <v>32.36</v>
      </c>
      <c r="Q3106" s="2">
        <v>37218</v>
      </c>
      <c r="R3106">
        <v>33281.230000000003</v>
      </c>
      <c r="S3106" s="8">
        <f t="shared" si="437"/>
        <v>1.0460367917854763E-2</v>
      </c>
      <c r="T3106" s="9">
        <f t="shared" si="433"/>
        <v>1.0365167917854762E-2</v>
      </c>
      <c r="U3106" s="3">
        <f>Sheet1!$B$17+Sheet1!$B$18*'Portfolio allocation'!K3106</f>
        <v>1.3821230494924249E-2</v>
      </c>
      <c r="V3106" s="13">
        <f t="shared" si="438"/>
        <v>-3.456062577069487E-3</v>
      </c>
      <c r="W3106" s="13"/>
      <c r="X3106" s="2">
        <v>37218</v>
      </c>
      <c r="Y3106">
        <v>110.1782</v>
      </c>
      <c r="AA3106" s="2">
        <v>37218</v>
      </c>
      <c r="AB3106">
        <v>1372.17</v>
      </c>
      <c r="AC3106">
        <f t="shared" si="439"/>
        <v>8.829843547817795E-3</v>
      </c>
      <c r="AD3106">
        <f t="shared" si="434"/>
        <v>8.7334435478177951E-3</v>
      </c>
      <c r="AE3106">
        <f>Sheet2!$B$17+Sheet2!$B$18*'Portfolio allocation'!K3106</f>
        <v>1.0388259426136158E-2</v>
      </c>
      <c r="AF3106">
        <f t="shared" si="440"/>
        <v>-1.6548158783183629E-3</v>
      </c>
      <c r="AH3106" s="2">
        <v>37218</v>
      </c>
      <c r="AI3106">
        <v>5.0030000000000001</v>
      </c>
      <c r="AJ3106">
        <v>2.41</v>
      </c>
      <c r="AK3106">
        <v>0.87660000000000005</v>
      </c>
      <c r="AR3106" s="3"/>
    </row>
    <row r="3107" spans="1:44" hidden="1" outlineLevel="1" x14ac:dyDescent="0.2">
      <c r="A3107" s="2">
        <v>37221</v>
      </c>
      <c r="B3107">
        <v>23.79</v>
      </c>
      <c r="E3107" s="2">
        <v>37221</v>
      </c>
      <c r="F3107">
        <v>1157.42</v>
      </c>
      <c r="G3107">
        <f t="shared" si="435"/>
        <v>6.1547020880783343E-3</v>
      </c>
      <c r="H3107" s="2">
        <v>37221</v>
      </c>
      <c r="I3107">
        <v>1629.76</v>
      </c>
      <c r="J3107">
        <f t="shared" si="436"/>
        <v>6.1613305510626049E-3</v>
      </c>
      <c r="K3107">
        <f t="shared" si="432"/>
        <v>6.0649305510626049E-3</v>
      </c>
      <c r="L3107">
        <v>-6.9325622619281577E-3</v>
      </c>
      <c r="N3107" s="2">
        <v>37221</v>
      </c>
      <c r="O3107">
        <v>32.57</v>
      </c>
      <c r="Q3107" s="2">
        <v>37221</v>
      </c>
      <c r="R3107">
        <v>33497.22</v>
      </c>
      <c r="S3107" s="8">
        <f t="shared" si="437"/>
        <v>6.4898442755871866E-3</v>
      </c>
      <c r="T3107" s="9">
        <f t="shared" si="433"/>
        <v>6.3934442755871866E-3</v>
      </c>
      <c r="U3107" s="3">
        <f>Sheet1!$B$17+Sheet1!$B$18*'Portfolio allocation'!K3107</f>
        <v>7.4456409183141555E-3</v>
      </c>
      <c r="V3107" s="13">
        <f t="shared" si="438"/>
        <v>-1.0521966427269689E-3</v>
      </c>
      <c r="W3107" s="13"/>
      <c r="X3107" s="2">
        <v>37221</v>
      </c>
      <c r="Y3107">
        <v>111.1143</v>
      </c>
      <c r="AA3107" s="2">
        <v>37221</v>
      </c>
      <c r="AB3107">
        <v>1383.83</v>
      </c>
      <c r="AC3107">
        <f t="shared" si="439"/>
        <v>8.4974893781382121E-3</v>
      </c>
      <c r="AD3107">
        <f t="shared" si="434"/>
        <v>8.4002893781382117E-3</v>
      </c>
      <c r="AE3107">
        <f>Sheet2!$B$17+Sheet2!$B$18*'Portfolio allocation'!K3107</f>
        <v>5.4464779877417442E-3</v>
      </c>
      <c r="AF3107">
        <f t="shared" si="440"/>
        <v>2.9538113903964675E-3</v>
      </c>
      <c r="AH3107" s="2">
        <v>37221</v>
      </c>
      <c r="AI3107">
        <v>5.0129999999999999</v>
      </c>
      <c r="AJ3107">
        <v>2.4300000000000002</v>
      </c>
      <c r="AK3107">
        <v>0.87919999999999998</v>
      </c>
      <c r="AR3107" s="3"/>
    </row>
    <row r="3108" spans="1:44" hidden="1" outlineLevel="1" x14ac:dyDescent="0.2">
      <c r="A3108" s="2">
        <v>37222</v>
      </c>
      <c r="B3108">
        <v>24</v>
      </c>
      <c r="E3108" s="2">
        <v>37222</v>
      </c>
      <c r="F3108">
        <v>1149.5</v>
      </c>
      <c r="G3108">
        <f t="shared" si="435"/>
        <v>-6.8428055502757212E-3</v>
      </c>
      <c r="H3108" s="2">
        <v>37222</v>
      </c>
      <c r="I3108">
        <v>1618.62</v>
      </c>
      <c r="J3108">
        <f t="shared" si="436"/>
        <v>-6.8353622619281573E-3</v>
      </c>
      <c r="K3108">
        <f t="shared" si="432"/>
        <v>-6.9325622619281577E-3</v>
      </c>
      <c r="L3108">
        <v>-1.8165349327204657E-2</v>
      </c>
      <c r="N3108" s="2">
        <v>37222</v>
      </c>
      <c r="O3108">
        <v>31.87</v>
      </c>
      <c r="Q3108" s="2">
        <v>37222</v>
      </c>
      <c r="R3108">
        <v>32777.29</v>
      </c>
      <c r="S3108" s="8">
        <f t="shared" si="437"/>
        <v>-2.1492231295611952E-2</v>
      </c>
      <c r="T3108" s="9">
        <f t="shared" si="433"/>
        <v>-2.1589431295611951E-2</v>
      </c>
      <c r="U3108" s="3">
        <f>Sheet1!$B$17+Sheet1!$B$18*'Portfolio allocation'!K3108</f>
        <v>-7.4654122370215424E-3</v>
      </c>
      <c r="V3108" s="13">
        <f t="shared" si="438"/>
        <v>-1.4124019058590408E-2</v>
      </c>
      <c r="W3108" s="13"/>
      <c r="X3108" s="2">
        <v>37222</v>
      </c>
      <c r="Y3108">
        <v>109.07980000000001</v>
      </c>
      <c r="AA3108" s="2">
        <v>37222</v>
      </c>
      <c r="AB3108">
        <v>1358.49</v>
      </c>
      <c r="AC3108">
        <f t="shared" si="439"/>
        <v>-1.8311497799585186E-2</v>
      </c>
      <c r="AD3108">
        <f t="shared" si="434"/>
        <v>-1.8405897799585187E-2</v>
      </c>
      <c r="AE3108">
        <f>Sheet2!$B$17+Sheet2!$B$18*'Portfolio allocation'!K3108</f>
        <v>-6.1112242176015819E-3</v>
      </c>
      <c r="AF3108">
        <f t="shared" si="440"/>
        <v>-1.2294673581983606E-2</v>
      </c>
      <c r="AH3108" s="2">
        <v>37222</v>
      </c>
      <c r="AI3108">
        <v>4.9260000000000002</v>
      </c>
      <c r="AJ3108">
        <v>2.36</v>
      </c>
      <c r="AK3108">
        <v>0.88170000000000004</v>
      </c>
      <c r="AR3108" s="3"/>
    </row>
    <row r="3109" spans="1:44" hidden="1" outlineLevel="1" x14ac:dyDescent="0.2">
      <c r="A3109" s="2">
        <v>37223</v>
      </c>
      <c r="B3109">
        <v>25.9</v>
      </c>
      <c r="E3109" s="2">
        <v>37223</v>
      </c>
      <c r="F3109">
        <v>1128.52</v>
      </c>
      <c r="G3109">
        <f t="shared" si="435"/>
        <v>-1.8251413658112225E-2</v>
      </c>
      <c r="H3109" s="2">
        <v>37223</v>
      </c>
      <c r="I3109">
        <v>1589.37</v>
      </c>
      <c r="J3109">
        <f t="shared" si="436"/>
        <v>-1.8070949327204655E-2</v>
      </c>
      <c r="K3109">
        <f t="shared" si="432"/>
        <v>-1.8165349327204657E-2</v>
      </c>
      <c r="L3109">
        <v>1.0366573517809055E-2</v>
      </c>
      <c r="N3109" s="2">
        <v>37223</v>
      </c>
      <c r="O3109">
        <v>31.4</v>
      </c>
      <c r="Q3109" s="2">
        <v>37223</v>
      </c>
      <c r="R3109">
        <v>32293.91</v>
      </c>
      <c r="S3109" s="8">
        <f t="shared" si="437"/>
        <v>-1.4747405902074351E-2</v>
      </c>
      <c r="T3109" s="9">
        <f t="shared" si="433"/>
        <v>-1.4841805902074351E-2</v>
      </c>
      <c r="U3109" s="3">
        <f>Sheet1!$B$17+Sheet1!$B$18*'Portfolio allocation'!K3109</f>
        <v>-2.035195023498829E-2</v>
      </c>
      <c r="V3109" s="13">
        <f t="shared" si="438"/>
        <v>5.5101443329139393E-3</v>
      </c>
      <c r="W3109" s="13"/>
      <c r="X3109" s="2">
        <v>37223</v>
      </c>
      <c r="Y3109">
        <v>107.1217</v>
      </c>
      <c r="AA3109" s="2">
        <v>37223</v>
      </c>
      <c r="AB3109">
        <v>1334.11</v>
      </c>
      <c r="AC3109">
        <f t="shared" si="439"/>
        <v>-1.7946396366554151E-2</v>
      </c>
      <c r="AD3109">
        <f t="shared" si="434"/>
        <v>-1.8036796366554152E-2</v>
      </c>
      <c r="AE3109">
        <f>Sheet2!$B$17+Sheet2!$B$18*'Portfolio allocation'!K3109</f>
        <v>-1.6099705050361898E-2</v>
      </c>
      <c r="AF3109">
        <f t="shared" si="440"/>
        <v>-1.9370913161922548E-3</v>
      </c>
      <c r="AH3109" s="2">
        <v>37223</v>
      </c>
      <c r="AI3109">
        <v>4.9269999999999996</v>
      </c>
      <c r="AJ3109">
        <v>2.2599999999999998</v>
      </c>
      <c r="AK3109">
        <v>0.88590000000000002</v>
      </c>
      <c r="AR3109" s="3"/>
    </row>
    <row r="3110" spans="1:44" hidden="1" outlineLevel="1" x14ac:dyDescent="0.2">
      <c r="A3110" s="2">
        <v>37224</v>
      </c>
      <c r="B3110">
        <v>25.18</v>
      </c>
      <c r="E3110" s="2">
        <v>37224</v>
      </c>
      <c r="F3110">
        <v>1140.2</v>
      </c>
      <c r="G3110">
        <f t="shared" si="435"/>
        <v>1.0349838726828153E-2</v>
      </c>
      <c r="H3110" s="2">
        <v>37224</v>
      </c>
      <c r="I3110">
        <v>1605.99</v>
      </c>
      <c r="J3110">
        <f t="shared" si="436"/>
        <v>1.0456973517809054E-2</v>
      </c>
      <c r="K3110">
        <f t="shared" si="432"/>
        <v>1.0366573517809055E-2</v>
      </c>
      <c r="L3110">
        <v>-7.4745570520362223E-4</v>
      </c>
      <c r="N3110" s="2">
        <v>37224</v>
      </c>
      <c r="O3110">
        <v>32.42</v>
      </c>
      <c r="Q3110" s="2">
        <v>37224</v>
      </c>
      <c r="R3110">
        <v>33342.949999999997</v>
      </c>
      <c r="S3110" s="8">
        <f t="shared" si="437"/>
        <v>3.2484143295128831E-2</v>
      </c>
      <c r="T3110" s="9">
        <f t="shared" si="433"/>
        <v>3.2393743295128834E-2</v>
      </c>
      <c r="U3110" s="3">
        <f>Sheet1!$B$17+Sheet1!$B$18*'Portfolio allocation'!K3110</f>
        <v>1.2380594747896077E-2</v>
      </c>
      <c r="V3110" s="13">
        <f t="shared" si="438"/>
        <v>2.0013148547232757E-2</v>
      </c>
      <c r="W3110" s="13"/>
      <c r="X3110" s="2">
        <v>37224</v>
      </c>
      <c r="Y3110">
        <v>109.29949999999999</v>
      </c>
      <c r="AA3110" s="2">
        <v>37224</v>
      </c>
      <c r="AB3110">
        <v>1361.23</v>
      </c>
      <c r="AC3110">
        <f t="shared" si="439"/>
        <v>2.0328158847471522E-2</v>
      </c>
      <c r="AD3110">
        <f t="shared" si="434"/>
        <v>2.0246958847471522E-2</v>
      </c>
      <c r="AE3110">
        <f>Sheet2!$B$17+Sheet2!$B$18*'Portfolio allocation'!K3110</f>
        <v>9.271608658610337E-3</v>
      </c>
      <c r="AF3110">
        <f t="shared" si="440"/>
        <v>1.0975350188861185E-2</v>
      </c>
      <c r="AH3110" s="2">
        <v>37224</v>
      </c>
      <c r="AI3110">
        <v>4.7619999999999996</v>
      </c>
      <c r="AJ3110">
        <v>2.0299999999999998</v>
      </c>
      <c r="AK3110">
        <v>0.88660000000000005</v>
      </c>
      <c r="AR3110" s="3"/>
    </row>
    <row r="3111" spans="1:44" hidden="1" outlineLevel="1" x14ac:dyDescent="0.2">
      <c r="A3111" s="2">
        <v>37225</v>
      </c>
      <c r="B3111">
        <v>23.84</v>
      </c>
      <c r="E3111" s="2">
        <v>37225</v>
      </c>
      <c r="F3111">
        <v>1139.45</v>
      </c>
      <c r="G3111">
        <f t="shared" si="435"/>
        <v>-6.577793369584306E-4</v>
      </c>
      <c r="H3111" s="2">
        <v>37225</v>
      </c>
      <c r="I3111">
        <v>1604.92</v>
      </c>
      <c r="J3111">
        <f t="shared" si="436"/>
        <v>-6.6625570520362221E-4</v>
      </c>
      <c r="K3111">
        <f t="shared" si="432"/>
        <v>-7.4745570520362223E-4</v>
      </c>
      <c r="L3111">
        <v>-8.4566491837599518E-3</v>
      </c>
      <c r="N3111" s="2">
        <v>37225</v>
      </c>
      <c r="O3111">
        <v>32.104999999999997</v>
      </c>
      <c r="Q3111" s="2">
        <v>37225</v>
      </c>
      <c r="R3111">
        <v>33018.980000000003</v>
      </c>
      <c r="S3111" s="8">
        <f t="shared" si="437"/>
        <v>-9.7162968483590628E-3</v>
      </c>
      <c r="T3111" s="9">
        <f t="shared" si="433"/>
        <v>-9.7974968483590628E-3</v>
      </c>
      <c r="U3111" s="3">
        <f>Sheet1!$B$17+Sheet1!$B$18*'Portfolio allocation'!K3111</f>
        <v>-3.6970124370164594E-4</v>
      </c>
      <c r="V3111" s="13">
        <f t="shared" si="438"/>
        <v>-9.4277956046574171E-3</v>
      </c>
      <c r="W3111" s="13"/>
      <c r="X3111" s="2">
        <v>37225</v>
      </c>
      <c r="Y3111">
        <v>110.4075</v>
      </c>
      <c r="AA3111" s="2">
        <v>37225</v>
      </c>
      <c r="AB3111">
        <v>1375.03</v>
      </c>
      <c r="AC3111">
        <f t="shared" si="439"/>
        <v>1.0137889996547189E-2</v>
      </c>
      <c r="AD3111">
        <f t="shared" si="434"/>
        <v>1.0055489996547189E-2</v>
      </c>
      <c r="AE3111">
        <f>Sheet2!$B$17+Sheet2!$B$18*'Portfolio allocation'!K3111</f>
        <v>-6.1126967102241169E-4</v>
      </c>
      <c r="AF3111">
        <f t="shared" si="440"/>
        <v>1.0666759667569602E-2</v>
      </c>
      <c r="AH3111" s="2">
        <v>37225</v>
      </c>
      <c r="AI3111">
        <v>4.75</v>
      </c>
      <c r="AJ3111">
        <v>2.06</v>
      </c>
      <c r="AK3111">
        <v>0.89539999999999997</v>
      </c>
      <c r="AR3111" s="3"/>
    </row>
    <row r="3112" spans="1:44" hidden="1" outlineLevel="1" x14ac:dyDescent="0.2">
      <c r="A3112" s="2">
        <v>37228</v>
      </c>
      <c r="B3112">
        <v>25.77</v>
      </c>
      <c r="E3112" s="2">
        <v>37228</v>
      </c>
      <c r="F3112">
        <v>1129.9000000000001</v>
      </c>
      <c r="G3112">
        <f t="shared" si="435"/>
        <v>-8.381236561498917E-3</v>
      </c>
      <c r="H3112" s="2">
        <v>37228</v>
      </c>
      <c r="I3112">
        <v>1591.48</v>
      </c>
      <c r="J3112">
        <f t="shared" si="436"/>
        <v>-8.374249183759952E-3</v>
      </c>
      <c r="K3112">
        <f t="shared" si="432"/>
        <v>-8.4566491837599518E-3</v>
      </c>
      <c r="L3112">
        <v>1.3099497866137127E-2</v>
      </c>
      <c r="N3112" s="2">
        <v>37228</v>
      </c>
      <c r="O3112">
        <v>32.384999999999998</v>
      </c>
      <c r="Q3112" s="2">
        <v>37228</v>
      </c>
      <c r="R3112">
        <v>33306.949999999997</v>
      </c>
      <c r="S3112" s="8">
        <f t="shared" si="437"/>
        <v>8.721347540111557E-3</v>
      </c>
      <c r="T3112" s="9">
        <f t="shared" si="433"/>
        <v>8.6389475401115572E-3</v>
      </c>
      <c r="U3112" s="3">
        <f>Sheet1!$B$17+Sheet1!$B$18*'Portfolio allocation'!K3112</f>
        <v>-9.2138833792461319E-3</v>
      </c>
      <c r="V3112" s="13">
        <f t="shared" si="438"/>
        <v>1.7852830919357687E-2</v>
      </c>
      <c r="W3112" s="13"/>
      <c r="X3112" s="2">
        <v>37228</v>
      </c>
      <c r="Y3112">
        <v>109.0129</v>
      </c>
      <c r="AA3112" s="2">
        <v>37228</v>
      </c>
      <c r="AB3112">
        <v>1357.66</v>
      </c>
      <c r="AC3112">
        <f t="shared" si="439"/>
        <v>-1.2632451655600119E-2</v>
      </c>
      <c r="AD3112">
        <f t="shared" si="434"/>
        <v>-1.2715651655600119E-2</v>
      </c>
      <c r="AE3112">
        <f>Sheet2!$B$17+Sheet2!$B$18*'Portfolio allocation'!K3112</f>
        <v>-7.4664811914684518E-3</v>
      </c>
      <c r="AF3112">
        <f t="shared" si="440"/>
        <v>-5.2491704641316672E-3</v>
      </c>
      <c r="AH3112" s="2">
        <v>37228</v>
      </c>
      <c r="AI3112">
        <v>4.6920000000000002</v>
      </c>
      <c r="AJ3112">
        <v>2.08</v>
      </c>
      <c r="AK3112">
        <v>0.89059999999999995</v>
      </c>
      <c r="AR3112" s="3"/>
    </row>
    <row r="3113" spans="1:44" hidden="1" outlineLevel="1" x14ac:dyDescent="0.2">
      <c r="A3113" s="2">
        <v>37229</v>
      </c>
      <c r="B3113">
        <v>24.08</v>
      </c>
      <c r="E3113" s="2">
        <v>37229</v>
      </c>
      <c r="F3113">
        <v>1144.8</v>
      </c>
      <c r="G3113">
        <f t="shared" si="435"/>
        <v>1.3187007699796416E-2</v>
      </c>
      <c r="H3113" s="2">
        <v>37229</v>
      </c>
      <c r="I3113">
        <v>1612.46</v>
      </c>
      <c r="J3113">
        <f t="shared" si="436"/>
        <v>1.3182697866137127E-2</v>
      </c>
      <c r="K3113">
        <f t="shared" si="432"/>
        <v>1.3099497866137127E-2</v>
      </c>
      <c r="L3113">
        <v>2.2578227250288289E-2</v>
      </c>
      <c r="N3113" s="2">
        <v>37229</v>
      </c>
      <c r="O3113">
        <v>33</v>
      </c>
      <c r="Q3113" s="2">
        <v>37229</v>
      </c>
      <c r="R3113">
        <v>33939.46</v>
      </c>
      <c r="S3113" s="8">
        <f t="shared" si="437"/>
        <v>1.89903308468653E-2</v>
      </c>
      <c r="T3113" s="9">
        <f t="shared" si="433"/>
        <v>1.8907130846865301E-2</v>
      </c>
      <c r="U3113" s="3">
        <f>Sheet1!$B$17+Sheet1!$B$18*'Portfolio allocation'!K3113</f>
        <v>1.551587482181167E-2</v>
      </c>
      <c r="V3113" s="13">
        <f t="shared" si="438"/>
        <v>3.3912560250536315E-3</v>
      </c>
      <c r="W3113" s="13"/>
      <c r="X3113" s="2">
        <v>37229</v>
      </c>
      <c r="Y3113">
        <v>111.4104</v>
      </c>
      <c r="AA3113" s="2">
        <v>37229</v>
      </c>
      <c r="AB3113">
        <v>1387.52</v>
      </c>
      <c r="AC3113">
        <f t="shared" si="439"/>
        <v>2.199372449656023E-2</v>
      </c>
      <c r="AD3113">
        <f t="shared" si="434"/>
        <v>2.1910924496560229E-2</v>
      </c>
      <c r="AE3113">
        <f>Sheet2!$B$17+Sheet2!$B$18*'Portfolio allocation'!K3113</f>
        <v>1.1701794712349705E-2</v>
      </c>
      <c r="AF3113">
        <f t="shared" si="440"/>
        <v>1.0209129784210524E-2</v>
      </c>
      <c r="AH3113" s="2">
        <v>37229</v>
      </c>
      <c r="AI3113">
        <v>4.6609999999999996</v>
      </c>
      <c r="AJ3113">
        <v>2.0699999999999998</v>
      </c>
      <c r="AK3113">
        <v>0.89149999999999996</v>
      </c>
      <c r="AR3113" s="3"/>
    </row>
    <row r="3114" spans="1:44" hidden="1" outlineLevel="1" x14ac:dyDescent="0.2">
      <c r="A3114" s="2">
        <v>37230</v>
      </c>
      <c r="B3114">
        <v>23.02</v>
      </c>
      <c r="E3114" s="2">
        <v>37230</v>
      </c>
      <c r="F3114">
        <v>1170.3499999999999</v>
      </c>
      <c r="G3114">
        <f t="shared" si="435"/>
        <v>2.2318308874912596E-2</v>
      </c>
      <c r="H3114" s="2">
        <v>37230</v>
      </c>
      <c r="I3114">
        <v>1649</v>
      </c>
      <c r="J3114">
        <f t="shared" si="436"/>
        <v>2.266102725028829E-2</v>
      </c>
      <c r="K3114">
        <f t="shared" si="432"/>
        <v>2.2578227250288289E-2</v>
      </c>
      <c r="L3114">
        <v>-2.8318551849605945E-3</v>
      </c>
      <c r="N3114" s="2">
        <v>37230</v>
      </c>
      <c r="O3114">
        <v>34.049999999999997</v>
      </c>
      <c r="Q3114" s="2">
        <v>37230</v>
      </c>
      <c r="R3114">
        <v>35019.35</v>
      </c>
      <c r="S3114" s="8">
        <f t="shared" si="437"/>
        <v>3.1818125568291222E-2</v>
      </c>
      <c r="T3114" s="9">
        <f t="shared" si="433"/>
        <v>3.1735325568291221E-2</v>
      </c>
      <c r="U3114" s="3">
        <f>Sheet1!$B$17+Sheet1!$B$18*'Portfolio allocation'!K3114</f>
        <v>2.6390113394258174E-2</v>
      </c>
      <c r="V3114" s="13">
        <f t="shared" si="438"/>
        <v>5.3452121740330469E-3</v>
      </c>
      <c r="W3114" s="13"/>
      <c r="X3114" s="2">
        <v>37230</v>
      </c>
      <c r="Y3114">
        <v>115.95699999999999</v>
      </c>
      <c r="AA3114" s="2">
        <v>37230</v>
      </c>
      <c r="AB3114">
        <v>1444.14</v>
      </c>
      <c r="AC3114">
        <f t="shared" si="439"/>
        <v>4.0806619003690203E-2</v>
      </c>
      <c r="AD3114">
        <f t="shared" si="434"/>
        <v>4.0715819003690201E-2</v>
      </c>
      <c r="AE3114">
        <f>Sheet2!$B$17+Sheet2!$B$18*'Portfolio allocation'!K3114</f>
        <v>2.013052270499463E-2</v>
      </c>
      <c r="AF3114">
        <f t="shared" si="440"/>
        <v>2.0585296298695571E-2</v>
      </c>
      <c r="AH3114" s="2">
        <v>37230</v>
      </c>
      <c r="AI3114">
        <v>4.9009999999999998</v>
      </c>
      <c r="AJ3114">
        <v>2.27</v>
      </c>
      <c r="AK3114">
        <v>0.88819999999999999</v>
      </c>
      <c r="AR3114" s="3"/>
    </row>
    <row r="3115" spans="1:44" hidden="1" outlineLevel="1" x14ac:dyDescent="0.2">
      <c r="A3115" s="2">
        <v>37231</v>
      </c>
      <c r="B3115">
        <v>23.71</v>
      </c>
      <c r="E3115" s="2">
        <v>37231</v>
      </c>
      <c r="F3115">
        <v>1167.0999999999999</v>
      </c>
      <c r="G3115">
        <f t="shared" si="435"/>
        <v>-2.7769470671166196E-3</v>
      </c>
      <c r="H3115" s="2">
        <v>37231</v>
      </c>
      <c r="I3115">
        <v>1644.48</v>
      </c>
      <c r="J3115">
        <f t="shared" si="436"/>
        <v>-2.7410551849605946E-3</v>
      </c>
      <c r="K3115">
        <f t="shared" si="432"/>
        <v>-2.8318551849605945E-3</v>
      </c>
      <c r="L3115">
        <v>-7.622215606149136E-3</v>
      </c>
      <c r="N3115" s="2">
        <v>37231</v>
      </c>
      <c r="O3115">
        <v>34.325000000000003</v>
      </c>
      <c r="Q3115" s="2">
        <v>37231</v>
      </c>
      <c r="R3115">
        <v>35302.18</v>
      </c>
      <c r="S3115" s="8">
        <f t="shared" si="437"/>
        <v>8.0763920518227561E-3</v>
      </c>
      <c r="T3115" s="9">
        <f t="shared" si="433"/>
        <v>7.9855920518227558E-3</v>
      </c>
      <c r="U3115" s="3">
        <f>Sheet1!$B$17+Sheet1!$B$18*'Portfolio allocation'!K3115</f>
        <v>-2.7609771525866113E-3</v>
      </c>
      <c r="V3115" s="13">
        <f t="shared" si="438"/>
        <v>1.0746569204409367E-2</v>
      </c>
      <c r="W3115" s="13"/>
      <c r="X3115" s="2">
        <v>37231</v>
      </c>
      <c r="Y3115">
        <v>114.7535</v>
      </c>
      <c r="AA3115" s="2">
        <v>37231</v>
      </c>
      <c r="AB3115">
        <v>1429.15</v>
      </c>
      <c r="AC3115">
        <f t="shared" si="439"/>
        <v>-1.0379880067029501E-2</v>
      </c>
      <c r="AD3115">
        <f t="shared" si="434"/>
        <v>-1.0473880067029501E-2</v>
      </c>
      <c r="AE3115">
        <f>Sheet2!$B$17+Sheet2!$B$18*'Portfolio allocation'!K3115</f>
        <v>-2.4647708662625615E-3</v>
      </c>
      <c r="AF3115">
        <f t="shared" si="440"/>
        <v>-8.0091092007669399E-3</v>
      </c>
      <c r="AH3115" s="2">
        <v>37231</v>
      </c>
      <c r="AI3115">
        <v>5.0090000000000003</v>
      </c>
      <c r="AJ3115">
        <v>2.35</v>
      </c>
      <c r="AK3115">
        <v>0.89119999999999999</v>
      </c>
      <c r="AR3115" s="3"/>
    </row>
    <row r="3116" spans="1:44" hidden="1" outlineLevel="1" x14ac:dyDescent="0.2">
      <c r="A3116" s="2">
        <v>37232</v>
      </c>
      <c r="B3116">
        <v>23.49</v>
      </c>
      <c r="E3116" s="2">
        <v>37232</v>
      </c>
      <c r="F3116">
        <v>1158.31</v>
      </c>
      <c r="G3116">
        <f t="shared" si="435"/>
        <v>-7.5314883043440251E-3</v>
      </c>
      <c r="H3116" s="2">
        <v>37232</v>
      </c>
      <c r="I3116">
        <v>1632.1</v>
      </c>
      <c r="J3116">
        <f t="shared" si="436"/>
        <v>-7.5282156061491357E-3</v>
      </c>
      <c r="K3116">
        <f t="shared" si="432"/>
        <v>-7.622215606149136E-3</v>
      </c>
      <c r="L3116">
        <v>-1.5941144439678822E-2</v>
      </c>
      <c r="N3116" s="2">
        <v>37232</v>
      </c>
      <c r="O3116">
        <v>33.914999999999999</v>
      </c>
      <c r="Q3116" s="2">
        <v>37232</v>
      </c>
      <c r="R3116">
        <v>34880.5</v>
      </c>
      <c r="S3116" s="8">
        <f t="shared" si="437"/>
        <v>-1.1944871393211431E-2</v>
      </c>
      <c r="T3116" s="9">
        <f t="shared" si="433"/>
        <v>-1.2038871393211432E-2</v>
      </c>
      <c r="U3116" s="3">
        <f>Sheet1!$B$17+Sheet1!$B$18*'Portfolio allocation'!K3116</f>
        <v>-8.2566000316518957E-3</v>
      </c>
      <c r="V3116" s="13">
        <f t="shared" si="438"/>
        <v>-3.782271361559536E-3</v>
      </c>
      <c r="W3116" s="13"/>
      <c r="X3116" s="2">
        <v>37232</v>
      </c>
      <c r="Y3116">
        <v>115.0018</v>
      </c>
      <c r="AA3116" s="2">
        <v>37232</v>
      </c>
      <c r="AB3116">
        <v>1432.25</v>
      </c>
      <c r="AC3116">
        <f t="shared" si="439"/>
        <v>2.1691215057901836E-3</v>
      </c>
      <c r="AD3116">
        <f t="shared" si="434"/>
        <v>2.0787215057901836E-3</v>
      </c>
      <c r="AE3116">
        <f>Sheet2!$B$17+Sheet2!$B$18*'Portfolio allocation'!K3116</f>
        <v>-6.7244815659309861E-3</v>
      </c>
      <c r="AF3116">
        <f t="shared" si="440"/>
        <v>8.8032030717211697E-3</v>
      </c>
      <c r="AH3116" s="2">
        <v>37232</v>
      </c>
      <c r="AI3116">
        <v>5.165</v>
      </c>
      <c r="AJ3116">
        <v>2.2599999999999998</v>
      </c>
      <c r="AK3116">
        <v>0.89080000000000004</v>
      </c>
      <c r="AR3116" s="3"/>
    </row>
    <row r="3117" spans="1:44" hidden="1" outlineLevel="1" x14ac:dyDescent="0.2">
      <c r="A3117" s="2">
        <v>37235</v>
      </c>
      <c r="B3117">
        <v>25.62</v>
      </c>
      <c r="E3117" s="2">
        <v>37235</v>
      </c>
      <c r="F3117">
        <v>1139.93</v>
      </c>
      <c r="G3117">
        <f t="shared" si="435"/>
        <v>-1.586794554134896E-2</v>
      </c>
      <c r="H3117" s="2">
        <v>37235</v>
      </c>
      <c r="I3117">
        <v>1606.23</v>
      </c>
      <c r="J3117">
        <f t="shared" si="436"/>
        <v>-1.5850744439678821E-2</v>
      </c>
      <c r="K3117">
        <f t="shared" si="432"/>
        <v>-1.5941144439678822E-2</v>
      </c>
      <c r="L3117">
        <v>-2.8697140285015043E-3</v>
      </c>
      <c r="N3117" s="2">
        <v>37235</v>
      </c>
      <c r="O3117">
        <v>33.53</v>
      </c>
      <c r="Q3117" s="2">
        <v>37235</v>
      </c>
      <c r="R3117">
        <v>34484.550000000003</v>
      </c>
      <c r="S3117" s="8">
        <f t="shared" si="437"/>
        <v>-1.1351614799099741E-2</v>
      </c>
      <c r="T3117" s="9">
        <f t="shared" si="433"/>
        <v>-1.144201479909974E-2</v>
      </c>
      <c r="U3117" s="3">
        <f>Sheet1!$B$17+Sheet1!$B$18*'Portfolio allocation'!K3117</f>
        <v>-1.7800286019170674E-2</v>
      </c>
      <c r="V3117" s="13">
        <f t="shared" si="438"/>
        <v>6.3582712200709341E-3</v>
      </c>
      <c r="W3117" s="13"/>
      <c r="X3117" s="2">
        <v>37235</v>
      </c>
      <c r="Y3117">
        <v>114.295</v>
      </c>
      <c r="AA3117" s="2">
        <v>37235</v>
      </c>
      <c r="AB3117">
        <v>1423.44</v>
      </c>
      <c r="AC3117">
        <f t="shared" si="439"/>
        <v>-6.1511607610402752E-3</v>
      </c>
      <c r="AD3117">
        <f t="shared" si="434"/>
        <v>-6.2379607610402749E-3</v>
      </c>
      <c r="AE3117">
        <f>Sheet2!$B$17+Sheet2!$B$18*'Portfolio allocation'!K3117</f>
        <v>-1.4121885319775136E-2</v>
      </c>
      <c r="AF3117">
        <f t="shared" si="440"/>
        <v>7.8839245587348609E-3</v>
      </c>
      <c r="AH3117" s="2">
        <v>37235</v>
      </c>
      <c r="AI3117">
        <v>5.0999999999999996</v>
      </c>
      <c r="AJ3117">
        <v>2.17</v>
      </c>
      <c r="AK3117">
        <v>0.88859999999999995</v>
      </c>
      <c r="AR3117" s="3"/>
    </row>
    <row r="3118" spans="1:44" hidden="1" outlineLevel="1" x14ac:dyDescent="0.2">
      <c r="A3118" s="2">
        <v>37236</v>
      </c>
      <c r="B3118">
        <v>25.3</v>
      </c>
      <c r="E3118" s="2">
        <v>37236</v>
      </c>
      <c r="F3118">
        <v>1136.76</v>
      </c>
      <c r="G3118">
        <f t="shared" si="435"/>
        <v>-2.7808725097155929E-3</v>
      </c>
      <c r="H3118" s="2">
        <v>37236</v>
      </c>
      <c r="I3118">
        <v>1601.76</v>
      </c>
      <c r="J3118">
        <f t="shared" si="436"/>
        <v>-2.7829140285015042E-3</v>
      </c>
      <c r="K3118">
        <f t="shared" si="432"/>
        <v>-2.8697140285015043E-3</v>
      </c>
      <c r="L3118">
        <v>3.4597614623920901E-4</v>
      </c>
      <c r="N3118" s="2">
        <v>37236</v>
      </c>
      <c r="O3118">
        <v>33.659999999999997</v>
      </c>
      <c r="Q3118" s="2">
        <v>37236</v>
      </c>
      <c r="R3118">
        <v>34618.25</v>
      </c>
      <c r="S3118" s="8">
        <f t="shared" si="437"/>
        <v>3.8770985847285111E-3</v>
      </c>
      <c r="T3118" s="9">
        <f t="shared" si="433"/>
        <v>3.7902985847285109E-3</v>
      </c>
      <c r="U3118" s="3">
        <f>Sheet1!$B$17+Sheet1!$B$18*'Portfolio allocation'!K3118</f>
        <v>-2.804409777367432E-3</v>
      </c>
      <c r="V3118" s="13">
        <f t="shared" si="438"/>
        <v>6.594708362095943E-3</v>
      </c>
      <c r="W3118" s="13"/>
      <c r="X3118" s="2">
        <v>37236</v>
      </c>
      <c r="Y3118">
        <v>116.05249999999999</v>
      </c>
      <c r="AA3118" s="2">
        <v>37236</v>
      </c>
      <c r="AB3118">
        <v>1445.33</v>
      </c>
      <c r="AC3118">
        <f t="shared" si="439"/>
        <v>1.5378238633170227E-2</v>
      </c>
      <c r="AD3118">
        <f t="shared" si="434"/>
        <v>1.5293438633170228E-2</v>
      </c>
      <c r="AE3118">
        <f>Sheet2!$B$17+Sheet2!$B$18*'Portfolio allocation'!K3118</f>
        <v>-2.4984359158055926E-3</v>
      </c>
      <c r="AF3118">
        <f t="shared" si="440"/>
        <v>1.7791874548975819E-2</v>
      </c>
      <c r="AH3118" s="2">
        <v>37236</v>
      </c>
      <c r="AI3118">
        <v>5.0549999999999997</v>
      </c>
      <c r="AJ3118">
        <v>2.12</v>
      </c>
      <c r="AK3118">
        <v>0.88870000000000005</v>
      </c>
      <c r="AR3118" s="3"/>
    </row>
    <row r="3119" spans="1:44" hidden="1" outlineLevel="1" x14ac:dyDescent="0.2">
      <c r="A3119" s="2">
        <v>37237</v>
      </c>
      <c r="B3119">
        <v>24.87</v>
      </c>
      <c r="E3119" s="2">
        <v>37237</v>
      </c>
      <c r="F3119">
        <v>1137.07</v>
      </c>
      <c r="G3119">
        <f t="shared" si="435"/>
        <v>2.7270488053754427E-4</v>
      </c>
      <c r="H3119" s="2">
        <v>37237</v>
      </c>
      <c r="I3119">
        <v>1602.45</v>
      </c>
      <c r="J3119">
        <f t="shared" si="436"/>
        <v>4.3077614623920901E-4</v>
      </c>
      <c r="K3119">
        <f t="shared" si="432"/>
        <v>3.4597614623920901E-4</v>
      </c>
      <c r="L3119">
        <v>-1.5605185022933725E-2</v>
      </c>
      <c r="N3119" s="2">
        <v>37237</v>
      </c>
      <c r="O3119">
        <v>33.975000000000001</v>
      </c>
      <c r="Q3119" s="2">
        <v>37237</v>
      </c>
      <c r="R3119">
        <v>34942.21</v>
      </c>
      <c r="S3119" s="8">
        <f t="shared" si="437"/>
        <v>9.3580698042217136E-3</v>
      </c>
      <c r="T3119" s="9">
        <f t="shared" si="433"/>
        <v>9.2732698042217142E-3</v>
      </c>
      <c r="U3119" s="3">
        <f>Sheet1!$B$17+Sheet1!$B$18*'Portfolio allocation'!K3119</f>
        <v>8.8471148752182547E-4</v>
      </c>
      <c r="V3119" s="13">
        <f t="shared" si="438"/>
        <v>8.3885583166998894E-3</v>
      </c>
      <c r="W3119" s="13"/>
      <c r="X3119" s="2">
        <v>37237</v>
      </c>
      <c r="Y3119">
        <v>117.6763</v>
      </c>
      <c r="AA3119" s="2">
        <v>37237</v>
      </c>
      <c r="AB3119">
        <v>1465.56</v>
      </c>
      <c r="AC3119">
        <f t="shared" si="439"/>
        <v>1.3996803498163013E-2</v>
      </c>
      <c r="AD3119">
        <f t="shared" si="434"/>
        <v>1.3911603498163012E-2</v>
      </c>
      <c r="AE3119">
        <f>Sheet2!$B$17+Sheet2!$B$18*'Portfolio allocation'!K3119</f>
        <v>3.610378272500575E-4</v>
      </c>
      <c r="AF3119">
        <f t="shared" si="440"/>
        <v>1.3550565670912954E-2</v>
      </c>
      <c r="AH3119" s="2">
        <v>37237</v>
      </c>
      <c r="AI3119">
        <v>5.01</v>
      </c>
      <c r="AJ3119">
        <v>2.13</v>
      </c>
      <c r="AK3119">
        <v>0.8952</v>
      </c>
      <c r="AR3119" s="3"/>
    </row>
    <row r="3120" spans="1:44" hidden="1" outlineLevel="1" x14ac:dyDescent="0.2">
      <c r="A3120" s="2">
        <v>37238</v>
      </c>
      <c r="B3120">
        <v>25.91</v>
      </c>
      <c r="E3120" s="2">
        <v>37238</v>
      </c>
      <c r="F3120">
        <v>1119.3800000000001</v>
      </c>
      <c r="G3120">
        <f t="shared" si="435"/>
        <v>-1.5557529439700124E-2</v>
      </c>
      <c r="H3120" s="2">
        <v>37238</v>
      </c>
      <c r="I3120">
        <v>1577.58</v>
      </c>
      <c r="J3120">
        <f t="shared" si="436"/>
        <v>-1.5519985022933724E-2</v>
      </c>
      <c r="K3120">
        <f t="shared" si="432"/>
        <v>-1.5605185022933725E-2</v>
      </c>
      <c r="L3120">
        <v>3.2272043002573351E-3</v>
      </c>
      <c r="N3120" s="2">
        <v>37238</v>
      </c>
      <c r="O3120">
        <v>33.134999999999998</v>
      </c>
      <c r="Q3120" s="2">
        <v>37238</v>
      </c>
      <c r="R3120">
        <v>34078.300000000003</v>
      </c>
      <c r="S3120" s="8">
        <f t="shared" si="437"/>
        <v>-2.4723965656436642E-2</v>
      </c>
      <c r="T3120" s="9">
        <f t="shared" si="433"/>
        <v>-2.4809165656436642E-2</v>
      </c>
      <c r="U3120" s="3">
        <f>Sheet1!$B$17+Sheet1!$B$18*'Portfolio allocation'!K3120</f>
        <v>-1.7414864861936809E-2</v>
      </c>
      <c r="V3120" s="13">
        <f t="shared" si="438"/>
        <v>-7.3943007944998335E-3</v>
      </c>
      <c r="W3120" s="13"/>
      <c r="X3120" s="2">
        <v>37238</v>
      </c>
      <c r="Y3120">
        <v>114.85850000000001</v>
      </c>
      <c r="AA3120" s="2">
        <v>37238</v>
      </c>
      <c r="AB3120">
        <v>1430.46</v>
      </c>
      <c r="AC3120">
        <f t="shared" si="439"/>
        <v>-2.3949889462048568E-2</v>
      </c>
      <c r="AD3120">
        <f t="shared" si="434"/>
        <v>-2.4037889462048569E-2</v>
      </c>
      <c r="AE3120">
        <f>Sheet2!$B$17+Sheet2!$B$18*'Portfolio allocation'!K3120</f>
        <v>-1.3823141635305484E-2</v>
      </c>
      <c r="AF3120">
        <f t="shared" si="440"/>
        <v>-1.0214747826743085E-2</v>
      </c>
      <c r="AH3120" s="2">
        <v>37238</v>
      </c>
      <c r="AI3120">
        <v>5.0739999999999998</v>
      </c>
      <c r="AJ3120">
        <v>2.2000000000000002</v>
      </c>
      <c r="AK3120">
        <v>0.89759999999999995</v>
      </c>
      <c r="AR3120" s="3"/>
    </row>
    <row r="3121" spans="1:44" hidden="1" outlineLevel="1" x14ac:dyDescent="0.2">
      <c r="A3121" s="2">
        <v>37239</v>
      </c>
      <c r="B3121">
        <v>24.63</v>
      </c>
      <c r="E3121" s="2">
        <v>37239</v>
      </c>
      <c r="F3121">
        <v>1123.0899999999999</v>
      </c>
      <c r="G3121">
        <f t="shared" si="435"/>
        <v>3.3143347210060625E-3</v>
      </c>
      <c r="H3121" s="2">
        <v>37239</v>
      </c>
      <c r="I3121">
        <v>1582.81</v>
      </c>
      <c r="J3121">
        <f t="shared" si="436"/>
        <v>3.315204300257335E-3</v>
      </c>
      <c r="K3121">
        <f t="shared" si="432"/>
        <v>3.2272043002573351E-3</v>
      </c>
      <c r="L3121">
        <v>9.9755791737480282E-3</v>
      </c>
      <c r="N3121" s="2">
        <v>37239</v>
      </c>
      <c r="O3121">
        <v>33.72</v>
      </c>
      <c r="Q3121" s="2">
        <v>37239</v>
      </c>
      <c r="R3121">
        <v>34679.949999999997</v>
      </c>
      <c r="S3121" s="8">
        <f t="shared" si="437"/>
        <v>1.7654929970098099E-2</v>
      </c>
      <c r="T3121" s="9">
        <f t="shared" si="433"/>
        <v>1.7566929970098098E-2</v>
      </c>
      <c r="U3121" s="3">
        <f>Sheet1!$B$17+Sheet1!$B$18*'Portfolio allocation'!K3121</f>
        <v>4.1901294458433049E-3</v>
      </c>
      <c r="V3121" s="13">
        <f t="shared" si="438"/>
        <v>1.3376800524254794E-2</v>
      </c>
      <c r="W3121" s="13"/>
      <c r="X3121" s="2">
        <v>37239</v>
      </c>
      <c r="Y3121">
        <v>115.6704</v>
      </c>
      <c r="AA3121" s="2">
        <v>37239</v>
      </c>
      <c r="AB3121">
        <v>1440.57</v>
      </c>
      <c r="AC3121">
        <f t="shared" si="439"/>
        <v>7.0676565580303219E-3</v>
      </c>
      <c r="AD3121">
        <f t="shared" si="434"/>
        <v>6.9788565580303219E-3</v>
      </c>
      <c r="AE3121">
        <f>Sheet2!$B$17+Sheet2!$B$18*'Portfolio allocation'!K3121</f>
        <v>2.9230994085813005E-3</v>
      </c>
      <c r="AF3121">
        <f t="shared" si="440"/>
        <v>4.055757149449021E-3</v>
      </c>
      <c r="AH3121" s="2">
        <v>37239</v>
      </c>
      <c r="AI3121">
        <v>5.1879999999999997</v>
      </c>
      <c r="AJ3121">
        <v>2.2200000000000002</v>
      </c>
      <c r="AK3121">
        <v>0.90269999999999995</v>
      </c>
      <c r="AR3121" s="3"/>
    </row>
    <row r="3122" spans="1:44" hidden="1" outlineLevel="1" x14ac:dyDescent="0.2">
      <c r="A3122" s="2">
        <v>37242</v>
      </c>
      <c r="B3122">
        <v>24.26</v>
      </c>
      <c r="E3122" s="2">
        <v>37242</v>
      </c>
      <c r="F3122">
        <v>1134.3599999999999</v>
      </c>
      <c r="G3122">
        <f t="shared" si="435"/>
        <v>1.0034814663116842E-2</v>
      </c>
      <c r="H3122" s="2">
        <v>37242</v>
      </c>
      <c r="I3122">
        <v>1598.74</v>
      </c>
      <c r="J3122">
        <f t="shared" si="436"/>
        <v>1.0064379173748028E-2</v>
      </c>
      <c r="K3122">
        <f t="shared" si="432"/>
        <v>9.9755791737480282E-3</v>
      </c>
      <c r="L3122">
        <v>7.4726052366237642E-3</v>
      </c>
      <c r="N3122" s="2">
        <v>37242</v>
      </c>
      <c r="O3122">
        <v>34.49</v>
      </c>
      <c r="Q3122" s="2">
        <v>37242</v>
      </c>
      <c r="R3122">
        <v>35471.879999999997</v>
      </c>
      <c r="S3122" s="8">
        <f t="shared" si="437"/>
        <v>2.2835384710762296E-2</v>
      </c>
      <c r="T3122" s="9">
        <f t="shared" si="433"/>
        <v>2.2746584710762296E-2</v>
      </c>
      <c r="U3122" s="3">
        <f>Sheet1!$B$17+Sheet1!$B$18*'Portfolio allocation'!K3122</f>
        <v>1.193203612727484E-2</v>
      </c>
      <c r="V3122" s="13">
        <f t="shared" si="438"/>
        <v>1.0814548583487456E-2</v>
      </c>
      <c r="W3122" s="13"/>
      <c r="X3122" s="2">
        <v>37242</v>
      </c>
      <c r="Y3122">
        <v>115.8997</v>
      </c>
      <c r="AA3122" s="2">
        <v>37242</v>
      </c>
      <c r="AB3122">
        <v>1443.43</v>
      </c>
      <c r="AC3122">
        <f t="shared" si="439"/>
        <v>1.9853252531985E-3</v>
      </c>
      <c r="AD3122">
        <f t="shared" si="434"/>
        <v>1.8957252531984999E-3</v>
      </c>
      <c r="AE3122">
        <f>Sheet2!$B$17+Sheet2!$B$18*'Portfolio allocation'!K3122</f>
        <v>8.9239265127033784E-3</v>
      </c>
      <c r="AF3122">
        <f t="shared" si="440"/>
        <v>-7.0282012595048789E-3</v>
      </c>
      <c r="AH3122" s="2">
        <v>37242</v>
      </c>
      <c r="AI3122">
        <v>5.1840000000000002</v>
      </c>
      <c r="AJ3122">
        <v>2.2400000000000002</v>
      </c>
      <c r="AK3122">
        <v>0.90500000000000003</v>
      </c>
      <c r="AR3122" s="3"/>
    </row>
    <row r="3123" spans="1:44" hidden="1" outlineLevel="1" x14ac:dyDescent="0.2">
      <c r="A3123" s="2">
        <v>37243</v>
      </c>
      <c r="B3123">
        <v>23.29</v>
      </c>
      <c r="E3123" s="2">
        <v>37243</v>
      </c>
      <c r="F3123">
        <v>1142.92</v>
      </c>
      <c r="G3123">
        <f t="shared" si="435"/>
        <v>7.5461052928524897E-3</v>
      </c>
      <c r="H3123" s="2">
        <v>37243</v>
      </c>
      <c r="I3123">
        <v>1610.83</v>
      </c>
      <c r="J3123">
        <f t="shared" si="436"/>
        <v>7.5622052366237646E-3</v>
      </c>
      <c r="K3123">
        <f t="shared" si="432"/>
        <v>7.4726052366237642E-3</v>
      </c>
      <c r="L3123">
        <v>5.7707328718735965E-3</v>
      </c>
      <c r="N3123" s="2">
        <v>37243</v>
      </c>
      <c r="O3123">
        <v>34.634999999999998</v>
      </c>
      <c r="Q3123" s="2">
        <v>37243</v>
      </c>
      <c r="R3123">
        <v>35621</v>
      </c>
      <c r="S3123" s="8">
        <f t="shared" si="437"/>
        <v>4.2038933374832776E-3</v>
      </c>
      <c r="T3123" s="9">
        <f t="shared" si="433"/>
        <v>4.1142933374832772E-3</v>
      </c>
      <c r="U3123" s="3">
        <f>Sheet1!$B$17+Sheet1!$B$18*'Portfolio allocation'!K3123</f>
        <v>9.0605609928106658E-3</v>
      </c>
      <c r="V3123" s="13">
        <f t="shared" si="438"/>
        <v>-4.9462676553273886E-3</v>
      </c>
      <c r="W3123" s="13"/>
      <c r="X3123" s="2">
        <v>37243</v>
      </c>
      <c r="Y3123">
        <v>116.72110000000001</v>
      </c>
      <c r="AA3123" s="2">
        <v>37243</v>
      </c>
      <c r="AB3123">
        <v>1453.66</v>
      </c>
      <c r="AC3123">
        <f t="shared" si="439"/>
        <v>7.0872851471841525E-3</v>
      </c>
      <c r="AD3123">
        <f t="shared" si="434"/>
        <v>6.997685147184152E-3</v>
      </c>
      <c r="AE3123">
        <f>Sheet2!$B$17+Sheet2!$B$18*'Portfolio allocation'!K3123</f>
        <v>6.6982182311720101E-3</v>
      </c>
      <c r="AF3123">
        <f t="shared" si="440"/>
        <v>2.9946691601214197E-4</v>
      </c>
      <c r="AH3123" s="2">
        <v>37243</v>
      </c>
      <c r="AI3123">
        <v>5.1289999999999996</v>
      </c>
      <c r="AJ3123">
        <v>2.2400000000000002</v>
      </c>
      <c r="AK3123">
        <v>0.90169999999999995</v>
      </c>
      <c r="AR3123" s="3"/>
    </row>
    <row r="3124" spans="1:44" hidden="1" outlineLevel="1" x14ac:dyDescent="0.2">
      <c r="A3124" s="2">
        <v>37244</v>
      </c>
      <c r="B3124">
        <v>22.58</v>
      </c>
      <c r="E3124" s="2">
        <v>37244</v>
      </c>
      <c r="F3124">
        <v>1149.56</v>
      </c>
      <c r="G3124">
        <f t="shared" si="435"/>
        <v>5.8096804675742408E-3</v>
      </c>
      <c r="H3124" s="2">
        <v>37244</v>
      </c>
      <c r="I3124">
        <v>1620.27</v>
      </c>
      <c r="J3124">
        <f t="shared" si="436"/>
        <v>5.860332871873597E-3</v>
      </c>
      <c r="K3124">
        <f t="shared" si="432"/>
        <v>5.7707328718735965E-3</v>
      </c>
      <c r="L3124">
        <v>-8.3285675128218373E-3</v>
      </c>
      <c r="N3124" s="2">
        <v>37244</v>
      </c>
      <c r="O3124">
        <v>34.744999999999997</v>
      </c>
      <c r="Q3124" s="2">
        <v>37244</v>
      </c>
      <c r="R3124">
        <v>35734.129999999997</v>
      </c>
      <c r="S3124" s="8">
        <f t="shared" si="437"/>
        <v>3.1759355436398184E-3</v>
      </c>
      <c r="T3124" s="9">
        <f t="shared" si="433"/>
        <v>3.0863355436398184E-3</v>
      </c>
      <c r="U3124" s="3">
        <f>Sheet1!$B$17+Sheet1!$B$18*'Portfolio allocation'!K3124</f>
        <v>7.1081298847878137E-3</v>
      </c>
      <c r="V3124" s="13">
        <f t="shared" si="438"/>
        <v>-4.0217943411479957E-3</v>
      </c>
      <c r="W3124" s="13"/>
      <c r="X3124" s="2">
        <v>37244</v>
      </c>
      <c r="Y3124">
        <v>118.3353</v>
      </c>
      <c r="AA3124" s="2">
        <v>37244</v>
      </c>
      <c r="AB3124">
        <v>1473.76</v>
      </c>
      <c r="AC3124">
        <f t="shared" si="439"/>
        <v>1.3827167288086528E-2</v>
      </c>
      <c r="AD3124">
        <f t="shared" si="434"/>
        <v>1.3737967288086529E-2</v>
      </c>
      <c r="AE3124">
        <f>Sheet2!$B$17+Sheet2!$B$18*'Portfolio allocation'!K3124</f>
        <v>5.184869905745253E-3</v>
      </c>
      <c r="AF3124">
        <f t="shared" si="440"/>
        <v>8.5530973823412758E-3</v>
      </c>
      <c r="AH3124" s="2">
        <v>37244</v>
      </c>
      <c r="AI3124">
        <v>5.0419999999999998</v>
      </c>
      <c r="AJ3124">
        <v>2.23</v>
      </c>
      <c r="AK3124">
        <v>0.89839999999999998</v>
      </c>
      <c r="AR3124" s="3"/>
    </row>
    <row r="3125" spans="1:44" hidden="1" outlineLevel="1" x14ac:dyDescent="0.2">
      <c r="A3125" s="2">
        <v>37245</v>
      </c>
      <c r="B3125">
        <v>23.67</v>
      </c>
      <c r="E3125" s="2">
        <v>37245</v>
      </c>
      <c r="F3125">
        <v>1139.93</v>
      </c>
      <c r="G3125">
        <f t="shared" si="435"/>
        <v>-8.3771182017466916E-3</v>
      </c>
      <c r="H3125" s="2">
        <v>37245</v>
      </c>
      <c r="I3125">
        <v>1606.92</v>
      </c>
      <c r="J3125">
        <f t="shared" si="436"/>
        <v>-8.239367512821838E-3</v>
      </c>
      <c r="K3125">
        <f t="shared" si="432"/>
        <v>-8.3285675128218373E-3</v>
      </c>
      <c r="L3125">
        <v>4.2798057800014222E-3</v>
      </c>
      <c r="N3125" s="2">
        <v>37245</v>
      </c>
      <c r="O3125">
        <v>33.380000000000003</v>
      </c>
      <c r="Q3125" s="2">
        <v>37245</v>
      </c>
      <c r="R3125">
        <v>34330.28</v>
      </c>
      <c r="S3125" s="8">
        <f t="shared" si="437"/>
        <v>-3.9285971142994036E-2</v>
      </c>
      <c r="T3125" s="9">
        <f t="shared" si="433"/>
        <v>-3.9375171142994034E-2</v>
      </c>
      <c r="U3125" s="3">
        <f>Sheet1!$B$17+Sheet1!$B$18*'Portfolio allocation'!K3125</f>
        <v>-9.0669448403247182E-3</v>
      </c>
      <c r="V3125" s="13">
        <f t="shared" si="438"/>
        <v>-3.0308226302669314E-2</v>
      </c>
      <c r="W3125" s="13"/>
      <c r="X3125" s="2">
        <v>37245</v>
      </c>
      <c r="Y3125">
        <v>117.1987</v>
      </c>
      <c r="AA3125" s="2">
        <v>37245</v>
      </c>
      <c r="AB3125">
        <v>1459.61</v>
      </c>
      <c r="AC3125">
        <f t="shared" si="439"/>
        <v>-9.6012919335577429E-3</v>
      </c>
      <c r="AD3125">
        <f t="shared" si="434"/>
        <v>-9.6900919335577429E-3</v>
      </c>
      <c r="AE3125">
        <f>Sheet2!$B$17+Sheet2!$B$18*'Portfolio allocation'!K3125</f>
        <v>-7.3525877020113204E-3</v>
      </c>
      <c r="AF3125">
        <f t="shared" si="440"/>
        <v>-2.3375042315464225E-3</v>
      </c>
      <c r="AH3125" s="2">
        <v>37245</v>
      </c>
      <c r="AI3125">
        <v>5.0380000000000003</v>
      </c>
      <c r="AJ3125">
        <v>2.2200000000000002</v>
      </c>
      <c r="AK3125">
        <v>0.89739999999999998</v>
      </c>
      <c r="AR3125" s="3"/>
    </row>
    <row r="3126" spans="1:44" hidden="1" outlineLevel="1" x14ac:dyDescent="0.2">
      <c r="A3126" s="2">
        <v>37246</v>
      </c>
      <c r="B3126">
        <v>22.5</v>
      </c>
      <c r="E3126" s="2">
        <v>37246</v>
      </c>
      <c r="F3126">
        <v>1144.8900000000001</v>
      </c>
      <c r="G3126">
        <f t="shared" si="435"/>
        <v>4.351144368513804E-3</v>
      </c>
      <c r="H3126" s="2">
        <v>37246</v>
      </c>
      <c r="I3126">
        <v>1613.94</v>
      </c>
      <c r="J3126">
        <f t="shared" si="436"/>
        <v>4.3686057800014222E-3</v>
      </c>
      <c r="K3126">
        <f t="shared" si="432"/>
        <v>4.2798057800014222E-3</v>
      </c>
      <c r="L3126">
        <v>-2.9986458480500927E-4</v>
      </c>
      <c r="N3126" s="2">
        <v>37246</v>
      </c>
      <c r="O3126">
        <v>33.770000000000003</v>
      </c>
      <c r="Q3126" s="2">
        <v>37246</v>
      </c>
      <c r="R3126">
        <v>34731.379999999997</v>
      </c>
      <c r="S3126" s="8">
        <f t="shared" si="437"/>
        <v>1.1683563314951018E-2</v>
      </c>
      <c r="T3126" s="9">
        <f t="shared" si="433"/>
        <v>1.1594763314951018E-2</v>
      </c>
      <c r="U3126" s="3">
        <f>Sheet1!$B$17+Sheet1!$B$18*'Portfolio allocation'!K3126</f>
        <v>5.3977005398747491E-3</v>
      </c>
      <c r="V3126" s="13">
        <f t="shared" si="438"/>
        <v>6.1970627750762685E-3</v>
      </c>
      <c r="W3126" s="13"/>
      <c r="X3126" s="2">
        <v>37246</v>
      </c>
      <c r="Y3126">
        <v>116.5301</v>
      </c>
      <c r="AA3126" s="2">
        <v>37246</v>
      </c>
      <c r="AB3126">
        <v>1451.28</v>
      </c>
      <c r="AC3126">
        <f t="shared" si="439"/>
        <v>-5.7070039257061111E-3</v>
      </c>
      <c r="AD3126">
        <f t="shared" si="434"/>
        <v>-5.7962039257061114E-3</v>
      </c>
      <c r="AE3126">
        <f>Sheet2!$B$17+Sheet2!$B$18*'Portfolio allocation'!K3126</f>
        <v>3.8590994986622525E-3</v>
      </c>
      <c r="AF3126">
        <f t="shared" si="440"/>
        <v>-9.6553034243683639E-3</v>
      </c>
      <c r="AH3126" s="2">
        <v>37246</v>
      </c>
      <c r="AI3126">
        <v>5.0860000000000003</v>
      </c>
      <c r="AJ3126">
        <v>2.23</v>
      </c>
      <c r="AK3126">
        <v>0.88700000000000001</v>
      </c>
      <c r="AR3126" s="3"/>
    </row>
    <row r="3127" spans="1:44" hidden="1" outlineLevel="1" x14ac:dyDescent="0.2">
      <c r="A3127" s="2">
        <v>37249</v>
      </c>
      <c r="B3127">
        <v>22.62</v>
      </c>
      <c r="E3127" s="2">
        <v>37249</v>
      </c>
      <c r="F3127">
        <v>1144.6500000000001</v>
      </c>
      <c r="G3127">
        <f t="shared" si="435"/>
        <v>-2.0962712575012254E-4</v>
      </c>
      <c r="H3127" s="2">
        <v>37249</v>
      </c>
      <c r="I3127">
        <v>1613.6</v>
      </c>
      <c r="J3127">
        <f t="shared" si="436"/>
        <v>-2.1066458480500927E-4</v>
      </c>
      <c r="K3127">
        <f t="shared" si="432"/>
        <v>-2.9986458480500927E-4</v>
      </c>
      <c r="L3127">
        <v>-8.9600000000000009E-5</v>
      </c>
      <c r="N3127" s="2">
        <v>37249</v>
      </c>
      <c r="O3127">
        <v>33.634999999999998</v>
      </c>
      <c r="Q3127" s="2">
        <v>37249</v>
      </c>
      <c r="R3127">
        <v>34592.53</v>
      </c>
      <c r="S3127" s="8">
        <f t="shared" si="437"/>
        <v>-3.9978255974856269E-3</v>
      </c>
      <c r="T3127" s="9">
        <f t="shared" si="433"/>
        <v>-4.0870255974856272E-3</v>
      </c>
      <c r="U3127" s="3">
        <f>Sheet1!$B$17+Sheet1!$B$18*'Portfolio allocation'!K3127</f>
        <v>1.4378663308712821E-4</v>
      </c>
      <c r="V3127" s="13">
        <f t="shared" si="438"/>
        <v>-4.2308122305727558E-3</v>
      </c>
      <c r="W3127" s="13"/>
      <c r="X3127" s="2">
        <v>37249</v>
      </c>
      <c r="Y3127">
        <v>116.0047</v>
      </c>
      <c r="AA3127" s="2">
        <v>37249</v>
      </c>
      <c r="AB3127">
        <v>1444.74</v>
      </c>
      <c r="AC3127">
        <f t="shared" si="439"/>
        <v>-4.5063667934512885E-3</v>
      </c>
      <c r="AD3127">
        <f t="shared" si="434"/>
        <v>-4.595966793451289E-3</v>
      </c>
      <c r="AE3127">
        <f>Sheet2!$B$17+Sheet2!$B$18*'Portfolio allocation'!K3127</f>
        <v>-2.1326022768171653E-4</v>
      </c>
      <c r="AF3127">
        <f t="shared" si="440"/>
        <v>-4.3827065657695728E-3</v>
      </c>
      <c r="AH3127" s="2">
        <v>37249</v>
      </c>
      <c r="AI3127">
        <v>5.14</v>
      </c>
      <c r="AJ3127">
        <v>2.2400000000000002</v>
      </c>
      <c r="AK3127">
        <v>0.87809999999999999</v>
      </c>
      <c r="AR3127" s="3"/>
    </row>
    <row r="3128" spans="1:44" hidden="1" outlineLevel="1" x14ac:dyDescent="0.2">
      <c r="A3128" s="2">
        <v>37250</v>
      </c>
      <c r="B3128">
        <v>22.62</v>
      </c>
      <c r="E3128" s="2">
        <v>37250</v>
      </c>
      <c r="F3128">
        <v>1144.6500000000001</v>
      </c>
      <c r="G3128">
        <f t="shared" si="435"/>
        <v>0</v>
      </c>
      <c r="H3128" s="2">
        <v>37250</v>
      </c>
      <c r="I3128">
        <v>1613.6</v>
      </c>
      <c r="J3128">
        <f t="shared" si="436"/>
        <v>0</v>
      </c>
      <c r="K3128">
        <f t="shared" si="432"/>
        <v>-8.9600000000000009E-5</v>
      </c>
      <c r="L3128">
        <v>4.0378169558751512E-3</v>
      </c>
      <c r="N3128" s="2">
        <v>37250</v>
      </c>
      <c r="O3128">
        <v>33.634999999999998</v>
      </c>
      <c r="Q3128" s="2">
        <v>37250</v>
      </c>
      <c r="R3128">
        <v>34592.53</v>
      </c>
      <c r="S3128" s="8">
        <f t="shared" si="437"/>
        <v>0</v>
      </c>
      <c r="T3128" s="9">
        <f t="shared" si="433"/>
        <v>-8.9600000000000009E-5</v>
      </c>
      <c r="U3128" s="3">
        <f>Sheet1!$B$17+Sheet1!$B$18*'Portfolio allocation'!K3128</f>
        <v>3.8500749358865821E-4</v>
      </c>
      <c r="V3128" s="13">
        <f t="shared" si="438"/>
        <v>-4.7460749358865822E-4</v>
      </c>
      <c r="W3128" s="13"/>
      <c r="X3128" s="2">
        <v>37250</v>
      </c>
      <c r="Y3128">
        <v>116.0047</v>
      </c>
      <c r="AA3128" s="2">
        <v>37250</v>
      </c>
      <c r="AB3128">
        <v>1444.74</v>
      </c>
      <c r="AC3128">
        <f t="shared" si="439"/>
        <v>0</v>
      </c>
      <c r="AD3128">
        <f t="shared" si="434"/>
        <v>-8.9600000000000009E-5</v>
      </c>
      <c r="AE3128">
        <f>Sheet2!$B$17+Sheet2!$B$18*'Portfolio allocation'!K3128</f>
        <v>-2.6287594538381594E-5</v>
      </c>
      <c r="AF3128">
        <f t="shared" si="440"/>
        <v>-6.3312405461618415E-5</v>
      </c>
      <c r="AH3128" s="2">
        <v>37250</v>
      </c>
      <c r="AI3128">
        <v>5.14</v>
      </c>
      <c r="AJ3128">
        <v>2.2400000000000002</v>
      </c>
      <c r="AK3128">
        <v>0.87809999999999999</v>
      </c>
      <c r="AR3128" s="3"/>
    </row>
    <row r="3129" spans="1:44" hidden="1" outlineLevel="1" x14ac:dyDescent="0.2">
      <c r="A3129" s="2">
        <v>37251</v>
      </c>
      <c r="B3129">
        <v>22.29</v>
      </c>
      <c r="E3129" s="2">
        <v>37251</v>
      </c>
      <c r="F3129">
        <v>1149.3699999999999</v>
      </c>
      <c r="G3129">
        <f t="shared" si="435"/>
        <v>4.1235312104135335E-3</v>
      </c>
      <c r="H3129" s="2">
        <v>37251</v>
      </c>
      <c r="I3129">
        <v>1620.26</v>
      </c>
      <c r="J3129">
        <f t="shared" si="436"/>
        <v>4.1274169558751517E-3</v>
      </c>
      <c r="K3129">
        <f t="shared" si="432"/>
        <v>4.0378169558751512E-3</v>
      </c>
      <c r="L3129">
        <v>6.9608233641514075E-3</v>
      </c>
      <c r="N3129" s="2">
        <v>37251</v>
      </c>
      <c r="O3129">
        <v>33.840000000000003</v>
      </c>
      <c r="Q3129" s="2">
        <v>37251</v>
      </c>
      <c r="R3129">
        <v>34803.370000000003</v>
      </c>
      <c r="S3129" s="8">
        <f t="shared" si="437"/>
        <v>6.0949574951587593E-3</v>
      </c>
      <c r="T3129" s="9">
        <f t="shared" si="433"/>
        <v>6.0053574951587588E-3</v>
      </c>
      <c r="U3129" s="3">
        <f>Sheet1!$B$17+Sheet1!$B$18*'Portfolio allocation'!K3129</f>
        <v>5.1200848280247256E-3</v>
      </c>
      <c r="V3129" s="13">
        <f t="shared" si="438"/>
        <v>8.8527266713403323E-4</v>
      </c>
      <c r="W3129" s="13"/>
      <c r="X3129" s="2">
        <v>37251</v>
      </c>
      <c r="Y3129">
        <v>116.9121</v>
      </c>
      <c r="AA3129" s="2">
        <v>37251</v>
      </c>
      <c r="AB3129">
        <v>1456.04</v>
      </c>
      <c r="AC3129">
        <f t="shared" si="439"/>
        <v>7.8214765286486188E-3</v>
      </c>
      <c r="AD3129">
        <f t="shared" si="434"/>
        <v>7.7278765286486186E-3</v>
      </c>
      <c r="AE3129">
        <f>Sheet2!$B$17+Sheet2!$B$18*'Portfolio allocation'!K3129</f>
        <v>3.6439168625559066E-3</v>
      </c>
      <c r="AF3129">
        <f t="shared" si="440"/>
        <v>4.0839596660927121E-3</v>
      </c>
      <c r="AH3129" s="2">
        <v>37251</v>
      </c>
      <c r="AI3129">
        <v>5.1989999999999998</v>
      </c>
      <c r="AJ3129">
        <v>2.34</v>
      </c>
      <c r="AK3129">
        <v>0.87890000000000001</v>
      </c>
      <c r="AR3129" s="3"/>
    </row>
    <row r="3130" spans="1:44" hidden="1" outlineLevel="1" x14ac:dyDescent="0.2">
      <c r="A3130" s="2">
        <v>37252</v>
      </c>
      <c r="B3130">
        <v>21.59</v>
      </c>
      <c r="E3130" s="2">
        <v>37252</v>
      </c>
      <c r="F3130">
        <v>1157.1300000000001</v>
      </c>
      <c r="G3130">
        <f t="shared" si="435"/>
        <v>6.7515247483405094E-3</v>
      </c>
      <c r="H3130" s="2">
        <v>37252</v>
      </c>
      <c r="I3130">
        <v>1631.69</v>
      </c>
      <c r="J3130">
        <f t="shared" si="436"/>
        <v>7.0544233641514076E-3</v>
      </c>
      <c r="K3130">
        <f t="shared" si="432"/>
        <v>6.9608233641514075E-3</v>
      </c>
      <c r="L3130">
        <v>3.3044527747305174E-3</v>
      </c>
      <c r="N3130" s="2">
        <v>37252</v>
      </c>
      <c r="O3130">
        <v>33.924999999999997</v>
      </c>
      <c r="Q3130" s="2">
        <v>37252</v>
      </c>
      <c r="R3130">
        <v>34890.79</v>
      </c>
      <c r="S3130" s="8">
        <f t="shared" si="437"/>
        <v>2.5118257226239837E-3</v>
      </c>
      <c r="T3130" s="9">
        <f t="shared" si="433"/>
        <v>2.4182257226239836E-3</v>
      </c>
      <c r="U3130" s="3">
        <f>Sheet1!$B$17+Sheet1!$B$18*'Portfolio allocation'!K3130</f>
        <v>8.4734318584328977E-3</v>
      </c>
      <c r="V3130" s="13">
        <f t="shared" si="438"/>
        <v>-6.0552061358089141E-3</v>
      </c>
      <c r="W3130" s="13"/>
      <c r="X3130" s="2">
        <v>37252</v>
      </c>
      <c r="Y3130">
        <v>117.9628</v>
      </c>
      <c r="AA3130" s="2">
        <v>37252</v>
      </c>
      <c r="AB3130">
        <v>1469.12</v>
      </c>
      <c r="AC3130">
        <f t="shared" si="439"/>
        <v>8.983269690393092E-3</v>
      </c>
      <c r="AD3130">
        <f t="shared" si="434"/>
        <v>8.8924696903930917E-3</v>
      </c>
      <c r="AE3130">
        <f>Sheet2!$B$17+Sheet2!$B$18*'Portfolio allocation'!K3130</f>
        <v>6.2431287334331429E-3</v>
      </c>
      <c r="AF3130">
        <f t="shared" si="440"/>
        <v>2.6493409569599488E-3</v>
      </c>
      <c r="AH3130" s="2">
        <v>37252</v>
      </c>
      <c r="AI3130">
        <v>5.0650000000000004</v>
      </c>
      <c r="AJ3130">
        <v>2.27</v>
      </c>
      <c r="AK3130">
        <v>0.88680000000000003</v>
      </c>
      <c r="AR3130" s="3"/>
    </row>
    <row r="3131" spans="1:44" hidden="1" outlineLevel="1" x14ac:dyDescent="0.2">
      <c r="A3131" s="2">
        <v>37253</v>
      </c>
      <c r="B3131">
        <v>21.4</v>
      </c>
      <c r="E3131" s="2">
        <v>37253</v>
      </c>
      <c r="F3131">
        <v>1161.02</v>
      </c>
      <c r="G3131">
        <f t="shared" si="435"/>
        <v>3.3617657480142782E-3</v>
      </c>
      <c r="H3131" s="2">
        <v>37253</v>
      </c>
      <c r="I3131">
        <v>1637.23</v>
      </c>
      <c r="J3131">
        <f t="shared" si="436"/>
        <v>3.3952527747305172E-3</v>
      </c>
      <c r="K3131">
        <f t="shared" si="432"/>
        <v>3.3044527747305174E-3</v>
      </c>
      <c r="L3131">
        <v>-1.1237276126139848E-2</v>
      </c>
      <c r="N3131" s="2">
        <v>37253</v>
      </c>
      <c r="O3131">
        <v>33.935000000000002</v>
      </c>
      <c r="Q3131" s="2">
        <v>37253</v>
      </c>
      <c r="R3131">
        <v>34901.08</v>
      </c>
      <c r="S3131" s="8">
        <f t="shared" si="437"/>
        <v>2.949202353974556E-4</v>
      </c>
      <c r="T3131" s="9">
        <f t="shared" si="433"/>
        <v>2.0412023539745559E-4</v>
      </c>
      <c r="U3131" s="3">
        <f>Sheet1!$B$17+Sheet1!$B$18*'Portfolio allocation'!K3131</f>
        <v>4.2787508534956296E-3</v>
      </c>
      <c r="V3131" s="13">
        <f t="shared" si="438"/>
        <v>-4.0746306180981743E-3</v>
      </c>
      <c r="W3131" s="13"/>
      <c r="X3131" s="2">
        <v>37253</v>
      </c>
      <c r="Y3131">
        <v>117.3897</v>
      </c>
      <c r="AA3131" s="2">
        <v>37253</v>
      </c>
      <c r="AB3131">
        <v>1461.99</v>
      </c>
      <c r="AC3131">
        <f t="shared" si="439"/>
        <v>-4.853245480287427E-3</v>
      </c>
      <c r="AD3131">
        <f t="shared" si="434"/>
        <v>-4.943645480287427E-3</v>
      </c>
      <c r="AE3131">
        <f>Sheet2!$B$17+Sheet2!$B$18*'Portfolio allocation'!K3131</f>
        <v>2.9917907228696802E-3</v>
      </c>
      <c r="AF3131">
        <f t="shared" si="440"/>
        <v>-7.9354362031571063E-3</v>
      </c>
      <c r="AH3131" s="2">
        <v>37253</v>
      </c>
      <c r="AI3131">
        <v>5.1109999999999998</v>
      </c>
      <c r="AJ3131">
        <v>2.2599999999999998</v>
      </c>
      <c r="AK3131">
        <v>0.88180000000000003</v>
      </c>
      <c r="AR3131" s="3"/>
    </row>
    <row r="3132" spans="1:44" hidden="1" outlineLevel="1" x14ac:dyDescent="0.2">
      <c r="A3132" s="2">
        <v>37256</v>
      </c>
      <c r="B3132">
        <v>23.8</v>
      </c>
      <c r="E3132" s="2">
        <v>37256</v>
      </c>
      <c r="F3132">
        <v>1148.08</v>
      </c>
      <c r="G3132">
        <f t="shared" si="435"/>
        <v>-1.1145372172744694E-2</v>
      </c>
      <c r="H3132" s="2">
        <v>37256</v>
      </c>
      <c r="I3132">
        <v>1618.98</v>
      </c>
      <c r="J3132">
        <f t="shared" si="436"/>
        <v>-1.1146876126139849E-2</v>
      </c>
      <c r="K3132">
        <f t="shared" si="432"/>
        <v>-1.1237276126139848E-2</v>
      </c>
      <c r="L3132">
        <v>-8.6799999999999996E-5</v>
      </c>
      <c r="N3132" s="2">
        <v>37256</v>
      </c>
      <c r="O3132">
        <v>33.125</v>
      </c>
      <c r="Q3132" s="2">
        <v>37256</v>
      </c>
      <c r="R3132">
        <v>34068.019999999997</v>
      </c>
      <c r="S3132" s="8">
        <f t="shared" si="437"/>
        <v>-2.3869175395145548E-2</v>
      </c>
      <c r="T3132" s="9">
        <f t="shared" si="433"/>
        <v>-2.3959575395145549E-2</v>
      </c>
      <c r="U3132" s="3">
        <f>Sheet1!$B$17+Sheet1!$B$18*'Portfolio allocation'!K3132</f>
        <v>-1.2403889078002479E-2</v>
      </c>
      <c r="V3132" s="13">
        <f t="shared" si="438"/>
        <v>-1.155568631714307E-2</v>
      </c>
      <c r="W3132" s="13"/>
      <c r="X3132" s="2">
        <v>37256</v>
      </c>
      <c r="Y3132">
        <v>115.5367</v>
      </c>
      <c r="AA3132" s="2">
        <v>37256</v>
      </c>
      <c r="AB3132">
        <v>1438.91</v>
      </c>
      <c r="AC3132">
        <f t="shared" si="439"/>
        <v>-1.5786701687426019E-2</v>
      </c>
      <c r="AD3132">
        <f t="shared" si="434"/>
        <v>-1.5873501687426021E-2</v>
      </c>
      <c r="AE3132">
        <f>Sheet2!$B$17+Sheet2!$B$18*'Portfolio allocation'!K3132</f>
        <v>-9.9390856088419442E-3</v>
      </c>
      <c r="AF3132">
        <f t="shared" si="440"/>
        <v>-5.9344160785840764E-3</v>
      </c>
      <c r="AH3132" s="2">
        <v>37256</v>
      </c>
      <c r="AI3132">
        <v>5.0289999999999999</v>
      </c>
      <c r="AJ3132">
        <v>2.17</v>
      </c>
      <c r="AK3132">
        <v>0.89039999999999997</v>
      </c>
      <c r="AR3132" s="3"/>
    </row>
    <row r="3133" spans="1:44" hidden="1" outlineLevel="1" x14ac:dyDescent="0.2">
      <c r="A3133" s="2">
        <v>37257</v>
      </c>
      <c r="B3133">
        <v>23.8</v>
      </c>
      <c r="E3133" s="2">
        <v>37257</v>
      </c>
      <c r="F3133">
        <v>1148.08</v>
      </c>
      <c r="G3133">
        <f t="shared" si="435"/>
        <v>0</v>
      </c>
      <c r="H3133" s="2">
        <v>37257</v>
      </c>
      <c r="I3133">
        <v>1618.98</v>
      </c>
      <c r="J3133">
        <f t="shared" si="436"/>
        <v>0</v>
      </c>
      <c r="K3133">
        <f t="shared" si="432"/>
        <v>-8.6799999999999996E-5</v>
      </c>
      <c r="L3133">
        <v>5.7996223152850229E-3</v>
      </c>
      <c r="N3133" s="2">
        <v>37257</v>
      </c>
      <c r="O3133">
        <v>33.125</v>
      </c>
      <c r="Q3133" s="2">
        <v>37257</v>
      </c>
      <c r="R3133">
        <v>34068.019999999997</v>
      </c>
      <c r="S3133" s="8">
        <f t="shared" si="437"/>
        <v>0</v>
      </c>
      <c r="T3133" s="9">
        <f t="shared" si="433"/>
        <v>-8.6799999999999996E-5</v>
      </c>
      <c r="U3133" s="3">
        <f>Sheet1!$B$17+Sheet1!$B$18*'Portfolio allocation'!K3133</f>
        <v>3.8821972455009492E-4</v>
      </c>
      <c r="V3133" s="13">
        <f t="shared" si="438"/>
        <v>-4.7501972455009492E-4</v>
      </c>
      <c r="W3133" s="13"/>
      <c r="X3133" s="2">
        <v>37257</v>
      </c>
      <c r="Y3133">
        <v>115.5367</v>
      </c>
      <c r="AA3133" s="2">
        <v>37257</v>
      </c>
      <c r="AB3133">
        <v>1438.91</v>
      </c>
      <c r="AC3133">
        <f t="shared" si="439"/>
        <v>0</v>
      </c>
      <c r="AD3133">
        <f t="shared" si="434"/>
        <v>-8.6799999999999996E-5</v>
      </c>
      <c r="AE3133">
        <f>Sheet2!$B$17+Sheet2!$B$18*'Portfolio allocation'!K3133</f>
        <v>-2.379776310392089E-5</v>
      </c>
      <c r="AF3133">
        <f t="shared" si="440"/>
        <v>-6.3002236896079106E-5</v>
      </c>
      <c r="AH3133" s="2">
        <v>37257</v>
      </c>
      <c r="AI3133">
        <v>5.0289999999999999</v>
      </c>
      <c r="AJ3133">
        <v>2.17</v>
      </c>
      <c r="AK3133">
        <v>0.89039999999999997</v>
      </c>
      <c r="AR3133" s="3"/>
    </row>
    <row r="3134" spans="1:44" hidden="1" outlineLevel="1" x14ac:dyDescent="0.2">
      <c r="A3134" s="2">
        <v>37258</v>
      </c>
      <c r="B3134">
        <v>22.71</v>
      </c>
      <c r="E3134" s="2">
        <v>37258</v>
      </c>
      <c r="F3134">
        <v>1154.67</v>
      </c>
      <c r="G3134">
        <f t="shared" si="435"/>
        <v>5.7400181172044817E-3</v>
      </c>
      <c r="H3134" s="2">
        <v>37258</v>
      </c>
      <c r="I3134">
        <v>1628.51</v>
      </c>
      <c r="J3134">
        <f t="shared" si="436"/>
        <v>5.8864223152850226E-3</v>
      </c>
      <c r="K3134">
        <f t="shared" si="432"/>
        <v>5.7996223152850229E-3</v>
      </c>
      <c r="L3134">
        <v>9.1012519959962762E-3</v>
      </c>
      <c r="N3134" s="2">
        <v>37258</v>
      </c>
      <c r="O3134">
        <v>33.520000000000003</v>
      </c>
      <c r="Q3134" s="2">
        <v>37258</v>
      </c>
      <c r="R3134">
        <v>34474.26</v>
      </c>
      <c r="S3134" s="8">
        <f t="shared" si="437"/>
        <v>1.1924379520735329E-2</v>
      </c>
      <c r="T3134" s="9">
        <f t="shared" si="433"/>
        <v>1.1837579520735329E-2</v>
      </c>
      <c r="U3134" s="3">
        <f>Sheet1!$B$17+Sheet1!$B$18*'Portfolio allocation'!K3134</f>
        <v>7.1412725864252631E-3</v>
      </c>
      <c r="V3134" s="13">
        <f t="shared" si="438"/>
        <v>4.6963069343100659E-3</v>
      </c>
      <c r="W3134" s="13"/>
      <c r="X3134" s="2">
        <v>37258</v>
      </c>
      <c r="Y3134">
        <v>116.05249999999999</v>
      </c>
      <c r="AA3134" s="2">
        <v>37258</v>
      </c>
      <c r="AB3134">
        <v>1445.33</v>
      </c>
      <c r="AC3134">
        <f t="shared" si="439"/>
        <v>4.461710600384805E-3</v>
      </c>
      <c r="AD3134">
        <f t="shared" si="434"/>
        <v>4.3705106003848054E-3</v>
      </c>
      <c r="AE3134">
        <f>Sheet2!$B$17+Sheet2!$B$18*'Portfolio allocation'!K3134</f>
        <v>5.2105591358630543E-3</v>
      </c>
      <c r="AF3134">
        <f t="shared" si="440"/>
        <v>-8.400485354782489E-4</v>
      </c>
      <c r="AH3134" s="2">
        <v>37258</v>
      </c>
      <c r="AI3134">
        <v>5.16</v>
      </c>
      <c r="AJ3134">
        <v>2.2799999999999998</v>
      </c>
      <c r="AK3134">
        <v>0.90429999999999999</v>
      </c>
      <c r="AR3134" s="3"/>
    </row>
    <row r="3135" spans="1:44" hidden="1" outlineLevel="1" x14ac:dyDescent="0.2">
      <c r="A3135" s="2">
        <v>37259</v>
      </c>
      <c r="B3135">
        <v>21.34</v>
      </c>
      <c r="E3135" s="2">
        <v>37259</v>
      </c>
      <c r="F3135">
        <v>1165.27</v>
      </c>
      <c r="G3135">
        <f t="shared" si="435"/>
        <v>9.1801120666510361E-3</v>
      </c>
      <c r="H3135" s="2">
        <v>37259</v>
      </c>
      <c r="I3135">
        <v>1643.48</v>
      </c>
      <c r="J3135">
        <f t="shared" si="436"/>
        <v>9.1924519959962758E-3</v>
      </c>
      <c r="K3135">
        <f t="shared" si="432"/>
        <v>9.1012519959962762E-3</v>
      </c>
      <c r="L3135">
        <v>6.1228272884367389E-3</v>
      </c>
      <c r="N3135" s="2">
        <v>37259</v>
      </c>
      <c r="O3135">
        <v>34.615000000000002</v>
      </c>
      <c r="Q3135" s="2">
        <v>37259</v>
      </c>
      <c r="R3135">
        <v>35600.43</v>
      </c>
      <c r="S3135" s="8">
        <f t="shared" si="437"/>
        <v>3.2666981104162884E-2</v>
      </c>
      <c r="T3135" s="9">
        <f t="shared" si="433"/>
        <v>3.2575781104162885E-2</v>
      </c>
      <c r="U3135" s="3">
        <f>Sheet1!$B$17+Sheet1!$B$18*'Portfolio allocation'!K3135</f>
        <v>1.0928985830560643E-2</v>
      </c>
      <c r="V3135" s="13">
        <f t="shared" si="438"/>
        <v>2.1646795273602241E-2</v>
      </c>
      <c r="W3135" s="13"/>
      <c r="X3135" s="2">
        <v>37259</v>
      </c>
      <c r="Y3135">
        <v>118.1156</v>
      </c>
      <c r="AA3135" s="2">
        <v>37259</v>
      </c>
      <c r="AB3135">
        <v>1471.03</v>
      </c>
      <c r="AC3135">
        <f t="shared" si="439"/>
        <v>1.7781406322431526E-2</v>
      </c>
      <c r="AD3135">
        <f t="shared" si="434"/>
        <v>1.7691806322431527E-2</v>
      </c>
      <c r="AE3135">
        <f>Sheet2!$B$17+Sheet2!$B$18*'Portfolio allocation'!K3135</f>
        <v>8.1464524801428025E-3</v>
      </c>
      <c r="AF3135">
        <f t="shared" si="440"/>
        <v>9.5453538422887244E-3</v>
      </c>
      <c r="AH3135" s="2">
        <v>37259</v>
      </c>
      <c r="AI3135">
        <v>5.1050000000000004</v>
      </c>
      <c r="AJ3135">
        <v>2.2400000000000002</v>
      </c>
      <c r="AK3135">
        <v>0.90039999999999998</v>
      </c>
      <c r="AR3135" s="3"/>
    </row>
    <row r="3136" spans="1:44" hidden="1" outlineLevel="1" x14ac:dyDescent="0.2">
      <c r="A3136" s="2">
        <v>37260</v>
      </c>
      <c r="B3136">
        <v>20.45</v>
      </c>
      <c r="E3136" s="2">
        <v>37260</v>
      </c>
      <c r="F3136">
        <v>1172.51</v>
      </c>
      <c r="G3136">
        <f t="shared" si="435"/>
        <v>6.2131523166304437E-3</v>
      </c>
      <c r="H3136" s="2">
        <v>37260</v>
      </c>
      <c r="I3136">
        <v>1653.69</v>
      </c>
      <c r="J3136">
        <f t="shared" si="436"/>
        <v>6.2124272884367393E-3</v>
      </c>
      <c r="K3136">
        <f t="shared" si="432"/>
        <v>6.1228272884367389E-3</v>
      </c>
      <c r="L3136">
        <v>-6.5845666962973323E-3</v>
      </c>
      <c r="N3136" s="2">
        <v>37260</v>
      </c>
      <c r="O3136">
        <v>34.450000000000003</v>
      </c>
      <c r="Q3136" s="2">
        <v>37260</v>
      </c>
      <c r="R3136">
        <v>35430.74</v>
      </c>
      <c r="S3136" s="8">
        <f t="shared" si="437"/>
        <v>-4.7665154606278959E-3</v>
      </c>
      <c r="T3136" s="9">
        <f t="shared" si="433"/>
        <v>-4.8561154606278963E-3</v>
      </c>
      <c r="U3136" s="3">
        <f>Sheet1!$B$17+Sheet1!$B$18*'Portfolio allocation'!K3136</f>
        <v>7.5120615227282136E-3</v>
      </c>
      <c r="V3136" s="13">
        <f t="shared" si="438"/>
        <v>-1.236817698335611E-2</v>
      </c>
      <c r="W3136" s="13"/>
      <c r="X3136" s="2">
        <v>37260</v>
      </c>
      <c r="Y3136">
        <v>119.9686</v>
      </c>
      <c r="AA3136" s="2">
        <v>37260</v>
      </c>
      <c r="AB3136">
        <v>1494.11</v>
      </c>
      <c r="AC3136">
        <f t="shared" si="439"/>
        <v>1.5689686818079807E-2</v>
      </c>
      <c r="AD3136">
        <f t="shared" si="434"/>
        <v>1.5599686818079807E-2</v>
      </c>
      <c r="AE3136">
        <f>Sheet2!$B$17+Sheet2!$B$18*'Portfolio allocation'!K3136</f>
        <v>5.4979612436941846E-3</v>
      </c>
      <c r="AF3136">
        <f t="shared" si="440"/>
        <v>1.0101725574385621E-2</v>
      </c>
      <c r="AH3136" s="2">
        <v>37260</v>
      </c>
      <c r="AI3136">
        <v>5.125</v>
      </c>
      <c r="AJ3136">
        <v>2.25</v>
      </c>
      <c r="AK3136">
        <v>0.89470000000000005</v>
      </c>
      <c r="AR3136" s="3"/>
    </row>
    <row r="3137" spans="1:44" hidden="1" outlineLevel="1" x14ac:dyDescent="0.2">
      <c r="A3137" s="2">
        <v>37263</v>
      </c>
      <c r="B3137">
        <v>21.94</v>
      </c>
      <c r="E3137" s="2">
        <v>37263</v>
      </c>
      <c r="F3137">
        <v>1164.8900000000001</v>
      </c>
      <c r="G3137">
        <f t="shared" si="435"/>
        <v>-6.4988784743839068E-3</v>
      </c>
      <c r="H3137" s="2">
        <v>37263</v>
      </c>
      <c r="I3137">
        <v>1642.95</v>
      </c>
      <c r="J3137">
        <f t="shared" si="436"/>
        <v>-6.4945666962973325E-3</v>
      </c>
      <c r="K3137">
        <f t="shared" si="432"/>
        <v>-6.5845666962973323E-3</v>
      </c>
      <c r="L3137">
        <v>-3.4169770352110787E-3</v>
      </c>
      <c r="N3137" s="2">
        <v>37263</v>
      </c>
      <c r="O3137">
        <v>34.28</v>
      </c>
      <c r="Q3137" s="2">
        <v>37263</v>
      </c>
      <c r="R3137">
        <v>35255.9</v>
      </c>
      <c r="S3137" s="8">
        <f t="shared" si="437"/>
        <v>-4.9346979487302489E-3</v>
      </c>
      <c r="T3137" s="9">
        <f t="shared" si="433"/>
        <v>-5.0246979487302487E-3</v>
      </c>
      <c r="U3137" s="3">
        <f>Sheet1!$B$17+Sheet1!$B$18*'Portfolio allocation'!K3137</f>
        <v>-7.0661829047493942E-3</v>
      </c>
      <c r="V3137" s="13">
        <f t="shared" si="438"/>
        <v>2.0414849560191455E-3</v>
      </c>
      <c r="W3137" s="13"/>
      <c r="X3137" s="2">
        <v>37263</v>
      </c>
      <c r="Y3137">
        <v>118.4881</v>
      </c>
      <c r="AA3137" s="2">
        <v>37263</v>
      </c>
      <c r="AB3137">
        <v>1475.67</v>
      </c>
      <c r="AC3137">
        <f t="shared" si="439"/>
        <v>-1.234179545013403E-2</v>
      </c>
      <c r="AD3137">
        <f t="shared" si="434"/>
        <v>-1.242939545013403E-2</v>
      </c>
      <c r="AE3137">
        <f>Sheet2!$B$17+Sheet2!$B$18*'Portfolio allocation'!K3137</f>
        <v>-5.8017776824728111E-3</v>
      </c>
      <c r="AF3137">
        <f t="shared" si="440"/>
        <v>-6.627617767661219E-3</v>
      </c>
      <c r="AH3137" s="2">
        <v>37263</v>
      </c>
      <c r="AI3137">
        <v>5.0490000000000004</v>
      </c>
      <c r="AJ3137">
        <v>2.19</v>
      </c>
      <c r="AK3137">
        <v>0.89239999999999997</v>
      </c>
      <c r="AR3137" s="3"/>
    </row>
    <row r="3138" spans="1:44" hidden="1" outlineLevel="1" x14ac:dyDescent="0.2">
      <c r="A3138" s="2">
        <v>37264</v>
      </c>
      <c r="B3138">
        <v>21.83</v>
      </c>
      <c r="E3138" s="2">
        <v>37264</v>
      </c>
      <c r="F3138">
        <v>1160.71</v>
      </c>
      <c r="G3138">
        <f t="shared" si="435"/>
        <v>-3.5883216441038313E-3</v>
      </c>
      <c r="H3138" s="2">
        <v>37264</v>
      </c>
      <c r="I3138">
        <v>1637.48</v>
      </c>
      <c r="J3138">
        <f t="shared" si="436"/>
        <v>-3.3293770352110785E-3</v>
      </c>
      <c r="K3138">
        <f t="shared" si="432"/>
        <v>-3.4169770352110787E-3</v>
      </c>
      <c r="L3138">
        <v>-4.8388030681290398E-3</v>
      </c>
      <c r="N3138" s="2">
        <v>37264</v>
      </c>
      <c r="O3138">
        <v>34.69</v>
      </c>
      <c r="Q3138" s="2">
        <v>37264</v>
      </c>
      <c r="R3138">
        <v>35677.57</v>
      </c>
      <c r="S3138" s="8">
        <f t="shared" si="437"/>
        <v>1.1960267643146283E-2</v>
      </c>
      <c r="T3138" s="9">
        <f t="shared" si="433"/>
        <v>1.1872667643146283E-2</v>
      </c>
      <c r="U3138" s="3">
        <f>Sheet1!$B$17+Sheet1!$B$18*'Portfolio allocation'!K3138</f>
        <v>-3.4322437681536598E-3</v>
      </c>
      <c r="V3138" s="13">
        <f t="shared" si="438"/>
        <v>1.5304911411299943E-2</v>
      </c>
      <c r="W3138" s="13"/>
      <c r="X3138" s="2">
        <v>37264</v>
      </c>
      <c r="Y3138">
        <v>119.10899999999999</v>
      </c>
      <c r="AA3138" s="2">
        <v>37264</v>
      </c>
      <c r="AB3138">
        <v>1483.4</v>
      </c>
      <c r="AC3138">
        <f t="shared" si="439"/>
        <v>5.2382985355805545E-3</v>
      </c>
      <c r="AD3138">
        <f t="shared" si="434"/>
        <v>5.1506985355805543E-3</v>
      </c>
      <c r="AE3138">
        <f>Sheet2!$B$17+Sheet2!$B$18*'Portfolio allocation'!K3138</f>
        <v>-2.9850761433137963E-3</v>
      </c>
      <c r="AF3138">
        <f t="shared" si="440"/>
        <v>8.1357746788943506E-3</v>
      </c>
      <c r="AH3138" s="2">
        <v>37264</v>
      </c>
      <c r="AI3138">
        <v>5.08</v>
      </c>
      <c r="AJ3138">
        <v>2.19</v>
      </c>
      <c r="AK3138">
        <v>0.8911</v>
      </c>
      <c r="AR3138" s="3"/>
    </row>
    <row r="3139" spans="1:44" hidden="1" outlineLevel="1" x14ac:dyDescent="0.2">
      <c r="A3139" s="2">
        <v>37265</v>
      </c>
      <c r="B3139">
        <v>22.13</v>
      </c>
      <c r="E3139" s="2">
        <v>37265</v>
      </c>
      <c r="F3139">
        <v>1155.1400000000001</v>
      </c>
      <c r="G3139">
        <f t="shared" si="435"/>
        <v>-4.7987869493671953E-3</v>
      </c>
      <c r="H3139" s="2">
        <v>37265</v>
      </c>
      <c r="I3139">
        <v>1629.7</v>
      </c>
      <c r="J3139">
        <f t="shared" si="436"/>
        <v>-4.7512030681290396E-3</v>
      </c>
      <c r="K3139">
        <f t="shared" si="432"/>
        <v>-4.8388030681290398E-3</v>
      </c>
      <c r="L3139">
        <v>1.1526919310303454E-3</v>
      </c>
      <c r="N3139" s="2">
        <v>37265</v>
      </c>
      <c r="O3139">
        <v>34.354999999999997</v>
      </c>
      <c r="Q3139" s="2">
        <v>37265</v>
      </c>
      <c r="R3139">
        <v>35333.03</v>
      </c>
      <c r="S3139" s="8">
        <f t="shared" si="437"/>
        <v>-9.6570478314527142E-3</v>
      </c>
      <c r="T3139" s="9">
        <f t="shared" si="433"/>
        <v>-9.7446478314527143E-3</v>
      </c>
      <c r="U3139" s="3">
        <f>Sheet1!$B$17+Sheet1!$B$18*'Portfolio allocation'!K3139</f>
        <v>-5.0633986269807297E-3</v>
      </c>
      <c r="V3139" s="13">
        <f t="shared" si="438"/>
        <v>-4.6812492044719847E-3</v>
      </c>
      <c r="W3139" s="13"/>
      <c r="X3139" s="2">
        <v>37265</v>
      </c>
      <c r="Y3139">
        <v>118.9084</v>
      </c>
      <c r="AA3139" s="2">
        <v>37265</v>
      </c>
      <c r="AB3139">
        <v>1480.9</v>
      </c>
      <c r="AC3139">
        <f t="shared" si="439"/>
        <v>-1.6853175138196175E-3</v>
      </c>
      <c r="AD3139">
        <f t="shared" si="434"/>
        <v>-1.7721175138196174E-3</v>
      </c>
      <c r="AE3139">
        <f>Sheet2!$B$17+Sheet2!$B$18*'Portfolio allocation'!K3139</f>
        <v>-4.249400125847254E-3</v>
      </c>
      <c r="AF3139">
        <f t="shared" si="440"/>
        <v>2.4772826120276368E-3</v>
      </c>
      <c r="AH3139" s="2">
        <v>37265</v>
      </c>
      <c r="AI3139">
        <v>5.048</v>
      </c>
      <c r="AJ3139">
        <v>2.17</v>
      </c>
      <c r="AK3139">
        <v>0.88890000000000002</v>
      </c>
      <c r="AR3139" s="3"/>
    </row>
    <row r="3140" spans="1:44" hidden="1" outlineLevel="1" x14ac:dyDescent="0.2">
      <c r="A3140" s="2">
        <v>37266</v>
      </c>
      <c r="B3140">
        <v>22.36</v>
      </c>
      <c r="E3140" s="2">
        <v>37266</v>
      </c>
      <c r="F3140">
        <v>1156.55</v>
      </c>
      <c r="G3140">
        <f t="shared" si="435"/>
        <v>1.2206312654741147E-3</v>
      </c>
      <c r="H3140" s="2">
        <v>37266</v>
      </c>
      <c r="I3140">
        <v>1631.72</v>
      </c>
      <c r="J3140">
        <f t="shared" si="436"/>
        <v>1.2394919310303454E-3</v>
      </c>
      <c r="K3140">
        <f t="shared" ref="K3140:K3203" si="441">J3140-(AJ3139/25000)</f>
        <v>1.1526919310303454E-3</v>
      </c>
      <c r="L3140">
        <v>-9.5035082489643152E-3</v>
      </c>
      <c r="N3140" s="2">
        <v>37266</v>
      </c>
      <c r="O3140">
        <v>34.64</v>
      </c>
      <c r="Q3140" s="2">
        <v>37266</v>
      </c>
      <c r="R3140">
        <v>35626.15</v>
      </c>
      <c r="S3140" s="8">
        <f t="shared" si="437"/>
        <v>8.2959202762968864E-3</v>
      </c>
      <c r="T3140" s="9">
        <f t="shared" ref="T3140:T3203" si="442">S3140-(AJ3139/100/250)</f>
        <v>8.2091202762968867E-3</v>
      </c>
      <c r="U3140" s="3">
        <f>Sheet1!$B$17+Sheet1!$B$18*'Portfolio allocation'!K3140</f>
        <v>1.8101962807310385E-3</v>
      </c>
      <c r="V3140" s="13">
        <f t="shared" si="438"/>
        <v>6.3989239955658484E-3</v>
      </c>
      <c r="W3140" s="13"/>
      <c r="X3140" s="2">
        <v>37266</v>
      </c>
      <c r="Y3140">
        <v>116.66379999999999</v>
      </c>
      <c r="AA3140" s="2">
        <v>37266</v>
      </c>
      <c r="AB3140">
        <v>1452.95</v>
      </c>
      <c r="AC3140">
        <f t="shared" si="439"/>
        <v>-1.8873657910730035E-2</v>
      </c>
      <c r="AD3140">
        <f t="shared" ref="AD3140:AD3203" si="443">AC3140-AJ3140/25000</f>
        <v>-1.8957657910730036E-2</v>
      </c>
      <c r="AE3140">
        <f>Sheet2!$B$17+Sheet2!$B$18*'Portfolio allocation'!K3140</f>
        <v>1.0783900842674136E-3</v>
      </c>
      <c r="AF3140">
        <f t="shared" si="440"/>
        <v>-2.003604799499745E-2</v>
      </c>
      <c r="AH3140" s="2">
        <v>37266</v>
      </c>
      <c r="AI3140">
        <v>4.9749999999999996</v>
      </c>
      <c r="AJ3140">
        <v>2.1</v>
      </c>
      <c r="AK3140">
        <v>0.89329999999999998</v>
      </c>
      <c r="AR3140" s="3"/>
    </row>
    <row r="3141" spans="1:44" hidden="1" outlineLevel="1" x14ac:dyDescent="0.2">
      <c r="A3141" s="2">
        <v>37267</v>
      </c>
      <c r="B3141">
        <v>22.6</v>
      </c>
      <c r="E3141" s="2">
        <v>37267</v>
      </c>
      <c r="F3141">
        <v>1145.5999999999999</v>
      </c>
      <c r="G3141">
        <f t="shared" ref="G3141:G3204" si="444">(F3141/F3140)-1</f>
        <v>-9.4678137564307985E-3</v>
      </c>
      <c r="H3141" s="2">
        <v>37267</v>
      </c>
      <c r="I3141">
        <v>1616.35</v>
      </c>
      <c r="J3141">
        <f t="shared" ref="J3141:J3204" si="445">(I3141/I3140)-1</f>
        <v>-9.4195082489643145E-3</v>
      </c>
      <c r="K3141">
        <f t="shared" si="441"/>
        <v>-9.5035082489643152E-3</v>
      </c>
      <c r="L3141">
        <v>-6.3587805363936583E-3</v>
      </c>
      <c r="N3141" s="2">
        <v>37267</v>
      </c>
      <c r="O3141">
        <v>34.305</v>
      </c>
      <c r="Q3141" s="2">
        <v>37267</v>
      </c>
      <c r="R3141">
        <v>35281.61</v>
      </c>
      <c r="S3141" s="8">
        <f t="shared" ref="S3141:S3204" si="446">R3141/R3140-1</f>
        <v>-9.670986059397424E-3</v>
      </c>
      <c r="T3141" s="9">
        <f t="shared" si="442"/>
        <v>-9.7549860593974247E-3</v>
      </c>
      <c r="U3141" s="3">
        <f>Sheet1!$B$17+Sheet1!$B$18*'Portfolio allocation'!K3141</f>
        <v>-1.0414866629785467E-2</v>
      </c>
      <c r="V3141" s="13">
        <f t="shared" ref="V3141:V3204" si="447">T3141-U3141</f>
        <v>6.598805703880422E-4</v>
      </c>
      <c r="W3141" s="13"/>
      <c r="X3141" s="2">
        <v>37267</v>
      </c>
      <c r="Y3141">
        <v>114.9158</v>
      </c>
      <c r="AA3141" s="2">
        <v>37267</v>
      </c>
      <c r="AB3141">
        <v>1431.18</v>
      </c>
      <c r="AC3141">
        <f t="shared" ref="AC3141:AC3204" si="448">AB3141/AB3140-1</f>
        <v>-1.4983309817956592E-2</v>
      </c>
      <c r="AD3141">
        <f t="shared" si="443"/>
        <v>-1.5062509817956591E-2</v>
      </c>
      <c r="AE3141">
        <f>Sheet2!$B$17+Sheet2!$B$18*'Portfolio allocation'!K3141</f>
        <v>-8.3973749800384367E-3</v>
      </c>
      <c r="AF3141">
        <f t="shared" ref="AF3141:AF3204" si="449">AD3141-AE3141</f>
        <v>-6.6651348379181546E-3</v>
      </c>
      <c r="AH3141" s="2">
        <v>37267</v>
      </c>
      <c r="AI3141">
        <v>4.8680000000000003</v>
      </c>
      <c r="AJ3141">
        <v>1.98</v>
      </c>
      <c r="AK3141">
        <v>0.89070000000000005</v>
      </c>
      <c r="AR3141" s="3"/>
    </row>
    <row r="3142" spans="1:44" hidden="1" outlineLevel="1" x14ac:dyDescent="0.2">
      <c r="A3142" s="2">
        <v>37270</v>
      </c>
      <c r="B3142">
        <v>23.58</v>
      </c>
      <c r="E3142" s="2">
        <v>37270</v>
      </c>
      <c r="F3142">
        <v>1138.4100000000001</v>
      </c>
      <c r="G3142">
        <f t="shared" si="444"/>
        <v>-6.2761871508378864E-3</v>
      </c>
      <c r="H3142" s="2">
        <v>37270</v>
      </c>
      <c r="I3142">
        <v>1606.2</v>
      </c>
      <c r="J3142">
        <f t="shared" si="445"/>
        <v>-6.2795805363936585E-3</v>
      </c>
      <c r="K3142">
        <f t="shared" si="441"/>
        <v>-6.3587805363936583E-3</v>
      </c>
      <c r="L3142">
        <v>6.7560104594695768E-3</v>
      </c>
      <c r="N3142" s="2">
        <v>37270</v>
      </c>
      <c r="O3142">
        <v>34.234999999999999</v>
      </c>
      <c r="Q3142" s="2">
        <v>37270</v>
      </c>
      <c r="R3142">
        <v>35209.61</v>
      </c>
      <c r="S3142" s="8">
        <f t="shared" si="446"/>
        <v>-2.040723198289407E-3</v>
      </c>
      <c r="T3142" s="9">
        <f t="shared" si="442"/>
        <v>-2.1199231982894071E-3</v>
      </c>
      <c r="U3142" s="3">
        <f>Sheet1!$B$17+Sheet1!$B$18*'Portfolio allocation'!K3142</f>
        <v>-6.8071552999256508E-3</v>
      </c>
      <c r="V3142" s="13">
        <f t="shared" si="447"/>
        <v>4.6872321016362441E-3</v>
      </c>
      <c r="W3142" s="13"/>
      <c r="X3142" s="2">
        <v>37270</v>
      </c>
      <c r="Y3142">
        <v>112.7572</v>
      </c>
      <c r="AA3142" s="2">
        <v>37270</v>
      </c>
      <c r="AB3142">
        <v>1404.29</v>
      </c>
      <c r="AC3142">
        <f t="shared" si="448"/>
        <v>-1.8788691848684369E-2</v>
      </c>
      <c r="AD3142">
        <f t="shared" si="443"/>
        <v>-1.8868691848684369E-2</v>
      </c>
      <c r="AE3142">
        <f>Sheet2!$B$17+Sheet2!$B$18*'Portfolio allocation'!K3142</f>
        <v>-5.6010028687605486E-3</v>
      </c>
      <c r="AF3142">
        <f t="shared" si="449"/>
        <v>-1.3267688979923821E-2</v>
      </c>
      <c r="AH3142" s="2">
        <v>37270</v>
      </c>
      <c r="AI3142">
        <v>4.8819999999999997</v>
      </c>
      <c r="AJ3142">
        <v>2</v>
      </c>
      <c r="AK3142">
        <v>0.89449999999999996</v>
      </c>
      <c r="AR3142" s="3"/>
    </row>
    <row r="3143" spans="1:44" hidden="1" outlineLevel="1" x14ac:dyDescent="0.2">
      <c r="A3143" s="2">
        <v>37271</v>
      </c>
      <c r="B3143">
        <v>22.7</v>
      </c>
      <c r="E3143" s="2">
        <v>37271</v>
      </c>
      <c r="F3143">
        <v>1146.19</v>
      </c>
      <c r="G3143">
        <f t="shared" si="444"/>
        <v>6.8340931650283654E-3</v>
      </c>
      <c r="H3143" s="2">
        <v>37271</v>
      </c>
      <c r="I3143">
        <v>1617.18</v>
      </c>
      <c r="J3143">
        <f t="shared" si="445"/>
        <v>6.836010459469577E-3</v>
      </c>
      <c r="K3143">
        <f t="shared" si="441"/>
        <v>6.7560104594695768E-3</v>
      </c>
      <c r="L3143">
        <v>-1.6243539697498185E-2</v>
      </c>
      <c r="N3143" s="2">
        <v>37271</v>
      </c>
      <c r="O3143">
        <v>34.774999999999999</v>
      </c>
      <c r="Q3143" s="2">
        <v>37271</v>
      </c>
      <c r="R3143">
        <v>35764.99</v>
      </c>
      <c r="S3143" s="8">
        <f t="shared" si="446"/>
        <v>1.5773534554912594E-2</v>
      </c>
      <c r="T3143" s="9">
        <f t="shared" si="442"/>
        <v>1.5693534554912594E-2</v>
      </c>
      <c r="U3143" s="3">
        <f>Sheet1!$B$17+Sheet1!$B$18*'Portfolio allocation'!K3143</f>
        <v>8.2384653035326248E-3</v>
      </c>
      <c r="V3143" s="13">
        <f t="shared" si="447"/>
        <v>7.4550692513799689E-3</v>
      </c>
      <c r="W3143" s="13"/>
      <c r="X3143" s="2">
        <v>37271</v>
      </c>
      <c r="Y3143">
        <v>113.5213</v>
      </c>
      <c r="AA3143" s="2">
        <v>37271</v>
      </c>
      <c r="AB3143">
        <v>1413.81</v>
      </c>
      <c r="AC3143">
        <f t="shared" si="448"/>
        <v>6.7792265130421914E-3</v>
      </c>
      <c r="AD3143">
        <f t="shared" si="443"/>
        <v>6.6996265130421914E-3</v>
      </c>
      <c r="AE3143">
        <f>Sheet2!$B$17+Sheet2!$B$18*'Portfolio allocation'!K3143</f>
        <v>6.0610038733402774E-3</v>
      </c>
      <c r="AF3143">
        <f t="shared" si="449"/>
        <v>6.3862263970191398E-4</v>
      </c>
      <c r="AH3143" s="2">
        <v>37271</v>
      </c>
      <c r="AI3143">
        <v>4.8369999999999997</v>
      </c>
      <c r="AJ3143">
        <v>1.99</v>
      </c>
      <c r="AK3143">
        <v>0.89129999999999998</v>
      </c>
      <c r="AR3143" s="3"/>
    </row>
    <row r="3144" spans="1:44" hidden="1" outlineLevel="1" x14ac:dyDescent="0.2">
      <c r="A3144" s="2">
        <v>37272</v>
      </c>
      <c r="B3144">
        <v>23.45</v>
      </c>
      <c r="E3144" s="2">
        <v>37272</v>
      </c>
      <c r="F3144">
        <v>1127.57</v>
      </c>
      <c r="G3144">
        <f t="shared" si="444"/>
        <v>-1.6245125153770412E-2</v>
      </c>
      <c r="H3144" s="2">
        <v>37272</v>
      </c>
      <c r="I3144">
        <v>1591.04</v>
      </c>
      <c r="J3144">
        <f t="shared" si="445"/>
        <v>-1.6163939697498186E-2</v>
      </c>
      <c r="K3144">
        <f t="shared" si="441"/>
        <v>-1.6243539697498185E-2</v>
      </c>
      <c r="L3144">
        <v>9.9633449718422393E-3</v>
      </c>
      <c r="N3144" s="2">
        <v>37272</v>
      </c>
      <c r="O3144">
        <v>33.935000000000002</v>
      </c>
      <c r="Q3144" s="2">
        <v>37272</v>
      </c>
      <c r="R3144">
        <v>34901.08</v>
      </c>
      <c r="S3144" s="8">
        <f t="shared" si="446"/>
        <v>-2.4155186398765793E-2</v>
      </c>
      <c r="T3144" s="9">
        <f t="shared" si="442"/>
        <v>-2.4234786398765792E-2</v>
      </c>
      <c r="U3144" s="3">
        <f>Sheet1!$B$17+Sheet1!$B$18*'Portfolio allocation'!K3144</f>
        <v>-1.8147201522656028E-2</v>
      </c>
      <c r="V3144" s="13">
        <f t="shared" si="447"/>
        <v>-6.0875848761097646E-3</v>
      </c>
      <c r="W3144" s="13"/>
      <c r="X3144" s="2">
        <v>37272</v>
      </c>
      <c r="Y3144">
        <v>112.13630000000001</v>
      </c>
      <c r="AA3144" s="2">
        <v>37272</v>
      </c>
      <c r="AB3144">
        <v>1396.56</v>
      </c>
      <c r="AC3144">
        <f t="shared" si="448"/>
        <v>-1.2201073694485087E-2</v>
      </c>
      <c r="AD3144">
        <f t="shared" si="443"/>
        <v>-1.2281473694485087E-2</v>
      </c>
      <c r="AE3144">
        <f>Sheet2!$B$17+Sheet2!$B$18*'Portfolio allocation'!K3144</f>
        <v>-1.4390782897828884E-2</v>
      </c>
      <c r="AF3144">
        <f t="shared" si="449"/>
        <v>2.1093092033437968E-3</v>
      </c>
      <c r="AH3144" s="2">
        <v>37272</v>
      </c>
      <c r="AI3144">
        <v>4.8230000000000004</v>
      </c>
      <c r="AJ3144">
        <v>2.0099999999999998</v>
      </c>
      <c r="AK3144">
        <v>0.88360000000000005</v>
      </c>
      <c r="AR3144" s="3"/>
    </row>
    <row r="3145" spans="1:44" hidden="1" outlineLevel="1" x14ac:dyDescent="0.2">
      <c r="A3145" s="2">
        <v>37273</v>
      </c>
      <c r="B3145">
        <v>22.25</v>
      </c>
      <c r="E3145" s="2">
        <v>37273</v>
      </c>
      <c r="F3145">
        <v>1138.8800000000001</v>
      </c>
      <c r="G3145">
        <f t="shared" si="444"/>
        <v>1.0030419397465407E-2</v>
      </c>
      <c r="H3145" s="2">
        <v>37273</v>
      </c>
      <c r="I3145">
        <v>1607.02</v>
      </c>
      <c r="J3145">
        <f t="shared" si="445"/>
        <v>1.0043744971842239E-2</v>
      </c>
      <c r="K3145">
        <f t="shared" si="441"/>
        <v>9.9633449718422393E-3</v>
      </c>
      <c r="L3145">
        <v>-1.0002580473173966E-2</v>
      </c>
      <c r="N3145" s="2">
        <v>37273</v>
      </c>
      <c r="O3145">
        <v>34.93</v>
      </c>
      <c r="Q3145" s="2">
        <v>37273</v>
      </c>
      <c r="R3145">
        <v>35924.400000000001</v>
      </c>
      <c r="S3145" s="8">
        <f t="shared" si="446"/>
        <v>2.9320582629534631E-2</v>
      </c>
      <c r="T3145" s="9">
        <f t="shared" si="442"/>
        <v>2.9240182629534629E-2</v>
      </c>
      <c r="U3145" s="3">
        <f>Sheet1!$B$17+Sheet1!$B$18*'Portfolio allocation'!K3145</f>
        <v>1.1918000740792609E-2</v>
      </c>
      <c r="V3145" s="13">
        <f t="shared" si="447"/>
        <v>1.732218188874202E-2</v>
      </c>
      <c r="W3145" s="13"/>
      <c r="X3145" s="2">
        <v>37273</v>
      </c>
      <c r="Y3145">
        <v>114.52419999999999</v>
      </c>
      <c r="AA3145" s="2">
        <v>37273</v>
      </c>
      <c r="AB3145">
        <v>1426.3</v>
      </c>
      <c r="AC3145">
        <f t="shared" si="448"/>
        <v>2.1295182448301642E-2</v>
      </c>
      <c r="AD3145">
        <f t="shared" si="443"/>
        <v>2.1211582448301642E-2</v>
      </c>
      <c r="AE3145">
        <f>Sheet2!$B$17+Sheet2!$B$18*'Portfolio allocation'!K3145</f>
        <v>8.9130475482460305E-3</v>
      </c>
      <c r="AF3145">
        <f t="shared" si="449"/>
        <v>1.2298534900055611E-2</v>
      </c>
      <c r="AH3145" s="2">
        <v>37273</v>
      </c>
      <c r="AI3145">
        <v>4.9290000000000003</v>
      </c>
      <c r="AJ3145">
        <v>2.09</v>
      </c>
      <c r="AK3145">
        <v>0.88060000000000005</v>
      </c>
      <c r="AR3145" s="3"/>
    </row>
    <row r="3146" spans="1:44" hidden="1" outlineLevel="1" x14ac:dyDescent="0.2">
      <c r="A3146" s="2">
        <v>37274</v>
      </c>
      <c r="B3146">
        <v>22.52</v>
      </c>
      <c r="E3146" s="2">
        <v>37274</v>
      </c>
      <c r="F3146">
        <v>1127.58</v>
      </c>
      <c r="G3146">
        <f t="shared" si="444"/>
        <v>-9.9220286597360152E-3</v>
      </c>
      <c r="H3146" s="2">
        <v>37274</v>
      </c>
      <c r="I3146">
        <v>1591.08</v>
      </c>
      <c r="J3146">
        <f t="shared" si="445"/>
        <v>-9.9189804731739661E-3</v>
      </c>
      <c r="K3146">
        <f t="shared" si="441"/>
        <v>-1.0002580473173966E-2</v>
      </c>
      <c r="L3146">
        <v>-8.3200000000000003E-5</v>
      </c>
      <c r="N3146" s="2">
        <v>37274</v>
      </c>
      <c r="O3146">
        <v>33.049999999999997</v>
      </c>
      <c r="Q3146" s="2">
        <v>37274</v>
      </c>
      <c r="R3146">
        <v>33990.879999999997</v>
      </c>
      <c r="S3146" s="8">
        <f t="shared" si="446"/>
        <v>-5.3821914910200386E-2</v>
      </c>
      <c r="T3146" s="9">
        <f t="shared" si="442"/>
        <v>-5.3905514910200389E-2</v>
      </c>
      <c r="U3146" s="3">
        <f>Sheet1!$B$17+Sheet1!$B$18*'Portfolio allocation'!K3146</f>
        <v>-1.0987414933570938E-2</v>
      </c>
      <c r="V3146" s="13">
        <f t="shared" si="447"/>
        <v>-4.2918099976629452E-2</v>
      </c>
      <c r="W3146" s="13"/>
      <c r="X3146" s="2">
        <v>37274</v>
      </c>
      <c r="Y3146">
        <v>109.1275</v>
      </c>
      <c r="AA3146" s="2">
        <v>37274</v>
      </c>
      <c r="AB3146">
        <v>1359.09</v>
      </c>
      <c r="AC3146">
        <f t="shared" si="448"/>
        <v>-4.7121923858935766E-2</v>
      </c>
      <c r="AD3146">
        <f t="shared" si="443"/>
        <v>-4.7205123858935764E-2</v>
      </c>
      <c r="AE3146">
        <f>Sheet2!$B$17+Sheet2!$B$18*'Portfolio allocation'!K3146</f>
        <v>-8.8411627342896513E-3</v>
      </c>
      <c r="AF3146">
        <f t="shared" si="449"/>
        <v>-3.8363961124646115E-2</v>
      </c>
      <c r="AH3146" s="2">
        <v>37274</v>
      </c>
      <c r="AI3146">
        <v>4.8929999999999998</v>
      </c>
      <c r="AJ3146">
        <v>2.08</v>
      </c>
      <c r="AK3146">
        <v>0.88360000000000005</v>
      </c>
      <c r="AR3146" s="3"/>
    </row>
    <row r="3147" spans="1:44" hidden="1" outlineLevel="1" x14ac:dyDescent="0.2">
      <c r="A3147" s="2">
        <v>37277</v>
      </c>
      <c r="B3147">
        <v>22.52</v>
      </c>
      <c r="E3147" s="2">
        <v>37277</v>
      </c>
      <c r="F3147">
        <v>1127.58</v>
      </c>
      <c r="G3147">
        <f t="shared" si="444"/>
        <v>0</v>
      </c>
      <c r="H3147" s="2">
        <v>37277</v>
      </c>
      <c r="I3147">
        <v>1591.08</v>
      </c>
      <c r="J3147">
        <f t="shared" si="445"/>
        <v>0</v>
      </c>
      <c r="K3147">
        <f t="shared" si="441"/>
        <v>-8.3200000000000003E-5</v>
      </c>
      <c r="L3147">
        <v>-7.4178406214646057E-3</v>
      </c>
      <c r="N3147" s="2">
        <v>37277</v>
      </c>
      <c r="O3147">
        <v>33.049999999999997</v>
      </c>
      <c r="Q3147" s="2">
        <v>37277</v>
      </c>
      <c r="R3147">
        <v>33990.879999999997</v>
      </c>
      <c r="S3147" s="8">
        <f t="shared" si="446"/>
        <v>0</v>
      </c>
      <c r="T3147" s="9">
        <f t="shared" si="442"/>
        <v>-8.3199999999999989E-5</v>
      </c>
      <c r="U3147" s="3">
        <f>Sheet1!$B$17+Sheet1!$B$18*'Portfolio allocation'!K3147</f>
        <v>3.923497357862278E-4</v>
      </c>
      <c r="V3147" s="13">
        <f t="shared" si="447"/>
        <v>-4.7554973578622776E-4</v>
      </c>
      <c r="W3147" s="13"/>
      <c r="X3147" s="2">
        <v>37277</v>
      </c>
      <c r="Y3147">
        <v>109.1275</v>
      </c>
      <c r="AA3147" s="2">
        <v>37277</v>
      </c>
      <c r="AB3147">
        <v>1359.09</v>
      </c>
      <c r="AC3147">
        <f t="shared" si="448"/>
        <v>0</v>
      </c>
      <c r="AD3147">
        <f t="shared" si="443"/>
        <v>-8.3200000000000003E-5</v>
      </c>
      <c r="AE3147">
        <f>Sheet2!$B$17+Sheet2!$B$18*'Portfolio allocation'!K3147</f>
        <v>-2.0596551259614295E-5</v>
      </c>
      <c r="AF3147">
        <f t="shared" si="449"/>
        <v>-6.2603448740385708E-5</v>
      </c>
      <c r="AH3147" s="2">
        <v>37277</v>
      </c>
      <c r="AI3147">
        <v>4.8929999999999998</v>
      </c>
      <c r="AJ3147">
        <v>2.08</v>
      </c>
      <c r="AK3147">
        <v>0.88329999999999997</v>
      </c>
      <c r="AR3147" s="3"/>
    </row>
    <row r="3148" spans="1:44" hidden="1" outlineLevel="1" x14ac:dyDescent="0.2">
      <c r="A3148" s="2">
        <v>37278</v>
      </c>
      <c r="B3148">
        <v>23.61</v>
      </c>
      <c r="E3148" s="2">
        <v>37278</v>
      </c>
      <c r="F3148">
        <v>1119.31</v>
      </c>
      <c r="G3148">
        <f t="shared" si="444"/>
        <v>-7.3342911367707542E-3</v>
      </c>
      <c r="H3148" s="2">
        <v>37278</v>
      </c>
      <c r="I3148">
        <v>1579.41</v>
      </c>
      <c r="J3148">
        <f t="shared" si="445"/>
        <v>-7.3346406214646054E-3</v>
      </c>
      <c r="K3148">
        <f t="shared" si="441"/>
        <v>-7.4178406214646057E-3</v>
      </c>
      <c r="L3148">
        <v>7.8489421974028261E-3</v>
      </c>
      <c r="N3148" s="2">
        <v>37278</v>
      </c>
      <c r="O3148">
        <v>32.229999999999997</v>
      </c>
      <c r="Q3148" s="2">
        <v>37278</v>
      </c>
      <c r="R3148">
        <v>33147.54</v>
      </c>
      <c r="S3148" s="8">
        <f t="shared" si="446"/>
        <v>-2.4810772771990508E-2</v>
      </c>
      <c r="T3148" s="9">
        <f t="shared" si="442"/>
        <v>-2.4893972771990507E-2</v>
      </c>
      <c r="U3148" s="3">
        <f>Sheet1!$B$17+Sheet1!$B$18*'Portfolio allocation'!K3148</f>
        <v>-8.0221358696708957E-3</v>
      </c>
      <c r="V3148" s="13">
        <f t="shared" si="447"/>
        <v>-1.6871836902319609E-2</v>
      </c>
      <c r="W3148" s="13"/>
      <c r="X3148" s="2">
        <v>37278</v>
      </c>
      <c r="Y3148">
        <v>105.5457</v>
      </c>
      <c r="AA3148" s="2">
        <v>37278</v>
      </c>
      <c r="AB3148">
        <v>1314.48</v>
      </c>
      <c r="AC3148">
        <f t="shared" si="448"/>
        <v>-3.2823433326711227E-2</v>
      </c>
      <c r="AD3148">
        <f t="shared" si="443"/>
        <v>-3.2907833326711225E-2</v>
      </c>
      <c r="AE3148">
        <f>Sheet2!$B$17+Sheet2!$B$18*'Portfolio allocation'!K3148</f>
        <v>-6.5427461154720697E-3</v>
      </c>
      <c r="AF3148">
        <f t="shared" si="449"/>
        <v>-2.6365087211239153E-2</v>
      </c>
      <c r="AH3148" s="2">
        <v>37278</v>
      </c>
      <c r="AI3148">
        <v>4.9089999999999998</v>
      </c>
      <c r="AJ3148">
        <v>2.11</v>
      </c>
      <c r="AK3148">
        <v>0.88249999999999995</v>
      </c>
      <c r="AR3148" s="3"/>
    </row>
    <row r="3149" spans="1:44" hidden="1" outlineLevel="1" x14ac:dyDescent="0.2">
      <c r="A3149" s="2">
        <v>37279</v>
      </c>
      <c r="B3149">
        <v>21.88</v>
      </c>
      <c r="E3149" s="2">
        <v>37279</v>
      </c>
      <c r="F3149">
        <v>1128.18</v>
      </c>
      <c r="G3149">
        <f t="shared" si="444"/>
        <v>7.9245249305377463E-3</v>
      </c>
      <c r="H3149" s="2">
        <v>37279</v>
      </c>
      <c r="I3149">
        <v>1591.94</v>
      </c>
      <c r="J3149">
        <f t="shared" si="445"/>
        <v>7.9333421974028262E-3</v>
      </c>
      <c r="K3149">
        <f t="shared" si="441"/>
        <v>7.8489421974028261E-3</v>
      </c>
      <c r="L3149">
        <v>3.438002160885331E-3</v>
      </c>
      <c r="N3149" s="2">
        <v>37279</v>
      </c>
      <c r="O3149">
        <v>31.87</v>
      </c>
      <c r="Q3149" s="2">
        <v>37279</v>
      </c>
      <c r="R3149">
        <v>32777.29</v>
      </c>
      <c r="S3149" s="8">
        <f t="shared" si="446"/>
        <v>-1.1169757997124385E-2</v>
      </c>
      <c r="T3149" s="9">
        <f t="shared" si="442"/>
        <v>-1.1254157997124386E-2</v>
      </c>
      <c r="U3149" s="3">
        <f>Sheet1!$B$17+Sheet1!$B$18*'Portfolio allocation'!K3149</f>
        <v>9.4923042918633425E-3</v>
      </c>
      <c r="V3149" s="13">
        <f t="shared" si="447"/>
        <v>-2.074646228898773E-2</v>
      </c>
      <c r="W3149" s="13"/>
      <c r="X3149" s="2">
        <v>37279</v>
      </c>
      <c r="Y3149">
        <v>103.0622</v>
      </c>
      <c r="AA3149" s="2">
        <v>37279</v>
      </c>
      <c r="AB3149">
        <v>1283.55</v>
      </c>
      <c r="AC3149">
        <f t="shared" si="448"/>
        <v>-2.353021727222937E-2</v>
      </c>
      <c r="AD3149">
        <f t="shared" si="443"/>
        <v>-2.3616217272229369E-2</v>
      </c>
      <c r="AE3149">
        <f>Sheet2!$B$17+Sheet2!$B$18*'Portfolio allocation'!K3149</f>
        <v>7.0328666579209768E-3</v>
      </c>
      <c r="AF3149">
        <f t="shared" si="449"/>
        <v>-3.0649083930150346E-2</v>
      </c>
      <c r="AH3149" s="2">
        <v>37279</v>
      </c>
      <c r="AI3149">
        <v>5.0250000000000004</v>
      </c>
      <c r="AJ3149">
        <v>2.15</v>
      </c>
      <c r="AK3149">
        <v>0.88419999999999999</v>
      </c>
      <c r="AR3149" s="3"/>
    </row>
    <row r="3150" spans="1:44" hidden="1" outlineLevel="1" x14ac:dyDescent="0.2">
      <c r="A3150" s="2">
        <v>37280</v>
      </c>
      <c r="B3150">
        <v>21.15</v>
      </c>
      <c r="E3150" s="2">
        <v>37280</v>
      </c>
      <c r="F3150">
        <v>1132.1500000000001</v>
      </c>
      <c r="G3150">
        <f t="shared" si="444"/>
        <v>3.5189420127994531E-3</v>
      </c>
      <c r="H3150" s="2">
        <v>37280</v>
      </c>
      <c r="I3150">
        <v>1597.55</v>
      </c>
      <c r="J3150">
        <f t="shared" si="445"/>
        <v>3.5240021608853311E-3</v>
      </c>
      <c r="K3150">
        <f t="shared" si="441"/>
        <v>3.438002160885331E-3</v>
      </c>
      <c r="L3150">
        <v>9.0647401333299182E-4</v>
      </c>
      <c r="N3150" s="2">
        <v>37280</v>
      </c>
      <c r="O3150">
        <v>32.299999999999997</v>
      </c>
      <c r="Q3150" s="2">
        <v>37280</v>
      </c>
      <c r="R3150">
        <v>33219.53</v>
      </c>
      <c r="S3150" s="8">
        <f t="shared" si="446"/>
        <v>1.3492268579861078E-2</v>
      </c>
      <c r="T3150" s="9">
        <f t="shared" si="442"/>
        <v>1.3406268579861078E-2</v>
      </c>
      <c r="U3150" s="3">
        <f>Sheet1!$B$17+Sheet1!$B$18*'Portfolio allocation'!K3150</f>
        <v>4.4319620938839711E-3</v>
      </c>
      <c r="V3150" s="13">
        <f t="shared" si="447"/>
        <v>8.9743064859771071E-3</v>
      </c>
      <c r="W3150" s="13"/>
      <c r="X3150" s="2">
        <v>37280</v>
      </c>
      <c r="Y3150">
        <v>103.8455</v>
      </c>
      <c r="AA3150" s="2">
        <v>37280</v>
      </c>
      <c r="AB3150">
        <v>1293.31</v>
      </c>
      <c r="AC3150">
        <f t="shared" si="448"/>
        <v>7.6039110280081701E-3</v>
      </c>
      <c r="AD3150">
        <f t="shared" si="443"/>
        <v>7.5151110280081701E-3</v>
      </c>
      <c r="AE3150">
        <f>Sheet2!$B$17+Sheet2!$B$18*'Portfolio allocation'!K3150</f>
        <v>3.1105462441915316E-3</v>
      </c>
      <c r="AF3150">
        <f t="shared" si="449"/>
        <v>4.404564783816638E-3</v>
      </c>
      <c r="AH3150" s="2">
        <v>37280</v>
      </c>
      <c r="AI3150">
        <v>5.0049999999999999</v>
      </c>
      <c r="AJ3150">
        <v>2.2200000000000002</v>
      </c>
      <c r="AK3150">
        <v>0.87829999999999997</v>
      </c>
      <c r="AR3150" s="3"/>
    </row>
    <row r="3151" spans="1:44" hidden="1" outlineLevel="1" x14ac:dyDescent="0.2">
      <c r="A3151" s="2">
        <v>37281</v>
      </c>
      <c r="B3151">
        <v>21.01</v>
      </c>
      <c r="E3151" s="2">
        <v>37281</v>
      </c>
      <c r="F3151">
        <v>1133.28</v>
      </c>
      <c r="G3151">
        <f t="shared" si="444"/>
        <v>9.9810095835350943E-4</v>
      </c>
      <c r="H3151" s="2">
        <v>37281</v>
      </c>
      <c r="I3151">
        <v>1599.14</v>
      </c>
      <c r="J3151">
        <f t="shared" si="445"/>
        <v>9.9527401333299181E-4</v>
      </c>
      <c r="K3151">
        <f t="shared" si="441"/>
        <v>9.0647401333299182E-4</v>
      </c>
      <c r="L3151">
        <v>-2.6509411308591629E-4</v>
      </c>
      <c r="N3151" s="2">
        <v>37281</v>
      </c>
      <c r="O3151">
        <v>31.9</v>
      </c>
      <c r="Q3151" s="2">
        <v>37281</v>
      </c>
      <c r="R3151">
        <v>32808.14</v>
      </c>
      <c r="S3151" s="8">
        <f t="shared" si="446"/>
        <v>-1.2383980146618567E-2</v>
      </c>
      <c r="T3151" s="9">
        <f t="shared" si="442"/>
        <v>-1.2472780146618567E-2</v>
      </c>
      <c r="U3151" s="3">
        <f>Sheet1!$B$17+Sheet1!$B$18*'Portfolio allocation'!K3151</f>
        <v>1.5277288455567838E-3</v>
      </c>
      <c r="V3151" s="13">
        <f t="shared" si="447"/>
        <v>-1.4000508992175351E-2</v>
      </c>
      <c r="W3151" s="13"/>
      <c r="X3151" s="2">
        <v>37281</v>
      </c>
      <c r="Y3151">
        <v>104.38039999999999</v>
      </c>
      <c r="AA3151" s="2">
        <v>37281</v>
      </c>
      <c r="AB3151">
        <v>1299.97</v>
      </c>
      <c r="AC3151">
        <f t="shared" si="448"/>
        <v>5.1495774408301109E-3</v>
      </c>
      <c r="AD3151">
        <f t="shared" si="443"/>
        <v>5.0595774408301111E-3</v>
      </c>
      <c r="AE3151">
        <f>Sheet2!$B$17+Sheet2!$B$18*'Portfolio allocation'!K3151</f>
        <v>8.5944683026372576E-4</v>
      </c>
      <c r="AF3151">
        <f t="shared" si="449"/>
        <v>4.2001306105663855E-3</v>
      </c>
      <c r="AH3151" s="2">
        <v>37281</v>
      </c>
      <c r="AI3151">
        <v>5.0659999999999998</v>
      </c>
      <c r="AJ3151">
        <v>2.25</v>
      </c>
      <c r="AK3151">
        <v>0.86460000000000004</v>
      </c>
      <c r="AR3151" s="3"/>
    </row>
    <row r="3152" spans="1:44" hidden="1" outlineLevel="1" x14ac:dyDescent="0.2">
      <c r="A3152" s="2">
        <v>37284</v>
      </c>
      <c r="B3152">
        <v>21.14</v>
      </c>
      <c r="E3152" s="2">
        <v>37284</v>
      </c>
      <c r="F3152">
        <v>1133.06</v>
      </c>
      <c r="G3152">
        <f t="shared" si="444"/>
        <v>-1.9412678243679871E-4</v>
      </c>
      <c r="H3152" s="2">
        <v>37284</v>
      </c>
      <c r="I3152">
        <v>1598.86</v>
      </c>
      <c r="J3152">
        <f t="shared" si="445"/>
        <v>-1.7509411308591627E-4</v>
      </c>
      <c r="K3152">
        <f t="shared" si="441"/>
        <v>-2.6509411308591629E-4</v>
      </c>
      <c r="L3152">
        <v>-2.8630284097419342E-2</v>
      </c>
      <c r="N3152" s="2">
        <v>37284</v>
      </c>
      <c r="O3152">
        <v>31.91</v>
      </c>
      <c r="Q3152" s="2">
        <v>37284</v>
      </c>
      <c r="R3152">
        <v>32818.43</v>
      </c>
      <c r="S3152" s="8">
        <f t="shared" si="446"/>
        <v>3.1364167551095612E-4</v>
      </c>
      <c r="T3152" s="9">
        <f t="shared" si="442"/>
        <v>2.2364167551095613E-4</v>
      </c>
      <c r="U3152" s="3">
        <f>Sheet1!$B$17+Sheet1!$B$18*'Portfolio allocation'!K3152</f>
        <v>1.8367619944421025E-4</v>
      </c>
      <c r="V3152" s="13">
        <f t="shared" si="447"/>
        <v>3.9965476066745881E-5</v>
      </c>
      <c r="W3152" s="13"/>
      <c r="X3152" s="2">
        <v>37284</v>
      </c>
      <c r="Y3152">
        <v>103.301</v>
      </c>
      <c r="AA3152" s="2">
        <v>37284</v>
      </c>
      <c r="AB3152">
        <v>1286.52</v>
      </c>
      <c r="AC3152">
        <f t="shared" si="448"/>
        <v>-1.0346392609060229E-2</v>
      </c>
      <c r="AD3152">
        <f t="shared" si="443"/>
        <v>-1.0437592609060228E-2</v>
      </c>
      <c r="AE3152">
        <f>Sheet2!$B$17+Sheet2!$B$18*'Portfolio allocation'!K3152</f>
        <v>-1.8234143715413647E-4</v>
      </c>
      <c r="AF3152">
        <f t="shared" si="449"/>
        <v>-1.0255251171906092E-2</v>
      </c>
      <c r="AH3152" s="2">
        <v>37284</v>
      </c>
      <c r="AI3152">
        <v>5.0750000000000002</v>
      </c>
      <c r="AJ3152">
        <v>2.2799999999999998</v>
      </c>
      <c r="AK3152">
        <v>0.86140000000000005</v>
      </c>
      <c r="AR3152" s="3"/>
    </row>
    <row r="3153" spans="1:44" hidden="1" outlineLevel="1" x14ac:dyDescent="0.2">
      <c r="A3153" s="2">
        <v>37285</v>
      </c>
      <c r="B3153">
        <v>24.35</v>
      </c>
      <c r="E3153" s="2">
        <v>37285</v>
      </c>
      <c r="F3153">
        <v>1100.6400000000001</v>
      </c>
      <c r="G3153">
        <f t="shared" si="444"/>
        <v>-2.8612783082978654E-2</v>
      </c>
      <c r="H3153" s="2">
        <v>37285</v>
      </c>
      <c r="I3153">
        <v>1553.23</v>
      </c>
      <c r="J3153">
        <f t="shared" si="445"/>
        <v>-2.8539084097419343E-2</v>
      </c>
      <c r="K3153">
        <f t="shared" si="441"/>
        <v>-2.8630284097419342E-2</v>
      </c>
      <c r="L3153">
        <v>1.1795710798787063E-2</v>
      </c>
      <c r="N3153" s="2">
        <v>37285</v>
      </c>
      <c r="O3153">
        <v>31.16</v>
      </c>
      <c r="Q3153" s="2">
        <v>37285</v>
      </c>
      <c r="R3153">
        <v>32047.07</v>
      </c>
      <c r="S3153" s="8">
        <f t="shared" si="446"/>
        <v>-2.3503866577407884E-2</v>
      </c>
      <c r="T3153" s="9">
        <f t="shared" si="442"/>
        <v>-2.3595066577407883E-2</v>
      </c>
      <c r="U3153" s="3">
        <f>Sheet1!$B$17+Sheet1!$B$18*'Portfolio allocation'!K3153</f>
        <v>-3.2357588620095107E-2</v>
      </c>
      <c r="V3153" s="13">
        <f t="shared" si="447"/>
        <v>8.7625220426872236E-3</v>
      </c>
      <c r="W3153" s="13"/>
      <c r="X3153" s="2">
        <v>37285</v>
      </c>
      <c r="Y3153">
        <v>98.381900000000002</v>
      </c>
      <c r="AA3153" s="2">
        <v>37285</v>
      </c>
      <c r="AB3153">
        <v>1225.26</v>
      </c>
      <c r="AC3153">
        <f t="shared" si="448"/>
        <v>-4.7616826788545841E-2</v>
      </c>
      <c r="AD3153">
        <f t="shared" si="443"/>
        <v>-4.7706026788545838E-2</v>
      </c>
      <c r="AE3153">
        <f>Sheet2!$B$17+Sheet2!$B$18*'Portfolio allocation'!K3153</f>
        <v>-2.5405392032669467E-2</v>
      </c>
      <c r="AF3153">
        <f t="shared" si="449"/>
        <v>-2.2300634755876372E-2</v>
      </c>
      <c r="AH3153" s="2">
        <v>37285</v>
      </c>
      <c r="AI3153">
        <v>4.9400000000000004</v>
      </c>
      <c r="AJ3153">
        <v>2.23</v>
      </c>
      <c r="AK3153">
        <v>0.86170000000000002</v>
      </c>
      <c r="AR3153" s="3"/>
    </row>
    <row r="3154" spans="1:44" hidden="1" outlineLevel="1" x14ac:dyDescent="0.2">
      <c r="A3154" s="2">
        <v>37286</v>
      </c>
      <c r="B3154">
        <v>23.22</v>
      </c>
      <c r="E3154" s="2">
        <v>37286</v>
      </c>
      <c r="F3154">
        <v>1113.57</v>
      </c>
      <c r="G3154">
        <f t="shared" si="444"/>
        <v>1.1747710423026358E-2</v>
      </c>
      <c r="H3154" s="2">
        <v>37286</v>
      </c>
      <c r="I3154">
        <v>1571.69</v>
      </c>
      <c r="J3154">
        <f t="shared" si="445"/>
        <v>1.1884910798787063E-2</v>
      </c>
      <c r="K3154">
        <f t="shared" si="441"/>
        <v>1.1795710798787063E-2</v>
      </c>
      <c r="L3154">
        <v>1.4964659221602073E-2</v>
      </c>
      <c r="N3154" s="2">
        <v>37286</v>
      </c>
      <c r="O3154">
        <v>31.425000000000001</v>
      </c>
      <c r="Q3154" s="2">
        <v>37286</v>
      </c>
      <c r="R3154">
        <v>32319.62</v>
      </c>
      <c r="S3154" s="8">
        <f t="shared" si="446"/>
        <v>8.504677650718051E-3</v>
      </c>
      <c r="T3154" s="9">
        <f t="shared" si="442"/>
        <v>8.4154776507180517E-3</v>
      </c>
      <c r="U3154" s="3">
        <f>Sheet1!$B$17+Sheet1!$B$18*'Portfolio allocation'!K3154</f>
        <v>1.40201372557893E-2</v>
      </c>
      <c r="V3154" s="13">
        <f t="shared" si="447"/>
        <v>-5.604659605071248E-3</v>
      </c>
      <c r="W3154" s="13"/>
      <c r="X3154" s="2">
        <v>37286</v>
      </c>
      <c r="Y3154">
        <v>100.8176</v>
      </c>
      <c r="AA3154" s="2">
        <v>37286</v>
      </c>
      <c r="AB3154">
        <v>1255.5999999999999</v>
      </c>
      <c r="AC3154">
        <f t="shared" si="448"/>
        <v>2.476209131123186E-2</v>
      </c>
      <c r="AD3154">
        <f t="shared" si="443"/>
        <v>2.4672891311231859E-2</v>
      </c>
      <c r="AE3154">
        <f>Sheet2!$B$17+Sheet2!$B$18*'Portfolio allocation'!K3154</f>
        <v>1.0542433989445597E-2</v>
      </c>
      <c r="AF3154">
        <f t="shared" si="449"/>
        <v>1.4130457321786262E-2</v>
      </c>
      <c r="AH3154" s="2">
        <v>37286</v>
      </c>
      <c r="AI3154">
        <v>5.0119999999999996</v>
      </c>
      <c r="AJ3154">
        <v>2.23</v>
      </c>
      <c r="AK3154">
        <v>0.86199999999999999</v>
      </c>
      <c r="AR3154" s="3"/>
    </row>
    <row r="3155" spans="1:44" hidden="1" outlineLevel="1" x14ac:dyDescent="0.2">
      <c r="A3155" s="2">
        <v>37287</v>
      </c>
      <c r="B3155">
        <v>21.09</v>
      </c>
      <c r="E3155" s="2">
        <v>37287</v>
      </c>
      <c r="F3155">
        <v>1130.2</v>
      </c>
      <c r="G3155">
        <f t="shared" si="444"/>
        <v>1.4933951166069548E-2</v>
      </c>
      <c r="H3155" s="2">
        <v>37287</v>
      </c>
      <c r="I3155">
        <v>1595.35</v>
      </c>
      <c r="J3155">
        <f t="shared" si="445"/>
        <v>1.5053859221602073E-2</v>
      </c>
      <c r="K3155">
        <f t="shared" si="441"/>
        <v>1.4964659221602073E-2</v>
      </c>
      <c r="L3155">
        <v>-7.1684169994045447E-3</v>
      </c>
      <c r="N3155" s="2">
        <v>37287</v>
      </c>
      <c r="O3155">
        <v>31.855</v>
      </c>
      <c r="Q3155" s="2">
        <v>37287</v>
      </c>
      <c r="R3155">
        <v>32761.86</v>
      </c>
      <c r="S3155" s="8">
        <f t="shared" si="446"/>
        <v>1.3683329197558658E-2</v>
      </c>
      <c r="T3155" s="9">
        <f t="shared" si="442"/>
        <v>1.3594129197558659E-2</v>
      </c>
      <c r="U3155" s="3">
        <f>Sheet1!$B$17+Sheet1!$B$18*'Portfolio allocation'!K3155</f>
        <v>1.7655635198275864E-2</v>
      </c>
      <c r="V3155" s="13">
        <f t="shared" si="447"/>
        <v>-4.0615060007172053E-3</v>
      </c>
      <c r="W3155" s="13"/>
      <c r="X3155" s="2">
        <v>37287</v>
      </c>
      <c r="Y3155">
        <v>103.0527</v>
      </c>
      <c r="AA3155" s="2">
        <v>37287</v>
      </c>
      <c r="AB3155">
        <v>1283.43</v>
      </c>
      <c r="AC3155">
        <f t="shared" si="448"/>
        <v>2.2164702134437775E-2</v>
      </c>
      <c r="AD3155">
        <f t="shared" si="443"/>
        <v>2.2073102134437774E-2</v>
      </c>
      <c r="AE3155">
        <f>Sheet2!$B$17+Sheet2!$B$18*'Portfolio allocation'!K3155</f>
        <v>1.3360343774198967E-2</v>
      </c>
      <c r="AF3155">
        <f t="shared" si="449"/>
        <v>8.7127583602388068E-3</v>
      </c>
      <c r="AH3155" s="2">
        <v>37287</v>
      </c>
      <c r="AI3155">
        <v>5.0330000000000004</v>
      </c>
      <c r="AJ3155">
        <v>2.29</v>
      </c>
      <c r="AK3155">
        <v>0.8609</v>
      </c>
      <c r="AR3155" s="3"/>
    </row>
    <row r="3156" spans="1:44" hidden="1" outlineLevel="1" x14ac:dyDescent="0.2">
      <c r="A3156" s="2">
        <v>37288</v>
      </c>
      <c r="B3156">
        <v>21.12</v>
      </c>
      <c r="E3156" s="2">
        <v>37288</v>
      </c>
      <c r="F3156">
        <v>1122.2</v>
      </c>
      <c r="G3156">
        <f t="shared" si="444"/>
        <v>-7.0783932047425724E-3</v>
      </c>
      <c r="H3156" s="2">
        <v>37288</v>
      </c>
      <c r="I3156">
        <v>1584.06</v>
      </c>
      <c r="J3156">
        <f t="shared" si="445"/>
        <v>-7.0768169994045449E-3</v>
      </c>
      <c r="K3156">
        <f t="shared" si="441"/>
        <v>-7.1684169994045447E-3</v>
      </c>
      <c r="L3156">
        <v>-2.4816398702069309E-2</v>
      </c>
      <c r="N3156" s="2">
        <v>37288</v>
      </c>
      <c r="O3156">
        <v>31.33</v>
      </c>
      <c r="Q3156" s="2">
        <v>37288</v>
      </c>
      <c r="R3156">
        <v>32221.91</v>
      </c>
      <c r="S3156" s="8">
        <f t="shared" si="446"/>
        <v>-1.648105449446402E-2</v>
      </c>
      <c r="T3156" s="9">
        <f t="shared" si="442"/>
        <v>-1.6572654494464021E-2</v>
      </c>
      <c r="U3156" s="3">
        <f>Sheet1!$B$17+Sheet1!$B$18*'Portfolio allocation'!K3156</f>
        <v>-7.7359907692083913E-3</v>
      </c>
      <c r="V3156" s="13">
        <f t="shared" si="447"/>
        <v>-8.8366637252556297E-3</v>
      </c>
      <c r="W3156" s="13"/>
      <c r="X3156" s="2">
        <v>37288</v>
      </c>
      <c r="Y3156">
        <v>103.15779999999999</v>
      </c>
      <c r="AA3156" s="2">
        <v>37288</v>
      </c>
      <c r="AB3156">
        <v>1284.74</v>
      </c>
      <c r="AC3156">
        <f t="shared" si="448"/>
        <v>1.0207023367070356E-3</v>
      </c>
      <c r="AD3156">
        <f t="shared" si="443"/>
        <v>9.3190233670703559E-4</v>
      </c>
      <c r="AE3156">
        <f>Sheet2!$B$17+Sheet2!$B$18*'Portfolio allocation'!K3156</f>
        <v>-6.3209522673641468E-3</v>
      </c>
      <c r="AF3156">
        <f t="shared" si="449"/>
        <v>7.2528546040711824E-3</v>
      </c>
      <c r="AH3156" s="2">
        <v>37288</v>
      </c>
      <c r="AI3156">
        <v>4.9770000000000003</v>
      </c>
      <c r="AJ3156">
        <v>2.2200000000000002</v>
      </c>
      <c r="AK3156">
        <v>0.86109999999999998</v>
      </c>
      <c r="AR3156" s="3"/>
    </row>
    <row r="3157" spans="1:44" hidden="1" outlineLevel="1" x14ac:dyDescent="0.2">
      <c r="A3157" s="2">
        <v>37291</v>
      </c>
      <c r="B3157">
        <v>24.87</v>
      </c>
      <c r="E3157" s="2">
        <v>37291</v>
      </c>
      <c r="F3157">
        <v>1094.44</v>
      </c>
      <c r="G3157">
        <f t="shared" si="444"/>
        <v>-2.4737123507396208E-2</v>
      </c>
      <c r="H3157" s="2">
        <v>37291</v>
      </c>
      <c r="I3157">
        <v>1544.89</v>
      </c>
      <c r="J3157">
        <f t="shared" si="445"/>
        <v>-2.4727598702069309E-2</v>
      </c>
      <c r="K3157">
        <f t="shared" si="441"/>
        <v>-2.4816398702069309E-2</v>
      </c>
      <c r="L3157">
        <v>-4.0943577626886621E-3</v>
      </c>
      <c r="N3157" s="2">
        <v>37291</v>
      </c>
      <c r="O3157">
        <v>30.56</v>
      </c>
      <c r="Q3157" s="2">
        <v>37291</v>
      </c>
      <c r="R3157">
        <v>31430</v>
      </c>
      <c r="S3157" s="8">
        <f t="shared" si="446"/>
        <v>-2.4576755381664261E-2</v>
      </c>
      <c r="T3157" s="9">
        <f t="shared" si="442"/>
        <v>-2.4665555381664261E-2</v>
      </c>
      <c r="U3157" s="3">
        <f>Sheet1!$B$17+Sheet1!$B$18*'Portfolio allocation'!K3157</f>
        <v>-2.7982202637839883E-2</v>
      </c>
      <c r="V3157" s="13">
        <f t="shared" si="447"/>
        <v>3.3166472561756213E-3</v>
      </c>
      <c r="W3157" s="13"/>
      <c r="X3157" s="2">
        <v>37291</v>
      </c>
      <c r="Y3157">
        <v>102.0116</v>
      </c>
      <c r="AA3157" s="2">
        <v>37291</v>
      </c>
      <c r="AB3157">
        <v>1270.47</v>
      </c>
      <c r="AC3157">
        <f t="shared" si="448"/>
        <v>-1.1107305758363495E-2</v>
      </c>
      <c r="AD3157">
        <f t="shared" si="443"/>
        <v>-1.1194905758363495E-2</v>
      </c>
      <c r="AE3157">
        <f>Sheet2!$B$17+Sheet2!$B$18*'Portfolio allocation'!K3157</f>
        <v>-2.2013987838107662E-2</v>
      </c>
      <c r="AF3157">
        <f t="shared" si="449"/>
        <v>1.0819082079744167E-2</v>
      </c>
      <c r="AH3157" s="2">
        <v>37291</v>
      </c>
      <c r="AI3157">
        <v>4.9050000000000002</v>
      </c>
      <c r="AJ3157">
        <v>2.19</v>
      </c>
      <c r="AK3157">
        <v>0.86629999999999996</v>
      </c>
      <c r="AR3157" s="3"/>
    </row>
    <row r="3158" spans="1:44" hidden="1" outlineLevel="1" x14ac:dyDescent="0.2">
      <c r="A3158" s="2">
        <v>37292</v>
      </c>
      <c r="B3158">
        <v>25.45</v>
      </c>
      <c r="E3158" s="2">
        <v>37292</v>
      </c>
      <c r="F3158">
        <v>1090.02</v>
      </c>
      <c r="G3158">
        <f t="shared" si="444"/>
        <v>-4.0385950805892357E-3</v>
      </c>
      <c r="H3158" s="2">
        <v>37292</v>
      </c>
      <c r="I3158">
        <v>1538.7</v>
      </c>
      <c r="J3158">
        <f t="shared" si="445"/>
        <v>-4.0067577626886619E-3</v>
      </c>
      <c r="K3158">
        <f t="shared" si="441"/>
        <v>-4.0943577626886621E-3</v>
      </c>
      <c r="L3158">
        <v>-5.9573903684928542E-3</v>
      </c>
      <c r="N3158" s="2">
        <v>37292</v>
      </c>
      <c r="O3158">
        <v>30.574999999999999</v>
      </c>
      <c r="Q3158" s="2">
        <v>37292</v>
      </c>
      <c r="R3158">
        <v>31445.42</v>
      </c>
      <c r="S3158" s="8">
        <f t="shared" si="446"/>
        <v>4.9061406299699684E-4</v>
      </c>
      <c r="T3158" s="9">
        <f t="shared" si="442"/>
        <v>4.0301406299699682E-4</v>
      </c>
      <c r="U3158" s="3">
        <f>Sheet1!$B$17+Sheet1!$B$18*'Portfolio allocation'!K3158</f>
        <v>-4.2093521058265207E-3</v>
      </c>
      <c r="V3158" s="13">
        <f t="shared" si="447"/>
        <v>4.6123661688235174E-3</v>
      </c>
      <c r="W3158" s="13"/>
      <c r="X3158" s="2">
        <v>37292</v>
      </c>
      <c r="Y3158">
        <v>101.53400000000001</v>
      </c>
      <c r="AA3158" s="2">
        <v>37292</v>
      </c>
      <c r="AB3158">
        <v>1264.52</v>
      </c>
      <c r="AC3158">
        <f t="shared" si="448"/>
        <v>-4.6833061780285901E-3</v>
      </c>
      <c r="AD3158">
        <f t="shared" si="443"/>
        <v>-4.7721061780285901E-3</v>
      </c>
      <c r="AE3158">
        <f>Sheet2!$B$17+Sheet2!$B$18*'Portfolio allocation'!K3158</f>
        <v>-3.5874203677322028E-3</v>
      </c>
      <c r="AF3158">
        <f t="shared" si="449"/>
        <v>-1.1846858102963873E-3</v>
      </c>
      <c r="AH3158" s="2">
        <v>37292</v>
      </c>
      <c r="AI3158">
        <v>4.8959999999999999</v>
      </c>
      <c r="AJ3158">
        <v>2.2200000000000002</v>
      </c>
      <c r="AK3158">
        <v>0.86850000000000005</v>
      </c>
      <c r="AR3158" s="3"/>
    </row>
    <row r="3159" spans="1:44" hidden="1" outlineLevel="1" x14ac:dyDescent="0.2">
      <c r="A3159" s="2">
        <v>37293</v>
      </c>
      <c r="B3159">
        <v>26.09</v>
      </c>
      <c r="E3159" s="2">
        <v>37293</v>
      </c>
      <c r="F3159">
        <v>1083.51</v>
      </c>
      <c r="G3159">
        <f t="shared" si="444"/>
        <v>-5.9723674794958104E-3</v>
      </c>
      <c r="H3159" s="2">
        <v>37293</v>
      </c>
      <c r="I3159">
        <v>1529.67</v>
      </c>
      <c r="J3159">
        <f t="shared" si="445"/>
        <v>-5.8685903684928542E-3</v>
      </c>
      <c r="K3159">
        <f t="shared" si="441"/>
        <v>-5.9573903684928542E-3</v>
      </c>
      <c r="L3159">
        <v>-2.9709747592618027E-3</v>
      </c>
      <c r="N3159" s="2">
        <v>37293</v>
      </c>
      <c r="O3159">
        <v>30.2</v>
      </c>
      <c r="Q3159" s="2">
        <v>37293</v>
      </c>
      <c r="R3159">
        <v>31059.75</v>
      </c>
      <c r="S3159" s="8">
        <f t="shared" si="446"/>
        <v>-1.2264743164505321E-2</v>
      </c>
      <c r="T3159" s="9">
        <f t="shared" si="442"/>
        <v>-1.2353543164505321E-2</v>
      </c>
      <c r="U3159" s="3">
        <f>Sheet1!$B$17+Sheet1!$B$18*'Portfolio allocation'!K3159</f>
        <v>-6.3466703267302093E-3</v>
      </c>
      <c r="V3159" s="13">
        <f t="shared" si="447"/>
        <v>-6.0068728377751113E-3</v>
      </c>
      <c r="W3159" s="13"/>
      <c r="X3159" s="2">
        <v>37293</v>
      </c>
      <c r="Y3159">
        <v>101.8492</v>
      </c>
      <c r="AA3159" s="2">
        <v>37293</v>
      </c>
      <c r="AB3159">
        <v>1270.1099999999999</v>
      </c>
      <c r="AC3159">
        <f t="shared" si="448"/>
        <v>4.42064973270484E-3</v>
      </c>
      <c r="AD3159">
        <f t="shared" si="443"/>
        <v>4.3326497327048396E-3</v>
      </c>
      <c r="AE3159">
        <f>Sheet2!$B$17+Sheet2!$B$18*'Portfolio allocation'!K3159</f>
        <v>-5.2440764910738069E-3</v>
      </c>
      <c r="AF3159">
        <f t="shared" si="449"/>
        <v>9.5767262237786456E-3</v>
      </c>
      <c r="AH3159" s="2">
        <v>37293</v>
      </c>
      <c r="AI3159">
        <v>4.9249999999999998</v>
      </c>
      <c r="AJ3159">
        <v>2.2000000000000002</v>
      </c>
      <c r="AK3159">
        <v>0.86880000000000002</v>
      </c>
      <c r="AR3159" s="3"/>
    </row>
    <row r="3160" spans="1:44" hidden="1" outlineLevel="1" x14ac:dyDescent="0.2">
      <c r="A3160" s="2">
        <v>37294</v>
      </c>
      <c r="B3160">
        <v>25.11</v>
      </c>
      <c r="E3160" s="2">
        <v>37294</v>
      </c>
      <c r="F3160">
        <v>1080.17</v>
      </c>
      <c r="G3160">
        <f t="shared" si="444"/>
        <v>-3.0825742263568268E-3</v>
      </c>
      <c r="H3160" s="2">
        <v>37294</v>
      </c>
      <c r="I3160">
        <v>1525.26</v>
      </c>
      <c r="J3160">
        <f t="shared" si="445"/>
        <v>-2.8829747592618027E-3</v>
      </c>
      <c r="K3160">
        <f t="shared" si="441"/>
        <v>-2.9709747592618027E-3</v>
      </c>
      <c r="L3160">
        <v>1.4781596003304287E-2</v>
      </c>
      <c r="N3160" s="2">
        <v>37294</v>
      </c>
      <c r="O3160">
        <v>29.9</v>
      </c>
      <c r="Q3160" s="2">
        <v>37294</v>
      </c>
      <c r="R3160">
        <v>30751.200000000001</v>
      </c>
      <c r="S3160" s="8">
        <f t="shared" si="446"/>
        <v>-9.9340786709487539E-3</v>
      </c>
      <c r="T3160" s="9">
        <f t="shared" si="442"/>
        <v>-1.0022078670948753E-2</v>
      </c>
      <c r="U3160" s="3">
        <f>Sheet1!$B$17+Sheet1!$B$18*'Portfolio allocation'!K3160</f>
        <v>-2.9205786539838376E-3</v>
      </c>
      <c r="V3160" s="13">
        <f t="shared" si="447"/>
        <v>-7.1015000169649158E-3</v>
      </c>
      <c r="W3160" s="13"/>
      <c r="X3160" s="2">
        <v>37294</v>
      </c>
      <c r="Y3160">
        <v>99.251099999999994</v>
      </c>
      <c r="AA3160" s="2">
        <v>37294</v>
      </c>
      <c r="AB3160">
        <v>1237.71</v>
      </c>
      <c r="AC3160">
        <f t="shared" si="448"/>
        <v>-2.550960153057602E-2</v>
      </c>
      <c r="AD3160">
        <f t="shared" si="443"/>
        <v>-2.5597601530576022E-2</v>
      </c>
      <c r="AE3160">
        <f>Sheet2!$B$17+Sheet2!$B$18*'Portfolio allocation'!K3160</f>
        <v>-2.5884795409925397E-3</v>
      </c>
      <c r="AF3160">
        <f t="shared" si="449"/>
        <v>-2.3009121989583482E-2</v>
      </c>
      <c r="AH3160" s="2">
        <v>37294</v>
      </c>
      <c r="AI3160">
        <v>4.923</v>
      </c>
      <c r="AJ3160">
        <v>2.2000000000000002</v>
      </c>
      <c r="AK3160">
        <v>0.86950000000000005</v>
      </c>
      <c r="AR3160" s="3"/>
    </row>
    <row r="3161" spans="1:44" hidden="1" outlineLevel="1" x14ac:dyDescent="0.2">
      <c r="A3161" s="2">
        <v>37295</v>
      </c>
      <c r="B3161">
        <v>23.26</v>
      </c>
      <c r="E3161" s="2">
        <v>37295</v>
      </c>
      <c r="F3161">
        <v>1096.22</v>
      </c>
      <c r="G3161">
        <f t="shared" si="444"/>
        <v>1.4858772230297079E-2</v>
      </c>
      <c r="H3161" s="2">
        <v>37295</v>
      </c>
      <c r="I3161">
        <v>1547.94</v>
      </c>
      <c r="J3161">
        <f t="shared" si="445"/>
        <v>1.4869596003304286E-2</v>
      </c>
      <c r="K3161">
        <f t="shared" si="441"/>
        <v>1.4781596003304287E-2</v>
      </c>
      <c r="L3161">
        <v>1.4300462539891742E-2</v>
      </c>
      <c r="N3161" s="2">
        <v>37295</v>
      </c>
      <c r="O3161">
        <v>30.324999999999999</v>
      </c>
      <c r="Q3161" s="2">
        <v>37295</v>
      </c>
      <c r="R3161">
        <v>31188.3</v>
      </c>
      <c r="S3161" s="8">
        <f t="shared" si="446"/>
        <v>1.4214079450558081E-2</v>
      </c>
      <c r="T3161" s="9">
        <f t="shared" si="442"/>
        <v>1.4126079450558082E-2</v>
      </c>
      <c r="U3161" s="3">
        <f>Sheet1!$B$17+Sheet1!$B$18*'Portfolio allocation'!K3161</f>
        <v>1.7445620434805725E-2</v>
      </c>
      <c r="V3161" s="13">
        <f t="shared" si="447"/>
        <v>-3.3195409842476428E-3</v>
      </c>
      <c r="W3161" s="13"/>
      <c r="X3161" s="2">
        <v>37295</v>
      </c>
      <c r="Y3161">
        <v>100.28270000000001</v>
      </c>
      <c r="AA3161" s="2">
        <v>37295</v>
      </c>
      <c r="AB3161">
        <v>1250.57</v>
      </c>
      <c r="AC3161">
        <f t="shared" si="448"/>
        <v>1.0390156013928786E-2</v>
      </c>
      <c r="AD3161">
        <f t="shared" si="443"/>
        <v>1.0303756013928786E-2</v>
      </c>
      <c r="AE3161">
        <f>Sheet2!$B$17+Sheet2!$B$18*'Portfolio allocation'!K3161</f>
        <v>1.3197559290123478E-2</v>
      </c>
      <c r="AF3161">
        <f t="shared" si="449"/>
        <v>-2.8938032761946925E-3</v>
      </c>
      <c r="AH3161" s="2">
        <v>37295</v>
      </c>
      <c r="AI3161">
        <v>4.8810000000000002</v>
      </c>
      <c r="AJ3161">
        <v>2.16</v>
      </c>
      <c r="AK3161">
        <v>0.87229999999999996</v>
      </c>
      <c r="AR3161" s="3"/>
    </row>
    <row r="3162" spans="1:44" hidden="1" outlineLevel="1" x14ac:dyDescent="0.2">
      <c r="A3162" s="2">
        <v>37298</v>
      </c>
      <c r="B3162">
        <v>21.78</v>
      </c>
      <c r="E3162" s="2">
        <v>37298</v>
      </c>
      <c r="F3162">
        <v>1111.94</v>
      </c>
      <c r="G3162">
        <f t="shared" si="444"/>
        <v>1.4340187188703002E-2</v>
      </c>
      <c r="H3162" s="2">
        <v>37298</v>
      </c>
      <c r="I3162">
        <v>1570.21</v>
      </c>
      <c r="J3162">
        <f t="shared" si="445"/>
        <v>1.4386862539891743E-2</v>
      </c>
      <c r="K3162">
        <f t="shared" si="441"/>
        <v>1.4300462539891742E-2</v>
      </c>
      <c r="L3162">
        <v>-4.0751278899000655E-3</v>
      </c>
      <c r="N3162" s="2">
        <v>37298</v>
      </c>
      <c r="O3162">
        <v>30.565000000000001</v>
      </c>
      <c r="Q3162" s="2">
        <v>37298</v>
      </c>
      <c r="R3162">
        <v>31435.13</v>
      </c>
      <c r="S3162" s="8">
        <f t="shared" si="446"/>
        <v>7.914185768381099E-3</v>
      </c>
      <c r="T3162" s="9">
        <f t="shared" si="442"/>
        <v>7.8277857683810986E-3</v>
      </c>
      <c r="U3162" s="3">
        <f>Sheet1!$B$17+Sheet1!$B$18*'Portfolio allocation'!K3162</f>
        <v>1.6893651932035347E-2</v>
      </c>
      <c r="V3162" s="13">
        <f t="shared" si="447"/>
        <v>-9.0658661636542487E-3</v>
      </c>
      <c r="W3162" s="13"/>
      <c r="X3162" s="2">
        <v>37298</v>
      </c>
      <c r="Y3162">
        <v>102.5656</v>
      </c>
      <c r="AA3162" s="2">
        <v>37298</v>
      </c>
      <c r="AB3162">
        <v>1279.04</v>
      </c>
      <c r="AC3162">
        <f t="shared" si="448"/>
        <v>2.2765618877791827E-2</v>
      </c>
      <c r="AD3162">
        <f t="shared" si="443"/>
        <v>2.2677218877791828E-2</v>
      </c>
      <c r="AE3162">
        <f>Sheet2!$B$17+Sheet2!$B$18*'Portfolio allocation'!K3162</f>
        <v>1.2769723139632231E-2</v>
      </c>
      <c r="AF3162">
        <f t="shared" si="449"/>
        <v>9.9074957381595965E-3</v>
      </c>
      <c r="AH3162" s="2">
        <v>37298</v>
      </c>
      <c r="AI3162">
        <v>4.9089999999999998</v>
      </c>
      <c r="AJ3162">
        <v>2.21</v>
      </c>
      <c r="AK3162">
        <v>0.87770000000000004</v>
      </c>
      <c r="AR3162" s="3"/>
    </row>
    <row r="3163" spans="1:44" hidden="1" outlineLevel="1" x14ac:dyDescent="0.2">
      <c r="A3163" s="2">
        <v>37299</v>
      </c>
      <c r="B3163">
        <v>21.62</v>
      </c>
      <c r="E3163" s="2">
        <v>37299</v>
      </c>
      <c r="F3163">
        <v>1107.5</v>
      </c>
      <c r="G3163">
        <f t="shared" si="444"/>
        <v>-3.9930212061802806E-3</v>
      </c>
      <c r="H3163" s="2">
        <v>37299</v>
      </c>
      <c r="I3163">
        <v>1563.95</v>
      </c>
      <c r="J3163">
        <f t="shared" si="445"/>
        <v>-3.9867278899000658E-3</v>
      </c>
      <c r="K3163">
        <f t="shared" si="441"/>
        <v>-4.0751278899000655E-3</v>
      </c>
      <c r="L3163">
        <v>1.0191258620799884E-2</v>
      </c>
      <c r="N3163" s="2">
        <v>37299</v>
      </c>
      <c r="O3163">
        <v>30.07</v>
      </c>
      <c r="Q3163" s="2">
        <v>37299</v>
      </c>
      <c r="R3163">
        <v>30926.05</v>
      </c>
      <c r="S3163" s="8">
        <f t="shared" si="446"/>
        <v>-1.6194620477154142E-2</v>
      </c>
      <c r="T3163" s="9">
        <f t="shared" si="442"/>
        <v>-1.6283020477154141E-2</v>
      </c>
      <c r="U3163" s="3">
        <f>Sheet1!$B$17+Sheet1!$B$18*'Portfolio allocation'!K3163</f>
        <v>-4.1872911084136558E-3</v>
      </c>
      <c r="V3163" s="13">
        <f t="shared" si="447"/>
        <v>-1.2095729368740486E-2</v>
      </c>
      <c r="W3163" s="13"/>
      <c r="X3163" s="2">
        <v>37299</v>
      </c>
      <c r="Y3163">
        <v>101.7919</v>
      </c>
      <c r="AA3163" s="2">
        <v>37299</v>
      </c>
      <c r="AB3163">
        <v>1269.3900000000001</v>
      </c>
      <c r="AC3163">
        <f t="shared" si="448"/>
        <v>-7.5447210407805221E-3</v>
      </c>
      <c r="AD3163">
        <f t="shared" si="443"/>
        <v>-7.6351210407805221E-3</v>
      </c>
      <c r="AE3163">
        <f>Sheet2!$B$17+Sheet2!$B$18*'Portfolio allocation'!K3163</f>
        <v>-3.5703206742501571E-3</v>
      </c>
      <c r="AF3163">
        <f t="shared" si="449"/>
        <v>-4.0648003665303654E-3</v>
      </c>
      <c r="AH3163" s="2">
        <v>37299</v>
      </c>
      <c r="AI3163">
        <v>4.9710000000000001</v>
      </c>
      <c r="AJ3163">
        <v>2.2599999999999998</v>
      </c>
      <c r="AK3163">
        <v>0.87639999999999996</v>
      </c>
      <c r="AR3163" s="3"/>
    </row>
    <row r="3164" spans="1:44" hidden="1" outlineLevel="1" x14ac:dyDescent="0.2">
      <c r="A3164" s="2">
        <v>37300</v>
      </c>
      <c r="B3164">
        <v>20.85</v>
      </c>
      <c r="E3164" s="2">
        <v>37300</v>
      </c>
      <c r="F3164">
        <v>1118.51</v>
      </c>
      <c r="G3164">
        <f t="shared" si="444"/>
        <v>9.9413092550790783E-3</v>
      </c>
      <c r="H3164" s="2">
        <v>37300</v>
      </c>
      <c r="I3164">
        <v>1580.03</v>
      </c>
      <c r="J3164">
        <f t="shared" si="445"/>
        <v>1.0281658620799883E-2</v>
      </c>
      <c r="K3164">
        <f t="shared" si="441"/>
        <v>1.0191258620799884E-2</v>
      </c>
      <c r="L3164">
        <v>-1.8249442883995751E-3</v>
      </c>
      <c r="N3164" s="2">
        <v>37300</v>
      </c>
      <c r="O3164">
        <v>30.91</v>
      </c>
      <c r="Q3164" s="2">
        <v>37300</v>
      </c>
      <c r="R3164">
        <v>31789.96</v>
      </c>
      <c r="S3164" s="8">
        <f t="shared" si="446"/>
        <v>2.7934702297900849E-2</v>
      </c>
      <c r="T3164" s="9">
        <f t="shared" si="442"/>
        <v>2.7844302297900848E-2</v>
      </c>
      <c r="U3164" s="3">
        <f>Sheet1!$B$17+Sheet1!$B$18*'Portfolio allocation'!K3164</f>
        <v>1.217946905497681E-2</v>
      </c>
      <c r="V3164" s="13">
        <f t="shared" si="447"/>
        <v>1.5664833242924038E-2</v>
      </c>
      <c r="W3164" s="13"/>
      <c r="X3164" s="2">
        <v>37300</v>
      </c>
      <c r="Y3164">
        <v>103.2246</v>
      </c>
      <c r="AA3164" s="2">
        <v>37300</v>
      </c>
      <c r="AB3164">
        <v>1287.26</v>
      </c>
      <c r="AC3164">
        <f t="shared" si="448"/>
        <v>1.4077627836992512E-2</v>
      </c>
      <c r="AD3164">
        <f t="shared" si="443"/>
        <v>1.3986827836992512E-2</v>
      </c>
      <c r="AE3164">
        <f>Sheet2!$B$17+Sheet2!$B$18*'Portfolio allocation'!K3164</f>
        <v>9.1157141795022382E-3</v>
      </c>
      <c r="AF3164">
        <f t="shared" si="449"/>
        <v>4.8711136574902739E-3</v>
      </c>
      <c r="AH3164" s="2">
        <v>37300</v>
      </c>
      <c r="AI3164">
        <v>4.9870000000000001</v>
      </c>
      <c r="AJ3164">
        <v>2.27</v>
      </c>
      <c r="AK3164">
        <v>0.87250000000000005</v>
      </c>
      <c r="AR3164" s="3"/>
    </row>
    <row r="3165" spans="1:44" hidden="1" outlineLevel="1" x14ac:dyDescent="0.2">
      <c r="A3165" s="2">
        <v>37301</v>
      </c>
      <c r="B3165">
        <v>21.77</v>
      </c>
      <c r="E3165" s="2">
        <v>37301</v>
      </c>
      <c r="F3165">
        <v>1116.48</v>
      </c>
      <c r="G3165">
        <f t="shared" si="444"/>
        <v>-1.814914484448038E-3</v>
      </c>
      <c r="H3165" s="2">
        <v>37301</v>
      </c>
      <c r="I3165">
        <v>1577.29</v>
      </c>
      <c r="J3165">
        <f t="shared" si="445"/>
        <v>-1.734144288399575E-3</v>
      </c>
      <c r="K3165">
        <f t="shared" si="441"/>
        <v>-1.8249442883995751E-3</v>
      </c>
      <c r="L3165">
        <v>-1.1064919587393482E-2</v>
      </c>
      <c r="N3165" s="2">
        <v>37301</v>
      </c>
      <c r="O3165">
        <v>30.84</v>
      </c>
      <c r="Q3165" s="2">
        <v>37301</v>
      </c>
      <c r="R3165">
        <v>31717.96</v>
      </c>
      <c r="S3165" s="8">
        <f t="shared" si="446"/>
        <v>-2.2648660143014254E-3</v>
      </c>
      <c r="T3165" s="9">
        <f t="shared" si="442"/>
        <v>-2.3556660143014252E-3</v>
      </c>
      <c r="U3165" s="3">
        <f>Sheet1!$B$17+Sheet1!$B$18*'Portfolio allocation'!K3165</f>
        <v>-1.6058234535361485E-3</v>
      </c>
      <c r="V3165" s="13">
        <f t="shared" si="447"/>
        <v>-7.4984256076527679E-4</v>
      </c>
      <c r="W3165" s="13"/>
      <c r="X3165" s="2">
        <v>37301</v>
      </c>
      <c r="Y3165">
        <v>103.0527</v>
      </c>
      <c r="AA3165" s="2">
        <v>37301</v>
      </c>
      <c r="AB3165">
        <v>1285.1199999999999</v>
      </c>
      <c r="AC3165">
        <f t="shared" si="448"/>
        <v>-1.6624458151422994E-3</v>
      </c>
      <c r="AD3165">
        <f t="shared" si="443"/>
        <v>-1.7528458151422994E-3</v>
      </c>
      <c r="AE3165">
        <f>Sheet2!$B$17+Sheet2!$B$18*'Portfolio allocation'!K3165</f>
        <v>-1.5694000084201963E-3</v>
      </c>
      <c r="AF3165">
        <f t="shared" si="449"/>
        <v>-1.8344580672210314E-4</v>
      </c>
      <c r="AH3165" s="2">
        <v>37301</v>
      </c>
      <c r="AI3165">
        <v>4.9450000000000003</v>
      </c>
      <c r="AJ3165">
        <v>2.2599999999999998</v>
      </c>
      <c r="AK3165">
        <v>0.87019999999999997</v>
      </c>
      <c r="AR3165" s="3"/>
    </row>
    <row r="3166" spans="1:44" hidden="1" outlineLevel="1" x14ac:dyDescent="0.2">
      <c r="A3166" s="2">
        <v>37302</v>
      </c>
      <c r="B3166">
        <v>22.37</v>
      </c>
      <c r="E3166" s="2">
        <v>37302</v>
      </c>
      <c r="F3166">
        <v>1104.18</v>
      </c>
      <c r="G3166">
        <f t="shared" si="444"/>
        <v>-1.1016766981943205E-2</v>
      </c>
      <c r="H3166" s="2">
        <v>37302</v>
      </c>
      <c r="I3166">
        <v>1559.98</v>
      </c>
      <c r="J3166">
        <f t="shared" si="445"/>
        <v>-1.0974519587393483E-2</v>
      </c>
      <c r="K3166">
        <f t="shared" si="441"/>
        <v>-1.1064919587393482E-2</v>
      </c>
      <c r="L3166">
        <v>-8.8000000000000011E-5</v>
      </c>
      <c r="N3166" s="2">
        <v>37302</v>
      </c>
      <c r="O3166">
        <v>30.114999999999998</v>
      </c>
      <c r="Q3166" s="2">
        <v>37302</v>
      </c>
      <c r="R3166">
        <v>30972.33</v>
      </c>
      <c r="S3166" s="8">
        <f t="shared" si="446"/>
        <v>-2.3508132301068407E-2</v>
      </c>
      <c r="T3166" s="9">
        <f t="shared" si="442"/>
        <v>-2.3598532301068408E-2</v>
      </c>
      <c r="U3166" s="3">
        <f>Sheet1!$B$17+Sheet1!$B$18*'Portfolio allocation'!K3166</f>
        <v>-1.2206157288657073E-2</v>
      </c>
      <c r="V3166" s="13">
        <f t="shared" si="447"/>
        <v>-1.1392375012411336E-2</v>
      </c>
      <c r="W3166" s="13"/>
      <c r="X3166" s="2">
        <v>37302</v>
      </c>
      <c r="Y3166">
        <v>98.276899999999998</v>
      </c>
      <c r="AA3166" s="2">
        <v>37302</v>
      </c>
      <c r="AB3166">
        <v>1225.56</v>
      </c>
      <c r="AC3166">
        <f t="shared" si="448"/>
        <v>-4.6345866533864521E-2</v>
      </c>
      <c r="AD3166">
        <f t="shared" si="443"/>
        <v>-4.6433866533864519E-2</v>
      </c>
      <c r="AE3166">
        <f>Sheet2!$B$17+Sheet2!$B$18*'Portfolio allocation'!K3166</f>
        <v>-9.7858217773756796E-3</v>
      </c>
      <c r="AF3166">
        <f t="shared" si="449"/>
        <v>-3.6648044756488841E-2</v>
      </c>
      <c r="AH3166" s="2">
        <v>37302</v>
      </c>
      <c r="AI3166">
        <v>4.859</v>
      </c>
      <c r="AJ3166">
        <v>2.2000000000000002</v>
      </c>
      <c r="AK3166">
        <v>0.87329999999999997</v>
      </c>
      <c r="AR3166" s="3"/>
    </row>
    <row r="3167" spans="1:44" hidden="1" outlineLevel="1" x14ac:dyDescent="0.2">
      <c r="A3167" s="2">
        <v>37305</v>
      </c>
      <c r="B3167">
        <v>22.37</v>
      </c>
      <c r="E3167" s="2">
        <v>37305</v>
      </c>
      <c r="F3167">
        <v>1104.18</v>
      </c>
      <c r="G3167">
        <f t="shared" si="444"/>
        <v>0</v>
      </c>
      <c r="H3167" s="2">
        <v>37305</v>
      </c>
      <c r="I3167">
        <v>1559.98</v>
      </c>
      <c r="J3167">
        <f t="shared" si="445"/>
        <v>0</v>
      </c>
      <c r="K3167">
        <f t="shared" si="441"/>
        <v>-8.8000000000000011E-5</v>
      </c>
      <c r="L3167">
        <v>-1.8934395466608602E-2</v>
      </c>
      <c r="N3167" s="2">
        <v>37305</v>
      </c>
      <c r="O3167">
        <v>30.114999999999998</v>
      </c>
      <c r="Q3167" s="2">
        <v>37305</v>
      </c>
      <c r="R3167">
        <v>30972.33</v>
      </c>
      <c r="S3167" s="8">
        <f t="shared" si="446"/>
        <v>0</v>
      </c>
      <c r="T3167" s="9">
        <f t="shared" si="442"/>
        <v>-8.8000000000000011E-5</v>
      </c>
      <c r="U3167" s="3">
        <f>Sheet1!$B$17+Sheet1!$B$18*'Portfolio allocation'!K3167</f>
        <v>3.8684305413805059E-4</v>
      </c>
      <c r="V3167" s="13">
        <f t="shared" si="447"/>
        <v>-4.7484305413805062E-4</v>
      </c>
      <c r="W3167" s="13"/>
      <c r="X3167" s="2">
        <v>37305</v>
      </c>
      <c r="Y3167">
        <v>98.276899999999998</v>
      </c>
      <c r="AA3167" s="2">
        <v>37305</v>
      </c>
      <c r="AB3167">
        <v>1225.56</v>
      </c>
      <c r="AC3167">
        <f t="shared" si="448"/>
        <v>0</v>
      </c>
      <c r="AD3167">
        <f t="shared" si="443"/>
        <v>-8.8000000000000011E-5</v>
      </c>
      <c r="AE3167">
        <f>Sheet2!$B$17+Sheet2!$B$18*'Portfolio allocation'!K3167</f>
        <v>-2.4864833718689773E-5</v>
      </c>
      <c r="AF3167">
        <f t="shared" si="449"/>
        <v>-6.3135166281310238E-5</v>
      </c>
      <c r="AH3167" s="2">
        <v>37305</v>
      </c>
      <c r="AI3167">
        <v>4.859</v>
      </c>
      <c r="AJ3167">
        <v>2.2000000000000002</v>
      </c>
      <c r="AK3167">
        <v>0.87029999999999996</v>
      </c>
      <c r="AR3167" s="3"/>
    </row>
    <row r="3168" spans="1:44" hidden="1" outlineLevel="1" x14ac:dyDescent="0.2">
      <c r="A3168" s="2">
        <v>37306</v>
      </c>
      <c r="B3168">
        <v>24.43</v>
      </c>
      <c r="E3168" s="2">
        <v>37306</v>
      </c>
      <c r="F3168">
        <v>1083.3399999999999</v>
      </c>
      <c r="G3168">
        <f t="shared" si="444"/>
        <v>-1.8873734354906024E-2</v>
      </c>
      <c r="H3168" s="2">
        <v>37306</v>
      </c>
      <c r="I3168">
        <v>1530.58</v>
      </c>
      <c r="J3168">
        <f t="shared" si="445"/>
        <v>-1.8846395466608601E-2</v>
      </c>
      <c r="K3168">
        <f t="shared" si="441"/>
        <v>-1.8934395466608602E-2</v>
      </c>
      <c r="L3168">
        <v>1.3493886150348312E-2</v>
      </c>
      <c r="N3168" s="2">
        <v>37306</v>
      </c>
      <c r="O3168">
        <v>29.465</v>
      </c>
      <c r="Q3168" s="2">
        <v>37306</v>
      </c>
      <c r="R3168">
        <v>30303.82</v>
      </c>
      <c r="S3168" s="8">
        <f t="shared" si="446"/>
        <v>-2.1584104263386084E-2</v>
      </c>
      <c r="T3168" s="9">
        <f t="shared" si="442"/>
        <v>-2.1672104263386085E-2</v>
      </c>
      <c r="U3168" s="3">
        <f>Sheet1!$B$17+Sheet1!$B$18*'Portfolio allocation'!K3168</f>
        <v>-2.1234219456333546E-2</v>
      </c>
      <c r="V3168" s="13">
        <f t="shared" si="447"/>
        <v>-4.3788480705253888E-4</v>
      </c>
      <c r="W3168" s="13"/>
      <c r="X3168" s="2">
        <v>37306</v>
      </c>
      <c r="Y3168">
        <v>95.077100000000002</v>
      </c>
      <c r="AA3168" s="2">
        <v>37306</v>
      </c>
      <c r="AB3168">
        <v>1185.6600000000001</v>
      </c>
      <c r="AC3168">
        <f t="shared" si="448"/>
        <v>-3.2556545579163654E-2</v>
      </c>
      <c r="AD3168">
        <f t="shared" si="443"/>
        <v>-3.2645745579163651E-2</v>
      </c>
      <c r="AE3168">
        <f>Sheet2!$B$17+Sheet2!$B$18*'Portfolio allocation'!K3168</f>
        <v>-1.6783560497661391E-2</v>
      </c>
      <c r="AF3168">
        <f t="shared" si="449"/>
        <v>-1.5862185081502261E-2</v>
      </c>
      <c r="AH3168" s="2">
        <v>37306</v>
      </c>
      <c r="AI3168">
        <v>4.8710000000000004</v>
      </c>
      <c r="AJ3168">
        <v>2.23</v>
      </c>
      <c r="AK3168">
        <v>0.874</v>
      </c>
      <c r="AR3168" s="3"/>
    </row>
    <row r="3169" spans="1:44" hidden="1" outlineLevel="1" x14ac:dyDescent="0.2">
      <c r="A3169" s="2">
        <v>37307</v>
      </c>
      <c r="B3169">
        <v>22.66</v>
      </c>
      <c r="E3169" s="2">
        <v>37307</v>
      </c>
      <c r="F3169">
        <v>1097.98</v>
      </c>
      <c r="G3169">
        <f t="shared" si="444"/>
        <v>1.3513762992227729E-2</v>
      </c>
      <c r="H3169" s="2">
        <v>37307</v>
      </c>
      <c r="I3169">
        <v>1551.37</v>
      </c>
      <c r="J3169">
        <f t="shared" si="445"/>
        <v>1.3583086150348311E-2</v>
      </c>
      <c r="K3169">
        <f t="shared" si="441"/>
        <v>1.3493886150348312E-2</v>
      </c>
      <c r="L3169">
        <v>-1.5579135056111726E-2</v>
      </c>
      <c r="N3169" s="2">
        <v>37307</v>
      </c>
      <c r="O3169">
        <v>29.95</v>
      </c>
      <c r="Q3169" s="2">
        <v>37307</v>
      </c>
      <c r="R3169">
        <v>30802.63</v>
      </c>
      <c r="S3169" s="8">
        <f t="shared" si="446"/>
        <v>1.6460301044554759E-2</v>
      </c>
      <c r="T3169" s="9">
        <f t="shared" si="442"/>
        <v>1.6371101044554758E-2</v>
      </c>
      <c r="U3169" s="3">
        <f>Sheet1!$B$17+Sheet1!$B$18*'Portfolio allocation'!K3169</f>
        <v>1.5968327056587052E-2</v>
      </c>
      <c r="V3169" s="13">
        <f t="shared" si="447"/>
        <v>4.0277398796770628E-4</v>
      </c>
      <c r="W3169" s="13"/>
      <c r="X3169" s="2">
        <v>37307</v>
      </c>
      <c r="Y3169">
        <v>94.857399999999998</v>
      </c>
      <c r="AA3169" s="2">
        <v>37307</v>
      </c>
      <c r="AB3169">
        <v>1182.92</v>
      </c>
      <c r="AC3169">
        <f t="shared" si="448"/>
        <v>-2.3109491759863987E-3</v>
      </c>
      <c r="AD3169">
        <f t="shared" si="443"/>
        <v>-2.4005491759863987E-3</v>
      </c>
      <c r="AE3169">
        <f>Sheet2!$B$17+Sheet2!$B$18*'Portfolio allocation'!K3169</f>
        <v>1.2052494836425429E-2</v>
      </c>
      <c r="AF3169">
        <f t="shared" si="449"/>
        <v>-1.4453044012411828E-2</v>
      </c>
      <c r="AH3169" s="2">
        <v>37307</v>
      </c>
      <c r="AI3169">
        <v>4.8890000000000002</v>
      </c>
      <c r="AJ3169">
        <v>2.2400000000000002</v>
      </c>
      <c r="AK3169">
        <v>0.87180000000000002</v>
      </c>
      <c r="AR3169" s="3"/>
    </row>
    <row r="3170" spans="1:44" hidden="1" outlineLevel="1" x14ac:dyDescent="0.2">
      <c r="A3170" s="2">
        <v>37308</v>
      </c>
      <c r="B3170">
        <v>23.8</v>
      </c>
      <c r="E3170" s="2">
        <v>37308</v>
      </c>
      <c r="F3170">
        <v>1080.95</v>
      </c>
      <c r="G3170">
        <f t="shared" si="444"/>
        <v>-1.5510300734075222E-2</v>
      </c>
      <c r="H3170" s="2">
        <v>37308</v>
      </c>
      <c r="I3170">
        <v>1527.34</v>
      </c>
      <c r="J3170">
        <f t="shared" si="445"/>
        <v>-1.5489535056111725E-2</v>
      </c>
      <c r="K3170">
        <f t="shared" si="441"/>
        <v>-1.5579135056111726E-2</v>
      </c>
      <c r="L3170">
        <v>8.1399946311890084E-3</v>
      </c>
      <c r="N3170" s="2">
        <v>37308</v>
      </c>
      <c r="O3170">
        <v>29.024999999999999</v>
      </c>
      <c r="Q3170" s="2">
        <v>37308</v>
      </c>
      <c r="R3170">
        <v>29851.29</v>
      </c>
      <c r="S3170" s="8">
        <f t="shared" si="446"/>
        <v>-3.0885025077404094E-2</v>
      </c>
      <c r="T3170" s="9">
        <f t="shared" si="442"/>
        <v>-3.0974625077404092E-2</v>
      </c>
      <c r="U3170" s="3">
        <f>Sheet1!$B$17+Sheet1!$B$18*'Portfolio allocation'!K3170</f>
        <v>-1.7384979679804659E-2</v>
      </c>
      <c r="V3170" s="13">
        <f t="shared" si="447"/>
        <v>-1.3589645397599433E-2</v>
      </c>
      <c r="W3170" s="13"/>
      <c r="X3170" s="2">
        <v>37308</v>
      </c>
      <c r="Y3170">
        <v>92.058700000000002</v>
      </c>
      <c r="AA3170" s="2">
        <v>37308</v>
      </c>
      <c r="AB3170">
        <v>1148.02</v>
      </c>
      <c r="AC3170">
        <f t="shared" si="448"/>
        <v>-2.9503263111622213E-2</v>
      </c>
      <c r="AD3170">
        <f t="shared" si="443"/>
        <v>-2.9593263111622213E-2</v>
      </c>
      <c r="AE3170">
        <f>Sheet2!$B$17+Sheet2!$B$18*'Portfolio allocation'!K3170</f>
        <v>-1.3799977340212603E-2</v>
      </c>
      <c r="AF3170">
        <f t="shared" si="449"/>
        <v>-1.579328577140961E-2</v>
      </c>
      <c r="AH3170" s="2">
        <v>37308</v>
      </c>
      <c r="AI3170">
        <v>4.859</v>
      </c>
      <c r="AJ3170">
        <v>2.25</v>
      </c>
      <c r="AK3170">
        <v>0.87080000000000002</v>
      </c>
      <c r="AR3170" s="3"/>
    </row>
    <row r="3171" spans="1:44" hidden="1" outlineLevel="1" x14ac:dyDescent="0.2">
      <c r="A3171" s="2">
        <v>37309</v>
      </c>
      <c r="B3171">
        <v>22.86</v>
      </c>
      <c r="E3171" s="2">
        <v>37309</v>
      </c>
      <c r="F3171">
        <v>1089.8399999999999</v>
      </c>
      <c r="G3171">
        <f t="shared" si="444"/>
        <v>8.2242471899716119E-3</v>
      </c>
      <c r="H3171" s="2">
        <v>37309</v>
      </c>
      <c r="I3171">
        <v>1539.91</v>
      </c>
      <c r="J3171">
        <f t="shared" si="445"/>
        <v>8.2299946311890082E-3</v>
      </c>
      <c r="K3171">
        <f t="shared" si="441"/>
        <v>8.1399946311890084E-3</v>
      </c>
      <c r="L3171">
        <v>1.7886276465507556E-2</v>
      </c>
      <c r="N3171" s="2">
        <v>37309</v>
      </c>
      <c r="O3171">
        <v>28.995000000000001</v>
      </c>
      <c r="Q3171" s="2">
        <v>37309</v>
      </c>
      <c r="R3171">
        <v>29820.44</v>
      </c>
      <c r="S3171" s="8">
        <f t="shared" si="446"/>
        <v>-1.0334561755958038E-3</v>
      </c>
      <c r="T3171" s="9">
        <f t="shared" si="442"/>
        <v>-1.1234561755958038E-3</v>
      </c>
      <c r="U3171" s="3">
        <f>Sheet1!$B$17+Sheet1!$B$18*'Portfolio allocation'!K3171</f>
        <v>9.8262070201524422E-3</v>
      </c>
      <c r="V3171" s="13">
        <f t="shared" si="447"/>
        <v>-1.0949663195748246E-2</v>
      </c>
      <c r="W3171" s="13"/>
      <c r="X3171" s="2">
        <v>37309</v>
      </c>
      <c r="Y3171">
        <v>94.035899999999998</v>
      </c>
      <c r="AA3171" s="2">
        <v>37309</v>
      </c>
      <c r="AB3171">
        <v>1172.67</v>
      </c>
      <c r="AC3171">
        <f t="shared" si="448"/>
        <v>2.1471751363216773E-2</v>
      </c>
      <c r="AD3171">
        <f t="shared" si="443"/>
        <v>2.1382951363216773E-2</v>
      </c>
      <c r="AE3171">
        <f>Sheet2!$B$17+Sheet2!$B$18*'Portfolio allocation'!K3171</f>
        <v>7.2916779074628079E-3</v>
      </c>
      <c r="AF3171">
        <f t="shared" si="449"/>
        <v>1.4091273455753965E-2</v>
      </c>
      <c r="AH3171" s="2">
        <v>37309</v>
      </c>
      <c r="AI3171">
        <v>4.8310000000000004</v>
      </c>
      <c r="AJ3171">
        <v>2.2200000000000002</v>
      </c>
      <c r="AK3171">
        <v>0.87719999999999998</v>
      </c>
      <c r="AR3171" s="3"/>
    </row>
    <row r="3172" spans="1:44" hidden="1" outlineLevel="1" x14ac:dyDescent="0.2">
      <c r="A3172" s="2">
        <v>37312</v>
      </c>
      <c r="B3172">
        <v>21.84</v>
      </c>
      <c r="E3172" s="2">
        <v>37312</v>
      </c>
      <c r="F3172">
        <v>1109.43</v>
      </c>
      <c r="G3172">
        <f t="shared" si="444"/>
        <v>1.7975115613301229E-2</v>
      </c>
      <c r="H3172" s="2">
        <v>37312</v>
      </c>
      <c r="I3172">
        <v>1567.59</v>
      </c>
      <c r="J3172">
        <f t="shared" si="445"/>
        <v>1.7975076465507556E-2</v>
      </c>
      <c r="K3172">
        <f t="shared" si="441"/>
        <v>1.7886276465507556E-2</v>
      </c>
      <c r="L3172">
        <v>-5.2124685663799749E-5</v>
      </c>
      <c r="N3172" s="2">
        <v>37312</v>
      </c>
      <c r="O3172">
        <v>29.54</v>
      </c>
      <c r="Q3172" s="2">
        <v>37312</v>
      </c>
      <c r="R3172">
        <v>30380.95</v>
      </c>
      <c r="S3172" s="8">
        <f t="shared" si="446"/>
        <v>1.8796167997521263E-2</v>
      </c>
      <c r="T3172" s="9">
        <f t="shared" si="442"/>
        <v>1.8707367997521263E-2</v>
      </c>
      <c r="U3172" s="3">
        <f>Sheet1!$B$17+Sheet1!$B$18*'Portfolio allocation'!K3172</f>
        <v>2.1007388544111778E-2</v>
      </c>
      <c r="V3172" s="13">
        <f t="shared" si="447"/>
        <v>-2.3000205465905157E-3</v>
      </c>
      <c r="W3172" s="13"/>
      <c r="X3172" s="2">
        <v>37312</v>
      </c>
      <c r="Y3172">
        <v>93.892700000000005</v>
      </c>
      <c r="AA3172" s="2">
        <v>37312</v>
      </c>
      <c r="AB3172">
        <v>1170.8900000000001</v>
      </c>
      <c r="AC3172">
        <f t="shared" si="448"/>
        <v>-1.5179035875395597E-3</v>
      </c>
      <c r="AD3172">
        <f t="shared" si="443"/>
        <v>-1.6083035875395597E-3</v>
      </c>
      <c r="AE3172">
        <f>Sheet2!$B$17+Sheet2!$B$18*'Portfolio allocation'!K3172</f>
        <v>1.5958320364676922E-2</v>
      </c>
      <c r="AF3172">
        <f t="shared" si="449"/>
        <v>-1.7566623952216483E-2</v>
      </c>
      <c r="AH3172" s="2">
        <v>37312</v>
      </c>
      <c r="AI3172">
        <v>4.851</v>
      </c>
      <c r="AJ3172">
        <v>2.2599999999999998</v>
      </c>
      <c r="AK3172">
        <v>0.87139999999999995</v>
      </c>
      <c r="AR3172" s="3"/>
    </row>
    <row r="3173" spans="1:44" hidden="1" outlineLevel="1" x14ac:dyDescent="0.2">
      <c r="A3173" s="2">
        <v>37313</v>
      </c>
      <c r="B3173">
        <v>21.68</v>
      </c>
      <c r="E3173" s="2">
        <v>37313</v>
      </c>
      <c r="F3173">
        <v>1109.3800000000001</v>
      </c>
      <c r="G3173">
        <f t="shared" si="444"/>
        <v>-4.5068188168628787E-5</v>
      </c>
      <c r="H3173" s="2">
        <v>37313</v>
      </c>
      <c r="I3173">
        <v>1567.65</v>
      </c>
      <c r="J3173">
        <f t="shared" si="445"/>
        <v>3.8275314336200239E-5</v>
      </c>
      <c r="K3173">
        <f t="shared" si="441"/>
        <v>-5.2124685663799749E-5</v>
      </c>
      <c r="L3173">
        <v>7.7514058622773303E-4</v>
      </c>
      <c r="N3173" s="2">
        <v>37313</v>
      </c>
      <c r="O3173">
        <v>29.274999999999999</v>
      </c>
      <c r="Q3173" s="2">
        <v>37313</v>
      </c>
      <c r="R3173">
        <v>30108.41</v>
      </c>
      <c r="S3173" s="8">
        <f t="shared" si="446"/>
        <v>-8.9707530541343061E-3</v>
      </c>
      <c r="T3173" s="9">
        <f t="shared" si="442"/>
        <v>-9.0611530541343053E-3</v>
      </c>
      <c r="U3173" s="3">
        <f>Sheet1!$B$17+Sheet1!$B$18*'Portfolio allocation'!K3173</f>
        <v>4.2800012394591364E-4</v>
      </c>
      <c r="V3173" s="13">
        <f t="shared" si="447"/>
        <v>-9.4891531780802191E-3</v>
      </c>
      <c r="W3173" s="13"/>
      <c r="X3173" s="2">
        <v>37313</v>
      </c>
      <c r="Y3173">
        <v>92.794200000000004</v>
      </c>
      <c r="AA3173" s="2">
        <v>37313</v>
      </c>
      <c r="AB3173">
        <v>1157.19</v>
      </c>
      <c r="AC3173">
        <f t="shared" si="448"/>
        <v>-1.1700501328049673E-2</v>
      </c>
      <c r="AD3173">
        <f t="shared" si="443"/>
        <v>-1.1792901328049672E-2</v>
      </c>
      <c r="AE3173">
        <f>Sheet2!$B$17+Sheet2!$B$18*'Portfolio allocation'!K3173</f>
        <v>7.036411051106542E-6</v>
      </c>
      <c r="AF3173">
        <f t="shared" si="449"/>
        <v>-1.1799937739100779E-2</v>
      </c>
      <c r="AH3173" s="2">
        <v>37313</v>
      </c>
      <c r="AI3173">
        <v>4.9269999999999996</v>
      </c>
      <c r="AJ3173">
        <v>2.31</v>
      </c>
      <c r="AK3173">
        <v>0.86880000000000002</v>
      </c>
      <c r="AR3173" s="3"/>
    </row>
    <row r="3174" spans="1:44" hidden="1" outlineLevel="1" x14ac:dyDescent="0.2">
      <c r="A3174" s="2">
        <v>37314</v>
      </c>
      <c r="B3174">
        <v>21.49</v>
      </c>
      <c r="E3174" s="2">
        <v>37314</v>
      </c>
      <c r="F3174">
        <v>1109.8900000000001</v>
      </c>
      <c r="G3174">
        <f t="shared" si="444"/>
        <v>4.5971623789853311E-4</v>
      </c>
      <c r="H3174" s="2">
        <v>37314</v>
      </c>
      <c r="I3174">
        <v>1569.01</v>
      </c>
      <c r="J3174">
        <f t="shared" si="445"/>
        <v>8.67540586227733E-4</v>
      </c>
      <c r="K3174">
        <f t="shared" si="441"/>
        <v>7.7514058622773303E-4</v>
      </c>
      <c r="L3174">
        <v>-2.9078629887636077E-3</v>
      </c>
      <c r="N3174" s="2">
        <v>37314</v>
      </c>
      <c r="O3174">
        <v>29.195</v>
      </c>
      <c r="Q3174" s="2">
        <v>37314</v>
      </c>
      <c r="R3174">
        <v>30026.14</v>
      </c>
      <c r="S3174" s="8">
        <f t="shared" si="446"/>
        <v>-2.7324591368325102E-3</v>
      </c>
      <c r="T3174" s="9">
        <f t="shared" si="442"/>
        <v>-2.82485913683251E-3</v>
      </c>
      <c r="U3174" s="3">
        <f>Sheet1!$B$17+Sheet1!$B$18*'Portfolio allocation'!K3174</f>
        <v>1.3770598095499615E-3</v>
      </c>
      <c r="V3174" s="13">
        <f t="shared" si="447"/>
        <v>-4.2019189463824713E-3</v>
      </c>
      <c r="W3174" s="13"/>
      <c r="X3174" s="2">
        <v>37314</v>
      </c>
      <c r="Y3174">
        <v>93.443700000000007</v>
      </c>
      <c r="AA3174" s="2">
        <v>37314</v>
      </c>
      <c r="AB3174">
        <v>1165.29</v>
      </c>
      <c r="AC3174">
        <f t="shared" si="448"/>
        <v>6.9997148264329123E-3</v>
      </c>
      <c r="AD3174">
        <f t="shared" si="443"/>
        <v>6.9089148264329121E-3</v>
      </c>
      <c r="AE3174">
        <f>Sheet2!$B$17+Sheet2!$B$18*'Portfolio allocation'!K3174</f>
        <v>7.4266179626296673E-4</v>
      </c>
      <c r="AF3174">
        <f t="shared" si="449"/>
        <v>6.1662530301699455E-3</v>
      </c>
      <c r="AH3174" s="2">
        <v>37314</v>
      </c>
      <c r="AI3174">
        <v>4.8330000000000002</v>
      </c>
      <c r="AJ3174">
        <v>2.27</v>
      </c>
      <c r="AK3174">
        <v>0.86409999999999998</v>
      </c>
      <c r="AR3174" s="3"/>
    </row>
    <row r="3175" spans="1:44" hidden="1" outlineLevel="1" x14ac:dyDescent="0.2">
      <c r="A3175" s="2">
        <v>37315</v>
      </c>
      <c r="B3175">
        <v>21.59</v>
      </c>
      <c r="E3175" s="2">
        <v>37315</v>
      </c>
      <c r="F3175">
        <v>1106.73</v>
      </c>
      <c r="G3175">
        <f t="shared" si="444"/>
        <v>-2.8471289947653577E-3</v>
      </c>
      <c r="H3175" s="2">
        <v>37315</v>
      </c>
      <c r="I3175">
        <v>1564.59</v>
      </c>
      <c r="J3175">
        <f t="shared" si="445"/>
        <v>-2.8170629887636078E-3</v>
      </c>
      <c r="K3175">
        <f t="shared" si="441"/>
        <v>-2.9078629887636077E-3</v>
      </c>
      <c r="L3175">
        <v>2.2554910168159172E-2</v>
      </c>
      <c r="N3175" s="2">
        <v>37315</v>
      </c>
      <c r="O3175">
        <v>29.17</v>
      </c>
      <c r="Q3175" s="2">
        <v>37315</v>
      </c>
      <c r="R3175">
        <v>30000.43</v>
      </c>
      <c r="S3175" s="8">
        <f t="shared" si="446"/>
        <v>-8.5625391741994683E-4</v>
      </c>
      <c r="T3175" s="9">
        <f t="shared" si="442"/>
        <v>-9.4705391741994687E-4</v>
      </c>
      <c r="U3175" s="3">
        <f>Sheet1!$B$17+Sheet1!$B$18*'Portfolio allocation'!K3175</f>
        <v>-2.8481752314033415E-3</v>
      </c>
      <c r="V3175" s="13">
        <f t="shared" si="447"/>
        <v>1.9011213139833946E-3</v>
      </c>
      <c r="W3175" s="13"/>
      <c r="X3175" s="2">
        <v>37315</v>
      </c>
      <c r="Y3175">
        <v>93.720699999999994</v>
      </c>
      <c r="AA3175" s="2">
        <v>37315</v>
      </c>
      <c r="AB3175">
        <v>1168.74</v>
      </c>
      <c r="AC3175">
        <f t="shared" si="448"/>
        <v>2.9606364081045111E-3</v>
      </c>
      <c r="AD3175">
        <f t="shared" si="443"/>
        <v>2.8706364081045113E-3</v>
      </c>
      <c r="AE3175">
        <f>Sheet2!$B$17+Sheet2!$B$18*'Portfolio allocation'!K3175</f>
        <v>-2.5323589445386558E-3</v>
      </c>
      <c r="AF3175">
        <f t="shared" si="449"/>
        <v>5.4029953526431671E-3</v>
      </c>
      <c r="AH3175" s="2">
        <v>37315</v>
      </c>
      <c r="AI3175">
        <v>4.8739999999999997</v>
      </c>
      <c r="AJ3175">
        <v>2.25</v>
      </c>
      <c r="AK3175">
        <v>0.86499999999999999</v>
      </c>
      <c r="AR3175" s="3"/>
    </row>
    <row r="3176" spans="1:44" hidden="1" outlineLevel="1" x14ac:dyDescent="0.2">
      <c r="A3176" s="2">
        <v>37316</v>
      </c>
      <c r="B3176">
        <v>19.96</v>
      </c>
      <c r="E3176" s="2">
        <v>37316</v>
      </c>
      <c r="F3176">
        <v>1131.78</v>
      </c>
      <c r="G3176">
        <f t="shared" si="444"/>
        <v>2.2634246835271377E-2</v>
      </c>
      <c r="H3176" s="2">
        <v>37316</v>
      </c>
      <c r="I3176">
        <v>1600.02</v>
      </c>
      <c r="J3176">
        <f t="shared" si="445"/>
        <v>2.2644910168159171E-2</v>
      </c>
      <c r="K3176">
        <f t="shared" si="441"/>
        <v>2.2554910168159172E-2</v>
      </c>
      <c r="L3176">
        <v>1.9425306018674884E-2</v>
      </c>
      <c r="N3176" s="2">
        <v>37316</v>
      </c>
      <c r="O3176">
        <v>30.684999999999999</v>
      </c>
      <c r="Q3176" s="2">
        <v>37316</v>
      </c>
      <c r="R3176">
        <v>31558.55</v>
      </c>
      <c r="S3176" s="8">
        <f t="shared" si="446"/>
        <v>5.1936588908892301E-2</v>
      </c>
      <c r="T3176" s="9">
        <f t="shared" si="442"/>
        <v>5.1846588908892301E-2</v>
      </c>
      <c r="U3176" s="3">
        <f>Sheet1!$B$17+Sheet1!$B$18*'Portfolio allocation'!K3176</f>
        <v>2.6363363446706204E-2</v>
      </c>
      <c r="V3176" s="13">
        <f t="shared" si="447"/>
        <v>2.5483225462186097E-2</v>
      </c>
      <c r="W3176" s="13"/>
      <c r="X3176" s="2">
        <v>37316</v>
      </c>
      <c r="Y3176">
        <v>98.400999999999996</v>
      </c>
      <c r="AA3176" s="2">
        <v>37316</v>
      </c>
      <c r="AB3176">
        <v>1227.1099999999999</v>
      </c>
      <c r="AC3176">
        <f t="shared" si="448"/>
        <v>4.9942673306295537E-2</v>
      </c>
      <c r="AD3176">
        <f t="shared" si="443"/>
        <v>4.9849473306295536E-2</v>
      </c>
      <c r="AE3176">
        <f>Sheet2!$B$17+Sheet2!$B$18*'Portfolio allocation'!K3176</f>
        <v>2.010978856069285E-2</v>
      </c>
      <c r="AF3176">
        <f t="shared" si="449"/>
        <v>2.9739684745602686E-2</v>
      </c>
      <c r="AH3176" s="2">
        <v>37316</v>
      </c>
      <c r="AI3176">
        <v>4.9770000000000003</v>
      </c>
      <c r="AJ3176">
        <v>2.33</v>
      </c>
      <c r="AK3176">
        <v>0.86570000000000003</v>
      </c>
      <c r="AR3176" s="3"/>
    </row>
    <row r="3177" spans="1:44" hidden="1" outlineLevel="1" x14ac:dyDescent="0.2">
      <c r="A3177" s="2">
        <v>37319</v>
      </c>
      <c r="B3177">
        <v>20.5</v>
      </c>
      <c r="E3177" s="2">
        <v>37319</v>
      </c>
      <c r="F3177">
        <v>1153.8399999999999</v>
      </c>
      <c r="G3177">
        <f t="shared" si="444"/>
        <v>1.9491420594108355E-2</v>
      </c>
      <c r="H3177" s="2">
        <v>37319</v>
      </c>
      <c r="I3177">
        <v>1631.25</v>
      </c>
      <c r="J3177">
        <f t="shared" si="445"/>
        <v>1.9518506018674886E-2</v>
      </c>
      <c r="K3177">
        <f t="shared" si="441"/>
        <v>1.9425306018674884E-2</v>
      </c>
      <c r="L3177">
        <v>-6.7641318007663539E-3</v>
      </c>
      <c r="N3177" s="2">
        <v>37319</v>
      </c>
      <c r="O3177">
        <v>31.65</v>
      </c>
      <c r="Q3177" s="2">
        <v>37319</v>
      </c>
      <c r="R3177">
        <v>32551.02</v>
      </c>
      <c r="S3177" s="8">
        <f t="shared" si="446"/>
        <v>3.1448529796204161E-2</v>
      </c>
      <c r="T3177" s="9">
        <f t="shared" si="442"/>
        <v>3.1355329796204159E-2</v>
      </c>
      <c r="U3177" s="3">
        <f>Sheet1!$B$17+Sheet1!$B$18*'Portfolio allocation'!K3177</f>
        <v>2.2773002251701133E-2</v>
      </c>
      <c r="V3177" s="13">
        <f t="shared" si="447"/>
        <v>8.5823275445030267E-3</v>
      </c>
      <c r="W3177" s="13"/>
      <c r="X3177" s="2">
        <v>37319</v>
      </c>
      <c r="Y3177">
        <v>101.1519</v>
      </c>
      <c r="AA3177" s="2">
        <v>37319</v>
      </c>
      <c r="AB3177">
        <v>1261.4100000000001</v>
      </c>
      <c r="AC3177">
        <f t="shared" si="448"/>
        <v>2.7951854356985217E-2</v>
      </c>
      <c r="AD3177">
        <f t="shared" si="443"/>
        <v>2.7857454356985216E-2</v>
      </c>
      <c r="AE3177">
        <f>Sheet2!$B$17+Sheet2!$B$18*'Portfolio allocation'!K3177</f>
        <v>1.7326864707548354E-2</v>
      </c>
      <c r="AF3177">
        <f t="shared" si="449"/>
        <v>1.0530589649436862E-2</v>
      </c>
      <c r="AH3177" s="2">
        <v>37319</v>
      </c>
      <c r="AI3177">
        <v>4.9989999999999997</v>
      </c>
      <c r="AJ3177">
        <v>2.36</v>
      </c>
      <c r="AK3177">
        <v>0.86939999999999995</v>
      </c>
      <c r="AR3177" s="3"/>
    </row>
    <row r="3178" spans="1:44" hidden="1" outlineLevel="1" x14ac:dyDescent="0.2">
      <c r="A3178" s="2">
        <v>37320</v>
      </c>
      <c r="B3178">
        <v>20.3</v>
      </c>
      <c r="E3178" s="2">
        <v>37320</v>
      </c>
      <c r="F3178">
        <v>1146.1400000000001</v>
      </c>
      <c r="G3178">
        <f t="shared" si="444"/>
        <v>-6.6733689246341044E-3</v>
      </c>
      <c r="H3178" s="2">
        <v>37320</v>
      </c>
      <c r="I3178">
        <v>1620.37</v>
      </c>
      <c r="J3178">
        <f t="shared" si="445"/>
        <v>-6.6697318007663542E-3</v>
      </c>
      <c r="K3178">
        <f t="shared" si="441"/>
        <v>-6.7641318007663539E-3</v>
      </c>
      <c r="L3178">
        <v>1.4612117647204098E-2</v>
      </c>
      <c r="N3178" s="2">
        <v>37320</v>
      </c>
      <c r="O3178">
        <v>31.54</v>
      </c>
      <c r="Q3178" s="2">
        <v>37320</v>
      </c>
      <c r="R3178">
        <v>32437.89</v>
      </c>
      <c r="S3178" s="8">
        <f t="shared" si="446"/>
        <v>-3.4754671282190008E-3</v>
      </c>
      <c r="T3178" s="9">
        <f t="shared" si="442"/>
        <v>-3.569867128219001E-3</v>
      </c>
      <c r="U3178" s="3">
        <f>Sheet1!$B$17+Sheet1!$B$18*'Portfolio allocation'!K3178</f>
        <v>-7.272184543381183E-3</v>
      </c>
      <c r="V3178" s="13">
        <f t="shared" si="447"/>
        <v>3.7023174151621821E-3</v>
      </c>
      <c r="W3178" s="13"/>
      <c r="X3178" s="2">
        <v>37320</v>
      </c>
      <c r="Y3178">
        <v>100.93219999999999</v>
      </c>
      <c r="AA3178" s="2">
        <v>37320</v>
      </c>
      <c r="AB3178">
        <v>1258.67</v>
      </c>
      <c r="AC3178">
        <f t="shared" si="448"/>
        <v>-2.1721724102393702E-3</v>
      </c>
      <c r="AD3178">
        <f t="shared" si="443"/>
        <v>-2.2665724102393704E-3</v>
      </c>
      <c r="AE3178">
        <f>Sheet2!$B$17+Sheet2!$B$18*'Portfolio allocation'!K3178</f>
        <v>-5.9614515544868067E-3</v>
      </c>
      <c r="AF3178">
        <f t="shared" si="449"/>
        <v>3.6948791442474363E-3</v>
      </c>
      <c r="AH3178" s="2">
        <v>37320</v>
      </c>
      <c r="AI3178">
        <v>5.0039999999999996</v>
      </c>
      <c r="AJ3178">
        <v>2.36</v>
      </c>
      <c r="AK3178">
        <v>0.86929999999999996</v>
      </c>
      <c r="AR3178" s="3"/>
    </row>
    <row r="3179" spans="1:44" hidden="1" outlineLevel="1" x14ac:dyDescent="0.2">
      <c r="A3179" s="2">
        <v>37321</v>
      </c>
      <c r="B3179">
        <v>19.940000000000001</v>
      </c>
      <c r="E3179" s="2">
        <v>37321</v>
      </c>
      <c r="F3179">
        <v>1162.77</v>
      </c>
      <c r="G3179">
        <f t="shared" si="444"/>
        <v>1.450957125656549E-2</v>
      </c>
      <c r="H3179" s="2">
        <v>37321</v>
      </c>
      <c r="I3179">
        <v>1644.2</v>
      </c>
      <c r="J3179">
        <f t="shared" si="445"/>
        <v>1.4706517647204098E-2</v>
      </c>
      <c r="K3179">
        <f t="shared" si="441"/>
        <v>1.4612117647204098E-2</v>
      </c>
      <c r="L3179">
        <v>-4.5577771074079851E-3</v>
      </c>
      <c r="N3179" s="2">
        <v>37321</v>
      </c>
      <c r="O3179">
        <v>31.815000000000001</v>
      </c>
      <c r="Q3179" s="2">
        <v>37321</v>
      </c>
      <c r="R3179">
        <v>32720.720000000001</v>
      </c>
      <c r="S3179" s="8">
        <f t="shared" si="446"/>
        <v>8.7191244559989833E-3</v>
      </c>
      <c r="T3179" s="9">
        <f t="shared" si="442"/>
        <v>8.6247244559989836E-3</v>
      </c>
      <c r="U3179" s="3">
        <f>Sheet1!$B$17+Sheet1!$B$18*'Portfolio allocation'!K3179</f>
        <v>1.725119056953486E-2</v>
      </c>
      <c r="V3179" s="13">
        <f t="shared" si="447"/>
        <v>-8.6264661135358762E-3</v>
      </c>
      <c r="W3179" s="13"/>
      <c r="X3179" s="2">
        <v>37321</v>
      </c>
      <c r="Y3179">
        <v>101.53400000000001</v>
      </c>
      <c r="AA3179" s="2">
        <v>37321</v>
      </c>
      <c r="AB3179">
        <v>1266.18</v>
      </c>
      <c r="AC3179">
        <f t="shared" si="448"/>
        <v>5.9666155545139432E-3</v>
      </c>
      <c r="AD3179">
        <f t="shared" si="443"/>
        <v>5.8730155545139431E-3</v>
      </c>
      <c r="AE3179">
        <f>Sheet2!$B$17+Sheet2!$B$18*'Portfolio allocation'!K3179</f>
        <v>1.3046854812095275E-2</v>
      </c>
      <c r="AF3179">
        <f t="shared" si="449"/>
        <v>-7.1738392575813317E-3</v>
      </c>
      <c r="AH3179" s="2">
        <v>37321</v>
      </c>
      <c r="AI3179">
        <v>5.0519999999999996</v>
      </c>
      <c r="AJ3179">
        <v>2.34</v>
      </c>
      <c r="AK3179">
        <v>0.875</v>
      </c>
      <c r="AR3179" s="3"/>
    </row>
    <row r="3180" spans="1:44" hidden="1" outlineLevel="1" x14ac:dyDescent="0.2">
      <c r="A3180" s="2">
        <v>37322</v>
      </c>
      <c r="B3180">
        <v>20.04</v>
      </c>
      <c r="E3180" s="2">
        <v>37322</v>
      </c>
      <c r="F3180">
        <v>1157.54</v>
      </c>
      <c r="G3180">
        <f t="shared" si="444"/>
        <v>-4.4978800622651471E-3</v>
      </c>
      <c r="H3180" s="2">
        <v>37322</v>
      </c>
      <c r="I3180">
        <v>1636.86</v>
      </c>
      <c r="J3180">
        <f t="shared" si="445"/>
        <v>-4.464177107407985E-3</v>
      </c>
      <c r="K3180">
        <f t="shared" si="441"/>
        <v>-4.5577771074079851E-3</v>
      </c>
      <c r="L3180">
        <v>5.7554691348070865E-3</v>
      </c>
      <c r="N3180" s="2">
        <v>37322</v>
      </c>
      <c r="O3180">
        <v>31.36</v>
      </c>
      <c r="Q3180" s="2">
        <v>37322</v>
      </c>
      <c r="R3180">
        <v>32252.77</v>
      </c>
      <c r="S3180" s="8">
        <f t="shared" si="446"/>
        <v>-1.4301335667430304E-2</v>
      </c>
      <c r="T3180" s="9">
        <f t="shared" si="442"/>
        <v>-1.4394935667430303E-2</v>
      </c>
      <c r="U3180" s="3">
        <f>Sheet1!$B$17+Sheet1!$B$18*'Portfolio allocation'!K3180</f>
        <v>-4.7409985226965629E-3</v>
      </c>
      <c r="V3180" s="13">
        <f t="shared" si="447"/>
        <v>-9.6539371447337402E-3</v>
      </c>
      <c r="W3180" s="13"/>
      <c r="X3180" s="2">
        <v>37322</v>
      </c>
      <c r="Y3180">
        <v>99.060100000000006</v>
      </c>
      <c r="AA3180" s="2">
        <v>37322</v>
      </c>
      <c r="AB3180">
        <v>1235.33</v>
      </c>
      <c r="AC3180">
        <f t="shared" si="448"/>
        <v>-2.4364624303021776E-2</v>
      </c>
      <c r="AD3180">
        <f t="shared" si="443"/>
        <v>-2.4461824303021774E-2</v>
      </c>
      <c r="AE3180">
        <f>Sheet2!$B$17+Sheet2!$B$18*'Portfolio allocation'!K3180</f>
        <v>-3.9995046719533975E-3</v>
      </c>
      <c r="AF3180">
        <f t="shared" si="449"/>
        <v>-2.0462319631068378E-2</v>
      </c>
      <c r="AH3180" s="2">
        <v>37322</v>
      </c>
      <c r="AI3180">
        <v>5.2290000000000001</v>
      </c>
      <c r="AJ3180">
        <v>2.4300000000000002</v>
      </c>
      <c r="AK3180">
        <v>0.88070000000000004</v>
      </c>
      <c r="AR3180" s="3"/>
    </row>
    <row r="3181" spans="1:44" hidden="1" outlineLevel="1" x14ac:dyDescent="0.2">
      <c r="A3181" s="2">
        <v>37323</v>
      </c>
      <c r="B3181">
        <v>19.27</v>
      </c>
      <c r="E3181" s="2">
        <v>37323</v>
      </c>
      <c r="F3181">
        <v>1164.31</v>
      </c>
      <c r="G3181">
        <f t="shared" si="444"/>
        <v>5.8486099832402161E-3</v>
      </c>
      <c r="H3181" s="2">
        <v>37323</v>
      </c>
      <c r="I3181">
        <v>1646.44</v>
      </c>
      <c r="J3181">
        <f t="shared" si="445"/>
        <v>5.8526691348070869E-3</v>
      </c>
      <c r="K3181">
        <f t="shared" si="441"/>
        <v>5.7554691348070865E-3</v>
      </c>
      <c r="L3181">
        <v>3.2984779086998178E-3</v>
      </c>
      <c r="N3181" s="2">
        <v>37323</v>
      </c>
      <c r="O3181">
        <v>31.975000000000001</v>
      </c>
      <c r="Q3181" s="2">
        <v>37323</v>
      </c>
      <c r="R3181">
        <v>32885.279999999999</v>
      </c>
      <c r="S3181" s="8">
        <f t="shared" si="446"/>
        <v>1.9611028758150129E-2</v>
      </c>
      <c r="T3181" s="9">
        <f t="shared" si="442"/>
        <v>1.951382875815013E-2</v>
      </c>
      <c r="U3181" s="3">
        <f>Sheet1!$B$17+Sheet1!$B$18*'Portfolio allocation'!K3181</f>
        <v>7.0906189387905747E-3</v>
      </c>
      <c r="V3181" s="13">
        <f t="shared" si="447"/>
        <v>1.2423209819359555E-2</v>
      </c>
      <c r="W3181" s="13"/>
      <c r="X3181" s="2">
        <v>37323</v>
      </c>
      <c r="Y3181">
        <v>100.37820000000001</v>
      </c>
      <c r="AA3181" s="2">
        <v>37323</v>
      </c>
      <c r="AB3181">
        <v>1251.77</v>
      </c>
      <c r="AC3181">
        <f t="shared" si="448"/>
        <v>1.3308184857487415E-2</v>
      </c>
      <c r="AD3181">
        <f t="shared" si="443"/>
        <v>1.3205384857487415E-2</v>
      </c>
      <c r="AE3181">
        <f>Sheet2!$B$17+Sheet2!$B$18*'Portfolio allocation'!K3181</f>
        <v>5.1712970013325608E-3</v>
      </c>
      <c r="AF3181">
        <f t="shared" si="449"/>
        <v>8.0340878561548541E-3</v>
      </c>
      <c r="AH3181" s="2">
        <v>37323</v>
      </c>
      <c r="AI3181">
        <v>5.3250000000000002</v>
      </c>
      <c r="AJ3181">
        <v>2.57</v>
      </c>
      <c r="AK3181">
        <v>0.87619999999999998</v>
      </c>
      <c r="AR3181" s="3"/>
    </row>
    <row r="3182" spans="1:44" hidden="1" outlineLevel="1" x14ac:dyDescent="0.2">
      <c r="A3182" s="2">
        <v>37326</v>
      </c>
      <c r="B3182">
        <v>19.84</v>
      </c>
      <c r="E3182" s="2">
        <v>37326</v>
      </c>
      <c r="F3182">
        <v>1168.26</v>
      </c>
      <c r="G3182">
        <f t="shared" si="444"/>
        <v>3.3925672716028643E-3</v>
      </c>
      <c r="H3182" s="2">
        <v>37326</v>
      </c>
      <c r="I3182">
        <v>1652.04</v>
      </c>
      <c r="J3182">
        <f t="shared" si="445"/>
        <v>3.4012779086998179E-3</v>
      </c>
      <c r="K3182">
        <f t="shared" si="441"/>
        <v>3.2984779086998178E-3</v>
      </c>
      <c r="L3182">
        <v>-2.379573947362009E-3</v>
      </c>
      <c r="N3182" s="2">
        <v>37326</v>
      </c>
      <c r="O3182">
        <v>32.17</v>
      </c>
      <c r="Q3182" s="2">
        <v>37326</v>
      </c>
      <c r="R3182">
        <v>33085.83</v>
      </c>
      <c r="S3182" s="8">
        <f t="shared" si="446"/>
        <v>6.09847323787438E-3</v>
      </c>
      <c r="T3182" s="9">
        <f t="shared" si="442"/>
        <v>5.9956732378743799E-3</v>
      </c>
      <c r="U3182" s="3">
        <f>Sheet1!$B$17+Sheet1!$B$18*'Portfolio allocation'!K3182</f>
        <v>4.2718963357619693E-3</v>
      </c>
      <c r="V3182" s="13">
        <f t="shared" si="447"/>
        <v>1.7237769021124106E-3</v>
      </c>
      <c r="W3182" s="13"/>
      <c r="X3182" s="2">
        <v>37326</v>
      </c>
      <c r="Y3182">
        <v>100.5215</v>
      </c>
      <c r="AA3182" s="2">
        <v>37326</v>
      </c>
      <c r="AB3182">
        <v>1253.55</v>
      </c>
      <c r="AC3182">
        <f t="shared" si="448"/>
        <v>1.4219864671625171E-3</v>
      </c>
      <c r="AD3182">
        <f t="shared" si="443"/>
        <v>1.3183864671625172E-3</v>
      </c>
      <c r="AE3182">
        <f>Sheet2!$B$17+Sheet2!$B$18*'Portfolio allocation'!K3182</f>
        <v>2.9864777195625636E-3</v>
      </c>
      <c r="AF3182">
        <f t="shared" si="449"/>
        <v>-1.6680912524000464E-3</v>
      </c>
      <c r="AH3182" s="2">
        <v>37326</v>
      </c>
      <c r="AI3182">
        <v>5.306</v>
      </c>
      <c r="AJ3182">
        <v>2.59</v>
      </c>
      <c r="AK3182">
        <v>0.87629999999999997</v>
      </c>
      <c r="AR3182" s="3"/>
    </row>
    <row r="3183" spans="1:44" hidden="1" outlineLevel="1" x14ac:dyDescent="0.2">
      <c r="A3183" s="2">
        <v>37327</v>
      </c>
      <c r="B3183">
        <v>19.59</v>
      </c>
      <c r="E3183" s="2">
        <v>37327</v>
      </c>
      <c r="F3183">
        <v>1165.58</v>
      </c>
      <c r="G3183">
        <f t="shared" si="444"/>
        <v>-2.2940098950576804E-3</v>
      </c>
      <c r="H3183" s="2">
        <v>37327</v>
      </c>
      <c r="I3183">
        <v>1648.28</v>
      </c>
      <c r="J3183">
        <f t="shared" si="445"/>
        <v>-2.2759739473620089E-3</v>
      </c>
      <c r="K3183">
        <f t="shared" si="441"/>
        <v>-2.379573947362009E-3</v>
      </c>
      <c r="L3183">
        <v>-9.7006838546848523E-3</v>
      </c>
      <c r="N3183" s="2">
        <v>37327</v>
      </c>
      <c r="O3183">
        <v>31.27</v>
      </c>
      <c r="Q3183" s="2">
        <v>37327</v>
      </c>
      <c r="R3183">
        <v>32160.21</v>
      </c>
      <c r="S3183" s="8">
        <f t="shared" si="446"/>
        <v>-2.797632702579933E-2</v>
      </c>
      <c r="T3183" s="9">
        <f t="shared" si="442"/>
        <v>-2.8079927025799329E-2</v>
      </c>
      <c r="U3183" s="3">
        <f>Sheet1!$B$17+Sheet1!$B$18*'Portfolio allocation'!K3183</f>
        <v>-2.2421086544826517E-3</v>
      </c>
      <c r="V3183" s="13">
        <f t="shared" si="447"/>
        <v>-2.5837818371316677E-2</v>
      </c>
      <c r="W3183" s="13"/>
      <c r="X3183" s="2">
        <v>37327</v>
      </c>
      <c r="Y3183">
        <v>103.6353</v>
      </c>
      <c r="AA3183" s="2">
        <v>37327</v>
      </c>
      <c r="AB3183">
        <v>1292.3800000000001</v>
      </c>
      <c r="AC3183">
        <f t="shared" si="448"/>
        <v>3.0976028080252238E-2</v>
      </c>
      <c r="AD3183">
        <f t="shared" si="443"/>
        <v>3.0873228080252238E-2</v>
      </c>
      <c r="AE3183">
        <f>Sheet2!$B$17+Sheet2!$B$18*'Portfolio allocation'!K3183</f>
        <v>-2.0625908510519394E-3</v>
      </c>
      <c r="AF3183">
        <f t="shared" si="449"/>
        <v>3.2935818931304178E-2</v>
      </c>
      <c r="AH3183" s="2">
        <v>37327</v>
      </c>
      <c r="AI3183">
        <v>5.3079999999999998</v>
      </c>
      <c r="AJ3183">
        <v>2.57</v>
      </c>
      <c r="AK3183">
        <v>0.87329999999999997</v>
      </c>
      <c r="AR3183" s="3"/>
    </row>
    <row r="3184" spans="1:44" hidden="1" outlineLevel="1" x14ac:dyDescent="0.2">
      <c r="A3184" s="2">
        <v>37328</v>
      </c>
      <c r="B3184">
        <v>19.46</v>
      </c>
      <c r="E3184" s="2">
        <v>37328</v>
      </c>
      <c r="F3184">
        <v>1154.0899999999999</v>
      </c>
      <c r="G3184">
        <f t="shared" si="444"/>
        <v>-9.8577532215721186E-3</v>
      </c>
      <c r="H3184" s="2">
        <v>37328</v>
      </c>
      <c r="I3184">
        <v>1632.46</v>
      </c>
      <c r="J3184">
        <f t="shared" si="445"/>
        <v>-9.5978838546848522E-3</v>
      </c>
      <c r="K3184">
        <f t="shared" si="441"/>
        <v>-9.7006838546848523E-3</v>
      </c>
      <c r="L3184">
        <v>-9.9515575756835479E-4</v>
      </c>
      <c r="N3184" s="2">
        <v>37328</v>
      </c>
      <c r="O3184">
        <v>31.05</v>
      </c>
      <c r="Q3184" s="2">
        <v>37328</v>
      </c>
      <c r="R3184">
        <v>31933.94</v>
      </c>
      <c r="S3184" s="8">
        <f t="shared" si="446"/>
        <v>-7.0357127643134731E-3</v>
      </c>
      <c r="T3184" s="9">
        <f t="shared" si="442"/>
        <v>-7.1385127643134733E-3</v>
      </c>
      <c r="U3184" s="3">
        <f>Sheet1!$B$17+Sheet1!$B$18*'Portfolio allocation'!K3184</f>
        <v>-1.0641071481762448E-2</v>
      </c>
      <c r="V3184" s="13">
        <f t="shared" si="447"/>
        <v>3.5025587174489746E-3</v>
      </c>
      <c r="W3184" s="13"/>
      <c r="X3184" s="2">
        <v>37328</v>
      </c>
      <c r="Y3184">
        <v>102.3745</v>
      </c>
      <c r="AA3184" s="2">
        <v>37328</v>
      </c>
      <c r="AB3184">
        <v>1276.6600000000001</v>
      </c>
      <c r="AC3184">
        <f t="shared" si="448"/>
        <v>-1.2163605131617627E-2</v>
      </c>
      <c r="AD3184">
        <f t="shared" si="443"/>
        <v>-1.2264405131617627E-2</v>
      </c>
      <c r="AE3184">
        <f>Sheet2!$B$17+Sheet2!$B$18*'Portfolio allocation'!K3184</f>
        <v>-8.5727085590497996E-3</v>
      </c>
      <c r="AF3184">
        <f t="shared" si="449"/>
        <v>-3.6916965725678277E-3</v>
      </c>
      <c r="AH3184" s="2">
        <v>37328</v>
      </c>
      <c r="AI3184">
        <v>5.2690000000000001</v>
      </c>
      <c r="AJ3184">
        <v>2.52</v>
      </c>
      <c r="AK3184">
        <v>0.87580000000000002</v>
      </c>
      <c r="AR3184" s="3"/>
    </row>
    <row r="3185" spans="1:44" hidden="1" outlineLevel="1" x14ac:dyDescent="0.2">
      <c r="A3185" s="2">
        <v>37329</v>
      </c>
      <c r="B3185">
        <v>19.2</v>
      </c>
      <c r="E3185" s="2">
        <v>37329</v>
      </c>
      <c r="F3185">
        <v>1153.04</v>
      </c>
      <c r="G3185">
        <f t="shared" si="444"/>
        <v>-9.0980772730020476E-4</v>
      </c>
      <c r="H3185" s="2">
        <v>37329</v>
      </c>
      <c r="I3185">
        <v>1631</v>
      </c>
      <c r="J3185">
        <f t="shared" si="445"/>
        <v>-8.9435575756835473E-4</v>
      </c>
      <c r="K3185">
        <f t="shared" si="441"/>
        <v>-9.9515575756835479E-4</v>
      </c>
      <c r="L3185">
        <v>1.1275921765787936E-2</v>
      </c>
      <c r="N3185" s="2">
        <v>37329</v>
      </c>
      <c r="O3185">
        <v>30.61</v>
      </c>
      <c r="Q3185" s="2">
        <v>37329</v>
      </c>
      <c r="R3185">
        <v>31481.41</v>
      </c>
      <c r="S3185" s="8">
        <f t="shared" si="446"/>
        <v>-1.4170816379062479E-2</v>
      </c>
      <c r="T3185" s="9">
        <f t="shared" si="442"/>
        <v>-1.4271616379062478E-2</v>
      </c>
      <c r="U3185" s="3">
        <f>Sheet1!$B$17+Sheet1!$B$18*'Portfolio allocation'!K3185</f>
        <v>-6.538690213286054E-4</v>
      </c>
      <c r="V3185" s="13">
        <f t="shared" si="447"/>
        <v>-1.3617747357733873E-2</v>
      </c>
      <c r="W3185" s="13"/>
      <c r="X3185" s="2">
        <v>37329</v>
      </c>
      <c r="Y3185">
        <v>101.8205</v>
      </c>
      <c r="AA3185" s="2">
        <v>37329</v>
      </c>
      <c r="AB3185">
        <v>1269.75</v>
      </c>
      <c r="AC3185">
        <f t="shared" si="448"/>
        <v>-5.4125609011014264E-3</v>
      </c>
      <c r="AD3185">
        <f t="shared" si="443"/>
        <v>-5.5161609011014261E-3</v>
      </c>
      <c r="AE3185">
        <f>Sheet2!$B$17+Sheet2!$B$18*'Portfolio allocation'!K3185</f>
        <v>-8.3153087698500819E-4</v>
      </c>
      <c r="AF3185">
        <f t="shared" si="449"/>
        <v>-4.6846300241164176E-3</v>
      </c>
      <c r="AH3185" s="2">
        <v>37329</v>
      </c>
      <c r="AI3185">
        <v>5.4089999999999998</v>
      </c>
      <c r="AJ3185">
        <v>2.59</v>
      </c>
      <c r="AK3185">
        <v>0.88249999999999995</v>
      </c>
      <c r="AR3185" s="3"/>
    </row>
    <row r="3186" spans="1:44" hidden="1" outlineLevel="1" x14ac:dyDescent="0.2">
      <c r="A3186" s="2">
        <v>37330</v>
      </c>
      <c r="B3186">
        <v>18.420000000000002</v>
      </c>
      <c r="E3186" s="2">
        <v>37330</v>
      </c>
      <c r="F3186">
        <v>1166.1600000000001</v>
      </c>
      <c r="G3186">
        <f t="shared" si="444"/>
        <v>1.1378616526746876E-2</v>
      </c>
      <c r="H3186" s="2">
        <v>37330</v>
      </c>
      <c r="I3186">
        <v>1649.56</v>
      </c>
      <c r="J3186">
        <f t="shared" si="445"/>
        <v>1.1379521765787937E-2</v>
      </c>
      <c r="K3186">
        <f t="shared" si="441"/>
        <v>1.1275921765787936E-2</v>
      </c>
      <c r="L3186">
        <v>-6.0756448022502674E-4</v>
      </c>
      <c r="N3186" s="2">
        <v>37330</v>
      </c>
      <c r="O3186">
        <v>31.245000000000001</v>
      </c>
      <c r="Q3186" s="2">
        <v>37330</v>
      </c>
      <c r="R3186">
        <v>32134.49</v>
      </c>
      <c r="S3186" s="8">
        <f t="shared" si="446"/>
        <v>2.0744941220866675E-2</v>
      </c>
      <c r="T3186" s="9">
        <f t="shared" si="442"/>
        <v>2.0641341220866676E-2</v>
      </c>
      <c r="U3186" s="3">
        <f>Sheet1!$B$17+Sheet1!$B$18*'Portfolio allocation'!K3186</f>
        <v>1.3423822103926784E-2</v>
      </c>
      <c r="V3186" s="13">
        <f t="shared" si="447"/>
        <v>7.2175191169398922E-3</v>
      </c>
      <c r="W3186" s="13"/>
      <c r="X3186" s="2">
        <v>37330</v>
      </c>
      <c r="Y3186">
        <v>102.002</v>
      </c>
      <c r="AA3186" s="2">
        <v>37330</v>
      </c>
      <c r="AB3186">
        <v>1272.01</v>
      </c>
      <c r="AC3186">
        <f t="shared" si="448"/>
        <v>1.7798779287261368E-3</v>
      </c>
      <c r="AD3186">
        <f t="shared" si="443"/>
        <v>1.6754779287261369E-3</v>
      </c>
      <c r="AE3186">
        <f>Sheet2!$B$17+Sheet2!$B$18*'Portfolio allocation'!K3186</f>
        <v>1.0080224320285184E-2</v>
      </c>
      <c r="AF3186">
        <f t="shared" si="449"/>
        <v>-8.4047463915590467E-3</v>
      </c>
      <c r="AH3186" s="2">
        <v>37330</v>
      </c>
      <c r="AI3186">
        <v>5.3339999999999996</v>
      </c>
      <c r="AJ3186">
        <v>2.61</v>
      </c>
      <c r="AK3186">
        <v>0.88370000000000004</v>
      </c>
      <c r="AR3186" s="3"/>
    </row>
    <row r="3187" spans="1:44" hidden="1" outlineLevel="1" x14ac:dyDescent="0.2">
      <c r="A3187" s="2">
        <v>37333</v>
      </c>
      <c r="B3187">
        <v>18.93</v>
      </c>
      <c r="E3187" s="2">
        <v>37333</v>
      </c>
      <c r="F3187">
        <v>1165.55</v>
      </c>
      <c r="G3187">
        <f t="shared" si="444"/>
        <v>-5.230843109008676E-4</v>
      </c>
      <c r="H3187" s="2">
        <v>37333</v>
      </c>
      <c r="I3187">
        <v>1648.73</v>
      </c>
      <c r="J3187">
        <f t="shared" si="445"/>
        <v>-5.031644802250268E-4</v>
      </c>
      <c r="K3187">
        <f t="shared" si="441"/>
        <v>-6.0756448022502674E-4</v>
      </c>
      <c r="L3187">
        <v>3.9637991787619346E-3</v>
      </c>
      <c r="N3187" s="2">
        <v>37333</v>
      </c>
      <c r="O3187">
        <v>31.07</v>
      </c>
      <c r="Q3187" s="2">
        <v>37333</v>
      </c>
      <c r="R3187">
        <v>31954.52</v>
      </c>
      <c r="S3187" s="8">
        <f t="shared" si="446"/>
        <v>-5.6005245454339159E-3</v>
      </c>
      <c r="T3187" s="9">
        <f t="shared" si="442"/>
        <v>-5.704924545433916E-3</v>
      </c>
      <c r="U3187" s="3">
        <f>Sheet1!$B$17+Sheet1!$B$18*'Portfolio allocation'!K3187</f>
        <v>-2.0921448509109164E-4</v>
      </c>
      <c r="V3187" s="13">
        <f t="shared" si="447"/>
        <v>-5.4957100603428245E-3</v>
      </c>
      <c r="W3187" s="13"/>
      <c r="X3187" s="2">
        <v>37333</v>
      </c>
      <c r="Y3187">
        <v>101.5817</v>
      </c>
      <c r="AA3187" s="2">
        <v>37333</v>
      </c>
      <c r="AB3187">
        <v>1266.77</v>
      </c>
      <c r="AC3187">
        <f t="shared" si="448"/>
        <v>-4.1194644696189719E-3</v>
      </c>
      <c r="AD3187">
        <f t="shared" si="443"/>
        <v>-4.2254644696189721E-3</v>
      </c>
      <c r="AE3187">
        <f>Sheet2!$B$17+Sheet2!$B$18*'Portfolio allocation'!K3187</f>
        <v>-4.8687482482351178E-4</v>
      </c>
      <c r="AF3187">
        <f t="shared" si="449"/>
        <v>-3.7385896447954606E-3</v>
      </c>
      <c r="AH3187" s="2">
        <v>37333</v>
      </c>
      <c r="AI3187">
        <v>5.3</v>
      </c>
      <c r="AJ3187">
        <v>2.65</v>
      </c>
      <c r="AK3187">
        <v>0.88129999999999997</v>
      </c>
      <c r="AR3187" s="3"/>
    </row>
    <row r="3188" spans="1:44" hidden="1" outlineLevel="1" x14ac:dyDescent="0.2">
      <c r="A3188" s="2">
        <v>37334</v>
      </c>
      <c r="B3188">
        <v>18.16</v>
      </c>
      <c r="E3188" s="2">
        <v>37334</v>
      </c>
      <c r="F3188">
        <v>1170.29</v>
      </c>
      <c r="G3188">
        <f t="shared" si="444"/>
        <v>4.0667496031916439E-3</v>
      </c>
      <c r="H3188" s="2">
        <v>37334</v>
      </c>
      <c r="I3188">
        <v>1655.44</v>
      </c>
      <c r="J3188">
        <f t="shared" si="445"/>
        <v>4.0697991787619348E-3</v>
      </c>
      <c r="K3188">
        <f t="shared" si="441"/>
        <v>3.9637991787619346E-3</v>
      </c>
      <c r="L3188">
        <v>-1.5816234920021262E-2</v>
      </c>
      <c r="N3188" s="2">
        <v>37334</v>
      </c>
      <c r="O3188">
        <v>31.114999999999998</v>
      </c>
      <c r="Q3188" s="2">
        <v>37334</v>
      </c>
      <c r="R3188">
        <v>32000.799999999999</v>
      </c>
      <c r="S3188" s="8">
        <f t="shared" si="446"/>
        <v>1.4483084083252162E-3</v>
      </c>
      <c r="T3188" s="9">
        <f t="shared" si="442"/>
        <v>1.3423084083252163E-3</v>
      </c>
      <c r="U3188" s="3">
        <f>Sheet1!$B$17+Sheet1!$B$18*'Portfolio allocation'!K3188</f>
        <v>5.0351697582605125E-3</v>
      </c>
      <c r="V3188" s="13">
        <f t="shared" si="447"/>
        <v>-3.6928613499352964E-3</v>
      </c>
      <c r="W3188" s="13"/>
      <c r="X3188" s="2">
        <v>37334</v>
      </c>
      <c r="Y3188">
        <v>102.67059999999999</v>
      </c>
      <c r="AA3188" s="2">
        <v>37334</v>
      </c>
      <c r="AB3188">
        <v>1280.3499999999999</v>
      </c>
      <c r="AC3188">
        <f t="shared" si="448"/>
        <v>1.0720178090734667E-2</v>
      </c>
      <c r="AD3188">
        <f t="shared" si="443"/>
        <v>1.0615778090734667E-2</v>
      </c>
      <c r="AE3188">
        <f>Sheet2!$B$17+Sheet2!$B$18*'Portfolio allocation'!K3188</f>
        <v>3.5780983667825523E-3</v>
      </c>
      <c r="AF3188">
        <f t="shared" si="449"/>
        <v>7.0376797239521151E-3</v>
      </c>
      <c r="AH3188" s="2">
        <v>37334</v>
      </c>
      <c r="AI3188">
        <v>5.2880000000000003</v>
      </c>
      <c r="AJ3188">
        <v>2.61</v>
      </c>
      <c r="AK3188">
        <v>0.88290000000000002</v>
      </c>
      <c r="AR3188" s="3"/>
    </row>
    <row r="3189" spans="1:44" hidden="1" outlineLevel="1" x14ac:dyDescent="0.2">
      <c r="A3189" s="2">
        <v>37335</v>
      </c>
      <c r="B3189">
        <v>18.46</v>
      </c>
      <c r="E3189" s="2">
        <v>37335</v>
      </c>
      <c r="F3189">
        <v>1151.8499999999999</v>
      </c>
      <c r="G3189">
        <f t="shared" si="444"/>
        <v>-1.575677823445476E-2</v>
      </c>
      <c r="H3189" s="2">
        <v>37335</v>
      </c>
      <c r="I3189">
        <v>1629.43</v>
      </c>
      <c r="J3189">
        <f t="shared" si="445"/>
        <v>-1.5711834920021261E-2</v>
      </c>
      <c r="K3189">
        <f t="shared" si="441"/>
        <v>-1.5816234920021262E-2</v>
      </c>
      <c r="L3189">
        <v>1.4278788582510814E-3</v>
      </c>
      <c r="N3189" s="2">
        <v>37335</v>
      </c>
      <c r="O3189">
        <v>30.05</v>
      </c>
      <c r="Q3189" s="2">
        <v>37335</v>
      </c>
      <c r="R3189">
        <v>30905.47</v>
      </c>
      <c r="S3189" s="8">
        <f t="shared" si="446"/>
        <v>-3.4228206794830074E-2</v>
      </c>
      <c r="T3189" s="9">
        <f t="shared" si="442"/>
        <v>-3.4332606794830071E-2</v>
      </c>
      <c r="U3189" s="3">
        <f>Sheet1!$B$17+Sheet1!$B$18*'Portfolio allocation'!K3189</f>
        <v>-1.7656986652591317E-2</v>
      </c>
      <c r="V3189" s="13">
        <f t="shared" si="447"/>
        <v>-1.6675620142238754E-2</v>
      </c>
      <c r="W3189" s="13"/>
      <c r="X3189" s="2">
        <v>37335</v>
      </c>
      <c r="Y3189">
        <v>100.76990000000001</v>
      </c>
      <c r="AA3189" s="2">
        <v>37335</v>
      </c>
      <c r="AB3189">
        <v>1256.6500000000001</v>
      </c>
      <c r="AC3189">
        <f t="shared" si="448"/>
        <v>-1.8510563517788015E-2</v>
      </c>
      <c r="AD3189">
        <f t="shared" si="443"/>
        <v>-1.8616963517788014E-2</v>
      </c>
      <c r="AE3189">
        <f>Sheet2!$B$17+Sheet2!$B$18*'Portfolio allocation'!K3189</f>
        <v>-1.4010812588165573E-2</v>
      </c>
      <c r="AF3189">
        <f t="shared" si="449"/>
        <v>-4.6061509296224414E-3</v>
      </c>
      <c r="AH3189" s="2">
        <v>37335</v>
      </c>
      <c r="AI3189">
        <v>5.3970000000000002</v>
      </c>
      <c r="AJ3189">
        <v>2.66</v>
      </c>
      <c r="AK3189">
        <v>0.88449999999999995</v>
      </c>
      <c r="AR3189" s="3"/>
    </row>
    <row r="3190" spans="1:44" hidden="1" outlineLevel="1" x14ac:dyDescent="0.2">
      <c r="A3190" s="2">
        <v>37336</v>
      </c>
      <c r="B3190">
        <v>18.149999999999999</v>
      </c>
      <c r="E3190" s="2">
        <v>37336</v>
      </c>
      <c r="F3190">
        <v>1153.5899999999999</v>
      </c>
      <c r="G3190">
        <f t="shared" si="444"/>
        <v>1.5106133611146877E-3</v>
      </c>
      <c r="H3190" s="2">
        <v>37336</v>
      </c>
      <c r="I3190">
        <v>1631.93</v>
      </c>
      <c r="J3190">
        <f t="shared" si="445"/>
        <v>1.5342788582510813E-3</v>
      </c>
      <c r="K3190">
        <f t="shared" si="441"/>
        <v>1.4278788582510814E-3</v>
      </c>
      <c r="L3190">
        <v>-4.3406502435767097E-3</v>
      </c>
      <c r="N3190" s="2">
        <v>37336</v>
      </c>
      <c r="O3190">
        <v>30.68</v>
      </c>
      <c r="Q3190" s="2">
        <v>37336</v>
      </c>
      <c r="R3190">
        <v>31553.41</v>
      </c>
      <c r="S3190" s="8">
        <f t="shared" si="446"/>
        <v>2.0965220719827204E-2</v>
      </c>
      <c r="T3190" s="9">
        <f t="shared" si="442"/>
        <v>2.0858820719827205E-2</v>
      </c>
      <c r="U3190" s="3">
        <f>Sheet1!$B$17+Sheet1!$B$18*'Portfolio allocation'!K3190</f>
        <v>2.1258976978028518E-3</v>
      </c>
      <c r="V3190" s="13">
        <f t="shared" si="447"/>
        <v>1.8732923022024353E-2</v>
      </c>
      <c r="W3190" s="13"/>
      <c r="X3190" s="2">
        <v>37336</v>
      </c>
      <c r="Y3190">
        <v>101.99250000000001</v>
      </c>
      <c r="AA3190" s="2">
        <v>37336</v>
      </c>
      <c r="AB3190">
        <v>1271.9000000000001</v>
      </c>
      <c r="AC3190">
        <f t="shared" si="448"/>
        <v>1.2135439462061859E-2</v>
      </c>
      <c r="AD3190">
        <f t="shared" si="443"/>
        <v>1.2029039462061859E-2</v>
      </c>
      <c r="AE3190">
        <f>Sheet2!$B$17+Sheet2!$B$18*'Portfolio allocation'!K3190</f>
        <v>1.323093320605569E-3</v>
      </c>
      <c r="AF3190">
        <f t="shared" si="449"/>
        <v>1.070594614145629E-2</v>
      </c>
      <c r="AH3190" s="2">
        <v>37336</v>
      </c>
      <c r="AI3190">
        <v>5.3659999999999997</v>
      </c>
      <c r="AJ3190">
        <v>2.66</v>
      </c>
      <c r="AK3190">
        <v>0.8821</v>
      </c>
      <c r="AR3190" s="3"/>
    </row>
    <row r="3191" spans="1:44" hidden="1" outlineLevel="1" x14ac:dyDescent="0.2">
      <c r="A3191" s="2">
        <v>37337</v>
      </c>
      <c r="B3191">
        <v>17.77</v>
      </c>
      <c r="E3191" s="2">
        <v>37337</v>
      </c>
      <c r="F3191">
        <v>1148.7</v>
      </c>
      <c r="G3191">
        <f t="shared" si="444"/>
        <v>-4.2389410449118481E-3</v>
      </c>
      <c r="H3191" s="2">
        <v>37337</v>
      </c>
      <c r="I3191">
        <v>1625.02</v>
      </c>
      <c r="J3191">
        <f t="shared" si="445"/>
        <v>-4.2342502435767093E-3</v>
      </c>
      <c r="K3191">
        <f t="shared" si="441"/>
        <v>-4.3406502435767097E-3</v>
      </c>
      <c r="L3191">
        <v>-1.4760127358432466E-2</v>
      </c>
      <c r="N3191" s="2">
        <v>37337</v>
      </c>
      <c r="O3191">
        <v>30.225000000000001</v>
      </c>
      <c r="Q3191" s="2">
        <v>37337</v>
      </c>
      <c r="R3191">
        <v>31085.46</v>
      </c>
      <c r="S3191" s="8">
        <f t="shared" si="446"/>
        <v>-1.4830409771875663E-2</v>
      </c>
      <c r="T3191" s="9">
        <f t="shared" si="442"/>
        <v>-1.4936809771875663E-2</v>
      </c>
      <c r="U3191" s="3">
        <f>Sheet1!$B$17+Sheet1!$B$18*'Portfolio allocation'!K3191</f>
        <v>-4.4919050817828227E-3</v>
      </c>
      <c r="V3191" s="13">
        <f t="shared" si="447"/>
        <v>-1.044490469009284E-2</v>
      </c>
      <c r="W3191" s="13"/>
      <c r="X3191" s="2">
        <v>37337</v>
      </c>
      <c r="Y3191">
        <v>100.86539999999999</v>
      </c>
      <c r="AA3191" s="2">
        <v>37337</v>
      </c>
      <c r="AB3191">
        <v>1257.8399999999999</v>
      </c>
      <c r="AC3191">
        <f t="shared" si="448"/>
        <v>-1.105432817045382E-2</v>
      </c>
      <c r="AD3191">
        <f t="shared" si="443"/>
        <v>-1.116232817045382E-2</v>
      </c>
      <c r="AE3191">
        <f>Sheet2!$B$17+Sheet2!$B$18*'Portfolio allocation'!K3191</f>
        <v>-3.8064299252273349E-3</v>
      </c>
      <c r="AF3191">
        <f t="shared" si="449"/>
        <v>-7.3558982452264854E-3</v>
      </c>
      <c r="AH3191" s="2">
        <v>37337</v>
      </c>
      <c r="AI3191">
        <v>5.3949999999999996</v>
      </c>
      <c r="AJ3191">
        <v>2.7</v>
      </c>
      <c r="AK3191">
        <v>0.87919999999999998</v>
      </c>
      <c r="AR3191" s="3"/>
    </row>
    <row r="3192" spans="1:44" hidden="1" outlineLevel="1" x14ac:dyDescent="0.2">
      <c r="A3192" s="2">
        <v>37340</v>
      </c>
      <c r="B3192">
        <v>18.48</v>
      </c>
      <c r="E3192" s="2">
        <v>37340</v>
      </c>
      <c r="F3192">
        <v>1131.8699999999999</v>
      </c>
      <c r="G3192">
        <f t="shared" si="444"/>
        <v>-1.465134499869436E-2</v>
      </c>
      <c r="H3192" s="2">
        <v>37340</v>
      </c>
      <c r="I3192">
        <v>1601.21</v>
      </c>
      <c r="J3192">
        <f t="shared" si="445"/>
        <v>-1.4652127358432465E-2</v>
      </c>
      <c r="K3192">
        <f t="shared" si="441"/>
        <v>-1.4760127358432466E-2</v>
      </c>
      <c r="L3192">
        <v>5.8854659288912195E-3</v>
      </c>
      <c r="N3192" s="2">
        <v>37340</v>
      </c>
      <c r="O3192">
        <v>29.614999999999998</v>
      </c>
      <c r="Q3192" s="2">
        <v>37340</v>
      </c>
      <c r="R3192">
        <v>30458.09</v>
      </c>
      <c r="S3192" s="8">
        <f t="shared" si="446"/>
        <v>-2.0182104430817471E-2</v>
      </c>
      <c r="T3192" s="9">
        <f t="shared" si="442"/>
        <v>-2.0290104430817472E-2</v>
      </c>
      <c r="U3192" s="3">
        <f>Sheet1!$B$17+Sheet1!$B$18*'Portfolio allocation'!K3192</f>
        <v>-1.6445393292611691E-2</v>
      </c>
      <c r="V3192" s="13">
        <f t="shared" si="447"/>
        <v>-3.8447111382057808E-3</v>
      </c>
      <c r="W3192" s="13"/>
      <c r="X3192" s="2">
        <v>37340</v>
      </c>
      <c r="Y3192">
        <v>98.916799999999995</v>
      </c>
      <c r="AA3192" s="2">
        <v>37340</v>
      </c>
      <c r="AB3192">
        <v>1233.54</v>
      </c>
      <c r="AC3192">
        <f t="shared" si="448"/>
        <v>-1.9318832283915288E-2</v>
      </c>
      <c r="AD3192">
        <f t="shared" si="443"/>
        <v>-1.9428832283915287E-2</v>
      </c>
      <c r="AE3192">
        <f>Sheet2!$B$17+Sheet2!$B$18*'Portfolio allocation'!K3192</f>
        <v>-1.3071694800660066E-2</v>
      </c>
      <c r="AF3192">
        <f t="shared" si="449"/>
        <v>-6.3571374832552211E-3</v>
      </c>
      <c r="AH3192" s="2">
        <v>37340</v>
      </c>
      <c r="AI3192">
        <v>5.407</v>
      </c>
      <c r="AJ3192">
        <v>2.75</v>
      </c>
      <c r="AK3192">
        <v>0.87680000000000002</v>
      </c>
      <c r="AR3192" s="3"/>
    </row>
    <row r="3193" spans="1:44" hidden="1" outlineLevel="1" x14ac:dyDescent="0.2">
      <c r="A3193" s="2">
        <v>37341</v>
      </c>
      <c r="B3193">
        <v>18.13</v>
      </c>
      <c r="E3193" s="2">
        <v>37341</v>
      </c>
      <c r="F3193">
        <v>1138.49</v>
      </c>
      <c r="G3193">
        <f t="shared" si="444"/>
        <v>5.8487282108370398E-3</v>
      </c>
      <c r="H3193" s="2">
        <v>37341</v>
      </c>
      <c r="I3193">
        <v>1610.81</v>
      </c>
      <c r="J3193">
        <f t="shared" si="445"/>
        <v>5.9954659288912193E-3</v>
      </c>
      <c r="K3193">
        <f t="shared" si="441"/>
        <v>5.8854659288912195E-3</v>
      </c>
      <c r="L3193">
        <v>5.2561610891414942E-3</v>
      </c>
      <c r="N3193" s="2">
        <v>37341</v>
      </c>
      <c r="O3193">
        <v>29.54</v>
      </c>
      <c r="Q3193" s="2">
        <v>37341</v>
      </c>
      <c r="R3193">
        <v>30380.95</v>
      </c>
      <c r="S3193" s="8">
        <f t="shared" si="446"/>
        <v>-2.5326604524446017E-3</v>
      </c>
      <c r="T3193" s="9">
        <f t="shared" si="442"/>
        <v>-2.6426604524446016E-3</v>
      </c>
      <c r="U3193" s="3">
        <f>Sheet1!$B$17+Sheet1!$B$18*'Portfolio allocation'!K3193</f>
        <v>7.2397545555207762E-3</v>
      </c>
      <c r="V3193" s="13">
        <f t="shared" si="447"/>
        <v>-9.8824150079653769E-3</v>
      </c>
      <c r="W3193" s="13"/>
      <c r="X3193" s="2">
        <v>37341</v>
      </c>
      <c r="Y3193">
        <v>98.2864</v>
      </c>
      <c r="AA3193" s="2">
        <v>37341</v>
      </c>
      <c r="AB3193">
        <v>1225.68</v>
      </c>
      <c r="AC3193">
        <f t="shared" si="448"/>
        <v>-6.3719052483096617E-3</v>
      </c>
      <c r="AD3193">
        <f t="shared" si="443"/>
        <v>-6.4795052483096619E-3</v>
      </c>
      <c r="AE3193">
        <f>Sheet2!$B$17+Sheet2!$B$18*'Portfolio allocation'!K3193</f>
        <v>5.2868934671503418E-3</v>
      </c>
      <c r="AF3193">
        <f t="shared" si="449"/>
        <v>-1.1766398715460005E-2</v>
      </c>
      <c r="AH3193" s="2">
        <v>37341</v>
      </c>
      <c r="AI3193">
        <v>5.343</v>
      </c>
      <c r="AJ3193">
        <v>2.69</v>
      </c>
      <c r="AK3193">
        <v>0.87670000000000003</v>
      </c>
      <c r="AR3193" s="3"/>
    </row>
    <row r="3194" spans="1:44" hidden="1" outlineLevel="1" x14ac:dyDescent="0.2">
      <c r="A3194" s="2">
        <v>37342</v>
      </c>
      <c r="B3194">
        <v>17.7</v>
      </c>
      <c r="E3194" s="2">
        <v>37342</v>
      </c>
      <c r="F3194">
        <v>1144.58</v>
      </c>
      <c r="G3194">
        <f t="shared" si="444"/>
        <v>5.3491905945592944E-3</v>
      </c>
      <c r="H3194" s="2">
        <v>37342</v>
      </c>
      <c r="I3194">
        <v>1619.45</v>
      </c>
      <c r="J3194">
        <f t="shared" si="445"/>
        <v>5.3637610891414944E-3</v>
      </c>
      <c r="K3194">
        <f t="shared" si="441"/>
        <v>5.2561610891414942E-3</v>
      </c>
      <c r="L3194">
        <v>2.3516245021457053E-3</v>
      </c>
      <c r="N3194" s="2">
        <v>37342</v>
      </c>
      <c r="O3194">
        <v>29.72</v>
      </c>
      <c r="Q3194" s="2">
        <v>37342</v>
      </c>
      <c r="R3194">
        <v>30566.080000000002</v>
      </c>
      <c r="S3194" s="8">
        <f t="shared" si="446"/>
        <v>6.0936211672117935E-3</v>
      </c>
      <c r="T3194" s="9">
        <f t="shared" si="442"/>
        <v>5.9860211672117932E-3</v>
      </c>
      <c r="U3194" s="3">
        <f>Sheet1!$B$17+Sheet1!$B$18*'Portfolio allocation'!K3194</f>
        <v>6.5178000946543354E-3</v>
      </c>
      <c r="V3194" s="13">
        <f t="shared" si="447"/>
        <v>-5.3177892744254215E-4</v>
      </c>
      <c r="W3194" s="13"/>
      <c r="X3194" s="2">
        <v>37342</v>
      </c>
      <c r="Y3194">
        <v>98.754499999999993</v>
      </c>
      <c r="AA3194" s="2">
        <v>37342</v>
      </c>
      <c r="AB3194">
        <v>1231.52</v>
      </c>
      <c r="AC3194">
        <f t="shared" si="448"/>
        <v>4.764702042947544E-3</v>
      </c>
      <c r="AD3194">
        <f t="shared" si="443"/>
        <v>4.6587020429475438E-3</v>
      </c>
      <c r="AE3194">
        <f>Sheet2!$B$17+Sheet2!$B$18*'Portfolio allocation'!K3194</f>
        <v>4.7272995486263725E-3</v>
      </c>
      <c r="AF3194">
        <f t="shared" si="449"/>
        <v>-6.8597505678828774E-5</v>
      </c>
      <c r="AH3194" s="2">
        <v>37342</v>
      </c>
      <c r="AI3194">
        <v>5.3410000000000002</v>
      </c>
      <c r="AJ3194">
        <v>2.65</v>
      </c>
      <c r="AK3194">
        <v>0.87280000000000002</v>
      </c>
      <c r="AR3194" s="3"/>
    </row>
    <row r="3195" spans="1:44" hidden="1" outlineLevel="1" x14ac:dyDescent="0.2">
      <c r="A3195" s="2">
        <v>37343</v>
      </c>
      <c r="B3195">
        <v>17.399999999999999</v>
      </c>
      <c r="E3195" s="2">
        <v>37343</v>
      </c>
      <c r="F3195">
        <v>1147.3900000000001</v>
      </c>
      <c r="G3195">
        <f t="shared" si="444"/>
        <v>2.4550490136121539E-3</v>
      </c>
      <c r="H3195" s="2">
        <v>37343</v>
      </c>
      <c r="I3195">
        <v>1623.43</v>
      </c>
      <c r="J3195">
        <f t="shared" si="445"/>
        <v>2.4576245021457055E-3</v>
      </c>
      <c r="K3195">
        <f t="shared" si="441"/>
        <v>2.3516245021457053E-3</v>
      </c>
      <c r="L3195">
        <v>-1.0800000000000001E-4</v>
      </c>
      <c r="N3195" s="2">
        <v>37343</v>
      </c>
      <c r="O3195">
        <v>30.155000000000001</v>
      </c>
      <c r="Q3195" s="2">
        <v>37343</v>
      </c>
      <c r="R3195">
        <v>31013.46</v>
      </c>
      <c r="S3195" s="8">
        <f t="shared" si="446"/>
        <v>1.4636485934735433E-2</v>
      </c>
      <c r="T3195" s="9">
        <f t="shared" si="442"/>
        <v>1.4530485934735432E-2</v>
      </c>
      <c r="U3195" s="3">
        <f>Sheet1!$B$17+Sheet1!$B$18*'Portfolio allocation'!K3195</f>
        <v>3.1856421113066352E-3</v>
      </c>
      <c r="V3195" s="13">
        <f t="shared" si="447"/>
        <v>1.1344843823428798E-2</v>
      </c>
      <c r="W3195" s="13"/>
      <c r="X3195" s="2">
        <v>37343</v>
      </c>
      <c r="Y3195">
        <v>99.337100000000007</v>
      </c>
      <c r="AA3195" s="2">
        <v>37343</v>
      </c>
      <c r="AB3195">
        <v>1238.78</v>
      </c>
      <c r="AC3195">
        <f t="shared" si="448"/>
        <v>5.8951539560867516E-3</v>
      </c>
      <c r="AD3195">
        <f t="shared" si="443"/>
        <v>5.787153956086752E-3</v>
      </c>
      <c r="AE3195">
        <f>Sheet2!$B$17+Sheet2!$B$18*'Portfolio allocation'!K3195</f>
        <v>2.1445115140394854E-3</v>
      </c>
      <c r="AF3195">
        <f t="shared" si="449"/>
        <v>3.6426424420472666E-3</v>
      </c>
      <c r="AH3195" s="2">
        <v>37343</v>
      </c>
      <c r="AI3195">
        <v>5.4020000000000001</v>
      </c>
      <c r="AJ3195">
        <v>2.7</v>
      </c>
      <c r="AK3195">
        <v>0.87239999999999995</v>
      </c>
      <c r="AR3195" s="3"/>
    </row>
    <row r="3196" spans="1:44" hidden="1" outlineLevel="1" x14ac:dyDescent="0.2">
      <c r="A3196" s="2">
        <v>37344</v>
      </c>
      <c r="B3196">
        <v>17.399999999999999</v>
      </c>
      <c r="E3196" s="2">
        <v>37344</v>
      </c>
      <c r="F3196">
        <v>1147.3900000000001</v>
      </c>
      <c r="G3196">
        <f t="shared" si="444"/>
        <v>0</v>
      </c>
      <c r="H3196" s="2">
        <v>37344</v>
      </c>
      <c r="I3196">
        <v>1623.43</v>
      </c>
      <c r="J3196">
        <f t="shared" si="445"/>
        <v>0</v>
      </c>
      <c r="K3196">
        <f t="shared" si="441"/>
        <v>-1.0800000000000001E-4</v>
      </c>
      <c r="L3196">
        <v>-8.4717569590309376E-4</v>
      </c>
      <c r="N3196" s="2">
        <v>37344</v>
      </c>
      <c r="O3196">
        <v>30.155000000000001</v>
      </c>
      <c r="Q3196" s="2">
        <v>37344</v>
      </c>
      <c r="R3196">
        <v>31013.46</v>
      </c>
      <c r="S3196" s="8">
        <f t="shared" si="446"/>
        <v>0</v>
      </c>
      <c r="T3196" s="9">
        <f t="shared" si="442"/>
        <v>-1.0800000000000001E-4</v>
      </c>
      <c r="U3196" s="3">
        <f>Sheet1!$B$17+Sheet1!$B$18*'Portfolio allocation'!K3196</f>
        <v>3.6389854727064555E-4</v>
      </c>
      <c r="V3196" s="13">
        <f t="shared" si="447"/>
        <v>-4.7189854727064558E-4</v>
      </c>
      <c r="W3196" s="13"/>
      <c r="X3196" s="2">
        <v>37344</v>
      </c>
      <c r="Y3196">
        <v>99.337100000000007</v>
      </c>
      <c r="AA3196" s="2">
        <v>37344</v>
      </c>
      <c r="AB3196">
        <v>1238.78</v>
      </c>
      <c r="AC3196">
        <f t="shared" si="448"/>
        <v>0</v>
      </c>
      <c r="AD3196">
        <f t="shared" si="443"/>
        <v>-1.0800000000000001E-4</v>
      </c>
      <c r="AE3196">
        <f>Sheet2!$B$17+Sheet2!$B$18*'Portfolio allocation'!K3196</f>
        <v>-4.264934396483756E-5</v>
      </c>
      <c r="AF3196">
        <f t="shared" si="449"/>
        <v>-6.5350656035162449E-5</v>
      </c>
      <c r="AH3196" s="2">
        <v>37344</v>
      </c>
      <c r="AI3196">
        <v>5.4020000000000001</v>
      </c>
      <c r="AJ3196">
        <v>2.7</v>
      </c>
      <c r="AK3196">
        <v>0.87239999999999995</v>
      </c>
      <c r="AR3196" s="3"/>
    </row>
    <row r="3197" spans="1:44" hidden="1" outlineLevel="1" x14ac:dyDescent="0.2">
      <c r="A3197" s="2">
        <v>37347</v>
      </c>
      <c r="B3197">
        <v>18.73</v>
      </c>
      <c r="E3197" s="2">
        <v>37347</v>
      </c>
      <c r="F3197">
        <v>1146.54</v>
      </c>
      <c r="G3197">
        <f t="shared" si="444"/>
        <v>-7.4081175537532573E-4</v>
      </c>
      <c r="H3197" s="2">
        <v>37347</v>
      </c>
      <c r="I3197">
        <v>1622.23</v>
      </c>
      <c r="J3197">
        <f t="shared" si="445"/>
        <v>-7.3917569590309373E-4</v>
      </c>
      <c r="K3197">
        <f t="shared" si="441"/>
        <v>-8.4717569590309376E-4</v>
      </c>
      <c r="L3197">
        <v>-8.6418659450262954E-3</v>
      </c>
      <c r="N3197" s="2">
        <v>37347</v>
      </c>
      <c r="O3197">
        <v>30.19</v>
      </c>
      <c r="Q3197" s="2">
        <v>37347</v>
      </c>
      <c r="R3197">
        <v>31049.46</v>
      </c>
      <c r="S3197" s="8">
        <f t="shared" si="446"/>
        <v>1.1607863166509524E-3</v>
      </c>
      <c r="T3197" s="9">
        <f t="shared" si="442"/>
        <v>1.0527863166509524E-3</v>
      </c>
      <c r="U3197" s="3">
        <f>Sheet1!$B$17+Sheet1!$B$18*'Portfolio allocation'!K3197</f>
        <v>-4.8410254427272545E-4</v>
      </c>
      <c r="V3197" s="13">
        <f t="shared" si="447"/>
        <v>1.536888860923678E-3</v>
      </c>
      <c r="W3197" s="13"/>
      <c r="X3197" s="2">
        <v>37347</v>
      </c>
      <c r="Y3197">
        <v>98.248199999999997</v>
      </c>
      <c r="AA3197" s="2">
        <v>37347</v>
      </c>
      <c r="AB3197">
        <v>1225.2</v>
      </c>
      <c r="AC3197">
        <f t="shared" si="448"/>
        <v>-1.0962398488835734E-2</v>
      </c>
      <c r="AD3197">
        <f t="shared" si="443"/>
        <v>-1.1072798488835734E-2</v>
      </c>
      <c r="AE3197">
        <f>Sheet2!$B$17+Sheet2!$B$18*'Portfolio allocation'!K3197</f>
        <v>-6.9994323083943737E-4</v>
      </c>
      <c r="AF3197">
        <f t="shared" si="449"/>
        <v>-1.0372855257996296E-2</v>
      </c>
      <c r="AH3197" s="2">
        <v>37347</v>
      </c>
      <c r="AI3197">
        <v>5.4260000000000002</v>
      </c>
      <c r="AJ3197">
        <v>2.76</v>
      </c>
      <c r="AK3197">
        <v>0.87960000000000005</v>
      </c>
      <c r="AR3197" s="3"/>
    </row>
    <row r="3198" spans="1:44" hidden="1" outlineLevel="1" x14ac:dyDescent="0.2">
      <c r="A3198" s="2">
        <v>37348</v>
      </c>
      <c r="B3198">
        <v>19.16</v>
      </c>
      <c r="E3198" s="2">
        <v>37348</v>
      </c>
      <c r="F3198">
        <v>1136.76</v>
      </c>
      <c r="G3198">
        <f t="shared" si="444"/>
        <v>-8.5300120362132859E-3</v>
      </c>
      <c r="H3198" s="2">
        <v>37348</v>
      </c>
      <c r="I3198">
        <v>1608.39</v>
      </c>
      <c r="J3198">
        <f t="shared" si="445"/>
        <v>-8.5314659450262953E-3</v>
      </c>
      <c r="K3198">
        <f t="shared" si="441"/>
        <v>-8.6418659450262954E-3</v>
      </c>
      <c r="L3198">
        <v>-9.9244706868360216E-3</v>
      </c>
      <c r="N3198" s="2">
        <v>37348</v>
      </c>
      <c r="O3198">
        <v>28.65</v>
      </c>
      <c r="Q3198" s="2">
        <v>37348</v>
      </c>
      <c r="R3198">
        <v>29465.62</v>
      </c>
      <c r="S3198" s="8">
        <f t="shared" si="446"/>
        <v>-5.1010226908938194E-2</v>
      </c>
      <c r="T3198" s="9">
        <f t="shared" si="442"/>
        <v>-5.1120626908938191E-2</v>
      </c>
      <c r="U3198" s="3">
        <f>Sheet1!$B$17+Sheet1!$B$18*'Portfolio allocation'!K3198</f>
        <v>-9.4263687417878387E-3</v>
      </c>
      <c r="V3198" s="13">
        <f t="shared" si="447"/>
        <v>-4.1694258167150354E-2</v>
      </c>
      <c r="W3198" s="13"/>
      <c r="X3198" s="2">
        <v>37348</v>
      </c>
      <c r="Y3198">
        <v>96.4238</v>
      </c>
      <c r="AA3198" s="2">
        <v>37348</v>
      </c>
      <c r="AB3198">
        <v>1202.45</v>
      </c>
      <c r="AC3198">
        <f t="shared" si="448"/>
        <v>-1.8568396996408776E-2</v>
      </c>
      <c r="AD3198">
        <f t="shared" si="443"/>
        <v>-1.8675596996408778E-2</v>
      </c>
      <c r="AE3198">
        <f>Sheet2!$B$17+Sheet2!$B$18*'Portfolio allocation'!K3198</f>
        <v>-7.6311806608934316E-3</v>
      </c>
      <c r="AF3198">
        <f t="shared" si="449"/>
        <v>-1.1044416335515346E-2</v>
      </c>
      <c r="AH3198" s="2">
        <v>37348</v>
      </c>
      <c r="AI3198">
        <v>5.3419999999999996</v>
      </c>
      <c r="AJ3198">
        <v>2.68</v>
      </c>
      <c r="AK3198">
        <v>0.88139999999999996</v>
      </c>
      <c r="AR3198" s="3"/>
    </row>
    <row r="3199" spans="1:44" hidden="1" outlineLevel="1" x14ac:dyDescent="0.2">
      <c r="A3199" s="2">
        <v>37349</v>
      </c>
      <c r="B3199">
        <v>20.2</v>
      </c>
      <c r="E3199" s="2">
        <v>37349</v>
      </c>
      <c r="F3199">
        <v>1125.4000000000001</v>
      </c>
      <c r="G3199">
        <f t="shared" si="444"/>
        <v>-9.9933143319609341E-3</v>
      </c>
      <c r="H3199" s="2">
        <v>37349</v>
      </c>
      <c r="I3199">
        <v>1592.6</v>
      </c>
      <c r="J3199">
        <f t="shared" si="445"/>
        <v>-9.8172706868360216E-3</v>
      </c>
      <c r="K3199">
        <f t="shared" si="441"/>
        <v>-9.9244706868360216E-3</v>
      </c>
      <c r="L3199">
        <v>7.4954951651385227E-4</v>
      </c>
      <c r="N3199" s="2">
        <v>37349</v>
      </c>
      <c r="O3199">
        <v>28.164999999999999</v>
      </c>
      <c r="Q3199" s="2">
        <v>37349</v>
      </c>
      <c r="R3199">
        <v>28966.81</v>
      </c>
      <c r="S3199" s="8">
        <f t="shared" si="446"/>
        <v>-1.6928542484427545E-2</v>
      </c>
      <c r="T3199" s="9">
        <f t="shared" si="442"/>
        <v>-1.7035742484427546E-2</v>
      </c>
      <c r="U3199" s="3">
        <f>Sheet1!$B$17+Sheet1!$B$18*'Portfolio allocation'!K3199</f>
        <v>-1.0897805407118814E-2</v>
      </c>
      <c r="V3199" s="13">
        <f t="shared" si="447"/>
        <v>-6.1379370773087319E-3</v>
      </c>
      <c r="W3199" s="13"/>
      <c r="X3199" s="2">
        <v>37349</v>
      </c>
      <c r="Y3199">
        <v>95.478200000000001</v>
      </c>
      <c r="AA3199" s="2">
        <v>37349</v>
      </c>
      <c r="AB3199">
        <v>1190.6600000000001</v>
      </c>
      <c r="AC3199">
        <f t="shared" si="448"/>
        <v>-9.8049814961120862E-3</v>
      </c>
      <c r="AD3199">
        <f t="shared" si="443"/>
        <v>-9.9093814961120855E-3</v>
      </c>
      <c r="AE3199">
        <f>Sheet2!$B$17+Sheet2!$B$18*'Portfolio allocation'!K3199</f>
        <v>-8.7717055195170712E-3</v>
      </c>
      <c r="AF3199">
        <f t="shared" si="449"/>
        <v>-1.1376759765950144E-3</v>
      </c>
      <c r="AH3199" s="2">
        <v>37349</v>
      </c>
      <c r="AI3199">
        <v>5.2779999999999996</v>
      </c>
      <c r="AJ3199">
        <v>2.61</v>
      </c>
      <c r="AK3199">
        <v>0.88070000000000004</v>
      </c>
      <c r="AR3199" s="3"/>
    </row>
    <row r="3200" spans="1:44" hidden="1" outlineLevel="1" x14ac:dyDescent="0.2">
      <c r="A3200" s="2">
        <v>37350</v>
      </c>
      <c r="B3200">
        <v>19.78</v>
      </c>
      <c r="E3200" s="2">
        <v>37350</v>
      </c>
      <c r="F3200">
        <v>1126.3399999999999</v>
      </c>
      <c r="G3200">
        <f t="shared" si="444"/>
        <v>8.3525857472888099E-4</v>
      </c>
      <c r="H3200" s="2">
        <v>37350</v>
      </c>
      <c r="I3200">
        <v>1593.96</v>
      </c>
      <c r="J3200">
        <f t="shared" si="445"/>
        <v>8.539495165138522E-4</v>
      </c>
      <c r="K3200">
        <f t="shared" si="441"/>
        <v>7.4954951651385227E-4</v>
      </c>
      <c r="L3200">
        <v>-3.2914310421842076E-3</v>
      </c>
      <c r="N3200" s="2">
        <v>37350</v>
      </c>
      <c r="O3200">
        <v>28.225000000000001</v>
      </c>
      <c r="Q3200" s="2">
        <v>37350</v>
      </c>
      <c r="R3200">
        <v>29028.52</v>
      </c>
      <c r="S3200" s="8">
        <f t="shared" si="446"/>
        <v>2.1303692053076251E-3</v>
      </c>
      <c r="T3200" s="9">
        <f t="shared" si="442"/>
        <v>2.0259692053076249E-3</v>
      </c>
      <c r="U3200" s="3">
        <f>Sheet1!$B$17+Sheet1!$B$18*'Portfolio allocation'!K3200</f>
        <v>1.3477010858102426E-3</v>
      </c>
      <c r="V3200" s="13">
        <f t="shared" si="447"/>
        <v>6.7826811949738236E-4</v>
      </c>
      <c r="W3200" s="13"/>
      <c r="X3200" s="2">
        <v>37350</v>
      </c>
      <c r="Y3200">
        <v>96.318799999999996</v>
      </c>
      <c r="AA3200" s="2">
        <v>37350</v>
      </c>
      <c r="AB3200">
        <v>1201.1400000000001</v>
      </c>
      <c r="AC3200">
        <f t="shared" si="448"/>
        <v>8.8018409957502097E-3</v>
      </c>
      <c r="AD3200">
        <f t="shared" si="443"/>
        <v>8.6974409957502104E-3</v>
      </c>
      <c r="AE3200">
        <f>Sheet2!$B$17+Sheet2!$B$18*'Portfolio allocation'!K3200</f>
        <v>7.1990556418614709E-4</v>
      </c>
      <c r="AF3200">
        <f t="shared" si="449"/>
        <v>7.9775354315640631E-3</v>
      </c>
      <c r="AH3200" s="2">
        <v>37350</v>
      </c>
      <c r="AI3200">
        <v>5.2560000000000002</v>
      </c>
      <c r="AJ3200">
        <v>2.61</v>
      </c>
      <c r="AK3200">
        <v>0.88249999999999995</v>
      </c>
      <c r="AR3200" s="3"/>
    </row>
    <row r="3201" spans="1:44" hidden="1" outlineLevel="1" x14ac:dyDescent="0.2">
      <c r="A3201" s="2">
        <v>37351</v>
      </c>
      <c r="B3201">
        <v>19.13</v>
      </c>
      <c r="E3201" s="2">
        <v>37351</v>
      </c>
      <c r="F3201">
        <v>1122.73</v>
      </c>
      <c r="G3201">
        <f t="shared" si="444"/>
        <v>-3.2050712928599623E-3</v>
      </c>
      <c r="H3201" s="2">
        <v>37351</v>
      </c>
      <c r="I3201">
        <v>1588.88</v>
      </c>
      <c r="J3201">
        <f t="shared" si="445"/>
        <v>-3.1870310421842074E-3</v>
      </c>
      <c r="K3201">
        <f t="shared" si="441"/>
        <v>-3.2914310421842076E-3</v>
      </c>
      <c r="L3201">
        <v>2.4158966013796764E-3</v>
      </c>
      <c r="N3201" s="2">
        <v>37351</v>
      </c>
      <c r="O3201">
        <v>27.934999999999999</v>
      </c>
      <c r="Q3201" s="2">
        <v>37351</v>
      </c>
      <c r="R3201">
        <v>28730.27</v>
      </c>
      <c r="S3201" s="8">
        <f t="shared" si="446"/>
        <v>-1.0274378438859477E-2</v>
      </c>
      <c r="T3201" s="9">
        <f t="shared" si="442"/>
        <v>-1.0378778438859476E-2</v>
      </c>
      <c r="U3201" s="3">
        <f>Sheet1!$B$17+Sheet1!$B$18*'Portfolio allocation'!K3201</f>
        <v>-3.2882142231946479E-3</v>
      </c>
      <c r="V3201" s="13">
        <f t="shared" si="447"/>
        <v>-7.0905642156648286E-3</v>
      </c>
      <c r="W3201" s="13"/>
      <c r="X3201" s="2">
        <v>37351</v>
      </c>
      <c r="Y3201">
        <v>92.889700000000005</v>
      </c>
      <c r="AA3201" s="2">
        <v>37351</v>
      </c>
      <c r="AB3201">
        <v>1158.3800000000001</v>
      </c>
      <c r="AC3201">
        <f t="shared" si="448"/>
        <v>-3.5599513795227855E-2</v>
      </c>
      <c r="AD3201">
        <f t="shared" si="443"/>
        <v>-3.5701113795227855E-2</v>
      </c>
      <c r="AE3201">
        <f>Sheet2!$B$17+Sheet2!$B$18*'Portfolio allocation'!K3201</f>
        <v>-2.873437443346337E-3</v>
      </c>
      <c r="AF3201">
        <f t="shared" si="449"/>
        <v>-3.2827676351881517E-2</v>
      </c>
      <c r="AH3201" s="2">
        <v>37351</v>
      </c>
      <c r="AI3201">
        <v>5.2060000000000004</v>
      </c>
      <c r="AJ3201">
        <v>2.54</v>
      </c>
      <c r="AK3201">
        <v>0.87919999999999998</v>
      </c>
      <c r="AR3201" s="3"/>
    </row>
    <row r="3202" spans="1:44" hidden="1" outlineLevel="1" x14ac:dyDescent="0.2">
      <c r="A3202" s="2">
        <v>37354</v>
      </c>
      <c r="B3202">
        <v>19.61</v>
      </c>
      <c r="E3202" s="2">
        <v>37354</v>
      </c>
      <c r="F3202">
        <v>1125.29</v>
      </c>
      <c r="G3202">
        <f t="shared" si="444"/>
        <v>2.2801564044783174E-3</v>
      </c>
      <c r="H3202" s="2">
        <v>37354</v>
      </c>
      <c r="I3202">
        <v>1592.88</v>
      </c>
      <c r="J3202">
        <f t="shared" si="445"/>
        <v>2.5174966013796762E-3</v>
      </c>
      <c r="K3202">
        <f t="shared" si="441"/>
        <v>2.4158966013796764E-3</v>
      </c>
      <c r="L3202">
        <v>-6.7087895334239046E-3</v>
      </c>
      <c r="N3202" s="2">
        <v>37354</v>
      </c>
      <c r="O3202">
        <v>28.61</v>
      </c>
      <c r="Q3202" s="2">
        <v>37354</v>
      </c>
      <c r="R3202">
        <v>29424.48</v>
      </c>
      <c r="S3202" s="8">
        <f t="shared" si="446"/>
        <v>2.4163016915608404E-2</v>
      </c>
      <c r="T3202" s="9">
        <f t="shared" si="442"/>
        <v>2.4061416915608404E-2</v>
      </c>
      <c r="U3202" s="3">
        <f>Sheet1!$B$17+Sheet1!$B$18*'Portfolio allocation'!K3202</f>
        <v>3.2593766924194547E-3</v>
      </c>
      <c r="V3202" s="13">
        <f t="shared" si="447"/>
        <v>2.0802040223188947E-2</v>
      </c>
      <c r="W3202" s="13"/>
      <c r="X3202" s="2">
        <v>37354</v>
      </c>
      <c r="Y3202">
        <v>83.490899999999996</v>
      </c>
      <c r="AA3202" s="2">
        <v>37354</v>
      </c>
      <c r="AB3202">
        <v>1041.17</v>
      </c>
      <c r="AC3202">
        <f t="shared" si="448"/>
        <v>-0.10118441271430789</v>
      </c>
      <c r="AD3202">
        <f t="shared" si="443"/>
        <v>-0.1012888127143079</v>
      </c>
      <c r="AE3202">
        <f>Sheet2!$B$17+Sheet2!$B$18*'Portfolio allocation'!K3202</f>
        <v>2.2016639044078849E-3</v>
      </c>
      <c r="AF3202">
        <f t="shared" si="449"/>
        <v>-0.10349047661871578</v>
      </c>
      <c r="AH3202" s="2">
        <v>37354</v>
      </c>
      <c r="AI3202">
        <v>5.258</v>
      </c>
      <c r="AJ3202">
        <v>2.61</v>
      </c>
      <c r="AK3202">
        <v>0.875</v>
      </c>
      <c r="AR3202" s="3"/>
    </row>
    <row r="3203" spans="1:44" hidden="1" outlineLevel="1" x14ac:dyDescent="0.2">
      <c r="A3203" s="2">
        <v>37355</v>
      </c>
      <c r="B3203">
        <v>19.47</v>
      </c>
      <c r="E3203" s="2">
        <v>37355</v>
      </c>
      <c r="F3203">
        <v>1117.8</v>
      </c>
      <c r="G3203">
        <f t="shared" si="444"/>
        <v>-6.6560619929084686E-3</v>
      </c>
      <c r="H3203" s="2">
        <v>37355</v>
      </c>
      <c r="I3203">
        <v>1582.36</v>
      </c>
      <c r="J3203">
        <f t="shared" si="445"/>
        <v>-6.6043895334239044E-3</v>
      </c>
      <c r="K3203">
        <f t="shared" si="441"/>
        <v>-6.7087895334239046E-3</v>
      </c>
      <c r="L3203">
        <v>1.1273413938673918E-2</v>
      </c>
      <c r="N3203" s="2">
        <v>37355</v>
      </c>
      <c r="O3203">
        <v>27.434999999999999</v>
      </c>
      <c r="Q3203" s="2">
        <v>37355</v>
      </c>
      <c r="R3203">
        <v>28216.03</v>
      </c>
      <c r="S3203" s="8">
        <f t="shared" si="446"/>
        <v>-4.106954481438585E-2</v>
      </c>
      <c r="T3203" s="9">
        <f t="shared" si="442"/>
        <v>-4.1173944814385847E-2</v>
      </c>
      <c r="U3203" s="3">
        <f>Sheet1!$B$17+Sheet1!$B$18*'Portfolio allocation'!K3203</f>
        <v>-7.2086944917263522E-3</v>
      </c>
      <c r="V3203" s="13">
        <f t="shared" si="447"/>
        <v>-3.3965250322659499E-2</v>
      </c>
      <c r="W3203" s="13"/>
      <c r="X3203" s="2">
        <v>37355</v>
      </c>
      <c r="Y3203">
        <v>83.806100000000001</v>
      </c>
      <c r="AA3203" s="2">
        <v>37355</v>
      </c>
      <c r="AB3203">
        <v>1045.0999999999999</v>
      </c>
      <c r="AC3203">
        <f t="shared" si="448"/>
        <v>3.7745997291507294E-3</v>
      </c>
      <c r="AD3203">
        <f t="shared" si="443"/>
        <v>3.6725997291507293E-3</v>
      </c>
      <c r="AE3203">
        <f>Sheet2!$B$17+Sheet2!$B$18*'Portfolio allocation'!K3203</f>
        <v>-5.9122397984569652E-3</v>
      </c>
      <c r="AF3203">
        <f t="shared" si="449"/>
        <v>9.5848395276076949E-3</v>
      </c>
      <c r="AH3203" s="2">
        <v>37355</v>
      </c>
      <c r="AI3203">
        <v>5.202</v>
      </c>
      <c r="AJ3203">
        <v>2.5499999999999998</v>
      </c>
      <c r="AK3203">
        <v>0.87629999999999997</v>
      </c>
      <c r="AR3203" s="3"/>
    </row>
    <row r="3204" spans="1:44" hidden="1" outlineLevel="1" x14ac:dyDescent="0.2">
      <c r="A3204" s="2">
        <v>37356</v>
      </c>
      <c r="B3204">
        <v>18.190000000000001</v>
      </c>
      <c r="E3204" s="2">
        <v>37356</v>
      </c>
      <c r="F3204">
        <v>1130.46</v>
      </c>
      <c r="G3204">
        <f t="shared" si="444"/>
        <v>1.132581857219539E-2</v>
      </c>
      <c r="H3204" s="2">
        <v>37356</v>
      </c>
      <c r="I3204">
        <v>1600.36</v>
      </c>
      <c r="J3204">
        <f t="shared" si="445"/>
        <v>1.1375413938673917E-2</v>
      </c>
      <c r="K3204">
        <f t="shared" ref="K3204:K3267" si="450">J3204-(AJ3203/25000)</f>
        <v>1.1273413938673918E-2</v>
      </c>
      <c r="L3204">
        <v>-2.3745479947011917E-2</v>
      </c>
      <c r="N3204" s="2">
        <v>37356</v>
      </c>
      <c r="O3204">
        <v>28.15</v>
      </c>
      <c r="Q3204" s="2">
        <v>37356</v>
      </c>
      <c r="R3204">
        <v>28951.38</v>
      </c>
      <c r="S3204" s="8">
        <f t="shared" si="446"/>
        <v>2.606142678470369E-2</v>
      </c>
      <c r="T3204" s="9">
        <f t="shared" ref="T3204:T3267" si="451">S3204-(AJ3203/100/250)</f>
        <v>2.5959426784703688E-2</v>
      </c>
      <c r="U3204" s="3">
        <f>Sheet1!$B$17+Sheet1!$B$18*'Portfolio allocation'!K3204</f>
        <v>1.3420945061104791E-2</v>
      </c>
      <c r="V3204" s="13">
        <f t="shared" si="447"/>
        <v>1.2538481723598897E-2</v>
      </c>
      <c r="W3204" s="13"/>
      <c r="X3204" s="2">
        <v>37356</v>
      </c>
      <c r="Y3204">
        <v>85.019199999999998</v>
      </c>
      <c r="AA3204" s="2">
        <v>37356</v>
      </c>
      <c r="AB3204">
        <v>1060.23</v>
      </c>
      <c r="AC3204">
        <f t="shared" si="448"/>
        <v>1.4477083532676405E-2</v>
      </c>
      <c r="AD3204">
        <f t="shared" ref="AD3204:AD3267" si="452">AC3204-AJ3204/25000</f>
        <v>1.4376283532676405E-2</v>
      </c>
      <c r="AE3204">
        <f>Sheet2!$B$17+Sheet2!$B$18*'Portfolio allocation'!K3204</f>
        <v>1.0077994296434942E-2</v>
      </c>
      <c r="AF3204">
        <f t="shared" si="449"/>
        <v>4.2982892362414624E-3</v>
      </c>
      <c r="AH3204" s="2">
        <v>37356</v>
      </c>
      <c r="AI3204">
        <v>5.2350000000000003</v>
      </c>
      <c r="AJ3204">
        <v>2.52</v>
      </c>
      <c r="AK3204">
        <v>0.87909999999999999</v>
      </c>
      <c r="AR3204" s="3"/>
    </row>
    <row r="3205" spans="1:44" hidden="1" outlineLevel="1" x14ac:dyDescent="0.2">
      <c r="A3205" s="2">
        <v>37357</v>
      </c>
      <c r="B3205">
        <v>20.3</v>
      </c>
      <c r="E3205" s="2">
        <v>37357</v>
      </c>
      <c r="F3205">
        <v>1103.69</v>
      </c>
      <c r="G3205">
        <f t="shared" ref="G3205:G3268" si="453">(F3205/F3204)-1</f>
        <v>-2.3680625586044557E-2</v>
      </c>
      <c r="H3205" s="2">
        <v>37357</v>
      </c>
      <c r="I3205">
        <v>1562.52</v>
      </c>
      <c r="J3205">
        <f t="shared" ref="J3205:J3268" si="454">(I3205/I3204)-1</f>
        <v>-2.3644679947011915E-2</v>
      </c>
      <c r="K3205">
        <f t="shared" si="450"/>
        <v>-2.3745479947011917E-2</v>
      </c>
      <c r="L3205">
        <v>6.5363150500474818E-3</v>
      </c>
      <c r="N3205" s="2">
        <v>37357</v>
      </c>
      <c r="O3205">
        <v>27.395</v>
      </c>
      <c r="Q3205" s="2">
        <v>37357</v>
      </c>
      <c r="R3205">
        <v>28174.89</v>
      </c>
      <c r="S3205" s="8">
        <f t="shared" ref="S3205:S3268" si="455">R3205/R3204-1</f>
        <v>-2.6820483168678022E-2</v>
      </c>
      <c r="T3205" s="9">
        <f t="shared" si="451"/>
        <v>-2.6921283168678024E-2</v>
      </c>
      <c r="U3205" s="3">
        <f>Sheet1!$B$17+Sheet1!$B$18*'Portfolio allocation'!K3205</f>
        <v>-2.6753617501347526E-2</v>
      </c>
      <c r="V3205" s="13">
        <f t="shared" ref="V3205:V3268" si="456">T3205-U3205</f>
        <v>-1.6766566733049729E-4</v>
      </c>
      <c r="W3205" s="13"/>
      <c r="X3205" s="2">
        <v>37357</v>
      </c>
      <c r="Y3205">
        <v>80.415300000000002</v>
      </c>
      <c r="AA3205" s="2">
        <v>37357</v>
      </c>
      <c r="AB3205">
        <v>1002.82</v>
      </c>
      <c r="AC3205">
        <f t="shared" ref="AC3205:AC3268" si="457">AB3205/AB3204-1</f>
        <v>-5.4148628127859033E-2</v>
      </c>
      <c r="AD3205">
        <f t="shared" si="452"/>
        <v>-5.4249028127859034E-2</v>
      </c>
      <c r="AE3205">
        <f>Sheet2!$B$17+Sheet2!$B$18*'Portfolio allocation'!K3205</f>
        <v>-2.106169955950216E-2</v>
      </c>
      <c r="AF3205">
        <f t="shared" ref="AF3205:AF3268" si="458">AD3205-AE3205</f>
        <v>-3.3187328568356878E-2</v>
      </c>
      <c r="AH3205" s="2">
        <v>37357</v>
      </c>
      <c r="AI3205">
        <v>5.2060000000000004</v>
      </c>
      <c r="AJ3205">
        <v>2.5099999999999998</v>
      </c>
      <c r="AK3205">
        <v>0.88360000000000005</v>
      </c>
      <c r="AR3205" s="3"/>
    </row>
    <row r="3206" spans="1:44" hidden="1" outlineLevel="1" x14ac:dyDescent="0.2">
      <c r="A3206" s="2">
        <v>37358</v>
      </c>
      <c r="B3206">
        <v>19.420000000000002</v>
      </c>
      <c r="E3206" s="2">
        <v>37358</v>
      </c>
      <c r="F3206">
        <v>1111.01</v>
      </c>
      <c r="G3206">
        <f t="shared" si="453"/>
        <v>6.6322971124137542E-3</v>
      </c>
      <c r="H3206" s="2">
        <v>37358</v>
      </c>
      <c r="I3206">
        <v>1572.89</v>
      </c>
      <c r="J3206">
        <f t="shared" si="454"/>
        <v>6.6367150500474814E-3</v>
      </c>
      <c r="K3206">
        <f t="shared" si="450"/>
        <v>6.5363150500474818E-3</v>
      </c>
      <c r="L3206">
        <v>-7.7077952456942843E-3</v>
      </c>
      <c r="N3206" s="2">
        <v>37358</v>
      </c>
      <c r="O3206">
        <v>27.965</v>
      </c>
      <c r="Q3206" s="2">
        <v>37358</v>
      </c>
      <c r="R3206">
        <v>28761.119999999999</v>
      </c>
      <c r="S3206" s="8">
        <f t="shared" si="455"/>
        <v>2.0806824800380763E-2</v>
      </c>
      <c r="T3206" s="9">
        <f t="shared" si="451"/>
        <v>2.0706424800380763E-2</v>
      </c>
      <c r="U3206" s="3">
        <f>Sheet1!$B$17+Sheet1!$B$18*'Portfolio allocation'!K3206</f>
        <v>7.9864251620214953E-3</v>
      </c>
      <c r="V3206" s="13">
        <f t="shared" si="456"/>
        <v>1.2719999638359267E-2</v>
      </c>
      <c r="W3206" s="13"/>
      <c r="X3206" s="2">
        <v>37358</v>
      </c>
      <c r="Y3206">
        <v>81.762100000000004</v>
      </c>
      <c r="AA3206" s="2">
        <v>37358</v>
      </c>
      <c r="AB3206">
        <v>1019.61</v>
      </c>
      <c r="AC3206">
        <f t="shared" si="457"/>
        <v>1.6742785345326139E-2</v>
      </c>
      <c r="AD3206">
        <f t="shared" si="452"/>
        <v>1.6645185345326139E-2</v>
      </c>
      <c r="AE3206">
        <f>Sheet2!$B$17+Sheet2!$B$18*'Portfolio allocation'!K3206</f>
        <v>5.8656451103453336E-3</v>
      </c>
      <c r="AF3206">
        <f t="shared" si="458"/>
        <v>1.0779540234980806E-2</v>
      </c>
      <c r="AH3206" s="2">
        <v>37358</v>
      </c>
      <c r="AI3206">
        <v>5.157</v>
      </c>
      <c r="AJ3206">
        <v>2.44</v>
      </c>
      <c r="AK3206">
        <v>0.87980000000000003</v>
      </c>
      <c r="AR3206" s="3"/>
    </row>
    <row r="3207" spans="1:44" hidden="1" outlineLevel="1" x14ac:dyDescent="0.2">
      <c r="A3207" s="2">
        <v>37361</v>
      </c>
      <c r="B3207">
        <v>19.82</v>
      </c>
      <c r="E3207" s="2">
        <v>37361</v>
      </c>
      <c r="F3207">
        <v>1102.55</v>
      </c>
      <c r="G3207">
        <f t="shared" si="453"/>
        <v>-7.6146929370572991E-3</v>
      </c>
      <c r="H3207" s="2">
        <v>37361</v>
      </c>
      <c r="I3207">
        <v>1560.92</v>
      </c>
      <c r="J3207">
        <f t="shared" si="454"/>
        <v>-7.6101952456942845E-3</v>
      </c>
      <c r="K3207">
        <f t="shared" si="450"/>
        <v>-7.7077952456942843E-3</v>
      </c>
      <c r="L3207">
        <v>2.3324484411757194E-2</v>
      </c>
      <c r="N3207" s="2">
        <v>37361</v>
      </c>
      <c r="O3207">
        <v>27.844999999999999</v>
      </c>
      <c r="Q3207" s="2">
        <v>37361</v>
      </c>
      <c r="R3207">
        <v>28637.7</v>
      </c>
      <c r="S3207" s="8">
        <f t="shared" si="455"/>
        <v>-4.2912097998965004E-3</v>
      </c>
      <c r="T3207" s="9">
        <f t="shared" si="451"/>
        <v>-4.3888097998965002E-3</v>
      </c>
      <c r="U3207" s="3">
        <f>Sheet1!$B$17+Sheet1!$B$18*'Portfolio allocation'!K3207</f>
        <v>-8.3547791630145824E-3</v>
      </c>
      <c r="V3207" s="13">
        <f t="shared" si="456"/>
        <v>3.9659693631180822E-3</v>
      </c>
      <c r="W3207" s="13"/>
      <c r="X3207" s="2">
        <v>37361</v>
      </c>
      <c r="Y3207">
        <v>81.523300000000006</v>
      </c>
      <c r="AA3207" s="2">
        <v>37361</v>
      </c>
      <c r="AB3207">
        <v>1016.63</v>
      </c>
      <c r="AC3207">
        <f t="shared" si="457"/>
        <v>-2.9226861250870595E-3</v>
      </c>
      <c r="AD3207">
        <f t="shared" si="452"/>
        <v>-3.0202861250870597E-3</v>
      </c>
      <c r="AE3207">
        <f>Sheet2!$B$17+Sheet2!$B$18*'Portfolio allocation'!K3207</f>
        <v>-6.8005811647486019E-3</v>
      </c>
      <c r="AF3207">
        <f t="shared" si="458"/>
        <v>3.7802950396615422E-3</v>
      </c>
      <c r="AH3207" s="2">
        <v>37361</v>
      </c>
      <c r="AI3207">
        <v>5.1379999999999999</v>
      </c>
      <c r="AJ3207">
        <v>2.44</v>
      </c>
      <c r="AK3207">
        <v>0.88090000000000002</v>
      </c>
      <c r="AR3207" s="3"/>
    </row>
    <row r="3208" spans="1:44" hidden="1" outlineLevel="1" x14ac:dyDescent="0.2">
      <c r="A3208" s="2">
        <v>37362</v>
      </c>
      <c r="B3208">
        <v>18.11</v>
      </c>
      <c r="E3208" s="2">
        <v>37362</v>
      </c>
      <c r="F3208">
        <v>1128.3699999999999</v>
      </c>
      <c r="G3208">
        <f t="shared" si="453"/>
        <v>2.3418439073057851E-2</v>
      </c>
      <c r="H3208" s="2">
        <v>37362</v>
      </c>
      <c r="I3208">
        <v>1597.48</v>
      </c>
      <c r="J3208">
        <f t="shared" si="454"/>
        <v>2.3422084411757194E-2</v>
      </c>
      <c r="K3208">
        <f t="shared" si="450"/>
        <v>2.3324484411757194E-2</v>
      </c>
      <c r="L3208">
        <v>-2.0765155319629205E-3</v>
      </c>
      <c r="N3208" s="2">
        <v>37362</v>
      </c>
      <c r="O3208">
        <v>28.905000000000001</v>
      </c>
      <c r="Q3208" s="2">
        <v>37362</v>
      </c>
      <c r="R3208">
        <v>29727.88</v>
      </c>
      <c r="S3208" s="8">
        <f t="shared" si="455"/>
        <v>3.8068001271051699E-2</v>
      </c>
      <c r="T3208" s="9">
        <f t="shared" si="451"/>
        <v>3.7970401271051696E-2</v>
      </c>
      <c r="U3208" s="3">
        <f>Sheet1!$B$17+Sheet1!$B$18*'Portfolio allocation'!K3208</f>
        <v>2.7246238522566846E-2</v>
      </c>
      <c r="V3208" s="13">
        <f t="shared" si="456"/>
        <v>1.0724162748484849E-2</v>
      </c>
      <c r="W3208" s="13"/>
      <c r="X3208" s="2">
        <v>37362</v>
      </c>
      <c r="Y3208">
        <v>82.3352</v>
      </c>
      <c r="AA3208" s="2">
        <v>37362</v>
      </c>
      <c r="AB3208">
        <v>1026.76</v>
      </c>
      <c r="AC3208">
        <f t="shared" si="457"/>
        <v>9.9642937942023835E-3</v>
      </c>
      <c r="AD3208">
        <f t="shared" si="452"/>
        <v>9.8658937942023833E-3</v>
      </c>
      <c r="AE3208">
        <f>Sheet2!$B$17+Sheet2!$B$18*'Portfolio allocation'!K3208</f>
        <v>2.0794113611714873E-2</v>
      </c>
      <c r="AF3208">
        <f t="shared" si="458"/>
        <v>-1.0928219817512489E-2</v>
      </c>
      <c r="AH3208" s="2">
        <v>37362</v>
      </c>
      <c r="AI3208">
        <v>5.181</v>
      </c>
      <c r="AJ3208">
        <v>2.46</v>
      </c>
      <c r="AK3208">
        <v>0.88290000000000002</v>
      </c>
      <c r="AR3208" s="3"/>
    </row>
    <row r="3209" spans="1:44" hidden="1" outlineLevel="1" x14ac:dyDescent="0.2">
      <c r="A3209" s="2">
        <v>37363</v>
      </c>
      <c r="B3209">
        <v>18.43</v>
      </c>
      <c r="E3209" s="2">
        <v>37363</v>
      </c>
      <c r="F3209">
        <v>1126.07</v>
      </c>
      <c r="G3209">
        <f t="shared" si="453"/>
        <v>-2.0383384882617372E-3</v>
      </c>
      <c r="H3209" s="2">
        <v>37363</v>
      </c>
      <c r="I3209">
        <v>1594.32</v>
      </c>
      <c r="J3209">
        <f t="shared" si="454"/>
        <v>-1.9781155319629207E-3</v>
      </c>
      <c r="K3209">
        <f t="shared" si="450"/>
        <v>-2.0765155319629205E-3</v>
      </c>
      <c r="L3209">
        <v>-1.5021877063575522E-3</v>
      </c>
      <c r="N3209" s="2">
        <v>37363</v>
      </c>
      <c r="O3209">
        <v>28.315000000000001</v>
      </c>
      <c r="Q3209" s="2">
        <v>37363</v>
      </c>
      <c r="R3209">
        <v>29121.08</v>
      </c>
      <c r="S3209" s="8">
        <f t="shared" si="455"/>
        <v>-2.0411815440589787E-2</v>
      </c>
      <c r="T3209" s="9">
        <f t="shared" si="451"/>
        <v>-2.0510215440589785E-2</v>
      </c>
      <c r="U3209" s="3">
        <f>Sheet1!$B$17+Sheet1!$B$18*'Portfolio allocation'!K3209</f>
        <v>-1.8944323598151882E-3</v>
      </c>
      <c r="V3209" s="13">
        <f t="shared" si="456"/>
        <v>-1.8615783080774596E-2</v>
      </c>
      <c r="W3209" s="13"/>
      <c r="X3209" s="2">
        <v>37363</v>
      </c>
      <c r="Y3209">
        <v>81.007499999999993</v>
      </c>
      <c r="AA3209" s="2">
        <v>37363</v>
      </c>
      <c r="AB3209">
        <v>1010.2</v>
      </c>
      <c r="AC3209">
        <f t="shared" si="457"/>
        <v>-1.6128403911332634E-2</v>
      </c>
      <c r="AD3209">
        <f t="shared" si="452"/>
        <v>-1.6225603911332633E-2</v>
      </c>
      <c r="AE3209">
        <f>Sheet2!$B$17+Sheet2!$B$18*'Portfolio allocation'!K3209</f>
        <v>-1.7931035763596192E-3</v>
      </c>
      <c r="AF3209">
        <f t="shared" si="458"/>
        <v>-1.4432500334973014E-2</v>
      </c>
      <c r="AH3209" s="2">
        <v>37363</v>
      </c>
      <c r="AI3209">
        <v>5.2290000000000001</v>
      </c>
      <c r="AJ3209">
        <v>2.4300000000000002</v>
      </c>
      <c r="AK3209">
        <v>0.88770000000000004</v>
      </c>
      <c r="AR3209" s="3"/>
    </row>
    <row r="3210" spans="1:44" hidden="1" outlineLevel="1" x14ac:dyDescent="0.2">
      <c r="A3210" s="2">
        <v>37364</v>
      </c>
      <c r="B3210">
        <v>19.29</v>
      </c>
      <c r="E3210" s="2">
        <v>37364</v>
      </c>
      <c r="F3210">
        <v>1124.47</v>
      </c>
      <c r="G3210">
        <f t="shared" si="453"/>
        <v>-1.4208708162013473E-3</v>
      </c>
      <c r="H3210" s="2">
        <v>37364</v>
      </c>
      <c r="I3210">
        <v>1592.08</v>
      </c>
      <c r="J3210">
        <f t="shared" si="454"/>
        <v>-1.4049877063575522E-3</v>
      </c>
      <c r="K3210">
        <f t="shared" si="450"/>
        <v>-1.5021877063575522E-3</v>
      </c>
      <c r="L3210">
        <v>5.2582804884169945E-4</v>
      </c>
      <c r="N3210" s="2">
        <v>37364</v>
      </c>
      <c r="O3210">
        <v>28.184999999999999</v>
      </c>
      <c r="Q3210" s="2">
        <v>37364</v>
      </c>
      <c r="R3210">
        <v>28987.38</v>
      </c>
      <c r="S3210" s="8">
        <f t="shared" si="455"/>
        <v>-4.5911758767188671E-3</v>
      </c>
      <c r="T3210" s="9">
        <f t="shared" si="451"/>
        <v>-4.6883758767188675E-3</v>
      </c>
      <c r="U3210" s="3">
        <f>Sheet1!$B$17+Sheet1!$B$18*'Portfolio allocation'!K3210</f>
        <v>-1.2355489228779799E-3</v>
      </c>
      <c r="V3210" s="13">
        <f t="shared" si="456"/>
        <v>-3.4528269538408873E-3</v>
      </c>
      <c r="W3210" s="13"/>
      <c r="X3210" s="2">
        <v>37364</v>
      </c>
      <c r="Y3210">
        <v>84.9619</v>
      </c>
      <c r="AA3210" s="2">
        <v>37364</v>
      </c>
      <c r="AB3210">
        <v>1059.52</v>
      </c>
      <c r="AC3210">
        <f t="shared" si="457"/>
        <v>4.8822015442486544E-2</v>
      </c>
      <c r="AD3210">
        <f t="shared" si="452"/>
        <v>4.8726015442486545E-2</v>
      </c>
      <c r="AE3210">
        <f>Sheet2!$B$17+Sheet2!$B$18*'Portfolio allocation'!K3210</f>
        <v>-1.2823966214032963E-3</v>
      </c>
      <c r="AF3210">
        <f t="shared" si="458"/>
        <v>5.000841206388984E-2</v>
      </c>
      <c r="AH3210" s="2">
        <v>37364</v>
      </c>
      <c r="AI3210">
        <v>5.1980000000000004</v>
      </c>
      <c r="AJ3210">
        <v>2.4</v>
      </c>
      <c r="AK3210">
        <v>0.89070000000000005</v>
      </c>
      <c r="AR3210" s="3"/>
    </row>
    <row r="3211" spans="1:44" hidden="1" outlineLevel="1" x14ac:dyDescent="0.2">
      <c r="A3211" s="2">
        <v>37365</v>
      </c>
      <c r="B3211">
        <v>18.3</v>
      </c>
      <c r="E3211" s="2">
        <v>37365</v>
      </c>
      <c r="F3211">
        <v>1125.17</v>
      </c>
      <c r="G3211">
        <f t="shared" si="453"/>
        <v>6.2251549618941304E-4</v>
      </c>
      <c r="H3211" s="2">
        <v>37365</v>
      </c>
      <c r="I3211">
        <v>1593.07</v>
      </c>
      <c r="J3211">
        <f t="shared" si="454"/>
        <v>6.218280488416994E-4</v>
      </c>
      <c r="K3211">
        <f t="shared" si="450"/>
        <v>5.2582804884169945E-4</v>
      </c>
      <c r="L3211">
        <v>-1.5506096713892052E-2</v>
      </c>
      <c r="N3211" s="2">
        <v>37365</v>
      </c>
      <c r="O3211">
        <v>28.6</v>
      </c>
      <c r="Q3211" s="2">
        <v>37365</v>
      </c>
      <c r="R3211">
        <v>29414.2</v>
      </c>
      <c r="S3211" s="8">
        <f t="shared" si="455"/>
        <v>1.4724338660479175E-2</v>
      </c>
      <c r="T3211" s="9">
        <f t="shared" si="451"/>
        <v>1.4628338660479174E-2</v>
      </c>
      <c r="U3211" s="3">
        <f>Sheet1!$B$17+Sheet1!$B$18*'Portfolio allocation'!K3211</f>
        <v>1.0910421482407606E-3</v>
      </c>
      <c r="V3211" s="13">
        <f t="shared" si="456"/>
        <v>1.3537296512238414E-2</v>
      </c>
      <c r="W3211" s="13"/>
      <c r="X3211" s="2">
        <v>37365</v>
      </c>
      <c r="Y3211">
        <v>85.009600000000006</v>
      </c>
      <c r="AA3211" s="2">
        <v>37365</v>
      </c>
      <c r="AB3211">
        <v>1060.1099999999999</v>
      </c>
      <c r="AC3211">
        <f t="shared" si="457"/>
        <v>5.5685593476284545E-4</v>
      </c>
      <c r="AD3211">
        <f t="shared" si="452"/>
        <v>4.6125593476284546E-4</v>
      </c>
      <c r="AE3211">
        <f>Sheet2!$B$17+Sheet2!$B$18*'Portfolio allocation'!K3211</f>
        <v>5.2096672748121577E-4</v>
      </c>
      <c r="AF3211">
        <f t="shared" si="458"/>
        <v>-5.9710792718370312E-5</v>
      </c>
      <c r="AH3211" s="2">
        <v>37365</v>
      </c>
      <c r="AI3211">
        <v>5.1959999999999997</v>
      </c>
      <c r="AJ3211">
        <v>2.39</v>
      </c>
      <c r="AK3211">
        <v>0.88900000000000001</v>
      </c>
      <c r="AR3211" s="3"/>
    </row>
    <row r="3212" spans="1:44" hidden="1" outlineLevel="1" x14ac:dyDescent="0.2">
      <c r="A3212" s="2">
        <v>37368</v>
      </c>
      <c r="B3212">
        <v>19.77</v>
      </c>
      <c r="E3212" s="2">
        <v>37368</v>
      </c>
      <c r="F3212">
        <v>1107.83</v>
      </c>
      <c r="G3212">
        <f t="shared" si="453"/>
        <v>-1.5411004559311214E-2</v>
      </c>
      <c r="H3212" s="2">
        <v>37368</v>
      </c>
      <c r="I3212">
        <v>1568.52</v>
      </c>
      <c r="J3212">
        <f t="shared" si="454"/>
        <v>-1.5410496713892052E-2</v>
      </c>
      <c r="K3212">
        <f t="shared" si="450"/>
        <v>-1.5506096713892052E-2</v>
      </c>
      <c r="L3212">
        <v>-6.2996999260449583E-3</v>
      </c>
      <c r="N3212" s="2">
        <v>37368</v>
      </c>
      <c r="O3212">
        <v>27.795000000000002</v>
      </c>
      <c r="Q3212" s="2">
        <v>37368</v>
      </c>
      <c r="R3212">
        <v>28586.28</v>
      </c>
      <c r="S3212" s="8">
        <f t="shared" si="455"/>
        <v>-2.8146949432586998E-2</v>
      </c>
      <c r="T3212" s="9">
        <f t="shared" si="451"/>
        <v>-2.8242549432587E-2</v>
      </c>
      <c r="U3212" s="3">
        <f>Sheet1!$B$17+Sheet1!$B$18*'Portfolio allocation'!K3212</f>
        <v>-1.7301188242572499E-2</v>
      </c>
      <c r="V3212" s="13">
        <f t="shared" si="456"/>
        <v>-1.0941361190014501E-2</v>
      </c>
      <c r="W3212" s="13"/>
      <c r="X3212" s="2">
        <v>37368</v>
      </c>
      <c r="Y3212">
        <v>83.9876</v>
      </c>
      <c r="AA3212" s="2">
        <v>37368</v>
      </c>
      <c r="AB3212">
        <v>1047.3699999999999</v>
      </c>
      <c r="AC3212">
        <f t="shared" si="457"/>
        <v>-1.201762081293456E-2</v>
      </c>
      <c r="AD3212">
        <f t="shared" si="452"/>
        <v>-1.211402081293456E-2</v>
      </c>
      <c r="AE3212">
        <f>Sheet2!$B$17+Sheet2!$B$18*'Portfolio allocation'!K3212</f>
        <v>-1.3735029782934231E-2</v>
      </c>
      <c r="AF3212">
        <f t="shared" si="458"/>
        <v>1.621008969999671E-3</v>
      </c>
      <c r="AH3212" s="2">
        <v>37368</v>
      </c>
      <c r="AI3212">
        <v>5.1779999999999999</v>
      </c>
      <c r="AJ3212">
        <v>2.41</v>
      </c>
      <c r="AK3212">
        <v>0.88880000000000003</v>
      </c>
      <c r="AR3212" s="3"/>
    </row>
    <row r="3213" spans="1:44" hidden="1" outlineLevel="1" x14ac:dyDescent="0.2">
      <c r="A3213" s="2">
        <v>37369</v>
      </c>
      <c r="B3213">
        <v>20.28</v>
      </c>
      <c r="E3213" s="2">
        <v>37369</v>
      </c>
      <c r="F3213">
        <v>1100.96</v>
      </c>
      <c r="G3213">
        <f t="shared" si="453"/>
        <v>-6.201312475740739E-3</v>
      </c>
      <c r="H3213" s="2">
        <v>37369</v>
      </c>
      <c r="I3213">
        <v>1558.79</v>
      </c>
      <c r="J3213">
        <f t="shared" si="454"/>
        <v>-6.2032999260449584E-3</v>
      </c>
      <c r="K3213">
        <f t="shared" si="450"/>
        <v>-6.2996999260449583E-3</v>
      </c>
      <c r="L3213">
        <v>-7.1852317220407781E-3</v>
      </c>
      <c r="N3213" s="2">
        <v>37369</v>
      </c>
      <c r="O3213">
        <v>26.995000000000001</v>
      </c>
      <c r="Q3213" s="2">
        <v>37369</v>
      </c>
      <c r="R3213">
        <v>27763.5</v>
      </c>
      <c r="S3213" s="8">
        <f t="shared" si="455"/>
        <v>-2.8782338940218866E-2</v>
      </c>
      <c r="T3213" s="9">
        <f t="shared" si="451"/>
        <v>-2.8878738940218866E-2</v>
      </c>
      <c r="U3213" s="3">
        <f>Sheet1!$B$17+Sheet1!$B$18*'Portfolio allocation'!K3213</f>
        <v>-6.7393765264318391E-3</v>
      </c>
      <c r="V3213" s="13">
        <f t="shared" si="456"/>
        <v>-2.2139362413787028E-2</v>
      </c>
      <c r="W3213" s="13"/>
      <c r="X3213" s="2">
        <v>37369</v>
      </c>
      <c r="Y3213">
        <v>83.414500000000004</v>
      </c>
      <c r="AA3213" s="2">
        <v>37369</v>
      </c>
      <c r="AB3213">
        <v>1040.22</v>
      </c>
      <c r="AC3213">
        <f t="shared" si="457"/>
        <v>-6.8266228744376933E-3</v>
      </c>
      <c r="AD3213">
        <f t="shared" si="452"/>
        <v>-6.9230228744376933E-3</v>
      </c>
      <c r="AE3213">
        <f>Sheet2!$B$17+Sheet2!$B$18*'Portfolio allocation'!K3213</f>
        <v>-5.5484668827557931E-3</v>
      </c>
      <c r="AF3213">
        <f t="shared" si="458"/>
        <v>-1.3745559916819002E-3</v>
      </c>
      <c r="AH3213" s="2">
        <v>37369</v>
      </c>
      <c r="AI3213">
        <v>5.1639999999999997</v>
      </c>
      <c r="AJ3213">
        <v>2.41</v>
      </c>
      <c r="AK3213">
        <v>0.88949999999999996</v>
      </c>
      <c r="AR3213" s="3"/>
    </row>
    <row r="3214" spans="1:44" hidden="1" outlineLevel="1" x14ac:dyDescent="0.2">
      <c r="A3214" s="2">
        <v>37370</v>
      </c>
      <c r="B3214">
        <v>20.77</v>
      </c>
      <c r="E3214" s="2">
        <v>37370</v>
      </c>
      <c r="F3214">
        <v>1093.1400000000001</v>
      </c>
      <c r="G3214">
        <f t="shared" si="453"/>
        <v>-7.102892021508489E-3</v>
      </c>
      <c r="H3214" s="2">
        <v>37370</v>
      </c>
      <c r="I3214">
        <v>1547.74</v>
      </c>
      <c r="J3214">
        <f t="shared" si="454"/>
        <v>-7.0888317220407782E-3</v>
      </c>
      <c r="K3214">
        <f t="shared" si="450"/>
        <v>-7.1852317220407781E-3</v>
      </c>
      <c r="L3214">
        <v>-1.6058818406191225E-3</v>
      </c>
      <c r="N3214" s="2">
        <v>37370</v>
      </c>
      <c r="O3214">
        <v>26.51</v>
      </c>
      <c r="Q3214" s="2">
        <v>37370</v>
      </c>
      <c r="R3214">
        <v>27264.7</v>
      </c>
      <c r="S3214" s="8">
        <f t="shared" si="455"/>
        <v>-1.7966034541754383E-2</v>
      </c>
      <c r="T3214" s="9">
        <f t="shared" si="451"/>
        <v>-1.8062434541754383E-2</v>
      </c>
      <c r="U3214" s="3">
        <f>Sheet1!$B$17+Sheet1!$B$18*'Portfolio allocation'!K3214</f>
        <v>-7.7552810451584197E-3</v>
      </c>
      <c r="V3214" s="13">
        <f t="shared" si="456"/>
        <v>-1.0307153496595963E-2</v>
      </c>
      <c r="W3214" s="13"/>
      <c r="X3214" s="2">
        <v>37370</v>
      </c>
      <c r="Y3214">
        <v>82.621700000000004</v>
      </c>
      <c r="AA3214" s="2">
        <v>37370</v>
      </c>
      <c r="AB3214">
        <v>1030.33</v>
      </c>
      <c r="AC3214">
        <f t="shared" si="457"/>
        <v>-9.5076041606584338E-3</v>
      </c>
      <c r="AD3214">
        <f t="shared" si="452"/>
        <v>-9.6016041606584342E-3</v>
      </c>
      <c r="AE3214">
        <f>Sheet2!$B$17+Sheet2!$B$18*'Portfolio allocation'!K3214</f>
        <v>-6.3359043477146581E-3</v>
      </c>
      <c r="AF3214">
        <f t="shared" si="458"/>
        <v>-3.265699812943776E-3</v>
      </c>
      <c r="AH3214" s="2">
        <v>37370</v>
      </c>
      <c r="AI3214">
        <v>5.1130000000000004</v>
      </c>
      <c r="AJ3214">
        <v>2.35</v>
      </c>
      <c r="AK3214">
        <v>0.89200000000000002</v>
      </c>
      <c r="AR3214" s="3"/>
    </row>
    <row r="3215" spans="1:44" hidden="1" outlineLevel="1" x14ac:dyDescent="0.2">
      <c r="A3215" s="2">
        <v>37371</v>
      </c>
      <c r="B3215">
        <v>20.95</v>
      </c>
      <c r="E3215" s="2">
        <v>37371</v>
      </c>
      <c r="F3215">
        <v>1091.48</v>
      </c>
      <c r="G3215">
        <f t="shared" si="453"/>
        <v>-1.5185612089942957E-3</v>
      </c>
      <c r="H3215" s="2">
        <v>37371</v>
      </c>
      <c r="I3215">
        <v>1545.4</v>
      </c>
      <c r="J3215">
        <f t="shared" si="454"/>
        <v>-1.5118818406191226E-3</v>
      </c>
      <c r="K3215">
        <f t="shared" si="450"/>
        <v>-1.6058818406191225E-3</v>
      </c>
      <c r="L3215">
        <v>-1.3888981027565734E-2</v>
      </c>
      <c r="N3215" s="2">
        <v>37371</v>
      </c>
      <c r="O3215">
        <v>26.864999999999998</v>
      </c>
      <c r="Q3215" s="2">
        <v>37371</v>
      </c>
      <c r="R3215">
        <v>27629.8</v>
      </c>
      <c r="S3215" s="8">
        <f t="shared" si="455"/>
        <v>1.3390941400418743E-2</v>
      </c>
      <c r="T3215" s="9">
        <f t="shared" si="451"/>
        <v>1.3296941400418743E-2</v>
      </c>
      <c r="U3215" s="3">
        <f>Sheet1!$B$17+Sheet1!$B$18*'Portfolio allocation'!K3215</f>
        <v>-1.3545094616616909E-3</v>
      </c>
      <c r="V3215" s="13">
        <f t="shared" si="456"/>
        <v>1.4651450862080435E-2</v>
      </c>
      <c r="W3215" s="13"/>
      <c r="X3215" s="2">
        <v>37371</v>
      </c>
      <c r="Y3215">
        <v>82.822299999999998</v>
      </c>
      <c r="AA3215" s="2">
        <v>37371</v>
      </c>
      <c r="AB3215">
        <v>1032.83</v>
      </c>
      <c r="AC3215">
        <f t="shared" si="457"/>
        <v>2.426407073461867E-3</v>
      </c>
      <c r="AD3215">
        <f t="shared" si="452"/>
        <v>2.3332070734618671E-3</v>
      </c>
      <c r="AE3215">
        <f>Sheet2!$B$17+Sheet2!$B$18*'Portfolio allocation'!K3215</f>
        <v>-1.3746040910653126E-3</v>
      </c>
      <c r="AF3215">
        <f t="shared" si="458"/>
        <v>3.7078111645271797E-3</v>
      </c>
      <c r="AH3215" s="2">
        <v>37371</v>
      </c>
      <c r="AI3215">
        <v>5.0890000000000004</v>
      </c>
      <c r="AJ3215">
        <v>2.33</v>
      </c>
      <c r="AK3215">
        <v>0.89859999999999995</v>
      </c>
      <c r="AR3215" s="3"/>
    </row>
    <row r="3216" spans="1:44" hidden="1" outlineLevel="1" x14ac:dyDescent="0.2">
      <c r="A3216" s="2">
        <v>37372</v>
      </c>
      <c r="B3216">
        <v>22.14</v>
      </c>
      <c r="E3216" s="2">
        <v>37372</v>
      </c>
      <c r="F3216">
        <v>1076.32</v>
      </c>
      <c r="G3216">
        <f t="shared" si="453"/>
        <v>-1.3889397881775234E-2</v>
      </c>
      <c r="H3216" s="2">
        <v>37372</v>
      </c>
      <c r="I3216">
        <v>1524.08</v>
      </c>
      <c r="J3216">
        <f t="shared" si="454"/>
        <v>-1.3795781027565734E-2</v>
      </c>
      <c r="K3216">
        <f t="shared" si="450"/>
        <v>-1.3888981027565734E-2</v>
      </c>
      <c r="L3216">
        <v>-1.015092711143762E-2</v>
      </c>
      <c r="N3216" s="2">
        <v>37372</v>
      </c>
      <c r="O3216">
        <v>25.75</v>
      </c>
      <c r="Q3216" s="2">
        <v>37372</v>
      </c>
      <c r="R3216">
        <v>26483.06</v>
      </c>
      <c r="S3216" s="8">
        <f t="shared" si="455"/>
        <v>-4.1503738716892613E-2</v>
      </c>
      <c r="T3216" s="9">
        <f t="shared" si="451"/>
        <v>-4.1596938716892615E-2</v>
      </c>
      <c r="U3216" s="3">
        <f>Sheet1!$B$17+Sheet1!$B$18*'Portfolio allocation'!K3216</f>
        <v>-1.5445992144057369E-2</v>
      </c>
      <c r="V3216" s="13">
        <f t="shared" si="456"/>
        <v>-2.6150946572835246E-2</v>
      </c>
      <c r="W3216" s="13"/>
      <c r="X3216" s="2">
        <v>37372</v>
      </c>
      <c r="Y3216">
        <v>80.912000000000006</v>
      </c>
      <c r="AA3216" s="2">
        <v>37372</v>
      </c>
      <c r="AB3216">
        <v>1009.01</v>
      </c>
      <c r="AC3216">
        <f t="shared" si="457"/>
        <v>-2.3062846741477294E-2</v>
      </c>
      <c r="AD3216">
        <f t="shared" si="452"/>
        <v>-2.3155246741477294E-2</v>
      </c>
      <c r="AE3216">
        <f>Sheet2!$B$17+Sheet2!$B$18*'Portfolio allocation'!K3216</f>
        <v>-1.2297049258300394E-2</v>
      </c>
      <c r="AF3216">
        <f t="shared" si="458"/>
        <v>-1.08581974831769E-2</v>
      </c>
      <c r="AH3216" s="2">
        <v>37372</v>
      </c>
      <c r="AI3216">
        <v>5.056</v>
      </c>
      <c r="AJ3216">
        <v>2.31</v>
      </c>
      <c r="AK3216">
        <v>0.89870000000000005</v>
      </c>
      <c r="AR3216" s="3"/>
    </row>
    <row r="3217" spans="1:44" hidden="1" outlineLevel="1" x14ac:dyDescent="0.2">
      <c r="A3217" s="2">
        <v>37375</v>
      </c>
      <c r="B3217">
        <v>24.05</v>
      </c>
      <c r="E3217" s="2">
        <v>37375</v>
      </c>
      <c r="F3217">
        <v>1065.45</v>
      </c>
      <c r="G3217">
        <f t="shared" si="453"/>
        <v>-1.0099226995688881E-2</v>
      </c>
      <c r="H3217" s="2">
        <v>37375</v>
      </c>
      <c r="I3217">
        <v>1508.75</v>
      </c>
      <c r="J3217">
        <f t="shared" si="454"/>
        <v>-1.0058527111437621E-2</v>
      </c>
      <c r="K3217">
        <f t="shared" si="450"/>
        <v>-1.015092711143762E-2</v>
      </c>
      <c r="L3217">
        <v>1.0676105385252705E-2</v>
      </c>
      <c r="N3217" s="2">
        <v>37375</v>
      </c>
      <c r="O3217">
        <v>26.12</v>
      </c>
      <c r="Q3217" s="2">
        <v>37375</v>
      </c>
      <c r="R3217">
        <v>26863.59</v>
      </c>
      <c r="S3217" s="8">
        <f t="shared" si="455"/>
        <v>1.4368807834139963E-2</v>
      </c>
      <c r="T3217" s="9">
        <f t="shared" si="451"/>
        <v>1.4276407834139963E-2</v>
      </c>
      <c r="U3217" s="3">
        <f>Sheet1!$B$17+Sheet1!$B$18*'Portfolio allocation'!K3217</f>
        <v>-1.1157601956590782E-2</v>
      </c>
      <c r="V3217" s="13">
        <f t="shared" si="456"/>
        <v>2.5434009790730745E-2</v>
      </c>
      <c r="W3217" s="13"/>
      <c r="X3217" s="2">
        <v>37375</v>
      </c>
      <c r="Y3217">
        <v>80.128699999999995</v>
      </c>
      <c r="AA3217" s="2">
        <v>37375</v>
      </c>
      <c r="AB3217">
        <v>999.24</v>
      </c>
      <c r="AC3217">
        <f t="shared" si="457"/>
        <v>-9.6827583472909318E-3</v>
      </c>
      <c r="AD3217">
        <f t="shared" si="452"/>
        <v>-9.7771583472909315E-3</v>
      </c>
      <c r="AE3217">
        <f>Sheet2!$B$17+Sheet2!$B$18*'Portfolio allocation'!K3217</f>
        <v>-8.9730763496987283E-3</v>
      </c>
      <c r="AF3217">
        <f t="shared" si="458"/>
        <v>-8.0408199759220318E-4</v>
      </c>
      <c r="AH3217" s="2">
        <v>37375</v>
      </c>
      <c r="AI3217">
        <v>5.1070000000000002</v>
      </c>
      <c r="AJ3217">
        <v>2.36</v>
      </c>
      <c r="AK3217">
        <v>0.90149999999999997</v>
      </c>
      <c r="AR3217" s="3"/>
    </row>
    <row r="3218" spans="1:44" hidden="1" outlineLevel="1" x14ac:dyDescent="0.2">
      <c r="A3218" s="2">
        <v>37376</v>
      </c>
      <c r="B3218">
        <v>21.91</v>
      </c>
      <c r="E3218" s="2">
        <v>37376</v>
      </c>
      <c r="F3218">
        <v>1076.92</v>
      </c>
      <c r="G3218">
        <f t="shared" si="453"/>
        <v>1.0765404289267533E-2</v>
      </c>
      <c r="H3218" s="2">
        <v>37376</v>
      </c>
      <c r="I3218">
        <v>1525</v>
      </c>
      <c r="J3218">
        <f t="shared" si="454"/>
        <v>1.0770505385252704E-2</v>
      </c>
      <c r="K3218">
        <f t="shared" si="450"/>
        <v>1.0676105385252705E-2</v>
      </c>
      <c r="L3218">
        <v>8.8568196721312935E-3</v>
      </c>
      <c r="N3218" s="2">
        <v>37376</v>
      </c>
      <c r="O3218">
        <v>26.13</v>
      </c>
      <c r="Q3218" s="2">
        <v>37376</v>
      </c>
      <c r="R3218">
        <v>26873.88</v>
      </c>
      <c r="S3218" s="8">
        <f t="shared" si="455"/>
        <v>3.8304634637453816E-4</v>
      </c>
      <c r="T3218" s="9">
        <f t="shared" si="451"/>
        <v>2.8864634637453814E-4</v>
      </c>
      <c r="U3218" s="3">
        <f>Sheet1!$B$17+Sheet1!$B$18*'Portfolio allocation'!K3218</f>
        <v>1.2735697550808153E-2</v>
      </c>
      <c r="V3218" s="13">
        <f t="shared" si="456"/>
        <v>-1.2447051204433615E-2</v>
      </c>
      <c r="W3218" s="13"/>
      <c r="X3218" s="2">
        <v>37376</v>
      </c>
      <c r="Y3218">
        <v>80.004599999999996</v>
      </c>
      <c r="AA3218" s="2">
        <v>37376</v>
      </c>
      <c r="AB3218">
        <v>997.7</v>
      </c>
      <c r="AC3218">
        <f t="shared" si="457"/>
        <v>-1.5411712901804986E-3</v>
      </c>
      <c r="AD3218">
        <f t="shared" si="452"/>
        <v>-1.6351712901804985E-3</v>
      </c>
      <c r="AE3218">
        <f>Sheet2!$B$17+Sheet2!$B$18*'Portfolio allocation'!K3218</f>
        <v>9.5468522920133785E-3</v>
      </c>
      <c r="AF3218">
        <f t="shared" si="458"/>
        <v>-1.1182023582193877E-2</v>
      </c>
      <c r="AH3218" s="2">
        <v>37376</v>
      </c>
      <c r="AI3218">
        <v>5.0890000000000004</v>
      </c>
      <c r="AJ3218">
        <v>2.35</v>
      </c>
      <c r="AK3218">
        <v>0.90110000000000001</v>
      </c>
      <c r="AR3218" s="3"/>
    </row>
    <row r="3219" spans="1:44" hidden="1" outlineLevel="1" x14ac:dyDescent="0.2">
      <c r="A3219" s="2">
        <v>37377</v>
      </c>
      <c r="B3219">
        <v>20.059999999999999</v>
      </c>
      <c r="E3219" s="2">
        <v>37377</v>
      </c>
      <c r="F3219">
        <v>1086.46</v>
      </c>
      <c r="G3219">
        <f t="shared" si="453"/>
        <v>8.8585967388477016E-3</v>
      </c>
      <c r="H3219" s="2">
        <v>37377</v>
      </c>
      <c r="I3219">
        <v>1538.65</v>
      </c>
      <c r="J3219">
        <f t="shared" si="454"/>
        <v>8.9508196721312938E-3</v>
      </c>
      <c r="K3219">
        <f t="shared" si="450"/>
        <v>8.8568196721312935E-3</v>
      </c>
      <c r="L3219">
        <v>-1.7115017580346793E-3</v>
      </c>
      <c r="N3219" s="2">
        <v>37377</v>
      </c>
      <c r="O3219">
        <v>26.375</v>
      </c>
      <c r="Q3219" s="2">
        <v>37377</v>
      </c>
      <c r="R3219">
        <v>27125.86</v>
      </c>
      <c r="S3219" s="8">
        <f t="shared" si="455"/>
        <v>9.3763907556332349E-3</v>
      </c>
      <c r="T3219" s="9">
        <f t="shared" si="451"/>
        <v>9.2823907556332345E-3</v>
      </c>
      <c r="U3219" s="3">
        <f>Sheet1!$B$17+Sheet1!$B$18*'Portfolio allocation'!K3219</f>
        <v>1.0648566873883851E-2</v>
      </c>
      <c r="V3219" s="13">
        <f t="shared" si="456"/>
        <v>-1.3661761182506161E-3</v>
      </c>
      <c r="W3219" s="13"/>
      <c r="X3219" s="2">
        <v>37377</v>
      </c>
      <c r="Y3219">
        <v>80.520399999999995</v>
      </c>
      <c r="AA3219" s="2">
        <v>37377</v>
      </c>
      <c r="AB3219">
        <v>1004.13</v>
      </c>
      <c r="AC3219">
        <f t="shared" si="457"/>
        <v>6.4448230931140049E-3</v>
      </c>
      <c r="AD3219">
        <f t="shared" si="452"/>
        <v>6.351623093114005E-3</v>
      </c>
      <c r="AE3219">
        <f>Sheet2!$B$17+Sheet2!$B$18*'Portfolio allocation'!K3219</f>
        <v>7.9290970217294771E-3</v>
      </c>
      <c r="AF3219">
        <f t="shared" si="458"/>
        <v>-1.5774739286154721E-3</v>
      </c>
      <c r="AH3219" s="2">
        <v>37377</v>
      </c>
      <c r="AI3219">
        <v>5.0579999999999998</v>
      </c>
      <c r="AJ3219">
        <v>2.33</v>
      </c>
      <c r="AK3219">
        <v>0.90620000000000001</v>
      </c>
      <c r="AR3219" s="3"/>
    </row>
    <row r="3220" spans="1:44" hidden="1" outlineLevel="1" x14ac:dyDescent="0.2">
      <c r="A3220" s="2">
        <v>37378</v>
      </c>
      <c r="B3220">
        <v>20.07</v>
      </c>
      <c r="E3220" s="2">
        <v>37378</v>
      </c>
      <c r="F3220">
        <v>1084.56</v>
      </c>
      <c r="G3220">
        <f t="shared" si="453"/>
        <v>-1.7487988513154029E-3</v>
      </c>
      <c r="H3220" s="2">
        <v>37378</v>
      </c>
      <c r="I3220">
        <v>1536.16</v>
      </c>
      <c r="J3220">
        <f t="shared" si="454"/>
        <v>-1.6183017580346792E-3</v>
      </c>
      <c r="K3220">
        <f t="shared" si="450"/>
        <v>-1.7115017580346793E-3</v>
      </c>
      <c r="L3220">
        <v>-1.032730903030939E-2</v>
      </c>
      <c r="N3220" s="2">
        <v>37378</v>
      </c>
      <c r="O3220">
        <v>25.605</v>
      </c>
      <c r="Q3220" s="2">
        <v>37378</v>
      </c>
      <c r="R3220">
        <v>26333.93</v>
      </c>
      <c r="S3220" s="8">
        <f t="shared" si="455"/>
        <v>-2.9194650418456813E-2</v>
      </c>
      <c r="T3220" s="9">
        <f t="shared" si="451"/>
        <v>-2.9287850418456815E-2</v>
      </c>
      <c r="U3220" s="3">
        <f>Sheet1!$B$17+Sheet1!$B$18*'Portfolio allocation'!K3220</f>
        <v>-1.4756793076854905E-3</v>
      </c>
      <c r="V3220" s="13">
        <f t="shared" si="456"/>
        <v>-2.7812171110771326E-2</v>
      </c>
      <c r="W3220" s="13"/>
      <c r="X3220" s="2">
        <v>37378</v>
      </c>
      <c r="Y3220">
        <v>80.100099999999998</v>
      </c>
      <c r="AA3220" s="2">
        <v>37378</v>
      </c>
      <c r="AB3220">
        <v>998.89</v>
      </c>
      <c r="AC3220">
        <f t="shared" si="457"/>
        <v>-5.2184478105424814E-3</v>
      </c>
      <c r="AD3220">
        <f t="shared" si="452"/>
        <v>-5.3124478105424817E-3</v>
      </c>
      <c r="AE3220">
        <f>Sheet2!$B$17+Sheet2!$B$18*'Portfolio allocation'!K3220</f>
        <v>-1.4685240162390254E-3</v>
      </c>
      <c r="AF3220">
        <f t="shared" si="458"/>
        <v>-3.8439237943034563E-3</v>
      </c>
      <c r="AH3220" s="2">
        <v>37378</v>
      </c>
      <c r="AI3220">
        <v>5.0960000000000001</v>
      </c>
      <c r="AJ3220">
        <v>2.35</v>
      </c>
      <c r="AK3220">
        <v>0.90290000000000004</v>
      </c>
      <c r="AR3220" s="3"/>
    </row>
    <row r="3221" spans="1:44" hidden="1" outlineLevel="1" x14ac:dyDescent="0.2">
      <c r="A3221" s="2">
        <v>37379</v>
      </c>
      <c r="B3221">
        <v>20.190000000000001</v>
      </c>
      <c r="E3221" s="2">
        <v>37379</v>
      </c>
      <c r="F3221">
        <v>1073.43</v>
      </c>
      <c r="G3221">
        <f t="shared" si="453"/>
        <v>-1.0262226156229182E-2</v>
      </c>
      <c r="H3221" s="2">
        <v>37379</v>
      </c>
      <c r="I3221">
        <v>1520.44</v>
      </c>
      <c r="J3221">
        <f t="shared" si="454"/>
        <v>-1.023330903030939E-2</v>
      </c>
      <c r="K3221">
        <f t="shared" si="450"/>
        <v>-1.032730903030939E-2</v>
      </c>
      <c r="L3221">
        <v>-1.9421130809502626E-2</v>
      </c>
      <c r="N3221" s="2">
        <v>37379</v>
      </c>
      <c r="O3221">
        <v>24.78</v>
      </c>
      <c r="Q3221" s="2">
        <v>37379</v>
      </c>
      <c r="R3221">
        <v>25485.45</v>
      </c>
      <c r="S3221" s="8">
        <f t="shared" si="455"/>
        <v>-3.2220029444902432E-2</v>
      </c>
      <c r="T3221" s="9">
        <f t="shared" si="451"/>
        <v>-3.2314029444902428E-2</v>
      </c>
      <c r="U3221" s="3">
        <f>Sheet1!$B$17+Sheet1!$B$18*'Portfolio allocation'!K3221</f>
        <v>-1.1359951764032752E-2</v>
      </c>
      <c r="V3221" s="13">
        <f t="shared" si="456"/>
        <v>-2.0954077680869675E-2</v>
      </c>
      <c r="W3221" s="13"/>
      <c r="X3221" s="2">
        <v>37379</v>
      </c>
      <c r="Y3221">
        <v>78.113299999999995</v>
      </c>
      <c r="AA3221" s="2">
        <v>37379</v>
      </c>
      <c r="AB3221">
        <v>974.11</v>
      </c>
      <c r="AC3221">
        <f t="shared" si="457"/>
        <v>-2.4807536365365479E-2</v>
      </c>
      <c r="AD3221">
        <f t="shared" si="452"/>
        <v>-2.4898736365365479E-2</v>
      </c>
      <c r="AE3221">
        <f>Sheet2!$B$17+Sheet2!$B$18*'Portfolio allocation'!K3221</f>
        <v>-9.1299196518692376E-3</v>
      </c>
      <c r="AF3221">
        <f t="shared" si="458"/>
        <v>-1.5768816713496239E-2</v>
      </c>
      <c r="AH3221" s="2">
        <v>37379</v>
      </c>
      <c r="AI3221">
        <v>5.056</v>
      </c>
      <c r="AJ3221">
        <v>2.2799999999999998</v>
      </c>
      <c r="AK3221">
        <v>0.91290000000000004</v>
      </c>
      <c r="AR3221" s="3"/>
    </row>
    <row r="3222" spans="1:44" hidden="1" outlineLevel="1" x14ac:dyDescent="0.2">
      <c r="A3222" s="2">
        <v>37382</v>
      </c>
      <c r="B3222">
        <v>22.56</v>
      </c>
      <c r="E3222" s="2">
        <v>37382</v>
      </c>
      <c r="F3222">
        <v>1052.67</v>
      </c>
      <c r="G3222">
        <f t="shared" si="453"/>
        <v>-1.9339873117017348E-2</v>
      </c>
      <c r="H3222" s="2">
        <v>37382</v>
      </c>
      <c r="I3222">
        <v>1491.05</v>
      </c>
      <c r="J3222">
        <f t="shared" si="454"/>
        <v>-1.9329930809502627E-2</v>
      </c>
      <c r="K3222">
        <f t="shared" si="450"/>
        <v>-1.9421130809502626E-2</v>
      </c>
      <c r="L3222">
        <v>-3.0965940779986902E-3</v>
      </c>
      <c r="N3222" s="2">
        <v>37382</v>
      </c>
      <c r="O3222">
        <v>24.31</v>
      </c>
      <c r="Q3222" s="2">
        <v>37382</v>
      </c>
      <c r="R3222">
        <v>25002.07</v>
      </c>
      <c r="S3222" s="8">
        <f t="shared" si="455"/>
        <v>-1.8966900721784419E-2</v>
      </c>
      <c r="T3222" s="9">
        <f t="shared" si="451"/>
        <v>-1.9058100721784418E-2</v>
      </c>
      <c r="U3222" s="3">
        <f>Sheet1!$B$17+Sheet1!$B$18*'Portfolio allocation'!K3222</f>
        <v>-2.1792614577215579E-2</v>
      </c>
      <c r="V3222" s="13">
        <f t="shared" si="456"/>
        <v>2.7345138554311609E-3</v>
      </c>
      <c r="W3222" s="13"/>
      <c r="X3222" s="2">
        <v>37382</v>
      </c>
      <c r="Y3222">
        <v>72.592500000000001</v>
      </c>
      <c r="AA3222" s="2">
        <v>37382</v>
      </c>
      <c r="AB3222">
        <v>905.26</v>
      </c>
      <c r="AC3222">
        <f t="shared" si="457"/>
        <v>-7.0679902680395479E-2</v>
      </c>
      <c r="AD3222">
        <f t="shared" si="452"/>
        <v>-7.0771902680395474E-2</v>
      </c>
      <c r="AE3222">
        <f>Sheet2!$B$17+Sheet2!$B$18*'Portfolio allocation'!K3222</f>
        <v>-1.7216377982304444E-2</v>
      </c>
      <c r="AF3222">
        <f t="shared" si="458"/>
        <v>-5.355552469809103E-2</v>
      </c>
      <c r="AH3222" s="2">
        <v>37382</v>
      </c>
      <c r="AI3222">
        <v>5.0670000000000002</v>
      </c>
      <c r="AJ3222">
        <v>2.2999999999999998</v>
      </c>
      <c r="AK3222">
        <v>0.91600000000000004</v>
      </c>
      <c r="AR3222" s="3"/>
    </row>
    <row r="3223" spans="1:44" hidden="1" outlineLevel="1" x14ac:dyDescent="0.2">
      <c r="A3223" s="2">
        <v>37383</v>
      </c>
      <c r="B3223">
        <v>21.94</v>
      </c>
      <c r="E3223" s="2">
        <v>37383</v>
      </c>
      <c r="F3223">
        <v>1049.49</v>
      </c>
      <c r="G3223">
        <f t="shared" si="453"/>
        <v>-3.020889737524679E-3</v>
      </c>
      <c r="H3223" s="2">
        <v>37383</v>
      </c>
      <c r="I3223">
        <v>1486.57</v>
      </c>
      <c r="J3223">
        <f t="shared" si="454"/>
        <v>-3.0045940779986902E-3</v>
      </c>
      <c r="K3223">
        <f t="shared" si="450"/>
        <v>-3.0965940779986902E-3</v>
      </c>
      <c r="L3223">
        <v>3.7552903290124229E-2</v>
      </c>
      <c r="N3223" s="2">
        <v>37383</v>
      </c>
      <c r="O3223">
        <v>24.734999999999999</v>
      </c>
      <c r="Q3223" s="2">
        <v>37383</v>
      </c>
      <c r="R3223">
        <v>25439.16</v>
      </c>
      <c r="S3223" s="8">
        <f t="shared" si="455"/>
        <v>1.7482152477774848E-2</v>
      </c>
      <c r="T3223" s="9">
        <f t="shared" si="451"/>
        <v>1.739015247777485E-2</v>
      </c>
      <c r="U3223" s="3">
        <f>Sheet1!$B$17+Sheet1!$B$18*'Portfolio allocation'!K3223</f>
        <v>-3.0646923200557006E-3</v>
      </c>
      <c r="V3223" s="13">
        <f t="shared" si="456"/>
        <v>2.0454844797830551E-2</v>
      </c>
      <c r="W3223" s="13"/>
      <c r="X3223" s="2">
        <v>37383</v>
      </c>
      <c r="Y3223">
        <v>73.070099999999996</v>
      </c>
      <c r="AA3223" s="2">
        <v>37383</v>
      </c>
      <c r="AB3223">
        <v>911.22</v>
      </c>
      <c r="AC3223">
        <f t="shared" si="457"/>
        <v>6.5837438967810691E-3</v>
      </c>
      <c r="AD3223">
        <f t="shared" si="452"/>
        <v>6.4929438967810688E-3</v>
      </c>
      <c r="AE3223">
        <f>Sheet2!$B$17+Sheet2!$B$18*'Portfolio allocation'!K3223</f>
        <v>-2.7001834440520535E-3</v>
      </c>
      <c r="AF3223">
        <f t="shared" si="458"/>
        <v>9.1931273408331227E-3</v>
      </c>
      <c r="AH3223" s="2">
        <v>37383</v>
      </c>
      <c r="AI3223">
        <v>5.0540000000000003</v>
      </c>
      <c r="AJ3223">
        <v>2.27</v>
      </c>
      <c r="AK3223">
        <v>0.91249999999999998</v>
      </c>
      <c r="AR3223" s="3"/>
    </row>
    <row r="3224" spans="1:44" hidden="1" outlineLevel="1" x14ac:dyDescent="0.2">
      <c r="A3224" s="2">
        <v>37384</v>
      </c>
      <c r="B3224">
        <v>20.39</v>
      </c>
      <c r="E3224" s="2">
        <v>37384</v>
      </c>
      <c r="F3224">
        <v>1088.8399999999999</v>
      </c>
      <c r="G3224">
        <f t="shared" si="453"/>
        <v>3.749440204289689E-2</v>
      </c>
      <c r="H3224" s="2">
        <v>37384</v>
      </c>
      <c r="I3224">
        <v>1542.53</v>
      </c>
      <c r="J3224">
        <f t="shared" si="454"/>
        <v>3.7643703290124231E-2</v>
      </c>
      <c r="K3224">
        <f t="shared" si="450"/>
        <v>3.7552903290124229E-2</v>
      </c>
      <c r="L3224">
        <v>-1.4447843376789999E-2</v>
      </c>
      <c r="N3224" s="2">
        <v>37384</v>
      </c>
      <c r="O3224">
        <v>27.484999999999999</v>
      </c>
      <c r="Q3224" s="2">
        <v>37384</v>
      </c>
      <c r="R3224">
        <v>28267.45</v>
      </c>
      <c r="S3224" s="8">
        <f t="shared" si="455"/>
        <v>0.11117859237490557</v>
      </c>
      <c r="T3224" s="9">
        <f t="shared" si="451"/>
        <v>0.11108779237490557</v>
      </c>
      <c r="U3224" s="3">
        <f>Sheet1!$B$17+Sheet1!$B$18*'Portfolio allocation'!K3224</f>
        <v>4.3569441255917232E-2</v>
      </c>
      <c r="V3224" s="13">
        <f t="shared" si="456"/>
        <v>6.7518351118988337E-2</v>
      </c>
      <c r="W3224" s="13"/>
      <c r="X3224" s="2">
        <v>37384</v>
      </c>
      <c r="Y3224">
        <v>78.753299999999996</v>
      </c>
      <c r="AA3224" s="2">
        <v>37384</v>
      </c>
      <c r="AB3224">
        <v>983.88</v>
      </c>
      <c r="AC3224">
        <f t="shared" si="457"/>
        <v>7.9739250674919271E-2</v>
      </c>
      <c r="AD3224">
        <f t="shared" si="452"/>
        <v>7.9644450674919265E-2</v>
      </c>
      <c r="AE3224">
        <f>Sheet2!$B$17+Sheet2!$B$18*'Portfolio allocation'!K3224</f>
        <v>3.3446386678154937E-2</v>
      </c>
      <c r="AF3224">
        <f t="shared" si="458"/>
        <v>4.6198063996764328E-2</v>
      </c>
      <c r="AH3224" s="2">
        <v>37384</v>
      </c>
      <c r="AI3224">
        <v>5.2190000000000003</v>
      </c>
      <c r="AJ3224">
        <v>2.37</v>
      </c>
      <c r="AK3224">
        <v>0.90849999999999997</v>
      </c>
      <c r="AR3224" s="3"/>
    </row>
    <row r="3225" spans="1:44" hidden="1" outlineLevel="1" x14ac:dyDescent="0.2">
      <c r="A3225" s="2">
        <v>37385</v>
      </c>
      <c r="B3225">
        <v>21.56</v>
      </c>
      <c r="E3225" s="2">
        <v>37385</v>
      </c>
      <c r="F3225">
        <v>1073.01</v>
      </c>
      <c r="G3225">
        <f t="shared" si="453"/>
        <v>-1.4538407846882873E-2</v>
      </c>
      <c r="H3225" s="2">
        <v>37385</v>
      </c>
      <c r="I3225">
        <v>1520.39</v>
      </c>
      <c r="J3225">
        <f t="shared" si="454"/>
        <v>-1.4353043376789998E-2</v>
      </c>
      <c r="K3225">
        <f t="shared" si="450"/>
        <v>-1.4447843376789999E-2</v>
      </c>
      <c r="L3225">
        <v>-1.6878366963739663E-2</v>
      </c>
      <c r="N3225" s="2">
        <v>37385</v>
      </c>
      <c r="O3225">
        <v>26.06</v>
      </c>
      <c r="Q3225" s="2">
        <v>37385</v>
      </c>
      <c r="R3225">
        <v>26801.89</v>
      </c>
      <c r="S3225" s="8">
        <f t="shared" si="455"/>
        <v>-5.1846204733713153E-2</v>
      </c>
      <c r="T3225" s="9">
        <f t="shared" si="451"/>
        <v>-5.1941004733713152E-2</v>
      </c>
      <c r="U3225" s="3">
        <f>Sheet1!$B$17+Sheet1!$B$18*'Portfolio allocation'!K3225</f>
        <v>-1.6087133194542882E-2</v>
      </c>
      <c r="V3225" s="13">
        <f t="shared" si="456"/>
        <v>-3.5853871539170273E-2</v>
      </c>
      <c r="W3225" s="13"/>
      <c r="X3225" s="2">
        <v>37385</v>
      </c>
      <c r="Y3225">
        <v>76.346299999999999</v>
      </c>
      <c r="AA3225" s="2">
        <v>37385</v>
      </c>
      <c r="AB3225">
        <v>953.81</v>
      </c>
      <c r="AC3225">
        <f t="shared" si="457"/>
        <v>-3.0562670244338785E-2</v>
      </c>
      <c r="AD3225">
        <f t="shared" si="452"/>
        <v>-3.0655870244338787E-2</v>
      </c>
      <c r="AE3225">
        <f>Sheet2!$B$17+Sheet2!$B$18*'Portfolio allocation'!K3225</f>
        <v>-1.2794003917098652E-2</v>
      </c>
      <c r="AF3225">
        <f t="shared" si="458"/>
        <v>-1.7861866327240135E-2</v>
      </c>
      <c r="AH3225" s="2">
        <v>37385</v>
      </c>
      <c r="AI3225">
        <v>5.1639999999999997</v>
      </c>
      <c r="AJ3225">
        <v>2.33</v>
      </c>
      <c r="AK3225">
        <v>0.9083</v>
      </c>
      <c r="AR3225" s="3"/>
    </row>
    <row r="3226" spans="1:44" hidden="1" outlineLevel="1" x14ac:dyDescent="0.2">
      <c r="A3226" s="2">
        <v>37386</v>
      </c>
      <c r="B3226">
        <v>22.41</v>
      </c>
      <c r="E3226" s="2">
        <v>37386</v>
      </c>
      <c r="F3226">
        <v>1054.99</v>
      </c>
      <c r="G3226">
        <f t="shared" si="453"/>
        <v>-1.6793878901408155E-2</v>
      </c>
      <c r="H3226" s="2">
        <v>37386</v>
      </c>
      <c r="I3226">
        <v>1494.87</v>
      </c>
      <c r="J3226">
        <f t="shared" si="454"/>
        <v>-1.6785166963739662E-2</v>
      </c>
      <c r="K3226">
        <f t="shared" si="450"/>
        <v>-1.6878366963739663E-2</v>
      </c>
      <c r="L3226">
        <v>1.8593098934355626E-2</v>
      </c>
      <c r="N3226" s="2">
        <v>37386</v>
      </c>
      <c r="O3226">
        <v>25.024999999999999</v>
      </c>
      <c r="Q3226" s="2">
        <v>37386</v>
      </c>
      <c r="R3226">
        <v>25737.42</v>
      </c>
      <c r="S3226" s="8">
        <f t="shared" si="455"/>
        <v>-3.9716228967434763E-2</v>
      </c>
      <c r="T3226" s="9">
        <f t="shared" si="451"/>
        <v>-3.9809428967434765E-2</v>
      </c>
      <c r="U3226" s="3">
        <f>Sheet1!$B$17+Sheet1!$B$18*'Portfolio allocation'!K3226</f>
        <v>-1.8875491451150705E-2</v>
      </c>
      <c r="V3226" s="13">
        <f t="shared" si="456"/>
        <v>-2.093393751628406E-2</v>
      </c>
      <c r="W3226" s="13"/>
      <c r="X3226" s="2">
        <v>37386</v>
      </c>
      <c r="Y3226">
        <v>76.107500000000002</v>
      </c>
      <c r="AA3226" s="2">
        <v>37386</v>
      </c>
      <c r="AB3226">
        <v>950.82</v>
      </c>
      <c r="AC3226">
        <f t="shared" si="457"/>
        <v>-3.1347962382444194E-3</v>
      </c>
      <c r="AD3226">
        <f t="shared" si="452"/>
        <v>-3.2255962382444193E-3</v>
      </c>
      <c r="AE3226">
        <f>Sheet2!$B$17+Sheet2!$B$18*'Portfolio allocation'!K3226</f>
        <v>-1.4955287498879161E-2</v>
      </c>
      <c r="AF3226">
        <f t="shared" si="458"/>
        <v>1.1729691260634742E-2</v>
      </c>
      <c r="AH3226" s="2">
        <v>37386</v>
      </c>
      <c r="AI3226">
        <v>5.1189999999999998</v>
      </c>
      <c r="AJ3226">
        <v>2.27</v>
      </c>
      <c r="AK3226">
        <v>0.91279999999999994</v>
      </c>
      <c r="AR3226" s="3"/>
    </row>
    <row r="3227" spans="1:44" hidden="1" outlineLevel="1" x14ac:dyDescent="0.2">
      <c r="A3227" s="2">
        <v>37389</v>
      </c>
      <c r="B3227">
        <v>20.72</v>
      </c>
      <c r="E3227" s="2">
        <v>37389</v>
      </c>
      <c r="F3227">
        <v>1074.56</v>
      </c>
      <c r="G3227">
        <f t="shared" si="453"/>
        <v>1.8549938861979642E-2</v>
      </c>
      <c r="H3227" s="2">
        <v>37389</v>
      </c>
      <c r="I3227">
        <v>1522.8</v>
      </c>
      <c r="J3227">
        <f t="shared" si="454"/>
        <v>1.8683898934355625E-2</v>
      </c>
      <c r="K3227">
        <f t="shared" si="450"/>
        <v>1.8593098934355626E-2</v>
      </c>
      <c r="L3227">
        <v>2.1077126136065209E-2</v>
      </c>
      <c r="N3227" s="2">
        <v>37389</v>
      </c>
      <c r="O3227">
        <v>26.344999999999999</v>
      </c>
      <c r="Q3227" s="2">
        <v>37389</v>
      </c>
      <c r="R3227">
        <v>27095</v>
      </c>
      <c r="S3227" s="8">
        <f t="shared" si="455"/>
        <v>5.2747322769725935E-2</v>
      </c>
      <c r="T3227" s="9">
        <f t="shared" si="451"/>
        <v>5.2656522769725933E-2</v>
      </c>
      <c r="U3227" s="3">
        <f>Sheet1!$B$17+Sheet1!$B$18*'Portfolio allocation'!K3227</f>
        <v>2.1818273193637813E-2</v>
      </c>
      <c r="V3227" s="13">
        <f t="shared" si="456"/>
        <v>3.083824957608812E-2</v>
      </c>
      <c r="W3227" s="13"/>
      <c r="X3227" s="2">
        <v>37389</v>
      </c>
      <c r="Y3227">
        <v>78.504900000000006</v>
      </c>
      <c r="AA3227" s="2">
        <v>37389</v>
      </c>
      <c r="AB3227">
        <v>980.78</v>
      </c>
      <c r="AC3227">
        <f t="shared" si="457"/>
        <v>3.150964430701908E-2</v>
      </c>
      <c r="AD3227">
        <f t="shared" si="452"/>
        <v>3.1415244307019079E-2</v>
      </c>
      <c r="AE3227">
        <f>Sheet2!$B$17+Sheet2!$B$18*'Portfolio allocation'!K3227</f>
        <v>1.6586844936648724E-2</v>
      </c>
      <c r="AF3227">
        <f t="shared" si="458"/>
        <v>1.4828399370370355E-2</v>
      </c>
      <c r="AH3227" s="2">
        <v>37389</v>
      </c>
      <c r="AI3227">
        <v>5.2229999999999999</v>
      </c>
      <c r="AJ3227">
        <v>2.36</v>
      </c>
      <c r="AK3227">
        <v>0.91090000000000004</v>
      </c>
      <c r="AR3227" s="3"/>
    </row>
    <row r="3228" spans="1:44" hidden="1" outlineLevel="1" x14ac:dyDescent="0.2">
      <c r="A3228" s="2">
        <v>37390</v>
      </c>
      <c r="B3228">
        <v>19.350000000000001</v>
      </c>
      <c r="E3228" s="2">
        <v>37390</v>
      </c>
      <c r="F3228">
        <v>1097.28</v>
      </c>
      <c r="G3228">
        <f t="shared" si="453"/>
        <v>2.1143537820131009E-2</v>
      </c>
      <c r="H3228" s="2">
        <v>37390</v>
      </c>
      <c r="I3228">
        <v>1555.04</v>
      </c>
      <c r="J3228">
        <f t="shared" si="454"/>
        <v>2.1171526136065211E-2</v>
      </c>
      <c r="K3228">
        <f t="shared" si="450"/>
        <v>2.1077126136065209E-2</v>
      </c>
      <c r="L3228">
        <v>-5.4411139829200015E-3</v>
      </c>
      <c r="N3228" s="2">
        <v>37390</v>
      </c>
      <c r="O3228">
        <v>27.44</v>
      </c>
      <c r="Q3228" s="2">
        <v>37390</v>
      </c>
      <c r="R3228">
        <v>28221.17</v>
      </c>
      <c r="S3228" s="8">
        <f t="shared" si="455"/>
        <v>4.1563757150765657E-2</v>
      </c>
      <c r="T3228" s="9">
        <f t="shared" si="451"/>
        <v>4.1469357150765655E-2</v>
      </c>
      <c r="U3228" s="3">
        <f>Sheet1!$B$17+Sheet1!$B$18*'Portfolio allocation'!K3228</f>
        <v>2.4668012153060134E-2</v>
      </c>
      <c r="V3228" s="13">
        <f t="shared" si="456"/>
        <v>1.6801344997705522E-2</v>
      </c>
      <c r="W3228" s="13"/>
      <c r="X3228" s="2">
        <v>37390</v>
      </c>
      <c r="Y3228">
        <v>81.647400000000005</v>
      </c>
      <c r="AA3228" s="2">
        <v>37390</v>
      </c>
      <c r="AB3228">
        <v>1020.04</v>
      </c>
      <c r="AC3228">
        <f t="shared" si="457"/>
        <v>4.002936438344995E-2</v>
      </c>
      <c r="AD3228">
        <f t="shared" si="452"/>
        <v>3.9932164383449952E-2</v>
      </c>
      <c r="AE3228">
        <f>Sheet2!$B$17+Sheet2!$B$18*'Portfolio allocation'!K3228</f>
        <v>1.8795705297674419E-2</v>
      </c>
      <c r="AF3228">
        <f t="shared" si="458"/>
        <v>2.1136459085775532E-2</v>
      </c>
      <c r="AH3228" s="2">
        <v>37390</v>
      </c>
      <c r="AI3228">
        <v>5.28</v>
      </c>
      <c r="AJ3228">
        <v>2.4300000000000002</v>
      </c>
      <c r="AK3228">
        <v>0.90139999999999998</v>
      </c>
      <c r="AR3228" s="3"/>
    </row>
    <row r="3229" spans="1:44" hidden="1" outlineLevel="1" x14ac:dyDescent="0.2">
      <c r="A3229" s="2">
        <v>37391</v>
      </c>
      <c r="B3229">
        <v>19.190000000000001</v>
      </c>
      <c r="E3229" s="2">
        <v>37391</v>
      </c>
      <c r="F3229">
        <v>1091.07</v>
      </c>
      <c r="G3229">
        <f t="shared" si="453"/>
        <v>-5.6594488188976833E-3</v>
      </c>
      <c r="H3229" s="2">
        <v>37391</v>
      </c>
      <c r="I3229">
        <v>1546.73</v>
      </c>
      <c r="J3229">
        <f t="shared" si="454"/>
        <v>-5.3439139829200011E-3</v>
      </c>
      <c r="K3229">
        <f t="shared" si="450"/>
        <v>-5.4411139829200015E-3</v>
      </c>
      <c r="L3229">
        <v>6.4981575504451349E-3</v>
      </c>
      <c r="N3229" s="2">
        <v>37391</v>
      </c>
      <c r="O3229">
        <v>27.375</v>
      </c>
      <c r="Q3229" s="2">
        <v>37391</v>
      </c>
      <c r="R3229">
        <v>28154.32</v>
      </c>
      <c r="S3229" s="8">
        <f t="shared" si="455"/>
        <v>-2.3687891040661269E-3</v>
      </c>
      <c r="T3229" s="9">
        <f t="shared" si="451"/>
        <v>-2.4659891040661268E-3</v>
      </c>
      <c r="U3229" s="3">
        <f>Sheet1!$B$17+Sheet1!$B$18*'Portfolio allocation'!K3229</f>
        <v>-5.7543849730174405E-3</v>
      </c>
      <c r="V3229" s="13">
        <f t="shared" si="456"/>
        <v>3.2883958689513136E-3</v>
      </c>
      <c r="W3229" s="13"/>
      <c r="X3229" s="2">
        <v>37391</v>
      </c>
      <c r="Y3229">
        <v>80.711399999999998</v>
      </c>
      <c r="AA3229" s="2">
        <v>37391</v>
      </c>
      <c r="AB3229">
        <v>1008.34</v>
      </c>
      <c r="AC3229">
        <f t="shared" si="457"/>
        <v>-1.1470138425944021E-2</v>
      </c>
      <c r="AD3229">
        <f t="shared" si="452"/>
        <v>-1.1566538425944021E-2</v>
      </c>
      <c r="AE3229">
        <f>Sheet2!$B$17+Sheet2!$B$18*'Portfolio allocation'!K3229</f>
        <v>-4.7849903576205792E-3</v>
      </c>
      <c r="AF3229">
        <f t="shared" si="458"/>
        <v>-6.7815480683234416E-3</v>
      </c>
      <c r="AH3229" s="2">
        <v>37391</v>
      </c>
      <c r="AI3229">
        <v>5.242</v>
      </c>
      <c r="AJ3229">
        <v>2.41</v>
      </c>
      <c r="AK3229">
        <v>0.90690000000000004</v>
      </c>
      <c r="AR3229" s="3"/>
    </row>
    <row r="3230" spans="1:44" hidden="1" outlineLevel="1" x14ac:dyDescent="0.2">
      <c r="A3230" s="2">
        <v>37392</v>
      </c>
      <c r="B3230">
        <v>18.5</v>
      </c>
      <c r="E3230" s="2">
        <v>37392</v>
      </c>
      <c r="F3230">
        <v>1098.23</v>
      </c>
      <c r="G3230">
        <f t="shared" si="453"/>
        <v>6.5623653844391061E-3</v>
      </c>
      <c r="H3230" s="2">
        <v>37392</v>
      </c>
      <c r="I3230">
        <v>1556.93</v>
      </c>
      <c r="J3230">
        <f t="shared" si="454"/>
        <v>6.5945575504451348E-3</v>
      </c>
      <c r="K3230">
        <f t="shared" si="450"/>
        <v>6.4981575504451349E-3</v>
      </c>
      <c r="L3230">
        <v>7.7676251212322293E-3</v>
      </c>
      <c r="N3230" s="2">
        <v>37392</v>
      </c>
      <c r="O3230">
        <v>27.87</v>
      </c>
      <c r="Q3230" s="2">
        <v>37392</v>
      </c>
      <c r="R3230">
        <v>28663.41</v>
      </c>
      <c r="S3230" s="8">
        <f t="shared" si="455"/>
        <v>1.8082127360916633E-2</v>
      </c>
      <c r="T3230" s="9">
        <f t="shared" si="451"/>
        <v>1.7985727360916633E-2</v>
      </c>
      <c r="U3230" s="3">
        <f>Sheet1!$B$17+Sheet1!$B$18*'Portfolio allocation'!K3230</f>
        <v>7.9426499114380426E-3</v>
      </c>
      <c r="V3230" s="13">
        <f t="shared" si="456"/>
        <v>1.0043077449478591E-2</v>
      </c>
      <c r="W3230" s="13"/>
      <c r="X3230" s="2">
        <v>37392</v>
      </c>
      <c r="Y3230">
        <v>81.618799999999993</v>
      </c>
      <c r="AA3230" s="2">
        <v>37392</v>
      </c>
      <c r="AB3230">
        <v>1019.68</v>
      </c>
      <c r="AC3230">
        <f t="shared" si="457"/>
        <v>1.1246206636650324E-2</v>
      </c>
      <c r="AD3230">
        <f t="shared" si="452"/>
        <v>1.1152206636650324E-2</v>
      </c>
      <c r="AE3230">
        <f>Sheet2!$B$17+Sheet2!$B$18*'Portfolio allocation'!K3230</f>
        <v>5.8317144882130672E-3</v>
      </c>
      <c r="AF3230">
        <f t="shared" si="458"/>
        <v>5.3204921484372569E-3</v>
      </c>
      <c r="AH3230" s="2">
        <v>37392</v>
      </c>
      <c r="AI3230">
        <v>5.1710000000000003</v>
      </c>
      <c r="AJ3230">
        <v>2.35</v>
      </c>
      <c r="AK3230">
        <v>0.90900000000000003</v>
      </c>
      <c r="AR3230" s="3"/>
    </row>
    <row r="3231" spans="1:44" hidden="1" outlineLevel="1" x14ac:dyDescent="0.2">
      <c r="A3231" s="2">
        <v>37393</v>
      </c>
      <c r="B3231">
        <v>17.7</v>
      </c>
      <c r="E3231" s="2">
        <v>37393</v>
      </c>
      <c r="F3231">
        <v>1106.5899999999999</v>
      </c>
      <c r="G3231">
        <f t="shared" si="453"/>
        <v>7.6122488003422806E-3</v>
      </c>
      <c r="H3231" s="2">
        <v>37393</v>
      </c>
      <c r="I3231">
        <v>1569.17</v>
      </c>
      <c r="J3231">
        <f t="shared" si="454"/>
        <v>7.8616251212322297E-3</v>
      </c>
      <c r="K3231">
        <f t="shared" si="450"/>
        <v>7.7676251212322293E-3</v>
      </c>
      <c r="L3231">
        <v>-1.3391652058094519E-2</v>
      </c>
      <c r="N3231" s="2">
        <v>37393</v>
      </c>
      <c r="O3231">
        <v>28.015000000000001</v>
      </c>
      <c r="Q3231" s="2">
        <v>37393</v>
      </c>
      <c r="R3231">
        <v>28812.54</v>
      </c>
      <c r="S3231" s="8">
        <f t="shared" si="455"/>
        <v>5.202800364646043E-3</v>
      </c>
      <c r="T3231" s="9">
        <f t="shared" si="451"/>
        <v>5.1088003646460427E-3</v>
      </c>
      <c r="U3231" s="3">
        <f>Sheet1!$B$17+Sheet1!$B$18*'Portfolio allocation'!K3231</f>
        <v>9.3990152812316648E-3</v>
      </c>
      <c r="V3231" s="13">
        <f t="shared" si="456"/>
        <v>-4.2902149165856222E-3</v>
      </c>
      <c r="W3231" s="13"/>
      <c r="X3231" s="2">
        <v>37393</v>
      </c>
      <c r="Y3231">
        <v>81.847999999999999</v>
      </c>
      <c r="AA3231" s="2">
        <v>37393</v>
      </c>
      <c r="AB3231">
        <v>1022.54</v>
      </c>
      <c r="AC3231">
        <f t="shared" si="457"/>
        <v>2.8048015063548704E-3</v>
      </c>
      <c r="AD3231">
        <f t="shared" si="452"/>
        <v>2.7068015063548704E-3</v>
      </c>
      <c r="AE3231">
        <f>Sheet2!$B$17+Sheet2!$B$18*'Portfolio allocation'!K3231</f>
        <v>6.9605574392038391E-3</v>
      </c>
      <c r="AF3231">
        <f t="shared" si="458"/>
        <v>-4.2537559328489688E-3</v>
      </c>
      <c r="AH3231" s="2">
        <v>37393</v>
      </c>
      <c r="AI3231">
        <v>5.2530000000000001</v>
      </c>
      <c r="AJ3231">
        <v>2.4500000000000002</v>
      </c>
      <c r="AK3231">
        <v>0.92100000000000004</v>
      </c>
      <c r="AR3231" s="3"/>
    </row>
    <row r="3232" spans="1:44" hidden="1" outlineLevel="1" x14ac:dyDescent="0.2">
      <c r="A3232" s="2">
        <v>37396</v>
      </c>
      <c r="B3232">
        <v>19.239999999999998</v>
      </c>
      <c r="E3232" s="2">
        <v>37396</v>
      </c>
      <c r="F3232">
        <v>1091.8800000000001</v>
      </c>
      <c r="G3232">
        <f t="shared" si="453"/>
        <v>-1.3293089581506989E-2</v>
      </c>
      <c r="H3232" s="2">
        <v>37396</v>
      </c>
      <c r="I3232">
        <v>1548.31</v>
      </c>
      <c r="J3232">
        <f t="shared" si="454"/>
        <v>-1.3293652058094518E-2</v>
      </c>
      <c r="K3232">
        <f t="shared" si="450"/>
        <v>-1.3391652058094519E-2</v>
      </c>
      <c r="L3232">
        <v>-1.1069654709974123E-2</v>
      </c>
      <c r="N3232" s="2">
        <v>37396</v>
      </c>
      <c r="O3232">
        <v>27.004999999999999</v>
      </c>
      <c r="Q3232" s="2">
        <v>37396</v>
      </c>
      <c r="R3232">
        <v>27773.79</v>
      </c>
      <c r="S3232" s="8">
        <f t="shared" si="455"/>
        <v>-3.6052010687013358E-2</v>
      </c>
      <c r="T3232" s="9">
        <f t="shared" si="451"/>
        <v>-3.6150010687013359E-2</v>
      </c>
      <c r="U3232" s="3">
        <f>Sheet1!$B$17+Sheet1!$B$18*'Portfolio allocation'!K3232</f>
        <v>-1.4875443746287782E-2</v>
      </c>
      <c r="V3232" s="13">
        <f t="shared" si="456"/>
        <v>-2.1274566940725576E-2</v>
      </c>
      <c r="W3232" s="13"/>
      <c r="X3232" s="2">
        <v>37396</v>
      </c>
      <c r="Y3232">
        <v>80.663600000000002</v>
      </c>
      <c r="AA3232" s="2">
        <v>37396</v>
      </c>
      <c r="AB3232">
        <v>1007.74</v>
      </c>
      <c r="AC3232">
        <f t="shared" si="457"/>
        <v>-1.4473761417646225E-2</v>
      </c>
      <c r="AD3232">
        <f t="shared" si="452"/>
        <v>-1.4570161417646225E-2</v>
      </c>
      <c r="AE3232">
        <f>Sheet2!$B$17+Sheet2!$B$18*'Portfolio allocation'!K3232</f>
        <v>-1.1854811650637048E-2</v>
      </c>
      <c r="AF3232">
        <f t="shared" si="458"/>
        <v>-2.7153497670091772E-3</v>
      </c>
      <c r="AH3232" s="2">
        <v>37396</v>
      </c>
      <c r="AI3232">
        <v>5.1920000000000002</v>
      </c>
      <c r="AJ3232">
        <v>2.41</v>
      </c>
      <c r="AK3232">
        <v>0.92130000000000001</v>
      </c>
      <c r="AR3232" s="3"/>
    </row>
    <row r="3233" spans="1:44" hidden="1" outlineLevel="1" x14ac:dyDescent="0.2">
      <c r="A3233" s="2">
        <v>37397</v>
      </c>
      <c r="B3233">
        <v>20.05</v>
      </c>
      <c r="E3233" s="2">
        <v>37397</v>
      </c>
      <c r="F3233">
        <v>1079.8800000000001</v>
      </c>
      <c r="G3233">
        <f t="shared" si="453"/>
        <v>-1.0990218705352217E-2</v>
      </c>
      <c r="H3233" s="2">
        <v>37397</v>
      </c>
      <c r="I3233">
        <v>1531.32</v>
      </c>
      <c r="J3233">
        <f t="shared" si="454"/>
        <v>-1.0973254709974123E-2</v>
      </c>
      <c r="K3233">
        <f t="shared" si="450"/>
        <v>-1.1069654709974123E-2</v>
      </c>
      <c r="L3233">
        <v>5.6514760703184237E-3</v>
      </c>
      <c r="N3233" s="2">
        <v>37397</v>
      </c>
      <c r="O3233">
        <v>26.094999999999999</v>
      </c>
      <c r="Q3233" s="2">
        <v>37397</v>
      </c>
      <c r="R3233">
        <v>26837.88</v>
      </c>
      <c r="S3233" s="8">
        <f t="shared" si="455"/>
        <v>-3.3697597627115328E-2</v>
      </c>
      <c r="T3233" s="9">
        <f t="shared" si="451"/>
        <v>-3.3793997627115331E-2</v>
      </c>
      <c r="U3233" s="3">
        <f>Sheet1!$B$17+Sheet1!$B$18*'Portfolio allocation'!K3233</f>
        <v>-1.2211589541285548E-2</v>
      </c>
      <c r="V3233" s="13">
        <f t="shared" si="456"/>
        <v>-2.1582408085829785E-2</v>
      </c>
      <c r="W3233" s="13"/>
      <c r="X3233" s="2">
        <v>37397</v>
      </c>
      <c r="Y3233">
        <v>79.708500000000001</v>
      </c>
      <c r="AA3233" s="2">
        <v>37397</v>
      </c>
      <c r="AB3233">
        <v>995.81</v>
      </c>
      <c r="AC3233">
        <f t="shared" si="457"/>
        <v>-1.1838371008395132E-2</v>
      </c>
      <c r="AD3233">
        <f t="shared" si="452"/>
        <v>-1.1933571008395132E-2</v>
      </c>
      <c r="AE3233">
        <f>Sheet2!$B$17+Sheet2!$B$18*'Portfolio allocation'!K3233</f>
        <v>-9.7900323691782875E-3</v>
      </c>
      <c r="AF3233">
        <f t="shared" si="458"/>
        <v>-2.1435386392168448E-3</v>
      </c>
      <c r="AH3233" s="2">
        <v>37397</v>
      </c>
      <c r="AI3233">
        <v>5.1520000000000001</v>
      </c>
      <c r="AJ3233">
        <v>2.38</v>
      </c>
      <c r="AK3233">
        <v>0.91820000000000002</v>
      </c>
      <c r="AR3233" s="3"/>
    </row>
    <row r="3234" spans="1:44" hidden="1" outlineLevel="1" x14ac:dyDescent="0.2">
      <c r="A3234" s="2">
        <v>37398</v>
      </c>
      <c r="B3234">
        <v>19.579999999999998</v>
      </c>
      <c r="E3234" s="2">
        <v>37398</v>
      </c>
      <c r="F3234">
        <v>1086.02</v>
      </c>
      <c r="G3234">
        <f t="shared" si="453"/>
        <v>5.6858169426230454E-3</v>
      </c>
      <c r="H3234" s="2">
        <v>37398</v>
      </c>
      <c r="I3234">
        <v>1540.12</v>
      </c>
      <c r="J3234">
        <f t="shared" si="454"/>
        <v>5.7466760703184239E-3</v>
      </c>
      <c r="K3234">
        <f t="shared" si="450"/>
        <v>5.6514760703184237E-3</v>
      </c>
      <c r="L3234">
        <v>1.010041085629701E-2</v>
      </c>
      <c r="N3234" s="2">
        <v>37398</v>
      </c>
      <c r="O3234">
        <v>26.844999999999999</v>
      </c>
      <c r="Q3234" s="2">
        <v>37398</v>
      </c>
      <c r="R3234">
        <v>27609.23</v>
      </c>
      <c r="S3234" s="8">
        <f t="shared" si="455"/>
        <v>2.8741092813590274E-2</v>
      </c>
      <c r="T3234" s="9">
        <f t="shared" si="451"/>
        <v>2.8645892813590274E-2</v>
      </c>
      <c r="U3234" s="3">
        <f>Sheet1!$B$17+Sheet1!$B$18*'Portfolio allocation'!K3234</f>
        <v>6.9713154596744431E-3</v>
      </c>
      <c r="V3234" s="13">
        <f t="shared" si="456"/>
        <v>2.1674577353915831E-2</v>
      </c>
      <c r="W3234" s="13"/>
      <c r="X3234" s="2">
        <v>37398</v>
      </c>
      <c r="Y3234">
        <v>80.233800000000002</v>
      </c>
      <c r="AA3234" s="2">
        <v>37398</v>
      </c>
      <c r="AB3234">
        <v>1002.37</v>
      </c>
      <c r="AC3234">
        <f t="shared" si="457"/>
        <v>6.5876020526005608E-3</v>
      </c>
      <c r="AD3234">
        <f t="shared" si="452"/>
        <v>6.4940020526005606E-3</v>
      </c>
      <c r="AE3234">
        <f>Sheet2!$B$17+Sheet2!$B$18*'Portfolio allocation'!K3234</f>
        <v>5.0788237152862136E-3</v>
      </c>
      <c r="AF3234">
        <f t="shared" si="458"/>
        <v>1.415178337314347E-3</v>
      </c>
      <c r="AH3234" s="2">
        <v>37398</v>
      </c>
      <c r="AI3234">
        <v>5.117</v>
      </c>
      <c r="AJ3234">
        <v>2.34</v>
      </c>
      <c r="AK3234">
        <v>0.92679999999999996</v>
      </c>
      <c r="AR3234" s="3"/>
    </row>
    <row r="3235" spans="1:44" hidden="1" outlineLevel="1" x14ac:dyDescent="0.2">
      <c r="A3235" s="2">
        <v>37399</v>
      </c>
      <c r="B3235">
        <v>18.23</v>
      </c>
      <c r="E3235" s="2">
        <v>37399</v>
      </c>
      <c r="F3235">
        <v>1097.08</v>
      </c>
      <c r="G3235">
        <f t="shared" si="453"/>
        <v>1.0183974512439908E-2</v>
      </c>
      <c r="H3235" s="2">
        <v>37399</v>
      </c>
      <c r="I3235">
        <v>1555.82</v>
      </c>
      <c r="J3235">
        <f t="shared" si="454"/>
        <v>1.0194010856297009E-2</v>
      </c>
      <c r="K3235">
        <f t="shared" si="450"/>
        <v>1.010041085629701E-2</v>
      </c>
      <c r="L3235">
        <v>-1.2178860063503476E-2</v>
      </c>
      <c r="N3235" s="2">
        <v>37399</v>
      </c>
      <c r="O3235">
        <v>27.41</v>
      </c>
      <c r="Q3235" s="2">
        <v>37399</v>
      </c>
      <c r="R3235">
        <v>28190.32</v>
      </c>
      <c r="S3235" s="8">
        <f t="shared" si="455"/>
        <v>2.1046946981136294E-2</v>
      </c>
      <c r="T3235" s="9">
        <f t="shared" si="451"/>
        <v>2.0953346981136295E-2</v>
      </c>
      <c r="U3235" s="3">
        <f>Sheet1!$B$17+Sheet1!$B$18*'Portfolio allocation'!K3235</f>
        <v>1.207524619715058E-2</v>
      </c>
      <c r="V3235" s="13">
        <f t="shared" si="456"/>
        <v>8.8781007839857148E-3</v>
      </c>
      <c r="W3235" s="13"/>
      <c r="X3235" s="2">
        <v>37399</v>
      </c>
      <c r="Y3235">
        <v>80.568100000000001</v>
      </c>
      <c r="AA3235" s="2">
        <v>37399</v>
      </c>
      <c r="AB3235">
        <v>1006.55</v>
      </c>
      <c r="AC3235">
        <f t="shared" si="457"/>
        <v>4.1701168231291774E-3</v>
      </c>
      <c r="AD3235">
        <f t="shared" si="452"/>
        <v>4.0749168231291773E-3</v>
      </c>
      <c r="AE3235">
        <f>Sheet2!$B$17+Sheet2!$B$18*'Portfolio allocation'!K3235</f>
        <v>9.0349300295701901E-3</v>
      </c>
      <c r="AF3235">
        <f t="shared" si="458"/>
        <v>-4.9600132064410128E-3</v>
      </c>
      <c r="AH3235" s="2">
        <v>37399</v>
      </c>
      <c r="AI3235">
        <v>5.1459999999999999</v>
      </c>
      <c r="AJ3235">
        <v>2.38</v>
      </c>
      <c r="AK3235">
        <v>0.92130000000000001</v>
      </c>
      <c r="AR3235" s="3"/>
    </row>
    <row r="3236" spans="1:44" hidden="1" outlineLevel="1" x14ac:dyDescent="0.2">
      <c r="A3236" s="2">
        <v>37400</v>
      </c>
      <c r="B3236">
        <v>18.899999999999999</v>
      </c>
      <c r="E3236" s="2">
        <v>37400</v>
      </c>
      <c r="F3236">
        <v>1083.82</v>
      </c>
      <c r="G3236">
        <f t="shared" si="453"/>
        <v>-1.2086629963175E-2</v>
      </c>
      <c r="H3236" s="2">
        <v>37400</v>
      </c>
      <c r="I3236">
        <v>1537.02</v>
      </c>
      <c r="J3236">
        <f t="shared" si="454"/>
        <v>-1.2083660063503476E-2</v>
      </c>
      <c r="K3236">
        <f t="shared" si="450"/>
        <v>-1.2178860063503476E-2</v>
      </c>
      <c r="L3236">
        <v>-9.48E-5</v>
      </c>
      <c r="N3236" s="2">
        <v>37400</v>
      </c>
      <c r="O3236">
        <v>26.63</v>
      </c>
      <c r="Q3236" s="2">
        <v>37400</v>
      </c>
      <c r="R3236">
        <v>27388.11</v>
      </c>
      <c r="S3236" s="8">
        <f t="shared" si="455"/>
        <v>-2.8456931315430256E-2</v>
      </c>
      <c r="T3236" s="9">
        <f t="shared" si="451"/>
        <v>-2.8552131315430256E-2</v>
      </c>
      <c r="U3236" s="3">
        <f>Sheet1!$B$17+Sheet1!$B$18*'Portfolio allocation'!K3236</f>
        <v>-1.3484098033856381E-2</v>
      </c>
      <c r="V3236" s="13">
        <f t="shared" si="456"/>
        <v>-1.5068033281573875E-2</v>
      </c>
      <c r="W3236" s="13"/>
      <c r="X3236" s="2">
        <v>37400</v>
      </c>
      <c r="Y3236">
        <v>79.374099999999999</v>
      </c>
      <c r="AA3236" s="2">
        <v>37400</v>
      </c>
      <c r="AB3236">
        <v>991.64</v>
      </c>
      <c r="AC3236">
        <f t="shared" si="457"/>
        <v>-1.4812975013660523E-2</v>
      </c>
      <c r="AD3236">
        <f t="shared" si="452"/>
        <v>-1.4907775013660524E-2</v>
      </c>
      <c r="AE3236">
        <f>Sheet2!$B$17+Sheet2!$B$18*'Portfolio allocation'!K3236</f>
        <v>-1.0776366067924526E-2</v>
      </c>
      <c r="AF3236">
        <f t="shared" si="458"/>
        <v>-4.1314089457359978E-3</v>
      </c>
      <c r="AH3236" s="2">
        <v>37400</v>
      </c>
      <c r="AI3236">
        <v>5.14</v>
      </c>
      <c r="AJ3236">
        <v>2.37</v>
      </c>
      <c r="AK3236">
        <v>0.92279999999999995</v>
      </c>
      <c r="AR3236" s="3"/>
    </row>
    <row r="3237" spans="1:44" hidden="1" outlineLevel="1" x14ac:dyDescent="0.2">
      <c r="A3237" s="2">
        <v>37403</v>
      </c>
      <c r="B3237">
        <v>18.899999999999999</v>
      </c>
      <c r="E3237" s="2">
        <v>37403</v>
      </c>
      <c r="F3237">
        <v>1083.82</v>
      </c>
      <c r="G3237">
        <f t="shared" si="453"/>
        <v>0</v>
      </c>
      <c r="H3237" s="2">
        <v>37403</v>
      </c>
      <c r="I3237">
        <v>1537.02</v>
      </c>
      <c r="J3237">
        <f t="shared" si="454"/>
        <v>0</v>
      </c>
      <c r="K3237">
        <f t="shared" si="450"/>
        <v>-9.48E-5</v>
      </c>
      <c r="L3237">
        <v>-8.6373043265539021E-3</v>
      </c>
      <c r="N3237" s="2">
        <v>37403</v>
      </c>
      <c r="O3237">
        <v>26.63</v>
      </c>
      <c r="Q3237" s="2">
        <v>37403</v>
      </c>
      <c r="R3237">
        <v>27388.11</v>
      </c>
      <c r="S3237" s="8">
        <f t="shared" si="455"/>
        <v>0</v>
      </c>
      <c r="T3237" s="9">
        <f t="shared" si="451"/>
        <v>-9.4800000000000014E-5</v>
      </c>
      <c r="U3237" s="3">
        <f>Sheet1!$B$17+Sheet1!$B$18*'Portfolio allocation'!K3237</f>
        <v>3.7904192180313295E-4</v>
      </c>
      <c r="V3237" s="13">
        <f t="shared" si="456"/>
        <v>-4.7384192180313298E-4</v>
      </c>
      <c r="W3237" s="13"/>
      <c r="X3237" s="2">
        <v>37403</v>
      </c>
      <c r="Y3237">
        <v>79.374099999999999</v>
      </c>
      <c r="AA3237" s="2">
        <v>37403</v>
      </c>
      <c r="AB3237">
        <v>991.64</v>
      </c>
      <c r="AC3237">
        <f t="shared" si="457"/>
        <v>0</v>
      </c>
      <c r="AD3237">
        <f t="shared" si="452"/>
        <v>-9.48E-5</v>
      </c>
      <c r="AE3237">
        <f>Sheet2!$B$17+Sheet2!$B$18*'Portfolio allocation'!K3237</f>
        <v>-3.091156720238001E-5</v>
      </c>
      <c r="AF3237">
        <f t="shared" si="458"/>
        <v>-6.388843279761999E-5</v>
      </c>
      <c r="AH3237" s="2">
        <v>37403</v>
      </c>
      <c r="AI3237">
        <v>5.14</v>
      </c>
      <c r="AJ3237">
        <v>2.37</v>
      </c>
      <c r="AK3237">
        <v>0.91969999999999996</v>
      </c>
      <c r="AR3237" s="3"/>
    </row>
    <row r="3238" spans="1:44" hidden="1" outlineLevel="1" x14ac:dyDescent="0.2">
      <c r="A3238" s="2">
        <v>37404</v>
      </c>
      <c r="B3238">
        <v>20.309999999999999</v>
      </c>
      <c r="E3238" s="2">
        <v>37404</v>
      </c>
      <c r="F3238">
        <v>1074.55</v>
      </c>
      <c r="G3238">
        <f t="shared" si="453"/>
        <v>-8.5530807698694922E-3</v>
      </c>
      <c r="H3238" s="2">
        <v>37404</v>
      </c>
      <c r="I3238">
        <v>1523.89</v>
      </c>
      <c r="J3238">
        <f t="shared" si="454"/>
        <v>-8.5425043265539014E-3</v>
      </c>
      <c r="K3238">
        <f t="shared" si="450"/>
        <v>-8.6373043265539021E-3</v>
      </c>
      <c r="L3238">
        <v>-6.3698186850758044E-3</v>
      </c>
      <c r="N3238" s="2">
        <v>37404</v>
      </c>
      <c r="O3238">
        <v>26.16</v>
      </c>
      <c r="Q3238" s="2">
        <v>37404</v>
      </c>
      <c r="R3238">
        <v>26904.73</v>
      </c>
      <c r="S3238" s="8">
        <f t="shared" si="455"/>
        <v>-1.7649264589634006E-2</v>
      </c>
      <c r="T3238" s="9">
        <f t="shared" si="451"/>
        <v>-1.7744064589634005E-2</v>
      </c>
      <c r="U3238" s="3">
        <f>Sheet1!$B$17+Sheet1!$B$18*'Portfolio allocation'!K3238</f>
        <v>-9.4211355374695226E-3</v>
      </c>
      <c r="V3238" s="13">
        <f t="shared" si="456"/>
        <v>-8.3229290521644825E-3</v>
      </c>
      <c r="W3238" s="13"/>
      <c r="X3238" s="2">
        <v>37404</v>
      </c>
      <c r="Y3238">
        <v>78.399900000000002</v>
      </c>
      <c r="AA3238" s="2">
        <v>37404</v>
      </c>
      <c r="AB3238">
        <v>979.46</v>
      </c>
      <c r="AC3238">
        <f t="shared" si="457"/>
        <v>-1.2282683231817915E-2</v>
      </c>
      <c r="AD3238">
        <f t="shared" si="452"/>
        <v>-1.2379083231817915E-2</v>
      </c>
      <c r="AE3238">
        <f>Sheet2!$B$17+Sheet2!$B$18*'Portfolio allocation'!K3238</f>
        <v>-7.6271243533703667E-3</v>
      </c>
      <c r="AF3238">
        <f t="shared" si="458"/>
        <v>-4.7519588784475479E-3</v>
      </c>
      <c r="AH3238" s="2">
        <v>37404</v>
      </c>
      <c r="AI3238">
        <v>5.1280000000000001</v>
      </c>
      <c r="AJ3238">
        <v>2.41</v>
      </c>
      <c r="AK3238">
        <v>0.92900000000000005</v>
      </c>
      <c r="AR3238" s="3"/>
    </row>
    <row r="3239" spans="1:44" hidden="1" outlineLevel="1" x14ac:dyDescent="0.2">
      <c r="A3239" s="2">
        <v>37405</v>
      </c>
      <c r="B3239">
        <v>20.39</v>
      </c>
      <c r="E3239" s="2">
        <v>37405</v>
      </c>
      <c r="F3239">
        <v>1067.6600000000001</v>
      </c>
      <c r="G3239">
        <f t="shared" si="453"/>
        <v>-6.411986412916959E-3</v>
      </c>
      <c r="H3239" s="2">
        <v>37405</v>
      </c>
      <c r="I3239">
        <v>1514.33</v>
      </c>
      <c r="J3239">
        <f t="shared" si="454"/>
        <v>-6.2734186850758045E-3</v>
      </c>
      <c r="K3239">
        <f t="shared" si="450"/>
        <v>-6.3698186850758044E-3</v>
      </c>
      <c r="L3239">
        <v>-2.7882608282209956E-3</v>
      </c>
      <c r="N3239" s="2">
        <v>37405</v>
      </c>
      <c r="O3239">
        <v>26.024999999999999</v>
      </c>
      <c r="Q3239" s="2">
        <v>37405</v>
      </c>
      <c r="R3239">
        <v>26765.89</v>
      </c>
      <c r="S3239" s="8">
        <f t="shared" si="455"/>
        <v>-5.1604308982100555E-3</v>
      </c>
      <c r="T3239" s="9">
        <f t="shared" si="451"/>
        <v>-5.2568308982100555E-3</v>
      </c>
      <c r="U3239" s="3">
        <f>Sheet1!$B$17+Sheet1!$B$18*'Portfolio allocation'!K3239</f>
        <v>-6.8198185438376989E-3</v>
      </c>
      <c r="V3239" s="13">
        <f t="shared" si="456"/>
        <v>1.5629876456276434E-3</v>
      </c>
      <c r="W3239" s="13"/>
      <c r="X3239" s="2">
        <v>37405</v>
      </c>
      <c r="Y3239">
        <v>77.941400000000002</v>
      </c>
      <c r="AA3239" s="2">
        <v>37405</v>
      </c>
      <c r="AB3239">
        <v>973.74</v>
      </c>
      <c r="AC3239">
        <f t="shared" si="457"/>
        <v>-5.8399526269576896E-3</v>
      </c>
      <c r="AD3239">
        <f t="shared" si="452"/>
        <v>-5.9339526269576899E-3</v>
      </c>
      <c r="AE3239">
        <f>Sheet2!$B$17+Sheet2!$B$18*'Portfolio allocation'!K3239</f>
        <v>-5.6108182721773554E-3</v>
      </c>
      <c r="AF3239">
        <f t="shared" si="458"/>
        <v>-3.2313435478033455E-4</v>
      </c>
      <c r="AH3239" s="2">
        <v>37405</v>
      </c>
      <c r="AI3239">
        <v>5.0650000000000004</v>
      </c>
      <c r="AJ3239">
        <v>2.35</v>
      </c>
      <c r="AK3239">
        <v>0.93220000000000003</v>
      </c>
      <c r="AR3239" s="3"/>
    </row>
    <row r="3240" spans="1:44" hidden="1" outlineLevel="1" x14ac:dyDescent="0.2">
      <c r="A3240" s="2">
        <v>37406</v>
      </c>
      <c r="B3240">
        <v>20.61</v>
      </c>
      <c r="E3240" s="2">
        <v>37406</v>
      </c>
      <c r="F3240">
        <v>1064.6600000000001</v>
      </c>
      <c r="G3240">
        <f t="shared" si="453"/>
        <v>-2.809883296180482E-3</v>
      </c>
      <c r="H3240" s="2">
        <v>37406</v>
      </c>
      <c r="I3240">
        <v>1510.25</v>
      </c>
      <c r="J3240">
        <f t="shared" si="454"/>
        <v>-2.6942608282209957E-3</v>
      </c>
      <c r="K3240">
        <f t="shared" si="450"/>
        <v>-2.7882608282209956E-3</v>
      </c>
      <c r="L3240">
        <v>2.2383399437180189E-3</v>
      </c>
      <c r="N3240" s="2">
        <v>37406</v>
      </c>
      <c r="O3240">
        <v>26.32</v>
      </c>
      <c r="Q3240" s="2">
        <v>37406</v>
      </c>
      <c r="R3240">
        <v>27069.29</v>
      </c>
      <c r="S3240" s="8">
        <f t="shared" si="455"/>
        <v>1.1335322681218507E-2</v>
      </c>
      <c r="T3240" s="9">
        <f t="shared" si="451"/>
        <v>1.1241322681218507E-2</v>
      </c>
      <c r="U3240" s="3">
        <f>Sheet1!$B$17+Sheet1!$B$18*'Portfolio allocation'!K3240</f>
        <v>-2.7109646017070194E-3</v>
      </c>
      <c r="V3240" s="13">
        <f t="shared" si="456"/>
        <v>1.3952287282925526E-2</v>
      </c>
      <c r="W3240" s="13"/>
      <c r="X3240" s="2">
        <v>37406</v>
      </c>
      <c r="Y3240">
        <v>78.562299999999993</v>
      </c>
      <c r="AA3240" s="2">
        <v>37406</v>
      </c>
      <c r="AB3240">
        <v>981.49</v>
      </c>
      <c r="AC3240">
        <f t="shared" si="457"/>
        <v>7.9590034300738299E-3</v>
      </c>
      <c r="AD3240">
        <f t="shared" si="452"/>
        <v>7.8666034300738305E-3</v>
      </c>
      <c r="AE3240">
        <f>Sheet2!$B$17+Sheet2!$B$18*'Portfolio allocation'!K3240</f>
        <v>-2.4260056520570808E-3</v>
      </c>
      <c r="AF3240">
        <f t="shared" si="458"/>
        <v>1.0292609082130911E-2</v>
      </c>
      <c r="AH3240" s="2">
        <v>37406</v>
      </c>
      <c r="AI3240">
        <v>5.024</v>
      </c>
      <c r="AJ3240">
        <v>2.31</v>
      </c>
      <c r="AK3240">
        <v>0.93769999999999998</v>
      </c>
      <c r="AR3240" s="3"/>
    </row>
    <row r="3241" spans="1:44" hidden="1" outlineLevel="1" x14ac:dyDescent="0.2">
      <c r="A3241" s="2">
        <v>37407</v>
      </c>
      <c r="B3241">
        <v>19.98</v>
      </c>
      <c r="E3241" s="2">
        <v>37407</v>
      </c>
      <c r="F3241">
        <v>1067.1400000000001</v>
      </c>
      <c r="G3241">
        <f t="shared" si="453"/>
        <v>2.3293821501699785E-3</v>
      </c>
      <c r="H3241" s="2">
        <v>37407</v>
      </c>
      <c r="I3241">
        <v>1513.77</v>
      </c>
      <c r="J3241">
        <f t="shared" si="454"/>
        <v>2.3307399437180187E-3</v>
      </c>
      <c r="K3241">
        <f t="shared" si="450"/>
        <v>2.2383399437180189E-3</v>
      </c>
      <c r="L3241">
        <v>-2.4872793668787224E-2</v>
      </c>
      <c r="N3241" s="2">
        <v>37407</v>
      </c>
      <c r="O3241">
        <v>25.454999999999998</v>
      </c>
      <c r="Q3241" s="2">
        <v>37407</v>
      </c>
      <c r="R3241">
        <v>26179.66</v>
      </c>
      <c r="S3241" s="8">
        <f t="shared" si="455"/>
        <v>-3.2864918141554567E-2</v>
      </c>
      <c r="T3241" s="9">
        <f t="shared" si="451"/>
        <v>-3.2957318141554566E-2</v>
      </c>
      <c r="U3241" s="3">
        <f>Sheet1!$B$17+Sheet1!$B$18*'Portfolio allocation'!K3241</f>
        <v>3.0556791948658855E-3</v>
      </c>
      <c r="V3241" s="13">
        <f t="shared" si="456"/>
        <v>-3.6012997336420452E-2</v>
      </c>
      <c r="W3241" s="13"/>
      <c r="X3241" s="2">
        <v>37407</v>
      </c>
      <c r="Y3241">
        <v>76.843000000000004</v>
      </c>
      <c r="AA3241" s="2">
        <v>37407</v>
      </c>
      <c r="AB3241">
        <v>960.01</v>
      </c>
      <c r="AC3241">
        <f t="shared" si="457"/>
        <v>-2.1885093072777084E-2</v>
      </c>
      <c r="AD3241">
        <f t="shared" si="452"/>
        <v>-2.1978693072777084E-2</v>
      </c>
      <c r="AE3241">
        <f>Sheet2!$B$17+Sheet2!$B$18*'Portfolio allocation'!K3241</f>
        <v>2.0437759945351099E-3</v>
      </c>
      <c r="AF3241">
        <f t="shared" si="458"/>
        <v>-2.4022469067312195E-2</v>
      </c>
      <c r="AH3241" s="2">
        <v>37407</v>
      </c>
      <c r="AI3241">
        <v>5.0449999999999999</v>
      </c>
      <c r="AJ3241">
        <v>2.34</v>
      </c>
      <c r="AK3241">
        <v>0.93430000000000002</v>
      </c>
      <c r="AR3241" s="3"/>
    </row>
    <row r="3242" spans="1:44" hidden="1" outlineLevel="1" x14ac:dyDescent="0.2">
      <c r="A3242" s="2">
        <v>37410</v>
      </c>
      <c r="B3242">
        <v>23.37</v>
      </c>
      <c r="E3242" s="2">
        <v>37410</v>
      </c>
      <c r="F3242">
        <v>1040.68</v>
      </c>
      <c r="G3242">
        <f t="shared" si="453"/>
        <v>-2.479524710909542E-2</v>
      </c>
      <c r="H3242" s="2">
        <v>37410</v>
      </c>
      <c r="I3242">
        <v>1476.26</v>
      </c>
      <c r="J3242">
        <f t="shared" si="454"/>
        <v>-2.4779193668787225E-2</v>
      </c>
      <c r="K3242">
        <f t="shared" si="450"/>
        <v>-2.4872793668787224E-2</v>
      </c>
      <c r="L3242">
        <v>-8.0452250958501872E-5</v>
      </c>
      <c r="N3242" s="2">
        <v>37410</v>
      </c>
      <c r="O3242">
        <v>24.71</v>
      </c>
      <c r="Q3242" s="2">
        <v>37410</v>
      </c>
      <c r="R3242">
        <v>25413.46</v>
      </c>
      <c r="S3242" s="8">
        <f t="shared" si="455"/>
        <v>-2.9266995828058917E-2</v>
      </c>
      <c r="T3242" s="9">
        <f t="shared" si="451"/>
        <v>-2.9360595828058916E-2</v>
      </c>
      <c r="U3242" s="3">
        <f>Sheet1!$B$17+Sheet1!$B$18*'Portfolio allocation'!K3242</f>
        <v>-2.8046900372897199E-2</v>
      </c>
      <c r="V3242" s="13">
        <f t="shared" si="456"/>
        <v>-1.3136954551617175E-3</v>
      </c>
      <c r="W3242" s="13"/>
      <c r="X3242" s="2">
        <v>37410</v>
      </c>
      <c r="Y3242">
        <v>74.607900000000001</v>
      </c>
      <c r="AA3242" s="2">
        <v>37410</v>
      </c>
      <c r="AB3242">
        <v>932.09</v>
      </c>
      <c r="AC3242">
        <f t="shared" si="457"/>
        <v>-2.9083030385100073E-2</v>
      </c>
      <c r="AD3242">
        <f t="shared" si="452"/>
        <v>-2.9177030385100073E-2</v>
      </c>
      <c r="AE3242">
        <f>Sheet2!$B$17+Sheet2!$B$18*'Portfolio allocation'!K3242</f>
        <v>-2.2064135681278959E-2</v>
      </c>
      <c r="AF3242">
        <f t="shared" si="458"/>
        <v>-7.1128947038211141E-3</v>
      </c>
      <c r="AH3242" s="2">
        <v>37410</v>
      </c>
      <c r="AI3242">
        <v>4.9980000000000002</v>
      </c>
      <c r="AJ3242">
        <v>2.35</v>
      </c>
      <c r="AK3242">
        <v>0.93799999999999994</v>
      </c>
      <c r="AR3242" s="3"/>
    </row>
    <row r="3243" spans="1:44" hidden="1" outlineLevel="1" x14ac:dyDescent="0.2">
      <c r="A3243" s="2">
        <v>37411</v>
      </c>
      <c r="B3243">
        <v>23.89</v>
      </c>
      <c r="E3243" s="2">
        <v>37411</v>
      </c>
      <c r="F3243">
        <v>1040.69</v>
      </c>
      <c r="G3243">
        <f t="shared" si="453"/>
        <v>9.6091017411925606E-6</v>
      </c>
      <c r="H3243" s="2">
        <v>37411</v>
      </c>
      <c r="I3243">
        <v>1476.28</v>
      </c>
      <c r="J3243">
        <f t="shared" si="454"/>
        <v>1.3547749041498136E-5</v>
      </c>
      <c r="K3243">
        <f t="shared" si="450"/>
        <v>-8.0452250958501872E-5</v>
      </c>
      <c r="L3243">
        <v>9.1199445416858468E-3</v>
      </c>
      <c r="N3243" s="2">
        <v>37411</v>
      </c>
      <c r="O3243">
        <v>24.99</v>
      </c>
      <c r="Q3243" s="2">
        <v>37411</v>
      </c>
      <c r="R3243">
        <v>25701.43</v>
      </c>
      <c r="S3243" s="8">
        <f t="shared" si="455"/>
        <v>1.1331396826721019E-2</v>
      </c>
      <c r="T3243" s="9">
        <f t="shared" si="451"/>
        <v>1.1237396826721018E-2</v>
      </c>
      <c r="U3243" s="3">
        <f>Sheet1!$B$17+Sheet1!$B$18*'Portfolio allocation'!K3243</f>
        <v>3.955020231238558E-4</v>
      </c>
      <c r="V3243" s="13">
        <f t="shared" si="456"/>
        <v>1.0841894803597162E-2</v>
      </c>
      <c r="W3243" s="13"/>
      <c r="X3243" s="2">
        <v>37411</v>
      </c>
      <c r="Y3243">
        <v>75.754099999999994</v>
      </c>
      <c r="AA3243" s="2">
        <v>37411</v>
      </c>
      <c r="AB3243">
        <v>946.41</v>
      </c>
      <c r="AC3243">
        <f t="shared" si="457"/>
        <v>1.5363323284232067E-2</v>
      </c>
      <c r="AD3243">
        <f t="shared" si="452"/>
        <v>1.5270923284232067E-2</v>
      </c>
      <c r="AE3243">
        <f>Sheet2!$B$17+Sheet2!$B$18*'Portfolio allocation'!K3243</f>
        <v>-1.8153182710495985E-5</v>
      </c>
      <c r="AF3243">
        <f t="shared" si="458"/>
        <v>1.5289076466942563E-2</v>
      </c>
      <c r="AH3243" s="2">
        <v>37411</v>
      </c>
      <c r="AI3243">
        <v>5.0119999999999996</v>
      </c>
      <c r="AJ3243">
        <v>2.31</v>
      </c>
      <c r="AK3243">
        <v>0.94359999999999999</v>
      </c>
      <c r="AR3243" s="3"/>
    </row>
    <row r="3244" spans="1:44" hidden="1" outlineLevel="1" x14ac:dyDescent="0.2">
      <c r="A3244" s="2">
        <v>37412</v>
      </c>
      <c r="B3244">
        <v>22.61</v>
      </c>
      <c r="E3244" s="2">
        <v>37412</v>
      </c>
      <c r="F3244">
        <v>1049.9000000000001</v>
      </c>
      <c r="G3244">
        <f t="shared" si="453"/>
        <v>8.8498976640498661E-3</v>
      </c>
      <c r="H3244" s="2">
        <v>37412</v>
      </c>
      <c r="I3244">
        <v>1489.88</v>
      </c>
      <c r="J3244">
        <f t="shared" si="454"/>
        <v>9.2123445416858463E-3</v>
      </c>
      <c r="K3244">
        <f t="shared" si="450"/>
        <v>9.1199445416858468E-3</v>
      </c>
      <c r="L3244">
        <v>-1.9812908969849982E-2</v>
      </c>
      <c r="N3244" s="2">
        <v>37412</v>
      </c>
      <c r="O3244">
        <v>25.83</v>
      </c>
      <c r="Q3244" s="2">
        <v>37412</v>
      </c>
      <c r="R3244">
        <v>26565.34</v>
      </c>
      <c r="S3244" s="8">
        <f t="shared" si="455"/>
        <v>3.3613304784986697E-2</v>
      </c>
      <c r="T3244" s="9">
        <f t="shared" si="451"/>
        <v>3.3520904784986698E-2</v>
      </c>
      <c r="U3244" s="3">
        <f>Sheet1!$B$17+Sheet1!$B$18*'Portfolio allocation'!K3244</f>
        <v>1.0950430392707825E-2</v>
      </c>
      <c r="V3244" s="13">
        <f t="shared" si="456"/>
        <v>2.2570474392278873E-2</v>
      </c>
      <c r="W3244" s="13"/>
      <c r="X3244" s="2">
        <v>37412</v>
      </c>
      <c r="Y3244">
        <v>76.938500000000005</v>
      </c>
      <c r="AA3244" s="2">
        <v>37412</v>
      </c>
      <c r="AB3244">
        <v>961.21</v>
      </c>
      <c r="AC3244">
        <f t="shared" si="457"/>
        <v>1.5638042708762567E-2</v>
      </c>
      <c r="AD3244">
        <f t="shared" si="452"/>
        <v>1.5544842708762567E-2</v>
      </c>
      <c r="AE3244">
        <f>Sheet2!$B$17+Sheet2!$B$18*'Portfolio allocation'!K3244</f>
        <v>8.1630743686599404E-3</v>
      </c>
      <c r="AF3244">
        <f t="shared" si="458"/>
        <v>7.381768340102627E-3</v>
      </c>
      <c r="AH3244" s="2">
        <v>37412</v>
      </c>
      <c r="AI3244">
        <v>5.0389999999999997</v>
      </c>
      <c r="AJ3244">
        <v>2.33</v>
      </c>
      <c r="AK3244">
        <v>0.93769999999999998</v>
      </c>
      <c r="AR3244" s="3"/>
    </row>
    <row r="3245" spans="1:44" hidden="1" outlineLevel="1" x14ac:dyDescent="0.2">
      <c r="A3245" s="2">
        <v>37413</v>
      </c>
      <c r="B3245">
        <v>24.16</v>
      </c>
      <c r="E3245" s="2">
        <v>37413</v>
      </c>
      <c r="F3245">
        <v>1029.1500000000001</v>
      </c>
      <c r="G3245">
        <f t="shared" si="453"/>
        <v>-1.9763787027335944E-2</v>
      </c>
      <c r="H3245" s="2">
        <v>37413</v>
      </c>
      <c r="I3245">
        <v>1460.5</v>
      </c>
      <c r="J3245">
        <f t="shared" si="454"/>
        <v>-1.9719708969849981E-2</v>
      </c>
      <c r="K3245">
        <f t="shared" si="450"/>
        <v>-1.9812908969849982E-2</v>
      </c>
      <c r="L3245">
        <v>-1.6599561793905395E-3</v>
      </c>
      <c r="N3245" s="2">
        <v>37413</v>
      </c>
      <c r="O3245">
        <v>25.95</v>
      </c>
      <c r="Q3245" s="2">
        <v>37413</v>
      </c>
      <c r="R3245">
        <v>26688.75</v>
      </c>
      <c r="S3245" s="8">
        <f t="shared" si="455"/>
        <v>4.6455268406127015E-3</v>
      </c>
      <c r="T3245" s="9">
        <f t="shared" si="451"/>
        <v>4.5523268406127016E-3</v>
      </c>
      <c r="U3245" s="3">
        <f>Sheet1!$B$17+Sheet1!$B$18*'Portfolio allocation'!K3245</f>
        <v>-2.2242072411745042E-2</v>
      </c>
      <c r="V3245" s="13">
        <f t="shared" si="456"/>
        <v>2.6794399252357742E-2</v>
      </c>
      <c r="W3245" s="13"/>
      <c r="X3245" s="2">
        <v>37413</v>
      </c>
      <c r="Y3245">
        <v>76.088399999999993</v>
      </c>
      <c r="AA3245" s="2">
        <v>37413</v>
      </c>
      <c r="AB3245">
        <v>950.59</v>
      </c>
      <c r="AC3245">
        <f t="shared" si="457"/>
        <v>-1.104857419294436E-2</v>
      </c>
      <c r="AD3245">
        <f t="shared" si="452"/>
        <v>-1.114057419294436E-2</v>
      </c>
      <c r="AE3245">
        <f>Sheet2!$B$17+Sheet2!$B$18*'Portfolio allocation'!K3245</f>
        <v>-1.7564757117650168E-2</v>
      </c>
      <c r="AF3245">
        <f t="shared" si="458"/>
        <v>6.4241829247058072E-3</v>
      </c>
      <c r="AH3245" s="2">
        <v>37413</v>
      </c>
      <c r="AI3245">
        <v>4.9829999999999997</v>
      </c>
      <c r="AJ3245">
        <v>2.2999999999999998</v>
      </c>
      <c r="AK3245">
        <v>0.94499999999999995</v>
      </c>
      <c r="AR3245" s="3"/>
    </row>
    <row r="3246" spans="1:44" hidden="1" outlineLevel="1" x14ac:dyDescent="0.2">
      <c r="A3246" s="2">
        <v>37414</v>
      </c>
      <c r="B3246">
        <v>23.51</v>
      </c>
      <c r="E3246" s="2">
        <v>37414</v>
      </c>
      <c r="F3246">
        <v>1027.53</v>
      </c>
      <c r="G3246">
        <f t="shared" si="453"/>
        <v>-1.5741145605597806E-3</v>
      </c>
      <c r="H3246" s="2">
        <v>37414</v>
      </c>
      <c r="I3246">
        <v>1458.21</v>
      </c>
      <c r="J3246">
        <f t="shared" si="454"/>
        <v>-1.5679561793905394E-3</v>
      </c>
      <c r="K3246">
        <f t="shared" si="450"/>
        <v>-1.6599561793905395E-3</v>
      </c>
      <c r="L3246">
        <v>3.0415793308233778E-3</v>
      </c>
      <c r="N3246" s="2">
        <v>37414</v>
      </c>
      <c r="O3246">
        <v>25.99</v>
      </c>
      <c r="Q3246" s="2">
        <v>37414</v>
      </c>
      <c r="R3246">
        <v>26729.89</v>
      </c>
      <c r="S3246" s="8">
        <f t="shared" si="455"/>
        <v>1.5414734672849484E-3</v>
      </c>
      <c r="T3246" s="9">
        <f t="shared" si="451"/>
        <v>1.4494734672849483E-3</v>
      </c>
      <c r="U3246" s="3">
        <f>Sheet1!$B$17+Sheet1!$B$18*'Portfolio allocation'!K3246</f>
        <v>-1.4165449135262491E-3</v>
      </c>
      <c r="V3246" s="13">
        <f t="shared" si="456"/>
        <v>2.8660183808111974E-3</v>
      </c>
      <c r="W3246" s="13"/>
      <c r="X3246" s="2">
        <v>37414</v>
      </c>
      <c r="Y3246">
        <v>74.789400000000001</v>
      </c>
      <c r="AA3246" s="2">
        <v>37414</v>
      </c>
      <c r="AB3246">
        <v>934.36</v>
      </c>
      <c r="AC3246">
        <f t="shared" si="457"/>
        <v>-1.7073606917808903E-2</v>
      </c>
      <c r="AD3246">
        <f t="shared" si="452"/>
        <v>-1.7166006917808903E-2</v>
      </c>
      <c r="AE3246">
        <f>Sheet2!$B$17+Sheet2!$B$18*'Portfolio allocation'!K3246</f>
        <v>-1.4226883726620094E-3</v>
      </c>
      <c r="AF3246">
        <f t="shared" si="458"/>
        <v>-1.5743318545146892E-2</v>
      </c>
      <c r="AH3246" s="2">
        <v>37414</v>
      </c>
      <c r="AI3246">
        <v>5.0640000000000001</v>
      </c>
      <c r="AJ3246">
        <v>2.31</v>
      </c>
      <c r="AK3246">
        <v>0.94520000000000004</v>
      </c>
      <c r="AR3246" s="3"/>
    </row>
    <row r="3247" spans="1:44" hidden="1" outlineLevel="1" x14ac:dyDescent="0.2">
      <c r="A3247" s="2">
        <v>37417</v>
      </c>
      <c r="B3247">
        <v>23.72</v>
      </c>
      <c r="E3247" s="2">
        <v>37417</v>
      </c>
      <c r="F3247">
        <v>1030.74</v>
      </c>
      <c r="G3247">
        <f t="shared" si="453"/>
        <v>3.1239963796678705E-3</v>
      </c>
      <c r="H3247" s="2">
        <v>37417</v>
      </c>
      <c r="I3247">
        <v>1462.78</v>
      </c>
      <c r="J3247">
        <f t="shared" si="454"/>
        <v>3.1339793308233777E-3</v>
      </c>
      <c r="K3247">
        <f t="shared" si="450"/>
        <v>3.0415793308233778E-3</v>
      </c>
      <c r="L3247">
        <v>-1.6711040457211519E-2</v>
      </c>
      <c r="N3247" s="2">
        <v>37417</v>
      </c>
      <c r="O3247">
        <v>26.41</v>
      </c>
      <c r="Q3247" s="2">
        <v>37417</v>
      </c>
      <c r="R3247">
        <v>27161.85</v>
      </c>
      <c r="S3247" s="8">
        <f t="shared" si="455"/>
        <v>1.616018621849924E-2</v>
      </c>
      <c r="T3247" s="9">
        <f t="shared" si="451"/>
        <v>1.606778621849924E-2</v>
      </c>
      <c r="U3247" s="3">
        <f>Sheet1!$B$17+Sheet1!$B$18*'Portfolio allocation'!K3247</f>
        <v>3.9771757765463406E-3</v>
      </c>
      <c r="V3247" s="13">
        <f t="shared" si="456"/>
        <v>1.20906104419529E-2</v>
      </c>
      <c r="W3247" s="13"/>
      <c r="X3247" s="2">
        <v>37417</v>
      </c>
      <c r="Y3247">
        <v>73.3566</v>
      </c>
      <c r="AA3247" s="2">
        <v>37417</v>
      </c>
      <c r="AB3247">
        <v>916.46</v>
      </c>
      <c r="AC3247">
        <f t="shared" si="457"/>
        <v>-1.9157498180572774E-2</v>
      </c>
      <c r="AD3247">
        <f t="shared" si="452"/>
        <v>-1.9249498180572772E-2</v>
      </c>
      <c r="AE3247">
        <f>Sheet2!$B$17+Sheet2!$B$18*'Portfolio allocation'!K3247</f>
        <v>2.758036950039346E-3</v>
      </c>
      <c r="AF3247">
        <f t="shared" si="458"/>
        <v>-2.200753513061212E-2</v>
      </c>
      <c r="AH3247" s="2">
        <v>37417</v>
      </c>
      <c r="AI3247">
        <v>5.0309999999999997</v>
      </c>
      <c r="AJ3247">
        <v>2.2999999999999998</v>
      </c>
      <c r="AK3247">
        <v>0.94430000000000003</v>
      </c>
      <c r="AR3247" s="3"/>
    </row>
    <row r="3248" spans="1:44" hidden="1" outlineLevel="1" x14ac:dyDescent="0.2">
      <c r="A3248" s="2">
        <v>37418</v>
      </c>
      <c r="B3248">
        <v>24.45</v>
      </c>
      <c r="E3248" s="2">
        <v>37418</v>
      </c>
      <c r="F3248">
        <v>1013.6</v>
      </c>
      <c r="G3248">
        <f t="shared" si="453"/>
        <v>-1.662882977278457E-2</v>
      </c>
      <c r="H3248" s="2">
        <v>37418</v>
      </c>
      <c r="I3248">
        <v>1438.47</v>
      </c>
      <c r="J3248">
        <f t="shared" si="454"/>
        <v>-1.661904045721152E-2</v>
      </c>
      <c r="K3248">
        <f t="shared" si="450"/>
        <v>-1.6711040457211519E-2</v>
      </c>
      <c r="L3248">
        <v>6.6455240109283848E-3</v>
      </c>
      <c r="N3248" s="2">
        <v>37418</v>
      </c>
      <c r="O3248">
        <v>26.285</v>
      </c>
      <c r="Q3248" s="2">
        <v>37418</v>
      </c>
      <c r="R3248">
        <v>27033.29</v>
      </c>
      <c r="S3248" s="8">
        <f t="shared" si="455"/>
        <v>-4.7331091218012489E-3</v>
      </c>
      <c r="T3248" s="9">
        <f t="shared" si="451"/>
        <v>-4.8251091218012489E-3</v>
      </c>
      <c r="U3248" s="3">
        <f>Sheet1!$B$17+Sheet1!$B$18*'Portfolio allocation'!K3248</f>
        <v>-1.868353024224401E-2</v>
      </c>
      <c r="V3248" s="13">
        <f t="shared" si="456"/>
        <v>1.3858421120442761E-2</v>
      </c>
      <c r="W3248" s="13"/>
      <c r="X3248" s="2">
        <v>37418</v>
      </c>
      <c r="Y3248">
        <v>72.1053</v>
      </c>
      <c r="AA3248" s="2">
        <v>37418</v>
      </c>
      <c r="AB3248">
        <v>900.82</v>
      </c>
      <c r="AC3248">
        <f t="shared" si="457"/>
        <v>-1.7065665713724587E-2</v>
      </c>
      <c r="AD3248">
        <f t="shared" si="452"/>
        <v>-1.7156465713724586E-2</v>
      </c>
      <c r="AE3248">
        <f>Sheet2!$B$17+Sheet2!$B$18*'Portfolio allocation'!K3248</f>
        <v>-1.4806496500389068E-2</v>
      </c>
      <c r="AF3248">
        <f t="shared" si="458"/>
        <v>-2.349969213335518E-3</v>
      </c>
      <c r="AH3248" s="2">
        <v>37418</v>
      </c>
      <c r="AI3248">
        <v>4.9749999999999996</v>
      </c>
      <c r="AJ3248">
        <v>2.27</v>
      </c>
      <c r="AK3248">
        <v>0.94259999999999999</v>
      </c>
      <c r="AR3248" s="3"/>
    </row>
    <row r="3249" spans="1:44" hidden="1" outlineLevel="1" x14ac:dyDescent="0.2">
      <c r="A3249" s="2">
        <v>37419</v>
      </c>
      <c r="B3249">
        <v>24.15</v>
      </c>
      <c r="E3249" s="2">
        <v>37419</v>
      </c>
      <c r="F3249">
        <v>1020.26</v>
      </c>
      <c r="G3249">
        <f t="shared" si="453"/>
        <v>6.57063930544588E-3</v>
      </c>
      <c r="H3249" s="2">
        <v>37419</v>
      </c>
      <c r="I3249">
        <v>1448.16</v>
      </c>
      <c r="J3249">
        <f t="shared" si="454"/>
        <v>6.7363240109283851E-3</v>
      </c>
      <c r="K3249">
        <f t="shared" si="450"/>
        <v>6.6455240109283848E-3</v>
      </c>
      <c r="L3249">
        <v>-1.0551551209811182E-2</v>
      </c>
      <c r="N3249" s="2">
        <v>37419</v>
      </c>
      <c r="O3249">
        <v>27.77</v>
      </c>
      <c r="Q3249" s="2">
        <v>37419</v>
      </c>
      <c r="R3249">
        <v>28560.57</v>
      </c>
      <c r="S3249" s="8">
        <f t="shared" si="455"/>
        <v>5.6496268119788473E-2</v>
      </c>
      <c r="T3249" s="9">
        <f t="shared" si="451"/>
        <v>5.6405468119788471E-2</v>
      </c>
      <c r="U3249" s="3">
        <f>Sheet1!$B$17+Sheet1!$B$18*'Portfolio allocation'!K3249</f>
        <v>8.1117124496671977E-3</v>
      </c>
      <c r="V3249" s="13">
        <f t="shared" si="456"/>
        <v>4.8293755670121272E-2</v>
      </c>
      <c r="W3249" s="13"/>
      <c r="X3249" s="2">
        <v>37419</v>
      </c>
      <c r="Y3249">
        <v>71.302999999999997</v>
      </c>
      <c r="AA3249" s="2">
        <v>37419</v>
      </c>
      <c r="AB3249">
        <v>890.8</v>
      </c>
      <c r="AC3249">
        <f t="shared" si="457"/>
        <v>-1.1123198863258077E-2</v>
      </c>
      <c r="AD3249">
        <f t="shared" si="452"/>
        <v>-1.1213198863258077E-2</v>
      </c>
      <c r="AE3249">
        <f>Sheet2!$B$17+Sheet2!$B$18*'Portfolio allocation'!K3249</f>
        <v>5.9627565045332126E-3</v>
      </c>
      <c r="AF3249">
        <f t="shared" si="458"/>
        <v>-1.717595536779129E-2</v>
      </c>
      <c r="AH3249" s="2">
        <v>37419</v>
      </c>
      <c r="AI3249">
        <v>4.952</v>
      </c>
      <c r="AJ3249">
        <v>2.25</v>
      </c>
      <c r="AK3249">
        <v>0.94650000000000001</v>
      </c>
      <c r="AR3249" s="3"/>
    </row>
    <row r="3250" spans="1:44" hidden="1" outlineLevel="1" x14ac:dyDescent="0.2">
      <c r="A3250" s="2">
        <v>37420</v>
      </c>
      <c r="B3250">
        <v>25.02</v>
      </c>
      <c r="E3250" s="2">
        <v>37420</v>
      </c>
      <c r="F3250">
        <v>1009.56</v>
      </c>
      <c r="G3250">
        <f t="shared" si="453"/>
        <v>-1.048752278830889E-2</v>
      </c>
      <c r="H3250" s="2">
        <v>37420</v>
      </c>
      <c r="I3250">
        <v>1433.01</v>
      </c>
      <c r="J3250">
        <f t="shared" si="454"/>
        <v>-1.0461551209811182E-2</v>
      </c>
      <c r="K3250">
        <f t="shared" si="450"/>
        <v>-1.0551551209811182E-2</v>
      </c>
      <c r="L3250">
        <v>-2.3419968318434633E-3</v>
      </c>
      <c r="N3250" s="2">
        <v>37420</v>
      </c>
      <c r="O3250">
        <v>27.11</v>
      </c>
      <c r="Q3250" s="2">
        <v>37420</v>
      </c>
      <c r="R3250">
        <v>27881.77</v>
      </c>
      <c r="S3250" s="8">
        <f t="shared" si="455"/>
        <v>-2.3767032660762744E-2</v>
      </c>
      <c r="T3250" s="9">
        <f t="shared" si="451"/>
        <v>-2.3857032660762743E-2</v>
      </c>
      <c r="U3250" s="3">
        <f>Sheet1!$B$17+Sheet1!$B$18*'Portfolio allocation'!K3250</f>
        <v>-1.1617208075409788E-2</v>
      </c>
      <c r="V3250" s="13">
        <f t="shared" si="456"/>
        <v>-1.2239824585352955E-2</v>
      </c>
      <c r="W3250" s="13"/>
      <c r="X3250" s="2">
        <v>37420</v>
      </c>
      <c r="Y3250">
        <v>72.210400000000007</v>
      </c>
      <c r="AA3250" s="2">
        <v>37420</v>
      </c>
      <c r="AB3250">
        <v>902.14</v>
      </c>
      <c r="AC3250">
        <f t="shared" si="457"/>
        <v>1.2730130220026892E-2</v>
      </c>
      <c r="AD3250">
        <f t="shared" si="452"/>
        <v>1.2642130220026892E-2</v>
      </c>
      <c r="AE3250">
        <f>Sheet2!$B$17+Sheet2!$B$18*'Portfolio allocation'!K3250</f>
        <v>-9.3293215188176449E-3</v>
      </c>
      <c r="AF3250">
        <f t="shared" si="458"/>
        <v>2.1971451738844537E-2</v>
      </c>
      <c r="AH3250" s="2">
        <v>37420</v>
      </c>
      <c r="AI3250">
        <v>4.899</v>
      </c>
      <c r="AJ3250">
        <v>2.2000000000000002</v>
      </c>
      <c r="AK3250">
        <v>0.94579999999999997</v>
      </c>
      <c r="AR3250" s="3"/>
    </row>
    <row r="3251" spans="1:44" hidden="1" outlineLevel="1" x14ac:dyDescent="0.2">
      <c r="A3251" s="2">
        <v>37421</v>
      </c>
      <c r="B3251">
        <v>25.96</v>
      </c>
      <c r="E3251" s="2">
        <v>37421</v>
      </c>
      <c r="F3251">
        <v>1007.27</v>
      </c>
      <c r="G3251">
        <f t="shared" si="453"/>
        <v>-2.2683149094654409E-3</v>
      </c>
      <c r="H3251" s="2">
        <v>37421</v>
      </c>
      <c r="I3251">
        <v>1429.78</v>
      </c>
      <c r="J3251">
        <f t="shared" si="454"/>
        <v>-2.2539968318434633E-3</v>
      </c>
      <c r="K3251">
        <f t="shared" si="450"/>
        <v>-2.3419968318434633E-3</v>
      </c>
      <c r="L3251">
        <v>2.8631304821720868E-2</v>
      </c>
      <c r="N3251" s="2">
        <v>37421</v>
      </c>
      <c r="O3251">
        <v>27.625</v>
      </c>
      <c r="Q3251" s="2">
        <v>37421</v>
      </c>
      <c r="R3251">
        <v>28411.439999999999</v>
      </c>
      <c r="S3251" s="8">
        <f t="shared" si="455"/>
        <v>1.8997000549104248E-2</v>
      </c>
      <c r="T3251" s="9">
        <f t="shared" si="451"/>
        <v>1.8909000549104247E-2</v>
      </c>
      <c r="U3251" s="3">
        <f>Sheet1!$B$17+Sheet1!$B$18*'Portfolio allocation'!K3251</f>
        <v>-2.1989992352290247E-3</v>
      </c>
      <c r="V3251" s="13">
        <f t="shared" si="456"/>
        <v>2.1107999784333271E-2</v>
      </c>
      <c r="W3251" s="13"/>
      <c r="X3251" s="2">
        <v>37421</v>
      </c>
      <c r="Y3251">
        <v>72.754900000000006</v>
      </c>
      <c r="AA3251" s="2">
        <v>37421</v>
      </c>
      <c r="AB3251">
        <v>908.94</v>
      </c>
      <c r="AC3251">
        <f t="shared" si="457"/>
        <v>7.5376327399294674E-3</v>
      </c>
      <c r="AD3251">
        <f t="shared" si="452"/>
        <v>7.451232739929467E-3</v>
      </c>
      <c r="AE3251">
        <f>Sheet2!$B$17+Sheet2!$B$18*'Portfolio allocation'!K3251</f>
        <v>-2.0291763212539264E-3</v>
      </c>
      <c r="AF3251">
        <f t="shared" si="458"/>
        <v>9.4804090611833938E-3</v>
      </c>
      <c r="AH3251" s="2">
        <v>37421</v>
      </c>
      <c r="AI3251">
        <v>4.8010000000000002</v>
      </c>
      <c r="AJ3251">
        <v>2.16</v>
      </c>
      <c r="AK3251">
        <v>0.94840000000000002</v>
      </c>
      <c r="AR3251" s="3"/>
    </row>
    <row r="3252" spans="1:44" hidden="1" outlineLevel="1" x14ac:dyDescent="0.2">
      <c r="A3252" s="2">
        <v>37424</v>
      </c>
      <c r="B3252">
        <v>24.64</v>
      </c>
      <c r="E3252" s="2">
        <v>37424</v>
      </c>
      <c r="F3252">
        <v>1036.17</v>
      </c>
      <c r="G3252">
        <f t="shared" si="453"/>
        <v>2.8691413424404733E-2</v>
      </c>
      <c r="H3252" s="2">
        <v>37424</v>
      </c>
      <c r="I3252">
        <v>1470.84</v>
      </c>
      <c r="J3252">
        <f t="shared" si="454"/>
        <v>2.8717704821720869E-2</v>
      </c>
      <c r="K3252">
        <f t="shared" si="450"/>
        <v>2.8631304821720868E-2</v>
      </c>
      <c r="L3252">
        <v>8.706358815372176E-4</v>
      </c>
      <c r="N3252" s="2">
        <v>37424</v>
      </c>
      <c r="O3252">
        <v>27.84</v>
      </c>
      <c r="Q3252" s="2">
        <v>37424</v>
      </c>
      <c r="R3252">
        <v>28632.560000000001</v>
      </c>
      <c r="S3252" s="8">
        <f t="shared" si="455"/>
        <v>7.7827804574497339E-3</v>
      </c>
      <c r="T3252" s="9">
        <f t="shared" si="451"/>
        <v>7.6963804574497335E-3</v>
      </c>
      <c r="U3252" s="3">
        <f>Sheet1!$B$17+Sheet1!$B$18*'Portfolio allocation'!K3252</f>
        <v>3.333435738959168E-2</v>
      </c>
      <c r="V3252" s="13">
        <f t="shared" si="456"/>
        <v>-2.5637976932141947E-2</v>
      </c>
      <c r="W3252" s="13"/>
      <c r="X3252" s="2">
        <v>37424</v>
      </c>
      <c r="Y3252">
        <v>73.681399999999996</v>
      </c>
      <c r="AA3252" s="2">
        <v>37424</v>
      </c>
      <c r="AB3252">
        <v>920.51</v>
      </c>
      <c r="AC3252">
        <f t="shared" si="457"/>
        <v>1.2729113032763362E-2</v>
      </c>
      <c r="AD3252">
        <f t="shared" si="452"/>
        <v>1.2641113032763362E-2</v>
      </c>
      <c r="AE3252">
        <f>Sheet2!$B$17+Sheet2!$B$18*'Portfolio allocation'!K3252</f>
        <v>2.5513073709488136E-2</v>
      </c>
      <c r="AF3252">
        <f t="shared" si="458"/>
        <v>-1.2871960676724773E-2</v>
      </c>
      <c r="AH3252" s="2">
        <v>37424</v>
      </c>
      <c r="AI3252">
        <v>4.8460000000000001</v>
      </c>
      <c r="AJ3252">
        <v>2.2000000000000002</v>
      </c>
      <c r="AK3252">
        <v>0.94350000000000001</v>
      </c>
      <c r="AR3252" s="3"/>
    </row>
    <row r="3253" spans="1:44" hidden="1" outlineLevel="1" x14ac:dyDescent="0.2">
      <c r="A3253" s="2">
        <v>37425</v>
      </c>
      <c r="B3253">
        <v>24.24</v>
      </c>
      <c r="E3253" s="2">
        <v>37425</v>
      </c>
      <c r="F3253">
        <v>1037.1400000000001</v>
      </c>
      <c r="G3253">
        <f t="shared" si="453"/>
        <v>9.3613982261597783E-4</v>
      </c>
      <c r="H3253" s="2">
        <v>37425</v>
      </c>
      <c r="I3253">
        <v>1472.25</v>
      </c>
      <c r="J3253">
        <f t="shared" si="454"/>
        <v>9.5863588153721757E-4</v>
      </c>
      <c r="K3253">
        <f t="shared" si="450"/>
        <v>8.706358815372176E-4</v>
      </c>
      <c r="L3253">
        <v>-1.6571371981660657E-2</v>
      </c>
      <c r="N3253" s="2">
        <v>37425</v>
      </c>
      <c r="O3253">
        <v>27.995000000000001</v>
      </c>
      <c r="Q3253" s="2">
        <v>37425</v>
      </c>
      <c r="R3253">
        <v>28791.97</v>
      </c>
      <c r="S3253" s="8">
        <f t="shared" si="455"/>
        <v>5.5674379098480387E-3</v>
      </c>
      <c r="T3253" s="9">
        <f t="shared" si="451"/>
        <v>5.4794379098480383E-3</v>
      </c>
      <c r="U3253" s="3">
        <f>Sheet1!$B$17+Sheet1!$B$18*'Portfolio allocation'!K3253</f>
        <v>1.4866144325016285E-3</v>
      </c>
      <c r="V3253" s="13">
        <f t="shared" si="456"/>
        <v>3.9928234773464102E-3</v>
      </c>
      <c r="W3253" s="13"/>
      <c r="X3253" s="2">
        <v>37425</v>
      </c>
      <c r="Y3253">
        <v>72.535200000000003</v>
      </c>
      <c r="AA3253" s="2">
        <v>37425</v>
      </c>
      <c r="AB3253">
        <v>906.19</v>
      </c>
      <c r="AC3253">
        <f t="shared" si="457"/>
        <v>-1.5556593627445547E-2</v>
      </c>
      <c r="AD3253">
        <f t="shared" si="452"/>
        <v>-1.5642993627445548E-2</v>
      </c>
      <c r="AE3253">
        <f>Sheet2!$B$17+Sheet2!$B$18*'Portfolio allocation'!K3253</f>
        <v>8.2757864915748865E-4</v>
      </c>
      <c r="AF3253">
        <f t="shared" si="458"/>
        <v>-1.6470572276603035E-2</v>
      </c>
      <c r="AH3253" s="2">
        <v>37425</v>
      </c>
      <c r="AI3253">
        <v>4.8360000000000003</v>
      </c>
      <c r="AJ3253">
        <v>2.16</v>
      </c>
      <c r="AK3253">
        <v>0.94830000000000003</v>
      </c>
      <c r="AR3253" s="3"/>
    </row>
    <row r="3254" spans="1:44" hidden="1" outlineLevel="1" x14ac:dyDescent="0.2">
      <c r="A3254" s="2">
        <v>37426</v>
      </c>
      <c r="B3254">
        <v>26.06</v>
      </c>
      <c r="E3254" s="2">
        <v>37426</v>
      </c>
      <c r="F3254">
        <v>1019.99</v>
      </c>
      <c r="G3254">
        <f t="shared" si="453"/>
        <v>-1.6535858225504851E-2</v>
      </c>
      <c r="H3254" s="2">
        <v>37426</v>
      </c>
      <c r="I3254">
        <v>1447.98</v>
      </c>
      <c r="J3254">
        <f t="shared" si="454"/>
        <v>-1.6484971981660657E-2</v>
      </c>
      <c r="K3254">
        <f t="shared" si="450"/>
        <v>-1.6571371981660657E-2</v>
      </c>
      <c r="L3254">
        <v>-1.3501493628365118E-2</v>
      </c>
      <c r="N3254" s="2">
        <v>37426</v>
      </c>
      <c r="O3254">
        <v>27.18</v>
      </c>
      <c r="Q3254" s="2">
        <v>37426</v>
      </c>
      <c r="R3254">
        <v>27953.77</v>
      </c>
      <c r="S3254" s="8">
        <f t="shared" si="455"/>
        <v>-2.91122837374449E-2</v>
      </c>
      <c r="T3254" s="9">
        <f t="shared" si="451"/>
        <v>-2.91986837374449E-2</v>
      </c>
      <c r="U3254" s="3">
        <f>Sheet1!$B$17+Sheet1!$B$18*'Portfolio allocation'!K3254</f>
        <v>-1.8523299027422172E-2</v>
      </c>
      <c r="V3254" s="13">
        <f t="shared" si="456"/>
        <v>-1.0675384710022728E-2</v>
      </c>
      <c r="W3254" s="13"/>
      <c r="X3254" s="2">
        <v>37426</v>
      </c>
      <c r="Y3254">
        <v>70.061300000000003</v>
      </c>
      <c r="AA3254" s="2">
        <v>37426</v>
      </c>
      <c r="AB3254">
        <v>875.29</v>
      </c>
      <c r="AC3254">
        <f t="shared" si="457"/>
        <v>-3.4098809300477928E-2</v>
      </c>
      <c r="AD3254">
        <f t="shared" si="452"/>
        <v>-3.4181609300477929E-2</v>
      </c>
      <c r="AE3254">
        <f>Sheet2!$B$17+Sheet2!$B$18*'Portfolio allocation'!K3254</f>
        <v>-1.468229972866416E-2</v>
      </c>
      <c r="AF3254">
        <f t="shared" si="458"/>
        <v>-1.9499309571813769E-2</v>
      </c>
      <c r="AH3254" s="2">
        <v>37426</v>
      </c>
      <c r="AI3254">
        <v>4.7240000000000002</v>
      </c>
      <c r="AJ3254">
        <v>2.0699999999999998</v>
      </c>
      <c r="AK3254">
        <v>0.95550000000000002</v>
      </c>
      <c r="AR3254" s="3"/>
    </row>
    <row r="3255" spans="1:44" hidden="1" outlineLevel="1" x14ac:dyDescent="0.2">
      <c r="A3255" s="2">
        <v>37427</v>
      </c>
      <c r="B3255">
        <v>27.48</v>
      </c>
      <c r="E3255" s="2">
        <v>37427</v>
      </c>
      <c r="F3255">
        <v>1006.29</v>
      </c>
      <c r="G3255">
        <f t="shared" si="453"/>
        <v>-1.3431504230433711E-2</v>
      </c>
      <c r="H3255" s="2">
        <v>37427</v>
      </c>
      <c r="I3255">
        <v>1428.55</v>
      </c>
      <c r="J3255">
        <f t="shared" si="454"/>
        <v>-1.3418693628365119E-2</v>
      </c>
      <c r="K3255">
        <f t="shared" si="450"/>
        <v>-1.3501493628365118E-2</v>
      </c>
      <c r="L3255">
        <v>-1.7123055573833538E-2</v>
      </c>
      <c r="N3255" s="2">
        <v>37427</v>
      </c>
      <c r="O3255">
        <v>27.05</v>
      </c>
      <c r="Q3255" s="2">
        <v>37427</v>
      </c>
      <c r="R3255">
        <v>27820.07</v>
      </c>
      <c r="S3255" s="8">
        <f t="shared" si="455"/>
        <v>-4.7828969044246827E-3</v>
      </c>
      <c r="T3255" s="9">
        <f t="shared" si="451"/>
        <v>-4.8656969044246828E-3</v>
      </c>
      <c r="U3255" s="3">
        <f>Sheet1!$B$17+Sheet1!$B$18*'Portfolio allocation'!K3255</f>
        <v>-1.5001456779457797E-2</v>
      </c>
      <c r="V3255" s="13">
        <f t="shared" si="456"/>
        <v>1.0135759875033113E-2</v>
      </c>
      <c r="W3255" s="13"/>
      <c r="X3255" s="2">
        <v>37427</v>
      </c>
      <c r="Y3255">
        <v>68.370699999999999</v>
      </c>
      <c r="AA3255" s="2">
        <v>37427</v>
      </c>
      <c r="AB3255">
        <v>854.17</v>
      </c>
      <c r="AC3255">
        <f t="shared" si="457"/>
        <v>-2.4129145768830962E-2</v>
      </c>
      <c r="AD3255">
        <f t="shared" si="452"/>
        <v>-2.4213945768830961E-2</v>
      </c>
      <c r="AE3255">
        <f>Sheet2!$B$17+Sheet2!$B$18*'Portfolio allocation'!K3255</f>
        <v>-1.1952485577233569E-2</v>
      </c>
      <c r="AF3255">
        <f t="shared" si="458"/>
        <v>-1.2261460191597393E-2</v>
      </c>
      <c r="AH3255" s="2">
        <v>37427</v>
      </c>
      <c r="AI3255">
        <v>4.782</v>
      </c>
      <c r="AJ3255">
        <v>2.12</v>
      </c>
      <c r="AK3255">
        <v>0.96440000000000003</v>
      </c>
      <c r="AR3255" s="3"/>
    </row>
    <row r="3256" spans="1:44" hidden="1" outlineLevel="1" x14ac:dyDescent="0.2">
      <c r="A3256" s="2">
        <v>37428</v>
      </c>
      <c r="B3256">
        <v>27.23</v>
      </c>
      <c r="E3256" s="2">
        <v>37428</v>
      </c>
      <c r="F3256">
        <v>989.14</v>
      </c>
      <c r="G3256">
        <f t="shared" si="453"/>
        <v>-1.7042800783074408E-2</v>
      </c>
      <c r="H3256" s="2">
        <v>37428</v>
      </c>
      <c r="I3256">
        <v>1404.21</v>
      </c>
      <c r="J3256">
        <f t="shared" si="454"/>
        <v>-1.7038255573833538E-2</v>
      </c>
      <c r="K3256">
        <f t="shared" si="450"/>
        <v>-1.7123055573833538E-2</v>
      </c>
      <c r="L3256">
        <v>3.5412139523289424E-3</v>
      </c>
      <c r="N3256" s="2">
        <v>37428</v>
      </c>
      <c r="O3256">
        <v>26.14</v>
      </c>
      <c r="Q3256" s="2">
        <v>37428</v>
      </c>
      <c r="R3256">
        <v>26884.16</v>
      </c>
      <c r="S3256" s="8">
        <f t="shared" si="455"/>
        <v>-3.3641540082393728E-2</v>
      </c>
      <c r="T3256" s="9">
        <f t="shared" si="451"/>
        <v>-3.3726340082393731E-2</v>
      </c>
      <c r="U3256" s="3">
        <f>Sheet1!$B$17+Sheet1!$B$18*'Portfolio allocation'!K3256</f>
        <v>-1.9156204425884438E-2</v>
      </c>
      <c r="V3256" s="13">
        <f t="shared" si="456"/>
        <v>-1.4570135656509293E-2</v>
      </c>
      <c r="W3256" s="13"/>
      <c r="X3256" s="2">
        <v>37428</v>
      </c>
      <c r="Y3256">
        <v>65.667500000000004</v>
      </c>
      <c r="AA3256" s="2">
        <v>37428</v>
      </c>
      <c r="AB3256">
        <v>820.4</v>
      </c>
      <c r="AC3256">
        <f t="shared" si="457"/>
        <v>-3.9535455471393255E-2</v>
      </c>
      <c r="AD3256">
        <f t="shared" si="452"/>
        <v>-3.9619055471393258E-2</v>
      </c>
      <c r="AE3256">
        <f>Sheet2!$B$17+Sheet2!$B$18*'Portfolio allocation'!K3256</f>
        <v>-1.5172870853545671E-2</v>
      </c>
      <c r="AF3256">
        <f t="shared" si="458"/>
        <v>-2.4446184617847588E-2</v>
      </c>
      <c r="AH3256" s="2">
        <v>37428</v>
      </c>
      <c r="AI3256">
        <v>4.758</v>
      </c>
      <c r="AJ3256">
        <v>2.09</v>
      </c>
      <c r="AK3256">
        <v>0.96909999999999996</v>
      </c>
      <c r="AR3256" s="3"/>
    </row>
    <row r="3257" spans="1:44" hidden="1" outlineLevel="1" x14ac:dyDescent="0.2">
      <c r="A3257" s="2">
        <v>37431</v>
      </c>
      <c r="B3257">
        <v>26.98</v>
      </c>
      <c r="E3257" s="2">
        <v>37431</v>
      </c>
      <c r="F3257">
        <v>992.72</v>
      </c>
      <c r="G3257">
        <f t="shared" si="453"/>
        <v>3.6193056594617801E-3</v>
      </c>
      <c r="H3257" s="2">
        <v>37431</v>
      </c>
      <c r="I3257">
        <v>1409.3</v>
      </c>
      <c r="J3257">
        <f t="shared" si="454"/>
        <v>3.6248139523289424E-3</v>
      </c>
      <c r="K3257">
        <f t="shared" si="450"/>
        <v>3.5412139523289424E-3</v>
      </c>
      <c r="L3257">
        <v>-1.6782232172000224E-2</v>
      </c>
      <c r="N3257" s="2">
        <v>37431</v>
      </c>
      <c r="O3257">
        <v>27.08</v>
      </c>
      <c r="Q3257" s="2">
        <v>37431</v>
      </c>
      <c r="R3257">
        <v>27850.92</v>
      </c>
      <c r="S3257" s="8">
        <f t="shared" si="455"/>
        <v>3.5960208539154603E-2</v>
      </c>
      <c r="T3257" s="9">
        <f t="shared" si="451"/>
        <v>3.58766085391546E-2</v>
      </c>
      <c r="U3257" s="3">
        <f>Sheet1!$B$17+Sheet1!$B$18*'Portfolio allocation'!K3257</f>
        <v>4.5503692767627276E-3</v>
      </c>
      <c r="V3257" s="13">
        <f t="shared" si="456"/>
        <v>3.1326239262391871E-2</v>
      </c>
      <c r="W3257" s="13"/>
      <c r="X3257" s="2">
        <v>37431</v>
      </c>
      <c r="Y3257">
        <v>66.575000000000003</v>
      </c>
      <c r="AA3257" s="2">
        <v>37431</v>
      </c>
      <c r="AB3257">
        <v>831.73</v>
      </c>
      <c r="AC3257">
        <f t="shared" si="457"/>
        <v>1.3810336421258063E-2</v>
      </c>
      <c r="AD3257">
        <f t="shared" si="452"/>
        <v>1.3724336421258063E-2</v>
      </c>
      <c r="AE3257">
        <f>Sheet2!$B$17+Sheet2!$B$18*'Portfolio allocation'!K3257</f>
        <v>3.2023248023141404E-3</v>
      </c>
      <c r="AF3257">
        <f t="shared" si="458"/>
        <v>1.0522011618943923E-2</v>
      </c>
      <c r="AH3257" s="2">
        <v>37431</v>
      </c>
      <c r="AI3257">
        <v>4.83</v>
      </c>
      <c r="AJ3257">
        <v>2.15</v>
      </c>
      <c r="AK3257">
        <v>0.97770000000000001</v>
      </c>
      <c r="AR3257" s="3"/>
    </row>
    <row r="3258" spans="1:44" hidden="1" outlineLevel="1" x14ac:dyDescent="0.2">
      <c r="A3258" s="2">
        <v>37432</v>
      </c>
      <c r="B3258">
        <v>27.84</v>
      </c>
      <c r="E3258" s="2">
        <v>37432</v>
      </c>
      <c r="F3258">
        <v>976.14</v>
      </c>
      <c r="G3258">
        <f t="shared" si="453"/>
        <v>-1.6701587557418018E-2</v>
      </c>
      <c r="H3258" s="2">
        <v>37432</v>
      </c>
      <c r="I3258">
        <v>1385.77</v>
      </c>
      <c r="J3258">
        <f t="shared" si="454"/>
        <v>-1.6696232172000225E-2</v>
      </c>
      <c r="K3258">
        <f t="shared" si="450"/>
        <v>-1.6782232172000224E-2</v>
      </c>
      <c r="L3258">
        <v>-2.2440452080792618E-3</v>
      </c>
      <c r="N3258" s="2">
        <v>37432</v>
      </c>
      <c r="O3258">
        <v>26.475000000000001</v>
      </c>
      <c r="Q3258" s="2">
        <v>37432</v>
      </c>
      <c r="R3258">
        <v>27228.7</v>
      </c>
      <c r="S3258" s="8">
        <f t="shared" si="455"/>
        <v>-2.2341093220618835E-2</v>
      </c>
      <c r="T3258" s="9">
        <f t="shared" si="451"/>
        <v>-2.2427093220618834E-2</v>
      </c>
      <c r="U3258" s="3">
        <f>Sheet1!$B$17+Sheet1!$B$18*'Portfolio allocation'!K3258</f>
        <v>-1.87652031816876E-2</v>
      </c>
      <c r="V3258" s="13">
        <f t="shared" si="456"/>
        <v>-3.6618900389312342E-3</v>
      </c>
      <c r="W3258" s="13"/>
      <c r="X3258" s="2">
        <v>37432</v>
      </c>
      <c r="Y3258">
        <v>65.524299999999997</v>
      </c>
      <c r="AA3258" s="2">
        <v>37432</v>
      </c>
      <c r="AB3258">
        <v>818.61</v>
      </c>
      <c r="AC3258">
        <f t="shared" si="457"/>
        <v>-1.5774349849109637E-2</v>
      </c>
      <c r="AD3258">
        <f t="shared" si="452"/>
        <v>-1.5860749849109637E-2</v>
      </c>
      <c r="AE3258">
        <f>Sheet2!$B$17+Sheet2!$B$18*'Portfolio allocation'!K3258</f>
        <v>-1.4869801989444095E-2</v>
      </c>
      <c r="AF3258">
        <f t="shared" si="458"/>
        <v>-9.9094785966554258E-4</v>
      </c>
      <c r="AH3258" s="2">
        <v>37432</v>
      </c>
      <c r="AI3258">
        <v>4.82</v>
      </c>
      <c r="AJ3258">
        <v>2.16</v>
      </c>
      <c r="AK3258">
        <v>0.97019999999999995</v>
      </c>
      <c r="AR3258" s="3"/>
    </row>
    <row r="3259" spans="1:44" hidden="1" outlineLevel="1" x14ac:dyDescent="0.2">
      <c r="A3259" s="2">
        <v>37433</v>
      </c>
      <c r="B3259">
        <v>28.42</v>
      </c>
      <c r="E3259" s="2">
        <v>37433</v>
      </c>
      <c r="F3259">
        <v>973.52</v>
      </c>
      <c r="G3259">
        <f t="shared" si="453"/>
        <v>-2.6840412235950017E-3</v>
      </c>
      <c r="H3259" s="2">
        <v>37433</v>
      </c>
      <c r="I3259">
        <v>1382.78</v>
      </c>
      <c r="J3259">
        <f t="shared" si="454"/>
        <v>-2.1576452080792619E-3</v>
      </c>
      <c r="K3259">
        <f t="shared" si="450"/>
        <v>-2.2440452080792618E-3</v>
      </c>
      <c r="L3259">
        <v>1.751298980315022E-2</v>
      </c>
      <c r="N3259" s="2">
        <v>37433</v>
      </c>
      <c r="O3259">
        <v>27.065000000000001</v>
      </c>
      <c r="Q3259" s="2">
        <v>37433</v>
      </c>
      <c r="R3259">
        <v>27835.5</v>
      </c>
      <c r="S3259" s="8">
        <f t="shared" si="455"/>
        <v>2.2285309250900776E-2</v>
      </c>
      <c r="T3259" s="9">
        <f t="shared" si="451"/>
        <v>2.2198909250900775E-2</v>
      </c>
      <c r="U3259" s="3">
        <f>Sheet1!$B$17+Sheet1!$B$18*'Portfolio allocation'!K3259</f>
        <v>-2.086626650022465E-3</v>
      </c>
      <c r="V3259" s="13">
        <f t="shared" si="456"/>
        <v>2.4285535900923239E-2</v>
      </c>
      <c r="W3259" s="13"/>
      <c r="X3259" s="2">
        <v>37433</v>
      </c>
      <c r="Y3259">
        <v>66.909300000000002</v>
      </c>
      <c r="AA3259" s="2">
        <v>37433</v>
      </c>
      <c r="AB3259">
        <v>835.91</v>
      </c>
      <c r="AC3259">
        <f t="shared" si="457"/>
        <v>2.1133384639816288E-2</v>
      </c>
      <c r="AD3259">
        <f t="shared" si="452"/>
        <v>2.105138463981629E-2</v>
      </c>
      <c r="AE3259">
        <f>Sheet2!$B$17+Sheet2!$B$18*'Portfolio allocation'!K3259</f>
        <v>-1.9420752384308637E-3</v>
      </c>
      <c r="AF3259">
        <f t="shared" si="458"/>
        <v>2.2993459878247153E-2</v>
      </c>
      <c r="AH3259" s="2">
        <v>37433</v>
      </c>
      <c r="AI3259">
        <v>4.7089999999999996</v>
      </c>
      <c r="AJ3259">
        <v>2.0499999999999998</v>
      </c>
      <c r="AK3259">
        <v>0.99029999999999996</v>
      </c>
      <c r="AR3259" s="3"/>
    </row>
    <row r="3260" spans="1:44" hidden="1" outlineLevel="1" x14ac:dyDescent="0.2">
      <c r="A3260" s="2">
        <v>37434</v>
      </c>
      <c r="B3260">
        <v>26.29</v>
      </c>
      <c r="E3260" s="2">
        <v>37434</v>
      </c>
      <c r="F3260">
        <v>990.64</v>
      </c>
      <c r="G3260">
        <f t="shared" si="453"/>
        <v>1.7585668501931107E-2</v>
      </c>
      <c r="H3260" s="2">
        <v>37434</v>
      </c>
      <c r="I3260">
        <v>1407.11</v>
      </c>
      <c r="J3260">
        <f t="shared" si="454"/>
        <v>1.7594989803150218E-2</v>
      </c>
      <c r="K3260">
        <f t="shared" si="450"/>
        <v>1.751298980315022E-2</v>
      </c>
      <c r="L3260">
        <v>-9.1509149675565412E-4</v>
      </c>
      <c r="N3260" s="2">
        <v>37434</v>
      </c>
      <c r="O3260">
        <v>27.46</v>
      </c>
      <c r="Q3260" s="2">
        <v>37434</v>
      </c>
      <c r="R3260">
        <v>28241.74</v>
      </c>
      <c r="S3260" s="8">
        <f t="shared" si="455"/>
        <v>1.4594313017549654E-2</v>
      </c>
      <c r="T3260" s="9">
        <f t="shared" si="451"/>
        <v>1.4512313017549653E-2</v>
      </c>
      <c r="U3260" s="3">
        <f>Sheet1!$B$17+Sheet1!$B$18*'Portfolio allocation'!K3260</f>
        <v>2.0579144624713348E-2</v>
      </c>
      <c r="V3260" s="13">
        <f t="shared" si="456"/>
        <v>-6.0668316071636943E-3</v>
      </c>
      <c r="W3260" s="13"/>
      <c r="X3260" s="2">
        <v>37434</v>
      </c>
      <c r="Y3260">
        <v>68.676299999999998</v>
      </c>
      <c r="AA3260" s="2">
        <v>37434</v>
      </c>
      <c r="AB3260">
        <v>857.99</v>
      </c>
      <c r="AC3260">
        <f t="shared" si="457"/>
        <v>2.6414326901221363E-2</v>
      </c>
      <c r="AD3260">
        <f t="shared" si="452"/>
        <v>2.6330726901221364E-2</v>
      </c>
      <c r="AE3260">
        <f>Sheet2!$B$17+Sheet2!$B$18*'Portfolio allocation'!K3260</f>
        <v>1.5626384341104707E-2</v>
      </c>
      <c r="AF3260">
        <f t="shared" si="458"/>
        <v>1.0704342560116657E-2</v>
      </c>
      <c r="AH3260" s="2">
        <v>37434</v>
      </c>
      <c r="AI3260">
        <v>4.8129999999999997</v>
      </c>
      <c r="AJ3260">
        <v>2.09</v>
      </c>
      <c r="AK3260">
        <v>0.98380000000000001</v>
      </c>
      <c r="AR3260" s="3"/>
    </row>
    <row r="3261" spans="1:44" hidden="1" outlineLevel="1" x14ac:dyDescent="0.2">
      <c r="A3261" s="2">
        <v>37435</v>
      </c>
      <c r="B3261">
        <v>25.4</v>
      </c>
      <c r="E3261" s="2">
        <v>37435</v>
      </c>
      <c r="F3261">
        <v>989.81</v>
      </c>
      <c r="G3261">
        <f t="shared" si="453"/>
        <v>-8.3784220302030032E-4</v>
      </c>
      <c r="H3261" s="2">
        <v>37435</v>
      </c>
      <c r="I3261">
        <v>1405.94</v>
      </c>
      <c r="J3261">
        <f t="shared" si="454"/>
        <v>-8.3149149675565415E-4</v>
      </c>
      <c r="K3261">
        <f t="shared" si="450"/>
        <v>-9.1509149675565412E-4</v>
      </c>
      <c r="L3261">
        <v>-2.146311325945623E-2</v>
      </c>
      <c r="N3261" s="2">
        <v>37435</v>
      </c>
      <c r="O3261">
        <v>27.35</v>
      </c>
      <c r="Q3261" s="2">
        <v>37435</v>
      </c>
      <c r="R3261">
        <v>28128.61</v>
      </c>
      <c r="S3261" s="8">
        <f t="shared" si="455"/>
        <v>-4.0057730154020588E-3</v>
      </c>
      <c r="T3261" s="9">
        <f t="shared" si="451"/>
        <v>-4.0893730154020584E-3</v>
      </c>
      <c r="U3261" s="3">
        <f>Sheet1!$B$17+Sheet1!$B$18*'Portfolio allocation'!K3261</f>
        <v>-5.6201727222606954E-4</v>
      </c>
      <c r="V3261" s="13">
        <f t="shared" si="456"/>
        <v>-3.5273557431759889E-3</v>
      </c>
      <c r="W3261" s="13"/>
      <c r="X3261" s="2">
        <v>37435</v>
      </c>
      <c r="Y3261">
        <v>68.771799999999999</v>
      </c>
      <c r="AA3261" s="2">
        <v>37435</v>
      </c>
      <c r="AB3261">
        <v>859.18</v>
      </c>
      <c r="AC3261">
        <f t="shared" si="457"/>
        <v>1.3869625520110951E-3</v>
      </c>
      <c r="AD3261">
        <f t="shared" si="452"/>
        <v>1.304562552011095E-3</v>
      </c>
      <c r="AE3261">
        <f>Sheet2!$B$17+Sheet2!$B$18*'Portfolio allocation'!K3261</f>
        <v>-7.6033569364632203E-4</v>
      </c>
      <c r="AF3261">
        <f t="shared" si="458"/>
        <v>2.0648982456574171E-3</v>
      </c>
      <c r="AH3261" s="2">
        <v>37435</v>
      </c>
      <c r="AI3261">
        <v>4.8090000000000002</v>
      </c>
      <c r="AJ3261">
        <v>2.06</v>
      </c>
      <c r="AK3261">
        <v>0.98760000000000003</v>
      </c>
      <c r="AR3261" s="3"/>
    </row>
    <row r="3262" spans="1:44" hidden="1" outlineLevel="1" x14ac:dyDescent="0.2">
      <c r="A3262" s="2">
        <v>37438</v>
      </c>
      <c r="B3262">
        <v>27.11</v>
      </c>
      <c r="E3262" s="2">
        <v>37438</v>
      </c>
      <c r="F3262">
        <v>968.65</v>
      </c>
      <c r="G3262">
        <f t="shared" si="453"/>
        <v>-2.1377840191551867E-2</v>
      </c>
      <c r="H3262" s="2">
        <v>37438</v>
      </c>
      <c r="I3262">
        <v>1375.88</v>
      </c>
      <c r="J3262">
        <f t="shared" si="454"/>
        <v>-2.138071325945623E-2</v>
      </c>
      <c r="K3262">
        <f t="shared" si="450"/>
        <v>-2.146311325945623E-2</v>
      </c>
      <c r="L3262">
        <v>-2.1102874936767806E-2</v>
      </c>
      <c r="N3262" s="2">
        <v>37438</v>
      </c>
      <c r="O3262">
        <v>26.33</v>
      </c>
      <c r="Q3262" s="2">
        <v>37438</v>
      </c>
      <c r="R3262">
        <v>27079.57</v>
      </c>
      <c r="S3262" s="8">
        <f t="shared" si="455"/>
        <v>-3.7294413054893227E-2</v>
      </c>
      <c r="T3262" s="9">
        <f t="shared" si="451"/>
        <v>-3.7376813054893231E-2</v>
      </c>
      <c r="U3262" s="3">
        <f>Sheet1!$B$17+Sheet1!$B$18*'Portfolio allocation'!K3262</f>
        <v>-2.413522859451963E-2</v>
      </c>
      <c r="V3262" s="13">
        <f t="shared" si="456"/>
        <v>-1.3241584460373601E-2</v>
      </c>
      <c r="W3262" s="13"/>
      <c r="X3262" s="2">
        <v>37438</v>
      </c>
      <c r="Y3262">
        <v>64.569100000000006</v>
      </c>
      <c r="AA3262" s="2">
        <v>37438</v>
      </c>
      <c r="AB3262">
        <v>806.67</v>
      </c>
      <c r="AC3262">
        <f t="shared" si="457"/>
        <v>-6.1116413324332486E-2</v>
      </c>
      <c r="AD3262">
        <f t="shared" si="452"/>
        <v>-6.1200013324332489E-2</v>
      </c>
      <c r="AE3262">
        <f>Sheet2!$B$17+Sheet2!$B$18*'Portfolio allocation'!K3262</f>
        <v>-1.9032160872487134E-2</v>
      </c>
      <c r="AF3262">
        <f t="shared" si="458"/>
        <v>-4.2167852451845358E-2</v>
      </c>
      <c r="AH3262" s="2">
        <v>37438</v>
      </c>
      <c r="AI3262">
        <v>4.78</v>
      </c>
      <c r="AJ3262">
        <v>2.09</v>
      </c>
      <c r="AK3262">
        <v>0.98729999999999996</v>
      </c>
      <c r="AR3262" s="3"/>
    </row>
    <row r="3263" spans="1:44" hidden="1" outlineLevel="1" x14ac:dyDescent="0.2">
      <c r="A3263" s="2">
        <v>37439</v>
      </c>
      <c r="B3263">
        <v>28.96</v>
      </c>
      <c r="E3263" s="2">
        <v>37439</v>
      </c>
      <c r="F3263">
        <v>948.09</v>
      </c>
      <c r="G3263">
        <f t="shared" si="453"/>
        <v>-2.1225416817219789E-2</v>
      </c>
      <c r="H3263" s="2">
        <v>37439</v>
      </c>
      <c r="I3263">
        <v>1346.96</v>
      </c>
      <c r="J3263">
        <f t="shared" si="454"/>
        <v>-2.1019274936767807E-2</v>
      </c>
      <c r="K3263">
        <f t="shared" si="450"/>
        <v>-2.1102874936767806E-2</v>
      </c>
      <c r="L3263">
        <v>6.1843618696918604E-3</v>
      </c>
      <c r="N3263" s="2">
        <v>37439</v>
      </c>
      <c r="O3263">
        <v>25.72</v>
      </c>
      <c r="Q3263" s="2">
        <v>37439</v>
      </c>
      <c r="R3263">
        <v>26452.2</v>
      </c>
      <c r="S3263" s="8">
        <f t="shared" si="455"/>
        <v>-2.3167650003305007E-2</v>
      </c>
      <c r="T3263" s="9">
        <f t="shared" si="451"/>
        <v>-2.3251250003305007E-2</v>
      </c>
      <c r="U3263" s="3">
        <f>Sheet1!$B$17+Sheet1!$B$18*'Portfolio allocation'!K3263</f>
        <v>-2.3721954061078278E-2</v>
      </c>
      <c r="V3263" s="13">
        <f t="shared" si="456"/>
        <v>4.7070405777327115E-4</v>
      </c>
      <c r="W3263" s="13"/>
      <c r="X3263" s="2">
        <v>37439</v>
      </c>
      <c r="Y3263">
        <v>65.505200000000002</v>
      </c>
      <c r="AA3263" s="2">
        <v>37439</v>
      </c>
      <c r="AB3263">
        <v>818.37</v>
      </c>
      <c r="AC3263">
        <f t="shared" si="457"/>
        <v>1.4504072297222059E-2</v>
      </c>
      <c r="AD3263">
        <f t="shared" si="452"/>
        <v>1.442247229722206E-2</v>
      </c>
      <c r="AE3263">
        <f>Sheet2!$B$17+Sheet2!$B$18*'Portfolio allocation'!K3263</f>
        <v>-1.8711827765441766E-2</v>
      </c>
      <c r="AF3263">
        <f t="shared" si="458"/>
        <v>3.3134300062663824E-2</v>
      </c>
      <c r="AH3263" s="2">
        <v>37439</v>
      </c>
      <c r="AI3263">
        <v>4.7270000000000003</v>
      </c>
      <c r="AJ3263">
        <v>2.04</v>
      </c>
      <c r="AK3263">
        <v>0.98599999999999999</v>
      </c>
      <c r="AR3263" s="3"/>
    </row>
    <row r="3264" spans="1:44" hidden="1" outlineLevel="1" x14ac:dyDescent="0.2">
      <c r="A3264" s="2">
        <v>37440</v>
      </c>
      <c r="B3264">
        <v>29.42</v>
      </c>
      <c r="E3264" s="2">
        <v>37440</v>
      </c>
      <c r="F3264">
        <v>953.99</v>
      </c>
      <c r="G3264">
        <f t="shared" si="453"/>
        <v>6.2230378972460976E-3</v>
      </c>
      <c r="H3264" s="2">
        <v>37440</v>
      </c>
      <c r="I3264">
        <v>1355.4</v>
      </c>
      <c r="J3264">
        <f t="shared" si="454"/>
        <v>6.2659618696918606E-3</v>
      </c>
      <c r="K3264">
        <f t="shared" si="450"/>
        <v>6.1843618696918604E-3</v>
      </c>
      <c r="L3264">
        <v>-8.0799999999999999E-5</v>
      </c>
      <c r="N3264" s="2">
        <v>37440</v>
      </c>
      <c r="O3264">
        <v>26.234999999999999</v>
      </c>
      <c r="Q3264" s="2">
        <v>37440</v>
      </c>
      <c r="R3264">
        <v>26981.86</v>
      </c>
      <c r="S3264" s="8">
        <f t="shared" si="455"/>
        <v>2.0023287288013947E-2</v>
      </c>
      <c r="T3264" s="9">
        <f t="shared" si="451"/>
        <v>1.9941687288013946E-2</v>
      </c>
      <c r="U3264" s="3">
        <f>Sheet1!$B$17+Sheet1!$B$18*'Portfolio allocation'!K3264</f>
        <v>7.5826555538377645E-3</v>
      </c>
      <c r="V3264" s="13">
        <f t="shared" si="456"/>
        <v>1.2359031734176181E-2</v>
      </c>
      <c r="W3264" s="13"/>
      <c r="X3264" s="2">
        <v>37440</v>
      </c>
      <c r="Y3264">
        <v>67.348600000000005</v>
      </c>
      <c r="AA3264" s="2">
        <v>37440</v>
      </c>
      <c r="AB3264">
        <v>841.4</v>
      </c>
      <c r="AC3264">
        <f t="shared" si="457"/>
        <v>2.8141305277563866E-2</v>
      </c>
      <c r="AD3264">
        <f t="shared" si="452"/>
        <v>2.8060505277563867E-2</v>
      </c>
      <c r="AE3264">
        <f>Sheet2!$B$17+Sheet2!$B$18*'Portfolio allocation'!K3264</f>
        <v>5.552679363235391E-3</v>
      </c>
      <c r="AF3264">
        <f t="shared" si="458"/>
        <v>2.2507825914328476E-2</v>
      </c>
      <c r="AH3264" s="2">
        <v>37440</v>
      </c>
      <c r="AI3264">
        <v>4.742</v>
      </c>
      <c r="AJ3264">
        <v>2.02</v>
      </c>
      <c r="AK3264">
        <v>0.98070000000000002</v>
      </c>
      <c r="AR3264" s="3"/>
    </row>
    <row r="3265" spans="1:44" hidden="1" outlineLevel="1" x14ac:dyDescent="0.2">
      <c r="A3265" s="2">
        <v>37441</v>
      </c>
      <c r="B3265">
        <v>29.42</v>
      </c>
      <c r="E3265" s="2">
        <v>37441</v>
      </c>
      <c r="F3265">
        <v>953.99</v>
      </c>
      <c r="G3265">
        <f t="shared" si="453"/>
        <v>0</v>
      </c>
      <c r="H3265" s="2">
        <v>37441</v>
      </c>
      <c r="I3265">
        <v>1355.4</v>
      </c>
      <c r="J3265">
        <f t="shared" si="454"/>
        <v>0</v>
      </c>
      <c r="K3265">
        <f t="shared" si="450"/>
        <v>-8.0799999999999999E-5</v>
      </c>
      <c r="L3265">
        <v>3.6661121204072493E-2</v>
      </c>
      <c r="N3265" s="2">
        <v>37441</v>
      </c>
      <c r="O3265">
        <v>26.234999999999999</v>
      </c>
      <c r="Q3265" s="2">
        <v>37441</v>
      </c>
      <c r="R3265">
        <v>26981.86</v>
      </c>
      <c r="S3265" s="8">
        <f t="shared" si="455"/>
        <v>0</v>
      </c>
      <c r="T3265" s="9">
        <f t="shared" si="451"/>
        <v>-8.0799999999999999E-5</v>
      </c>
      <c r="U3265" s="3">
        <f>Sheet1!$B$17+Sheet1!$B$18*'Portfolio allocation'!K3265</f>
        <v>3.9510307661031645E-4</v>
      </c>
      <c r="V3265" s="13">
        <f t="shared" si="456"/>
        <v>-4.7590307661031647E-4</v>
      </c>
      <c r="W3265" s="13"/>
      <c r="X3265" s="2">
        <v>37441</v>
      </c>
      <c r="Y3265">
        <v>67.348600000000005</v>
      </c>
      <c r="AA3265" s="2">
        <v>37441</v>
      </c>
      <c r="AB3265">
        <v>841.4</v>
      </c>
      <c r="AC3265">
        <f t="shared" si="457"/>
        <v>0</v>
      </c>
      <c r="AD3265">
        <f t="shared" si="452"/>
        <v>-8.0799999999999999E-5</v>
      </c>
      <c r="AE3265">
        <f>Sheet2!$B$17+Sheet2!$B$18*'Portfolio allocation'!K3265</f>
        <v>-1.8462410030076556E-5</v>
      </c>
      <c r="AF3265">
        <f t="shared" si="458"/>
        <v>-6.2337589969923443E-5</v>
      </c>
      <c r="AH3265" s="2">
        <v>37441</v>
      </c>
      <c r="AI3265">
        <v>4.742</v>
      </c>
      <c r="AJ3265">
        <v>2.02</v>
      </c>
      <c r="AK3265">
        <v>0.97929999999999995</v>
      </c>
      <c r="AR3265" s="3"/>
    </row>
    <row r="3266" spans="1:44" hidden="1" outlineLevel="1" x14ac:dyDescent="0.2">
      <c r="A3266" s="2">
        <v>37442</v>
      </c>
      <c r="B3266">
        <v>27.11</v>
      </c>
      <c r="E3266" s="2">
        <v>37442</v>
      </c>
      <c r="F3266">
        <v>989.03</v>
      </c>
      <c r="G3266">
        <f t="shared" si="453"/>
        <v>3.672994475833069E-2</v>
      </c>
      <c r="H3266" s="2">
        <v>37442</v>
      </c>
      <c r="I3266">
        <v>1405.2</v>
      </c>
      <c r="J3266">
        <f t="shared" si="454"/>
        <v>3.6741921204072492E-2</v>
      </c>
      <c r="K3266">
        <f t="shared" si="450"/>
        <v>3.6661121204072493E-2</v>
      </c>
      <c r="L3266">
        <v>-1.2010327810987704E-2</v>
      </c>
      <c r="N3266" s="2">
        <v>37442</v>
      </c>
      <c r="O3266">
        <v>27.425000000000001</v>
      </c>
      <c r="Q3266" s="2">
        <v>37442</v>
      </c>
      <c r="R3266">
        <v>28205.74</v>
      </c>
      <c r="S3266" s="8">
        <f t="shared" si="455"/>
        <v>4.5359363661363616E-2</v>
      </c>
      <c r="T3266" s="9">
        <f t="shared" si="451"/>
        <v>4.5278563661363617E-2</v>
      </c>
      <c r="U3266" s="3">
        <f>Sheet1!$B$17+Sheet1!$B$18*'Portfolio allocation'!K3266</f>
        <v>4.254636624603509E-2</v>
      </c>
      <c r="V3266" s="13">
        <f t="shared" si="456"/>
        <v>2.7321974153285272E-3</v>
      </c>
      <c r="W3266" s="13"/>
      <c r="X3266" s="2">
        <v>37442</v>
      </c>
      <c r="Y3266">
        <v>70.204599999999999</v>
      </c>
      <c r="AA3266" s="2">
        <v>37442</v>
      </c>
      <c r="AB3266">
        <v>877.08</v>
      </c>
      <c r="AC3266">
        <f t="shared" si="457"/>
        <v>4.2405514618492957E-2</v>
      </c>
      <c r="AD3266">
        <f t="shared" si="452"/>
        <v>4.2322314618492958E-2</v>
      </c>
      <c r="AE3266">
        <f>Sheet2!$B$17+Sheet2!$B$18*'Portfolio allocation'!K3266</f>
        <v>3.2653391295819033E-2</v>
      </c>
      <c r="AF3266">
        <f t="shared" si="458"/>
        <v>9.6689233226739252E-3</v>
      </c>
      <c r="AH3266" s="2">
        <v>37442</v>
      </c>
      <c r="AI3266">
        <v>4.8579999999999997</v>
      </c>
      <c r="AJ3266">
        <v>2.08</v>
      </c>
      <c r="AK3266">
        <v>0.97340000000000004</v>
      </c>
      <c r="AR3266" s="3"/>
    </row>
    <row r="3267" spans="1:44" hidden="1" outlineLevel="1" x14ac:dyDescent="0.2">
      <c r="A3267" s="2">
        <v>37445</v>
      </c>
      <c r="B3267">
        <v>28.25</v>
      </c>
      <c r="E3267" s="2">
        <v>37445</v>
      </c>
      <c r="F3267">
        <v>976.98</v>
      </c>
      <c r="G3267">
        <f t="shared" si="453"/>
        <v>-1.2183654691970913E-2</v>
      </c>
      <c r="H3267" s="2">
        <v>37445</v>
      </c>
      <c r="I3267">
        <v>1388.44</v>
      </c>
      <c r="J3267">
        <f t="shared" si="454"/>
        <v>-1.1927127810987703E-2</v>
      </c>
      <c r="K3267">
        <f t="shared" si="450"/>
        <v>-1.2010327810987704E-2</v>
      </c>
      <c r="L3267">
        <v>-2.4722363377603633E-2</v>
      </c>
      <c r="N3267" s="2">
        <v>37445</v>
      </c>
      <c r="O3267">
        <v>26.46</v>
      </c>
      <c r="Q3267" s="2">
        <v>37445</v>
      </c>
      <c r="R3267">
        <v>27213.279999999999</v>
      </c>
      <c r="S3267" s="8">
        <f t="shared" si="455"/>
        <v>-3.5186454955622559E-2</v>
      </c>
      <c r="T3267" s="9">
        <f t="shared" si="451"/>
        <v>-3.5269654955622558E-2</v>
      </c>
      <c r="U3267" s="3">
        <f>Sheet1!$B$17+Sheet1!$B$18*'Portfolio allocation'!K3267</f>
        <v>-1.3290753562595011E-2</v>
      </c>
      <c r="V3267" s="13">
        <f t="shared" si="456"/>
        <v>-2.1978901393027547E-2</v>
      </c>
      <c r="W3267" s="13"/>
      <c r="X3267" s="2">
        <v>37445</v>
      </c>
      <c r="Y3267">
        <v>68.103200000000001</v>
      </c>
      <c r="AA3267" s="2">
        <v>37445</v>
      </c>
      <c r="AB3267">
        <v>850.83</v>
      </c>
      <c r="AC3267">
        <f t="shared" si="457"/>
        <v>-2.9928854836502983E-2</v>
      </c>
      <c r="AD3267">
        <f t="shared" si="452"/>
        <v>-3.0012054836502981E-2</v>
      </c>
      <c r="AE3267">
        <f>Sheet2!$B$17+Sheet2!$B$18*'Portfolio allocation'!K3267</f>
        <v>-1.062650288934087E-2</v>
      </c>
      <c r="AF3267">
        <f t="shared" si="458"/>
        <v>-1.9385551947162113E-2</v>
      </c>
      <c r="AH3267" s="2">
        <v>37445</v>
      </c>
      <c r="AI3267">
        <v>4.7969999999999997</v>
      </c>
      <c r="AJ3267">
        <v>2.08</v>
      </c>
      <c r="AK3267">
        <v>0.98699999999999999</v>
      </c>
      <c r="AR3267" s="3"/>
    </row>
    <row r="3268" spans="1:44" hidden="1" outlineLevel="1" x14ac:dyDescent="0.2">
      <c r="A3268" s="2">
        <v>37446</v>
      </c>
      <c r="B3268">
        <v>30.22</v>
      </c>
      <c r="E3268" s="2">
        <v>37446</v>
      </c>
      <c r="F3268">
        <v>952.83</v>
      </c>
      <c r="G3268">
        <f t="shared" si="453"/>
        <v>-2.4719032119388307E-2</v>
      </c>
      <c r="H3268" s="2">
        <v>37446</v>
      </c>
      <c r="I3268">
        <v>1354.23</v>
      </c>
      <c r="J3268">
        <f t="shared" si="454"/>
        <v>-2.4639163377603635E-2</v>
      </c>
      <c r="K3268">
        <f t="shared" ref="K3268:K3331" si="459">J3268-(AJ3267/25000)</f>
        <v>-2.4722363377603633E-2</v>
      </c>
      <c r="L3268">
        <v>-3.3996352238541493E-2</v>
      </c>
      <c r="N3268" s="2">
        <v>37446</v>
      </c>
      <c r="O3268">
        <v>26.605</v>
      </c>
      <c r="Q3268" s="2">
        <v>37446</v>
      </c>
      <c r="R3268">
        <v>27362.400000000001</v>
      </c>
      <c r="S3268" s="8">
        <f t="shared" si="455"/>
        <v>5.4796775691869914E-3</v>
      </c>
      <c r="T3268" s="9">
        <f t="shared" ref="T3268:T3331" si="460">S3268-(AJ3267/100/250)</f>
        <v>5.3964775691869912E-3</v>
      </c>
      <c r="U3268" s="3">
        <f>Sheet1!$B$17+Sheet1!$B$18*'Portfolio allocation'!K3268</f>
        <v>-2.7874322930440815E-2</v>
      </c>
      <c r="V3268" s="13">
        <f t="shared" si="456"/>
        <v>3.3270800499627808E-2</v>
      </c>
      <c r="W3268" s="13"/>
      <c r="X3268" s="2">
        <v>37446</v>
      </c>
      <c r="Y3268">
        <v>66.546300000000002</v>
      </c>
      <c r="AA3268" s="2">
        <v>37446</v>
      </c>
      <c r="AB3268">
        <v>831.37</v>
      </c>
      <c r="AC3268">
        <f t="shared" si="457"/>
        <v>-2.2871784022660213E-2</v>
      </c>
      <c r="AD3268">
        <f t="shared" ref="AD3268:AD3331" si="461">AC3268-AJ3268/25000</f>
        <v>-2.2952184022660214E-2</v>
      </c>
      <c r="AE3268">
        <f>Sheet2!$B$17+Sheet2!$B$18*'Portfolio allocation'!K3268</f>
        <v>-2.1930369228534679E-2</v>
      </c>
      <c r="AF3268">
        <f t="shared" si="458"/>
        <v>-1.0218147941255355E-3</v>
      </c>
      <c r="AH3268" s="2">
        <v>37446</v>
      </c>
      <c r="AI3268">
        <v>4.7270000000000003</v>
      </c>
      <c r="AJ3268">
        <v>2.0099999999999998</v>
      </c>
      <c r="AK3268">
        <v>0.99319999999999997</v>
      </c>
      <c r="AR3268" s="3"/>
    </row>
    <row r="3269" spans="1:44" hidden="1" outlineLevel="1" x14ac:dyDescent="0.2">
      <c r="A3269" s="2">
        <v>37447</v>
      </c>
      <c r="B3269">
        <v>34.1</v>
      </c>
      <c r="E3269" s="2">
        <v>37447</v>
      </c>
      <c r="F3269">
        <v>920.47</v>
      </c>
      <c r="G3269">
        <f t="shared" ref="G3269:G3332" si="462">(F3269/F3268)-1</f>
        <v>-3.3961986923165766E-2</v>
      </c>
      <c r="H3269" s="2">
        <v>37447</v>
      </c>
      <c r="I3269">
        <v>1308.3</v>
      </c>
      <c r="J3269">
        <f t="shared" ref="J3269:J3332" si="463">(I3269/I3268)-1</f>
        <v>-3.3915952238541491E-2</v>
      </c>
      <c r="K3269">
        <f t="shared" si="459"/>
        <v>-3.3996352238541493E-2</v>
      </c>
      <c r="L3269">
        <v>7.4729847588475458E-3</v>
      </c>
      <c r="N3269" s="2">
        <v>37447</v>
      </c>
      <c r="O3269">
        <v>26.12</v>
      </c>
      <c r="Q3269" s="2">
        <v>37447</v>
      </c>
      <c r="R3269">
        <v>26863.59</v>
      </c>
      <c r="S3269" s="8">
        <f t="shared" ref="S3269:S3332" si="464">R3269/R3268-1</f>
        <v>-1.8229760547320506E-2</v>
      </c>
      <c r="T3269" s="9">
        <f t="shared" si="460"/>
        <v>-1.8310160547320507E-2</v>
      </c>
      <c r="U3269" s="3">
        <f>Sheet1!$B$17+Sheet1!$B$18*'Portfolio allocation'!K3269</f>
        <v>-3.8513677985842133E-2</v>
      </c>
      <c r="V3269" s="13">
        <f t="shared" ref="V3269:V3332" si="465">T3269-U3269</f>
        <v>2.0203517438521626E-2</v>
      </c>
      <c r="W3269" s="13"/>
      <c r="X3269" s="2">
        <v>37447</v>
      </c>
      <c r="Y3269">
        <v>65.677099999999996</v>
      </c>
      <c r="AA3269" s="2">
        <v>37447</v>
      </c>
      <c r="AB3269">
        <v>820.52</v>
      </c>
      <c r="AC3269">
        <f t="shared" ref="AC3269:AC3332" si="466">AB3269/AB3268-1</f>
        <v>-1.305074756125435E-2</v>
      </c>
      <c r="AD3269">
        <f t="shared" si="461"/>
        <v>-1.312954756125435E-2</v>
      </c>
      <c r="AE3269">
        <f>Sheet2!$B$17+Sheet2!$B$18*'Portfolio allocation'!K3269</f>
        <v>-3.0177036724535172E-2</v>
      </c>
      <c r="AF3269">
        <f t="shared" ref="AF3269:AF3332" si="467">AD3269-AE3269</f>
        <v>1.7047489163280822E-2</v>
      </c>
      <c r="AH3269" s="2">
        <v>37447</v>
      </c>
      <c r="AI3269">
        <v>4.6159999999999997</v>
      </c>
      <c r="AJ3269">
        <v>1.97</v>
      </c>
      <c r="AK3269">
        <v>0.98750000000000004</v>
      </c>
      <c r="AR3269" s="3"/>
    </row>
    <row r="3270" spans="1:44" hidden="1" outlineLevel="1" x14ac:dyDescent="0.2">
      <c r="A3270" s="2">
        <v>37448</v>
      </c>
      <c r="B3270">
        <v>33.85</v>
      </c>
      <c r="E3270" s="2">
        <v>37448</v>
      </c>
      <c r="F3270">
        <v>927.37</v>
      </c>
      <c r="G3270">
        <f t="shared" si="462"/>
        <v>7.4961704346692137E-3</v>
      </c>
      <c r="H3270" s="2">
        <v>37448</v>
      </c>
      <c r="I3270">
        <v>1318.18</v>
      </c>
      <c r="J3270">
        <f t="shared" si="463"/>
        <v>7.5517847588475462E-3</v>
      </c>
      <c r="K3270">
        <f t="shared" si="459"/>
        <v>7.4729847588475458E-3</v>
      </c>
      <c r="L3270">
        <v>-6.5262847562548073E-3</v>
      </c>
      <c r="N3270" s="2">
        <v>37448</v>
      </c>
      <c r="O3270">
        <v>26.454999999999998</v>
      </c>
      <c r="Q3270" s="2">
        <v>37448</v>
      </c>
      <c r="R3270">
        <v>27208.13</v>
      </c>
      <c r="S3270" s="8">
        <f t="shared" si="464"/>
        <v>1.2825538209896736E-2</v>
      </c>
      <c r="T3270" s="9">
        <f t="shared" si="460"/>
        <v>1.2746738209896736E-2</v>
      </c>
      <c r="U3270" s="3">
        <f>Sheet1!$B$17+Sheet1!$B$18*'Portfolio allocation'!K3270</f>
        <v>9.0609963903241601E-3</v>
      </c>
      <c r="V3270" s="13">
        <f t="shared" si="465"/>
        <v>3.6857418195725758E-3</v>
      </c>
      <c r="W3270" s="13"/>
      <c r="X3270" s="2">
        <v>37448</v>
      </c>
      <c r="Y3270">
        <v>66.297899999999998</v>
      </c>
      <c r="AA3270" s="2">
        <v>37448</v>
      </c>
      <c r="AB3270">
        <v>828.27</v>
      </c>
      <c r="AC3270">
        <f t="shared" si="466"/>
        <v>9.4452298542386792E-3</v>
      </c>
      <c r="AD3270">
        <f t="shared" si="461"/>
        <v>9.3672298542386793E-3</v>
      </c>
      <c r="AE3270">
        <f>Sheet2!$B$17+Sheet2!$B$18*'Portfolio allocation'!K3270</f>
        <v>6.6985557120158839E-3</v>
      </c>
      <c r="AF3270">
        <f t="shared" si="467"/>
        <v>2.6686741422227954E-3</v>
      </c>
      <c r="AH3270" s="2">
        <v>37448</v>
      </c>
      <c r="AI3270">
        <v>4.617</v>
      </c>
      <c r="AJ3270">
        <v>1.95</v>
      </c>
      <c r="AK3270">
        <v>0.98929999999999996</v>
      </c>
      <c r="AR3270" s="3"/>
    </row>
    <row r="3271" spans="1:44" hidden="1" outlineLevel="1" x14ac:dyDescent="0.2">
      <c r="A3271" s="2">
        <v>37449</v>
      </c>
      <c r="B3271">
        <v>32.94</v>
      </c>
      <c r="E3271" s="2">
        <v>37449</v>
      </c>
      <c r="F3271">
        <v>921.39</v>
      </c>
      <c r="G3271">
        <f t="shared" si="462"/>
        <v>-6.4483431640014466E-3</v>
      </c>
      <c r="H3271" s="2">
        <v>37449</v>
      </c>
      <c r="I3271">
        <v>1309.68</v>
      </c>
      <c r="J3271">
        <f t="shared" si="463"/>
        <v>-6.4482847562548073E-3</v>
      </c>
      <c r="K3271">
        <f t="shared" si="459"/>
        <v>-6.5262847562548073E-3</v>
      </c>
      <c r="L3271">
        <v>-3.835442844053526E-3</v>
      </c>
      <c r="N3271" s="2">
        <v>37449</v>
      </c>
      <c r="O3271">
        <v>25.93</v>
      </c>
      <c r="Q3271" s="2">
        <v>37449</v>
      </c>
      <c r="R3271">
        <v>26668.18</v>
      </c>
      <c r="S3271" s="8">
        <f t="shared" si="464"/>
        <v>-1.9845171277849682E-2</v>
      </c>
      <c r="T3271" s="9">
        <f t="shared" si="460"/>
        <v>-1.9923171277849684E-2</v>
      </c>
      <c r="U3271" s="3">
        <f>Sheet1!$B$17+Sheet1!$B$18*'Portfolio allocation'!K3271</f>
        <v>-6.9993203860718237E-3</v>
      </c>
      <c r="V3271" s="13">
        <f t="shared" si="465"/>
        <v>-1.2923850891777861E-2</v>
      </c>
      <c r="W3271" s="13"/>
      <c r="X3271" s="2">
        <v>37449</v>
      </c>
      <c r="Y3271">
        <v>66.106899999999996</v>
      </c>
      <c r="AA3271" s="2">
        <v>37449</v>
      </c>
      <c r="AB3271">
        <v>825.89</v>
      </c>
      <c r="AC3271">
        <f t="shared" si="466"/>
        <v>-2.8734591377207463E-3</v>
      </c>
      <c r="AD3271">
        <f t="shared" si="461"/>
        <v>-2.9522591377207463E-3</v>
      </c>
      <c r="AE3271">
        <f>Sheet2!$B$17+Sheet2!$B$18*'Portfolio allocation'!K3271</f>
        <v>-5.7499518944802283E-3</v>
      </c>
      <c r="AF3271">
        <f t="shared" si="467"/>
        <v>2.797692756759482E-3</v>
      </c>
      <c r="AH3271" s="2">
        <v>37449</v>
      </c>
      <c r="AI3271">
        <v>4.5739999999999998</v>
      </c>
      <c r="AJ3271">
        <v>1.97</v>
      </c>
      <c r="AK3271">
        <v>0.98899999999999999</v>
      </c>
      <c r="AR3271" s="3"/>
    </row>
    <row r="3272" spans="1:44" hidden="1" outlineLevel="1" x14ac:dyDescent="0.2">
      <c r="A3272" s="2">
        <v>37452</v>
      </c>
      <c r="B3272">
        <v>35.03</v>
      </c>
      <c r="E3272" s="2">
        <v>37452</v>
      </c>
      <c r="F3272">
        <v>917.93</v>
      </c>
      <c r="G3272">
        <f t="shared" si="462"/>
        <v>-3.7551959539392499E-3</v>
      </c>
      <c r="H3272" s="2">
        <v>37452</v>
      </c>
      <c r="I3272">
        <v>1304.76</v>
      </c>
      <c r="J3272">
        <f t="shared" si="463"/>
        <v>-3.756642844053526E-3</v>
      </c>
      <c r="K3272">
        <f t="shared" si="459"/>
        <v>-3.835442844053526E-3</v>
      </c>
      <c r="L3272">
        <v>-1.8457658947239341E-2</v>
      </c>
      <c r="N3272" s="2">
        <v>37452</v>
      </c>
      <c r="O3272">
        <v>25.9</v>
      </c>
      <c r="Q3272" s="2">
        <v>37452</v>
      </c>
      <c r="R3272">
        <v>26637.33</v>
      </c>
      <c r="S3272" s="8">
        <f t="shared" si="464"/>
        <v>-1.1568093510693211E-3</v>
      </c>
      <c r="T3272" s="9">
        <f t="shared" si="460"/>
        <v>-1.2356093510693211E-3</v>
      </c>
      <c r="U3272" s="3">
        <f>Sheet1!$B$17+Sheet1!$B$18*'Portfolio allocation'!K3272</f>
        <v>-3.9123183493916455E-3</v>
      </c>
      <c r="V3272" s="13">
        <f t="shared" si="465"/>
        <v>2.6767089983223244E-3</v>
      </c>
      <c r="W3272" s="13"/>
      <c r="X3272" s="2">
        <v>37452</v>
      </c>
      <c r="Y3272">
        <v>67.816699999999997</v>
      </c>
      <c r="AA3272" s="2">
        <v>37452</v>
      </c>
      <c r="AB3272">
        <v>847.25</v>
      </c>
      <c r="AC3272">
        <f t="shared" si="466"/>
        <v>2.5863008390947906E-2</v>
      </c>
      <c r="AD3272">
        <f t="shared" si="461"/>
        <v>2.5784208390947905E-2</v>
      </c>
      <c r="AE3272">
        <f>Sheet2!$B$17+Sheet2!$B$18*'Portfolio allocation'!K3272</f>
        <v>-3.3571866165648476E-3</v>
      </c>
      <c r="AF3272">
        <f t="shared" si="467"/>
        <v>2.9141395007512755E-2</v>
      </c>
      <c r="AH3272" s="2">
        <v>37452</v>
      </c>
      <c r="AI3272">
        <v>4.6180000000000003</v>
      </c>
      <c r="AJ3272">
        <v>1.97</v>
      </c>
      <c r="AK3272">
        <v>1.0062</v>
      </c>
      <c r="AR3272" s="3"/>
    </row>
    <row r="3273" spans="1:44" hidden="1" outlineLevel="1" x14ac:dyDescent="0.2">
      <c r="A3273" s="2">
        <v>37453</v>
      </c>
      <c r="B3273">
        <v>36.65</v>
      </c>
      <c r="E3273" s="2">
        <v>37453</v>
      </c>
      <c r="F3273">
        <v>901.05</v>
      </c>
      <c r="G3273">
        <f t="shared" si="462"/>
        <v>-1.8389201790986243E-2</v>
      </c>
      <c r="H3273" s="2">
        <v>37453</v>
      </c>
      <c r="I3273">
        <v>1280.78</v>
      </c>
      <c r="J3273">
        <f t="shared" si="463"/>
        <v>-1.837885894723934E-2</v>
      </c>
      <c r="K3273">
        <f t="shared" si="459"/>
        <v>-1.8457658947239341E-2</v>
      </c>
      <c r="L3273">
        <v>5.541974353128489E-3</v>
      </c>
      <c r="N3273" s="2">
        <v>37453</v>
      </c>
      <c r="O3273">
        <v>25.625</v>
      </c>
      <c r="Q3273" s="2">
        <v>37453</v>
      </c>
      <c r="R3273">
        <v>26354.5</v>
      </c>
      <c r="S3273" s="8">
        <f t="shared" si="464"/>
        <v>-1.061780591373096E-2</v>
      </c>
      <c r="T3273" s="9">
        <f t="shared" si="460"/>
        <v>-1.069660591373096E-2</v>
      </c>
      <c r="U3273" s="3">
        <f>Sheet1!$B$17+Sheet1!$B$18*'Portfolio allocation'!K3273</f>
        <v>-2.0687295239203006E-2</v>
      </c>
      <c r="V3273" s="13">
        <f t="shared" si="465"/>
        <v>9.9906893254720457E-3</v>
      </c>
      <c r="W3273" s="13"/>
      <c r="X3273" s="2">
        <v>37453</v>
      </c>
      <c r="Y3273">
        <v>65.915899999999993</v>
      </c>
      <c r="AA3273" s="2">
        <v>37453</v>
      </c>
      <c r="AB3273">
        <v>823.5</v>
      </c>
      <c r="AC3273">
        <f t="shared" si="466"/>
        <v>-2.8031867807612909E-2</v>
      </c>
      <c r="AD3273">
        <f t="shared" si="461"/>
        <v>-2.8111467807612908E-2</v>
      </c>
      <c r="AE3273">
        <f>Sheet2!$B$17+Sheet2!$B$18*'Portfolio allocation'!K3273</f>
        <v>-1.6359634221989619E-2</v>
      </c>
      <c r="AF3273">
        <f t="shared" si="467"/>
        <v>-1.1751833585623289E-2</v>
      </c>
      <c r="AH3273" s="2">
        <v>37453</v>
      </c>
      <c r="AI3273">
        <v>4.681</v>
      </c>
      <c r="AJ3273">
        <v>1.99</v>
      </c>
      <c r="AK3273">
        <v>1.0106999999999999</v>
      </c>
      <c r="AR3273" s="3"/>
    </row>
    <row r="3274" spans="1:44" hidden="1" outlineLevel="1" x14ac:dyDescent="0.2">
      <c r="A3274" s="2">
        <v>37454</v>
      </c>
      <c r="B3274">
        <v>35.450000000000003</v>
      </c>
      <c r="E3274" s="2">
        <v>37454</v>
      </c>
      <c r="F3274">
        <v>906.04</v>
      </c>
      <c r="G3274">
        <f t="shared" si="462"/>
        <v>5.5379834637367953E-3</v>
      </c>
      <c r="H3274" s="2">
        <v>37454</v>
      </c>
      <c r="I3274">
        <v>1287.98</v>
      </c>
      <c r="J3274">
        <f t="shared" si="463"/>
        <v>5.621574353128489E-3</v>
      </c>
      <c r="K3274">
        <f t="shared" si="459"/>
        <v>5.541974353128489E-3</v>
      </c>
      <c r="L3274">
        <v>-2.7075360803739221E-2</v>
      </c>
      <c r="N3274" s="2">
        <v>37454</v>
      </c>
      <c r="O3274">
        <v>26</v>
      </c>
      <c r="Q3274" s="2">
        <v>37454</v>
      </c>
      <c r="R3274">
        <v>26740.18</v>
      </c>
      <c r="S3274" s="8">
        <f t="shared" si="464"/>
        <v>1.4634312925686288E-2</v>
      </c>
      <c r="T3274" s="9">
        <f t="shared" si="460"/>
        <v>1.4554712925686287E-2</v>
      </c>
      <c r="U3274" s="3">
        <f>Sheet1!$B$17+Sheet1!$B$18*'Portfolio allocation'!K3274</f>
        <v>6.845692314571588E-3</v>
      </c>
      <c r="V3274" s="13">
        <f t="shared" si="465"/>
        <v>7.7090206111146992E-3</v>
      </c>
      <c r="W3274" s="13"/>
      <c r="X3274" s="2">
        <v>37454</v>
      </c>
      <c r="Y3274">
        <v>67.520600000000002</v>
      </c>
      <c r="AA3274" s="2">
        <v>37454</v>
      </c>
      <c r="AB3274">
        <v>843.55</v>
      </c>
      <c r="AC3274">
        <f t="shared" si="466"/>
        <v>2.4347298117789906E-2</v>
      </c>
      <c r="AD3274">
        <f t="shared" si="461"/>
        <v>2.4267698117789907E-2</v>
      </c>
      <c r="AE3274">
        <f>Sheet2!$B$17+Sheet2!$B$18*'Portfolio allocation'!K3274</f>
        <v>4.9814519947194548E-3</v>
      </c>
      <c r="AF3274">
        <f t="shared" si="467"/>
        <v>1.9286246123070453E-2</v>
      </c>
      <c r="AH3274" s="2">
        <v>37454</v>
      </c>
      <c r="AI3274">
        <v>4.6630000000000003</v>
      </c>
      <c r="AJ3274">
        <v>1.99</v>
      </c>
      <c r="AK3274">
        <v>1.0075000000000001</v>
      </c>
      <c r="AR3274" s="3"/>
    </row>
    <row r="3275" spans="1:44" hidden="1" outlineLevel="1" x14ac:dyDescent="0.2">
      <c r="A3275" s="2">
        <v>37455</v>
      </c>
      <c r="B3275">
        <v>35.119999999999997</v>
      </c>
      <c r="E3275" s="2">
        <v>37455</v>
      </c>
      <c r="F3275">
        <v>881.56</v>
      </c>
      <c r="G3275">
        <f t="shared" si="462"/>
        <v>-2.7018674672199872E-2</v>
      </c>
      <c r="H3275" s="2">
        <v>37455</v>
      </c>
      <c r="I3275">
        <v>1253.21</v>
      </c>
      <c r="J3275">
        <f t="shared" si="463"/>
        <v>-2.6995760803739222E-2</v>
      </c>
      <c r="K3275">
        <f t="shared" si="459"/>
        <v>-2.7075360803739221E-2</v>
      </c>
      <c r="L3275">
        <v>-3.8419538928032827E-2</v>
      </c>
      <c r="N3275" s="2">
        <v>37455</v>
      </c>
      <c r="O3275">
        <v>25.555</v>
      </c>
      <c r="Q3275" s="2">
        <v>37455</v>
      </c>
      <c r="R3275">
        <v>26282.5</v>
      </c>
      <c r="S3275" s="8">
        <f t="shared" si="464"/>
        <v>-1.7115815974312776E-2</v>
      </c>
      <c r="T3275" s="9">
        <f t="shared" si="460"/>
        <v>-1.7195415974312775E-2</v>
      </c>
      <c r="U3275" s="3">
        <f>Sheet1!$B$17+Sheet1!$B$18*'Portfolio allocation'!K3275</f>
        <v>-3.0573741210588531E-2</v>
      </c>
      <c r="V3275" s="13">
        <f t="shared" si="465"/>
        <v>1.3378325236275756E-2</v>
      </c>
      <c r="W3275" s="13"/>
      <c r="X3275" s="2">
        <v>37455</v>
      </c>
      <c r="Y3275">
        <v>68.819599999999994</v>
      </c>
      <c r="AA3275" s="2">
        <v>37455</v>
      </c>
      <c r="AB3275">
        <v>859.77</v>
      </c>
      <c r="AC3275">
        <f t="shared" si="466"/>
        <v>1.9228261513840383E-2</v>
      </c>
      <c r="AD3275">
        <f t="shared" si="461"/>
        <v>1.9150261513840382E-2</v>
      </c>
      <c r="AE3275">
        <f>Sheet2!$B$17+Sheet2!$B$18*'Portfolio allocation'!K3275</f>
        <v>-2.4022714570248068E-2</v>
      </c>
      <c r="AF3275">
        <f t="shared" si="467"/>
        <v>4.3172976084088446E-2</v>
      </c>
      <c r="AH3275" s="2">
        <v>37455</v>
      </c>
      <c r="AI3275">
        <v>4.6100000000000003</v>
      </c>
      <c r="AJ3275">
        <v>1.95</v>
      </c>
      <c r="AK3275">
        <v>1.008</v>
      </c>
      <c r="AR3275" s="3"/>
    </row>
    <row r="3276" spans="1:44" hidden="1" outlineLevel="1" x14ac:dyDescent="0.2">
      <c r="A3276" s="2">
        <v>37456</v>
      </c>
      <c r="B3276">
        <v>38.17</v>
      </c>
      <c r="E3276" s="2">
        <v>37456</v>
      </c>
      <c r="F3276">
        <v>847.76</v>
      </c>
      <c r="G3276">
        <f t="shared" si="462"/>
        <v>-3.8341122555469842E-2</v>
      </c>
      <c r="H3276" s="2">
        <v>37456</v>
      </c>
      <c r="I3276">
        <v>1205.1600000000001</v>
      </c>
      <c r="J3276">
        <f t="shared" si="463"/>
        <v>-3.8341538928032826E-2</v>
      </c>
      <c r="K3276">
        <f t="shared" si="459"/>
        <v>-3.8419538928032827E-2</v>
      </c>
      <c r="L3276">
        <v>-3.300268878489164E-2</v>
      </c>
      <c r="N3276" s="2">
        <v>37456</v>
      </c>
      <c r="O3276">
        <v>24.78</v>
      </c>
      <c r="Q3276" s="2">
        <v>37456</v>
      </c>
      <c r="R3276">
        <v>25485.45</v>
      </c>
      <c r="S3276" s="8">
        <f t="shared" si="464"/>
        <v>-3.0326262722343733E-2</v>
      </c>
      <c r="T3276" s="9">
        <f t="shared" si="460"/>
        <v>-3.0404262722343735E-2</v>
      </c>
      <c r="U3276" s="3">
        <f>Sheet1!$B$17+Sheet1!$B$18*'Portfolio allocation'!K3276</f>
        <v>-4.3588069854484553E-2</v>
      </c>
      <c r="V3276" s="13">
        <f t="shared" si="465"/>
        <v>1.3183807132140818E-2</v>
      </c>
      <c r="W3276" s="13"/>
      <c r="X3276" s="2">
        <v>37456</v>
      </c>
      <c r="Y3276">
        <v>68.771799999999999</v>
      </c>
      <c r="AA3276" s="2">
        <v>37456</v>
      </c>
      <c r="AB3276">
        <v>859.18</v>
      </c>
      <c r="AC3276">
        <f t="shared" si="466"/>
        <v>-6.8623003826606688E-4</v>
      </c>
      <c r="AD3276">
        <f t="shared" si="461"/>
        <v>-7.6383003826606692E-4</v>
      </c>
      <c r="AE3276">
        <f>Sheet2!$B$17+Sheet2!$B$18*'Portfolio allocation'!K3276</f>
        <v>-3.4110247174529332E-2</v>
      </c>
      <c r="AF3276">
        <f t="shared" si="467"/>
        <v>3.3346417136263268E-2</v>
      </c>
      <c r="AH3276" s="2">
        <v>37456</v>
      </c>
      <c r="AI3276">
        <v>4.5179999999999998</v>
      </c>
      <c r="AJ3276">
        <v>1.94</v>
      </c>
      <c r="AK3276">
        <v>1.0145999999999999</v>
      </c>
      <c r="AR3276" s="3"/>
    </row>
    <row r="3277" spans="1:44" hidden="1" outlineLevel="1" x14ac:dyDescent="0.2">
      <c r="A3277" s="2">
        <v>37459</v>
      </c>
      <c r="B3277">
        <v>41.87</v>
      </c>
      <c r="E3277" s="2">
        <v>37459</v>
      </c>
      <c r="F3277">
        <v>819.85</v>
      </c>
      <c r="G3277">
        <f t="shared" si="462"/>
        <v>-3.29220534113428E-2</v>
      </c>
      <c r="H3277" s="2">
        <v>37459</v>
      </c>
      <c r="I3277">
        <v>1165.48</v>
      </c>
      <c r="J3277">
        <f t="shared" si="463"/>
        <v>-3.2925088784891643E-2</v>
      </c>
      <c r="K3277">
        <f t="shared" si="459"/>
        <v>-3.300268878489164E-2</v>
      </c>
      <c r="L3277">
        <v>-2.7096510663417662E-2</v>
      </c>
      <c r="N3277" s="2">
        <v>37459</v>
      </c>
      <c r="O3277">
        <v>23.155000000000001</v>
      </c>
      <c r="Q3277" s="2">
        <v>37459</v>
      </c>
      <c r="R3277">
        <v>23814.19</v>
      </c>
      <c r="S3277" s="8">
        <f t="shared" si="464"/>
        <v>-6.5577025322291815E-2</v>
      </c>
      <c r="T3277" s="9">
        <f t="shared" si="460"/>
        <v>-6.5654625322291812E-2</v>
      </c>
      <c r="U3277" s="3">
        <f>Sheet1!$B$17+Sheet1!$B$18*'Portfolio allocation'!K3277</f>
        <v>-3.7373722089034209E-2</v>
      </c>
      <c r="V3277" s="13">
        <f t="shared" si="465"/>
        <v>-2.8280903233257604E-2</v>
      </c>
      <c r="W3277" s="13"/>
      <c r="X3277" s="2">
        <v>37459</v>
      </c>
      <c r="Y3277">
        <v>65.428799999999995</v>
      </c>
      <c r="AA3277" s="2">
        <v>37459</v>
      </c>
      <c r="AB3277">
        <v>817.41</v>
      </c>
      <c r="AC3277">
        <f t="shared" si="466"/>
        <v>-4.8616122349216639E-2</v>
      </c>
      <c r="AD3277">
        <f t="shared" si="461"/>
        <v>-4.8693722349216637E-2</v>
      </c>
      <c r="AE3277">
        <f>Sheet2!$B$17+Sheet2!$B$18*'Portfolio allocation'!K3277</f>
        <v>-2.9293445830902251E-2</v>
      </c>
      <c r="AF3277">
        <f t="shared" si="467"/>
        <v>-1.9400276518314385E-2</v>
      </c>
      <c r="AH3277" s="2">
        <v>37459</v>
      </c>
      <c r="AI3277">
        <v>4.4459999999999997</v>
      </c>
      <c r="AJ3277">
        <v>1.94</v>
      </c>
      <c r="AK3277">
        <v>1.0066999999999999</v>
      </c>
      <c r="AR3277" s="3"/>
    </row>
    <row r="3278" spans="1:44" hidden="1" outlineLevel="1" x14ac:dyDescent="0.2">
      <c r="A3278" s="2">
        <v>37460</v>
      </c>
      <c r="B3278">
        <v>44.92</v>
      </c>
      <c r="E3278" s="2">
        <v>37460</v>
      </c>
      <c r="F3278">
        <v>797.7</v>
      </c>
      <c r="G3278">
        <f t="shared" si="462"/>
        <v>-2.7017137281209913E-2</v>
      </c>
      <c r="H3278" s="2">
        <v>37460</v>
      </c>
      <c r="I3278">
        <v>1133.99</v>
      </c>
      <c r="J3278">
        <f t="shared" si="463"/>
        <v>-2.7018910663417661E-2</v>
      </c>
      <c r="K3278">
        <f t="shared" si="459"/>
        <v>-2.7096510663417662E-2</v>
      </c>
      <c r="L3278">
        <v>5.7260966290707961E-2</v>
      </c>
      <c r="N3278" s="2">
        <v>37460</v>
      </c>
      <c r="O3278">
        <v>21.504999999999999</v>
      </c>
      <c r="Q3278" s="2">
        <v>37460</v>
      </c>
      <c r="R3278">
        <v>22117.21</v>
      </c>
      <c r="S3278" s="8">
        <f t="shared" si="464"/>
        <v>-7.1259194623037758E-2</v>
      </c>
      <c r="T3278" s="9">
        <f t="shared" si="460"/>
        <v>-7.1336794623037755E-2</v>
      </c>
      <c r="U3278" s="3">
        <f>Sheet1!$B$17+Sheet1!$B$18*'Portfolio allocation'!K3278</f>
        <v>-3.0598004865620365E-2</v>
      </c>
      <c r="V3278" s="13">
        <f t="shared" si="465"/>
        <v>-4.073878975741739E-2</v>
      </c>
      <c r="W3278" s="13"/>
      <c r="X3278" s="2">
        <v>37460</v>
      </c>
      <c r="Y3278">
        <v>64.043800000000005</v>
      </c>
      <c r="AA3278" s="2">
        <v>37460</v>
      </c>
      <c r="AB3278">
        <v>800.11</v>
      </c>
      <c r="AC3278">
        <f t="shared" si="466"/>
        <v>-2.1164409537441364E-2</v>
      </c>
      <c r="AD3278">
        <f t="shared" si="461"/>
        <v>-2.1240809537441365E-2</v>
      </c>
      <c r="AE3278">
        <f>Sheet2!$B$17+Sheet2!$B$18*'Portfolio allocation'!K3278</f>
        <v>-2.4041521565055859E-2</v>
      </c>
      <c r="AF3278">
        <f t="shared" si="467"/>
        <v>2.8007120276144944E-3</v>
      </c>
      <c r="AH3278" s="2">
        <v>37460</v>
      </c>
      <c r="AI3278">
        <v>4.4059999999999997</v>
      </c>
      <c r="AJ3278">
        <v>1.91</v>
      </c>
      <c r="AK3278">
        <v>0.99199999999999999</v>
      </c>
      <c r="AR3278" s="3"/>
    </row>
    <row r="3279" spans="1:44" hidden="1" outlineLevel="1" x14ac:dyDescent="0.2">
      <c r="A3279" s="2">
        <v>37461</v>
      </c>
      <c r="B3279">
        <v>39.86</v>
      </c>
      <c r="E3279" s="2">
        <v>37461</v>
      </c>
      <c r="F3279">
        <v>843.42</v>
      </c>
      <c r="G3279">
        <f t="shared" si="462"/>
        <v>5.7314779992478249E-2</v>
      </c>
      <c r="H3279" s="2">
        <v>37461</v>
      </c>
      <c r="I3279">
        <v>1199.01</v>
      </c>
      <c r="J3279">
        <f t="shared" si="463"/>
        <v>5.7337366290707958E-2</v>
      </c>
      <c r="K3279">
        <f t="shared" si="459"/>
        <v>5.7260966290707961E-2</v>
      </c>
      <c r="L3279">
        <v>-5.6885640286569641E-3</v>
      </c>
      <c r="N3279" s="2">
        <v>37461</v>
      </c>
      <c r="O3279">
        <v>23.114999999999998</v>
      </c>
      <c r="Q3279" s="2">
        <v>37461</v>
      </c>
      <c r="R3279">
        <v>23773.05</v>
      </c>
      <c r="S3279" s="8">
        <f t="shared" si="464"/>
        <v>7.4866585794501228E-2</v>
      </c>
      <c r="T3279" s="9">
        <f t="shared" si="460"/>
        <v>7.4790185794501224E-2</v>
      </c>
      <c r="U3279" s="3">
        <f>Sheet1!$B$17+Sheet1!$B$18*'Portfolio allocation'!K3279</f>
        <v>6.6179030598924438E-2</v>
      </c>
      <c r="V3279" s="13">
        <f t="shared" si="465"/>
        <v>8.6111551955767862E-3</v>
      </c>
      <c r="W3279" s="13"/>
      <c r="X3279" s="2">
        <v>37461</v>
      </c>
      <c r="Y3279">
        <v>66.4221</v>
      </c>
      <c r="AA3279" s="2">
        <v>37461</v>
      </c>
      <c r="AB3279">
        <v>829.82</v>
      </c>
      <c r="AC3279">
        <f t="shared" si="466"/>
        <v>3.713239429578441E-2</v>
      </c>
      <c r="AD3279">
        <f t="shared" si="461"/>
        <v>3.7056794295784408E-2</v>
      </c>
      <c r="AE3279">
        <f>Sheet2!$B$17+Sheet2!$B$18*'Portfolio allocation'!K3279</f>
        <v>5.0971299096435323E-2</v>
      </c>
      <c r="AF3279">
        <f t="shared" si="467"/>
        <v>-1.3914504800650915E-2</v>
      </c>
      <c r="AH3279" s="2">
        <v>37461</v>
      </c>
      <c r="AI3279">
        <v>4.4039999999999999</v>
      </c>
      <c r="AJ3279">
        <v>1.89</v>
      </c>
      <c r="AK3279">
        <v>0.99309999999999998</v>
      </c>
      <c r="AR3279" s="3"/>
    </row>
    <row r="3280" spans="1:44" hidden="1" outlineLevel="1" x14ac:dyDescent="0.2">
      <c r="A3280" s="2">
        <v>37462</v>
      </c>
      <c r="B3280">
        <v>39.270000000000003</v>
      </c>
      <c r="E3280" s="2">
        <v>37462</v>
      </c>
      <c r="F3280">
        <v>838.68</v>
      </c>
      <c r="G3280">
        <f t="shared" si="462"/>
        <v>-5.6199758127623012E-3</v>
      </c>
      <c r="H3280" s="2">
        <v>37462</v>
      </c>
      <c r="I3280">
        <v>1192.28</v>
      </c>
      <c r="J3280">
        <f t="shared" si="463"/>
        <v>-5.6129640286569638E-3</v>
      </c>
      <c r="K3280">
        <f t="shared" si="459"/>
        <v>-5.6885640286569641E-3</v>
      </c>
      <c r="L3280">
        <v>1.6809217942094144E-2</v>
      </c>
      <c r="N3280" s="2">
        <v>37462</v>
      </c>
      <c r="O3280">
        <v>21.414999999999999</v>
      </c>
      <c r="Q3280" s="2">
        <v>37462</v>
      </c>
      <c r="R3280">
        <v>22024.639999999999</v>
      </c>
      <c r="S3280" s="8">
        <f t="shared" si="464"/>
        <v>-7.3545884941141337E-2</v>
      </c>
      <c r="T3280" s="9">
        <f t="shared" si="460"/>
        <v>-7.3621484941141332E-2</v>
      </c>
      <c r="U3280" s="3">
        <f>Sheet1!$B$17+Sheet1!$B$18*'Portfolio allocation'!K3280</f>
        <v>-6.0382659367050114E-3</v>
      </c>
      <c r="V3280" s="13">
        <f t="shared" si="465"/>
        <v>-6.7583219004436326E-2</v>
      </c>
      <c r="W3280" s="13"/>
      <c r="X3280" s="2">
        <v>37462</v>
      </c>
      <c r="Y3280">
        <v>66.240600000000001</v>
      </c>
      <c r="AA3280" s="2">
        <v>37462</v>
      </c>
      <c r="AB3280">
        <v>827.56</v>
      </c>
      <c r="AC3280">
        <f t="shared" si="466"/>
        <v>-2.7234822009594151E-3</v>
      </c>
      <c r="AD3280">
        <f t="shared" si="461"/>
        <v>-2.7978822009594151E-3</v>
      </c>
      <c r="AE3280">
        <f>Sheet2!$B$17+Sheet2!$B$18*'Portfolio allocation'!K3280</f>
        <v>-5.005029251311517E-3</v>
      </c>
      <c r="AF3280">
        <f t="shared" si="467"/>
        <v>2.2071470503521018E-3</v>
      </c>
      <c r="AH3280" s="2">
        <v>37462</v>
      </c>
      <c r="AI3280">
        <v>4.3760000000000003</v>
      </c>
      <c r="AJ3280">
        <v>1.86</v>
      </c>
      <c r="AK3280">
        <v>1.0014000000000001</v>
      </c>
      <c r="AR3280" s="3"/>
    </row>
    <row r="3281" spans="1:44" hidden="1" outlineLevel="1" x14ac:dyDescent="0.2">
      <c r="A3281" s="2">
        <v>37463</v>
      </c>
      <c r="B3281">
        <v>35.51</v>
      </c>
      <c r="E3281" s="2">
        <v>37463</v>
      </c>
      <c r="F3281">
        <v>852.84</v>
      </c>
      <c r="G3281">
        <f t="shared" si="462"/>
        <v>1.6883674345399946E-2</v>
      </c>
      <c r="H3281" s="2">
        <v>37463</v>
      </c>
      <c r="I3281">
        <v>1212.4100000000001</v>
      </c>
      <c r="J3281">
        <f t="shared" si="463"/>
        <v>1.6883617942094142E-2</v>
      </c>
      <c r="K3281">
        <f t="shared" si="459"/>
        <v>1.6809217942094144E-2</v>
      </c>
      <c r="L3281">
        <v>5.4109341295436167E-2</v>
      </c>
      <c r="N3281" s="2">
        <v>37463</v>
      </c>
      <c r="O3281">
        <v>22.675000000000001</v>
      </c>
      <c r="Q3281" s="2">
        <v>37463</v>
      </c>
      <c r="R3281">
        <v>23320.52</v>
      </c>
      <c r="S3281" s="8">
        <f t="shared" si="464"/>
        <v>5.8837738096967795E-2</v>
      </c>
      <c r="T3281" s="9">
        <f t="shared" si="460"/>
        <v>5.8763338096967793E-2</v>
      </c>
      <c r="U3281" s="3">
        <f>Sheet1!$B$17+Sheet1!$B$18*'Portfolio allocation'!K3281</f>
        <v>1.977175970975897E-2</v>
      </c>
      <c r="V3281" s="13">
        <f t="shared" si="465"/>
        <v>3.899157838720882E-2</v>
      </c>
      <c r="W3281" s="13"/>
      <c r="X3281" s="2">
        <v>37463</v>
      </c>
      <c r="Y3281">
        <v>63.422899999999998</v>
      </c>
      <c r="AA3281" s="2">
        <v>37463</v>
      </c>
      <c r="AB3281">
        <v>792.35</v>
      </c>
      <c r="AC3281">
        <f t="shared" si="466"/>
        <v>-4.2546763980859326E-2</v>
      </c>
      <c r="AD3281">
        <f t="shared" si="461"/>
        <v>-4.2618763980859328E-2</v>
      </c>
      <c r="AE3281">
        <f>Sheet2!$B$17+Sheet2!$B$18*'Portfolio allocation'!K3281</f>
        <v>1.5000572447409592E-2</v>
      </c>
      <c r="AF3281">
        <f t="shared" si="467"/>
        <v>-5.761933642826892E-2</v>
      </c>
      <c r="AH3281" s="2">
        <v>37463</v>
      </c>
      <c r="AI3281">
        <v>4.367</v>
      </c>
      <c r="AJ3281">
        <v>1.8</v>
      </c>
      <c r="AK3281">
        <v>0.98880000000000001</v>
      </c>
      <c r="AR3281" s="3"/>
    </row>
    <row r="3282" spans="1:44" hidden="1" outlineLevel="1" x14ac:dyDescent="0.2">
      <c r="A3282" s="2">
        <v>37466</v>
      </c>
      <c r="B3282">
        <v>31.33</v>
      </c>
      <c r="E3282" s="2">
        <v>37466</v>
      </c>
      <c r="F3282">
        <v>898.96</v>
      </c>
      <c r="G3282">
        <f t="shared" si="462"/>
        <v>5.4078138924065433E-2</v>
      </c>
      <c r="H3282" s="2">
        <v>37466</v>
      </c>
      <c r="I3282">
        <v>1278.0999999999999</v>
      </c>
      <c r="J3282">
        <f t="shared" si="463"/>
        <v>5.418134129543617E-2</v>
      </c>
      <c r="K3282">
        <f t="shared" si="459"/>
        <v>5.4109341295436167E-2</v>
      </c>
      <c r="L3282">
        <v>4.2417108833423525E-3</v>
      </c>
      <c r="N3282" s="2">
        <v>37466</v>
      </c>
      <c r="O3282">
        <v>24.125</v>
      </c>
      <c r="Q3282" s="2">
        <v>37466</v>
      </c>
      <c r="R3282">
        <v>24811.8</v>
      </c>
      <c r="S3282" s="8">
        <f t="shared" si="464"/>
        <v>6.3947116102042179E-2</v>
      </c>
      <c r="T3282" s="9">
        <f t="shared" si="460"/>
        <v>6.3875116102042176E-2</v>
      </c>
      <c r="U3282" s="3">
        <f>Sheet1!$B$17+Sheet1!$B$18*'Portfolio allocation'!K3282</f>
        <v>6.2563406531549501E-2</v>
      </c>
      <c r="V3282" s="13">
        <f t="shared" si="465"/>
        <v>1.3117095704926751E-3</v>
      </c>
      <c r="W3282" s="13"/>
      <c r="X3282" s="2">
        <v>37466</v>
      </c>
      <c r="Y3282">
        <v>67.988600000000005</v>
      </c>
      <c r="AA3282" s="2">
        <v>37466</v>
      </c>
      <c r="AB3282">
        <v>849.39</v>
      </c>
      <c r="AC3282">
        <f t="shared" si="466"/>
        <v>7.1988388969520978E-2</v>
      </c>
      <c r="AD3282">
        <f t="shared" si="461"/>
        <v>7.1911188969520978E-2</v>
      </c>
      <c r="AE3282">
        <f>Sheet2!$B$17+Sheet2!$B$18*'Portfolio allocation'!K3282</f>
        <v>4.8168793745413982E-2</v>
      </c>
      <c r="AF3282">
        <f t="shared" si="467"/>
        <v>2.3742395224106996E-2</v>
      </c>
      <c r="AH3282" s="2">
        <v>37466</v>
      </c>
      <c r="AI3282">
        <v>4.5350000000000001</v>
      </c>
      <c r="AJ3282">
        <v>1.93</v>
      </c>
      <c r="AK3282">
        <v>0.97770000000000001</v>
      </c>
      <c r="AR3282" s="3"/>
    </row>
    <row r="3283" spans="1:44" hidden="1" outlineLevel="1" x14ac:dyDescent="0.2">
      <c r="A3283" s="2">
        <v>37467</v>
      </c>
      <c r="B3283">
        <v>31.92</v>
      </c>
      <c r="E3283" s="2">
        <v>37467</v>
      </c>
      <c r="F3283">
        <v>902.78</v>
      </c>
      <c r="G3283">
        <f t="shared" si="462"/>
        <v>4.249354810002659E-3</v>
      </c>
      <c r="H3283" s="2">
        <v>37467</v>
      </c>
      <c r="I3283">
        <v>1283.6199999999999</v>
      </c>
      <c r="J3283">
        <f t="shared" si="463"/>
        <v>4.3189108833423528E-3</v>
      </c>
      <c r="K3283">
        <f t="shared" si="459"/>
        <v>4.2417108833423525E-3</v>
      </c>
      <c r="L3283">
        <v>9.8310747666754753E-3</v>
      </c>
      <c r="N3283" s="2">
        <v>37467</v>
      </c>
      <c r="O3283">
        <v>24.05</v>
      </c>
      <c r="Q3283" s="2">
        <v>37467</v>
      </c>
      <c r="R3283">
        <v>24734.66</v>
      </c>
      <c r="S3283" s="8">
        <f t="shared" si="464"/>
        <v>-3.1090045865274085E-3</v>
      </c>
      <c r="T3283" s="9">
        <f t="shared" si="460"/>
        <v>-3.1862045865274084E-3</v>
      </c>
      <c r="U3283" s="3">
        <f>Sheet1!$B$17+Sheet1!$B$18*'Portfolio allocation'!K3283</f>
        <v>5.3539971089743947E-3</v>
      </c>
      <c r="V3283" s="13">
        <f t="shared" si="465"/>
        <v>-8.5402016955018027E-3</v>
      </c>
      <c r="W3283" s="13"/>
      <c r="X3283" s="2">
        <v>37467</v>
      </c>
      <c r="Y3283">
        <v>68.571200000000005</v>
      </c>
      <c r="AA3283" s="2">
        <v>37467</v>
      </c>
      <c r="AB3283">
        <v>856.67</v>
      </c>
      <c r="AC3283">
        <f t="shared" si="466"/>
        <v>8.5708567324784823E-3</v>
      </c>
      <c r="AD3283">
        <f t="shared" si="461"/>
        <v>8.492456732478483E-3</v>
      </c>
      <c r="AE3283">
        <f>Sheet2!$B$17+Sheet2!$B$18*'Portfolio allocation'!K3283</f>
        <v>3.8252245446642945E-3</v>
      </c>
      <c r="AF3283">
        <f t="shared" si="467"/>
        <v>4.6672321878141881E-3</v>
      </c>
      <c r="AH3283" s="2">
        <v>37467</v>
      </c>
      <c r="AI3283">
        <v>4.5830000000000002</v>
      </c>
      <c r="AJ3283">
        <v>1.96</v>
      </c>
      <c r="AK3283">
        <v>0.9869</v>
      </c>
      <c r="AR3283" s="3"/>
    </row>
    <row r="3284" spans="1:44" hidden="1" outlineLevel="1" x14ac:dyDescent="0.2">
      <c r="A3284" s="2">
        <v>37468</v>
      </c>
      <c r="B3284">
        <v>32.03</v>
      </c>
      <c r="E3284" s="2">
        <v>37468</v>
      </c>
      <c r="F3284">
        <v>911.62</v>
      </c>
      <c r="G3284">
        <f t="shared" si="462"/>
        <v>9.7919758966746873E-3</v>
      </c>
      <c r="H3284" s="2">
        <v>37468</v>
      </c>
      <c r="I3284">
        <v>1296.3399999999999</v>
      </c>
      <c r="J3284">
        <f t="shared" si="463"/>
        <v>9.9094747666754746E-3</v>
      </c>
      <c r="K3284">
        <f t="shared" si="459"/>
        <v>9.8310747666754753E-3</v>
      </c>
      <c r="L3284">
        <v>-2.9477865745097625E-2</v>
      </c>
      <c r="N3284" s="2">
        <v>37468</v>
      </c>
      <c r="O3284">
        <v>23.99</v>
      </c>
      <c r="Q3284" s="2">
        <v>37468</v>
      </c>
      <c r="R3284">
        <v>24672.959999999999</v>
      </c>
      <c r="S3284" s="8">
        <f t="shared" si="464"/>
        <v>-2.4944753637203831E-3</v>
      </c>
      <c r="T3284" s="9">
        <f t="shared" si="460"/>
        <v>-2.5728753637203833E-3</v>
      </c>
      <c r="U3284" s="3">
        <f>Sheet1!$B$17+Sheet1!$B$18*'Portfolio allocation'!K3284</f>
        <v>1.1766257009252516E-2</v>
      </c>
      <c r="V3284" s="13">
        <f t="shared" si="465"/>
        <v>-1.43391323729729E-2</v>
      </c>
      <c r="W3284" s="13"/>
      <c r="X3284" s="2">
        <v>37468</v>
      </c>
      <c r="Y3284">
        <v>67.243600000000001</v>
      </c>
      <c r="AA3284" s="2">
        <v>37468</v>
      </c>
      <c r="AB3284">
        <v>840.09</v>
      </c>
      <c r="AC3284">
        <f t="shared" si="466"/>
        <v>-1.9354010295679736E-2</v>
      </c>
      <c r="AD3284">
        <f t="shared" si="461"/>
        <v>-1.9426010295679735E-2</v>
      </c>
      <c r="AE3284">
        <f>Sheet2!$B$17+Sheet2!$B$18*'Portfolio allocation'!K3284</f>
        <v>8.7954295072936121E-3</v>
      </c>
      <c r="AF3284">
        <f t="shared" si="467"/>
        <v>-2.8221439802973348E-2</v>
      </c>
      <c r="AH3284" s="2">
        <v>37468</v>
      </c>
      <c r="AI3284">
        <v>4.4589999999999996</v>
      </c>
      <c r="AJ3284">
        <v>1.8</v>
      </c>
      <c r="AK3284">
        <v>0.98040000000000005</v>
      </c>
      <c r="AR3284" s="3"/>
    </row>
    <row r="3285" spans="1:44" hidden="1" outlineLevel="1" x14ac:dyDescent="0.2">
      <c r="A3285" s="2">
        <v>37469</v>
      </c>
      <c r="B3285">
        <v>36.950000000000003</v>
      </c>
      <c r="E3285" s="2">
        <v>37469</v>
      </c>
      <c r="F3285">
        <v>884.66</v>
      </c>
      <c r="G3285">
        <f t="shared" si="462"/>
        <v>-2.957372589456142E-2</v>
      </c>
      <c r="H3285" s="2">
        <v>37469</v>
      </c>
      <c r="I3285">
        <v>1258.22</v>
      </c>
      <c r="J3285">
        <f t="shared" si="463"/>
        <v>-2.9405865745097626E-2</v>
      </c>
      <c r="K3285">
        <f t="shared" si="459"/>
        <v>-2.9477865745097625E-2</v>
      </c>
      <c r="L3285">
        <v>-2.3142276708365758E-2</v>
      </c>
      <c r="N3285" s="2">
        <v>37469</v>
      </c>
      <c r="O3285">
        <v>22.875</v>
      </c>
      <c r="Q3285" s="2">
        <v>37469</v>
      </c>
      <c r="R3285">
        <v>23526.21</v>
      </c>
      <c r="S3285" s="8">
        <f t="shared" si="464"/>
        <v>-4.6478006692346585E-2</v>
      </c>
      <c r="T3285" s="9">
        <f t="shared" si="460"/>
        <v>-4.6550006692346588E-2</v>
      </c>
      <c r="U3285" s="3">
        <f>Sheet1!$B$17+Sheet1!$B$18*'Portfolio allocation'!K3285</f>
        <v>-3.3329955766887145E-2</v>
      </c>
      <c r="V3285" s="13">
        <f t="shared" si="465"/>
        <v>-1.3220050925459442E-2</v>
      </c>
      <c r="W3285" s="13"/>
      <c r="X3285" s="2">
        <v>37469</v>
      </c>
      <c r="Y3285">
        <v>65.19</v>
      </c>
      <c r="AA3285" s="2">
        <v>37469</v>
      </c>
      <c r="AB3285">
        <v>814.43</v>
      </c>
      <c r="AC3285">
        <f t="shared" si="466"/>
        <v>-3.0544346439072112E-2</v>
      </c>
      <c r="AD3285">
        <f t="shared" si="461"/>
        <v>-3.0614346439072113E-2</v>
      </c>
      <c r="AE3285">
        <f>Sheet2!$B$17+Sheet2!$B$18*'Portfolio allocation'!K3285</f>
        <v>-2.6159083257548527E-2</v>
      </c>
      <c r="AF3285">
        <f t="shared" si="467"/>
        <v>-4.4552631815235853E-3</v>
      </c>
      <c r="AH3285" s="2">
        <v>37469</v>
      </c>
      <c r="AI3285">
        <v>4.3929999999999998</v>
      </c>
      <c r="AJ3285">
        <v>1.75</v>
      </c>
      <c r="AK3285">
        <v>0.98229999999999995</v>
      </c>
      <c r="AR3285" s="3"/>
    </row>
    <row r="3286" spans="1:44" hidden="1" outlineLevel="1" x14ac:dyDescent="0.2">
      <c r="A3286" s="2">
        <v>37470</v>
      </c>
      <c r="B3286">
        <v>41.29</v>
      </c>
      <c r="E3286" s="2">
        <v>37470</v>
      </c>
      <c r="F3286">
        <v>864.24</v>
      </c>
      <c r="G3286">
        <f t="shared" si="462"/>
        <v>-2.3082314109375335E-2</v>
      </c>
      <c r="H3286" s="2">
        <v>37470</v>
      </c>
      <c r="I3286">
        <v>1229.19</v>
      </c>
      <c r="J3286">
        <f t="shared" si="463"/>
        <v>-2.3072276708365758E-2</v>
      </c>
      <c r="K3286">
        <f t="shared" si="459"/>
        <v>-2.3142276708365758E-2</v>
      </c>
      <c r="L3286">
        <v>-3.4332468161960436E-2</v>
      </c>
      <c r="N3286" s="2">
        <v>37470</v>
      </c>
      <c r="O3286">
        <v>22.204999999999998</v>
      </c>
      <c r="Q3286" s="2">
        <v>37470</v>
      </c>
      <c r="R3286">
        <v>22837.14</v>
      </c>
      <c r="S3286" s="8">
        <f t="shared" si="464"/>
        <v>-2.9289460563346137E-2</v>
      </c>
      <c r="T3286" s="9">
        <f t="shared" si="460"/>
        <v>-2.9359460563346138E-2</v>
      </c>
      <c r="U3286" s="3">
        <f>Sheet1!$B$17+Sheet1!$B$18*'Portfolio allocation'!K3286</f>
        <v>-2.6061607458769637E-2</v>
      </c>
      <c r="V3286" s="13">
        <f t="shared" si="465"/>
        <v>-3.2978531045765001E-3</v>
      </c>
      <c r="W3286" s="13"/>
      <c r="X3286" s="2">
        <v>37470</v>
      </c>
      <c r="Y3286">
        <v>64.836500000000001</v>
      </c>
      <c r="AA3286" s="2">
        <v>37470</v>
      </c>
      <c r="AB3286">
        <v>810.01</v>
      </c>
      <c r="AC3286">
        <f t="shared" si="466"/>
        <v>-5.427108529892033E-3</v>
      </c>
      <c r="AD3286">
        <f t="shared" si="461"/>
        <v>-5.493108529892033E-3</v>
      </c>
      <c r="AE3286">
        <f>Sheet2!$B$17+Sheet2!$B$18*'Portfolio allocation'!K3286</f>
        <v>-2.0525315850591554E-2</v>
      </c>
      <c r="AF3286">
        <f t="shared" si="467"/>
        <v>1.5032207320699521E-2</v>
      </c>
      <c r="AH3286" s="2">
        <v>37470</v>
      </c>
      <c r="AI3286">
        <v>4.2729999999999997</v>
      </c>
      <c r="AJ3286">
        <v>1.65</v>
      </c>
      <c r="AK3286">
        <v>0.98509999999999998</v>
      </c>
      <c r="AR3286" s="3"/>
    </row>
    <row r="3287" spans="1:44" hidden="1" outlineLevel="1" x14ac:dyDescent="0.2">
      <c r="A3287" s="2">
        <v>37473</v>
      </c>
      <c r="B3287">
        <v>45.08</v>
      </c>
      <c r="E3287" s="2">
        <v>37473</v>
      </c>
      <c r="F3287">
        <v>834.6</v>
      </c>
      <c r="G3287">
        <f t="shared" si="462"/>
        <v>-3.4296028880866358E-2</v>
      </c>
      <c r="H3287" s="2">
        <v>37473</v>
      </c>
      <c r="I3287">
        <v>1187.07</v>
      </c>
      <c r="J3287">
        <f t="shared" si="463"/>
        <v>-3.4266468161960439E-2</v>
      </c>
      <c r="K3287">
        <f t="shared" si="459"/>
        <v>-3.4332468161960436E-2</v>
      </c>
      <c r="L3287">
        <v>2.9855214010968179E-2</v>
      </c>
      <c r="N3287" s="2">
        <v>37473</v>
      </c>
      <c r="O3287">
        <v>21.995000000000001</v>
      </c>
      <c r="Q3287" s="2">
        <v>37473</v>
      </c>
      <c r="R3287">
        <v>22621.16</v>
      </c>
      <c r="S3287" s="8">
        <f t="shared" si="464"/>
        <v>-9.4574014084075619E-3</v>
      </c>
      <c r="T3287" s="9">
        <f t="shared" si="460"/>
        <v>-9.523401408407562E-3</v>
      </c>
      <c r="U3287" s="3">
        <f>Sheet1!$B$17+Sheet1!$B$18*'Portfolio allocation'!K3287</f>
        <v>-3.8899278691498639E-2</v>
      </c>
      <c r="V3287" s="13">
        <f t="shared" si="465"/>
        <v>2.9375877283091077E-2</v>
      </c>
      <c r="W3287" s="13"/>
      <c r="X3287" s="2">
        <v>37473</v>
      </c>
      <c r="Y3287">
        <v>63.031300000000002</v>
      </c>
      <c r="AA3287" s="2">
        <v>37473</v>
      </c>
      <c r="AB3287">
        <v>787.46</v>
      </c>
      <c r="AC3287">
        <f t="shared" si="466"/>
        <v>-2.7839162479475488E-2</v>
      </c>
      <c r="AD3287">
        <f t="shared" si="461"/>
        <v>-2.7906362479475488E-2</v>
      </c>
      <c r="AE3287">
        <f>Sheet2!$B$17+Sheet2!$B$18*'Portfolio allocation'!K3287</f>
        <v>-3.0475919578732056E-2</v>
      </c>
      <c r="AF3287">
        <f t="shared" si="467"/>
        <v>2.5695570992565683E-3</v>
      </c>
      <c r="AH3287" s="2">
        <v>37473</v>
      </c>
      <c r="AI3287">
        <v>4.2080000000000002</v>
      </c>
      <c r="AJ3287">
        <v>1.68</v>
      </c>
      <c r="AK3287">
        <v>0.98640000000000005</v>
      </c>
      <c r="AR3287" s="3"/>
    </row>
    <row r="3288" spans="1:44" hidden="1" outlineLevel="1" x14ac:dyDescent="0.2">
      <c r="A3288" s="2">
        <v>37474</v>
      </c>
      <c r="B3288">
        <v>42.03</v>
      </c>
      <c r="E3288" s="2">
        <v>37474</v>
      </c>
      <c r="F3288">
        <v>859.57</v>
      </c>
      <c r="G3288">
        <f t="shared" si="462"/>
        <v>2.9918523843757594E-2</v>
      </c>
      <c r="H3288" s="2">
        <v>37474</v>
      </c>
      <c r="I3288">
        <v>1222.5899999999999</v>
      </c>
      <c r="J3288">
        <f t="shared" si="463"/>
        <v>2.9922414010968179E-2</v>
      </c>
      <c r="K3288">
        <f t="shared" si="459"/>
        <v>2.9855214010968179E-2</v>
      </c>
      <c r="L3288">
        <v>2.0127232282286023E-2</v>
      </c>
      <c r="N3288" s="2">
        <v>37474</v>
      </c>
      <c r="O3288">
        <v>22.835000000000001</v>
      </c>
      <c r="Q3288" s="2">
        <v>37474</v>
      </c>
      <c r="R3288">
        <v>23485.08</v>
      </c>
      <c r="S3288" s="8">
        <f t="shared" si="464"/>
        <v>3.8190791276839997E-2</v>
      </c>
      <c r="T3288" s="9">
        <f t="shared" si="460"/>
        <v>3.8123591276839994E-2</v>
      </c>
      <c r="U3288" s="3">
        <f>Sheet1!$B$17+Sheet1!$B$18*'Portfolio allocation'!K3288</f>
        <v>3.4738457029479933E-2</v>
      </c>
      <c r="V3288" s="13">
        <f t="shared" si="465"/>
        <v>3.385134247360061E-3</v>
      </c>
      <c r="W3288" s="13"/>
      <c r="X3288" s="2">
        <v>37474</v>
      </c>
      <c r="Y3288">
        <v>64.855699999999999</v>
      </c>
      <c r="AA3288" s="2">
        <v>37474</v>
      </c>
      <c r="AB3288">
        <v>810.25</v>
      </c>
      <c r="AC3288">
        <f t="shared" si="466"/>
        <v>2.8941152566479555E-2</v>
      </c>
      <c r="AD3288">
        <f t="shared" si="461"/>
        <v>2.8873552566479554E-2</v>
      </c>
      <c r="AE3288">
        <f>Sheet2!$B$17+Sheet2!$B$18*'Portfolio allocation'!K3288</f>
        <v>2.6601404985314298E-2</v>
      </c>
      <c r="AF3288">
        <f t="shared" si="467"/>
        <v>2.2721475811652569E-3</v>
      </c>
      <c r="AH3288" s="2">
        <v>37474</v>
      </c>
      <c r="AI3288">
        <v>4.3310000000000004</v>
      </c>
      <c r="AJ3288">
        <v>1.69</v>
      </c>
      <c r="AK3288">
        <v>0.96430000000000005</v>
      </c>
      <c r="AR3288" s="3"/>
    </row>
    <row r="3289" spans="1:44" hidden="1" outlineLevel="1" x14ac:dyDescent="0.2">
      <c r="A3289" s="2">
        <v>37475</v>
      </c>
      <c r="B3289">
        <v>38.729999999999997</v>
      </c>
      <c r="E3289" s="2">
        <v>37475</v>
      </c>
      <c r="F3289">
        <v>876.77</v>
      </c>
      <c r="G3289">
        <f t="shared" si="462"/>
        <v>2.0010005002501163E-2</v>
      </c>
      <c r="H3289" s="2">
        <v>37475</v>
      </c>
      <c r="I3289">
        <v>1247.28</v>
      </c>
      <c r="J3289">
        <f t="shared" si="463"/>
        <v>2.0194832282286024E-2</v>
      </c>
      <c r="K3289">
        <f t="shared" si="459"/>
        <v>2.0127232282286023E-2</v>
      </c>
      <c r="L3289">
        <v>3.2677649310499546E-2</v>
      </c>
      <c r="N3289" s="2">
        <v>37475</v>
      </c>
      <c r="O3289">
        <v>23.545000000000002</v>
      </c>
      <c r="Q3289" s="2">
        <v>37475</v>
      </c>
      <c r="R3289">
        <v>24215.29</v>
      </c>
      <c r="S3289" s="8">
        <f t="shared" si="464"/>
        <v>3.1092506391291685E-2</v>
      </c>
      <c r="T3289" s="9">
        <f t="shared" si="460"/>
        <v>3.1024906391291684E-2</v>
      </c>
      <c r="U3289" s="3">
        <f>Sheet1!$B$17+Sheet1!$B$18*'Portfolio allocation'!K3289</f>
        <v>2.3578269850493015E-2</v>
      </c>
      <c r="V3289" s="13">
        <f t="shared" si="465"/>
        <v>7.4466365407986693E-3</v>
      </c>
      <c r="W3289" s="13"/>
      <c r="X3289" s="2">
        <v>37475</v>
      </c>
      <c r="Y3289">
        <v>66.068700000000007</v>
      </c>
      <c r="AA3289" s="2">
        <v>37475</v>
      </c>
      <c r="AB3289">
        <v>827.2</v>
      </c>
      <c r="AC3289">
        <f t="shared" si="466"/>
        <v>2.091946929959887E-2</v>
      </c>
      <c r="AD3289">
        <f t="shared" si="461"/>
        <v>2.0853869299598871E-2</v>
      </c>
      <c r="AE3289">
        <f>Sheet2!$B$17+Sheet2!$B$18*'Portfolio allocation'!K3289</f>
        <v>1.7951035448909979E-2</v>
      </c>
      <c r="AF3289">
        <f t="shared" si="467"/>
        <v>2.9028338506888914E-3</v>
      </c>
      <c r="AH3289" s="2">
        <v>37475</v>
      </c>
      <c r="AI3289">
        <v>4.2919999999999998</v>
      </c>
      <c r="AJ3289">
        <v>1.64</v>
      </c>
      <c r="AK3289">
        <v>0.97060000000000002</v>
      </c>
      <c r="AR3289" s="3"/>
    </row>
    <row r="3290" spans="1:44" hidden="1" outlineLevel="1" x14ac:dyDescent="0.2">
      <c r="A3290" s="2">
        <v>37476</v>
      </c>
      <c r="B3290">
        <v>36.33</v>
      </c>
      <c r="E3290" s="2">
        <v>37476</v>
      </c>
      <c r="F3290">
        <v>905.46</v>
      </c>
      <c r="G3290">
        <f t="shared" si="462"/>
        <v>3.2722378731024238E-2</v>
      </c>
      <c r="H3290" s="2">
        <v>37476</v>
      </c>
      <c r="I3290">
        <v>1288.1199999999999</v>
      </c>
      <c r="J3290">
        <f t="shared" si="463"/>
        <v>3.2743249310499545E-2</v>
      </c>
      <c r="K3290">
        <f t="shared" si="459"/>
        <v>3.2677649310499546E-2</v>
      </c>
      <c r="L3290">
        <v>3.6746874017949301E-3</v>
      </c>
      <c r="N3290" s="2">
        <v>37476</v>
      </c>
      <c r="O3290">
        <v>24.454999999999998</v>
      </c>
      <c r="Q3290" s="2">
        <v>37476</v>
      </c>
      <c r="R3290">
        <v>25151.19</v>
      </c>
      <c r="S3290" s="8">
        <f t="shared" si="464"/>
        <v>3.8649134493123904E-2</v>
      </c>
      <c r="T3290" s="9">
        <f t="shared" si="460"/>
        <v>3.8583534493123905E-2</v>
      </c>
      <c r="U3290" s="3">
        <f>Sheet1!$B$17+Sheet1!$B$18*'Portfolio allocation'!K3290</f>
        <v>3.7976426335125123E-2</v>
      </c>
      <c r="V3290" s="13">
        <f t="shared" si="465"/>
        <v>6.0710815799878276E-4</v>
      </c>
      <c r="W3290" s="13"/>
      <c r="X3290" s="2">
        <v>37476</v>
      </c>
      <c r="Y3290">
        <v>68.399299999999997</v>
      </c>
      <c r="AA3290" s="2">
        <v>37476</v>
      </c>
      <c r="AB3290">
        <v>856.38</v>
      </c>
      <c r="AC3290">
        <f t="shared" si="466"/>
        <v>3.5275628626692423E-2</v>
      </c>
      <c r="AD3290">
        <f t="shared" si="461"/>
        <v>3.520842862669242E-2</v>
      </c>
      <c r="AE3290">
        <f>Sheet2!$B$17+Sheet2!$B$18*'Portfolio allocation'!K3290</f>
        <v>2.9111186460494536E-2</v>
      </c>
      <c r="AF3290">
        <f t="shared" si="467"/>
        <v>6.0972421661978846E-3</v>
      </c>
      <c r="AH3290" s="2">
        <v>37476</v>
      </c>
      <c r="AI3290">
        <v>4.3970000000000002</v>
      </c>
      <c r="AJ3290">
        <v>1.68</v>
      </c>
      <c r="AK3290">
        <v>0.96870000000000001</v>
      </c>
      <c r="AR3290" s="3"/>
    </row>
    <row r="3291" spans="1:44" hidden="1" outlineLevel="1" x14ac:dyDescent="0.2">
      <c r="A3291" s="2">
        <v>37477</v>
      </c>
      <c r="B3291">
        <v>35.33</v>
      </c>
      <c r="E3291" s="2">
        <v>37477</v>
      </c>
      <c r="F3291">
        <v>908.64</v>
      </c>
      <c r="G3291">
        <f t="shared" si="462"/>
        <v>3.5120270359816352E-3</v>
      </c>
      <c r="H3291" s="2">
        <v>37477</v>
      </c>
      <c r="I3291">
        <v>1292.94</v>
      </c>
      <c r="J3291">
        <f t="shared" si="463"/>
        <v>3.74188740179493E-3</v>
      </c>
      <c r="K3291">
        <f t="shared" si="459"/>
        <v>3.6746874017949301E-3</v>
      </c>
      <c r="L3291">
        <v>-5.3652030009127653E-3</v>
      </c>
      <c r="N3291" s="2">
        <v>37477</v>
      </c>
      <c r="O3291">
        <v>24.06</v>
      </c>
      <c r="Q3291" s="2">
        <v>37477</v>
      </c>
      <c r="R3291">
        <v>24744.95</v>
      </c>
      <c r="S3291" s="8">
        <f t="shared" si="464"/>
        <v>-1.615191965072027E-2</v>
      </c>
      <c r="T3291" s="9">
        <f t="shared" si="460"/>
        <v>-1.621911965072027E-2</v>
      </c>
      <c r="U3291" s="3">
        <f>Sheet1!$B$17+Sheet1!$B$18*'Portfolio allocation'!K3291</f>
        <v>4.7034934006571563E-3</v>
      </c>
      <c r="V3291" s="13">
        <f t="shared" si="465"/>
        <v>-2.0922613051377426E-2</v>
      </c>
      <c r="W3291" s="13"/>
      <c r="X3291" s="2">
        <v>37477</v>
      </c>
      <c r="Y3291">
        <v>68.609399999999994</v>
      </c>
      <c r="AA3291" s="2">
        <v>37477</v>
      </c>
      <c r="AB3291">
        <v>859.01</v>
      </c>
      <c r="AC3291">
        <f t="shared" si="466"/>
        <v>3.0710665825919303E-3</v>
      </c>
      <c r="AD3291">
        <f t="shared" si="461"/>
        <v>3.0038665825919304E-3</v>
      </c>
      <c r="AE3291">
        <f>Sheet2!$B$17+Sheet2!$B$18*'Portfolio allocation'!K3291</f>
        <v>3.321012798794968E-3</v>
      </c>
      <c r="AF3291">
        <f t="shared" si="467"/>
        <v>-3.171462162030376E-4</v>
      </c>
      <c r="AH3291" s="2">
        <v>37477</v>
      </c>
      <c r="AI3291">
        <v>4.258</v>
      </c>
      <c r="AJ3291">
        <v>1.68</v>
      </c>
      <c r="AK3291">
        <v>0.97240000000000004</v>
      </c>
      <c r="AR3291" s="3"/>
    </row>
    <row r="3292" spans="1:44" hidden="1" outlineLevel="1" x14ac:dyDescent="0.2">
      <c r="A3292" s="2">
        <v>37480</v>
      </c>
      <c r="B3292">
        <v>37.049999999999997</v>
      </c>
      <c r="E3292" s="2">
        <v>37480</v>
      </c>
      <c r="F3292">
        <v>903.8</v>
      </c>
      <c r="G3292">
        <f t="shared" si="462"/>
        <v>-5.3266420144392201E-3</v>
      </c>
      <c r="H3292" s="2">
        <v>37480</v>
      </c>
      <c r="I3292">
        <v>1286.0899999999999</v>
      </c>
      <c r="J3292">
        <f t="shared" si="463"/>
        <v>-5.2980030009127654E-3</v>
      </c>
      <c r="K3292">
        <f t="shared" si="459"/>
        <v>-5.3652030009127653E-3</v>
      </c>
      <c r="L3292">
        <v>-2.1631477035044186E-2</v>
      </c>
      <c r="N3292" s="2">
        <v>37480</v>
      </c>
      <c r="O3292">
        <v>24.234999999999999</v>
      </c>
      <c r="Q3292" s="2">
        <v>37480</v>
      </c>
      <c r="R3292">
        <v>24924.93</v>
      </c>
      <c r="S3292" s="8">
        <f t="shared" si="464"/>
        <v>7.273403260059208E-3</v>
      </c>
      <c r="T3292" s="9">
        <f t="shared" si="460"/>
        <v>7.2062032600592081E-3</v>
      </c>
      <c r="U3292" s="3">
        <f>Sheet1!$B$17+Sheet1!$B$18*'Portfolio allocation'!K3292</f>
        <v>-5.6672979706186167E-3</v>
      </c>
      <c r="V3292" s="13">
        <f t="shared" si="465"/>
        <v>1.2873501230677825E-2</v>
      </c>
      <c r="W3292" s="13"/>
      <c r="X3292" s="2">
        <v>37480</v>
      </c>
      <c r="Y3292">
        <v>68.552099999999996</v>
      </c>
      <c r="AA3292" s="2">
        <v>37480</v>
      </c>
      <c r="AB3292">
        <v>858.29</v>
      </c>
      <c r="AC3292">
        <f t="shared" si="466"/>
        <v>-8.3817417725062793E-4</v>
      </c>
      <c r="AD3292">
        <f t="shared" si="461"/>
        <v>-9.0817417725062789E-4</v>
      </c>
      <c r="AE3292">
        <f>Sheet2!$B$17+Sheet2!$B$18*'Portfolio allocation'!K3292</f>
        <v>-4.7174883757554378E-3</v>
      </c>
      <c r="AF3292">
        <f t="shared" si="467"/>
        <v>3.8093141985048101E-3</v>
      </c>
      <c r="AH3292" s="2">
        <v>37480</v>
      </c>
      <c r="AI3292">
        <v>4.2130000000000001</v>
      </c>
      <c r="AJ3292">
        <v>1.75</v>
      </c>
      <c r="AK3292">
        <v>0.97789999999999999</v>
      </c>
      <c r="AR3292" s="3"/>
    </row>
    <row r="3293" spans="1:44" hidden="1" outlineLevel="1" x14ac:dyDescent="0.2">
      <c r="A3293" s="2">
        <v>37481</v>
      </c>
      <c r="B3293">
        <v>35.82</v>
      </c>
      <c r="E3293" s="2">
        <v>37481</v>
      </c>
      <c r="F3293">
        <v>884.21</v>
      </c>
      <c r="G3293">
        <f t="shared" si="462"/>
        <v>-2.1675149369329461E-2</v>
      </c>
      <c r="H3293" s="2">
        <v>37481</v>
      </c>
      <c r="I3293">
        <v>1258.3599999999999</v>
      </c>
      <c r="J3293">
        <f t="shared" si="463"/>
        <v>-2.1561477035044185E-2</v>
      </c>
      <c r="K3293">
        <f t="shared" si="459"/>
        <v>-2.1631477035044186E-2</v>
      </c>
      <c r="L3293">
        <v>4.0206643186369642E-2</v>
      </c>
      <c r="N3293" s="2">
        <v>37481</v>
      </c>
      <c r="O3293">
        <v>23.524999999999999</v>
      </c>
      <c r="Q3293" s="2">
        <v>37481</v>
      </c>
      <c r="R3293">
        <v>24194.71</v>
      </c>
      <c r="S3293" s="8">
        <f t="shared" si="464"/>
        <v>-2.929677234800665E-2</v>
      </c>
      <c r="T3293" s="9">
        <f t="shared" si="460"/>
        <v>-2.9366772348006651E-2</v>
      </c>
      <c r="U3293" s="3">
        <f>Sheet1!$B$17+Sheet1!$B$18*'Portfolio allocation'!K3293</f>
        <v>-2.4328379784779634E-2</v>
      </c>
      <c r="V3293" s="13">
        <f t="shared" si="465"/>
        <v>-5.0383925632270163E-3</v>
      </c>
      <c r="W3293" s="13"/>
      <c r="X3293" s="2">
        <v>37481</v>
      </c>
      <c r="Y3293">
        <v>68.676299999999998</v>
      </c>
      <c r="AA3293" s="2">
        <v>37481</v>
      </c>
      <c r="AB3293">
        <v>859.85</v>
      </c>
      <c r="AC3293">
        <f t="shared" si="466"/>
        <v>1.8175674888440962E-3</v>
      </c>
      <c r="AD3293">
        <f t="shared" si="461"/>
        <v>1.7495674888440963E-3</v>
      </c>
      <c r="AE3293">
        <f>Sheet2!$B$17+Sheet2!$B$18*'Portfolio allocation'!K3293</f>
        <v>-1.918187423708834E-2</v>
      </c>
      <c r="AF3293">
        <f t="shared" si="467"/>
        <v>2.0931441725932438E-2</v>
      </c>
      <c r="AH3293" s="2">
        <v>37481</v>
      </c>
      <c r="AI3293">
        <v>4.0869999999999997</v>
      </c>
      <c r="AJ3293">
        <v>1.7</v>
      </c>
      <c r="AK3293">
        <v>0.97770000000000001</v>
      </c>
      <c r="AR3293" s="3"/>
    </row>
    <row r="3294" spans="1:44" hidden="1" outlineLevel="1" x14ac:dyDescent="0.2">
      <c r="A3294" s="2">
        <v>37482</v>
      </c>
      <c r="B3294">
        <v>32.36</v>
      </c>
      <c r="E3294" s="2">
        <v>37482</v>
      </c>
      <c r="F3294">
        <v>919.62</v>
      </c>
      <c r="G3294">
        <f t="shared" si="462"/>
        <v>4.0047047647052025E-2</v>
      </c>
      <c r="H3294" s="2">
        <v>37482</v>
      </c>
      <c r="I3294">
        <v>1309.04</v>
      </c>
      <c r="J3294">
        <f t="shared" si="463"/>
        <v>4.0274643186369641E-2</v>
      </c>
      <c r="K3294">
        <f t="shared" si="459"/>
        <v>4.0206643186369642E-2</v>
      </c>
      <c r="L3294">
        <v>1.1601876159628415E-2</v>
      </c>
      <c r="N3294" s="2">
        <v>37482</v>
      </c>
      <c r="O3294">
        <v>24.855</v>
      </c>
      <c r="Q3294" s="2">
        <v>37482</v>
      </c>
      <c r="R3294">
        <v>25562.58</v>
      </c>
      <c r="S3294" s="8">
        <f t="shared" si="464"/>
        <v>5.6535912189069615E-2</v>
      </c>
      <c r="T3294" s="9">
        <f t="shared" si="460"/>
        <v>5.6467912189069616E-2</v>
      </c>
      <c r="U3294" s="3">
        <f>Sheet1!$B$17+Sheet1!$B$18*'Portfolio allocation'!K3294</f>
        <v>4.6613878919602711E-2</v>
      </c>
      <c r="V3294" s="13">
        <f t="shared" si="465"/>
        <v>9.8540332694669053E-3</v>
      </c>
      <c r="W3294" s="13"/>
      <c r="X3294" s="2">
        <v>37482</v>
      </c>
      <c r="Y3294">
        <v>71.560900000000004</v>
      </c>
      <c r="AA3294" s="2">
        <v>37482</v>
      </c>
      <c r="AB3294">
        <v>895.96</v>
      </c>
      <c r="AC3294">
        <f t="shared" si="466"/>
        <v>4.1995696923882164E-2</v>
      </c>
      <c r="AD3294">
        <f t="shared" si="461"/>
        <v>4.1924896923882161E-2</v>
      </c>
      <c r="AE3294">
        <f>Sheet2!$B$17+Sheet2!$B$18*'Portfolio allocation'!K3294</f>
        <v>3.5806159896924324E-2</v>
      </c>
      <c r="AF3294">
        <f t="shared" si="467"/>
        <v>6.1187370269578378E-3</v>
      </c>
      <c r="AH3294" s="2">
        <v>37482</v>
      </c>
      <c r="AI3294">
        <v>4.1180000000000003</v>
      </c>
      <c r="AJ3294">
        <v>1.77</v>
      </c>
      <c r="AK3294">
        <v>0.9869</v>
      </c>
      <c r="AR3294" s="3"/>
    </row>
    <row r="3295" spans="1:44" hidden="1" outlineLevel="1" x14ac:dyDescent="0.2">
      <c r="A3295" s="2">
        <v>37483</v>
      </c>
      <c r="B3295">
        <v>29.43</v>
      </c>
      <c r="E3295" s="2">
        <v>37483</v>
      </c>
      <c r="F3295">
        <v>930.25</v>
      </c>
      <c r="G3295">
        <f t="shared" si="462"/>
        <v>1.1559122246145082E-2</v>
      </c>
      <c r="H3295" s="2">
        <v>37483</v>
      </c>
      <c r="I3295">
        <v>1324.32</v>
      </c>
      <c r="J3295">
        <f t="shared" si="463"/>
        <v>1.1672676159628415E-2</v>
      </c>
      <c r="K3295">
        <f t="shared" si="459"/>
        <v>1.1601876159628415E-2</v>
      </c>
      <c r="L3295">
        <v>-1.5512048326688575E-3</v>
      </c>
      <c r="N3295" s="2">
        <v>37483</v>
      </c>
      <c r="O3295">
        <v>24.885000000000002</v>
      </c>
      <c r="Q3295" s="2">
        <v>37483</v>
      </c>
      <c r="R3295">
        <v>25593.43</v>
      </c>
      <c r="S3295" s="8">
        <f t="shared" si="464"/>
        <v>1.2068421888555836E-3</v>
      </c>
      <c r="T3295" s="9">
        <f t="shared" si="460"/>
        <v>1.1360421888555836E-3</v>
      </c>
      <c r="U3295" s="3">
        <f>Sheet1!$B$17+Sheet1!$B$18*'Portfolio allocation'!K3295</f>
        <v>1.379776524532347E-2</v>
      </c>
      <c r="V3295" s="13">
        <f t="shared" si="465"/>
        <v>-1.2661723056467886E-2</v>
      </c>
      <c r="W3295" s="13"/>
      <c r="X3295" s="2">
        <v>37483</v>
      </c>
      <c r="Y3295">
        <v>73.070099999999996</v>
      </c>
      <c r="AA3295" s="2">
        <v>37483</v>
      </c>
      <c r="AB3295">
        <v>914.86</v>
      </c>
      <c r="AC3295">
        <f t="shared" si="466"/>
        <v>2.1094691727309156E-2</v>
      </c>
      <c r="AD3295">
        <f t="shared" si="461"/>
        <v>2.1023491727309156E-2</v>
      </c>
      <c r="AE3295">
        <f>Sheet2!$B$17+Sheet2!$B$18*'Portfolio allocation'!K3295</f>
        <v>1.037007128313683E-2</v>
      </c>
      <c r="AF3295">
        <f t="shared" si="467"/>
        <v>1.0653420444172326E-2</v>
      </c>
      <c r="AH3295" s="2">
        <v>37483</v>
      </c>
      <c r="AI3295">
        <v>4.181</v>
      </c>
      <c r="AJ3295">
        <v>1.78</v>
      </c>
      <c r="AK3295">
        <v>0.97950000000000004</v>
      </c>
      <c r="AR3295" s="3"/>
    </row>
    <row r="3296" spans="1:44" hidden="1" outlineLevel="1" x14ac:dyDescent="0.2">
      <c r="A3296" s="2">
        <v>37484</v>
      </c>
      <c r="B3296">
        <v>28.81</v>
      </c>
      <c r="E3296" s="2">
        <v>37484</v>
      </c>
      <c r="F3296">
        <v>928.77</v>
      </c>
      <c r="G3296">
        <f t="shared" si="462"/>
        <v>-1.5909701693093137E-3</v>
      </c>
      <c r="H3296" s="2">
        <v>37484</v>
      </c>
      <c r="I3296">
        <v>1322.36</v>
      </c>
      <c r="J3296">
        <f t="shared" si="463"/>
        <v>-1.4800048326688575E-3</v>
      </c>
      <c r="K3296">
        <f t="shared" si="459"/>
        <v>-1.5512048326688575E-3</v>
      </c>
      <c r="L3296">
        <v>2.3574315762727376E-2</v>
      </c>
      <c r="N3296" s="2">
        <v>37484</v>
      </c>
      <c r="O3296">
        <v>25</v>
      </c>
      <c r="Q3296" s="2">
        <v>37484</v>
      </c>
      <c r="R3296">
        <v>25711.71</v>
      </c>
      <c r="S3296" s="8">
        <f t="shared" si="464"/>
        <v>4.6214985642798467E-3</v>
      </c>
      <c r="T3296" s="9">
        <f t="shared" si="460"/>
        <v>4.5502985642798463E-3</v>
      </c>
      <c r="U3296" s="3">
        <f>Sheet1!$B$17+Sheet1!$B$18*'Portfolio allocation'!K3296</f>
        <v>-1.2917826124414901E-3</v>
      </c>
      <c r="V3296" s="13">
        <f t="shared" si="465"/>
        <v>5.8420811767213362E-3</v>
      </c>
      <c r="W3296" s="13"/>
      <c r="X3296" s="2">
        <v>37484</v>
      </c>
      <c r="Y3296">
        <v>75.792299999999997</v>
      </c>
      <c r="AA3296" s="2">
        <v>37484</v>
      </c>
      <c r="AB3296">
        <v>948.94</v>
      </c>
      <c r="AC3296">
        <f t="shared" si="466"/>
        <v>3.7251601337909612E-2</v>
      </c>
      <c r="AD3296">
        <f t="shared" si="461"/>
        <v>3.7178801337909614E-2</v>
      </c>
      <c r="AE3296">
        <f>Sheet2!$B$17+Sheet2!$B$18*'Portfolio allocation'!K3296</f>
        <v>-1.325983900659303E-3</v>
      </c>
      <c r="AF3296">
        <f t="shared" si="467"/>
        <v>3.8504785238568914E-2</v>
      </c>
      <c r="AH3296" s="2">
        <v>37484</v>
      </c>
      <c r="AI3296">
        <v>4.3140000000000001</v>
      </c>
      <c r="AJ3296">
        <v>1.82</v>
      </c>
      <c r="AK3296">
        <v>0.9839</v>
      </c>
      <c r="AR3296" s="3"/>
    </row>
    <row r="3297" spans="1:44" hidden="1" outlineLevel="1" x14ac:dyDescent="0.2">
      <c r="A3297" s="2">
        <v>37487</v>
      </c>
      <c r="B3297">
        <v>28.61</v>
      </c>
      <c r="E3297" s="2">
        <v>37487</v>
      </c>
      <c r="F3297">
        <v>950.72</v>
      </c>
      <c r="G3297">
        <f t="shared" si="462"/>
        <v>2.3633407625138769E-2</v>
      </c>
      <c r="H3297" s="2">
        <v>37487</v>
      </c>
      <c r="I3297">
        <v>1353.63</v>
      </c>
      <c r="J3297">
        <f t="shared" si="463"/>
        <v>2.3647115762727378E-2</v>
      </c>
      <c r="K3297">
        <f t="shared" si="459"/>
        <v>2.3574315762727376E-2</v>
      </c>
      <c r="L3297">
        <v>-1.4059019135214205E-2</v>
      </c>
      <c r="N3297" s="2">
        <v>37487</v>
      </c>
      <c r="O3297">
        <v>26</v>
      </c>
      <c r="Q3297" s="2">
        <v>37487</v>
      </c>
      <c r="R3297">
        <v>26740.18</v>
      </c>
      <c r="S3297" s="8">
        <f t="shared" si="464"/>
        <v>4.0000062228455535E-2</v>
      </c>
      <c r="T3297" s="9">
        <f t="shared" si="460"/>
        <v>3.9927262228455537E-2</v>
      </c>
      <c r="U3297" s="3">
        <f>Sheet1!$B$17+Sheet1!$B$18*'Portfolio allocation'!K3297</f>
        <v>2.7532851379968269E-2</v>
      </c>
      <c r="V3297" s="13">
        <f t="shared" si="465"/>
        <v>1.2394410848487268E-2</v>
      </c>
      <c r="W3297" s="13"/>
      <c r="X3297" s="2">
        <v>37487</v>
      </c>
      <c r="Y3297">
        <v>78.791499999999999</v>
      </c>
      <c r="AA3297" s="2">
        <v>37487</v>
      </c>
      <c r="AB3297">
        <v>986.49</v>
      </c>
      <c r="AC3297">
        <f t="shared" si="466"/>
        <v>3.9570468101249867E-2</v>
      </c>
      <c r="AD3297">
        <f t="shared" si="461"/>
        <v>3.9496068101249865E-2</v>
      </c>
      <c r="AE3297">
        <f>Sheet2!$B$17+Sheet2!$B$18*'Portfolio allocation'!K3297</f>
        <v>2.1016270022771781E-2</v>
      </c>
      <c r="AF3297">
        <f t="shared" si="467"/>
        <v>1.8479798078478084E-2</v>
      </c>
      <c r="AH3297" s="2">
        <v>37487</v>
      </c>
      <c r="AI3297">
        <v>4.2859999999999996</v>
      </c>
      <c r="AJ3297">
        <v>1.86</v>
      </c>
      <c r="AK3297">
        <v>0.97629999999999995</v>
      </c>
      <c r="AR3297" s="3"/>
    </row>
    <row r="3298" spans="1:44" hidden="1" outlineLevel="1" x14ac:dyDescent="0.2">
      <c r="A3298" s="2">
        <v>37488</v>
      </c>
      <c r="B3298">
        <v>29.59</v>
      </c>
      <c r="E3298" s="2">
        <v>37488</v>
      </c>
      <c r="F3298">
        <v>937.43</v>
      </c>
      <c r="G3298">
        <f t="shared" si="462"/>
        <v>-1.3978879165264302E-2</v>
      </c>
      <c r="H3298" s="2">
        <v>37488</v>
      </c>
      <c r="I3298">
        <v>1334.7</v>
      </c>
      <c r="J3298">
        <f t="shared" si="463"/>
        <v>-1.3984619135214205E-2</v>
      </c>
      <c r="K3298">
        <f t="shared" si="459"/>
        <v>-1.4059019135214205E-2</v>
      </c>
      <c r="L3298">
        <v>1.2756052476211848E-2</v>
      </c>
      <c r="N3298" s="2">
        <v>37488</v>
      </c>
      <c r="O3298">
        <v>25.52</v>
      </c>
      <c r="Q3298" s="2">
        <v>37488</v>
      </c>
      <c r="R3298">
        <v>26246.51</v>
      </c>
      <c r="S3298" s="8">
        <f t="shared" si="464"/>
        <v>-1.8461730624102057E-2</v>
      </c>
      <c r="T3298" s="9">
        <f t="shared" si="460"/>
        <v>-1.8536130624102056E-2</v>
      </c>
      <c r="U3298" s="3">
        <f>Sheet1!$B$17+Sheet1!$B$18*'Portfolio allocation'!K3298</f>
        <v>-1.5641064170490413E-2</v>
      </c>
      <c r="V3298" s="13">
        <f t="shared" si="465"/>
        <v>-2.895066453611643E-3</v>
      </c>
      <c r="W3298" s="13"/>
      <c r="X3298" s="2">
        <v>37488</v>
      </c>
      <c r="Y3298">
        <v>77.626199999999997</v>
      </c>
      <c r="AA3298" s="2">
        <v>37488</v>
      </c>
      <c r="AB3298">
        <v>971.9</v>
      </c>
      <c r="AC3298">
        <f t="shared" si="466"/>
        <v>-1.4789810337661802E-2</v>
      </c>
      <c r="AD3298">
        <f t="shared" si="461"/>
        <v>-1.4860610337661801E-2</v>
      </c>
      <c r="AE3298">
        <f>Sheet2!$B$17+Sheet2!$B$18*'Portfolio allocation'!K3298</f>
        <v>-1.2448251481685884E-2</v>
      </c>
      <c r="AF3298">
        <f t="shared" si="467"/>
        <v>-2.4123588559759167E-3</v>
      </c>
      <c r="AH3298" s="2">
        <v>37488</v>
      </c>
      <c r="AI3298">
        <v>4.149</v>
      </c>
      <c r="AJ3298">
        <v>1.77</v>
      </c>
      <c r="AK3298">
        <v>0.97560000000000002</v>
      </c>
      <c r="AR3298" s="3"/>
    </row>
    <row r="3299" spans="1:44" hidden="1" outlineLevel="1" x14ac:dyDescent="0.2">
      <c r="A3299" s="2">
        <v>37489</v>
      </c>
      <c r="B3299">
        <v>28.23</v>
      </c>
      <c r="E3299" s="2">
        <v>37489</v>
      </c>
      <c r="F3299">
        <v>949.36</v>
      </c>
      <c r="G3299">
        <f t="shared" si="462"/>
        <v>1.2726283562506158E-2</v>
      </c>
      <c r="H3299" s="2">
        <v>37489</v>
      </c>
      <c r="I3299">
        <v>1351.82</v>
      </c>
      <c r="J3299">
        <f t="shared" si="463"/>
        <v>1.2826852476211847E-2</v>
      </c>
      <c r="K3299">
        <f t="shared" si="459"/>
        <v>1.2756052476211848E-2</v>
      </c>
      <c r="L3299">
        <v>1.400651798612244E-2</v>
      </c>
      <c r="N3299" s="2">
        <v>37489</v>
      </c>
      <c r="O3299">
        <v>26.14</v>
      </c>
      <c r="Q3299" s="2">
        <v>37489</v>
      </c>
      <c r="R3299">
        <v>26884.16</v>
      </c>
      <c r="S3299" s="8">
        <f t="shared" si="464"/>
        <v>2.4294658604134378E-2</v>
      </c>
      <c r="T3299" s="9">
        <f t="shared" si="460"/>
        <v>2.4223858604134379E-2</v>
      </c>
      <c r="U3299" s="3">
        <f>Sheet1!$B$17+Sheet1!$B$18*'Portfolio allocation'!K3299</f>
        <v>1.5121865566425712E-2</v>
      </c>
      <c r="V3299" s="13">
        <f t="shared" si="465"/>
        <v>9.101993037708667E-3</v>
      </c>
      <c r="W3299" s="13"/>
      <c r="X3299" s="2">
        <v>37489</v>
      </c>
      <c r="Y3299">
        <v>77.368300000000005</v>
      </c>
      <c r="AA3299" s="2">
        <v>37489</v>
      </c>
      <c r="AB3299">
        <v>968.67</v>
      </c>
      <c r="AC3299">
        <f t="shared" si="466"/>
        <v>-3.3233871797510028E-3</v>
      </c>
      <c r="AD3299">
        <f t="shared" si="461"/>
        <v>-3.394187179751003E-3</v>
      </c>
      <c r="AE3299">
        <f>Sheet2!$B$17+Sheet2!$B$18*'Portfolio allocation'!K3299</f>
        <v>1.1396394309543789E-2</v>
      </c>
      <c r="AF3299">
        <f t="shared" si="467"/>
        <v>-1.4790581489294793E-2</v>
      </c>
      <c r="AH3299" s="2">
        <v>37489</v>
      </c>
      <c r="AI3299">
        <v>4.1909999999999998</v>
      </c>
      <c r="AJ3299">
        <v>1.77</v>
      </c>
      <c r="AK3299">
        <v>0.98080000000000001</v>
      </c>
      <c r="AR3299" s="3"/>
    </row>
    <row r="3300" spans="1:44" hidden="1" outlineLevel="1" x14ac:dyDescent="0.2">
      <c r="A3300" s="2">
        <v>37490</v>
      </c>
      <c r="B3300">
        <v>27.75</v>
      </c>
      <c r="E3300" s="2">
        <v>37490</v>
      </c>
      <c r="F3300">
        <v>962.7</v>
      </c>
      <c r="G3300">
        <f t="shared" si="462"/>
        <v>1.4051571585067979E-2</v>
      </c>
      <c r="H3300" s="2">
        <v>37490</v>
      </c>
      <c r="I3300">
        <v>1370.85</v>
      </c>
      <c r="J3300">
        <f t="shared" si="463"/>
        <v>1.407731798612244E-2</v>
      </c>
      <c r="K3300">
        <f t="shared" si="459"/>
        <v>1.400651798612244E-2</v>
      </c>
      <c r="L3300">
        <v>-2.2731475289054153E-2</v>
      </c>
      <c r="N3300" s="2">
        <v>37490</v>
      </c>
      <c r="O3300">
        <v>26.614999999999998</v>
      </c>
      <c r="Q3300" s="2">
        <v>37490</v>
      </c>
      <c r="R3300">
        <v>27372.69</v>
      </c>
      <c r="S3300" s="8">
        <f t="shared" si="464"/>
        <v>1.8171666884886806E-2</v>
      </c>
      <c r="T3300" s="9">
        <f t="shared" si="460"/>
        <v>1.8100866884886806E-2</v>
      </c>
      <c r="U3300" s="3">
        <f>Sheet1!$B$17+Sheet1!$B$18*'Portfolio allocation'!K3300</f>
        <v>1.6556431290405547E-2</v>
      </c>
      <c r="V3300" s="13">
        <f t="shared" si="465"/>
        <v>1.5444355944812596E-3</v>
      </c>
      <c r="W3300" s="13"/>
      <c r="X3300" s="2">
        <v>37490</v>
      </c>
      <c r="Y3300">
        <v>78.313900000000004</v>
      </c>
      <c r="AA3300" s="2">
        <v>37490</v>
      </c>
      <c r="AB3300">
        <v>980.51</v>
      </c>
      <c r="AC3300">
        <f t="shared" si="466"/>
        <v>1.2222944862543494E-2</v>
      </c>
      <c r="AD3300">
        <f t="shared" si="461"/>
        <v>1.2148944862543495E-2</v>
      </c>
      <c r="AE3300">
        <f>Sheet2!$B$17+Sheet2!$B$18*'Portfolio allocation'!K3300</f>
        <v>1.2508340143216756E-2</v>
      </c>
      <c r="AF3300">
        <f t="shared" si="467"/>
        <v>-3.5939528067326088E-4</v>
      </c>
      <c r="AH3300" s="2">
        <v>37490</v>
      </c>
      <c r="AI3300">
        <v>4.3179999999999996</v>
      </c>
      <c r="AJ3300">
        <v>1.85</v>
      </c>
      <c r="AK3300">
        <v>0.97240000000000004</v>
      </c>
      <c r="AR3300" s="3"/>
    </row>
    <row r="3301" spans="1:44" hidden="1" outlineLevel="1" x14ac:dyDescent="0.2">
      <c r="A3301" s="2">
        <v>37491</v>
      </c>
      <c r="B3301">
        <v>29.32</v>
      </c>
      <c r="E3301" s="2">
        <v>37491</v>
      </c>
      <c r="F3301">
        <v>940.86</v>
      </c>
      <c r="G3301">
        <f t="shared" si="462"/>
        <v>-2.2686195076347837E-2</v>
      </c>
      <c r="H3301" s="2">
        <v>37491</v>
      </c>
      <c r="I3301">
        <v>1339.79</v>
      </c>
      <c r="J3301">
        <f t="shared" si="463"/>
        <v>-2.2657475289054152E-2</v>
      </c>
      <c r="K3301">
        <f t="shared" si="459"/>
        <v>-2.2731475289054153E-2</v>
      </c>
      <c r="L3301">
        <v>7.4590309824674348E-3</v>
      </c>
      <c r="N3301" s="2">
        <v>37491</v>
      </c>
      <c r="O3301">
        <v>26.11</v>
      </c>
      <c r="Q3301" s="2">
        <v>37491</v>
      </c>
      <c r="R3301">
        <v>26853.3</v>
      </c>
      <c r="S3301" s="8">
        <f t="shared" si="464"/>
        <v>-1.8974751842073201E-2</v>
      </c>
      <c r="T3301" s="9">
        <f t="shared" si="460"/>
        <v>-1.9048751842073202E-2</v>
      </c>
      <c r="U3301" s="3">
        <f>Sheet1!$B$17+Sheet1!$B$18*'Portfolio allocation'!K3301</f>
        <v>-2.5590325659442897E-2</v>
      </c>
      <c r="V3301" s="13">
        <f t="shared" si="465"/>
        <v>6.5415738173696947E-3</v>
      </c>
      <c r="W3301" s="13"/>
      <c r="X3301" s="2">
        <v>37491</v>
      </c>
      <c r="Y3301">
        <v>76.795199999999994</v>
      </c>
      <c r="AA3301" s="2">
        <v>37491</v>
      </c>
      <c r="AB3301">
        <v>961.5</v>
      </c>
      <c r="AC3301">
        <f t="shared" si="466"/>
        <v>-1.93878695780767E-2</v>
      </c>
      <c r="AD3301">
        <f t="shared" si="461"/>
        <v>-1.9459869578076699E-2</v>
      </c>
      <c r="AE3301">
        <f>Sheet2!$B$17+Sheet2!$B$18*'Portfolio allocation'!K3301</f>
        <v>-2.016002074804759E-2</v>
      </c>
      <c r="AF3301">
        <f t="shared" si="467"/>
        <v>7.0015116997089108E-4</v>
      </c>
      <c r="AH3301" s="2">
        <v>37491</v>
      </c>
      <c r="AI3301">
        <v>4.2309999999999999</v>
      </c>
      <c r="AJ3301">
        <v>1.8</v>
      </c>
      <c r="AK3301">
        <v>0.97270000000000001</v>
      </c>
      <c r="AR3301" s="3"/>
    </row>
    <row r="3302" spans="1:44" hidden="1" outlineLevel="1" x14ac:dyDescent="0.2">
      <c r="A3302" s="2">
        <v>37494</v>
      </c>
      <c r="B3302">
        <v>29.89</v>
      </c>
      <c r="E3302" s="2">
        <v>37494</v>
      </c>
      <c r="F3302">
        <v>947.95</v>
      </c>
      <c r="G3302">
        <f t="shared" si="462"/>
        <v>7.5356588652935041E-3</v>
      </c>
      <c r="H3302" s="2">
        <v>37494</v>
      </c>
      <c r="I3302">
        <v>1349.88</v>
      </c>
      <c r="J3302">
        <f t="shared" si="463"/>
        <v>7.5310309824674349E-3</v>
      </c>
      <c r="K3302">
        <f t="shared" si="459"/>
        <v>7.4590309824674348E-3</v>
      </c>
      <c r="L3302">
        <v>-1.3909867105224178E-2</v>
      </c>
      <c r="N3302" s="2">
        <v>37494</v>
      </c>
      <c r="O3302">
        <v>26.05</v>
      </c>
      <c r="Q3302" s="2">
        <v>37494</v>
      </c>
      <c r="R3302">
        <v>26791.599999999999</v>
      </c>
      <c r="S3302" s="8">
        <f t="shared" si="464"/>
        <v>-2.2976691877720778E-3</v>
      </c>
      <c r="T3302" s="9">
        <f t="shared" si="460"/>
        <v>-2.3696691877720779E-3</v>
      </c>
      <c r="U3302" s="3">
        <f>Sheet1!$B$17+Sheet1!$B$18*'Portfolio allocation'!K3302</f>
        <v>9.0449882644251765E-3</v>
      </c>
      <c r="V3302" s="13">
        <f t="shared" si="465"/>
        <v>-1.1414657452197254E-2</v>
      </c>
      <c r="W3302" s="13"/>
      <c r="X3302" s="2">
        <v>37494</v>
      </c>
      <c r="Y3302">
        <v>75.859200000000001</v>
      </c>
      <c r="AA3302" s="2">
        <v>37494</v>
      </c>
      <c r="AB3302">
        <v>949.78</v>
      </c>
      <c r="AC3302">
        <f t="shared" si="466"/>
        <v>-1.2189287571502838E-2</v>
      </c>
      <c r="AD3302">
        <f t="shared" si="461"/>
        <v>-1.2260887571502838E-2</v>
      </c>
      <c r="AE3302">
        <f>Sheet2!$B$17+Sheet2!$B$18*'Portfolio allocation'!K3302</f>
        <v>6.6861476580656566E-3</v>
      </c>
      <c r="AF3302">
        <f t="shared" si="467"/>
        <v>-1.8947035229568494E-2</v>
      </c>
      <c r="AH3302" s="2">
        <v>37494</v>
      </c>
      <c r="AI3302">
        <v>4.22</v>
      </c>
      <c r="AJ3302">
        <v>1.79</v>
      </c>
      <c r="AK3302">
        <v>0.97270000000000001</v>
      </c>
      <c r="AR3302" s="3"/>
    </row>
    <row r="3303" spans="1:44" hidden="1" outlineLevel="1" x14ac:dyDescent="0.2">
      <c r="A3303" s="2">
        <v>37495</v>
      </c>
      <c r="B3303">
        <v>30.11</v>
      </c>
      <c r="E3303" s="2">
        <v>37495</v>
      </c>
      <c r="F3303">
        <v>934.82</v>
      </c>
      <c r="G3303">
        <f t="shared" si="462"/>
        <v>-1.3850941505353598E-2</v>
      </c>
      <c r="H3303" s="2">
        <v>37495</v>
      </c>
      <c r="I3303">
        <v>1331.2</v>
      </c>
      <c r="J3303">
        <f t="shared" si="463"/>
        <v>-1.3838267105224178E-2</v>
      </c>
      <c r="K3303">
        <f t="shared" si="459"/>
        <v>-1.3909867105224178E-2</v>
      </c>
      <c r="L3303">
        <v>-1.8044350000000087E-2</v>
      </c>
      <c r="N3303" s="2">
        <v>37495</v>
      </c>
      <c r="O3303">
        <v>25.42</v>
      </c>
      <c r="Q3303" s="2">
        <v>37495</v>
      </c>
      <c r="R3303">
        <v>26143.67</v>
      </c>
      <c r="S3303" s="8">
        <f t="shared" si="464"/>
        <v>-2.4184072619776398E-2</v>
      </c>
      <c r="T3303" s="9">
        <f t="shared" si="460"/>
        <v>-2.4255672619776399E-2</v>
      </c>
      <c r="U3303" s="3">
        <f>Sheet1!$B$17+Sheet1!$B$18*'Portfolio allocation'!K3303</f>
        <v>-1.5469953181670736E-2</v>
      </c>
      <c r="V3303" s="13">
        <f t="shared" si="465"/>
        <v>-8.7857194381056637E-3</v>
      </c>
      <c r="W3303" s="13"/>
      <c r="X3303" s="2">
        <v>37495</v>
      </c>
      <c r="Y3303">
        <v>74.464600000000004</v>
      </c>
      <c r="AA3303" s="2">
        <v>37495</v>
      </c>
      <c r="AB3303">
        <v>932.32</v>
      </c>
      <c r="AC3303">
        <f t="shared" si="466"/>
        <v>-1.8383204531575603E-2</v>
      </c>
      <c r="AD3303">
        <f t="shared" si="461"/>
        <v>-1.8458804531575602E-2</v>
      </c>
      <c r="AE3303">
        <f>Sheet2!$B$17+Sheet2!$B$18*'Portfolio allocation'!K3303</f>
        <v>-1.2315621691406316E-2</v>
      </c>
      <c r="AF3303">
        <f t="shared" si="467"/>
        <v>-6.1431828401692853E-3</v>
      </c>
      <c r="AH3303" s="2">
        <v>37495</v>
      </c>
      <c r="AI3303">
        <v>4.2779999999999996</v>
      </c>
      <c r="AJ3303">
        <v>1.89</v>
      </c>
      <c r="AK3303">
        <v>0.97989999999999999</v>
      </c>
      <c r="AR3303" s="3"/>
    </row>
    <row r="3304" spans="1:44" hidden="1" outlineLevel="1" x14ac:dyDescent="0.2">
      <c r="A3304" s="2">
        <v>37496</v>
      </c>
      <c r="B3304">
        <v>33.32</v>
      </c>
      <c r="E3304" s="2">
        <v>37496</v>
      </c>
      <c r="F3304">
        <v>917.87</v>
      </c>
      <c r="G3304">
        <f t="shared" si="462"/>
        <v>-1.8131832866220332E-2</v>
      </c>
      <c r="H3304" s="2">
        <v>37496</v>
      </c>
      <c r="I3304">
        <v>1307.28</v>
      </c>
      <c r="J3304">
        <f t="shared" si="463"/>
        <v>-1.7968750000000089E-2</v>
      </c>
      <c r="K3304">
        <f t="shared" si="459"/>
        <v>-1.8044350000000087E-2</v>
      </c>
      <c r="L3304">
        <v>-7.400000000000001E-5</v>
      </c>
      <c r="N3304" s="2">
        <v>37496</v>
      </c>
      <c r="O3304">
        <v>24.69</v>
      </c>
      <c r="Q3304" s="2">
        <v>37496</v>
      </c>
      <c r="R3304">
        <v>25392.880000000001</v>
      </c>
      <c r="S3304" s="8">
        <f t="shared" si="464"/>
        <v>-2.8717850248262677E-2</v>
      </c>
      <c r="T3304" s="9">
        <f t="shared" si="460"/>
        <v>-2.8793450248262676E-2</v>
      </c>
      <c r="U3304" s="3">
        <f>Sheet1!$B$17+Sheet1!$B$18*'Portfolio allocation'!K3304</f>
        <v>-2.0213136740288459E-2</v>
      </c>
      <c r="V3304" s="13">
        <f t="shared" si="465"/>
        <v>-8.5803135079742174E-3</v>
      </c>
      <c r="W3304" s="13"/>
      <c r="X3304" s="2">
        <v>37496</v>
      </c>
      <c r="Y3304">
        <v>72.649799999999999</v>
      </c>
      <c r="AA3304" s="2">
        <v>37496</v>
      </c>
      <c r="AB3304">
        <v>909.59</v>
      </c>
      <c r="AC3304">
        <f t="shared" si="466"/>
        <v>-2.4380041187575086E-2</v>
      </c>
      <c r="AD3304">
        <f t="shared" si="461"/>
        <v>-2.4454041187575087E-2</v>
      </c>
      <c r="AE3304">
        <f>Sheet2!$B$17+Sheet2!$B$18*'Portfolio allocation'!K3304</f>
        <v>-1.5992109361639566E-2</v>
      </c>
      <c r="AF3304">
        <f t="shared" si="467"/>
        <v>-8.4619318259355203E-3</v>
      </c>
      <c r="AH3304" s="2">
        <v>37496</v>
      </c>
      <c r="AI3304">
        <v>4.2140000000000004</v>
      </c>
      <c r="AJ3304">
        <v>1.85</v>
      </c>
      <c r="AK3304">
        <v>0.98129999999999995</v>
      </c>
      <c r="AR3304" s="3"/>
    </row>
    <row r="3305" spans="1:44" hidden="1" outlineLevel="1" x14ac:dyDescent="0.2">
      <c r="A3305" s="2">
        <v>37497</v>
      </c>
      <c r="B3305">
        <v>33.67</v>
      </c>
      <c r="E3305" s="2">
        <v>37497</v>
      </c>
      <c r="F3305">
        <v>917.8</v>
      </c>
      <c r="G3305">
        <f t="shared" si="462"/>
        <v>-7.6263523156927526E-5</v>
      </c>
      <c r="H3305" s="2">
        <v>37497</v>
      </c>
      <c r="I3305">
        <v>1307.28</v>
      </c>
      <c r="J3305">
        <f t="shared" si="463"/>
        <v>0</v>
      </c>
      <c r="K3305">
        <f t="shared" si="459"/>
        <v>-7.400000000000001E-5</v>
      </c>
      <c r="L3305">
        <v>-1.9211718989046022E-3</v>
      </c>
      <c r="N3305" s="2">
        <v>37497</v>
      </c>
      <c r="O3305">
        <v>25.29</v>
      </c>
      <c r="Q3305" s="2">
        <v>37497</v>
      </c>
      <c r="R3305">
        <v>26009.96</v>
      </c>
      <c r="S3305" s="8">
        <f t="shared" si="464"/>
        <v>2.4301300206987175E-2</v>
      </c>
      <c r="T3305" s="9">
        <f t="shared" si="460"/>
        <v>2.4227300206987174E-2</v>
      </c>
      <c r="U3305" s="3">
        <f>Sheet1!$B$17+Sheet1!$B$18*'Portfolio allocation'!K3305</f>
        <v>4.029042089452341E-4</v>
      </c>
      <c r="V3305" s="13">
        <f t="shared" si="465"/>
        <v>2.3824395998041939E-2</v>
      </c>
      <c r="W3305" s="13"/>
      <c r="X3305" s="2">
        <v>37497</v>
      </c>
      <c r="Y3305">
        <v>73.184700000000007</v>
      </c>
      <c r="AA3305" s="2">
        <v>37497</v>
      </c>
      <c r="AB3305">
        <v>916.29</v>
      </c>
      <c r="AC3305">
        <f t="shared" si="466"/>
        <v>7.3659560901064847E-3</v>
      </c>
      <c r="AD3305">
        <f t="shared" si="461"/>
        <v>7.2959560901064849E-3</v>
      </c>
      <c r="AE3305">
        <f>Sheet2!$B$17+Sheet2!$B$18*'Portfolio allocation'!K3305</f>
        <v>-1.2415676546386319E-5</v>
      </c>
      <c r="AF3305">
        <f t="shared" si="467"/>
        <v>7.3083717666528715E-3</v>
      </c>
      <c r="AH3305" s="2">
        <v>37497</v>
      </c>
      <c r="AI3305">
        <v>4.1420000000000003</v>
      </c>
      <c r="AJ3305">
        <v>1.75</v>
      </c>
      <c r="AK3305">
        <v>0.98409999999999997</v>
      </c>
      <c r="AR3305" s="3"/>
    </row>
    <row r="3306" spans="1:44" hidden="1" outlineLevel="1" x14ac:dyDescent="0.2">
      <c r="A3306" s="2">
        <v>37498</v>
      </c>
      <c r="B3306">
        <v>32.64</v>
      </c>
      <c r="E3306" s="2">
        <v>37498</v>
      </c>
      <c r="F3306">
        <v>916.07</v>
      </c>
      <c r="G3306">
        <f t="shared" si="462"/>
        <v>-1.8849422532141169E-3</v>
      </c>
      <c r="H3306" s="2">
        <v>37498</v>
      </c>
      <c r="I3306">
        <v>1304.8599999999999</v>
      </c>
      <c r="J3306">
        <f t="shared" si="463"/>
        <v>-1.8511718989046022E-3</v>
      </c>
      <c r="K3306">
        <f t="shared" si="459"/>
        <v>-1.9211718989046022E-3</v>
      </c>
      <c r="L3306">
        <v>-6.9599999999999998E-5</v>
      </c>
      <c r="N3306" s="2">
        <v>37498</v>
      </c>
      <c r="O3306">
        <v>24.54</v>
      </c>
      <c r="Q3306" s="2">
        <v>37498</v>
      </c>
      <c r="R3306">
        <v>25238.61</v>
      </c>
      <c r="S3306" s="8">
        <f t="shared" si="464"/>
        <v>-2.9655947183309772E-2</v>
      </c>
      <c r="T3306" s="9">
        <f t="shared" si="460"/>
        <v>-2.9725947183309773E-2</v>
      </c>
      <c r="U3306" s="3">
        <f>Sheet1!$B$17+Sheet1!$B$18*'Portfolio allocation'!K3306</f>
        <v>-1.716218207039477E-3</v>
      </c>
      <c r="V3306" s="13">
        <f t="shared" si="465"/>
        <v>-2.8009728976270295E-2</v>
      </c>
      <c r="W3306" s="13"/>
      <c r="X3306" s="2">
        <v>37498</v>
      </c>
      <c r="Y3306">
        <v>72.000299999999996</v>
      </c>
      <c r="AA3306" s="2">
        <v>37498</v>
      </c>
      <c r="AB3306">
        <v>901.46</v>
      </c>
      <c r="AC3306">
        <f t="shared" si="466"/>
        <v>-1.618483231291401E-2</v>
      </c>
      <c r="AD3306">
        <f t="shared" si="461"/>
        <v>-1.625443231291401E-2</v>
      </c>
      <c r="AE3306">
        <f>Sheet2!$B$17+Sheet2!$B$18*'Portfolio allocation'!K3306</f>
        <v>-1.6549680546696448E-3</v>
      </c>
      <c r="AF3306">
        <f t="shared" si="467"/>
        <v>-1.4599464258244365E-2</v>
      </c>
      <c r="AH3306" s="2">
        <v>37498</v>
      </c>
      <c r="AI3306">
        <v>4.13</v>
      </c>
      <c r="AJ3306">
        <v>1.74</v>
      </c>
      <c r="AK3306">
        <v>0.98070000000000002</v>
      </c>
      <c r="AR3306" s="3"/>
    </row>
    <row r="3307" spans="1:44" hidden="1" outlineLevel="1" x14ac:dyDescent="0.2">
      <c r="A3307" s="2">
        <v>37501</v>
      </c>
      <c r="B3307">
        <v>32.64</v>
      </c>
      <c r="E3307" s="2">
        <v>37501</v>
      </c>
      <c r="F3307">
        <v>916.07</v>
      </c>
      <c r="G3307">
        <f t="shared" si="462"/>
        <v>0</v>
      </c>
      <c r="H3307" s="2">
        <v>37501</v>
      </c>
      <c r="I3307">
        <v>1304.8599999999999</v>
      </c>
      <c r="J3307">
        <f t="shared" si="463"/>
        <v>0</v>
      </c>
      <c r="K3307">
        <f t="shared" si="459"/>
        <v>-6.9599999999999998E-5</v>
      </c>
      <c r="L3307">
        <v>-4.1591295814110252E-2</v>
      </c>
      <c r="N3307" s="2">
        <v>37501</v>
      </c>
      <c r="O3307">
        <v>24.54</v>
      </c>
      <c r="Q3307" s="2">
        <v>37501</v>
      </c>
      <c r="R3307">
        <v>25238.61</v>
      </c>
      <c r="S3307" s="8">
        <f t="shared" si="464"/>
        <v>0</v>
      </c>
      <c r="T3307" s="9">
        <f t="shared" si="460"/>
        <v>-6.9599999999999998E-5</v>
      </c>
      <c r="U3307" s="3">
        <f>Sheet1!$B$17+Sheet1!$B$18*'Portfolio allocation'!K3307</f>
        <v>4.0795200045606325E-4</v>
      </c>
      <c r="V3307" s="13">
        <f t="shared" si="465"/>
        <v>-4.7755200045606326E-4</v>
      </c>
      <c r="W3307" s="13"/>
      <c r="X3307" s="2">
        <v>37501</v>
      </c>
      <c r="Y3307">
        <v>72.000299999999996</v>
      </c>
      <c r="AA3307" s="2">
        <v>37501</v>
      </c>
      <c r="AB3307">
        <v>901.46</v>
      </c>
      <c r="AC3307">
        <f t="shared" si="466"/>
        <v>0</v>
      </c>
      <c r="AD3307">
        <f t="shared" si="461"/>
        <v>-6.9599999999999998E-5</v>
      </c>
      <c r="AE3307">
        <f>Sheet2!$B$17+Sheet2!$B$18*'Portfolio allocation'!K3307</f>
        <v>-8.5030842922337931E-6</v>
      </c>
      <c r="AF3307">
        <f t="shared" si="467"/>
        <v>-6.1096915707766205E-5</v>
      </c>
      <c r="AH3307" s="2">
        <v>37501</v>
      </c>
      <c r="AI3307">
        <v>4.13</v>
      </c>
      <c r="AJ3307">
        <v>1.74</v>
      </c>
      <c r="AK3307">
        <v>0.98440000000000005</v>
      </c>
      <c r="AR3307" s="3"/>
    </row>
    <row r="3308" spans="1:44" hidden="1" outlineLevel="1" x14ac:dyDescent="0.2">
      <c r="A3308" s="2">
        <v>37502</v>
      </c>
      <c r="B3308">
        <v>39.97</v>
      </c>
      <c r="E3308" s="2">
        <v>37502</v>
      </c>
      <c r="F3308">
        <v>878.02</v>
      </c>
      <c r="G3308">
        <f t="shared" si="462"/>
        <v>-4.1536127151855284E-2</v>
      </c>
      <c r="H3308" s="2">
        <v>37502</v>
      </c>
      <c r="I3308">
        <v>1250.68</v>
      </c>
      <c r="J3308">
        <f t="shared" si="463"/>
        <v>-4.1521695814110249E-2</v>
      </c>
      <c r="K3308">
        <f t="shared" si="459"/>
        <v>-4.1591295814110252E-2</v>
      </c>
      <c r="L3308">
        <v>1.7801878568458575E-2</v>
      </c>
      <c r="N3308" s="2">
        <v>37502</v>
      </c>
      <c r="O3308">
        <v>23.51</v>
      </c>
      <c r="Q3308" s="2">
        <v>37502</v>
      </c>
      <c r="R3308">
        <v>24179.29</v>
      </c>
      <c r="S3308" s="8">
        <f t="shared" si="464"/>
        <v>-4.1972200529268422E-2</v>
      </c>
      <c r="T3308" s="9">
        <f t="shared" si="460"/>
        <v>-4.2041800529268425E-2</v>
      </c>
      <c r="U3308" s="3">
        <f>Sheet1!$B$17+Sheet1!$B$18*'Portfolio allocation'!K3308</f>
        <v>-4.7226789737201687E-2</v>
      </c>
      <c r="V3308" s="13">
        <f t="shared" si="465"/>
        <v>5.1849892079332618E-3</v>
      </c>
      <c r="W3308" s="13"/>
      <c r="X3308" s="2">
        <v>37502</v>
      </c>
      <c r="Y3308">
        <v>69.106099999999998</v>
      </c>
      <c r="AA3308" s="2">
        <v>37502</v>
      </c>
      <c r="AB3308">
        <v>865.23</v>
      </c>
      <c r="AC3308">
        <f t="shared" si="466"/>
        <v>-4.0190357863909676E-2</v>
      </c>
      <c r="AD3308">
        <f t="shared" si="461"/>
        <v>-4.0258757863909679E-2</v>
      </c>
      <c r="AE3308">
        <f>Sheet2!$B$17+Sheet2!$B$18*'Portfolio allocation'!K3308</f>
        <v>-3.693065431646602E-2</v>
      </c>
      <c r="AF3308">
        <f t="shared" si="467"/>
        <v>-3.3281035474436588E-3</v>
      </c>
      <c r="AH3308" s="2">
        <v>37502</v>
      </c>
      <c r="AI3308">
        <v>3.9649999999999999</v>
      </c>
      <c r="AJ3308">
        <v>1.71</v>
      </c>
      <c r="AK3308">
        <v>0.99670000000000003</v>
      </c>
      <c r="AR3308" s="3"/>
    </row>
    <row r="3309" spans="1:44" hidden="1" outlineLevel="1" x14ac:dyDescent="0.2">
      <c r="A3309" s="2">
        <v>37503</v>
      </c>
      <c r="B3309">
        <v>37.44</v>
      </c>
      <c r="E3309" s="2">
        <v>37503</v>
      </c>
      <c r="F3309">
        <v>893.4</v>
      </c>
      <c r="G3309">
        <f t="shared" si="462"/>
        <v>1.7516685269128196E-2</v>
      </c>
      <c r="H3309" s="2">
        <v>37503</v>
      </c>
      <c r="I3309">
        <v>1273.03</v>
      </c>
      <c r="J3309">
        <f t="shared" si="463"/>
        <v>1.7870278568458575E-2</v>
      </c>
      <c r="K3309">
        <f t="shared" si="459"/>
        <v>1.7801878568458575E-2</v>
      </c>
      <c r="L3309">
        <v>-1.5982385983048297E-2</v>
      </c>
      <c r="N3309" s="2">
        <v>37503</v>
      </c>
      <c r="O3309">
        <v>24.105</v>
      </c>
      <c r="Q3309" s="2">
        <v>37503</v>
      </c>
      <c r="R3309">
        <v>24791.23</v>
      </c>
      <c r="S3309" s="8">
        <f t="shared" si="464"/>
        <v>2.530843544206629E-2</v>
      </c>
      <c r="T3309" s="9">
        <f t="shared" si="460"/>
        <v>2.5240035442066291E-2</v>
      </c>
      <c r="U3309" s="3">
        <f>Sheet1!$B$17+Sheet1!$B$18*'Portfolio allocation'!K3309</f>
        <v>2.0910565137690035E-2</v>
      </c>
      <c r="V3309" s="13">
        <f t="shared" si="465"/>
        <v>4.3294703043762553E-3</v>
      </c>
      <c r="W3309" s="13"/>
      <c r="X3309" s="2">
        <v>37503</v>
      </c>
      <c r="Y3309">
        <v>70.424300000000002</v>
      </c>
      <c r="AA3309" s="2">
        <v>37503</v>
      </c>
      <c r="AB3309">
        <v>881.73</v>
      </c>
      <c r="AC3309">
        <f t="shared" si="466"/>
        <v>1.9070073853195035E-2</v>
      </c>
      <c r="AD3309">
        <f t="shared" si="461"/>
        <v>1.9002473853195034E-2</v>
      </c>
      <c r="AE3309">
        <f>Sheet2!$B$17+Sheet2!$B$18*'Portfolio allocation'!K3309</f>
        <v>1.5883271601435878E-2</v>
      </c>
      <c r="AF3309">
        <f t="shared" si="467"/>
        <v>3.1192022517591567E-3</v>
      </c>
      <c r="AH3309" s="2">
        <v>37503</v>
      </c>
      <c r="AI3309">
        <v>3.9529999999999998</v>
      </c>
      <c r="AJ3309">
        <v>1.69</v>
      </c>
      <c r="AK3309">
        <v>0.99380000000000002</v>
      </c>
      <c r="AR3309" s="3"/>
    </row>
    <row r="3310" spans="1:44" hidden="1" outlineLevel="1" x14ac:dyDescent="0.2">
      <c r="A3310" s="2">
        <v>37504</v>
      </c>
      <c r="B3310">
        <v>38.86</v>
      </c>
      <c r="E3310" s="2">
        <v>37504</v>
      </c>
      <c r="F3310">
        <v>879.15</v>
      </c>
      <c r="G3310">
        <f t="shared" si="462"/>
        <v>-1.5950302216252488E-2</v>
      </c>
      <c r="H3310" s="2">
        <v>37504</v>
      </c>
      <c r="I3310">
        <v>1252.77</v>
      </c>
      <c r="J3310">
        <f t="shared" si="463"/>
        <v>-1.5914785983048296E-2</v>
      </c>
      <c r="K3310">
        <f t="shared" si="459"/>
        <v>-1.5982385983048297E-2</v>
      </c>
      <c r="L3310">
        <v>1.678425893978943E-2</v>
      </c>
      <c r="N3310" s="2">
        <v>37504</v>
      </c>
      <c r="O3310">
        <v>22.954999999999998</v>
      </c>
      <c r="Q3310" s="2">
        <v>37504</v>
      </c>
      <c r="R3310">
        <v>23608.49</v>
      </c>
      <c r="S3310" s="8">
        <f t="shared" si="464"/>
        <v>-4.7707999966116965E-2</v>
      </c>
      <c r="T3310" s="9">
        <f t="shared" si="460"/>
        <v>-4.7775599966116966E-2</v>
      </c>
      <c r="U3310" s="3">
        <f>Sheet1!$B$17+Sheet1!$B$18*'Portfolio allocation'!K3310</f>
        <v>-1.7847599362923839E-2</v>
      </c>
      <c r="V3310" s="13">
        <f t="shared" si="465"/>
        <v>-2.9928000603193127E-2</v>
      </c>
      <c r="W3310" s="13"/>
      <c r="X3310" s="2">
        <v>37504</v>
      </c>
      <c r="Y3310">
        <v>68.943799999999996</v>
      </c>
      <c r="AA3310" s="2">
        <v>37504</v>
      </c>
      <c r="AB3310">
        <v>863.19</v>
      </c>
      <c r="AC3310">
        <f t="shared" si="466"/>
        <v>-2.1026844952536483E-2</v>
      </c>
      <c r="AD3310">
        <f t="shared" si="461"/>
        <v>-2.1093244952536484E-2</v>
      </c>
      <c r="AE3310">
        <f>Sheet2!$B$17+Sheet2!$B$18*'Portfolio allocation'!K3310</f>
        <v>-1.4158558352306205E-2</v>
      </c>
      <c r="AF3310">
        <f t="shared" si="467"/>
        <v>-6.9346866002302793E-3</v>
      </c>
      <c r="AH3310" s="2">
        <v>37504</v>
      </c>
      <c r="AI3310">
        <v>3.931</v>
      </c>
      <c r="AJ3310">
        <v>1.66</v>
      </c>
      <c r="AK3310">
        <v>0.99180000000000001</v>
      </c>
      <c r="AR3310" s="3"/>
    </row>
    <row r="3311" spans="1:44" hidden="1" outlineLevel="1" x14ac:dyDescent="0.2">
      <c r="A3311" s="2">
        <v>37505</v>
      </c>
      <c r="B3311">
        <v>36.33</v>
      </c>
      <c r="E3311" s="2">
        <v>37505</v>
      </c>
      <c r="F3311">
        <v>893.92</v>
      </c>
      <c r="G3311">
        <f t="shared" si="462"/>
        <v>1.6800318489450072E-2</v>
      </c>
      <c r="H3311" s="2">
        <v>37505</v>
      </c>
      <c r="I3311">
        <v>1273.8800000000001</v>
      </c>
      <c r="J3311">
        <f t="shared" si="463"/>
        <v>1.6850658939789431E-2</v>
      </c>
      <c r="K3311">
        <f t="shared" si="459"/>
        <v>1.678425893978943E-2</v>
      </c>
      <c r="L3311">
        <v>1.006439256444859E-2</v>
      </c>
      <c r="N3311" s="2">
        <v>37505</v>
      </c>
      <c r="O3311">
        <v>23.91</v>
      </c>
      <c r="Q3311" s="2">
        <v>37505</v>
      </c>
      <c r="R3311">
        <v>24590.68</v>
      </c>
      <c r="S3311" s="8">
        <f t="shared" si="464"/>
        <v>4.1603253744733282E-2</v>
      </c>
      <c r="T3311" s="9">
        <f t="shared" si="460"/>
        <v>4.1536853744733281E-2</v>
      </c>
      <c r="U3311" s="3">
        <f>Sheet1!$B$17+Sheet1!$B$18*'Portfolio allocation'!K3311</f>
        <v>1.9743126109769766E-2</v>
      </c>
      <c r="V3311" s="13">
        <f t="shared" si="465"/>
        <v>2.1793727634963515E-2</v>
      </c>
      <c r="W3311" s="13"/>
      <c r="X3311" s="2">
        <v>37505</v>
      </c>
      <c r="Y3311">
        <v>69.918000000000006</v>
      </c>
      <c r="AA3311" s="2">
        <v>37505</v>
      </c>
      <c r="AB3311">
        <v>875.39</v>
      </c>
      <c r="AC3311">
        <f t="shared" si="466"/>
        <v>1.4133620639720013E-2</v>
      </c>
      <c r="AD3311">
        <f t="shared" si="461"/>
        <v>1.4063620639720012E-2</v>
      </c>
      <c r="AE3311">
        <f>Sheet2!$B$17+Sheet2!$B$18*'Portfolio allocation'!K3311</f>
        <v>1.4978378265798502E-2</v>
      </c>
      <c r="AF3311">
        <f t="shared" si="467"/>
        <v>-9.1475762607848982E-4</v>
      </c>
      <c r="AH3311" s="2">
        <v>37505</v>
      </c>
      <c r="AI3311">
        <v>4.0119999999999996</v>
      </c>
      <c r="AJ3311">
        <v>1.75</v>
      </c>
      <c r="AK3311">
        <v>0.98499999999999999</v>
      </c>
      <c r="AR3311" s="3"/>
    </row>
    <row r="3312" spans="1:44" hidden="1" outlineLevel="1" x14ac:dyDescent="0.2">
      <c r="A3312" s="2">
        <v>37508</v>
      </c>
      <c r="B3312">
        <v>36.450000000000003</v>
      </c>
      <c r="E3312" s="2">
        <v>37508</v>
      </c>
      <c r="F3312">
        <v>902.96</v>
      </c>
      <c r="G3312">
        <f t="shared" si="462"/>
        <v>1.0112761768390932E-2</v>
      </c>
      <c r="H3312" s="2">
        <v>37508</v>
      </c>
      <c r="I3312">
        <v>1286.79</v>
      </c>
      <c r="J3312">
        <f t="shared" si="463"/>
        <v>1.0134392564448591E-2</v>
      </c>
      <c r="K3312">
        <f t="shared" si="459"/>
        <v>1.006439256444859E-2</v>
      </c>
      <c r="L3312">
        <v>7.26528436497013E-3</v>
      </c>
      <c r="N3312" s="2">
        <v>37508</v>
      </c>
      <c r="O3312">
        <v>24.35</v>
      </c>
      <c r="Q3312" s="2">
        <v>37508</v>
      </c>
      <c r="R3312">
        <v>25043.21</v>
      </c>
      <c r="S3312" s="8">
        <f t="shared" si="464"/>
        <v>1.840250045952363E-2</v>
      </c>
      <c r="T3312" s="9">
        <f t="shared" si="460"/>
        <v>1.8332500459523629E-2</v>
      </c>
      <c r="U3312" s="3">
        <f>Sheet1!$B$17+Sheet1!$B$18*'Portfolio allocation'!K3312</f>
        <v>1.2033925099917167E-2</v>
      </c>
      <c r="V3312" s="13">
        <f t="shared" si="465"/>
        <v>6.2985753596064616E-3</v>
      </c>
      <c r="W3312" s="13"/>
      <c r="X3312" s="2">
        <v>37508</v>
      </c>
      <c r="Y3312">
        <v>71.159700000000001</v>
      </c>
      <c r="AA3312" s="2">
        <v>37508</v>
      </c>
      <c r="AB3312">
        <v>890.94</v>
      </c>
      <c r="AC3312">
        <f t="shared" si="466"/>
        <v>1.7763511120757691E-2</v>
      </c>
      <c r="AD3312">
        <f t="shared" si="461"/>
        <v>1.7692711120757692E-2</v>
      </c>
      <c r="AE3312">
        <f>Sheet2!$B$17+Sheet2!$B$18*'Portfolio allocation'!K3312</f>
        <v>9.0029016455488425E-3</v>
      </c>
      <c r="AF3312">
        <f t="shared" si="467"/>
        <v>8.6898094752088494E-3</v>
      </c>
      <c r="AH3312" s="2">
        <v>37508</v>
      </c>
      <c r="AI3312">
        <v>4.0599999999999996</v>
      </c>
      <c r="AJ3312">
        <v>1.77</v>
      </c>
      <c r="AK3312">
        <v>0.98160000000000003</v>
      </c>
      <c r="AR3312" s="3"/>
    </row>
    <row r="3313" spans="1:44" hidden="1" outlineLevel="1" x14ac:dyDescent="0.2">
      <c r="A3313" s="2">
        <v>37509</v>
      </c>
      <c r="B3313">
        <v>35.08</v>
      </c>
      <c r="E3313" s="2">
        <v>37509</v>
      </c>
      <c r="F3313">
        <v>909.58</v>
      </c>
      <c r="G3313">
        <f t="shared" si="462"/>
        <v>7.3314432533002627E-3</v>
      </c>
      <c r="H3313" s="2">
        <v>37509</v>
      </c>
      <c r="I3313">
        <v>1296.23</v>
      </c>
      <c r="J3313">
        <f t="shared" si="463"/>
        <v>7.3360843649701302E-3</v>
      </c>
      <c r="K3313">
        <f t="shared" si="459"/>
        <v>7.26528436497013E-3</v>
      </c>
      <c r="L3313">
        <v>-5.5370639469882991E-5</v>
      </c>
      <c r="N3313" s="2">
        <v>37509</v>
      </c>
      <c r="O3313">
        <v>24.895</v>
      </c>
      <c r="Q3313" s="2">
        <v>37509</v>
      </c>
      <c r="R3313">
        <v>25603.72</v>
      </c>
      <c r="S3313" s="8">
        <f t="shared" si="464"/>
        <v>2.238171544302836E-2</v>
      </c>
      <c r="T3313" s="9">
        <f t="shared" si="460"/>
        <v>2.2310915443028361E-2</v>
      </c>
      <c r="U3313" s="3">
        <f>Sheet1!$B$17+Sheet1!$B$18*'Portfolio allocation'!K3313</f>
        <v>8.8227172346400061E-3</v>
      </c>
      <c r="V3313" s="13">
        <f t="shared" si="465"/>
        <v>1.3488198208388355E-2</v>
      </c>
      <c r="W3313" s="13"/>
      <c r="X3313" s="2">
        <v>37509</v>
      </c>
      <c r="Y3313">
        <v>72.210400000000007</v>
      </c>
      <c r="AA3313" s="2">
        <v>37509</v>
      </c>
      <c r="AB3313">
        <v>904.09</v>
      </c>
      <c r="AC3313">
        <f t="shared" si="466"/>
        <v>1.4759692010685388E-2</v>
      </c>
      <c r="AD3313">
        <f t="shared" si="461"/>
        <v>1.4688892010685389E-2</v>
      </c>
      <c r="AE3313">
        <f>Sheet2!$B$17+Sheet2!$B$18*'Portfolio allocation'!K3313</f>
        <v>6.5138632228637925E-3</v>
      </c>
      <c r="AF3313">
        <f t="shared" si="467"/>
        <v>8.175028787821597E-3</v>
      </c>
      <c r="AH3313" s="2">
        <v>37509</v>
      </c>
      <c r="AI3313">
        <v>3.9940000000000002</v>
      </c>
      <c r="AJ3313">
        <v>1.77</v>
      </c>
      <c r="AK3313">
        <v>0.97389999999999999</v>
      </c>
      <c r="AR3313" s="3"/>
    </row>
    <row r="3314" spans="1:44" hidden="1" outlineLevel="1" x14ac:dyDescent="0.2">
      <c r="A3314" s="2">
        <v>37510</v>
      </c>
      <c r="B3314">
        <v>34.81</v>
      </c>
      <c r="E3314" s="2">
        <v>37510</v>
      </c>
      <c r="F3314">
        <v>909.45</v>
      </c>
      <c r="G3314">
        <f t="shared" si="462"/>
        <v>-1.4292310736818692E-4</v>
      </c>
      <c r="H3314" s="2">
        <v>37510</v>
      </c>
      <c r="I3314">
        <v>1296.25</v>
      </c>
      <c r="J3314">
        <f t="shared" si="463"/>
        <v>1.5429360530117009E-5</v>
      </c>
      <c r="K3314">
        <f t="shared" si="459"/>
        <v>-5.5370639469882991E-5</v>
      </c>
      <c r="L3314">
        <v>-2.4629048408871694E-2</v>
      </c>
      <c r="N3314" s="2">
        <v>37510</v>
      </c>
      <c r="O3314">
        <v>24.29</v>
      </c>
      <c r="Q3314" s="2">
        <v>37510</v>
      </c>
      <c r="R3314">
        <v>24981.49</v>
      </c>
      <c r="S3314" s="8">
        <f t="shared" si="464"/>
        <v>-2.4302327942970714E-2</v>
      </c>
      <c r="T3314" s="9">
        <f t="shared" si="460"/>
        <v>-2.4373127942970713E-2</v>
      </c>
      <c r="U3314" s="3">
        <f>Sheet1!$B$17+Sheet1!$B$18*'Portfolio allocation'!K3314</f>
        <v>4.2427628347616584E-4</v>
      </c>
      <c r="V3314" s="13">
        <f t="shared" si="465"/>
        <v>-2.4797404226446881E-2</v>
      </c>
      <c r="W3314" s="13"/>
      <c r="X3314" s="2">
        <v>37510</v>
      </c>
      <c r="Y3314">
        <v>70.873199999999997</v>
      </c>
      <c r="AA3314" s="2">
        <v>37510</v>
      </c>
      <c r="AB3314">
        <v>887.35</v>
      </c>
      <c r="AC3314">
        <f t="shared" si="466"/>
        <v>-1.85158557223285E-2</v>
      </c>
      <c r="AD3314">
        <f t="shared" si="461"/>
        <v>-1.85894557223285E-2</v>
      </c>
      <c r="AE3314">
        <f>Sheet2!$B$17+Sheet2!$B$18*'Portfolio allocation'!K3314</f>
        <v>4.150026114966051E-6</v>
      </c>
      <c r="AF3314">
        <f t="shared" si="467"/>
        <v>-1.8593605748443466E-2</v>
      </c>
      <c r="AH3314" s="2">
        <v>37510</v>
      </c>
      <c r="AI3314">
        <v>4.0540000000000003</v>
      </c>
      <c r="AJ3314">
        <v>1.84</v>
      </c>
      <c r="AK3314">
        <v>0.9718</v>
      </c>
      <c r="AR3314" s="3"/>
    </row>
    <row r="3315" spans="1:44" hidden="1" outlineLevel="1" x14ac:dyDescent="0.2">
      <c r="A3315" s="2">
        <v>37511</v>
      </c>
      <c r="B3315">
        <v>37.5</v>
      </c>
      <c r="E3315" s="2">
        <v>37511</v>
      </c>
      <c r="F3315">
        <v>886.91</v>
      </c>
      <c r="G3315">
        <f t="shared" si="462"/>
        <v>-2.4784210236956539E-2</v>
      </c>
      <c r="H3315" s="2">
        <v>37511</v>
      </c>
      <c r="I3315">
        <v>1264.42</v>
      </c>
      <c r="J3315">
        <f t="shared" si="463"/>
        <v>-2.4555448408871694E-2</v>
      </c>
      <c r="K3315">
        <f t="shared" si="459"/>
        <v>-2.4629048408871694E-2</v>
      </c>
      <c r="L3315">
        <v>3.2105372645164273E-3</v>
      </c>
      <c r="N3315" s="2">
        <v>37511</v>
      </c>
      <c r="O3315">
        <v>23.574999999999999</v>
      </c>
      <c r="Q3315" s="2">
        <v>37511</v>
      </c>
      <c r="R3315">
        <v>24246.14</v>
      </c>
      <c r="S3315" s="8">
        <f t="shared" si="464"/>
        <v>-2.9435794262071768E-2</v>
      </c>
      <c r="T3315" s="9">
        <f t="shared" si="460"/>
        <v>-2.9509394262071768E-2</v>
      </c>
      <c r="U3315" s="3">
        <f>Sheet1!$B$17+Sheet1!$B$18*'Portfolio allocation'!K3315</f>
        <v>-2.7767269633395732E-2</v>
      </c>
      <c r="V3315" s="13">
        <f t="shared" si="465"/>
        <v>-1.742124628676036E-3</v>
      </c>
      <c r="W3315" s="13"/>
      <c r="X3315" s="2">
        <v>37511</v>
      </c>
      <c r="Y3315">
        <v>68.6477</v>
      </c>
      <c r="AA3315" s="2">
        <v>37511</v>
      </c>
      <c r="AB3315">
        <v>859.49</v>
      </c>
      <c r="AC3315">
        <f t="shared" si="466"/>
        <v>-3.139685580661522E-2</v>
      </c>
      <c r="AD3315">
        <f t="shared" si="461"/>
        <v>-3.1468455806615218E-2</v>
      </c>
      <c r="AE3315">
        <f>Sheet2!$B$17+Sheet2!$B$18*'Portfolio allocation'!K3315</f>
        <v>-2.1847391177658073E-2</v>
      </c>
      <c r="AF3315">
        <f t="shared" si="467"/>
        <v>-9.6210646289571454E-3</v>
      </c>
      <c r="AH3315" s="2">
        <v>37511</v>
      </c>
      <c r="AI3315">
        <v>3.964</v>
      </c>
      <c r="AJ3315">
        <v>1.79</v>
      </c>
      <c r="AK3315">
        <v>0.97629999999999995</v>
      </c>
      <c r="AR3315" s="3"/>
    </row>
    <row r="3316" spans="1:44" hidden="1" outlineLevel="1" x14ac:dyDescent="0.2">
      <c r="A3316" s="2">
        <v>37512</v>
      </c>
      <c r="B3316">
        <v>35.82</v>
      </c>
      <c r="E3316" s="2">
        <v>37512</v>
      </c>
      <c r="F3316">
        <v>889.81</v>
      </c>
      <c r="G3316">
        <f t="shared" si="462"/>
        <v>3.2697793462697078E-3</v>
      </c>
      <c r="H3316" s="2">
        <v>37512</v>
      </c>
      <c r="I3316">
        <v>1268.57</v>
      </c>
      <c r="J3316">
        <f t="shared" si="463"/>
        <v>3.2821372645164271E-3</v>
      </c>
      <c r="K3316">
        <f t="shared" si="459"/>
        <v>3.2105372645164273E-3</v>
      </c>
      <c r="L3316">
        <v>1.4123836508825901E-3</v>
      </c>
      <c r="N3316" s="2">
        <v>37512</v>
      </c>
      <c r="O3316">
        <v>23.954999999999998</v>
      </c>
      <c r="Q3316" s="2">
        <v>37512</v>
      </c>
      <c r="R3316">
        <v>24636.959999999999</v>
      </c>
      <c r="S3316" s="8">
        <f t="shared" si="464"/>
        <v>1.6118854382594527E-2</v>
      </c>
      <c r="T3316" s="9">
        <f t="shared" si="460"/>
        <v>1.6047254382594526E-2</v>
      </c>
      <c r="U3316" s="3">
        <f>Sheet1!$B$17+Sheet1!$B$18*'Portfolio allocation'!K3316</f>
        <v>4.1710086000424779E-3</v>
      </c>
      <c r="V3316" s="13">
        <f t="shared" si="465"/>
        <v>1.1876245782552048E-2</v>
      </c>
      <c r="W3316" s="13"/>
      <c r="X3316" s="2">
        <v>37512</v>
      </c>
      <c r="Y3316">
        <v>69.249399999999994</v>
      </c>
      <c r="AA3316" s="2">
        <v>37512</v>
      </c>
      <c r="AB3316">
        <v>867.02</v>
      </c>
      <c r="AC3316">
        <f t="shared" si="466"/>
        <v>8.7610094358281376E-3</v>
      </c>
      <c r="AD3316">
        <f t="shared" si="461"/>
        <v>8.6914094358281381E-3</v>
      </c>
      <c r="AE3316">
        <f>Sheet2!$B$17+Sheet2!$B$18*'Portfolio allocation'!K3316</f>
        <v>2.9082786551859461E-3</v>
      </c>
      <c r="AF3316">
        <f t="shared" si="467"/>
        <v>5.7831307806421924E-3</v>
      </c>
      <c r="AH3316" s="2">
        <v>37512</v>
      </c>
      <c r="AI3316">
        <v>3.9020000000000001</v>
      </c>
      <c r="AJ3316">
        <v>1.74</v>
      </c>
      <c r="AK3316">
        <v>0.97860000000000003</v>
      </c>
      <c r="AR3316" s="3"/>
    </row>
    <row r="3317" spans="1:44" hidden="1" outlineLevel="1" x14ac:dyDescent="0.2">
      <c r="A3317" s="2">
        <v>37515</v>
      </c>
      <c r="B3317">
        <v>36.74</v>
      </c>
      <c r="E3317" s="2">
        <v>37515</v>
      </c>
      <c r="F3317">
        <v>891.1</v>
      </c>
      <c r="G3317">
        <f t="shared" si="462"/>
        <v>1.4497476989470126E-3</v>
      </c>
      <c r="H3317" s="2">
        <v>37515</v>
      </c>
      <c r="I3317">
        <v>1270.45</v>
      </c>
      <c r="J3317">
        <f t="shared" si="463"/>
        <v>1.4819836508825901E-3</v>
      </c>
      <c r="K3317">
        <f t="shared" si="459"/>
        <v>1.4123836508825901E-3</v>
      </c>
      <c r="L3317">
        <v>-1.9796494187099008E-2</v>
      </c>
      <c r="N3317" s="2">
        <v>37515</v>
      </c>
      <c r="O3317">
        <v>23.89</v>
      </c>
      <c r="Q3317" s="2">
        <v>37515</v>
      </c>
      <c r="R3317">
        <v>24570.11</v>
      </c>
      <c r="S3317" s="8">
        <f t="shared" si="464"/>
        <v>-2.7134029523122605E-3</v>
      </c>
      <c r="T3317" s="9">
        <f t="shared" si="460"/>
        <v>-2.7830029523122604E-3</v>
      </c>
      <c r="U3317" s="3">
        <f>Sheet1!$B$17+Sheet1!$B$18*'Portfolio allocation'!K3317</f>
        <v>2.1081212032089411E-3</v>
      </c>
      <c r="V3317" s="13">
        <f t="shared" si="465"/>
        <v>-4.891124155521202E-3</v>
      </c>
      <c r="W3317" s="13"/>
      <c r="X3317" s="2">
        <v>37515</v>
      </c>
      <c r="Y3317">
        <v>69.077500000000001</v>
      </c>
      <c r="AA3317" s="2">
        <v>37515</v>
      </c>
      <c r="AB3317">
        <v>864.87</v>
      </c>
      <c r="AC3317">
        <f t="shared" si="466"/>
        <v>-2.4797582524047623E-3</v>
      </c>
      <c r="AD3317">
        <f t="shared" si="461"/>
        <v>-2.5509582524047623E-3</v>
      </c>
      <c r="AE3317">
        <f>Sheet2!$B$17+Sheet2!$B$18*'Portfolio allocation'!K3317</f>
        <v>1.3093145868950133E-3</v>
      </c>
      <c r="AF3317">
        <f t="shared" si="467"/>
        <v>-3.8602728392997756E-3</v>
      </c>
      <c r="AH3317" s="2">
        <v>37515</v>
      </c>
      <c r="AI3317">
        <v>3.9129999999999998</v>
      </c>
      <c r="AJ3317">
        <v>1.78</v>
      </c>
      <c r="AK3317">
        <v>0.97199999999999998</v>
      </c>
      <c r="AR3317" s="3"/>
    </row>
    <row r="3318" spans="1:44" hidden="1" outlineLevel="1" x14ac:dyDescent="0.2">
      <c r="A3318" s="2">
        <v>37516</v>
      </c>
      <c r="B3318">
        <v>38.01</v>
      </c>
      <c r="E3318" s="2">
        <v>37516</v>
      </c>
      <c r="F3318">
        <v>873.52</v>
      </c>
      <c r="G3318">
        <f t="shared" si="462"/>
        <v>-1.9728425541465699E-2</v>
      </c>
      <c r="H3318" s="2">
        <v>37516</v>
      </c>
      <c r="I3318">
        <v>1245.3900000000001</v>
      </c>
      <c r="J3318">
        <f t="shared" si="463"/>
        <v>-1.9725294187099007E-2</v>
      </c>
      <c r="K3318">
        <f t="shared" si="459"/>
        <v>-1.9796494187099008E-2</v>
      </c>
      <c r="L3318">
        <v>-4.6396499184994848E-3</v>
      </c>
      <c r="N3318" s="2">
        <v>37516</v>
      </c>
      <c r="O3318">
        <v>23.645</v>
      </c>
      <c r="Q3318" s="2">
        <v>37516</v>
      </c>
      <c r="R3318">
        <v>24318.13</v>
      </c>
      <c r="S3318" s="8">
        <f t="shared" si="464"/>
        <v>-1.0255550341451425E-2</v>
      </c>
      <c r="T3318" s="9">
        <f t="shared" si="460"/>
        <v>-1.0326750341451425E-2</v>
      </c>
      <c r="U3318" s="3">
        <f>Sheet1!$B$17+Sheet1!$B$18*'Portfolio allocation'!K3318</f>
        <v>-2.2223240956967205E-2</v>
      </c>
      <c r="V3318" s="13">
        <f t="shared" si="465"/>
        <v>1.189649061551578E-2</v>
      </c>
      <c r="W3318" s="13"/>
      <c r="X3318" s="2">
        <v>37516</v>
      </c>
      <c r="Y3318">
        <v>68.533000000000001</v>
      </c>
      <c r="AA3318" s="2">
        <v>37516</v>
      </c>
      <c r="AB3318">
        <v>858.05</v>
      </c>
      <c r="AC3318">
        <f t="shared" si="466"/>
        <v>-7.8855781793796265E-3</v>
      </c>
      <c r="AD3318">
        <f t="shared" si="461"/>
        <v>-7.9563781793796258E-3</v>
      </c>
      <c r="AE3318">
        <f>Sheet2!$B$17+Sheet2!$B$18*'Portfolio allocation'!K3318</f>
        <v>-1.7550160674049017E-2</v>
      </c>
      <c r="AF3318">
        <f t="shared" si="467"/>
        <v>9.5937824946693909E-3</v>
      </c>
      <c r="AH3318" s="2">
        <v>37516</v>
      </c>
      <c r="AI3318">
        <v>3.8210000000000002</v>
      </c>
      <c r="AJ3318">
        <v>1.77</v>
      </c>
      <c r="AK3318">
        <v>0.96919999999999995</v>
      </c>
      <c r="AR3318" s="3"/>
    </row>
    <row r="3319" spans="1:44" hidden="1" outlineLevel="1" x14ac:dyDescent="0.2">
      <c r="A3319" s="2">
        <v>37517</v>
      </c>
      <c r="B3319">
        <v>37.520000000000003</v>
      </c>
      <c r="E3319" s="2">
        <v>37517</v>
      </c>
      <c r="F3319">
        <v>869.46</v>
      </c>
      <c r="G3319">
        <f t="shared" si="462"/>
        <v>-4.6478615257806721E-3</v>
      </c>
      <c r="H3319" s="2">
        <v>37517</v>
      </c>
      <c r="I3319">
        <v>1239.7</v>
      </c>
      <c r="J3319">
        <f t="shared" si="463"/>
        <v>-4.5688499184994846E-3</v>
      </c>
      <c r="K3319">
        <f t="shared" si="459"/>
        <v>-4.6396499184994848E-3</v>
      </c>
      <c r="L3319">
        <v>-3.0109525691699654E-2</v>
      </c>
      <c r="N3319" s="2">
        <v>37517</v>
      </c>
      <c r="O3319">
        <v>23.875</v>
      </c>
      <c r="Q3319" s="2">
        <v>37517</v>
      </c>
      <c r="R3319">
        <v>24554.68</v>
      </c>
      <c r="S3319" s="8">
        <f t="shared" si="464"/>
        <v>9.7273104469792759E-3</v>
      </c>
      <c r="T3319" s="9">
        <f t="shared" si="460"/>
        <v>9.6565104469792766E-3</v>
      </c>
      <c r="U3319" s="3">
        <f>Sheet1!$B$17+Sheet1!$B$18*'Portfolio allocation'!K3319</f>
        <v>-4.8349250865136958E-3</v>
      </c>
      <c r="V3319" s="13">
        <f t="shared" si="465"/>
        <v>1.4491435533492972E-2</v>
      </c>
      <c r="W3319" s="13"/>
      <c r="X3319" s="2">
        <v>37517</v>
      </c>
      <c r="Y3319">
        <v>66.431700000000006</v>
      </c>
      <c r="AA3319" s="2">
        <v>37517</v>
      </c>
      <c r="AB3319">
        <v>831.74</v>
      </c>
      <c r="AC3319">
        <f t="shared" si="466"/>
        <v>-3.0662548802517287E-2</v>
      </c>
      <c r="AD3319">
        <f t="shared" si="461"/>
        <v>-3.0732548802517287E-2</v>
      </c>
      <c r="AE3319">
        <f>Sheet2!$B$17+Sheet2!$B$18*'Portfolio allocation'!K3319</f>
        <v>-4.0723080643402833E-3</v>
      </c>
      <c r="AF3319">
        <f t="shared" si="467"/>
        <v>-2.6660240738177004E-2</v>
      </c>
      <c r="AH3319" s="2">
        <v>37517</v>
      </c>
      <c r="AI3319">
        <v>3.8420000000000001</v>
      </c>
      <c r="AJ3319">
        <v>1.75</v>
      </c>
      <c r="AK3319">
        <v>0.97750000000000004</v>
      </c>
      <c r="AR3319" s="3"/>
    </row>
    <row r="3320" spans="1:44" hidden="1" outlineLevel="1" x14ac:dyDescent="0.2">
      <c r="A3320" s="2">
        <v>37518</v>
      </c>
      <c r="B3320">
        <v>40.65</v>
      </c>
      <c r="E3320" s="2">
        <v>37518</v>
      </c>
      <c r="F3320">
        <v>843.32</v>
      </c>
      <c r="G3320">
        <f t="shared" si="462"/>
        <v>-3.0064637821176299E-2</v>
      </c>
      <c r="H3320" s="2">
        <v>37518</v>
      </c>
      <c r="I3320">
        <v>1202.46</v>
      </c>
      <c r="J3320">
        <f t="shared" si="463"/>
        <v>-3.0039525691699653E-2</v>
      </c>
      <c r="K3320">
        <f t="shared" si="459"/>
        <v>-3.0109525691699654E-2</v>
      </c>
      <c r="L3320">
        <v>2.3944203449594477E-3</v>
      </c>
      <c r="N3320" s="2">
        <v>37518</v>
      </c>
      <c r="O3320">
        <v>23.6</v>
      </c>
      <c r="Q3320" s="2">
        <v>37518</v>
      </c>
      <c r="R3320">
        <v>24271.86</v>
      </c>
      <c r="S3320" s="8">
        <f t="shared" si="464"/>
        <v>-1.1517967246976957E-2</v>
      </c>
      <c r="T3320" s="9">
        <f t="shared" si="460"/>
        <v>-1.1587967246976957E-2</v>
      </c>
      <c r="U3320" s="3">
        <f>Sheet1!$B$17+Sheet1!$B$18*'Portfolio allocation'!K3320</f>
        <v>-3.4054612066020895E-2</v>
      </c>
      <c r="V3320" s="13">
        <f t="shared" si="465"/>
        <v>2.2466644819043938E-2</v>
      </c>
      <c r="W3320" s="13"/>
      <c r="X3320" s="2">
        <v>37518</v>
      </c>
      <c r="Y3320">
        <v>61.894599999999997</v>
      </c>
      <c r="AA3320" s="2">
        <v>37518</v>
      </c>
      <c r="AB3320">
        <v>774.94</v>
      </c>
      <c r="AC3320">
        <f t="shared" si="466"/>
        <v>-6.8290571572847236E-2</v>
      </c>
      <c r="AD3320">
        <f t="shared" si="461"/>
        <v>-6.835777157284724E-2</v>
      </c>
      <c r="AE3320">
        <f>Sheet2!$B$17+Sheet2!$B$18*'Portfolio allocation'!K3320</f>
        <v>-2.6720771397169777E-2</v>
      </c>
      <c r="AF3320">
        <f t="shared" si="467"/>
        <v>-4.1637000175677466E-2</v>
      </c>
      <c r="AH3320" s="2">
        <v>37518</v>
      </c>
      <c r="AI3320">
        <v>3.778</v>
      </c>
      <c r="AJ3320">
        <v>1.68</v>
      </c>
      <c r="AK3320">
        <v>0.98280000000000001</v>
      </c>
      <c r="AR3320" s="3"/>
    </row>
    <row r="3321" spans="1:44" hidden="1" outlineLevel="1" x14ac:dyDescent="0.2">
      <c r="A3321" s="2">
        <v>37519</v>
      </c>
      <c r="B3321">
        <v>38.979999999999997</v>
      </c>
      <c r="E3321" s="2">
        <v>37519</v>
      </c>
      <c r="F3321">
        <v>845.39</v>
      </c>
      <c r="G3321">
        <f t="shared" si="462"/>
        <v>2.4545842622016867E-3</v>
      </c>
      <c r="H3321" s="2">
        <v>37519</v>
      </c>
      <c r="I3321">
        <v>1205.42</v>
      </c>
      <c r="J3321">
        <f t="shared" si="463"/>
        <v>2.4616203449594476E-3</v>
      </c>
      <c r="K3321">
        <f t="shared" si="459"/>
        <v>2.3944203449594477E-3</v>
      </c>
      <c r="L3321">
        <v>-1.3888108894825123E-2</v>
      </c>
      <c r="N3321" s="2">
        <v>37519</v>
      </c>
      <c r="O3321">
        <v>23.73</v>
      </c>
      <c r="Q3321" s="2">
        <v>37519</v>
      </c>
      <c r="R3321">
        <v>24405.55</v>
      </c>
      <c r="S3321" s="8">
        <f t="shared" si="464"/>
        <v>5.5080245189285115E-3</v>
      </c>
      <c r="T3321" s="9">
        <f t="shared" si="460"/>
        <v>5.4408245189285116E-3</v>
      </c>
      <c r="U3321" s="3">
        <f>Sheet1!$B$17+Sheet1!$B$18*'Portfolio allocation'!K3321</f>
        <v>3.2347385867734502E-3</v>
      </c>
      <c r="V3321" s="13">
        <f t="shared" si="465"/>
        <v>2.2060859321550615E-3</v>
      </c>
      <c r="W3321" s="13"/>
      <c r="X3321" s="2">
        <v>37519</v>
      </c>
      <c r="Y3321">
        <v>61.054099999999998</v>
      </c>
      <c r="AA3321" s="2">
        <v>37519</v>
      </c>
      <c r="AB3321">
        <v>764.41</v>
      </c>
      <c r="AC3321">
        <f t="shared" si="466"/>
        <v>-1.3588148759904106E-2</v>
      </c>
      <c r="AD3321">
        <f t="shared" si="461"/>
        <v>-1.3655348759904106E-2</v>
      </c>
      <c r="AE3321">
        <f>Sheet2!$B$17+Sheet2!$B$18*'Portfolio allocation'!K3321</f>
        <v>2.1825666692901623E-3</v>
      </c>
      <c r="AF3321">
        <f t="shared" si="467"/>
        <v>-1.5837915429194268E-2</v>
      </c>
      <c r="AH3321" s="2">
        <v>37519</v>
      </c>
      <c r="AI3321">
        <v>3.7789999999999999</v>
      </c>
      <c r="AJ3321">
        <v>1.68</v>
      </c>
      <c r="AK3321">
        <v>0.98350000000000004</v>
      </c>
      <c r="AR3321" s="3"/>
    </row>
    <row r="3322" spans="1:44" hidden="1" outlineLevel="1" x14ac:dyDescent="0.2">
      <c r="A3322" s="2">
        <v>37522</v>
      </c>
      <c r="B3322">
        <v>39.68</v>
      </c>
      <c r="E3322" s="2">
        <v>37522</v>
      </c>
      <c r="F3322">
        <v>833.7</v>
      </c>
      <c r="G3322">
        <f t="shared" si="462"/>
        <v>-1.3827937401672541E-2</v>
      </c>
      <c r="H3322" s="2">
        <v>37522</v>
      </c>
      <c r="I3322">
        <v>1188.76</v>
      </c>
      <c r="J3322">
        <f t="shared" si="463"/>
        <v>-1.3820908894825124E-2</v>
      </c>
      <c r="K3322">
        <f t="shared" si="459"/>
        <v>-1.3888108894825123E-2</v>
      </c>
      <c r="L3322">
        <v>-1.7345708698139183E-2</v>
      </c>
      <c r="N3322" s="2">
        <v>37522</v>
      </c>
      <c r="O3322">
        <v>22.614999999999998</v>
      </c>
      <c r="Q3322" s="2">
        <v>37522</v>
      </c>
      <c r="R3322">
        <v>23258.81</v>
      </c>
      <c r="S3322" s="8">
        <f t="shared" si="464"/>
        <v>-4.6986853400148632E-2</v>
      </c>
      <c r="T3322" s="9">
        <f t="shared" si="460"/>
        <v>-4.7054053400148635E-2</v>
      </c>
      <c r="U3322" s="3">
        <f>Sheet1!$B$17+Sheet1!$B$18*'Portfolio allocation'!K3322</f>
        <v>-1.5444991611274557E-2</v>
      </c>
      <c r="V3322" s="13">
        <f t="shared" si="465"/>
        <v>-3.1609061788874078E-2</v>
      </c>
      <c r="W3322" s="13"/>
      <c r="X3322" s="2">
        <v>37522</v>
      </c>
      <c r="Y3322">
        <v>60.528799999999997</v>
      </c>
      <c r="AA3322" s="2">
        <v>37522</v>
      </c>
      <c r="AB3322">
        <v>757.84</v>
      </c>
      <c r="AC3322">
        <f t="shared" si="466"/>
        <v>-8.5948640127679887E-3</v>
      </c>
      <c r="AD3322">
        <f t="shared" si="461"/>
        <v>-8.6620640127679886E-3</v>
      </c>
      <c r="AE3322">
        <f>Sheet2!$B$17+Sheet2!$B$18*'Portfolio allocation'!K3322</f>
        <v>-1.2296273735617324E-2</v>
      </c>
      <c r="AF3322">
        <f t="shared" si="467"/>
        <v>3.6342097228493353E-3</v>
      </c>
      <c r="AH3322" s="2">
        <v>37522</v>
      </c>
      <c r="AI3322">
        <v>3.6829999999999998</v>
      </c>
      <c r="AJ3322">
        <v>1.68</v>
      </c>
      <c r="AK3322">
        <v>0.98380000000000001</v>
      </c>
      <c r="AR3322" s="3"/>
    </row>
    <row r="3323" spans="1:44" hidden="1" outlineLevel="1" x14ac:dyDescent="0.2">
      <c r="A3323" s="2">
        <v>37523</v>
      </c>
      <c r="B3323">
        <v>40.520000000000003</v>
      </c>
      <c r="E3323" s="2">
        <v>37523</v>
      </c>
      <c r="F3323">
        <v>819.29</v>
      </c>
      <c r="G3323">
        <f t="shared" si="462"/>
        <v>-1.728439486625899E-2</v>
      </c>
      <c r="H3323" s="2">
        <v>37523</v>
      </c>
      <c r="I3323">
        <v>1168.22</v>
      </c>
      <c r="J3323">
        <f t="shared" si="463"/>
        <v>-1.7278508698139183E-2</v>
      </c>
      <c r="K3323">
        <f t="shared" si="459"/>
        <v>-1.7345708698139183E-2</v>
      </c>
      <c r="L3323">
        <v>2.5047932423687348E-2</v>
      </c>
      <c r="N3323" s="2">
        <v>37523</v>
      </c>
      <c r="O3323">
        <v>22.82</v>
      </c>
      <c r="Q3323" s="2">
        <v>37523</v>
      </c>
      <c r="R3323">
        <v>23469.65</v>
      </c>
      <c r="S3323" s="8">
        <f t="shared" si="464"/>
        <v>9.0649521622130358E-3</v>
      </c>
      <c r="T3323" s="9">
        <f t="shared" si="460"/>
        <v>8.9977521622130359E-3</v>
      </c>
      <c r="U3323" s="3">
        <f>Sheet1!$B$17+Sheet1!$B$18*'Portfolio allocation'!K3323</f>
        <v>-1.9411637732868442E-2</v>
      </c>
      <c r="V3323" s="13">
        <f t="shared" si="465"/>
        <v>2.8409389895081478E-2</v>
      </c>
      <c r="W3323" s="13"/>
      <c r="X3323" s="2">
        <v>37523</v>
      </c>
      <c r="Y3323">
        <v>57.071100000000001</v>
      </c>
      <c r="AA3323" s="2">
        <v>37523</v>
      </c>
      <c r="AB3323">
        <v>714.54</v>
      </c>
      <c r="AC3323">
        <f t="shared" si="466"/>
        <v>-5.713607093845674E-2</v>
      </c>
      <c r="AD3323">
        <f t="shared" si="461"/>
        <v>-5.7203270938456743E-2</v>
      </c>
      <c r="AE3323">
        <f>Sheet2!$B$17+Sheet2!$B$18*'Portfolio allocation'!K3323</f>
        <v>-1.53708596920732E-2</v>
      </c>
      <c r="AF3323">
        <f t="shared" si="467"/>
        <v>-4.1832411246383545E-2</v>
      </c>
      <c r="AH3323" s="2">
        <v>37523</v>
      </c>
      <c r="AI3323">
        <v>3.6459999999999999</v>
      </c>
      <c r="AJ3323">
        <v>1.68</v>
      </c>
      <c r="AK3323">
        <v>0.98080000000000001</v>
      </c>
      <c r="AR3323" s="3"/>
    </row>
    <row r="3324" spans="1:44" hidden="1" outlineLevel="1" x14ac:dyDescent="0.2">
      <c r="A3324" s="2">
        <v>37524</v>
      </c>
      <c r="B3324">
        <v>37.33</v>
      </c>
      <c r="E3324" s="2">
        <v>37524</v>
      </c>
      <c r="F3324">
        <v>839.66</v>
      </c>
      <c r="G3324">
        <f t="shared" si="462"/>
        <v>2.4862991126463063E-2</v>
      </c>
      <c r="H3324" s="2">
        <v>37524</v>
      </c>
      <c r="I3324">
        <v>1197.56</v>
      </c>
      <c r="J3324">
        <f t="shared" si="463"/>
        <v>2.5115132423687347E-2</v>
      </c>
      <c r="K3324">
        <f t="shared" si="459"/>
        <v>2.5047932423687348E-2</v>
      </c>
      <c r="L3324">
        <v>1.8334888312902857E-2</v>
      </c>
      <c r="N3324" s="2">
        <v>37524</v>
      </c>
      <c r="O3324">
        <v>23.254999999999999</v>
      </c>
      <c r="Q3324" s="2">
        <v>37524</v>
      </c>
      <c r="R3324">
        <v>23917.03</v>
      </c>
      <c r="S3324" s="8">
        <f t="shared" si="464"/>
        <v>1.9062065263009798E-2</v>
      </c>
      <c r="T3324" s="9">
        <f t="shared" si="460"/>
        <v>1.8994865263009798E-2</v>
      </c>
      <c r="U3324" s="3">
        <f>Sheet1!$B$17+Sheet1!$B$18*'Portfolio allocation'!K3324</f>
        <v>2.9223421759834195E-2</v>
      </c>
      <c r="V3324" s="13">
        <f t="shared" si="465"/>
        <v>-1.0228556496824397E-2</v>
      </c>
      <c r="W3324" s="13"/>
      <c r="X3324" s="2">
        <v>37524</v>
      </c>
      <c r="Y3324">
        <v>60.184899999999999</v>
      </c>
      <c r="AA3324" s="2">
        <v>37524</v>
      </c>
      <c r="AB3324">
        <v>753.53</v>
      </c>
      <c r="AC3324">
        <f t="shared" si="466"/>
        <v>5.4566574299549364E-2</v>
      </c>
      <c r="AD3324">
        <f t="shared" si="461"/>
        <v>5.4497374299549366E-2</v>
      </c>
      <c r="AE3324">
        <f>Sheet2!$B$17+Sheet2!$B$18*'Portfolio allocation'!K3324</f>
        <v>2.2326647553058618E-2</v>
      </c>
      <c r="AF3324">
        <f t="shared" si="467"/>
        <v>3.2170726746490748E-2</v>
      </c>
      <c r="AH3324" s="2">
        <v>37524</v>
      </c>
      <c r="AI3324">
        <v>3.7530000000000001</v>
      </c>
      <c r="AJ3324">
        <v>1.73</v>
      </c>
      <c r="AK3324">
        <v>0.97919999999999996</v>
      </c>
      <c r="AR3324" s="3"/>
    </row>
    <row r="3325" spans="1:44" hidden="1" outlineLevel="1" x14ac:dyDescent="0.2">
      <c r="A3325" s="2">
        <v>37525</v>
      </c>
      <c r="B3325">
        <v>34.6</v>
      </c>
      <c r="E3325" s="2">
        <v>37525</v>
      </c>
      <c r="F3325">
        <v>854.95</v>
      </c>
      <c r="G3325">
        <f t="shared" si="462"/>
        <v>1.8209751566110155E-2</v>
      </c>
      <c r="H3325" s="2">
        <v>37525</v>
      </c>
      <c r="I3325">
        <v>1219.5999999999999</v>
      </c>
      <c r="J3325">
        <f t="shared" si="463"/>
        <v>1.8404088312902855E-2</v>
      </c>
      <c r="K3325">
        <f t="shared" si="459"/>
        <v>1.8334888312902857E-2</v>
      </c>
      <c r="L3325">
        <v>-3.2307278714332546E-2</v>
      </c>
      <c r="N3325" s="2">
        <v>37525</v>
      </c>
      <c r="O3325">
        <v>23.1</v>
      </c>
      <c r="Q3325" s="2">
        <v>37525</v>
      </c>
      <c r="R3325">
        <v>23757.62</v>
      </c>
      <c r="S3325" s="8">
        <f t="shared" si="464"/>
        <v>-6.6651252266690664E-3</v>
      </c>
      <c r="T3325" s="9">
        <f t="shared" si="460"/>
        <v>-6.7343252266690665E-3</v>
      </c>
      <c r="U3325" s="3">
        <f>Sheet1!$B$17+Sheet1!$B$18*'Portfolio allocation'!K3325</f>
        <v>2.1522047424779815E-2</v>
      </c>
      <c r="V3325" s="13">
        <f t="shared" si="465"/>
        <v>-2.8256372651448883E-2</v>
      </c>
      <c r="W3325" s="13"/>
      <c r="X3325" s="2">
        <v>37525</v>
      </c>
      <c r="Y3325">
        <v>59.2393</v>
      </c>
      <c r="AA3325" s="2">
        <v>37525</v>
      </c>
      <c r="AB3325">
        <v>741.69</v>
      </c>
      <c r="AC3325">
        <f t="shared" si="466"/>
        <v>-1.5712712168062248E-2</v>
      </c>
      <c r="AD3325">
        <f t="shared" si="461"/>
        <v>-1.5779912168062248E-2</v>
      </c>
      <c r="AE3325">
        <f>Sheet2!$B$17+Sheet2!$B$18*'Portfolio allocation'!K3325</f>
        <v>1.6357237464504175E-2</v>
      </c>
      <c r="AF3325">
        <f t="shared" si="467"/>
        <v>-3.213714963256642E-2</v>
      </c>
      <c r="AH3325" s="2">
        <v>37525</v>
      </c>
      <c r="AI3325">
        <v>3.77</v>
      </c>
      <c r="AJ3325">
        <v>1.68</v>
      </c>
      <c r="AK3325">
        <v>0.97650000000000003</v>
      </c>
      <c r="AR3325" s="3"/>
    </row>
    <row r="3326" spans="1:44" hidden="1" outlineLevel="1" x14ac:dyDescent="0.2">
      <c r="A3326" s="2">
        <v>37526</v>
      </c>
      <c r="B3326">
        <v>36.97</v>
      </c>
      <c r="E3326" s="2">
        <v>37526</v>
      </c>
      <c r="F3326">
        <v>827.37</v>
      </c>
      <c r="G3326">
        <f t="shared" si="462"/>
        <v>-3.2259196444236582E-2</v>
      </c>
      <c r="H3326" s="2">
        <v>37526</v>
      </c>
      <c r="I3326">
        <v>1180.28</v>
      </c>
      <c r="J3326">
        <f t="shared" si="463"/>
        <v>-3.2240078714332543E-2</v>
      </c>
      <c r="K3326">
        <f t="shared" si="459"/>
        <v>-3.2307278714332546E-2</v>
      </c>
      <c r="L3326">
        <v>-1.4671503494086104E-2</v>
      </c>
      <c r="N3326" s="2">
        <v>37526</v>
      </c>
      <c r="O3326">
        <v>22.625</v>
      </c>
      <c r="Q3326" s="2">
        <v>37526</v>
      </c>
      <c r="R3326">
        <v>23269.1</v>
      </c>
      <c r="S3326" s="8">
        <f t="shared" si="464"/>
        <v>-2.0562665788913193E-2</v>
      </c>
      <c r="T3326" s="9">
        <f t="shared" si="460"/>
        <v>-2.0629865788913192E-2</v>
      </c>
      <c r="U3326" s="3">
        <f>Sheet1!$B$17+Sheet1!$B$18*'Portfolio allocation'!K3326</f>
        <v>-3.6575930032053922E-2</v>
      </c>
      <c r="V3326" s="13">
        <f t="shared" si="465"/>
        <v>1.5946064243140729E-2</v>
      </c>
      <c r="W3326" s="13"/>
      <c r="X3326" s="2">
        <v>37526</v>
      </c>
      <c r="Y3326">
        <v>57.653700000000001</v>
      </c>
      <c r="AA3326" s="2">
        <v>37526</v>
      </c>
      <c r="AB3326">
        <v>721.84</v>
      </c>
      <c r="AC3326">
        <f t="shared" si="466"/>
        <v>-2.6763202955412679E-2</v>
      </c>
      <c r="AD3326">
        <f t="shared" si="461"/>
        <v>-2.682800295541268E-2</v>
      </c>
      <c r="AE3326">
        <f>Sheet2!$B$17+Sheet2!$B$18*'Portfolio allocation'!K3326</f>
        <v>-2.8675069454645624E-2</v>
      </c>
      <c r="AF3326">
        <f t="shared" si="467"/>
        <v>1.8470664992329446E-3</v>
      </c>
      <c r="AH3326" s="2">
        <v>37526</v>
      </c>
      <c r="AI3326">
        <v>3.6619999999999999</v>
      </c>
      <c r="AJ3326">
        <v>1.62</v>
      </c>
      <c r="AK3326">
        <v>0.97560000000000002</v>
      </c>
      <c r="AR3326" s="3"/>
    </row>
    <row r="3327" spans="1:44" hidden="1" outlineLevel="1" x14ac:dyDescent="0.2">
      <c r="A3327" s="2">
        <v>37529</v>
      </c>
      <c r="B3327">
        <v>39.69</v>
      </c>
      <c r="E3327" s="2">
        <v>37529</v>
      </c>
      <c r="F3327">
        <v>815.28</v>
      </c>
      <c r="G3327">
        <f t="shared" si="462"/>
        <v>-1.4612567533268117E-2</v>
      </c>
      <c r="H3327" s="2">
        <v>37529</v>
      </c>
      <c r="I3327">
        <v>1163.04</v>
      </c>
      <c r="J3327">
        <f t="shared" si="463"/>
        <v>-1.4606703494086104E-2</v>
      </c>
      <c r="K3327">
        <f t="shared" si="459"/>
        <v>-1.4671503494086104E-2</v>
      </c>
      <c r="L3327">
        <v>3.9963218764616823E-2</v>
      </c>
      <c r="N3327" s="2">
        <v>37529</v>
      </c>
      <c r="O3327">
        <v>21.87</v>
      </c>
      <c r="Q3327" s="2">
        <v>37529</v>
      </c>
      <c r="R3327">
        <v>22492.6</v>
      </c>
      <c r="S3327" s="8">
        <f t="shared" si="464"/>
        <v>-3.3370435470215898E-2</v>
      </c>
      <c r="T3327" s="9">
        <f t="shared" si="460"/>
        <v>-3.3435235470215895E-2</v>
      </c>
      <c r="U3327" s="3">
        <f>Sheet1!$B$17+Sheet1!$B$18*'Portfolio allocation'!K3327</f>
        <v>-1.6343721749406136E-2</v>
      </c>
      <c r="V3327" s="13">
        <f t="shared" si="465"/>
        <v>-1.7091513720809758E-2</v>
      </c>
      <c r="W3327" s="13"/>
      <c r="X3327" s="2">
        <v>37529</v>
      </c>
      <c r="Y3327">
        <v>55.695599999999999</v>
      </c>
      <c r="AA3327" s="2">
        <v>37529</v>
      </c>
      <c r="AB3327">
        <v>697.32</v>
      </c>
      <c r="AC3327">
        <f t="shared" si="466"/>
        <v>-3.3968746536628625E-2</v>
      </c>
      <c r="AD3327">
        <f t="shared" si="461"/>
        <v>-3.4029946536628622E-2</v>
      </c>
      <c r="AE3327">
        <f>Sheet2!$B$17+Sheet2!$B$18*'Portfolio allocation'!K3327</f>
        <v>-1.2992888199484012E-2</v>
      </c>
      <c r="AF3327">
        <f t="shared" si="467"/>
        <v>-2.1037058337144608E-2</v>
      </c>
      <c r="AH3327" s="2">
        <v>37529</v>
      </c>
      <c r="AI3327">
        <v>3.6</v>
      </c>
      <c r="AJ3327">
        <v>1.53</v>
      </c>
      <c r="AK3327">
        <v>0.98829999999999996</v>
      </c>
      <c r="AR3327" s="3"/>
    </row>
    <row r="3328" spans="1:44" hidden="1" outlineLevel="1" x14ac:dyDescent="0.2">
      <c r="A3328" s="2">
        <v>37530</v>
      </c>
      <c r="B3328">
        <v>34.119999999999997</v>
      </c>
      <c r="E3328" s="2">
        <v>37530</v>
      </c>
      <c r="F3328">
        <v>847.91</v>
      </c>
      <c r="G3328">
        <f t="shared" si="462"/>
        <v>4.0023059562358965E-2</v>
      </c>
      <c r="H3328" s="2">
        <v>37530</v>
      </c>
      <c r="I3328">
        <v>1209.5899999999999</v>
      </c>
      <c r="J3328">
        <f t="shared" si="463"/>
        <v>4.002441876461682E-2</v>
      </c>
      <c r="K3328">
        <f t="shared" si="459"/>
        <v>3.9963218764616823E-2</v>
      </c>
      <c r="L3328">
        <v>-2.3433955651088394E-2</v>
      </c>
      <c r="N3328" s="2">
        <v>37530</v>
      </c>
      <c r="O3328">
        <v>23.114999999999998</v>
      </c>
      <c r="Q3328" s="2">
        <v>37530</v>
      </c>
      <c r="R3328">
        <v>23773.05</v>
      </c>
      <c r="S3328" s="8">
        <f t="shared" si="464"/>
        <v>5.6927611747863871E-2</v>
      </c>
      <c r="T3328" s="9">
        <f t="shared" si="460"/>
        <v>5.6866411747863874E-2</v>
      </c>
      <c r="U3328" s="3">
        <f>Sheet1!$B$17+Sheet1!$B$18*'Portfolio allocation'!K3328</f>
        <v>4.633461625377263E-2</v>
      </c>
      <c r="V3328" s="13">
        <f t="shared" si="465"/>
        <v>1.0531795494091244E-2</v>
      </c>
      <c r="W3328" s="13"/>
      <c r="X3328" s="2">
        <v>37530</v>
      </c>
      <c r="Y3328">
        <v>58.427399999999999</v>
      </c>
      <c r="AA3328" s="2">
        <v>37530</v>
      </c>
      <c r="AB3328">
        <v>731.53</v>
      </c>
      <c r="AC3328">
        <f t="shared" si="466"/>
        <v>4.9059255435094151E-2</v>
      </c>
      <c r="AD3328">
        <f t="shared" si="461"/>
        <v>4.8996855435094154E-2</v>
      </c>
      <c r="AE3328">
        <f>Sheet2!$B$17+Sheet2!$B$18*'Portfolio allocation'!K3328</f>
        <v>3.5589700690783044E-2</v>
      </c>
      <c r="AF3328">
        <f t="shared" si="467"/>
        <v>1.340715474431111E-2</v>
      </c>
      <c r="AH3328" s="2">
        <v>37530</v>
      </c>
      <c r="AI3328">
        <v>3.7170000000000001</v>
      </c>
      <c r="AJ3328">
        <v>1.56</v>
      </c>
      <c r="AK3328">
        <v>0.98460000000000003</v>
      </c>
      <c r="AR3328" s="3"/>
    </row>
    <row r="3329" spans="1:44" hidden="1" outlineLevel="1" x14ac:dyDescent="0.2">
      <c r="A3329" s="2">
        <v>37531</v>
      </c>
      <c r="B3329">
        <v>36.83</v>
      </c>
      <c r="E3329" s="2">
        <v>37531</v>
      </c>
      <c r="F3329">
        <v>827.91</v>
      </c>
      <c r="G3329">
        <f t="shared" si="462"/>
        <v>-2.3587409041053942E-2</v>
      </c>
      <c r="H3329" s="2">
        <v>37531</v>
      </c>
      <c r="I3329">
        <v>1181.32</v>
      </c>
      <c r="J3329">
        <f t="shared" si="463"/>
        <v>-2.3371555651088394E-2</v>
      </c>
      <c r="K3329">
        <f t="shared" si="459"/>
        <v>-2.3433955651088394E-2</v>
      </c>
      <c r="L3329">
        <v>-1.0854211207801407E-2</v>
      </c>
      <c r="N3329" s="2">
        <v>37531</v>
      </c>
      <c r="O3329">
        <v>22.805</v>
      </c>
      <c r="Q3329" s="2">
        <v>37531</v>
      </c>
      <c r="R3329">
        <v>23454.21</v>
      </c>
      <c r="S3329" s="8">
        <f t="shared" si="464"/>
        <v>-1.3411825575599279E-2</v>
      </c>
      <c r="T3329" s="9">
        <f t="shared" si="460"/>
        <v>-1.3474225575599279E-2</v>
      </c>
      <c r="U3329" s="3">
        <f>Sheet1!$B$17+Sheet1!$B$18*'Portfolio allocation'!K3329</f>
        <v>-2.6396228933988485E-2</v>
      </c>
      <c r="V3329" s="13">
        <f t="shared" si="465"/>
        <v>1.2922003358389205E-2</v>
      </c>
      <c r="W3329" s="13"/>
      <c r="X3329" s="2">
        <v>37531</v>
      </c>
      <c r="Y3329">
        <v>56.956400000000002</v>
      </c>
      <c r="AA3329" s="2">
        <v>37531</v>
      </c>
      <c r="AB3329">
        <v>713.11</v>
      </c>
      <c r="AC3329">
        <f t="shared" si="466"/>
        <v>-2.5180101978045988E-2</v>
      </c>
      <c r="AD3329">
        <f t="shared" si="461"/>
        <v>-2.5241301978045989E-2</v>
      </c>
      <c r="AE3329">
        <f>Sheet2!$B$17+Sheet2!$B$18*'Portfolio allocation'!K3329</f>
        <v>-2.0784684207863367E-2</v>
      </c>
      <c r="AF3329">
        <f t="shared" si="467"/>
        <v>-4.4566177701826221E-3</v>
      </c>
      <c r="AH3329" s="2">
        <v>37531</v>
      </c>
      <c r="AI3329">
        <v>3.6709999999999998</v>
      </c>
      <c r="AJ3329">
        <v>1.53</v>
      </c>
      <c r="AK3329">
        <v>0.98460000000000003</v>
      </c>
      <c r="AR3329" s="3"/>
    </row>
    <row r="3330" spans="1:44" hidden="1" outlineLevel="1" x14ac:dyDescent="0.2">
      <c r="A3330" s="2">
        <v>37532</v>
      </c>
      <c r="B3330">
        <v>37.31</v>
      </c>
      <c r="E3330" s="2">
        <v>37532</v>
      </c>
      <c r="F3330">
        <v>818.95</v>
      </c>
      <c r="G3330">
        <f t="shared" si="462"/>
        <v>-1.082243238999403E-2</v>
      </c>
      <c r="H3330" s="2">
        <v>37532</v>
      </c>
      <c r="I3330">
        <v>1168.57</v>
      </c>
      <c r="J3330">
        <f t="shared" si="463"/>
        <v>-1.0793011207801406E-2</v>
      </c>
      <c r="K3330">
        <f t="shared" si="459"/>
        <v>-1.0854211207801407E-2</v>
      </c>
      <c r="L3330">
        <v>-2.2490322773988786E-2</v>
      </c>
      <c r="N3330" s="2">
        <v>37532</v>
      </c>
      <c r="O3330">
        <v>22.355</v>
      </c>
      <c r="Q3330" s="2">
        <v>37532</v>
      </c>
      <c r="R3330">
        <v>22991.41</v>
      </c>
      <c r="S3330" s="8">
        <f t="shared" si="464"/>
        <v>-1.9732065160156687E-2</v>
      </c>
      <c r="T3330" s="9">
        <f t="shared" si="460"/>
        <v>-1.9793265160156687E-2</v>
      </c>
      <c r="U3330" s="3">
        <f>Sheet1!$B$17+Sheet1!$B$18*'Portfolio allocation'!K3330</f>
        <v>-1.1964427295528565E-2</v>
      </c>
      <c r="V3330" s="13">
        <f t="shared" si="465"/>
        <v>-7.8288378646281225E-3</v>
      </c>
      <c r="W3330" s="13"/>
      <c r="X3330" s="2">
        <v>37532</v>
      </c>
      <c r="Y3330">
        <v>57.309899999999999</v>
      </c>
      <c r="AA3330" s="2">
        <v>37532</v>
      </c>
      <c r="AB3330">
        <v>717.53</v>
      </c>
      <c r="AC3330">
        <f t="shared" si="466"/>
        <v>6.1982022408884063E-3</v>
      </c>
      <c r="AD3330">
        <f t="shared" si="461"/>
        <v>6.1370022408884064E-3</v>
      </c>
      <c r="AE3330">
        <f>Sheet2!$B$17+Sheet2!$B$18*'Portfolio allocation'!K3330</f>
        <v>-9.5984545105854552E-3</v>
      </c>
      <c r="AF3330">
        <f t="shared" si="467"/>
        <v>1.5735456751473861E-2</v>
      </c>
      <c r="AH3330" s="2">
        <v>37532</v>
      </c>
      <c r="AI3330">
        <v>3.6850000000000001</v>
      </c>
      <c r="AJ3330">
        <v>1.53</v>
      </c>
      <c r="AK3330">
        <v>0.98770000000000002</v>
      </c>
      <c r="AR3330" s="3"/>
    </row>
    <row r="3331" spans="1:44" hidden="1" outlineLevel="1" x14ac:dyDescent="0.2">
      <c r="A3331" s="2">
        <v>37533</v>
      </c>
      <c r="B3331">
        <v>39.46</v>
      </c>
      <c r="E3331" s="2">
        <v>37533</v>
      </c>
      <c r="F3331">
        <v>800.58</v>
      </c>
      <c r="G3331">
        <f t="shared" si="462"/>
        <v>-2.2431161853593062E-2</v>
      </c>
      <c r="H3331" s="2">
        <v>37533</v>
      </c>
      <c r="I3331">
        <v>1142.3599999999999</v>
      </c>
      <c r="J3331">
        <f t="shared" si="463"/>
        <v>-2.2429122773988786E-2</v>
      </c>
      <c r="K3331">
        <f t="shared" si="459"/>
        <v>-2.2490322773988786E-2</v>
      </c>
      <c r="L3331">
        <v>-1.9181516467663376E-2</v>
      </c>
      <c r="N3331" s="2">
        <v>37533</v>
      </c>
      <c r="O3331">
        <v>21.885000000000002</v>
      </c>
      <c r="Q3331" s="2">
        <v>37533</v>
      </c>
      <c r="R3331">
        <v>22508.03</v>
      </c>
      <c r="S3331" s="8">
        <f t="shared" si="464"/>
        <v>-2.10243738857252E-2</v>
      </c>
      <c r="T3331" s="9">
        <f t="shared" si="460"/>
        <v>-2.1085573885725201E-2</v>
      </c>
      <c r="U3331" s="3">
        <f>Sheet1!$B$17+Sheet1!$B$18*'Portfolio allocation'!K3331</f>
        <v>-2.5313669382542429E-2</v>
      </c>
      <c r="V3331" s="13">
        <f t="shared" si="465"/>
        <v>4.2280954968172274E-3</v>
      </c>
      <c r="W3331" s="13"/>
      <c r="X3331" s="2">
        <v>37533</v>
      </c>
      <c r="Y3331">
        <v>54.0623</v>
      </c>
      <c r="AA3331" s="2">
        <v>37533</v>
      </c>
      <c r="AB3331">
        <v>676.87</v>
      </c>
      <c r="AC3331">
        <f t="shared" si="466"/>
        <v>-5.666662021100155E-2</v>
      </c>
      <c r="AD3331">
        <f t="shared" si="461"/>
        <v>-5.672982021100155E-2</v>
      </c>
      <c r="AE3331">
        <f>Sheet2!$B$17+Sheet2!$B$18*'Portfolio allocation'!K3331</f>
        <v>-1.9945581779294373E-2</v>
      </c>
      <c r="AF3331">
        <f t="shared" si="467"/>
        <v>-3.6784238431707181E-2</v>
      </c>
      <c r="AH3331" s="2">
        <v>37533</v>
      </c>
      <c r="AI3331">
        <v>3.6680000000000001</v>
      </c>
      <c r="AJ3331">
        <v>1.58</v>
      </c>
      <c r="AK3331">
        <v>0.98229999999999995</v>
      </c>
      <c r="AR3331" s="3"/>
    </row>
    <row r="3332" spans="1:44" hidden="1" outlineLevel="1" x14ac:dyDescent="0.2">
      <c r="A3332" s="2">
        <v>37536</v>
      </c>
      <c r="B3332">
        <v>42.64</v>
      </c>
      <c r="E3332" s="2">
        <v>37536</v>
      </c>
      <c r="F3332">
        <v>785.28</v>
      </c>
      <c r="G3332">
        <f t="shared" si="462"/>
        <v>-1.9111144420295378E-2</v>
      </c>
      <c r="H3332" s="2">
        <v>37536</v>
      </c>
      <c r="I3332">
        <v>1120.52</v>
      </c>
      <c r="J3332">
        <f t="shared" si="463"/>
        <v>-1.9118316467663377E-2</v>
      </c>
      <c r="K3332">
        <f t="shared" ref="K3332:K3395" si="468">J3332-(AJ3331/25000)</f>
        <v>-1.9181516467663376E-2</v>
      </c>
      <c r="L3332">
        <v>1.7231941355799137E-2</v>
      </c>
      <c r="N3332" s="2">
        <v>37536</v>
      </c>
      <c r="O3332">
        <v>22.024999999999999</v>
      </c>
      <c r="Q3332" s="2">
        <v>37536</v>
      </c>
      <c r="R3332">
        <v>22652.01</v>
      </c>
      <c r="S3332" s="8">
        <f t="shared" si="464"/>
        <v>6.3968281542188254E-3</v>
      </c>
      <c r="T3332" s="9">
        <f t="shared" ref="T3332:T3395" si="469">S3332-(AJ3331/100/250)</f>
        <v>6.3336281542188252E-3</v>
      </c>
      <c r="U3332" s="3">
        <f>Sheet1!$B$17+Sheet1!$B$18*'Portfolio allocation'!K3332</f>
        <v>-2.1517722931622608E-2</v>
      </c>
      <c r="V3332" s="13">
        <f t="shared" si="465"/>
        <v>2.7851351085841435E-2</v>
      </c>
      <c r="W3332" s="13"/>
      <c r="X3332" s="2">
        <v>37536</v>
      </c>
      <c r="Y3332">
        <v>54.310600000000001</v>
      </c>
      <c r="AA3332" s="2">
        <v>37536</v>
      </c>
      <c r="AB3332">
        <v>679.98</v>
      </c>
      <c r="AC3332">
        <f t="shared" si="466"/>
        <v>4.5946784463781754E-3</v>
      </c>
      <c r="AD3332">
        <f t="shared" ref="AD3332:AD3395" si="470">AC3332-AJ3332/25000</f>
        <v>4.5310784463781758E-3</v>
      </c>
      <c r="AE3332">
        <f>Sheet2!$B$17+Sheet2!$B$18*'Portfolio allocation'!K3332</f>
        <v>-1.7003306796426237E-2</v>
      </c>
      <c r="AF3332">
        <f t="shared" si="467"/>
        <v>2.1534385242804412E-2</v>
      </c>
      <c r="AH3332" s="2">
        <v>37536</v>
      </c>
      <c r="AI3332">
        <v>3.6150000000000002</v>
      </c>
      <c r="AJ3332">
        <v>1.59</v>
      </c>
      <c r="AK3332">
        <v>0.98250000000000004</v>
      </c>
      <c r="AR3332" s="3"/>
    </row>
    <row r="3333" spans="1:44" hidden="1" outlineLevel="1" x14ac:dyDescent="0.2">
      <c r="A3333" s="2">
        <v>37537</v>
      </c>
      <c r="B3333">
        <v>41.02</v>
      </c>
      <c r="E3333" s="2">
        <v>37537</v>
      </c>
      <c r="F3333">
        <v>798.55</v>
      </c>
      <c r="G3333">
        <f t="shared" ref="G3333:G3396" si="471">(F3333/F3332)-1</f>
        <v>1.6898431132844394E-2</v>
      </c>
      <c r="H3333" s="2">
        <v>37537</v>
      </c>
      <c r="I3333">
        <v>1139.9000000000001</v>
      </c>
      <c r="J3333">
        <f t="shared" ref="J3333:J3396" si="472">(I3333/I3332)-1</f>
        <v>1.7295541355799138E-2</v>
      </c>
      <c r="K3333">
        <f t="shared" si="468"/>
        <v>1.7231941355799137E-2</v>
      </c>
      <c r="L3333">
        <v>-2.7250595315378594E-2</v>
      </c>
      <c r="N3333" s="2">
        <v>37537</v>
      </c>
      <c r="O3333">
        <v>22.495000000000001</v>
      </c>
      <c r="Q3333" s="2">
        <v>37537</v>
      </c>
      <c r="R3333">
        <v>23135.39</v>
      </c>
      <c r="S3333" s="8">
        <f t="shared" ref="S3333:S3396" si="473">R3333/R3332-1</f>
        <v>2.1339386659285475E-2</v>
      </c>
      <c r="T3333" s="9">
        <f t="shared" si="469"/>
        <v>2.1275786659285475E-2</v>
      </c>
      <c r="U3333" s="3">
        <f>Sheet1!$B$17+Sheet1!$B$18*'Portfolio allocation'!K3333</f>
        <v>2.0256718723197328E-2</v>
      </c>
      <c r="V3333" s="13">
        <f t="shared" ref="V3333:V3396" si="474">T3333-U3333</f>
        <v>1.0190679360881465E-3</v>
      </c>
      <c r="W3333" s="13"/>
      <c r="X3333" s="2">
        <v>37537</v>
      </c>
      <c r="Y3333">
        <v>54.492100000000001</v>
      </c>
      <c r="AA3333" s="2">
        <v>37537</v>
      </c>
      <c r="AB3333">
        <v>682.26</v>
      </c>
      <c r="AC3333">
        <f t="shared" ref="AC3333:AC3396" si="475">AB3333/AB3332-1</f>
        <v>3.3530397952881152E-3</v>
      </c>
      <c r="AD3333">
        <f t="shared" si="470"/>
        <v>3.2890397952881154E-3</v>
      </c>
      <c r="AE3333">
        <f>Sheet2!$B$17+Sheet2!$B$18*'Portfolio allocation'!K3333</f>
        <v>1.5376468891525745E-2</v>
      </c>
      <c r="AF3333">
        <f t="shared" ref="AF3333:AF3396" si="476">AD3333-AE3333</f>
        <v>-1.2087429096237629E-2</v>
      </c>
      <c r="AH3333" s="2">
        <v>37537</v>
      </c>
      <c r="AI3333">
        <v>3.629</v>
      </c>
      <c r="AJ3333">
        <v>1.6</v>
      </c>
      <c r="AK3333">
        <v>0.97860000000000003</v>
      </c>
      <c r="AR3333" s="3"/>
    </row>
    <row r="3334" spans="1:44" hidden="1" outlineLevel="1" x14ac:dyDescent="0.2">
      <c r="A3334" s="2">
        <v>37538</v>
      </c>
      <c r="B3334">
        <v>42.13</v>
      </c>
      <c r="E3334" s="2">
        <v>37538</v>
      </c>
      <c r="F3334">
        <v>776.76</v>
      </c>
      <c r="G3334">
        <f t="shared" si="471"/>
        <v>-2.7286957610669349E-2</v>
      </c>
      <c r="H3334" s="2">
        <v>37538</v>
      </c>
      <c r="I3334">
        <v>1108.9100000000001</v>
      </c>
      <c r="J3334">
        <f t="shared" si="472"/>
        <v>-2.7186595315378592E-2</v>
      </c>
      <c r="K3334">
        <f t="shared" si="468"/>
        <v>-2.7250595315378594E-2</v>
      </c>
      <c r="L3334">
        <v>3.5008474610202629E-2</v>
      </c>
      <c r="N3334" s="2">
        <v>37538</v>
      </c>
      <c r="O3334">
        <v>21.995000000000001</v>
      </c>
      <c r="Q3334" s="2">
        <v>37538</v>
      </c>
      <c r="R3334">
        <v>22621.16</v>
      </c>
      <c r="S3334" s="8">
        <f t="shared" si="473"/>
        <v>-2.222698644803478E-2</v>
      </c>
      <c r="T3334" s="9">
        <f t="shared" si="469"/>
        <v>-2.2290986448034782E-2</v>
      </c>
      <c r="U3334" s="3">
        <f>Sheet1!$B$17+Sheet1!$B$18*'Portfolio allocation'!K3334</f>
        <v>-3.0774774683374331E-2</v>
      </c>
      <c r="V3334" s="13">
        <f t="shared" si="474"/>
        <v>8.483788235339549E-3</v>
      </c>
      <c r="W3334" s="13"/>
      <c r="X3334" s="2">
        <v>37538</v>
      </c>
      <c r="Y3334">
        <v>52.600900000000003</v>
      </c>
      <c r="AA3334" s="2">
        <v>37538</v>
      </c>
      <c r="AB3334">
        <v>658.58</v>
      </c>
      <c r="AC3334">
        <f t="shared" si="475"/>
        <v>-3.470817576876839E-2</v>
      </c>
      <c r="AD3334">
        <f t="shared" si="470"/>
        <v>-3.477017576876839E-2</v>
      </c>
      <c r="AE3334">
        <f>Sheet2!$B$17+Sheet2!$B$18*'Portfolio allocation'!K3334</f>
        <v>-2.4178537568634525E-2</v>
      </c>
      <c r="AF3334">
        <f t="shared" si="476"/>
        <v>-1.0591638200133865E-2</v>
      </c>
      <c r="AH3334" s="2">
        <v>37538</v>
      </c>
      <c r="AI3334">
        <v>3.5670000000000002</v>
      </c>
      <c r="AJ3334">
        <v>1.55</v>
      </c>
      <c r="AK3334">
        <v>0.98670000000000002</v>
      </c>
      <c r="AR3334" s="3"/>
    </row>
    <row r="3335" spans="1:44" hidden="1" outlineLevel="1" x14ac:dyDescent="0.2">
      <c r="A3335" s="2">
        <v>37539</v>
      </c>
      <c r="B3335">
        <v>37.549999999999997</v>
      </c>
      <c r="E3335" s="2">
        <v>37539</v>
      </c>
      <c r="F3335">
        <v>803.92</v>
      </c>
      <c r="G3335">
        <f t="shared" si="471"/>
        <v>3.4965755188217651E-2</v>
      </c>
      <c r="H3335" s="2">
        <v>37539</v>
      </c>
      <c r="I3335">
        <v>1147.8</v>
      </c>
      <c r="J3335">
        <f t="shared" si="472"/>
        <v>3.5070474610202629E-2</v>
      </c>
      <c r="K3335">
        <f t="shared" si="468"/>
        <v>3.5008474610202629E-2</v>
      </c>
      <c r="L3335">
        <v>3.8993327060463719E-2</v>
      </c>
      <c r="N3335" s="2">
        <v>37539</v>
      </c>
      <c r="O3335">
        <v>23.19</v>
      </c>
      <c r="Q3335" s="2">
        <v>37539</v>
      </c>
      <c r="R3335">
        <v>23850.18</v>
      </c>
      <c r="S3335" s="8">
        <f t="shared" si="473"/>
        <v>5.4330547151428155E-2</v>
      </c>
      <c r="T3335" s="9">
        <f t="shared" si="469"/>
        <v>5.4268547151428155E-2</v>
      </c>
      <c r="U3335" s="3">
        <f>Sheet1!$B$17+Sheet1!$B$18*'Portfolio allocation'!K3335</f>
        <v>4.0650408189913063E-2</v>
      </c>
      <c r="V3335" s="13">
        <f t="shared" si="474"/>
        <v>1.3618138961515092E-2</v>
      </c>
      <c r="W3335" s="13"/>
      <c r="X3335" s="2">
        <v>37539</v>
      </c>
      <c r="Y3335">
        <v>54.998399999999997</v>
      </c>
      <c r="AA3335" s="2">
        <v>37539</v>
      </c>
      <c r="AB3335">
        <v>688.59</v>
      </c>
      <c r="AC3335">
        <f t="shared" si="475"/>
        <v>4.556773664551006E-2</v>
      </c>
      <c r="AD3335">
        <f t="shared" si="470"/>
        <v>4.5503736645510058E-2</v>
      </c>
      <c r="AE3335">
        <f>Sheet2!$B$17+Sheet2!$B$18*'Portfolio allocation'!K3335</f>
        <v>3.1183815781722034E-2</v>
      </c>
      <c r="AF3335">
        <f t="shared" si="476"/>
        <v>1.4319920863788024E-2</v>
      </c>
      <c r="AH3335" s="2">
        <v>37539</v>
      </c>
      <c r="AI3335">
        <v>3.6549999999999998</v>
      </c>
      <c r="AJ3335">
        <v>1.6</v>
      </c>
      <c r="AK3335">
        <v>0.98519999999999996</v>
      </c>
      <c r="AR3335" s="3"/>
    </row>
    <row r="3336" spans="1:44" hidden="1" outlineLevel="1" x14ac:dyDescent="0.2">
      <c r="A3336" s="2">
        <v>37540</v>
      </c>
      <c r="B3336">
        <v>35.700000000000003</v>
      </c>
      <c r="E3336" s="2">
        <v>37540</v>
      </c>
      <c r="F3336">
        <v>835.32</v>
      </c>
      <c r="G3336">
        <f t="shared" si="471"/>
        <v>3.9058612797293391E-2</v>
      </c>
      <c r="H3336" s="2">
        <v>37540</v>
      </c>
      <c r="I3336">
        <v>1192.6300000000001</v>
      </c>
      <c r="J3336">
        <f t="shared" si="472"/>
        <v>3.905732706046372E-2</v>
      </c>
      <c r="K3336">
        <f t="shared" si="468"/>
        <v>3.8993327060463719E-2</v>
      </c>
      <c r="L3336">
        <v>7.2631415644413989E-3</v>
      </c>
      <c r="N3336" s="2">
        <v>37540</v>
      </c>
      <c r="O3336">
        <v>24.434999999999999</v>
      </c>
      <c r="Q3336" s="2">
        <v>37540</v>
      </c>
      <c r="R3336">
        <v>25130.63</v>
      </c>
      <c r="S3336" s="8">
        <f t="shared" si="473"/>
        <v>5.368722584064356E-2</v>
      </c>
      <c r="T3336" s="9">
        <f t="shared" si="469"/>
        <v>5.3623225840643558E-2</v>
      </c>
      <c r="U3336" s="3">
        <f>Sheet1!$B$17+Sheet1!$B$18*'Portfolio allocation'!K3336</f>
        <v>4.522193191044363E-2</v>
      </c>
      <c r="V3336" s="13">
        <f t="shared" si="474"/>
        <v>8.4012939301999282E-3</v>
      </c>
      <c r="W3336" s="13"/>
      <c r="X3336" s="2">
        <v>37540</v>
      </c>
      <c r="Y3336">
        <v>61.054099999999998</v>
      </c>
      <c r="AA3336" s="2">
        <v>37540</v>
      </c>
      <c r="AB3336">
        <v>764.41</v>
      </c>
      <c r="AC3336">
        <f t="shared" si="475"/>
        <v>0.11010906344849603</v>
      </c>
      <c r="AD3336">
        <f t="shared" si="470"/>
        <v>0.11004386344849602</v>
      </c>
      <c r="AE3336">
        <f>Sheet2!$B$17+Sheet2!$B$18*'Portfolio allocation'!K3336</f>
        <v>3.4727248243274812E-2</v>
      </c>
      <c r="AF3336">
        <f t="shared" si="476"/>
        <v>7.5316615205221205E-2</v>
      </c>
      <c r="AH3336" s="2">
        <v>37540</v>
      </c>
      <c r="AI3336">
        <v>3.7919999999999998</v>
      </c>
      <c r="AJ3336">
        <v>1.63</v>
      </c>
      <c r="AK3336">
        <v>0.98580000000000001</v>
      </c>
      <c r="AR3336" s="3"/>
    </row>
    <row r="3337" spans="1:44" hidden="1" outlineLevel="1" x14ac:dyDescent="0.2">
      <c r="A3337" s="2">
        <v>37543</v>
      </c>
      <c r="B3337">
        <v>36.04</v>
      </c>
      <c r="E3337" s="2">
        <v>37543</v>
      </c>
      <c r="F3337">
        <v>841.44</v>
      </c>
      <c r="G3337">
        <f t="shared" si="471"/>
        <v>7.3265335440311219E-3</v>
      </c>
      <c r="H3337" s="2">
        <v>37543</v>
      </c>
      <c r="I3337">
        <v>1201.3699999999999</v>
      </c>
      <c r="J3337">
        <f t="shared" si="472"/>
        <v>7.3283415644413985E-3</v>
      </c>
      <c r="K3337">
        <f t="shared" si="468"/>
        <v>7.2631415644413989E-3</v>
      </c>
      <c r="L3337">
        <v>4.7272422880544882E-2</v>
      </c>
      <c r="N3337" s="2">
        <v>37543</v>
      </c>
      <c r="O3337">
        <v>24.645</v>
      </c>
      <c r="Q3337" s="2">
        <v>37543</v>
      </c>
      <c r="R3337">
        <v>25346.6</v>
      </c>
      <c r="S3337" s="8">
        <f t="shared" si="473"/>
        <v>8.5938951789110707E-3</v>
      </c>
      <c r="T3337" s="9">
        <f t="shared" si="469"/>
        <v>8.5286951789110711E-3</v>
      </c>
      <c r="U3337" s="3">
        <f>Sheet1!$B$17+Sheet1!$B$18*'Portfolio allocation'!K3337</f>
        <v>8.8202589595676589E-3</v>
      </c>
      <c r="V3337" s="13">
        <f t="shared" si="474"/>
        <v>-2.9156378065658788E-4</v>
      </c>
      <c r="W3337" s="13"/>
      <c r="X3337" s="2">
        <v>37543</v>
      </c>
      <c r="Y3337">
        <v>60.576500000000003</v>
      </c>
      <c r="AA3337" s="2">
        <v>37543</v>
      </c>
      <c r="AB3337">
        <v>758.43</v>
      </c>
      <c r="AC3337">
        <f t="shared" si="475"/>
        <v>-7.8230269096427607E-3</v>
      </c>
      <c r="AD3337">
        <f t="shared" si="470"/>
        <v>-7.8882269096427603E-3</v>
      </c>
      <c r="AE3337">
        <f>Sheet2!$B$17+Sheet2!$B$18*'Portfolio allocation'!K3337</f>
        <v>6.5119577899658589E-3</v>
      </c>
      <c r="AF3337">
        <f t="shared" si="476"/>
        <v>-1.4400184699608619E-2</v>
      </c>
      <c r="AH3337" s="2">
        <v>37543</v>
      </c>
      <c r="AI3337">
        <v>3.7919999999999998</v>
      </c>
      <c r="AJ3337">
        <v>1.63</v>
      </c>
      <c r="AK3337">
        <v>0.98699999999999999</v>
      </c>
      <c r="AR3337" s="3"/>
    </row>
    <row r="3338" spans="1:44" hidden="1" outlineLevel="1" x14ac:dyDescent="0.2">
      <c r="A3338" s="2">
        <v>37544</v>
      </c>
      <c r="B3338">
        <v>34.020000000000003</v>
      </c>
      <c r="E3338" s="2">
        <v>37544</v>
      </c>
      <c r="F3338">
        <v>881.27</v>
      </c>
      <c r="G3338">
        <f t="shared" si="471"/>
        <v>4.7335520060848069E-2</v>
      </c>
      <c r="H3338" s="2">
        <v>37544</v>
      </c>
      <c r="I3338">
        <v>1258.24</v>
      </c>
      <c r="J3338">
        <f t="shared" si="472"/>
        <v>4.7337622880544883E-2</v>
      </c>
      <c r="K3338">
        <f t="shared" si="468"/>
        <v>4.7272422880544882E-2</v>
      </c>
      <c r="L3338">
        <v>-2.4097223092573724E-2</v>
      </c>
      <c r="N3338" s="2">
        <v>37544</v>
      </c>
      <c r="O3338">
        <v>26.145</v>
      </c>
      <c r="Q3338" s="2">
        <v>37544</v>
      </c>
      <c r="R3338">
        <v>26889.3</v>
      </c>
      <c r="S3338" s="8">
        <f t="shared" si="473"/>
        <v>6.0864179022038556E-2</v>
      </c>
      <c r="T3338" s="9">
        <f t="shared" si="469"/>
        <v>6.0798979022038555E-2</v>
      </c>
      <c r="U3338" s="3">
        <f>Sheet1!$B$17+Sheet1!$B$18*'Portfolio allocation'!K3338</f>
        <v>5.4719920455431448E-2</v>
      </c>
      <c r="V3338" s="13">
        <f t="shared" si="474"/>
        <v>6.0790585666071068E-3</v>
      </c>
      <c r="W3338" s="13"/>
      <c r="X3338" s="2">
        <v>37544</v>
      </c>
      <c r="Y3338">
        <v>65.409700000000001</v>
      </c>
      <c r="AA3338" s="2">
        <v>37544</v>
      </c>
      <c r="AB3338">
        <v>818.95</v>
      </c>
      <c r="AC3338">
        <f t="shared" si="475"/>
        <v>7.979642155505462E-2</v>
      </c>
      <c r="AD3338">
        <f t="shared" si="470"/>
        <v>7.9724821555054615E-2</v>
      </c>
      <c r="AE3338">
        <f>Sheet2!$B$17+Sheet2!$B$18*'Portfolio allocation'!K3338</f>
        <v>4.2089231465328454E-2</v>
      </c>
      <c r="AF3338">
        <f t="shared" si="476"/>
        <v>3.7635590089726161E-2</v>
      </c>
      <c r="AH3338" s="2">
        <v>37544</v>
      </c>
      <c r="AI3338">
        <v>3.9929999999999999</v>
      </c>
      <c r="AJ3338">
        <v>1.79</v>
      </c>
      <c r="AK3338">
        <v>0.98260000000000003</v>
      </c>
      <c r="AR3338" s="3"/>
    </row>
    <row r="3339" spans="1:44" hidden="1" outlineLevel="1" x14ac:dyDescent="0.2">
      <c r="A3339" s="2">
        <v>37545</v>
      </c>
      <c r="B3339">
        <v>36</v>
      </c>
      <c r="E3339" s="2">
        <v>37545</v>
      </c>
      <c r="F3339">
        <v>860.02</v>
      </c>
      <c r="G3339">
        <f t="shared" si="471"/>
        <v>-2.4112927933550465E-2</v>
      </c>
      <c r="H3339" s="2">
        <v>37545</v>
      </c>
      <c r="I3339">
        <v>1228.01</v>
      </c>
      <c r="J3339">
        <f t="shared" si="472"/>
        <v>-2.4025623092573722E-2</v>
      </c>
      <c r="K3339">
        <f t="shared" si="468"/>
        <v>-2.4097223092573724E-2</v>
      </c>
      <c r="L3339">
        <v>2.2251065141163377E-2</v>
      </c>
      <c r="N3339" s="2">
        <v>37545</v>
      </c>
      <c r="O3339">
        <v>25.204999999999998</v>
      </c>
      <c r="Q3339" s="2">
        <v>37545</v>
      </c>
      <c r="R3339">
        <v>25922.54</v>
      </c>
      <c r="S3339" s="8">
        <f t="shared" si="473"/>
        <v>-3.595333459777672E-2</v>
      </c>
      <c r="T3339" s="9">
        <f t="shared" si="469"/>
        <v>-3.6024934597776719E-2</v>
      </c>
      <c r="U3339" s="3">
        <f>Sheet1!$B$17+Sheet1!$B$18*'Portfolio allocation'!K3339</f>
        <v>-2.71571461522928E-2</v>
      </c>
      <c r="V3339" s="13">
        <f t="shared" si="474"/>
        <v>-8.8677884454839186E-3</v>
      </c>
      <c r="W3339" s="13"/>
      <c r="X3339" s="2">
        <v>37545</v>
      </c>
      <c r="Y3339">
        <v>61.990200000000002</v>
      </c>
      <c r="AA3339" s="2">
        <v>37545</v>
      </c>
      <c r="AB3339">
        <v>776.13</v>
      </c>
      <c r="AC3339">
        <f t="shared" si="475"/>
        <v>-5.2286464375114527E-2</v>
      </c>
      <c r="AD3339">
        <f t="shared" si="470"/>
        <v>-5.235606437511453E-2</v>
      </c>
      <c r="AE3339">
        <f>Sheet2!$B$17+Sheet2!$B$18*'Portfolio allocation'!K3339</f>
        <v>-2.1374478538314971E-2</v>
      </c>
      <c r="AF3339">
        <f t="shared" si="476"/>
        <v>-3.0981585836799559E-2</v>
      </c>
      <c r="AH3339" s="2">
        <v>37545</v>
      </c>
      <c r="AI3339">
        <v>4.0369999999999999</v>
      </c>
      <c r="AJ3339">
        <v>1.74</v>
      </c>
      <c r="AK3339">
        <v>0.98229999999999995</v>
      </c>
      <c r="AR3339" s="3"/>
    </row>
    <row r="3340" spans="1:44" hidden="1" outlineLevel="1" x14ac:dyDescent="0.2">
      <c r="A3340" s="2">
        <v>37546</v>
      </c>
      <c r="B3340">
        <v>34.1</v>
      </c>
      <c r="E3340" s="2">
        <v>37546</v>
      </c>
      <c r="F3340">
        <v>879.2</v>
      </c>
      <c r="G3340">
        <f t="shared" si="471"/>
        <v>2.2301806934722501E-2</v>
      </c>
      <c r="H3340" s="2">
        <v>37546</v>
      </c>
      <c r="I3340">
        <v>1255.42</v>
      </c>
      <c r="J3340">
        <f t="shared" si="472"/>
        <v>2.2320665141163376E-2</v>
      </c>
      <c r="K3340">
        <f t="shared" si="468"/>
        <v>2.2251065141163377E-2</v>
      </c>
      <c r="L3340">
        <v>5.8391726243008299E-3</v>
      </c>
      <c r="N3340" s="2">
        <v>37546</v>
      </c>
      <c r="O3340">
        <v>25.3855</v>
      </c>
      <c r="Q3340" s="2">
        <v>37546</v>
      </c>
      <c r="R3340">
        <v>26108.18</v>
      </c>
      <c r="S3340" s="8">
        <f t="shared" si="473"/>
        <v>7.1613352703863153E-3</v>
      </c>
      <c r="T3340" s="9">
        <f t="shared" si="469"/>
        <v>7.091735270386315E-3</v>
      </c>
      <c r="U3340" s="3">
        <f>Sheet1!$B$17+Sheet1!$B$18*'Portfolio allocation'!K3340</f>
        <v>2.6014784731279612E-2</v>
      </c>
      <c r="V3340" s="13">
        <f t="shared" si="474"/>
        <v>-1.8923049460893297E-2</v>
      </c>
      <c r="W3340" s="13"/>
      <c r="X3340" s="2">
        <v>37546</v>
      </c>
      <c r="Y3340">
        <v>68.962900000000005</v>
      </c>
      <c r="AA3340" s="2">
        <v>37546</v>
      </c>
      <c r="AB3340">
        <v>863.43</v>
      </c>
      <c r="AC3340">
        <f t="shared" si="475"/>
        <v>0.11248115650728607</v>
      </c>
      <c r="AD3340">
        <f t="shared" si="470"/>
        <v>0.11240995650728608</v>
      </c>
      <c r="AE3340">
        <f>Sheet2!$B$17+Sheet2!$B$18*'Portfolio allocation'!K3340</f>
        <v>1.9839601810900463E-2</v>
      </c>
      <c r="AF3340">
        <f t="shared" si="476"/>
        <v>9.2570354696385609E-2</v>
      </c>
      <c r="AH3340" s="2">
        <v>37546</v>
      </c>
      <c r="AI3340">
        <v>4.2</v>
      </c>
      <c r="AJ3340">
        <v>1.78</v>
      </c>
      <c r="AK3340">
        <v>0.97250000000000003</v>
      </c>
      <c r="AR3340" s="3"/>
    </row>
    <row r="3341" spans="1:44" hidden="1" outlineLevel="1" x14ac:dyDescent="0.2">
      <c r="A3341" s="2">
        <v>37547</v>
      </c>
      <c r="B3341">
        <v>33.53</v>
      </c>
      <c r="E3341" s="2">
        <v>37547</v>
      </c>
      <c r="F3341">
        <v>884.39</v>
      </c>
      <c r="G3341">
        <f t="shared" si="471"/>
        <v>5.9030937215649448E-3</v>
      </c>
      <c r="H3341" s="2">
        <v>37547</v>
      </c>
      <c r="I3341">
        <v>1262.8399999999999</v>
      </c>
      <c r="J3341">
        <f t="shared" si="472"/>
        <v>5.9103726243008303E-3</v>
      </c>
      <c r="K3341">
        <f t="shared" si="468"/>
        <v>5.8391726243008299E-3</v>
      </c>
      <c r="L3341">
        <v>1.7263145709670396E-2</v>
      </c>
      <c r="N3341" s="2">
        <v>37547</v>
      </c>
      <c r="O3341">
        <v>26.574999999999999</v>
      </c>
      <c r="Q3341" s="2">
        <v>37547</v>
      </c>
      <c r="R3341">
        <v>27331.55</v>
      </c>
      <c r="S3341" s="8">
        <f t="shared" si="473"/>
        <v>4.685772811433031E-2</v>
      </c>
      <c r="T3341" s="9">
        <f t="shared" si="469"/>
        <v>4.678652811433031E-2</v>
      </c>
      <c r="U3341" s="3">
        <f>Sheet1!$B$17+Sheet1!$B$18*'Portfolio allocation'!K3341</f>
        <v>7.1866457032663221E-3</v>
      </c>
      <c r="V3341" s="13">
        <f t="shared" si="474"/>
        <v>3.9599882411063991E-2</v>
      </c>
      <c r="W3341" s="13"/>
      <c r="X3341" s="2">
        <v>37547</v>
      </c>
      <c r="Y3341">
        <v>70.921000000000006</v>
      </c>
      <c r="AA3341" s="2">
        <v>37547</v>
      </c>
      <c r="AB3341">
        <v>887.95</v>
      </c>
      <c r="AC3341">
        <f t="shared" si="475"/>
        <v>2.8398364661871955E-2</v>
      </c>
      <c r="AD3341">
        <f t="shared" si="470"/>
        <v>2.8327564661871956E-2</v>
      </c>
      <c r="AE3341">
        <f>Sheet2!$B$17+Sheet2!$B$18*'Portfolio allocation'!K3341</f>
        <v>5.2457282796595506E-3</v>
      </c>
      <c r="AF3341">
        <f t="shared" si="476"/>
        <v>2.3081836382212405E-2</v>
      </c>
      <c r="AH3341" s="2">
        <v>37547</v>
      </c>
      <c r="AI3341">
        <v>4.109</v>
      </c>
      <c r="AJ3341">
        <v>1.77</v>
      </c>
      <c r="AK3341">
        <v>0.97170000000000001</v>
      </c>
      <c r="AR3341" s="3"/>
    </row>
    <row r="3342" spans="1:44" hidden="1" outlineLevel="1" x14ac:dyDescent="0.2">
      <c r="A3342" s="2">
        <v>37550</v>
      </c>
      <c r="B3342">
        <v>33.11</v>
      </c>
      <c r="E3342" s="2">
        <v>37550</v>
      </c>
      <c r="F3342">
        <v>899.72</v>
      </c>
      <c r="G3342">
        <f t="shared" si="471"/>
        <v>1.7333981614446214E-2</v>
      </c>
      <c r="H3342" s="2">
        <v>37550</v>
      </c>
      <c r="I3342">
        <v>1284.73</v>
      </c>
      <c r="J3342">
        <f t="shared" si="472"/>
        <v>1.7333945709670395E-2</v>
      </c>
      <c r="K3342">
        <f t="shared" si="468"/>
        <v>1.7263145709670396E-2</v>
      </c>
      <c r="L3342">
        <v>-1.0699200541748192E-2</v>
      </c>
      <c r="N3342" s="2">
        <v>37550</v>
      </c>
      <c r="O3342">
        <v>26.254999999999999</v>
      </c>
      <c r="Q3342" s="2">
        <v>37550</v>
      </c>
      <c r="R3342">
        <v>27002.44</v>
      </c>
      <c r="S3342" s="8">
        <f t="shared" si="473"/>
        <v>-1.2041395383723175E-2</v>
      </c>
      <c r="T3342" s="9">
        <f t="shared" si="469"/>
        <v>-1.2112195383723174E-2</v>
      </c>
      <c r="U3342" s="3">
        <f>Sheet1!$B$17+Sheet1!$B$18*'Portfolio allocation'!K3342</f>
        <v>2.0292517148781927E-2</v>
      </c>
      <c r="V3342" s="13">
        <f t="shared" si="474"/>
        <v>-3.2404712532505098E-2</v>
      </c>
      <c r="W3342" s="13"/>
      <c r="X3342" s="2">
        <v>37550</v>
      </c>
      <c r="Y3342">
        <v>72.162700000000001</v>
      </c>
      <c r="AA3342" s="2">
        <v>37550</v>
      </c>
      <c r="AB3342">
        <v>903.5</v>
      </c>
      <c r="AC3342">
        <f t="shared" si="475"/>
        <v>1.7512247311222362E-2</v>
      </c>
      <c r="AD3342">
        <f t="shared" si="470"/>
        <v>1.7437847311222363E-2</v>
      </c>
      <c r="AE3342">
        <f>Sheet2!$B$17+Sheet2!$B$18*'Portfolio allocation'!K3342</f>
        <v>1.5404216599083136E-2</v>
      </c>
      <c r="AF3342">
        <f t="shared" si="476"/>
        <v>2.0336307121392276E-3</v>
      </c>
      <c r="AH3342" s="2">
        <v>37550</v>
      </c>
      <c r="AI3342">
        <v>4.2530000000000001</v>
      </c>
      <c r="AJ3342">
        <v>1.86</v>
      </c>
      <c r="AK3342">
        <v>0.97370000000000001</v>
      </c>
      <c r="AR3342" s="3"/>
    </row>
    <row r="3343" spans="1:44" hidden="1" outlineLevel="1" x14ac:dyDescent="0.2">
      <c r="A3343" s="2">
        <v>37551</v>
      </c>
      <c r="B3343">
        <v>34.090000000000003</v>
      </c>
      <c r="E3343" s="2">
        <v>37551</v>
      </c>
      <c r="F3343">
        <v>890.16</v>
      </c>
      <c r="G3343">
        <f t="shared" si="471"/>
        <v>-1.0625527942026425E-2</v>
      </c>
      <c r="H3343" s="2">
        <v>37551</v>
      </c>
      <c r="I3343">
        <v>1271.08</v>
      </c>
      <c r="J3343">
        <f t="shared" si="472"/>
        <v>-1.0624800541748192E-2</v>
      </c>
      <c r="K3343">
        <f t="shared" si="468"/>
        <v>-1.0699200541748192E-2</v>
      </c>
      <c r="L3343">
        <v>6.652563237561933E-3</v>
      </c>
      <c r="N3343" s="2">
        <v>37551</v>
      </c>
      <c r="O3343">
        <v>25.835000000000001</v>
      </c>
      <c r="Q3343" s="2">
        <v>37551</v>
      </c>
      <c r="R3343">
        <v>26570.48</v>
      </c>
      <c r="S3343" s="8">
        <f t="shared" si="473"/>
        <v>-1.5997072857119599E-2</v>
      </c>
      <c r="T3343" s="9">
        <f t="shared" si="469"/>
        <v>-1.6071472857119597E-2</v>
      </c>
      <c r="U3343" s="3">
        <f>Sheet1!$B$17+Sheet1!$B$18*'Portfolio allocation'!K3343</f>
        <v>-1.1786595130939614E-2</v>
      </c>
      <c r="V3343" s="13">
        <f t="shared" si="474"/>
        <v>-4.2848777261799836E-3</v>
      </c>
      <c r="W3343" s="13"/>
      <c r="X3343" s="2">
        <v>37551</v>
      </c>
      <c r="Y3343">
        <v>71.150199999999998</v>
      </c>
      <c r="AA3343" s="2">
        <v>37551</v>
      </c>
      <c r="AB3343">
        <v>890.82</v>
      </c>
      <c r="AC3343">
        <f t="shared" si="475"/>
        <v>-1.4034311012728229E-2</v>
      </c>
      <c r="AD3343">
        <f t="shared" si="470"/>
        <v>-1.4108311012728228E-2</v>
      </c>
      <c r="AE3343">
        <f>Sheet2!$B$17+Sheet2!$B$18*'Portfolio allocation'!K3343</f>
        <v>-9.4606150716511767E-3</v>
      </c>
      <c r="AF3343">
        <f t="shared" si="476"/>
        <v>-4.6476959410770517E-3</v>
      </c>
      <c r="AH3343" s="2">
        <v>37551</v>
      </c>
      <c r="AI3343">
        <v>4.2530000000000001</v>
      </c>
      <c r="AJ3343">
        <v>1.85</v>
      </c>
      <c r="AK3343">
        <v>0.97709999999999997</v>
      </c>
      <c r="AR3343" s="3"/>
    </row>
    <row r="3344" spans="1:44" hidden="1" outlineLevel="1" x14ac:dyDescent="0.2">
      <c r="A3344" s="2">
        <v>37552</v>
      </c>
      <c r="B3344">
        <v>33.200000000000003</v>
      </c>
      <c r="E3344" s="2">
        <v>37552</v>
      </c>
      <c r="F3344">
        <v>896.14</v>
      </c>
      <c r="G3344">
        <f t="shared" si="471"/>
        <v>6.7178934124203504E-3</v>
      </c>
      <c r="H3344" s="2">
        <v>37552</v>
      </c>
      <c r="I3344">
        <v>1279.6300000000001</v>
      </c>
      <c r="J3344">
        <f t="shared" si="472"/>
        <v>6.7265632375619333E-3</v>
      </c>
      <c r="K3344">
        <f t="shared" si="468"/>
        <v>6.652563237561933E-3</v>
      </c>
      <c r="L3344">
        <v>-1.5281120924017115E-2</v>
      </c>
      <c r="N3344" s="2">
        <v>37552</v>
      </c>
      <c r="O3344">
        <v>26.6</v>
      </c>
      <c r="Q3344" s="2">
        <v>37552</v>
      </c>
      <c r="R3344">
        <v>27357.26</v>
      </c>
      <c r="S3344" s="8">
        <f t="shared" si="473"/>
        <v>2.9611057082898018E-2</v>
      </c>
      <c r="T3344" s="9">
        <f t="shared" si="469"/>
        <v>2.9537057082898017E-2</v>
      </c>
      <c r="U3344" s="3">
        <f>Sheet1!$B$17+Sheet1!$B$18*'Portfolio allocation'!K3344</f>
        <v>8.1197880288589302E-3</v>
      </c>
      <c r="V3344" s="13">
        <f t="shared" si="474"/>
        <v>2.1417269054039088E-2</v>
      </c>
      <c r="W3344" s="13"/>
      <c r="X3344" s="2">
        <v>37552</v>
      </c>
      <c r="Y3344">
        <v>71.255300000000005</v>
      </c>
      <c r="AA3344" s="2">
        <v>37552</v>
      </c>
      <c r="AB3344">
        <v>892.13</v>
      </c>
      <c r="AC3344">
        <f t="shared" si="475"/>
        <v>1.4705552187870286E-3</v>
      </c>
      <c r="AD3344">
        <f t="shared" si="470"/>
        <v>1.3969552187870285E-3</v>
      </c>
      <c r="AE3344">
        <f>Sheet2!$B$17+Sheet2!$B$18*'Portfolio allocation'!K3344</f>
        <v>5.969015964442677E-3</v>
      </c>
      <c r="AF3344">
        <f t="shared" si="476"/>
        <v>-4.5720607456556485E-3</v>
      </c>
      <c r="AH3344" s="2">
        <v>37552</v>
      </c>
      <c r="AI3344">
        <v>4.2290000000000001</v>
      </c>
      <c r="AJ3344">
        <v>1.84</v>
      </c>
      <c r="AK3344">
        <v>0.97619999999999996</v>
      </c>
      <c r="AR3344" s="3"/>
    </row>
    <row r="3345" spans="1:44" hidden="1" outlineLevel="1" x14ac:dyDescent="0.2">
      <c r="A3345" s="2">
        <v>37553</v>
      </c>
      <c r="B3345">
        <v>34.03</v>
      </c>
      <c r="E3345" s="2">
        <v>37553</v>
      </c>
      <c r="F3345">
        <v>882.5</v>
      </c>
      <c r="G3345">
        <f t="shared" si="471"/>
        <v>-1.5220836030084617E-2</v>
      </c>
      <c r="H3345" s="2">
        <v>37553</v>
      </c>
      <c r="I3345">
        <v>1260.17</v>
      </c>
      <c r="J3345">
        <f t="shared" si="472"/>
        <v>-1.5207520924017115E-2</v>
      </c>
      <c r="K3345">
        <f t="shared" si="468"/>
        <v>-1.5281120924017115E-2</v>
      </c>
      <c r="L3345">
        <v>1.7103086278835271E-2</v>
      </c>
      <c r="N3345" s="2">
        <v>37553</v>
      </c>
      <c r="O3345">
        <v>25.614999999999998</v>
      </c>
      <c r="Q3345" s="2">
        <v>37553</v>
      </c>
      <c r="R3345">
        <v>26344.22</v>
      </c>
      <c r="S3345" s="8">
        <f t="shared" si="473"/>
        <v>-3.7030024205640388E-2</v>
      </c>
      <c r="T3345" s="9">
        <f t="shared" si="469"/>
        <v>-3.7103624205640388E-2</v>
      </c>
      <c r="U3345" s="3">
        <f>Sheet1!$B$17+Sheet1!$B$18*'Portfolio allocation'!K3345</f>
        <v>-1.7043090314783231E-2</v>
      </c>
      <c r="V3345" s="13">
        <f t="shared" si="474"/>
        <v>-2.0060533890857157E-2</v>
      </c>
      <c r="W3345" s="13"/>
      <c r="X3345" s="2">
        <v>37553</v>
      </c>
      <c r="Y3345">
        <v>68.8673</v>
      </c>
      <c r="AA3345" s="2">
        <v>37553</v>
      </c>
      <c r="AB3345">
        <v>862.24</v>
      </c>
      <c r="AC3345">
        <f t="shared" si="475"/>
        <v>-3.3504085727416366E-2</v>
      </c>
      <c r="AD3345">
        <f t="shared" si="470"/>
        <v>-3.3573285727416365E-2</v>
      </c>
      <c r="AE3345">
        <f>Sheet2!$B$17+Sheet2!$B$18*'Portfolio allocation'!K3345</f>
        <v>-1.3534975570925929E-2</v>
      </c>
      <c r="AF3345">
        <f t="shared" si="476"/>
        <v>-2.0038310156490435E-2</v>
      </c>
      <c r="AH3345" s="2">
        <v>37553</v>
      </c>
      <c r="AI3345">
        <v>4.1180000000000003</v>
      </c>
      <c r="AJ3345">
        <v>1.73</v>
      </c>
      <c r="AK3345">
        <v>0.97399999999999998</v>
      </c>
      <c r="AR3345" s="3"/>
    </row>
    <row r="3346" spans="1:44" hidden="1" outlineLevel="1" x14ac:dyDescent="0.2">
      <c r="A3346" s="2">
        <v>37554</v>
      </c>
      <c r="B3346">
        <v>30</v>
      </c>
      <c r="E3346" s="2">
        <v>37554</v>
      </c>
      <c r="F3346">
        <v>897.65</v>
      </c>
      <c r="G3346">
        <f t="shared" si="471"/>
        <v>1.7167138810198379E-2</v>
      </c>
      <c r="H3346" s="2">
        <v>37554</v>
      </c>
      <c r="I3346">
        <v>1281.81</v>
      </c>
      <c r="J3346">
        <f t="shared" si="472"/>
        <v>1.7172286278835269E-2</v>
      </c>
      <c r="K3346">
        <f t="shared" si="468"/>
        <v>1.7103086278835271E-2</v>
      </c>
      <c r="L3346">
        <v>-8.344957798737616E-3</v>
      </c>
      <c r="N3346" s="2">
        <v>37554</v>
      </c>
      <c r="O3346">
        <v>26.34</v>
      </c>
      <c r="Q3346" s="2">
        <v>37554</v>
      </c>
      <c r="R3346">
        <v>27089.86</v>
      </c>
      <c r="S3346" s="8">
        <f t="shared" si="473"/>
        <v>2.8303741769541757E-2</v>
      </c>
      <c r="T3346" s="9">
        <f t="shared" si="469"/>
        <v>2.8234541769541759E-2</v>
      </c>
      <c r="U3346" s="3">
        <f>Sheet1!$B$17+Sheet1!$B$18*'Portfolio allocation'!K3346</f>
        <v>2.0108892913282456E-2</v>
      </c>
      <c r="V3346" s="13">
        <f t="shared" si="474"/>
        <v>8.1256488562593022E-3</v>
      </c>
      <c r="W3346" s="13"/>
      <c r="X3346" s="2">
        <v>37554</v>
      </c>
      <c r="Y3346">
        <v>71.217100000000002</v>
      </c>
      <c r="AA3346" s="2">
        <v>37554</v>
      </c>
      <c r="AB3346">
        <v>891.66</v>
      </c>
      <c r="AC3346">
        <f t="shared" si="475"/>
        <v>3.4120430506587418E-2</v>
      </c>
      <c r="AD3346">
        <f t="shared" si="470"/>
        <v>3.4052830506587417E-2</v>
      </c>
      <c r="AE3346">
        <f>Sheet2!$B$17+Sheet2!$B$18*'Portfolio allocation'!K3346</f>
        <v>1.5261887669699142E-2</v>
      </c>
      <c r="AF3346">
        <f t="shared" si="476"/>
        <v>1.8790942836888275E-2</v>
      </c>
      <c r="AH3346" s="2">
        <v>37554</v>
      </c>
      <c r="AI3346">
        <v>4.093</v>
      </c>
      <c r="AJ3346">
        <v>1.69</v>
      </c>
      <c r="AK3346">
        <v>0.97719999999999996</v>
      </c>
      <c r="AR3346" s="3"/>
    </row>
    <row r="3347" spans="1:44" hidden="1" outlineLevel="1" x14ac:dyDescent="0.2">
      <c r="A3347" s="2">
        <v>37557</v>
      </c>
      <c r="B3347">
        <v>31.07</v>
      </c>
      <c r="E3347" s="2">
        <v>37557</v>
      </c>
      <c r="F3347">
        <v>890.23</v>
      </c>
      <c r="G3347">
        <f t="shared" si="471"/>
        <v>-8.2660279619004573E-3</v>
      </c>
      <c r="H3347" s="2">
        <v>37557</v>
      </c>
      <c r="I3347">
        <v>1271.2</v>
      </c>
      <c r="J3347">
        <f t="shared" si="472"/>
        <v>-8.2773577987376168E-3</v>
      </c>
      <c r="K3347">
        <f t="shared" si="468"/>
        <v>-8.344957798737616E-3</v>
      </c>
      <c r="L3347">
        <v>-9.039770925110149E-3</v>
      </c>
      <c r="N3347" s="2">
        <v>37557</v>
      </c>
      <c r="O3347">
        <v>25.975000000000001</v>
      </c>
      <c r="Q3347" s="2">
        <v>37557</v>
      </c>
      <c r="R3347">
        <v>26714.47</v>
      </c>
      <c r="S3347" s="8">
        <f t="shared" si="473"/>
        <v>-1.3857214470654355E-2</v>
      </c>
      <c r="T3347" s="9">
        <f t="shared" si="469"/>
        <v>-1.3924814470654355E-2</v>
      </c>
      <c r="U3347" s="3">
        <f>Sheet1!$B$17+Sheet1!$B$18*'Portfolio allocation'!K3347</f>
        <v>-9.0857481917123832E-3</v>
      </c>
      <c r="V3347" s="13">
        <f t="shared" si="474"/>
        <v>-4.8390662789419715E-3</v>
      </c>
      <c r="W3347" s="13"/>
      <c r="X3347" s="2">
        <v>37557</v>
      </c>
      <c r="Y3347">
        <v>73.127399999999994</v>
      </c>
      <c r="AA3347" s="2">
        <v>37557</v>
      </c>
      <c r="AB3347">
        <v>915.57</v>
      </c>
      <c r="AC3347">
        <f t="shared" si="475"/>
        <v>2.6815153758159127E-2</v>
      </c>
      <c r="AD3347">
        <f t="shared" si="470"/>
        <v>2.6751153758159125E-2</v>
      </c>
      <c r="AE3347">
        <f>Sheet2!$B$17+Sheet2!$B$18*'Portfolio allocation'!K3347</f>
        <v>-7.3671623624016434E-3</v>
      </c>
      <c r="AF3347">
        <f t="shared" si="476"/>
        <v>3.4118316120560765E-2</v>
      </c>
      <c r="AH3347" s="2">
        <v>37557</v>
      </c>
      <c r="AI3347">
        <v>4.0839999999999996</v>
      </c>
      <c r="AJ3347">
        <v>1.6</v>
      </c>
      <c r="AK3347">
        <v>0.98309999999999997</v>
      </c>
      <c r="AR3347" s="3"/>
    </row>
    <row r="3348" spans="1:44" hidden="1" outlineLevel="1" x14ac:dyDescent="0.2">
      <c r="A3348" s="2">
        <v>37558</v>
      </c>
      <c r="B3348">
        <v>32.270000000000003</v>
      </c>
      <c r="E3348" s="2">
        <v>37558</v>
      </c>
      <c r="F3348">
        <v>882.15</v>
      </c>
      <c r="G3348">
        <f t="shared" si="471"/>
        <v>-9.0763061231368125E-3</v>
      </c>
      <c r="H3348" s="2">
        <v>37558</v>
      </c>
      <c r="I3348">
        <v>1259.79</v>
      </c>
      <c r="J3348">
        <f t="shared" si="472"/>
        <v>-8.9757709251101492E-3</v>
      </c>
      <c r="K3348">
        <f t="shared" si="468"/>
        <v>-9.039770925110149E-3</v>
      </c>
      <c r="L3348">
        <v>9.8293373117741382E-3</v>
      </c>
      <c r="N3348" s="2">
        <v>37558</v>
      </c>
      <c r="O3348">
        <v>26.035</v>
      </c>
      <c r="Q3348" s="2">
        <v>37558</v>
      </c>
      <c r="R3348">
        <v>26776.17</v>
      </c>
      <c r="S3348" s="8">
        <f t="shared" si="473"/>
        <v>2.3096097358472623E-3</v>
      </c>
      <c r="T3348" s="9">
        <f t="shared" si="469"/>
        <v>2.2456097358472624E-3</v>
      </c>
      <c r="U3348" s="3">
        <f>Sheet1!$B$17+Sheet1!$B$18*'Portfolio allocation'!K3348</f>
        <v>-9.8828554191932698E-3</v>
      </c>
      <c r="V3348" s="13">
        <f t="shared" si="474"/>
        <v>1.2128465155040532E-2</v>
      </c>
      <c r="W3348" s="13"/>
      <c r="X3348" s="2">
        <v>37558</v>
      </c>
      <c r="Y3348">
        <v>73.299300000000002</v>
      </c>
      <c r="AA3348" s="2">
        <v>37558</v>
      </c>
      <c r="AB3348">
        <v>917.73</v>
      </c>
      <c r="AC3348">
        <f t="shared" si="475"/>
        <v>2.3591860808021003E-3</v>
      </c>
      <c r="AD3348">
        <f t="shared" si="470"/>
        <v>2.2979860808021004E-3</v>
      </c>
      <c r="AE3348">
        <f>Sheet2!$B$17+Sheet2!$B$18*'Portfolio allocation'!K3348</f>
        <v>-7.9850079206581562E-3</v>
      </c>
      <c r="AF3348">
        <f t="shared" si="476"/>
        <v>1.0282994001460256E-2</v>
      </c>
      <c r="AH3348" s="2">
        <v>37558</v>
      </c>
      <c r="AI3348">
        <v>3.9369999999999998</v>
      </c>
      <c r="AJ3348">
        <v>1.53</v>
      </c>
      <c r="AK3348">
        <v>0.98540000000000005</v>
      </c>
      <c r="AR3348" s="3"/>
    </row>
    <row r="3349" spans="1:44" hidden="1" outlineLevel="1" x14ac:dyDescent="0.2">
      <c r="A3349" s="2">
        <v>37559</v>
      </c>
      <c r="B3349">
        <v>31.23</v>
      </c>
      <c r="E3349" s="2">
        <v>37559</v>
      </c>
      <c r="F3349">
        <v>890.71</v>
      </c>
      <c r="G3349">
        <f t="shared" si="471"/>
        <v>9.7035651533186051E-3</v>
      </c>
      <c r="H3349" s="2">
        <v>37559</v>
      </c>
      <c r="I3349">
        <v>1272.25</v>
      </c>
      <c r="J3349">
        <f t="shared" si="472"/>
        <v>9.8905373117741391E-3</v>
      </c>
      <c r="K3349">
        <f t="shared" si="468"/>
        <v>9.8293373117741382E-3</v>
      </c>
      <c r="L3349">
        <v>-5.4359018274709528E-3</v>
      </c>
      <c r="N3349" s="2">
        <v>37559</v>
      </c>
      <c r="O3349">
        <v>26.555</v>
      </c>
      <c r="Q3349" s="2">
        <v>37559</v>
      </c>
      <c r="R3349">
        <v>27310.97</v>
      </c>
      <c r="S3349" s="8">
        <f t="shared" si="473"/>
        <v>1.9972983440126102E-2</v>
      </c>
      <c r="T3349" s="9">
        <f t="shared" si="469"/>
        <v>1.9911783440126101E-2</v>
      </c>
      <c r="U3349" s="3">
        <f>Sheet1!$B$17+Sheet1!$B$18*'Portfolio allocation'!K3349</f>
        <v>1.1764263756956739E-2</v>
      </c>
      <c r="V3349" s="13">
        <f t="shared" si="474"/>
        <v>8.147519683169362E-3</v>
      </c>
      <c r="W3349" s="13"/>
      <c r="X3349" s="2">
        <v>37559</v>
      </c>
      <c r="Y3349">
        <v>75.142799999999994</v>
      </c>
      <c r="AA3349" s="2">
        <v>37559</v>
      </c>
      <c r="AB3349">
        <v>940.81</v>
      </c>
      <c r="AC3349">
        <f t="shared" si="475"/>
        <v>2.5149008967779052E-2</v>
      </c>
      <c r="AD3349">
        <f t="shared" si="470"/>
        <v>2.5089408967779052E-2</v>
      </c>
      <c r="AE3349">
        <f>Sheet2!$B$17+Sheet2!$B$18*'Portfolio allocation'!K3349</f>
        <v>8.7938845180688587E-3</v>
      </c>
      <c r="AF3349">
        <f t="shared" si="476"/>
        <v>1.6295524449710191E-2</v>
      </c>
      <c r="AH3349" s="2">
        <v>37559</v>
      </c>
      <c r="AI3349">
        <v>3.9609999999999999</v>
      </c>
      <c r="AJ3349">
        <v>1.49</v>
      </c>
      <c r="AK3349">
        <v>0.98370000000000002</v>
      </c>
      <c r="AR3349" s="3"/>
    </row>
    <row r="3350" spans="1:44" hidden="1" outlineLevel="1" x14ac:dyDescent="0.2">
      <c r="A3350" s="2">
        <v>37560</v>
      </c>
      <c r="B3350">
        <v>31.14</v>
      </c>
      <c r="E3350" s="2">
        <v>37560</v>
      </c>
      <c r="F3350">
        <v>885.76</v>
      </c>
      <c r="G3350">
        <f t="shared" si="471"/>
        <v>-5.557364349788374E-3</v>
      </c>
      <c r="H3350" s="2">
        <v>37560</v>
      </c>
      <c r="I3350">
        <v>1265.4100000000001</v>
      </c>
      <c r="J3350">
        <f t="shared" si="472"/>
        <v>-5.3763018274709529E-3</v>
      </c>
      <c r="K3350">
        <f t="shared" si="468"/>
        <v>-5.4359018274709528E-3</v>
      </c>
      <c r="L3350">
        <v>1.7105997309962886E-2</v>
      </c>
      <c r="N3350" s="2">
        <v>37560</v>
      </c>
      <c r="O3350">
        <v>26.734999999999999</v>
      </c>
      <c r="Q3350" s="2">
        <v>37560</v>
      </c>
      <c r="R3350">
        <v>27496.1</v>
      </c>
      <c r="S3350" s="8">
        <f t="shared" si="473"/>
        <v>6.7785948283782815E-3</v>
      </c>
      <c r="T3350" s="9">
        <f t="shared" si="469"/>
        <v>6.7189948283782816E-3</v>
      </c>
      <c r="U3350" s="3">
        <f>Sheet1!$B$17+Sheet1!$B$18*'Portfolio allocation'!K3350</f>
        <v>-5.7484054561927067E-3</v>
      </c>
      <c r="V3350" s="13">
        <f t="shared" si="474"/>
        <v>1.2467400284570988E-2</v>
      </c>
      <c r="W3350" s="13"/>
      <c r="X3350" s="2">
        <v>37560</v>
      </c>
      <c r="Y3350">
        <v>75.400700000000001</v>
      </c>
      <c r="AA3350" s="2">
        <v>37560</v>
      </c>
      <c r="AB3350">
        <v>944.04</v>
      </c>
      <c r="AC3350">
        <f t="shared" si="475"/>
        <v>3.4332118068474138E-3</v>
      </c>
      <c r="AD3350">
        <f t="shared" si="470"/>
        <v>3.3748118068474137E-3</v>
      </c>
      <c r="AE3350">
        <f>Sheet2!$B$17+Sheet2!$B$18*'Portfolio allocation'!K3350</f>
        <v>-4.7803555760211735E-3</v>
      </c>
      <c r="AF3350">
        <f t="shared" si="476"/>
        <v>8.1551673828685872E-3</v>
      </c>
      <c r="AH3350" s="2">
        <v>37560</v>
      </c>
      <c r="AI3350">
        <v>3.8940000000000001</v>
      </c>
      <c r="AJ3350">
        <v>1.46</v>
      </c>
      <c r="AK3350">
        <v>0.99029999999999996</v>
      </c>
      <c r="AR3350" s="3"/>
    </row>
    <row r="3351" spans="1:44" hidden="1" outlineLevel="1" x14ac:dyDescent="0.2">
      <c r="A3351" s="2">
        <v>37561</v>
      </c>
      <c r="B3351">
        <v>29.3</v>
      </c>
      <c r="E3351" s="2">
        <v>37561</v>
      </c>
      <c r="F3351">
        <v>900.96</v>
      </c>
      <c r="G3351">
        <f t="shared" si="471"/>
        <v>1.7160404624277481E-2</v>
      </c>
      <c r="H3351" s="2">
        <v>37561</v>
      </c>
      <c r="I3351">
        <v>1287.1300000000001</v>
      </c>
      <c r="J3351">
        <f t="shared" si="472"/>
        <v>1.7164397309962887E-2</v>
      </c>
      <c r="K3351">
        <f t="shared" si="468"/>
        <v>1.7105997309962886E-2</v>
      </c>
      <c r="L3351">
        <v>8.1458994880082708E-3</v>
      </c>
      <c r="N3351" s="2">
        <v>37561</v>
      </c>
      <c r="O3351">
        <v>26.5</v>
      </c>
      <c r="Q3351" s="2">
        <v>37561</v>
      </c>
      <c r="R3351">
        <v>27254.41</v>
      </c>
      <c r="S3351" s="8">
        <f t="shared" si="473"/>
        <v>-8.7899738508370184E-3</v>
      </c>
      <c r="T3351" s="9">
        <f t="shared" si="469"/>
        <v>-8.8483738508370186E-3</v>
      </c>
      <c r="U3351" s="3">
        <f>Sheet1!$B$17+Sheet1!$B$18*'Portfolio allocation'!K3351</f>
        <v>2.0112232521967397E-2</v>
      </c>
      <c r="V3351" s="13">
        <f t="shared" si="474"/>
        <v>-2.8960606372804416E-2</v>
      </c>
      <c r="W3351" s="13"/>
      <c r="X3351" s="2">
        <v>37561</v>
      </c>
      <c r="Y3351">
        <v>76.795199999999994</v>
      </c>
      <c r="AA3351" s="2">
        <v>37561</v>
      </c>
      <c r="AB3351">
        <v>961.5</v>
      </c>
      <c r="AC3351">
        <f t="shared" si="475"/>
        <v>1.8494979026312475E-2</v>
      </c>
      <c r="AD3351">
        <f t="shared" si="470"/>
        <v>1.8436579026312475E-2</v>
      </c>
      <c r="AE3351">
        <f>Sheet2!$B$17+Sheet2!$B$18*'Portfolio allocation'!K3351</f>
        <v>1.5264476232844939E-2</v>
      </c>
      <c r="AF3351">
        <f t="shared" si="476"/>
        <v>3.172102793467536E-3</v>
      </c>
      <c r="AH3351" s="2">
        <v>37561</v>
      </c>
      <c r="AI3351">
        <v>4.0049999999999999</v>
      </c>
      <c r="AJ3351">
        <v>1.46</v>
      </c>
      <c r="AK3351">
        <v>0.99650000000000005</v>
      </c>
      <c r="AR3351" s="3"/>
    </row>
    <row r="3352" spans="1:44" hidden="1" outlineLevel="1" x14ac:dyDescent="0.2">
      <c r="A3352" s="2">
        <v>37564</v>
      </c>
      <c r="B3352">
        <v>30.82</v>
      </c>
      <c r="E3352" s="2">
        <v>37564</v>
      </c>
      <c r="F3352">
        <v>908.35</v>
      </c>
      <c r="G3352">
        <f t="shared" si="471"/>
        <v>8.202361925057744E-3</v>
      </c>
      <c r="H3352" s="2">
        <v>37564</v>
      </c>
      <c r="I3352">
        <v>1297.69</v>
      </c>
      <c r="J3352">
        <f t="shared" si="472"/>
        <v>8.2042994880082709E-3</v>
      </c>
      <c r="K3352">
        <f t="shared" si="468"/>
        <v>8.1458994880082708E-3</v>
      </c>
      <c r="L3352">
        <v>7.7315666700058889E-3</v>
      </c>
      <c r="N3352" s="2">
        <v>37564</v>
      </c>
      <c r="O3352">
        <v>28.05</v>
      </c>
      <c r="Q3352" s="2">
        <v>37564</v>
      </c>
      <c r="R3352">
        <v>28848.54</v>
      </c>
      <c r="S3352" s="8">
        <f t="shared" si="473"/>
        <v>5.8490717648997048E-2</v>
      </c>
      <c r="T3352" s="9">
        <f t="shared" si="469"/>
        <v>5.8432317648997048E-2</v>
      </c>
      <c r="U3352" s="3">
        <f>Sheet1!$B$17+Sheet1!$B$18*'Portfolio allocation'!K3352</f>
        <v>9.8329812215444731E-3</v>
      </c>
      <c r="V3352" s="13">
        <f t="shared" si="474"/>
        <v>4.8599336427452573E-2</v>
      </c>
      <c r="W3352" s="13"/>
      <c r="X3352" s="2">
        <v>37564</v>
      </c>
      <c r="Y3352">
        <v>78.801100000000005</v>
      </c>
      <c r="AA3352" s="2">
        <v>37564</v>
      </c>
      <c r="AB3352">
        <v>986.61</v>
      </c>
      <c r="AC3352">
        <f t="shared" si="475"/>
        <v>2.61154446177847E-2</v>
      </c>
      <c r="AD3352">
        <f t="shared" si="470"/>
        <v>2.6056244617784701E-2</v>
      </c>
      <c r="AE3352">
        <f>Sheet2!$B$17+Sheet2!$B$18*'Portfolio allocation'!K3352</f>
        <v>7.2969286567930178E-3</v>
      </c>
      <c r="AF3352">
        <f t="shared" si="476"/>
        <v>1.8759315960991684E-2</v>
      </c>
      <c r="AH3352" s="2">
        <v>37564</v>
      </c>
      <c r="AI3352">
        <v>4.0439999999999996</v>
      </c>
      <c r="AJ3352">
        <v>1.48</v>
      </c>
      <c r="AK3352">
        <v>0.99509999999999998</v>
      </c>
      <c r="AR3352" s="3"/>
    </row>
    <row r="3353" spans="1:44" hidden="1" outlineLevel="1" x14ac:dyDescent="0.2">
      <c r="A3353" s="2">
        <v>37565</v>
      </c>
      <c r="B3353">
        <v>31.23</v>
      </c>
      <c r="E3353" s="2">
        <v>37565</v>
      </c>
      <c r="F3353">
        <v>915.39</v>
      </c>
      <c r="G3353">
        <f t="shared" si="471"/>
        <v>7.7503165079539915E-3</v>
      </c>
      <c r="H3353" s="2">
        <v>37565</v>
      </c>
      <c r="I3353">
        <v>1307.8</v>
      </c>
      <c r="J3353">
        <f t="shared" si="472"/>
        <v>7.7907666700058886E-3</v>
      </c>
      <c r="K3353">
        <f t="shared" si="468"/>
        <v>7.7315666700058889E-3</v>
      </c>
      <c r="L3353">
        <v>9.3000292399449212E-3</v>
      </c>
      <c r="N3353" s="2">
        <v>37565</v>
      </c>
      <c r="O3353">
        <v>28.34</v>
      </c>
      <c r="Q3353" s="2">
        <v>37565</v>
      </c>
      <c r="R3353">
        <v>29146.79</v>
      </c>
      <c r="S3353" s="8">
        <f t="shared" si="473"/>
        <v>1.0338478134422013E-2</v>
      </c>
      <c r="T3353" s="9">
        <f t="shared" si="469"/>
        <v>1.0279278134422013E-2</v>
      </c>
      <c r="U3353" s="3">
        <f>Sheet1!$B$17+Sheet1!$B$18*'Portfolio allocation'!K3353</f>
        <v>9.3576481121421268E-3</v>
      </c>
      <c r="V3353" s="13">
        <f t="shared" si="474"/>
        <v>9.2163002227988594E-4</v>
      </c>
      <c r="W3353" s="13"/>
      <c r="X3353" s="2">
        <v>37565</v>
      </c>
      <c r="Y3353">
        <v>78.017799999999994</v>
      </c>
      <c r="AA3353" s="2">
        <v>37565</v>
      </c>
      <c r="AB3353">
        <v>976.8</v>
      </c>
      <c r="AC3353">
        <f t="shared" si="475"/>
        <v>-9.9431386262049948E-3</v>
      </c>
      <c r="AD3353">
        <f t="shared" si="470"/>
        <v>-1.0002338626204995E-2</v>
      </c>
      <c r="AE3353">
        <f>Sheet2!$B$17+Sheet2!$B$18*'Portfolio allocation'!K3353</f>
        <v>6.9284933444390857E-3</v>
      </c>
      <c r="AF3353">
        <f t="shared" si="476"/>
        <v>-1.6930831970644079E-2</v>
      </c>
      <c r="AH3353" s="2">
        <v>37565</v>
      </c>
      <c r="AI3353">
        <v>4.0720000000000001</v>
      </c>
      <c r="AJ3353">
        <v>1.48</v>
      </c>
      <c r="AK3353">
        <v>1.0004999999999999</v>
      </c>
      <c r="AR3353" s="3"/>
    </row>
    <row r="3354" spans="1:44" hidden="1" outlineLevel="1" x14ac:dyDescent="0.2">
      <c r="A3354" s="2">
        <v>37566</v>
      </c>
      <c r="B3354">
        <v>30.73</v>
      </c>
      <c r="E3354" s="2">
        <v>37566</v>
      </c>
      <c r="F3354">
        <v>923.76</v>
      </c>
      <c r="G3354">
        <f t="shared" si="471"/>
        <v>9.1436436928522546E-3</v>
      </c>
      <c r="H3354" s="2">
        <v>37566</v>
      </c>
      <c r="I3354">
        <v>1320.04</v>
      </c>
      <c r="J3354">
        <f t="shared" si="472"/>
        <v>9.3592292399449217E-3</v>
      </c>
      <c r="K3354">
        <f t="shared" si="468"/>
        <v>9.3000292399449212E-3</v>
      </c>
      <c r="L3354">
        <v>-2.270165323475036E-2</v>
      </c>
      <c r="N3354" s="2">
        <v>37566</v>
      </c>
      <c r="O3354">
        <v>28.515000000000001</v>
      </c>
      <c r="Q3354" s="2">
        <v>37566</v>
      </c>
      <c r="R3354">
        <v>29326.78</v>
      </c>
      <c r="S3354" s="8">
        <f t="shared" si="473"/>
        <v>6.1752940889887586E-3</v>
      </c>
      <c r="T3354" s="9">
        <f t="shared" si="469"/>
        <v>6.1160940889887589E-3</v>
      </c>
      <c r="U3354" s="3">
        <f>Sheet1!$B$17+Sheet1!$B$18*'Portfolio allocation'!K3354</f>
        <v>1.1157028122503819E-2</v>
      </c>
      <c r="V3354" s="13">
        <f t="shared" si="474"/>
        <v>-5.04093403351506E-3</v>
      </c>
      <c r="W3354" s="13"/>
      <c r="X3354" s="2">
        <v>37566</v>
      </c>
      <c r="Y3354">
        <v>77.884100000000004</v>
      </c>
      <c r="AA3354" s="2">
        <v>37566</v>
      </c>
      <c r="AB3354">
        <v>976.92</v>
      </c>
      <c r="AC3354">
        <f t="shared" si="475"/>
        <v>1.2285012285007113E-4</v>
      </c>
      <c r="AD3354">
        <f t="shared" si="470"/>
        <v>6.4450122850071134E-5</v>
      </c>
      <c r="AE3354">
        <f>Sheet2!$B$17+Sheet2!$B$18*'Portfolio allocation'!K3354</f>
        <v>8.3232102767280877E-3</v>
      </c>
      <c r="AF3354">
        <f t="shared" si="476"/>
        <v>-8.2587601538780166E-3</v>
      </c>
      <c r="AH3354" s="2">
        <v>37566</v>
      </c>
      <c r="AI3354">
        <v>4.032</v>
      </c>
      <c r="AJ3354">
        <v>1.46</v>
      </c>
      <c r="AK3354">
        <v>0.99729999999999996</v>
      </c>
      <c r="AR3354" s="3"/>
    </row>
    <row r="3355" spans="1:44" hidden="1" outlineLevel="1" x14ac:dyDescent="0.2">
      <c r="A3355" s="2">
        <v>37567</v>
      </c>
      <c r="B3355">
        <v>31.42</v>
      </c>
      <c r="E3355" s="2">
        <v>37567</v>
      </c>
      <c r="F3355">
        <v>902.65</v>
      </c>
      <c r="G3355">
        <f t="shared" si="471"/>
        <v>-2.2852255997228732E-2</v>
      </c>
      <c r="H3355" s="2">
        <v>37567</v>
      </c>
      <c r="I3355">
        <v>1290.1500000000001</v>
      </c>
      <c r="J3355">
        <f t="shared" si="472"/>
        <v>-2.264325323475036E-2</v>
      </c>
      <c r="K3355">
        <f t="shared" si="468"/>
        <v>-2.270165323475036E-2</v>
      </c>
      <c r="L3355">
        <v>-8.7473121419990724E-3</v>
      </c>
      <c r="N3355" s="2">
        <v>37567</v>
      </c>
      <c r="O3355">
        <v>28.004999999999999</v>
      </c>
      <c r="Q3355" s="2">
        <v>37567</v>
      </c>
      <c r="R3355">
        <v>28802.26</v>
      </c>
      <c r="S3355" s="8">
        <f t="shared" si="473"/>
        <v>-1.7885359388245203E-2</v>
      </c>
      <c r="T3355" s="9">
        <f t="shared" si="469"/>
        <v>-1.7943759388245203E-2</v>
      </c>
      <c r="U3355" s="3">
        <f>Sheet1!$B$17+Sheet1!$B$18*'Portfolio allocation'!K3355</f>
        <v>-2.5556113042954222E-2</v>
      </c>
      <c r="V3355" s="13">
        <f t="shared" si="474"/>
        <v>7.6123536547090184E-3</v>
      </c>
      <c r="W3355" s="13"/>
      <c r="X3355" s="2">
        <v>37567</v>
      </c>
      <c r="Y3355">
        <v>75.410200000000003</v>
      </c>
      <c r="AA3355" s="2">
        <v>37567</v>
      </c>
      <c r="AB3355">
        <v>945.89</v>
      </c>
      <c r="AC3355">
        <f t="shared" si="475"/>
        <v>-3.1763092167219398E-2</v>
      </c>
      <c r="AD3355">
        <f t="shared" si="470"/>
        <v>-3.1821492167219398E-2</v>
      </c>
      <c r="AE3355">
        <f>Sheet2!$B$17+Sheet2!$B$18*'Portfolio allocation'!K3355</f>
        <v>-2.0133502216531238E-2</v>
      </c>
      <c r="AF3355">
        <f t="shared" si="476"/>
        <v>-1.1687989950688159E-2</v>
      </c>
      <c r="AH3355" s="2">
        <v>37567</v>
      </c>
      <c r="AI3355">
        <v>3.879</v>
      </c>
      <c r="AJ3355">
        <v>1.46</v>
      </c>
      <c r="AK3355">
        <v>1.0079</v>
      </c>
      <c r="AR3355" s="3"/>
    </row>
    <row r="3356" spans="1:44" hidden="1" outlineLevel="1" x14ac:dyDescent="0.2">
      <c r="A3356" s="2">
        <v>37568</v>
      </c>
      <c r="B3356">
        <v>29.41</v>
      </c>
      <c r="E3356" s="2">
        <v>37568</v>
      </c>
      <c r="F3356">
        <v>894.74</v>
      </c>
      <c r="G3356">
        <f t="shared" si="471"/>
        <v>-8.7630864676230269E-3</v>
      </c>
      <c r="H3356" s="2">
        <v>37568</v>
      </c>
      <c r="I3356">
        <v>1278.94</v>
      </c>
      <c r="J3356">
        <f t="shared" si="472"/>
        <v>-8.6889121419990722E-3</v>
      </c>
      <c r="K3356">
        <f t="shared" si="468"/>
        <v>-8.7473121419990724E-3</v>
      </c>
      <c r="L3356">
        <v>-2.0793121935352675E-2</v>
      </c>
      <c r="N3356" s="2">
        <v>37568</v>
      </c>
      <c r="O3356">
        <v>27.55</v>
      </c>
      <c r="Q3356" s="2">
        <v>37568</v>
      </c>
      <c r="R3356">
        <v>28334.3</v>
      </c>
      <c r="S3356" s="8">
        <f t="shared" si="473"/>
        <v>-1.6247336146538505E-2</v>
      </c>
      <c r="T3356" s="9">
        <f t="shared" si="469"/>
        <v>-1.6305736146538505E-2</v>
      </c>
      <c r="U3356" s="3">
        <f>Sheet1!$B$17+Sheet1!$B$18*'Portfolio allocation'!K3356</f>
        <v>-9.5473392913170193E-3</v>
      </c>
      <c r="V3356" s="13">
        <f t="shared" si="474"/>
        <v>-6.7583968552214855E-3</v>
      </c>
      <c r="W3356" s="13"/>
      <c r="X3356" s="2">
        <v>37568</v>
      </c>
      <c r="Y3356">
        <v>74.111199999999997</v>
      </c>
      <c r="AA3356" s="2">
        <v>37568</v>
      </c>
      <c r="AB3356">
        <v>929.6</v>
      </c>
      <c r="AC3356">
        <f t="shared" si="475"/>
        <v>-1.7221875693790967E-2</v>
      </c>
      <c r="AD3356">
        <f t="shared" si="470"/>
        <v>-1.7279075693790967E-2</v>
      </c>
      <c r="AE3356">
        <f>Sheet2!$B$17+Sheet2!$B$18*'Portfolio allocation'!K3356</f>
        <v>-7.7249461094174151E-3</v>
      </c>
      <c r="AF3356">
        <f t="shared" si="476"/>
        <v>-9.554129584373551E-3</v>
      </c>
      <c r="AH3356" s="2">
        <v>37568</v>
      </c>
      <c r="AI3356">
        <v>3.8330000000000002</v>
      </c>
      <c r="AJ3356">
        <v>1.43</v>
      </c>
      <c r="AK3356">
        <v>1.0127999999999999</v>
      </c>
      <c r="AR3356" s="3"/>
    </row>
    <row r="3357" spans="1:44" hidden="1" outlineLevel="1" x14ac:dyDescent="0.2">
      <c r="A3357" s="2">
        <v>37571</v>
      </c>
      <c r="B3357">
        <v>31.3</v>
      </c>
      <c r="E3357" s="2">
        <v>37571</v>
      </c>
      <c r="F3357">
        <v>876.19</v>
      </c>
      <c r="G3357">
        <f t="shared" si="471"/>
        <v>-2.0732279768424289E-2</v>
      </c>
      <c r="H3357" s="2">
        <v>37571</v>
      </c>
      <c r="I3357">
        <v>1252.42</v>
      </c>
      <c r="J3357">
        <f t="shared" si="472"/>
        <v>-2.0735921935352675E-2</v>
      </c>
      <c r="K3357">
        <f t="shared" si="468"/>
        <v>-2.0793121935352675E-2</v>
      </c>
      <c r="L3357">
        <v>7.703774752878402E-3</v>
      </c>
      <c r="N3357" s="2">
        <v>37571</v>
      </c>
      <c r="O3357">
        <v>26.93</v>
      </c>
      <c r="Q3357" s="2">
        <v>37571</v>
      </c>
      <c r="R3357">
        <v>27696.65</v>
      </c>
      <c r="S3357" s="8">
        <f t="shared" si="473"/>
        <v>-2.2504526316160955E-2</v>
      </c>
      <c r="T3357" s="9">
        <f t="shared" si="469"/>
        <v>-2.2561726316160956E-2</v>
      </c>
      <c r="U3357" s="3">
        <f>Sheet1!$B$17+Sheet1!$B$18*'Portfolio allocation'!K3357</f>
        <v>-2.3366597567669841E-2</v>
      </c>
      <c r="V3357" s="13">
        <f t="shared" si="474"/>
        <v>8.048712515088853E-4</v>
      </c>
      <c r="W3357" s="13"/>
      <c r="X3357" s="2">
        <v>37571</v>
      </c>
      <c r="Y3357">
        <v>73.824600000000004</v>
      </c>
      <c r="AA3357" s="2">
        <v>37571</v>
      </c>
      <c r="AB3357">
        <v>926</v>
      </c>
      <c r="AC3357">
        <f t="shared" si="475"/>
        <v>-3.8726333907057597E-3</v>
      </c>
      <c r="AD3357">
        <f t="shared" si="470"/>
        <v>-3.92983339070576E-3</v>
      </c>
      <c r="AE3357">
        <f>Sheet2!$B$17+Sheet2!$B$18*'Portfolio allocation'!K3357</f>
        <v>-1.8436387494069645E-2</v>
      </c>
      <c r="AF3357">
        <f t="shared" si="476"/>
        <v>1.4506554103363885E-2</v>
      </c>
      <c r="AH3357" s="2">
        <v>37571</v>
      </c>
      <c r="AI3357">
        <v>3.839</v>
      </c>
      <c r="AJ3357">
        <v>1.43</v>
      </c>
      <c r="AK3357">
        <v>1.0107999999999999</v>
      </c>
      <c r="AR3357" s="3"/>
    </row>
    <row r="3358" spans="1:44" hidden="1" outlineLevel="1" x14ac:dyDescent="0.2">
      <c r="A3358" s="2">
        <v>37572</v>
      </c>
      <c r="B3358">
        <v>30.58</v>
      </c>
      <c r="E3358" s="2">
        <v>37572</v>
      </c>
      <c r="F3358">
        <v>882.95</v>
      </c>
      <c r="G3358">
        <f t="shared" si="471"/>
        <v>7.7152215843594441E-3</v>
      </c>
      <c r="H3358" s="2">
        <v>37572</v>
      </c>
      <c r="I3358">
        <v>1262.1400000000001</v>
      </c>
      <c r="J3358">
        <f t="shared" si="472"/>
        <v>7.7609747528784023E-3</v>
      </c>
      <c r="K3358">
        <f t="shared" si="468"/>
        <v>7.703774752878402E-3</v>
      </c>
      <c r="L3358">
        <v>-1.922918725340096E-4</v>
      </c>
      <c r="N3358" s="2">
        <v>37572</v>
      </c>
      <c r="O3358">
        <v>27.254999999999999</v>
      </c>
      <c r="Q3358" s="2">
        <v>37572</v>
      </c>
      <c r="R3358">
        <v>28030.91</v>
      </c>
      <c r="S3358" s="8">
        <f t="shared" si="473"/>
        <v>1.2068607575284274E-2</v>
      </c>
      <c r="T3358" s="9">
        <f t="shared" si="469"/>
        <v>1.2011407575284273E-2</v>
      </c>
      <c r="U3358" s="3">
        <f>Sheet1!$B$17+Sheet1!$B$18*'Portfolio allocation'!K3358</f>
        <v>9.3257645204726288E-3</v>
      </c>
      <c r="V3358" s="13">
        <f t="shared" si="474"/>
        <v>2.6856430548116445E-3</v>
      </c>
      <c r="W3358" s="13"/>
      <c r="X3358" s="2">
        <v>37572</v>
      </c>
      <c r="Y3358">
        <v>75.601299999999995</v>
      </c>
      <c r="AA3358" s="2">
        <v>37572</v>
      </c>
      <c r="AB3358">
        <v>948.29</v>
      </c>
      <c r="AC3358">
        <f t="shared" si="475"/>
        <v>2.4071274298056222E-2</v>
      </c>
      <c r="AD3358">
        <f t="shared" si="470"/>
        <v>2.4013674298056221E-2</v>
      </c>
      <c r="AE3358">
        <f>Sheet2!$B$17+Sheet2!$B$18*'Portfolio allocation'!K3358</f>
        <v>6.9037800626933913E-3</v>
      </c>
      <c r="AF3358">
        <f t="shared" si="476"/>
        <v>1.710989423536283E-2</v>
      </c>
      <c r="AH3358" s="2">
        <v>37572</v>
      </c>
      <c r="AI3358">
        <v>3.8490000000000002</v>
      </c>
      <c r="AJ3358">
        <v>1.44</v>
      </c>
      <c r="AK3358">
        <v>1.0101</v>
      </c>
      <c r="AR3358" s="3"/>
    </row>
    <row r="3359" spans="1:44" hidden="1" outlineLevel="1" x14ac:dyDescent="0.2">
      <c r="A3359" s="2">
        <v>37573</v>
      </c>
      <c r="B3359">
        <v>31.24</v>
      </c>
      <c r="E3359" s="2">
        <v>37573</v>
      </c>
      <c r="F3359">
        <v>882.52</v>
      </c>
      <c r="G3359">
        <f t="shared" si="471"/>
        <v>-4.8700379409938321E-4</v>
      </c>
      <c r="H3359" s="2">
        <v>37573</v>
      </c>
      <c r="I3359">
        <v>1261.97</v>
      </c>
      <c r="J3359">
        <f t="shared" si="472"/>
        <v>-1.346918725340096E-4</v>
      </c>
      <c r="K3359">
        <f t="shared" si="468"/>
        <v>-1.922918725340096E-4</v>
      </c>
      <c r="L3359">
        <v>2.4698146631061037E-2</v>
      </c>
      <c r="N3359" s="2">
        <v>37573</v>
      </c>
      <c r="O3359">
        <v>27.68</v>
      </c>
      <c r="Q3359" s="2">
        <v>37573</v>
      </c>
      <c r="R3359">
        <v>28468</v>
      </c>
      <c r="S3359" s="8">
        <f t="shared" si="473"/>
        <v>1.5593143426310352E-2</v>
      </c>
      <c r="T3359" s="9">
        <f t="shared" si="469"/>
        <v>1.5535543426310352E-2</v>
      </c>
      <c r="U3359" s="3">
        <f>Sheet1!$B$17+Sheet1!$B$18*'Portfolio allocation'!K3359</f>
        <v>2.6719677485949502E-4</v>
      </c>
      <c r="V3359" s="13">
        <f t="shared" si="474"/>
        <v>1.5268346651450857E-2</v>
      </c>
      <c r="W3359" s="13"/>
      <c r="X3359" s="2">
        <v>37573</v>
      </c>
      <c r="Y3359">
        <v>75.792299999999997</v>
      </c>
      <c r="AA3359" s="2">
        <v>37573</v>
      </c>
      <c r="AB3359">
        <v>950.69</v>
      </c>
      <c r="AC3359">
        <f t="shared" si="475"/>
        <v>2.5308713579179631E-3</v>
      </c>
      <c r="AD3359">
        <f t="shared" si="470"/>
        <v>2.4740713579179631E-3</v>
      </c>
      <c r="AE3359">
        <f>Sheet2!$B$17+Sheet2!$B$18*'Portfolio allocation'!K3359</f>
        <v>-1.1760382750224143E-4</v>
      </c>
      <c r="AF3359">
        <f t="shared" si="476"/>
        <v>2.5916751854202047E-3</v>
      </c>
      <c r="AH3359" s="2">
        <v>37573</v>
      </c>
      <c r="AI3359">
        <v>3.8410000000000002</v>
      </c>
      <c r="AJ3359">
        <v>1.42</v>
      </c>
      <c r="AK3359">
        <v>1.0085999999999999</v>
      </c>
      <c r="AR3359" s="3"/>
    </row>
    <row r="3360" spans="1:44" hidden="1" outlineLevel="1" x14ac:dyDescent="0.2">
      <c r="A3360" s="2">
        <v>37574</v>
      </c>
      <c r="B3360">
        <v>28.67</v>
      </c>
      <c r="E3360" s="2">
        <v>37574</v>
      </c>
      <c r="F3360">
        <v>904.27</v>
      </c>
      <c r="G3360">
        <f t="shared" si="471"/>
        <v>2.4645333816797343E-2</v>
      </c>
      <c r="H3360" s="2">
        <v>37574</v>
      </c>
      <c r="I3360">
        <v>1293.21</v>
      </c>
      <c r="J3360">
        <f t="shared" si="472"/>
        <v>2.4754946631061037E-2</v>
      </c>
      <c r="K3360">
        <f t="shared" si="468"/>
        <v>2.4698146631061037E-2</v>
      </c>
      <c r="L3360">
        <v>6.1810858004499964E-3</v>
      </c>
      <c r="N3360" s="2">
        <v>37574</v>
      </c>
      <c r="O3360">
        <v>28.495000000000001</v>
      </c>
      <c r="Q3360" s="2">
        <v>37574</v>
      </c>
      <c r="R3360">
        <v>29306.2</v>
      </c>
      <c r="S3360" s="8">
        <f t="shared" si="473"/>
        <v>2.9443585780525527E-2</v>
      </c>
      <c r="T3360" s="9">
        <f t="shared" si="469"/>
        <v>2.9386785780525528E-2</v>
      </c>
      <c r="U3360" s="3">
        <f>Sheet1!$B$17+Sheet1!$B$18*'Portfolio allocation'!K3360</f>
        <v>2.882213863378244E-2</v>
      </c>
      <c r="V3360" s="13">
        <f t="shared" si="474"/>
        <v>5.6464714674308789E-4</v>
      </c>
      <c r="W3360" s="13"/>
      <c r="X3360" s="2">
        <v>37574</v>
      </c>
      <c r="Y3360">
        <v>77.100800000000007</v>
      </c>
      <c r="AA3360" s="2">
        <v>37574</v>
      </c>
      <c r="AB3360">
        <v>967.1</v>
      </c>
      <c r="AC3360">
        <f t="shared" si="475"/>
        <v>1.7261147166794499E-2</v>
      </c>
      <c r="AD3360">
        <f t="shared" si="470"/>
        <v>1.7201947166794501E-2</v>
      </c>
      <c r="AE3360">
        <f>Sheet2!$B$17+Sheet2!$B$18*'Portfolio allocation'!K3360</f>
        <v>2.2015609102412639E-2</v>
      </c>
      <c r="AF3360">
        <f t="shared" si="476"/>
        <v>-4.8136619356181388E-3</v>
      </c>
      <c r="AH3360" s="2">
        <v>37574</v>
      </c>
      <c r="AI3360">
        <v>4.0620000000000003</v>
      </c>
      <c r="AJ3360">
        <v>1.48</v>
      </c>
      <c r="AK3360">
        <v>1.0043</v>
      </c>
      <c r="AR3360" s="3"/>
    </row>
    <row r="3361" spans="1:44" hidden="1" outlineLevel="1" x14ac:dyDescent="0.2">
      <c r="A3361" s="2">
        <v>37575</v>
      </c>
      <c r="B3361">
        <v>26.65</v>
      </c>
      <c r="E3361" s="2">
        <v>37575</v>
      </c>
      <c r="F3361">
        <v>909.83</v>
      </c>
      <c r="G3361">
        <f t="shared" si="471"/>
        <v>6.1486060579252211E-3</v>
      </c>
      <c r="H3361" s="2">
        <v>37575</v>
      </c>
      <c r="I3361">
        <v>1301.28</v>
      </c>
      <c r="J3361">
        <f t="shared" si="472"/>
        <v>6.2402858004499961E-3</v>
      </c>
      <c r="K3361">
        <f t="shared" si="468"/>
        <v>6.1810858004499964E-3</v>
      </c>
      <c r="L3361">
        <v>-1.0426315849010166E-2</v>
      </c>
      <c r="N3361" s="2">
        <v>37575</v>
      </c>
      <c r="O3361">
        <v>28.344999999999999</v>
      </c>
      <c r="Q3361" s="2">
        <v>37575</v>
      </c>
      <c r="R3361">
        <v>29151.93</v>
      </c>
      <c r="S3361" s="8">
        <f t="shared" si="473"/>
        <v>-5.264073813732284E-3</v>
      </c>
      <c r="T3361" s="9">
        <f t="shared" si="469"/>
        <v>-5.3232738137322837E-3</v>
      </c>
      <c r="U3361" s="3">
        <f>Sheet1!$B$17+Sheet1!$B$18*'Portfolio allocation'!K3361</f>
        <v>7.5788971641768624E-3</v>
      </c>
      <c r="V3361" s="13">
        <f t="shared" si="474"/>
        <v>-1.2902170977909147E-2</v>
      </c>
      <c r="W3361" s="13"/>
      <c r="X3361" s="2">
        <v>37575</v>
      </c>
      <c r="Y3361">
        <v>76.422700000000006</v>
      </c>
      <c r="AA3361" s="2">
        <v>37575</v>
      </c>
      <c r="AB3361">
        <v>958.59</v>
      </c>
      <c r="AC3361">
        <f t="shared" si="475"/>
        <v>-8.7995036707683161E-3</v>
      </c>
      <c r="AD3361">
        <f t="shared" si="470"/>
        <v>-8.859103670768316E-3</v>
      </c>
      <c r="AE3361">
        <f>Sheet2!$B$17+Sheet2!$B$18*'Portfolio allocation'!K3361</f>
        <v>5.5497661988854396E-3</v>
      </c>
      <c r="AF3361">
        <f t="shared" si="476"/>
        <v>-1.4408869869653756E-2</v>
      </c>
      <c r="AH3361" s="2">
        <v>37575</v>
      </c>
      <c r="AI3361">
        <v>4.0270000000000001</v>
      </c>
      <c r="AJ3361">
        <v>1.49</v>
      </c>
      <c r="AK3361">
        <v>1.0065</v>
      </c>
      <c r="AR3361" s="3"/>
    </row>
    <row r="3362" spans="1:44" hidden="1" outlineLevel="1" x14ac:dyDescent="0.2">
      <c r="A3362" s="2">
        <v>37578</v>
      </c>
      <c r="B3362">
        <v>27.66</v>
      </c>
      <c r="E3362" s="2">
        <v>37578</v>
      </c>
      <c r="F3362">
        <v>900.36</v>
      </c>
      <c r="G3362">
        <f t="shared" si="471"/>
        <v>-1.0408537858720868E-2</v>
      </c>
      <c r="H3362" s="2">
        <v>37578</v>
      </c>
      <c r="I3362">
        <v>1287.79</v>
      </c>
      <c r="J3362">
        <f t="shared" si="472"/>
        <v>-1.0366715849010166E-2</v>
      </c>
      <c r="K3362">
        <f t="shared" si="468"/>
        <v>-1.0426315849010166E-2</v>
      </c>
      <c r="L3362">
        <v>-4.0815949556993374E-3</v>
      </c>
      <c r="N3362" s="2">
        <v>37578</v>
      </c>
      <c r="O3362">
        <v>27.925000000000001</v>
      </c>
      <c r="Q3362" s="2">
        <v>37578</v>
      </c>
      <c r="R3362">
        <v>28719.98</v>
      </c>
      <c r="S3362" s="8">
        <f t="shared" si="473"/>
        <v>-1.4817200782246687E-2</v>
      </c>
      <c r="T3362" s="9">
        <f t="shared" si="469"/>
        <v>-1.4876800782246687E-2</v>
      </c>
      <c r="U3362" s="3">
        <f>Sheet1!$B$17+Sheet1!$B$18*'Portfolio allocation'!K3362</f>
        <v>-1.1473534895612746E-2</v>
      </c>
      <c r="V3362" s="13">
        <f t="shared" si="474"/>
        <v>-3.4032658866339407E-3</v>
      </c>
      <c r="W3362" s="13"/>
      <c r="X3362" s="2">
        <v>37578</v>
      </c>
      <c r="Y3362">
        <v>75.629900000000006</v>
      </c>
      <c r="AA3362" s="2">
        <v>37578</v>
      </c>
      <c r="AB3362">
        <v>948.65</v>
      </c>
      <c r="AC3362">
        <f t="shared" si="475"/>
        <v>-1.0369396718096446E-2</v>
      </c>
      <c r="AD3362">
        <f t="shared" si="470"/>
        <v>-1.0428596718096447E-2</v>
      </c>
      <c r="AE3362">
        <f>Sheet2!$B$17+Sheet2!$B$18*'Portfolio allocation'!K3362</f>
        <v>-9.2179590409503607E-3</v>
      </c>
      <c r="AF3362">
        <f t="shared" si="476"/>
        <v>-1.2106376771460862E-3</v>
      </c>
      <c r="AH3362" s="2">
        <v>37578</v>
      </c>
      <c r="AI3362">
        <v>3.9889999999999999</v>
      </c>
      <c r="AJ3362">
        <v>1.48</v>
      </c>
      <c r="AK3362">
        <v>1.0086999999999999</v>
      </c>
      <c r="AR3362" s="3"/>
    </row>
    <row r="3363" spans="1:44" hidden="1" outlineLevel="1" x14ac:dyDescent="0.2">
      <c r="A3363" s="2">
        <v>37579</v>
      </c>
      <c r="B3363">
        <v>27.41</v>
      </c>
      <c r="E3363" s="2">
        <v>37579</v>
      </c>
      <c r="F3363">
        <v>896.74</v>
      </c>
      <c r="G3363">
        <f t="shared" si="471"/>
        <v>-4.0206139766315596E-3</v>
      </c>
      <c r="H3363" s="2">
        <v>37579</v>
      </c>
      <c r="I3363">
        <v>1282.6099999999999</v>
      </c>
      <c r="J3363">
        <f t="shared" si="472"/>
        <v>-4.0223949556993377E-3</v>
      </c>
      <c r="K3363">
        <f t="shared" si="468"/>
        <v>-4.0815949556993374E-3</v>
      </c>
      <c r="L3363">
        <v>1.943190560185875E-2</v>
      </c>
      <c r="N3363" s="2">
        <v>37579</v>
      </c>
      <c r="O3363">
        <v>27.414999999999999</v>
      </c>
      <c r="Q3363" s="2">
        <v>37579</v>
      </c>
      <c r="R3363">
        <v>28195.46</v>
      </c>
      <c r="S3363" s="8">
        <f t="shared" si="473"/>
        <v>-1.8263243915908056E-2</v>
      </c>
      <c r="T3363" s="9">
        <f t="shared" si="469"/>
        <v>-1.8322443915908055E-2</v>
      </c>
      <c r="U3363" s="3">
        <f>Sheet1!$B$17+Sheet1!$B$18*'Portfolio allocation'!K3363</f>
        <v>-4.1947102901958248E-3</v>
      </c>
      <c r="V3363" s="13">
        <f t="shared" si="474"/>
        <v>-1.412773362571223E-2</v>
      </c>
      <c r="W3363" s="13"/>
      <c r="X3363" s="2">
        <v>37579</v>
      </c>
      <c r="Y3363">
        <v>74.856200000000001</v>
      </c>
      <c r="AA3363" s="2">
        <v>37579</v>
      </c>
      <c r="AB3363">
        <v>938.94</v>
      </c>
      <c r="AC3363">
        <f t="shared" si="475"/>
        <v>-1.0235597954988629E-2</v>
      </c>
      <c r="AD3363">
        <f t="shared" si="470"/>
        <v>-1.0295197954988629E-2</v>
      </c>
      <c r="AE3363">
        <f>Sheet2!$B$17+Sheet2!$B$18*'Portfolio allocation'!K3363</f>
        <v>-3.5760713541486402E-3</v>
      </c>
      <c r="AF3363">
        <f t="shared" si="476"/>
        <v>-6.7191266008399886E-3</v>
      </c>
      <c r="AH3363" s="2">
        <v>37579</v>
      </c>
      <c r="AI3363">
        <v>3.9740000000000002</v>
      </c>
      <c r="AJ3363">
        <v>1.49</v>
      </c>
      <c r="AK3363">
        <v>1.0121</v>
      </c>
      <c r="AR3363" s="3"/>
    </row>
    <row r="3364" spans="1:44" hidden="1" outlineLevel="1" x14ac:dyDescent="0.2">
      <c r="A3364" s="2">
        <v>37580</v>
      </c>
      <c r="B3364">
        <v>25.32</v>
      </c>
      <c r="E3364" s="2">
        <v>37580</v>
      </c>
      <c r="F3364">
        <v>914.15</v>
      </c>
      <c r="G3364">
        <f t="shared" si="471"/>
        <v>1.9414769052345182E-2</v>
      </c>
      <c r="H3364" s="2">
        <v>37580</v>
      </c>
      <c r="I3364">
        <v>1307.6099999999999</v>
      </c>
      <c r="J3364">
        <f t="shared" si="472"/>
        <v>1.949150560185875E-2</v>
      </c>
      <c r="K3364">
        <f t="shared" si="468"/>
        <v>1.943190560185875E-2</v>
      </c>
      <c r="L3364">
        <v>2.1460178034735159E-2</v>
      </c>
      <c r="N3364" s="2">
        <v>37580</v>
      </c>
      <c r="O3364">
        <v>28.31</v>
      </c>
      <c r="Q3364" s="2">
        <v>37580</v>
      </c>
      <c r="R3364">
        <v>29115.94</v>
      </c>
      <c r="S3364" s="8">
        <f t="shared" si="473"/>
        <v>3.264639058912322E-2</v>
      </c>
      <c r="T3364" s="9">
        <f t="shared" si="469"/>
        <v>3.258679058912322E-2</v>
      </c>
      <c r="U3364" s="3">
        <f>Sheet1!$B$17+Sheet1!$B$18*'Portfolio allocation'!K3364</f>
        <v>2.2780573460785342E-2</v>
      </c>
      <c r="V3364" s="13">
        <f t="shared" si="474"/>
        <v>9.8062171283378775E-3</v>
      </c>
      <c r="W3364" s="13"/>
      <c r="X3364" s="2">
        <v>37580</v>
      </c>
      <c r="Y3364">
        <v>77.950999999999993</v>
      </c>
      <c r="AA3364" s="2">
        <v>37580</v>
      </c>
      <c r="AB3364">
        <v>977.76</v>
      </c>
      <c r="AC3364">
        <f t="shared" si="475"/>
        <v>4.1344494855901193E-2</v>
      </c>
      <c r="AD3364">
        <f t="shared" si="470"/>
        <v>4.1284494855901195E-2</v>
      </c>
      <c r="AE3364">
        <f>Sheet2!$B$17+Sheet2!$B$18*'Portfolio allocation'!K3364</f>
        <v>1.7332733225286043E-2</v>
      </c>
      <c r="AF3364">
        <f t="shared" si="476"/>
        <v>2.3951761630615152E-2</v>
      </c>
      <c r="AH3364" s="2">
        <v>37580</v>
      </c>
      <c r="AI3364">
        <v>4.0590000000000002</v>
      </c>
      <c r="AJ3364">
        <v>1.5</v>
      </c>
      <c r="AK3364">
        <v>1.0038</v>
      </c>
      <c r="AR3364" s="3"/>
    </row>
    <row r="3365" spans="1:44" hidden="1" outlineLevel="1" x14ac:dyDescent="0.2">
      <c r="A3365" s="2">
        <v>37581</v>
      </c>
      <c r="B3365">
        <v>23.81</v>
      </c>
      <c r="E3365" s="2">
        <v>37581</v>
      </c>
      <c r="F3365">
        <v>933.76</v>
      </c>
      <c r="G3365">
        <f t="shared" si="471"/>
        <v>2.1451621725099734E-2</v>
      </c>
      <c r="H3365" s="2">
        <v>37581</v>
      </c>
      <c r="I3365">
        <v>1335.75</v>
      </c>
      <c r="J3365">
        <f t="shared" si="472"/>
        <v>2.152017803473516E-2</v>
      </c>
      <c r="K3365">
        <f t="shared" si="468"/>
        <v>2.1460178034735159E-2</v>
      </c>
      <c r="L3365">
        <v>-3.4895853265955183E-3</v>
      </c>
      <c r="N3365" s="2">
        <v>37581</v>
      </c>
      <c r="O3365">
        <v>28.92</v>
      </c>
      <c r="Q3365" s="2">
        <v>37581</v>
      </c>
      <c r="R3365">
        <v>29743.31</v>
      </c>
      <c r="S3365" s="8">
        <f t="shared" si="473"/>
        <v>2.1547303641922699E-2</v>
      </c>
      <c r="T3365" s="9">
        <f t="shared" si="469"/>
        <v>2.1487303641922698E-2</v>
      </c>
      <c r="U3365" s="3">
        <f>Sheet1!$B$17+Sheet1!$B$18*'Portfolio allocation'!K3365</f>
        <v>2.5107458999040395E-2</v>
      </c>
      <c r="V3365" s="13">
        <f t="shared" si="474"/>
        <v>-3.6201553571176964E-3</v>
      </c>
      <c r="W3365" s="13"/>
      <c r="X3365" s="2">
        <v>37581</v>
      </c>
      <c r="Y3365">
        <v>81.093500000000006</v>
      </c>
      <c r="AA3365" s="2">
        <v>37581</v>
      </c>
      <c r="AB3365">
        <v>1017.18</v>
      </c>
      <c r="AC3365">
        <f t="shared" si="475"/>
        <v>4.0316642120765689E-2</v>
      </c>
      <c r="AD3365">
        <f t="shared" si="470"/>
        <v>4.0255842120765689E-2</v>
      </c>
      <c r="AE3365">
        <f>Sheet2!$B$17+Sheet2!$B$18*'Portfolio allocation'!K3365</f>
        <v>1.913632481850952E-2</v>
      </c>
      <c r="AF3365">
        <f t="shared" si="476"/>
        <v>2.1119517302256169E-2</v>
      </c>
      <c r="AH3365" s="2">
        <v>37581</v>
      </c>
      <c r="AI3365">
        <v>4.1440000000000001</v>
      </c>
      <c r="AJ3365">
        <v>1.52</v>
      </c>
      <c r="AK3365">
        <v>1.0005999999999999</v>
      </c>
      <c r="AR3365" s="3"/>
    </row>
    <row r="3366" spans="1:44" hidden="1" outlineLevel="1" x14ac:dyDescent="0.2">
      <c r="A3366" s="2">
        <v>37582</v>
      </c>
      <c r="B3366">
        <v>23.16</v>
      </c>
      <c r="E3366" s="2">
        <v>37582</v>
      </c>
      <c r="F3366">
        <v>930.55</v>
      </c>
      <c r="G3366">
        <f t="shared" si="471"/>
        <v>-3.4377141877999229E-3</v>
      </c>
      <c r="H3366" s="2">
        <v>37582</v>
      </c>
      <c r="I3366">
        <v>1331.17</v>
      </c>
      <c r="J3366">
        <f t="shared" si="472"/>
        <v>-3.4287853265955182E-3</v>
      </c>
      <c r="K3366">
        <f t="shared" si="468"/>
        <v>-3.4895853265955183E-3</v>
      </c>
      <c r="L3366">
        <v>2.4549831561708705E-3</v>
      </c>
      <c r="N3366" s="2">
        <v>37582</v>
      </c>
      <c r="O3366">
        <v>29.11</v>
      </c>
      <c r="Q3366" s="2">
        <v>37582</v>
      </c>
      <c r="R3366">
        <v>29938.71</v>
      </c>
      <c r="S3366" s="8">
        <f t="shared" si="473"/>
        <v>6.569544546319861E-3</v>
      </c>
      <c r="T3366" s="9">
        <f t="shared" si="469"/>
        <v>6.5087445463198612E-3</v>
      </c>
      <c r="U3366" s="3">
        <f>Sheet1!$B$17+Sheet1!$B$18*'Portfolio allocation'!K3366</f>
        <v>-3.5155418401687003E-3</v>
      </c>
      <c r="V3366" s="13">
        <f t="shared" si="474"/>
        <v>1.0024286386488562E-2</v>
      </c>
      <c r="W3366" s="13"/>
      <c r="X3366" s="2">
        <v>37582</v>
      </c>
      <c r="Y3366">
        <v>80.644499999999994</v>
      </c>
      <c r="AA3366" s="2">
        <v>37582</v>
      </c>
      <c r="AB3366">
        <v>1011.55</v>
      </c>
      <c r="AC3366">
        <f t="shared" si="475"/>
        <v>-5.5349102420416685E-3</v>
      </c>
      <c r="AD3366">
        <f t="shared" si="470"/>
        <v>-5.5965102420416687E-3</v>
      </c>
      <c r="AE3366">
        <f>Sheet2!$B$17+Sheet2!$B$18*'Portfolio allocation'!K3366</f>
        <v>-3.049641288417889E-3</v>
      </c>
      <c r="AF3366">
        <f t="shared" si="476"/>
        <v>-2.5468689536237796E-3</v>
      </c>
      <c r="AH3366" s="2">
        <v>37582</v>
      </c>
      <c r="AI3366">
        <v>4.1779999999999999</v>
      </c>
      <c r="AJ3366">
        <v>1.54</v>
      </c>
      <c r="AK3366">
        <v>0.99909999999999999</v>
      </c>
      <c r="AR3366" s="3"/>
    </row>
    <row r="3367" spans="1:44" hidden="1" outlineLevel="1" x14ac:dyDescent="0.2">
      <c r="A3367" s="2">
        <v>37585</v>
      </c>
      <c r="B3367">
        <v>24.07</v>
      </c>
      <c r="E3367" s="2">
        <v>37585</v>
      </c>
      <c r="F3367">
        <v>932.88</v>
      </c>
      <c r="G3367">
        <f t="shared" si="471"/>
        <v>2.5038955456451184E-3</v>
      </c>
      <c r="H3367" s="2">
        <v>37585</v>
      </c>
      <c r="I3367">
        <v>1334.52</v>
      </c>
      <c r="J3367">
        <f t="shared" si="472"/>
        <v>2.5165831561708707E-3</v>
      </c>
      <c r="K3367">
        <f t="shared" si="468"/>
        <v>2.4549831561708705E-3</v>
      </c>
      <c r="L3367">
        <v>-2.0841406684051194E-2</v>
      </c>
      <c r="N3367" s="2">
        <v>37585</v>
      </c>
      <c r="O3367">
        <v>29.114999999999998</v>
      </c>
      <c r="Q3367" s="2">
        <v>37585</v>
      </c>
      <c r="R3367">
        <v>29943.86</v>
      </c>
      <c r="S3367" s="8">
        <f t="shared" si="473"/>
        <v>1.7201809964428882E-4</v>
      </c>
      <c r="T3367" s="9">
        <f t="shared" si="469"/>
        <v>1.1041809964428882E-4</v>
      </c>
      <c r="U3367" s="3">
        <f>Sheet1!$B$17+Sheet1!$B$18*'Portfolio allocation'!K3367</f>
        <v>3.3042177786609425E-3</v>
      </c>
      <c r="V3367" s="13">
        <f t="shared" si="474"/>
        <v>-3.1937996790166539E-3</v>
      </c>
      <c r="W3367" s="13"/>
      <c r="X3367" s="2">
        <v>37585</v>
      </c>
      <c r="Y3367">
        <v>82.3352</v>
      </c>
      <c r="AA3367" s="2">
        <v>37585</v>
      </c>
      <c r="AB3367">
        <v>1032.75</v>
      </c>
      <c r="AC3367">
        <f t="shared" si="475"/>
        <v>2.0957935841036113E-2</v>
      </c>
      <c r="AD3367">
        <f t="shared" si="470"/>
        <v>2.0895535841036112E-2</v>
      </c>
      <c r="AE3367">
        <f>Sheet2!$B$17+Sheet2!$B$18*'Portfolio allocation'!K3367</f>
        <v>2.2364206661164153E-3</v>
      </c>
      <c r="AF3367">
        <f t="shared" si="476"/>
        <v>1.8659115174919697E-2</v>
      </c>
      <c r="AH3367" s="2">
        <v>37585</v>
      </c>
      <c r="AI3367">
        <v>4.1740000000000004</v>
      </c>
      <c r="AJ3367">
        <v>1.56</v>
      </c>
      <c r="AK3367">
        <v>0.99229999999999996</v>
      </c>
      <c r="AR3367" s="3"/>
    </row>
    <row r="3368" spans="1:44" hidden="1" outlineLevel="1" x14ac:dyDescent="0.2">
      <c r="A3368" s="2">
        <v>37586</v>
      </c>
      <c r="B3368">
        <v>25.97</v>
      </c>
      <c r="E3368" s="2">
        <v>37586</v>
      </c>
      <c r="F3368">
        <v>913.31</v>
      </c>
      <c r="G3368">
        <f t="shared" si="471"/>
        <v>-2.0978046479718793E-2</v>
      </c>
      <c r="H3368" s="2">
        <v>37586</v>
      </c>
      <c r="I3368">
        <v>1306.79</v>
      </c>
      <c r="J3368">
        <f t="shared" si="472"/>
        <v>-2.0779006684051193E-2</v>
      </c>
      <c r="K3368">
        <f t="shared" si="468"/>
        <v>-2.0841406684051194E-2</v>
      </c>
      <c r="L3368">
        <v>2.8008379222369279E-2</v>
      </c>
      <c r="N3368" s="2">
        <v>37586</v>
      </c>
      <c r="O3368">
        <v>28.45</v>
      </c>
      <c r="Q3368" s="2">
        <v>37586</v>
      </c>
      <c r="R3368">
        <v>29259.93</v>
      </c>
      <c r="S3368" s="8">
        <f t="shared" si="473"/>
        <v>-2.2840408684785429E-2</v>
      </c>
      <c r="T3368" s="9">
        <f t="shared" si="469"/>
        <v>-2.290280868478543E-2</v>
      </c>
      <c r="U3368" s="3">
        <f>Sheet1!$B$17+Sheet1!$B$18*'Portfolio allocation'!K3368</f>
        <v>-2.3421991055075045E-2</v>
      </c>
      <c r="V3368" s="13">
        <f t="shared" si="474"/>
        <v>5.1918237028961492E-4</v>
      </c>
      <c r="W3368" s="13"/>
      <c r="X3368" s="2">
        <v>37586</v>
      </c>
      <c r="Y3368">
        <v>81.246300000000005</v>
      </c>
      <c r="AA3368" s="2">
        <v>37586</v>
      </c>
      <c r="AB3368">
        <v>1019.1</v>
      </c>
      <c r="AC3368">
        <f t="shared" si="475"/>
        <v>-1.3217138707334763E-2</v>
      </c>
      <c r="AD3368">
        <f t="shared" si="470"/>
        <v>-1.3277538707334764E-2</v>
      </c>
      <c r="AE3368">
        <f>Sheet2!$B$17+Sheet2!$B$18*'Portfolio allocation'!K3368</f>
        <v>-1.8479323524467718E-2</v>
      </c>
      <c r="AF3368">
        <f t="shared" si="476"/>
        <v>5.2017848171329543E-3</v>
      </c>
      <c r="AH3368" s="2">
        <v>37586</v>
      </c>
      <c r="AI3368">
        <v>4.069</v>
      </c>
      <c r="AJ3368">
        <v>1.51</v>
      </c>
      <c r="AK3368">
        <v>0.99280000000000002</v>
      </c>
      <c r="AR3368" s="3"/>
    </row>
    <row r="3369" spans="1:44" hidden="1" outlineLevel="1" x14ac:dyDescent="0.2">
      <c r="A3369" s="2">
        <v>37587</v>
      </c>
      <c r="B3369">
        <v>27.25</v>
      </c>
      <c r="E3369" s="2">
        <v>37587</v>
      </c>
      <c r="F3369">
        <v>938.87</v>
      </c>
      <c r="G3369">
        <f t="shared" si="471"/>
        <v>2.7986116433631691E-2</v>
      </c>
      <c r="H3369" s="2">
        <v>37587</v>
      </c>
      <c r="I3369">
        <v>1343.47</v>
      </c>
      <c r="J3369">
        <f t="shared" si="472"/>
        <v>2.8068779222369278E-2</v>
      </c>
      <c r="K3369">
        <f t="shared" si="468"/>
        <v>2.8008379222369279E-2</v>
      </c>
      <c r="L3369">
        <v>-6.3200000000000005E-5</v>
      </c>
      <c r="N3369" s="2">
        <v>37587</v>
      </c>
      <c r="O3369">
        <v>29.04</v>
      </c>
      <c r="Q3369" s="2">
        <v>37587</v>
      </c>
      <c r="R3369">
        <v>29866.720000000001</v>
      </c>
      <c r="S3369" s="8">
        <f t="shared" si="473"/>
        <v>2.0737917008003759E-2</v>
      </c>
      <c r="T3369" s="9">
        <f t="shared" si="469"/>
        <v>2.067751700800376E-2</v>
      </c>
      <c r="U3369" s="3">
        <f>Sheet1!$B$17+Sheet1!$B$18*'Portfolio allocation'!K3369</f>
        <v>3.2619721354981437E-2</v>
      </c>
      <c r="V3369" s="13">
        <f t="shared" si="474"/>
        <v>-1.1942204346977677E-2</v>
      </c>
      <c r="W3369" s="13"/>
      <c r="X3369" s="2">
        <v>37587</v>
      </c>
      <c r="Y3369">
        <v>83.767899999999997</v>
      </c>
      <c r="AA3369" s="2">
        <v>37587</v>
      </c>
      <c r="AB3369">
        <v>1050.73</v>
      </c>
      <c r="AC3369">
        <f t="shared" si="475"/>
        <v>3.1037189677166177E-2</v>
      </c>
      <c r="AD3369">
        <f t="shared" si="470"/>
        <v>3.0973989677166178E-2</v>
      </c>
      <c r="AE3369">
        <f>Sheet2!$B$17+Sheet2!$B$18*'Portfolio allocation'!K3369</f>
        <v>2.4959152374275331E-2</v>
      </c>
      <c r="AF3369">
        <f t="shared" si="476"/>
        <v>6.0148373028908464E-3</v>
      </c>
      <c r="AH3369" s="2">
        <v>37587</v>
      </c>
      <c r="AI3369">
        <v>4.2560000000000002</v>
      </c>
      <c r="AJ3369">
        <v>1.58</v>
      </c>
      <c r="AK3369">
        <v>0.98970000000000002</v>
      </c>
      <c r="AR3369" s="3"/>
    </row>
    <row r="3370" spans="1:44" hidden="1" outlineLevel="1" x14ac:dyDescent="0.2">
      <c r="A3370" s="2">
        <v>37588</v>
      </c>
      <c r="B3370">
        <v>27.25</v>
      </c>
      <c r="E3370" s="2">
        <v>37588</v>
      </c>
      <c r="F3370">
        <v>938.87</v>
      </c>
      <c r="G3370">
        <f t="shared" si="471"/>
        <v>0</v>
      </c>
      <c r="H3370" s="2">
        <v>37588</v>
      </c>
      <c r="I3370">
        <v>1343.47</v>
      </c>
      <c r="J3370">
        <f t="shared" si="472"/>
        <v>0</v>
      </c>
      <c r="K3370">
        <f t="shared" si="468"/>
        <v>-6.3200000000000005E-5</v>
      </c>
      <c r="L3370">
        <v>-2.7279413042345523E-3</v>
      </c>
      <c r="N3370" s="2">
        <v>37588</v>
      </c>
      <c r="O3370">
        <v>29.04</v>
      </c>
      <c r="Q3370" s="2">
        <v>37588</v>
      </c>
      <c r="R3370">
        <v>29866.720000000001</v>
      </c>
      <c r="S3370" s="8">
        <f t="shared" si="473"/>
        <v>0</v>
      </c>
      <c r="T3370" s="9">
        <f t="shared" si="469"/>
        <v>-6.3200000000000005E-5</v>
      </c>
      <c r="U3370" s="3">
        <f>Sheet1!$B$17+Sheet1!$B$18*'Portfolio allocation'!K3370</f>
        <v>4.1529424265363284E-4</v>
      </c>
      <c r="V3370" s="13">
        <f t="shared" si="474"/>
        <v>-4.7849424265363285E-4</v>
      </c>
      <c r="W3370" s="13"/>
      <c r="X3370" s="2">
        <v>37588</v>
      </c>
      <c r="Y3370">
        <v>83.767899999999997</v>
      </c>
      <c r="AA3370" s="2">
        <v>37588</v>
      </c>
      <c r="AB3370">
        <v>1050.73</v>
      </c>
      <c r="AC3370">
        <f t="shared" si="475"/>
        <v>0</v>
      </c>
      <c r="AD3370">
        <f t="shared" si="470"/>
        <v>-6.3200000000000005E-5</v>
      </c>
      <c r="AE3370">
        <f>Sheet2!$B$17+Sheet2!$B$18*'Portfolio allocation'!K3370</f>
        <v>-2.8120410134665076E-6</v>
      </c>
      <c r="AF3370">
        <f t="shared" si="476"/>
        <v>-6.0387958986533497E-5</v>
      </c>
      <c r="AH3370" s="2">
        <v>37588</v>
      </c>
      <c r="AI3370">
        <v>4.2560000000000002</v>
      </c>
      <c r="AJ3370">
        <v>1.58</v>
      </c>
      <c r="AK3370">
        <v>0.995</v>
      </c>
      <c r="AR3370" s="3"/>
    </row>
    <row r="3371" spans="1:44" hidden="1" outlineLevel="1" x14ac:dyDescent="0.2">
      <c r="A3371" s="2">
        <v>37589</v>
      </c>
      <c r="B3371">
        <v>27.5</v>
      </c>
      <c r="E3371" s="2">
        <v>37589</v>
      </c>
      <c r="F3371">
        <v>936.31</v>
      </c>
      <c r="G3371">
        <f t="shared" si="471"/>
        <v>-2.7266820752607224E-3</v>
      </c>
      <c r="H3371" s="2">
        <v>37589</v>
      </c>
      <c r="I3371">
        <v>1339.89</v>
      </c>
      <c r="J3371">
        <f t="shared" si="472"/>
        <v>-2.6647413042345525E-3</v>
      </c>
      <c r="K3371">
        <f t="shared" si="468"/>
        <v>-2.7279413042345523E-3</v>
      </c>
      <c r="L3371">
        <v>-1.9655413026443509E-3</v>
      </c>
      <c r="N3371" s="2">
        <v>37589</v>
      </c>
      <c r="O3371">
        <v>28.84</v>
      </c>
      <c r="Q3371" s="2">
        <v>37589</v>
      </c>
      <c r="R3371">
        <v>29661.03</v>
      </c>
      <c r="S3371" s="8">
        <f t="shared" si="473"/>
        <v>-6.8869296661970836E-3</v>
      </c>
      <c r="T3371" s="9">
        <f t="shared" si="469"/>
        <v>-6.9501296661970838E-3</v>
      </c>
      <c r="U3371" s="3">
        <f>Sheet1!$B$17+Sheet1!$B$18*'Portfolio allocation'!K3371</f>
        <v>-2.6417645150897421E-3</v>
      </c>
      <c r="V3371" s="13">
        <f t="shared" si="474"/>
        <v>-4.3083651511073417E-3</v>
      </c>
      <c r="W3371" s="13"/>
      <c r="X3371" s="2">
        <v>37589</v>
      </c>
      <c r="Y3371">
        <v>83.022900000000007</v>
      </c>
      <c r="AA3371" s="2">
        <v>37589</v>
      </c>
      <c r="AB3371">
        <v>1041.3800000000001</v>
      </c>
      <c r="AC3371">
        <f t="shared" si="475"/>
        <v>-8.8985752762363868E-3</v>
      </c>
      <c r="AD3371">
        <f t="shared" si="470"/>
        <v>-8.9609752762363874E-3</v>
      </c>
      <c r="AE3371">
        <f>Sheet2!$B$17+Sheet2!$B$18*'Portfolio allocation'!K3371</f>
        <v>-2.3723679924380976E-3</v>
      </c>
      <c r="AF3371">
        <f t="shared" si="476"/>
        <v>-6.5886072837982902E-3</v>
      </c>
      <c r="AH3371" s="2">
        <v>37589</v>
      </c>
      <c r="AI3371">
        <v>4.2110000000000003</v>
      </c>
      <c r="AJ3371">
        <v>1.56</v>
      </c>
      <c r="AK3371">
        <v>0.99480000000000002</v>
      </c>
      <c r="AR3371" s="3"/>
    </row>
    <row r="3372" spans="1:44" hidden="1" outlineLevel="1" x14ac:dyDescent="0.2">
      <c r="A3372" s="2">
        <v>37592</v>
      </c>
      <c r="B3372">
        <v>27.46</v>
      </c>
      <c r="E3372" s="2">
        <v>37592</v>
      </c>
      <c r="F3372">
        <v>934.53</v>
      </c>
      <c r="G3372">
        <f t="shared" si="471"/>
        <v>-1.9010797705887317E-3</v>
      </c>
      <c r="H3372" s="2">
        <v>37592</v>
      </c>
      <c r="I3372">
        <v>1337.34</v>
      </c>
      <c r="J3372">
        <f t="shared" si="472"/>
        <v>-1.9031413026443511E-3</v>
      </c>
      <c r="K3372">
        <f t="shared" si="468"/>
        <v>-1.9655413026443509E-3</v>
      </c>
      <c r="L3372">
        <v>-1.4785656613875191E-2</v>
      </c>
      <c r="N3372" s="2">
        <v>37592</v>
      </c>
      <c r="O3372">
        <v>28.844999999999999</v>
      </c>
      <c r="Q3372" s="2">
        <v>37592</v>
      </c>
      <c r="R3372">
        <v>29666.17</v>
      </c>
      <c r="S3372" s="8">
        <f t="shared" si="473"/>
        <v>1.7329135232313497E-4</v>
      </c>
      <c r="T3372" s="9">
        <f t="shared" si="469"/>
        <v>1.1089135232313497E-4</v>
      </c>
      <c r="U3372" s="3">
        <f>Sheet1!$B$17+Sheet1!$B$18*'Portfolio allocation'!K3372</f>
        <v>-1.7671199114799433E-3</v>
      </c>
      <c r="V3372" s="13">
        <f t="shared" si="474"/>
        <v>1.8780112638030783E-3</v>
      </c>
      <c r="W3372" s="13"/>
      <c r="X3372" s="2">
        <v>37592</v>
      </c>
      <c r="Y3372">
        <v>83.385800000000003</v>
      </c>
      <c r="AA3372" s="2">
        <v>37592</v>
      </c>
      <c r="AB3372">
        <v>1045.93</v>
      </c>
      <c r="AC3372">
        <f t="shared" si="475"/>
        <v>4.3692024045016709E-3</v>
      </c>
      <c r="AD3372">
        <f t="shared" si="470"/>
        <v>4.3068024045016711E-3</v>
      </c>
      <c r="AE3372">
        <f>Sheet2!$B$17+Sheet2!$B$18*'Portfolio allocation'!K3372</f>
        <v>-1.6944224604408965E-3</v>
      </c>
      <c r="AF3372">
        <f t="shared" si="476"/>
        <v>6.0012248649425675E-3</v>
      </c>
      <c r="AH3372" s="2">
        <v>37592</v>
      </c>
      <c r="AI3372">
        <v>4.22</v>
      </c>
      <c r="AJ3372">
        <v>1.56</v>
      </c>
      <c r="AK3372">
        <v>0.99419999999999997</v>
      </c>
      <c r="AR3372" s="3"/>
    </row>
    <row r="3373" spans="1:44" hidden="1" outlineLevel="1" x14ac:dyDescent="0.2">
      <c r="A3373" s="2">
        <v>37593</v>
      </c>
      <c r="B3373">
        <v>28.33</v>
      </c>
      <c r="E3373" s="2">
        <v>37593</v>
      </c>
      <c r="F3373">
        <v>920.75</v>
      </c>
      <c r="G3373">
        <f t="shared" si="471"/>
        <v>-1.474538003060355E-2</v>
      </c>
      <c r="H3373" s="2">
        <v>37593</v>
      </c>
      <c r="I3373">
        <v>1317.65</v>
      </c>
      <c r="J3373">
        <f t="shared" si="472"/>
        <v>-1.4723256613875191E-2</v>
      </c>
      <c r="K3373">
        <f t="shared" si="468"/>
        <v>-1.4785656613875191E-2</v>
      </c>
      <c r="L3373">
        <v>-3.1895787348689957E-3</v>
      </c>
      <c r="N3373" s="2">
        <v>37593</v>
      </c>
      <c r="O3373">
        <v>28.355</v>
      </c>
      <c r="Q3373" s="2">
        <v>37593</v>
      </c>
      <c r="R3373">
        <v>29162.22</v>
      </c>
      <c r="S3373" s="8">
        <f t="shared" si="473"/>
        <v>-1.6987363046864434E-2</v>
      </c>
      <c r="T3373" s="9">
        <f t="shared" si="469"/>
        <v>-1.7049763046864435E-2</v>
      </c>
      <c r="U3373" s="3">
        <f>Sheet1!$B$17+Sheet1!$B$18*'Portfolio allocation'!K3373</f>
        <v>-1.6474681101452959E-2</v>
      </c>
      <c r="V3373" s="13">
        <f t="shared" si="474"/>
        <v>-5.7508194541147639E-4</v>
      </c>
      <c r="W3373" s="13"/>
      <c r="X3373" s="2">
        <v>37593</v>
      </c>
      <c r="Y3373">
        <v>81.389600000000002</v>
      </c>
      <c r="AA3373" s="2">
        <v>37593</v>
      </c>
      <c r="AB3373">
        <v>1020.89</v>
      </c>
      <c r="AC3373">
        <f t="shared" si="475"/>
        <v>-2.3940416662683095E-2</v>
      </c>
      <c r="AD3373">
        <f t="shared" si="470"/>
        <v>-2.4003216662683097E-2</v>
      </c>
      <c r="AE3373">
        <f>Sheet2!$B$17+Sheet2!$B$18*'Portfolio allocation'!K3373</f>
        <v>-1.3094396065909951E-2</v>
      </c>
      <c r="AF3373">
        <f t="shared" si="476"/>
        <v>-1.0908820596773146E-2</v>
      </c>
      <c r="AH3373" s="2">
        <v>37593</v>
      </c>
      <c r="AI3373">
        <v>4.2039999999999997</v>
      </c>
      <c r="AJ3373">
        <v>1.57</v>
      </c>
      <c r="AK3373">
        <v>0.99729999999999996</v>
      </c>
      <c r="AR3373" s="3"/>
    </row>
    <row r="3374" spans="1:44" hidden="1" outlineLevel="1" x14ac:dyDescent="0.2">
      <c r="A3374" s="2">
        <v>37594</v>
      </c>
      <c r="B3374">
        <v>28.92</v>
      </c>
      <c r="E3374" s="2">
        <v>37594</v>
      </c>
      <c r="F3374">
        <v>917.57</v>
      </c>
      <c r="G3374">
        <f t="shared" si="471"/>
        <v>-3.453706217757202E-3</v>
      </c>
      <c r="H3374" s="2">
        <v>37594</v>
      </c>
      <c r="I3374">
        <v>1313.53</v>
      </c>
      <c r="J3374">
        <f t="shared" si="472"/>
        <v>-3.1267787348689957E-3</v>
      </c>
      <c r="K3374">
        <f t="shared" si="468"/>
        <v>-3.1895787348689957E-3</v>
      </c>
      <c r="L3374">
        <v>-1.2036564095224373E-2</v>
      </c>
      <c r="N3374" s="2">
        <v>37594</v>
      </c>
      <c r="O3374">
        <v>28.27</v>
      </c>
      <c r="Q3374" s="2">
        <v>37594</v>
      </c>
      <c r="R3374">
        <v>29074.799999999999</v>
      </c>
      <c r="S3374" s="8">
        <f t="shared" si="473"/>
        <v>-2.9977141657939743E-3</v>
      </c>
      <c r="T3374" s="9">
        <f t="shared" si="469"/>
        <v>-3.0605141657939743E-3</v>
      </c>
      <c r="U3374" s="3">
        <f>Sheet1!$B$17+Sheet1!$B$18*'Portfolio allocation'!K3374</f>
        <v>-3.171366674961902E-3</v>
      </c>
      <c r="V3374" s="13">
        <f t="shared" si="474"/>
        <v>1.108525091679277E-4</v>
      </c>
      <c r="W3374" s="13"/>
      <c r="X3374" s="2">
        <v>37594</v>
      </c>
      <c r="Y3374">
        <v>79.937700000000007</v>
      </c>
      <c r="AA3374" s="2">
        <v>37594</v>
      </c>
      <c r="AB3374">
        <v>1002.68</v>
      </c>
      <c r="AC3374">
        <f t="shared" si="475"/>
        <v>-1.7837377190490722E-2</v>
      </c>
      <c r="AD3374">
        <f t="shared" si="470"/>
        <v>-1.7898577190490723E-2</v>
      </c>
      <c r="AE3374">
        <f>Sheet2!$B$17+Sheet2!$B$18*'Portfolio allocation'!K3374</f>
        <v>-2.7828677731942778E-3</v>
      </c>
      <c r="AF3374">
        <f t="shared" si="476"/>
        <v>-1.5115709417296445E-2</v>
      </c>
      <c r="AH3374" s="2">
        <v>37594</v>
      </c>
      <c r="AI3374">
        <v>4.1529999999999996</v>
      </c>
      <c r="AJ3374">
        <v>1.53</v>
      </c>
      <c r="AK3374">
        <v>1</v>
      </c>
      <c r="AR3374" s="3"/>
    </row>
    <row r="3375" spans="1:44" hidden="1" outlineLevel="1" x14ac:dyDescent="0.2">
      <c r="A3375" s="2">
        <v>37595</v>
      </c>
      <c r="B3375">
        <v>30.1</v>
      </c>
      <c r="E3375" s="2">
        <v>37595</v>
      </c>
      <c r="F3375">
        <v>906.55</v>
      </c>
      <c r="G3375">
        <f t="shared" si="471"/>
        <v>-1.2009982889588877E-2</v>
      </c>
      <c r="H3375" s="2">
        <v>37595</v>
      </c>
      <c r="I3375">
        <v>1297.8</v>
      </c>
      <c r="J3375">
        <f t="shared" si="472"/>
        <v>-1.1975364095224372E-2</v>
      </c>
      <c r="K3375">
        <f t="shared" si="468"/>
        <v>-1.2036564095224373E-2</v>
      </c>
      <c r="L3375">
        <v>6.2506796116505491E-3</v>
      </c>
      <c r="N3375" s="2">
        <v>37595</v>
      </c>
      <c r="O3375">
        <v>27.67</v>
      </c>
      <c r="Q3375" s="2">
        <v>37595</v>
      </c>
      <c r="R3375">
        <v>28457.72</v>
      </c>
      <c r="S3375" s="8">
        <f t="shared" si="473"/>
        <v>-2.122387772228862E-2</v>
      </c>
      <c r="T3375" s="9">
        <f t="shared" si="469"/>
        <v>-2.1285077722288621E-2</v>
      </c>
      <c r="U3375" s="3">
        <f>Sheet1!$B$17+Sheet1!$B$18*'Portfolio allocation'!K3375</f>
        <v>-1.3320852492787184E-2</v>
      </c>
      <c r="V3375" s="13">
        <f t="shared" si="474"/>
        <v>-7.9642252295014371E-3</v>
      </c>
      <c r="W3375" s="13"/>
      <c r="X3375" s="2">
        <v>37595</v>
      </c>
      <c r="Y3375">
        <v>79.335999999999999</v>
      </c>
      <c r="AA3375" s="2">
        <v>37595</v>
      </c>
      <c r="AB3375">
        <v>995.13</v>
      </c>
      <c r="AC3375">
        <f t="shared" si="475"/>
        <v>-7.5298200821797279E-3</v>
      </c>
      <c r="AD3375">
        <f t="shared" si="470"/>
        <v>-7.589820082179728E-3</v>
      </c>
      <c r="AE3375">
        <f>Sheet2!$B$17+Sheet2!$B$18*'Portfolio allocation'!K3375</f>
        <v>-1.0649832862632264E-2</v>
      </c>
      <c r="AF3375">
        <f t="shared" si="476"/>
        <v>3.0600127804525359E-3</v>
      </c>
      <c r="AH3375" s="2">
        <v>37595</v>
      </c>
      <c r="AI3375">
        <v>4.1369999999999996</v>
      </c>
      <c r="AJ3375">
        <v>1.5</v>
      </c>
      <c r="AK3375">
        <v>1.0005999999999999</v>
      </c>
      <c r="AR3375" s="3"/>
    </row>
    <row r="3376" spans="1:44" hidden="1" outlineLevel="1" x14ac:dyDescent="0.2">
      <c r="A3376" s="2">
        <v>37596</v>
      </c>
      <c r="B3376">
        <v>28.88</v>
      </c>
      <c r="E3376" s="2">
        <v>37596</v>
      </c>
      <c r="F3376">
        <v>912.23</v>
      </c>
      <c r="G3376">
        <f t="shared" si="471"/>
        <v>6.2655121063373009E-3</v>
      </c>
      <c r="H3376" s="2">
        <v>37596</v>
      </c>
      <c r="I3376">
        <v>1305.99</v>
      </c>
      <c r="J3376">
        <f t="shared" si="472"/>
        <v>6.3106796116505492E-3</v>
      </c>
      <c r="K3376">
        <f t="shared" si="468"/>
        <v>6.2506796116505491E-3</v>
      </c>
      <c r="L3376">
        <v>-2.2218234605165452E-2</v>
      </c>
      <c r="N3376" s="2">
        <v>37596</v>
      </c>
      <c r="O3376">
        <v>27.734999999999999</v>
      </c>
      <c r="Q3376" s="2">
        <v>37596</v>
      </c>
      <c r="R3376">
        <v>28524.57</v>
      </c>
      <c r="S3376" s="8">
        <f t="shared" si="473"/>
        <v>2.3490989439771681E-3</v>
      </c>
      <c r="T3376" s="9">
        <f t="shared" si="469"/>
        <v>2.289098943977168E-3</v>
      </c>
      <c r="U3376" s="3">
        <f>Sheet1!$B$17+Sheet1!$B$18*'Portfolio allocation'!K3376</f>
        <v>7.658736948127862E-3</v>
      </c>
      <c r="V3376" s="13">
        <f t="shared" si="474"/>
        <v>-5.369638004150694E-3</v>
      </c>
      <c r="W3376" s="13"/>
      <c r="X3376" s="2">
        <v>37596</v>
      </c>
      <c r="Y3376">
        <v>78.629099999999994</v>
      </c>
      <c r="AA3376" s="2">
        <v>37596</v>
      </c>
      <c r="AB3376">
        <v>986.27</v>
      </c>
      <c r="AC3376">
        <f t="shared" si="475"/>
        <v>-8.9033593600835736E-3</v>
      </c>
      <c r="AD3376">
        <f t="shared" si="470"/>
        <v>-8.9621593600835731E-3</v>
      </c>
      <c r="AE3376">
        <f>Sheet2!$B$17+Sheet2!$B$18*'Portfolio allocation'!K3376</f>
        <v>5.6116507913036755E-3</v>
      </c>
      <c r="AF3376">
        <f t="shared" si="476"/>
        <v>-1.457381015138725E-2</v>
      </c>
      <c r="AH3376" s="2">
        <v>37596</v>
      </c>
      <c r="AI3376">
        <v>4.0869999999999997</v>
      </c>
      <c r="AJ3376">
        <v>1.47</v>
      </c>
      <c r="AK3376">
        <v>1.0079</v>
      </c>
      <c r="AR3376" s="3"/>
    </row>
    <row r="3377" spans="1:44" hidden="1" outlineLevel="1" x14ac:dyDescent="0.2">
      <c r="A3377" s="2">
        <v>37599</v>
      </c>
      <c r="B3377">
        <v>30.78</v>
      </c>
      <c r="E3377" s="2">
        <v>37599</v>
      </c>
      <c r="F3377">
        <v>892</v>
      </c>
      <c r="G3377">
        <f t="shared" si="471"/>
        <v>-2.217642480514781E-2</v>
      </c>
      <c r="H3377" s="2">
        <v>37599</v>
      </c>
      <c r="I3377">
        <v>1277.05</v>
      </c>
      <c r="J3377">
        <f t="shared" si="472"/>
        <v>-2.2159434605165451E-2</v>
      </c>
      <c r="K3377">
        <f t="shared" si="468"/>
        <v>-2.2218234605165452E-2</v>
      </c>
      <c r="L3377">
        <v>1.3926156877177945E-2</v>
      </c>
      <c r="N3377" s="2">
        <v>37599</v>
      </c>
      <c r="O3377">
        <v>26.765000000000001</v>
      </c>
      <c r="Q3377" s="2">
        <v>37599</v>
      </c>
      <c r="R3377">
        <v>27526.959999999999</v>
      </c>
      <c r="S3377" s="8">
        <f t="shared" si="473"/>
        <v>-3.4973708630840039E-2</v>
      </c>
      <c r="T3377" s="9">
        <f t="shared" si="469"/>
        <v>-3.5032508630840037E-2</v>
      </c>
      <c r="U3377" s="3">
        <f>Sheet1!$B$17+Sheet1!$B$18*'Portfolio allocation'!K3377</f>
        <v>-2.5001522939637099E-2</v>
      </c>
      <c r="V3377" s="13">
        <f t="shared" si="474"/>
        <v>-1.0030985691202938E-2</v>
      </c>
      <c r="W3377" s="13"/>
      <c r="X3377" s="2">
        <v>37599</v>
      </c>
      <c r="Y3377">
        <v>76.021500000000003</v>
      </c>
      <c r="AA3377" s="2">
        <v>37599</v>
      </c>
      <c r="AB3377">
        <v>953.56</v>
      </c>
      <c r="AC3377">
        <f t="shared" si="475"/>
        <v>-3.3165360398268229E-2</v>
      </c>
      <c r="AD3377">
        <f t="shared" si="470"/>
        <v>-3.3224560398268231E-2</v>
      </c>
      <c r="AE3377">
        <f>Sheet2!$B$17+Sheet2!$B$18*'Portfolio allocation'!K3377</f>
        <v>-1.9703634037979662E-2</v>
      </c>
      <c r="AF3377">
        <f t="shared" si="476"/>
        <v>-1.3520926360288569E-2</v>
      </c>
      <c r="AH3377" s="2">
        <v>37599</v>
      </c>
      <c r="AI3377">
        <v>4.0369999999999999</v>
      </c>
      <c r="AJ3377">
        <v>1.48</v>
      </c>
      <c r="AK3377">
        <v>1.0075000000000001</v>
      </c>
      <c r="AR3377" s="3"/>
    </row>
    <row r="3378" spans="1:44" hidden="1" outlineLevel="1" x14ac:dyDescent="0.2">
      <c r="A3378" s="2">
        <v>37600</v>
      </c>
      <c r="B3378">
        <v>28.76</v>
      </c>
      <c r="E3378" s="2">
        <v>37600</v>
      </c>
      <c r="F3378">
        <v>904.45</v>
      </c>
      <c r="G3378">
        <f t="shared" si="471"/>
        <v>1.3957399103138979E-2</v>
      </c>
      <c r="H3378" s="2">
        <v>37600</v>
      </c>
      <c r="I3378">
        <v>1294.9100000000001</v>
      </c>
      <c r="J3378">
        <f t="shared" si="472"/>
        <v>1.3985356877177946E-2</v>
      </c>
      <c r="K3378">
        <f t="shared" si="468"/>
        <v>1.3926156877177945E-2</v>
      </c>
      <c r="L3378">
        <v>7.1305444239359395E-4</v>
      </c>
      <c r="N3378" s="2">
        <v>37600</v>
      </c>
      <c r="O3378">
        <v>27.004999999999999</v>
      </c>
      <c r="Q3378" s="2">
        <v>37600</v>
      </c>
      <c r="R3378">
        <v>27773.79</v>
      </c>
      <c r="S3378" s="8">
        <f t="shared" si="473"/>
        <v>8.9668455942828462E-3</v>
      </c>
      <c r="T3378" s="9">
        <f t="shared" si="469"/>
        <v>8.9076455942828456E-3</v>
      </c>
      <c r="U3378" s="3">
        <f>Sheet1!$B$17+Sheet1!$B$18*'Portfolio allocation'!K3378</f>
        <v>1.6464238989603083E-2</v>
      </c>
      <c r="V3378" s="13">
        <f t="shared" si="474"/>
        <v>-7.556593395320237E-3</v>
      </c>
      <c r="W3378" s="13"/>
      <c r="X3378" s="2">
        <v>37600</v>
      </c>
      <c r="Y3378">
        <v>77.177300000000002</v>
      </c>
      <c r="AA3378" s="2">
        <v>37600</v>
      </c>
      <c r="AB3378">
        <v>968.06</v>
      </c>
      <c r="AC3378">
        <f t="shared" si="475"/>
        <v>1.5206174755652446E-2</v>
      </c>
      <c r="AD3378">
        <f t="shared" si="470"/>
        <v>1.5146974755652446E-2</v>
      </c>
      <c r="AE3378">
        <f>Sheet2!$B$17+Sheet2!$B$18*'Portfolio allocation'!K3378</f>
        <v>1.2436880994945998E-2</v>
      </c>
      <c r="AF3378">
        <f t="shared" si="476"/>
        <v>2.7100937607064477E-3</v>
      </c>
      <c r="AH3378" s="2">
        <v>37600</v>
      </c>
      <c r="AI3378">
        <v>4.048</v>
      </c>
      <c r="AJ3378">
        <v>1.48</v>
      </c>
      <c r="AK3378">
        <v>1.0094000000000001</v>
      </c>
      <c r="AR3378" s="3"/>
    </row>
    <row r="3379" spans="1:44" hidden="1" outlineLevel="1" x14ac:dyDescent="0.2">
      <c r="A3379" s="2">
        <v>37601</v>
      </c>
      <c r="B3379">
        <v>27.76</v>
      </c>
      <c r="E3379" s="2">
        <v>37601</v>
      </c>
      <c r="F3379">
        <v>904.96</v>
      </c>
      <c r="G3379">
        <f t="shared" si="471"/>
        <v>5.6387860025419734E-4</v>
      </c>
      <c r="H3379" s="2">
        <v>37601</v>
      </c>
      <c r="I3379">
        <v>1295.9100000000001</v>
      </c>
      <c r="J3379">
        <f t="shared" si="472"/>
        <v>7.7225444239359398E-4</v>
      </c>
      <c r="K3379">
        <f t="shared" si="468"/>
        <v>7.1305444239359395E-4</v>
      </c>
      <c r="L3379">
        <v>-3.7237779969287871E-3</v>
      </c>
      <c r="N3379" s="2">
        <v>37601</v>
      </c>
      <c r="O3379">
        <v>27.33</v>
      </c>
      <c r="Q3379" s="2">
        <v>37601</v>
      </c>
      <c r="R3379">
        <v>28108.04</v>
      </c>
      <c r="S3379" s="8">
        <f t="shared" si="473"/>
        <v>1.2034727705509507E-2</v>
      </c>
      <c r="T3379" s="9">
        <f t="shared" si="469"/>
        <v>1.1975527705509506E-2</v>
      </c>
      <c r="U3379" s="3">
        <f>Sheet1!$B$17+Sheet1!$B$18*'Portfolio allocation'!K3379</f>
        <v>1.3058330118713064E-3</v>
      </c>
      <c r="V3379" s="13">
        <f t="shared" si="474"/>
        <v>1.0669694693638199E-2</v>
      </c>
      <c r="W3379" s="13"/>
      <c r="X3379" s="2">
        <v>37601</v>
      </c>
      <c r="Y3379">
        <v>77.788600000000002</v>
      </c>
      <c r="AA3379" s="2">
        <v>37601</v>
      </c>
      <c r="AB3379">
        <v>975.73</v>
      </c>
      <c r="AC3379">
        <f t="shared" si="475"/>
        <v>7.9230626200856857E-3</v>
      </c>
      <c r="AD3379">
        <f t="shared" si="470"/>
        <v>7.8646626200856856E-3</v>
      </c>
      <c r="AE3379">
        <f>Sheet2!$B$17+Sheet2!$B$18*'Portfolio allocation'!K3379</f>
        <v>6.8745321320486422E-4</v>
      </c>
      <c r="AF3379">
        <f t="shared" si="476"/>
        <v>7.1772094068808211E-3</v>
      </c>
      <c r="AH3379" s="2">
        <v>37601</v>
      </c>
      <c r="AI3379">
        <v>4.0250000000000004</v>
      </c>
      <c r="AJ3379">
        <v>1.46</v>
      </c>
      <c r="AK3379">
        <v>1.0086999999999999</v>
      </c>
      <c r="AR3379" s="3"/>
    </row>
    <row r="3380" spans="1:44" hidden="1" outlineLevel="1" x14ac:dyDescent="0.2">
      <c r="A3380" s="2">
        <v>37602</v>
      </c>
      <c r="B3380">
        <v>27.29</v>
      </c>
      <c r="E3380" s="2">
        <v>37602</v>
      </c>
      <c r="F3380">
        <v>901.59</v>
      </c>
      <c r="G3380">
        <f t="shared" si="471"/>
        <v>-3.7239214992927927E-3</v>
      </c>
      <c r="H3380" s="2">
        <v>37602</v>
      </c>
      <c r="I3380">
        <v>1291.1600000000001</v>
      </c>
      <c r="J3380">
        <f t="shared" si="472"/>
        <v>-3.665377996928787E-3</v>
      </c>
      <c r="K3380">
        <f t="shared" si="468"/>
        <v>-3.7237779969287871E-3</v>
      </c>
      <c r="L3380">
        <v>-1.3480439096626426E-2</v>
      </c>
      <c r="N3380" s="2">
        <v>37602</v>
      </c>
      <c r="O3380">
        <v>27.085000000000001</v>
      </c>
      <c r="Q3380" s="2">
        <v>37602</v>
      </c>
      <c r="R3380">
        <v>27856.07</v>
      </c>
      <c r="S3380" s="8">
        <f t="shared" si="473"/>
        <v>-8.964339028975421E-3</v>
      </c>
      <c r="T3380" s="9">
        <f t="shared" si="469"/>
        <v>-9.0227390289754211E-3</v>
      </c>
      <c r="U3380" s="3">
        <f>Sheet1!$B$17+Sheet1!$B$18*'Portfolio allocation'!K3380</f>
        <v>-3.7842136068065809E-3</v>
      </c>
      <c r="V3380" s="13">
        <f t="shared" si="474"/>
        <v>-5.2385254221688406E-3</v>
      </c>
      <c r="W3380" s="13"/>
      <c r="X3380" s="2">
        <v>37602</v>
      </c>
      <c r="Y3380">
        <v>76.575500000000005</v>
      </c>
      <c r="AA3380" s="2">
        <v>37602</v>
      </c>
      <c r="AB3380">
        <v>960.51</v>
      </c>
      <c r="AC3380">
        <f t="shared" si="475"/>
        <v>-1.5598577475326225E-2</v>
      </c>
      <c r="AD3380">
        <f t="shared" si="470"/>
        <v>-1.5656977475326225E-2</v>
      </c>
      <c r="AE3380">
        <f>Sheet2!$B$17+Sheet2!$B$18*'Portfolio allocation'!K3380</f>
        <v>-3.2578913856736252E-3</v>
      </c>
      <c r="AF3380">
        <f t="shared" si="476"/>
        <v>-1.23990860896526E-2</v>
      </c>
      <c r="AH3380" s="2">
        <v>37602</v>
      </c>
      <c r="AI3380">
        <v>4.0229999999999997</v>
      </c>
      <c r="AJ3380">
        <v>1.46</v>
      </c>
      <c r="AK3380">
        <v>1.0157</v>
      </c>
      <c r="AR3380" s="3"/>
    </row>
    <row r="3381" spans="1:44" hidden="1" outlineLevel="1" x14ac:dyDescent="0.2">
      <c r="A3381" s="2">
        <v>37603</v>
      </c>
      <c r="B3381">
        <v>28.18</v>
      </c>
      <c r="E3381" s="2">
        <v>37603</v>
      </c>
      <c r="F3381">
        <v>889.48</v>
      </c>
      <c r="G3381">
        <f t="shared" si="471"/>
        <v>-1.3431825996295443E-2</v>
      </c>
      <c r="H3381" s="2">
        <v>37603</v>
      </c>
      <c r="I3381">
        <v>1273.83</v>
      </c>
      <c r="J3381">
        <f t="shared" si="472"/>
        <v>-1.3422039096626426E-2</v>
      </c>
      <c r="K3381">
        <f t="shared" si="468"/>
        <v>-1.3480439096626426E-2</v>
      </c>
      <c r="L3381">
        <v>2.3507923974156599E-2</v>
      </c>
      <c r="N3381" s="2">
        <v>37603</v>
      </c>
      <c r="O3381">
        <v>26.25</v>
      </c>
      <c r="Q3381" s="2">
        <v>37603</v>
      </c>
      <c r="R3381">
        <v>26997.3</v>
      </c>
      <c r="S3381" s="8">
        <f t="shared" si="473"/>
        <v>-3.0828828330773161E-2</v>
      </c>
      <c r="T3381" s="9">
        <f t="shared" si="469"/>
        <v>-3.0887228330773162E-2</v>
      </c>
      <c r="U3381" s="3">
        <f>Sheet1!$B$17+Sheet1!$B$18*'Portfolio allocation'!K3381</f>
        <v>-1.4977302487054376E-2</v>
      </c>
      <c r="V3381" s="13">
        <f t="shared" si="474"/>
        <v>-1.5909925843718788E-2</v>
      </c>
      <c r="W3381" s="13"/>
      <c r="X3381" s="2">
        <v>37603</v>
      </c>
      <c r="Y3381">
        <v>76.413200000000003</v>
      </c>
      <c r="AA3381" s="2">
        <v>37603</v>
      </c>
      <c r="AB3381">
        <v>958.47</v>
      </c>
      <c r="AC3381">
        <f t="shared" si="475"/>
        <v>-2.1238716931629709E-3</v>
      </c>
      <c r="AD3381">
        <f t="shared" si="470"/>
        <v>-2.1826716931629708E-3</v>
      </c>
      <c r="AE3381">
        <f>Sheet2!$B$17+Sheet2!$B$18*'Portfolio allocation'!K3381</f>
        <v>-1.1933763350461838E-2</v>
      </c>
      <c r="AF3381">
        <f t="shared" si="476"/>
        <v>9.751091657298868E-3</v>
      </c>
      <c r="AH3381" s="2">
        <v>37603</v>
      </c>
      <c r="AI3381">
        <v>4.0650000000000004</v>
      </c>
      <c r="AJ3381">
        <v>1.47</v>
      </c>
      <c r="AK3381">
        <v>1.0219</v>
      </c>
      <c r="AR3381" s="3"/>
    </row>
    <row r="3382" spans="1:44" hidden="1" outlineLevel="1" x14ac:dyDescent="0.2">
      <c r="A3382" s="2">
        <v>37606</v>
      </c>
      <c r="B3382">
        <v>26.24</v>
      </c>
      <c r="E3382" s="2">
        <v>37606</v>
      </c>
      <c r="F3382">
        <v>910.4</v>
      </c>
      <c r="G3382">
        <f t="shared" si="471"/>
        <v>2.3519359625848724E-2</v>
      </c>
      <c r="H3382" s="2">
        <v>37606</v>
      </c>
      <c r="I3382">
        <v>1303.8499999999999</v>
      </c>
      <c r="J3382">
        <f t="shared" si="472"/>
        <v>2.35667239741566E-2</v>
      </c>
      <c r="K3382">
        <f t="shared" si="468"/>
        <v>2.3507923974156599E-2</v>
      </c>
      <c r="L3382">
        <v>-8.1820999348083904E-3</v>
      </c>
      <c r="N3382" s="2">
        <v>37606</v>
      </c>
      <c r="O3382">
        <v>27.24</v>
      </c>
      <c r="Q3382" s="2">
        <v>37606</v>
      </c>
      <c r="R3382">
        <v>28015.48</v>
      </c>
      <c r="S3382" s="8">
        <f t="shared" si="473"/>
        <v>3.7714141784548794E-2</v>
      </c>
      <c r="T3382" s="9">
        <f t="shared" si="469"/>
        <v>3.7655341784548796E-2</v>
      </c>
      <c r="U3382" s="3">
        <f>Sheet1!$B$17+Sheet1!$B$18*'Portfolio allocation'!K3382</f>
        <v>2.7456685037528194E-2</v>
      </c>
      <c r="V3382" s="13">
        <f t="shared" si="474"/>
        <v>1.0198656747020602E-2</v>
      </c>
      <c r="W3382" s="13"/>
      <c r="X3382" s="2">
        <v>37606</v>
      </c>
      <c r="Y3382">
        <v>77.960499999999996</v>
      </c>
      <c r="AA3382" s="2">
        <v>37606</v>
      </c>
      <c r="AB3382">
        <v>977.88</v>
      </c>
      <c r="AC3382">
        <f t="shared" si="475"/>
        <v>2.0251025071207129E-2</v>
      </c>
      <c r="AD3382">
        <f t="shared" si="470"/>
        <v>2.0191025071207128E-2</v>
      </c>
      <c r="AE3382">
        <f>Sheet2!$B$17+Sheet2!$B$18*'Portfolio allocation'!K3382</f>
        <v>2.0957232750566927E-2</v>
      </c>
      <c r="AF3382">
        <f t="shared" si="476"/>
        <v>-7.6620767935979897E-4</v>
      </c>
      <c r="AH3382" s="2">
        <v>37606</v>
      </c>
      <c r="AI3382">
        <v>4.1529999999999996</v>
      </c>
      <c r="AJ3382">
        <v>1.5</v>
      </c>
      <c r="AK3382">
        <v>1.0198</v>
      </c>
      <c r="AR3382" s="3"/>
    </row>
    <row r="3383" spans="1:44" hidden="1" outlineLevel="1" x14ac:dyDescent="0.2">
      <c r="A3383" s="2">
        <v>37607</v>
      </c>
      <c r="B3383">
        <v>26.66</v>
      </c>
      <c r="E3383" s="2">
        <v>37607</v>
      </c>
      <c r="F3383">
        <v>902.99</v>
      </c>
      <c r="G3383">
        <f t="shared" si="471"/>
        <v>-8.1392794376098365E-3</v>
      </c>
      <c r="H3383" s="2">
        <v>37607</v>
      </c>
      <c r="I3383">
        <v>1293.26</v>
      </c>
      <c r="J3383">
        <f t="shared" si="472"/>
        <v>-8.1220999348083911E-3</v>
      </c>
      <c r="K3383">
        <f t="shared" si="468"/>
        <v>-8.1820999348083904E-3</v>
      </c>
      <c r="L3383">
        <v>-1.3126951264246975E-2</v>
      </c>
      <c r="N3383" s="2">
        <v>37607</v>
      </c>
      <c r="O3383">
        <v>27.18</v>
      </c>
      <c r="Q3383" s="2">
        <v>37607</v>
      </c>
      <c r="R3383">
        <v>27953.77</v>
      </c>
      <c r="S3383" s="8">
        <f t="shared" si="473"/>
        <v>-2.2027107870362661E-3</v>
      </c>
      <c r="T3383" s="9">
        <f t="shared" si="469"/>
        <v>-2.2627107870362663E-3</v>
      </c>
      <c r="U3383" s="3">
        <f>Sheet1!$B$17+Sheet1!$B$18*'Portfolio allocation'!K3383</f>
        <v>-8.8989135228456327E-3</v>
      </c>
      <c r="V3383" s="13">
        <f t="shared" si="474"/>
        <v>6.6362027358093665E-3</v>
      </c>
      <c r="W3383" s="13"/>
      <c r="X3383" s="2">
        <v>37607</v>
      </c>
      <c r="Y3383">
        <v>76.709199999999996</v>
      </c>
      <c r="AA3383" s="2">
        <v>37607</v>
      </c>
      <c r="AB3383">
        <v>962.19</v>
      </c>
      <c r="AC3383">
        <f t="shared" si="475"/>
        <v>-1.6044913486317314E-2</v>
      </c>
      <c r="AD3383">
        <f t="shared" si="470"/>
        <v>-1.6104113486317313E-2</v>
      </c>
      <c r="AE3383">
        <f>Sheet2!$B$17+Sheet2!$B$18*'Portfolio allocation'!K3383</f>
        <v>-7.2223449949158905E-3</v>
      </c>
      <c r="AF3383">
        <f t="shared" si="476"/>
        <v>-8.8817684914014212E-3</v>
      </c>
      <c r="AH3383" s="2">
        <v>37607</v>
      </c>
      <c r="AI3383">
        <v>4.1150000000000002</v>
      </c>
      <c r="AJ3383">
        <v>1.48</v>
      </c>
      <c r="AK3383">
        <v>1.0295000000000001</v>
      </c>
      <c r="AR3383" s="3"/>
    </row>
    <row r="3384" spans="1:44" hidden="1" outlineLevel="1" x14ac:dyDescent="0.2">
      <c r="A3384" s="2">
        <v>37608</v>
      </c>
      <c r="B3384">
        <v>28.29</v>
      </c>
      <c r="E3384" s="2">
        <v>37608</v>
      </c>
      <c r="F3384">
        <v>891.12</v>
      </c>
      <c r="G3384">
        <f t="shared" si="471"/>
        <v>-1.3145217555011635E-2</v>
      </c>
      <c r="H3384" s="2">
        <v>37608</v>
      </c>
      <c r="I3384">
        <v>1276.3599999999999</v>
      </c>
      <c r="J3384">
        <f t="shared" si="472"/>
        <v>-1.3067751264246974E-2</v>
      </c>
      <c r="K3384">
        <f t="shared" si="468"/>
        <v>-1.3126951264246975E-2</v>
      </c>
      <c r="L3384">
        <v>-7.5550846093578525E-3</v>
      </c>
      <c r="N3384" s="2">
        <v>37608</v>
      </c>
      <c r="O3384">
        <v>26.765000000000001</v>
      </c>
      <c r="Q3384" s="2">
        <v>37608</v>
      </c>
      <c r="R3384">
        <v>27526.959999999999</v>
      </c>
      <c r="S3384" s="8">
        <f t="shared" si="473"/>
        <v>-1.5268423543586485E-2</v>
      </c>
      <c r="T3384" s="9">
        <f t="shared" si="469"/>
        <v>-1.5327623543586485E-2</v>
      </c>
      <c r="U3384" s="3">
        <f>Sheet1!$B$17+Sheet1!$B$18*'Portfolio allocation'!K3384</f>
        <v>-1.4571772287175655E-2</v>
      </c>
      <c r="V3384" s="13">
        <f t="shared" si="474"/>
        <v>-7.5585125641083016E-4</v>
      </c>
      <c r="W3384" s="13"/>
      <c r="X3384" s="2">
        <v>37608</v>
      </c>
      <c r="Y3384">
        <v>75.5822</v>
      </c>
      <c r="AA3384" s="2">
        <v>37608</v>
      </c>
      <c r="AB3384">
        <v>948.05</v>
      </c>
      <c r="AC3384">
        <f t="shared" si="475"/>
        <v>-1.4695642232823158E-2</v>
      </c>
      <c r="AD3384">
        <f t="shared" si="470"/>
        <v>-1.4752842232823159E-2</v>
      </c>
      <c r="AE3384">
        <f>Sheet2!$B$17+Sheet2!$B$18*'Portfolio allocation'!K3384</f>
        <v>-1.1619432951619791E-2</v>
      </c>
      <c r="AF3384">
        <f t="shared" si="476"/>
        <v>-3.1334092812033681E-3</v>
      </c>
      <c r="AH3384" s="2">
        <v>37608</v>
      </c>
      <c r="AI3384">
        <v>4.0380000000000003</v>
      </c>
      <c r="AJ3384">
        <v>1.43</v>
      </c>
      <c r="AK3384">
        <v>1.0271999999999999</v>
      </c>
      <c r="AR3384" s="3"/>
    </row>
    <row r="3385" spans="1:44" hidden="1" outlineLevel="1" x14ac:dyDescent="0.2">
      <c r="A3385" s="2">
        <v>37609</v>
      </c>
      <c r="B3385">
        <v>30.21</v>
      </c>
      <c r="E3385" s="2">
        <v>37609</v>
      </c>
      <c r="F3385">
        <v>884.25</v>
      </c>
      <c r="G3385">
        <f t="shared" si="471"/>
        <v>-7.7093994074871608E-3</v>
      </c>
      <c r="H3385" s="2">
        <v>37609</v>
      </c>
      <c r="I3385">
        <v>1266.79</v>
      </c>
      <c r="J3385">
        <f t="shared" si="472"/>
        <v>-7.4978846093578522E-3</v>
      </c>
      <c r="K3385">
        <f t="shared" si="468"/>
        <v>-7.5550846093578525E-3</v>
      </c>
      <c r="L3385">
        <v>1.2946565656501784E-2</v>
      </c>
      <c r="N3385" s="2">
        <v>37609</v>
      </c>
      <c r="O3385">
        <v>26.555</v>
      </c>
      <c r="Q3385" s="2">
        <v>37609</v>
      </c>
      <c r="R3385">
        <v>27310.97</v>
      </c>
      <c r="S3385" s="8">
        <f t="shared" si="473"/>
        <v>-7.8464894052956424E-3</v>
      </c>
      <c r="T3385" s="9">
        <f t="shared" si="469"/>
        <v>-7.9036894052956427E-3</v>
      </c>
      <c r="U3385" s="3">
        <f>Sheet1!$B$17+Sheet1!$B$18*'Portfolio allocation'!K3385</f>
        <v>-8.1795856508072289E-3</v>
      </c>
      <c r="V3385" s="13">
        <f t="shared" si="474"/>
        <v>2.7589624551158619E-4</v>
      </c>
      <c r="W3385" s="13"/>
      <c r="X3385" s="2">
        <v>37609</v>
      </c>
      <c r="Y3385">
        <v>75.133200000000002</v>
      </c>
      <c r="AA3385" s="2">
        <v>37609</v>
      </c>
      <c r="AB3385">
        <v>942.42</v>
      </c>
      <c r="AC3385">
        <f t="shared" si="475"/>
        <v>-5.9385053530931486E-3</v>
      </c>
      <c r="AD3385">
        <f t="shared" si="470"/>
        <v>-5.9933053530931485E-3</v>
      </c>
      <c r="AE3385">
        <f>Sheet2!$B$17+Sheet2!$B$18*'Portfolio allocation'!K3385</f>
        <v>-6.664786970917551E-3</v>
      </c>
      <c r="AF3385">
        <f t="shared" si="476"/>
        <v>6.7148161782440256E-4</v>
      </c>
      <c r="AH3385" s="2">
        <v>37609</v>
      </c>
      <c r="AI3385">
        <v>3.94</v>
      </c>
      <c r="AJ3385">
        <v>1.37</v>
      </c>
      <c r="AK3385">
        <v>1.0254000000000001</v>
      </c>
      <c r="AR3385" s="3"/>
    </row>
    <row r="3386" spans="1:44" hidden="1" outlineLevel="1" x14ac:dyDescent="0.2">
      <c r="A3386" s="2">
        <v>37610</v>
      </c>
      <c r="B3386">
        <v>26.71</v>
      </c>
      <c r="E3386" s="2">
        <v>37610</v>
      </c>
      <c r="F3386">
        <v>895.75</v>
      </c>
      <c r="G3386">
        <f t="shared" si="471"/>
        <v>1.3005371783997743E-2</v>
      </c>
      <c r="H3386" s="2">
        <v>37610</v>
      </c>
      <c r="I3386">
        <v>1283.26</v>
      </c>
      <c r="J3386">
        <f t="shared" si="472"/>
        <v>1.3001365656501784E-2</v>
      </c>
      <c r="K3386">
        <f t="shared" si="468"/>
        <v>1.2946565656501784E-2</v>
      </c>
      <c r="L3386">
        <v>1.7678808222807874E-3</v>
      </c>
      <c r="N3386" s="2">
        <v>37610</v>
      </c>
      <c r="O3386">
        <v>26.52</v>
      </c>
      <c r="Q3386" s="2">
        <v>37610</v>
      </c>
      <c r="R3386">
        <v>27274.98</v>
      </c>
      <c r="S3386" s="8">
        <f t="shared" si="473"/>
        <v>-1.3177854905922493E-3</v>
      </c>
      <c r="T3386" s="9">
        <f t="shared" si="469"/>
        <v>-1.3725854905922493E-3</v>
      </c>
      <c r="U3386" s="3">
        <f>Sheet1!$B$17+Sheet1!$B$18*'Portfolio allocation'!K3386</f>
        <v>1.5340427115100391E-2</v>
      </c>
      <c r="V3386" s="13">
        <f t="shared" si="474"/>
        <v>-1.6713012605692641E-2</v>
      </c>
      <c r="W3386" s="13"/>
      <c r="X3386" s="2">
        <v>37610</v>
      </c>
      <c r="Y3386">
        <v>76.212599999999995</v>
      </c>
      <c r="AA3386" s="2">
        <v>37610</v>
      </c>
      <c r="AB3386">
        <v>955.96</v>
      </c>
      <c r="AC3386">
        <f t="shared" si="475"/>
        <v>1.4367267248148519E-2</v>
      </c>
      <c r="AD3386">
        <f t="shared" si="470"/>
        <v>1.4311667248148519E-2</v>
      </c>
      <c r="AE3386">
        <f>Sheet2!$B$17+Sheet2!$B$18*'Portfolio allocation'!K3386</f>
        <v>1.1565803489888416E-2</v>
      </c>
      <c r="AF3386">
        <f t="shared" si="476"/>
        <v>2.7458637582601034E-3</v>
      </c>
      <c r="AH3386" s="2">
        <v>37610</v>
      </c>
      <c r="AI3386">
        <v>3.952</v>
      </c>
      <c r="AJ3386">
        <v>1.39</v>
      </c>
      <c r="AK3386">
        <v>1.0268999999999999</v>
      </c>
      <c r="AR3386" s="3"/>
    </row>
    <row r="3387" spans="1:44" hidden="1" outlineLevel="1" x14ac:dyDescent="0.2">
      <c r="A3387" s="2">
        <v>37613</v>
      </c>
      <c r="B3387">
        <v>26.2</v>
      </c>
      <c r="E3387" s="2">
        <v>37613</v>
      </c>
      <c r="F3387">
        <v>897.38</v>
      </c>
      <c r="G3387">
        <f t="shared" si="471"/>
        <v>1.8197041585263918E-3</v>
      </c>
      <c r="H3387" s="2">
        <v>37613</v>
      </c>
      <c r="I3387">
        <v>1285.5999999999999</v>
      </c>
      <c r="J3387">
        <f t="shared" si="472"/>
        <v>1.8234808222807875E-3</v>
      </c>
      <c r="K3387">
        <f t="shared" si="468"/>
        <v>1.7678808222807874E-3</v>
      </c>
      <c r="L3387">
        <v>-5.5176853764779196E-3</v>
      </c>
      <c r="N3387" s="2">
        <v>37613</v>
      </c>
      <c r="O3387">
        <v>27</v>
      </c>
      <c r="Q3387" s="2">
        <v>37613</v>
      </c>
      <c r="R3387">
        <v>27768.65</v>
      </c>
      <c r="S3387" s="8">
        <f t="shared" si="473"/>
        <v>1.8099738294950152E-2</v>
      </c>
      <c r="T3387" s="9">
        <f t="shared" si="469"/>
        <v>1.8044138294950152E-2</v>
      </c>
      <c r="U3387" s="3">
        <f>Sheet1!$B$17+Sheet1!$B$18*'Portfolio allocation'!K3387</f>
        <v>2.5159565677333909E-3</v>
      </c>
      <c r="V3387" s="13">
        <f t="shared" si="474"/>
        <v>1.5528181727216761E-2</v>
      </c>
      <c r="W3387" s="13"/>
      <c r="X3387" s="2">
        <v>37613</v>
      </c>
      <c r="Y3387">
        <v>76.661500000000004</v>
      </c>
      <c r="AA3387" s="2">
        <v>37613</v>
      </c>
      <c r="AB3387">
        <v>961.59</v>
      </c>
      <c r="AC3387">
        <f t="shared" si="475"/>
        <v>5.8893677559730406E-3</v>
      </c>
      <c r="AD3387">
        <f t="shared" si="470"/>
        <v>5.8321677559730403E-3</v>
      </c>
      <c r="AE3387">
        <f>Sheet2!$B$17+Sheet2!$B$18*'Portfolio allocation'!K3387</f>
        <v>1.6254317412554031E-3</v>
      </c>
      <c r="AF3387">
        <f t="shared" si="476"/>
        <v>4.2067360147176377E-3</v>
      </c>
      <c r="AH3387" s="2">
        <v>37613</v>
      </c>
      <c r="AI3387">
        <v>3.9670000000000001</v>
      </c>
      <c r="AJ3387">
        <v>1.43</v>
      </c>
      <c r="AK3387">
        <v>1.0267999999999999</v>
      </c>
      <c r="AR3387" s="3"/>
    </row>
    <row r="3388" spans="1:44" hidden="1" outlineLevel="1" x14ac:dyDescent="0.2">
      <c r="A3388" s="2">
        <v>37614</v>
      </c>
      <c r="B3388">
        <v>26.49</v>
      </c>
      <c r="E3388" s="2">
        <v>37614</v>
      </c>
      <c r="F3388">
        <v>892.47</v>
      </c>
      <c r="G3388">
        <f t="shared" si="471"/>
        <v>-5.4714836524103472E-3</v>
      </c>
      <c r="H3388" s="2">
        <v>37614</v>
      </c>
      <c r="I3388">
        <v>1278.58</v>
      </c>
      <c r="J3388">
        <f t="shared" si="472"/>
        <v>-5.4604853764779193E-3</v>
      </c>
      <c r="K3388">
        <f t="shared" si="468"/>
        <v>-5.5176853764779196E-3</v>
      </c>
      <c r="L3388">
        <v>-5.6799999999999998E-5</v>
      </c>
      <c r="N3388" s="2">
        <v>37614</v>
      </c>
      <c r="O3388">
        <v>26.910499999999999</v>
      </c>
      <c r="Q3388" s="2">
        <v>37614</v>
      </c>
      <c r="R3388">
        <v>27676.6</v>
      </c>
      <c r="S3388" s="8">
        <f t="shared" si="473"/>
        <v>-3.3148892726151402E-3</v>
      </c>
      <c r="T3388" s="9">
        <f t="shared" si="469"/>
        <v>-3.3720892726151401E-3</v>
      </c>
      <c r="U3388" s="3">
        <f>Sheet1!$B$17+Sheet1!$B$18*'Portfolio allocation'!K3388</f>
        <v>-5.8422296162842623E-3</v>
      </c>
      <c r="V3388" s="13">
        <f t="shared" si="474"/>
        <v>2.4701403436691222E-3</v>
      </c>
      <c r="W3388" s="13"/>
      <c r="X3388" s="2">
        <v>37614</v>
      </c>
      <c r="Y3388">
        <v>76.183899999999994</v>
      </c>
      <c r="AA3388" s="2">
        <v>37614</v>
      </c>
      <c r="AB3388">
        <v>955.6</v>
      </c>
      <c r="AC3388">
        <f t="shared" si="475"/>
        <v>-6.2292661113364511E-3</v>
      </c>
      <c r="AD3388">
        <f t="shared" si="470"/>
        <v>-6.2860661113364512E-3</v>
      </c>
      <c r="AE3388">
        <f>Sheet2!$B$17+Sheet2!$B$18*'Portfolio allocation'!K3388</f>
        <v>-4.8530795942852102E-3</v>
      </c>
      <c r="AF3388">
        <f t="shared" si="476"/>
        <v>-1.432986517051241E-3</v>
      </c>
      <c r="AH3388" s="2">
        <v>37614</v>
      </c>
      <c r="AI3388">
        <v>3.9249999999999998</v>
      </c>
      <c r="AJ3388">
        <v>1.42</v>
      </c>
      <c r="AK3388">
        <v>1.0310999999999999</v>
      </c>
      <c r="AR3388" s="3"/>
    </row>
    <row r="3389" spans="1:44" hidden="1" outlineLevel="1" x14ac:dyDescent="0.2">
      <c r="A3389" s="2">
        <v>37615</v>
      </c>
      <c r="B3389">
        <v>26.49</v>
      </c>
      <c r="E3389" s="2">
        <v>37615</v>
      </c>
      <c r="F3389">
        <v>892.47</v>
      </c>
      <c r="G3389">
        <f t="shared" si="471"/>
        <v>0</v>
      </c>
      <c r="H3389" s="2">
        <v>37615</v>
      </c>
      <c r="I3389">
        <v>1278.58</v>
      </c>
      <c r="J3389">
        <f t="shared" si="472"/>
        <v>0</v>
      </c>
      <c r="K3389">
        <f t="shared" si="468"/>
        <v>-5.6799999999999998E-5</v>
      </c>
      <c r="L3389">
        <v>-3.2009130003597718E-3</v>
      </c>
      <c r="N3389" s="2">
        <v>37615</v>
      </c>
      <c r="O3389">
        <v>26.910499999999999</v>
      </c>
      <c r="Q3389" s="2">
        <v>37615</v>
      </c>
      <c r="R3389">
        <v>27676.6</v>
      </c>
      <c r="S3389" s="8">
        <f t="shared" si="473"/>
        <v>0</v>
      </c>
      <c r="T3389" s="9">
        <f t="shared" si="469"/>
        <v>-5.6799999999999998E-5</v>
      </c>
      <c r="U3389" s="3">
        <f>Sheet1!$B$17+Sheet1!$B$18*'Portfolio allocation'!K3389</f>
        <v>4.2263648485120248E-4</v>
      </c>
      <c r="V3389" s="13">
        <f t="shared" si="474"/>
        <v>-4.7943648485120245E-4</v>
      </c>
      <c r="W3389" s="13"/>
      <c r="X3389" s="2">
        <v>37615</v>
      </c>
      <c r="Y3389">
        <v>76.183899999999994</v>
      </c>
      <c r="AA3389" s="2">
        <v>37615</v>
      </c>
      <c r="AB3389">
        <v>955.6</v>
      </c>
      <c r="AC3389">
        <f t="shared" si="475"/>
        <v>0</v>
      </c>
      <c r="AD3389">
        <f t="shared" si="470"/>
        <v>-5.6799999999999998E-5</v>
      </c>
      <c r="AE3389">
        <f>Sheet2!$B$17+Sheet2!$B$18*'Portfolio allocation'!K3389</f>
        <v>2.8790022653007915E-6</v>
      </c>
      <c r="AF3389">
        <f t="shared" si="476"/>
        <v>-5.967900226530079E-5</v>
      </c>
      <c r="AH3389" s="2">
        <v>37615</v>
      </c>
      <c r="AI3389">
        <v>3.9249999999999998</v>
      </c>
      <c r="AJ3389">
        <v>1.42</v>
      </c>
      <c r="AK3389">
        <v>1.0310999999999999</v>
      </c>
      <c r="AR3389" s="3"/>
    </row>
    <row r="3390" spans="1:44" hidden="1" outlineLevel="1" x14ac:dyDescent="0.2">
      <c r="A3390" s="2">
        <v>37616</v>
      </c>
      <c r="B3390">
        <v>27.37</v>
      </c>
      <c r="E3390" s="2">
        <v>37616</v>
      </c>
      <c r="F3390">
        <v>889.66</v>
      </c>
      <c r="G3390">
        <f t="shared" si="471"/>
        <v>-3.1485652178785406E-3</v>
      </c>
      <c r="H3390" s="2">
        <v>37616</v>
      </c>
      <c r="I3390">
        <v>1274.56</v>
      </c>
      <c r="J3390">
        <f t="shared" si="472"/>
        <v>-3.1441130003597717E-3</v>
      </c>
      <c r="K3390">
        <f t="shared" si="468"/>
        <v>-3.2009130003597718E-3</v>
      </c>
      <c r="L3390">
        <v>-1.5669631232739057E-2</v>
      </c>
      <c r="N3390" s="2">
        <v>37616</v>
      </c>
      <c r="O3390">
        <v>26.695</v>
      </c>
      <c r="Q3390" s="2">
        <v>37616</v>
      </c>
      <c r="R3390">
        <v>27454.959999999999</v>
      </c>
      <c r="S3390" s="8">
        <f t="shared" si="473"/>
        <v>-8.0082091008288891E-3</v>
      </c>
      <c r="T3390" s="9">
        <f t="shared" si="469"/>
        <v>-8.0650091008288884E-3</v>
      </c>
      <c r="U3390" s="3">
        <f>Sheet1!$B$17+Sheet1!$B$18*'Portfolio allocation'!K3390</f>
        <v>-3.1843696315814072E-3</v>
      </c>
      <c r="V3390" s="13">
        <f t="shared" si="474"/>
        <v>-4.8806394692474811E-3</v>
      </c>
      <c r="W3390" s="13"/>
      <c r="X3390" s="2">
        <v>37616</v>
      </c>
      <c r="Y3390">
        <v>74.980400000000003</v>
      </c>
      <c r="AA3390" s="2">
        <v>37616</v>
      </c>
      <c r="AB3390">
        <v>940.5</v>
      </c>
      <c r="AC3390">
        <f t="shared" si="475"/>
        <v>-1.5801590623691908E-2</v>
      </c>
      <c r="AD3390">
        <f t="shared" si="470"/>
        <v>-1.585799062369191E-2</v>
      </c>
      <c r="AE3390">
        <f>Sheet2!$B$17+Sheet2!$B$18*'Portfolio allocation'!K3390</f>
        <v>-2.7929464912319411E-3</v>
      </c>
      <c r="AF3390">
        <f t="shared" si="476"/>
        <v>-1.3065044132459968E-2</v>
      </c>
      <c r="AH3390" s="2">
        <v>37616</v>
      </c>
      <c r="AI3390">
        <v>3.907</v>
      </c>
      <c r="AJ3390">
        <v>1.41</v>
      </c>
      <c r="AK3390">
        <v>1.0337000000000001</v>
      </c>
      <c r="AR3390" s="3"/>
    </row>
    <row r="3391" spans="1:44" hidden="1" outlineLevel="1" x14ac:dyDescent="0.2">
      <c r="A3391" s="2">
        <v>37617</v>
      </c>
      <c r="B3391">
        <v>29.55</v>
      </c>
      <c r="E3391" s="2">
        <v>37617</v>
      </c>
      <c r="F3391">
        <v>875.4</v>
      </c>
      <c r="G3391">
        <f t="shared" si="471"/>
        <v>-1.6028595193669504E-2</v>
      </c>
      <c r="H3391" s="2">
        <v>37617</v>
      </c>
      <c r="I3391">
        <v>1254.6600000000001</v>
      </c>
      <c r="J3391">
        <f t="shared" si="472"/>
        <v>-1.5613231232739055E-2</v>
      </c>
      <c r="K3391">
        <f t="shared" si="468"/>
        <v>-1.5669631232739057E-2</v>
      </c>
      <c r="L3391">
        <v>4.5364851800486876E-3</v>
      </c>
      <c r="N3391" s="2">
        <v>37617</v>
      </c>
      <c r="O3391">
        <v>26.484999999999999</v>
      </c>
      <c r="Q3391" s="2">
        <v>37617</v>
      </c>
      <c r="R3391">
        <v>27238.98</v>
      </c>
      <c r="S3391" s="8">
        <f t="shared" si="473"/>
        <v>-7.8667024100562699E-3</v>
      </c>
      <c r="T3391" s="9">
        <f t="shared" si="469"/>
        <v>-7.9231024100562698E-3</v>
      </c>
      <c r="U3391" s="3">
        <f>Sheet1!$B$17+Sheet1!$B$18*'Portfolio allocation'!K3391</f>
        <v>-1.7488799187109643E-2</v>
      </c>
      <c r="V3391" s="13">
        <f t="shared" si="474"/>
        <v>9.5656967770533733E-3</v>
      </c>
      <c r="W3391" s="13"/>
      <c r="X3391" s="2">
        <v>37617</v>
      </c>
      <c r="Y3391">
        <v>73.891499999999994</v>
      </c>
      <c r="AA3391" s="2">
        <v>37617</v>
      </c>
      <c r="AB3391">
        <v>926.84</v>
      </c>
      <c r="AC3391">
        <f t="shared" si="475"/>
        <v>-1.4524189261031384E-2</v>
      </c>
      <c r="AD3391">
        <f t="shared" si="470"/>
        <v>-1.4578589261031383E-2</v>
      </c>
      <c r="AE3391">
        <f>Sheet2!$B$17+Sheet2!$B$18*'Portfolio allocation'!K3391</f>
        <v>-1.38804488492359E-2</v>
      </c>
      <c r="AF3391">
        <f t="shared" si="476"/>
        <v>-6.98140411795483E-4</v>
      </c>
      <c r="AH3391" s="2">
        <v>37617</v>
      </c>
      <c r="AI3391">
        <v>3.8109999999999999</v>
      </c>
      <c r="AJ3391">
        <v>1.36</v>
      </c>
      <c r="AK3391">
        <v>1.0406</v>
      </c>
      <c r="AR3391" s="3"/>
    </row>
    <row r="3392" spans="1:44" hidden="1" outlineLevel="1" x14ac:dyDescent="0.2">
      <c r="A3392" s="2">
        <v>37620</v>
      </c>
      <c r="B3392">
        <v>29.62</v>
      </c>
      <c r="E3392" s="2">
        <v>37620</v>
      </c>
      <c r="F3392">
        <v>879.39</v>
      </c>
      <c r="G3392">
        <f t="shared" si="471"/>
        <v>4.5579163810829382E-3</v>
      </c>
      <c r="H3392" s="2">
        <v>37620</v>
      </c>
      <c r="I3392">
        <v>1260.42</v>
      </c>
      <c r="J3392">
        <f t="shared" si="472"/>
        <v>4.5908851800486872E-3</v>
      </c>
      <c r="K3392">
        <f t="shared" si="468"/>
        <v>4.5364851800486876E-3</v>
      </c>
      <c r="L3392">
        <v>5.4857361197059194E-4</v>
      </c>
      <c r="N3392" s="2">
        <v>37620</v>
      </c>
      <c r="O3392">
        <v>26.375</v>
      </c>
      <c r="Q3392" s="2">
        <v>37620</v>
      </c>
      <c r="R3392">
        <v>27125.86</v>
      </c>
      <c r="S3392" s="8">
        <f t="shared" si="473"/>
        <v>-4.1528720972664468E-3</v>
      </c>
      <c r="T3392" s="9">
        <f t="shared" si="469"/>
        <v>-4.2072720972664464E-3</v>
      </c>
      <c r="U3392" s="3">
        <f>Sheet1!$B$17+Sheet1!$B$18*'Portfolio allocation'!K3392</f>
        <v>5.692169652730044E-3</v>
      </c>
      <c r="V3392" s="13">
        <f t="shared" si="474"/>
        <v>-9.8994417499964904E-3</v>
      </c>
      <c r="W3392" s="13"/>
      <c r="X3392" s="2">
        <v>37620</v>
      </c>
      <c r="Y3392">
        <v>72.831299999999999</v>
      </c>
      <c r="AA3392" s="2">
        <v>37620</v>
      </c>
      <c r="AB3392">
        <v>913.54</v>
      </c>
      <c r="AC3392">
        <f t="shared" si="475"/>
        <v>-1.4349833844029214E-2</v>
      </c>
      <c r="AD3392">
        <f t="shared" si="470"/>
        <v>-1.4404233844029214E-2</v>
      </c>
      <c r="AE3392">
        <f>Sheet2!$B$17+Sheet2!$B$18*'Portfolio allocation'!K3392</f>
        <v>4.0873453696680349E-3</v>
      </c>
      <c r="AF3392">
        <f t="shared" si="476"/>
        <v>-1.8491579213697248E-2</v>
      </c>
      <c r="AH3392" s="2">
        <v>37620</v>
      </c>
      <c r="AI3392">
        <v>3.786</v>
      </c>
      <c r="AJ3392">
        <v>1.36</v>
      </c>
      <c r="AK3392">
        <v>1.0452999999999999</v>
      </c>
      <c r="AR3392" s="3"/>
    </row>
    <row r="3393" spans="1:44" hidden="1" outlineLevel="1" x14ac:dyDescent="0.2">
      <c r="A3393" s="2">
        <v>37621</v>
      </c>
      <c r="B3393">
        <v>28.62</v>
      </c>
      <c r="E3393" s="2">
        <v>37621</v>
      </c>
      <c r="F3393">
        <v>879.82</v>
      </c>
      <c r="G3393">
        <f t="shared" si="471"/>
        <v>4.8897531243263792E-4</v>
      </c>
      <c r="H3393" s="2">
        <v>37621</v>
      </c>
      <c r="I3393">
        <v>1261.18</v>
      </c>
      <c r="J3393">
        <f t="shared" si="472"/>
        <v>6.0297361197059196E-4</v>
      </c>
      <c r="K3393">
        <f t="shared" si="468"/>
        <v>5.4857361197059194E-4</v>
      </c>
      <c r="L3393">
        <v>-5.2800000000000003E-5</v>
      </c>
      <c r="N3393" s="2">
        <v>37621</v>
      </c>
      <c r="O3393">
        <v>25.85</v>
      </c>
      <c r="Q3393" s="2">
        <v>37621</v>
      </c>
      <c r="R3393">
        <v>26585.91</v>
      </c>
      <c r="S3393" s="8">
        <f t="shared" si="473"/>
        <v>-1.9905359682605428E-2</v>
      </c>
      <c r="T3393" s="9">
        <f t="shared" si="469"/>
        <v>-1.9959759682605428E-2</v>
      </c>
      <c r="U3393" s="3">
        <f>Sheet1!$B$17+Sheet1!$B$18*'Portfolio allocation'!K3393</f>
        <v>1.1171364347114538E-3</v>
      </c>
      <c r="V3393" s="13">
        <f t="shared" si="474"/>
        <v>-2.1076896117316883E-2</v>
      </c>
      <c r="W3393" s="13"/>
      <c r="X3393" s="2">
        <v>37621</v>
      </c>
      <c r="Y3393">
        <v>74.025199999999998</v>
      </c>
      <c r="AA3393" s="2">
        <v>37621</v>
      </c>
      <c r="AB3393">
        <v>928.52</v>
      </c>
      <c r="AC3393">
        <f t="shared" si="475"/>
        <v>1.6397749414366114E-2</v>
      </c>
      <c r="AD3393">
        <f t="shared" si="470"/>
        <v>1.6344949414366115E-2</v>
      </c>
      <c r="AE3393">
        <f>Sheet2!$B$17+Sheet2!$B$18*'Portfolio allocation'!K3393</f>
        <v>5.4119266250722531E-4</v>
      </c>
      <c r="AF3393">
        <f t="shared" si="476"/>
        <v>1.580375675185889E-2</v>
      </c>
      <c r="AH3393" s="2">
        <v>37621</v>
      </c>
      <c r="AI3393">
        <v>3.8149999999999999</v>
      </c>
      <c r="AJ3393">
        <v>1.32</v>
      </c>
      <c r="AK3393">
        <v>1.0494000000000001</v>
      </c>
      <c r="AR3393" s="3"/>
    </row>
    <row r="3394" spans="1:44" hidden="1" outlineLevel="1" x14ac:dyDescent="0.2">
      <c r="A3394" s="2">
        <v>37622</v>
      </c>
      <c r="B3394">
        <v>28.62</v>
      </c>
      <c r="E3394" s="2">
        <v>37622</v>
      </c>
      <c r="F3394">
        <v>879.82</v>
      </c>
      <c r="G3394">
        <f t="shared" si="471"/>
        <v>0</v>
      </c>
      <c r="H3394" s="2">
        <v>37622</v>
      </c>
      <c r="I3394">
        <v>1261.18</v>
      </c>
      <c r="J3394">
        <f t="shared" si="472"/>
        <v>0</v>
      </c>
      <c r="K3394">
        <f t="shared" si="468"/>
        <v>-5.2800000000000003E-5</v>
      </c>
      <c r="L3394">
        <v>3.3241416527379074E-2</v>
      </c>
      <c r="N3394" s="2">
        <v>37622</v>
      </c>
      <c r="O3394">
        <v>25.85</v>
      </c>
      <c r="Q3394" s="2">
        <v>37622</v>
      </c>
      <c r="R3394">
        <v>26585.91</v>
      </c>
      <c r="S3394" s="8">
        <f t="shared" si="473"/>
        <v>0</v>
      </c>
      <c r="T3394" s="9">
        <f t="shared" si="469"/>
        <v>-5.2800000000000003E-5</v>
      </c>
      <c r="U3394" s="3">
        <f>Sheet1!$B$17+Sheet1!$B$18*'Portfolio allocation'!K3394</f>
        <v>4.2722538622468346E-4</v>
      </c>
      <c r="V3394" s="13">
        <f t="shared" si="474"/>
        <v>-4.8002538622468345E-4</v>
      </c>
      <c r="W3394" s="13"/>
      <c r="X3394" s="2">
        <v>37622</v>
      </c>
      <c r="Y3394">
        <v>74.025199999999998</v>
      </c>
      <c r="AA3394" s="2">
        <v>37622</v>
      </c>
      <c r="AB3394">
        <v>928.52</v>
      </c>
      <c r="AC3394">
        <f t="shared" si="475"/>
        <v>0</v>
      </c>
      <c r="AD3394">
        <f t="shared" si="470"/>
        <v>-5.2800000000000003E-5</v>
      </c>
      <c r="AE3394">
        <f>Sheet2!$B$17+Sheet2!$B$18*'Portfolio allocation'!K3394</f>
        <v>6.4359043145303517E-6</v>
      </c>
      <c r="AF3394">
        <f t="shared" si="476"/>
        <v>-5.9235904314530354E-5</v>
      </c>
      <c r="AH3394" s="2">
        <v>37622</v>
      </c>
      <c r="AI3394">
        <v>3.8180000000000001</v>
      </c>
      <c r="AJ3394">
        <v>1.32</v>
      </c>
      <c r="AK3394">
        <v>1.0494000000000001</v>
      </c>
      <c r="AR3394" s="3"/>
    </row>
    <row r="3395" spans="1:44" hidden="1" outlineLevel="1" x14ac:dyDescent="0.2">
      <c r="A3395" s="2">
        <v>37623</v>
      </c>
      <c r="B3395">
        <v>25.39</v>
      </c>
      <c r="E3395" s="2">
        <v>37623</v>
      </c>
      <c r="F3395">
        <v>909.03</v>
      </c>
      <c r="G3395">
        <f t="shared" si="471"/>
        <v>3.319997272169295E-2</v>
      </c>
      <c r="H3395" s="2">
        <v>37623</v>
      </c>
      <c r="I3395">
        <v>1303.17</v>
      </c>
      <c r="J3395">
        <f t="shared" si="472"/>
        <v>3.3294216527379072E-2</v>
      </c>
      <c r="K3395">
        <f t="shared" si="468"/>
        <v>3.3241416527379074E-2</v>
      </c>
      <c r="L3395">
        <v>-5.3256294727480481E-4</v>
      </c>
      <c r="N3395" s="2">
        <v>37623</v>
      </c>
      <c r="O3395">
        <v>26.86</v>
      </c>
      <c r="Q3395" s="2">
        <v>37623</v>
      </c>
      <c r="R3395">
        <v>27624.66</v>
      </c>
      <c r="S3395" s="8">
        <f t="shared" si="473"/>
        <v>3.9071447996325892E-2</v>
      </c>
      <c r="T3395" s="9">
        <f t="shared" si="469"/>
        <v>3.9018647996325893E-2</v>
      </c>
      <c r="U3395" s="3">
        <f>Sheet1!$B$17+Sheet1!$B$18*'Portfolio allocation'!K3395</f>
        <v>3.8623194374090633E-2</v>
      </c>
      <c r="V3395" s="13">
        <f t="shared" si="474"/>
        <v>3.9545362223526032E-4</v>
      </c>
      <c r="W3395" s="13"/>
      <c r="X3395" s="2">
        <v>37623</v>
      </c>
      <c r="Y3395">
        <v>76.957599999999999</v>
      </c>
      <c r="AA3395" s="2">
        <v>37623</v>
      </c>
      <c r="AB3395">
        <v>965.3</v>
      </c>
      <c r="AC3395">
        <f t="shared" si="475"/>
        <v>3.9611424632748804E-2</v>
      </c>
      <c r="AD3395">
        <f t="shared" si="470"/>
        <v>3.9554624632748801E-2</v>
      </c>
      <c r="AE3395">
        <f>Sheet2!$B$17+Sheet2!$B$18*'Portfolio allocation'!K3395</f>
        <v>2.9612502652746345E-2</v>
      </c>
      <c r="AF3395">
        <f t="shared" si="476"/>
        <v>9.9421219800024559E-3</v>
      </c>
      <c r="AH3395" s="2">
        <v>37623</v>
      </c>
      <c r="AI3395">
        <v>4.0289999999999999</v>
      </c>
      <c r="AJ3395">
        <v>1.42</v>
      </c>
      <c r="AK3395">
        <v>1.0371999999999999</v>
      </c>
      <c r="AR3395" s="3"/>
    </row>
    <row r="3396" spans="1:44" hidden="1" outlineLevel="1" x14ac:dyDescent="0.2">
      <c r="A3396" s="2">
        <v>37624</v>
      </c>
      <c r="B3396">
        <v>24.68</v>
      </c>
      <c r="E3396" s="2">
        <v>37624</v>
      </c>
      <c r="F3396">
        <v>908.59</v>
      </c>
      <c r="G3396">
        <f t="shared" si="471"/>
        <v>-4.8403243017280939E-4</v>
      </c>
      <c r="H3396" s="2">
        <v>37624</v>
      </c>
      <c r="I3396">
        <v>1302.55</v>
      </c>
      <c r="J3396">
        <f t="shared" si="472"/>
        <v>-4.7576294727480484E-4</v>
      </c>
      <c r="K3396">
        <f t="shared" ref="K3396:K3459" si="477">J3396-(AJ3395/25000)</f>
        <v>-5.3256294727480481E-4</v>
      </c>
      <c r="L3396">
        <v>2.2414906283827762E-2</v>
      </c>
      <c r="N3396" s="2">
        <v>37624</v>
      </c>
      <c r="O3396">
        <v>26.895</v>
      </c>
      <c r="Q3396" s="2">
        <v>37624</v>
      </c>
      <c r="R3396">
        <v>27660.66</v>
      </c>
      <c r="S3396" s="8">
        <f t="shared" si="473"/>
        <v>1.3031834599954717E-3</v>
      </c>
      <c r="T3396" s="9">
        <f t="shared" ref="T3396:T3459" si="478">S3396-(AJ3395/100/250)</f>
        <v>1.2463834599954716E-3</v>
      </c>
      <c r="U3396" s="3">
        <f>Sheet1!$B$17+Sheet1!$B$18*'Portfolio allocation'!K3396</f>
        <v>-1.2317082569897819E-4</v>
      </c>
      <c r="V3396" s="13">
        <f t="shared" si="474"/>
        <v>1.3695542856944497E-3</v>
      </c>
      <c r="W3396" s="13"/>
      <c r="X3396" s="2">
        <v>37624</v>
      </c>
      <c r="Y3396">
        <v>77.989199999999997</v>
      </c>
      <c r="AA3396" s="2">
        <v>37624</v>
      </c>
      <c r="AB3396">
        <v>978.24</v>
      </c>
      <c r="AC3396">
        <f t="shared" si="475"/>
        <v>1.3405159017922053E-2</v>
      </c>
      <c r="AD3396">
        <f t="shared" ref="AD3396:AD3459" si="479">AC3396-AJ3396/25000</f>
        <v>1.3348759017922053E-2</v>
      </c>
      <c r="AE3396">
        <f>Sheet2!$B$17+Sheet2!$B$18*'Portfolio allocation'!K3396</f>
        <v>-4.2018154826201114E-4</v>
      </c>
      <c r="AF3396">
        <f t="shared" si="476"/>
        <v>1.3768940566184064E-2</v>
      </c>
      <c r="AH3396" s="2">
        <v>37624</v>
      </c>
      <c r="AI3396">
        <v>4.0190000000000001</v>
      </c>
      <c r="AJ3396">
        <v>1.41</v>
      </c>
      <c r="AK3396">
        <v>1.0417000000000001</v>
      </c>
      <c r="AR3396" s="3"/>
    </row>
    <row r="3397" spans="1:44" hidden="1" outlineLevel="1" x14ac:dyDescent="0.2">
      <c r="A3397" s="2">
        <v>37627</v>
      </c>
      <c r="B3397">
        <v>24.91</v>
      </c>
      <c r="E3397" s="2">
        <v>37627</v>
      </c>
      <c r="F3397">
        <v>929.01</v>
      </c>
      <c r="G3397">
        <f t="shared" ref="G3397:G3460" si="480">(F3397/F3396)-1</f>
        <v>2.2474383385245211E-2</v>
      </c>
      <c r="H3397" s="2">
        <v>37627</v>
      </c>
      <c r="I3397">
        <v>1331.82</v>
      </c>
      <c r="J3397">
        <f t="shared" ref="J3397:J3460" si="481">(I3397/I3396)-1</f>
        <v>2.2471306283827763E-2</v>
      </c>
      <c r="K3397">
        <f t="shared" si="477"/>
        <v>2.2414906283827762E-2</v>
      </c>
      <c r="L3397">
        <v>-6.5524716793559177E-3</v>
      </c>
      <c r="N3397" s="2">
        <v>37627</v>
      </c>
      <c r="O3397">
        <v>27.385000000000002</v>
      </c>
      <c r="Q3397" s="2">
        <v>37627</v>
      </c>
      <c r="R3397">
        <v>28164.61</v>
      </c>
      <c r="S3397" s="8">
        <f t="shared" ref="S3397:S3460" si="482">R3397/R3396-1</f>
        <v>1.8219015742936051E-2</v>
      </c>
      <c r="T3397" s="9">
        <f t="shared" si="478"/>
        <v>1.8162615742936049E-2</v>
      </c>
      <c r="U3397" s="3">
        <f>Sheet1!$B$17+Sheet1!$B$18*'Portfolio allocation'!K3397</f>
        <v>2.6202747442430934E-2</v>
      </c>
      <c r="V3397" s="13">
        <f t="shared" ref="V3397:V3460" si="483">T3397-U3397</f>
        <v>-8.0401316994948846E-3</v>
      </c>
      <c r="W3397" s="13"/>
      <c r="X3397" s="2">
        <v>37627</v>
      </c>
      <c r="Y3397">
        <v>79.842200000000005</v>
      </c>
      <c r="AA3397" s="2">
        <v>37627</v>
      </c>
      <c r="AB3397">
        <v>1001.48</v>
      </c>
      <c r="AC3397">
        <f t="shared" ref="AC3397:AC3460" si="484">AB3397/AB3396-1</f>
        <v>2.3756951259404691E-2</v>
      </c>
      <c r="AD3397">
        <f t="shared" si="479"/>
        <v>2.3699351259404689E-2</v>
      </c>
      <c r="AE3397">
        <f>Sheet2!$B$17+Sheet2!$B$18*'Portfolio allocation'!K3397</f>
        <v>1.9985293534923228E-2</v>
      </c>
      <c r="AF3397">
        <f t="shared" ref="AF3397:AF3460" si="485">AD3397-AE3397</f>
        <v>3.7140577244814607E-3</v>
      </c>
      <c r="AH3397" s="2">
        <v>37627</v>
      </c>
      <c r="AI3397">
        <v>4.0549999999999997</v>
      </c>
      <c r="AJ3397">
        <v>1.44</v>
      </c>
      <c r="AK3397">
        <v>1.0481</v>
      </c>
      <c r="AR3397" s="3"/>
    </row>
    <row r="3398" spans="1:44" hidden="1" outlineLevel="1" x14ac:dyDescent="0.2">
      <c r="A3398" s="2">
        <v>37628</v>
      </c>
      <c r="B3398">
        <v>25.13</v>
      </c>
      <c r="E3398" s="2">
        <v>37628</v>
      </c>
      <c r="F3398">
        <v>922.93</v>
      </c>
      <c r="G3398">
        <f t="shared" si="480"/>
        <v>-6.5446012421825905E-3</v>
      </c>
      <c r="H3398" s="2">
        <v>37628</v>
      </c>
      <c r="I3398">
        <v>1323.17</v>
      </c>
      <c r="J3398">
        <f t="shared" si="481"/>
        <v>-6.494871679355918E-3</v>
      </c>
      <c r="K3398">
        <f t="shared" si="477"/>
        <v>-6.5524716793559177E-3</v>
      </c>
      <c r="L3398">
        <v>-1.382596153177601E-2</v>
      </c>
      <c r="N3398" s="2">
        <v>37628</v>
      </c>
      <c r="O3398">
        <v>27.9</v>
      </c>
      <c r="Q3398" s="2">
        <v>37628</v>
      </c>
      <c r="R3398">
        <v>28694.27</v>
      </c>
      <c r="S3398" s="8">
        <f t="shared" si="482"/>
        <v>1.8805870203776998E-2</v>
      </c>
      <c r="T3398" s="9">
        <f t="shared" si="478"/>
        <v>1.8748270203776996E-2</v>
      </c>
      <c r="U3398" s="3">
        <f>Sheet1!$B$17+Sheet1!$B$18*'Portfolio allocation'!K3398</f>
        <v>-7.0293626879183047E-3</v>
      </c>
      <c r="V3398" s="13">
        <f t="shared" si="483"/>
        <v>2.5777632891695303E-2</v>
      </c>
      <c r="W3398" s="13"/>
      <c r="X3398" s="2">
        <v>37628</v>
      </c>
      <c r="Y3398">
        <v>82.144099999999995</v>
      </c>
      <c r="AA3398" s="2">
        <v>37628</v>
      </c>
      <c r="AB3398">
        <v>1030.3599999999999</v>
      </c>
      <c r="AC3398">
        <f t="shared" si="484"/>
        <v>2.8837320765267238E-2</v>
      </c>
      <c r="AD3398">
        <f t="shared" si="479"/>
        <v>2.8781320765267238E-2</v>
      </c>
      <c r="AE3398">
        <f>Sheet2!$B$17+Sheet2!$B$18*'Portfolio allocation'!K3398</f>
        <v>-5.7732379745905676E-3</v>
      </c>
      <c r="AF3398">
        <f t="shared" si="485"/>
        <v>3.4554558739857806E-2</v>
      </c>
      <c r="AH3398" s="2">
        <v>37628</v>
      </c>
      <c r="AI3398">
        <v>4.008</v>
      </c>
      <c r="AJ3398">
        <v>1.4</v>
      </c>
      <c r="AK3398">
        <v>1.0429999999999999</v>
      </c>
      <c r="AR3398" s="3"/>
    </row>
    <row r="3399" spans="1:44" hidden="1" outlineLevel="1" x14ac:dyDescent="0.2">
      <c r="A3399" s="2">
        <v>37629</v>
      </c>
      <c r="B3399">
        <v>25.53</v>
      </c>
      <c r="E3399" s="2">
        <v>37629</v>
      </c>
      <c r="F3399">
        <v>909.93</v>
      </c>
      <c r="G3399">
        <f t="shared" si="480"/>
        <v>-1.4085575287399954E-2</v>
      </c>
      <c r="H3399" s="2">
        <v>37629</v>
      </c>
      <c r="I3399">
        <v>1304.95</v>
      </c>
      <c r="J3399">
        <f t="shared" si="481"/>
        <v>-1.3769961531776009E-2</v>
      </c>
      <c r="K3399">
        <f t="shared" si="477"/>
        <v>-1.382596153177601E-2</v>
      </c>
      <c r="L3399">
        <v>1.9379294777577504E-2</v>
      </c>
      <c r="N3399" s="2">
        <v>37629</v>
      </c>
      <c r="O3399">
        <v>27.12</v>
      </c>
      <c r="Q3399" s="2">
        <v>37629</v>
      </c>
      <c r="R3399">
        <v>27892.06</v>
      </c>
      <c r="S3399" s="8">
        <f t="shared" si="482"/>
        <v>-2.7957149633010325E-2</v>
      </c>
      <c r="T3399" s="9">
        <f t="shared" si="478"/>
        <v>-2.8013149633010326E-2</v>
      </c>
      <c r="U3399" s="3">
        <f>Sheet1!$B$17+Sheet1!$B$18*'Portfolio allocation'!K3399</f>
        <v>-1.5373694581360984E-2</v>
      </c>
      <c r="V3399" s="13">
        <f t="shared" si="483"/>
        <v>-1.2639455051649342E-2</v>
      </c>
      <c r="W3399" s="13"/>
      <c r="X3399" s="2">
        <v>37629</v>
      </c>
      <c r="Y3399">
        <v>80.415300000000002</v>
      </c>
      <c r="AA3399" s="2">
        <v>37629</v>
      </c>
      <c r="AB3399">
        <v>1008.67</v>
      </c>
      <c r="AC3399">
        <f t="shared" si="484"/>
        <v>-2.1050894832873923E-2</v>
      </c>
      <c r="AD3399">
        <f t="shared" si="479"/>
        <v>-2.1105294832873923E-2</v>
      </c>
      <c r="AE3399">
        <f>Sheet2!$B$17+Sheet2!$B$18*'Portfolio allocation'!K3399</f>
        <v>-1.2241010714871423E-2</v>
      </c>
      <c r="AF3399">
        <f t="shared" si="485"/>
        <v>-8.8642841180025002E-3</v>
      </c>
      <c r="AH3399" s="2">
        <v>37629</v>
      </c>
      <c r="AI3399">
        <v>4.0209999999999999</v>
      </c>
      <c r="AJ3399">
        <v>1.36</v>
      </c>
      <c r="AK3399">
        <v>1.0389999999999999</v>
      </c>
      <c r="AR3399" s="3"/>
    </row>
    <row r="3400" spans="1:44" hidden="1" outlineLevel="1" x14ac:dyDescent="0.2">
      <c r="A3400" s="2">
        <v>37630</v>
      </c>
      <c r="B3400">
        <v>24.25</v>
      </c>
      <c r="E3400" s="2">
        <v>37630</v>
      </c>
      <c r="F3400">
        <v>927.58</v>
      </c>
      <c r="G3400">
        <f t="shared" si="480"/>
        <v>1.9397096479949028E-2</v>
      </c>
      <c r="H3400" s="2">
        <v>37630</v>
      </c>
      <c r="I3400">
        <v>1330.31</v>
      </c>
      <c r="J3400">
        <f t="shared" si="481"/>
        <v>1.9433694777577504E-2</v>
      </c>
      <c r="K3400">
        <f t="shared" si="477"/>
        <v>1.9379294777577504E-2</v>
      </c>
      <c r="L3400">
        <v>-7.2634089798637841E-5</v>
      </c>
      <c r="N3400" s="2">
        <v>37630</v>
      </c>
      <c r="O3400">
        <v>27.905000000000001</v>
      </c>
      <c r="Q3400" s="2">
        <v>37630</v>
      </c>
      <c r="R3400">
        <v>28699.41</v>
      </c>
      <c r="S3400" s="8">
        <f t="shared" si="482"/>
        <v>2.8945513526071442E-2</v>
      </c>
      <c r="T3400" s="9">
        <f t="shared" si="478"/>
        <v>2.8891113526071443E-2</v>
      </c>
      <c r="U3400" s="3">
        <f>Sheet1!$B$17+Sheet1!$B$18*'Portfolio allocation'!K3400</f>
        <v>2.2720216989834299E-2</v>
      </c>
      <c r="V3400" s="13">
        <f t="shared" si="483"/>
        <v>6.1708965362371436E-3</v>
      </c>
      <c r="W3400" s="13"/>
      <c r="X3400" s="2">
        <v>37630</v>
      </c>
      <c r="Y3400">
        <v>83.099299999999999</v>
      </c>
      <c r="AA3400" s="2">
        <v>37630</v>
      </c>
      <c r="AB3400">
        <v>1042.3399999999999</v>
      </c>
      <c r="AC3400">
        <f t="shared" si="484"/>
        <v>3.338059028225282E-2</v>
      </c>
      <c r="AD3400">
        <f t="shared" si="479"/>
        <v>3.3322990282252822E-2</v>
      </c>
      <c r="AE3400">
        <f>Sheet2!$B$17+Sheet2!$B$18*'Portfolio allocation'!K3400</f>
        <v>1.7285950338111637E-2</v>
      </c>
      <c r="AF3400">
        <f t="shared" si="485"/>
        <v>1.6037039944141185E-2</v>
      </c>
      <c r="AH3400" s="2">
        <v>37630</v>
      </c>
      <c r="AI3400">
        <v>4.1669999999999998</v>
      </c>
      <c r="AJ3400">
        <v>1.44</v>
      </c>
      <c r="AK3400">
        <v>1.0479000000000001</v>
      </c>
      <c r="AR3400" s="3"/>
    </row>
    <row r="3401" spans="1:44" hidden="1" outlineLevel="1" x14ac:dyDescent="0.2">
      <c r="A3401" s="2">
        <v>37631</v>
      </c>
      <c r="B3401">
        <v>24.32</v>
      </c>
      <c r="E3401" s="2">
        <v>37631</v>
      </c>
      <c r="F3401">
        <v>927.57</v>
      </c>
      <c r="G3401">
        <f t="shared" si="480"/>
        <v>-1.0780741283800133E-5</v>
      </c>
      <c r="H3401" s="2">
        <v>37631</v>
      </c>
      <c r="I3401">
        <v>1330.29</v>
      </c>
      <c r="J3401">
        <f t="shared" si="481"/>
        <v>-1.5034089798637851E-5</v>
      </c>
      <c r="K3401">
        <f t="shared" si="477"/>
        <v>-7.2634089798637841E-5</v>
      </c>
      <c r="L3401">
        <v>-1.4011712664155462E-3</v>
      </c>
      <c r="N3401" s="2">
        <v>37631</v>
      </c>
      <c r="O3401">
        <v>27.96</v>
      </c>
      <c r="Q3401" s="2">
        <v>37631</v>
      </c>
      <c r="R3401">
        <v>28755.98</v>
      </c>
      <c r="S3401" s="8">
        <f t="shared" si="482"/>
        <v>1.9711206606687348E-3</v>
      </c>
      <c r="T3401" s="9">
        <f t="shared" si="478"/>
        <v>1.9135206606687347E-3</v>
      </c>
      <c r="U3401" s="3">
        <f>Sheet1!$B$17+Sheet1!$B$18*'Portfolio allocation'!K3401</f>
        <v>4.0447121574500476E-4</v>
      </c>
      <c r="V3401" s="13">
        <f t="shared" si="483"/>
        <v>1.50904944492373E-3</v>
      </c>
      <c r="W3401" s="13"/>
      <c r="X3401" s="2">
        <v>37631</v>
      </c>
      <c r="Y3401">
        <v>83.748800000000003</v>
      </c>
      <c r="AA3401" s="2">
        <v>37631</v>
      </c>
      <c r="AB3401">
        <v>1050.49</v>
      </c>
      <c r="AC3401">
        <f t="shared" si="484"/>
        <v>7.8189458334134709E-3</v>
      </c>
      <c r="AD3401">
        <f t="shared" si="479"/>
        <v>7.7633458334134707E-3</v>
      </c>
      <c r="AE3401">
        <f>Sheet2!$B$17+Sheet2!$B$18*'Portfolio allocation'!K3401</f>
        <v>-1.120107434781415E-5</v>
      </c>
      <c r="AF3401">
        <f t="shared" si="485"/>
        <v>7.7745469077612848E-3</v>
      </c>
      <c r="AH3401" s="2">
        <v>37631</v>
      </c>
      <c r="AI3401">
        <v>4.1360000000000001</v>
      </c>
      <c r="AJ3401">
        <v>1.39</v>
      </c>
      <c r="AK3401">
        <v>1.0531999999999999</v>
      </c>
      <c r="AR3401" s="3"/>
    </row>
    <row r="3402" spans="1:44" hidden="1" outlineLevel="1" x14ac:dyDescent="0.2">
      <c r="A3402" s="2">
        <v>37634</v>
      </c>
      <c r="B3402">
        <v>24.9</v>
      </c>
      <c r="E3402" s="2">
        <v>37634</v>
      </c>
      <c r="F3402">
        <v>926.26</v>
      </c>
      <c r="G3402">
        <f t="shared" si="480"/>
        <v>-1.4122923337323012E-3</v>
      </c>
      <c r="H3402" s="2">
        <v>37634</v>
      </c>
      <c r="I3402">
        <v>1328.5</v>
      </c>
      <c r="J3402">
        <f t="shared" si="481"/>
        <v>-1.3455712664155461E-3</v>
      </c>
      <c r="K3402">
        <f t="shared" si="477"/>
        <v>-1.4011712664155462E-3</v>
      </c>
      <c r="L3402">
        <v>5.7772469702671147E-3</v>
      </c>
      <c r="N3402" s="2">
        <v>37634</v>
      </c>
      <c r="O3402">
        <v>28.195</v>
      </c>
      <c r="Q3402" s="2">
        <v>37634</v>
      </c>
      <c r="R3402">
        <v>28997.67</v>
      </c>
      <c r="S3402" s="8">
        <f t="shared" si="482"/>
        <v>8.4048604846713726E-3</v>
      </c>
      <c r="T3402" s="9">
        <f t="shared" si="478"/>
        <v>8.3492604846713732E-3</v>
      </c>
      <c r="U3402" s="3">
        <f>Sheet1!$B$17+Sheet1!$B$18*'Portfolio allocation'!K3402</f>
        <v>-1.1196603028794717E-3</v>
      </c>
      <c r="V3402" s="13">
        <f t="shared" si="483"/>
        <v>9.4689207875508444E-3</v>
      </c>
      <c r="W3402" s="13"/>
      <c r="X3402" s="2">
        <v>37634</v>
      </c>
      <c r="Y3402">
        <v>83.586399999999998</v>
      </c>
      <c r="AA3402" s="2">
        <v>37634</v>
      </c>
      <c r="AB3402">
        <v>1048.45</v>
      </c>
      <c r="AC3402">
        <f t="shared" si="484"/>
        <v>-1.9419508991042056E-3</v>
      </c>
      <c r="AD3402">
        <f t="shared" si="479"/>
        <v>-1.9983508991042054E-3</v>
      </c>
      <c r="AE3402">
        <f>Sheet2!$B$17+Sheet2!$B$18*'Portfolio allocation'!K3402</f>
        <v>-1.1925702258443974E-3</v>
      </c>
      <c r="AF3402">
        <f t="shared" si="485"/>
        <v>-8.0578067325980801E-4</v>
      </c>
      <c r="AH3402" s="2">
        <v>37634</v>
      </c>
      <c r="AI3402">
        <v>4.1219999999999999</v>
      </c>
      <c r="AJ3402">
        <v>1.41</v>
      </c>
      <c r="AK3402">
        <v>1.0552999999999999</v>
      </c>
      <c r="AR3402" s="3"/>
    </row>
    <row r="3403" spans="1:44" hidden="1" outlineLevel="1" x14ac:dyDescent="0.2">
      <c r="A3403" s="2">
        <v>37635</v>
      </c>
      <c r="B3403">
        <v>24.57</v>
      </c>
      <c r="E3403" s="2">
        <v>37635</v>
      </c>
      <c r="F3403">
        <v>931.66</v>
      </c>
      <c r="G3403">
        <f t="shared" si="480"/>
        <v>5.8298965733163399E-3</v>
      </c>
      <c r="H3403" s="2">
        <v>37635</v>
      </c>
      <c r="I3403">
        <v>1336.25</v>
      </c>
      <c r="J3403">
        <f t="shared" si="481"/>
        <v>5.8336469702671145E-3</v>
      </c>
      <c r="K3403">
        <f t="shared" si="477"/>
        <v>5.7772469702671147E-3</v>
      </c>
      <c r="L3403">
        <v>-1.4327281571562211E-2</v>
      </c>
      <c r="N3403" s="2">
        <v>37635</v>
      </c>
      <c r="O3403">
        <v>28.484999999999999</v>
      </c>
      <c r="Q3403" s="2">
        <v>37635</v>
      </c>
      <c r="R3403">
        <v>29295.919999999998</v>
      </c>
      <c r="S3403" s="8">
        <f t="shared" si="482"/>
        <v>1.0285309130009468E-2</v>
      </c>
      <c r="T3403" s="9">
        <f t="shared" si="478"/>
        <v>1.0228909130009468E-2</v>
      </c>
      <c r="U3403" s="3">
        <f>Sheet1!$B$17+Sheet1!$B$18*'Portfolio allocation'!K3403</f>
        <v>7.1156030235540665E-3</v>
      </c>
      <c r="V3403" s="13">
        <f t="shared" si="483"/>
        <v>3.1133061064554015E-3</v>
      </c>
      <c r="W3403" s="13"/>
      <c r="X3403" s="2">
        <v>37635</v>
      </c>
      <c r="Y3403">
        <v>84.608500000000006</v>
      </c>
      <c r="AA3403" s="2">
        <v>37635</v>
      </c>
      <c r="AB3403">
        <v>1061.27</v>
      </c>
      <c r="AC3403">
        <f t="shared" si="484"/>
        <v>1.2227574037865452E-2</v>
      </c>
      <c r="AD3403">
        <f t="shared" si="479"/>
        <v>1.2171574037865451E-2</v>
      </c>
      <c r="AE3403">
        <f>Sheet2!$B$17+Sheet2!$B$18*'Portfolio allocation'!K3403</f>
        <v>5.1906624082264504E-3</v>
      </c>
      <c r="AF3403">
        <f t="shared" si="485"/>
        <v>6.9809116296390009E-3</v>
      </c>
      <c r="AH3403" s="2">
        <v>37635</v>
      </c>
      <c r="AI3403">
        <v>4.0810000000000004</v>
      </c>
      <c r="AJ3403">
        <v>1.4</v>
      </c>
      <c r="AK3403">
        <v>1.0589999999999999</v>
      </c>
      <c r="AR3403" s="3"/>
    </row>
    <row r="3404" spans="1:44" hidden="1" outlineLevel="1" x14ac:dyDescent="0.2">
      <c r="A3404" s="2">
        <v>37636</v>
      </c>
      <c r="B3404">
        <v>25.51</v>
      </c>
      <c r="E3404" s="2">
        <v>37636</v>
      </c>
      <c r="F3404">
        <v>918.22</v>
      </c>
      <c r="G3404">
        <f t="shared" si="480"/>
        <v>-1.4425863512440129E-2</v>
      </c>
      <c r="H3404" s="2">
        <v>37636</v>
      </c>
      <c r="I3404">
        <v>1317.18</v>
      </c>
      <c r="J3404">
        <f t="shared" si="481"/>
        <v>-1.4271281571562211E-2</v>
      </c>
      <c r="K3404">
        <f t="shared" si="477"/>
        <v>-1.4327281571562211E-2</v>
      </c>
      <c r="L3404">
        <v>-3.9798520050411184E-3</v>
      </c>
      <c r="N3404" s="2">
        <v>37636</v>
      </c>
      <c r="O3404">
        <v>28.135000000000002</v>
      </c>
      <c r="Q3404" s="2">
        <v>37636</v>
      </c>
      <c r="R3404">
        <v>28935.96</v>
      </c>
      <c r="S3404" s="8">
        <f t="shared" si="482"/>
        <v>-1.2287035191248408E-2</v>
      </c>
      <c r="T3404" s="9">
        <f t="shared" si="478"/>
        <v>-1.2343035191248408E-2</v>
      </c>
      <c r="U3404" s="3">
        <f>Sheet1!$B$17+Sheet1!$B$18*'Portfolio allocation'!K3404</f>
        <v>-1.5948821636143095E-2</v>
      </c>
      <c r="V3404" s="13">
        <f t="shared" si="483"/>
        <v>3.6057864448946868E-3</v>
      </c>
      <c r="W3404" s="13"/>
      <c r="X3404" s="2">
        <v>37636</v>
      </c>
      <c r="Y3404">
        <v>83.662800000000004</v>
      </c>
      <c r="AA3404" s="2">
        <v>37636</v>
      </c>
      <c r="AB3404">
        <v>1049.4100000000001</v>
      </c>
      <c r="AC3404">
        <f t="shared" si="484"/>
        <v>-1.1175289982756409E-2</v>
      </c>
      <c r="AD3404">
        <f t="shared" si="479"/>
        <v>-1.123008998275641E-2</v>
      </c>
      <c r="AE3404">
        <f>Sheet2!$B$17+Sheet2!$B$18*'Portfolio allocation'!K3404</f>
        <v>-1.2686797284080269E-2</v>
      </c>
      <c r="AF3404">
        <f t="shared" si="485"/>
        <v>1.4567073013238598E-3</v>
      </c>
      <c r="AH3404" s="2">
        <v>37636</v>
      </c>
      <c r="AI3404">
        <v>4.0609999999999999</v>
      </c>
      <c r="AJ3404">
        <v>1.37</v>
      </c>
      <c r="AK3404">
        <v>1.0589</v>
      </c>
      <c r="AR3404" s="3"/>
    </row>
    <row r="3405" spans="1:44" hidden="1" outlineLevel="1" x14ac:dyDescent="0.2">
      <c r="A3405" s="2">
        <v>37637</v>
      </c>
      <c r="B3405">
        <v>25.01</v>
      </c>
      <c r="E3405" s="2">
        <v>37637</v>
      </c>
      <c r="F3405">
        <v>914.6</v>
      </c>
      <c r="G3405">
        <f t="shared" si="480"/>
        <v>-3.9424103156106005E-3</v>
      </c>
      <c r="H3405" s="2">
        <v>37637</v>
      </c>
      <c r="I3405">
        <v>1312.01</v>
      </c>
      <c r="J3405">
        <f t="shared" si="481"/>
        <v>-3.9250520050411186E-3</v>
      </c>
      <c r="K3405">
        <f t="shared" si="477"/>
        <v>-3.9798520050411184E-3</v>
      </c>
      <c r="L3405">
        <v>-1.4063839565247128E-2</v>
      </c>
      <c r="N3405" s="2">
        <v>37637</v>
      </c>
      <c r="O3405">
        <v>27.675000000000001</v>
      </c>
      <c r="Q3405" s="2">
        <v>37637</v>
      </c>
      <c r="R3405">
        <v>28462.86</v>
      </c>
      <c r="S3405" s="8">
        <f t="shared" si="482"/>
        <v>-1.634989818896615E-2</v>
      </c>
      <c r="T3405" s="9">
        <f t="shared" si="478"/>
        <v>-1.6404698188966151E-2</v>
      </c>
      <c r="U3405" s="3">
        <f>Sheet1!$B$17+Sheet1!$B$18*'Portfolio allocation'!K3405</f>
        <v>-4.0779881986914464E-3</v>
      </c>
      <c r="V3405" s="13">
        <f t="shared" si="483"/>
        <v>-1.2326709990274704E-2</v>
      </c>
      <c r="W3405" s="13"/>
      <c r="X3405" s="2">
        <v>37637</v>
      </c>
      <c r="Y3405">
        <v>82.191900000000004</v>
      </c>
      <c r="AA3405" s="2">
        <v>37637</v>
      </c>
      <c r="AB3405">
        <v>1030.96</v>
      </c>
      <c r="AC3405">
        <f t="shared" si="484"/>
        <v>-1.7581307591885031E-2</v>
      </c>
      <c r="AD3405">
        <f t="shared" si="479"/>
        <v>-1.7636107591885032E-2</v>
      </c>
      <c r="AE3405">
        <f>Sheet2!$B$17+Sheet2!$B$18*'Portfolio allocation'!K3405</f>
        <v>-3.4855989267259199E-3</v>
      </c>
      <c r="AF3405">
        <f t="shared" si="485"/>
        <v>-1.4150508665159113E-2</v>
      </c>
      <c r="AH3405" s="2">
        <v>37637</v>
      </c>
      <c r="AI3405">
        <v>4.0789999999999997</v>
      </c>
      <c r="AJ3405">
        <v>1.37</v>
      </c>
      <c r="AK3405">
        <v>1.0576000000000001</v>
      </c>
      <c r="AR3405" s="3"/>
    </row>
    <row r="3406" spans="1:44" hidden="1" outlineLevel="1" x14ac:dyDescent="0.2">
      <c r="A3406" s="2">
        <v>37638</v>
      </c>
      <c r="B3406">
        <v>25.7</v>
      </c>
      <c r="E3406" s="2">
        <v>37638</v>
      </c>
      <c r="F3406">
        <v>901.78</v>
      </c>
      <c r="G3406">
        <f t="shared" si="480"/>
        <v>-1.4017056636781211E-2</v>
      </c>
      <c r="H3406" s="2">
        <v>37638</v>
      </c>
      <c r="I3406">
        <v>1293.6300000000001</v>
      </c>
      <c r="J3406">
        <f t="shared" si="481"/>
        <v>-1.4009039565247128E-2</v>
      </c>
      <c r="K3406">
        <f t="shared" si="477"/>
        <v>-1.4063839565247128E-2</v>
      </c>
      <c r="L3406">
        <v>-5.3600000000000002E-5</v>
      </c>
      <c r="N3406" s="2">
        <v>37638</v>
      </c>
      <c r="O3406">
        <v>25.73</v>
      </c>
      <c r="Q3406" s="2">
        <v>37638</v>
      </c>
      <c r="R3406">
        <v>26462.49</v>
      </c>
      <c r="S3406" s="8">
        <f t="shared" si="482"/>
        <v>-7.0280006998593936E-2</v>
      </c>
      <c r="T3406" s="9">
        <f t="shared" si="478"/>
        <v>-7.0334806998593929E-2</v>
      </c>
      <c r="U3406" s="3">
        <f>Sheet1!$B$17+Sheet1!$B$18*'Portfolio allocation'!K3406</f>
        <v>-1.5646594289990125E-2</v>
      </c>
      <c r="V3406" s="13">
        <f t="shared" si="483"/>
        <v>-5.4688212708603801E-2</v>
      </c>
      <c r="W3406" s="13"/>
      <c r="X3406" s="2">
        <v>37638</v>
      </c>
      <c r="Y3406">
        <v>77.654899999999998</v>
      </c>
      <c r="AA3406" s="2">
        <v>37638</v>
      </c>
      <c r="AB3406">
        <v>974.05</v>
      </c>
      <c r="AC3406">
        <f t="shared" si="484"/>
        <v>-5.5200977729494949E-2</v>
      </c>
      <c r="AD3406">
        <f t="shared" si="479"/>
        <v>-5.525457772949495E-2</v>
      </c>
      <c r="AE3406">
        <f>Sheet2!$B$17+Sheet2!$B$18*'Portfolio allocation'!K3406</f>
        <v>-1.2452537931051453E-2</v>
      </c>
      <c r="AF3406">
        <f t="shared" si="485"/>
        <v>-4.2802039798443499E-2</v>
      </c>
      <c r="AH3406" s="2">
        <v>37638</v>
      </c>
      <c r="AI3406">
        <v>4.0149999999999997</v>
      </c>
      <c r="AJ3406">
        <v>1.34</v>
      </c>
      <c r="AK3406">
        <v>1.0657000000000001</v>
      </c>
      <c r="AR3406" s="3"/>
    </row>
    <row r="3407" spans="1:44" hidden="1" outlineLevel="1" x14ac:dyDescent="0.2">
      <c r="A3407" s="2">
        <v>37641</v>
      </c>
      <c r="B3407">
        <v>25.7</v>
      </c>
      <c r="E3407" s="2">
        <v>37641</v>
      </c>
      <c r="F3407">
        <v>901.78</v>
      </c>
      <c r="G3407">
        <f t="shared" si="480"/>
        <v>0</v>
      </c>
      <c r="H3407" s="2">
        <v>37641</v>
      </c>
      <c r="I3407">
        <v>1293.6300000000001</v>
      </c>
      <c r="J3407">
        <f t="shared" si="481"/>
        <v>0</v>
      </c>
      <c r="K3407">
        <f t="shared" si="477"/>
        <v>-5.3600000000000002E-5</v>
      </c>
      <c r="L3407">
        <v>-1.5761337142768964E-2</v>
      </c>
      <c r="N3407" s="2">
        <v>37641</v>
      </c>
      <c r="O3407">
        <v>25.73</v>
      </c>
      <c r="Q3407" s="2">
        <v>37641</v>
      </c>
      <c r="R3407">
        <v>26462.49</v>
      </c>
      <c r="S3407" s="8">
        <f t="shared" si="482"/>
        <v>0</v>
      </c>
      <c r="T3407" s="9">
        <f t="shared" si="478"/>
        <v>-5.3600000000000002E-5</v>
      </c>
      <c r="U3407" s="3">
        <f>Sheet1!$B$17+Sheet1!$B$18*'Portfolio allocation'!K3407</f>
        <v>4.2630760594998725E-4</v>
      </c>
      <c r="V3407" s="13">
        <f t="shared" si="483"/>
        <v>-4.7990760594998725E-4</v>
      </c>
      <c r="W3407" s="13"/>
      <c r="X3407" s="2">
        <v>37641</v>
      </c>
      <c r="Y3407">
        <v>77.654899999999998</v>
      </c>
      <c r="AA3407" s="2">
        <v>37641</v>
      </c>
      <c r="AB3407">
        <v>974.05</v>
      </c>
      <c r="AC3407">
        <f t="shared" si="484"/>
        <v>0</v>
      </c>
      <c r="AD3407">
        <f t="shared" si="479"/>
        <v>-5.3600000000000002E-5</v>
      </c>
      <c r="AE3407">
        <f>Sheet2!$B$17+Sheet2!$B$18*'Portfolio allocation'!K3407</f>
        <v>5.7245239046844343E-6</v>
      </c>
      <c r="AF3407">
        <f t="shared" si="485"/>
        <v>-5.9324523904684436E-5</v>
      </c>
      <c r="AH3407" s="2">
        <v>37641</v>
      </c>
      <c r="AI3407">
        <v>4.0149999999999997</v>
      </c>
      <c r="AJ3407">
        <v>1.34</v>
      </c>
      <c r="AK3407">
        <v>1.0670999999999999</v>
      </c>
      <c r="AR3407" s="3"/>
    </row>
    <row r="3408" spans="1:44" hidden="1" outlineLevel="1" x14ac:dyDescent="0.2">
      <c r="A3408" s="2">
        <v>37642</v>
      </c>
      <c r="B3408">
        <v>27.59</v>
      </c>
      <c r="E3408" s="2">
        <v>37642</v>
      </c>
      <c r="F3408">
        <v>887.62</v>
      </c>
      <c r="G3408">
        <f t="shared" si="480"/>
        <v>-1.570227771740329E-2</v>
      </c>
      <c r="H3408" s="2">
        <v>37642</v>
      </c>
      <c r="I3408">
        <v>1273.31</v>
      </c>
      <c r="J3408">
        <f t="shared" si="481"/>
        <v>-1.5707737142768963E-2</v>
      </c>
      <c r="K3408">
        <f t="shared" si="477"/>
        <v>-1.5761337142768964E-2</v>
      </c>
      <c r="L3408">
        <v>-1.0380614376703148E-2</v>
      </c>
      <c r="N3408" s="2">
        <v>37642</v>
      </c>
      <c r="O3408">
        <v>25.664999999999999</v>
      </c>
      <c r="Q3408" s="2">
        <v>37642</v>
      </c>
      <c r="R3408">
        <v>26395.64</v>
      </c>
      <c r="S3408" s="8">
        <f t="shared" si="482"/>
        <v>-2.5262172985234255E-3</v>
      </c>
      <c r="T3408" s="9">
        <f t="shared" si="478"/>
        <v>-2.5798172985234255E-3</v>
      </c>
      <c r="U3408" s="3">
        <f>Sheet1!$B$17+Sheet1!$B$18*'Portfolio allocation'!K3408</f>
        <v>-1.7594006531232782E-2</v>
      </c>
      <c r="V3408" s="13">
        <f t="shared" si="483"/>
        <v>1.5014189232709356E-2</v>
      </c>
      <c r="W3408" s="13"/>
      <c r="X3408" s="2">
        <v>37642</v>
      </c>
      <c r="Y3408">
        <v>76.928899999999999</v>
      </c>
      <c r="AA3408" s="2">
        <v>37642</v>
      </c>
      <c r="AB3408">
        <v>964.94</v>
      </c>
      <c r="AC3408">
        <f t="shared" si="484"/>
        <v>-9.3527026333349861E-3</v>
      </c>
      <c r="AD3408">
        <f t="shared" si="479"/>
        <v>-9.4059026333349859E-3</v>
      </c>
      <c r="AE3408">
        <f>Sheet2!$B$17+Sheet2!$B$18*'Portfolio allocation'!K3408</f>
        <v>-1.3961996084063859E-2</v>
      </c>
      <c r="AF3408">
        <f t="shared" si="485"/>
        <v>4.5560934507288733E-3</v>
      </c>
      <c r="AH3408" s="2">
        <v>37642</v>
      </c>
      <c r="AI3408">
        <v>3.97</v>
      </c>
      <c r="AJ3408">
        <v>1.33</v>
      </c>
      <c r="AK3408">
        <v>1.0679000000000001</v>
      </c>
      <c r="AR3408" s="3"/>
    </row>
    <row r="3409" spans="1:44" hidden="1" outlineLevel="1" x14ac:dyDescent="0.2">
      <c r="A3409" s="2">
        <v>37643</v>
      </c>
      <c r="B3409">
        <v>29.01</v>
      </c>
      <c r="E3409" s="2">
        <v>37643</v>
      </c>
      <c r="F3409">
        <v>878.36</v>
      </c>
      <c r="G3409">
        <f t="shared" si="480"/>
        <v>-1.0432392239922428E-2</v>
      </c>
      <c r="H3409" s="2">
        <v>37643</v>
      </c>
      <c r="I3409">
        <v>1260.1600000000001</v>
      </c>
      <c r="J3409">
        <f t="shared" si="481"/>
        <v>-1.0327414376703148E-2</v>
      </c>
      <c r="K3409">
        <f t="shared" si="477"/>
        <v>-1.0380614376703148E-2</v>
      </c>
      <c r="L3409">
        <v>1.0168524327069448E-2</v>
      </c>
      <c r="N3409" s="2">
        <v>37643</v>
      </c>
      <c r="O3409">
        <v>25.5</v>
      </c>
      <c r="Q3409" s="2">
        <v>37643</v>
      </c>
      <c r="R3409">
        <v>26225.95</v>
      </c>
      <c r="S3409" s="8">
        <f t="shared" si="482"/>
        <v>-6.4287132268813219E-3</v>
      </c>
      <c r="T3409" s="9">
        <f t="shared" si="478"/>
        <v>-6.4819132268813216E-3</v>
      </c>
      <c r="U3409" s="3">
        <f>Sheet1!$B$17+Sheet1!$B$18*'Portfolio allocation'!K3409</f>
        <v>-1.14211050083528E-2</v>
      </c>
      <c r="V3409" s="13">
        <f t="shared" si="483"/>
        <v>4.9391917814714786E-3</v>
      </c>
      <c r="W3409" s="13"/>
      <c r="X3409" s="2">
        <v>37643</v>
      </c>
      <c r="Y3409">
        <v>76.126599999999996</v>
      </c>
      <c r="AA3409" s="2">
        <v>37643</v>
      </c>
      <c r="AB3409">
        <v>954.88</v>
      </c>
      <c r="AC3409">
        <f t="shared" si="484"/>
        <v>-1.0425518685099666E-2</v>
      </c>
      <c r="AD3409">
        <f t="shared" si="479"/>
        <v>-1.0477918685099665E-2</v>
      </c>
      <c r="AE3409">
        <f>Sheet2!$B$17+Sheet2!$B$18*'Portfolio allocation'!K3409</f>
        <v>-9.1773201258249504E-3</v>
      </c>
      <c r="AF3409">
        <f t="shared" si="485"/>
        <v>-1.3005985592747151E-3</v>
      </c>
      <c r="AH3409" s="2">
        <v>37643</v>
      </c>
      <c r="AI3409">
        <v>3.9089999999999998</v>
      </c>
      <c r="AJ3409">
        <v>1.31</v>
      </c>
      <c r="AK3409">
        <v>1.0705</v>
      </c>
      <c r="AR3409" s="3"/>
    </row>
    <row r="3410" spans="1:44" hidden="1" outlineLevel="1" x14ac:dyDescent="0.2">
      <c r="A3410" s="2">
        <v>37644</v>
      </c>
      <c r="B3410">
        <v>27.53</v>
      </c>
      <c r="E3410" s="2">
        <v>37644</v>
      </c>
      <c r="F3410">
        <v>887.34</v>
      </c>
      <c r="G3410">
        <f t="shared" si="480"/>
        <v>1.0223598524522926E-2</v>
      </c>
      <c r="H3410" s="2">
        <v>37644</v>
      </c>
      <c r="I3410">
        <v>1273.04</v>
      </c>
      <c r="J3410">
        <f t="shared" si="481"/>
        <v>1.0220924327069447E-2</v>
      </c>
      <c r="K3410">
        <f t="shared" si="477"/>
        <v>1.0168524327069448E-2</v>
      </c>
      <c r="L3410">
        <v>-2.9274591315276901E-2</v>
      </c>
      <c r="N3410" s="2">
        <v>37644</v>
      </c>
      <c r="O3410">
        <v>26.14</v>
      </c>
      <c r="Q3410" s="2">
        <v>37644</v>
      </c>
      <c r="R3410">
        <v>26884.16</v>
      </c>
      <c r="S3410" s="8">
        <f t="shared" si="482"/>
        <v>2.5097660904562114E-2</v>
      </c>
      <c r="T3410" s="9">
        <f t="shared" si="478"/>
        <v>2.5045260904562112E-2</v>
      </c>
      <c r="U3410" s="3">
        <f>Sheet1!$B$17+Sheet1!$B$18*'Portfolio allocation'!K3410</f>
        <v>1.2153387697045631E-2</v>
      </c>
      <c r="V3410" s="13">
        <f t="shared" si="483"/>
        <v>1.2891873207516481E-2</v>
      </c>
      <c r="W3410" s="13"/>
      <c r="X3410" s="2">
        <v>37644</v>
      </c>
      <c r="Y3410">
        <v>77.4161</v>
      </c>
      <c r="AA3410" s="2">
        <v>37644</v>
      </c>
      <c r="AB3410">
        <v>971.05</v>
      </c>
      <c r="AC3410">
        <f t="shared" si="484"/>
        <v>1.6934065013404886E-2</v>
      </c>
      <c r="AD3410">
        <f t="shared" si="479"/>
        <v>1.6880865013404887E-2</v>
      </c>
      <c r="AE3410">
        <f>Sheet2!$B$17+Sheet2!$B$18*'Portfolio allocation'!K3410</f>
        <v>9.0954982655128448E-3</v>
      </c>
      <c r="AF3410">
        <f t="shared" si="485"/>
        <v>7.7853667478920419E-3</v>
      </c>
      <c r="AH3410" s="2">
        <v>37644</v>
      </c>
      <c r="AI3410">
        <v>3.9390000000000001</v>
      </c>
      <c r="AJ3410">
        <v>1.33</v>
      </c>
      <c r="AK3410">
        <v>1.0758000000000001</v>
      </c>
      <c r="AR3410" s="3"/>
    </row>
    <row r="3411" spans="1:44" hidden="1" outlineLevel="1" x14ac:dyDescent="0.2">
      <c r="A3411" s="2">
        <v>37645</v>
      </c>
      <c r="B3411">
        <v>31.51</v>
      </c>
      <c r="E3411" s="2">
        <v>37645</v>
      </c>
      <c r="F3411">
        <v>861.4</v>
      </c>
      <c r="G3411">
        <f t="shared" si="480"/>
        <v>-2.9233439267924433E-2</v>
      </c>
      <c r="H3411" s="2">
        <v>37645</v>
      </c>
      <c r="I3411">
        <v>1235.8399999999999</v>
      </c>
      <c r="J3411">
        <f t="shared" si="481"/>
        <v>-2.9221391315276901E-2</v>
      </c>
      <c r="K3411">
        <f t="shared" si="477"/>
        <v>-2.9274591315276901E-2</v>
      </c>
      <c r="L3411">
        <v>-1.621954137752462E-2</v>
      </c>
      <c r="N3411" s="2">
        <v>37645</v>
      </c>
      <c r="O3411">
        <v>24.925000000000001</v>
      </c>
      <c r="Q3411" s="2">
        <v>37645</v>
      </c>
      <c r="R3411">
        <v>25634.57</v>
      </c>
      <c r="S3411" s="8">
        <f t="shared" si="482"/>
        <v>-4.6480529798959669E-2</v>
      </c>
      <c r="T3411" s="9">
        <f t="shared" si="478"/>
        <v>-4.6533729798959672E-2</v>
      </c>
      <c r="U3411" s="3">
        <f>Sheet1!$B$17+Sheet1!$B$18*'Portfolio allocation'!K3411</f>
        <v>-3.3096754189337677E-2</v>
      </c>
      <c r="V3411" s="13">
        <f t="shared" si="483"/>
        <v>-1.3436975609621996E-2</v>
      </c>
      <c r="W3411" s="13"/>
      <c r="X3411" s="2">
        <v>37645</v>
      </c>
      <c r="Y3411">
        <v>75.448400000000007</v>
      </c>
      <c r="AA3411" s="2">
        <v>37645</v>
      </c>
      <c r="AB3411">
        <v>946.37</v>
      </c>
      <c r="AC3411">
        <f t="shared" si="484"/>
        <v>-2.5415787034653192E-2</v>
      </c>
      <c r="AD3411">
        <f t="shared" si="479"/>
        <v>-2.5468187034653193E-2</v>
      </c>
      <c r="AE3411">
        <f>Sheet2!$B$17+Sheet2!$B$18*'Portfolio allocation'!K3411</f>
        <v>-2.5978326448552202E-2</v>
      </c>
      <c r="AF3411">
        <f t="shared" si="485"/>
        <v>5.1013941389900855E-4</v>
      </c>
      <c r="AH3411" s="2">
        <v>37645</v>
      </c>
      <c r="AI3411">
        <v>3.93</v>
      </c>
      <c r="AJ3411">
        <v>1.31</v>
      </c>
      <c r="AK3411">
        <v>1.0813999999999999</v>
      </c>
      <c r="AR3411" s="3"/>
    </row>
    <row r="3412" spans="1:44" hidden="1" outlineLevel="1" x14ac:dyDescent="0.2">
      <c r="A3412" s="2">
        <v>37648</v>
      </c>
      <c r="B3412">
        <v>34.69</v>
      </c>
      <c r="E3412" s="2">
        <v>37648</v>
      </c>
      <c r="F3412">
        <v>847.48</v>
      </c>
      <c r="G3412">
        <f t="shared" si="480"/>
        <v>-1.615973995820752E-2</v>
      </c>
      <c r="H3412" s="2">
        <v>37648</v>
      </c>
      <c r="I3412">
        <v>1215.8599999999999</v>
      </c>
      <c r="J3412">
        <f t="shared" si="481"/>
        <v>-1.6167141377524619E-2</v>
      </c>
      <c r="K3412">
        <f t="shared" si="477"/>
        <v>-1.621954137752462E-2</v>
      </c>
      <c r="L3412">
        <v>1.3008314226966975E-2</v>
      </c>
      <c r="N3412" s="2">
        <v>37648</v>
      </c>
      <c r="O3412">
        <v>24.585000000000001</v>
      </c>
      <c r="Q3412" s="2">
        <v>37648</v>
      </c>
      <c r="R3412">
        <v>25284.9</v>
      </c>
      <c r="S3412" s="8">
        <f t="shared" si="482"/>
        <v>-1.3640564284869927E-2</v>
      </c>
      <c r="T3412" s="9">
        <f t="shared" si="478"/>
        <v>-1.3692964284869926E-2</v>
      </c>
      <c r="U3412" s="3">
        <f>Sheet1!$B$17+Sheet1!$B$18*'Portfolio allocation'!K3412</f>
        <v>-1.8119670041784046E-2</v>
      </c>
      <c r="V3412" s="13">
        <f t="shared" si="483"/>
        <v>4.4267057569141195E-3</v>
      </c>
      <c r="W3412" s="13"/>
      <c r="X3412" s="2">
        <v>37648</v>
      </c>
      <c r="Y3412">
        <v>74.903999999999996</v>
      </c>
      <c r="AA3412" s="2">
        <v>37648</v>
      </c>
      <c r="AB3412">
        <v>939.54</v>
      </c>
      <c r="AC3412">
        <f t="shared" si="484"/>
        <v>-7.2170504136860325E-3</v>
      </c>
      <c r="AD3412">
        <f t="shared" si="479"/>
        <v>-7.2694504136860327E-3</v>
      </c>
      <c r="AE3412">
        <f>Sheet2!$B$17+Sheet2!$B$18*'Portfolio allocation'!K3412</f>
        <v>-1.4369442979455874E-2</v>
      </c>
      <c r="AF3412">
        <f t="shared" si="485"/>
        <v>7.099992565769841E-3</v>
      </c>
      <c r="AH3412" s="2">
        <v>37648</v>
      </c>
      <c r="AI3412">
        <v>3.9569999999999999</v>
      </c>
      <c r="AJ3412">
        <v>1.31</v>
      </c>
      <c r="AK3412">
        <v>1.0827</v>
      </c>
      <c r="AR3412" s="3"/>
    </row>
    <row r="3413" spans="1:44" hidden="1" outlineLevel="1" x14ac:dyDescent="0.2">
      <c r="A3413" s="2">
        <v>37649</v>
      </c>
      <c r="B3413">
        <v>31.93</v>
      </c>
      <c r="E3413" s="2">
        <v>37649</v>
      </c>
      <c r="F3413">
        <v>858.54</v>
      </c>
      <c r="G3413">
        <f t="shared" si="480"/>
        <v>1.3050455467975564E-2</v>
      </c>
      <c r="H3413" s="2">
        <v>37649</v>
      </c>
      <c r="I3413">
        <v>1231.74</v>
      </c>
      <c r="J3413">
        <f t="shared" si="481"/>
        <v>1.3060714226966974E-2</v>
      </c>
      <c r="K3413">
        <f t="shared" si="477"/>
        <v>1.3008314226966975E-2</v>
      </c>
      <c r="L3413">
        <v>6.9040371636870249E-3</v>
      </c>
      <c r="N3413" s="2">
        <v>37649</v>
      </c>
      <c r="O3413">
        <v>24.41</v>
      </c>
      <c r="Q3413" s="2">
        <v>37649</v>
      </c>
      <c r="R3413">
        <v>25104.91</v>
      </c>
      <c r="S3413" s="8">
        <f t="shared" si="482"/>
        <v>-7.1184778266871751E-3</v>
      </c>
      <c r="T3413" s="9">
        <f t="shared" si="478"/>
        <v>-7.1708778266871753E-3</v>
      </c>
      <c r="U3413" s="3">
        <f>Sheet1!$B$17+Sheet1!$B$18*'Portfolio allocation'!K3413</f>
        <v>1.5411266640054941E-2</v>
      </c>
      <c r="V3413" s="13">
        <f t="shared" si="483"/>
        <v>-2.2582144466742116E-2</v>
      </c>
      <c r="W3413" s="13"/>
      <c r="X3413" s="2">
        <v>37649</v>
      </c>
      <c r="Y3413">
        <v>76.518199999999993</v>
      </c>
      <c r="AA3413" s="2">
        <v>37649</v>
      </c>
      <c r="AB3413">
        <v>959.79</v>
      </c>
      <c r="AC3413">
        <f t="shared" si="484"/>
        <v>2.1553100453413299E-2</v>
      </c>
      <c r="AD3413">
        <f t="shared" si="479"/>
        <v>2.1499500453413298E-2</v>
      </c>
      <c r="AE3413">
        <f>Sheet2!$B$17+Sheet2!$B$18*'Portfolio allocation'!K3413</f>
        <v>1.1620711894094575E-2</v>
      </c>
      <c r="AF3413">
        <f t="shared" si="485"/>
        <v>9.8787885593187227E-3</v>
      </c>
      <c r="AH3413" s="2">
        <v>37649</v>
      </c>
      <c r="AI3413">
        <v>3.97</v>
      </c>
      <c r="AJ3413">
        <v>1.34</v>
      </c>
      <c r="AK3413">
        <v>1.0837000000000001</v>
      </c>
      <c r="AR3413" s="3"/>
    </row>
    <row r="3414" spans="1:44" hidden="1" outlineLevel="1" x14ac:dyDescent="0.2">
      <c r="A3414" s="2">
        <v>37650</v>
      </c>
      <c r="B3414">
        <v>31.26</v>
      </c>
      <c r="E3414" s="2">
        <v>37650</v>
      </c>
      <c r="F3414">
        <v>864.36</v>
      </c>
      <c r="G3414">
        <f t="shared" si="480"/>
        <v>6.7789503109931815E-3</v>
      </c>
      <c r="H3414" s="2">
        <v>37650</v>
      </c>
      <c r="I3414">
        <v>1240.31</v>
      </c>
      <c r="J3414">
        <f t="shared" si="481"/>
        <v>6.9576371636870249E-3</v>
      </c>
      <c r="K3414">
        <f t="shared" si="477"/>
        <v>6.9040371636870249E-3</v>
      </c>
      <c r="L3414">
        <v>-2.2693901414968732E-2</v>
      </c>
      <c r="N3414" s="2">
        <v>37650</v>
      </c>
      <c r="O3414">
        <v>24.954999999999998</v>
      </c>
      <c r="Q3414" s="2">
        <v>37650</v>
      </c>
      <c r="R3414">
        <v>25665.43</v>
      </c>
      <c r="S3414" s="8">
        <f t="shared" si="482"/>
        <v>2.2327106530156904E-2</v>
      </c>
      <c r="T3414" s="9">
        <f t="shared" si="478"/>
        <v>2.2273506530156903E-2</v>
      </c>
      <c r="U3414" s="3">
        <f>Sheet1!$B$17+Sheet1!$B$18*'Portfolio allocation'!K3414</f>
        <v>8.4082852901064542E-3</v>
      </c>
      <c r="V3414" s="13">
        <f t="shared" si="483"/>
        <v>1.3865221240050449E-2</v>
      </c>
      <c r="W3414" s="13"/>
      <c r="X3414" s="2">
        <v>37650</v>
      </c>
      <c r="Y3414">
        <v>76.718800000000002</v>
      </c>
      <c r="AA3414" s="2">
        <v>37650</v>
      </c>
      <c r="AB3414">
        <v>962.31</v>
      </c>
      <c r="AC3414">
        <f t="shared" si="484"/>
        <v>2.6255743443879265E-3</v>
      </c>
      <c r="AD3414">
        <f t="shared" si="479"/>
        <v>2.5711743443879265E-3</v>
      </c>
      <c r="AE3414">
        <f>Sheet2!$B$17+Sheet2!$B$18*'Portfolio allocation'!K3414</f>
        <v>6.1926329952332127E-3</v>
      </c>
      <c r="AF3414">
        <f t="shared" si="485"/>
        <v>-3.6214586508452862E-3</v>
      </c>
      <c r="AH3414" s="2">
        <v>37650</v>
      </c>
      <c r="AI3414">
        <v>4.0229999999999997</v>
      </c>
      <c r="AJ3414">
        <v>1.36</v>
      </c>
      <c r="AK3414">
        <v>1.0866</v>
      </c>
      <c r="AR3414" s="3"/>
    </row>
    <row r="3415" spans="1:44" hidden="1" outlineLevel="1" x14ac:dyDescent="0.2">
      <c r="A3415" s="2">
        <v>37651</v>
      </c>
      <c r="B3415">
        <v>31.32</v>
      </c>
      <c r="E3415" s="2">
        <v>37651</v>
      </c>
      <c r="F3415">
        <v>844.61</v>
      </c>
      <c r="G3415">
        <f t="shared" si="480"/>
        <v>-2.2849275764727617E-2</v>
      </c>
      <c r="H3415" s="2">
        <v>37651</v>
      </c>
      <c r="I3415">
        <v>1212.23</v>
      </c>
      <c r="J3415">
        <f t="shared" si="481"/>
        <v>-2.2639501414968732E-2</v>
      </c>
      <c r="K3415">
        <f t="shared" si="477"/>
        <v>-2.2693901414968732E-2</v>
      </c>
      <c r="L3415">
        <v>1.3072572069656892E-2</v>
      </c>
      <c r="N3415" s="2">
        <v>37651</v>
      </c>
      <c r="O3415">
        <v>24.12</v>
      </c>
      <c r="Q3415" s="2">
        <v>37651</v>
      </c>
      <c r="R3415">
        <v>24806.66</v>
      </c>
      <c r="S3415" s="8">
        <f t="shared" si="482"/>
        <v>-3.3460183601054072E-2</v>
      </c>
      <c r="T3415" s="9">
        <f t="shared" si="478"/>
        <v>-3.3514583601054075E-2</v>
      </c>
      <c r="U3415" s="3">
        <f>Sheet1!$B$17+Sheet1!$B$18*'Portfolio allocation'!K3415</f>
        <v>-2.5547219958843497E-2</v>
      </c>
      <c r="V3415" s="13">
        <f t="shared" si="483"/>
        <v>-7.967363642210578E-3</v>
      </c>
      <c r="W3415" s="13"/>
      <c r="X3415" s="2">
        <v>37651</v>
      </c>
      <c r="Y3415">
        <v>74.789400000000001</v>
      </c>
      <c r="AA3415" s="2">
        <v>37651</v>
      </c>
      <c r="AB3415">
        <v>938.11</v>
      </c>
      <c r="AC3415">
        <f t="shared" si="484"/>
        <v>-2.5147821388118108E-2</v>
      </c>
      <c r="AD3415">
        <f t="shared" si="479"/>
        <v>-2.5199821388118108E-2</v>
      </c>
      <c r="AE3415">
        <f>Sheet2!$B$17+Sheet2!$B$18*'Portfolio allocation'!K3415</f>
        <v>-2.0126609100614607E-2</v>
      </c>
      <c r="AF3415">
        <f t="shared" si="485"/>
        <v>-5.0732122875035007E-3</v>
      </c>
      <c r="AH3415" s="2">
        <v>37651</v>
      </c>
      <c r="AI3415">
        <v>3.9649999999999999</v>
      </c>
      <c r="AJ3415">
        <v>1.3</v>
      </c>
      <c r="AK3415">
        <v>1.0753999999999999</v>
      </c>
      <c r="AR3415" s="3"/>
    </row>
    <row r="3416" spans="1:44" hidden="1" outlineLevel="1" x14ac:dyDescent="0.2">
      <c r="A3416" s="2">
        <v>37652</v>
      </c>
      <c r="B3416">
        <v>31.17</v>
      </c>
      <c r="E3416" s="2">
        <v>37652</v>
      </c>
      <c r="F3416">
        <v>855.7</v>
      </c>
      <c r="G3416">
        <f t="shared" si="480"/>
        <v>1.313032050295404E-2</v>
      </c>
      <c r="H3416" s="2">
        <v>37652</v>
      </c>
      <c r="I3416">
        <v>1228.1400000000001</v>
      </c>
      <c r="J3416">
        <f t="shared" si="481"/>
        <v>1.3124572069656892E-2</v>
      </c>
      <c r="K3416">
        <f t="shared" si="477"/>
        <v>1.3072572069656892E-2</v>
      </c>
      <c r="L3416">
        <v>5.3541497418860351E-3</v>
      </c>
      <c r="N3416" s="2">
        <v>37652</v>
      </c>
      <c r="O3416">
        <v>23.73</v>
      </c>
      <c r="Q3416" s="2">
        <v>37652</v>
      </c>
      <c r="R3416">
        <v>24405.55</v>
      </c>
      <c r="S3416" s="8">
        <f t="shared" si="482"/>
        <v>-1.6169448043388379E-2</v>
      </c>
      <c r="T3416" s="9">
        <f t="shared" si="478"/>
        <v>-1.6221448043388379E-2</v>
      </c>
      <c r="U3416" s="3">
        <f>Sheet1!$B$17+Sheet1!$B$18*'Portfolio allocation'!K3416</f>
        <v>1.5484984865699115E-2</v>
      </c>
      <c r="V3416" s="13">
        <f t="shared" si="483"/>
        <v>-3.1706432909087492E-2</v>
      </c>
      <c r="W3416" s="13"/>
      <c r="X3416" s="2">
        <v>37652</v>
      </c>
      <c r="Y3416">
        <v>74.693799999999996</v>
      </c>
      <c r="AA3416" s="2">
        <v>37652</v>
      </c>
      <c r="AB3416">
        <v>936.91</v>
      </c>
      <c r="AC3416">
        <f t="shared" si="484"/>
        <v>-1.2791676882242253E-3</v>
      </c>
      <c r="AD3416">
        <f t="shared" si="479"/>
        <v>-1.3315676882242253E-3</v>
      </c>
      <c r="AE3416">
        <f>Sheet2!$B$17+Sheet2!$B$18*'Portfolio allocation'!K3416</f>
        <v>1.1677851607180285E-2</v>
      </c>
      <c r="AF3416">
        <f t="shared" si="485"/>
        <v>-1.3009419295404509E-2</v>
      </c>
      <c r="AH3416" s="2">
        <v>37652</v>
      </c>
      <c r="AI3416">
        <v>3.9660000000000002</v>
      </c>
      <c r="AJ3416">
        <v>1.31</v>
      </c>
      <c r="AK3416">
        <v>1.0734999999999999</v>
      </c>
      <c r="AR3416" s="3"/>
    </row>
    <row r="3417" spans="1:44" hidden="1" outlineLevel="1" x14ac:dyDescent="0.2">
      <c r="A3417" s="2">
        <v>37655</v>
      </c>
      <c r="B3417">
        <v>31.02</v>
      </c>
      <c r="E3417" s="2">
        <v>37655</v>
      </c>
      <c r="F3417">
        <v>860.32</v>
      </c>
      <c r="G3417">
        <f t="shared" si="480"/>
        <v>5.3990884655836791E-3</v>
      </c>
      <c r="H3417" s="2">
        <v>37655</v>
      </c>
      <c r="I3417">
        <v>1234.78</v>
      </c>
      <c r="J3417">
        <f t="shared" si="481"/>
        <v>5.4065497418860353E-3</v>
      </c>
      <c r="K3417">
        <f t="shared" si="477"/>
        <v>5.3541497418860351E-3</v>
      </c>
      <c r="L3417">
        <v>-1.4128981849398162E-2</v>
      </c>
      <c r="N3417" s="2">
        <v>37655</v>
      </c>
      <c r="O3417">
        <v>24.28</v>
      </c>
      <c r="Q3417" s="2">
        <v>37655</v>
      </c>
      <c r="R3417">
        <v>24971.21</v>
      </c>
      <c r="S3417" s="8">
        <f t="shared" si="482"/>
        <v>2.3177514950492917E-2</v>
      </c>
      <c r="T3417" s="9">
        <f t="shared" si="478"/>
        <v>2.3125114950492916E-2</v>
      </c>
      <c r="U3417" s="3">
        <f>Sheet1!$B$17+Sheet1!$B$18*'Portfolio allocation'!K3417</f>
        <v>6.6302151604455805E-3</v>
      </c>
      <c r="V3417" s="13">
        <f t="shared" si="483"/>
        <v>1.6494899790047333E-2</v>
      </c>
      <c r="W3417" s="13"/>
      <c r="X3417" s="2">
        <v>37655</v>
      </c>
      <c r="Y3417">
        <v>74.674700000000001</v>
      </c>
      <c r="AA3417" s="2">
        <v>37655</v>
      </c>
      <c r="AB3417">
        <v>936.67</v>
      </c>
      <c r="AC3417">
        <f t="shared" si="484"/>
        <v>-2.5616121078864129E-4</v>
      </c>
      <c r="AD3417">
        <f t="shared" si="479"/>
        <v>-3.0976121078864129E-4</v>
      </c>
      <c r="AE3417">
        <f>Sheet2!$B$17+Sheet2!$B$18*'Portfolio allocation'!K3417</f>
        <v>4.814433558563448E-3</v>
      </c>
      <c r="AF3417">
        <f t="shared" si="485"/>
        <v>-5.1241947693520893E-3</v>
      </c>
      <c r="AH3417" s="2">
        <v>37655</v>
      </c>
      <c r="AI3417">
        <v>3.992</v>
      </c>
      <c r="AJ3417">
        <v>1.34</v>
      </c>
      <c r="AK3417">
        <v>1.0734999999999999</v>
      </c>
      <c r="AR3417" s="3"/>
    </row>
    <row r="3418" spans="1:44" hidden="1" outlineLevel="1" x14ac:dyDescent="0.2">
      <c r="A3418" s="2">
        <v>37656</v>
      </c>
      <c r="B3418">
        <v>32.76</v>
      </c>
      <c r="E3418" s="2">
        <v>37656</v>
      </c>
      <c r="F3418">
        <v>848.2</v>
      </c>
      <c r="G3418">
        <f t="shared" si="480"/>
        <v>-1.4087781290682555E-2</v>
      </c>
      <c r="H3418" s="2">
        <v>37656</v>
      </c>
      <c r="I3418">
        <v>1217.4000000000001</v>
      </c>
      <c r="J3418">
        <f t="shared" si="481"/>
        <v>-1.4075381849398161E-2</v>
      </c>
      <c r="K3418">
        <f t="shared" si="477"/>
        <v>-1.4128981849398162E-2</v>
      </c>
      <c r="L3418">
        <v>-5.2774483982258834E-3</v>
      </c>
      <c r="N3418" s="2">
        <v>37656</v>
      </c>
      <c r="O3418">
        <v>23.66</v>
      </c>
      <c r="Q3418" s="2">
        <v>37656</v>
      </c>
      <c r="R3418">
        <v>24333.56</v>
      </c>
      <c r="S3418" s="8">
        <f t="shared" si="482"/>
        <v>-2.5535406574210828E-2</v>
      </c>
      <c r="T3418" s="9">
        <f t="shared" si="478"/>
        <v>-2.5589006574210829E-2</v>
      </c>
      <c r="U3418" s="3">
        <f>Sheet1!$B$17+Sheet1!$B$18*'Portfolio allocation'!K3418</f>
        <v>-1.5721327169293219E-2</v>
      </c>
      <c r="V3418" s="13">
        <f t="shared" si="483"/>
        <v>-9.8676794049176106E-3</v>
      </c>
      <c r="W3418" s="13"/>
      <c r="X3418" s="2">
        <v>37656</v>
      </c>
      <c r="Y3418">
        <v>73.633600000000001</v>
      </c>
      <c r="AA3418" s="2">
        <v>37656</v>
      </c>
      <c r="AB3418">
        <v>923.61</v>
      </c>
      <c r="AC3418">
        <f t="shared" si="484"/>
        <v>-1.3943010878964768E-2</v>
      </c>
      <c r="AD3418">
        <f t="shared" si="479"/>
        <v>-1.3996210878964768E-2</v>
      </c>
      <c r="AE3418">
        <f>Sheet2!$B$17+Sheet2!$B$18*'Portfolio allocation'!K3418</f>
        <v>-1.2510464112048529E-2</v>
      </c>
      <c r="AF3418">
        <f t="shared" si="485"/>
        <v>-1.4857467669162384E-3</v>
      </c>
      <c r="AH3418" s="2">
        <v>37656</v>
      </c>
      <c r="AI3418">
        <v>3.9260000000000002</v>
      </c>
      <c r="AJ3418">
        <v>1.33</v>
      </c>
      <c r="AK3418">
        <v>1.0868</v>
      </c>
      <c r="AR3418" s="3"/>
    </row>
    <row r="3419" spans="1:44" hidden="1" outlineLevel="1" x14ac:dyDescent="0.2">
      <c r="A3419" s="2">
        <v>37657</v>
      </c>
      <c r="B3419">
        <v>33.04</v>
      </c>
      <c r="E3419" s="2">
        <v>37657</v>
      </c>
      <c r="F3419">
        <v>843.59</v>
      </c>
      <c r="G3419">
        <f t="shared" si="480"/>
        <v>-5.4350389059184545E-3</v>
      </c>
      <c r="H3419" s="2">
        <v>37657</v>
      </c>
      <c r="I3419">
        <v>1211.04</v>
      </c>
      <c r="J3419">
        <f t="shared" si="481"/>
        <v>-5.2242483982258836E-3</v>
      </c>
      <c r="K3419">
        <f t="shared" si="477"/>
        <v>-5.2774483982258834E-3</v>
      </c>
      <c r="L3419">
        <v>-6.2135947152860546E-3</v>
      </c>
      <c r="N3419" s="2">
        <v>37657</v>
      </c>
      <c r="O3419">
        <v>23.48</v>
      </c>
      <c r="Q3419" s="2">
        <v>37657</v>
      </c>
      <c r="R3419">
        <v>24148.44</v>
      </c>
      <c r="S3419" s="8">
        <f t="shared" si="482"/>
        <v>-7.6076003675583648E-3</v>
      </c>
      <c r="T3419" s="9">
        <f t="shared" si="478"/>
        <v>-7.6608003675583645E-3</v>
      </c>
      <c r="U3419" s="3">
        <f>Sheet1!$B$17+Sheet1!$B$18*'Portfolio allocation'!K3419</f>
        <v>-5.5666236664188382E-3</v>
      </c>
      <c r="V3419" s="13">
        <f t="shared" si="483"/>
        <v>-2.0941767011395263E-3</v>
      </c>
      <c r="W3419" s="13"/>
      <c r="X3419" s="2">
        <v>37657</v>
      </c>
      <c r="Y3419">
        <v>73.796000000000006</v>
      </c>
      <c r="AA3419" s="2">
        <v>37657</v>
      </c>
      <c r="AB3419">
        <v>925.65</v>
      </c>
      <c r="AC3419">
        <f t="shared" si="484"/>
        <v>2.2087244616233459E-3</v>
      </c>
      <c r="AD3419">
        <f t="shared" si="479"/>
        <v>2.1551244616233459E-3</v>
      </c>
      <c r="AE3419">
        <f>Sheet2!$B$17+Sheet2!$B$18*'Portfolio allocation'!K3419</f>
        <v>-4.6394547442238643E-3</v>
      </c>
      <c r="AF3419">
        <f t="shared" si="485"/>
        <v>6.7945792058472102E-3</v>
      </c>
      <c r="AH3419" s="2">
        <v>37657</v>
      </c>
      <c r="AI3419">
        <v>3.9990000000000001</v>
      </c>
      <c r="AJ3419">
        <v>1.34</v>
      </c>
      <c r="AK3419">
        <v>1.0831</v>
      </c>
      <c r="AR3419" s="3"/>
    </row>
    <row r="3420" spans="1:44" hidden="1" outlineLevel="1" x14ac:dyDescent="0.2">
      <c r="A3420" s="2">
        <v>37658</v>
      </c>
      <c r="B3420">
        <v>33.35</v>
      </c>
      <c r="E3420" s="2">
        <v>37658</v>
      </c>
      <c r="F3420">
        <v>838.15</v>
      </c>
      <c r="G3420">
        <f t="shared" si="480"/>
        <v>-6.4486302587750677E-3</v>
      </c>
      <c r="H3420" s="2">
        <v>37658</v>
      </c>
      <c r="I3420">
        <v>1203.58</v>
      </c>
      <c r="J3420">
        <f t="shared" si="481"/>
        <v>-6.1599947152860546E-3</v>
      </c>
      <c r="K3420">
        <f t="shared" si="477"/>
        <v>-6.2135947152860546E-3</v>
      </c>
      <c r="L3420">
        <v>-1.0122757958756315E-2</v>
      </c>
      <c r="N3420" s="2">
        <v>37658</v>
      </c>
      <c r="O3420">
        <v>23.71</v>
      </c>
      <c r="Q3420" s="2">
        <v>37658</v>
      </c>
      <c r="R3420">
        <v>24384.99</v>
      </c>
      <c r="S3420" s="8">
        <f t="shared" si="482"/>
        <v>9.7956638192779888E-3</v>
      </c>
      <c r="T3420" s="9">
        <f t="shared" si="478"/>
        <v>9.7420638192779879E-3</v>
      </c>
      <c r="U3420" s="3">
        <f>Sheet1!$B$17+Sheet1!$B$18*'Portfolio allocation'!K3420</f>
        <v>-6.6405944464529888E-3</v>
      </c>
      <c r="V3420" s="13">
        <f t="shared" si="483"/>
        <v>1.6382658265730977E-2</v>
      </c>
      <c r="W3420" s="13"/>
      <c r="X3420" s="2">
        <v>37658</v>
      </c>
      <c r="Y3420">
        <v>74.034800000000004</v>
      </c>
      <c r="AA3420" s="2">
        <v>37658</v>
      </c>
      <c r="AB3420">
        <v>930.44</v>
      </c>
      <c r="AC3420">
        <f t="shared" si="484"/>
        <v>5.1747420731378391E-3</v>
      </c>
      <c r="AD3420">
        <f t="shared" si="479"/>
        <v>5.1219420731378387E-3</v>
      </c>
      <c r="AE3420">
        <f>Sheet2!$B$17+Sheet2!$B$18*'Portfolio allocation'!K3420</f>
        <v>-5.4718999326063703E-3</v>
      </c>
      <c r="AF3420">
        <f t="shared" si="485"/>
        <v>1.059384200574421E-2</v>
      </c>
      <c r="AH3420" s="2">
        <v>37658</v>
      </c>
      <c r="AI3420">
        <v>3.9449999999999998</v>
      </c>
      <c r="AJ3420">
        <v>1.32</v>
      </c>
      <c r="AK3420">
        <v>1.0832999999999999</v>
      </c>
      <c r="AR3420" s="3"/>
    </row>
    <row r="3421" spans="1:44" hidden="1" outlineLevel="1" x14ac:dyDescent="0.2">
      <c r="A3421" s="2">
        <v>37659</v>
      </c>
      <c r="B3421">
        <v>34.01</v>
      </c>
      <c r="E3421" s="2">
        <v>37659</v>
      </c>
      <c r="F3421">
        <v>829.69</v>
      </c>
      <c r="G3421">
        <f t="shared" si="480"/>
        <v>-1.0093658652985615E-2</v>
      </c>
      <c r="H3421" s="2">
        <v>37659</v>
      </c>
      <c r="I3421">
        <v>1191.46</v>
      </c>
      <c r="J3421">
        <f t="shared" si="481"/>
        <v>-1.0069957958756315E-2</v>
      </c>
      <c r="K3421">
        <f t="shared" si="477"/>
        <v>-1.0122757958756315E-2</v>
      </c>
      <c r="L3421">
        <v>7.5445228945997542E-3</v>
      </c>
      <c r="N3421" s="2">
        <v>37659</v>
      </c>
      <c r="O3421">
        <v>23.29</v>
      </c>
      <c r="Q3421" s="2">
        <v>37659</v>
      </c>
      <c r="R3421">
        <v>23953.02</v>
      </c>
      <c r="S3421" s="8">
        <f t="shared" si="482"/>
        <v>-1.7714585898948587E-2</v>
      </c>
      <c r="T3421" s="9">
        <f t="shared" si="478"/>
        <v>-1.7767385898948586E-2</v>
      </c>
      <c r="U3421" s="3">
        <f>Sheet1!$B$17+Sheet1!$B$18*'Portfolio allocation'!K3421</f>
        <v>-1.1125285590733523E-2</v>
      </c>
      <c r="V3421" s="13">
        <f t="shared" si="483"/>
        <v>-6.6421003082150626E-3</v>
      </c>
      <c r="W3421" s="13"/>
      <c r="X3421" s="2">
        <v>37659</v>
      </c>
      <c r="Y3421">
        <v>73.643199999999993</v>
      </c>
      <c r="AA3421" s="2">
        <v>37659</v>
      </c>
      <c r="AB3421">
        <v>925.52</v>
      </c>
      <c r="AC3421">
        <f t="shared" si="484"/>
        <v>-5.287820815958133E-3</v>
      </c>
      <c r="AD3421">
        <f t="shared" si="479"/>
        <v>-5.3390208159581334E-3</v>
      </c>
      <c r="AE3421">
        <f>Sheet2!$B$17+Sheet2!$B$18*'Portfolio allocation'!K3421</f>
        <v>-8.9480276204744295E-3</v>
      </c>
      <c r="AF3421">
        <f t="shared" si="485"/>
        <v>3.6090068045162961E-3</v>
      </c>
      <c r="AH3421" s="2">
        <v>37659</v>
      </c>
      <c r="AI3421">
        <v>3.9319999999999999</v>
      </c>
      <c r="AJ3421">
        <v>1.28</v>
      </c>
      <c r="AK3421">
        <v>1.0821000000000001</v>
      </c>
      <c r="AR3421" s="3"/>
    </row>
    <row r="3422" spans="1:44" hidden="1" outlineLevel="1" x14ac:dyDescent="0.2">
      <c r="A3422" s="2">
        <v>37662</v>
      </c>
      <c r="B3422">
        <v>33.99</v>
      </c>
      <c r="E3422" s="2">
        <v>37662</v>
      </c>
      <c r="F3422">
        <v>835.97</v>
      </c>
      <c r="G3422">
        <f t="shared" si="480"/>
        <v>7.5690920705322462E-3</v>
      </c>
      <c r="H3422" s="2">
        <v>37662</v>
      </c>
      <c r="I3422">
        <v>1200.51</v>
      </c>
      <c r="J3422">
        <f t="shared" si="481"/>
        <v>7.5957228945997546E-3</v>
      </c>
      <c r="K3422">
        <f t="shared" si="477"/>
        <v>7.5445228945997542E-3</v>
      </c>
      <c r="L3422">
        <v>-8.1164397897560935E-3</v>
      </c>
      <c r="N3422" s="2">
        <v>37662</v>
      </c>
      <c r="O3422">
        <v>23.69</v>
      </c>
      <c r="Q3422" s="2">
        <v>37662</v>
      </c>
      <c r="R3422">
        <v>24364.41</v>
      </c>
      <c r="S3422" s="8">
        <f t="shared" si="482"/>
        <v>1.7174869807648374E-2</v>
      </c>
      <c r="T3422" s="9">
        <f t="shared" si="478"/>
        <v>1.7123669807648373E-2</v>
      </c>
      <c r="U3422" s="3">
        <f>Sheet1!$B$17+Sheet1!$B$18*'Portfolio allocation'!K3422</f>
        <v>9.1430667526765565E-3</v>
      </c>
      <c r="V3422" s="13">
        <f t="shared" si="483"/>
        <v>7.9806030549718163E-3</v>
      </c>
      <c r="W3422" s="13"/>
      <c r="X3422" s="2">
        <v>37662</v>
      </c>
      <c r="Y3422">
        <v>74.416799999999995</v>
      </c>
      <c r="AA3422" s="2">
        <v>37662</v>
      </c>
      <c r="AB3422">
        <v>935.24</v>
      </c>
      <c r="AC3422">
        <f t="shared" si="484"/>
        <v>1.0502204166306539E-2</v>
      </c>
      <c r="AD3422">
        <f t="shared" si="479"/>
        <v>1.0449004166306539E-2</v>
      </c>
      <c r="AE3422">
        <f>Sheet2!$B$17+Sheet2!$B$18*'Portfolio allocation'!K3422</f>
        <v>6.7621692474296568E-3</v>
      </c>
      <c r="AF3422">
        <f t="shared" si="485"/>
        <v>3.6868349188768825E-3</v>
      </c>
      <c r="AH3422" s="2">
        <v>37662</v>
      </c>
      <c r="AI3422">
        <v>3.97</v>
      </c>
      <c r="AJ3422">
        <v>1.33</v>
      </c>
      <c r="AK3422">
        <v>1.0770999999999999</v>
      </c>
      <c r="AR3422" s="3"/>
    </row>
    <row r="3423" spans="1:44" hidden="1" outlineLevel="1" x14ac:dyDescent="0.2">
      <c r="A3423" s="2">
        <v>37663</v>
      </c>
      <c r="B3423">
        <v>33.68</v>
      </c>
      <c r="E3423" s="2">
        <v>37663</v>
      </c>
      <c r="F3423">
        <v>829.2</v>
      </c>
      <c r="G3423">
        <f t="shared" si="480"/>
        <v>-8.0983767360072179E-3</v>
      </c>
      <c r="H3423" s="2">
        <v>37663</v>
      </c>
      <c r="I3423">
        <v>1190.83</v>
      </c>
      <c r="J3423">
        <f t="shared" si="481"/>
        <v>-8.0632397897560937E-3</v>
      </c>
      <c r="K3423">
        <f t="shared" si="477"/>
        <v>-8.1164397897560935E-3</v>
      </c>
      <c r="L3423">
        <v>-1.2379536256224514E-2</v>
      </c>
      <c r="N3423" s="2">
        <v>37663</v>
      </c>
      <c r="O3423">
        <v>23.22</v>
      </c>
      <c r="Q3423" s="2">
        <v>37663</v>
      </c>
      <c r="R3423">
        <v>23881.03</v>
      </c>
      <c r="S3423" s="8">
        <f t="shared" si="482"/>
        <v>-1.9839593899462438E-2</v>
      </c>
      <c r="T3423" s="9">
        <f t="shared" si="478"/>
        <v>-1.9892793899462437E-2</v>
      </c>
      <c r="U3423" s="3">
        <f>Sheet1!$B$17+Sheet1!$B$18*'Portfolio allocation'!K3423</f>
        <v>-8.8235865403922704E-3</v>
      </c>
      <c r="V3423" s="13">
        <f t="shared" si="483"/>
        <v>-1.1069207359070167E-2</v>
      </c>
      <c r="W3423" s="13"/>
      <c r="X3423" s="2">
        <v>37663</v>
      </c>
      <c r="Y3423">
        <v>73.920199999999994</v>
      </c>
      <c r="AA3423" s="2">
        <v>37663</v>
      </c>
      <c r="AB3423">
        <v>929</v>
      </c>
      <c r="AC3423">
        <f t="shared" si="484"/>
        <v>-6.6720841709080325E-3</v>
      </c>
      <c r="AD3423">
        <f t="shared" si="479"/>
        <v>-6.7240841709080325E-3</v>
      </c>
      <c r="AE3423">
        <f>Sheet2!$B$17+Sheet2!$B$18*'Portfolio allocation'!K3423</f>
        <v>-7.1639583187935842E-3</v>
      </c>
      <c r="AF3423">
        <f t="shared" si="485"/>
        <v>4.3987414788555172E-4</v>
      </c>
      <c r="AH3423" s="2">
        <v>37663</v>
      </c>
      <c r="AI3423">
        <v>3.9550000000000001</v>
      </c>
      <c r="AJ3423">
        <v>1.3</v>
      </c>
      <c r="AK3423">
        <v>1.0711999999999999</v>
      </c>
      <c r="AR3423" s="3"/>
    </row>
    <row r="3424" spans="1:44" hidden="1" outlineLevel="1" x14ac:dyDescent="0.2">
      <c r="A3424" s="2">
        <v>37664</v>
      </c>
      <c r="B3424">
        <v>34.33</v>
      </c>
      <c r="E3424" s="2">
        <v>37664</v>
      </c>
      <c r="F3424">
        <v>818.68</v>
      </c>
      <c r="G3424">
        <f t="shared" si="480"/>
        <v>-1.268692715870734E-2</v>
      </c>
      <c r="H3424" s="2">
        <v>37664</v>
      </c>
      <c r="I3424">
        <v>1176.1500000000001</v>
      </c>
      <c r="J3424">
        <f t="shared" si="481"/>
        <v>-1.2327536256224514E-2</v>
      </c>
      <c r="K3424">
        <f t="shared" si="477"/>
        <v>-1.2379536256224514E-2</v>
      </c>
      <c r="L3424">
        <v>-1.5139985035921993E-3</v>
      </c>
      <c r="N3424" s="2">
        <v>37664</v>
      </c>
      <c r="O3424">
        <v>23.22</v>
      </c>
      <c r="Q3424" s="2">
        <v>37664</v>
      </c>
      <c r="R3424">
        <v>23881.03</v>
      </c>
      <c r="S3424" s="8">
        <f t="shared" si="482"/>
        <v>0</v>
      </c>
      <c r="T3424" s="9">
        <f t="shared" si="478"/>
        <v>-5.2000000000000004E-5</v>
      </c>
      <c r="U3424" s="3">
        <f>Sheet1!$B$17+Sheet1!$B$18*'Portfolio allocation'!K3424</f>
        <v>-1.3714318847957008E-2</v>
      </c>
      <c r="V3424" s="13">
        <f t="shared" si="483"/>
        <v>1.3662318847957008E-2</v>
      </c>
      <c r="W3424" s="13"/>
      <c r="X3424" s="2">
        <v>37664</v>
      </c>
      <c r="Y3424">
        <v>73.070099999999996</v>
      </c>
      <c r="AA3424" s="2">
        <v>37664</v>
      </c>
      <c r="AB3424">
        <v>918.31</v>
      </c>
      <c r="AC3424">
        <f t="shared" si="484"/>
        <v>-1.1506996770721312E-2</v>
      </c>
      <c r="AD3424">
        <f t="shared" si="479"/>
        <v>-1.1558596770721312E-2</v>
      </c>
      <c r="AE3424">
        <f>Sheet2!$B$17+Sheet2!$B$18*'Portfolio allocation'!K3424</f>
        <v>-1.0954812458204786E-2</v>
      </c>
      <c r="AF3424">
        <f t="shared" si="485"/>
        <v>-6.0378431251652612E-4</v>
      </c>
      <c r="AH3424" s="2">
        <v>37664</v>
      </c>
      <c r="AI3424">
        <v>3.91</v>
      </c>
      <c r="AJ3424">
        <v>1.29</v>
      </c>
      <c r="AK3424">
        <v>1.0734999999999999</v>
      </c>
      <c r="AR3424" s="3"/>
    </row>
    <row r="3425" spans="1:44" hidden="1" outlineLevel="1" x14ac:dyDescent="0.2">
      <c r="A3425" s="2">
        <v>37665</v>
      </c>
      <c r="B3425">
        <v>33.700000000000003</v>
      </c>
      <c r="E3425" s="2">
        <v>37665</v>
      </c>
      <c r="F3425">
        <v>817.37</v>
      </c>
      <c r="G3425">
        <f t="shared" si="480"/>
        <v>-1.6001368055894583E-3</v>
      </c>
      <c r="H3425" s="2">
        <v>37665</v>
      </c>
      <c r="I3425">
        <v>1174.43</v>
      </c>
      <c r="J3425">
        <f t="shared" si="481"/>
        <v>-1.4623985035921994E-3</v>
      </c>
      <c r="K3425">
        <f t="shared" si="477"/>
        <v>-1.5139985035921993E-3</v>
      </c>
      <c r="L3425">
        <v>2.1389388006096372E-2</v>
      </c>
      <c r="N3425" s="2">
        <v>37665</v>
      </c>
      <c r="O3425">
        <v>23.495000000000001</v>
      </c>
      <c r="Q3425" s="2">
        <v>37665</v>
      </c>
      <c r="R3425">
        <v>24163.86</v>
      </c>
      <c r="S3425" s="8">
        <f t="shared" si="482"/>
        <v>1.1843291516320686E-2</v>
      </c>
      <c r="T3425" s="9">
        <f t="shared" si="478"/>
        <v>1.1791691516320686E-2</v>
      </c>
      <c r="U3425" s="3">
        <f>Sheet1!$B$17+Sheet1!$B$18*'Portfolio allocation'!K3425</f>
        <v>-1.2490985687909745E-3</v>
      </c>
      <c r="V3425" s="13">
        <f t="shared" si="483"/>
        <v>1.3040790085111661E-2</v>
      </c>
      <c r="W3425" s="13"/>
      <c r="X3425" s="2">
        <v>37665</v>
      </c>
      <c r="Y3425">
        <v>72.458799999999997</v>
      </c>
      <c r="AA3425" s="2">
        <v>37665</v>
      </c>
      <c r="AB3425">
        <v>910.63</v>
      </c>
      <c r="AC3425">
        <f t="shared" si="484"/>
        <v>-8.3631889013513483E-3</v>
      </c>
      <c r="AD3425">
        <f t="shared" si="479"/>
        <v>-8.4139889013513484E-3</v>
      </c>
      <c r="AE3425">
        <f>Sheet2!$B$17+Sheet2!$B$18*'Portfolio allocation'!K3425</f>
        <v>-1.2928990836250341E-3</v>
      </c>
      <c r="AF3425">
        <f t="shared" si="485"/>
        <v>-7.1210898177263143E-3</v>
      </c>
      <c r="AH3425" s="2">
        <v>37665</v>
      </c>
      <c r="AI3425">
        <v>3.875</v>
      </c>
      <c r="AJ3425">
        <v>1.27</v>
      </c>
      <c r="AK3425">
        <v>1.0829</v>
      </c>
      <c r="AR3425" s="3"/>
    </row>
    <row r="3426" spans="1:44" hidden="1" outlineLevel="1" x14ac:dyDescent="0.2">
      <c r="A3426" s="2">
        <v>37666</v>
      </c>
      <c r="B3426">
        <v>32.619999999999997</v>
      </c>
      <c r="E3426" s="2">
        <v>37666</v>
      </c>
      <c r="F3426">
        <v>834.89</v>
      </c>
      <c r="G3426">
        <f t="shared" si="480"/>
        <v>2.1434601220989169E-2</v>
      </c>
      <c r="H3426" s="2">
        <v>37666</v>
      </c>
      <c r="I3426">
        <v>1199.6099999999999</v>
      </c>
      <c r="J3426">
        <f t="shared" si="481"/>
        <v>2.1440188006096372E-2</v>
      </c>
      <c r="K3426">
        <f t="shared" si="477"/>
        <v>2.1389388006096372E-2</v>
      </c>
      <c r="L3426">
        <v>-5.2000000000000004E-5</v>
      </c>
      <c r="N3426" s="2">
        <v>37666</v>
      </c>
      <c r="O3426">
        <v>24.15</v>
      </c>
      <c r="Q3426" s="2">
        <v>37666</v>
      </c>
      <c r="R3426">
        <v>24837.51</v>
      </c>
      <c r="S3426" s="8">
        <f t="shared" si="482"/>
        <v>2.7878410154668964E-2</v>
      </c>
      <c r="T3426" s="9">
        <f t="shared" si="478"/>
        <v>2.7827610154668964E-2</v>
      </c>
      <c r="U3426" s="3">
        <f>Sheet1!$B$17+Sheet1!$B$18*'Portfolio allocation'!K3426</f>
        <v>2.5026246884128071E-2</v>
      </c>
      <c r="V3426" s="13">
        <f t="shared" si="483"/>
        <v>2.8013632705408929E-3</v>
      </c>
      <c r="W3426" s="13"/>
      <c r="X3426" s="2">
        <v>37666</v>
      </c>
      <c r="Y3426">
        <v>73.977500000000006</v>
      </c>
      <c r="AA3426" s="2">
        <v>37666</v>
      </c>
      <c r="AB3426">
        <v>929.72</v>
      </c>
      <c r="AC3426">
        <f t="shared" si="484"/>
        <v>2.0963508779636042E-2</v>
      </c>
      <c r="AD3426">
        <f t="shared" si="479"/>
        <v>2.0911508779636042E-2</v>
      </c>
      <c r="AE3426">
        <f>Sheet2!$B$17+Sheet2!$B$18*'Portfolio allocation'!K3426</f>
        <v>1.9073376519026942E-2</v>
      </c>
      <c r="AF3426">
        <f t="shared" si="485"/>
        <v>1.8381322606090995E-3</v>
      </c>
      <c r="AH3426" s="2">
        <v>37666</v>
      </c>
      <c r="AI3426">
        <v>3.9550000000000001</v>
      </c>
      <c r="AJ3426">
        <v>1.3</v>
      </c>
      <c r="AK3426">
        <v>1.0793999999999999</v>
      </c>
      <c r="AR3426" s="3"/>
    </row>
    <row r="3427" spans="1:44" hidden="1" outlineLevel="1" x14ac:dyDescent="0.2">
      <c r="A3427" s="2">
        <v>37669</v>
      </c>
      <c r="B3427">
        <v>32.619999999999997</v>
      </c>
      <c r="E3427" s="2">
        <v>37669</v>
      </c>
      <c r="F3427">
        <v>834.89</v>
      </c>
      <c r="G3427">
        <f t="shared" si="480"/>
        <v>0</v>
      </c>
      <c r="H3427" s="2">
        <v>37669</v>
      </c>
      <c r="I3427">
        <v>1199.6099999999999</v>
      </c>
      <c r="J3427">
        <f t="shared" si="481"/>
        <v>0</v>
      </c>
      <c r="K3427">
        <f t="shared" si="477"/>
        <v>-5.2000000000000004E-5</v>
      </c>
      <c r="L3427">
        <v>1.9537699985828712E-2</v>
      </c>
      <c r="N3427" s="2">
        <v>37669</v>
      </c>
      <c r="O3427">
        <v>24.15</v>
      </c>
      <c r="Q3427" s="2">
        <v>37669</v>
      </c>
      <c r="R3427">
        <v>24837.51</v>
      </c>
      <c r="S3427" s="8">
        <f t="shared" si="482"/>
        <v>0</v>
      </c>
      <c r="T3427" s="9">
        <f t="shared" si="478"/>
        <v>-5.2000000000000004E-5</v>
      </c>
      <c r="U3427" s="3">
        <f>Sheet1!$B$17+Sheet1!$B$18*'Portfolio allocation'!K3427</f>
        <v>4.2814316649937968E-4</v>
      </c>
      <c r="V3427" s="13">
        <f t="shared" si="483"/>
        <v>-4.801431664993797E-4</v>
      </c>
      <c r="W3427" s="13"/>
      <c r="X3427" s="2">
        <v>37669</v>
      </c>
      <c r="Y3427">
        <v>73.977500000000006</v>
      </c>
      <c r="AA3427" s="2">
        <v>37669</v>
      </c>
      <c r="AB3427">
        <v>929.72</v>
      </c>
      <c r="AC3427">
        <f t="shared" si="484"/>
        <v>0</v>
      </c>
      <c r="AD3427">
        <f t="shared" si="479"/>
        <v>-5.2000000000000004E-5</v>
      </c>
      <c r="AE3427">
        <f>Sheet2!$B$17+Sheet2!$B$18*'Portfolio allocation'!K3427</f>
        <v>7.1472847243762624E-6</v>
      </c>
      <c r="AF3427">
        <f t="shared" si="485"/>
        <v>-5.9147284724376266E-5</v>
      </c>
      <c r="AH3427" s="2">
        <v>37669</v>
      </c>
      <c r="AI3427">
        <v>3.9550000000000001</v>
      </c>
      <c r="AJ3427">
        <v>1.3</v>
      </c>
      <c r="AK3427">
        <v>1.0736000000000001</v>
      </c>
      <c r="AR3427" s="3"/>
    </row>
    <row r="3428" spans="1:44" hidden="1" outlineLevel="1" x14ac:dyDescent="0.2">
      <c r="A3428" s="2">
        <v>37670</v>
      </c>
      <c r="B3428">
        <v>31.11</v>
      </c>
      <c r="E3428" s="2">
        <v>37670</v>
      </c>
      <c r="F3428">
        <v>851.17</v>
      </c>
      <c r="G3428">
        <f t="shared" si="480"/>
        <v>1.9499574794284324E-2</v>
      </c>
      <c r="H3428" s="2">
        <v>37670</v>
      </c>
      <c r="I3428">
        <v>1223.1099999999999</v>
      </c>
      <c r="J3428">
        <f t="shared" si="481"/>
        <v>1.9589699985828712E-2</v>
      </c>
      <c r="K3428">
        <f t="shared" si="477"/>
        <v>1.9537699985828712E-2</v>
      </c>
      <c r="L3428">
        <v>-6.9610181946020899E-3</v>
      </c>
      <c r="N3428" s="2">
        <v>37670</v>
      </c>
      <c r="O3428">
        <v>24.96</v>
      </c>
      <c r="Q3428" s="2">
        <v>37670</v>
      </c>
      <c r="R3428">
        <v>25670.57</v>
      </c>
      <c r="S3428" s="8">
        <f t="shared" si="482"/>
        <v>3.3540399178500602E-2</v>
      </c>
      <c r="T3428" s="9">
        <f t="shared" si="478"/>
        <v>3.3488399178500598E-2</v>
      </c>
      <c r="U3428" s="3">
        <f>Sheet1!$B$17+Sheet1!$B$18*'Portfolio allocation'!K3428</f>
        <v>2.2901943459261925E-2</v>
      </c>
      <c r="V3428" s="13">
        <f t="shared" si="483"/>
        <v>1.0586455719238674E-2</v>
      </c>
      <c r="W3428" s="13"/>
      <c r="X3428" s="2">
        <v>37670</v>
      </c>
      <c r="Y3428">
        <v>75.773200000000003</v>
      </c>
      <c r="AA3428" s="2">
        <v>37670</v>
      </c>
      <c r="AB3428">
        <v>952.28</v>
      </c>
      <c r="AC3428">
        <f t="shared" si="484"/>
        <v>2.4265370218990556E-2</v>
      </c>
      <c r="AD3428">
        <f t="shared" si="479"/>
        <v>2.4212970218990555E-2</v>
      </c>
      <c r="AE3428">
        <f>Sheet2!$B$17+Sheet2!$B$18*'Portfolio allocation'!K3428</f>
        <v>1.7426808290570975E-2</v>
      </c>
      <c r="AF3428">
        <f t="shared" si="485"/>
        <v>6.7861619284195797E-3</v>
      </c>
      <c r="AH3428" s="2">
        <v>37670</v>
      </c>
      <c r="AI3428">
        <v>3.948</v>
      </c>
      <c r="AJ3428">
        <v>1.31</v>
      </c>
      <c r="AK3428">
        <v>1.0688</v>
      </c>
      <c r="AR3428" s="3"/>
    </row>
    <row r="3429" spans="1:44" hidden="1" outlineLevel="1" x14ac:dyDescent="0.2">
      <c r="A3429" s="2">
        <v>37671</v>
      </c>
      <c r="B3429">
        <v>31.31</v>
      </c>
      <c r="E3429" s="2">
        <v>37671</v>
      </c>
      <c r="F3429">
        <v>845.13</v>
      </c>
      <c r="G3429">
        <f t="shared" si="480"/>
        <v>-7.096114759683636E-3</v>
      </c>
      <c r="H3429" s="2">
        <v>37671</v>
      </c>
      <c r="I3429">
        <v>1214.6600000000001</v>
      </c>
      <c r="J3429">
        <f t="shared" si="481"/>
        <v>-6.9086181946020897E-3</v>
      </c>
      <c r="K3429">
        <f t="shared" si="477"/>
        <v>-6.9610181946020899E-3</v>
      </c>
      <c r="L3429">
        <v>-9.5028044522747646E-3</v>
      </c>
      <c r="N3429" s="2">
        <v>37671</v>
      </c>
      <c r="O3429">
        <v>24.53</v>
      </c>
      <c r="Q3429" s="2">
        <v>37671</v>
      </c>
      <c r="R3429">
        <v>25310.61</v>
      </c>
      <c r="S3429" s="8">
        <f t="shared" si="482"/>
        <v>-1.4022283104738187E-2</v>
      </c>
      <c r="T3429" s="9">
        <f t="shared" si="478"/>
        <v>-1.4074683104738186E-2</v>
      </c>
      <c r="U3429" s="3">
        <f>Sheet1!$B$17+Sheet1!$B$18*'Portfolio allocation'!K3429</f>
        <v>-7.4980576041543158E-3</v>
      </c>
      <c r="V3429" s="13">
        <f t="shared" si="483"/>
        <v>-6.5766255005838704E-3</v>
      </c>
      <c r="W3429" s="13"/>
      <c r="X3429" s="2">
        <v>37671</v>
      </c>
      <c r="Y3429">
        <v>75.945099999999996</v>
      </c>
      <c r="AA3429" s="2">
        <v>37671</v>
      </c>
      <c r="AB3429">
        <v>954.45</v>
      </c>
      <c r="AC3429">
        <f t="shared" si="484"/>
        <v>2.2787415466041239E-3</v>
      </c>
      <c r="AD3429">
        <f t="shared" si="479"/>
        <v>2.2271415466041237E-3</v>
      </c>
      <c r="AE3429">
        <f>Sheet2!$B$17+Sheet2!$B$18*'Portfolio allocation'!K3429</f>
        <v>-6.1365279589117435E-3</v>
      </c>
      <c r="AF3429">
        <f t="shared" si="485"/>
        <v>8.3636695055158677E-3</v>
      </c>
      <c r="AH3429" s="2">
        <v>37671</v>
      </c>
      <c r="AI3429">
        <v>3.883</v>
      </c>
      <c r="AJ3429">
        <v>1.29</v>
      </c>
      <c r="AK3429">
        <v>1.0741000000000001</v>
      </c>
      <c r="AR3429" s="3"/>
    </row>
    <row r="3430" spans="1:44" hidden="1" outlineLevel="1" x14ac:dyDescent="0.2">
      <c r="A3430" s="2">
        <v>37672</v>
      </c>
      <c r="B3430">
        <v>31.16</v>
      </c>
      <c r="E3430" s="2">
        <v>37672</v>
      </c>
      <c r="F3430">
        <v>837.1</v>
      </c>
      <c r="G3430">
        <f t="shared" si="480"/>
        <v>-9.50149681114143E-3</v>
      </c>
      <c r="H3430" s="2">
        <v>37672</v>
      </c>
      <c r="I3430">
        <v>1203.18</v>
      </c>
      <c r="J3430">
        <f t="shared" si="481"/>
        <v>-9.451204452274764E-3</v>
      </c>
      <c r="K3430">
        <f t="shared" si="477"/>
        <v>-9.5028044522747646E-3</v>
      </c>
      <c r="L3430">
        <v>1.3180002918931439E-2</v>
      </c>
      <c r="N3430" s="2">
        <v>37672</v>
      </c>
      <c r="O3430">
        <v>24.15</v>
      </c>
      <c r="Q3430" s="2">
        <v>37672</v>
      </c>
      <c r="R3430">
        <v>24918.51</v>
      </c>
      <c r="S3430" s="8">
        <f t="shared" si="482"/>
        <v>-1.5491527071058386E-2</v>
      </c>
      <c r="T3430" s="9">
        <f t="shared" si="478"/>
        <v>-1.5543127071058387E-2</v>
      </c>
      <c r="U3430" s="3">
        <f>Sheet1!$B$17+Sheet1!$B$18*'Portfolio allocation'!K3430</f>
        <v>-1.0414059216386636E-2</v>
      </c>
      <c r="V3430" s="13">
        <f t="shared" si="483"/>
        <v>-5.1290678546717511E-3</v>
      </c>
      <c r="W3430" s="13"/>
      <c r="X3430" s="2">
        <v>37672</v>
      </c>
      <c r="Y3430">
        <v>75.496200000000002</v>
      </c>
      <c r="AA3430" s="2">
        <v>37672</v>
      </c>
      <c r="AB3430">
        <v>948.8</v>
      </c>
      <c r="AC3430">
        <f t="shared" si="484"/>
        <v>-5.9196395830060089E-3</v>
      </c>
      <c r="AD3430">
        <f t="shared" si="479"/>
        <v>-5.9712395830060086E-3</v>
      </c>
      <c r="AE3430">
        <f>Sheet2!$B$17+Sheet2!$B$18*'Portfolio allocation'!K3430</f>
        <v>-8.3967491460666104E-3</v>
      </c>
      <c r="AF3430">
        <f t="shared" si="485"/>
        <v>2.4255095630606018E-3</v>
      </c>
      <c r="AH3430" s="2">
        <v>37672</v>
      </c>
      <c r="AI3430">
        <v>3.867</v>
      </c>
      <c r="AJ3430">
        <v>1.29</v>
      </c>
      <c r="AK3430">
        <v>1.0820000000000001</v>
      </c>
      <c r="AR3430" s="3"/>
    </row>
    <row r="3431" spans="1:44" hidden="1" outlineLevel="1" x14ac:dyDescent="0.2">
      <c r="A3431" s="2">
        <v>37673</v>
      </c>
      <c r="B3431">
        <v>30.25</v>
      </c>
      <c r="E3431" s="2">
        <v>37673</v>
      </c>
      <c r="F3431">
        <v>848.17</v>
      </c>
      <c r="G3431">
        <f t="shared" si="480"/>
        <v>1.3224226496237002E-2</v>
      </c>
      <c r="H3431" s="2">
        <v>37673</v>
      </c>
      <c r="I3431">
        <v>1219.0999999999999</v>
      </c>
      <c r="J3431">
        <f t="shared" si="481"/>
        <v>1.323160291893144E-2</v>
      </c>
      <c r="K3431">
        <f t="shared" si="477"/>
        <v>1.3180002918931439E-2</v>
      </c>
      <c r="L3431">
        <v>-1.8418407710606037E-2</v>
      </c>
      <c r="N3431" s="2">
        <v>37673</v>
      </c>
      <c r="O3431">
        <v>24.61</v>
      </c>
      <c r="Q3431" s="2">
        <v>37673</v>
      </c>
      <c r="R3431">
        <v>25393.14</v>
      </c>
      <c r="S3431" s="8">
        <f t="shared" si="482"/>
        <v>1.9047286535190056E-2</v>
      </c>
      <c r="T3431" s="9">
        <f t="shared" si="478"/>
        <v>1.8995686535190057E-2</v>
      </c>
      <c r="U3431" s="3">
        <f>Sheet1!$B$17+Sheet1!$B$18*'Portfolio allocation'!K3431</f>
        <v>1.5608232258646665E-2</v>
      </c>
      <c r="V3431" s="13">
        <f t="shared" si="483"/>
        <v>3.3874542765433922E-3</v>
      </c>
      <c r="W3431" s="13"/>
      <c r="X3431" s="2">
        <v>37673</v>
      </c>
      <c r="Y3431">
        <v>76.365399999999994</v>
      </c>
      <c r="AA3431" s="2">
        <v>37673</v>
      </c>
      <c r="AB3431">
        <v>959.73</v>
      </c>
      <c r="AC3431">
        <f t="shared" si="484"/>
        <v>1.151981450252948E-2</v>
      </c>
      <c r="AD3431">
        <f t="shared" si="479"/>
        <v>1.146741450252948E-2</v>
      </c>
      <c r="AE3431">
        <f>Sheet2!$B$17+Sheet2!$B$18*'Portfolio allocation'!K3431</f>
        <v>1.1773381859164061E-2</v>
      </c>
      <c r="AF3431">
        <f t="shared" si="485"/>
        <v>-3.0596735663458025E-4</v>
      </c>
      <c r="AH3431" s="2">
        <v>37673</v>
      </c>
      <c r="AI3431">
        <v>3.89</v>
      </c>
      <c r="AJ3431">
        <v>1.31</v>
      </c>
      <c r="AK3431">
        <v>1.0810999999999999</v>
      </c>
      <c r="AR3431" s="3"/>
    </row>
    <row r="3432" spans="1:44" hidden="1" outlineLevel="1" x14ac:dyDescent="0.2">
      <c r="A3432" s="2">
        <v>37676</v>
      </c>
      <c r="B3432">
        <v>31.98</v>
      </c>
      <c r="E3432" s="2">
        <v>37676</v>
      </c>
      <c r="F3432">
        <v>832.58</v>
      </c>
      <c r="G3432">
        <f t="shared" si="480"/>
        <v>-1.8380749142270947E-2</v>
      </c>
      <c r="H3432" s="2">
        <v>37676</v>
      </c>
      <c r="I3432">
        <v>1196.71</v>
      </c>
      <c r="J3432">
        <f t="shared" si="481"/>
        <v>-1.8366007710606036E-2</v>
      </c>
      <c r="K3432">
        <f t="shared" si="477"/>
        <v>-1.8418407710606037E-2</v>
      </c>
      <c r="L3432">
        <v>7.1435255391864303E-3</v>
      </c>
      <c r="N3432" s="2">
        <v>37676</v>
      </c>
      <c r="O3432">
        <v>24.07</v>
      </c>
      <c r="Q3432" s="2">
        <v>37676</v>
      </c>
      <c r="R3432">
        <v>24835.96</v>
      </c>
      <c r="S3432" s="8">
        <f t="shared" si="482"/>
        <v>-2.1942146579745581E-2</v>
      </c>
      <c r="T3432" s="9">
        <f t="shared" si="478"/>
        <v>-2.1994546579745582E-2</v>
      </c>
      <c r="U3432" s="3">
        <f>Sheet1!$B$17+Sheet1!$B$18*'Portfolio allocation'!K3432</f>
        <v>-2.064226522577866E-2</v>
      </c>
      <c r="V3432" s="13">
        <f t="shared" si="483"/>
        <v>-1.3522813539669221E-3</v>
      </c>
      <c r="W3432" s="13"/>
      <c r="X3432" s="2">
        <v>37676</v>
      </c>
      <c r="Y3432">
        <v>75.037700000000001</v>
      </c>
      <c r="AA3432" s="2">
        <v>37676</v>
      </c>
      <c r="AB3432">
        <v>943.04</v>
      </c>
      <c r="AC3432">
        <f t="shared" si="484"/>
        <v>-1.7390307690704709E-2</v>
      </c>
      <c r="AD3432">
        <f t="shared" si="479"/>
        <v>-1.7441507690704711E-2</v>
      </c>
      <c r="AE3432">
        <f>Sheet2!$B$17+Sheet2!$B$18*'Portfolio allocation'!K3432</f>
        <v>-1.632473102098567E-2</v>
      </c>
      <c r="AF3432">
        <f t="shared" si="485"/>
        <v>-1.1167766697190405E-3</v>
      </c>
      <c r="AH3432" s="2">
        <v>37676</v>
      </c>
      <c r="AI3432">
        <v>3.8450000000000002</v>
      </c>
      <c r="AJ3432">
        <v>1.28</v>
      </c>
      <c r="AK3432">
        <v>1.0769</v>
      </c>
      <c r="AR3432" s="3"/>
    </row>
    <row r="3433" spans="1:44" hidden="1" outlineLevel="1" x14ac:dyDescent="0.2">
      <c r="A3433" s="2">
        <v>37677</v>
      </c>
      <c r="B3433">
        <v>31.74</v>
      </c>
      <c r="E3433" s="2">
        <v>37677</v>
      </c>
      <c r="F3433">
        <v>838.57</v>
      </c>
      <c r="G3433">
        <f t="shared" si="480"/>
        <v>7.1945038314635834E-3</v>
      </c>
      <c r="H3433" s="2">
        <v>37677</v>
      </c>
      <c r="I3433">
        <v>1205.32</v>
      </c>
      <c r="J3433">
        <f t="shared" si="481"/>
        <v>7.1947255391864307E-3</v>
      </c>
      <c r="K3433">
        <f t="shared" si="477"/>
        <v>7.1435255391864303E-3</v>
      </c>
      <c r="L3433">
        <v>-1.2777710695914695E-2</v>
      </c>
      <c r="N3433" s="2">
        <v>37677</v>
      </c>
      <c r="O3433">
        <v>24.19</v>
      </c>
      <c r="Q3433" s="2">
        <v>37677</v>
      </c>
      <c r="R3433">
        <v>24959.78</v>
      </c>
      <c r="S3433" s="8">
        <f t="shared" si="482"/>
        <v>4.9855129417184507E-3</v>
      </c>
      <c r="T3433" s="9">
        <f t="shared" si="478"/>
        <v>4.9343129417184503E-3</v>
      </c>
      <c r="U3433" s="3">
        <f>Sheet1!$B$17+Sheet1!$B$18*'Portfolio allocation'!K3433</f>
        <v>8.6830324239219429E-3</v>
      </c>
      <c r="V3433" s="13">
        <f t="shared" si="483"/>
        <v>-3.7487194822034926E-3</v>
      </c>
      <c r="W3433" s="13"/>
      <c r="X3433" s="2">
        <v>37677</v>
      </c>
      <c r="Y3433">
        <v>75.524799999999999</v>
      </c>
      <c r="AA3433" s="2">
        <v>37677</v>
      </c>
      <c r="AB3433">
        <v>949.16</v>
      </c>
      <c r="AC3433">
        <f t="shared" si="484"/>
        <v>6.4896504920257669E-3</v>
      </c>
      <c r="AD3433">
        <f t="shared" si="479"/>
        <v>6.4388504920257668E-3</v>
      </c>
      <c r="AE3433">
        <f>Sheet2!$B$17+Sheet2!$B$18*'Portfolio allocation'!K3433</f>
        <v>6.405592168628336E-3</v>
      </c>
      <c r="AF3433">
        <f t="shared" si="485"/>
        <v>3.3258323397430782E-5</v>
      </c>
      <c r="AH3433" s="2">
        <v>37677</v>
      </c>
      <c r="AI3433">
        <v>3.81</v>
      </c>
      <c r="AJ3433">
        <v>1.27</v>
      </c>
      <c r="AK3433">
        <v>1.0751999999999999</v>
      </c>
      <c r="AR3433" s="3"/>
    </row>
    <row r="3434" spans="1:44" hidden="1" outlineLevel="1" x14ac:dyDescent="0.2">
      <c r="A3434" s="2">
        <v>37678</v>
      </c>
      <c r="B3434">
        <v>31.94</v>
      </c>
      <c r="E3434" s="2">
        <v>37678</v>
      </c>
      <c r="F3434">
        <v>827.55</v>
      </c>
      <c r="G3434">
        <f t="shared" si="480"/>
        <v>-1.3141419320987002E-2</v>
      </c>
      <c r="H3434" s="2">
        <v>37678</v>
      </c>
      <c r="I3434">
        <v>1189.98</v>
      </c>
      <c r="J3434">
        <f t="shared" si="481"/>
        <v>-1.2726910695914695E-2</v>
      </c>
      <c r="K3434">
        <f t="shared" si="477"/>
        <v>-1.2777710695914695E-2</v>
      </c>
      <c r="L3434">
        <v>1.1823349145363777E-2</v>
      </c>
      <c r="N3434" s="2">
        <v>37678</v>
      </c>
      <c r="O3434">
        <v>23.6</v>
      </c>
      <c r="Q3434" s="2">
        <v>37678</v>
      </c>
      <c r="R3434">
        <v>24351</v>
      </c>
      <c r="S3434" s="8">
        <f t="shared" si="482"/>
        <v>-2.4390439338808245E-2</v>
      </c>
      <c r="T3434" s="9">
        <f t="shared" si="478"/>
        <v>-2.4441239338808245E-2</v>
      </c>
      <c r="U3434" s="3">
        <f>Sheet1!$B$17+Sheet1!$B$18*'Portfolio allocation'!K3434</f>
        <v>-1.4171114656251833E-2</v>
      </c>
      <c r="V3434" s="13">
        <f t="shared" si="483"/>
        <v>-1.0270124682556413E-2</v>
      </c>
      <c r="W3434" s="13"/>
      <c r="X3434" s="2">
        <v>37678</v>
      </c>
      <c r="Y3434">
        <v>73.929699999999997</v>
      </c>
      <c r="AA3434" s="2">
        <v>37678</v>
      </c>
      <c r="AB3434">
        <v>929.12</v>
      </c>
      <c r="AC3434">
        <f t="shared" si="484"/>
        <v>-2.111340553752783E-2</v>
      </c>
      <c r="AD3434">
        <f t="shared" si="479"/>
        <v>-2.116420553752783E-2</v>
      </c>
      <c r="AE3434">
        <f>Sheet2!$B$17+Sheet2!$B$18*'Portfolio allocation'!K3434</f>
        <v>-1.1308879328325996E-2</v>
      </c>
      <c r="AF3434">
        <f t="shared" si="485"/>
        <v>-9.855326209201834E-3</v>
      </c>
      <c r="AH3434" s="2">
        <v>37678</v>
      </c>
      <c r="AI3434">
        <v>3.766</v>
      </c>
      <c r="AJ3434">
        <v>1.27</v>
      </c>
      <c r="AK3434">
        <v>1.0791999999999999</v>
      </c>
      <c r="AR3434" s="3"/>
    </row>
    <row r="3435" spans="1:44" hidden="1" outlineLevel="1" x14ac:dyDescent="0.2">
      <c r="A3435" s="2">
        <v>37679</v>
      </c>
      <c r="B3435">
        <v>30.53</v>
      </c>
      <c r="E3435" s="2">
        <v>37679</v>
      </c>
      <c r="F3435">
        <v>837.28</v>
      </c>
      <c r="G3435">
        <f t="shared" si="480"/>
        <v>1.1757597728234037E-2</v>
      </c>
      <c r="H3435" s="2">
        <v>37679</v>
      </c>
      <c r="I3435">
        <v>1204.1099999999999</v>
      </c>
      <c r="J3435">
        <f t="shared" si="481"/>
        <v>1.1874149145363777E-2</v>
      </c>
      <c r="K3435">
        <f t="shared" si="477"/>
        <v>1.1823349145363777E-2</v>
      </c>
      <c r="L3435">
        <v>4.5999378893956284E-3</v>
      </c>
      <c r="N3435" s="2">
        <v>37679</v>
      </c>
      <c r="O3435">
        <v>23.58</v>
      </c>
      <c r="Q3435" s="2">
        <v>37679</v>
      </c>
      <c r="R3435">
        <v>24330.36</v>
      </c>
      <c r="S3435" s="8">
        <f t="shared" si="482"/>
        <v>-8.4760379450532497E-4</v>
      </c>
      <c r="T3435" s="9">
        <f t="shared" si="478"/>
        <v>-8.9840379450532501E-4</v>
      </c>
      <c r="U3435" s="3">
        <f>Sheet1!$B$17+Sheet1!$B$18*'Portfolio allocation'!K3435</f>
        <v>1.4051844667430955E-2</v>
      </c>
      <c r="V3435" s="13">
        <f t="shared" si="483"/>
        <v>-1.495024846193628E-2</v>
      </c>
      <c r="W3435" s="13"/>
      <c r="X3435" s="2">
        <v>37679</v>
      </c>
      <c r="Y3435">
        <v>73.815100000000001</v>
      </c>
      <c r="AA3435" s="2">
        <v>37679</v>
      </c>
      <c r="AB3435">
        <v>927.68</v>
      </c>
      <c r="AC3435">
        <f t="shared" si="484"/>
        <v>-1.5498536249354267E-3</v>
      </c>
      <c r="AD3435">
        <f t="shared" si="479"/>
        <v>-1.6006536249354266E-3</v>
      </c>
      <c r="AE3435">
        <f>Sheet2!$B$17+Sheet2!$B$18*'Portfolio allocation'!K3435</f>
        <v>1.0567010712339604E-2</v>
      </c>
      <c r="AF3435">
        <f t="shared" si="485"/>
        <v>-1.2167664337275031E-2</v>
      </c>
      <c r="AH3435" s="2">
        <v>37679</v>
      </c>
      <c r="AI3435">
        <v>3.7389999999999999</v>
      </c>
      <c r="AJ3435">
        <v>1.27</v>
      </c>
      <c r="AK3435">
        <v>1.0747</v>
      </c>
      <c r="AR3435" s="3"/>
    </row>
    <row r="3436" spans="1:44" hidden="1" outlineLevel="1" x14ac:dyDescent="0.2">
      <c r="A3436" s="2">
        <v>37680</v>
      </c>
      <c r="B3436">
        <v>29.63</v>
      </c>
      <c r="E3436" s="2">
        <v>37680</v>
      </c>
      <c r="F3436">
        <v>841.15</v>
      </c>
      <c r="G3436">
        <f t="shared" si="480"/>
        <v>4.6221096885152857E-3</v>
      </c>
      <c r="H3436" s="2">
        <v>37680</v>
      </c>
      <c r="I3436">
        <v>1209.71</v>
      </c>
      <c r="J3436">
        <f t="shared" si="481"/>
        <v>4.6507378893956286E-3</v>
      </c>
      <c r="K3436">
        <f t="shared" si="477"/>
        <v>4.5999378893956284E-3</v>
      </c>
      <c r="L3436">
        <v>-7.5803305056584454E-3</v>
      </c>
      <c r="N3436" s="2">
        <v>37680</v>
      </c>
      <c r="O3436">
        <v>23.7</v>
      </c>
      <c r="Q3436" s="2">
        <v>37680</v>
      </c>
      <c r="R3436">
        <v>24454.2</v>
      </c>
      <c r="S3436" s="8">
        <f t="shared" si="482"/>
        <v>5.0899370169614766E-3</v>
      </c>
      <c r="T3436" s="9">
        <f t="shared" si="478"/>
        <v>5.0391370169614765E-3</v>
      </c>
      <c r="U3436" s="3">
        <f>Sheet1!$B$17+Sheet1!$B$18*'Portfolio allocation'!K3436</f>
        <v>5.7649642089983612E-3</v>
      </c>
      <c r="V3436" s="13">
        <f t="shared" si="483"/>
        <v>-7.2582719203688473E-4</v>
      </c>
      <c r="W3436" s="13"/>
      <c r="X3436" s="2">
        <v>37680</v>
      </c>
      <c r="Y3436">
        <v>74.455100000000002</v>
      </c>
      <c r="AA3436" s="2">
        <v>37680</v>
      </c>
      <c r="AB3436">
        <v>935.72</v>
      </c>
      <c r="AC3436">
        <f t="shared" si="484"/>
        <v>8.6667816488446014E-3</v>
      </c>
      <c r="AD3436">
        <f t="shared" si="479"/>
        <v>8.6171816488446011E-3</v>
      </c>
      <c r="AE3436">
        <f>Sheet2!$B$17+Sheet2!$B$18*'Portfolio allocation'!K3436</f>
        <v>4.1437691376443606E-3</v>
      </c>
      <c r="AF3436">
        <f t="shared" si="485"/>
        <v>4.4734125112002405E-3</v>
      </c>
      <c r="AH3436" s="2">
        <v>37680</v>
      </c>
      <c r="AI3436">
        <v>3.6920000000000002</v>
      </c>
      <c r="AJ3436">
        <v>1.24</v>
      </c>
      <c r="AK3436">
        <v>1.0778000000000001</v>
      </c>
      <c r="AR3436" s="3"/>
    </row>
    <row r="3437" spans="1:44" hidden="1" outlineLevel="1" x14ac:dyDescent="0.2">
      <c r="A3437" s="2">
        <v>37683</v>
      </c>
      <c r="B3437">
        <v>30.43</v>
      </c>
      <c r="E3437" s="2">
        <v>37683</v>
      </c>
      <c r="F3437">
        <v>834.81</v>
      </c>
      <c r="G3437">
        <f t="shared" si="480"/>
        <v>-7.537300124829116E-3</v>
      </c>
      <c r="H3437" s="2">
        <v>37683</v>
      </c>
      <c r="I3437">
        <v>1200.5999999999999</v>
      </c>
      <c r="J3437">
        <f t="shared" si="481"/>
        <v>-7.530730505658445E-3</v>
      </c>
      <c r="K3437">
        <f t="shared" si="477"/>
        <v>-7.5803305056584454E-3</v>
      </c>
      <c r="L3437">
        <v>-1.5401058004330998E-2</v>
      </c>
      <c r="N3437" s="2">
        <v>37683</v>
      </c>
      <c r="O3437">
        <v>23.54</v>
      </c>
      <c r="Q3437" s="2">
        <v>37683</v>
      </c>
      <c r="R3437">
        <v>24289.1</v>
      </c>
      <c r="S3437" s="8">
        <f t="shared" si="482"/>
        <v>-6.7513964881289468E-3</v>
      </c>
      <c r="T3437" s="9">
        <f t="shared" si="478"/>
        <v>-6.8009964881289471E-3</v>
      </c>
      <c r="U3437" s="3">
        <f>Sheet1!$B$17+Sheet1!$B$18*'Portfolio allocation'!K3437</f>
        <v>-8.208548382859367E-3</v>
      </c>
      <c r="V3437" s="13">
        <f t="shared" si="483"/>
        <v>1.4075518947304199E-3</v>
      </c>
      <c r="W3437" s="13"/>
      <c r="X3437" s="2">
        <v>37683</v>
      </c>
      <c r="Y3437">
        <v>73.862899999999996</v>
      </c>
      <c r="AA3437" s="2">
        <v>37683</v>
      </c>
      <c r="AB3437">
        <v>928.28</v>
      </c>
      <c r="AC3437">
        <f t="shared" si="484"/>
        <v>-7.9510964818536589E-3</v>
      </c>
      <c r="AD3437">
        <f t="shared" si="479"/>
        <v>-8.0014964818536597E-3</v>
      </c>
      <c r="AE3437">
        <f>Sheet2!$B$17+Sheet2!$B$18*'Portfolio allocation'!K3437</f>
        <v>-6.6872362659891049E-3</v>
      </c>
      <c r="AF3437">
        <f t="shared" si="485"/>
        <v>-1.3142602158645548E-3</v>
      </c>
      <c r="AH3437" s="2">
        <v>37683</v>
      </c>
      <c r="AI3437">
        <v>3.6749999999999998</v>
      </c>
      <c r="AJ3437">
        <v>1.26</v>
      </c>
      <c r="AK3437">
        <v>1.0846</v>
      </c>
      <c r="AR3437" s="3"/>
    </row>
    <row r="3438" spans="1:44" hidden="1" outlineLevel="1" x14ac:dyDescent="0.2">
      <c r="A3438" s="2">
        <v>37684</v>
      </c>
      <c r="B3438">
        <v>31.83</v>
      </c>
      <c r="E3438" s="2">
        <v>37684</v>
      </c>
      <c r="F3438">
        <v>821.99</v>
      </c>
      <c r="G3438">
        <f t="shared" si="480"/>
        <v>-1.5356787772067837E-2</v>
      </c>
      <c r="H3438" s="2">
        <v>37684</v>
      </c>
      <c r="I3438">
        <v>1182.17</v>
      </c>
      <c r="J3438">
        <f t="shared" si="481"/>
        <v>-1.5350658004330997E-2</v>
      </c>
      <c r="K3438">
        <f t="shared" si="477"/>
        <v>-1.5401058004330998E-2</v>
      </c>
      <c r="L3438">
        <v>9.8474537232376806E-3</v>
      </c>
      <c r="N3438" s="2">
        <v>37684</v>
      </c>
      <c r="O3438">
        <v>23.07</v>
      </c>
      <c r="Q3438" s="2">
        <v>37684</v>
      </c>
      <c r="R3438">
        <v>23804.14</v>
      </c>
      <c r="S3438" s="8">
        <f t="shared" si="482"/>
        <v>-1.9966157659196848E-2</v>
      </c>
      <c r="T3438" s="9">
        <f t="shared" si="478"/>
        <v>-2.0016557659196847E-2</v>
      </c>
      <c r="U3438" s="3">
        <f>Sheet1!$B$17+Sheet1!$B$18*'Portfolio allocation'!K3438</f>
        <v>-1.7180685172929151E-2</v>
      </c>
      <c r="V3438" s="13">
        <f t="shared" si="483"/>
        <v>-2.8358724862676959E-3</v>
      </c>
      <c r="W3438" s="13"/>
      <c r="X3438" s="2">
        <v>37684</v>
      </c>
      <c r="Y3438">
        <v>73.261099999999999</v>
      </c>
      <c r="AA3438" s="2">
        <v>37684</v>
      </c>
      <c r="AB3438">
        <v>920.71</v>
      </c>
      <c r="AC3438">
        <f t="shared" si="484"/>
        <v>-8.1548670659714606E-3</v>
      </c>
      <c r="AD3438">
        <f t="shared" si="479"/>
        <v>-8.2044670659714609E-3</v>
      </c>
      <c r="AE3438">
        <f>Sheet2!$B$17+Sheet2!$B$18*'Portfolio allocation'!K3438</f>
        <v>-1.3641626682612694E-2</v>
      </c>
      <c r="AF3438">
        <f t="shared" si="485"/>
        <v>5.4371596166412333E-3</v>
      </c>
      <c r="AH3438" s="2">
        <v>37684</v>
      </c>
      <c r="AI3438">
        <v>3.6429999999999998</v>
      </c>
      <c r="AJ3438">
        <v>1.24</v>
      </c>
      <c r="AK3438">
        <v>1.0906</v>
      </c>
      <c r="AR3438" s="3"/>
    </row>
    <row r="3439" spans="1:44" hidden="1" outlineLevel="1" x14ac:dyDescent="0.2">
      <c r="A3439" s="2">
        <v>37685</v>
      </c>
      <c r="B3439">
        <v>30.38</v>
      </c>
      <c r="E3439" s="2">
        <v>37685</v>
      </c>
      <c r="F3439">
        <v>829.85</v>
      </c>
      <c r="G3439">
        <f t="shared" si="480"/>
        <v>9.5621601236024478E-3</v>
      </c>
      <c r="H3439" s="2">
        <v>37685</v>
      </c>
      <c r="I3439">
        <v>1193.8699999999999</v>
      </c>
      <c r="J3439">
        <f t="shared" si="481"/>
        <v>9.897053723237681E-3</v>
      </c>
      <c r="K3439">
        <f t="shared" si="477"/>
        <v>9.8474537232376806E-3</v>
      </c>
      <c r="L3439">
        <v>-9.304414095336928E-3</v>
      </c>
      <c r="N3439" s="2">
        <v>37685</v>
      </c>
      <c r="O3439">
        <v>23.44</v>
      </c>
      <c r="Q3439" s="2">
        <v>37685</v>
      </c>
      <c r="R3439">
        <v>24185.91</v>
      </c>
      <c r="S3439" s="8">
        <f t="shared" si="482"/>
        <v>1.6037966504986123E-2</v>
      </c>
      <c r="T3439" s="9">
        <f t="shared" si="478"/>
        <v>1.5988366504986123E-2</v>
      </c>
      <c r="U3439" s="3">
        <f>Sheet1!$B$17+Sheet1!$B$18*'Portfolio allocation'!K3439</f>
        <v>1.1785047363318637E-2</v>
      </c>
      <c r="V3439" s="13">
        <f t="shared" si="483"/>
        <v>4.2033191416674855E-3</v>
      </c>
      <c r="W3439" s="13"/>
      <c r="X3439" s="2">
        <v>37685</v>
      </c>
      <c r="Y3439">
        <v>74.244900000000001</v>
      </c>
      <c r="AA3439" s="2">
        <v>37685</v>
      </c>
      <c r="AB3439">
        <v>933.08</v>
      </c>
      <c r="AC3439">
        <f t="shared" si="484"/>
        <v>1.3435283639799733E-2</v>
      </c>
      <c r="AD3439">
        <f t="shared" si="479"/>
        <v>1.3386483639799733E-2</v>
      </c>
      <c r="AE3439">
        <f>Sheet2!$B$17+Sheet2!$B$18*'Portfolio allocation'!K3439</f>
        <v>8.8099940933337E-3</v>
      </c>
      <c r="AF3439">
        <f t="shared" si="485"/>
        <v>4.5764895464660334E-3</v>
      </c>
      <c r="AH3439" s="2">
        <v>37685</v>
      </c>
      <c r="AI3439">
        <v>3.62</v>
      </c>
      <c r="AJ3439">
        <v>1.22</v>
      </c>
      <c r="AK3439">
        <v>1.0978000000000001</v>
      </c>
      <c r="AR3439" s="3"/>
    </row>
    <row r="3440" spans="1:44" hidden="1" outlineLevel="1" x14ac:dyDescent="0.2">
      <c r="A3440" s="2">
        <v>37686</v>
      </c>
      <c r="B3440">
        <v>31.37</v>
      </c>
      <c r="E3440" s="2">
        <v>37686</v>
      </c>
      <c r="F3440">
        <v>822.1</v>
      </c>
      <c r="G3440">
        <f t="shared" si="480"/>
        <v>-9.3390371753931944E-3</v>
      </c>
      <c r="H3440" s="2">
        <v>37686</v>
      </c>
      <c r="I3440">
        <v>1182.82</v>
      </c>
      <c r="J3440">
        <f t="shared" si="481"/>
        <v>-9.2556140953369281E-3</v>
      </c>
      <c r="K3440">
        <f t="shared" si="477"/>
        <v>-9.304414095336928E-3</v>
      </c>
      <c r="L3440">
        <v>8.2364843205221128E-3</v>
      </c>
      <c r="N3440" s="2">
        <v>37686</v>
      </c>
      <c r="O3440">
        <v>23.27</v>
      </c>
      <c r="Q3440" s="2">
        <v>37686</v>
      </c>
      <c r="R3440">
        <v>24010.5</v>
      </c>
      <c r="S3440" s="8">
        <f t="shared" si="482"/>
        <v>-7.252569781331375E-3</v>
      </c>
      <c r="T3440" s="9">
        <f t="shared" si="478"/>
        <v>-7.3013697813313749E-3</v>
      </c>
      <c r="U3440" s="3">
        <f>Sheet1!$B$17+Sheet1!$B$18*'Portfolio allocation'!K3440</f>
        <v>-1.0186460771027278E-2</v>
      </c>
      <c r="V3440" s="13">
        <f t="shared" si="483"/>
        <v>2.8850909896959032E-3</v>
      </c>
      <c r="W3440" s="13"/>
      <c r="X3440" s="2">
        <v>37686</v>
      </c>
      <c r="Y3440">
        <v>73.614500000000007</v>
      </c>
      <c r="AA3440" s="2">
        <v>37686</v>
      </c>
      <c r="AB3440">
        <v>925.16</v>
      </c>
      <c r="AC3440">
        <f t="shared" si="484"/>
        <v>-8.4880181763622442E-3</v>
      </c>
      <c r="AD3440">
        <f t="shared" si="479"/>
        <v>-8.5368181763622441E-3</v>
      </c>
      <c r="AE3440">
        <f>Sheet2!$B$17+Sheet2!$B$18*'Portfolio allocation'!K3440</f>
        <v>-8.2203353792817159E-3</v>
      </c>
      <c r="AF3440">
        <f t="shared" si="485"/>
        <v>-3.1648279708052819E-4</v>
      </c>
      <c r="AH3440" s="2">
        <v>37686</v>
      </c>
      <c r="AI3440">
        <v>3.6539999999999999</v>
      </c>
      <c r="AJ3440">
        <v>1.22</v>
      </c>
      <c r="AK3440">
        <v>1.0979000000000001</v>
      </c>
      <c r="AR3440" s="3"/>
    </row>
    <row r="3441" spans="1:44" hidden="1" outlineLevel="1" x14ac:dyDescent="0.2">
      <c r="A3441" s="2">
        <v>37687</v>
      </c>
      <c r="B3441">
        <v>31.08</v>
      </c>
      <c r="E3441" s="2">
        <v>37687</v>
      </c>
      <c r="F3441">
        <v>828.89</v>
      </c>
      <c r="G3441">
        <f t="shared" si="480"/>
        <v>8.2593358472204947E-3</v>
      </c>
      <c r="H3441" s="2">
        <v>37687</v>
      </c>
      <c r="I3441">
        <v>1192.6199999999999</v>
      </c>
      <c r="J3441">
        <f t="shared" si="481"/>
        <v>8.2852843205221127E-3</v>
      </c>
      <c r="K3441">
        <f t="shared" si="477"/>
        <v>8.2364843205221128E-3</v>
      </c>
      <c r="L3441">
        <v>-2.5846338749979002E-2</v>
      </c>
      <c r="N3441" s="2">
        <v>37687</v>
      </c>
      <c r="O3441">
        <v>23.56</v>
      </c>
      <c r="Q3441" s="2">
        <v>37687</v>
      </c>
      <c r="R3441">
        <v>24309.74</v>
      </c>
      <c r="S3441" s="8">
        <f t="shared" si="482"/>
        <v>1.2462880822973421E-2</v>
      </c>
      <c r="T3441" s="9">
        <f t="shared" si="478"/>
        <v>1.2414080822973421E-2</v>
      </c>
      <c r="U3441" s="3">
        <f>Sheet1!$B$17+Sheet1!$B$18*'Portfolio allocation'!K3441</f>
        <v>9.9369024371293024E-3</v>
      </c>
      <c r="V3441" s="13">
        <f t="shared" si="483"/>
        <v>2.4771783858441188E-3</v>
      </c>
      <c r="W3441" s="13"/>
      <c r="X3441" s="2">
        <v>37687</v>
      </c>
      <c r="Y3441">
        <v>74.407300000000006</v>
      </c>
      <c r="AA3441" s="2">
        <v>37687</v>
      </c>
      <c r="AB3441">
        <v>935.12</v>
      </c>
      <c r="AC3441">
        <f t="shared" si="484"/>
        <v>1.0765705391499791E-2</v>
      </c>
      <c r="AD3441">
        <f t="shared" si="479"/>
        <v>1.0719705391499792E-2</v>
      </c>
      <c r="AE3441">
        <f>Sheet2!$B$17+Sheet2!$B$18*'Portfolio allocation'!K3441</f>
        <v>7.3774790008924182E-3</v>
      </c>
      <c r="AF3441">
        <f t="shared" si="485"/>
        <v>3.3422263906073739E-3</v>
      </c>
      <c r="AH3441" s="2">
        <v>37687</v>
      </c>
      <c r="AI3441">
        <v>3.6259999999999999</v>
      </c>
      <c r="AJ3441">
        <v>1.1499999999999999</v>
      </c>
      <c r="AK3441">
        <v>1.10405</v>
      </c>
      <c r="AR3441" s="3"/>
    </row>
    <row r="3442" spans="1:44" hidden="1" outlineLevel="1" x14ac:dyDescent="0.2">
      <c r="A3442" s="2">
        <v>37690</v>
      </c>
      <c r="B3442">
        <v>33.31</v>
      </c>
      <c r="E3442" s="2">
        <v>37690</v>
      </c>
      <c r="F3442">
        <v>807.48</v>
      </c>
      <c r="G3442">
        <f t="shared" si="480"/>
        <v>-2.5829724088841655E-2</v>
      </c>
      <c r="H3442" s="2">
        <v>37690</v>
      </c>
      <c r="I3442">
        <v>1161.8499999999999</v>
      </c>
      <c r="J3442">
        <f t="shared" si="481"/>
        <v>-2.5800338749979002E-2</v>
      </c>
      <c r="K3442">
        <f t="shared" si="477"/>
        <v>-2.5846338749979002E-2</v>
      </c>
      <c r="L3442">
        <v>-8.3923541421007889E-3</v>
      </c>
      <c r="N3442" s="2">
        <v>37690</v>
      </c>
      <c r="O3442">
        <v>22.95</v>
      </c>
      <c r="Q3442" s="2">
        <v>37690</v>
      </c>
      <c r="R3442">
        <v>23680.33</v>
      </c>
      <c r="S3442" s="8">
        <f t="shared" si="482"/>
        <v>-2.5891268273539714E-2</v>
      </c>
      <c r="T3442" s="9">
        <f t="shared" si="478"/>
        <v>-2.5937268273539715E-2</v>
      </c>
      <c r="U3442" s="3">
        <f>Sheet1!$B$17+Sheet1!$B$18*'Portfolio allocation'!K3442</f>
        <v>-2.9163775962953855E-2</v>
      </c>
      <c r="V3442" s="13">
        <f t="shared" si="483"/>
        <v>3.2265076894141403E-3</v>
      </c>
      <c r="W3442" s="13"/>
      <c r="X3442" s="2">
        <v>37690</v>
      </c>
      <c r="Y3442">
        <v>72.305899999999994</v>
      </c>
      <c r="AA3442" s="2">
        <v>37690</v>
      </c>
      <c r="AB3442">
        <v>908.71</v>
      </c>
      <c r="AC3442">
        <f t="shared" si="484"/>
        <v>-2.8242364616305915E-2</v>
      </c>
      <c r="AD3442">
        <f t="shared" si="479"/>
        <v>-2.8285964616305916E-2</v>
      </c>
      <c r="AE3442">
        <f>Sheet2!$B$17+Sheet2!$B$18*'Portfolio allocation'!K3442</f>
        <v>-2.2929836804856055E-2</v>
      </c>
      <c r="AF3442">
        <f t="shared" si="485"/>
        <v>-5.3561278114498609E-3</v>
      </c>
      <c r="AH3442" s="2">
        <v>37690</v>
      </c>
      <c r="AI3442">
        <v>3.5609999999999999</v>
      </c>
      <c r="AJ3442">
        <v>1.0900000000000001</v>
      </c>
      <c r="AK3442">
        <v>1.1055999999999999</v>
      </c>
      <c r="AR3442" s="3"/>
    </row>
    <row r="3443" spans="1:44" hidden="1" outlineLevel="1" x14ac:dyDescent="0.2">
      <c r="A3443" s="2">
        <v>37691</v>
      </c>
      <c r="B3443">
        <v>33.61</v>
      </c>
      <c r="E3443" s="2">
        <v>37691</v>
      </c>
      <c r="F3443">
        <v>800.73</v>
      </c>
      <c r="G3443">
        <f t="shared" si="480"/>
        <v>-8.3593401694159741E-3</v>
      </c>
      <c r="H3443" s="2">
        <v>37691</v>
      </c>
      <c r="I3443">
        <v>1152.1500000000001</v>
      </c>
      <c r="J3443">
        <f t="shared" si="481"/>
        <v>-8.3487541421007894E-3</v>
      </c>
      <c r="K3443">
        <f t="shared" si="477"/>
        <v>-8.3923541421007889E-3</v>
      </c>
      <c r="L3443">
        <v>4.6941662804320218E-3</v>
      </c>
      <c r="N3443" s="2">
        <v>37691</v>
      </c>
      <c r="O3443">
        <v>22.79</v>
      </c>
      <c r="Q3443" s="2">
        <v>37691</v>
      </c>
      <c r="R3443">
        <v>23515.23</v>
      </c>
      <c r="S3443" s="8">
        <f t="shared" si="482"/>
        <v>-6.9720312174704757E-3</v>
      </c>
      <c r="T3443" s="9">
        <f t="shared" si="478"/>
        <v>-7.0156312174704761E-3</v>
      </c>
      <c r="U3443" s="3">
        <f>Sheet1!$B$17+Sheet1!$B$18*'Portfolio allocation'!K3443</f>
        <v>-9.1401224780016943E-3</v>
      </c>
      <c r="V3443" s="13">
        <f t="shared" si="483"/>
        <v>2.1244912605312182E-3</v>
      </c>
      <c r="W3443" s="13"/>
      <c r="X3443" s="2">
        <v>37691</v>
      </c>
      <c r="Y3443">
        <v>71.971599999999995</v>
      </c>
      <c r="AA3443" s="2">
        <v>37691</v>
      </c>
      <c r="AB3443">
        <v>904.51</v>
      </c>
      <c r="AC3443">
        <f t="shared" si="484"/>
        <v>-4.6219365914318411E-3</v>
      </c>
      <c r="AD3443">
        <f t="shared" si="479"/>
        <v>-4.6667365914318413E-3</v>
      </c>
      <c r="AE3443">
        <f>Sheet2!$B$17+Sheet2!$B$18*'Portfolio allocation'!K3443</f>
        <v>-7.4093084001102573E-3</v>
      </c>
      <c r="AF3443">
        <f t="shared" si="485"/>
        <v>2.742571808678416E-3</v>
      </c>
      <c r="AH3443" s="2">
        <v>37691</v>
      </c>
      <c r="AI3443">
        <v>3.581</v>
      </c>
      <c r="AJ3443">
        <v>1.1200000000000001</v>
      </c>
      <c r="AK3443">
        <v>1.10565</v>
      </c>
      <c r="AR3443" s="3"/>
    </row>
    <row r="3444" spans="1:44" hidden="1" outlineLevel="1" x14ac:dyDescent="0.2">
      <c r="A3444" s="2">
        <v>37692</v>
      </c>
      <c r="B3444">
        <v>33.51</v>
      </c>
      <c r="E3444" s="2">
        <v>37692</v>
      </c>
      <c r="F3444">
        <v>804.19</v>
      </c>
      <c r="G3444">
        <f t="shared" si="480"/>
        <v>4.3210570354552669E-3</v>
      </c>
      <c r="H3444" s="2">
        <v>37692</v>
      </c>
      <c r="I3444">
        <v>1157.6099999999999</v>
      </c>
      <c r="J3444">
        <f t="shared" si="481"/>
        <v>4.7389662804320221E-3</v>
      </c>
      <c r="K3444">
        <f t="shared" si="477"/>
        <v>4.6941662804320218E-3</v>
      </c>
      <c r="L3444">
        <v>3.4465159236703326E-2</v>
      </c>
      <c r="N3444" s="2">
        <v>37692</v>
      </c>
      <c r="O3444">
        <v>23.39</v>
      </c>
      <c r="Q3444" s="2">
        <v>37692</v>
      </c>
      <c r="R3444">
        <v>24134.33</v>
      </c>
      <c r="S3444" s="8">
        <f t="shared" si="482"/>
        <v>2.6327618313748191E-2</v>
      </c>
      <c r="T3444" s="9">
        <f t="shared" si="478"/>
        <v>2.628281831374819E-2</v>
      </c>
      <c r="U3444" s="3">
        <f>Sheet1!$B$17+Sheet1!$B$18*'Portfolio allocation'!K3444</f>
        <v>5.8730654072603125E-3</v>
      </c>
      <c r="V3444" s="13">
        <f t="shared" si="483"/>
        <v>2.0409752906487878E-2</v>
      </c>
      <c r="W3444" s="13"/>
      <c r="X3444" s="2">
        <v>37692</v>
      </c>
      <c r="Y3444">
        <v>71.809200000000004</v>
      </c>
      <c r="AA3444" s="2">
        <v>37692</v>
      </c>
      <c r="AB3444">
        <v>902.47</v>
      </c>
      <c r="AC3444">
        <f t="shared" si="484"/>
        <v>-2.2553647831422552E-3</v>
      </c>
      <c r="AD3444">
        <f t="shared" si="479"/>
        <v>-2.300964783142255E-3</v>
      </c>
      <c r="AE3444">
        <f>Sheet2!$B$17+Sheet2!$B$18*'Portfolio allocation'!K3444</f>
        <v>4.2275594269375986E-3</v>
      </c>
      <c r="AF3444">
        <f t="shared" si="485"/>
        <v>-6.5285242100798536E-3</v>
      </c>
      <c r="AH3444" s="2">
        <v>37692</v>
      </c>
      <c r="AI3444">
        <v>3.5830000000000002</v>
      </c>
      <c r="AJ3444">
        <v>1.1399999999999999</v>
      </c>
      <c r="AK3444">
        <v>1.10225</v>
      </c>
      <c r="AR3444" s="3"/>
    </row>
    <row r="3445" spans="1:44" hidden="1" outlineLevel="1" x14ac:dyDescent="0.2">
      <c r="A3445" s="2">
        <v>37693</v>
      </c>
      <c r="B3445">
        <v>31.76</v>
      </c>
      <c r="E3445" s="2">
        <v>37693</v>
      </c>
      <c r="F3445">
        <v>831.9</v>
      </c>
      <c r="G3445">
        <f t="shared" si="480"/>
        <v>3.4457031298573693E-2</v>
      </c>
      <c r="H3445" s="2">
        <v>37693</v>
      </c>
      <c r="I3445">
        <v>1197.56</v>
      </c>
      <c r="J3445">
        <f t="shared" si="481"/>
        <v>3.4510759236703326E-2</v>
      </c>
      <c r="K3445">
        <f t="shared" si="477"/>
        <v>3.4465159236703326E-2</v>
      </c>
      <c r="L3445">
        <v>1.6121121480342335E-3</v>
      </c>
      <c r="N3445" s="2">
        <v>37693</v>
      </c>
      <c r="O3445">
        <v>24.67</v>
      </c>
      <c r="Q3445" s="2">
        <v>37693</v>
      </c>
      <c r="R3445">
        <v>25455.06</v>
      </c>
      <c r="S3445" s="8">
        <f t="shared" si="482"/>
        <v>5.4724121199966946E-2</v>
      </c>
      <c r="T3445" s="9">
        <f t="shared" si="478"/>
        <v>5.4678521199966947E-2</v>
      </c>
      <c r="U3445" s="3">
        <f>Sheet1!$B$17+Sheet1!$B$18*'Portfolio allocation'!K3445</f>
        <v>4.002710302399199E-2</v>
      </c>
      <c r="V3445" s="13">
        <f t="shared" si="483"/>
        <v>1.4651418175974956E-2</v>
      </c>
      <c r="W3445" s="13"/>
      <c r="X3445" s="2">
        <v>37693</v>
      </c>
      <c r="Y3445">
        <v>74.932599999999994</v>
      </c>
      <c r="AA3445" s="2">
        <v>37693</v>
      </c>
      <c r="AB3445">
        <v>941.72</v>
      </c>
      <c r="AC3445">
        <f t="shared" si="484"/>
        <v>4.349175041829656E-2</v>
      </c>
      <c r="AD3445">
        <f t="shared" si="479"/>
        <v>4.3442150418296563E-2</v>
      </c>
      <c r="AE3445">
        <f>Sheet2!$B$17+Sheet2!$B$18*'Portfolio allocation'!K3445</f>
        <v>3.0700685890377638E-2</v>
      </c>
      <c r="AF3445">
        <f t="shared" si="485"/>
        <v>1.2741464527918925E-2</v>
      </c>
      <c r="AH3445" s="2">
        <v>37693</v>
      </c>
      <c r="AI3445">
        <v>3.75</v>
      </c>
      <c r="AJ3445">
        <v>1.24</v>
      </c>
      <c r="AK3445">
        <v>1.0883499999999999</v>
      </c>
      <c r="AR3445" s="3"/>
    </row>
    <row r="3446" spans="1:44" hidden="1" outlineLevel="1" x14ac:dyDescent="0.2">
      <c r="A3446" s="2">
        <v>37694</v>
      </c>
      <c r="B3446">
        <v>30.98</v>
      </c>
      <c r="E3446" s="2">
        <v>37694</v>
      </c>
      <c r="F3446">
        <v>833.27</v>
      </c>
      <c r="G3446">
        <f t="shared" si="480"/>
        <v>1.6468325519893856E-3</v>
      </c>
      <c r="H3446" s="2">
        <v>37694</v>
      </c>
      <c r="I3446">
        <v>1199.55</v>
      </c>
      <c r="J3446">
        <f t="shared" si="481"/>
        <v>1.6617121480342334E-3</v>
      </c>
      <c r="K3446">
        <f t="shared" si="477"/>
        <v>1.6121121480342335E-3</v>
      </c>
      <c r="L3446">
        <v>3.5414498737026248E-2</v>
      </c>
      <c r="N3446" s="2">
        <v>37694</v>
      </c>
      <c r="O3446">
        <v>24.86</v>
      </c>
      <c r="Q3446" s="2">
        <v>37694</v>
      </c>
      <c r="R3446">
        <v>25651.1</v>
      </c>
      <c r="S3446" s="8">
        <f t="shared" si="482"/>
        <v>7.7014157499528668E-3</v>
      </c>
      <c r="T3446" s="9">
        <f t="shared" si="478"/>
        <v>7.6518157499528665E-3</v>
      </c>
      <c r="U3446" s="3">
        <f>Sheet1!$B$17+Sheet1!$B$18*'Portfolio allocation'!K3446</f>
        <v>2.3372547969345596E-3</v>
      </c>
      <c r="V3446" s="13">
        <f t="shared" si="483"/>
        <v>5.3145609530183069E-3</v>
      </c>
      <c r="W3446" s="13"/>
      <c r="X3446" s="2">
        <v>37694</v>
      </c>
      <c r="Y3446">
        <v>75.457999999999998</v>
      </c>
      <c r="AA3446" s="2">
        <v>37694</v>
      </c>
      <c r="AB3446">
        <v>948.32</v>
      </c>
      <c r="AC3446">
        <f t="shared" si="484"/>
        <v>7.008452618612715E-3</v>
      </c>
      <c r="AD3446">
        <f t="shared" si="479"/>
        <v>6.9596526186127151E-3</v>
      </c>
      <c r="AE3446">
        <f>Sheet2!$B$17+Sheet2!$B$18*'Portfolio allocation'!K3446</f>
        <v>1.4869182620970683E-3</v>
      </c>
      <c r="AF3446">
        <f t="shared" si="485"/>
        <v>5.4727343565156468E-3</v>
      </c>
      <c r="AH3446" s="2">
        <v>37694</v>
      </c>
      <c r="AI3446">
        <v>3.7010000000000001</v>
      </c>
      <c r="AJ3446">
        <v>1.22</v>
      </c>
      <c r="AK3446">
        <v>1.0763499999999999</v>
      </c>
      <c r="AR3446" s="3"/>
    </row>
    <row r="3447" spans="1:44" hidden="1" outlineLevel="1" x14ac:dyDescent="0.2">
      <c r="A3447" s="2">
        <v>37697</v>
      </c>
      <c r="B3447">
        <v>31.75</v>
      </c>
      <c r="E3447" s="2">
        <v>37697</v>
      </c>
      <c r="F3447">
        <v>862.79</v>
      </c>
      <c r="G3447">
        <f t="shared" si="480"/>
        <v>3.5426692428624618E-2</v>
      </c>
      <c r="H3447" s="2">
        <v>37697</v>
      </c>
      <c r="I3447">
        <v>1242.0899999999999</v>
      </c>
      <c r="J3447">
        <f t="shared" si="481"/>
        <v>3.546329873702625E-2</v>
      </c>
      <c r="K3447">
        <f t="shared" si="477"/>
        <v>3.5414498737026248E-2</v>
      </c>
      <c r="L3447">
        <v>4.2174015860366558E-3</v>
      </c>
      <c r="N3447" s="2">
        <v>37697</v>
      </c>
      <c r="O3447">
        <v>25.93</v>
      </c>
      <c r="Q3447" s="2">
        <v>37697</v>
      </c>
      <c r="R3447">
        <v>26755.15</v>
      </c>
      <c r="S3447" s="8">
        <f t="shared" si="482"/>
        <v>4.3041039175707896E-2</v>
      </c>
      <c r="T3447" s="9">
        <f t="shared" si="478"/>
        <v>4.2992239175707894E-2</v>
      </c>
      <c r="U3447" s="3">
        <f>Sheet1!$B$17+Sheet1!$B$18*'Portfolio allocation'!K3447</f>
        <v>4.1116209358224895E-2</v>
      </c>
      <c r="V3447" s="13">
        <f t="shared" si="483"/>
        <v>1.8760298174829992E-3</v>
      </c>
      <c r="W3447" s="13"/>
      <c r="X3447" s="2">
        <v>37697</v>
      </c>
      <c r="Y3447">
        <v>78.762799999999999</v>
      </c>
      <c r="AA3447" s="2">
        <v>37697</v>
      </c>
      <c r="AB3447">
        <v>989.86</v>
      </c>
      <c r="AC3447">
        <f t="shared" si="484"/>
        <v>4.3803779314999014E-2</v>
      </c>
      <c r="AD3447">
        <f t="shared" si="479"/>
        <v>4.3754179314999017E-2</v>
      </c>
      <c r="AE3447">
        <f>Sheet2!$B$17+Sheet2!$B$18*'Portfolio allocation'!K3447</f>
        <v>3.1544862793905934E-2</v>
      </c>
      <c r="AF3447">
        <f t="shared" si="485"/>
        <v>1.2209316521093083E-2</v>
      </c>
      <c r="AH3447" s="2">
        <v>37697</v>
      </c>
      <c r="AI3447">
        <v>3.84</v>
      </c>
      <c r="AJ3447">
        <v>1.24</v>
      </c>
      <c r="AK3447">
        <v>1.0690999999999999</v>
      </c>
      <c r="AR3447" s="3"/>
    </row>
    <row r="3448" spans="1:44" hidden="1" outlineLevel="1" x14ac:dyDescent="0.2">
      <c r="A3448" s="2">
        <v>37698</v>
      </c>
      <c r="B3448">
        <v>30.43</v>
      </c>
      <c r="E3448" s="2">
        <v>37698</v>
      </c>
      <c r="F3448">
        <v>866.45</v>
      </c>
      <c r="G3448">
        <f t="shared" si="480"/>
        <v>4.2420519477510688E-3</v>
      </c>
      <c r="H3448" s="2">
        <v>37698</v>
      </c>
      <c r="I3448">
        <v>1247.3900000000001</v>
      </c>
      <c r="J3448">
        <f t="shared" si="481"/>
        <v>4.2670015860366561E-3</v>
      </c>
      <c r="K3448">
        <f t="shared" si="477"/>
        <v>4.2174015860366558E-3</v>
      </c>
      <c r="L3448">
        <v>8.7483793681204496E-3</v>
      </c>
      <c r="N3448" s="2">
        <v>37698</v>
      </c>
      <c r="O3448">
        <v>26.04</v>
      </c>
      <c r="Q3448" s="2">
        <v>37698</v>
      </c>
      <c r="R3448">
        <v>26868.66</v>
      </c>
      <c r="S3448" s="8">
        <f t="shared" si="482"/>
        <v>4.2425476964247366E-3</v>
      </c>
      <c r="T3448" s="9">
        <f t="shared" si="478"/>
        <v>4.1929476964247363E-3</v>
      </c>
      <c r="U3448" s="3">
        <f>Sheet1!$B$17+Sheet1!$B$18*'Portfolio allocation'!K3448</f>
        <v>5.3261088670257771E-3</v>
      </c>
      <c r="V3448" s="13">
        <f t="shared" si="483"/>
        <v>-1.1331611706010408E-3</v>
      </c>
      <c r="W3448" s="13"/>
      <c r="X3448" s="2">
        <v>37698</v>
      </c>
      <c r="Y3448">
        <v>78.772400000000005</v>
      </c>
      <c r="AA3448" s="2">
        <v>37698</v>
      </c>
      <c r="AB3448">
        <v>989.98</v>
      </c>
      <c r="AC3448">
        <f t="shared" si="484"/>
        <v>1.2122926474456008E-4</v>
      </c>
      <c r="AD3448">
        <f t="shared" si="479"/>
        <v>6.7229264744560072E-5</v>
      </c>
      <c r="AE3448">
        <f>Sheet2!$B$17+Sheet2!$B$18*'Portfolio allocation'!K3448</f>
        <v>3.8036080973138037E-3</v>
      </c>
      <c r="AF3448">
        <f t="shared" si="485"/>
        <v>-3.7363788325692439E-3</v>
      </c>
      <c r="AH3448" s="2">
        <v>37698</v>
      </c>
      <c r="AI3448">
        <v>3.9079999999999999</v>
      </c>
      <c r="AJ3448">
        <v>1.35</v>
      </c>
      <c r="AK3448">
        <v>1.0632999999999999</v>
      </c>
      <c r="AR3448" s="3"/>
    </row>
    <row r="3449" spans="1:44" hidden="1" outlineLevel="1" x14ac:dyDescent="0.2">
      <c r="A3449" s="2">
        <v>37699</v>
      </c>
      <c r="B3449">
        <v>31.54</v>
      </c>
      <c r="E3449" s="2">
        <v>37699</v>
      </c>
      <c r="F3449">
        <v>874.02</v>
      </c>
      <c r="G3449">
        <f t="shared" si="480"/>
        <v>8.7367995845113455E-3</v>
      </c>
      <c r="H3449" s="2">
        <v>37699</v>
      </c>
      <c r="I3449">
        <v>1258.3699999999999</v>
      </c>
      <c r="J3449">
        <f t="shared" si="481"/>
        <v>8.8023793681204499E-3</v>
      </c>
      <c r="K3449">
        <f t="shared" si="477"/>
        <v>8.7483793681204496E-3</v>
      </c>
      <c r="L3449">
        <v>1.8544291933215357E-3</v>
      </c>
      <c r="N3449" s="2">
        <v>37699</v>
      </c>
      <c r="O3449">
        <v>26.32</v>
      </c>
      <c r="Q3449" s="2">
        <v>37699</v>
      </c>
      <c r="R3449">
        <v>27157.56</v>
      </c>
      <c r="S3449" s="8">
        <f t="shared" si="482"/>
        <v>1.0752303985386735E-2</v>
      </c>
      <c r="T3449" s="9">
        <f t="shared" si="478"/>
        <v>1.0698303985386735E-2</v>
      </c>
      <c r="U3449" s="3">
        <f>Sheet1!$B$17+Sheet1!$B$18*'Portfolio allocation'!K3449</f>
        <v>1.0524161408879835E-2</v>
      </c>
      <c r="V3449" s="13">
        <f t="shared" si="483"/>
        <v>1.741425765068999E-4</v>
      </c>
      <c r="W3449" s="13"/>
      <c r="X3449" s="2">
        <v>37699</v>
      </c>
      <c r="Y3449">
        <v>78.323499999999996</v>
      </c>
      <c r="AA3449" s="2">
        <v>37699</v>
      </c>
      <c r="AB3449">
        <v>984.34</v>
      </c>
      <c r="AC3449">
        <f t="shared" si="484"/>
        <v>-5.6970847895917442E-3</v>
      </c>
      <c r="AD3449">
        <f t="shared" si="479"/>
        <v>-5.7498847895917447E-3</v>
      </c>
      <c r="AE3449">
        <f>Sheet2!$B$17+Sheet2!$B$18*'Portfolio allocation'!K3449</f>
        <v>7.832669136840666E-3</v>
      </c>
      <c r="AF3449">
        <f t="shared" si="485"/>
        <v>-1.3582553926432411E-2</v>
      </c>
      <c r="AH3449" s="2">
        <v>37699</v>
      </c>
      <c r="AI3449">
        <v>3.9860000000000002</v>
      </c>
      <c r="AJ3449">
        <v>1.32</v>
      </c>
      <c r="AK3449">
        <v>1.0589999999999999</v>
      </c>
      <c r="AR3449" s="3"/>
    </row>
    <row r="3450" spans="1:44" hidden="1" outlineLevel="1" x14ac:dyDescent="0.2">
      <c r="A3450" s="2">
        <v>37700</v>
      </c>
      <c r="B3450">
        <v>30.44</v>
      </c>
      <c r="E3450" s="2">
        <v>37700</v>
      </c>
      <c r="F3450">
        <v>875.67</v>
      </c>
      <c r="G3450">
        <f t="shared" si="480"/>
        <v>1.8878286538064337E-3</v>
      </c>
      <c r="H3450" s="2">
        <v>37700</v>
      </c>
      <c r="I3450">
        <v>1260.77</v>
      </c>
      <c r="J3450">
        <f t="shared" si="481"/>
        <v>1.9072291933215357E-3</v>
      </c>
      <c r="K3450">
        <f t="shared" si="477"/>
        <v>1.8544291933215357E-3</v>
      </c>
      <c r="L3450">
        <v>2.2924421367894285E-2</v>
      </c>
      <c r="N3450" s="2">
        <v>37700</v>
      </c>
      <c r="O3450">
        <v>26.25</v>
      </c>
      <c r="Q3450" s="2">
        <v>37700</v>
      </c>
      <c r="R3450">
        <v>27085.34</v>
      </c>
      <c r="S3450" s="8">
        <f t="shared" si="482"/>
        <v>-2.6592963432650052E-3</v>
      </c>
      <c r="T3450" s="9">
        <f t="shared" si="478"/>
        <v>-2.7120963432650052E-3</v>
      </c>
      <c r="U3450" s="3">
        <f>Sheet1!$B$17+Sheet1!$B$18*'Portfolio allocation'!K3450</f>
        <v>2.6152470524187493E-3</v>
      </c>
      <c r="V3450" s="13">
        <f t="shared" si="483"/>
        <v>-5.3273433956837549E-3</v>
      </c>
      <c r="W3450" s="13"/>
      <c r="X3450" s="2">
        <v>37700</v>
      </c>
      <c r="Y3450">
        <v>78.514499999999998</v>
      </c>
      <c r="AA3450" s="2">
        <v>37700</v>
      </c>
      <c r="AB3450">
        <v>986.74</v>
      </c>
      <c r="AC3450">
        <f t="shared" si="484"/>
        <v>2.4381819290082429E-3</v>
      </c>
      <c r="AD3450">
        <f t="shared" si="479"/>
        <v>2.3845819290082429E-3</v>
      </c>
      <c r="AE3450">
        <f>Sheet2!$B$17+Sheet2!$B$18*'Portfolio allocation'!K3450</f>
        <v>1.7023927608334826E-3</v>
      </c>
      <c r="AF3450">
        <f t="shared" si="485"/>
        <v>6.8218916817476029E-4</v>
      </c>
      <c r="AH3450" s="2">
        <v>37700</v>
      </c>
      <c r="AI3450">
        <v>3.9550000000000001</v>
      </c>
      <c r="AJ3450">
        <v>1.34</v>
      </c>
      <c r="AK3450">
        <v>1.06175</v>
      </c>
      <c r="AR3450" s="3"/>
    </row>
    <row r="3451" spans="1:44" hidden="1" outlineLevel="1" x14ac:dyDescent="0.2">
      <c r="A3451" s="2">
        <v>37701</v>
      </c>
      <c r="B3451">
        <v>28.67</v>
      </c>
      <c r="E3451" s="2">
        <v>37701</v>
      </c>
      <c r="F3451">
        <v>895.79</v>
      </c>
      <c r="G3451">
        <f t="shared" si="480"/>
        <v>2.2976692132881116E-2</v>
      </c>
      <c r="H3451" s="2">
        <v>37701</v>
      </c>
      <c r="I3451">
        <v>1289.74</v>
      </c>
      <c r="J3451">
        <f t="shared" si="481"/>
        <v>2.2978021367894286E-2</v>
      </c>
      <c r="K3451">
        <f t="shared" si="477"/>
        <v>2.2924421367894285E-2</v>
      </c>
      <c r="L3451">
        <v>-3.5278553705398001E-2</v>
      </c>
      <c r="N3451" s="2">
        <v>37701</v>
      </c>
      <c r="O3451">
        <v>26.57</v>
      </c>
      <c r="Q3451" s="2">
        <v>37701</v>
      </c>
      <c r="R3451">
        <v>27415.52</v>
      </c>
      <c r="S3451" s="8">
        <f t="shared" si="482"/>
        <v>1.2190358326681583E-2</v>
      </c>
      <c r="T3451" s="9">
        <f t="shared" si="478"/>
        <v>1.2136758326681582E-2</v>
      </c>
      <c r="U3451" s="3">
        <f>Sheet1!$B$17+Sheet1!$B$18*'Portfolio allocation'!K3451</f>
        <v>2.6787276059701475E-2</v>
      </c>
      <c r="V3451" s="13">
        <f t="shared" si="483"/>
        <v>-1.4650517733019893E-2</v>
      </c>
      <c r="W3451" s="13"/>
      <c r="X3451" s="2">
        <v>37701</v>
      </c>
      <c r="Y3451">
        <v>81.093500000000006</v>
      </c>
      <c r="AA3451" s="2">
        <v>37701</v>
      </c>
      <c r="AB3451">
        <v>1019.15</v>
      </c>
      <c r="AC3451">
        <f t="shared" si="484"/>
        <v>3.2845531751018564E-2</v>
      </c>
      <c r="AD3451">
        <f t="shared" si="479"/>
        <v>3.2791131751018561E-2</v>
      </c>
      <c r="AE3451">
        <f>Sheet2!$B$17+Sheet2!$B$18*'Portfolio allocation'!K3451</f>
        <v>2.0438367346580624E-2</v>
      </c>
      <c r="AF3451">
        <f t="shared" si="485"/>
        <v>1.2352764404437937E-2</v>
      </c>
      <c r="AH3451" s="2">
        <v>37701</v>
      </c>
      <c r="AI3451">
        <v>4.0990000000000002</v>
      </c>
      <c r="AJ3451">
        <v>1.36</v>
      </c>
      <c r="AK3451">
        <v>1.0543</v>
      </c>
      <c r="AR3451" s="3"/>
    </row>
    <row r="3452" spans="1:44" hidden="1" outlineLevel="1" x14ac:dyDescent="0.2">
      <c r="A3452" s="2">
        <v>37704</v>
      </c>
      <c r="B3452">
        <v>30.39</v>
      </c>
      <c r="E3452" s="2">
        <v>37704</v>
      </c>
      <c r="F3452">
        <v>864.23</v>
      </c>
      <c r="G3452">
        <f t="shared" si="480"/>
        <v>-3.5231471661885005E-2</v>
      </c>
      <c r="H3452" s="2">
        <v>37704</v>
      </c>
      <c r="I3452">
        <v>1244.31</v>
      </c>
      <c r="J3452">
        <f t="shared" si="481"/>
        <v>-3.5224153705397998E-2</v>
      </c>
      <c r="K3452">
        <f t="shared" si="477"/>
        <v>-3.5278553705398001E-2</v>
      </c>
      <c r="L3452">
        <v>1.2106549358279003E-2</v>
      </c>
      <c r="N3452" s="2">
        <v>37704</v>
      </c>
      <c r="O3452">
        <v>25.29</v>
      </c>
      <c r="Q3452" s="2">
        <v>37704</v>
      </c>
      <c r="R3452">
        <v>26094.79</v>
      </c>
      <c r="S3452" s="8">
        <f t="shared" si="482"/>
        <v>-4.8174537634157577E-2</v>
      </c>
      <c r="T3452" s="9">
        <f t="shared" si="478"/>
        <v>-4.822893763415758E-2</v>
      </c>
      <c r="U3452" s="3">
        <f>Sheet1!$B$17+Sheet1!$B$18*'Portfolio allocation'!K3452</f>
        <v>-3.9984652003926431E-2</v>
      </c>
      <c r="V3452" s="13">
        <f t="shared" si="483"/>
        <v>-8.244285630231149E-3</v>
      </c>
      <c r="W3452" s="13"/>
      <c r="X3452" s="2">
        <v>37704</v>
      </c>
      <c r="Y3452">
        <v>78.562299999999993</v>
      </c>
      <c r="AA3452" s="2">
        <v>37704</v>
      </c>
      <c r="AB3452">
        <v>987.34</v>
      </c>
      <c r="AC3452">
        <f t="shared" si="484"/>
        <v>-3.1212284747093144E-2</v>
      </c>
      <c r="AD3452">
        <f t="shared" si="479"/>
        <v>-3.1265084747093143E-2</v>
      </c>
      <c r="AE3452">
        <f>Sheet2!$B$17+Sheet2!$B$18*'Portfolio allocation'!K3452</f>
        <v>-3.1317202980781937E-2</v>
      </c>
      <c r="AF3452">
        <f t="shared" si="485"/>
        <v>5.2118233688794313E-5</v>
      </c>
      <c r="AH3452" s="2">
        <v>37704</v>
      </c>
      <c r="AI3452">
        <v>3.9670000000000001</v>
      </c>
      <c r="AJ3452">
        <v>1.32</v>
      </c>
      <c r="AK3452">
        <v>1.0660000000000001</v>
      </c>
      <c r="AR3452" s="3"/>
    </row>
    <row r="3453" spans="1:44" hidden="1" outlineLevel="1" x14ac:dyDescent="0.2">
      <c r="A3453" s="2">
        <v>37705</v>
      </c>
      <c r="B3453">
        <v>28.75</v>
      </c>
      <c r="E3453" s="2">
        <v>37705</v>
      </c>
      <c r="F3453">
        <v>874.74</v>
      </c>
      <c r="G3453">
        <f t="shared" si="480"/>
        <v>1.2161114518125959E-2</v>
      </c>
      <c r="H3453" s="2">
        <v>37705</v>
      </c>
      <c r="I3453">
        <v>1259.44</v>
      </c>
      <c r="J3453">
        <f t="shared" si="481"/>
        <v>1.2159349358279004E-2</v>
      </c>
      <c r="K3453">
        <f t="shared" si="477"/>
        <v>1.2106549358279003E-2</v>
      </c>
      <c r="L3453">
        <v>-5.4901252366131572E-3</v>
      </c>
      <c r="N3453" s="2">
        <v>37705</v>
      </c>
      <c r="O3453">
        <v>25.49</v>
      </c>
      <c r="Q3453" s="2">
        <v>37705</v>
      </c>
      <c r="R3453">
        <v>26301.15</v>
      </c>
      <c r="S3453" s="8">
        <f t="shared" si="482"/>
        <v>7.9080919984411135E-3</v>
      </c>
      <c r="T3453" s="9">
        <f t="shared" si="478"/>
        <v>7.8552919984411131E-3</v>
      </c>
      <c r="U3453" s="3">
        <f>Sheet1!$B$17+Sheet1!$B$18*'Portfolio allocation'!K3453</f>
        <v>1.4376739128935154E-2</v>
      </c>
      <c r="V3453" s="13">
        <f t="shared" si="483"/>
        <v>-6.5214471304940406E-3</v>
      </c>
      <c r="W3453" s="13"/>
      <c r="X3453" s="2">
        <v>37705</v>
      </c>
      <c r="Y3453">
        <v>79.708500000000001</v>
      </c>
      <c r="AA3453" s="2">
        <v>37705</v>
      </c>
      <c r="AB3453">
        <v>1001.74</v>
      </c>
      <c r="AC3453">
        <f t="shared" si="484"/>
        <v>1.4584641562177092E-2</v>
      </c>
      <c r="AD3453">
        <f t="shared" si="479"/>
        <v>1.4533441562177092E-2</v>
      </c>
      <c r="AE3453">
        <f>Sheet2!$B$17+Sheet2!$B$18*'Portfolio allocation'!K3453</f>
        <v>1.0818839566754708E-2</v>
      </c>
      <c r="AF3453">
        <f t="shared" si="485"/>
        <v>3.7146019954223848E-3</v>
      </c>
      <c r="AH3453" s="2">
        <v>37705</v>
      </c>
      <c r="AI3453">
        <v>3.944</v>
      </c>
      <c r="AJ3453">
        <v>1.28</v>
      </c>
      <c r="AK3453">
        <v>1.06915</v>
      </c>
      <c r="AR3453" s="3"/>
    </row>
    <row r="3454" spans="1:44" hidden="1" outlineLevel="1" x14ac:dyDescent="0.2">
      <c r="A3454" s="2">
        <v>37706</v>
      </c>
      <c r="B3454">
        <v>28.23</v>
      </c>
      <c r="E3454" s="2">
        <v>37706</v>
      </c>
      <c r="F3454">
        <v>869.95</v>
      </c>
      <c r="G3454">
        <f t="shared" si="480"/>
        <v>-5.4759128426732362E-3</v>
      </c>
      <c r="H3454" s="2">
        <v>37706</v>
      </c>
      <c r="I3454">
        <v>1252.5899999999999</v>
      </c>
      <c r="J3454">
        <f t="shared" si="481"/>
        <v>-5.4389252366131569E-3</v>
      </c>
      <c r="K3454">
        <f t="shared" si="477"/>
        <v>-5.4901252366131572E-3</v>
      </c>
      <c r="L3454">
        <v>-1.5516901555975118E-3</v>
      </c>
      <c r="N3454" s="2">
        <v>37706</v>
      </c>
      <c r="O3454">
        <v>25.25</v>
      </c>
      <c r="Q3454" s="2">
        <v>37706</v>
      </c>
      <c r="R3454">
        <v>26053.52</v>
      </c>
      <c r="S3454" s="8">
        <f t="shared" si="482"/>
        <v>-9.4151776633341067E-3</v>
      </c>
      <c r="T3454" s="9">
        <f t="shared" si="478"/>
        <v>-9.4663776633341062E-3</v>
      </c>
      <c r="U3454" s="3">
        <f>Sheet1!$B$17+Sheet1!$B$18*'Portfolio allocation'!K3454</f>
        <v>-5.8106119253645769E-3</v>
      </c>
      <c r="V3454" s="13">
        <f t="shared" si="483"/>
        <v>-3.6557657379695293E-3</v>
      </c>
      <c r="W3454" s="13"/>
      <c r="X3454" s="2">
        <v>37706</v>
      </c>
      <c r="Y3454">
        <v>77.893600000000006</v>
      </c>
      <c r="AA3454" s="2">
        <v>37706</v>
      </c>
      <c r="AB3454">
        <v>978.93</v>
      </c>
      <c r="AC3454">
        <f t="shared" si="484"/>
        <v>-2.2770379539601149E-2</v>
      </c>
      <c r="AD3454">
        <f t="shared" si="479"/>
        <v>-2.2821179539601149E-2</v>
      </c>
      <c r="AE3454">
        <f>Sheet2!$B$17+Sheet2!$B$18*'Portfolio allocation'!K3454</f>
        <v>-4.8285724147947035E-3</v>
      </c>
      <c r="AF3454">
        <f t="shared" si="485"/>
        <v>-1.7992607124806444E-2</v>
      </c>
      <c r="AH3454" s="2">
        <v>37706</v>
      </c>
      <c r="AI3454">
        <v>3.93</v>
      </c>
      <c r="AJ3454">
        <v>1.27</v>
      </c>
      <c r="AK3454">
        <v>1.06765</v>
      </c>
      <c r="AR3454" s="3"/>
    </row>
    <row r="3455" spans="1:44" hidden="1" outlineLevel="1" x14ac:dyDescent="0.2">
      <c r="A3455" s="2">
        <v>37707</v>
      </c>
      <c r="B3455">
        <v>27.96</v>
      </c>
      <c r="E3455" s="2">
        <v>37707</v>
      </c>
      <c r="F3455">
        <v>868.52</v>
      </c>
      <c r="G3455">
        <f t="shared" si="480"/>
        <v>-1.6437726306109957E-3</v>
      </c>
      <c r="H3455" s="2">
        <v>37707</v>
      </c>
      <c r="I3455">
        <v>1250.71</v>
      </c>
      <c r="J3455">
        <f t="shared" si="481"/>
        <v>-1.5008901555975118E-3</v>
      </c>
      <c r="K3455">
        <f t="shared" si="477"/>
        <v>-1.5516901555975118E-3</v>
      </c>
      <c r="L3455">
        <v>-5.8067301772593057E-3</v>
      </c>
      <c r="N3455" s="2">
        <v>37707</v>
      </c>
      <c r="O3455">
        <v>25.04</v>
      </c>
      <c r="Q3455" s="2">
        <v>37707</v>
      </c>
      <c r="R3455">
        <v>25836.83</v>
      </c>
      <c r="S3455" s="8">
        <f t="shared" si="482"/>
        <v>-8.3171103175309069E-3</v>
      </c>
      <c r="T3455" s="9">
        <f t="shared" si="478"/>
        <v>-8.3679103175309071E-3</v>
      </c>
      <c r="U3455" s="3">
        <f>Sheet1!$B$17+Sheet1!$B$18*'Portfolio allocation'!K3455</f>
        <v>-1.292339387204961E-3</v>
      </c>
      <c r="V3455" s="13">
        <f t="shared" si="483"/>
        <v>-7.0755709303259463E-3</v>
      </c>
      <c r="W3455" s="13"/>
      <c r="X3455" s="2">
        <v>37707</v>
      </c>
      <c r="Y3455">
        <v>77.798100000000005</v>
      </c>
      <c r="AA3455" s="2">
        <v>37707</v>
      </c>
      <c r="AB3455">
        <v>977.73</v>
      </c>
      <c r="AC3455">
        <f t="shared" si="484"/>
        <v>-1.2258282001776921E-3</v>
      </c>
      <c r="AD3455">
        <f t="shared" si="479"/>
        <v>-1.275828200177692E-3</v>
      </c>
      <c r="AE3455">
        <f>Sheet2!$B$17+Sheet2!$B$18*'Portfolio allocation'!K3455</f>
        <v>-1.3264154621891702E-3</v>
      </c>
      <c r="AF3455">
        <f t="shared" si="485"/>
        <v>5.058726201147821E-5</v>
      </c>
      <c r="AH3455" s="2">
        <v>37707</v>
      </c>
      <c r="AI3455">
        <v>3.9209999999999998</v>
      </c>
      <c r="AJ3455">
        <v>1.25</v>
      </c>
      <c r="AK3455">
        <v>1.07195</v>
      </c>
      <c r="AR3455" s="3"/>
    </row>
    <row r="3456" spans="1:44" hidden="1" outlineLevel="1" x14ac:dyDescent="0.2">
      <c r="A3456" s="2">
        <v>37708</v>
      </c>
      <c r="B3456">
        <v>27.75</v>
      </c>
      <c r="E3456" s="2">
        <v>37708</v>
      </c>
      <c r="F3456">
        <v>863.5</v>
      </c>
      <c r="G3456">
        <f t="shared" si="480"/>
        <v>-5.7799474968912579E-3</v>
      </c>
      <c r="H3456" s="2">
        <v>37708</v>
      </c>
      <c r="I3456">
        <v>1243.51</v>
      </c>
      <c r="J3456">
        <f t="shared" si="481"/>
        <v>-5.756730177259306E-3</v>
      </c>
      <c r="K3456">
        <f t="shared" si="477"/>
        <v>-5.8067301772593057E-3</v>
      </c>
      <c r="L3456">
        <v>-1.7780864880861433E-2</v>
      </c>
      <c r="N3456" s="2">
        <v>37708</v>
      </c>
      <c r="O3456">
        <v>24.67</v>
      </c>
      <c r="Q3456" s="2">
        <v>37708</v>
      </c>
      <c r="R3456">
        <v>25455.06</v>
      </c>
      <c r="S3456" s="8">
        <f t="shared" si="482"/>
        <v>-1.4776193519096648E-2</v>
      </c>
      <c r="T3456" s="9">
        <f t="shared" si="478"/>
        <v>-1.4826193519096647E-2</v>
      </c>
      <c r="U3456" s="3">
        <f>Sheet1!$B$17+Sheet1!$B$18*'Portfolio allocation'!K3456</f>
        <v>-6.1738291371100738E-3</v>
      </c>
      <c r="V3456" s="13">
        <f t="shared" si="483"/>
        <v>-8.6523643819865735E-3</v>
      </c>
      <c r="W3456" s="13"/>
      <c r="X3456" s="2">
        <v>37708</v>
      </c>
      <c r="Y3456">
        <v>77.224999999999994</v>
      </c>
      <c r="AA3456" s="2">
        <v>37708</v>
      </c>
      <c r="AB3456">
        <v>970.53</v>
      </c>
      <c r="AC3456">
        <f t="shared" si="484"/>
        <v>-7.3639961952687294E-3</v>
      </c>
      <c r="AD3456">
        <f t="shared" si="479"/>
        <v>-7.4127961952687293E-3</v>
      </c>
      <c r="AE3456">
        <f>Sheet2!$B$17+Sheet2!$B$18*'Portfolio allocation'!K3456</f>
        <v>-5.1101056053398253E-3</v>
      </c>
      <c r="AF3456">
        <f t="shared" si="485"/>
        <v>-2.3026905899289039E-3</v>
      </c>
      <c r="AH3456" s="2">
        <v>37708</v>
      </c>
      <c r="AI3456">
        <v>3.9</v>
      </c>
      <c r="AJ3456">
        <v>1.22</v>
      </c>
      <c r="AK3456">
        <v>1.0752999999999999</v>
      </c>
      <c r="AR3456" s="3"/>
    </row>
    <row r="3457" spans="1:44" hidden="1" outlineLevel="1" x14ac:dyDescent="0.2">
      <c r="A3457" s="2">
        <v>37711</v>
      </c>
      <c r="B3457">
        <v>29.15</v>
      </c>
      <c r="E3457" s="2">
        <v>37711</v>
      </c>
      <c r="F3457">
        <v>848.18</v>
      </c>
      <c r="G3457">
        <f t="shared" si="480"/>
        <v>-1.7741748697162718E-2</v>
      </c>
      <c r="H3457" s="2">
        <v>37711</v>
      </c>
      <c r="I3457">
        <v>1221.46</v>
      </c>
      <c r="J3457">
        <f t="shared" si="481"/>
        <v>-1.7732064880861431E-2</v>
      </c>
      <c r="K3457">
        <f t="shared" si="477"/>
        <v>-1.7780864880861433E-2</v>
      </c>
      <c r="L3457">
        <v>1.2101794986327833E-2</v>
      </c>
      <c r="N3457" s="2">
        <v>37711</v>
      </c>
      <c r="O3457">
        <v>24.21</v>
      </c>
      <c r="Q3457" s="2">
        <v>37711</v>
      </c>
      <c r="R3457">
        <v>24980.42</v>
      </c>
      <c r="S3457" s="8">
        <f t="shared" si="482"/>
        <v>-1.8646194509068237E-2</v>
      </c>
      <c r="T3457" s="9">
        <f t="shared" si="478"/>
        <v>-1.8694994509068238E-2</v>
      </c>
      <c r="U3457" s="3">
        <f>Sheet1!$B$17+Sheet1!$B$18*'Portfolio allocation'!K3457</f>
        <v>-1.9910859934011663E-2</v>
      </c>
      <c r="V3457" s="13">
        <f t="shared" si="483"/>
        <v>1.2158654249434242E-3</v>
      </c>
      <c r="W3457" s="13"/>
      <c r="X3457" s="2">
        <v>37711</v>
      </c>
      <c r="Y3457">
        <v>74.913499999999999</v>
      </c>
      <c r="AA3457" s="2">
        <v>37711</v>
      </c>
      <c r="AB3457">
        <v>941.48</v>
      </c>
      <c r="AC3457">
        <f t="shared" si="484"/>
        <v>-2.9932098956240383E-2</v>
      </c>
      <c r="AD3457">
        <f t="shared" si="479"/>
        <v>-2.9979698956240381E-2</v>
      </c>
      <c r="AE3457">
        <f>Sheet2!$B$17+Sheet2!$B$18*'Portfolio allocation'!K3457</f>
        <v>-1.5757811671588122E-2</v>
      </c>
      <c r="AF3457">
        <f t="shared" si="485"/>
        <v>-1.4221887284652259E-2</v>
      </c>
      <c r="AH3457" s="2">
        <v>37711</v>
      </c>
      <c r="AI3457">
        <v>3.802</v>
      </c>
      <c r="AJ3457">
        <v>1.19</v>
      </c>
      <c r="AK3457">
        <v>1.0911999999999999</v>
      </c>
      <c r="AR3457" s="3"/>
    </row>
    <row r="3458" spans="1:44" hidden="1" outlineLevel="1" x14ac:dyDescent="0.2">
      <c r="A3458" s="2">
        <v>37712</v>
      </c>
      <c r="B3458">
        <v>28.36</v>
      </c>
      <c r="E3458" s="2">
        <v>37712</v>
      </c>
      <c r="F3458">
        <v>858.48</v>
      </c>
      <c r="G3458">
        <f t="shared" si="480"/>
        <v>1.214364875380225E-2</v>
      </c>
      <c r="H3458" s="2">
        <v>37712</v>
      </c>
      <c r="I3458">
        <v>1236.3</v>
      </c>
      <c r="J3458">
        <f t="shared" si="481"/>
        <v>1.2149394986327833E-2</v>
      </c>
      <c r="K3458">
        <f t="shared" si="477"/>
        <v>1.2101794986327833E-2</v>
      </c>
      <c r="L3458">
        <v>2.625789507401111E-2</v>
      </c>
      <c r="N3458" s="2">
        <v>37712</v>
      </c>
      <c r="O3458">
        <v>24.35</v>
      </c>
      <c r="Q3458" s="2">
        <v>37712</v>
      </c>
      <c r="R3458">
        <v>25124.87</v>
      </c>
      <c r="S3458" s="8">
        <f t="shared" si="482"/>
        <v>5.782528876616233E-3</v>
      </c>
      <c r="T3458" s="9">
        <f t="shared" si="478"/>
        <v>5.734928876616233E-3</v>
      </c>
      <c r="U3458" s="3">
        <f>Sheet1!$B$17+Sheet1!$B$18*'Portfolio allocation'!K3458</f>
        <v>1.4371284792940963E-2</v>
      </c>
      <c r="V3458" s="13">
        <f t="shared" si="483"/>
        <v>-8.6363559163247297E-3</v>
      </c>
      <c r="W3458" s="13"/>
      <c r="X3458" s="2">
        <v>37712</v>
      </c>
      <c r="Y3458">
        <v>75.200100000000006</v>
      </c>
      <c r="AA3458" s="2">
        <v>37712</v>
      </c>
      <c r="AB3458">
        <v>945.08</v>
      </c>
      <c r="AC3458">
        <f t="shared" si="484"/>
        <v>3.8237668351956966E-3</v>
      </c>
      <c r="AD3458">
        <f t="shared" si="479"/>
        <v>3.7773668351956968E-3</v>
      </c>
      <c r="AE3458">
        <f>Sheet2!$B$17+Sheet2!$B$18*'Portfolio allocation'!K3458</f>
        <v>1.0814611857920728E-2</v>
      </c>
      <c r="AF3458">
        <f t="shared" si="485"/>
        <v>-7.0372450227250312E-3</v>
      </c>
      <c r="AH3458" s="2">
        <v>37712</v>
      </c>
      <c r="AI3458">
        <v>3.81</v>
      </c>
      <c r="AJ3458">
        <v>1.1599999999999999</v>
      </c>
      <c r="AK3458">
        <v>1.09015</v>
      </c>
      <c r="AR3458" s="3"/>
    </row>
    <row r="3459" spans="1:44" hidden="1" outlineLevel="1" x14ac:dyDescent="0.2">
      <c r="A3459" s="2">
        <v>37713</v>
      </c>
      <c r="B3459">
        <v>28.02</v>
      </c>
      <c r="E3459" s="2">
        <v>37713</v>
      </c>
      <c r="F3459">
        <v>880.9</v>
      </c>
      <c r="G3459">
        <f t="shared" si="480"/>
        <v>2.6115925822383756E-2</v>
      </c>
      <c r="H3459" s="2">
        <v>37713</v>
      </c>
      <c r="I3459">
        <v>1268.82</v>
      </c>
      <c r="J3459">
        <f t="shared" si="481"/>
        <v>2.6304295074011108E-2</v>
      </c>
      <c r="K3459">
        <f t="shared" si="477"/>
        <v>2.625789507401111E-2</v>
      </c>
      <c r="L3459">
        <v>-5.0849753440203437E-3</v>
      </c>
      <c r="N3459" s="2">
        <v>37713</v>
      </c>
      <c r="O3459">
        <v>25.72</v>
      </c>
      <c r="Q3459" s="2">
        <v>37713</v>
      </c>
      <c r="R3459">
        <v>26538.46</v>
      </c>
      <c r="S3459" s="8">
        <f t="shared" si="482"/>
        <v>5.6262579667078816E-2</v>
      </c>
      <c r="T3459" s="9">
        <f t="shared" si="478"/>
        <v>5.6216179667078814E-2</v>
      </c>
      <c r="U3459" s="3">
        <f>Sheet1!$B$17+Sheet1!$B$18*'Portfolio allocation'!K3459</f>
        <v>3.0611521576817052E-2</v>
      </c>
      <c r="V3459" s="13">
        <f t="shared" si="483"/>
        <v>2.5604658090261762E-2</v>
      </c>
      <c r="W3459" s="13"/>
      <c r="X3459" s="2">
        <v>37713</v>
      </c>
      <c r="Y3459">
        <v>77.807699999999997</v>
      </c>
      <c r="AA3459" s="2">
        <v>37713</v>
      </c>
      <c r="AB3459">
        <v>977.85</v>
      </c>
      <c r="AC3459">
        <f t="shared" si="484"/>
        <v>3.467431328564774E-2</v>
      </c>
      <c r="AD3459">
        <f t="shared" si="479"/>
        <v>3.4625513285647738E-2</v>
      </c>
      <c r="AE3459">
        <f>Sheet2!$B$17+Sheet2!$B$18*'Portfolio allocation'!K3459</f>
        <v>2.3402577210665573E-2</v>
      </c>
      <c r="AF3459">
        <f t="shared" si="485"/>
        <v>1.1222936074982166E-2</v>
      </c>
      <c r="AH3459" s="2">
        <v>37713</v>
      </c>
      <c r="AI3459">
        <v>3.927</v>
      </c>
      <c r="AJ3459">
        <v>1.22</v>
      </c>
      <c r="AK3459">
        <v>1.0790500000000001</v>
      </c>
      <c r="AR3459" s="3"/>
    </row>
    <row r="3460" spans="1:44" hidden="1" outlineLevel="1" x14ac:dyDescent="0.2">
      <c r="A3460" s="2">
        <v>37714</v>
      </c>
      <c r="B3460">
        <v>28.21</v>
      </c>
      <c r="E3460" s="2">
        <v>37714</v>
      </c>
      <c r="F3460">
        <v>876.45</v>
      </c>
      <c r="G3460">
        <f t="shared" si="480"/>
        <v>-5.0516517198319066E-3</v>
      </c>
      <c r="H3460" s="2">
        <v>37714</v>
      </c>
      <c r="I3460">
        <v>1262.43</v>
      </c>
      <c r="J3460">
        <f t="shared" si="481"/>
        <v>-5.0361753440203438E-3</v>
      </c>
      <c r="K3460">
        <f t="shared" ref="K3460:K3523" si="486">J3460-(AJ3459/25000)</f>
        <v>-5.0849753440203437E-3</v>
      </c>
      <c r="L3460">
        <v>2.7014672528378443E-3</v>
      </c>
      <c r="N3460" s="2">
        <v>37714</v>
      </c>
      <c r="O3460">
        <v>25.73</v>
      </c>
      <c r="Q3460" s="2">
        <v>37714</v>
      </c>
      <c r="R3460">
        <v>26548.79</v>
      </c>
      <c r="S3460" s="8">
        <f t="shared" si="482"/>
        <v>3.8924639937665262E-4</v>
      </c>
      <c r="T3460" s="9">
        <f t="shared" ref="T3460:T3523" si="487">S3460-(AJ3459/100/250)</f>
        <v>3.4044639937665263E-4</v>
      </c>
      <c r="U3460" s="3">
        <f>Sheet1!$B$17+Sheet1!$B$18*'Portfolio allocation'!K3460</f>
        <v>-5.3458137007183666E-3</v>
      </c>
      <c r="V3460" s="13">
        <f t="shared" si="483"/>
        <v>5.6862601000950194E-3</v>
      </c>
      <c r="W3460" s="13"/>
      <c r="X3460" s="2">
        <v>37714</v>
      </c>
      <c r="Y3460">
        <v>78.237499999999997</v>
      </c>
      <c r="AA3460" s="2">
        <v>37714</v>
      </c>
      <c r="AB3460">
        <v>983.26</v>
      </c>
      <c r="AC3460">
        <f t="shared" si="484"/>
        <v>5.5325458914965431E-3</v>
      </c>
      <c r="AD3460">
        <f t="shared" ref="AD3460:AD3523" si="488">AC3460-AJ3460/25000</f>
        <v>5.4853458914965432E-3</v>
      </c>
      <c r="AE3460">
        <f>Sheet2!$B$17+Sheet2!$B$18*'Portfolio allocation'!K3460</f>
        <v>-4.4683027939925752E-3</v>
      </c>
      <c r="AF3460">
        <f t="shared" si="485"/>
        <v>9.9536486854891193E-3</v>
      </c>
      <c r="AH3460" s="2">
        <v>37714</v>
      </c>
      <c r="AI3460">
        <v>3.9129999999999998</v>
      </c>
      <c r="AJ3460">
        <v>1.18</v>
      </c>
      <c r="AK3460">
        <v>1.07365</v>
      </c>
      <c r="AR3460" s="3"/>
    </row>
    <row r="3461" spans="1:44" hidden="1" outlineLevel="1" x14ac:dyDescent="0.2">
      <c r="A3461" s="2">
        <v>37715</v>
      </c>
      <c r="B3461">
        <v>29.13</v>
      </c>
      <c r="E3461" s="2">
        <v>37715</v>
      </c>
      <c r="F3461">
        <v>878.85</v>
      </c>
      <c r="G3461">
        <f t="shared" ref="G3461:G3524" si="489">(F3461/F3460)-1</f>
        <v>2.7383193564949337E-3</v>
      </c>
      <c r="H3461" s="2">
        <v>37715</v>
      </c>
      <c r="I3461">
        <v>1265.9000000000001</v>
      </c>
      <c r="J3461">
        <f t="shared" ref="J3461:J3524" si="490">(I3461/I3460)-1</f>
        <v>2.7486672528378442E-3</v>
      </c>
      <c r="K3461">
        <f t="shared" si="486"/>
        <v>2.7014672528378443E-3</v>
      </c>
      <c r="L3461">
        <v>1.2088233825735789E-3</v>
      </c>
      <c r="N3461" s="2">
        <v>37715</v>
      </c>
      <c r="O3461">
        <v>25.09</v>
      </c>
      <c r="Q3461" s="2">
        <v>37715</v>
      </c>
      <c r="R3461">
        <v>25888.43</v>
      </c>
      <c r="S3461" s="8">
        <f t="shared" ref="S3461:S3524" si="491">R3461/R3460-1</f>
        <v>-2.4873449976439588E-2</v>
      </c>
      <c r="T3461" s="9">
        <f t="shared" si="487"/>
        <v>-2.4920649976439588E-2</v>
      </c>
      <c r="U3461" s="3">
        <f>Sheet1!$B$17+Sheet1!$B$18*'Portfolio allocation'!K3461</f>
        <v>3.5869905810950176E-3</v>
      </c>
      <c r="V3461" s="13">
        <f t="shared" ref="V3461:V3524" si="492">T3461-U3461</f>
        <v>-2.8507640557534606E-2</v>
      </c>
      <c r="W3461" s="13"/>
      <c r="X3461" s="2">
        <v>37715</v>
      </c>
      <c r="Y3461">
        <v>77.167699999999996</v>
      </c>
      <c r="AA3461" s="2">
        <v>37715</v>
      </c>
      <c r="AB3461">
        <v>969.81</v>
      </c>
      <c r="AC3461">
        <f t="shared" ref="AC3461:AC3524" si="493">AB3461/AB3460-1</f>
        <v>-1.3678986229481604E-2</v>
      </c>
      <c r="AD3461">
        <f t="shared" si="488"/>
        <v>-1.3726186229481605E-2</v>
      </c>
      <c r="AE3461">
        <f>Sheet2!$B$17+Sheet2!$B$18*'Portfolio allocation'!K3461</f>
        <v>2.4556006132507293E-3</v>
      </c>
      <c r="AF3461">
        <f t="shared" ref="AF3461:AF3524" si="494">AD3461-AE3461</f>
        <v>-1.6181786842732335E-2</v>
      </c>
      <c r="AH3461" s="2">
        <v>37715</v>
      </c>
      <c r="AI3461">
        <v>3.9460000000000002</v>
      </c>
      <c r="AJ3461">
        <v>1.18</v>
      </c>
      <c r="AK3461">
        <v>1.07</v>
      </c>
      <c r="AR3461" s="3"/>
    </row>
    <row r="3462" spans="1:44" hidden="1" outlineLevel="1" x14ac:dyDescent="0.2">
      <c r="A3462" s="2">
        <v>37718</v>
      </c>
      <c r="B3462">
        <v>28.45</v>
      </c>
      <c r="E3462" s="2">
        <v>37718</v>
      </c>
      <c r="F3462">
        <v>879.93</v>
      </c>
      <c r="G3462">
        <f t="shared" si="489"/>
        <v>1.2288786482335112E-3</v>
      </c>
      <c r="H3462" s="2">
        <v>37718</v>
      </c>
      <c r="I3462">
        <v>1267.49</v>
      </c>
      <c r="J3462">
        <f t="shared" si="490"/>
        <v>1.2560233825735789E-3</v>
      </c>
      <c r="K3462">
        <f t="shared" si="486"/>
        <v>1.2088233825735789E-3</v>
      </c>
      <c r="L3462">
        <v>-1.5648048505314592E-3</v>
      </c>
      <c r="N3462" s="2">
        <v>37718</v>
      </c>
      <c r="O3462">
        <v>25.170999999999999</v>
      </c>
      <c r="Q3462" s="2">
        <v>37718</v>
      </c>
      <c r="R3462">
        <v>25972</v>
      </c>
      <c r="S3462" s="8">
        <f t="shared" si="491"/>
        <v>3.2280829698827507E-3</v>
      </c>
      <c r="T3462" s="9">
        <f t="shared" si="487"/>
        <v>3.1808829698827508E-3</v>
      </c>
      <c r="U3462" s="3">
        <f>Sheet1!$B$17+Sheet1!$B$18*'Portfolio allocation'!K3462</f>
        <v>1.8745917045015952E-3</v>
      </c>
      <c r="V3462" s="13">
        <f t="shared" si="492"/>
        <v>1.3062912653811556E-3</v>
      </c>
      <c r="W3462" s="13"/>
      <c r="X3462" s="2">
        <v>37718</v>
      </c>
      <c r="Y3462">
        <v>76.862099999999998</v>
      </c>
      <c r="AA3462" s="2">
        <v>37718</v>
      </c>
      <c r="AB3462">
        <v>965.97</v>
      </c>
      <c r="AC3462">
        <f t="shared" si="493"/>
        <v>-3.9595384662974853E-3</v>
      </c>
      <c r="AD3462">
        <f t="shared" si="488"/>
        <v>-4.009538466297485E-3</v>
      </c>
      <c r="AE3462">
        <f>Sheet2!$B$17+Sheet2!$B$18*'Portfolio allocation'!K3462</f>
        <v>1.1283036030225028E-3</v>
      </c>
      <c r="AF3462">
        <f t="shared" si="494"/>
        <v>-5.1378420693199874E-3</v>
      </c>
      <c r="AH3462" s="2">
        <v>37718</v>
      </c>
      <c r="AI3462">
        <v>3.9750000000000001</v>
      </c>
      <c r="AJ3462">
        <v>1.25</v>
      </c>
      <c r="AK3462">
        <v>1.0628</v>
      </c>
      <c r="AR3462" s="3"/>
    </row>
    <row r="3463" spans="1:44" hidden="1" outlineLevel="1" x14ac:dyDescent="0.2">
      <c r="A3463" s="2">
        <v>37719</v>
      </c>
      <c r="B3463">
        <v>27.13</v>
      </c>
      <c r="E3463" s="2">
        <v>37719</v>
      </c>
      <c r="F3463">
        <v>878.29</v>
      </c>
      <c r="G3463">
        <f t="shared" si="489"/>
        <v>-1.8637846192310903E-3</v>
      </c>
      <c r="H3463" s="2">
        <v>37719</v>
      </c>
      <c r="I3463">
        <v>1265.57</v>
      </c>
      <c r="J3463">
        <f t="shared" si="490"/>
        <v>-1.5148048505314593E-3</v>
      </c>
      <c r="K3463">
        <f t="shared" si="486"/>
        <v>-1.5648048505314592E-3</v>
      </c>
      <c r="L3463">
        <v>-1.393937402751327E-2</v>
      </c>
      <c r="N3463" s="2">
        <v>37719</v>
      </c>
      <c r="O3463">
        <v>25.58</v>
      </c>
      <c r="Q3463" s="2">
        <v>37719</v>
      </c>
      <c r="R3463">
        <v>26394.01</v>
      </c>
      <c r="S3463" s="8">
        <f t="shared" si="491"/>
        <v>1.624865239488682E-2</v>
      </c>
      <c r="T3463" s="9">
        <f t="shared" si="487"/>
        <v>1.6198652394886819E-2</v>
      </c>
      <c r="U3463" s="3">
        <f>Sheet1!$B$17+Sheet1!$B$18*'Portfolio allocation'!K3463</f>
        <v>-1.307384897603755E-3</v>
      </c>
      <c r="V3463" s="13">
        <f t="shared" si="492"/>
        <v>1.7506037292490572E-2</v>
      </c>
      <c r="W3463" s="13"/>
      <c r="X3463" s="2">
        <v>37719</v>
      </c>
      <c r="Y3463">
        <v>76.48</v>
      </c>
      <c r="AA3463" s="2">
        <v>37719</v>
      </c>
      <c r="AB3463">
        <v>961.17</v>
      </c>
      <c r="AC3463">
        <f t="shared" si="493"/>
        <v>-4.9690984192056753E-3</v>
      </c>
      <c r="AD3463">
        <f t="shared" si="488"/>
        <v>-5.017498419205675E-3</v>
      </c>
      <c r="AE3463">
        <f>Sheet2!$B$17+Sheet2!$B$18*'Portfolio allocation'!K3463</f>
        <v>-1.3380773835105645E-3</v>
      </c>
      <c r="AF3463">
        <f t="shared" si="494"/>
        <v>-3.6794210356951105E-3</v>
      </c>
      <c r="AH3463" s="2">
        <v>37719</v>
      </c>
      <c r="AI3463">
        <v>3.9319999999999999</v>
      </c>
      <c r="AJ3463">
        <v>1.21</v>
      </c>
      <c r="AK3463">
        <v>1.0668500000000001</v>
      </c>
      <c r="AR3463" s="3"/>
    </row>
    <row r="3464" spans="1:44" hidden="1" outlineLevel="1" x14ac:dyDescent="0.2">
      <c r="A3464" s="2">
        <v>37720</v>
      </c>
      <c r="B3464">
        <v>27.11</v>
      </c>
      <c r="E3464" s="2">
        <v>37720</v>
      </c>
      <c r="F3464">
        <v>865.99</v>
      </c>
      <c r="G3464">
        <f t="shared" si="489"/>
        <v>-1.4004485989821069E-2</v>
      </c>
      <c r="H3464" s="2">
        <v>37720</v>
      </c>
      <c r="I3464">
        <v>1247.99</v>
      </c>
      <c r="J3464">
        <f t="shared" si="490"/>
        <v>-1.389097402751327E-2</v>
      </c>
      <c r="K3464">
        <f t="shared" si="486"/>
        <v>-1.393937402751327E-2</v>
      </c>
      <c r="L3464">
        <v>6.4015721984952024E-3</v>
      </c>
      <c r="N3464" s="2">
        <v>37720</v>
      </c>
      <c r="O3464">
        <v>24.57</v>
      </c>
      <c r="Q3464" s="2">
        <v>37720</v>
      </c>
      <c r="R3464">
        <v>25351.88</v>
      </c>
      <c r="S3464" s="8">
        <f t="shared" si="491"/>
        <v>-3.9483579797082613E-2</v>
      </c>
      <c r="T3464" s="9">
        <f t="shared" si="487"/>
        <v>-3.953197979708261E-2</v>
      </c>
      <c r="U3464" s="3">
        <f>Sheet1!$B$17+Sheet1!$B$18*'Portfolio allocation'!K3464</f>
        <v>-1.5503804270725639E-2</v>
      </c>
      <c r="V3464" s="13">
        <f t="shared" si="492"/>
        <v>-2.4028175526356971E-2</v>
      </c>
      <c r="W3464" s="13"/>
      <c r="X3464" s="2">
        <v>37720</v>
      </c>
      <c r="Y3464">
        <v>75.180999999999997</v>
      </c>
      <c r="AA3464" s="2">
        <v>37720</v>
      </c>
      <c r="AB3464">
        <v>944.84</v>
      </c>
      <c r="AC3464">
        <f t="shared" si="493"/>
        <v>-1.6989710457047114E-2</v>
      </c>
      <c r="AD3464">
        <f t="shared" si="488"/>
        <v>-1.7038510457047115E-2</v>
      </c>
      <c r="AE3464">
        <f>Sheet2!$B$17+Sheet2!$B$18*'Portfolio allocation'!K3464</f>
        <v>-1.2341859999495448E-2</v>
      </c>
      <c r="AF3464">
        <f t="shared" si="494"/>
        <v>-4.6966504575516668E-3</v>
      </c>
      <c r="AH3464" s="2">
        <v>37720</v>
      </c>
      <c r="AI3464">
        <v>3.8980000000000001</v>
      </c>
      <c r="AJ3464">
        <v>1.22</v>
      </c>
      <c r="AK3464">
        <v>1.06925</v>
      </c>
      <c r="AR3464" s="3"/>
    </row>
    <row r="3465" spans="1:44" hidden="1" outlineLevel="1" x14ac:dyDescent="0.2">
      <c r="A3465" s="2">
        <v>37721</v>
      </c>
      <c r="B3465">
        <v>25.6</v>
      </c>
      <c r="E3465" s="2">
        <v>37721</v>
      </c>
      <c r="F3465">
        <v>871.58</v>
      </c>
      <c r="G3465">
        <f t="shared" si="489"/>
        <v>6.4550398965346201E-3</v>
      </c>
      <c r="H3465" s="2">
        <v>37721</v>
      </c>
      <c r="I3465">
        <v>1256.04</v>
      </c>
      <c r="J3465">
        <f t="shared" si="490"/>
        <v>6.4503721984952023E-3</v>
      </c>
      <c r="K3465">
        <f t="shared" si="486"/>
        <v>6.4015721984952024E-3</v>
      </c>
      <c r="L3465">
        <v>-3.7441498678384478E-3</v>
      </c>
      <c r="N3465" s="2">
        <v>37721</v>
      </c>
      <c r="O3465">
        <v>24.59</v>
      </c>
      <c r="Q3465" s="2">
        <v>37721</v>
      </c>
      <c r="R3465">
        <v>25372.52</v>
      </c>
      <c r="S3465" s="8">
        <f t="shared" si="491"/>
        <v>8.1414080533659394E-4</v>
      </c>
      <c r="T3465" s="9">
        <f t="shared" si="487"/>
        <v>7.6534080533659395E-4</v>
      </c>
      <c r="U3465" s="3">
        <f>Sheet1!$B$17+Sheet1!$B$18*'Portfolio allocation'!K3465</f>
        <v>7.8318447478827446E-3</v>
      </c>
      <c r="V3465" s="13">
        <f t="shared" si="492"/>
        <v>-7.0665039425461505E-3</v>
      </c>
      <c r="W3465" s="13"/>
      <c r="X3465" s="2">
        <v>37721</v>
      </c>
      <c r="Y3465">
        <v>75.467500000000001</v>
      </c>
      <c r="AA3465" s="2">
        <v>37721</v>
      </c>
      <c r="AB3465">
        <v>948.44</v>
      </c>
      <c r="AC3465">
        <f t="shared" si="493"/>
        <v>3.8101689174887543E-3</v>
      </c>
      <c r="AD3465">
        <f t="shared" si="488"/>
        <v>3.7601689174887542E-3</v>
      </c>
      <c r="AE3465">
        <f>Sheet2!$B$17+Sheet2!$B$18*'Portfolio allocation'!K3465</f>
        <v>5.7458283291439991E-3</v>
      </c>
      <c r="AF3465">
        <f t="shared" si="494"/>
        <v>-1.9856594116552449E-3</v>
      </c>
      <c r="AH3465" s="2">
        <v>37721</v>
      </c>
      <c r="AI3465">
        <v>3.9319999999999999</v>
      </c>
      <c r="AJ3465">
        <v>1.25</v>
      </c>
      <c r="AK3465">
        <v>1.0822000000000001</v>
      </c>
      <c r="AR3465" s="3"/>
    </row>
    <row r="3466" spans="1:44" hidden="1" outlineLevel="1" x14ac:dyDescent="0.2">
      <c r="A3466" s="2">
        <v>37722</v>
      </c>
      <c r="B3466">
        <v>24.44</v>
      </c>
      <c r="E3466" s="2">
        <v>37722</v>
      </c>
      <c r="F3466">
        <v>868.3</v>
      </c>
      <c r="G3466">
        <f t="shared" si="489"/>
        <v>-3.7632804791299934E-3</v>
      </c>
      <c r="H3466" s="2">
        <v>37722</v>
      </c>
      <c r="I3466">
        <v>1251.4000000000001</v>
      </c>
      <c r="J3466">
        <f t="shared" si="490"/>
        <v>-3.6941498678384477E-3</v>
      </c>
      <c r="K3466">
        <f t="shared" si="486"/>
        <v>-3.7441498678384478E-3</v>
      </c>
      <c r="L3466">
        <v>1.9462144158542246E-2</v>
      </c>
      <c r="N3466" s="2">
        <v>37722</v>
      </c>
      <c r="O3466">
        <v>24.2</v>
      </c>
      <c r="Q3466" s="2">
        <v>37722</v>
      </c>
      <c r="R3466">
        <v>24970.11</v>
      </c>
      <c r="S3466" s="8">
        <f t="shared" si="491"/>
        <v>-1.5860072235631351E-2</v>
      </c>
      <c r="T3466" s="9">
        <f t="shared" si="487"/>
        <v>-1.5910072235631352E-2</v>
      </c>
      <c r="U3466" s="3">
        <f>Sheet1!$B$17+Sheet1!$B$18*'Portfolio allocation'!K3466</f>
        <v>-3.807584733406011E-3</v>
      </c>
      <c r="V3466" s="13">
        <f t="shared" si="492"/>
        <v>-1.2102487502225341E-2</v>
      </c>
      <c r="W3466" s="13"/>
      <c r="X3466" s="2">
        <v>37722</v>
      </c>
      <c r="Y3466">
        <v>75.219200000000001</v>
      </c>
      <c r="AA3466" s="2">
        <v>37722</v>
      </c>
      <c r="AB3466">
        <v>945.32</v>
      </c>
      <c r="AC3466">
        <f t="shared" si="493"/>
        <v>-3.2896124161782003E-3</v>
      </c>
      <c r="AD3466">
        <f t="shared" si="488"/>
        <v>-3.3416124161782003E-3</v>
      </c>
      <c r="AE3466">
        <f>Sheet2!$B$17+Sheet2!$B$18*'Portfolio allocation'!K3466</f>
        <v>-3.2760065730199285E-3</v>
      </c>
      <c r="AF3466">
        <f t="shared" si="494"/>
        <v>-6.5605843158271764E-5</v>
      </c>
      <c r="AH3466" s="2">
        <v>37722</v>
      </c>
      <c r="AI3466">
        <v>3.9750000000000001</v>
      </c>
      <c r="AJ3466">
        <v>1.3</v>
      </c>
      <c r="AK3466">
        <v>1.0753999999999999</v>
      </c>
      <c r="AR3466" s="3"/>
    </row>
    <row r="3467" spans="1:44" hidden="1" outlineLevel="1" x14ac:dyDescent="0.2">
      <c r="A3467" s="2">
        <v>37725</v>
      </c>
      <c r="B3467">
        <v>23.41</v>
      </c>
      <c r="E3467" s="2">
        <v>37725</v>
      </c>
      <c r="F3467">
        <v>885.23</v>
      </c>
      <c r="G3467">
        <f t="shared" si="489"/>
        <v>1.9497869399976997E-2</v>
      </c>
      <c r="H3467" s="2">
        <v>37725</v>
      </c>
      <c r="I3467">
        <v>1275.82</v>
      </c>
      <c r="J3467">
        <f t="shared" si="490"/>
        <v>1.9514144158542246E-2</v>
      </c>
      <c r="K3467">
        <f t="shared" si="486"/>
        <v>1.9462144158542246E-2</v>
      </c>
      <c r="L3467">
        <v>6.3270103745043139E-3</v>
      </c>
      <c r="N3467" s="2">
        <v>37725</v>
      </c>
      <c r="O3467">
        <v>24.75</v>
      </c>
      <c r="Q3467" s="2">
        <v>37725</v>
      </c>
      <c r="R3467">
        <v>25537.61</v>
      </c>
      <c r="S3467" s="8">
        <f t="shared" si="491"/>
        <v>2.2727172607569512E-2</v>
      </c>
      <c r="T3467" s="9">
        <f t="shared" si="487"/>
        <v>2.2675172607569512E-2</v>
      </c>
      <c r="U3467" s="3">
        <f>Sheet1!$B$17+Sheet1!$B$18*'Portfolio allocation'!K3467</f>
        <v>2.2815263899359586E-2</v>
      </c>
      <c r="V3467" s="13">
        <f t="shared" si="492"/>
        <v>-1.4009129179007318E-4</v>
      </c>
      <c r="W3467" s="13"/>
      <c r="X3467" s="2">
        <v>37725</v>
      </c>
      <c r="Y3467">
        <v>76.48</v>
      </c>
      <c r="AA3467" s="2">
        <v>37725</v>
      </c>
      <c r="AB3467">
        <v>961.17</v>
      </c>
      <c r="AC3467">
        <f t="shared" si="493"/>
        <v>1.6766809122836568E-2</v>
      </c>
      <c r="AD3467">
        <f t="shared" si="488"/>
        <v>1.6713609122836568E-2</v>
      </c>
      <c r="AE3467">
        <f>Sheet2!$B$17+Sheet2!$B$18*'Portfolio allocation'!K3467</f>
        <v>1.735962212134436E-2</v>
      </c>
      <c r="AF3467">
        <f t="shared" si="494"/>
        <v>-6.460129985077917E-4</v>
      </c>
      <c r="AH3467" s="2">
        <v>37725</v>
      </c>
      <c r="AI3467">
        <v>4.016</v>
      </c>
      <c r="AJ3467">
        <v>1.33</v>
      </c>
      <c r="AK3467">
        <v>1.0789500000000001</v>
      </c>
      <c r="AR3467" s="3"/>
    </row>
    <row r="3468" spans="1:44" hidden="1" outlineLevel="1" x14ac:dyDescent="0.2">
      <c r="A3468" s="2">
        <v>37726</v>
      </c>
      <c r="B3468">
        <v>22.56</v>
      </c>
      <c r="E3468" s="2">
        <v>37726</v>
      </c>
      <c r="F3468">
        <v>890.81</v>
      </c>
      <c r="G3468">
        <f t="shared" si="489"/>
        <v>6.3034465619102864E-3</v>
      </c>
      <c r="H3468" s="2">
        <v>37726</v>
      </c>
      <c r="I3468">
        <v>1283.96</v>
      </c>
      <c r="J3468">
        <f t="shared" si="490"/>
        <v>6.3802103745043137E-3</v>
      </c>
      <c r="K3468">
        <f t="shared" si="486"/>
        <v>6.3270103745043139E-3</v>
      </c>
      <c r="L3468">
        <v>-1.2265018449172974E-2</v>
      </c>
      <c r="N3468" s="2">
        <v>37726</v>
      </c>
      <c r="O3468">
        <v>24.61</v>
      </c>
      <c r="Q3468" s="2">
        <v>37726</v>
      </c>
      <c r="R3468">
        <v>25393.14</v>
      </c>
      <c r="S3468" s="8">
        <f t="shared" si="491"/>
        <v>-5.6571464596726351E-3</v>
      </c>
      <c r="T3468" s="9">
        <f t="shared" si="487"/>
        <v>-5.7103464596726349E-3</v>
      </c>
      <c r="U3468" s="3">
        <f>Sheet1!$B$17+Sheet1!$B$18*'Portfolio allocation'!K3468</f>
        <v>7.7463055337524851E-3</v>
      </c>
      <c r="V3468" s="13">
        <f t="shared" si="492"/>
        <v>-1.345665199342512E-2</v>
      </c>
      <c r="W3468" s="13"/>
      <c r="X3468" s="2">
        <v>37726</v>
      </c>
      <c r="Y3468">
        <v>79.078100000000006</v>
      </c>
      <c r="AA3468" s="2">
        <v>37726</v>
      </c>
      <c r="AB3468">
        <v>993.82</v>
      </c>
      <c r="AC3468">
        <f t="shared" si="493"/>
        <v>3.3969016927286599E-2</v>
      </c>
      <c r="AD3468">
        <f t="shared" si="488"/>
        <v>3.3916216927286601E-2</v>
      </c>
      <c r="AE3468">
        <f>Sheet2!$B$17+Sheet2!$B$18*'Portfolio allocation'!K3468</f>
        <v>5.679526053007128E-3</v>
      </c>
      <c r="AF3468">
        <f t="shared" si="494"/>
        <v>2.8236690874279474E-2</v>
      </c>
      <c r="AH3468" s="2">
        <v>37726</v>
      </c>
      <c r="AI3468">
        <v>3.99</v>
      </c>
      <c r="AJ3468">
        <v>1.32</v>
      </c>
      <c r="AK3468">
        <v>1.0789500000000001</v>
      </c>
      <c r="AR3468" s="3"/>
    </row>
    <row r="3469" spans="1:44" hidden="1" outlineLevel="1" x14ac:dyDescent="0.2">
      <c r="A3469" s="2">
        <v>37727</v>
      </c>
      <c r="B3469">
        <v>22.52</v>
      </c>
      <c r="E3469" s="2">
        <v>37727</v>
      </c>
      <c r="F3469">
        <v>879.91</v>
      </c>
      <c r="G3469">
        <f t="shared" si="489"/>
        <v>-1.2236054826506138E-2</v>
      </c>
      <c r="H3469" s="2">
        <v>37727</v>
      </c>
      <c r="I3469">
        <v>1268.28</v>
      </c>
      <c r="J3469">
        <f t="shared" si="490"/>
        <v>-1.2212218449172974E-2</v>
      </c>
      <c r="K3469">
        <f t="shared" si="486"/>
        <v>-1.2265018449172974E-2</v>
      </c>
      <c r="L3469">
        <v>1.5488332330400209E-2</v>
      </c>
      <c r="N3469" s="2">
        <v>37727</v>
      </c>
      <c r="O3469">
        <v>24.91</v>
      </c>
      <c r="Q3469" s="2">
        <v>37727</v>
      </c>
      <c r="R3469">
        <v>25702.69</v>
      </c>
      <c r="S3469" s="8">
        <f t="shared" si="491"/>
        <v>1.2190300214939942E-2</v>
      </c>
      <c r="T3469" s="9">
        <f t="shared" si="487"/>
        <v>1.2137500214939942E-2</v>
      </c>
      <c r="U3469" s="3">
        <f>Sheet1!$B$17+Sheet1!$B$18*'Portfolio allocation'!K3469</f>
        <v>-1.3582941117440296E-2</v>
      </c>
      <c r="V3469" s="13">
        <f t="shared" si="492"/>
        <v>2.5720441332380238E-2</v>
      </c>
      <c r="W3469" s="13"/>
      <c r="X3469" s="2">
        <v>37727</v>
      </c>
      <c r="Y3469">
        <v>79.164000000000001</v>
      </c>
      <c r="AA3469" s="2">
        <v>37727</v>
      </c>
      <c r="AB3469">
        <v>994.9</v>
      </c>
      <c r="AC3469">
        <f t="shared" si="493"/>
        <v>1.0867159042884378E-3</v>
      </c>
      <c r="AD3469">
        <f t="shared" si="488"/>
        <v>1.0343159042884378E-3</v>
      </c>
      <c r="AE3469">
        <f>Sheet2!$B$17+Sheet2!$B$18*'Portfolio allocation'!K3469</f>
        <v>-1.0852980302561063E-2</v>
      </c>
      <c r="AF3469">
        <f t="shared" si="494"/>
        <v>1.1887296206849501E-2</v>
      </c>
      <c r="AH3469" s="2">
        <v>37727</v>
      </c>
      <c r="AI3469">
        <v>3.9420000000000002</v>
      </c>
      <c r="AJ3469">
        <v>1.31</v>
      </c>
      <c r="AK3469">
        <v>1.0851</v>
      </c>
      <c r="AR3469" s="3"/>
    </row>
    <row r="3470" spans="1:44" hidden="1" outlineLevel="1" x14ac:dyDescent="0.2">
      <c r="A3470" s="2">
        <v>37728</v>
      </c>
      <c r="B3470">
        <v>21.5</v>
      </c>
      <c r="E3470" s="2">
        <v>37728</v>
      </c>
      <c r="F3470">
        <v>893.58</v>
      </c>
      <c r="G3470">
        <f t="shared" si="489"/>
        <v>1.5535679785432688E-2</v>
      </c>
      <c r="H3470" s="2">
        <v>37728</v>
      </c>
      <c r="I3470">
        <v>1287.99</v>
      </c>
      <c r="J3470">
        <f t="shared" si="490"/>
        <v>1.5540732330400209E-2</v>
      </c>
      <c r="K3470">
        <f t="shared" si="486"/>
        <v>1.5488332330400209E-2</v>
      </c>
      <c r="L3470">
        <v>-5.3600000000000002E-5</v>
      </c>
      <c r="N3470" s="2">
        <v>37728</v>
      </c>
      <c r="O3470">
        <v>25.5</v>
      </c>
      <c r="Q3470" s="2">
        <v>37728</v>
      </c>
      <c r="R3470">
        <v>26311.48</v>
      </c>
      <c r="S3470" s="8">
        <f t="shared" si="491"/>
        <v>2.368584766808457E-2</v>
      </c>
      <c r="T3470" s="9">
        <f t="shared" si="487"/>
        <v>2.3633447668084569E-2</v>
      </c>
      <c r="U3470" s="3">
        <f>Sheet1!$B$17+Sheet1!$B$18*'Portfolio allocation'!K3470</f>
        <v>1.8256406260330572E-2</v>
      </c>
      <c r="V3470" s="13">
        <f t="shared" si="492"/>
        <v>5.3770414077539963E-3</v>
      </c>
      <c r="W3470" s="13"/>
      <c r="X3470" s="2">
        <v>37728</v>
      </c>
      <c r="Y3470">
        <v>80.482100000000003</v>
      </c>
      <c r="AA3470" s="2">
        <v>37728</v>
      </c>
      <c r="AB3470">
        <v>1011.47</v>
      </c>
      <c r="AC3470">
        <f t="shared" si="493"/>
        <v>1.6654940194994472E-2</v>
      </c>
      <c r="AD3470">
        <f t="shared" si="488"/>
        <v>1.6601340194994471E-2</v>
      </c>
      <c r="AE3470">
        <f>Sheet2!$B$17+Sheet2!$B$18*'Portfolio allocation'!K3470</f>
        <v>1.3826007262651594E-2</v>
      </c>
      <c r="AF3470">
        <f t="shared" si="494"/>
        <v>2.7753329323428767E-3</v>
      </c>
      <c r="AH3470" s="2">
        <v>37728</v>
      </c>
      <c r="AI3470">
        <v>3.9590000000000001</v>
      </c>
      <c r="AJ3470">
        <v>1.34</v>
      </c>
      <c r="AK3470">
        <v>1.0903499999999999</v>
      </c>
      <c r="AR3470" s="3"/>
    </row>
    <row r="3471" spans="1:44" hidden="1" outlineLevel="1" x14ac:dyDescent="0.2">
      <c r="A3471" s="2">
        <v>37729</v>
      </c>
      <c r="B3471">
        <v>21.5</v>
      </c>
      <c r="E3471" s="2">
        <v>37729</v>
      </c>
      <c r="F3471">
        <v>893.58</v>
      </c>
      <c r="G3471">
        <f t="shared" si="489"/>
        <v>0</v>
      </c>
      <c r="H3471" s="2">
        <v>37729</v>
      </c>
      <c r="I3471">
        <v>1287.99</v>
      </c>
      <c r="J3471">
        <f t="shared" si="490"/>
        <v>0</v>
      </c>
      <c r="K3471">
        <f t="shared" si="486"/>
        <v>-5.3600000000000002E-5</v>
      </c>
      <c r="L3471">
        <v>-1.8160360437581421E-3</v>
      </c>
      <c r="N3471" s="2">
        <v>37729</v>
      </c>
      <c r="O3471">
        <v>25.5</v>
      </c>
      <c r="Q3471" s="2">
        <v>37729</v>
      </c>
      <c r="R3471">
        <v>26311.48</v>
      </c>
      <c r="S3471" s="8">
        <f t="shared" si="491"/>
        <v>0</v>
      </c>
      <c r="T3471" s="9">
        <f t="shared" si="487"/>
        <v>-5.3600000000000002E-5</v>
      </c>
      <c r="U3471" s="3">
        <f>Sheet1!$B$17+Sheet1!$B$18*'Portfolio allocation'!K3471</f>
        <v>4.2630760594998725E-4</v>
      </c>
      <c r="V3471" s="13">
        <f t="shared" si="492"/>
        <v>-4.7990760594998725E-4</v>
      </c>
      <c r="W3471" s="13"/>
      <c r="X3471" s="2">
        <v>37729</v>
      </c>
      <c r="Y3471">
        <v>80.482100000000003</v>
      </c>
      <c r="AA3471" s="2">
        <v>37729</v>
      </c>
      <c r="AB3471">
        <v>1011.47</v>
      </c>
      <c r="AC3471">
        <f t="shared" si="493"/>
        <v>0</v>
      </c>
      <c r="AD3471">
        <f t="shared" si="488"/>
        <v>-5.3600000000000002E-5</v>
      </c>
      <c r="AE3471">
        <f>Sheet2!$B$17+Sheet2!$B$18*'Portfolio allocation'!K3471</f>
        <v>5.7245239046844343E-6</v>
      </c>
      <c r="AF3471">
        <f t="shared" si="494"/>
        <v>-5.9324523904684436E-5</v>
      </c>
      <c r="AH3471" s="2">
        <v>37729</v>
      </c>
      <c r="AI3471">
        <v>3.9590000000000001</v>
      </c>
      <c r="AJ3471">
        <v>1.34</v>
      </c>
      <c r="AK3471">
        <v>1.0903499999999999</v>
      </c>
      <c r="AR3471" s="3"/>
    </row>
    <row r="3472" spans="1:44" hidden="1" outlineLevel="1" x14ac:dyDescent="0.2">
      <c r="A3472" s="2">
        <v>37732</v>
      </c>
      <c r="B3472">
        <v>21.95</v>
      </c>
      <c r="E3472" s="2">
        <v>37732</v>
      </c>
      <c r="F3472">
        <v>892.01</v>
      </c>
      <c r="G3472">
        <f t="shared" si="489"/>
        <v>-1.7569775509748142E-3</v>
      </c>
      <c r="H3472" s="2">
        <v>37732</v>
      </c>
      <c r="I3472">
        <v>1285.72</v>
      </c>
      <c r="J3472">
        <f t="shared" si="490"/>
        <v>-1.7624360437581421E-3</v>
      </c>
      <c r="K3472">
        <f t="shared" si="486"/>
        <v>-1.8160360437581421E-3</v>
      </c>
      <c r="L3472">
        <v>2.1653681299194316E-2</v>
      </c>
      <c r="N3472" s="2">
        <v>37732</v>
      </c>
      <c r="O3472">
        <v>25.21</v>
      </c>
      <c r="Q3472" s="2">
        <v>37732</v>
      </c>
      <c r="R3472">
        <v>26012.240000000002</v>
      </c>
      <c r="S3472" s="8">
        <f t="shared" si="491"/>
        <v>-1.1372982439604273E-2</v>
      </c>
      <c r="T3472" s="9">
        <f t="shared" si="487"/>
        <v>-1.1426582439604274E-2</v>
      </c>
      <c r="U3472" s="3">
        <f>Sheet1!$B$17+Sheet1!$B$18*'Portfolio allocation'!K3472</f>
        <v>-1.5956036895185544E-3</v>
      </c>
      <c r="V3472" s="13">
        <f t="shared" si="492"/>
        <v>-9.8309787500857199E-3</v>
      </c>
      <c r="W3472" s="13"/>
      <c r="X3472" s="2">
        <v>37732</v>
      </c>
      <c r="Y3472">
        <v>79.622500000000002</v>
      </c>
      <c r="AA3472" s="2">
        <v>37732</v>
      </c>
      <c r="AB3472">
        <v>1000.66</v>
      </c>
      <c r="AC3472">
        <f t="shared" si="493"/>
        <v>-1.068741534598161E-2</v>
      </c>
      <c r="AD3472">
        <f t="shared" si="488"/>
        <v>-1.074141534598161E-2</v>
      </c>
      <c r="AE3472">
        <f>Sheet2!$B$17+Sheet2!$B$18*'Portfolio allocation'!K3472</f>
        <v>-1.5614785700151586E-3</v>
      </c>
      <c r="AF3472">
        <f t="shared" si="494"/>
        <v>-9.1799367759664522E-3</v>
      </c>
      <c r="AH3472" s="2">
        <v>37732</v>
      </c>
      <c r="AI3472">
        <v>3.9790000000000001</v>
      </c>
      <c r="AJ3472">
        <v>1.35</v>
      </c>
      <c r="AK3472">
        <v>1.08565</v>
      </c>
      <c r="AR3472" s="3"/>
    </row>
    <row r="3473" spans="1:44" hidden="1" outlineLevel="1" x14ac:dyDescent="0.2">
      <c r="A3473" s="2">
        <v>37733</v>
      </c>
      <c r="B3473">
        <v>20.7</v>
      </c>
      <c r="E3473" s="2">
        <v>37733</v>
      </c>
      <c r="F3473">
        <v>911.37</v>
      </c>
      <c r="G3473">
        <f t="shared" si="489"/>
        <v>2.1703792558379398E-2</v>
      </c>
      <c r="H3473" s="2">
        <v>37733</v>
      </c>
      <c r="I3473">
        <v>1313.63</v>
      </c>
      <c r="J3473">
        <f t="shared" si="490"/>
        <v>2.1707681299194315E-2</v>
      </c>
      <c r="K3473">
        <f t="shared" si="486"/>
        <v>2.1653681299194316E-2</v>
      </c>
      <c r="L3473">
        <v>8.3582054551129964E-3</v>
      </c>
      <c r="N3473" s="2">
        <v>37733</v>
      </c>
      <c r="O3473">
        <v>25.74</v>
      </c>
      <c r="Q3473" s="2">
        <v>37733</v>
      </c>
      <c r="R3473">
        <v>26559.11</v>
      </c>
      <c r="S3473" s="8">
        <f t="shared" si="491"/>
        <v>2.1023564291272168E-2</v>
      </c>
      <c r="T3473" s="9">
        <f t="shared" si="487"/>
        <v>2.0969564291272169E-2</v>
      </c>
      <c r="U3473" s="3">
        <f>Sheet1!$B$17+Sheet1!$B$18*'Portfolio allocation'!K3473</f>
        <v>2.5329450848052815E-2</v>
      </c>
      <c r="V3473" s="13">
        <f t="shared" si="492"/>
        <v>-4.3598865567806462E-3</v>
      </c>
      <c r="W3473" s="13"/>
      <c r="X3473" s="2">
        <v>37733</v>
      </c>
      <c r="Y3473">
        <v>81.790700000000001</v>
      </c>
      <c r="AA3473" s="2">
        <v>37733</v>
      </c>
      <c r="AB3473">
        <v>1027.9100000000001</v>
      </c>
      <c r="AC3473">
        <f t="shared" si="493"/>
        <v>2.7232026862270997E-2</v>
      </c>
      <c r="AD3473">
        <f t="shared" si="488"/>
        <v>2.7178426862270996E-2</v>
      </c>
      <c r="AE3473">
        <f>Sheet2!$B$17+Sheet2!$B$18*'Portfolio allocation'!K3473</f>
        <v>1.9308392857981367E-2</v>
      </c>
      <c r="AF3473">
        <f t="shared" si="494"/>
        <v>7.8700340042896291E-3</v>
      </c>
      <c r="AH3473" s="2">
        <v>37733</v>
      </c>
      <c r="AI3473">
        <v>3.968</v>
      </c>
      <c r="AJ3473">
        <v>1.34</v>
      </c>
      <c r="AK3473">
        <v>1.09595</v>
      </c>
      <c r="AR3473" s="3"/>
    </row>
    <row r="3474" spans="1:44" hidden="1" outlineLevel="1" x14ac:dyDescent="0.2">
      <c r="A3474" s="2">
        <v>37734</v>
      </c>
      <c r="B3474">
        <v>20.8</v>
      </c>
      <c r="E3474" s="2">
        <v>37734</v>
      </c>
      <c r="F3474">
        <v>919.02</v>
      </c>
      <c r="G3474">
        <f t="shared" si="489"/>
        <v>8.3939563514270343E-3</v>
      </c>
      <c r="H3474" s="2">
        <v>37734</v>
      </c>
      <c r="I3474">
        <v>1324.68</v>
      </c>
      <c r="J3474">
        <f t="shared" si="490"/>
        <v>8.4118054551129973E-3</v>
      </c>
      <c r="K3474">
        <f t="shared" si="486"/>
        <v>8.3582054551129964E-3</v>
      </c>
      <c r="L3474">
        <v>-8.3042493100220736E-3</v>
      </c>
      <c r="N3474" s="2">
        <v>37734</v>
      </c>
      <c r="O3474">
        <v>25.72</v>
      </c>
      <c r="Q3474" s="2">
        <v>37734</v>
      </c>
      <c r="R3474">
        <v>26538.46</v>
      </c>
      <c r="S3474" s="8">
        <f t="shared" si="491"/>
        <v>-7.7751099340306329E-4</v>
      </c>
      <c r="T3474" s="9">
        <f t="shared" si="487"/>
        <v>-8.3111099340306329E-4</v>
      </c>
      <c r="U3474" s="3">
        <f>Sheet1!$B$17+Sheet1!$B$18*'Portfolio allocation'!K3474</f>
        <v>1.0076544007555746E-2</v>
      </c>
      <c r="V3474" s="13">
        <f t="shared" si="492"/>
        <v>-1.0907655000958808E-2</v>
      </c>
      <c r="W3474" s="13"/>
      <c r="X3474" s="2">
        <v>37734</v>
      </c>
      <c r="Y3474">
        <v>81.905299999999997</v>
      </c>
      <c r="AA3474" s="2">
        <v>37734</v>
      </c>
      <c r="AB3474">
        <v>1029.3499999999999</v>
      </c>
      <c r="AC3474">
        <f t="shared" si="493"/>
        <v>1.4009008570787795E-3</v>
      </c>
      <c r="AD3474">
        <f t="shared" si="488"/>
        <v>1.3477008570787795E-3</v>
      </c>
      <c r="AE3474">
        <f>Sheet2!$B$17+Sheet2!$B$18*'Portfolio allocation'!K3474</f>
        <v>7.4857165391576334E-3</v>
      </c>
      <c r="AF3474">
        <f t="shared" si="494"/>
        <v>-6.1380156820788536E-3</v>
      </c>
      <c r="AH3474" s="2">
        <v>37734</v>
      </c>
      <c r="AI3474">
        <v>3.9790000000000001</v>
      </c>
      <c r="AJ3474">
        <v>1.33</v>
      </c>
      <c r="AK3474">
        <v>1.0943000000000001</v>
      </c>
      <c r="AR3474" s="3"/>
    </row>
    <row r="3475" spans="1:44" hidden="1" outlineLevel="1" x14ac:dyDescent="0.2">
      <c r="A3475" s="2">
        <v>37735</v>
      </c>
      <c r="B3475">
        <v>20.329999999999998</v>
      </c>
      <c r="E3475" s="2">
        <v>37735</v>
      </c>
      <c r="F3475">
        <v>911.43</v>
      </c>
      <c r="G3475">
        <f t="shared" si="489"/>
        <v>-8.2587974146374199E-3</v>
      </c>
      <c r="H3475" s="2">
        <v>37735</v>
      </c>
      <c r="I3475">
        <v>1313.75</v>
      </c>
      <c r="J3475">
        <f t="shared" si="490"/>
        <v>-8.2510493100220739E-3</v>
      </c>
      <c r="K3475">
        <f t="shared" si="486"/>
        <v>-8.3042493100220736E-3</v>
      </c>
      <c r="L3475">
        <v>-1.3889449286393988E-2</v>
      </c>
      <c r="N3475" s="2">
        <v>37735</v>
      </c>
      <c r="O3475">
        <v>25.49</v>
      </c>
      <c r="Q3475" s="2">
        <v>37735</v>
      </c>
      <c r="R3475">
        <v>26301.15</v>
      </c>
      <c r="S3475" s="8">
        <f t="shared" si="491"/>
        <v>-8.9421164604124304E-3</v>
      </c>
      <c r="T3475" s="9">
        <f t="shared" si="487"/>
        <v>-8.9953164604124301E-3</v>
      </c>
      <c r="U3475" s="3">
        <f>Sheet1!$B$17+Sheet1!$B$18*'Portfolio allocation'!K3475</f>
        <v>-9.0390463817676108E-3</v>
      </c>
      <c r="V3475" s="13">
        <f t="shared" si="492"/>
        <v>4.3729921355180681E-5</v>
      </c>
      <c r="W3475" s="13"/>
      <c r="X3475" s="2">
        <v>37735</v>
      </c>
      <c r="Y3475">
        <v>81.38</v>
      </c>
      <c r="AA3475" s="2">
        <v>37735</v>
      </c>
      <c r="AB3475">
        <v>1022.75</v>
      </c>
      <c r="AC3475">
        <f t="shared" si="493"/>
        <v>-6.4118132802253314E-3</v>
      </c>
      <c r="AD3475">
        <f t="shared" si="488"/>
        <v>-6.4630132802253317E-3</v>
      </c>
      <c r="AE3475">
        <f>Sheet2!$B$17+Sheet2!$B$18*'Portfolio allocation'!K3475</f>
        <v>-7.330963335668305E-3</v>
      </c>
      <c r="AF3475">
        <f t="shared" si="494"/>
        <v>8.6795005544297327E-4</v>
      </c>
      <c r="AH3475" s="2">
        <v>37735</v>
      </c>
      <c r="AI3475">
        <v>3.9209999999999998</v>
      </c>
      <c r="AJ3475">
        <v>1.28</v>
      </c>
      <c r="AK3475">
        <v>1.10185</v>
      </c>
      <c r="AR3475" s="3"/>
    </row>
    <row r="3476" spans="1:44" hidden="1" outlineLevel="1" x14ac:dyDescent="0.2">
      <c r="A3476" s="2">
        <v>37736</v>
      </c>
      <c r="B3476">
        <v>20.8</v>
      </c>
      <c r="E3476" s="2">
        <v>37736</v>
      </c>
      <c r="F3476">
        <v>898.81</v>
      </c>
      <c r="G3476">
        <f t="shared" si="489"/>
        <v>-1.3846373281546587E-2</v>
      </c>
      <c r="H3476" s="2">
        <v>37736</v>
      </c>
      <c r="I3476">
        <v>1295.57</v>
      </c>
      <c r="J3476">
        <f t="shared" si="490"/>
        <v>-1.3838249286393989E-2</v>
      </c>
      <c r="K3476">
        <f t="shared" si="486"/>
        <v>-1.3889449286393988E-2</v>
      </c>
      <c r="L3476">
        <v>1.7918524874765425E-2</v>
      </c>
      <c r="N3476" s="2">
        <v>37736</v>
      </c>
      <c r="O3476">
        <v>25.21</v>
      </c>
      <c r="Q3476" s="2">
        <v>37736</v>
      </c>
      <c r="R3476">
        <v>26012.240000000002</v>
      </c>
      <c r="S3476" s="8">
        <f t="shared" si="491"/>
        <v>-1.0984690783482853E-2</v>
      </c>
      <c r="T3476" s="9">
        <f t="shared" si="487"/>
        <v>-1.1035890783482853E-2</v>
      </c>
      <c r="U3476" s="3">
        <f>Sheet1!$B$17+Sheet1!$B$18*'Portfolio allocation'!K3476</f>
        <v>-1.54465293424524E-2</v>
      </c>
      <c r="V3476" s="13">
        <f t="shared" si="492"/>
        <v>4.4106385589695474E-3</v>
      </c>
      <c r="W3476" s="13"/>
      <c r="X3476" s="2">
        <v>37736</v>
      </c>
      <c r="Y3476">
        <v>80.119200000000006</v>
      </c>
      <c r="AA3476" s="2">
        <v>37736</v>
      </c>
      <c r="AB3476">
        <v>1006.9</v>
      </c>
      <c r="AC3476">
        <f t="shared" si="493"/>
        <v>-1.5497433390369131E-2</v>
      </c>
      <c r="AD3476">
        <f t="shared" si="488"/>
        <v>-1.5547833390369132E-2</v>
      </c>
      <c r="AE3476">
        <f>Sheet2!$B$17+Sheet2!$B$18*'Portfolio allocation'!K3476</f>
        <v>-1.2297465645996842E-2</v>
      </c>
      <c r="AF3476">
        <f t="shared" si="494"/>
        <v>-3.25036774437229E-3</v>
      </c>
      <c r="AH3476" s="2">
        <v>37736</v>
      </c>
      <c r="AI3476">
        <v>3.8860000000000001</v>
      </c>
      <c r="AJ3476">
        <v>1.26</v>
      </c>
      <c r="AK3476">
        <v>1.1017999999999999</v>
      </c>
      <c r="AR3476" s="3"/>
    </row>
    <row r="3477" spans="1:44" hidden="1" outlineLevel="1" x14ac:dyDescent="0.2">
      <c r="A3477" s="2">
        <v>37739</v>
      </c>
      <c r="B3477">
        <v>20.84</v>
      </c>
      <c r="E3477" s="2">
        <v>37739</v>
      </c>
      <c r="F3477">
        <v>914.84</v>
      </c>
      <c r="G3477">
        <f t="shared" si="489"/>
        <v>1.7834692537911367E-2</v>
      </c>
      <c r="H3477" s="2">
        <v>37739</v>
      </c>
      <c r="I3477">
        <v>1318.85</v>
      </c>
      <c r="J3477">
        <f t="shared" si="490"/>
        <v>1.7968924874765424E-2</v>
      </c>
      <c r="K3477">
        <f t="shared" si="486"/>
        <v>1.7918524874765425E-2</v>
      </c>
      <c r="L3477">
        <v>3.2926222694013309E-3</v>
      </c>
      <c r="N3477" s="2">
        <v>37739</v>
      </c>
      <c r="O3477">
        <v>25.74</v>
      </c>
      <c r="Q3477" s="2">
        <v>37739</v>
      </c>
      <c r="R3477">
        <v>26559.11</v>
      </c>
      <c r="S3477" s="8">
        <f t="shared" si="491"/>
        <v>2.1023564291272168E-2</v>
      </c>
      <c r="T3477" s="9">
        <f t="shared" si="487"/>
        <v>2.0973164291272169E-2</v>
      </c>
      <c r="U3477" s="3">
        <f>Sheet1!$B$17+Sheet1!$B$18*'Portfolio allocation'!K3477</f>
        <v>2.104438473649578E-2</v>
      </c>
      <c r="V3477" s="13">
        <f t="shared" si="492"/>
        <v>-7.1220445223611761E-5</v>
      </c>
      <c r="W3477" s="13"/>
      <c r="X3477" s="2">
        <v>37739</v>
      </c>
      <c r="Y3477">
        <v>81.303600000000003</v>
      </c>
      <c r="AA3477" s="2">
        <v>37739</v>
      </c>
      <c r="AB3477">
        <v>1021.79</v>
      </c>
      <c r="AC3477">
        <f t="shared" si="493"/>
        <v>1.4787963054921027E-2</v>
      </c>
      <c r="AD3477">
        <f t="shared" si="488"/>
        <v>1.4736763054921028E-2</v>
      </c>
      <c r="AE3477">
        <f>Sheet2!$B$17+Sheet2!$B$18*'Portfolio allocation'!K3477</f>
        <v>1.5986996472920349E-2</v>
      </c>
      <c r="AF3477">
        <f t="shared" si="494"/>
        <v>-1.2502334179993208E-3</v>
      </c>
      <c r="AH3477" s="2">
        <v>37739</v>
      </c>
      <c r="AI3477">
        <v>3.8980000000000001</v>
      </c>
      <c r="AJ3477">
        <v>1.28</v>
      </c>
      <c r="AK3477">
        <v>1.0996999999999999</v>
      </c>
      <c r="AR3477" s="3"/>
    </row>
    <row r="3478" spans="1:44" hidden="1" outlineLevel="1" x14ac:dyDescent="0.2">
      <c r="A3478" s="2">
        <v>37740</v>
      </c>
      <c r="B3478">
        <v>20.76</v>
      </c>
      <c r="E3478" s="2">
        <v>37740</v>
      </c>
      <c r="F3478">
        <v>917.84</v>
      </c>
      <c r="G3478">
        <f t="shared" si="489"/>
        <v>3.279261947444434E-3</v>
      </c>
      <c r="H3478" s="2">
        <v>37740</v>
      </c>
      <c r="I3478">
        <v>1323.26</v>
      </c>
      <c r="J3478">
        <f t="shared" si="490"/>
        <v>3.3438222694013309E-3</v>
      </c>
      <c r="K3478">
        <f t="shared" si="486"/>
        <v>3.2926222694013309E-3</v>
      </c>
      <c r="L3478">
        <v>-9.5049416743506069E-4</v>
      </c>
      <c r="N3478" s="2">
        <v>37740</v>
      </c>
      <c r="O3478">
        <v>25.809000000000001</v>
      </c>
      <c r="Q3478" s="2">
        <v>37740</v>
      </c>
      <c r="R3478">
        <v>26630.3</v>
      </c>
      <c r="S3478" s="8">
        <f t="shared" si="491"/>
        <v>2.6804362043757468E-3</v>
      </c>
      <c r="T3478" s="9">
        <f t="shared" si="487"/>
        <v>2.6292362043757469E-3</v>
      </c>
      <c r="U3478" s="3">
        <f>Sheet1!$B$17+Sheet1!$B$18*'Portfolio allocation'!K3478</f>
        <v>4.2651785979571097E-3</v>
      </c>
      <c r="V3478" s="13">
        <f t="shared" si="492"/>
        <v>-1.6359423935813629E-3</v>
      </c>
      <c r="W3478" s="13"/>
      <c r="X3478" s="2">
        <v>37740</v>
      </c>
      <c r="Y3478">
        <v>81.819400000000002</v>
      </c>
      <c r="AA3478" s="2">
        <v>37740</v>
      </c>
      <c r="AB3478">
        <v>1028.27</v>
      </c>
      <c r="AC3478">
        <f t="shared" si="493"/>
        <v>6.3418119183002997E-3</v>
      </c>
      <c r="AD3478">
        <f t="shared" si="488"/>
        <v>6.2906119183002993E-3</v>
      </c>
      <c r="AE3478">
        <f>Sheet2!$B$17+Sheet2!$B$18*'Portfolio allocation'!K3478</f>
        <v>2.9812707357074792E-3</v>
      </c>
      <c r="AF3478">
        <f t="shared" si="494"/>
        <v>3.3093411825928201E-3</v>
      </c>
      <c r="AH3478" s="2">
        <v>37740</v>
      </c>
      <c r="AI3478">
        <v>3.931</v>
      </c>
      <c r="AJ3478">
        <v>1.28</v>
      </c>
      <c r="AK3478">
        <v>1.1020000000000001</v>
      </c>
      <c r="AR3478" s="3"/>
    </row>
    <row r="3479" spans="1:44" hidden="1" outlineLevel="1" x14ac:dyDescent="0.2">
      <c r="A3479" s="2">
        <v>37741</v>
      </c>
      <c r="B3479">
        <v>21.21</v>
      </c>
      <c r="E3479" s="2">
        <v>37741</v>
      </c>
      <c r="F3479">
        <v>916.92</v>
      </c>
      <c r="G3479">
        <f t="shared" si="489"/>
        <v>-1.0023533513466854E-3</v>
      </c>
      <c r="H3479" s="2">
        <v>37741</v>
      </c>
      <c r="I3479">
        <v>1322.07</v>
      </c>
      <c r="J3479">
        <f t="shared" si="490"/>
        <v>-8.9929416743506074E-4</v>
      </c>
      <c r="K3479">
        <f t="shared" si="486"/>
        <v>-9.5049416743506069E-4</v>
      </c>
      <c r="L3479">
        <v>-5.6314492878577042E-4</v>
      </c>
      <c r="N3479" s="2">
        <v>37741</v>
      </c>
      <c r="O3479">
        <v>25.56</v>
      </c>
      <c r="Q3479" s="2">
        <v>37741</v>
      </c>
      <c r="R3479">
        <v>26373.38</v>
      </c>
      <c r="S3479" s="8">
        <f t="shared" si="491"/>
        <v>-9.6476569922230304E-3</v>
      </c>
      <c r="T3479" s="9">
        <f t="shared" si="487"/>
        <v>-9.6988569922230299E-3</v>
      </c>
      <c r="U3479" s="3">
        <f>Sheet1!$B$17+Sheet1!$B$18*'Portfolio allocation'!K3479</f>
        <v>-6.0263211325247562E-4</v>
      </c>
      <c r="V3479" s="13">
        <f t="shared" si="492"/>
        <v>-9.0962248789705543E-3</v>
      </c>
      <c r="W3479" s="13"/>
      <c r="X3479" s="2">
        <v>37741</v>
      </c>
      <c r="Y3479">
        <v>81.093500000000006</v>
      </c>
      <c r="AA3479" s="2">
        <v>37741</v>
      </c>
      <c r="AB3479">
        <v>1019.15</v>
      </c>
      <c r="AC3479">
        <f t="shared" si="493"/>
        <v>-8.8692658542989244E-3</v>
      </c>
      <c r="AD3479">
        <f t="shared" si="488"/>
        <v>-8.9180658542989243E-3</v>
      </c>
      <c r="AE3479">
        <f>Sheet2!$B$17+Sheet2!$B$18*'Portfolio allocation'!K3479</f>
        <v>-7.9181665161826714E-4</v>
      </c>
      <c r="AF3479">
        <f t="shared" si="494"/>
        <v>-8.1262492026806573E-3</v>
      </c>
      <c r="AH3479" s="2">
        <v>37741</v>
      </c>
      <c r="AI3479">
        <v>3.84</v>
      </c>
      <c r="AJ3479">
        <v>1.22</v>
      </c>
      <c r="AK3479">
        <v>1.1160000000000001</v>
      </c>
      <c r="AR3479" s="3"/>
    </row>
    <row r="3480" spans="1:44" hidden="1" outlineLevel="1" x14ac:dyDescent="0.2">
      <c r="A3480" s="2">
        <v>37742</v>
      </c>
      <c r="B3480">
        <v>21.59</v>
      </c>
      <c r="E3480" s="2">
        <v>37742</v>
      </c>
      <c r="F3480">
        <v>916.3</v>
      </c>
      <c r="G3480">
        <f t="shared" si="489"/>
        <v>-6.7617676569386997E-4</v>
      </c>
      <c r="H3480" s="2">
        <v>37742</v>
      </c>
      <c r="I3480">
        <v>1321.39</v>
      </c>
      <c r="J3480">
        <f t="shared" si="490"/>
        <v>-5.1434492878577043E-4</v>
      </c>
      <c r="K3480">
        <f t="shared" si="486"/>
        <v>-5.6314492878577042E-4</v>
      </c>
      <c r="L3480">
        <v>1.5003931257236595E-2</v>
      </c>
      <c r="N3480" s="2">
        <v>37742</v>
      </c>
      <c r="O3480">
        <v>25.71</v>
      </c>
      <c r="Q3480" s="2">
        <v>37742</v>
      </c>
      <c r="R3480">
        <v>26528.15</v>
      </c>
      <c r="S3480" s="8">
        <f t="shared" si="491"/>
        <v>5.868417320798569E-3</v>
      </c>
      <c r="T3480" s="9">
        <f t="shared" si="487"/>
        <v>5.8196173207985692E-3</v>
      </c>
      <c r="U3480" s="3">
        <f>Sheet1!$B$17+Sheet1!$B$18*'Portfolio allocation'!K3480</f>
        <v>-1.5825524993883834E-4</v>
      </c>
      <c r="V3480" s="13">
        <f t="shared" si="492"/>
        <v>5.9778725707374074E-3</v>
      </c>
      <c r="W3480" s="13"/>
      <c r="X3480" s="2">
        <v>37742</v>
      </c>
      <c r="Y3480">
        <v>82.039100000000005</v>
      </c>
      <c r="AA3480" s="2">
        <v>37742</v>
      </c>
      <c r="AB3480">
        <v>1031.03</v>
      </c>
      <c r="AC3480">
        <f t="shared" si="493"/>
        <v>1.1656772800863413E-2</v>
      </c>
      <c r="AD3480">
        <f t="shared" si="488"/>
        <v>1.1608372800863413E-2</v>
      </c>
      <c r="AE3480">
        <f>Sheet2!$B$17+Sheet2!$B$18*'Portfolio allocation'!K3480</f>
        <v>-4.4737582643847469E-4</v>
      </c>
      <c r="AF3480">
        <f t="shared" si="494"/>
        <v>1.2055748627301887E-2</v>
      </c>
      <c r="AH3480" s="2">
        <v>37742</v>
      </c>
      <c r="AI3480">
        <v>3.8340000000000001</v>
      </c>
      <c r="AJ3480">
        <v>1.21</v>
      </c>
      <c r="AK3480">
        <v>1.12625</v>
      </c>
      <c r="AR3480" s="3"/>
    </row>
    <row r="3481" spans="1:44" hidden="1" outlineLevel="1" x14ac:dyDescent="0.2">
      <c r="A3481" s="2">
        <v>37743</v>
      </c>
      <c r="B3481">
        <v>20.63</v>
      </c>
      <c r="E3481" s="2">
        <v>37743</v>
      </c>
      <c r="F3481">
        <v>930.08</v>
      </c>
      <c r="G3481">
        <f t="shared" si="489"/>
        <v>1.50387427698353E-2</v>
      </c>
      <c r="H3481" s="2">
        <v>37743</v>
      </c>
      <c r="I3481">
        <v>1341.28</v>
      </c>
      <c r="J3481">
        <f t="shared" si="490"/>
        <v>1.5052331257236595E-2</v>
      </c>
      <c r="K3481">
        <f t="shared" si="486"/>
        <v>1.5003931257236595E-2</v>
      </c>
      <c r="L3481">
        <v>-3.8084046761302885E-3</v>
      </c>
      <c r="N3481" s="2">
        <v>37743</v>
      </c>
      <c r="O3481">
        <v>26.13</v>
      </c>
      <c r="Q3481" s="2">
        <v>37743</v>
      </c>
      <c r="R3481">
        <v>26961.52</v>
      </c>
      <c r="S3481" s="8">
        <f t="shared" si="491"/>
        <v>1.6336231512563026E-2</v>
      </c>
      <c r="T3481" s="9">
        <f t="shared" si="487"/>
        <v>1.6287831512563026E-2</v>
      </c>
      <c r="U3481" s="3">
        <f>Sheet1!$B$17+Sheet1!$B$18*'Portfolio allocation'!K3481</f>
        <v>1.7700689072841527E-2</v>
      </c>
      <c r="V3481" s="13">
        <f t="shared" si="492"/>
        <v>-1.4128575602785007E-3</v>
      </c>
      <c r="W3481" s="13"/>
      <c r="X3481" s="2">
        <v>37743</v>
      </c>
      <c r="Y3481">
        <v>83.643699999999995</v>
      </c>
      <c r="AA3481" s="2">
        <v>37743</v>
      </c>
      <c r="AB3481">
        <v>1051.2</v>
      </c>
      <c r="AC3481">
        <f t="shared" si="493"/>
        <v>1.9562961310534144E-2</v>
      </c>
      <c r="AD3481">
        <f t="shared" si="488"/>
        <v>1.9512161310534144E-2</v>
      </c>
      <c r="AE3481">
        <f>Sheet2!$B$17+Sheet2!$B$18*'Portfolio allocation'!K3481</f>
        <v>1.3395265470205428E-2</v>
      </c>
      <c r="AF3481">
        <f t="shared" si="494"/>
        <v>6.1168958403287153E-3</v>
      </c>
      <c r="AH3481" s="2">
        <v>37743</v>
      </c>
      <c r="AI3481">
        <v>3.9249999999999998</v>
      </c>
      <c r="AJ3481">
        <v>1.27</v>
      </c>
      <c r="AK3481">
        <v>1.12205</v>
      </c>
      <c r="AR3481" s="3"/>
    </row>
    <row r="3482" spans="1:44" hidden="1" outlineLevel="1" x14ac:dyDescent="0.2">
      <c r="A3482" s="2">
        <v>37746</v>
      </c>
      <c r="B3482">
        <v>21.13</v>
      </c>
      <c r="E3482" s="2">
        <v>37746</v>
      </c>
      <c r="F3482">
        <v>926.55</v>
      </c>
      <c r="G3482">
        <f t="shared" si="489"/>
        <v>-3.7953724410804135E-3</v>
      </c>
      <c r="H3482" s="2">
        <v>37746</v>
      </c>
      <c r="I3482">
        <v>1336.24</v>
      </c>
      <c r="J3482">
        <f t="shared" si="490"/>
        <v>-3.7576046761302884E-3</v>
      </c>
      <c r="K3482">
        <f t="shared" si="486"/>
        <v>-3.8084046761302885E-3</v>
      </c>
      <c r="L3482">
        <v>8.4057646889780409E-3</v>
      </c>
      <c r="N3482" s="2">
        <v>37746</v>
      </c>
      <c r="O3482">
        <v>25.86</v>
      </c>
      <c r="Q3482" s="2">
        <v>37746</v>
      </c>
      <c r="R3482">
        <v>26682.92</v>
      </c>
      <c r="S3482" s="8">
        <f t="shared" si="491"/>
        <v>-1.0333245306644478E-2</v>
      </c>
      <c r="T3482" s="9">
        <f t="shared" si="487"/>
        <v>-1.0384045306644479E-2</v>
      </c>
      <c r="U3482" s="3">
        <f>Sheet1!$B$17+Sheet1!$B$18*'Portfolio allocation'!K3482</f>
        <v>-3.8812994779118073E-3</v>
      </c>
      <c r="V3482" s="13">
        <f t="shared" si="492"/>
        <v>-6.5027458287326718E-3</v>
      </c>
      <c r="W3482" s="13"/>
      <c r="X3482" s="2">
        <v>37746</v>
      </c>
      <c r="Y3482">
        <v>82.640799999999999</v>
      </c>
      <c r="AA3482" s="2">
        <v>37746</v>
      </c>
      <c r="AB3482">
        <v>1038.5899999999999</v>
      </c>
      <c r="AC3482">
        <f t="shared" si="493"/>
        <v>-1.1995814307458219E-2</v>
      </c>
      <c r="AD3482">
        <f t="shared" si="488"/>
        <v>-1.2046614307458219E-2</v>
      </c>
      <c r="AE3482">
        <f>Sheet2!$B$17+Sheet2!$B$18*'Portfolio allocation'!K3482</f>
        <v>-3.3331435878414537E-3</v>
      </c>
      <c r="AF3482">
        <f t="shared" si="494"/>
        <v>-8.7134707196167664E-3</v>
      </c>
      <c r="AH3482" s="2">
        <v>37746</v>
      </c>
      <c r="AI3482">
        <v>3.8860000000000001</v>
      </c>
      <c r="AJ3482">
        <v>1.27</v>
      </c>
      <c r="AK3482">
        <v>1.12785</v>
      </c>
      <c r="AR3482" s="3"/>
    </row>
    <row r="3483" spans="1:44" hidden="1" outlineLevel="1" x14ac:dyDescent="0.2">
      <c r="A3483" s="2">
        <v>37747</v>
      </c>
      <c r="B3483">
        <v>20.8</v>
      </c>
      <c r="E3483" s="2">
        <v>37747</v>
      </c>
      <c r="F3483">
        <v>934.39</v>
      </c>
      <c r="G3483">
        <f t="shared" si="489"/>
        <v>8.4614969510550253E-3</v>
      </c>
      <c r="H3483" s="2">
        <v>37747</v>
      </c>
      <c r="I3483">
        <v>1347.54</v>
      </c>
      <c r="J3483">
        <f t="shared" si="490"/>
        <v>8.456564688978041E-3</v>
      </c>
      <c r="K3483">
        <f t="shared" si="486"/>
        <v>8.4057646889780409E-3</v>
      </c>
      <c r="L3483">
        <v>-4.9973603039613259E-3</v>
      </c>
      <c r="N3483" s="2">
        <v>37747</v>
      </c>
      <c r="O3483">
        <v>26.38</v>
      </c>
      <c r="Q3483" s="2">
        <v>37747</v>
      </c>
      <c r="R3483">
        <v>27219.47</v>
      </c>
      <c r="S3483" s="8">
        <f t="shared" si="491"/>
        <v>2.010836894912571E-2</v>
      </c>
      <c r="T3483" s="9">
        <f t="shared" si="487"/>
        <v>2.005756894912571E-2</v>
      </c>
      <c r="U3483" s="3">
        <f>Sheet1!$B$17+Sheet1!$B$18*'Portfolio allocation'!K3483</f>
        <v>1.0131105165956996E-2</v>
      </c>
      <c r="V3483" s="13">
        <f t="shared" si="492"/>
        <v>9.9264637831687139E-3</v>
      </c>
      <c r="W3483" s="13"/>
      <c r="X3483" s="2">
        <v>37747</v>
      </c>
      <c r="Y3483">
        <v>83.586399999999998</v>
      </c>
      <c r="AA3483" s="2">
        <v>37747</v>
      </c>
      <c r="AB3483">
        <v>1050.48</v>
      </c>
      <c r="AC3483">
        <f t="shared" si="493"/>
        <v>1.1448213443226107E-2</v>
      </c>
      <c r="AD3483">
        <f t="shared" si="488"/>
        <v>1.1400613443226107E-2</v>
      </c>
      <c r="AE3483">
        <f>Sheet2!$B$17+Sheet2!$B$18*'Portfolio allocation'!K3483</f>
        <v>7.528007423256225E-3</v>
      </c>
      <c r="AF3483">
        <f t="shared" si="494"/>
        <v>3.8726060199698823E-3</v>
      </c>
      <c r="AH3483" s="2">
        <v>37747</v>
      </c>
      <c r="AI3483">
        <v>3.7879999999999998</v>
      </c>
      <c r="AJ3483">
        <v>1.19</v>
      </c>
      <c r="AK3483">
        <v>1.1343000000000001</v>
      </c>
      <c r="AR3483" s="3"/>
    </row>
    <row r="3484" spans="1:44" hidden="1" outlineLevel="1" x14ac:dyDescent="0.2">
      <c r="A3484" s="2">
        <v>37748</v>
      </c>
      <c r="B3484">
        <v>21</v>
      </c>
      <c r="E3484" s="2">
        <v>37748</v>
      </c>
      <c r="F3484">
        <v>929.62</v>
      </c>
      <c r="G3484">
        <f t="shared" si="489"/>
        <v>-5.1049347702779579E-3</v>
      </c>
      <c r="H3484" s="2">
        <v>37748</v>
      </c>
      <c r="I3484">
        <v>1340.87</v>
      </c>
      <c r="J3484">
        <f t="shared" si="490"/>
        <v>-4.9497603039613258E-3</v>
      </c>
      <c r="K3484">
        <f t="shared" si="486"/>
        <v>-4.9973603039613259E-3</v>
      </c>
      <c r="L3484">
        <v>-1.0079200897924297E-2</v>
      </c>
      <c r="N3484" s="2">
        <v>37748</v>
      </c>
      <c r="O3484">
        <v>25.99</v>
      </c>
      <c r="Q3484" s="2">
        <v>37748</v>
      </c>
      <c r="R3484">
        <v>26817.06</v>
      </c>
      <c r="S3484" s="8">
        <f t="shared" si="491"/>
        <v>-1.4783902846014274E-2</v>
      </c>
      <c r="T3484" s="9">
        <f t="shared" si="487"/>
        <v>-1.4831502846014274E-2</v>
      </c>
      <c r="U3484" s="3">
        <f>Sheet1!$B$17+Sheet1!$B$18*'Portfolio allocation'!K3484</f>
        <v>-5.2452995063022624E-3</v>
      </c>
      <c r="V3484" s="13">
        <f t="shared" si="492"/>
        <v>-9.5862033397120117E-3</v>
      </c>
      <c r="W3484" s="13"/>
      <c r="X3484" s="2">
        <v>37748</v>
      </c>
      <c r="Y3484">
        <v>82.793599999999998</v>
      </c>
      <c r="AA3484" s="2">
        <v>37748</v>
      </c>
      <c r="AB3484">
        <v>1042.44</v>
      </c>
      <c r="AC3484">
        <f t="shared" si="493"/>
        <v>-7.6536440484349377E-3</v>
      </c>
      <c r="AD3484">
        <f t="shared" si="488"/>
        <v>-7.7020440484349374E-3</v>
      </c>
      <c r="AE3484">
        <f>Sheet2!$B$17+Sheet2!$B$18*'Portfolio allocation'!K3484</f>
        <v>-4.3903932651102621E-3</v>
      </c>
      <c r="AF3484">
        <f t="shared" si="494"/>
        <v>-3.3116507833246753E-3</v>
      </c>
      <c r="AH3484" s="2">
        <v>37748</v>
      </c>
      <c r="AI3484">
        <v>3.6749999999999998</v>
      </c>
      <c r="AJ3484">
        <v>1.21</v>
      </c>
      <c r="AK3484">
        <v>1.1354500000000001</v>
      </c>
      <c r="AR3484" s="3"/>
    </row>
    <row r="3485" spans="1:44" hidden="1" outlineLevel="1" x14ac:dyDescent="0.2">
      <c r="A3485" s="2">
        <v>37749</v>
      </c>
      <c r="B3485">
        <v>21.24</v>
      </c>
      <c r="E3485" s="2">
        <v>37749</v>
      </c>
      <c r="F3485">
        <v>920.27</v>
      </c>
      <c r="G3485">
        <f t="shared" si="489"/>
        <v>-1.0057873109442617E-2</v>
      </c>
      <c r="H3485" s="2">
        <v>37749</v>
      </c>
      <c r="I3485">
        <v>1327.42</v>
      </c>
      <c r="J3485">
        <f t="shared" si="490"/>
        <v>-1.0030800897924297E-2</v>
      </c>
      <c r="K3485">
        <f t="shared" si="486"/>
        <v>-1.0079200897924297E-2</v>
      </c>
      <c r="L3485">
        <v>1.4459748962649326E-2</v>
      </c>
      <c r="N3485" s="2">
        <v>37749</v>
      </c>
      <c r="O3485">
        <v>25.75</v>
      </c>
      <c r="Q3485" s="2">
        <v>37749</v>
      </c>
      <c r="R3485">
        <v>26569.43</v>
      </c>
      <c r="S3485" s="8">
        <f t="shared" si="491"/>
        <v>-9.2340472818422947E-3</v>
      </c>
      <c r="T3485" s="9">
        <f t="shared" si="487"/>
        <v>-9.2824472818422953E-3</v>
      </c>
      <c r="U3485" s="3">
        <f>Sheet1!$B$17+Sheet1!$B$18*'Portfolio allocation'!K3485</f>
        <v>-1.1075315826664312E-2</v>
      </c>
      <c r="V3485" s="13">
        <f t="shared" si="492"/>
        <v>1.7928685448220169E-3</v>
      </c>
      <c r="W3485" s="13"/>
      <c r="X3485" s="2">
        <v>37749</v>
      </c>
      <c r="Y3485">
        <v>82.191900000000004</v>
      </c>
      <c r="AA3485" s="2">
        <v>37749</v>
      </c>
      <c r="AB3485">
        <v>1034.8599999999999</v>
      </c>
      <c r="AC3485">
        <f t="shared" si="493"/>
        <v>-7.2714017113696405E-3</v>
      </c>
      <c r="AD3485">
        <f t="shared" si="488"/>
        <v>-7.3210017113696409E-3</v>
      </c>
      <c r="AE3485">
        <f>Sheet2!$B$17+Sheet2!$B$18*'Portfolio allocation'!K3485</f>
        <v>-8.9092955707414743E-3</v>
      </c>
      <c r="AF3485">
        <f t="shared" si="494"/>
        <v>1.5882938593718334E-3</v>
      </c>
      <c r="AH3485" s="2">
        <v>37749</v>
      </c>
      <c r="AI3485">
        <v>3.6829999999999998</v>
      </c>
      <c r="AJ3485">
        <v>1.24</v>
      </c>
      <c r="AK3485">
        <v>1.1451499999999999</v>
      </c>
      <c r="AR3485" s="3"/>
    </row>
    <row r="3486" spans="1:44" hidden="1" outlineLevel="1" x14ac:dyDescent="0.2">
      <c r="A3486" s="2">
        <v>37750</v>
      </c>
      <c r="B3486">
        <v>19.690000000000001</v>
      </c>
      <c r="E3486" s="2">
        <v>37750</v>
      </c>
      <c r="F3486">
        <v>933.41</v>
      </c>
      <c r="G3486">
        <f t="shared" si="489"/>
        <v>1.4278418290284423E-2</v>
      </c>
      <c r="H3486" s="2">
        <v>37750</v>
      </c>
      <c r="I3486">
        <v>1346.68</v>
      </c>
      <c r="J3486">
        <f t="shared" si="490"/>
        <v>1.4509348962649327E-2</v>
      </c>
      <c r="K3486">
        <f t="shared" si="486"/>
        <v>1.4459748962649326E-2</v>
      </c>
      <c r="L3486">
        <v>1.2522857706359263E-2</v>
      </c>
      <c r="N3486" s="2">
        <v>37750</v>
      </c>
      <c r="O3486">
        <v>26.35</v>
      </c>
      <c r="Q3486" s="2">
        <v>37750</v>
      </c>
      <c r="R3486">
        <v>27188.52</v>
      </c>
      <c r="S3486" s="8">
        <f t="shared" si="491"/>
        <v>2.3300838595333051E-2</v>
      </c>
      <c r="T3486" s="9">
        <f t="shared" si="487"/>
        <v>2.3251238595333051E-2</v>
      </c>
      <c r="U3486" s="3">
        <f>Sheet1!$B$17+Sheet1!$B$18*'Portfolio allocation'!K3486</f>
        <v>1.7076389353077637E-2</v>
      </c>
      <c r="V3486" s="13">
        <f t="shared" si="492"/>
        <v>6.1748492422554133E-3</v>
      </c>
      <c r="W3486" s="13"/>
      <c r="X3486" s="2">
        <v>37750</v>
      </c>
      <c r="Y3486">
        <v>83.624600000000001</v>
      </c>
      <c r="AA3486" s="2">
        <v>37750</v>
      </c>
      <c r="AB3486">
        <v>1052.9000000000001</v>
      </c>
      <c r="AC3486">
        <f t="shared" si="493"/>
        <v>1.7432309684402014E-2</v>
      </c>
      <c r="AD3486">
        <f t="shared" si="488"/>
        <v>1.7383509684402013E-2</v>
      </c>
      <c r="AE3486">
        <f>Sheet2!$B$17+Sheet2!$B$18*'Portfolio allocation'!K3486</f>
        <v>1.2911364690512454E-2</v>
      </c>
      <c r="AF3486">
        <f t="shared" si="494"/>
        <v>4.4721449938895583E-3</v>
      </c>
      <c r="AH3486" s="2">
        <v>37750</v>
      </c>
      <c r="AI3486">
        <v>3.6779999999999999</v>
      </c>
      <c r="AJ3486">
        <v>1.22</v>
      </c>
      <c r="AK3486">
        <v>1.1488499999999999</v>
      </c>
      <c r="AR3486" s="3"/>
    </row>
    <row r="3487" spans="1:44" hidden="1" outlineLevel="1" x14ac:dyDescent="0.2">
      <c r="A3487" s="2">
        <v>37753</v>
      </c>
      <c r="B3487">
        <v>19.52</v>
      </c>
      <c r="E3487" s="2">
        <v>37753</v>
      </c>
      <c r="F3487">
        <v>945.11</v>
      </c>
      <c r="G3487">
        <f t="shared" si="489"/>
        <v>1.2534684650903793E-2</v>
      </c>
      <c r="H3487" s="2">
        <v>37753</v>
      </c>
      <c r="I3487">
        <v>1363.61</v>
      </c>
      <c r="J3487">
        <f t="shared" si="490"/>
        <v>1.2571657706359263E-2</v>
      </c>
      <c r="K3487">
        <f t="shared" si="486"/>
        <v>1.2522857706359263E-2</v>
      </c>
      <c r="L3487">
        <v>-2.8868548690607464E-3</v>
      </c>
      <c r="N3487" s="2">
        <v>37753</v>
      </c>
      <c r="O3487">
        <v>26.21</v>
      </c>
      <c r="Q3487" s="2">
        <v>37753</v>
      </c>
      <c r="R3487">
        <v>27044.06</v>
      </c>
      <c r="S3487" s="8">
        <f t="shared" si="491"/>
        <v>-5.3132719250624794E-3</v>
      </c>
      <c r="T3487" s="9">
        <f t="shared" si="487"/>
        <v>-5.3620719250624792E-3</v>
      </c>
      <c r="U3487" s="3">
        <f>Sheet1!$B$17+Sheet1!$B$18*'Portfolio allocation'!K3487</f>
        <v>1.4854338616509432E-2</v>
      </c>
      <c r="V3487" s="13">
        <f t="shared" si="492"/>
        <v>-2.0216410541571909E-2</v>
      </c>
      <c r="W3487" s="13"/>
      <c r="X3487" s="2">
        <v>37753</v>
      </c>
      <c r="Y3487">
        <v>85.009600000000006</v>
      </c>
      <c r="AA3487" s="2">
        <v>37753</v>
      </c>
      <c r="AB3487">
        <v>1070.3399999999999</v>
      </c>
      <c r="AC3487">
        <f t="shared" si="493"/>
        <v>1.6563776237059402E-2</v>
      </c>
      <c r="AD3487">
        <f t="shared" si="488"/>
        <v>1.6514976237059401E-2</v>
      </c>
      <c r="AE3487">
        <f>Sheet2!$B$17+Sheet2!$B$18*'Portfolio allocation'!K3487</f>
        <v>1.1189031570854218E-2</v>
      </c>
      <c r="AF3487">
        <f t="shared" si="494"/>
        <v>5.3259446662051822E-3</v>
      </c>
      <c r="AH3487" s="2">
        <v>37753</v>
      </c>
      <c r="AI3487">
        <v>3.6389999999999998</v>
      </c>
      <c r="AJ3487">
        <v>1.22</v>
      </c>
      <c r="AK3487">
        <v>1.15465</v>
      </c>
      <c r="AR3487" s="3"/>
    </row>
    <row r="3488" spans="1:44" hidden="1" outlineLevel="1" x14ac:dyDescent="0.2">
      <c r="A3488" s="2">
        <v>37754</v>
      </c>
      <c r="B3488">
        <v>19.91</v>
      </c>
      <c r="E3488" s="2">
        <v>37754</v>
      </c>
      <c r="F3488">
        <v>942.3</v>
      </c>
      <c r="G3488">
        <f t="shared" si="489"/>
        <v>-2.973198886902062E-3</v>
      </c>
      <c r="H3488" s="2">
        <v>37754</v>
      </c>
      <c r="I3488">
        <v>1359.74</v>
      </c>
      <c r="J3488">
        <f t="shared" si="490"/>
        <v>-2.8380548690607466E-3</v>
      </c>
      <c r="K3488">
        <f t="shared" si="486"/>
        <v>-2.8868548690607464E-3</v>
      </c>
      <c r="L3488">
        <v>-2.976230167532041E-3</v>
      </c>
      <c r="N3488" s="2">
        <v>37754</v>
      </c>
      <c r="O3488">
        <v>25.99</v>
      </c>
      <c r="Q3488" s="2">
        <v>37754</v>
      </c>
      <c r="R3488">
        <v>26817.06</v>
      </c>
      <c r="S3488" s="8">
        <f t="shared" si="491"/>
        <v>-8.3937101160106442E-3</v>
      </c>
      <c r="T3488" s="9">
        <f t="shared" si="487"/>
        <v>-8.4425101160106441E-3</v>
      </c>
      <c r="U3488" s="3">
        <f>Sheet1!$B$17+Sheet1!$B$18*'Portfolio allocation'!K3488</f>
        <v>-2.8240741840636634E-3</v>
      </c>
      <c r="V3488" s="13">
        <f t="shared" si="492"/>
        <v>-5.6184359319469811E-3</v>
      </c>
      <c r="W3488" s="13"/>
      <c r="X3488" s="2">
        <v>37754</v>
      </c>
      <c r="Y3488">
        <v>85.945700000000002</v>
      </c>
      <c r="AA3488" s="2">
        <v>37754</v>
      </c>
      <c r="AB3488">
        <v>1082.1199999999999</v>
      </c>
      <c r="AC3488">
        <f t="shared" si="493"/>
        <v>1.1005848608853341E-2</v>
      </c>
      <c r="AD3488">
        <f t="shared" si="488"/>
        <v>1.0956648608853342E-2</v>
      </c>
      <c r="AE3488">
        <f>Sheet2!$B$17+Sheet2!$B$18*'Portfolio allocation'!K3488</f>
        <v>-2.5136779885332641E-3</v>
      </c>
      <c r="AF3488">
        <f t="shared" si="494"/>
        <v>1.3470326597386607E-2</v>
      </c>
      <c r="AH3488" s="2">
        <v>37754</v>
      </c>
      <c r="AI3488">
        <v>3.6080000000000001</v>
      </c>
      <c r="AJ3488">
        <v>1.23</v>
      </c>
      <c r="AK3488">
        <v>1.1516500000000001</v>
      </c>
      <c r="AR3488" s="3"/>
    </row>
    <row r="3489" spans="1:44" hidden="1" outlineLevel="1" x14ac:dyDescent="0.2">
      <c r="A3489" s="2">
        <v>37755</v>
      </c>
      <c r="B3489">
        <v>20</v>
      </c>
      <c r="E3489" s="2">
        <v>37755</v>
      </c>
      <c r="F3489">
        <v>939.28</v>
      </c>
      <c r="G3489">
        <f t="shared" si="489"/>
        <v>-3.2049241218295998E-3</v>
      </c>
      <c r="H3489" s="2">
        <v>37755</v>
      </c>
      <c r="I3489">
        <v>1355.76</v>
      </c>
      <c r="J3489">
        <f t="shared" si="490"/>
        <v>-2.9270301675320409E-3</v>
      </c>
      <c r="K3489">
        <f t="shared" si="486"/>
        <v>-2.976230167532041E-3</v>
      </c>
      <c r="L3489">
        <v>7.9401394937155742E-3</v>
      </c>
      <c r="N3489" s="2">
        <v>37755</v>
      </c>
      <c r="O3489">
        <v>25.63</v>
      </c>
      <c r="Q3489" s="2">
        <v>37755</v>
      </c>
      <c r="R3489">
        <v>26445.61</v>
      </c>
      <c r="S3489" s="8">
        <f t="shared" si="491"/>
        <v>-1.38512573712406E-2</v>
      </c>
      <c r="T3489" s="9">
        <f t="shared" si="487"/>
        <v>-1.3900457371240599E-2</v>
      </c>
      <c r="U3489" s="3">
        <f>Sheet1!$B$17+Sheet1!$B$18*'Portfolio allocation'!K3489</f>
        <v>-2.9266077915412127E-3</v>
      </c>
      <c r="V3489" s="13">
        <f t="shared" si="492"/>
        <v>-1.0973849579699387E-2</v>
      </c>
      <c r="W3489" s="13"/>
      <c r="X3489" s="2">
        <v>37755</v>
      </c>
      <c r="Y3489">
        <v>84.723100000000002</v>
      </c>
      <c r="AA3489" s="2">
        <v>37755</v>
      </c>
      <c r="AB3489">
        <v>1066.73</v>
      </c>
      <c r="AC3489">
        <f t="shared" si="493"/>
        <v>-1.422208257864177E-2</v>
      </c>
      <c r="AD3489">
        <f t="shared" si="488"/>
        <v>-1.427008257864177E-2</v>
      </c>
      <c r="AE3489">
        <f>Sheet2!$B$17+Sheet2!$B$18*'Portfolio allocation'!K3489</f>
        <v>-2.5931527841040265E-3</v>
      </c>
      <c r="AF3489">
        <f t="shared" si="494"/>
        <v>-1.1676929794537744E-2</v>
      </c>
      <c r="AH3489" s="2">
        <v>37755</v>
      </c>
      <c r="AI3489">
        <v>3.5219999999999998</v>
      </c>
      <c r="AJ3489">
        <v>1.2</v>
      </c>
      <c r="AK3489">
        <v>1.1494</v>
      </c>
      <c r="AR3489" s="3"/>
    </row>
    <row r="3490" spans="1:44" hidden="1" outlineLevel="1" x14ac:dyDescent="0.2">
      <c r="A3490" s="2">
        <v>37756</v>
      </c>
      <c r="B3490">
        <v>19.239999999999998</v>
      </c>
      <c r="E3490" s="2">
        <v>37756</v>
      </c>
      <c r="F3490">
        <v>946.66</v>
      </c>
      <c r="G3490">
        <f t="shared" si="489"/>
        <v>7.8570820202708003E-3</v>
      </c>
      <c r="H3490" s="2">
        <v>37756</v>
      </c>
      <c r="I3490">
        <v>1366.59</v>
      </c>
      <c r="J3490">
        <f t="shared" si="490"/>
        <v>7.9881394937155736E-3</v>
      </c>
      <c r="K3490">
        <f t="shared" si="486"/>
        <v>7.9401394937155742E-3</v>
      </c>
      <c r="L3490">
        <v>-2.4412171580356318E-3</v>
      </c>
      <c r="N3490" s="2">
        <v>37756</v>
      </c>
      <c r="O3490">
        <v>25.79</v>
      </c>
      <c r="Q3490" s="2">
        <v>37756</v>
      </c>
      <c r="R3490">
        <v>26610.7</v>
      </c>
      <c r="S3490" s="8">
        <f t="shared" si="491"/>
        <v>6.2426240120760923E-3</v>
      </c>
      <c r="T3490" s="9">
        <f t="shared" si="487"/>
        <v>6.194624012076092E-3</v>
      </c>
      <c r="U3490" s="3">
        <f>Sheet1!$B$17+Sheet1!$B$18*'Portfolio allocation'!K3490</f>
        <v>9.5969281414401732E-3</v>
      </c>
      <c r="V3490" s="13">
        <f t="shared" si="492"/>
        <v>-3.4023041293640812E-3</v>
      </c>
      <c r="W3490" s="13"/>
      <c r="X3490" s="2">
        <v>37756</v>
      </c>
      <c r="Y3490">
        <v>85.869299999999996</v>
      </c>
      <c r="AA3490" s="2">
        <v>37756</v>
      </c>
      <c r="AB3490">
        <v>1081.1600000000001</v>
      </c>
      <c r="AC3490">
        <f t="shared" si="493"/>
        <v>1.3527321815267168E-2</v>
      </c>
      <c r="AD3490">
        <f t="shared" si="488"/>
        <v>1.3478921815267168E-2</v>
      </c>
      <c r="AE3490">
        <f>Sheet2!$B$17+Sheet2!$B$18*'Portfolio allocation'!K3490</f>
        <v>7.1139616204557296E-3</v>
      </c>
      <c r="AF3490">
        <f t="shared" si="494"/>
        <v>6.3649601948114381E-3</v>
      </c>
      <c r="AH3490" s="2">
        <v>37756</v>
      </c>
      <c r="AI3490">
        <v>3.53</v>
      </c>
      <c r="AJ3490">
        <v>1.21</v>
      </c>
      <c r="AK3490">
        <v>1.14655</v>
      </c>
      <c r="AR3490" s="3"/>
    </row>
    <row r="3491" spans="1:44" hidden="1" outlineLevel="1" x14ac:dyDescent="0.2">
      <c r="A3491" s="2">
        <v>37757</v>
      </c>
      <c r="B3491">
        <v>18.399999999999999</v>
      </c>
      <c r="E3491" s="2">
        <v>37757</v>
      </c>
      <c r="F3491">
        <v>944.3</v>
      </c>
      <c r="G3491">
        <f t="shared" si="489"/>
        <v>-2.4929753026430301E-3</v>
      </c>
      <c r="H3491" s="2">
        <v>37757</v>
      </c>
      <c r="I3491">
        <v>1363.32</v>
      </c>
      <c r="J3491">
        <f t="shared" si="490"/>
        <v>-2.3928171580356317E-3</v>
      </c>
      <c r="K3491">
        <f t="shared" si="486"/>
        <v>-2.4412171580356318E-3</v>
      </c>
      <c r="L3491">
        <v>-2.4941108998620908E-2</v>
      </c>
      <c r="N3491" s="2">
        <v>37757</v>
      </c>
      <c r="O3491">
        <v>25.57</v>
      </c>
      <c r="Q3491" s="2">
        <v>37757</v>
      </c>
      <c r="R3491">
        <v>26383.7</v>
      </c>
      <c r="S3491" s="8">
        <f t="shared" si="491"/>
        <v>-8.5304031836817007E-3</v>
      </c>
      <c r="T3491" s="9">
        <f t="shared" si="487"/>
        <v>-8.5788031836817012E-3</v>
      </c>
      <c r="U3491" s="3">
        <f>Sheet1!$B$17+Sheet1!$B$18*'Portfolio allocation'!K3491</f>
        <v>-2.3128273080141432E-3</v>
      </c>
      <c r="V3491" s="13">
        <f t="shared" si="492"/>
        <v>-6.2659758756675576E-3</v>
      </c>
      <c r="W3491" s="13"/>
      <c r="X3491" s="2">
        <v>37757</v>
      </c>
      <c r="Y3491">
        <v>85.000100000000003</v>
      </c>
      <c r="AA3491" s="2">
        <v>37757</v>
      </c>
      <c r="AB3491">
        <v>1070.22</v>
      </c>
      <c r="AC3491">
        <f t="shared" si="493"/>
        <v>-1.0118761330422887E-2</v>
      </c>
      <c r="AD3491">
        <f t="shared" si="488"/>
        <v>-1.0164761330422887E-2</v>
      </c>
      <c r="AE3491">
        <f>Sheet2!$B$17+Sheet2!$B$18*'Portfolio allocation'!K3491</f>
        <v>-2.1174055666434636E-3</v>
      </c>
      <c r="AF3491">
        <f t="shared" si="494"/>
        <v>-8.0473557637794225E-3</v>
      </c>
      <c r="AH3491" s="2">
        <v>37757</v>
      </c>
      <c r="AI3491">
        <v>3.4169999999999998</v>
      </c>
      <c r="AJ3491">
        <v>1.1499999999999999</v>
      </c>
      <c r="AK3491">
        <v>1.15405</v>
      </c>
      <c r="AR3491" s="3"/>
    </row>
    <row r="3492" spans="1:44" hidden="1" outlineLevel="1" x14ac:dyDescent="0.2">
      <c r="A3492" s="2">
        <v>37760</v>
      </c>
      <c r="B3492">
        <v>20.51</v>
      </c>
      <c r="E3492" s="2">
        <v>37760</v>
      </c>
      <c r="F3492">
        <v>920.77</v>
      </c>
      <c r="G3492">
        <f t="shared" si="489"/>
        <v>-2.4917928624377805E-2</v>
      </c>
      <c r="H3492" s="2">
        <v>37760</v>
      </c>
      <c r="I3492">
        <v>1329.38</v>
      </c>
      <c r="J3492">
        <f t="shared" si="490"/>
        <v>-2.4895108998620907E-2</v>
      </c>
      <c r="K3492">
        <f t="shared" si="486"/>
        <v>-2.4941108998620908E-2</v>
      </c>
      <c r="L3492">
        <v>-1.1814678481699913E-3</v>
      </c>
      <c r="N3492" s="2">
        <v>37760</v>
      </c>
      <c r="O3492">
        <v>24.8</v>
      </c>
      <c r="Q3492" s="2">
        <v>37760</v>
      </c>
      <c r="R3492">
        <v>25589.19</v>
      </c>
      <c r="S3492" s="8">
        <f t="shared" si="491"/>
        <v>-3.0113668666638893E-2</v>
      </c>
      <c r="T3492" s="9">
        <f t="shared" si="487"/>
        <v>-3.0159668666638894E-2</v>
      </c>
      <c r="U3492" s="3">
        <f>Sheet1!$B$17+Sheet1!$B$18*'Portfolio allocation'!K3492</f>
        <v>-2.8125273450623097E-2</v>
      </c>
      <c r="V3492" s="13">
        <f t="shared" si="492"/>
        <v>-2.0343952160157969E-3</v>
      </c>
      <c r="W3492" s="13"/>
      <c r="X3492" s="2">
        <v>37760</v>
      </c>
      <c r="Y3492">
        <v>82.573999999999998</v>
      </c>
      <c r="AA3492" s="2">
        <v>37760</v>
      </c>
      <c r="AB3492">
        <v>1039.67</v>
      </c>
      <c r="AC3492">
        <f t="shared" si="493"/>
        <v>-2.8545532694212339E-2</v>
      </c>
      <c r="AD3492">
        <f t="shared" si="488"/>
        <v>-2.8591132694212339E-2</v>
      </c>
      <c r="AE3492">
        <f>Sheet2!$B$17+Sheet2!$B$18*'Portfolio allocation'!K3492</f>
        <v>-2.2124883415448764E-2</v>
      </c>
      <c r="AF3492">
        <f t="shared" si="494"/>
        <v>-6.466249278763575E-3</v>
      </c>
      <c r="AH3492" s="2">
        <v>37760</v>
      </c>
      <c r="AI3492">
        <v>3.4849999999999999</v>
      </c>
      <c r="AJ3492">
        <v>1.1399999999999999</v>
      </c>
      <c r="AK3492">
        <v>1.16865</v>
      </c>
      <c r="AR3492" s="3"/>
    </row>
    <row r="3493" spans="1:44" hidden="1" outlineLevel="1" x14ac:dyDescent="0.2">
      <c r="A3493" s="2">
        <v>37761</v>
      </c>
      <c r="B3493">
        <v>21.29</v>
      </c>
      <c r="E3493" s="2">
        <v>37761</v>
      </c>
      <c r="F3493">
        <v>919.73</v>
      </c>
      <c r="G3493">
        <f t="shared" si="489"/>
        <v>-1.1294894490480045E-3</v>
      </c>
      <c r="H3493" s="2">
        <v>37761</v>
      </c>
      <c r="I3493">
        <v>1327.87</v>
      </c>
      <c r="J3493">
        <f t="shared" si="490"/>
        <v>-1.1358678481699913E-3</v>
      </c>
      <c r="K3493">
        <f t="shared" si="486"/>
        <v>-1.1814678481699913E-3</v>
      </c>
      <c r="L3493">
        <v>4.0678482984028317E-3</v>
      </c>
      <c r="N3493" s="2">
        <v>37761</v>
      </c>
      <c r="O3493">
        <v>24.63</v>
      </c>
      <c r="Q3493" s="2">
        <v>37761</v>
      </c>
      <c r="R3493">
        <v>25413.78</v>
      </c>
      <c r="S3493" s="8">
        <f t="shared" si="491"/>
        <v>-6.8548476915447631E-3</v>
      </c>
      <c r="T3493" s="9">
        <f t="shared" si="487"/>
        <v>-6.900447691544763E-3</v>
      </c>
      <c r="U3493" s="3">
        <f>Sheet1!$B$17+Sheet1!$B$18*'Portfolio allocation'!K3493</f>
        <v>-8.6761097344309718E-4</v>
      </c>
      <c r="V3493" s="13">
        <f t="shared" si="492"/>
        <v>-6.0328367181016656E-3</v>
      </c>
      <c r="W3493" s="13"/>
      <c r="X3493" s="2">
        <v>37761</v>
      </c>
      <c r="Y3493">
        <v>81.924400000000006</v>
      </c>
      <c r="AA3493" s="2">
        <v>37761</v>
      </c>
      <c r="AB3493">
        <v>1031.49</v>
      </c>
      <c r="AC3493">
        <f t="shared" si="493"/>
        <v>-7.8678811545972449E-3</v>
      </c>
      <c r="AD3493">
        <f t="shared" si="488"/>
        <v>-7.9118811545972455E-3</v>
      </c>
      <c r="AE3493">
        <f>Sheet2!$B$17+Sheet2!$B$18*'Portfolio allocation'!K3493</f>
        <v>-9.9720434119930949E-4</v>
      </c>
      <c r="AF3493">
        <f t="shared" si="494"/>
        <v>-6.9146768133979356E-3</v>
      </c>
      <c r="AH3493" s="2">
        <v>37761</v>
      </c>
      <c r="AI3493">
        <v>3.3570000000000002</v>
      </c>
      <c r="AJ3493">
        <v>1.1000000000000001</v>
      </c>
      <c r="AK3493">
        <v>1.1652499999999999</v>
      </c>
      <c r="AR3493" s="3"/>
    </row>
    <row r="3494" spans="1:44" hidden="1" outlineLevel="1" x14ac:dyDescent="0.2">
      <c r="A3494" s="2">
        <v>37762</v>
      </c>
      <c r="B3494">
        <v>21.21</v>
      </c>
      <c r="E3494" s="2">
        <v>37762</v>
      </c>
      <c r="F3494">
        <v>923.42</v>
      </c>
      <c r="G3494">
        <f t="shared" si="489"/>
        <v>4.0120470137974262E-3</v>
      </c>
      <c r="H3494" s="2">
        <v>37762</v>
      </c>
      <c r="I3494">
        <v>1333.33</v>
      </c>
      <c r="J3494">
        <f t="shared" si="490"/>
        <v>4.1118482984028315E-3</v>
      </c>
      <c r="K3494">
        <f t="shared" si="486"/>
        <v>4.0678482984028317E-3</v>
      </c>
      <c r="L3494">
        <v>9.1040228750571741E-3</v>
      </c>
      <c r="N3494" s="2">
        <v>37762</v>
      </c>
      <c r="O3494">
        <v>24.03</v>
      </c>
      <c r="Q3494" s="2">
        <v>37762</v>
      </c>
      <c r="R3494">
        <v>24794.7</v>
      </c>
      <c r="S3494" s="8">
        <f t="shared" si="491"/>
        <v>-2.4360012560114996E-2</v>
      </c>
      <c r="T3494" s="9">
        <f t="shared" si="487"/>
        <v>-2.4404012560114995E-2</v>
      </c>
      <c r="U3494" s="3">
        <f>Sheet1!$B$17+Sheet1!$B$18*'Portfolio allocation'!K3494</f>
        <v>5.1545375452679131E-3</v>
      </c>
      <c r="V3494" s="13">
        <f t="shared" si="492"/>
        <v>-2.9558550105382907E-2</v>
      </c>
      <c r="W3494" s="13"/>
      <c r="X3494" s="2">
        <v>37762</v>
      </c>
      <c r="Y3494">
        <v>82.316100000000006</v>
      </c>
      <c r="AA3494" s="2">
        <v>37762</v>
      </c>
      <c r="AB3494">
        <v>1036.42</v>
      </c>
      <c r="AC3494">
        <f t="shared" si="493"/>
        <v>4.779493742062435E-3</v>
      </c>
      <c r="AD3494">
        <f t="shared" si="488"/>
        <v>4.733493742062435E-3</v>
      </c>
      <c r="AE3494">
        <f>Sheet2!$B$17+Sheet2!$B$18*'Portfolio allocation'!K3494</f>
        <v>3.6706214985003619E-3</v>
      </c>
      <c r="AF3494">
        <f t="shared" si="494"/>
        <v>1.0628722435620731E-3</v>
      </c>
      <c r="AH3494" s="2">
        <v>37762</v>
      </c>
      <c r="AI3494">
        <v>3.3959999999999999</v>
      </c>
      <c r="AJ3494">
        <v>1.1499999999999999</v>
      </c>
      <c r="AK3494">
        <v>1.1697500000000001</v>
      </c>
      <c r="AR3494" s="3"/>
    </row>
    <row r="3495" spans="1:44" hidden="1" outlineLevel="1" x14ac:dyDescent="0.2">
      <c r="A3495" s="2">
        <v>37763</v>
      </c>
      <c r="B3495">
        <v>19.78</v>
      </c>
      <c r="E3495" s="2">
        <v>37763</v>
      </c>
      <c r="F3495">
        <v>931.87</v>
      </c>
      <c r="G3495">
        <f t="shared" si="489"/>
        <v>9.1507656321068165E-3</v>
      </c>
      <c r="H3495" s="2">
        <v>37763</v>
      </c>
      <c r="I3495">
        <v>1345.53</v>
      </c>
      <c r="J3495">
        <f t="shared" si="490"/>
        <v>9.1500228750571733E-3</v>
      </c>
      <c r="K3495">
        <f t="shared" si="486"/>
        <v>9.1040228750571741E-3</v>
      </c>
      <c r="L3495">
        <v>1.4110750648443705E-3</v>
      </c>
      <c r="N3495" s="2">
        <v>37763</v>
      </c>
      <c r="O3495">
        <v>24.16</v>
      </c>
      <c r="Q3495" s="2">
        <v>37763</v>
      </c>
      <c r="R3495">
        <v>24928.82</v>
      </c>
      <c r="S3495" s="8">
        <f t="shared" si="491"/>
        <v>5.4092205189011366E-3</v>
      </c>
      <c r="T3495" s="9">
        <f t="shared" si="487"/>
        <v>5.3632205189011366E-3</v>
      </c>
      <c r="U3495" s="3">
        <f>Sheet1!$B$17+Sheet1!$B$18*'Portfolio allocation'!K3495</f>
        <v>1.093216465324272E-2</v>
      </c>
      <c r="V3495" s="13">
        <f t="shared" si="492"/>
        <v>-5.5689441343415831E-3</v>
      </c>
      <c r="W3495" s="13"/>
      <c r="X3495" s="2">
        <v>37763</v>
      </c>
      <c r="Y3495">
        <v>82.220500000000001</v>
      </c>
      <c r="AA3495" s="2">
        <v>37763</v>
      </c>
      <c r="AB3495">
        <v>1035.22</v>
      </c>
      <c r="AC3495">
        <f t="shared" si="493"/>
        <v>-1.157831767044315E-3</v>
      </c>
      <c r="AD3495">
        <f t="shared" si="488"/>
        <v>-1.203431767044315E-3</v>
      </c>
      <c r="AE3495">
        <f>Sheet2!$B$17+Sheet2!$B$18*'Portfolio allocation'!K3495</f>
        <v>8.1489164164952714E-3</v>
      </c>
      <c r="AF3495">
        <f t="shared" si="494"/>
        <v>-9.3523481835395862E-3</v>
      </c>
      <c r="AH3495" s="2">
        <v>37763</v>
      </c>
      <c r="AI3495">
        <v>3.3159999999999998</v>
      </c>
      <c r="AJ3495">
        <v>1.1399999999999999</v>
      </c>
      <c r="AK3495">
        <v>1.1681999999999999</v>
      </c>
      <c r="AR3495" s="3"/>
    </row>
    <row r="3496" spans="1:44" hidden="1" outlineLevel="1" x14ac:dyDescent="0.2">
      <c r="A3496" s="2">
        <v>37764</v>
      </c>
      <c r="B3496">
        <v>19.170000000000002</v>
      </c>
      <c r="E3496" s="2">
        <v>37764</v>
      </c>
      <c r="F3496">
        <v>933.22</v>
      </c>
      <c r="G3496">
        <f t="shared" si="489"/>
        <v>1.4486999259553102E-3</v>
      </c>
      <c r="H3496" s="2">
        <v>37764</v>
      </c>
      <c r="I3496">
        <v>1347.49</v>
      </c>
      <c r="J3496">
        <f t="shared" si="490"/>
        <v>1.4566750648443705E-3</v>
      </c>
      <c r="K3496">
        <f t="shared" si="486"/>
        <v>1.4110750648443705E-3</v>
      </c>
      <c r="L3496">
        <v>-4.5599999999999997E-5</v>
      </c>
      <c r="N3496" s="2">
        <v>37764</v>
      </c>
      <c r="O3496">
        <v>24.22</v>
      </c>
      <c r="Q3496" s="2">
        <v>37764</v>
      </c>
      <c r="R3496">
        <v>24990.73</v>
      </c>
      <c r="S3496" s="8">
        <f t="shared" si="491"/>
        <v>2.4834709384560227E-3</v>
      </c>
      <c r="T3496" s="9">
        <f t="shared" si="487"/>
        <v>2.4378709384560229E-3</v>
      </c>
      <c r="U3496" s="3">
        <f>Sheet1!$B$17+Sheet1!$B$18*'Portfolio allocation'!K3496</f>
        <v>2.1066199601419149E-3</v>
      </c>
      <c r="V3496" s="13">
        <f t="shared" si="492"/>
        <v>3.3125097831410806E-4</v>
      </c>
      <c r="W3496" s="13"/>
      <c r="X3496" s="2">
        <v>37764</v>
      </c>
      <c r="Y3496">
        <v>81.437299999999993</v>
      </c>
      <c r="AA3496" s="2">
        <v>37764</v>
      </c>
      <c r="AB3496">
        <v>1025.3599999999999</v>
      </c>
      <c r="AC3496">
        <f t="shared" si="493"/>
        <v>-9.5245455072352492E-3</v>
      </c>
      <c r="AD3496">
        <f t="shared" si="488"/>
        <v>-9.570145507235249E-3</v>
      </c>
      <c r="AE3496">
        <f>Sheet2!$B$17+Sheet2!$B$18*'Portfolio allocation'!K3496</f>
        <v>1.3081509588047787E-3</v>
      </c>
      <c r="AF3496">
        <f t="shared" si="494"/>
        <v>-1.0878296466040029E-2</v>
      </c>
      <c r="AH3496" s="2">
        <v>37764</v>
      </c>
      <c r="AI3496">
        <v>3.335</v>
      </c>
      <c r="AJ3496">
        <v>1.1399999999999999</v>
      </c>
      <c r="AK3496">
        <v>1.1786000000000001</v>
      </c>
      <c r="AR3496" s="3"/>
    </row>
    <row r="3497" spans="1:44" hidden="1" outlineLevel="1" x14ac:dyDescent="0.2">
      <c r="A3497" s="2">
        <v>37767</v>
      </c>
      <c r="B3497">
        <v>19.170000000000002</v>
      </c>
      <c r="E3497" s="2">
        <v>37767</v>
      </c>
      <c r="F3497">
        <v>933.22</v>
      </c>
      <c r="G3497">
        <f t="shared" si="489"/>
        <v>0</v>
      </c>
      <c r="H3497" s="2">
        <v>37767</v>
      </c>
      <c r="I3497">
        <v>1347.49</v>
      </c>
      <c r="J3497">
        <f t="shared" si="490"/>
        <v>0</v>
      </c>
      <c r="K3497">
        <f t="shared" si="486"/>
        <v>-4.5599999999999997E-5</v>
      </c>
      <c r="L3497">
        <v>1.9524118513680945E-2</v>
      </c>
      <c r="N3497" s="2">
        <v>37767</v>
      </c>
      <c r="O3497">
        <v>24.22</v>
      </c>
      <c r="Q3497" s="2">
        <v>37767</v>
      </c>
      <c r="R3497">
        <v>24990.73</v>
      </c>
      <c r="S3497" s="8">
        <f t="shared" si="491"/>
        <v>0</v>
      </c>
      <c r="T3497" s="9">
        <f t="shared" si="487"/>
        <v>-4.5599999999999997E-5</v>
      </c>
      <c r="U3497" s="3">
        <f>Sheet1!$B$17+Sheet1!$B$18*'Portfolio allocation'!K3497</f>
        <v>4.3548540869694927E-4</v>
      </c>
      <c r="V3497" s="13">
        <f t="shared" si="492"/>
        <v>-4.8108540869694924E-4</v>
      </c>
      <c r="W3497" s="13"/>
      <c r="X3497" s="2">
        <v>37767</v>
      </c>
      <c r="Y3497">
        <v>81.437299999999993</v>
      </c>
      <c r="AA3497" s="2">
        <v>37767</v>
      </c>
      <c r="AB3497">
        <v>1025.3599999999999</v>
      </c>
      <c r="AC3497">
        <f t="shared" si="493"/>
        <v>0</v>
      </c>
      <c r="AD3497">
        <f t="shared" si="488"/>
        <v>-4.5599999999999997E-5</v>
      </c>
      <c r="AE3497">
        <f>Sheet2!$B$17+Sheet2!$B$18*'Portfolio allocation'!K3497</f>
        <v>1.2838328003143562E-5</v>
      </c>
      <c r="AF3497">
        <f t="shared" si="494"/>
        <v>-5.8438328003143559E-5</v>
      </c>
      <c r="AH3497" s="2">
        <v>37767</v>
      </c>
      <c r="AI3497">
        <v>3.335</v>
      </c>
      <c r="AJ3497">
        <v>1.1399999999999999</v>
      </c>
      <c r="AK3497">
        <v>1.1868000000000001</v>
      </c>
      <c r="AR3497" s="3"/>
    </row>
    <row r="3498" spans="1:44" hidden="1" outlineLevel="1" x14ac:dyDescent="0.2">
      <c r="A3498" s="2">
        <v>37768</v>
      </c>
      <c r="B3498">
        <v>19.989999999999998</v>
      </c>
      <c r="E3498" s="2">
        <v>37768</v>
      </c>
      <c r="F3498">
        <v>951.48</v>
      </c>
      <c r="G3498">
        <f t="shared" si="489"/>
        <v>1.9566661666059471E-2</v>
      </c>
      <c r="H3498" s="2">
        <v>37768</v>
      </c>
      <c r="I3498">
        <v>1373.86</v>
      </c>
      <c r="J3498">
        <f t="shared" si="490"/>
        <v>1.9569718513680945E-2</v>
      </c>
      <c r="K3498">
        <f t="shared" si="486"/>
        <v>1.9524118513680945E-2</v>
      </c>
      <c r="L3498">
        <v>1.9273445096299143E-3</v>
      </c>
      <c r="N3498" s="2">
        <v>37768</v>
      </c>
      <c r="O3498">
        <v>24.79</v>
      </c>
      <c r="Q3498" s="2">
        <v>37768</v>
      </c>
      <c r="R3498">
        <v>25578.880000000001</v>
      </c>
      <c r="S3498" s="8">
        <f t="shared" si="491"/>
        <v>2.3534726676651685E-2</v>
      </c>
      <c r="T3498" s="9">
        <f t="shared" si="487"/>
        <v>2.3489126676651685E-2</v>
      </c>
      <c r="U3498" s="3">
        <f>Sheet1!$B$17+Sheet1!$B$18*'Portfolio allocation'!K3498</f>
        <v>2.2886362450213731E-2</v>
      </c>
      <c r="V3498" s="13">
        <f t="shared" si="492"/>
        <v>6.0276422643795388E-4</v>
      </c>
      <c r="W3498" s="13"/>
      <c r="X3498" s="2">
        <v>37768</v>
      </c>
      <c r="Y3498">
        <v>83.758399999999995</v>
      </c>
      <c r="AA3498" s="2">
        <v>37768</v>
      </c>
      <c r="AB3498">
        <v>1054.58</v>
      </c>
      <c r="AC3498">
        <f t="shared" si="493"/>
        <v>2.8497308262463994E-2</v>
      </c>
      <c r="AD3498">
        <f t="shared" si="488"/>
        <v>2.8452108262463995E-2</v>
      </c>
      <c r="AE3498">
        <f>Sheet2!$B$17+Sheet2!$B$18*'Portfolio allocation'!K3498</f>
        <v>1.7414731299042488E-2</v>
      </c>
      <c r="AF3498">
        <f t="shared" si="494"/>
        <v>1.1037376963421507E-2</v>
      </c>
      <c r="AH3498" s="2">
        <v>37768</v>
      </c>
      <c r="AI3498">
        <v>3.4180000000000001</v>
      </c>
      <c r="AJ3498">
        <v>1.1299999999999999</v>
      </c>
      <c r="AK3498">
        <v>1.1872499999999999</v>
      </c>
      <c r="AR3498" s="3"/>
    </row>
    <row r="3499" spans="1:44" hidden="1" outlineLevel="1" x14ac:dyDescent="0.2">
      <c r="A3499" s="2">
        <v>37769</v>
      </c>
      <c r="B3499">
        <v>20.03</v>
      </c>
      <c r="E3499" s="2">
        <v>37769</v>
      </c>
      <c r="F3499">
        <v>953.22</v>
      </c>
      <c r="G3499">
        <f t="shared" si="489"/>
        <v>1.8287299785597622E-3</v>
      </c>
      <c r="H3499" s="2">
        <v>37769</v>
      </c>
      <c r="I3499">
        <v>1376.57</v>
      </c>
      <c r="J3499">
        <f t="shared" si="490"/>
        <v>1.9725445096299143E-3</v>
      </c>
      <c r="K3499">
        <f t="shared" si="486"/>
        <v>1.9273445096299143E-3</v>
      </c>
      <c r="L3499">
        <v>-3.7218029014143379E-3</v>
      </c>
      <c r="N3499" s="2">
        <v>37769</v>
      </c>
      <c r="O3499">
        <v>24.41</v>
      </c>
      <c r="Q3499" s="2">
        <v>37769</v>
      </c>
      <c r="R3499">
        <v>25186.78</v>
      </c>
      <c r="S3499" s="8">
        <f t="shared" si="491"/>
        <v>-1.532905271849283E-2</v>
      </c>
      <c r="T3499" s="9">
        <f t="shared" si="487"/>
        <v>-1.5374252718492831E-2</v>
      </c>
      <c r="U3499" s="3">
        <f>Sheet1!$B$17+Sheet1!$B$18*'Portfolio allocation'!K3499</f>
        <v>2.6988973512075795E-3</v>
      </c>
      <c r="V3499" s="13">
        <f t="shared" si="492"/>
        <v>-1.8073150069700412E-2</v>
      </c>
      <c r="W3499" s="13"/>
      <c r="X3499" s="2">
        <v>37769</v>
      </c>
      <c r="Y3499">
        <v>83.643699999999995</v>
      </c>
      <c r="AA3499" s="2">
        <v>37769</v>
      </c>
      <c r="AB3499">
        <v>1053.1400000000001</v>
      </c>
      <c r="AC3499">
        <f t="shared" si="493"/>
        <v>-1.3654725103831034E-3</v>
      </c>
      <c r="AD3499">
        <f t="shared" si="488"/>
        <v>-1.4114725103831034E-3</v>
      </c>
      <c r="AE3499">
        <f>Sheet2!$B$17+Sheet2!$B$18*'Portfolio allocation'!K3499</f>
        <v>1.7672309203328558E-3</v>
      </c>
      <c r="AF3499">
        <f t="shared" si="494"/>
        <v>-3.1787034307159592E-3</v>
      </c>
      <c r="AH3499" s="2">
        <v>37769</v>
      </c>
      <c r="AI3499">
        <v>3.4260000000000002</v>
      </c>
      <c r="AJ3499">
        <v>1.1499999999999999</v>
      </c>
      <c r="AK3499">
        <v>1.17405</v>
      </c>
      <c r="AR3499" s="3"/>
    </row>
    <row r="3500" spans="1:44" hidden="1" outlineLevel="1" x14ac:dyDescent="0.2">
      <c r="A3500" s="2">
        <v>37770</v>
      </c>
      <c r="B3500">
        <v>20.43</v>
      </c>
      <c r="E3500" s="2">
        <v>37770</v>
      </c>
      <c r="F3500">
        <v>949.64</v>
      </c>
      <c r="G3500">
        <f t="shared" si="489"/>
        <v>-3.7556912360211525E-3</v>
      </c>
      <c r="H3500" s="2">
        <v>37770</v>
      </c>
      <c r="I3500">
        <v>1371.51</v>
      </c>
      <c r="J3500">
        <f t="shared" si="490"/>
        <v>-3.6758029014143379E-3</v>
      </c>
      <c r="K3500">
        <f t="shared" si="486"/>
        <v>-3.7218029014143379E-3</v>
      </c>
      <c r="L3500">
        <v>1.4691183408068464E-2</v>
      </c>
      <c r="N3500" s="2">
        <v>37770</v>
      </c>
      <c r="O3500">
        <v>24.4</v>
      </c>
      <c r="Q3500" s="2">
        <v>37770</v>
      </c>
      <c r="R3500">
        <v>25176.46</v>
      </c>
      <c r="S3500" s="8">
        <f t="shared" si="491"/>
        <v>-4.0973875977790009E-4</v>
      </c>
      <c r="T3500" s="9">
        <f t="shared" si="487"/>
        <v>-4.5573875977790007E-4</v>
      </c>
      <c r="U3500" s="3">
        <f>Sheet1!$B$17+Sheet1!$B$18*'Portfolio allocation'!K3500</f>
        <v>-3.7819477271768278E-3</v>
      </c>
      <c r="V3500" s="13">
        <f t="shared" si="492"/>
        <v>3.3262089673989277E-3</v>
      </c>
      <c r="W3500" s="13"/>
      <c r="X3500" s="2">
        <v>37770</v>
      </c>
      <c r="Y3500">
        <v>83.443100000000001</v>
      </c>
      <c r="AA3500" s="2">
        <v>37770</v>
      </c>
      <c r="AB3500">
        <v>1050.6099999999999</v>
      </c>
      <c r="AC3500">
        <f t="shared" si="493"/>
        <v>-2.4023396699396349E-3</v>
      </c>
      <c r="AD3500">
        <f t="shared" si="488"/>
        <v>-2.4467396699396349E-3</v>
      </c>
      <c r="AE3500">
        <f>Sheet2!$B$17+Sheet2!$B$18*'Portfolio allocation'!K3500</f>
        <v>-3.2561350803529334E-3</v>
      </c>
      <c r="AF3500">
        <f t="shared" si="494"/>
        <v>8.0939541041329848E-4</v>
      </c>
      <c r="AH3500" s="2">
        <v>37770</v>
      </c>
      <c r="AI3500">
        <v>3.3330000000000002</v>
      </c>
      <c r="AJ3500">
        <v>1.1100000000000001</v>
      </c>
      <c r="AK3500">
        <v>1.18275</v>
      </c>
      <c r="AR3500" s="3"/>
    </row>
    <row r="3501" spans="1:44" hidden="1" outlineLevel="1" x14ac:dyDescent="0.2">
      <c r="A3501" s="2">
        <v>37771</v>
      </c>
      <c r="B3501">
        <v>19.47</v>
      </c>
      <c r="E3501" s="2">
        <v>37771</v>
      </c>
      <c r="F3501">
        <v>963.59</v>
      </c>
      <c r="G3501">
        <f t="shared" si="489"/>
        <v>1.4689777178720442E-2</v>
      </c>
      <c r="H3501" s="2">
        <v>37771</v>
      </c>
      <c r="I3501">
        <v>1391.72</v>
      </c>
      <c r="J3501">
        <f t="shared" si="490"/>
        <v>1.4735583408068464E-2</v>
      </c>
      <c r="K3501">
        <f t="shared" si="486"/>
        <v>1.4691183408068464E-2</v>
      </c>
      <c r="L3501">
        <v>3.5331059810881035E-3</v>
      </c>
      <c r="N3501" s="2">
        <v>37771</v>
      </c>
      <c r="O3501">
        <v>24.61</v>
      </c>
      <c r="Q3501" s="2">
        <v>37771</v>
      </c>
      <c r="R3501">
        <v>25393.14</v>
      </c>
      <c r="S3501" s="8">
        <f t="shared" si="491"/>
        <v>8.6064522176667602E-3</v>
      </c>
      <c r="T3501" s="9">
        <f t="shared" si="487"/>
        <v>8.5620522176667602E-3</v>
      </c>
      <c r="U3501" s="3">
        <f>Sheet1!$B$17+Sheet1!$B$18*'Portfolio allocation'!K3501</f>
        <v>1.7341896814191311E-2</v>
      </c>
      <c r="V3501" s="13">
        <f t="shared" si="492"/>
        <v>-8.7798445965245504E-3</v>
      </c>
      <c r="W3501" s="13"/>
      <c r="X3501" s="2">
        <v>37771</v>
      </c>
      <c r="Y3501">
        <v>84.092699999999994</v>
      </c>
      <c r="AA3501" s="2">
        <v>37771</v>
      </c>
      <c r="AB3501">
        <v>1058.79</v>
      </c>
      <c r="AC3501">
        <f t="shared" si="493"/>
        <v>7.7859529225878799E-3</v>
      </c>
      <c r="AD3501">
        <f t="shared" si="488"/>
        <v>7.7407529225878803E-3</v>
      </c>
      <c r="AE3501">
        <f>Sheet2!$B$17+Sheet2!$B$18*'Portfolio allocation'!K3501</f>
        <v>1.3117162103805865E-2</v>
      </c>
      <c r="AF3501">
        <f t="shared" si="494"/>
        <v>-5.3764091812179846E-3</v>
      </c>
      <c r="AH3501" s="2">
        <v>37771</v>
      </c>
      <c r="AI3501">
        <v>3.37</v>
      </c>
      <c r="AJ3501">
        <v>1.1299999999999999</v>
      </c>
      <c r="AK3501">
        <v>1.17615</v>
      </c>
      <c r="AR3501" s="3"/>
    </row>
    <row r="3502" spans="1:44" hidden="1" outlineLevel="1" x14ac:dyDescent="0.2">
      <c r="A3502" s="2">
        <v>37774</v>
      </c>
      <c r="B3502">
        <v>20.85</v>
      </c>
      <c r="E3502" s="2">
        <v>37774</v>
      </c>
      <c r="F3502">
        <v>967</v>
      </c>
      <c r="G3502">
        <f t="shared" si="489"/>
        <v>3.5388495106840612E-3</v>
      </c>
      <c r="H3502" s="2">
        <v>37774</v>
      </c>
      <c r="I3502">
        <v>1396.7</v>
      </c>
      <c r="J3502">
        <f t="shared" si="490"/>
        <v>3.5783059810881035E-3</v>
      </c>
      <c r="K3502">
        <f t="shared" si="486"/>
        <v>3.5331059810881035E-3</v>
      </c>
      <c r="L3502">
        <v>4.6722644805612295E-3</v>
      </c>
      <c r="N3502" s="2">
        <v>37774</v>
      </c>
      <c r="O3502">
        <v>24.638999999999999</v>
      </c>
      <c r="Q3502" s="2">
        <v>37774</v>
      </c>
      <c r="R3502">
        <v>25423.07</v>
      </c>
      <c r="S3502" s="8">
        <f t="shared" si="491"/>
        <v>1.1786647889941992E-3</v>
      </c>
      <c r="T3502" s="9">
        <f t="shared" si="487"/>
        <v>1.1334647889941992E-3</v>
      </c>
      <c r="U3502" s="3">
        <f>Sheet1!$B$17+Sheet1!$B$18*'Portfolio allocation'!K3502</f>
        <v>4.5410676066719204E-3</v>
      </c>
      <c r="V3502" s="13">
        <f t="shared" si="492"/>
        <v>-3.4076028176777211E-3</v>
      </c>
      <c r="W3502" s="13"/>
      <c r="X3502" s="2">
        <v>37774</v>
      </c>
      <c r="Y3502">
        <v>83.414500000000004</v>
      </c>
      <c r="AA3502" s="2">
        <v>37774</v>
      </c>
      <c r="AB3502">
        <v>1050.25</v>
      </c>
      <c r="AC3502">
        <f t="shared" si="493"/>
        <v>-8.0658109729030425E-3</v>
      </c>
      <c r="AD3502">
        <f t="shared" si="488"/>
        <v>-8.1118109729030417E-3</v>
      </c>
      <c r="AE3502">
        <f>Sheet2!$B$17+Sheet2!$B$18*'Portfolio allocation'!K3502</f>
        <v>3.1951149874337322E-3</v>
      </c>
      <c r="AF3502">
        <f t="shared" si="494"/>
        <v>-1.1306925960336774E-2</v>
      </c>
      <c r="AH3502" s="2">
        <v>37774</v>
      </c>
      <c r="AI3502">
        <v>3.4119999999999999</v>
      </c>
      <c r="AJ3502">
        <v>1.1499999999999999</v>
      </c>
      <c r="AK3502">
        <v>1.1717500000000001</v>
      </c>
      <c r="AR3502" s="3"/>
    </row>
    <row r="3503" spans="1:44" hidden="1" outlineLevel="1" x14ac:dyDescent="0.2">
      <c r="A3503" s="2">
        <v>37775</v>
      </c>
      <c r="B3503">
        <v>20.84</v>
      </c>
      <c r="E3503" s="2">
        <v>37775</v>
      </c>
      <c r="F3503">
        <v>971.56</v>
      </c>
      <c r="G3503">
        <f t="shared" si="489"/>
        <v>4.7156153050671445E-3</v>
      </c>
      <c r="H3503" s="2">
        <v>37775</v>
      </c>
      <c r="I3503">
        <v>1403.29</v>
      </c>
      <c r="J3503">
        <f t="shared" si="490"/>
        <v>4.7182644805612295E-3</v>
      </c>
      <c r="K3503">
        <f t="shared" si="486"/>
        <v>4.6722644805612295E-3</v>
      </c>
      <c r="L3503">
        <v>1.5356725401021962E-2</v>
      </c>
      <c r="N3503" s="2">
        <v>37775</v>
      </c>
      <c r="O3503">
        <v>24.88</v>
      </c>
      <c r="Q3503" s="2">
        <v>37775</v>
      </c>
      <c r="R3503">
        <v>25671.74</v>
      </c>
      <c r="S3503" s="8">
        <f t="shared" si="491"/>
        <v>9.781273465399698E-3</v>
      </c>
      <c r="T3503" s="9">
        <f t="shared" si="487"/>
        <v>9.7352734653996988E-3</v>
      </c>
      <c r="U3503" s="3">
        <f>Sheet1!$B$17+Sheet1!$B$18*'Portfolio allocation'!K3503</f>
        <v>5.8479391073831162E-3</v>
      </c>
      <c r="V3503" s="13">
        <f t="shared" si="492"/>
        <v>3.8873343580165826E-3</v>
      </c>
      <c r="W3503" s="13"/>
      <c r="X3503" s="2">
        <v>37775</v>
      </c>
      <c r="Y3503">
        <v>80.061899999999994</v>
      </c>
      <c r="AA3503" s="2">
        <v>37775</v>
      </c>
      <c r="AB3503">
        <v>1008.04</v>
      </c>
      <c r="AC3503">
        <f t="shared" si="493"/>
        <v>-4.0190430849797676E-2</v>
      </c>
      <c r="AD3503">
        <f t="shared" si="488"/>
        <v>-4.0233230849797678E-2</v>
      </c>
      <c r="AE3503">
        <f>Sheet2!$B$17+Sheet2!$B$18*'Portfolio allocation'!K3503</f>
        <v>4.2080837877270395E-3</v>
      </c>
      <c r="AF3503">
        <f t="shared" si="494"/>
        <v>-4.4441314637524716E-2</v>
      </c>
      <c r="AH3503" s="2">
        <v>37775</v>
      </c>
      <c r="AI3503">
        <v>3.3220000000000001</v>
      </c>
      <c r="AJ3503">
        <v>1.07</v>
      </c>
      <c r="AK3503">
        <v>1.1714500000000001</v>
      </c>
      <c r="AR3503" s="3"/>
    </row>
    <row r="3504" spans="1:44" hidden="1" outlineLevel="1" x14ac:dyDescent="0.2">
      <c r="A3504" s="2">
        <v>37776</v>
      </c>
      <c r="B3504">
        <v>20.62</v>
      </c>
      <c r="E3504" s="2">
        <v>37776</v>
      </c>
      <c r="F3504">
        <v>986.24</v>
      </c>
      <c r="G3504">
        <f t="shared" si="489"/>
        <v>1.510972044958625E-2</v>
      </c>
      <c r="H3504" s="2">
        <v>37776</v>
      </c>
      <c r="I3504">
        <v>1424.9</v>
      </c>
      <c r="J3504">
        <f t="shared" si="490"/>
        <v>1.5399525401021963E-2</v>
      </c>
      <c r="K3504">
        <f t="shared" si="486"/>
        <v>1.5356725401021962E-2</v>
      </c>
      <c r="L3504">
        <v>3.9797348305144779E-3</v>
      </c>
      <c r="N3504" s="2">
        <v>37776</v>
      </c>
      <c r="O3504">
        <v>24.87</v>
      </c>
      <c r="Q3504" s="2">
        <v>37776</v>
      </c>
      <c r="R3504">
        <v>25661.43</v>
      </c>
      <c r="S3504" s="8">
        <f t="shared" si="491"/>
        <v>-4.0160892872864729E-4</v>
      </c>
      <c r="T3504" s="9">
        <f t="shared" si="487"/>
        <v>-4.444089287286473E-4</v>
      </c>
      <c r="U3504" s="3">
        <f>Sheet1!$B$17+Sheet1!$B$18*'Portfolio allocation'!K3504</f>
        <v>1.8105423455584708E-2</v>
      </c>
      <c r="V3504" s="13">
        <f t="shared" si="492"/>
        <v>-1.8549832384313354E-2</v>
      </c>
      <c r="W3504" s="13"/>
      <c r="X3504" s="2">
        <v>37776</v>
      </c>
      <c r="Y3504">
        <v>80.4726</v>
      </c>
      <c r="AA3504" s="2">
        <v>37776</v>
      </c>
      <c r="AB3504">
        <v>1013.21</v>
      </c>
      <c r="AC3504">
        <f t="shared" si="493"/>
        <v>5.1287647315583218E-3</v>
      </c>
      <c r="AD3504">
        <f t="shared" si="488"/>
        <v>5.0871647315583217E-3</v>
      </c>
      <c r="AE3504">
        <f>Sheet2!$B$17+Sheet2!$B$18*'Portfolio allocation'!K3504</f>
        <v>1.3708979023452019E-2</v>
      </c>
      <c r="AF3504">
        <f t="shared" si="494"/>
        <v>-8.6218142918936987E-3</v>
      </c>
      <c r="AH3504" s="2">
        <v>37776</v>
      </c>
      <c r="AI3504">
        <v>3.2949999999999999</v>
      </c>
      <c r="AJ3504">
        <v>1.04</v>
      </c>
      <c r="AK3504">
        <v>1.1677500000000001</v>
      </c>
      <c r="AR3504" s="3"/>
    </row>
    <row r="3505" spans="1:44" hidden="1" outlineLevel="1" x14ac:dyDescent="0.2">
      <c r="A3505" s="2">
        <v>37777</v>
      </c>
      <c r="B3505">
        <v>20.83</v>
      </c>
      <c r="E3505" s="2">
        <v>37777</v>
      </c>
      <c r="F3505">
        <v>990.14</v>
      </c>
      <c r="G3505">
        <f t="shared" si="489"/>
        <v>3.9544127190136447E-3</v>
      </c>
      <c r="H3505" s="2">
        <v>37777</v>
      </c>
      <c r="I3505">
        <v>1430.63</v>
      </c>
      <c r="J3505">
        <f t="shared" si="490"/>
        <v>4.021334830514478E-3</v>
      </c>
      <c r="K3505">
        <f t="shared" si="486"/>
        <v>3.9797348305144779E-3</v>
      </c>
      <c r="L3505">
        <v>-2.3914156448558892E-3</v>
      </c>
      <c r="N3505" s="2">
        <v>37777</v>
      </c>
      <c r="O3505">
        <v>24.09</v>
      </c>
      <c r="Q3505" s="2">
        <v>37777</v>
      </c>
      <c r="R3505">
        <v>24856.61</v>
      </c>
      <c r="S3505" s="8">
        <f t="shared" si="491"/>
        <v>-3.1363022247785866E-2</v>
      </c>
      <c r="T3505" s="9">
        <f t="shared" si="487"/>
        <v>-3.1404622247785868E-2</v>
      </c>
      <c r="U3505" s="3">
        <f>Sheet1!$B$17+Sheet1!$B$18*'Portfolio allocation'!K3505</f>
        <v>5.053451541814153E-3</v>
      </c>
      <c r="V3505" s="13">
        <f t="shared" si="492"/>
        <v>-3.6458073789600018E-2</v>
      </c>
      <c r="W3505" s="13"/>
      <c r="X3505" s="2">
        <v>37777</v>
      </c>
      <c r="Y3505">
        <v>78.227999999999994</v>
      </c>
      <c r="AA3505" s="2">
        <v>37777</v>
      </c>
      <c r="AB3505">
        <v>984.95</v>
      </c>
      <c r="AC3505">
        <f t="shared" si="493"/>
        <v>-2.7891552590282309E-2</v>
      </c>
      <c r="AD3505">
        <f t="shared" si="488"/>
        <v>-2.7934352590282308E-2</v>
      </c>
      <c r="AE3505">
        <f>Sheet2!$B$17+Sheet2!$B$18*'Portfolio allocation'!K3505</f>
        <v>3.5922687548761599E-3</v>
      </c>
      <c r="AF3505">
        <f t="shared" si="494"/>
        <v>-3.1526621345158469E-2</v>
      </c>
      <c r="AH3505" s="2">
        <v>37777</v>
      </c>
      <c r="AI3505">
        <v>3.3439999999999999</v>
      </c>
      <c r="AJ3505">
        <v>1.07</v>
      </c>
      <c r="AK3505">
        <v>1.1847000000000001</v>
      </c>
      <c r="AR3505" s="3"/>
    </row>
    <row r="3506" spans="1:44" hidden="1" outlineLevel="1" x14ac:dyDescent="0.2">
      <c r="A3506" s="2">
        <v>37778</v>
      </c>
      <c r="B3506">
        <v>21.25</v>
      </c>
      <c r="E3506" s="2">
        <v>37778</v>
      </c>
      <c r="F3506">
        <v>987.76</v>
      </c>
      <c r="G3506">
        <f t="shared" si="489"/>
        <v>-2.4037004867998313E-3</v>
      </c>
      <c r="H3506" s="2">
        <v>37778</v>
      </c>
      <c r="I3506">
        <v>1427.27</v>
      </c>
      <c r="J3506">
        <f t="shared" si="490"/>
        <v>-2.3486156448558893E-3</v>
      </c>
      <c r="K3506">
        <f t="shared" si="486"/>
        <v>-2.3914156448558892E-3</v>
      </c>
      <c r="L3506">
        <v>-1.1996089081953577E-2</v>
      </c>
      <c r="N3506" s="2">
        <v>37778</v>
      </c>
      <c r="O3506">
        <v>23.67</v>
      </c>
      <c r="Q3506" s="2">
        <v>37778</v>
      </c>
      <c r="R3506">
        <v>24423.24</v>
      </c>
      <c r="S3506" s="8">
        <f t="shared" si="491"/>
        <v>-1.7434799033335557E-2</v>
      </c>
      <c r="T3506" s="9">
        <f t="shared" si="487"/>
        <v>-1.7477599033335556E-2</v>
      </c>
      <c r="U3506" s="3">
        <f>Sheet1!$B$17+Sheet1!$B$18*'Portfolio allocation'!K3506</f>
        <v>-2.2556937499561554E-3</v>
      </c>
      <c r="V3506" s="13">
        <f t="shared" si="492"/>
        <v>-1.5221905283379401E-2</v>
      </c>
      <c r="W3506" s="13"/>
      <c r="X3506" s="2">
        <v>37778</v>
      </c>
      <c r="Y3506">
        <v>76.460899999999995</v>
      </c>
      <c r="AA3506" s="2">
        <v>37778</v>
      </c>
      <c r="AB3506">
        <v>962.7</v>
      </c>
      <c r="AC3506">
        <f t="shared" si="493"/>
        <v>-2.2589979186760756E-2</v>
      </c>
      <c r="AD3506">
        <f t="shared" si="488"/>
        <v>-2.2633179186760756E-2</v>
      </c>
      <c r="AE3506">
        <f>Sheet2!$B$17+Sheet2!$B$18*'Portfolio allocation'!K3506</f>
        <v>-2.073120790572524E-3</v>
      </c>
      <c r="AF3506">
        <f t="shared" si="494"/>
        <v>-2.0560058396188231E-2</v>
      </c>
      <c r="AH3506" s="2">
        <v>37778</v>
      </c>
      <c r="AI3506">
        <v>3.3540000000000001</v>
      </c>
      <c r="AJ3506">
        <v>1.08</v>
      </c>
      <c r="AK3506">
        <v>1.1696</v>
      </c>
      <c r="AR3506" s="3"/>
    </row>
    <row r="3507" spans="1:44" hidden="1" outlineLevel="1" x14ac:dyDescent="0.2">
      <c r="A3507" s="2">
        <v>37781</v>
      </c>
      <c r="B3507">
        <v>22.15</v>
      </c>
      <c r="E3507" s="2">
        <v>37781</v>
      </c>
      <c r="F3507">
        <v>975.93</v>
      </c>
      <c r="G3507">
        <f t="shared" si="489"/>
        <v>-1.1976593504495092E-2</v>
      </c>
      <c r="H3507" s="2">
        <v>37781</v>
      </c>
      <c r="I3507">
        <v>1410.21</v>
      </c>
      <c r="J3507">
        <f t="shared" si="490"/>
        <v>-1.1952889081953577E-2</v>
      </c>
      <c r="K3507">
        <f t="shared" si="486"/>
        <v>-1.1996089081953577E-2</v>
      </c>
      <c r="L3507">
        <v>9.1059737656092633E-3</v>
      </c>
      <c r="N3507" s="2">
        <v>37781</v>
      </c>
      <c r="O3507">
        <v>23.75</v>
      </c>
      <c r="Q3507" s="2">
        <v>37781</v>
      </c>
      <c r="R3507">
        <v>24505.79</v>
      </c>
      <c r="S3507" s="8">
        <f t="shared" si="491"/>
        <v>3.3799774313316711E-3</v>
      </c>
      <c r="T3507" s="9">
        <f t="shared" si="487"/>
        <v>3.3367774313316709E-3</v>
      </c>
      <c r="U3507" s="3">
        <f>Sheet1!$B$17+Sheet1!$B$18*'Portfolio allocation'!K3507</f>
        <v>-1.327441853178968E-2</v>
      </c>
      <c r="V3507" s="13">
        <f t="shared" si="492"/>
        <v>1.6611195963121349E-2</v>
      </c>
      <c r="W3507" s="13"/>
      <c r="X3507" s="2">
        <v>37781</v>
      </c>
      <c r="Y3507">
        <v>78.323499999999996</v>
      </c>
      <c r="AA3507" s="2">
        <v>37781</v>
      </c>
      <c r="AB3507">
        <v>986.15</v>
      </c>
      <c r="AC3507">
        <f t="shared" si="493"/>
        <v>2.4358574841591318E-2</v>
      </c>
      <c r="AD3507">
        <f t="shared" si="488"/>
        <v>2.4316974841591319E-2</v>
      </c>
      <c r="AE3507">
        <f>Sheet2!$B$17+Sheet2!$B$18*'Portfolio allocation'!K3507</f>
        <v>-1.0613841448220893E-2</v>
      </c>
      <c r="AF3507">
        <f t="shared" si="494"/>
        <v>3.4930816289812212E-2</v>
      </c>
      <c r="AH3507" s="2">
        <v>37781</v>
      </c>
      <c r="AI3507">
        <v>3.2789999999999999</v>
      </c>
      <c r="AJ3507">
        <v>1.04</v>
      </c>
      <c r="AK3507">
        <v>1.1759500000000001</v>
      </c>
      <c r="AR3507" s="3"/>
    </row>
    <row r="3508" spans="1:44" hidden="1" outlineLevel="1" x14ac:dyDescent="0.2">
      <c r="A3508" s="2">
        <v>37782</v>
      </c>
      <c r="B3508">
        <v>20.64</v>
      </c>
      <c r="E3508" s="2">
        <v>37782</v>
      </c>
      <c r="F3508">
        <v>984.84</v>
      </c>
      <c r="G3508">
        <f t="shared" si="489"/>
        <v>9.1297531585257108E-3</v>
      </c>
      <c r="H3508" s="2">
        <v>37782</v>
      </c>
      <c r="I3508">
        <v>1423.11</v>
      </c>
      <c r="J3508">
        <f t="shared" si="490"/>
        <v>9.1475737656092626E-3</v>
      </c>
      <c r="K3508">
        <f t="shared" si="486"/>
        <v>9.1059737656092633E-3</v>
      </c>
      <c r="L3508">
        <v>1.3136169437359086E-2</v>
      </c>
      <c r="N3508" s="2">
        <v>37782</v>
      </c>
      <c r="O3508">
        <v>24.68</v>
      </c>
      <c r="Q3508" s="2">
        <v>37782</v>
      </c>
      <c r="R3508">
        <v>25465.38</v>
      </c>
      <c r="S3508" s="8">
        <f t="shared" si="491"/>
        <v>3.9157684775720458E-2</v>
      </c>
      <c r="T3508" s="9">
        <f t="shared" si="487"/>
        <v>3.9116084775720456E-2</v>
      </c>
      <c r="U3508" s="3">
        <f>Sheet1!$B$17+Sheet1!$B$18*'Portfolio allocation'!K3508</f>
        <v>1.0934402764326218E-2</v>
      </c>
      <c r="V3508" s="13">
        <f t="shared" si="492"/>
        <v>2.8181682011394239E-2</v>
      </c>
      <c r="W3508" s="13"/>
      <c r="X3508" s="2">
        <v>37782</v>
      </c>
      <c r="Y3508">
        <v>78.046499999999995</v>
      </c>
      <c r="AA3508" s="2">
        <v>37782</v>
      </c>
      <c r="AB3508">
        <v>982.67</v>
      </c>
      <c r="AC3508">
        <f t="shared" si="493"/>
        <v>-3.5288749176088929E-3</v>
      </c>
      <c r="AD3508">
        <f t="shared" si="488"/>
        <v>-3.568074917608893E-3</v>
      </c>
      <c r="AE3508">
        <f>Sheet2!$B$17+Sheet2!$B$18*'Portfolio allocation'!K3508</f>
        <v>8.1506511981459077E-3</v>
      </c>
      <c r="AF3508">
        <f t="shared" si="494"/>
        <v>-1.17187261157548E-2</v>
      </c>
      <c r="AH3508" s="2">
        <v>37782</v>
      </c>
      <c r="AI3508">
        <v>3.1930000000000001</v>
      </c>
      <c r="AJ3508">
        <v>0.98</v>
      </c>
      <c r="AK3508">
        <v>1.16825</v>
      </c>
      <c r="AR3508" s="3"/>
    </row>
    <row r="3509" spans="1:44" hidden="1" outlineLevel="1" x14ac:dyDescent="0.2">
      <c r="A3509" s="2">
        <v>37783</v>
      </c>
      <c r="B3509">
        <v>20.21</v>
      </c>
      <c r="E3509" s="2">
        <v>37783</v>
      </c>
      <c r="F3509">
        <v>997.48</v>
      </c>
      <c r="G3509">
        <f t="shared" si="489"/>
        <v>1.2834572113236575E-2</v>
      </c>
      <c r="H3509" s="2">
        <v>37783</v>
      </c>
      <c r="I3509">
        <v>1441.86</v>
      </c>
      <c r="J3509">
        <f t="shared" si="490"/>
        <v>1.3175369437359086E-2</v>
      </c>
      <c r="K3509">
        <f t="shared" si="486"/>
        <v>1.3136169437359086E-2</v>
      </c>
      <c r="L3509">
        <v>1.035000346774324E-3</v>
      </c>
      <c r="N3509" s="2">
        <v>37783</v>
      </c>
      <c r="O3509">
        <v>24.88</v>
      </c>
      <c r="Q3509" s="2">
        <v>37783</v>
      </c>
      <c r="R3509">
        <v>25671.74</v>
      </c>
      <c r="S3509" s="8">
        <f t="shared" si="491"/>
        <v>8.1035507814923857E-3</v>
      </c>
      <c r="T3509" s="9">
        <f t="shared" si="487"/>
        <v>8.0643507814923861E-3</v>
      </c>
      <c r="U3509" s="3">
        <f>Sheet1!$B$17+Sheet1!$B$18*'Portfolio allocation'!K3509</f>
        <v>1.5557945377698707E-2</v>
      </c>
      <c r="V3509" s="13">
        <f t="shared" si="492"/>
        <v>-7.4935945962063214E-3</v>
      </c>
      <c r="W3509" s="13"/>
      <c r="X3509" s="2">
        <v>37783</v>
      </c>
      <c r="Y3509">
        <v>80.205100000000002</v>
      </c>
      <c r="AA3509" s="2">
        <v>37783</v>
      </c>
      <c r="AB3509">
        <v>1009.84</v>
      </c>
      <c r="AC3509">
        <f t="shared" si="493"/>
        <v>2.7649159941791401E-2</v>
      </c>
      <c r="AD3509">
        <f t="shared" si="488"/>
        <v>2.7609159941791403E-2</v>
      </c>
      <c r="AE3509">
        <f>Sheet2!$B$17+Sheet2!$B$18*'Portfolio allocation'!K3509</f>
        <v>1.1734404009056669E-2</v>
      </c>
      <c r="AF3509">
        <f t="shared" si="494"/>
        <v>1.5874755932734734E-2</v>
      </c>
      <c r="AH3509" s="2">
        <v>37783</v>
      </c>
      <c r="AI3509">
        <v>3.2080000000000002</v>
      </c>
      <c r="AJ3509">
        <v>1</v>
      </c>
      <c r="AK3509">
        <v>1.1755500000000001</v>
      </c>
      <c r="AR3509" s="3"/>
    </row>
    <row r="3510" spans="1:44" hidden="1" outlineLevel="1" x14ac:dyDescent="0.2">
      <c r="A3510" s="2">
        <v>37784</v>
      </c>
      <c r="B3510">
        <v>20.41</v>
      </c>
      <c r="E3510" s="2">
        <v>37784</v>
      </c>
      <c r="F3510">
        <v>998.51</v>
      </c>
      <c r="G3510">
        <f t="shared" si="489"/>
        <v>1.0326021574367239E-3</v>
      </c>
      <c r="H3510" s="2">
        <v>37784</v>
      </c>
      <c r="I3510">
        <v>1443.41</v>
      </c>
      <c r="J3510">
        <f t="shared" si="490"/>
        <v>1.0750003467743241E-3</v>
      </c>
      <c r="K3510">
        <f t="shared" si="486"/>
        <v>1.035000346774324E-3</v>
      </c>
      <c r="L3510">
        <v>-9.9450950041916238E-3</v>
      </c>
      <c r="N3510" s="2">
        <v>37784</v>
      </c>
      <c r="O3510">
        <v>24.99</v>
      </c>
      <c r="Q3510" s="2">
        <v>37784</v>
      </c>
      <c r="R3510">
        <v>25785.24</v>
      </c>
      <c r="S3510" s="8">
        <f t="shared" si="491"/>
        <v>4.4212040165567679E-3</v>
      </c>
      <c r="T3510" s="9">
        <f t="shared" si="487"/>
        <v>4.3812040165567678E-3</v>
      </c>
      <c r="U3510" s="3">
        <f>Sheet1!$B$17+Sheet1!$B$18*'Portfolio allocation'!K3510</f>
        <v>1.6751775125711354E-3</v>
      </c>
      <c r="V3510" s="13">
        <f t="shared" si="492"/>
        <v>2.7060265039856321E-3</v>
      </c>
      <c r="W3510" s="13"/>
      <c r="X3510" s="2">
        <v>37784</v>
      </c>
      <c r="Y3510">
        <v>80.186099999999996</v>
      </c>
      <c r="AA3510" s="2">
        <v>37784</v>
      </c>
      <c r="AB3510">
        <v>1009.6</v>
      </c>
      <c r="AC3510">
        <f t="shared" si="493"/>
        <v>-2.376614117087783E-4</v>
      </c>
      <c r="AD3510">
        <f t="shared" si="488"/>
        <v>-2.7566141170877831E-4</v>
      </c>
      <c r="AE3510">
        <f>Sheet2!$B$17+Sheet2!$B$18*'Portfolio allocation'!K3510</f>
        <v>9.7373572496308478E-4</v>
      </c>
      <c r="AF3510">
        <f t="shared" si="494"/>
        <v>-1.249397136671863E-3</v>
      </c>
      <c r="AH3510" s="2">
        <v>37784</v>
      </c>
      <c r="AI3510">
        <v>3.165</v>
      </c>
      <c r="AJ3510">
        <v>0.95</v>
      </c>
      <c r="AK3510">
        <v>1.1730499999999999</v>
      </c>
      <c r="AR3510" s="3"/>
    </row>
    <row r="3511" spans="1:44" hidden="1" outlineLevel="1" x14ac:dyDescent="0.2">
      <c r="A3511" s="2">
        <v>37785</v>
      </c>
      <c r="B3511">
        <v>20.66</v>
      </c>
      <c r="E3511" s="2">
        <v>37785</v>
      </c>
      <c r="F3511">
        <v>988.61</v>
      </c>
      <c r="G3511">
        <f t="shared" si="489"/>
        <v>-9.9147730117875588E-3</v>
      </c>
      <c r="H3511" s="2">
        <v>37785</v>
      </c>
      <c r="I3511">
        <v>1429.11</v>
      </c>
      <c r="J3511">
        <f t="shared" si="490"/>
        <v>-9.9070950041916239E-3</v>
      </c>
      <c r="K3511">
        <f t="shared" si="486"/>
        <v>-9.9450950041916238E-3</v>
      </c>
      <c r="L3511">
        <v>2.2383547830468066E-2</v>
      </c>
      <c r="N3511" s="2">
        <v>37785</v>
      </c>
      <c r="O3511">
        <v>24.65</v>
      </c>
      <c r="Q3511" s="2">
        <v>37785</v>
      </c>
      <c r="R3511">
        <v>25434.42</v>
      </c>
      <c r="S3511" s="8">
        <f t="shared" si="491"/>
        <v>-1.3605458006208382E-2</v>
      </c>
      <c r="T3511" s="9">
        <f t="shared" si="487"/>
        <v>-1.3643458006208382E-2</v>
      </c>
      <c r="U3511" s="3">
        <f>Sheet1!$B$17+Sheet1!$B$18*'Portfolio allocation'!K3511</f>
        <v>-1.0921466146678872E-2</v>
      </c>
      <c r="V3511" s="13">
        <f t="shared" si="492"/>
        <v>-2.7219918595295101E-3</v>
      </c>
      <c r="W3511" s="13"/>
      <c r="X3511" s="2">
        <v>37785</v>
      </c>
      <c r="Y3511">
        <v>79.039900000000003</v>
      </c>
      <c r="AA3511" s="2">
        <v>37785</v>
      </c>
      <c r="AB3511">
        <v>995.17</v>
      </c>
      <c r="AC3511">
        <f t="shared" si="493"/>
        <v>-1.4292789223454894E-2</v>
      </c>
      <c r="AD3511">
        <f t="shared" si="488"/>
        <v>-1.4328789223454893E-2</v>
      </c>
      <c r="AE3511">
        <f>Sheet2!$B$17+Sheet2!$B$18*'Portfolio allocation'!K3511</f>
        <v>-8.7900451886835963E-3</v>
      </c>
      <c r="AF3511">
        <f t="shared" si="494"/>
        <v>-5.5387440347712969E-3</v>
      </c>
      <c r="AH3511" s="2">
        <v>37785</v>
      </c>
      <c r="AI3511">
        <v>3.1139999999999999</v>
      </c>
      <c r="AJ3511">
        <v>0.9</v>
      </c>
      <c r="AK3511">
        <v>1.1798999999999999</v>
      </c>
      <c r="AR3511" s="3"/>
    </row>
    <row r="3512" spans="1:44" hidden="1" outlineLevel="1" x14ac:dyDescent="0.2">
      <c r="A3512" s="2">
        <v>37788</v>
      </c>
      <c r="B3512">
        <v>20.22</v>
      </c>
      <c r="E3512" s="2">
        <v>37788</v>
      </c>
      <c r="F3512">
        <v>1010.74</v>
      </c>
      <c r="G3512">
        <f t="shared" si="489"/>
        <v>2.2384964748485281E-2</v>
      </c>
      <c r="H3512" s="2">
        <v>37788</v>
      </c>
      <c r="I3512">
        <v>1461.15</v>
      </c>
      <c r="J3512">
        <f t="shared" si="490"/>
        <v>2.2419547830468067E-2</v>
      </c>
      <c r="K3512">
        <f t="shared" si="486"/>
        <v>2.2383547830468066E-2</v>
      </c>
      <c r="L3512">
        <v>8.7224193272426506E-4</v>
      </c>
      <c r="N3512" s="2">
        <v>37788</v>
      </c>
      <c r="O3512">
        <v>25.39</v>
      </c>
      <c r="Q3512" s="2">
        <v>37788</v>
      </c>
      <c r="R3512">
        <v>26197.98</v>
      </c>
      <c r="S3512" s="8">
        <f t="shared" si="491"/>
        <v>3.002073568023178E-2</v>
      </c>
      <c r="T3512" s="9">
        <f t="shared" si="487"/>
        <v>2.9984735680231779E-2</v>
      </c>
      <c r="U3512" s="3">
        <f>Sheet1!$B$17+Sheet1!$B$18*'Portfolio allocation'!K3512</f>
        <v>2.6166772230007799E-2</v>
      </c>
      <c r="V3512" s="13">
        <f t="shared" si="492"/>
        <v>3.8179634502239802E-3</v>
      </c>
      <c r="W3512" s="13"/>
      <c r="X3512" s="2">
        <v>37788</v>
      </c>
      <c r="Y3512">
        <v>80.711399999999998</v>
      </c>
      <c r="AA3512" s="2">
        <v>37788</v>
      </c>
      <c r="AB3512">
        <v>1016.22</v>
      </c>
      <c r="AC3512">
        <f t="shared" si="493"/>
        <v>2.1152164956741215E-2</v>
      </c>
      <c r="AD3512">
        <f t="shared" si="488"/>
        <v>2.1114164956741215E-2</v>
      </c>
      <c r="AE3512">
        <f>Sheet2!$B$17+Sheet2!$B$18*'Portfolio allocation'!K3512</f>
        <v>1.9957408798169287E-2</v>
      </c>
      <c r="AF3512">
        <f t="shared" si="494"/>
        <v>1.1567561585719283E-3</v>
      </c>
      <c r="AH3512" s="2">
        <v>37788</v>
      </c>
      <c r="AI3512">
        <v>3.173</v>
      </c>
      <c r="AJ3512">
        <v>0.95</v>
      </c>
      <c r="AK3512">
        <v>1.1857</v>
      </c>
      <c r="AR3512" s="3"/>
    </row>
    <row r="3513" spans="1:44" hidden="1" outlineLevel="1" x14ac:dyDescent="0.2">
      <c r="A3513" s="2">
        <v>37789</v>
      </c>
      <c r="B3513">
        <v>20.010000000000002</v>
      </c>
      <c r="E3513" s="2">
        <v>37789</v>
      </c>
      <c r="F3513">
        <v>1011.66</v>
      </c>
      <c r="G3513">
        <f t="shared" si="489"/>
        <v>9.1022419217590134E-4</v>
      </c>
      <c r="H3513" s="2">
        <v>37789</v>
      </c>
      <c r="I3513">
        <v>1462.48</v>
      </c>
      <c r="J3513">
        <f t="shared" si="490"/>
        <v>9.1024193272426501E-4</v>
      </c>
      <c r="K3513">
        <f t="shared" si="486"/>
        <v>8.7224193272426506E-4</v>
      </c>
      <c r="L3513">
        <v>-1.5169432744380363E-3</v>
      </c>
      <c r="N3513" s="2">
        <v>37789</v>
      </c>
      <c r="O3513">
        <v>25.959</v>
      </c>
      <c r="Q3513" s="2">
        <v>37789</v>
      </c>
      <c r="R3513">
        <v>26785.08</v>
      </c>
      <c r="S3513" s="8">
        <f t="shared" si="491"/>
        <v>2.241012475007631E-2</v>
      </c>
      <c r="T3513" s="9">
        <f t="shared" si="487"/>
        <v>2.237212475007631E-2</v>
      </c>
      <c r="U3513" s="3">
        <f>Sheet1!$B$17+Sheet1!$B$18*'Portfolio allocation'!K3513</f>
        <v>1.4884569351261592E-3</v>
      </c>
      <c r="V3513" s="13">
        <f t="shared" si="492"/>
        <v>2.0883667814950151E-2</v>
      </c>
      <c r="W3513" s="13"/>
      <c r="X3513" s="2">
        <v>37789</v>
      </c>
      <c r="Y3513">
        <v>80.520399999999995</v>
      </c>
      <c r="AA3513" s="2">
        <v>37789</v>
      </c>
      <c r="AB3513">
        <v>1013.81</v>
      </c>
      <c r="AC3513">
        <f t="shared" si="493"/>
        <v>-2.3715337230127975E-3</v>
      </c>
      <c r="AD3513">
        <f t="shared" si="488"/>
        <v>-2.4115337230127976E-3</v>
      </c>
      <c r="AE3513">
        <f>Sheet2!$B$17+Sheet2!$B$18*'Portfolio allocation'!K3513</f>
        <v>8.2900679084708289E-4</v>
      </c>
      <c r="AF3513">
        <f t="shared" si="494"/>
        <v>-3.2405405138598805E-3</v>
      </c>
      <c r="AH3513" s="2">
        <v>37789</v>
      </c>
      <c r="AI3513">
        <v>3.2639999999999998</v>
      </c>
      <c r="AJ3513">
        <v>1</v>
      </c>
      <c r="AK3513">
        <v>1.1815</v>
      </c>
      <c r="AR3513" s="3"/>
    </row>
    <row r="3514" spans="1:44" hidden="1" outlineLevel="1" x14ac:dyDescent="0.2">
      <c r="A3514" s="2">
        <v>37790</v>
      </c>
      <c r="B3514">
        <v>19.760000000000002</v>
      </c>
      <c r="E3514" s="2">
        <v>37790</v>
      </c>
      <c r="F3514">
        <v>1010.09</v>
      </c>
      <c r="G3514">
        <f t="shared" si="489"/>
        <v>-1.5519047901467742E-3</v>
      </c>
      <c r="H3514" s="2">
        <v>37790</v>
      </c>
      <c r="I3514">
        <v>1460.32</v>
      </c>
      <c r="J3514">
        <f t="shared" si="490"/>
        <v>-1.4769432744380362E-3</v>
      </c>
      <c r="K3514">
        <f t="shared" si="486"/>
        <v>-1.5169432744380363E-3</v>
      </c>
      <c r="L3514">
        <v>-1.52610909170593E-2</v>
      </c>
      <c r="N3514" s="2">
        <v>37790</v>
      </c>
      <c r="O3514">
        <v>26.07</v>
      </c>
      <c r="Q3514" s="2">
        <v>37790</v>
      </c>
      <c r="R3514">
        <v>26899.61</v>
      </c>
      <c r="S3514" s="8">
        <f t="shared" si="491"/>
        <v>4.2758879196924671E-3</v>
      </c>
      <c r="T3514" s="9">
        <f t="shared" si="487"/>
        <v>4.235887919692467E-3</v>
      </c>
      <c r="U3514" s="3">
        <f>Sheet1!$B$17+Sheet1!$B$18*'Portfolio allocation'!K3514</f>
        <v>-1.2524768845357365E-3</v>
      </c>
      <c r="V3514" s="13">
        <f t="shared" si="492"/>
        <v>5.4883648042282039E-3</v>
      </c>
      <c r="W3514" s="13"/>
      <c r="X3514" s="2">
        <v>37790</v>
      </c>
      <c r="Y3514">
        <v>80.9024</v>
      </c>
      <c r="AA3514" s="2">
        <v>37790</v>
      </c>
      <c r="AB3514">
        <v>1018.62</v>
      </c>
      <c r="AC3514">
        <f t="shared" si="493"/>
        <v>4.7444787484836048E-3</v>
      </c>
      <c r="AD3514">
        <f t="shared" si="488"/>
        <v>4.7060787484836048E-3</v>
      </c>
      <c r="AE3514">
        <f>Sheet2!$B$17+Sheet2!$B$18*'Portfolio allocation'!K3514</f>
        <v>-1.2955176489890517E-3</v>
      </c>
      <c r="AF3514">
        <f t="shared" si="494"/>
        <v>6.0015963974726569E-3</v>
      </c>
      <c r="AH3514" s="2">
        <v>37790</v>
      </c>
      <c r="AI3514">
        <v>3.36</v>
      </c>
      <c r="AJ3514">
        <v>0.96</v>
      </c>
      <c r="AK3514">
        <v>1.1691499999999999</v>
      </c>
      <c r="AR3514" s="3"/>
    </row>
    <row r="3515" spans="1:44" hidden="1" outlineLevel="1" x14ac:dyDescent="0.2">
      <c r="A3515" s="2">
        <v>37791</v>
      </c>
      <c r="B3515">
        <v>19.8</v>
      </c>
      <c r="E3515" s="2">
        <v>37791</v>
      </c>
      <c r="F3515">
        <v>994.7</v>
      </c>
      <c r="G3515">
        <f t="shared" si="489"/>
        <v>-1.5236266075300153E-2</v>
      </c>
      <c r="H3515" s="2">
        <v>37791</v>
      </c>
      <c r="I3515">
        <v>1438.09</v>
      </c>
      <c r="J3515">
        <f t="shared" si="490"/>
        <v>-1.5222690917059301E-2</v>
      </c>
      <c r="K3515">
        <f t="shared" si="486"/>
        <v>-1.52610909170593E-2</v>
      </c>
      <c r="L3515">
        <v>9.7308181824508257E-4</v>
      </c>
      <c r="N3515" s="2">
        <v>37791</v>
      </c>
      <c r="O3515">
        <v>26.07</v>
      </c>
      <c r="Q3515" s="2">
        <v>37791</v>
      </c>
      <c r="R3515">
        <v>26899.61</v>
      </c>
      <c r="S3515" s="8">
        <f t="shared" si="491"/>
        <v>0</v>
      </c>
      <c r="T3515" s="9">
        <f t="shared" si="487"/>
        <v>-3.8399999999999998E-5</v>
      </c>
      <c r="U3515" s="3">
        <f>Sheet1!$B$17+Sheet1!$B$18*'Portfolio allocation'!K3515</f>
        <v>-1.7020111383173341E-2</v>
      </c>
      <c r="V3515" s="13">
        <f t="shared" si="492"/>
        <v>1.698171138317334E-2</v>
      </c>
      <c r="W3515" s="13"/>
      <c r="X3515" s="2">
        <v>37791</v>
      </c>
      <c r="Y3515">
        <v>80.759100000000004</v>
      </c>
      <c r="AA3515" s="2">
        <v>37791</v>
      </c>
      <c r="AB3515">
        <v>1016.82</v>
      </c>
      <c r="AC3515">
        <f t="shared" si="493"/>
        <v>-1.7670966601872617E-3</v>
      </c>
      <c r="AD3515">
        <f t="shared" si="488"/>
        <v>-1.8022966601872617E-3</v>
      </c>
      <c r="AE3515">
        <f>Sheet2!$B$17+Sheet2!$B$18*'Portfolio allocation'!K3515</f>
        <v>-1.3517164377727346E-2</v>
      </c>
      <c r="AF3515">
        <f t="shared" si="494"/>
        <v>1.1714867717540083E-2</v>
      </c>
      <c r="AH3515" s="2">
        <v>37791</v>
      </c>
      <c r="AI3515">
        <v>3.3410000000000002</v>
      </c>
      <c r="AJ3515">
        <v>0.88</v>
      </c>
      <c r="AK3515">
        <v>1.1685000000000001</v>
      </c>
      <c r="AR3515" s="3"/>
    </row>
    <row r="3516" spans="1:44" hidden="1" outlineLevel="1" x14ac:dyDescent="0.2">
      <c r="A3516" s="2">
        <v>37792</v>
      </c>
      <c r="B3516">
        <v>19.14</v>
      </c>
      <c r="E3516" s="2">
        <v>37792</v>
      </c>
      <c r="F3516">
        <v>995.69</v>
      </c>
      <c r="G3516">
        <f t="shared" si="489"/>
        <v>9.9527495727347315E-4</v>
      </c>
      <c r="H3516" s="2">
        <v>37792</v>
      </c>
      <c r="I3516">
        <v>1439.54</v>
      </c>
      <c r="J3516">
        <f t="shared" si="490"/>
        <v>1.0082818182450826E-3</v>
      </c>
      <c r="K3516">
        <f t="shared" si="486"/>
        <v>9.7308181824508257E-4</v>
      </c>
      <c r="L3516">
        <v>-1.4139326940550452E-2</v>
      </c>
      <c r="N3516" s="2">
        <v>37792</v>
      </c>
      <c r="O3516">
        <v>26.33</v>
      </c>
      <c r="Q3516" s="2">
        <v>37792</v>
      </c>
      <c r="R3516">
        <v>27167.88</v>
      </c>
      <c r="S3516" s="8">
        <f t="shared" si="491"/>
        <v>9.9730070435966045E-3</v>
      </c>
      <c r="T3516" s="9">
        <f t="shared" si="487"/>
        <v>9.9378070435966036E-3</v>
      </c>
      <c r="U3516" s="3">
        <f>Sheet1!$B$17+Sheet1!$B$18*'Portfolio allocation'!K3516</f>
        <v>1.6041430074181958E-3</v>
      </c>
      <c r="V3516" s="13">
        <f t="shared" si="492"/>
        <v>8.3336640361784085E-3</v>
      </c>
      <c r="W3516" s="13"/>
      <c r="X3516" s="2">
        <v>37792</v>
      </c>
      <c r="Y3516">
        <v>81.112499999999997</v>
      </c>
      <c r="AA3516" s="2">
        <v>37792</v>
      </c>
      <c r="AB3516">
        <v>1021.27</v>
      </c>
      <c r="AC3516">
        <f t="shared" si="493"/>
        <v>4.3763891347534667E-3</v>
      </c>
      <c r="AD3516">
        <f t="shared" si="488"/>
        <v>4.3387891347534671E-3</v>
      </c>
      <c r="AE3516">
        <f>Sheet2!$B$17+Sheet2!$B$18*'Portfolio allocation'!K3516</f>
        <v>9.1867618971035029E-4</v>
      </c>
      <c r="AF3516">
        <f t="shared" si="494"/>
        <v>3.420112945043117E-3</v>
      </c>
      <c r="AH3516" s="2">
        <v>37792</v>
      </c>
      <c r="AI3516">
        <v>3.367</v>
      </c>
      <c r="AJ3516">
        <v>0.94</v>
      </c>
      <c r="AK3516">
        <v>1.16225</v>
      </c>
      <c r="AR3516" s="3"/>
    </row>
    <row r="3517" spans="1:44" hidden="1" outlineLevel="1" x14ac:dyDescent="0.2">
      <c r="A3517" s="2">
        <v>37795</v>
      </c>
      <c r="B3517">
        <v>20.58</v>
      </c>
      <c r="E3517" s="2">
        <v>37795</v>
      </c>
      <c r="F3517">
        <v>981.64</v>
      </c>
      <c r="G3517">
        <f t="shared" si="489"/>
        <v>-1.4110817623959382E-2</v>
      </c>
      <c r="H3517" s="2">
        <v>37795</v>
      </c>
      <c r="I3517">
        <v>1419.24</v>
      </c>
      <c r="J3517">
        <f t="shared" si="490"/>
        <v>-1.4101726940550452E-2</v>
      </c>
      <c r="K3517">
        <f t="shared" si="486"/>
        <v>-1.4139326940550452E-2</v>
      </c>
      <c r="L3517">
        <v>1.8084584538202429E-3</v>
      </c>
      <c r="N3517" s="2">
        <v>37795</v>
      </c>
      <c r="O3517">
        <v>25.78</v>
      </c>
      <c r="Q3517" s="2">
        <v>37795</v>
      </c>
      <c r="R3517">
        <v>26600.39</v>
      </c>
      <c r="S3517" s="8">
        <f t="shared" si="491"/>
        <v>-2.0888269530048076E-2</v>
      </c>
      <c r="T3517" s="9">
        <f t="shared" si="487"/>
        <v>-2.0925869530048075E-2</v>
      </c>
      <c r="U3517" s="3">
        <f>Sheet1!$B$17+Sheet1!$B$18*'Portfolio allocation'!K3517</f>
        <v>-1.5733195320042602E-2</v>
      </c>
      <c r="V3517" s="13">
        <f t="shared" si="492"/>
        <v>-5.1926742100054726E-3</v>
      </c>
      <c r="W3517" s="13"/>
      <c r="X3517" s="2">
        <v>37795</v>
      </c>
      <c r="Y3517">
        <v>79.450599999999994</v>
      </c>
      <c r="AA3517" s="2">
        <v>37795</v>
      </c>
      <c r="AB3517">
        <v>1000.34</v>
      </c>
      <c r="AC3517">
        <f t="shared" si="493"/>
        <v>-2.0494090691002276E-2</v>
      </c>
      <c r="AD3517">
        <f t="shared" si="488"/>
        <v>-2.0531690691002275E-2</v>
      </c>
      <c r="AE3517">
        <f>Sheet2!$B$17+Sheet2!$B$18*'Portfolio allocation'!K3517</f>
        <v>-1.2519663231028292E-2</v>
      </c>
      <c r="AF3517">
        <f t="shared" si="494"/>
        <v>-8.0120274599739822E-3</v>
      </c>
      <c r="AH3517" s="2">
        <v>37795</v>
      </c>
      <c r="AI3517">
        <v>3.3109999999999999</v>
      </c>
      <c r="AJ3517">
        <v>0.94</v>
      </c>
      <c r="AK3517">
        <v>1.1529499999999999</v>
      </c>
      <c r="AR3517" s="3"/>
    </row>
    <row r="3518" spans="1:44" hidden="1" outlineLevel="1" x14ac:dyDescent="0.2">
      <c r="A3518" s="2">
        <v>37796</v>
      </c>
      <c r="B3518">
        <v>20.75</v>
      </c>
      <c r="E3518" s="2">
        <v>37796</v>
      </c>
      <c r="F3518">
        <v>983.45</v>
      </c>
      <c r="G3518">
        <f t="shared" si="489"/>
        <v>1.843853143718821E-3</v>
      </c>
      <c r="H3518" s="2">
        <v>37796</v>
      </c>
      <c r="I3518">
        <v>1421.86</v>
      </c>
      <c r="J3518">
        <f t="shared" si="490"/>
        <v>1.8460584538202429E-3</v>
      </c>
      <c r="K3518">
        <f t="shared" si="486"/>
        <v>1.8084584538202429E-3</v>
      </c>
      <c r="L3518">
        <v>-8.314289524988425E-3</v>
      </c>
      <c r="N3518" s="2">
        <v>37796</v>
      </c>
      <c r="O3518">
        <v>25.7</v>
      </c>
      <c r="Q3518" s="2">
        <v>37796</v>
      </c>
      <c r="R3518">
        <v>26517.84</v>
      </c>
      <c r="S3518" s="8">
        <f t="shared" si="491"/>
        <v>-3.1033379585787557E-3</v>
      </c>
      <c r="T3518" s="9">
        <f t="shared" si="487"/>
        <v>-3.1409379585787558E-3</v>
      </c>
      <c r="U3518" s="3">
        <f>Sheet1!$B$17+Sheet1!$B$18*'Portfolio allocation'!K3518</f>
        <v>2.562508255009394E-3</v>
      </c>
      <c r="V3518" s="13">
        <f t="shared" si="492"/>
        <v>-5.7034462135881498E-3</v>
      </c>
      <c r="W3518" s="13"/>
      <c r="X3518" s="2">
        <v>37796</v>
      </c>
      <c r="Y3518">
        <v>79.880399999999995</v>
      </c>
      <c r="AA3518" s="2">
        <v>37796</v>
      </c>
      <c r="AB3518">
        <v>1005.76</v>
      </c>
      <c r="AC3518">
        <f t="shared" si="493"/>
        <v>5.4181578263390318E-3</v>
      </c>
      <c r="AD3518">
        <f t="shared" si="488"/>
        <v>5.381757826339032E-3</v>
      </c>
      <c r="AE3518">
        <f>Sheet2!$B$17+Sheet2!$B$18*'Portfolio allocation'!K3518</f>
        <v>1.6615144064492959E-3</v>
      </c>
      <c r="AF3518">
        <f t="shared" si="494"/>
        <v>3.7202434198897361E-3</v>
      </c>
      <c r="AH3518" s="2">
        <v>37796</v>
      </c>
      <c r="AI3518">
        <v>3.2509999999999999</v>
      </c>
      <c r="AJ3518">
        <v>0.91</v>
      </c>
      <c r="AK3518">
        <v>1.1517500000000001</v>
      </c>
      <c r="AR3518" s="3"/>
    </row>
    <row r="3519" spans="1:44" hidden="1" outlineLevel="1" x14ac:dyDescent="0.2">
      <c r="A3519" s="2">
        <v>37797</v>
      </c>
      <c r="B3519">
        <v>20.81</v>
      </c>
      <c r="E3519" s="2">
        <v>37797</v>
      </c>
      <c r="F3519">
        <v>975.32</v>
      </c>
      <c r="G3519">
        <f t="shared" si="489"/>
        <v>-8.266815801515115E-3</v>
      </c>
      <c r="H3519" s="2">
        <v>37797</v>
      </c>
      <c r="I3519">
        <v>1410.09</v>
      </c>
      <c r="J3519">
        <f t="shared" si="490"/>
        <v>-8.2778895249884243E-3</v>
      </c>
      <c r="K3519">
        <f t="shared" si="486"/>
        <v>-8.314289524988425E-3</v>
      </c>
      <c r="L3519">
        <v>1.1113316327326581E-2</v>
      </c>
      <c r="N3519" s="2">
        <v>37797</v>
      </c>
      <c r="O3519">
        <v>25.26</v>
      </c>
      <c r="Q3519" s="2">
        <v>37797</v>
      </c>
      <c r="R3519">
        <v>26063.84</v>
      </c>
      <c r="S3519" s="8">
        <f t="shared" si="491"/>
        <v>-1.7120549788368855E-2</v>
      </c>
      <c r="T3519" s="9">
        <f t="shared" si="487"/>
        <v>-1.7156949788368854E-2</v>
      </c>
      <c r="U3519" s="3">
        <f>Sheet1!$B$17+Sheet1!$B$18*'Portfolio allocation'!K3519</f>
        <v>-9.0505647708298952E-3</v>
      </c>
      <c r="V3519" s="13">
        <f t="shared" si="492"/>
        <v>-8.1063850175389588E-3</v>
      </c>
      <c r="W3519" s="13"/>
      <c r="X3519" s="2">
        <v>37797</v>
      </c>
      <c r="Y3519">
        <v>78.791499999999999</v>
      </c>
      <c r="AA3519" s="2">
        <v>37797</v>
      </c>
      <c r="AB3519">
        <v>992.05</v>
      </c>
      <c r="AC3519">
        <f t="shared" si="493"/>
        <v>-1.3631482659879124E-2</v>
      </c>
      <c r="AD3519">
        <f t="shared" si="488"/>
        <v>-1.3673482659879124E-2</v>
      </c>
      <c r="AE3519">
        <f>Sheet2!$B$17+Sheet2!$B$18*'Portfolio allocation'!K3519</f>
        <v>-7.3398913509654358E-3</v>
      </c>
      <c r="AF3519">
        <f t="shared" si="494"/>
        <v>-6.3335913089136884E-3</v>
      </c>
      <c r="AH3519" s="2">
        <v>37797</v>
      </c>
      <c r="AI3519">
        <v>3.4039999999999999</v>
      </c>
      <c r="AJ3519">
        <v>1.05</v>
      </c>
      <c r="AK3519">
        <v>1.1568000000000001</v>
      </c>
      <c r="AR3519" s="3"/>
    </row>
    <row r="3520" spans="1:44" hidden="1" outlineLevel="1" x14ac:dyDescent="0.2">
      <c r="A3520" s="2">
        <v>37798</v>
      </c>
      <c r="B3520">
        <v>19.399999999999999</v>
      </c>
      <c r="E3520" s="2">
        <v>37798</v>
      </c>
      <c r="F3520">
        <v>985.82</v>
      </c>
      <c r="G3520">
        <f t="shared" si="489"/>
        <v>1.0765697412131292E-2</v>
      </c>
      <c r="H3520" s="2">
        <v>37798</v>
      </c>
      <c r="I3520">
        <v>1425.82</v>
      </c>
      <c r="J3520">
        <f t="shared" si="490"/>
        <v>1.1155316327326581E-2</v>
      </c>
      <c r="K3520">
        <f t="shared" si="486"/>
        <v>1.1113316327326581E-2</v>
      </c>
      <c r="L3520">
        <v>-9.7581086027688779E-3</v>
      </c>
      <c r="N3520" s="2">
        <v>37798</v>
      </c>
      <c r="O3520">
        <v>25.75</v>
      </c>
      <c r="Q3520" s="2">
        <v>37798</v>
      </c>
      <c r="R3520">
        <v>26569.43</v>
      </c>
      <c r="S3520" s="8">
        <f t="shared" si="491"/>
        <v>1.9398139337871934E-2</v>
      </c>
      <c r="T3520" s="9">
        <f t="shared" si="487"/>
        <v>1.9356139337871933E-2</v>
      </c>
      <c r="U3520" s="3">
        <f>Sheet1!$B$17+Sheet1!$B$18*'Portfolio allocation'!K3520</f>
        <v>1.3237277023954086E-2</v>
      </c>
      <c r="V3520" s="13">
        <f t="shared" si="492"/>
        <v>6.1188623139178475E-3</v>
      </c>
      <c r="W3520" s="13"/>
      <c r="X3520" s="2">
        <v>37798</v>
      </c>
      <c r="Y3520">
        <v>80.568100000000001</v>
      </c>
      <c r="AA3520" s="2">
        <v>37798</v>
      </c>
      <c r="AB3520">
        <v>1014.41</v>
      </c>
      <c r="AC3520">
        <f t="shared" si="493"/>
        <v>2.2539186532936961E-2</v>
      </c>
      <c r="AD3520">
        <f t="shared" si="488"/>
        <v>2.2494786532936961E-2</v>
      </c>
      <c r="AE3520">
        <f>Sheet2!$B$17+Sheet2!$B$18*'Portfolio allocation'!K3520</f>
        <v>9.9356314159654187E-3</v>
      </c>
      <c r="AF3520">
        <f t="shared" si="494"/>
        <v>1.2559155116971542E-2</v>
      </c>
      <c r="AH3520" s="2">
        <v>37798</v>
      </c>
      <c r="AI3520">
        <v>3.5449999999999999</v>
      </c>
      <c r="AJ3520">
        <v>1.1100000000000001</v>
      </c>
      <c r="AK3520">
        <v>1.1447000000000001</v>
      </c>
      <c r="AR3520" s="3"/>
    </row>
    <row r="3521" spans="1:44" hidden="1" outlineLevel="1" x14ac:dyDescent="0.2">
      <c r="A3521" s="2">
        <v>37799</v>
      </c>
      <c r="B3521">
        <v>19.16</v>
      </c>
      <c r="E3521" s="2">
        <v>37799</v>
      </c>
      <c r="F3521">
        <v>976.22</v>
      </c>
      <c r="G3521">
        <f t="shared" si="489"/>
        <v>-9.738086060335549E-3</v>
      </c>
      <c r="H3521" s="2">
        <v>37799</v>
      </c>
      <c r="I3521">
        <v>1411.97</v>
      </c>
      <c r="J3521">
        <f t="shared" si="490"/>
        <v>-9.7137086027688779E-3</v>
      </c>
      <c r="K3521">
        <f t="shared" si="486"/>
        <v>-9.7581086027688779E-3</v>
      </c>
      <c r="L3521">
        <v>-1.807093558645024E-3</v>
      </c>
      <c r="N3521" s="2">
        <v>37799</v>
      </c>
      <c r="O3521">
        <v>25.63</v>
      </c>
      <c r="Q3521" s="2">
        <v>37799</v>
      </c>
      <c r="R3521">
        <v>26445.61</v>
      </c>
      <c r="S3521" s="8">
        <f t="shared" si="491"/>
        <v>-4.6602429935456158E-3</v>
      </c>
      <c r="T3521" s="9">
        <f t="shared" si="487"/>
        <v>-4.7046429935456158E-3</v>
      </c>
      <c r="U3521" s="3">
        <f>Sheet1!$B$17+Sheet1!$B$18*'Portfolio allocation'!K3521</f>
        <v>-1.0706950608101095E-2</v>
      </c>
      <c r="V3521" s="13">
        <f t="shared" si="492"/>
        <v>6.0023076145554796E-3</v>
      </c>
      <c r="W3521" s="13"/>
      <c r="X3521" s="2">
        <v>37799</v>
      </c>
      <c r="Y3521">
        <v>79.6798</v>
      </c>
      <c r="AA3521" s="2">
        <v>37799</v>
      </c>
      <c r="AB3521">
        <v>1003.23</v>
      </c>
      <c r="AC3521">
        <f t="shared" si="493"/>
        <v>-1.1021184728068456E-2</v>
      </c>
      <c r="AD3521">
        <f t="shared" si="488"/>
        <v>-1.1064784728068456E-2</v>
      </c>
      <c r="AE3521">
        <f>Sheet2!$B$17+Sheet2!$B$18*'Portfolio allocation'!K3521</f>
        <v>-8.6237721100839403E-3</v>
      </c>
      <c r="AF3521">
        <f t="shared" si="494"/>
        <v>-2.4410126179845153E-3</v>
      </c>
      <c r="AH3521" s="2">
        <v>37799</v>
      </c>
      <c r="AI3521">
        <v>3.5430000000000001</v>
      </c>
      <c r="AJ3521">
        <v>1.0900000000000001</v>
      </c>
      <c r="AK3521">
        <v>1.14245</v>
      </c>
      <c r="AR3521" s="3"/>
    </row>
    <row r="3522" spans="1:44" hidden="1" outlineLevel="1" x14ac:dyDescent="0.2">
      <c r="A3522" s="2">
        <v>37802</v>
      </c>
      <c r="B3522">
        <v>19.52</v>
      </c>
      <c r="E3522" s="2">
        <v>37802</v>
      </c>
      <c r="F3522">
        <v>974.5</v>
      </c>
      <c r="G3522">
        <f t="shared" si="489"/>
        <v>-1.7618979328429818E-3</v>
      </c>
      <c r="H3522" s="2">
        <v>37802</v>
      </c>
      <c r="I3522">
        <v>1409.48</v>
      </c>
      <c r="J3522">
        <f t="shared" si="490"/>
        <v>-1.763493558645024E-3</v>
      </c>
      <c r="K3522">
        <f t="shared" si="486"/>
        <v>-1.807093558645024E-3</v>
      </c>
      <c r="L3522">
        <v>8.1509114510315613E-3</v>
      </c>
      <c r="N3522" s="2">
        <v>37802</v>
      </c>
      <c r="O3522">
        <v>25.64</v>
      </c>
      <c r="Q3522" s="2">
        <v>37802</v>
      </c>
      <c r="R3522">
        <v>26455.93</v>
      </c>
      <c r="S3522" s="8">
        <f t="shared" si="491"/>
        <v>3.9023490099121538E-4</v>
      </c>
      <c r="T3522" s="9">
        <f t="shared" si="487"/>
        <v>3.4663490099121541E-4</v>
      </c>
      <c r="U3522" s="3">
        <f>Sheet1!$B$17+Sheet1!$B$18*'Portfolio allocation'!K3522</f>
        <v>-1.5853446439640737E-3</v>
      </c>
      <c r="V3522" s="13">
        <f t="shared" si="492"/>
        <v>1.9319795449552891E-3</v>
      </c>
      <c r="W3522" s="13"/>
      <c r="X3522" s="2">
        <v>37802</v>
      </c>
      <c r="Y3522">
        <v>78.801100000000005</v>
      </c>
      <c r="AA3522" s="2">
        <v>37802</v>
      </c>
      <c r="AB3522">
        <v>992.17</v>
      </c>
      <c r="AC3522">
        <f t="shared" si="493"/>
        <v>-1.1024391216371221E-2</v>
      </c>
      <c r="AD3522">
        <f t="shared" si="488"/>
        <v>-1.1067991216371221E-2</v>
      </c>
      <c r="AE3522">
        <f>Sheet2!$B$17+Sheet2!$B$18*'Portfolio allocation'!K3522</f>
        <v>-1.5535266841091447E-3</v>
      </c>
      <c r="AF3522">
        <f t="shared" si="494"/>
        <v>-9.5144645322620749E-3</v>
      </c>
      <c r="AH3522" s="2">
        <v>37802</v>
      </c>
      <c r="AI3522">
        <v>3.5209999999999999</v>
      </c>
      <c r="AJ3522">
        <v>1.0900000000000001</v>
      </c>
      <c r="AK3522">
        <v>1.14835</v>
      </c>
      <c r="AR3522" s="3"/>
    </row>
    <row r="3523" spans="1:44" hidden="1" outlineLevel="1" x14ac:dyDescent="0.2">
      <c r="A3523" s="2">
        <v>37803</v>
      </c>
      <c r="B3523">
        <v>19.46</v>
      </c>
      <c r="E3523" s="2">
        <v>37803</v>
      </c>
      <c r="F3523">
        <v>982.32</v>
      </c>
      <c r="G3523">
        <f t="shared" si="489"/>
        <v>8.0246280143663196E-3</v>
      </c>
      <c r="H3523" s="2">
        <v>37803</v>
      </c>
      <c r="I3523">
        <v>1421.03</v>
      </c>
      <c r="J3523">
        <f t="shared" si="490"/>
        <v>8.1945114510315609E-3</v>
      </c>
      <c r="K3523">
        <f t="shared" si="486"/>
        <v>8.1509114510315613E-3</v>
      </c>
      <c r="L3523">
        <v>1.1624793224632843E-2</v>
      </c>
      <c r="N3523" s="2">
        <v>37803</v>
      </c>
      <c r="O3523">
        <v>26.15</v>
      </c>
      <c r="Q3523" s="2">
        <v>37803</v>
      </c>
      <c r="R3523">
        <v>26982.16</v>
      </c>
      <c r="S3523" s="8">
        <f t="shared" si="491"/>
        <v>1.9890814649116351E-2</v>
      </c>
      <c r="T3523" s="9">
        <f t="shared" si="487"/>
        <v>1.9847214649116349E-2</v>
      </c>
      <c r="U3523" s="3">
        <f>Sheet1!$B$17+Sheet1!$B$18*'Portfolio allocation'!K3523</f>
        <v>9.8387310725448259E-3</v>
      </c>
      <c r="V3523" s="13">
        <f t="shared" si="492"/>
        <v>1.0008483576571523E-2</v>
      </c>
      <c r="W3523" s="13"/>
      <c r="X3523" s="2">
        <v>37803</v>
      </c>
      <c r="Y3523">
        <v>79.842200000000005</v>
      </c>
      <c r="AA3523" s="2">
        <v>37803</v>
      </c>
      <c r="AB3523">
        <v>1005.27</v>
      </c>
      <c r="AC3523">
        <f t="shared" si="493"/>
        <v>1.320338248485653E-2</v>
      </c>
      <c r="AD3523">
        <f t="shared" si="488"/>
        <v>1.3160582484856529E-2</v>
      </c>
      <c r="AE3523">
        <f>Sheet2!$B$17+Sheet2!$B$18*'Portfolio allocation'!K3523</f>
        <v>7.3013854221800692E-3</v>
      </c>
      <c r="AF3523">
        <f t="shared" si="494"/>
        <v>5.8591970626764595E-3</v>
      </c>
      <c r="AH3523" s="2">
        <v>37803</v>
      </c>
      <c r="AI3523">
        <v>3.552</v>
      </c>
      <c r="AJ3523">
        <v>1.07</v>
      </c>
      <c r="AK3523">
        <v>1.1596</v>
      </c>
      <c r="AR3523" s="3"/>
    </row>
    <row r="3524" spans="1:44" hidden="1" outlineLevel="1" x14ac:dyDescent="0.2">
      <c r="A3524" s="2">
        <v>37804</v>
      </c>
      <c r="B3524">
        <v>19.03</v>
      </c>
      <c r="E3524" s="2">
        <v>37804</v>
      </c>
      <c r="F3524">
        <v>993.75</v>
      </c>
      <c r="G3524">
        <f t="shared" si="489"/>
        <v>1.1635719521133625E-2</v>
      </c>
      <c r="H3524" s="2">
        <v>37804</v>
      </c>
      <c r="I3524">
        <v>1437.61</v>
      </c>
      <c r="J3524">
        <f t="shared" si="490"/>
        <v>1.1667593224632844E-2</v>
      </c>
      <c r="K3524">
        <f t="shared" ref="K3524:K3587" si="495">J3524-(AJ3523/25000)</f>
        <v>1.1624793224632843E-2</v>
      </c>
      <c r="L3524">
        <v>-8.1391717252939939E-3</v>
      </c>
      <c r="N3524" s="2">
        <v>37804</v>
      </c>
      <c r="O3524">
        <v>26.88</v>
      </c>
      <c r="Q3524" s="2">
        <v>37804</v>
      </c>
      <c r="R3524">
        <v>27735.38</v>
      </c>
      <c r="S3524" s="8">
        <f t="shared" si="491"/>
        <v>2.7915481933247888E-2</v>
      </c>
      <c r="T3524" s="9">
        <f t="shared" ref="T3524:T3587" si="496">S3524-(AJ3523/100/250)</f>
        <v>2.7872681933247889E-2</v>
      </c>
      <c r="U3524" s="3">
        <f>Sheet1!$B$17+Sheet1!$B$18*'Portfolio allocation'!K3524</f>
        <v>1.3824056283092214E-2</v>
      </c>
      <c r="V3524" s="13">
        <f t="shared" si="492"/>
        <v>1.4048625650155674E-2</v>
      </c>
      <c r="W3524" s="13"/>
      <c r="X3524" s="2">
        <v>37804</v>
      </c>
      <c r="Y3524">
        <v>80.940600000000003</v>
      </c>
      <c r="AA3524" s="2">
        <v>37804</v>
      </c>
      <c r="AB3524">
        <v>1019.1</v>
      </c>
      <c r="AC3524">
        <f t="shared" si="493"/>
        <v>1.3757497985615874E-2</v>
      </c>
      <c r="AD3524">
        <f t="shared" ref="AD3524:AD3587" si="497">AC3524-AJ3524/25000</f>
        <v>1.3715097985615874E-2</v>
      </c>
      <c r="AE3524">
        <f>Sheet2!$B$17+Sheet2!$B$18*'Portfolio allocation'!K3524</f>
        <v>1.0390449722005974E-2</v>
      </c>
      <c r="AF3524">
        <f t="shared" si="494"/>
        <v>3.3246482636099008E-3</v>
      </c>
      <c r="AH3524" s="2">
        <v>37804</v>
      </c>
      <c r="AI3524">
        <v>3.5379999999999998</v>
      </c>
      <c r="AJ3524">
        <v>1.06</v>
      </c>
      <c r="AK3524">
        <v>1.1516500000000001</v>
      </c>
      <c r="AR3524" s="3"/>
    </row>
    <row r="3525" spans="1:44" hidden="1" outlineLevel="1" x14ac:dyDescent="0.2">
      <c r="A3525" s="2">
        <v>37805</v>
      </c>
      <c r="B3525">
        <v>19.39</v>
      </c>
      <c r="E3525" s="2">
        <v>37805</v>
      </c>
      <c r="F3525">
        <v>985.7</v>
      </c>
      <c r="G3525">
        <f t="shared" ref="G3525:G3588" si="498">(F3525/F3524)-1</f>
        <v>-8.1006289308175328E-3</v>
      </c>
      <c r="H3525" s="2">
        <v>37805</v>
      </c>
      <c r="I3525">
        <v>1425.97</v>
      </c>
      <c r="J3525">
        <f t="shared" ref="J3525:J3588" si="499">(I3525/I3524)-1</f>
        <v>-8.0967717252939941E-3</v>
      </c>
      <c r="K3525">
        <f t="shared" si="495"/>
        <v>-8.1391717252939939E-3</v>
      </c>
      <c r="L3525">
        <v>-4.2800000000000004E-5</v>
      </c>
      <c r="N3525" s="2">
        <v>37805</v>
      </c>
      <c r="O3525">
        <v>26.45</v>
      </c>
      <c r="Q3525" s="2">
        <v>37805</v>
      </c>
      <c r="R3525">
        <v>27291.71</v>
      </c>
      <c r="S3525" s="8">
        <f t="shared" ref="S3525:S3588" si="500">R3525/R3524-1</f>
        <v>-1.599653583257199E-2</v>
      </c>
      <c r="T3525" s="9">
        <f t="shared" si="496"/>
        <v>-1.6038935832571991E-2</v>
      </c>
      <c r="U3525" s="3">
        <f>Sheet1!$B$17+Sheet1!$B$18*'Portfolio allocation'!K3525</f>
        <v>-8.849665192945208E-3</v>
      </c>
      <c r="V3525" s="13">
        <f t="shared" ref="V3525:V3588" si="501">T3525-U3525</f>
        <v>-7.1892706396267832E-3</v>
      </c>
      <c r="W3525" s="13"/>
      <c r="X3525" s="2">
        <v>37805</v>
      </c>
      <c r="Y3525">
        <v>80.186099999999996</v>
      </c>
      <c r="AA3525" s="2">
        <v>37805</v>
      </c>
      <c r="AB3525">
        <v>1009.6</v>
      </c>
      <c r="AC3525">
        <f t="shared" ref="AC3525:AC3588" si="502">AB3525/AB3524-1</f>
        <v>-9.3219507408497382E-3</v>
      </c>
      <c r="AD3525">
        <f t="shared" si="497"/>
        <v>-9.364750740849739E-3</v>
      </c>
      <c r="AE3525">
        <f>Sheet2!$B$17+Sheet2!$B$18*'Portfolio allocation'!K3525</f>
        <v>-7.1841721358180122E-3</v>
      </c>
      <c r="AF3525">
        <f t="shared" ref="AF3525:AF3588" si="503">AD3525-AE3525</f>
        <v>-2.1805786050317268E-3</v>
      </c>
      <c r="AH3525" s="2">
        <v>37805</v>
      </c>
      <c r="AI3525">
        <v>3.6560000000000001</v>
      </c>
      <c r="AJ3525">
        <v>1.07</v>
      </c>
      <c r="AK3525">
        <v>1.1523000000000001</v>
      </c>
      <c r="AR3525" s="3"/>
    </row>
    <row r="3526" spans="1:44" hidden="1" outlineLevel="1" x14ac:dyDescent="0.2">
      <c r="A3526" s="2">
        <v>37806</v>
      </c>
      <c r="B3526">
        <v>19.39</v>
      </c>
      <c r="E3526" s="2">
        <v>37806</v>
      </c>
      <c r="F3526">
        <v>985.7</v>
      </c>
      <c r="G3526">
        <f t="shared" si="498"/>
        <v>0</v>
      </c>
      <c r="H3526" s="2">
        <v>37806</v>
      </c>
      <c r="I3526">
        <v>1425.97</v>
      </c>
      <c r="J3526">
        <f t="shared" si="499"/>
        <v>0</v>
      </c>
      <c r="K3526">
        <f t="shared" si="495"/>
        <v>-4.2800000000000004E-5</v>
      </c>
      <c r="L3526">
        <v>1.8961807390057161E-2</v>
      </c>
      <c r="N3526" s="2">
        <v>37806</v>
      </c>
      <c r="O3526">
        <v>26.45</v>
      </c>
      <c r="Q3526" s="2">
        <v>37806</v>
      </c>
      <c r="R3526">
        <v>27291.71</v>
      </c>
      <c r="S3526" s="8">
        <f t="shared" si="500"/>
        <v>0</v>
      </c>
      <c r="T3526" s="9">
        <f t="shared" si="496"/>
        <v>-4.2800000000000004E-5</v>
      </c>
      <c r="U3526" s="3">
        <f>Sheet1!$B$17+Sheet1!$B$18*'Portfolio allocation'!K3526</f>
        <v>4.3869763965838598E-4</v>
      </c>
      <c r="V3526" s="13">
        <f t="shared" si="501"/>
        <v>-4.8149763965838599E-4</v>
      </c>
      <c r="W3526" s="13"/>
      <c r="X3526" s="2">
        <v>37806</v>
      </c>
      <c r="Y3526">
        <v>80.186099999999996</v>
      </c>
      <c r="AA3526" s="2">
        <v>37806</v>
      </c>
      <c r="AB3526">
        <v>1009.6</v>
      </c>
      <c r="AC3526">
        <f t="shared" si="502"/>
        <v>0</v>
      </c>
      <c r="AD3526">
        <f t="shared" si="497"/>
        <v>-4.2800000000000004E-5</v>
      </c>
      <c r="AE3526">
        <f>Sheet2!$B$17+Sheet2!$B$18*'Portfolio allocation'!K3526</f>
        <v>1.5328159437604246E-5</v>
      </c>
      <c r="AF3526">
        <f t="shared" si="503"/>
        <v>-5.8128159437604249E-5</v>
      </c>
      <c r="AH3526" s="2">
        <v>37806</v>
      </c>
      <c r="AI3526">
        <v>3.6560000000000001</v>
      </c>
      <c r="AJ3526">
        <v>1.07</v>
      </c>
      <c r="AK3526">
        <v>1.1486499999999999</v>
      </c>
      <c r="AR3526" s="3"/>
    </row>
    <row r="3527" spans="1:44" hidden="1" outlineLevel="1" x14ac:dyDescent="0.2">
      <c r="A3527" s="2">
        <v>37809</v>
      </c>
      <c r="B3527">
        <v>20.059999999999999</v>
      </c>
      <c r="E3527" s="2">
        <v>37809</v>
      </c>
      <c r="F3527">
        <v>1004.42</v>
      </c>
      <c r="G3527">
        <f t="shared" si="498"/>
        <v>1.899157958810993E-2</v>
      </c>
      <c r="H3527" s="2">
        <v>37809</v>
      </c>
      <c r="I3527">
        <v>1453.07</v>
      </c>
      <c r="J3527">
        <f t="shared" si="499"/>
        <v>1.900460739005716E-2</v>
      </c>
      <c r="K3527">
        <f t="shared" si="495"/>
        <v>1.8961807390057161E-2</v>
      </c>
      <c r="L3527">
        <v>3.7005976147054462E-3</v>
      </c>
      <c r="N3527" s="2">
        <v>37809</v>
      </c>
      <c r="O3527">
        <v>27.42</v>
      </c>
      <c r="Q3527" s="2">
        <v>37809</v>
      </c>
      <c r="R3527">
        <v>28292.57</v>
      </c>
      <c r="S3527" s="8">
        <f t="shared" si="500"/>
        <v>3.6672674596058608E-2</v>
      </c>
      <c r="T3527" s="9">
        <f t="shared" si="496"/>
        <v>3.6629874596058605E-2</v>
      </c>
      <c r="U3527" s="3">
        <f>Sheet1!$B$17+Sheet1!$B$18*'Portfolio allocation'!K3527</f>
        <v>2.2241264878333524E-2</v>
      </c>
      <c r="V3527" s="13">
        <f t="shared" si="501"/>
        <v>1.4388609717725081E-2</v>
      </c>
      <c r="W3527" s="13"/>
      <c r="X3527" s="2">
        <v>37809</v>
      </c>
      <c r="Y3527">
        <v>82.230099999999993</v>
      </c>
      <c r="AA3527" s="2">
        <v>37809</v>
      </c>
      <c r="AB3527">
        <v>1035.3399999999999</v>
      </c>
      <c r="AC3527">
        <f t="shared" si="502"/>
        <v>2.5495245641838249E-2</v>
      </c>
      <c r="AD3527">
        <f t="shared" si="497"/>
        <v>2.5452045641838249E-2</v>
      </c>
      <c r="AE3527">
        <f>Sheet2!$B$17+Sheet2!$B$18*'Portfolio allocation'!K3527</f>
        <v>1.6914709902061984E-2</v>
      </c>
      <c r="AF3527">
        <f t="shared" si="503"/>
        <v>8.5373357397762646E-3</v>
      </c>
      <c r="AH3527" s="2">
        <v>37809</v>
      </c>
      <c r="AI3527">
        <v>3.7370000000000001</v>
      </c>
      <c r="AJ3527">
        <v>1.08</v>
      </c>
      <c r="AK3527">
        <v>1.13435</v>
      </c>
      <c r="AR3527" s="3"/>
    </row>
    <row r="3528" spans="1:44" hidden="1" outlineLevel="1" x14ac:dyDescent="0.2">
      <c r="A3528" s="2">
        <v>37810</v>
      </c>
      <c r="B3528">
        <v>19.48</v>
      </c>
      <c r="E3528" s="2">
        <v>37810</v>
      </c>
      <c r="F3528">
        <v>1007.84</v>
      </c>
      <c r="G3528">
        <f t="shared" si="498"/>
        <v>3.404950120467598E-3</v>
      </c>
      <c r="H3528" s="2">
        <v>37810</v>
      </c>
      <c r="I3528">
        <v>1458.51</v>
      </c>
      <c r="J3528">
        <f t="shared" si="499"/>
        <v>3.7437976147054464E-3</v>
      </c>
      <c r="K3528">
        <f t="shared" si="495"/>
        <v>3.7005976147054462E-3</v>
      </c>
      <c r="L3528">
        <v>-5.5286498111086447E-3</v>
      </c>
      <c r="N3528" s="2">
        <v>37810</v>
      </c>
      <c r="O3528">
        <v>27.7</v>
      </c>
      <c r="Q3528" s="2">
        <v>37810</v>
      </c>
      <c r="R3528">
        <v>28581.48</v>
      </c>
      <c r="S3528" s="8">
        <f t="shared" si="500"/>
        <v>1.0211514895960283E-2</v>
      </c>
      <c r="T3528" s="9">
        <f t="shared" si="496"/>
        <v>1.0168314895960283E-2</v>
      </c>
      <c r="U3528" s="3">
        <f>Sheet1!$B$17+Sheet1!$B$18*'Portfolio allocation'!K3528</f>
        <v>4.7332182535602205E-3</v>
      </c>
      <c r="V3528" s="13">
        <f t="shared" si="501"/>
        <v>5.4350966424000623E-3</v>
      </c>
      <c r="W3528" s="13"/>
      <c r="X3528" s="2">
        <v>37810</v>
      </c>
      <c r="Y3528">
        <v>82.382900000000006</v>
      </c>
      <c r="AA3528" s="2">
        <v>37810</v>
      </c>
      <c r="AB3528">
        <v>1037.26</v>
      </c>
      <c r="AC3528">
        <f t="shared" si="502"/>
        <v>1.8544632681052331E-3</v>
      </c>
      <c r="AD3528">
        <f t="shared" si="497"/>
        <v>1.8108632681052331E-3</v>
      </c>
      <c r="AE3528">
        <f>Sheet2!$B$17+Sheet2!$B$18*'Portfolio allocation'!K3528</f>
        <v>3.344052821144315E-3</v>
      </c>
      <c r="AF3528">
        <f t="shared" si="503"/>
        <v>-1.5331895530390819E-3</v>
      </c>
      <c r="AH3528" s="2">
        <v>37810</v>
      </c>
      <c r="AI3528">
        <v>3.7189999999999999</v>
      </c>
      <c r="AJ3528">
        <v>1.0900000000000001</v>
      </c>
      <c r="AK3528">
        <v>1.1296999999999999</v>
      </c>
      <c r="AR3528" s="3"/>
    </row>
    <row r="3529" spans="1:44" hidden="1" outlineLevel="1" x14ac:dyDescent="0.2">
      <c r="A3529" s="2">
        <v>37811</v>
      </c>
      <c r="B3529">
        <v>18.93</v>
      </c>
      <c r="E3529" s="2">
        <v>37811</v>
      </c>
      <c r="F3529">
        <v>1002.21</v>
      </c>
      <c r="G3529">
        <f t="shared" si="498"/>
        <v>-5.5862041593903733E-3</v>
      </c>
      <c r="H3529" s="2">
        <v>37811</v>
      </c>
      <c r="I3529">
        <v>1450.51</v>
      </c>
      <c r="J3529">
        <f t="shared" si="499"/>
        <v>-5.4850498111086443E-3</v>
      </c>
      <c r="K3529">
        <f t="shared" si="495"/>
        <v>-5.5286498111086447E-3</v>
      </c>
      <c r="L3529">
        <v>-1.3521618076400699E-2</v>
      </c>
      <c r="N3529" s="2">
        <v>37811</v>
      </c>
      <c r="O3529">
        <v>27.47</v>
      </c>
      <c r="Q3529" s="2">
        <v>37811</v>
      </c>
      <c r="R3529">
        <v>28344.15</v>
      </c>
      <c r="S3529" s="8">
        <f t="shared" si="500"/>
        <v>-8.3036287833939681E-3</v>
      </c>
      <c r="T3529" s="9">
        <f t="shared" si="496"/>
        <v>-8.3472287833939677E-3</v>
      </c>
      <c r="U3529" s="3">
        <f>Sheet1!$B$17+Sheet1!$B$18*'Portfolio allocation'!K3529</f>
        <v>-5.8548082935683567E-3</v>
      </c>
      <c r="V3529" s="13">
        <f t="shared" si="501"/>
        <v>-2.492420489825611E-3</v>
      </c>
      <c r="W3529" s="13"/>
      <c r="X3529" s="2">
        <v>37811</v>
      </c>
      <c r="Y3529">
        <v>81.637900000000002</v>
      </c>
      <c r="AA3529" s="2">
        <v>37811</v>
      </c>
      <c r="AB3529">
        <v>1027.8800000000001</v>
      </c>
      <c r="AC3529">
        <f t="shared" si="502"/>
        <v>-9.0430557430151159E-3</v>
      </c>
      <c r="AD3529">
        <f t="shared" si="497"/>
        <v>-9.0866557430151155E-3</v>
      </c>
      <c r="AE3529">
        <f>Sheet2!$B$17+Sheet2!$B$18*'Portfolio allocation'!K3529</f>
        <v>-4.8628294492868776E-3</v>
      </c>
      <c r="AF3529">
        <f t="shared" si="503"/>
        <v>-4.2238262937282379E-3</v>
      </c>
      <c r="AH3529" s="2">
        <v>37811</v>
      </c>
      <c r="AI3529">
        <v>3.6880000000000002</v>
      </c>
      <c r="AJ3529">
        <v>1.0900000000000001</v>
      </c>
      <c r="AK3529">
        <v>1.13245</v>
      </c>
      <c r="AR3529" s="3"/>
    </row>
    <row r="3530" spans="1:44" hidden="1" outlineLevel="1" x14ac:dyDescent="0.2">
      <c r="A3530" s="2">
        <v>37812</v>
      </c>
      <c r="B3530">
        <v>19.190000000000001</v>
      </c>
      <c r="E3530" s="2">
        <v>37812</v>
      </c>
      <c r="F3530">
        <v>988.7</v>
      </c>
      <c r="G3530">
        <f t="shared" si="498"/>
        <v>-1.3480208738687494E-2</v>
      </c>
      <c r="H3530" s="2">
        <v>37812</v>
      </c>
      <c r="I3530">
        <v>1430.96</v>
      </c>
      <c r="J3530">
        <f t="shared" si="499"/>
        <v>-1.34780180764007E-2</v>
      </c>
      <c r="K3530">
        <f t="shared" si="495"/>
        <v>-1.3521618076400699E-2</v>
      </c>
      <c r="L3530">
        <v>9.5591455470452977E-3</v>
      </c>
      <c r="N3530" s="2">
        <v>37812</v>
      </c>
      <c r="O3530">
        <v>26.91</v>
      </c>
      <c r="Q3530" s="2">
        <v>37812</v>
      </c>
      <c r="R3530">
        <v>27766.34</v>
      </c>
      <c r="S3530" s="8">
        <f t="shared" si="500"/>
        <v>-2.0385511648788213E-2</v>
      </c>
      <c r="T3530" s="9">
        <f t="shared" si="496"/>
        <v>-2.0429111648788214E-2</v>
      </c>
      <c r="U3530" s="3">
        <f>Sheet1!$B$17+Sheet1!$B$18*'Portfolio allocation'!K3530</f>
        <v>-1.5024544056265554E-2</v>
      </c>
      <c r="V3530" s="13">
        <f t="shared" si="501"/>
        <v>-5.4045675925226602E-3</v>
      </c>
      <c r="W3530" s="13"/>
      <c r="X3530" s="2">
        <v>37812</v>
      </c>
      <c r="Y3530">
        <v>80.262500000000003</v>
      </c>
      <c r="AA3530" s="2">
        <v>37812</v>
      </c>
      <c r="AB3530">
        <v>1010.57</v>
      </c>
      <c r="AC3530">
        <f t="shared" si="502"/>
        <v>-1.684048721640663E-2</v>
      </c>
      <c r="AD3530">
        <f t="shared" si="497"/>
        <v>-1.6883287216406629E-2</v>
      </c>
      <c r="AE3530">
        <f>Sheet2!$B$17+Sheet2!$B$18*'Portfolio allocation'!K3530</f>
        <v>-1.1970380749847912E-2</v>
      </c>
      <c r="AF3530">
        <f t="shared" si="503"/>
        <v>-4.9129064665587169E-3</v>
      </c>
      <c r="AH3530" s="2">
        <v>37812</v>
      </c>
      <c r="AI3530">
        <v>3.665</v>
      </c>
      <c r="AJ3530">
        <v>1.07</v>
      </c>
      <c r="AK3530">
        <v>1.1344000000000001</v>
      </c>
      <c r="AR3530" s="3"/>
    </row>
    <row r="3531" spans="1:44" hidden="1" outlineLevel="1" x14ac:dyDescent="0.2">
      <c r="A3531" s="2">
        <v>37813</v>
      </c>
      <c r="B3531">
        <v>18.47</v>
      </c>
      <c r="E3531" s="2">
        <v>37813</v>
      </c>
      <c r="F3531">
        <v>998.14</v>
      </c>
      <c r="G3531">
        <f t="shared" si="498"/>
        <v>9.547891170223366E-3</v>
      </c>
      <c r="H3531" s="2">
        <v>37813</v>
      </c>
      <c r="I3531">
        <v>1444.7</v>
      </c>
      <c r="J3531">
        <f t="shared" si="499"/>
        <v>9.6019455470452986E-3</v>
      </c>
      <c r="K3531">
        <f t="shared" si="495"/>
        <v>9.5591455470452977E-3</v>
      </c>
      <c r="L3531">
        <v>5.7027373987678081E-3</v>
      </c>
      <c r="N3531" s="2">
        <v>37813</v>
      </c>
      <c r="O3531">
        <v>27.309000000000001</v>
      </c>
      <c r="Q3531" s="2">
        <v>37813</v>
      </c>
      <c r="R3531">
        <v>28178.04</v>
      </c>
      <c r="S3531" s="8">
        <f t="shared" si="500"/>
        <v>1.4827305291226667E-2</v>
      </c>
      <c r="T3531" s="9">
        <f t="shared" si="496"/>
        <v>1.4784505291226666E-2</v>
      </c>
      <c r="U3531" s="3">
        <f>Sheet1!$B$17+Sheet1!$B$18*'Portfolio allocation'!K3531</f>
        <v>1.145429291688988E-2</v>
      </c>
      <c r="V3531" s="13">
        <f t="shared" si="501"/>
        <v>3.3302123743367863E-3</v>
      </c>
      <c r="W3531" s="13"/>
      <c r="X3531" s="2">
        <v>37813</v>
      </c>
      <c r="Y3531">
        <v>81.0839</v>
      </c>
      <c r="AA3531" s="2">
        <v>37813</v>
      </c>
      <c r="AB3531">
        <v>1020.91</v>
      </c>
      <c r="AC3531">
        <f t="shared" si="502"/>
        <v>1.0231849352345668E-2</v>
      </c>
      <c r="AD3531">
        <f t="shared" si="497"/>
        <v>1.0189449352345668E-2</v>
      </c>
      <c r="AE3531">
        <f>Sheet2!$B$17+Sheet2!$B$18*'Portfolio allocation'!K3531</f>
        <v>8.5536231076566178E-3</v>
      </c>
      <c r="AF3531">
        <f t="shared" si="503"/>
        <v>1.6358262446890502E-3</v>
      </c>
      <c r="AH3531" s="2">
        <v>37813</v>
      </c>
      <c r="AI3531">
        <v>3.633</v>
      </c>
      <c r="AJ3531">
        <v>1.06</v>
      </c>
      <c r="AK3531">
        <v>1.1304000000000001</v>
      </c>
      <c r="AR3531" s="3"/>
    </row>
    <row r="3532" spans="1:44" hidden="1" outlineLevel="1" x14ac:dyDescent="0.2">
      <c r="A3532" s="2">
        <v>37816</v>
      </c>
      <c r="B3532">
        <v>19.59</v>
      </c>
      <c r="E3532" s="2">
        <v>37816</v>
      </c>
      <c r="F3532">
        <v>1003.86</v>
      </c>
      <c r="G3532">
        <f t="shared" si="498"/>
        <v>5.7306590257879542E-3</v>
      </c>
      <c r="H3532" s="2">
        <v>37816</v>
      </c>
      <c r="I3532">
        <v>1453</v>
      </c>
      <c r="J3532">
        <f t="shared" si="499"/>
        <v>5.7451373987678078E-3</v>
      </c>
      <c r="K3532">
        <f t="shared" si="495"/>
        <v>5.7027373987678081E-3</v>
      </c>
      <c r="L3532">
        <v>-3.4701916035788554E-3</v>
      </c>
      <c r="N3532" s="2">
        <v>37816</v>
      </c>
      <c r="O3532">
        <v>27.4</v>
      </c>
      <c r="Q3532" s="2">
        <v>37816</v>
      </c>
      <c r="R3532">
        <v>28271.93</v>
      </c>
      <c r="S3532" s="8">
        <f t="shared" si="500"/>
        <v>3.3320273517958299E-3</v>
      </c>
      <c r="T3532" s="9">
        <f t="shared" si="496"/>
        <v>3.2896273517958297E-3</v>
      </c>
      <c r="U3532" s="3">
        <f>Sheet1!$B$17+Sheet1!$B$18*'Portfolio allocation'!K3532</f>
        <v>7.0301237548064041E-3</v>
      </c>
      <c r="V3532" s="13">
        <f t="shared" si="501"/>
        <v>-3.7404964030105744E-3</v>
      </c>
      <c r="W3532" s="13"/>
      <c r="X3532" s="2">
        <v>37816</v>
      </c>
      <c r="Y3532">
        <v>81.590100000000007</v>
      </c>
      <c r="AA3532" s="2">
        <v>37816</v>
      </c>
      <c r="AB3532">
        <v>1027.28</v>
      </c>
      <c r="AC3532">
        <f t="shared" si="502"/>
        <v>6.2395313984582312E-3</v>
      </c>
      <c r="AD3532">
        <f t="shared" si="497"/>
        <v>6.1967313984582313E-3</v>
      </c>
      <c r="AE3532">
        <f>Sheet2!$B$17+Sheet2!$B$18*'Portfolio allocation'!K3532</f>
        <v>5.1244065963381748E-3</v>
      </c>
      <c r="AF3532">
        <f t="shared" si="503"/>
        <v>1.0723248021200565E-3</v>
      </c>
      <c r="AH3532" s="2">
        <v>37816</v>
      </c>
      <c r="AI3532">
        <v>3.726</v>
      </c>
      <c r="AJ3532">
        <v>1.07</v>
      </c>
      <c r="AK3532">
        <v>1.12795</v>
      </c>
      <c r="AR3532" s="3"/>
    </row>
    <row r="3533" spans="1:44" hidden="1" outlineLevel="1" x14ac:dyDescent="0.2">
      <c r="A3533" s="2">
        <v>37817</v>
      </c>
      <c r="B3533">
        <v>19.55</v>
      </c>
      <c r="E3533" s="2">
        <v>37817</v>
      </c>
      <c r="F3533">
        <v>1000.42</v>
      </c>
      <c r="G3533">
        <f t="shared" si="498"/>
        <v>-3.4267726575419877E-3</v>
      </c>
      <c r="H3533" s="2">
        <v>37817</v>
      </c>
      <c r="I3533">
        <v>1448.02</v>
      </c>
      <c r="J3533">
        <f t="shared" si="499"/>
        <v>-3.4273916035788554E-3</v>
      </c>
      <c r="K3533">
        <f t="shared" si="495"/>
        <v>-3.4701916035788554E-3</v>
      </c>
      <c r="L3533">
        <v>-6.3767854587644781E-3</v>
      </c>
      <c r="N3533" s="2">
        <v>37817</v>
      </c>
      <c r="O3533">
        <v>27.27</v>
      </c>
      <c r="Q3533" s="2">
        <v>37817</v>
      </c>
      <c r="R3533">
        <v>28137.79</v>
      </c>
      <c r="S3533" s="8">
        <f t="shared" si="500"/>
        <v>-4.744635403384212E-3</v>
      </c>
      <c r="T3533" s="9">
        <f t="shared" si="496"/>
        <v>-4.7874354033842119E-3</v>
      </c>
      <c r="U3533" s="3">
        <f>Sheet1!$B$17+Sheet1!$B$18*'Portfolio allocation'!K3533</f>
        <v>-3.4932928696216818E-3</v>
      </c>
      <c r="V3533" s="13">
        <f t="shared" si="501"/>
        <v>-1.2941425337625301E-3</v>
      </c>
      <c r="W3533" s="13"/>
      <c r="X3533" s="2">
        <v>37817</v>
      </c>
      <c r="Y3533">
        <v>82.564400000000006</v>
      </c>
      <c r="AA3533" s="2">
        <v>37817</v>
      </c>
      <c r="AB3533">
        <v>1039.55</v>
      </c>
      <c r="AC3533">
        <f t="shared" si="502"/>
        <v>1.1944163227163074E-2</v>
      </c>
      <c r="AD3533">
        <f t="shared" si="497"/>
        <v>1.1900163227163073E-2</v>
      </c>
      <c r="AE3533">
        <f>Sheet2!$B$17+Sheet2!$B$18*'Portfolio allocation'!K3533</f>
        <v>-3.0323958951328491E-3</v>
      </c>
      <c r="AF3533">
        <f t="shared" si="503"/>
        <v>1.4932559122295921E-2</v>
      </c>
      <c r="AH3533" s="2">
        <v>37817</v>
      </c>
      <c r="AI3533">
        <v>3.9830000000000001</v>
      </c>
      <c r="AJ3533">
        <v>1.1000000000000001</v>
      </c>
      <c r="AK3533">
        <v>1.1240000000000001</v>
      </c>
      <c r="AR3533" s="3"/>
    </row>
    <row r="3534" spans="1:44" hidden="1" outlineLevel="1" x14ac:dyDescent="0.2">
      <c r="A3534" s="2">
        <v>37818</v>
      </c>
      <c r="B3534">
        <v>19.760000000000002</v>
      </c>
      <c r="E3534" s="2">
        <v>37818</v>
      </c>
      <c r="F3534">
        <v>994</v>
      </c>
      <c r="G3534">
        <f t="shared" si="498"/>
        <v>-6.4173047320125187E-3</v>
      </c>
      <c r="H3534" s="2">
        <v>37818</v>
      </c>
      <c r="I3534">
        <v>1438.85</v>
      </c>
      <c r="J3534">
        <f t="shared" si="499"/>
        <v>-6.3327854587644783E-3</v>
      </c>
      <c r="K3534">
        <f t="shared" si="495"/>
        <v>-6.3767854587644781E-3</v>
      </c>
      <c r="L3534">
        <v>-1.2374090753031907E-2</v>
      </c>
      <c r="N3534" s="2">
        <v>37818</v>
      </c>
      <c r="O3534">
        <v>27.52</v>
      </c>
      <c r="Q3534" s="2">
        <v>37818</v>
      </c>
      <c r="R3534">
        <v>28395.75</v>
      </c>
      <c r="S3534" s="8">
        <f t="shared" si="500"/>
        <v>9.1677420294913325E-3</v>
      </c>
      <c r="T3534" s="9">
        <f t="shared" si="496"/>
        <v>9.1237420294913319E-3</v>
      </c>
      <c r="U3534" s="3">
        <f>Sheet1!$B$17+Sheet1!$B$18*'Portfolio allocation'!K3534</f>
        <v>-6.8278110031748697E-3</v>
      </c>
      <c r="V3534" s="13">
        <f t="shared" si="501"/>
        <v>1.5951553032666203E-2</v>
      </c>
      <c r="W3534" s="13"/>
      <c r="X3534" s="2">
        <v>37818</v>
      </c>
      <c r="Y3534">
        <v>82.850999999999999</v>
      </c>
      <c r="AA3534" s="2">
        <v>37818</v>
      </c>
      <c r="AB3534">
        <v>1043.1600000000001</v>
      </c>
      <c r="AC3534">
        <f t="shared" si="502"/>
        <v>3.4726564378819713E-3</v>
      </c>
      <c r="AD3534">
        <f t="shared" si="497"/>
        <v>3.4278564378819711E-3</v>
      </c>
      <c r="AE3534">
        <f>Sheet2!$B$17+Sheet2!$B$18*'Portfolio allocation'!K3534</f>
        <v>-5.6170133050797953E-3</v>
      </c>
      <c r="AF3534">
        <f t="shared" si="503"/>
        <v>9.0448697429617655E-3</v>
      </c>
      <c r="AH3534" s="2">
        <v>37818</v>
      </c>
      <c r="AI3534">
        <v>3.931</v>
      </c>
      <c r="AJ3534">
        <v>1.1200000000000001</v>
      </c>
      <c r="AK3534">
        <v>1.1214</v>
      </c>
      <c r="AR3534" s="3"/>
    </row>
    <row r="3535" spans="1:44" hidden="1" outlineLevel="1" x14ac:dyDescent="0.2">
      <c r="A3535" s="2">
        <v>37819</v>
      </c>
      <c r="B3535">
        <v>20.22</v>
      </c>
      <c r="E3535" s="2">
        <v>37819</v>
      </c>
      <c r="F3535">
        <v>981.73</v>
      </c>
      <c r="G3535">
        <f t="shared" si="498"/>
        <v>-1.2344064386317855E-2</v>
      </c>
      <c r="H3535" s="2">
        <v>37819</v>
      </c>
      <c r="I3535">
        <v>1421.11</v>
      </c>
      <c r="J3535">
        <f t="shared" si="499"/>
        <v>-1.2329290753031907E-2</v>
      </c>
      <c r="K3535">
        <f t="shared" si="495"/>
        <v>-1.2374090753031907E-2</v>
      </c>
      <c r="L3535">
        <v>1.1763271468077929E-2</v>
      </c>
      <c r="N3535" s="2">
        <v>37819</v>
      </c>
      <c r="O3535">
        <v>26.69</v>
      </c>
      <c r="Q3535" s="2">
        <v>37819</v>
      </c>
      <c r="R3535">
        <v>27539.33</v>
      </c>
      <c r="S3535" s="8">
        <f t="shared" si="500"/>
        <v>-3.0160147205127497E-2</v>
      </c>
      <c r="T3535" s="9">
        <f t="shared" si="496"/>
        <v>-3.0204947205127498E-2</v>
      </c>
      <c r="U3535" s="3">
        <f>Sheet1!$B$17+Sheet1!$B$18*'Portfolio allocation'!K3535</f>
        <v>-1.3708071628687046E-2</v>
      </c>
      <c r="V3535" s="13">
        <f t="shared" si="501"/>
        <v>-1.6496875576440452E-2</v>
      </c>
      <c r="W3535" s="13"/>
      <c r="X3535" s="2">
        <v>37819</v>
      </c>
      <c r="Y3535">
        <v>79.593800000000002</v>
      </c>
      <c r="AA3535" s="2">
        <v>37819</v>
      </c>
      <c r="AB3535">
        <v>1002.15</v>
      </c>
      <c r="AC3535">
        <f t="shared" si="502"/>
        <v>-3.9313240538364269E-2</v>
      </c>
      <c r="AD3535">
        <f t="shared" si="497"/>
        <v>-3.9357640538364269E-2</v>
      </c>
      <c r="AE3535">
        <f>Sheet2!$B$17+Sheet2!$B$18*'Portfolio allocation'!K3535</f>
        <v>-1.094997017783857E-2</v>
      </c>
      <c r="AF3535">
        <f t="shared" si="503"/>
        <v>-2.8407670360525699E-2</v>
      </c>
      <c r="AH3535" s="2">
        <v>37819</v>
      </c>
      <c r="AI3535">
        <v>3.9249999999999998</v>
      </c>
      <c r="AJ3535">
        <v>1.1100000000000001</v>
      </c>
      <c r="AK3535">
        <v>1.11835</v>
      </c>
      <c r="AR3535" s="3"/>
    </row>
    <row r="3536" spans="1:44" hidden="1" outlineLevel="1" x14ac:dyDescent="0.2">
      <c r="A3536" s="2">
        <v>37820</v>
      </c>
      <c r="B3536">
        <v>19.11</v>
      </c>
      <c r="E3536" s="2">
        <v>37820</v>
      </c>
      <c r="F3536">
        <v>993.32</v>
      </c>
      <c r="G3536">
        <f t="shared" si="498"/>
        <v>1.1805689955486809E-2</v>
      </c>
      <c r="H3536" s="2">
        <v>37820</v>
      </c>
      <c r="I3536">
        <v>1437.89</v>
      </c>
      <c r="J3536">
        <f t="shared" si="499"/>
        <v>1.1807671468077929E-2</v>
      </c>
      <c r="K3536">
        <f t="shared" si="495"/>
        <v>1.1763271468077929E-2</v>
      </c>
      <c r="L3536">
        <v>-1.4656487959440566E-2</v>
      </c>
      <c r="N3536" s="2">
        <v>37820</v>
      </c>
      <c r="O3536">
        <v>26.89</v>
      </c>
      <c r="Q3536" s="2">
        <v>37820</v>
      </c>
      <c r="R3536">
        <v>27745.71</v>
      </c>
      <c r="S3536" s="8">
        <f t="shared" si="500"/>
        <v>7.4940094766284826E-3</v>
      </c>
      <c r="T3536" s="9">
        <f t="shared" si="496"/>
        <v>7.4496094766284826E-3</v>
      </c>
      <c r="U3536" s="3">
        <f>Sheet1!$B$17+Sheet1!$B$18*'Portfolio allocation'!K3536</f>
        <v>1.3982922033477813E-2</v>
      </c>
      <c r="V3536" s="13">
        <f t="shared" si="501"/>
        <v>-6.53331255684933E-3</v>
      </c>
      <c r="W3536" s="13"/>
      <c r="X3536" s="2">
        <v>37820</v>
      </c>
      <c r="Y3536">
        <v>79.966300000000004</v>
      </c>
      <c r="AA3536" s="2">
        <v>37820</v>
      </c>
      <c r="AB3536">
        <v>1006.84</v>
      </c>
      <c r="AC3536">
        <f t="shared" si="502"/>
        <v>4.6799381330140388E-3</v>
      </c>
      <c r="AD3536">
        <f t="shared" si="497"/>
        <v>4.6351381330140386E-3</v>
      </c>
      <c r="AE3536">
        <f>Sheet2!$B$17+Sheet2!$B$18*'Portfolio allocation'!K3536</f>
        <v>1.0513588108976858E-2</v>
      </c>
      <c r="AF3536">
        <f t="shared" si="503"/>
        <v>-5.8784499759628192E-3</v>
      </c>
      <c r="AH3536" s="2">
        <v>37820</v>
      </c>
      <c r="AI3536">
        <v>3.9990000000000001</v>
      </c>
      <c r="AJ3536">
        <v>1.1200000000000001</v>
      </c>
      <c r="AK3536">
        <v>1.1212500000000001</v>
      </c>
      <c r="AR3536" s="3"/>
    </row>
    <row r="3537" spans="1:44" hidden="1" outlineLevel="1" x14ac:dyDescent="0.2">
      <c r="A3537" s="2">
        <v>37823</v>
      </c>
      <c r="B3537">
        <v>19.78</v>
      </c>
      <c r="E3537" s="2">
        <v>37823</v>
      </c>
      <c r="F3537">
        <v>978.8</v>
      </c>
      <c r="G3537">
        <f t="shared" si="498"/>
        <v>-1.4617645874441365E-2</v>
      </c>
      <c r="H3537" s="2">
        <v>37823</v>
      </c>
      <c r="I3537">
        <v>1416.88</v>
      </c>
      <c r="J3537">
        <f t="shared" si="499"/>
        <v>-1.4611687959440567E-2</v>
      </c>
      <c r="K3537">
        <f t="shared" si="495"/>
        <v>-1.4656487959440566E-2</v>
      </c>
      <c r="L3537">
        <v>9.460003681327947E-3</v>
      </c>
      <c r="N3537" s="2">
        <v>37823</v>
      </c>
      <c r="O3537">
        <v>26.04</v>
      </c>
      <c r="Q3537" s="2">
        <v>37823</v>
      </c>
      <c r="R3537">
        <v>26868.66</v>
      </c>
      <c r="S3537" s="8">
        <f t="shared" si="500"/>
        <v>-3.1610292185710875E-2</v>
      </c>
      <c r="T3537" s="9">
        <f t="shared" si="496"/>
        <v>-3.1655092185710873E-2</v>
      </c>
      <c r="U3537" s="3">
        <f>Sheet1!$B$17+Sheet1!$B$18*'Portfolio allocation'!K3537</f>
        <v>-1.6326495547516522E-2</v>
      </c>
      <c r="V3537" s="13">
        <f t="shared" si="501"/>
        <v>-1.5328596638194351E-2</v>
      </c>
      <c r="W3537" s="13"/>
      <c r="X3537" s="2">
        <v>37823</v>
      </c>
      <c r="Y3537">
        <v>78.801100000000005</v>
      </c>
      <c r="AA3537" s="2">
        <v>37823</v>
      </c>
      <c r="AB3537">
        <v>992.17</v>
      </c>
      <c r="AC3537">
        <f t="shared" si="502"/>
        <v>-1.457033888204684E-2</v>
      </c>
      <c r="AD3537">
        <f t="shared" si="497"/>
        <v>-1.461713888204684E-2</v>
      </c>
      <c r="AE3537">
        <f>Sheet2!$B$17+Sheet2!$B$18*'Portfolio allocation'!K3537</f>
        <v>-1.2979536002996265E-2</v>
      </c>
      <c r="AF3537">
        <f t="shared" si="503"/>
        <v>-1.6376028790505755E-3</v>
      </c>
      <c r="AH3537" s="2">
        <v>37823</v>
      </c>
      <c r="AI3537">
        <v>4.2089999999999996</v>
      </c>
      <c r="AJ3537">
        <v>1.17</v>
      </c>
      <c r="AK3537">
        <v>1.1322000000000001</v>
      </c>
      <c r="AR3537" s="3"/>
    </row>
    <row r="3538" spans="1:44" hidden="1" outlineLevel="1" x14ac:dyDescent="0.2">
      <c r="A3538" s="2">
        <v>37824</v>
      </c>
      <c r="B3538">
        <v>19.170000000000002</v>
      </c>
      <c r="E3538" s="2">
        <v>37824</v>
      </c>
      <c r="F3538">
        <v>988.11</v>
      </c>
      <c r="G3538">
        <f t="shared" si="498"/>
        <v>9.5116469145892779E-3</v>
      </c>
      <c r="H3538" s="2">
        <v>37824</v>
      </c>
      <c r="I3538">
        <v>1430.35</v>
      </c>
      <c r="J3538">
        <f t="shared" si="499"/>
        <v>9.5068036813279466E-3</v>
      </c>
      <c r="K3538">
        <f t="shared" si="495"/>
        <v>9.460003681327947E-3</v>
      </c>
      <c r="L3538">
        <v>4.7954718775118405E-4</v>
      </c>
      <c r="N3538" s="2">
        <v>37824</v>
      </c>
      <c r="O3538">
        <v>26.38</v>
      </c>
      <c r="Q3538" s="2">
        <v>37824</v>
      </c>
      <c r="R3538">
        <v>27219.47</v>
      </c>
      <c r="S3538" s="8">
        <f t="shared" si="500"/>
        <v>1.3056475462490447E-2</v>
      </c>
      <c r="T3538" s="9">
        <f t="shared" si="496"/>
        <v>1.3009675462490447E-2</v>
      </c>
      <c r="U3538" s="3">
        <f>Sheet1!$B$17+Sheet1!$B$18*'Portfolio allocation'!K3538</f>
        <v>1.1340554855949925E-2</v>
      </c>
      <c r="V3538" s="13">
        <f t="shared" si="501"/>
        <v>1.6691206065405223E-3</v>
      </c>
      <c r="W3538" s="13"/>
      <c r="X3538" s="2">
        <v>37824</v>
      </c>
      <c r="Y3538">
        <v>78.180199999999999</v>
      </c>
      <c r="AA3538" s="2">
        <v>37824</v>
      </c>
      <c r="AB3538">
        <v>984.35</v>
      </c>
      <c r="AC3538">
        <f t="shared" si="502"/>
        <v>-7.8817138192043279E-3</v>
      </c>
      <c r="AD3538">
        <f t="shared" si="497"/>
        <v>-7.9265138192043273E-3</v>
      </c>
      <c r="AE3538">
        <f>Sheet2!$B$17+Sheet2!$B$18*'Portfolio allocation'!K3538</f>
        <v>8.4654636313229968E-3</v>
      </c>
      <c r="AF3538">
        <f t="shared" si="503"/>
        <v>-1.6391977450527326E-2</v>
      </c>
      <c r="AH3538" s="2">
        <v>37824</v>
      </c>
      <c r="AI3538">
        <v>4.1310000000000002</v>
      </c>
      <c r="AJ3538">
        <v>1.1200000000000001</v>
      </c>
      <c r="AK3538">
        <v>1.1354</v>
      </c>
      <c r="AR3538" s="3"/>
    </row>
    <row r="3539" spans="1:44" hidden="1" outlineLevel="1" x14ac:dyDescent="0.2">
      <c r="A3539" s="2">
        <v>37825</v>
      </c>
      <c r="B3539">
        <v>18.64</v>
      </c>
      <c r="E3539" s="2">
        <v>37825</v>
      </c>
      <c r="F3539">
        <v>988.61</v>
      </c>
      <c r="G3539">
        <f t="shared" si="498"/>
        <v>5.0601653662041279E-4</v>
      </c>
      <c r="H3539" s="2">
        <v>37825</v>
      </c>
      <c r="I3539">
        <v>1431.1</v>
      </c>
      <c r="J3539">
        <f t="shared" si="499"/>
        <v>5.2434718775118405E-4</v>
      </c>
      <c r="K3539">
        <f t="shared" si="495"/>
        <v>4.7954718775118405E-4</v>
      </c>
      <c r="L3539">
        <v>-7.1298587380335676E-3</v>
      </c>
      <c r="N3539" s="2">
        <v>37825</v>
      </c>
      <c r="O3539">
        <v>26.45</v>
      </c>
      <c r="Q3539" s="2">
        <v>37825</v>
      </c>
      <c r="R3539">
        <v>27291.71</v>
      </c>
      <c r="S3539" s="8">
        <f t="shared" si="500"/>
        <v>2.653982608772143E-3</v>
      </c>
      <c r="T3539" s="9">
        <f t="shared" si="496"/>
        <v>2.6091826087721428E-3</v>
      </c>
      <c r="U3539" s="3">
        <f>Sheet1!$B$17+Sheet1!$B$18*'Portfolio allocation'!K3539</f>
        <v>1.037947571484723E-3</v>
      </c>
      <c r="V3539" s="13">
        <f t="shared" si="501"/>
        <v>1.5712350372874197E-3</v>
      </c>
      <c r="W3539" s="13"/>
      <c r="X3539" s="2">
        <v>37825</v>
      </c>
      <c r="Y3539">
        <v>78.61</v>
      </c>
      <c r="AA3539" s="2">
        <v>37825</v>
      </c>
      <c r="AB3539">
        <v>989.76</v>
      </c>
      <c r="AC3539">
        <f t="shared" si="502"/>
        <v>5.4960125971452722E-3</v>
      </c>
      <c r="AD3539">
        <f t="shared" si="497"/>
        <v>5.4516125971452722E-3</v>
      </c>
      <c r="AE3539">
        <f>Sheet2!$B$17+Sheet2!$B$18*'Portfolio allocation'!K3539</f>
        <v>4.7981260506797514E-4</v>
      </c>
      <c r="AF3539">
        <f t="shared" si="503"/>
        <v>4.9717999920772969E-3</v>
      </c>
      <c r="AH3539" s="2">
        <v>37825</v>
      </c>
      <c r="AI3539">
        <v>4.1050000000000004</v>
      </c>
      <c r="AJ3539">
        <v>1.1100000000000001</v>
      </c>
      <c r="AK3539">
        <v>1.14435</v>
      </c>
      <c r="AR3539" s="3"/>
    </row>
    <row r="3540" spans="1:44" hidden="1" outlineLevel="1" x14ac:dyDescent="0.2">
      <c r="A3540" s="2">
        <v>37826</v>
      </c>
      <c r="B3540">
        <v>18.600000000000001</v>
      </c>
      <c r="E3540" s="2">
        <v>37826</v>
      </c>
      <c r="F3540">
        <v>981.6</v>
      </c>
      <c r="G3540">
        <f t="shared" si="498"/>
        <v>-7.0907637996783235E-3</v>
      </c>
      <c r="H3540" s="2">
        <v>37826</v>
      </c>
      <c r="I3540">
        <v>1420.96</v>
      </c>
      <c r="J3540">
        <f t="shared" si="499"/>
        <v>-7.0854587380335676E-3</v>
      </c>
      <c r="K3540">
        <f t="shared" si="495"/>
        <v>-7.1298587380335676E-3</v>
      </c>
      <c r="L3540">
        <v>1.7365564553541293E-2</v>
      </c>
      <c r="N3540" s="2">
        <v>37826</v>
      </c>
      <c r="O3540">
        <v>26</v>
      </c>
      <c r="Q3540" s="2">
        <v>37826</v>
      </c>
      <c r="R3540">
        <v>26827.39</v>
      </c>
      <c r="S3540" s="8">
        <f t="shared" si="500"/>
        <v>-1.7013224895032208E-2</v>
      </c>
      <c r="T3540" s="9">
        <f t="shared" si="496"/>
        <v>-1.7057624895032208E-2</v>
      </c>
      <c r="U3540" s="3">
        <f>Sheet1!$B$17+Sheet1!$B$18*'Portfolio allocation'!K3540</f>
        <v>-7.6917557545673129E-3</v>
      </c>
      <c r="V3540" s="13">
        <f t="shared" si="501"/>
        <v>-9.3658691404648955E-3</v>
      </c>
      <c r="W3540" s="13"/>
      <c r="X3540" s="2">
        <v>37826</v>
      </c>
      <c r="Y3540">
        <v>77.855500000000006</v>
      </c>
      <c r="AA3540" s="2">
        <v>37826</v>
      </c>
      <c r="AB3540">
        <v>980.26</v>
      </c>
      <c r="AC3540">
        <f t="shared" si="502"/>
        <v>-9.5982864532816459E-3</v>
      </c>
      <c r="AD3540">
        <f t="shared" si="497"/>
        <v>-9.6434864532816463E-3</v>
      </c>
      <c r="AE3540">
        <f>Sheet2!$B$17+Sheet2!$B$18*'Portfolio allocation'!K3540</f>
        <v>-6.2866652776428578E-3</v>
      </c>
      <c r="AF3540">
        <f t="shared" si="503"/>
        <v>-3.3568211756387885E-3</v>
      </c>
      <c r="AH3540" s="2">
        <v>37826</v>
      </c>
      <c r="AI3540">
        <v>4.1669999999999998</v>
      </c>
      <c r="AJ3540">
        <v>1.1299999999999999</v>
      </c>
      <c r="AK3540">
        <v>1.1485000000000001</v>
      </c>
      <c r="AR3540" s="3"/>
    </row>
    <row r="3541" spans="1:44" hidden="1" outlineLevel="1" x14ac:dyDescent="0.2">
      <c r="A3541" s="2">
        <v>37827</v>
      </c>
      <c r="B3541">
        <v>17.75</v>
      </c>
      <c r="E3541" s="2">
        <v>37827</v>
      </c>
      <c r="F3541">
        <v>998.68</v>
      </c>
      <c r="G3541">
        <f t="shared" si="498"/>
        <v>1.7400162999184898E-2</v>
      </c>
      <c r="H3541" s="2">
        <v>37827</v>
      </c>
      <c r="I3541">
        <v>1445.7</v>
      </c>
      <c r="J3541">
        <f t="shared" si="499"/>
        <v>1.7410764553541291E-2</v>
      </c>
      <c r="K3541">
        <f t="shared" si="495"/>
        <v>1.7365564553541293E-2</v>
      </c>
      <c r="L3541">
        <v>-2.2033240921353384E-3</v>
      </c>
      <c r="N3541" s="2">
        <v>37827</v>
      </c>
      <c r="O3541">
        <v>26.89</v>
      </c>
      <c r="Q3541" s="2">
        <v>37827</v>
      </c>
      <c r="R3541">
        <v>27745.71</v>
      </c>
      <c r="S3541" s="8">
        <f t="shared" si="500"/>
        <v>3.4230687368394852E-2</v>
      </c>
      <c r="T3541" s="9">
        <f t="shared" si="496"/>
        <v>3.418548736839485E-2</v>
      </c>
      <c r="U3541" s="3">
        <f>Sheet1!$B$17+Sheet1!$B$18*'Portfolio allocation'!K3541</f>
        <v>2.0410014642109304E-2</v>
      </c>
      <c r="V3541" s="13">
        <f t="shared" si="501"/>
        <v>1.3775472726285546E-2</v>
      </c>
      <c r="W3541" s="13"/>
      <c r="X3541" s="2">
        <v>37827</v>
      </c>
      <c r="Y3541">
        <v>79.804000000000002</v>
      </c>
      <c r="AA3541" s="2">
        <v>37827</v>
      </c>
      <c r="AB3541">
        <v>1004.79</v>
      </c>
      <c r="AC3541">
        <f t="shared" si="502"/>
        <v>2.5023973231591556E-2</v>
      </c>
      <c r="AD3541">
        <f t="shared" si="497"/>
        <v>2.4978773231591558E-2</v>
      </c>
      <c r="AE3541">
        <f>Sheet2!$B$17+Sheet2!$B$18*'Portfolio allocation'!K3541</f>
        <v>1.5495290047994164E-2</v>
      </c>
      <c r="AF3541">
        <f t="shared" si="503"/>
        <v>9.4834831835973934E-3</v>
      </c>
      <c r="AH3541" s="2">
        <v>37827</v>
      </c>
      <c r="AI3541">
        <v>4.1790000000000003</v>
      </c>
      <c r="AJ3541">
        <v>1.1299999999999999</v>
      </c>
      <c r="AK3541">
        <v>1.15405</v>
      </c>
      <c r="AR3541" s="3"/>
    </row>
    <row r="3542" spans="1:44" hidden="1" outlineLevel="1" x14ac:dyDescent="0.2">
      <c r="A3542" s="2">
        <v>37830</v>
      </c>
      <c r="B3542">
        <v>18.36</v>
      </c>
      <c r="E3542" s="2">
        <v>37830</v>
      </c>
      <c r="F3542">
        <v>996.52</v>
      </c>
      <c r="G3542">
        <f t="shared" si="498"/>
        <v>-2.162854968558503E-3</v>
      </c>
      <c r="H3542" s="2">
        <v>37830</v>
      </c>
      <c r="I3542">
        <v>1442.58</v>
      </c>
      <c r="J3542">
        <f t="shared" si="499"/>
        <v>-2.1581240921353384E-3</v>
      </c>
      <c r="K3542">
        <f t="shared" si="495"/>
        <v>-2.2033240921353384E-3</v>
      </c>
      <c r="L3542">
        <v>-7.1659892304066636E-3</v>
      </c>
      <c r="N3542" s="2">
        <v>37830</v>
      </c>
      <c r="O3542">
        <v>26.61</v>
      </c>
      <c r="Q3542" s="2">
        <v>37830</v>
      </c>
      <c r="R3542">
        <v>27456.79</v>
      </c>
      <c r="S3542" s="8">
        <f t="shared" si="500"/>
        <v>-1.0413141346896415E-2</v>
      </c>
      <c r="T3542" s="9">
        <f t="shared" si="496"/>
        <v>-1.0458341346896416E-2</v>
      </c>
      <c r="U3542" s="3">
        <f>Sheet1!$B$17+Sheet1!$B$18*'Portfolio allocation'!K3542</f>
        <v>-2.0399103538012776E-3</v>
      </c>
      <c r="V3542" s="13">
        <f t="shared" si="501"/>
        <v>-8.4184309930951384E-3</v>
      </c>
      <c r="W3542" s="13"/>
      <c r="X3542" s="2">
        <v>37830</v>
      </c>
      <c r="Y3542">
        <v>78.839299999999994</v>
      </c>
      <c r="AA3542" s="2">
        <v>37830</v>
      </c>
      <c r="AB3542">
        <v>992.65</v>
      </c>
      <c r="AC3542">
        <f t="shared" si="502"/>
        <v>-1.208212661352126E-2</v>
      </c>
      <c r="AD3542">
        <f t="shared" si="497"/>
        <v>-1.212892661352126E-2</v>
      </c>
      <c r="AE3542">
        <f>Sheet2!$B$17+Sheet2!$B$18*'Portfolio allocation'!K3542</f>
        <v>-1.9058649832439001E-3</v>
      </c>
      <c r="AF3542">
        <f t="shared" si="503"/>
        <v>-1.022306163027736E-2</v>
      </c>
      <c r="AH3542" s="2">
        <v>37830</v>
      </c>
      <c r="AI3542">
        <v>4.2839999999999998</v>
      </c>
      <c r="AJ3542">
        <v>1.17</v>
      </c>
      <c r="AK3542">
        <v>1.1488</v>
      </c>
      <c r="AR3542" s="3"/>
    </row>
    <row r="3543" spans="1:44" hidden="1" outlineLevel="1" x14ac:dyDescent="0.2">
      <c r="A3543" s="2">
        <v>37831</v>
      </c>
      <c r="B3543">
        <v>18.670000000000002</v>
      </c>
      <c r="E3543" s="2">
        <v>37831</v>
      </c>
      <c r="F3543">
        <v>989.28</v>
      </c>
      <c r="G3543">
        <f t="shared" si="498"/>
        <v>-7.2652831854854716E-3</v>
      </c>
      <c r="H3543" s="2">
        <v>37831</v>
      </c>
      <c r="I3543">
        <v>1432.31</v>
      </c>
      <c r="J3543">
        <f t="shared" si="499"/>
        <v>-7.119189230406664E-3</v>
      </c>
      <c r="K3543">
        <f t="shared" si="495"/>
        <v>-7.1659892304066636E-3</v>
      </c>
      <c r="L3543">
        <v>-1.7224149157653999E-3</v>
      </c>
      <c r="N3543" s="2">
        <v>37831</v>
      </c>
      <c r="O3543">
        <v>26.47</v>
      </c>
      <c r="Q3543" s="2">
        <v>37831</v>
      </c>
      <c r="R3543">
        <v>27312.33</v>
      </c>
      <c r="S3543" s="8">
        <f t="shared" si="500"/>
        <v>-5.2613579373261832E-3</v>
      </c>
      <c r="T3543" s="9">
        <f t="shared" si="496"/>
        <v>-5.3081579373261828E-3</v>
      </c>
      <c r="U3543" s="3">
        <f>Sheet1!$B$17+Sheet1!$B$18*'Portfolio allocation'!K3543</f>
        <v>-7.7332055710861731E-3</v>
      </c>
      <c r="V3543" s="13">
        <f t="shared" si="501"/>
        <v>2.4250476337599903E-3</v>
      </c>
      <c r="W3543" s="13"/>
      <c r="X3543" s="2">
        <v>37831</v>
      </c>
      <c r="Y3543">
        <v>78.132400000000004</v>
      </c>
      <c r="AA3543" s="2">
        <v>37831</v>
      </c>
      <c r="AB3543">
        <v>983.75</v>
      </c>
      <c r="AC3543">
        <f t="shared" si="502"/>
        <v>-8.9658993602981241E-3</v>
      </c>
      <c r="AD3543">
        <f t="shared" si="497"/>
        <v>-9.0126993602981237E-3</v>
      </c>
      <c r="AE3543">
        <f>Sheet2!$B$17+Sheet2!$B$18*'Portfolio allocation'!K3543</f>
        <v>-6.3187934332332423E-3</v>
      </c>
      <c r="AF3543">
        <f t="shared" si="503"/>
        <v>-2.6939059270648814E-3</v>
      </c>
      <c r="AH3543" s="2">
        <v>37831</v>
      </c>
      <c r="AI3543">
        <v>4.4370000000000003</v>
      </c>
      <c r="AJ3543">
        <v>1.17</v>
      </c>
      <c r="AK3543">
        <v>1.15035</v>
      </c>
      <c r="AR3543" s="3"/>
    </row>
    <row r="3544" spans="1:44" hidden="1" outlineLevel="1" x14ac:dyDescent="0.2">
      <c r="A3544" s="2">
        <v>37832</v>
      </c>
      <c r="B3544">
        <v>18.850000000000001</v>
      </c>
      <c r="E3544" s="2">
        <v>37832</v>
      </c>
      <c r="F3544">
        <v>987.49</v>
      </c>
      <c r="G3544">
        <f t="shared" si="498"/>
        <v>-1.8093967329775307E-3</v>
      </c>
      <c r="H3544" s="2">
        <v>37832</v>
      </c>
      <c r="I3544">
        <v>1429.91</v>
      </c>
      <c r="J3544">
        <f t="shared" si="499"/>
        <v>-1.6756149157653999E-3</v>
      </c>
      <c r="K3544">
        <f t="shared" si="495"/>
        <v>-1.7224149157653999E-3</v>
      </c>
      <c r="L3544">
        <v>3.0443036358931553E-3</v>
      </c>
      <c r="N3544" s="2">
        <v>37832</v>
      </c>
      <c r="O3544">
        <v>26.23</v>
      </c>
      <c r="Q3544" s="2">
        <v>37832</v>
      </c>
      <c r="R3544">
        <v>27064.7</v>
      </c>
      <c r="S3544" s="8">
        <f t="shared" si="500"/>
        <v>-9.0666010552743481E-3</v>
      </c>
      <c r="T3544" s="9">
        <f t="shared" si="496"/>
        <v>-9.1134010552743477E-3</v>
      </c>
      <c r="U3544" s="3">
        <f>Sheet1!$B$17+Sheet1!$B$18*'Portfolio allocation'!K3544</f>
        <v>-1.4881991588103702E-3</v>
      </c>
      <c r="V3544" s="13">
        <f t="shared" si="501"/>
        <v>-7.6252018964639776E-3</v>
      </c>
      <c r="W3544" s="13"/>
      <c r="X3544" s="2">
        <v>37832</v>
      </c>
      <c r="Y3544">
        <v>77.330100000000002</v>
      </c>
      <c r="AA3544" s="2">
        <v>37832</v>
      </c>
      <c r="AB3544">
        <v>973.65</v>
      </c>
      <c r="AC3544">
        <f t="shared" si="502"/>
        <v>-1.0266836086404107E-2</v>
      </c>
      <c r="AD3544">
        <f t="shared" si="497"/>
        <v>-1.0313636086404107E-2</v>
      </c>
      <c r="AE3544">
        <f>Sheet2!$B$17+Sheet2!$B$18*'Portfolio allocation'!K3544</f>
        <v>-1.4782282745130168E-3</v>
      </c>
      <c r="AF3544">
        <f t="shared" si="503"/>
        <v>-8.8354078118910908E-3</v>
      </c>
      <c r="AH3544" s="2">
        <v>37832</v>
      </c>
      <c r="AI3544">
        <v>4.3109999999999999</v>
      </c>
      <c r="AJ3544">
        <v>1.17</v>
      </c>
      <c r="AK3544">
        <v>1.1388</v>
      </c>
      <c r="AR3544" s="3"/>
    </row>
    <row r="3545" spans="1:44" hidden="1" outlineLevel="1" x14ac:dyDescent="0.2">
      <c r="A3545" s="2">
        <v>37833</v>
      </c>
      <c r="B3545">
        <v>19.489999999999998</v>
      </c>
      <c r="E3545" s="2">
        <v>37833</v>
      </c>
      <c r="F3545">
        <v>990.31</v>
      </c>
      <c r="G3545">
        <f t="shared" si="498"/>
        <v>2.8557251212670831E-3</v>
      </c>
      <c r="H3545" s="2">
        <v>37833</v>
      </c>
      <c r="I3545">
        <v>1434.33</v>
      </c>
      <c r="J3545">
        <f t="shared" si="499"/>
        <v>3.0911036358931554E-3</v>
      </c>
      <c r="K3545">
        <f t="shared" si="495"/>
        <v>3.0443036358931553E-3</v>
      </c>
      <c r="L3545">
        <v>-1.0292915644237925E-2</v>
      </c>
      <c r="N3545" s="2">
        <v>37833</v>
      </c>
      <c r="O3545">
        <v>26.41</v>
      </c>
      <c r="Q3545" s="2">
        <v>37833</v>
      </c>
      <c r="R3545">
        <v>27250.43</v>
      </c>
      <c r="S3545" s="8">
        <f t="shared" si="500"/>
        <v>6.8624444386968797E-3</v>
      </c>
      <c r="T3545" s="9">
        <f t="shared" si="496"/>
        <v>6.8156444386968801E-3</v>
      </c>
      <c r="U3545" s="3">
        <f>Sheet1!$B$17+Sheet1!$B$18*'Portfolio allocation'!K3545</f>
        <v>3.9803011683654617E-3</v>
      </c>
      <c r="V3545" s="13">
        <f t="shared" si="501"/>
        <v>2.8353432703314184E-3</v>
      </c>
      <c r="W3545" s="13"/>
      <c r="X3545" s="2">
        <v>37833</v>
      </c>
      <c r="Y3545">
        <v>77.607100000000003</v>
      </c>
      <c r="AA3545" s="2">
        <v>37833</v>
      </c>
      <c r="AB3545">
        <v>977.13</v>
      </c>
      <c r="AC3545">
        <f t="shared" si="502"/>
        <v>3.5741796333383924E-3</v>
      </c>
      <c r="AD3545">
        <f t="shared" si="497"/>
        <v>3.5229796333383924E-3</v>
      </c>
      <c r="AE3545">
        <f>Sheet2!$B$17+Sheet2!$B$18*'Portfolio allocation'!K3545</f>
        <v>2.7604594716107008E-3</v>
      </c>
      <c r="AF3545">
        <f t="shared" si="503"/>
        <v>7.6252016172769161E-4</v>
      </c>
      <c r="AH3545" s="2">
        <v>37833</v>
      </c>
      <c r="AI3545">
        <v>4.41</v>
      </c>
      <c r="AJ3545">
        <v>1.28</v>
      </c>
      <c r="AK3545">
        <v>1.1255500000000001</v>
      </c>
      <c r="AR3545" s="3"/>
    </row>
    <row r="3546" spans="1:44" hidden="1" outlineLevel="1" x14ac:dyDescent="0.2">
      <c r="A3546" s="2">
        <v>37834</v>
      </c>
      <c r="B3546">
        <v>20.75</v>
      </c>
      <c r="E3546" s="2">
        <v>37834</v>
      </c>
      <c r="F3546">
        <v>980.15</v>
      </c>
      <c r="G3546">
        <f t="shared" si="498"/>
        <v>-1.0259413718936461E-2</v>
      </c>
      <c r="H3546" s="2">
        <v>37834</v>
      </c>
      <c r="I3546">
        <v>1419.64</v>
      </c>
      <c r="J3546">
        <f t="shared" si="499"/>
        <v>-1.0241715644237925E-2</v>
      </c>
      <c r="K3546">
        <f t="shared" si="495"/>
        <v>-1.0292915644237925E-2</v>
      </c>
      <c r="L3546">
        <v>2.6736432222253604E-3</v>
      </c>
      <c r="N3546" s="2">
        <v>37834</v>
      </c>
      <c r="O3546">
        <v>26.17</v>
      </c>
      <c r="Q3546" s="2">
        <v>37834</v>
      </c>
      <c r="R3546">
        <v>27002.799999999999</v>
      </c>
      <c r="S3546" s="8">
        <f t="shared" si="500"/>
        <v>-9.0871960552549869E-3</v>
      </c>
      <c r="T3546" s="9">
        <f t="shared" si="496"/>
        <v>-9.1383960552549864E-3</v>
      </c>
      <c r="U3546" s="3">
        <f>Sheet1!$B$17+Sheet1!$B$18*'Portfolio allocation'!K3546</f>
        <v>-1.1320494799887251E-2</v>
      </c>
      <c r="V3546" s="13">
        <f t="shared" si="501"/>
        <v>2.1820987446322642E-3</v>
      </c>
      <c r="W3546" s="13"/>
      <c r="X3546" s="2">
        <v>37834</v>
      </c>
      <c r="Y3546">
        <v>77.626199999999997</v>
      </c>
      <c r="AA3546" s="2">
        <v>37834</v>
      </c>
      <c r="AB3546">
        <v>977.37</v>
      </c>
      <c r="AC3546">
        <f t="shared" si="502"/>
        <v>2.4561726689387164E-4</v>
      </c>
      <c r="AD3546">
        <f t="shared" si="497"/>
        <v>1.9321726689387164E-4</v>
      </c>
      <c r="AE3546">
        <f>Sheet2!$B$17+Sheet2!$B$18*'Portfolio allocation'!K3546</f>
        <v>-9.0993361755198534E-3</v>
      </c>
      <c r="AF3546">
        <f t="shared" si="503"/>
        <v>9.2925534424137257E-3</v>
      </c>
      <c r="AH3546" s="2">
        <v>37834</v>
      </c>
      <c r="AI3546">
        <v>4.3959999999999999</v>
      </c>
      <c r="AJ3546">
        <v>1.31</v>
      </c>
      <c r="AK3546">
        <v>1.1253500000000001</v>
      </c>
      <c r="AR3546" s="3"/>
    </row>
    <row r="3547" spans="1:44" hidden="1" outlineLevel="1" x14ac:dyDescent="0.2">
      <c r="A3547" s="2">
        <v>37837</v>
      </c>
      <c r="B3547">
        <v>21.27</v>
      </c>
      <c r="E3547" s="2">
        <v>37837</v>
      </c>
      <c r="F3547">
        <v>982.81</v>
      </c>
      <c r="G3547">
        <f t="shared" si="498"/>
        <v>2.713870325970591E-3</v>
      </c>
      <c r="H3547" s="2">
        <v>37837</v>
      </c>
      <c r="I3547">
        <v>1423.51</v>
      </c>
      <c r="J3547">
        <f t="shared" si="499"/>
        <v>2.7260432222253606E-3</v>
      </c>
      <c r="K3547">
        <f t="shared" si="495"/>
        <v>2.6736432222253604E-3</v>
      </c>
      <c r="L3547">
        <v>-1.7675046958574154E-2</v>
      </c>
      <c r="N3547" s="2">
        <v>37837</v>
      </c>
      <c r="O3547">
        <v>26.18</v>
      </c>
      <c r="Q3547" s="2">
        <v>37837</v>
      </c>
      <c r="R3547">
        <v>27013.11</v>
      </c>
      <c r="S3547" s="8">
        <f t="shared" si="500"/>
        <v>3.8181225650668615E-4</v>
      </c>
      <c r="T3547" s="9">
        <f t="shared" si="496"/>
        <v>3.2941225650668618E-4</v>
      </c>
      <c r="U3547" s="3">
        <f>Sheet1!$B$17+Sheet1!$B$18*'Portfolio allocation'!K3547</f>
        <v>3.5550701480216661E-3</v>
      </c>
      <c r="V3547" s="13">
        <f t="shared" si="501"/>
        <v>-3.2256578915149797E-3</v>
      </c>
      <c r="W3547" s="13"/>
      <c r="X3547" s="2">
        <v>37837</v>
      </c>
      <c r="Y3547">
        <v>77.492500000000007</v>
      </c>
      <c r="AA3547" s="2">
        <v>37837</v>
      </c>
      <c r="AB3547">
        <v>975.69</v>
      </c>
      <c r="AC3547">
        <f t="shared" si="502"/>
        <v>-1.7188986770618753E-3</v>
      </c>
      <c r="AD3547">
        <f t="shared" si="497"/>
        <v>-1.7684986770618752E-3</v>
      </c>
      <c r="AE3547">
        <f>Sheet2!$B$17+Sheet2!$B$18*'Portfolio allocation'!K3547</f>
        <v>2.4308587753748868E-3</v>
      </c>
      <c r="AF3547">
        <f t="shared" si="503"/>
        <v>-4.1993574524367625E-3</v>
      </c>
      <c r="AH3547" s="2">
        <v>37837</v>
      </c>
      <c r="AI3547">
        <v>4.3</v>
      </c>
      <c r="AJ3547">
        <v>1.24</v>
      </c>
      <c r="AK3547">
        <v>1.1337999999999999</v>
      </c>
      <c r="AR3547" s="3"/>
    </row>
    <row r="3548" spans="1:44" hidden="1" outlineLevel="1" x14ac:dyDescent="0.2">
      <c r="A3548" s="2">
        <v>37838</v>
      </c>
      <c r="B3548">
        <v>22.68</v>
      </c>
      <c r="E3548" s="2">
        <v>37838</v>
      </c>
      <c r="F3548">
        <v>965.46</v>
      </c>
      <c r="G3548">
        <f t="shared" si="498"/>
        <v>-1.7653463029476568E-2</v>
      </c>
      <c r="H3548" s="2">
        <v>37838</v>
      </c>
      <c r="I3548">
        <v>1398.42</v>
      </c>
      <c r="J3548">
        <f t="shared" si="499"/>
        <v>-1.7625446958574154E-2</v>
      </c>
      <c r="K3548">
        <f t="shared" si="495"/>
        <v>-1.7675046958574154E-2</v>
      </c>
      <c r="L3548">
        <v>1.7992902161009989E-3</v>
      </c>
      <c r="N3548" s="2">
        <v>37838</v>
      </c>
      <c r="O3548">
        <v>25.66</v>
      </c>
      <c r="Q3548" s="2">
        <v>37838</v>
      </c>
      <c r="R3548">
        <v>26476.560000000001</v>
      </c>
      <c r="S3548" s="8">
        <f t="shared" si="500"/>
        <v>-1.9862577837205686E-2</v>
      </c>
      <c r="T3548" s="9">
        <f t="shared" si="496"/>
        <v>-1.9912177837205686E-2</v>
      </c>
      <c r="U3548" s="3">
        <f>Sheet1!$B$17+Sheet1!$B$18*'Portfolio allocation'!K3548</f>
        <v>-1.9789462931780914E-2</v>
      </c>
      <c r="V3548" s="13">
        <f t="shared" si="501"/>
        <v>-1.2271490542477281E-4</v>
      </c>
      <c r="W3548" s="13"/>
      <c r="X3548" s="2">
        <v>37838</v>
      </c>
      <c r="Y3548">
        <v>76.269900000000007</v>
      </c>
      <c r="AA3548" s="2">
        <v>37838</v>
      </c>
      <c r="AB3548">
        <v>960.3</v>
      </c>
      <c r="AC3548">
        <f t="shared" si="502"/>
        <v>-1.5773452633521035E-2</v>
      </c>
      <c r="AD3548">
        <f t="shared" si="497"/>
        <v>-1.5826252633521033E-2</v>
      </c>
      <c r="AE3548">
        <f>Sheet2!$B$17+Sheet2!$B$18*'Portfolio allocation'!K3548</f>
        <v>-1.5663715675430911E-2</v>
      </c>
      <c r="AF3548">
        <f t="shared" si="503"/>
        <v>-1.6253695809012245E-4</v>
      </c>
      <c r="AH3548" s="2">
        <v>37838</v>
      </c>
      <c r="AI3548">
        <v>4.3979999999999997</v>
      </c>
      <c r="AJ3548">
        <v>1.32</v>
      </c>
      <c r="AK3548">
        <v>1.1347</v>
      </c>
      <c r="AR3548" s="3"/>
    </row>
    <row r="3549" spans="1:44" hidden="1" outlineLevel="1" x14ac:dyDescent="0.2">
      <c r="A3549" s="2">
        <v>37839</v>
      </c>
      <c r="B3549">
        <v>21.5</v>
      </c>
      <c r="E3549" s="2">
        <v>37839</v>
      </c>
      <c r="F3549">
        <v>967.08</v>
      </c>
      <c r="G3549">
        <f t="shared" si="498"/>
        <v>1.6779566217139941E-3</v>
      </c>
      <c r="H3549" s="2">
        <v>37839</v>
      </c>
      <c r="I3549">
        <v>1401.01</v>
      </c>
      <c r="J3549">
        <f t="shared" si="499"/>
        <v>1.8520902161009989E-3</v>
      </c>
      <c r="K3549">
        <f t="shared" si="495"/>
        <v>1.7992902161009989E-3</v>
      </c>
      <c r="L3549">
        <v>7.2649504914311944E-3</v>
      </c>
      <c r="N3549" s="2">
        <v>37839</v>
      </c>
      <c r="O3549">
        <v>25.65</v>
      </c>
      <c r="Q3549" s="2">
        <v>37839</v>
      </c>
      <c r="R3549">
        <v>26466.25</v>
      </c>
      <c r="S3549" s="8">
        <f t="shared" si="500"/>
        <v>-3.8940104001428111E-4</v>
      </c>
      <c r="T3549" s="9">
        <f t="shared" si="496"/>
        <v>-4.4220104001428109E-4</v>
      </c>
      <c r="U3549" s="3">
        <f>Sheet1!$B$17+Sheet1!$B$18*'Portfolio allocation'!K3549</f>
        <v>2.5519902203438344E-3</v>
      </c>
      <c r="V3549" s="13">
        <f t="shared" si="501"/>
        <v>-2.9941912603581155E-3</v>
      </c>
      <c r="W3549" s="13"/>
      <c r="X3549" s="2">
        <v>37839</v>
      </c>
      <c r="Y3549">
        <v>76.174400000000006</v>
      </c>
      <c r="AA3549" s="2">
        <v>37839</v>
      </c>
      <c r="AB3549">
        <v>961.02</v>
      </c>
      <c r="AC3549">
        <f t="shared" si="502"/>
        <v>7.4976569821938455E-4</v>
      </c>
      <c r="AD3549">
        <f t="shared" si="497"/>
        <v>6.985656982193846E-4</v>
      </c>
      <c r="AE3549">
        <f>Sheet2!$B$17+Sheet2!$B$18*'Portfolio allocation'!K3549</f>
        <v>1.6533617755664452E-3</v>
      </c>
      <c r="AF3549">
        <f t="shared" si="503"/>
        <v>-9.5479607734706056E-4</v>
      </c>
      <c r="AH3549" s="2">
        <v>37839</v>
      </c>
      <c r="AI3549">
        <v>4.2729999999999997</v>
      </c>
      <c r="AJ3549">
        <v>1.28</v>
      </c>
      <c r="AK3549">
        <v>1.1375</v>
      </c>
      <c r="AR3549" s="3"/>
    </row>
    <row r="3550" spans="1:44" hidden="1" outlineLevel="1" x14ac:dyDescent="0.2">
      <c r="A3550" s="2">
        <v>37840</v>
      </c>
      <c r="B3550">
        <v>20.260000000000002</v>
      </c>
      <c r="E3550" s="2">
        <v>37840</v>
      </c>
      <c r="F3550">
        <v>974.12</v>
      </c>
      <c r="G3550">
        <f t="shared" si="498"/>
        <v>7.2796459444925965E-3</v>
      </c>
      <c r="H3550" s="2">
        <v>37840</v>
      </c>
      <c r="I3550">
        <v>1411.26</v>
      </c>
      <c r="J3550">
        <f t="shared" si="499"/>
        <v>7.3161504914311948E-3</v>
      </c>
      <c r="K3550">
        <f t="shared" si="495"/>
        <v>7.2649504914311944E-3</v>
      </c>
      <c r="L3550">
        <v>3.5208767314315386E-3</v>
      </c>
      <c r="N3550" s="2">
        <v>37840</v>
      </c>
      <c r="O3550">
        <v>25.71</v>
      </c>
      <c r="Q3550" s="2">
        <v>37840</v>
      </c>
      <c r="R3550">
        <v>26528.15</v>
      </c>
      <c r="S3550" s="8">
        <f t="shared" si="500"/>
        <v>2.3388277523261891E-3</v>
      </c>
      <c r="T3550" s="9">
        <f t="shared" si="496"/>
        <v>2.2876277523261892E-3</v>
      </c>
      <c r="U3550" s="3">
        <f>Sheet1!$B$17+Sheet1!$B$18*'Portfolio allocation'!K3550</f>
        <v>8.8223342064546583E-3</v>
      </c>
      <c r="V3550" s="13">
        <f t="shared" si="501"/>
        <v>-6.5347064541284687E-3</v>
      </c>
      <c r="W3550" s="13"/>
      <c r="X3550" s="2">
        <v>37840</v>
      </c>
      <c r="Y3550">
        <v>77.072199999999995</v>
      </c>
      <c r="AA3550" s="2">
        <v>37840</v>
      </c>
      <c r="AB3550">
        <v>972.35</v>
      </c>
      <c r="AC3550">
        <f t="shared" si="502"/>
        <v>1.1789556929096223E-2</v>
      </c>
      <c r="AD3550">
        <f t="shared" si="497"/>
        <v>1.1739156929096222E-2</v>
      </c>
      <c r="AE3550">
        <f>Sheet2!$B$17+Sheet2!$B$18*'Portfolio allocation'!K3550</f>
        <v>6.5135663339950861E-3</v>
      </c>
      <c r="AF3550">
        <f t="shared" si="503"/>
        <v>5.2255905951011363E-3</v>
      </c>
      <c r="AH3550" s="2">
        <v>37840</v>
      </c>
      <c r="AI3550">
        <v>4.218</v>
      </c>
      <c r="AJ3550">
        <v>1.26</v>
      </c>
      <c r="AK3550">
        <v>1.1407</v>
      </c>
      <c r="AR3550" s="3"/>
    </row>
    <row r="3551" spans="1:44" hidden="1" outlineLevel="1" x14ac:dyDescent="0.2">
      <c r="A3551" s="2">
        <v>37841</v>
      </c>
      <c r="B3551">
        <v>19.59</v>
      </c>
      <c r="E3551" s="2">
        <v>37841</v>
      </c>
      <c r="F3551">
        <v>977.59</v>
      </c>
      <c r="G3551">
        <f t="shared" si="498"/>
        <v>3.562189463310439E-3</v>
      </c>
      <c r="H3551" s="2">
        <v>37841</v>
      </c>
      <c r="I3551">
        <v>1416.3</v>
      </c>
      <c r="J3551">
        <f t="shared" si="499"/>
        <v>3.5712767314315386E-3</v>
      </c>
      <c r="K3551">
        <f t="shared" si="495"/>
        <v>3.5208767314315386E-3</v>
      </c>
      <c r="L3551">
        <v>3.2767666172420374E-3</v>
      </c>
      <c r="N3551" s="2">
        <v>37841</v>
      </c>
      <c r="O3551">
        <v>25.58</v>
      </c>
      <c r="Q3551" s="2">
        <v>37841</v>
      </c>
      <c r="R3551">
        <v>26394.01</v>
      </c>
      <c r="S3551" s="8">
        <f t="shared" si="500"/>
        <v>-5.0565154373751753E-3</v>
      </c>
      <c r="T3551" s="9">
        <f t="shared" si="496"/>
        <v>-5.1069154373751752E-3</v>
      </c>
      <c r="U3551" s="3">
        <f>Sheet1!$B$17+Sheet1!$B$18*'Portfolio allocation'!K3551</f>
        <v>4.5270379015355071E-3</v>
      </c>
      <c r="V3551" s="13">
        <f t="shared" si="501"/>
        <v>-9.6339533389106814E-3</v>
      </c>
      <c r="W3551" s="13"/>
      <c r="X3551" s="2">
        <v>37841</v>
      </c>
      <c r="Y3551">
        <v>77.253699999999995</v>
      </c>
      <c r="AA3551" s="2">
        <v>37841</v>
      </c>
      <c r="AB3551">
        <v>974.63</v>
      </c>
      <c r="AC3551">
        <f t="shared" si="502"/>
        <v>2.3448346788708108E-3</v>
      </c>
      <c r="AD3551">
        <f t="shared" si="497"/>
        <v>2.2960346788708109E-3</v>
      </c>
      <c r="AE3551">
        <f>Sheet2!$B$17+Sheet2!$B$18*'Portfolio allocation'!K3551</f>
        <v>3.1842404266427381E-3</v>
      </c>
      <c r="AF3551">
        <f t="shared" si="503"/>
        <v>-8.8820574777192726E-4</v>
      </c>
      <c r="AH3551" s="2">
        <v>37841</v>
      </c>
      <c r="AI3551">
        <v>4.2859999999999996</v>
      </c>
      <c r="AJ3551">
        <v>1.22</v>
      </c>
      <c r="AK3551">
        <v>1.13245</v>
      </c>
      <c r="AR3551" s="3"/>
    </row>
    <row r="3552" spans="1:44" hidden="1" outlineLevel="1" x14ac:dyDescent="0.2">
      <c r="A3552" s="2">
        <v>37844</v>
      </c>
      <c r="B3552">
        <v>19.75</v>
      </c>
      <c r="E3552" s="2">
        <v>37844</v>
      </c>
      <c r="F3552">
        <v>980.59</v>
      </c>
      <c r="G3552">
        <f t="shared" si="498"/>
        <v>3.0687711617345403E-3</v>
      </c>
      <c r="H3552" s="2">
        <v>37844</v>
      </c>
      <c r="I3552">
        <v>1421.01</v>
      </c>
      <c r="J3552">
        <f t="shared" si="499"/>
        <v>3.3255666172420373E-3</v>
      </c>
      <c r="K3552">
        <f t="shared" si="495"/>
        <v>3.2767666172420374E-3</v>
      </c>
      <c r="L3552">
        <v>9.9127433867460223E-3</v>
      </c>
      <c r="N3552" s="2">
        <v>37844</v>
      </c>
      <c r="O3552">
        <v>25.61</v>
      </c>
      <c r="Q3552" s="2">
        <v>37844</v>
      </c>
      <c r="R3552">
        <v>26424.959999999999</v>
      </c>
      <c r="S3552" s="8">
        <f t="shared" si="500"/>
        <v>1.1726145439818758E-3</v>
      </c>
      <c r="T3552" s="9">
        <f t="shared" si="496"/>
        <v>1.1238145439818759E-3</v>
      </c>
      <c r="U3552" s="3">
        <f>Sheet1!$B$17+Sheet1!$B$18*'Portfolio allocation'!K3552</f>
        <v>4.246988591964305E-3</v>
      </c>
      <c r="V3552" s="13">
        <f t="shared" si="501"/>
        <v>-3.1231740479824291E-3</v>
      </c>
      <c r="W3552" s="13"/>
      <c r="X3552" s="2">
        <v>37844</v>
      </c>
      <c r="Y3552">
        <v>77.3874</v>
      </c>
      <c r="AA3552" s="2">
        <v>37844</v>
      </c>
      <c r="AB3552">
        <v>976.32</v>
      </c>
      <c r="AC3552">
        <f t="shared" si="502"/>
        <v>1.7339913608240831E-3</v>
      </c>
      <c r="AD3552">
        <f t="shared" si="497"/>
        <v>1.6819913608240832E-3</v>
      </c>
      <c r="AE3552">
        <f>Sheet2!$B$17+Sheet2!$B$18*'Portfolio allocation'!K3552</f>
        <v>2.9671714852931635E-3</v>
      </c>
      <c r="AF3552">
        <f t="shared" si="503"/>
        <v>-1.2851801244690804E-3</v>
      </c>
      <c r="AH3552" s="2">
        <v>37844</v>
      </c>
      <c r="AI3552">
        <v>4.3579999999999997</v>
      </c>
      <c r="AJ3552">
        <v>1.3</v>
      </c>
      <c r="AK3552">
        <v>1.1326000000000001</v>
      </c>
      <c r="AR3552" s="3"/>
    </row>
    <row r="3553" spans="1:44" hidden="1" outlineLevel="1" x14ac:dyDescent="0.2">
      <c r="A3553" s="2">
        <v>37845</v>
      </c>
      <c r="B3553">
        <v>17.940000000000001</v>
      </c>
      <c r="E3553" s="2">
        <v>37845</v>
      </c>
      <c r="F3553">
        <v>990.35</v>
      </c>
      <c r="G3553">
        <f t="shared" si="498"/>
        <v>9.9531914459662918E-3</v>
      </c>
      <c r="H3553" s="2">
        <v>37845</v>
      </c>
      <c r="I3553">
        <v>1435.17</v>
      </c>
      <c r="J3553">
        <f t="shared" si="499"/>
        <v>9.9647433867460222E-3</v>
      </c>
      <c r="K3553">
        <f t="shared" si="495"/>
        <v>9.9127433867460223E-3</v>
      </c>
      <c r="L3553">
        <v>-6.0562570984622529E-3</v>
      </c>
      <c r="N3553" s="2">
        <v>37845</v>
      </c>
      <c r="O3553">
        <v>25.73</v>
      </c>
      <c r="Q3553" s="2">
        <v>37845</v>
      </c>
      <c r="R3553">
        <v>26548.79</v>
      </c>
      <c r="S3553" s="8">
        <f t="shared" si="500"/>
        <v>4.6860998086657446E-3</v>
      </c>
      <c r="T3553" s="9">
        <f t="shared" si="496"/>
        <v>4.6340998086657446E-3</v>
      </c>
      <c r="U3553" s="3">
        <f>Sheet1!$B$17+Sheet1!$B$18*'Portfolio allocation'!K3553</f>
        <v>1.1859949319955524E-2</v>
      </c>
      <c r="V3553" s="13">
        <f t="shared" si="501"/>
        <v>-7.2258495112897791E-3</v>
      </c>
      <c r="W3553" s="13"/>
      <c r="X3553" s="2">
        <v>37845</v>
      </c>
      <c r="Y3553">
        <v>77.855500000000006</v>
      </c>
      <c r="AA3553" s="2">
        <v>37845</v>
      </c>
      <c r="AB3553">
        <v>982.23</v>
      </c>
      <c r="AC3553">
        <f t="shared" si="502"/>
        <v>6.053343166174896E-3</v>
      </c>
      <c r="AD3553">
        <f t="shared" si="497"/>
        <v>6.0033431661748963E-3</v>
      </c>
      <c r="AE3553">
        <f>Sheet2!$B$17+Sheet2!$B$18*'Portfolio allocation'!K3553</f>
        <v>8.8680513278152819E-3</v>
      </c>
      <c r="AF3553">
        <f t="shared" si="503"/>
        <v>-2.8647081616403856E-3</v>
      </c>
      <c r="AH3553" s="2">
        <v>37845</v>
      </c>
      <c r="AI3553">
        <v>4.4269999999999996</v>
      </c>
      <c r="AJ3553">
        <v>1.25</v>
      </c>
      <c r="AK3553">
        <v>1.1295999999999999</v>
      </c>
      <c r="AR3553" s="3"/>
    </row>
    <row r="3554" spans="1:44" hidden="1" outlineLevel="1" x14ac:dyDescent="0.2">
      <c r="A3554" s="2">
        <v>37846</v>
      </c>
      <c r="B3554">
        <v>18.77</v>
      </c>
      <c r="E3554" s="2">
        <v>37846</v>
      </c>
      <c r="F3554">
        <v>984.03</v>
      </c>
      <c r="G3554">
        <f t="shared" si="498"/>
        <v>-6.3815822688948476E-3</v>
      </c>
      <c r="H3554" s="2">
        <v>37846</v>
      </c>
      <c r="I3554">
        <v>1426.55</v>
      </c>
      <c r="J3554">
        <f t="shared" si="499"/>
        <v>-6.0062570984622532E-3</v>
      </c>
      <c r="K3554">
        <f t="shared" si="495"/>
        <v>-6.0562570984622529E-3</v>
      </c>
      <c r="L3554">
        <v>6.5439338123444791E-3</v>
      </c>
      <c r="N3554" s="2">
        <v>37846</v>
      </c>
      <c r="O3554">
        <v>25.6</v>
      </c>
      <c r="Q3554" s="2">
        <v>37846</v>
      </c>
      <c r="R3554">
        <v>26414.65</v>
      </c>
      <c r="S3554" s="8">
        <f t="shared" si="500"/>
        <v>-5.0525843174019647E-3</v>
      </c>
      <c r="T3554" s="9">
        <f t="shared" si="496"/>
        <v>-5.1025843174019644E-3</v>
      </c>
      <c r="U3554" s="3">
        <f>Sheet1!$B$17+Sheet1!$B$18*'Portfolio allocation'!K3554</f>
        <v>-6.4600927449672465E-3</v>
      </c>
      <c r="V3554" s="13">
        <f t="shared" si="501"/>
        <v>1.3575084275652821E-3</v>
      </c>
      <c r="W3554" s="13"/>
      <c r="X3554" s="2">
        <v>37846</v>
      </c>
      <c r="Y3554">
        <v>77.559299999999993</v>
      </c>
      <c r="AA3554" s="2">
        <v>37846</v>
      </c>
      <c r="AB3554">
        <v>978.49</v>
      </c>
      <c r="AC3554">
        <f t="shared" si="502"/>
        <v>-3.8076621565213964E-3</v>
      </c>
      <c r="AD3554">
        <f t="shared" si="497"/>
        <v>-3.8600621565213966E-3</v>
      </c>
      <c r="AE3554">
        <f>Sheet2!$B$17+Sheet2!$B$18*'Portfolio allocation'!K3554</f>
        <v>-5.3319913096810017E-3</v>
      </c>
      <c r="AF3554">
        <f t="shared" si="503"/>
        <v>1.4719291531596051E-3</v>
      </c>
      <c r="AH3554" s="2">
        <v>37846</v>
      </c>
      <c r="AI3554">
        <v>4.5629999999999997</v>
      </c>
      <c r="AJ3554">
        <v>1.31</v>
      </c>
      <c r="AK3554">
        <v>1.12995</v>
      </c>
      <c r="AR3554" s="3"/>
    </row>
    <row r="3555" spans="1:44" hidden="1" outlineLevel="1" x14ac:dyDescent="0.2">
      <c r="A3555" s="2">
        <v>37847</v>
      </c>
      <c r="B3555">
        <v>18.47</v>
      </c>
      <c r="E3555" s="2">
        <v>37847</v>
      </c>
      <c r="F3555">
        <v>990.51</v>
      </c>
      <c r="G3555">
        <f t="shared" si="498"/>
        <v>6.5851650864303668E-3</v>
      </c>
      <c r="H3555" s="2">
        <v>37847</v>
      </c>
      <c r="I3555">
        <v>1435.96</v>
      </c>
      <c r="J3555">
        <f t="shared" si="499"/>
        <v>6.5963338123444792E-3</v>
      </c>
      <c r="K3555">
        <f t="shared" si="495"/>
        <v>6.5439338123444791E-3</v>
      </c>
      <c r="L3555">
        <v>2.7490716733064827E-4</v>
      </c>
      <c r="N3555" s="2">
        <v>37847</v>
      </c>
      <c r="O3555">
        <v>25.63</v>
      </c>
      <c r="Q3555" s="2">
        <v>37847</v>
      </c>
      <c r="R3555">
        <v>26445.61</v>
      </c>
      <c r="S3555" s="8">
        <f t="shared" si="500"/>
        <v>1.1720768588643349E-3</v>
      </c>
      <c r="T3555" s="9">
        <f t="shared" si="496"/>
        <v>1.1196768588643349E-3</v>
      </c>
      <c r="U3555" s="3">
        <f>Sheet1!$B$17+Sheet1!$B$18*'Portfolio allocation'!K3555</f>
        <v>7.995165599213724E-3</v>
      </c>
      <c r="V3555" s="13">
        <f t="shared" si="501"/>
        <v>-6.8754887403493893E-3</v>
      </c>
      <c r="W3555" s="13"/>
      <c r="X3555" s="2">
        <v>37847</v>
      </c>
      <c r="Y3555">
        <v>77.903199999999998</v>
      </c>
      <c r="AA3555" s="2">
        <v>37847</v>
      </c>
      <c r="AB3555">
        <v>982.83</v>
      </c>
      <c r="AC3555">
        <f t="shared" si="502"/>
        <v>4.4354055738944353E-3</v>
      </c>
      <c r="AD3555">
        <f t="shared" si="497"/>
        <v>4.3830055738944352E-3</v>
      </c>
      <c r="AE3555">
        <f>Sheet2!$B$17+Sheet2!$B$18*'Portfolio allocation'!K3555</f>
        <v>5.8724199081520295E-3</v>
      </c>
      <c r="AF3555">
        <f t="shared" si="503"/>
        <v>-1.4894143342575944E-3</v>
      </c>
      <c r="AH3555" s="2">
        <v>37847</v>
      </c>
      <c r="AI3555">
        <v>4.51</v>
      </c>
      <c r="AJ3555">
        <v>1.31</v>
      </c>
      <c r="AK3555">
        <v>1.12625</v>
      </c>
      <c r="AR3555" s="3"/>
    </row>
    <row r="3556" spans="1:44" hidden="1" outlineLevel="1" x14ac:dyDescent="0.2">
      <c r="A3556" s="2">
        <v>37848</v>
      </c>
      <c r="B3556">
        <v>18.27</v>
      </c>
      <c r="E3556" s="2">
        <v>37848</v>
      </c>
      <c r="F3556">
        <v>990.67</v>
      </c>
      <c r="G3556">
        <f t="shared" si="498"/>
        <v>1.6153294767340398E-4</v>
      </c>
      <c r="H3556" s="2">
        <v>37848</v>
      </c>
      <c r="I3556">
        <v>1436.43</v>
      </c>
      <c r="J3556">
        <f t="shared" si="499"/>
        <v>3.2730716733064824E-4</v>
      </c>
      <c r="K3556">
        <f t="shared" si="495"/>
        <v>2.7490716733064827E-4</v>
      </c>
      <c r="L3556">
        <v>9.1513722492568249E-3</v>
      </c>
      <c r="N3556" s="2">
        <v>37848</v>
      </c>
      <c r="O3556">
        <v>25.54</v>
      </c>
      <c r="Q3556" s="2">
        <v>37848</v>
      </c>
      <c r="R3556">
        <v>26352.74</v>
      </c>
      <c r="S3556" s="8">
        <f t="shared" si="500"/>
        <v>-3.5117359743260801E-3</v>
      </c>
      <c r="T3556" s="9">
        <f t="shared" si="496"/>
        <v>-3.5641359743260803E-3</v>
      </c>
      <c r="U3556" s="3">
        <f>Sheet1!$B$17+Sheet1!$B$18*'Portfolio allocation'!K3556</f>
        <v>8.0317935379047869E-4</v>
      </c>
      <c r="V3556" s="13">
        <f t="shared" si="501"/>
        <v>-4.3673153281165592E-3</v>
      </c>
      <c r="W3556" s="13"/>
      <c r="X3556" s="2">
        <v>37848</v>
      </c>
      <c r="Y3556">
        <v>78.122900000000001</v>
      </c>
      <c r="AA3556" s="2">
        <v>37848</v>
      </c>
      <c r="AB3556">
        <v>985.6</v>
      </c>
      <c r="AC3556">
        <f t="shared" si="502"/>
        <v>2.8183917869823993E-3</v>
      </c>
      <c r="AD3556">
        <f t="shared" si="497"/>
        <v>2.7663917869823994E-3</v>
      </c>
      <c r="AE3556">
        <f>Sheet2!$B$17+Sheet2!$B$18*'Portfolio allocation'!K3556</f>
        <v>2.9784147807092955E-4</v>
      </c>
      <c r="AF3556">
        <f t="shared" si="503"/>
        <v>2.4685503089114697E-3</v>
      </c>
      <c r="AH3556" s="2">
        <v>37848</v>
      </c>
      <c r="AI3556">
        <v>4.53</v>
      </c>
      <c r="AJ3556">
        <v>1.3</v>
      </c>
      <c r="AK3556">
        <v>1.1254500000000001</v>
      </c>
      <c r="AR3556" s="3"/>
    </row>
    <row r="3557" spans="1:44" hidden="1" outlineLevel="1" x14ac:dyDescent="0.2">
      <c r="A3557" s="2">
        <v>37851</v>
      </c>
      <c r="B3557">
        <v>18.18</v>
      </c>
      <c r="E3557" s="2">
        <v>37851</v>
      </c>
      <c r="F3557">
        <v>999.74</v>
      </c>
      <c r="G3557">
        <f t="shared" si="498"/>
        <v>9.1554200692460785E-3</v>
      </c>
      <c r="H3557" s="2">
        <v>37851</v>
      </c>
      <c r="I3557">
        <v>1449.65</v>
      </c>
      <c r="J3557">
        <f t="shared" si="499"/>
        <v>9.2033722492568248E-3</v>
      </c>
      <c r="K3557">
        <f t="shared" si="495"/>
        <v>9.1513722492568249E-3</v>
      </c>
      <c r="L3557">
        <v>2.5681223881625945E-3</v>
      </c>
      <c r="N3557" s="2">
        <v>37851</v>
      </c>
      <c r="O3557">
        <v>25.7</v>
      </c>
      <c r="Q3557" s="2">
        <v>37851</v>
      </c>
      <c r="R3557">
        <v>26517.84</v>
      </c>
      <c r="S3557" s="8">
        <f t="shared" si="500"/>
        <v>6.2650031837296893E-3</v>
      </c>
      <c r="T3557" s="9">
        <f t="shared" si="496"/>
        <v>6.2130031837296894E-3</v>
      </c>
      <c r="U3557" s="3">
        <f>Sheet1!$B$17+Sheet1!$B$18*'Portfolio allocation'!K3557</f>
        <v>1.0986485055317279E-2</v>
      </c>
      <c r="V3557" s="13">
        <f t="shared" si="501"/>
        <v>-4.7734818715875899E-3</v>
      </c>
      <c r="W3557" s="13"/>
      <c r="X3557" s="2">
        <v>37851</v>
      </c>
      <c r="Y3557">
        <v>79.775300000000001</v>
      </c>
      <c r="AA3557" s="2">
        <v>37851</v>
      </c>
      <c r="AB3557">
        <v>1006.45</v>
      </c>
      <c r="AC3557">
        <f t="shared" si="502"/>
        <v>2.1154626623376638E-2</v>
      </c>
      <c r="AD3557">
        <f t="shared" si="497"/>
        <v>2.1101426623376638E-2</v>
      </c>
      <c r="AE3557">
        <f>Sheet2!$B$17+Sheet2!$B$18*'Portfolio allocation'!K3557</f>
        <v>8.1910206880253904E-3</v>
      </c>
      <c r="AF3557">
        <f t="shared" si="503"/>
        <v>1.2910405935351248E-2</v>
      </c>
      <c r="AH3557" s="2">
        <v>37851</v>
      </c>
      <c r="AI3557">
        <v>4.46</v>
      </c>
      <c r="AJ3557">
        <v>1.33</v>
      </c>
      <c r="AK3557">
        <v>1.11605</v>
      </c>
      <c r="AR3557" s="3"/>
    </row>
    <row r="3558" spans="1:44" hidden="1" outlineLevel="1" x14ac:dyDescent="0.2">
      <c r="A3558" s="2">
        <v>37852</v>
      </c>
      <c r="B3558">
        <v>17.86</v>
      </c>
      <c r="E3558" s="2">
        <v>37852</v>
      </c>
      <c r="F3558">
        <v>1002.35</v>
      </c>
      <c r="G3558">
        <f t="shared" si="498"/>
        <v>2.6106787764819117E-3</v>
      </c>
      <c r="H3558" s="2">
        <v>37852</v>
      </c>
      <c r="I3558">
        <v>1453.45</v>
      </c>
      <c r="J3558">
        <f t="shared" si="499"/>
        <v>2.6213223881625947E-3</v>
      </c>
      <c r="K3558">
        <f t="shared" si="495"/>
        <v>2.5681223881625945E-3</v>
      </c>
      <c r="L3558">
        <v>-2.0055715848498897E-3</v>
      </c>
      <c r="N3558" s="2">
        <v>37852</v>
      </c>
      <c r="O3558">
        <v>26.62</v>
      </c>
      <c r="Q3558" s="2">
        <v>37852</v>
      </c>
      <c r="R3558">
        <v>27467.11</v>
      </c>
      <c r="S3558" s="8">
        <f t="shared" si="500"/>
        <v>3.5797410347147451E-2</v>
      </c>
      <c r="T3558" s="9">
        <f t="shared" si="496"/>
        <v>3.5744210347147448E-2</v>
      </c>
      <c r="U3558" s="3">
        <f>Sheet1!$B$17+Sheet1!$B$18*'Portfolio allocation'!K3558</f>
        <v>3.4340139729312942E-3</v>
      </c>
      <c r="V3558" s="13">
        <f t="shared" si="501"/>
        <v>3.2310196374216157E-2</v>
      </c>
      <c r="W3558" s="13"/>
      <c r="X3558" s="2">
        <v>37852</v>
      </c>
      <c r="Y3558">
        <v>79.460099999999997</v>
      </c>
      <c r="AA3558" s="2">
        <v>37852</v>
      </c>
      <c r="AB3558">
        <v>1002.47</v>
      </c>
      <c r="AC3558">
        <f t="shared" si="502"/>
        <v>-3.9544935168165374E-3</v>
      </c>
      <c r="AD3558">
        <f t="shared" si="497"/>
        <v>-4.0060935168165371E-3</v>
      </c>
      <c r="AE3558">
        <f>Sheet2!$B$17+Sheet2!$B$18*'Portfolio allocation'!K3558</f>
        <v>2.3370269576463206E-3</v>
      </c>
      <c r="AF3558">
        <f t="shared" si="503"/>
        <v>-6.3431204744628577E-3</v>
      </c>
      <c r="AH3558" s="2">
        <v>37852</v>
      </c>
      <c r="AI3558">
        <v>4.3650000000000002</v>
      </c>
      <c r="AJ3558">
        <v>1.29</v>
      </c>
      <c r="AK3558">
        <v>1.1088</v>
      </c>
      <c r="AR3558" s="3"/>
    </row>
    <row r="3559" spans="1:44" hidden="1" outlineLevel="1" x14ac:dyDescent="0.2">
      <c r="A3559" s="2">
        <v>37853</v>
      </c>
      <c r="B3559">
        <v>17.82</v>
      </c>
      <c r="E3559" s="2">
        <v>37853</v>
      </c>
      <c r="F3559">
        <v>1000.3</v>
      </c>
      <c r="G3559">
        <f t="shared" si="498"/>
        <v>-2.0451937945827892E-3</v>
      </c>
      <c r="H3559" s="2">
        <v>37853</v>
      </c>
      <c r="I3559">
        <v>1450.61</v>
      </c>
      <c r="J3559">
        <f t="shared" si="499"/>
        <v>-1.9539715848498895E-3</v>
      </c>
      <c r="K3559">
        <f t="shared" si="495"/>
        <v>-2.0055715848498897E-3</v>
      </c>
      <c r="L3559">
        <v>2.9605257650230886E-3</v>
      </c>
      <c r="N3559" s="2">
        <v>37853</v>
      </c>
      <c r="O3559">
        <v>26.45</v>
      </c>
      <c r="Q3559" s="2">
        <v>37853</v>
      </c>
      <c r="R3559">
        <v>27291.71</v>
      </c>
      <c r="S3559" s="8">
        <f t="shared" si="500"/>
        <v>-6.3858192580144024E-3</v>
      </c>
      <c r="T3559" s="9">
        <f t="shared" si="496"/>
        <v>-6.4374192580144022E-3</v>
      </c>
      <c r="U3559" s="3">
        <f>Sheet1!$B$17+Sheet1!$B$18*'Portfolio allocation'!K3559</f>
        <v>-1.8130436657284007E-3</v>
      </c>
      <c r="V3559" s="13">
        <f t="shared" si="501"/>
        <v>-4.6243755922860015E-3</v>
      </c>
      <c r="W3559" s="13"/>
      <c r="X3559" s="2">
        <v>37853</v>
      </c>
      <c r="Y3559">
        <v>79.326400000000007</v>
      </c>
      <c r="AA3559" s="2">
        <v>37853</v>
      </c>
      <c r="AB3559">
        <v>1000.78</v>
      </c>
      <c r="AC3559">
        <f t="shared" si="502"/>
        <v>-1.6858359851168458E-3</v>
      </c>
      <c r="AD3559">
        <f t="shared" si="497"/>
        <v>-1.7378359851168458E-3</v>
      </c>
      <c r="AE3559">
        <f>Sheet2!$B$17+Sheet2!$B$18*'Portfolio allocation'!K3559</f>
        <v>-1.7300184086429262E-3</v>
      </c>
      <c r="AF3559">
        <f t="shared" si="503"/>
        <v>-7.817576473919622E-6</v>
      </c>
      <c r="AH3559" s="2">
        <v>37853</v>
      </c>
      <c r="AI3559">
        <v>4.4400000000000004</v>
      </c>
      <c r="AJ3559">
        <v>1.3</v>
      </c>
      <c r="AK3559">
        <v>1.11215</v>
      </c>
      <c r="AR3559" s="3"/>
    </row>
    <row r="3560" spans="1:44" hidden="1" outlineLevel="1" x14ac:dyDescent="0.2">
      <c r="A3560" s="2">
        <v>37854</v>
      </c>
      <c r="B3560">
        <v>17.84</v>
      </c>
      <c r="E3560" s="2">
        <v>37854</v>
      </c>
      <c r="F3560">
        <v>1003.27</v>
      </c>
      <c r="G3560">
        <f t="shared" si="498"/>
        <v>2.9691092672199382E-3</v>
      </c>
      <c r="H3560" s="2">
        <v>37854</v>
      </c>
      <c r="I3560">
        <v>1454.98</v>
      </c>
      <c r="J3560">
        <f t="shared" si="499"/>
        <v>3.0125257650230886E-3</v>
      </c>
      <c r="K3560">
        <f t="shared" si="495"/>
        <v>2.9605257650230886E-3</v>
      </c>
      <c r="L3560">
        <v>-1.0233634073320542E-2</v>
      </c>
      <c r="N3560" s="2">
        <v>37854</v>
      </c>
      <c r="O3560">
        <v>26.24</v>
      </c>
      <c r="Q3560" s="2">
        <v>37854</v>
      </c>
      <c r="R3560">
        <v>27075.02</v>
      </c>
      <c r="S3560" s="8">
        <f t="shared" si="500"/>
        <v>-7.9397736528784568E-3</v>
      </c>
      <c r="T3560" s="9">
        <f t="shared" si="496"/>
        <v>-7.9917736528784568E-3</v>
      </c>
      <c r="U3560" s="3">
        <f>Sheet1!$B$17+Sheet1!$B$18*'Portfolio allocation'!K3560</f>
        <v>3.8841890716897207E-3</v>
      </c>
      <c r="V3560" s="13">
        <f t="shared" si="501"/>
        <v>-1.1875962724568177E-2</v>
      </c>
      <c r="W3560" s="13"/>
      <c r="X3560" s="2">
        <v>37854</v>
      </c>
      <c r="Y3560">
        <v>79.135400000000004</v>
      </c>
      <c r="AA3560" s="2">
        <v>37854</v>
      </c>
      <c r="AB3560">
        <v>998.37</v>
      </c>
      <c r="AC3560">
        <f t="shared" si="502"/>
        <v>-2.4081216651011816E-3</v>
      </c>
      <c r="AD3560">
        <f t="shared" si="497"/>
        <v>-2.4629216651011815E-3</v>
      </c>
      <c r="AE3560">
        <f>Sheet2!$B$17+Sheet2!$B$18*'Portfolio allocation'!K3560</f>
        <v>2.6859620514662432E-3</v>
      </c>
      <c r="AF3560">
        <f t="shared" si="503"/>
        <v>-5.1488837165674251E-3</v>
      </c>
      <c r="AH3560" s="2">
        <v>37854</v>
      </c>
      <c r="AI3560">
        <v>4.4779999999999998</v>
      </c>
      <c r="AJ3560">
        <v>1.37</v>
      </c>
      <c r="AK3560">
        <v>1.0963000000000001</v>
      </c>
      <c r="AR3560" s="3"/>
    </row>
    <row r="3561" spans="1:44" hidden="1" outlineLevel="1" x14ac:dyDescent="0.2">
      <c r="A3561" s="2">
        <v>37855</v>
      </c>
      <c r="B3561">
        <v>18.55</v>
      </c>
      <c r="E3561" s="2">
        <v>37855</v>
      </c>
      <c r="F3561">
        <v>993.06</v>
      </c>
      <c r="G3561">
        <f t="shared" si="498"/>
        <v>-1.0176722118671933E-2</v>
      </c>
      <c r="H3561" s="2">
        <v>37855</v>
      </c>
      <c r="I3561">
        <v>1440.17</v>
      </c>
      <c r="J3561">
        <f t="shared" si="499"/>
        <v>-1.0178834073320542E-2</v>
      </c>
      <c r="K3561">
        <f t="shared" si="495"/>
        <v>-1.0233634073320542E-2</v>
      </c>
      <c r="L3561">
        <v>5.9870072283118984E-4</v>
      </c>
      <c r="N3561" s="2">
        <v>37855</v>
      </c>
      <c r="O3561">
        <v>26.22</v>
      </c>
      <c r="Q3561" s="2">
        <v>37855</v>
      </c>
      <c r="R3561">
        <v>27054.38</v>
      </c>
      <c r="S3561" s="8">
        <f t="shared" si="500"/>
        <v>-7.6232630668415791E-4</v>
      </c>
      <c r="T3561" s="9">
        <f t="shared" si="496"/>
        <v>-8.1712630668415794E-4</v>
      </c>
      <c r="U3561" s="3">
        <f>Sheet1!$B$17+Sheet1!$B$18*'Portfolio allocation'!K3561</f>
        <v>-1.1252485479336029E-2</v>
      </c>
      <c r="V3561" s="13">
        <f t="shared" si="501"/>
        <v>1.043535917265187E-2</v>
      </c>
      <c r="W3561" s="13"/>
      <c r="X3561" s="2">
        <v>37855</v>
      </c>
      <c r="Y3561">
        <v>79.25</v>
      </c>
      <c r="AA3561" s="2">
        <v>37855</v>
      </c>
      <c r="AB3561">
        <v>999.82</v>
      </c>
      <c r="AC3561">
        <f t="shared" si="502"/>
        <v>1.4523673587949482E-3</v>
      </c>
      <c r="AD3561">
        <f t="shared" si="497"/>
        <v>1.3983673587949481E-3</v>
      </c>
      <c r="AE3561">
        <f>Sheet2!$B$17+Sheet2!$B$18*'Portfolio allocation'!K3561</f>
        <v>-9.0466214902504578E-3</v>
      </c>
      <c r="AF3561">
        <f t="shared" si="503"/>
        <v>1.0444988849045406E-2</v>
      </c>
      <c r="AH3561" s="2">
        <v>37855</v>
      </c>
      <c r="AI3561">
        <v>4.4720000000000004</v>
      </c>
      <c r="AJ3561">
        <v>1.35</v>
      </c>
      <c r="AK3561">
        <v>1.0859000000000001</v>
      </c>
      <c r="AR3561" s="3"/>
    </row>
    <row r="3562" spans="1:44" hidden="1" outlineLevel="1" x14ac:dyDescent="0.2">
      <c r="A3562" s="2">
        <v>37858</v>
      </c>
      <c r="B3562">
        <v>19.53</v>
      </c>
      <c r="E3562" s="2">
        <v>37858</v>
      </c>
      <c r="F3562">
        <v>993.71</v>
      </c>
      <c r="G3562">
        <f t="shared" si="498"/>
        <v>6.5454252512453515E-4</v>
      </c>
      <c r="H3562" s="2">
        <v>37858</v>
      </c>
      <c r="I3562">
        <v>1441.11</v>
      </c>
      <c r="J3562">
        <f t="shared" si="499"/>
        <v>6.5270072283118985E-4</v>
      </c>
      <c r="K3562">
        <f t="shared" si="495"/>
        <v>5.9870072283118984E-4</v>
      </c>
      <c r="L3562">
        <v>2.9922629500871421E-3</v>
      </c>
      <c r="N3562" s="2">
        <v>37858</v>
      </c>
      <c r="O3562">
        <v>26.5</v>
      </c>
      <c r="Q3562" s="2">
        <v>37858</v>
      </c>
      <c r="R3562">
        <v>27343.3</v>
      </c>
      <c r="S3562" s="8">
        <f t="shared" si="500"/>
        <v>1.0679231976485903E-2</v>
      </c>
      <c r="T3562" s="9">
        <f t="shared" si="496"/>
        <v>1.0625231976485903E-2</v>
      </c>
      <c r="U3562" s="3">
        <f>Sheet1!$B$17+Sheet1!$B$18*'Portfolio allocation'!K3562</f>
        <v>1.1746435266806621E-3</v>
      </c>
      <c r="V3562" s="13">
        <f t="shared" si="501"/>
        <v>9.450588449805241E-3</v>
      </c>
      <c r="W3562" s="13"/>
      <c r="X3562" s="2">
        <v>37858</v>
      </c>
      <c r="Y3562">
        <v>78.285300000000007</v>
      </c>
      <c r="AA3562" s="2">
        <v>37858</v>
      </c>
      <c r="AB3562">
        <v>987.65</v>
      </c>
      <c r="AC3562">
        <f t="shared" si="502"/>
        <v>-1.2172190994379051E-2</v>
      </c>
      <c r="AD3562">
        <f t="shared" si="497"/>
        <v>-1.2226190994379051E-2</v>
      </c>
      <c r="AE3562">
        <f>Sheet2!$B$17+Sheet2!$B$18*'Portfolio allocation'!K3562</f>
        <v>5.8576696834272983E-4</v>
      </c>
      <c r="AF3562">
        <f t="shared" si="503"/>
        <v>-1.2811957962721781E-2</v>
      </c>
      <c r="AH3562" s="2">
        <v>37858</v>
      </c>
      <c r="AI3562">
        <v>4.5289999999999999</v>
      </c>
      <c r="AJ3562">
        <v>1.35</v>
      </c>
      <c r="AK3562">
        <v>1.0901000000000001</v>
      </c>
      <c r="AR3562" s="3"/>
    </row>
    <row r="3563" spans="1:44" hidden="1" outlineLevel="1" x14ac:dyDescent="0.2">
      <c r="A3563" s="2">
        <v>37859</v>
      </c>
      <c r="B3563">
        <v>19.489999999999998</v>
      </c>
      <c r="E3563" s="2">
        <v>37859</v>
      </c>
      <c r="F3563">
        <v>996.73</v>
      </c>
      <c r="G3563">
        <f t="shared" si="498"/>
        <v>3.0391160398908212E-3</v>
      </c>
      <c r="H3563" s="2">
        <v>37859</v>
      </c>
      <c r="I3563">
        <v>1445.5</v>
      </c>
      <c r="J3563">
        <f t="shared" si="499"/>
        <v>3.0462629500871419E-3</v>
      </c>
      <c r="K3563">
        <f t="shared" si="495"/>
        <v>2.9922629500871421E-3</v>
      </c>
      <c r="L3563">
        <v>1.8241272915938417E-4</v>
      </c>
      <c r="N3563" s="2">
        <v>37859</v>
      </c>
      <c r="O3563">
        <v>26.57</v>
      </c>
      <c r="Q3563" s="2">
        <v>37859</v>
      </c>
      <c r="R3563">
        <v>27415.52</v>
      </c>
      <c r="S3563" s="8">
        <f t="shared" si="500"/>
        <v>2.6412320385615917E-3</v>
      </c>
      <c r="T3563" s="9">
        <f t="shared" si="496"/>
        <v>2.5872320385615919E-3</v>
      </c>
      <c r="U3563" s="3">
        <f>Sheet1!$B$17+Sheet1!$B$18*'Portfolio allocation'!K3563</f>
        <v>3.9205987747224346E-3</v>
      </c>
      <c r="V3563" s="13">
        <f t="shared" si="501"/>
        <v>-1.3333667361608427E-3</v>
      </c>
      <c r="W3563" s="13"/>
      <c r="X3563" s="2">
        <v>37859</v>
      </c>
      <c r="Y3563">
        <v>78.801100000000005</v>
      </c>
      <c r="AA3563" s="2">
        <v>37859</v>
      </c>
      <c r="AB3563">
        <v>994.16</v>
      </c>
      <c r="AC3563">
        <f t="shared" si="502"/>
        <v>6.5914038373917627E-3</v>
      </c>
      <c r="AD3563">
        <f t="shared" si="497"/>
        <v>6.5386038373917623E-3</v>
      </c>
      <c r="AE3563">
        <f>Sheet2!$B$17+Sheet2!$B$18*'Portfolio allocation'!K3563</f>
        <v>2.7141835661140209E-3</v>
      </c>
      <c r="AF3563">
        <f t="shared" si="503"/>
        <v>3.8244202712777414E-3</v>
      </c>
      <c r="AH3563" s="2">
        <v>37859</v>
      </c>
      <c r="AI3563">
        <v>4.4770000000000003</v>
      </c>
      <c r="AJ3563">
        <v>1.32</v>
      </c>
      <c r="AK3563">
        <v>1.0882499999999999</v>
      </c>
      <c r="AR3563" s="3"/>
    </row>
    <row r="3564" spans="1:44" hidden="1" outlineLevel="1" x14ac:dyDescent="0.2">
      <c r="A3564" s="2">
        <v>37860</v>
      </c>
      <c r="B3564">
        <v>19.13</v>
      </c>
      <c r="E3564" s="2">
        <v>37860</v>
      </c>
      <c r="F3564">
        <v>996.79</v>
      </c>
      <c r="G3564">
        <f t="shared" si="498"/>
        <v>6.0196843678861356E-5</v>
      </c>
      <c r="H3564" s="2">
        <v>37860</v>
      </c>
      <c r="I3564">
        <v>1445.84</v>
      </c>
      <c r="J3564">
        <f t="shared" si="499"/>
        <v>2.3521272915938418E-4</v>
      </c>
      <c r="K3564">
        <f t="shared" si="495"/>
        <v>1.8241272915938417E-4</v>
      </c>
      <c r="L3564">
        <v>6.0727256349251465E-3</v>
      </c>
      <c r="N3564" s="2">
        <v>37860</v>
      </c>
      <c r="O3564">
        <v>26.42</v>
      </c>
      <c r="Q3564" s="2">
        <v>37860</v>
      </c>
      <c r="R3564">
        <v>27260.75</v>
      </c>
      <c r="S3564" s="8">
        <f t="shared" si="500"/>
        <v>-5.6453424921358852E-3</v>
      </c>
      <c r="T3564" s="9">
        <f t="shared" si="496"/>
        <v>-5.6981424921358857E-3</v>
      </c>
      <c r="U3564" s="3">
        <f>Sheet1!$B$17+Sheet1!$B$18*'Portfolio allocation'!K3564</f>
        <v>6.9706739019961177E-4</v>
      </c>
      <c r="V3564" s="13">
        <f t="shared" si="501"/>
        <v>-6.395209882335497E-3</v>
      </c>
      <c r="W3564" s="13"/>
      <c r="X3564" s="2">
        <v>37860</v>
      </c>
      <c r="Y3564">
        <v>78.323499999999996</v>
      </c>
      <c r="AA3564" s="2">
        <v>37860</v>
      </c>
      <c r="AB3564">
        <v>988.13</v>
      </c>
      <c r="AC3564">
        <f t="shared" si="502"/>
        <v>-6.0654220648587165E-3</v>
      </c>
      <c r="AD3564">
        <f t="shared" si="497"/>
        <v>-6.1206220648587165E-3</v>
      </c>
      <c r="AE3564">
        <f>Sheet2!$B$17+Sheet2!$B$18*'Portfolio allocation'!K3564</f>
        <v>2.1559306390250303E-4</v>
      </c>
      <c r="AF3564">
        <f t="shared" si="503"/>
        <v>-6.3362151287612196E-3</v>
      </c>
      <c r="AH3564" s="2">
        <v>37860</v>
      </c>
      <c r="AI3564">
        <v>4.5369999999999999</v>
      </c>
      <c r="AJ3564">
        <v>1.38</v>
      </c>
      <c r="AK3564">
        <v>1.0894999999999999</v>
      </c>
      <c r="AR3564" s="3"/>
    </row>
    <row r="3565" spans="1:44" hidden="1" outlineLevel="1" x14ac:dyDescent="0.2">
      <c r="A3565" s="2">
        <v>37861</v>
      </c>
      <c r="B3565">
        <v>18.48</v>
      </c>
      <c r="E3565" s="2">
        <v>37861</v>
      </c>
      <c r="F3565">
        <v>1002.84</v>
      </c>
      <c r="G3565">
        <f t="shared" si="498"/>
        <v>6.0694830405603195E-3</v>
      </c>
      <c r="H3565" s="2">
        <v>37861</v>
      </c>
      <c r="I3565">
        <v>1454.7</v>
      </c>
      <c r="J3565">
        <f t="shared" si="499"/>
        <v>6.1279256349251465E-3</v>
      </c>
      <c r="K3565">
        <f t="shared" si="495"/>
        <v>6.0727256349251465E-3</v>
      </c>
      <c r="L3565">
        <v>5.1708449027289974E-3</v>
      </c>
      <c r="N3565" s="2">
        <v>37861</v>
      </c>
      <c r="O3565">
        <v>26.51</v>
      </c>
      <c r="Q3565" s="2">
        <v>37861</v>
      </c>
      <c r="R3565">
        <v>27353.61</v>
      </c>
      <c r="S3565" s="8">
        <f t="shared" si="500"/>
        <v>3.4063626275873116E-3</v>
      </c>
      <c r="T3565" s="9">
        <f t="shared" si="496"/>
        <v>3.3511626275873115E-3</v>
      </c>
      <c r="U3565" s="3">
        <f>Sheet1!$B$17+Sheet1!$B$18*'Portfolio allocation'!K3565</f>
        <v>7.4545836360749591E-3</v>
      </c>
      <c r="V3565" s="13">
        <f t="shared" si="501"/>
        <v>-4.1034210084876475E-3</v>
      </c>
      <c r="W3565" s="13"/>
      <c r="X3565" s="2">
        <v>37861</v>
      </c>
      <c r="Y3565">
        <v>78.227999999999994</v>
      </c>
      <c r="AA3565" s="2">
        <v>37861</v>
      </c>
      <c r="AB3565">
        <v>986.93</v>
      </c>
      <c r="AC3565">
        <f t="shared" si="502"/>
        <v>-1.2144151073240073E-3</v>
      </c>
      <c r="AD3565">
        <f t="shared" si="497"/>
        <v>-1.2680151073240073E-3</v>
      </c>
      <c r="AE3565">
        <f>Sheet2!$B$17+Sheet2!$B$18*'Portfolio allocation'!K3565</f>
        <v>5.453409575182892E-3</v>
      </c>
      <c r="AF3565">
        <f t="shared" si="503"/>
        <v>-6.7214246825068992E-3</v>
      </c>
      <c r="AH3565" s="2">
        <v>37861</v>
      </c>
      <c r="AI3565">
        <v>4.4189999999999996</v>
      </c>
      <c r="AJ3565">
        <v>1.34</v>
      </c>
      <c r="AK3565">
        <v>1.0907</v>
      </c>
      <c r="AR3565" s="3"/>
    </row>
    <row r="3566" spans="1:44" hidden="1" outlineLevel="1" x14ac:dyDescent="0.2">
      <c r="A3566" s="2">
        <v>37862</v>
      </c>
      <c r="B3566">
        <v>18.63</v>
      </c>
      <c r="E3566" s="2">
        <v>37862</v>
      </c>
      <c r="F3566">
        <v>1008.01</v>
      </c>
      <c r="G3566">
        <f t="shared" si="498"/>
        <v>5.1553587810617696E-3</v>
      </c>
      <c r="H3566" s="2">
        <v>37862</v>
      </c>
      <c r="I3566">
        <v>1462.3</v>
      </c>
      <c r="J3566">
        <f t="shared" si="499"/>
        <v>5.2244449027289974E-3</v>
      </c>
      <c r="K3566">
        <f t="shared" si="495"/>
        <v>5.1708449027289974E-3</v>
      </c>
      <c r="L3566">
        <v>-5.4000000000000005E-5</v>
      </c>
      <c r="N3566" s="2">
        <v>37862</v>
      </c>
      <c r="O3566">
        <v>26.52</v>
      </c>
      <c r="Q3566" s="2">
        <v>37862</v>
      </c>
      <c r="R3566">
        <v>27363.93</v>
      </c>
      <c r="S3566" s="8">
        <f t="shared" si="500"/>
        <v>3.7728109744938898E-4</v>
      </c>
      <c r="T3566" s="9">
        <f t="shared" si="496"/>
        <v>3.2368109744938898E-4</v>
      </c>
      <c r="U3566" s="3">
        <f>Sheet1!$B$17+Sheet1!$B$18*'Portfolio allocation'!K3566</f>
        <v>6.4199232034022197E-3</v>
      </c>
      <c r="V3566" s="13">
        <f t="shared" si="501"/>
        <v>-6.0962421059528307E-3</v>
      </c>
      <c r="W3566" s="13"/>
      <c r="X3566" s="2">
        <v>37862</v>
      </c>
      <c r="Y3566">
        <v>78.332999999999998</v>
      </c>
      <c r="AA3566" s="2">
        <v>37862</v>
      </c>
      <c r="AB3566">
        <v>988.25</v>
      </c>
      <c r="AC3566">
        <f t="shared" si="502"/>
        <v>1.3374808750368228E-3</v>
      </c>
      <c r="AD3566">
        <f t="shared" si="497"/>
        <v>1.2834808750368228E-3</v>
      </c>
      <c r="AE3566">
        <f>Sheet2!$B$17+Sheet2!$B$18*'Portfolio allocation'!K3566</f>
        <v>4.6514342190556073E-3</v>
      </c>
      <c r="AF3566">
        <f t="shared" si="503"/>
        <v>-3.3679533440187847E-3</v>
      </c>
      <c r="AH3566" s="2">
        <v>37862</v>
      </c>
      <c r="AI3566">
        <v>4.4630000000000001</v>
      </c>
      <c r="AJ3566">
        <v>1.35</v>
      </c>
      <c r="AK3566">
        <v>1.0979000000000001</v>
      </c>
      <c r="AR3566" s="3"/>
    </row>
    <row r="3567" spans="1:44" hidden="1" outlineLevel="1" x14ac:dyDescent="0.2">
      <c r="A3567" s="2">
        <v>37865</v>
      </c>
      <c r="B3567">
        <v>18.63</v>
      </c>
      <c r="E3567" s="2">
        <v>37865</v>
      </c>
      <c r="F3567">
        <v>1008.01</v>
      </c>
      <c r="G3567">
        <f t="shared" si="498"/>
        <v>0</v>
      </c>
      <c r="H3567" s="2">
        <v>37865</v>
      </c>
      <c r="I3567">
        <v>1462.3</v>
      </c>
      <c r="J3567">
        <f t="shared" si="499"/>
        <v>0</v>
      </c>
      <c r="K3567">
        <f t="shared" si="495"/>
        <v>-5.4000000000000005E-5</v>
      </c>
      <c r="L3567">
        <v>1.3835078848389413E-2</v>
      </c>
      <c r="N3567" s="2">
        <v>37865</v>
      </c>
      <c r="O3567">
        <v>26.52</v>
      </c>
      <c r="Q3567" s="2">
        <v>37865</v>
      </c>
      <c r="R3567">
        <v>27363.93</v>
      </c>
      <c r="S3567" s="8">
        <f t="shared" si="500"/>
        <v>0</v>
      </c>
      <c r="T3567" s="9">
        <f t="shared" si="496"/>
        <v>-5.4000000000000005E-5</v>
      </c>
      <c r="U3567" s="3">
        <f>Sheet1!$B$17+Sheet1!$B$18*'Portfolio allocation'!K3567</f>
        <v>4.2584871581263914E-4</v>
      </c>
      <c r="V3567" s="13">
        <f t="shared" si="501"/>
        <v>-4.7984871581263915E-4</v>
      </c>
      <c r="W3567" s="13"/>
      <c r="X3567" s="2">
        <v>37865</v>
      </c>
      <c r="Y3567">
        <v>78.332999999999998</v>
      </c>
      <c r="AA3567" s="2">
        <v>37865</v>
      </c>
      <c r="AB3567">
        <v>988.25</v>
      </c>
      <c r="AC3567">
        <f t="shared" si="502"/>
        <v>0</v>
      </c>
      <c r="AD3567">
        <f t="shared" si="497"/>
        <v>-5.4000000000000005E-5</v>
      </c>
      <c r="AE3567">
        <f>Sheet2!$B$17+Sheet2!$B$18*'Portfolio allocation'!K3567</f>
        <v>5.3688336997614823E-6</v>
      </c>
      <c r="AF3567">
        <f t="shared" si="503"/>
        <v>-5.9368833699761487E-5</v>
      </c>
      <c r="AH3567" s="2">
        <v>37865</v>
      </c>
      <c r="AI3567">
        <v>4.4630000000000001</v>
      </c>
      <c r="AJ3567">
        <v>1.35</v>
      </c>
      <c r="AK3567">
        <v>1.0972999999999999</v>
      </c>
      <c r="AR3567" s="3"/>
    </row>
    <row r="3568" spans="1:44" hidden="1" outlineLevel="1" x14ac:dyDescent="0.2">
      <c r="A3568" s="2">
        <v>37866</v>
      </c>
      <c r="B3568">
        <v>19.02</v>
      </c>
      <c r="E3568" s="2">
        <v>37866</v>
      </c>
      <c r="F3568">
        <v>1021.99</v>
      </c>
      <c r="G3568">
        <f t="shared" si="498"/>
        <v>1.386891003065438E-2</v>
      </c>
      <c r="H3568" s="2">
        <v>37866</v>
      </c>
      <c r="I3568">
        <v>1482.61</v>
      </c>
      <c r="J3568">
        <f t="shared" si="499"/>
        <v>1.3889078848389413E-2</v>
      </c>
      <c r="K3568">
        <f t="shared" si="495"/>
        <v>1.3835078848389413E-2</v>
      </c>
      <c r="L3568">
        <v>4.4229884352596114E-3</v>
      </c>
      <c r="N3568" s="2">
        <v>37866</v>
      </c>
      <c r="O3568">
        <v>27.26</v>
      </c>
      <c r="Q3568" s="2">
        <v>37866</v>
      </c>
      <c r="R3568">
        <v>28127.48</v>
      </c>
      <c r="S3568" s="8">
        <f t="shared" si="500"/>
        <v>2.7903521168194834E-2</v>
      </c>
      <c r="T3568" s="9">
        <f t="shared" si="496"/>
        <v>2.7849521168194835E-2</v>
      </c>
      <c r="U3568" s="3">
        <f>Sheet1!$B$17+Sheet1!$B$18*'Portfolio allocation'!K3568</f>
        <v>1.6359751966752673E-2</v>
      </c>
      <c r="V3568" s="13">
        <f t="shared" si="501"/>
        <v>1.1489769201442162E-2</v>
      </c>
      <c r="W3568" s="13"/>
      <c r="X3568" s="2">
        <v>37866</v>
      </c>
      <c r="Y3568">
        <v>81.914900000000003</v>
      </c>
      <c r="AA3568" s="2">
        <v>37866</v>
      </c>
      <c r="AB3568">
        <v>1033.44</v>
      </c>
      <c r="AC3568">
        <f t="shared" si="502"/>
        <v>4.5727295724766082E-2</v>
      </c>
      <c r="AD3568">
        <f t="shared" si="497"/>
        <v>4.5671695724766079E-2</v>
      </c>
      <c r="AE3568">
        <f>Sheet2!$B$17+Sheet2!$B$18*'Portfolio allocation'!K3568</f>
        <v>1.2355892088136568E-2</v>
      </c>
      <c r="AF3568">
        <f t="shared" si="503"/>
        <v>3.3315803636629511E-2</v>
      </c>
      <c r="AH3568" s="2">
        <v>37866</v>
      </c>
      <c r="AI3568">
        <v>4.6050000000000004</v>
      </c>
      <c r="AJ3568">
        <v>1.39</v>
      </c>
      <c r="AK3568">
        <v>1.0865</v>
      </c>
      <c r="AR3568" s="3"/>
    </row>
    <row r="3569" spans="1:44" hidden="1" outlineLevel="1" x14ac:dyDescent="0.2">
      <c r="A3569" s="2">
        <v>37867</v>
      </c>
      <c r="B3569">
        <v>19.440000000000001</v>
      </c>
      <c r="E3569" s="2">
        <v>37867</v>
      </c>
      <c r="F3569">
        <v>1026.27</v>
      </c>
      <c r="G3569">
        <f t="shared" si="498"/>
        <v>4.1879079051654333E-3</v>
      </c>
      <c r="H3569" s="2">
        <v>37867</v>
      </c>
      <c r="I3569">
        <v>1489.25</v>
      </c>
      <c r="J3569">
        <f t="shared" si="499"/>
        <v>4.4785884352596117E-3</v>
      </c>
      <c r="K3569">
        <f t="shared" si="495"/>
        <v>4.4229884352596114E-3</v>
      </c>
      <c r="L3569">
        <v>1.6377269095182545E-3</v>
      </c>
      <c r="N3569" s="2">
        <v>37867</v>
      </c>
      <c r="O3569">
        <v>28.3</v>
      </c>
      <c r="Q3569" s="2">
        <v>37867</v>
      </c>
      <c r="R3569">
        <v>29200.57</v>
      </c>
      <c r="S3569" s="8">
        <f t="shared" si="500"/>
        <v>3.8150947045380468E-2</v>
      </c>
      <c r="T3569" s="9">
        <f t="shared" si="496"/>
        <v>3.8095347045380465E-2</v>
      </c>
      <c r="U3569" s="3">
        <f>Sheet1!$B$17+Sheet1!$B$18*'Portfolio allocation'!K3569</f>
        <v>5.5619633107179892E-3</v>
      </c>
      <c r="V3569" s="13">
        <f t="shared" si="501"/>
        <v>3.2533383734662476E-2</v>
      </c>
      <c r="W3569" s="13"/>
      <c r="X3569" s="2">
        <v>37867</v>
      </c>
      <c r="Y3569">
        <v>82.459299999999999</v>
      </c>
      <c r="AA3569" s="2">
        <v>37867</v>
      </c>
      <c r="AB3569">
        <v>1040.31</v>
      </c>
      <c r="AC3569">
        <f t="shared" si="502"/>
        <v>6.647700882489449E-3</v>
      </c>
      <c r="AD3569">
        <f t="shared" si="497"/>
        <v>6.5933008824894494E-3</v>
      </c>
      <c r="AE3569">
        <f>Sheet2!$B$17+Sheet2!$B$18*'Portfolio allocation'!K3569</f>
        <v>3.9864211686377483E-3</v>
      </c>
      <c r="AF3569">
        <f t="shared" si="503"/>
        <v>2.6068797138517012E-3</v>
      </c>
      <c r="AH3569" s="2">
        <v>37867</v>
      </c>
      <c r="AI3569">
        <v>4.5990000000000002</v>
      </c>
      <c r="AJ3569">
        <v>1.36</v>
      </c>
      <c r="AK3569">
        <v>1.0826</v>
      </c>
      <c r="AR3569" s="3"/>
    </row>
    <row r="3570" spans="1:44" hidden="1" outlineLevel="1" x14ac:dyDescent="0.2">
      <c r="A3570" s="2">
        <v>37868</v>
      </c>
      <c r="B3570">
        <v>18.71</v>
      </c>
      <c r="E3570" s="2">
        <v>37868</v>
      </c>
      <c r="F3570">
        <v>1027.97</v>
      </c>
      <c r="G3570">
        <f t="shared" si="498"/>
        <v>1.6564841610882119E-3</v>
      </c>
      <c r="H3570" s="2">
        <v>37868</v>
      </c>
      <c r="I3570">
        <v>1491.77</v>
      </c>
      <c r="J3570">
        <f t="shared" si="499"/>
        <v>1.6921269095182545E-3</v>
      </c>
      <c r="K3570">
        <f t="shared" si="495"/>
        <v>1.6377269095182545E-3</v>
      </c>
      <c r="L3570">
        <v>-6.4415842683523093E-3</v>
      </c>
      <c r="N3570" s="2">
        <v>37868</v>
      </c>
      <c r="O3570">
        <v>28.43</v>
      </c>
      <c r="Q3570" s="2">
        <v>37868</v>
      </c>
      <c r="R3570">
        <v>29334.71</v>
      </c>
      <c r="S3570" s="8">
        <f t="shared" si="500"/>
        <v>4.5937459440004158E-3</v>
      </c>
      <c r="T3570" s="9">
        <f t="shared" si="496"/>
        <v>4.5393459440004162E-3</v>
      </c>
      <c r="U3570" s="3">
        <f>Sheet1!$B$17+Sheet1!$B$18*'Portfolio allocation'!K3570</f>
        <v>2.3666407004734125E-3</v>
      </c>
      <c r="V3570" s="13">
        <f t="shared" si="501"/>
        <v>2.1727052435270037E-3</v>
      </c>
      <c r="W3570" s="13"/>
      <c r="X3570" s="2">
        <v>37868</v>
      </c>
      <c r="Y3570">
        <v>83.968500000000006</v>
      </c>
      <c r="AA3570" s="2">
        <v>37868</v>
      </c>
      <c r="AB3570">
        <v>1059.3499999999999</v>
      </c>
      <c r="AC3570">
        <f t="shared" si="502"/>
        <v>1.8302236833251495E-2</v>
      </c>
      <c r="AD3570">
        <f t="shared" si="497"/>
        <v>1.8249036833251495E-2</v>
      </c>
      <c r="AE3570">
        <f>Sheet2!$B$17+Sheet2!$B$18*'Portfolio allocation'!K3570</f>
        <v>1.5096955615003286E-3</v>
      </c>
      <c r="AF3570">
        <f t="shared" si="503"/>
        <v>1.6739341271751168E-2</v>
      </c>
      <c r="AH3570" s="2">
        <v>37868</v>
      </c>
      <c r="AI3570">
        <v>4.508</v>
      </c>
      <c r="AJ3570">
        <v>1.33</v>
      </c>
      <c r="AK3570">
        <v>1.0899000000000001</v>
      </c>
      <c r="AR3570" s="3"/>
    </row>
    <row r="3571" spans="1:44" hidden="1" outlineLevel="1" x14ac:dyDescent="0.2">
      <c r="A3571" s="2">
        <v>37869</v>
      </c>
      <c r="B3571">
        <v>18.170000000000002</v>
      </c>
      <c r="E3571" s="2">
        <v>37869</v>
      </c>
      <c r="F3571">
        <v>1021.39</v>
      </c>
      <c r="G3571">
        <f t="shared" si="498"/>
        <v>-6.4009650087065717E-3</v>
      </c>
      <c r="H3571" s="2">
        <v>37869</v>
      </c>
      <c r="I3571">
        <v>1482.24</v>
      </c>
      <c r="J3571">
        <f t="shared" si="499"/>
        <v>-6.3883842683523095E-3</v>
      </c>
      <c r="K3571">
        <f t="shared" si="495"/>
        <v>-6.4415842683523093E-3</v>
      </c>
      <c r="L3571">
        <v>1.0056725561312523E-2</v>
      </c>
      <c r="N3571" s="2">
        <v>37869</v>
      </c>
      <c r="O3571">
        <v>28.38</v>
      </c>
      <c r="Q3571" s="2">
        <v>37869</v>
      </c>
      <c r="R3571">
        <v>29283.119999999999</v>
      </c>
      <c r="S3571" s="8">
        <f t="shared" si="500"/>
        <v>-1.758667462538388E-3</v>
      </c>
      <c r="T3571" s="9">
        <f t="shared" si="496"/>
        <v>-1.811867462538388E-3</v>
      </c>
      <c r="U3571" s="3">
        <f>Sheet1!$B$17+Sheet1!$B$18*'Portfolio allocation'!K3571</f>
        <v>-6.902149839754252E-3</v>
      </c>
      <c r="V3571" s="13">
        <f t="shared" si="501"/>
        <v>5.0902823772158642E-3</v>
      </c>
      <c r="W3571" s="13"/>
      <c r="X3571" s="2">
        <v>37869</v>
      </c>
      <c r="Y3571">
        <v>83.051500000000004</v>
      </c>
      <c r="AA3571" s="2">
        <v>37869</v>
      </c>
      <c r="AB3571">
        <v>1047.78</v>
      </c>
      <c r="AC3571">
        <f t="shared" si="502"/>
        <v>-1.0921791664699976E-2</v>
      </c>
      <c r="AD3571">
        <f t="shared" si="497"/>
        <v>-1.0971391664699976E-2</v>
      </c>
      <c r="AE3571">
        <f>Sheet2!$B$17+Sheet2!$B$18*'Portfolio allocation'!K3571</f>
        <v>-5.6746340597324443E-3</v>
      </c>
      <c r="AF3571">
        <f t="shared" si="503"/>
        <v>-5.2967576049675318E-3</v>
      </c>
      <c r="AH3571" s="2">
        <v>37869</v>
      </c>
      <c r="AI3571">
        <v>4.3540000000000001</v>
      </c>
      <c r="AJ3571">
        <v>1.24</v>
      </c>
      <c r="AK3571">
        <v>1.103</v>
      </c>
      <c r="AR3571" s="3"/>
    </row>
    <row r="3572" spans="1:44" hidden="1" outlineLevel="1" x14ac:dyDescent="0.2">
      <c r="A3572" s="2">
        <v>37872</v>
      </c>
      <c r="B3572">
        <v>18.260000000000002</v>
      </c>
      <c r="E3572" s="2">
        <v>37872</v>
      </c>
      <c r="F3572">
        <v>1031.6400000000001</v>
      </c>
      <c r="G3572">
        <f t="shared" si="498"/>
        <v>1.0035343992010892E-2</v>
      </c>
      <c r="H3572" s="2">
        <v>37872</v>
      </c>
      <c r="I3572">
        <v>1497.22</v>
      </c>
      <c r="J3572">
        <f t="shared" si="499"/>
        <v>1.0106325561312524E-2</v>
      </c>
      <c r="K3572">
        <f t="shared" si="495"/>
        <v>1.0056725561312523E-2</v>
      </c>
      <c r="L3572">
        <v>-8.2593465061914055E-3</v>
      </c>
      <c r="N3572" s="2">
        <v>37872</v>
      </c>
      <c r="O3572">
        <v>28.84</v>
      </c>
      <c r="Q3572" s="2">
        <v>37872</v>
      </c>
      <c r="R3572">
        <v>29757.759999999998</v>
      </c>
      <c r="S3572" s="8">
        <f t="shared" si="500"/>
        <v>1.6208655361860336E-2</v>
      </c>
      <c r="T3572" s="9">
        <f t="shared" si="496"/>
        <v>1.6159055361860335E-2</v>
      </c>
      <c r="U3572" s="3">
        <f>Sheet1!$B$17+Sheet1!$B$18*'Portfolio allocation'!K3572</f>
        <v>1.2025129319611772E-2</v>
      </c>
      <c r="V3572" s="13">
        <f t="shared" si="501"/>
        <v>4.1339260422485636E-3</v>
      </c>
      <c r="W3572" s="13"/>
      <c r="X3572" s="2">
        <v>37872</v>
      </c>
      <c r="Y3572">
        <v>85.105099999999993</v>
      </c>
      <c r="AA3572" s="2">
        <v>37872</v>
      </c>
      <c r="AB3572">
        <v>1073.69</v>
      </c>
      <c r="AC3572">
        <f t="shared" si="502"/>
        <v>2.472847353452079E-2</v>
      </c>
      <c r="AD3572">
        <f t="shared" si="497"/>
        <v>2.4677673534520789E-2</v>
      </c>
      <c r="AE3572">
        <f>Sheet2!$B$17+Sheet2!$B$18*'Portfolio allocation'!K3572</f>
        <v>8.9960839507573099E-3</v>
      </c>
      <c r="AF3572">
        <f t="shared" si="503"/>
        <v>1.5681589583763478E-2</v>
      </c>
      <c r="AH3572" s="2">
        <v>37872</v>
      </c>
      <c r="AI3572">
        <v>4.4290000000000003</v>
      </c>
      <c r="AJ3572">
        <v>1.27</v>
      </c>
      <c r="AK3572">
        <v>1.10995</v>
      </c>
      <c r="AR3572" s="3"/>
    </row>
    <row r="3573" spans="1:44" hidden="1" outlineLevel="1" x14ac:dyDescent="0.2">
      <c r="A3573" s="2">
        <v>37873</v>
      </c>
      <c r="B3573">
        <v>18.850000000000001</v>
      </c>
      <c r="E3573" s="2">
        <v>37873</v>
      </c>
      <c r="F3573">
        <v>1023.16</v>
      </c>
      <c r="G3573">
        <f t="shared" si="498"/>
        <v>-8.2199216781049245E-3</v>
      </c>
      <c r="H3573" s="2">
        <v>37873</v>
      </c>
      <c r="I3573">
        <v>1484.93</v>
      </c>
      <c r="J3573">
        <f t="shared" si="499"/>
        <v>-8.2085465061914054E-3</v>
      </c>
      <c r="K3573">
        <f t="shared" si="495"/>
        <v>-8.2593465061914055E-3</v>
      </c>
      <c r="L3573">
        <v>-1.1928547848046783E-2</v>
      </c>
      <c r="N3573" s="2">
        <v>37873</v>
      </c>
      <c r="O3573">
        <v>28.37</v>
      </c>
      <c r="Q3573" s="2">
        <v>37873</v>
      </c>
      <c r="R3573">
        <v>29272.799999999999</v>
      </c>
      <c r="S3573" s="8">
        <f t="shared" si="500"/>
        <v>-1.6296925575043253E-2</v>
      </c>
      <c r="T3573" s="9">
        <f t="shared" si="496"/>
        <v>-1.6347725575043253E-2</v>
      </c>
      <c r="U3573" s="3">
        <f>Sheet1!$B$17+Sheet1!$B$18*'Portfolio allocation'!K3573</f>
        <v>-8.9875327472246861E-3</v>
      </c>
      <c r="V3573" s="13">
        <f t="shared" si="501"/>
        <v>-7.3601928278185669E-3</v>
      </c>
      <c r="W3573" s="13"/>
      <c r="X3573" s="2">
        <v>37873</v>
      </c>
      <c r="Y3573">
        <v>85.410799999999995</v>
      </c>
      <c r="AA3573" s="2">
        <v>37873</v>
      </c>
      <c r="AB3573">
        <v>1077.55</v>
      </c>
      <c r="AC3573">
        <f t="shared" si="502"/>
        <v>3.5950786539875601E-3</v>
      </c>
      <c r="AD3573">
        <f t="shared" si="497"/>
        <v>3.54587865398756E-3</v>
      </c>
      <c r="AE3573">
        <f>Sheet2!$B$17+Sheet2!$B$18*'Portfolio allocation'!K3573</f>
        <v>-7.2910346169279411E-3</v>
      </c>
      <c r="AF3573">
        <f t="shared" si="503"/>
        <v>1.0836913270915502E-2</v>
      </c>
      <c r="AH3573" s="2">
        <v>37873</v>
      </c>
      <c r="AI3573">
        <v>4.3600000000000003</v>
      </c>
      <c r="AJ3573">
        <v>1.23</v>
      </c>
      <c r="AK3573">
        <v>1.1184499999999999</v>
      </c>
      <c r="AR3573" s="3"/>
    </row>
    <row r="3574" spans="1:44" hidden="1" outlineLevel="1" x14ac:dyDescent="0.2">
      <c r="A3574" s="2">
        <v>37874</v>
      </c>
      <c r="B3574">
        <v>20.010000000000002</v>
      </c>
      <c r="E3574" s="2">
        <v>37874</v>
      </c>
      <c r="F3574">
        <v>1010.92</v>
      </c>
      <c r="G3574">
        <f t="shared" si="498"/>
        <v>-1.1962938347863439E-2</v>
      </c>
      <c r="H3574" s="2">
        <v>37874</v>
      </c>
      <c r="I3574">
        <v>1467.29</v>
      </c>
      <c r="J3574">
        <f t="shared" si="499"/>
        <v>-1.1879347848046784E-2</v>
      </c>
      <c r="K3574">
        <f t="shared" si="495"/>
        <v>-1.1928547848046783E-2</v>
      </c>
      <c r="L3574">
        <v>5.6972855263786515E-3</v>
      </c>
      <c r="N3574" s="2">
        <v>37874</v>
      </c>
      <c r="O3574">
        <v>27.55</v>
      </c>
      <c r="Q3574" s="2">
        <v>37874</v>
      </c>
      <c r="R3574">
        <v>28426.7</v>
      </c>
      <c r="S3574" s="8">
        <f t="shared" si="500"/>
        <v>-2.8903965455986391E-2</v>
      </c>
      <c r="T3574" s="9">
        <f t="shared" si="496"/>
        <v>-2.895316545598639E-2</v>
      </c>
      <c r="U3574" s="3">
        <f>Sheet1!$B$17+Sheet1!$B$18*'Portfolio allocation'!K3574</f>
        <v>-1.3196933516529308E-2</v>
      </c>
      <c r="V3574" s="13">
        <f t="shared" si="501"/>
        <v>-1.5756231939457084E-2</v>
      </c>
      <c r="W3574" s="13"/>
      <c r="X3574" s="2">
        <v>37874</v>
      </c>
      <c r="Y3574">
        <v>83.901600000000002</v>
      </c>
      <c r="AA3574" s="2">
        <v>37874</v>
      </c>
      <c r="AB3574">
        <v>1058.51</v>
      </c>
      <c r="AC3574">
        <f t="shared" si="502"/>
        <v>-1.7669713702380352E-2</v>
      </c>
      <c r="AD3574">
        <f t="shared" si="497"/>
        <v>-1.7717713702380351E-2</v>
      </c>
      <c r="AE3574">
        <f>Sheet2!$B$17+Sheet2!$B$18*'Portfolio allocation'!K3574</f>
        <v>-1.0553782059898251E-2</v>
      </c>
      <c r="AF3574">
        <f t="shared" si="503"/>
        <v>-7.1639316424821006E-3</v>
      </c>
      <c r="AH3574" s="2">
        <v>37874</v>
      </c>
      <c r="AI3574">
        <v>4.2729999999999997</v>
      </c>
      <c r="AJ3574">
        <v>1.2</v>
      </c>
      <c r="AK3574">
        <v>1.1210500000000001</v>
      </c>
      <c r="AR3574" s="3"/>
    </row>
    <row r="3575" spans="1:44" hidden="1" outlineLevel="1" x14ac:dyDescent="0.2">
      <c r="A3575" s="2">
        <v>37875</v>
      </c>
      <c r="B3575">
        <v>19.25</v>
      </c>
      <c r="E3575" s="2">
        <v>37875</v>
      </c>
      <c r="F3575">
        <v>1016.42</v>
      </c>
      <c r="G3575">
        <f t="shared" si="498"/>
        <v>5.4405887706248102E-3</v>
      </c>
      <c r="H3575" s="2">
        <v>37875</v>
      </c>
      <c r="I3575">
        <v>1475.72</v>
      </c>
      <c r="J3575">
        <f t="shared" si="499"/>
        <v>5.7452855263786518E-3</v>
      </c>
      <c r="K3575">
        <f t="shared" si="495"/>
        <v>5.6972855263786515E-3</v>
      </c>
      <c r="L3575">
        <v>2.1331857425529056E-3</v>
      </c>
      <c r="N3575" s="2">
        <v>37875</v>
      </c>
      <c r="O3575">
        <v>27.84</v>
      </c>
      <c r="Q3575" s="2">
        <v>37875</v>
      </c>
      <c r="R3575">
        <v>28725.94</v>
      </c>
      <c r="S3575" s="8">
        <f t="shared" si="500"/>
        <v>1.0526723115943826E-2</v>
      </c>
      <c r="T3575" s="9">
        <f t="shared" si="496"/>
        <v>1.0478723115943826E-2</v>
      </c>
      <c r="U3575" s="3">
        <f>Sheet1!$B$17+Sheet1!$B$18*'Portfolio allocation'!K3575</f>
        <v>7.0238692286327432E-3</v>
      </c>
      <c r="V3575" s="13">
        <f t="shared" si="501"/>
        <v>3.454853887311083E-3</v>
      </c>
      <c r="W3575" s="13"/>
      <c r="X3575" s="2">
        <v>37875</v>
      </c>
      <c r="Y3575">
        <v>83.977999999999994</v>
      </c>
      <c r="AA3575" s="2">
        <v>37875</v>
      </c>
      <c r="AB3575">
        <v>1059.47</v>
      </c>
      <c r="AC3575">
        <f t="shared" si="502"/>
        <v>9.0693522026241702E-4</v>
      </c>
      <c r="AD3575">
        <f t="shared" si="497"/>
        <v>8.5813522026241703E-4</v>
      </c>
      <c r="AE3575">
        <f>Sheet2!$B$17+Sheet2!$B$18*'Portfolio allocation'!K3575</f>
        <v>5.1195586523198932E-3</v>
      </c>
      <c r="AF3575">
        <f t="shared" si="503"/>
        <v>-4.261423432057476E-3</v>
      </c>
      <c r="AH3575" s="2">
        <v>37875</v>
      </c>
      <c r="AI3575">
        <v>4.3179999999999996</v>
      </c>
      <c r="AJ3575">
        <v>1.22</v>
      </c>
      <c r="AK3575">
        <v>1.1186</v>
      </c>
      <c r="AR3575" s="3"/>
    </row>
    <row r="3576" spans="1:44" hidden="1" outlineLevel="1" x14ac:dyDescent="0.2">
      <c r="A3576" s="2">
        <v>37876</v>
      </c>
      <c r="B3576">
        <v>18.68</v>
      </c>
      <c r="E3576" s="2">
        <v>37876</v>
      </c>
      <c r="F3576">
        <v>1018.63</v>
      </c>
      <c r="G3576">
        <f t="shared" si="498"/>
        <v>2.1742980264063405E-3</v>
      </c>
      <c r="H3576" s="2">
        <v>37876</v>
      </c>
      <c r="I3576">
        <v>1478.94</v>
      </c>
      <c r="J3576">
        <f t="shared" si="499"/>
        <v>2.1819857425529054E-3</v>
      </c>
      <c r="K3576">
        <f t="shared" si="495"/>
        <v>2.1331857425529056E-3</v>
      </c>
      <c r="L3576">
        <v>-3.7736413377148022E-3</v>
      </c>
      <c r="N3576" s="2">
        <v>37876</v>
      </c>
      <c r="O3576">
        <v>28.34</v>
      </c>
      <c r="Q3576" s="2">
        <v>37876</v>
      </c>
      <c r="R3576">
        <v>29241.85</v>
      </c>
      <c r="S3576" s="8">
        <f t="shared" si="500"/>
        <v>1.79597255999282E-2</v>
      </c>
      <c r="T3576" s="9">
        <f t="shared" si="496"/>
        <v>1.7910925599928199E-2</v>
      </c>
      <c r="U3576" s="3">
        <f>Sheet1!$B$17+Sheet1!$B$18*'Portfolio allocation'!K3576</f>
        <v>2.935043630327414E-3</v>
      </c>
      <c r="V3576" s="13">
        <f t="shared" si="501"/>
        <v>1.4975881969600785E-2</v>
      </c>
      <c r="W3576" s="13"/>
      <c r="X3576" s="2">
        <v>37876</v>
      </c>
      <c r="Y3576">
        <v>84.723100000000002</v>
      </c>
      <c r="AA3576" s="2">
        <v>37876</v>
      </c>
      <c r="AB3576">
        <v>1068.8699999999999</v>
      </c>
      <c r="AC3576">
        <f t="shared" si="502"/>
        <v>8.8723607086560463E-3</v>
      </c>
      <c r="AD3576">
        <f t="shared" si="497"/>
        <v>8.8243607086560469E-3</v>
      </c>
      <c r="AE3576">
        <f>Sheet2!$B$17+Sheet2!$B$18*'Portfolio allocation'!K3576</f>
        <v>1.9502701961327876E-3</v>
      </c>
      <c r="AF3576">
        <f t="shared" si="503"/>
        <v>6.8740905125232593E-3</v>
      </c>
      <c r="AH3576" s="2">
        <v>37876</v>
      </c>
      <c r="AI3576">
        <v>4.2519999999999998</v>
      </c>
      <c r="AJ3576">
        <v>1.2</v>
      </c>
      <c r="AK3576">
        <v>1.1301000000000001</v>
      </c>
      <c r="AR3576" s="3"/>
    </row>
    <row r="3577" spans="1:44" hidden="1" outlineLevel="1" x14ac:dyDescent="0.2">
      <c r="A3577" s="2">
        <v>37879</v>
      </c>
      <c r="B3577">
        <v>19.28</v>
      </c>
      <c r="E3577" s="2">
        <v>37879</v>
      </c>
      <c r="F3577">
        <v>1014.81</v>
      </c>
      <c r="G3577">
        <f t="shared" si="498"/>
        <v>-3.7501349852252508E-3</v>
      </c>
      <c r="H3577" s="2">
        <v>37879</v>
      </c>
      <c r="I3577">
        <v>1473.43</v>
      </c>
      <c r="J3577">
        <f t="shared" si="499"/>
        <v>-3.7256413377148023E-3</v>
      </c>
      <c r="K3577">
        <f t="shared" si="495"/>
        <v>-3.7736413377148022E-3</v>
      </c>
      <c r="L3577">
        <v>1.4251966744263371E-2</v>
      </c>
      <c r="N3577" s="2">
        <v>37879</v>
      </c>
      <c r="O3577">
        <v>28.36</v>
      </c>
      <c r="Q3577" s="2">
        <v>37879</v>
      </c>
      <c r="R3577">
        <v>29262.48</v>
      </c>
      <c r="S3577" s="8">
        <f t="shared" si="500"/>
        <v>7.0549571932021493E-4</v>
      </c>
      <c r="T3577" s="9">
        <f t="shared" si="496"/>
        <v>6.5749571932021496E-4</v>
      </c>
      <c r="U3577" s="3">
        <f>Sheet1!$B$17+Sheet1!$B$18*'Portfolio allocation'!K3577</f>
        <v>-3.8414180950614046E-3</v>
      </c>
      <c r="V3577" s="13">
        <f t="shared" si="501"/>
        <v>4.4989138143816196E-3</v>
      </c>
      <c r="W3577" s="13"/>
      <c r="X3577" s="2">
        <v>37879</v>
      </c>
      <c r="Y3577">
        <v>84.522499999999994</v>
      </c>
      <c r="AA3577" s="2">
        <v>37879</v>
      </c>
      <c r="AB3577">
        <v>1066.3399999999999</v>
      </c>
      <c r="AC3577">
        <f t="shared" si="502"/>
        <v>-2.3669856951733514E-3</v>
      </c>
      <c r="AD3577">
        <f t="shared" si="497"/>
        <v>-2.4149856951733513E-3</v>
      </c>
      <c r="AE3577">
        <f>Sheet2!$B$17+Sheet2!$B$18*'Portfolio allocation'!K3577</f>
        <v>-3.3022311404294277E-3</v>
      </c>
      <c r="AF3577">
        <f t="shared" si="503"/>
        <v>8.8724544525607641E-4</v>
      </c>
      <c r="AH3577" s="2">
        <v>37879</v>
      </c>
      <c r="AI3577">
        <v>4.2679999999999998</v>
      </c>
      <c r="AJ3577">
        <v>1.2</v>
      </c>
      <c r="AK3577">
        <v>1.12965</v>
      </c>
      <c r="AR3577" s="3"/>
    </row>
    <row r="3578" spans="1:44" hidden="1" outlineLevel="1" x14ac:dyDescent="0.2">
      <c r="A3578" s="2">
        <v>37880</v>
      </c>
      <c r="B3578">
        <v>18.03</v>
      </c>
      <c r="E3578" s="2">
        <v>37880</v>
      </c>
      <c r="F3578">
        <v>1029.32</v>
      </c>
      <c r="G3578">
        <f t="shared" si="498"/>
        <v>1.4298243020861134E-2</v>
      </c>
      <c r="H3578" s="2">
        <v>37880</v>
      </c>
      <c r="I3578">
        <v>1494.5</v>
      </c>
      <c r="J3578">
        <f t="shared" si="499"/>
        <v>1.429996674426337E-2</v>
      </c>
      <c r="K3578">
        <f t="shared" si="495"/>
        <v>1.4251966744263371E-2</v>
      </c>
      <c r="L3578">
        <v>-3.2605765138841569E-3</v>
      </c>
      <c r="N3578" s="2">
        <v>37880</v>
      </c>
      <c r="O3578">
        <v>28.9</v>
      </c>
      <c r="Q3578" s="2">
        <v>37880</v>
      </c>
      <c r="R3578">
        <v>29819.67</v>
      </c>
      <c r="S3578" s="8">
        <f t="shared" si="500"/>
        <v>1.9041106563763455E-2</v>
      </c>
      <c r="T3578" s="9">
        <f t="shared" si="496"/>
        <v>1.8993106563763455E-2</v>
      </c>
      <c r="U3578" s="3">
        <f>Sheet1!$B$17+Sheet1!$B$18*'Portfolio allocation'!K3578</f>
        <v>1.6838016326243578E-2</v>
      </c>
      <c r="V3578" s="13">
        <f t="shared" si="501"/>
        <v>2.1550902375198772E-3</v>
      </c>
      <c r="W3578" s="13"/>
      <c r="X3578" s="2">
        <v>37880</v>
      </c>
      <c r="Y3578">
        <v>86.241799999999998</v>
      </c>
      <c r="AA3578" s="2">
        <v>37880</v>
      </c>
      <c r="AB3578">
        <v>1088.03</v>
      </c>
      <c r="AC3578">
        <f t="shared" si="502"/>
        <v>2.034060431007001E-2</v>
      </c>
      <c r="AD3578">
        <f t="shared" si="497"/>
        <v>2.0291804310070008E-2</v>
      </c>
      <c r="AE3578">
        <f>Sheet2!$B$17+Sheet2!$B$18*'Portfolio allocation'!K3578</f>
        <v>1.2726599440919837E-2</v>
      </c>
      <c r="AF3578">
        <f t="shared" si="503"/>
        <v>7.565204869150171E-3</v>
      </c>
      <c r="AH3578" s="2">
        <v>37880</v>
      </c>
      <c r="AI3578">
        <v>4.2779999999999996</v>
      </c>
      <c r="AJ3578">
        <v>1.22</v>
      </c>
      <c r="AK3578">
        <v>1.1190500000000001</v>
      </c>
      <c r="AR3578" s="3"/>
    </row>
    <row r="3579" spans="1:44" hidden="1" outlineLevel="1" x14ac:dyDescent="0.2">
      <c r="A3579" s="2">
        <v>37881</v>
      </c>
      <c r="B3579">
        <v>18.149999999999999</v>
      </c>
      <c r="E3579" s="2">
        <v>37881</v>
      </c>
      <c r="F3579">
        <v>1025.97</v>
      </c>
      <c r="G3579">
        <f t="shared" si="498"/>
        <v>-3.2545758364744826E-3</v>
      </c>
      <c r="H3579" s="2">
        <v>37881</v>
      </c>
      <c r="I3579">
        <v>1489.7</v>
      </c>
      <c r="J3579">
        <f t="shared" si="499"/>
        <v>-3.211776513884157E-3</v>
      </c>
      <c r="K3579">
        <f t="shared" si="495"/>
        <v>-3.2605765138841569E-3</v>
      </c>
      <c r="L3579">
        <v>1.3223528415117017E-2</v>
      </c>
      <c r="N3579" s="2">
        <v>37881</v>
      </c>
      <c r="O3579">
        <v>28.5</v>
      </c>
      <c r="Q3579" s="2">
        <v>37881</v>
      </c>
      <c r="R3579">
        <v>29406.95</v>
      </c>
      <c r="S3579" s="8">
        <f t="shared" si="500"/>
        <v>-1.3840528751659531E-2</v>
      </c>
      <c r="T3579" s="9">
        <f t="shared" si="496"/>
        <v>-1.3889328751659531E-2</v>
      </c>
      <c r="U3579" s="3">
        <f>Sheet1!$B$17+Sheet1!$B$18*'Portfolio allocation'!K3579</f>
        <v>-3.2528171263710953E-3</v>
      </c>
      <c r="V3579" s="13">
        <f t="shared" si="501"/>
        <v>-1.0636511625288435E-2</v>
      </c>
      <c r="W3579" s="13"/>
      <c r="X3579" s="2">
        <v>37881</v>
      </c>
      <c r="Y3579">
        <v>86.566500000000005</v>
      </c>
      <c r="AA3579" s="2">
        <v>37881</v>
      </c>
      <c r="AB3579">
        <v>1092.1300000000001</v>
      </c>
      <c r="AC3579">
        <f t="shared" si="502"/>
        <v>3.7682784482047094E-3</v>
      </c>
      <c r="AD3579">
        <f t="shared" si="497"/>
        <v>3.7206784482047093E-3</v>
      </c>
      <c r="AE3579">
        <f>Sheet2!$B$17+Sheet2!$B$18*'Portfolio allocation'!K3579</f>
        <v>-2.8460008096117214E-3</v>
      </c>
      <c r="AF3579">
        <f t="shared" si="503"/>
        <v>6.5666792578164303E-3</v>
      </c>
      <c r="AH3579" s="2">
        <v>37881</v>
      </c>
      <c r="AI3579">
        <v>4.1829999999999998</v>
      </c>
      <c r="AJ3579">
        <v>1.19</v>
      </c>
      <c r="AK3579">
        <v>1.1236999999999999</v>
      </c>
      <c r="AR3579" s="3"/>
    </row>
    <row r="3580" spans="1:44" hidden="1" outlineLevel="1" x14ac:dyDescent="0.2">
      <c r="A3580" s="2">
        <v>37882</v>
      </c>
      <c r="B3580">
        <v>17.57</v>
      </c>
      <c r="E3580" s="2">
        <v>37882</v>
      </c>
      <c r="F3580">
        <v>1039.58</v>
      </c>
      <c r="G3580">
        <f t="shared" si="498"/>
        <v>1.3265495092448898E-2</v>
      </c>
      <c r="H3580" s="2">
        <v>37882</v>
      </c>
      <c r="I3580">
        <v>1509.47</v>
      </c>
      <c r="J3580">
        <f t="shared" si="499"/>
        <v>1.3271128415117017E-2</v>
      </c>
      <c r="K3580">
        <f t="shared" si="495"/>
        <v>1.3223528415117017E-2</v>
      </c>
      <c r="L3580">
        <v>-3.1827501864893091E-3</v>
      </c>
      <c r="N3580" s="2">
        <v>37882</v>
      </c>
      <c r="O3580">
        <v>29.5</v>
      </c>
      <c r="Q3580" s="2">
        <v>37882</v>
      </c>
      <c r="R3580">
        <v>30438.77</v>
      </c>
      <c r="S3580" s="8">
        <f t="shared" si="500"/>
        <v>3.5087623844023197E-2</v>
      </c>
      <c r="T3580" s="9">
        <f t="shared" si="496"/>
        <v>3.5040023844023195E-2</v>
      </c>
      <c r="U3580" s="3">
        <f>Sheet1!$B$17+Sheet1!$B$18*'Portfolio allocation'!K3580</f>
        <v>1.5658165810953525E-2</v>
      </c>
      <c r="V3580" s="13">
        <f t="shared" si="501"/>
        <v>1.938185803306967E-2</v>
      </c>
      <c r="W3580" s="13"/>
      <c r="X3580" s="2">
        <v>37882</v>
      </c>
      <c r="Y3580">
        <v>87.875100000000003</v>
      </c>
      <c r="AA3580" s="2">
        <v>37882</v>
      </c>
      <c r="AB3580">
        <v>1108.6400000000001</v>
      </c>
      <c r="AC3580">
        <f t="shared" si="502"/>
        <v>1.5117247946673018E-2</v>
      </c>
      <c r="AD3580">
        <f t="shared" si="497"/>
        <v>1.5068047946673019E-2</v>
      </c>
      <c r="AE3580">
        <f>Sheet2!$B$17+Sheet2!$B$18*'Portfolio allocation'!K3580</f>
        <v>1.1812085840808116E-2</v>
      </c>
      <c r="AF3580">
        <f t="shared" si="503"/>
        <v>3.255962105864903E-3</v>
      </c>
      <c r="AH3580" s="2">
        <v>37882</v>
      </c>
      <c r="AI3580">
        <v>4.1680000000000001</v>
      </c>
      <c r="AJ3580">
        <v>1.23</v>
      </c>
      <c r="AK3580">
        <v>1.1262000000000001</v>
      </c>
      <c r="AR3580" s="3"/>
    </row>
    <row r="3581" spans="1:44" hidden="1" outlineLevel="1" x14ac:dyDescent="0.2">
      <c r="A3581" s="2">
        <v>37883</v>
      </c>
      <c r="B3581">
        <v>17.54</v>
      </c>
      <c r="E3581" s="2">
        <v>37883</v>
      </c>
      <c r="F3581">
        <v>1036.3</v>
      </c>
      <c r="G3581">
        <f t="shared" si="498"/>
        <v>-3.1551203370592251E-3</v>
      </c>
      <c r="H3581" s="2">
        <v>37883</v>
      </c>
      <c r="I3581">
        <v>1504.74</v>
      </c>
      <c r="J3581">
        <f t="shared" si="499"/>
        <v>-3.1335501864893089E-3</v>
      </c>
      <c r="K3581">
        <f t="shared" si="495"/>
        <v>-3.1827501864893091E-3</v>
      </c>
      <c r="L3581">
        <v>-1.3061414734771432E-2</v>
      </c>
      <c r="N3581" s="2">
        <v>37883</v>
      </c>
      <c r="O3581">
        <v>29.96</v>
      </c>
      <c r="Q3581" s="2">
        <v>37883</v>
      </c>
      <c r="R3581">
        <v>30913.4</v>
      </c>
      <c r="S3581" s="8">
        <f t="shared" si="500"/>
        <v>1.5592942816020416E-2</v>
      </c>
      <c r="T3581" s="9">
        <f t="shared" si="496"/>
        <v>1.5543742816020417E-2</v>
      </c>
      <c r="U3581" s="3">
        <f>Sheet1!$B$17+Sheet1!$B$18*'Portfolio allocation'!K3581</f>
        <v>-3.1635327912022957E-3</v>
      </c>
      <c r="V3581" s="13">
        <f t="shared" si="501"/>
        <v>1.8707275607222712E-2</v>
      </c>
      <c r="W3581" s="13"/>
      <c r="X3581" s="2">
        <v>37883</v>
      </c>
      <c r="Y3581">
        <v>89.097700000000003</v>
      </c>
      <c r="AA3581" s="2">
        <v>37883</v>
      </c>
      <c r="AB3581">
        <v>1124.06</v>
      </c>
      <c r="AC3581">
        <f t="shared" si="502"/>
        <v>1.390893346803268E-2</v>
      </c>
      <c r="AD3581">
        <f t="shared" si="497"/>
        <v>1.3859733468032681E-2</v>
      </c>
      <c r="AE3581">
        <f>Sheet2!$B$17+Sheet2!$B$18*'Portfolio allocation'!K3581</f>
        <v>-2.7767956537630353E-3</v>
      </c>
      <c r="AF3581">
        <f t="shared" si="503"/>
        <v>1.6636529121795716E-2</v>
      </c>
      <c r="AH3581" s="2">
        <v>37883</v>
      </c>
      <c r="AI3581">
        <v>4.1639999999999997</v>
      </c>
      <c r="AJ3581">
        <v>1.23</v>
      </c>
      <c r="AK3581">
        <v>1.1348</v>
      </c>
      <c r="AR3581" s="3"/>
    </row>
    <row r="3582" spans="1:44" hidden="1" outlineLevel="1" x14ac:dyDescent="0.2">
      <c r="A3582" s="2">
        <v>37886</v>
      </c>
      <c r="B3582">
        <v>19.649999999999999</v>
      </c>
      <c r="E3582" s="2">
        <v>37886</v>
      </c>
      <c r="F3582">
        <v>1022.82</v>
      </c>
      <c r="G3582">
        <f t="shared" si="498"/>
        <v>-1.3007816269419936E-2</v>
      </c>
      <c r="H3582" s="2">
        <v>37886</v>
      </c>
      <c r="I3582">
        <v>1485.16</v>
      </c>
      <c r="J3582">
        <f t="shared" si="499"/>
        <v>-1.3012214734771432E-2</v>
      </c>
      <c r="K3582">
        <f t="shared" si="495"/>
        <v>-1.3061414734771432E-2</v>
      </c>
      <c r="L3582">
        <v>6.0305529801501882E-3</v>
      </c>
      <c r="N3582" s="2">
        <v>37886</v>
      </c>
      <c r="O3582">
        <v>29.07</v>
      </c>
      <c r="Q3582" s="2">
        <v>37886</v>
      </c>
      <c r="R3582">
        <v>29995.08</v>
      </c>
      <c r="S3582" s="8">
        <f t="shared" si="500"/>
        <v>-2.9706211545802108E-2</v>
      </c>
      <c r="T3582" s="9">
        <f t="shared" si="496"/>
        <v>-2.9755411545802107E-2</v>
      </c>
      <c r="U3582" s="3">
        <f>Sheet1!$B$17+Sheet1!$B$18*'Portfolio allocation'!K3582</f>
        <v>-1.449658711964478E-2</v>
      </c>
      <c r="V3582" s="13">
        <f t="shared" si="501"/>
        <v>-1.5258824426157327E-2</v>
      </c>
      <c r="W3582" s="13"/>
      <c r="X3582" s="2">
        <v>37886</v>
      </c>
      <c r="Y3582">
        <v>87.292500000000004</v>
      </c>
      <c r="AA3582" s="2">
        <v>37886</v>
      </c>
      <c r="AB3582">
        <v>1101.28</v>
      </c>
      <c r="AC3582">
        <f t="shared" si="502"/>
        <v>-2.0265822109140075E-2</v>
      </c>
      <c r="AD3582">
        <f t="shared" si="497"/>
        <v>-2.0315422109140075E-2</v>
      </c>
      <c r="AE3582">
        <f>Sheet2!$B$17+Sheet2!$B$18*'Portfolio allocation'!K3582</f>
        <v>-1.1561156197622054E-2</v>
      </c>
      <c r="AF3582">
        <f t="shared" si="503"/>
        <v>-8.7542659115180214E-3</v>
      </c>
      <c r="AH3582" s="2">
        <v>37886</v>
      </c>
      <c r="AI3582">
        <v>4.2210000000000001</v>
      </c>
      <c r="AJ3582">
        <v>1.24</v>
      </c>
      <c r="AK3582">
        <v>1.1477999999999999</v>
      </c>
      <c r="AR3582" s="3"/>
    </row>
    <row r="3583" spans="1:44" hidden="1" outlineLevel="1" x14ac:dyDescent="0.2">
      <c r="A3583" s="2">
        <v>37887</v>
      </c>
      <c r="B3583">
        <v>19.47</v>
      </c>
      <c r="E3583" s="2">
        <v>37887</v>
      </c>
      <c r="F3583">
        <v>1029.03</v>
      </c>
      <c r="G3583">
        <f t="shared" si="498"/>
        <v>6.0714495219098552E-3</v>
      </c>
      <c r="H3583" s="2">
        <v>37887</v>
      </c>
      <c r="I3583">
        <v>1494.19</v>
      </c>
      <c r="J3583">
        <f t="shared" si="499"/>
        <v>6.0801529801501886E-3</v>
      </c>
      <c r="K3583">
        <f t="shared" si="495"/>
        <v>6.0305529801501882E-3</v>
      </c>
      <c r="L3583">
        <v>-1.9143557261124728E-2</v>
      </c>
      <c r="N3583" s="2">
        <v>37887</v>
      </c>
      <c r="O3583">
        <v>29.6</v>
      </c>
      <c r="Q3583" s="2">
        <v>37887</v>
      </c>
      <c r="R3583">
        <v>30541.94</v>
      </c>
      <c r="S3583" s="8">
        <f t="shared" si="500"/>
        <v>1.8231656658358464E-2</v>
      </c>
      <c r="T3583" s="9">
        <f t="shared" si="496"/>
        <v>1.8182056658358463E-2</v>
      </c>
      <c r="U3583" s="3">
        <f>Sheet1!$B$17+Sheet1!$B$18*'Portfolio allocation'!K3583</f>
        <v>7.406202097719923E-3</v>
      </c>
      <c r="V3583" s="13">
        <f t="shared" si="501"/>
        <v>1.077585456063854E-2</v>
      </c>
      <c r="W3583" s="13"/>
      <c r="X3583" s="2">
        <v>37887</v>
      </c>
      <c r="Y3583">
        <v>87.244699999999995</v>
      </c>
      <c r="AA3583" s="2">
        <v>37887</v>
      </c>
      <c r="AB3583">
        <v>1100.68</v>
      </c>
      <c r="AC3583">
        <f t="shared" si="502"/>
        <v>-5.4482057242477566E-4</v>
      </c>
      <c r="AD3583">
        <f t="shared" si="497"/>
        <v>-5.9442057242477568E-4</v>
      </c>
      <c r="AE3583">
        <f>Sheet2!$B$17+Sheet2!$B$18*'Portfolio allocation'!K3583</f>
        <v>5.415908574635267E-3</v>
      </c>
      <c r="AF3583">
        <f t="shared" si="503"/>
        <v>-6.010329147060043E-3</v>
      </c>
      <c r="AH3583" s="2">
        <v>37887</v>
      </c>
      <c r="AI3583">
        <v>4.2110000000000003</v>
      </c>
      <c r="AJ3583">
        <v>1.24</v>
      </c>
      <c r="AK3583">
        <v>1.1484000000000001</v>
      </c>
      <c r="AR3583" s="3"/>
    </row>
    <row r="3584" spans="1:44" hidden="1" outlineLevel="1" x14ac:dyDescent="0.2">
      <c r="A3584" s="2">
        <v>37888</v>
      </c>
      <c r="B3584">
        <v>21.22</v>
      </c>
      <c r="E3584" s="2">
        <v>37888</v>
      </c>
      <c r="F3584">
        <v>1009.38</v>
      </c>
      <c r="G3584">
        <f t="shared" si="498"/>
        <v>-1.9095653187953698E-2</v>
      </c>
      <c r="H3584" s="2">
        <v>37888</v>
      </c>
      <c r="I3584">
        <v>1465.66</v>
      </c>
      <c r="J3584">
        <f t="shared" si="499"/>
        <v>-1.9093957261124728E-2</v>
      </c>
      <c r="K3584">
        <f t="shared" si="495"/>
        <v>-1.9143557261124728E-2</v>
      </c>
      <c r="L3584">
        <v>-5.8959951202871962E-3</v>
      </c>
      <c r="N3584" s="2">
        <v>37888</v>
      </c>
      <c r="O3584">
        <v>28.46</v>
      </c>
      <c r="Q3584" s="2">
        <v>37888</v>
      </c>
      <c r="R3584">
        <v>29365.66</v>
      </c>
      <c r="S3584" s="8">
        <f t="shared" si="500"/>
        <v>-3.8513598022915319E-2</v>
      </c>
      <c r="T3584" s="9">
        <f t="shared" si="496"/>
        <v>-3.8563198022915315E-2</v>
      </c>
      <c r="U3584" s="3">
        <f>Sheet1!$B$17+Sheet1!$B$18*'Portfolio allocation'!K3584</f>
        <v>-2.1474175167867246E-2</v>
      </c>
      <c r="V3584" s="13">
        <f t="shared" si="501"/>
        <v>-1.7089022855048069E-2</v>
      </c>
      <c r="W3584" s="13"/>
      <c r="X3584" s="2">
        <v>37888</v>
      </c>
      <c r="Y3584">
        <v>85.3917</v>
      </c>
      <c r="AA3584" s="2">
        <v>37888</v>
      </c>
      <c r="AB3584">
        <v>1077.3</v>
      </c>
      <c r="AC3584">
        <f t="shared" si="502"/>
        <v>-2.1241414398372016E-2</v>
      </c>
      <c r="AD3584">
        <f t="shared" si="497"/>
        <v>-2.1290214398372018E-2</v>
      </c>
      <c r="AE3584">
        <f>Sheet2!$B$17+Sheet2!$B$18*'Portfolio allocation'!K3584</f>
        <v>-1.6969552501545127E-2</v>
      </c>
      <c r="AF3584">
        <f t="shared" si="503"/>
        <v>-4.3206618968268905E-3</v>
      </c>
      <c r="AH3584" s="2">
        <v>37888</v>
      </c>
      <c r="AI3584">
        <v>4.1379999999999999</v>
      </c>
      <c r="AJ3584">
        <v>1.22</v>
      </c>
      <c r="AK3584">
        <v>1.1469499999999999</v>
      </c>
      <c r="AR3584" s="3"/>
    </row>
    <row r="3585" spans="1:44" hidden="1" outlineLevel="1" x14ac:dyDescent="0.2">
      <c r="A3585" s="2">
        <v>37889</v>
      </c>
      <c r="B3585">
        <v>22.26</v>
      </c>
      <c r="E3585" s="2">
        <v>37889</v>
      </c>
      <c r="F3585">
        <v>1003.27</v>
      </c>
      <c r="G3585">
        <f t="shared" si="498"/>
        <v>-6.0532207889991696E-3</v>
      </c>
      <c r="H3585" s="2">
        <v>37889</v>
      </c>
      <c r="I3585">
        <v>1457.09</v>
      </c>
      <c r="J3585">
        <f t="shared" si="499"/>
        <v>-5.8471951202871963E-3</v>
      </c>
      <c r="K3585">
        <f t="shared" si="495"/>
        <v>-5.8959951202871962E-3</v>
      </c>
      <c r="L3585">
        <v>-6.2662726091044464E-3</v>
      </c>
      <c r="N3585" s="2">
        <v>37889</v>
      </c>
      <c r="O3585">
        <v>28.24</v>
      </c>
      <c r="Q3585" s="2">
        <v>37889</v>
      </c>
      <c r="R3585">
        <v>29138.66</v>
      </c>
      <c r="S3585" s="8">
        <f t="shared" si="500"/>
        <v>-7.7301174228674441E-3</v>
      </c>
      <c r="T3585" s="9">
        <f t="shared" si="496"/>
        <v>-7.778917422867444E-3</v>
      </c>
      <c r="U3585" s="3">
        <f>Sheet1!$B$17+Sheet1!$B$18*'Portfolio allocation'!K3585</f>
        <v>-6.2762361420261713E-3</v>
      </c>
      <c r="V3585" s="13">
        <f t="shared" si="501"/>
        <v>-1.5026812808412726E-3</v>
      </c>
      <c r="W3585" s="13"/>
      <c r="X3585" s="2">
        <v>37889</v>
      </c>
      <c r="Y3585">
        <v>85.401200000000003</v>
      </c>
      <c r="AA3585" s="2">
        <v>37889</v>
      </c>
      <c r="AB3585">
        <v>1077.42</v>
      </c>
      <c r="AC3585">
        <f t="shared" si="502"/>
        <v>1.1138958507395103E-4</v>
      </c>
      <c r="AD3585">
        <f t="shared" si="497"/>
        <v>6.2989585073951028E-5</v>
      </c>
      <c r="AE3585">
        <f>Sheet2!$B$17+Sheet2!$B$18*'Portfolio allocation'!K3585</f>
        <v>-5.1894822700348916E-3</v>
      </c>
      <c r="AF3585">
        <f t="shared" si="503"/>
        <v>5.252471855108843E-3</v>
      </c>
      <c r="AH3585" s="2">
        <v>37889</v>
      </c>
      <c r="AI3585">
        <v>4.0869999999999997</v>
      </c>
      <c r="AJ3585">
        <v>1.21</v>
      </c>
      <c r="AK3585">
        <v>1.15205</v>
      </c>
      <c r="AR3585" s="3"/>
    </row>
    <row r="3586" spans="1:44" hidden="1" outlineLevel="1" x14ac:dyDescent="0.2">
      <c r="A3586" s="2">
        <v>37890</v>
      </c>
      <c r="B3586">
        <v>22.23</v>
      </c>
      <c r="E3586" s="2">
        <v>37890</v>
      </c>
      <c r="F3586">
        <v>996.85</v>
      </c>
      <c r="G3586">
        <f t="shared" si="498"/>
        <v>-6.3990750246692985E-3</v>
      </c>
      <c r="H3586" s="2">
        <v>37890</v>
      </c>
      <c r="I3586">
        <v>1448.03</v>
      </c>
      <c r="J3586">
        <f t="shared" si="499"/>
        <v>-6.2178726091044467E-3</v>
      </c>
      <c r="K3586">
        <f t="shared" si="495"/>
        <v>-6.2662726091044464E-3</v>
      </c>
      <c r="L3586">
        <v>9.737308859623154E-3</v>
      </c>
      <c r="N3586" s="2">
        <v>37890</v>
      </c>
      <c r="O3586">
        <v>28.19</v>
      </c>
      <c r="Q3586" s="2">
        <v>37890</v>
      </c>
      <c r="R3586">
        <v>29087.07</v>
      </c>
      <c r="S3586" s="8">
        <f t="shared" si="500"/>
        <v>-1.7705000847670904E-3</v>
      </c>
      <c r="T3586" s="9">
        <f t="shared" si="496"/>
        <v>-1.8189000847670905E-3</v>
      </c>
      <c r="U3586" s="3">
        <f>Sheet1!$B$17+Sheet1!$B$18*'Portfolio allocation'!K3586</f>
        <v>-6.7010278612768155E-3</v>
      </c>
      <c r="V3586" s="13">
        <f t="shared" si="501"/>
        <v>4.8821277765097246E-3</v>
      </c>
      <c r="W3586" s="13"/>
      <c r="X3586" s="2">
        <v>37890</v>
      </c>
      <c r="Y3586">
        <v>85.057400000000001</v>
      </c>
      <c r="AA3586" s="2">
        <v>37890</v>
      </c>
      <c r="AB3586">
        <v>1073.0899999999999</v>
      </c>
      <c r="AC3586">
        <f t="shared" si="502"/>
        <v>-4.0188598689463451E-3</v>
      </c>
      <c r="AD3586">
        <f t="shared" si="497"/>
        <v>-4.0672598689463447E-3</v>
      </c>
      <c r="AE3586">
        <f>Sheet2!$B$17+Sheet2!$B$18*'Portfolio allocation'!K3586</f>
        <v>-5.5187424597243047E-3</v>
      </c>
      <c r="AF3586">
        <f t="shared" si="503"/>
        <v>1.45148259077796E-3</v>
      </c>
      <c r="AH3586" s="2">
        <v>37890</v>
      </c>
      <c r="AI3586">
        <v>4.0110000000000001</v>
      </c>
      <c r="AJ3586">
        <v>1.21</v>
      </c>
      <c r="AK3586">
        <v>1.1473</v>
      </c>
      <c r="AR3586" s="3"/>
    </row>
    <row r="3587" spans="1:44" hidden="1" outlineLevel="1" x14ac:dyDescent="0.2">
      <c r="A3587" s="2">
        <v>37893</v>
      </c>
      <c r="B3587">
        <v>21.67</v>
      </c>
      <c r="E3587" s="2">
        <v>37893</v>
      </c>
      <c r="F3587">
        <v>1006.58</v>
      </c>
      <c r="G3587">
        <f t="shared" si="498"/>
        <v>9.7607463510056558E-3</v>
      </c>
      <c r="H3587" s="2">
        <v>37893</v>
      </c>
      <c r="I3587">
        <v>1462.2</v>
      </c>
      <c r="J3587">
        <f t="shared" si="499"/>
        <v>9.7857088596231545E-3</v>
      </c>
      <c r="K3587">
        <f t="shared" si="495"/>
        <v>9.737308859623154E-3</v>
      </c>
      <c r="L3587">
        <v>-1.0600991984680615E-2</v>
      </c>
      <c r="N3587" s="2">
        <v>37893</v>
      </c>
      <c r="O3587">
        <v>28.83</v>
      </c>
      <c r="Q3587" s="2">
        <v>37893</v>
      </c>
      <c r="R3587">
        <v>29747.43</v>
      </c>
      <c r="S3587" s="8">
        <f t="shared" si="500"/>
        <v>2.2702871069516517E-2</v>
      </c>
      <c r="T3587" s="9">
        <f t="shared" si="496"/>
        <v>2.2654471069516516E-2</v>
      </c>
      <c r="U3587" s="3">
        <f>Sheet1!$B$17+Sheet1!$B$18*'Portfolio allocation'!K3587</f>
        <v>1.1658686384337993E-2</v>
      </c>
      <c r="V3587" s="13">
        <f t="shared" si="501"/>
        <v>1.0995784685178523E-2</v>
      </c>
      <c r="W3587" s="13"/>
      <c r="X3587" s="2">
        <v>37893</v>
      </c>
      <c r="Y3587">
        <v>85.439499999999995</v>
      </c>
      <c r="AA3587" s="2">
        <v>37893</v>
      </c>
      <c r="AB3587">
        <v>1077.9100000000001</v>
      </c>
      <c r="AC3587">
        <f t="shared" si="502"/>
        <v>4.4917015348202582E-3</v>
      </c>
      <c r="AD3587">
        <f t="shared" si="497"/>
        <v>4.4433015348202586E-3</v>
      </c>
      <c r="AE3587">
        <f>Sheet2!$B$17+Sheet2!$B$18*'Portfolio allocation'!K3587</f>
        <v>8.7120504705580446E-3</v>
      </c>
      <c r="AF3587">
        <f t="shared" si="503"/>
        <v>-4.268748935737786E-3</v>
      </c>
      <c r="AH3587" s="2">
        <v>37893</v>
      </c>
      <c r="AI3587">
        <v>4.0780000000000003</v>
      </c>
      <c r="AJ3587">
        <v>1.21</v>
      </c>
      <c r="AK3587">
        <v>1.1536500000000001</v>
      </c>
      <c r="AR3587" s="3"/>
    </row>
    <row r="3588" spans="1:44" hidden="1" outlineLevel="1" x14ac:dyDescent="0.2">
      <c r="A3588" s="2">
        <v>37894</v>
      </c>
      <c r="B3588">
        <v>22.72</v>
      </c>
      <c r="E3588" s="2">
        <v>37894</v>
      </c>
      <c r="F3588">
        <v>995.97</v>
      </c>
      <c r="G3588">
        <f t="shared" si="498"/>
        <v>-1.0540642571877035E-2</v>
      </c>
      <c r="H3588" s="2">
        <v>37894</v>
      </c>
      <c r="I3588">
        <v>1446.77</v>
      </c>
      <c r="J3588">
        <f t="shared" si="499"/>
        <v>-1.0552591984680615E-2</v>
      </c>
      <c r="K3588">
        <f t="shared" ref="K3588:K3651" si="504">J3588-(AJ3587/25000)</f>
        <v>-1.0600991984680615E-2</v>
      </c>
      <c r="L3588">
        <v>2.2390185433759358E-2</v>
      </c>
      <c r="N3588" s="2">
        <v>37894</v>
      </c>
      <c r="O3588">
        <v>27.8</v>
      </c>
      <c r="Q3588" s="2">
        <v>37894</v>
      </c>
      <c r="R3588">
        <v>28684.66</v>
      </c>
      <c r="S3588" s="8">
        <f t="shared" si="500"/>
        <v>-3.5726447629257363E-2</v>
      </c>
      <c r="T3588" s="9">
        <f t="shared" ref="T3588:T3651" si="505">S3588-(AJ3587/100/250)</f>
        <v>-3.577484762925736E-2</v>
      </c>
      <c r="U3588" s="3">
        <f>Sheet1!$B$17+Sheet1!$B$18*'Portfolio allocation'!K3588</f>
        <v>-1.1673927785335866E-2</v>
      </c>
      <c r="V3588" s="13">
        <f t="shared" si="501"/>
        <v>-2.4100919843921494E-2</v>
      </c>
      <c r="W3588" s="13"/>
      <c r="X3588" s="2">
        <v>37894</v>
      </c>
      <c r="Y3588">
        <v>84.369699999999995</v>
      </c>
      <c r="AA3588" s="2">
        <v>37894</v>
      </c>
      <c r="AB3588">
        <v>1064.4100000000001</v>
      </c>
      <c r="AC3588">
        <f t="shared" si="502"/>
        <v>-1.2524236717351145E-2</v>
      </c>
      <c r="AD3588">
        <f t="shared" ref="AD3588:AD3651" si="506">AC3588-AJ3588/25000</f>
        <v>-1.2570236717351144E-2</v>
      </c>
      <c r="AE3588">
        <f>Sheet2!$B$17+Sheet2!$B$18*'Portfolio allocation'!K3588</f>
        <v>-9.3732855171797906E-3</v>
      </c>
      <c r="AF3588">
        <f t="shared" si="503"/>
        <v>-3.1969512001713534E-3</v>
      </c>
      <c r="AH3588" s="2">
        <v>37894</v>
      </c>
      <c r="AI3588">
        <v>3.9430000000000001</v>
      </c>
      <c r="AJ3588">
        <v>1.1499999999999999</v>
      </c>
      <c r="AK3588">
        <v>1.16455</v>
      </c>
      <c r="AR3588" s="3"/>
    </row>
    <row r="3589" spans="1:44" hidden="1" outlineLevel="1" x14ac:dyDescent="0.2">
      <c r="A3589" s="2">
        <v>37895</v>
      </c>
      <c r="B3589">
        <v>21.07</v>
      </c>
      <c r="E3589" s="2">
        <v>37895</v>
      </c>
      <c r="F3589">
        <v>1018.22</v>
      </c>
      <c r="G3589">
        <f t="shared" ref="G3589:G3652" si="507">(F3589/F3588)-1</f>
        <v>2.2340030322198556E-2</v>
      </c>
      <c r="H3589" s="2">
        <v>37895</v>
      </c>
      <c r="I3589">
        <v>1479.23</v>
      </c>
      <c r="J3589">
        <f t="shared" ref="J3589:J3652" si="508">(I3589/I3588)-1</f>
        <v>2.2436185433759359E-2</v>
      </c>
      <c r="K3589">
        <f t="shared" si="504"/>
        <v>2.2390185433759358E-2</v>
      </c>
      <c r="L3589">
        <v>2.07076573893158E-3</v>
      </c>
      <c r="N3589" s="2">
        <v>37895</v>
      </c>
      <c r="O3589">
        <v>28.52</v>
      </c>
      <c r="Q3589" s="2">
        <v>37895</v>
      </c>
      <c r="R3589">
        <v>29427.57</v>
      </c>
      <c r="S3589" s="8">
        <f t="shared" ref="S3589:S3652" si="509">R3589/R3588-1</f>
        <v>2.5899208845424626E-2</v>
      </c>
      <c r="T3589" s="9">
        <f t="shared" si="505"/>
        <v>2.5853208845424625E-2</v>
      </c>
      <c r="U3589" s="3">
        <f>Sheet1!$B$17+Sheet1!$B$18*'Portfolio allocation'!K3589</f>
        <v>2.6174387056722807E-2</v>
      </c>
      <c r="V3589" s="13">
        <f t="shared" ref="V3589:V3652" si="510">T3589-U3589</f>
        <v>-3.2117821129818216E-4</v>
      </c>
      <c r="W3589" s="13"/>
      <c r="X3589" s="2">
        <v>37895</v>
      </c>
      <c r="Y3589">
        <v>86.299099999999996</v>
      </c>
      <c r="AA3589" s="2">
        <v>37895</v>
      </c>
      <c r="AB3589">
        <v>1088.75</v>
      </c>
      <c r="AC3589">
        <f t="shared" ref="AC3589:AC3652" si="511">AB3589/AB3588-1</f>
        <v>2.2867128268242443E-2</v>
      </c>
      <c r="AD3589">
        <f t="shared" si="506"/>
        <v>2.2821928268242444E-2</v>
      </c>
      <c r="AE3589">
        <f>Sheet2!$B$17+Sheet2!$B$18*'Portfolio allocation'!K3589</f>
        <v>1.9963311124356477E-2</v>
      </c>
      <c r="AF3589">
        <f t="shared" ref="AF3589:AF3652" si="512">AD3589-AE3589</f>
        <v>2.8586171438859664E-3</v>
      </c>
      <c r="AH3589" s="2">
        <v>37895</v>
      </c>
      <c r="AI3589">
        <v>3.9359999999999999</v>
      </c>
      <c r="AJ3589">
        <v>1.1299999999999999</v>
      </c>
      <c r="AK3589">
        <v>1.1714500000000001</v>
      </c>
      <c r="AR3589" s="3"/>
    </row>
    <row r="3590" spans="1:44" hidden="1" outlineLevel="1" x14ac:dyDescent="0.2">
      <c r="A3590" s="2">
        <v>37896</v>
      </c>
      <c r="B3590">
        <v>20.8</v>
      </c>
      <c r="E3590" s="2">
        <v>37896</v>
      </c>
      <c r="F3590">
        <v>1020.24</v>
      </c>
      <c r="G3590">
        <f t="shared" si="507"/>
        <v>1.9838541768968376E-3</v>
      </c>
      <c r="H3590" s="2">
        <v>37896</v>
      </c>
      <c r="I3590">
        <v>1482.36</v>
      </c>
      <c r="J3590">
        <f t="shared" si="508"/>
        <v>2.11596573893158E-3</v>
      </c>
      <c r="K3590">
        <f t="shared" si="504"/>
        <v>2.07076573893158E-3</v>
      </c>
      <c r="L3590">
        <v>9.3718154726247574E-3</v>
      </c>
      <c r="N3590" s="2">
        <v>37896</v>
      </c>
      <c r="O3590">
        <v>28.5</v>
      </c>
      <c r="Q3590" s="2">
        <v>37896</v>
      </c>
      <c r="R3590">
        <v>29406.95</v>
      </c>
      <c r="S3590" s="8">
        <f t="shared" si="509"/>
        <v>-7.0070345597683659E-4</v>
      </c>
      <c r="T3590" s="9">
        <f t="shared" si="505"/>
        <v>-7.459034559768366E-4</v>
      </c>
      <c r="U3590" s="3">
        <f>Sheet1!$B$17+Sheet1!$B$18*'Portfolio allocation'!K3590</f>
        <v>2.8634338202397662E-3</v>
      </c>
      <c r="V3590" s="13">
        <f t="shared" si="510"/>
        <v>-3.6093372762166028E-3</v>
      </c>
      <c r="W3590" s="13"/>
      <c r="X3590" s="2">
        <v>37896</v>
      </c>
      <c r="Y3590">
        <v>86.041200000000003</v>
      </c>
      <c r="AA3590" s="2">
        <v>37896</v>
      </c>
      <c r="AB3590">
        <v>1085.5</v>
      </c>
      <c r="AC3590">
        <f t="shared" si="511"/>
        <v>-2.9850746268657025E-3</v>
      </c>
      <c r="AD3590">
        <f t="shared" si="506"/>
        <v>-3.0306746268657023E-3</v>
      </c>
      <c r="AE3590">
        <f>Sheet2!$B$17+Sheet2!$B$18*'Portfolio allocation'!K3590</f>
        <v>1.894764736434385E-3</v>
      </c>
      <c r="AF3590">
        <f t="shared" si="512"/>
        <v>-4.9254393633000873E-3</v>
      </c>
      <c r="AH3590" s="2">
        <v>37896</v>
      </c>
      <c r="AI3590">
        <v>4</v>
      </c>
      <c r="AJ3590">
        <v>1.1399999999999999</v>
      </c>
      <c r="AK3590">
        <v>1.1689000000000001</v>
      </c>
      <c r="AR3590" s="3"/>
    </row>
    <row r="3591" spans="1:44" hidden="1" outlineLevel="1" x14ac:dyDescent="0.2">
      <c r="A3591" s="2">
        <v>37897</v>
      </c>
      <c r="B3591">
        <v>19.5</v>
      </c>
      <c r="E3591" s="2">
        <v>37897</v>
      </c>
      <c r="F3591">
        <v>1029.8499999999999</v>
      </c>
      <c r="G3591">
        <f t="shared" si="507"/>
        <v>9.419352309260498E-3</v>
      </c>
      <c r="H3591" s="2">
        <v>37897</v>
      </c>
      <c r="I3591">
        <v>1496.32</v>
      </c>
      <c r="J3591">
        <f t="shared" si="508"/>
        <v>9.4174154726247572E-3</v>
      </c>
      <c r="K3591">
        <f t="shared" si="504"/>
        <v>9.3718154726247574E-3</v>
      </c>
      <c r="L3591">
        <v>4.3227228400342576E-3</v>
      </c>
      <c r="N3591" s="2">
        <v>37897</v>
      </c>
      <c r="O3591">
        <v>29.08</v>
      </c>
      <c r="Q3591" s="2">
        <v>37897</v>
      </c>
      <c r="R3591">
        <v>30005.39</v>
      </c>
      <c r="S3591" s="8">
        <f t="shared" si="509"/>
        <v>2.0350291342692728E-2</v>
      </c>
      <c r="T3591" s="9">
        <f t="shared" si="505"/>
        <v>2.0304691342692728E-2</v>
      </c>
      <c r="U3591" s="3">
        <f>Sheet1!$B$17+Sheet1!$B$18*'Portfolio allocation'!K3591</f>
        <v>1.1239383107939201E-2</v>
      </c>
      <c r="V3591" s="13">
        <f t="shared" si="510"/>
        <v>9.0653082347535267E-3</v>
      </c>
      <c r="W3591" s="13"/>
      <c r="X3591" s="2">
        <v>37897</v>
      </c>
      <c r="Y3591">
        <v>86.576099999999997</v>
      </c>
      <c r="AA3591" s="2">
        <v>37897</v>
      </c>
      <c r="AB3591">
        <v>1092.25</v>
      </c>
      <c r="AC3591">
        <f t="shared" si="511"/>
        <v>6.218332565637974E-3</v>
      </c>
      <c r="AD3591">
        <f t="shared" si="506"/>
        <v>6.1703325656379737E-3</v>
      </c>
      <c r="AE3591">
        <f>Sheet2!$B$17+Sheet2!$B$18*'Portfolio allocation'!K3591</f>
        <v>8.387044426259432E-3</v>
      </c>
      <c r="AF3591">
        <f t="shared" si="512"/>
        <v>-2.2167118606214583E-3</v>
      </c>
      <c r="AH3591" s="2">
        <v>37897</v>
      </c>
      <c r="AI3591">
        <v>4.202</v>
      </c>
      <c r="AJ3591">
        <v>1.2</v>
      </c>
      <c r="AK3591">
        <v>1.1628000000000001</v>
      </c>
      <c r="AR3591" s="3"/>
    </row>
    <row r="3592" spans="1:44" hidden="1" outlineLevel="1" x14ac:dyDescent="0.2">
      <c r="A3592" s="2">
        <v>37900</v>
      </c>
      <c r="B3592">
        <v>19.510000000000002</v>
      </c>
      <c r="E3592" s="2">
        <v>37900</v>
      </c>
      <c r="F3592">
        <v>1034.3499999999999</v>
      </c>
      <c r="G3592">
        <f t="shared" si="507"/>
        <v>4.3695683837452481E-3</v>
      </c>
      <c r="H3592" s="2">
        <v>37900</v>
      </c>
      <c r="I3592">
        <v>1502.86</v>
      </c>
      <c r="J3592">
        <f t="shared" si="508"/>
        <v>4.3707228400342579E-3</v>
      </c>
      <c r="K3592">
        <f t="shared" si="504"/>
        <v>4.3227228400342576E-3</v>
      </c>
      <c r="L3592">
        <v>4.7382114368603638E-3</v>
      </c>
      <c r="N3592" s="2">
        <v>37900</v>
      </c>
      <c r="O3592">
        <v>29.19</v>
      </c>
      <c r="Q3592" s="2">
        <v>37900</v>
      </c>
      <c r="R3592">
        <v>30118.89</v>
      </c>
      <c r="S3592" s="8">
        <f t="shared" si="509"/>
        <v>3.782653716548845E-3</v>
      </c>
      <c r="T3592" s="9">
        <f t="shared" si="505"/>
        <v>3.7346537165488451E-3</v>
      </c>
      <c r="U3592" s="3">
        <f>Sheet1!$B$17+Sheet1!$B$18*'Portfolio allocation'!K3592</f>
        <v>5.4469360788073611E-3</v>
      </c>
      <c r="V3592" s="13">
        <f t="shared" si="510"/>
        <v>-1.712282362258516E-3</v>
      </c>
      <c r="W3592" s="13"/>
      <c r="X3592" s="2">
        <v>37900</v>
      </c>
      <c r="Y3592">
        <v>87.091899999999995</v>
      </c>
      <c r="AA3592" s="2">
        <v>37900</v>
      </c>
      <c r="AB3592">
        <v>1098.75</v>
      </c>
      <c r="AC3592">
        <f t="shared" si="511"/>
        <v>5.9510185397115833E-3</v>
      </c>
      <c r="AD3592">
        <f t="shared" si="506"/>
        <v>5.9050185397115833E-3</v>
      </c>
      <c r="AE3592">
        <f>Sheet2!$B$17+Sheet2!$B$18*'Portfolio allocation'!K3592</f>
        <v>3.8972624433566776E-3</v>
      </c>
      <c r="AF3592">
        <f t="shared" si="512"/>
        <v>2.0077560963549057E-3</v>
      </c>
      <c r="AH3592" s="2">
        <v>37900</v>
      </c>
      <c r="AI3592">
        <v>4.1719999999999997</v>
      </c>
      <c r="AJ3592">
        <v>1.1499999999999999</v>
      </c>
      <c r="AK3592">
        <v>1.16635</v>
      </c>
      <c r="AR3592" s="3"/>
    </row>
    <row r="3593" spans="1:44" hidden="1" outlineLevel="1" x14ac:dyDescent="0.2">
      <c r="A3593" s="2">
        <v>37901</v>
      </c>
      <c r="B3593">
        <v>19.41</v>
      </c>
      <c r="E3593" s="2">
        <v>37901</v>
      </c>
      <c r="F3593">
        <v>1039.25</v>
      </c>
      <c r="G3593">
        <f t="shared" si="507"/>
        <v>4.7372746169092039E-3</v>
      </c>
      <c r="H3593" s="2">
        <v>37901</v>
      </c>
      <c r="I3593">
        <v>1510.05</v>
      </c>
      <c r="J3593">
        <f t="shared" si="508"/>
        <v>4.7842114368603639E-3</v>
      </c>
      <c r="K3593">
        <f t="shared" si="504"/>
        <v>4.7382114368603638E-3</v>
      </c>
      <c r="L3593">
        <v>-4.9488999834442172E-3</v>
      </c>
      <c r="N3593" s="2">
        <v>37901</v>
      </c>
      <c r="O3593">
        <v>29.14</v>
      </c>
      <c r="Q3593" s="2">
        <v>37901</v>
      </c>
      <c r="R3593">
        <v>30067.31</v>
      </c>
      <c r="S3593" s="8">
        <f t="shared" si="509"/>
        <v>-1.7125465115082061E-3</v>
      </c>
      <c r="T3593" s="9">
        <f t="shared" si="505"/>
        <v>-1.7585465115082062E-3</v>
      </c>
      <c r="U3593" s="3">
        <f>Sheet1!$B$17+Sheet1!$B$18*'Portfolio allocation'!K3593</f>
        <v>5.9235951269676138E-3</v>
      </c>
      <c r="V3593" s="13">
        <f t="shared" si="510"/>
        <v>-7.6821416384758199E-3</v>
      </c>
      <c r="W3593" s="13"/>
      <c r="X3593" s="2">
        <v>37901</v>
      </c>
      <c r="Y3593">
        <v>87.5886</v>
      </c>
      <c r="AA3593" s="2">
        <v>37901</v>
      </c>
      <c r="AB3593">
        <v>1105.02</v>
      </c>
      <c r="AC3593">
        <f t="shared" si="511"/>
        <v>5.7064846416381432E-3</v>
      </c>
      <c r="AD3593">
        <f t="shared" si="506"/>
        <v>5.6580846416381435E-3</v>
      </c>
      <c r="AE3593">
        <f>Sheet2!$B$17+Sheet2!$B$18*'Portfolio allocation'!K3593</f>
        <v>4.2667255037272499E-3</v>
      </c>
      <c r="AF3593">
        <f t="shared" si="512"/>
        <v>1.3913591379108936E-3</v>
      </c>
      <c r="AH3593" s="2">
        <v>37901</v>
      </c>
      <c r="AI3593">
        <v>4.2619999999999996</v>
      </c>
      <c r="AJ3593">
        <v>1.21</v>
      </c>
      <c r="AK3593">
        <v>1.1770499999999999</v>
      </c>
      <c r="AR3593" s="3"/>
    </row>
    <row r="3594" spans="1:44" hidden="1" outlineLevel="1" x14ac:dyDescent="0.2">
      <c r="A3594" s="2">
        <v>37902</v>
      </c>
      <c r="B3594">
        <v>19.18</v>
      </c>
      <c r="E3594" s="2">
        <v>37902</v>
      </c>
      <c r="F3594">
        <v>1033.78</v>
      </c>
      <c r="G3594">
        <f t="shared" si="507"/>
        <v>-5.2634111137840334E-3</v>
      </c>
      <c r="H3594" s="2">
        <v>37902</v>
      </c>
      <c r="I3594">
        <v>1502.65</v>
      </c>
      <c r="J3594">
        <f t="shared" si="508"/>
        <v>-4.9004999834442176E-3</v>
      </c>
      <c r="K3594">
        <f t="shared" si="504"/>
        <v>-4.9488999834442172E-3</v>
      </c>
      <c r="L3594">
        <v>4.7497898645723667E-3</v>
      </c>
      <c r="N3594" s="2">
        <v>37902</v>
      </c>
      <c r="O3594">
        <v>28.82</v>
      </c>
      <c r="Q3594" s="2">
        <v>37902</v>
      </c>
      <c r="R3594">
        <v>29737.119999999999</v>
      </c>
      <c r="S3594" s="8">
        <f t="shared" si="509"/>
        <v>-1.0981694072399684E-2</v>
      </c>
      <c r="T3594" s="9">
        <f t="shared" si="505"/>
        <v>-1.1030094072399684E-2</v>
      </c>
      <c r="U3594" s="3">
        <f>Sheet1!$B$17+Sheet1!$B$18*'Portfolio allocation'!K3594</f>
        <v>-5.1897045984571899E-3</v>
      </c>
      <c r="V3594" s="13">
        <f t="shared" si="510"/>
        <v>-5.8403894739424943E-3</v>
      </c>
      <c r="W3594" s="13"/>
      <c r="X3594" s="2">
        <v>37902</v>
      </c>
      <c r="Y3594">
        <v>88.505499999999998</v>
      </c>
      <c r="AA3594" s="2">
        <v>37902</v>
      </c>
      <c r="AB3594">
        <v>1116.5899999999999</v>
      </c>
      <c r="AC3594">
        <f t="shared" si="511"/>
        <v>1.0470398725814789E-2</v>
      </c>
      <c r="AD3594">
        <f t="shared" si="506"/>
        <v>1.0421998725814789E-2</v>
      </c>
      <c r="AE3594">
        <f>Sheet2!$B$17+Sheet2!$B$18*'Portfolio allocation'!K3594</f>
        <v>-4.3473011117718561E-3</v>
      </c>
      <c r="AF3594">
        <f t="shared" si="512"/>
        <v>1.4769299837586645E-2</v>
      </c>
      <c r="AH3594" s="2">
        <v>37902</v>
      </c>
      <c r="AI3594">
        <v>4.2389999999999999</v>
      </c>
      <c r="AJ3594">
        <v>1.21</v>
      </c>
      <c r="AK3594">
        <v>1.1810499999999999</v>
      </c>
      <c r="AR3594" s="3"/>
    </row>
    <row r="3595" spans="1:44" hidden="1" outlineLevel="1" x14ac:dyDescent="0.2">
      <c r="A3595" s="2">
        <v>37903</v>
      </c>
      <c r="B3595">
        <v>18.82</v>
      </c>
      <c r="E3595" s="2">
        <v>37903</v>
      </c>
      <c r="F3595">
        <v>1038.73</v>
      </c>
      <c r="G3595">
        <f t="shared" si="507"/>
        <v>4.7882528197489282E-3</v>
      </c>
      <c r="H3595" s="2">
        <v>37903</v>
      </c>
      <c r="I3595">
        <v>1509.86</v>
      </c>
      <c r="J3595">
        <f t="shared" si="508"/>
        <v>4.7981898645723664E-3</v>
      </c>
      <c r="K3595">
        <f t="shared" si="504"/>
        <v>4.7497898645723667E-3</v>
      </c>
      <c r="L3595">
        <v>-6.1838923343874978E-4</v>
      </c>
      <c r="N3595" s="2">
        <v>37903</v>
      </c>
      <c r="O3595">
        <v>28.94</v>
      </c>
      <c r="Q3595" s="2">
        <v>37903</v>
      </c>
      <c r="R3595">
        <v>29860.93</v>
      </c>
      <c r="S3595" s="8">
        <f t="shared" si="509"/>
        <v>4.1634832155905688E-3</v>
      </c>
      <c r="T3595" s="9">
        <f t="shared" si="505"/>
        <v>4.1150832155905691E-3</v>
      </c>
      <c r="U3595" s="3">
        <f>Sheet1!$B$17+Sheet1!$B$18*'Portfolio allocation'!K3595</f>
        <v>5.9368781926752053E-3</v>
      </c>
      <c r="V3595" s="13">
        <f t="shared" si="510"/>
        <v>-1.8217949770846361E-3</v>
      </c>
      <c r="W3595" s="13"/>
      <c r="X3595" s="2">
        <v>37903</v>
      </c>
      <c r="Y3595">
        <v>88.304900000000004</v>
      </c>
      <c r="AA3595" s="2">
        <v>37903</v>
      </c>
      <c r="AB3595">
        <v>1114.06</v>
      </c>
      <c r="AC3595">
        <f t="shared" si="511"/>
        <v>-2.2658272060469553E-3</v>
      </c>
      <c r="AD3595">
        <f t="shared" si="506"/>
        <v>-2.3146272060469552E-3</v>
      </c>
      <c r="AE3595">
        <f>Sheet2!$B$17+Sheet2!$B$18*'Portfolio allocation'!K3595</f>
        <v>4.2770213370411699E-3</v>
      </c>
      <c r="AF3595">
        <f t="shared" si="512"/>
        <v>-6.5916485430881251E-3</v>
      </c>
      <c r="AH3595" s="2">
        <v>37903</v>
      </c>
      <c r="AI3595">
        <v>4.2960000000000003</v>
      </c>
      <c r="AJ3595">
        <v>1.22</v>
      </c>
      <c r="AK3595">
        <v>1.1735500000000001</v>
      </c>
      <c r="AR3595" s="3"/>
    </row>
    <row r="3596" spans="1:44" hidden="1" outlineLevel="1" x14ac:dyDescent="0.2">
      <c r="A3596" s="2">
        <v>37904</v>
      </c>
      <c r="B3596">
        <v>18.45</v>
      </c>
      <c r="E3596" s="2">
        <v>37904</v>
      </c>
      <c r="F3596">
        <v>1038.06</v>
      </c>
      <c r="G3596">
        <f t="shared" si="507"/>
        <v>-6.450184359747535E-4</v>
      </c>
      <c r="H3596" s="2">
        <v>37904</v>
      </c>
      <c r="I3596">
        <v>1509</v>
      </c>
      <c r="J3596">
        <f t="shared" si="508"/>
        <v>-5.6958923343874979E-4</v>
      </c>
      <c r="K3596">
        <f t="shared" si="504"/>
        <v>-6.1838923343874978E-4</v>
      </c>
      <c r="L3596">
        <v>6.9761195493703342E-3</v>
      </c>
      <c r="N3596" s="2">
        <v>37904</v>
      </c>
      <c r="O3596">
        <v>28.91</v>
      </c>
      <c r="Q3596" s="2">
        <v>37904</v>
      </c>
      <c r="R3596">
        <v>29829.98</v>
      </c>
      <c r="S3596" s="8">
        <f t="shared" si="509"/>
        <v>-1.0364714025986599E-3</v>
      </c>
      <c r="T3596" s="9">
        <f t="shared" si="505"/>
        <v>-1.0852714025986598E-3</v>
      </c>
      <c r="U3596" s="3">
        <f>Sheet1!$B$17+Sheet1!$B$18*'Portfolio allocation'!K3596</f>
        <v>-2.2163291631360337E-4</v>
      </c>
      <c r="V3596" s="13">
        <f t="shared" si="510"/>
        <v>-8.636384862850564E-4</v>
      </c>
      <c r="W3596" s="13"/>
      <c r="X3596" s="2">
        <v>37904</v>
      </c>
      <c r="Y3596">
        <v>88.515100000000004</v>
      </c>
      <c r="AA3596" s="2">
        <v>37904</v>
      </c>
      <c r="AB3596">
        <v>1116.71</v>
      </c>
      <c r="AC3596">
        <f t="shared" si="511"/>
        <v>2.3786869647954845E-3</v>
      </c>
      <c r="AD3596">
        <f t="shared" si="506"/>
        <v>2.3302869647954844E-3</v>
      </c>
      <c r="AE3596">
        <f>Sheet2!$B$17+Sheet2!$B$18*'Portfolio allocation'!K3596</f>
        <v>-4.9650047154558576E-4</v>
      </c>
      <c r="AF3596">
        <f t="shared" si="512"/>
        <v>2.8267874363410699E-3</v>
      </c>
      <c r="AH3596" s="2">
        <v>37904</v>
      </c>
      <c r="AI3596">
        <v>4.2560000000000002</v>
      </c>
      <c r="AJ3596">
        <v>1.21</v>
      </c>
      <c r="AK3596">
        <v>1.18045</v>
      </c>
      <c r="AR3596" s="3"/>
    </row>
    <row r="3597" spans="1:44" hidden="1" outlineLevel="1" x14ac:dyDescent="0.2">
      <c r="A3597" s="2">
        <v>37907</v>
      </c>
      <c r="B3597">
        <v>17.55</v>
      </c>
      <c r="E3597" s="2">
        <v>37907</v>
      </c>
      <c r="F3597">
        <v>1045.3499999999999</v>
      </c>
      <c r="G3597">
        <f t="shared" si="507"/>
        <v>7.0227154499740152E-3</v>
      </c>
      <c r="H3597" s="2">
        <v>37907</v>
      </c>
      <c r="I3597">
        <v>1519.6</v>
      </c>
      <c r="J3597">
        <f t="shared" si="508"/>
        <v>7.0245195493703338E-3</v>
      </c>
      <c r="K3597">
        <f t="shared" si="504"/>
        <v>6.9761195493703342E-3</v>
      </c>
      <c r="L3597">
        <v>3.9000074756515052E-3</v>
      </c>
      <c r="N3597" s="2">
        <v>37907</v>
      </c>
      <c r="O3597">
        <v>28.78</v>
      </c>
      <c r="Q3597" s="2">
        <v>37907</v>
      </c>
      <c r="R3597">
        <v>29695.86</v>
      </c>
      <c r="S3597" s="8">
        <f t="shared" si="509"/>
        <v>-4.496147835164499E-3</v>
      </c>
      <c r="T3597" s="9">
        <f t="shared" si="505"/>
        <v>-4.5445478351644987E-3</v>
      </c>
      <c r="U3597" s="3">
        <f>Sheet1!$B$17+Sheet1!$B$18*'Portfolio allocation'!K3597</f>
        <v>8.4909800297729345E-3</v>
      </c>
      <c r="V3597" s="13">
        <f t="shared" si="510"/>
        <v>-1.3035527864937432E-2</v>
      </c>
      <c r="W3597" s="13"/>
      <c r="X3597" s="2">
        <v>37907</v>
      </c>
      <c r="Y3597">
        <v>89.021299999999997</v>
      </c>
      <c r="AA3597" s="2">
        <v>37907</v>
      </c>
      <c r="AB3597">
        <v>1123.0999999999999</v>
      </c>
      <c r="AC3597">
        <f t="shared" si="511"/>
        <v>5.7221660054982415E-3</v>
      </c>
      <c r="AD3597">
        <f t="shared" si="506"/>
        <v>5.6737660054982418E-3</v>
      </c>
      <c r="AE3597">
        <f>Sheet2!$B$17+Sheet2!$B$18*'Portfolio allocation'!K3597</f>
        <v>6.2567304915707922E-3</v>
      </c>
      <c r="AF3597">
        <f t="shared" si="512"/>
        <v>-5.8296448607255032E-4</v>
      </c>
      <c r="AH3597" s="2">
        <v>37907</v>
      </c>
      <c r="AI3597">
        <v>4.2539999999999996</v>
      </c>
      <c r="AJ3597">
        <v>1.21</v>
      </c>
      <c r="AK3597">
        <v>1.1677</v>
      </c>
      <c r="AR3597" s="3"/>
    </row>
    <row r="3598" spans="1:44" hidden="1" outlineLevel="1" x14ac:dyDescent="0.2">
      <c r="A3598" s="2">
        <v>37908</v>
      </c>
      <c r="B3598">
        <v>17.37</v>
      </c>
      <c r="E3598" s="2">
        <v>37908</v>
      </c>
      <c r="F3598">
        <v>1049.48</v>
      </c>
      <c r="G3598">
        <f t="shared" si="507"/>
        <v>3.9508298655952512E-3</v>
      </c>
      <c r="H3598" s="2">
        <v>37908</v>
      </c>
      <c r="I3598">
        <v>1525.6</v>
      </c>
      <c r="J3598">
        <f t="shared" si="508"/>
        <v>3.9484074756515053E-3</v>
      </c>
      <c r="K3598">
        <f t="shared" si="504"/>
        <v>3.9000074756515052E-3</v>
      </c>
      <c r="L3598">
        <v>-2.4417013109595829E-3</v>
      </c>
      <c r="N3598" s="2">
        <v>37908</v>
      </c>
      <c r="O3598">
        <v>28.68</v>
      </c>
      <c r="Q3598" s="2">
        <v>37908</v>
      </c>
      <c r="R3598">
        <v>29592.67</v>
      </c>
      <c r="S3598" s="8">
        <f t="shared" si="509"/>
        <v>-3.4748951537353356E-3</v>
      </c>
      <c r="T3598" s="9">
        <f t="shared" si="505"/>
        <v>-3.5232951537353357E-3</v>
      </c>
      <c r="U3598" s="3">
        <f>Sheet1!$B$17+Sheet1!$B$18*'Portfolio allocation'!K3598</f>
        <v>4.9619862997554772E-3</v>
      </c>
      <c r="V3598" s="13">
        <f t="shared" si="510"/>
        <v>-8.4852814534908134E-3</v>
      </c>
      <c r="W3598" s="13"/>
      <c r="X3598" s="2">
        <v>37908</v>
      </c>
      <c r="Y3598">
        <v>88.562799999999996</v>
      </c>
      <c r="AA3598" s="2">
        <v>37908</v>
      </c>
      <c r="AB3598">
        <v>1117.31</v>
      </c>
      <c r="AC3598">
        <f t="shared" si="511"/>
        <v>-5.1553735197221728E-3</v>
      </c>
      <c r="AD3598">
        <f t="shared" si="506"/>
        <v>-5.2045735197221729E-3</v>
      </c>
      <c r="AE3598">
        <f>Sheet2!$B$17+Sheet2!$B$18*'Portfolio allocation'!K3598</f>
        <v>3.52137315690322E-3</v>
      </c>
      <c r="AF3598">
        <f t="shared" si="512"/>
        <v>-8.7259466766253929E-3</v>
      </c>
      <c r="AH3598" s="2">
        <v>37908</v>
      </c>
      <c r="AI3598">
        <v>4.3479999999999999</v>
      </c>
      <c r="AJ3598">
        <v>1.23</v>
      </c>
      <c r="AK3598">
        <v>1.1698500000000001</v>
      </c>
      <c r="AR3598" s="3"/>
    </row>
    <row r="3599" spans="1:44" hidden="1" outlineLevel="1" x14ac:dyDescent="0.2">
      <c r="A3599" s="2">
        <v>37909</v>
      </c>
      <c r="B3599">
        <v>17.690000000000001</v>
      </c>
      <c r="E3599" s="2">
        <v>37909</v>
      </c>
      <c r="F3599">
        <v>1046.76</v>
      </c>
      <c r="G3599">
        <f t="shared" si="507"/>
        <v>-2.591759728627574E-3</v>
      </c>
      <c r="H3599" s="2">
        <v>37909</v>
      </c>
      <c r="I3599">
        <v>1521.95</v>
      </c>
      <c r="J3599">
        <f t="shared" si="508"/>
        <v>-2.3925013109595827E-3</v>
      </c>
      <c r="K3599">
        <f t="shared" si="504"/>
        <v>-2.4417013109595829E-3</v>
      </c>
      <c r="L3599">
        <v>3.1359012713950869E-3</v>
      </c>
      <c r="N3599" s="2">
        <v>37909</v>
      </c>
      <c r="O3599">
        <v>29.07</v>
      </c>
      <c r="Q3599" s="2">
        <v>37909</v>
      </c>
      <c r="R3599">
        <v>30160.17</v>
      </c>
      <c r="S3599" s="8">
        <f t="shared" si="509"/>
        <v>1.9177046207726534E-2</v>
      </c>
      <c r="T3599" s="9">
        <f t="shared" si="505"/>
        <v>1.9127846207726534E-2</v>
      </c>
      <c r="U3599" s="3">
        <f>Sheet1!$B$17+Sheet1!$B$18*'Portfolio allocation'!K3599</f>
        <v>-2.3133827405185667E-3</v>
      </c>
      <c r="V3599" s="13">
        <f t="shared" si="510"/>
        <v>2.14412289482451E-2</v>
      </c>
      <c r="W3599" s="13"/>
      <c r="X3599" s="2">
        <v>37909</v>
      </c>
      <c r="Y3599">
        <v>88.581900000000005</v>
      </c>
      <c r="AA3599" s="2">
        <v>37909</v>
      </c>
      <c r="AB3599">
        <v>1117.55</v>
      </c>
      <c r="AC3599">
        <f t="shared" si="511"/>
        <v>2.1480162175224748E-4</v>
      </c>
      <c r="AD3599">
        <f t="shared" si="506"/>
        <v>1.640016217522475E-4</v>
      </c>
      <c r="AE3599">
        <f>Sheet2!$B$17+Sheet2!$B$18*'Portfolio allocation'!K3599</f>
        <v>-2.1178360877752993E-3</v>
      </c>
      <c r="AF3599">
        <f t="shared" si="512"/>
        <v>2.2818377095275466E-3</v>
      </c>
      <c r="AH3599" s="2">
        <v>37909</v>
      </c>
      <c r="AI3599">
        <v>4.4020000000000001</v>
      </c>
      <c r="AJ3599">
        <v>1.27</v>
      </c>
      <c r="AK3599">
        <v>1.1637</v>
      </c>
      <c r="AR3599" s="3"/>
    </row>
    <row r="3600" spans="1:44" hidden="1" outlineLevel="1" x14ac:dyDescent="0.2">
      <c r="A3600" s="2">
        <v>37910</v>
      </c>
      <c r="B3600">
        <v>17.190000000000001</v>
      </c>
      <c r="E3600" s="2">
        <v>37910</v>
      </c>
      <c r="F3600">
        <v>1050.07</v>
      </c>
      <c r="G3600">
        <f t="shared" si="507"/>
        <v>3.1621384080400272E-3</v>
      </c>
      <c r="H3600" s="2">
        <v>37910</v>
      </c>
      <c r="I3600">
        <v>1526.8</v>
      </c>
      <c r="J3600">
        <f t="shared" si="508"/>
        <v>3.1867012713950871E-3</v>
      </c>
      <c r="K3600">
        <f t="shared" si="504"/>
        <v>3.1359012713950869E-3</v>
      </c>
      <c r="L3600">
        <v>-1.0284147550432179E-2</v>
      </c>
      <c r="N3600" s="2">
        <v>37910</v>
      </c>
      <c r="O3600">
        <v>29.23</v>
      </c>
      <c r="Q3600" s="2">
        <v>37910</v>
      </c>
      <c r="R3600">
        <v>30326.17</v>
      </c>
      <c r="S3600" s="8">
        <f t="shared" si="509"/>
        <v>5.5039477562626171E-3</v>
      </c>
      <c r="T3600" s="9">
        <f t="shared" si="505"/>
        <v>5.453147756262617E-3</v>
      </c>
      <c r="U3600" s="3">
        <f>Sheet1!$B$17+Sheet1!$B$18*'Portfolio allocation'!K3600</f>
        <v>4.085384297206068E-3</v>
      </c>
      <c r="V3600" s="13">
        <f t="shared" si="510"/>
        <v>1.367763459056549E-3</v>
      </c>
      <c r="W3600" s="13"/>
      <c r="X3600" s="2">
        <v>37910</v>
      </c>
      <c r="Y3600">
        <v>85.277100000000004</v>
      </c>
      <c r="AA3600" s="2">
        <v>37910</v>
      </c>
      <c r="AB3600">
        <v>1075.8599999999999</v>
      </c>
      <c r="AC3600">
        <f t="shared" si="511"/>
        <v>-3.7304818576350152E-2</v>
      </c>
      <c r="AD3600">
        <f t="shared" si="506"/>
        <v>-3.7358418576350153E-2</v>
      </c>
      <c r="AE3600">
        <f>Sheet2!$B$17+Sheet2!$B$18*'Portfolio allocation'!K3600</f>
        <v>2.8419104259660515E-3</v>
      </c>
      <c r="AF3600">
        <f t="shared" si="512"/>
        <v>-4.0200329002316203E-2</v>
      </c>
      <c r="AH3600" s="2">
        <v>37910</v>
      </c>
      <c r="AI3600">
        <v>4.4619999999999997</v>
      </c>
      <c r="AJ3600">
        <v>1.34</v>
      </c>
      <c r="AK3600">
        <v>1.1694</v>
      </c>
      <c r="AR3600" s="3"/>
    </row>
    <row r="3601" spans="1:44" hidden="1" outlineLevel="1" x14ac:dyDescent="0.2">
      <c r="A3601" s="2">
        <v>37911</v>
      </c>
      <c r="B3601">
        <v>17.62</v>
      </c>
      <c r="E3601" s="2">
        <v>37911</v>
      </c>
      <c r="F3601">
        <v>1039.32</v>
      </c>
      <c r="G3601">
        <f t="shared" si="507"/>
        <v>-1.0237412743912322E-2</v>
      </c>
      <c r="H3601" s="2">
        <v>37911</v>
      </c>
      <c r="I3601">
        <v>1511.18</v>
      </c>
      <c r="J3601">
        <f t="shared" si="508"/>
        <v>-1.0230547550432179E-2</v>
      </c>
      <c r="K3601">
        <f t="shared" si="504"/>
        <v>-1.0284147550432179E-2</v>
      </c>
      <c r="L3601">
        <v>5.1025120554799097E-3</v>
      </c>
      <c r="N3601" s="2">
        <v>37911</v>
      </c>
      <c r="O3601">
        <v>28.93</v>
      </c>
      <c r="Q3601" s="2">
        <v>37911</v>
      </c>
      <c r="R3601">
        <v>30014.92</v>
      </c>
      <c r="S3601" s="8">
        <f t="shared" si="509"/>
        <v>-1.0263412755385892E-2</v>
      </c>
      <c r="T3601" s="9">
        <f t="shared" si="505"/>
        <v>-1.0317012755385893E-2</v>
      </c>
      <c r="U3601" s="3">
        <f>Sheet1!$B$17+Sheet1!$B$18*'Portfolio allocation'!K3601</f>
        <v>-1.1310435820460251E-2</v>
      </c>
      <c r="V3601" s="13">
        <f t="shared" si="510"/>
        <v>9.9342306507435758E-4</v>
      </c>
      <c r="W3601" s="13"/>
      <c r="X3601" s="2">
        <v>37911</v>
      </c>
      <c r="Y3601">
        <v>85.229299999999995</v>
      </c>
      <c r="AA3601" s="2">
        <v>37911</v>
      </c>
      <c r="AB3601">
        <v>1075.26</v>
      </c>
      <c r="AC3601">
        <f t="shared" si="511"/>
        <v>-5.5769338017952474E-4</v>
      </c>
      <c r="AD3601">
        <f t="shared" si="506"/>
        <v>-6.1009338017952472E-4</v>
      </c>
      <c r="AE3601">
        <f>Sheet2!$B$17+Sheet2!$B$18*'Portfolio allocation'!K3601</f>
        <v>-9.0915393628134798E-3</v>
      </c>
      <c r="AF3601">
        <f t="shared" si="512"/>
        <v>8.4814459826339558E-3</v>
      </c>
      <c r="AH3601" s="2">
        <v>37911</v>
      </c>
      <c r="AI3601">
        <v>4.3940000000000001</v>
      </c>
      <c r="AJ3601">
        <v>1.31</v>
      </c>
      <c r="AK3601">
        <v>1.1634</v>
      </c>
      <c r="AR3601" s="3"/>
    </row>
    <row r="3602" spans="1:44" hidden="1" outlineLevel="1" x14ac:dyDescent="0.2">
      <c r="A3602" s="2">
        <v>37914</v>
      </c>
      <c r="B3602">
        <v>17.04</v>
      </c>
      <c r="E3602" s="2">
        <v>37914</v>
      </c>
      <c r="F3602">
        <v>1044.68</v>
      </c>
      <c r="G3602">
        <f t="shared" si="507"/>
        <v>5.1572181811185835E-3</v>
      </c>
      <c r="H3602" s="2">
        <v>37914</v>
      </c>
      <c r="I3602">
        <v>1518.97</v>
      </c>
      <c r="J3602">
        <f t="shared" si="508"/>
        <v>5.1549120554799099E-3</v>
      </c>
      <c r="K3602">
        <f t="shared" si="504"/>
        <v>5.1025120554799097E-3</v>
      </c>
      <c r="L3602">
        <v>1.2375480648069898E-3</v>
      </c>
      <c r="N3602" s="2">
        <v>37914</v>
      </c>
      <c r="O3602">
        <v>29.35</v>
      </c>
      <c r="Q3602" s="2">
        <v>37914</v>
      </c>
      <c r="R3602">
        <v>30450.67</v>
      </c>
      <c r="S3602" s="8">
        <f t="shared" si="509"/>
        <v>1.4517779824167354E-2</v>
      </c>
      <c r="T3602" s="9">
        <f t="shared" si="505"/>
        <v>1.4465379824167355E-2</v>
      </c>
      <c r="U3602" s="3">
        <f>Sheet1!$B$17+Sheet1!$B$18*'Portfolio allocation'!K3602</f>
        <v>6.3415300292534171E-3</v>
      </c>
      <c r="V3602" s="13">
        <f t="shared" si="510"/>
        <v>8.1238497949139375E-3</v>
      </c>
      <c r="W3602" s="13"/>
      <c r="X3602" s="2">
        <v>37914</v>
      </c>
      <c r="Y3602">
        <v>85.009600000000006</v>
      </c>
      <c r="AA3602" s="2">
        <v>37914</v>
      </c>
      <c r="AB3602">
        <v>1072.48</v>
      </c>
      <c r="AC3602">
        <f t="shared" si="511"/>
        <v>-2.5854212004537969E-3</v>
      </c>
      <c r="AD3602">
        <f t="shared" si="506"/>
        <v>-2.6382212004537968E-3</v>
      </c>
      <c r="AE3602">
        <f>Sheet2!$B$17+Sheet2!$B$18*'Portfolio allocation'!K3602</f>
        <v>4.5906709079531144E-3</v>
      </c>
      <c r="AF3602">
        <f t="shared" si="512"/>
        <v>-7.2288921084069108E-3</v>
      </c>
      <c r="AH3602" s="2">
        <v>37914</v>
      </c>
      <c r="AI3602">
        <v>4.3869999999999996</v>
      </c>
      <c r="AJ3602">
        <v>1.32</v>
      </c>
      <c r="AK3602">
        <v>1.1664000000000001</v>
      </c>
      <c r="AR3602" s="3"/>
    </row>
    <row r="3603" spans="1:44" hidden="1" outlineLevel="1" x14ac:dyDescent="0.2">
      <c r="A3603" s="2">
        <v>37915</v>
      </c>
      <c r="B3603">
        <v>16.55</v>
      </c>
      <c r="E3603" s="2">
        <v>37915</v>
      </c>
      <c r="F3603">
        <v>1046.03</v>
      </c>
      <c r="G3603">
        <f t="shared" si="507"/>
        <v>1.2922617452233442E-3</v>
      </c>
      <c r="H3603" s="2">
        <v>37915</v>
      </c>
      <c r="I3603">
        <v>1520.93</v>
      </c>
      <c r="J3603">
        <f t="shared" si="508"/>
        <v>1.2903480648069898E-3</v>
      </c>
      <c r="K3603">
        <f t="shared" si="504"/>
        <v>1.2375480648069898E-3</v>
      </c>
      <c r="L3603">
        <v>-1.4945004111957908E-2</v>
      </c>
      <c r="N3603" s="2">
        <v>37915</v>
      </c>
      <c r="O3603">
        <v>29.353000000000002</v>
      </c>
      <c r="Q3603" s="2">
        <v>37915</v>
      </c>
      <c r="R3603">
        <v>30453.79</v>
      </c>
      <c r="S3603" s="8">
        <f t="shared" si="509"/>
        <v>1.0246079971309996E-4</v>
      </c>
      <c r="T3603" s="9">
        <f t="shared" si="505"/>
        <v>4.9660799713099957E-5</v>
      </c>
      <c r="U3603" s="3">
        <f>Sheet1!$B$17+Sheet1!$B$18*'Portfolio allocation'!K3603</f>
        <v>1.9075453879400213E-3</v>
      </c>
      <c r="V3603" s="13">
        <f t="shared" si="510"/>
        <v>-1.8578845882269213E-3</v>
      </c>
      <c r="W3603" s="13"/>
      <c r="X3603" s="2">
        <v>37915</v>
      </c>
      <c r="Y3603">
        <v>84.942800000000005</v>
      </c>
      <c r="AA3603" s="2">
        <v>37915</v>
      </c>
      <c r="AB3603">
        <v>1071.6400000000001</v>
      </c>
      <c r="AC3603">
        <f t="shared" si="511"/>
        <v>-7.8323138893021671E-4</v>
      </c>
      <c r="AD3603">
        <f t="shared" si="506"/>
        <v>-8.3603138893021669E-4</v>
      </c>
      <c r="AE3603">
        <f>Sheet2!$B$17+Sheet2!$B$18*'Portfolio allocation'!K3603</f>
        <v>1.1538463232973746E-3</v>
      </c>
      <c r="AF3603">
        <f t="shared" si="512"/>
        <v>-1.9898777122275913E-3</v>
      </c>
      <c r="AH3603" s="2">
        <v>37915</v>
      </c>
      <c r="AI3603">
        <v>4.3470000000000004</v>
      </c>
      <c r="AJ3603">
        <v>1.32</v>
      </c>
      <c r="AK3603">
        <v>1.16855</v>
      </c>
      <c r="AR3603" s="3"/>
    </row>
    <row r="3604" spans="1:44" hidden="1" outlineLevel="1" x14ac:dyDescent="0.2">
      <c r="A3604" s="2">
        <v>37916</v>
      </c>
      <c r="B3604">
        <v>17.670000000000002</v>
      </c>
      <c r="E3604" s="2">
        <v>37916</v>
      </c>
      <c r="F3604">
        <v>1030.3599999999999</v>
      </c>
      <c r="G3604">
        <f t="shared" si="507"/>
        <v>-1.4980449891494607E-2</v>
      </c>
      <c r="H3604" s="2">
        <v>37916</v>
      </c>
      <c r="I3604">
        <v>1498.28</v>
      </c>
      <c r="J3604">
        <f t="shared" si="508"/>
        <v>-1.4892204111957907E-2</v>
      </c>
      <c r="K3604">
        <f t="shared" si="504"/>
        <v>-1.4945004111957908E-2</v>
      </c>
      <c r="L3604">
        <v>3.2726113036282436E-3</v>
      </c>
      <c r="N3604" s="2">
        <v>37916</v>
      </c>
      <c r="O3604">
        <v>28.89</v>
      </c>
      <c r="Q3604" s="2">
        <v>37916</v>
      </c>
      <c r="R3604">
        <v>29973.43</v>
      </c>
      <c r="S3604" s="8">
        <f t="shared" si="509"/>
        <v>-1.5773406200016549E-2</v>
      </c>
      <c r="T3604" s="9">
        <f t="shared" si="505"/>
        <v>-1.5826206200016547E-2</v>
      </c>
      <c r="U3604" s="3">
        <f>Sheet1!$B$17+Sheet1!$B$18*'Portfolio allocation'!K3604</f>
        <v>-1.6657488589656093E-2</v>
      </c>
      <c r="V3604" s="13">
        <f t="shared" si="510"/>
        <v>8.3128238963954548E-4</v>
      </c>
      <c r="W3604" s="13"/>
      <c r="X3604" s="2">
        <v>37916</v>
      </c>
      <c r="Y3604">
        <v>84.493799999999993</v>
      </c>
      <c r="AA3604" s="2">
        <v>37916</v>
      </c>
      <c r="AB3604">
        <v>1065.98</v>
      </c>
      <c r="AC3604">
        <f t="shared" si="511"/>
        <v>-5.2816244261133516E-3</v>
      </c>
      <c r="AD3604">
        <f t="shared" si="506"/>
        <v>-5.332824426113352E-3</v>
      </c>
      <c r="AE3604">
        <f>Sheet2!$B$17+Sheet2!$B$18*'Portfolio allocation'!K3604</f>
        <v>-1.3236091926527454E-2</v>
      </c>
      <c r="AF3604">
        <f t="shared" si="512"/>
        <v>7.9032675004141011E-3</v>
      </c>
      <c r="AH3604" s="2">
        <v>37916</v>
      </c>
      <c r="AI3604">
        <v>4.2610000000000001</v>
      </c>
      <c r="AJ3604">
        <v>1.28</v>
      </c>
      <c r="AK3604">
        <v>1.17875</v>
      </c>
      <c r="AR3604" s="3"/>
    </row>
    <row r="3605" spans="1:44" hidden="1" outlineLevel="1" x14ac:dyDescent="0.2">
      <c r="A3605" s="2">
        <v>37917</v>
      </c>
      <c r="B3605">
        <v>17.68</v>
      </c>
      <c r="E3605" s="2">
        <v>37917</v>
      </c>
      <c r="F3605">
        <v>1033.77</v>
      </c>
      <c r="G3605">
        <f t="shared" si="507"/>
        <v>3.3095228852051406E-3</v>
      </c>
      <c r="H3605" s="2">
        <v>37917</v>
      </c>
      <c r="I3605">
        <v>1503.26</v>
      </c>
      <c r="J3605">
        <f t="shared" si="508"/>
        <v>3.3238113036282435E-3</v>
      </c>
      <c r="K3605">
        <f t="shared" si="504"/>
        <v>3.2726113036282436E-3</v>
      </c>
      <c r="L3605">
        <v>-4.7551119034630641E-3</v>
      </c>
      <c r="N3605" s="2">
        <v>37917</v>
      </c>
      <c r="O3605">
        <v>28.91</v>
      </c>
      <c r="Q3605" s="2">
        <v>37917</v>
      </c>
      <c r="R3605">
        <v>29994.16</v>
      </c>
      <c r="S3605" s="8">
        <f t="shared" si="509"/>
        <v>6.9161253817129342E-4</v>
      </c>
      <c r="T3605" s="9">
        <f t="shared" si="505"/>
        <v>6.4041253817129337E-4</v>
      </c>
      <c r="U3605" s="3">
        <f>Sheet1!$B$17+Sheet1!$B$18*'Portfolio allocation'!K3605</f>
        <v>4.2422215108769094E-3</v>
      </c>
      <c r="V3605" s="13">
        <f t="shared" si="510"/>
        <v>-3.6018089727056159E-3</v>
      </c>
      <c r="W3605" s="13"/>
      <c r="X3605" s="2">
        <v>37917</v>
      </c>
      <c r="Y3605">
        <v>84.197699999999998</v>
      </c>
      <c r="AA3605" s="2">
        <v>37917</v>
      </c>
      <c r="AB3605">
        <v>1062.24</v>
      </c>
      <c r="AC3605">
        <f t="shared" si="511"/>
        <v>-3.5085086024128076E-3</v>
      </c>
      <c r="AD3605">
        <f t="shared" si="506"/>
        <v>-3.5605086024128076E-3</v>
      </c>
      <c r="AE3605">
        <f>Sheet2!$B$17+Sheet2!$B$18*'Portfolio allocation'!K3605</f>
        <v>2.9634764744161397E-3</v>
      </c>
      <c r="AF3605">
        <f t="shared" si="512"/>
        <v>-6.5239850768289472E-3</v>
      </c>
      <c r="AH3605" s="2">
        <v>37917</v>
      </c>
      <c r="AI3605">
        <v>4.319</v>
      </c>
      <c r="AJ3605">
        <v>1.3</v>
      </c>
      <c r="AK3605">
        <v>1.1788000000000001</v>
      </c>
      <c r="AR3605" s="3"/>
    </row>
    <row r="3606" spans="1:44" hidden="1" outlineLevel="1" x14ac:dyDescent="0.2">
      <c r="A3606" s="2">
        <v>37918</v>
      </c>
      <c r="B3606">
        <v>17.71</v>
      </c>
      <c r="E3606" s="2">
        <v>37918</v>
      </c>
      <c r="F3606">
        <v>1028.9100000000001</v>
      </c>
      <c r="G3606">
        <f t="shared" si="507"/>
        <v>-4.7012391537768483E-3</v>
      </c>
      <c r="H3606" s="2">
        <v>37918</v>
      </c>
      <c r="I3606">
        <v>1496.19</v>
      </c>
      <c r="J3606">
        <f t="shared" si="508"/>
        <v>-4.7031119034630642E-3</v>
      </c>
      <c r="K3606">
        <f t="shared" si="504"/>
        <v>-4.7551119034630641E-3</v>
      </c>
      <c r="L3606">
        <v>2.1147003709422081E-3</v>
      </c>
      <c r="N3606" s="2">
        <v>37918</v>
      </c>
      <c r="O3606">
        <v>26.61</v>
      </c>
      <c r="Q3606" s="2">
        <v>37918</v>
      </c>
      <c r="R3606">
        <v>27607.91</v>
      </c>
      <c r="S3606" s="8">
        <f t="shared" si="509"/>
        <v>-7.9557153792604973E-2</v>
      </c>
      <c r="T3606" s="9">
        <f t="shared" si="505"/>
        <v>-7.960915379260497E-2</v>
      </c>
      <c r="U3606" s="3">
        <f>Sheet1!$B$17+Sheet1!$B$18*'Portfolio allocation'!K3606</f>
        <v>-4.9673860018597492E-3</v>
      </c>
      <c r="V3606" s="13">
        <f t="shared" si="510"/>
        <v>-7.4641767790745217E-2</v>
      </c>
      <c r="W3606" s="13"/>
      <c r="X3606" s="2">
        <v>37918</v>
      </c>
      <c r="Y3606">
        <v>84.455600000000004</v>
      </c>
      <c r="AA3606" s="2">
        <v>37918</v>
      </c>
      <c r="AB3606">
        <v>1065.49</v>
      </c>
      <c r="AC3606">
        <f t="shared" si="511"/>
        <v>3.0595722247326318E-3</v>
      </c>
      <c r="AD3606">
        <f t="shared" si="506"/>
        <v>3.0087722247326316E-3</v>
      </c>
      <c r="AE3606">
        <f>Sheet2!$B$17+Sheet2!$B$18*'Portfolio allocation'!K3606</f>
        <v>-4.1749798070715499E-3</v>
      </c>
      <c r="AF3606">
        <f t="shared" si="512"/>
        <v>7.1837520318041815E-3</v>
      </c>
      <c r="AH3606" s="2">
        <v>37918</v>
      </c>
      <c r="AI3606">
        <v>4.2309999999999999</v>
      </c>
      <c r="AJ3606">
        <v>1.27</v>
      </c>
      <c r="AK3606">
        <v>1.18235</v>
      </c>
      <c r="AR3606" s="3"/>
    </row>
    <row r="3607" spans="1:44" hidden="1" outlineLevel="1" x14ac:dyDescent="0.2">
      <c r="A3607" s="2">
        <v>37921</v>
      </c>
      <c r="B3607">
        <v>18.05</v>
      </c>
      <c r="E3607" s="2">
        <v>37921</v>
      </c>
      <c r="F3607">
        <v>1031.1300000000001</v>
      </c>
      <c r="G3607">
        <f t="shared" si="507"/>
        <v>2.1576231157245385E-3</v>
      </c>
      <c r="H3607" s="2">
        <v>37921</v>
      </c>
      <c r="I3607">
        <v>1499.43</v>
      </c>
      <c r="J3607">
        <f t="shared" si="508"/>
        <v>2.1655003709422083E-3</v>
      </c>
      <c r="K3607">
        <f t="shared" si="504"/>
        <v>2.1147003709422081E-3</v>
      </c>
      <c r="L3607">
        <v>1.5140039793788371E-2</v>
      </c>
      <c r="N3607" s="2">
        <v>37921</v>
      </c>
      <c r="O3607">
        <v>26.91</v>
      </c>
      <c r="Q3607" s="2">
        <v>37921</v>
      </c>
      <c r="R3607">
        <v>27919.16</v>
      </c>
      <c r="S3607" s="8">
        <f t="shared" si="509"/>
        <v>1.1273942866374176E-2</v>
      </c>
      <c r="T3607" s="9">
        <f t="shared" si="505"/>
        <v>1.1223142866374176E-2</v>
      </c>
      <c r="U3607" s="3">
        <f>Sheet1!$B$17+Sheet1!$B$18*'Portfolio allocation'!K3607</f>
        <v>2.9138367435340047E-3</v>
      </c>
      <c r="V3607" s="13">
        <f t="shared" si="510"/>
        <v>8.309306122840171E-3</v>
      </c>
      <c r="W3607" s="13"/>
      <c r="X3607" s="2">
        <v>37921</v>
      </c>
      <c r="Y3607">
        <v>84.551100000000005</v>
      </c>
      <c r="AA3607" s="2">
        <v>37921</v>
      </c>
      <c r="AB3607">
        <v>1066.7</v>
      </c>
      <c r="AC3607">
        <f t="shared" si="511"/>
        <v>1.1356277393499425E-3</v>
      </c>
      <c r="AD3607">
        <f t="shared" si="506"/>
        <v>1.0832277393499426E-3</v>
      </c>
      <c r="AE3607">
        <f>Sheet2!$B$17+Sheet2!$B$18*'Portfolio allocation'!K3607</f>
        <v>1.9338325320920726E-3</v>
      </c>
      <c r="AF3607">
        <f t="shared" si="512"/>
        <v>-8.5060479274213E-4</v>
      </c>
      <c r="AH3607" s="2">
        <v>37921</v>
      </c>
      <c r="AI3607">
        <v>4.2640000000000002</v>
      </c>
      <c r="AJ3607">
        <v>1.31</v>
      </c>
      <c r="AK3607">
        <v>1.1773499999999999</v>
      </c>
      <c r="AR3607" s="3"/>
    </row>
    <row r="3608" spans="1:44" hidden="1" outlineLevel="1" x14ac:dyDescent="0.2">
      <c r="A3608" s="2">
        <v>37922</v>
      </c>
      <c r="B3608">
        <v>16.82</v>
      </c>
      <c r="E3608" s="2">
        <v>37922</v>
      </c>
      <c r="F3608">
        <v>1046.79</v>
      </c>
      <c r="G3608">
        <f t="shared" si="507"/>
        <v>1.5187221785807559E-2</v>
      </c>
      <c r="H3608" s="2">
        <v>37922</v>
      </c>
      <c r="I3608">
        <v>1522.21</v>
      </c>
      <c r="J3608">
        <f t="shared" si="508"/>
        <v>1.519243979378837E-2</v>
      </c>
      <c r="K3608">
        <f t="shared" si="504"/>
        <v>1.5140039793788371E-2</v>
      </c>
      <c r="L3608">
        <v>1.3952670787867828E-3</v>
      </c>
      <c r="N3608" s="2">
        <v>37922</v>
      </c>
      <c r="O3608">
        <v>27.2</v>
      </c>
      <c r="Q3608" s="2">
        <v>37922</v>
      </c>
      <c r="R3608">
        <v>28220.04</v>
      </c>
      <c r="S3608" s="8">
        <f t="shared" si="509"/>
        <v>1.0776828529225124E-2</v>
      </c>
      <c r="T3608" s="9">
        <f t="shared" si="505"/>
        <v>1.0724428529225125E-2</v>
      </c>
      <c r="U3608" s="3">
        <f>Sheet1!$B$17+Sheet1!$B$18*'Portfolio allocation'!K3608</f>
        <v>1.7856836235422762E-2</v>
      </c>
      <c r="V3608" s="13">
        <f t="shared" si="510"/>
        <v>-7.1324077061976372E-3</v>
      </c>
      <c r="W3608" s="13"/>
      <c r="X3608" s="2">
        <v>37922</v>
      </c>
      <c r="Y3608">
        <v>85.869299999999996</v>
      </c>
      <c r="AA3608" s="2">
        <v>37922</v>
      </c>
      <c r="AB3608">
        <v>1083.33</v>
      </c>
      <c r="AC3608">
        <f t="shared" si="511"/>
        <v>1.5590137808193294E-2</v>
      </c>
      <c r="AD3608">
        <f t="shared" si="506"/>
        <v>1.5540137808193294E-2</v>
      </c>
      <c r="AE3608">
        <f>Sheet2!$B$17+Sheet2!$B$18*'Portfolio allocation'!K3608</f>
        <v>1.3516296653350092E-2</v>
      </c>
      <c r="AF3608">
        <f t="shared" si="512"/>
        <v>2.0238411548432027E-3</v>
      </c>
      <c r="AH3608" s="2">
        <v>37922</v>
      </c>
      <c r="AI3608">
        <v>4.1790000000000003</v>
      </c>
      <c r="AJ3608">
        <v>1.25</v>
      </c>
      <c r="AK3608">
        <v>1.1687000000000001</v>
      </c>
      <c r="AR3608" s="3"/>
    </row>
    <row r="3609" spans="1:44" hidden="1" outlineLevel="1" x14ac:dyDescent="0.2">
      <c r="A3609" s="2">
        <v>37923</v>
      </c>
      <c r="B3609">
        <v>16.43</v>
      </c>
      <c r="E3609" s="2">
        <v>37923</v>
      </c>
      <c r="F3609">
        <v>1048.1099999999999</v>
      </c>
      <c r="G3609">
        <f t="shared" si="507"/>
        <v>1.2609979078896938E-3</v>
      </c>
      <c r="H3609" s="2">
        <v>37923</v>
      </c>
      <c r="I3609">
        <v>1524.41</v>
      </c>
      <c r="J3609">
        <f t="shared" si="508"/>
        <v>1.4452670787867827E-3</v>
      </c>
      <c r="K3609">
        <f t="shared" si="504"/>
        <v>1.3952670787867828E-3</v>
      </c>
      <c r="L3609">
        <v>-8.9782903287190349E-4</v>
      </c>
      <c r="N3609" s="2">
        <v>37923</v>
      </c>
      <c r="O3609">
        <v>26.74</v>
      </c>
      <c r="Q3609" s="2">
        <v>37923</v>
      </c>
      <c r="R3609">
        <v>27742.79</v>
      </c>
      <c r="S3609" s="8">
        <f t="shared" si="509"/>
        <v>-1.6911740734598557E-2</v>
      </c>
      <c r="T3609" s="9">
        <f t="shared" si="505"/>
        <v>-1.6961740734598559E-2</v>
      </c>
      <c r="U3609" s="3">
        <f>Sheet1!$B$17+Sheet1!$B$18*'Portfolio allocation'!K3609</f>
        <v>2.0884846379090067E-3</v>
      </c>
      <c r="V3609" s="13">
        <f t="shared" si="510"/>
        <v>-1.9050225372507563E-2</v>
      </c>
      <c r="W3609" s="13"/>
      <c r="X3609" s="2">
        <v>37923</v>
      </c>
      <c r="Y3609">
        <v>85.334400000000002</v>
      </c>
      <c r="AA3609" s="2">
        <v>37923</v>
      </c>
      <c r="AB3609">
        <v>1076.58</v>
      </c>
      <c r="AC3609">
        <f t="shared" si="511"/>
        <v>-6.2307884024258575E-3</v>
      </c>
      <c r="AD3609">
        <f t="shared" si="506"/>
        <v>-6.2823884024258573E-3</v>
      </c>
      <c r="AE3609">
        <f>Sheet2!$B$17+Sheet2!$B$18*'Portfolio allocation'!K3609</f>
        <v>1.2940940943041725E-3</v>
      </c>
      <c r="AF3609">
        <f t="shared" si="512"/>
        <v>-7.5764824967300293E-3</v>
      </c>
      <c r="AH3609" s="2">
        <v>37923</v>
      </c>
      <c r="AI3609">
        <v>4.2969999999999997</v>
      </c>
      <c r="AJ3609">
        <v>1.29</v>
      </c>
      <c r="AK3609">
        <v>1.1692</v>
      </c>
      <c r="AR3609" s="3"/>
    </row>
    <row r="3610" spans="1:44" hidden="1" outlineLevel="1" x14ac:dyDescent="0.2">
      <c r="A3610" s="2">
        <v>37924</v>
      </c>
      <c r="B3610">
        <v>16.329999999999998</v>
      </c>
      <c r="E3610" s="2">
        <v>37924</v>
      </c>
      <c r="F3610">
        <v>1046.94</v>
      </c>
      <c r="G3610">
        <f t="shared" si="507"/>
        <v>-1.1162950453672549E-3</v>
      </c>
      <c r="H3610" s="2">
        <v>37924</v>
      </c>
      <c r="I3610">
        <v>1523.12</v>
      </c>
      <c r="J3610">
        <f t="shared" si="508"/>
        <v>-8.4622903287190354E-4</v>
      </c>
      <c r="K3610">
        <f t="shared" si="504"/>
        <v>-8.9782903287190349E-4</v>
      </c>
      <c r="L3610">
        <v>3.5582089815641899E-3</v>
      </c>
      <c r="N3610" s="2">
        <v>37924</v>
      </c>
      <c r="O3610">
        <v>26.12</v>
      </c>
      <c r="Q3610" s="2">
        <v>37924</v>
      </c>
      <c r="R3610">
        <v>27099.54</v>
      </c>
      <c r="S3610" s="8">
        <f t="shared" si="509"/>
        <v>-2.3186204415633793E-2</v>
      </c>
      <c r="T3610" s="9">
        <f t="shared" si="505"/>
        <v>-2.3237804415633792E-2</v>
      </c>
      <c r="U3610" s="3">
        <f>Sheet1!$B$17+Sheet1!$B$18*'Portfolio allocation'!K3610</f>
        <v>-5.4221333616961726E-4</v>
      </c>
      <c r="V3610" s="13">
        <f t="shared" si="510"/>
        <v>-2.2695591079464176E-2</v>
      </c>
      <c r="W3610" s="13"/>
      <c r="X3610" s="2">
        <v>37924</v>
      </c>
      <c r="Y3610">
        <v>85.124300000000005</v>
      </c>
      <c r="AA3610" s="2">
        <v>37924</v>
      </c>
      <c r="AB3610">
        <v>1073.93</v>
      </c>
      <c r="AC3610">
        <f t="shared" si="511"/>
        <v>-2.4614984487913993E-3</v>
      </c>
      <c r="AD3610">
        <f t="shared" si="506"/>
        <v>-2.5142984487913993E-3</v>
      </c>
      <c r="AE3610">
        <f>Sheet2!$B$17+Sheet2!$B$18*'Portfolio allocation'!K3610</f>
        <v>-7.4498547035560601E-4</v>
      </c>
      <c r="AF3610">
        <f t="shared" si="512"/>
        <v>-1.7693129784357932E-3</v>
      </c>
      <c r="AH3610" s="2">
        <v>37924</v>
      </c>
      <c r="AI3610">
        <v>4.3479999999999999</v>
      </c>
      <c r="AJ3610">
        <v>1.32</v>
      </c>
      <c r="AK3610">
        <v>1.1687000000000001</v>
      </c>
      <c r="AR3610" s="3"/>
    </row>
    <row r="3611" spans="1:44" hidden="1" outlineLevel="1" x14ac:dyDescent="0.2">
      <c r="A3611" s="2">
        <v>37925</v>
      </c>
      <c r="B3611">
        <v>16.100000000000001</v>
      </c>
      <c r="E3611" s="2">
        <v>37925</v>
      </c>
      <c r="F3611">
        <v>1050.71</v>
      </c>
      <c r="G3611">
        <f t="shared" si="507"/>
        <v>3.600970447207974E-3</v>
      </c>
      <c r="H3611" s="2">
        <v>37925</v>
      </c>
      <c r="I3611">
        <v>1528.62</v>
      </c>
      <c r="J3611">
        <f t="shared" si="508"/>
        <v>3.6110089815641899E-3</v>
      </c>
      <c r="K3611">
        <f t="shared" si="504"/>
        <v>3.5582089815641899E-3</v>
      </c>
      <c r="L3611">
        <v>7.8566944773718703E-3</v>
      </c>
      <c r="N3611" s="2">
        <v>37925</v>
      </c>
      <c r="O3611">
        <v>26.14</v>
      </c>
      <c r="Q3611" s="2">
        <v>37925</v>
      </c>
      <c r="R3611">
        <v>27120.3</v>
      </c>
      <c r="S3611" s="8">
        <f t="shared" si="509"/>
        <v>7.6606466382811433E-4</v>
      </c>
      <c r="T3611" s="9">
        <f t="shared" si="505"/>
        <v>7.1326466382811435E-4</v>
      </c>
      <c r="U3611" s="3">
        <f>Sheet1!$B$17+Sheet1!$B$18*'Portfolio allocation'!K3611</f>
        <v>4.5698664050127218E-3</v>
      </c>
      <c r="V3611" s="13">
        <f t="shared" si="510"/>
        <v>-3.8566017411846075E-3</v>
      </c>
      <c r="W3611" s="13"/>
      <c r="X3611" s="2">
        <v>37925</v>
      </c>
      <c r="Y3611">
        <v>85.468100000000007</v>
      </c>
      <c r="AA3611" s="2">
        <v>37925</v>
      </c>
      <c r="AB3611">
        <v>1078.27</v>
      </c>
      <c r="AC3611">
        <f t="shared" si="511"/>
        <v>4.0412317376363749E-3</v>
      </c>
      <c r="AD3611">
        <f t="shared" si="506"/>
        <v>3.9888317376363747E-3</v>
      </c>
      <c r="AE3611">
        <f>Sheet2!$B$17+Sheet2!$B$18*'Portfolio allocation'!K3611</f>
        <v>3.2174372158925327E-3</v>
      </c>
      <c r="AF3611">
        <f t="shared" si="512"/>
        <v>7.7139452174384204E-4</v>
      </c>
      <c r="AH3611" s="2">
        <v>37925</v>
      </c>
      <c r="AI3611">
        <v>4.2969999999999997</v>
      </c>
      <c r="AJ3611">
        <v>1.31</v>
      </c>
      <c r="AK3611">
        <v>1.1625000000000001</v>
      </c>
      <c r="AR3611" s="3"/>
    </row>
    <row r="3612" spans="1:44" hidden="1" outlineLevel="1" x14ac:dyDescent="0.2">
      <c r="A3612" s="2">
        <v>37928</v>
      </c>
      <c r="B3612">
        <v>16.55</v>
      </c>
      <c r="E3612" s="2">
        <v>37928</v>
      </c>
      <c r="F3612">
        <v>1059.02</v>
      </c>
      <c r="G3612">
        <f t="shared" si="507"/>
        <v>7.9089377658916327E-3</v>
      </c>
      <c r="H3612" s="2">
        <v>37928</v>
      </c>
      <c r="I3612">
        <v>1540.71</v>
      </c>
      <c r="J3612">
        <f t="shared" si="508"/>
        <v>7.9090944773718697E-3</v>
      </c>
      <c r="K3612">
        <f t="shared" si="504"/>
        <v>7.8566944773718703E-3</v>
      </c>
      <c r="L3612">
        <v>-5.4857603131024633E-3</v>
      </c>
      <c r="N3612" s="2">
        <v>37928</v>
      </c>
      <c r="O3612">
        <v>26.68</v>
      </c>
      <c r="Q3612" s="2">
        <v>37928</v>
      </c>
      <c r="R3612">
        <v>27680.54</v>
      </c>
      <c r="S3612" s="8">
        <f t="shared" si="509"/>
        <v>2.0657588595996312E-2</v>
      </c>
      <c r="T3612" s="9">
        <f t="shared" si="505"/>
        <v>2.0605188595996311E-2</v>
      </c>
      <c r="U3612" s="3">
        <f>Sheet1!$B$17+Sheet1!$B$18*'Portfolio allocation'!K3612</f>
        <v>9.5011979039127323E-3</v>
      </c>
      <c r="V3612" s="13">
        <f t="shared" si="510"/>
        <v>1.1103990692083579E-2</v>
      </c>
      <c r="W3612" s="13"/>
      <c r="X3612" s="2">
        <v>37928</v>
      </c>
      <c r="Y3612">
        <v>85.659099999999995</v>
      </c>
      <c r="AA3612" s="2">
        <v>37928</v>
      </c>
      <c r="AB3612">
        <v>1080.68</v>
      </c>
      <c r="AC3612">
        <f t="shared" si="511"/>
        <v>2.2350617192354871E-3</v>
      </c>
      <c r="AD3612">
        <f t="shared" si="506"/>
        <v>2.1818617192354869E-3</v>
      </c>
      <c r="AE3612">
        <f>Sheet2!$B$17+Sheet2!$B$18*'Portfolio allocation'!K3612</f>
        <v>7.0397601830480003E-3</v>
      </c>
      <c r="AF3612">
        <f t="shared" si="512"/>
        <v>-4.8578984638125138E-3</v>
      </c>
      <c r="AH3612" s="2">
        <v>37928</v>
      </c>
      <c r="AI3612">
        <v>4.3440000000000003</v>
      </c>
      <c r="AJ3612">
        <v>1.33</v>
      </c>
      <c r="AK3612">
        <v>1.1472</v>
      </c>
      <c r="AR3612" s="3"/>
    </row>
    <row r="3613" spans="1:44" hidden="1" outlineLevel="1" x14ac:dyDescent="0.2">
      <c r="A3613" s="2">
        <v>37929</v>
      </c>
      <c r="B3613">
        <v>16.55</v>
      </c>
      <c r="E3613" s="2">
        <v>37929</v>
      </c>
      <c r="F3613">
        <v>1053.25</v>
      </c>
      <c r="G3613">
        <f t="shared" si="507"/>
        <v>-5.448433457347357E-3</v>
      </c>
      <c r="H3613" s="2">
        <v>37929</v>
      </c>
      <c r="I3613">
        <v>1532.34</v>
      </c>
      <c r="J3613">
        <f t="shared" si="508"/>
        <v>-5.4325603131024636E-3</v>
      </c>
      <c r="K3613">
        <f t="shared" si="504"/>
        <v>-5.4857603131024633E-3</v>
      </c>
      <c r="L3613">
        <v>-1.2270740279572343E-3</v>
      </c>
      <c r="N3613" s="2">
        <v>37929</v>
      </c>
      <c r="O3613">
        <v>26.07</v>
      </c>
      <c r="Q3613" s="2">
        <v>37929</v>
      </c>
      <c r="R3613">
        <v>27047.66</v>
      </c>
      <c r="S3613" s="8">
        <f t="shared" si="509"/>
        <v>-2.2863715809012475E-2</v>
      </c>
      <c r="T3613" s="9">
        <f t="shared" si="505"/>
        <v>-2.2916915809012475E-2</v>
      </c>
      <c r="U3613" s="3">
        <f>Sheet1!$B$17+Sheet1!$B$18*'Portfolio allocation'!K3613</f>
        <v>-5.8056043744912373E-3</v>
      </c>
      <c r="V3613" s="13">
        <f t="shared" si="510"/>
        <v>-1.7111311434521236E-2</v>
      </c>
      <c r="W3613" s="13"/>
      <c r="X3613" s="2">
        <v>37929</v>
      </c>
      <c r="Y3613">
        <v>85.1434</v>
      </c>
      <c r="AA3613" s="2">
        <v>37929</v>
      </c>
      <c r="AB3613">
        <v>1074.17</v>
      </c>
      <c r="AC3613">
        <f t="shared" si="511"/>
        <v>-6.0239848983972832E-3</v>
      </c>
      <c r="AD3613">
        <f t="shared" si="506"/>
        <v>-6.0763848983972834E-3</v>
      </c>
      <c r="AE3613">
        <f>Sheet2!$B$17+Sheet2!$B$18*'Portfolio allocation'!K3613</f>
        <v>-4.8246910134497238E-3</v>
      </c>
      <c r="AF3613">
        <f t="shared" si="512"/>
        <v>-1.2516938849475596E-3</v>
      </c>
      <c r="AH3613" s="2">
        <v>37929</v>
      </c>
      <c r="AI3613">
        <v>4.3</v>
      </c>
      <c r="AJ3613">
        <v>1.31</v>
      </c>
      <c r="AK3613">
        <v>1.1500999999999999</v>
      </c>
      <c r="AR3613" s="3"/>
    </row>
    <row r="3614" spans="1:44" hidden="1" outlineLevel="1" x14ac:dyDescent="0.2">
      <c r="A3614" s="2">
        <v>37930</v>
      </c>
      <c r="B3614">
        <v>16.86</v>
      </c>
      <c r="E3614" s="2">
        <v>37930</v>
      </c>
      <c r="F3614">
        <v>1051.81</v>
      </c>
      <c r="G3614">
        <f t="shared" si="507"/>
        <v>-1.3671967718965616E-3</v>
      </c>
      <c r="H3614" s="2">
        <v>37930</v>
      </c>
      <c r="I3614">
        <v>1530.54</v>
      </c>
      <c r="J3614">
        <f t="shared" si="508"/>
        <v>-1.1746740279572343E-3</v>
      </c>
      <c r="K3614">
        <f t="shared" si="504"/>
        <v>-1.2270740279572343E-3</v>
      </c>
      <c r="L3614">
        <v>5.9634840252460446E-3</v>
      </c>
      <c r="N3614" s="2">
        <v>37930</v>
      </c>
      <c r="O3614">
        <v>26.1</v>
      </c>
      <c r="Q3614" s="2">
        <v>37930</v>
      </c>
      <c r="R3614">
        <v>27078.79</v>
      </c>
      <c r="S3614" s="8">
        <f t="shared" si="509"/>
        <v>1.1509313559843193E-3</v>
      </c>
      <c r="T3614" s="9">
        <f t="shared" si="505"/>
        <v>1.0985313559843193E-3</v>
      </c>
      <c r="U3614" s="3">
        <f>Sheet1!$B$17+Sheet1!$B$18*'Portfolio allocation'!K3614</f>
        <v>-9.1993153870932251E-4</v>
      </c>
      <c r="V3614" s="13">
        <f t="shared" si="510"/>
        <v>2.0184628946936416E-3</v>
      </c>
      <c r="W3614" s="13"/>
      <c r="X3614" s="2">
        <v>37930</v>
      </c>
      <c r="Y3614">
        <v>84.522499999999994</v>
      </c>
      <c r="AA3614" s="2">
        <v>37930</v>
      </c>
      <c r="AB3614">
        <v>1066.3399999999999</v>
      </c>
      <c r="AC3614">
        <f t="shared" si="511"/>
        <v>-7.2893489857286387E-3</v>
      </c>
      <c r="AD3614">
        <f t="shared" si="506"/>
        <v>-7.3433489857286389E-3</v>
      </c>
      <c r="AE3614">
        <f>Sheet2!$B$17+Sheet2!$B$18*'Portfolio allocation'!K3614</f>
        <v>-1.0377585197850034E-3</v>
      </c>
      <c r="AF3614">
        <f t="shared" si="512"/>
        <v>-6.3055904659436359E-3</v>
      </c>
      <c r="AH3614" s="2">
        <v>37930</v>
      </c>
      <c r="AI3614">
        <v>4.3529999999999998</v>
      </c>
      <c r="AJ3614">
        <v>1.35</v>
      </c>
      <c r="AK3614">
        <v>1.14855</v>
      </c>
      <c r="AR3614" s="3"/>
    </row>
    <row r="3615" spans="1:44" hidden="1" outlineLevel="1" x14ac:dyDescent="0.2">
      <c r="A3615" s="2">
        <v>37931</v>
      </c>
      <c r="B3615">
        <v>16.739999999999998</v>
      </c>
      <c r="E3615" s="2">
        <v>37931</v>
      </c>
      <c r="F3615">
        <v>1058.05</v>
      </c>
      <c r="G3615">
        <f t="shared" si="507"/>
        <v>5.9326304180413736E-3</v>
      </c>
      <c r="H3615" s="2">
        <v>37931</v>
      </c>
      <c r="I3615">
        <v>1539.75</v>
      </c>
      <c r="J3615">
        <f t="shared" si="508"/>
        <v>6.0174840252460449E-3</v>
      </c>
      <c r="K3615">
        <f t="shared" si="504"/>
        <v>5.9634840252460446E-3</v>
      </c>
      <c r="L3615">
        <v>-4.4260394219841296E-3</v>
      </c>
      <c r="N3615" s="2">
        <v>37931</v>
      </c>
      <c r="O3615">
        <v>26.23</v>
      </c>
      <c r="Q3615" s="2">
        <v>37931</v>
      </c>
      <c r="R3615">
        <v>27213.67</v>
      </c>
      <c r="S3615" s="8">
        <f t="shared" si="509"/>
        <v>4.98102020068103E-3</v>
      </c>
      <c r="T3615" s="9">
        <f t="shared" si="505"/>
        <v>4.9270202006810298E-3</v>
      </c>
      <c r="U3615" s="3">
        <f>Sheet1!$B$17+Sheet1!$B$18*'Portfolio allocation'!K3615</f>
        <v>7.329258892900533E-3</v>
      </c>
      <c r="V3615" s="13">
        <f t="shared" si="510"/>
        <v>-2.4022386922195032E-3</v>
      </c>
      <c r="W3615" s="13"/>
      <c r="X3615" s="2">
        <v>37931</v>
      </c>
      <c r="Y3615">
        <v>85.334400000000002</v>
      </c>
      <c r="AA3615" s="2">
        <v>37931</v>
      </c>
      <c r="AB3615">
        <v>1078.51</v>
      </c>
      <c r="AC3615">
        <f t="shared" si="511"/>
        <v>1.1412870191496172E-2</v>
      </c>
      <c r="AD3615">
        <f t="shared" si="506"/>
        <v>1.1357670191496172E-2</v>
      </c>
      <c r="AE3615">
        <f>Sheet2!$B$17+Sheet2!$B$18*'Portfolio allocation'!K3615</f>
        <v>5.3562691488507081E-3</v>
      </c>
      <c r="AF3615">
        <f t="shared" si="512"/>
        <v>6.0014010426454635E-3</v>
      </c>
      <c r="AH3615" s="2">
        <v>37931</v>
      </c>
      <c r="AI3615">
        <v>4.415</v>
      </c>
      <c r="AJ3615">
        <v>1.38</v>
      </c>
      <c r="AK3615">
        <v>1.1433</v>
      </c>
      <c r="AR3615" s="3"/>
    </row>
    <row r="3616" spans="1:44" hidden="1" outlineLevel="1" x14ac:dyDescent="0.2">
      <c r="A3616" s="2">
        <v>37932</v>
      </c>
      <c r="B3616">
        <v>16.93</v>
      </c>
      <c r="E3616" s="2">
        <v>37932</v>
      </c>
      <c r="F3616">
        <v>1053.21</v>
      </c>
      <c r="G3616">
        <f t="shared" si="507"/>
        <v>-4.5744530031661679E-3</v>
      </c>
      <c r="H3616" s="2">
        <v>37932</v>
      </c>
      <c r="I3616">
        <v>1533.02</v>
      </c>
      <c r="J3616">
        <f t="shared" si="508"/>
        <v>-4.3708394219841296E-3</v>
      </c>
      <c r="K3616">
        <f t="shared" si="504"/>
        <v>-4.4260394219841296E-3</v>
      </c>
      <c r="L3616">
        <v>-5.7702111648902368E-3</v>
      </c>
      <c r="N3616" s="2">
        <v>37932</v>
      </c>
      <c r="O3616">
        <v>26.1</v>
      </c>
      <c r="Q3616" s="2">
        <v>37932</v>
      </c>
      <c r="R3616">
        <v>27078.79</v>
      </c>
      <c r="S3616" s="8">
        <f t="shared" si="509"/>
        <v>-4.9563326078400083E-3</v>
      </c>
      <c r="T3616" s="9">
        <f t="shared" si="505"/>
        <v>-5.0115326078400083E-3</v>
      </c>
      <c r="U3616" s="3">
        <f>Sheet1!$B$17+Sheet1!$B$18*'Portfolio allocation'!K3616</f>
        <v>-4.5898657113013774E-3</v>
      </c>
      <c r="V3616" s="13">
        <f t="shared" si="510"/>
        <v>-4.2166689653863089E-4</v>
      </c>
      <c r="W3616" s="13"/>
      <c r="X3616" s="2">
        <v>37932</v>
      </c>
      <c r="Y3616">
        <v>84.302800000000005</v>
      </c>
      <c r="AA3616" s="2">
        <v>37932</v>
      </c>
      <c r="AB3616">
        <v>1065.47</v>
      </c>
      <c r="AC3616">
        <f t="shared" si="511"/>
        <v>-1.209075483769273E-2</v>
      </c>
      <c r="AD3616">
        <f t="shared" si="506"/>
        <v>-1.214675483769273E-2</v>
      </c>
      <c r="AE3616">
        <f>Sheet2!$B$17+Sheet2!$B$18*'Portfolio allocation'!K3616</f>
        <v>-3.8823601611421795E-3</v>
      </c>
      <c r="AF3616">
        <f t="shared" si="512"/>
        <v>-8.2643946765505513E-3</v>
      </c>
      <c r="AH3616" s="2">
        <v>37932</v>
      </c>
      <c r="AI3616">
        <v>4.4429999999999996</v>
      </c>
      <c r="AJ3616">
        <v>1.4</v>
      </c>
      <c r="AK3616">
        <v>1.1474</v>
      </c>
      <c r="AR3616" s="3"/>
    </row>
    <row r="3617" spans="1:44" hidden="1" outlineLevel="1" x14ac:dyDescent="0.2">
      <c r="A3617" s="2">
        <v>37935</v>
      </c>
      <c r="B3617">
        <v>17.62</v>
      </c>
      <c r="E3617" s="2">
        <v>37935</v>
      </c>
      <c r="F3617">
        <v>1047.1099999999999</v>
      </c>
      <c r="G3617">
        <f t="shared" si="507"/>
        <v>-5.7918173963408259E-3</v>
      </c>
      <c r="H3617" s="2">
        <v>37935</v>
      </c>
      <c r="I3617">
        <v>1524.26</v>
      </c>
      <c r="J3617">
        <f t="shared" si="508"/>
        <v>-5.7142111648902372E-3</v>
      </c>
      <c r="K3617">
        <f t="shared" si="504"/>
        <v>-5.7702111648902368E-3</v>
      </c>
      <c r="L3617">
        <v>-5.7388428220901395E-4</v>
      </c>
      <c r="N3617" s="2">
        <v>37935</v>
      </c>
      <c r="O3617">
        <v>26.001000000000001</v>
      </c>
      <c r="Q3617" s="2">
        <v>37935</v>
      </c>
      <c r="R3617">
        <v>26976.07</v>
      </c>
      <c r="S3617" s="8">
        <f t="shared" si="509"/>
        <v>-3.7933748147536139E-3</v>
      </c>
      <c r="T3617" s="9">
        <f t="shared" si="505"/>
        <v>-3.849374814753614E-3</v>
      </c>
      <c r="U3617" s="3">
        <f>Sheet1!$B$17+Sheet1!$B$18*'Portfolio allocation'!K3617</f>
        <v>-6.1319336006054256E-3</v>
      </c>
      <c r="V3617" s="13">
        <f t="shared" si="510"/>
        <v>2.2825587858518116E-3</v>
      </c>
      <c r="W3617" s="13"/>
      <c r="X3617" s="2">
        <v>37935</v>
      </c>
      <c r="Y3617">
        <v>85.917000000000002</v>
      </c>
      <c r="AA3617" s="2">
        <v>37935</v>
      </c>
      <c r="AB3617">
        <v>1085.8699999999999</v>
      </c>
      <c r="AC3617">
        <f t="shared" si="511"/>
        <v>1.9146479957201867E-2</v>
      </c>
      <c r="AD3617">
        <f t="shared" si="506"/>
        <v>1.9090879957201868E-2</v>
      </c>
      <c r="AE3617">
        <f>Sheet2!$B$17+Sheet2!$B$18*'Portfolio allocation'!K3617</f>
        <v>-5.0776319678569803E-3</v>
      </c>
      <c r="AF3617">
        <f t="shared" si="512"/>
        <v>2.4168511925058849E-2</v>
      </c>
      <c r="AH3617" s="2">
        <v>37935</v>
      </c>
      <c r="AI3617">
        <v>4.452</v>
      </c>
      <c r="AJ3617">
        <v>1.39</v>
      </c>
      <c r="AK3617">
        <v>1.15055</v>
      </c>
      <c r="AR3617" s="3"/>
    </row>
    <row r="3618" spans="1:44" hidden="1" outlineLevel="1" x14ac:dyDescent="0.2">
      <c r="A3618" s="2">
        <v>37936</v>
      </c>
      <c r="B3618">
        <v>17.54</v>
      </c>
      <c r="E3618" s="2">
        <v>37936</v>
      </c>
      <c r="F3618">
        <v>1046.57</v>
      </c>
      <c r="G3618">
        <f t="shared" si="507"/>
        <v>-5.157051312659755E-4</v>
      </c>
      <c r="H3618" s="2">
        <v>37936</v>
      </c>
      <c r="I3618">
        <v>1523.47</v>
      </c>
      <c r="J3618">
        <f t="shared" si="508"/>
        <v>-5.182842822090139E-4</v>
      </c>
      <c r="K3618">
        <f t="shared" si="504"/>
        <v>-5.7388428220901395E-4</v>
      </c>
      <c r="L3618">
        <v>1.17726604842892E-2</v>
      </c>
      <c r="N3618" s="2">
        <v>37936</v>
      </c>
      <c r="O3618">
        <v>25.8</v>
      </c>
      <c r="Q3618" s="2">
        <v>37936</v>
      </c>
      <c r="R3618">
        <v>26767.53</v>
      </c>
      <c r="S3618" s="8">
        <f t="shared" si="509"/>
        <v>-7.7305552662044752E-3</v>
      </c>
      <c r="T3618" s="9">
        <f t="shared" si="505"/>
        <v>-7.7861552662044755E-3</v>
      </c>
      <c r="U3618" s="3">
        <f>Sheet1!$B$17+Sheet1!$B$18*'Portfolio allocation'!K3618</f>
        <v>-1.7057570835739343E-4</v>
      </c>
      <c r="V3618" s="13">
        <f t="shared" si="510"/>
        <v>-7.6155795578470818E-3</v>
      </c>
      <c r="W3618" s="13"/>
      <c r="X3618" s="2">
        <v>37936</v>
      </c>
      <c r="Y3618">
        <v>85.353499999999997</v>
      </c>
      <c r="AA3618" s="2">
        <v>37936</v>
      </c>
      <c r="AB3618">
        <v>1078.75</v>
      </c>
      <c r="AC3618">
        <f t="shared" si="511"/>
        <v>-6.5569543315496803E-3</v>
      </c>
      <c r="AD3618">
        <f t="shared" si="506"/>
        <v>-6.6125543315496806E-3</v>
      </c>
      <c r="AE3618">
        <f>Sheet2!$B$17+Sheet2!$B$18*'Portfolio allocation'!K3618</f>
        <v>-4.5692553348810846E-4</v>
      </c>
      <c r="AF3618">
        <f t="shared" si="512"/>
        <v>-6.1556287980615724E-3</v>
      </c>
      <c r="AH3618" s="2">
        <v>37936</v>
      </c>
      <c r="AI3618">
        <v>4.46</v>
      </c>
      <c r="AJ3618">
        <v>1.39</v>
      </c>
      <c r="AK3618">
        <v>1.1524000000000001</v>
      </c>
      <c r="AR3618" s="3"/>
    </row>
    <row r="3619" spans="1:44" hidden="1" outlineLevel="1" x14ac:dyDescent="0.2">
      <c r="A3619" s="2">
        <v>37937</v>
      </c>
      <c r="B3619">
        <v>16.75</v>
      </c>
      <c r="E3619" s="2">
        <v>37937</v>
      </c>
      <c r="F3619">
        <v>1058.56</v>
      </c>
      <c r="G3619">
        <f t="shared" si="507"/>
        <v>1.1456472094556469E-2</v>
      </c>
      <c r="H3619" s="2">
        <v>37937</v>
      </c>
      <c r="I3619">
        <v>1541.49</v>
      </c>
      <c r="J3619">
        <f t="shared" si="508"/>
        <v>1.1828260484289199E-2</v>
      </c>
      <c r="K3619">
        <f t="shared" si="504"/>
        <v>1.17726604842892E-2</v>
      </c>
      <c r="L3619">
        <v>-1.7885736787133223E-4</v>
      </c>
      <c r="N3619" s="2">
        <v>37937</v>
      </c>
      <c r="O3619">
        <v>25.98</v>
      </c>
      <c r="Q3619" s="2">
        <v>37937</v>
      </c>
      <c r="R3619">
        <v>26954.29</v>
      </c>
      <c r="S3619" s="8">
        <f t="shared" si="509"/>
        <v>6.9771099537387915E-3</v>
      </c>
      <c r="T3619" s="9">
        <f t="shared" si="505"/>
        <v>6.9215099537387912E-3</v>
      </c>
      <c r="U3619" s="3">
        <f>Sheet1!$B$17+Sheet1!$B$18*'Portfolio allocation'!K3619</f>
        <v>1.3993693350824695E-2</v>
      </c>
      <c r="V3619" s="13">
        <f t="shared" si="510"/>
        <v>-7.0721833970859042E-3</v>
      </c>
      <c r="W3619" s="13"/>
      <c r="X3619" s="2">
        <v>37937</v>
      </c>
      <c r="Y3619">
        <v>86.623900000000006</v>
      </c>
      <c r="AA3619" s="2">
        <v>37937</v>
      </c>
      <c r="AB3619">
        <v>1094.81</v>
      </c>
      <c r="AC3619">
        <f t="shared" si="511"/>
        <v>1.4887601390498162E-2</v>
      </c>
      <c r="AD3619">
        <f t="shared" si="506"/>
        <v>1.4832001390498162E-2</v>
      </c>
      <c r="AE3619">
        <f>Sheet2!$B$17+Sheet2!$B$18*'Portfolio allocation'!K3619</f>
        <v>1.0521937061727387E-2</v>
      </c>
      <c r="AF3619">
        <f t="shared" si="512"/>
        <v>4.3100643287707751E-3</v>
      </c>
      <c r="AH3619" s="2">
        <v>37937</v>
      </c>
      <c r="AI3619">
        <v>4.4020000000000001</v>
      </c>
      <c r="AJ3619">
        <v>1.39</v>
      </c>
      <c r="AK3619">
        <v>1.1635500000000001</v>
      </c>
      <c r="AR3619" s="3"/>
    </row>
    <row r="3620" spans="1:44" hidden="1" outlineLevel="1" x14ac:dyDescent="0.2">
      <c r="A3620" s="2">
        <v>37938</v>
      </c>
      <c r="B3620">
        <v>16.47</v>
      </c>
      <c r="E3620" s="2">
        <v>37938</v>
      </c>
      <c r="F3620">
        <v>1058.4100000000001</v>
      </c>
      <c r="G3620">
        <f t="shared" si="507"/>
        <v>-1.417019347036419E-4</v>
      </c>
      <c r="H3620" s="2">
        <v>37938</v>
      </c>
      <c r="I3620">
        <v>1541.3</v>
      </c>
      <c r="J3620">
        <f t="shared" si="508"/>
        <v>-1.2325736787133224E-4</v>
      </c>
      <c r="K3620">
        <f t="shared" si="504"/>
        <v>-1.7885736787133223E-4</v>
      </c>
      <c r="L3620">
        <v>-7.4884819048855154E-3</v>
      </c>
      <c r="N3620" s="2">
        <v>37938</v>
      </c>
      <c r="O3620">
        <v>25.69</v>
      </c>
      <c r="Q3620" s="2">
        <v>37938</v>
      </c>
      <c r="R3620">
        <v>26653.41</v>
      </c>
      <c r="S3620" s="8">
        <f t="shared" si="509"/>
        <v>-1.1162601574740139E-2</v>
      </c>
      <c r="T3620" s="9">
        <f t="shared" si="505"/>
        <v>-1.1218201574740138E-2</v>
      </c>
      <c r="U3620" s="3">
        <f>Sheet1!$B$17+Sheet1!$B$18*'Portfolio allocation'!K3620</f>
        <v>2.8260917908414429E-4</v>
      </c>
      <c r="V3620" s="13">
        <f t="shared" si="510"/>
        <v>-1.1500810753824283E-2</v>
      </c>
      <c r="W3620" s="13"/>
      <c r="X3620" s="2">
        <v>37938</v>
      </c>
      <c r="Y3620">
        <v>87.005899999999997</v>
      </c>
      <c r="AA3620" s="2">
        <v>37938</v>
      </c>
      <c r="AB3620">
        <v>1099.6400000000001</v>
      </c>
      <c r="AC3620">
        <f t="shared" si="511"/>
        <v>4.411724408801776E-3</v>
      </c>
      <c r="AD3620">
        <f t="shared" si="506"/>
        <v>4.3585244088017762E-3</v>
      </c>
      <c r="AE3620">
        <f>Sheet2!$B$17+Sheet2!$B$18*'Portfolio allocation'!K3620</f>
        <v>-1.0565752321097614E-4</v>
      </c>
      <c r="AF3620">
        <f t="shared" si="512"/>
        <v>4.4641819320127519E-3</v>
      </c>
      <c r="AH3620" s="2">
        <v>37938</v>
      </c>
      <c r="AI3620">
        <v>4.2729999999999997</v>
      </c>
      <c r="AJ3620">
        <v>1.33</v>
      </c>
      <c r="AK3620">
        <v>1.1706000000000001</v>
      </c>
      <c r="AR3620" s="3"/>
    </row>
    <row r="3621" spans="1:44" hidden="1" outlineLevel="1" x14ac:dyDescent="0.2">
      <c r="A3621" s="2">
        <v>37939</v>
      </c>
      <c r="B3621">
        <v>16.940000000000001</v>
      </c>
      <c r="E3621" s="2">
        <v>37939</v>
      </c>
      <c r="F3621">
        <v>1050.3499999999999</v>
      </c>
      <c r="G3621">
        <f t="shared" si="507"/>
        <v>-7.6151963794750532E-3</v>
      </c>
      <c r="H3621" s="2">
        <v>37939</v>
      </c>
      <c r="I3621">
        <v>1529.84</v>
      </c>
      <c r="J3621">
        <f t="shared" si="508"/>
        <v>-7.4352819048855157E-3</v>
      </c>
      <c r="K3621">
        <f t="shared" si="504"/>
        <v>-7.4884819048855154E-3</v>
      </c>
      <c r="L3621">
        <v>-6.4386887622234689E-3</v>
      </c>
      <c r="N3621" s="2">
        <v>37939</v>
      </c>
      <c r="O3621">
        <v>25.5</v>
      </c>
      <c r="Q3621" s="2">
        <v>37939</v>
      </c>
      <c r="R3621">
        <v>26456.29</v>
      </c>
      <c r="S3621" s="8">
        <f t="shared" si="509"/>
        <v>-7.3956765757177134E-3</v>
      </c>
      <c r="T3621" s="9">
        <f t="shared" si="505"/>
        <v>-7.4488765757177132E-3</v>
      </c>
      <c r="U3621" s="3">
        <f>Sheet1!$B$17+Sheet1!$B$18*'Portfolio allocation'!K3621</f>
        <v>-8.1031773402995642E-3</v>
      </c>
      <c r="V3621" s="13">
        <f t="shared" si="510"/>
        <v>6.5430076458185098E-4</v>
      </c>
      <c r="W3621" s="13"/>
      <c r="X3621" s="2">
        <v>37939</v>
      </c>
      <c r="Y3621">
        <v>86.203599999999994</v>
      </c>
      <c r="AA3621" s="2">
        <v>37939</v>
      </c>
      <c r="AB3621">
        <v>1089.49</v>
      </c>
      <c r="AC3621">
        <f t="shared" si="511"/>
        <v>-9.2302935506166639E-3</v>
      </c>
      <c r="AD3621">
        <f t="shared" si="506"/>
        <v>-9.2826935506166632E-3</v>
      </c>
      <c r="AE3621">
        <f>Sheet2!$B$17+Sheet2!$B$18*'Portfolio allocation'!K3621</f>
        <v>-6.6055621469120794E-3</v>
      </c>
      <c r="AF3621">
        <f t="shared" si="512"/>
        <v>-2.6771314037045838E-3</v>
      </c>
      <c r="AH3621" s="2">
        <v>37939</v>
      </c>
      <c r="AI3621">
        <v>4.2249999999999996</v>
      </c>
      <c r="AJ3621">
        <v>1.31</v>
      </c>
      <c r="AK3621">
        <v>1.1769499999999999</v>
      </c>
      <c r="AR3621" s="3"/>
    </row>
    <row r="3622" spans="1:44" hidden="1" outlineLevel="1" x14ac:dyDescent="0.2">
      <c r="A3622" s="2">
        <v>37942</v>
      </c>
      <c r="B3622">
        <v>18.600000000000001</v>
      </c>
      <c r="E3622" s="2">
        <v>37942</v>
      </c>
      <c r="F3622">
        <v>1043.6300000000001</v>
      </c>
      <c r="G3622">
        <f t="shared" si="507"/>
        <v>-6.3978673775406669E-3</v>
      </c>
      <c r="H3622" s="2">
        <v>37942</v>
      </c>
      <c r="I3622">
        <v>1520.07</v>
      </c>
      <c r="J3622">
        <f t="shared" si="508"/>
        <v>-6.3862887622234688E-3</v>
      </c>
      <c r="K3622">
        <f t="shared" si="504"/>
        <v>-6.4386887622234689E-3</v>
      </c>
      <c r="L3622">
        <v>-9.0972360562342081E-3</v>
      </c>
      <c r="N3622" s="2">
        <v>37942</v>
      </c>
      <c r="O3622">
        <v>25.15</v>
      </c>
      <c r="Q3622" s="2">
        <v>37942</v>
      </c>
      <c r="R3622">
        <v>26093.16</v>
      </c>
      <c r="S3622" s="8">
        <f t="shared" si="509"/>
        <v>-1.3725658435101873E-2</v>
      </c>
      <c r="T3622" s="9">
        <f t="shared" si="505"/>
        <v>-1.3778058435101872E-2</v>
      </c>
      <c r="U3622" s="3">
        <f>Sheet1!$B$17+Sheet1!$B$18*'Portfolio allocation'!K3622</f>
        <v>-6.898828041741363E-3</v>
      </c>
      <c r="V3622" s="13">
        <f t="shared" si="510"/>
        <v>-6.8792303933605092E-3</v>
      </c>
      <c r="W3622" s="13"/>
      <c r="X3622" s="2">
        <v>37942</v>
      </c>
      <c r="Y3622">
        <v>85.773799999999994</v>
      </c>
      <c r="AA3622" s="2">
        <v>37942</v>
      </c>
      <c r="AB3622">
        <v>1084.06</v>
      </c>
      <c r="AC3622">
        <f t="shared" si="511"/>
        <v>-4.983983331650621E-3</v>
      </c>
      <c r="AD3622">
        <f t="shared" si="506"/>
        <v>-5.0355833316506208E-3</v>
      </c>
      <c r="AE3622">
        <f>Sheet2!$B$17+Sheet2!$B$18*'Portfolio allocation'!K3622</f>
        <v>-5.6720593018116366E-3</v>
      </c>
      <c r="AF3622">
        <f t="shared" si="512"/>
        <v>6.3647597016101582E-4</v>
      </c>
      <c r="AH3622" s="2">
        <v>37942</v>
      </c>
      <c r="AI3622">
        <v>4.1920000000000002</v>
      </c>
      <c r="AJ3622">
        <v>1.29</v>
      </c>
      <c r="AK3622">
        <v>1.1788000000000001</v>
      </c>
      <c r="AR3622" s="3"/>
    </row>
    <row r="3623" spans="1:44" hidden="1" outlineLevel="1" x14ac:dyDescent="0.2">
      <c r="A3623" s="2">
        <v>37943</v>
      </c>
      <c r="B3623">
        <v>19.11</v>
      </c>
      <c r="E3623" s="2">
        <v>37943</v>
      </c>
      <c r="F3623">
        <v>1034.1500000000001</v>
      </c>
      <c r="G3623">
        <f t="shared" si="507"/>
        <v>-9.0836790816668511E-3</v>
      </c>
      <c r="H3623" s="2">
        <v>37943</v>
      </c>
      <c r="I3623">
        <v>1506.32</v>
      </c>
      <c r="J3623">
        <f t="shared" si="508"/>
        <v>-9.0456360562342075E-3</v>
      </c>
      <c r="K3623">
        <f t="shared" si="504"/>
        <v>-9.0972360562342081E-3</v>
      </c>
      <c r="L3623">
        <v>8.0405699718519262E-3</v>
      </c>
      <c r="N3623" s="2">
        <v>37943</v>
      </c>
      <c r="O3623">
        <v>25.15</v>
      </c>
      <c r="Q3623" s="2">
        <v>37943</v>
      </c>
      <c r="R3623">
        <v>26093.16</v>
      </c>
      <c r="S3623" s="8">
        <f t="shared" si="509"/>
        <v>0</v>
      </c>
      <c r="T3623" s="9">
        <f t="shared" si="505"/>
        <v>-5.1600000000000001E-5</v>
      </c>
      <c r="U3623" s="3">
        <f>Sheet1!$B$17+Sheet1!$B$18*'Portfolio allocation'!K3623</f>
        <v>-9.9487808739788849E-3</v>
      </c>
      <c r="V3623" s="13">
        <f t="shared" si="510"/>
        <v>9.8971808739788843E-3</v>
      </c>
      <c r="W3623" s="13"/>
      <c r="X3623" s="2">
        <v>37943</v>
      </c>
      <c r="Y3623">
        <v>84.9619</v>
      </c>
      <c r="AA3623" s="2">
        <v>37943</v>
      </c>
      <c r="AB3623">
        <v>1073.8</v>
      </c>
      <c r="AC3623">
        <f t="shared" si="511"/>
        <v>-9.4644207885172804E-3</v>
      </c>
      <c r="AD3623">
        <f t="shared" si="506"/>
        <v>-9.5164207885172804E-3</v>
      </c>
      <c r="AE3623">
        <f>Sheet2!$B$17+Sheet2!$B$18*'Portfolio allocation'!K3623</f>
        <v>-8.0361073813217596E-3</v>
      </c>
      <c r="AF3623">
        <f t="shared" si="512"/>
        <v>-1.4803134071955208E-3</v>
      </c>
      <c r="AH3623" s="2">
        <v>37943</v>
      </c>
      <c r="AI3623">
        <v>4.157</v>
      </c>
      <c r="AJ3623">
        <v>1.3</v>
      </c>
      <c r="AK3623">
        <v>1.1893499999999999</v>
      </c>
      <c r="AR3623" s="3"/>
    </row>
    <row r="3624" spans="1:44" hidden="1" outlineLevel="1" x14ac:dyDescent="0.2">
      <c r="A3624" s="2">
        <v>37944</v>
      </c>
      <c r="B3624">
        <v>18.8</v>
      </c>
      <c r="E3624" s="2">
        <v>37944</v>
      </c>
      <c r="F3624">
        <v>1042.44</v>
      </c>
      <c r="G3624">
        <f t="shared" si="507"/>
        <v>8.016245225547447E-3</v>
      </c>
      <c r="H3624" s="2">
        <v>37944</v>
      </c>
      <c r="I3624">
        <v>1518.51</v>
      </c>
      <c r="J3624">
        <f t="shared" si="508"/>
        <v>8.0925699718519262E-3</v>
      </c>
      <c r="K3624">
        <f t="shared" si="504"/>
        <v>8.0405699718519262E-3</v>
      </c>
      <c r="L3624">
        <v>-8.4491885651066054E-3</v>
      </c>
      <c r="N3624" s="2">
        <v>37944</v>
      </c>
      <c r="O3624">
        <v>25.35</v>
      </c>
      <c r="Q3624" s="2">
        <v>37944</v>
      </c>
      <c r="R3624">
        <v>26300.66</v>
      </c>
      <c r="S3624" s="8">
        <f t="shared" si="509"/>
        <v>7.9522756155252505E-3</v>
      </c>
      <c r="T3624" s="9">
        <f t="shared" si="505"/>
        <v>7.9002756155252506E-3</v>
      </c>
      <c r="U3624" s="3">
        <f>Sheet1!$B$17+Sheet1!$B$18*'Portfolio allocation'!K3624</f>
        <v>9.7121445312049887E-3</v>
      </c>
      <c r="V3624" s="13">
        <f t="shared" si="510"/>
        <v>-1.8118689156797381E-3</v>
      </c>
      <c r="W3624" s="13"/>
      <c r="X3624" s="2">
        <v>37944</v>
      </c>
      <c r="Y3624">
        <v>85.3917</v>
      </c>
      <c r="AA3624" s="2">
        <v>37944</v>
      </c>
      <c r="AB3624">
        <v>1079.23</v>
      </c>
      <c r="AC3624">
        <f t="shared" si="511"/>
        <v>5.0568075991805905E-3</v>
      </c>
      <c r="AD3624">
        <f t="shared" si="506"/>
        <v>5.0040075991805901E-3</v>
      </c>
      <c r="AE3624">
        <f>Sheet2!$B$17+Sheet2!$B$18*'Portfolio allocation'!K3624</f>
        <v>7.203266963827803E-3</v>
      </c>
      <c r="AF3624">
        <f t="shared" si="512"/>
        <v>-2.1992593646472129E-3</v>
      </c>
      <c r="AH3624" s="2">
        <v>37944</v>
      </c>
      <c r="AI3624">
        <v>4.2380000000000004</v>
      </c>
      <c r="AJ3624">
        <v>1.32</v>
      </c>
      <c r="AK3624">
        <v>1.19235</v>
      </c>
      <c r="AR3624" s="3"/>
    </row>
    <row r="3625" spans="1:44" hidden="1" outlineLevel="1" x14ac:dyDescent="0.2">
      <c r="A3625" s="2">
        <v>37945</v>
      </c>
      <c r="B3625">
        <v>19.48</v>
      </c>
      <c r="E3625" s="2">
        <v>37945</v>
      </c>
      <c r="F3625">
        <v>1033.6500000000001</v>
      </c>
      <c r="G3625">
        <f t="shared" si="507"/>
        <v>-8.432139979279385E-3</v>
      </c>
      <c r="H3625" s="2">
        <v>37945</v>
      </c>
      <c r="I3625">
        <v>1505.76</v>
      </c>
      <c r="J3625">
        <f t="shared" si="508"/>
        <v>-8.396388565106605E-3</v>
      </c>
      <c r="K3625">
        <f t="shared" si="504"/>
        <v>-8.4491885651066054E-3</v>
      </c>
      <c r="L3625">
        <v>1.5758853256827867E-3</v>
      </c>
      <c r="N3625" s="2">
        <v>37945</v>
      </c>
      <c r="O3625">
        <v>25.1</v>
      </c>
      <c r="Q3625" s="2">
        <v>37945</v>
      </c>
      <c r="R3625">
        <v>26041.29</v>
      </c>
      <c r="S3625" s="8">
        <f t="shared" si="509"/>
        <v>-9.8617297056423636E-3</v>
      </c>
      <c r="T3625" s="9">
        <f t="shared" si="505"/>
        <v>-9.914529705642364E-3</v>
      </c>
      <c r="U3625" s="3">
        <f>Sheet1!$B$17+Sheet1!$B$18*'Portfolio allocation'!K3625</f>
        <v>-9.2053243684497923E-3</v>
      </c>
      <c r="V3625" s="13">
        <f t="shared" si="510"/>
        <v>-7.0920533719257169E-4</v>
      </c>
      <c r="W3625" s="13"/>
      <c r="X3625" s="2">
        <v>37945</v>
      </c>
      <c r="Y3625">
        <v>84.427000000000007</v>
      </c>
      <c r="AA3625" s="2">
        <v>37945</v>
      </c>
      <c r="AB3625">
        <v>1067.04</v>
      </c>
      <c r="AC3625">
        <f t="shared" si="511"/>
        <v>-1.1295090017883203E-2</v>
      </c>
      <c r="AD3625">
        <f t="shared" si="506"/>
        <v>-1.1346290017883202E-2</v>
      </c>
      <c r="AE3625">
        <f>Sheet2!$B$17+Sheet2!$B$18*'Portfolio allocation'!K3625</f>
        <v>-7.4598470190242998E-3</v>
      </c>
      <c r="AF3625">
        <f t="shared" si="512"/>
        <v>-3.8864429988589022E-3</v>
      </c>
      <c r="AH3625" s="2">
        <v>37945</v>
      </c>
      <c r="AI3625">
        <v>4.1559999999999997</v>
      </c>
      <c r="AJ3625">
        <v>1.28</v>
      </c>
      <c r="AK3625">
        <v>1.1917</v>
      </c>
      <c r="AR3625" s="3"/>
    </row>
    <row r="3626" spans="1:44" hidden="1" outlineLevel="1" x14ac:dyDescent="0.2">
      <c r="A3626" s="2">
        <v>37946</v>
      </c>
      <c r="B3626">
        <v>18.98</v>
      </c>
      <c r="E3626" s="2">
        <v>37946</v>
      </c>
      <c r="F3626">
        <v>1035.28</v>
      </c>
      <c r="G3626">
        <f t="shared" si="507"/>
        <v>1.5769361002271332E-3</v>
      </c>
      <c r="H3626" s="2">
        <v>37946</v>
      </c>
      <c r="I3626">
        <v>1508.21</v>
      </c>
      <c r="J3626">
        <f t="shared" si="508"/>
        <v>1.6270853256827866E-3</v>
      </c>
      <c r="K3626">
        <f t="shared" si="504"/>
        <v>1.5758853256827867E-3</v>
      </c>
      <c r="L3626">
        <v>1.6179561443035048E-2</v>
      </c>
      <c r="N3626" s="2">
        <v>37946</v>
      </c>
      <c r="O3626">
        <v>25.11</v>
      </c>
      <c r="Q3626" s="2">
        <v>37946</v>
      </c>
      <c r="R3626">
        <v>26051.65</v>
      </c>
      <c r="S3626" s="8">
        <f t="shared" si="509"/>
        <v>3.9782975420954436E-4</v>
      </c>
      <c r="T3626" s="9">
        <f t="shared" si="505"/>
        <v>3.4662975420954436E-4</v>
      </c>
      <c r="U3626" s="3">
        <f>Sheet1!$B$17+Sheet1!$B$18*'Portfolio allocation'!K3626</f>
        <v>2.2956944682232076E-3</v>
      </c>
      <c r="V3626" s="13">
        <f t="shared" si="510"/>
        <v>-1.9490647140136632E-3</v>
      </c>
      <c r="W3626" s="13"/>
      <c r="X3626" s="2">
        <v>37946</v>
      </c>
      <c r="Y3626">
        <v>84.656199999999998</v>
      </c>
      <c r="AA3626" s="2">
        <v>37946</v>
      </c>
      <c r="AB3626">
        <v>1069.94</v>
      </c>
      <c r="AC3626">
        <f t="shared" si="511"/>
        <v>2.7177987704303241E-3</v>
      </c>
      <c r="AD3626">
        <f t="shared" si="506"/>
        <v>2.666198770430324E-3</v>
      </c>
      <c r="AE3626">
        <f>Sheet2!$B$17+Sheet2!$B$18*'Portfolio allocation'!K3626</f>
        <v>1.454704447432334E-3</v>
      </c>
      <c r="AF3626">
        <f t="shared" si="512"/>
        <v>1.2114943229979899E-3</v>
      </c>
      <c r="AH3626" s="2">
        <v>37946</v>
      </c>
      <c r="AI3626">
        <v>4.1520000000000001</v>
      </c>
      <c r="AJ3626">
        <v>1.29</v>
      </c>
      <c r="AK3626">
        <v>1.1931499999999999</v>
      </c>
      <c r="AR3626" s="3"/>
    </row>
    <row r="3627" spans="1:44" hidden="1" outlineLevel="1" x14ac:dyDescent="0.2">
      <c r="A3627" s="2">
        <v>37949</v>
      </c>
      <c r="B3627">
        <v>17.440000000000001</v>
      </c>
      <c r="E3627" s="2">
        <v>37949</v>
      </c>
      <c r="F3627">
        <v>1052.08</v>
      </c>
      <c r="G3627">
        <f t="shared" si="507"/>
        <v>1.6227494011281873E-2</v>
      </c>
      <c r="H3627" s="2">
        <v>37949</v>
      </c>
      <c r="I3627">
        <v>1532.69</v>
      </c>
      <c r="J3627">
        <f t="shared" si="508"/>
        <v>1.6231161443035047E-2</v>
      </c>
      <c r="K3627">
        <f t="shared" si="504"/>
        <v>1.6179561443035048E-2</v>
      </c>
      <c r="L3627">
        <v>1.7736534406826742E-3</v>
      </c>
      <c r="N3627" s="2">
        <v>37949</v>
      </c>
      <c r="O3627">
        <v>25.73</v>
      </c>
      <c r="Q3627" s="2">
        <v>37949</v>
      </c>
      <c r="R3627">
        <v>26694.91</v>
      </c>
      <c r="S3627" s="8">
        <f t="shared" si="509"/>
        <v>2.4691718182917377E-2</v>
      </c>
      <c r="T3627" s="9">
        <f t="shared" si="505"/>
        <v>2.4640118182917378E-2</v>
      </c>
      <c r="U3627" s="3">
        <f>Sheet1!$B$17+Sheet1!$B$18*'Portfolio allocation'!K3627</f>
        <v>1.9049401816420591E-2</v>
      </c>
      <c r="V3627" s="13">
        <f t="shared" si="510"/>
        <v>5.5907163664967868E-3</v>
      </c>
      <c r="W3627" s="13"/>
      <c r="X3627" s="2">
        <v>37949</v>
      </c>
      <c r="Y3627">
        <v>85.64</v>
      </c>
      <c r="AA3627" s="2">
        <v>37949</v>
      </c>
      <c r="AB3627">
        <v>1082.3699999999999</v>
      </c>
      <c r="AC3627">
        <f t="shared" si="511"/>
        <v>1.1617473877039597E-2</v>
      </c>
      <c r="AD3627">
        <f t="shared" si="506"/>
        <v>1.1564273877039597E-2</v>
      </c>
      <c r="AE3627">
        <f>Sheet2!$B$17+Sheet2!$B$18*'Portfolio allocation'!K3627</f>
        <v>1.444066582445609E-2</v>
      </c>
      <c r="AF3627">
        <f t="shared" si="512"/>
        <v>-2.8763919474164932E-3</v>
      </c>
      <c r="AH3627" s="2">
        <v>37949</v>
      </c>
      <c r="AI3627">
        <v>4.2300000000000004</v>
      </c>
      <c r="AJ3627">
        <v>1.33</v>
      </c>
      <c r="AK3627">
        <v>1.1774</v>
      </c>
      <c r="AR3627" s="3"/>
    </row>
    <row r="3628" spans="1:44" hidden="1" outlineLevel="1" x14ac:dyDescent="0.2">
      <c r="A3628" s="2">
        <v>37950</v>
      </c>
      <c r="B3628">
        <v>16.71</v>
      </c>
      <c r="E3628" s="2">
        <v>37950</v>
      </c>
      <c r="F3628">
        <v>1053.8900000000001</v>
      </c>
      <c r="G3628">
        <f t="shared" si="507"/>
        <v>1.7204014903811071E-3</v>
      </c>
      <c r="H3628" s="2">
        <v>37950</v>
      </c>
      <c r="I3628">
        <v>1535.49</v>
      </c>
      <c r="J3628">
        <f t="shared" si="508"/>
        <v>1.8268534406826742E-3</v>
      </c>
      <c r="K3628">
        <f t="shared" si="504"/>
        <v>1.7736534406826742E-3</v>
      </c>
      <c r="L3628">
        <v>4.4408795420356108E-3</v>
      </c>
      <c r="N3628" s="2">
        <v>37950</v>
      </c>
      <c r="O3628">
        <v>25.4</v>
      </c>
      <c r="Q3628" s="2">
        <v>37950</v>
      </c>
      <c r="R3628">
        <v>26352.54</v>
      </c>
      <c r="S3628" s="8">
        <f t="shared" si="509"/>
        <v>-1.2825291413231965E-2</v>
      </c>
      <c r="T3628" s="9">
        <f t="shared" si="505"/>
        <v>-1.2878491413231965E-2</v>
      </c>
      <c r="U3628" s="3">
        <f>Sheet1!$B$17+Sheet1!$B$18*'Portfolio allocation'!K3628</f>
        <v>2.5225790618616409E-3</v>
      </c>
      <c r="V3628" s="13">
        <f t="shared" si="510"/>
        <v>-1.5401070475093606E-2</v>
      </c>
      <c r="W3628" s="13"/>
      <c r="X3628" s="2">
        <v>37950</v>
      </c>
      <c r="Y3628">
        <v>85.420299999999997</v>
      </c>
      <c r="AA3628" s="2">
        <v>37950</v>
      </c>
      <c r="AB3628">
        <v>1079.5999999999999</v>
      </c>
      <c r="AC3628">
        <f t="shared" si="511"/>
        <v>-2.5591987952363615E-3</v>
      </c>
      <c r="AD3628">
        <f t="shared" si="506"/>
        <v>-2.6119987952363615E-3</v>
      </c>
      <c r="AE3628">
        <f>Sheet2!$B$17+Sheet2!$B$18*'Portfolio allocation'!K3628</f>
        <v>1.6305649008111758E-3</v>
      </c>
      <c r="AF3628">
        <f t="shared" si="512"/>
        <v>-4.2425636960475369E-3</v>
      </c>
      <c r="AH3628" s="2">
        <v>37950</v>
      </c>
      <c r="AI3628">
        <v>4.1859999999999999</v>
      </c>
      <c r="AJ3628">
        <v>1.32</v>
      </c>
      <c r="AK3628">
        <v>1.1794</v>
      </c>
      <c r="AR3628" s="3"/>
    </row>
    <row r="3629" spans="1:44" hidden="1" outlineLevel="1" x14ac:dyDescent="0.2">
      <c r="A3629" s="2">
        <v>37951</v>
      </c>
      <c r="B3629">
        <v>16.23</v>
      </c>
      <c r="E3629" s="2">
        <v>37951</v>
      </c>
      <c r="F3629">
        <v>1058.45</v>
      </c>
      <c r="G3629">
        <f t="shared" si="507"/>
        <v>4.3268272779890538E-3</v>
      </c>
      <c r="H3629" s="2">
        <v>37951</v>
      </c>
      <c r="I3629">
        <v>1542.39</v>
      </c>
      <c r="J3629">
        <f t="shared" si="508"/>
        <v>4.4936795420356113E-3</v>
      </c>
      <c r="K3629">
        <f t="shared" si="504"/>
        <v>4.4408795420356108E-3</v>
      </c>
      <c r="L3629">
        <v>-5.4000000000000005E-5</v>
      </c>
      <c r="N3629" s="2">
        <v>37951</v>
      </c>
      <c r="O3629">
        <v>25.45</v>
      </c>
      <c r="Q3629" s="2">
        <v>37951</v>
      </c>
      <c r="R3629">
        <v>26404.42</v>
      </c>
      <c r="S3629" s="8">
        <f t="shared" si="509"/>
        <v>1.9686906840856722E-3</v>
      </c>
      <c r="T3629" s="9">
        <f t="shared" si="505"/>
        <v>1.9158906840856722E-3</v>
      </c>
      <c r="U3629" s="3">
        <f>Sheet1!$B$17+Sheet1!$B$18*'Portfolio allocation'!K3629</f>
        <v>5.5824884418323589E-3</v>
      </c>
      <c r="V3629" s="13">
        <f t="shared" si="510"/>
        <v>-3.6665977577466867E-3</v>
      </c>
      <c r="W3629" s="13"/>
      <c r="X3629" s="2">
        <v>37951</v>
      </c>
      <c r="Y3629">
        <v>85.878799999999998</v>
      </c>
      <c r="AA3629" s="2">
        <v>37951</v>
      </c>
      <c r="AB3629">
        <v>1085.3900000000001</v>
      </c>
      <c r="AC3629">
        <f t="shared" si="511"/>
        <v>5.3630974434977219E-3</v>
      </c>
      <c r="AD3629">
        <f t="shared" si="506"/>
        <v>5.3090974434977217E-3</v>
      </c>
      <c r="AE3629">
        <f>Sheet2!$B$17+Sheet2!$B$18*'Portfolio allocation'!K3629</f>
        <v>4.0023303972263821E-3</v>
      </c>
      <c r="AF3629">
        <f t="shared" si="512"/>
        <v>1.3067670462713395E-3</v>
      </c>
      <c r="AH3629" s="2">
        <v>37951</v>
      </c>
      <c r="AI3629">
        <v>4.2460000000000004</v>
      </c>
      <c r="AJ3629">
        <v>1.35</v>
      </c>
      <c r="AK3629">
        <v>1.19225</v>
      </c>
      <c r="AR3629" s="3"/>
    </row>
    <row r="3630" spans="1:44" hidden="1" outlineLevel="1" x14ac:dyDescent="0.2">
      <c r="A3630" s="2">
        <v>37952</v>
      </c>
      <c r="B3630">
        <v>16.23</v>
      </c>
      <c r="E3630" s="2">
        <v>37952</v>
      </c>
      <c r="F3630">
        <v>1058.45</v>
      </c>
      <c r="G3630">
        <f t="shared" si="507"/>
        <v>0</v>
      </c>
      <c r="H3630" s="2">
        <v>37952</v>
      </c>
      <c r="I3630">
        <v>1542.39</v>
      </c>
      <c r="J3630">
        <f t="shared" si="508"/>
        <v>0</v>
      </c>
      <c r="K3630">
        <f t="shared" si="504"/>
        <v>-5.4000000000000005E-5</v>
      </c>
      <c r="L3630">
        <v>-2.6147022478118106E-4</v>
      </c>
      <c r="N3630" s="2">
        <v>37952</v>
      </c>
      <c r="O3630">
        <v>25.45</v>
      </c>
      <c r="Q3630" s="2">
        <v>37952</v>
      </c>
      <c r="R3630">
        <v>26404.42</v>
      </c>
      <c r="S3630" s="8">
        <f t="shared" si="509"/>
        <v>0</v>
      </c>
      <c r="T3630" s="9">
        <f t="shared" si="505"/>
        <v>-5.4000000000000005E-5</v>
      </c>
      <c r="U3630" s="3">
        <f>Sheet1!$B$17+Sheet1!$B$18*'Portfolio allocation'!K3630</f>
        <v>4.2584871581263914E-4</v>
      </c>
      <c r="V3630" s="13">
        <f t="shared" si="510"/>
        <v>-4.7984871581263915E-4</v>
      </c>
      <c r="W3630" s="13"/>
      <c r="X3630" s="2">
        <v>37952</v>
      </c>
      <c r="Y3630">
        <v>85.878799999999998</v>
      </c>
      <c r="AA3630" s="2">
        <v>37952</v>
      </c>
      <c r="AB3630">
        <v>1085.3900000000001</v>
      </c>
      <c r="AC3630">
        <f t="shared" si="511"/>
        <v>0</v>
      </c>
      <c r="AD3630">
        <f t="shared" si="506"/>
        <v>-5.4000000000000005E-5</v>
      </c>
      <c r="AE3630">
        <f>Sheet2!$B$17+Sheet2!$B$18*'Portfolio allocation'!K3630</f>
        <v>5.3688336997614823E-6</v>
      </c>
      <c r="AF3630">
        <f t="shared" si="512"/>
        <v>-5.9368833699761487E-5</v>
      </c>
      <c r="AH3630" s="2">
        <v>37952</v>
      </c>
      <c r="AI3630">
        <v>4.2460000000000004</v>
      </c>
      <c r="AJ3630">
        <v>1.35</v>
      </c>
      <c r="AK3630">
        <v>1.1898500000000001</v>
      </c>
      <c r="AR3630" s="3"/>
    </row>
    <row r="3631" spans="1:44" hidden="1" outlineLevel="1" x14ac:dyDescent="0.2">
      <c r="A3631" s="2">
        <v>37953</v>
      </c>
      <c r="B3631">
        <v>16.32</v>
      </c>
      <c r="E3631" s="2">
        <v>37953</v>
      </c>
      <c r="F3631">
        <v>1058.2</v>
      </c>
      <c r="G3631">
        <f t="shared" si="507"/>
        <v>-2.3619443525912942E-4</v>
      </c>
      <c r="H3631" s="2">
        <v>37953</v>
      </c>
      <c r="I3631">
        <v>1542.07</v>
      </c>
      <c r="J3631">
        <f t="shared" si="508"/>
        <v>-2.0747022478118105E-4</v>
      </c>
      <c r="K3631">
        <f t="shared" si="504"/>
        <v>-2.6147022478118106E-4</v>
      </c>
      <c r="L3631">
        <v>1.1247388839676509E-2</v>
      </c>
      <c r="N3631" s="2">
        <v>37953</v>
      </c>
      <c r="O3631">
        <v>25.71</v>
      </c>
      <c r="Q3631" s="2">
        <v>37953</v>
      </c>
      <c r="R3631">
        <v>26674.16</v>
      </c>
      <c r="S3631" s="8">
        <f t="shared" si="509"/>
        <v>1.0215713884266453E-2</v>
      </c>
      <c r="T3631" s="9">
        <f t="shared" si="505"/>
        <v>1.0161713884266453E-2</v>
      </c>
      <c r="U3631" s="3">
        <f>Sheet1!$B$17+Sheet1!$B$18*'Portfolio allocation'!K3631</f>
        <v>1.8783361594894554E-4</v>
      </c>
      <c r="V3631" s="13">
        <f t="shared" si="510"/>
        <v>9.973880268317508E-3</v>
      </c>
      <c r="W3631" s="13"/>
      <c r="X3631" s="2">
        <v>37953</v>
      </c>
      <c r="Y3631">
        <v>86.480599999999995</v>
      </c>
      <c r="AA3631" s="2">
        <v>37953</v>
      </c>
      <c r="AB3631">
        <v>1093</v>
      </c>
      <c r="AC3631">
        <f t="shared" si="511"/>
        <v>7.0113046923225841E-3</v>
      </c>
      <c r="AD3631">
        <f t="shared" si="506"/>
        <v>6.9557046923225839E-3</v>
      </c>
      <c r="AE3631">
        <f>Sheet2!$B$17+Sheet2!$B$18*'Portfolio allocation'!K3631</f>
        <v>-1.7911898321981354E-4</v>
      </c>
      <c r="AF3631">
        <f t="shared" si="512"/>
        <v>7.1348236755423974E-3</v>
      </c>
      <c r="AH3631" s="2">
        <v>37953</v>
      </c>
      <c r="AI3631">
        <v>4.33</v>
      </c>
      <c r="AJ3631">
        <v>1.39</v>
      </c>
      <c r="AK3631">
        <v>1.1987000000000001</v>
      </c>
      <c r="AR3631" s="3"/>
    </row>
    <row r="3632" spans="1:44" hidden="1" outlineLevel="1" x14ac:dyDescent="0.2">
      <c r="A3632" s="2">
        <v>37956</v>
      </c>
      <c r="B3632">
        <v>16.77</v>
      </c>
      <c r="E3632" s="2">
        <v>37956</v>
      </c>
      <c r="F3632">
        <v>1070.1199999999999</v>
      </c>
      <c r="G3632">
        <f t="shared" si="507"/>
        <v>1.1264411264411134E-2</v>
      </c>
      <c r="H3632" s="2">
        <v>37956</v>
      </c>
      <c r="I3632">
        <v>1559.5</v>
      </c>
      <c r="J3632">
        <f t="shared" si="508"/>
        <v>1.1302988839676509E-2</v>
      </c>
      <c r="K3632">
        <f t="shared" si="504"/>
        <v>1.1247388839676509E-2</v>
      </c>
      <c r="L3632">
        <v>-3.3138543122795284E-3</v>
      </c>
      <c r="N3632" s="2">
        <v>37956</v>
      </c>
      <c r="O3632">
        <v>25.84</v>
      </c>
      <c r="Q3632" s="2">
        <v>37956</v>
      </c>
      <c r="R3632">
        <v>26809.040000000001</v>
      </c>
      <c r="S3632" s="8">
        <f t="shared" si="509"/>
        <v>5.0565791012726624E-3</v>
      </c>
      <c r="T3632" s="9">
        <f t="shared" si="505"/>
        <v>5.0009791012726621E-3</v>
      </c>
      <c r="U3632" s="3">
        <f>Sheet1!$B$17+Sheet1!$B$18*'Portfolio allocation'!K3632</f>
        <v>1.3391088407971246E-2</v>
      </c>
      <c r="V3632" s="13">
        <f t="shared" si="510"/>
        <v>-8.390109306698583E-3</v>
      </c>
      <c r="W3632" s="13"/>
      <c r="X3632" s="2">
        <v>37956</v>
      </c>
      <c r="Y3632">
        <v>86.929500000000004</v>
      </c>
      <c r="AA3632" s="2">
        <v>37956</v>
      </c>
      <c r="AB3632">
        <v>1098.67</v>
      </c>
      <c r="AC3632">
        <f t="shared" si="511"/>
        <v>5.1875571820678701E-3</v>
      </c>
      <c r="AD3632">
        <f t="shared" si="506"/>
        <v>5.1311571820678702E-3</v>
      </c>
      <c r="AE3632">
        <f>Sheet2!$B$17+Sheet2!$B$18*'Portfolio allocation'!K3632</f>
        <v>1.0054852114446122E-2</v>
      </c>
      <c r="AF3632">
        <f t="shared" si="512"/>
        <v>-4.923694932378252E-3</v>
      </c>
      <c r="AH3632" s="2">
        <v>37956</v>
      </c>
      <c r="AI3632">
        <v>4.3899999999999997</v>
      </c>
      <c r="AJ3632">
        <v>1.41</v>
      </c>
      <c r="AK3632">
        <v>1.19625</v>
      </c>
      <c r="AR3632" s="3"/>
    </row>
    <row r="3633" spans="1:44" hidden="1" outlineLevel="1" x14ac:dyDescent="0.2">
      <c r="A3633" s="2">
        <v>37957</v>
      </c>
      <c r="B3633">
        <v>16.27</v>
      </c>
      <c r="E3633" s="2">
        <v>37957</v>
      </c>
      <c r="F3633">
        <v>1066.6199999999999</v>
      </c>
      <c r="G3633">
        <f t="shared" si="507"/>
        <v>-3.2706612342541241E-3</v>
      </c>
      <c r="H3633" s="2">
        <v>37957</v>
      </c>
      <c r="I3633">
        <v>1554.42</v>
      </c>
      <c r="J3633">
        <f t="shared" si="508"/>
        <v>-3.2574543122795285E-3</v>
      </c>
      <c r="K3633">
        <f t="shared" si="504"/>
        <v>-3.3138543122795284E-3</v>
      </c>
      <c r="L3633">
        <v>-1.5541513773626673E-3</v>
      </c>
      <c r="N3633" s="2">
        <v>37957</v>
      </c>
      <c r="O3633">
        <v>25.66</v>
      </c>
      <c r="Q3633" s="2">
        <v>37957</v>
      </c>
      <c r="R3633">
        <v>26622.28</v>
      </c>
      <c r="S3633" s="8">
        <f t="shared" si="509"/>
        <v>-6.9663068875275291E-3</v>
      </c>
      <c r="T3633" s="9">
        <f t="shared" si="505"/>
        <v>-7.022706887527529E-3</v>
      </c>
      <c r="U3633" s="3">
        <f>Sheet1!$B$17+Sheet1!$B$18*'Portfolio allocation'!K3633</f>
        <v>-3.3139387669292365E-3</v>
      </c>
      <c r="V3633" s="13">
        <f t="shared" si="510"/>
        <v>-3.7087681205982925E-3</v>
      </c>
      <c r="W3633" s="13"/>
      <c r="X3633" s="2">
        <v>37957</v>
      </c>
      <c r="Y3633">
        <v>86.681200000000004</v>
      </c>
      <c r="AA3633" s="2">
        <v>37957</v>
      </c>
      <c r="AB3633">
        <v>1095.53</v>
      </c>
      <c r="AC3633">
        <f t="shared" si="511"/>
        <v>-2.8580010376183518E-3</v>
      </c>
      <c r="AD3633">
        <f t="shared" si="506"/>
        <v>-2.9132010376183518E-3</v>
      </c>
      <c r="AE3633">
        <f>Sheet2!$B$17+Sheet2!$B$18*'Portfolio allocation'!K3633</f>
        <v>-2.8933767871844557E-3</v>
      </c>
      <c r="AF3633">
        <f t="shared" si="512"/>
        <v>-1.982425043389616E-5</v>
      </c>
      <c r="AH3633" s="2">
        <v>37957</v>
      </c>
      <c r="AI3633">
        <v>4.38</v>
      </c>
      <c r="AJ3633">
        <v>1.38</v>
      </c>
      <c r="AK3633">
        <v>1.20855</v>
      </c>
      <c r="AR3633" s="3"/>
    </row>
    <row r="3634" spans="1:44" hidden="1" outlineLevel="1" x14ac:dyDescent="0.2">
      <c r="A3634" s="2">
        <v>37958</v>
      </c>
      <c r="B3634">
        <v>16.63</v>
      </c>
      <c r="E3634" s="2">
        <v>37958</v>
      </c>
      <c r="F3634">
        <v>1064.73</v>
      </c>
      <c r="G3634">
        <f t="shared" si="507"/>
        <v>-1.7719525229227262E-3</v>
      </c>
      <c r="H3634" s="2">
        <v>37958</v>
      </c>
      <c r="I3634">
        <v>1552.09</v>
      </c>
      <c r="J3634">
        <f t="shared" si="508"/>
        <v>-1.4989513773626673E-3</v>
      </c>
      <c r="K3634">
        <f t="shared" si="504"/>
        <v>-1.5541513773626673E-3</v>
      </c>
      <c r="L3634">
        <v>4.6992789052180848E-3</v>
      </c>
      <c r="N3634" s="2">
        <v>37958</v>
      </c>
      <c r="O3634">
        <v>25.67</v>
      </c>
      <c r="Q3634" s="2">
        <v>37958</v>
      </c>
      <c r="R3634">
        <v>26632.67</v>
      </c>
      <c r="S3634" s="8">
        <f t="shared" si="509"/>
        <v>3.9027461209184544E-4</v>
      </c>
      <c r="T3634" s="9">
        <f t="shared" si="505"/>
        <v>3.3507461209184545E-4</v>
      </c>
      <c r="U3634" s="3">
        <f>Sheet1!$B$17+Sheet1!$B$18*'Portfolio allocation'!K3634</f>
        <v>-1.295162963189602E-3</v>
      </c>
      <c r="V3634" s="13">
        <f t="shared" si="510"/>
        <v>1.6302375752814474E-3</v>
      </c>
      <c r="W3634" s="13"/>
      <c r="X3634" s="2">
        <v>37958</v>
      </c>
      <c r="Y3634">
        <v>86.251300000000001</v>
      </c>
      <c r="AA3634" s="2">
        <v>37958</v>
      </c>
      <c r="AB3634">
        <v>1090.0999999999999</v>
      </c>
      <c r="AC3634">
        <f t="shared" si="511"/>
        <v>-4.9565050706051883E-3</v>
      </c>
      <c r="AD3634">
        <f t="shared" si="506"/>
        <v>-5.0121050706051886E-3</v>
      </c>
      <c r="AE3634">
        <f>Sheet2!$B$17+Sheet2!$B$18*'Portfolio allocation'!K3634</f>
        <v>-1.3286040433741924E-3</v>
      </c>
      <c r="AF3634">
        <f t="shared" si="512"/>
        <v>-3.6835010272309962E-3</v>
      </c>
      <c r="AH3634" s="2">
        <v>37958</v>
      </c>
      <c r="AI3634">
        <v>4.4059999999999997</v>
      </c>
      <c r="AJ3634">
        <v>1.39</v>
      </c>
      <c r="AK3634">
        <v>1.21075</v>
      </c>
      <c r="AR3634" s="3"/>
    </row>
    <row r="3635" spans="1:44" hidden="1" outlineLevel="1" x14ac:dyDescent="0.2">
      <c r="A3635" s="2">
        <v>37959</v>
      </c>
      <c r="B3635">
        <v>16.3</v>
      </c>
      <c r="E3635" s="2">
        <v>37959</v>
      </c>
      <c r="F3635">
        <v>1069.72</v>
      </c>
      <c r="G3635">
        <f t="shared" si="507"/>
        <v>4.6866341701652381E-3</v>
      </c>
      <c r="H3635" s="2">
        <v>37959</v>
      </c>
      <c r="I3635">
        <v>1559.47</v>
      </c>
      <c r="J3635">
        <f t="shared" si="508"/>
        <v>4.7548789052180851E-3</v>
      </c>
      <c r="K3635">
        <f t="shared" si="504"/>
        <v>4.6992789052180848E-3</v>
      </c>
      <c r="L3635">
        <v>-7.718059817758605E-3</v>
      </c>
      <c r="N3635" s="2">
        <v>37959</v>
      </c>
      <c r="O3635">
        <v>26.2</v>
      </c>
      <c r="Q3635" s="2">
        <v>37959</v>
      </c>
      <c r="R3635">
        <v>27182.54</v>
      </c>
      <c r="S3635" s="8">
        <f t="shared" si="509"/>
        <v>2.0646446638658666E-2</v>
      </c>
      <c r="T3635" s="9">
        <f t="shared" si="505"/>
        <v>2.0590846638658667E-2</v>
      </c>
      <c r="U3635" s="3">
        <f>Sheet1!$B$17+Sheet1!$B$18*'Portfolio allocation'!K3635</f>
        <v>5.8789307399860283E-3</v>
      </c>
      <c r="V3635" s="13">
        <f t="shared" si="510"/>
        <v>1.4711915898672639E-2</v>
      </c>
      <c r="W3635" s="13"/>
      <c r="X3635" s="2">
        <v>37959</v>
      </c>
      <c r="Y3635">
        <v>87.321100000000001</v>
      </c>
      <c r="AA3635" s="2">
        <v>37959</v>
      </c>
      <c r="AB3635">
        <v>1103.6199999999999</v>
      </c>
      <c r="AC3635">
        <f t="shared" si="511"/>
        <v>1.2402531877809375E-2</v>
      </c>
      <c r="AD3635">
        <f t="shared" si="506"/>
        <v>1.2347331877809375E-2</v>
      </c>
      <c r="AE3635">
        <f>Sheet2!$B$17+Sheet2!$B$18*'Portfolio allocation'!K3635</f>
        <v>4.2321057033322214E-3</v>
      </c>
      <c r="AF3635">
        <f t="shared" si="512"/>
        <v>8.1152261744771546E-3</v>
      </c>
      <c r="AH3635" s="2">
        <v>37959</v>
      </c>
      <c r="AI3635">
        <v>4.3689999999999998</v>
      </c>
      <c r="AJ3635">
        <v>1.38</v>
      </c>
      <c r="AK3635">
        <v>1.2060999999999999</v>
      </c>
      <c r="AR3635" s="3"/>
    </row>
    <row r="3636" spans="1:44" hidden="1" outlineLevel="1" x14ac:dyDescent="0.2">
      <c r="A3636" s="2">
        <v>37960</v>
      </c>
      <c r="B3636">
        <v>17.09</v>
      </c>
      <c r="E3636" s="2">
        <v>37960</v>
      </c>
      <c r="F3636">
        <v>1061.5</v>
      </c>
      <c r="G3636">
        <f t="shared" si="507"/>
        <v>-7.6842538234304092E-3</v>
      </c>
      <c r="H3636" s="2">
        <v>37960</v>
      </c>
      <c r="I3636">
        <v>1547.52</v>
      </c>
      <c r="J3636">
        <f t="shared" si="508"/>
        <v>-7.6628598177586049E-3</v>
      </c>
      <c r="K3636">
        <f t="shared" si="504"/>
        <v>-7.718059817758605E-3</v>
      </c>
      <c r="L3636">
        <v>7.3404731182795079E-3</v>
      </c>
      <c r="N3636" s="2">
        <v>37960</v>
      </c>
      <c r="O3636">
        <v>25.98</v>
      </c>
      <c r="Q3636" s="2">
        <v>37960</v>
      </c>
      <c r="R3636">
        <v>26954.29</v>
      </c>
      <c r="S3636" s="8">
        <f t="shared" si="509"/>
        <v>-8.3969342085029597E-3</v>
      </c>
      <c r="T3636" s="9">
        <f t="shared" si="505"/>
        <v>-8.4521342085029597E-3</v>
      </c>
      <c r="U3636" s="3">
        <f>Sheet1!$B$17+Sheet1!$B$18*'Portfolio allocation'!K3636</f>
        <v>-8.3665549402256213E-3</v>
      </c>
      <c r="V3636" s="13">
        <f t="shared" si="510"/>
        <v>-8.5579268277338402E-5</v>
      </c>
      <c r="W3636" s="13"/>
      <c r="X3636" s="2">
        <v>37960</v>
      </c>
      <c r="Y3636">
        <v>86.576099999999997</v>
      </c>
      <c r="AA3636" s="2">
        <v>37960</v>
      </c>
      <c r="AB3636">
        <v>1094.2</v>
      </c>
      <c r="AC3636">
        <f t="shared" si="511"/>
        <v>-8.5355466555515624E-3</v>
      </c>
      <c r="AD3636">
        <f t="shared" si="506"/>
        <v>-8.5875466555515624E-3</v>
      </c>
      <c r="AE3636">
        <f>Sheet2!$B$17+Sheet2!$B$18*'Portfolio allocation'!K3636</f>
        <v>-6.8097086841011137E-3</v>
      </c>
      <c r="AF3636">
        <f t="shared" si="512"/>
        <v>-1.7778379714504487E-3</v>
      </c>
      <c r="AH3636" s="2">
        <v>37960</v>
      </c>
      <c r="AI3636">
        <v>4.2190000000000003</v>
      </c>
      <c r="AJ3636">
        <v>1.3</v>
      </c>
      <c r="AK3636">
        <v>1.2141</v>
      </c>
      <c r="AR3636" s="3"/>
    </row>
    <row r="3637" spans="1:44" hidden="1" outlineLevel="1" x14ac:dyDescent="0.2">
      <c r="A3637" s="2">
        <v>37963</v>
      </c>
      <c r="B3637">
        <v>16.54</v>
      </c>
      <c r="E3637" s="2">
        <v>37963</v>
      </c>
      <c r="F3637">
        <v>1069.3</v>
      </c>
      <c r="G3637">
        <f t="shared" si="507"/>
        <v>7.3480923221855843E-3</v>
      </c>
      <c r="H3637" s="2">
        <v>37963</v>
      </c>
      <c r="I3637">
        <v>1558.96</v>
      </c>
      <c r="J3637">
        <f t="shared" si="508"/>
        <v>7.3924731182795078E-3</v>
      </c>
      <c r="K3637">
        <f t="shared" si="504"/>
        <v>7.3404731182795079E-3</v>
      </c>
      <c r="L3637">
        <v>-8.571699512495503E-3</v>
      </c>
      <c r="N3637" s="2">
        <v>37963</v>
      </c>
      <c r="O3637">
        <v>26.24</v>
      </c>
      <c r="Q3637" s="2">
        <v>37963</v>
      </c>
      <c r="R3637">
        <v>27224.04</v>
      </c>
      <c r="S3637" s="8">
        <f t="shared" si="509"/>
        <v>1.0007683378044918E-2</v>
      </c>
      <c r="T3637" s="9">
        <f t="shared" si="505"/>
        <v>9.9556833780449182E-3</v>
      </c>
      <c r="U3637" s="3">
        <f>Sheet1!$B$17+Sheet1!$B$18*'Portfolio allocation'!K3637</f>
        <v>8.9089756779729377E-3</v>
      </c>
      <c r="V3637" s="13">
        <f t="shared" si="510"/>
        <v>1.0467077000719804E-3</v>
      </c>
      <c r="W3637" s="13"/>
      <c r="X3637" s="2">
        <v>37963</v>
      </c>
      <c r="Y3637">
        <v>87.111000000000004</v>
      </c>
      <c r="AA3637" s="2">
        <v>37963</v>
      </c>
      <c r="AB3637">
        <v>1100.96</v>
      </c>
      <c r="AC3637">
        <f t="shared" si="511"/>
        <v>6.1780296106743737E-3</v>
      </c>
      <c r="AD3637">
        <f t="shared" si="506"/>
        <v>6.124829610674374E-3</v>
      </c>
      <c r="AE3637">
        <f>Sheet2!$B$17+Sheet2!$B$18*'Portfolio allocation'!K3637</f>
        <v>6.5807229805450781E-3</v>
      </c>
      <c r="AF3637">
        <f t="shared" si="512"/>
        <v>-4.5589336987070413E-4</v>
      </c>
      <c r="AH3637" s="2">
        <v>37963</v>
      </c>
      <c r="AI3637">
        <v>4.2779999999999996</v>
      </c>
      <c r="AJ3637">
        <v>1.33</v>
      </c>
      <c r="AK3637">
        <v>1.2217499999999999</v>
      </c>
      <c r="AR3637" s="3"/>
    </row>
    <row r="3638" spans="1:44" hidden="1" outlineLevel="1" x14ac:dyDescent="0.2">
      <c r="A3638" s="2">
        <v>37964</v>
      </c>
      <c r="B3638">
        <v>17.63</v>
      </c>
      <c r="E3638" s="2">
        <v>37964</v>
      </c>
      <c r="F3638">
        <v>1060.18</v>
      </c>
      <c r="G3638">
        <f t="shared" si="507"/>
        <v>-8.528944169082453E-3</v>
      </c>
      <c r="H3638" s="2">
        <v>37964</v>
      </c>
      <c r="I3638">
        <v>1545.68</v>
      </c>
      <c r="J3638">
        <f t="shared" si="508"/>
        <v>-8.5184995124955032E-3</v>
      </c>
      <c r="K3638">
        <f t="shared" si="504"/>
        <v>-8.571699512495503E-3</v>
      </c>
      <c r="L3638">
        <v>-9.4034128668296787E-4</v>
      </c>
      <c r="N3638" s="2">
        <v>37964</v>
      </c>
      <c r="O3638">
        <v>26.38</v>
      </c>
      <c r="Q3638" s="2">
        <v>37964</v>
      </c>
      <c r="R3638">
        <v>27369.29</v>
      </c>
      <c r="S3638" s="8">
        <f t="shared" si="509"/>
        <v>5.3353580144608337E-3</v>
      </c>
      <c r="T3638" s="9">
        <f t="shared" si="505"/>
        <v>5.2821580144608339E-3</v>
      </c>
      <c r="U3638" s="3">
        <f>Sheet1!$B$17+Sheet1!$B$18*'Portfolio allocation'!K3638</f>
        <v>-9.3458720321346351E-3</v>
      </c>
      <c r="V3638" s="13">
        <f t="shared" si="510"/>
        <v>1.4628030046595469E-2</v>
      </c>
      <c r="W3638" s="13"/>
      <c r="X3638" s="2">
        <v>37964</v>
      </c>
      <c r="Y3638">
        <v>86.566500000000005</v>
      </c>
      <c r="AA3638" s="2">
        <v>37964</v>
      </c>
      <c r="AB3638">
        <v>1094.08</v>
      </c>
      <c r="AC3638">
        <f t="shared" si="511"/>
        <v>-6.2490917017876679E-3</v>
      </c>
      <c r="AD3638">
        <f t="shared" si="506"/>
        <v>-6.3030917017876682E-3</v>
      </c>
      <c r="AE3638">
        <f>Sheet2!$B$17+Sheet2!$B$18*'Portfolio allocation'!K3638</f>
        <v>-7.5687868789794553E-3</v>
      </c>
      <c r="AF3638">
        <f t="shared" si="512"/>
        <v>1.2656951771917871E-3</v>
      </c>
      <c r="AH3638" s="2">
        <v>37964</v>
      </c>
      <c r="AI3638">
        <v>4.3550000000000004</v>
      </c>
      <c r="AJ3638">
        <v>1.35</v>
      </c>
      <c r="AK3638">
        <v>1.2202999999999999</v>
      </c>
      <c r="AR3638" s="3"/>
    </row>
    <row r="3639" spans="1:44" hidden="1" outlineLevel="1" x14ac:dyDescent="0.2">
      <c r="A3639" s="2">
        <v>37965</v>
      </c>
      <c r="B3639">
        <v>17.87</v>
      </c>
      <c r="E3639" s="2">
        <v>37965</v>
      </c>
      <c r="F3639">
        <v>1059.05</v>
      </c>
      <c r="G3639">
        <f t="shared" si="507"/>
        <v>-1.0658567413082132E-3</v>
      </c>
      <c r="H3639" s="2">
        <v>37965</v>
      </c>
      <c r="I3639">
        <v>1544.31</v>
      </c>
      <c r="J3639">
        <f t="shared" si="508"/>
        <v>-8.8634128668296785E-4</v>
      </c>
      <c r="K3639">
        <f t="shared" si="504"/>
        <v>-9.4034128668296787E-4</v>
      </c>
      <c r="L3639">
        <v>1.155068782045052E-2</v>
      </c>
      <c r="N3639" s="2">
        <v>37965</v>
      </c>
      <c r="O3639">
        <v>26.59</v>
      </c>
      <c r="Q3639" s="2">
        <v>37965</v>
      </c>
      <c r="R3639">
        <v>27587.17</v>
      </c>
      <c r="S3639" s="8">
        <f t="shared" si="509"/>
        <v>7.9607472462748241E-3</v>
      </c>
      <c r="T3639" s="9">
        <f t="shared" si="505"/>
        <v>7.9067472462748239E-3</v>
      </c>
      <c r="U3639" s="3">
        <f>Sheet1!$B$17+Sheet1!$B$18*'Portfolio allocation'!K3639</f>
        <v>-5.9098447114545871E-4</v>
      </c>
      <c r="V3639" s="13">
        <f t="shared" si="510"/>
        <v>8.4977317174202826E-3</v>
      </c>
      <c r="W3639" s="13"/>
      <c r="X3639" s="2">
        <v>37965</v>
      </c>
      <c r="Y3639">
        <v>87.617199999999997</v>
      </c>
      <c r="AA3639" s="2">
        <v>37965</v>
      </c>
      <c r="AB3639">
        <v>1107.3599999999999</v>
      </c>
      <c r="AC3639">
        <f t="shared" si="511"/>
        <v>1.2138052062006466E-2</v>
      </c>
      <c r="AD3639">
        <f t="shared" si="506"/>
        <v>1.2084852062006466E-2</v>
      </c>
      <c r="AE3639">
        <f>Sheet2!$B$17+Sheet2!$B$18*'Portfolio allocation'!K3639</f>
        <v>-7.827884510300915E-4</v>
      </c>
      <c r="AF3639">
        <f t="shared" si="512"/>
        <v>1.2867640513036557E-2</v>
      </c>
      <c r="AH3639" s="2">
        <v>37965</v>
      </c>
      <c r="AI3639">
        <v>4.32</v>
      </c>
      <c r="AJ3639">
        <v>1.33</v>
      </c>
      <c r="AK3639">
        <v>1.2238500000000001</v>
      </c>
      <c r="AR3639" s="3"/>
    </row>
    <row r="3640" spans="1:44" hidden="1" outlineLevel="1" x14ac:dyDescent="0.2">
      <c r="A3640" s="2">
        <v>37966</v>
      </c>
      <c r="B3640">
        <v>16.73</v>
      </c>
      <c r="E3640" s="2">
        <v>37966</v>
      </c>
      <c r="F3640">
        <v>1071.21</v>
      </c>
      <c r="G3640">
        <f t="shared" si="507"/>
        <v>1.148198857466598E-2</v>
      </c>
      <c r="H3640" s="2">
        <v>37966</v>
      </c>
      <c r="I3640">
        <v>1562.23</v>
      </c>
      <c r="J3640">
        <f t="shared" si="508"/>
        <v>1.160388782045052E-2</v>
      </c>
      <c r="K3640">
        <f t="shared" si="504"/>
        <v>1.155068782045052E-2</v>
      </c>
      <c r="L3640">
        <v>2.6824723094550813E-3</v>
      </c>
      <c r="N3640" s="2">
        <v>37966</v>
      </c>
      <c r="O3640">
        <v>26.61</v>
      </c>
      <c r="Q3640" s="2">
        <v>37966</v>
      </c>
      <c r="R3640">
        <v>27607.91</v>
      </c>
      <c r="S3640" s="8">
        <f t="shared" si="509"/>
        <v>7.5179875282604947E-4</v>
      </c>
      <c r="T3640" s="9">
        <f t="shared" si="505"/>
        <v>6.9859875282604947E-4</v>
      </c>
      <c r="U3640" s="3">
        <f>Sheet1!$B$17+Sheet1!$B$18*'Portfolio allocation'!K3640</f>
        <v>1.3739040685333558E-2</v>
      </c>
      <c r="V3640" s="13">
        <f t="shared" si="510"/>
        <v>-1.3040441932507509E-2</v>
      </c>
      <c r="W3640" s="13"/>
      <c r="X3640" s="2">
        <v>37966</v>
      </c>
      <c r="Y3640">
        <v>88.257199999999997</v>
      </c>
      <c r="AA3640" s="2">
        <v>37966</v>
      </c>
      <c r="AB3640">
        <v>1115.45</v>
      </c>
      <c r="AC3640">
        <f t="shared" si="511"/>
        <v>7.3056639213988639E-3</v>
      </c>
      <c r="AD3640">
        <f t="shared" si="506"/>
        <v>7.2548639213988637E-3</v>
      </c>
      <c r="AE3640">
        <f>Sheet2!$B$17+Sheet2!$B$18*'Portfolio allocation'!K3640</f>
        <v>1.0324553306007201E-2</v>
      </c>
      <c r="AF3640">
        <f t="shared" si="512"/>
        <v>-3.0696893846083369E-3</v>
      </c>
      <c r="AH3640" s="2">
        <v>37966</v>
      </c>
      <c r="AI3640">
        <v>4.2359999999999998</v>
      </c>
      <c r="AJ3640">
        <v>1.27</v>
      </c>
      <c r="AK3640">
        <v>1.21445</v>
      </c>
      <c r="AR3640" s="3"/>
    </row>
    <row r="3641" spans="1:44" hidden="1" outlineLevel="1" x14ac:dyDescent="0.2">
      <c r="A3641" s="2">
        <v>37967</v>
      </c>
      <c r="B3641">
        <v>16.41</v>
      </c>
      <c r="E3641" s="2">
        <v>37967</v>
      </c>
      <c r="F3641">
        <v>1074.1400000000001</v>
      </c>
      <c r="G3641">
        <f t="shared" si="507"/>
        <v>2.7352246524958712E-3</v>
      </c>
      <c r="H3641" s="2">
        <v>37967</v>
      </c>
      <c r="I3641">
        <v>1566.5</v>
      </c>
      <c r="J3641">
        <f t="shared" si="508"/>
        <v>2.7332723094550815E-3</v>
      </c>
      <c r="K3641">
        <f t="shared" si="504"/>
        <v>2.6824723094550813E-3</v>
      </c>
      <c r="L3641">
        <v>-5.6943535269708681E-3</v>
      </c>
      <c r="N3641" s="2">
        <v>37967</v>
      </c>
      <c r="O3641">
        <v>26.65</v>
      </c>
      <c r="Q3641" s="2">
        <v>37967</v>
      </c>
      <c r="R3641">
        <v>27649.41</v>
      </c>
      <c r="S3641" s="8">
        <f t="shared" si="509"/>
        <v>1.5031923821833271E-3</v>
      </c>
      <c r="T3641" s="9">
        <f t="shared" si="505"/>
        <v>1.4523923821833271E-3</v>
      </c>
      <c r="U3641" s="3">
        <f>Sheet1!$B$17+Sheet1!$B$18*'Portfolio allocation'!K3641</f>
        <v>3.5651991006504288E-3</v>
      </c>
      <c r="V3641" s="13">
        <f t="shared" si="510"/>
        <v>-2.1128067184671018E-3</v>
      </c>
      <c r="W3641" s="13"/>
      <c r="X3641" s="2">
        <v>37967</v>
      </c>
      <c r="Y3641">
        <v>88.553299999999993</v>
      </c>
      <c r="AA3641" s="2">
        <v>37967</v>
      </c>
      <c r="AB3641">
        <v>1119.19</v>
      </c>
      <c r="AC3641">
        <f t="shared" si="511"/>
        <v>3.3529068985611588E-3</v>
      </c>
      <c r="AD3641">
        <f t="shared" si="506"/>
        <v>3.3017068985611588E-3</v>
      </c>
      <c r="AE3641">
        <f>Sheet2!$B$17+Sheet2!$B$18*'Portfolio allocation'!K3641</f>
        <v>2.4387098249899421E-3</v>
      </c>
      <c r="AF3641">
        <f t="shared" si="512"/>
        <v>8.6299707357121672E-4</v>
      </c>
      <c r="AH3641" s="2">
        <v>37967</v>
      </c>
      <c r="AI3641">
        <v>4.2430000000000003</v>
      </c>
      <c r="AJ3641">
        <v>1.28</v>
      </c>
      <c r="AK3641">
        <v>1.2262</v>
      </c>
      <c r="AR3641" s="3"/>
    </row>
    <row r="3642" spans="1:44" hidden="1" outlineLevel="1" x14ac:dyDescent="0.2">
      <c r="A3642" s="2">
        <v>37970</v>
      </c>
      <c r="B3642">
        <v>17.23</v>
      </c>
      <c r="E3642" s="2">
        <v>37970</v>
      </c>
      <c r="F3642">
        <v>1068.04</v>
      </c>
      <c r="G3642">
        <f t="shared" si="507"/>
        <v>-5.6789617740705678E-3</v>
      </c>
      <c r="H3642" s="2">
        <v>37970</v>
      </c>
      <c r="I3642">
        <v>1557.66</v>
      </c>
      <c r="J3642">
        <f t="shared" si="508"/>
        <v>-5.6431535269708677E-3</v>
      </c>
      <c r="K3642">
        <f t="shared" si="504"/>
        <v>-5.6943535269708681E-3</v>
      </c>
      <c r="L3642">
        <v>6.5990021442418577E-3</v>
      </c>
      <c r="N3642" s="2">
        <v>37970</v>
      </c>
      <c r="O3642">
        <v>26.74</v>
      </c>
      <c r="Q3642" s="2">
        <v>37970</v>
      </c>
      <c r="R3642">
        <v>27742.79</v>
      </c>
      <c r="S3642" s="8">
        <f t="shared" si="509"/>
        <v>3.377287254954231E-3</v>
      </c>
      <c r="T3642" s="9">
        <f t="shared" si="505"/>
        <v>3.326087254954231E-3</v>
      </c>
      <c r="U3642" s="3">
        <f>Sheet1!$B$17+Sheet1!$B$18*'Portfolio allocation'!K3642</f>
        <v>-6.044907795896122E-3</v>
      </c>
      <c r="V3642" s="13">
        <f t="shared" si="510"/>
        <v>9.3709950508503535E-3</v>
      </c>
      <c r="W3642" s="13"/>
      <c r="X3642" s="2">
        <v>37970</v>
      </c>
      <c r="Y3642">
        <v>87.980199999999996</v>
      </c>
      <c r="AA3642" s="2">
        <v>37970</v>
      </c>
      <c r="AB3642">
        <v>1111.95</v>
      </c>
      <c r="AC3642">
        <f t="shared" si="511"/>
        <v>-6.4689641615811588E-3</v>
      </c>
      <c r="AD3642">
        <f t="shared" si="506"/>
        <v>-6.5209641615811588E-3</v>
      </c>
      <c r="AE3642">
        <f>Sheet2!$B$17+Sheet2!$B$18*'Portfolio allocation'!K3642</f>
        <v>-5.0101774209157009E-3</v>
      </c>
      <c r="AF3642">
        <f t="shared" si="512"/>
        <v>-1.5107867406654579E-3</v>
      </c>
      <c r="AH3642" s="2">
        <v>37970</v>
      </c>
      <c r="AI3642">
        <v>4.26</v>
      </c>
      <c r="AJ3642">
        <v>1.3</v>
      </c>
      <c r="AK3642">
        <v>1.22925</v>
      </c>
      <c r="AR3642" s="3"/>
    </row>
    <row r="3643" spans="1:44" hidden="1" outlineLevel="1" x14ac:dyDescent="0.2">
      <c r="A3643" s="2">
        <v>37971</v>
      </c>
      <c r="B3643">
        <v>15.93</v>
      </c>
      <c r="E3643" s="2">
        <v>37971</v>
      </c>
      <c r="F3643">
        <v>1075.1300000000001</v>
      </c>
      <c r="G3643">
        <f t="shared" si="507"/>
        <v>6.6383281525037585E-3</v>
      </c>
      <c r="H3643" s="2">
        <v>37971</v>
      </c>
      <c r="I3643">
        <v>1568.02</v>
      </c>
      <c r="J3643">
        <f t="shared" si="508"/>
        <v>6.6510021442418576E-3</v>
      </c>
      <c r="K3643">
        <f t="shared" si="504"/>
        <v>6.5990021442418577E-3</v>
      </c>
      <c r="L3643">
        <v>1.3072010408032033E-3</v>
      </c>
      <c r="N3643" s="2">
        <v>37971</v>
      </c>
      <c r="O3643">
        <v>27.06</v>
      </c>
      <c r="Q3643" s="2">
        <v>37971</v>
      </c>
      <c r="R3643">
        <v>28074.799999999999</v>
      </c>
      <c r="S3643" s="8">
        <f t="shared" si="509"/>
        <v>1.1967433700792007E-2</v>
      </c>
      <c r="T3643" s="9">
        <f t="shared" si="505"/>
        <v>1.1915433700792007E-2</v>
      </c>
      <c r="U3643" s="3">
        <f>Sheet1!$B$17+Sheet1!$B$18*'Portfolio allocation'!K3643</f>
        <v>8.0583413851835206E-3</v>
      </c>
      <c r="V3643" s="13">
        <f t="shared" si="510"/>
        <v>3.8570923156084867E-3</v>
      </c>
      <c r="W3643" s="13"/>
      <c r="X3643" s="2">
        <v>37971</v>
      </c>
      <c r="Y3643">
        <v>89.766400000000004</v>
      </c>
      <c r="AA3643" s="2">
        <v>37971</v>
      </c>
      <c r="AB3643">
        <v>1134.52</v>
      </c>
      <c r="AC3643">
        <f t="shared" si="511"/>
        <v>2.0297675255182224E-2</v>
      </c>
      <c r="AD3643">
        <f t="shared" si="506"/>
        <v>2.0246475255182222E-2</v>
      </c>
      <c r="AE3643">
        <f>Sheet2!$B$17+Sheet2!$B$18*'Portfolio allocation'!K3643</f>
        <v>5.9213880737953887E-3</v>
      </c>
      <c r="AF3643">
        <f t="shared" si="512"/>
        <v>1.4325087181386833E-2</v>
      </c>
      <c r="AH3643" s="2">
        <v>37971</v>
      </c>
      <c r="AI3643">
        <v>4.2149999999999999</v>
      </c>
      <c r="AJ3643">
        <v>1.28</v>
      </c>
      <c r="AK3643">
        <v>1.23325</v>
      </c>
      <c r="AR3643" s="3"/>
    </row>
    <row r="3644" spans="1:44" hidden="1" outlineLevel="1" x14ac:dyDescent="0.2">
      <c r="A3644" s="2">
        <v>37972</v>
      </c>
      <c r="B3644">
        <v>15.58</v>
      </c>
      <c r="E3644" s="2">
        <v>37972</v>
      </c>
      <c r="F3644">
        <v>1076.48</v>
      </c>
      <c r="G3644">
        <f t="shared" si="507"/>
        <v>1.2556621059778283E-3</v>
      </c>
      <c r="H3644" s="2">
        <v>37972</v>
      </c>
      <c r="I3644">
        <v>1570.15</v>
      </c>
      <c r="J3644">
        <f t="shared" si="508"/>
        <v>1.3584010408032032E-3</v>
      </c>
      <c r="K3644">
        <f t="shared" si="504"/>
        <v>1.3072010408032033E-3</v>
      </c>
      <c r="L3644">
        <v>1.1891134248320228E-2</v>
      </c>
      <c r="N3644" s="2">
        <v>37972</v>
      </c>
      <c r="O3644">
        <v>27.04</v>
      </c>
      <c r="Q3644" s="2">
        <v>37972</v>
      </c>
      <c r="R3644">
        <v>28054.04</v>
      </c>
      <c r="S3644" s="8">
        <f t="shared" si="509"/>
        <v>-7.3945317508938846E-4</v>
      </c>
      <c r="T3644" s="9">
        <f t="shared" si="505"/>
        <v>-7.9065317508938851E-4</v>
      </c>
      <c r="U3644" s="3">
        <f>Sheet1!$B$17+Sheet1!$B$18*'Portfolio allocation'!K3644</f>
        <v>1.9874530472440369E-3</v>
      </c>
      <c r="V3644" s="13">
        <f t="shared" si="510"/>
        <v>-2.7781062223334253E-3</v>
      </c>
      <c r="W3644" s="13"/>
      <c r="X3644" s="2">
        <v>37972</v>
      </c>
      <c r="Y3644">
        <v>89.212400000000002</v>
      </c>
      <c r="AA3644" s="2">
        <v>37972</v>
      </c>
      <c r="AB3644">
        <v>1127.52</v>
      </c>
      <c r="AC3644">
        <f t="shared" si="511"/>
        <v>-6.170010224588407E-3</v>
      </c>
      <c r="AD3644">
        <f t="shared" si="506"/>
        <v>-6.2204102245884069E-3</v>
      </c>
      <c r="AE3644">
        <f>Sheet2!$B$17+Sheet2!$B$18*'Portfolio allocation'!K3644</f>
        <v>1.2157835265613421E-3</v>
      </c>
      <c r="AF3644">
        <f t="shared" si="512"/>
        <v>-7.436193751149749E-3</v>
      </c>
      <c r="AH3644" s="2">
        <v>37972</v>
      </c>
      <c r="AI3644">
        <v>4.1849999999999996</v>
      </c>
      <c r="AJ3644">
        <v>1.26</v>
      </c>
      <c r="AK3644">
        <v>1.2381</v>
      </c>
      <c r="AR3644" s="3"/>
    </row>
    <row r="3645" spans="1:44" hidden="1" outlineLevel="1" x14ac:dyDescent="0.2">
      <c r="A3645" s="2">
        <v>37973</v>
      </c>
      <c r="B3645">
        <v>16.16</v>
      </c>
      <c r="E3645" s="2">
        <v>37973</v>
      </c>
      <c r="F3645">
        <v>1089.18</v>
      </c>
      <c r="G3645">
        <f t="shared" si="507"/>
        <v>1.1797711058264104E-2</v>
      </c>
      <c r="H3645" s="2">
        <v>37973</v>
      </c>
      <c r="I3645">
        <v>1588.9</v>
      </c>
      <c r="J3645">
        <f t="shared" si="508"/>
        <v>1.1941534248320229E-2</v>
      </c>
      <c r="K3645">
        <f t="shared" si="504"/>
        <v>1.1891134248320228E-2</v>
      </c>
      <c r="L3645">
        <v>-4.9645002202782266E-4</v>
      </c>
      <c r="N3645" s="2">
        <v>37973</v>
      </c>
      <c r="O3645">
        <v>27.4</v>
      </c>
      <c r="Q3645" s="2">
        <v>37973</v>
      </c>
      <c r="R3645">
        <v>28427.54</v>
      </c>
      <c r="S3645" s="8">
        <f t="shared" si="509"/>
        <v>1.3313590484650417E-2</v>
      </c>
      <c r="T3645" s="9">
        <f t="shared" si="505"/>
        <v>1.3263190484650416E-2</v>
      </c>
      <c r="U3645" s="3">
        <f>Sheet1!$B$17+Sheet1!$B$18*'Portfolio allocation'!K3645</f>
        <v>1.4129609455445559E-2</v>
      </c>
      <c r="V3645" s="13">
        <f t="shared" si="510"/>
        <v>-8.6641897079514293E-4</v>
      </c>
      <c r="W3645" s="13"/>
      <c r="X3645" s="2">
        <v>37973</v>
      </c>
      <c r="Y3645">
        <v>88.572400000000002</v>
      </c>
      <c r="AA3645" s="2">
        <v>37973</v>
      </c>
      <c r="AB3645">
        <v>1119.43</v>
      </c>
      <c r="AC3645">
        <f t="shared" si="511"/>
        <v>-7.1750390236979822E-3</v>
      </c>
      <c r="AD3645">
        <f t="shared" si="506"/>
        <v>-7.2246390236979825E-3</v>
      </c>
      <c r="AE3645">
        <f>Sheet2!$B$17+Sheet2!$B$18*'Portfolio allocation'!K3645</f>
        <v>1.0627286955242864E-2</v>
      </c>
      <c r="AF3645">
        <f t="shared" si="512"/>
        <v>-1.7851925978940846E-2</v>
      </c>
      <c r="AH3645" s="2">
        <v>37973</v>
      </c>
      <c r="AI3645">
        <v>4.1269999999999998</v>
      </c>
      <c r="AJ3645">
        <v>1.24</v>
      </c>
      <c r="AK3645">
        <v>1.2373499999999999</v>
      </c>
      <c r="AR3645" s="3"/>
    </row>
    <row r="3646" spans="1:44" hidden="1" outlineLevel="1" x14ac:dyDescent="0.2">
      <c r="A3646" s="2">
        <v>37974</v>
      </c>
      <c r="B3646">
        <v>16.420000000000002</v>
      </c>
      <c r="E3646" s="2">
        <v>37974</v>
      </c>
      <c r="F3646">
        <v>1088.67</v>
      </c>
      <c r="G3646">
        <f t="shared" si="507"/>
        <v>-4.6824216382967965E-4</v>
      </c>
      <c r="H3646" s="2">
        <v>37974</v>
      </c>
      <c r="I3646">
        <v>1588.19</v>
      </c>
      <c r="J3646">
        <f t="shared" si="508"/>
        <v>-4.4685002202782265E-4</v>
      </c>
      <c r="K3646">
        <f t="shared" si="504"/>
        <v>-4.9645002202782266E-4</v>
      </c>
      <c r="L3646">
        <v>3.8790009381749423E-3</v>
      </c>
      <c r="N3646" s="2">
        <v>37974</v>
      </c>
      <c r="O3646">
        <v>27.36</v>
      </c>
      <c r="Q3646" s="2">
        <v>37974</v>
      </c>
      <c r="R3646">
        <v>28386.03</v>
      </c>
      <c r="S3646" s="8">
        <f t="shared" si="509"/>
        <v>-1.4602037320148309E-3</v>
      </c>
      <c r="T3646" s="9">
        <f t="shared" si="505"/>
        <v>-1.5098037320148308E-3</v>
      </c>
      <c r="U3646" s="3">
        <f>Sheet1!$B$17+Sheet1!$B$18*'Portfolio allocation'!K3646</f>
        <v>-8.1741162632404806E-5</v>
      </c>
      <c r="V3646" s="13">
        <f t="shared" si="510"/>
        <v>-1.4280625693824261E-3</v>
      </c>
      <c r="W3646" s="13"/>
      <c r="X3646" s="2">
        <v>37974</v>
      </c>
      <c r="Y3646">
        <v>88.963999999999999</v>
      </c>
      <c r="AA3646" s="2">
        <v>37974</v>
      </c>
      <c r="AB3646">
        <v>1124.3800000000001</v>
      </c>
      <c r="AC3646">
        <f t="shared" si="511"/>
        <v>4.4218932849753312E-3</v>
      </c>
      <c r="AD3646">
        <f t="shared" si="506"/>
        <v>4.3718932849753315E-3</v>
      </c>
      <c r="AE3646">
        <f>Sheet2!$B$17+Sheet2!$B$18*'Portfolio allocation'!K3646</f>
        <v>-3.8806901380834498E-4</v>
      </c>
      <c r="AF3646">
        <f t="shared" si="512"/>
        <v>4.7599622987836761E-3</v>
      </c>
      <c r="AH3646" s="2">
        <v>37974</v>
      </c>
      <c r="AI3646">
        <v>4.1369999999999996</v>
      </c>
      <c r="AJ3646">
        <v>1.25</v>
      </c>
      <c r="AK3646">
        <v>1.2353000000000001</v>
      </c>
      <c r="AR3646" s="3"/>
    </row>
    <row r="3647" spans="1:44" hidden="1" outlineLevel="1" x14ac:dyDescent="0.2">
      <c r="A3647" s="2">
        <v>37977</v>
      </c>
      <c r="B3647">
        <v>16.940000000000001</v>
      </c>
      <c r="E3647" s="2">
        <v>37977</v>
      </c>
      <c r="F3647">
        <v>1092.94</v>
      </c>
      <c r="G3647">
        <f t="shared" si="507"/>
        <v>3.9222170170942761E-3</v>
      </c>
      <c r="H3647" s="2">
        <v>37977</v>
      </c>
      <c r="I3647">
        <v>1594.43</v>
      </c>
      <c r="J3647">
        <f t="shared" si="508"/>
        <v>3.9290009381749424E-3</v>
      </c>
      <c r="K3647">
        <f t="shared" si="504"/>
        <v>3.8790009381749423E-3</v>
      </c>
      <c r="L3647">
        <v>2.7715252196710734E-3</v>
      </c>
      <c r="N3647" s="2">
        <v>37977</v>
      </c>
      <c r="O3647">
        <v>27.18</v>
      </c>
      <c r="Q3647" s="2">
        <v>37977</v>
      </c>
      <c r="R3647">
        <v>28199.29</v>
      </c>
      <c r="S3647" s="8">
        <f t="shared" si="509"/>
        <v>-6.5785881294424531E-3</v>
      </c>
      <c r="T3647" s="9">
        <f t="shared" si="505"/>
        <v>-6.6285881294424528E-3</v>
      </c>
      <c r="U3647" s="3">
        <f>Sheet1!$B$17+Sheet1!$B$18*'Portfolio allocation'!K3647</f>
        <v>4.9378870675859075E-3</v>
      </c>
      <c r="V3647" s="13">
        <f t="shared" si="510"/>
        <v>-1.156647519702836E-2</v>
      </c>
      <c r="W3647" s="13"/>
      <c r="X3647" s="2">
        <v>37977</v>
      </c>
      <c r="Y3647">
        <v>89.202799999999996</v>
      </c>
      <c r="AA3647" s="2">
        <v>37977</v>
      </c>
      <c r="AB3647">
        <v>1127.4000000000001</v>
      </c>
      <c r="AC3647">
        <f t="shared" si="511"/>
        <v>2.6859246873831566E-3</v>
      </c>
      <c r="AD3647">
        <f t="shared" si="506"/>
        <v>2.6351246873831564E-3</v>
      </c>
      <c r="AE3647">
        <f>Sheet2!$B$17+Sheet2!$B$18*'Portfolio allocation'!K3647</f>
        <v>3.5026936078538188E-3</v>
      </c>
      <c r="AF3647">
        <f t="shared" si="512"/>
        <v>-8.6756892047066235E-4</v>
      </c>
      <c r="AH3647" s="2">
        <v>37977</v>
      </c>
      <c r="AI3647">
        <v>4.1710000000000003</v>
      </c>
      <c r="AJ3647">
        <v>1.27</v>
      </c>
      <c r="AK3647">
        <v>1.2421</v>
      </c>
      <c r="AR3647" s="3"/>
    </row>
    <row r="3648" spans="1:44" hidden="1" outlineLevel="1" x14ac:dyDescent="0.2">
      <c r="A3648" s="2">
        <v>37978</v>
      </c>
      <c r="B3648">
        <v>16.489999999999998</v>
      </c>
      <c r="E3648" s="2">
        <v>37978</v>
      </c>
      <c r="F3648">
        <v>1096.02</v>
      </c>
      <c r="G3648">
        <f t="shared" si="507"/>
        <v>2.8180869947114218E-3</v>
      </c>
      <c r="H3648" s="2">
        <v>37978</v>
      </c>
      <c r="I3648">
        <v>1598.93</v>
      </c>
      <c r="J3648">
        <f t="shared" si="508"/>
        <v>2.8223252196710735E-3</v>
      </c>
      <c r="K3648">
        <f t="shared" si="504"/>
        <v>2.7715252196710734E-3</v>
      </c>
      <c r="L3648">
        <v>-1.8536045555465539E-3</v>
      </c>
      <c r="N3648" s="2">
        <v>37978</v>
      </c>
      <c r="O3648">
        <v>27.15</v>
      </c>
      <c r="Q3648" s="2">
        <v>37978</v>
      </c>
      <c r="R3648">
        <v>28168.17</v>
      </c>
      <c r="S3648" s="8">
        <f t="shared" si="509"/>
        <v>-1.1035738843071519E-3</v>
      </c>
      <c r="T3648" s="9">
        <f t="shared" si="505"/>
        <v>-1.1543738843071518E-3</v>
      </c>
      <c r="U3648" s="3">
        <f>Sheet1!$B$17+Sheet1!$B$18*'Portfolio allocation'!K3648</f>
        <v>3.6673628561510905E-3</v>
      </c>
      <c r="V3648" s="13">
        <f t="shared" si="510"/>
        <v>-4.8217367404582425E-3</v>
      </c>
      <c r="W3648" s="13"/>
      <c r="X3648" s="2">
        <v>37978</v>
      </c>
      <c r="Y3648">
        <v>88.6297</v>
      </c>
      <c r="AA3648" s="2">
        <v>37978</v>
      </c>
      <c r="AB3648">
        <v>1120.1600000000001</v>
      </c>
      <c r="AC3648">
        <f t="shared" si="511"/>
        <v>-6.4218555969487445E-3</v>
      </c>
      <c r="AD3648">
        <f t="shared" si="506"/>
        <v>-6.4742555969487447E-3</v>
      </c>
      <c r="AE3648">
        <f>Sheet2!$B$17+Sheet2!$B$18*'Portfolio allocation'!K3648</f>
        <v>2.5178979446992215E-3</v>
      </c>
      <c r="AF3648">
        <f t="shared" si="512"/>
        <v>-8.9921535416479653E-3</v>
      </c>
      <c r="AH3648" s="2">
        <v>37978</v>
      </c>
      <c r="AI3648">
        <v>4.2619999999999996</v>
      </c>
      <c r="AJ3648">
        <v>1.31</v>
      </c>
      <c r="AK3648">
        <v>1.2419500000000001</v>
      </c>
      <c r="AR3648" s="3"/>
    </row>
    <row r="3649" spans="1:44" hidden="1" outlineLevel="1" x14ac:dyDescent="0.2">
      <c r="A3649" s="2">
        <v>37979</v>
      </c>
      <c r="B3649">
        <v>16.66</v>
      </c>
      <c r="E3649" s="2">
        <v>37979</v>
      </c>
      <c r="F3649">
        <v>1094.04</v>
      </c>
      <c r="G3649">
        <f t="shared" si="507"/>
        <v>-1.8065363770733978E-3</v>
      </c>
      <c r="H3649" s="2">
        <v>37979</v>
      </c>
      <c r="I3649">
        <v>1596.05</v>
      </c>
      <c r="J3649">
        <f t="shared" si="508"/>
        <v>-1.8012045555465539E-3</v>
      </c>
      <c r="K3649">
        <f t="shared" si="504"/>
        <v>-1.8536045555465539E-3</v>
      </c>
      <c r="L3649">
        <v>-5.1199999999999998E-5</v>
      </c>
      <c r="N3649" s="2">
        <v>37979</v>
      </c>
      <c r="O3649">
        <v>27.04</v>
      </c>
      <c r="Q3649" s="2">
        <v>37979</v>
      </c>
      <c r="R3649">
        <v>28054.04</v>
      </c>
      <c r="S3649" s="8">
        <f t="shared" si="509"/>
        <v>-4.0517364102814479E-3</v>
      </c>
      <c r="T3649" s="9">
        <f t="shared" si="505"/>
        <v>-4.1041364102814481E-3</v>
      </c>
      <c r="U3649" s="3">
        <f>Sheet1!$B$17+Sheet1!$B$18*'Portfolio allocation'!K3649</f>
        <v>-1.6387032383549239E-3</v>
      </c>
      <c r="V3649" s="13">
        <f t="shared" si="510"/>
        <v>-2.4654331719265242E-3</v>
      </c>
      <c r="W3649" s="13"/>
      <c r="X3649" s="2">
        <v>37979</v>
      </c>
      <c r="Y3649">
        <v>88.132999999999996</v>
      </c>
      <c r="AA3649" s="2">
        <v>37979</v>
      </c>
      <c r="AB3649">
        <v>1113.8800000000001</v>
      </c>
      <c r="AC3649">
        <f t="shared" si="511"/>
        <v>-5.6063419511498402E-3</v>
      </c>
      <c r="AD3649">
        <f t="shared" si="506"/>
        <v>-5.6575419511498406E-3</v>
      </c>
      <c r="AE3649">
        <f>Sheet2!$B$17+Sheet2!$B$18*'Portfolio allocation'!K3649</f>
        <v>-1.5948854491568353E-3</v>
      </c>
      <c r="AF3649">
        <f t="shared" si="512"/>
        <v>-4.0626565019930058E-3</v>
      </c>
      <c r="AH3649" s="2">
        <v>37979</v>
      </c>
      <c r="AI3649">
        <v>4.1900000000000004</v>
      </c>
      <c r="AJ3649">
        <v>1.28</v>
      </c>
      <c r="AK3649">
        <v>1.2454499999999999</v>
      </c>
      <c r="AR3649" s="3"/>
    </row>
    <row r="3650" spans="1:44" hidden="1" outlineLevel="1" x14ac:dyDescent="0.2">
      <c r="A3650" s="2">
        <v>37980</v>
      </c>
      <c r="B3650">
        <v>16.66</v>
      </c>
      <c r="E3650" s="2">
        <v>37980</v>
      </c>
      <c r="F3650">
        <v>1094.04</v>
      </c>
      <c r="G3650">
        <f t="shared" si="507"/>
        <v>0</v>
      </c>
      <c r="H3650" s="2">
        <v>37980</v>
      </c>
      <c r="I3650">
        <v>1596.05</v>
      </c>
      <c r="J3650">
        <f t="shared" si="508"/>
        <v>0</v>
      </c>
      <c r="K3650">
        <f t="shared" si="504"/>
        <v>-5.1199999999999998E-5</v>
      </c>
      <c r="L3650">
        <v>1.634210858055958E-3</v>
      </c>
      <c r="N3650" s="2">
        <v>37980</v>
      </c>
      <c r="O3650">
        <v>27.04</v>
      </c>
      <c r="Q3650" s="2">
        <v>37980</v>
      </c>
      <c r="R3650">
        <v>28054.04</v>
      </c>
      <c r="S3650" s="8">
        <f t="shared" si="509"/>
        <v>0</v>
      </c>
      <c r="T3650" s="9">
        <f t="shared" si="505"/>
        <v>-5.1200000000000004E-5</v>
      </c>
      <c r="U3650" s="3">
        <f>Sheet1!$B$17+Sheet1!$B$18*'Portfolio allocation'!K3650</f>
        <v>4.2906094677407585E-4</v>
      </c>
      <c r="V3650" s="13">
        <f t="shared" si="510"/>
        <v>-4.8026094677407585E-4</v>
      </c>
      <c r="W3650" s="13"/>
      <c r="X3650" s="2">
        <v>37980</v>
      </c>
      <c r="Y3650">
        <v>88.132999999999996</v>
      </c>
      <c r="AA3650" s="2">
        <v>37980</v>
      </c>
      <c r="AB3650">
        <v>1113.8800000000001</v>
      </c>
      <c r="AC3650">
        <f t="shared" si="511"/>
        <v>0</v>
      </c>
      <c r="AD3650">
        <f t="shared" si="506"/>
        <v>-5.1199999999999998E-5</v>
      </c>
      <c r="AE3650">
        <f>Sheet2!$B$17+Sheet2!$B$18*'Portfolio allocation'!K3650</f>
        <v>7.8586651342221731E-6</v>
      </c>
      <c r="AF3650">
        <f t="shared" si="512"/>
        <v>-5.9058665134222171E-5</v>
      </c>
      <c r="AH3650" s="2">
        <v>37980</v>
      </c>
      <c r="AI3650">
        <v>4.1900000000000004</v>
      </c>
      <c r="AJ3650">
        <v>1.28</v>
      </c>
      <c r="AK3650">
        <v>1.2454499999999999</v>
      </c>
      <c r="AR3650" s="3"/>
    </row>
    <row r="3651" spans="1:44" hidden="1" outlineLevel="1" x14ac:dyDescent="0.2">
      <c r="A3651" s="2">
        <v>37981</v>
      </c>
      <c r="B3651">
        <v>17.45</v>
      </c>
      <c r="E3651" s="2">
        <v>37981</v>
      </c>
      <c r="F3651">
        <v>1095.8900000000001</v>
      </c>
      <c r="G3651">
        <f t="shared" si="507"/>
        <v>1.6909802201017232E-3</v>
      </c>
      <c r="H3651" s="2">
        <v>37981</v>
      </c>
      <c r="I3651">
        <v>1598.74</v>
      </c>
      <c r="J3651">
        <f t="shared" si="508"/>
        <v>1.6854108580559579E-3</v>
      </c>
      <c r="K3651">
        <f t="shared" si="504"/>
        <v>1.634210858055958E-3</v>
      </c>
      <c r="L3651">
        <v>1.2721758389732014E-2</v>
      </c>
      <c r="N3651" s="2">
        <v>37981</v>
      </c>
      <c r="O3651">
        <v>27.21</v>
      </c>
      <c r="Q3651" s="2">
        <v>37981</v>
      </c>
      <c r="R3651">
        <v>28230.41</v>
      </c>
      <c r="S3651" s="8">
        <f t="shared" si="509"/>
        <v>6.2867950569684972E-3</v>
      </c>
      <c r="T3651" s="9">
        <f t="shared" si="505"/>
        <v>6.2355950569684968E-3</v>
      </c>
      <c r="U3651" s="3">
        <f>Sheet1!$B$17+Sheet1!$B$18*'Portfolio allocation'!K3651</f>
        <v>2.362606997127272E-3</v>
      </c>
      <c r="V3651" s="13">
        <f t="shared" si="510"/>
        <v>3.8729880598412248E-3</v>
      </c>
      <c r="W3651" s="13"/>
      <c r="X3651" s="2">
        <v>37981</v>
      </c>
      <c r="Y3651">
        <v>88.734800000000007</v>
      </c>
      <c r="AA3651" s="2">
        <v>37981</v>
      </c>
      <c r="AB3651">
        <v>1121.49</v>
      </c>
      <c r="AC3651">
        <f t="shared" si="511"/>
        <v>6.8319747190002111E-3</v>
      </c>
      <c r="AD3651">
        <f t="shared" si="506"/>
        <v>6.781174719000211E-3</v>
      </c>
      <c r="AE3651">
        <f>Sheet2!$B$17+Sheet2!$B$18*'Portfolio allocation'!K3651</f>
        <v>1.5065689988374687E-3</v>
      </c>
      <c r="AF3651">
        <f t="shared" si="512"/>
        <v>5.2746057201627419E-3</v>
      </c>
      <c r="AH3651" s="2">
        <v>37981</v>
      </c>
      <c r="AI3651">
        <v>4.1520000000000001</v>
      </c>
      <c r="AJ3651">
        <v>1.27</v>
      </c>
      <c r="AK3651">
        <v>1.24495</v>
      </c>
      <c r="AR3651" s="3"/>
    </row>
    <row r="3652" spans="1:44" hidden="1" outlineLevel="1" x14ac:dyDescent="0.2">
      <c r="A3652" s="2">
        <v>37984</v>
      </c>
      <c r="B3652">
        <v>17.09</v>
      </c>
      <c r="E3652" s="2">
        <v>37984</v>
      </c>
      <c r="F3652">
        <v>1109.48</v>
      </c>
      <c r="G3652">
        <f t="shared" si="507"/>
        <v>1.2400879650329877E-2</v>
      </c>
      <c r="H3652" s="2">
        <v>37984</v>
      </c>
      <c r="I3652">
        <v>1619.16</v>
      </c>
      <c r="J3652">
        <f t="shared" si="508"/>
        <v>1.2772558389732014E-2</v>
      </c>
      <c r="K3652">
        <f t="shared" ref="K3652:K3715" si="513">J3652-(AJ3651/25000)</f>
        <v>1.2721758389732014E-2</v>
      </c>
      <c r="L3652">
        <v>2.1316980162539823E-4</v>
      </c>
      <c r="N3652" s="2">
        <v>37984</v>
      </c>
      <c r="O3652">
        <v>27.46</v>
      </c>
      <c r="Q3652" s="2">
        <v>37984</v>
      </c>
      <c r="R3652">
        <v>28489.79</v>
      </c>
      <c r="S3652" s="8">
        <f t="shared" si="509"/>
        <v>9.1879643264125566E-3</v>
      </c>
      <c r="T3652" s="9">
        <f t="shared" ref="T3652:T3715" si="514">S3652-(AJ3651/100/250)</f>
        <v>9.1371643264125564E-3</v>
      </c>
      <c r="U3652" s="3">
        <f>Sheet1!$B$17+Sheet1!$B$18*'Portfolio allocation'!K3652</f>
        <v>1.5082522521288314E-2</v>
      </c>
      <c r="V3652" s="13">
        <f t="shared" si="510"/>
        <v>-5.9453581948757574E-3</v>
      </c>
      <c r="W3652" s="13"/>
      <c r="X3652" s="2">
        <v>37984</v>
      </c>
      <c r="Y3652">
        <v>89.326999999999998</v>
      </c>
      <c r="AA3652" s="2">
        <v>37984</v>
      </c>
      <c r="AB3652">
        <v>1128.97</v>
      </c>
      <c r="AC3652">
        <f t="shared" si="511"/>
        <v>6.6696983477338989E-3</v>
      </c>
      <c r="AD3652">
        <f t="shared" ref="AD3652:AD3715" si="515">AC3652-AJ3652/25000</f>
        <v>6.6172983477338987E-3</v>
      </c>
      <c r="AE3652">
        <f>Sheet2!$B$17+Sheet2!$B$18*'Portfolio allocation'!K3652</f>
        <v>1.1365899132924644E-2</v>
      </c>
      <c r="AF3652">
        <f t="shared" si="512"/>
        <v>-4.7486007851907453E-3</v>
      </c>
      <c r="AH3652" s="2">
        <v>37984</v>
      </c>
      <c r="AI3652">
        <v>4.242</v>
      </c>
      <c r="AJ3652">
        <v>1.31</v>
      </c>
      <c r="AK3652">
        <v>1.2483500000000001</v>
      </c>
      <c r="AR3652" s="3"/>
    </row>
    <row r="3653" spans="1:44" hidden="1" outlineLevel="1" x14ac:dyDescent="0.2">
      <c r="A3653" s="2">
        <v>37985</v>
      </c>
      <c r="B3653">
        <v>17.68</v>
      </c>
      <c r="E3653" s="2">
        <v>37985</v>
      </c>
      <c r="F3653">
        <v>1109.6400000000001</v>
      </c>
      <c r="G3653">
        <f t="shared" ref="G3653:G3716" si="516">(F3653/F3652)-1</f>
        <v>1.4421170277967299E-4</v>
      </c>
      <c r="H3653" s="2">
        <v>37985</v>
      </c>
      <c r="I3653">
        <v>1619.59</v>
      </c>
      <c r="J3653">
        <f t="shared" ref="J3653:J3716" si="517">(I3653/I3652)-1</f>
        <v>2.6556980162539823E-4</v>
      </c>
      <c r="K3653">
        <f t="shared" si="513"/>
        <v>2.1316980162539823E-4</v>
      </c>
      <c r="L3653">
        <v>2.0172247247761967E-3</v>
      </c>
      <c r="N3653" s="2">
        <v>37985</v>
      </c>
      <c r="O3653">
        <v>27.52</v>
      </c>
      <c r="Q3653" s="2">
        <v>37985</v>
      </c>
      <c r="R3653">
        <v>28552.04</v>
      </c>
      <c r="S3653" s="8">
        <f t="shared" ref="S3653:S3716" si="518">R3653/R3652-1</f>
        <v>2.1849932905788627E-3</v>
      </c>
      <c r="T3653" s="9">
        <f t="shared" si="514"/>
        <v>2.1325932905788625E-3</v>
      </c>
      <c r="U3653" s="3">
        <f>Sheet1!$B$17+Sheet1!$B$18*'Portfolio allocation'!K3653</f>
        <v>7.3235268322049854E-4</v>
      </c>
      <c r="V3653" s="13">
        <f t="shared" ref="V3653:V3716" si="519">T3653-U3653</f>
        <v>1.400240607358364E-3</v>
      </c>
      <c r="W3653" s="13"/>
      <c r="X3653" s="2">
        <v>37985</v>
      </c>
      <c r="Y3653">
        <v>88.476900000000001</v>
      </c>
      <c r="AA3653" s="2">
        <v>37985</v>
      </c>
      <c r="AB3653">
        <v>1118.23</v>
      </c>
      <c r="AC3653">
        <f t="shared" ref="AC3653:AC3716" si="520">AB3653/AB3652-1</f>
        <v>-9.5130960078655402E-3</v>
      </c>
      <c r="AD3653">
        <f t="shared" si="515"/>
        <v>-9.5642960078655397E-3</v>
      </c>
      <c r="AE3653">
        <f>Sheet2!$B$17+Sheet2!$B$18*'Portfolio allocation'!K3653</f>
        <v>2.4294303742316989E-4</v>
      </c>
      <c r="AF3653">
        <f t="shared" ref="AF3653:AF3716" si="521">AD3653-AE3653</f>
        <v>-9.8072390452887091E-3</v>
      </c>
      <c r="AH3653" s="2">
        <v>37985</v>
      </c>
      <c r="AI3653">
        <v>4.2709999999999999</v>
      </c>
      <c r="AJ3653">
        <v>1.28</v>
      </c>
      <c r="AK3653">
        <v>1.25305</v>
      </c>
      <c r="AR3653" s="3"/>
    </row>
    <row r="3654" spans="1:44" hidden="1" outlineLevel="1" x14ac:dyDescent="0.2">
      <c r="A3654" s="2">
        <v>37986</v>
      </c>
      <c r="B3654">
        <v>18.309999999999999</v>
      </c>
      <c r="E3654" s="2">
        <v>37986</v>
      </c>
      <c r="F3654">
        <v>1111.92</v>
      </c>
      <c r="G3654">
        <f t="shared" si="516"/>
        <v>2.0547204498755356E-3</v>
      </c>
      <c r="H3654" s="2">
        <v>37986</v>
      </c>
      <c r="I3654">
        <v>1622.94</v>
      </c>
      <c r="J3654">
        <f t="shared" si="517"/>
        <v>2.0684247247761967E-3</v>
      </c>
      <c r="K3654">
        <f t="shared" si="513"/>
        <v>2.0172247247761967E-3</v>
      </c>
      <c r="L3654">
        <v>-5.0399999999999999E-5</v>
      </c>
      <c r="N3654" s="2">
        <v>37986</v>
      </c>
      <c r="O3654">
        <v>27.37</v>
      </c>
      <c r="Q3654" s="2">
        <v>37986</v>
      </c>
      <c r="R3654">
        <v>28396.42</v>
      </c>
      <c r="S3654" s="8">
        <f t="shared" si="518"/>
        <v>-5.4503986405175509E-3</v>
      </c>
      <c r="T3654" s="9">
        <f t="shared" si="514"/>
        <v>-5.5015986405175512E-3</v>
      </c>
      <c r="U3654" s="3">
        <f>Sheet1!$B$17+Sheet1!$B$18*'Portfolio allocation'!K3654</f>
        <v>2.802010211890965E-3</v>
      </c>
      <c r="V3654" s="13">
        <f t="shared" si="519"/>
        <v>-8.3036088524085158E-3</v>
      </c>
      <c r="W3654" s="13"/>
      <c r="X3654" s="2">
        <v>37986</v>
      </c>
      <c r="Y3654">
        <v>88.524600000000007</v>
      </c>
      <c r="AA3654" s="2">
        <v>37986</v>
      </c>
      <c r="AB3654">
        <v>1118.83</v>
      </c>
      <c r="AC3654">
        <f t="shared" si="520"/>
        <v>5.3656224569187394E-4</v>
      </c>
      <c r="AD3654">
        <f t="shared" si="515"/>
        <v>4.8616224569187396E-4</v>
      </c>
      <c r="AE3654">
        <f>Sheet2!$B$17+Sheet2!$B$18*'Portfolio allocation'!K3654</f>
        <v>1.847154700692607E-3</v>
      </c>
      <c r="AF3654">
        <f t="shared" si="521"/>
        <v>-1.3609924550007329E-3</v>
      </c>
      <c r="AH3654" s="2">
        <v>37986</v>
      </c>
      <c r="AI3654">
        <v>4.2530000000000001</v>
      </c>
      <c r="AJ3654">
        <v>1.26</v>
      </c>
      <c r="AK3654">
        <v>1.26135</v>
      </c>
      <c r="AR3654" s="3"/>
    </row>
    <row r="3655" spans="1:44" hidden="1" outlineLevel="1" x14ac:dyDescent="0.2">
      <c r="A3655" s="2">
        <v>37987</v>
      </c>
      <c r="B3655">
        <v>18.309999999999999</v>
      </c>
      <c r="E3655" s="2">
        <v>37987</v>
      </c>
      <c r="F3655">
        <v>1111.92</v>
      </c>
      <c r="G3655">
        <f t="shared" si="516"/>
        <v>0</v>
      </c>
      <c r="H3655" s="2">
        <v>37987</v>
      </c>
      <c r="I3655">
        <v>1622.94</v>
      </c>
      <c r="J3655">
        <f t="shared" si="517"/>
        <v>0</v>
      </c>
      <c r="K3655">
        <f t="shared" si="513"/>
        <v>-5.0399999999999999E-5</v>
      </c>
      <c r="L3655">
        <v>-3.0634503900329674E-3</v>
      </c>
      <c r="N3655" s="2">
        <v>37987</v>
      </c>
      <c r="O3655">
        <v>27.37</v>
      </c>
      <c r="Q3655" s="2">
        <v>37987</v>
      </c>
      <c r="R3655">
        <v>28396.42</v>
      </c>
      <c r="S3655" s="8">
        <f t="shared" si="518"/>
        <v>0</v>
      </c>
      <c r="T3655" s="9">
        <f t="shared" si="514"/>
        <v>-5.0399999999999999E-5</v>
      </c>
      <c r="U3655" s="3">
        <f>Sheet1!$B$17+Sheet1!$B$18*'Portfolio allocation'!K3655</f>
        <v>4.2997872704877207E-4</v>
      </c>
      <c r="V3655" s="13">
        <f t="shared" si="519"/>
        <v>-4.8037872704877204E-4</v>
      </c>
      <c r="W3655" s="13"/>
      <c r="X3655" s="2">
        <v>37987</v>
      </c>
      <c r="Y3655">
        <v>88.524600000000007</v>
      </c>
      <c r="AA3655" s="2">
        <v>37987</v>
      </c>
      <c r="AB3655">
        <v>1118.83</v>
      </c>
      <c r="AC3655">
        <f t="shared" si="520"/>
        <v>0</v>
      </c>
      <c r="AD3655">
        <f t="shared" si="515"/>
        <v>-5.0399999999999999E-5</v>
      </c>
      <c r="AE3655">
        <f>Sheet2!$B$17+Sheet2!$B$18*'Portfolio allocation'!K3655</f>
        <v>8.5700455440680906E-6</v>
      </c>
      <c r="AF3655">
        <f t="shared" si="521"/>
        <v>-5.8970045544068089E-5</v>
      </c>
      <c r="AH3655" s="2">
        <v>37987</v>
      </c>
      <c r="AI3655">
        <v>4.2530000000000001</v>
      </c>
      <c r="AJ3655">
        <v>1.26</v>
      </c>
      <c r="AK3655">
        <v>1.26135</v>
      </c>
      <c r="AR3655" s="3"/>
    </row>
    <row r="3656" spans="1:44" hidden="1" outlineLevel="1" x14ac:dyDescent="0.2">
      <c r="A3656" s="2">
        <v>37988</v>
      </c>
      <c r="B3656">
        <v>18.22</v>
      </c>
      <c r="E3656" s="2">
        <v>37988</v>
      </c>
      <c r="F3656">
        <v>1108.48</v>
      </c>
      <c r="G3656">
        <f t="shared" si="516"/>
        <v>-3.0937477516368439E-3</v>
      </c>
      <c r="H3656" s="2">
        <v>37988</v>
      </c>
      <c r="I3656">
        <v>1618.05</v>
      </c>
      <c r="J3656">
        <f t="shared" si="517"/>
        <v>-3.0130503900329675E-3</v>
      </c>
      <c r="K3656">
        <f t="shared" si="513"/>
        <v>-3.0634503900329674E-3</v>
      </c>
      <c r="L3656">
        <v>1.2339058854794424E-2</v>
      </c>
      <c r="N3656" s="2">
        <v>37988</v>
      </c>
      <c r="O3656">
        <v>27.45</v>
      </c>
      <c r="Q3656" s="2">
        <v>37988</v>
      </c>
      <c r="R3656">
        <v>28479.42</v>
      </c>
      <c r="S3656" s="8">
        <f t="shared" si="518"/>
        <v>2.9229036617997028E-3</v>
      </c>
      <c r="T3656" s="9">
        <f t="shared" si="514"/>
        <v>2.8725036617997029E-3</v>
      </c>
      <c r="U3656" s="3">
        <f>Sheet1!$B$17+Sheet1!$B$18*'Portfolio allocation'!K3656</f>
        <v>-3.0266690412486677E-3</v>
      </c>
      <c r="V3656" s="13">
        <f t="shared" si="519"/>
        <v>5.8991727030483707E-3</v>
      </c>
      <c r="W3656" s="13"/>
      <c r="X3656" s="2">
        <v>37988</v>
      </c>
      <c r="Y3656">
        <v>87.445300000000003</v>
      </c>
      <c r="AA3656" s="2">
        <v>37988</v>
      </c>
      <c r="AB3656">
        <v>1105.19</v>
      </c>
      <c r="AC3656">
        <f t="shared" si="520"/>
        <v>-1.2191306990337991E-2</v>
      </c>
      <c r="AD3656">
        <f t="shared" si="515"/>
        <v>-1.224370699033799E-2</v>
      </c>
      <c r="AE3656">
        <f>Sheet2!$B$17+Sheet2!$B$18*'Portfolio allocation'!K3656</f>
        <v>-2.6707112311409775E-3</v>
      </c>
      <c r="AF3656">
        <f t="shared" si="521"/>
        <v>-9.5729957591970134E-3</v>
      </c>
      <c r="AH3656" s="2">
        <v>37988</v>
      </c>
      <c r="AI3656">
        <v>4.3739999999999997</v>
      </c>
      <c r="AJ3656">
        <v>1.31</v>
      </c>
      <c r="AK3656">
        <v>1.2586999999999999</v>
      </c>
      <c r="AR3656" s="3"/>
    </row>
    <row r="3657" spans="1:44" hidden="1" outlineLevel="1" x14ac:dyDescent="0.2">
      <c r="A3657" s="2">
        <v>37991</v>
      </c>
      <c r="B3657">
        <v>17.489999999999998</v>
      </c>
      <c r="E3657" s="2">
        <v>37991</v>
      </c>
      <c r="F3657">
        <v>1122.22</v>
      </c>
      <c r="G3657">
        <f t="shared" si="516"/>
        <v>1.2395352193995457E-2</v>
      </c>
      <c r="H3657" s="2">
        <v>37991</v>
      </c>
      <c r="I3657">
        <v>1638.1</v>
      </c>
      <c r="J3657">
        <f t="shared" si="517"/>
        <v>1.2391458854794424E-2</v>
      </c>
      <c r="K3657">
        <f t="shared" si="513"/>
        <v>1.2339058854794424E-2</v>
      </c>
      <c r="L3657">
        <v>1.2951239851046721E-3</v>
      </c>
      <c r="N3657" s="2">
        <v>37991</v>
      </c>
      <c r="O3657">
        <v>28.14</v>
      </c>
      <c r="Q3657" s="2">
        <v>37991</v>
      </c>
      <c r="R3657">
        <v>29195.3</v>
      </c>
      <c r="S3657" s="8">
        <f t="shared" si="518"/>
        <v>2.513674786916309E-2</v>
      </c>
      <c r="T3657" s="9">
        <f t="shared" si="514"/>
        <v>2.5084347869163089E-2</v>
      </c>
      <c r="U3657" s="3">
        <f>Sheet1!$B$17+Sheet1!$B$18*'Portfolio allocation'!K3657</f>
        <v>1.4643479915911903E-2</v>
      </c>
      <c r="V3657" s="13">
        <f t="shared" si="519"/>
        <v>1.0440867953251186E-2</v>
      </c>
      <c r="W3657" s="13"/>
      <c r="X3657" s="2">
        <v>37991</v>
      </c>
      <c r="Y3657">
        <v>88.878</v>
      </c>
      <c r="AA3657" s="2">
        <v>37991</v>
      </c>
      <c r="AB3657">
        <v>1123.3</v>
      </c>
      <c r="AC3657">
        <f t="shared" si="520"/>
        <v>1.6386322713741519E-2</v>
      </c>
      <c r="AD3657">
        <f t="shared" si="515"/>
        <v>1.6332322713741521E-2</v>
      </c>
      <c r="AE3657">
        <f>Sheet2!$B$17+Sheet2!$B$18*'Portfolio allocation'!K3657</f>
        <v>1.1025592942909966E-2</v>
      </c>
      <c r="AF3657">
        <f t="shared" si="521"/>
        <v>5.3067297708315544E-3</v>
      </c>
      <c r="AH3657" s="2">
        <v>37991</v>
      </c>
      <c r="AI3657">
        <v>4.3840000000000003</v>
      </c>
      <c r="AJ3657">
        <v>1.35</v>
      </c>
      <c r="AK3657">
        <v>1.26715</v>
      </c>
      <c r="AR3657" s="3"/>
    </row>
    <row r="3658" spans="1:44" hidden="1" outlineLevel="1" x14ac:dyDescent="0.2">
      <c r="A3658" s="2">
        <v>37992</v>
      </c>
      <c r="B3658">
        <v>16.73</v>
      </c>
      <c r="E3658" s="2">
        <v>37992</v>
      </c>
      <c r="F3658">
        <v>1123.67</v>
      </c>
      <c r="G3658">
        <f t="shared" si="516"/>
        <v>1.2920817664985318E-3</v>
      </c>
      <c r="H3658" s="2">
        <v>37992</v>
      </c>
      <c r="I3658">
        <v>1640.31</v>
      </c>
      <c r="J3658">
        <f t="shared" si="517"/>
        <v>1.3491239851046721E-3</v>
      </c>
      <c r="K3658">
        <f t="shared" si="513"/>
        <v>1.2951239851046721E-3</v>
      </c>
      <c r="L3658">
        <v>2.5633592918412017E-3</v>
      </c>
      <c r="N3658" s="2">
        <v>37992</v>
      </c>
      <c r="O3658">
        <v>28.24</v>
      </c>
      <c r="Q3658" s="2">
        <v>37992</v>
      </c>
      <c r="R3658">
        <v>29299.040000000001</v>
      </c>
      <c r="S3658" s="8">
        <f t="shared" si="518"/>
        <v>3.5533116631787376E-3</v>
      </c>
      <c r="T3658" s="9">
        <f t="shared" si="514"/>
        <v>3.4993116631787378E-3</v>
      </c>
      <c r="U3658" s="3">
        <f>Sheet1!$B$17+Sheet1!$B$18*'Portfolio allocation'!K3658</f>
        <v>1.9735979428733884E-3</v>
      </c>
      <c r="V3658" s="13">
        <f t="shared" si="519"/>
        <v>1.5257137203053494E-3</v>
      </c>
      <c r="W3658" s="13"/>
      <c r="X3658" s="2">
        <v>37992</v>
      </c>
      <c r="Y3658">
        <v>88.887600000000006</v>
      </c>
      <c r="AA3658" s="2">
        <v>37992</v>
      </c>
      <c r="AB3658">
        <v>1123.42</v>
      </c>
      <c r="AC3658">
        <f t="shared" si="520"/>
        <v>1.0682809578921315E-4</v>
      </c>
      <c r="AD3658">
        <f t="shared" si="515"/>
        <v>5.4828095789213148E-5</v>
      </c>
      <c r="AE3658">
        <f>Sheet2!$B$17+Sheet2!$B$18*'Portfolio allocation'!K3658</f>
        <v>1.2050443005206506E-3</v>
      </c>
      <c r="AF3658">
        <f t="shared" si="521"/>
        <v>-1.1502162047314374E-3</v>
      </c>
      <c r="AH3658" s="2">
        <v>37992</v>
      </c>
      <c r="AI3658">
        <v>4.2750000000000004</v>
      </c>
      <c r="AJ3658">
        <v>1.3</v>
      </c>
      <c r="AK3658">
        <v>1.27475</v>
      </c>
      <c r="AR3658" s="3"/>
    </row>
    <row r="3659" spans="1:44" hidden="1" outlineLevel="1" x14ac:dyDescent="0.2">
      <c r="A3659" s="2">
        <v>37993</v>
      </c>
      <c r="B3659">
        <v>15.5</v>
      </c>
      <c r="E3659" s="2">
        <v>37993</v>
      </c>
      <c r="F3659">
        <v>1126.33</v>
      </c>
      <c r="G3659">
        <f t="shared" si="516"/>
        <v>2.3672430517855947E-3</v>
      </c>
      <c r="H3659" s="2">
        <v>37993</v>
      </c>
      <c r="I3659">
        <v>1644.6</v>
      </c>
      <c r="J3659">
        <f t="shared" si="517"/>
        <v>2.6153592918412016E-3</v>
      </c>
      <c r="K3659">
        <f t="shared" si="513"/>
        <v>2.5633592918412017E-3</v>
      </c>
      <c r="L3659">
        <v>4.9526563541286003E-3</v>
      </c>
      <c r="N3659" s="2">
        <v>37993</v>
      </c>
      <c r="O3659">
        <v>28.21</v>
      </c>
      <c r="Q3659" s="2">
        <v>37993</v>
      </c>
      <c r="R3659">
        <v>29267.91</v>
      </c>
      <c r="S3659" s="8">
        <f t="shared" si="518"/>
        <v>-1.0624921499134965E-3</v>
      </c>
      <c r="T3659" s="9">
        <f t="shared" si="514"/>
        <v>-1.1144921499134965E-3</v>
      </c>
      <c r="U3659" s="3">
        <f>Sheet1!$B$17+Sheet1!$B$18*'Portfolio allocation'!K3659</f>
        <v>3.428549628118479E-3</v>
      </c>
      <c r="V3659" s="13">
        <f t="shared" si="519"/>
        <v>-4.5430417780319751E-3</v>
      </c>
      <c r="W3659" s="13"/>
      <c r="X3659" s="2">
        <v>37993</v>
      </c>
      <c r="Y3659">
        <v>88.620199999999997</v>
      </c>
      <c r="AA3659" s="2">
        <v>37993</v>
      </c>
      <c r="AB3659">
        <v>1120.04</v>
      </c>
      <c r="AC3659">
        <f t="shared" si="520"/>
        <v>-3.0086699542469786E-3</v>
      </c>
      <c r="AD3659">
        <f t="shared" si="515"/>
        <v>-3.0602699542469788E-3</v>
      </c>
      <c r="AE3659">
        <f>Sheet2!$B$17+Sheet2!$B$18*'Portfolio allocation'!K3659</f>
        <v>2.3327914908797607E-3</v>
      </c>
      <c r="AF3659">
        <f t="shared" si="521"/>
        <v>-5.3930614451267395E-3</v>
      </c>
      <c r="AH3659" s="2">
        <v>37993</v>
      </c>
      <c r="AI3659">
        <v>4.2460000000000004</v>
      </c>
      <c r="AJ3659">
        <v>1.29</v>
      </c>
      <c r="AK3659">
        <v>1.26935</v>
      </c>
      <c r="AR3659" s="3"/>
    </row>
    <row r="3660" spans="1:44" hidden="1" outlineLevel="1" x14ac:dyDescent="0.2">
      <c r="A3660" s="2">
        <v>37994</v>
      </c>
      <c r="B3660">
        <v>15.61</v>
      </c>
      <c r="E3660" s="2">
        <v>37994</v>
      </c>
      <c r="F3660">
        <v>1131.92</v>
      </c>
      <c r="G3660">
        <f t="shared" si="516"/>
        <v>4.9630214945888262E-3</v>
      </c>
      <c r="H3660" s="2">
        <v>37994</v>
      </c>
      <c r="I3660">
        <v>1652.83</v>
      </c>
      <c r="J3660">
        <f t="shared" si="517"/>
        <v>5.0042563541286E-3</v>
      </c>
      <c r="K3660">
        <f t="shared" si="513"/>
        <v>4.9526563541286003E-3</v>
      </c>
      <c r="L3660">
        <v>-8.9393864027152593E-3</v>
      </c>
      <c r="N3660" s="2">
        <v>37994</v>
      </c>
      <c r="O3660">
        <v>28.16</v>
      </c>
      <c r="Q3660" s="2">
        <v>37994</v>
      </c>
      <c r="R3660">
        <v>29216.04</v>
      </c>
      <c r="S3660" s="8">
        <f t="shared" si="518"/>
        <v>-1.7722481721448302E-3</v>
      </c>
      <c r="T3660" s="9">
        <f t="shared" si="514"/>
        <v>-1.8238481721448302E-3</v>
      </c>
      <c r="U3660" s="3">
        <f>Sheet1!$B$17+Sheet1!$B$18*'Portfolio allocation'!K3660</f>
        <v>6.1696117708146727E-3</v>
      </c>
      <c r="V3660" s="13">
        <f t="shared" si="519"/>
        <v>-7.9934599429595035E-3</v>
      </c>
      <c r="W3660" s="13"/>
      <c r="X3660" s="2">
        <v>37994</v>
      </c>
      <c r="Y3660">
        <v>88.868499999999997</v>
      </c>
      <c r="AA3660" s="2">
        <v>37994</v>
      </c>
      <c r="AB3660">
        <v>1123.18</v>
      </c>
      <c r="AC3660">
        <f t="shared" si="520"/>
        <v>2.80347130459635E-3</v>
      </c>
      <c r="AD3660">
        <f t="shared" si="515"/>
        <v>2.7518713045963498E-3</v>
      </c>
      <c r="AE3660">
        <f>Sheet2!$B$17+Sheet2!$B$18*'Portfolio allocation'!K3660</f>
        <v>4.4574153951468139E-3</v>
      </c>
      <c r="AF3660">
        <f t="shared" si="521"/>
        <v>-1.7055440905504641E-3</v>
      </c>
      <c r="AH3660" s="2">
        <v>37994</v>
      </c>
      <c r="AI3660">
        <v>4.258</v>
      </c>
      <c r="AJ3660">
        <v>1.29</v>
      </c>
      <c r="AK3660">
        <v>1.2722</v>
      </c>
      <c r="AR3660" s="3"/>
    </row>
    <row r="3661" spans="1:44" hidden="1" outlineLevel="1" x14ac:dyDescent="0.2">
      <c r="A3661" s="2">
        <v>37995</v>
      </c>
      <c r="B3661">
        <v>16.75</v>
      </c>
      <c r="E3661" s="2">
        <v>37995</v>
      </c>
      <c r="F3661">
        <v>1121.8499999999999</v>
      </c>
      <c r="G3661">
        <f t="shared" si="516"/>
        <v>-8.896388437345526E-3</v>
      </c>
      <c r="H3661" s="2">
        <v>37995</v>
      </c>
      <c r="I3661">
        <v>1638.14</v>
      </c>
      <c r="J3661">
        <f t="shared" si="517"/>
        <v>-8.8877864027152587E-3</v>
      </c>
      <c r="K3661">
        <f t="shared" si="513"/>
        <v>-8.9393864027152593E-3</v>
      </c>
      <c r="L3661">
        <v>4.7680381554689498E-3</v>
      </c>
      <c r="N3661" s="2">
        <v>37995</v>
      </c>
      <c r="O3661">
        <v>27.66</v>
      </c>
      <c r="Q3661" s="2">
        <v>37995</v>
      </c>
      <c r="R3661">
        <v>28697.29</v>
      </c>
      <c r="S3661" s="8">
        <f t="shared" si="518"/>
        <v>-1.7755657508683576E-2</v>
      </c>
      <c r="T3661" s="9">
        <f t="shared" si="514"/>
        <v>-1.7807257508683574E-2</v>
      </c>
      <c r="U3661" s="3">
        <f>Sheet1!$B$17+Sheet1!$B$18*'Portfolio allocation'!K3661</f>
        <v>-9.7676917510197345E-3</v>
      </c>
      <c r="V3661" s="13">
        <f t="shared" si="519"/>
        <v>-8.0395657576638399E-3</v>
      </c>
      <c r="W3661" s="13"/>
      <c r="X3661" s="2">
        <v>37995</v>
      </c>
      <c r="Y3661">
        <v>87.120500000000007</v>
      </c>
      <c r="AA3661" s="2">
        <v>37995</v>
      </c>
      <c r="AB3661">
        <v>1101.08</v>
      </c>
      <c r="AC3661">
        <f t="shared" si="520"/>
        <v>-1.9676276286970995E-2</v>
      </c>
      <c r="AD3661">
        <f t="shared" si="515"/>
        <v>-1.9724676286970996E-2</v>
      </c>
      <c r="AE3661">
        <f>Sheet2!$B$17+Sheet2!$B$18*'Portfolio allocation'!K3661</f>
        <v>-7.8957434423038292E-3</v>
      </c>
      <c r="AF3661">
        <f t="shared" si="521"/>
        <v>-1.1828932844667166E-2</v>
      </c>
      <c r="AH3661" s="2">
        <v>37995</v>
      </c>
      <c r="AI3661">
        <v>4.0839999999999996</v>
      </c>
      <c r="AJ3661">
        <v>1.21</v>
      </c>
      <c r="AK3661">
        <v>1.2845</v>
      </c>
      <c r="AR3661" s="3"/>
    </row>
    <row r="3662" spans="1:44" hidden="1" outlineLevel="1" x14ac:dyDescent="0.2">
      <c r="A3662" s="2">
        <v>37998</v>
      </c>
      <c r="B3662">
        <v>16.82</v>
      </c>
      <c r="E3662" s="2">
        <v>37998</v>
      </c>
      <c r="F3662">
        <v>1127.23</v>
      </c>
      <c r="G3662">
        <f t="shared" si="516"/>
        <v>4.7956500423409487E-3</v>
      </c>
      <c r="H3662" s="2">
        <v>37998</v>
      </c>
      <c r="I3662">
        <v>1646.03</v>
      </c>
      <c r="J3662">
        <f t="shared" si="517"/>
        <v>4.8164381554689495E-3</v>
      </c>
      <c r="K3662">
        <f t="shared" si="513"/>
        <v>4.7680381554689498E-3</v>
      </c>
      <c r="L3662">
        <v>-5.3338443722167851E-3</v>
      </c>
      <c r="N3662" s="2">
        <v>37998</v>
      </c>
      <c r="O3662">
        <v>27.57</v>
      </c>
      <c r="Q3662" s="2">
        <v>37998</v>
      </c>
      <c r="R3662">
        <v>28603.91</v>
      </c>
      <c r="S3662" s="8">
        <f t="shared" si="518"/>
        <v>-3.2539657925888532E-3</v>
      </c>
      <c r="T3662" s="9">
        <f t="shared" si="514"/>
        <v>-3.3023657925888533E-3</v>
      </c>
      <c r="U3662" s="3">
        <f>Sheet1!$B$17+Sheet1!$B$18*'Portfolio allocation'!K3662</f>
        <v>5.9578130944649577E-3</v>
      </c>
      <c r="V3662" s="13">
        <f t="shared" si="519"/>
        <v>-9.2601788870538115E-3</v>
      </c>
      <c r="W3662" s="13"/>
      <c r="X3662" s="2">
        <v>37998</v>
      </c>
      <c r="Y3662">
        <v>87.445300000000003</v>
      </c>
      <c r="AA3662" s="2">
        <v>37998</v>
      </c>
      <c r="AB3662">
        <v>1105.19</v>
      </c>
      <c r="AC3662">
        <f t="shared" si="520"/>
        <v>3.7326988048098642E-3</v>
      </c>
      <c r="AD3662">
        <f t="shared" si="515"/>
        <v>3.6842988048098641E-3</v>
      </c>
      <c r="AE3662">
        <f>Sheet2!$B$17+Sheet2!$B$18*'Portfolio allocation'!K3662</f>
        <v>4.2932481828624183E-3</v>
      </c>
      <c r="AF3662">
        <f t="shared" si="521"/>
        <v>-6.0894937805255423E-4</v>
      </c>
      <c r="AH3662" s="2">
        <v>37998</v>
      </c>
      <c r="AI3662">
        <v>4.093</v>
      </c>
      <c r="AJ3662">
        <v>1.21</v>
      </c>
      <c r="AK3662">
        <v>1.2801499999999999</v>
      </c>
      <c r="AR3662" s="3"/>
    </row>
    <row r="3663" spans="1:44" hidden="1" outlineLevel="1" x14ac:dyDescent="0.2">
      <c r="A3663" s="2">
        <v>37999</v>
      </c>
      <c r="B3663">
        <v>18.04</v>
      </c>
      <c r="E3663" s="2">
        <v>37999</v>
      </c>
      <c r="F3663">
        <v>1121.22</v>
      </c>
      <c r="G3663">
        <f t="shared" si="516"/>
        <v>-5.3316536997772834E-3</v>
      </c>
      <c r="H3663" s="2">
        <v>37999</v>
      </c>
      <c r="I3663">
        <v>1637.33</v>
      </c>
      <c r="J3663">
        <f t="shared" si="517"/>
        <v>-5.2854443722167854E-3</v>
      </c>
      <c r="K3663">
        <f t="shared" si="513"/>
        <v>-5.3338443722167851E-3</v>
      </c>
      <c r="L3663">
        <v>8.2773283479811409E-3</v>
      </c>
      <c r="N3663" s="2">
        <v>37999</v>
      </c>
      <c r="O3663">
        <v>27.43</v>
      </c>
      <c r="Q3663" s="2">
        <v>37999</v>
      </c>
      <c r="R3663">
        <v>28458.66</v>
      </c>
      <c r="S3663" s="8">
        <f t="shared" si="518"/>
        <v>-5.0779771017318565E-3</v>
      </c>
      <c r="T3663" s="9">
        <f t="shared" si="514"/>
        <v>-5.1263771017318561E-3</v>
      </c>
      <c r="U3663" s="3">
        <f>Sheet1!$B$17+Sheet1!$B$18*'Portfolio allocation'!K3663</f>
        <v>-5.6313225570452496E-3</v>
      </c>
      <c r="V3663" s="13">
        <f t="shared" si="519"/>
        <v>5.0494545531339346E-4</v>
      </c>
      <c r="W3663" s="13"/>
      <c r="X3663" s="2">
        <v>37999</v>
      </c>
      <c r="Y3663">
        <v>85.678299999999993</v>
      </c>
      <c r="AA3663" s="2">
        <v>37999</v>
      </c>
      <c r="AB3663">
        <v>1082.8499999999999</v>
      </c>
      <c r="AC3663">
        <f t="shared" si="520"/>
        <v>-2.0213718908061229E-2</v>
      </c>
      <c r="AD3663">
        <f t="shared" si="515"/>
        <v>-2.026091890806123E-2</v>
      </c>
      <c r="AE3663">
        <f>Sheet2!$B$17+Sheet2!$B$18*'Portfolio allocation'!K3663</f>
        <v>-4.6896034830879981E-3</v>
      </c>
      <c r="AF3663">
        <f t="shared" si="521"/>
        <v>-1.5571315424973232E-2</v>
      </c>
      <c r="AH3663" s="2">
        <v>37999</v>
      </c>
      <c r="AI3663">
        <v>4.0149999999999997</v>
      </c>
      <c r="AJ3663">
        <v>1.18</v>
      </c>
      <c r="AK3663">
        <v>1.2785500000000001</v>
      </c>
      <c r="AR3663" s="3"/>
    </row>
    <row r="3664" spans="1:44" hidden="1" outlineLevel="1" x14ac:dyDescent="0.2">
      <c r="A3664" s="2">
        <v>38000</v>
      </c>
      <c r="B3664">
        <v>16.75</v>
      </c>
      <c r="E3664" s="2">
        <v>38000</v>
      </c>
      <c r="F3664">
        <v>1130.52</v>
      </c>
      <c r="G3664">
        <f t="shared" si="516"/>
        <v>8.2945363086637247E-3</v>
      </c>
      <c r="H3664" s="2">
        <v>38000</v>
      </c>
      <c r="I3664">
        <v>1650.96</v>
      </c>
      <c r="J3664">
        <f t="shared" si="517"/>
        <v>8.3245283479811416E-3</v>
      </c>
      <c r="K3664">
        <f t="shared" si="513"/>
        <v>8.2773283479811409E-3</v>
      </c>
      <c r="L3664">
        <v>1.315243436546024E-3</v>
      </c>
      <c r="N3664" s="2">
        <v>38000</v>
      </c>
      <c r="O3664">
        <v>27.7</v>
      </c>
      <c r="Q3664" s="2">
        <v>38000</v>
      </c>
      <c r="R3664">
        <v>28738.799999999999</v>
      </c>
      <c r="S3664" s="8">
        <f t="shared" si="518"/>
        <v>9.8437523059764498E-3</v>
      </c>
      <c r="T3664" s="9">
        <f t="shared" si="514"/>
        <v>9.7965523059764491E-3</v>
      </c>
      <c r="U3664" s="3">
        <f>Sheet1!$B$17+Sheet1!$B$18*'Portfolio allocation'!K3664</f>
        <v>9.9837597405556099E-3</v>
      </c>
      <c r="V3664" s="13">
        <f t="shared" si="519"/>
        <v>-1.8720743457916085E-4</v>
      </c>
      <c r="W3664" s="13"/>
      <c r="X3664" s="2">
        <v>38000</v>
      </c>
      <c r="Y3664">
        <v>86.260900000000007</v>
      </c>
      <c r="AA3664" s="2">
        <v>38000</v>
      </c>
      <c r="AB3664">
        <v>1090.22</v>
      </c>
      <c r="AC3664">
        <f t="shared" si="520"/>
        <v>6.8061134967909442E-3</v>
      </c>
      <c r="AD3664">
        <f t="shared" si="515"/>
        <v>6.7585134967909442E-3</v>
      </c>
      <c r="AE3664">
        <f>Sheet2!$B$17+Sheet2!$B$18*'Portfolio allocation'!K3664</f>
        <v>7.4137985521343696E-3</v>
      </c>
      <c r="AF3664">
        <f t="shared" si="521"/>
        <v>-6.552850553434254E-4</v>
      </c>
      <c r="AH3664" s="2">
        <v>38000</v>
      </c>
      <c r="AI3664">
        <v>3.9969999999999999</v>
      </c>
      <c r="AJ3664">
        <v>1.19</v>
      </c>
      <c r="AK3664">
        <v>1.2683500000000001</v>
      </c>
      <c r="AR3664" s="3"/>
    </row>
    <row r="3665" spans="1:44" hidden="1" outlineLevel="1" x14ac:dyDescent="0.2">
      <c r="A3665" s="2">
        <v>38001</v>
      </c>
      <c r="B3665">
        <v>15.56</v>
      </c>
      <c r="E3665" s="2">
        <v>38001</v>
      </c>
      <c r="F3665">
        <v>1132.05</v>
      </c>
      <c r="G3665">
        <f t="shared" si="516"/>
        <v>1.3533595159749279E-3</v>
      </c>
      <c r="H3665" s="2">
        <v>38001</v>
      </c>
      <c r="I3665">
        <v>1653.21</v>
      </c>
      <c r="J3665">
        <f t="shared" si="517"/>
        <v>1.362843436546024E-3</v>
      </c>
      <c r="K3665">
        <f t="shared" si="513"/>
        <v>1.315243436546024E-3</v>
      </c>
      <c r="L3665">
        <v>6.8242803322020847E-3</v>
      </c>
      <c r="N3665" s="2">
        <v>38001</v>
      </c>
      <c r="O3665">
        <v>27.54</v>
      </c>
      <c r="Q3665" s="2">
        <v>38001</v>
      </c>
      <c r="R3665">
        <v>28572.79</v>
      </c>
      <c r="S3665" s="8">
        <f t="shared" si="518"/>
        <v>-5.7765111974055205E-3</v>
      </c>
      <c r="T3665" s="9">
        <f t="shared" si="514"/>
        <v>-5.8241111974055206E-3</v>
      </c>
      <c r="U3665" s="3">
        <f>Sheet1!$B$17+Sheet1!$B$18*'Portfolio allocation'!K3665</f>
        <v>1.9966794874616139E-3</v>
      </c>
      <c r="V3665" s="13">
        <f t="shared" si="519"/>
        <v>-7.8207906848671346E-3</v>
      </c>
      <c r="W3665" s="13"/>
      <c r="X3665" s="2">
        <v>38001</v>
      </c>
      <c r="Y3665">
        <v>89.804599999999994</v>
      </c>
      <c r="AA3665" s="2">
        <v>38001</v>
      </c>
      <c r="AB3665">
        <v>1135.01</v>
      </c>
      <c r="AC3665">
        <f t="shared" si="520"/>
        <v>4.1083451046577624E-2</v>
      </c>
      <c r="AD3665">
        <f t="shared" si="515"/>
        <v>4.1036251046577626E-2</v>
      </c>
      <c r="AE3665">
        <f>Sheet2!$B$17+Sheet2!$B$18*'Portfolio allocation'!K3665</f>
        <v>1.2229350300359304E-3</v>
      </c>
      <c r="AF3665">
        <f t="shared" si="521"/>
        <v>3.9813316016541693E-2</v>
      </c>
      <c r="AH3665" s="2">
        <v>38001</v>
      </c>
      <c r="AI3665">
        <v>3.9740000000000002</v>
      </c>
      <c r="AJ3665">
        <v>1.18</v>
      </c>
      <c r="AK3665">
        <v>1.2603</v>
      </c>
      <c r="AR3665" s="3"/>
    </row>
    <row r="3666" spans="1:44" hidden="1" outlineLevel="1" x14ac:dyDescent="0.2">
      <c r="A3666" s="2">
        <v>38002</v>
      </c>
      <c r="B3666">
        <v>15</v>
      </c>
      <c r="E3666" s="2">
        <v>38002</v>
      </c>
      <c r="F3666">
        <v>1139.83</v>
      </c>
      <c r="G3666">
        <f t="shared" si="516"/>
        <v>6.8724879643125014E-3</v>
      </c>
      <c r="H3666" s="2">
        <v>38002</v>
      </c>
      <c r="I3666">
        <v>1664.57</v>
      </c>
      <c r="J3666">
        <f t="shared" si="517"/>
        <v>6.8714803322020845E-3</v>
      </c>
      <c r="K3666">
        <f t="shared" si="513"/>
        <v>6.8242803322020847E-3</v>
      </c>
      <c r="L3666">
        <v>-4.8399999999999997E-5</v>
      </c>
      <c r="N3666" s="2">
        <v>38002</v>
      </c>
      <c r="O3666">
        <v>27.81</v>
      </c>
      <c r="Q3666" s="2">
        <v>38002</v>
      </c>
      <c r="R3666">
        <v>28852.92</v>
      </c>
      <c r="S3666" s="8">
        <f t="shared" si="518"/>
        <v>9.8040828354528653E-3</v>
      </c>
      <c r="T3666" s="9">
        <f t="shared" si="514"/>
        <v>9.7568828354528646E-3</v>
      </c>
      <c r="U3666" s="3">
        <f>Sheet1!$B$17+Sheet1!$B$18*'Portfolio allocation'!K3666</f>
        <v>8.3167862317200195E-3</v>
      </c>
      <c r="V3666" s="13">
        <f t="shared" si="519"/>
        <v>1.4400966037328451E-3</v>
      </c>
      <c r="W3666" s="13"/>
      <c r="X3666" s="2">
        <v>38002</v>
      </c>
      <c r="Y3666">
        <v>91.046300000000002</v>
      </c>
      <c r="AA3666" s="2">
        <v>38002</v>
      </c>
      <c r="AB3666">
        <v>1150.7</v>
      </c>
      <c r="AC3666">
        <f t="shared" si="520"/>
        <v>1.3823666751834773E-2</v>
      </c>
      <c r="AD3666">
        <f t="shared" si="515"/>
        <v>1.3775266751834773E-2</v>
      </c>
      <c r="AE3666">
        <f>Sheet2!$B$17+Sheet2!$B$18*'Portfolio allocation'!K3666</f>
        <v>6.1217111858960019E-3</v>
      </c>
      <c r="AF3666">
        <f t="shared" si="521"/>
        <v>7.6535555659387709E-3</v>
      </c>
      <c r="AH3666" s="2">
        <v>38002</v>
      </c>
      <c r="AI3666">
        <v>4.016</v>
      </c>
      <c r="AJ3666">
        <v>1.21</v>
      </c>
      <c r="AK3666">
        <v>1.2394000000000001</v>
      </c>
      <c r="AR3666" s="3"/>
    </row>
    <row r="3667" spans="1:44" hidden="1" outlineLevel="1" x14ac:dyDescent="0.2">
      <c r="A3667" s="2">
        <v>38005</v>
      </c>
      <c r="B3667">
        <v>15</v>
      </c>
      <c r="E3667" s="2">
        <v>38005</v>
      </c>
      <c r="F3667">
        <v>1139.83</v>
      </c>
      <c r="G3667">
        <f t="shared" si="516"/>
        <v>0</v>
      </c>
      <c r="H3667" s="2">
        <v>38005</v>
      </c>
      <c r="I3667">
        <v>1664.57</v>
      </c>
      <c r="J3667">
        <f t="shared" si="517"/>
        <v>0</v>
      </c>
      <c r="K3667">
        <f t="shared" si="513"/>
        <v>-4.8399999999999997E-5</v>
      </c>
      <c r="L3667">
        <v>-9.7356385613095052E-4</v>
      </c>
      <c r="N3667" s="2">
        <v>38005</v>
      </c>
      <c r="O3667">
        <v>27.81</v>
      </c>
      <c r="Q3667" s="2">
        <v>38005</v>
      </c>
      <c r="R3667">
        <v>28852.92</v>
      </c>
      <c r="S3667" s="8">
        <f t="shared" si="518"/>
        <v>0</v>
      </c>
      <c r="T3667" s="9">
        <f t="shared" si="514"/>
        <v>-4.8399999999999997E-5</v>
      </c>
      <c r="U3667" s="3">
        <f>Sheet1!$B$17+Sheet1!$B$18*'Portfolio allocation'!K3667</f>
        <v>4.3227317773551256E-4</v>
      </c>
      <c r="V3667" s="13">
        <f t="shared" si="519"/>
        <v>-4.8067317773551254E-4</v>
      </c>
      <c r="W3667" s="13"/>
      <c r="X3667" s="2">
        <v>38005</v>
      </c>
      <c r="Y3667">
        <v>91.046300000000002</v>
      </c>
      <c r="AA3667" s="2">
        <v>38005</v>
      </c>
      <c r="AB3667">
        <v>1150.7</v>
      </c>
      <c r="AC3667">
        <f t="shared" si="520"/>
        <v>0</v>
      </c>
      <c r="AD3667">
        <f t="shared" si="515"/>
        <v>-4.8399999999999997E-5</v>
      </c>
      <c r="AE3667">
        <f>Sheet2!$B$17+Sheet2!$B$18*'Portfolio allocation'!K3667</f>
        <v>1.0348496568682871E-5</v>
      </c>
      <c r="AF3667">
        <f t="shared" si="521"/>
        <v>-5.8748496568682868E-5</v>
      </c>
      <c r="AH3667" s="2">
        <v>38005</v>
      </c>
      <c r="AI3667">
        <v>4.0289999999999999</v>
      </c>
      <c r="AJ3667">
        <v>1.21</v>
      </c>
      <c r="AK3667">
        <v>1.2375</v>
      </c>
      <c r="AR3667" s="3"/>
    </row>
    <row r="3668" spans="1:44" hidden="1" outlineLevel="1" x14ac:dyDescent="0.2">
      <c r="A3668" s="2">
        <v>38006</v>
      </c>
      <c r="B3668">
        <v>15.21</v>
      </c>
      <c r="E3668" s="2">
        <v>38006</v>
      </c>
      <c r="F3668">
        <v>1138.77</v>
      </c>
      <c r="G3668">
        <f t="shared" si="516"/>
        <v>-9.2996324013228104E-4</v>
      </c>
      <c r="H3668" s="2">
        <v>38006</v>
      </c>
      <c r="I3668">
        <v>1663.03</v>
      </c>
      <c r="J3668">
        <f t="shared" si="517"/>
        <v>-9.2516385613095053E-4</v>
      </c>
      <c r="K3668">
        <f t="shared" si="513"/>
        <v>-9.7356385613095052E-4</v>
      </c>
      <c r="L3668">
        <v>7.7927093004937541E-3</v>
      </c>
      <c r="N3668" s="2">
        <v>38006</v>
      </c>
      <c r="O3668">
        <v>28.1</v>
      </c>
      <c r="Q3668" s="2">
        <v>38006</v>
      </c>
      <c r="R3668">
        <v>29153.79</v>
      </c>
      <c r="S3668" s="8">
        <f t="shared" si="518"/>
        <v>1.0427714075386563E-2</v>
      </c>
      <c r="T3668" s="9">
        <f t="shared" si="514"/>
        <v>1.0379314075386562E-2</v>
      </c>
      <c r="U3668" s="3">
        <f>Sheet1!$B$17+Sheet1!$B$18*'Portfolio allocation'!K3668</f>
        <v>-6.2909824478806268E-4</v>
      </c>
      <c r="V3668" s="13">
        <f t="shared" si="519"/>
        <v>1.1008412320174625E-2</v>
      </c>
      <c r="W3668" s="13"/>
      <c r="X3668" s="2">
        <v>38006</v>
      </c>
      <c r="Y3668">
        <v>92.746499999999997</v>
      </c>
      <c r="AA3668" s="2">
        <v>38006</v>
      </c>
      <c r="AB3668">
        <v>1172.19</v>
      </c>
      <c r="AC3668">
        <f t="shared" si="520"/>
        <v>1.8675588772051777E-2</v>
      </c>
      <c r="AD3668">
        <f t="shared" si="515"/>
        <v>1.8627188772051776E-2</v>
      </c>
      <c r="AE3668">
        <f>Sheet2!$B$17+Sheet2!$B$18*'Portfolio allocation'!K3668</f>
        <v>-8.1233080736764171E-4</v>
      </c>
      <c r="AF3668">
        <f t="shared" si="521"/>
        <v>1.9439519579419418E-2</v>
      </c>
      <c r="AH3668" s="2">
        <v>38006</v>
      </c>
      <c r="AI3668">
        <v>4.0629999999999997</v>
      </c>
      <c r="AJ3668">
        <v>1.21</v>
      </c>
      <c r="AK3668">
        <v>1.25695</v>
      </c>
      <c r="AR3668" s="3"/>
    </row>
    <row r="3669" spans="1:44" hidden="1" outlineLevel="1" x14ac:dyDescent="0.2">
      <c r="A3669" s="2">
        <v>38007</v>
      </c>
      <c r="B3669">
        <v>14.34</v>
      </c>
      <c r="E3669" s="2">
        <v>38007</v>
      </c>
      <c r="F3669">
        <v>1147.6199999999999</v>
      </c>
      <c r="G3669">
        <f t="shared" si="516"/>
        <v>7.7715429805842451E-3</v>
      </c>
      <c r="H3669" s="2">
        <v>38007</v>
      </c>
      <c r="I3669">
        <v>1676.07</v>
      </c>
      <c r="J3669">
        <f t="shared" si="517"/>
        <v>7.8411093004937538E-3</v>
      </c>
      <c r="K3669">
        <f t="shared" si="513"/>
        <v>7.7927093004937541E-3</v>
      </c>
      <c r="L3669">
        <v>-3.2336244500527824E-3</v>
      </c>
      <c r="N3669" s="2">
        <v>38007</v>
      </c>
      <c r="O3669">
        <v>28.3</v>
      </c>
      <c r="Q3669" s="2">
        <v>38007</v>
      </c>
      <c r="R3669">
        <v>29361.29</v>
      </c>
      <c r="S3669" s="8">
        <f t="shared" si="518"/>
        <v>7.11742795705117E-3</v>
      </c>
      <c r="T3669" s="9">
        <f t="shared" si="514"/>
        <v>7.0690279570511704E-3</v>
      </c>
      <c r="U3669" s="3">
        <f>Sheet1!$B$17+Sheet1!$B$18*'Portfolio allocation'!K3669</f>
        <v>9.4277924873981279E-3</v>
      </c>
      <c r="V3669" s="13">
        <f t="shared" si="519"/>
        <v>-2.3587645303469575E-3</v>
      </c>
      <c r="W3669" s="13"/>
      <c r="X3669" s="2">
        <v>38007</v>
      </c>
      <c r="Y3669">
        <v>93.319599999999994</v>
      </c>
      <c r="AA3669" s="2">
        <v>38007</v>
      </c>
      <c r="AB3669">
        <v>1179.43</v>
      </c>
      <c r="AC3669">
        <f t="shared" si="520"/>
        <v>6.1764730973647985E-3</v>
      </c>
      <c r="AD3669">
        <f t="shared" si="515"/>
        <v>6.1288730973647985E-3</v>
      </c>
      <c r="AE3669">
        <f>Sheet2!$B$17+Sheet2!$B$18*'Portfolio allocation'!K3669</f>
        <v>6.9828629313584785E-3</v>
      </c>
      <c r="AF3669">
        <f t="shared" si="521"/>
        <v>-8.5398983399367998E-4</v>
      </c>
      <c r="AH3669" s="2">
        <v>38007</v>
      </c>
      <c r="AI3669">
        <v>4.0229999999999997</v>
      </c>
      <c r="AJ3669">
        <v>1.19</v>
      </c>
      <c r="AK3669">
        <v>1.2625</v>
      </c>
      <c r="AR3669" s="3"/>
    </row>
    <row r="3670" spans="1:44" hidden="1" outlineLevel="1" x14ac:dyDescent="0.2">
      <c r="A3670" s="2">
        <v>38008</v>
      </c>
      <c r="B3670">
        <v>14.71</v>
      </c>
      <c r="E3670" s="2">
        <v>38008</v>
      </c>
      <c r="F3670">
        <v>1143.94</v>
      </c>
      <c r="G3670">
        <f t="shared" si="516"/>
        <v>-3.2066363430401923E-3</v>
      </c>
      <c r="H3670" s="2">
        <v>38008</v>
      </c>
      <c r="I3670">
        <v>1670.73</v>
      </c>
      <c r="J3670">
        <f t="shared" si="517"/>
        <v>-3.1860244500527823E-3</v>
      </c>
      <c r="K3670">
        <f t="shared" si="513"/>
        <v>-3.2336244500527824E-3</v>
      </c>
      <c r="L3670">
        <v>-2.1245364289860982E-3</v>
      </c>
      <c r="N3670" s="2">
        <v>38008</v>
      </c>
      <c r="O3670">
        <v>28.01</v>
      </c>
      <c r="Q3670" s="2">
        <v>38008</v>
      </c>
      <c r="R3670">
        <v>29060.42</v>
      </c>
      <c r="S3670" s="8">
        <f t="shared" si="518"/>
        <v>-1.0247165570722583E-2</v>
      </c>
      <c r="T3670" s="9">
        <f t="shared" si="514"/>
        <v>-1.0294765570722583E-2</v>
      </c>
      <c r="U3670" s="3">
        <f>Sheet1!$B$17+Sheet1!$B$18*'Portfolio allocation'!K3670</f>
        <v>-3.22189703568761E-3</v>
      </c>
      <c r="V3670" s="13">
        <f t="shared" si="519"/>
        <v>-7.0728685350349724E-3</v>
      </c>
      <c r="W3670" s="13"/>
      <c r="X3670" s="2">
        <v>38008</v>
      </c>
      <c r="Y3670">
        <v>93.138099999999994</v>
      </c>
      <c r="AA3670" s="2">
        <v>38008</v>
      </c>
      <c r="AB3670">
        <v>1177.1400000000001</v>
      </c>
      <c r="AC3670">
        <f t="shared" si="520"/>
        <v>-1.9416158652908466E-3</v>
      </c>
      <c r="AD3670">
        <f t="shared" si="515"/>
        <v>-1.9892158652908467E-3</v>
      </c>
      <c r="AE3670">
        <f>Sheet2!$B$17+Sheet2!$B$18*'Portfolio allocation'!K3670</f>
        <v>-2.8220343468435259E-3</v>
      </c>
      <c r="AF3670">
        <f t="shared" si="521"/>
        <v>8.3281848155267917E-4</v>
      </c>
      <c r="AH3670" s="2">
        <v>38008</v>
      </c>
      <c r="AI3670">
        <v>3.968</v>
      </c>
      <c r="AJ3670">
        <v>1.19</v>
      </c>
      <c r="AK3670">
        <v>1.2706500000000001</v>
      </c>
      <c r="AR3670" s="3"/>
    </row>
    <row r="3671" spans="1:44" hidden="1" outlineLevel="1" x14ac:dyDescent="0.2">
      <c r="A3671" s="2">
        <v>38009</v>
      </c>
      <c r="B3671">
        <v>14.84</v>
      </c>
      <c r="E3671" s="2">
        <v>38009</v>
      </c>
      <c r="F3671">
        <v>1141.55</v>
      </c>
      <c r="G3671">
        <f t="shared" si="516"/>
        <v>-2.0892704162807085E-3</v>
      </c>
      <c r="H3671" s="2">
        <v>38009</v>
      </c>
      <c r="I3671">
        <v>1667.26</v>
      </c>
      <c r="J3671">
        <f t="shared" si="517"/>
        <v>-2.0769364289860981E-3</v>
      </c>
      <c r="K3671">
        <f t="shared" si="513"/>
        <v>-2.1245364289860982E-3</v>
      </c>
      <c r="L3671">
        <v>1.2055291085973533E-2</v>
      </c>
      <c r="N3671" s="2">
        <v>38009</v>
      </c>
      <c r="O3671">
        <v>28.48</v>
      </c>
      <c r="Q3671" s="2">
        <v>38009</v>
      </c>
      <c r="R3671">
        <v>29548.05</v>
      </c>
      <c r="S3671" s="8">
        <f t="shared" si="518"/>
        <v>1.677986759998662E-2</v>
      </c>
      <c r="T3671" s="9">
        <f t="shared" si="514"/>
        <v>1.6732267599986621E-2</v>
      </c>
      <c r="U3671" s="3">
        <f>Sheet1!$B$17+Sheet1!$B$18*'Portfolio allocation'!K3671</f>
        <v>-1.9495231498915509E-3</v>
      </c>
      <c r="V3671" s="13">
        <f t="shared" si="519"/>
        <v>1.8681790749878174E-2</v>
      </c>
      <c r="W3671" s="13"/>
      <c r="X3671" s="2">
        <v>38009</v>
      </c>
      <c r="Y3671">
        <v>93.510599999999997</v>
      </c>
      <c r="AA3671" s="2">
        <v>38009</v>
      </c>
      <c r="AB3671">
        <v>1181.8499999999999</v>
      </c>
      <c r="AC3671">
        <f t="shared" si="520"/>
        <v>4.001223303939927E-3</v>
      </c>
      <c r="AD3671">
        <f t="shared" si="515"/>
        <v>3.9528233039399273E-3</v>
      </c>
      <c r="AE3671">
        <f>Sheet2!$B$17+Sheet2!$B$18*'Portfolio allocation'!K3671</f>
        <v>-1.8358049831165148E-3</v>
      </c>
      <c r="AF3671">
        <f t="shared" si="521"/>
        <v>5.7886282870564416E-3</v>
      </c>
      <c r="AH3671" s="2">
        <v>38009</v>
      </c>
      <c r="AI3671">
        <v>4.0869999999999997</v>
      </c>
      <c r="AJ3671">
        <v>1.21</v>
      </c>
      <c r="AK3671">
        <v>1.2683</v>
      </c>
      <c r="AR3671" s="3"/>
    </row>
    <row r="3672" spans="1:44" hidden="1" outlineLevel="1" x14ac:dyDescent="0.2">
      <c r="A3672" s="2">
        <v>38012</v>
      </c>
      <c r="B3672">
        <v>14.55</v>
      </c>
      <c r="E3672" s="2">
        <v>38012</v>
      </c>
      <c r="F3672">
        <v>1155.3699999999999</v>
      </c>
      <c r="G3672">
        <f t="shared" si="516"/>
        <v>1.2106346633962595E-2</v>
      </c>
      <c r="H3672" s="2">
        <v>38012</v>
      </c>
      <c r="I3672">
        <v>1687.44</v>
      </c>
      <c r="J3672">
        <f t="shared" si="517"/>
        <v>1.2103691085973534E-2</v>
      </c>
      <c r="K3672">
        <f t="shared" si="513"/>
        <v>1.2055291085973533E-2</v>
      </c>
      <c r="L3672">
        <v>-9.845103854359244E-3</v>
      </c>
      <c r="N3672" s="2">
        <v>38012</v>
      </c>
      <c r="O3672">
        <v>28.8</v>
      </c>
      <c r="Q3672" s="2">
        <v>38012</v>
      </c>
      <c r="R3672">
        <v>29880.04</v>
      </c>
      <c r="S3672" s="8">
        <f t="shared" si="518"/>
        <v>1.1235597611348291E-2</v>
      </c>
      <c r="T3672" s="9">
        <f t="shared" si="514"/>
        <v>1.1187197611348291E-2</v>
      </c>
      <c r="U3672" s="3">
        <f>Sheet1!$B$17+Sheet1!$B$18*'Portfolio allocation'!K3672</f>
        <v>1.4317934339888946E-2</v>
      </c>
      <c r="V3672" s="13">
        <f t="shared" si="519"/>
        <v>-3.1307367285406552E-3</v>
      </c>
      <c r="W3672" s="13"/>
      <c r="X3672" s="2">
        <v>38012</v>
      </c>
      <c r="Y3672">
        <v>95.373199999999997</v>
      </c>
      <c r="AA3672" s="2">
        <v>38012</v>
      </c>
      <c r="AB3672">
        <v>1205.3900000000001</v>
      </c>
      <c r="AC3672">
        <f t="shared" si="520"/>
        <v>1.9917925286627058E-2</v>
      </c>
      <c r="AD3672">
        <f t="shared" si="515"/>
        <v>1.9868725286627059E-2</v>
      </c>
      <c r="AE3672">
        <f>Sheet2!$B$17+Sheet2!$B$18*'Portfolio allocation'!K3672</f>
        <v>1.0773259403303884E-2</v>
      </c>
      <c r="AF3672">
        <f t="shared" si="521"/>
        <v>9.0954658833231755E-3</v>
      </c>
      <c r="AH3672" s="2">
        <v>38012</v>
      </c>
      <c r="AI3672">
        <v>4.1360000000000001</v>
      </c>
      <c r="AJ3672">
        <v>1.23</v>
      </c>
      <c r="AK3672">
        <v>1.2561500000000001</v>
      </c>
      <c r="AR3672" s="3"/>
    </row>
    <row r="3673" spans="1:44" hidden="1" outlineLevel="1" x14ac:dyDescent="0.2">
      <c r="A3673" s="2">
        <v>38013</v>
      </c>
      <c r="B3673">
        <v>15.35</v>
      </c>
      <c r="E3673" s="2">
        <v>38013</v>
      </c>
      <c r="F3673">
        <v>1144.05</v>
      </c>
      <c r="G3673">
        <f t="shared" si="516"/>
        <v>-9.7977271350302431E-3</v>
      </c>
      <c r="H3673" s="2">
        <v>38013</v>
      </c>
      <c r="I3673">
        <v>1670.91</v>
      </c>
      <c r="J3673">
        <f t="shared" si="517"/>
        <v>-9.7959038543592447E-3</v>
      </c>
      <c r="K3673">
        <f t="shared" si="513"/>
        <v>-9.845103854359244E-3</v>
      </c>
      <c r="L3673">
        <v>-1.3496161997953279E-2</v>
      </c>
      <c r="N3673" s="2">
        <v>38013</v>
      </c>
      <c r="O3673">
        <v>28.25</v>
      </c>
      <c r="Q3673" s="2">
        <v>38013</v>
      </c>
      <c r="R3673">
        <v>29309.43</v>
      </c>
      <c r="S3673" s="8">
        <f t="shared" si="518"/>
        <v>-1.9096694649672563E-2</v>
      </c>
      <c r="T3673" s="9">
        <f t="shared" si="514"/>
        <v>-1.9145894649672562E-2</v>
      </c>
      <c r="U3673" s="3">
        <f>Sheet1!$B$17+Sheet1!$B$18*'Portfolio allocation'!K3673</f>
        <v>-1.0806753765478433E-2</v>
      </c>
      <c r="V3673" s="13">
        <f t="shared" si="519"/>
        <v>-8.3391408841941295E-3</v>
      </c>
      <c r="W3673" s="13"/>
      <c r="X3673" s="2">
        <v>38013</v>
      </c>
      <c r="Y3673">
        <v>94.370199999999997</v>
      </c>
      <c r="AA3673" s="2">
        <v>38013</v>
      </c>
      <c r="AB3673">
        <v>1192.71</v>
      </c>
      <c r="AC3673">
        <f t="shared" si="520"/>
        <v>-1.0519416952189831E-2</v>
      </c>
      <c r="AD3673">
        <f t="shared" si="515"/>
        <v>-1.0567816952189831E-2</v>
      </c>
      <c r="AE3673">
        <f>Sheet2!$B$17+Sheet2!$B$18*'Portfolio allocation'!K3673</f>
        <v>-8.7011305072476949E-3</v>
      </c>
      <c r="AF3673">
        <f t="shared" si="521"/>
        <v>-1.8666864449421363E-3</v>
      </c>
      <c r="AH3673" s="2">
        <v>38013</v>
      </c>
      <c r="AI3673">
        <v>4.0869999999999997</v>
      </c>
      <c r="AJ3673">
        <v>1.21</v>
      </c>
      <c r="AK3673">
        <v>1.26095</v>
      </c>
      <c r="AR3673" s="3"/>
    </row>
    <row r="3674" spans="1:44" hidden="1" outlineLevel="1" x14ac:dyDescent="0.2">
      <c r="A3674" s="2">
        <v>38014</v>
      </c>
      <c r="B3674">
        <v>16.78</v>
      </c>
      <c r="E3674" s="2">
        <v>38014</v>
      </c>
      <c r="F3674">
        <v>1128.48</v>
      </c>
      <c r="G3674">
        <f t="shared" si="516"/>
        <v>-1.3609545037367221E-2</v>
      </c>
      <c r="H3674" s="2">
        <v>38014</v>
      </c>
      <c r="I3674">
        <v>1648.44</v>
      </c>
      <c r="J3674">
        <f t="shared" si="517"/>
        <v>-1.3447761997953278E-2</v>
      </c>
      <c r="K3674">
        <f t="shared" si="513"/>
        <v>-1.3496161997953279E-2</v>
      </c>
      <c r="L3674">
        <v>5.1969854068086912E-3</v>
      </c>
      <c r="N3674" s="2">
        <v>38014</v>
      </c>
      <c r="O3674">
        <v>27.71</v>
      </c>
      <c r="Q3674" s="2">
        <v>38014</v>
      </c>
      <c r="R3674">
        <v>28749.16</v>
      </c>
      <c r="S3674" s="8">
        <f t="shared" si="518"/>
        <v>-1.9115690752088965E-2</v>
      </c>
      <c r="T3674" s="9">
        <f t="shared" si="514"/>
        <v>-1.9164090752088966E-2</v>
      </c>
      <c r="U3674" s="3">
        <f>Sheet1!$B$17+Sheet1!$B$18*'Portfolio allocation'!K3674</f>
        <v>-1.4995340197927851E-2</v>
      </c>
      <c r="V3674" s="13">
        <f t="shared" si="519"/>
        <v>-4.1687505541611151E-3</v>
      </c>
      <c r="W3674" s="13"/>
      <c r="X3674" s="2">
        <v>38014</v>
      </c>
      <c r="Y3674">
        <v>93.013900000000007</v>
      </c>
      <c r="AA3674" s="2">
        <v>38014</v>
      </c>
      <c r="AB3674">
        <v>1175.57</v>
      </c>
      <c r="AC3674">
        <f t="shared" si="520"/>
        <v>-1.4370634940597538E-2</v>
      </c>
      <c r="AD3674">
        <f t="shared" si="515"/>
        <v>-1.4421034940597538E-2</v>
      </c>
      <c r="AE3674">
        <f>Sheet2!$B$17+Sheet2!$B$18*'Portfolio allocation'!K3674</f>
        <v>-1.1947744555449167E-2</v>
      </c>
      <c r="AF3674">
        <f t="shared" si="521"/>
        <v>-2.473290385148371E-3</v>
      </c>
      <c r="AH3674" s="2">
        <v>38014</v>
      </c>
      <c r="AI3674">
        <v>4.1929999999999996</v>
      </c>
      <c r="AJ3674">
        <v>1.26</v>
      </c>
      <c r="AK3674">
        <v>1.2587999999999999</v>
      </c>
      <c r="AR3674" s="3"/>
    </row>
    <row r="3675" spans="1:44" hidden="1" outlineLevel="1" x14ac:dyDescent="0.2">
      <c r="A3675" s="2">
        <v>38015</v>
      </c>
      <c r="B3675">
        <v>17.14</v>
      </c>
      <c r="E3675" s="2">
        <v>38015</v>
      </c>
      <c r="F3675">
        <v>1134.1099999999999</v>
      </c>
      <c r="G3675">
        <f t="shared" si="516"/>
        <v>4.9890117680417845E-3</v>
      </c>
      <c r="H3675" s="2">
        <v>38015</v>
      </c>
      <c r="I3675">
        <v>1657.09</v>
      </c>
      <c r="J3675">
        <f t="shared" si="517"/>
        <v>5.2473854068086911E-3</v>
      </c>
      <c r="K3675">
        <f t="shared" si="513"/>
        <v>5.1969854068086912E-3</v>
      </c>
      <c r="L3675">
        <v>-2.6827184063628758E-3</v>
      </c>
      <c r="N3675" s="2">
        <v>38015</v>
      </c>
      <c r="O3675">
        <v>27.91</v>
      </c>
      <c r="Q3675" s="2">
        <v>38015</v>
      </c>
      <c r="R3675">
        <v>28956.66</v>
      </c>
      <c r="S3675" s="8">
        <f t="shared" si="518"/>
        <v>7.2176021838550319E-3</v>
      </c>
      <c r="T3675" s="9">
        <f t="shared" si="514"/>
        <v>7.167202183855032E-3</v>
      </c>
      <c r="U3675" s="3">
        <f>Sheet1!$B$17+Sheet1!$B$18*'Portfolio allocation'!K3675</f>
        <v>6.4499122521709182E-3</v>
      </c>
      <c r="V3675" s="13">
        <f t="shared" si="519"/>
        <v>7.1728993168411383E-4</v>
      </c>
      <c r="W3675" s="13"/>
      <c r="X3675" s="2">
        <v>38015</v>
      </c>
      <c r="Y3675">
        <v>93.615700000000004</v>
      </c>
      <c r="AA3675" s="2">
        <v>38015</v>
      </c>
      <c r="AB3675">
        <v>1183.17</v>
      </c>
      <c r="AC3675">
        <f t="shared" si="520"/>
        <v>6.4649489183972175E-3</v>
      </c>
      <c r="AD3675">
        <f t="shared" si="515"/>
        <v>6.4133489183972178E-3</v>
      </c>
      <c r="AE3675">
        <f>Sheet2!$B$17+Sheet2!$B$18*'Portfolio allocation'!K3675</f>
        <v>4.6746790221878463E-3</v>
      </c>
      <c r="AF3675">
        <f t="shared" si="521"/>
        <v>1.7386698962093715E-3</v>
      </c>
      <c r="AH3675" s="2">
        <v>38015</v>
      </c>
      <c r="AI3675">
        <v>4.1840000000000002</v>
      </c>
      <c r="AJ3675">
        <v>1.29</v>
      </c>
      <c r="AK3675">
        <v>1.23715</v>
      </c>
      <c r="AR3675" s="3"/>
    </row>
    <row r="3676" spans="1:44" hidden="1" outlineLevel="1" x14ac:dyDescent="0.2">
      <c r="A3676" s="2">
        <v>38016</v>
      </c>
      <c r="B3676">
        <v>16.63</v>
      </c>
      <c r="E3676" s="2">
        <v>38016</v>
      </c>
      <c r="F3676">
        <v>1131.1300000000001</v>
      </c>
      <c r="G3676">
        <f t="shared" si="516"/>
        <v>-2.6276110782902373E-3</v>
      </c>
      <c r="H3676" s="2">
        <v>38016</v>
      </c>
      <c r="I3676">
        <v>1652.73</v>
      </c>
      <c r="J3676">
        <f t="shared" si="517"/>
        <v>-2.6311184063628756E-3</v>
      </c>
      <c r="K3676">
        <f t="shared" si="513"/>
        <v>-2.6827184063628758E-3</v>
      </c>
      <c r="L3676">
        <v>3.615460616071571E-3</v>
      </c>
      <c r="N3676" s="2">
        <v>38016</v>
      </c>
      <c r="O3676">
        <v>27.65</v>
      </c>
      <c r="Q3676" s="2">
        <v>38016</v>
      </c>
      <c r="R3676">
        <v>28686.92</v>
      </c>
      <c r="S3676" s="8">
        <f t="shared" si="518"/>
        <v>-9.3153008668818149E-3</v>
      </c>
      <c r="T3676" s="9">
        <f t="shared" si="514"/>
        <v>-9.3669008668818155E-3</v>
      </c>
      <c r="U3676" s="3">
        <f>Sheet1!$B$17+Sheet1!$B$18*'Portfolio allocation'!K3676</f>
        <v>-2.5898836605507103E-3</v>
      </c>
      <c r="V3676" s="13">
        <f t="shared" si="519"/>
        <v>-6.7770172063311047E-3</v>
      </c>
      <c r="W3676" s="13"/>
      <c r="X3676" s="2">
        <v>38016</v>
      </c>
      <c r="Y3676">
        <v>94.781000000000006</v>
      </c>
      <c r="AA3676" s="2">
        <v>38016</v>
      </c>
      <c r="AB3676">
        <v>1197.9000000000001</v>
      </c>
      <c r="AC3676">
        <f t="shared" si="520"/>
        <v>1.2449605720226131E-2</v>
      </c>
      <c r="AD3676">
        <f t="shared" si="515"/>
        <v>1.2398405720226132E-2</v>
      </c>
      <c r="AE3676">
        <f>Sheet2!$B$17+Sheet2!$B$18*'Portfolio allocation'!K3676</f>
        <v>-2.3321546379101317E-3</v>
      </c>
      <c r="AF3676">
        <f t="shared" si="521"/>
        <v>1.4730560358136264E-2</v>
      </c>
      <c r="AH3676" s="2">
        <v>38016</v>
      </c>
      <c r="AI3676">
        <v>4.1349999999999998</v>
      </c>
      <c r="AJ3676">
        <v>1.28</v>
      </c>
      <c r="AK3676">
        <v>1.2423</v>
      </c>
      <c r="AR3676" s="3"/>
    </row>
    <row r="3677" spans="1:44" hidden="1" outlineLevel="1" x14ac:dyDescent="0.2">
      <c r="A3677" s="2">
        <v>38019</v>
      </c>
      <c r="B3677">
        <v>17.11</v>
      </c>
      <c r="E3677" s="2">
        <v>38019</v>
      </c>
      <c r="F3677">
        <v>1135.26</v>
      </c>
      <c r="G3677">
        <f t="shared" si="516"/>
        <v>3.6512160405963723E-3</v>
      </c>
      <c r="H3677" s="2">
        <v>38019</v>
      </c>
      <c r="I3677">
        <v>1658.79</v>
      </c>
      <c r="J3677">
        <f t="shared" si="517"/>
        <v>3.6666606160715709E-3</v>
      </c>
      <c r="K3677">
        <f t="shared" si="513"/>
        <v>3.615460616071571E-3</v>
      </c>
      <c r="L3677">
        <v>6.2961944308807696E-4</v>
      </c>
      <c r="N3677" s="2">
        <v>38019</v>
      </c>
      <c r="O3677">
        <v>27.4</v>
      </c>
      <c r="Q3677" s="2">
        <v>38019</v>
      </c>
      <c r="R3677">
        <v>28427.54</v>
      </c>
      <c r="S3677" s="8">
        <f t="shared" si="518"/>
        <v>-9.0417514323599679E-3</v>
      </c>
      <c r="T3677" s="9">
        <f t="shared" si="514"/>
        <v>-9.0929514323599674E-3</v>
      </c>
      <c r="U3677" s="3">
        <f>Sheet1!$B$17+Sheet1!$B$18*'Portfolio allocation'!K3677</f>
        <v>4.6355469310689606E-3</v>
      </c>
      <c r="V3677" s="13">
        <f t="shared" si="519"/>
        <v>-1.3728498363428928E-2</v>
      </c>
      <c r="W3677" s="13"/>
      <c r="X3677" s="2">
        <v>38019</v>
      </c>
      <c r="Y3677">
        <v>94.933800000000005</v>
      </c>
      <c r="AA3677" s="2">
        <v>38019</v>
      </c>
      <c r="AB3677">
        <v>1199.83</v>
      </c>
      <c r="AC3677">
        <f t="shared" si="520"/>
        <v>1.6111528508220285E-3</v>
      </c>
      <c r="AD3677">
        <f t="shared" si="515"/>
        <v>1.5595528508220286E-3</v>
      </c>
      <c r="AE3677">
        <f>Sheet2!$B$17+Sheet2!$B$18*'Portfolio allocation'!K3677</f>
        <v>3.2683468299177939E-3</v>
      </c>
      <c r="AF3677">
        <f t="shared" si="521"/>
        <v>-1.7087939790957653E-3</v>
      </c>
      <c r="AH3677" s="2">
        <v>38019</v>
      </c>
      <c r="AI3677">
        <v>4.149</v>
      </c>
      <c r="AJ3677">
        <v>1.29</v>
      </c>
      <c r="AK3677">
        <v>1.2441</v>
      </c>
      <c r="AR3677" s="3"/>
    </row>
    <row r="3678" spans="1:44" hidden="1" outlineLevel="1" x14ac:dyDescent="0.2">
      <c r="A3678" s="2">
        <v>38020</v>
      </c>
      <c r="B3678">
        <v>17.34</v>
      </c>
      <c r="E3678" s="2">
        <v>38020</v>
      </c>
      <c r="F3678">
        <v>1136.03</v>
      </c>
      <c r="G3678">
        <f t="shared" si="516"/>
        <v>6.7825872487348171E-4</v>
      </c>
      <c r="H3678" s="2">
        <v>38020</v>
      </c>
      <c r="I3678">
        <v>1659.92</v>
      </c>
      <c r="J3678">
        <f t="shared" si="517"/>
        <v>6.8121944308807691E-4</v>
      </c>
      <c r="K3678">
        <f t="shared" si="513"/>
        <v>6.2961944308807696E-4</v>
      </c>
      <c r="L3678">
        <v>-8.2620390958600791E-3</v>
      </c>
      <c r="N3678" s="2">
        <v>38020</v>
      </c>
      <c r="O3678">
        <v>27.29</v>
      </c>
      <c r="Q3678" s="2">
        <v>38020</v>
      </c>
      <c r="R3678">
        <v>28313.42</v>
      </c>
      <c r="S3678" s="8">
        <f t="shared" si="518"/>
        <v>-4.014417005481441E-3</v>
      </c>
      <c r="T3678" s="9">
        <f t="shared" si="514"/>
        <v>-4.0660170054814407E-3</v>
      </c>
      <c r="U3678" s="3">
        <f>Sheet1!$B$17+Sheet1!$B$18*'Portfolio allocation'!K3678</f>
        <v>1.210114266143938E-3</v>
      </c>
      <c r="V3678" s="13">
        <f t="shared" si="519"/>
        <v>-5.2761312716253783E-3</v>
      </c>
      <c r="W3678" s="13"/>
      <c r="X3678" s="2">
        <v>38020</v>
      </c>
      <c r="Y3678">
        <v>95.516400000000004</v>
      </c>
      <c r="AA3678" s="2">
        <v>38020</v>
      </c>
      <c r="AB3678">
        <v>1207.2</v>
      </c>
      <c r="AC3678">
        <f t="shared" si="520"/>
        <v>6.1425368593885921E-3</v>
      </c>
      <c r="AD3678">
        <f t="shared" si="515"/>
        <v>6.0917368593885919E-3</v>
      </c>
      <c r="AE3678">
        <f>Sheet2!$B$17+Sheet2!$B$18*'Portfolio allocation'!K3678</f>
        <v>6.1326068320304917E-4</v>
      </c>
      <c r="AF3678">
        <f t="shared" si="521"/>
        <v>5.4784761761855431E-3</v>
      </c>
      <c r="AH3678" s="2">
        <v>38020</v>
      </c>
      <c r="AI3678">
        <v>4.1040000000000001</v>
      </c>
      <c r="AJ3678">
        <v>1.27</v>
      </c>
      <c r="AK3678">
        <v>1.2556499999999999</v>
      </c>
      <c r="AR3678" s="3"/>
    </row>
    <row r="3679" spans="1:44" hidden="1" outlineLevel="1" x14ac:dyDescent="0.2">
      <c r="A3679" s="2">
        <v>38021</v>
      </c>
      <c r="B3679">
        <v>17.87</v>
      </c>
      <c r="E3679" s="2">
        <v>38021</v>
      </c>
      <c r="F3679">
        <v>1126.52</v>
      </c>
      <c r="G3679">
        <f t="shared" si="516"/>
        <v>-8.3712578012904437E-3</v>
      </c>
      <c r="H3679" s="2">
        <v>38021</v>
      </c>
      <c r="I3679">
        <v>1646.29</v>
      </c>
      <c r="J3679">
        <f t="shared" si="517"/>
        <v>-8.2112390958600789E-3</v>
      </c>
      <c r="K3679">
        <f t="shared" si="513"/>
        <v>-8.2620390958600791E-3</v>
      </c>
      <c r="L3679">
        <v>1.8079247690260434E-3</v>
      </c>
      <c r="N3679" s="2">
        <v>38021</v>
      </c>
      <c r="O3679">
        <v>27.01</v>
      </c>
      <c r="Q3679" s="2">
        <v>38021</v>
      </c>
      <c r="R3679">
        <v>28022.92</v>
      </c>
      <c r="S3679" s="8">
        <f t="shared" si="518"/>
        <v>-1.0260152252889232E-2</v>
      </c>
      <c r="T3679" s="9">
        <f t="shared" si="514"/>
        <v>-1.0310952252889232E-2</v>
      </c>
      <c r="U3679" s="3">
        <f>Sheet1!$B$17+Sheet1!$B$18*'Portfolio allocation'!K3679</f>
        <v>-8.9906217543318859E-3</v>
      </c>
      <c r="V3679" s="13">
        <f t="shared" si="519"/>
        <v>-1.3203304985573462E-3</v>
      </c>
      <c r="W3679" s="13"/>
      <c r="X3679" s="2">
        <v>38021</v>
      </c>
      <c r="Y3679">
        <v>95.697900000000004</v>
      </c>
      <c r="AA3679" s="2">
        <v>38021</v>
      </c>
      <c r="AB3679">
        <v>1209.49</v>
      </c>
      <c r="AC3679">
        <f t="shared" si="520"/>
        <v>1.8969516235918249E-3</v>
      </c>
      <c r="AD3679">
        <f t="shared" si="515"/>
        <v>1.846151623591825E-3</v>
      </c>
      <c r="AE3679">
        <f>Sheet2!$B$17+Sheet2!$B$18*'Portfolio allocation'!K3679</f>
        <v>-7.2934289363555012E-3</v>
      </c>
      <c r="AF3679">
        <f t="shared" si="521"/>
        <v>9.1395805599473259E-3</v>
      </c>
      <c r="AH3679" s="2">
        <v>38021</v>
      </c>
      <c r="AI3679">
        <v>4.12</v>
      </c>
      <c r="AJ3679">
        <v>1.27</v>
      </c>
      <c r="AK3679">
        <v>1.2517499999999999</v>
      </c>
      <c r="AR3679" s="3"/>
    </row>
    <row r="3680" spans="1:44" hidden="1" outlineLevel="1" x14ac:dyDescent="0.2">
      <c r="A3680" s="2">
        <v>38022</v>
      </c>
      <c r="B3680">
        <v>17.71</v>
      </c>
      <c r="E3680" s="2">
        <v>38022</v>
      </c>
      <c r="F3680">
        <v>1128.5899999999999</v>
      </c>
      <c r="G3680">
        <f t="shared" si="516"/>
        <v>1.8375173099456354E-3</v>
      </c>
      <c r="H3680" s="2">
        <v>38022</v>
      </c>
      <c r="I3680">
        <v>1649.35</v>
      </c>
      <c r="J3680">
        <f t="shared" si="517"/>
        <v>1.8587247690260433E-3</v>
      </c>
      <c r="K3680">
        <f t="shared" si="513"/>
        <v>1.8079247690260434E-3</v>
      </c>
      <c r="L3680">
        <v>1.2553365592506234E-2</v>
      </c>
      <c r="N3680" s="2">
        <v>38022</v>
      </c>
      <c r="O3680">
        <v>26.96</v>
      </c>
      <c r="Q3680" s="2">
        <v>38022</v>
      </c>
      <c r="R3680">
        <v>27971.040000000001</v>
      </c>
      <c r="S3680" s="8">
        <f t="shared" si="518"/>
        <v>-1.8513416874471611E-3</v>
      </c>
      <c r="T3680" s="9">
        <f t="shared" si="514"/>
        <v>-1.902141687447161E-3</v>
      </c>
      <c r="U3680" s="3">
        <f>Sheet1!$B$17+Sheet1!$B$18*'Portfolio allocation'!K3680</f>
        <v>2.5618959982881173E-3</v>
      </c>
      <c r="V3680" s="13">
        <f t="shared" si="519"/>
        <v>-4.4640376857352781E-3</v>
      </c>
      <c r="W3680" s="13"/>
      <c r="X3680" s="2">
        <v>38022</v>
      </c>
      <c r="Y3680">
        <v>94.427599999999998</v>
      </c>
      <c r="AA3680" s="2">
        <v>38022</v>
      </c>
      <c r="AB3680">
        <v>1193.43</v>
      </c>
      <c r="AC3680">
        <f t="shared" si="520"/>
        <v>-1.3278323921652846E-2</v>
      </c>
      <c r="AD3680">
        <f t="shared" si="515"/>
        <v>-1.3329923921652847E-2</v>
      </c>
      <c r="AE3680">
        <f>Sheet2!$B$17+Sheet2!$B$18*'Portfolio allocation'!K3680</f>
        <v>1.6610398403147631E-3</v>
      </c>
      <c r="AF3680">
        <f t="shared" si="521"/>
        <v>-1.499096376196761E-2</v>
      </c>
      <c r="AH3680" s="2">
        <v>38022</v>
      </c>
      <c r="AI3680">
        <v>4.1680000000000001</v>
      </c>
      <c r="AJ3680">
        <v>1.29</v>
      </c>
      <c r="AK3680">
        <v>1.2601500000000001</v>
      </c>
      <c r="AR3680" s="3"/>
    </row>
    <row r="3681" spans="1:44" hidden="1" outlineLevel="1" x14ac:dyDescent="0.2">
      <c r="A3681" s="2">
        <v>38023</v>
      </c>
      <c r="B3681">
        <v>16</v>
      </c>
      <c r="E3681" s="2">
        <v>38023</v>
      </c>
      <c r="F3681">
        <v>1142.76</v>
      </c>
      <c r="G3681">
        <f t="shared" si="516"/>
        <v>1.2555489593209401E-2</v>
      </c>
      <c r="H3681" s="2">
        <v>38023</v>
      </c>
      <c r="I3681">
        <v>1670.14</v>
      </c>
      <c r="J3681">
        <f t="shared" si="517"/>
        <v>1.2604965592506234E-2</v>
      </c>
      <c r="K3681">
        <f t="shared" si="513"/>
        <v>1.2553365592506234E-2</v>
      </c>
      <c r="L3681">
        <v>-2.4334337576490334E-3</v>
      </c>
      <c r="N3681" s="2">
        <v>38023</v>
      </c>
      <c r="O3681">
        <v>27.08</v>
      </c>
      <c r="Q3681" s="2">
        <v>38023</v>
      </c>
      <c r="R3681">
        <v>28095.54</v>
      </c>
      <c r="S3681" s="8">
        <f t="shared" si="518"/>
        <v>4.4510322104576172E-3</v>
      </c>
      <c r="T3681" s="9">
        <f t="shared" si="514"/>
        <v>4.3994322104576175E-3</v>
      </c>
      <c r="U3681" s="3">
        <f>Sheet1!$B$17+Sheet1!$B$18*'Portfolio allocation'!K3681</f>
        <v>1.4889338036669891E-2</v>
      </c>
      <c r="V3681" s="13">
        <f t="shared" si="519"/>
        <v>-1.0489905826212273E-2</v>
      </c>
      <c r="W3681" s="13"/>
      <c r="X3681" s="2">
        <v>38023</v>
      </c>
      <c r="Y3681">
        <v>94.504000000000005</v>
      </c>
      <c r="AA3681" s="2">
        <v>38023</v>
      </c>
      <c r="AB3681">
        <v>1196.33</v>
      </c>
      <c r="AC3681">
        <f t="shared" si="520"/>
        <v>2.4299707565587081E-3</v>
      </c>
      <c r="AD3681">
        <f t="shared" si="515"/>
        <v>2.3795707565587082E-3</v>
      </c>
      <c r="AE3681">
        <f>Sheet2!$B$17+Sheet2!$B$18*'Portfolio allocation'!K3681</f>
        <v>1.1216159961542675E-2</v>
      </c>
      <c r="AF3681">
        <f t="shared" si="521"/>
        <v>-8.8365892049839662E-3</v>
      </c>
      <c r="AH3681" s="2">
        <v>38023</v>
      </c>
      <c r="AI3681">
        <v>4.0869999999999997</v>
      </c>
      <c r="AJ3681">
        <v>1.26</v>
      </c>
      <c r="AK3681">
        <v>1.2713000000000001</v>
      </c>
      <c r="AR3681" s="3"/>
    </row>
    <row r="3682" spans="1:44" hidden="1" outlineLevel="1" x14ac:dyDescent="0.2">
      <c r="A3682" s="2">
        <v>38026</v>
      </c>
      <c r="B3682">
        <v>16.39</v>
      </c>
      <c r="E3682" s="2">
        <v>38026</v>
      </c>
      <c r="F3682">
        <v>1139.81</v>
      </c>
      <c r="G3682">
        <f t="shared" si="516"/>
        <v>-2.5814694249011172E-3</v>
      </c>
      <c r="H3682" s="2">
        <v>38026</v>
      </c>
      <c r="I3682">
        <v>1666.16</v>
      </c>
      <c r="J3682">
        <f t="shared" si="517"/>
        <v>-2.3830337576490335E-3</v>
      </c>
      <c r="K3682">
        <f t="shared" si="513"/>
        <v>-2.4334337576490334E-3</v>
      </c>
      <c r="L3682">
        <v>4.9855308013634306E-3</v>
      </c>
      <c r="N3682" s="2">
        <v>38026</v>
      </c>
      <c r="O3682">
        <v>26.9</v>
      </c>
      <c r="Q3682" s="2">
        <v>38026</v>
      </c>
      <c r="R3682">
        <v>27908.79</v>
      </c>
      <c r="S3682" s="8">
        <f t="shared" si="518"/>
        <v>-6.646962471623663E-3</v>
      </c>
      <c r="T3682" s="9">
        <f t="shared" si="514"/>
        <v>-6.697362471623663E-3</v>
      </c>
      <c r="U3682" s="3">
        <f>Sheet1!$B$17+Sheet1!$B$18*'Portfolio allocation'!K3682</f>
        <v>-2.3038979938330398E-3</v>
      </c>
      <c r="V3682" s="13">
        <f t="shared" si="519"/>
        <v>-4.3934644777906227E-3</v>
      </c>
      <c r="W3682" s="13"/>
      <c r="X3682" s="2">
        <v>38026</v>
      </c>
      <c r="Y3682">
        <v>94.513499999999993</v>
      </c>
      <c r="AA3682" s="2">
        <v>38026</v>
      </c>
      <c r="AB3682">
        <v>1196.45</v>
      </c>
      <c r="AC3682">
        <f t="shared" si="520"/>
        <v>1.0030677154304612E-4</v>
      </c>
      <c r="AD3682">
        <f t="shared" si="515"/>
        <v>5.0306771543046122E-5</v>
      </c>
      <c r="AE3682">
        <f>Sheet2!$B$17+Sheet2!$B$18*'Portfolio allocation'!K3682</f>
        <v>-2.1104843684471974E-3</v>
      </c>
      <c r="AF3682">
        <f t="shared" si="521"/>
        <v>2.1607911399902434E-3</v>
      </c>
      <c r="AH3682" s="2">
        <v>38026</v>
      </c>
      <c r="AI3682">
        <v>4.0579999999999998</v>
      </c>
      <c r="AJ3682">
        <v>1.25</v>
      </c>
      <c r="AK3682">
        <v>1.2677499999999999</v>
      </c>
      <c r="AR3682" s="3"/>
    </row>
    <row r="3683" spans="1:44" hidden="1" outlineLevel="1" x14ac:dyDescent="0.2">
      <c r="A3683" s="2">
        <v>38027</v>
      </c>
      <c r="B3683">
        <v>15.94</v>
      </c>
      <c r="E3683" s="2">
        <v>38027</v>
      </c>
      <c r="F3683">
        <v>1145.54</v>
      </c>
      <c r="G3683">
        <f t="shared" si="516"/>
        <v>5.0271536484149948E-3</v>
      </c>
      <c r="H3683" s="2">
        <v>38027</v>
      </c>
      <c r="I3683">
        <v>1674.55</v>
      </c>
      <c r="J3683">
        <f t="shared" si="517"/>
        <v>5.0355308013634303E-3</v>
      </c>
      <c r="K3683">
        <f t="shared" si="513"/>
        <v>4.9855308013634306E-3</v>
      </c>
      <c r="L3683">
        <v>1.0985000662864581E-2</v>
      </c>
      <c r="N3683" s="2">
        <v>38027</v>
      </c>
      <c r="O3683">
        <v>27.02</v>
      </c>
      <c r="Q3683" s="2">
        <v>38027</v>
      </c>
      <c r="R3683">
        <v>28033.29</v>
      </c>
      <c r="S3683" s="8">
        <f t="shared" si="518"/>
        <v>4.4609601491143458E-3</v>
      </c>
      <c r="T3683" s="9">
        <f t="shared" si="514"/>
        <v>4.4109601491143461E-3</v>
      </c>
      <c r="U3683" s="3">
        <f>Sheet1!$B$17+Sheet1!$B$18*'Portfolio allocation'!K3683</f>
        <v>6.2073261698317572E-3</v>
      </c>
      <c r="V3683" s="13">
        <f t="shared" si="519"/>
        <v>-1.7963660207174111E-3</v>
      </c>
      <c r="W3683" s="13"/>
      <c r="X3683" s="2">
        <v>38027</v>
      </c>
      <c r="Y3683">
        <v>95.143900000000002</v>
      </c>
      <c r="AA3683" s="2">
        <v>38027</v>
      </c>
      <c r="AB3683">
        <v>1204.43</v>
      </c>
      <c r="AC3683">
        <f t="shared" si="520"/>
        <v>6.6697312883947646E-3</v>
      </c>
      <c r="AD3683">
        <f t="shared" si="515"/>
        <v>6.6189312883947644E-3</v>
      </c>
      <c r="AE3683">
        <f>Sheet2!$B$17+Sheet2!$B$18*'Portfolio allocation'!K3683</f>
        <v>4.486648192331028E-3</v>
      </c>
      <c r="AF3683">
        <f t="shared" si="521"/>
        <v>2.1322830960637364E-3</v>
      </c>
      <c r="AH3683" s="2">
        <v>38027</v>
      </c>
      <c r="AI3683">
        <v>4.12</v>
      </c>
      <c r="AJ3683">
        <v>1.27</v>
      </c>
      <c r="AK3683">
        <v>1.26925</v>
      </c>
      <c r="AR3683" s="3"/>
    </row>
    <row r="3684" spans="1:44" hidden="1" outlineLevel="1" x14ac:dyDescent="0.2">
      <c r="A3684" s="2">
        <v>38028</v>
      </c>
      <c r="B3684">
        <v>15.39</v>
      </c>
      <c r="E3684" s="2">
        <v>38028</v>
      </c>
      <c r="F3684">
        <v>1157.76</v>
      </c>
      <c r="G3684">
        <f t="shared" si="516"/>
        <v>1.0667458142011643E-2</v>
      </c>
      <c r="H3684" s="2">
        <v>38028</v>
      </c>
      <c r="I3684">
        <v>1693.03</v>
      </c>
      <c r="J3684">
        <f t="shared" si="517"/>
        <v>1.1035800662864581E-2</v>
      </c>
      <c r="K3684">
        <f t="shared" si="513"/>
        <v>1.0985000662864581E-2</v>
      </c>
      <c r="L3684">
        <v>-4.8394281707943307E-3</v>
      </c>
      <c r="N3684" s="2">
        <v>38028</v>
      </c>
      <c r="O3684">
        <v>27.15</v>
      </c>
      <c r="Q3684" s="2">
        <v>38028</v>
      </c>
      <c r="R3684">
        <v>28168.17</v>
      </c>
      <c r="S3684" s="8">
        <f t="shared" si="518"/>
        <v>4.8114224195590083E-3</v>
      </c>
      <c r="T3684" s="9">
        <f t="shared" si="514"/>
        <v>4.7606224195590081E-3</v>
      </c>
      <c r="U3684" s="3">
        <f>Sheet1!$B$17+Sheet1!$B$18*'Portfolio allocation'!K3684</f>
        <v>1.3090070041731886E-2</v>
      </c>
      <c r="V3684" s="13">
        <f t="shared" si="519"/>
        <v>-8.3294476221728777E-3</v>
      </c>
      <c r="W3684" s="13"/>
      <c r="X3684" s="2">
        <v>38028</v>
      </c>
      <c r="Y3684">
        <v>95.478200000000001</v>
      </c>
      <c r="AA3684" s="2">
        <v>38028</v>
      </c>
      <c r="AB3684">
        <v>1208.6600000000001</v>
      </c>
      <c r="AC3684">
        <f t="shared" si="520"/>
        <v>3.5120347384240969E-3</v>
      </c>
      <c r="AD3684">
        <f t="shared" si="515"/>
        <v>3.4628347384240967E-3</v>
      </c>
      <c r="AE3684">
        <f>Sheet2!$B$17+Sheet2!$B$18*'Portfolio allocation'!K3684</f>
        <v>9.8215298534971331E-3</v>
      </c>
      <c r="AF3684">
        <f t="shared" si="521"/>
        <v>-6.3586951150730363E-3</v>
      </c>
      <c r="AH3684" s="2">
        <v>38028</v>
      </c>
      <c r="AI3684">
        <v>4.0279999999999996</v>
      </c>
      <c r="AJ3684">
        <v>1.23</v>
      </c>
      <c r="AK3684">
        <v>1.26745</v>
      </c>
      <c r="AR3684" s="3"/>
    </row>
    <row r="3685" spans="1:44" hidden="1" outlineLevel="1" x14ac:dyDescent="0.2">
      <c r="A3685" s="2">
        <v>38029</v>
      </c>
      <c r="B3685">
        <v>15.31</v>
      </c>
      <c r="E3685" s="2">
        <v>38029</v>
      </c>
      <c r="F3685">
        <v>1152.1099999999999</v>
      </c>
      <c r="G3685">
        <f t="shared" si="516"/>
        <v>-4.8801133222775572E-3</v>
      </c>
      <c r="H3685" s="2">
        <v>38029</v>
      </c>
      <c r="I3685">
        <v>1684.92</v>
      </c>
      <c r="J3685">
        <f t="shared" si="517"/>
        <v>-4.7902281707943306E-3</v>
      </c>
      <c r="K3685">
        <f t="shared" si="513"/>
        <v>-4.8394281707943307E-3</v>
      </c>
      <c r="L3685">
        <v>-5.4267098924578767E-3</v>
      </c>
      <c r="N3685" s="2">
        <v>38029</v>
      </c>
      <c r="O3685">
        <v>26.95</v>
      </c>
      <c r="Q3685" s="2">
        <v>38029</v>
      </c>
      <c r="R3685">
        <v>27960.67</v>
      </c>
      <c r="S3685" s="8">
        <f t="shared" si="518"/>
        <v>-7.3664707362955939E-3</v>
      </c>
      <c r="T3685" s="9">
        <f t="shared" si="514"/>
        <v>-7.415670736295594E-3</v>
      </c>
      <c r="U3685" s="3">
        <f>Sheet1!$B$17+Sheet1!$B$18*'Portfolio allocation'!K3685</f>
        <v>-5.0641157606005592E-3</v>
      </c>
      <c r="V3685" s="13">
        <f t="shared" si="519"/>
        <v>-2.3515549756950348E-3</v>
      </c>
      <c r="W3685" s="13"/>
      <c r="X3685" s="2">
        <v>38029</v>
      </c>
      <c r="Y3685">
        <v>94.847800000000007</v>
      </c>
      <c r="AA3685" s="2">
        <v>38029</v>
      </c>
      <c r="AB3685">
        <v>1200.68</v>
      </c>
      <c r="AC3685">
        <f t="shared" si="520"/>
        <v>-6.6023530190458812E-3</v>
      </c>
      <c r="AD3685">
        <f t="shared" si="515"/>
        <v>-6.6519530190458816E-3</v>
      </c>
      <c r="AE3685">
        <f>Sheet2!$B$17+Sheet2!$B$18*'Portfolio allocation'!K3685</f>
        <v>-4.2499559830850419E-3</v>
      </c>
      <c r="AF3685">
        <f t="shared" si="521"/>
        <v>-2.4019970359608397E-3</v>
      </c>
      <c r="AH3685" s="2">
        <v>38029</v>
      </c>
      <c r="AI3685">
        <v>4.0579999999999998</v>
      </c>
      <c r="AJ3685">
        <v>1.24</v>
      </c>
      <c r="AK3685">
        <v>1.2823</v>
      </c>
      <c r="AR3685" s="3"/>
    </row>
    <row r="3686" spans="1:44" hidden="1" outlineLevel="1" x14ac:dyDescent="0.2">
      <c r="A3686" s="2">
        <v>38030</v>
      </c>
      <c r="B3686">
        <v>15.58</v>
      </c>
      <c r="E3686" s="2">
        <v>38030</v>
      </c>
      <c r="F3686">
        <v>1145.81</v>
      </c>
      <c r="G3686">
        <f t="shared" si="516"/>
        <v>-5.4682278601869694E-3</v>
      </c>
      <c r="H3686" s="2">
        <v>38030</v>
      </c>
      <c r="I3686">
        <v>1675.86</v>
      </c>
      <c r="J3686">
        <f t="shared" si="517"/>
        <v>-5.3771098924578764E-3</v>
      </c>
      <c r="K3686">
        <f t="shared" si="513"/>
        <v>-5.4267098924578767E-3</v>
      </c>
      <c r="L3686">
        <v>-4.8399999999999997E-5</v>
      </c>
      <c r="N3686" s="2">
        <v>38030</v>
      </c>
      <c r="O3686">
        <v>26.59</v>
      </c>
      <c r="Q3686" s="2">
        <v>38030</v>
      </c>
      <c r="R3686">
        <v>27587.17</v>
      </c>
      <c r="S3686" s="8">
        <f t="shared" si="518"/>
        <v>-1.3358049002402339E-2</v>
      </c>
      <c r="T3686" s="9">
        <f t="shared" si="514"/>
        <v>-1.3407649002402339E-2</v>
      </c>
      <c r="U3686" s="3">
        <f>Sheet1!$B$17+Sheet1!$B$18*'Portfolio allocation'!K3686</f>
        <v>-5.7378602353910929E-3</v>
      </c>
      <c r="V3686" s="13">
        <f t="shared" si="519"/>
        <v>-7.6697887670112465E-3</v>
      </c>
      <c r="W3686" s="13"/>
      <c r="X3686" s="2">
        <v>38030</v>
      </c>
      <c r="Y3686">
        <v>95.239400000000003</v>
      </c>
      <c r="AA3686" s="2">
        <v>38030</v>
      </c>
      <c r="AB3686">
        <v>1205.6400000000001</v>
      </c>
      <c r="AC3686">
        <f t="shared" si="520"/>
        <v>4.130992437618719E-3</v>
      </c>
      <c r="AD3686">
        <f t="shared" si="515"/>
        <v>4.0825924376187194E-3</v>
      </c>
      <c r="AE3686">
        <f>Sheet2!$B$17+Sheet2!$B$18*'Portfolio allocation'!K3686</f>
        <v>-4.7721818729000746E-3</v>
      </c>
      <c r="AF3686">
        <f t="shared" si="521"/>
        <v>8.854774310518794E-3</v>
      </c>
      <c r="AH3686" s="2">
        <v>38030</v>
      </c>
      <c r="AI3686">
        <v>4.0519999999999996</v>
      </c>
      <c r="AJ3686">
        <v>1.21</v>
      </c>
      <c r="AK3686">
        <v>1.27895</v>
      </c>
      <c r="AR3686" s="3"/>
    </row>
    <row r="3687" spans="1:44" hidden="1" outlineLevel="1" x14ac:dyDescent="0.2">
      <c r="A3687" s="2">
        <v>38033</v>
      </c>
      <c r="B3687">
        <v>15.58</v>
      </c>
      <c r="E3687" s="2">
        <v>38033</v>
      </c>
      <c r="F3687">
        <v>1145.81</v>
      </c>
      <c r="G3687">
        <f t="shared" si="516"/>
        <v>0</v>
      </c>
      <c r="H3687" s="2">
        <v>38033</v>
      </c>
      <c r="I3687">
        <v>1675.86</v>
      </c>
      <c r="J3687">
        <f t="shared" si="517"/>
        <v>0</v>
      </c>
      <c r="K3687">
        <f t="shared" si="513"/>
        <v>-4.8399999999999997E-5</v>
      </c>
      <c r="L3687">
        <v>9.7137519697350662E-3</v>
      </c>
      <c r="N3687" s="2">
        <v>38033</v>
      </c>
      <c r="O3687">
        <v>26.59</v>
      </c>
      <c r="Q3687" s="2">
        <v>38033</v>
      </c>
      <c r="R3687">
        <v>27587.17</v>
      </c>
      <c r="S3687" s="8">
        <f t="shared" si="518"/>
        <v>0</v>
      </c>
      <c r="T3687" s="9">
        <f t="shared" si="514"/>
        <v>-4.8399999999999997E-5</v>
      </c>
      <c r="U3687" s="3">
        <f>Sheet1!$B$17+Sheet1!$B$18*'Portfolio allocation'!K3687</f>
        <v>4.3227317773551256E-4</v>
      </c>
      <c r="V3687" s="13">
        <f t="shared" si="519"/>
        <v>-4.8067317773551254E-4</v>
      </c>
      <c r="W3687" s="13"/>
      <c r="X3687" s="2">
        <v>38033</v>
      </c>
      <c r="Y3687">
        <v>95.239400000000003</v>
      </c>
      <c r="AA3687" s="2">
        <v>38033</v>
      </c>
      <c r="AB3687">
        <v>1205.6400000000001</v>
      </c>
      <c r="AC3687">
        <f t="shared" si="520"/>
        <v>0</v>
      </c>
      <c r="AD3687">
        <f t="shared" si="515"/>
        <v>-4.8399999999999997E-5</v>
      </c>
      <c r="AE3687">
        <f>Sheet2!$B$17+Sheet2!$B$18*'Portfolio allocation'!K3687</f>
        <v>1.0348496568682871E-5</v>
      </c>
      <c r="AF3687">
        <f t="shared" si="521"/>
        <v>-5.8748496568682868E-5</v>
      </c>
      <c r="AH3687" s="2">
        <v>38033</v>
      </c>
      <c r="AI3687">
        <v>4.0519999999999996</v>
      </c>
      <c r="AJ3687">
        <v>1.21</v>
      </c>
      <c r="AK3687">
        <v>1.2784</v>
      </c>
      <c r="AR3687" s="3"/>
    </row>
    <row r="3688" spans="1:44" hidden="1" outlineLevel="1" x14ac:dyDescent="0.2">
      <c r="A3688" s="2">
        <v>38034</v>
      </c>
      <c r="B3688">
        <v>15.4</v>
      </c>
      <c r="E3688" s="2">
        <v>38034</v>
      </c>
      <c r="F3688">
        <v>1156.99</v>
      </c>
      <c r="G3688">
        <f t="shared" si="516"/>
        <v>9.7572896029882727E-3</v>
      </c>
      <c r="H3688" s="2">
        <v>38034</v>
      </c>
      <c r="I3688">
        <v>1692.22</v>
      </c>
      <c r="J3688">
        <f t="shared" si="517"/>
        <v>9.7621519697350667E-3</v>
      </c>
      <c r="K3688">
        <f t="shared" si="513"/>
        <v>9.7137519697350662E-3</v>
      </c>
      <c r="L3688">
        <v>-4.3799880913828982E-3</v>
      </c>
      <c r="N3688" s="2">
        <v>38034</v>
      </c>
      <c r="O3688">
        <v>26.99</v>
      </c>
      <c r="Q3688" s="2">
        <v>38034</v>
      </c>
      <c r="R3688">
        <v>28002.16</v>
      </c>
      <c r="S3688" s="8">
        <f t="shared" si="518"/>
        <v>1.5042862316069439E-2</v>
      </c>
      <c r="T3688" s="9">
        <f t="shared" si="514"/>
        <v>1.4994462316069438E-2</v>
      </c>
      <c r="U3688" s="3">
        <f>Sheet1!$B$17+Sheet1!$B$18*'Portfolio allocation'!K3688</f>
        <v>1.1631661323247396E-2</v>
      </c>
      <c r="V3688" s="13">
        <f t="shared" si="519"/>
        <v>3.3628009928220425E-3</v>
      </c>
      <c r="W3688" s="13"/>
      <c r="X3688" s="2">
        <v>38034</v>
      </c>
      <c r="Y3688">
        <v>94.914699999999996</v>
      </c>
      <c r="AA3688" s="2">
        <v>38034</v>
      </c>
      <c r="AB3688">
        <v>1201.53</v>
      </c>
      <c r="AC3688">
        <f t="shared" si="520"/>
        <v>-3.4089778043198127E-3</v>
      </c>
      <c r="AD3688">
        <f t="shared" si="515"/>
        <v>-3.4573778043198128E-3</v>
      </c>
      <c r="AE3688">
        <f>Sheet2!$B$17+Sheet2!$B$18*'Portfolio allocation'!K3688</f>
        <v>8.6911030830789399E-3</v>
      </c>
      <c r="AF3688">
        <f t="shared" si="521"/>
        <v>-1.2148480887398753E-2</v>
      </c>
      <c r="AH3688" s="2">
        <v>38034</v>
      </c>
      <c r="AI3688">
        <v>4.0439999999999996</v>
      </c>
      <c r="AJ3688">
        <v>1.21</v>
      </c>
      <c r="AK3688">
        <v>1.2822</v>
      </c>
      <c r="AR3688" s="3"/>
    </row>
    <row r="3689" spans="1:44" hidden="1" outlineLevel="1" x14ac:dyDescent="0.2">
      <c r="A3689" s="2">
        <v>38035</v>
      </c>
      <c r="B3689">
        <v>15.59</v>
      </c>
      <c r="E3689" s="2">
        <v>38035</v>
      </c>
      <c r="F3689">
        <v>1151.82</v>
      </c>
      <c r="G3689">
        <f t="shared" si="516"/>
        <v>-4.4684915167806372E-3</v>
      </c>
      <c r="H3689" s="2">
        <v>38035</v>
      </c>
      <c r="I3689">
        <v>1684.89</v>
      </c>
      <c r="J3689">
        <f t="shared" si="517"/>
        <v>-4.3315880913828986E-3</v>
      </c>
      <c r="K3689">
        <f t="shared" si="513"/>
        <v>-4.3799880913828982E-3</v>
      </c>
      <c r="L3689">
        <v>-4.1325526224264284E-3</v>
      </c>
      <c r="N3689" s="2">
        <v>38035</v>
      </c>
      <c r="O3689">
        <v>26.77</v>
      </c>
      <c r="Q3689" s="2">
        <v>38035</v>
      </c>
      <c r="R3689">
        <v>27773.91</v>
      </c>
      <c r="S3689" s="8">
        <f t="shared" si="518"/>
        <v>-8.1511569107526327E-3</v>
      </c>
      <c r="T3689" s="9">
        <f t="shared" si="514"/>
        <v>-8.1995569107526332E-3</v>
      </c>
      <c r="U3689" s="3">
        <f>Sheet1!$B$17+Sheet1!$B$18*'Portfolio allocation'!K3689</f>
        <v>-4.5370344577397234E-3</v>
      </c>
      <c r="V3689" s="13">
        <f t="shared" si="519"/>
        <v>-3.6625224530129098E-3</v>
      </c>
      <c r="W3689" s="13"/>
      <c r="X3689" s="2">
        <v>38035</v>
      </c>
      <c r="Y3689">
        <v>94.007300000000001</v>
      </c>
      <c r="AA3689" s="2">
        <v>38035</v>
      </c>
      <c r="AB3689">
        <v>1190.04</v>
      </c>
      <c r="AC3689">
        <f t="shared" si="520"/>
        <v>-9.5628074205388325E-3</v>
      </c>
      <c r="AD3689">
        <f t="shared" si="515"/>
        <v>-9.6120074205388317E-3</v>
      </c>
      <c r="AE3689">
        <f>Sheet2!$B$17+Sheet2!$B$18*'Portfolio allocation'!K3689</f>
        <v>-3.8414101430958628E-3</v>
      </c>
      <c r="AF3689">
        <f t="shared" si="521"/>
        <v>-5.7705972774429685E-3</v>
      </c>
      <c r="AH3689" s="2">
        <v>38035</v>
      </c>
      <c r="AI3689">
        <v>4.0540000000000003</v>
      </c>
      <c r="AJ3689">
        <v>1.23</v>
      </c>
      <c r="AK3689">
        <v>1.2826500000000001</v>
      </c>
      <c r="AR3689" s="3"/>
    </row>
    <row r="3690" spans="1:44" hidden="1" outlineLevel="1" x14ac:dyDescent="0.2">
      <c r="A3690" s="2">
        <v>38036</v>
      </c>
      <c r="B3690">
        <v>15.8</v>
      </c>
      <c r="E3690" s="2">
        <v>38036</v>
      </c>
      <c r="F3690">
        <v>1147.06</v>
      </c>
      <c r="G3690">
        <f t="shared" si="516"/>
        <v>-4.1325901616572347E-3</v>
      </c>
      <c r="H3690" s="2">
        <v>38036</v>
      </c>
      <c r="I3690">
        <v>1678.01</v>
      </c>
      <c r="J3690">
        <f t="shared" si="517"/>
        <v>-4.0833526224264283E-3</v>
      </c>
      <c r="K3690">
        <f t="shared" si="513"/>
        <v>-4.1325526224264284E-3</v>
      </c>
      <c r="L3690">
        <v>-2.6117592219354899E-3</v>
      </c>
      <c r="N3690" s="2">
        <v>38036</v>
      </c>
      <c r="O3690">
        <v>26.46</v>
      </c>
      <c r="Q3690" s="2">
        <v>38036</v>
      </c>
      <c r="R3690">
        <v>27452.29</v>
      </c>
      <c r="S3690" s="8">
        <f t="shared" si="518"/>
        <v>-1.1579932389785941E-2</v>
      </c>
      <c r="T3690" s="9">
        <f t="shared" si="514"/>
        <v>-1.162913238978594E-2</v>
      </c>
      <c r="U3690" s="3">
        <f>Sheet1!$B$17+Sheet1!$B$18*'Portfolio allocation'!K3690</f>
        <v>-4.2531702169041584E-3</v>
      </c>
      <c r="V3690" s="13">
        <f t="shared" si="519"/>
        <v>-7.3759621728817816E-3</v>
      </c>
      <c r="W3690" s="13"/>
      <c r="X3690" s="2">
        <v>38036</v>
      </c>
      <c r="Y3690">
        <v>93.415099999999995</v>
      </c>
      <c r="AA3690" s="2">
        <v>38036</v>
      </c>
      <c r="AB3690">
        <v>1182.55</v>
      </c>
      <c r="AC3690">
        <f t="shared" si="520"/>
        <v>-6.2939060871903818E-3</v>
      </c>
      <c r="AD3690">
        <f t="shared" si="515"/>
        <v>-6.3431060871903819E-3</v>
      </c>
      <c r="AE3690">
        <f>Sheet2!$B$17+Sheet2!$B$18*'Portfolio allocation'!K3690</f>
        <v>-3.6213842114500268E-3</v>
      </c>
      <c r="AF3690">
        <f t="shared" si="521"/>
        <v>-2.7217218757403551E-3</v>
      </c>
      <c r="AH3690" s="2">
        <v>38036</v>
      </c>
      <c r="AI3690">
        <v>4.0439999999999996</v>
      </c>
      <c r="AJ3690">
        <v>1.23</v>
      </c>
      <c r="AK3690">
        <v>1.2677</v>
      </c>
      <c r="AR3690" s="3"/>
    </row>
    <row r="3691" spans="1:44" hidden="1" outlineLevel="1" x14ac:dyDescent="0.2">
      <c r="A3691" s="2">
        <v>38037</v>
      </c>
      <c r="B3691">
        <v>16.04</v>
      </c>
      <c r="E3691" s="2">
        <v>38037</v>
      </c>
      <c r="F3691">
        <v>1144.1099999999999</v>
      </c>
      <c r="G3691">
        <f t="shared" si="516"/>
        <v>-2.5717922340592336E-3</v>
      </c>
      <c r="H3691" s="2">
        <v>38037</v>
      </c>
      <c r="I3691">
        <v>1673.71</v>
      </c>
      <c r="J3691">
        <f t="shared" si="517"/>
        <v>-2.5625592219354898E-3</v>
      </c>
      <c r="K3691">
        <f t="shared" si="513"/>
        <v>-2.6117592219354899E-3</v>
      </c>
      <c r="L3691">
        <v>-2.7450125672906439E-3</v>
      </c>
      <c r="N3691" s="2">
        <v>38037</v>
      </c>
      <c r="O3691">
        <v>26.57</v>
      </c>
      <c r="Q3691" s="2">
        <v>38037</v>
      </c>
      <c r="R3691">
        <v>27566.41</v>
      </c>
      <c r="S3691" s="8">
        <f t="shared" si="518"/>
        <v>4.1570302513924684E-3</v>
      </c>
      <c r="T3691" s="9">
        <f t="shared" si="514"/>
        <v>4.1078302513924683E-3</v>
      </c>
      <c r="U3691" s="3">
        <f>Sheet1!$B$17+Sheet1!$B$18*'Portfolio allocation'!K3691</f>
        <v>-2.5084774858307292E-3</v>
      </c>
      <c r="V3691" s="13">
        <f t="shared" si="519"/>
        <v>6.6163077372231975E-3</v>
      </c>
      <c r="W3691" s="13"/>
      <c r="X3691" s="2">
        <v>38037</v>
      </c>
      <c r="Y3691">
        <v>92.947100000000006</v>
      </c>
      <c r="AA3691" s="2">
        <v>38037</v>
      </c>
      <c r="AB3691">
        <v>1176.6199999999999</v>
      </c>
      <c r="AC3691">
        <f t="shared" si="520"/>
        <v>-5.014587121052072E-3</v>
      </c>
      <c r="AD3691">
        <f t="shared" si="515"/>
        <v>-5.064987121052072E-3</v>
      </c>
      <c r="AE3691">
        <f>Sheet2!$B$17+Sheet2!$B$18*'Portfolio allocation'!K3691</f>
        <v>-2.2690559207847747E-3</v>
      </c>
      <c r="AF3691">
        <f t="shared" si="521"/>
        <v>-2.7959312002672973E-3</v>
      </c>
      <c r="AH3691" s="2">
        <v>38037</v>
      </c>
      <c r="AI3691">
        <v>4.1029999999999998</v>
      </c>
      <c r="AJ3691">
        <v>1.26</v>
      </c>
      <c r="AK3691">
        <v>1.25715</v>
      </c>
      <c r="AR3691" s="3"/>
    </row>
    <row r="3692" spans="1:44" hidden="1" outlineLevel="1" x14ac:dyDescent="0.2">
      <c r="A3692" s="2">
        <v>38040</v>
      </c>
      <c r="B3692">
        <v>16.29</v>
      </c>
      <c r="E3692" s="2">
        <v>38040</v>
      </c>
      <c r="F3692">
        <v>1140.99</v>
      </c>
      <c r="G3692">
        <f t="shared" si="516"/>
        <v>-2.7270105147231272E-3</v>
      </c>
      <c r="H3692" s="2">
        <v>38040</v>
      </c>
      <c r="I3692">
        <v>1669.2</v>
      </c>
      <c r="J3692">
        <f t="shared" si="517"/>
        <v>-2.694612567290644E-3</v>
      </c>
      <c r="K3692">
        <f t="shared" si="513"/>
        <v>-2.7450125672906439E-3</v>
      </c>
      <c r="L3692">
        <v>-1.7142684878983917E-3</v>
      </c>
      <c r="N3692" s="2">
        <v>38040</v>
      </c>
      <c r="O3692">
        <v>26.61</v>
      </c>
      <c r="Q3692" s="2">
        <v>38040</v>
      </c>
      <c r="R3692">
        <v>27607.91</v>
      </c>
      <c r="S3692" s="8">
        <f t="shared" si="518"/>
        <v>1.5054553712290364E-3</v>
      </c>
      <c r="T3692" s="9">
        <f t="shared" si="514"/>
        <v>1.4550553712290365E-3</v>
      </c>
      <c r="U3692" s="3">
        <f>Sheet1!$B$17+Sheet1!$B$18*'Portfolio allocation'!K3692</f>
        <v>-2.6613491007110306E-3</v>
      </c>
      <c r="V3692" s="13">
        <f t="shared" si="519"/>
        <v>4.1164044719400675E-3</v>
      </c>
      <c r="W3692" s="13"/>
      <c r="X3692" s="2">
        <v>38040</v>
      </c>
      <c r="Y3692">
        <v>91.657600000000002</v>
      </c>
      <c r="AA3692" s="2">
        <v>38040</v>
      </c>
      <c r="AB3692">
        <v>1160.3</v>
      </c>
      <c r="AC3692">
        <f t="shared" si="520"/>
        <v>-1.3870238479713026E-2</v>
      </c>
      <c r="AD3692">
        <f t="shared" si="515"/>
        <v>-1.3919038479713026E-2</v>
      </c>
      <c r="AE3692">
        <f>Sheet2!$B$17+Sheet2!$B$18*'Portfolio allocation'!K3692</f>
        <v>-2.3875481950748853E-3</v>
      </c>
      <c r="AF3692">
        <f t="shared" si="521"/>
        <v>-1.1531490284638141E-2</v>
      </c>
      <c r="AH3692" s="2">
        <v>38040</v>
      </c>
      <c r="AI3692">
        <v>4.048</v>
      </c>
      <c r="AJ3692">
        <v>1.22</v>
      </c>
      <c r="AK3692">
        <v>1.2559499999999999</v>
      </c>
      <c r="AR3692" s="3"/>
    </row>
    <row r="3693" spans="1:44" hidden="1" outlineLevel="1" x14ac:dyDescent="0.2">
      <c r="A3693" s="2">
        <v>38041</v>
      </c>
      <c r="B3693">
        <v>15.9</v>
      </c>
      <c r="E3693" s="2">
        <v>38041</v>
      </c>
      <c r="F3693">
        <v>1139.0899999999999</v>
      </c>
      <c r="G3693">
        <f t="shared" si="516"/>
        <v>-1.66522055408036E-3</v>
      </c>
      <c r="H3693" s="2">
        <v>38041</v>
      </c>
      <c r="I3693">
        <v>1666.42</v>
      </c>
      <c r="J3693">
        <f t="shared" si="517"/>
        <v>-1.6654684878983916E-3</v>
      </c>
      <c r="K3693">
        <f t="shared" si="513"/>
        <v>-1.7142684878983917E-3</v>
      </c>
      <c r="L3693">
        <v>4.1034145869588137E-3</v>
      </c>
      <c r="N3693" s="2">
        <v>38041</v>
      </c>
      <c r="O3693">
        <v>26.88</v>
      </c>
      <c r="Q3693" s="2">
        <v>38041</v>
      </c>
      <c r="R3693">
        <v>27888.04</v>
      </c>
      <c r="S3693" s="8">
        <f t="shared" si="518"/>
        <v>1.0146729687252609E-2</v>
      </c>
      <c r="T3693" s="9">
        <f t="shared" si="514"/>
        <v>1.0097929687252609E-2</v>
      </c>
      <c r="U3693" s="3">
        <f>Sheet1!$B$17+Sheet1!$B$18*'Portfolio allocation'!K3693</f>
        <v>-1.4788533703034008E-3</v>
      </c>
      <c r="V3693" s="13">
        <f t="shared" si="519"/>
        <v>1.1576783057556011E-2</v>
      </c>
      <c r="W3693" s="13"/>
      <c r="X3693" s="2">
        <v>38041</v>
      </c>
      <c r="Y3693">
        <v>92.450400000000002</v>
      </c>
      <c r="AA3693" s="2">
        <v>38041</v>
      </c>
      <c r="AB3693">
        <v>1170.33</v>
      </c>
      <c r="AC3693">
        <f t="shared" si="520"/>
        <v>8.6443161251399392E-3</v>
      </c>
      <c r="AD3693">
        <f t="shared" si="515"/>
        <v>8.5951161251399399E-3</v>
      </c>
      <c r="AE3693">
        <f>Sheet2!$B$17+Sheet2!$B$18*'Portfolio allocation'!K3693</f>
        <v>-1.470984263019501E-3</v>
      </c>
      <c r="AF3693">
        <f t="shared" si="521"/>
        <v>1.006610038815944E-2</v>
      </c>
      <c r="AH3693" s="2">
        <v>38041</v>
      </c>
      <c r="AI3693">
        <v>4.0289999999999999</v>
      </c>
      <c r="AJ3693">
        <v>1.23</v>
      </c>
      <c r="AK3693">
        <v>1.2669999999999999</v>
      </c>
      <c r="AR3693" s="3"/>
    </row>
    <row r="3694" spans="1:44" hidden="1" outlineLevel="1" x14ac:dyDescent="0.2">
      <c r="A3694" s="2">
        <v>38042</v>
      </c>
      <c r="B3694">
        <v>14.93</v>
      </c>
      <c r="E3694" s="2">
        <v>38042</v>
      </c>
      <c r="F3694">
        <v>1143.67</v>
      </c>
      <c r="G3694">
        <f t="shared" si="516"/>
        <v>4.0207534084226726E-3</v>
      </c>
      <c r="H3694" s="2">
        <v>38042</v>
      </c>
      <c r="I3694">
        <v>1673.34</v>
      </c>
      <c r="J3694">
        <f t="shared" si="517"/>
        <v>4.1526145869588138E-3</v>
      </c>
      <c r="K3694">
        <f t="shared" si="513"/>
        <v>4.1034145869588137E-3</v>
      </c>
      <c r="L3694">
        <v>1.3193204441418187E-3</v>
      </c>
      <c r="N3694" s="2">
        <v>38042</v>
      </c>
      <c r="O3694">
        <v>26.7</v>
      </c>
      <c r="Q3694" s="2">
        <v>38042</v>
      </c>
      <c r="R3694">
        <v>27701.29</v>
      </c>
      <c r="S3694" s="8">
        <f t="shared" si="518"/>
        <v>-6.6964189666968155E-3</v>
      </c>
      <c r="T3694" s="9">
        <f t="shared" si="514"/>
        <v>-6.7456189666968156E-3</v>
      </c>
      <c r="U3694" s="3">
        <f>Sheet1!$B$17+Sheet1!$B$18*'Portfolio allocation'!K3694</f>
        <v>5.1953400928689553E-3</v>
      </c>
      <c r="V3694" s="13">
        <f t="shared" si="519"/>
        <v>-1.194095905956577E-2</v>
      </c>
      <c r="W3694" s="13"/>
      <c r="X3694" s="2">
        <v>38042</v>
      </c>
      <c r="Y3694">
        <v>92.211600000000004</v>
      </c>
      <c r="AA3694" s="2">
        <v>38042</v>
      </c>
      <c r="AB3694">
        <v>1167.31</v>
      </c>
      <c r="AC3694">
        <f t="shared" si="520"/>
        <v>-2.5804687566755025E-3</v>
      </c>
      <c r="AD3694">
        <f t="shared" si="515"/>
        <v>-2.6296687566755026E-3</v>
      </c>
      <c r="AE3694">
        <f>Sheet2!$B$17+Sheet2!$B$18*'Portfolio allocation'!K3694</f>
        <v>3.7022479496624273E-3</v>
      </c>
      <c r="AF3694">
        <f t="shared" si="521"/>
        <v>-6.3319167063379299E-3</v>
      </c>
      <c r="AH3694" s="2">
        <v>38042</v>
      </c>
      <c r="AI3694">
        <v>4.0149999999999997</v>
      </c>
      <c r="AJ3694">
        <v>1.23</v>
      </c>
      <c r="AK3694">
        <v>1.2543</v>
      </c>
      <c r="AR3694" s="3"/>
    </row>
    <row r="3695" spans="1:44" hidden="1" outlineLevel="1" x14ac:dyDescent="0.2">
      <c r="A3695" s="2">
        <v>38043</v>
      </c>
      <c r="B3695">
        <v>14.83</v>
      </c>
      <c r="E3695" s="2">
        <v>38043</v>
      </c>
      <c r="F3695">
        <v>1144.9100000000001</v>
      </c>
      <c r="G3695">
        <f t="shared" si="516"/>
        <v>1.0842288422359125E-3</v>
      </c>
      <c r="H3695" s="2">
        <v>38043</v>
      </c>
      <c r="I3695">
        <v>1675.63</v>
      </c>
      <c r="J3695">
        <f t="shared" si="517"/>
        <v>1.3685204441418186E-3</v>
      </c>
      <c r="K3695">
        <f t="shared" si="513"/>
        <v>1.3193204441418187E-3</v>
      </c>
      <c r="L3695">
        <v>-7.4246677369834452E-6</v>
      </c>
      <c r="N3695" s="2">
        <v>38043</v>
      </c>
      <c r="O3695">
        <v>26.5</v>
      </c>
      <c r="Q3695" s="2">
        <v>38043</v>
      </c>
      <c r="R3695">
        <v>27493.8</v>
      </c>
      <c r="S3695" s="8">
        <f t="shared" si="518"/>
        <v>-7.4902648938010019E-3</v>
      </c>
      <c r="T3695" s="9">
        <f t="shared" si="514"/>
        <v>-7.539464893801002E-3</v>
      </c>
      <c r="U3695" s="3">
        <f>Sheet1!$B$17+Sheet1!$B$18*'Portfolio allocation'!K3695</f>
        <v>2.0013567339006227E-3</v>
      </c>
      <c r="V3695" s="13">
        <f t="shared" si="519"/>
        <v>-9.5408216277016247E-3</v>
      </c>
      <c r="W3695" s="13"/>
      <c r="X3695" s="2">
        <v>38043</v>
      </c>
      <c r="Y3695">
        <v>92.450400000000002</v>
      </c>
      <c r="AA3695" s="2">
        <v>38043</v>
      </c>
      <c r="AB3695">
        <v>1170.33</v>
      </c>
      <c r="AC3695">
        <f t="shared" si="520"/>
        <v>2.5871448030085897E-3</v>
      </c>
      <c r="AD3695">
        <f t="shared" si="515"/>
        <v>2.5379448030085896E-3</v>
      </c>
      <c r="AE3695">
        <f>Sheet2!$B$17+Sheet2!$B$18*'Portfolio allocation'!K3695</f>
        <v>1.2265604092039821E-3</v>
      </c>
      <c r="AF3695">
        <f t="shared" si="521"/>
        <v>1.3113843938046075E-3</v>
      </c>
      <c r="AH3695" s="2">
        <v>38043</v>
      </c>
      <c r="AI3695">
        <v>4.0430000000000001</v>
      </c>
      <c r="AJ3695">
        <v>1.23</v>
      </c>
      <c r="AK3695">
        <v>1.2419500000000001</v>
      </c>
      <c r="AR3695" s="3"/>
    </row>
    <row r="3696" spans="1:44" hidden="1" outlineLevel="1" x14ac:dyDescent="0.2">
      <c r="A3696" s="2">
        <v>38044</v>
      </c>
      <c r="B3696">
        <v>14.55</v>
      </c>
      <c r="E3696" s="2">
        <v>38044</v>
      </c>
      <c r="F3696">
        <v>1144.94</v>
      </c>
      <c r="G3696">
        <f t="shared" si="516"/>
        <v>2.6202932981611582E-5</v>
      </c>
      <c r="H3696" s="2">
        <v>38044</v>
      </c>
      <c r="I3696">
        <v>1675.7</v>
      </c>
      <c r="J3696">
        <f t="shared" si="517"/>
        <v>4.1775332263016551E-5</v>
      </c>
      <c r="K3696">
        <f t="shared" si="513"/>
        <v>-7.4246677369834452E-6</v>
      </c>
      <c r="L3696">
        <v>9.619201599331554E-3</v>
      </c>
      <c r="N3696" s="2">
        <v>38044</v>
      </c>
      <c r="O3696">
        <v>26.53</v>
      </c>
      <c r="Q3696" s="2">
        <v>38044</v>
      </c>
      <c r="R3696">
        <v>27524.92</v>
      </c>
      <c r="S3696" s="8">
        <f t="shared" si="518"/>
        <v>1.1318915537321672E-3</v>
      </c>
      <c r="T3696" s="9">
        <f t="shared" si="514"/>
        <v>1.0826915537321671E-3</v>
      </c>
      <c r="U3696" s="3">
        <f>Sheet1!$B$17+Sheet1!$B$18*'Portfolio allocation'!K3696</f>
        <v>4.7928111736066185E-4</v>
      </c>
      <c r="V3696" s="13">
        <f t="shared" si="519"/>
        <v>6.0341043637150531E-4</v>
      </c>
      <c r="W3696" s="13"/>
      <c r="X3696" s="2">
        <v>38044</v>
      </c>
      <c r="Y3696">
        <v>92.173400000000001</v>
      </c>
      <c r="AA3696" s="2">
        <v>38044</v>
      </c>
      <c r="AB3696">
        <v>1166.83</v>
      </c>
      <c r="AC3696">
        <f t="shared" si="520"/>
        <v>-2.9906094862133248E-3</v>
      </c>
      <c r="AD3696">
        <f t="shared" si="515"/>
        <v>-3.0390094862133249E-3</v>
      </c>
      <c r="AE3696">
        <f>Sheet2!$B$17+Sheet2!$B$18*'Portfolio allocation'!K3696</f>
        <v>4.6784807392229271E-5</v>
      </c>
      <c r="AF3696">
        <f t="shared" si="521"/>
        <v>-3.0857942936055541E-3</v>
      </c>
      <c r="AH3696" s="2">
        <v>38044</v>
      </c>
      <c r="AI3696">
        <v>3.9780000000000002</v>
      </c>
      <c r="AJ3696">
        <v>1.21</v>
      </c>
      <c r="AK3696">
        <v>1.2424999999999999</v>
      </c>
      <c r="AR3696" s="3"/>
    </row>
    <row r="3697" spans="1:44" hidden="1" outlineLevel="1" x14ac:dyDescent="0.2">
      <c r="A3697" s="2">
        <v>38047</v>
      </c>
      <c r="B3697">
        <v>14.44</v>
      </c>
      <c r="E3697" s="2">
        <v>38047</v>
      </c>
      <c r="F3697">
        <v>1155.96</v>
      </c>
      <c r="G3697">
        <f t="shared" si="516"/>
        <v>9.6249585131098492E-3</v>
      </c>
      <c r="H3697" s="2">
        <v>38047</v>
      </c>
      <c r="I3697">
        <v>1691.9</v>
      </c>
      <c r="J3697">
        <f t="shared" si="517"/>
        <v>9.6676015993315545E-3</v>
      </c>
      <c r="K3697">
        <f t="shared" si="513"/>
        <v>9.619201599331554E-3</v>
      </c>
      <c r="L3697">
        <v>-5.9715358354512091E-3</v>
      </c>
      <c r="N3697" s="2">
        <v>38047</v>
      </c>
      <c r="O3697">
        <v>26.7</v>
      </c>
      <c r="Q3697" s="2">
        <v>38047</v>
      </c>
      <c r="R3697">
        <v>27701.29</v>
      </c>
      <c r="S3697" s="8">
        <f t="shared" si="518"/>
        <v>6.4076480512933465E-3</v>
      </c>
      <c r="T3697" s="9">
        <f t="shared" si="514"/>
        <v>6.3592480512933468E-3</v>
      </c>
      <c r="U3697" s="3">
        <f>Sheet1!$B$17+Sheet1!$B$18*'Portfolio allocation'!K3697</f>
        <v>1.1523190742095443E-2</v>
      </c>
      <c r="V3697" s="13">
        <f t="shared" si="519"/>
        <v>-5.1639426908020964E-3</v>
      </c>
      <c r="W3697" s="13"/>
      <c r="X3697" s="2">
        <v>38047</v>
      </c>
      <c r="Y3697">
        <v>92.689099999999996</v>
      </c>
      <c r="AA3697" s="2">
        <v>38047</v>
      </c>
      <c r="AB3697">
        <v>1173.3599999999999</v>
      </c>
      <c r="AC3697">
        <f t="shared" si="520"/>
        <v>5.5963593668315603E-3</v>
      </c>
      <c r="AD3697">
        <f t="shared" si="515"/>
        <v>5.5471593668315602E-3</v>
      </c>
      <c r="AE3697">
        <f>Sheet2!$B$17+Sheet2!$B$18*'Portfolio allocation'!K3697</f>
        <v>8.6070264815180236E-3</v>
      </c>
      <c r="AF3697">
        <f t="shared" si="521"/>
        <v>-3.0598671146864634E-3</v>
      </c>
      <c r="AH3697" s="2">
        <v>38047</v>
      </c>
      <c r="AI3697">
        <v>3.9849999999999999</v>
      </c>
      <c r="AJ3697">
        <v>1.23</v>
      </c>
      <c r="AK3697">
        <v>1.2444999999999999</v>
      </c>
      <c r="AR3697" s="3"/>
    </row>
    <row r="3698" spans="1:44" hidden="1" outlineLevel="1" x14ac:dyDescent="0.2">
      <c r="A3698" s="2">
        <v>38048</v>
      </c>
      <c r="B3698">
        <v>14.86</v>
      </c>
      <c r="E3698" s="2">
        <v>38048</v>
      </c>
      <c r="F3698">
        <v>1149.0999999999999</v>
      </c>
      <c r="G3698">
        <f t="shared" si="516"/>
        <v>-5.9344614000486073E-3</v>
      </c>
      <c r="H3698" s="2">
        <v>38048</v>
      </c>
      <c r="I3698">
        <v>1681.88</v>
      </c>
      <c r="J3698">
        <f t="shared" si="517"/>
        <v>-5.922335835451209E-3</v>
      </c>
      <c r="K3698">
        <f t="shared" si="513"/>
        <v>-5.9715358354512091E-3</v>
      </c>
      <c r="L3698">
        <v>1.9057443146953739E-3</v>
      </c>
      <c r="N3698" s="2">
        <v>38048</v>
      </c>
      <c r="O3698">
        <v>26.39</v>
      </c>
      <c r="Q3698" s="2">
        <v>38048</v>
      </c>
      <c r="R3698">
        <v>27379.67</v>
      </c>
      <c r="S3698" s="8">
        <f t="shared" si="518"/>
        <v>-1.1610289629111259E-2</v>
      </c>
      <c r="T3698" s="9">
        <f t="shared" si="514"/>
        <v>-1.1659489629111258E-2</v>
      </c>
      <c r="U3698" s="3">
        <f>Sheet1!$B$17+Sheet1!$B$18*'Portfolio allocation'!K3698</f>
        <v>-6.3628983649186392E-3</v>
      </c>
      <c r="V3698" s="13">
        <f t="shared" si="519"/>
        <v>-5.296591264192619E-3</v>
      </c>
      <c r="W3698" s="13"/>
      <c r="X3698" s="2">
        <v>38048</v>
      </c>
      <c r="Y3698">
        <v>92.478999999999999</v>
      </c>
      <c r="AA3698" s="2">
        <v>38048</v>
      </c>
      <c r="AB3698">
        <v>1170.7</v>
      </c>
      <c r="AC3698">
        <f t="shared" si="520"/>
        <v>-2.2669939319559518E-3</v>
      </c>
      <c r="AD3698">
        <f t="shared" si="515"/>
        <v>-2.3173939319559517E-3</v>
      </c>
      <c r="AE3698">
        <f>Sheet2!$B$17+Sheet2!$B$18*'Portfolio allocation'!K3698</f>
        <v>-5.2566550011766775E-3</v>
      </c>
      <c r="AF3698">
        <f t="shared" si="521"/>
        <v>2.9392610692207258E-3</v>
      </c>
      <c r="AH3698" s="2">
        <v>38048</v>
      </c>
      <c r="AI3698">
        <v>4.0439999999999996</v>
      </c>
      <c r="AJ3698">
        <v>1.26</v>
      </c>
      <c r="AK3698">
        <v>1.2298500000000001</v>
      </c>
      <c r="AR3698" s="3"/>
    </row>
    <row r="3699" spans="1:44" hidden="1" outlineLevel="1" x14ac:dyDescent="0.2">
      <c r="A3699" s="2">
        <v>38049</v>
      </c>
      <c r="B3699">
        <v>14.55</v>
      </c>
      <c r="E3699" s="2">
        <v>38049</v>
      </c>
      <c r="F3699">
        <v>1151.04</v>
      </c>
      <c r="G3699">
        <f t="shared" si="516"/>
        <v>1.6882777826126016E-3</v>
      </c>
      <c r="H3699" s="2">
        <v>38049</v>
      </c>
      <c r="I3699">
        <v>1685.17</v>
      </c>
      <c r="J3699">
        <f t="shared" si="517"/>
        <v>1.9561443146953739E-3</v>
      </c>
      <c r="K3699">
        <f t="shared" si="513"/>
        <v>1.9057443146953739E-3</v>
      </c>
      <c r="L3699">
        <v>3.3083115839943672E-3</v>
      </c>
      <c r="N3699" s="2">
        <v>38049</v>
      </c>
      <c r="O3699">
        <v>26.37</v>
      </c>
      <c r="Q3699" s="2">
        <v>38049</v>
      </c>
      <c r="R3699">
        <v>27358.92</v>
      </c>
      <c r="S3699" s="8">
        <f t="shared" si="518"/>
        <v>-7.5786158123891667E-4</v>
      </c>
      <c r="T3699" s="9">
        <f t="shared" si="514"/>
        <v>-8.082615812389167E-4</v>
      </c>
      <c r="U3699" s="3">
        <f>Sheet1!$B$17+Sheet1!$B$18*'Portfolio allocation'!K3699</f>
        <v>2.6741170601569369E-3</v>
      </c>
      <c r="V3699" s="13">
        <f t="shared" si="519"/>
        <v>-3.4823786413958535E-3</v>
      </c>
      <c r="W3699" s="13"/>
      <c r="X3699" s="2">
        <v>38049</v>
      </c>
      <c r="Y3699">
        <v>92.498099999999994</v>
      </c>
      <c r="AA3699" s="2">
        <v>38049</v>
      </c>
      <c r="AB3699">
        <v>1170.94</v>
      </c>
      <c r="AC3699">
        <f t="shared" si="520"/>
        <v>2.0500555223379457E-4</v>
      </c>
      <c r="AD3699">
        <f t="shared" si="515"/>
        <v>1.5460555223379457E-4</v>
      </c>
      <c r="AE3699">
        <f>Sheet2!$B$17+Sheet2!$B$18*'Portfolio allocation'!K3699</f>
        <v>1.7480234759262498E-3</v>
      </c>
      <c r="AF3699">
        <f t="shared" si="521"/>
        <v>-1.5934179236924552E-3</v>
      </c>
      <c r="AH3699" s="2">
        <v>38049</v>
      </c>
      <c r="AI3699">
        <v>4.0609999999999999</v>
      </c>
      <c r="AJ3699">
        <v>1.26</v>
      </c>
      <c r="AK3699">
        <v>1.2133</v>
      </c>
      <c r="AR3699" s="3"/>
    </row>
    <row r="3700" spans="1:44" hidden="1" outlineLevel="1" x14ac:dyDescent="0.2">
      <c r="A3700" s="2">
        <v>38050</v>
      </c>
      <c r="B3700">
        <v>14.4</v>
      </c>
      <c r="E3700" s="2">
        <v>38050</v>
      </c>
      <c r="F3700">
        <v>1154.8800000000001</v>
      </c>
      <c r="G3700">
        <f t="shared" si="516"/>
        <v>3.3361134278566684E-3</v>
      </c>
      <c r="H3700" s="2">
        <v>38050</v>
      </c>
      <c r="I3700">
        <v>1690.83</v>
      </c>
      <c r="J3700">
        <f t="shared" si="517"/>
        <v>3.3587115839943671E-3</v>
      </c>
      <c r="K3700">
        <f t="shared" si="513"/>
        <v>3.3083115839943672E-3</v>
      </c>
      <c r="L3700">
        <v>1.6828767528375089E-3</v>
      </c>
      <c r="N3700" s="2">
        <v>38050</v>
      </c>
      <c r="O3700">
        <v>26.37</v>
      </c>
      <c r="Q3700" s="2">
        <v>38050</v>
      </c>
      <c r="R3700">
        <v>27358.92</v>
      </c>
      <c r="S3700" s="8">
        <f t="shared" si="518"/>
        <v>0</v>
      </c>
      <c r="T3700" s="9">
        <f t="shared" si="514"/>
        <v>-5.0399999999999999E-5</v>
      </c>
      <c r="U3700" s="3">
        <f>Sheet1!$B$17+Sheet1!$B$18*'Portfolio allocation'!K3700</f>
        <v>4.2831777772783502E-3</v>
      </c>
      <c r="V3700" s="13">
        <f t="shared" si="519"/>
        <v>-4.3335777772783501E-3</v>
      </c>
      <c r="W3700" s="13"/>
      <c r="X3700" s="2">
        <v>38050</v>
      </c>
      <c r="Y3700">
        <v>92.068299999999994</v>
      </c>
      <c r="AA3700" s="2">
        <v>38050</v>
      </c>
      <c r="AB3700">
        <v>1165.5</v>
      </c>
      <c r="AC3700">
        <f t="shared" si="520"/>
        <v>-4.6458400942832601E-3</v>
      </c>
      <c r="AD3700">
        <f t="shared" si="515"/>
        <v>-4.6958400942832598E-3</v>
      </c>
      <c r="AE3700">
        <f>Sheet2!$B$17+Sheet2!$B$18*'Portfolio allocation'!K3700</f>
        <v>2.9952220745142234E-3</v>
      </c>
      <c r="AF3700">
        <f t="shared" si="521"/>
        <v>-7.6910621687974832E-3</v>
      </c>
      <c r="AH3700" s="2">
        <v>38050</v>
      </c>
      <c r="AI3700">
        <v>4.0279999999999996</v>
      </c>
      <c r="AJ3700">
        <v>1.25</v>
      </c>
      <c r="AK3700">
        <v>1.2185999999999999</v>
      </c>
      <c r="AR3700" s="3"/>
    </row>
    <row r="3701" spans="1:44" hidden="1" outlineLevel="1" x14ac:dyDescent="0.2">
      <c r="A3701" s="2">
        <v>38051</v>
      </c>
      <c r="B3701">
        <v>14.48</v>
      </c>
      <c r="E3701" s="2">
        <v>38051</v>
      </c>
      <c r="F3701">
        <v>1156.8699999999999</v>
      </c>
      <c r="G3701">
        <f t="shared" si="516"/>
        <v>1.723122748683581E-3</v>
      </c>
      <c r="H3701" s="2">
        <v>38051</v>
      </c>
      <c r="I3701">
        <v>1693.76</v>
      </c>
      <c r="J3701">
        <f t="shared" si="517"/>
        <v>1.7328767528375089E-3</v>
      </c>
      <c r="K3701">
        <f t="shared" si="513"/>
        <v>1.6828767528375089E-3</v>
      </c>
      <c r="L3701">
        <v>-8.32384190440205E-3</v>
      </c>
      <c r="N3701" s="2">
        <v>38051</v>
      </c>
      <c r="O3701">
        <v>26.35</v>
      </c>
      <c r="Q3701" s="2">
        <v>38051</v>
      </c>
      <c r="R3701">
        <v>27338.16</v>
      </c>
      <c r="S3701" s="8">
        <f t="shared" si="518"/>
        <v>-7.5880188253041325E-4</v>
      </c>
      <c r="T3701" s="9">
        <f t="shared" si="514"/>
        <v>-8.0880188253041327E-4</v>
      </c>
      <c r="U3701" s="3">
        <f>Sheet1!$B$17+Sheet1!$B$18*'Portfolio allocation'!K3701</f>
        <v>2.4184377449784572E-3</v>
      </c>
      <c r="V3701" s="13">
        <f t="shared" si="519"/>
        <v>-3.2272396275088706E-3</v>
      </c>
      <c r="W3701" s="13"/>
      <c r="X3701" s="2">
        <v>38051</v>
      </c>
      <c r="Y3701">
        <v>92.125600000000006</v>
      </c>
      <c r="AA3701" s="2">
        <v>38051</v>
      </c>
      <c r="AB3701">
        <v>1166.22</v>
      </c>
      <c r="AC3701">
        <f t="shared" si="520"/>
        <v>6.1776061776064317E-4</v>
      </c>
      <c r="AD3701">
        <f t="shared" si="515"/>
        <v>5.7136061776064313E-4</v>
      </c>
      <c r="AE3701">
        <f>Sheet2!$B$17+Sheet2!$B$18*'Portfolio allocation'!K3701</f>
        <v>1.5498439540564909E-3</v>
      </c>
      <c r="AF3701">
        <f t="shared" si="521"/>
        <v>-9.7848333629584777E-4</v>
      </c>
      <c r="AH3701" s="2">
        <v>38051</v>
      </c>
      <c r="AI3701">
        <v>3.8420000000000001</v>
      </c>
      <c r="AJ3701">
        <v>1.1599999999999999</v>
      </c>
      <c r="AK3701">
        <v>1.2421</v>
      </c>
      <c r="AR3701" s="3"/>
    </row>
    <row r="3702" spans="1:44" hidden="1" outlineLevel="1" x14ac:dyDescent="0.2">
      <c r="A3702" s="2">
        <v>38054</v>
      </c>
      <c r="B3702">
        <v>15.79</v>
      </c>
      <c r="E3702" s="2">
        <v>38054</v>
      </c>
      <c r="F3702">
        <v>1147.21</v>
      </c>
      <c r="G3702">
        <f t="shared" si="516"/>
        <v>-8.3501171263840046E-3</v>
      </c>
      <c r="H3702" s="2">
        <v>38054</v>
      </c>
      <c r="I3702">
        <v>1679.74</v>
      </c>
      <c r="J3702">
        <f t="shared" si="517"/>
        <v>-8.2774419044020497E-3</v>
      </c>
      <c r="K3702">
        <f t="shared" si="513"/>
        <v>-8.32384190440205E-3</v>
      </c>
      <c r="L3702">
        <v>-5.8028433209902459E-3</v>
      </c>
      <c r="N3702" s="2">
        <v>38054</v>
      </c>
      <c r="O3702">
        <v>25.83</v>
      </c>
      <c r="Q3702" s="2">
        <v>38054</v>
      </c>
      <c r="R3702">
        <v>26798.66</v>
      </c>
      <c r="S3702" s="8">
        <f t="shared" si="518"/>
        <v>-1.9734320085916579E-2</v>
      </c>
      <c r="T3702" s="9">
        <f t="shared" si="514"/>
        <v>-1.9780720085916578E-2</v>
      </c>
      <c r="U3702" s="3">
        <f>Sheet1!$B$17+Sheet1!$B$18*'Portfolio allocation'!K3702</f>
        <v>-9.0615235025826944E-3</v>
      </c>
      <c r="V3702" s="13">
        <f t="shared" si="519"/>
        <v>-1.0719196583333883E-2</v>
      </c>
      <c r="W3702" s="13"/>
      <c r="X3702" s="2">
        <v>38054</v>
      </c>
      <c r="Y3702">
        <v>90.349000000000004</v>
      </c>
      <c r="AA3702" s="2">
        <v>38054</v>
      </c>
      <c r="AB3702">
        <v>1143.73</v>
      </c>
      <c r="AC3702">
        <f t="shared" si="520"/>
        <v>-1.9284526075697528E-2</v>
      </c>
      <c r="AD3702">
        <f t="shared" si="515"/>
        <v>-1.9330526075697529E-2</v>
      </c>
      <c r="AE3702">
        <f>Sheet2!$B$17+Sheet2!$B$18*'Portfolio allocation'!K3702</f>
        <v>-7.3483855704432706E-3</v>
      </c>
      <c r="AF3702">
        <f t="shared" si="521"/>
        <v>-1.1982140505254257E-2</v>
      </c>
      <c r="AH3702" s="2">
        <v>38054</v>
      </c>
      <c r="AI3702">
        <v>3.7749999999999999</v>
      </c>
      <c r="AJ3702">
        <v>1.1499999999999999</v>
      </c>
      <c r="AK3702">
        <v>1.2355</v>
      </c>
      <c r="AR3702" s="3"/>
    </row>
    <row r="3703" spans="1:44" hidden="1" outlineLevel="1" x14ac:dyDescent="0.2">
      <c r="A3703" s="2">
        <v>38055</v>
      </c>
      <c r="B3703">
        <v>16.600000000000001</v>
      </c>
      <c r="E3703" s="2">
        <v>38055</v>
      </c>
      <c r="F3703">
        <v>1140.58</v>
      </c>
      <c r="G3703">
        <f t="shared" si="516"/>
        <v>-5.7792383260258928E-3</v>
      </c>
      <c r="H3703" s="2">
        <v>38055</v>
      </c>
      <c r="I3703">
        <v>1670.07</v>
      </c>
      <c r="J3703">
        <f t="shared" si="517"/>
        <v>-5.7568433209902459E-3</v>
      </c>
      <c r="K3703">
        <f t="shared" si="513"/>
        <v>-5.8028433209902459E-3</v>
      </c>
      <c r="L3703">
        <v>-1.4584312765333127E-2</v>
      </c>
      <c r="N3703" s="2">
        <v>38055</v>
      </c>
      <c r="O3703">
        <v>25.72</v>
      </c>
      <c r="Q3703" s="2">
        <v>38055</v>
      </c>
      <c r="R3703">
        <v>26684.53</v>
      </c>
      <c r="S3703" s="8">
        <f t="shared" si="518"/>
        <v>-4.258795029303708E-3</v>
      </c>
      <c r="T3703" s="9">
        <f t="shared" si="514"/>
        <v>-4.304795029303708E-3</v>
      </c>
      <c r="U3703" s="3">
        <f>Sheet1!$B$17+Sheet1!$B$18*'Portfolio allocation'!K3703</f>
        <v>-6.16937003709217E-3</v>
      </c>
      <c r="V3703" s="13">
        <f t="shared" si="519"/>
        <v>1.864575007788462E-3</v>
      </c>
      <c r="W3703" s="13"/>
      <c r="X3703" s="2">
        <v>38055</v>
      </c>
      <c r="Y3703">
        <v>90.291700000000006</v>
      </c>
      <c r="AA3703" s="2">
        <v>38055</v>
      </c>
      <c r="AB3703">
        <v>1143.01</v>
      </c>
      <c r="AC3703">
        <f t="shared" si="520"/>
        <v>-6.2951920470744049E-4</v>
      </c>
      <c r="AD3703">
        <f t="shared" si="515"/>
        <v>-6.7551920470744053E-4</v>
      </c>
      <c r="AE3703">
        <f>Sheet2!$B$17+Sheet2!$B$18*'Portfolio allocation'!K3703</f>
        <v>-5.1066493135827054E-3</v>
      </c>
      <c r="AF3703">
        <f t="shared" si="521"/>
        <v>4.4311301088752648E-3</v>
      </c>
      <c r="AH3703" s="2">
        <v>38055</v>
      </c>
      <c r="AI3703">
        <v>3.722</v>
      </c>
      <c r="AJ3703">
        <v>1.1499999999999999</v>
      </c>
      <c r="AK3703">
        <v>1.2408999999999999</v>
      </c>
      <c r="AR3703" s="3"/>
    </row>
    <row r="3704" spans="1:44" hidden="1" outlineLevel="1" x14ac:dyDescent="0.2">
      <c r="A3704" s="2">
        <v>38056</v>
      </c>
      <c r="B3704">
        <v>18.670000000000002</v>
      </c>
      <c r="E3704" s="2">
        <v>38056</v>
      </c>
      <c r="F3704">
        <v>1123.8900000000001</v>
      </c>
      <c r="G3704">
        <f t="shared" si="516"/>
        <v>-1.4632906065335072E-2</v>
      </c>
      <c r="H3704" s="2">
        <v>38056</v>
      </c>
      <c r="I3704">
        <v>1645.79</v>
      </c>
      <c r="J3704">
        <f t="shared" si="517"/>
        <v>-1.4538312765333128E-2</v>
      </c>
      <c r="K3704">
        <f t="shared" si="513"/>
        <v>-1.4584312765333127E-2</v>
      </c>
      <c r="L3704">
        <v>-1.498187677164152E-2</v>
      </c>
      <c r="N3704" s="2">
        <v>38056</v>
      </c>
      <c r="O3704">
        <v>25.37</v>
      </c>
      <c r="Q3704" s="2">
        <v>38056</v>
      </c>
      <c r="R3704">
        <v>26321.41</v>
      </c>
      <c r="S3704" s="8">
        <f t="shared" si="518"/>
        <v>-1.3607884418425198E-2</v>
      </c>
      <c r="T3704" s="9">
        <f t="shared" si="514"/>
        <v>-1.3653884418425197E-2</v>
      </c>
      <c r="U3704" s="3">
        <f>Sheet1!$B$17+Sheet1!$B$18*'Portfolio allocation'!K3704</f>
        <v>-1.6243694335673801E-2</v>
      </c>
      <c r="V3704" s="13">
        <f t="shared" si="519"/>
        <v>2.5898099172486037E-3</v>
      </c>
      <c r="W3704" s="13"/>
      <c r="X3704" s="2">
        <v>38056</v>
      </c>
      <c r="Y3704">
        <v>88.887600000000006</v>
      </c>
      <c r="AA3704" s="2">
        <v>38056</v>
      </c>
      <c r="AB3704">
        <v>1125.23</v>
      </c>
      <c r="AC3704">
        <f t="shared" si="520"/>
        <v>-1.5555419462646825E-2</v>
      </c>
      <c r="AD3704">
        <f t="shared" si="515"/>
        <v>-1.5602219462646824E-2</v>
      </c>
      <c r="AE3704">
        <f>Sheet2!$B$17+Sheet2!$B$18*'Portfolio allocation'!K3704</f>
        <v>-1.2915355979040193E-2</v>
      </c>
      <c r="AF3704">
        <f t="shared" si="521"/>
        <v>-2.6868634836066316E-3</v>
      </c>
      <c r="AH3704" s="2">
        <v>38056</v>
      </c>
      <c r="AI3704">
        <v>3.7370000000000001</v>
      </c>
      <c r="AJ3704">
        <v>1.17</v>
      </c>
      <c r="AK3704">
        <v>1.2223999999999999</v>
      </c>
      <c r="AR3704" s="3"/>
    </row>
    <row r="3705" spans="1:44" hidden="1" outlineLevel="1" x14ac:dyDescent="0.2">
      <c r="A3705" s="2">
        <v>38057</v>
      </c>
      <c r="B3705">
        <v>20.67</v>
      </c>
      <c r="E3705" s="2">
        <v>38057</v>
      </c>
      <c r="F3705">
        <v>1106.78</v>
      </c>
      <c r="G3705">
        <f t="shared" si="516"/>
        <v>-1.5223909813238068E-2</v>
      </c>
      <c r="H3705" s="2">
        <v>38057</v>
      </c>
      <c r="I3705">
        <v>1621.21</v>
      </c>
      <c r="J3705">
        <f t="shared" si="517"/>
        <v>-1.493507677164152E-2</v>
      </c>
      <c r="K3705">
        <f t="shared" si="513"/>
        <v>-1.498187677164152E-2</v>
      </c>
      <c r="L3705">
        <v>1.241999761906242E-2</v>
      </c>
      <c r="N3705" s="2">
        <v>38057</v>
      </c>
      <c r="O3705">
        <v>25.09</v>
      </c>
      <c r="Q3705" s="2">
        <v>38057</v>
      </c>
      <c r="R3705">
        <v>26030.91</v>
      </c>
      <c r="S3705" s="8">
        <f t="shared" si="518"/>
        <v>-1.1036642793832097E-2</v>
      </c>
      <c r="T3705" s="9">
        <f t="shared" si="514"/>
        <v>-1.1083442793832096E-2</v>
      </c>
      <c r="U3705" s="3">
        <f>Sheet1!$B$17+Sheet1!$B$18*'Portfolio allocation'!K3705</f>
        <v>-1.6699789839322597E-2</v>
      </c>
      <c r="V3705" s="13">
        <f t="shared" si="519"/>
        <v>5.616347045490501E-3</v>
      </c>
      <c r="W3705" s="13"/>
      <c r="X3705" s="2">
        <v>38057</v>
      </c>
      <c r="Y3705">
        <v>87.120500000000007</v>
      </c>
      <c r="AA3705" s="2">
        <v>38057</v>
      </c>
      <c r="AB3705">
        <v>1102.8599999999999</v>
      </c>
      <c r="AC3705">
        <f t="shared" si="520"/>
        <v>-1.9880380011197851E-2</v>
      </c>
      <c r="AD3705">
        <f t="shared" si="515"/>
        <v>-1.9926380011197852E-2</v>
      </c>
      <c r="AE3705">
        <f>Sheet2!$B$17+Sheet2!$B$18*'Portfolio allocation'!K3705</f>
        <v>-1.3268880036224751E-2</v>
      </c>
      <c r="AF3705">
        <f t="shared" si="521"/>
        <v>-6.6574999749731013E-3</v>
      </c>
      <c r="AH3705" s="2">
        <v>38057</v>
      </c>
      <c r="AI3705">
        <v>3.746</v>
      </c>
      <c r="AJ3705">
        <v>1.1499999999999999</v>
      </c>
      <c r="AK3705">
        <v>1.2250000000000001</v>
      </c>
      <c r="AR3705" s="3"/>
    </row>
    <row r="3706" spans="1:44" hidden="1" outlineLevel="1" x14ac:dyDescent="0.2">
      <c r="A3706" s="2">
        <v>38058</v>
      </c>
      <c r="B3706">
        <v>18.3</v>
      </c>
      <c r="E3706" s="2">
        <v>38058</v>
      </c>
      <c r="F3706">
        <v>1120.57</v>
      </c>
      <c r="G3706">
        <f t="shared" si="516"/>
        <v>1.2459567393700688E-2</v>
      </c>
      <c r="H3706" s="2">
        <v>38058</v>
      </c>
      <c r="I3706">
        <v>1641.42</v>
      </c>
      <c r="J3706">
        <f t="shared" si="517"/>
        <v>1.2465997619062419E-2</v>
      </c>
      <c r="K3706">
        <f t="shared" si="513"/>
        <v>1.241999761906242E-2</v>
      </c>
      <c r="L3706">
        <v>-1.4370164262650673E-2</v>
      </c>
      <c r="N3706" s="2">
        <v>38058</v>
      </c>
      <c r="O3706">
        <v>25.38</v>
      </c>
      <c r="Q3706" s="2">
        <v>38058</v>
      </c>
      <c r="R3706">
        <v>26331.79</v>
      </c>
      <c r="S3706" s="8">
        <f t="shared" si="518"/>
        <v>1.1558566335176268E-2</v>
      </c>
      <c r="T3706" s="9">
        <f t="shared" si="514"/>
        <v>1.1512566335176269E-2</v>
      </c>
      <c r="U3706" s="3">
        <f>Sheet1!$B$17+Sheet1!$B$18*'Portfolio allocation'!K3706</f>
        <v>1.4736334917541217E-2</v>
      </c>
      <c r="V3706" s="13">
        <f t="shared" si="519"/>
        <v>-3.2237685823649481E-3</v>
      </c>
      <c r="W3706" s="13"/>
      <c r="X3706" s="2">
        <v>38058</v>
      </c>
      <c r="Y3706">
        <v>89.116799999999998</v>
      </c>
      <c r="AA3706" s="2">
        <v>38058</v>
      </c>
      <c r="AB3706">
        <v>1128.1400000000001</v>
      </c>
      <c r="AC3706">
        <f t="shared" si="520"/>
        <v>2.2922220408755578E-2</v>
      </c>
      <c r="AD3706">
        <f t="shared" si="515"/>
        <v>2.2875020408755577E-2</v>
      </c>
      <c r="AE3706">
        <f>Sheet2!$B$17+Sheet2!$B$18*'Portfolio allocation'!K3706</f>
        <v>1.1097565757031701E-2</v>
      </c>
      <c r="AF3706">
        <f t="shared" si="521"/>
        <v>1.1777454651723876E-2</v>
      </c>
      <c r="AH3706" s="2">
        <v>38058</v>
      </c>
      <c r="AI3706">
        <v>3.7709999999999999</v>
      </c>
      <c r="AJ3706">
        <v>1.18</v>
      </c>
      <c r="AK3706">
        <v>1.21905</v>
      </c>
      <c r="AR3706" s="3"/>
    </row>
    <row r="3707" spans="1:44" hidden="1" outlineLevel="1" x14ac:dyDescent="0.2">
      <c r="A3707" s="2">
        <v>38061</v>
      </c>
      <c r="B3707">
        <v>21.13</v>
      </c>
      <c r="E3707" s="2">
        <v>38061</v>
      </c>
      <c r="F3707">
        <v>1104.49</v>
      </c>
      <c r="G3707">
        <f t="shared" si="516"/>
        <v>-1.4349839813666221E-2</v>
      </c>
      <c r="H3707" s="2">
        <v>38061</v>
      </c>
      <c r="I3707">
        <v>1617.91</v>
      </c>
      <c r="J3707">
        <f t="shared" si="517"/>
        <v>-1.4322964262650673E-2</v>
      </c>
      <c r="K3707">
        <f t="shared" si="513"/>
        <v>-1.4370164262650673E-2</v>
      </c>
      <c r="L3707">
        <v>5.5897019290318791E-3</v>
      </c>
      <c r="N3707" s="2">
        <v>38061</v>
      </c>
      <c r="O3707">
        <v>25.16</v>
      </c>
      <c r="Q3707" s="2">
        <v>38061</v>
      </c>
      <c r="R3707">
        <v>26103.53</v>
      </c>
      <c r="S3707" s="8">
        <f t="shared" si="518"/>
        <v>-8.6686093121660646E-3</v>
      </c>
      <c r="T3707" s="9">
        <f t="shared" si="514"/>
        <v>-8.7158093121660653E-3</v>
      </c>
      <c r="U3707" s="3">
        <f>Sheet1!$B$17+Sheet1!$B$18*'Portfolio allocation'!K3707</f>
        <v>-1.5998017746151696E-2</v>
      </c>
      <c r="V3707" s="13">
        <f t="shared" si="519"/>
        <v>7.2822084339856305E-3</v>
      </c>
      <c r="W3707" s="13"/>
      <c r="X3707" s="2">
        <v>38061</v>
      </c>
      <c r="Y3707">
        <v>87.703199999999995</v>
      </c>
      <c r="AA3707" s="2">
        <v>38061</v>
      </c>
      <c r="AB3707">
        <v>1110.24</v>
      </c>
      <c r="AC3707">
        <f t="shared" si="520"/>
        <v>-1.5866825039445587E-2</v>
      </c>
      <c r="AD3707">
        <f t="shared" si="515"/>
        <v>-1.5914025039445587E-2</v>
      </c>
      <c r="AE3707">
        <f>Sheet2!$B$17+Sheet2!$B$18*'Portfolio allocation'!K3707</f>
        <v>-1.2724929667032526E-2</v>
      </c>
      <c r="AF3707">
        <f t="shared" si="521"/>
        <v>-3.1890953724130616E-3</v>
      </c>
      <c r="AH3707" s="2">
        <v>38061</v>
      </c>
      <c r="AI3707">
        <v>3.7679999999999998</v>
      </c>
      <c r="AJ3707">
        <v>1.18</v>
      </c>
      <c r="AK3707">
        <v>1.22245</v>
      </c>
      <c r="AR3707" s="3"/>
    </row>
    <row r="3708" spans="1:44" hidden="1" outlineLevel="1" x14ac:dyDescent="0.2">
      <c r="A3708" s="2">
        <v>38062</v>
      </c>
      <c r="B3708">
        <v>20.34</v>
      </c>
      <c r="E3708" s="2">
        <v>38062</v>
      </c>
      <c r="F3708">
        <v>1110.7</v>
      </c>
      <c r="G3708">
        <f t="shared" si="516"/>
        <v>5.6225045043414301E-3</v>
      </c>
      <c r="H3708" s="2">
        <v>38062</v>
      </c>
      <c r="I3708">
        <v>1627.03</v>
      </c>
      <c r="J3708">
        <f t="shared" si="517"/>
        <v>5.6369019290318789E-3</v>
      </c>
      <c r="K3708">
        <f t="shared" si="513"/>
        <v>5.5897019290318791E-3</v>
      </c>
      <c r="L3708">
        <v>1.1790719898219462E-2</v>
      </c>
      <c r="N3708" s="2">
        <v>38062</v>
      </c>
      <c r="O3708">
        <v>25.18</v>
      </c>
      <c r="Q3708" s="2">
        <v>38062</v>
      </c>
      <c r="R3708">
        <v>26124.29</v>
      </c>
      <c r="S3708" s="8">
        <f t="shared" si="518"/>
        <v>7.9529473599948552E-4</v>
      </c>
      <c r="T3708" s="9">
        <f t="shared" si="514"/>
        <v>7.4809473599948557E-4</v>
      </c>
      <c r="U3708" s="3">
        <f>Sheet1!$B$17+Sheet1!$B$18*'Portfolio allocation'!K3708</f>
        <v>6.9004465992255851E-3</v>
      </c>
      <c r="V3708" s="13">
        <f t="shared" si="519"/>
        <v>-6.1523518632260995E-3</v>
      </c>
      <c r="W3708" s="13"/>
      <c r="X3708" s="2">
        <v>38062</v>
      </c>
      <c r="Y3708">
        <v>88.304900000000004</v>
      </c>
      <c r="AA3708" s="2">
        <v>38062</v>
      </c>
      <c r="AB3708">
        <v>1117.8599999999999</v>
      </c>
      <c r="AC3708">
        <f t="shared" si="520"/>
        <v>6.8633808906182203E-3</v>
      </c>
      <c r="AD3708">
        <f t="shared" si="515"/>
        <v>6.8165808906182207E-3</v>
      </c>
      <c r="AE3708">
        <f>Sheet2!$B$17+Sheet2!$B$18*'Portfolio allocation'!K3708</f>
        <v>5.0238925728533371E-3</v>
      </c>
      <c r="AF3708">
        <f t="shared" si="521"/>
        <v>1.7926883177648836E-3</v>
      </c>
      <c r="AH3708" s="2">
        <v>38062</v>
      </c>
      <c r="AI3708">
        <v>3.6859999999999999</v>
      </c>
      <c r="AJ3708">
        <v>1.17</v>
      </c>
      <c r="AK3708">
        <v>1.2343</v>
      </c>
      <c r="AR3708" s="3"/>
    </row>
    <row r="3709" spans="1:44" hidden="1" outlineLevel="1" x14ac:dyDescent="0.2">
      <c r="A3709" s="2">
        <v>38063</v>
      </c>
      <c r="B3709">
        <v>18.11</v>
      </c>
      <c r="E3709" s="2">
        <v>38063</v>
      </c>
      <c r="F3709">
        <v>1123.75</v>
      </c>
      <c r="G3709">
        <f t="shared" si="516"/>
        <v>1.1749347258485532E-2</v>
      </c>
      <c r="H3709" s="2">
        <v>38063</v>
      </c>
      <c r="I3709">
        <v>1646.29</v>
      </c>
      <c r="J3709">
        <f t="shared" si="517"/>
        <v>1.1837519898219462E-2</v>
      </c>
      <c r="K3709">
        <f t="shared" si="513"/>
        <v>1.1790719898219462E-2</v>
      </c>
      <c r="L3709">
        <v>-1.3106469018216744E-3</v>
      </c>
      <c r="N3709" s="2">
        <v>38063</v>
      </c>
      <c r="O3709">
        <v>25.13</v>
      </c>
      <c r="Q3709" s="2">
        <v>38063</v>
      </c>
      <c r="R3709">
        <v>26072.41</v>
      </c>
      <c r="S3709" s="8">
        <f t="shared" si="518"/>
        <v>-1.9858912912082971E-3</v>
      </c>
      <c r="T3709" s="9">
        <f t="shared" si="514"/>
        <v>-2.0326912912082972E-3</v>
      </c>
      <c r="U3709" s="3">
        <f>Sheet1!$B$17+Sheet1!$B$18*'Portfolio allocation'!K3709</f>
        <v>1.4014411568171906E-2</v>
      </c>
      <c r="V3709" s="13">
        <f t="shared" si="519"/>
        <v>-1.6047102859380203E-2</v>
      </c>
      <c r="W3709" s="13"/>
      <c r="X3709" s="2">
        <v>38063</v>
      </c>
      <c r="Y3709">
        <v>89.202799999999996</v>
      </c>
      <c r="AA3709" s="2">
        <v>38063</v>
      </c>
      <c r="AB3709">
        <v>1129.22</v>
      </c>
      <c r="AC3709">
        <f t="shared" si="520"/>
        <v>1.0162274345624889E-2</v>
      </c>
      <c r="AD3709">
        <f t="shared" si="515"/>
        <v>1.0115074345624888E-2</v>
      </c>
      <c r="AE3709">
        <f>Sheet2!$B$17+Sheet2!$B$18*'Portfolio allocation'!K3709</f>
        <v>1.0537995953331495E-2</v>
      </c>
      <c r="AF3709">
        <f t="shared" si="521"/>
        <v>-4.2292160770660697E-4</v>
      </c>
      <c r="AH3709" s="2">
        <v>38063</v>
      </c>
      <c r="AI3709">
        <v>3.7130000000000001</v>
      </c>
      <c r="AJ3709">
        <v>1.18</v>
      </c>
      <c r="AK3709">
        <v>1.2195</v>
      </c>
      <c r="AR3709" s="3"/>
    </row>
    <row r="3710" spans="1:44" hidden="1" outlineLevel="1" x14ac:dyDescent="0.2">
      <c r="A3710" s="2">
        <v>38064</v>
      </c>
      <c r="B3710">
        <v>18.53</v>
      </c>
      <c r="E3710" s="2">
        <v>38064</v>
      </c>
      <c r="F3710">
        <v>1122.32</v>
      </c>
      <c r="G3710">
        <f t="shared" si="516"/>
        <v>-1.2725250278087241E-3</v>
      </c>
      <c r="H3710" s="2">
        <v>38064</v>
      </c>
      <c r="I3710">
        <v>1644.21</v>
      </c>
      <c r="J3710">
        <f t="shared" si="517"/>
        <v>-1.2634469018216743E-3</v>
      </c>
      <c r="K3710">
        <f t="shared" si="513"/>
        <v>-1.3106469018216744E-3</v>
      </c>
      <c r="L3710">
        <v>-1.1219338787624475E-2</v>
      </c>
      <c r="N3710" s="2">
        <v>38064</v>
      </c>
      <c r="O3710">
        <v>24.89</v>
      </c>
      <c r="Q3710" s="2">
        <v>38064</v>
      </c>
      <c r="R3710">
        <v>25823.42</v>
      </c>
      <c r="S3710" s="8">
        <f t="shared" si="518"/>
        <v>-9.5499418734210639E-3</v>
      </c>
      <c r="T3710" s="9">
        <f t="shared" si="514"/>
        <v>-9.5971418734210646E-3</v>
      </c>
      <c r="U3710" s="3">
        <f>Sheet1!$B$17+Sheet1!$B$18*'Portfolio allocation'!K3710</f>
        <v>-1.0158084576248935E-3</v>
      </c>
      <c r="V3710" s="13">
        <f t="shared" si="519"/>
        <v>-8.5813334157961718E-3</v>
      </c>
      <c r="W3710" s="13"/>
      <c r="X3710" s="2">
        <v>38064</v>
      </c>
      <c r="Y3710">
        <v>88.686999999999998</v>
      </c>
      <c r="AA3710" s="2">
        <v>38064</v>
      </c>
      <c r="AB3710">
        <v>1122.69</v>
      </c>
      <c r="AC3710">
        <f t="shared" si="520"/>
        <v>-5.7827526965515963E-3</v>
      </c>
      <c r="AD3710">
        <f t="shared" si="515"/>
        <v>-5.8295526965515959E-3</v>
      </c>
      <c r="AE3710">
        <f>Sheet2!$B$17+Sheet2!$B$18*'Portfolio allocation'!K3710</f>
        <v>-1.1120736513621108E-3</v>
      </c>
      <c r="AF3710">
        <f t="shared" si="521"/>
        <v>-4.7174790451894851E-3</v>
      </c>
      <c r="AH3710" s="2">
        <v>38064</v>
      </c>
      <c r="AI3710">
        <v>3.7570000000000001</v>
      </c>
      <c r="AJ3710">
        <v>1.17</v>
      </c>
      <c r="AK3710">
        <v>1.2377</v>
      </c>
      <c r="AR3710" s="3"/>
    </row>
    <row r="3711" spans="1:44" hidden="1" outlineLevel="1" x14ac:dyDescent="0.2">
      <c r="A3711" s="2">
        <v>38065</v>
      </c>
      <c r="B3711">
        <v>19.149999999999999</v>
      </c>
      <c r="E3711" s="2">
        <v>38065</v>
      </c>
      <c r="F3711">
        <v>1109.78</v>
      </c>
      <c r="G3711">
        <f t="shared" si="516"/>
        <v>-1.1173283911896759E-2</v>
      </c>
      <c r="H3711" s="2">
        <v>38065</v>
      </c>
      <c r="I3711">
        <v>1625.84</v>
      </c>
      <c r="J3711">
        <f t="shared" si="517"/>
        <v>-1.1172538787624475E-2</v>
      </c>
      <c r="K3711">
        <f t="shared" si="513"/>
        <v>-1.1219338787624475E-2</v>
      </c>
      <c r="L3711">
        <v>-1.2988602804704005E-2</v>
      </c>
      <c r="N3711" s="2">
        <v>38065</v>
      </c>
      <c r="O3711">
        <v>24.63</v>
      </c>
      <c r="Q3711" s="2">
        <v>38065</v>
      </c>
      <c r="R3711">
        <v>25553.66</v>
      </c>
      <c r="S3711" s="8">
        <f t="shared" si="518"/>
        <v>-1.0446331276027676E-2</v>
      </c>
      <c r="T3711" s="9">
        <f t="shared" si="514"/>
        <v>-1.0493131276027676E-2</v>
      </c>
      <c r="U3711" s="3">
        <f>Sheet1!$B$17+Sheet1!$B$18*'Portfolio allocation'!K3711</f>
        <v>-1.2383310908665032E-2</v>
      </c>
      <c r="V3711" s="13">
        <f t="shared" si="519"/>
        <v>1.8901796326373562E-3</v>
      </c>
      <c r="W3711" s="13"/>
      <c r="X3711" s="2">
        <v>38065</v>
      </c>
      <c r="Y3711">
        <v>87.512200000000007</v>
      </c>
      <c r="AA3711" s="2">
        <v>38065</v>
      </c>
      <c r="AB3711">
        <v>1107.82</v>
      </c>
      <c r="AC3711">
        <f t="shared" si="520"/>
        <v>-1.3244974124647202E-2</v>
      </c>
      <c r="AD3711">
        <f t="shared" si="515"/>
        <v>-1.3292574124647202E-2</v>
      </c>
      <c r="AE3711">
        <f>Sheet2!$B$17+Sheet2!$B$18*'Portfolio allocation'!K3711</f>
        <v>-9.9231352698111799E-3</v>
      </c>
      <c r="AF3711">
        <f t="shared" si="521"/>
        <v>-3.3694388548360221E-3</v>
      </c>
      <c r="AH3711" s="2">
        <v>38065</v>
      </c>
      <c r="AI3711">
        <v>3.7890000000000001</v>
      </c>
      <c r="AJ3711">
        <v>1.19</v>
      </c>
      <c r="AK3711">
        <v>1.2338</v>
      </c>
      <c r="AR3711" s="3"/>
    </row>
    <row r="3712" spans="1:44" hidden="1" outlineLevel="1" x14ac:dyDescent="0.2">
      <c r="A3712" s="2">
        <v>38068</v>
      </c>
      <c r="B3712">
        <v>21.58</v>
      </c>
      <c r="E3712" s="2">
        <v>38068</v>
      </c>
      <c r="F3712">
        <v>1095.4000000000001</v>
      </c>
      <c r="G3712">
        <f t="shared" si="516"/>
        <v>-1.295752311268894E-2</v>
      </c>
      <c r="H3712" s="2">
        <v>38068</v>
      </c>
      <c r="I3712">
        <v>1604.8</v>
      </c>
      <c r="J3712">
        <f t="shared" si="517"/>
        <v>-1.2941002804704005E-2</v>
      </c>
      <c r="K3712">
        <f t="shared" si="513"/>
        <v>-1.2988602804704005E-2</v>
      </c>
      <c r="L3712">
        <v>-1.3740681954137334E-3</v>
      </c>
      <c r="N3712" s="2">
        <v>38068</v>
      </c>
      <c r="O3712">
        <v>24.5</v>
      </c>
      <c r="Q3712" s="2">
        <v>38068</v>
      </c>
      <c r="R3712">
        <v>25418.79</v>
      </c>
      <c r="S3712" s="8">
        <f t="shared" si="518"/>
        <v>-5.2779132226068448E-3</v>
      </c>
      <c r="T3712" s="9">
        <f t="shared" si="514"/>
        <v>-5.3255132226068449E-3</v>
      </c>
      <c r="U3712" s="3">
        <f>Sheet1!$B$17+Sheet1!$B$18*'Portfolio allocation'!K3712</f>
        <v>-1.4413055428171727E-2</v>
      </c>
      <c r="V3712" s="13">
        <f t="shared" si="519"/>
        <v>9.0875422055648816E-3</v>
      </c>
      <c r="W3712" s="13"/>
      <c r="X3712" s="2">
        <v>38068</v>
      </c>
      <c r="Y3712">
        <v>86.939099999999996</v>
      </c>
      <c r="AA3712" s="2">
        <v>38068</v>
      </c>
      <c r="AB3712">
        <v>1100.57</v>
      </c>
      <c r="AC3712">
        <f t="shared" si="520"/>
        <v>-6.5443844667906204E-3</v>
      </c>
      <c r="AD3712">
        <f t="shared" si="515"/>
        <v>-6.59118446679062E-3</v>
      </c>
      <c r="AE3712">
        <f>Sheet2!$B$17+Sheet2!$B$18*'Portfolio allocation'!K3712</f>
        <v>-1.1496409971805756E-2</v>
      </c>
      <c r="AF3712">
        <f t="shared" si="521"/>
        <v>4.9052255050151365E-3</v>
      </c>
      <c r="AH3712" s="2">
        <v>38068</v>
      </c>
      <c r="AI3712">
        <v>3.726</v>
      </c>
      <c r="AJ3712">
        <v>1.17</v>
      </c>
      <c r="AK3712">
        <v>1.2375</v>
      </c>
      <c r="AR3712" s="3"/>
    </row>
    <row r="3713" spans="1:44" hidden="1" outlineLevel="1" x14ac:dyDescent="0.2">
      <c r="A3713" s="2">
        <v>38069</v>
      </c>
      <c r="B3713">
        <v>20.67</v>
      </c>
      <c r="E3713" s="2">
        <v>38069</v>
      </c>
      <c r="F3713">
        <v>1093.95</v>
      </c>
      <c r="G3713">
        <f t="shared" si="516"/>
        <v>-1.323717363520216E-3</v>
      </c>
      <c r="H3713" s="2">
        <v>38069</v>
      </c>
      <c r="I3713">
        <v>1602.67</v>
      </c>
      <c r="J3713">
        <f t="shared" si="517"/>
        <v>-1.3272681954137333E-3</v>
      </c>
      <c r="K3713">
        <f t="shared" si="513"/>
        <v>-1.3740681954137334E-3</v>
      </c>
      <c r="L3713">
        <v>-2.4303224968334901E-3</v>
      </c>
      <c r="N3713" s="2">
        <v>38069</v>
      </c>
      <c r="O3713">
        <v>24.15</v>
      </c>
      <c r="Q3713" s="2">
        <v>38069</v>
      </c>
      <c r="R3713">
        <v>25055.66</v>
      </c>
      <c r="S3713" s="8">
        <f t="shared" si="518"/>
        <v>-1.4285888510035316E-2</v>
      </c>
      <c r="T3713" s="9">
        <f t="shared" si="514"/>
        <v>-1.4332688510035316E-2</v>
      </c>
      <c r="U3713" s="3">
        <f>Sheet1!$B$17+Sheet1!$B$18*'Portfolio allocation'!K3713</f>
        <v>-1.0885669729430287E-3</v>
      </c>
      <c r="V3713" s="13">
        <f t="shared" si="519"/>
        <v>-1.3244121537092287E-2</v>
      </c>
      <c r="W3713" s="13"/>
      <c r="X3713" s="2">
        <v>38069</v>
      </c>
      <c r="Y3713">
        <v>87.2256</v>
      </c>
      <c r="AA3713" s="2">
        <v>38069</v>
      </c>
      <c r="AB3713">
        <v>1104.19</v>
      </c>
      <c r="AC3713">
        <f t="shared" si="520"/>
        <v>3.2892046848451706E-3</v>
      </c>
      <c r="AD3713">
        <f t="shared" si="515"/>
        <v>3.2424046848451705E-3</v>
      </c>
      <c r="AE3713">
        <f>Sheet2!$B$17+Sheet2!$B$18*'Portfolio allocation'!K3713</f>
        <v>-1.1684694836477071E-3</v>
      </c>
      <c r="AF3713">
        <f t="shared" si="521"/>
        <v>4.410874168492878E-3</v>
      </c>
      <c r="AH3713" s="2">
        <v>38069</v>
      </c>
      <c r="AI3713">
        <v>3.6960000000000002</v>
      </c>
      <c r="AJ3713">
        <v>1.17</v>
      </c>
      <c r="AK3713">
        <v>1.2301500000000001</v>
      </c>
      <c r="AR3713" s="3"/>
    </row>
    <row r="3714" spans="1:44" hidden="1" outlineLevel="1" x14ac:dyDescent="0.2">
      <c r="A3714" s="2">
        <v>38070</v>
      </c>
      <c r="B3714">
        <v>19.809999999999999</v>
      </c>
      <c r="E3714" s="2">
        <v>38070</v>
      </c>
      <c r="F3714">
        <v>1091.33</v>
      </c>
      <c r="G3714">
        <f t="shared" si="516"/>
        <v>-2.3949906302848101E-3</v>
      </c>
      <c r="H3714" s="2">
        <v>38070</v>
      </c>
      <c r="I3714">
        <v>1598.85</v>
      </c>
      <c r="J3714">
        <f t="shared" si="517"/>
        <v>-2.38352249683349E-3</v>
      </c>
      <c r="K3714">
        <f t="shared" si="513"/>
        <v>-2.4303224968334901E-3</v>
      </c>
      <c r="L3714">
        <v>1.6315360015010775E-2</v>
      </c>
      <c r="N3714" s="2">
        <v>38070</v>
      </c>
      <c r="O3714">
        <v>24.41</v>
      </c>
      <c r="Q3714" s="2">
        <v>38070</v>
      </c>
      <c r="R3714">
        <v>25325.41</v>
      </c>
      <c r="S3714" s="8">
        <f t="shared" si="518"/>
        <v>1.0766030509673286E-2</v>
      </c>
      <c r="T3714" s="9">
        <f t="shared" si="514"/>
        <v>1.0719230509673286E-2</v>
      </c>
      <c r="U3714" s="3">
        <f>Sheet1!$B$17+Sheet1!$B$18*'Portfolio allocation'!K3714</f>
        <v>-2.300328676575614E-3</v>
      </c>
      <c r="V3714" s="13">
        <f t="shared" si="519"/>
        <v>1.30195591862489E-2</v>
      </c>
      <c r="W3714" s="13"/>
      <c r="X3714" s="2">
        <v>38070</v>
      </c>
      <c r="Y3714">
        <v>87.6554</v>
      </c>
      <c r="AA3714" s="2">
        <v>38070</v>
      </c>
      <c r="AB3714">
        <v>1109.6400000000001</v>
      </c>
      <c r="AC3714">
        <f t="shared" si="520"/>
        <v>4.9357447540732124E-3</v>
      </c>
      <c r="AD3714">
        <f t="shared" si="515"/>
        <v>4.8893447540732122E-3</v>
      </c>
      <c r="AE3714">
        <f>Sheet2!$B$17+Sheet2!$B$18*'Portfolio allocation'!K3714</f>
        <v>-2.1077177559545739E-3</v>
      </c>
      <c r="AF3714">
        <f t="shared" si="521"/>
        <v>6.9970625100277857E-3</v>
      </c>
      <c r="AH3714" s="2">
        <v>38070</v>
      </c>
      <c r="AI3714">
        <v>3.7149999999999999</v>
      </c>
      <c r="AJ3714">
        <v>1.1599999999999999</v>
      </c>
      <c r="AK3714">
        <v>1.2212499999999999</v>
      </c>
      <c r="AR3714" s="3"/>
    </row>
    <row r="3715" spans="1:44" hidden="1" outlineLevel="1" x14ac:dyDescent="0.2">
      <c r="A3715" s="2">
        <v>38071</v>
      </c>
      <c r="B3715">
        <v>17.88</v>
      </c>
      <c r="E3715" s="2">
        <v>38071</v>
      </c>
      <c r="F3715">
        <v>1109.19</v>
      </c>
      <c r="G3715">
        <f t="shared" si="516"/>
        <v>1.6365352368211461E-2</v>
      </c>
      <c r="H3715" s="2">
        <v>38071</v>
      </c>
      <c r="I3715">
        <v>1625.01</v>
      </c>
      <c r="J3715">
        <f t="shared" si="517"/>
        <v>1.6361760015010773E-2</v>
      </c>
      <c r="K3715">
        <f t="shared" si="513"/>
        <v>1.6315360015010775E-2</v>
      </c>
      <c r="L3715">
        <v>-1.0613783669024641E-3</v>
      </c>
      <c r="N3715" s="2">
        <v>38071</v>
      </c>
      <c r="O3715">
        <v>25.19</v>
      </c>
      <c r="Q3715" s="2">
        <v>38071</v>
      </c>
      <c r="R3715">
        <v>26134.66</v>
      </c>
      <c r="S3715" s="8">
        <f t="shared" si="518"/>
        <v>3.1954073004148764E-2</v>
      </c>
      <c r="T3715" s="9">
        <f t="shared" si="514"/>
        <v>3.1907673004148762E-2</v>
      </c>
      <c r="U3715" s="3">
        <f>Sheet1!$B$17+Sheet1!$B$18*'Portfolio allocation'!K3715</f>
        <v>1.9205193379784633E-2</v>
      </c>
      <c r="V3715" s="13">
        <f t="shared" si="519"/>
        <v>1.2702479624364129E-2</v>
      </c>
      <c r="W3715" s="13"/>
      <c r="X3715" s="2">
        <v>38071</v>
      </c>
      <c r="Y3715">
        <v>88.247600000000006</v>
      </c>
      <c r="AA3715" s="2">
        <v>38071</v>
      </c>
      <c r="AB3715">
        <v>1117.1300000000001</v>
      </c>
      <c r="AC3715">
        <f t="shared" si="520"/>
        <v>6.7499369164774059E-3</v>
      </c>
      <c r="AD3715">
        <f t="shared" si="515"/>
        <v>6.7039369164774059E-3</v>
      </c>
      <c r="AE3715">
        <f>Sheet2!$B$17+Sheet2!$B$18*'Portfolio allocation'!K3715</f>
        <v>1.4561421379191818E-2</v>
      </c>
      <c r="AF3715">
        <f t="shared" si="521"/>
        <v>-7.8574844627144133E-3</v>
      </c>
      <c r="AH3715" s="2">
        <v>38071</v>
      </c>
      <c r="AI3715">
        <v>3.742</v>
      </c>
      <c r="AJ3715">
        <v>1.1499999999999999</v>
      </c>
      <c r="AK3715">
        <v>1.2174499999999999</v>
      </c>
      <c r="AR3715" s="3"/>
    </row>
    <row r="3716" spans="1:44" hidden="1" outlineLevel="1" x14ac:dyDescent="0.2">
      <c r="A3716" s="2">
        <v>38072</v>
      </c>
      <c r="B3716">
        <v>17.329999999999998</v>
      </c>
      <c r="E3716" s="2">
        <v>38072</v>
      </c>
      <c r="F3716">
        <v>1108.06</v>
      </c>
      <c r="G3716">
        <f t="shared" si="516"/>
        <v>-1.0187614385273047E-3</v>
      </c>
      <c r="H3716" s="2">
        <v>38072</v>
      </c>
      <c r="I3716">
        <v>1623.36</v>
      </c>
      <c r="J3716">
        <f t="shared" si="517"/>
        <v>-1.0153783669024641E-3</v>
      </c>
      <c r="K3716">
        <f t="shared" ref="K3716:K3779" si="522">J3716-(AJ3715/25000)</f>
        <v>-1.0613783669024641E-3</v>
      </c>
      <c r="L3716">
        <v>1.312877492607937E-2</v>
      </c>
      <c r="N3716" s="2">
        <v>38072</v>
      </c>
      <c r="O3716">
        <v>25.03</v>
      </c>
      <c r="Q3716" s="2">
        <v>38072</v>
      </c>
      <c r="R3716">
        <v>25968.67</v>
      </c>
      <c r="S3716" s="8">
        <f t="shared" si="518"/>
        <v>-6.351335735762409E-3</v>
      </c>
      <c r="T3716" s="9">
        <f t="shared" ref="T3716:T3779" si="523">S3716-(AJ3715/100/250)</f>
        <v>-6.397335735762409E-3</v>
      </c>
      <c r="U3716" s="3">
        <f>Sheet1!$B$17+Sheet1!$B$18*'Portfolio allocation'!K3716</f>
        <v>-7.2984127706080307E-4</v>
      </c>
      <c r="V3716" s="13">
        <f t="shared" si="519"/>
        <v>-5.6674944587016057E-3</v>
      </c>
      <c r="W3716" s="13"/>
      <c r="X3716" s="2">
        <v>38072</v>
      </c>
      <c r="Y3716">
        <v>88.610600000000005</v>
      </c>
      <c r="AA3716" s="2">
        <v>38072</v>
      </c>
      <c r="AB3716">
        <v>1121.73</v>
      </c>
      <c r="AC3716">
        <f t="shared" si="520"/>
        <v>4.1176944491687628E-3</v>
      </c>
      <c r="AD3716">
        <f t="shared" ref="AD3716:AD3779" si="524">AC3716-AJ3716/25000</f>
        <v>4.0700944491687627E-3</v>
      </c>
      <c r="AE3716">
        <f>Sheet2!$B$17+Sheet2!$B$18*'Portfolio allocation'!K3716</f>
        <v>-8.9041771069646371E-4</v>
      </c>
      <c r="AF3716">
        <f t="shared" si="521"/>
        <v>4.9605121598652263E-3</v>
      </c>
      <c r="AH3716" s="2">
        <v>38072</v>
      </c>
      <c r="AI3716">
        <v>3.8370000000000002</v>
      </c>
      <c r="AJ3716">
        <v>1.19</v>
      </c>
      <c r="AK3716">
        <v>1.2098500000000001</v>
      </c>
      <c r="AR3716" s="3"/>
    </row>
    <row r="3717" spans="1:44" hidden="1" outlineLevel="1" x14ac:dyDescent="0.2">
      <c r="A3717" s="2">
        <v>38075</v>
      </c>
      <c r="B3717">
        <v>16.5</v>
      </c>
      <c r="E3717" s="2">
        <v>38075</v>
      </c>
      <c r="F3717">
        <v>1122.47</v>
      </c>
      <c r="G3717">
        <f t="shared" ref="G3717:G3780" si="525">(F3717/F3716)-1</f>
        <v>1.3004710936231012E-2</v>
      </c>
      <c r="H3717" s="2">
        <v>38075</v>
      </c>
      <c r="I3717">
        <v>1644.75</v>
      </c>
      <c r="J3717">
        <f t="shared" ref="J3717:J3780" si="526">(I3717/I3716)-1</f>
        <v>1.3176374926079371E-2</v>
      </c>
      <c r="K3717">
        <f t="shared" si="522"/>
        <v>1.312877492607937E-2</v>
      </c>
      <c r="L3717">
        <v>4.0130075087399563E-3</v>
      </c>
      <c r="N3717" s="2">
        <v>38075</v>
      </c>
      <c r="O3717">
        <v>25.31</v>
      </c>
      <c r="Q3717" s="2">
        <v>38075</v>
      </c>
      <c r="R3717">
        <v>26259.17</v>
      </c>
      <c r="S3717" s="8">
        <f t="shared" ref="S3717:S3780" si="527">R3717/R3716-1</f>
        <v>1.118655672392932E-2</v>
      </c>
      <c r="T3717" s="9">
        <f t="shared" si="523"/>
        <v>1.1138956723929319E-2</v>
      </c>
      <c r="U3717" s="3">
        <f>Sheet1!$B$17+Sheet1!$B$18*'Portfolio allocation'!K3717</f>
        <v>1.554946220695678E-2</v>
      </c>
      <c r="V3717" s="13">
        <f t="shared" ref="V3717:V3780" si="528">T3717-U3717</f>
        <v>-4.4105054830274604E-3</v>
      </c>
      <c r="W3717" s="13"/>
      <c r="X3717" s="2">
        <v>38075</v>
      </c>
      <c r="Y3717">
        <v>88.524600000000007</v>
      </c>
      <c r="AA3717" s="2">
        <v>38075</v>
      </c>
      <c r="AB3717">
        <v>1120.6400000000001</v>
      </c>
      <c r="AC3717">
        <f t="shared" ref="AC3717:AC3780" si="529">AB3717/AB3716-1</f>
        <v>-9.7171333565115869E-4</v>
      </c>
      <c r="AD3717">
        <f t="shared" si="524"/>
        <v>-1.0201133356511588E-3</v>
      </c>
      <c r="AE3717">
        <f>Sheet2!$B$17+Sheet2!$B$18*'Portfolio allocation'!K3717</f>
        <v>1.1727828620975701E-2</v>
      </c>
      <c r="AF3717">
        <f t="shared" ref="AF3717:AF3780" si="530">AD3717-AE3717</f>
        <v>-1.274794195662686E-2</v>
      </c>
      <c r="AH3717" s="2">
        <v>38075</v>
      </c>
      <c r="AI3717">
        <v>3.891</v>
      </c>
      <c r="AJ3717">
        <v>1.21</v>
      </c>
      <c r="AK3717">
        <v>1.21515</v>
      </c>
      <c r="AR3717" s="3"/>
    </row>
    <row r="3718" spans="1:44" hidden="1" outlineLevel="1" x14ac:dyDescent="0.2">
      <c r="A3718" s="2">
        <v>38076</v>
      </c>
      <c r="B3718">
        <v>16.28</v>
      </c>
      <c r="E3718" s="2">
        <v>38076</v>
      </c>
      <c r="F3718">
        <v>1127</v>
      </c>
      <c r="G3718">
        <f t="shared" si="525"/>
        <v>4.0357426033656996E-3</v>
      </c>
      <c r="H3718" s="2">
        <v>38076</v>
      </c>
      <c r="I3718">
        <v>1651.43</v>
      </c>
      <c r="J3718">
        <f t="shared" si="526"/>
        <v>4.0614075087399559E-3</v>
      </c>
      <c r="K3718">
        <f t="shared" si="522"/>
        <v>4.0130075087399563E-3</v>
      </c>
      <c r="L3718">
        <v>-6.5999116644360355E-4</v>
      </c>
      <c r="N3718" s="2">
        <v>38076</v>
      </c>
      <c r="O3718">
        <v>25.2</v>
      </c>
      <c r="Q3718" s="2">
        <v>38076</v>
      </c>
      <c r="R3718">
        <v>26145.040000000001</v>
      </c>
      <c r="S3718" s="8">
        <f t="shared" si="527"/>
        <v>-4.3462912194101033E-3</v>
      </c>
      <c r="T3718" s="9">
        <f t="shared" si="523"/>
        <v>-4.394691219410103E-3</v>
      </c>
      <c r="U3718" s="3">
        <f>Sheet1!$B$17+Sheet1!$B$18*'Portfolio allocation'!K3718</f>
        <v>5.0916228015162254E-3</v>
      </c>
      <c r="V3718" s="13">
        <f t="shared" si="528"/>
        <v>-9.4863140209263293E-3</v>
      </c>
      <c r="W3718" s="13"/>
      <c r="X3718" s="2">
        <v>38076</v>
      </c>
      <c r="Y3718">
        <v>88.180800000000005</v>
      </c>
      <c r="AA3718" s="2">
        <v>38076</v>
      </c>
      <c r="AB3718">
        <v>1116.29</v>
      </c>
      <c r="AC3718">
        <f t="shared" si="529"/>
        <v>-3.8817104511709166E-3</v>
      </c>
      <c r="AD3718">
        <f t="shared" si="524"/>
        <v>-3.9301104511709163E-3</v>
      </c>
      <c r="AE3718">
        <f>Sheet2!$B$17+Sheet2!$B$18*'Portfolio allocation'!K3718</f>
        <v>3.6218556692170496E-3</v>
      </c>
      <c r="AF3718">
        <f t="shared" si="530"/>
        <v>-7.5519661203879655E-3</v>
      </c>
      <c r="AH3718" s="2">
        <v>38076</v>
      </c>
      <c r="AI3718">
        <v>3.9</v>
      </c>
      <c r="AJ3718">
        <v>1.21</v>
      </c>
      <c r="AK3718">
        <v>1.2181500000000001</v>
      </c>
      <c r="AR3718" s="3"/>
    </row>
    <row r="3719" spans="1:44" hidden="1" outlineLevel="1" x14ac:dyDescent="0.2">
      <c r="A3719" s="2">
        <v>38077</v>
      </c>
      <c r="B3719">
        <v>16.739999999999998</v>
      </c>
      <c r="E3719" s="2">
        <v>38077</v>
      </c>
      <c r="F3719">
        <v>1126.21</v>
      </c>
      <c r="G3719">
        <f t="shared" si="525"/>
        <v>-7.0097604259089508E-4</v>
      </c>
      <c r="H3719" s="2">
        <v>38077</v>
      </c>
      <c r="I3719">
        <v>1650.42</v>
      </c>
      <c r="J3719">
        <f t="shared" si="526"/>
        <v>-6.1159116644360356E-4</v>
      </c>
      <c r="K3719">
        <f t="shared" si="522"/>
        <v>-6.5999116644360355E-4</v>
      </c>
      <c r="L3719">
        <v>5.2476217205317732E-3</v>
      </c>
      <c r="N3719" s="2">
        <v>38077</v>
      </c>
      <c r="O3719">
        <v>24.93</v>
      </c>
      <c r="Q3719" s="2">
        <v>38077</v>
      </c>
      <c r="R3719">
        <v>25864.91</v>
      </c>
      <c r="S3719" s="8">
        <f t="shared" si="527"/>
        <v>-1.0714460563074346E-2</v>
      </c>
      <c r="T3719" s="9">
        <f t="shared" si="523"/>
        <v>-1.0762860563074347E-2</v>
      </c>
      <c r="U3719" s="3">
        <f>Sheet1!$B$17+Sheet1!$B$18*'Portfolio allocation'!K3719</f>
        <v>-2.6935970818996288E-4</v>
      </c>
      <c r="V3719" s="13">
        <f t="shared" si="528"/>
        <v>-1.0493500854884383E-2</v>
      </c>
      <c r="W3719" s="13"/>
      <c r="X3719" s="2">
        <v>38077</v>
      </c>
      <c r="Y3719">
        <v>87.722300000000004</v>
      </c>
      <c r="AA3719" s="2">
        <v>38077</v>
      </c>
      <c r="AB3719">
        <v>1110.48</v>
      </c>
      <c r="AC3719">
        <f t="shared" si="529"/>
        <v>-5.2047407035805682E-3</v>
      </c>
      <c r="AD3719">
        <f t="shared" si="524"/>
        <v>-5.2527407035805685E-3</v>
      </c>
      <c r="AE3719">
        <f>Sheet2!$B$17+Sheet2!$B$18*'Portfolio allocation'!K3719</f>
        <v>-5.334939717348045E-4</v>
      </c>
      <c r="AF3719">
        <f t="shared" si="530"/>
        <v>-4.7192467318457644E-3</v>
      </c>
      <c r="AH3719" s="2">
        <v>38077</v>
      </c>
      <c r="AI3719">
        <v>3.84</v>
      </c>
      <c r="AJ3719">
        <v>1.2</v>
      </c>
      <c r="AK3719">
        <v>1.2289000000000001</v>
      </c>
      <c r="AR3719" s="3"/>
    </row>
    <row r="3720" spans="1:44" hidden="1" outlineLevel="1" x14ac:dyDescent="0.2">
      <c r="A3720" s="2">
        <v>38078</v>
      </c>
      <c r="B3720">
        <v>16.649999999999999</v>
      </c>
      <c r="E3720" s="2">
        <v>38078</v>
      </c>
      <c r="F3720">
        <v>1132.17</v>
      </c>
      <c r="G3720">
        <f t="shared" si="525"/>
        <v>5.2920858454461595E-3</v>
      </c>
      <c r="H3720" s="2">
        <v>38078</v>
      </c>
      <c r="I3720">
        <v>1659.16</v>
      </c>
      <c r="J3720">
        <f t="shared" si="526"/>
        <v>5.2956217205317735E-3</v>
      </c>
      <c r="K3720">
        <f t="shared" si="522"/>
        <v>5.2476217205317732E-3</v>
      </c>
      <c r="L3720">
        <v>8.5334562839026462E-3</v>
      </c>
      <c r="N3720" s="2">
        <v>38078</v>
      </c>
      <c r="O3720">
        <v>25.08</v>
      </c>
      <c r="Q3720" s="2">
        <v>38078</v>
      </c>
      <c r="R3720">
        <v>26020.53</v>
      </c>
      <c r="S3720" s="8">
        <f t="shared" si="527"/>
        <v>6.0166457180790278E-3</v>
      </c>
      <c r="T3720" s="9">
        <f t="shared" si="523"/>
        <v>5.9686457180790275E-3</v>
      </c>
      <c r="U3720" s="3">
        <f>Sheet1!$B$17+Sheet1!$B$18*'Portfolio allocation'!K3720</f>
        <v>6.5080035145688841E-3</v>
      </c>
      <c r="V3720" s="13">
        <f t="shared" si="528"/>
        <v>-5.3935779648985657E-4</v>
      </c>
      <c r="W3720" s="13"/>
      <c r="X3720" s="2">
        <v>38078</v>
      </c>
      <c r="Y3720">
        <v>88.228499999999997</v>
      </c>
      <c r="AA3720" s="2">
        <v>38078</v>
      </c>
      <c r="AB3720">
        <v>1116.8900000000001</v>
      </c>
      <c r="AC3720">
        <f t="shared" si="529"/>
        <v>5.7722786542757643E-3</v>
      </c>
      <c r="AD3720">
        <f t="shared" si="524"/>
        <v>5.7230786542757641E-3</v>
      </c>
      <c r="AE3720">
        <f>Sheet2!$B$17+Sheet2!$B$18*'Portfolio allocation'!K3720</f>
        <v>4.7197061241996121E-3</v>
      </c>
      <c r="AF3720">
        <f t="shared" si="530"/>
        <v>1.003372530076152E-3</v>
      </c>
      <c r="AH3720" s="2">
        <v>38078</v>
      </c>
      <c r="AI3720">
        <v>3.8849999999999998</v>
      </c>
      <c r="AJ3720">
        <v>1.23</v>
      </c>
      <c r="AK3720">
        <v>1.23655</v>
      </c>
      <c r="AR3720" s="3"/>
    </row>
    <row r="3721" spans="1:44" hidden="1" outlineLevel="1" x14ac:dyDescent="0.2">
      <c r="A3721" s="2">
        <v>38079</v>
      </c>
      <c r="B3721">
        <v>15.64</v>
      </c>
      <c r="E3721" s="2">
        <v>38079</v>
      </c>
      <c r="F3721">
        <v>1141.81</v>
      </c>
      <c r="G3721">
        <f t="shared" si="525"/>
        <v>8.5146223623659978E-3</v>
      </c>
      <c r="H3721" s="2">
        <v>38079</v>
      </c>
      <c r="I3721">
        <v>1673.4</v>
      </c>
      <c r="J3721">
        <f t="shared" si="526"/>
        <v>8.5826562839026455E-3</v>
      </c>
      <c r="K3721">
        <f t="shared" si="522"/>
        <v>8.5334562839026462E-3</v>
      </c>
      <c r="L3721">
        <v>7.6210010756542733E-3</v>
      </c>
      <c r="N3721" s="2">
        <v>38079</v>
      </c>
      <c r="O3721">
        <v>25.85</v>
      </c>
      <c r="Q3721" s="2">
        <v>38079</v>
      </c>
      <c r="R3721">
        <v>26819.41</v>
      </c>
      <c r="S3721" s="8">
        <f t="shared" si="527"/>
        <v>3.0701911144776828E-2</v>
      </c>
      <c r="T3721" s="9">
        <f t="shared" si="523"/>
        <v>3.0652711144776829E-2</v>
      </c>
      <c r="U3721" s="3">
        <f>Sheet1!$B$17+Sheet1!$B$18*'Portfolio allocation'!K3721</f>
        <v>1.0277596199789872E-2</v>
      </c>
      <c r="V3721" s="13">
        <f t="shared" si="528"/>
        <v>2.0375114944986956E-2</v>
      </c>
      <c r="W3721" s="13"/>
      <c r="X3721" s="2">
        <v>38079</v>
      </c>
      <c r="Y3721">
        <v>89.976500000000001</v>
      </c>
      <c r="AA3721" s="2">
        <v>38079</v>
      </c>
      <c r="AB3721">
        <v>1139.02</v>
      </c>
      <c r="AC3721">
        <f t="shared" si="529"/>
        <v>1.9813947658229525E-2</v>
      </c>
      <c r="AD3721">
        <f t="shared" si="524"/>
        <v>1.9761947658229525E-2</v>
      </c>
      <c r="AE3721">
        <f>Sheet2!$B$17+Sheet2!$B$18*'Portfolio allocation'!K3721</f>
        <v>7.6415540471704048E-3</v>
      </c>
      <c r="AF3721">
        <f t="shared" si="530"/>
        <v>1.212039361105912E-2</v>
      </c>
      <c r="AH3721" s="2">
        <v>38079</v>
      </c>
      <c r="AI3721">
        <v>4.1440000000000001</v>
      </c>
      <c r="AJ3721">
        <v>1.3</v>
      </c>
      <c r="AK3721">
        <v>1.2152499999999999</v>
      </c>
      <c r="AR3721" s="3"/>
    </row>
    <row r="3722" spans="1:44" hidden="1" outlineLevel="1" x14ac:dyDescent="0.2">
      <c r="A3722" s="2">
        <v>38082</v>
      </c>
      <c r="B3722">
        <v>14.97</v>
      </c>
      <c r="E3722" s="2">
        <v>38082</v>
      </c>
      <c r="F3722">
        <v>1150.57</v>
      </c>
      <c r="G3722">
        <f t="shared" si="525"/>
        <v>7.6720294970267222E-3</v>
      </c>
      <c r="H3722" s="2">
        <v>38082</v>
      </c>
      <c r="I3722">
        <v>1686.24</v>
      </c>
      <c r="J3722">
        <f t="shared" si="526"/>
        <v>7.6730010756542733E-3</v>
      </c>
      <c r="K3722">
        <f t="shared" si="522"/>
        <v>7.6210010756542733E-3</v>
      </c>
      <c r="L3722">
        <v>-1.8386365309801663E-3</v>
      </c>
      <c r="N3722" s="2">
        <v>38082</v>
      </c>
      <c r="O3722">
        <v>25.951000000000001</v>
      </c>
      <c r="Q3722" s="2">
        <v>38082</v>
      </c>
      <c r="R3722">
        <v>26924.2</v>
      </c>
      <c r="S3722" s="8">
        <f t="shared" si="527"/>
        <v>3.9072447902470664E-3</v>
      </c>
      <c r="T3722" s="9">
        <f t="shared" si="523"/>
        <v>3.8552447902470664E-3</v>
      </c>
      <c r="U3722" s="3">
        <f>Sheet1!$B$17+Sheet1!$B$18*'Portfolio allocation'!K3722</f>
        <v>9.2308044601971586E-3</v>
      </c>
      <c r="V3722" s="13">
        <f t="shared" si="528"/>
        <v>-5.3755596699500922E-3</v>
      </c>
      <c r="W3722" s="13"/>
      <c r="X3722" s="2">
        <v>38082</v>
      </c>
      <c r="Y3722">
        <v>89.957400000000007</v>
      </c>
      <c r="AA3722" s="2">
        <v>38082</v>
      </c>
      <c r="AB3722">
        <v>1138.78</v>
      </c>
      <c r="AC3722">
        <f t="shared" si="529"/>
        <v>-2.1070745026430249E-4</v>
      </c>
      <c r="AD3722">
        <f t="shared" si="524"/>
        <v>-2.6430745026430249E-4</v>
      </c>
      <c r="AE3722">
        <f>Sheet2!$B$17+Sheet2!$B$18*'Portfolio allocation'!K3722</f>
        <v>6.8301755971581987E-3</v>
      </c>
      <c r="AF3722">
        <f t="shared" si="530"/>
        <v>-7.0944830474225012E-3</v>
      </c>
      <c r="AH3722" s="2">
        <v>38082</v>
      </c>
      <c r="AI3722">
        <v>4.2089999999999996</v>
      </c>
      <c r="AJ3722">
        <v>1.34</v>
      </c>
      <c r="AK3722">
        <v>1.2013499999999999</v>
      </c>
      <c r="AR3722" s="3"/>
    </row>
    <row r="3723" spans="1:44" hidden="1" outlineLevel="1" x14ac:dyDescent="0.2">
      <c r="A3723" s="2">
        <v>38083</v>
      </c>
      <c r="B3723">
        <v>15.32</v>
      </c>
      <c r="E3723" s="2">
        <v>38083</v>
      </c>
      <c r="F3723">
        <v>1148.1600000000001</v>
      </c>
      <c r="G3723">
        <f t="shared" si="525"/>
        <v>-2.0946139739431713E-3</v>
      </c>
      <c r="H3723" s="2">
        <v>38083</v>
      </c>
      <c r="I3723">
        <v>1683.23</v>
      </c>
      <c r="J3723">
        <f t="shared" si="526"/>
        <v>-1.7850365309801663E-3</v>
      </c>
      <c r="K3723">
        <f t="shared" si="522"/>
        <v>-1.8386365309801663E-3</v>
      </c>
      <c r="L3723">
        <v>-6.6409232558829944E-3</v>
      </c>
      <c r="N3723" s="2">
        <v>38083</v>
      </c>
      <c r="O3723">
        <v>25.8</v>
      </c>
      <c r="Q3723" s="2">
        <v>38083</v>
      </c>
      <c r="R3723">
        <v>26767.53</v>
      </c>
      <c r="S3723" s="8">
        <f t="shared" si="527"/>
        <v>-5.8189286961173314E-3</v>
      </c>
      <c r="T3723" s="9">
        <f t="shared" si="523"/>
        <v>-5.8725286961173314E-3</v>
      </c>
      <c r="U3723" s="3">
        <f>Sheet1!$B$17+Sheet1!$B$18*'Portfolio allocation'!K3723</f>
        <v>-1.6215315412321757E-3</v>
      </c>
      <c r="V3723" s="13">
        <f t="shared" si="528"/>
        <v>-4.2509971548851562E-3</v>
      </c>
      <c r="W3723" s="13"/>
      <c r="X3723" s="2">
        <v>38083</v>
      </c>
      <c r="Y3723">
        <v>89.498900000000006</v>
      </c>
      <c r="AA3723" s="2">
        <v>38083</v>
      </c>
      <c r="AB3723">
        <v>1132.97</v>
      </c>
      <c r="AC3723">
        <f t="shared" si="529"/>
        <v>-5.1019512109450327E-3</v>
      </c>
      <c r="AD3723">
        <f t="shared" si="524"/>
        <v>-5.1543512109450329E-3</v>
      </c>
      <c r="AE3723">
        <f>Sheet2!$B$17+Sheet2!$B$18*'Portfolio allocation'!K3723</f>
        <v>-1.5815754998435598E-3</v>
      </c>
      <c r="AF3723">
        <f t="shared" si="530"/>
        <v>-3.5727757111014731E-3</v>
      </c>
      <c r="AH3723" s="2">
        <v>38083</v>
      </c>
      <c r="AI3723">
        <v>4.1520000000000001</v>
      </c>
      <c r="AJ3723">
        <v>1.31</v>
      </c>
      <c r="AK3723">
        <v>1.206</v>
      </c>
      <c r="AR3723" s="3"/>
    </row>
    <row r="3724" spans="1:44" hidden="1" outlineLevel="1" x14ac:dyDescent="0.2">
      <c r="A3724" s="2">
        <v>38084</v>
      </c>
      <c r="B3724">
        <v>15.76</v>
      </c>
      <c r="E3724" s="2">
        <v>38084</v>
      </c>
      <c r="F3724">
        <v>1140.53</v>
      </c>
      <c r="G3724">
        <f t="shared" si="525"/>
        <v>-6.645415273132782E-3</v>
      </c>
      <c r="H3724" s="2">
        <v>38084</v>
      </c>
      <c r="I3724">
        <v>1672.14</v>
      </c>
      <c r="J3724">
        <f t="shared" si="526"/>
        <v>-6.5885232558829943E-3</v>
      </c>
      <c r="K3724">
        <f t="shared" si="522"/>
        <v>-6.6409232558829944E-3</v>
      </c>
      <c r="L3724">
        <v>-1.1169041683113865E-3</v>
      </c>
      <c r="N3724" s="2">
        <v>38084</v>
      </c>
      <c r="O3724">
        <v>25.59</v>
      </c>
      <c r="Q3724" s="2">
        <v>38084</v>
      </c>
      <c r="R3724">
        <v>26549.67</v>
      </c>
      <c r="S3724" s="8">
        <f t="shared" si="527"/>
        <v>-8.1389653808177087E-3</v>
      </c>
      <c r="T3724" s="9">
        <f t="shared" si="523"/>
        <v>-8.191365380817708E-3</v>
      </c>
      <c r="U3724" s="3">
        <f>Sheet1!$B$17+Sheet1!$B$18*'Portfolio allocation'!K3724</f>
        <v>-7.1308365781712207E-3</v>
      </c>
      <c r="V3724" s="13">
        <f t="shared" si="528"/>
        <v>-1.0605288026464873E-3</v>
      </c>
      <c r="W3724" s="13"/>
      <c r="X3724" s="2">
        <v>38084</v>
      </c>
      <c r="Y3724">
        <v>88.906700000000001</v>
      </c>
      <c r="AA3724" s="2">
        <v>38084</v>
      </c>
      <c r="AB3724">
        <v>1125.48</v>
      </c>
      <c r="AC3724">
        <f t="shared" si="529"/>
        <v>-6.6109429199361358E-3</v>
      </c>
      <c r="AD3724">
        <f t="shared" si="524"/>
        <v>-6.663342919936136E-3</v>
      </c>
      <c r="AE3724">
        <f>Sheet2!$B$17+Sheet2!$B$18*'Portfolio allocation'!K3724</f>
        <v>-5.8518913730422539E-3</v>
      </c>
      <c r="AF3724">
        <f t="shared" si="530"/>
        <v>-8.114515468938821E-4</v>
      </c>
      <c r="AH3724" s="2">
        <v>38084</v>
      </c>
      <c r="AI3724">
        <v>4.1639999999999997</v>
      </c>
      <c r="AJ3724">
        <v>1.31</v>
      </c>
      <c r="AK3724">
        <v>1.2169000000000001</v>
      </c>
      <c r="AR3724" s="3"/>
    </row>
    <row r="3725" spans="1:44" hidden="1" outlineLevel="1" x14ac:dyDescent="0.2">
      <c r="A3725" s="2">
        <v>38085</v>
      </c>
      <c r="B3725">
        <v>16.260000000000002</v>
      </c>
      <c r="E3725" s="2">
        <v>38085</v>
      </c>
      <c r="F3725">
        <v>1139.32</v>
      </c>
      <c r="G3725">
        <f t="shared" si="525"/>
        <v>-1.0609102785547053E-3</v>
      </c>
      <c r="H3725" s="2">
        <v>38085</v>
      </c>
      <c r="I3725">
        <v>1670.36</v>
      </c>
      <c r="J3725">
        <f t="shared" si="526"/>
        <v>-1.0645041683113865E-3</v>
      </c>
      <c r="K3725">
        <f t="shared" si="522"/>
        <v>-1.1169041683113865E-3</v>
      </c>
      <c r="L3725">
        <v>-5.2800000000000003E-5</v>
      </c>
      <c r="N3725" s="2">
        <v>38085</v>
      </c>
      <c r="O3725">
        <v>25.48</v>
      </c>
      <c r="Q3725" s="2">
        <v>38085</v>
      </c>
      <c r="R3725">
        <v>26435.54</v>
      </c>
      <c r="S3725" s="8">
        <f t="shared" si="527"/>
        <v>-4.2987351631864623E-3</v>
      </c>
      <c r="T3725" s="9">
        <f t="shared" si="523"/>
        <v>-4.3511351631864625E-3</v>
      </c>
      <c r="U3725" s="3">
        <f>Sheet1!$B$17+Sheet1!$B$18*'Portfolio allocation'!K3725</f>
        <v>-7.9354188364806231E-4</v>
      </c>
      <c r="V3725" s="13">
        <f t="shared" si="528"/>
        <v>-3.5575932795384002E-3</v>
      </c>
      <c r="W3725" s="13"/>
      <c r="X3725" s="2">
        <v>38085</v>
      </c>
      <c r="Y3725">
        <v>88.944900000000004</v>
      </c>
      <c r="AA3725" s="2">
        <v>38085</v>
      </c>
      <c r="AB3725">
        <v>1125.96</v>
      </c>
      <c r="AC3725">
        <f t="shared" si="529"/>
        <v>4.2648469986139581E-4</v>
      </c>
      <c r="AD3725">
        <f t="shared" si="524"/>
        <v>3.7368469986139583E-4</v>
      </c>
      <c r="AE3725">
        <f>Sheet2!$B$17+Sheet2!$B$18*'Portfolio allocation'!K3725</f>
        <v>-9.3979266990059111E-4</v>
      </c>
      <c r="AF3725">
        <f t="shared" si="530"/>
        <v>1.313477369761987E-3</v>
      </c>
      <c r="AH3725" s="2">
        <v>38085</v>
      </c>
      <c r="AI3725">
        <v>4.2030000000000003</v>
      </c>
      <c r="AJ3725">
        <v>1.32</v>
      </c>
      <c r="AK3725">
        <v>1.21045</v>
      </c>
      <c r="AR3725" s="3"/>
    </row>
    <row r="3726" spans="1:44" hidden="1" outlineLevel="1" x14ac:dyDescent="0.2">
      <c r="A3726" s="2">
        <v>38086</v>
      </c>
      <c r="B3726">
        <v>16.260000000000002</v>
      </c>
      <c r="E3726" s="2">
        <v>38086</v>
      </c>
      <c r="F3726">
        <v>1139.32</v>
      </c>
      <c r="G3726">
        <f t="shared" si="525"/>
        <v>0</v>
      </c>
      <c r="H3726" s="2">
        <v>38086</v>
      </c>
      <c r="I3726">
        <v>1670.36</v>
      </c>
      <c r="J3726">
        <f t="shared" si="526"/>
        <v>0</v>
      </c>
      <c r="K3726">
        <f t="shared" si="522"/>
        <v>-5.2800000000000003E-5</v>
      </c>
      <c r="L3726">
        <v>5.1317111233506098E-3</v>
      </c>
      <c r="N3726" s="2">
        <v>38086</v>
      </c>
      <c r="O3726">
        <v>25.48</v>
      </c>
      <c r="Q3726" s="2">
        <v>38086</v>
      </c>
      <c r="R3726">
        <v>26435.54</v>
      </c>
      <c r="S3726" s="8">
        <f t="shared" si="527"/>
        <v>0</v>
      </c>
      <c r="T3726" s="9">
        <f t="shared" si="523"/>
        <v>-5.2800000000000003E-5</v>
      </c>
      <c r="U3726" s="3">
        <f>Sheet1!$B$17+Sheet1!$B$18*'Portfolio allocation'!K3726</f>
        <v>4.2722538622468346E-4</v>
      </c>
      <c r="V3726" s="13">
        <f t="shared" si="528"/>
        <v>-4.8002538622468345E-4</v>
      </c>
      <c r="W3726" s="13"/>
      <c r="X3726" s="2">
        <v>38086</v>
      </c>
      <c r="Y3726">
        <v>88.944900000000004</v>
      </c>
      <c r="AA3726" s="2">
        <v>38086</v>
      </c>
      <c r="AB3726">
        <v>1125.96</v>
      </c>
      <c r="AC3726">
        <f t="shared" si="529"/>
        <v>0</v>
      </c>
      <c r="AD3726">
        <f t="shared" si="524"/>
        <v>-5.2800000000000003E-5</v>
      </c>
      <c r="AE3726">
        <f>Sheet2!$B$17+Sheet2!$B$18*'Portfolio allocation'!K3726</f>
        <v>6.4359043145303517E-6</v>
      </c>
      <c r="AF3726">
        <f t="shared" si="530"/>
        <v>-5.9235904314530354E-5</v>
      </c>
      <c r="AH3726" s="2">
        <v>38086</v>
      </c>
      <c r="AI3726">
        <v>4.2030000000000003</v>
      </c>
      <c r="AJ3726">
        <v>1.32</v>
      </c>
      <c r="AK3726">
        <v>1.21045</v>
      </c>
      <c r="AR3726" s="3"/>
    </row>
    <row r="3727" spans="1:44" hidden="1" outlineLevel="1" x14ac:dyDescent="0.2">
      <c r="A3727" s="2">
        <v>38089</v>
      </c>
      <c r="B3727">
        <v>15.28</v>
      </c>
      <c r="E3727" s="2">
        <v>38089</v>
      </c>
      <c r="F3727">
        <v>1145.2</v>
      </c>
      <c r="G3727">
        <f t="shared" si="525"/>
        <v>5.1609732120914131E-3</v>
      </c>
      <c r="H3727" s="2">
        <v>38089</v>
      </c>
      <c r="I3727">
        <v>1679.02</v>
      </c>
      <c r="J3727">
        <f t="shared" si="526"/>
        <v>5.1845111233506103E-3</v>
      </c>
      <c r="K3727">
        <f t="shared" si="522"/>
        <v>5.1317111233506098E-3</v>
      </c>
      <c r="L3727">
        <v>-1.3769934528474984E-2</v>
      </c>
      <c r="N3727" s="2">
        <v>38089</v>
      </c>
      <c r="O3727">
        <v>25.61</v>
      </c>
      <c r="Q3727" s="2">
        <v>38089</v>
      </c>
      <c r="R3727">
        <v>26570.41</v>
      </c>
      <c r="S3727" s="8">
        <f t="shared" si="527"/>
        <v>5.1018439570365004E-3</v>
      </c>
      <c r="T3727" s="9">
        <f t="shared" si="523"/>
        <v>5.0490439570365E-3</v>
      </c>
      <c r="U3727" s="3">
        <f>Sheet1!$B$17+Sheet1!$B$18*'Portfolio allocation'!K3727</f>
        <v>6.3750279399174721E-3</v>
      </c>
      <c r="V3727" s="13">
        <f t="shared" si="528"/>
        <v>-1.3259839828809721E-3</v>
      </c>
      <c r="W3727" s="13"/>
      <c r="X3727" s="2">
        <v>38089</v>
      </c>
      <c r="Y3727">
        <v>89.537099999999995</v>
      </c>
      <c r="AA3727" s="2">
        <v>38089</v>
      </c>
      <c r="AB3727">
        <v>1133.46</v>
      </c>
      <c r="AC3727">
        <f t="shared" si="529"/>
        <v>6.6609826281573969E-3</v>
      </c>
      <c r="AD3727">
        <f t="shared" si="524"/>
        <v>6.6073826281573969E-3</v>
      </c>
      <c r="AE3727">
        <f>Sheet2!$B$17+Sheet2!$B$18*'Portfolio allocation'!K3727</f>
        <v>4.6166354640393365E-3</v>
      </c>
      <c r="AF3727">
        <f t="shared" si="530"/>
        <v>1.9907471641180605E-3</v>
      </c>
      <c r="AH3727" s="2">
        <v>38089</v>
      </c>
      <c r="AI3727">
        <v>4.2329999999999997</v>
      </c>
      <c r="AJ3727">
        <v>1.34</v>
      </c>
      <c r="AK3727">
        <v>1.20705</v>
      </c>
      <c r="AR3727" s="3"/>
    </row>
    <row r="3728" spans="1:44" hidden="1" outlineLevel="1" x14ac:dyDescent="0.2">
      <c r="A3728" s="2">
        <v>38090</v>
      </c>
      <c r="B3728">
        <v>17.260000000000002</v>
      </c>
      <c r="E3728" s="2">
        <v>38090</v>
      </c>
      <c r="F3728">
        <v>1129.44</v>
      </c>
      <c r="G3728">
        <f t="shared" si="525"/>
        <v>-1.3761788333915503E-2</v>
      </c>
      <c r="H3728" s="2">
        <v>38090</v>
      </c>
      <c r="I3728">
        <v>1655.99</v>
      </c>
      <c r="J3728">
        <f t="shared" si="526"/>
        <v>-1.3716334528474983E-2</v>
      </c>
      <c r="K3728">
        <f t="shared" si="522"/>
        <v>-1.3769934528474984E-2</v>
      </c>
      <c r="L3728">
        <v>-1.1546404531427967E-3</v>
      </c>
      <c r="N3728" s="2">
        <v>38090</v>
      </c>
      <c r="O3728">
        <v>25.45</v>
      </c>
      <c r="Q3728" s="2">
        <v>38090</v>
      </c>
      <c r="R3728">
        <v>26404.42</v>
      </c>
      <c r="S3728" s="8">
        <f t="shared" si="527"/>
        <v>-6.2471749589111392E-3</v>
      </c>
      <c r="T3728" s="9">
        <f t="shared" si="523"/>
        <v>-6.3007749589111392E-3</v>
      </c>
      <c r="U3728" s="3">
        <f>Sheet1!$B$17+Sheet1!$B$18*'Portfolio allocation'!K3728</f>
        <v>-1.5309418983260957E-2</v>
      </c>
      <c r="V3728" s="13">
        <f t="shared" si="528"/>
        <v>9.008644024349817E-3</v>
      </c>
      <c r="W3728" s="13"/>
      <c r="X3728" s="2">
        <v>38090</v>
      </c>
      <c r="Y3728">
        <v>88.868499999999997</v>
      </c>
      <c r="AA3728" s="2">
        <v>38090</v>
      </c>
      <c r="AB3728">
        <v>1124.99</v>
      </c>
      <c r="AC3728">
        <f t="shared" si="529"/>
        <v>-7.4726942282921094E-3</v>
      </c>
      <c r="AD3728">
        <f t="shared" si="524"/>
        <v>-7.5282942282921097E-3</v>
      </c>
      <c r="AE3728">
        <f>Sheet2!$B$17+Sheet2!$B$18*'Portfolio allocation'!K3728</f>
        <v>-1.2191190074158021E-2</v>
      </c>
      <c r="AF3728">
        <f t="shared" si="530"/>
        <v>4.6628958458659114E-3</v>
      </c>
      <c r="AH3728" s="2">
        <v>38090</v>
      </c>
      <c r="AI3728">
        <v>4.3520000000000003</v>
      </c>
      <c r="AJ3728">
        <v>1.39</v>
      </c>
      <c r="AK3728">
        <v>1.19095</v>
      </c>
      <c r="AR3728" s="3"/>
    </row>
    <row r="3729" spans="1:44" hidden="1" outlineLevel="1" x14ac:dyDescent="0.2">
      <c r="A3729" s="2">
        <v>38091</v>
      </c>
      <c r="B3729">
        <v>15.62</v>
      </c>
      <c r="E3729" s="2">
        <v>38091</v>
      </c>
      <c r="F3729">
        <v>1128.17</v>
      </c>
      <c r="G3729">
        <f t="shared" si="525"/>
        <v>-1.1244510553902742E-3</v>
      </c>
      <c r="H3729" s="2">
        <v>38091</v>
      </c>
      <c r="I3729">
        <v>1654.17</v>
      </c>
      <c r="J3729">
        <f t="shared" si="526"/>
        <v>-1.0990404531427966E-3</v>
      </c>
      <c r="K3729">
        <f t="shared" si="522"/>
        <v>-1.1546404531427967E-3</v>
      </c>
      <c r="L3729">
        <v>5.3324213109899132E-4</v>
      </c>
      <c r="N3729" s="2">
        <v>38091</v>
      </c>
      <c r="O3729">
        <v>25.51</v>
      </c>
      <c r="Q3729" s="2">
        <v>38091</v>
      </c>
      <c r="R3729">
        <v>26466.66</v>
      </c>
      <c r="S3729" s="8">
        <f t="shared" si="527"/>
        <v>2.35718110831451E-3</v>
      </c>
      <c r="T3729" s="9">
        <f t="shared" si="523"/>
        <v>2.3015811083145102E-3</v>
      </c>
      <c r="U3729" s="3">
        <f>Sheet1!$B$17+Sheet1!$B$18*'Portfolio allocation'!K3729</f>
        <v>-8.3683390597129445E-4</v>
      </c>
      <c r="V3729" s="13">
        <f t="shared" si="528"/>
        <v>3.1384150142858046E-3</v>
      </c>
      <c r="W3729" s="13"/>
      <c r="X3729" s="2">
        <v>38091</v>
      </c>
      <c r="Y3729">
        <v>89.498900000000006</v>
      </c>
      <c r="AA3729" s="2">
        <v>38091</v>
      </c>
      <c r="AB3729">
        <v>1132.97</v>
      </c>
      <c r="AC3729">
        <f t="shared" si="529"/>
        <v>7.0933963857455762E-3</v>
      </c>
      <c r="AD3729">
        <f t="shared" si="524"/>
        <v>7.0341963857455765E-3</v>
      </c>
      <c r="AE3729">
        <f>Sheet2!$B$17+Sheet2!$B$18*'Portfolio allocation'!K3729</f>
        <v>-9.7334873711237945E-4</v>
      </c>
      <c r="AF3729">
        <f t="shared" si="530"/>
        <v>8.007545122857956E-3</v>
      </c>
      <c r="AH3729" s="2">
        <v>38091</v>
      </c>
      <c r="AI3729">
        <v>4.3689999999999998</v>
      </c>
      <c r="AJ3729">
        <v>1.48</v>
      </c>
      <c r="AK3729">
        <v>1.19235</v>
      </c>
      <c r="AR3729" s="3"/>
    </row>
    <row r="3730" spans="1:44" hidden="1" outlineLevel="1" x14ac:dyDescent="0.2">
      <c r="A3730" s="2">
        <v>38092</v>
      </c>
      <c r="B3730">
        <v>15.74</v>
      </c>
      <c r="E3730" s="2">
        <v>38092</v>
      </c>
      <c r="F3730">
        <v>1128.8399999999999</v>
      </c>
      <c r="G3730">
        <f t="shared" si="525"/>
        <v>5.9388212769340143E-4</v>
      </c>
      <c r="H3730" s="2">
        <v>38092</v>
      </c>
      <c r="I3730">
        <v>1655.15</v>
      </c>
      <c r="J3730">
        <f t="shared" si="526"/>
        <v>5.9244213109899135E-4</v>
      </c>
      <c r="K3730">
        <f t="shared" si="522"/>
        <v>5.3324213109899132E-4</v>
      </c>
      <c r="L3730">
        <v>5.0589609642629624E-3</v>
      </c>
      <c r="N3730" s="2">
        <v>38092</v>
      </c>
      <c r="O3730">
        <v>25.215</v>
      </c>
      <c r="Q3730" s="2">
        <v>38092</v>
      </c>
      <c r="R3730">
        <v>26160.6</v>
      </c>
      <c r="S3730" s="8">
        <f t="shared" si="527"/>
        <v>-1.1563982761708558E-2</v>
      </c>
      <c r="T3730" s="9">
        <f t="shared" si="523"/>
        <v>-1.1623182761708558E-2</v>
      </c>
      <c r="U3730" s="3">
        <f>Sheet1!$B$17+Sheet1!$B$18*'Portfolio allocation'!K3730</f>
        <v>1.0995477713041575E-3</v>
      </c>
      <c r="V3730" s="13">
        <f t="shared" si="528"/>
        <v>-1.2722730533012715E-2</v>
      </c>
      <c r="W3730" s="13"/>
      <c r="X3730" s="2">
        <v>38092</v>
      </c>
      <c r="Y3730">
        <v>89.756799999999998</v>
      </c>
      <c r="AA3730" s="2">
        <v>38092</v>
      </c>
      <c r="AB3730">
        <v>1136.24</v>
      </c>
      <c r="AC3730">
        <f t="shared" si="529"/>
        <v>2.8862194056329393E-3</v>
      </c>
      <c r="AD3730">
        <f t="shared" si="524"/>
        <v>2.8278194056329392E-3</v>
      </c>
      <c r="AE3730">
        <f>Sheet2!$B$17+Sheet2!$B$18*'Portfolio allocation'!K3730</f>
        <v>5.2755951857474536E-4</v>
      </c>
      <c r="AF3730">
        <f t="shared" si="530"/>
        <v>2.3002598870581941E-3</v>
      </c>
      <c r="AH3730" s="2">
        <v>38092</v>
      </c>
      <c r="AI3730">
        <v>4.4039999999999999</v>
      </c>
      <c r="AJ3730">
        <v>1.46</v>
      </c>
      <c r="AK3730">
        <v>1.1933499999999999</v>
      </c>
      <c r="AR3730" s="3"/>
    </row>
    <row r="3731" spans="1:44" hidden="1" outlineLevel="1" x14ac:dyDescent="0.2">
      <c r="A3731" s="2">
        <v>38093</v>
      </c>
      <c r="B3731">
        <v>14.94</v>
      </c>
      <c r="E3731" s="2">
        <v>38093</v>
      </c>
      <c r="F3731">
        <v>1134.6099999999999</v>
      </c>
      <c r="G3731">
        <f t="shared" si="525"/>
        <v>5.1114418340951762E-3</v>
      </c>
      <c r="H3731" s="2">
        <v>38093</v>
      </c>
      <c r="I3731">
        <v>1663.62</v>
      </c>
      <c r="J3731">
        <f t="shared" si="526"/>
        <v>5.1173609642629625E-3</v>
      </c>
      <c r="K3731">
        <f t="shared" si="522"/>
        <v>5.0589609642629624E-3</v>
      </c>
      <c r="L3731">
        <v>1.0079448912612703E-3</v>
      </c>
      <c r="N3731" s="2">
        <v>38093</v>
      </c>
      <c r="O3731">
        <v>25.16</v>
      </c>
      <c r="Q3731" s="2">
        <v>38093</v>
      </c>
      <c r="R3731">
        <v>26103.53</v>
      </c>
      <c r="S3731" s="8">
        <f t="shared" si="527"/>
        <v>-2.1815248885729277E-3</v>
      </c>
      <c r="T3731" s="9">
        <f t="shared" si="523"/>
        <v>-2.2399248885729278E-3</v>
      </c>
      <c r="U3731" s="3">
        <f>Sheet1!$B$17+Sheet1!$B$18*'Portfolio allocation'!K3731</f>
        <v>6.2915671136779053E-3</v>
      </c>
      <c r="V3731" s="13">
        <f t="shared" si="528"/>
        <v>-8.5314920022508331E-3</v>
      </c>
      <c r="W3731" s="13"/>
      <c r="X3731" s="2">
        <v>38093</v>
      </c>
      <c r="Y3731">
        <v>88.142600000000002</v>
      </c>
      <c r="AA3731" s="2">
        <v>38093</v>
      </c>
      <c r="AB3731">
        <v>1115.8</v>
      </c>
      <c r="AC3731">
        <f t="shared" si="529"/>
        <v>-1.7989157220305585E-2</v>
      </c>
      <c r="AD3731">
        <f t="shared" si="524"/>
        <v>-1.8045157220305585E-2</v>
      </c>
      <c r="AE3731">
        <f>Sheet2!$B$17+Sheet2!$B$18*'Portfolio allocation'!K3731</f>
        <v>4.5519441665541789E-3</v>
      </c>
      <c r="AF3731">
        <f t="shared" si="530"/>
        <v>-2.2597101386859764E-2</v>
      </c>
      <c r="AH3731" s="2">
        <v>38093</v>
      </c>
      <c r="AI3731">
        <v>4.3479999999999999</v>
      </c>
      <c r="AJ3731">
        <v>1.4</v>
      </c>
      <c r="AK3731">
        <v>1.2031000000000001</v>
      </c>
      <c r="AR3731" s="3"/>
    </row>
    <row r="3732" spans="1:44" hidden="1" outlineLevel="1" x14ac:dyDescent="0.2">
      <c r="A3732" s="2">
        <v>38096</v>
      </c>
      <c r="B3732">
        <v>15.42</v>
      </c>
      <c r="E3732" s="2">
        <v>38096</v>
      </c>
      <c r="F3732">
        <v>1135.82</v>
      </c>
      <c r="G3732">
        <f t="shared" si="525"/>
        <v>1.0664457390645588E-3</v>
      </c>
      <c r="H3732" s="2">
        <v>38096</v>
      </c>
      <c r="I3732">
        <v>1665.39</v>
      </c>
      <c r="J3732">
        <f t="shared" si="526"/>
        <v>1.0639448912612703E-3</v>
      </c>
      <c r="K3732">
        <f t="shared" si="522"/>
        <v>1.0079448912612703E-3</v>
      </c>
      <c r="L3732">
        <v>-1.56091127651782E-2</v>
      </c>
      <c r="N3732" s="2">
        <v>38096</v>
      </c>
      <c r="O3732">
        <v>25.53</v>
      </c>
      <c r="Q3732" s="2">
        <v>38096</v>
      </c>
      <c r="R3732">
        <v>26487.42</v>
      </c>
      <c r="S3732" s="8">
        <f t="shared" si="527"/>
        <v>1.4706440086838857E-2</v>
      </c>
      <c r="T3732" s="9">
        <f t="shared" si="523"/>
        <v>1.4650440086838856E-2</v>
      </c>
      <c r="U3732" s="3">
        <f>Sheet1!$B$17+Sheet1!$B$18*'Portfolio allocation'!K3732</f>
        <v>1.6441388083301338E-3</v>
      </c>
      <c r="V3732" s="13">
        <f t="shared" si="528"/>
        <v>1.3006301278508723E-2</v>
      </c>
      <c r="W3732" s="13"/>
      <c r="X3732" s="2">
        <v>38096</v>
      </c>
      <c r="Y3732">
        <v>87.817800000000005</v>
      </c>
      <c r="AA3732" s="2">
        <v>38096</v>
      </c>
      <c r="AB3732">
        <v>1111.69</v>
      </c>
      <c r="AC3732">
        <f t="shared" si="529"/>
        <v>-3.6834558164544617E-3</v>
      </c>
      <c r="AD3732">
        <f t="shared" si="524"/>
        <v>-3.7406558164544616E-3</v>
      </c>
      <c r="AE3732">
        <f>Sheet2!$B$17+Sheet2!$B$18*'Portfolio allocation'!K3732</f>
        <v>9.4967732367377974E-4</v>
      </c>
      <c r="AF3732">
        <f t="shared" si="530"/>
        <v>-4.6903331401282411E-3</v>
      </c>
      <c r="AH3732" s="2">
        <v>38096</v>
      </c>
      <c r="AI3732">
        <v>4.3849999999999998</v>
      </c>
      <c r="AJ3732">
        <v>1.43</v>
      </c>
      <c r="AK3732">
        <v>1.2030000000000001</v>
      </c>
      <c r="AR3732" s="3"/>
    </row>
    <row r="3733" spans="1:44" hidden="1" outlineLevel="1" x14ac:dyDescent="0.2">
      <c r="A3733" s="2">
        <v>38097</v>
      </c>
      <c r="B3733">
        <v>16.670000000000002</v>
      </c>
      <c r="E3733" s="2">
        <v>38097</v>
      </c>
      <c r="F3733">
        <v>1118.1500000000001</v>
      </c>
      <c r="G3733">
        <f t="shared" si="525"/>
        <v>-1.5557042489126705E-2</v>
      </c>
      <c r="H3733" s="2">
        <v>38097</v>
      </c>
      <c r="I3733">
        <v>1639.49</v>
      </c>
      <c r="J3733">
        <f t="shared" si="526"/>
        <v>-1.55519127651782E-2</v>
      </c>
      <c r="K3733">
        <f t="shared" si="522"/>
        <v>-1.56091127651782E-2</v>
      </c>
      <c r="L3733">
        <v>5.3213217427369314E-3</v>
      </c>
      <c r="N3733" s="2">
        <v>38097</v>
      </c>
      <c r="O3733">
        <v>25.33</v>
      </c>
      <c r="Q3733" s="2">
        <v>38097</v>
      </c>
      <c r="R3733">
        <v>26279.91</v>
      </c>
      <c r="S3733" s="8">
        <f t="shared" si="527"/>
        <v>-7.8342851059105545E-3</v>
      </c>
      <c r="T3733" s="9">
        <f t="shared" si="523"/>
        <v>-7.8914851059105548E-3</v>
      </c>
      <c r="U3733" s="3">
        <f>Sheet1!$B$17+Sheet1!$B$18*'Portfolio allocation'!K3733</f>
        <v>-1.7419370867381895E-2</v>
      </c>
      <c r="V3733" s="13">
        <f t="shared" si="528"/>
        <v>9.5278857614713407E-3</v>
      </c>
      <c r="W3733" s="13"/>
      <c r="X3733" s="2">
        <v>38097</v>
      </c>
      <c r="Y3733">
        <v>86.585599999999999</v>
      </c>
      <c r="AA3733" s="2">
        <v>38097</v>
      </c>
      <c r="AB3733">
        <v>1096.0899999999999</v>
      </c>
      <c r="AC3733">
        <f t="shared" si="529"/>
        <v>-1.4032688969047302E-2</v>
      </c>
      <c r="AD3733">
        <f t="shared" si="524"/>
        <v>-1.4091088969047302E-2</v>
      </c>
      <c r="AE3733">
        <f>Sheet2!$B$17+Sheet2!$B$18*'Portfolio allocation'!K3733</f>
        <v>-1.382663428391504E-2</v>
      </c>
      <c r="AF3733">
        <f t="shared" si="530"/>
        <v>-2.6445468513226246E-4</v>
      </c>
      <c r="AH3733" s="2">
        <v>38097</v>
      </c>
      <c r="AI3733">
        <v>4.46</v>
      </c>
      <c r="AJ3733">
        <v>1.46</v>
      </c>
      <c r="AK3733">
        <v>1.1916500000000001</v>
      </c>
      <c r="AR3733" s="3"/>
    </row>
    <row r="3734" spans="1:44" hidden="1" outlineLevel="1" x14ac:dyDescent="0.2">
      <c r="A3734" s="2">
        <v>38098</v>
      </c>
      <c r="B3734">
        <v>15.6</v>
      </c>
      <c r="E3734" s="2">
        <v>38098</v>
      </c>
      <c r="F3734">
        <v>1124.0899999999999</v>
      </c>
      <c r="G3734">
        <f t="shared" si="525"/>
        <v>5.3123462862763038E-3</v>
      </c>
      <c r="H3734" s="2">
        <v>38098</v>
      </c>
      <c r="I3734">
        <v>1648.31</v>
      </c>
      <c r="J3734">
        <f t="shared" si="526"/>
        <v>5.3797217427369315E-3</v>
      </c>
      <c r="K3734">
        <f t="shared" si="522"/>
        <v>5.3213217427369314E-3</v>
      </c>
      <c r="L3734">
        <v>1.4087024135023246E-2</v>
      </c>
      <c r="N3734" s="2">
        <v>38098</v>
      </c>
      <c r="O3734">
        <v>25.45</v>
      </c>
      <c r="Q3734" s="2">
        <v>38098</v>
      </c>
      <c r="R3734">
        <v>26404.42</v>
      </c>
      <c r="S3734" s="8">
        <f t="shared" si="527"/>
        <v>4.7378396653565691E-3</v>
      </c>
      <c r="T3734" s="9">
        <f t="shared" si="523"/>
        <v>4.679439665356569E-3</v>
      </c>
      <c r="U3734" s="3">
        <f>Sheet1!$B$17+Sheet1!$B$18*'Portfolio allocation'!K3734</f>
        <v>6.5925540478495911E-3</v>
      </c>
      <c r="V3734" s="13">
        <f t="shared" si="528"/>
        <v>-1.9131143824930221E-3</v>
      </c>
      <c r="W3734" s="13"/>
      <c r="X3734" s="2">
        <v>38098</v>
      </c>
      <c r="Y3734">
        <v>87.168300000000002</v>
      </c>
      <c r="AA3734" s="2">
        <v>38098</v>
      </c>
      <c r="AB3734">
        <v>1103.47</v>
      </c>
      <c r="AC3734">
        <f t="shared" si="529"/>
        <v>6.733023748050071E-3</v>
      </c>
      <c r="AD3734">
        <f t="shared" si="524"/>
        <v>6.6722237480500712E-3</v>
      </c>
      <c r="AE3734">
        <f>Sheet2!$B$17+Sheet2!$B$18*'Portfolio allocation'!K3734</f>
        <v>4.7852420642020598E-3</v>
      </c>
      <c r="AF3734">
        <f t="shared" si="530"/>
        <v>1.8869816838480115E-3</v>
      </c>
      <c r="AH3734" s="2">
        <v>38098</v>
      </c>
      <c r="AI3734">
        <v>4.4260000000000002</v>
      </c>
      <c r="AJ3734">
        <v>1.52</v>
      </c>
      <c r="AK3734">
        <v>1.1873499999999999</v>
      </c>
      <c r="AR3734" s="3"/>
    </row>
    <row r="3735" spans="1:44" hidden="1" outlineLevel="1" x14ac:dyDescent="0.2">
      <c r="A3735" s="2">
        <v>38099</v>
      </c>
      <c r="B3735">
        <v>14.61</v>
      </c>
      <c r="E3735" s="2">
        <v>38099</v>
      </c>
      <c r="F3735">
        <v>1139.93</v>
      </c>
      <c r="G3735">
        <f t="shared" si="525"/>
        <v>1.4091398375575048E-2</v>
      </c>
      <c r="H3735" s="2">
        <v>38099</v>
      </c>
      <c r="I3735">
        <v>1671.63</v>
      </c>
      <c r="J3735">
        <f t="shared" si="526"/>
        <v>1.4147824135023246E-2</v>
      </c>
      <c r="K3735">
        <f t="shared" si="522"/>
        <v>1.4087024135023246E-2</v>
      </c>
      <c r="L3735">
        <v>5.3263632023819302E-4</v>
      </c>
      <c r="N3735" s="2">
        <v>38099</v>
      </c>
      <c r="O3735">
        <v>25.95</v>
      </c>
      <c r="Q3735" s="2">
        <v>38099</v>
      </c>
      <c r="R3735">
        <v>26923.17</v>
      </c>
      <c r="S3735" s="8">
        <f t="shared" si="527"/>
        <v>1.9646331939879857E-2</v>
      </c>
      <c r="T3735" s="9">
        <f t="shared" si="523"/>
        <v>1.9585531939879858E-2</v>
      </c>
      <c r="U3735" s="3">
        <f>Sheet1!$B$17+Sheet1!$B$18*'Portfolio allocation'!K3735</f>
        <v>1.664878998472169E-2</v>
      </c>
      <c r="V3735" s="13">
        <f t="shared" si="528"/>
        <v>2.9367419551581675E-3</v>
      </c>
      <c r="W3735" s="13"/>
      <c r="X3735" s="2">
        <v>38099</v>
      </c>
      <c r="Y3735">
        <v>86.671599999999998</v>
      </c>
      <c r="AA3735" s="2">
        <v>38099</v>
      </c>
      <c r="AB3735">
        <v>1097.18</v>
      </c>
      <c r="AC3735">
        <f t="shared" si="529"/>
        <v>-5.7002002773069993E-3</v>
      </c>
      <c r="AD3735">
        <f t="shared" si="524"/>
        <v>-5.7598002773069992E-3</v>
      </c>
      <c r="AE3735">
        <f>Sheet2!$B$17+Sheet2!$B$18*'Portfolio allocation'!K3735</f>
        <v>1.2579928264716969E-2</v>
      </c>
      <c r="AF3735">
        <f t="shared" si="530"/>
        <v>-1.8339728542023967E-2</v>
      </c>
      <c r="AH3735" s="2">
        <v>38099</v>
      </c>
      <c r="AI3735">
        <v>4.3849999999999998</v>
      </c>
      <c r="AJ3735">
        <v>1.49</v>
      </c>
      <c r="AK3735">
        <v>1.1863999999999999</v>
      </c>
      <c r="AR3735" s="3"/>
    </row>
    <row r="3736" spans="1:44" hidden="1" outlineLevel="1" x14ac:dyDescent="0.2">
      <c r="A3736" s="2">
        <v>38100</v>
      </c>
      <c r="B3736">
        <v>14.01</v>
      </c>
      <c r="E3736" s="2">
        <v>38100</v>
      </c>
      <c r="F3736">
        <v>1140.5999999999999</v>
      </c>
      <c r="G3736">
        <f t="shared" si="525"/>
        <v>5.8775538848854225E-4</v>
      </c>
      <c r="H3736" s="2">
        <v>38100</v>
      </c>
      <c r="I3736">
        <v>1672.62</v>
      </c>
      <c r="J3736">
        <f t="shared" si="526"/>
        <v>5.9223632023819306E-4</v>
      </c>
      <c r="K3736">
        <f t="shared" si="522"/>
        <v>5.3263632023819302E-4</v>
      </c>
      <c r="L3736">
        <v>-4.5057327019884545E-3</v>
      </c>
      <c r="N3736" s="2">
        <v>38100</v>
      </c>
      <c r="O3736">
        <v>27.54</v>
      </c>
      <c r="Q3736" s="2">
        <v>38100</v>
      </c>
      <c r="R3736">
        <v>28572.79</v>
      </c>
      <c r="S3736" s="8">
        <f t="shared" si="527"/>
        <v>6.1271388176058039E-2</v>
      </c>
      <c r="T3736" s="9">
        <f t="shared" si="523"/>
        <v>6.1211788176058039E-2</v>
      </c>
      <c r="U3736" s="3">
        <f>Sheet1!$B$17+Sheet1!$B$18*'Portfolio allocation'!K3736</f>
        <v>1.0988527697313607E-3</v>
      </c>
      <c r="V3736" s="13">
        <f t="shared" si="528"/>
        <v>6.011293540632668E-2</v>
      </c>
      <c r="W3736" s="13"/>
      <c r="X3736" s="2">
        <v>38100</v>
      </c>
      <c r="Y3736">
        <v>87.187399999999997</v>
      </c>
      <c r="AA3736" s="2">
        <v>38100</v>
      </c>
      <c r="AB3736">
        <v>1103.71</v>
      </c>
      <c r="AC3736">
        <f t="shared" si="529"/>
        <v>5.9516214294828007E-3</v>
      </c>
      <c r="AD3736">
        <f t="shared" si="524"/>
        <v>5.8880214294828011E-3</v>
      </c>
      <c r="AE3736">
        <f>Sheet2!$B$17+Sheet2!$B$18*'Portfolio allocation'!K3736</f>
        <v>5.2702081610169057E-4</v>
      </c>
      <c r="AF3736">
        <f t="shared" si="530"/>
        <v>5.361000613381111E-3</v>
      </c>
      <c r="AH3736" s="2">
        <v>38100</v>
      </c>
      <c r="AI3736">
        <v>4.4589999999999996</v>
      </c>
      <c r="AJ3736">
        <v>1.59</v>
      </c>
      <c r="AK3736">
        <v>1.1825000000000001</v>
      </c>
      <c r="AR3736" s="3"/>
    </row>
    <row r="3737" spans="1:44" hidden="1" outlineLevel="1" x14ac:dyDescent="0.2">
      <c r="A3737" s="2">
        <v>38103</v>
      </c>
      <c r="B3737">
        <v>14.77</v>
      </c>
      <c r="E3737" s="2">
        <v>38103</v>
      </c>
      <c r="F3737">
        <v>1135.53</v>
      </c>
      <c r="G3737">
        <f t="shared" si="525"/>
        <v>-4.4450289321409375E-3</v>
      </c>
      <c r="H3737" s="2">
        <v>38103</v>
      </c>
      <c r="I3737">
        <v>1665.19</v>
      </c>
      <c r="J3737">
        <f t="shared" si="526"/>
        <v>-4.4421327019884549E-3</v>
      </c>
      <c r="K3737">
        <f t="shared" si="522"/>
        <v>-4.5057327019884545E-3</v>
      </c>
      <c r="L3737">
        <v>2.2132165506638952E-3</v>
      </c>
      <c r="N3737" s="2">
        <v>38103</v>
      </c>
      <c r="O3737">
        <v>27.24</v>
      </c>
      <c r="Q3737" s="2">
        <v>38103</v>
      </c>
      <c r="R3737">
        <v>28261.54</v>
      </c>
      <c r="S3737" s="8">
        <f t="shared" si="527"/>
        <v>-1.0893230937545795E-2</v>
      </c>
      <c r="T3737" s="9">
        <f t="shared" si="523"/>
        <v>-1.0956830937545795E-2</v>
      </c>
      <c r="U3737" s="3">
        <f>Sheet1!$B$17+Sheet1!$B$18*'Portfolio allocation'!K3737</f>
        <v>-4.6812918618186414E-3</v>
      </c>
      <c r="V3737" s="13">
        <f t="shared" si="528"/>
        <v>-6.2755390757271538E-3</v>
      </c>
      <c r="W3737" s="13"/>
      <c r="X3737" s="2">
        <v>38103</v>
      </c>
      <c r="Y3737">
        <v>86.375500000000002</v>
      </c>
      <c r="AA3737" s="2">
        <v>38103</v>
      </c>
      <c r="AB3737">
        <v>1093.43</v>
      </c>
      <c r="AC3737">
        <f t="shared" si="529"/>
        <v>-9.3140408259415608E-3</v>
      </c>
      <c r="AD3737">
        <f t="shared" si="524"/>
        <v>-9.3768408259415608E-3</v>
      </c>
      <c r="AE3737">
        <f>Sheet2!$B$17+Sheet2!$B$18*'Portfolio allocation'!K3737</f>
        <v>-3.9532254588814826E-3</v>
      </c>
      <c r="AF3737">
        <f t="shared" si="530"/>
        <v>-5.4236153670600782E-3</v>
      </c>
      <c r="AH3737" s="2">
        <v>38103</v>
      </c>
      <c r="AI3737">
        <v>4.4370000000000003</v>
      </c>
      <c r="AJ3737">
        <v>1.57</v>
      </c>
      <c r="AK3737">
        <v>1.1854499999999999</v>
      </c>
      <c r="AR3737" s="3"/>
    </row>
    <row r="3738" spans="1:44" hidden="1" outlineLevel="1" x14ac:dyDescent="0.2">
      <c r="A3738" s="2">
        <v>38104</v>
      </c>
      <c r="B3738">
        <v>15.07</v>
      </c>
      <c r="E3738" s="2">
        <v>38104</v>
      </c>
      <c r="F3738">
        <v>1138.1099999999999</v>
      </c>
      <c r="G3738">
        <f t="shared" si="525"/>
        <v>2.2720667881956924E-3</v>
      </c>
      <c r="H3738" s="2">
        <v>38104</v>
      </c>
      <c r="I3738">
        <v>1668.98</v>
      </c>
      <c r="J3738">
        <f t="shared" si="526"/>
        <v>2.2760165506638952E-3</v>
      </c>
      <c r="K3738">
        <f t="shared" si="522"/>
        <v>2.2132165506638952E-3</v>
      </c>
      <c r="L3738">
        <v>-1.371025511150516E-2</v>
      </c>
      <c r="N3738" s="2">
        <v>38104</v>
      </c>
      <c r="O3738">
        <v>27.22</v>
      </c>
      <c r="Q3738" s="2">
        <v>38104</v>
      </c>
      <c r="R3738">
        <v>28240.79</v>
      </c>
      <c r="S3738" s="8">
        <f t="shared" si="527"/>
        <v>-7.3421335143097899E-4</v>
      </c>
      <c r="T3738" s="9">
        <f t="shared" si="523"/>
        <v>-7.97013351430979E-4</v>
      </c>
      <c r="U3738" s="3">
        <f>Sheet1!$B$17+Sheet1!$B$18*'Portfolio allocation'!K3738</f>
        <v>3.0268570016427424E-3</v>
      </c>
      <c r="V3738" s="13">
        <f t="shared" si="528"/>
        <v>-3.8238703530737213E-3</v>
      </c>
      <c r="W3738" s="13"/>
      <c r="X3738" s="2">
        <v>38104</v>
      </c>
      <c r="Y3738">
        <v>87.025000000000006</v>
      </c>
      <c r="AA3738" s="2">
        <v>38104</v>
      </c>
      <c r="AB3738">
        <v>1101.6600000000001</v>
      </c>
      <c r="AC3738">
        <f t="shared" si="529"/>
        <v>7.5267735474606745E-3</v>
      </c>
      <c r="AD3738">
        <f t="shared" si="524"/>
        <v>7.4655735474606745E-3</v>
      </c>
      <c r="AE3738">
        <f>Sheet2!$B$17+Sheet2!$B$18*'Portfolio allocation'!K3738</f>
        <v>2.0214356324756567E-3</v>
      </c>
      <c r="AF3738">
        <f t="shared" si="530"/>
        <v>5.4441379149850182E-3</v>
      </c>
      <c r="AH3738" s="2">
        <v>38104</v>
      </c>
      <c r="AI3738">
        <v>4.3879999999999999</v>
      </c>
      <c r="AJ3738">
        <v>1.53</v>
      </c>
      <c r="AK3738">
        <v>1.19035</v>
      </c>
      <c r="AR3738" s="3"/>
    </row>
    <row r="3739" spans="1:44" hidden="1" outlineLevel="1" x14ac:dyDescent="0.2">
      <c r="A3739" s="2">
        <v>38105</v>
      </c>
      <c r="B3739">
        <v>16.29</v>
      </c>
      <c r="E3739" s="2">
        <v>38105</v>
      </c>
      <c r="F3739">
        <v>1122.4100000000001</v>
      </c>
      <c r="G3739">
        <f t="shared" si="525"/>
        <v>-1.3794800151127551E-2</v>
      </c>
      <c r="H3739" s="2">
        <v>38105</v>
      </c>
      <c r="I3739">
        <v>1646.2</v>
      </c>
      <c r="J3739">
        <f t="shared" si="526"/>
        <v>-1.3649055111505159E-2</v>
      </c>
      <c r="K3739">
        <f t="shared" si="522"/>
        <v>-1.371025511150516E-2</v>
      </c>
      <c r="L3739">
        <v>-7.3754136313934956E-3</v>
      </c>
      <c r="N3739" s="2">
        <v>38105</v>
      </c>
      <c r="O3739">
        <v>26.56</v>
      </c>
      <c r="Q3739" s="2">
        <v>38105</v>
      </c>
      <c r="R3739">
        <v>27556.04</v>
      </c>
      <c r="S3739" s="8">
        <f t="shared" si="527"/>
        <v>-2.4246842953047687E-2</v>
      </c>
      <c r="T3739" s="9">
        <f t="shared" si="523"/>
        <v>-2.4308042953047688E-2</v>
      </c>
      <c r="U3739" s="3">
        <f>Sheet1!$B$17+Sheet1!$B$18*'Portfolio allocation'!K3739</f>
        <v>-1.5240953243635617E-2</v>
      </c>
      <c r="V3739" s="13">
        <f t="shared" si="528"/>
        <v>-9.0670897094120712E-3</v>
      </c>
      <c r="W3739" s="13"/>
      <c r="X3739" s="2">
        <v>38105</v>
      </c>
      <c r="Y3739">
        <v>86.356399999999994</v>
      </c>
      <c r="AA3739" s="2">
        <v>38105</v>
      </c>
      <c r="AB3739">
        <v>1093.19</v>
      </c>
      <c r="AC3739">
        <f t="shared" si="529"/>
        <v>-7.6883975092133516E-3</v>
      </c>
      <c r="AD3739">
        <f t="shared" si="524"/>
        <v>-7.7499975092133518E-3</v>
      </c>
      <c r="AE3739">
        <f>Sheet2!$B$17+Sheet2!$B$18*'Portfolio allocation'!K3739</f>
        <v>-1.2138121614028823E-2</v>
      </c>
      <c r="AF3739">
        <f t="shared" si="530"/>
        <v>4.3881241048154707E-3</v>
      </c>
      <c r="AH3739" s="2">
        <v>38105</v>
      </c>
      <c r="AI3739">
        <v>4.5019999999999998</v>
      </c>
      <c r="AJ3739">
        <v>1.54</v>
      </c>
      <c r="AK3739">
        <v>1.18435</v>
      </c>
      <c r="AR3739" s="3"/>
    </row>
    <row r="3740" spans="1:44" hidden="1" outlineLevel="1" x14ac:dyDescent="0.2">
      <c r="A3740" s="2">
        <v>38106</v>
      </c>
      <c r="B3740">
        <v>16.600000000000001</v>
      </c>
      <c r="E3740" s="2">
        <v>38106</v>
      </c>
      <c r="F3740">
        <v>1113.8900000000001</v>
      </c>
      <c r="G3740">
        <f t="shared" si="525"/>
        <v>-7.5908090626419789E-3</v>
      </c>
      <c r="H3740" s="2">
        <v>38106</v>
      </c>
      <c r="I3740">
        <v>1634.16</v>
      </c>
      <c r="J3740">
        <f t="shared" si="526"/>
        <v>-7.3138136313934954E-3</v>
      </c>
      <c r="K3740">
        <f t="shared" si="522"/>
        <v>-7.3754136313934956E-3</v>
      </c>
      <c r="L3740">
        <v>-5.9671745239144808E-3</v>
      </c>
      <c r="N3740" s="2">
        <v>38106</v>
      </c>
      <c r="O3740">
        <v>26.48</v>
      </c>
      <c r="Q3740" s="2">
        <v>38106</v>
      </c>
      <c r="R3740">
        <v>27473.040000000001</v>
      </c>
      <c r="S3740" s="8">
        <f t="shared" si="527"/>
        <v>-3.0120438205198941E-3</v>
      </c>
      <c r="T3740" s="9">
        <f t="shared" si="523"/>
        <v>-3.0736438205198943E-3</v>
      </c>
      <c r="U3740" s="3">
        <f>Sheet1!$B$17+Sheet1!$B$18*'Portfolio allocation'!K3740</f>
        <v>-7.9734625514184011E-3</v>
      </c>
      <c r="V3740" s="13">
        <f t="shared" si="528"/>
        <v>4.8998187308985069E-3</v>
      </c>
      <c r="W3740" s="13"/>
      <c r="X3740" s="2">
        <v>38106</v>
      </c>
      <c r="Y3740">
        <v>85.085999999999999</v>
      </c>
      <c r="AA3740" s="2">
        <v>38106</v>
      </c>
      <c r="AB3740">
        <v>1077.1099999999999</v>
      </c>
      <c r="AC3740">
        <f t="shared" si="529"/>
        <v>-1.4709245419369132E-2</v>
      </c>
      <c r="AD3740">
        <f t="shared" si="524"/>
        <v>-1.4771245419369132E-2</v>
      </c>
      <c r="AE3740">
        <f>Sheet2!$B$17+Sheet2!$B$18*'Portfolio allocation'!K3740</f>
        <v>-6.5050189534904259E-3</v>
      </c>
      <c r="AF3740">
        <f t="shared" si="530"/>
        <v>-8.2662264658787052E-3</v>
      </c>
      <c r="AH3740" s="2">
        <v>38106</v>
      </c>
      <c r="AI3740">
        <v>4.5389999999999997</v>
      </c>
      <c r="AJ3740">
        <v>1.55</v>
      </c>
      <c r="AK3740">
        <v>1.19425</v>
      </c>
      <c r="AR3740" s="3"/>
    </row>
    <row r="3741" spans="1:44" hidden="1" outlineLevel="1" x14ac:dyDescent="0.2">
      <c r="A3741" s="2">
        <v>38107</v>
      </c>
      <c r="B3741">
        <v>17.190000000000001</v>
      </c>
      <c r="E3741" s="2">
        <v>38107</v>
      </c>
      <c r="F3741">
        <v>1107.3</v>
      </c>
      <c r="G3741">
        <f t="shared" si="525"/>
        <v>-5.9162035748594466E-3</v>
      </c>
      <c r="H3741" s="2">
        <v>38107</v>
      </c>
      <c r="I3741">
        <v>1624.51</v>
      </c>
      <c r="J3741">
        <f t="shared" si="526"/>
        <v>-5.9051745239144804E-3</v>
      </c>
      <c r="K3741">
        <f t="shared" si="522"/>
        <v>-5.9671745239144808E-3</v>
      </c>
      <c r="L3741">
        <v>9.140774990612506E-3</v>
      </c>
      <c r="N3741" s="2">
        <v>38107</v>
      </c>
      <c r="O3741">
        <v>26.13</v>
      </c>
      <c r="Q3741" s="2">
        <v>38107</v>
      </c>
      <c r="R3741">
        <v>27109.91</v>
      </c>
      <c r="S3741" s="8">
        <f t="shared" si="527"/>
        <v>-1.3217685410860991E-2</v>
      </c>
      <c r="T3741" s="9">
        <f t="shared" si="523"/>
        <v>-1.327968541086099E-2</v>
      </c>
      <c r="U3741" s="3">
        <f>Sheet1!$B$17+Sheet1!$B$18*'Portfolio allocation'!K3741</f>
        <v>-6.3578949577933717E-3</v>
      </c>
      <c r="V3741" s="13">
        <f t="shared" si="528"/>
        <v>-6.9217904530676187E-3</v>
      </c>
      <c r="W3741" s="13"/>
      <c r="X3741" s="2">
        <v>38107</v>
      </c>
      <c r="Y3741">
        <v>84.216800000000006</v>
      </c>
      <c r="AA3741" s="2">
        <v>38107</v>
      </c>
      <c r="AB3741">
        <v>1066.1099999999999</v>
      </c>
      <c r="AC3741">
        <f t="shared" si="529"/>
        <v>-1.021251311379523E-2</v>
      </c>
      <c r="AD3741">
        <f t="shared" si="524"/>
        <v>-1.0274513113795229E-2</v>
      </c>
      <c r="AE3741">
        <f>Sheet2!$B$17+Sheet2!$B$18*'Portfolio allocation'!K3741</f>
        <v>-5.2527768116910978E-3</v>
      </c>
      <c r="AF3741">
        <f t="shared" si="530"/>
        <v>-5.0217363021041314E-3</v>
      </c>
      <c r="AH3741" s="2">
        <v>38107</v>
      </c>
      <c r="AI3741">
        <v>4.5039999999999996</v>
      </c>
      <c r="AJ3741">
        <v>1.55</v>
      </c>
      <c r="AK3741">
        <v>1.19875</v>
      </c>
      <c r="AR3741" s="3"/>
    </row>
    <row r="3742" spans="1:44" hidden="1" outlineLevel="1" x14ac:dyDescent="0.2">
      <c r="A3742" s="2">
        <v>38110</v>
      </c>
      <c r="B3742">
        <v>16.62</v>
      </c>
      <c r="E3742" s="2">
        <v>38110</v>
      </c>
      <c r="F3742">
        <v>1117.49</v>
      </c>
      <c r="G3742">
        <f t="shared" si="525"/>
        <v>9.2025647972546754E-3</v>
      </c>
      <c r="H3742" s="2">
        <v>38110</v>
      </c>
      <c r="I3742">
        <v>1639.46</v>
      </c>
      <c r="J3742">
        <f t="shared" si="526"/>
        <v>9.2027749906125056E-3</v>
      </c>
      <c r="K3742">
        <f t="shared" si="522"/>
        <v>9.140774990612506E-3</v>
      </c>
      <c r="L3742">
        <v>1.7902690886023116E-3</v>
      </c>
      <c r="N3742" s="2">
        <v>38110</v>
      </c>
      <c r="O3742">
        <v>26.35</v>
      </c>
      <c r="Q3742" s="2">
        <v>38110</v>
      </c>
      <c r="R3742">
        <v>27338.16</v>
      </c>
      <c r="S3742" s="8">
        <f t="shared" si="527"/>
        <v>8.4194303854199237E-3</v>
      </c>
      <c r="T3742" s="9">
        <f t="shared" si="523"/>
        <v>8.3574303854199242E-3</v>
      </c>
      <c r="U3742" s="3">
        <f>Sheet1!$B$17+Sheet1!$B$18*'Portfolio allocation'!K3742</f>
        <v>1.0974327611630268E-2</v>
      </c>
      <c r="V3742" s="13">
        <f t="shared" si="528"/>
        <v>-2.6168972262103438E-3</v>
      </c>
      <c r="W3742" s="13"/>
      <c r="X3742" s="2">
        <v>38110</v>
      </c>
      <c r="Y3742">
        <v>84.073599999999999</v>
      </c>
      <c r="AA3742" s="2">
        <v>38110</v>
      </c>
      <c r="AB3742">
        <v>1064.29</v>
      </c>
      <c r="AC3742">
        <f t="shared" si="529"/>
        <v>-1.7071409141645733E-3</v>
      </c>
      <c r="AD3742">
        <f t="shared" si="524"/>
        <v>-1.7711409141645733E-3</v>
      </c>
      <c r="AE3742">
        <f>Sheet2!$B$17+Sheet2!$B$18*'Portfolio allocation'!K3742</f>
        <v>8.1815973352783421E-3</v>
      </c>
      <c r="AF3742">
        <f t="shared" si="530"/>
        <v>-9.9527382494429151E-3</v>
      </c>
      <c r="AH3742" s="2">
        <v>38110</v>
      </c>
      <c r="AI3742">
        <v>4.5030000000000001</v>
      </c>
      <c r="AJ3742">
        <v>1.6</v>
      </c>
      <c r="AK3742">
        <v>1.1954499999999999</v>
      </c>
      <c r="AR3742" s="3"/>
    </row>
    <row r="3743" spans="1:44" hidden="1" outlineLevel="1" x14ac:dyDescent="0.2">
      <c r="A3743" s="2">
        <v>38111</v>
      </c>
      <c r="B3743">
        <v>16.55</v>
      </c>
      <c r="E3743" s="2">
        <v>38111</v>
      </c>
      <c r="F3743">
        <v>1119.55</v>
      </c>
      <c r="G3743">
        <f t="shared" si="525"/>
        <v>1.8434169433283465E-3</v>
      </c>
      <c r="H3743" s="2">
        <v>38111</v>
      </c>
      <c r="I3743">
        <v>1642.5</v>
      </c>
      <c r="J3743">
        <f t="shared" si="526"/>
        <v>1.8542690886023117E-3</v>
      </c>
      <c r="K3743">
        <f t="shared" si="522"/>
        <v>1.7902690886023116E-3</v>
      </c>
      <c r="L3743">
        <v>1.8550082191781964E-3</v>
      </c>
      <c r="N3743" s="2">
        <v>38111</v>
      </c>
      <c r="O3743">
        <v>26.33</v>
      </c>
      <c r="Q3743" s="2">
        <v>38111</v>
      </c>
      <c r="R3743">
        <v>27317.41</v>
      </c>
      <c r="S3743" s="8">
        <f t="shared" si="527"/>
        <v>-7.5901231099684274E-4</v>
      </c>
      <c r="T3743" s="9">
        <f t="shared" si="523"/>
        <v>-8.2301231099684278E-4</v>
      </c>
      <c r="U3743" s="3">
        <f>Sheet1!$B$17+Sheet1!$B$18*'Portfolio allocation'!K3743</f>
        <v>2.5416409542515662E-3</v>
      </c>
      <c r="V3743" s="13">
        <f t="shared" si="528"/>
        <v>-3.3646532652484087E-3</v>
      </c>
      <c r="W3743" s="13"/>
      <c r="X3743" s="2">
        <v>38111</v>
      </c>
      <c r="Y3743">
        <v>85.009600000000006</v>
      </c>
      <c r="AA3743" s="2">
        <v>38111</v>
      </c>
      <c r="AB3743">
        <v>1076.1400000000001</v>
      </c>
      <c r="AC3743">
        <f t="shared" si="529"/>
        <v>1.1134183352282001E-2</v>
      </c>
      <c r="AD3743">
        <f t="shared" si="524"/>
        <v>1.1071383352282001E-2</v>
      </c>
      <c r="AE3743">
        <f>Sheet2!$B$17+Sheet2!$B$18*'Portfolio allocation'!K3743</f>
        <v>1.6453399588448347E-3</v>
      </c>
      <c r="AF3743">
        <f t="shared" si="530"/>
        <v>9.4260433934371668E-3</v>
      </c>
      <c r="AH3743" s="2">
        <v>38111</v>
      </c>
      <c r="AI3743">
        <v>4.5579999999999998</v>
      </c>
      <c r="AJ3743">
        <v>1.57</v>
      </c>
      <c r="AK3743">
        <v>1.20855</v>
      </c>
      <c r="AR3743" s="3"/>
    </row>
    <row r="3744" spans="1:44" hidden="1" outlineLevel="1" x14ac:dyDescent="0.2">
      <c r="A3744" s="2">
        <v>38112</v>
      </c>
      <c r="B3744">
        <v>15.77</v>
      </c>
      <c r="E3744" s="2">
        <v>38112</v>
      </c>
      <c r="F3744">
        <v>1121.53</v>
      </c>
      <c r="G3744">
        <f t="shared" si="525"/>
        <v>1.7685677281049639E-3</v>
      </c>
      <c r="H3744" s="2">
        <v>38112</v>
      </c>
      <c r="I3744">
        <v>1645.65</v>
      </c>
      <c r="J3744">
        <f t="shared" si="526"/>
        <v>1.9178082191781964E-3</v>
      </c>
      <c r="K3744">
        <f t="shared" si="522"/>
        <v>1.8550082191781964E-3</v>
      </c>
      <c r="L3744">
        <v>-6.6859226202413509E-3</v>
      </c>
      <c r="N3744" s="2">
        <v>38112</v>
      </c>
      <c r="O3744">
        <v>26.3</v>
      </c>
      <c r="Q3744" s="2">
        <v>38112</v>
      </c>
      <c r="R3744">
        <v>27286.29</v>
      </c>
      <c r="S3744" s="8">
        <f t="shared" si="527"/>
        <v>-1.1392002389684075E-3</v>
      </c>
      <c r="T3744" s="9">
        <f t="shared" si="523"/>
        <v>-1.2020002389684075E-3</v>
      </c>
      <c r="U3744" s="3">
        <f>Sheet1!$B$17+Sheet1!$B$18*'Portfolio allocation'!K3744</f>
        <v>2.615911325555977E-3</v>
      </c>
      <c r="V3744" s="13">
        <f t="shared" si="528"/>
        <v>-3.8179115645243845E-3</v>
      </c>
      <c r="W3744" s="13"/>
      <c r="X3744" s="2">
        <v>38112</v>
      </c>
      <c r="Y3744">
        <v>84.971400000000003</v>
      </c>
      <c r="AA3744" s="2">
        <v>38112</v>
      </c>
      <c r="AB3744">
        <v>1075.6600000000001</v>
      </c>
      <c r="AC3744">
        <f t="shared" si="529"/>
        <v>-4.4603861951053592E-4</v>
      </c>
      <c r="AD3744">
        <f t="shared" si="524"/>
        <v>-5.0843861951053592E-4</v>
      </c>
      <c r="AE3744">
        <f>Sheet2!$B$17+Sheet2!$B$18*'Portfolio allocation'!K3744</f>
        <v>1.7029076453975106E-3</v>
      </c>
      <c r="AF3744">
        <f t="shared" si="530"/>
        <v>-2.2113462649080463E-3</v>
      </c>
      <c r="AH3744" s="2">
        <v>38112</v>
      </c>
      <c r="AI3744">
        <v>4.577</v>
      </c>
      <c r="AJ3744">
        <v>1.56</v>
      </c>
      <c r="AK3744">
        <v>1.21265</v>
      </c>
      <c r="AR3744" s="3"/>
    </row>
    <row r="3745" spans="1:44" hidden="1" outlineLevel="1" x14ac:dyDescent="0.2">
      <c r="A3745" s="2">
        <v>38113</v>
      </c>
      <c r="B3745">
        <v>17.05</v>
      </c>
      <c r="E3745" s="2">
        <v>38113</v>
      </c>
      <c r="F3745">
        <v>1113.99</v>
      </c>
      <c r="G3745">
        <f t="shared" si="525"/>
        <v>-6.7229588151899167E-3</v>
      </c>
      <c r="H3745" s="2">
        <v>38113</v>
      </c>
      <c r="I3745">
        <v>1634.75</v>
      </c>
      <c r="J3745">
        <f t="shared" si="526"/>
        <v>-6.6235226202413511E-3</v>
      </c>
      <c r="K3745">
        <f t="shared" si="522"/>
        <v>-6.6859226202413509E-3</v>
      </c>
      <c r="L3745">
        <v>-1.3791269551919262E-2</v>
      </c>
      <c r="N3745" s="2">
        <v>38113</v>
      </c>
      <c r="O3745">
        <v>26.12</v>
      </c>
      <c r="Q3745" s="2">
        <v>38113</v>
      </c>
      <c r="R3745">
        <v>27099.54</v>
      </c>
      <c r="S3745" s="8">
        <f t="shared" si="527"/>
        <v>-6.844096430844937E-3</v>
      </c>
      <c r="T3745" s="9">
        <f t="shared" si="523"/>
        <v>-6.9064964308449368E-3</v>
      </c>
      <c r="U3745" s="3">
        <f>Sheet1!$B$17+Sheet1!$B$18*'Portfolio allocation'!K3745</f>
        <v>-7.1824609893986792E-3</v>
      </c>
      <c r="V3745" s="13">
        <f t="shared" si="528"/>
        <v>2.7596455855374239E-4</v>
      </c>
      <c r="W3745" s="13"/>
      <c r="X3745" s="2">
        <v>38113</v>
      </c>
      <c r="Y3745">
        <v>84.398300000000006</v>
      </c>
      <c r="AA3745" s="2">
        <v>38113</v>
      </c>
      <c r="AB3745">
        <v>1070.58</v>
      </c>
      <c r="AC3745">
        <f t="shared" si="529"/>
        <v>-4.7226818883291388E-3</v>
      </c>
      <c r="AD3745">
        <f t="shared" si="524"/>
        <v>-4.7870818883291389E-3</v>
      </c>
      <c r="AE3745">
        <f>Sheet2!$B$17+Sheet2!$B$18*'Portfolio allocation'!K3745</f>
        <v>-5.8919059558673204E-3</v>
      </c>
      <c r="AF3745">
        <f t="shared" si="530"/>
        <v>1.1048240675381816E-3</v>
      </c>
      <c r="AH3745" s="2">
        <v>38113</v>
      </c>
      <c r="AI3745">
        <v>4.6029999999999998</v>
      </c>
      <c r="AJ3745">
        <v>1.61</v>
      </c>
      <c r="AK3745">
        <v>1.2077500000000001</v>
      </c>
      <c r="AR3745" s="3"/>
    </row>
    <row r="3746" spans="1:44" hidden="1" outlineLevel="1" x14ac:dyDescent="0.2">
      <c r="A3746" s="2">
        <v>38114</v>
      </c>
      <c r="B3746">
        <v>18.13</v>
      </c>
      <c r="E3746" s="2">
        <v>38114</v>
      </c>
      <c r="F3746">
        <v>1098.7</v>
      </c>
      <c r="G3746">
        <f t="shared" si="525"/>
        <v>-1.3725437391718054E-2</v>
      </c>
      <c r="H3746" s="2">
        <v>38114</v>
      </c>
      <c r="I3746">
        <v>1612.31</v>
      </c>
      <c r="J3746">
        <f t="shared" si="526"/>
        <v>-1.3726869551919263E-2</v>
      </c>
      <c r="K3746">
        <f t="shared" si="522"/>
        <v>-1.3791269551919262E-2</v>
      </c>
      <c r="L3746">
        <v>-1.0573662069949257E-2</v>
      </c>
      <c r="N3746" s="2">
        <v>38114</v>
      </c>
      <c r="O3746">
        <v>25.78</v>
      </c>
      <c r="Q3746" s="2">
        <v>38114</v>
      </c>
      <c r="R3746">
        <v>26746.79</v>
      </c>
      <c r="S3746" s="8">
        <f t="shared" si="527"/>
        <v>-1.301682611586763E-2</v>
      </c>
      <c r="T3746" s="9">
        <f t="shared" si="523"/>
        <v>-1.3081226115867629E-2</v>
      </c>
      <c r="U3746" s="3">
        <f>Sheet1!$B$17+Sheet1!$B$18*'Portfolio allocation'!K3746</f>
        <v>-1.5333895062857632E-2</v>
      </c>
      <c r="V3746" s="13">
        <f t="shared" si="528"/>
        <v>2.2526689469900031E-3</v>
      </c>
      <c r="W3746" s="13"/>
      <c r="X3746" s="2">
        <v>38114</v>
      </c>
      <c r="Y3746">
        <v>84.235900000000001</v>
      </c>
      <c r="AA3746" s="2">
        <v>38114</v>
      </c>
      <c r="AB3746">
        <v>1068.52</v>
      </c>
      <c r="AC3746">
        <f t="shared" si="529"/>
        <v>-1.924190625642086E-3</v>
      </c>
      <c r="AD3746">
        <f t="shared" si="524"/>
        <v>-1.9973906256420858E-3</v>
      </c>
      <c r="AE3746">
        <f>Sheet2!$B$17+Sheet2!$B$18*'Portfolio allocation'!K3746</f>
        <v>-1.2210161721310349E-2</v>
      </c>
      <c r="AF3746">
        <f t="shared" si="530"/>
        <v>1.0212771095668264E-2</v>
      </c>
      <c r="AH3746" s="2">
        <v>38114</v>
      </c>
      <c r="AI3746">
        <v>4.7720000000000002</v>
      </c>
      <c r="AJ3746">
        <v>1.83</v>
      </c>
      <c r="AK3746">
        <v>1.19095</v>
      </c>
      <c r="AR3746" s="3"/>
    </row>
    <row r="3747" spans="1:44" hidden="1" outlineLevel="1" x14ac:dyDescent="0.2">
      <c r="A3747" s="2">
        <v>38117</v>
      </c>
      <c r="B3747">
        <v>19.77</v>
      </c>
      <c r="E3747" s="2">
        <v>38117</v>
      </c>
      <c r="F3747">
        <v>1087.1199999999999</v>
      </c>
      <c r="G3747">
        <f t="shared" si="525"/>
        <v>-1.0539728770365131E-2</v>
      </c>
      <c r="H3747" s="2">
        <v>38117</v>
      </c>
      <c r="I3747">
        <v>1595.38</v>
      </c>
      <c r="J3747">
        <f t="shared" si="526"/>
        <v>-1.0500462069949257E-2</v>
      </c>
      <c r="K3747">
        <f t="shared" si="522"/>
        <v>-1.0573662069949257E-2</v>
      </c>
      <c r="L3747">
        <v>7.7987325151373148E-3</v>
      </c>
      <c r="N3747" s="2">
        <v>38117</v>
      </c>
      <c r="O3747">
        <v>25.93</v>
      </c>
      <c r="Q3747" s="2">
        <v>38117</v>
      </c>
      <c r="R3747">
        <v>26902.41</v>
      </c>
      <c r="S3747" s="8">
        <f t="shared" si="527"/>
        <v>5.8182682856522394E-3</v>
      </c>
      <c r="T3747" s="9">
        <f t="shared" si="523"/>
        <v>5.7450682856522396E-3</v>
      </c>
      <c r="U3747" s="3">
        <f>Sheet1!$B$17+Sheet1!$B$18*'Portfolio allocation'!K3747</f>
        <v>-1.1642574214523905E-2</v>
      </c>
      <c r="V3747" s="13">
        <f t="shared" si="528"/>
        <v>1.7387642500176145E-2</v>
      </c>
      <c r="W3747" s="13"/>
      <c r="X3747" s="2">
        <v>38117</v>
      </c>
      <c r="Y3747">
        <v>82.984700000000004</v>
      </c>
      <c r="AA3747" s="2">
        <v>38117</v>
      </c>
      <c r="AB3747">
        <v>1052.6500000000001</v>
      </c>
      <c r="AC3747">
        <f t="shared" si="529"/>
        <v>-1.4852319095571387E-2</v>
      </c>
      <c r="AD3747">
        <f t="shared" si="524"/>
        <v>-1.4926319095571386E-2</v>
      </c>
      <c r="AE3747">
        <f>Sheet2!$B$17+Sheet2!$B$18*'Portfolio allocation'!K3747</f>
        <v>-9.3489830597514815E-3</v>
      </c>
      <c r="AF3747">
        <f t="shared" si="530"/>
        <v>-5.5773360358199048E-3</v>
      </c>
      <c r="AH3747" s="2">
        <v>38117</v>
      </c>
      <c r="AI3747">
        <v>4.7869999999999999</v>
      </c>
      <c r="AJ3747">
        <v>1.85</v>
      </c>
      <c r="AK3747">
        <v>1.1856</v>
      </c>
      <c r="AR3747" s="3"/>
    </row>
    <row r="3748" spans="1:44" hidden="1" outlineLevel="1" x14ac:dyDescent="0.2">
      <c r="A3748" s="2">
        <v>38118</v>
      </c>
      <c r="B3748">
        <v>18.57</v>
      </c>
      <c r="E3748" s="2">
        <v>38118</v>
      </c>
      <c r="F3748">
        <v>1095.45</v>
      </c>
      <c r="G3748">
        <f t="shared" si="525"/>
        <v>7.6624475678859216E-3</v>
      </c>
      <c r="H3748" s="2">
        <v>38118</v>
      </c>
      <c r="I3748">
        <v>1607.94</v>
      </c>
      <c r="J3748">
        <f t="shared" si="526"/>
        <v>7.8727325151373151E-3</v>
      </c>
      <c r="K3748">
        <f t="shared" si="522"/>
        <v>7.7987325151373148E-3</v>
      </c>
      <c r="L3748">
        <v>1.9231431471323733E-3</v>
      </c>
      <c r="N3748" s="2">
        <v>38118</v>
      </c>
      <c r="O3748">
        <v>25.94</v>
      </c>
      <c r="Q3748" s="2">
        <v>38118</v>
      </c>
      <c r="R3748">
        <v>26912.78</v>
      </c>
      <c r="S3748" s="8">
        <f t="shared" si="527"/>
        <v>3.8546732430289055E-4</v>
      </c>
      <c r="T3748" s="9">
        <f t="shared" si="523"/>
        <v>3.1146732430289054E-4</v>
      </c>
      <c r="U3748" s="3">
        <f>Sheet1!$B$17+Sheet1!$B$18*'Portfolio allocation'!K3748</f>
        <v>9.4347024718857801E-3</v>
      </c>
      <c r="V3748" s="13">
        <f t="shared" si="528"/>
        <v>-9.123235147582889E-3</v>
      </c>
      <c r="W3748" s="13"/>
      <c r="X3748" s="2">
        <v>38118</v>
      </c>
      <c r="Y3748">
        <v>83.223500000000001</v>
      </c>
      <c r="AA3748" s="2">
        <v>38118</v>
      </c>
      <c r="AB3748">
        <v>1055.68</v>
      </c>
      <c r="AC3748">
        <f t="shared" si="529"/>
        <v>2.878449627131463E-3</v>
      </c>
      <c r="AD3748">
        <f t="shared" si="524"/>
        <v>2.8052496271314632E-3</v>
      </c>
      <c r="AE3748">
        <f>Sheet2!$B$17+Sheet2!$B$18*'Portfolio allocation'!K3748</f>
        <v>6.9882189274856361E-3</v>
      </c>
      <c r="AF3748">
        <f t="shared" si="530"/>
        <v>-4.1829693003541729E-3</v>
      </c>
      <c r="AH3748" s="2">
        <v>38118</v>
      </c>
      <c r="AI3748">
        <v>4.758</v>
      </c>
      <c r="AJ3748">
        <v>1.83</v>
      </c>
      <c r="AK3748">
        <v>1.18065</v>
      </c>
      <c r="AR3748" s="3"/>
    </row>
    <row r="3749" spans="1:44" hidden="1" outlineLevel="1" x14ac:dyDescent="0.2">
      <c r="A3749" s="2">
        <v>38119</v>
      </c>
      <c r="B3749">
        <v>18.14</v>
      </c>
      <c r="E3749" s="2">
        <v>38119</v>
      </c>
      <c r="F3749">
        <v>1097.28</v>
      </c>
      <c r="G3749">
        <f t="shared" si="525"/>
        <v>1.6705463508146501E-3</v>
      </c>
      <c r="H3749" s="2">
        <v>38119</v>
      </c>
      <c r="I3749">
        <v>1611.15</v>
      </c>
      <c r="J3749">
        <f t="shared" si="526"/>
        <v>1.9963431471323734E-3</v>
      </c>
      <c r="K3749">
        <f t="shared" si="522"/>
        <v>1.9231431471323733E-3</v>
      </c>
      <c r="L3749">
        <v>-7.5514214070707109E-4</v>
      </c>
      <c r="N3749" s="2">
        <v>38119</v>
      </c>
      <c r="O3749">
        <v>25.94</v>
      </c>
      <c r="Q3749" s="2">
        <v>38119</v>
      </c>
      <c r="R3749">
        <v>26912.78</v>
      </c>
      <c r="S3749" s="8">
        <f t="shared" si="527"/>
        <v>0</v>
      </c>
      <c r="T3749" s="9">
        <f t="shared" si="523"/>
        <v>-7.3200000000000004E-5</v>
      </c>
      <c r="U3749" s="3">
        <f>Sheet1!$B$17+Sheet1!$B$18*'Portfolio allocation'!K3749</f>
        <v>2.694077441673715E-3</v>
      </c>
      <c r="V3749" s="13">
        <f t="shared" si="528"/>
        <v>-2.7672774416737148E-3</v>
      </c>
      <c r="W3749" s="13"/>
      <c r="X3749" s="2">
        <v>38119</v>
      </c>
      <c r="Y3749">
        <v>82.9178</v>
      </c>
      <c r="AA3749" s="2">
        <v>38119</v>
      </c>
      <c r="AB3749">
        <v>1051.8</v>
      </c>
      <c r="AC3749">
        <f t="shared" si="529"/>
        <v>-3.6753561685359815E-3</v>
      </c>
      <c r="AD3749">
        <f t="shared" si="524"/>
        <v>-3.7477561685359813E-3</v>
      </c>
      <c r="AE3749">
        <f>Sheet2!$B$17+Sheet2!$B$18*'Portfolio allocation'!K3749</f>
        <v>1.7634949616135908E-3</v>
      </c>
      <c r="AF3749">
        <f t="shared" si="530"/>
        <v>-5.5112511301495717E-3</v>
      </c>
      <c r="AH3749" s="2">
        <v>38119</v>
      </c>
      <c r="AI3749">
        <v>4.7919999999999998</v>
      </c>
      <c r="AJ3749">
        <v>1.81</v>
      </c>
      <c r="AK3749">
        <v>1.1897500000000001</v>
      </c>
      <c r="AR3749" s="3"/>
    </row>
    <row r="3750" spans="1:44" hidden="1" outlineLevel="1" x14ac:dyDescent="0.2">
      <c r="A3750" s="2">
        <v>38120</v>
      </c>
      <c r="B3750">
        <v>18.86</v>
      </c>
      <c r="E3750" s="2">
        <v>38120</v>
      </c>
      <c r="F3750">
        <v>1096.44</v>
      </c>
      <c r="G3750">
        <f t="shared" si="525"/>
        <v>-7.6552930883633241E-4</v>
      </c>
      <c r="H3750" s="2">
        <v>38120</v>
      </c>
      <c r="I3750">
        <v>1610.05</v>
      </c>
      <c r="J3750">
        <f t="shared" si="526"/>
        <v>-6.8274214070707107E-4</v>
      </c>
      <c r="K3750">
        <f t="shared" si="522"/>
        <v>-7.5514214070707109E-4</v>
      </c>
      <c r="L3750">
        <v>-6.5122181298726128E-4</v>
      </c>
      <c r="N3750" s="2">
        <v>38120</v>
      </c>
      <c r="O3750">
        <v>26.1</v>
      </c>
      <c r="Q3750" s="2">
        <v>38120</v>
      </c>
      <c r="R3750">
        <v>27078.79</v>
      </c>
      <c r="S3750" s="8">
        <f t="shared" si="527"/>
        <v>6.1684448800904956E-3</v>
      </c>
      <c r="T3750" s="9">
        <f t="shared" si="523"/>
        <v>6.0960448800904954E-3</v>
      </c>
      <c r="U3750" s="3">
        <f>Sheet1!$B$17+Sheet1!$B$18*'Portfolio allocation'!K3750</f>
        <v>-3.7851931731138334E-4</v>
      </c>
      <c r="V3750" s="13">
        <f t="shared" si="528"/>
        <v>6.4745641974018791E-3</v>
      </c>
      <c r="W3750" s="13"/>
      <c r="X3750" s="2">
        <v>38120</v>
      </c>
      <c r="Y3750">
        <v>83.280799999999999</v>
      </c>
      <c r="AA3750" s="2">
        <v>38120</v>
      </c>
      <c r="AB3750">
        <v>1056.4000000000001</v>
      </c>
      <c r="AC3750">
        <f t="shared" si="529"/>
        <v>4.3734550294733943E-3</v>
      </c>
      <c r="AD3750">
        <f t="shared" si="524"/>
        <v>4.2998550294733942E-3</v>
      </c>
      <c r="AE3750">
        <f>Sheet2!$B$17+Sheet2!$B$18*'Portfolio allocation'!K3750</f>
        <v>-6.1810464557078375E-4</v>
      </c>
      <c r="AF3750">
        <f t="shared" si="530"/>
        <v>4.9179596750441781E-3</v>
      </c>
      <c r="AH3750" s="2">
        <v>38120</v>
      </c>
      <c r="AI3750">
        <v>4.859</v>
      </c>
      <c r="AJ3750">
        <v>1.84</v>
      </c>
      <c r="AK3750">
        <v>1.1837500000000001</v>
      </c>
      <c r="AR3750" s="3"/>
    </row>
    <row r="3751" spans="1:44" hidden="1" outlineLevel="1" x14ac:dyDescent="0.2">
      <c r="A3751" s="2">
        <v>38121</v>
      </c>
      <c r="B3751">
        <v>18.47</v>
      </c>
      <c r="E3751" s="2">
        <v>38121</v>
      </c>
      <c r="F3751">
        <v>1095.7</v>
      </c>
      <c r="G3751">
        <f t="shared" si="525"/>
        <v>-6.7491153186682862E-4</v>
      </c>
      <c r="H3751" s="2">
        <v>38121</v>
      </c>
      <c r="I3751">
        <v>1609.12</v>
      </c>
      <c r="J3751">
        <f t="shared" si="526"/>
        <v>-5.7762181298726123E-4</v>
      </c>
      <c r="K3751">
        <f t="shared" si="522"/>
        <v>-6.5122181298726128E-4</v>
      </c>
      <c r="L3751">
        <v>-1.0568820403698803E-2</v>
      </c>
      <c r="N3751" s="2">
        <v>38121</v>
      </c>
      <c r="O3751">
        <v>25.86</v>
      </c>
      <c r="Q3751" s="2">
        <v>38121</v>
      </c>
      <c r="R3751">
        <v>26829.78</v>
      </c>
      <c r="S3751" s="8">
        <f t="shared" si="527"/>
        <v>-9.1957580083896762E-3</v>
      </c>
      <c r="T3751" s="9">
        <f t="shared" si="523"/>
        <v>-9.2693580083896762E-3</v>
      </c>
      <c r="U3751" s="3">
        <f>Sheet1!$B$17+Sheet1!$B$18*'Portfolio allocation'!K3751</f>
        <v>-2.5929928365987548E-4</v>
      </c>
      <c r="V3751" s="13">
        <f t="shared" si="528"/>
        <v>-9.0100587247298001E-3</v>
      </c>
      <c r="W3751" s="13"/>
      <c r="X3751" s="2">
        <v>38121</v>
      </c>
      <c r="Y3751">
        <v>82.535799999999995</v>
      </c>
      <c r="AA3751" s="2">
        <v>38121</v>
      </c>
      <c r="AB3751">
        <v>1046.95</v>
      </c>
      <c r="AC3751">
        <f t="shared" si="529"/>
        <v>-8.9454751987884107E-3</v>
      </c>
      <c r="AD3751">
        <f t="shared" si="524"/>
        <v>-9.0178751987884109E-3</v>
      </c>
      <c r="AE3751">
        <f>Sheet2!$B$17+Sheet2!$B$18*'Portfolio allocation'!K3751</f>
        <v>-5.2569603891498395E-4</v>
      </c>
      <c r="AF3751">
        <f t="shared" si="530"/>
        <v>-8.4921791598734277E-3</v>
      </c>
      <c r="AH3751" s="2">
        <v>38121</v>
      </c>
      <c r="AI3751">
        <v>4.7830000000000004</v>
      </c>
      <c r="AJ3751">
        <v>1.81</v>
      </c>
      <c r="AK3751">
        <v>1.1855500000000001</v>
      </c>
      <c r="AR3751" s="3"/>
    </row>
    <row r="3752" spans="1:44" hidden="1" outlineLevel="1" x14ac:dyDescent="0.2">
      <c r="A3752" s="2">
        <v>38124</v>
      </c>
      <c r="B3752">
        <v>19.96</v>
      </c>
      <c r="E3752" s="2">
        <v>38124</v>
      </c>
      <c r="F3752">
        <v>1084.0999999999999</v>
      </c>
      <c r="G3752">
        <f t="shared" si="525"/>
        <v>-1.0586839463356923E-2</v>
      </c>
      <c r="H3752" s="2">
        <v>38124</v>
      </c>
      <c r="I3752">
        <v>1592.23</v>
      </c>
      <c r="J3752">
        <f t="shared" si="526"/>
        <v>-1.0496420403698803E-2</v>
      </c>
      <c r="K3752">
        <f t="shared" si="522"/>
        <v>-1.0568820403698803E-2</v>
      </c>
      <c r="L3752">
        <v>6.7800251471206883E-3</v>
      </c>
      <c r="N3752" s="2">
        <v>38124</v>
      </c>
      <c r="O3752">
        <v>25.54</v>
      </c>
      <c r="Q3752" s="2">
        <v>38124</v>
      </c>
      <c r="R3752">
        <v>26497.79</v>
      </c>
      <c r="S3752" s="8">
        <f t="shared" si="527"/>
        <v>-1.237393672255227E-2</v>
      </c>
      <c r="T3752" s="9">
        <f t="shared" si="523"/>
        <v>-1.244633672255227E-2</v>
      </c>
      <c r="U3752" s="3">
        <f>Sheet1!$B$17+Sheet1!$B$18*'Portfolio allocation'!K3752</f>
        <v>-1.1637019732297242E-2</v>
      </c>
      <c r="V3752" s="13">
        <f t="shared" si="528"/>
        <v>-8.0931699025502818E-4</v>
      </c>
      <c r="W3752" s="13"/>
      <c r="X3752" s="2">
        <v>38124</v>
      </c>
      <c r="Y3752">
        <v>81.6952</v>
      </c>
      <c r="AA3752" s="2">
        <v>38124</v>
      </c>
      <c r="AB3752">
        <v>1036.29</v>
      </c>
      <c r="AC3752">
        <f t="shared" si="529"/>
        <v>-1.0181957113520324E-2</v>
      </c>
      <c r="AD3752">
        <f t="shared" si="524"/>
        <v>-1.0253957113520323E-2</v>
      </c>
      <c r="AE3752">
        <f>Sheet2!$B$17+Sheet2!$B$18*'Portfolio allocation'!K3752</f>
        <v>-9.3446777265995002E-3</v>
      </c>
      <c r="AF3752">
        <f t="shared" si="530"/>
        <v>-9.0927938692082245E-4</v>
      </c>
      <c r="AH3752" s="2">
        <v>38124</v>
      </c>
      <c r="AI3752">
        <v>4.6970000000000001</v>
      </c>
      <c r="AJ3752">
        <v>1.8</v>
      </c>
      <c r="AK3752">
        <v>1.1997500000000001</v>
      </c>
      <c r="AR3752" s="3"/>
    </row>
    <row r="3753" spans="1:44" hidden="1" outlineLevel="1" x14ac:dyDescent="0.2">
      <c r="A3753" s="2">
        <v>38125</v>
      </c>
      <c r="B3753">
        <v>19.329999999999998</v>
      </c>
      <c r="E3753" s="2">
        <v>38125</v>
      </c>
      <c r="F3753">
        <v>1091.49</v>
      </c>
      <c r="G3753">
        <f t="shared" si="525"/>
        <v>6.8167143252468865E-3</v>
      </c>
      <c r="H3753" s="2">
        <v>38125</v>
      </c>
      <c r="I3753">
        <v>1603.14</v>
      </c>
      <c r="J3753">
        <f t="shared" si="526"/>
        <v>6.8520251471206883E-3</v>
      </c>
      <c r="K3753">
        <f t="shared" si="522"/>
        <v>6.7800251471206883E-3</v>
      </c>
      <c r="L3753">
        <v>-2.4747369836696275E-3</v>
      </c>
      <c r="N3753" s="2">
        <v>38125</v>
      </c>
      <c r="O3753">
        <v>25.83</v>
      </c>
      <c r="Q3753" s="2">
        <v>38125</v>
      </c>
      <c r="R3753">
        <v>26798.66</v>
      </c>
      <c r="S3753" s="8">
        <f t="shared" si="527"/>
        <v>1.1354531830767733E-2</v>
      </c>
      <c r="T3753" s="9">
        <f t="shared" si="523"/>
        <v>1.1282531830767734E-2</v>
      </c>
      <c r="U3753" s="3">
        <f>Sheet1!$B$17+Sheet1!$B$18*'Portfolio allocation'!K3753</f>
        <v>8.2660155618191015E-3</v>
      </c>
      <c r="V3753" s="13">
        <f t="shared" si="528"/>
        <v>3.0165162689486328E-3</v>
      </c>
      <c r="W3753" s="13"/>
      <c r="X3753" s="2">
        <v>38125</v>
      </c>
      <c r="Y3753">
        <v>82.201400000000007</v>
      </c>
      <c r="AA3753" s="2">
        <v>38125</v>
      </c>
      <c r="AB3753">
        <v>1042.71</v>
      </c>
      <c r="AC3753">
        <f t="shared" si="529"/>
        <v>6.1951770257360206E-3</v>
      </c>
      <c r="AD3753">
        <f t="shared" si="524"/>
        <v>6.1219770257360208E-3</v>
      </c>
      <c r="AE3753">
        <f>Sheet2!$B$17+Sheet2!$B$18*'Portfolio allocation'!K3753</f>
        <v>6.082358346269739E-3</v>
      </c>
      <c r="AF3753">
        <f t="shared" si="530"/>
        <v>3.9618679466281795E-5</v>
      </c>
      <c r="AH3753" s="2">
        <v>38125</v>
      </c>
      <c r="AI3753">
        <v>4.7329999999999997</v>
      </c>
      <c r="AJ3753">
        <v>1.83</v>
      </c>
      <c r="AK3753">
        <v>1.1960500000000001</v>
      </c>
      <c r="AR3753" s="3"/>
    </row>
    <row r="3754" spans="1:44" hidden="1" outlineLevel="1" x14ac:dyDescent="0.2">
      <c r="A3754" s="2">
        <v>38126</v>
      </c>
      <c r="B3754">
        <v>18.93</v>
      </c>
      <c r="E3754" s="2">
        <v>38126</v>
      </c>
      <c r="F3754">
        <v>1088.68</v>
      </c>
      <c r="G3754">
        <f t="shared" si="525"/>
        <v>-2.5744624320881426E-3</v>
      </c>
      <c r="H3754" s="2">
        <v>38126</v>
      </c>
      <c r="I3754">
        <v>1599.29</v>
      </c>
      <c r="J3754">
        <f t="shared" si="526"/>
        <v>-2.4015369836696276E-3</v>
      </c>
      <c r="K3754">
        <f t="shared" si="522"/>
        <v>-2.4747369836696275E-3</v>
      </c>
      <c r="L3754">
        <v>4.0746364949452901E-4</v>
      </c>
      <c r="N3754" s="2">
        <v>38126</v>
      </c>
      <c r="O3754">
        <v>25.62</v>
      </c>
      <c r="Q3754" s="2">
        <v>38126</v>
      </c>
      <c r="R3754">
        <v>26580.79</v>
      </c>
      <c r="S3754" s="8">
        <f t="shared" si="527"/>
        <v>-8.1298841061455684E-3</v>
      </c>
      <c r="T3754" s="9">
        <f t="shared" si="523"/>
        <v>-8.2030841061455691E-3</v>
      </c>
      <c r="U3754" s="3">
        <f>Sheet1!$B$17+Sheet1!$B$18*'Portfolio allocation'!K3754</f>
        <v>-2.3512821014868152E-3</v>
      </c>
      <c r="V3754" s="13">
        <f t="shared" si="528"/>
        <v>-5.851802004658754E-3</v>
      </c>
      <c r="W3754" s="13"/>
      <c r="X3754" s="2">
        <v>38126</v>
      </c>
      <c r="Y3754">
        <v>83.147000000000006</v>
      </c>
      <c r="AA3754" s="2">
        <v>38126</v>
      </c>
      <c r="AB3754">
        <v>1054.71</v>
      </c>
      <c r="AC3754">
        <f t="shared" si="529"/>
        <v>1.1508473113329698E-2</v>
      </c>
      <c r="AD3754">
        <f t="shared" si="524"/>
        <v>1.1434473113329699E-2</v>
      </c>
      <c r="AE3754">
        <f>Sheet2!$B$17+Sheet2!$B$18*'Portfolio allocation'!K3754</f>
        <v>-2.1472122507653082E-3</v>
      </c>
      <c r="AF3754">
        <f t="shared" si="530"/>
        <v>1.3581685364095007E-2</v>
      </c>
      <c r="AH3754" s="2">
        <v>38126</v>
      </c>
      <c r="AI3754">
        <v>4.7859999999999996</v>
      </c>
      <c r="AJ3754">
        <v>1.85</v>
      </c>
      <c r="AK3754">
        <v>1.2033499999999999</v>
      </c>
      <c r="AR3754" s="3"/>
    </row>
    <row r="3755" spans="1:44" hidden="1" outlineLevel="1" x14ac:dyDescent="0.2">
      <c r="A3755" s="2">
        <v>38127</v>
      </c>
      <c r="B3755">
        <v>18.670000000000002</v>
      </c>
      <c r="E3755" s="2">
        <v>38127</v>
      </c>
      <c r="F3755">
        <v>1089.19</v>
      </c>
      <c r="G3755">
        <f t="shared" si="525"/>
        <v>4.6845721424104703E-4</v>
      </c>
      <c r="H3755" s="2">
        <v>38127</v>
      </c>
      <c r="I3755">
        <v>1600.06</v>
      </c>
      <c r="J3755">
        <f t="shared" si="526"/>
        <v>4.8146364949452902E-4</v>
      </c>
      <c r="K3755">
        <f t="shared" si="522"/>
        <v>4.0746364949452901E-4</v>
      </c>
      <c r="L3755">
        <v>3.9461993025261266E-3</v>
      </c>
      <c r="N3755" s="2">
        <v>38127</v>
      </c>
      <c r="O3755">
        <v>25.73</v>
      </c>
      <c r="Q3755" s="2">
        <v>38127</v>
      </c>
      <c r="R3755">
        <v>26694.91</v>
      </c>
      <c r="S3755" s="8">
        <f t="shared" si="527"/>
        <v>4.293326120103913E-3</v>
      </c>
      <c r="T3755" s="9">
        <f t="shared" si="523"/>
        <v>4.2193261201039127E-3</v>
      </c>
      <c r="U3755" s="3">
        <f>Sheet1!$B$17+Sheet1!$B$18*'Portfolio allocation'!K3755</f>
        <v>9.5525150955688936E-4</v>
      </c>
      <c r="V3755" s="13">
        <f t="shared" si="528"/>
        <v>3.2640746105470232E-3</v>
      </c>
      <c r="W3755" s="13"/>
      <c r="X3755" s="2">
        <v>38127</v>
      </c>
      <c r="Y3755">
        <v>83.500500000000002</v>
      </c>
      <c r="AA3755" s="2">
        <v>38127</v>
      </c>
      <c r="AB3755">
        <v>1059.19</v>
      </c>
      <c r="AC3755">
        <f t="shared" si="529"/>
        <v>4.2476130879578466E-3</v>
      </c>
      <c r="AD3755">
        <f t="shared" si="524"/>
        <v>4.1752130879578464E-3</v>
      </c>
      <c r="AE3755">
        <f>Sheet2!$B$17+Sheet2!$B$18*'Portfolio allocation'!K3755</f>
        <v>4.1571408383277175E-4</v>
      </c>
      <c r="AF3755">
        <f t="shared" si="530"/>
        <v>3.7594990041250748E-3</v>
      </c>
      <c r="AH3755" s="2">
        <v>38127</v>
      </c>
      <c r="AI3755">
        <v>4.7140000000000004</v>
      </c>
      <c r="AJ3755">
        <v>1.81</v>
      </c>
      <c r="AK3755">
        <v>1.19265</v>
      </c>
      <c r="AR3755" s="3"/>
    </row>
    <row r="3756" spans="1:44" hidden="1" outlineLevel="1" x14ac:dyDescent="0.2">
      <c r="A3756" s="2">
        <v>38128</v>
      </c>
      <c r="B3756">
        <v>18.489999999999998</v>
      </c>
      <c r="E3756" s="2">
        <v>38128</v>
      </c>
      <c r="F3756">
        <v>1093.56</v>
      </c>
      <c r="G3756">
        <f t="shared" si="525"/>
        <v>4.0121558222163678E-3</v>
      </c>
      <c r="H3756" s="2">
        <v>38128</v>
      </c>
      <c r="I3756">
        <v>1606.49</v>
      </c>
      <c r="J3756">
        <f t="shared" si="526"/>
        <v>4.0185993025261268E-3</v>
      </c>
      <c r="K3756">
        <f t="shared" si="522"/>
        <v>3.9461993025261266E-3</v>
      </c>
      <c r="L3756">
        <v>1.625756983236866E-3</v>
      </c>
      <c r="N3756" s="2">
        <v>38128</v>
      </c>
      <c r="O3756">
        <v>25.89</v>
      </c>
      <c r="Q3756" s="2">
        <v>38128</v>
      </c>
      <c r="R3756">
        <v>26860.92</v>
      </c>
      <c r="S3756" s="8">
        <f t="shared" si="527"/>
        <v>6.2187885256028697E-3</v>
      </c>
      <c r="T3756" s="9">
        <f t="shared" si="523"/>
        <v>6.1463885256028694E-3</v>
      </c>
      <c r="U3756" s="3">
        <f>Sheet1!$B$17+Sheet1!$B$18*'Portfolio allocation'!K3756</f>
        <v>5.0149787342026134E-3</v>
      </c>
      <c r="V3756" s="13">
        <f t="shared" si="528"/>
        <v>1.131409791400256E-3</v>
      </c>
      <c r="W3756" s="13"/>
      <c r="X3756" s="2">
        <v>38128</v>
      </c>
      <c r="Y3756">
        <v>83.223500000000001</v>
      </c>
      <c r="AA3756" s="2">
        <v>38128</v>
      </c>
      <c r="AB3756">
        <v>1055.68</v>
      </c>
      <c r="AC3756">
        <f t="shared" si="529"/>
        <v>-3.3138530386427334E-3</v>
      </c>
      <c r="AD3756">
        <f t="shared" si="524"/>
        <v>-3.3874530386427334E-3</v>
      </c>
      <c r="AE3756">
        <f>Sheet2!$B$17+Sheet2!$B$18*'Portfolio allocation'!K3756</f>
        <v>3.5624481078202195E-3</v>
      </c>
      <c r="AF3756">
        <f t="shared" si="530"/>
        <v>-6.9499011464629525E-3</v>
      </c>
      <c r="AH3756" s="2">
        <v>38128</v>
      </c>
      <c r="AI3756">
        <v>4.7610000000000001</v>
      </c>
      <c r="AJ3756">
        <v>1.84</v>
      </c>
      <c r="AK3756">
        <v>1.2018</v>
      </c>
      <c r="AR3756" s="3"/>
    </row>
    <row r="3757" spans="1:44" hidden="1" outlineLevel="1" x14ac:dyDescent="0.2">
      <c r="A3757" s="2">
        <v>38131</v>
      </c>
      <c r="B3757">
        <v>18.079999999999998</v>
      </c>
      <c r="E3757" s="2">
        <v>38131</v>
      </c>
      <c r="F3757">
        <v>1095.4100000000001</v>
      </c>
      <c r="G3757">
        <f t="shared" si="525"/>
        <v>1.6917224477852599E-3</v>
      </c>
      <c r="H3757" s="2">
        <v>38131</v>
      </c>
      <c r="I3757">
        <v>1609.22</v>
      </c>
      <c r="J3757">
        <f t="shared" si="526"/>
        <v>1.699356983236866E-3</v>
      </c>
      <c r="K3757">
        <f t="shared" si="522"/>
        <v>1.625756983236866E-3</v>
      </c>
      <c r="L3757">
        <v>1.6032782361640994E-2</v>
      </c>
      <c r="N3757" s="2">
        <v>38131</v>
      </c>
      <c r="O3757">
        <v>25.76</v>
      </c>
      <c r="Q3757" s="2">
        <v>38131</v>
      </c>
      <c r="R3757">
        <v>26726.04</v>
      </c>
      <c r="S3757" s="8">
        <f t="shared" si="527"/>
        <v>-5.0214214554079595E-3</v>
      </c>
      <c r="T3757" s="9">
        <f t="shared" si="523"/>
        <v>-5.0950214554079595E-3</v>
      </c>
      <c r="U3757" s="3">
        <f>Sheet1!$B$17+Sheet1!$B$18*'Portfolio allocation'!K3757</f>
        <v>2.35290849768513E-3</v>
      </c>
      <c r="V3757" s="13">
        <f t="shared" si="528"/>
        <v>-7.4479299530930895E-3</v>
      </c>
      <c r="W3757" s="13"/>
      <c r="X3757" s="2">
        <v>38131</v>
      </c>
      <c r="Y3757">
        <v>83.194800000000001</v>
      </c>
      <c r="AA3757" s="2">
        <v>38131</v>
      </c>
      <c r="AB3757">
        <v>1055.31</v>
      </c>
      <c r="AC3757">
        <f t="shared" si="529"/>
        <v>-3.5048499545331513E-4</v>
      </c>
      <c r="AD3757">
        <f t="shared" si="524"/>
        <v>-4.2488499545331515E-4</v>
      </c>
      <c r="AE3757">
        <f>Sheet2!$B$17+Sheet2!$B$18*'Portfolio allocation'!K3757</f>
        <v>1.499051597670479E-3</v>
      </c>
      <c r="AF3757">
        <f t="shared" si="530"/>
        <v>-1.9239365931237942E-3</v>
      </c>
      <c r="AH3757" s="2">
        <v>38131</v>
      </c>
      <c r="AI3757">
        <v>4.7370000000000001</v>
      </c>
      <c r="AJ3757">
        <v>1.86</v>
      </c>
      <c r="AK3757">
        <v>1.19625</v>
      </c>
      <c r="AR3757" s="3"/>
    </row>
    <row r="3758" spans="1:44" hidden="1" outlineLevel="1" x14ac:dyDescent="0.2">
      <c r="A3758" s="2">
        <v>38132</v>
      </c>
      <c r="B3758">
        <v>15.96</v>
      </c>
      <c r="E3758" s="2">
        <v>38132</v>
      </c>
      <c r="F3758">
        <v>1113.05</v>
      </c>
      <c r="G3758">
        <f t="shared" si="525"/>
        <v>1.6103559397850908E-2</v>
      </c>
      <c r="H3758" s="2">
        <v>38132</v>
      </c>
      <c r="I3758">
        <v>1635.14</v>
      </c>
      <c r="J3758">
        <f t="shared" si="526"/>
        <v>1.6107182361640993E-2</v>
      </c>
      <c r="K3758">
        <f t="shared" si="522"/>
        <v>1.6032782361640994E-2</v>
      </c>
      <c r="L3758">
        <v>1.7733366537421372E-3</v>
      </c>
      <c r="N3758" s="2">
        <v>38132</v>
      </c>
      <c r="O3758">
        <v>26.1</v>
      </c>
      <c r="Q3758" s="2">
        <v>38132</v>
      </c>
      <c r="R3758">
        <v>27078.79</v>
      </c>
      <c r="S3758" s="8">
        <f t="shared" si="527"/>
        <v>1.3198738009821076E-2</v>
      </c>
      <c r="T3758" s="9">
        <f t="shared" si="523"/>
        <v>1.3124338009821076E-2</v>
      </c>
      <c r="U3758" s="3">
        <f>Sheet1!$B$17+Sheet1!$B$18*'Portfolio allocation'!K3758</f>
        <v>1.8881013134368727E-2</v>
      </c>
      <c r="V3758" s="13">
        <f t="shared" si="528"/>
        <v>-5.756675124547651E-3</v>
      </c>
      <c r="W3758" s="13"/>
      <c r="X3758" s="2">
        <v>38132</v>
      </c>
      <c r="Y3758">
        <v>84.723100000000002</v>
      </c>
      <c r="AA3758" s="2">
        <v>38132</v>
      </c>
      <c r="AB3758">
        <v>1074.7</v>
      </c>
      <c r="AC3758">
        <f t="shared" si="529"/>
        <v>1.837374799821867E-2</v>
      </c>
      <c r="AD3758">
        <f t="shared" si="524"/>
        <v>1.830014799821867E-2</v>
      </c>
      <c r="AE3758">
        <f>Sheet2!$B$17+Sheet2!$B$18*'Portfolio allocation'!K3758</f>
        <v>1.4310146120607454E-2</v>
      </c>
      <c r="AF3758">
        <f t="shared" si="530"/>
        <v>3.9900018776112163E-3</v>
      </c>
      <c r="AH3758" s="2">
        <v>38132</v>
      </c>
      <c r="AI3758">
        <v>4.7279999999999998</v>
      </c>
      <c r="AJ3758">
        <v>1.84</v>
      </c>
      <c r="AK3758">
        <v>1.21035</v>
      </c>
      <c r="AR3758" s="3"/>
    </row>
    <row r="3759" spans="1:44" hidden="1" outlineLevel="1" x14ac:dyDescent="0.2">
      <c r="A3759" s="2">
        <v>38133</v>
      </c>
      <c r="B3759">
        <v>15.97</v>
      </c>
      <c r="E3759" s="2">
        <v>38133</v>
      </c>
      <c r="F3759">
        <v>1114.94</v>
      </c>
      <c r="G3759">
        <f t="shared" si="525"/>
        <v>1.6980369255650274E-3</v>
      </c>
      <c r="H3759" s="2">
        <v>38133</v>
      </c>
      <c r="I3759">
        <v>1638.16</v>
      </c>
      <c r="J3759">
        <f t="shared" si="526"/>
        <v>1.8469366537421372E-3</v>
      </c>
      <c r="K3759">
        <f t="shared" si="522"/>
        <v>1.7733366537421372E-3</v>
      </c>
      <c r="L3759">
        <v>5.7206849245495517E-3</v>
      </c>
      <c r="N3759" s="2">
        <v>38133</v>
      </c>
      <c r="O3759">
        <v>26.14</v>
      </c>
      <c r="Q3759" s="2">
        <v>38133</v>
      </c>
      <c r="R3759">
        <v>27120.3</v>
      </c>
      <c r="S3759" s="8">
        <f t="shared" si="527"/>
        <v>1.5329340786645052E-3</v>
      </c>
      <c r="T3759" s="9">
        <f t="shared" si="523"/>
        <v>1.4593340786645051E-3</v>
      </c>
      <c r="U3759" s="3">
        <f>Sheet1!$B$17+Sheet1!$B$18*'Portfolio allocation'!K3759</f>
        <v>2.5222156358550079E-3</v>
      </c>
      <c r="V3759" s="13">
        <f t="shared" si="528"/>
        <v>-1.0628815571905028E-3</v>
      </c>
      <c r="W3759" s="13"/>
      <c r="X3759" s="2">
        <v>38133</v>
      </c>
      <c r="Y3759">
        <v>84.388800000000003</v>
      </c>
      <c r="AA3759" s="2">
        <v>38133</v>
      </c>
      <c r="AB3759">
        <v>1070.46</v>
      </c>
      <c r="AC3759">
        <f t="shared" si="529"/>
        <v>-3.9452870568530418E-3</v>
      </c>
      <c r="AD3759">
        <f t="shared" si="524"/>
        <v>-4.0176870568530421E-3</v>
      </c>
      <c r="AE3759">
        <f>Sheet2!$B$17+Sheet2!$B$18*'Portfolio allocation'!K3759</f>
        <v>1.6302832057816844E-3</v>
      </c>
      <c r="AF3759">
        <f t="shared" si="530"/>
        <v>-5.6479702626347269E-3</v>
      </c>
      <c r="AH3759" s="2">
        <v>38133</v>
      </c>
      <c r="AI3759">
        <v>4.6680000000000001</v>
      </c>
      <c r="AJ3759">
        <v>1.81</v>
      </c>
      <c r="AK3759">
        <v>1.2092499999999999</v>
      </c>
      <c r="AR3759" s="3"/>
    </row>
    <row r="3760" spans="1:44" hidden="1" outlineLevel="1" x14ac:dyDescent="0.2">
      <c r="A3760" s="2">
        <v>38134</v>
      </c>
      <c r="B3760">
        <v>15.28</v>
      </c>
      <c r="E3760" s="2">
        <v>38134</v>
      </c>
      <c r="F3760">
        <v>1121.28</v>
      </c>
      <c r="G3760">
        <f t="shared" si="525"/>
        <v>5.6864046495774812E-3</v>
      </c>
      <c r="H3760" s="2">
        <v>38134</v>
      </c>
      <c r="I3760">
        <v>1647.65</v>
      </c>
      <c r="J3760">
        <f t="shared" si="526"/>
        <v>5.7930849245495519E-3</v>
      </c>
      <c r="K3760">
        <f t="shared" si="522"/>
        <v>5.7206849245495517E-3</v>
      </c>
      <c r="L3760">
        <v>-5.866862622524074E-4</v>
      </c>
      <c r="N3760" s="2">
        <v>38134</v>
      </c>
      <c r="O3760">
        <v>26.19</v>
      </c>
      <c r="Q3760" s="2">
        <v>38134</v>
      </c>
      <c r="R3760">
        <v>27172.16</v>
      </c>
      <c r="S3760" s="8">
        <f t="shared" si="527"/>
        <v>1.9122207350212861E-3</v>
      </c>
      <c r="T3760" s="9">
        <f t="shared" si="523"/>
        <v>1.8398207350212861E-3</v>
      </c>
      <c r="U3760" s="3">
        <f>Sheet1!$B$17+Sheet1!$B$18*'Portfolio allocation'!K3760</f>
        <v>7.0507136112340114E-3</v>
      </c>
      <c r="V3760" s="13">
        <f t="shared" si="528"/>
        <v>-5.2108928762127256E-3</v>
      </c>
      <c r="W3760" s="13"/>
      <c r="X3760" s="2">
        <v>38134</v>
      </c>
      <c r="Y3760">
        <v>84.617999999999995</v>
      </c>
      <c r="AA3760" s="2">
        <v>38134</v>
      </c>
      <c r="AB3760">
        <v>1073.3699999999999</v>
      </c>
      <c r="AC3760">
        <f t="shared" si="529"/>
        <v>2.7184574855667609E-3</v>
      </c>
      <c r="AD3760">
        <f t="shared" si="524"/>
        <v>2.6476574855667607E-3</v>
      </c>
      <c r="AE3760">
        <f>Sheet2!$B$17+Sheet2!$B$18*'Portfolio allocation'!K3760</f>
        <v>5.1403659941460962E-3</v>
      </c>
      <c r="AF3760">
        <f t="shared" si="530"/>
        <v>-2.4927085085793355E-3</v>
      </c>
      <c r="AH3760" s="2">
        <v>38134</v>
      </c>
      <c r="AI3760">
        <v>4.5999999999999996</v>
      </c>
      <c r="AJ3760">
        <v>1.77</v>
      </c>
      <c r="AK3760">
        <v>1.2263500000000001</v>
      </c>
      <c r="AR3760" s="3"/>
    </row>
    <row r="3761" spans="1:44" hidden="1" outlineLevel="1" x14ac:dyDescent="0.2">
      <c r="A3761" s="2">
        <v>38135</v>
      </c>
      <c r="B3761">
        <v>15.5</v>
      </c>
      <c r="E3761" s="2">
        <v>38135</v>
      </c>
      <c r="F3761">
        <v>1120.68</v>
      </c>
      <c r="G3761">
        <f t="shared" si="525"/>
        <v>-5.3510273972590117E-4</v>
      </c>
      <c r="H3761" s="2">
        <v>38135</v>
      </c>
      <c r="I3761">
        <v>1646.8</v>
      </c>
      <c r="J3761">
        <f t="shared" si="526"/>
        <v>-5.1588626225240741E-4</v>
      </c>
      <c r="K3761">
        <f t="shared" si="522"/>
        <v>-5.866862622524074E-4</v>
      </c>
      <c r="L3761">
        <v>-7.3200000000000004E-5</v>
      </c>
      <c r="N3761" s="2">
        <v>38135</v>
      </c>
      <c r="O3761">
        <v>26.23</v>
      </c>
      <c r="Q3761" s="2">
        <v>38135</v>
      </c>
      <c r="R3761">
        <v>27213.67</v>
      </c>
      <c r="S3761" s="8">
        <f t="shared" si="527"/>
        <v>1.527666552824547E-3</v>
      </c>
      <c r="T3761" s="9">
        <f t="shared" si="523"/>
        <v>1.456866552824547E-3</v>
      </c>
      <c r="U3761" s="3">
        <f>Sheet1!$B$17+Sheet1!$B$18*'Portfolio allocation'!K3761</f>
        <v>-1.8526246430849449E-4</v>
      </c>
      <c r="V3761" s="13">
        <f t="shared" si="528"/>
        <v>1.6421290171330415E-3</v>
      </c>
      <c r="W3761" s="13"/>
      <c r="X3761" s="2">
        <v>38135</v>
      </c>
      <c r="Y3761">
        <v>84.617999999999995</v>
      </c>
      <c r="AA3761" s="2">
        <v>38135</v>
      </c>
      <c r="AB3761">
        <v>1073.3699999999999</v>
      </c>
      <c r="AC3761">
        <f t="shared" si="529"/>
        <v>0</v>
      </c>
      <c r="AD3761">
        <f t="shared" si="524"/>
        <v>-7.3200000000000004E-5</v>
      </c>
      <c r="AE3761">
        <f>Sheet2!$B$17+Sheet2!$B$18*'Portfolio allocation'!K3761</f>
        <v>-4.6830938075074406E-4</v>
      </c>
      <c r="AF3761">
        <f t="shared" si="530"/>
        <v>3.9510938075074407E-4</v>
      </c>
      <c r="AH3761" s="2">
        <v>38135</v>
      </c>
      <c r="AI3761">
        <v>4.657</v>
      </c>
      <c r="AJ3761">
        <v>1.83</v>
      </c>
      <c r="AK3761">
        <v>1.22115</v>
      </c>
      <c r="AR3761" s="3"/>
    </row>
    <row r="3762" spans="1:44" hidden="1" outlineLevel="1" x14ac:dyDescent="0.2">
      <c r="A3762" s="2">
        <v>38138</v>
      </c>
      <c r="B3762">
        <v>15.5</v>
      </c>
      <c r="E3762" s="2">
        <v>38138</v>
      </c>
      <c r="F3762">
        <v>1120.68</v>
      </c>
      <c r="G3762">
        <f t="shared" si="525"/>
        <v>0</v>
      </c>
      <c r="H3762" s="2">
        <v>38138</v>
      </c>
      <c r="I3762">
        <v>1646.8</v>
      </c>
      <c r="J3762">
        <f t="shared" si="526"/>
        <v>0</v>
      </c>
      <c r="K3762">
        <f t="shared" si="522"/>
        <v>-7.3200000000000004E-5</v>
      </c>
      <c r="L3762">
        <v>3.9437347583192833E-4</v>
      </c>
      <c r="N3762" s="2">
        <v>38138</v>
      </c>
      <c r="O3762">
        <v>26.23</v>
      </c>
      <c r="Q3762" s="2">
        <v>38138</v>
      </c>
      <c r="R3762">
        <v>27213.67</v>
      </c>
      <c r="S3762" s="8">
        <f t="shared" si="527"/>
        <v>0</v>
      </c>
      <c r="T3762" s="9">
        <f t="shared" si="523"/>
        <v>-7.3200000000000004E-5</v>
      </c>
      <c r="U3762" s="3">
        <f>Sheet1!$B$17+Sheet1!$B$18*'Portfolio allocation'!K3762</f>
        <v>4.0382198921993032E-4</v>
      </c>
      <c r="V3762" s="13">
        <f t="shared" si="528"/>
        <v>-4.7702198921993031E-4</v>
      </c>
      <c r="W3762" s="13"/>
      <c r="X3762" s="2">
        <v>38138</v>
      </c>
      <c r="Y3762">
        <v>84.617999999999995</v>
      </c>
      <c r="AA3762" s="2">
        <v>38138</v>
      </c>
      <c r="AB3762">
        <v>1073.3699999999999</v>
      </c>
      <c r="AC3762">
        <f t="shared" si="529"/>
        <v>0</v>
      </c>
      <c r="AD3762">
        <f t="shared" si="524"/>
        <v>-7.3200000000000004E-5</v>
      </c>
      <c r="AE3762">
        <f>Sheet2!$B$17+Sheet2!$B$18*'Portfolio allocation'!K3762</f>
        <v>-1.1704296136540401E-5</v>
      </c>
      <c r="AF3762">
        <f t="shared" si="530"/>
        <v>-6.1495703863459603E-5</v>
      </c>
      <c r="AH3762" s="2">
        <v>38138</v>
      </c>
      <c r="AI3762">
        <v>4.657</v>
      </c>
      <c r="AJ3762">
        <v>1.83</v>
      </c>
      <c r="AK3762">
        <v>1.22115</v>
      </c>
      <c r="AR3762" s="3"/>
    </row>
    <row r="3763" spans="1:44" hidden="1" outlineLevel="1" x14ac:dyDescent="0.2">
      <c r="A3763" s="2">
        <v>38139</v>
      </c>
      <c r="B3763">
        <v>16.3</v>
      </c>
      <c r="E3763" s="2">
        <v>38139</v>
      </c>
      <c r="F3763">
        <v>1121.2</v>
      </c>
      <c r="G3763">
        <f t="shared" si="525"/>
        <v>4.6400399757295929E-4</v>
      </c>
      <c r="H3763" s="2">
        <v>38139</v>
      </c>
      <c r="I3763">
        <v>1647.57</v>
      </c>
      <c r="J3763">
        <f t="shared" si="526"/>
        <v>4.6757347583192832E-4</v>
      </c>
      <c r="K3763">
        <f t="shared" si="522"/>
        <v>3.9437347583192833E-4</v>
      </c>
      <c r="L3763">
        <v>3.6207528105027345E-3</v>
      </c>
      <c r="N3763" s="2">
        <v>38139</v>
      </c>
      <c r="O3763">
        <v>26.11</v>
      </c>
      <c r="Q3763" s="2">
        <v>38139</v>
      </c>
      <c r="R3763">
        <v>27089.16</v>
      </c>
      <c r="S3763" s="8">
        <f t="shared" si="527"/>
        <v>-4.575274117750272E-3</v>
      </c>
      <c r="T3763" s="9">
        <f t="shared" si="523"/>
        <v>-4.6484741177502719E-3</v>
      </c>
      <c r="U3763" s="3">
        <f>Sheet1!$B$17+Sheet1!$B$18*'Portfolio allocation'!K3763</f>
        <v>9.4023413058203615E-4</v>
      </c>
      <c r="V3763" s="13">
        <f t="shared" si="528"/>
        <v>-5.5887082483323082E-3</v>
      </c>
      <c r="W3763" s="13"/>
      <c r="X3763" s="2">
        <v>38139</v>
      </c>
      <c r="Y3763">
        <v>84.1691</v>
      </c>
      <c r="AA3763" s="2">
        <v>38139</v>
      </c>
      <c r="AB3763">
        <v>1067.67</v>
      </c>
      <c r="AC3763">
        <f t="shared" si="529"/>
        <v>-5.3103775957962229E-3</v>
      </c>
      <c r="AD3763">
        <f t="shared" si="524"/>
        <v>-5.3859775957962232E-3</v>
      </c>
      <c r="AE3763">
        <f>Sheet2!$B$17+Sheet2!$B$18*'Portfolio allocation'!K3763</f>
        <v>4.0407396745145295E-4</v>
      </c>
      <c r="AF3763">
        <f t="shared" si="530"/>
        <v>-5.790051563247676E-3</v>
      </c>
      <c r="AH3763" s="2">
        <v>38139</v>
      </c>
      <c r="AI3763">
        <v>4.7030000000000003</v>
      </c>
      <c r="AJ3763">
        <v>1.89</v>
      </c>
      <c r="AK3763">
        <v>1.2221500000000001</v>
      </c>
      <c r="AR3763" s="3"/>
    </row>
    <row r="3764" spans="1:44" hidden="1" outlineLevel="1" x14ac:dyDescent="0.2">
      <c r="A3764" s="2">
        <v>38140</v>
      </c>
      <c r="B3764">
        <v>16.079999999999998</v>
      </c>
      <c r="E3764" s="2">
        <v>38140</v>
      </c>
      <c r="F3764">
        <v>1124.99</v>
      </c>
      <c r="G3764">
        <f t="shared" si="525"/>
        <v>3.3803068141275983E-3</v>
      </c>
      <c r="H3764" s="2">
        <v>38140</v>
      </c>
      <c r="I3764">
        <v>1653.66</v>
      </c>
      <c r="J3764">
        <f t="shared" si="526"/>
        <v>3.6963528105027343E-3</v>
      </c>
      <c r="K3764">
        <f t="shared" si="522"/>
        <v>3.6207528105027345E-3</v>
      </c>
      <c r="L3764">
        <v>-7.4725161689827135E-3</v>
      </c>
      <c r="N3764" s="2">
        <v>38140</v>
      </c>
      <c r="O3764">
        <v>26.13</v>
      </c>
      <c r="Q3764" s="2">
        <v>38140</v>
      </c>
      <c r="R3764">
        <v>27109.91</v>
      </c>
      <c r="S3764" s="8">
        <f t="shared" si="527"/>
        <v>7.6598905244762427E-4</v>
      </c>
      <c r="T3764" s="9">
        <f t="shared" si="523"/>
        <v>6.9038905244762428E-4</v>
      </c>
      <c r="U3764" s="3">
        <f>Sheet1!$B$17+Sheet1!$B$18*'Portfolio allocation'!K3764</f>
        <v>4.6416182706424339E-3</v>
      </c>
      <c r="V3764" s="13">
        <f t="shared" si="528"/>
        <v>-3.95122921819481E-3</v>
      </c>
      <c r="W3764" s="13"/>
      <c r="X3764" s="2">
        <v>38140</v>
      </c>
      <c r="Y3764">
        <v>84.035399999999996</v>
      </c>
      <c r="AA3764" s="2">
        <v>38140</v>
      </c>
      <c r="AB3764">
        <v>1065.98</v>
      </c>
      <c r="AC3764">
        <f t="shared" si="529"/>
        <v>-1.5828860977643577E-3</v>
      </c>
      <c r="AD3764">
        <f t="shared" si="524"/>
        <v>-1.6596860977643577E-3</v>
      </c>
      <c r="AE3764">
        <f>Sheet2!$B$17+Sheet2!$B$18*'Portfolio allocation'!K3764</f>
        <v>3.2730527842220756E-3</v>
      </c>
      <c r="AF3764">
        <f t="shared" si="530"/>
        <v>-4.9327388819864334E-3</v>
      </c>
      <c r="AH3764" s="2">
        <v>38140</v>
      </c>
      <c r="AI3764">
        <v>4.7409999999999997</v>
      </c>
      <c r="AJ3764">
        <v>1.92</v>
      </c>
      <c r="AK3764">
        <v>1.2273499999999999</v>
      </c>
      <c r="AR3764" s="3"/>
    </row>
    <row r="3765" spans="1:44" hidden="1" outlineLevel="1" x14ac:dyDescent="0.2">
      <c r="A3765" s="2">
        <v>38141</v>
      </c>
      <c r="B3765">
        <v>17.03</v>
      </c>
      <c r="E3765" s="2">
        <v>38141</v>
      </c>
      <c r="F3765">
        <v>1116.6400000000001</v>
      </c>
      <c r="G3765">
        <f t="shared" si="525"/>
        <v>-7.4222881981171884E-3</v>
      </c>
      <c r="H3765" s="2">
        <v>38141</v>
      </c>
      <c r="I3765">
        <v>1641.43</v>
      </c>
      <c r="J3765">
        <f t="shared" si="526"/>
        <v>-7.3957161689827133E-3</v>
      </c>
      <c r="K3765">
        <f t="shared" si="522"/>
        <v>-7.4725161689827135E-3</v>
      </c>
      <c r="L3765">
        <v>5.1873029906847933E-3</v>
      </c>
      <c r="N3765" s="2">
        <v>38141</v>
      </c>
      <c r="O3765">
        <v>25.89</v>
      </c>
      <c r="Q3765" s="2">
        <v>38141</v>
      </c>
      <c r="R3765">
        <v>26860.92</v>
      </c>
      <c r="S3765" s="8">
        <f t="shared" si="527"/>
        <v>-9.184464278929827E-3</v>
      </c>
      <c r="T3765" s="9">
        <f t="shared" si="523"/>
        <v>-9.2612642789298271E-3</v>
      </c>
      <c r="U3765" s="3">
        <f>Sheet1!$B$17+Sheet1!$B$18*'Portfolio allocation'!K3765</f>
        <v>-8.0848610434463147E-3</v>
      </c>
      <c r="V3765" s="13">
        <f t="shared" si="528"/>
        <v>-1.1764032354835124E-3</v>
      </c>
      <c r="W3765" s="13"/>
      <c r="X3765" s="2">
        <v>38141</v>
      </c>
      <c r="Y3765">
        <v>83.433599999999998</v>
      </c>
      <c r="AA3765" s="2">
        <v>38141</v>
      </c>
      <c r="AB3765">
        <v>1058.3399999999999</v>
      </c>
      <c r="AC3765">
        <f t="shared" si="529"/>
        <v>-7.167113829527838E-3</v>
      </c>
      <c r="AD3765">
        <f t="shared" si="524"/>
        <v>-7.2435138295278379E-3</v>
      </c>
      <c r="AE3765">
        <f>Sheet2!$B$17+Sheet2!$B$18*'Portfolio allocation'!K3765</f>
        <v>-6.5913650072245457E-3</v>
      </c>
      <c r="AF3765">
        <f t="shared" si="530"/>
        <v>-6.5214882230329226E-4</v>
      </c>
      <c r="AH3765" s="2">
        <v>38141</v>
      </c>
      <c r="AI3765">
        <v>4.7190000000000003</v>
      </c>
      <c r="AJ3765">
        <v>1.91</v>
      </c>
      <c r="AK3765">
        <v>1.22435</v>
      </c>
      <c r="AR3765" s="3"/>
    </row>
    <row r="3766" spans="1:44" hidden="1" outlineLevel="1" x14ac:dyDescent="0.2">
      <c r="A3766" s="2">
        <v>38142</v>
      </c>
      <c r="B3766">
        <v>16.78</v>
      </c>
      <c r="E3766" s="2">
        <v>38142</v>
      </c>
      <c r="F3766">
        <v>1122.5</v>
      </c>
      <c r="G3766">
        <f t="shared" si="525"/>
        <v>5.2478865166929456E-3</v>
      </c>
      <c r="H3766" s="2">
        <v>38142</v>
      </c>
      <c r="I3766">
        <v>1650.07</v>
      </c>
      <c r="J3766">
        <f t="shared" si="526"/>
        <v>5.2637029906847932E-3</v>
      </c>
      <c r="K3766">
        <f t="shared" si="522"/>
        <v>5.1873029906847933E-3</v>
      </c>
      <c r="L3766">
        <v>1.5926581589871969E-2</v>
      </c>
      <c r="N3766" s="2">
        <v>38142</v>
      </c>
      <c r="O3766">
        <v>25.95</v>
      </c>
      <c r="Q3766" s="2">
        <v>38142</v>
      </c>
      <c r="R3766">
        <v>26923.17</v>
      </c>
      <c r="S3766" s="8">
        <f t="shared" si="527"/>
        <v>2.3174932206342369E-3</v>
      </c>
      <c r="T3766" s="9">
        <f t="shared" si="523"/>
        <v>2.241093220634237E-3</v>
      </c>
      <c r="U3766" s="3">
        <f>Sheet1!$B$17+Sheet1!$B$18*'Portfolio allocation'!K3766</f>
        <v>6.4388043390085255E-3</v>
      </c>
      <c r="V3766" s="13">
        <f t="shared" si="528"/>
        <v>-4.1977111183742885E-3</v>
      </c>
      <c r="W3766" s="13"/>
      <c r="X3766" s="2">
        <v>38142</v>
      </c>
      <c r="Y3766">
        <v>83.634200000000007</v>
      </c>
      <c r="AA3766" s="2">
        <v>38142</v>
      </c>
      <c r="AB3766">
        <v>1060.8900000000001</v>
      </c>
      <c r="AC3766">
        <f t="shared" si="529"/>
        <v>2.4094336413631456E-3</v>
      </c>
      <c r="AD3766">
        <f t="shared" si="524"/>
        <v>2.3306336413631457E-3</v>
      </c>
      <c r="AE3766">
        <f>Sheet2!$B$17+Sheet2!$B$18*'Portfolio allocation'!K3766</f>
        <v>4.6660691707497001E-3</v>
      </c>
      <c r="AF3766">
        <f t="shared" si="530"/>
        <v>-2.3354355293865544E-3</v>
      </c>
      <c r="AH3766" s="2">
        <v>38142</v>
      </c>
      <c r="AI3766">
        <v>4.7750000000000004</v>
      </c>
      <c r="AJ3766">
        <v>1.97</v>
      </c>
      <c r="AK3766">
        <v>1.2240500000000001</v>
      </c>
      <c r="AR3766" s="3"/>
    </row>
    <row r="3767" spans="1:44" hidden="1" outlineLevel="1" x14ac:dyDescent="0.2">
      <c r="A3767" s="2">
        <v>38145</v>
      </c>
      <c r="B3767">
        <v>15.39</v>
      </c>
      <c r="E3767" s="2">
        <v>38145</v>
      </c>
      <c r="F3767">
        <v>1140.42</v>
      </c>
      <c r="G3767">
        <f t="shared" si="525"/>
        <v>1.5964365256124768E-2</v>
      </c>
      <c r="H3767" s="2">
        <v>38145</v>
      </c>
      <c r="I3767">
        <v>1676.48</v>
      </c>
      <c r="J3767">
        <f t="shared" si="526"/>
        <v>1.600538158987197E-2</v>
      </c>
      <c r="K3767">
        <f t="shared" si="522"/>
        <v>1.5926581589871969E-2</v>
      </c>
      <c r="L3767">
        <v>1.5500119106699802E-3</v>
      </c>
      <c r="N3767" s="2">
        <v>38145</v>
      </c>
      <c r="O3767">
        <v>26.43</v>
      </c>
      <c r="Q3767" s="2">
        <v>38145</v>
      </c>
      <c r="R3767">
        <v>27421.16</v>
      </c>
      <c r="S3767" s="8">
        <f t="shared" si="527"/>
        <v>1.8496707482811292E-2</v>
      </c>
      <c r="T3767" s="9">
        <f t="shared" si="523"/>
        <v>1.8417907482811292E-2</v>
      </c>
      <c r="U3767" s="3">
        <f>Sheet1!$B$17+Sheet1!$B$18*'Portfolio allocation'!K3767</f>
        <v>1.8759176917509821E-2</v>
      </c>
      <c r="V3767" s="13">
        <f t="shared" si="528"/>
        <v>-3.4126943469852886E-4</v>
      </c>
      <c r="W3767" s="13"/>
      <c r="X3767" s="2">
        <v>38145</v>
      </c>
      <c r="Y3767">
        <v>84.665800000000004</v>
      </c>
      <c r="AA3767" s="2">
        <v>38145</v>
      </c>
      <c r="AB3767">
        <v>1073.97</v>
      </c>
      <c r="AC3767">
        <f t="shared" si="529"/>
        <v>1.232927070667067E-2</v>
      </c>
      <c r="AD3767">
        <f t="shared" si="524"/>
        <v>1.225087070667067E-2</v>
      </c>
      <c r="AE3767">
        <f>Sheet2!$B$17+Sheet2!$B$18*'Portfolio allocation'!K3767</f>
        <v>1.4215709684923703E-2</v>
      </c>
      <c r="AF3767">
        <f t="shared" si="530"/>
        <v>-1.9648389782530324E-3</v>
      </c>
      <c r="AH3767" s="2">
        <v>38145</v>
      </c>
      <c r="AI3767">
        <v>4.7649999999999997</v>
      </c>
      <c r="AJ3767">
        <v>1.96</v>
      </c>
      <c r="AK3767">
        <v>1.23095</v>
      </c>
      <c r="AR3767" s="3"/>
    </row>
    <row r="3768" spans="1:44" hidden="1" outlineLevel="1" x14ac:dyDescent="0.2">
      <c r="A3768" s="2">
        <v>38146</v>
      </c>
      <c r="B3768">
        <v>15.01</v>
      </c>
      <c r="E3768" s="2">
        <v>38146</v>
      </c>
      <c r="F3768">
        <v>1142.18</v>
      </c>
      <c r="G3768">
        <f t="shared" si="525"/>
        <v>1.5432910682029455E-3</v>
      </c>
      <c r="H3768" s="2">
        <v>38146</v>
      </c>
      <c r="I3768">
        <v>1679.21</v>
      </c>
      <c r="J3768">
        <f t="shared" si="526"/>
        <v>1.6284119106699801E-3</v>
      </c>
      <c r="K3768">
        <f t="shared" si="522"/>
        <v>1.5500119106699802E-3</v>
      </c>
      <c r="L3768">
        <v>-9.507852006598325E-3</v>
      </c>
      <c r="N3768" s="2">
        <v>38146</v>
      </c>
      <c r="O3768">
        <v>26.6</v>
      </c>
      <c r="Q3768" s="2">
        <v>38146</v>
      </c>
      <c r="R3768">
        <v>27597.54</v>
      </c>
      <c r="S3768" s="8">
        <f t="shared" si="527"/>
        <v>6.4322588832856908E-3</v>
      </c>
      <c r="T3768" s="9">
        <f t="shared" si="523"/>
        <v>6.3538588832856907E-3</v>
      </c>
      <c r="U3768" s="3">
        <f>Sheet1!$B$17+Sheet1!$B$18*'Portfolio allocation'!K3768</f>
        <v>2.2660118308009797E-3</v>
      </c>
      <c r="V3768" s="13">
        <f t="shared" si="528"/>
        <v>4.0878470524847114E-3</v>
      </c>
      <c r="W3768" s="13"/>
      <c r="X3768" s="2">
        <v>38146</v>
      </c>
      <c r="Y3768">
        <v>86.003</v>
      </c>
      <c r="AA3768" s="2">
        <v>38146</v>
      </c>
      <c r="AB3768">
        <v>1090.94</v>
      </c>
      <c r="AC3768">
        <f t="shared" si="529"/>
        <v>1.5801186252874855E-2</v>
      </c>
      <c r="AD3768">
        <f t="shared" si="524"/>
        <v>1.5720386252874856E-2</v>
      </c>
      <c r="AE3768">
        <f>Sheet2!$B$17+Sheet2!$B$18*'Portfolio allocation'!K3768</f>
        <v>1.4316971467124295E-3</v>
      </c>
      <c r="AF3768">
        <f t="shared" si="530"/>
        <v>1.4288689106162426E-2</v>
      </c>
      <c r="AH3768" s="2">
        <v>38146</v>
      </c>
      <c r="AI3768">
        <v>4.7690000000000001</v>
      </c>
      <c r="AJ3768">
        <v>2.02</v>
      </c>
      <c r="AK3768">
        <v>1.22655</v>
      </c>
      <c r="AR3768" s="3"/>
    </row>
    <row r="3769" spans="1:44" hidden="1" outlineLevel="1" x14ac:dyDescent="0.2">
      <c r="A3769" s="2">
        <v>38147</v>
      </c>
      <c r="B3769">
        <v>15.39</v>
      </c>
      <c r="E3769" s="2">
        <v>38147</v>
      </c>
      <c r="F3769">
        <v>1131.33</v>
      </c>
      <c r="G3769">
        <f t="shared" si="525"/>
        <v>-9.4993783816912369E-3</v>
      </c>
      <c r="H3769" s="2">
        <v>38147</v>
      </c>
      <c r="I3769">
        <v>1663.38</v>
      </c>
      <c r="J3769">
        <f t="shared" si="526"/>
        <v>-9.4270520065983243E-3</v>
      </c>
      <c r="K3769">
        <f t="shared" si="522"/>
        <v>-9.507852006598325E-3</v>
      </c>
      <c r="L3769">
        <v>4.5014456540295646E-3</v>
      </c>
      <c r="N3769" s="2">
        <v>38147</v>
      </c>
      <c r="O3769">
        <v>26.47</v>
      </c>
      <c r="Q3769" s="2">
        <v>38147</v>
      </c>
      <c r="R3769">
        <v>27462.66</v>
      </c>
      <c r="S3769" s="8">
        <f t="shared" si="527"/>
        <v>-4.8873921371253015E-3</v>
      </c>
      <c r="T3769" s="9">
        <f t="shared" si="523"/>
        <v>-4.9681921371253013E-3</v>
      </c>
      <c r="U3769" s="3">
        <f>Sheet1!$B$17+Sheet1!$B$18*'Portfolio allocation'!K3769</f>
        <v>-1.0419849898628661E-2</v>
      </c>
      <c r="V3769" s="13">
        <f t="shared" si="528"/>
        <v>5.4516577615033599E-3</v>
      </c>
      <c r="W3769" s="13"/>
      <c r="X3769" s="2">
        <v>38147</v>
      </c>
      <c r="Y3769">
        <v>86.050799999999995</v>
      </c>
      <c r="AA3769" s="2">
        <v>38147</v>
      </c>
      <c r="AB3769">
        <v>1091.54</v>
      </c>
      <c r="AC3769">
        <f t="shared" si="529"/>
        <v>5.4998441710818469E-4</v>
      </c>
      <c r="AD3769">
        <f t="shared" si="524"/>
        <v>4.6438441710818467E-4</v>
      </c>
      <c r="AE3769">
        <f>Sheet2!$B$17+Sheet2!$B$18*'Portfolio allocation'!K3769</f>
        <v>-8.4012375601458765E-3</v>
      </c>
      <c r="AF3769">
        <f t="shared" si="530"/>
        <v>8.8656219772540613E-3</v>
      </c>
      <c r="AH3769" s="2">
        <v>38147</v>
      </c>
      <c r="AI3769">
        <v>4.8099999999999996</v>
      </c>
      <c r="AJ3769">
        <v>2.14</v>
      </c>
      <c r="AK3769">
        <v>1.2091499999999999</v>
      </c>
      <c r="AR3769" s="3"/>
    </row>
    <row r="3770" spans="1:44" hidden="1" outlineLevel="1" x14ac:dyDescent="0.2">
      <c r="A3770" s="2">
        <v>38148</v>
      </c>
      <c r="B3770">
        <v>15.04</v>
      </c>
      <c r="E3770" s="2">
        <v>38148</v>
      </c>
      <c r="F3770">
        <v>1136.47</v>
      </c>
      <c r="G3770">
        <f t="shared" si="525"/>
        <v>4.5433251129203267E-3</v>
      </c>
      <c r="H3770" s="2">
        <v>38148</v>
      </c>
      <c r="I3770">
        <v>1671.01</v>
      </c>
      <c r="J3770">
        <f t="shared" si="526"/>
        <v>4.5870456540295645E-3</v>
      </c>
      <c r="K3770">
        <f t="shared" si="522"/>
        <v>4.5014456540295646E-3</v>
      </c>
      <c r="L3770">
        <v>-8.5600000000000007E-5</v>
      </c>
      <c r="N3770" s="2">
        <v>38148</v>
      </c>
      <c r="O3770">
        <v>26.77</v>
      </c>
      <c r="Q3770" s="2">
        <v>38148</v>
      </c>
      <c r="R3770">
        <v>27773.91</v>
      </c>
      <c r="S3770" s="8">
        <f t="shared" si="527"/>
        <v>1.1333570746606458E-2</v>
      </c>
      <c r="T3770" s="9">
        <f t="shared" si="523"/>
        <v>1.1247970746606458E-2</v>
      </c>
      <c r="U3770" s="3">
        <f>Sheet1!$B$17+Sheet1!$B$18*'Portfolio allocation'!K3770</f>
        <v>5.6519714204612236E-3</v>
      </c>
      <c r="V3770" s="13">
        <f t="shared" si="528"/>
        <v>5.5959993261452349E-3</v>
      </c>
      <c r="W3770" s="13"/>
      <c r="X3770" s="2">
        <v>38148</v>
      </c>
      <c r="Y3770">
        <v>86.404200000000003</v>
      </c>
      <c r="AA3770" s="2">
        <v>38148</v>
      </c>
      <c r="AB3770">
        <v>1096.02</v>
      </c>
      <c r="AC3770">
        <f t="shared" si="529"/>
        <v>4.1042930172050518E-3</v>
      </c>
      <c r="AD3770">
        <f t="shared" si="524"/>
        <v>4.0186930172050519E-3</v>
      </c>
      <c r="AE3770">
        <f>Sheet2!$B$17+Sheet2!$B$18*'Portfolio allocation'!K3770</f>
        <v>4.0561873291926724E-3</v>
      </c>
      <c r="AF3770">
        <f t="shared" si="530"/>
        <v>-3.7494311987620529E-5</v>
      </c>
      <c r="AH3770" s="2">
        <v>38148</v>
      </c>
      <c r="AI3770">
        <v>4.7969999999999997</v>
      </c>
      <c r="AJ3770">
        <v>2.14</v>
      </c>
      <c r="AK3770">
        <v>1.2092499999999999</v>
      </c>
      <c r="AR3770" s="3"/>
    </row>
    <row r="3771" spans="1:44" hidden="1" outlineLevel="1" x14ac:dyDescent="0.2">
      <c r="A3771" s="2">
        <v>38149</v>
      </c>
      <c r="B3771">
        <v>15.04</v>
      </c>
      <c r="E3771" s="2">
        <v>38149</v>
      </c>
      <c r="F3771">
        <v>1136.47</v>
      </c>
      <c r="G3771">
        <f t="shared" si="525"/>
        <v>0</v>
      </c>
      <c r="H3771" s="2">
        <v>38149</v>
      </c>
      <c r="I3771">
        <v>1671.01</v>
      </c>
      <c r="J3771">
        <f t="shared" si="526"/>
        <v>0</v>
      </c>
      <c r="K3771">
        <f t="shared" si="522"/>
        <v>-8.5600000000000007E-5</v>
      </c>
      <c r="L3771">
        <v>-9.6666318310483033E-3</v>
      </c>
      <c r="N3771" s="2">
        <v>38149</v>
      </c>
      <c r="O3771">
        <v>26.77</v>
      </c>
      <c r="Q3771" s="2">
        <v>38149</v>
      </c>
      <c r="R3771">
        <v>27773.91</v>
      </c>
      <c r="S3771" s="8">
        <f t="shared" si="527"/>
        <v>0</v>
      </c>
      <c r="T3771" s="9">
        <f t="shared" si="523"/>
        <v>-8.5600000000000007E-5</v>
      </c>
      <c r="U3771" s="3">
        <f>Sheet1!$B$17+Sheet1!$B$18*'Portfolio allocation'!K3771</f>
        <v>3.8959639496213925E-4</v>
      </c>
      <c r="V3771" s="13">
        <f t="shared" si="528"/>
        <v>-4.7519639496213927E-4</v>
      </c>
      <c r="W3771" s="13"/>
      <c r="X3771" s="2">
        <v>38149</v>
      </c>
      <c r="Y3771">
        <v>86.404200000000003</v>
      </c>
      <c r="AA3771" s="2">
        <v>38149</v>
      </c>
      <c r="AB3771">
        <v>1096.02</v>
      </c>
      <c r="AC3771">
        <f t="shared" si="529"/>
        <v>0</v>
      </c>
      <c r="AD3771">
        <f t="shared" si="524"/>
        <v>-8.5600000000000007E-5</v>
      </c>
      <c r="AE3771">
        <f>Sheet2!$B$17+Sheet2!$B$18*'Portfolio allocation'!K3771</f>
        <v>-2.2730692489152034E-5</v>
      </c>
      <c r="AF3771">
        <f t="shared" si="530"/>
        <v>-6.2869307510847973E-5</v>
      </c>
      <c r="AH3771" s="2">
        <v>38149</v>
      </c>
      <c r="AI3771">
        <v>4.7969999999999997</v>
      </c>
      <c r="AJ3771">
        <v>2.14</v>
      </c>
      <c r="AK3771">
        <v>1.20105</v>
      </c>
      <c r="AR3771" s="3"/>
    </row>
    <row r="3772" spans="1:44" hidden="1" outlineLevel="1" x14ac:dyDescent="0.2">
      <c r="A3772" s="2">
        <v>38152</v>
      </c>
      <c r="B3772">
        <v>16.07</v>
      </c>
      <c r="E3772" s="2">
        <v>38152</v>
      </c>
      <c r="F3772">
        <v>1125.29</v>
      </c>
      <c r="G3772">
        <f t="shared" si="525"/>
        <v>-9.8374792119457766E-3</v>
      </c>
      <c r="H3772" s="2">
        <v>38152</v>
      </c>
      <c r="I3772">
        <v>1655</v>
      </c>
      <c r="J3772">
        <f t="shared" si="526"/>
        <v>-9.5810318310483034E-3</v>
      </c>
      <c r="K3772">
        <f t="shared" si="522"/>
        <v>-9.6666318310483033E-3</v>
      </c>
      <c r="L3772">
        <v>5.9039577039276328E-3</v>
      </c>
      <c r="N3772" s="2">
        <v>38152</v>
      </c>
      <c r="O3772">
        <v>26.9</v>
      </c>
      <c r="Q3772" s="2">
        <v>38152</v>
      </c>
      <c r="R3772">
        <v>27908.79</v>
      </c>
      <c r="S3772" s="8">
        <f t="shared" si="527"/>
        <v>4.8563561990371262E-3</v>
      </c>
      <c r="T3772" s="9">
        <f t="shared" si="523"/>
        <v>4.7707561990371263E-3</v>
      </c>
      <c r="U3772" s="3">
        <f>Sheet1!$B$17+Sheet1!$B$18*'Portfolio allocation'!K3772</f>
        <v>-1.0602006137253556E-2</v>
      </c>
      <c r="V3772" s="13">
        <f t="shared" si="528"/>
        <v>1.5372762336290683E-2</v>
      </c>
      <c r="W3772" s="13"/>
      <c r="X3772" s="2">
        <v>38152</v>
      </c>
      <c r="Y3772">
        <v>86.031700000000001</v>
      </c>
      <c r="AA3772" s="2">
        <v>38152</v>
      </c>
      <c r="AB3772">
        <v>1091.3</v>
      </c>
      <c r="AC3772">
        <f t="shared" si="529"/>
        <v>-4.3064907574679179E-3</v>
      </c>
      <c r="AD3772">
        <f t="shared" si="524"/>
        <v>-4.3964907574679177E-3</v>
      </c>
      <c r="AE3772">
        <f>Sheet2!$B$17+Sheet2!$B$18*'Portfolio allocation'!K3772</f>
        <v>-8.5424286308864866E-3</v>
      </c>
      <c r="AF3772">
        <f t="shared" si="530"/>
        <v>4.145937873418569E-3</v>
      </c>
      <c r="AH3772" s="2">
        <v>38152</v>
      </c>
      <c r="AI3772">
        <v>4.8739999999999997</v>
      </c>
      <c r="AJ3772">
        <v>2.25</v>
      </c>
      <c r="AK3772">
        <v>1.20845</v>
      </c>
      <c r="AR3772" s="3"/>
    </row>
    <row r="3773" spans="1:44" hidden="1" outlineLevel="1" x14ac:dyDescent="0.2">
      <c r="A3773" s="2">
        <v>38153</v>
      </c>
      <c r="B3773">
        <v>15.05</v>
      </c>
      <c r="E3773" s="2">
        <v>38153</v>
      </c>
      <c r="F3773">
        <v>1132.01</v>
      </c>
      <c r="G3773">
        <f t="shared" si="525"/>
        <v>5.9717939375627527E-3</v>
      </c>
      <c r="H3773" s="2">
        <v>38153</v>
      </c>
      <c r="I3773">
        <v>1664.92</v>
      </c>
      <c r="J3773">
        <f t="shared" si="526"/>
        <v>5.9939577039276326E-3</v>
      </c>
      <c r="K3773">
        <f t="shared" si="522"/>
        <v>5.9039577039276328E-3</v>
      </c>
      <c r="L3773">
        <v>1.3010540518463708E-3</v>
      </c>
      <c r="N3773" s="2">
        <v>38153</v>
      </c>
      <c r="O3773">
        <v>27.405000000000001</v>
      </c>
      <c r="Q3773" s="2">
        <v>38153</v>
      </c>
      <c r="R3773">
        <v>28432.73</v>
      </c>
      <c r="S3773" s="8">
        <f t="shared" si="527"/>
        <v>1.8773296871702483E-2</v>
      </c>
      <c r="T3773" s="9">
        <f t="shared" si="523"/>
        <v>1.8683296871702483E-2</v>
      </c>
      <c r="U3773" s="3">
        <f>Sheet1!$B$17+Sheet1!$B$18*'Portfolio allocation'!K3773</f>
        <v>7.2609687884864511E-3</v>
      </c>
      <c r="V3773" s="13">
        <f t="shared" si="528"/>
        <v>1.1422328083216032E-2</v>
      </c>
      <c r="W3773" s="13"/>
      <c r="X3773" s="2">
        <v>38153</v>
      </c>
      <c r="Y3773">
        <v>86.480599999999995</v>
      </c>
      <c r="AA3773" s="2">
        <v>38153</v>
      </c>
      <c r="AB3773">
        <v>1096.99</v>
      </c>
      <c r="AC3773">
        <f t="shared" si="529"/>
        <v>5.2139649958764522E-3</v>
      </c>
      <c r="AD3773">
        <f t="shared" si="524"/>
        <v>5.1275649958764519E-3</v>
      </c>
      <c r="AE3773">
        <f>Sheet2!$B$17+Sheet2!$B$18*'Portfolio allocation'!K3773</f>
        <v>5.3033368252805692E-3</v>
      </c>
      <c r="AF3773">
        <f t="shared" si="530"/>
        <v>-1.7577182940411735E-4</v>
      </c>
      <c r="AH3773" s="2">
        <v>38153</v>
      </c>
      <c r="AI3773">
        <v>4.6849999999999996</v>
      </c>
      <c r="AJ3773">
        <v>2.16</v>
      </c>
      <c r="AK3773">
        <v>1.2077500000000001</v>
      </c>
      <c r="AR3773" s="3"/>
    </row>
    <row r="3774" spans="1:44" hidden="1" outlineLevel="1" x14ac:dyDescent="0.2">
      <c r="A3774" s="2">
        <v>38154</v>
      </c>
      <c r="B3774">
        <v>14.79</v>
      </c>
      <c r="E3774" s="2">
        <v>38154</v>
      </c>
      <c r="F3774">
        <v>1133.56</v>
      </c>
      <c r="G3774">
        <f t="shared" si="525"/>
        <v>1.3692458547185371E-3</v>
      </c>
      <c r="H3774" s="2">
        <v>38154</v>
      </c>
      <c r="I3774">
        <v>1667.23</v>
      </c>
      <c r="J3774">
        <f t="shared" si="526"/>
        <v>1.3874540518463707E-3</v>
      </c>
      <c r="K3774">
        <f t="shared" si="522"/>
        <v>1.3010540518463708E-3</v>
      </c>
      <c r="L3774">
        <v>-1.4151519634364221E-3</v>
      </c>
      <c r="N3774" s="2">
        <v>38154</v>
      </c>
      <c r="O3774">
        <v>27.32</v>
      </c>
      <c r="Q3774" s="2">
        <v>38154</v>
      </c>
      <c r="R3774">
        <v>28344.54</v>
      </c>
      <c r="S3774" s="8">
        <f t="shared" si="527"/>
        <v>-3.1017070819439052E-3</v>
      </c>
      <c r="T3774" s="9">
        <f t="shared" si="523"/>
        <v>-3.1881070819439051E-3</v>
      </c>
      <c r="U3774" s="3">
        <f>Sheet1!$B$17+Sheet1!$B$18*'Portfolio allocation'!K3774</f>
        <v>1.9804010657273417E-3</v>
      </c>
      <c r="V3774" s="13">
        <f t="shared" si="528"/>
        <v>-5.1685081476712472E-3</v>
      </c>
      <c r="W3774" s="13"/>
      <c r="X3774" s="2">
        <v>38154</v>
      </c>
      <c r="Y3774">
        <v>86.327699999999993</v>
      </c>
      <c r="AA3774" s="2">
        <v>38154</v>
      </c>
      <c r="AB3774">
        <v>1095.05</v>
      </c>
      <c r="AC3774">
        <f t="shared" si="529"/>
        <v>-1.7684755558392551E-3</v>
      </c>
      <c r="AD3774">
        <f t="shared" si="524"/>
        <v>-1.8580755558392551E-3</v>
      </c>
      <c r="AE3774">
        <f>Sheet2!$B$17+Sheet2!$B$18*'Portfolio allocation'!K3774</f>
        <v>1.2103174671570546E-3</v>
      </c>
      <c r="AF3774">
        <f t="shared" si="530"/>
        <v>-3.0683930229963097E-3</v>
      </c>
      <c r="AH3774" s="2">
        <v>38154</v>
      </c>
      <c r="AI3774">
        <v>4.7279999999999998</v>
      </c>
      <c r="AJ3774">
        <v>2.2400000000000002</v>
      </c>
      <c r="AK3774">
        <v>1.20095</v>
      </c>
      <c r="AR3774" s="3"/>
    </row>
    <row r="3775" spans="1:44" hidden="1" outlineLevel="1" x14ac:dyDescent="0.2">
      <c r="A3775" s="2">
        <v>38155</v>
      </c>
      <c r="B3775">
        <v>15.15</v>
      </c>
      <c r="E3775" s="2">
        <v>38155</v>
      </c>
      <c r="F3775">
        <v>1132.05</v>
      </c>
      <c r="G3775">
        <f t="shared" si="525"/>
        <v>-1.3320865238717339E-3</v>
      </c>
      <c r="H3775" s="2">
        <v>38155</v>
      </c>
      <c r="I3775">
        <v>1665.02</v>
      </c>
      <c r="J3775">
        <f t="shared" si="526"/>
        <v>-1.3255519634364221E-3</v>
      </c>
      <c r="K3775">
        <f t="shared" si="522"/>
        <v>-1.4151519634364221E-3</v>
      </c>
      <c r="L3775">
        <v>2.5361930979809094E-3</v>
      </c>
      <c r="N3775" s="2">
        <v>38155</v>
      </c>
      <c r="O3775">
        <v>27.768999999999998</v>
      </c>
      <c r="Q3775" s="2">
        <v>38155</v>
      </c>
      <c r="R3775">
        <v>28810.38</v>
      </c>
      <c r="S3775" s="8">
        <f t="shared" si="527"/>
        <v>1.6434911273917274E-2</v>
      </c>
      <c r="T3775" s="9">
        <f t="shared" si="523"/>
        <v>1.6345311273917276E-2</v>
      </c>
      <c r="U3775" s="3">
        <f>Sheet1!$B$17+Sheet1!$B$18*'Portfolio allocation'!K3775</f>
        <v>-1.1356993128198015E-3</v>
      </c>
      <c r="V3775" s="13">
        <f t="shared" si="528"/>
        <v>1.7481010586737077E-2</v>
      </c>
      <c r="W3775" s="13"/>
      <c r="X3775" s="2">
        <v>38155</v>
      </c>
      <c r="Y3775">
        <v>86.385099999999994</v>
      </c>
      <c r="AA3775" s="2">
        <v>38155</v>
      </c>
      <c r="AB3775">
        <v>1095.78</v>
      </c>
      <c r="AC3775">
        <f t="shared" si="529"/>
        <v>6.6663622665630307E-4</v>
      </c>
      <c r="AD3775">
        <f t="shared" si="524"/>
        <v>5.7823622665630309E-4</v>
      </c>
      <c r="AE3775">
        <f>Sheet2!$B$17+Sheet2!$B$18*'Portfolio allocation'!K3775</f>
        <v>-1.2050022183152003E-3</v>
      </c>
      <c r="AF3775">
        <f t="shared" si="530"/>
        <v>1.7832384449715034E-3</v>
      </c>
      <c r="AH3775" s="2">
        <v>38155</v>
      </c>
      <c r="AI3775">
        <v>4.6879999999999997</v>
      </c>
      <c r="AJ3775">
        <v>2.21</v>
      </c>
      <c r="AK3775">
        <v>1.2035</v>
      </c>
      <c r="AR3775" s="3"/>
    </row>
    <row r="3776" spans="1:44" hidden="1" outlineLevel="1" x14ac:dyDescent="0.2">
      <c r="A3776" s="2">
        <v>38156</v>
      </c>
      <c r="B3776">
        <v>14.99</v>
      </c>
      <c r="E3776" s="2">
        <v>38156</v>
      </c>
      <c r="F3776">
        <v>1135.02</v>
      </c>
      <c r="G3776">
        <f t="shared" si="525"/>
        <v>2.6235590300782707E-3</v>
      </c>
      <c r="H3776" s="2">
        <v>38156</v>
      </c>
      <c r="I3776">
        <v>1669.39</v>
      </c>
      <c r="J3776">
        <f t="shared" si="526"/>
        <v>2.6245930979809096E-3</v>
      </c>
      <c r="K3776">
        <f t="shared" si="522"/>
        <v>2.5361930979809094E-3</v>
      </c>
      <c r="L3776">
        <v>-4.2408169115665025E-3</v>
      </c>
      <c r="N3776" s="2">
        <v>38156</v>
      </c>
      <c r="O3776">
        <v>28.35</v>
      </c>
      <c r="Q3776" s="2">
        <v>38156</v>
      </c>
      <c r="R3776">
        <v>29413.16</v>
      </c>
      <c r="S3776" s="8">
        <f t="shared" si="527"/>
        <v>2.0922320358148561E-2</v>
      </c>
      <c r="T3776" s="9">
        <f t="shared" si="523"/>
        <v>2.0833920358148562E-2</v>
      </c>
      <c r="U3776" s="3">
        <f>Sheet1!$B$17+Sheet1!$B$18*'Portfolio allocation'!K3776</f>
        <v>3.3973838820390424E-3</v>
      </c>
      <c r="V3776" s="13">
        <f t="shared" si="528"/>
        <v>1.7436536476109519E-2</v>
      </c>
      <c r="W3776" s="13"/>
      <c r="X3776" s="2">
        <v>38156</v>
      </c>
      <c r="Y3776">
        <v>86.022099999999995</v>
      </c>
      <c r="AA3776" s="2">
        <v>38156</v>
      </c>
      <c r="AB3776">
        <v>1091.18</v>
      </c>
      <c r="AC3776">
        <f t="shared" si="529"/>
        <v>-4.1979229407361762E-3</v>
      </c>
      <c r="AD3776">
        <f t="shared" si="524"/>
        <v>-4.2875229407361767E-3</v>
      </c>
      <c r="AE3776">
        <f>Sheet2!$B$17+Sheet2!$B$18*'Portfolio allocation'!K3776</f>
        <v>2.3086346182269006E-3</v>
      </c>
      <c r="AF3776">
        <f t="shared" si="530"/>
        <v>-6.5961575589630773E-3</v>
      </c>
      <c r="AH3776" s="2">
        <v>38156</v>
      </c>
      <c r="AI3776">
        <v>4.7140000000000004</v>
      </c>
      <c r="AJ3776">
        <v>2.2400000000000002</v>
      </c>
      <c r="AK3776">
        <v>1.21255</v>
      </c>
      <c r="AR3776" s="3"/>
    </row>
    <row r="3777" spans="1:44" hidden="1" outlineLevel="1" x14ac:dyDescent="0.2">
      <c r="A3777" s="2">
        <v>38159</v>
      </c>
      <c r="B3777">
        <v>15.26</v>
      </c>
      <c r="E3777" s="2">
        <v>38159</v>
      </c>
      <c r="F3777">
        <v>1130.3</v>
      </c>
      <c r="G3777">
        <f t="shared" si="525"/>
        <v>-4.1585170305369346E-3</v>
      </c>
      <c r="H3777" s="2">
        <v>38159</v>
      </c>
      <c r="I3777">
        <v>1662.46</v>
      </c>
      <c r="J3777">
        <f t="shared" si="526"/>
        <v>-4.1512169115665021E-3</v>
      </c>
      <c r="K3777">
        <f t="shared" si="522"/>
        <v>-4.2408169115665025E-3</v>
      </c>
      <c r="L3777">
        <v>3.5764460329872883E-3</v>
      </c>
      <c r="N3777" s="2">
        <v>38159</v>
      </c>
      <c r="O3777">
        <v>28.35</v>
      </c>
      <c r="Q3777" s="2">
        <v>38159</v>
      </c>
      <c r="R3777">
        <v>29413.16</v>
      </c>
      <c r="S3777" s="8">
        <f t="shared" si="527"/>
        <v>0</v>
      </c>
      <c r="T3777" s="9">
        <f t="shared" si="523"/>
        <v>-8.9600000000000009E-5</v>
      </c>
      <c r="U3777" s="3">
        <f>Sheet1!$B$17+Sheet1!$B$18*'Portfolio allocation'!K3777</f>
        <v>-4.3773737531876151E-3</v>
      </c>
      <c r="V3777" s="13">
        <f t="shared" si="528"/>
        <v>4.2877737531876146E-3</v>
      </c>
      <c r="W3777" s="13"/>
      <c r="X3777" s="2">
        <v>38159</v>
      </c>
      <c r="Y3777">
        <v>85.477699999999999</v>
      </c>
      <c r="AA3777" s="2">
        <v>38159</v>
      </c>
      <c r="AB3777">
        <v>1084.27</v>
      </c>
      <c r="AC3777">
        <f t="shared" si="529"/>
        <v>-6.3325940724721086E-3</v>
      </c>
      <c r="AD3777">
        <f t="shared" si="524"/>
        <v>-6.4193940724721083E-3</v>
      </c>
      <c r="AE3777">
        <f>Sheet2!$B$17+Sheet2!$B$18*'Portfolio allocation'!K3777</f>
        <v>-3.7176555794252047E-3</v>
      </c>
      <c r="AF3777">
        <f t="shared" si="530"/>
        <v>-2.7017384930469036E-3</v>
      </c>
      <c r="AH3777" s="2">
        <v>38159</v>
      </c>
      <c r="AI3777">
        <v>4.6879999999999997</v>
      </c>
      <c r="AJ3777">
        <v>2.17</v>
      </c>
      <c r="AK3777">
        <v>1.2093499999999999</v>
      </c>
      <c r="AR3777" s="3"/>
    </row>
    <row r="3778" spans="1:44" hidden="1" outlineLevel="1" x14ac:dyDescent="0.2">
      <c r="A3778" s="2">
        <v>38160</v>
      </c>
      <c r="B3778">
        <v>14.31</v>
      </c>
      <c r="E3778" s="2">
        <v>38160</v>
      </c>
      <c r="F3778">
        <v>1134.4100000000001</v>
      </c>
      <c r="G3778">
        <f t="shared" si="525"/>
        <v>3.6362027780236783E-3</v>
      </c>
      <c r="H3778" s="2">
        <v>38160</v>
      </c>
      <c r="I3778">
        <v>1668.55</v>
      </c>
      <c r="J3778">
        <f t="shared" si="526"/>
        <v>3.6632460329872885E-3</v>
      </c>
      <c r="K3778">
        <f t="shared" si="522"/>
        <v>3.5764460329872883E-3</v>
      </c>
      <c r="L3778">
        <v>8.4219832669084494E-3</v>
      </c>
      <c r="N3778" s="2">
        <v>38160</v>
      </c>
      <c r="O3778">
        <v>28.29</v>
      </c>
      <c r="Q3778" s="2">
        <v>38160</v>
      </c>
      <c r="R3778">
        <v>29350.92</v>
      </c>
      <c r="S3778" s="8">
        <f t="shared" si="527"/>
        <v>-2.116059614131971E-3</v>
      </c>
      <c r="T3778" s="9">
        <f t="shared" si="523"/>
        <v>-2.2028596141319711E-3</v>
      </c>
      <c r="U3778" s="3">
        <f>Sheet1!$B$17+Sheet1!$B$18*'Portfolio allocation'!K3778</f>
        <v>4.5907884125936469E-3</v>
      </c>
      <c r="V3778" s="13">
        <f t="shared" si="528"/>
        <v>-6.7936480267256176E-3</v>
      </c>
      <c r="W3778" s="13"/>
      <c r="X3778" s="2">
        <v>38160</v>
      </c>
      <c r="Y3778">
        <v>85.983900000000006</v>
      </c>
      <c r="AA3778" s="2">
        <v>38160</v>
      </c>
      <c r="AB3778">
        <v>1090.69</v>
      </c>
      <c r="AC3778">
        <f t="shared" si="529"/>
        <v>5.9210344286939609E-3</v>
      </c>
      <c r="AD3778">
        <f t="shared" si="524"/>
        <v>5.8326344286939611E-3</v>
      </c>
      <c r="AE3778">
        <f>Sheet2!$B$17+Sheet2!$B$18*'Portfolio allocation'!K3778</f>
        <v>3.2336540672872134E-3</v>
      </c>
      <c r="AF3778">
        <f t="shared" si="530"/>
        <v>2.5989803614067477E-3</v>
      </c>
      <c r="AH3778" s="2">
        <v>38160</v>
      </c>
      <c r="AI3778">
        <v>4.7119999999999997</v>
      </c>
      <c r="AJ3778">
        <v>2.21</v>
      </c>
      <c r="AK3778">
        <v>1.2091499999999999</v>
      </c>
      <c r="AR3778" s="3"/>
    </row>
    <row r="3779" spans="1:44" hidden="1" outlineLevel="1" x14ac:dyDescent="0.2">
      <c r="A3779" s="2">
        <v>38161</v>
      </c>
      <c r="B3779">
        <v>13.98</v>
      </c>
      <c r="E3779" s="2">
        <v>38161</v>
      </c>
      <c r="F3779">
        <v>1144.06</v>
      </c>
      <c r="G3779">
        <f t="shared" si="525"/>
        <v>8.5066245889933167E-3</v>
      </c>
      <c r="H3779" s="2">
        <v>38161</v>
      </c>
      <c r="I3779">
        <v>1682.75</v>
      </c>
      <c r="J3779">
        <f t="shared" si="526"/>
        <v>8.51038326690845E-3</v>
      </c>
      <c r="K3779">
        <f t="shared" si="522"/>
        <v>8.4219832669084494E-3</v>
      </c>
      <c r="L3779">
        <v>-2.8671617887386621E-3</v>
      </c>
      <c r="N3779" s="2">
        <v>38161</v>
      </c>
      <c r="O3779">
        <v>28.3</v>
      </c>
      <c r="Q3779" s="2">
        <v>38161</v>
      </c>
      <c r="R3779">
        <v>29361.29</v>
      </c>
      <c r="S3779" s="8">
        <f t="shared" si="527"/>
        <v>3.5331090132784126E-4</v>
      </c>
      <c r="T3779" s="9">
        <f t="shared" si="523"/>
        <v>2.6491090132784128E-4</v>
      </c>
      <c r="U3779" s="3">
        <f>Sheet1!$B$17+Sheet1!$B$18*'Portfolio allocation'!K3779</f>
        <v>1.0149711529592187E-2</v>
      </c>
      <c r="V3779" s="13">
        <f t="shared" si="528"/>
        <v>-9.8848006282643459E-3</v>
      </c>
      <c r="W3779" s="13"/>
      <c r="X3779" s="2">
        <v>38161</v>
      </c>
      <c r="Y3779">
        <v>86.719399999999993</v>
      </c>
      <c r="AA3779" s="2">
        <v>38161</v>
      </c>
      <c r="AB3779">
        <v>1100.02</v>
      </c>
      <c r="AC3779">
        <f t="shared" si="529"/>
        <v>8.5542179721094236E-3</v>
      </c>
      <c r="AD3779">
        <f t="shared" si="524"/>
        <v>8.4682179721094243E-3</v>
      </c>
      <c r="AE3779">
        <f>Sheet2!$B$17+Sheet2!$B$18*'Portfolio allocation'!K3779</f>
        <v>7.542429396525289E-3</v>
      </c>
      <c r="AF3779">
        <f t="shared" si="530"/>
        <v>9.2578857558413535E-4</v>
      </c>
      <c r="AH3779" s="2">
        <v>38161</v>
      </c>
      <c r="AI3779">
        <v>4.7009999999999996</v>
      </c>
      <c r="AJ3779">
        <v>2.15</v>
      </c>
      <c r="AK3779">
        <v>1.20905</v>
      </c>
      <c r="AR3779" s="3"/>
    </row>
    <row r="3780" spans="1:44" hidden="1" outlineLevel="1" x14ac:dyDescent="0.2">
      <c r="A3780" s="2">
        <v>38162</v>
      </c>
      <c r="B3780">
        <v>14.81</v>
      </c>
      <c r="E3780" s="2">
        <v>38162</v>
      </c>
      <c r="F3780">
        <v>1140.6500000000001</v>
      </c>
      <c r="G3780">
        <f t="shared" si="525"/>
        <v>-2.9806129049174679E-3</v>
      </c>
      <c r="H3780" s="2">
        <v>38162</v>
      </c>
      <c r="I3780">
        <v>1678.07</v>
      </c>
      <c r="J3780">
        <f t="shared" si="526"/>
        <v>-2.7811617887386619E-3</v>
      </c>
      <c r="K3780">
        <f t="shared" ref="K3780:K3843" si="531">J3780-(AJ3779/25000)</f>
        <v>-2.8671617887386621E-3</v>
      </c>
      <c r="L3780">
        <v>-5.5311334497367848E-3</v>
      </c>
      <c r="N3780" s="2">
        <v>38162</v>
      </c>
      <c r="O3780">
        <v>28.39</v>
      </c>
      <c r="Q3780" s="2">
        <v>38162</v>
      </c>
      <c r="R3780">
        <v>29454.68</v>
      </c>
      <c r="S3780" s="8">
        <f t="shared" si="527"/>
        <v>3.1807185583467845E-3</v>
      </c>
      <c r="T3780" s="9">
        <f t="shared" ref="T3780:T3843" si="532">S3780-(AJ3779/100/250)</f>
        <v>3.0947185583467844E-3</v>
      </c>
      <c r="U3780" s="3">
        <f>Sheet1!$B$17+Sheet1!$B$18*'Portfolio allocation'!K3780</f>
        <v>-2.8014817832291419E-3</v>
      </c>
      <c r="V3780" s="13">
        <f t="shared" si="528"/>
        <v>5.8962003415759263E-3</v>
      </c>
      <c r="W3780" s="13"/>
      <c r="X3780" s="2">
        <v>38162</v>
      </c>
      <c r="Y3780">
        <v>85.955200000000005</v>
      </c>
      <c r="AA3780" s="2">
        <v>38162</v>
      </c>
      <c r="AB3780">
        <v>1090.33</v>
      </c>
      <c r="AC3780">
        <f t="shared" si="529"/>
        <v>-8.808930746713739E-3</v>
      </c>
      <c r="AD3780">
        <f t="shared" ref="AD3780:AD3843" si="533">AC3780-AJ3780/25000</f>
        <v>-8.8933307467137391E-3</v>
      </c>
      <c r="AE3780">
        <f>Sheet2!$B$17+Sheet2!$B$18*'Portfolio allocation'!K3780</f>
        <v>-2.4961663990949478E-3</v>
      </c>
      <c r="AF3780">
        <f t="shared" si="530"/>
        <v>-6.3971643476187917E-3</v>
      </c>
      <c r="AH3780" s="2">
        <v>38162</v>
      </c>
      <c r="AI3780">
        <v>4.649</v>
      </c>
      <c r="AJ3780">
        <v>2.11</v>
      </c>
      <c r="AK3780">
        <v>1.2177500000000001</v>
      </c>
      <c r="AR3780" s="3"/>
    </row>
    <row r="3781" spans="1:44" hidden="1" outlineLevel="1" x14ac:dyDescent="0.2">
      <c r="A3781" s="2">
        <v>38163</v>
      </c>
      <c r="B3781">
        <v>15.19</v>
      </c>
      <c r="E3781" s="2">
        <v>38163</v>
      </c>
      <c r="F3781">
        <v>1134.43</v>
      </c>
      <c r="G3781">
        <f t="shared" ref="G3781:G3844" si="534">(F3781/F3780)-1</f>
        <v>-5.4530311664402475E-3</v>
      </c>
      <c r="H3781" s="2">
        <v>38163</v>
      </c>
      <c r="I3781">
        <v>1668.93</v>
      </c>
      <c r="J3781">
        <f t="shared" ref="J3781:J3844" si="535">(I3781/I3780)-1</f>
        <v>-5.4467334497367847E-3</v>
      </c>
      <c r="K3781">
        <f t="shared" si="531"/>
        <v>-5.5311334497367848E-3</v>
      </c>
      <c r="L3781">
        <v>-8.7652592259721874E-4</v>
      </c>
      <c r="N3781" s="2">
        <v>38163</v>
      </c>
      <c r="O3781">
        <v>28.57</v>
      </c>
      <c r="Q3781" s="2">
        <v>38163</v>
      </c>
      <c r="R3781">
        <v>29641.42</v>
      </c>
      <c r="S3781" s="8">
        <f t="shared" ref="S3781:S3844" si="536">R3781/R3780-1</f>
        <v>6.3399093115252825E-3</v>
      </c>
      <c r="T3781" s="9">
        <f t="shared" si="532"/>
        <v>6.2555093115252824E-3</v>
      </c>
      <c r="U3781" s="3">
        <f>Sheet1!$B$17+Sheet1!$B$18*'Portfolio allocation'!K3781</f>
        <v>-5.8576575867463308E-3</v>
      </c>
      <c r="V3781" s="13">
        <f t="shared" ref="V3781:V3844" si="537">T3781-U3781</f>
        <v>1.2113166898271613E-2</v>
      </c>
      <c r="W3781" s="13"/>
      <c r="X3781" s="2">
        <v>38163</v>
      </c>
      <c r="Y3781">
        <v>85.534999999999997</v>
      </c>
      <c r="AA3781" s="2">
        <v>38163</v>
      </c>
      <c r="AB3781">
        <v>1085</v>
      </c>
      <c r="AC3781">
        <f t="shared" ref="AC3781:AC3844" si="538">AB3781/AB3780-1</f>
        <v>-4.8884282740087048E-3</v>
      </c>
      <c r="AD3781">
        <f t="shared" si="533"/>
        <v>-4.9740282740087047E-3</v>
      </c>
      <c r="AE3781">
        <f>Sheet2!$B$17+Sheet2!$B$18*'Portfolio allocation'!K3781</f>
        <v>-4.865037964118372E-3</v>
      </c>
      <c r="AF3781">
        <f t="shared" ref="AF3781:AF3844" si="539">AD3781-AE3781</f>
        <v>-1.0899030989033279E-4</v>
      </c>
      <c r="AH3781" s="2">
        <v>38163</v>
      </c>
      <c r="AI3781">
        <v>4.6500000000000004</v>
      </c>
      <c r="AJ3781">
        <v>2.14</v>
      </c>
      <c r="AK3781">
        <v>1.2137500000000001</v>
      </c>
      <c r="AR3781" s="3"/>
    </row>
    <row r="3782" spans="1:44" hidden="1" outlineLevel="1" x14ac:dyDescent="0.2">
      <c r="A3782" s="2">
        <v>38166</v>
      </c>
      <c r="B3782">
        <v>16.07</v>
      </c>
      <c r="E3782" s="2">
        <v>38166</v>
      </c>
      <c r="F3782">
        <v>1133.3499999999999</v>
      </c>
      <c r="G3782">
        <f t="shared" si="534"/>
        <v>-9.5201995715921139E-4</v>
      </c>
      <c r="H3782" s="2">
        <v>38166</v>
      </c>
      <c r="I3782">
        <v>1667.61</v>
      </c>
      <c r="J3782">
        <f t="shared" si="535"/>
        <v>-7.9092592259721872E-4</v>
      </c>
      <c r="K3782">
        <f t="shared" si="531"/>
        <v>-8.7652592259721874E-4</v>
      </c>
      <c r="L3782">
        <v>2.4445643046035834E-3</v>
      </c>
      <c r="N3782" s="2">
        <v>38166</v>
      </c>
      <c r="O3782">
        <v>28.28</v>
      </c>
      <c r="Q3782" s="2">
        <v>38166</v>
      </c>
      <c r="R3782">
        <v>29340.55</v>
      </c>
      <c r="S3782" s="8">
        <f t="shared" si="536"/>
        <v>-1.015032343254807E-2</v>
      </c>
      <c r="T3782" s="9">
        <f t="shared" si="532"/>
        <v>-1.0235923432548069E-2</v>
      </c>
      <c r="U3782" s="3">
        <f>Sheet1!$B$17+Sheet1!$B$18*'Portfolio allocation'!K3782</f>
        <v>-5.1777386816988756E-4</v>
      </c>
      <c r="V3782" s="13">
        <f t="shared" si="537"/>
        <v>-9.7181495643781819E-3</v>
      </c>
      <c r="W3782" s="13"/>
      <c r="X3782" s="2">
        <v>38166</v>
      </c>
      <c r="Y3782">
        <v>84.732600000000005</v>
      </c>
      <c r="AA3782" s="2">
        <v>38166</v>
      </c>
      <c r="AB3782">
        <v>1074.82</v>
      </c>
      <c r="AC3782">
        <f t="shared" si="538"/>
        <v>-9.3824884792627072E-3</v>
      </c>
      <c r="AD3782">
        <f t="shared" si="533"/>
        <v>-9.4744884792627073E-3</v>
      </c>
      <c r="AE3782">
        <f>Sheet2!$B$17+Sheet2!$B$18*'Portfolio allocation'!K3782</f>
        <v>-7.2604220120785874E-4</v>
      </c>
      <c r="AF3782">
        <f t="shared" si="539"/>
        <v>-8.7484462780548482E-3</v>
      </c>
      <c r="AH3782" s="2">
        <v>38166</v>
      </c>
      <c r="AI3782">
        <v>4.7380000000000004</v>
      </c>
      <c r="AJ3782">
        <v>2.2999999999999998</v>
      </c>
      <c r="AK3782">
        <v>1.21905</v>
      </c>
      <c r="AR3782" s="3"/>
    </row>
    <row r="3783" spans="1:44" hidden="1" outlineLevel="1" x14ac:dyDescent="0.2">
      <c r="A3783" s="2">
        <v>38167</v>
      </c>
      <c r="B3783">
        <v>15.47</v>
      </c>
      <c r="E3783" s="2">
        <v>38167</v>
      </c>
      <c r="F3783">
        <v>1136.2</v>
      </c>
      <c r="G3783">
        <f t="shared" si="534"/>
        <v>2.5146689019279744E-3</v>
      </c>
      <c r="H3783" s="2">
        <v>38167</v>
      </c>
      <c r="I3783">
        <v>1671.84</v>
      </c>
      <c r="J3783">
        <f t="shared" si="535"/>
        <v>2.5365643046035835E-3</v>
      </c>
      <c r="K3783">
        <f t="shared" si="531"/>
        <v>2.4445643046035834E-3</v>
      </c>
      <c r="L3783">
        <v>4.0930221073788063E-3</v>
      </c>
      <c r="N3783" s="2">
        <v>38167</v>
      </c>
      <c r="O3783">
        <v>28.5</v>
      </c>
      <c r="Q3783" s="2">
        <v>38167</v>
      </c>
      <c r="R3783">
        <v>29568.799999999999</v>
      </c>
      <c r="S3783" s="8">
        <f t="shared" si="536"/>
        <v>7.7793361065146005E-3</v>
      </c>
      <c r="T3783" s="9">
        <f t="shared" si="532"/>
        <v>7.6873361065146004E-3</v>
      </c>
      <c r="U3783" s="3">
        <f>Sheet1!$B$17+Sheet1!$B$18*'Portfolio allocation'!K3783</f>
        <v>3.2922650080941377E-3</v>
      </c>
      <c r="V3783" s="13">
        <f t="shared" si="537"/>
        <v>4.3950710984204631E-3</v>
      </c>
      <c r="W3783" s="13"/>
      <c r="X3783" s="2">
        <v>38167</v>
      </c>
      <c r="Y3783">
        <v>84.331500000000005</v>
      </c>
      <c r="AA3783" s="2">
        <v>38167</v>
      </c>
      <c r="AB3783">
        <v>1069.73</v>
      </c>
      <c r="AC3783">
        <f t="shared" si="538"/>
        <v>-4.7356766714425902E-3</v>
      </c>
      <c r="AD3783">
        <f t="shared" si="533"/>
        <v>-4.8236766714425906E-3</v>
      </c>
      <c r="AE3783">
        <f>Sheet2!$B$17+Sheet2!$B$18*'Portfolio allocation'!K3783</f>
        <v>2.2271559574938401E-3</v>
      </c>
      <c r="AF3783">
        <f t="shared" si="539"/>
        <v>-7.0508326289364306E-3</v>
      </c>
      <c r="AH3783" s="2">
        <v>38167</v>
      </c>
      <c r="AI3783">
        <v>4.6920000000000002</v>
      </c>
      <c r="AJ3783">
        <v>2.2000000000000002</v>
      </c>
      <c r="AK3783">
        <v>1.2116499999999999</v>
      </c>
      <c r="AR3783" s="3"/>
    </row>
    <row r="3784" spans="1:44" hidden="1" outlineLevel="1" x14ac:dyDescent="0.2">
      <c r="A3784" s="2">
        <v>38168</v>
      </c>
      <c r="B3784">
        <v>14.34</v>
      </c>
      <c r="E3784" s="2">
        <v>38168</v>
      </c>
      <c r="F3784">
        <v>1140.8399999999999</v>
      </c>
      <c r="G3784">
        <f t="shared" si="534"/>
        <v>4.0837880654813752E-3</v>
      </c>
      <c r="H3784" s="2">
        <v>38168</v>
      </c>
      <c r="I3784">
        <v>1678.83</v>
      </c>
      <c r="J3784">
        <f t="shared" si="535"/>
        <v>4.1810221073788068E-3</v>
      </c>
      <c r="K3784">
        <f t="shared" si="531"/>
        <v>4.0930221073788063E-3</v>
      </c>
      <c r="L3784">
        <v>-1.0388395601698724E-2</v>
      </c>
      <c r="N3784" s="2">
        <v>38168</v>
      </c>
      <c r="O3784">
        <v>28.56</v>
      </c>
      <c r="Q3784" s="2">
        <v>38168</v>
      </c>
      <c r="R3784">
        <v>29631.05</v>
      </c>
      <c r="S3784" s="8">
        <f t="shared" si="536"/>
        <v>2.1052595979547117E-3</v>
      </c>
      <c r="T3784" s="9">
        <f t="shared" si="532"/>
        <v>2.0172595979547118E-3</v>
      </c>
      <c r="U3784" s="3">
        <f>Sheet1!$B$17+Sheet1!$B$18*'Portfolio allocation'!K3784</f>
        <v>5.1834175769143124E-3</v>
      </c>
      <c r="V3784" s="13">
        <f t="shared" si="537"/>
        <v>-3.1661579789596006E-3</v>
      </c>
      <c r="W3784" s="13"/>
      <c r="X3784" s="2">
        <v>38168</v>
      </c>
      <c r="Y3784">
        <v>84.197699999999998</v>
      </c>
      <c r="AA3784" s="2">
        <v>38168</v>
      </c>
      <c r="AB3784">
        <v>1068.04</v>
      </c>
      <c r="AC3784">
        <f t="shared" si="538"/>
        <v>-1.5798379030222964E-3</v>
      </c>
      <c r="AD3784">
        <f t="shared" si="533"/>
        <v>-1.6634379030222965E-3</v>
      </c>
      <c r="AE3784">
        <f>Sheet2!$B$17+Sheet2!$B$18*'Portfolio allocation'!K3784</f>
        <v>3.6930066916837515E-3</v>
      </c>
      <c r="AF3784">
        <f t="shared" si="539"/>
        <v>-5.3564445947060484E-3</v>
      </c>
      <c r="AH3784" s="2">
        <v>38168</v>
      </c>
      <c r="AI3784">
        <v>4.5990000000000002</v>
      </c>
      <c r="AJ3784">
        <v>2.09</v>
      </c>
      <c r="AK3784">
        <v>1.21665</v>
      </c>
      <c r="AR3784" s="3"/>
    </row>
    <row r="3785" spans="1:44" hidden="1" outlineLevel="1" x14ac:dyDescent="0.2">
      <c r="A3785" s="2">
        <v>38169</v>
      </c>
      <c r="B3785">
        <v>15.2</v>
      </c>
      <c r="E3785" s="2">
        <v>38169</v>
      </c>
      <c r="F3785">
        <v>1128.94</v>
      </c>
      <c r="G3785">
        <f t="shared" si="534"/>
        <v>-1.0430910557133188E-2</v>
      </c>
      <c r="H3785" s="2">
        <v>38169</v>
      </c>
      <c r="I3785">
        <v>1661.53</v>
      </c>
      <c r="J3785">
        <f t="shared" si="535"/>
        <v>-1.0304795601698724E-2</v>
      </c>
      <c r="K3785">
        <f t="shared" si="531"/>
        <v>-1.0388395601698724E-2</v>
      </c>
      <c r="L3785">
        <v>-3.2124455676395052E-3</v>
      </c>
      <c r="N3785" s="2">
        <v>38169</v>
      </c>
      <c r="O3785">
        <v>28.63</v>
      </c>
      <c r="Q3785" s="2">
        <v>38169</v>
      </c>
      <c r="R3785">
        <v>29703.66</v>
      </c>
      <c r="S3785" s="8">
        <f t="shared" si="536"/>
        <v>2.450470030592955E-3</v>
      </c>
      <c r="T3785" s="9">
        <f t="shared" si="532"/>
        <v>2.3668700305929549E-3</v>
      </c>
      <c r="U3785" s="3">
        <f>Sheet1!$B$17+Sheet1!$B$18*'Portfolio allocation'!K3785</f>
        <v>-1.1430031826870192E-2</v>
      </c>
      <c r="V3785" s="13">
        <f t="shared" si="537"/>
        <v>1.3796901857463148E-2</v>
      </c>
      <c r="W3785" s="13"/>
      <c r="X3785" s="2">
        <v>38169</v>
      </c>
      <c r="Y3785">
        <v>83.576899999999995</v>
      </c>
      <c r="AA3785" s="2">
        <v>38169</v>
      </c>
      <c r="AB3785">
        <v>1060.1600000000001</v>
      </c>
      <c r="AC3785">
        <f t="shared" si="538"/>
        <v>-7.3780008239390238E-3</v>
      </c>
      <c r="AD3785">
        <f t="shared" si="533"/>
        <v>-7.4608008239390239E-3</v>
      </c>
      <c r="AE3785">
        <f>Sheet2!$B$17+Sheet2!$B$18*'Portfolio allocation'!K3785</f>
        <v>-9.1842393896080197E-3</v>
      </c>
      <c r="AF3785">
        <f t="shared" si="539"/>
        <v>1.7234385656689959E-3</v>
      </c>
      <c r="AH3785" s="2">
        <v>38169</v>
      </c>
      <c r="AI3785">
        <v>4.5650000000000004</v>
      </c>
      <c r="AJ3785">
        <v>2.0699999999999998</v>
      </c>
      <c r="AK3785">
        <v>1.2157500000000001</v>
      </c>
      <c r="AR3785" s="3"/>
    </row>
    <row r="3786" spans="1:44" hidden="1" outlineLevel="1" x14ac:dyDescent="0.2">
      <c r="A3786" s="2">
        <v>38170</v>
      </c>
      <c r="B3786">
        <v>15.08</v>
      </c>
      <c r="E3786" s="2">
        <v>38170</v>
      </c>
      <c r="F3786">
        <v>1125.3800000000001</v>
      </c>
      <c r="G3786">
        <f t="shared" si="534"/>
        <v>-3.1534005350151162E-3</v>
      </c>
      <c r="H3786" s="2">
        <v>38170</v>
      </c>
      <c r="I3786">
        <v>1656.33</v>
      </c>
      <c r="J3786">
        <f t="shared" si="535"/>
        <v>-3.1296455676395052E-3</v>
      </c>
      <c r="K3786">
        <f t="shared" si="531"/>
        <v>-3.2124455676395052E-3</v>
      </c>
      <c r="L3786">
        <v>-8.0799999999999999E-5</v>
      </c>
      <c r="N3786" s="2">
        <v>38170</v>
      </c>
      <c r="O3786">
        <v>28.57</v>
      </c>
      <c r="Q3786" s="2">
        <v>38170</v>
      </c>
      <c r="R3786">
        <v>29641.42</v>
      </c>
      <c r="S3786" s="8">
        <f t="shared" si="536"/>
        <v>-2.0953646789655389E-3</v>
      </c>
      <c r="T3786" s="9">
        <f t="shared" si="532"/>
        <v>-2.178164678965539E-3</v>
      </c>
      <c r="U3786" s="3">
        <f>Sheet1!$B$17+Sheet1!$B$18*'Portfolio allocation'!K3786</f>
        <v>-3.1976000850388398E-3</v>
      </c>
      <c r="V3786" s="13">
        <f t="shared" si="537"/>
        <v>1.0194354060733008E-3</v>
      </c>
      <c r="W3786" s="13"/>
      <c r="X3786" s="2">
        <v>38170</v>
      </c>
      <c r="Y3786">
        <v>83.137500000000003</v>
      </c>
      <c r="AA3786" s="2">
        <v>38170</v>
      </c>
      <c r="AB3786">
        <v>1054.5899999999999</v>
      </c>
      <c r="AC3786">
        <f t="shared" si="538"/>
        <v>-5.2539239360097634E-3</v>
      </c>
      <c r="AD3786">
        <f t="shared" si="533"/>
        <v>-5.3347239360097632E-3</v>
      </c>
      <c r="AE3786">
        <f>Sheet2!$B$17+Sheet2!$B$18*'Portfolio allocation'!K3786</f>
        <v>-2.8032015442794817E-3</v>
      </c>
      <c r="AF3786">
        <f t="shared" si="539"/>
        <v>-2.5315223917302815E-3</v>
      </c>
      <c r="AH3786" s="2">
        <v>38170</v>
      </c>
      <c r="AI3786">
        <v>4.4589999999999996</v>
      </c>
      <c r="AJ3786">
        <v>2.02</v>
      </c>
      <c r="AK3786">
        <v>1.2300500000000001</v>
      </c>
      <c r="AR3786" s="3"/>
    </row>
    <row r="3787" spans="1:44" hidden="1" outlineLevel="1" x14ac:dyDescent="0.2">
      <c r="A3787" s="2">
        <v>38173</v>
      </c>
      <c r="B3787">
        <v>15.08</v>
      </c>
      <c r="E3787" s="2">
        <v>38173</v>
      </c>
      <c r="F3787">
        <v>1125.3800000000001</v>
      </c>
      <c r="G3787">
        <f t="shared" si="534"/>
        <v>0</v>
      </c>
      <c r="H3787" s="2">
        <v>38173</v>
      </c>
      <c r="I3787">
        <v>1656.33</v>
      </c>
      <c r="J3787">
        <f t="shared" si="535"/>
        <v>0</v>
      </c>
      <c r="K3787">
        <f t="shared" si="531"/>
        <v>-8.0799999999999999E-5</v>
      </c>
      <c r="L3787">
        <v>-8.2253122650679609E-3</v>
      </c>
      <c r="N3787" s="2">
        <v>38173</v>
      </c>
      <c r="O3787">
        <v>28.57</v>
      </c>
      <c r="Q3787" s="2">
        <v>38173</v>
      </c>
      <c r="R3787">
        <v>29641.42</v>
      </c>
      <c r="S3787" s="8">
        <f t="shared" si="536"/>
        <v>0</v>
      </c>
      <c r="T3787" s="9">
        <f t="shared" si="532"/>
        <v>-8.0799999999999999E-5</v>
      </c>
      <c r="U3787" s="3">
        <f>Sheet1!$B$17+Sheet1!$B$18*'Portfolio allocation'!K3787</f>
        <v>3.9510307661031645E-4</v>
      </c>
      <c r="V3787" s="13">
        <f t="shared" si="537"/>
        <v>-4.7590307661031647E-4</v>
      </c>
      <c r="W3787" s="13"/>
      <c r="X3787" s="2">
        <v>38173</v>
      </c>
      <c r="Y3787">
        <v>83.137500000000003</v>
      </c>
      <c r="AA3787" s="2">
        <v>38173</v>
      </c>
      <c r="AB3787">
        <v>1054.5899999999999</v>
      </c>
      <c r="AC3787">
        <f t="shared" si="538"/>
        <v>0</v>
      </c>
      <c r="AD3787">
        <f t="shared" si="533"/>
        <v>-8.0799999999999999E-5</v>
      </c>
      <c r="AE3787">
        <f>Sheet2!$B$17+Sheet2!$B$18*'Portfolio allocation'!K3787</f>
        <v>-1.8462410030076556E-5</v>
      </c>
      <c r="AF3787">
        <f t="shared" si="539"/>
        <v>-6.2337589969923443E-5</v>
      </c>
      <c r="AH3787" s="2">
        <v>38173</v>
      </c>
      <c r="AI3787">
        <v>4.4589999999999996</v>
      </c>
      <c r="AJ3787">
        <v>2.02</v>
      </c>
      <c r="AK3787">
        <v>1.22725</v>
      </c>
      <c r="AR3787" s="3"/>
    </row>
    <row r="3788" spans="1:44" hidden="1" outlineLevel="1" x14ac:dyDescent="0.2">
      <c r="A3788" s="2">
        <v>38174</v>
      </c>
      <c r="B3788">
        <v>16.25</v>
      </c>
      <c r="E3788" s="2">
        <v>38174</v>
      </c>
      <c r="F3788">
        <v>1116.21</v>
      </c>
      <c r="G3788">
        <f t="shared" si="534"/>
        <v>-8.1483587765910359E-3</v>
      </c>
      <c r="H3788" s="2">
        <v>38174</v>
      </c>
      <c r="I3788">
        <v>1642.84</v>
      </c>
      <c r="J3788">
        <f t="shared" si="535"/>
        <v>-8.1445122650679602E-3</v>
      </c>
      <c r="K3788">
        <f t="shared" si="531"/>
        <v>-8.2253122650679609E-3</v>
      </c>
      <c r="L3788">
        <v>2.0566310535415104E-3</v>
      </c>
      <c r="N3788" s="2">
        <v>38174</v>
      </c>
      <c r="O3788">
        <v>28.02</v>
      </c>
      <c r="Q3788" s="2">
        <v>38174</v>
      </c>
      <c r="R3788">
        <v>29070.79</v>
      </c>
      <c r="S3788" s="8">
        <f t="shared" si="536"/>
        <v>-1.9251102005234499E-2</v>
      </c>
      <c r="T3788" s="9">
        <f t="shared" si="532"/>
        <v>-1.9331902005234498E-2</v>
      </c>
      <c r="U3788" s="3">
        <f>Sheet1!$B$17+Sheet1!$B$18*'Portfolio allocation'!K3788</f>
        <v>-8.9484878032654973E-3</v>
      </c>
      <c r="V3788" s="13">
        <f t="shared" si="537"/>
        <v>-1.0383414201969001E-2</v>
      </c>
      <c r="W3788" s="13"/>
      <c r="X3788" s="2">
        <v>38174</v>
      </c>
      <c r="Y3788">
        <v>81.857600000000005</v>
      </c>
      <c r="AA3788" s="2">
        <v>38174</v>
      </c>
      <c r="AB3788">
        <v>1038.3499999999999</v>
      </c>
      <c r="AC3788">
        <f t="shared" si="538"/>
        <v>-1.5399349510236249E-2</v>
      </c>
      <c r="AD3788">
        <f t="shared" si="533"/>
        <v>-1.5485349510236248E-2</v>
      </c>
      <c r="AE3788">
        <f>Sheet2!$B$17+Sheet2!$B$18*'Portfolio allocation'!K3788</f>
        <v>-7.2607705014289528E-3</v>
      </c>
      <c r="AF3788">
        <f t="shared" si="539"/>
        <v>-8.2245790088072944E-3</v>
      </c>
      <c r="AH3788" s="2">
        <v>38174</v>
      </c>
      <c r="AI3788">
        <v>4.4779999999999998</v>
      </c>
      <c r="AJ3788">
        <v>2.15</v>
      </c>
      <c r="AK3788">
        <v>1.22725</v>
      </c>
      <c r="AR3788" s="3"/>
    </row>
    <row r="3789" spans="1:44" hidden="1" outlineLevel="1" x14ac:dyDescent="0.2">
      <c r="A3789" s="2">
        <v>38175</v>
      </c>
      <c r="B3789">
        <v>15.81</v>
      </c>
      <c r="E3789" s="2">
        <v>38175</v>
      </c>
      <c r="F3789">
        <v>1118.33</v>
      </c>
      <c r="G3789">
        <f t="shared" si="534"/>
        <v>1.8992841848755049E-3</v>
      </c>
      <c r="H3789" s="2">
        <v>38175</v>
      </c>
      <c r="I3789">
        <v>1646.36</v>
      </c>
      <c r="J3789">
        <f t="shared" si="535"/>
        <v>2.1426310535415105E-3</v>
      </c>
      <c r="K3789">
        <f t="shared" si="531"/>
        <v>2.0566310535415104E-3</v>
      </c>
      <c r="L3789">
        <v>-8.2677596637429664E-3</v>
      </c>
      <c r="N3789" s="2">
        <v>38175</v>
      </c>
      <c r="O3789">
        <v>28.1</v>
      </c>
      <c r="Q3789" s="2">
        <v>38175</v>
      </c>
      <c r="R3789">
        <v>29153.79</v>
      </c>
      <c r="S3789" s="8">
        <f t="shared" si="536"/>
        <v>2.8550995690175274E-3</v>
      </c>
      <c r="T3789" s="9">
        <f t="shared" si="532"/>
        <v>2.7690995690175272E-3</v>
      </c>
      <c r="U3789" s="3">
        <f>Sheet1!$B$17+Sheet1!$B$18*'Portfolio allocation'!K3789</f>
        <v>2.8472181509397133E-3</v>
      </c>
      <c r="V3789" s="13">
        <f t="shared" si="537"/>
        <v>-7.811858192218607E-5</v>
      </c>
      <c r="W3789" s="13"/>
      <c r="X3789" s="2">
        <v>38175</v>
      </c>
      <c r="Y3789">
        <v>81.523300000000006</v>
      </c>
      <c r="AA3789" s="2">
        <v>38175</v>
      </c>
      <c r="AB3789">
        <v>1034.1099999999999</v>
      </c>
      <c r="AC3789">
        <f t="shared" si="538"/>
        <v>-4.0834015505368804E-3</v>
      </c>
      <c r="AD3789">
        <f t="shared" si="533"/>
        <v>-4.1634015505368806E-3</v>
      </c>
      <c r="AE3789">
        <f>Sheet2!$B$17+Sheet2!$B$18*'Portfolio allocation'!K3789</f>
        <v>1.8821958135770965E-3</v>
      </c>
      <c r="AF3789">
        <f t="shared" si="539"/>
        <v>-6.0455973641139766E-3</v>
      </c>
      <c r="AH3789" s="2">
        <v>38175</v>
      </c>
      <c r="AI3789">
        <v>4.476</v>
      </c>
      <c r="AJ3789">
        <v>2</v>
      </c>
      <c r="AK3789">
        <v>1.2362500000000001</v>
      </c>
      <c r="AR3789" s="3"/>
    </row>
    <row r="3790" spans="1:44" hidden="1" outlineLevel="1" x14ac:dyDescent="0.2">
      <c r="A3790" s="2">
        <v>38176</v>
      </c>
      <c r="B3790">
        <v>16.2</v>
      </c>
      <c r="E3790" s="2">
        <v>38176</v>
      </c>
      <c r="F3790">
        <v>1109.1099999999999</v>
      </c>
      <c r="G3790">
        <f t="shared" si="534"/>
        <v>-8.2444358999580469E-3</v>
      </c>
      <c r="H3790" s="2">
        <v>38176</v>
      </c>
      <c r="I3790">
        <v>1632.88</v>
      </c>
      <c r="J3790">
        <f t="shared" si="535"/>
        <v>-8.1877596637429662E-3</v>
      </c>
      <c r="K3790">
        <f t="shared" si="531"/>
        <v>-8.2677596637429664E-3</v>
      </c>
      <c r="L3790">
        <v>3.3131784038019215E-3</v>
      </c>
      <c r="N3790" s="2">
        <v>38176</v>
      </c>
      <c r="O3790">
        <v>27.64</v>
      </c>
      <c r="Q3790" s="2">
        <v>38176</v>
      </c>
      <c r="R3790">
        <v>28676.55</v>
      </c>
      <c r="S3790" s="8">
        <f t="shared" si="536"/>
        <v>-1.6369741292641571E-2</v>
      </c>
      <c r="T3790" s="9">
        <f t="shared" si="532"/>
        <v>-1.6449741292641571E-2</v>
      </c>
      <c r="U3790" s="3">
        <f>Sheet1!$B$17+Sheet1!$B$18*'Portfolio allocation'!K3790</f>
        <v>-8.997184534785603E-3</v>
      </c>
      <c r="V3790" s="13">
        <f t="shared" si="537"/>
        <v>-7.452556757855968E-3</v>
      </c>
      <c r="W3790" s="13"/>
      <c r="X3790" s="2">
        <v>38176</v>
      </c>
      <c r="Y3790">
        <v>79.899500000000003</v>
      </c>
      <c r="AA3790" s="2">
        <v>38176</v>
      </c>
      <c r="AB3790">
        <v>1013.51</v>
      </c>
      <c r="AC3790">
        <f t="shared" si="538"/>
        <v>-1.992051135759243E-2</v>
      </c>
      <c r="AD3790">
        <f t="shared" si="533"/>
        <v>-2.0000111357592429E-2</v>
      </c>
      <c r="AE3790">
        <f>Sheet2!$B$17+Sheet2!$B$18*'Portfolio allocation'!K3790</f>
        <v>-7.2985158112618504E-3</v>
      </c>
      <c r="AF3790">
        <f t="shared" si="539"/>
        <v>-1.2701595546330578E-2</v>
      </c>
      <c r="AH3790" s="2">
        <v>38176</v>
      </c>
      <c r="AI3790">
        <v>4.4749999999999996</v>
      </c>
      <c r="AJ3790">
        <v>1.99</v>
      </c>
      <c r="AK3790">
        <v>1.2400500000000001</v>
      </c>
      <c r="AR3790" s="3"/>
    </row>
    <row r="3791" spans="1:44" hidden="1" outlineLevel="1" x14ac:dyDescent="0.2">
      <c r="A3791" s="2">
        <v>38177</v>
      </c>
      <c r="B3791">
        <v>15.78</v>
      </c>
      <c r="E3791" s="2">
        <v>38177</v>
      </c>
      <c r="F3791">
        <v>1112.81</v>
      </c>
      <c r="G3791">
        <f t="shared" si="534"/>
        <v>3.3360081506794703E-3</v>
      </c>
      <c r="H3791" s="2">
        <v>38177</v>
      </c>
      <c r="I3791">
        <v>1638.42</v>
      </c>
      <c r="J3791">
        <f t="shared" si="535"/>
        <v>3.3927784038019215E-3</v>
      </c>
      <c r="K3791">
        <f t="shared" si="531"/>
        <v>3.3131784038019215E-3</v>
      </c>
      <c r="L3791">
        <v>1.3298948987437687E-3</v>
      </c>
      <c r="N3791" s="2">
        <v>38177</v>
      </c>
      <c r="O3791">
        <v>27.86</v>
      </c>
      <c r="Q3791" s="2">
        <v>38177</v>
      </c>
      <c r="R3791">
        <v>28904.79</v>
      </c>
      <c r="S3791" s="8">
        <f t="shared" si="536"/>
        <v>7.9591164209085186E-3</v>
      </c>
      <c r="T3791" s="9">
        <f t="shared" si="532"/>
        <v>7.8795164209085177E-3</v>
      </c>
      <c r="U3791" s="3">
        <f>Sheet1!$B$17+Sheet1!$B$18*'Portfolio allocation'!K3791</f>
        <v>4.2887611163031931E-3</v>
      </c>
      <c r="V3791" s="13">
        <f t="shared" si="537"/>
        <v>3.5907553046053246E-3</v>
      </c>
      <c r="W3791" s="13"/>
      <c r="X3791" s="2">
        <v>38177</v>
      </c>
      <c r="Y3791">
        <v>80.128699999999995</v>
      </c>
      <c r="AA3791" s="2">
        <v>38177</v>
      </c>
      <c r="AB3791">
        <v>1016.42</v>
      </c>
      <c r="AC3791">
        <f t="shared" si="538"/>
        <v>2.8712099535277424E-3</v>
      </c>
      <c r="AD3791">
        <f t="shared" si="533"/>
        <v>2.7912099535277422E-3</v>
      </c>
      <c r="AE3791">
        <f>Sheet2!$B$17+Sheet2!$B$18*'Portfolio allocation'!K3791</f>
        <v>2.9995497748509037E-3</v>
      </c>
      <c r="AF3791">
        <f t="shared" si="539"/>
        <v>-2.0833982132316149E-4</v>
      </c>
      <c r="AH3791" s="2">
        <v>38177</v>
      </c>
      <c r="AI3791">
        <v>4.4630000000000001</v>
      </c>
      <c r="AJ3791">
        <v>2</v>
      </c>
      <c r="AK3791">
        <v>1.2388999999999999</v>
      </c>
      <c r="AR3791" s="3"/>
    </row>
    <row r="3792" spans="1:44" hidden="1" outlineLevel="1" x14ac:dyDescent="0.2">
      <c r="A3792" s="2">
        <v>38180</v>
      </c>
      <c r="B3792">
        <v>14.96</v>
      </c>
      <c r="E3792" s="2">
        <v>38180</v>
      </c>
      <c r="F3792">
        <v>1114.3499999999999</v>
      </c>
      <c r="G3792">
        <f t="shared" si="534"/>
        <v>1.3838840413007425E-3</v>
      </c>
      <c r="H3792" s="2">
        <v>38180</v>
      </c>
      <c r="I3792">
        <v>1640.73</v>
      </c>
      <c r="J3792">
        <f t="shared" si="535"/>
        <v>1.4098948987437687E-3</v>
      </c>
      <c r="K3792">
        <f t="shared" si="531"/>
        <v>1.3298948987437687E-3</v>
      </c>
      <c r="L3792">
        <v>6.6886630707073988E-4</v>
      </c>
      <c r="N3792" s="2">
        <v>38180</v>
      </c>
      <c r="O3792">
        <v>27.89</v>
      </c>
      <c r="Q3792" s="2">
        <v>38180</v>
      </c>
      <c r="R3792">
        <v>28935.919999999998</v>
      </c>
      <c r="S3792" s="8">
        <f t="shared" si="536"/>
        <v>1.0769841261604185E-3</v>
      </c>
      <c r="T3792" s="9">
        <f t="shared" si="532"/>
        <v>9.969841261604185E-4</v>
      </c>
      <c r="U3792" s="3">
        <f>Sheet1!$B$17+Sheet1!$B$18*'Portfolio allocation'!K3792</f>
        <v>2.0134880162122979E-3</v>
      </c>
      <c r="V3792" s="13">
        <f t="shared" si="537"/>
        <v>-1.0165038900518794E-3</v>
      </c>
      <c r="W3792" s="13"/>
      <c r="X3792" s="2">
        <v>38180</v>
      </c>
      <c r="Y3792">
        <v>81.141199999999998</v>
      </c>
      <c r="AA3792" s="2">
        <v>38180</v>
      </c>
      <c r="AB3792">
        <v>1029.26</v>
      </c>
      <c r="AC3792">
        <f t="shared" si="538"/>
        <v>1.263257314889521E-2</v>
      </c>
      <c r="AD3792">
        <f t="shared" si="533"/>
        <v>1.2551773148895209E-2</v>
      </c>
      <c r="AE3792">
        <f>Sheet2!$B$17+Sheet2!$B$18*'Portfolio allocation'!K3792</f>
        <v>1.2359634840147724E-3</v>
      </c>
      <c r="AF3792">
        <f t="shared" si="539"/>
        <v>1.1315809664880437E-2</v>
      </c>
      <c r="AH3792" s="2">
        <v>38180</v>
      </c>
      <c r="AI3792">
        <v>4.4470000000000001</v>
      </c>
      <c r="AJ3792">
        <v>2.02</v>
      </c>
      <c r="AK3792">
        <v>1.24065</v>
      </c>
      <c r="AR3792" s="3"/>
    </row>
    <row r="3793" spans="1:44" hidden="1" outlineLevel="1" x14ac:dyDescent="0.2">
      <c r="A3793" s="2">
        <v>38181</v>
      </c>
      <c r="B3793">
        <v>14.46</v>
      </c>
      <c r="E3793" s="2">
        <v>38181</v>
      </c>
      <c r="F3793">
        <v>1115.1400000000001</v>
      </c>
      <c r="G3793">
        <f t="shared" si="534"/>
        <v>7.089334589673868E-4</v>
      </c>
      <c r="H3793" s="2">
        <v>38181</v>
      </c>
      <c r="I3793">
        <v>1641.96</v>
      </c>
      <c r="J3793">
        <f t="shared" si="535"/>
        <v>7.4966630707073989E-4</v>
      </c>
      <c r="K3793">
        <f t="shared" si="531"/>
        <v>6.6886630707073988E-4</v>
      </c>
      <c r="L3793">
        <v>-3.3342107724914929E-3</v>
      </c>
      <c r="N3793" s="2">
        <v>38181</v>
      </c>
      <c r="O3793">
        <v>27.6</v>
      </c>
      <c r="Q3793" s="2">
        <v>38181</v>
      </c>
      <c r="R3793">
        <v>28635.040000000001</v>
      </c>
      <c r="S3793" s="8">
        <f t="shared" si="536"/>
        <v>-1.0398148736933122E-2</v>
      </c>
      <c r="T3793" s="9">
        <f t="shared" si="532"/>
        <v>-1.0478948736933122E-2</v>
      </c>
      <c r="U3793" s="3">
        <f>Sheet1!$B$17+Sheet1!$B$18*'Portfolio allocation'!K3793</f>
        <v>1.2551392631526539E-3</v>
      </c>
      <c r="V3793" s="13">
        <f t="shared" si="537"/>
        <v>-1.1734088000085775E-2</v>
      </c>
      <c r="W3793" s="13"/>
      <c r="X3793" s="2">
        <v>38181</v>
      </c>
      <c r="Y3793">
        <v>81.427800000000005</v>
      </c>
      <c r="AA3793" s="2">
        <v>38181</v>
      </c>
      <c r="AB3793">
        <v>1032.9000000000001</v>
      </c>
      <c r="AC3793">
        <f t="shared" si="538"/>
        <v>3.536521384295721E-3</v>
      </c>
      <c r="AD3793">
        <f t="shared" si="533"/>
        <v>3.454521384295721E-3</v>
      </c>
      <c r="AE3793">
        <f>Sheet2!$B$17+Sheet2!$B$18*'Portfolio allocation'!K3793</f>
        <v>6.4815999593449095E-4</v>
      </c>
      <c r="AF3793">
        <f t="shared" si="539"/>
        <v>2.8063613883612302E-3</v>
      </c>
      <c r="AH3793" s="2">
        <v>38181</v>
      </c>
      <c r="AI3793">
        <v>4.4749999999999996</v>
      </c>
      <c r="AJ3793">
        <v>2.0499999999999998</v>
      </c>
      <c r="AK3793">
        <v>1.2323500000000001</v>
      </c>
      <c r="AR3793" s="3"/>
    </row>
    <row r="3794" spans="1:44" hidden="1" outlineLevel="1" x14ac:dyDescent="0.2">
      <c r="A3794" s="2">
        <v>38182</v>
      </c>
      <c r="B3794">
        <v>13.76</v>
      </c>
      <c r="E3794" s="2">
        <v>38182</v>
      </c>
      <c r="F3794">
        <v>1111.47</v>
      </c>
      <c r="G3794">
        <f t="shared" si="534"/>
        <v>-3.2910665925355298E-3</v>
      </c>
      <c r="H3794" s="2">
        <v>38182</v>
      </c>
      <c r="I3794">
        <v>1636.62</v>
      </c>
      <c r="J3794">
        <f t="shared" si="535"/>
        <v>-3.2522107724914928E-3</v>
      </c>
      <c r="K3794">
        <f t="shared" si="531"/>
        <v>-3.3342107724914929E-3</v>
      </c>
      <c r="L3794">
        <v>-4.3847483129864587E-3</v>
      </c>
      <c r="N3794" s="2">
        <v>38182</v>
      </c>
      <c r="O3794">
        <v>28.13</v>
      </c>
      <c r="Q3794" s="2">
        <v>38182</v>
      </c>
      <c r="R3794">
        <v>29184.91</v>
      </c>
      <c r="S3794" s="8">
        <f t="shared" si="536"/>
        <v>1.9202697115142886E-2</v>
      </c>
      <c r="T3794" s="9">
        <f t="shared" si="532"/>
        <v>1.9120697115142887E-2</v>
      </c>
      <c r="U3794" s="3">
        <f>Sheet1!$B$17+Sheet1!$B$18*'Portfolio allocation'!K3794</f>
        <v>-3.3372922139857102E-3</v>
      </c>
      <c r="V3794" s="13">
        <f t="shared" si="537"/>
        <v>2.2457989329128597E-2</v>
      </c>
      <c r="W3794" s="13"/>
      <c r="X3794" s="2">
        <v>38182</v>
      </c>
      <c r="Y3794">
        <v>80.358000000000004</v>
      </c>
      <c r="AA3794" s="2">
        <v>38182</v>
      </c>
      <c r="AB3794">
        <v>1019.33</v>
      </c>
      <c r="AC3794">
        <f t="shared" si="538"/>
        <v>-1.3137767450866589E-2</v>
      </c>
      <c r="AD3794">
        <f t="shared" si="533"/>
        <v>-1.3220967450866589E-2</v>
      </c>
      <c r="AE3794">
        <f>Sheet2!$B$17+Sheet2!$B$18*'Portfolio allocation'!K3794</f>
        <v>-2.9114782709452045E-3</v>
      </c>
      <c r="AF3794">
        <f t="shared" si="539"/>
        <v>-1.0309489179921385E-2</v>
      </c>
      <c r="AH3794" s="2">
        <v>38182</v>
      </c>
      <c r="AI3794">
        <v>4.484</v>
      </c>
      <c r="AJ3794">
        <v>2.08</v>
      </c>
      <c r="AK3794">
        <v>1.23895</v>
      </c>
      <c r="AR3794" s="3"/>
    </row>
    <row r="3795" spans="1:44" hidden="1" outlineLevel="1" x14ac:dyDescent="0.2">
      <c r="A3795" s="2">
        <v>38183</v>
      </c>
      <c r="B3795">
        <v>14.71</v>
      </c>
      <c r="E3795" s="2">
        <v>38183</v>
      </c>
      <c r="F3795">
        <v>1106.69</v>
      </c>
      <c r="G3795">
        <f t="shared" si="534"/>
        <v>-4.3006109026784145E-3</v>
      </c>
      <c r="H3795" s="2">
        <v>38183</v>
      </c>
      <c r="I3795">
        <v>1629.58</v>
      </c>
      <c r="J3795">
        <f t="shared" si="535"/>
        <v>-4.3015483129864585E-3</v>
      </c>
      <c r="K3795">
        <f t="shared" si="531"/>
        <v>-4.3847483129864587E-3</v>
      </c>
      <c r="L3795">
        <v>-4.8524997557653094E-3</v>
      </c>
      <c r="N3795" s="2">
        <v>38183</v>
      </c>
      <c r="O3795">
        <v>27.87</v>
      </c>
      <c r="Q3795" s="2">
        <v>38183</v>
      </c>
      <c r="R3795">
        <v>28915.17</v>
      </c>
      <c r="S3795" s="8">
        <f t="shared" si="536"/>
        <v>-9.2424475525194616E-3</v>
      </c>
      <c r="T3795" s="9">
        <f t="shared" si="532"/>
        <v>-9.3256475525194619E-3</v>
      </c>
      <c r="U3795" s="3">
        <f>Sheet1!$B$17+Sheet1!$B$18*'Portfolio allocation'!K3795</f>
        <v>-4.5424955046033857E-3</v>
      </c>
      <c r="V3795" s="13">
        <f t="shared" si="537"/>
        <v>-4.7831520479160762E-3</v>
      </c>
      <c r="W3795" s="13"/>
      <c r="X3795" s="2">
        <v>38183</v>
      </c>
      <c r="Y3795">
        <v>80.252899999999997</v>
      </c>
      <c r="AA3795" s="2">
        <v>38183</v>
      </c>
      <c r="AB3795">
        <v>1018</v>
      </c>
      <c r="AC3795">
        <f t="shared" si="538"/>
        <v>-1.3047786290995012E-3</v>
      </c>
      <c r="AD3795">
        <f t="shared" si="533"/>
        <v>-1.3891786290995013E-3</v>
      </c>
      <c r="AE3795">
        <f>Sheet2!$B$17+Sheet2!$B$18*'Portfolio allocation'!K3795</f>
        <v>-3.8456430535899859E-3</v>
      </c>
      <c r="AF3795">
        <f t="shared" si="539"/>
        <v>2.4564644244904846E-3</v>
      </c>
      <c r="AH3795" s="2">
        <v>38183</v>
      </c>
      <c r="AI3795">
        <v>4.484</v>
      </c>
      <c r="AJ3795">
        <v>2.11</v>
      </c>
      <c r="AK3795">
        <v>1.23715</v>
      </c>
      <c r="AR3795" s="3"/>
    </row>
    <row r="3796" spans="1:44" hidden="1" outlineLevel="1" x14ac:dyDescent="0.2">
      <c r="A3796" s="2">
        <v>38184</v>
      </c>
      <c r="B3796">
        <v>14.34</v>
      </c>
      <c r="E3796" s="2">
        <v>38184</v>
      </c>
      <c r="F3796">
        <v>1101.3900000000001</v>
      </c>
      <c r="G3796">
        <f t="shared" si="534"/>
        <v>-4.7890556524410322E-3</v>
      </c>
      <c r="H3796" s="2">
        <v>38184</v>
      </c>
      <c r="I3796">
        <v>1621.81</v>
      </c>
      <c r="J3796">
        <f t="shared" si="535"/>
        <v>-4.7680997557653093E-3</v>
      </c>
      <c r="K3796">
        <f t="shared" si="531"/>
        <v>-4.8524997557653094E-3</v>
      </c>
      <c r="L3796">
        <v>-5.3331437837971787E-4</v>
      </c>
      <c r="N3796" s="2">
        <v>38184</v>
      </c>
      <c r="O3796">
        <v>27.48</v>
      </c>
      <c r="Q3796" s="2">
        <v>38184</v>
      </c>
      <c r="R3796">
        <v>28510.54</v>
      </c>
      <c r="S3796" s="8">
        <f t="shared" si="536"/>
        <v>-1.3993692584204021E-2</v>
      </c>
      <c r="T3796" s="9">
        <f t="shared" si="532"/>
        <v>-1.4078092584204021E-2</v>
      </c>
      <c r="U3796" s="3">
        <f>Sheet1!$B$17+Sheet1!$B$18*'Portfolio allocation'!K3796</f>
        <v>-5.079111814157284E-3</v>
      </c>
      <c r="V3796" s="13">
        <f t="shared" si="537"/>
        <v>-8.9989807700467366E-3</v>
      </c>
      <c r="W3796" s="13"/>
      <c r="X3796" s="2">
        <v>38184</v>
      </c>
      <c r="Y3796">
        <v>80.501300000000001</v>
      </c>
      <c r="AA3796" s="2">
        <v>38184</v>
      </c>
      <c r="AB3796">
        <v>1021.15</v>
      </c>
      <c r="AC3796">
        <f t="shared" si="538"/>
        <v>3.0943025540275393E-3</v>
      </c>
      <c r="AD3796">
        <f t="shared" si="533"/>
        <v>3.0111025540275394E-3</v>
      </c>
      <c r="AE3796">
        <f>Sheet2!$B$17+Sheet2!$B$18*'Portfolio allocation'!K3796</f>
        <v>-4.2615795699275302E-3</v>
      </c>
      <c r="AF3796">
        <f t="shared" si="539"/>
        <v>7.2726821239550692E-3</v>
      </c>
      <c r="AH3796" s="2">
        <v>38184</v>
      </c>
      <c r="AI3796">
        <v>4.359</v>
      </c>
      <c r="AJ3796">
        <v>2.08</v>
      </c>
      <c r="AK3796">
        <v>1.24455</v>
      </c>
      <c r="AR3796" s="3"/>
    </row>
    <row r="3797" spans="1:44" hidden="1" outlineLevel="1" x14ac:dyDescent="0.2">
      <c r="A3797" s="2">
        <v>38187</v>
      </c>
      <c r="B3797">
        <v>15.17</v>
      </c>
      <c r="E3797" s="2">
        <v>38187</v>
      </c>
      <c r="F3797">
        <v>1100.9000000000001</v>
      </c>
      <c r="G3797">
        <f t="shared" si="534"/>
        <v>-4.4489236328637549E-4</v>
      </c>
      <c r="H3797" s="2">
        <v>38187</v>
      </c>
      <c r="I3797">
        <v>1621.08</v>
      </c>
      <c r="J3797">
        <f t="shared" si="535"/>
        <v>-4.5011437837971791E-4</v>
      </c>
      <c r="K3797">
        <f t="shared" si="531"/>
        <v>-5.3331437837971787E-4</v>
      </c>
      <c r="L3797">
        <v>6.9730237125866521E-3</v>
      </c>
      <c r="N3797" s="2">
        <v>38187</v>
      </c>
      <c r="O3797">
        <v>27.95</v>
      </c>
      <c r="Q3797" s="2">
        <v>38187</v>
      </c>
      <c r="R3797">
        <v>28998.17</v>
      </c>
      <c r="S3797" s="8">
        <f t="shared" si="536"/>
        <v>1.7103499267288491E-2</v>
      </c>
      <c r="T3797" s="9">
        <f t="shared" si="532"/>
        <v>1.7020299267288493E-2</v>
      </c>
      <c r="U3797" s="3">
        <f>Sheet1!$B$17+Sheet1!$B$18*'Portfolio allocation'!K3797</f>
        <v>-1.2403288650633107E-4</v>
      </c>
      <c r="V3797" s="13">
        <f t="shared" si="537"/>
        <v>1.7144332153794822E-2</v>
      </c>
      <c r="W3797" s="13"/>
      <c r="X3797" s="2">
        <v>38187</v>
      </c>
      <c r="Y3797">
        <v>81.475499999999997</v>
      </c>
      <c r="AA3797" s="2">
        <v>38187</v>
      </c>
      <c r="AB3797">
        <v>1033.5</v>
      </c>
      <c r="AC3797">
        <f t="shared" si="538"/>
        <v>1.2094207511139432E-2</v>
      </c>
      <c r="AD3797">
        <f t="shared" si="533"/>
        <v>1.2010207511139431E-2</v>
      </c>
      <c r="AE3797">
        <f>Sheet2!$B$17+Sheet2!$B$18*'Portfolio allocation'!K3797</f>
        <v>-4.2084973997124118E-4</v>
      </c>
      <c r="AF3797">
        <f t="shared" si="539"/>
        <v>1.2431057251110673E-2</v>
      </c>
      <c r="AH3797" s="2">
        <v>38187</v>
      </c>
      <c r="AI3797">
        <v>4.3620000000000001</v>
      </c>
      <c r="AJ3797">
        <v>2.1</v>
      </c>
      <c r="AK3797">
        <v>1.2422500000000001</v>
      </c>
      <c r="AR3797" s="3"/>
    </row>
    <row r="3798" spans="1:44" hidden="1" outlineLevel="1" x14ac:dyDescent="0.2">
      <c r="A3798" s="2">
        <v>38188</v>
      </c>
      <c r="B3798">
        <v>14.17</v>
      </c>
      <c r="E3798" s="2">
        <v>38188</v>
      </c>
      <c r="F3798">
        <v>1108.67</v>
      </c>
      <c r="G3798">
        <f t="shared" si="534"/>
        <v>7.0578617494776452E-3</v>
      </c>
      <c r="H3798" s="2">
        <v>38188</v>
      </c>
      <c r="I3798">
        <v>1632.52</v>
      </c>
      <c r="J3798">
        <f t="shared" si="535"/>
        <v>7.057023712586652E-3</v>
      </c>
      <c r="K3798">
        <f t="shared" si="531"/>
        <v>6.9730237125866521E-3</v>
      </c>
      <c r="L3798">
        <v>-1.3340780329796791E-2</v>
      </c>
      <c r="N3798" s="2">
        <v>38188</v>
      </c>
      <c r="O3798">
        <v>28.32</v>
      </c>
      <c r="Q3798" s="2">
        <v>38188</v>
      </c>
      <c r="R3798">
        <v>29382.04</v>
      </c>
      <c r="S3798" s="8">
        <f t="shared" si="536"/>
        <v>1.323773189825439E-2</v>
      </c>
      <c r="T3798" s="9">
        <f t="shared" si="532"/>
        <v>1.3153731898254389E-2</v>
      </c>
      <c r="U3798" s="3">
        <f>Sheet1!$B$17+Sheet1!$B$18*'Portfolio allocation'!K3798</f>
        <v>8.4874284073557568E-3</v>
      </c>
      <c r="V3798" s="13">
        <f t="shared" si="537"/>
        <v>4.6663034908986326E-3</v>
      </c>
      <c r="W3798" s="13"/>
      <c r="X3798" s="2">
        <v>38188</v>
      </c>
      <c r="Y3798">
        <v>82.488</v>
      </c>
      <c r="AA3798" s="2">
        <v>38188</v>
      </c>
      <c r="AB3798">
        <v>1046.3499999999999</v>
      </c>
      <c r="AC3798">
        <f t="shared" si="538"/>
        <v>1.2433478471214343E-2</v>
      </c>
      <c r="AD3798">
        <f t="shared" si="533"/>
        <v>1.2348278471214343E-2</v>
      </c>
      <c r="AE3798">
        <f>Sheet2!$B$17+Sheet2!$B$18*'Portfolio allocation'!K3798</f>
        <v>6.2539775945208024E-3</v>
      </c>
      <c r="AF3798">
        <f t="shared" si="539"/>
        <v>6.0943008766935402E-3</v>
      </c>
      <c r="AH3798" s="2">
        <v>38188</v>
      </c>
      <c r="AI3798">
        <v>4.452</v>
      </c>
      <c r="AJ3798">
        <v>2.13</v>
      </c>
      <c r="AK3798">
        <v>1.2377499999999999</v>
      </c>
      <c r="AR3798" s="3"/>
    </row>
    <row r="3799" spans="1:44" hidden="1" outlineLevel="1" x14ac:dyDescent="0.2">
      <c r="A3799" s="2">
        <v>38189</v>
      </c>
      <c r="B3799">
        <v>16.41</v>
      </c>
      <c r="E3799" s="2">
        <v>38189</v>
      </c>
      <c r="F3799">
        <v>1093.8800000000001</v>
      </c>
      <c r="G3799">
        <f t="shared" si="534"/>
        <v>-1.3340308658121858E-2</v>
      </c>
      <c r="H3799" s="2">
        <v>38189</v>
      </c>
      <c r="I3799">
        <v>1610.88</v>
      </c>
      <c r="J3799">
        <f t="shared" si="535"/>
        <v>-1.325558032979679E-2</v>
      </c>
      <c r="K3799">
        <f t="shared" si="531"/>
        <v>-1.3340780329796791E-2</v>
      </c>
      <c r="L3799">
        <v>2.6396185141040109E-3</v>
      </c>
      <c r="N3799" s="2">
        <v>38189</v>
      </c>
      <c r="O3799">
        <v>28.86</v>
      </c>
      <c r="Q3799" s="2">
        <v>38189</v>
      </c>
      <c r="R3799">
        <v>29942.29</v>
      </c>
      <c r="S3799" s="8">
        <f t="shared" si="536"/>
        <v>1.9067770651731486E-2</v>
      </c>
      <c r="T3799" s="9">
        <f t="shared" si="532"/>
        <v>1.8982570651731485E-2</v>
      </c>
      <c r="U3799" s="3">
        <f>Sheet1!$B$17+Sheet1!$B$18*'Portfolio allocation'!K3799</f>
        <v>-1.4817082410323581E-2</v>
      </c>
      <c r="V3799" s="13">
        <f t="shared" si="537"/>
        <v>3.3799653062055068E-2</v>
      </c>
      <c r="W3799" s="13"/>
      <c r="X3799" s="2">
        <v>38189</v>
      </c>
      <c r="Y3799">
        <v>81.475499999999997</v>
      </c>
      <c r="AA3799" s="2">
        <v>38189</v>
      </c>
      <c r="AB3799">
        <v>1033.5</v>
      </c>
      <c r="AC3799">
        <f t="shared" si="538"/>
        <v>-1.2280785587996279E-2</v>
      </c>
      <c r="AD3799">
        <f t="shared" si="533"/>
        <v>-1.2366385587996279E-2</v>
      </c>
      <c r="AE3799">
        <f>Sheet2!$B$17+Sheet2!$B$18*'Portfolio allocation'!K3799</f>
        <v>-1.1809575211979537E-2</v>
      </c>
      <c r="AF3799">
        <f t="shared" si="539"/>
        <v>-5.5681037601674165E-4</v>
      </c>
      <c r="AH3799" s="2">
        <v>38189</v>
      </c>
      <c r="AI3799">
        <v>4.4790000000000001</v>
      </c>
      <c r="AJ3799">
        <v>2.14</v>
      </c>
      <c r="AK3799">
        <v>1.22245</v>
      </c>
      <c r="AR3799" s="3"/>
    </row>
    <row r="3800" spans="1:44" hidden="1" outlineLevel="1" x14ac:dyDescent="0.2">
      <c r="A3800" s="2">
        <v>38190</v>
      </c>
      <c r="B3800">
        <v>15.75</v>
      </c>
      <c r="E3800" s="2">
        <v>38190</v>
      </c>
      <c r="F3800">
        <v>1096.8399999999999</v>
      </c>
      <c r="G3800">
        <f t="shared" si="534"/>
        <v>2.7059640911248906E-3</v>
      </c>
      <c r="H3800" s="2">
        <v>38190</v>
      </c>
      <c r="I3800">
        <v>1615.27</v>
      </c>
      <c r="J3800">
        <f t="shared" si="535"/>
        <v>2.7252185141040108E-3</v>
      </c>
      <c r="K3800">
        <f t="shared" si="531"/>
        <v>2.6396185141040109E-3</v>
      </c>
      <c r="L3800">
        <v>-9.7735826802949378E-3</v>
      </c>
      <c r="N3800" s="2">
        <v>38190</v>
      </c>
      <c r="O3800">
        <v>29</v>
      </c>
      <c r="Q3800" s="2">
        <v>38190</v>
      </c>
      <c r="R3800">
        <v>30087.55</v>
      </c>
      <c r="S3800" s="8">
        <f t="shared" si="536"/>
        <v>4.8513323463235114E-3</v>
      </c>
      <c r="T3800" s="9">
        <f t="shared" si="532"/>
        <v>4.7657323463235115E-3</v>
      </c>
      <c r="U3800" s="3">
        <f>Sheet1!$B$17+Sheet1!$B$18*'Portfolio allocation'!K3800</f>
        <v>3.5160361405640783E-3</v>
      </c>
      <c r="V3800" s="13">
        <f t="shared" si="537"/>
        <v>1.2496962057594332E-3</v>
      </c>
      <c r="W3800" s="13"/>
      <c r="X3800" s="2">
        <v>38190</v>
      </c>
      <c r="Y3800">
        <v>82.201400000000007</v>
      </c>
      <c r="AA3800" s="2">
        <v>38190</v>
      </c>
      <c r="AB3800">
        <v>1042.71</v>
      </c>
      <c r="AC3800">
        <f t="shared" si="538"/>
        <v>8.9114658925979473E-3</v>
      </c>
      <c r="AD3800">
        <f t="shared" si="533"/>
        <v>8.8266658925979478E-3</v>
      </c>
      <c r="AE3800">
        <f>Sheet2!$B$17+Sheet2!$B$18*'Portfolio allocation'!K3800</f>
        <v>2.4006031368645703E-3</v>
      </c>
      <c r="AF3800">
        <f t="shared" si="539"/>
        <v>6.4260627557333775E-3</v>
      </c>
      <c r="AH3800" s="2">
        <v>38190</v>
      </c>
      <c r="AI3800">
        <v>4.4569999999999999</v>
      </c>
      <c r="AJ3800">
        <v>2.12</v>
      </c>
      <c r="AK3800">
        <v>1.22715</v>
      </c>
      <c r="AR3800" s="3"/>
    </row>
    <row r="3801" spans="1:44" hidden="1" outlineLevel="1" x14ac:dyDescent="0.2">
      <c r="A3801" s="2">
        <v>38191</v>
      </c>
      <c r="B3801">
        <v>16.5</v>
      </c>
      <c r="E3801" s="2">
        <v>38191</v>
      </c>
      <c r="F3801">
        <v>1086.2</v>
      </c>
      <c r="G3801">
        <f t="shared" si="534"/>
        <v>-9.7005944349219941E-3</v>
      </c>
      <c r="H3801" s="2">
        <v>38191</v>
      </c>
      <c r="I3801">
        <v>1599.62</v>
      </c>
      <c r="J3801">
        <f t="shared" si="535"/>
        <v>-9.6887826802949384E-3</v>
      </c>
      <c r="K3801">
        <f t="shared" si="531"/>
        <v>-9.7735826802949378E-3</v>
      </c>
      <c r="L3801">
        <v>-2.0477662044734485E-3</v>
      </c>
      <c r="N3801" s="2">
        <v>38191</v>
      </c>
      <c r="O3801">
        <v>28.03</v>
      </c>
      <c r="Q3801" s="2">
        <v>38191</v>
      </c>
      <c r="R3801">
        <v>29081.17</v>
      </c>
      <c r="S3801" s="8">
        <f t="shared" si="536"/>
        <v>-3.3448386458850954E-2</v>
      </c>
      <c r="T3801" s="9">
        <f t="shared" si="532"/>
        <v>-3.3533186458850957E-2</v>
      </c>
      <c r="U3801" s="3">
        <f>Sheet1!$B$17+Sheet1!$B$18*'Portfolio allocation'!K3801</f>
        <v>-1.0724702862004266E-2</v>
      </c>
      <c r="V3801" s="13">
        <f t="shared" si="537"/>
        <v>-2.2808483596846691E-2</v>
      </c>
      <c r="W3801" s="13"/>
      <c r="X3801" s="2">
        <v>38191</v>
      </c>
      <c r="Y3801">
        <v>81.045699999999997</v>
      </c>
      <c r="AA3801" s="2">
        <v>38191</v>
      </c>
      <c r="AB3801">
        <v>1028.05</v>
      </c>
      <c r="AC3801">
        <f t="shared" si="538"/>
        <v>-1.4059517986784509E-2</v>
      </c>
      <c r="AD3801">
        <f t="shared" si="533"/>
        <v>-1.4144317986784508E-2</v>
      </c>
      <c r="AE3801">
        <f>Sheet2!$B$17+Sheet2!$B$18*'Portfolio allocation'!K3801</f>
        <v>-8.6375320545995348E-3</v>
      </c>
      <c r="AF3801">
        <f t="shared" si="539"/>
        <v>-5.5067859321849735E-3</v>
      </c>
      <c r="AH3801" s="2">
        <v>38191</v>
      </c>
      <c r="AI3801">
        <v>4.4349999999999996</v>
      </c>
      <c r="AJ3801">
        <v>2.12</v>
      </c>
      <c r="AK3801">
        <v>1.2117500000000001</v>
      </c>
      <c r="AR3801" s="3"/>
    </row>
    <row r="3802" spans="1:44" hidden="1" outlineLevel="1" x14ac:dyDescent="0.2">
      <c r="A3802" s="2">
        <v>38194</v>
      </c>
      <c r="B3802">
        <v>17.3</v>
      </c>
      <c r="E3802" s="2">
        <v>38194</v>
      </c>
      <c r="F3802">
        <v>1084.07</v>
      </c>
      <c r="G3802">
        <f t="shared" si="534"/>
        <v>-1.9609648315228601E-3</v>
      </c>
      <c r="H3802" s="2">
        <v>38194</v>
      </c>
      <c r="I3802">
        <v>1596.48</v>
      </c>
      <c r="J3802">
        <f t="shared" si="535"/>
        <v>-1.9629662044734486E-3</v>
      </c>
      <c r="K3802">
        <f t="shared" si="531"/>
        <v>-2.0477662044734485E-3</v>
      </c>
      <c r="L3802">
        <v>9.8408918019641887E-3</v>
      </c>
      <c r="N3802" s="2">
        <v>38194</v>
      </c>
      <c r="O3802">
        <v>28.66</v>
      </c>
      <c r="Q3802" s="2">
        <v>38194</v>
      </c>
      <c r="R3802">
        <v>29734.79</v>
      </c>
      <c r="S3802" s="8">
        <f t="shared" si="536"/>
        <v>2.2475711946940313E-2</v>
      </c>
      <c r="T3802" s="9">
        <f t="shared" si="532"/>
        <v>2.2390911946940314E-2</v>
      </c>
      <c r="U3802" s="3">
        <f>Sheet1!$B$17+Sheet1!$B$18*'Portfolio allocation'!K3802</f>
        <v>-1.8614504027144149E-3</v>
      </c>
      <c r="V3802" s="13">
        <f t="shared" si="537"/>
        <v>2.4252362349654728E-2</v>
      </c>
      <c r="W3802" s="13"/>
      <c r="X3802" s="2">
        <v>38194</v>
      </c>
      <c r="Y3802">
        <v>81.274900000000002</v>
      </c>
      <c r="AA3802" s="2">
        <v>38194</v>
      </c>
      <c r="AB3802">
        <v>1030.96</v>
      </c>
      <c r="AC3802">
        <f t="shared" si="538"/>
        <v>2.8306016244346033E-3</v>
      </c>
      <c r="AD3802">
        <f t="shared" si="533"/>
        <v>2.7434016244346033E-3</v>
      </c>
      <c r="AE3802">
        <f>Sheet2!$B$17+Sheet2!$B$18*'Portfolio allocation'!K3802</f>
        <v>-1.7675389408943008E-3</v>
      </c>
      <c r="AF3802">
        <f t="shared" si="539"/>
        <v>4.5109405653289041E-3</v>
      </c>
      <c r="AH3802" s="2">
        <v>38194</v>
      </c>
      <c r="AI3802">
        <v>4.4820000000000002</v>
      </c>
      <c r="AJ3802">
        <v>2.1800000000000002</v>
      </c>
      <c r="AK3802">
        <v>1.21515</v>
      </c>
      <c r="AR3802" s="3"/>
    </row>
    <row r="3803" spans="1:44" hidden="1" outlineLevel="1" x14ac:dyDescent="0.2">
      <c r="A3803" s="2">
        <v>38195</v>
      </c>
      <c r="B3803">
        <v>16.55</v>
      </c>
      <c r="E3803" s="2">
        <v>38195</v>
      </c>
      <c r="F3803">
        <v>1094.83</v>
      </c>
      <c r="G3803">
        <f t="shared" si="534"/>
        <v>9.9255583126551805E-3</v>
      </c>
      <c r="H3803" s="2">
        <v>38195</v>
      </c>
      <c r="I3803">
        <v>1612.33</v>
      </c>
      <c r="J3803">
        <f t="shared" si="535"/>
        <v>9.9280918019641895E-3</v>
      </c>
      <c r="K3803">
        <f t="shared" si="531"/>
        <v>9.8408918019641887E-3</v>
      </c>
      <c r="L3803">
        <v>6.3805789881728908E-4</v>
      </c>
      <c r="N3803" s="2">
        <v>38195</v>
      </c>
      <c r="O3803">
        <v>28.44</v>
      </c>
      <c r="Q3803" s="2">
        <v>38195</v>
      </c>
      <c r="R3803">
        <v>29506.54</v>
      </c>
      <c r="S3803" s="8">
        <f t="shared" si="536"/>
        <v>-7.6761934420925826E-3</v>
      </c>
      <c r="T3803" s="9">
        <f t="shared" si="532"/>
        <v>-7.7633934420925825E-3</v>
      </c>
      <c r="U3803" s="3">
        <f>Sheet1!$B$17+Sheet1!$B$18*'Portfolio allocation'!K3803</f>
        <v>1.1777519360932487E-2</v>
      </c>
      <c r="V3803" s="13">
        <f t="shared" si="537"/>
        <v>-1.9540912803025071E-2</v>
      </c>
      <c r="W3803" s="13"/>
      <c r="X3803" s="2">
        <v>38195</v>
      </c>
      <c r="Y3803">
        <v>82.029499999999999</v>
      </c>
      <c r="AA3803" s="2">
        <v>38195</v>
      </c>
      <c r="AB3803">
        <v>1040.53</v>
      </c>
      <c r="AC3803">
        <f t="shared" si="538"/>
        <v>9.2826103825560669E-3</v>
      </c>
      <c r="AD3803">
        <f t="shared" si="533"/>
        <v>9.1950103825560667E-3</v>
      </c>
      <c r="AE3803">
        <f>Sheet2!$B$17+Sheet2!$B$18*'Portfolio allocation'!K3803</f>
        <v>8.804159065527558E-3</v>
      </c>
      <c r="AF3803">
        <f t="shared" si="539"/>
        <v>3.908513170285087E-4</v>
      </c>
      <c r="AH3803" s="2">
        <v>38195</v>
      </c>
      <c r="AI3803">
        <v>4.6070000000000002</v>
      </c>
      <c r="AJ3803">
        <v>2.19</v>
      </c>
      <c r="AK3803">
        <v>1.20675</v>
      </c>
      <c r="AR3803" s="3"/>
    </row>
    <row r="3804" spans="1:44" hidden="1" outlineLevel="1" x14ac:dyDescent="0.2">
      <c r="A3804" s="2">
        <v>38196</v>
      </c>
      <c r="B3804">
        <v>16.149999999999999</v>
      </c>
      <c r="E3804" s="2">
        <v>38196</v>
      </c>
      <c r="F3804">
        <v>1095.42</v>
      </c>
      <c r="G3804">
        <f t="shared" si="534"/>
        <v>5.3889644967730632E-4</v>
      </c>
      <c r="H3804" s="2">
        <v>38196</v>
      </c>
      <c r="I3804">
        <v>1613.5</v>
      </c>
      <c r="J3804">
        <f t="shared" si="535"/>
        <v>7.2565789881728904E-4</v>
      </c>
      <c r="K3804">
        <f t="shared" si="531"/>
        <v>6.3805789881728908E-4</v>
      </c>
      <c r="L3804">
        <v>4.778399876045834E-3</v>
      </c>
      <c r="N3804" s="2">
        <v>38196</v>
      </c>
      <c r="O3804">
        <v>28.58</v>
      </c>
      <c r="Q3804" s="2">
        <v>38196</v>
      </c>
      <c r="R3804">
        <v>29651.79</v>
      </c>
      <c r="S3804" s="8">
        <f t="shared" si="536"/>
        <v>4.922637489858106E-3</v>
      </c>
      <c r="T3804" s="9">
        <f t="shared" si="532"/>
        <v>4.8350374898581058E-3</v>
      </c>
      <c r="U3804" s="3">
        <f>Sheet1!$B$17+Sheet1!$B$18*'Portfolio allocation'!K3804</f>
        <v>1.219795076415398E-3</v>
      </c>
      <c r="V3804" s="13">
        <f t="shared" si="537"/>
        <v>3.6152424134427079E-3</v>
      </c>
      <c r="W3804" s="13"/>
      <c r="X3804" s="2">
        <v>38196</v>
      </c>
      <c r="Y3804">
        <v>82.000900000000001</v>
      </c>
      <c r="AA3804" s="2">
        <v>38196</v>
      </c>
      <c r="AB3804">
        <v>1040.17</v>
      </c>
      <c r="AC3804">
        <f t="shared" si="538"/>
        <v>-3.4597753068132953E-4</v>
      </c>
      <c r="AD3804">
        <f t="shared" si="533"/>
        <v>-4.3277753068132952E-4</v>
      </c>
      <c r="AE3804">
        <f>Sheet2!$B$17+Sheet2!$B$18*'Portfolio allocation'!K3804</f>
        <v>6.2076437332194096E-4</v>
      </c>
      <c r="AF3804">
        <f t="shared" si="539"/>
        <v>-1.0535419040032705E-3</v>
      </c>
      <c r="AH3804" s="2">
        <v>38196</v>
      </c>
      <c r="AI3804">
        <v>4.5880000000000001</v>
      </c>
      <c r="AJ3804">
        <v>2.17</v>
      </c>
      <c r="AK3804">
        <v>1.2039500000000001</v>
      </c>
      <c r="AR3804" s="3"/>
    </row>
    <row r="3805" spans="1:44" hidden="1" outlineLevel="1" x14ac:dyDescent="0.2">
      <c r="A3805" s="2">
        <v>38197</v>
      </c>
      <c r="B3805">
        <v>15.68</v>
      </c>
      <c r="E3805" s="2">
        <v>38197</v>
      </c>
      <c r="F3805">
        <v>1100.43</v>
      </c>
      <c r="G3805">
        <f t="shared" si="534"/>
        <v>4.5735882127402316E-3</v>
      </c>
      <c r="H3805" s="2">
        <v>38197</v>
      </c>
      <c r="I3805">
        <v>1621.35</v>
      </c>
      <c r="J3805">
        <f t="shared" si="535"/>
        <v>4.8651998760458337E-3</v>
      </c>
      <c r="K3805">
        <f t="shared" si="531"/>
        <v>4.778399876045834E-3</v>
      </c>
      <c r="L3805">
        <v>1.0920306534678876E-3</v>
      </c>
      <c r="N3805" s="2">
        <v>38197</v>
      </c>
      <c r="O3805">
        <v>28.48</v>
      </c>
      <c r="Q3805" s="2">
        <v>38197</v>
      </c>
      <c r="R3805">
        <v>29548.05</v>
      </c>
      <c r="S3805" s="8">
        <f t="shared" si="536"/>
        <v>-3.4986083470847085E-3</v>
      </c>
      <c r="T3805" s="9">
        <f t="shared" si="532"/>
        <v>-3.5854083470847086E-3</v>
      </c>
      <c r="U3805" s="3">
        <f>Sheet1!$B$17+Sheet1!$B$18*'Portfolio allocation'!K3805</f>
        <v>5.9697003229116797E-3</v>
      </c>
      <c r="V3805" s="13">
        <f t="shared" si="537"/>
        <v>-9.5551086699963879E-3</v>
      </c>
      <c r="W3805" s="13"/>
      <c r="X3805" s="2">
        <v>38197</v>
      </c>
      <c r="Y3805">
        <v>82.879599999999996</v>
      </c>
      <c r="AA3805" s="2">
        <v>38197</v>
      </c>
      <c r="AB3805">
        <v>1051.32</v>
      </c>
      <c r="AC3805">
        <f t="shared" si="538"/>
        <v>1.0719401636270831E-2</v>
      </c>
      <c r="AD3805">
        <f t="shared" si="533"/>
        <v>1.0633401636270832E-2</v>
      </c>
      <c r="AE3805">
        <f>Sheet2!$B$17+Sheet2!$B$18*'Portfolio allocation'!K3805</f>
        <v>4.3024620891507839E-3</v>
      </c>
      <c r="AF3805">
        <f t="shared" si="539"/>
        <v>6.3309395471200479E-3</v>
      </c>
      <c r="AH3805" s="2">
        <v>38197</v>
      </c>
      <c r="AI3805">
        <v>4.5780000000000003</v>
      </c>
      <c r="AJ3805">
        <v>2.15</v>
      </c>
      <c r="AK3805">
        <v>1.2070000000000001</v>
      </c>
      <c r="AR3805" s="3"/>
    </row>
    <row r="3806" spans="1:44" hidden="1" outlineLevel="1" x14ac:dyDescent="0.2">
      <c r="A3806" s="2">
        <v>38198</v>
      </c>
      <c r="B3806">
        <v>15.32</v>
      </c>
      <c r="E3806" s="2">
        <v>38198</v>
      </c>
      <c r="F3806">
        <v>1101.72</v>
      </c>
      <c r="G3806">
        <f t="shared" si="534"/>
        <v>1.172269022109429E-3</v>
      </c>
      <c r="H3806" s="2">
        <v>38198</v>
      </c>
      <c r="I3806">
        <v>1623.26</v>
      </c>
      <c r="J3806">
        <f t="shared" si="535"/>
        <v>1.1780306534678875E-3</v>
      </c>
      <c r="K3806">
        <f t="shared" si="531"/>
        <v>1.0920306534678876E-3</v>
      </c>
      <c r="L3806">
        <v>4.362639532792042E-3</v>
      </c>
      <c r="N3806" s="2">
        <v>38198</v>
      </c>
      <c r="O3806">
        <v>28.49</v>
      </c>
      <c r="Q3806" s="2">
        <v>38198</v>
      </c>
      <c r="R3806">
        <v>29558.41</v>
      </c>
      <c r="S3806" s="8">
        <f t="shared" si="536"/>
        <v>3.5061535363589691E-4</v>
      </c>
      <c r="T3806" s="9">
        <f t="shared" si="532"/>
        <v>2.6461535363589693E-4</v>
      </c>
      <c r="U3806" s="3">
        <f>Sheet1!$B$17+Sheet1!$B$18*'Portfolio allocation'!K3806</f>
        <v>1.7406041257501696E-3</v>
      </c>
      <c r="V3806" s="13">
        <f t="shared" si="537"/>
        <v>-1.4759887721142726E-3</v>
      </c>
      <c r="W3806" s="13"/>
      <c r="X3806" s="2">
        <v>38198</v>
      </c>
      <c r="Y3806">
        <v>83.166200000000003</v>
      </c>
      <c r="AA3806" s="2">
        <v>38198</v>
      </c>
      <c r="AB3806">
        <v>1054.95</v>
      </c>
      <c r="AC3806">
        <f t="shared" si="538"/>
        <v>3.4528021915307683E-3</v>
      </c>
      <c r="AD3806">
        <f t="shared" si="533"/>
        <v>3.3676021915307682E-3</v>
      </c>
      <c r="AE3806">
        <f>Sheet2!$B$17+Sheet2!$B$18*'Portfolio allocation'!K3806</f>
        <v>1.0244485286497163E-3</v>
      </c>
      <c r="AF3806">
        <f t="shared" si="539"/>
        <v>2.3431536628810519E-3</v>
      </c>
      <c r="AH3806" s="2">
        <v>38198</v>
      </c>
      <c r="AI3806">
        <v>4.484</v>
      </c>
      <c r="AJ3806">
        <v>2.13</v>
      </c>
      <c r="AK3806">
        <v>1.2039500000000001</v>
      </c>
      <c r="AR3806" s="3"/>
    </row>
    <row r="3807" spans="1:44" hidden="1" outlineLevel="1" x14ac:dyDescent="0.2">
      <c r="A3807" s="2">
        <v>38201</v>
      </c>
      <c r="B3807">
        <v>15.37</v>
      </c>
      <c r="E3807" s="2">
        <v>38201</v>
      </c>
      <c r="F3807">
        <v>1106.6199999999999</v>
      </c>
      <c r="G3807">
        <f t="shared" si="534"/>
        <v>4.4475910394654594E-3</v>
      </c>
      <c r="H3807" s="2">
        <v>38201</v>
      </c>
      <c r="I3807">
        <v>1630.48</v>
      </c>
      <c r="J3807">
        <f t="shared" si="535"/>
        <v>4.4478395327920417E-3</v>
      </c>
      <c r="K3807">
        <f t="shared" si="531"/>
        <v>4.362639532792042E-3</v>
      </c>
      <c r="L3807">
        <v>-6.3406265050782772E-3</v>
      </c>
      <c r="N3807" s="2">
        <v>38201</v>
      </c>
      <c r="O3807">
        <v>28.52</v>
      </c>
      <c r="Q3807" s="2">
        <v>38201</v>
      </c>
      <c r="R3807">
        <v>29589.54</v>
      </c>
      <c r="S3807" s="8">
        <f t="shared" si="536"/>
        <v>1.0531689627419905E-3</v>
      </c>
      <c r="T3807" s="9">
        <f t="shared" si="532"/>
        <v>9.6796896274199044E-4</v>
      </c>
      <c r="U3807" s="3">
        <f>Sheet1!$B$17+Sheet1!$B$18*'Portfolio allocation'!K3807</f>
        <v>5.4927295203626141E-3</v>
      </c>
      <c r="V3807" s="13">
        <f t="shared" si="537"/>
        <v>-4.5247605576206234E-3</v>
      </c>
      <c r="W3807" s="13"/>
      <c r="X3807" s="2">
        <v>38201</v>
      </c>
      <c r="Y3807">
        <v>82.803200000000004</v>
      </c>
      <c r="AA3807" s="2">
        <v>38201</v>
      </c>
      <c r="AB3807">
        <v>1050.3499999999999</v>
      </c>
      <c r="AC3807">
        <f t="shared" si="538"/>
        <v>-4.3603962273094377E-3</v>
      </c>
      <c r="AD3807">
        <f t="shared" si="533"/>
        <v>-4.445196227309438E-3</v>
      </c>
      <c r="AE3807">
        <f>Sheet2!$B$17+Sheet2!$B$18*'Portfolio allocation'!K3807</f>
        <v>3.9327573849238353E-3</v>
      </c>
      <c r="AF3807">
        <f t="shared" si="539"/>
        <v>-8.3779536122332732E-3</v>
      </c>
      <c r="AH3807" s="2">
        <v>38201</v>
      </c>
      <c r="AI3807">
        <v>4.4530000000000003</v>
      </c>
      <c r="AJ3807">
        <v>2.12</v>
      </c>
      <c r="AK3807">
        <v>1.2035499999999999</v>
      </c>
      <c r="AR3807" s="3"/>
    </row>
    <row r="3808" spans="1:44" hidden="1" outlineLevel="1" x14ac:dyDescent="0.2">
      <c r="A3808" s="2">
        <v>38202</v>
      </c>
      <c r="B3808">
        <v>16.03</v>
      </c>
      <c r="E3808" s="2">
        <v>38202</v>
      </c>
      <c r="F3808">
        <v>1099.69</v>
      </c>
      <c r="G3808">
        <f t="shared" si="534"/>
        <v>-6.2623122661797925E-3</v>
      </c>
      <c r="H3808" s="2">
        <v>38202</v>
      </c>
      <c r="I3808">
        <v>1620.28</v>
      </c>
      <c r="J3808">
        <f t="shared" si="535"/>
        <v>-6.2558265050782769E-3</v>
      </c>
      <c r="K3808">
        <f t="shared" si="531"/>
        <v>-6.3406265050782772E-3</v>
      </c>
      <c r="L3808">
        <v>-8.7438691584164503E-4</v>
      </c>
      <c r="N3808" s="2">
        <v>38202</v>
      </c>
      <c r="O3808">
        <v>28.07</v>
      </c>
      <c r="Q3808" s="2">
        <v>38202</v>
      </c>
      <c r="R3808">
        <v>29122.67</v>
      </c>
      <c r="S3808" s="8">
        <f t="shared" si="536"/>
        <v>-1.5778210813686244E-2</v>
      </c>
      <c r="T3808" s="9">
        <f t="shared" si="532"/>
        <v>-1.5863010813686244E-2</v>
      </c>
      <c r="U3808" s="3">
        <f>Sheet1!$B$17+Sheet1!$B$18*'Portfolio allocation'!K3808</f>
        <v>-6.7863285351163084E-3</v>
      </c>
      <c r="V3808" s="13">
        <f t="shared" si="537"/>
        <v>-9.0766822785699353E-3</v>
      </c>
      <c r="W3808" s="13"/>
      <c r="X3808" s="2">
        <v>38202</v>
      </c>
      <c r="Y3808">
        <v>81.867099999999994</v>
      </c>
      <c r="AA3808" s="2">
        <v>38202</v>
      </c>
      <c r="AB3808">
        <v>1038.47</v>
      </c>
      <c r="AC3808">
        <f t="shared" si="538"/>
        <v>-1.1310515542438115E-2</v>
      </c>
      <c r="AD3808">
        <f t="shared" si="533"/>
        <v>-1.1394915542438116E-2</v>
      </c>
      <c r="AE3808">
        <f>Sheet2!$B$17+Sheet2!$B$18*'Portfolio allocation'!K3808</f>
        <v>-5.5848598409636843E-3</v>
      </c>
      <c r="AF3808">
        <f t="shared" si="539"/>
        <v>-5.8100557014744312E-3</v>
      </c>
      <c r="AH3808" s="2">
        <v>38202</v>
      </c>
      <c r="AI3808">
        <v>4.4260000000000002</v>
      </c>
      <c r="AJ3808">
        <v>2.11</v>
      </c>
      <c r="AK3808">
        <v>1.20625</v>
      </c>
      <c r="AR3808" s="3"/>
    </row>
    <row r="3809" spans="1:44" hidden="1" outlineLevel="1" x14ac:dyDescent="0.2">
      <c r="A3809" s="2">
        <v>38203</v>
      </c>
      <c r="B3809">
        <v>16.21</v>
      </c>
      <c r="E3809" s="2">
        <v>38203</v>
      </c>
      <c r="F3809">
        <v>1098.6300000000001</v>
      </c>
      <c r="G3809">
        <f t="shared" si="534"/>
        <v>-9.6390801043921837E-4</v>
      </c>
      <c r="H3809" s="2">
        <v>38203</v>
      </c>
      <c r="I3809">
        <v>1619</v>
      </c>
      <c r="J3809">
        <f t="shared" si="535"/>
        <v>-7.8998691584164504E-4</v>
      </c>
      <c r="K3809">
        <f t="shared" si="531"/>
        <v>-8.7438691584164503E-4</v>
      </c>
      <c r="L3809">
        <v>-1.6366055342804123E-2</v>
      </c>
      <c r="N3809" s="2">
        <v>38203</v>
      </c>
      <c r="O3809">
        <v>28.06</v>
      </c>
      <c r="Q3809" s="2">
        <v>38203</v>
      </c>
      <c r="R3809">
        <v>29112.3</v>
      </c>
      <c r="S3809" s="8">
        <f t="shared" si="536"/>
        <v>-3.5607998854492173E-4</v>
      </c>
      <c r="T3809" s="9">
        <f t="shared" si="532"/>
        <v>-4.4047998854492172E-4</v>
      </c>
      <c r="U3809" s="3">
        <f>Sheet1!$B$17+Sheet1!$B$18*'Portfolio allocation'!K3809</f>
        <v>-5.1531994541025332E-4</v>
      </c>
      <c r="V3809" s="13">
        <f t="shared" si="537"/>
        <v>7.4839956865331591E-5</v>
      </c>
      <c r="W3809" s="13"/>
      <c r="X3809" s="2">
        <v>38203</v>
      </c>
      <c r="Y3809">
        <v>82.115499999999997</v>
      </c>
      <c r="AA3809" s="2">
        <v>38203</v>
      </c>
      <c r="AB3809">
        <v>1041.6199999999999</v>
      </c>
      <c r="AC3809">
        <f t="shared" si="538"/>
        <v>3.0333086174851864E-3</v>
      </c>
      <c r="AD3809">
        <f t="shared" si="533"/>
        <v>2.9489086174851863E-3</v>
      </c>
      <c r="AE3809">
        <f>Sheet2!$B$17+Sheet2!$B$18*'Portfolio allocation'!K3809</f>
        <v>-7.241401418298047E-4</v>
      </c>
      <c r="AF3809">
        <f t="shared" si="539"/>
        <v>3.673048759314991E-3</v>
      </c>
      <c r="AH3809" s="2">
        <v>38203</v>
      </c>
      <c r="AI3809">
        <v>4.4260000000000002</v>
      </c>
      <c r="AJ3809">
        <v>2.11</v>
      </c>
      <c r="AK3809">
        <v>1.2055499999999999</v>
      </c>
      <c r="AR3809" s="3"/>
    </row>
    <row r="3810" spans="1:44" hidden="1" outlineLevel="1" x14ac:dyDescent="0.2">
      <c r="A3810" s="2">
        <v>38204</v>
      </c>
      <c r="B3810">
        <v>18.32</v>
      </c>
      <c r="E3810" s="2">
        <v>38204</v>
      </c>
      <c r="F3810">
        <v>1080.7</v>
      </c>
      <c r="G3810">
        <f t="shared" si="534"/>
        <v>-1.6320326224479653E-2</v>
      </c>
      <c r="H3810" s="2">
        <v>38204</v>
      </c>
      <c r="I3810">
        <v>1592.64</v>
      </c>
      <c r="J3810">
        <f t="shared" si="535"/>
        <v>-1.6281655342804124E-2</v>
      </c>
      <c r="K3810">
        <f t="shared" si="531"/>
        <v>-1.6366055342804123E-2</v>
      </c>
      <c r="L3810">
        <v>-1.5510815189873555E-2</v>
      </c>
      <c r="N3810" s="2">
        <v>38204</v>
      </c>
      <c r="O3810">
        <v>27.53</v>
      </c>
      <c r="Q3810" s="2">
        <v>38204</v>
      </c>
      <c r="R3810">
        <v>28562.42</v>
      </c>
      <c r="S3810" s="8">
        <f t="shared" si="536"/>
        <v>-1.8888236243786993E-2</v>
      </c>
      <c r="T3810" s="9">
        <f t="shared" si="532"/>
        <v>-1.8972636243786992E-2</v>
      </c>
      <c r="U3810" s="3">
        <f>Sheet1!$B$17+Sheet1!$B$18*'Portfolio allocation'!K3810</f>
        <v>-1.8287754575910361E-2</v>
      </c>
      <c r="V3810" s="13">
        <f t="shared" si="537"/>
        <v>-6.8488166787663077E-4</v>
      </c>
      <c r="W3810" s="13"/>
      <c r="X3810" s="2">
        <v>38204</v>
      </c>
      <c r="Y3810">
        <v>81.370400000000004</v>
      </c>
      <c r="AA3810" s="2">
        <v>38204</v>
      </c>
      <c r="AB3810">
        <v>1032.17</v>
      </c>
      <c r="AC3810">
        <f t="shared" si="538"/>
        <v>-9.0724064438084673E-3</v>
      </c>
      <c r="AD3810">
        <f t="shared" si="533"/>
        <v>-9.1560064438084669E-3</v>
      </c>
      <c r="AE3810">
        <f>Sheet2!$B$17+Sheet2!$B$18*'Portfolio allocation'!K3810</f>
        <v>-1.4499726935291727E-2</v>
      </c>
      <c r="AF3810">
        <f t="shared" si="539"/>
        <v>5.3437204914832601E-3</v>
      </c>
      <c r="AH3810" s="2">
        <v>38204</v>
      </c>
      <c r="AI3810">
        <v>4.4029999999999996</v>
      </c>
      <c r="AJ3810">
        <v>2.09</v>
      </c>
      <c r="AK3810">
        <v>1.20465</v>
      </c>
      <c r="AR3810" s="3"/>
    </row>
    <row r="3811" spans="1:44" hidden="1" outlineLevel="1" x14ac:dyDescent="0.2">
      <c r="A3811" s="2">
        <v>38205</v>
      </c>
      <c r="B3811">
        <v>19.34</v>
      </c>
      <c r="E3811" s="2">
        <v>38205</v>
      </c>
      <c r="F3811">
        <v>1063.97</v>
      </c>
      <c r="G3811">
        <f t="shared" si="534"/>
        <v>-1.5480706949199563E-2</v>
      </c>
      <c r="H3811" s="2">
        <v>38205</v>
      </c>
      <c r="I3811">
        <v>1568.07</v>
      </c>
      <c r="J3811">
        <f t="shared" si="535"/>
        <v>-1.5427215189873555E-2</v>
      </c>
      <c r="K3811">
        <f t="shared" si="531"/>
        <v>-1.5510815189873555E-2</v>
      </c>
      <c r="L3811">
        <v>1.128903334672614E-3</v>
      </c>
      <c r="N3811" s="2">
        <v>38205</v>
      </c>
      <c r="O3811">
        <v>27.14</v>
      </c>
      <c r="Q3811" s="2">
        <v>38205</v>
      </c>
      <c r="R3811">
        <v>28157.8</v>
      </c>
      <c r="S3811" s="8">
        <f t="shared" si="536"/>
        <v>-1.4166166592326501E-2</v>
      </c>
      <c r="T3811" s="9">
        <f t="shared" si="532"/>
        <v>-1.4249766592326501E-2</v>
      </c>
      <c r="U3811" s="3">
        <f>Sheet1!$B$17+Sheet1!$B$18*'Portfolio allocation'!K3811</f>
        <v>-1.7306601397800561E-2</v>
      </c>
      <c r="V3811" s="13">
        <f t="shared" si="537"/>
        <v>3.0568348054740603E-3</v>
      </c>
      <c r="W3811" s="13"/>
      <c r="X3811" s="2">
        <v>38205</v>
      </c>
      <c r="Y3811">
        <v>79.737099999999998</v>
      </c>
      <c r="AA3811" s="2">
        <v>38205</v>
      </c>
      <c r="AB3811">
        <v>1013.63</v>
      </c>
      <c r="AC3811">
        <f t="shared" si="538"/>
        <v>-1.7962157396552936E-2</v>
      </c>
      <c r="AD3811">
        <f t="shared" si="533"/>
        <v>-1.8038557396552937E-2</v>
      </c>
      <c r="AE3811">
        <f>Sheet2!$B$17+Sheet2!$B$18*'Portfolio allocation'!K3811</f>
        <v>-1.3739225572156193E-2</v>
      </c>
      <c r="AF3811">
        <f t="shared" si="539"/>
        <v>-4.2993318243967436E-3</v>
      </c>
      <c r="AH3811" s="2">
        <v>38205</v>
      </c>
      <c r="AI3811">
        <v>4.22</v>
      </c>
      <c r="AJ3811">
        <v>1.91</v>
      </c>
      <c r="AK3811">
        <v>1.2257499999999999</v>
      </c>
      <c r="AR3811" s="3"/>
    </row>
    <row r="3812" spans="1:44" hidden="1" outlineLevel="1" x14ac:dyDescent="0.2">
      <c r="A3812" s="2">
        <v>38208</v>
      </c>
      <c r="B3812">
        <v>18.89</v>
      </c>
      <c r="E3812" s="2">
        <v>38208</v>
      </c>
      <c r="F3812">
        <v>1065.22</v>
      </c>
      <c r="G3812">
        <f t="shared" si="534"/>
        <v>1.1748451554085548E-3</v>
      </c>
      <c r="H3812" s="2">
        <v>38208</v>
      </c>
      <c r="I3812">
        <v>1569.96</v>
      </c>
      <c r="J3812">
        <f t="shared" si="535"/>
        <v>1.2053033346726139E-3</v>
      </c>
      <c r="K3812">
        <f t="shared" si="531"/>
        <v>1.128903334672614E-3</v>
      </c>
      <c r="L3812">
        <v>1.2908792040561546E-2</v>
      </c>
      <c r="N3812" s="2">
        <v>38208</v>
      </c>
      <c r="O3812">
        <v>27.18</v>
      </c>
      <c r="Q3812" s="2">
        <v>38208</v>
      </c>
      <c r="R3812">
        <v>28199.29</v>
      </c>
      <c r="S3812" s="8">
        <f t="shared" si="536"/>
        <v>1.4734815930221856E-3</v>
      </c>
      <c r="T3812" s="9">
        <f t="shared" si="532"/>
        <v>1.3970815930221857E-3</v>
      </c>
      <c r="U3812" s="3">
        <f>Sheet1!$B$17+Sheet1!$B$18*'Portfolio allocation'!K3812</f>
        <v>1.7829054001062437E-3</v>
      </c>
      <c r="V3812" s="13">
        <f t="shared" si="537"/>
        <v>-3.8582380708405799E-4</v>
      </c>
      <c r="W3812" s="13"/>
      <c r="X3812" s="2">
        <v>38208</v>
      </c>
      <c r="Y3812">
        <v>79.804000000000002</v>
      </c>
      <c r="AA3812" s="2">
        <v>38208</v>
      </c>
      <c r="AB3812">
        <v>1014.48</v>
      </c>
      <c r="AC3812">
        <f t="shared" si="538"/>
        <v>8.3857028698841596E-4</v>
      </c>
      <c r="AD3812">
        <f t="shared" si="533"/>
        <v>7.5977028698841599E-4</v>
      </c>
      <c r="AE3812">
        <f>Sheet2!$B$17+Sheet2!$B$18*'Portfolio allocation'!K3812</f>
        <v>1.0572366574841362E-3</v>
      </c>
      <c r="AF3812">
        <f t="shared" si="539"/>
        <v>-2.9746637049572018E-4</v>
      </c>
      <c r="AH3812" s="2">
        <v>38208</v>
      </c>
      <c r="AI3812">
        <v>4.2539999999999996</v>
      </c>
      <c r="AJ3812">
        <v>1.97</v>
      </c>
      <c r="AK3812">
        <v>1.2256499999999999</v>
      </c>
      <c r="AR3812" s="3"/>
    </row>
    <row r="3813" spans="1:44" hidden="1" outlineLevel="1" x14ac:dyDescent="0.2">
      <c r="A3813" s="2">
        <v>38209</v>
      </c>
      <c r="B3813">
        <v>17.47</v>
      </c>
      <c r="E3813" s="2">
        <v>38209</v>
      </c>
      <c r="F3813">
        <v>1079.04</v>
      </c>
      <c r="G3813">
        <f t="shared" si="534"/>
        <v>1.2973845778336823E-2</v>
      </c>
      <c r="H3813" s="2">
        <v>38209</v>
      </c>
      <c r="I3813">
        <v>1590.35</v>
      </c>
      <c r="J3813">
        <f t="shared" si="535"/>
        <v>1.2987592040561546E-2</v>
      </c>
      <c r="K3813">
        <f t="shared" si="531"/>
        <v>1.2908792040561546E-2</v>
      </c>
      <c r="L3813">
        <v>-2.5452662244158848E-3</v>
      </c>
      <c r="N3813" s="2">
        <v>38209</v>
      </c>
      <c r="O3813">
        <v>27.72</v>
      </c>
      <c r="Q3813" s="2">
        <v>38209</v>
      </c>
      <c r="R3813">
        <v>28759.54</v>
      </c>
      <c r="S3813" s="8">
        <f t="shared" si="536"/>
        <v>1.9867521487243023E-2</v>
      </c>
      <c r="T3813" s="9">
        <f t="shared" si="532"/>
        <v>1.9788721487243022E-2</v>
      </c>
      <c r="U3813" s="3">
        <f>Sheet1!$B$17+Sheet1!$B$18*'Portfolio allocation'!K3813</f>
        <v>1.5297092265583016E-2</v>
      </c>
      <c r="V3813" s="13">
        <f t="shared" si="537"/>
        <v>4.4916292216600068E-3</v>
      </c>
      <c r="W3813" s="13"/>
      <c r="X3813" s="2">
        <v>38209</v>
      </c>
      <c r="Y3813">
        <v>81.179400000000001</v>
      </c>
      <c r="AA3813" s="2">
        <v>38209</v>
      </c>
      <c r="AB3813">
        <v>1031.97</v>
      </c>
      <c r="AC3813">
        <f t="shared" si="538"/>
        <v>1.7240359593092114E-2</v>
      </c>
      <c r="AD3813">
        <f t="shared" si="533"/>
        <v>1.7159959593092113E-2</v>
      </c>
      <c r="AE3813">
        <f>Sheet2!$B$17+Sheet2!$B$18*'Portfolio allocation'!K3813</f>
        <v>1.1532214226902256E-2</v>
      </c>
      <c r="AF3813">
        <f t="shared" si="539"/>
        <v>5.6277453661898562E-3</v>
      </c>
      <c r="AH3813" s="2">
        <v>38209</v>
      </c>
      <c r="AI3813">
        <v>4.2880000000000003</v>
      </c>
      <c r="AJ3813">
        <v>2.0099999999999998</v>
      </c>
      <c r="AK3813">
        <v>1.2314499999999999</v>
      </c>
      <c r="AR3813" s="3"/>
    </row>
    <row r="3814" spans="1:44" hidden="1" outlineLevel="1" x14ac:dyDescent="0.2">
      <c r="A3814" s="2">
        <v>38210</v>
      </c>
      <c r="B3814">
        <v>18.04</v>
      </c>
      <c r="E3814" s="2">
        <v>38210</v>
      </c>
      <c r="F3814">
        <v>1075.79</v>
      </c>
      <c r="G3814">
        <f t="shared" si="534"/>
        <v>-3.0119365361802597E-3</v>
      </c>
      <c r="H3814" s="2">
        <v>38210</v>
      </c>
      <c r="I3814">
        <v>1586.43</v>
      </c>
      <c r="J3814">
        <f t="shared" si="535"/>
        <v>-2.4648662244158848E-3</v>
      </c>
      <c r="K3814">
        <f t="shared" si="531"/>
        <v>-2.5452662244158848E-3</v>
      </c>
      <c r="L3814">
        <v>-1.1728796354078006E-2</v>
      </c>
      <c r="N3814" s="2">
        <v>38210</v>
      </c>
      <c r="O3814">
        <v>27.41</v>
      </c>
      <c r="Q3814" s="2">
        <v>38210</v>
      </c>
      <c r="R3814">
        <v>28437.91</v>
      </c>
      <c r="S3814" s="8">
        <f t="shared" si="536"/>
        <v>-1.1183419484456336E-2</v>
      </c>
      <c r="T3814" s="9">
        <f t="shared" si="532"/>
        <v>-1.1263819484456336E-2</v>
      </c>
      <c r="U3814" s="3">
        <f>Sheet1!$B$17+Sheet1!$B$18*'Portfolio allocation'!K3814</f>
        <v>-2.4321950339195831E-3</v>
      </c>
      <c r="V3814" s="13">
        <f t="shared" si="537"/>
        <v>-8.8316244505367535E-3</v>
      </c>
      <c r="W3814" s="13"/>
      <c r="X3814" s="2">
        <v>38210</v>
      </c>
      <c r="Y3814">
        <v>79.937700000000007</v>
      </c>
      <c r="AA3814" s="2">
        <v>38210</v>
      </c>
      <c r="AB3814">
        <v>1016.18</v>
      </c>
      <c r="AC3814">
        <f t="shared" si="538"/>
        <v>-1.5300832388538521E-2</v>
      </c>
      <c r="AD3814">
        <f t="shared" si="533"/>
        <v>-1.5380832388538521E-2</v>
      </c>
      <c r="AE3814">
        <f>Sheet2!$B$17+Sheet2!$B$18*'Portfolio allocation'!K3814</f>
        <v>-2.2099286510005498E-3</v>
      </c>
      <c r="AF3814">
        <f t="shared" si="539"/>
        <v>-1.3170903737537971E-2</v>
      </c>
      <c r="AH3814" s="2">
        <v>38210</v>
      </c>
      <c r="AI3814">
        <v>4.2779999999999996</v>
      </c>
      <c r="AJ3814">
        <v>2</v>
      </c>
      <c r="AK3814">
        <v>1.22045</v>
      </c>
      <c r="AR3814" s="3"/>
    </row>
    <row r="3815" spans="1:44" hidden="1" outlineLevel="1" x14ac:dyDescent="0.2">
      <c r="A3815" s="2">
        <v>38211</v>
      </c>
      <c r="B3815">
        <v>19.079999999999998</v>
      </c>
      <c r="E3815" s="2">
        <v>38211</v>
      </c>
      <c r="F3815">
        <v>1063.23</v>
      </c>
      <c r="G3815">
        <f t="shared" si="534"/>
        <v>-1.1675141059128591E-2</v>
      </c>
      <c r="H3815" s="2">
        <v>38211</v>
      </c>
      <c r="I3815">
        <v>1567.95</v>
      </c>
      <c r="J3815">
        <f t="shared" si="535"/>
        <v>-1.1648796354078006E-2</v>
      </c>
      <c r="K3815">
        <f t="shared" si="531"/>
        <v>-1.1728796354078006E-2</v>
      </c>
      <c r="L3815">
        <v>1.5084608437768285E-3</v>
      </c>
      <c r="N3815" s="2">
        <v>38211</v>
      </c>
      <c r="O3815">
        <v>26.88</v>
      </c>
      <c r="Q3815" s="2">
        <v>38211</v>
      </c>
      <c r="R3815">
        <v>27888.04</v>
      </c>
      <c r="S3815" s="8">
        <f t="shared" si="536"/>
        <v>-1.9335809136466042E-2</v>
      </c>
      <c r="T3815" s="9">
        <f t="shared" si="532"/>
        <v>-1.9415809136466042E-2</v>
      </c>
      <c r="U3815" s="3">
        <f>Sheet1!$B$17+Sheet1!$B$18*'Portfolio allocation'!K3815</f>
        <v>-1.2967773540272258E-2</v>
      </c>
      <c r="V3815" s="13">
        <f t="shared" si="537"/>
        <v>-6.4480355961937848E-3</v>
      </c>
      <c r="W3815" s="13"/>
      <c r="X3815" s="2">
        <v>38211</v>
      </c>
      <c r="Y3815">
        <v>78.524100000000004</v>
      </c>
      <c r="AA3815" s="2">
        <v>38211</v>
      </c>
      <c r="AB3815">
        <v>998.21</v>
      </c>
      <c r="AC3815">
        <f t="shared" si="538"/>
        <v>-1.7683874904052321E-2</v>
      </c>
      <c r="AD3815">
        <f t="shared" si="533"/>
        <v>-1.776347490405232E-2</v>
      </c>
      <c r="AE3815">
        <f>Sheet2!$B$17+Sheet2!$B$18*'Portfolio allocation'!K3815</f>
        <v>-1.0376157935339698E-2</v>
      </c>
      <c r="AF3815">
        <f t="shared" si="539"/>
        <v>-7.3873169687126219E-3</v>
      </c>
      <c r="AH3815" s="2">
        <v>38211</v>
      </c>
      <c r="AI3815">
        <v>4.2539999999999996</v>
      </c>
      <c r="AJ3815">
        <v>1.99</v>
      </c>
      <c r="AK3815">
        <v>1.22305</v>
      </c>
      <c r="AR3815" s="3"/>
    </row>
    <row r="3816" spans="1:44" hidden="1" outlineLevel="1" x14ac:dyDescent="0.2">
      <c r="A3816" s="2">
        <v>38212</v>
      </c>
      <c r="B3816">
        <v>17.98</v>
      </c>
      <c r="E3816" s="2">
        <v>38212</v>
      </c>
      <c r="F3816">
        <v>1064.8</v>
      </c>
      <c r="G3816">
        <f t="shared" si="534"/>
        <v>1.4766325254178536E-3</v>
      </c>
      <c r="H3816" s="2">
        <v>38212</v>
      </c>
      <c r="I3816">
        <v>1570.44</v>
      </c>
      <c r="J3816">
        <f t="shared" si="535"/>
        <v>1.5880608437768284E-3</v>
      </c>
      <c r="K3816">
        <f t="shared" si="531"/>
        <v>1.5084608437768285E-3</v>
      </c>
      <c r="L3816">
        <v>1.3611630707317791E-2</v>
      </c>
      <c r="N3816" s="2">
        <v>38212</v>
      </c>
      <c r="O3816">
        <v>27.02</v>
      </c>
      <c r="Q3816" s="2">
        <v>38212</v>
      </c>
      <c r="R3816">
        <v>28033.29</v>
      </c>
      <c r="S3816" s="8">
        <f t="shared" si="536"/>
        <v>5.2083258629864737E-3</v>
      </c>
      <c r="T3816" s="9">
        <f t="shared" si="532"/>
        <v>5.1287258629864737E-3</v>
      </c>
      <c r="U3816" s="3">
        <f>Sheet1!$B$17+Sheet1!$B$18*'Portfolio allocation'!K3816</f>
        <v>2.2183433938170833E-3</v>
      </c>
      <c r="V3816" s="13">
        <f t="shared" si="537"/>
        <v>2.9103824691693904E-3</v>
      </c>
      <c r="W3816" s="13"/>
      <c r="X3816" s="2">
        <v>38212</v>
      </c>
      <c r="Y3816">
        <v>80.147800000000004</v>
      </c>
      <c r="AA3816" s="2">
        <v>38212</v>
      </c>
      <c r="AB3816">
        <v>1018.86</v>
      </c>
      <c r="AC3816">
        <f t="shared" si="538"/>
        <v>2.0687029783312161E-2</v>
      </c>
      <c r="AD3816">
        <f t="shared" si="533"/>
        <v>2.060822978331216E-2</v>
      </c>
      <c r="AE3816">
        <f>Sheet2!$B$17+Sheet2!$B$18*'Portfolio allocation'!K3816</f>
        <v>1.3947488779674482E-3</v>
      </c>
      <c r="AF3816">
        <f t="shared" si="539"/>
        <v>1.9213480905344714E-2</v>
      </c>
      <c r="AH3816" s="2">
        <v>38212</v>
      </c>
      <c r="AI3816">
        <v>4.2149999999999999</v>
      </c>
      <c r="AJ3816">
        <v>1.97</v>
      </c>
      <c r="AK3816">
        <v>1.23525</v>
      </c>
      <c r="AR3816" s="3"/>
    </row>
    <row r="3817" spans="1:44" hidden="1" outlineLevel="1" x14ac:dyDescent="0.2">
      <c r="A3817" s="2">
        <v>38215</v>
      </c>
      <c r="B3817">
        <v>17.57</v>
      </c>
      <c r="E3817" s="2">
        <v>38215</v>
      </c>
      <c r="F3817">
        <v>1079.3399999999999</v>
      </c>
      <c r="G3817">
        <f t="shared" si="534"/>
        <v>1.3655146506386107E-2</v>
      </c>
      <c r="H3817" s="2">
        <v>38215</v>
      </c>
      <c r="I3817">
        <v>1591.94</v>
      </c>
      <c r="J3817">
        <f t="shared" si="535"/>
        <v>1.3690430707317791E-2</v>
      </c>
      <c r="K3817">
        <f t="shared" si="531"/>
        <v>1.3611630707317791E-2</v>
      </c>
      <c r="L3817">
        <v>2.1998366923375672E-3</v>
      </c>
      <c r="N3817" s="2">
        <v>38215</v>
      </c>
      <c r="O3817">
        <v>27.09</v>
      </c>
      <c r="Q3817" s="2">
        <v>38215</v>
      </c>
      <c r="R3817">
        <v>28105.919999999998</v>
      </c>
      <c r="S3817" s="8">
        <f t="shared" si="536"/>
        <v>2.5908482379342068E-3</v>
      </c>
      <c r="T3817" s="9">
        <f t="shared" si="532"/>
        <v>2.5120482379342069E-3</v>
      </c>
      <c r="U3817" s="3">
        <f>Sheet1!$B$17+Sheet1!$B$18*'Portfolio allocation'!K3817</f>
        <v>1.610340659638634E-2</v>
      </c>
      <c r="V3817" s="13">
        <f t="shared" si="537"/>
        <v>-1.3591358358452134E-2</v>
      </c>
      <c r="W3817" s="13"/>
      <c r="X3817" s="2">
        <v>38215</v>
      </c>
      <c r="Y3817">
        <v>80.252899999999997</v>
      </c>
      <c r="AA3817" s="2">
        <v>38215</v>
      </c>
      <c r="AB3817">
        <v>1020.19</v>
      </c>
      <c r="AC3817">
        <f t="shared" si="538"/>
        <v>1.3053805233300686E-3</v>
      </c>
      <c r="AD3817">
        <f t="shared" si="533"/>
        <v>1.2249805233300686E-3</v>
      </c>
      <c r="AE3817">
        <f>Sheet2!$B$17+Sheet2!$B$18*'Portfolio allocation'!K3817</f>
        <v>1.2157196300418021E-2</v>
      </c>
      <c r="AF3817">
        <f t="shared" si="539"/>
        <v>-1.0932215777087952E-2</v>
      </c>
      <c r="AH3817" s="2">
        <v>38215</v>
      </c>
      <c r="AI3817">
        <v>4.2569999999999997</v>
      </c>
      <c r="AJ3817">
        <v>2.0099999999999998</v>
      </c>
      <c r="AK3817">
        <v>1.2343500000000001</v>
      </c>
      <c r="AR3817" s="3"/>
    </row>
    <row r="3818" spans="1:44" hidden="1" outlineLevel="1" x14ac:dyDescent="0.2">
      <c r="A3818" s="2">
        <v>38216</v>
      </c>
      <c r="B3818">
        <v>17.02</v>
      </c>
      <c r="E3818" s="2">
        <v>38216</v>
      </c>
      <c r="F3818">
        <v>1081.71</v>
      </c>
      <c r="G3818">
        <f t="shared" si="534"/>
        <v>2.1957863138586386E-3</v>
      </c>
      <c r="H3818" s="2">
        <v>38216</v>
      </c>
      <c r="I3818">
        <v>1595.57</v>
      </c>
      <c r="J3818">
        <f t="shared" si="535"/>
        <v>2.2802366923375672E-3</v>
      </c>
      <c r="K3818">
        <f t="shared" si="531"/>
        <v>2.1998366923375672E-3</v>
      </c>
      <c r="L3818">
        <v>1.2549515756751508E-2</v>
      </c>
      <c r="N3818" s="2">
        <v>38216</v>
      </c>
      <c r="O3818">
        <v>27.05</v>
      </c>
      <c r="Q3818" s="2">
        <v>38216</v>
      </c>
      <c r="R3818">
        <v>28064.41</v>
      </c>
      <c r="S3818" s="8">
        <f t="shared" si="536"/>
        <v>-1.4769130489233895E-3</v>
      </c>
      <c r="T3818" s="9">
        <f t="shared" si="532"/>
        <v>-1.5573130489233895E-3</v>
      </c>
      <c r="U3818" s="3">
        <f>Sheet1!$B$17+Sheet1!$B$18*'Portfolio allocation'!K3818</f>
        <v>3.0115072890800755E-3</v>
      </c>
      <c r="V3818" s="13">
        <f t="shared" si="537"/>
        <v>-4.568820338003465E-3</v>
      </c>
      <c r="W3818" s="13"/>
      <c r="X3818" s="2">
        <v>38216</v>
      </c>
      <c r="Y3818">
        <v>80.272000000000006</v>
      </c>
      <c r="AA3818" s="2">
        <v>38216</v>
      </c>
      <c r="AB3818">
        <v>1020.43</v>
      </c>
      <c r="AC3818">
        <f t="shared" si="538"/>
        <v>2.3525029651327856E-4</v>
      </c>
      <c r="AD3818">
        <f t="shared" si="533"/>
        <v>1.5605029651327856E-4</v>
      </c>
      <c r="AE3818">
        <f>Sheet2!$B$17+Sheet2!$B$18*'Portfolio allocation'!K3818</f>
        <v>2.0095379211008272E-3</v>
      </c>
      <c r="AF3818">
        <f t="shared" si="539"/>
        <v>-1.8534876245875486E-3</v>
      </c>
      <c r="AH3818" s="2">
        <v>38216</v>
      </c>
      <c r="AI3818">
        <v>4.1989999999999998</v>
      </c>
      <c r="AJ3818">
        <v>1.98</v>
      </c>
      <c r="AK3818">
        <v>1.23295</v>
      </c>
      <c r="AR3818" s="3"/>
    </row>
    <row r="3819" spans="1:44" hidden="1" outlineLevel="1" x14ac:dyDescent="0.2">
      <c r="A3819" s="2">
        <v>38217</v>
      </c>
      <c r="B3819">
        <v>16.23</v>
      </c>
      <c r="E3819" s="2">
        <v>38217</v>
      </c>
      <c r="F3819">
        <v>1095.17</v>
      </c>
      <c r="G3819">
        <f t="shared" si="534"/>
        <v>1.2443261132836003E-2</v>
      </c>
      <c r="H3819" s="2">
        <v>38217</v>
      </c>
      <c r="I3819">
        <v>1615.72</v>
      </c>
      <c r="J3819">
        <f t="shared" si="535"/>
        <v>1.2628715756751507E-2</v>
      </c>
      <c r="K3819">
        <f t="shared" si="531"/>
        <v>1.2549515756751508E-2</v>
      </c>
      <c r="L3819">
        <v>-3.6375849379843383E-3</v>
      </c>
      <c r="N3819" s="2">
        <v>38217</v>
      </c>
      <c r="O3819">
        <v>27.46</v>
      </c>
      <c r="Q3819" s="2">
        <v>38217</v>
      </c>
      <c r="R3819">
        <v>28489.79</v>
      </c>
      <c r="S3819" s="8">
        <f t="shared" si="536"/>
        <v>1.5157275709697826E-2</v>
      </c>
      <c r="T3819" s="9">
        <f t="shared" si="532"/>
        <v>1.5078075709697826E-2</v>
      </c>
      <c r="U3819" s="3">
        <f>Sheet1!$B$17+Sheet1!$B$18*'Portfolio allocation'!K3819</f>
        <v>1.4884921407524256E-2</v>
      </c>
      <c r="V3819" s="13">
        <f t="shared" si="537"/>
        <v>1.9315430217357009E-4</v>
      </c>
      <c r="W3819" s="13"/>
      <c r="X3819" s="2">
        <v>38217</v>
      </c>
      <c r="Y3819">
        <v>81.313100000000006</v>
      </c>
      <c r="AA3819" s="2">
        <v>38217</v>
      </c>
      <c r="AB3819">
        <v>1033.67</v>
      </c>
      <c r="AC3819">
        <f t="shared" si="538"/>
        <v>1.2974922336662198E-2</v>
      </c>
      <c r="AD3819">
        <f t="shared" si="533"/>
        <v>1.2896122336662198E-2</v>
      </c>
      <c r="AE3819">
        <f>Sheet2!$B$17+Sheet2!$B$18*'Portfolio allocation'!K3819</f>
        <v>1.1212736589371379E-2</v>
      </c>
      <c r="AF3819">
        <f t="shared" si="539"/>
        <v>1.6833857472908186E-3</v>
      </c>
      <c r="AH3819" s="2">
        <v>38217</v>
      </c>
      <c r="AI3819">
        <v>4.226</v>
      </c>
      <c r="AJ3819">
        <v>1.97</v>
      </c>
      <c r="AK3819">
        <v>1.22925</v>
      </c>
      <c r="AR3819" s="3"/>
    </row>
    <row r="3820" spans="1:44" hidden="1" outlineLevel="1" x14ac:dyDescent="0.2">
      <c r="A3820" s="2">
        <v>38218</v>
      </c>
      <c r="B3820">
        <v>16.96</v>
      </c>
      <c r="E3820" s="2">
        <v>38218</v>
      </c>
      <c r="F3820">
        <v>1091.23</v>
      </c>
      <c r="G3820">
        <f t="shared" si="534"/>
        <v>-3.5976149821489445E-3</v>
      </c>
      <c r="H3820" s="2">
        <v>38218</v>
      </c>
      <c r="I3820">
        <v>1609.97</v>
      </c>
      <c r="J3820">
        <f t="shared" si="535"/>
        <v>-3.5587849379843384E-3</v>
      </c>
      <c r="K3820">
        <f t="shared" si="531"/>
        <v>-3.6375849379843383E-3</v>
      </c>
      <c r="L3820">
        <v>6.4434606557886359E-3</v>
      </c>
      <c r="N3820" s="2">
        <v>38218</v>
      </c>
      <c r="O3820">
        <v>27.12</v>
      </c>
      <c r="Q3820" s="2">
        <v>38218</v>
      </c>
      <c r="R3820">
        <v>28137.040000000001</v>
      </c>
      <c r="S3820" s="8">
        <f t="shared" si="536"/>
        <v>-1.2381628646613407E-2</v>
      </c>
      <c r="T3820" s="9">
        <f t="shared" si="532"/>
        <v>-1.2460428646613408E-2</v>
      </c>
      <c r="U3820" s="3">
        <f>Sheet1!$B$17+Sheet1!$B$18*'Portfolio allocation'!K3820</f>
        <v>-3.6853307451629029E-3</v>
      </c>
      <c r="V3820" s="13">
        <f t="shared" si="537"/>
        <v>-8.7750979014505053E-3</v>
      </c>
      <c r="W3820" s="13"/>
      <c r="X3820" s="2">
        <v>38218</v>
      </c>
      <c r="Y3820">
        <v>81.0839</v>
      </c>
      <c r="AA3820" s="2">
        <v>38218</v>
      </c>
      <c r="AB3820">
        <v>1030.75</v>
      </c>
      <c r="AC3820">
        <f t="shared" si="538"/>
        <v>-2.8248860855012436E-3</v>
      </c>
      <c r="AD3820">
        <f t="shared" si="533"/>
        <v>-2.9032860855012438E-3</v>
      </c>
      <c r="AE3820">
        <f>Sheet2!$B$17+Sheet2!$B$18*'Portfolio allocation'!K3820</f>
        <v>-3.1812463186764069E-3</v>
      </c>
      <c r="AF3820">
        <f t="shared" si="539"/>
        <v>2.7796023317516304E-4</v>
      </c>
      <c r="AH3820" s="2">
        <v>38218</v>
      </c>
      <c r="AI3820">
        <v>4.2290000000000001</v>
      </c>
      <c r="AJ3820">
        <v>1.96</v>
      </c>
      <c r="AK3820">
        <v>1.2358499999999999</v>
      </c>
      <c r="AR3820" s="3"/>
    </row>
    <row r="3821" spans="1:44" hidden="1" outlineLevel="1" x14ac:dyDescent="0.2">
      <c r="A3821" s="2">
        <v>38219</v>
      </c>
      <c r="B3821">
        <v>16</v>
      </c>
      <c r="E3821" s="2">
        <v>38219</v>
      </c>
      <c r="F3821">
        <v>1098.3499999999999</v>
      </c>
      <c r="G3821">
        <f t="shared" si="534"/>
        <v>6.5247473035014991E-3</v>
      </c>
      <c r="H3821" s="2">
        <v>38219</v>
      </c>
      <c r="I3821">
        <v>1620.47</v>
      </c>
      <c r="J3821">
        <f t="shared" si="535"/>
        <v>6.5218606557886361E-3</v>
      </c>
      <c r="K3821">
        <f t="shared" si="531"/>
        <v>6.4434606557886359E-3</v>
      </c>
      <c r="L3821">
        <v>-2.4180276240843277E-3</v>
      </c>
      <c r="N3821" s="2">
        <v>38219</v>
      </c>
      <c r="O3821">
        <v>27.2</v>
      </c>
      <c r="Q3821" s="2">
        <v>38219</v>
      </c>
      <c r="R3821">
        <v>28220.04</v>
      </c>
      <c r="S3821" s="8">
        <f t="shared" si="536"/>
        <v>2.949848313824166E-3</v>
      </c>
      <c r="T3821" s="9">
        <f t="shared" si="532"/>
        <v>2.8714483138241658E-3</v>
      </c>
      <c r="U3821" s="3">
        <f>Sheet1!$B$17+Sheet1!$B$18*'Portfolio allocation'!K3821</f>
        <v>7.8799002476844533E-3</v>
      </c>
      <c r="V3821" s="13">
        <f t="shared" si="537"/>
        <v>-5.0084519338602874E-3</v>
      </c>
      <c r="W3821" s="13"/>
      <c r="X3821" s="2">
        <v>38219</v>
      </c>
      <c r="Y3821">
        <v>81.427800000000005</v>
      </c>
      <c r="AA3821" s="2">
        <v>38219</v>
      </c>
      <c r="AB3821">
        <v>1035.1300000000001</v>
      </c>
      <c r="AC3821">
        <f t="shared" si="538"/>
        <v>4.2493330099442339E-3</v>
      </c>
      <c r="AD3821">
        <f t="shared" si="533"/>
        <v>4.1701330099442342E-3</v>
      </c>
      <c r="AE3821">
        <f>Sheet2!$B$17+Sheet2!$B$18*'Portfolio allocation'!K3821</f>
        <v>5.7830766140405188E-3</v>
      </c>
      <c r="AF3821">
        <f t="shared" si="539"/>
        <v>-1.6129436040962846E-3</v>
      </c>
      <c r="AH3821" s="2">
        <v>38219</v>
      </c>
      <c r="AI3821">
        <v>4.234</v>
      </c>
      <c r="AJ3821">
        <v>1.98</v>
      </c>
      <c r="AK3821">
        <v>1.23255</v>
      </c>
      <c r="AR3821" s="3"/>
    </row>
    <row r="3822" spans="1:44" hidden="1" outlineLevel="1" x14ac:dyDescent="0.2">
      <c r="A3822" s="2">
        <v>38222</v>
      </c>
      <c r="B3822">
        <v>15.88</v>
      </c>
      <c r="E3822" s="2">
        <v>38222</v>
      </c>
      <c r="F3822">
        <v>1095.68</v>
      </c>
      <c r="G3822">
        <f t="shared" si="534"/>
        <v>-2.4309191059315172E-3</v>
      </c>
      <c r="H3822" s="2">
        <v>38222</v>
      </c>
      <c r="I3822">
        <v>1616.68</v>
      </c>
      <c r="J3822">
        <f t="shared" si="535"/>
        <v>-2.3388276240843275E-3</v>
      </c>
      <c r="K3822">
        <f t="shared" si="531"/>
        <v>-2.4180276240843277E-3</v>
      </c>
      <c r="L3822">
        <v>4.0127024766800981E-4</v>
      </c>
      <c r="N3822" s="2">
        <v>38222</v>
      </c>
      <c r="O3822">
        <v>27.24</v>
      </c>
      <c r="Q3822" s="2">
        <v>38222</v>
      </c>
      <c r="R3822">
        <v>28344.54</v>
      </c>
      <c r="S3822" s="8">
        <f t="shared" si="536"/>
        <v>4.4117584525038556E-3</v>
      </c>
      <c r="T3822" s="9">
        <f t="shared" si="532"/>
        <v>4.3325584525038558E-3</v>
      </c>
      <c r="U3822" s="3">
        <f>Sheet1!$B$17+Sheet1!$B$18*'Portfolio allocation'!K3822</f>
        <v>-2.2862236869642624E-3</v>
      </c>
      <c r="V3822" s="13">
        <f t="shared" si="537"/>
        <v>6.6187821394681177E-3</v>
      </c>
      <c r="W3822" s="13"/>
      <c r="X3822" s="2">
        <v>38222</v>
      </c>
      <c r="Y3822">
        <v>80.854699999999994</v>
      </c>
      <c r="AA3822" s="2">
        <v>38222</v>
      </c>
      <c r="AB3822">
        <v>1027.8399999999999</v>
      </c>
      <c r="AC3822">
        <f t="shared" si="538"/>
        <v>-7.0425936838852676E-3</v>
      </c>
      <c r="AD3822">
        <f t="shared" si="533"/>
        <v>-7.1237936838852677E-3</v>
      </c>
      <c r="AE3822">
        <f>Sheet2!$B$17+Sheet2!$B$18*'Portfolio allocation'!K3822</f>
        <v>-2.096784841435446E-3</v>
      </c>
      <c r="AF3822">
        <f t="shared" si="539"/>
        <v>-5.0270088424498212E-3</v>
      </c>
      <c r="AH3822" s="2">
        <v>38222</v>
      </c>
      <c r="AI3822">
        <v>4.2869999999999999</v>
      </c>
      <c r="AJ3822">
        <v>2.0299999999999998</v>
      </c>
      <c r="AK3822">
        <v>1.22075</v>
      </c>
      <c r="AR3822" s="3"/>
    </row>
    <row r="3823" spans="1:44" hidden="1" outlineLevel="1" x14ac:dyDescent="0.2">
      <c r="A3823" s="2">
        <v>38223</v>
      </c>
      <c r="B3823">
        <v>15.33</v>
      </c>
      <c r="E3823" s="2">
        <v>38223</v>
      </c>
      <c r="F3823">
        <v>1096.19</v>
      </c>
      <c r="G3823">
        <f t="shared" si="534"/>
        <v>4.6546436915884115E-4</v>
      </c>
      <c r="H3823" s="2">
        <v>38223</v>
      </c>
      <c r="I3823">
        <v>1617.46</v>
      </c>
      <c r="J3823">
        <f t="shared" si="535"/>
        <v>4.8247024766800983E-4</v>
      </c>
      <c r="K3823">
        <f t="shared" si="531"/>
        <v>4.0127024766800981E-4</v>
      </c>
      <c r="L3823">
        <v>7.9684581059190664E-3</v>
      </c>
      <c r="N3823" s="2">
        <v>38223</v>
      </c>
      <c r="O3823">
        <v>27.24</v>
      </c>
      <c r="Q3823" s="2">
        <v>38223</v>
      </c>
      <c r="R3823">
        <v>28344.54</v>
      </c>
      <c r="S3823" s="8">
        <f t="shared" si="536"/>
        <v>0</v>
      </c>
      <c r="T3823" s="9">
        <f t="shared" si="532"/>
        <v>-8.1199999999999995E-5</v>
      </c>
      <c r="U3823" s="3">
        <f>Sheet1!$B$17+Sheet1!$B$18*'Portfolio allocation'!K3823</f>
        <v>9.4814628201983096E-4</v>
      </c>
      <c r="V3823" s="13">
        <f t="shared" si="537"/>
        <v>-1.0293462820198309E-3</v>
      </c>
      <c r="W3823" s="13"/>
      <c r="X3823" s="2">
        <v>38223</v>
      </c>
      <c r="Y3823">
        <v>80.912000000000006</v>
      </c>
      <c r="AA3823" s="2">
        <v>38223</v>
      </c>
      <c r="AB3823">
        <v>1028.57</v>
      </c>
      <c r="AC3823">
        <f t="shared" si="538"/>
        <v>7.1022727272729291E-4</v>
      </c>
      <c r="AD3823">
        <f t="shared" si="533"/>
        <v>6.2902727272729289E-4</v>
      </c>
      <c r="AE3823">
        <f>Sheet2!$B$17+Sheet2!$B$18*'Portfolio allocation'!K3823</f>
        <v>4.1020675292065967E-4</v>
      </c>
      <c r="AF3823">
        <f t="shared" si="539"/>
        <v>2.1882051980663322E-4</v>
      </c>
      <c r="AH3823" s="2">
        <v>38223</v>
      </c>
      <c r="AI3823">
        <v>4.28</v>
      </c>
      <c r="AJ3823">
        <v>2.0299999999999998</v>
      </c>
      <c r="AK3823">
        <v>1.2121500000000001</v>
      </c>
      <c r="AR3823" s="3"/>
    </row>
    <row r="3824" spans="1:44" hidden="1" outlineLevel="1" x14ac:dyDescent="0.2">
      <c r="A3824" s="2">
        <v>38224</v>
      </c>
      <c r="B3824">
        <v>14.98</v>
      </c>
      <c r="E3824" s="2">
        <v>38224</v>
      </c>
      <c r="F3824">
        <v>1104.96</v>
      </c>
      <c r="G3824">
        <f t="shared" si="534"/>
        <v>8.0004378802944753E-3</v>
      </c>
      <c r="H3824" s="2">
        <v>38224</v>
      </c>
      <c r="I3824">
        <v>1630.48</v>
      </c>
      <c r="J3824">
        <f t="shared" si="535"/>
        <v>8.0496581059190664E-3</v>
      </c>
      <c r="K3824">
        <f t="shared" si="531"/>
        <v>7.9684581059190664E-3</v>
      </c>
      <c r="L3824">
        <v>4.1463264805478183E-5</v>
      </c>
      <c r="N3824" s="2">
        <v>38224</v>
      </c>
      <c r="O3824">
        <v>27.55</v>
      </c>
      <c r="Q3824" s="2">
        <v>38224</v>
      </c>
      <c r="R3824">
        <v>28667.11</v>
      </c>
      <c r="S3824" s="8">
        <f t="shared" si="536"/>
        <v>1.1380322277235733E-2</v>
      </c>
      <c r="T3824" s="9">
        <f t="shared" si="532"/>
        <v>1.1299122277235733E-2</v>
      </c>
      <c r="U3824" s="3">
        <f>Sheet1!$B$17+Sheet1!$B$18*'Portfolio allocation'!K3824</f>
        <v>9.6294159710490941E-3</v>
      </c>
      <c r="V3824" s="13">
        <f t="shared" si="537"/>
        <v>1.6697063061866385E-3</v>
      </c>
      <c r="W3824" s="13"/>
      <c r="X3824" s="2">
        <v>38224</v>
      </c>
      <c r="Y3824">
        <v>81.255799999999994</v>
      </c>
      <c r="AA3824" s="2">
        <v>38224</v>
      </c>
      <c r="AB3824">
        <v>1032.94</v>
      </c>
      <c r="AC3824">
        <f t="shared" si="538"/>
        <v>4.2486170119682143E-3</v>
      </c>
      <c r="AD3824">
        <f t="shared" si="533"/>
        <v>4.1674170119682143E-3</v>
      </c>
      <c r="AE3824">
        <f>Sheet2!$B$17+Sheet2!$B$18*'Portfolio allocation'!K3824</f>
        <v>7.1391432529002135E-3</v>
      </c>
      <c r="AF3824">
        <f t="shared" si="539"/>
        <v>-2.9717262409319992E-3</v>
      </c>
      <c r="AH3824" s="2">
        <v>38224</v>
      </c>
      <c r="AI3824">
        <v>4.266</v>
      </c>
      <c r="AJ3824">
        <v>2.0299999999999998</v>
      </c>
      <c r="AK3824">
        <v>1.2096499999999999</v>
      </c>
      <c r="AR3824" s="3"/>
    </row>
    <row r="3825" spans="1:44" hidden="1" outlineLevel="1" x14ac:dyDescent="0.2">
      <c r="A3825" s="2">
        <v>38225</v>
      </c>
      <c r="B3825">
        <v>14.91</v>
      </c>
      <c r="E3825" s="2">
        <v>38225</v>
      </c>
      <c r="F3825">
        <v>1105.0899999999999</v>
      </c>
      <c r="G3825">
        <f t="shared" si="534"/>
        <v>1.1765131769458925E-4</v>
      </c>
      <c r="H3825" s="2">
        <v>38225</v>
      </c>
      <c r="I3825">
        <v>1630.68</v>
      </c>
      <c r="J3825">
        <f t="shared" si="535"/>
        <v>1.2266326480547818E-4</v>
      </c>
      <c r="K3825">
        <f t="shared" si="531"/>
        <v>4.1463264805478183E-5</v>
      </c>
      <c r="L3825">
        <v>2.4641505727670465E-3</v>
      </c>
      <c r="N3825" s="2">
        <v>38225</v>
      </c>
      <c r="O3825">
        <v>27.44</v>
      </c>
      <c r="Q3825" s="2">
        <v>38225</v>
      </c>
      <c r="R3825">
        <v>28552.639999999999</v>
      </c>
      <c r="S3825" s="8">
        <f t="shared" si="536"/>
        <v>-3.9930777814715102E-3</v>
      </c>
      <c r="T3825" s="9">
        <f t="shared" si="532"/>
        <v>-4.0742777814715102E-3</v>
      </c>
      <c r="U3825" s="3">
        <f>Sheet1!$B$17+Sheet1!$B$18*'Portfolio allocation'!K3825</f>
        <v>5.3536659255834908E-4</v>
      </c>
      <c r="V3825" s="13">
        <f t="shared" si="537"/>
        <v>-4.6096443740298596E-3</v>
      </c>
      <c r="W3825" s="13"/>
      <c r="X3825" s="2">
        <v>38225</v>
      </c>
      <c r="Y3825">
        <v>80.892899999999997</v>
      </c>
      <c r="AA3825" s="2">
        <v>38225</v>
      </c>
      <c r="AB3825">
        <v>1028.33</v>
      </c>
      <c r="AC3825">
        <f t="shared" si="538"/>
        <v>-4.4629891378009656E-3</v>
      </c>
      <c r="AD3825">
        <f t="shared" si="533"/>
        <v>-4.5437891378009654E-3</v>
      </c>
      <c r="AE3825">
        <f>Sheet2!$B$17+Sheet2!$B$18*'Portfolio allocation'!K3825</f>
        <v>9.0257204252948824E-5</v>
      </c>
      <c r="AF3825">
        <f t="shared" si="539"/>
        <v>-4.634046342053914E-3</v>
      </c>
      <c r="AH3825" s="2">
        <v>38225</v>
      </c>
      <c r="AI3825">
        <v>4.22</v>
      </c>
      <c r="AJ3825">
        <v>2.02</v>
      </c>
      <c r="AK3825">
        <v>1.2091000000000001</v>
      </c>
      <c r="AR3825" s="3"/>
    </row>
    <row r="3826" spans="1:44" hidden="1" outlineLevel="1" x14ac:dyDescent="0.2">
      <c r="A3826" s="2">
        <v>38226</v>
      </c>
      <c r="B3826">
        <v>14.71</v>
      </c>
      <c r="E3826" s="2">
        <v>38226</v>
      </c>
      <c r="F3826">
        <v>1107.77</v>
      </c>
      <c r="G3826">
        <f t="shared" si="534"/>
        <v>2.4251418436507244E-3</v>
      </c>
      <c r="H3826" s="2">
        <v>38226</v>
      </c>
      <c r="I3826">
        <v>1634.83</v>
      </c>
      <c r="J3826">
        <f t="shared" si="535"/>
        <v>2.5449505727670463E-3</v>
      </c>
      <c r="K3826">
        <f t="shared" si="531"/>
        <v>2.4641505727670465E-3</v>
      </c>
      <c r="L3826">
        <v>-7.7578391612583807E-3</v>
      </c>
      <c r="N3826" s="2">
        <v>38226</v>
      </c>
      <c r="O3826">
        <v>27.46</v>
      </c>
      <c r="Q3826" s="2">
        <v>38226</v>
      </c>
      <c r="R3826">
        <v>28573.46</v>
      </c>
      <c r="S3826" s="8">
        <f t="shared" si="536"/>
        <v>7.2917950844475499E-4</v>
      </c>
      <c r="T3826" s="9">
        <f t="shared" si="532"/>
        <v>6.4837950844475497E-4</v>
      </c>
      <c r="U3826" s="3">
        <f>Sheet1!$B$17+Sheet1!$B$18*'Portfolio allocation'!K3826</f>
        <v>3.3147348713133086E-3</v>
      </c>
      <c r="V3826" s="13">
        <f t="shared" si="537"/>
        <v>-2.6663553628685534E-3</v>
      </c>
      <c r="W3826" s="13"/>
      <c r="X3826" s="2">
        <v>38226</v>
      </c>
      <c r="Y3826">
        <v>81.131699999999995</v>
      </c>
      <c r="AA3826" s="2">
        <v>38226</v>
      </c>
      <c r="AB3826">
        <v>1031.3599999999999</v>
      </c>
      <c r="AC3826">
        <f t="shared" si="538"/>
        <v>2.9465249482170108E-3</v>
      </c>
      <c r="AD3826">
        <f t="shared" si="533"/>
        <v>2.8653249482170108E-3</v>
      </c>
      <c r="AE3826">
        <f>Sheet2!$B$17+Sheet2!$B$18*'Portfolio allocation'!K3826</f>
        <v>2.2445725668356854E-3</v>
      </c>
      <c r="AF3826">
        <f t="shared" si="539"/>
        <v>6.2075238138132541E-4</v>
      </c>
      <c r="AH3826" s="2">
        <v>38226</v>
      </c>
      <c r="AI3826">
        <v>4.2309999999999999</v>
      </c>
      <c r="AJ3826">
        <v>2.0299999999999998</v>
      </c>
      <c r="AK3826">
        <v>1.2036500000000001</v>
      </c>
      <c r="AR3826" s="3"/>
    </row>
    <row r="3827" spans="1:44" hidden="1" outlineLevel="1" x14ac:dyDescent="0.2">
      <c r="A3827" s="2">
        <v>38229</v>
      </c>
      <c r="B3827">
        <v>15.44</v>
      </c>
      <c r="E3827" s="2">
        <v>38229</v>
      </c>
      <c r="F3827">
        <v>1099.1500000000001</v>
      </c>
      <c r="G3827">
        <f t="shared" si="534"/>
        <v>-7.7813986657879752E-3</v>
      </c>
      <c r="H3827" s="2">
        <v>38229</v>
      </c>
      <c r="I3827">
        <v>1622.28</v>
      </c>
      <c r="J3827">
        <f t="shared" si="535"/>
        <v>-7.6766391612583806E-3</v>
      </c>
      <c r="K3827">
        <f t="shared" si="531"/>
        <v>-7.7578391612583807E-3</v>
      </c>
      <c r="L3827">
        <v>4.5723438321373525E-3</v>
      </c>
      <c r="N3827" s="2">
        <v>38229</v>
      </c>
      <c r="O3827">
        <v>27.3</v>
      </c>
      <c r="Q3827" s="2">
        <v>38229</v>
      </c>
      <c r="R3827">
        <v>28406.97</v>
      </c>
      <c r="S3827" s="8">
        <f t="shared" si="536"/>
        <v>-5.8267357190903146E-3</v>
      </c>
      <c r="T3827" s="9">
        <f t="shared" si="532"/>
        <v>-5.9079357190903146E-3</v>
      </c>
      <c r="U3827" s="3">
        <f>Sheet1!$B$17+Sheet1!$B$18*'Portfolio allocation'!K3827</f>
        <v>-8.4121908112311933E-3</v>
      </c>
      <c r="V3827" s="13">
        <f t="shared" si="537"/>
        <v>2.5042550921408786E-3</v>
      </c>
      <c r="W3827" s="13"/>
      <c r="X3827" s="2">
        <v>38229</v>
      </c>
      <c r="Y3827">
        <v>80.615899999999996</v>
      </c>
      <c r="AA3827" s="2">
        <v>38229</v>
      </c>
      <c r="AB3827">
        <v>1024.81</v>
      </c>
      <c r="AC3827">
        <f t="shared" si="538"/>
        <v>-6.3508377288240547E-3</v>
      </c>
      <c r="AD3827">
        <f t="shared" si="533"/>
        <v>-6.432437728824055E-3</v>
      </c>
      <c r="AE3827">
        <f>Sheet2!$B$17+Sheet2!$B$18*'Portfolio allocation'!K3827</f>
        <v>-6.8450814912039536E-3</v>
      </c>
      <c r="AF3827">
        <f t="shared" si="539"/>
        <v>4.1264376237989866E-4</v>
      </c>
      <c r="AH3827" s="2">
        <v>38229</v>
      </c>
      <c r="AI3827">
        <v>4.1840000000000002</v>
      </c>
      <c r="AJ3827">
        <v>2.04</v>
      </c>
      <c r="AK3827">
        <v>1.2041999999999999</v>
      </c>
      <c r="AR3827" s="3"/>
    </row>
    <row r="3828" spans="1:44" hidden="1" outlineLevel="1" x14ac:dyDescent="0.2">
      <c r="A3828" s="2">
        <v>38230</v>
      </c>
      <c r="B3828">
        <v>15.29</v>
      </c>
      <c r="E3828" s="2">
        <v>38230</v>
      </c>
      <c r="F3828">
        <v>1104.24</v>
      </c>
      <c r="G3828">
        <f t="shared" si="534"/>
        <v>4.6308511122230556E-3</v>
      </c>
      <c r="H3828" s="2">
        <v>38230</v>
      </c>
      <c r="I3828">
        <v>1629.83</v>
      </c>
      <c r="J3828">
        <f t="shared" si="535"/>
        <v>4.6539438321373527E-3</v>
      </c>
      <c r="K3828">
        <f t="shared" si="531"/>
        <v>4.5723438321373525E-3</v>
      </c>
      <c r="L3828">
        <v>1.7549471613603337E-3</v>
      </c>
      <c r="N3828" s="2">
        <v>38230</v>
      </c>
      <c r="O3828">
        <v>27.3</v>
      </c>
      <c r="Q3828" s="2">
        <v>38230</v>
      </c>
      <c r="R3828">
        <v>28406.97</v>
      </c>
      <c r="S3828" s="8">
        <f t="shared" si="536"/>
        <v>0</v>
      </c>
      <c r="T3828" s="9">
        <f t="shared" si="532"/>
        <v>-8.1600000000000005E-5</v>
      </c>
      <c r="U3828" s="3">
        <f>Sheet1!$B$17+Sheet1!$B$18*'Portfolio allocation'!K3828</f>
        <v>5.7333076071852569E-3</v>
      </c>
      <c r="V3828" s="13">
        <f t="shared" si="537"/>
        <v>-5.8149076071852572E-3</v>
      </c>
      <c r="W3828" s="13"/>
      <c r="X3828" s="2">
        <v>38230</v>
      </c>
      <c r="Y3828">
        <v>80.892899999999997</v>
      </c>
      <c r="AA3828" s="2">
        <v>38230</v>
      </c>
      <c r="AB3828">
        <v>1028.33</v>
      </c>
      <c r="AC3828">
        <f t="shared" si="538"/>
        <v>3.4347830329524154E-3</v>
      </c>
      <c r="AD3828">
        <f t="shared" si="533"/>
        <v>3.3551830329524154E-3</v>
      </c>
      <c r="AE3828">
        <f>Sheet2!$B$17+Sheet2!$B$18*'Portfolio allocation'!K3828</f>
        <v>4.1192317979422306E-3</v>
      </c>
      <c r="AF3828">
        <f t="shared" si="539"/>
        <v>-7.6404876498981523E-4</v>
      </c>
      <c r="AH3828" s="2">
        <v>38230</v>
      </c>
      <c r="AI3828">
        <v>4.125</v>
      </c>
      <c r="AJ3828">
        <v>1.99</v>
      </c>
      <c r="AK3828">
        <v>1.2153</v>
      </c>
      <c r="AR3828" s="3"/>
    </row>
    <row r="3829" spans="1:44" hidden="1" outlineLevel="1" x14ac:dyDescent="0.2">
      <c r="A3829" s="2">
        <v>38231</v>
      </c>
      <c r="B3829">
        <v>14.91</v>
      </c>
      <c r="E3829" s="2">
        <v>38231</v>
      </c>
      <c r="F3829">
        <v>1105.9100000000001</v>
      </c>
      <c r="G3829">
        <f t="shared" si="534"/>
        <v>1.5123523871622968E-3</v>
      </c>
      <c r="H3829" s="2">
        <v>38231</v>
      </c>
      <c r="I3829">
        <v>1632.82</v>
      </c>
      <c r="J3829">
        <f t="shared" si="535"/>
        <v>1.8345471613603337E-3</v>
      </c>
      <c r="K3829">
        <f t="shared" si="531"/>
        <v>1.7549471613603337E-3</v>
      </c>
      <c r="L3829">
        <v>1.1140252770054438E-2</v>
      </c>
      <c r="N3829" s="2">
        <v>38231</v>
      </c>
      <c r="O3829">
        <v>27.39</v>
      </c>
      <c r="Q3829" s="2">
        <v>38231</v>
      </c>
      <c r="R3829">
        <v>28500.63</v>
      </c>
      <c r="S3829" s="8">
        <f t="shared" si="536"/>
        <v>3.2970781466661325E-3</v>
      </c>
      <c r="T3829" s="9">
        <f t="shared" si="532"/>
        <v>3.2174781466661325E-3</v>
      </c>
      <c r="U3829" s="3">
        <f>Sheet1!$B$17+Sheet1!$B$18*'Portfolio allocation'!K3829</f>
        <v>2.5011187441428889E-3</v>
      </c>
      <c r="V3829" s="13">
        <f t="shared" si="537"/>
        <v>7.1635940252324365E-4</v>
      </c>
      <c r="W3829" s="13"/>
      <c r="X3829" s="2">
        <v>38231</v>
      </c>
      <c r="Y3829">
        <v>80.443899999999999</v>
      </c>
      <c r="AA3829" s="2">
        <v>38231</v>
      </c>
      <c r="AB3829">
        <v>1022.62</v>
      </c>
      <c r="AC3829">
        <f t="shared" si="538"/>
        <v>-5.5526922291481151E-3</v>
      </c>
      <c r="AD3829">
        <f t="shared" si="533"/>
        <v>-5.6322922291481151E-3</v>
      </c>
      <c r="AE3829">
        <f>Sheet2!$B$17+Sheet2!$B$18*'Portfolio allocation'!K3829</f>
        <v>1.6139307999974025E-3</v>
      </c>
      <c r="AF3829">
        <f t="shared" si="539"/>
        <v>-7.2462230291455171E-3</v>
      </c>
      <c r="AH3829" s="2">
        <v>38231</v>
      </c>
      <c r="AI3829">
        <v>4.1230000000000002</v>
      </c>
      <c r="AJ3829">
        <v>1.99</v>
      </c>
      <c r="AK3829">
        <v>1.21705</v>
      </c>
      <c r="AR3829" s="3"/>
    </row>
    <row r="3830" spans="1:44" hidden="1" outlineLevel="1" x14ac:dyDescent="0.2">
      <c r="A3830" s="2">
        <v>38232</v>
      </c>
      <c r="B3830">
        <v>14.28</v>
      </c>
      <c r="E3830" s="2">
        <v>38232</v>
      </c>
      <c r="F3830">
        <v>1118.31</v>
      </c>
      <c r="G3830">
        <f t="shared" si="534"/>
        <v>1.1212485645305525E-2</v>
      </c>
      <c r="H3830" s="2">
        <v>38232</v>
      </c>
      <c r="I3830">
        <v>1651.14</v>
      </c>
      <c r="J3830">
        <f t="shared" si="535"/>
        <v>1.1219852770054439E-2</v>
      </c>
      <c r="K3830">
        <f t="shared" si="531"/>
        <v>1.1140252770054438E-2</v>
      </c>
      <c r="L3830">
        <v>-4.2536744988311915E-3</v>
      </c>
      <c r="N3830" s="2">
        <v>38232</v>
      </c>
      <c r="O3830">
        <v>27.62</v>
      </c>
      <c r="Q3830" s="2">
        <v>38232</v>
      </c>
      <c r="R3830">
        <v>28739.95</v>
      </c>
      <c r="S3830" s="8">
        <f t="shared" si="536"/>
        <v>8.3970073643986343E-3</v>
      </c>
      <c r="T3830" s="9">
        <f t="shared" si="532"/>
        <v>8.3174073643986334E-3</v>
      </c>
      <c r="U3830" s="3">
        <f>Sheet1!$B$17+Sheet1!$B$18*'Portfolio allocation'!K3830</f>
        <v>1.3268179193711725E-2</v>
      </c>
      <c r="V3830" s="13">
        <f t="shared" si="537"/>
        <v>-4.9507718293130918E-3</v>
      </c>
      <c r="W3830" s="13"/>
      <c r="X3830" s="2">
        <v>38232</v>
      </c>
      <c r="Y3830">
        <v>80.778199999999998</v>
      </c>
      <c r="AA3830" s="2">
        <v>38232</v>
      </c>
      <c r="AB3830">
        <v>1026.8699999999999</v>
      </c>
      <c r="AC3830">
        <f t="shared" si="538"/>
        <v>4.1559914728832581E-3</v>
      </c>
      <c r="AD3830">
        <f t="shared" si="533"/>
        <v>4.0751914728832583E-3</v>
      </c>
      <c r="AE3830">
        <f>Sheet2!$B$17+Sheet2!$B$18*'Portfolio allocation'!K3830</f>
        <v>9.9595839880498357E-3</v>
      </c>
      <c r="AF3830">
        <f t="shared" si="539"/>
        <v>-5.8843925151665774E-3</v>
      </c>
      <c r="AH3830" s="2">
        <v>38232</v>
      </c>
      <c r="AI3830">
        <v>4.2050000000000001</v>
      </c>
      <c r="AJ3830">
        <v>2.02</v>
      </c>
      <c r="AK3830">
        <v>1.2155499999999999</v>
      </c>
      <c r="AR3830" s="3"/>
    </row>
    <row r="3831" spans="1:44" hidden="1" outlineLevel="1" x14ac:dyDescent="0.2">
      <c r="A3831" s="2">
        <v>38233</v>
      </c>
      <c r="B3831">
        <v>13.91</v>
      </c>
      <c r="E3831" s="2">
        <v>38233</v>
      </c>
      <c r="F3831">
        <v>1113.6300000000001</v>
      </c>
      <c r="G3831">
        <f t="shared" si="534"/>
        <v>-4.1848861228102052E-3</v>
      </c>
      <c r="H3831" s="2">
        <v>38233</v>
      </c>
      <c r="I3831">
        <v>1644.25</v>
      </c>
      <c r="J3831">
        <f t="shared" si="535"/>
        <v>-4.1728744988311917E-3</v>
      </c>
      <c r="K3831">
        <f t="shared" si="531"/>
        <v>-4.2536744988311915E-3</v>
      </c>
      <c r="L3831">
        <v>-8.4800000000000001E-5</v>
      </c>
      <c r="N3831" s="2">
        <v>38233</v>
      </c>
      <c r="O3831">
        <v>27.11</v>
      </c>
      <c r="Q3831" s="2">
        <v>38233</v>
      </c>
      <c r="R3831">
        <v>28209.26</v>
      </c>
      <c r="S3831" s="8">
        <f t="shared" si="536"/>
        <v>-1.8465237413426316E-2</v>
      </c>
      <c r="T3831" s="9">
        <f t="shared" si="532"/>
        <v>-1.8546037413426315E-2</v>
      </c>
      <c r="U3831" s="3">
        <f>Sheet1!$B$17+Sheet1!$B$18*'Portfolio allocation'!K3831</f>
        <v>-4.392124303152261E-3</v>
      </c>
      <c r="V3831" s="13">
        <f t="shared" si="537"/>
        <v>-1.4153913110274054E-2</v>
      </c>
      <c r="W3831" s="13"/>
      <c r="X3831" s="2">
        <v>38233</v>
      </c>
      <c r="Y3831">
        <v>80.606300000000005</v>
      </c>
      <c r="AA3831" s="2">
        <v>38233</v>
      </c>
      <c r="AB3831">
        <v>1024.68</v>
      </c>
      <c r="AC3831">
        <f t="shared" si="538"/>
        <v>-2.1326944988165897E-3</v>
      </c>
      <c r="AD3831">
        <f t="shared" si="533"/>
        <v>-2.2174944988165896E-3</v>
      </c>
      <c r="AE3831">
        <f>Sheet2!$B$17+Sheet2!$B$18*'Portfolio allocation'!K3831</f>
        <v>-3.7290888740476847E-3</v>
      </c>
      <c r="AF3831">
        <f t="shared" si="539"/>
        <v>1.5115943752310951E-3</v>
      </c>
      <c r="AH3831" s="2">
        <v>38233</v>
      </c>
      <c r="AI3831">
        <v>4.2919999999999998</v>
      </c>
      <c r="AJ3831">
        <v>2.12</v>
      </c>
      <c r="AK3831">
        <v>1.2053499999999999</v>
      </c>
      <c r="AR3831" s="3"/>
    </row>
    <row r="3832" spans="1:44" hidden="1" outlineLevel="1" x14ac:dyDescent="0.2">
      <c r="A3832" s="2">
        <v>38236</v>
      </c>
      <c r="B3832">
        <v>13.91</v>
      </c>
      <c r="E3832" s="2">
        <v>38236</v>
      </c>
      <c r="F3832">
        <v>1113.6300000000001</v>
      </c>
      <c r="G3832">
        <f t="shared" si="534"/>
        <v>0</v>
      </c>
      <c r="H3832" s="2">
        <v>38236</v>
      </c>
      <c r="I3832">
        <v>1644.25</v>
      </c>
      <c r="J3832">
        <f t="shared" si="535"/>
        <v>0</v>
      </c>
      <c r="K3832">
        <f t="shared" si="531"/>
        <v>-8.4800000000000001E-5</v>
      </c>
      <c r="L3832">
        <v>6.848452242663945E-3</v>
      </c>
      <c r="N3832" s="2">
        <v>38236</v>
      </c>
      <c r="O3832">
        <v>27.11</v>
      </c>
      <c r="Q3832" s="2">
        <v>38236</v>
      </c>
      <c r="R3832">
        <v>28209.26</v>
      </c>
      <c r="S3832" s="8">
        <f t="shared" si="536"/>
        <v>0</v>
      </c>
      <c r="T3832" s="9">
        <f t="shared" si="532"/>
        <v>-8.4800000000000001E-5</v>
      </c>
      <c r="U3832" s="3">
        <f>Sheet1!$B$17+Sheet1!$B$18*'Portfolio allocation'!K3832</f>
        <v>3.9051417523683541E-4</v>
      </c>
      <c r="V3832" s="13">
        <f t="shared" si="537"/>
        <v>-4.7531417523683541E-4</v>
      </c>
      <c r="W3832" s="13"/>
      <c r="X3832" s="2">
        <v>38236</v>
      </c>
      <c r="Y3832">
        <v>80.606300000000005</v>
      </c>
      <c r="AA3832" s="2">
        <v>38236</v>
      </c>
      <c r="AB3832">
        <v>1024.68</v>
      </c>
      <c r="AC3832">
        <f t="shared" si="538"/>
        <v>0</v>
      </c>
      <c r="AD3832">
        <f t="shared" si="533"/>
        <v>-8.4800000000000001E-5</v>
      </c>
      <c r="AE3832">
        <f>Sheet2!$B$17+Sheet2!$B$18*'Portfolio allocation'!K3832</f>
        <v>-2.2019312079306117E-5</v>
      </c>
      <c r="AF3832">
        <f t="shared" si="539"/>
        <v>-6.2780687920693885E-5</v>
      </c>
      <c r="AH3832" s="2">
        <v>38236</v>
      </c>
      <c r="AI3832">
        <v>4.2919999999999998</v>
      </c>
      <c r="AJ3832">
        <v>2.12</v>
      </c>
      <c r="AK3832">
        <v>1.2077500000000001</v>
      </c>
      <c r="AR3832" s="3"/>
    </row>
    <row r="3833" spans="1:44" hidden="1" outlineLevel="1" x14ac:dyDescent="0.2">
      <c r="A3833" s="2">
        <v>38237</v>
      </c>
      <c r="B3833">
        <v>14.07</v>
      </c>
      <c r="E3833" s="2">
        <v>38237</v>
      </c>
      <c r="F3833">
        <v>1121.3</v>
      </c>
      <c r="G3833">
        <f t="shared" si="534"/>
        <v>6.8873862952685272E-3</v>
      </c>
      <c r="H3833" s="2">
        <v>38237</v>
      </c>
      <c r="I3833">
        <v>1655.65</v>
      </c>
      <c r="J3833">
        <f t="shared" si="535"/>
        <v>6.9332522426639454E-3</v>
      </c>
      <c r="K3833">
        <f t="shared" si="531"/>
        <v>6.848452242663945E-3</v>
      </c>
      <c r="L3833">
        <v>-4.3916657385317725E-3</v>
      </c>
      <c r="N3833" s="2">
        <v>38237</v>
      </c>
      <c r="O3833">
        <v>27.36</v>
      </c>
      <c r="Q3833" s="2">
        <v>38237</v>
      </c>
      <c r="R3833">
        <v>28469.4</v>
      </c>
      <c r="S3833" s="8">
        <f t="shared" si="536"/>
        <v>9.2217945454791117E-3</v>
      </c>
      <c r="T3833" s="9">
        <f t="shared" si="532"/>
        <v>9.1369945454791122E-3</v>
      </c>
      <c r="U3833" s="3">
        <f>Sheet1!$B$17+Sheet1!$B$18*'Portfolio allocation'!K3833</f>
        <v>8.3445168599995418E-3</v>
      </c>
      <c r="V3833" s="13">
        <f t="shared" si="537"/>
        <v>7.9247768547957044E-4</v>
      </c>
      <c r="W3833" s="13"/>
      <c r="X3833" s="2">
        <v>38237</v>
      </c>
      <c r="Y3833">
        <v>81.160300000000007</v>
      </c>
      <c r="AA3833" s="2">
        <v>38237</v>
      </c>
      <c r="AB3833">
        <v>1031.73</v>
      </c>
      <c r="AC3833">
        <f t="shared" si="538"/>
        <v>6.880196744349476E-3</v>
      </c>
      <c r="AD3833">
        <f t="shared" si="533"/>
        <v>6.7949967443494763E-3</v>
      </c>
      <c r="AE3833">
        <f>Sheet2!$B$17+Sheet2!$B$18*'Portfolio allocation'!K3833</f>
        <v>6.1432054653598987E-3</v>
      </c>
      <c r="AF3833">
        <f t="shared" si="539"/>
        <v>6.5179127898957762E-4</v>
      </c>
      <c r="AH3833" s="2">
        <v>38237</v>
      </c>
      <c r="AI3833">
        <v>4.2439999999999998</v>
      </c>
      <c r="AJ3833">
        <v>2.13</v>
      </c>
      <c r="AK3833">
        <v>1.2077500000000001</v>
      </c>
      <c r="AR3833" s="3"/>
    </row>
    <row r="3834" spans="1:44" hidden="1" outlineLevel="1" x14ac:dyDescent="0.2">
      <c r="A3834" s="2">
        <v>38238</v>
      </c>
      <c r="B3834">
        <v>14.06</v>
      </c>
      <c r="E3834" s="2">
        <v>38238</v>
      </c>
      <c r="F3834">
        <v>1116.27</v>
      </c>
      <c r="G3834">
        <f t="shared" si="534"/>
        <v>-4.4858646214215314E-3</v>
      </c>
      <c r="H3834" s="2">
        <v>38238</v>
      </c>
      <c r="I3834">
        <v>1648.52</v>
      </c>
      <c r="J3834">
        <f t="shared" si="535"/>
        <v>-4.3064657385317728E-3</v>
      </c>
      <c r="K3834">
        <f t="shared" si="531"/>
        <v>-4.3916657385317725E-3</v>
      </c>
      <c r="L3834">
        <v>1.8150727488898846E-3</v>
      </c>
      <c r="N3834" s="2">
        <v>38238</v>
      </c>
      <c r="O3834">
        <v>27.26</v>
      </c>
      <c r="Q3834" s="2">
        <v>38238</v>
      </c>
      <c r="R3834">
        <v>28365.35</v>
      </c>
      <c r="S3834" s="8">
        <f t="shared" si="536"/>
        <v>-3.6548012954260578E-3</v>
      </c>
      <c r="T3834" s="9">
        <f t="shared" si="532"/>
        <v>-3.7400012954260579E-3</v>
      </c>
      <c r="U3834" s="3">
        <f>Sheet1!$B$17+Sheet1!$B$18*'Portfolio allocation'!K3834</f>
        <v>-4.5504313504998468E-3</v>
      </c>
      <c r="V3834" s="13">
        <f t="shared" si="537"/>
        <v>8.1043005507378885E-4</v>
      </c>
      <c r="W3834" s="13"/>
      <c r="X3834" s="2">
        <v>38238</v>
      </c>
      <c r="Y3834">
        <v>82.010400000000004</v>
      </c>
      <c r="AA3834" s="2">
        <v>38238</v>
      </c>
      <c r="AB3834">
        <v>1042.53</v>
      </c>
      <c r="AC3834">
        <f t="shared" si="538"/>
        <v>1.0467854962054046E-2</v>
      </c>
      <c r="AD3834">
        <f t="shared" si="533"/>
        <v>1.0384254962054047E-2</v>
      </c>
      <c r="AE3834">
        <f>Sheet2!$B$17+Sheet2!$B$18*'Portfolio allocation'!K3834</f>
        <v>-3.8517942048643655E-3</v>
      </c>
      <c r="AF3834">
        <f t="shared" si="539"/>
        <v>1.4236049166918412E-2</v>
      </c>
      <c r="AH3834" s="2">
        <v>38238</v>
      </c>
      <c r="AI3834">
        <v>4.1639999999999997</v>
      </c>
      <c r="AJ3834">
        <v>2.09</v>
      </c>
      <c r="AK3834">
        <v>1.21275</v>
      </c>
      <c r="AR3834" s="3"/>
    </row>
    <row r="3835" spans="1:44" hidden="1" outlineLevel="1" x14ac:dyDescent="0.2">
      <c r="A3835" s="2">
        <v>38239</v>
      </c>
      <c r="B3835">
        <v>14.01</v>
      </c>
      <c r="E3835" s="2">
        <v>38239</v>
      </c>
      <c r="F3835">
        <v>1118.3800000000001</v>
      </c>
      <c r="G3835">
        <f t="shared" si="534"/>
        <v>1.8902236914009052E-3</v>
      </c>
      <c r="H3835" s="2">
        <v>38239</v>
      </c>
      <c r="I3835">
        <v>1651.65</v>
      </c>
      <c r="J3835">
        <f t="shared" si="535"/>
        <v>1.8986727488898847E-3</v>
      </c>
      <c r="K3835">
        <f t="shared" si="531"/>
        <v>1.8150727488898846E-3</v>
      </c>
      <c r="L3835">
        <v>4.8750776859502638E-3</v>
      </c>
      <c r="N3835" s="2">
        <v>38239</v>
      </c>
      <c r="O3835">
        <v>27.28</v>
      </c>
      <c r="Q3835" s="2">
        <v>38239</v>
      </c>
      <c r="R3835">
        <v>28386.17</v>
      </c>
      <c r="S3835" s="8">
        <f t="shared" si="536"/>
        <v>7.3399411606067666E-4</v>
      </c>
      <c r="T3835" s="9">
        <f t="shared" si="532"/>
        <v>6.5039411606067669E-4</v>
      </c>
      <c r="U3835" s="3">
        <f>Sheet1!$B$17+Sheet1!$B$18*'Portfolio allocation'!K3835</f>
        <v>2.570096341941816E-3</v>
      </c>
      <c r="V3835" s="13">
        <f t="shared" si="537"/>
        <v>-1.9197022258811394E-3</v>
      </c>
      <c r="W3835" s="13"/>
      <c r="X3835" s="2">
        <v>38239</v>
      </c>
      <c r="Y3835">
        <v>82.564400000000006</v>
      </c>
      <c r="AA3835" s="2">
        <v>38239</v>
      </c>
      <c r="AB3835">
        <v>1049.58</v>
      </c>
      <c r="AC3835">
        <f t="shared" si="538"/>
        <v>6.7623953267530457E-3</v>
      </c>
      <c r="AD3835">
        <f t="shared" si="533"/>
        <v>6.678795326753046E-3</v>
      </c>
      <c r="AE3835">
        <f>Sheet2!$B$17+Sheet2!$B$18*'Portfolio allocation'!K3835</f>
        <v>1.6673960063711504E-3</v>
      </c>
      <c r="AF3835">
        <f t="shared" si="539"/>
        <v>5.0113993203818961E-3</v>
      </c>
      <c r="AH3835" s="2">
        <v>38239</v>
      </c>
      <c r="AI3835">
        <v>4.1989999999999998</v>
      </c>
      <c r="AJ3835">
        <v>2.09</v>
      </c>
      <c r="AK3835">
        <v>1.21665</v>
      </c>
      <c r="AR3835" s="3"/>
    </row>
    <row r="3836" spans="1:44" hidden="1" outlineLevel="1" x14ac:dyDescent="0.2">
      <c r="A3836" s="2">
        <v>38240</v>
      </c>
      <c r="B3836">
        <v>13.76</v>
      </c>
      <c r="E3836" s="2">
        <v>38240</v>
      </c>
      <c r="F3836">
        <v>1123.92</v>
      </c>
      <c r="G3836">
        <f t="shared" si="534"/>
        <v>4.9535935907294437E-3</v>
      </c>
      <c r="H3836" s="2">
        <v>38240</v>
      </c>
      <c r="I3836">
        <v>1659.84</v>
      </c>
      <c r="J3836">
        <f t="shared" si="535"/>
        <v>4.9586776859502635E-3</v>
      </c>
      <c r="K3836">
        <f t="shared" si="531"/>
        <v>4.8750776859502638E-3</v>
      </c>
      <c r="L3836">
        <v>1.880844727202685E-3</v>
      </c>
      <c r="N3836" s="2">
        <v>38240</v>
      </c>
      <c r="O3836">
        <v>27.49</v>
      </c>
      <c r="Q3836" s="2">
        <v>38240</v>
      </c>
      <c r="R3836">
        <v>28604.68</v>
      </c>
      <c r="S3836" s="8">
        <f t="shared" si="536"/>
        <v>7.6977626780929675E-3</v>
      </c>
      <c r="T3836" s="9">
        <f t="shared" si="532"/>
        <v>7.6141626780929679E-3</v>
      </c>
      <c r="U3836" s="3">
        <f>Sheet1!$B$17+Sheet1!$B$18*'Portfolio allocation'!K3836</f>
        <v>6.0806115565755735E-3</v>
      </c>
      <c r="V3836" s="13">
        <f t="shared" si="537"/>
        <v>1.5335511215173944E-3</v>
      </c>
      <c r="W3836" s="13"/>
      <c r="X3836" s="2">
        <v>38240</v>
      </c>
      <c r="Y3836">
        <v>82.870099999999994</v>
      </c>
      <c r="AA3836" s="2">
        <v>38240</v>
      </c>
      <c r="AB3836">
        <v>1053.46</v>
      </c>
      <c r="AC3836">
        <f t="shared" si="538"/>
        <v>3.6967167819510482E-3</v>
      </c>
      <c r="AD3836">
        <f t="shared" si="533"/>
        <v>3.6135167819510484E-3</v>
      </c>
      <c r="AE3836">
        <f>Sheet2!$B$17+Sheet2!$B$18*'Portfolio allocation'!K3836</f>
        <v>4.388430464191807E-3</v>
      </c>
      <c r="AF3836">
        <f t="shared" si="539"/>
        <v>-7.7491368224075858E-4</v>
      </c>
      <c r="AH3836" s="2">
        <v>38240</v>
      </c>
      <c r="AI3836">
        <v>4.1849999999999996</v>
      </c>
      <c r="AJ3836">
        <v>2.08</v>
      </c>
      <c r="AK3836">
        <v>1.2296499999999999</v>
      </c>
      <c r="AR3836" s="3"/>
    </row>
    <row r="3837" spans="1:44" hidden="1" outlineLevel="1" x14ac:dyDescent="0.2">
      <c r="A3837" s="2">
        <v>38243</v>
      </c>
      <c r="B3837">
        <v>13.17</v>
      </c>
      <c r="E3837" s="2">
        <v>38243</v>
      </c>
      <c r="F3837">
        <v>1125.82</v>
      </c>
      <c r="G3837">
        <f t="shared" si="534"/>
        <v>1.6905117801977454E-3</v>
      </c>
      <c r="H3837" s="2">
        <v>38243</v>
      </c>
      <c r="I3837">
        <v>1663.1</v>
      </c>
      <c r="J3837">
        <f t="shared" si="535"/>
        <v>1.9640447272026851E-3</v>
      </c>
      <c r="K3837">
        <f t="shared" si="531"/>
        <v>1.880844727202685E-3</v>
      </c>
      <c r="L3837">
        <v>2.1527867235884022E-3</v>
      </c>
      <c r="N3837" s="2">
        <v>38243</v>
      </c>
      <c r="O3837">
        <v>27.25</v>
      </c>
      <c r="Q3837" s="2">
        <v>38243</v>
      </c>
      <c r="R3837">
        <v>28354.95</v>
      </c>
      <c r="S3837" s="8">
        <f t="shared" si="536"/>
        <v>-8.7303895726154046E-3</v>
      </c>
      <c r="T3837" s="9">
        <f t="shared" si="532"/>
        <v>-8.8135895726154049E-3</v>
      </c>
      <c r="U3837" s="3">
        <f>Sheet1!$B$17+Sheet1!$B$18*'Portfolio allocation'!K3837</f>
        <v>2.6455516223458592E-3</v>
      </c>
      <c r="V3837" s="13">
        <f t="shared" si="537"/>
        <v>-1.1459141194961265E-2</v>
      </c>
      <c r="W3837" s="13"/>
      <c r="X3837" s="2">
        <v>38243</v>
      </c>
      <c r="Y3837">
        <v>82.612200000000001</v>
      </c>
      <c r="AA3837" s="2">
        <v>38243</v>
      </c>
      <c r="AB3837">
        <v>1050.18</v>
      </c>
      <c r="AC3837">
        <f t="shared" si="538"/>
        <v>-3.1135496364360638E-3</v>
      </c>
      <c r="AD3837">
        <f t="shared" si="533"/>
        <v>-3.1975496364360636E-3</v>
      </c>
      <c r="AE3837">
        <f>Sheet2!$B$17+Sheet2!$B$18*'Portfolio allocation'!K3837</f>
        <v>1.7258821274818209E-3</v>
      </c>
      <c r="AF3837">
        <f t="shared" si="539"/>
        <v>-4.9234317639178845E-3</v>
      </c>
      <c r="AH3837" s="2">
        <v>38243</v>
      </c>
      <c r="AI3837">
        <v>4.149</v>
      </c>
      <c r="AJ3837">
        <v>2.1</v>
      </c>
      <c r="AK3837">
        <v>1.22445</v>
      </c>
      <c r="AR3837" s="3"/>
    </row>
    <row r="3838" spans="1:44" hidden="1" outlineLevel="1" x14ac:dyDescent="0.2">
      <c r="A3838" s="2">
        <v>38244</v>
      </c>
      <c r="B3838">
        <v>13.56</v>
      </c>
      <c r="E3838" s="2">
        <v>38244</v>
      </c>
      <c r="F3838">
        <v>1128.33</v>
      </c>
      <c r="G3838">
        <f t="shared" si="534"/>
        <v>2.2294860634914926E-3</v>
      </c>
      <c r="H3838" s="2">
        <v>38244</v>
      </c>
      <c r="I3838">
        <v>1666.82</v>
      </c>
      <c r="J3838">
        <f t="shared" si="535"/>
        <v>2.236786723588402E-3</v>
      </c>
      <c r="K3838">
        <f t="shared" si="531"/>
        <v>2.1527867235884022E-3</v>
      </c>
      <c r="L3838">
        <v>-7.1145531155133949E-3</v>
      </c>
      <c r="N3838" s="2">
        <v>38244</v>
      </c>
      <c r="O3838">
        <v>27.44</v>
      </c>
      <c r="Q3838" s="2">
        <v>38244</v>
      </c>
      <c r="R3838">
        <v>28552.639999999999</v>
      </c>
      <c r="S3838" s="8">
        <f t="shared" si="536"/>
        <v>6.9719749109060647E-3</v>
      </c>
      <c r="T3838" s="9">
        <f t="shared" si="532"/>
        <v>6.8879749109060648E-3</v>
      </c>
      <c r="U3838" s="3">
        <f>Sheet1!$B$17+Sheet1!$B$18*'Portfolio allocation'!K3838</f>
        <v>2.957530372526255E-3</v>
      </c>
      <c r="V3838" s="13">
        <f t="shared" si="537"/>
        <v>3.9304445383798094E-3</v>
      </c>
      <c r="W3838" s="13"/>
      <c r="X3838" s="2">
        <v>38244</v>
      </c>
      <c r="Y3838">
        <v>82.831800000000001</v>
      </c>
      <c r="AA3838" s="2">
        <v>38244</v>
      </c>
      <c r="AB3838">
        <v>1052.98</v>
      </c>
      <c r="AC3838">
        <f t="shared" si="538"/>
        <v>2.6662096021634607E-3</v>
      </c>
      <c r="AD3838">
        <f t="shared" si="533"/>
        <v>2.5830096021634608E-3</v>
      </c>
      <c r="AE3838">
        <f>Sheet2!$B$17+Sheet2!$B$18*'Portfolio allocation'!K3838</f>
        <v>1.9676998885358042E-3</v>
      </c>
      <c r="AF3838">
        <f t="shared" si="539"/>
        <v>6.1530971362765662E-4</v>
      </c>
      <c r="AH3838" s="2">
        <v>38244</v>
      </c>
      <c r="AI3838">
        <v>4.1310000000000002</v>
      </c>
      <c r="AJ3838">
        <v>2.08</v>
      </c>
      <c r="AK3838">
        <v>1.2281500000000001</v>
      </c>
      <c r="AR3838" s="3"/>
    </row>
    <row r="3839" spans="1:44" hidden="1" outlineLevel="1" x14ac:dyDescent="0.2">
      <c r="A3839" s="2">
        <v>38245</v>
      </c>
      <c r="B3839">
        <v>14.64</v>
      </c>
      <c r="E3839" s="2">
        <v>38245</v>
      </c>
      <c r="F3839">
        <v>1120.3699999999999</v>
      </c>
      <c r="G3839">
        <f t="shared" si="534"/>
        <v>-7.0546737213403876E-3</v>
      </c>
      <c r="H3839" s="2">
        <v>38245</v>
      </c>
      <c r="I3839">
        <v>1655.1</v>
      </c>
      <c r="J3839">
        <f t="shared" si="535"/>
        <v>-7.0313531155133946E-3</v>
      </c>
      <c r="K3839">
        <f t="shared" si="531"/>
        <v>-7.1145531155133949E-3</v>
      </c>
      <c r="L3839">
        <v>2.7440237085373967E-3</v>
      </c>
      <c r="N3839" s="2">
        <v>38245</v>
      </c>
      <c r="O3839">
        <v>27.19</v>
      </c>
      <c r="Q3839" s="2">
        <v>38245</v>
      </c>
      <c r="R3839">
        <v>28292.51</v>
      </c>
      <c r="S3839" s="8">
        <f t="shared" si="536"/>
        <v>-9.1105410918219665E-3</v>
      </c>
      <c r="T3839" s="9">
        <f t="shared" si="532"/>
        <v>-9.1937410918219668E-3</v>
      </c>
      <c r="U3839" s="3">
        <f>Sheet1!$B$17+Sheet1!$B$18*'Portfolio allocation'!K3839</f>
        <v>-7.6741967565161114E-3</v>
      </c>
      <c r="V3839" s="13">
        <f t="shared" si="537"/>
        <v>-1.5195443353058554E-3</v>
      </c>
      <c r="W3839" s="13"/>
      <c r="X3839" s="2">
        <v>38245</v>
      </c>
      <c r="Y3839">
        <v>82.497500000000002</v>
      </c>
      <c r="AA3839" s="2">
        <v>38245</v>
      </c>
      <c r="AB3839">
        <v>1048.73</v>
      </c>
      <c r="AC3839">
        <f t="shared" si="538"/>
        <v>-4.0361640297061907E-3</v>
      </c>
      <c r="AD3839">
        <f t="shared" si="533"/>
        <v>-4.1197640297061904E-3</v>
      </c>
      <c r="AE3839">
        <f>Sheet2!$B$17+Sheet2!$B$18*'Portfolio allocation'!K3839</f>
        <v>-6.2730551276161733E-3</v>
      </c>
      <c r="AF3839">
        <f t="shared" si="539"/>
        <v>2.153291097909983E-3</v>
      </c>
      <c r="AH3839" s="2">
        <v>38245</v>
      </c>
      <c r="AI3839">
        <v>4.1680000000000001</v>
      </c>
      <c r="AJ3839">
        <v>2.09</v>
      </c>
      <c r="AK3839">
        <v>1.21465</v>
      </c>
      <c r="AR3839" s="3"/>
    </row>
    <row r="3840" spans="1:44" hidden="1" outlineLevel="1" x14ac:dyDescent="0.2">
      <c r="A3840" s="2">
        <v>38246</v>
      </c>
      <c r="B3840">
        <v>14.39</v>
      </c>
      <c r="E3840" s="2">
        <v>38246</v>
      </c>
      <c r="F3840">
        <v>1123.5</v>
      </c>
      <c r="G3840">
        <f t="shared" si="534"/>
        <v>2.793719931808436E-3</v>
      </c>
      <c r="H3840" s="2">
        <v>38246</v>
      </c>
      <c r="I3840">
        <v>1659.78</v>
      </c>
      <c r="J3840">
        <f t="shared" si="535"/>
        <v>2.8276237085373968E-3</v>
      </c>
      <c r="K3840">
        <f t="shared" si="531"/>
        <v>2.7440237085373967E-3</v>
      </c>
      <c r="L3840">
        <v>4.4181964645916665E-3</v>
      </c>
      <c r="N3840" s="2">
        <v>38246</v>
      </c>
      <c r="O3840">
        <v>27.26</v>
      </c>
      <c r="Q3840" s="2">
        <v>38246</v>
      </c>
      <c r="R3840">
        <v>28365.35</v>
      </c>
      <c r="S3840" s="8">
        <f t="shared" si="536"/>
        <v>2.5745329771025283E-3</v>
      </c>
      <c r="T3840" s="9">
        <f t="shared" si="532"/>
        <v>2.4909329771025282E-3</v>
      </c>
      <c r="U3840" s="3">
        <f>Sheet1!$B$17+Sheet1!$B$18*'Portfolio allocation'!K3840</f>
        <v>3.6358124255975572E-3</v>
      </c>
      <c r="V3840" s="13">
        <f t="shared" si="537"/>
        <v>-1.144879448495029E-3</v>
      </c>
      <c r="W3840" s="13"/>
      <c r="X3840" s="2">
        <v>38246</v>
      </c>
      <c r="Y3840">
        <v>82.258799999999994</v>
      </c>
      <c r="AA3840" s="2">
        <v>38246</v>
      </c>
      <c r="AB3840">
        <v>1045.69</v>
      </c>
      <c r="AC3840">
        <f t="shared" si="538"/>
        <v>-2.8987441953600701E-3</v>
      </c>
      <c r="AD3840">
        <f t="shared" si="533"/>
        <v>-2.9811441953600699E-3</v>
      </c>
      <c r="AE3840">
        <f>Sheet2!$B$17+Sheet2!$B$18*'Portfolio allocation'!K3840</f>
        <v>2.4934428993721503E-3</v>
      </c>
      <c r="AF3840">
        <f t="shared" si="539"/>
        <v>-5.4745870947322198E-3</v>
      </c>
      <c r="AH3840" s="2">
        <v>38246</v>
      </c>
      <c r="AI3840">
        <v>4.0750000000000002</v>
      </c>
      <c r="AJ3840">
        <v>2.06</v>
      </c>
      <c r="AK3840">
        <v>1.2138500000000001</v>
      </c>
      <c r="AR3840" s="3"/>
    </row>
    <row r="3841" spans="1:44" hidden="1" outlineLevel="1" x14ac:dyDescent="0.2">
      <c r="A3841" s="2">
        <v>38247</v>
      </c>
      <c r="B3841">
        <v>14.03</v>
      </c>
      <c r="E3841" s="2">
        <v>38247</v>
      </c>
      <c r="F3841">
        <v>1128.55</v>
      </c>
      <c r="G3841">
        <f t="shared" si="534"/>
        <v>4.4948820649755028E-3</v>
      </c>
      <c r="H3841" s="2">
        <v>38247</v>
      </c>
      <c r="I3841">
        <v>1667.25</v>
      </c>
      <c r="J3841">
        <f t="shared" si="535"/>
        <v>4.5005964645916663E-3</v>
      </c>
      <c r="K3841">
        <f t="shared" si="531"/>
        <v>4.4181964645916665E-3</v>
      </c>
      <c r="L3841">
        <v>-5.7044329884539269E-3</v>
      </c>
      <c r="N3841" s="2">
        <v>38247</v>
      </c>
      <c r="O3841">
        <v>27.51</v>
      </c>
      <c r="Q3841" s="2">
        <v>38247</v>
      </c>
      <c r="R3841">
        <v>28625.49</v>
      </c>
      <c r="S3841" s="8">
        <f t="shared" si="536"/>
        <v>9.1710484799236713E-3</v>
      </c>
      <c r="T3841" s="9">
        <f t="shared" si="532"/>
        <v>9.0886484799236715E-3</v>
      </c>
      <c r="U3841" s="3">
        <f>Sheet1!$B$17+Sheet1!$B$18*'Portfolio allocation'!K3841</f>
        <v>5.5564658405230366E-3</v>
      </c>
      <c r="V3841" s="13">
        <f t="shared" si="537"/>
        <v>3.5321826394006349E-3</v>
      </c>
      <c r="W3841" s="13"/>
      <c r="X3841" s="2">
        <v>38247</v>
      </c>
      <c r="Y3841">
        <v>81.895799999999994</v>
      </c>
      <c r="AA3841" s="2">
        <v>38247</v>
      </c>
      <c r="AB3841">
        <v>1041.08</v>
      </c>
      <c r="AC3841">
        <f t="shared" si="538"/>
        <v>-4.4085723302318414E-3</v>
      </c>
      <c r="AD3841">
        <f t="shared" si="533"/>
        <v>-4.4929723302318415E-3</v>
      </c>
      <c r="AE3841">
        <f>Sheet2!$B$17+Sheet2!$B$18*'Portfolio allocation'!K3841</f>
        <v>3.9821600260655822E-3</v>
      </c>
      <c r="AF3841">
        <f t="shared" si="539"/>
        <v>-8.4751323562974237E-3</v>
      </c>
      <c r="AH3841" s="2">
        <v>38247</v>
      </c>
      <c r="AI3841">
        <v>4.1210000000000004</v>
      </c>
      <c r="AJ3841">
        <v>2.11</v>
      </c>
      <c r="AK3841">
        <v>1.21645</v>
      </c>
      <c r="AR3841" s="3"/>
    </row>
    <row r="3842" spans="1:44" hidden="1" outlineLevel="1" x14ac:dyDescent="0.2">
      <c r="A3842" s="2">
        <v>38250</v>
      </c>
      <c r="B3842">
        <v>14.43</v>
      </c>
      <c r="E3842" s="2">
        <v>38250</v>
      </c>
      <c r="F3842">
        <v>1122.2</v>
      </c>
      <c r="G3842">
        <f t="shared" si="534"/>
        <v>-5.6266891143501585E-3</v>
      </c>
      <c r="H3842" s="2">
        <v>38250</v>
      </c>
      <c r="I3842">
        <v>1657.88</v>
      </c>
      <c r="J3842">
        <f t="shared" si="535"/>
        <v>-5.6200329884539268E-3</v>
      </c>
      <c r="K3842">
        <f t="shared" si="531"/>
        <v>-5.7044329884539269E-3</v>
      </c>
      <c r="L3842">
        <v>6.2554214297778363E-3</v>
      </c>
      <c r="N3842" s="2">
        <v>38250</v>
      </c>
      <c r="O3842">
        <v>27.51</v>
      </c>
      <c r="Q3842" s="2">
        <v>38250</v>
      </c>
      <c r="R3842">
        <v>28625.49</v>
      </c>
      <c r="S3842" s="8">
        <f t="shared" si="536"/>
        <v>0</v>
      </c>
      <c r="T3842" s="9">
        <f t="shared" si="532"/>
        <v>-8.4399999999999992E-5</v>
      </c>
      <c r="U3842" s="3">
        <f>Sheet1!$B$17+Sheet1!$B$18*'Portfolio allocation'!K3842</f>
        <v>-6.0564712095570114E-3</v>
      </c>
      <c r="V3842" s="13">
        <f t="shared" si="537"/>
        <v>5.9720712095570113E-3</v>
      </c>
      <c r="W3842" s="13"/>
      <c r="X3842" s="2">
        <v>38250</v>
      </c>
      <c r="Y3842">
        <v>81.857600000000005</v>
      </c>
      <c r="AA3842" s="2">
        <v>38250</v>
      </c>
      <c r="AB3842">
        <v>1040.5899999999999</v>
      </c>
      <c r="AC3842">
        <f t="shared" si="538"/>
        <v>-4.7066507857229656E-4</v>
      </c>
      <c r="AD3842">
        <f t="shared" si="533"/>
        <v>-5.5466507857229654E-4</v>
      </c>
      <c r="AE3842">
        <f>Sheet2!$B$17+Sheet2!$B$18*'Portfolio allocation'!K3842</f>
        <v>-5.0191403352167572E-3</v>
      </c>
      <c r="AF3842">
        <f t="shared" si="539"/>
        <v>4.4644752566444608E-3</v>
      </c>
      <c r="AH3842" s="2">
        <v>38250</v>
      </c>
      <c r="AI3842">
        <v>4.0590000000000002</v>
      </c>
      <c r="AJ3842">
        <v>2.1</v>
      </c>
      <c r="AK3842">
        <v>1.21475</v>
      </c>
      <c r="AR3842" s="3"/>
    </row>
    <row r="3843" spans="1:44" hidden="1" outlineLevel="1" x14ac:dyDescent="0.2">
      <c r="A3843" s="2">
        <v>38251</v>
      </c>
      <c r="B3843">
        <v>13.66</v>
      </c>
      <c r="E3843" s="2">
        <v>38251</v>
      </c>
      <c r="F3843">
        <v>1129.3</v>
      </c>
      <c r="G3843">
        <f t="shared" si="534"/>
        <v>6.326857957583254E-3</v>
      </c>
      <c r="H3843" s="2">
        <v>38251</v>
      </c>
      <c r="I3843">
        <v>1668.39</v>
      </c>
      <c r="J3843">
        <f t="shared" si="535"/>
        <v>6.3394214297778362E-3</v>
      </c>
      <c r="K3843">
        <f t="shared" si="531"/>
        <v>6.2554214297778363E-3</v>
      </c>
      <c r="L3843">
        <v>-1.4002409192095392E-2</v>
      </c>
      <c r="N3843" s="2">
        <v>38251</v>
      </c>
      <c r="O3843">
        <v>27.26</v>
      </c>
      <c r="Q3843" s="2">
        <v>38251</v>
      </c>
      <c r="R3843">
        <v>28365.35</v>
      </c>
      <c r="S3843" s="8">
        <f t="shared" si="536"/>
        <v>-9.0877046995528898E-3</v>
      </c>
      <c r="T3843" s="9">
        <f t="shared" si="532"/>
        <v>-9.1717046995528906E-3</v>
      </c>
      <c r="U3843" s="3">
        <f>Sheet1!$B$17+Sheet1!$B$18*'Portfolio allocation'!K3843</f>
        <v>7.6641768820571374E-3</v>
      </c>
      <c r="V3843" s="13">
        <f t="shared" si="537"/>
        <v>-1.6835881581610028E-2</v>
      </c>
      <c r="W3843" s="13"/>
      <c r="X3843" s="2">
        <v>38251</v>
      </c>
      <c r="Y3843">
        <v>81.8767</v>
      </c>
      <c r="AA3843" s="2">
        <v>38251</v>
      </c>
      <c r="AB3843">
        <v>1040.83</v>
      </c>
      <c r="AC3843">
        <f t="shared" si="538"/>
        <v>2.3063838783765611E-4</v>
      </c>
      <c r="AD3843">
        <f t="shared" si="533"/>
        <v>1.4583838783765611E-4</v>
      </c>
      <c r="AE3843">
        <f>Sheet2!$B$17+Sheet2!$B$18*'Portfolio allocation'!K3843</f>
        <v>5.615867336957181E-3</v>
      </c>
      <c r="AF3843">
        <f t="shared" si="539"/>
        <v>-5.4700289491195252E-3</v>
      </c>
      <c r="AH3843" s="2">
        <v>38251</v>
      </c>
      <c r="AI3843">
        <v>4.04</v>
      </c>
      <c r="AJ3843">
        <v>2.12</v>
      </c>
      <c r="AK3843">
        <v>1.2255499999999999</v>
      </c>
      <c r="AR3843" s="3"/>
    </row>
    <row r="3844" spans="1:44" hidden="1" outlineLevel="1" x14ac:dyDescent="0.2">
      <c r="A3844" s="2">
        <v>38252</v>
      </c>
      <c r="B3844">
        <v>14.74</v>
      </c>
      <c r="E3844" s="2">
        <v>38252</v>
      </c>
      <c r="F3844">
        <v>1113.56</v>
      </c>
      <c r="G3844">
        <f t="shared" si="534"/>
        <v>-1.3937837598512415E-2</v>
      </c>
      <c r="H3844" s="2">
        <v>38252</v>
      </c>
      <c r="I3844">
        <v>1645.17</v>
      </c>
      <c r="J3844">
        <f t="shared" si="535"/>
        <v>-1.3917609192095393E-2</v>
      </c>
      <c r="K3844">
        <f t="shared" ref="K3844:K3907" si="540">J3844-(AJ3843/25000)</f>
        <v>-1.4002409192095392E-2</v>
      </c>
      <c r="L3844">
        <v>-4.5524234066997059E-3</v>
      </c>
      <c r="N3844" s="2">
        <v>38252</v>
      </c>
      <c r="O3844">
        <v>27.12</v>
      </c>
      <c r="Q3844" s="2">
        <v>38252</v>
      </c>
      <c r="R3844">
        <v>28219.68</v>
      </c>
      <c r="S3844" s="8">
        <f t="shared" si="536"/>
        <v>-5.1354910128025288E-3</v>
      </c>
      <c r="T3844" s="9">
        <f t="shared" ref="T3844:T3907" si="541">S3844-(AJ3843/100/250)</f>
        <v>-5.2202910128025292E-3</v>
      </c>
      <c r="U3844" s="3">
        <f>Sheet1!$B$17+Sheet1!$B$18*'Portfolio allocation'!K3844</f>
        <v>-1.5576119809057765E-2</v>
      </c>
      <c r="V3844" s="13">
        <f t="shared" si="537"/>
        <v>1.0355828796255236E-2</v>
      </c>
      <c r="W3844" s="13"/>
      <c r="X3844" s="2">
        <v>38252</v>
      </c>
      <c r="Y3844">
        <v>80.529899999999998</v>
      </c>
      <c r="AA3844" s="2">
        <v>38252</v>
      </c>
      <c r="AB3844">
        <v>1023.71</v>
      </c>
      <c r="AC3844">
        <f t="shared" si="538"/>
        <v>-1.6448411364007431E-2</v>
      </c>
      <c r="AD3844">
        <f t="shared" ref="AD3844:AD3907" si="542">AC3844-AJ3844/25000</f>
        <v>-1.6533211364007431E-2</v>
      </c>
      <c r="AE3844">
        <f>Sheet2!$B$17+Sheet2!$B$18*'Portfolio allocation'!K3844</f>
        <v>-1.2397912476014366E-2</v>
      </c>
      <c r="AF3844">
        <f t="shared" si="539"/>
        <v>-4.1352988879930653E-3</v>
      </c>
      <c r="AH3844" s="2">
        <v>38252</v>
      </c>
      <c r="AI3844">
        <v>3.9870000000000001</v>
      </c>
      <c r="AJ3844">
        <v>2.12</v>
      </c>
      <c r="AK3844">
        <v>1.2238500000000001</v>
      </c>
      <c r="AR3844" s="3"/>
    </row>
    <row r="3845" spans="1:44" hidden="1" outlineLevel="1" x14ac:dyDescent="0.2">
      <c r="A3845" s="2">
        <v>38253</v>
      </c>
      <c r="B3845">
        <v>14.8</v>
      </c>
      <c r="E3845" s="2">
        <v>38253</v>
      </c>
      <c r="F3845">
        <v>1108.3599999999999</v>
      </c>
      <c r="G3845">
        <f t="shared" ref="G3845:G3908" si="543">(F3845/F3844)-1</f>
        <v>-4.6697079636481842E-3</v>
      </c>
      <c r="H3845" s="2">
        <v>38253</v>
      </c>
      <c r="I3845">
        <v>1637.82</v>
      </c>
      <c r="J3845">
        <f t="shared" ref="J3845:J3908" si="544">(I3845/I3844)-1</f>
        <v>-4.4676234066997056E-3</v>
      </c>
      <c r="K3845">
        <f t="shared" si="540"/>
        <v>-4.5524234066997059E-3</v>
      </c>
      <c r="L3845">
        <v>1.4888646811004745E-3</v>
      </c>
      <c r="N3845" s="2">
        <v>38253</v>
      </c>
      <c r="O3845">
        <v>27.35</v>
      </c>
      <c r="Q3845" s="2">
        <v>38253</v>
      </c>
      <c r="R3845">
        <v>28459</v>
      </c>
      <c r="S3845" s="8">
        <f t="shared" ref="S3845:S3908" si="545">R3845/R3844-1</f>
        <v>8.4806064420290816E-3</v>
      </c>
      <c r="T3845" s="9">
        <f t="shared" si="541"/>
        <v>8.3958064420290822E-3</v>
      </c>
      <c r="U3845" s="3">
        <f>Sheet1!$B$17+Sheet1!$B$18*'Portfolio allocation'!K3845</f>
        <v>-4.7348566215632062E-3</v>
      </c>
      <c r="V3845" s="13">
        <f t="shared" ref="V3845:V3908" si="546">T3845-U3845</f>
        <v>1.3130663063592288E-2</v>
      </c>
      <c r="W3845" s="13"/>
      <c r="X3845" s="2">
        <v>38253</v>
      </c>
      <c r="Y3845">
        <v>80.119200000000006</v>
      </c>
      <c r="AA3845" s="2">
        <v>38253</v>
      </c>
      <c r="AB3845">
        <v>1018.49</v>
      </c>
      <c r="AC3845">
        <f t="shared" ref="AC3845:AC3908" si="547">AB3845/AB3844-1</f>
        <v>-5.0991003311484651E-3</v>
      </c>
      <c r="AD3845">
        <f t="shared" si="542"/>
        <v>-5.1855003311484654E-3</v>
      </c>
      <c r="AE3845">
        <f>Sheet2!$B$17+Sheet2!$B$18*'Portfolio allocation'!K3845</f>
        <v>-3.9947440246983377E-3</v>
      </c>
      <c r="AF3845">
        <f t="shared" ref="AF3845:AF3908" si="548">AD3845-AE3845</f>
        <v>-1.1907563064501277E-3</v>
      </c>
      <c r="AH3845" s="2">
        <v>38253</v>
      </c>
      <c r="AI3845">
        <v>4.0270000000000001</v>
      </c>
      <c r="AJ3845">
        <v>2.16</v>
      </c>
      <c r="AK3845">
        <v>1.2296499999999999</v>
      </c>
      <c r="AR3845" s="3"/>
    </row>
    <row r="3846" spans="1:44" hidden="1" outlineLevel="1" x14ac:dyDescent="0.2">
      <c r="A3846" s="2">
        <v>38254</v>
      </c>
      <c r="B3846">
        <v>14.28</v>
      </c>
      <c r="E3846" s="2">
        <v>38254</v>
      </c>
      <c r="F3846">
        <v>1110.1099999999999</v>
      </c>
      <c r="G3846">
        <f t="shared" si="543"/>
        <v>1.5789093796239051E-3</v>
      </c>
      <c r="H3846" s="2">
        <v>38254</v>
      </c>
      <c r="I3846">
        <v>1640.4</v>
      </c>
      <c r="J3846">
        <f t="shared" si="544"/>
        <v>1.5752646811004745E-3</v>
      </c>
      <c r="K3846">
        <f t="shared" si="540"/>
        <v>1.4888646811004745E-3</v>
      </c>
      <c r="L3846">
        <v>-6.019480126798339E-3</v>
      </c>
      <c r="N3846" s="2">
        <v>38254</v>
      </c>
      <c r="O3846">
        <v>27.29</v>
      </c>
      <c r="Q3846" s="2">
        <v>38254</v>
      </c>
      <c r="R3846">
        <v>28396.57</v>
      </c>
      <c r="S3846" s="8">
        <f t="shared" si="545"/>
        <v>-2.1936821392177785E-3</v>
      </c>
      <c r="T3846" s="9">
        <f t="shared" si="541"/>
        <v>-2.2800821392177785E-3</v>
      </c>
      <c r="U3846" s="3">
        <f>Sheet1!$B$17+Sheet1!$B$18*'Portfolio allocation'!K3846</f>
        <v>2.1958621793619639E-3</v>
      </c>
      <c r="V3846" s="13">
        <f t="shared" si="546"/>
        <v>-4.4759443185797424E-3</v>
      </c>
      <c r="W3846" s="13"/>
      <c r="X3846" s="2">
        <v>38254</v>
      </c>
      <c r="Y3846">
        <v>80.644499999999994</v>
      </c>
      <c r="AA3846" s="2">
        <v>38254</v>
      </c>
      <c r="AB3846">
        <v>1025.17</v>
      </c>
      <c r="AC3846">
        <f t="shared" si="547"/>
        <v>6.5587290989603808E-3</v>
      </c>
      <c r="AD3846">
        <f t="shared" si="542"/>
        <v>6.4707290989603804E-3</v>
      </c>
      <c r="AE3846">
        <f>Sheet2!$B$17+Sheet2!$B$18*'Portfolio allocation'!K3846</f>
        <v>1.3773234701723084E-3</v>
      </c>
      <c r="AF3846">
        <f t="shared" si="548"/>
        <v>5.0934056287880725E-3</v>
      </c>
      <c r="AH3846" s="2">
        <v>38254</v>
      </c>
      <c r="AI3846">
        <v>4.032</v>
      </c>
      <c r="AJ3846">
        <v>2.2000000000000002</v>
      </c>
      <c r="AK3846">
        <v>1.22675</v>
      </c>
      <c r="AR3846" s="3"/>
    </row>
    <row r="3847" spans="1:44" hidden="1" outlineLevel="1" x14ac:dyDescent="0.2">
      <c r="A3847" s="2">
        <v>38257</v>
      </c>
      <c r="B3847">
        <v>14.62</v>
      </c>
      <c r="E3847" s="2">
        <v>38257</v>
      </c>
      <c r="F3847">
        <v>1103.52</v>
      </c>
      <c r="G3847">
        <f t="shared" si="543"/>
        <v>-5.9363486501337048E-3</v>
      </c>
      <c r="H3847" s="2">
        <v>38257</v>
      </c>
      <c r="I3847">
        <v>1630.67</v>
      </c>
      <c r="J3847">
        <f t="shared" si="544"/>
        <v>-5.9314801267983386E-3</v>
      </c>
      <c r="K3847">
        <f t="shared" si="540"/>
        <v>-6.019480126798339E-3</v>
      </c>
      <c r="L3847">
        <v>6.0137863822845349E-3</v>
      </c>
      <c r="N3847" s="2">
        <v>38257</v>
      </c>
      <c r="O3847">
        <v>27.19</v>
      </c>
      <c r="Q3847" s="2">
        <v>38257</v>
      </c>
      <c r="R3847">
        <v>28292.51</v>
      </c>
      <c r="S3847" s="8">
        <f t="shared" si="545"/>
        <v>-3.6645270890111048E-3</v>
      </c>
      <c r="T3847" s="9">
        <f t="shared" si="541"/>
        <v>-3.7525270890111048E-3</v>
      </c>
      <c r="U3847" s="3">
        <f>Sheet1!$B$17+Sheet1!$B$18*'Portfolio allocation'!K3847</f>
        <v>-6.4179012710219949E-3</v>
      </c>
      <c r="V3847" s="13">
        <f t="shared" si="546"/>
        <v>2.6653741820108902E-3</v>
      </c>
      <c r="W3847" s="13"/>
      <c r="X3847" s="2">
        <v>38257</v>
      </c>
      <c r="Y3847">
        <v>80.386600000000001</v>
      </c>
      <c r="AA3847" s="2">
        <v>38257</v>
      </c>
      <c r="AB3847">
        <v>1021.89</v>
      </c>
      <c r="AC3847">
        <f t="shared" si="547"/>
        <v>-3.1994693563019982E-3</v>
      </c>
      <c r="AD3847">
        <f t="shared" si="542"/>
        <v>-3.2874693563019982E-3</v>
      </c>
      <c r="AE3847">
        <f>Sheet2!$B$17+Sheet2!$B$18*'Portfolio allocation'!K3847</f>
        <v>-5.2992882882120437E-3</v>
      </c>
      <c r="AF3847">
        <f t="shared" si="548"/>
        <v>2.0118189319100455E-3</v>
      </c>
      <c r="AH3847" s="2">
        <v>38257</v>
      </c>
      <c r="AI3847">
        <v>3.996</v>
      </c>
      <c r="AJ3847">
        <v>2.2000000000000002</v>
      </c>
      <c r="AK3847">
        <v>1.2298500000000001</v>
      </c>
      <c r="AR3847" s="3"/>
    </row>
    <row r="3848" spans="1:44" hidden="1" outlineLevel="1" x14ac:dyDescent="0.2">
      <c r="A3848" s="2">
        <v>38258</v>
      </c>
      <c r="B3848">
        <v>13.83</v>
      </c>
      <c r="E3848" s="2">
        <v>38258</v>
      </c>
      <c r="F3848">
        <v>1110.06</v>
      </c>
      <c r="G3848">
        <f t="shared" si="543"/>
        <v>5.9264897781643455E-3</v>
      </c>
      <c r="H3848" s="2">
        <v>38258</v>
      </c>
      <c r="I3848">
        <v>1640.62</v>
      </c>
      <c r="J3848">
        <f t="shared" si="544"/>
        <v>6.1017863822845353E-3</v>
      </c>
      <c r="K3848">
        <f t="shared" si="540"/>
        <v>6.0137863822845349E-3</v>
      </c>
      <c r="L3848">
        <v>4.2830990332923353E-3</v>
      </c>
      <c r="N3848" s="2">
        <v>38258</v>
      </c>
      <c r="O3848">
        <v>27.27</v>
      </c>
      <c r="Q3848" s="2">
        <v>38258</v>
      </c>
      <c r="R3848">
        <v>28375.75</v>
      </c>
      <c r="S3848" s="8">
        <f t="shared" si="545"/>
        <v>2.942121430725031E-3</v>
      </c>
      <c r="T3848" s="9">
        <f t="shared" si="541"/>
        <v>2.854121430725031E-3</v>
      </c>
      <c r="U3848" s="3">
        <f>Sheet1!$B$17+Sheet1!$B$18*'Portfolio allocation'!K3848</f>
        <v>7.3869670317263485E-3</v>
      </c>
      <c r="V3848" s="13">
        <f t="shared" si="546"/>
        <v>-4.532845601001317E-3</v>
      </c>
      <c r="W3848" s="13"/>
      <c r="X3848" s="2">
        <v>38258</v>
      </c>
      <c r="Y3848">
        <v>80.692300000000003</v>
      </c>
      <c r="AA3848" s="2">
        <v>38258</v>
      </c>
      <c r="AB3848">
        <v>1025.78</v>
      </c>
      <c r="AC3848">
        <f t="shared" si="547"/>
        <v>3.8066719509928237E-3</v>
      </c>
      <c r="AD3848">
        <f t="shared" si="542"/>
        <v>3.7194719509928238E-3</v>
      </c>
      <c r="AE3848">
        <f>Sheet2!$B$17+Sheet2!$B$18*'Portfolio allocation'!K3848</f>
        <v>5.4009992880585294E-3</v>
      </c>
      <c r="AF3848">
        <f t="shared" si="548"/>
        <v>-1.6815273370657056E-3</v>
      </c>
      <c r="AH3848" s="2">
        <v>38258</v>
      </c>
      <c r="AI3848">
        <v>4.01</v>
      </c>
      <c r="AJ3848">
        <v>2.1800000000000002</v>
      </c>
      <c r="AK3848">
        <v>1.23125</v>
      </c>
      <c r="AR3848" s="3"/>
    </row>
    <row r="3849" spans="1:44" hidden="1" outlineLevel="1" x14ac:dyDescent="0.2">
      <c r="A3849" s="2">
        <v>38259</v>
      </c>
      <c r="B3849">
        <v>13.21</v>
      </c>
      <c r="E3849" s="2">
        <v>38259</v>
      </c>
      <c r="F3849">
        <v>1114.8</v>
      </c>
      <c r="G3849">
        <f t="shared" si="543"/>
        <v>4.2700394573267353E-3</v>
      </c>
      <c r="H3849" s="2">
        <v>38259</v>
      </c>
      <c r="I3849">
        <v>1647.79</v>
      </c>
      <c r="J3849">
        <f t="shared" si="544"/>
        <v>4.3702990332923353E-3</v>
      </c>
      <c r="K3849">
        <f t="shared" si="540"/>
        <v>4.2830990332923353E-3</v>
      </c>
      <c r="L3849">
        <v>-2.7613076909063311E-4</v>
      </c>
      <c r="N3849" s="2">
        <v>38259</v>
      </c>
      <c r="O3849">
        <v>27.58</v>
      </c>
      <c r="Q3849" s="2">
        <v>38259</v>
      </c>
      <c r="R3849">
        <v>28698.32</v>
      </c>
      <c r="S3849" s="8">
        <f t="shared" si="545"/>
        <v>1.1367805256248698E-2</v>
      </c>
      <c r="T3849" s="9">
        <f t="shared" si="541"/>
        <v>1.1280605256248697E-2</v>
      </c>
      <c r="U3849" s="3">
        <f>Sheet1!$B$17+Sheet1!$B$18*'Portfolio allocation'!K3849</f>
        <v>5.4014786435122222E-3</v>
      </c>
      <c r="V3849" s="13">
        <f t="shared" si="546"/>
        <v>5.8791266127364745E-3</v>
      </c>
      <c r="W3849" s="13"/>
      <c r="X3849" s="2">
        <v>38259</v>
      </c>
      <c r="Y3849">
        <v>81.169899999999998</v>
      </c>
      <c r="AA3849" s="2">
        <v>38259</v>
      </c>
      <c r="AB3849">
        <v>1031.8499999999999</v>
      </c>
      <c r="AC3849">
        <f t="shared" si="547"/>
        <v>5.9174481857706684E-3</v>
      </c>
      <c r="AD3849">
        <f t="shared" si="542"/>
        <v>5.829448185770668E-3</v>
      </c>
      <c r="AE3849">
        <f>Sheet2!$B$17+Sheet2!$B$18*'Portfolio allocation'!K3849</f>
        <v>3.862027943507023E-3</v>
      </c>
      <c r="AF3849">
        <f t="shared" si="548"/>
        <v>1.967420242263645E-3</v>
      </c>
      <c r="AH3849" s="2">
        <v>38259</v>
      </c>
      <c r="AI3849">
        <v>4.0919999999999996</v>
      </c>
      <c r="AJ3849">
        <v>2.2000000000000002</v>
      </c>
      <c r="AK3849">
        <v>1.2314499999999999</v>
      </c>
      <c r="AR3849" s="3"/>
    </row>
    <row r="3850" spans="1:44" hidden="1" outlineLevel="1" x14ac:dyDescent="0.2">
      <c r="A3850" s="2">
        <v>38260</v>
      </c>
      <c r="B3850">
        <v>13.34</v>
      </c>
      <c r="E3850" s="2">
        <v>38260</v>
      </c>
      <c r="F3850">
        <v>1114.58</v>
      </c>
      <c r="G3850">
        <f t="shared" si="543"/>
        <v>-1.9734481521349601E-4</v>
      </c>
      <c r="H3850" s="2">
        <v>38260</v>
      </c>
      <c r="I3850">
        <v>1647.48</v>
      </c>
      <c r="J3850">
        <f t="shared" si="544"/>
        <v>-1.8813076909063309E-4</v>
      </c>
      <c r="K3850">
        <f t="shared" si="540"/>
        <v>-2.7613076909063311E-4</v>
      </c>
      <c r="L3850">
        <v>1.5092360919707658E-2</v>
      </c>
      <c r="N3850" s="2">
        <v>38260</v>
      </c>
      <c r="O3850">
        <v>27.65</v>
      </c>
      <c r="Q3850" s="2">
        <v>38260</v>
      </c>
      <c r="R3850">
        <v>28771.17</v>
      </c>
      <c r="S3850" s="8">
        <f t="shared" si="545"/>
        <v>2.5384761198563588E-3</v>
      </c>
      <c r="T3850" s="9">
        <f t="shared" si="541"/>
        <v>2.4504761198563588E-3</v>
      </c>
      <c r="U3850" s="3">
        <f>Sheet1!$B$17+Sheet1!$B$18*'Portfolio allocation'!K3850</f>
        <v>1.7101466796953964E-4</v>
      </c>
      <c r="V3850" s="13">
        <f t="shared" si="546"/>
        <v>2.2794614518868192E-3</v>
      </c>
      <c r="W3850" s="13"/>
      <c r="X3850" s="2">
        <v>38260</v>
      </c>
      <c r="Y3850">
        <v>81.895799999999994</v>
      </c>
      <c r="AA3850" s="2">
        <v>38260</v>
      </c>
      <c r="AB3850">
        <v>1041.08</v>
      </c>
      <c r="AC3850">
        <f t="shared" si="547"/>
        <v>8.9450986092940443E-3</v>
      </c>
      <c r="AD3850">
        <f t="shared" si="542"/>
        <v>8.8566986092940437E-3</v>
      </c>
      <c r="AE3850">
        <f>Sheet2!$B$17+Sheet2!$B$18*'Portfolio allocation'!K3850</f>
        <v>-1.9215551324409122E-4</v>
      </c>
      <c r="AF3850">
        <f t="shared" si="548"/>
        <v>9.0488541225381344E-3</v>
      </c>
      <c r="AH3850" s="2">
        <v>38260</v>
      </c>
      <c r="AI3850">
        <v>4.1230000000000002</v>
      </c>
      <c r="AJ3850">
        <v>2.21</v>
      </c>
      <c r="AK3850">
        <v>1.242</v>
      </c>
      <c r="AR3850" s="3"/>
    </row>
    <row r="3851" spans="1:44" hidden="1" outlineLevel="1" x14ac:dyDescent="0.2">
      <c r="A3851" s="2">
        <v>38261</v>
      </c>
      <c r="B3851">
        <v>12.75</v>
      </c>
      <c r="E3851" s="2">
        <v>38261</v>
      </c>
      <c r="F3851">
        <v>1131.5</v>
      </c>
      <c r="G3851">
        <f t="shared" si="543"/>
        <v>1.518060614760719E-2</v>
      </c>
      <c r="H3851" s="2">
        <v>38261</v>
      </c>
      <c r="I3851">
        <v>1672.49</v>
      </c>
      <c r="J3851">
        <f t="shared" si="544"/>
        <v>1.5180760919707659E-2</v>
      </c>
      <c r="K3851">
        <f t="shared" si="540"/>
        <v>1.5092360919707658E-2</v>
      </c>
      <c r="L3851">
        <v>3.2658801451726943E-3</v>
      </c>
      <c r="N3851" s="2">
        <v>38261</v>
      </c>
      <c r="O3851">
        <v>28.25</v>
      </c>
      <c r="Q3851" s="2">
        <v>38261</v>
      </c>
      <c r="R3851">
        <v>29395.5</v>
      </c>
      <c r="S3851" s="8">
        <f t="shared" si="545"/>
        <v>2.1699847451459364E-2</v>
      </c>
      <c r="T3851" s="9">
        <f t="shared" si="541"/>
        <v>2.1611447451459365E-2</v>
      </c>
      <c r="U3851" s="3">
        <f>Sheet1!$B$17+Sheet1!$B$18*'Portfolio allocation'!K3851</f>
        <v>1.7802137822734009E-2</v>
      </c>
      <c r="V3851" s="13">
        <f t="shared" si="546"/>
        <v>3.8093096287253568E-3</v>
      </c>
      <c r="W3851" s="13"/>
      <c r="X3851" s="2">
        <v>38261</v>
      </c>
      <c r="Y3851">
        <v>82.831800000000001</v>
      </c>
      <c r="AA3851" s="2">
        <v>38261</v>
      </c>
      <c r="AB3851">
        <v>1052.98</v>
      </c>
      <c r="AC3851">
        <f t="shared" si="547"/>
        <v>1.1430437622468981E-2</v>
      </c>
      <c r="AD3851">
        <f t="shared" si="542"/>
        <v>1.134203762246898E-2</v>
      </c>
      <c r="AE3851">
        <f>Sheet2!$B$17+Sheet2!$B$18*'Portfolio allocation'!K3851</f>
        <v>1.3473899382119431E-2</v>
      </c>
      <c r="AF3851">
        <f t="shared" si="548"/>
        <v>-2.1318617596504507E-3</v>
      </c>
      <c r="AH3851" s="2">
        <v>38261</v>
      </c>
      <c r="AI3851">
        <v>4.1920000000000002</v>
      </c>
      <c r="AJ3851">
        <v>2.21</v>
      </c>
      <c r="AK3851">
        <v>1.2394499999999999</v>
      </c>
      <c r="AR3851" s="3"/>
    </row>
    <row r="3852" spans="1:44" hidden="1" outlineLevel="1" x14ac:dyDescent="0.2">
      <c r="A3852" s="2">
        <v>38264</v>
      </c>
      <c r="B3852">
        <v>13.41</v>
      </c>
      <c r="E3852" s="2">
        <v>38264</v>
      </c>
      <c r="F3852">
        <v>1135.17</v>
      </c>
      <c r="G3852">
        <f t="shared" si="543"/>
        <v>3.2434821034026395E-3</v>
      </c>
      <c r="H3852" s="2">
        <v>38264</v>
      </c>
      <c r="I3852">
        <v>1678.1</v>
      </c>
      <c r="J3852">
        <f t="shared" si="544"/>
        <v>3.3542801451726945E-3</v>
      </c>
      <c r="K3852">
        <f t="shared" si="540"/>
        <v>3.2658801451726943E-3</v>
      </c>
      <c r="L3852">
        <v>-6.9187116381626995E-4</v>
      </c>
      <c r="N3852" s="2">
        <v>38264</v>
      </c>
      <c r="O3852">
        <v>28.12</v>
      </c>
      <c r="Q3852" s="2">
        <v>38264</v>
      </c>
      <c r="R3852">
        <v>29260.23</v>
      </c>
      <c r="S3852" s="8">
        <f t="shared" si="545"/>
        <v>-4.6017247537888384E-3</v>
      </c>
      <c r="T3852" s="9">
        <f t="shared" si="541"/>
        <v>-4.6901247537888381E-3</v>
      </c>
      <c r="U3852" s="3">
        <f>Sheet1!$B$17+Sheet1!$B$18*'Portfolio allocation'!K3852</f>
        <v>4.2344993553064623E-3</v>
      </c>
      <c r="V3852" s="13">
        <f t="shared" si="546"/>
        <v>-8.9246241090953013E-3</v>
      </c>
      <c r="W3852" s="13"/>
      <c r="X3852" s="2">
        <v>38264</v>
      </c>
      <c r="Y3852">
        <v>83.252099999999999</v>
      </c>
      <c r="AA3852" s="2">
        <v>38264</v>
      </c>
      <c r="AB3852">
        <v>1058.32</v>
      </c>
      <c r="AC3852">
        <f t="shared" si="547"/>
        <v>5.0713213926190104E-3</v>
      </c>
      <c r="AD3852">
        <f t="shared" si="542"/>
        <v>4.9813213926190106E-3</v>
      </c>
      <c r="AE3852">
        <f>Sheet2!$B$17+Sheet2!$B$18*'Portfolio allocation'!K3852</f>
        <v>2.957490956590082E-3</v>
      </c>
      <c r="AF3852">
        <f t="shared" si="548"/>
        <v>2.0238304360289286E-3</v>
      </c>
      <c r="AH3852" s="2">
        <v>38264</v>
      </c>
      <c r="AI3852">
        <v>4.1710000000000003</v>
      </c>
      <c r="AJ3852">
        <v>2.25</v>
      </c>
      <c r="AK3852">
        <v>1.2261</v>
      </c>
      <c r="AR3852" s="3"/>
    </row>
    <row r="3853" spans="1:44" hidden="1" outlineLevel="1" x14ac:dyDescent="0.2">
      <c r="A3853" s="2">
        <v>38265</v>
      </c>
      <c r="B3853">
        <v>13.95</v>
      </c>
      <c r="E3853" s="2">
        <v>38265</v>
      </c>
      <c r="F3853">
        <v>1134.48</v>
      </c>
      <c r="G3853">
        <f t="shared" si="543"/>
        <v>-6.0783847353262921E-4</v>
      </c>
      <c r="H3853" s="2">
        <v>38265</v>
      </c>
      <c r="I3853">
        <v>1677.09</v>
      </c>
      <c r="J3853">
        <f t="shared" si="544"/>
        <v>-6.0187116381626993E-4</v>
      </c>
      <c r="K3853">
        <f t="shared" si="540"/>
        <v>-6.9187116381626995E-4</v>
      </c>
      <c r="L3853">
        <v>6.9110206202410819E-3</v>
      </c>
      <c r="N3853" s="2">
        <v>38265</v>
      </c>
      <c r="O3853">
        <v>28.38</v>
      </c>
      <c r="Q3853" s="2">
        <v>38265</v>
      </c>
      <c r="R3853">
        <v>29530.76</v>
      </c>
      <c r="S3853" s="8">
        <f t="shared" si="545"/>
        <v>9.2456552802215874E-3</v>
      </c>
      <c r="T3853" s="9">
        <f t="shared" si="541"/>
        <v>9.1556552802215876E-3</v>
      </c>
      <c r="U3853" s="3">
        <f>Sheet1!$B$17+Sheet1!$B$18*'Portfolio allocation'!K3853</f>
        <v>-3.0593324912246277E-4</v>
      </c>
      <c r="V3853" s="13">
        <f t="shared" si="546"/>
        <v>9.4615885293440512E-3</v>
      </c>
      <c r="W3853" s="13"/>
      <c r="X3853" s="2">
        <v>38265</v>
      </c>
      <c r="Y3853">
        <v>83.405000000000001</v>
      </c>
      <c r="AA3853" s="2">
        <v>38265</v>
      </c>
      <c r="AB3853">
        <v>1060.26</v>
      </c>
      <c r="AC3853">
        <f t="shared" si="547"/>
        <v>1.8330939602388963E-3</v>
      </c>
      <c r="AD3853">
        <f t="shared" si="542"/>
        <v>1.7438939602388963E-3</v>
      </c>
      <c r="AE3853">
        <f>Sheet2!$B$17+Sheet2!$B$18*'Portfolio allocation'!K3853</f>
        <v>-5.6184247873087201E-4</v>
      </c>
      <c r="AF3853">
        <f t="shared" si="548"/>
        <v>2.3057364389697682E-3</v>
      </c>
      <c r="AH3853" s="2">
        <v>38265</v>
      </c>
      <c r="AI3853">
        <v>4.1749999999999998</v>
      </c>
      <c r="AJ3853">
        <v>2.23</v>
      </c>
      <c r="AK3853">
        <v>1.23065</v>
      </c>
      <c r="AR3853" s="3"/>
    </row>
    <row r="3854" spans="1:44" hidden="1" outlineLevel="1" x14ac:dyDescent="0.2">
      <c r="A3854" s="2">
        <v>38266</v>
      </c>
      <c r="B3854">
        <v>13.28</v>
      </c>
      <c r="E3854" s="2">
        <v>38266</v>
      </c>
      <c r="F3854">
        <v>1142.05</v>
      </c>
      <c r="G3854">
        <f t="shared" si="543"/>
        <v>6.6726606022142754E-3</v>
      </c>
      <c r="H3854" s="2">
        <v>38266</v>
      </c>
      <c r="I3854">
        <v>1688.83</v>
      </c>
      <c r="J3854">
        <f t="shared" si="544"/>
        <v>7.0002206202410822E-3</v>
      </c>
      <c r="K3854">
        <f t="shared" si="540"/>
        <v>6.9110206202410819E-3</v>
      </c>
      <c r="L3854">
        <v>-1.0008508986694984E-2</v>
      </c>
      <c r="N3854" s="2">
        <v>38266</v>
      </c>
      <c r="O3854">
        <v>28.53</v>
      </c>
      <c r="Q3854" s="2">
        <v>38266</v>
      </c>
      <c r="R3854">
        <v>29686.86</v>
      </c>
      <c r="S3854" s="8">
        <f t="shared" si="545"/>
        <v>5.2860136345966868E-3</v>
      </c>
      <c r="T3854" s="9">
        <f t="shared" si="541"/>
        <v>5.1968136345966866E-3</v>
      </c>
      <c r="U3854" s="3">
        <f>Sheet1!$B$17+Sheet1!$B$18*'Portfolio allocation'!K3854</f>
        <v>8.4162968884495936E-3</v>
      </c>
      <c r="V3854" s="13">
        <f t="shared" si="546"/>
        <v>-3.219483253852907E-3</v>
      </c>
      <c r="W3854" s="13"/>
      <c r="X3854" s="2">
        <v>38266</v>
      </c>
      <c r="Y3854">
        <v>84.092699999999994</v>
      </c>
      <c r="AA3854" s="2">
        <v>38266</v>
      </c>
      <c r="AB3854">
        <v>1069</v>
      </c>
      <c r="AC3854">
        <f t="shared" si="547"/>
        <v>8.2432610869032086E-3</v>
      </c>
      <c r="AD3854">
        <f t="shared" si="542"/>
        <v>8.1528610869032094E-3</v>
      </c>
      <c r="AE3854">
        <f>Sheet2!$B$17+Sheet2!$B$18*'Portfolio allocation'!K3854</f>
        <v>6.1988428629651702E-3</v>
      </c>
      <c r="AF3854">
        <f t="shared" si="548"/>
        <v>1.9540182239380392E-3</v>
      </c>
      <c r="AH3854" s="2">
        <v>38266</v>
      </c>
      <c r="AI3854">
        <v>4.226</v>
      </c>
      <c r="AJ3854">
        <v>2.2599999999999998</v>
      </c>
      <c r="AK3854">
        <v>1.2303500000000001</v>
      </c>
      <c r="AR3854" s="3"/>
    </row>
    <row r="3855" spans="1:44" hidden="1" outlineLevel="1" x14ac:dyDescent="0.2">
      <c r="A3855" s="2">
        <v>38267</v>
      </c>
      <c r="B3855">
        <v>14.5</v>
      </c>
      <c r="E3855" s="2">
        <v>38267</v>
      </c>
      <c r="F3855">
        <v>1130.6500000000001</v>
      </c>
      <c r="G3855">
        <f t="shared" si="543"/>
        <v>-9.9820498226871335E-3</v>
      </c>
      <c r="H3855" s="2">
        <v>38267</v>
      </c>
      <c r="I3855">
        <v>1672.08</v>
      </c>
      <c r="J3855">
        <f t="shared" si="544"/>
        <v>-9.9181089866949845E-3</v>
      </c>
      <c r="K3855">
        <f t="shared" si="540"/>
        <v>-1.0008508986694984E-2</v>
      </c>
      <c r="L3855">
        <v>-7.6079828907707576E-3</v>
      </c>
      <c r="N3855" s="2">
        <v>38267</v>
      </c>
      <c r="O3855">
        <v>28.17</v>
      </c>
      <c r="Q3855" s="2">
        <v>38267</v>
      </c>
      <c r="R3855">
        <v>29312.26</v>
      </c>
      <c r="S3855" s="8">
        <f t="shared" si="545"/>
        <v>-1.2618377288807325E-2</v>
      </c>
      <c r="T3855" s="9">
        <f t="shared" si="541"/>
        <v>-1.2708777288807325E-2</v>
      </c>
      <c r="U3855" s="3">
        <f>Sheet1!$B$17+Sheet1!$B$18*'Portfolio allocation'!K3855</f>
        <v>-1.0994216274530764E-2</v>
      </c>
      <c r="V3855" s="13">
        <f t="shared" si="546"/>
        <v>-1.7145610142765607E-3</v>
      </c>
      <c r="W3855" s="13"/>
      <c r="X3855" s="2">
        <v>38267</v>
      </c>
      <c r="Y3855">
        <v>83.500500000000002</v>
      </c>
      <c r="AA3855" s="2">
        <v>38267</v>
      </c>
      <c r="AB3855">
        <v>1061.47</v>
      </c>
      <c r="AC3855">
        <f t="shared" si="547"/>
        <v>-7.0439663236669947E-3</v>
      </c>
      <c r="AD3855">
        <f t="shared" si="542"/>
        <v>-7.1343663236669947E-3</v>
      </c>
      <c r="AE3855">
        <f>Sheet2!$B$17+Sheet2!$B$18*'Portfolio allocation'!K3855</f>
        <v>-8.8464345197625995E-3</v>
      </c>
      <c r="AF3855">
        <f t="shared" si="548"/>
        <v>1.7120681960956048E-3</v>
      </c>
      <c r="AH3855" s="2">
        <v>38267</v>
      </c>
      <c r="AI3855">
        <v>4.2460000000000004</v>
      </c>
      <c r="AJ3855">
        <v>2.2599999999999998</v>
      </c>
      <c r="AK3855">
        <v>1.22855</v>
      </c>
      <c r="AR3855" s="3"/>
    </row>
    <row r="3856" spans="1:44" hidden="1" outlineLevel="1" x14ac:dyDescent="0.2">
      <c r="A3856" s="2">
        <v>38268</v>
      </c>
      <c r="B3856">
        <v>15.05</v>
      </c>
      <c r="E3856" s="2">
        <v>38268</v>
      </c>
      <c r="F3856">
        <v>1122.1400000000001</v>
      </c>
      <c r="G3856">
        <f t="shared" si="543"/>
        <v>-7.5266439658603357E-3</v>
      </c>
      <c r="H3856" s="2">
        <v>38268</v>
      </c>
      <c r="I3856">
        <v>1659.51</v>
      </c>
      <c r="J3856">
        <f t="shared" si="544"/>
        <v>-7.5175828907707576E-3</v>
      </c>
      <c r="K3856">
        <f t="shared" si="540"/>
        <v>-7.6079828907707576E-3</v>
      </c>
      <c r="L3856">
        <v>1.9182164108683005E-3</v>
      </c>
      <c r="N3856" s="2">
        <v>38268</v>
      </c>
      <c r="O3856">
        <v>27.99</v>
      </c>
      <c r="Q3856" s="2">
        <v>38268</v>
      </c>
      <c r="R3856">
        <v>29124.95</v>
      </c>
      <c r="S3856" s="8">
        <f t="shared" si="545"/>
        <v>-6.3901589300858763E-3</v>
      </c>
      <c r="T3856" s="9">
        <f t="shared" si="541"/>
        <v>-6.4805589300858763E-3</v>
      </c>
      <c r="U3856" s="3">
        <f>Sheet1!$B$17+Sheet1!$B$18*'Portfolio allocation'!K3856</f>
        <v>-8.2402718998648462E-3</v>
      </c>
      <c r="V3856" s="13">
        <f t="shared" si="546"/>
        <v>1.7597129697789699E-3</v>
      </c>
      <c r="W3856" s="13"/>
      <c r="X3856" s="2">
        <v>38268</v>
      </c>
      <c r="Y3856">
        <v>82.822299999999998</v>
      </c>
      <c r="AA3856" s="2">
        <v>38268</v>
      </c>
      <c r="AB3856">
        <v>1052.8499999999999</v>
      </c>
      <c r="AC3856">
        <f t="shared" si="547"/>
        <v>-8.1208135887025357E-3</v>
      </c>
      <c r="AD3856">
        <f t="shared" si="542"/>
        <v>-8.2092135887025363E-3</v>
      </c>
      <c r="AE3856">
        <f>Sheet2!$B$17+Sheet2!$B$18*'Portfolio allocation'!K3856</f>
        <v>-6.7118254723071225E-3</v>
      </c>
      <c r="AF3856">
        <f t="shared" si="548"/>
        <v>-1.4973881163954138E-3</v>
      </c>
      <c r="AH3856" s="2">
        <v>38268</v>
      </c>
      <c r="AI3856">
        <v>4.1310000000000002</v>
      </c>
      <c r="AJ3856">
        <v>2.21</v>
      </c>
      <c r="AK3856">
        <v>1.2415499999999999</v>
      </c>
      <c r="AR3856" s="3"/>
    </row>
    <row r="3857" spans="1:44" hidden="1" outlineLevel="1" x14ac:dyDescent="0.2">
      <c r="A3857" s="2">
        <v>38271</v>
      </c>
      <c r="B3857">
        <v>14.71</v>
      </c>
      <c r="E3857" s="2">
        <v>38271</v>
      </c>
      <c r="F3857">
        <v>1124.3900000000001</v>
      </c>
      <c r="G3857">
        <f t="shared" si="543"/>
        <v>2.0050974031760038E-3</v>
      </c>
      <c r="H3857" s="2">
        <v>38271</v>
      </c>
      <c r="I3857">
        <v>1662.84</v>
      </c>
      <c r="J3857">
        <f t="shared" si="544"/>
        <v>2.0066164108683004E-3</v>
      </c>
      <c r="K3857">
        <f t="shared" si="540"/>
        <v>1.9182164108683005E-3</v>
      </c>
      <c r="L3857">
        <v>-2.3556055038367447E-3</v>
      </c>
      <c r="N3857" s="2">
        <v>38271</v>
      </c>
      <c r="O3857">
        <v>28.06</v>
      </c>
      <c r="Q3857" s="2">
        <v>38271</v>
      </c>
      <c r="R3857">
        <v>29197.8</v>
      </c>
      <c r="S3857" s="8">
        <f t="shared" si="545"/>
        <v>2.5012918477111956E-3</v>
      </c>
      <c r="T3857" s="9">
        <f t="shared" si="541"/>
        <v>2.4128918477111954E-3</v>
      </c>
      <c r="U3857" s="3">
        <f>Sheet1!$B$17+Sheet1!$B$18*'Portfolio allocation'!K3857</f>
        <v>2.6884253649714692E-3</v>
      </c>
      <c r="V3857" s="13">
        <f t="shared" si="546"/>
        <v>-2.7553351726027379E-4</v>
      </c>
      <c r="W3857" s="13"/>
      <c r="X3857" s="2">
        <v>38271</v>
      </c>
      <c r="Y3857">
        <v>82.745900000000006</v>
      </c>
      <c r="AA3857" s="2">
        <v>38271</v>
      </c>
      <c r="AB3857">
        <v>1051.8800000000001</v>
      </c>
      <c r="AC3857">
        <f t="shared" si="547"/>
        <v>-9.2130882841789941E-4</v>
      </c>
      <c r="AD3857">
        <f t="shared" si="542"/>
        <v>-1.0097088284178994E-3</v>
      </c>
      <c r="AE3857">
        <f>Sheet2!$B$17+Sheet2!$B$18*'Portfolio allocation'!K3857</f>
        <v>1.7591139820351672E-3</v>
      </c>
      <c r="AF3857">
        <f t="shared" si="548"/>
        <v>-2.7688228104530664E-3</v>
      </c>
      <c r="AH3857" s="2">
        <v>38271</v>
      </c>
      <c r="AI3857">
        <v>4.1310000000000002</v>
      </c>
      <c r="AJ3857">
        <v>2.21</v>
      </c>
      <c r="AK3857">
        <v>1.2380500000000001</v>
      </c>
      <c r="AR3857" s="3"/>
    </row>
    <row r="3858" spans="1:44" hidden="1" outlineLevel="1" x14ac:dyDescent="0.2">
      <c r="A3858" s="2">
        <v>38272</v>
      </c>
      <c r="B3858">
        <v>15.05</v>
      </c>
      <c r="E3858" s="2">
        <v>38272</v>
      </c>
      <c r="F3858">
        <v>1121.8399999999999</v>
      </c>
      <c r="G3858">
        <f t="shared" si="543"/>
        <v>-2.2678963704766408E-3</v>
      </c>
      <c r="H3858" s="2">
        <v>38272</v>
      </c>
      <c r="I3858">
        <v>1659.07</v>
      </c>
      <c r="J3858">
        <f t="shared" si="544"/>
        <v>-2.2672055038367445E-3</v>
      </c>
      <c r="K3858">
        <f t="shared" si="540"/>
        <v>-2.3556055038367447E-3</v>
      </c>
      <c r="L3858">
        <v>-7.2848030282024702E-3</v>
      </c>
      <c r="N3858" s="2">
        <v>38272</v>
      </c>
      <c r="O3858">
        <v>28.03</v>
      </c>
      <c r="Q3858" s="2">
        <v>38272</v>
      </c>
      <c r="R3858">
        <v>29166.58</v>
      </c>
      <c r="S3858" s="8">
        <f t="shared" si="545"/>
        <v>-1.0692586427744066E-3</v>
      </c>
      <c r="T3858" s="9">
        <f t="shared" si="541"/>
        <v>-1.1576586427744066E-3</v>
      </c>
      <c r="U3858" s="3">
        <f>Sheet1!$B$17+Sheet1!$B$18*'Portfolio allocation'!K3858</f>
        <v>-2.2146114486293299E-3</v>
      </c>
      <c r="V3858" s="13">
        <f t="shared" si="546"/>
        <v>1.0569528058549233E-3</v>
      </c>
      <c r="W3858" s="13"/>
      <c r="X3858" s="2">
        <v>38272</v>
      </c>
      <c r="Y3858">
        <v>82.144099999999995</v>
      </c>
      <c r="AA3858" s="2">
        <v>38272</v>
      </c>
      <c r="AB3858">
        <v>1044.23</v>
      </c>
      <c r="AC3858">
        <f t="shared" si="547"/>
        <v>-7.2726927025897892E-3</v>
      </c>
      <c r="AD3858">
        <f t="shared" si="542"/>
        <v>-7.3606927025897896E-3</v>
      </c>
      <c r="AE3858">
        <f>Sheet2!$B$17+Sheet2!$B$18*'Portfolio allocation'!K3858</f>
        <v>-2.0412774995789752E-3</v>
      </c>
      <c r="AF3858">
        <f t="shared" si="548"/>
        <v>-5.319415203010814E-3</v>
      </c>
      <c r="AH3858" s="2">
        <v>38272</v>
      </c>
      <c r="AI3858">
        <v>4.1050000000000004</v>
      </c>
      <c r="AJ3858">
        <v>2.2000000000000002</v>
      </c>
      <c r="AK3858">
        <v>1.2307999999999999</v>
      </c>
      <c r="AR3858" s="3"/>
    </row>
    <row r="3859" spans="1:44" hidden="1" outlineLevel="1" x14ac:dyDescent="0.2">
      <c r="A3859" s="2">
        <v>38273</v>
      </c>
      <c r="B3859">
        <v>15.42</v>
      </c>
      <c r="E3859" s="2">
        <v>38273</v>
      </c>
      <c r="F3859">
        <v>1113.6500000000001</v>
      </c>
      <c r="G3859">
        <f t="shared" si="543"/>
        <v>-7.300506311060273E-3</v>
      </c>
      <c r="H3859" s="2">
        <v>38273</v>
      </c>
      <c r="I3859">
        <v>1647.13</v>
      </c>
      <c r="J3859">
        <f t="shared" si="544"/>
        <v>-7.1968030282024698E-3</v>
      </c>
      <c r="K3859">
        <f t="shared" si="540"/>
        <v>-7.2848030282024702E-3</v>
      </c>
      <c r="L3859">
        <v>-9.3878266342062883E-3</v>
      </c>
      <c r="N3859" s="2">
        <v>38273</v>
      </c>
      <c r="O3859">
        <v>28.03</v>
      </c>
      <c r="Q3859" s="2">
        <v>38273</v>
      </c>
      <c r="R3859">
        <v>29166.58</v>
      </c>
      <c r="S3859" s="8">
        <f t="shared" si="545"/>
        <v>0</v>
      </c>
      <c r="T3859" s="9">
        <f t="shared" si="541"/>
        <v>-8.8000000000000011E-5</v>
      </c>
      <c r="U3859" s="3">
        <f>Sheet1!$B$17+Sheet1!$B$18*'Portfolio allocation'!K3859</f>
        <v>-7.8695117710595921E-3</v>
      </c>
      <c r="V3859" s="13">
        <f t="shared" si="546"/>
        <v>7.7815117710595917E-3</v>
      </c>
      <c r="W3859" s="13"/>
      <c r="X3859" s="2">
        <v>38273</v>
      </c>
      <c r="Y3859">
        <v>81.169899999999998</v>
      </c>
      <c r="AA3859" s="2">
        <v>38273</v>
      </c>
      <c r="AB3859">
        <v>1031.8499999999999</v>
      </c>
      <c r="AC3859">
        <f t="shared" si="547"/>
        <v>-1.1855625676335801E-2</v>
      </c>
      <c r="AD3859">
        <f t="shared" si="542"/>
        <v>-1.1942425676335801E-2</v>
      </c>
      <c r="AE3859">
        <f>Sheet2!$B$17+Sheet2!$B$18*'Portfolio allocation'!K3859</f>
        <v>-6.4244456934474045E-3</v>
      </c>
      <c r="AF3859">
        <f t="shared" si="548"/>
        <v>-5.5179799828883967E-3</v>
      </c>
      <c r="AH3859" s="2">
        <v>38273</v>
      </c>
      <c r="AI3859">
        <v>4.069</v>
      </c>
      <c r="AJ3859">
        <v>2.17</v>
      </c>
      <c r="AK3859">
        <v>1.22665</v>
      </c>
      <c r="AR3859" s="3"/>
    </row>
    <row r="3860" spans="1:44" hidden="1" outlineLevel="1" x14ac:dyDescent="0.2">
      <c r="A3860" s="2">
        <v>38274</v>
      </c>
      <c r="B3860">
        <v>16.43</v>
      </c>
      <c r="E3860" s="2">
        <v>38274</v>
      </c>
      <c r="F3860">
        <v>1103.29</v>
      </c>
      <c r="G3860">
        <f t="shared" si="543"/>
        <v>-9.3027432317156489E-3</v>
      </c>
      <c r="H3860" s="2">
        <v>38274</v>
      </c>
      <c r="I3860">
        <v>1631.81</v>
      </c>
      <c r="J3860">
        <f t="shared" si="544"/>
        <v>-9.3010266342062886E-3</v>
      </c>
      <c r="K3860">
        <f t="shared" si="540"/>
        <v>-9.3878266342062883E-3</v>
      </c>
      <c r="L3860">
        <v>4.3691755412700621E-3</v>
      </c>
      <c r="N3860" s="2">
        <v>38274</v>
      </c>
      <c r="O3860">
        <v>27.8</v>
      </c>
      <c r="Q3860" s="2">
        <v>38274</v>
      </c>
      <c r="R3860">
        <v>28927.24</v>
      </c>
      <c r="S3860" s="8">
        <f t="shared" si="545"/>
        <v>-8.2059672405884188E-3</v>
      </c>
      <c r="T3860" s="9">
        <f t="shared" si="541"/>
        <v>-8.2927672405884185E-3</v>
      </c>
      <c r="U3860" s="3">
        <f>Sheet1!$B$17+Sheet1!$B$18*'Portfolio allocation'!K3860</f>
        <v>-1.0282153749573066E-2</v>
      </c>
      <c r="V3860" s="13">
        <f t="shared" si="546"/>
        <v>1.9893865089846471E-3</v>
      </c>
      <c r="W3860" s="13"/>
      <c r="X3860" s="2">
        <v>38274</v>
      </c>
      <c r="Y3860">
        <v>80.978800000000007</v>
      </c>
      <c r="AA3860" s="2">
        <v>38274</v>
      </c>
      <c r="AB3860">
        <v>1029.42</v>
      </c>
      <c r="AC3860">
        <f t="shared" si="547"/>
        <v>-2.3549934583513288E-3</v>
      </c>
      <c r="AD3860">
        <f t="shared" si="542"/>
        <v>-2.4409934583513289E-3</v>
      </c>
      <c r="AE3860">
        <f>Sheet2!$B$17+Sheet2!$B$18*'Portfolio allocation'!K3860</f>
        <v>-8.2945079368906827E-3</v>
      </c>
      <c r="AF3860">
        <f t="shared" si="548"/>
        <v>5.8535144785393537E-3</v>
      </c>
      <c r="AH3860" s="2">
        <v>38274</v>
      </c>
      <c r="AI3860">
        <v>4.0209999999999999</v>
      </c>
      <c r="AJ3860">
        <v>2.15</v>
      </c>
      <c r="AK3860">
        <v>1.23935</v>
      </c>
      <c r="AR3860" s="3"/>
    </row>
    <row r="3861" spans="1:44" hidden="1" outlineLevel="1" x14ac:dyDescent="0.2">
      <c r="A3861" s="2">
        <v>38275</v>
      </c>
      <c r="B3861">
        <v>15.04</v>
      </c>
      <c r="E3861" s="2">
        <v>38275</v>
      </c>
      <c r="F3861">
        <v>1108.2</v>
      </c>
      <c r="G3861">
        <f t="shared" si="543"/>
        <v>4.4503258436132676E-3</v>
      </c>
      <c r="H3861" s="2">
        <v>38275</v>
      </c>
      <c r="I3861">
        <v>1639.08</v>
      </c>
      <c r="J3861">
        <f t="shared" si="544"/>
        <v>4.4551755412700622E-3</v>
      </c>
      <c r="K3861">
        <f t="shared" si="540"/>
        <v>4.3691755412700621E-3</v>
      </c>
      <c r="L3861">
        <v>5.1657467750201953E-3</v>
      </c>
      <c r="N3861" s="2">
        <v>38275</v>
      </c>
      <c r="O3861">
        <v>27.99</v>
      </c>
      <c r="Q3861" s="2">
        <v>38275</v>
      </c>
      <c r="R3861">
        <v>29124.95</v>
      </c>
      <c r="S3861" s="8">
        <f t="shared" si="545"/>
        <v>6.8347343196240029E-3</v>
      </c>
      <c r="T3861" s="9">
        <f t="shared" si="541"/>
        <v>6.7487343196240028E-3</v>
      </c>
      <c r="U3861" s="3">
        <f>Sheet1!$B$17+Sheet1!$B$18*'Portfolio allocation'!K3861</f>
        <v>5.5002277949330828E-3</v>
      </c>
      <c r="V3861" s="13">
        <f t="shared" si="546"/>
        <v>1.24850652469092E-3</v>
      </c>
      <c r="W3861" s="13"/>
      <c r="X3861" s="2">
        <v>38275</v>
      </c>
      <c r="Y3861">
        <v>81.045699999999997</v>
      </c>
      <c r="AA3861" s="2">
        <v>38275</v>
      </c>
      <c r="AB3861">
        <v>1030.27</v>
      </c>
      <c r="AC3861">
        <f t="shared" si="547"/>
        <v>8.2570768005285622E-4</v>
      </c>
      <c r="AD3861">
        <f t="shared" si="542"/>
        <v>7.3850768005285627E-4</v>
      </c>
      <c r="AE3861">
        <f>Sheet2!$B$17+Sheet2!$B$18*'Portfolio allocation'!K3861</f>
        <v>3.9385693704111482E-3</v>
      </c>
      <c r="AF3861">
        <f t="shared" si="548"/>
        <v>-3.2000616903582919E-3</v>
      </c>
      <c r="AH3861" s="2">
        <v>38275</v>
      </c>
      <c r="AI3861">
        <v>4.0590000000000002</v>
      </c>
      <c r="AJ3861">
        <v>2.1800000000000002</v>
      </c>
      <c r="AK3861">
        <v>1.2481500000000001</v>
      </c>
      <c r="AR3861" s="3"/>
    </row>
    <row r="3862" spans="1:44" hidden="1" outlineLevel="1" x14ac:dyDescent="0.2">
      <c r="A3862" s="2">
        <v>38278</v>
      </c>
      <c r="B3862">
        <v>14.71</v>
      </c>
      <c r="E3862" s="2">
        <v>38278</v>
      </c>
      <c r="F3862">
        <v>1114.02</v>
      </c>
      <c r="G3862">
        <f t="shared" si="543"/>
        <v>5.2517596101786523E-3</v>
      </c>
      <c r="H3862" s="2">
        <v>38278</v>
      </c>
      <c r="I3862">
        <v>1647.69</v>
      </c>
      <c r="J3862">
        <f t="shared" si="544"/>
        <v>5.2529467750201952E-3</v>
      </c>
      <c r="K3862">
        <f t="shared" si="540"/>
        <v>5.1657467750201953E-3</v>
      </c>
      <c r="L3862">
        <v>-9.7686189732292383E-3</v>
      </c>
      <c r="N3862" s="2">
        <v>38278</v>
      </c>
      <c r="O3862">
        <v>28.41</v>
      </c>
      <c r="Q3862" s="2">
        <v>38278</v>
      </c>
      <c r="R3862">
        <v>29561.98</v>
      </c>
      <c r="S3862" s="8">
        <f t="shared" si="545"/>
        <v>1.5005347648665346E-2</v>
      </c>
      <c r="T3862" s="9">
        <f t="shared" si="541"/>
        <v>1.4918147648665345E-2</v>
      </c>
      <c r="U3862" s="3">
        <f>Sheet1!$B$17+Sheet1!$B$18*'Portfolio allocation'!K3862</f>
        <v>6.414074502090944E-3</v>
      </c>
      <c r="V3862" s="13">
        <f t="shared" si="546"/>
        <v>8.5040731465744011E-3</v>
      </c>
      <c r="W3862" s="13"/>
      <c r="X3862" s="2">
        <v>38278</v>
      </c>
      <c r="Y3862">
        <v>82.067700000000002</v>
      </c>
      <c r="AA3862" s="2">
        <v>38278</v>
      </c>
      <c r="AB3862">
        <v>1043.26</v>
      </c>
      <c r="AC3862">
        <f t="shared" si="547"/>
        <v>1.26083453851904E-2</v>
      </c>
      <c r="AD3862">
        <f t="shared" si="542"/>
        <v>1.25199453851904E-2</v>
      </c>
      <c r="AE3862">
        <f>Sheet2!$B$17+Sheet2!$B$18*'Portfolio allocation'!K3862</f>
        <v>4.6469008338319391E-3</v>
      </c>
      <c r="AF3862">
        <f t="shared" si="548"/>
        <v>7.8730445513584615E-3</v>
      </c>
      <c r="AH3862" s="2">
        <v>38278</v>
      </c>
      <c r="AI3862">
        <v>4.0490000000000004</v>
      </c>
      <c r="AJ3862">
        <v>2.21</v>
      </c>
      <c r="AK3862">
        <v>1.2518499999999999</v>
      </c>
      <c r="AR3862" s="3"/>
    </row>
    <row r="3863" spans="1:44" hidden="1" outlineLevel="1" x14ac:dyDescent="0.2">
      <c r="A3863" s="2">
        <v>38279</v>
      </c>
      <c r="B3863">
        <v>15.13</v>
      </c>
      <c r="E3863" s="2">
        <v>38279</v>
      </c>
      <c r="F3863">
        <v>1103.23</v>
      </c>
      <c r="G3863">
        <f t="shared" si="543"/>
        <v>-9.6856429866608584E-3</v>
      </c>
      <c r="H3863" s="2">
        <v>38279</v>
      </c>
      <c r="I3863">
        <v>1631.74</v>
      </c>
      <c r="J3863">
        <f t="shared" si="544"/>
        <v>-9.6802189732292376E-3</v>
      </c>
      <c r="K3863">
        <f t="shared" si="540"/>
        <v>-9.7686189732292383E-3</v>
      </c>
      <c r="L3863">
        <v>3.7083204922361279E-4</v>
      </c>
      <c r="N3863" s="2">
        <v>38279</v>
      </c>
      <c r="O3863">
        <v>28.18</v>
      </c>
      <c r="Q3863" s="2">
        <v>38279</v>
      </c>
      <c r="R3863">
        <v>29322.66</v>
      </c>
      <c r="S3863" s="8">
        <f t="shared" si="545"/>
        <v>-8.0955335197439027E-3</v>
      </c>
      <c r="T3863" s="9">
        <f t="shared" si="541"/>
        <v>-8.1839335197439033E-3</v>
      </c>
      <c r="U3863" s="3">
        <f>Sheet1!$B$17+Sheet1!$B$18*'Portfolio allocation'!K3863</f>
        <v>-1.071900837146143E-2</v>
      </c>
      <c r="V3863" s="13">
        <f t="shared" si="546"/>
        <v>2.5350748517175264E-3</v>
      </c>
      <c r="W3863" s="13"/>
      <c r="X3863" s="2">
        <v>38279</v>
      </c>
      <c r="Y3863">
        <v>85.363</v>
      </c>
      <c r="AA3863" s="2">
        <v>38279</v>
      </c>
      <c r="AB3863">
        <v>1085.1500000000001</v>
      </c>
      <c r="AC3863">
        <f t="shared" si="547"/>
        <v>4.0152981998734738E-2</v>
      </c>
      <c r="AD3863">
        <f t="shared" si="542"/>
        <v>4.0064181998734738E-2</v>
      </c>
      <c r="AE3863">
        <f>Sheet2!$B$17+Sheet2!$B$18*'Portfolio allocation'!K3863</f>
        <v>-8.6331181996410957E-3</v>
      </c>
      <c r="AF3863">
        <f t="shared" si="548"/>
        <v>4.8697300198375836E-2</v>
      </c>
      <c r="AH3863" s="2">
        <v>38279</v>
      </c>
      <c r="AI3863">
        <v>4.0380000000000003</v>
      </c>
      <c r="AJ3863">
        <v>2.2200000000000002</v>
      </c>
      <c r="AK3863">
        <v>1.2517499999999999</v>
      </c>
      <c r="AR3863" s="3"/>
    </row>
    <row r="3864" spans="1:44" hidden="1" outlineLevel="1" x14ac:dyDescent="0.2">
      <c r="A3864" s="2">
        <v>38280</v>
      </c>
      <c r="B3864">
        <v>14.85</v>
      </c>
      <c r="E3864" s="2">
        <v>38280</v>
      </c>
      <c r="F3864">
        <v>1103.6600000000001</v>
      </c>
      <c r="G3864">
        <f t="shared" si="543"/>
        <v>3.8976460031014959E-4</v>
      </c>
      <c r="H3864" s="2">
        <v>38280</v>
      </c>
      <c r="I3864">
        <v>1632.49</v>
      </c>
      <c r="J3864">
        <f t="shared" si="544"/>
        <v>4.5963204922361278E-4</v>
      </c>
      <c r="K3864">
        <f t="shared" si="540"/>
        <v>3.7083204922361279E-4</v>
      </c>
      <c r="L3864">
        <v>2.527636236669161E-3</v>
      </c>
      <c r="N3864" s="2">
        <v>38280</v>
      </c>
      <c r="O3864">
        <v>28.699000000000002</v>
      </c>
      <c r="Q3864" s="2">
        <v>38280</v>
      </c>
      <c r="R3864">
        <v>29862.7</v>
      </c>
      <c r="S3864" s="8">
        <f t="shared" si="545"/>
        <v>1.8417155878764024E-2</v>
      </c>
      <c r="T3864" s="9">
        <f t="shared" si="541"/>
        <v>1.8328355878764024E-2</v>
      </c>
      <c r="U3864" s="3">
        <f>Sheet1!$B$17+Sheet1!$B$18*'Portfolio allocation'!K3864</f>
        <v>9.1322680935788567E-4</v>
      </c>
      <c r="V3864" s="13">
        <f t="shared" si="546"/>
        <v>1.7415129069406139E-2</v>
      </c>
      <c r="W3864" s="13"/>
      <c r="X3864" s="2">
        <v>38280</v>
      </c>
      <c r="Y3864">
        <v>84.837699999999998</v>
      </c>
      <c r="AA3864" s="2">
        <v>38280</v>
      </c>
      <c r="AB3864">
        <v>1078.47</v>
      </c>
      <c r="AC3864">
        <f t="shared" si="547"/>
        <v>-6.1558309911072806E-3</v>
      </c>
      <c r="AD3864">
        <f t="shared" si="542"/>
        <v>-6.243830991107281E-3</v>
      </c>
      <c r="AE3864">
        <f>Sheet2!$B$17+Sheet2!$B$18*'Portfolio allocation'!K3864</f>
        <v>3.8314033031522674E-4</v>
      </c>
      <c r="AF3864">
        <f t="shared" si="548"/>
        <v>-6.6269713214225081E-3</v>
      </c>
      <c r="AH3864" s="2">
        <v>38280</v>
      </c>
      <c r="AI3864">
        <v>3.988</v>
      </c>
      <c r="AJ3864">
        <v>2.2000000000000002</v>
      </c>
      <c r="AK3864">
        <v>1.2604500000000001</v>
      </c>
      <c r="AR3864" s="3"/>
    </row>
    <row r="3865" spans="1:44" hidden="1" outlineLevel="1" x14ac:dyDescent="0.2">
      <c r="A3865" s="2">
        <v>38281</v>
      </c>
      <c r="B3865">
        <v>14.54</v>
      </c>
      <c r="E3865" s="2">
        <v>38281</v>
      </c>
      <c r="F3865">
        <v>1106.49</v>
      </c>
      <c r="G3865">
        <f t="shared" si="543"/>
        <v>2.5641954949893186E-3</v>
      </c>
      <c r="H3865" s="2">
        <v>38281</v>
      </c>
      <c r="I3865">
        <v>1636.76</v>
      </c>
      <c r="J3865">
        <f t="shared" si="544"/>
        <v>2.615636236669161E-3</v>
      </c>
      <c r="K3865">
        <f t="shared" si="540"/>
        <v>2.527636236669161E-3</v>
      </c>
      <c r="L3865">
        <v>-9.8096232752511326E-3</v>
      </c>
      <c r="N3865" s="2">
        <v>38281</v>
      </c>
      <c r="O3865">
        <v>28.56</v>
      </c>
      <c r="Q3865" s="2">
        <v>38281</v>
      </c>
      <c r="R3865">
        <v>29718.07</v>
      </c>
      <c r="S3865" s="8">
        <f t="shared" si="545"/>
        <v>-4.8431655543538232E-3</v>
      </c>
      <c r="T3865" s="9">
        <f t="shared" si="541"/>
        <v>-4.9311655543538236E-3</v>
      </c>
      <c r="U3865" s="3">
        <f>Sheet1!$B$17+Sheet1!$B$18*'Portfolio allocation'!K3865</f>
        <v>3.3875672338825004E-3</v>
      </c>
      <c r="V3865" s="13">
        <f t="shared" si="546"/>
        <v>-8.318732788236324E-3</v>
      </c>
      <c r="W3865" s="13"/>
      <c r="X3865" s="2">
        <v>38281</v>
      </c>
      <c r="Y3865">
        <v>84.15</v>
      </c>
      <c r="AA3865" s="2">
        <v>38281</v>
      </c>
      <c r="AB3865">
        <v>1069.73</v>
      </c>
      <c r="AC3865">
        <f t="shared" si="547"/>
        <v>-8.1040733631904116E-3</v>
      </c>
      <c r="AD3865">
        <f t="shared" si="542"/>
        <v>-8.193273363190411E-3</v>
      </c>
      <c r="AE3865">
        <f>Sheet2!$B$17+Sheet2!$B$18*'Portfolio allocation'!K3865</f>
        <v>2.3010256388432179E-3</v>
      </c>
      <c r="AF3865">
        <f t="shared" si="548"/>
        <v>-1.0494299002033629E-2</v>
      </c>
      <c r="AH3865" s="2">
        <v>38281</v>
      </c>
      <c r="AI3865">
        <v>4</v>
      </c>
      <c r="AJ3865">
        <v>2.23</v>
      </c>
      <c r="AK3865">
        <v>1.26075</v>
      </c>
      <c r="AR3865" s="3"/>
    </row>
    <row r="3866" spans="1:44" hidden="1" outlineLevel="1" x14ac:dyDescent="0.2">
      <c r="A3866" s="2">
        <v>38282</v>
      </c>
      <c r="B3866">
        <v>15.28</v>
      </c>
      <c r="E3866" s="2">
        <v>38282</v>
      </c>
      <c r="F3866">
        <v>1095.74</v>
      </c>
      <c r="G3866">
        <f t="shared" si="543"/>
        <v>-9.715406375114144E-3</v>
      </c>
      <c r="H3866" s="2">
        <v>38282</v>
      </c>
      <c r="I3866">
        <v>1620.85</v>
      </c>
      <c r="J3866">
        <f t="shared" si="544"/>
        <v>-9.7204232752511333E-3</v>
      </c>
      <c r="K3866">
        <f t="shared" si="540"/>
        <v>-9.8096232752511326E-3</v>
      </c>
      <c r="L3866">
        <v>-9.3443552457038686E-4</v>
      </c>
      <c r="N3866" s="2">
        <v>38282</v>
      </c>
      <c r="O3866">
        <v>27.74</v>
      </c>
      <c r="Q3866" s="2">
        <v>38282</v>
      </c>
      <c r="R3866">
        <v>28864.81</v>
      </c>
      <c r="S3866" s="8">
        <f t="shared" si="545"/>
        <v>-2.871182415277973E-2</v>
      </c>
      <c r="T3866" s="9">
        <f t="shared" si="541"/>
        <v>-2.8801024152779731E-2</v>
      </c>
      <c r="U3866" s="3">
        <f>Sheet1!$B$17+Sheet1!$B$18*'Portfolio allocation'!K3866</f>
        <v>-1.0766049545928155E-2</v>
      </c>
      <c r="V3866" s="13">
        <f t="shared" si="546"/>
        <v>-1.8034974606851578E-2</v>
      </c>
      <c r="W3866" s="13"/>
      <c r="X3866" s="2">
        <v>38282</v>
      </c>
      <c r="Y3866">
        <v>83.471800000000002</v>
      </c>
      <c r="AA3866" s="2">
        <v>38282</v>
      </c>
      <c r="AB3866">
        <v>1061.1099999999999</v>
      </c>
      <c r="AC3866">
        <f t="shared" si="547"/>
        <v>-8.0581081207408145E-3</v>
      </c>
      <c r="AD3866">
        <f t="shared" si="542"/>
        <v>-8.1473081207408139E-3</v>
      </c>
      <c r="AE3866">
        <f>Sheet2!$B$17+Sheet2!$B$18*'Portfolio allocation'!K3866</f>
        <v>-8.6695802711133207E-3</v>
      </c>
      <c r="AF3866">
        <f t="shared" si="548"/>
        <v>5.2227215037250682E-4</v>
      </c>
      <c r="AH3866" s="2">
        <v>38282</v>
      </c>
      <c r="AI3866">
        <v>3.9820000000000002</v>
      </c>
      <c r="AJ3866">
        <v>2.23</v>
      </c>
      <c r="AK3866">
        <v>1.26315</v>
      </c>
      <c r="AR3866" s="3"/>
    </row>
    <row r="3867" spans="1:44" hidden="1" outlineLevel="1" x14ac:dyDescent="0.2">
      <c r="A3867" s="2">
        <v>38285</v>
      </c>
      <c r="B3867">
        <v>16.579999999999998</v>
      </c>
      <c r="E3867" s="2">
        <v>38285</v>
      </c>
      <c r="F3867">
        <v>1094.81</v>
      </c>
      <c r="G3867">
        <f t="shared" si="543"/>
        <v>-8.4874148976954444E-4</v>
      </c>
      <c r="H3867" s="2">
        <v>38285</v>
      </c>
      <c r="I3867">
        <v>1619.48</v>
      </c>
      <c r="J3867">
        <f t="shared" si="544"/>
        <v>-8.4523552457038686E-4</v>
      </c>
      <c r="K3867">
        <f t="shared" si="540"/>
        <v>-9.3443552457038686E-4</v>
      </c>
      <c r="L3867">
        <v>1.4785545108306231E-2</v>
      </c>
      <c r="N3867" s="2">
        <v>38285</v>
      </c>
      <c r="O3867">
        <v>27.63</v>
      </c>
      <c r="Q3867" s="2">
        <v>38285</v>
      </c>
      <c r="R3867">
        <v>28750.35</v>
      </c>
      <c r="S3867" s="8">
        <f t="shared" si="545"/>
        <v>-3.96538206903152E-3</v>
      </c>
      <c r="T3867" s="9">
        <f t="shared" si="541"/>
        <v>-4.0545820690315202E-3</v>
      </c>
      <c r="U3867" s="3">
        <f>Sheet1!$B$17+Sheet1!$B$18*'Portfolio allocation'!K3867</f>
        <v>-5.8420923117798998E-4</v>
      </c>
      <c r="V3867" s="13">
        <f t="shared" si="546"/>
        <v>-3.4703728378535303E-3</v>
      </c>
      <c r="W3867" s="13"/>
      <c r="X3867" s="2">
        <v>38285</v>
      </c>
      <c r="Y3867">
        <v>84.465199999999996</v>
      </c>
      <c r="AA3867" s="2">
        <v>38285</v>
      </c>
      <c r="AB3867">
        <v>1073.74</v>
      </c>
      <c r="AC3867">
        <f t="shared" si="547"/>
        <v>1.190263026453442E-2</v>
      </c>
      <c r="AD3867">
        <f t="shared" si="542"/>
        <v>1.1813030264534419E-2</v>
      </c>
      <c r="AE3867">
        <f>Sheet2!$B$17+Sheet2!$B$18*'Portfolio allocation'!K3867</f>
        <v>-7.775368966899661E-4</v>
      </c>
      <c r="AF3867">
        <f t="shared" si="548"/>
        <v>1.2590567161224385E-2</v>
      </c>
      <c r="AH3867" s="2">
        <v>38285</v>
      </c>
      <c r="AI3867">
        <v>3.9740000000000002</v>
      </c>
      <c r="AJ3867">
        <v>2.2400000000000002</v>
      </c>
      <c r="AK3867">
        <v>1.27755</v>
      </c>
      <c r="AR3867" s="3"/>
    </row>
    <row r="3868" spans="1:44" hidden="1" outlineLevel="1" x14ac:dyDescent="0.2">
      <c r="A3868" s="2">
        <v>38286</v>
      </c>
      <c r="B3868">
        <v>16.39</v>
      </c>
      <c r="E3868" s="2">
        <v>38286</v>
      </c>
      <c r="F3868">
        <v>1111.0899999999999</v>
      </c>
      <c r="G3868">
        <f t="shared" si="543"/>
        <v>1.4870160119107467E-2</v>
      </c>
      <c r="H3868" s="2">
        <v>38286</v>
      </c>
      <c r="I3868">
        <v>1643.57</v>
      </c>
      <c r="J3868">
        <f t="shared" si="544"/>
        <v>1.4875145108306231E-2</v>
      </c>
      <c r="K3868">
        <f t="shared" si="540"/>
        <v>1.4785545108306231E-2</v>
      </c>
      <c r="L3868">
        <v>1.2955174484810561E-2</v>
      </c>
      <c r="N3868" s="2">
        <v>38286</v>
      </c>
      <c r="O3868">
        <v>27.9</v>
      </c>
      <c r="Q3868" s="2">
        <v>38286</v>
      </c>
      <c r="R3868">
        <v>29031.3</v>
      </c>
      <c r="S3868" s="8">
        <f t="shared" si="545"/>
        <v>9.7720549488962138E-3</v>
      </c>
      <c r="T3868" s="9">
        <f t="shared" si="541"/>
        <v>9.6824549488962134E-3</v>
      </c>
      <c r="U3868" s="3">
        <f>Sheet1!$B$17+Sheet1!$B$18*'Portfolio allocation'!K3868</f>
        <v>1.7450150948147582E-2</v>
      </c>
      <c r="V3868" s="13">
        <f t="shared" si="546"/>
        <v>-7.767695999251369E-3</v>
      </c>
      <c r="W3868" s="13"/>
      <c r="X3868" s="2">
        <v>38286</v>
      </c>
      <c r="Y3868">
        <v>85.009600000000006</v>
      </c>
      <c r="AA3868" s="2">
        <v>38286</v>
      </c>
      <c r="AB3868">
        <v>1080.6600000000001</v>
      </c>
      <c r="AC3868">
        <f t="shared" si="547"/>
        <v>6.4447631642670089E-3</v>
      </c>
      <c r="AD3868">
        <f t="shared" si="542"/>
        <v>6.3551631642670085E-3</v>
      </c>
      <c r="AE3868">
        <f>Sheet2!$B$17+Sheet2!$B$18*'Portfolio allocation'!K3868</f>
        <v>1.3201070935041989E-2</v>
      </c>
      <c r="AF3868">
        <f t="shared" si="548"/>
        <v>-6.8459077707749803E-3</v>
      </c>
      <c r="AH3868" s="2">
        <v>38286</v>
      </c>
      <c r="AI3868">
        <v>3.996</v>
      </c>
      <c r="AJ3868">
        <v>2.2400000000000002</v>
      </c>
      <c r="AK3868">
        <v>1.27745</v>
      </c>
      <c r="AR3868" s="3"/>
    </row>
    <row r="3869" spans="1:44" hidden="1" outlineLevel="1" x14ac:dyDescent="0.2">
      <c r="A3869" s="2">
        <v>38287</v>
      </c>
      <c r="B3869">
        <v>15.72</v>
      </c>
      <c r="E3869" s="2">
        <v>38287</v>
      </c>
      <c r="F3869">
        <v>1125.4000000000001</v>
      </c>
      <c r="G3869">
        <f t="shared" si="543"/>
        <v>1.2879244705649606E-2</v>
      </c>
      <c r="H3869" s="2">
        <v>38287</v>
      </c>
      <c r="I3869">
        <v>1665.01</v>
      </c>
      <c r="J3869">
        <f t="shared" si="544"/>
        <v>1.3044774484810562E-2</v>
      </c>
      <c r="K3869">
        <f t="shared" si="540"/>
        <v>1.2955174484810561E-2</v>
      </c>
      <c r="L3869">
        <v>2.0341133566765621E-3</v>
      </c>
      <c r="N3869" s="2">
        <v>38287</v>
      </c>
      <c r="O3869">
        <v>28.15</v>
      </c>
      <c r="Q3869" s="2">
        <v>38287</v>
      </c>
      <c r="R3869">
        <v>29291.439999999999</v>
      </c>
      <c r="S3869" s="8">
        <f t="shared" si="545"/>
        <v>8.9606734800025123E-3</v>
      </c>
      <c r="T3869" s="9">
        <f t="shared" si="541"/>
        <v>8.8710734800025118E-3</v>
      </c>
      <c r="U3869" s="3">
        <f>Sheet1!$B$17+Sheet1!$B$18*'Portfolio allocation'!K3869</f>
        <v>1.5350303381112944E-2</v>
      </c>
      <c r="V3869" s="13">
        <f t="shared" si="546"/>
        <v>-6.4792299011104323E-3</v>
      </c>
      <c r="W3869" s="13"/>
      <c r="X3869" s="2">
        <v>38287</v>
      </c>
      <c r="Y3869">
        <v>85.964799999999997</v>
      </c>
      <c r="AA3869" s="2">
        <v>38287</v>
      </c>
      <c r="AB3869">
        <v>1092.8</v>
      </c>
      <c r="AC3869">
        <f t="shared" si="547"/>
        <v>1.1233875594544029E-2</v>
      </c>
      <c r="AD3869">
        <f t="shared" si="542"/>
        <v>1.1141875594544029E-2</v>
      </c>
      <c r="AE3869">
        <f>Sheet2!$B$17+Sheet2!$B$18*'Portfolio allocation'!K3869</f>
        <v>1.1573458679651656E-2</v>
      </c>
      <c r="AF3869">
        <f t="shared" si="548"/>
        <v>-4.3158308510762682E-4</v>
      </c>
      <c r="AH3869" s="2">
        <v>38287</v>
      </c>
      <c r="AI3869">
        <v>4.0869999999999997</v>
      </c>
      <c r="AJ3869">
        <v>2.2999999999999998</v>
      </c>
      <c r="AK3869">
        <v>1.27705</v>
      </c>
      <c r="AR3869" s="3"/>
    </row>
    <row r="3870" spans="1:44" hidden="1" outlineLevel="1" x14ac:dyDescent="0.2">
      <c r="A3870" s="2">
        <v>38288</v>
      </c>
      <c r="B3870">
        <v>15.39</v>
      </c>
      <c r="E3870" s="2">
        <v>38288</v>
      </c>
      <c r="F3870">
        <v>1127.44</v>
      </c>
      <c r="G3870">
        <f t="shared" si="543"/>
        <v>1.8126888217522286E-3</v>
      </c>
      <c r="H3870" s="2">
        <v>38288</v>
      </c>
      <c r="I3870">
        <v>1668.55</v>
      </c>
      <c r="J3870">
        <f t="shared" si="544"/>
        <v>2.1261133566765622E-3</v>
      </c>
      <c r="K3870">
        <f t="shared" si="540"/>
        <v>2.0341133566765621E-3</v>
      </c>
      <c r="L3870">
        <v>2.3656233376285448E-3</v>
      </c>
      <c r="N3870" s="2">
        <v>38288</v>
      </c>
      <c r="O3870">
        <v>28.01</v>
      </c>
      <c r="Q3870" s="2">
        <v>38288</v>
      </c>
      <c r="R3870">
        <v>29145.77</v>
      </c>
      <c r="S3870" s="8">
        <f t="shared" si="545"/>
        <v>-4.9731252543404603E-3</v>
      </c>
      <c r="T3870" s="9">
        <f t="shared" si="541"/>
        <v>-5.0651252543404603E-3</v>
      </c>
      <c r="U3870" s="3">
        <f>Sheet1!$B$17+Sheet1!$B$18*'Portfolio allocation'!K3870</f>
        <v>2.8213852784219158E-3</v>
      </c>
      <c r="V3870" s="13">
        <f t="shared" si="546"/>
        <v>-7.8865105327623752E-3</v>
      </c>
      <c r="W3870" s="13"/>
      <c r="X3870" s="2">
        <v>38288</v>
      </c>
      <c r="Y3870">
        <v>85.487200000000001</v>
      </c>
      <c r="AA3870" s="2">
        <v>38288</v>
      </c>
      <c r="AB3870">
        <v>1086.73</v>
      </c>
      <c r="AC3870">
        <f t="shared" si="547"/>
        <v>-5.5545387994142548E-3</v>
      </c>
      <c r="AD3870">
        <f t="shared" si="542"/>
        <v>-5.6461387994142546E-3</v>
      </c>
      <c r="AE3870">
        <f>Sheet2!$B$17+Sheet2!$B$18*'Portfolio allocation'!K3870</f>
        <v>1.8621725030463806E-3</v>
      </c>
      <c r="AF3870">
        <f t="shared" si="548"/>
        <v>-7.5083113024606348E-3</v>
      </c>
      <c r="AH3870" s="2">
        <v>38288</v>
      </c>
      <c r="AI3870">
        <v>4.0670000000000002</v>
      </c>
      <c r="AJ3870">
        <v>2.29</v>
      </c>
      <c r="AK3870">
        <v>1.27355</v>
      </c>
      <c r="AR3870" s="3"/>
    </row>
    <row r="3871" spans="1:44" hidden="1" outlineLevel="1" x14ac:dyDescent="0.2">
      <c r="A3871" s="2">
        <v>38289</v>
      </c>
      <c r="B3871">
        <v>16.27</v>
      </c>
      <c r="E3871" s="2">
        <v>38289</v>
      </c>
      <c r="F3871">
        <v>1130.2</v>
      </c>
      <c r="G3871">
        <f t="shared" si="543"/>
        <v>2.44802384162357E-3</v>
      </c>
      <c r="H3871" s="2">
        <v>38289</v>
      </c>
      <c r="I3871">
        <v>1672.65</v>
      </c>
      <c r="J3871">
        <f t="shared" si="544"/>
        <v>2.4572233376285446E-3</v>
      </c>
      <c r="K3871">
        <f t="shared" si="540"/>
        <v>2.3656233376285448E-3</v>
      </c>
      <c r="L3871">
        <v>1.7783416733903285E-4</v>
      </c>
      <c r="N3871" s="2">
        <v>38289</v>
      </c>
      <c r="O3871">
        <v>27.97</v>
      </c>
      <c r="Q3871" s="2">
        <v>38289</v>
      </c>
      <c r="R3871">
        <v>29104.13</v>
      </c>
      <c r="S3871" s="8">
        <f t="shared" si="545"/>
        <v>-1.428680731371923E-3</v>
      </c>
      <c r="T3871" s="9">
        <f t="shared" si="541"/>
        <v>-1.520280731371923E-3</v>
      </c>
      <c r="U3871" s="3">
        <f>Sheet1!$B$17+Sheet1!$B$18*'Portfolio allocation'!K3871</f>
        <v>3.2017019301502194E-3</v>
      </c>
      <c r="V3871" s="13">
        <f t="shared" si="546"/>
        <v>-4.7219826615221422E-3</v>
      </c>
      <c r="W3871" s="13"/>
      <c r="X3871" s="2">
        <v>38289</v>
      </c>
      <c r="Y3871">
        <v>85.725999999999999</v>
      </c>
      <c r="AA3871" s="2">
        <v>38289</v>
      </c>
      <c r="AB3871">
        <v>1089.77</v>
      </c>
      <c r="AC3871">
        <f t="shared" si="547"/>
        <v>2.7973829746119616E-3</v>
      </c>
      <c r="AD3871">
        <f t="shared" si="542"/>
        <v>2.7061829746119616E-3</v>
      </c>
      <c r="AE3871">
        <f>Sheet2!$B$17+Sheet2!$B$18*'Portfolio allocation'!K3871</f>
        <v>2.1569596356934206E-3</v>
      </c>
      <c r="AF3871">
        <f t="shared" si="548"/>
        <v>5.4922333891854096E-4</v>
      </c>
      <c r="AH3871" s="2">
        <v>38289</v>
      </c>
      <c r="AI3871">
        <v>4.0289999999999999</v>
      </c>
      <c r="AJ3871">
        <v>2.2799999999999998</v>
      </c>
      <c r="AK3871">
        <v>1.2720499999999999</v>
      </c>
      <c r="AR3871" s="3"/>
    </row>
    <row r="3872" spans="1:44" hidden="1" outlineLevel="1" x14ac:dyDescent="0.2">
      <c r="A3872" s="2">
        <v>38292</v>
      </c>
      <c r="B3872">
        <v>16.27</v>
      </c>
      <c r="E3872" s="2">
        <v>38292</v>
      </c>
      <c r="F3872">
        <v>1130.51</v>
      </c>
      <c r="G3872">
        <f t="shared" si="543"/>
        <v>2.7428773668369821E-4</v>
      </c>
      <c r="H3872" s="2">
        <v>38292</v>
      </c>
      <c r="I3872">
        <v>1673.1</v>
      </c>
      <c r="J3872">
        <f t="shared" si="544"/>
        <v>2.6903416733903285E-4</v>
      </c>
      <c r="K3872">
        <f t="shared" si="540"/>
        <v>1.7783416733903285E-4</v>
      </c>
      <c r="L3872">
        <v>-5.773842567677399E-5</v>
      </c>
      <c r="N3872" s="2">
        <v>38292</v>
      </c>
      <c r="O3872">
        <v>28.08</v>
      </c>
      <c r="Q3872" s="2">
        <v>38292</v>
      </c>
      <c r="R3872">
        <v>29218.59</v>
      </c>
      <c r="S3872" s="8">
        <f t="shared" si="545"/>
        <v>3.9327751765814156E-3</v>
      </c>
      <c r="T3872" s="9">
        <f t="shared" si="541"/>
        <v>3.8415751765814156E-3</v>
      </c>
      <c r="U3872" s="3">
        <f>Sheet1!$B$17+Sheet1!$B$18*'Portfolio allocation'!K3872</f>
        <v>6.9181474804311737E-4</v>
      </c>
      <c r="V3872" s="13">
        <f t="shared" si="546"/>
        <v>3.1497604285382983E-3</v>
      </c>
      <c r="W3872" s="13"/>
      <c r="X3872" s="2">
        <v>38292</v>
      </c>
      <c r="Y3872">
        <v>86.069900000000004</v>
      </c>
      <c r="AA3872" s="2">
        <v>38292</v>
      </c>
      <c r="AB3872">
        <v>1094.1400000000001</v>
      </c>
      <c r="AC3872">
        <f t="shared" si="547"/>
        <v>4.010020463033559E-3</v>
      </c>
      <c r="AD3872">
        <f t="shared" si="542"/>
        <v>3.9164204630335589E-3</v>
      </c>
      <c r="AE3872">
        <f>Sheet2!$B$17+Sheet2!$B$18*'Portfolio allocation'!K3872</f>
        <v>2.1152168992217009E-4</v>
      </c>
      <c r="AF3872">
        <f t="shared" si="548"/>
        <v>3.7048987731113886E-3</v>
      </c>
      <c r="AH3872" s="2">
        <v>38292</v>
      </c>
      <c r="AI3872">
        <v>4.0819999999999999</v>
      </c>
      <c r="AJ3872">
        <v>2.34</v>
      </c>
      <c r="AK3872">
        <v>1.2745</v>
      </c>
      <c r="AR3872" s="3"/>
    </row>
    <row r="3873" spans="1:44" hidden="1" outlineLevel="1" x14ac:dyDescent="0.2">
      <c r="A3873" s="2">
        <v>38293</v>
      </c>
      <c r="B3873">
        <v>16.18</v>
      </c>
      <c r="E3873" s="2">
        <v>38293</v>
      </c>
      <c r="F3873">
        <v>1130.54</v>
      </c>
      <c r="G3873">
        <f t="shared" si="543"/>
        <v>2.6536695827417134E-5</v>
      </c>
      <c r="H3873" s="2">
        <v>38293</v>
      </c>
      <c r="I3873">
        <v>1673.16</v>
      </c>
      <c r="J3873">
        <f t="shared" si="544"/>
        <v>3.5861574323226009E-5</v>
      </c>
      <c r="K3873">
        <f t="shared" si="540"/>
        <v>-5.773842567677399E-5</v>
      </c>
      <c r="L3873">
        <v>1.1298418255277347E-2</v>
      </c>
      <c r="N3873" s="2">
        <v>38293</v>
      </c>
      <c r="O3873">
        <v>28.24</v>
      </c>
      <c r="Q3873" s="2">
        <v>38293</v>
      </c>
      <c r="R3873">
        <v>29385.09</v>
      </c>
      <c r="S3873" s="8">
        <f t="shared" si="545"/>
        <v>5.6984269261453058E-3</v>
      </c>
      <c r="T3873" s="9">
        <f t="shared" si="541"/>
        <v>5.6048269261453057E-3</v>
      </c>
      <c r="U3873" s="3">
        <f>Sheet1!$B$17+Sheet1!$B$18*'Portfolio allocation'!K3873</f>
        <v>4.2155989913193796E-4</v>
      </c>
      <c r="V3873" s="13">
        <f t="shared" si="546"/>
        <v>5.1832670270133673E-3</v>
      </c>
      <c r="W3873" s="13"/>
      <c r="X3873" s="2">
        <v>38293</v>
      </c>
      <c r="Y3873">
        <v>86.413700000000006</v>
      </c>
      <c r="AA3873" s="2">
        <v>38293</v>
      </c>
      <c r="AB3873">
        <v>1098.51</v>
      </c>
      <c r="AC3873">
        <f t="shared" si="547"/>
        <v>3.9940044235653449E-3</v>
      </c>
      <c r="AD3873">
        <f t="shared" si="542"/>
        <v>3.900804423565345E-3</v>
      </c>
      <c r="AE3873">
        <f>Sheet2!$B$17+Sheet2!$B$18*'Portfolio allocation'!K3873</f>
        <v>2.0445302121090296E-6</v>
      </c>
      <c r="AF3873">
        <f t="shared" si="548"/>
        <v>3.8987598933532359E-3</v>
      </c>
      <c r="AH3873" s="2">
        <v>38293</v>
      </c>
      <c r="AI3873">
        <v>4.0679999999999996</v>
      </c>
      <c r="AJ3873">
        <v>2.33</v>
      </c>
      <c r="AK3873">
        <v>1.2699499999999999</v>
      </c>
      <c r="AR3873" s="3"/>
    </row>
    <row r="3874" spans="1:44" hidden="1" outlineLevel="1" x14ac:dyDescent="0.2">
      <c r="A3874" s="2">
        <v>38294</v>
      </c>
      <c r="B3874">
        <v>14.04</v>
      </c>
      <c r="E3874" s="2">
        <v>38294</v>
      </c>
      <c r="F3874">
        <v>1143.2</v>
      </c>
      <c r="G3874">
        <f t="shared" si="543"/>
        <v>1.1198188476303494E-2</v>
      </c>
      <c r="H3874" s="2">
        <v>38294</v>
      </c>
      <c r="I3874">
        <v>1692.22</v>
      </c>
      <c r="J3874">
        <f t="shared" si="544"/>
        <v>1.1391618255277347E-2</v>
      </c>
      <c r="K3874">
        <f t="shared" si="540"/>
        <v>1.1298418255277347E-2</v>
      </c>
      <c r="L3874">
        <v>1.6110766912103672E-2</v>
      </c>
      <c r="N3874" s="2">
        <v>38294</v>
      </c>
      <c r="O3874">
        <v>28.47</v>
      </c>
      <c r="Q3874" s="2">
        <v>38294</v>
      </c>
      <c r="R3874">
        <v>29624.41</v>
      </c>
      <c r="S3874" s="8">
        <f t="shared" si="545"/>
        <v>8.1442663609334609E-3</v>
      </c>
      <c r="T3874" s="9">
        <f t="shared" si="541"/>
        <v>8.051066360933461E-3</v>
      </c>
      <c r="U3874" s="3">
        <f>Sheet1!$B$17+Sheet1!$B$18*'Portfolio allocation'!K3874</f>
        <v>1.3449630646805899E-2</v>
      </c>
      <c r="V3874" s="13">
        <f t="shared" si="546"/>
        <v>-5.3985642858724384E-3</v>
      </c>
      <c r="W3874" s="13"/>
      <c r="X3874" s="2">
        <v>38294</v>
      </c>
      <c r="Y3874">
        <v>87.111000000000004</v>
      </c>
      <c r="AA3874" s="2">
        <v>38294</v>
      </c>
      <c r="AB3874">
        <v>1107.3699999999999</v>
      </c>
      <c r="AC3874">
        <f t="shared" si="547"/>
        <v>8.0654705009512995E-3</v>
      </c>
      <c r="AD3874">
        <f t="shared" si="542"/>
        <v>7.9726705009512989E-3</v>
      </c>
      <c r="AE3874">
        <f>Sheet2!$B$17+Sheet2!$B$18*'Portfolio allocation'!K3874</f>
        <v>1.0100228772676524E-2</v>
      </c>
      <c r="AF3874">
        <f t="shared" si="548"/>
        <v>-2.1275582717252255E-3</v>
      </c>
      <c r="AH3874" s="2">
        <v>38294</v>
      </c>
      <c r="AI3874">
        <v>4.0759999999999996</v>
      </c>
      <c r="AJ3874">
        <v>2.3199999999999998</v>
      </c>
      <c r="AK3874">
        <v>1.2800499999999999</v>
      </c>
      <c r="AR3874" s="3"/>
    </row>
    <row r="3875" spans="1:44" hidden="1" outlineLevel="1" x14ac:dyDescent="0.2">
      <c r="A3875" s="2">
        <v>38295</v>
      </c>
      <c r="B3875">
        <v>13.97</v>
      </c>
      <c r="E3875" s="2">
        <v>38295</v>
      </c>
      <c r="F3875">
        <v>1161.67</v>
      </c>
      <c r="G3875">
        <f t="shared" si="543"/>
        <v>1.6156403079076398E-2</v>
      </c>
      <c r="H3875" s="2">
        <v>38295</v>
      </c>
      <c r="I3875">
        <v>1719.64</v>
      </c>
      <c r="J3875">
        <f t="shared" si="544"/>
        <v>1.6203566912103673E-2</v>
      </c>
      <c r="K3875">
        <f t="shared" si="540"/>
        <v>1.6110766912103672E-2</v>
      </c>
      <c r="L3875">
        <v>3.802564313460959E-3</v>
      </c>
      <c r="N3875" s="2">
        <v>38295</v>
      </c>
      <c r="O3875">
        <v>29</v>
      </c>
      <c r="Q3875" s="2">
        <v>38295</v>
      </c>
      <c r="R3875">
        <v>30175.91</v>
      </c>
      <c r="S3875" s="8">
        <f t="shared" si="545"/>
        <v>1.8616404512360019E-2</v>
      </c>
      <c r="T3875" s="9">
        <f t="shared" si="541"/>
        <v>1.8523604512360018E-2</v>
      </c>
      <c r="U3875" s="3">
        <f>Sheet1!$B$17+Sheet1!$B$18*'Portfolio allocation'!K3875</f>
        <v>1.8970478987050846E-2</v>
      </c>
      <c r="V3875" s="13">
        <f t="shared" si="546"/>
        <v>-4.4687447469082819E-4</v>
      </c>
      <c r="W3875" s="13"/>
      <c r="X3875" s="2">
        <v>38295</v>
      </c>
      <c r="Y3875">
        <v>88.238100000000003</v>
      </c>
      <c r="AA3875" s="2">
        <v>38295</v>
      </c>
      <c r="AB3875">
        <v>1121.7</v>
      </c>
      <c r="AC3875">
        <f t="shared" si="547"/>
        <v>1.2940570902227888E-2</v>
      </c>
      <c r="AD3875">
        <f t="shared" si="542"/>
        <v>1.2846970902227889E-2</v>
      </c>
      <c r="AE3875">
        <f>Sheet2!$B$17+Sheet2!$B$18*'Portfolio allocation'!K3875</f>
        <v>1.4379491972444692E-2</v>
      </c>
      <c r="AF3875">
        <f t="shared" si="548"/>
        <v>-1.5325210702168031E-3</v>
      </c>
      <c r="AH3875" s="2">
        <v>38295</v>
      </c>
      <c r="AI3875">
        <v>4.0730000000000004</v>
      </c>
      <c r="AJ3875">
        <v>2.34</v>
      </c>
      <c r="AK3875">
        <v>1.2882499999999999</v>
      </c>
      <c r="AR3875" s="3"/>
    </row>
    <row r="3876" spans="1:44" hidden="1" outlineLevel="1" x14ac:dyDescent="0.2">
      <c r="A3876" s="2">
        <v>38296</v>
      </c>
      <c r="B3876">
        <v>13.84</v>
      </c>
      <c r="E3876" s="2">
        <v>38296</v>
      </c>
      <c r="F3876">
        <v>1166.17</v>
      </c>
      <c r="G3876">
        <f t="shared" si="543"/>
        <v>3.8737335043514953E-3</v>
      </c>
      <c r="H3876" s="2">
        <v>38296</v>
      </c>
      <c r="I3876">
        <v>1726.34</v>
      </c>
      <c r="J3876">
        <f t="shared" si="544"/>
        <v>3.8961643134609591E-3</v>
      </c>
      <c r="K3876">
        <f t="shared" si="540"/>
        <v>3.802564313460959E-3</v>
      </c>
      <c r="L3876">
        <v>-1.1113052955964121E-3</v>
      </c>
      <c r="N3876" s="2">
        <v>38296</v>
      </c>
      <c r="O3876">
        <v>29.31</v>
      </c>
      <c r="Q3876" s="2">
        <v>38296</v>
      </c>
      <c r="R3876">
        <v>30498.48</v>
      </c>
      <c r="S3876" s="8">
        <f t="shared" si="545"/>
        <v>1.0689652772691849E-2</v>
      </c>
      <c r="T3876" s="9">
        <f t="shared" si="541"/>
        <v>1.059605277269185E-2</v>
      </c>
      <c r="U3876" s="3">
        <f>Sheet1!$B$17+Sheet1!$B$18*'Portfolio allocation'!K3876</f>
        <v>4.8501970345523442E-3</v>
      </c>
      <c r="V3876" s="13">
        <f t="shared" si="546"/>
        <v>5.7458557381395055E-3</v>
      </c>
      <c r="W3876" s="13"/>
      <c r="X3876" s="2">
        <v>38296</v>
      </c>
      <c r="Y3876">
        <v>89.097700000000003</v>
      </c>
      <c r="AA3876" s="2">
        <v>38296</v>
      </c>
      <c r="AB3876">
        <v>1132.6300000000001</v>
      </c>
      <c r="AC3876">
        <f t="shared" si="547"/>
        <v>9.744138361415855E-3</v>
      </c>
      <c r="AD3876">
        <f t="shared" si="542"/>
        <v>9.6465383614158552E-3</v>
      </c>
      <c r="AE3876">
        <f>Sheet2!$B$17+Sheet2!$B$18*'Portfolio allocation'!K3876</f>
        <v>3.4347242110834794E-3</v>
      </c>
      <c r="AF3876">
        <f t="shared" si="548"/>
        <v>6.2118141503323763E-3</v>
      </c>
      <c r="AH3876" s="2">
        <v>38296</v>
      </c>
      <c r="AI3876">
        <v>4.1840000000000002</v>
      </c>
      <c r="AJ3876">
        <v>2.44</v>
      </c>
      <c r="AK3876">
        <v>1.29115</v>
      </c>
      <c r="AR3876" s="3"/>
    </row>
    <row r="3877" spans="1:44" hidden="1" outlineLevel="1" x14ac:dyDescent="0.2">
      <c r="A3877" s="2">
        <v>38299</v>
      </c>
      <c r="B3877">
        <v>13.8</v>
      </c>
      <c r="E3877" s="2">
        <v>38299</v>
      </c>
      <c r="F3877">
        <v>1164.8900000000001</v>
      </c>
      <c r="G3877">
        <f t="shared" si="543"/>
        <v>-1.0976101254533965E-3</v>
      </c>
      <c r="H3877" s="2">
        <v>38299</v>
      </c>
      <c r="I3877">
        <v>1724.59</v>
      </c>
      <c r="J3877">
        <f t="shared" si="544"/>
        <v>-1.0137052955964121E-3</v>
      </c>
      <c r="K3877">
        <f t="shared" si="540"/>
        <v>-1.1113052955964121E-3</v>
      </c>
      <c r="L3877">
        <v>-3.9452246157061334E-4</v>
      </c>
      <c r="N3877" s="2">
        <v>38299</v>
      </c>
      <c r="O3877">
        <v>29.28</v>
      </c>
      <c r="Q3877" s="2">
        <v>38299</v>
      </c>
      <c r="R3877">
        <v>30467.27</v>
      </c>
      <c r="S3877" s="8">
        <f t="shared" si="545"/>
        <v>-1.0233296872499409E-3</v>
      </c>
      <c r="T3877" s="9">
        <f t="shared" si="541"/>
        <v>-1.1209296872499409E-3</v>
      </c>
      <c r="U3877" s="3">
        <f>Sheet1!$B$17+Sheet1!$B$18*'Portfolio allocation'!K3877</f>
        <v>-7.8711871497513949E-4</v>
      </c>
      <c r="V3877" s="13">
        <f t="shared" si="546"/>
        <v>-3.3381097227480139E-4</v>
      </c>
      <c r="W3877" s="13"/>
      <c r="X3877" s="2">
        <v>38299</v>
      </c>
      <c r="Y3877">
        <v>89.183700000000002</v>
      </c>
      <c r="AA3877" s="2">
        <v>38299</v>
      </c>
      <c r="AB3877">
        <v>1135.9100000000001</v>
      </c>
      <c r="AC3877">
        <f t="shared" si="547"/>
        <v>2.8959148177249983E-3</v>
      </c>
      <c r="AD3877">
        <f t="shared" si="542"/>
        <v>2.7971148177249982E-3</v>
      </c>
      <c r="AE3877">
        <f>Sheet2!$B$17+Sheet2!$B$18*'Portfolio allocation'!K3877</f>
        <v>-9.3481400944227407E-4</v>
      </c>
      <c r="AF3877">
        <f t="shared" si="548"/>
        <v>3.7319288271672724E-3</v>
      </c>
      <c r="AH3877" s="2">
        <v>38299</v>
      </c>
      <c r="AI3877">
        <v>4.2220000000000004</v>
      </c>
      <c r="AJ3877">
        <v>2.4700000000000002</v>
      </c>
      <c r="AK3877">
        <v>1.29505</v>
      </c>
      <c r="AR3877" s="3"/>
    </row>
    <row r="3878" spans="1:44" hidden="1" outlineLevel="1" x14ac:dyDescent="0.2">
      <c r="A3878" s="2">
        <v>38300</v>
      </c>
      <c r="B3878">
        <v>13.61</v>
      </c>
      <c r="E3878" s="2">
        <v>38300</v>
      </c>
      <c r="F3878">
        <v>1164.08</v>
      </c>
      <c r="G3878">
        <f t="shared" si="543"/>
        <v>-6.9534462481446457E-4</v>
      </c>
      <c r="H3878" s="2">
        <v>38300</v>
      </c>
      <c r="I3878">
        <v>1724.08</v>
      </c>
      <c r="J3878">
        <f t="shared" si="544"/>
        <v>-2.9572246157061333E-4</v>
      </c>
      <c r="K3878">
        <f t="shared" si="540"/>
        <v>-3.9452246157061334E-4</v>
      </c>
      <c r="L3878">
        <v>-9.1622747900316367E-4</v>
      </c>
      <c r="N3878" s="2">
        <v>38300</v>
      </c>
      <c r="O3878">
        <v>29.77</v>
      </c>
      <c r="Q3878" s="2">
        <v>38300</v>
      </c>
      <c r="R3878">
        <v>30977.13</v>
      </c>
      <c r="S3878" s="8">
        <f t="shared" si="545"/>
        <v>1.6734679542998121E-2</v>
      </c>
      <c r="T3878" s="9">
        <f t="shared" si="541"/>
        <v>1.6635879542998121E-2</v>
      </c>
      <c r="U3878" s="3">
        <f>Sheet1!$B$17+Sheet1!$B$18*'Portfolio allocation'!K3878</f>
        <v>3.5192717912009162E-5</v>
      </c>
      <c r="V3878" s="13">
        <f t="shared" si="546"/>
        <v>1.6600686825086114E-2</v>
      </c>
      <c r="W3878" s="13"/>
      <c r="X3878" s="2">
        <v>38300</v>
      </c>
      <c r="Y3878">
        <v>89.183700000000002</v>
      </c>
      <c r="AA3878" s="2">
        <v>38300</v>
      </c>
      <c r="AB3878">
        <v>1135.9100000000001</v>
      </c>
      <c r="AC3878">
        <f t="shared" si="547"/>
        <v>0</v>
      </c>
      <c r="AD3878">
        <f t="shared" si="542"/>
        <v>-9.8399999999999993E-5</v>
      </c>
      <c r="AE3878">
        <f>Sheet2!$B$17+Sheet2!$B$18*'Portfolio allocation'!K3878</f>
        <v>-2.9743242664254056E-4</v>
      </c>
      <c r="AF3878">
        <f t="shared" si="548"/>
        <v>1.9903242664254055E-4</v>
      </c>
      <c r="AH3878" s="2">
        <v>38300</v>
      </c>
      <c r="AI3878">
        <v>4.2240000000000002</v>
      </c>
      <c r="AJ3878">
        <v>2.46</v>
      </c>
      <c r="AK3878">
        <v>1.29135</v>
      </c>
      <c r="AR3878" s="3"/>
    </row>
    <row r="3879" spans="1:44" hidden="1" outlineLevel="1" x14ac:dyDescent="0.2">
      <c r="A3879" s="2">
        <v>38301</v>
      </c>
      <c r="B3879">
        <v>13.08</v>
      </c>
      <c r="E3879" s="2">
        <v>38301</v>
      </c>
      <c r="F3879">
        <v>1162.9100000000001</v>
      </c>
      <c r="G3879">
        <f t="shared" si="543"/>
        <v>-1.0050855611296594E-3</v>
      </c>
      <c r="H3879" s="2">
        <v>38301</v>
      </c>
      <c r="I3879">
        <v>1722.67</v>
      </c>
      <c r="J3879">
        <f t="shared" si="544"/>
        <v>-8.1782747900316366E-4</v>
      </c>
      <c r="K3879">
        <f t="shared" si="540"/>
        <v>-9.1622747900316367E-4</v>
      </c>
      <c r="L3879">
        <v>8.9859347431601837E-3</v>
      </c>
      <c r="N3879" s="2">
        <v>38301</v>
      </c>
      <c r="O3879">
        <v>29.73</v>
      </c>
      <c r="Q3879" s="2">
        <v>38301</v>
      </c>
      <c r="R3879">
        <v>30935.51</v>
      </c>
      <c r="S3879" s="8">
        <f t="shared" si="545"/>
        <v>-1.343571854461767E-3</v>
      </c>
      <c r="T3879" s="9">
        <f t="shared" si="541"/>
        <v>-1.441971854461767E-3</v>
      </c>
      <c r="U3879" s="3">
        <f>Sheet1!$B$17+Sheet1!$B$18*'Portfolio allocation'!K3879</f>
        <v>-5.6332049985003112E-4</v>
      </c>
      <c r="V3879" s="13">
        <f t="shared" si="546"/>
        <v>-8.7865135461173585E-4</v>
      </c>
      <c r="W3879" s="13"/>
      <c r="X3879" s="2">
        <v>38301</v>
      </c>
      <c r="Y3879">
        <v>89.412899999999993</v>
      </c>
      <c r="AA3879" s="2">
        <v>38301</v>
      </c>
      <c r="AB3879">
        <v>1138.83</v>
      </c>
      <c r="AC3879">
        <f t="shared" si="547"/>
        <v>2.5706261939764108E-3</v>
      </c>
      <c r="AD3879">
        <f t="shared" si="542"/>
        <v>2.4718261939764108E-3</v>
      </c>
      <c r="AE3879">
        <f>Sheet2!$B$17+Sheet2!$B$18*'Portfolio allocation'!K3879</f>
        <v>-7.613458380423358E-4</v>
      </c>
      <c r="AF3879">
        <f t="shared" si="548"/>
        <v>3.2331720320187465E-3</v>
      </c>
      <c r="AH3879" s="2">
        <v>38301</v>
      </c>
      <c r="AI3879">
        <v>4.2510000000000003</v>
      </c>
      <c r="AJ3879">
        <v>2.4700000000000002</v>
      </c>
      <c r="AK3879">
        <v>1.29165</v>
      </c>
      <c r="AR3879" s="3"/>
    </row>
    <row r="3880" spans="1:44" hidden="1" outlineLevel="1" x14ac:dyDescent="0.2">
      <c r="A3880" s="2">
        <v>38302</v>
      </c>
      <c r="B3880">
        <v>13.04</v>
      </c>
      <c r="E3880" s="2">
        <v>38302</v>
      </c>
      <c r="F3880">
        <v>1173.48</v>
      </c>
      <c r="G3880">
        <f t="shared" si="543"/>
        <v>9.0892674411604535E-3</v>
      </c>
      <c r="H3880" s="2">
        <v>38302</v>
      </c>
      <c r="I3880">
        <v>1738.32</v>
      </c>
      <c r="J3880">
        <f t="shared" si="544"/>
        <v>9.0847347431601833E-3</v>
      </c>
      <c r="K3880">
        <f t="shared" si="540"/>
        <v>8.9859347431601837E-3</v>
      </c>
      <c r="L3880">
        <v>9.1112418795157961E-3</v>
      </c>
      <c r="N3880" s="2">
        <v>38302</v>
      </c>
      <c r="O3880">
        <v>29.98</v>
      </c>
      <c r="Q3880" s="2">
        <v>38302</v>
      </c>
      <c r="R3880">
        <v>31195.65</v>
      </c>
      <c r="S3880" s="8">
        <f t="shared" si="545"/>
        <v>8.4091065574805057E-3</v>
      </c>
      <c r="T3880" s="9">
        <f t="shared" si="541"/>
        <v>8.3103065574805061E-3</v>
      </c>
      <c r="U3880" s="3">
        <f>Sheet1!$B$17+Sheet1!$B$18*'Portfolio allocation'!K3880</f>
        <v>1.0796690955579244E-2</v>
      </c>
      <c r="V3880" s="13">
        <f t="shared" si="546"/>
        <v>-2.4863843980987375E-3</v>
      </c>
      <c r="W3880" s="13"/>
      <c r="X3880" s="2">
        <v>38302</v>
      </c>
      <c r="Y3880">
        <v>90.54</v>
      </c>
      <c r="AA3880" s="2">
        <v>38302</v>
      </c>
      <c r="AB3880">
        <v>1153.18</v>
      </c>
      <c r="AC3880">
        <f t="shared" si="547"/>
        <v>1.2600651545884967E-2</v>
      </c>
      <c r="AD3880">
        <f t="shared" si="542"/>
        <v>1.2501851545884967E-2</v>
      </c>
      <c r="AE3880">
        <f>Sheet2!$B$17+Sheet2!$B$18*'Portfolio allocation'!K3880</f>
        <v>8.0439094369117482E-3</v>
      </c>
      <c r="AF3880">
        <f t="shared" si="548"/>
        <v>4.4579421089732188E-3</v>
      </c>
      <c r="AH3880" s="2">
        <v>38302</v>
      </c>
      <c r="AI3880">
        <v>4.2699999999999996</v>
      </c>
      <c r="AJ3880">
        <v>2.4700000000000002</v>
      </c>
      <c r="AK3880">
        <v>1.2895000000000001</v>
      </c>
      <c r="AR3880" s="3"/>
    </row>
    <row r="3881" spans="1:44" hidden="1" outlineLevel="1" x14ac:dyDescent="0.2">
      <c r="A3881" s="2">
        <v>38303</v>
      </c>
      <c r="B3881">
        <v>13.33</v>
      </c>
      <c r="E3881" s="2">
        <v>38303</v>
      </c>
      <c r="F3881">
        <v>1184.17</v>
      </c>
      <c r="G3881">
        <f t="shared" si="543"/>
        <v>9.1096567474520107E-3</v>
      </c>
      <c r="H3881" s="2">
        <v>38303</v>
      </c>
      <c r="I3881">
        <v>1754.33</v>
      </c>
      <c r="J3881">
        <f t="shared" si="544"/>
        <v>9.2100418795157957E-3</v>
      </c>
      <c r="K3881">
        <f t="shared" si="540"/>
        <v>9.1112418795157961E-3</v>
      </c>
      <c r="L3881">
        <v>-2.9340618241715556E-4</v>
      </c>
      <c r="N3881" s="2">
        <v>38303</v>
      </c>
      <c r="O3881">
        <v>29.97</v>
      </c>
      <c r="Q3881" s="2">
        <v>38303</v>
      </c>
      <c r="R3881">
        <v>31185.23</v>
      </c>
      <c r="S3881" s="8">
        <f t="shared" si="545"/>
        <v>-3.3402092920009618E-4</v>
      </c>
      <c r="T3881" s="9">
        <f t="shared" si="541"/>
        <v>-4.328209292000962E-4</v>
      </c>
      <c r="U3881" s="3">
        <f>Sheet1!$B$17+Sheet1!$B$18*'Portfolio allocation'!K3881</f>
        <v>1.0940446478111553E-2</v>
      </c>
      <c r="V3881" s="13">
        <f t="shared" si="546"/>
        <v>-1.1373267407311649E-2</v>
      </c>
      <c r="W3881" s="13"/>
      <c r="X3881" s="2">
        <v>38303</v>
      </c>
      <c r="Y3881">
        <v>91.046300000000002</v>
      </c>
      <c r="AA3881" s="2">
        <v>38303</v>
      </c>
      <c r="AB3881">
        <v>1159.6300000000001</v>
      </c>
      <c r="AC3881">
        <f t="shared" si="547"/>
        <v>5.5932291576337168E-3</v>
      </c>
      <c r="AD3881">
        <f t="shared" si="542"/>
        <v>5.4936291576337167E-3</v>
      </c>
      <c r="AE3881">
        <f>Sheet2!$B$17+Sheet2!$B$18*'Portfolio allocation'!K3881</f>
        <v>8.1553357394333389E-3</v>
      </c>
      <c r="AF3881">
        <f t="shared" si="548"/>
        <v>-2.6617065817996222E-3</v>
      </c>
      <c r="AH3881" s="2">
        <v>38303</v>
      </c>
      <c r="AI3881">
        <v>4.1929999999999996</v>
      </c>
      <c r="AJ3881">
        <v>2.4900000000000002</v>
      </c>
      <c r="AK3881">
        <v>1.29325</v>
      </c>
      <c r="AR3881" s="3"/>
    </row>
    <row r="3882" spans="1:44" hidden="1" outlineLevel="1" x14ac:dyDescent="0.2">
      <c r="A3882" s="2">
        <v>38306</v>
      </c>
      <c r="B3882">
        <v>13.38</v>
      </c>
      <c r="E3882" s="2">
        <v>38306</v>
      </c>
      <c r="F3882">
        <v>1183.81</v>
      </c>
      <c r="G3882">
        <f t="shared" si="543"/>
        <v>-3.0401040391170309E-4</v>
      </c>
      <c r="H3882" s="2">
        <v>38306</v>
      </c>
      <c r="I3882">
        <v>1753.99</v>
      </c>
      <c r="J3882">
        <f t="shared" si="544"/>
        <v>-1.9380618241715553E-4</v>
      </c>
      <c r="K3882">
        <f t="shared" si="540"/>
        <v>-2.9340618241715556E-4</v>
      </c>
      <c r="L3882">
        <v>-7.0966788795830725E-3</v>
      </c>
      <c r="N3882" s="2">
        <v>38306</v>
      </c>
      <c r="O3882">
        <v>27.39</v>
      </c>
      <c r="Q3882" s="2">
        <v>38306</v>
      </c>
      <c r="R3882">
        <v>31705.52</v>
      </c>
      <c r="S3882" s="8">
        <f t="shared" si="545"/>
        <v>1.6683859634833542E-2</v>
      </c>
      <c r="T3882" s="9">
        <f t="shared" si="541"/>
        <v>1.6584259634833544E-2</v>
      </c>
      <c r="U3882" s="3">
        <f>Sheet1!$B$17+Sheet1!$B$18*'Portfolio allocation'!K3882</f>
        <v>1.5119587598415692E-4</v>
      </c>
      <c r="V3882" s="13">
        <f t="shared" si="546"/>
        <v>1.6433063758849387E-2</v>
      </c>
      <c r="W3882" s="13"/>
      <c r="X3882" s="2">
        <v>38306</v>
      </c>
      <c r="Y3882">
        <v>91.619399999999999</v>
      </c>
      <c r="AA3882" s="2">
        <v>38306</v>
      </c>
      <c r="AB3882">
        <v>1166.93</v>
      </c>
      <c r="AC3882">
        <f t="shared" si="547"/>
        <v>6.2951113717306661E-3</v>
      </c>
      <c r="AD3882">
        <f t="shared" si="542"/>
        <v>6.1939113717306661E-3</v>
      </c>
      <c r="AE3882">
        <f>Sheet2!$B$17+Sheet2!$B$18*'Portfolio allocation'!K3882</f>
        <v>-2.0751725150969008E-4</v>
      </c>
      <c r="AF3882">
        <f t="shared" si="548"/>
        <v>6.4014286232403558E-3</v>
      </c>
      <c r="AH3882" s="2">
        <v>38306</v>
      </c>
      <c r="AI3882">
        <v>4.1929999999999996</v>
      </c>
      <c r="AJ3882">
        <v>2.5299999999999998</v>
      </c>
      <c r="AK3882">
        <v>1.2940499999999999</v>
      </c>
      <c r="AR3882" s="3"/>
    </row>
    <row r="3883" spans="1:44" hidden="1" outlineLevel="1" x14ac:dyDescent="0.2">
      <c r="A3883" s="2">
        <v>38307</v>
      </c>
      <c r="B3883">
        <v>13.21</v>
      </c>
      <c r="E3883" s="2">
        <v>38307</v>
      </c>
      <c r="F3883">
        <v>1175.43</v>
      </c>
      <c r="G3883">
        <f t="shared" si="543"/>
        <v>-7.0788386649883739E-3</v>
      </c>
      <c r="H3883" s="2">
        <v>38307</v>
      </c>
      <c r="I3883">
        <v>1741.72</v>
      </c>
      <c r="J3883">
        <f t="shared" si="544"/>
        <v>-6.9954788795830725E-3</v>
      </c>
      <c r="K3883">
        <f t="shared" si="540"/>
        <v>-7.0966788795830725E-3</v>
      </c>
      <c r="L3883">
        <v>5.5537292147991649E-3</v>
      </c>
      <c r="N3883" s="2">
        <v>38307</v>
      </c>
      <c r="O3883">
        <v>27.12</v>
      </c>
      <c r="Q3883" s="2">
        <v>38307</v>
      </c>
      <c r="R3883">
        <v>31392.97</v>
      </c>
      <c r="S3883" s="8">
        <f t="shared" si="545"/>
        <v>-9.8579048695621729E-3</v>
      </c>
      <c r="T3883" s="9">
        <f t="shared" si="541"/>
        <v>-9.9591048695621721E-3</v>
      </c>
      <c r="U3883" s="3">
        <f>Sheet1!$B$17+Sheet1!$B$18*'Portfolio allocation'!K3883</f>
        <v>-7.6536909800634673E-3</v>
      </c>
      <c r="V3883" s="13">
        <f t="shared" si="546"/>
        <v>-2.3054138894987048E-3</v>
      </c>
      <c r="W3883" s="13"/>
      <c r="X3883" s="2">
        <v>38307</v>
      </c>
      <c r="Y3883">
        <v>90.635599999999997</v>
      </c>
      <c r="AA3883" s="2">
        <v>38307</v>
      </c>
      <c r="AB3883">
        <v>1154.4000000000001</v>
      </c>
      <c r="AC3883">
        <f t="shared" si="547"/>
        <v>-1.0737576375618008E-2</v>
      </c>
      <c r="AD3883">
        <f t="shared" si="542"/>
        <v>-1.0839176375618008E-2</v>
      </c>
      <c r="AE3883">
        <f>Sheet2!$B$17+Sheet2!$B$18*'Portfolio allocation'!K3883</f>
        <v>-6.2571609010139296E-3</v>
      </c>
      <c r="AF3883">
        <f t="shared" si="548"/>
        <v>-4.5820154746040783E-3</v>
      </c>
      <c r="AH3883" s="2">
        <v>38307</v>
      </c>
      <c r="AI3883">
        <v>4.2080000000000002</v>
      </c>
      <c r="AJ3883">
        <v>2.54</v>
      </c>
      <c r="AK3883">
        <v>1.29775</v>
      </c>
      <c r="AR3883" s="3"/>
    </row>
    <row r="3884" spans="1:44" hidden="1" outlineLevel="1" x14ac:dyDescent="0.2">
      <c r="A3884" s="2">
        <v>38308</v>
      </c>
      <c r="B3884">
        <v>13.21</v>
      </c>
      <c r="E3884" s="2">
        <v>38308</v>
      </c>
      <c r="F3884">
        <v>1181.94</v>
      </c>
      <c r="G3884">
        <f t="shared" si="543"/>
        <v>5.5383987136621293E-3</v>
      </c>
      <c r="H3884" s="2">
        <v>38308</v>
      </c>
      <c r="I3884">
        <v>1751.57</v>
      </c>
      <c r="J3884">
        <f t="shared" si="544"/>
        <v>5.6553292147991652E-3</v>
      </c>
      <c r="K3884">
        <f t="shared" si="540"/>
        <v>5.5537292147991649E-3</v>
      </c>
      <c r="L3884">
        <v>1.2701993069075157E-3</v>
      </c>
      <c r="N3884" s="2">
        <v>38308</v>
      </c>
      <c r="O3884">
        <v>27.17</v>
      </c>
      <c r="Q3884" s="2">
        <v>38308</v>
      </c>
      <c r="R3884">
        <v>31450.86</v>
      </c>
      <c r="S3884" s="8">
        <f t="shared" si="545"/>
        <v>1.8440434275570627E-3</v>
      </c>
      <c r="T3884" s="9">
        <f t="shared" si="541"/>
        <v>1.7424434275570627E-3</v>
      </c>
      <c r="U3884" s="3">
        <f>Sheet1!$B$17+Sheet1!$B$18*'Portfolio allocation'!K3884</f>
        <v>6.8591777897879999E-3</v>
      </c>
      <c r="V3884" s="13">
        <f t="shared" si="546"/>
        <v>-5.1167343622309375E-3</v>
      </c>
      <c r="W3884" s="13"/>
      <c r="X3884" s="2">
        <v>38308</v>
      </c>
      <c r="Y3884">
        <v>91.18</v>
      </c>
      <c r="AA3884" s="2">
        <v>38308</v>
      </c>
      <c r="AB3884">
        <v>1161.33</v>
      </c>
      <c r="AC3884">
        <f t="shared" si="547"/>
        <v>6.0031185031184098E-3</v>
      </c>
      <c r="AD3884">
        <f t="shared" si="542"/>
        <v>5.9031185031184095E-3</v>
      </c>
      <c r="AE3884">
        <f>Sheet2!$B$17+Sheet2!$B$18*'Portfolio allocation'!K3884</f>
        <v>4.9919047176106646E-3</v>
      </c>
      <c r="AF3884">
        <f t="shared" si="548"/>
        <v>9.1121378550774491E-4</v>
      </c>
      <c r="AH3884" s="2">
        <v>38308</v>
      </c>
      <c r="AI3884">
        <v>4.1379999999999999</v>
      </c>
      <c r="AJ3884">
        <v>2.5</v>
      </c>
      <c r="AK3884">
        <v>1.3024500000000001</v>
      </c>
      <c r="AR3884" s="3"/>
    </row>
    <row r="3885" spans="1:44" hidden="1" outlineLevel="1" x14ac:dyDescent="0.2">
      <c r="A3885" s="2">
        <v>38309</v>
      </c>
      <c r="B3885">
        <v>12.98</v>
      </c>
      <c r="E3885" s="2">
        <v>38309</v>
      </c>
      <c r="F3885">
        <v>1183.55</v>
      </c>
      <c r="G3885">
        <f t="shared" si="543"/>
        <v>1.3621672842951682E-3</v>
      </c>
      <c r="H3885" s="2">
        <v>38309</v>
      </c>
      <c r="I3885">
        <v>1753.97</v>
      </c>
      <c r="J3885">
        <f t="shared" si="544"/>
        <v>1.3701993069075158E-3</v>
      </c>
      <c r="K3885">
        <f t="shared" si="540"/>
        <v>1.2701993069075157E-3</v>
      </c>
      <c r="L3885">
        <v>-1.1229438695074645E-2</v>
      </c>
      <c r="N3885" s="2">
        <v>38309</v>
      </c>
      <c r="O3885">
        <v>27.07</v>
      </c>
      <c r="Q3885" s="2">
        <v>38309</v>
      </c>
      <c r="R3885">
        <v>31335.09</v>
      </c>
      <c r="S3885" s="8">
        <f t="shared" si="545"/>
        <v>-3.6809804247006639E-3</v>
      </c>
      <c r="T3885" s="9">
        <f t="shared" si="541"/>
        <v>-3.7809804247006637E-3</v>
      </c>
      <c r="U3885" s="3">
        <f>Sheet1!$B$17+Sheet1!$B$18*'Portfolio allocation'!K3885</f>
        <v>1.9450037203702624E-3</v>
      </c>
      <c r="V3885" s="13">
        <f t="shared" si="546"/>
        <v>-5.7259841450709257E-3</v>
      </c>
      <c r="W3885" s="13"/>
      <c r="X3885" s="2">
        <v>38309</v>
      </c>
      <c r="Y3885">
        <v>90.836100000000002</v>
      </c>
      <c r="AA3885" s="2">
        <v>38309</v>
      </c>
      <c r="AB3885">
        <v>1156.95</v>
      </c>
      <c r="AC3885">
        <f t="shared" si="547"/>
        <v>-3.7715378057915361E-3</v>
      </c>
      <c r="AD3885">
        <f t="shared" si="542"/>
        <v>-3.8719378057915361E-3</v>
      </c>
      <c r="AE3885">
        <f>Sheet2!$B$17+Sheet2!$B$18*'Portfolio allocation'!K3885</f>
        <v>1.1828806407816876E-3</v>
      </c>
      <c r="AF3885">
        <f t="shared" si="548"/>
        <v>-5.0548184465732237E-3</v>
      </c>
      <c r="AH3885" s="2">
        <v>38309</v>
      </c>
      <c r="AI3885">
        <v>4.1180000000000003</v>
      </c>
      <c r="AJ3885">
        <v>2.5099999999999998</v>
      </c>
      <c r="AK3885">
        <v>1.2988500000000001</v>
      </c>
      <c r="AR3885" s="3"/>
    </row>
    <row r="3886" spans="1:44" hidden="1" outlineLevel="1" x14ac:dyDescent="0.2">
      <c r="A3886" s="2">
        <v>38310</v>
      </c>
      <c r="B3886">
        <v>13.5</v>
      </c>
      <c r="E3886" s="2">
        <v>38310</v>
      </c>
      <c r="F3886">
        <v>1170.3399999999999</v>
      </c>
      <c r="G3886">
        <f t="shared" si="543"/>
        <v>-1.1161336656668519E-2</v>
      </c>
      <c r="H3886" s="2">
        <v>38310</v>
      </c>
      <c r="I3886">
        <v>1734.45</v>
      </c>
      <c r="J3886">
        <f t="shared" si="544"/>
        <v>-1.1129038695074644E-2</v>
      </c>
      <c r="K3886">
        <f t="shared" si="540"/>
        <v>-1.1229438695074645E-2</v>
      </c>
      <c r="L3886">
        <v>5.8130198737352283E-3</v>
      </c>
      <c r="N3886" s="2">
        <v>38310</v>
      </c>
      <c r="O3886">
        <v>26.86</v>
      </c>
      <c r="Q3886" s="2">
        <v>38310</v>
      </c>
      <c r="R3886">
        <v>31092</v>
      </c>
      <c r="S3886" s="8">
        <f t="shared" si="545"/>
        <v>-7.7577565598183629E-3</v>
      </c>
      <c r="T3886" s="9">
        <f t="shared" si="541"/>
        <v>-7.8581565598183634E-3</v>
      </c>
      <c r="U3886" s="3">
        <f>Sheet1!$B$17+Sheet1!$B$18*'Portfolio allocation'!K3886</f>
        <v>-1.2394897778457561E-2</v>
      </c>
      <c r="V3886" s="13">
        <f t="shared" si="546"/>
        <v>4.5367412186391974E-3</v>
      </c>
      <c r="W3886" s="13"/>
      <c r="X3886" s="2">
        <v>38310</v>
      </c>
      <c r="Y3886">
        <v>90.215299999999999</v>
      </c>
      <c r="AA3886" s="2">
        <v>38310</v>
      </c>
      <c r="AB3886">
        <v>1149.05</v>
      </c>
      <c r="AC3886">
        <f t="shared" si="547"/>
        <v>-6.8282985435844656E-3</v>
      </c>
      <c r="AD3886">
        <f t="shared" si="542"/>
        <v>-6.9306985435844655E-3</v>
      </c>
      <c r="AE3886">
        <f>Sheet2!$B$17+Sheet2!$B$18*'Portfolio allocation'!K3886</f>
        <v>-9.9321163651878153E-3</v>
      </c>
      <c r="AF3886">
        <f t="shared" si="548"/>
        <v>3.0014178216033497E-3</v>
      </c>
      <c r="AH3886" s="2">
        <v>38310</v>
      </c>
      <c r="AI3886">
        <v>4.2030000000000003</v>
      </c>
      <c r="AJ3886">
        <v>2.56</v>
      </c>
      <c r="AK3886">
        <v>1.30585</v>
      </c>
      <c r="AR3886" s="3"/>
    </row>
    <row r="3887" spans="1:44" hidden="1" outlineLevel="1" x14ac:dyDescent="0.2">
      <c r="A3887" s="2">
        <v>38313</v>
      </c>
      <c r="B3887">
        <v>12.97</v>
      </c>
      <c r="E3887" s="2">
        <v>38313</v>
      </c>
      <c r="F3887">
        <v>1177.24</v>
      </c>
      <c r="G3887">
        <f t="shared" si="543"/>
        <v>5.8957226105236238E-3</v>
      </c>
      <c r="H3887" s="2">
        <v>38313</v>
      </c>
      <c r="I3887">
        <v>1744.71</v>
      </c>
      <c r="J3887">
        <f t="shared" si="544"/>
        <v>5.9154198737352282E-3</v>
      </c>
      <c r="K3887">
        <f t="shared" si="540"/>
        <v>5.8130198737352283E-3</v>
      </c>
      <c r="L3887">
        <v>-3.3326446228888068E-4</v>
      </c>
      <c r="N3887" s="2">
        <v>38313</v>
      </c>
      <c r="O3887">
        <v>26.65</v>
      </c>
      <c r="Q3887" s="2">
        <v>38313</v>
      </c>
      <c r="R3887">
        <v>30848.92</v>
      </c>
      <c r="S3887" s="8">
        <f t="shared" si="545"/>
        <v>-7.8180882542133734E-3</v>
      </c>
      <c r="T3887" s="9">
        <f t="shared" si="541"/>
        <v>-7.9204882542133741E-3</v>
      </c>
      <c r="U3887" s="3">
        <f>Sheet1!$B$17+Sheet1!$B$18*'Portfolio allocation'!K3887</f>
        <v>7.1566426050186233E-3</v>
      </c>
      <c r="V3887" s="13">
        <f t="shared" si="546"/>
        <v>-1.5077130859231997E-2</v>
      </c>
      <c r="W3887" s="13"/>
      <c r="X3887" s="2">
        <v>38313</v>
      </c>
      <c r="Y3887">
        <v>90.845699999999994</v>
      </c>
      <c r="AA3887" s="2">
        <v>38313</v>
      </c>
      <c r="AB3887">
        <v>1157.07</v>
      </c>
      <c r="AC3887">
        <f t="shared" si="547"/>
        <v>6.9796788651494968E-3</v>
      </c>
      <c r="AD3887">
        <f t="shared" si="542"/>
        <v>6.8756788651494968E-3</v>
      </c>
      <c r="AE3887">
        <f>Sheet2!$B$17+Sheet2!$B$18*'Portfolio allocation'!K3887</f>
        <v>5.2224725866396064E-3</v>
      </c>
      <c r="AF3887">
        <f t="shared" si="548"/>
        <v>1.6532062785098904E-3</v>
      </c>
      <c r="AH3887" s="2">
        <v>38313</v>
      </c>
      <c r="AI3887">
        <v>4.1769999999999996</v>
      </c>
      <c r="AJ3887">
        <v>2.6</v>
      </c>
      <c r="AK3887">
        <v>1.3042499999999999</v>
      </c>
      <c r="AR3887" s="3"/>
    </row>
    <row r="3888" spans="1:44" hidden="1" outlineLevel="1" x14ac:dyDescent="0.2">
      <c r="A3888" s="2">
        <v>38314</v>
      </c>
      <c r="B3888">
        <v>12.67</v>
      </c>
      <c r="E3888" s="2">
        <v>38314</v>
      </c>
      <c r="F3888">
        <v>1176.94</v>
      </c>
      <c r="G3888">
        <f t="shared" si="543"/>
        <v>-2.5483333899622984E-4</v>
      </c>
      <c r="H3888" s="2">
        <v>38314</v>
      </c>
      <c r="I3888">
        <v>1744.31</v>
      </c>
      <c r="J3888">
        <f t="shared" si="544"/>
        <v>-2.2926446228888064E-4</v>
      </c>
      <c r="K3888">
        <f t="shared" si="540"/>
        <v>-3.3326446228888068E-4</v>
      </c>
      <c r="L3888">
        <v>4.0466383613003629E-3</v>
      </c>
      <c r="N3888" s="2">
        <v>38314</v>
      </c>
      <c r="O3888">
        <v>26.53</v>
      </c>
      <c r="Q3888" s="2">
        <v>38314</v>
      </c>
      <c r="R3888">
        <v>30710.02</v>
      </c>
      <c r="S3888" s="8">
        <f t="shared" si="545"/>
        <v>-4.5025887454082092E-3</v>
      </c>
      <c r="T3888" s="9">
        <f t="shared" si="541"/>
        <v>-4.6065887454082091E-3</v>
      </c>
      <c r="U3888" s="3">
        <f>Sheet1!$B$17+Sheet1!$B$18*'Portfolio allocation'!K3888</f>
        <v>1.0546944717216948E-4</v>
      </c>
      <c r="V3888" s="13">
        <f t="shared" si="546"/>
        <v>-4.7120581925803786E-3</v>
      </c>
      <c r="W3888" s="13"/>
      <c r="X3888" s="2">
        <v>38314</v>
      </c>
      <c r="Y3888">
        <v>91.008099999999999</v>
      </c>
      <c r="AA3888" s="2">
        <v>38314</v>
      </c>
      <c r="AB3888">
        <v>1159.1400000000001</v>
      </c>
      <c r="AC3888">
        <f t="shared" si="547"/>
        <v>1.7890015297261641E-3</v>
      </c>
      <c r="AD3888">
        <f t="shared" si="542"/>
        <v>1.6850015297261642E-3</v>
      </c>
      <c r="AE3888">
        <f>Sheet2!$B$17+Sheet2!$B$18*'Portfolio allocation'!K3888</f>
        <v>-2.4296025084831615E-4</v>
      </c>
      <c r="AF3888">
        <f t="shared" si="548"/>
        <v>1.9279617805744802E-3</v>
      </c>
      <c r="AH3888" s="2">
        <v>38314</v>
      </c>
      <c r="AI3888">
        <v>4.1879999999999997</v>
      </c>
      <c r="AJ3888">
        <v>2.6</v>
      </c>
      <c r="AK3888">
        <v>1.3088500000000001</v>
      </c>
      <c r="AR3888" s="3"/>
    </row>
    <row r="3889" spans="1:44" hidden="1" outlineLevel="1" x14ac:dyDescent="0.2">
      <c r="A3889" s="2">
        <v>38315</v>
      </c>
      <c r="B3889">
        <v>12.72</v>
      </c>
      <c r="E3889" s="2">
        <v>38315</v>
      </c>
      <c r="F3889">
        <v>1181.76</v>
      </c>
      <c r="G3889">
        <f t="shared" si="543"/>
        <v>4.0953659489864069E-3</v>
      </c>
      <c r="H3889" s="2">
        <v>38315</v>
      </c>
      <c r="I3889">
        <v>1751.55</v>
      </c>
      <c r="J3889">
        <f t="shared" si="544"/>
        <v>4.1506383613003628E-3</v>
      </c>
      <c r="K3889">
        <f t="shared" si="540"/>
        <v>4.0466383613003629E-3</v>
      </c>
      <c r="L3889">
        <v>-1.0400000000000001E-4</v>
      </c>
      <c r="N3889" s="2">
        <v>38315</v>
      </c>
      <c r="O3889">
        <v>26.64</v>
      </c>
      <c r="Q3889" s="2">
        <v>38315</v>
      </c>
      <c r="R3889">
        <v>30837.35</v>
      </c>
      <c r="S3889" s="8">
        <f t="shared" si="545"/>
        <v>4.1462037471808877E-3</v>
      </c>
      <c r="T3889" s="9">
        <f t="shared" si="541"/>
        <v>4.0422037471808878E-3</v>
      </c>
      <c r="U3889" s="3">
        <f>Sheet1!$B$17+Sheet1!$B$18*'Portfolio allocation'!K3889</f>
        <v>5.1302049678926716E-3</v>
      </c>
      <c r="V3889" s="13">
        <f t="shared" si="546"/>
        <v>-1.0880012207117838E-3</v>
      </c>
      <c r="W3889" s="13"/>
      <c r="X3889" s="2">
        <v>38315</v>
      </c>
      <c r="Y3889">
        <v>91.18</v>
      </c>
      <c r="AA3889" s="2">
        <v>38315</v>
      </c>
      <c r="AB3889">
        <v>1161.33</v>
      </c>
      <c r="AC3889">
        <f t="shared" si="547"/>
        <v>1.8893317459494074E-3</v>
      </c>
      <c r="AD3889">
        <f t="shared" si="542"/>
        <v>1.7853317459494075E-3</v>
      </c>
      <c r="AE3889">
        <f>Sheet2!$B$17+Sheet2!$B$18*'Portfolio allocation'!K3889</f>
        <v>3.6517610813144117E-3</v>
      </c>
      <c r="AF3889">
        <f t="shared" si="548"/>
        <v>-1.8664293353650042E-3</v>
      </c>
      <c r="AH3889" s="2">
        <v>38315</v>
      </c>
      <c r="AI3889">
        <v>4.202</v>
      </c>
      <c r="AJ3889">
        <v>2.6</v>
      </c>
      <c r="AK3889">
        <v>1.31595</v>
      </c>
      <c r="AR3889" s="3"/>
    </row>
    <row r="3890" spans="1:44" hidden="1" outlineLevel="1" x14ac:dyDescent="0.2">
      <c r="A3890" s="2">
        <v>38316</v>
      </c>
      <c r="B3890">
        <v>12.72</v>
      </c>
      <c r="E3890" s="2">
        <v>38316</v>
      </c>
      <c r="F3890">
        <v>1181.76</v>
      </c>
      <c r="G3890">
        <f t="shared" si="543"/>
        <v>0</v>
      </c>
      <c r="H3890" s="2">
        <v>38316</v>
      </c>
      <c r="I3890">
        <v>1751.55</v>
      </c>
      <c r="J3890">
        <f t="shared" si="544"/>
        <v>0</v>
      </c>
      <c r="K3890">
        <f t="shared" si="540"/>
        <v>-1.0400000000000001E-4</v>
      </c>
      <c r="L3890">
        <v>7.7522126116857232E-4</v>
      </c>
      <c r="N3890" s="2">
        <v>38316</v>
      </c>
      <c r="O3890">
        <v>26.64</v>
      </c>
      <c r="Q3890" s="2">
        <v>38316</v>
      </c>
      <c r="R3890">
        <v>30837.35</v>
      </c>
      <c r="S3890" s="8">
        <f t="shared" si="545"/>
        <v>0</v>
      </c>
      <c r="T3890" s="9">
        <f t="shared" si="541"/>
        <v>-1.0400000000000001E-4</v>
      </c>
      <c r="U3890" s="3">
        <f>Sheet1!$B$17+Sheet1!$B$18*'Portfolio allocation'!K3890</f>
        <v>3.6848744864412659E-4</v>
      </c>
      <c r="V3890" s="13">
        <f t="shared" si="546"/>
        <v>-4.7248744864412657E-4</v>
      </c>
      <c r="W3890" s="13"/>
      <c r="X3890" s="2">
        <v>38316</v>
      </c>
      <c r="Y3890">
        <v>91.18</v>
      </c>
      <c r="AA3890" s="2">
        <v>38316</v>
      </c>
      <c r="AB3890">
        <v>1161.33</v>
      </c>
      <c r="AC3890">
        <f t="shared" si="547"/>
        <v>0</v>
      </c>
      <c r="AD3890">
        <f t="shared" si="542"/>
        <v>-1.0400000000000001E-4</v>
      </c>
      <c r="AE3890">
        <f>Sheet2!$B$17+Sheet2!$B$18*'Portfolio allocation'!K3890</f>
        <v>-3.9092441915608E-5</v>
      </c>
      <c r="AF3890">
        <f t="shared" si="548"/>
        <v>-6.4907558084392007E-5</v>
      </c>
      <c r="AH3890" s="2">
        <v>38316</v>
      </c>
      <c r="AI3890">
        <v>4.202</v>
      </c>
      <c r="AJ3890">
        <v>2.6</v>
      </c>
      <c r="AK3890">
        <v>1.32395</v>
      </c>
      <c r="AR3890" s="3"/>
    </row>
    <row r="3891" spans="1:44" hidden="1" outlineLevel="1" x14ac:dyDescent="0.2">
      <c r="A3891" s="2">
        <v>38317</v>
      </c>
      <c r="B3891">
        <v>12.78</v>
      </c>
      <c r="E3891" s="2">
        <v>38317</v>
      </c>
      <c r="F3891">
        <v>1182.6500000000001</v>
      </c>
      <c r="G3891">
        <f t="shared" si="543"/>
        <v>7.531139994585434E-4</v>
      </c>
      <c r="H3891" s="2">
        <v>38317</v>
      </c>
      <c r="I3891">
        <v>1753.09</v>
      </c>
      <c r="J3891">
        <f t="shared" si="544"/>
        <v>8.7922126116857235E-4</v>
      </c>
      <c r="K3891">
        <f t="shared" si="540"/>
        <v>7.7522126116857232E-4</v>
      </c>
      <c r="L3891">
        <v>-3.3843228790307834E-3</v>
      </c>
      <c r="N3891" s="2">
        <v>38317</v>
      </c>
      <c r="O3891">
        <v>26.6</v>
      </c>
      <c r="Q3891" s="2">
        <v>38317</v>
      </c>
      <c r="R3891">
        <v>30791.040000000001</v>
      </c>
      <c r="S3891" s="8">
        <f t="shared" si="545"/>
        <v>-1.5017503125267506E-3</v>
      </c>
      <c r="T3891" s="9">
        <f t="shared" si="541"/>
        <v>-1.6057503125267505E-3</v>
      </c>
      <c r="U3891" s="3">
        <f>Sheet1!$B$17+Sheet1!$B$18*'Portfolio allocation'!K3891</f>
        <v>1.3771523618866673E-3</v>
      </c>
      <c r="V3891" s="13">
        <f t="shared" si="546"/>
        <v>-2.9829026744134179E-3</v>
      </c>
      <c r="W3891" s="13"/>
      <c r="X3891" s="2">
        <v>38317</v>
      </c>
      <c r="Y3891">
        <v>90.473200000000006</v>
      </c>
      <c r="AA3891" s="2">
        <v>38317</v>
      </c>
      <c r="AB3891">
        <v>1152.33</v>
      </c>
      <c r="AC3891">
        <f t="shared" si="547"/>
        <v>-7.7497352173800937E-3</v>
      </c>
      <c r="AD3891">
        <f t="shared" si="542"/>
        <v>-7.854135217380093E-3</v>
      </c>
      <c r="AE3891">
        <f>Sheet2!$B$17+Sheet2!$B$18*'Portfolio allocation'!K3891</f>
        <v>7.4273353447856501E-4</v>
      </c>
      <c r="AF3891">
        <f t="shared" si="548"/>
        <v>-8.5968687518586575E-3</v>
      </c>
      <c r="AH3891" s="2">
        <v>38317</v>
      </c>
      <c r="AI3891">
        <v>4.2389999999999999</v>
      </c>
      <c r="AJ3891">
        <v>2.61</v>
      </c>
      <c r="AK3891">
        <v>1.3260000000000001</v>
      </c>
      <c r="AR3891" s="3"/>
    </row>
    <row r="3892" spans="1:44" hidden="1" outlineLevel="1" x14ac:dyDescent="0.2">
      <c r="A3892" s="2">
        <v>38320</v>
      </c>
      <c r="B3892">
        <v>13.3</v>
      </c>
      <c r="E3892" s="2">
        <v>38320</v>
      </c>
      <c r="F3892">
        <v>1178.57</v>
      </c>
      <c r="G3892">
        <f t="shared" si="543"/>
        <v>-3.4498795078850009E-3</v>
      </c>
      <c r="H3892" s="2">
        <v>38320</v>
      </c>
      <c r="I3892">
        <v>1747.34</v>
      </c>
      <c r="J3892">
        <f t="shared" si="544"/>
        <v>-3.2799228790307833E-3</v>
      </c>
      <c r="K3892">
        <f t="shared" si="540"/>
        <v>-3.3843228790307834E-3</v>
      </c>
      <c r="L3892">
        <v>-4.1182122403195459E-3</v>
      </c>
      <c r="N3892" s="2">
        <v>38320</v>
      </c>
      <c r="O3892">
        <v>26.77</v>
      </c>
      <c r="Q3892" s="2">
        <v>38320</v>
      </c>
      <c r="R3892">
        <v>30987.82</v>
      </c>
      <c r="S3892" s="8">
        <f t="shared" si="545"/>
        <v>6.3908201866516023E-3</v>
      </c>
      <c r="T3892" s="9">
        <f t="shared" si="541"/>
        <v>6.2864201866516022E-3</v>
      </c>
      <c r="U3892" s="3">
        <f>Sheet1!$B$17+Sheet1!$B$18*'Portfolio allocation'!K3892</f>
        <v>-3.3947820926172544E-3</v>
      </c>
      <c r="V3892" s="13">
        <f t="shared" si="546"/>
        <v>9.6812022792688562E-3</v>
      </c>
      <c r="W3892" s="13"/>
      <c r="X3892" s="2">
        <v>38320</v>
      </c>
      <c r="Y3892">
        <v>91.218199999999996</v>
      </c>
      <c r="AA3892" s="2">
        <v>38320</v>
      </c>
      <c r="AB3892">
        <v>1161.82</v>
      </c>
      <c r="AC3892">
        <f t="shared" si="547"/>
        <v>8.2354880980275436E-3</v>
      </c>
      <c r="AD3892">
        <f t="shared" si="542"/>
        <v>8.129088098027544E-3</v>
      </c>
      <c r="AE3892">
        <f>Sheet2!$B$17+Sheet2!$B$18*'Portfolio allocation'!K3892</f>
        <v>-2.9560392345554078E-3</v>
      </c>
      <c r="AF3892">
        <f t="shared" si="548"/>
        <v>1.1085127332582951E-2</v>
      </c>
      <c r="AH3892" s="2">
        <v>38320</v>
      </c>
      <c r="AI3892">
        <v>4.3280000000000003</v>
      </c>
      <c r="AJ3892">
        <v>2.66</v>
      </c>
      <c r="AK3892">
        <v>1.3285499999999999</v>
      </c>
      <c r="AR3892" s="3"/>
    </row>
    <row r="3893" spans="1:44" hidden="1" outlineLevel="1" x14ac:dyDescent="0.2">
      <c r="A3893" s="2">
        <v>38321</v>
      </c>
      <c r="B3893">
        <v>13.24</v>
      </c>
      <c r="E3893" s="2">
        <v>38321</v>
      </c>
      <c r="F3893">
        <v>1173.82</v>
      </c>
      <c r="G3893">
        <f t="shared" si="543"/>
        <v>-4.0303079155247223E-3</v>
      </c>
      <c r="H3893" s="2">
        <v>38321</v>
      </c>
      <c r="I3893">
        <v>1740.33</v>
      </c>
      <c r="J3893">
        <f t="shared" si="544"/>
        <v>-4.0118122403195455E-3</v>
      </c>
      <c r="K3893">
        <f t="shared" si="540"/>
        <v>-4.1182122403195459E-3</v>
      </c>
      <c r="L3893">
        <v>1.5162019435394442E-2</v>
      </c>
      <c r="N3893" s="2">
        <v>38321</v>
      </c>
      <c r="O3893">
        <v>26.81</v>
      </c>
      <c r="Q3893" s="2">
        <v>38321</v>
      </c>
      <c r="R3893">
        <v>31034.13</v>
      </c>
      <c r="S3893" s="8">
        <f t="shared" si="545"/>
        <v>1.4944581451681316E-3</v>
      </c>
      <c r="T3893" s="9">
        <f t="shared" si="541"/>
        <v>1.3880581451681316E-3</v>
      </c>
      <c r="U3893" s="3">
        <f>Sheet1!$B$17+Sheet1!$B$18*'Portfolio allocation'!K3893</f>
        <v>-4.2367185671175287E-3</v>
      </c>
      <c r="V3893" s="13">
        <f t="shared" si="546"/>
        <v>5.6247767122856607E-3</v>
      </c>
      <c r="W3893" s="13"/>
      <c r="X3893" s="2">
        <v>38321</v>
      </c>
      <c r="Y3893">
        <v>90.014700000000005</v>
      </c>
      <c r="AA3893" s="2">
        <v>38321</v>
      </c>
      <c r="AB3893">
        <v>1146.49</v>
      </c>
      <c r="AC3893">
        <f t="shared" si="547"/>
        <v>-1.3194815031588258E-2</v>
      </c>
      <c r="AD3893">
        <f t="shared" si="542"/>
        <v>-1.3300015031588258E-2</v>
      </c>
      <c r="AE3893">
        <f>Sheet2!$B$17+Sheet2!$B$18*'Portfolio allocation'!K3893</f>
        <v>-3.6086323778243504E-3</v>
      </c>
      <c r="AF3893">
        <f t="shared" si="548"/>
        <v>-9.6913826537639077E-3</v>
      </c>
      <c r="AH3893" s="2">
        <v>38321</v>
      </c>
      <c r="AI3893">
        <v>4.3600000000000003</v>
      </c>
      <c r="AJ3893">
        <v>2.63</v>
      </c>
      <c r="AK3893">
        <v>1.3290500000000001</v>
      </c>
      <c r="AR3893" s="3"/>
    </row>
    <row r="3894" spans="1:44" hidden="1" outlineLevel="1" x14ac:dyDescent="0.2">
      <c r="A3894" s="2">
        <v>38322</v>
      </c>
      <c r="B3894">
        <v>12.97</v>
      </c>
      <c r="E3894" s="2">
        <v>38322</v>
      </c>
      <c r="F3894">
        <v>1191.3699999999999</v>
      </c>
      <c r="G3894">
        <f t="shared" si="543"/>
        <v>1.49511850198496E-2</v>
      </c>
      <c r="H3894" s="2">
        <v>38322</v>
      </c>
      <c r="I3894">
        <v>1766.9</v>
      </c>
      <c r="J3894">
        <f t="shared" si="544"/>
        <v>1.5267219435394441E-2</v>
      </c>
      <c r="K3894">
        <f t="shared" si="540"/>
        <v>1.5162019435394442E-2</v>
      </c>
      <c r="L3894">
        <v>-9.6992336861179845E-4</v>
      </c>
      <c r="N3894" s="2">
        <v>38322</v>
      </c>
      <c r="O3894">
        <v>27.25</v>
      </c>
      <c r="Q3894" s="2">
        <v>38322</v>
      </c>
      <c r="R3894">
        <v>31543.46</v>
      </c>
      <c r="S3894" s="8">
        <f t="shared" si="545"/>
        <v>1.6411930993393442E-2</v>
      </c>
      <c r="T3894" s="9">
        <f t="shared" si="541"/>
        <v>1.6306730993393442E-2</v>
      </c>
      <c r="U3894" s="3">
        <f>Sheet1!$B$17+Sheet1!$B$18*'Portfolio allocation'!K3894</f>
        <v>1.7882051837311442E-2</v>
      </c>
      <c r="V3894" s="13">
        <f t="shared" si="546"/>
        <v>-1.5753208439179996E-3</v>
      </c>
      <c r="W3894" s="13"/>
      <c r="X3894" s="2">
        <v>38322</v>
      </c>
      <c r="Y3894">
        <v>91.581199999999995</v>
      </c>
      <c r="AA3894" s="2">
        <v>38322</v>
      </c>
      <c r="AB3894">
        <v>1166.44</v>
      </c>
      <c r="AC3894">
        <f t="shared" si="547"/>
        <v>1.7400936772235198E-2</v>
      </c>
      <c r="AD3894">
        <f t="shared" si="542"/>
        <v>1.7296936772235198E-2</v>
      </c>
      <c r="AE3894">
        <f>Sheet2!$B$17+Sheet2!$B$18*'Portfolio allocation'!K3894</f>
        <v>1.3535841511417582E-2</v>
      </c>
      <c r="AF3894">
        <f t="shared" si="548"/>
        <v>3.7610952608176165E-3</v>
      </c>
      <c r="AH3894" s="2">
        <v>38322</v>
      </c>
      <c r="AI3894">
        <v>4.3739999999999997</v>
      </c>
      <c r="AJ3894">
        <v>2.6</v>
      </c>
      <c r="AK3894">
        <v>1.3305499999999999</v>
      </c>
      <c r="AR3894" s="3"/>
    </row>
    <row r="3895" spans="1:44" hidden="1" outlineLevel="1" x14ac:dyDescent="0.2">
      <c r="A3895" s="2">
        <v>38323</v>
      </c>
      <c r="B3895">
        <v>12.98</v>
      </c>
      <c r="E3895" s="2">
        <v>38323</v>
      </c>
      <c r="F3895">
        <v>1190.33</v>
      </c>
      <c r="G3895">
        <f t="shared" si="543"/>
        <v>-8.7294459319942064E-4</v>
      </c>
      <c r="H3895" s="2">
        <v>38323</v>
      </c>
      <c r="I3895">
        <v>1765.37</v>
      </c>
      <c r="J3895">
        <f t="shared" si="544"/>
        <v>-8.6592336861179842E-4</v>
      </c>
      <c r="K3895">
        <f t="shared" si="540"/>
        <v>-9.6992336861179845E-4</v>
      </c>
      <c r="L3895">
        <v>6.0893139908370581E-4</v>
      </c>
      <c r="N3895" s="2">
        <v>38323</v>
      </c>
      <c r="O3895">
        <v>27.09</v>
      </c>
      <c r="Q3895" s="2">
        <v>38323</v>
      </c>
      <c r="R3895">
        <v>31358.25</v>
      </c>
      <c r="S3895" s="8">
        <f t="shared" si="545"/>
        <v>-5.8715816210396232E-3</v>
      </c>
      <c r="T3895" s="9">
        <f t="shared" si="541"/>
        <v>-5.9755816210396231E-3</v>
      </c>
      <c r="U3895" s="3">
        <f>Sheet1!$B$17+Sheet1!$B$18*'Portfolio allocation'!K3895</f>
        <v>-6.2492178524386826E-4</v>
      </c>
      <c r="V3895" s="13">
        <f t="shared" si="546"/>
        <v>-5.3506598357957545E-3</v>
      </c>
      <c r="W3895" s="13"/>
      <c r="X3895" s="2">
        <v>38323</v>
      </c>
      <c r="Y3895">
        <v>91.466499999999996</v>
      </c>
      <c r="AA3895" s="2">
        <v>38323</v>
      </c>
      <c r="AB3895">
        <v>1164.98</v>
      </c>
      <c r="AC3895">
        <f t="shared" si="547"/>
        <v>-1.2516717533692656E-3</v>
      </c>
      <c r="AD3895">
        <f t="shared" si="542"/>
        <v>-1.3564717533692656E-3</v>
      </c>
      <c r="AE3895">
        <f>Sheet2!$B$17+Sheet2!$B$18*'Portfolio allocation'!K3895</f>
        <v>-8.0909359298837508E-4</v>
      </c>
      <c r="AF3895">
        <f t="shared" si="548"/>
        <v>-5.4737816038089048E-4</v>
      </c>
      <c r="AH3895" s="2">
        <v>38323</v>
      </c>
      <c r="AI3895">
        <v>4.4080000000000004</v>
      </c>
      <c r="AJ3895">
        <v>2.62</v>
      </c>
      <c r="AK3895">
        <v>1.3269500000000001</v>
      </c>
      <c r="AR3895" s="3"/>
    </row>
    <row r="3896" spans="1:44" hidden="1" outlineLevel="1" x14ac:dyDescent="0.2">
      <c r="A3896" s="2">
        <v>38324</v>
      </c>
      <c r="B3896">
        <v>12.96</v>
      </c>
      <c r="E3896" s="2">
        <v>38324</v>
      </c>
      <c r="F3896">
        <v>1191.17</v>
      </c>
      <c r="G3896">
        <f t="shared" si="543"/>
        <v>7.0568665832171362E-4</v>
      </c>
      <c r="H3896" s="2">
        <v>38324</v>
      </c>
      <c r="I3896">
        <v>1766.63</v>
      </c>
      <c r="J3896">
        <f t="shared" si="544"/>
        <v>7.1373139908370575E-4</v>
      </c>
      <c r="K3896">
        <f t="shared" si="540"/>
        <v>6.0893139908370581E-4</v>
      </c>
      <c r="L3896">
        <v>-8.390643292597611E-4</v>
      </c>
      <c r="N3896" s="2">
        <v>38324</v>
      </c>
      <c r="O3896">
        <v>27.23</v>
      </c>
      <c r="Q3896" s="2">
        <v>38324</v>
      </c>
      <c r="R3896">
        <v>31520.31</v>
      </c>
      <c r="S3896" s="8">
        <f t="shared" si="545"/>
        <v>5.1680179856976594E-3</v>
      </c>
      <c r="T3896" s="9">
        <f t="shared" si="541"/>
        <v>5.063217985697659E-3</v>
      </c>
      <c r="U3896" s="3">
        <f>Sheet1!$B$17+Sheet1!$B$18*'Portfolio allocation'!K3896</f>
        <v>1.1863804177573646E-3</v>
      </c>
      <c r="V3896" s="13">
        <f t="shared" si="546"/>
        <v>3.8768375679402944E-3</v>
      </c>
      <c r="W3896" s="13"/>
      <c r="X3896" s="2">
        <v>38324</v>
      </c>
      <c r="Y3896">
        <v>92.7273</v>
      </c>
      <c r="AA3896" s="2">
        <v>38324</v>
      </c>
      <c r="AB3896">
        <v>1181.04</v>
      </c>
      <c r="AC3896">
        <f t="shared" si="547"/>
        <v>1.3785644388744744E-2</v>
      </c>
      <c r="AD3896">
        <f t="shared" si="542"/>
        <v>1.3682444388744745E-2</v>
      </c>
      <c r="AE3896">
        <f>Sheet2!$B$17+Sheet2!$B$18*'Portfolio allocation'!K3896</f>
        <v>5.9486434667462441E-4</v>
      </c>
      <c r="AF3896">
        <f t="shared" si="548"/>
        <v>1.308758004207012E-2</v>
      </c>
      <c r="AH3896" s="2">
        <v>38324</v>
      </c>
      <c r="AI3896">
        <v>4.2729999999999997</v>
      </c>
      <c r="AJ3896">
        <v>2.58</v>
      </c>
      <c r="AK3896">
        <v>1.3370500000000001</v>
      </c>
      <c r="AR3896" s="3"/>
    </row>
    <row r="3897" spans="1:44" hidden="1" outlineLevel="1" x14ac:dyDescent="0.2">
      <c r="A3897" s="2">
        <v>38327</v>
      </c>
      <c r="B3897">
        <v>13.19</v>
      </c>
      <c r="E3897" s="2">
        <v>38327</v>
      </c>
      <c r="F3897">
        <v>1190.25</v>
      </c>
      <c r="G3897">
        <f t="shared" si="543"/>
        <v>-7.7234987449326109E-4</v>
      </c>
      <c r="H3897" s="2">
        <v>38327</v>
      </c>
      <c r="I3897">
        <v>1765.33</v>
      </c>
      <c r="J3897">
        <f t="shared" si="544"/>
        <v>-7.3586432925976109E-4</v>
      </c>
      <c r="K3897">
        <f t="shared" si="540"/>
        <v>-8.390643292597611E-4</v>
      </c>
      <c r="L3897">
        <v>-1.115009336497997E-2</v>
      </c>
      <c r="N3897" s="2">
        <v>38327</v>
      </c>
      <c r="O3897">
        <v>27.33</v>
      </c>
      <c r="Q3897" s="2">
        <v>38327</v>
      </c>
      <c r="R3897">
        <v>31636.05</v>
      </c>
      <c r="S3897" s="8">
        <f t="shared" si="545"/>
        <v>3.6719182013120744E-3</v>
      </c>
      <c r="T3897" s="9">
        <f t="shared" si="541"/>
        <v>3.5687182013120745E-3</v>
      </c>
      <c r="U3897" s="3">
        <f>Sheet1!$B$17+Sheet1!$B$18*'Portfolio allocation'!K3897</f>
        <v>-4.7479697889012606E-4</v>
      </c>
      <c r="V3897" s="13">
        <f t="shared" si="546"/>
        <v>4.0435151802022005E-3</v>
      </c>
      <c r="W3897" s="13"/>
      <c r="X3897" s="2">
        <v>38327</v>
      </c>
      <c r="Y3897">
        <v>93.290899999999993</v>
      </c>
      <c r="AA3897" s="2">
        <v>38327</v>
      </c>
      <c r="AB3897">
        <v>1188.22</v>
      </c>
      <c r="AC3897">
        <f t="shared" si="547"/>
        <v>6.0793876583351558E-3</v>
      </c>
      <c r="AD3897">
        <f t="shared" si="542"/>
        <v>5.9753876583351559E-3</v>
      </c>
      <c r="AE3897">
        <f>Sheet2!$B$17+Sheet2!$B$18*'Portfolio allocation'!K3897</f>
        <v>-6.9273039668050682E-4</v>
      </c>
      <c r="AF3897">
        <f t="shared" si="548"/>
        <v>6.6681180550156628E-3</v>
      </c>
      <c r="AH3897" s="2">
        <v>38327</v>
      </c>
      <c r="AI3897">
        <v>4.2350000000000003</v>
      </c>
      <c r="AJ3897">
        <v>2.6</v>
      </c>
      <c r="AK3897">
        <v>1.3426499999999999</v>
      </c>
      <c r="AR3897" s="3"/>
    </row>
    <row r="3898" spans="1:44" hidden="1" outlineLevel="1" x14ac:dyDescent="0.2">
      <c r="A3898" s="2">
        <v>38328</v>
      </c>
      <c r="B3898">
        <v>13.67</v>
      </c>
      <c r="E3898" s="2">
        <v>38328</v>
      </c>
      <c r="F3898">
        <v>1177.07</v>
      </c>
      <c r="G3898">
        <f t="shared" si="543"/>
        <v>-1.1073303927746303E-2</v>
      </c>
      <c r="H3898" s="2">
        <v>38328</v>
      </c>
      <c r="I3898">
        <v>1745.83</v>
      </c>
      <c r="J3898">
        <f t="shared" si="544"/>
        <v>-1.104609336497997E-2</v>
      </c>
      <c r="K3898">
        <f t="shared" si="540"/>
        <v>-1.115009336497997E-2</v>
      </c>
      <c r="L3898">
        <v>5.0053176311554079E-3</v>
      </c>
      <c r="N3898" s="2">
        <v>38328</v>
      </c>
      <c r="O3898">
        <v>27.07</v>
      </c>
      <c r="Q3898" s="2">
        <v>38328</v>
      </c>
      <c r="R3898">
        <v>31335.09</v>
      </c>
      <c r="S3898" s="8">
        <f t="shared" si="545"/>
        <v>-9.5131977601501383E-3</v>
      </c>
      <c r="T3898" s="9">
        <f t="shared" si="541"/>
        <v>-9.6171977601501382E-3</v>
      </c>
      <c r="U3898" s="3">
        <f>Sheet1!$B$17+Sheet1!$B$18*'Portfolio allocation'!K3898</f>
        <v>-1.2303870804894871E-2</v>
      </c>
      <c r="V3898" s="13">
        <f t="shared" si="546"/>
        <v>2.6866730447447328E-3</v>
      </c>
      <c r="W3898" s="13"/>
      <c r="X3898" s="2">
        <v>38328</v>
      </c>
      <c r="Y3898">
        <v>91.791300000000007</v>
      </c>
      <c r="AA3898" s="2">
        <v>38328</v>
      </c>
      <c r="AB3898">
        <v>1169.1199999999999</v>
      </c>
      <c r="AC3898">
        <f t="shared" si="547"/>
        <v>-1.6074464324788429E-2</v>
      </c>
      <c r="AD3898">
        <f t="shared" si="542"/>
        <v>-1.6178464324788429E-2</v>
      </c>
      <c r="AE3898">
        <f>Sheet2!$B$17+Sheet2!$B$18*'Portfolio allocation'!K3898</f>
        <v>-9.8615604733851784E-3</v>
      </c>
      <c r="AF3898">
        <f t="shared" si="548"/>
        <v>-6.3169038514032504E-3</v>
      </c>
      <c r="AH3898" s="2">
        <v>38328</v>
      </c>
      <c r="AI3898">
        <v>4.2300000000000004</v>
      </c>
      <c r="AJ3898">
        <v>2.6</v>
      </c>
      <c r="AK3898">
        <v>1.3427500000000001</v>
      </c>
      <c r="AR3898" s="3"/>
    </row>
    <row r="3899" spans="1:44" hidden="1" outlineLevel="1" x14ac:dyDescent="0.2">
      <c r="A3899" s="2">
        <v>38329</v>
      </c>
      <c r="B3899">
        <v>13.19</v>
      </c>
      <c r="E3899" s="2">
        <v>38329</v>
      </c>
      <c r="F3899">
        <v>1182.81</v>
      </c>
      <c r="G3899">
        <f t="shared" si="543"/>
        <v>4.876515415395799E-3</v>
      </c>
      <c r="H3899" s="2">
        <v>38329</v>
      </c>
      <c r="I3899">
        <v>1754.75</v>
      </c>
      <c r="J3899">
        <f t="shared" si="544"/>
        <v>5.1093176311554078E-3</v>
      </c>
      <c r="K3899">
        <f t="shared" si="540"/>
        <v>5.0053176311554079E-3</v>
      </c>
      <c r="L3899">
        <v>5.3672647955548087E-3</v>
      </c>
      <c r="N3899" s="2">
        <v>38329</v>
      </c>
      <c r="O3899">
        <v>27.36</v>
      </c>
      <c r="Q3899" s="2">
        <v>38329</v>
      </c>
      <c r="R3899">
        <v>31670.78</v>
      </c>
      <c r="S3899" s="8">
        <f t="shared" si="545"/>
        <v>1.0712910031533296E-2</v>
      </c>
      <c r="T3899" s="9">
        <f t="shared" si="541"/>
        <v>1.0608910031533296E-2</v>
      </c>
      <c r="U3899" s="3">
        <f>Sheet1!$B$17+Sheet1!$B$18*'Portfolio allocation'!K3899</f>
        <v>6.2300261224340677E-3</v>
      </c>
      <c r="V3899" s="13">
        <f t="shared" si="546"/>
        <v>4.3788839090992283E-3</v>
      </c>
      <c r="W3899" s="13"/>
      <c r="X3899" s="2">
        <v>38329</v>
      </c>
      <c r="Y3899">
        <v>92.316599999999994</v>
      </c>
      <c r="AA3899" s="2">
        <v>38329</v>
      </c>
      <c r="AB3899">
        <v>1175.81</v>
      </c>
      <c r="AC3899">
        <f t="shared" si="547"/>
        <v>5.7222526344602453E-3</v>
      </c>
      <c r="AD3899">
        <f t="shared" si="542"/>
        <v>5.6186526344602456E-3</v>
      </c>
      <c r="AE3899">
        <f>Sheet2!$B$17+Sheet2!$B$18*'Portfolio allocation'!K3899</f>
        <v>4.5042431461897381E-3</v>
      </c>
      <c r="AF3899">
        <f t="shared" si="548"/>
        <v>1.1144094882705076E-3</v>
      </c>
      <c r="AH3899" s="2">
        <v>38329</v>
      </c>
      <c r="AI3899">
        <v>4.1269999999999998</v>
      </c>
      <c r="AJ3899">
        <v>2.59</v>
      </c>
      <c r="AK3899">
        <v>1.3267</v>
      </c>
      <c r="AR3899" s="3"/>
    </row>
    <row r="3900" spans="1:44" hidden="1" outlineLevel="1" x14ac:dyDescent="0.2">
      <c r="A3900" s="2">
        <v>38330</v>
      </c>
      <c r="B3900">
        <v>12.88</v>
      </c>
      <c r="E3900" s="2">
        <v>38330</v>
      </c>
      <c r="F3900">
        <v>1189.24</v>
      </c>
      <c r="G3900">
        <f t="shared" si="543"/>
        <v>5.4362069985882666E-3</v>
      </c>
      <c r="H3900" s="2">
        <v>38330</v>
      </c>
      <c r="I3900">
        <v>1764.35</v>
      </c>
      <c r="J3900">
        <f t="shared" si="544"/>
        <v>5.4708647955548084E-3</v>
      </c>
      <c r="K3900">
        <f t="shared" si="540"/>
        <v>5.3672647955548087E-3</v>
      </c>
      <c r="L3900">
        <v>-1.1464769801910097E-3</v>
      </c>
      <c r="N3900" s="2">
        <v>38330</v>
      </c>
      <c r="O3900">
        <v>27.23</v>
      </c>
      <c r="Q3900" s="2">
        <v>38330</v>
      </c>
      <c r="R3900">
        <v>31520.31</v>
      </c>
      <c r="S3900" s="8">
        <f t="shared" si="545"/>
        <v>-4.7510670719191905E-3</v>
      </c>
      <c r="T3900" s="9">
        <f t="shared" si="541"/>
        <v>-4.8546670719191902E-3</v>
      </c>
      <c r="U3900" s="3">
        <f>Sheet1!$B$17+Sheet1!$B$18*'Portfolio allocation'!K3900</f>
        <v>6.6452610823940581E-3</v>
      </c>
      <c r="V3900" s="13">
        <f t="shared" si="546"/>
        <v>-1.1499928154313249E-2</v>
      </c>
      <c r="W3900" s="13"/>
      <c r="X3900" s="2">
        <v>38330</v>
      </c>
      <c r="Y3900">
        <v>93.138099999999994</v>
      </c>
      <c r="AA3900" s="2">
        <v>38330</v>
      </c>
      <c r="AB3900">
        <v>1186.27</v>
      </c>
      <c r="AC3900">
        <f t="shared" si="547"/>
        <v>8.8959951012492766E-3</v>
      </c>
      <c r="AD3900">
        <f t="shared" si="542"/>
        <v>8.792395101249276E-3</v>
      </c>
      <c r="AE3900">
        <f>Sheet2!$B$17+Sheet2!$B$18*'Portfolio allocation'!K3900</f>
        <v>4.826095798881002E-3</v>
      </c>
      <c r="AF3900">
        <f t="shared" si="548"/>
        <v>3.966299302368274E-3</v>
      </c>
      <c r="AH3900" s="2">
        <v>38330</v>
      </c>
      <c r="AI3900">
        <v>4.17</v>
      </c>
      <c r="AJ3900">
        <v>2.59</v>
      </c>
      <c r="AK3900">
        <v>1.32575</v>
      </c>
      <c r="AR3900" s="3"/>
    </row>
    <row r="3901" spans="1:44" hidden="1" outlineLevel="1" x14ac:dyDescent="0.2">
      <c r="A3901" s="2">
        <v>38331</v>
      </c>
      <c r="B3901">
        <v>12.76</v>
      </c>
      <c r="E3901" s="2">
        <v>38331</v>
      </c>
      <c r="F3901">
        <v>1188</v>
      </c>
      <c r="G3901">
        <f t="shared" si="543"/>
        <v>-1.0426827217382417E-3</v>
      </c>
      <c r="H3901" s="2">
        <v>38331</v>
      </c>
      <c r="I3901">
        <v>1762.51</v>
      </c>
      <c r="J3901">
        <f t="shared" si="544"/>
        <v>-1.0428769801910098E-3</v>
      </c>
      <c r="K3901">
        <f t="shared" si="540"/>
        <v>-1.1464769801910097E-3</v>
      </c>
      <c r="L3901">
        <v>8.9905838582476968E-3</v>
      </c>
      <c r="N3901" s="2">
        <v>38331</v>
      </c>
      <c r="O3901">
        <v>27.08</v>
      </c>
      <c r="Q3901" s="2">
        <v>38331</v>
      </c>
      <c r="R3901">
        <v>31346.66</v>
      </c>
      <c r="S3901" s="8">
        <f t="shared" si="545"/>
        <v>-5.5091463250203088E-3</v>
      </c>
      <c r="T3901" s="9">
        <f t="shared" si="541"/>
        <v>-5.6127463250203085E-3</v>
      </c>
      <c r="U3901" s="3">
        <f>Sheet1!$B$17+Sheet1!$B$18*'Portfolio allocation'!K3901</f>
        <v>-8.2746856291108692E-4</v>
      </c>
      <c r="V3901" s="13">
        <f t="shared" si="546"/>
        <v>-4.7852777621092213E-3</v>
      </c>
      <c r="W3901" s="13"/>
      <c r="X3901" s="2">
        <v>38331</v>
      </c>
      <c r="Y3901">
        <v>92.335700000000003</v>
      </c>
      <c r="AA3901" s="2">
        <v>38331</v>
      </c>
      <c r="AB3901">
        <v>1176.05</v>
      </c>
      <c r="AC3901">
        <f t="shared" si="547"/>
        <v>-8.6152393637198843E-3</v>
      </c>
      <c r="AD3901">
        <f t="shared" si="542"/>
        <v>-8.7196393637198836E-3</v>
      </c>
      <c r="AE3901">
        <f>Sheet2!$B$17+Sheet2!$B$18*'Portfolio allocation'!K3901</f>
        <v>-9.6608956869461912E-4</v>
      </c>
      <c r="AF3901">
        <f t="shared" si="548"/>
        <v>-7.7535497950252646E-3</v>
      </c>
      <c r="AH3901" s="2">
        <v>38331</v>
      </c>
      <c r="AI3901">
        <v>4.1550000000000002</v>
      </c>
      <c r="AJ3901">
        <v>2.61</v>
      </c>
      <c r="AK3901">
        <v>1.3222499999999999</v>
      </c>
      <c r="AR3901" s="3"/>
    </row>
    <row r="3902" spans="1:44" hidden="1" outlineLevel="1" x14ac:dyDescent="0.2">
      <c r="A3902" s="2">
        <v>38334</v>
      </c>
      <c r="B3902">
        <v>12.54</v>
      </c>
      <c r="E3902" s="2">
        <v>38334</v>
      </c>
      <c r="F3902">
        <v>1198.68</v>
      </c>
      <c r="G3902">
        <f t="shared" si="543"/>
        <v>8.9898989898991033E-3</v>
      </c>
      <c r="H3902" s="2">
        <v>38334</v>
      </c>
      <c r="I3902">
        <v>1778.54</v>
      </c>
      <c r="J3902">
        <f t="shared" si="544"/>
        <v>9.0949838582476961E-3</v>
      </c>
      <c r="K3902">
        <f t="shared" si="540"/>
        <v>8.9905838582476968E-3</v>
      </c>
      <c r="L3902">
        <v>3.812544752437481E-3</v>
      </c>
      <c r="N3902" s="2">
        <v>38334</v>
      </c>
      <c r="O3902">
        <v>27.25</v>
      </c>
      <c r="Q3902" s="2">
        <v>38334</v>
      </c>
      <c r="R3902">
        <v>31543.46</v>
      </c>
      <c r="S3902" s="8">
        <f t="shared" si="545"/>
        <v>6.2781808333007838E-3</v>
      </c>
      <c r="T3902" s="9">
        <f t="shared" si="541"/>
        <v>6.1737808333007837E-3</v>
      </c>
      <c r="U3902" s="3">
        <f>Sheet1!$B$17+Sheet1!$B$18*'Portfolio allocation'!K3902</f>
        <v>1.0802024538231883E-2</v>
      </c>
      <c r="V3902" s="13">
        <f t="shared" si="546"/>
        <v>-4.6282437049310994E-3</v>
      </c>
      <c r="W3902" s="13"/>
      <c r="X3902" s="2">
        <v>38334</v>
      </c>
      <c r="Y3902">
        <v>92.125600000000006</v>
      </c>
      <c r="AA3902" s="2">
        <v>38334</v>
      </c>
      <c r="AB3902">
        <v>1173.3800000000001</v>
      </c>
      <c r="AC3902">
        <f t="shared" si="547"/>
        <v>-2.2703116364098941E-3</v>
      </c>
      <c r="AD3902">
        <f t="shared" si="542"/>
        <v>-2.3767116364098941E-3</v>
      </c>
      <c r="AE3902">
        <f>Sheet2!$B$17+Sheet2!$B$18*'Portfolio allocation'!K3902</f>
        <v>8.0480435486572164E-3</v>
      </c>
      <c r="AF3902">
        <f t="shared" si="548"/>
        <v>-1.042475518506711E-2</v>
      </c>
      <c r="AH3902" s="2">
        <v>38334</v>
      </c>
      <c r="AI3902">
        <v>4.1520000000000001</v>
      </c>
      <c r="AJ3902">
        <v>2.66</v>
      </c>
      <c r="AK3902">
        <v>1.32975</v>
      </c>
      <c r="AR3902" s="3"/>
    </row>
    <row r="3903" spans="1:44" hidden="1" outlineLevel="1" x14ac:dyDescent="0.2">
      <c r="A3903" s="2">
        <v>38335</v>
      </c>
      <c r="B3903">
        <v>12.73</v>
      </c>
      <c r="E3903" s="2">
        <v>38335</v>
      </c>
      <c r="F3903">
        <v>1203.3800000000001</v>
      </c>
      <c r="G3903">
        <f t="shared" si="543"/>
        <v>3.9209797443855443E-3</v>
      </c>
      <c r="H3903" s="2">
        <v>38335</v>
      </c>
      <c r="I3903">
        <v>1785.51</v>
      </c>
      <c r="J3903">
        <f t="shared" si="544"/>
        <v>3.918944752437481E-3</v>
      </c>
      <c r="K3903">
        <f t="shared" si="540"/>
        <v>3.812544752437481E-3</v>
      </c>
      <c r="L3903">
        <v>1.9270325789270632E-3</v>
      </c>
      <c r="N3903" s="2">
        <v>38335</v>
      </c>
      <c r="O3903">
        <v>27.23</v>
      </c>
      <c r="Q3903" s="2">
        <v>38335</v>
      </c>
      <c r="R3903">
        <v>31520.31</v>
      </c>
      <c r="S3903" s="8">
        <f t="shared" si="545"/>
        <v>-7.3390807476403364E-4</v>
      </c>
      <c r="T3903" s="9">
        <f t="shared" si="541"/>
        <v>-8.4030807476403362E-4</v>
      </c>
      <c r="U3903" s="3">
        <f>Sheet1!$B$17+Sheet1!$B$18*'Portfolio allocation'!K3903</f>
        <v>4.8616468470841709E-3</v>
      </c>
      <c r="V3903" s="13">
        <f t="shared" si="546"/>
        <v>-5.7019549218482041E-3</v>
      </c>
      <c r="W3903" s="13"/>
      <c r="X3903" s="2">
        <v>38335</v>
      </c>
      <c r="Y3903">
        <v>92.947100000000006</v>
      </c>
      <c r="AA3903" s="2">
        <v>38335</v>
      </c>
      <c r="AB3903">
        <v>1183.8399999999999</v>
      </c>
      <c r="AC3903">
        <f t="shared" si="547"/>
        <v>8.9144181765496988E-3</v>
      </c>
      <c r="AD3903">
        <f t="shared" si="542"/>
        <v>8.8084181765496986E-3</v>
      </c>
      <c r="AE3903">
        <f>Sheet2!$B$17+Sheet2!$B$18*'Portfolio allocation'!K3903</f>
        <v>3.4435990720454298E-3</v>
      </c>
      <c r="AF3903">
        <f t="shared" si="548"/>
        <v>5.3648191045042688E-3</v>
      </c>
      <c r="AH3903" s="2">
        <v>38335</v>
      </c>
      <c r="AI3903">
        <v>4.1319999999999997</v>
      </c>
      <c r="AJ3903">
        <v>2.65</v>
      </c>
      <c r="AK3903">
        <v>1.3283499999999999</v>
      </c>
      <c r="AR3903" s="3"/>
    </row>
    <row r="3904" spans="1:44" hidden="1" outlineLevel="1" x14ac:dyDescent="0.2">
      <c r="A3904" s="2">
        <v>38336</v>
      </c>
      <c r="B3904">
        <v>12.35</v>
      </c>
      <c r="E3904" s="2">
        <v>38336</v>
      </c>
      <c r="F3904">
        <v>1205.72</v>
      </c>
      <c r="G3904">
        <f t="shared" si="543"/>
        <v>1.9445229270886877E-3</v>
      </c>
      <c r="H3904" s="2">
        <v>38336</v>
      </c>
      <c r="I3904">
        <v>1789.14</v>
      </c>
      <c r="J3904">
        <f t="shared" si="544"/>
        <v>2.0330325789270631E-3</v>
      </c>
      <c r="K3904">
        <f t="shared" si="540"/>
        <v>1.9270325789270632E-3</v>
      </c>
      <c r="L3904">
        <v>-2.1345077433851554E-3</v>
      </c>
      <c r="N3904" s="2">
        <v>38336</v>
      </c>
      <c r="O3904">
        <v>27.11</v>
      </c>
      <c r="Q3904" s="2">
        <v>38336</v>
      </c>
      <c r="R3904">
        <v>31381.39</v>
      </c>
      <c r="S3904" s="8">
        <f t="shared" si="545"/>
        <v>-4.4073170600162914E-3</v>
      </c>
      <c r="T3904" s="9">
        <f t="shared" si="541"/>
        <v>-4.5133170600162916E-3</v>
      </c>
      <c r="U3904" s="3">
        <f>Sheet1!$B$17+Sheet1!$B$18*'Portfolio allocation'!K3904</f>
        <v>2.6985394963998932E-3</v>
      </c>
      <c r="V3904" s="13">
        <f t="shared" si="546"/>
        <v>-7.2118565564161848E-3</v>
      </c>
      <c r="W3904" s="13"/>
      <c r="X3904" s="2">
        <v>38336</v>
      </c>
      <c r="Y3904">
        <v>92.966099999999997</v>
      </c>
      <c r="AA3904" s="2">
        <v>38336</v>
      </c>
      <c r="AB3904">
        <v>1184.08</v>
      </c>
      <c r="AC3904">
        <f t="shared" si="547"/>
        <v>2.0273009866200731E-4</v>
      </c>
      <c r="AD3904">
        <f t="shared" si="542"/>
        <v>9.7130098662007302E-5</v>
      </c>
      <c r="AE3904">
        <f>Sheet2!$B$17+Sheet2!$B$18*'Portfolio allocation'!K3904</f>
        <v>1.7669535435938088E-3</v>
      </c>
      <c r="AF3904">
        <f t="shared" si="548"/>
        <v>-1.6698234449318014E-3</v>
      </c>
      <c r="AH3904" s="2">
        <v>38336</v>
      </c>
      <c r="AI3904">
        <v>4.0789999999999997</v>
      </c>
      <c r="AJ3904">
        <v>2.64</v>
      </c>
      <c r="AK3904">
        <v>1.34215</v>
      </c>
      <c r="AR3904" s="3"/>
    </row>
    <row r="3905" spans="1:44" hidden="1" outlineLevel="1" x14ac:dyDescent="0.2">
      <c r="A3905" s="2">
        <v>38337</v>
      </c>
      <c r="B3905">
        <v>12.27</v>
      </c>
      <c r="E3905" s="2">
        <v>38337</v>
      </c>
      <c r="F3905">
        <v>1203.21</v>
      </c>
      <c r="G3905">
        <f t="shared" si="543"/>
        <v>-2.0817436884185136E-3</v>
      </c>
      <c r="H3905" s="2">
        <v>38337</v>
      </c>
      <c r="I3905">
        <v>1785.51</v>
      </c>
      <c r="J3905">
        <f t="shared" si="544"/>
        <v>-2.0289077433851554E-3</v>
      </c>
      <c r="K3905">
        <f t="shared" si="540"/>
        <v>-2.1345077433851554E-3</v>
      </c>
      <c r="L3905">
        <v>-7.5664534301123571E-3</v>
      </c>
      <c r="N3905" s="2">
        <v>38337</v>
      </c>
      <c r="O3905">
        <v>27.16</v>
      </c>
      <c r="Q3905" s="2">
        <v>38337</v>
      </c>
      <c r="R3905">
        <v>31439.27</v>
      </c>
      <c r="S3905" s="8">
        <f t="shared" si="545"/>
        <v>1.8444052350772289E-3</v>
      </c>
      <c r="T3905" s="9">
        <f t="shared" si="541"/>
        <v>1.7388052350772289E-3</v>
      </c>
      <c r="U3905" s="3">
        <f>Sheet1!$B$17+Sheet1!$B$18*'Portfolio allocation'!K3905</f>
        <v>-1.9609624944768619E-3</v>
      </c>
      <c r="V3905" s="13">
        <f t="shared" si="546"/>
        <v>3.6997677295540908E-3</v>
      </c>
      <c r="W3905" s="13"/>
      <c r="X3905" s="2">
        <v>38337</v>
      </c>
      <c r="Y3905">
        <v>93.080799999999996</v>
      </c>
      <c r="AA3905" s="2">
        <v>38337</v>
      </c>
      <c r="AB3905">
        <v>1185.54</v>
      </c>
      <c r="AC3905">
        <f t="shared" si="547"/>
        <v>1.2330247956220397E-3</v>
      </c>
      <c r="AD3905">
        <f t="shared" si="542"/>
        <v>1.1266247956220397E-3</v>
      </c>
      <c r="AE3905">
        <f>Sheet2!$B$17+Sheet2!$B$18*'Portfolio allocation'!K3905</f>
        <v>-1.8446717302713946E-3</v>
      </c>
      <c r="AF3905">
        <f t="shared" si="548"/>
        <v>2.9712965258934343E-3</v>
      </c>
      <c r="AH3905" s="2">
        <v>38337</v>
      </c>
      <c r="AI3905">
        <v>4.1859999999999999</v>
      </c>
      <c r="AJ3905">
        <v>2.66</v>
      </c>
      <c r="AK3905">
        <v>1.3286500000000001</v>
      </c>
      <c r="AR3905" s="3"/>
    </row>
    <row r="3906" spans="1:44" hidden="1" outlineLevel="1" x14ac:dyDescent="0.2">
      <c r="A3906" s="2">
        <v>38338</v>
      </c>
      <c r="B3906">
        <v>11.95</v>
      </c>
      <c r="E3906" s="2">
        <v>38338</v>
      </c>
      <c r="F3906">
        <v>1194.22</v>
      </c>
      <c r="G3906">
        <f t="shared" si="543"/>
        <v>-7.4716799228730091E-3</v>
      </c>
      <c r="H3906" s="2">
        <v>38338</v>
      </c>
      <c r="I3906">
        <v>1772.19</v>
      </c>
      <c r="J3906">
        <f t="shared" si="544"/>
        <v>-7.4600534301123567E-3</v>
      </c>
      <c r="K3906">
        <f t="shared" si="540"/>
        <v>-7.5664534301123571E-3</v>
      </c>
      <c r="L3906">
        <v>2.7690603603432585E-4</v>
      </c>
      <c r="N3906" s="2">
        <v>38338</v>
      </c>
      <c r="O3906">
        <v>26.96</v>
      </c>
      <c r="Q3906" s="2">
        <v>38338</v>
      </c>
      <c r="R3906">
        <v>31207.759999999998</v>
      </c>
      <c r="S3906" s="8">
        <f t="shared" si="545"/>
        <v>-7.3637205952937768E-3</v>
      </c>
      <c r="T3906" s="9">
        <f t="shared" si="541"/>
        <v>-7.4701205952937772E-3</v>
      </c>
      <c r="U3906" s="3">
        <f>Sheet1!$B$17+Sheet1!$B$18*'Portfolio allocation'!K3906</f>
        <v>-8.1926282501010306E-3</v>
      </c>
      <c r="V3906" s="13">
        <f t="shared" si="546"/>
        <v>7.225076548072534E-4</v>
      </c>
      <c r="W3906" s="13"/>
      <c r="X3906" s="2">
        <v>38338</v>
      </c>
      <c r="Y3906">
        <v>91.886799999999994</v>
      </c>
      <c r="AA3906" s="2">
        <v>38338</v>
      </c>
      <c r="AB3906">
        <v>1170.3399999999999</v>
      </c>
      <c r="AC3906">
        <f t="shared" si="547"/>
        <v>-1.2821161664726688E-2</v>
      </c>
      <c r="AD3906">
        <f t="shared" si="542"/>
        <v>-1.2927961664726689E-2</v>
      </c>
      <c r="AE3906">
        <f>Sheet2!$B$17+Sheet2!$B$18*'Portfolio allocation'!K3906</f>
        <v>-6.6748964163773064E-3</v>
      </c>
      <c r="AF3906">
        <f t="shared" si="548"/>
        <v>-6.2530652483493822E-3</v>
      </c>
      <c r="AH3906" s="2">
        <v>38338</v>
      </c>
      <c r="AI3906">
        <v>4.2069999999999999</v>
      </c>
      <c r="AJ3906">
        <v>2.67</v>
      </c>
      <c r="AK3906">
        <v>1.3253999999999999</v>
      </c>
      <c r="AR3906" s="3"/>
    </row>
    <row r="3907" spans="1:44" hidden="1" outlineLevel="1" x14ac:dyDescent="0.2">
      <c r="A3907" s="2">
        <v>38341</v>
      </c>
      <c r="B3907">
        <v>11.83</v>
      </c>
      <c r="E3907" s="2">
        <v>38341</v>
      </c>
      <c r="F3907">
        <v>1194.6500000000001</v>
      </c>
      <c r="G3907">
        <f t="shared" si="543"/>
        <v>3.6006765922524941E-4</v>
      </c>
      <c r="H3907" s="2">
        <v>38341</v>
      </c>
      <c r="I3907">
        <v>1772.87</v>
      </c>
      <c r="J3907">
        <f t="shared" si="544"/>
        <v>3.8370603603432585E-4</v>
      </c>
      <c r="K3907">
        <f t="shared" si="540"/>
        <v>2.7690603603432585E-4</v>
      </c>
      <c r="L3907">
        <v>8.9499578333438676E-3</v>
      </c>
      <c r="N3907" s="2">
        <v>38341</v>
      </c>
      <c r="O3907">
        <v>26.95</v>
      </c>
      <c r="Q3907" s="2">
        <v>38341</v>
      </c>
      <c r="R3907">
        <v>31196.19</v>
      </c>
      <c r="S3907" s="8">
        <f t="shared" si="545"/>
        <v>-3.7074112336166198E-4</v>
      </c>
      <c r="T3907" s="9">
        <f t="shared" si="541"/>
        <v>-4.7754112336166198E-4</v>
      </c>
      <c r="U3907" s="3">
        <f>Sheet1!$B$17+Sheet1!$B$18*'Portfolio allocation'!K3907</f>
        <v>8.0547250662540732E-4</v>
      </c>
      <c r="V3907" s="13">
        <f t="shared" si="546"/>
        <v>-1.2830136299870694E-3</v>
      </c>
      <c r="W3907" s="13"/>
      <c r="X3907" s="2">
        <v>38341</v>
      </c>
      <c r="Y3907">
        <v>92.221100000000007</v>
      </c>
      <c r="AA3907" s="2">
        <v>38341</v>
      </c>
      <c r="AB3907">
        <v>1174.5899999999999</v>
      </c>
      <c r="AC3907">
        <f t="shared" si="547"/>
        <v>3.6314233470615687E-3</v>
      </c>
      <c r="AD3907">
        <f t="shared" si="542"/>
        <v>3.5226233470615686E-3</v>
      </c>
      <c r="AE3907">
        <f>Sheet2!$B$17+Sheet2!$B$18*'Portfolio allocation'!K3907</f>
        <v>2.9961892311799245E-4</v>
      </c>
      <c r="AF3907">
        <f t="shared" si="548"/>
        <v>3.2230044239435762E-3</v>
      </c>
      <c r="AH3907" s="2">
        <v>38341</v>
      </c>
      <c r="AI3907">
        <v>4.194</v>
      </c>
      <c r="AJ3907">
        <v>2.72</v>
      </c>
      <c r="AK3907">
        <v>1.3407500000000001</v>
      </c>
      <c r="AR3907" s="3"/>
    </row>
    <row r="3908" spans="1:44" hidden="1" outlineLevel="1" x14ac:dyDescent="0.2">
      <c r="A3908" s="2">
        <v>38342</v>
      </c>
      <c r="B3908">
        <v>11.55</v>
      </c>
      <c r="E3908" s="2">
        <v>38342</v>
      </c>
      <c r="F3908">
        <v>1205.45</v>
      </c>
      <c r="G3908">
        <f t="shared" si="543"/>
        <v>9.0403046917506558E-3</v>
      </c>
      <c r="H3908" s="2">
        <v>38342</v>
      </c>
      <c r="I3908">
        <v>1788.93</v>
      </c>
      <c r="J3908">
        <f t="shared" si="544"/>
        <v>9.0587578333438667E-3</v>
      </c>
      <c r="K3908">
        <f t="shared" ref="K3908:K3971" si="549">J3908-(AJ3907/25000)</f>
        <v>8.9499578333438676E-3</v>
      </c>
      <c r="L3908">
        <v>3.6532253447592233E-3</v>
      </c>
      <c r="N3908" s="2">
        <v>38342</v>
      </c>
      <c r="O3908">
        <v>27.07</v>
      </c>
      <c r="Q3908" s="2">
        <v>38342</v>
      </c>
      <c r="R3908">
        <v>31335.09</v>
      </c>
      <c r="S3908" s="8">
        <f t="shared" si="545"/>
        <v>4.4524667916179261E-3</v>
      </c>
      <c r="T3908" s="9">
        <f t="shared" ref="T3908:T3971" si="550">S3908-(AJ3907/100/250)</f>
        <v>4.3436667916179261E-3</v>
      </c>
      <c r="U3908" s="3">
        <f>Sheet1!$B$17+Sheet1!$B$18*'Portfolio allocation'!K3908</f>
        <v>1.0755417332861819E-2</v>
      </c>
      <c r="V3908" s="13">
        <f t="shared" si="546"/>
        <v>-6.4117505412438934E-3</v>
      </c>
      <c r="W3908" s="13"/>
      <c r="X3908" s="2">
        <v>38342</v>
      </c>
      <c r="Y3908">
        <v>92.67</v>
      </c>
      <c r="AA3908" s="2">
        <v>38342</v>
      </c>
      <c r="AB3908">
        <v>1180.31</v>
      </c>
      <c r="AC3908">
        <f t="shared" si="547"/>
        <v>4.8697843502838456E-3</v>
      </c>
      <c r="AD3908">
        <f t="shared" ref="AD3908:AD3971" si="551">AC3908-AJ3908/25000</f>
        <v>4.7609843502838456E-3</v>
      </c>
      <c r="AE3908">
        <f>Sheet2!$B$17+Sheet2!$B$18*'Portfolio allocation'!K3908</f>
        <v>8.0119178508490964E-3</v>
      </c>
      <c r="AF3908">
        <f t="shared" si="548"/>
        <v>-3.2509335005652508E-3</v>
      </c>
      <c r="AH3908" s="2">
        <v>38342</v>
      </c>
      <c r="AI3908">
        <v>4.17</v>
      </c>
      <c r="AJ3908">
        <v>2.72</v>
      </c>
      <c r="AK3908">
        <v>1.3364499999999999</v>
      </c>
      <c r="AR3908" s="3"/>
    </row>
    <row r="3909" spans="1:44" hidden="1" outlineLevel="1" x14ac:dyDescent="0.2">
      <c r="A3909" s="2">
        <v>38343</v>
      </c>
      <c r="B3909">
        <v>11.45</v>
      </c>
      <c r="E3909" s="2">
        <v>38343</v>
      </c>
      <c r="F3909">
        <v>1209.57</v>
      </c>
      <c r="G3909">
        <f t="shared" ref="G3909:G3972" si="552">(F3909/F3908)-1</f>
        <v>3.4178107760587384E-3</v>
      </c>
      <c r="H3909" s="2">
        <v>38343</v>
      </c>
      <c r="I3909">
        <v>1795.66</v>
      </c>
      <c r="J3909">
        <f t="shared" ref="J3909:J3972" si="553">(I3909/I3908)-1</f>
        <v>3.7620253447592233E-3</v>
      </c>
      <c r="K3909">
        <f t="shared" si="549"/>
        <v>3.6532253447592233E-3</v>
      </c>
      <c r="L3909">
        <v>3.5382558836306329E-4</v>
      </c>
      <c r="N3909" s="2">
        <v>38343</v>
      </c>
      <c r="O3909">
        <v>26.97</v>
      </c>
      <c r="Q3909" s="2">
        <v>38343</v>
      </c>
      <c r="R3909">
        <v>31219.33</v>
      </c>
      <c r="S3909" s="8">
        <f t="shared" ref="S3909:S3972" si="554">R3909/R3908-1</f>
        <v>-3.6942609706880347E-3</v>
      </c>
      <c r="T3909" s="9">
        <f t="shared" si="550"/>
        <v>-3.8030609706880348E-3</v>
      </c>
      <c r="U3909" s="3">
        <f>Sheet1!$B$17+Sheet1!$B$18*'Portfolio allocation'!K3909</f>
        <v>4.6788715849049364E-3</v>
      </c>
      <c r="V3909" s="13">
        <f t="shared" ref="V3909:V3972" si="555">T3909-U3909</f>
        <v>-8.481932555592972E-3</v>
      </c>
      <c r="W3909" s="13"/>
      <c r="X3909" s="2">
        <v>38343</v>
      </c>
      <c r="Y3909">
        <v>93.233599999999996</v>
      </c>
      <c r="AA3909" s="2">
        <v>38343</v>
      </c>
      <c r="AB3909">
        <v>1187.49</v>
      </c>
      <c r="AC3909">
        <f t="shared" ref="AC3909:AC3972" si="556">AB3909/AB3908-1</f>
        <v>6.083147647651943E-3</v>
      </c>
      <c r="AD3909">
        <f t="shared" si="551"/>
        <v>5.9747476476519432E-3</v>
      </c>
      <c r="AE3909">
        <f>Sheet2!$B$17+Sheet2!$B$18*'Portfolio allocation'!K3909</f>
        <v>3.3019281901322211E-3</v>
      </c>
      <c r="AF3909">
        <f t="shared" ref="AF3909:AF3972" si="557">AD3909-AE3909</f>
        <v>2.6728194575197221E-3</v>
      </c>
      <c r="AH3909" s="2">
        <v>38343</v>
      </c>
      <c r="AI3909">
        <v>4.202</v>
      </c>
      <c r="AJ3909">
        <v>2.71</v>
      </c>
      <c r="AK3909">
        <v>1.3386</v>
      </c>
      <c r="AR3909" s="3"/>
    </row>
    <row r="3910" spans="1:44" hidden="1" outlineLevel="1" x14ac:dyDescent="0.2">
      <c r="A3910" s="2">
        <v>38344</v>
      </c>
      <c r="B3910">
        <v>11.23</v>
      </c>
      <c r="E3910" s="2">
        <v>38344</v>
      </c>
      <c r="F3910">
        <v>1210.1300000000001</v>
      </c>
      <c r="G3910">
        <f t="shared" si="552"/>
        <v>4.6297444546428146E-4</v>
      </c>
      <c r="H3910" s="2">
        <v>38344</v>
      </c>
      <c r="I3910">
        <v>1796.49</v>
      </c>
      <c r="J3910">
        <f t="shared" si="553"/>
        <v>4.6222558836306327E-4</v>
      </c>
      <c r="K3910">
        <f t="shared" si="549"/>
        <v>3.5382558836306329E-4</v>
      </c>
      <c r="L3910">
        <v>-1.0800000000000001E-4</v>
      </c>
      <c r="N3910" s="2">
        <v>38344</v>
      </c>
      <c r="O3910">
        <v>27.01</v>
      </c>
      <c r="Q3910" s="2">
        <v>38344</v>
      </c>
      <c r="R3910">
        <v>31265.64</v>
      </c>
      <c r="S3910" s="8">
        <f t="shared" si="554"/>
        <v>1.4833758443886236E-3</v>
      </c>
      <c r="T3910" s="9">
        <f t="shared" si="550"/>
        <v>1.3749758443886235E-3</v>
      </c>
      <c r="U3910" s="3">
        <f>Sheet1!$B$17+Sheet1!$B$18*'Portfolio allocation'!K3910</f>
        <v>8.9371656645762909E-4</v>
      </c>
      <c r="V3910" s="13">
        <f t="shared" si="555"/>
        <v>4.8125927793099446E-4</v>
      </c>
      <c r="W3910" s="13"/>
      <c r="X3910" s="2">
        <v>38344</v>
      </c>
      <c r="Y3910">
        <v>93.338700000000003</v>
      </c>
      <c r="AA3910" s="2">
        <v>38344</v>
      </c>
      <c r="AB3910">
        <v>1188.83</v>
      </c>
      <c r="AC3910">
        <f t="shared" si="556"/>
        <v>1.1284305552046181E-3</v>
      </c>
      <c r="AD3910">
        <f t="shared" si="551"/>
        <v>1.0204305552046181E-3</v>
      </c>
      <c r="AE3910">
        <f>Sheet2!$B$17+Sheet2!$B$18*'Portfolio allocation'!K3910</f>
        <v>3.6801775144396906E-4</v>
      </c>
      <c r="AF3910">
        <f t="shared" si="557"/>
        <v>6.5241280376064897E-4</v>
      </c>
      <c r="AH3910" s="2">
        <v>38344</v>
      </c>
      <c r="AI3910">
        <v>4.22</v>
      </c>
      <c r="AJ3910">
        <v>2.7</v>
      </c>
      <c r="AK3910">
        <v>1.35025</v>
      </c>
      <c r="AR3910" s="3"/>
    </row>
    <row r="3911" spans="1:44" hidden="1" outlineLevel="1" x14ac:dyDescent="0.2">
      <c r="A3911" s="2">
        <v>38345</v>
      </c>
      <c r="B3911">
        <v>11.23</v>
      </c>
      <c r="E3911" s="2">
        <v>38345</v>
      </c>
      <c r="F3911">
        <v>1210.1300000000001</v>
      </c>
      <c r="G3911">
        <f t="shared" si="552"/>
        <v>0</v>
      </c>
      <c r="H3911" s="2">
        <v>38345</v>
      </c>
      <c r="I3911">
        <v>1796.49</v>
      </c>
      <c r="J3911">
        <f t="shared" si="553"/>
        <v>0</v>
      </c>
      <c r="K3911">
        <f t="shared" si="549"/>
        <v>-1.0800000000000001E-4</v>
      </c>
      <c r="L3911">
        <v>-4.410834972641056E-3</v>
      </c>
      <c r="N3911" s="2">
        <v>38345</v>
      </c>
      <c r="O3911">
        <v>27.01</v>
      </c>
      <c r="Q3911" s="2">
        <v>38345</v>
      </c>
      <c r="R3911">
        <v>31265.64</v>
      </c>
      <c r="S3911" s="8">
        <f t="shared" si="554"/>
        <v>0</v>
      </c>
      <c r="T3911" s="9">
        <f t="shared" si="550"/>
        <v>-1.0800000000000001E-4</v>
      </c>
      <c r="U3911" s="3">
        <f>Sheet1!$B$17+Sheet1!$B$18*'Portfolio allocation'!K3911</f>
        <v>3.6389854727064555E-4</v>
      </c>
      <c r="V3911" s="13">
        <f t="shared" si="555"/>
        <v>-4.7189854727064558E-4</v>
      </c>
      <c r="W3911" s="13"/>
      <c r="X3911" s="2">
        <v>38345</v>
      </c>
      <c r="Y3911">
        <v>93.338700000000003</v>
      </c>
      <c r="AA3911" s="2">
        <v>38345</v>
      </c>
      <c r="AB3911">
        <v>1188.83</v>
      </c>
      <c r="AC3911">
        <f t="shared" si="556"/>
        <v>0</v>
      </c>
      <c r="AD3911">
        <f t="shared" si="551"/>
        <v>-1.0800000000000001E-4</v>
      </c>
      <c r="AE3911">
        <f>Sheet2!$B$17+Sheet2!$B$18*'Portfolio allocation'!K3911</f>
        <v>-4.264934396483756E-5</v>
      </c>
      <c r="AF3911">
        <f t="shared" si="557"/>
        <v>-6.5350656035162449E-5</v>
      </c>
      <c r="AH3911" s="2">
        <v>38345</v>
      </c>
      <c r="AI3911">
        <v>4.22</v>
      </c>
      <c r="AJ3911">
        <v>2.7</v>
      </c>
      <c r="AK3911">
        <v>1.35375</v>
      </c>
      <c r="AR3911" s="3"/>
    </row>
    <row r="3912" spans="1:44" hidden="1" outlineLevel="1" x14ac:dyDescent="0.2">
      <c r="A3912" s="2">
        <v>38348</v>
      </c>
      <c r="B3912">
        <v>12.14</v>
      </c>
      <c r="E3912" s="2">
        <v>38348</v>
      </c>
      <c r="F3912">
        <v>1204.92</v>
      </c>
      <c r="G3912">
        <f t="shared" si="552"/>
        <v>-4.3053225686496832E-3</v>
      </c>
      <c r="H3912" s="2">
        <v>38348</v>
      </c>
      <c r="I3912">
        <v>1788.76</v>
      </c>
      <c r="J3912">
        <f t="shared" si="553"/>
        <v>-4.3028349726410564E-3</v>
      </c>
      <c r="K3912">
        <f t="shared" si="549"/>
        <v>-4.410834972641056E-3</v>
      </c>
      <c r="L3912">
        <v>7.0557760057246904E-3</v>
      </c>
      <c r="N3912" s="2">
        <v>38348</v>
      </c>
      <c r="O3912">
        <v>26.85</v>
      </c>
      <c r="Q3912" s="2">
        <v>38348</v>
      </c>
      <c r="R3912">
        <v>31080.43</v>
      </c>
      <c r="S3912" s="8">
        <f t="shared" si="554"/>
        <v>-5.9237552789579428E-3</v>
      </c>
      <c r="T3912" s="9">
        <f t="shared" si="550"/>
        <v>-6.0317552789579424E-3</v>
      </c>
      <c r="U3912" s="3">
        <f>Sheet1!$B$17+Sheet1!$B$18*'Portfolio allocation'!K3912</f>
        <v>-4.5724227816830148E-3</v>
      </c>
      <c r="V3912" s="13">
        <f t="shared" si="555"/>
        <v>-1.4593324972749276E-3</v>
      </c>
      <c r="W3912" s="13"/>
      <c r="X3912" s="2">
        <v>38348</v>
      </c>
      <c r="Y3912">
        <v>93.128500000000003</v>
      </c>
      <c r="AA3912" s="2">
        <v>38348</v>
      </c>
      <c r="AB3912">
        <v>1186.1500000000001</v>
      </c>
      <c r="AC3912">
        <f t="shared" si="556"/>
        <v>-2.2543172699207581E-3</v>
      </c>
      <c r="AD3912">
        <f t="shared" si="551"/>
        <v>-2.3655172699207582E-3</v>
      </c>
      <c r="AE3912">
        <f>Sheet2!$B$17+Sheet2!$B$18*'Portfolio allocation'!K3912</f>
        <v>-3.8688399768857331E-3</v>
      </c>
      <c r="AF3912">
        <f t="shared" si="557"/>
        <v>1.5033227069649749E-3</v>
      </c>
      <c r="AH3912" s="2">
        <v>38348</v>
      </c>
      <c r="AI3912">
        <v>4.298</v>
      </c>
      <c r="AJ3912">
        <v>2.78</v>
      </c>
      <c r="AK3912">
        <v>1.3622000000000001</v>
      </c>
      <c r="AR3912" s="3"/>
    </row>
    <row r="3913" spans="1:44" hidden="1" outlineLevel="1" x14ac:dyDescent="0.2">
      <c r="A3913" s="2">
        <v>38349</v>
      </c>
      <c r="B3913">
        <v>12</v>
      </c>
      <c r="E3913" s="2">
        <v>38349</v>
      </c>
      <c r="F3913">
        <v>1213.54</v>
      </c>
      <c r="G3913">
        <f t="shared" si="552"/>
        <v>7.1540019254390241E-3</v>
      </c>
      <c r="H3913" s="2">
        <v>38349</v>
      </c>
      <c r="I3913">
        <v>1801.58</v>
      </c>
      <c r="J3913">
        <f t="shared" si="553"/>
        <v>7.1669760057246901E-3</v>
      </c>
      <c r="K3913">
        <f t="shared" si="549"/>
        <v>7.0557760057246904E-3</v>
      </c>
      <c r="L3913">
        <v>-3.8641117241422704E-5</v>
      </c>
      <c r="N3913" s="2">
        <v>38349</v>
      </c>
      <c r="O3913">
        <v>26.95</v>
      </c>
      <c r="Q3913" s="2">
        <v>38349</v>
      </c>
      <c r="R3913">
        <v>31196.19</v>
      </c>
      <c r="S3913" s="8">
        <f t="shared" si="554"/>
        <v>3.7245301947237408E-3</v>
      </c>
      <c r="T3913" s="9">
        <f t="shared" si="550"/>
        <v>3.6133301947237407E-3</v>
      </c>
      <c r="U3913" s="3">
        <f>Sheet1!$B$17+Sheet1!$B$18*'Portfolio allocation'!K3913</f>
        <v>8.5823639352657181E-3</v>
      </c>
      <c r="V3913" s="13">
        <f t="shared" si="555"/>
        <v>-4.9690337405419779E-3</v>
      </c>
      <c r="W3913" s="13"/>
      <c r="X3913" s="2">
        <v>38349</v>
      </c>
      <c r="Y3913">
        <v>93.892700000000005</v>
      </c>
      <c r="AA3913" s="2">
        <v>38349</v>
      </c>
      <c r="AB3913">
        <v>1195.8800000000001</v>
      </c>
      <c r="AC3913">
        <f t="shared" si="556"/>
        <v>8.2030097373857469E-3</v>
      </c>
      <c r="AD3913">
        <f t="shared" si="551"/>
        <v>8.0922097373857475E-3</v>
      </c>
      <c r="AE3913">
        <f>Sheet2!$B$17+Sheet2!$B$18*'Portfolio allocation'!K3913</f>
        <v>6.3275630447810855E-3</v>
      </c>
      <c r="AF3913">
        <f t="shared" si="557"/>
        <v>1.7646466926046619E-3</v>
      </c>
      <c r="AH3913" s="2">
        <v>38349</v>
      </c>
      <c r="AI3913">
        <v>4.2949999999999999</v>
      </c>
      <c r="AJ3913">
        <v>2.77</v>
      </c>
      <c r="AK3913">
        <v>1.36025</v>
      </c>
      <c r="AR3913" s="3"/>
    </row>
    <row r="3914" spans="1:44" hidden="1" outlineLevel="1" x14ac:dyDescent="0.2">
      <c r="A3914" s="2">
        <v>38350</v>
      </c>
      <c r="B3914">
        <v>11.62</v>
      </c>
      <c r="E3914" s="2">
        <v>38350</v>
      </c>
      <c r="F3914">
        <v>1213.45</v>
      </c>
      <c r="G3914">
        <f t="shared" si="552"/>
        <v>-7.4163191983722676E-5</v>
      </c>
      <c r="H3914" s="2">
        <v>38350</v>
      </c>
      <c r="I3914">
        <v>1801.71</v>
      </c>
      <c r="J3914">
        <f t="shared" si="553"/>
        <v>7.2158882758577292E-5</v>
      </c>
      <c r="K3914">
        <f t="shared" si="549"/>
        <v>-3.8641117241422704E-5</v>
      </c>
      <c r="L3914">
        <v>3.9057635246553049E-5</v>
      </c>
      <c r="N3914" s="2">
        <v>38350</v>
      </c>
      <c r="O3914">
        <v>26.9</v>
      </c>
      <c r="Q3914" s="2">
        <v>38350</v>
      </c>
      <c r="R3914">
        <v>31138.31</v>
      </c>
      <c r="S3914" s="8">
        <f t="shared" si="554"/>
        <v>-1.8553547724897701E-3</v>
      </c>
      <c r="T3914" s="9">
        <f t="shared" si="550"/>
        <v>-1.96615477248977E-3</v>
      </c>
      <c r="U3914" s="3">
        <f>Sheet1!$B$17+Sheet1!$B$18*'Portfolio allocation'!K3914</f>
        <v>4.4346881535913143E-4</v>
      </c>
      <c r="V3914" s="13">
        <f t="shared" si="555"/>
        <v>-2.4096235878489016E-3</v>
      </c>
      <c r="W3914" s="13"/>
      <c r="X3914" s="2">
        <v>38350</v>
      </c>
      <c r="Y3914">
        <v>93.778000000000006</v>
      </c>
      <c r="AA3914" s="2">
        <v>38350</v>
      </c>
      <c r="AB3914">
        <v>1194.42</v>
      </c>
      <c r="AC3914">
        <f t="shared" si="556"/>
        <v>-1.2208582800949941E-3</v>
      </c>
      <c r="AD3914">
        <f t="shared" si="551"/>
        <v>-1.3316582800949942E-3</v>
      </c>
      <c r="AE3914">
        <f>Sheet2!$B$17+Sheet2!$B$18*'Portfolio allocation'!K3914</f>
        <v>1.902634408922651E-5</v>
      </c>
      <c r="AF3914">
        <f t="shared" si="557"/>
        <v>-1.3506846241842206E-3</v>
      </c>
      <c r="AH3914" s="2">
        <v>38350</v>
      </c>
      <c r="AI3914">
        <v>4.3239999999999998</v>
      </c>
      <c r="AJ3914">
        <v>2.77</v>
      </c>
      <c r="AK3914">
        <v>1.3585499999999999</v>
      </c>
      <c r="AR3914" s="3"/>
    </row>
    <row r="3915" spans="1:44" hidden="1" outlineLevel="1" x14ac:dyDescent="0.2">
      <c r="A3915" s="2">
        <v>38351</v>
      </c>
      <c r="B3915">
        <v>12.56</v>
      </c>
      <c r="E3915" s="2">
        <v>38351</v>
      </c>
      <c r="F3915">
        <v>1213.55</v>
      </c>
      <c r="G3915">
        <f t="shared" si="552"/>
        <v>8.24096584119971E-5</v>
      </c>
      <c r="H3915" s="2">
        <v>38351</v>
      </c>
      <c r="I3915">
        <v>1801.98</v>
      </c>
      <c r="J3915">
        <f t="shared" si="553"/>
        <v>1.4985763524655304E-4</v>
      </c>
      <c r="K3915">
        <f t="shared" si="549"/>
        <v>3.9057635246553049E-5</v>
      </c>
      <c r="L3915">
        <v>-1.45891663170521E-3</v>
      </c>
      <c r="N3915" s="2">
        <v>38351</v>
      </c>
      <c r="O3915">
        <v>26.76</v>
      </c>
      <c r="Q3915" s="2">
        <v>38351</v>
      </c>
      <c r="R3915">
        <v>30976.25</v>
      </c>
      <c r="S3915" s="8">
        <f t="shared" si="554"/>
        <v>-5.2045213757586639E-3</v>
      </c>
      <c r="T3915" s="9">
        <f t="shared" si="550"/>
        <v>-5.3153213757586642E-3</v>
      </c>
      <c r="U3915" s="3">
        <f>Sheet1!$B$17+Sheet1!$B$18*'Portfolio allocation'!K3915</f>
        <v>5.3260679336158956E-4</v>
      </c>
      <c r="V3915" s="13">
        <f t="shared" si="555"/>
        <v>-5.8479281691202539E-3</v>
      </c>
      <c r="W3915" s="13"/>
      <c r="X3915" s="2">
        <v>38351</v>
      </c>
      <c r="Y3915">
        <v>93.892700000000005</v>
      </c>
      <c r="AA3915" s="2">
        <v>38351</v>
      </c>
      <c r="AB3915">
        <v>1195.8800000000001</v>
      </c>
      <c r="AC3915">
        <f t="shared" si="556"/>
        <v>1.2223505969424231E-3</v>
      </c>
      <c r="AD3915">
        <f t="shared" si="551"/>
        <v>1.111950596942423E-3</v>
      </c>
      <c r="AE3915">
        <f>Sheet2!$B$17+Sheet2!$B$18*'Portfolio allocation'!K3915</f>
        <v>8.8118057075991813E-5</v>
      </c>
      <c r="AF3915">
        <f t="shared" si="557"/>
        <v>1.0238325398664312E-3</v>
      </c>
      <c r="AH3915" s="2">
        <v>38351</v>
      </c>
      <c r="AI3915">
        <v>4.2619999999999996</v>
      </c>
      <c r="AJ3915">
        <v>2.76</v>
      </c>
      <c r="AK3915">
        <v>1.363</v>
      </c>
      <c r="AR3915" s="3"/>
    </row>
    <row r="3916" spans="1:44" hidden="1" outlineLevel="1" x14ac:dyDescent="0.2">
      <c r="A3916" s="2">
        <v>38352</v>
      </c>
      <c r="B3916">
        <v>13.29</v>
      </c>
      <c r="E3916" s="2">
        <v>38352</v>
      </c>
      <c r="F3916">
        <v>1211.92</v>
      </c>
      <c r="G3916">
        <f t="shared" si="552"/>
        <v>-1.3431667422025839E-3</v>
      </c>
      <c r="H3916" s="2">
        <v>38352</v>
      </c>
      <c r="I3916">
        <v>1799.55</v>
      </c>
      <c r="J3916">
        <f t="shared" si="553"/>
        <v>-1.34851663170521E-3</v>
      </c>
      <c r="K3916">
        <f t="shared" si="549"/>
        <v>-1.45891663170521E-3</v>
      </c>
      <c r="L3916">
        <v>-8.2175824511682722E-3</v>
      </c>
      <c r="N3916" s="2">
        <v>38352</v>
      </c>
      <c r="O3916">
        <v>26.72</v>
      </c>
      <c r="Q3916" s="2">
        <v>38352</v>
      </c>
      <c r="R3916">
        <v>30929.94</v>
      </c>
      <c r="S3916" s="8">
        <f t="shared" si="554"/>
        <v>-1.4950163431661778E-3</v>
      </c>
      <c r="T3916" s="9">
        <f t="shared" si="550"/>
        <v>-1.6054163431661779E-3</v>
      </c>
      <c r="U3916" s="3">
        <f>Sheet1!$B$17+Sheet1!$B$18*'Portfolio allocation'!K3916</f>
        <v>-1.1859072494019469E-3</v>
      </c>
      <c r="V3916" s="13">
        <f t="shared" si="555"/>
        <v>-4.1950909376423096E-4</v>
      </c>
      <c r="W3916" s="13"/>
      <c r="X3916" s="2">
        <v>38352</v>
      </c>
      <c r="Y3916">
        <v>94.1601</v>
      </c>
      <c r="AA3916" s="2">
        <v>38352</v>
      </c>
      <c r="AB3916">
        <v>1199.29</v>
      </c>
      <c r="AC3916">
        <f t="shared" si="556"/>
        <v>2.8514566678929931E-3</v>
      </c>
      <c r="AD3916">
        <f t="shared" si="551"/>
        <v>2.7414566678929933E-3</v>
      </c>
      <c r="AE3916">
        <f>Sheet2!$B$17+Sheet2!$B$18*'Portfolio allocation'!K3916</f>
        <v>-1.2439188778774761E-3</v>
      </c>
      <c r="AF3916">
        <f t="shared" si="557"/>
        <v>3.9853755457704698E-3</v>
      </c>
      <c r="AH3916" s="2">
        <v>38352</v>
      </c>
      <c r="AI3916">
        <v>4.2229999999999999</v>
      </c>
      <c r="AJ3916">
        <v>2.75</v>
      </c>
      <c r="AK3916">
        <v>1.3592500000000001</v>
      </c>
      <c r="AR3916" s="3"/>
    </row>
    <row r="3917" spans="1:44" hidden="1" outlineLevel="1" x14ac:dyDescent="0.2">
      <c r="A3917" s="2">
        <v>38355</v>
      </c>
      <c r="B3917">
        <v>14.08</v>
      </c>
      <c r="E3917" s="2">
        <v>38355</v>
      </c>
      <c r="F3917">
        <v>1202.08</v>
      </c>
      <c r="G3917">
        <f t="shared" si="552"/>
        <v>-8.1193478117368434E-3</v>
      </c>
      <c r="H3917" s="2">
        <v>38355</v>
      </c>
      <c r="I3917">
        <v>1784.96</v>
      </c>
      <c r="J3917">
        <f t="shared" si="553"/>
        <v>-8.1075824511682715E-3</v>
      </c>
      <c r="K3917">
        <f t="shared" si="549"/>
        <v>-8.2175824511682722E-3</v>
      </c>
      <c r="L3917">
        <v>-1.1686089064180793E-2</v>
      </c>
      <c r="N3917" s="2">
        <v>38355</v>
      </c>
      <c r="O3917">
        <v>26.74</v>
      </c>
      <c r="Q3917" s="2">
        <v>38355</v>
      </c>
      <c r="R3917">
        <v>30953.1</v>
      </c>
      <c r="S3917" s="8">
        <f t="shared" si="554"/>
        <v>7.4878903741804059E-4</v>
      </c>
      <c r="T3917" s="9">
        <f t="shared" si="550"/>
        <v>6.3878903741804063E-4</v>
      </c>
      <c r="U3917" s="3">
        <f>Sheet1!$B$17+Sheet1!$B$18*'Portfolio allocation'!K3917</f>
        <v>-8.9396199648602379E-3</v>
      </c>
      <c r="V3917" s="13">
        <f t="shared" si="555"/>
        <v>9.5784090022782778E-3</v>
      </c>
      <c r="W3917" s="13"/>
      <c r="X3917" s="2">
        <v>38355</v>
      </c>
      <c r="Y3917">
        <v>93.3673</v>
      </c>
      <c r="AA3917" s="2">
        <v>38355</v>
      </c>
      <c r="AB3917">
        <v>1189.19</v>
      </c>
      <c r="AC3917">
        <f t="shared" si="556"/>
        <v>-8.4216494759398186E-3</v>
      </c>
      <c r="AD3917">
        <f t="shared" si="551"/>
        <v>-8.5332494759398185E-3</v>
      </c>
      <c r="AE3917">
        <f>Sheet2!$B$17+Sheet2!$B$18*'Portfolio allocation'!K3917</f>
        <v>-7.2538969537039614E-3</v>
      </c>
      <c r="AF3917">
        <f t="shared" si="557"/>
        <v>-1.2793525222358571E-3</v>
      </c>
      <c r="AH3917" s="2">
        <v>38355</v>
      </c>
      <c r="AI3917">
        <v>4.2190000000000003</v>
      </c>
      <c r="AJ3917">
        <v>2.79</v>
      </c>
      <c r="AK3917">
        <v>1.3461000000000001</v>
      </c>
      <c r="AR3917" s="3"/>
    </row>
    <row r="3918" spans="1:44" hidden="1" outlineLevel="1" x14ac:dyDescent="0.2">
      <c r="A3918" s="2">
        <v>38356</v>
      </c>
      <c r="B3918">
        <v>13.98</v>
      </c>
      <c r="E3918" s="2">
        <v>38356</v>
      </c>
      <c r="F3918">
        <v>1188.04</v>
      </c>
      <c r="G3918">
        <f t="shared" si="552"/>
        <v>-1.1679755091175248E-2</v>
      </c>
      <c r="H3918" s="2">
        <v>38356</v>
      </c>
      <c r="I3918">
        <v>1764.3</v>
      </c>
      <c r="J3918">
        <f t="shared" si="553"/>
        <v>-1.1574489064180793E-2</v>
      </c>
      <c r="K3918">
        <f t="shared" si="549"/>
        <v>-1.1686089064180793E-2</v>
      </c>
      <c r="L3918">
        <v>-3.643945496797561E-3</v>
      </c>
      <c r="N3918" s="2">
        <v>38356</v>
      </c>
      <c r="O3918">
        <v>26.84</v>
      </c>
      <c r="Q3918" s="2">
        <v>38356</v>
      </c>
      <c r="R3918">
        <v>31068.86</v>
      </c>
      <c r="S3918" s="8">
        <f t="shared" si="554"/>
        <v>3.7398515819093703E-3</v>
      </c>
      <c r="T3918" s="9">
        <f t="shared" si="550"/>
        <v>3.6282515819093704E-3</v>
      </c>
      <c r="U3918" s="3">
        <f>Sheet1!$B$17+Sheet1!$B$18*'Portfolio allocation'!K3918</f>
        <v>-1.2918778654955514E-2</v>
      </c>
      <c r="V3918" s="13">
        <f t="shared" si="555"/>
        <v>1.6547030236864886E-2</v>
      </c>
      <c r="W3918" s="13"/>
      <c r="X3918" s="2">
        <v>38356</v>
      </c>
      <c r="Y3918">
        <v>92.364400000000003</v>
      </c>
      <c r="AA3918" s="2">
        <v>38356</v>
      </c>
      <c r="AB3918">
        <v>1176.42</v>
      </c>
      <c r="AC3918">
        <f t="shared" si="556"/>
        <v>-1.0738401769271544E-2</v>
      </c>
      <c r="AD3918">
        <f t="shared" si="551"/>
        <v>-1.0851201769271544E-2</v>
      </c>
      <c r="AE3918">
        <f>Sheet2!$B$17+Sheet2!$B$18*'Portfolio allocation'!K3918</f>
        <v>-1.0338181523601588E-2</v>
      </c>
      <c r="AF3918">
        <f t="shared" si="557"/>
        <v>-5.1302024566995605E-4</v>
      </c>
      <c r="AH3918" s="2">
        <v>38356</v>
      </c>
      <c r="AI3918">
        <v>4.2910000000000004</v>
      </c>
      <c r="AJ3918">
        <v>2.82</v>
      </c>
      <c r="AK3918">
        <v>1.32925</v>
      </c>
      <c r="AR3918" s="3"/>
    </row>
    <row r="3919" spans="1:44" hidden="1" outlineLevel="1" x14ac:dyDescent="0.2">
      <c r="A3919" s="2">
        <v>38357</v>
      </c>
      <c r="B3919">
        <v>14.09</v>
      </c>
      <c r="E3919" s="2">
        <v>38357</v>
      </c>
      <c r="F3919">
        <v>1183.74</v>
      </c>
      <c r="G3919">
        <f t="shared" si="552"/>
        <v>-3.6194067539813135E-3</v>
      </c>
      <c r="H3919" s="2">
        <v>38357</v>
      </c>
      <c r="I3919">
        <v>1758.07</v>
      </c>
      <c r="J3919">
        <f t="shared" si="553"/>
        <v>-3.5311454967975608E-3</v>
      </c>
      <c r="K3919">
        <f t="shared" si="549"/>
        <v>-3.643945496797561E-3</v>
      </c>
      <c r="L3919">
        <v>3.6181645076704206E-3</v>
      </c>
      <c r="N3919" s="2">
        <v>38357</v>
      </c>
      <c r="O3919">
        <v>26.78</v>
      </c>
      <c r="Q3919" s="2">
        <v>38357</v>
      </c>
      <c r="R3919">
        <v>30999.41</v>
      </c>
      <c r="S3919" s="8">
        <f t="shared" si="554"/>
        <v>-2.2353572033219082E-3</v>
      </c>
      <c r="T3919" s="9">
        <f t="shared" si="550"/>
        <v>-2.3481572033219084E-3</v>
      </c>
      <c r="U3919" s="3">
        <f>Sheet1!$B$17+Sheet1!$B$18*'Portfolio allocation'!K3919</f>
        <v>-3.6926277394314293E-3</v>
      </c>
      <c r="V3919" s="13">
        <f t="shared" si="555"/>
        <v>1.3444705361095209E-3</v>
      </c>
      <c r="W3919" s="13"/>
      <c r="X3919" s="2">
        <v>38357</v>
      </c>
      <c r="Y3919">
        <v>92.173400000000001</v>
      </c>
      <c r="AA3919" s="2">
        <v>38357</v>
      </c>
      <c r="AB3919">
        <v>1173.99</v>
      </c>
      <c r="AC3919">
        <f t="shared" si="556"/>
        <v>-2.0655888203193751E-3</v>
      </c>
      <c r="AD3919">
        <f t="shared" si="551"/>
        <v>-2.178788820319375E-3</v>
      </c>
      <c r="AE3919">
        <f>Sheet2!$B$17+Sheet2!$B$18*'Portfolio allocation'!K3919</f>
        <v>-3.1869022898456563E-3</v>
      </c>
      <c r="AF3919">
        <f t="shared" si="557"/>
        <v>1.0081134695262813E-3</v>
      </c>
      <c r="AH3919" s="2">
        <v>38357</v>
      </c>
      <c r="AI3919">
        <v>4.2830000000000004</v>
      </c>
      <c r="AJ3919">
        <v>2.83</v>
      </c>
      <c r="AK3919">
        <v>1.32765</v>
      </c>
      <c r="AR3919" s="3"/>
    </row>
    <row r="3920" spans="1:44" hidden="1" outlineLevel="1" x14ac:dyDescent="0.2">
      <c r="A3920" s="2">
        <v>38358</v>
      </c>
      <c r="B3920">
        <v>13.58</v>
      </c>
      <c r="E3920" s="2">
        <v>38358</v>
      </c>
      <c r="F3920">
        <v>1187.8900000000001</v>
      </c>
      <c r="G3920">
        <f t="shared" si="552"/>
        <v>3.5058374305170226E-3</v>
      </c>
      <c r="H3920" s="2">
        <v>38358</v>
      </c>
      <c r="I3920">
        <v>1764.63</v>
      </c>
      <c r="J3920">
        <f t="shared" si="553"/>
        <v>3.7313645076704205E-3</v>
      </c>
      <c r="K3920">
        <f t="shared" si="549"/>
        <v>3.6181645076704206E-3</v>
      </c>
      <c r="L3920">
        <v>-1.5351944962967749E-3</v>
      </c>
      <c r="N3920" s="2">
        <v>38358</v>
      </c>
      <c r="O3920">
        <v>26.75</v>
      </c>
      <c r="Q3920" s="2">
        <v>38358</v>
      </c>
      <c r="R3920">
        <v>30964.68</v>
      </c>
      <c r="S3920" s="8">
        <f t="shared" si="554"/>
        <v>-1.1203439033193874E-3</v>
      </c>
      <c r="T3920" s="9">
        <f t="shared" si="550"/>
        <v>-1.2335439033193873E-3</v>
      </c>
      <c r="U3920" s="3">
        <f>Sheet1!$B$17+Sheet1!$B$18*'Portfolio allocation'!K3920</f>
        <v>4.6386489040368857E-3</v>
      </c>
      <c r="V3920" s="13">
        <f t="shared" si="555"/>
        <v>-5.872192807356273E-3</v>
      </c>
      <c r="W3920" s="13"/>
      <c r="X3920" s="2">
        <v>38358</v>
      </c>
      <c r="Y3920">
        <v>91.886799999999994</v>
      </c>
      <c r="AA3920" s="2">
        <v>38358</v>
      </c>
      <c r="AB3920">
        <v>1170.3399999999999</v>
      </c>
      <c r="AC3920">
        <f t="shared" si="556"/>
        <v>-3.1090554434024531E-3</v>
      </c>
      <c r="AD3920">
        <f t="shared" si="551"/>
        <v>-3.2218554434024532E-3</v>
      </c>
      <c r="AE3920">
        <f>Sheet2!$B$17+Sheet2!$B$18*'Portfolio allocation'!K3920</f>
        <v>3.2707511993100048E-3</v>
      </c>
      <c r="AF3920">
        <f t="shared" si="557"/>
        <v>-6.4926066427124576E-3</v>
      </c>
      <c r="AH3920" s="2">
        <v>38358</v>
      </c>
      <c r="AI3920">
        <v>4.2699999999999996</v>
      </c>
      <c r="AJ3920">
        <v>2.82</v>
      </c>
      <c r="AK3920">
        <v>1.3171999999999999</v>
      </c>
      <c r="AR3920" s="3"/>
    </row>
    <row r="3921" spans="1:44" hidden="1" outlineLevel="1" x14ac:dyDescent="0.2">
      <c r="A3921" s="2">
        <v>38359</v>
      </c>
      <c r="B3921">
        <v>13.49</v>
      </c>
      <c r="E3921" s="2">
        <v>38359</v>
      </c>
      <c r="F3921">
        <v>1186.19</v>
      </c>
      <c r="G3921">
        <f t="shared" si="552"/>
        <v>-1.4311089410635747E-3</v>
      </c>
      <c r="H3921" s="2">
        <v>38359</v>
      </c>
      <c r="I3921">
        <v>1762.12</v>
      </c>
      <c r="J3921">
        <f t="shared" si="553"/>
        <v>-1.4223944962967749E-3</v>
      </c>
      <c r="K3921">
        <f t="shared" si="549"/>
        <v>-1.5351944962967749E-3</v>
      </c>
      <c r="L3921">
        <v>3.3205643565704895E-3</v>
      </c>
      <c r="N3921" s="2">
        <v>38359</v>
      </c>
      <c r="O3921">
        <v>26.67</v>
      </c>
      <c r="Q3921" s="2">
        <v>38359</v>
      </c>
      <c r="R3921">
        <v>30872.080000000002</v>
      </c>
      <c r="S3921" s="8">
        <f t="shared" si="554"/>
        <v>-2.9905040194182497E-3</v>
      </c>
      <c r="T3921" s="9">
        <f t="shared" si="550"/>
        <v>-3.1033040194182499E-3</v>
      </c>
      <c r="U3921" s="3">
        <f>Sheet1!$B$17+Sheet1!$B$18*'Portfolio allocation'!K3921</f>
        <v>-1.2734151487995545E-3</v>
      </c>
      <c r="V3921" s="13">
        <f t="shared" si="555"/>
        <v>-1.8298888706186954E-3</v>
      </c>
      <c r="W3921" s="13"/>
      <c r="X3921" s="2">
        <v>38359</v>
      </c>
      <c r="Y3921">
        <v>91.485699999999994</v>
      </c>
      <c r="AA3921" s="2">
        <v>38359</v>
      </c>
      <c r="AB3921">
        <v>1165.23</v>
      </c>
      <c r="AC3921">
        <f t="shared" si="556"/>
        <v>-4.3662525419962961E-3</v>
      </c>
      <c r="AD3921">
        <f t="shared" si="551"/>
        <v>-4.4790525419962958E-3</v>
      </c>
      <c r="AE3921">
        <f>Sheet2!$B$17+Sheet2!$B$18*'Portfolio allocation'!K3921</f>
        <v>-1.311747101096624E-3</v>
      </c>
      <c r="AF3921">
        <f t="shared" si="557"/>
        <v>-3.1673054408996718E-3</v>
      </c>
      <c r="AH3921" s="2">
        <v>38359</v>
      </c>
      <c r="AI3921">
        <v>4.2729999999999997</v>
      </c>
      <c r="AJ3921">
        <v>2.82</v>
      </c>
      <c r="AK3921">
        <v>1.3047500000000001</v>
      </c>
      <c r="AR3921" s="3"/>
    </row>
    <row r="3922" spans="1:44" hidden="1" outlineLevel="1" x14ac:dyDescent="0.2">
      <c r="A3922" s="2">
        <v>38362</v>
      </c>
      <c r="B3922">
        <v>13.23</v>
      </c>
      <c r="E3922" s="2">
        <v>38362</v>
      </c>
      <c r="F3922">
        <v>1190.25</v>
      </c>
      <c r="G3922">
        <f t="shared" si="552"/>
        <v>3.4227231725103557E-3</v>
      </c>
      <c r="H3922" s="2">
        <v>38362</v>
      </c>
      <c r="I3922">
        <v>1768.17</v>
      </c>
      <c r="J3922">
        <f t="shared" si="553"/>
        <v>3.4333643565704897E-3</v>
      </c>
      <c r="K3922">
        <f t="shared" si="549"/>
        <v>3.3205643565704895E-3</v>
      </c>
      <c r="L3922">
        <v>-6.1432320693145933E-3</v>
      </c>
      <c r="N3922" s="2">
        <v>38362</v>
      </c>
      <c r="O3922">
        <v>26.8</v>
      </c>
      <c r="Q3922" s="2">
        <v>38362</v>
      </c>
      <c r="R3922">
        <v>31022.55</v>
      </c>
      <c r="S3922" s="8">
        <f t="shared" si="554"/>
        <v>4.8739832236763814E-3</v>
      </c>
      <c r="T3922" s="9">
        <f t="shared" si="550"/>
        <v>4.7611832236763817E-3</v>
      </c>
      <c r="U3922" s="3">
        <f>Sheet1!$B$17+Sheet1!$B$18*'Portfolio allocation'!K3922</f>
        <v>4.2972344685042289E-3</v>
      </c>
      <c r="V3922" s="13">
        <f t="shared" si="555"/>
        <v>4.6394875517215273E-4</v>
      </c>
      <c r="W3922" s="13"/>
      <c r="X3922" s="2">
        <v>38362</v>
      </c>
      <c r="Y3922">
        <v>91.390100000000004</v>
      </c>
      <c r="AA3922" s="2">
        <v>38362</v>
      </c>
      <c r="AB3922">
        <v>1164.01</v>
      </c>
      <c r="AC3922">
        <f t="shared" si="556"/>
        <v>-1.0470035958566326E-3</v>
      </c>
      <c r="AD3922">
        <f t="shared" si="551"/>
        <v>-1.1614035958566326E-3</v>
      </c>
      <c r="AE3922">
        <f>Sheet2!$B$17+Sheet2!$B$18*'Portfolio allocation'!K3922</f>
        <v>3.006117552485412E-3</v>
      </c>
      <c r="AF3922">
        <f t="shared" si="557"/>
        <v>-4.1675211483420448E-3</v>
      </c>
      <c r="AH3922" s="2">
        <v>38362</v>
      </c>
      <c r="AI3922">
        <v>4.2750000000000004</v>
      </c>
      <c r="AJ3922">
        <v>2.86</v>
      </c>
      <c r="AK3922">
        <v>1.30955</v>
      </c>
      <c r="AR3922" s="3"/>
    </row>
    <row r="3923" spans="1:44" hidden="1" outlineLevel="1" x14ac:dyDescent="0.2">
      <c r="A3923" s="2">
        <v>38363</v>
      </c>
      <c r="B3923">
        <v>13.19</v>
      </c>
      <c r="E3923" s="2">
        <v>38363</v>
      </c>
      <c r="F3923">
        <v>1182.99</v>
      </c>
      <c r="G3923">
        <f t="shared" si="552"/>
        <v>-6.09955891619407E-3</v>
      </c>
      <c r="H3923" s="2">
        <v>38363</v>
      </c>
      <c r="I3923">
        <v>1757.51</v>
      </c>
      <c r="J3923">
        <f t="shared" si="553"/>
        <v>-6.0288320693145936E-3</v>
      </c>
      <c r="K3923">
        <f t="shared" si="549"/>
        <v>-6.1432320693145933E-3</v>
      </c>
      <c r="L3923">
        <v>3.987994865463044E-3</v>
      </c>
      <c r="N3923" s="2">
        <v>38363</v>
      </c>
      <c r="O3923">
        <v>26.73</v>
      </c>
      <c r="Q3923" s="2">
        <v>38363</v>
      </c>
      <c r="R3923">
        <v>30941.53</v>
      </c>
      <c r="S3923" s="8">
        <f t="shared" si="554"/>
        <v>-2.6116486233401792E-3</v>
      </c>
      <c r="T3923" s="9">
        <f t="shared" si="550"/>
        <v>-2.7260486233401794E-3</v>
      </c>
      <c r="U3923" s="3">
        <f>Sheet1!$B$17+Sheet1!$B$18*'Portfolio allocation'!K3923</f>
        <v>-6.5598726357679396E-3</v>
      </c>
      <c r="V3923" s="13">
        <f t="shared" si="555"/>
        <v>3.8338240124277602E-3</v>
      </c>
      <c r="W3923" s="13"/>
      <c r="X3923" s="2">
        <v>38363</v>
      </c>
      <c r="Y3923">
        <v>90.740600000000001</v>
      </c>
      <c r="AA3923" s="2">
        <v>38363</v>
      </c>
      <c r="AB3923">
        <v>1155.74</v>
      </c>
      <c r="AC3923">
        <f t="shared" si="556"/>
        <v>-7.1047499591927465E-3</v>
      </c>
      <c r="AD3923">
        <f t="shared" si="551"/>
        <v>-7.2191499591927463E-3</v>
      </c>
      <c r="AE3923">
        <f>Sheet2!$B$17+Sheet2!$B$18*'Portfolio allocation'!K3923</f>
        <v>-5.4093316726950948E-3</v>
      </c>
      <c r="AF3923">
        <f t="shared" si="557"/>
        <v>-1.8098182864976515E-3</v>
      </c>
      <c r="AH3923" s="2">
        <v>38363</v>
      </c>
      <c r="AI3923">
        <v>4.2430000000000003</v>
      </c>
      <c r="AJ3923">
        <v>2.86</v>
      </c>
      <c r="AK3923">
        <v>1.3150500000000001</v>
      </c>
      <c r="AR3923" s="3"/>
    </row>
    <row r="3924" spans="1:44" hidden="1" outlineLevel="1" x14ac:dyDescent="0.2">
      <c r="A3924" s="2">
        <v>38364</v>
      </c>
      <c r="B3924">
        <v>12.56</v>
      </c>
      <c r="E3924" s="2">
        <v>38364</v>
      </c>
      <c r="F3924">
        <v>1187.7</v>
      </c>
      <c r="G3924">
        <f t="shared" si="552"/>
        <v>3.9814368675983314E-3</v>
      </c>
      <c r="H3924" s="2">
        <v>38364</v>
      </c>
      <c r="I3924">
        <v>1764.72</v>
      </c>
      <c r="J3924">
        <f t="shared" si="553"/>
        <v>4.1023948654630438E-3</v>
      </c>
      <c r="K3924">
        <f t="shared" si="549"/>
        <v>3.987994865463044E-3</v>
      </c>
      <c r="L3924">
        <v>-8.7495309125526586E-3</v>
      </c>
      <c r="N3924" s="2">
        <v>38364</v>
      </c>
      <c r="O3924">
        <v>26.78</v>
      </c>
      <c r="Q3924" s="2">
        <v>38364</v>
      </c>
      <c r="R3924">
        <v>30999.41</v>
      </c>
      <c r="S3924" s="8">
        <f t="shared" si="554"/>
        <v>1.8706250143416536E-3</v>
      </c>
      <c r="T3924" s="9">
        <f t="shared" si="550"/>
        <v>1.7562250143416537E-3</v>
      </c>
      <c r="U3924" s="3">
        <f>Sheet1!$B$17+Sheet1!$B$18*'Portfolio allocation'!K3924</f>
        <v>5.0629276632442721E-3</v>
      </c>
      <c r="V3924" s="13">
        <f t="shared" si="555"/>
        <v>-3.3067026489026182E-3</v>
      </c>
      <c r="W3924" s="13"/>
      <c r="X3924" s="2">
        <v>38364</v>
      </c>
      <c r="Y3924">
        <v>90.941199999999995</v>
      </c>
      <c r="AA3924" s="2">
        <v>38364</v>
      </c>
      <c r="AB3924">
        <v>1158.29</v>
      </c>
      <c r="AC3924">
        <f t="shared" si="556"/>
        <v>2.2063785972623595E-3</v>
      </c>
      <c r="AD3924">
        <f t="shared" si="551"/>
        <v>2.0927785972623594E-3</v>
      </c>
      <c r="AE3924">
        <f>Sheet2!$B$17+Sheet2!$B$18*'Portfolio allocation'!K3924</f>
        <v>3.5996137886849756E-3</v>
      </c>
      <c r="AF3924">
        <f t="shared" si="557"/>
        <v>-1.5068351914226162E-3</v>
      </c>
      <c r="AH3924" s="2">
        <v>38364</v>
      </c>
      <c r="AI3924">
        <v>4.2380000000000004</v>
      </c>
      <c r="AJ3924">
        <v>2.84</v>
      </c>
      <c r="AK3924">
        <v>1.3285499999999999</v>
      </c>
      <c r="AR3924" s="3"/>
    </row>
    <row r="3925" spans="1:44" hidden="1" outlineLevel="1" x14ac:dyDescent="0.2">
      <c r="A3925" s="2">
        <v>38365</v>
      </c>
      <c r="B3925">
        <v>12.84</v>
      </c>
      <c r="E3925" s="2">
        <v>38365</v>
      </c>
      <c r="F3925">
        <v>1177.45</v>
      </c>
      <c r="G3925">
        <f t="shared" si="552"/>
        <v>-8.6301254525553706E-3</v>
      </c>
      <c r="H3925" s="2">
        <v>38365</v>
      </c>
      <c r="I3925">
        <v>1749.48</v>
      </c>
      <c r="J3925">
        <f t="shared" si="553"/>
        <v>-8.6359309125526584E-3</v>
      </c>
      <c r="K3925">
        <f t="shared" si="549"/>
        <v>-8.7495309125526586E-3</v>
      </c>
      <c r="L3925">
        <v>5.888183387063586E-3</v>
      </c>
      <c r="N3925" s="2">
        <v>38365</v>
      </c>
      <c r="O3925">
        <v>26.27</v>
      </c>
      <c r="Q3925" s="2">
        <v>38365</v>
      </c>
      <c r="R3925">
        <v>30409.040000000001</v>
      </c>
      <c r="S3925" s="8">
        <f t="shared" si="554"/>
        <v>-1.904455600929178E-2</v>
      </c>
      <c r="T3925" s="9">
        <f t="shared" si="550"/>
        <v>-1.9158156009291778E-2</v>
      </c>
      <c r="U3925" s="3">
        <f>Sheet1!$B$17+Sheet1!$B$18*'Portfolio allocation'!K3925</f>
        <v>-9.5498847211272168E-3</v>
      </c>
      <c r="V3925" s="13">
        <f t="shared" si="555"/>
        <v>-9.6082712881645615E-3</v>
      </c>
      <c r="W3925" s="13"/>
      <c r="X3925" s="2">
        <v>38365</v>
      </c>
      <c r="Y3925">
        <v>90.215299999999999</v>
      </c>
      <c r="AA3925" s="2">
        <v>38365</v>
      </c>
      <c r="AB3925">
        <v>1149.05</v>
      </c>
      <c r="AC3925">
        <f t="shared" si="556"/>
        <v>-7.9772768477669453E-3</v>
      </c>
      <c r="AD3925">
        <f t="shared" si="551"/>
        <v>-8.0908768477669455E-3</v>
      </c>
      <c r="AE3925">
        <f>Sheet2!$B$17+Sheet2!$B$18*'Portfolio allocation'!K3925</f>
        <v>-7.72691909679962E-3</v>
      </c>
      <c r="AF3925">
        <f t="shared" si="557"/>
        <v>-3.6395775096732547E-4</v>
      </c>
      <c r="AH3925" s="2">
        <v>38365</v>
      </c>
      <c r="AI3925">
        <v>4.1669999999999998</v>
      </c>
      <c r="AJ3925">
        <v>2.84</v>
      </c>
      <c r="AK3925">
        <v>1.3202499999999999</v>
      </c>
      <c r="AR3925" s="3"/>
    </row>
    <row r="3926" spans="1:44" hidden="1" outlineLevel="1" x14ac:dyDescent="0.2">
      <c r="A3926" s="2">
        <v>38366</v>
      </c>
      <c r="B3926">
        <v>12.43</v>
      </c>
      <c r="E3926" s="2">
        <v>38366</v>
      </c>
      <c r="F3926">
        <v>1184.52</v>
      </c>
      <c r="G3926">
        <f t="shared" si="552"/>
        <v>6.0045012527070174E-3</v>
      </c>
      <c r="H3926" s="2">
        <v>38366</v>
      </c>
      <c r="I3926">
        <v>1759.98</v>
      </c>
      <c r="J3926">
        <f t="shared" si="553"/>
        <v>6.0017833870635862E-3</v>
      </c>
      <c r="K3926">
        <f t="shared" si="549"/>
        <v>5.888183387063586E-3</v>
      </c>
      <c r="L3926">
        <v>-1.148E-4</v>
      </c>
      <c r="N3926" s="2">
        <v>38366</v>
      </c>
      <c r="O3926">
        <v>26.12</v>
      </c>
      <c r="Q3926" s="2">
        <v>38366</v>
      </c>
      <c r="R3926">
        <v>30235.42</v>
      </c>
      <c r="S3926" s="8">
        <f t="shared" si="554"/>
        <v>-5.7094863895736925E-3</v>
      </c>
      <c r="T3926" s="9">
        <f t="shared" si="550"/>
        <v>-5.8230863895736926E-3</v>
      </c>
      <c r="U3926" s="3">
        <f>Sheet1!$B$17+Sheet1!$B$18*'Portfolio allocation'!K3926</f>
        <v>7.2428720924056639E-3</v>
      </c>
      <c r="V3926" s="13">
        <f t="shared" si="555"/>
        <v>-1.3065958481979357E-2</v>
      </c>
      <c r="W3926" s="13"/>
      <c r="X3926" s="2">
        <v>38366</v>
      </c>
      <c r="Y3926">
        <v>89.881</v>
      </c>
      <c r="AA3926" s="2">
        <v>38366</v>
      </c>
      <c r="AB3926">
        <v>1144.79</v>
      </c>
      <c r="AC3926">
        <f t="shared" si="556"/>
        <v>-3.7074104695182797E-3</v>
      </c>
      <c r="AD3926">
        <f t="shared" si="551"/>
        <v>-3.8222104695182797E-3</v>
      </c>
      <c r="AE3926">
        <f>Sheet2!$B$17+Sheet2!$B$18*'Portfolio allocation'!K3926</f>
        <v>5.2893099002858388E-3</v>
      </c>
      <c r="AF3926">
        <f t="shared" si="557"/>
        <v>-9.1115203698041193E-3</v>
      </c>
      <c r="AH3926" s="2">
        <v>38366</v>
      </c>
      <c r="AI3926">
        <v>4.2169999999999996</v>
      </c>
      <c r="AJ3926">
        <v>2.87</v>
      </c>
      <c r="AK3926">
        <v>1.30945</v>
      </c>
      <c r="AR3926" s="3"/>
    </row>
    <row r="3927" spans="1:44" hidden="1" outlineLevel="1" x14ac:dyDescent="0.2">
      <c r="A3927" s="2">
        <v>38369</v>
      </c>
      <c r="B3927">
        <v>12.43</v>
      </c>
      <c r="E3927" s="2">
        <v>38369</v>
      </c>
      <c r="F3927">
        <v>1184.52</v>
      </c>
      <c r="G3927">
        <f t="shared" si="552"/>
        <v>0</v>
      </c>
      <c r="H3927" s="2">
        <v>38369</v>
      </c>
      <c r="I3927">
        <v>1759.98</v>
      </c>
      <c r="J3927">
        <f t="shared" si="553"/>
        <v>0</v>
      </c>
      <c r="K3927">
        <f t="shared" si="549"/>
        <v>-1.148E-4</v>
      </c>
      <c r="L3927">
        <v>9.5728100864782267E-3</v>
      </c>
      <c r="N3927" s="2">
        <v>38369</v>
      </c>
      <c r="O3927">
        <v>26.12</v>
      </c>
      <c r="Q3927" s="2">
        <v>38369</v>
      </c>
      <c r="R3927">
        <v>30235.42</v>
      </c>
      <c r="S3927" s="8">
        <f t="shared" si="554"/>
        <v>0</v>
      </c>
      <c r="T3927" s="9">
        <f t="shared" si="550"/>
        <v>-1.148E-4</v>
      </c>
      <c r="U3927" s="3">
        <f>Sheet1!$B$17+Sheet1!$B$18*'Portfolio allocation'!K3927</f>
        <v>3.5609741493572791E-4</v>
      </c>
      <c r="V3927" s="13">
        <f t="shared" si="555"/>
        <v>-4.7089741493572788E-4</v>
      </c>
      <c r="W3927" s="13"/>
      <c r="X3927" s="2">
        <v>38369</v>
      </c>
      <c r="Y3927">
        <v>89.881</v>
      </c>
      <c r="AA3927" s="2">
        <v>38369</v>
      </c>
      <c r="AB3927">
        <v>1144.79</v>
      </c>
      <c r="AC3927">
        <f t="shared" si="556"/>
        <v>0</v>
      </c>
      <c r="AD3927">
        <f t="shared" si="551"/>
        <v>-1.148E-4</v>
      </c>
      <c r="AE3927">
        <f>Sheet2!$B$17+Sheet2!$B$18*'Portfolio allocation'!K3927</f>
        <v>-4.8696077448527812E-5</v>
      </c>
      <c r="AF3927">
        <f t="shared" si="557"/>
        <v>-6.6103922551472187E-5</v>
      </c>
      <c r="AH3927" s="2">
        <v>38369</v>
      </c>
      <c r="AI3927">
        <v>4.2169999999999996</v>
      </c>
      <c r="AJ3927">
        <v>2.87</v>
      </c>
      <c r="AK3927">
        <v>1.3083499999999999</v>
      </c>
      <c r="AR3927" s="3"/>
    </row>
    <row r="3928" spans="1:44" hidden="1" outlineLevel="1" x14ac:dyDescent="0.2">
      <c r="A3928" s="2">
        <v>38370</v>
      </c>
      <c r="B3928">
        <v>12.47</v>
      </c>
      <c r="E3928" s="2">
        <v>38370</v>
      </c>
      <c r="F3928">
        <v>1195.98</v>
      </c>
      <c r="G3928">
        <f t="shared" si="552"/>
        <v>9.6748049842974027E-3</v>
      </c>
      <c r="H3928" s="2">
        <v>38370</v>
      </c>
      <c r="I3928">
        <v>1777.03</v>
      </c>
      <c r="J3928">
        <f t="shared" si="553"/>
        <v>9.6876100864782266E-3</v>
      </c>
      <c r="K3928">
        <f t="shared" si="549"/>
        <v>9.5728100864782267E-3</v>
      </c>
      <c r="L3928">
        <v>-9.5418397438422568E-3</v>
      </c>
      <c r="N3928" s="2">
        <v>38370</v>
      </c>
      <c r="O3928">
        <v>26.32</v>
      </c>
      <c r="Q3928" s="2">
        <v>38370</v>
      </c>
      <c r="R3928">
        <v>30466.93</v>
      </c>
      <c r="S3928" s="8">
        <f t="shared" si="554"/>
        <v>7.656913646312935E-3</v>
      </c>
      <c r="T3928" s="9">
        <f t="shared" si="550"/>
        <v>7.5421136463129351E-3</v>
      </c>
      <c r="U3928" s="3">
        <f>Sheet1!$B$17+Sheet1!$B$18*'Portfolio allocation'!K3928</f>
        <v>1.1469969222832818E-2</v>
      </c>
      <c r="V3928" s="13">
        <f t="shared" si="555"/>
        <v>-3.9278555765198831E-3</v>
      </c>
      <c r="W3928" s="13"/>
      <c r="X3928" s="2">
        <v>38370</v>
      </c>
      <c r="Y3928">
        <v>90.645099999999999</v>
      </c>
      <c r="AA3928" s="2">
        <v>38370</v>
      </c>
      <c r="AB3928">
        <v>1154.52</v>
      </c>
      <c r="AC3928">
        <f t="shared" si="556"/>
        <v>8.4993754313018588E-3</v>
      </c>
      <c r="AD3928">
        <f t="shared" si="551"/>
        <v>8.383375431301859E-3</v>
      </c>
      <c r="AE3928">
        <f>Sheet2!$B$17+Sheet2!$B$18*'Portfolio allocation'!K3928</f>
        <v>8.5657739647343085E-3</v>
      </c>
      <c r="AF3928">
        <f t="shared" si="557"/>
        <v>-1.8239853343244954E-4</v>
      </c>
      <c r="AH3928" s="2">
        <v>38370</v>
      </c>
      <c r="AI3928">
        <v>4.1920000000000002</v>
      </c>
      <c r="AJ3928">
        <v>2.9</v>
      </c>
      <c r="AK3928">
        <v>1.3023499999999999</v>
      </c>
      <c r="AR3928" s="3"/>
    </row>
    <row r="3929" spans="1:44" hidden="1" outlineLevel="1" x14ac:dyDescent="0.2">
      <c r="A3929" s="2">
        <v>38371</v>
      </c>
      <c r="B3929">
        <v>13.18</v>
      </c>
      <c r="E3929" s="2">
        <v>38371</v>
      </c>
      <c r="F3929">
        <v>1184.6300000000001</v>
      </c>
      <c r="G3929">
        <f t="shared" si="552"/>
        <v>-9.4901252529305813E-3</v>
      </c>
      <c r="H3929" s="2">
        <v>38371</v>
      </c>
      <c r="I3929">
        <v>1760.28</v>
      </c>
      <c r="J3929">
        <f t="shared" si="553"/>
        <v>-9.425839743842257E-3</v>
      </c>
      <c r="K3929">
        <f t="shared" si="549"/>
        <v>-9.5418397438422568E-3</v>
      </c>
      <c r="L3929">
        <v>-7.881009984775162E-3</v>
      </c>
      <c r="N3929" s="2">
        <v>38371</v>
      </c>
      <c r="O3929">
        <v>25.98</v>
      </c>
      <c r="Q3929" s="2">
        <v>38371</v>
      </c>
      <c r="R3929">
        <v>30073.360000000001</v>
      </c>
      <c r="S3929" s="8">
        <f t="shared" si="554"/>
        <v>-1.2917940862436694E-2</v>
      </c>
      <c r="T3929" s="9">
        <f t="shared" si="550"/>
        <v>-1.3033940862436694E-2</v>
      </c>
      <c r="U3929" s="3">
        <f>Sheet1!$B$17+Sheet1!$B$18*'Portfolio allocation'!K3929</f>
        <v>-1.045884149215871E-2</v>
      </c>
      <c r="V3929" s="13">
        <f t="shared" si="555"/>
        <v>-2.5750993702779845E-3</v>
      </c>
      <c r="W3929" s="13"/>
      <c r="X3929" s="2">
        <v>38371</v>
      </c>
      <c r="Y3929">
        <v>88.925799999999995</v>
      </c>
      <c r="AA3929" s="2">
        <v>38371</v>
      </c>
      <c r="AB3929">
        <v>1132.6199999999999</v>
      </c>
      <c r="AC3929">
        <f t="shared" si="556"/>
        <v>-1.8968922149464773E-2</v>
      </c>
      <c r="AD3929">
        <f t="shared" si="551"/>
        <v>-1.9084122149464772E-2</v>
      </c>
      <c r="AE3929">
        <f>Sheet2!$B$17+Sheet2!$B$18*'Portfolio allocation'!K3929</f>
        <v>-8.4314603232087809E-3</v>
      </c>
      <c r="AF3929">
        <f t="shared" si="557"/>
        <v>-1.0652661826255991E-2</v>
      </c>
      <c r="AH3929" s="2">
        <v>38371</v>
      </c>
      <c r="AI3929">
        <v>4.1760000000000002</v>
      </c>
      <c r="AJ3929">
        <v>2.88</v>
      </c>
      <c r="AK3929">
        <v>1.30335</v>
      </c>
      <c r="AR3929" s="3"/>
    </row>
    <row r="3930" spans="1:44" hidden="1" outlineLevel="1" x14ac:dyDescent="0.2">
      <c r="A3930" s="2">
        <v>38372</v>
      </c>
      <c r="B3930">
        <v>13.83</v>
      </c>
      <c r="E3930" s="2">
        <v>38372</v>
      </c>
      <c r="F3930">
        <v>1175.4100000000001</v>
      </c>
      <c r="G3930">
        <f t="shared" si="552"/>
        <v>-7.7830208588335337E-3</v>
      </c>
      <c r="H3930" s="2">
        <v>38372</v>
      </c>
      <c r="I3930">
        <v>1746.61</v>
      </c>
      <c r="J3930">
        <f t="shared" si="553"/>
        <v>-7.7658099847751627E-3</v>
      </c>
      <c r="K3930">
        <f t="shared" si="549"/>
        <v>-7.881009984775162E-3</v>
      </c>
      <c r="L3930">
        <v>-6.5206964004556585E-3</v>
      </c>
      <c r="N3930" s="2">
        <v>38372</v>
      </c>
      <c r="O3930">
        <v>25.86</v>
      </c>
      <c r="Q3930" s="2">
        <v>38372</v>
      </c>
      <c r="R3930">
        <v>29934.44</v>
      </c>
      <c r="S3930" s="8">
        <f t="shared" si="554"/>
        <v>-4.6193707653552352E-3</v>
      </c>
      <c r="T3930" s="9">
        <f t="shared" si="550"/>
        <v>-4.7345707653552354E-3</v>
      </c>
      <c r="U3930" s="3">
        <f>Sheet1!$B$17+Sheet1!$B$18*'Portfolio allocation'!K3930</f>
        <v>-8.5534955015334306E-3</v>
      </c>
      <c r="V3930" s="13">
        <f t="shared" si="555"/>
        <v>3.8189247361781952E-3</v>
      </c>
      <c r="W3930" s="13"/>
      <c r="X3930" s="2">
        <v>38372</v>
      </c>
      <c r="Y3930">
        <v>88.830299999999994</v>
      </c>
      <c r="AA3930" s="2">
        <v>38372</v>
      </c>
      <c r="AB3930">
        <v>1131.4100000000001</v>
      </c>
      <c r="AC3930">
        <f t="shared" si="556"/>
        <v>-1.0683194716673006E-3</v>
      </c>
      <c r="AD3930">
        <f t="shared" si="551"/>
        <v>-1.1823194716673005E-3</v>
      </c>
      <c r="AE3930">
        <f>Sheet2!$B$17+Sheet2!$B$18*'Portfolio allocation'!K3930</f>
        <v>-6.9546081298469866E-3</v>
      </c>
      <c r="AF3930">
        <f t="shared" si="557"/>
        <v>5.7722886581796865E-3</v>
      </c>
      <c r="AH3930" s="2">
        <v>38372</v>
      </c>
      <c r="AI3930">
        <v>4.1689999999999996</v>
      </c>
      <c r="AJ3930">
        <v>2.85</v>
      </c>
      <c r="AK3930">
        <v>1.2951999999999999</v>
      </c>
      <c r="AR3930" s="3"/>
    </row>
    <row r="3931" spans="1:44" hidden="1" outlineLevel="1" x14ac:dyDescent="0.2">
      <c r="A3931" s="2">
        <v>38373</v>
      </c>
      <c r="B3931">
        <v>14.36</v>
      </c>
      <c r="E3931" s="2">
        <v>38373</v>
      </c>
      <c r="F3931">
        <v>1167.8699999999999</v>
      </c>
      <c r="G3931">
        <f t="shared" si="552"/>
        <v>-6.4147829268086376E-3</v>
      </c>
      <c r="H3931" s="2">
        <v>38373</v>
      </c>
      <c r="I3931">
        <v>1735.42</v>
      </c>
      <c r="J3931">
        <f t="shared" si="553"/>
        <v>-6.4066964004556581E-3</v>
      </c>
      <c r="K3931">
        <f t="shared" si="549"/>
        <v>-6.5206964004556585E-3</v>
      </c>
      <c r="L3931">
        <v>-3.6224369570479675E-3</v>
      </c>
      <c r="N3931" s="2">
        <v>38373</v>
      </c>
      <c r="O3931">
        <v>25.65</v>
      </c>
      <c r="Q3931" s="2">
        <v>38373</v>
      </c>
      <c r="R3931">
        <v>29691.360000000001</v>
      </c>
      <c r="S3931" s="8">
        <f t="shared" si="554"/>
        <v>-8.1204124747280559E-3</v>
      </c>
      <c r="T3931" s="9">
        <f t="shared" si="550"/>
        <v>-8.2344124747280555E-3</v>
      </c>
      <c r="U3931" s="3">
        <f>Sheet1!$B$17+Sheet1!$B$18*'Portfolio allocation'!K3931</f>
        <v>-6.9929092826712703E-3</v>
      </c>
      <c r="V3931" s="13">
        <f t="shared" si="555"/>
        <v>-1.2415031920567851E-3</v>
      </c>
      <c r="W3931" s="13"/>
      <c r="X3931" s="2">
        <v>38373</v>
      </c>
      <c r="Y3931">
        <v>88.238100000000003</v>
      </c>
      <c r="AA3931" s="2">
        <v>38373</v>
      </c>
      <c r="AB3931">
        <v>1123.8599999999999</v>
      </c>
      <c r="AC3931">
        <f t="shared" si="556"/>
        <v>-6.673089331011961E-3</v>
      </c>
      <c r="AD3931">
        <f t="shared" si="551"/>
        <v>-6.7862893310119609E-3</v>
      </c>
      <c r="AE3931">
        <f>Sheet2!$B$17+Sheet2!$B$18*'Portfolio allocation'!K3931</f>
        <v>-5.7449825859317745E-3</v>
      </c>
      <c r="AF3931">
        <f t="shared" si="557"/>
        <v>-1.0413067450801864E-3</v>
      </c>
      <c r="AH3931" s="2">
        <v>38373</v>
      </c>
      <c r="AI3931">
        <v>4.1440000000000001</v>
      </c>
      <c r="AJ3931">
        <v>2.83</v>
      </c>
      <c r="AK3931">
        <v>1.2998499999999999</v>
      </c>
      <c r="AR3931" s="3"/>
    </row>
    <row r="3932" spans="1:44" hidden="1" outlineLevel="1" x14ac:dyDescent="0.2">
      <c r="A3932" s="2">
        <v>38376</v>
      </c>
      <c r="B3932">
        <v>14.65</v>
      </c>
      <c r="E3932" s="2">
        <v>38376</v>
      </c>
      <c r="F3932">
        <v>1163.75</v>
      </c>
      <c r="G3932">
        <f t="shared" si="552"/>
        <v>-3.5277899081231912E-3</v>
      </c>
      <c r="H3932" s="2">
        <v>38376</v>
      </c>
      <c r="I3932">
        <v>1729.33</v>
      </c>
      <c r="J3932">
        <f t="shared" si="553"/>
        <v>-3.5092369570479676E-3</v>
      </c>
      <c r="K3932">
        <f t="shared" si="549"/>
        <v>-3.6224369570479675E-3</v>
      </c>
      <c r="L3932">
        <v>3.8871497331336023E-3</v>
      </c>
      <c r="N3932" s="2">
        <v>38376</v>
      </c>
      <c r="O3932">
        <v>25.67</v>
      </c>
      <c r="Q3932" s="2">
        <v>38376</v>
      </c>
      <c r="R3932">
        <v>29714.52</v>
      </c>
      <c r="S3932" s="8">
        <f t="shared" si="554"/>
        <v>7.800248961313816E-4</v>
      </c>
      <c r="T3932" s="9">
        <f t="shared" si="550"/>
        <v>6.6682489613138155E-4</v>
      </c>
      <c r="U3932" s="3">
        <f>Sheet1!$B$17+Sheet1!$B$18*'Portfolio allocation'!K3932</f>
        <v>-3.6679525975318096E-3</v>
      </c>
      <c r="V3932" s="13">
        <f t="shared" si="555"/>
        <v>4.3347774936631908E-3</v>
      </c>
      <c r="W3932" s="13"/>
      <c r="X3932" s="2">
        <v>38376</v>
      </c>
      <c r="Y3932">
        <v>87.674499999999995</v>
      </c>
      <c r="AA3932" s="2">
        <v>38376</v>
      </c>
      <c r="AB3932">
        <v>1116.68</v>
      </c>
      <c r="AC3932">
        <f t="shared" si="556"/>
        <v>-6.3886961009377297E-3</v>
      </c>
      <c r="AD3932">
        <f t="shared" si="551"/>
        <v>-6.5030961009377294E-3</v>
      </c>
      <c r="AE3932">
        <f>Sheet2!$B$17+Sheet2!$B$18*'Portfolio allocation'!K3932</f>
        <v>-3.1677763475678401E-3</v>
      </c>
      <c r="AF3932">
        <f t="shared" si="557"/>
        <v>-3.3353197533698893E-3</v>
      </c>
      <c r="AH3932" s="2">
        <v>38376</v>
      </c>
      <c r="AI3932">
        <v>4.1239999999999997</v>
      </c>
      <c r="AJ3932">
        <v>2.86</v>
      </c>
      <c r="AK3932">
        <v>1.3043499999999999</v>
      </c>
      <c r="AR3932" s="3"/>
    </row>
    <row r="3933" spans="1:44" hidden="1" outlineLevel="1" x14ac:dyDescent="0.2">
      <c r="A3933" s="2">
        <v>38377</v>
      </c>
      <c r="B3933">
        <v>14.06</v>
      </c>
      <c r="E3933" s="2">
        <v>38377</v>
      </c>
      <c r="F3933">
        <v>1168.4100000000001</v>
      </c>
      <c r="G3933">
        <f t="shared" si="552"/>
        <v>4.0042964554243277E-3</v>
      </c>
      <c r="H3933" s="2">
        <v>38377</v>
      </c>
      <c r="I3933">
        <v>1736.25</v>
      </c>
      <c r="J3933">
        <f t="shared" si="553"/>
        <v>4.0015497331336025E-3</v>
      </c>
      <c r="K3933">
        <f t="shared" si="549"/>
        <v>3.8871497331336023E-3</v>
      </c>
      <c r="L3933">
        <v>4.7631297336212337E-3</v>
      </c>
      <c r="N3933" s="2">
        <v>38377</v>
      </c>
      <c r="O3933">
        <v>26.02</v>
      </c>
      <c r="Q3933" s="2">
        <v>38377</v>
      </c>
      <c r="R3933">
        <v>30119.65</v>
      </c>
      <c r="S3933" s="8">
        <f t="shared" si="554"/>
        <v>1.3634075192868744E-2</v>
      </c>
      <c r="T3933" s="9">
        <f t="shared" si="550"/>
        <v>1.3519675192868744E-2</v>
      </c>
      <c r="U3933" s="3">
        <f>Sheet1!$B$17+Sheet1!$B$18*'Portfolio allocation'!K3933</f>
        <v>4.9472355716804091E-3</v>
      </c>
      <c r="V3933" s="13">
        <f t="shared" si="555"/>
        <v>8.5724396211883346E-3</v>
      </c>
      <c r="W3933" s="13"/>
      <c r="X3933" s="2">
        <v>38377</v>
      </c>
      <c r="Y3933">
        <v>88.056600000000003</v>
      </c>
      <c r="AA3933" s="2">
        <v>38377</v>
      </c>
      <c r="AB3933">
        <v>1121.55</v>
      </c>
      <c r="AC3933">
        <f t="shared" si="556"/>
        <v>4.3611419565139364E-3</v>
      </c>
      <c r="AD3933">
        <f t="shared" si="551"/>
        <v>4.2459419565139362E-3</v>
      </c>
      <c r="AE3933">
        <f>Sheet2!$B$17+Sheet2!$B$18*'Portfolio allocation'!K3933</f>
        <v>3.509939724225621E-3</v>
      </c>
      <c r="AF3933">
        <f t="shared" si="557"/>
        <v>7.3600223228831524E-4</v>
      </c>
      <c r="AH3933" s="2">
        <v>38377</v>
      </c>
      <c r="AI3933">
        <v>4.1950000000000003</v>
      </c>
      <c r="AJ3933">
        <v>2.88</v>
      </c>
      <c r="AK3933">
        <v>1.29565</v>
      </c>
      <c r="AR3933" s="3"/>
    </row>
    <row r="3934" spans="1:44" hidden="1" outlineLevel="1" x14ac:dyDescent="0.2">
      <c r="A3934" s="2">
        <v>38378</v>
      </c>
      <c r="B3934">
        <v>13.44</v>
      </c>
      <c r="E3934" s="2">
        <v>38378</v>
      </c>
      <c r="F3934">
        <v>1174.07</v>
      </c>
      <c r="G3934">
        <f t="shared" si="552"/>
        <v>4.8441899675626399E-3</v>
      </c>
      <c r="H3934" s="2">
        <v>38378</v>
      </c>
      <c r="I3934">
        <v>1744.72</v>
      </c>
      <c r="J3934">
        <f t="shared" si="553"/>
        <v>4.8783297336212339E-3</v>
      </c>
      <c r="K3934">
        <f t="shared" si="549"/>
        <v>4.7631297336212337E-3</v>
      </c>
      <c r="L3934">
        <v>3.7691576871923759E-4</v>
      </c>
      <c r="N3934" s="2">
        <v>38378</v>
      </c>
      <c r="O3934">
        <v>26.01</v>
      </c>
      <c r="Q3934" s="2">
        <v>38378</v>
      </c>
      <c r="R3934">
        <v>30108.09</v>
      </c>
      <c r="S3934" s="8">
        <f t="shared" si="554"/>
        <v>-3.8380260062786942E-4</v>
      </c>
      <c r="T3934" s="9">
        <f t="shared" si="550"/>
        <v>-4.990026006278694E-4</v>
      </c>
      <c r="U3934" s="3">
        <f>Sheet1!$B$17+Sheet1!$B$18*'Portfolio allocation'!K3934</f>
        <v>5.9521820285253057E-3</v>
      </c>
      <c r="V3934" s="13">
        <f t="shared" si="555"/>
        <v>-6.4511846291531753E-3</v>
      </c>
      <c r="W3934" s="13"/>
      <c r="X3934" s="2">
        <v>38378</v>
      </c>
      <c r="Y3934">
        <v>87.827399999999997</v>
      </c>
      <c r="AA3934" s="2">
        <v>38378</v>
      </c>
      <c r="AB3934">
        <v>1118.6300000000001</v>
      </c>
      <c r="AC3934">
        <f t="shared" si="556"/>
        <v>-2.6035397441039887E-3</v>
      </c>
      <c r="AD3934">
        <f t="shared" si="551"/>
        <v>-2.7195397441039885E-3</v>
      </c>
      <c r="AE3934">
        <f>Sheet2!$B$17+Sheet2!$B$18*'Portfolio allocation'!K3934</f>
        <v>4.288883488930262E-3</v>
      </c>
      <c r="AF3934">
        <f t="shared" si="557"/>
        <v>-7.0084232330342505E-3</v>
      </c>
      <c r="AH3934" s="2">
        <v>38378</v>
      </c>
      <c r="AI3934">
        <v>4.1950000000000003</v>
      </c>
      <c r="AJ3934">
        <v>2.9</v>
      </c>
      <c r="AK3934">
        <v>1.30715</v>
      </c>
      <c r="AR3934" s="3"/>
    </row>
    <row r="3935" spans="1:44" hidden="1" outlineLevel="1" x14ac:dyDescent="0.2">
      <c r="A3935" s="2">
        <v>38379</v>
      </c>
      <c r="B3935">
        <v>13.24</v>
      </c>
      <c r="E3935" s="2">
        <v>38379</v>
      </c>
      <c r="F3935">
        <v>1174.55</v>
      </c>
      <c r="G3935">
        <f t="shared" si="552"/>
        <v>4.0883422623871901E-4</v>
      </c>
      <c r="H3935" s="2">
        <v>38379</v>
      </c>
      <c r="I3935">
        <v>1745.58</v>
      </c>
      <c r="J3935">
        <f t="shared" si="553"/>
        <v>4.9291576871923759E-4</v>
      </c>
      <c r="K3935">
        <f t="shared" si="549"/>
        <v>3.7691576871923759E-4</v>
      </c>
      <c r="L3935">
        <v>-2.763084769532115E-3</v>
      </c>
      <c r="N3935" s="2">
        <v>38379</v>
      </c>
      <c r="O3935">
        <v>26.11</v>
      </c>
      <c r="Q3935" s="2">
        <v>38379</v>
      </c>
      <c r="R3935">
        <v>30223.83</v>
      </c>
      <c r="S3935" s="8">
        <f t="shared" si="554"/>
        <v>3.8441495292462768E-3</v>
      </c>
      <c r="T3935" s="9">
        <f t="shared" si="550"/>
        <v>3.7281495292462771E-3</v>
      </c>
      <c r="U3935" s="3">
        <f>Sheet1!$B$17+Sheet1!$B$18*'Portfolio allocation'!K3935</f>
        <v>9.2020620654522213E-4</v>
      </c>
      <c r="V3935" s="13">
        <f t="shared" si="555"/>
        <v>2.8079433227010549E-3</v>
      </c>
      <c r="W3935" s="13"/>
      <c r="X3935" s="2">
        <v>38379</v>
      </c>
      <c r="Y3935">
        <v>87.855999999999995</v>
      </c>
      <c r="AA3935" s="2">
        <v>38379</v>
      </c>
      <c r="AB3935">
        <v>1119</v>
      </c>
      <c r="AC3935">
        <f t="shared" si="556"/>
        <v>3.3076173533697073E-4</v>
      </c>
      <c r="AD3935">
        <f t="shared" si="551"/>
        <v>2.1436173533697072E-4</v>
      </c>
      <c r="AE3935">
        <f>Sheet2!$B$17+Sheet2!$B$18*'Portfolio allocation'!K3935</f>
        <v>3.8855012890045816E-4</v>
      </c>
      <c r="AF3935">
        <f t="shared" si="557"/>
        <v>-1.7418839356348744E-4</v>
      </c>
      <c r="AH3935" s="2">
        <v>38379</v>
      </c>
      <c r="AI3935">
        <v>4.2080000000000002</v>
      </c>
      <c r="AJ3935">
        <v>2.91</v>
      </c>
      <c r="AK3935">
        <v>1.30385</v>
      </c>
      <c r="AR3935" s="3"/>
    </row>
    <row r="3936" spans="1:44" hidden="1" outlineLevel="1" x14ac:dyDescent="0.2">
      <c r="A3936" s="2">
        <v>38380</v>
      </c>
      <c r="B3936">
        <v>13.24</v>
      </c>
      <c r="E3936" s="2">
        <v>38380</v>
      </c>
      <c r="F3936">
        <v>1171.3599999999999</v>
      </c>
      <c r="G3936">
        <f t="shared" si="552"/>
        <v>-2.715933761866296E-3</v>
      </c>
      <c r="H3936" s="2">
        <v>38380</v>
      </c>
      <c r="I3936">
        <v>1740.96</v>
      </c>
      <c r="J3936">
        <f t="shared" si="553"/>
        <v>-2.646684769532115E-3</v>
      </c>
      <c r="K3936">
        <f t="shared" si="549"/>
        <v>-2.763084769532115E-3</v>
      </c>
      <c r="L3936">
        <v>8.339505229298709E-3</v>
      </c>
      <c r="N3936" s="2">
        <v>38380</v>
      </c>
      <c r="O3936">
        <v>26.18</v>
      </c>
      <c r="Q3936" s="2">
        <v>38380</v>
      </c>
      <c r="R3936">
        <v>30304.87</v>
      </c>
      <c r="S3936" s="8">
        <f t="shared" si="554"/>
        <v>2.6813279455315531E-3</v>
      </c>
      <c r="T3936" s="9">
        <f t="shared" si="550"/>
        <v>2.5649279455315531E-3</v>
      </c>
      <c r="U3936" s="3">
        <f>Sheet1!$B$17+Sheet1!$B$18*'Portfolio allocation'!K3936</f>
        <v>-2.6820819891329589E-3</v>
      </c>
      <c r="V3936" s="13">
        <f t="shared" si="555"/>
        <v>5.247009934664512E-3</v>
      </c>
      <c r="W3936" s="13"/>
      <c r="X3936" s="2">
        <v>38380</v>
      </c>
      <c r="Y3936">
        <v>88.725200000000001</v>
      </c>
      <c r="AA3936" s="2">
        <v>38380</v>
      </c>
      <c r="AB3936">
        <v>1130.07</v>
      </c>
      <c r="AC3936">
        <f t="shared" si="556"/>
        <v>9.8927613941017789E-3</v>
      </c>
      <c r="AD3936">
        <f t="shared" si="551"/>
        <v>9.7771613941017785E-3</v>
      </c>
      <c r="AE3936">
        <f>Sheet2!$B$17+Sheet2!$B$18*'Portfolio allocation'!K3936</f>
        <v>-2.40361845837158E-3</v>
      </c>
      <c r="AF3936">
        <f t="shared" si="557"/>
        <v>1.2180779852473358E-2</v>
      </c>
      <c r="AH3936" s="2">
        <v>38380</v>
      </c>
      <c r="AI3936">
        <v>4.1390000000000002</v>
      </c>
      <c r="AJ3936">
        <v>2.89</v>
      </c>
      <c r="AK3936">
        <v>1.3009500000000001</v>
      </c>
      <c r="AR3936" s="3"/>
    </row>
    <row r="3937" spans="1:44" hidden="1" outlineLevel="1" x14ac:dyDescent="0.2">
      <c r="A3937" s="2">
        <v>38383</v>
      </c>
      <c r="B3937">
        <v>12.82</v>
      </c>
      <c r="E3937" s="2">
        <v>38383</v>
      </c>
      <c r="F3937">
        <v>1181.27</v>
      </c>
      <c r="G3937">
        <f t="shared" si="552"/>
        <v>8.4602513317852956E-3</v>
      </c>
      <c r="H3937" s="2">
        <v>38383</v>
      </c>
      <c r="I3937">
        <v>1755.68</v>
      </c>
      <c r="J3937">
        <f t="shared" si="553"/>
        <v>8.4551052292987094E-3</v>
      </c>
      <c r="K3937">
        <f t="shared" si="549"/>
        <v>8.339505229298709E-3</v>
      </c>
      <c r="L3937">
        <v>6.7792123211519355E-3</v>
      </c>
      <c r="N3937" s="2">
        <v>38383</v>
      </c>
      <c r="O3937">
        <v>26.28</v>
      </c>
      <c r="Q3937" s="2">
        <v>38383</v>
      </c>
      <c r="R3937">
        <v>30420.63</v>
      </c>
      <c r="S3937" s="8">
        <f t="shared" si="554"/>
        <v>3.8198480970221826E-3</v>
      </c>
      <c r="T3937" s="9">
        <f t="shared" si="550"/>
        <v>3.7042480970221827E-3</v>
      </c>
      <c r="U3937" s="3">
        <f>Sheet1!$B$17+Sheet1!$B$18*'Portfolio allocation'!K3937</f>
        <v>1.0055090634574848E-2</v>
      </c>
      <c r="V3937" s="13">
        <f t="shared" si="555"/>
        <v>-6.3508425375526662E-3</v>
      </c>
      <c r="W3937" s="13"/>
      <c r="X3937" s="2">
        <v>38383</v>
      </c>
      <c r="Y3937">
        <v>89.231499999999997</v>
      </c>
      <c r="AA3937" s="2">
        <v>38383</v>
      </c>
      <c r="AB3937">
        <v>1136.51</v>
      </c>
      <c r="AC3937">
        <f t="shared" si="556"/>
        <v>5.6987620235915415E-3</v>
      </c>
      <c r="AD3937">
        <f t="shared" si="551"/>
        <v>5.5803620235915412E-3</v>
      </c>
      <c r="AE3937">
        <f>Sheet2!$B$17+Sheet2!$B$18*'Portfolio allocation'!K3937</f>
        <v>7.4690878212776597E-3</v>
      </c>
      <c r="AF3937">
        <f t="shared" si="557"/>
        <v>-1.8887257976861185E-3</v>
      </c>
      <c r="AH3937" s="2">
        <v>38383</v>
      </c>
      <c r="AI3937">
        <v>4.13</v>
      </c>
      <c r="AJ3937">
        <v>2.96</v>
      </c>
      <c r="AK3937">
        <v>1.30355</v>
      </c>
      <c r="AR3937" s="3"/>
    </row>
    <row r="3938" spans="1:44" hidden="1" outlineLevel="1" x14ac:dyDescent="0.2">
      <c r="A3938" s="2">
        <v>38384</v>
      </c>
      <c r="B3938">
        <v>12.03</v>
      </c>
      <c r="E3938" s="2">
        <v>38384</v>
      </c>
      <c r="F3938">
        <v>1189.4100000000001</v>
      </c>
      <c r="G3938">
        <f t="shared" si="552"/>
        <v>6.8908886198753017E-3</v>
      </c>
      <c r="H3938" s="2">
        <v>38384</v>
      </c>
      <c r="I3938">
        <v>1767.79</v>
      </c>
      <c r="J3938">
        <f t="shared" si="553"/>
        <v>6.8976123211519358E-3</v>
      </c>
      <c r="K3938">
        <f t="shared" si="549"/>
        <v>6.7792123211519355E-3</v>
      </c>
      <c r="L3938">
        <v>3.1855598119686149E-3</v>
      </c>
      <c r="N3938" s="2">
        <v>38384</v>
      </c>
      <c r="O3938">
        <v>26.39</v>
      </c>
      <c r="Q3938" s="2">
        <v>38384</v>
      </c>
      <c r="R3938">
        <v>30547.96</v>
      </c>
      <c r="S3938" s="8">
        <f t="shared" si="554"/>
        <v>4.1856463853640058E-3</v>
      </c>
      <c r="T3938" s="9">
        <f t="shared" si="550"/>
        <v>4.0672463853640055E-3</v>
      </c>
      <c r="U3938" s="3">
        <f>Sheet1!$B$17+Sheet1!$B$18*'Portfolio allocation'!K3938</f>
        <v>8.2650830672679979E-3</v>
      </c>
      <c r="V3938" s="13">
        <f t="shared" si="555"/>
        <v>-4.1978366819039924E-3</v>
      </c>
      <c r="W3938" s="13"/>
      <c r="X3938" s="2">
        <v>38384</v>
      </c>
      <c r="Y3938">
        <v>89.651700000000005</v>
      </c>
      <c r="AA3938" s="2">
        <v>38384</v>
      </c>
      <c r="AB3938">
        <v>1141.8699999999999</v>
      </c>
      <c r="AC3938">
        <f t="shared" si="556"/>
        <v>4.7161925543988126E-3</v>
      </c>
      <c r="AD3938">
        <f t="shared" si="551"/>
        <v>4.5981925543988125E-3</v>
      </c>
      <c r="AE3938">
        <f>Sheet2!$B$17+Sheet2!$B$18*'Portfolio allocation'!K3938</f>
        <v>6.0816355606812585E-3</v>
      </c>
      <c r="AF3938">
        <f t="shared" si="557"/>
        <v>-1.483443006282446E-3</v>
      </c>
      <c r="AH3938" s="2">
        <v>38384</v>
      </c>
      <c r="AI3938">
        <v>4.1429999999999998</v>
      </c>
      <c r="AJ3938">
        <v>2.95</v>
      </c>
      <c r="AK3938">
        <v>1.3006500000000001</v>
      </c>
      <c r="AR3938" s="3"/>
    </row>
    <row r="3939" spans="1:44" hidden="1" outlineLevel="1" x14ac:dyDescent="0.2">
      <c r="A3939" s="2">
        <v>38385</v>
      </c>
      <c r="B3939">
        <v>11.66</v>
      </c>
      <c r="E3939" s="2">
        <v>38385</v>
      </c>
      <c r="F3939">
        <v>1193.19</v>
      </c>
      <c r="G3939">
        <f t="shared" si="552"/>
        <v>3.1780462582289282E-3</v>
      </c>
      <c r="H3939" s="2">
        <v>38385</v>
      </c>
      <c r="I3939">
        <v>1773.63</v>
      </c>
      <c r="J3939">
        <f t="shared" si="553"/>
        <v>3.3035598119686149E-3</v>
      </c>
      <c r="K3939">
        <f t="shared" si="549"/>
        <v>3.1855598119686149E-3</v>
      </c>
      <c r="L3939">
        <v>-2.5818735249178368E-3</v>
      </c>
      <c r="N3939" s="2">
        <v>38385</v>
      </c>
      <c r="O3939">
        <v>26.46</v>
      </c>
      <c r="Q3939" s="2">
        <v>38385</v>
      </c>
      <c r="R3939">
        <v>30628.98</v>
      </c>
      <c r="S3939" s="8">
        <f t="shared" si="554"/>
        <v>2.6522229307619494E-3</v>
      </c>
      <c r="T3939" s="9">
        <f t="shared" si="550"/>
        <v>2.5342229307619493E-3</v>
      </c>
      <c r="U3939" s="3">
        <f>Sheet1!$B$17+Sheet1!$B$18*'Portfolio allocation'!K3939</f>
        <v>4.1423538334667987E-3</v>
      </c>
      <c r="V3939" s="13">
        <f t="shared" si="555"/>
        <v>-1.6081309027048494E-3</v>
      </c>
      <c r="W3939" s="13"/>
      <c r="X3939" s="2">
        <v>38385</v>
      </c>
      <c r="Y3939">
        <v>90.072000000000003</v>
      </c>
      <c r="AA3939" s="2">
        <v>38385</v>
      </c>
      <c r="AB3939">
        <v>1147.22</v>
      </c>
      <c r="AC3939">
        <f t="shared" si="556"/>
        <v>4.685296925219351E-3</v>
      </c>
      <c r="AD3939">
        <f t="shared" si="551"/>
        <v>4.567296925219351E-3</v>
      </c>
      <c r="AE3939">
        <f>Sheet2!$B$17+Sheet2!$B$18*'Portfolio allocation'!K3939</f>
        <v>2.8860680671479841E-3</v>
      </c>
      <c r="AF3939">
        <f t="shared" si="557"/>
        <v>1.6812288580713669E-3</v>
      </c>
      <c r="AH3939" s="2">
        <v>38385</v>
      </c>
      <c r="AI3939">
        <v>4.1440000000000001</v>
      </c>
      <c r="AJ3939">
        <v>2.95</v>
      </c>
      <c r="AK3939">
        <v>1.30335</v>
      </c>
      <c r="AR3939" s="3"/>
    </row>
    <row r="3940" spans="1:44" hidden="1" outlineLevel="1" x14ac:dyDescent="0.2">
      <c r="A3940" s="2">
        <v>38386</v>
      </c>
      <c r="B3940">
        <v>11.79</v>
      </c>
      <c r="E3940" s="2">
        <v>38386</v>
      </c>
      <c r="F3940">
        <v>1189.8900000000001</v>
      </c>
      <c r="G3940">
        <f t="shared" si="552"/>
        <v>-2.765695320946282E-3</v>
      </c>
      <c r="H3940" s="2">
        <v>38386</v>
      </c>
      <c r="I3940">
        <v>1769.26</v>
      </c>
      <c r="J3940">
        <f t="shared" si="553"/>
        <v>-2.4638735249178367E-3</v>
      </c>
      <c r="K3940">
        <f t="shared" si="549"/>
        <v>-2.5818735249178368E-3</v>
      </c>
      <c r="L3940">
        <v>1.0937069518329587E-2</v>
      </c>
      <c r="N3940" s="2">
        <v>38386</v>
      </c>
      <c r="O3940">
        <v>26.18</v>
      </c>
      <c r="Q3940" s="2">
        <v>38386</v>
      </c>
      <c r="R3940">
        <v>30304.87</v>
      </c>
      <c r="S3940" s="8">
        <f t="shared" si="554"/>
        <v>-1.0581808470278786E-2</v>
      </c>
      <c r="T3940" s="9">
        <f t="shared" si="550"/>
        <v>-1.0699808470278786E-2</v>
      </c>
      <c r="U3940" s="3">
        <f>Sheet1!$B$17+Sheet1!$B$18*'Portfolio allocation'!K3940</f>
        <v>-2.4741918568077928E-3</v>
      </c>
      <c r="V3940" s="13">
        <f t="shared" si="555"/>
        <v>-8.2256166134709943E-3</v>
      </c>
      <c r="W3940" s="13"/>
      <c r="X3940" s="2">
        <v>38386</v>
      </c>
      <c r="Y3940">
        <v>89.346100000000007</v>
      </c>
      <c r="AA3940" s="2">
        <v>38386</v>
      </c>
      <c r="AB3940">
        <v>1137.97</v>
      </c>
      <c r="AC3940">
        <f t="shared" si="556"/>
        <v>-8.0629696135005036E-3</v>
      </c>
      <c r="AD3940">
        <f t="shared" si="551"/>
        <v>-8.181369613500503E-3</v>
      </c>
      <c r="AE3940">
        <f>Sheet2!$B$17+Sheet2!$B$18*'Portfolio allocation'!K3940</f>
        <v>-2.2424807965435887E-3</v>
      </c>
      <c r="AF3940">
        <f t="shared" si="557"/>
        <v>-5.9388888169569143E-3</v>
      </c>
      <c r="AH3940" s="2">
        <v>38386</v>
      </c>
      <c r="AI3940">
        <v>4.1660000000000004</v>
      </c>
      <c r="AJ3940">
        <v>2.96</v>
      </c>
      <c r="AK3940">
        <v>1.29545</v>
      </c>
      <c r="AR3940" s="3"/>
    </row>
    <row r="3941" spans="1:44" hidden="1" outlineLevel="1" x14ac:dyDescent="0.2">
      <c r="A3941" s="2">
        <v>38387</v>
      </c>
      <c r="B3941">
        <v>11.21</v>
      </c>
      <c r="E3941" s="2">
        <v>38387</v>
      </c>
      <c r="F3941">
        <v>1203.03</v>
      </c>
      <c r="G3941">
        <f t="shared" si="552"/>
        <v>1.1043037591710103E-2</v>
      </c>
      <c r="H3941" s="2">
        <v>38387</v>
      </c>
      <c r="I3941">
        <v>1788.82</v>
      </c>
      <c r="J3941">
        <f t="shared" si="553"/>
        <v>1.1055469518329586E-2</v>
      </c>
      <c r="K3941">
        <f t="shared" si="549"/>
        <v>1.0937069518329587E-2</v>
      </c>
      <c r="L3941">
        <v>-1.1793527040171053E-3</v>
      </c>
      <c r="N3941" s="2">
        <v>38387</v>
      </c>
      <c r="O3941">
        <v>26.32</v>
      </c>
      <c r="Q3941" s="2">
        <v>38387</v>
      </c>
      <c r="R3941">
        <v>30466.93</v>
      </c>
      <c r="S3941" s="8">
        <f t="shared" si="554"/>
        <v>5.347655343844071E-3</v>
      </c>
      <c r="T3941" s="9">
        <f t="shared" si="550"/>
        <v>5.2292553438440708E-3</v>
      </c>
      <c r="U3941" s="3">
        <f>Sheet1!$B$17+Sheet1!$B$18*'Portfolio allocation'!K3941</f>
        <v>1.3035082217984599E-2</v>
      </c>
      <c r="V3941" s="13">
        <f t="shared" si="555"/>
        <v>-7.8058268741405283E-3</v>
      </c>
      <c r="W3941" s="13"/>
      <c r="X3941" s="2">
        <v>38387</v>
      </c>
      <c r="Y3941">
        <v>90.272599999999997</v>
      </c>
      <c r="AA3941" s="2">
        <v>38387</v>
      </c>
      <c r="AB3941">
        <v>1149.78</v>
      </c>
      <c r="AC3941">
        <f t="shared" si="556"/>
        <v>1.0378129476172449E-2</v>
      </c>
      <c r="AD3941">
        <f t="shared" si="551"/>
        <v>1.0260929476172449E-2</v>
      </c>
      <c r="AE3941">
        <f>Sheet2!$B$17+Sheet2!$B$18*'Portfolio allocation'!K3941</f>
        <v>9.7789082569425239E-3</v>
      </c>
      <c r="AF3941">
        <f t="shared" si="557"/>
        <v>4.8202121922992502E-4</v>
      </c>
      <c r="AH3941" s="2">
        <v>38387</v>
      </c>
      <c r="AI3941">
        <v>4.0819999999999999</v>
      </c>
      <c r="AJ3941">
        <v>2.93</v>
      </c>
      <c r="AK3941">
        <v>1.2942499999999999</v>
      </c>
      <c r="AR3941" s="3"/>
    </row>
    <row r="3942" spans="1:44" hidden="1" outlineLevel="1" x14ac:dyDescent="0.2">
      <c r="A3942" s="2">
        <v>38390</v>
      </c>
      <c r="B3942">
        <v>11.73</v>
      </c>
      <c r="E3942" s="2">
        <v>38390</v>
      </c>
      <c r="F3942">
        <v>1201.72</v>
      </c>
      <c r="G3942">
        <f t="shared" si="552"/>
        <v>-1.0889171508606799E-3</v>
      </c>
      <c r="H3942" s="2">
        <v>38390</v>
      </c>
      <c r="I3942">
        <v>1786.92</v>
      </c>
      <c r="J3942">
        <f t="shared" si="553"/>
        <v>-1.0621527040171053E-3</v>
      </c>
      <c r="K3942">
        <f t="shared" si="549"/>
        <v>-1.1793527040171053E-3</v>
      </c>
      <c r="L3942">
        <v>5.7553145747986823E-4</v>
      </c>
      <c r="N3942" s="2">
        <v>38390</v>
      </c>
      <c r="O3942">
        <v>26.16</v>
      </c>
      <c r="Q3942" s="2">
        <v>38390</v>
      </c>
      <c r="R3942">
        <v>30281.71</v>
      </c>
      <c r="S3942" s="8">
        <f t="shared" si="554"/>
        <v>-6.0793785261593625E-3</v>
      </c>
      <c r="T3942" s="9">
        <f t="shared" si="550"/>
        <v>-6.1965785261593621E-3</v>
      </c>
      <c r="U3942" s="3">
        <f>Sheet1!$B$17+Sheet1!$B$18*'Portfolio allocation'!K3942</f>
        <v>-8.65184426466025E-4</v>
      </c>
      <c r="V3942" s="13">
        <f t="shared" si="555"/>
        <v>-5.3313940996933366E-3</v>
      </c>
      <c r="W3942" s="13"/>
      <c r="X3942" s="2">
        <v>38390</v>
      </c>
      <c r="Y3942">
        <v>90.291700000000006</v>
      </c>
      <c r="AA3942" s="2">
        <v>38390</v>
      </c>
      <c r="AB3942">
        <v>1150.02</v>
      </c>
      <c r="AC3942">
        <f t="shared" si="556"/>
        <v>2.0873558419864935E-4</v>
      </c>
      <c r="AD3942">
        <f t="shared" si="551"/>
        <v>9.0335584198649344E-5</v>
      </c>
      <c r="AE3942">
        <f>Sheet2!$B$17+Sheet2!$B$18*'Portfolio allocation'!K3942</f>
        <v>-9.9532350105635504E-4</v>
      </c>
      <c r="AF3942">
        <f t="shared" si="557"/>
        <v>1.0856590852550043E-3</v>
      </c>
      <c r="AH3942" s="2">
        <v>38390</v>
      </c>
      <c r="AI3942">
        <v>4.056</v>
      </c>
      <c r="AJ3942">
        <v>2.96</v>
      </c>
      <c r="AK3942">
        <v>1.28315</v>
      </c>
      <c r="AR3942" s="3"/>
    </row>
    <row r="3943" spans="1:44" hidden="1" outlineLevel="1" x14ac:dyDescent="0.2">
      <c r="A3943" s="2">
        <v>38391</v>
      </c>
      <c r="B3943">
        <v>11.6</v>
      </c>
      <c r="E3943" s="2">
        <v>38391</v>
      </c>
      <c r="F3943">
        <v>1202.3</v>
      </c>
      <c r="G3943">
        <f t="shared" si="552"/>
        <v>4.8264154711574747E-4</v>
      </c>
      <c r="H3943" s="2">
        <v>38391</v>
      </c>
      <c r="I3943">
        <v>1788.16</v>
      </c>
      <c r="J3943">
        <f t="shared" si="553"/>
        <v>6.9393145747986829E-4</v>
      </c>
      <c r="K3943">
        <f t="shared" si="549"/>
        <v>5.7553145747986823E-4</v>
      </c>
      <c r="L3943">
        <v>-8.4402030064424632E-3</v>
      </c>
      <c r="N3943" s="2">
        <v>38391</v>
      </c>
      <c r="O3943">
        <v>26.24</v>
      </c>
      <c r="Q3943" s="2">
        <v>38391</v>
      </c>
      <c r="R3943">
        <v>30374.32</v>
      </c>
      <c r="S3943" s="8">
        <f t="shared" si="554"/>
        <v>3.0582817152664532E-3</v>
      </c>
      <c r="T3943" s="9">
        <f t="shared" si="550"/>
        <v>2.9398817152664534E-3</v>
      </c>
      <c r="U3943" s="3">
        <f>Sheet1!$B$17+Sheet1!$B$18*'Portfolio allocation'!K3943</f>
        <v>1.1480631582823555E-3</v>
      </c>
      <c r="V3943" s="13">
        <f t="shared" si="555"/>
        <v>1.7918185569840979E-3</v>
      </c>
      <c r="W3943" s="13"/>
      <c r="X3943" s="2">
        <v>38391</v>
      </c>
      <c r="Y3943">
        <v>89.909599999999998</v>
      </c>
      <c r="AA3943" s="2">
        <v>38391</v>
      </c>
      <c r="AB3943">
        <v>1147.3399999999999</v>
      </c>
      <c r="AC3943">
        <f t="shared" si="556"/>
        <v>-2.3303942540130462E-3</v>
      </c>
      <c r="AD3943">
        <f t="shared" si="551"/>
        <v>-2.4491942540130463E-3</v>
      </c>
      <c r="AE3943">
        <f>Sheet2!$B$17+Sheet2!$B$18*'Portfolio allocation'!K3943</f>
        <v>5.65164266490915E-4</v>
      </c>
      <c r="AF3943">
        <f t="shared" si="557"/>
        <v>-3.0143585205039611E-3</v>
      </c>
      <c r="AH3943" s="2">
        <v>38391</v>
      </c>
      <c r="AI3943">
        <v>4.0199999999999996</v>
      </c>
      <c r="AJ3943">
        <v>2.97</v>
      </c>
      <c r="AK3943">
        <v>1.27695</v>
      </c>
      <c r="AR3943" s="3"/>
    </row>
    <row r="3944" spans="1:44" hidden="1" outlineLevel="1" x14ac:dyDescent="0.2">
      <c r="A3944" s="2">
        <v>38392</v>
      </c>
      <c r="B3944">
        <v>12</v>
      </c>
      <c r="E3944" s="2">
        <v>38392</v>
      </c>
      <c r="F3944">
        <v>1191.99</v>
      </c>
      <c r="G3944">
        <f t="shared" si="552"/>
        <v>-8.5752308076186834E-3</v>
      </c>
      <c r="H3944" s="2">
        <v>38392</v>
      </c>
      <c r="I3944">
        <v>1773.28</v>
      </c>
      <c r="J3944">
        <f t="shared" si="553"/>
        <v>-8.3214030064424627E-3</v>
      </c>
      <c r="K3944">
        <f t="shared" si="549"/>
        <v>-8.4402030064424632E-3</v>
      </c>
      <c r="L3944">
        <v>4.1235290444825833E-3</v>
      </c>
      <c r="N3944" s="2">
        <v>38392</v>
      </c>
      <c r="O3944">
        <v>26.07</v>
      </c>
      <c r="Q3944" s="2">
        <v>38392</v>
      </c>
      <c r="R3944">
        <v>30177.54</v>
      </c>
      <c r="S3944" s="8">
        <f t="shared" si="554"/>
        <v>-6.4784989425277217E-3</v>
      </c>
      <c r="T3944" s="9">
        <f t="shared" si="550"/>
        <v>-6.5972989425277214E-3</v>
      </c>
      <c r="U3944" s="3">
        <f>Sheet1!$B$17+Sheet1!$B$18*'Portfolio allocation'!K3944</f>
        <v>-9.1950159078259472E-3</v>
      </c>
      <c r="V3944" s="13">
        <f t="shared" si="555"/>
        <v>2.5977169652982258E-3</v>
      </c>
      <c r="W3944" s="13"/>
      <c r="X3944" s="2">
        <v>38392</v>
      </c>
      <c r="Y3944">
        <v>88.543700000000001</v>
      </c>
      <c r="AA3944" s="2">
        <v>38392</v>
      </c>
      <c r="AB3944">
        <v>1129.9100000000001</v>
      </c>
      <c r="AC3944">
        <f t="shared" si="556"/>
        <v>-1.5191660710861532E-2</v>
      </c>
      <c r="AD3944">
        <f t="shared" si="551"/>
        <v>-1.5308860710861532E-2</v>
      </c>
      <c r="AE3944">
        <f>Sheet2!$B$17+Sheet2!$B$18*'Portfolio allocation'!K3944</f>
        <v>-7.4518568310178099E-3</v>
      </c>
      <c r="AF3944">
        <f t="shared" si="557"/>
        <v>-7.8570038798437217E-3</v>
      </c>
      <c r="AH3944" s="2">
        <v>38392</v>
      </c>
      <c r="AI3944">
        <v>3.9809999999999999</v>
      </c>
      <c r="AJ3944">
        <v>2.93</v>
      </c>
      <c r="AK3944">
        <v>1.27895</v>
      </c>
      <c r="AR3944" s="3"/>
    </row>
    <row r="3945" spans="1:44" hidden="1" outlineLevel="1" x14ac:dyDescent="0.2">
      <c r="A3945" s="2">
        <v>38393</v>
      </c>
      <c r="B3945">
        <v>11.51</v>
      </c>
      <c r="E3945" s="2">
        <v>38393</v>
      </c>
      <c r="F3945">
        <v>1197.01</v>
      </c>
      <c r="G3945">
        <f t="shared" si="552"/>
        <v>4.2114447268852828E-3</v>
      </c>
      <c r="H3945" s="2">
        <v>38393</v>
      </c>
      <c r="I3945">
        <v>1780.8</v>
      </c>
      <c r="J3945">
        <f t="shared" si="553"/>
        <v>4.2407290444825829E-3</v>
      </c>
      <c r="K3945">
        <f t="shared" si="549"/>
        <v>4.1235290444825833E-3</v>
      </c>
      <c r="L3945">
        <v>7.0356880503144774E-3</v>
      </c>
      <c r="N3945" s="2">
        <v>38393</v>
      </c>
      <c r="O3945">
        <v>26.06</v>
      </c>
      <c r="Q3945" s="2">
        <v>38393</v>
      </c>
      <c r="R3945">
        <v>30165.96</v>
      </c>
      <c r="S3945" s="8">
        <f t="shared" si="554"/>
        <v>-3.8372909123807197E-4</v>
      </c>
      <c r="T3945" s="9">
        <f t="shared" si="550"/>
        <v>-5.00929091238072E-4</v>
      </c>
      <c r="U3945" s="3">
        <f>Sheet1!$B$17+Sheet1!$B$18*'Portfolio allocation'!K3945</f>
        <v>5.2184159083083683E-3</v>
      </c>
      <c r="V3945" s="13">
        <f t="shared" si="555"/>
        <v>-5.7193449995464399E-3</v>
      </c>
      <c r="W3945" s="13"/>
      <c r="X3945" s="2">
        <v>38393</v>
      </c>
      <c r="Y3945">
        <v>88.600999999999999</v>
      </c>
      <c r="AA3945" s="2">
        <v>38393</v>
      </c>
      <c r="AB3945">
        <v>1130.6400000000001</v>
      </c>
      <c r="AC3945">
        <f t="shared" si="556"/>
        <v>6.4606915595044612E-4</v>
      </c>
      <c r="AD3945">
        <f t="shared" si="551"/>
        <v>5.2766915595044606E-4</v>
      </c>
      <c r="AE3945">
        <f>Sheet2!$B$17+Sheet2!$B$18*'Portfolio allocation'!K3945</f>
        <v>3.7201342384587869E-3</v>
      </c>
      <c r="AF3945">
        <f t="shared" si="557"/>
        <v>-3.1924650825083407E-3</v>
      </c>
      <c r="AH3945" s="2">
        <v>38393</v>
      </c>
      <c r="AI3945">
        <v>4.0839999999999996</v>
      </c>
      <c r="AJ3945">
        <v>2.96</v>
      </c>
      <c r="AK3945">
        <v>1.28925</v>
      </c>
      <c r="AR3945" s="3"/>
    </row>
    <row r="3946" spans="1:44" hidden="1" outlineLevel="1" x14ac:dyDescent="0.2">
      <c r="A3946" s="2">
        <v>38394</v>
      </c>
      <c r="B3946">
        <v>11.43</v>
      </c>
      <c r="E3946" s="2">
        <v>38394</v>
      </c>
      <c r="F3946">
        <v>1205.3</v>
      </c>
      <c r="G3946">
        <f t="shared" si="552"/>
        <v>6.925589594071857E-3</v>
      </c>
      <c r="H3946" s="2">
        <v>38394</v>
      </c>
      <c r="I3946">
        <v>1793.54</v>
      </c>
      <c r="J3946">
        <f t="shared" si="553"/>
        <v>7.1540880503144777E-3</v>
      </c>
      <c r="K3946">
        <f t="shared" si="549"/>
        <v>7.0356880503144774E-3</v>
      </c>
      <c r="L3946">
        <v>6.8288145232332299E-4</v>
      </c>
      <c r="N3946" s="2">
        <v>38394</v>
      </c>
      <c r="O3946">
        <v>25.97</v>
      </c>
      <c r="Q3946" s="2">
        <v>38394</v>
      </c>
      <c r="R3946">
        <v>30061.77</v>
      </c>
      <c r="S3946" s="8">
        <f t="shared" si="554"/>
        <v>-3.4538930635722442E-3</v>
      </c>
      <c r="T3946" s="9">
        <f t="shared" si="550"/>
        <v>-3.5722930635722441E-3</v>
      </c>
      <c r="U3946" s="3">
        <f>Sheet1!$B$17+Sheet1!$B$18*'Portfolio allocation'!K3946</f>
        <v>8.559318523722631E-3</v>
      </c>
      <c r="V3946" s="13">
        <f t="shared" si="555"/>
        <v>-1.2131611587294875E-2</v>
      </c>
      <c r="W3946" s="13"/>
      <c r="X3946" s="2">
        <v>38394</v>
      </c>
      <c r="Y3946">
        <v>89.116799999999998</v>
      </c>
      <c r="AA3946" s="2">
        <v>38394</v>
      </c>
      <c r="AB3946">
        <v>1137.23</v>
      </c>
      <c r="AC3946">
        <f t="shared" si="556"/>
        <v>5.8285572772942551E-3</v>
      </c>
      <c r="AD3946">
        <f t="shared" si="551"/>
        <v>5.7085572772942548E-3</v>
      </c>
      <c r="AE3946">
        <f>Sheet2!$B$17+Sheet2!$B$18*'Portfolio allocation'!K3946</f>
        <v>6.3097003223402306E-3</v>
      </c>
      <c r="AF3946">
        <f t="shared" si="557"/>
        <v>-6.0114304504597579E-4</v>
      </c>
      <c r="AH3946" s="2">
        <v>38394</v>
      </c>
      <c r="AI3946">
        <v>4.0979999999999999</v>
      </c>
      <c r="AJ3946">
        <v>3</v>
      </c>
      <c r="AK3946">
        <v>1.28765</v>
      </c>
      <c r="AR3946" s="3"/>
    </row>
    <row r="3947" spans="1:44" hidden="1" outlineLevel="1" x14ac:dyDescent="0.2">
      <c r="A3947" s="2">
        <v>38397</v>
      </c>
      <c r="B3947">
        <v>11.52</v>
      </c>
      <c r="E3947" s="2">
        <v>38397</v>
      </c>
      <c r="F3947">
        <v>1206.1400000000001</v>
      </c>
      <c r="G3947">
        <f t="shared" si="552"/>
        <v>6.9692192815073994E-4</v>
      </c>
      <c r="H3947" s="2">
        <v>38397</v>
      </c>
      <c r="I3947">
        <v>1794.98</v>
      </c>
      <c r="J3947">
        <f t="shared" si="553"/>
        <v>8.0288145232332297E-4</v>
      </c>
      <c r="K3947">
        <f t="shared" si="549"/>
        <v>6.8288145232332299E-4</v>
      </c>
      <c r="L3947">
        <v>3.2660243701880132E-3</v>
      </c>
      <c r="N3947" s="2">
        <v>38397</v>
      </c>
      <c r="O3947">
        <v>26.01</v>
      </c>
      <c r="Q3947" s="2">
        <v>38397</v>
      </c>
      <c r="R3947">
        <v>30108.09</v>
      </c>
      <c r="S3947" s="8">
        <f t="shared" si="554"/>
        <v>1.5408274363086782E-3</v>
      </c>
      <c r="T3947" s="9">
        <f t="shared" si="550"/>
        <v>1.4208274363086784E-3</v>
      </c>
      <c r="U3947" s="3">
        <f>Sheet1!$B$17+Sheet1!$B$18*'Portfolio allocation'!K3947</f>
        <v>1.2712177929774327E-3</v>
      </c>
      <c r="V3947" s="13">
        <f t="shared" si="555"/>
        <v>1.4960964333124568E-4</v>
      </c>
      <c r="W3947" s="13"/>
      <c r="X3947" s="2">
        <v>38397</v>
      </c>
      <c r="Y3947">
        <v>89.374700000000004</v>
      </c>
      <c r="AA3947" s="2">
        <v>38397</v>
      </c>
      <c r="AB3947">
        <v>1140.52</v>
      </c>
      <c r="AC3947">
        <f t="shared" si="556"/>
        <v>2.8929943810838132E-3</v>
      </c>
      <c r="AD3947">
        <f t="shared" si="551"/>
        <v>2.7717943810838131E-3</v>
      </c>
      <c r="AE3947">
        <f>Sheet2!$B$17+Sheet2!$B$18*'Portfolio allocation'!K3947</f>
        <v>6.6062262065178174E-4</v>
      </c>
      <c r="AF3947">
        <f t="shared" si="557"/>
        <v>2.1111717604320314E-3</v>
      </c>
      <c r="AH3947" s="2">
        <v>38397</v>
      </c>
      <c r="AI3947">
        <v>4.0759999999999996</v>
      </c>
      <c r="AJ3947">
        <v>3.03</v>
      </c>
      <c r="AK3947">
        <v>1.2964500000000001</v>
      </c>
      <c r="AR3947" s="3"/>
    </row>
    <row r="3948" spans="1:44" hidden="1" outlineLevel="1" x14ac:dyDescent="0.2">
      <c r="A3948" s="2">
        <v>38398</v>
      </c>
      <c r="B3948">
        <v>11.27</v>
      </c>
      <c r="E3948" s="2">
        <v>38398</v>
      </c>
      <c r="F3948">
        <v>1210.1199999999999</v>
      </c>
      <c r="G3948">
        <f t="shared" si="552"/>
        <v>3.2997827781184874E-3</v>
      </c>
      <c r="H3948" s="2">
        <v>38398</v>
      </c>
      <c r="I3948">
        <v>1801.06</v>
      </c>
      <c r="J3948">
        <f t="shared" si="553"/>
        <v>3.3872243701880134E-3</v>
      </c>
      <c r="K3948">
        <f t="shared" si="549"/>
        <v>3.2660243701880132E-3</v>
      </c>
      <c r="L3948">
        <v>1.7307115143310091E-4</v>
      </c>
      <c r="N3948" s="2">
        <v>38398</v>
      </c>
      <c r="O3948">
        <v>25.93</v>
      </c>
      <c r="Q3948" s="2">
        <v>38398</v>
      </c>
      <c r="R3948">
        <v>30108.080000000002</v>
      </c>
      <c r="S3948" s="8">
        <f t="shared" si="554"/>
        <v>-3.321366449648977E-7</v>
      </c>
      <c r="T3948" s="9">
        <f t="shared" si="550"/>
        <v>-1.2153213664496489E-4</v>
      </c>
      <c r="U3948" s="3">
        <f>Sheet1!$B$17+Sheet1!$B$18*'Portfolio allocation'!K3948</f>
        <v>4.2346648138991841E-3</v>
      </c>
      <c r="V3948" s="13">
        <f t="shared" si="555"/>
        <v>-4.3561969505441491E-3</v>
      </c>
      <c r="W3948" s="13"/>
      <c r="X3948" s="2">
        <v>38398</v>
      </c>
      <c r="Y3948">
        <v>90.1006</v>
      </c>
      <c r="AA3948" s="2">
        <v>38398</v>
      </c>
      <c r="AB3948">
        <v>1149.78</v>
      </c>
      <c r="AC3948">
        <f t="shared" si="556"/>
        <v>8.119103566794017E-3</v>
      </c>
      <c r="AD3948">
        <f t="shared" si="551"/>
        <v>7.9979035667940169E-3</v>
      </c>
      <c r="AE3948">
        <f>Sheet2!$B$17+Sheet2!$B$18*'Portfolio allocation'!K3948</f>
        <v>2.9576192051532163E-3</v>
      </c>
      <c r="AF3948">
        <f t="shared" si="557"/>
        <v>5.0402843616408005E-3</v>
      </c>
      <c r="AH3948" s="2">
        <v>38398</v>
      </c>
      <c r="AI3948">
        <v>4.1020000000000003</v>
      </c>
      <c r="AJ3948">
        <v>3.03</v>
      </c>
      <c r="AK3948">
        <v>1.2967500000000001</v>
      </c>
      <c r="AR3948" s="3"/>
    </row>
    <row r="3949" spans="1:44" hidden="1" outlineLevel="1" x14ac:dyDescent="0.2">
      <c r="A3949" s="2">
        <v>38399</v>
      </c>
      <c r="B3949">
        <v>11.1</v>
      </c>
      <c r="E3949" s="2">
        <v>38399</v>
      </c>
      <c r="F3949">
        <v>1210.3399999999999</v>
      </c>
      <c r="G3949">
        <f t="shared" si="552"/>
        <v>1.8180015205104816E-4</v>
      </c>
      <c r="H3949" s="2">
        <v>38399</v>
      </c>
      <c r="I3949">
        <v>1801.59</v>
      </c>
      <c r="J3949">
        <f t="shared" si="553"/>
        <v>2.942711514331009E-4</v>
      </c>
      <c r="K3949">
        <f t="shared" si="549"/>
        <v>1.7307115143310091E-4</v>
      </c>
      <c r="L3949">
        <v>-7.9928252155039743E-3</v>
      </c>
      <c r="N3949" s="2">
        <v>38399</v>
      </c>
      <c r="O3949">
        <v>25.79</v>
      </c>
      <c r="Q3949" s="2">
        <v>38399</v>
      </c>
      <c r="R3949">
        <v>29945.52</v>
      </c>
      <c r="S3949" s="8">
        <f t="shared" si="554"/>
        <v>-5.3992150944198736E-3</v>
      </c>
      <c r="T3949" s="9">
        <f t="shared" si="550"/>
        <v>-5.5204150944198737E-3</v>
      </c>
      <c r="U3949" s="3">
        <f>Sheet1!$B$17+Sheet1!$B$18*'Portfolio allocation'!K3949</f>
        <v>6.8635049548495663E-4</v>
      </c>
      <c r="V3949" s="13">
        <f t="shared" si="555"/>
        <v>-6.2067655899048302E-3</v>
      </c>
      <c r="W3949" s="13"/>
      <c r="X3949" s="2">
        <v>38399</v>
      </c>
      <c r="Y3949">
        <v>90.377700000000004</v>
      </c>
      <c r="AA3949" s="2">
        <v>38399</v>
      </c>
      <c r="AB3949">
        <v>1153.31</v>
      </c>
      <c r="AC3949">
        <f t="shared" si="556"/>
        <v>3.070152550922689E-3</v>
      </c>
      <c r="AD3949">
        <f t="shared" si="551"/>
        <v>2.9481525509226889E-3</v>
      </c>
      <c r="AE3949">
        <f>Sheet2!$B$17+Sheet2!$B$18*'Portfolio allocation'!K3949</f>
        <v>2.072862946630895E-4</v>
      </c>
      <c r="AF3949">
        <f t="shared" si="557"/>
        <v>2.7408662562595993E-3</v>
      </c>
      <c r="AH3949" s="2">
        <v>38399</v>
      </c>
      <c r="AI3949">
        <v>4.16</v>
      </c>
      <c r="AJ3949">
        <v>3.05</v>
      </c>
      <c r="AK3949">
        <v>1.2984500000000001</v>
      </c>
      <c r="AR3949" s="3"/>
    </row>
    <row r="3950" spans="1:44" hidden="1" outlineLevel="1" x14ac:dyDescent="0.2">
      <c r="A3950" s="2">
        <v>38400</v>
      </c>
      <c r="B3950">
        <v>11.77</v>
      </c>
      <c r="E3950" s="2">
        <v>38400</v>
      </c>
      <c r="F3950">
        <v>1200.75</v>
      </c>
      <c r="G3950">
        <f t="shared" si="552"/>
        <v>-7.9233934266403905E-3</v>
      </c>
      <c r="H3950" s="2">
        <v>38400</v>
      </c>
      <c r="I3950">
        <v>1787.41</v>
      </c>
      <c r="J3950">
        <f t="shared" si="553"/>
        <v>-7.8708252155039737E-3</v>
      </c>
      <c r="K3950">
        <f t="shared" si="549"/>
        <v>-7.9928252155039743E-3</v>
      </c>
      <c r="L3950">
        <v>5.7254122333432096E-4</v>
      </c>
      <c r="N3950" s="2">
        <v>38400</v>
      </c>
      <c r="O3950">
        <v>25.65</v>
      </c>
      <c r="Q3950" s="2">
        <v>38400</v>
      </c>
      <c r="R3950">
        <v>29782.97</v>
      </c>
      <c r="S3950" s="8">
        <f t="shared" si="554"/>
        <v>-5.4281909280586849E-3</v>
      </c>
      <c r="T3950" s="9">
        <f t="shared" si="550"/>
        <v>-5.5501909280586846E-3</v>
      </c>
      <c r="U3950" s="3">
        <f>Sheet1!$B$17+Sheet1!$B$18*'Portfolio allocation'!K3950</f>
        <v>-8.6817727680003152E-3</v>
      </c>
      <c r="V3950" s="13">
        <f t="shared" si="555"/>
        <v>3.1315818399416306E-3</v>
      </c>
      <c r="W3950" s="13"/>
      <c r="X3950" s="2">
        <v>38400</v>
      </c>
      <c r="Y3950">
        <v>89.546700000000001</v>
      </c>
      <c r="AA3950" s="2">
        <v>38400</v>
      </c>
      <c r="AB3950">
        <v>1142.71</v>
      </c>
      <c r="AC3950">
        <f t="shared" si="556"/>
        <v>-9.1909373889066392E-3</v>
      </c>
      <c r="AD3950">
        <f t="shared" si="551"/>
        <v>-9.3121373889066394E-3</v>
      </c>
      <c r="AE3950">
        <f>Sheet2!$B$17+Sheet2!$B$18*'Portfolio allocation'!K3950</f>
        <v>-7.0540370856755838E-3</v>
      </c>
      <c r="AF3950">
        <f t="shared" si="557"/>
        <v>-2.2581003032310556E-3</v>
      </c>
      <c r="AH3950" s="2">
        <v>38400</v>
      </c>
      <c r="AI3950">
        <v>4.1890000000000001</v>
      </c>
      <c r="AJ3950">
        <v>3.03</v>
      </c>
      <c r="AK3950">
        <v>1.3064499999999999</v>
      </c>
      <c r="AR3950" s="3"/>
    </row>
    <row r="3951" spans="1:44" hidden="1" outlineLevel="1" x14ac:dyDescent="0.2">
      <c r="A3951" s="2">
        <v>38401</v>
      </c>
      <c r="B3951">
        <v>11.18</v>
      </c>
      <c r="E3951" s="2">
        <v>38401</v>
      </c>
      <c r="F3951">
        <v>1201.5899999999999</v>
      </c>
      <c r="G3951">
        <f t="shared" si="552"/>
        <v>6.9956277326665983E-4</v>
      </c>
      <c r="H3951" s="2">
        <v>38401</v>
      </c>
      <c r="I3951">
        <v>1788.65</v>
      </c>
      <c r="J3951">
        <f t="shared" si="553"/>
        <v>6.9374122333432098E-4</v>
      </c>
      <c r="K3951">
        <f t="shared" si="549"/>
        <v>5.7254122333432096E-4</v>
      </c>
      <c r="L3951">
        <v>-1.236E-4</v>
      </c>
      <c r="N3951" s="2">
        <v>38401</v>
      </c>
      <c r="O3951">
        <v>25.48</v>
      </c>
      <c r="Q3951" s="2">
        <v>38401</v>
      </c>
      <c r="R3951">
        <v>29585.58</v>
      </c>
      <c r="S3951" s="8">
        <f t="shared" si="554"/>
        <v>-6.6276130285193302E-3</v>
      </c>
      <c r="T3951" s="9">
        <f t="shared" si="550"/>
        <v>-6.7488130285193303E-3</v>
      </c>
      <c r="U3951" s="3">
        <f>Sheet1!$B$17+Sheet1!$B$18*'Portfolio allocation'!K3951</f>
        <v>1.1446326858879727E-3</v>
      </c>
      <c r="V3951" s="13">
        <f t="shared" si="555"/>
        <v>-7.8934457144073031E-3</v>
      </c>
      <c r="W3951" s="13"/>
      <c r="X3951" s="2">
        <v>38401</v>
      </c>
      <c r="Y3951">
        <v>89.088200000000001</v>
      </c>
      <c r="AA3951" s="2">
        <v>38401</v>
      </c>
      <c r="AB3951">
        <v>1136.8599999999999</v>
      </c>
      <c r="AC3951">
        <f t="shared" si="556"/>
        <v>-5.119409123924834E-3</v>
      </c>
      <c r="AD3951">
        <f t="shared" si="551"/>
        <v>-5.2430091239248338E-3</v>
      </c>
      <c r="AE3951">
        <f>Sheet2!$B$17+Sheet2!$B$18*'Portfolio allocation'!K3951</f>
        <v>5.6250527400092171E-4</v>
      </c>
      <c r="AF3951">
        <f t="shared" si="557"/>
        <v>-5.8055143979257552E-3</v>
      </c>
      <c r="AH3951" s="2">
        <v>38401</v>
      </c>
      <c r="AI3951">
        <v>4.2679999999999998</v>
      </c>
      <c r="AJ3951">
        <v>3.09</v>
      </c>
      <c r="AK3951">
        <v>1.3065500000000001</v>
      </c>
      <c r="AR3951" s="3"/>
    </row>
    <row r="3952" spans="1:44" hidden="1" outlineLevel="1" x14ac:dyDescent="0.2">
      <c r="A3952" s="2">
        <v>38404</v>
      </c>
      <c r="B3952">
        <v>11.18</v>
      </c>
      <c r="E3952" s="2">
        <v>38404</v>
      </c>
      <c r="F3952">
        <v>1201.5899999999999</v>
      </c>
      <c r="G3952">
        <f t="shared" si="552"/>
        <v>0</v>
      </c>
      <c r="H3952" s="2">
        <v>38404</v>
      </c>
      <c r="I3952">
        <v>1788.65</v>
      </c>
      <c r="J3952">
        <f t="shared" si="553"/>
        <v>0</v>
      </c>
      <c r="K3952">
        <f t="shared" si="549"/>
        <v>-1.236E-4</v>
      </c>
      <c r="L3952">
        <v>-1.4598203751432724E-2</v>
      </c>
      <c r="N3952" s="2">
        <v>38404</v>
      </c>
      <c r="O3952">
        <v>25.48</v>
      </c>
      <c r="Q3952" s="2">
        <v>38404</v>
      </c>
      <c r="R3952">
        <v>29585.58</v>
      </c>
      <c r="S3952" s="8">
        <f t="shared" si="554"/>
        <v>0</v>
      </c>
      <c r="T3952" s="9">
        <f t="shared" si="550"/>
        <v>-1.236E-4</v>
      </c>
      <c r="U3952" s="3">
        <f>Sheet1!$B$17+Sheet1!$B$18*'Portfolio allocation'!K3952</f>
        <v>3.4600183191406972E-4</v>
      </c>
      <c r="V3952" s="13">
        <f t="shared" si="555"/>
        <v>-4.6960183191406969E-4</v>
      </c>
      <c r="W3952" s="13"/>
      <c r="X3952" s="2">
        <v>38404</v>
      </c>
      <c r="Y3952">
        <v>89.088200000000001</v>
      </c>
      <c r="AA3952" s="2">
        <v>38404</v>
      </c>
      <c r="AB3952">
        <v>1136.8599999999999</v>
      </c>
      <c r="AC3952">
        <f t="shared" si="556"/>
        <v>0</v>
      </c>
      <c r="AD3952">
        <f t="shared" si="551"/>
        <v>-1.236E-4</v>
      </c>
      <c r="AE3952">
        <f>Sheet2!$B$17+Sheet2!$B$18*'Portfolio allocation'!K3952</f>
        <v>-5.6521261956832836E-5</v>
      </c>
      <c r="AF3952">
        <f t="shared" si="557"/>
        <v>-6.707873804316716E-5</v>
      </c>
      <c r="AH3952" s="2">
        <v>38404</v>
      </c>
      <c r="AI3952">
        <v>4.2679999999999998</v>
      </c>
      <c r="AJ3952">
        <v>3.09</v>
      </c>
      <c r="AK3952">
        <v>1.30715</v>
      </c>
      <c r="AR3952" s="3"/>
    </row>
    <row r="3953" spans="1:44" hidden="1" outlineLevel="1" x14ac:dyDescent="0.2">
      <c r="A3953" s="2">
        <v>38405</v>
      </c>
      <c r="B3953">
        <v>13.14</v>
      </c>
      <c r="E3953" s="2">
        <v>38405</v>
      </c>
      <c r="F3953">
        <v>1184.1600000000001</v>
      </c>
      <c r="G3953">
        <f t="shared" si="552"/>
        <v>-1.4505779841709643E-2</v>
      </c>
      <c r="H3953" s="2">
        <v>38405</v>
      </c>
      <c r="I3953">
        <v>1762.76</v>
      </c>
      <c r="J3953">
        <f t="shared" si="553"/>
        <v>-1.4474603751432724E-2</v>
      </c>
      <c r="K3953">
        <f t="shared" si="549"/>
        <v>-1.4598203751432724E-2</v>
      </c>
      <c r="L3953">
        <v>5.5481220086682024E-3</v>
      </c>
      <c r="N3953" s="2">
        <v>38405</v>
      </c>
      <c r="O3953">
        <v>25.23</v>
      </c>
      <c r="Q3953" s="2">
        <v>38405</v>
      </c>
      <c r="R3953">
        <v>29295.29</v>
      </c>
      <c r="S3953" s="8">
        <f t="shared" si="554"/>
        <v>-9.8118745686243125E-3</v>
      </c>
      <c r="T3953" s="9">
        <f t="shared" si="550"/>
        <v>-9.9354745686243123E-3</v>
      </c>
      <c r="U3953" s="3">
        <f>Sheet1!$B$17+Sheet1!$B$18*'Portfolio allocation'!K3953</f>
        <v>-1.625963042697166E-2</v>
      </c>
      <c r="V3953" s="13">
        <f t="shared" si="555"/>
        <v>6.3241558583473478E-3</v>
      </c>
      <c r="W3953" s="13"/>
      <c r="X3953" s="2">
        <v>38405</v>
      </c>
      <c r="Y3953">
        <v>88.180800000000005</v>
      </c>
      <c r="AA3953" s="2">
        <v>38405</v>
      </c>
      <c r="AB3953">
        <v>1125.28</v>
      </c>
      <c r="AC3953">
        <f t="shared" si="556"/>
        <v>-1.0185950776700703E-2</v>
      </c>
      <c r="AD3953">
        <f t="shared" si="551"/>
        <v>-1.0310750776700702E-2</v>
      </c>
      <c r="AE3953">
        <f>Sheet2!$B$17+Sheet2!$B$18*'Portfolio allocation'!K3953</f>
        <v>-1.2927708198271061E-2</v>
      </c>
      <c r="AF3953">
        <f t="shared" si="557"/>
        <v>2.6169574215703581E-3</v>
      </c>
      <c r="AH3953" s="2">
        <v>38405</v>
      </c>
      <c r="AI3953">
        <v>4.2910000000000004</v>
      </c>
      <c r="AJ3953">
        <v>3.12</v>
      </c>
      <c r="AK3953">
        <v>1.3221499999999999</v>
      </c>
      <c r="AR3953" s="3"/>
    </row>
    <row r="3954" spans="1:44" hidden="1" outlineLevel="1" x14ac:dyDescent="0.2">
      <c r="A3954" s="2">
        <v>38406</v>
      </c>
      <c r="B3954">
        <v>12.39</v>
      </c>
      <c r="E3954" s="2">
        <v>38406</v>
      </c>
      <c r="F3954">
        <v>1190.8</v>
      </c>
      <c r="G3954">
        <f t="shared" si="552"/>
        <v>5.6073503580595929E-3</v>
      </c>
      <c r="H3954" s="2">
        <v>38406</v>
      </c>
      <c r="I3954">
        <v>1772.76</v>
      </c>
      <c r="J3954">
        <f t="shared" si="553"/>
        <v>5.672922008668202E-3</v>
      </c>
      <c r="K3954">
        <f t="shared" si="549"/>
        <v>5.5481220086682024E-3</v>
      </c>
      <c r="L3954">
        <v>8.0996635483652577E-3</v>
      </c>
      <c r="N3954" s="2">
        <v>38406</v>
      </c>
      <c r="O3954">
        <v>25.2</v>
      </c>
      <c r="Q3954" s="2">
        <v>38406</v>
      </c>
      <c r="R3954">
        <v>29260.46</v>
      </c>
      <c r="S3954" s="8">
        <f t="shared" si="554"/>
        <v>-1.1889283226075298E-3</v>
      </c>
      <c r="T3954" s="9">
        <f t="shared" si="550"/>
        <v>-1.3137283226075298E-3</v>
      </c>
      <c r="U3954" s="3">
        <f>Sheet1!$B$17+Sheet1!$B$18*'Portfolio allocation'!K3954</f>
        <v>6.8527450608090578E-3</v>
      </c>
      <c r="V3954" s="13">
        <f t="shared" si="555"/>
        <v>-8.1664733834165872E-3</v>
      </c>
      <c r="W3954" s="13"/>
      <c r="X3954" s="2">
        <v>38406</v>
      </c>
      <c r="Y3954">
        <v>87.970600000000005</v>
      </c>
      <c r="AA3954" s="2">
        <v>38406</v>
      </c>
      <c r="AB3954">
        <v>1122.5999999999999</v>
      </c>
      <c r="AC3954">
        <f t="shared" si="556"/>
        <v>-2.3816294611119782E-3</v>
      </c>
      <c r="AD3954">
        <f t="shared" si="551"/>
        <v>-2.5064294611119781E-3</v>
      </c>
      <c r="AE3954">
        <f>Sheet2!$B$17+Sheet2!$B$18*'Portfolio allocation'!K3954</f>
        <v>4.9869186468662462E-3</v>
      </c>
      <c r="AF3954">
        <f t="shared" si="557"/>
        <v>-7.493348107978224E-3</v>
      </c>
      <c r="AH3954" s="2">
        <v>38406</v>
      </c>
      <c r="AI3954">
        <v>4.2720000000000002</v>
      </c>
      <c r="AJ3954">
        <v>3.12</v>
      </c>
      <c r="AK3954">
        <v>1.31935</v>
      </c>
      <c r="AR3954" s="3"/>
    </row>
    <row r="3955" spans="1:44" hidden="1" outlineLevel="1" x14ac:dyDescent="0.2">
      <c r="A3955" s="2">
        <v>38407</v>
      </c>
      <c r="B3955">
        <v>11.57</v>
      </c>
      <c r="E3955" s="2">
        <v>38407</v>
      </c>
      <c r="F3955">
        <v>1200.2</v>
      </c>
      <c r="G3955">
        <f t="shared" si="552"/>
        <v>7.893852872018936E-3</v>
      </c>
      <c r="H3955" s="2">
        <v>38407</v>
      </c>
      <c r="I3955">
        <v>1787.34</v>
      </c>
      <c r="J3955">
        <f t="shared" si="553"/>
        <v>8.2244635483652573E-3</v>
      </c>
      <c r="K3955">
        <f t="shared" si="549"/>
        <v>8.0996635483652577E-3</v>
      </c>
      <c r="L3955">
        <v>9.2910274665146033E-3</v>
      </c>
      <c r="N3955" s="2">
        <v>38407</v>
      </c>
      <c r="O3955">
        <v>25.37</v>
      </c>
      <c r="Q3955" s="2">
        <v>38407</v>
      </c>
      <c r="R3955">
        <v>29457.85</v>
      </c>
      <c r="S3955" s="8">
        <f t="shared" si="554"/>
        <v>6.7459636656430622E-3</v>
      </c>
      <c r="T3955" s="9">
        <f t="shared" si="550"/>
        <v>6.6211636656430626E-3</v>
      </c>
      <c r="U3955" s="3">
        <f>Sheet1!$B$17+Sheet1!$B$18*'Portfolio allocation'!K3955</f>
        <v>9.7799381798114714E-3</v>
      </c>
      <c r="V3955" s="13">
        <f t="shared" si="555"/>
        <v>-3.1587745141684088E-3</v>
      </c>
      <c r="W3955" s="13"/>
      <c r="X3955" s="2">
        <v>38407</v>
      </c>
      <c r="Y3955">
        <v>88.486400000000003</v>
      </c>
      <c r="AA3955" s="2">
        <v>38407</v>
      </c>
      <c r="AB3955">
        <v>1129.18</v>
      </c>
      <c r="AC3955">
        <f t="shared" si="556"/>
        <v>5.8613931943702902E-3</v>
      </c>
      <c r="AD3955">
        <f t="shared" si="551"/>
        <v>5.7361931943702904E-3</v>
      </c>
      <c r="AE3955">
        <f>Sheet2!$B$17+Sheet2!$B$18*'Portfolio allocation'!K3955</f>
        <v>7.2558144796769459E-3</v>
      </c>
      <c r="AF3955">
        <f t="shared" si="557"/>
        <v>-1.5196212853066556E-3</v>
      </c>
      <c r="AH3955" s="2">
        <v>38407</v>
      </c>
      <c r="AI3955">
        <v>4.2859999999999996</v>
      </c>
      <c r="AJ3955">
        <v>3.13</v>
      </c>
      <c r="AK3955">
        <v>1.3204499999999999</v>
      </c>
      <c r="AR3955" s="3"/>
    </row>
    <row r="3956" spans="1:44" hidden="1" outlineLevel="1" x14ac:dyDescent="0.2">
      <c r="A3956" s="2">
        <v>38408</v>
      </c>
      <c r="B3956">
        <v>11.49</v>
      </c>
      <c r="E3956" s="2">
        <v>38408</v>
      </c>
      <c r="F3956">
        <v>1211.3699999999999</v>
      </c>
      <c r="G3956">
        <f t="shared" si="552"/>
        <v>9.3067822029659908E-3</v>
      </c>
      <c r="H3956" s="2">
        <v>38408</v>
      </c>
      <c r="I3956">
        <v>1804.17</v>
      </c>
      <c r="J3956">
        <f t="shared" si="553"/>
        <v>9.416227466514604E-3</v>
      </c>
      <c r="K3956">
        <f t="shared" si="549"/>
        <v>9.2910274665146033E-3</v>
      </c>
      <c r="L3956">
        <v>-6.5222930322530867E-3</v>
      </c>
      <c r="N3956" s="2">
        <v>38408</v>
      </c>
      <c r="O3956">
        <v>25.25</v>
      </c>
      <c r="Q3956" s="2">
        <v>38408</v>
      </c>
      <c r="R3956">
        <v>29318.52</v>
      </c>
      <c r="S3956" s="8">
        <f t="shared" si="554"/>
        <v>-4.729808862493301E-3</v>
      </c>
      <c r="T3956" s="9">
        <f t="shared" si="550"/>
        <v>-4.8550088624933008E-3</v>
      </c>
      <c r="U3956" s="3">
        <f>Sheet1!$B$17+Sheet1!$B$18*'Portfolio allocation'!K3956</f>
        <v>1.1146701059889281E-2</v>
      </c>
      <c r="V3956" s="13">
        <f t="shared" si="555"/>
        <v>-1.6001709922382583E-2</v>
      </c>
      <c r="W3956" s="13"/>
      <c r="X3956" s="2">
        <v>38408</v>
      </c>
      <c r="Y3956">
        <v>88.639300000000006</v>
      </c>
      <c r="AA3956" s="2">
        <v>38408</v>
      </c>
      <c r="AB3956">
        <v>1131.1300000000001</v>
      </c>
      <c r="AC3956">
        <f t="shared" si="556"/>
        <v>1.7269168777342969E-3</v>
      </c>
      <c r="AD3956">
        <f t="shared" si="551"/>
        <v>1.6009168777342969E-3</v>
      </c>
      <c r="AE3956">
        <f>Sheet2!$B$17+Sheet2!$B$18*'Portfolio allocation'!K3956</f>
        <v>8.3152056701378384E-3</v>
      </c>
      <c r="AF3956">
        <f t="shared" si="557"/>
        <v>-6.7142887924035418E-3</v>
      </c>
      <c r="AH3956" s="2">
        <v>38408</v>
      </c>
      <c r="AI3956">
        <v>4.2720000000000002</v>
      </c>
      <c r="AJ3956">
        <v>3.15</v>
      </c>
      <c r="AK3956">
        <v>1.3190500000000001</v>
      </c>
      <c r="AR3956" s="3"/>
    </row>
    <row r="3957" spans="1:44" hidden="1" outlineLevel="1" x14ac:dyDescent="0.2">
      <c r="A3957" s="2">
        <v>38411</v>
      </c>
      <c r="B3957">
        <v>12.08</v>
      </c>
      <c r="E3957" s="2">
        <v>38411</v>
      </c>
      <c r="F3957">
        <v>1203.5999999999999</v>
      </c>
      <c r="G3957">
        <f t="shared" si="552"/>
        <v>-6.4142252160775959E-3</v>
      </c>
      <c r="H3957" s="2">
        <v>38411</v>
      </c>
      <c r="I3957">
        <v>1792.63</v>
      </c>
      <c r="J3957">
        <f t="shared" si="553"/>
        <v>-6.3962930322530864E-3</v>
      </c>
      <c r="K3957">
        <f t="shared" si="549"/>
        <v>-6.5222930322530867E-3</v>
      </c>
      <c r="L3957">
        <v>5.5396503238257684E-3</v>
      </c>
      <c r="N3957" s="2">
        <v>38411</v>
      </c>
      <c r="O3957">
        <v>25.16</v>
      </c>
      <c r="Q3957" s="2">
        <v>38411</v>
      </c>
      <c r="R3957">
        <v>29214.01</v>
      </c>
      <c r="S3957" s="8">
        <f t="shared" si="554"/>
        <v>-3.5646410528226147E-3</v>
      </c>
      <c r="T3957" s="9">
        <f t="shared" si="550"/>
        <v>-3.6906410528226145E-3</v>
      </c>
      <c r="U3957" s="3">
        <f>Sheet1!$B$17+Sheet1!$B$18*'Portfolio allocation'!K3957</f>
        <v>-6.9947409791333102E-3</v>
      </c>
      <c r="V3957" s="13">
        <f t="shared" si="555"/>
        <v>3.3040999263106957E-3</v>
      </c>
      <c r="W3957" s="13"/>
      <c r="X3957" s="2">
        <v>38411</v>
      </c>
      <c r="Y3957">
        <v>88.429100000000005</v>
      </c>
      <c r="AA3957" s="2">
        <v>38411</v>
      </c>
      <c r="AB3957">
        <v>1128.45</v>
      </c>
      <c r="AC3957">
        <f t="shared" si="556"/>
        <v>-2.369312103825405E-3</v>
      </c>
      <c r="AD3957">
        <f t="shared" si="551"/>
        <v>-2.4973121038254051E-3</v>
      </c>
      <c r="AE3957">
        <f>Sheet2!$B$17+Sheet2!$B$18*'Portfolio allocation'!K3957</f>
        <v>-5.7464023516598092E-3</v>
      </c>
      <c r="AF3957">
        <f t="shared" si="557"/>
        <v>3.2490902478344041E-3</v>
      </c>
      <c r="AH3957" s="2">
        <v>38411</v>
      </c>
      <c r="AI3957">
        <v>4.3680000000000003</v>
      </c>
      <c r="AJ3957">
        <v>3.2</v>
      </c>
      <c r="AK3957">
        <v>1.32735</v>
      </c>
      <c r="AR3957" s="3"/>
    </row>
    <row r="3958" spans="1:44" hidden="1" outlineLevel="1" x14ac:dyDescent="0.2">
      <c r="A3958" s="2">
        <v>38412</v>
      </c>
      <c r="B3958">
        <v>12.04</v>
      </c>
      <c r="E3958" s="2">
        <v>38412</v>
      </c>
      <c r="F3958">
        <v>1210.4100000000001</v>
      </c>
      <c r="G3958">
        <f t="shared" si="552"/>
        <v>5.6580259222334117E-3</v>
      </c>
      <c r="H3958" s="2">
        <v>38412</v>
      </c>
      <c r="I3958">
        <v>1802.79</v>
      </c>
      <c r="J3958">
        <f t="shared" si="553"/>
        <v>5.6676503238257681E-3</v>
      </c>
      <c r="K3958">
        <f t="shared" si="549"/>
        <v>5.5396503238257684E-3</v>
      </c>
      <c r="L3958">
        <v>-5.5889548976711603E-5</v>
      </c>
      <c r="N3958" s="2">
        <v>38412</v>
      </c>
      <c r="O3958">
        <v>25.28</v>
      </c>
      <c r="Q3958" s="2">
        <v>38412</v>
      </c>
      <c r="R3958">
        <v>29353.360000000001</v>
      </c>
      <c r="S3958" s="8">
        <f t="shared" si="554"/>
        <v>4.7699716677034321E-3</v>
      </c>
      <c r="T3958" s="9">
        <f t="shared" si="550"/>
        <v>4.6419716677034324E-3</v>
      </c>
      <c r="U3958" s="3">
        <f>Sheet1!$B$17+Sheet1!$B$18*'Portfolio allocation'!K3958</f>
        <v>6.8430261292567723E-3</v>
      </c>
      <c r="V3958" s="13">
        <f t="shared" si="555"/>
        <v>-2.2010544615533398E-3</v>
      </c>
      <c r="W3958" s="13"/>
      <c r="X3958" s="2">
        <v>38412</v>
      </c>
      <c r="Y3958">
        <v>89.116799999999998</v>
      </c>
      <c r="AA3958" s="2">
        <v>38412</v>
      </c>
      <c r="AB3958">
        <v>1137.23</v>
      </c>
      <c r="AC3958">
        <f t="shared" si="556"/>
        <v>7.7805839868847482E-3</v>
      </c>
      <c r="AD3958">
        <f t="shared" si="551"/>
        <v>7.6525839868847485E-3</v>
      </c>
      <c r="AE3958">
        <f>Sheet2!$B$17+Sheet2!$B$18*'Portfolio allocation'!K3958</f>
        <v>4.979385408572126E-3</v>
      </c>
      <c r="AF3958">
        <f t="shared" si="557"/>
        <v>2.6731985783126225E-3</v>
      </c>
      <c r="AH3958" s="2">
        <v>38412</v>
      </c>
      <c r="AI3958">
        <v>4.3719999999999999</v>
      </c>
      <c r="AJ3958">
        <v>3.2</v>
      </c>
      <c r="AK3958">
        <v>1.3185500000000001</v>
      </c>
      <c r="AR3958" s="3"/>
    </row>
    <row r="3959" spans="1:44" hidden="1" outlineLevel="1" x14ac:dyDescent="0.2">
      <c r="A3959" s="2">
        <v>38413</v>
      </c>
      <c r="B3959">
        <v>12.5</v>
      </c>
      <c r="E3959" s="2">
        <v>38413</v>
      </c>
      <c r="F3959">
        <v>1210.08</v>
      </c>
      <c r="G3959">
        <f t="shared" si="552"/>
        <v>-2.7263489230933136E-4</v>
      </c>
      <c r="H3959" s="2">
        <v>38413</v>
      </c>
      <c r="I3959">
        <v>1802.92</v>
      </c>
      <c r="J3959">
        <f t="shared" si="553"/>
        <v>7.2110451023288391E-5</v>
      </c>
      <c r="K3959">
        <f t="shared" si="549"/>
        <v>-5.5889548976711603E-5</v>
      </c>
      <c r="L3959">
        <v>1.9964691056729151E-4</v>
      </c>
      <c r="N3959" s="2">
        <v>38413</v>
      </c>
      <c r="O3959">
        <v>25.26</v>
      </c>
      <c r="Q3959" s="2">
        <v>38413</v>
      </c>
      <c r="R3959">
        <v>29330.13</v>
      </c>
      <c r="S3959" s="8">
        <f t="shared" si="554"/>
        <v>-7.9139151361207194E-4</v>
      </c>
      <c r="T3959" s="9">
        <f t="shared" si="550"/>
        <v>-9.1939151361207191E-4</v>
      </c>
      <c r="U3959" s="3">
        <f>Sheet1!$B$17+Sheet1!$B$18*'Portfolio allocation'!K3959</f>
        <v>4.2368097733901631E-4</v>
      </c>
      <c r="V3959" s="13">
        <f t="shared" si="555"/>
        <v>-1.3430724909510882E-3</v>
      </c>
      <c r="W3959" s="13"/>
      <c r="X3959" s="2">
        <v>38413</v>
      </c>
      <c r="Y3959">
        <v>88.753900000000002</v>
      </c>
      <c r="AA3959" s="2">
        <v>38413</v>
      </c>
      <c r="AB3959">
        <v>1132.5899999999999</v>
      </c>
      <c r="AC3959">
        <f t="shared" si="556"/>
        <v>-4.0800893398873495E-3</v>
      </c>
      <c r="AD3959">
        <f t="shared" si="551"/>
        <v>-4.2076893398873497E-3</v>
      </c>
      <c r="AE3959">
        <f>Sheet2!$B$17+Sheet2!$B$18*'Portfolio allocation'!K3959</f>
        <v>3.6885985429152053E-6</v>
      </c>
      <c r="AF3959">
        <f t="shared" si="557"/>
        <v>-4.2113779384302646E-3</v>
      </c>
      <c r="AH3959" s="2">
        <v>38413</v>
      </c>
      <c r="AI3959">
        <v>4.3819999999999997</v>
      </c>
      <c r="AJ3959">
        <v>3.19</v>
      </c>
      <c r="AK3959">
        <v>1.3115000000000001</v>
      </c>
      <c r="AR3959" s="3"/>
    </row>
    <row r="3960" spans="1:44" hidden="1" outlineLevel="1" x14ac:dyDescent="0.2">
      <c r="A3960" s="2">
        <v>38414</v>
      </c>
      <c r="B3960">
        <v>12.93</v>
      </c>
      <c r="E3960" s="2">
        <v>38414</v>
      </c>
      <c r="F3960">
        <v>1210.47</v>
      </c>
      <c r="G3960">
        <f t="shared" si="552"/>
        <v>3.2229274097583804E-4</v>
      </c>
      <c r="H3960" s="2">
        <v>38414</v>
      </c>
      <c r="I3960">
        <v>1803.51</v>
      </c>
      <c r="J3960">
        <f t="shared" si="553"/>
        <v>3.2724691056729149E-4</v>
      </c>
      <c r="K3960">
        <f t="shared" si="549"/>
        <v>1.9964691056729151E-4</v>
      </c>
      <c r="L3960">
        <v>9.5036191227108099E-3</v>
      </c>
      <c r="N3960" s="2">
        <v>38414</v>
      </c>
      <c r="O3960">
        <v>25.17</v>
      </c>
      <c r="Q3960" s="2">
        <v>38414</v>
      </c>
      <c r="R3960">
        <v>29225.63</v>
      </c>
      <c r="S3960" s="8">
        <f t="shared" si="554"/>
        <v>-3.562889083682852E-3</v>
      </c>
      <c r="T3960" s="9">
        <f t="shared" si="550"/>
        <v>-3.6904890836828518E-3</v>
      </c>
      <c r="U3960" s="3">
        <f>Sheet1!$B$17+Sheet1!$B$18*'Portfolio allocation'!K3960</f>
        <v>7.168388798830035E-4</v>
      </c>
      <c r="V3960" s="13">
        <f t="shared" si="555"/>
        <v>-4.4073279635658555E-3</v>
      </c>
      <c r="W3960" s="13"/>
      <c r="X3960" s="2">
        <v>38414</v>
      </c>
      <c r="Y3960">
        <v>88.2667</v>
      </c>
      <c r="AA3960" s="2">
        <v>38414</v>
      </c>
      <c r="AB3960">
        <v>1126.3800000000001</v>
      </c>
      <c r="AC3960">
        <f t="shared" si="556"/>
        <v>-5.4830079728761527E-3</v>
      </c>
      <c r="AD3960">
        <f t="shared" si="551"/>
        <v>-5.610607972876153E-3</v>
      </c>
      <c r="AE3960">
        <f>Sheet2!$B$17+Sheet2!$B$18*'Portfolio allocation'!K3960</f>
        <v>2.3091813769414793E-4</v>
      </c>
      <c r="AF3960">
        <f t="shared" si="557"/>
        <v>-5.8415261105703008E-3</v>
      </c>
      <c r="AH3960" s="2">
        <v>38414</v>
      </c>
      <c r="AI3960">
        <v>4.3849999999999998</v>
      </c>
      <c r="AJ3960">
        <v>3.19</v>
      </c>
      <c r="AK3960">
        <v>1.3127500000000001</v>
      </c>
      <c r="AR3960" s="3"/>
    </row>
    <row r="3961" spans="1:44" hidden="1" outlineLevel="1" x14ac:dyDescent="0.2">
      <c r="A3961" s="2">
        <v>38415</v>
      </c>
      <c r="B3961">
        <v>11.94</v>
      </c>
      <c r="E3961" s="2">
        <v>38415</v>
      </c>
      <c r="F3961">
        <v>1222.1199999999999</v>
      </c>
      <c r="G3961">
        <f t="shared" si="552"/>
        <v>9.6243607854800128E-3</v>
      </c>
      <c r="H3961" s="2">
        <v>38415</v>
      </c>
      <c r="I3961">
        <v>1820.88</v>
      </c>
      <c r="J3961">
        <f t="shared" si="553"/>
        <v>9.6312191227108102E-3</v>
      </c>
      <c r="K3961">
        <f t="shared" si="549"/>
        <v>9.5036191227108099E-3</v>
      </c>
      <c r="L3961">
        <v>2.5190717455295833E-3</v>
      </c>
      <c r="N3961" s="2">
        <v>38415</v>
      </c>
      <c r="O3961">
        <v>25.17</v>
      </c>
      <c r="Q3961" s="2">
        <v>38415</v>
      </c>
      <c r="R3961">
        <v>29225.63</v>
      </c>
      <c r="S3961" s="8">
        <f t="shared" si="554"/>
        <v>0</v>
      </c>
      <c r="T3961" s="9">
        <f t="shared" si="550"/>
        <v>-1.2759999999999998E-4</v>
      </c>
      <c r="U3961" s="3">
        <f>Sheet1!$B$17+Sheet1!$B$18*'Portfolio allocation'!K3961</f>
        <v>1.1390591595666626E-2</v>
      </c>
      <c r="V3961" s="13">
        <f t="shared" si="555"/>
        <v>-1.1518191595666626E-2</v>
      </c>
      <c r="W3961" s="13"/>
      <c r="X3961" s="2">
        <v>38415</v>
      </c>
      <c r="Y3961">
        <v>88.228499999999997</v>
      </c>
      <c r="AA3961" s="2">
        <v>38415</v>
      </c>
      <c r="AB3961">
        <v>1125.8900000000001</v>
      </c>
      <c r="AC3961">
        <f t="shared" si="556"/>
        <v>-4.3502192865640943E-4</v>
      </c>
      <c r="AD3961">
        <f t="shared" si="551"/>
        <v>-5.630219286564094E-4</v>
      </c>
      <c r="AE3961">
        <f>Sheet2!$B$17+Sheet2!$B$18*'Portfolio allocation'!K3961</f>
        <v>8.5042475945311859E-3</v>
      </c>
      <c r="AF3961">
        <f t="shared" si="557"/>
        <v>-9.067269523187595E-3</v>
      </c>
      <c r="AH3961" s="2">
        <v>38415</v>
      </c>
      <c r="AI3961">
        <v>4.3150000000000004</v>
      </c>
      <c r="AJ3961">
        <v>3.2</v>
      </c>
      <c r="AK3961">
        <v>1.3244499999999999</v>
      </c>
      <c r="AR3961" s="3"/>
    </row>
    <row r="3962" spans="1:44" hidden="1" outlineLevel="1" x14ac:dyDescent="0.2">
      <c r="A3962" s="2">
        <v>38418</v>
      </c>
      <c r="B3962">
        <v>12.26</v>
      </c>
      <c r="E3962" s="2">
        <v>38418</v>
      </c>
      <c r="F3962">
        <v>1225.31</v>
      </c>
      <c r="G3962">
        <f t="shared" si="552"/>
        <v>2.6102183091676334E-3</v>
      </c>
      <c r="H3962" s="2">
        <v>38418</v>
      </c>
      <c r="I3962">
        <v>1825.7</v>
      </c>
      <c r="J3962">
        <f t="shared" si="553"/>
        <v>2.6470717455295834E-3</v>
      </c>
      <c r="K3962">
        <f t="shared" si="549"/>
        <v>2.5190717455295833E-3</v>
      </c>
      <c r="L3962">
        <v>-4.8283672892590213E-3</v>
      </c>
      <c r="N3962" s="2">
        <v>38418</v>
      </c>
      <c r="O3962">
        <v>25.47</v>
      </c>
      <c r="Q3962" s="2">
        <v>38418</v>
      </c>
      <c r="R3962">
        <v>29573.95</v>
      </c>
      <c r="S3962" s="8">
        <f t="shared" si="554"/>
        <v>1.1918305952685948E-2</v>
      </c>
      <c r="T3962" s="9">
        <f t="shared" si="550"/>
        <v>1.1790305952685948E-2</v>
      </c>
      <c r="U3962" s="3">
        <f>Sheet1!$B$17+Sheet1!$B$18*'Portfolio allocation'!K3962</f>
        <v>3.3777418325941066E-3</v>
      </c>
      <c r="V3962" s="13">
        <f t="shared" si="555"/>
        <v>8.4125641200918418E-3</v>
      </c>
      <c r="W3962" s="13"/>
      <c r="X3962" s="2">
        <v>38418</v>
      </c>
      <c r="Y3962">
        <v>87.493099999999998</v>
      </c>
      <c r="AA3962" s="2">
        <v>38418</v>
      </c>
      <c r="AB3962">
        <v>1116.5</v>
      </c>
      <c r="AC3962">
        <f t="shared" si="556"/>
        <v>-8.3400687456146594E-3</v>
      </c>
      <c r="AD3962">
        <f t="shared" si="551"/>
        <v>-8.4688687456146595E-3</v>
      </c>
      <c r="AE3962">
        <f>Sheet2!$B$17+Sheet2!$B$18*'Portfolio allocation'!K3962</f>
        <v>2.2934098748219746E-3</v>
      </c>
      <c r="AF3962">
        <f t="shared" si="557"/>
        <v>-1.0762278620436634E-2</v>
      </c>
      <c r="AH3962" s="2">
        <v>38418</v>
      </c>
      <c r="AI3962">
        <v>4.3090000000000002</v>
      </c>
      <c r="AJ3962">
        <v>3.22</v>
      </c>
      <c r="AK3962">
        <v>1.3190500000000001</v>
      </c>
      <c r="AR3962" s="3"/>
    </row>
    <row r="3963" spans="1:44" hidden="1" outlineLevel="1" x14ac:dyDescent="0.2">
      <c r="A3963" s="2">
        <v>38419</v>
      </c>
      <c r="B3963">
        <v>12.4</v>
      </c>
      <c r="E3963" s="2">
        <v>38419</v>
      </c>
      <c r="F3963">
        <v>1219.43</v>
      </c>
      <c r="G3963">
        <f t="shared" si="552"/>
        <v>-4.7987856134364959E-3</v>
      </c>
      <c r="H3963" s="2">
        <v>38419</v>
      </c>
      <c r="I3963">
        <v>1817.12</v>
      </c>
      <c r="J3963">
        <f t="shared" si="553"/>
        <v>-4.6995672892590212E-3</v>
      </c>
      <c r="K3963">
        <f t="shared" si="549"/>
        <v>-4.8283672892590213E-3</v>
      </c>
      <c r="L3963">
        <v>-1.0216591036365245E-2</v>
      </c>
      <c r="N3963" s="2">
        <v>38419</v>
      </c>
      <c r="O3963">
        <v>25.4</v>
      </c>
      <c r="Q3963" s="2">
        <v>38419</v>
      </c>
      <c r="R3963">
        <v>29492.68</v>
      </c>
      <c r="S3963" s="8">
        <f t="shared" si="554"/>
        <v>-2.7480265571558915E-3</v>
      </c>
      <c r="T3963" s="9">
        <f t="shared" si="550"/>
        <v>-2.8768265571558916E-3</v>
      </c>
      <c r="U3963" s="3">
        <f>Sheet1!$B$17+Sheet1!$B$18*'Portfolio allocation'!K3963</f>
        <v>-5.0514264369832355E-3</v>
      </c>
      <c r="V3963" s="13">
        <f t="shared" si="555"/>
        <v>2.1745998798273439E-3</v>
      </c>
      <c r="W3963" s="13"/>
      <c r="X3963" s="2">
        <v>38419</v>
      </c>
      <c r="Y3963">
        <v>87.999300000000005</v>
      </c>
      <c r="AA3963" s="2">
        <v>38419</v>
      </c>
      <c r="AB3963">
        <v>1122.96</v>
      </c>
      <c r="AC3963">
        <f t="shared" si="556"/>
        <v>5.7859381997313886E-3</v>
      </c>
      <c r="AD3963">
        <f t="shared" si="551"/>
        <v>5.6567381997313882E-3</v>
      </c>
      <c r="AE3963">
        <f>Sheet2!$B$17+Sheet2!$B$18*'Portfolio allocation'!K3963</f>
        <v>-4.2401203650352355E-3</v>
      </c>
      <c r="AF3963">
        <f t="shared" si="557"/>
        <v>9.8968585647666238E-3</v>
      </c>
      <c r="AH3963" s="2">
        <v>38419</v>
      </c>
      <c r="AI3963">
        <v>4.3869999999999996</v>
      </c>
      <c r="AJ3963">
        <v>3.23</v>
      </c>
      <c r="AK3963">
        <v>1.3345499999999999</v>
      </c>
      <c r="AR3963" s="3"/>
    </row>
    <row r="3964" spans="1:44" hidden="1" outlineLevel="1" x14ac:dyDescent="0.2">
      <c r="A3964" s="2">
        <v>38420</v>
      </c>
      <c r="B3964">
        <v>12.7</v>
      </c>
      <c r="E3964" s="2">
        <v>38420</v>
      </c>
      <c r="F3964">
        <v>1207.01</v>
      </c>
      <c r="G3964">
        <f t="shared" si="552"/>
        <v>-1.0185086474828409E-2</v>
      </c>
      <c r="H3964" s="2">
        <v>38420</v>
      </c>
      <c r="I3964">
        <v>1798.79</v>
      </c>
      <c r="J3964">
        <f t="shared" si="553"/>
        <v>-1.0087391036365245E-2</v>
      </c>
      <c r="K3964">
        <f t="shared" si="549"/>
        <v>-1.0216591036365245E-2</v>
      </c>
      <c r="L3964">
        <v>1.7661187887413961E-3</v>
      </c>
      <c r="N3964" s="2">
        <v>38420</v>
      </c>
      <c r="O3964">
        <v>25.31</v>
      </c>
      <c r="Q3964" s="2">
        <v>38420</v>
      </c>
      <c r="R3964">
        <v>29388.19</v>
      </c>
      <c r="S3964" s="8">
        <f t="shared" si="554"/>
        <v>-3.5429130211294124E-3</v>
      </c>
      <c r="T3964" s="9">
        <f t="shared" si="550"/>
        <v>-3.6721130211294123E-3</v>
      </c>
      <c r="U3964" s="3">
        <f>Sheet1!$B$17+Sheet1!$B$18*'Portfolio allocation'!K3964</f>
        <v>-1.1232933275412915E-2</v>
      </c>
      <c r="V3964" s="13">
        <f t="shared" si="555"/>
        <v>7.5608202542835033E-3</v>
      </c>
      <c r="W3964" s="13"/>
      <c r="X3964" s="2">
        <v>38420</v>
      </c>
      <c r="Y3964">
        <v>88.209400000000002</v>
      </c>
      <c r="AA3964" s="2">
        <v>38420</v>
      </c>
      <c r="AB3964">
        <v>1125.6500000000001</v>
      </c>
      <c r="AC3964">
        <f t="shared" si="556"/>
        <v>2.3954548692741717E-3</v>
      </c>
      <c r="AD3964">
        <f t="shared" si="551"/>
        <v>2.2658548692741716E-3</v>
      </c>
      <c r="AE3964">
        <f>Sheet2!$B$17+Sheet2!$B$18*'Portfolio allocation'!K3964</f>
        <v>-9.0314663869826093E-3</v>
      </c>
      <c r="AF3964">
        <f t="shared" si="557"/>
        <v>1.129732125625678E-2</v>
      </c>
      <c r="AH3964" s="2">
        <v>38420</v>
      </c>
      <c r="AI3964">
        <v>4.524</v>
      </c>
      <c r="AJ3964">
        <v>3.24</v>
      </c>
      <c r="AK3964">
        <v>1.33605</v>
      </c>
      <c r="AR3964" s="3"/>
    </row>
    <row r="3965" spans="1:44" hidden="1" outlineLevel="1" x14ac:dyDescent="0.2">
      <c r="A3965" s="2">
        <v>38421</v>
      </c>
      <c r="B3965">
        <v>12.49</v>
      </c>
      <c r="E3965" s="2">
        <v>38421</v>
      </c>
      <c r="F3965">
        <v>1209.25</v>
      </c>
      <c r="G3965">
        <f t="shared" si="552"/>
        <v>1.8558255523981604E-3</v>
      </c>
      <c r="H3965" s="2">
        <v>38421</v>
      </c>
      <c r="I3965">
        <v>1802.2</v>
      </c>
      <c r="J3965">
        <f t="shared" si="553"/>
        <v>1.8957187887413962E-3</v>
      </c>
      <c r="K3965">
        <f t="shared" si="549"/>
        <v>1.7661187887413961E-3</v>
      </c>
      <c r="L3965">
        <v>-7.4488325380091345E-3</v>
      </c>
      <c r="N3965" s="2">
        <v>38421</v>
      </c>
      <c r="O3965">
        <v>25.43</v>
      </c>
      <c r="Q3965" s="2">
        <v>38421</v>
      </c>
      <c r="R3965">
        <v>29527.52</v>
      </c>
      <c r="S3965" s="8">
        <f t="shared" si="554"/>
        <v>4.7410201172648492E-3</v>
      </c>
      <c r="T3965" s="9">
        <f t="shared" si="550"/>
        <v>4.6114201172648495E-3</v>
      </c>
      <c r="U3965" s="3">
        <f>Sheet1!$B$17+Sheet1!$B$18*'Portfolio allocation'!K3965</f>
        <v>2.5139351182011326E-3</v>
      </c>
      <c r="V3965" s="13">
        <f t="shared" si="555"/>
        <v>2.0974849990637169E-3</v>
      </c>
      <c r="W3965" s="13"/>
      <c r="X3965" s="2">
        <v>38421</v>
      </c>
      <c r="Y3965">
        <v>88.2667</v>
      </c>
      <c r="AA3965" s="2">
        <v>38421</v>
      </c>
      <c r="AB3965">
        <v>1126.3800000000001</v>
      </c>
      <c r="AC3965">
        <f t="shared" si="556"/>
        <v>6.4851419180023129E-4</v>
      </c>
      <c r="AD3965">
        <f t="shared" si="551"/>
        <v>5.1851419180023127E-4</v>
      </c>
      <c r="AE3965">
        <f>Sheet2!$B$17+Sheet2!$B$18*'Portfolio allocation'!K3965</f>
        <v>1.6238648960786349E-3</v>
      </c>
      <c r="AF3965">
        <f t="shared" si="557"/>
        <v>-1.1053507042784036E-3</v>
      </c>
      <c r="AH3965" s="2">
        <v>38421</v>
      </c>
      <c r="AI3965">
        <v>4.4649999999999999</v>
      </c>
      <c r="AJ3965">
        <v>3.25</v>
      </c>
      <c r="AK3965">
        <v>1.3409500000000001</v>
      </c>
      <c r="AR3965" s="3"/>
    </row>
    <row r="3966" spans="1:44" hidden="1" outlineLevel="1" x14ac:dyDescent="0.2">
      <c r="A3966" s="2">
        <v>38422</v>
      </c>
      <c r="B3966">
        <v>12.8</v>
      </c>
      <c r="E3966" s="2">
        <v>38422</v>
      </c>
      <c r="F3966">
        <v>1200.07</v>
      </c>
      <c r="G3966">
        <f t="shared" si="552"/>
        <v>-7.5914823237543949E-3</v>
      </c>
      <c r="H3966" s="2">
        <v>38422</v>
      </c>
      <c r="I3966">
        <v>1789.01</v>
      </c>
      <c r="J3966">
        <f t="shared" si="553"/>
        <v>-7.3188325380091346E-3</v>
      </c>
      <c r="K3966">
        <f t="shared" si="549"/>
        <v>-7.4488325380091345E-3</v>
      </c>
      <c r="L3966">
        <v>5.5311495676380034E-3</v>
      </c>
      <c r="N3966" s="2">
        <v>38422</v>
      </c>
      <c r="O3966">
        <v>25.09</v>
      </c>
      <c r="Q3966" s="2">
        <v>38422</v>
      </c>
      <c r="R3966">
        <v>29132.74</v>
      </c>
      <c r="S3966" s="8">
        <f t="shared" si="554"/>
        <v>-1.336990035058816E-2</v>
      </c>
      <c r="T3966" s="9">
        <f t="shared" si="550"/>
        <v>-1.349990035058816E-2</v>
      </c>
      <c r="U3966" s="3">
        <f>Sheet1!$B$17+Sheet1!$B$18*'Portfolio allocation'!K3966</f>
        <v>-8.057690581770395E-3</v>
      </c>
      <c r="V3966" s="13">
        <f t="shared" si="555"/>
        <v>-5.4422097688177646E-3</v>
      </c>
      <c r="W3966" s="13"/>
      <c r="X3966" s="2">
        <v>38422</v>
      </c>
      <c r="Y3966">
        <v>87.4071</v>
      </c>
      <c r="AA3966" s="2">
        <v>38422</v>
      </c>
      <c r="AB3966">
        <v>1115.4100000000001</v>
      </c>
      <c r="AC3966">
        <f t="shared" si="556"/>
        <v>-9.7391644027771118E-3</v>
      </c>
      <c r="AD3966">
        <f t="shared" si="551"/>
        <v>-9.8703644027771115E-3</v>
      </c>
      <c r="AE3966">
        <f>Sheet2!$B$17+Sheet2!$B$18*'Portfolio allocation'!K3966</f>
        <v>-6.570304918338766E-3</v>
      </c>
      <c r="AF3966">
        <f t="shared" si="557"/>
        <v>-3.3000594844383455E-3</v>
      </c>
      <c r="AH3966" s="2">
        <v>38422</v>
      </c>
      <c r="AI3966">
        <v>4.5430000000000001</v>
      </c>
      <c r="AJ3966">
        <v>3.28</v>
      </c>
      <c r="AK3966">
        <v>1.3460000000000001</v>
      </c>
      <c r="AR3966" s="3"/>
    </row>
    <row r="3967" spans="1:44" hidden="1" outlineLevel="1" x14ac:dyDescent="0.2">
      <c r="A3967" s="2">
        <v>38425</v>
      </c>
      <c r="B3967">
        <v>12.39</v>
      </c>
      <c r="E3967" s="2">
        <v>38425</v>
      </c>
      <c r="F3967">
        <v>1206.83</v>
      </c>
      <c r="G3967">
        <f t="shared" si="552"/>
        <v>5.6330047413901685E-3</v>
      </c>
      <c r="H3967" s="2">
        <v>38425</v>
      </c>
      <c r="I3967">
        <v>1799.14</v>
      </c>
      <c r="J3967">
        <f t="shared" si="553"/>
        <v>5.6623495676380031E-3</v>
      </c>
      <c r="K3967">
        <f t="shared" si="549"/>
        <v>5.5311495676380034E-3</v>
      </c>
      <c r="L3967">
        <v>-7.6530596796247742E-3</v>
      </c>
      <c r="N3967" s="2">
        <v>38425</v>
      </c>
      <c r="O3967">
        <v>25.11</v>
      </c>
      <c r="Q3967" s="2">
        <v>38425</v>
      </c>
      <c r="R3967">
        <v>29155.95</v>
      </c>
      <c r="S3967" s="8">
        <f t="shared" si="554"/>
        <v>7.9669814785687798E-4</v>
      </c>
      <c r="T3967" s="9">
        <f t="shared" si="550"/>
        <v>6.6549814785687804E-4</v>
      </c>
      <c r="U3967" s="3">
        <f>Sheet1!$B$17+Sheet1!$B$18*'Portfolio allocation'!K3967</f>
        <v>6.8332738463203566E-3</v>
      </c>
      <c r="V3967" s="13">
        <f t="shared" si="555"/>
        <v>-6.1677756984634784E-3</v>
      </c>
      <c r="W3967" s="13"/>
      <c r="X3967" s="2">
        <v>38425</v>
      </c>
      <c r="Y3967">
        <v>87.779600000000002</v>
      </c>
      <c r="AA3967" s="2">
        <v>38425</v>
      </c>
      <c r="AB3967">
        <v>1120.1600000000001</v>
      </c>
      <c r="AC3967">
        <f t="shared" si="556"/>
        <v>4.2585237715280222E-3</v>
      </c>
      <c r="AD3967">
        <f t="shared" si="551"/>
        <v>4.1257237715280224E-3</v>
      </c>
      <c r="AE3967">
        <f>Sheet2!$B$17+Sheet2!$B$18*'Portfolio allocation'!K3967</f>
        <v>4.9718263192960604E-3</v>
      </c>
      <c r="AF3967">
        <f t="shared" si="557"/>
        <v>-8.4610254776803801E-4</v>
      </c>
      <c r="AH3967" s="2">
        <v>38425</v>
      </c>
      <c r="AI3967">
        <v>4.5179999999999998</v>
      </c>
      <c r="AJ3967">
        <v>3.32</v>
      </c>
      <c r="AK3967">
        <v>1.3370500000000001</v>
      </c>
      <c r="AR3967" s="3"/>
    </row>
    <row r="3968" spans="1:44" hidden="1" outlineLevel="1" x14ac:dyDescent="0.2">
      <c r="A3968" s="2">
        <v>38426</v>
      </c>
      <c r="B3968">
        <v>13.15</v>
      </c>
      <c r="E3968" s="2">
        <v>38426</v>
      </c>
      <c r="F3968">
        <v>1197.75</v>
      </c>
      <c r="G3968">
        <f t="shared" si="552"/>
        <v>-7.5238434576534452E-3</v>
      </c>
      <c r="H3968" s="2">
        <v>38426</v>
      </c>
      <c r="I3968">
        <v>1785.61</v>
      </c>
      <c r="J3968">
        <f t="shared" si="553"/>
        <v>-7.5202596796247745E-3</v>
      </c>
      <c r="K3968">
        <f t="shared" si="549"/>
        <v>-7.6530596796247742E-3</v>
      </c>
      <c r="L3968">
        <v>-8.1188663862769694E-3</v>
      </c>
      <c r="N3968" s="2">
        <v>38426</v>
      </c>
      <c r="O3968">
        <v>24.91</v>
      </c>
      <c r="Q3968" s="2">
        <v>38426</v>
      </c>
      <c r="R3968">
        <v>28923.73</v>
      </c>
      <c r="S3968" s="8">
        <f t="shared" si="554"/>
        <v>-7.9647550499983844E-3</v>
      </c>
      <c r="T3968" s="9">
        <f t="shared" si="550"/>
        <v>-8.097555049998385E-3</v>
      </c>
      <c r="U3968" s="3">
        <f>Sheet1!$B$17+Sheet1!$B$18*'Portfolio allocation'!K3968</f>
        <v>-8.2919851344359224E-3</v>
      </c>
      <c r="V3968" s="13">
        <f t="shared" si="555"/>
        <v>1.9443008443753747E-4</v>
      </c>
      <c r="W3968" s="13"/>
      <c r="X3968" s="2">
        <v>38426</v>
      </c>
      <c r="Y3968">
        <v>87.282899999999998</v>
      </c>
      <c r="AA3968" s="2">
        <v>38426</v>
      </c>
      <c r="AB3968">
        <v>1113.82</v>
      </c>
      <c r="AC3968">
        <f t="shared" si="556"/>
        <v>-5.6599057277533227E-3</v>
      </c>
      <c r="AD3968">
        <f t="shared" si="551"/>
        <v>-5.7927057277533224E-3</v>
      </c>
      <c r="AE3968">
        <f>Sheet2!$B$17+Sheet2!$B$18*'Portfolio allocation'!K3968</f>
        <v>-6.7519089029690069E-3</v>
      </c>
      <c r="AF3968">
        <f t="shared" si="557"/>
        <v>9.5920317521568446E-4</v>
      </c>
      <c r="AH3968" s="2">
        <v>38426</v>
      </c>
      <c r="AI3968">
        <v>4.5469999999999997</v>
      </c>
      <c r="AJ3968">
        <v>3.32</v>
      </c>
      <c r="AK3968">
        <v>1.33125</v>
      </c>
      <c r="AR3968" s="3"/>
    </row>
    <row r="3969" spans="1:44" hidden="1" outlineLevel="1" x14ac:dyDescent="0.2">
      <c r="A3969" s="2">
        <v>38427</v>
      </c>
      <c r="B3969">
        <v>13.49</v>
      </c>
      <c r="E3969" s="2">
        <v>38427</v>
      </c>
      <c r="F3969">
        <v>1188.07</v>
      </c>
      <c r="G3969">
        <f t="shared" si="552"/>
        <v>-8.0818200793154604E-3</v>
      </c>
      <c r="H3969" s="2">
        <v>38427</v>
      </c>
      <c r="I3969">
        <v>1771.35</v>
      </c>
      <c r="J3969">
        <f t="shared" si="553"/>
        <v>-7.9860663862769687E-3</v>
      </c>
      <c r="K3969">
        <f t="shared" si="549"/>
        <v>-8.1188663862769694E-3</v>
      </c>
      <c r="L3969">
        <v>1.6745317413271665E-3</v>
      </c>
      <c r="N3969" s="2">
        <v>38427</v>
      </c>
      <c r="O3969">
        <v>24.63</v>
      </c>
      <c r="Q3969" s="2">
        <v>38427</v>
      </c>
      <c r="R3969">
        <v>28598.61</v>
      </c>
      <c r="S3969" s="8">
        <f t="shared" si="554"/>
        <v>-1.1240597253535434E-2</v>
      </c>
      <c r="T3969" s="9">
        <f t="shared" si="550"/>
        <v>-1.1373397253535434E-2</v>
      </c>
      <c r="U3969" s="3">
        <f>Sheet1!$B$17+Sheet1!$B$18*'Portfolio allocation'!K3969</f>
        <v>-8.8263703934191532E-3</v>
      </c>
      <c r="V3969" s="13">
        <f t="shared" si="555"/>
        <v>-2.5470268601162811E-3</v>
      </c>
      <c r="W3969" s="13"/>
      <c r="X3969" s="2">
        <v>38427</v>
      </c>
      <c r="Y3969">
        <v>86.585599999999999</v>
      </c>
      <c r="AA3969" s="2">
        <v>38427</v>
      </c>
      <c r="AB3969">
        <v>1104.93</v>
      </c>
      <c r="AC3969">
        <f t="shared" si="556"/>
        <v>-7.981541003034498E-3</v>
      </c>
      <c r="AD3969">
        <f t="shared" si="551"/>
        <v>-8.1135410030344982E-3</v>
      </c>
      <c r="AE3969">
        <f>Sheet2!$B$17+Sheet2!$B$18*'Portfolio allocation'!K3969</f>
        <v>-7.1661161103280229E-3</v>
      </c>
      <c r="AF3969">
        <f t="shared" si="557"/>
        <v>-9.4742489270647524E-4</v>
      </c>
      <c r="AH3969" s="2">
        <v>38427</v>
      </c>
      <c r="AI3969">
        <v>4.5149999999999997</v>
      </c>
      <c r="AJ3969">
        <v>3.3</v>
      </c>
      <c r="AK3969">
        <v>1.3429500000000001</v>
      </c>
      <c r="AR3969" s="3"/>
    </row>
    <row r="3970" spans="1:44" hidden="1" outlineLevel="1" x14ac:dyDescent="0.2">
      <c r="A3970" s="2">
        <v>38428</v>
      </c>
      <c r="B3970">
        <v>13.29</v>
      </c>
      <c r="E3970" s="2">
        <v>38428</v>
      </c>
      <c r="F3970">
        <v>1190.21</v>
      </c>
      <c r="G3970">
        <f t="shared" si="552"/>
        <v>1.8012406676375381E-3</v>
      </c>
      <c r="H3970" s="2">
        <v>38428</v>
      </c>
      <c r="I3970">
        <v>1774.55</v>
      </c>
      <c r="J3970">
        <f t="shared" si="553"/>
        <v>1.8065317413271664E-3</v>
      </c>
      <c r="K3970">
        <f t="shared" si="549"/>
        <v>1.6745317413271665E-3</v>
      </c>
      <c r="L3970">
        <v>-5.9932421177199147E-4</v>
      </c>
      <c r="N3970" s="2">
        <v>38428</v>
      </c>
      <c r="O3970">
        <v>24.54</v>
      </c>
      <c r="Q3970" s="2">
        <v>38428</v>
      </c>
      <c r="R3970">
        <v>28494.11</v>
      </c>
      <c r="S3970" s="8">
        <f t="shared" si="554"/>
        <v>-3.6540237445106261E-3</v>
      </c>
      <c r="T3970" s="9">
        <f t="shared" si="550"/>
        <v>-3.7860237445106262E-3</v>
      </c>
      <c r="U3970" s="3">
        <f>Sheet1!$B$17+Sheet1!$B$18*'Portfolio allocation'!K3970</f>
        <v>2.4088641362830757E-3</v>
      </c>
      <c r="V3970" s="13">
        <f t="shared" si="555"/>
        <v>-6.1948878807937015E-3</v>
      </c>
      <c r="W3970" s="13"/>
      <c r="X3970" s="2">
        <v>38428</v>
      </c>
      <c r="Y3970">
        <v>85.831100000000006</v>
      </c>
      <c r="AA3970" s="2">
        <v>38428</v>
      </c>
      <c r="AB3970">
        <v>1095.3</v>
      </c>
      <c r="AC3970">
        <f t="shared" si="556"/>
        <v>-8.7154842388206255E-3</v>
      </c>
      <c r="AD3970">
        <f t="shared" si="551"/>
        <v>-8.8470842388206263E-3</v>
      </c>
      <c r="AE3970">
        <f>Sheet2!$B$17+Sheet2!$B$18*'Portfolio allocation'!K3970</f>
        <v>1.5424233569209956E-3</v>
      </c>
      <c r="AF3970">
        <f t="shared" si="557"/>
        <v>-1.0389507595741622E-2</v>
      </c>
      <c r="AH3970" s="2">
        <v>38428</v>
      </c>
      <c r="AI3970">
        <v>4.4690000000000003</v>
      </c>
      <c r="AJ3970">
        <v>3.29</v>
      </c>
      <c r="AK3970">
        <v>1.33795</v>
      </c>
      <c r="AR3970" s="3"/>
    </row>
    <row r="3971" spans="1:44" hidden="1" outlineLevel="1" x14ac:dyDescent="0.2">
      <c r="A3971" s="2">
        <v>38429</v>
      </c>
      <c r="B3971">
        <v>13.14</v>
      </c>
      <c r="E3971" s="2">
        <v>38429</v>
      </c>
      <c r="F3971">
        <v>1189.6500000000001</v>
      </c>
      <c r="G3971">
        <f t="shared" si="552"/>
        <v>-4.7050520496383363E-4</v>
      </c>
      <c r="H3971" s="2">
        <v>38429</v>
      </c>
      <c r="I3971">
        <v>1773.72</v>
      </c>
      <c r="J3971">
        <f t="shared" si="553"/>
        <v>-4.6772421177199153E-4</v>
      </c>
      <c r="K3971">
        <f t="shared" si="549"/>
        <v>-5.9932421177199147E-4</v>
      </c>
      <c r="L3971">
        <v>-5.0602970119297376E-3</v>
      </c>
      <c r="N3971" s="2">
        <v>38429</v>
      </c>
      <c r="O3971">
        <v>24.31</v>
      </c>
      <c r="Q3971" s="2">
        <v>38429</v>
      </c>
      <c r="R3971">
        <v>28227.06</v>
      </c>
      <c r="S3971" s="8">
        <f t="shared" si="554"/>
        <v>-9.3721123418137875E-3</v>
      </c>
      <c r="T3971" s="9">
        <f t="shared" si="550"/>
        <v>-9.5037123418137883E-3</v>
      </c>
      <c r="U3971" s="3">
        <f>Sheet1!$B$17+Sheet1!$B$18*'Portfolio allocation'!K3971</f>
        <v>-1.9976104028559529E-4</v>
      </c>
      <c r="V3971" s="13">
        <f t="shared" si="555"/>
        <v>-9.3039513015281926E-3</v>
      </c>
      <c r="W3971" s="13"/>
      <c r="X3971" s="2">
        <v>38429</v>
      </c>
      <c r="Y3971">
        <v>85.277100000000004</v>
      </c>
      <c r="AA3971" s="2">
        <v>38429</v>
      </c>
      <c r="AB3971">
        <v>1088.23</v>
      </c>
      <c r="AC3971">
        <f t="shared" si="556"/>
        <v>-6.454852551812218E-3</v>
      </c>
      <c r="AD3971">
        <f t="shared" si="551"/>
        <v>-6.5876525518122177E-3</v>
      </c>
      <c r="AE3971">
        <f>Sheet2!$B$17+Sheet2!$B$18*'Portfolio allocation'!K3971</f>
        <v>-4.7954736788681106E-4</v>
      </c>
      <c r="AF3971">
        <f t="shared" si="557"/>
        <v>-6.108105183925407E-3</v>
      </c>
      <c r="AH3971" s="2">
        <v>38429</v>
      </c>
      <c r="AI3971">
        <v>4.5110000000000001</v>
      </c>
      <c r="AJ3971">
        <v>3.32</v>
      </c>
      <c r="AK3971">
        <v>1.3287500000000001</v>
      </c>
      <c r="AR3971" s="3"/>
    </row>
    <row r="3972" spans="1:44" hidden="1" outlineLevel="1" x14ac:dyDescent="0.2">
      <c r="A3972" s="2">
        <v>38432</v>
      </c>
      <c r="B3972">
        <v>13.61</v>
      </c>
      <c r="E3972" s="2">
        <v>38432</v>
      </c>
      <c r="F3972">
        <v>1183.78</v>
      </c>
      <c r="G3972">
        <f t="shared" si="552"/>
        <v>-4.9342243517002116E-3</v>
      </c>
      <c r="H3972" s="2">
        <v>38432</v>
      </c>
      <c r="I3972">
        <v>1764.98</v>
      </c>
      <c r="J3972">
        <f t="shared" si="553"/>
        <v>-4.9274970119297379E-3</v>
      </c>
      <c r="K3972">
        <f t="shared" ref="K3972:K4035" si="558">J3972-(AJ3971/25000)</f>
        <v>-5.0602970119297376E-3</v>
      </c>
      <c r="L3972">
        <v>-1.0303286913166232E-2</v>
      </c>
      <c r="N3972" s="2">
        <v>38432</v>
      </c>
      <c r="O3972">
        <v>24.2</v>
      </c>
      <c r="Q3972" s="2">
        <v>38432</v>
      </c>
      <c r="R3972">
        <v>28099.33</v>
      </c>
      <c r="S3972" s="8">
        <f t="shared" si="554"/>
        <v>-4.5250904628395539E-3</v>
      </c>
      <c r="T3972" s="9">
        <f t="shared" ref="T3972:T4035" si="559">S3972-(AJ3971/100/250)</f>
        <v>-4.6578904628395536E-3</v>
      </c>
      <c r="U3972" s="3">
        <f>Sheet1!$B$17+Sheet1!$B$18*'Portfolio allocation'!K3972</f>
        <v>-5.3175020927119163E-3</v>
      </c>
      <c r="V3972" s="13">
        <f t="shared" si="555"/>
        <v>6.5961162987236265E-4</v>
      </c>
      <c r="W3972" s="13"/>
      <c r="X3972" s="2">
        <v>38432</v>
      </c>
      <c r="Y3972">
        <v>85.496799999999993</v>
      </c>
      <c r="AA3972" s="2">
        <v>38432</v>
      </c>
      <c r="AB3972">
        <v>1091.03</v>
      </c>
      <c r="AC3972">
        <f t="shared" si="556"/>
        <v>2.5729854901996863E-3</v>
      </c>
      <c r="AD3972">
        <f t="shared" ref="AD3972:AD4035" si="560">AC3972-AJ3972/25000</f>
        <v>2.4397854901996863E-3</v>
      </c>
      <c r="AE3972">
        <f>Sheet2!$B$17+Sheet2!$B$18*'Portfolio allocation'!K3972</f>
        <v>-4.4463581914964143E-3</v>
      </c>
      <c r="AF3972">
        <f t="shared" si="557"/>
        <v>6.8861436816961006E-3</v>
      </c>
      <c r="AH3972" s="2">
        <v>38432</v>
      </c>
      <c r="AI3972">
        <v>4.5270000000000001</v>
      </c>
      <c r="AJ3972">
        <v>3.33</v>
      </c>
      <c r="AK3972">
        <v>1.3182499999999999</v>
      </c>
      <c r="AR3972" s="3"/>
    </row>
    <row r="3973" spans="1:44" hidden="1" outlineLevel="1" x14ac:dyDescent="0.2">
      <c r="A3973" s="2">
        <v>38433</v>
      </c>
      <c r="B3973">
        <v>14.27</v>
      </c>
      <c r="E3973" s="2">
        <v>38433</v>
      </c>
      <c r="F3973">
        <v>1171.71</v>
      </c>
      <c r="G3973">
        <f t="shared" ref="G3973:G4036" si="561">(F3973/F3972)-1</f>
        <v>-1.0196151311899104E-2</v>
      </c>
      <c r="H3973" s="2">
        <v>38433</v>
      </c>
      <c r="I3973">
        <v>1747.03</v>
      </c>
      <c r="J3973">
        <f t="shared" ref="J3973:J4036" si="562">(I3973/I3972)-1</f>
        <v>-1.0170086913166232E-2</v>
      </c>
      <c r="K3973">
        <f t="shared" si="558"/>
        <v>-1.0303286913166232E-2</v>
      </c>
      <c r="L3973">
        <v>5.7950002003406549E-4</v>
      </c>
      <c r="N3973" s="2">
        <v>38433</v>
      </c>
      <c r="O3973">
        <v>23.99</v>
      </c>
      <c r="Q3973" s="2">
        <v>38433</v>
      </c>
      <c r="R3973">
        <v>27855.49</v>
      </c>
      <c r="S3973" s="8">
        <f t="shared" ref="S3973:S4036" si="563">R3973/R3972-1</f>
        <v>-8.6777869792624696E-3</v>
      </c>
      <c r="T3973" s="9">
        <f t="shared" si="559"/>
        <v>-8.8109869792624695E-3</v>
      </c>
      <c r="U3973" s="3">
        <f>Sheet1!$B$17+Sheet1!$B$18*'Portfolio allocation'!K3973</f>
        <v>-1.1332392982444713E-2</v>
      </c>
      <c r="V3973" s="13">
        <f t="shared" ref="V3973:V4036" si="564">T3973-U3973</f>
        <v>2.521406003182243E-3</v>
      </c>
      <c r="W3973" s="13"/>
      <c r="X3973" s="2">
        <v>38433</v>
      </c>
      <c r="Y3973">
        <v>85.487200000000001</v>
      </c>
      <c r="AA3973" s="2">
        <v>38433</v>
      </c>
      <c r="AB3973">
        <v>1090.9100000000001</v>
      </c>
      <c r="AC3973">
        <f t="shared" ref="AC3973:AC4036" si="565">AB3973/AB3972-1</f>
        <v>-1.0998780968429767E-4</v>
      </c>
      <c r="AD3973">
        <f t="shared" si="560"/>
        <v>-2.4598780968429766E-4</v>
      </c>
      <c r="AE3973">
        <f>Sheet2!$B$17+Sheet2!$B$18*'Portfolio allocation'!K3973</f>
        <v>-9.1085585724459042E-3</v>
      </c>
      <c r="AF3973">
        <f t="shared" ref="AF3973:AF4036" si="566">AD3973-AE3973</f>
        <v>8.8625707627616058E-3</v>
      </c>
      <c r="AH3973" s="2">
        <v>38433</v>
      </c>
      <c r="AI3973">
        <v>4.63</v>
      </c>
      <c r="AJ3973">
        <v>3.4</v>
      </c>
      <c r="AK3973">
        <v>1.3203499999999999</v>
      </c>
      <c r="AR3973" s="3"/>
    </row>
    <row r="3974" spans="1:44" hidden="1" outlineLevel="1" x14ac:dyDescent="0.2">
      <c r="A3974" s="2">
        <v>38434</v>
      </c>
      <c r="B3974">
        <v>14.06</v>
      </c>
      <c r="E3974" s="2">
        <v>38434</v>
      </c>
      <c r="F3974">
        <v>1172.53</v>
      </c>
      <c r="G3974">
        <f t="shared" si="561"/>
        <v>6.9983186966049438E-4</v>
      </c>
      <c r="H3974" s="2">
        <v>38434</v>
      </c>
      <c r="I3974">
        <v>1748.28</v>
      </c>
      <c r="J3974">
        <f t="shared" si="562"/>
        <v>7.1550002003406554E-4</v>
      </c>
      <c r="K3974">
        <f t="shared" si="558"/>
        <v>5.7950002003406549E-4</v>
      </c>
      <c r="L3974">
        <v>-1.0847046560048515E-3</v>
      </c>
      <c r="N3974" s="2">
        <v>38434</v>
      </c>
      <c r="O3974">
        <v>24.18</v>
      </c>
      <c r="Q3974" s="2">
        <v>38434</v>
      </c>
      <c r="R3974">
        <v>28076.11</v>
      </c>
      <c r="S3974" s="8">
        <f t="shared" si="563"/>
        <v>7.9201622373183955E-3</v>
      </c>
      <c r="T3974" s="9">
        <f t="shared" si="559"/>
        <v>7.7841622373183957E-3</v>
      </c>
      <c r="U3974" s="3">
        <f>Sheet1!$B$17+Sheet1!$B$18*'Portfolio allocation'!K3974</f>
        <v>1.152615993821281E-3</v>
      </c>
      <c r="V3974" s="13">
        <f t="shared" si="564"/>
        <v>6.6315462434971151E-3</v>
      </c>
      <c r="W3974" s="13"/>
      <c r="X3974" s="2">
        <v>38434</v>
      </c>
      <c r="Y3974">
        <v>86.461500000000001</v>
      </c>
      <c r="AA3974" s="2">
        <v>38434</v>
      </c>
      <c r="AB3974">
        <v>1103.3399999999999</v>
      </c>
      <c r="AC3974">
        <f t="shared" si="565"/>
        <v>1.1394157171535468E-2</v>
      </c>
      <c r="AD3974">
        <f t="shared" si="560"/>
        <v>1.1258957171535468E-2</v>
      </c>
      <c r="AE3974">
        <f>Sheet2!$B$17+Sheet2!$B$18*'Portfolio allocation'!K3974</f>
        <v>5.6869321356129495E-4</v>
      </c>
      <c r="AF3974">
        <f t="shared" si="566"/>
        <v>1.0690263957974172E-2</v>
      </c>
      <c r="AH3974" s="2">
        <v>38434</v>
      </c>
      <c r="AI3974">
        <v>4.601</v>
      </c>
      <c r="AJ3974">
        <v>3.38</v>
      </c>
      <c r="AK3974">
        <v>1.30125</v>
      </c>
      <c r="AR3974" s="3"/>
    </row>
    <row r="3975" spans="1:44" hidden="1" outlineLevel="1" x14ac:dyDescent="0.2">
      <c r="A3975" s="2">
        <v>38435</v>
      </c>
      <c r="B3975">
        <v>13.42</v>
      </c>
      <c r="E3975" s="2">
        <v>38435</v>
      </c>
      <c r="F3975">
        <v>1171.42</v>
      </c>
      <c r="G3975">
        <f t="shared" si="561"/>
        <v>-9.4667087409272543E-4</v>
      </c>
      <c r="H3975" s="2">
        <v>38435</v>
      </c>
      <c r="I3975">
        <v>1746.62</v>
      </c>
      <c r="J3975">
        <f t="shared" si="562"/>
        <v>-9.4950465600485146E-4</v>
      </c>
      <c r="K3975">
        <f t="shared" si="558"/>
        <v>-1.0847046560048515E-3</v>
      </c>
      <c r="L3975">
        <v>-1.3640000000000001E-4</v>
      </c>
      <c r="N3975" s="2">
        <v>38435</v>
      </c>
      <c r="O3975">
        <v>24.28</v>
      </c>
      <c r="Q3975" s="2">
        <v>38435</v>
      </c>
      <c r="R3975">
        <v>28192.23</v>
      </c>
      <c r="S3975" s="8">
        <f t="shared" si="563"/>
        <v>4.1359005930663439E-3</v>
      </c>
      <c r="T3975" s="9">
        <f t="shared" si="559"/>
        <v>4.0007005930663437E-3</v>
      </c>
      <c r="U3975" s="3">
        <f>Sheet1!$B$17+Sheet1!$B$18*'Portfolio allocation'!K3975</f>
        <v>-7.5660178708584309E-4</v>
      </c>
      <c r="V3975" s="13">
        <f t="shared" si="564"/>
        <v>4.7573023801521872E-3</v>
      </c>
      <c r="W3975" s="13"/>
      <c r="X3975" s="2">
        <v>38435</v>
      </c>
      <c r="Y3975">
        <v>86.633399999999995</v>
      </c>
      <c r="AA3975" s="2">
        <v>38435</v>
      </c>
      <c r="AB3975">
        <v>1105.53</v>
      </c>
      <c r="AC3975">
        <f t="shared" si="565"/>
        <v>1.9848822665724519E-3</v>
      </c>
      <c r="AD3975">
        <f t="shared" si="560"/>
        <v>1.8484822665724519E-3</v>
      </c>
      <c r="AE3975">
        <f>Sheet2!$B$17+Sheet2!$B$18*'Portfolio allocation'!K3975</f>
        <v>-9.1116004207376445E-4</v>
      </c>
      <c r="AF3975">
        <f t="shared" si="566"/>
        <v>2.7596423086462163E-3</v>
      </c>
      <c r="AH3975" s="2">
        <v>38435</v>
      </c>
      <c r="AI3975">
        <v>4.5970000000000004</v>
      </c>
      <c r="AJ3975">
        <v>3.41</v>
      </c>
      <c r="AK3975">
        <v>1.2966500000000001</v>
      </c>
      <c r="AR3975" s="3"/>
    </row>
    <row r="3976" spans="1:44" hidden="1" outlineLevel="1" x14ac:dyDescent="0.2">
      <c r="A3976" s="2">
        <v>38436</v>
      </c>
      <c r="B3976">
        <v>13.42</v>
      </c>
      <c r="E3976" s="2">
        <v>38436</v>
      </c>
      <c r="F3976">
        <v>1171.42</v>
      </c>
      <c r="G3976">
        <f t="shared" si="561"/>
        <v>0</v>
      </c>
      <c r="H3976" s="2">
        <v>38436</v>
      </c>
      <c r="I3976">
        <v>1746.62</v>
      </c>
      <c r="J3976">
        <f t="shared" si="562"/>
        <v>0</v>
      </c>
      <c r="K3976">
        <f t="shared" si="558"/>
        <v>-1.3640000000000001E-4</v>
      </c>
      <c r="L3976">
        <v>2.3025964617377302E-3</v>
      </c>
      <c r="N3976" s="2">
        <v>38436</v>
      </c>
      <c r="O3976">
        <v>24.28</v>
      </c>
      <c r="Q3976" s="2">
        <v>38436</v>
      </c>
      <c r="R3976">
        <v>28192.23</v>
      </c>
      <c r="S3976" s="8">
        <f t="shared" si="563"/>
        <v>0</v>
      </c>
      <c r="T3976" s="9">
        <f t="shared" si="559"/>
        <v>-1.3639999999999998E-4</v>
      </c>
      <c r="U3976" s="3">
        <f>Sheet1!$B$17+Sheet1!$B$18*'Portfolio allocation'!K3976</f>
        <v>3.3131734751893043E-4</v>
      </c>
      <c r="V3976" s="13">
        <f t="shared" si="564"/>
        <v>-4.6771734751893039E-4</v>
      </c>
      <c r="W3976" s="13"/>
      <c r="X3976" s="2">
        <v>38436</v>
      </c>
      <c r="Y3976">
        <v>86.633399999999995</v>
      </c>
      <c r="AA3976" s="2">
        <v>38436</v>
      </c>
      <c r="AB3976">
        <v>1105.53</v>
      </c>
      <c r="AC3976">
        <f t="shared" si="565"/>
        <v>0</v>
      </c>
      <c r="AD3976">
        <f t="shared" si="560"/>
        <v>-1.3640000000000001E-4</v>
      </c>
      <c r="AE3976">
        <f>Sheet2!$B$17+Sheet2!$B$18*'Portfolio allocation'!K3976</f>
        <v>-6.7903348514367434E-5</v>
      </c>
      <c r="AF3976">
        <f t="shared" si="566"/>
        <v>-6.8496651485632575E-5</v>
      </c>
      <c r="AH3976" s="2">
        <v>38436</v>
      </c>
      <c r="AI3976">
        <v>4.5970000000000004</v>
      </c>
      <c r="AJ3976">
        <v>3.41</v>
      </c>
      <c r="AK3976">
        <v>1.2966500000000001</v>
      </c>
      <c r="AR3976" s="3"/>
    </row>
    <row r="3977" spans="1:44" hidden="1" outlineLevel="1" x14ac:dyDescent="0.2">
      <c r="A3977" s="2">
        <v>38439</v>
      </c>
      <c r="B3977">
        <v>13.75</v>
      </c>
      <c r="E3977" s="2">
        <v>38439</v>
      </c>
      <c r="F3977">
        <v>1174.28</v>
      </c>
      <c r="G3977">
        <f t="shared" si="561"/>
        <v>2.4414812791311302E-3</v>
      </c>
      <c r="H3977" s="2">
        <v>38439</v>
      </c>
      <c r="I3977">
        <v>1750.88</v>
      </c>
      <c r="J3977">
        <f t="shared" si="562"/>
        <v>2.4389964617377302E-3</v>
      </c>
      <c r="K3977">
        <f t="shared" si="558"/>
        <v>2.3025964617377302E-3</v>
      </c>
      <c r="L3977">
        <v>-7.5277693137165104E-3</v>
      </c>
      <c r="N3977" s="2">
        <v>38439</v>
      </c>
      <c r="O3977">
        <v>24.2</v>
      </c>
      <c r="Q3977" s="2">
        <v>38439</v>
      </c>
      <c r="R3977">
        <v>28099.33</v>
      </c>
      <c r="S3977" s="8">
        <f t="shared" si="563"/>
        <v>-3.2952341833192289E-3</v>
      </c>
      <c r="T3977" s="9">
        <f t="shared" si="559"/>
        <v>-3.431634183319229E-3</v>
      </c>
      <c r="U3977" s="3">
        <f>Sheet1!$B$17+Sheet1!$B$18*'Portfolio allocation'!K3977</f>
        <v>3.1293959008148252E-3</v>
      </c>
      <c r="V3977" s="13">
        <f t="shared" si="564"/>
        <v>-6.5610300841340546E-3</v>
      </c>
      <c r="W3977" s="13"/>
      <c r="X3977" s="2">
        <v>38439</v>
      </c>
      <c r="Y3977">
        <v>86.958200000000005</v>
      </c>
      <c r="AA3977" s="2">
        <v>38439</v>
      </c>
      <c r="AB3977">
        <v>1109.68</v>
      </c>
      <c r="AC3977">
        <f t="shared" si="565"/>
        <v>3.7538556167631132E-3</v>
      </c>
      <c r="AD3977">
        <f t="shared" si="560"/>
        <v>3.6166556167631131E-3</v>
      </c>
      <c r="AE3977">
        <f>Sheet2!$B$17+Sheet2!$B$18*'Portfolio allocation'!K3977</f>
        <v>2.1009145296902766E-3</v>
      </c>
      <c r="AF3977">
        <f t="shared" si="566"/>
        <v>1.5157410870728365E-3</v>
      </c>
      <c r="AH3977" s="2">
        <v>38439</v>
      </c>
      <c r="AI3977">
        <v>4.6379999999999999</v>
      </c>
      <c r="AJ3977">
        <v>3.43</v>
      </c>
      <c r="AK3977">
        <v>1.28755</v>
      </c>
      <c r="AR3977" s="3"/>
    </row>
    <row r="3978" spans="1:44" hidden="1" outlineLevel="1" x14ac:dyDescent="0.2">
      <c r="A3978" s="2">
        <v>38440</v>
      </c>
      <c r="B3978">
        <v>14.49</v>
      </c>
      <c r="E3978" s="2">
        <v>38440</v>
      </c>
      <c r="F3978">
        <v>1165.3599999999999</v>
      </c>
      <c r="G3978">
        <f t="shared" si="561"/>
        <v>-7.5961440201656183E-3</v>
      </c>
      <c r="H3978" s="2">
        <v>38440</v>
      </c>
      <c r="I3978">
        <v>1737.94</v>
      </c>
      <c r="J3978">
        <f t="shared" si="562"/>
        <v>-7.3905693137165107E-3</v>
      </c>
      <c r="K3978">
        <f t="shared" si="558"/>
        <v>-7.5277693137165104E-3</v>
      </c>
      <c r="L3978">
        <v>1.3759361648848648E-2</v>
      </c>
      <c r="N3978" s="2">
        <v>38440</v>
      </c>
      <c r="O3978">
        <v>23.92</v>
      </c>
      <c r="Q3978" s="2">
        <v>38440</v>
      </c>
      <c r="R3978">
        <v>27774.22</v>
      </c>
      <c r="S3978" s="8">
        <f t="shared" si="563"/>
        <v>-1.1570026758645158E-2</v>
      </c>
      <c r="T3978" s="9">
        <f t="shared" si="559"/>
        <v>-1.1707226758645158E-2</v>
      </c>
      <c r="U3978" s="3">
        <f>Sheet1!$B$17+Sheet1!$B$18*'Portfolio allocation'!K3978</f>
        <v>-8.1482488513858302E-3</v>
      </c>
      <c r="V3978" s="13">
        <f t="shared" si="564"/>
        <v>-3.5589779072593281E-3</v>
      </c>
      <c r="W3978" s="13"/>
      <c r="X3978" s="2">
        <v>38440</v>
      </c>
      <c r="Y3978">
        <v>86.537899999999993</v>
      </c>
      <c r="AA3978" s="2">
        <v>38440</v>
      </c>
      <c r="AB3978">
        <v>1104.32</v>
      </c>
      <c r="AC3978">
        <f t="shared" si="565"/>
        <v>-4.8302213250668302E-3</v>
      </c>
      <c r="AD3978">
        <f t="shared" si="560"/>
        <v>-4.9666213250668303E-3</v>
      </c>
      <c r="AE3978">
        <f>Sheet2!$B$17+Sheet2!$B$18*'Portfolio allocation'!K3978</f>
        <v>-6.6404975131570511E-3</v>
      </c>
      <c r="AF3978">
        <f t="shared" si="566"/>
        <v>1.6738761880902208E-3</v>
      </c>
      <c r="AH3978" s="2">
        <v>38440</v>
      </c>
      <c r="AI3978">
        <v>4.5860000000000003</v>
      </c>
      <c r="AJ3978">
        <v>3.41</v>
      </c>
      <c r="AK3978">
        <v>1.29135</v>
      </c>
      <c r="AR3978" s="3"/>
    </row>
    <row r="3979" spans="1:44" hidden="1" outlineLevel="1" x14ac:dyDescent="0.2">
      <c r="A3979" s="2">
        <v>38441</v>
      </c>
      <c r="B3979">
        <v>13.64</v>
      </c>
      <c r="E3979" s="2">
        <v>38441</v>
      </c>
      <c r="F3979">
        <v>1181.4100000000001</v>
      </c>
      <c r="G3979">
        <f t="shared" si="561"/>
        <v>1.3772568133452401E-2</v>
      </c>
      <c r="H3979" s="2">
        <v>38441</v>
      </c>
      <c r="I3979">
        <v>1762.09</v>
      </c>
      <c r="J3979">
        <f t="shared" si="562"/>
        <v>1.3895761648848648E-2</v>
      </c>
      <c r="K3979">
        <f t="shared" si="558"/>
        <v>1.3759361648848648E-2</v>
      </c>
      <c r="L3979">
        <v>-8.1660948305693802E-4</v>
      </c>
      <c r="N3979" s="2">
        <v>38441</v>
      </c>
      <c r="O3979">
        <v>24.16</v>
      </c>
      <c r="Q3979" s="2">
        <v>38441</v>
      </c>
      <c r="R3979">
        <v>28052.880000000001</v>
      </c>
      <c r="S3979" s="8">
        <f t="shared" si="563"/>
        <v>1.0033045032407761E-2</v>
      </c>
      <c r="T3979" s="9">
        <f t="shared" si="559"/>
        <v>9.8966450324077613E-3</v>
      </c>
      <c r="U3979" s="3">
        <f>Sheet1!$B$17+Sheet1!$B$18*'Portfolio allocation'!K3979</f>
        <v>1.6272887276510488E-2</v>
      </c>
      <c r="V3979" s="13">
        <f t="shared" si="564"/>
        <v>-6.3762422441027266E-3</v>
      </c>
      <c r="W3979" s="13"/>
      <c r="X3979" s="2">
        <v>38441</v>
      </c>
      <c r="Y3979">
        <v>86.6143</v>
      </c>
      <c r="AA3979" s="2">
        <v>38441</v>
      </c>
      <c r="AB3979">
        <v>1105.29</v>
      </c>
      <c r="AC3979">
        <f t="shared" si="565"/>
        <v>8.7836858881495949E-4</v>
      </c>
      <c r="AD3979">
        <f t="shared" si="560"/>
        <v>7.4276858881495945E-4</v>
      </c>
      <c r="AE3979">
        <f>Sheet2!$B$17+Sheet2!$B$18*'Portfolio allocation'!K3979</f>
        <v>1.2288562422584449E-2</v>
      </c>
      <c r="AF3979">
        <f t="shared" si="566"/>
        <v>-1.154579383376949E-2</v>
      </c>
      <c r="AH3979" s="2">
        <v>38441</v>
      </c>
      <c r="AI3979">
        <v>4.5579999999999998</v>
      </c>
      <c r="AJ3979">
        <v>3.39</v>
      </c>
      <c r="AK3979">
        <v>1.2962499999999999</v>
      </c>
      <c r="AR3979" s="3"/>
    </row>
    <row r="3980" spans="1:44" hidden="1" outlineLevel="1" x14ac:dyDescent="0.2">
      <c r="A3980" s="2">
        <v>38442</v>
      </c>
      <c r="B3980">
        <v>14.02</v>
      </c>
      <c r="E3980" s="2">
        <v>38442</v>
      </c>
      <c r="F3980">
        <v>1180.5899999999999</v>
      </c>
      <c r="G3980">
        <f t="shared" si="561"/>
        <v>-6.9408588043118336E-4</v>
      </c>
      <c r="H3980" s="2">
        <v>38442</v>
      </c>
      <c r="I3980">
        <v>1760.89</v>
      </c>
      <c r="J3980">
        <f t="shared" si="562"/>
        <v>-6.8100948305693798E-4</v>
      </c>
      <c r="K3980">
        <f t="shared" si="558"/>
        <v>-8.1660948305693802E-4</v>
      </c>
      <c r="L3980">
        <v>-6.6307147294834331E-3</v>
      </c>
      <c r="N3980" s="2">
        <v>38442</v>
      </c>
      <c r="O3980">
        <v>24.17</v>
      </c>
      <c r="Q3980" s="2">
        <v>38442</v>
      </c>
      <c r="R3980">
        <v>28064.5</v>
      </c>
      <c r="S3980" s="8">
        <f t="shared" si="563"/>
        <v>4.1421772024818893E-4</v>
      </c>
      <c r="T3980" s="9">
        <f t="shared" si="559"/>
        <v>2.7861772024818894E-4</v>
      </c>
      <c r="U3980" s="3">
        <f>Sheet1!$B$17+Sheet1!$B$18*'Portfolio allocation'!K3980</f>
        <v>-4.4903621024476625E-4</v>
      </c>
      <c r="V3980" s="13">
        <f t="shared" si="564"/>
        <v>7.2765393049295524E-4</v>
      </c>
      <c r="W3980" s="13"/>
      <c r="X3980" s="2">
        <v>38442</v>
      </c>
      <c r="Y3980">
        <v>87.282899999999998</v>
      </c>
      <c r="AA3980" s="2">
        <v>38442</v>
      </c>
      <c r="AB3980">
        <v>1113.82</v>
      </c>
      <c r="AC3980">
        <f t="shared" si="565"/>
        <v>7.7174316242796248E-3</v>
      </c>
      <c r="AD3980">
        <f t="shared" si="560"/>
        <v>7.5834316242796244E-3</v>
      </c>
      <c r="AE3980">
        <f>Sheet2!$B$17+Sheet2!$B$18*'Portfolio allocation'!K3980</f>
        <v>-6.7276297456201782E-4</v>
      </c>
      <c r="AF3980">
        <f t="shared" si="566"/>
        <v>8.2561945988416426E-3</v>
      </c>
      <c r="AH3980" s="2">
        <v>38442</v>
      </c>
      <c r="AI3980">
        <v>4.4930000000000003</v>
      </c>
      <c r="AJ3980">
        <v>3.35</v>
      </c>
      <c r="AK3980">
        <v>1.29965</v>
      </c>
      <c r="AR3980" s="3"/>
    </row>
    <row r="3981" spans="1:44" hidden="1" outlineLevel="1" x14ac:dyDescent="0.2">
      <c r="A3981" s="2">
        <v>38443</v>
      </c>
      <c r="B3981">
        <v>14.09</v>
      </c>
      <c r="E3981" s="2">
        <v>38443</v>
      </c>
      <c r="F3981">
        <v>1172.92</v>
      </c>
      <c r="G3981">
        <f t="shared" si="561"/>
        <v>-6.4967516241877243E-3</v>
      </c>
      <c r="H3981" s="2">
        <v>38443</v>
      </c>
      <c r="I3981">
        <v>1749.45</v>
      </c>
      <c r="J3981">
        <f t="shared" si="562"/>
        <v>-6.4967147294834326E-3</v>
      </c>
      <c r="K3981">
        <f t="shared" si="558"/>
        <v>-6.6307147294834331E-3</v>
      </c>
      <c r="L3981">
        <v>2.713008934236494E-3</v>
      </c>
      <c r="N3981" s="2">
        <v>38443</v>
      </c>
      <c r="O3981">
        <v>24.12</v>
      </c>
      <c r="Q3981" s="2">
        <v>38443</v>
      </c>
      <c r="R3981">
        <v>28006.44</v>
      </c>
      <c r="S3981" s="8">
        <f t="shared" si="563"/>
        <v>-2.0688057866700138E-3</v>
      </c>
      <c r="T3981" s="9">
        <f t="shared" si="559"/>
        <v>-2.2028057866700138E-3</v>
      </c>
      <c r="U3981" s="3">
        <f>Sheet1!$B$17+Sheet1!$B$18*'Portfolio allocation'!K3981</f>
        <v>-7.11912509796718E-3</v>
      </c>
      <c r="V3981" s="13">
        <f t="shared" si="564"/>
        <v>4.9163193112971657E-3</v>
      </c>
      <c r="W3981" s="13"/>
      <c r="X3981" s="2">
        <v>38443</v>
      </c>
      <c r="Y3981">
        <v>86.385099999999994</v>
      </c>
      <c r="AA3981" s="2">
        <v>38443</v>
      </c>
      <c r="AB3981">
        <v>1102.3699999999999</v>
      </c>
      <c r="AC3981">
        <f t="shared" si="565"/>
        <v>-1.0279937512344905E-2</v>
      </c>
      <c r="AD3981">
        <f t="shared" si="560"/>
        <v>-1.0413537512344905E-2</v>
      </c>
      <c r="AE3981">
        <f>Sheet2!$B$17+Sheet2!$B$18*'Portfolio allocation'!K3981</f>
        <v>-5.8428136909246999E-3</v>
      </c>
      <c r="AF3981">
        <f t="shared" si="566"/>
        <v>-4.5707238214202049E-3</v>
      </c>
      <c r="AH3981" s="2">
        <v>38443</v>
      </c>
      <c r="AI3981">
        <v>4.4530000000000003</v>
      </c>
      <c r="AJ3981">
        <v>3.34</v>
      </c>
      <c r="AK3981">
        <v>1.2960499999999999</v>
      </c>
      <c r="AR3981" s="3"/>
    </row>
    <row r="3982" spans="1:44" hidden="1" outlineLevel="1" x14ac:dyDescent="0.2">
      <c r="A3982" s="2">
        <v>38446</v>
      </c>
      <c r="B3982">
        <v>14.11</v>
      </c>
      <c r="E3982" s="2">
        <v>38446</v>
      </c>
      <c r="F3982">
        <v>1176.1199999999999</v>
      </c>
      <c r="G3982">
        <f t="shared" si="561"/>
        <v>2.7282338096372705E-3</v>
      </c>
      <c r="H3982" s="2">
        <v>38446</v>
      </c>
      <c r="I3982">
        <v>1754.43</v>
      </c>
      <c r="J3982">
        <f t="shared" si="562"/>
        <v>2.8466089342364942E-3</v>
      </c>
      <c r="K3982">
        <f t="shared" si="558"/>
        <v>2.713008934236494E-3</v>
      </c>
      <c r="L3982">
        <v>4.3635871206032075E-3</v>
      </c>
      <c r="N3982" s="2">
        <v>38446</v>
      </c>
      <c r="O3982">
        <v>24.23</v>
      </c>
      <c r="Q3982" s="2">
        <v>38446</v>
      </c>
      <c r="R3982">
        <v>28134.16</v>
      </c>
      <c r="S3982" s="8">
        <f t="shared" si="563"/>
        <v>4.5603796841011679E-3</v>
      </c>
      <c r="T3982" s="9">
        <f t="shared" si="559"/>
        <v>4.4267796841011677E-3</v>
      </c>
      <c r="U3982" s="3">
        <f>Sheet1!$B$17+Sheet1!$B$18*'Portfolio allocation'!K3982</f>
        <v>3.6002314905006533E-3</v>
      </c>
      <c r="V3982" s="13">
        <f t="shared" si="564"/>
        <v>8.2654819360051439E-4</v>
      </c>
      <c r="W3982" s="13"/>
      <c r="X3982" s="2">
        <v>38446</v>
      </c>
      <c r="Y3982">
        <v>86.270399999999995</v>
      </c>
      <c r="AA3982" s="2">
        <v>38446</v>
      </c>
      <c r="AB3982">
        <v>1100.9000000000001</v>
      </c>
      <c r="AC3982">
        <f t="shared" si="565"/>
        <v>-1.333490570316509E-3</v>
      </c>
      <c r="AD3982">
        <f t="shared" si="560"/>
        <v>-1.467090570316509E-3</v>
      </c>
      <c r="AE3982">
        <f>Sheet2!$B$17+Sheet2!$B$18*'Portfolio allocation'!K3982</f>
        <v>2.4658637708053323E-3</v>
      </c>
      <c r="AF3982">
        <f t="shared" si="566"/>
        <v>-3.9329543411218415E-3</v>
      </c>
      <c r="AH3982" s="2">
        <v>38446</v>
      </c>
      <c r="AI3982">
        <v>4.4619999999999997</v>
      </c>
      <c r="AJ3982">
        <v>3.34</v>
      </c>
      <c r="AK3982">
        <v>1.2825500000000001</v>
      </c>
      <c r="AR3982" s="3"/>
    </row>
    <row r="3983" spans="1:44" hidden="1" outlineLevel="1" x14ac:dyDescent="0.2">
      <c r="A3983" s="2">
        <v>38447</v>
      </c>
      <c r="B3983">
        <v>13.68</v>
      </c>
      <c r="E3983" s="2">
        <v>38447</v>
      </c>
      <c r="F3983">
        <v>1181.3900000000001</v>
      </c>
      <c r="G3983">
        <f t="shared" si="561"/>
        <v>4.4808352889162961E-3</v>
      </c>
      <c r="H3983" s="2">
        <v>38447</v>
      </c>
      <c r="I3983">
        <v>1762.32</v>
      </c>
      <c r="J3983">
        <f t="shared" si="562"/>
        <v>4.4971871206032077E-3</v>
      </c>
      <c r="K3983">
        <f t="shared" si="558"/>
        <v>4.3635871206032075E-3</v>
      </c>
      <c r="L3983">
        <v>2.3460858686277898E-3</v>
      </c>
      <c r="N3983" s="2">
        <v>38447</v>
      </c>
      <c r="O3983">
        <v>24.47</v>
      </c>
      <c r="Q3983" s="2">
        <v>38447</v>
      </c>
      <c r="R3983">
        <v>28412.82</v>
      </c>
      <c r="S3983" s="8">
        <f t="shared" si="563"/>
        <v>9.9046852651722972E-3</v>
      </c>
      <c r="T3983" s="9">
        <f t="shared" si="559"/>
        <v>9.7710852651722978E-3</v>
      </c>
      <c r="U3983" s="3">
        <f>Sheet1!$B$17+Sheet1!$B$18*'Portfolio allocation'!K3983</f>
        <v>5.4938166171146531E-3</v>
      </c>
      <c r="V3983" s="13">
        <f t="shared" si="564"/>
        <v>4.2772686480576447E-3</v>
      </c>
      <c r="W3983" s="13"/>
      <c r="X3983" s="2">
        <v>38447</v>
      </c>
      <c r="Y3983">
        <v>85.554100000000005</v>
      </c>
      <c r="AA3983" s="2">
        <v>38447</v>
      </c>
      <c r="AB3983">
        <v>1091.76</v>
      </c>
      <c r="AC3983">
        <f t="shared" si="565"/>
        <v>-8.302298119720275E-3</v>
      </c>
      <c r="AD3983">
        <f t="shared" si="560"/>
        <v>-8.4358981197202743E-3</v>
      </c>
      <c r="AE3983">
        <f>Sheet2!$B$17+Sheet2!$B$18*'Portfolio allocation'!K3983</f>
        <v>3.9336000041806747E-3</v>
      </c>
      <c r="AF3983">
        <f t="shared" si="566"/>
        <v>-1.2369498123900948E-2</v>
      </c>
      <c r="AH3983" s="2">
        <v>38447</v>
      </c>
      <c r="AI3983">
        <v>4.4710000000000001</v>
      </c>
      <c r="AJ3983">
        <v>3.34</v>
      </c>
      <c r="AK3983">
        <v>1.2838499999999999</v>
      </c>
      <c r="AR3983" s="3"/>
    </row>
    <row r="3984" spans="1:44" hidden="1" outlineLevel="1" x14ac:dyDescent="0.2">
      <c r="A3984" s="2">
        <v>38448</v>
      </c>
      <c r="B3984">
        <v>13.15</v>
      </c>
      <c r="E3984" s="2">
        <v>38448</v>
      </c>
      <c r="F3984">
        <v>1184.07</v>
      </c>
      <c r="G3984">
        <f t="shared" si="561"/>
        <v>2.2685142078398002E-3</v>
      </c>
      <c r="H3984" s="2">
        <v>38448</v>
      </c>
      <c r="I3984">
        <v>1766.69</v>
      </c>
      <c r="J3984">
        <f t="shared" si="562"/>
        <v>2.4796858686277901E-3</v>
      </c>
      <c r="K3984">
        <f t="shared" si="558"/>
        <v>2.3460858686277898E-3</v>
      </c>
      <c r="L3984">
        <v>5.9014825713621698E-3</v>
      </c>
      <c r="N3984" s="2">
        <v>38448</v>
      </c>
      <c r="O3984">
        <v>24.67</v>
      </c>
      <c r="Q3984" s="2">
        <v>38448</v>
      </c>
      <c r="R3984">
        <v>28645.07</v>
      </c>
      <c r="S3984" s="8">
        <f t="shared" si="563"/>
        <v>8.1741270313893111E-3</v>
      </c>
      <c r="T3984" s="9">
        <f t="shared" si="559"/>
        <v>8.0405270313893117E-3</v>
      </c>
      <c r="U3984" s="3">
        <f>Sheet1!$B$17+Sheet1!$B$18*'Portfolio allocation'!K3984</f>
        <v>3.1792880505672428E-3</v>
      </c>
      <c r="V3984" s="13">
        <f t="shared" si="564"/>
        <v>4.8612389808220689E-3</v>
      </c>
      <c r="W3984" s="13"/>
      <c r="X3984" s="2">
        <v>38448</v>
      </c>
      <c r="Y3984">
        <v>85.009600000000006</v>
      </c>
      <c r="AA3984" s="2">
        <v>38448</v>
      </c>
      <c r="AB3984">
        <v>1084.81</v>
      </c>
      <c r="AC3984">
        <f t="shared" si="565"/>
        <v>-6.3658679563274312E-3</v>
      </c>
      <c r="AD3984">
        <f t="shared" si="560"/>
        <v>-6.4982679563274316E-3</v>
      </c>
      <c r="AE3984">
        <f>Sheet2!$B$17+Sheet2!$B$18*'Portfolio allocation'!K3984</f>
        <v>2.1395864198120343E-3</v>
      </c>
      <c r="AF3984">
        <f t="shared" si="566"/>
        <v>-8.6378543761394654E-3</v>
      </c>
      <c r="AH3984" s="2">
        <v>38448</v>
      </c>
      <c r="AI3984">
        <v>4.4340000000000002</v>
      </c>
      <c r="AJ3984">
        <v>3.31</v>
      </c>
      <c r="AK3984">
        <v>1.2849999999999999</v>
      </c>
      <c r="AR3984" s="3"/>
    </row>
    <row r="3985" spans="1:44" hidden="1" outlineLevel="1" x14ac:dyDescent="0.2">
      <c r="A3985" s="2">
        <v>38449</v>
      </c>
      <c r="B3985">
        <v>12.33</v>
      </c>
      <c r="E3985" s="2">
        <v>38449</v>
      </c>
      <c r="F3985">
        <v>1191.1400000000001</v>
      </c>
      <c r="G3985">
        <f t="shared" si="561"/>
        <v>5.9709307726740768E-3</v>
      </c>
      <c r="H3985" s="2">
        <v>38449</v>
      </c>
      <c r="I3985">
        <v>1777.35</v>
      </c>
      <c r="J3985">
        <f t="shared" si="562"/>
        <v>6.0338825713621702E-3</v>
      </c>
      <c r="K3985">
        <f t="shared" si="558"/>
        <v>5.9014825713621698E-3</v>
      </c>
      <c r="L3985">
        <v>-8.4766827467858807E-3</v>
      </c>
      <c r="N3985" s="2">
        <v>38449</v>
      </c>
      <c r="O3985">
        <v>25.1</v>
      </c>
      <c r="Q3985" s="2">
        <v>38449</v>
      </c>
      <c r="R3985">
        <v>29144.34</v>
      </c>
      <c r="S3985" s="8">
        <f t="shared" si="563"/>
        <v>1.74295262675217E-2</v>
      </c>
      <c r="T3985" s="9">
        <f t="shared" si="559"/>
        <v>1.7297126267521699E-2</v>
      </c>
      <c r="U3985" s="3">
        <f>Sheet1!$B$17+Sheet1!$B$18*'Portfolio allocation'!K3985</f>
        <v>7.2581292536791509E-3</v>
      </c>
      <c r="V3985" s="13">
        <f t="shared" si="564"/>
        <v>1.0038997013842548E-2</v>
      </c>
      <c r="W3985" s="13"/>
      <c r="X3985" s="2">
        <v>38449</v>
      </c>
      <c r="Y3985">
        <v>84.474699999999999</v>
      </c>
      <c r="AA3985" s="2">
        <v>38449</v>
      </c>
      <c r="AB3985">
        <v>1077.99</v>
      </c>
      <c r="AC3985">
        <f t="shared" si="565"/>
        <v>-6.286815202662166E-3</v>
      </c>
      <c r="AD3985">
        <f t="shared" si="560"/>
        <v>-6.4196152026621657E-3</v>
      </c>
      <c r="AE3985">
        <f>Sheet2!$B$17+Sheet2!$B$18*'Portfolio allocation'!K3985</f>
        <v>5.3011358742570168E-3</v>
      </c>
      <c r="AF3985">
        <f t="shared" si="566"/>
        <v>-1.1720751076919183E-2</v>
      </c>
      <c r="AH3985" s="2">
        <v>38449</v>
      </c>
      <c r="AI3985">
        <v>4.4820000000000002</v>
      </c>
      <c r="AJ3985">
        <v>3.32</v>
      </c>
      <c r="AK3985">
        <v>1.2903500000000001</v>
      </c>
      <c r="AR3985" s="3"/>
    </row>
    <row r="3986" spans="1:44" hidden="1" outlineLevel="1" x14ac:dyDescent="0.2">
      <c r="A3986" s="2">
        <v>38450</v>
      </c>
      <c r="B3986">
        <v>12.62</v>
      </c>
      <c r="E3986" s="2">
        <v>38450</v>
      </c>
      <c r="F3986">
        <v>1181.2</v>
      </c>
      <c r="G3986">
        <f t="shared" si="561"/>
        <v>-8.3449468576322072E-3</v>
      </c>
      <c r="H3986" s="2">
        <v>38450</v>
      </c>
      <c r="I3986">
        <v>1762.52</v>
      </c>
      <c r="J3986">
        <f t="shared" si="562"/>
        <v>-8.34388274678588E-3</v>
      </c>
      <c r="K3986">
        <f t="shared" si="558"/>
        <v>-8.4766827467858807E-3</v>
      </c>
      <c r="L3986">
        <v>-1.1130522206840221E-4</v>
      </c>
      <c r="N3986" s="2">
        <v>38450</v>
      </c>
      <c r="O3986">
        <v>24.94</v>
      </c>
      <c r="Q3986" s="2">
        <v>38450</v>
      </c>
      <c r="R3986">
        <v>28958.560000000001</v>
      </c>
      <c r="S3986" s="8">
        <f t="shared" si="563"/>
        <v>-6.3744795730491521E-3</v>
      </c>
      <c r="T3986" s="9">
        <f t="shared" si="559"/>
        <v>-6.5072795730491519E-3</v>
      </c>
      <c r="U3986" s="3">
        <f>Sheet1!$B$17+Sheet1!$B$18*'Portfolio allocation'!K3986</f>
        <v>-9.2368663904674828E-3</v>
      </c>
      <c r="V3986" s="13">
        <f t="shared" si="564"/>
        <v>2.7295868174183309E-3</v>
      </c>
      <c r="W3986" s="13"/>
      <c r="X3986" s="2">
        <v>38450</v>
      </c>
      <c r="Y3986">
        <v>83.672399999999996</v>
      </c>
      <c r="AA3986" s="2">
        <v>38450</v>
      </c>
      <c r="AB3986">
        <v>1067.75</v>
      </c>
      <c r="AC3986">
        <f t="shared" si="565"/>
        <v>-9.4991604745869873E-3</v>
      </c>
      <c r="AD3986">
        <f t="shared" si="560"/>
        <v>-9.6331604745869878E-3</v>
      </c>
      <c r="AE3986">
        <f>Sheet2!$B$17+Sheet2!$B$18*'Portfolio allocation'!K3986</f>
        <v>-7.4842955468135252E-3</v>
      </c>
      <c r="AF3986">
        <f t="shared" si="566"/>
        <v>-2.1488649277734626E-3</v>
      </c>
      <c r="AH3986" s="2">
        <v>38450</v>
      </c>
      <c r="AI3986">
        <v>4.484</v>
      </c>
      <c r="AJ3986">
        <v>3.35</v>
      </c>
      <c r="AK3986">
        <v>1.2847500000000001</v>
      </c>
      <c r="AR3986" s="3"/>
    </row>
    <row r="3987" spans="1:44" hidden="1" outlineLevel="1" x14ac:dyDescent="0.2">
      <c r="A3987" s="2">
        <v>38453</v>
      </c>
      <c r="B3987">
        <v>11.98</v>
      </c>
      <c r="E3987" s="2">
        <v>38453</v>
      </c>
      <c r="F3987">
        <v>1181.21</v>
      </c>
      <c r="G3987">
        <f t="shared" si="561"/>
        <v>8.4659668133646448E-6</v>
      </c>
      <c r="H3987" s="2">
        <v>38453</v>
      </c>
      <c r="I3987">
        <v>1762.56</v>
      </c>
      <c r="J3987">
        <f t="shared" si="562"/>
        <v>2.2694777931597798E-5</v>
      </c>
      <c r="K3987">
        <f t="shared" si="558"/>
        <v>-1.1130522206840221E-4</v>
      </c>
      <c r="L3987">
        <v>5.4650093681917105E-3</v>
      </c>
      <c r="N3987" s="2">
        <v>38453</v>
      </c>
      <c r="O3987">
        <v>24.97</v>
      </c>
      <c r="Q3987" s="2">
        <v>38453</v>
      </c>
      <c r="R3987">
        <v>28993.39</v>
      </c>
      <c r="S3987" s="8">
        <f t="shared" si="563"/>
        <v>1.2027531755722798E-3</v>
      </c>
      <c r="T3987" s="9">
        <f t="shared" si="559"/>
        <v>1.0687531755722798E-3</v>
      </c>
      <c r="U3987" s="3">
        <f>Sheet1!$B$17+Sheet1!$B$18*'Portfolio allocation'!K3987</f>
        <v>3.6010671274830798E-4</v>
      </c>
      <c r="V3987" s="13">
        <f t="shared" si="564"/>
        <v>7.0864646282397181E-4</v>
      </c>
      <c r="W3987" s="13"/>
      <c r="X3987" s="2">
        <v>38453</v>
      </c>
      <c r="Y3987">
        <v>82.3352</v>
      </c>
      <c r="AA3987" s="2">
        <v>38453</v>
      </c>
      <c r="AB3987">
        <v>1050.68</v>
      </c>
      <c r="AC3987">
        <f t="shared" si="565"/>
        <v>-1.5986888316553483E-2</v>
      </c>
      <c r="AD3987">
        <f t="shared" si="560"/>
        <v>-1.6121688316553483E-2</v>
      </c>
      <c r="AE3987">
        <f>Sheet2!$B$17+Sheet2!$B$18*'Portfolio allocation'!K3987</f>
        <v>-4.5588431751902199E-5</v>
      </c>
      <c r="AF3987">
        <f t="shared" si="566"/>
        <v>-1.6076099884801583E-2</v>
      </c>
      <c r="AH3987" s="2">
        <v>38453</v>
      </c>
      <c r="AI3987">
        <v>4.444</v>
      </c>
      <c r="AJ3987">
        <v>3.37</v>
      </c>
      <c r="AK3987">
        <v>1.2959499999999999</v>
      </c>
      <c r="AR3987" s="3"/>
    </row>
    <row r="3988" spans="1:44" hidden="1" outlineLevel="1" x14ac:dyDescent="0.2">
      <c r="A3988" s="2">
        <v>38454</v>
      </c>
      <c r="B3988">
        <v>11.3</v>
      </c>
      <c r="E3988" s="2">
        <v>38454</v>
      </c>
      <c r="F3988">
        <v>1187.76</v>
      </c>
      <c r="G3988">
        <f t="shared" si="561"/>
        <v>5.5451613176318304E-3</v>
      </c>
      <c r="H3988" s="2">
        <v>38454</v>
      </c>
      <c r="I3988">
        <v>1772.43</v>
      </c>
      <c r="J3988">
        <f t="shared" si="562"/>
        <v>5.5998093681917105E-3</v>
      </c>
      <c r="K3988">
        <f t="shared" si="558"/>
        <v>5.4650093681917105E-3</v>
      </c>
      <c r="L3988">
        <v>-1.1789913648493954E-2</v>
      </c>
      <c r="N3988" s="2">
        <v>38454</v>
      </c>
      <c r="O3988">
        <v>25.32</v>
      </c>
      <c r="Q3988" s="2">
        <v>38454</v>
      </c>
      <c r="R3988">
        <v>29399.79</v>
      </c>
      <c r="S3988" s="8">
        <f t="shared" si="563"/>
        <v>1.4016988010025822E-2</v>
      </c>
      <c r="T3988" s="9">
        <f t="shared" si="559"/>
        <v>1.3882188010025822E-2</v>
      </c>
      <c r="U3988" s="3">
        <f>Sheet1!$B$17+Sheet1!$B$18*'Portfolio allocation'!K3988</f>
        <v>6.757396133300007E-3</v>
      </c>
      <c r="V3988" s="13">
        <f t="shared" si="564"/>
        <v>7.1247918767258153E-3</v>
      </c>
      <c r="W3988" s="13"/>
      <c r="X3988" s="2">
        <v>38454</v>
      </c>
      <c r="Y3988">
        <v>81.905299999999997</v>
      </c>
      <c r="AA3988" s="2">
        <v>38454</v>
      </c>
      <c r="AB3988">
        <v>1045.2</v>
      </c>
      <c r="AC3988">
        <f t="shared" si="565"/>
        <v>-5.2156698519054689E-3</v>
      </c>
      <c r="AD3988">
        <f t="shared" si="560"/>
        <v>-5.3492698519054692E-3</v>
      </c>
      <c r="AE3988">
        <f>Sheet2!$B$17+Sheet2!$B$18*'Portfolio allocation'!K3988</f>
        <v>4.9130127665593182E-3</v>
      </c>
      <c r="AF3988">
        <f t="shared" si="566"/>
        <v>-1.0262282618464787E-2</v>
      </c>
      <c r="AH3988" s="2">
        <v>38454</v>
      </c>
      <c r="AI3988">
        <v>4.3609999999999998</v>
      </c>
      <c r="AJ3988">
        <v>3.34</v>
      </c>
      <c r="AK3988">
        <v>1.2884</v>
      </c>
      <c r="AR3988" s="3"/>
    </row>
    <row r="3989" spans="1:44" hidden="1" outlineLevel="1" x14ac:dyDescent="0.2">
      <c r="A3989" s="2">
        <v>38455</v>
      </c>
      <c r="B3989">
        <v>13.31</v>
      </c>
      <c r="E3989" s="2">
        <v>38455</v>
      </c>
      <c r="F3989">
        <v>1173.79</v>
      </c>
      <c r="G3989">
        <f t="shared" si="561"/>
        <v>-1.1761635347208199E-2</v>
      </c>
      <c r="H3989" s="2">
        <v>38455</v>
      </c>
      <c r="I3989">
        <v>1751.77</v>
      </c>
      <c r="J3989">
        <f t="shared" si="562"/>
        <v>-1.1656313648493954E-2</v>
      </c>
      <c r="K3989">
        <f t="shared" si="558"/>
        <v>-1.1789913648493954E-2</v>
      </c>
      <c r="L3989">
        <v>-1.0134112957751308E-2</v>
      </c>
      <c r="N3989" s="2">
        <v>38455</v>
      </c>
      <c r="O3989">
        <v>25.04</v>
      </c>
      <c r="Q3989" s="2">
        <v>38455</v>
      </c>
      <c r="R3989">
        <v>29074.68</v>
      </c>
      <c r="S3989" s="8">
        <f t="shared" si="563"/>
        <v>-1.1058242252750761E-2</v>
      </c>
      <c r="T3989" s="9">
        <f t="shared" si="559"/>
        <v>-1.119184225275076E-2</v>
      </c>
      <c r="U3989" s="3">
        <f>Sheet1!$B$17+Sheet1!$B$18*'Portfolio allocation'!K3989</f>
        <v>-1.3037888849344453E-2</v>
      </c>
      <c r="V3989" s="13">
        <f t="shared" si="564"/>
        <v>1.8460465965936933E-3</v>
      </c>
      <c r="W3989" s="13"/>
      <c r="X3989" s="2">
        <v>38455</v>
      </c>
      <c r="Y3989">
        <v>80.778199999999998</v>
      </c>
      <c r="AA3989" s="2">
        <v>38455</v>
      </c>
      <c r="AB3989">
        <v>1030.82</v>
      </c>
      <c r="AC3989">
        <f t="shared" si="565"/>
        <v>-1.3758132414848911E-2</v>
      </c>
      <c r="AD3989">
        <f t="shared" si="560"/>
        <v>-1.3890932414848912E-2</v>
      </c>
      <c r="AE3989">
        <f>Sheet2!$B$17+Sheet2!$B$18*'Portfolio allocation'!K3989</f>
        <v>-1.043050499277756E-2</v>
      </c>
      <c r="AF3989">
        <f t="shared" si="566"/>
        <v>-3.4604274220713521E-3</v>
      </c>
      <c r="AH3989" s="2">
        <v>38455</v>
      </c>
      <c r="AI3989">
        <v>4.3730000000000002</v>
      </c>
      <c r="AJ3989">
        <v>3.32</v>
      </c>
      <c r="AK3989">
        <v>1.28975</v>
      </c>
      <c r="AR3989" s="3"/>
    </row>
    <row r="3990" spans="1:44" hidden="1" outlineLevel="1" x14ac:dyDescent="0.2">
      <c r="A3990" s="2">
        <v>38456</v>
      </c>
      <c r="B3990">
        <v>14.53</v>
      </c>
      <c r="E3990" s="2">
        <v>38456</v>
      </c>
      <c r="F3990">
        <v>1162.05</v>
      </c>
      <c r="G3990">
        <f t="shared" si="561"/>
        <v>-1.0001789076410583E-2</v>
      </c>
      <c r="H3990" s="2">
        <v>38456</v>
      </c>
      <c r="I3990">
        <v>1734.25</v>
      </c>
      <c r="J3990">
        <f t="shared" si="562"/>
        <v>-1.0001312957751307E-2</v>
      </c>
      <c r="K3990">
        <f t="shared" si="558"/>
        <v>-1.0134112957751308E-2</v>
      </c>
      <c r="L3990">
        <v>-1.6848159723223267E-2</v>
      </c>
      <c r="N3990" s="2">
        <v>38456</v>
      </c>
      <c r="O3990">
        <v>24.84</v>
      </c>
      <c r="Q3990" s="2">
        <v>38456</v>
      </c>
      <c r="R3990">
        <v>28842.45</v>
      </c>
      <c r="S3990" s="8">
        <f t="shared" si="563"/>
        <v>-7.987362199687098E-3</v>
      </c>
      <c r="T3990" s="9">
        <f t="shared" si="559"/>
        <v>-8.1201621996870987E-3</v>
      </c>
      <c r="U3990" s="3">
        <f>Sheet1!$B$17+Sheet1!$B$18*'Portfolio allocation'!K3990</f>
        <v>-1.1138312333354522E-2</v>
      </c>
      <c r="V3990" s="13">
        <f t="shared" si="564"/>
        <v>3.0181501336674233E-3</v>
      </c>
      <c r="W3990" s="13"/>
      <c r="X3990" s="2">
        <v>38456</v>
      </c>
      <c r="Y3990">
        <v>79.889899999999997</v>
      </c>
      <c r="AA3990" s="2">
        <v>38456</v>
      </c>
      <c r="AB3990">
        <v>1019.48</v>
      </c>
      <c r="AC3990">
        <f t="shared" si="565"/>
        <v>-1.1000950699443068E-2</v>
      </c>
      <c r="AD3990">
        <f t="shared" si="560"/>
        <v>-1.1132950699443069E-2</v>
      </c>
      <c r="AE3990">
        <f>Sheet2!$B$17+Sheet2!$B$18*'Portfolio allocation'!K3990</f>
        <v>-8.9581247752730016E-3</v>
      </c>
      <c r="AF3990">
        <f t="shared" si="566"/>
        <v>-2.1748259241700669E-3</v>
      </c>
      <c r="AH3990" s="2">
        <v>38456</v>
      </c>
      <c r="AI3990">
        <v>4.3380000000000001</v>
      </c>
      <c r="AJ3990">
        <v>3.3</v>
      </c>
      <c r="AK3990">
        <v>1.2807999999999999</v>
      </c>
      <c r="AR3990" s="3"/>
    </row>
    <row r="3991" spans="1:44" hidden="1" outlineLevel="1" x14ac:dyDescent="0.2">
      <c r="A3991" s="2">
        <v>38457</v>
      </c>
      <c r="B3991">
        <v>17.739999999999998</v>
      </c>
      <c r="E3991" s="2">
        <v>38457</v>
      </c>
      <c r="F3991">
        <v>1142.6199999999999</v>
      </c>
      <c r="G3991">
        <f t="shared" si="561"/>
        <v>-1.6720450927240726E-2</v>
      </c>
      <c r="H3991" s="2">
        <v>38457</v>
      </c>
      <c r="I3991">
        <v>1705.26</v>
      </c>
      <c r="J3991">
        <f t="shared" si="562"/>
        <v>-1.6716159723223267E-2</v>
      </c>
      <c r="K3991">
        <f t="shared" si="558"/>
        <v>-1.6848159723223267E-2</v>
      </c>
      <c r="L3991">
        <v>2.8075684036452412E-3</v>
      </c>
      <c r="N3991" s="2">
        <v>38457</v>
      </c>
      <c r="O3991">
        <v>24.46</v>
      </c>
      <c r="Q3991" s="2">
        <v>38457</v>
      </c>
      <c r="R3991">
        <v>28401.22</v>
      </c>
      <c r="S3991" s="8">
        <f t="shared" si="563"/>
        <v>-1.5297937588519717E-2</v>
      </c>
      <c r="T3991" s="9">
        <f t="shared" si="559"/>
        <v>-1.5429937588519717E-2</v>
      </c>
      <c r="U3991" s="3">
        <f>Sheet1!$B$17+Sheet1!$B$18*'Portfolio allocation'!K3991</f>
        <v>-1.8840836939277014E-2</v>
      </c>
      <c r="V3991" s="13">
        <f t="shared" si="564"/>
        <v>3.4108993507572967E-3</v>
      </c>
      <c r="W3991" s="13"/>
      <c r="X3991" s="2">
        <v>38457</v>
      </c>
      <c r="Y3991">
        <v>73.261099999999999</v>
      </c>
      <c r="AA3991" s="2">
        <v>38457</v>
      </c>
      <c r="AB3991">
        <v>934.89</v>
      </c>
      <c r="AC3991">
        <f t="shared" si="565"/>
        <v>-8.2973672852826974E-2</v>
      </c>
      <c r="AD3991">
        <f t="shared" si="560"/>
        <v>-8.3104072852826977E-2</v>
      </c>
      <c r="AE3991">
        <f>Sheet2!$B$17+Sheet2!$B$18*'Portfolio allocation'!K3991</f>
        <v>-1.4928426449955578E-2</v>
      </c>
      <c r="AF3991">
        <f t="shared" si="566"/>
        <v>-6.8175646402871395E-2</v>
      </c>
      <c r="AH3991" s="2">
        <v>38457</v>
      </c>
      <c r="AI3991">
        <v>4.2619999999999996</v>
      </c>
      <c r="AJ3991">
        <v>3.26</v>
      </c>
      <c r="AK3991">
        <v>1.29305</v>
      </c>
      <c r="AR3991" s="3"/>
    </row>
    <row r="3992" spans="1:44" hidden="1" outlineLevel="1" x14ac:dyDescent="0.2">
      <c r="A3992" s="2">
        <v>38460</v>
      </c>
      <c r="B3992">
        <v>16.559999999999999</v>
      </c>
      <c r="E3992" s="2">
        <v>38460</v>
      </c>
      <c r="F3992">
        <v>1145.98</v>
      </c>
      <c r="G3992">
        <f t="shared" si="561"/>
        <v>2.9406101766118464E-3</v>
      </c>
      <c r="H3992" s="2">
        <v>38460</v>
      </c>
      <c r="I3992">
        <v>1710.27</v>
      </c>
      <c r="J3992">
        <f t="shared" si="562"/>
        <v>2.9379684036452414E-3</v>
      </c>
      <c r="K3992">
        <f t="shared" si="558"/>
        <v>2.8075684036452412E-3</v>
      </c>
      <c r="L3992">
        <v>5.8089824811287201E-3</v>
      </c>
      <c r="N3992" s="2">
        <v>38460</v>
      </c>
      <c r="O3992">
        <v>24.65</v>
      </c>
      <c r="Q3992" s="2">
        <v>38460</v>
      </c>
      <c r="R3992">
        <v>28621.84</v>
      </c>
      <c r="S3992" s="8">
        <f t="shared" si="563"/>
        <v>7.7679761644042777E-3</v>
      </c>
      <c r="T3992" s="9">
        <f t="shared" si="559"/>
        <v>7.6375761644042776E-3</v>
      </c>
      <c r="U3992" s="3">
        <f>Sheet1!$B$17+Sheet1!$B$18*'Portfolio allocation'!K3992</f>
        <v>3.7087125102620122E-3</v>
      </c>
      <c r="V3992" s="13">
        <f t="shared" si="564"/>
        <v>3.9288636541422658E-3</v>
      </c>
      <c r="W3992" s="13"/>
      <c r="X3992" s="2">
        <v>38460</v>
      </c>
      <c r="Y3992">
        <v>73.213300000000004</v>
      </c>
      <c r="AA3992" s="2">
        <v>38460</v>
      </c>
      <c r="AB3992">
        <v>934.28</v>
      </c>
      <c r="AC3992">
        <f t="shared" si="565"/>
        <v>-6.5248317983934712E-4</v>
      </c>
      <c r="AD3992">
        <f t="shared" si="560"/>
        <v>-7.8408317983934706E-4</v>
      </c>
      <c r="AE3992">
        <f>Sheet2!$B$17+Sheet2!$B$18*'Portfolio allocation'!K3992</f>
        <v>2.5499484634338406E-3</v>
      </c>
      <c r="AF3992">
        <f t="shared" si="566"/>
        <v>-3.3340316432731876E-3</v>
      </c>
      <c r="AH3992" s="2">
        <v>38460</v>
      </c>
      <c r="AI3992">
        <v>4.2619999999999996</v>
      </c>
      <c r="AJ3992">
        <v>3.29</v>
      </c>
      <c r="AK3992">
        <v>1.30125</v>
      </c>
      <c r="AR3992" s="3"/>
    </row>
    <row r="3993" spans="1:44" hidden="1" outlineLevel="1" x14ac:dyDescent="0.2">
      <c r="A3993" s="2">
        <v>38461</v>
      </c>
      <c r="B3993">
        <v>14.96</v>
      </c>
      <c r="E3993" s="2">
        <v>38461</v>
      </c>
      <c r="F3993">
        <v>1152.78</v>
      </c>
      <c r="G3993">
        <f t="shared" si="561"/>
        <v>5.9337859299464224E-3</v>
      </c>
      <c r="H3993" s="2">
        <v>38461</v>
      </c>
      <c r="I3993">
        <v>1720.43</v>
      </c>
      <c r="J3993">
        <f t="shared" si="562"/>
        <v>5.94058248112872E-3</v>
      </c>
      <c r="K3993">
        <f t="shared" si="558"/>
        <v>5.8089824811287201E-3</v>
      </c>
      <c r="L3993">
        <v>-1.3318963324285196E-2</v>
      </c>
      <c r="N3993" s="2">
        <v>38461</v>
      </c>
      <c r="O3993">
        <v>24.63</v>
      </c>
      <c r="Q3993" s="2">
        <v>38461</v>
      </c>
      <c r="R3993">
        <v>28598.61</v>
      </c>
      <c r="S3993" s="8">
        <f t="shared" si="563"/>
        <v>-8.1161798123385864E-4</v>
      </c>
      <c r="T3993" s="9">
        <f t="shared" si="559"/>
        <v>-9.4321798123385859E-4</v>
      </c>
      <c r="U3993" s="3">
        <f>Sheet1!$B$17+Sheet1!$B$18*'Portfolio allocation'!K3993</f>
        <v>7.1520108058993007E-3</v>
      </c>
      <c r="V3993" s="13">
        <f t="shared" si="564"/>
        <v>-8.0952287871331602E-3</v>
      </c>
      <c r="W3993" s="13"/>
      <c r="X3993" s="2">
        <v>38461</v>
      </c>
      <c r="Y3993">
        <v>72.095799999999997</v>
      </c>
      <c r="AA3993" s="2">
        <v>38461</v>
      </c>
      <c r="AB3993">
        <v>920.02</v>
      </c>
      <c r="AC3993">
        <f t="shared" si="565"/>
        <v>-1.5263090294130199E-2</v>
      </c>
      <c r="AD3993">
        <f t="shared" si="560"/>
        <v>-1.5393490294130199E-2</v>
      </c>
      <c r="AE3993">
        <f>Sheet2!$B$17+Sheet2!$B$18*'Portfolio allocation'!K3993</f>
        <v>5.2188824341306977E-3</v>
      </c>
      <c r="AF3993">
        <f t="shared" si="566"/>
        <v>-2.0612372728260896E-2</v>
      </c>
      <c r="AH3993" s="2">
        <v>38461</v>
      </c>
      <c r="AI3993">
        <v>4.21</v>
      </c>
      <c r="AJ3993">
        <v>3.26</v>
      </c>
      <c r="AK3993">
        <v>1.30355</v>
      </c>
      <c r="AR3993" s="3"/>
    </row>
    <row r="3994" spans="1:44" hidden="1" outlineLevel="1" x14ac:dyDescent="0.2">
      <c r="A3994" s="2">
        <v>38462</v>
      </c>
      <c r="B3994">
        <v>16.920000000000002</v>
      </c>
      <c r="E3994" s="2">
        <v>38462</v>
      </c>
      <c r="F3994">
        <v>1137.5</v>
      </c>
      <c r="G3994">
        <f t="shared" si="561"/>
        <v>-1.325491420739433E-2</v>
      </c>
      <c r="H3994" s="2">
        <v>38462</v>
      </c>
      <c r="I3994">
        <v>1697.74</v>
      </c>
      <c r="J3994">
        <f t="shared" si="562"/>
        <v>-1.3188563324285196E-2</v>
      </c>
      <c r="K3994">
        <f t="shared" si="558"/>
        <v>-1.3318963324285196E-2</v>
      </c>
      <c r="L3994">
        <v>1.9619785008305041E-2</v>
      </c>
      <c r="N3994" s="2">
        <v>38462</v>
      </c>
      <c r="O3994">
        <v>24.32</v>
      </c>
      <c r="Q3994" s="2">
        <v>38462</v>
      </c>
      <c r="R3994">
        <v>28238.66</v>
      </c>
      <c r="S3994" s="8">
        <f t="shared" si="563"/>
        <v>-1.2586276046283373E-2</v>
      </c>
      <c r="T3994" s="9">
        <f t="shared" si="559"/>
        <v>-1.2716676046283373E-2</v>
      </c>
      <c r="U3994" s="3">
        <f>Sheet1!$B$17+Sheet1!$B$18*'Portfolio allocation'!K3994</f>
        <v>-1.4792053388684232E-2</v>
      </c>
      <c r="V3994" s="13">
        <f t="shared" si="564"/>
        <v>2.0753773424008592E-3</v>
      </c>
      <c r="W3994" s="13"/>
      <c r="X3994" s="2">
        <v>38462</v>
      </c>
      <c r="Y3994">
        <v>68.781400000000005</v>
      </c>
      <c r="AA3994" s="2">
        <v>38462</v>
      </c>
      <c r="AB3994">
        <v>877.72</v>
      </c>
      <c r="AC3994">
        <f t="shared" si="565"/>
        <v>-4.5977261363883359E-2</v>
      </c>
      <c r="AD3994">
        <f t="shared" si="560"/>
        <v>-4.6107261363883358E-2</v>
      </c>
      <c r="AE3994">
        <f>Sheet2!$B$17+Sheet2!$B$18*'Portfolio allocation'!K3994</f>
        <v>-1.1790174974076476E-2</v>
      </c>
      <c r="AF3994">
        <f t="shared" si="566"/>
        <v>-3.4317086389806878E-2</v>
      </c>
      <c r="AH3994" s="2">
        <v>38462</v>
      </c>
      <c r="AI3994">
        <v>4.202</v>
      </c>
      <c r="AJ3994">
        <v>3.25</v>
      </c>
      <c r="AK3994">
        <v>1.3067</v>
      </c>
      <c r="AR3994" s="3"/>
    </row>
    <row r="3995" spans="1:44" hidden="1" outlineLevel="1" x14ac:dyDescent="0.2">
      <c r="A3995" s="2">
        <v>38463</v>
      </c>
      <c r="B3995">
        <v>14.41</v>
      </c>
      <c r="E3995" s="2">
        <v>38463</v>
      </c>
      <c r="F3995">
        <v>1159.95</v>
      </c>
      <c r="G3995">
        <f t="shared" si="561"/>
        <v>1.9736263736263693E-2</v>
      </c>
      <c r="H3995" s="2">
        <v>38463</v>
      </c>
      <c r="I3995">
        <v>1731.27</v>
      </c>
      <c r="J3995">
        <f t="shared" si="562"/>
        <v>1.9749785008305043E-2</v>
      </c>
      <c r="K3995">
        <f t="shared" si="558"/>
        <v>1.9619785008305041E-2</v>
      </c>
      <c r="L3995">
        <v>-6.8384597133895565E-3</v>
      </c>
      <c r="N3995" s="2">
        <v>38463</v>
      </c>
      <c r="O3995">
        <v>25.28</v>
      </c>
      <c r="Q3995" s="2">
        <v>38463</v>
      </c>
      <c r="R3995">
        <v>29353.360000000001</v>
      </c>
      <c r="S3995" s="8">
        <f t="shared" si="563"/>
        <v>3.9474252673462606E-2</v>
      </c>
      <c r="T3995" s="9">
        <f t="shared" si="559"/>
        <v>3.9344252673462608E-2</v>
      </c>
      <c r="U3995" s="3">
        <f>Sheet1!$B$17+Sheet1!$B$18*'Portfolio allocation'!K3995</f>
        <v>2.2996113477357888E-2</v>
      </c>
      <c r="V3995" s="13">
        <f t="shared" si="564"/>
        <v>1.634813919610472E-2</v>
      </c>
      <c r="W3995" s="13"/>
      <c r="X3995" s="2">
        <v>38463</v>
      </c>
      <c r="Y3995">
        <v>70.710800000000006</v>
      </c>
      <c r="AA3995" s="2">
        <v>38463</v>
      </c>
      <c r="AB3995">
        <v>902.35</v>
      </c>
      <c r="AC3995">
        <f t="shared" si="565"/>
        <v>2.8061340746479591E-2</v>
      </c>
      <c r="AD3995">
        <f t="shared" si="560"/>
        <v>2.7928940746479589E-2</v>
      </c>
      <c r="AE3995">
        <f>Sheet2!$B$17+Sheet2!$B$18*'Portfolio allocation'!K3995</f>
        <v>1.7499800386735254E-2</v>
      </c>
      <c r="AF3995">
        <f t="shared" si="566"/>
        <v>1.0429140359744335E-2</v>
      </c>
      <c r="AH3995" s="2">
        <v>38463</v>
      </c>
      <c r="AI3995">
        <v>4.3029999999999999</v>
      </c>
      <c r="AJ3995">
        <v>3.31</v>
      </c>
      <c r="AK3995">
        <v>1.3108500000000001</v>
      </c>
      <c r="AR3995" s="3"/>
    </row>
    <row r="3996" spans="1:44" hidden="1" outlineLevel="1" x14ac:dyDescent="0.2">
      <c r="A3996" s="2">
        <v>38464</v>
      </c>
      <c r="B3996">
        <v>15.38</v>
      </c>
      <c r="E3996" s="2">
        <v>38464</v>
      </c>
      <c r="F3996">
        <v>1152.1199999999999</v>
      </c>
      <c r="G3996">
        <f t="shared" si="561"/>
        <v>-6.7502909608173622E-3</v>
      </c>
      <c r="H3996" s="2">
        <v>38464</v>
      </c>
      <c r="I3996">
        <v>1719.66</v>
      </c>
      <c r="J3996">
        <f t="shared" si="562"/>
        <v>-6.7060597133895561E-3</v>
      </c>
      <c r="K3996">
        <f t="shared" si="558"/>
        <v>-6.8384597133895565E-3</v>
      </c>
      <c r="L3996">
        <v>8.5325034483558979E-3</v>
      </c>
      <c r="N3996" s="2">
        <v>38464</v>
      </c>
      <c r="O3996">
        <v>24.98</v>
      </c>
      <c r="Q3996" s="2">
        <v>38464</v>
      </c>
      <c r="R3996">
        <v>29005.01</v>
      </c>
      <c r="S3996" s="8">
        <f t="shared" si="563"/>
        <v>-1.1867465939163435E-2</v>
      </c>
      <c r="T3996" s="9">
        <f t="shared" si="559"/>
        <v>-1.1999865939163435E-2</v>
      </c>
      <c r="U3996" s="3">
        <f>Sheet1!$B$17+Sheet1!$B$18*'Portfolio allocation'!K3996</f>
        <v>-7.3574554084623305E-3</v>
      </c>
      <c r="V3996" s="13">
        <f t="shared" si="564"/>
        <v>-4.6424105307011042E-3</v>
      </c>
      <c r="W3996" s="13"/>
      <c r="X3996" s="2">
        <v>38464</v>
      </c>
      <c r="Y3996">
        <v>70.8827</v>
      </c>
      <c r="AA3996" s="2">
        <v>38464</v>
      </c>
      <c r="AB3996">
        <v>904.54</v>
      </c>
      <c r="AC3996">
        <f t="shared" si="565"/>
        <v>2.426996176649876E-3</v>
      </c>
      <c r="AD3996">
        <f t="shared" si="560"/>
        <v>2.2949961766498758E-3</v>
      </c>
      <c r="AE3996">
        <f>Sheet2!$B$17+Sheet2!$B$18*'Portfolio allocation'!K3996</f>
        <v>-6.0275458306679134E-3</v>
      </c>
      <c r="AF3996">
        <f t="shared" si="566"/>
        <v>8.3225420073177892E-3</v>
      </c>
      <c r="AH3996" s="2">
        <v>38464</v>
      </c>
      <c r="AI3996">
        <v>4.2530000000000001</v>
      </c>
      <c r="AJ3996">
        <v>3.3</v>
      </c>
      <c r="AK3996">
        <v>1.3080499999999999</v>
      </c>
      <c r="AR3996" s="3"/>
    </row>
    <row r="3997" spans="1:44" hidden="1" outlineLevel="1" x14ac:dyDescent="0.2">
      <c r="A3997" s="2">
        <v>38467</v>
      </c>
      <c r="B3997">
        <v>14.62</v>
      </c>
      <c r="E3997" s="2">
        <v>38467</v>
      </c>
      <c r="F3997">
        <v>1162.0999999999999</v>
      </c>
      <c r="G3997">
        <f t="shared" si="561"/>
        <v>8.6622921223484806E-3</v>
      </c>
      <c r="H3997" s="2">
        <v>38467</v>
      </c>
      <c r="I3997">
        <v>1734.56</v>
      </c>
      <c r="J3997">
        <f t="shared" si="562"/>
        <v>8.664503448355898E-3</v>
      </c>
      <c r="K3997">
        <f t="shared" si="558"/>
        <v>8.5325034483558979E-3</v>
      </c>
      <c r="L3997">
        <v>-9.0522883128863352E-3</v>
      </c>
      <c r="N3997" s="2">
        <v>38467</v>
      </c>
      <c r="O3997">
        <v>24.99</v>
      </c>
      <c r="Q3997" s="2">
        <v>38467</v>
      </c>
      <c r="R3997">
        <v>29016.62</v>
      </c>
      <c r="S3997" s="8">
        <f t="shared" si="563"/>
        <v>4.0027567651246265E-4</v>
      </c>
      <c r="T3997" s="9">
        <f t="shared" si="559"/>
        <v>2.6827567651246264E-4</v>
      </c>
      <c r="U3997" s="3">
        <f>Sheet1!$B$17+Sheet1!$B$18*'Portfolio allocation'!K3997</f>
        <v>1.0276503082702578E-2</v>
      </c>
      <c r="V3997" s="13">
        <f t="shared" si="564"/>
        <v>-1.0008227406190116E-2</v>
      </c>
      <c r="W3997" s="13"/>
      <c r="X3997" s="2">
        <v>38467</v>
      </c>
      <c r="Y3997">
        <v>71.264799999999994</v>
      </c>
      <c r="AA3997" s="2">
        <v>38467</v>
      </c>
      <c r="AB3997">
        <v>909.41</v>
      </c>
      <c r="AC3997">
        <f t="shared" si="565"/>
        <v>5.3839520640326377E-3</v>
      </c>
      <c r="AD3997">
        <f t="shared" si="560"/>
        <v>5.2503520640326375E-3</v>
      </c>
      <c r="AE3997">
        <f>Sheet2!$B$17+Sheet2!$B$18*'Portfolio allocation'!K3997</f>
        <v>7.6407067614932024E-3</v>
      </c>
      <c r="AF3997">
        <f t="shared" si="566"/>
        <v>-2.3903546974605649E-3</v>
      </c>
      <c r="AH3997" s="2">
        <v>38467</v>
      </c>
      <c r="AI3997">
        <v>4.2530000000000001</v>
      </c>
      <c r="AJ3997">
        <v>3.34</v>
      </c>
      <c r="AK3997">
        <v>1.2978499999999999</v>
      </c>
      <c r="AR3997" s="3"/>
    </row>
    <row r="3998" spans="1:44" hidden="1" outlineLevel="1" x14ac:dyDescent="0.2">
      <c r="A3998" s="2">
        <v>38468</v>
      </c>
      <c r="B3998">
        <v>14.91</v>
      </c>
      <c r="E3998" s="2">
        <v>38468</v>
      </c>
      <c r="F3998">
        <v>1151.74</v>
      </c>
      <c r="G3998">
        <f t="shared" si="561"/>
        <v>-8.9148954478959208E-3</v>
      </c>
      <c r="H3998" s="2">
        <v>38468</v>
      </c>
      <c r="I3998">
        <v>1719.09</v>
      </c>
      <c r="J3998">
        <f t="shared" si="562"/>
        <v>-8.9186883128863359E-3</v>
      </c>
      <c r="K3998">
        <f t="shared" si="558"/>
        <v>-9.0522883128863352E-3</v>
      </c>
      <c r="L3998">
        <v>4.007726145809876E-3</v>
      </c>
      <c r="N3998" s="2">
        <v>38468</v>
      </c>
      <c r="O3998">
        <v>24.76</v>
      </c>
      <c r="Q3998" s="2">
        <v>38468</v>
      </c>
      <c r="R3998">
        <v>28749.56</v>
      </c>
      <c r="S3998" s="8">
        <f t="shared" si="563"/>
        <v>-9.2036908502781678E-3</v>
      </c>
      <c r="T3998" s="9">
        <f t="shared" si="559"/>
        <v>-9.3372908502781671E-3</v>
      </c>
      <c r="U3998" s="3">
        <f>Sheet1!$B$17+Sheet1!$B$18*'Portfolio allocation'!K3998</f>
        <v>-9.8972156836829046E-3</v>
      </c>
      <c r="V3998" s="13">
        <f t="shared" si="564"/>
        <v>5.5992483340473742E-4</v>
      </c>
      <c r="W3998" s="13"/>
      <c r="X3998" s="2">
        <v>38468</v>
      </c>
      <c r="Y3998">
        <v>72.048000000000002</v>
      </c>
      <c r="AA3998" s="2">
        <v>38468</v>
      </c>
      <c r="AB3998">
        <v>919.41</v>
      </c>
      <c r="AC3998">
        <f t="shared" si="565"/>
        <v>1.0996140354735395E-2</v>
      </c>
      <c r="AD3998">
        <f t="shared" si="560"/>
        <v>1.0862140354735395E-2</v>
      </c>
      <c r="AE3998">
        <f>Sheet2!$B$17+Sheet2!$B$18*'Portfolio allocation'!K3998</f>
        <v>-7.9961387012161857E-3</v>
      </c>
      <c r="AF3998">
        <f t="shared" si="566"/>
        <v>1.8858279055951582E-2</v>
      </c>
      <c r="AH3998" s="2">
        <v>38468</v>
      </c>
      <c r="AI3998">
        <v>4.2699999999999996</v>
      </c>
      <c r="AJ3998">
        <v>3.35</v>
      </c>
      <c r="AK3998">
        <v>1.2958499999999999</v>
      </c>
      <c r="AR3998" s="3"/>
    </row>
    <row r="3999" spans="1:44" hidden="1" outlineLevel="1" x14ac:dyDescent="0.2">
      <c r="A3999" s="2">
        <v>38469</v>
      </c>
      <c r="B3999">
        <v>14.87</v>
      </c>
      <c r="E3999" s="2">
        <v>38469</v>
      </c>
      <c r="F3999">
        <v>1156.3800000000001</v>
      </c>
      <c r="G3999">
        <f t="shared" si="561"/>
        <v>4.0286870300589861E-3</v>
      </c>
      <c r="H3999" s="2">
        <v>38469</v>
      </c>
      <c r="I3999">
        <v>1726.21</v>
      </c>
      <c r="J3999">
        <f t="shared" si="562"/>
        <v>4.1417261458098764E-3</v>
      </c>
      <c r="K3999">
        <f t="shared" si="558"/>
        <v>4.007726145809876E-3</v>
      </c>
      <c r="L3999">
        <v>-1.1186316364752813E-2</v>
      </c>
      <c r="N3999" s="2">
        <v>38469</v>
      </c>
      <c r="O3999">
        <v>24.99</v>
      </c>
      <c r="Q3999" s="2">
        <v>38469</v>
      </c>
      <c r="R3999">
        <v>29016.62</v>
      </c>
      <c r="S3999" s="8">
        <f t="shared" si="563"/>
        <v>9.2891856431889241E-3</v>
      </c>
      <c r="T3999" s="9">
        <f t="shared" si="559"/>
        <v>9.1551856431889237E-3</v>
      </c>
      <c r="U3999" s="3">
        <f>Sheet1!$B$17+Sheet1!$B$18*'Portfolio allocation'!K3999</f>
        <v>5.0855638881153013E-3</v>
      </c>
      <c r="V3999" s="13">
        <f t="shared" si="564"/>
        <v>4.0696217550736224E-3</v>
      </c>
      <c r="W3999" s="13"/>
      <c r="X3999" s="2">
        <v>38469</v>
      </c>
      <c r="Y3999">
        <v>73.595399999999998</v>
      </c>
      <c r="AA3999" s="2">
        <v>38469</v>
      </c>
      <c r="AB3999">
        <v>939.16</v>
      </c>
      <c r="AC3999">
        <f t="shared" si="565"/>
        <v>2.1481167270314572E-2</v>
      </c>
      <c r="AD3999">
        <f t="shared" si="560"/>
        <v>2.1347967270314572E-2</v>
      </c>
      <c r="AE3999">
        <f>Sheet2!$B$17+Sheet2!$B$18*'Portfolio allocation'!K3999</f>
        <v>3.617159346559868E-3</v>
      </c>
      <c r="AF3999">
        <f t="shared" si="566"/>
        <v>1.7730807923754702E-2</v>
      </c>
      <c r="AH3999" s="2">
        <v>38469</v>
      </c>
      <c r="AI3999">
        <v>4.2290000000000001</v>
      </c>
      <c r="AJ3999">
        <v>3.33</v>
      </c>
      <c r="AK3999">
        <v>1.2964</v>
      </c>
      <c r="AR3999" s="3"/>
    </row>
    <row r="4000" spans="1:44" hidden="1" outlineLevel="1" x14ac:dyDescent="0.2">
      <c r="A4000" s="2">
        <v>38470</v>
      </c>
      <c r="B4000">
        <v>16.86</v>
      </c>
      <c r="E4000" s="2">
        <v>38470</v>
      </c>
      <c r="F4000">
        <v>1143.22</v>
      </c>
      <c r="G4000">
        <f t="shared" si="561"/>
        <v>-1.1380342102077279E-2</v>
      </c>
      <c r="H4000" s="2">
        <v>38470</v>
      </c>
      <c r="I4000">
        <v>1707.13</v>
      </c>
      <c r="J4000">
        <f t="shared" si="562"/>
        <v>-1.1053116364752813E-2</v>
      </c>
      <c r="K4000">
        <f t="shared" si="558"/>
        <v>-1.1186316364752813E-2</v>
      </c>
      <c r="L4000">
        <v>1.1794449655269344E-2</v>
      </c>
      <c r="N4000" s="2">
        <v>38470</v>
      </c>
      <c r="O4000">
        <v>24.45</v>
      </c>
      <c r="Q4000" s="2">
        <v>38470</v>
      </c>
      <c r="R4000">
        <v>28389.61</v>
      </c>
      <c r="S4000" s="8">
        <f t="shared" si="563"/>
        <v>-2.160865049064975E-2</v>
      </c>
      <c r="T4000" s="9">
        <f t="shared" si="559"/>
        <v>-2.174185049064975E-2</v>
      </c>
      <c r="U4000" s="3">
        <f>Sheet1!$B$17+Sheet1!$B$18*'Portfolio allocation'!K4000</f>
        <v>-1.2345426748247172E-2</v>
      </c>
      <c r="V4000" s="13">
        <f t="shared" si="564"/>
        <v>-9.3964237424025779E-3</v>
      </c>
      <c r="W4000" s="13"/>
      <c r="X4000" s="2">
        <v>38470</v>
      </c>
      <c r="Y4000">
        <v>72.506500000000003</v>
      </c>
      <c r="AA4000" s="2">
        <v>38470</v>
      </c>
      <c r="AB4000">
        <v>925.26</v>
      </c>
      <c r="AC4000">
        <f t="shared" si="565"/>
        <v>-1.4800459985518932E-2</v>
      </c>
      <c r="AD4000">
        <f t="shared" si="560"/>
        <v>-1.4932459985518932E-2</v>
      </c>
      <c r="AE4000">
        <f>Sheet2!$B$17+Sheet2!$B$18*'Portfolio allocation'!K4000</f>
        <v>-9.8937708889154964E-3</v>
      </c>
      <c r="AF4000">
        <f t="shared" si="566"/>
        <v>-5.038689096603436E-3</v>
      </c>
      <c r="AH4000" s="2">
        <v>38470</v>
      </c>
      <c r="AI4000">
        <v>4.16</v>
      </c>
      <c r="AJ4000">
        <v>3.3</v>
      </c>
      <c r="AK4000">
        <v>1.29155</v>
      </c>
      <c r="AR4000" s="3"/>
    </row>
    <row r="4001" spans="1:44" hidden="1" outlineLevel="1" x14ac:dyDescent="0.2">
      <c r="A4001" s="2">
        <v>38471</v>
      </c>
      <c r="B4001">
        <v>15.31</v>
      </c>
      <c r="E4001" s="2">
        <v>38471</v>
      </c>
      <c r="F4001">
        <v>1156.8499999999999</v>
      </c>
      <c r="G4001">
        <f t="shared" si="561"/>
        <v>1.1922464617483808E-2</v>
      </c>
      <c r="H4001" s="2">
        <v>38471</v>
      </c>
      <c r="I4001">
        <v>1727.49</v>
      </c>
      <c r="J4001">
        <f t="shared" si="562"/>
        <v>1.1926449655269344E-2</v>
      </c>
      <c r="K4001">
        <f t="shared" si="558"/>
        <v>1.1794449655269344E-2</v>
      </c>
      <c r="L4001">
        <v>4.463063943640766E-3</v>
      </c>
      <c r="N4001" s="2">
        <v>38471</v>
      </c>
      <c r="O4001">
        <v>25.3</v>
      </c>
      <c r="Q4001" s="2">
        <v>38471</v>
      </c>
      <c r="R4001">
        <v>29376.57</v>
      </c>
      <c r="S4001" s="8">
        <f t="shared" si="563"/>
        <v>3.4764831218181635E-2</v>
      </c>
      <c r="T4001" s="9">
        <f t="shared" si="559"/>
        <v>3.4632831218181635E-2</v>
      </c>
      <c r="U4001" s="3">
        <f>Sheet1!$B$17+Sheet1!$B$18*'Portfolio allocation'!K4001</f>
        <v>1.4018690439984145E-2</v>
      </c>
      <c r="V4001" s="13">
        <f t="shared" si="564"/>
        <v>2.0614140778197489E-2</v>
      </c>
      <c r="W4001" s="13"/>
      <c r="X4001" s="2">
        <v>38471</v>
      </c>
      <c r="Y4001">
        <v>72.955399999999997</v>
      </c>
      <c r="AA4001" s="2">
        <v>38471</v>
      </c>
      <c r="AB4001">
        <v>930.99</v>
      </c>
      <c r="AC4001">
        <f t="shared" si="565"/>
        <v>6.1928539005253747E-3</v>
      </c>
      <c r="AD4001">
        <f t="shared" si="560"/>
        <v>6.0596539005253747E-3</v>
      </c>
      <c r="AE4001">
        <f>Sheet2!$B$17+Sheet2!$B$18*'Portfolio allocation'!K4001</f>
        <v>1.0541312548454959E-2</v>
      </c>
      <c r="AF4001">
        <f t="shared" si="566"/>
        <v>-4.4816586479295845E-3</v>
      </c>
      <c r="AH4001" s="2">
        <v>38471</v>
      </c>
      <c r="AI4001">
        <v>4.1989999999999998</v>
      </c>
      <c r="AJ4001">
        <v>3.33</v>
      </c>
      <c r="AK4001">
        <v>1.29095</v>
      </c>
      <c r="AR4001" s="3"/>
    </row>
    <row r="4002" spans="1:44" hidden="1" outlineLevel="1" x14ac:dyDescent="0.2">
      <c r="A4002" s="2">
        <v>38474</v>
      </c>
      <c r="B4002">
        <v>15.12</v>
      </c>
      <c r="E4002" s="2">
        <v>38474</v>
      </c>
      <c r="F4002">
        <v>1162.1600000000001</v>
      </c>
      <c r="G4002">
        <f t="shared" si="561"/>
        <v>4.5900505683538206E-3</v>
      </c>
      <c r="H4002" s="2">
        <v>38474</v>
      </c>
      <c r="I4002">
        <v>1735.43</v>
      </c>
      <c r="J4002">
        <f t="shared" si="562"/>
        <v>4.596263943640766E-3</v>
      </c>
      <c r="K4002">
        <f t="shared" si="558"/>
        <v>4.463063943640766E-3</v>
      </c>
      <c r="L4002">
        <v>-9.8641457621455558E-4</v>
      </c>
      <c r="N4002" s="2">
        <v>38474</v>
      </c>
      <c r="O4002">
        <v>25.23</v>
      </c>
      <c r="Q4002" s="2">
        <v>38474</v>
      </c>
      <c r="R4002">
        <v>29295.29</v>
      </c>
      <c r="S4002" s="8">
        <f t="shared" si="563"/>
        <v>-2.7668308451258561E-3</v>
      </c>
      <c r="T4002" s="9">
        <f t="shared" si="559"/>
        <v>-2.9000308451258561E-3</v>
      </c>
      <c r="U4002" s="3">
        <f>Sheet1!$B$17+Sheet1!$B$18*'Portfolio allocation'!K4002</f>
        <v>5.6079389495812971E-3</v>
      </c>
      <c r="V4002" s="13">
        <f t="shared" si="564"/>
        <v>-8.5079697947071532E-3</v>
      </c>
      <c r="W4002" s="13"/>
      <c r="X4002" s="2">
        <v>38474</v>
      </c>
      <c r="Y4002">
        <v>73.079599999999999</v>
      </c>
      <c r="AA4002" s="2">
        <v>38474</v>
      </c>
      <c r="AB4002">
        <v>932.57</v>
      </c>
      <c r="AC4002">
        <f t="shared" si="565"/>
        <v>1.6971181215694742E-3</v>
      </c>
      <c r="AD4002">
        <f t="shared" si="560"/>
        <v>1.5635181215694742E-3</v>
      </c>
      <c r="AE4002">
        <f>Sheet2!$B$17+Sheet2!$B$18*'Portfolio allocation'!K4002</f>
        <v>4.0220573331089596E-3</v>
      </c>
      <c r="AF4002">
        <f t="shared" si="566"/>
        <v>-2.4585392115394856E-3</v>
      </c>
      <c r="AH4002" s="2">
        <v>38474</v>
      </c>
      <c r="AI4002">
        <v>4.194</v>
      </c>
      <c r="AJ4002">
        <v>3.34</v>
      </c>
      <c r="AK4002">
        <v>1.2838499999999999</v>
      </c>
      <c r="AR4002" s="3"/>
    </row>
    <row r="4003" spans="1:44" hidden="1" outlineLevel="1" x14ac:dyDescent="0.2">
      <c r="A4003" s="2">
        <v>38475</v>
      </c>
      <c r="B4003">
        <v>14.53</v>
      </c>
      <c r="E4003" s="2">
        <v>38475</v>
      </c>
      <c r="F4003">
        <v>1161.17</v>
      </c>
      <c r="G4003">
        <f t="shared" si="561"/>
        <v>-8.5186204997589332E-4</v>
      </c>
      <c r="H4003" s="2">
        <v>38475</v>
      </c>
      <c r="I4003">
        <v>1733.95</v>
      </c>
      <c r="J4003">
        <f t="shared" si="562"/>
        <v>-8.5281457621455559E-4</v>
      </c>
      <c r="K4003">
        <f t="shared" si="558"/>
        <v>-9.8641457621455558E-4</v>
      </c>
      <c r="L4003">
        <v>1.2536492228726404E-2</v>
      </c>
      <c r="N4003" s="2">
        <v>38475</v>
      </c>
      <c r="O4003">
        <v>25.36</v>
      </c>
      <c r="Q4003" s="2">
        <v>38475</v>
      </c>
      <c r="R4003">
        <v>29446.23</v>
      </c>
      <c r="S4003" s="8">
        <f t="shared" si="563"/>
        <v>5.1523640830999362E-3</v>
      </c>
      <c r="T4003" s="9">
        <f t="shared" si="559"/>
        <v>5.018764083099936E-3</v>
      </c>
      <c r="U4003" s="3">
        <f>Sheet1!$B$17+Sheet1!$B$18*'Portfolio allocation'!K4003</f>
        <v>-6.4384091654853142E-4</v>
      </c>
      <c r="V4003" s="13">
        <f t="shared" si="564"/>
        <v>5.6626049996484672E-3</v>
      </c>
      <c r="W4003" s="13"/>
      <c r="X4003" s="2">
        <v>38475</v>
      </c>
      <c r="Y4003">
        <v>73.041399999999996</v>
      </c>
      <c r="AA4003" s="2">
        <v>38475</v>
      </c>
      <c r="AB4003">
        <v>932.09</v>
      </c>
      <c r="AC4003">
        <f t="shared" si="565"/>
        <v>-5.1470667081288113E-4</v>
      </c>
      <c r="AD4003">
        <f t="shared" si="560"/>
        <v>-6.4870667081288113E-4</v>
      </c>
      <c r="AE4003">
        <f>Sheet2!$B$17+Sheet2!$B$18*'Portfolio allocation'!K4003</f>
        <v>-8.2375799551750431E-4</v>
      </c>
      <c r="AF4003">
        <f t="shared" si="566"/>
        <v>1.7505132470462318E-4</v>
      </c>
      <c r="AH4003" s="2">
        <v>38475</v>
      </c>
      <c r="AI4003">
        <v>4.1890000000000001</v>
      </c>
      <c r="AJ4003">
        <v>3.35</v>
      </c>
      <c r="AK4003">
        <v>1.2887500000000001</v>
      </c>
      <c r="AR4003" s="3"/>
    </row>
    <row r="4004" spans="1:44" hidden="1" outlineLevel="1" x14ac:dyDescent="0.2">
      <c r="A4004" s="2">
        <v>38476</v>
      </c>
      <c r="B4004">
        <v>13.85</v>
      </c>
      <c r="E4004" s="2">
        <v>38476</v>
      </c>
      <c r="F4004">
        <v>1175.6500000000001</v>
      </c>
      <c r="G4004">
        <f t="shared" si="561"/>
        <v>1.2470180938191744E-2</v>
      </c>
      <c r="H4004" s="2">
        <v>38476</v>
      </c>
      <c r="I4004">
        <v>1755.92</v>
      </c>
      <c r="J4004">
        <f t="shared" si="562"/>
        <v>1.2670492228726404E-2</v>
      </c>
      <c r="K4004">
        <f t="shared" si="558"/>
        <v>1.2536492228726404E-2</v>
      </c>
      <c r="L4004">
        <v>-2.6670840220511366E-3</v>
      </c>
      <c r="N4004" s="2">
        <v>38476</v>
      </c>
      <c r="O4004">
        <v>25.21</v>
      </c>
      <c r="Q4004" s="2">
        <v>38476</v>
      </c>
      <c r="R4004">
        <v>29272.07</v>
      </c>
      <c r="S4004" s="8">
        <f t="shared" si="563"/>
        <v>-5.9145092597592264E-3</v>
      </c>
      <c r="T4004" s="9">
        <f t="shared" si="559"/>
        <v>-6.0485092597592268E-3</v>
      </c>
      <c r="U4004" s="3">
        <f>Sheet1!$B$17+Sheet1!$B$18*'Portfolio allocation'!K4004</f>
        <v>1.4869980486113765E-2</v>
      </c>
      <c r="V4004" s="13">
        <f t="shared" si="564"/>
        <v>-2.0918489745872994E-2</v>
      </c>
      <c r="W4004" s="13"/>
      <c r="X4004" s="2">
        <v>38476</v>
      </c>
      <c r="Y4004">
        <v>73.624099999999999</v>
      </c>
      <c r="AA4004" s="2">
        <v>38476</v>
      </c>
      <c r="AB4004">
        <v>939.52</v>
      </c>
      <c r="AC4004">
        <f t="shared" si="565"/>
        <v>7.971333240352374E-3</v>
      </c>
      <c r="AD4004">
        <f t="shared" si="560"/>
        <v>7.8385332403523734E-3</v>
      </c>
      <c r="AE4004">
        <f>Sheet2!$B$17+Sheet2!$B$18*'Portfolio allocation'!K4004</f>
        <v>1.1201155735991206E-2</v>
      </c>
      <c r="AF4004">
        <f t="shared" si="566"/>
        <v>-3.3626224956388329E-3</v>
      </c>
      <c r="AH4004" s="2">
        <v>38476</v>
      </c>
      <c r="AI4004">
        <v>4.1879999999999997</v>
      </c>
      <c r="AJ4004">
        <v>3.32</v>
      </c>
      <c r="AK4004">
        <v>1.29555</v>
      </c>
      <c r="AR4004" s="3"/>
    </row>
    <row r="4005" spans="1:44" hidden="1" outlineLevel="1" x14ac:dyDescent="0.2">
      <c r="A4005" s="2">
        <v>38477</v>
      </c>
      <c r="B4005">
        <v>13.98</v>
      </c>
      <c r="E4005" s="2">
        <v>38477</v>
      </c>
      <c r="F4005">
        <v>1172.6300000000001</v>
      </c>
      <c r="G4005">
        <f t="shared" si="561"/>
        <v>-2.5687917322332332E-3</v>
      </c>
      <c r="H4005" s="2">
        <v>38477</v>
      </c>
      <c r="I4005">
        <v>1751.47</v>
      </c>
      <c r="J4005">
        <f t="shared" si="562"/>
        <v>-2.5342840220511365E-3</v>
      </c>
      <c r="K4005">
        <f t="shared" si="558"/>
        <v>-2.6670840220511366E-3</v>
      </c>
      <c r="L4005">
        <v>-1.1707271332080842E-3</v>
      </c>
      <c r="N4005" s="2">
        <v>38477</v>
      </c>
      <c r="O4005">
        <v>25.23</v>
      </c>
      <c r="Q4005" s="2">
        <v>38477</v>
      </c>
      <c r="R4005">
        <v>29295.29</v>
      </c>
      <c r="S4005" s="8">
        <f t="shared" si="563"/>
        <v>7.9324762478361066E-4</v>
      </c>
      <c r="T4005" s="9">
        <f t="shared" si="559"/>
        <v>6.6044762478361069E-4</v>
      </c>
      <c r="U4005" s="3">
        <f>Sheet1!$B$17+Sheet1!$B$18*'Portfolio allocation'!K4005</f>
        <v>-2.5719474986402929E-3</v>
      </c>
      <c r="V4005" s="13">
        <f t="shared" si="564"/>
        <v>3.2323951234239038E-3</v>
      </c>
      <c r="W4005" s="13"/>
      <c r="X4005" s="2">
        <v>38477</v>
      </c>
      <c r="Y4005">
        <v>72.114900000000006</v>
      </c>
      <c r="AA4005" s="2">
        <v>38477</v>
      </c>
      <c r="AB4005">
        <v>920.26</v>
      </c>
      <c r="AC4005">
        <f t="shared" si="565"/>
        <v>-2.0499829700272421E-2</v>
      </c>
      <c r="AD4005">
        <f t="shared" si="560"/>
        <v>-2.063142970027242E-2</v>
      </c>
      <c r="AE4005">
        <f>Sheet2!$B$17+Sheet2!$B$18*'Portfolio allocation'!K4005</f>
        <v>-2.3182521445109148E-3</v>
      </c>
      <c r="AF4005">
        <f t="shared" si="566"/>
        <v>-1.8313177555761506E-2</v>
      </c>
      <c r="AH4005" s="2">
        <v>38477</v>
      </c>
      <c r="AI4005">
        <v>4.16</v>
      </c>
      <c r="AJ4005">
        <v>3.29</v>
      </c>
      <c r="AK4005">
        <v>1.294</v>
      </c>
      <c r="AR4005" s="3"/>
    </row>
    <row r="4006" spans="1:44" hidden="1" outlineLevel="1" x14ac:dyDescent="0.2">
      <c r="A4006" s="2">
        <v>38478</v>
      </c>
      <c r="B4006">
        <v>14.05</v>
      </c>
      <c r="E4006" s="2">
        <v>38478</v>
      </c>
      <c r="F4006">
        <v>1171.3499999999999</v>
      </c>
      <c r="G4006">
        <f t="shared" si="561"/>
        <v>-1.091563408748053E-3</v>
      </c>
      <c r="H4006" s="2">
        <v>38478</v>
      </c>
      <c r="I4006">
        <v>1749.65</v>
      </c>
      <c r="J4006">
        <f t="shared" si="562"/>
        <v>-1.0391271332080843E-3</v>
      </c>
      <c r="K4006">
        <f t="shared" si="558"/>
        <v>-1.1707271332080842E-3</v>
      </c>
      <c r="L4006">
        <v>6.2779111136511594E-3</v>
      </c>
      <c r="N4006" s="2">
        <v>38478</v>
      </c>
      <c r="O4006">
        <v>25.22</v>
      </c>
      <c r="Q4006" s="2">
        <v>38478</v>
      </c>
      <c r="R4006">
        <v>29283.67</v>
      </c>
      <c r="S4006" s="8">
        <f t="shared" si="563"/>
        <v>-3.9665079267015013E-4</v>
      </c>
      <c r="T4006" s="9">
        <f t="shared" si="559"/>
        <v>-5.2825079267015008E-4</v>
      </c>
      <c r="U4006" s="3">
        <f>Sheet1!$B$17+Sheet1!$B$18*'Portfolio allocation'!K4006</f>
        <v>-8.552889530328814E-4</v>
      </c>
      <c r="V4006" s="13">
        <f t="shared" si="564"/>
        <v>3.2703816036273132E-4</v>
      </c>
      <c r="W4006" s="13"/>
      <c r="X4006" s="2">
        <v>38478</v>
      </c>
      <c r="Y4006">
        <v>71.8857</v>
      </c>
      <c r="AA4006" s="2">
        <v>38478</v>
      </c>
      <c r="AB4006">
        <v>919.78</v>
      </c>
      <c r="AC4006">
        <f t="shared" si="565"/>
        <v>-5.2159172407795218E-4</v>
      </c>
      <c r="AD4006">
        <f t="shared" si="560"/>
        <v>-6.563917240779522E-4</v>
      </c>
      <c r="AE4006">
        <f>Sheet2!$B$17+Sheet2!$B$18*'Portfolio allocation'!K4006</f>
        <v>-9.8765342343475971E-4</v>
      </c>
      <c r="AF4006">
        <f t="shared" si="566"/>
        <v>3.312616993568075E-4</v>
      </c>
      <c r="AH4006" s="2">
        <v>38478</v>
      </c>
      <c r="AI4006">
        <v>4.266</v>
      </c>
      <c r="AJ4006">
        <v>3.37</v>
      </c>
      <c r="AK4006">
        <v>1.2846</v>
      </c>
      <c r="AR4006" s="3"/>
    </row>
    <row r="4007" spans="1:44" hidden="1" outlineLevel="1" x14ac:dyDescent="0.2">
      <c r="A4007" s="2">
        <v>38481</v>
      </c>
      <c r="B4007">
        <v>13.75</v>
      </c>
      <c r="E4007" s="2">
        <v>38481</v>
      </c>
      <c r="F4007">
        <v>1178.8399999999999</v>
      </c>
      <c r="G4007">
        <f t="shared" si="561"/>
        <v>6.3943313271013213E-3</v>
      </c>
      <c r="H4007" s="2">
        <v>38481</v>
      </c>
      <c r="I4007">
        <v>1760.87</v>
      </c>
      <c r="J4007">
        <f t="shared" si="562"/>
        <v>6.4127111136511594E-3</v>
      </c>
      <c r="K4007">
        <f t="shared" si="558"/>
        <v>6.2779111136511594E-3</v>
      </c>
      <c r="L4007">
        <v>-1.081821958463711E-2</v>
      </c>
      <c r="N4007" s="2">
        <v>38481</v>
      </c>
      <c r="O4007">
        <v>25.11</v>
      </c>
      <c r="Q4007" s="2">
        <v>38481</v>
      </c>
      <c r="R4007">
        <v>29155.95</v>
      </c>
      <c r="S4007" s="8">
        <f t="shared" si="563"/>
        <v>-4.3614751839505805E-3</v>
      </c>
      <c r="T4007" s="9">
        <f t="shared" si="559"/>
        <v>-4.4962751839505806E-3</v>
      </c>
      <c r="U4007" s="3">
        <f>Sheet1!$B$17+Sheet1!$B$18*'Portfolio allocation'!K4007</f>
        <v>7.6899776173609997E-3</v>
      </c>
      <c r="V4007" s="13">
        <f t="shared" si="564"/>
        <v>-1.2186252801311581E-2</v>
      </c>
      <c r="W4007" s="13"/>
      <c r="X4007" s="2">
        <v>38481</v>
      </c>
      <c r="Y4007">
        <v>71.618200000000002</v>
      </c>
      <c r="AA4007" s="2">
        <v>38481</v>
      </c>
      <c r="AB4007">
        <v>916.35</v>
      </c>
      <c r="AC4007">
        <f t="shared" si="565"/>
        <v>-3.7291526234534134E-3</v>
      </c>
      <c r="AD4007">
        <f t="shared" si="560"/>
        <v>-3.8651526234534132E-3</v>
      </c>
      <c r="AE4007">
        <f>Sheet2!$B$17+Sheet2!$B$18*'Portfolio allocation'!K4007</f>
        <v>5.6358657376210678E-3</v>
      </c>
      <c r="AF4007">
        <f t="shared" si="566"/>
        <v>-9.501018361074481E-3</v>
      </c>
      <c r="AH4007" s="2">
        <v>38481</v>
      </c>
      <c r="AI4007">
        <v>4.282</v>
      </c>
      <c r="AJ4007">
        <v>3.4</v>
      </c>
      <c r="AK4007">
        <v>1.2826500000000001</v>
      </c>
      <c r="AR4007" s="3"/>
    </row>
    <row r="4008" spans="1:44" hidden="1" outlineLevel="1" x14ac:dyDescent="0.2">
      <c r="A4008" s="2">
        <v>38482</v>
      </c>
      <c r="B4008">
        <v>14.91</v>
      </c>
      <c r="E4008" s="2">
        <v>38482</v>
      </c>
      <c r="F4008">
        <v>1166.22</v>
      </c>
      <c r="G4008">
        <f t="shared" si="561"/>
        <v>-1.0705439245359716E-2</v>
      </c>
      <c r="H4008" s="2">
        <v>38482</v>
      </c>
      <c r="I4008">
        <v>1742.06</v>
      </c>
      <c r="J4008">
        <f t="shared" si="562"/>
        <v>-1.0682219584637109E-2</v>
      </c>
      <c r="K4008">
        <f t="shared" si="558"/>
        <v>-1.081821958463711E-2</v>
      </c>
      <c r="L4008">
        <v>4.5722709390033549E-3</v>
      </c>
      <c r="N4008" s="2">
        <v>38482</v>
      </c>
      <c r="O4008">
        <v>24.9</v>
      </c>
      <c r="Q4008" s="2">
        <v>38482</v>
      </c>
      <c r="R4008">
        <v>28912.12</v>
      </c>
      <c r="S4008" s="8">
        <f t="shared" si="563"/>
        <v>-8.3629585041818943E-3</v>
      </c>
      <c r="T4008" s="9">
        <f t="shared" si="559"/>
        <v>-8.4989585041818951E-3</v>
      </c>
      <c r="U4008" s="3">
        <f>Sheet1!$B$17+Sheet1!$B$18*'Portfolio allocation'!K4008</f>
        <v>-1.192313679328545E-2</v>
      </c>
      <c r="V4008" s="13">
        <f t="shared" si="564"/>
        <v>3.4241782891035553E-3</v>
      </c>
      <c r="W4008" s="13"/>
      <c r="X4008" s="2">
        <v>38482</v>
      </c>
      <c r="Y4008">
        <v>70.013499999999993</v>
      </c>
      <c r="AA4008" s="2">
        <v>38482</v>
      </c>
      <c r="AB4008">
        <v>895.82</v>
      </c>
      <c r="AC4008">
        <f t="shared" si="565"/>
        <v>-2.240410323566322E-2</v>
      </c>
      <c r="AD4008">
        <f t="shared" si="560"/>
        <v>-2.2538903235663221E-2</v>
      </c>
      <c r="AE4008">
        <f>Sheet2!$B$17+Sheet2!$B$18*'Portfolio allocation'!K4008</f>
        <v>-9.5664498410384085E-3</v>
      </c>
      <c r="AF4008">
        <f t="shared" si="566"/>
        <v>-1.2972453394624812E-2</v>
      </c>
      <c r="AH4008" s="2">
        <v>38482</v>
      </c>
      <c r="AI4008">
        <v>4.2160000000000002</v>
      </c>
      <c r="AJ4008">
        <v>3.37</v>
      </c>
      <c r="AK4008">
        <v>1.2878499999999999</v>
      </c>
      <c r="AR4008" s="3"/>
    </row>
    <row r="4009" spans="1:44" hidden="1" outlineLevel="1" x14ac:dyDescent="0.2">
      <c r="A4009" s="2">
        <v>38483</v>
      </c>
      <c r="B4009">
        <v>14.45</v>
      </c>
      <c r="E4009" s="2">
        <v>38483</v>
      </c>
      <c r="F4009">
        <v>1171.1099999999999</v>
      </c>
      <c r="G4009">
        <f t="shared" si="561"/>
        <v>4.1930339044089493E-3</v>
      </c>
      <c r="H4009" s="2">
        <v>38483</v>
      </c>
      <c r="I4009">
        <v>1750.26</v>
      </c>
      <c r="J4009">
        <f t="shared" si="562"/>
        <v>4.7070709390033549E-3</v>
      </c>
      <c r="K4009">
        <f t="shared" si="558"/>
        <v>4.5722709390033549E-3</v>
      </c>
      <c r="L4009">
        <v>-1.0058239827225568E-2</v>
      </c>
      <c r="N4009" s="2">
        <v>38483</v>
      </c>
      <c r="O4009">
        <v>24.91</v>
      </c>
      <c r="Q4009" s="2">
        <v>38483</v>
      </c>
      <c r="R4009">
        <v>28923.73</v>
      </c>
      <c r="S4009" s="8">
        <f t="shared" si="563"/>
        <v>4.01561698000652E-4</v>
      </c>
      <c r="T4009" s="9">
        <f t="shared" si="559"/>
        <v>2.6676169800065198E-4</v>
      </c>
      <c r="U4009" s="3">
        <f>Sheet1!$B$17+Sheet1!$B$18*'Portfolio allocation'!K4009</f>
        <v>5.7332239823345774E-3</v>
      </c>
      <c r="V4009" s="13">
        <f t="shared" si="564"/>
        <v>-5.4664622843339254E-3</v>
      </c>
      <c r="W4009" s="13"/>
      <c r="X4009" s="2">
        <v>38483</v>
      </c>
      <c r="Y4009">
        <v>69.994399999999999</v>
      </c>
      <c r="AA4009" s="2">
        <v>38483</v>
      </c>
      <c r="AB4009">
        <v>895.58</v>
      </c>
      <c r="AC4009">
        <f t="shared" si="565"/>
        <v>-2.6791096425626826E-4</v>
      </c>
      <c r="AD4009">
        <f t="shared" si="560"/>
        <v>-4.0191096425626826E-4</v>
      </c>
      <c r="AE4009">
        <f>Sheet2!$B$17+Sheet2!$B$18*'Portfolio allocation'!K4009</f>
        <v>4.1191669795078078E-3</v>
      </c>
      <c r="AF4009">
        <f t="shared" si="566"/>
        <v>-4.5210779437640757E-3</v>
      </c>
      <c r="AH4009" s="2">
        <v>38483</v>
      </c>
      <c r="AI4009">
        <v>4.2030000000000003</v>
      </c>
      <c r="AJ4009">
        <v>3.35</v>
      </c>
      <c r="AK4009">
        <v>1.28145</v>
      </c>
      <c r="AR4009" s="3"/>
    </row>
    <row r="4010" spans="1:44" hidden="1" outlineLevel="1" x14ac:dyDescent="0.2">
      <c r="A4010" s="2">
        <v>38484</v>
      </c>
      <c r="B4010">
        <v>16.12</v>
      </c>
      <c r="E4010" s="2">
        <v>38484</v>
      </c>
      <c r="F4010">
        <v>1159.3599999999999</v>
      </c>
      <c r="G4010">
        <f t="shared" si="561"/>
        <v>-1.0033216350300189E-2</v>
      </c>
      <c r="H4010" s="2">
        <v>38484</v>
      </c>
      <c r="I4010">
        <v>1732.89</v>
      </c>
      <c r="J4010">
        <f t="shared" si="562"/>
        <v>-9.9242398272255672E-3</v>
      </c>
      <c r="K4010">
        <f t="shared" si="558"/>
        <v>-1.0058239827225568E-2</v>
      </c>
      <c r="L4010">
        <v>-4.6001270155636041E-3</v>
      </c>
      <c r="N4010" s="2">
        <v>38484</v>
      </c>
      <c r="O4010">
        <v>25</v>
      </c>
      <c r="Q4010" s="2">
        <v>38484</v>
      </c>
      <c r="R4010">
        <v>29028.240000000002</v>
      </c>
      <c r="S4010" s="8">
        <f t="shared" si="563"/>
        <v>3.6132960721180218E-3</v>
      </c>
      <c r="T4010" s="9">
        <f t="shared" si="559"/>
        <v>3.4792960721180218E-3</v>
      </c>
      <c r="U4010" s="3">
        <f>Sheet1!$B$17+Sheet1!$B$18*'Portfolio allocation'!K4010</f>
        <v>-1.1051268755134555E-2</v>
      </c>
      <c r="V4010" s="13">
        <f t="shared" si="564"/>
        <v>1.4530564827252576E-2</v>
      </c>
      <c r="W4010" s="13"/>
      <c r="X4010" s="2">
        <v>38484</v>
      </c>
      <c r="Y4010">
        <v>69.364000000000004</v>
      </c>
      <c r="AA4010" s="2">
        <v>38484</v>
      </c>
      <c r="AB4010">
        <v>887.51</v>
      </c>
      <c r="AC4010">
        <f t="shared" si="565"/>
        <v>-9.0109202974608671E-3</v>
      </c>
      <c r="AD4010">
        <f t="shared" si="560"/>
        <v>-9.1445202974608664E-3</v>
      </c>
      <c r="AE4010">
        <f>Sheet2!$B$17+Sheet2!$B$18*'Portfolio allocation'!K4010</f>
        <v>-8.890656451910884E-3</v>
      </c>
      <c r="AF4010">
        <f t="shared" si="566"/>
        <v>-2.5386384554998247E-4</v>
      </c>
      <c r="AH4010" s="2">
        <v>38484</v>
      </c>
      <c r="AI4010">
        <v>4.1760000000000002</v>
      </c>
      <c r="AJ4010">
        <v>3.34</v>
      </c>
      <c r="AK4010">
        <v>1.27125</v>
      </c>
      <c r="AR4010" s="3"/>
    </row>
    <row r="4011" spans="1:44" hidden="1" outlineLevel="1" x14ac:dyDescent="0.2">
      <c r="A4011" s="2">
        <v>38485</v>
      </c>
      <c r="B4011">
        <v>16.32</v>
      </c>
      <c r="E4011" s="2">
        <v>38485</v>
      </c>
      <c r="F4011">
        <v>1154.05</v>
      </c>
      <c r="G4011">
        <f t="shared" si="561"/>
        <v>-4.5801131658845806E-3</v>
      </c>
      <c r="H4011" s="2">
        <v>38485</v>
      </c>
      <c r="I4011">
        <v>1725.15</v>
      </c>
      <c r="J4011">
        <f t="shared" si="562"/>
        <v>-4.4665270155636039E-3</v>
      </c>
      <c r="K4011">
        <f t="shared" si="558"/>
        <v>-4.6001270155636041E-3</v>
      </c>
      <c r="L4011">
        <v>1.0064614821899473E-2</v>
      </c>
      <c r="N4011" s="2">
        <v>38485</v>
      </c>
      <c r="O4011">
        <v>25.3</v>
      </c>
      <c r="Q4011" s="2">
        <v>38485</v>
      </c>
      <c r="R4011">
        <v>29376.57</v>
      </c>
      <c r="S4011" s="8">
        <f t="shared" si="563"/>
        <v>1.1999694090995439E-2</v>
      </c>
      <c r="T4011" s="9">
        <f t="shared" si="559"/>
        <v>1.1866094090995439E-2</v>
      </c>
      <c r="U4011" s="3">
        <f>Sheet1!$B$17+Sheet1!$B$18*'Portfolio allocation'!K4011</f>
        <v>-4.7895834106220919E-3</v>
      </c>
      <c r="V4011" s="13">
        <f t="shared" si="564"/>
        <v>1.6655677501617533E-2</v>
      </c>
      <c r="W4011" s="13"/>
      <c r="X4011" s="2">
        <v>38485</v>
      </c>
      <c r="Y4011">
        <v>69.879800000000003</v>
      </c>
      <c r="AA4011" s="2">
        <v>38485</v>
      </c>
      <c r="AB4011">
        <v>894.11</v>
      </c>
      <c r="AC4011">
        <f t="shared" si="565"/>
        <v>7.4365359263557362E-3</v>
      </c>
      <c r="AD4011">
        <f t="shared" si="560"/>
        <v>7.3049359263557363E-3</v>
      </c>
      <c r="AE4011">
        <f>Sheet2!$B$17+Sheet2!$B$18*'Portfolio allocation'!K4011</f>
        <v>-4.0371632907292487E-3</v>
      </c>
      <c r="AF4011">
        <f t="shared" si="566"/>
        <v>1.1342099217084985E-2</v>
      </c>
      <c r="AH4011" s="2">
        <v>38485</v>
      </c>
      <c r="AI4011">
        <v>4.1230000000000002</v>
      </c>
      <c r="AJ4011">
        <v>3.29</v>
      </c>
      <c r="AK4011">
        <v>1.2646500000000001</v>
      </c>
      <c r="AR4011" s="3"/>
    </row>
    <row r="4012" spans="1:44" hidden="1" outlineLevel="1" x14ac:dyDescent="0.2">
      <c r="A4012" s="2">
        <v>38488</v>
      </c>
      <c r="B4012">
        <v>15.68</v>
      </c>
      <c r="E4012" s="2">
        <v>38488</v>
      </c>
      <c r="F4012">
        <v>1165.69</v>
      </c>
      <c r="G4012">
        <f t="shared" si="561"/>
        <v>1.0086218101468925E-2</v>
      </c>
      <c r="H4012" s="2">
        <v>38488</v>
      </c>
      <c r="I4012">
        <v>1742.74</v>
      </c>
      <c r="J4012">
        <f t="shared" si="562"/>
        <v>1.0196214821899474E-2</v>
      </c>
      <c r="K4012">
        <f t="shared" si="558"/>
        <v>1.0064614821899473E-2</v>
      </c>
      <c r="L4012">
        <v>6.9590799729160602E-3</v>
      </c>
      <c r="N4012" s="2">
        <v>38488</v>
      </c>
      <c r="O4012">
        <v>25.49</v>
      </c>
      <c r="Q4012" s="2">
        <v>38488</v>
      </c>
      <c r="R4012">
        <v>29690.07</v>
      </c>
      <c r="S4012" s="8">
        <f t="shared" si="563"/>
        <v>1.06717700534813E-2</v>
      </c>
      <c r="T4012" s="9">
        <f t="shared" si="559"/>
        <v>1.0540170053481299E-2</v>
      </c>
      <c r="U4012" s="3">
        <f>Sheet1!$B$17+Sheet1!$B$18*'Portfolio allocation'!K4012</f>
        <v>1.2034180079297574E-2</v>
      </c>
      <c r="V4012" s="13">
        <f t="shared" si="564"/>
        <v>-1.4940100258162749E-3</v>
      </c>
      <c r="W4012" s="13"/>
      <c r="X4012" s="2">
        <v>38488</v>
      </c>
      <c r="Y4012">
        <v>71.006900000000002</v>
      </c>
      <c r="AA4012" s="2">
        <v>38488</v>
      </c>
      <c r="AB4012">
        <v>908.53</v>
      </c>
      <c r="AC4012">
        <f t="shared" si="565"/>
        <v>1.6127769513818224E-2</v>
      </c>
      <c r="AD4012">
        <f t="shared" si="560"/>
        <v>1.5994569513818224E-2</v>
      </c>
      <c r="AE4012">
        <f>Sheet2!$B$17+Sheet2!$B$18*'Portfolio allocation'!K4012</f>
        <v>9.0030992825444675E-3</v>
      </c>
      <c r="AF4012">
        <f t="shared" si="566"/>
        <v>6.9914702312737567E-3</v>
      </c>
      <c r="AH4012" s="2">
        <v>38488</v>
      </c>
      <c r="AI4012">
        <v>4.1310000000000002</v>
      </c>
      <c r="AJ4012">
        <v>3.33</v>
      </c>
      <c r="AK4012">
        <v>1.2621500000000001</v>
      </c>
      <c r="AR4012" s="3"/>
    </row>
    <row r="4013" spans="1:44" hidden="1" outlineLevel="1" x14ac:dyDescent="0.2">
      <c r="A4013" s="2">
        <v>38489</v>
      </c>
      <c r="B4013">
        <v>14.57</v>
      </c>
      <c r="E4013" s="2">
        <v>38489</v>
      </c>
      <c r="F4013">
        <v>1173.8</v>
      </c>
      <c r="G4013">
        <f t="shared" si="561"/>
        <v>6.9572527859036448E-3</v>
      </c>
      <c r="H4013" s="2">
        <v>38489</v>
      </c>
      <c r="I4013">
        <v>1755.1</v>
      </c>
      <c r="J4013">
        <f t="shared" si="562"/>
        <v>7.0922799729160602E-3</v>
      </c>
      <c r="K4013">
        <f t="shared" si="558"/>
        <v>6.9590799729160602E-3</v>
      </c>
      <c r="L4013">
        <v>1.0071746749472909E-2</v>
      </c>
      <c r="N4013" s="2">
        <v>38489</v>
      </c>
      <c r="O4013">
        <v>25.46</v>
      </c>
      <c r="Q4013" s="2">
        <v>38489</v>
      </c>
      <c r="R4013">
        <v>29655.13</v>
      </c>
      <c r="S4013" s="8">
        <f t="shared" si="563"/>
        <v>-1.1768244399558148E-3</v>
      </c>
      <c r="T4013" s="9">
        <f t="shared" si="559"/>
        <v>-1.3100244399558147E-3</v>
      </c>
      <c r="U4013" s="3">
        <f>Sheet1!$B$17+Sheet1!$B$18*'Portfolio allocation'!K4013</f>
        <v>8.4714317958242968E-3</v>
      </c>
      <c r="V4013" s="13">
        <f t="shared" si="564"/>
        <v>-9.7814562357801116E-3</v>
      </c>
      <c r="W4013" s="13"/>
      <c r="X4013" s="2">
        <v>38489</v>
      </c>
      <c r="Y4013">
        <v>70.959199999999996</v>
      </c>
      <c r="AA4013" s="2">
        <v>38489</v>
      </c>
      <c r="AB4013">
        <v>907.92</v>
      </c>
      <c r="AC4013">
        <f t="shared" si="565"/>
        <v>-6.7141426260008963E-4</v>
      </c>
      <c r="AD4013">
        <f t="shared" si="560"/>
        <v>-8.042142626000896E-4</v>
      </c>
      <c r="AE4013">
        <f>Sheet2!$B$17+Sheet2!$B$18*'Portfolio allocation'!K4013</f>
        <v>6.2415784654687393E-3</v>
      </c>
      <c r="AF4013">
        <f t="shared" si="566"/>
        <v>-7.0457927280688287E-3</v>
      </c>
      <c r="AH4013" s="2">
        <v>38489</v>
      </c>
      <c r="AI4013">
        <v>4.12</v>
      </c>
      <c r="AJ4013">
        <v>3.32</v>
      </c>
      <c r="AK4013">
        <v>1.26325</v>
      </c>
      <c r="AR4013" s="3"/>
    </row>
    <row r="4014" spans="1:44" hidden="1" outlineLevel="1" x14ac:dyDescent="0.2">
      <c r="A4014" s="2">
        <v>38490</v>
      </c>
      <c r="B4014">
        <v>13.63</v>
      </c>
      <c r="E4014" s="2">
        <v>38490</v>
      </c>
      <c r="F4014">
        <v>1185.56</v>
      </c>
      <c r="G4014">
        <f t="shared" si="561"/>
        <v>1.0018742545578441E-2</v>
      </c>
      <c r="H4014" s="2">
        <v>38490</v>
      </c>
      <c r="I4014">
        <v>1773.01</v>
      </c>
      <c r="J4014">
        <f t="shared" si="562"/>
        <v>1.0204546749472909E-2</v>
      </c>
      <c r="K4014">
        <f t="shared" si="558"/>
        <v>1.0071746749472909E-2</v>
      </c>
      <c r="L4014">
        <v>4.532784295632873E-3</v>
      </c>
      <c r="N4014" s="2">
        <v>38490</v>
      </c>
      <c r="O4014">
        <v>25.7</v>
      </c>
      <c r="Q4014" s="2">
        <v>38490</v>
      </c>
      <c r="R4014">
        <v>29934.68</v>
      </c>
      <c r="S4014" s="8">
        <f t="shared" si="563"/>
        <v>9.426699528884086E-3</v>
      </c>
      <c r="T4014" s="9">
        <f t="shared" si="559"/>
        <v>9.2938995288840854E-3</v>
      </c>
      <c r="U4014" s="3">
        <f>Sheet1!$B$17+Sheet1!$B$18*'Portfolio allocation'!K4014</f>
        <v>1.2042362007356899E-2</v>
      </c>
      <c r="V4014" s="13">
        <f t="shared" si="564"/>
        <v>-2.7484624784728136E-3</v>
      </c>
      <c r="W4014" s="13"/>
      <c r="X4014" s="2">
        <v>38490</v>
      </c>
      <c r="Y4014">
        <v>72.936300000000003</v>
      </c>
      <c r="AA4014" s="2">
        <v>38490</v>
      </c>
      <c r="AB4014">
        <v>933.22</v>
      </c>
      <c r="AC4014">
        <f t="shared" si="565"/>
        <v>2.7865891267953247E-2</v>
      </c>
      <c r="AD4014">
        <f t="shared" si="560"/>
        <v>2.7734291267953248E-2</v>
      </c>
      <c r="AE4014">
        <f>Sheet2!$B$17+Sheet2!$B$18*'Portfolio allocation'!K4014</f>
        <v>9.0094411744946947E-3</v>
      </c>
      <c r="AF4014">
        <f t="shared" si="566"/>
        <v>1.8724850093458555E-2</v>
      </c>
      <c r="AH4014" s="2">
        <v>38490</v>
      </c>
      <c r="AI4014">
        <v>4.0919999999999996</v>
      </c>
      <c r="AJ4014">
        <v>3.29</v>
      </c>
      <c r="AK4014">
        <v>1.2637499999999999</v>
      </c>
      <c r="AR4014" s="3"/>
    </row>
    <row r="4015" spans="1:44" hidden="1" outlineLevel="1" x14ac:dyDescent="0.2">
      <c r="A4015" s="2">
        <v>38491</v>
      </c>
      <c r="B4015">
        <v>13.32</v>
      </c>
      <c r="E4015" s="2">
        <v>38491</v>
      </c>
      <c r="F4015">
        <v>1191.08</v>
      </c>
      <c r="G4015">
        <f t="shared" si="561"/>
        <v>4.6560275312932387E-3</v>
      </c>
      <c r="H4015" s="2">
        <v>38491</v>
      </c>
      <c r="I4015">
        <v>1781.28</v>
      </c>
      <c r="J4015">
        <f t="shared" si="562"/>
        <v>4.6643842956328729E-3</v>
      </c>
      <c r="K4015">
        <f t="shared" si="558"/>
        <v>4.532784295632873E-3</v>
      </c>
      <c r="L4015">
        <v>-1.6425500044911731E-3</v>
      </c>
      <c r="N4015" s="2">
        <v>38491</v>
      </c>
      <c r="O4015">
        <v>25.92</v>
      </c>
      <c r="Q4015" s="2">
        <v>38491</v>
      </c>
      <c r="R4015">
        <v>30190.93</v>
      </c>
      <c r="S4015" s="8">
        <f t="shared" si="563"/>
        <v>8.5603053047502708E-3</v>
      </c>
      <c r="T4015" s="9">
        <f t="shared" si="559"/>
        <v>8.42870530475027E-3</v>
      </c>
      <c r="U4015" s="3">
        <f>Sheet1!$B$17+Sheet1!$B$18*'Portfolio allocation'!K4015</f>
        <v>5.6879239043353368E-3</v>
      </c>
      <c r="V4015" s="13">
        <f t="shared" si="564"/>
        <v>2.7407814004149333E-3</v>
      </c>
      <c r="W4015" s="13"/>
      <c r="X4015" s="2">
        <v>38491</v>
      </c>
      <c r="Y4015">
        <v>73.700500000000005</v>
      </c>
      <c r="AA4015" s="2">
        <v>38491</v>
      </c>
      <c r="AB4015">
        <v>943</v>
      </c>
      <c r="AC4015">
        <f t="shared" si="565"/>
        <v>1.0479843981054726E-2</v>
      </c>
      <c r="AD4015">
        <f t="shared" si="560"/>
        <v>1.0347443981054727E-2</v>
      </c>
      <c r="AE4015">
        <f>Sheet2!$B$17+Sheet2!$B$18*'Portfolio allocation'!K4015</f>
        <v>4.0840544488273921E-3</v>
      </c>
      <c r="AF4015">
        <f t="shared" si="566"/>
        <v>6.2633895322273345E-3</v>
      </c>
      <c r="AH4015" s="2">
        <v>38491</v>
      </c>
      <c r="AI4015">
        <v>4.1139999999999999</v>
      </c>
      <c r="AJ4015">
        <v>3.31</v>
      </c>
      <c r="AK4015">
        <v>1.2619499999999999</v>
      </c>
      <c r="AR4015" s="3"/>
    </row>
    <row r="4016" spans="1:44" hidden="1" outlineLevel="1" x14ac:dyDescent="0.2">
      <c r="A4016" s="2">
        <v>38492</v>
      </c>
      <c r="B4016">
        <v>13.14</v>
      </c>
      <c r="E4016" s="2">
        <v>38492</v>
      </c>
      <c r="F4016">
        <v>1189.28</v>
      </c>
      <c r="G4016">
        <f t="shared" si="561"/>
        <v>-1.5112335023675927E-3</v>
      </c>
      <c r="H4016" s="2">
        <v>38492</v>
      </c>
      <c r="I4016">
        <v>1778.59</v>
      </c>
      <c r="J4016">
        <f t="shared" si="562"/>
        <v>-1.5101500044911731E-3</v>
      </c>
      <c r="K4016">
        <f t="shared" si="558"/>
        <v>-1.6425500044911731E-3</v>
      </c>
      <c r="L4016">
        <v>3.7286102699330644E-3</v>
      </c>
      <c r="N4016" s="2">
        <v>38492</v>
      </c>
      <c r="O4016">
        <v>25.74</v>
      </c>
      <c r="Q4016" s="2">
        <v>38492</v>
      </c>
      <c r="R4016">
        <v>29981.27</v>
      </c>
      <c r="S4016" s="8">
        <f t="shared" si="563"/>
        <v>-6.944469746377413E-3</v>
      </c>
      <c r="T4016" s="9">
        <f t="shared" si="559"/>
        <v>-7.0768697463774134E-3</v>
      </c>
      <c r="U4016" s="3">
        <f>Sheet1!$B$17+Sheet1!$B$18*'Portfolio allocation'!K4016</f>
        <v>-1.3965761085505608E-3</v>
      </c>
      <c r="V4016" s="13">
        <f t="shared" si="564"/>
        <v>-5.6802936378268524E-3</v>
      </c>
      <c r="W4016" s="13"/>
      <c r="X4016" s="2">
        <v>38492</v>
      </c>
      <c r="Y4016">
        <v>72.984099999999998</v>
      </c>
      <c r="AA4016" s="2">
        <v>38492</v>
      </c>
      <c r="AB4016">
        <v>933.83</v>
      </c>
      <c r="AC4016">
        <f t="shared" si="565"/>
        <v>-9.7242841993636642E-3</v>
      </c>
      <c r="AD4016">
        <f t="shared" si="560"/>
        <v>-9.8582841993636646E-3</v>
      </c>
      <c r="AE4016">
        <f>Sheet2!$B$17+Sheet2!$B$18*'Portfolio allocation'!K4016</f>
        <v>-1.4072103578698079E-3</v>
      </c>
      <c r="AF4016">
        <f t="shared" si="566"/>
        <v>-8.4510738414938572E-3</v>
      </c>
      <c r="AH4016" s="2">
        <v>38492</v>
      </c>
      <c r="AI4016">
        <v>4.1260000000000003</v>
      </c>
      <c r="AJ4016">
        <v>3.35</v>
      </c>
      <c r="AK4016">
        <v>1.2545500000000001</v>
      </c>
      <c r="AR4016" s="3"/>
    </row>
    <row r="4017" spans="1:44" hidden="1" outlineLevel="1" x14ac:dyDescent="0.2">
      <c r="A4017" s="2">
        <v>38495</v>
      </c>
      <c r="B4017">
        <v>12.95</v>
      </c>
      <c r="E4017" s="2">
        <v>38495</v>
      </c>
      <c r="F4017">
        <v>1193.8599999999999</v>
      </c>
      <c r="G4017">
        <f t="shared" si="561"/>
        <v>3.8510695546885021E-3</v>
      </c>
      <c r="H4017" s="2">
        <v>38495</v>
      </c>
      <c r="I4017">
        <v>1785.46</v>
      </c>
      <c r="J4017">
        <f t="shared" si="562"/>
        <v>3.8626102699330644E-3</v>
      </c>
      <c r="K4017">
        <f t="shared" si="558"/>
        <v>3.7286102699330644E-3</v>
      </c>
      <c r="L4017">
        <v>5.082631926786119E-5</v>
      </c>
      <c r="N4017" s="2">
        <v>38495</v>
      </c>
      <c r="O4017">
        <v>25.85</v>
      </c>
      <c r="Q4017" s="2">
        <v>38495</v>
      </c>
      <c r="R4017">
        <v>30109.39</v>
      </c>
      <c r="S4017" s="8">
        <f t="shared" si="563"/>
        <v>4.2733346519343574E-3</v>
      </c>
      <c r="T4017" s="9">
        <f t="shared" si="559"/>
        <v>4.1393346519343569E-3</v>
      </c>
      <c r="U4017" s="3">
        <f>Sheet1!$B$17+Sheet1!$B$18*'Portfolio allocation'!K4017</f>
        <v>4.7653550815724369E-3</v>
      </c>
      <c r="V4017" s="13">
        <f t="shared" si="564"/>
        <v>-6.2602042963808002E-4</v>
      </c>
      <c r="W4017" s="13"/>
      <c r="X4017" s="2">
        <v>38495</v>
      </c>
      <c r="Y4017">
        <v>73.079599999999999</v>
      </c>
      <c r="AA4017" s="2">
        <v>38495</v>
      </c>
      <c r="AB4017">
        <v>935.05</v>
      </c>
      <c r="AC4017">
        <f t="shared" si="565"/>
        <v>1.3064476403628067E-3</v>
      </c>
      <c r="AD4017">
        <f t="shared" si="560"/>
        <v>1.1724476403628067E-3</v>
      </c>
      <c r="AE4017">
        <f>Sheet2!$B$17+Sheet2!$B$18*'Portfolio allocation'!K4017</f>
        <v>3.3689623888401845E-3</v>
      </c>
      <c r="AF4017">
        <f t="shared" si="566"/>
        <v>-2.1965147484773778E-3</v>
      </c>
      <c r="AH4017" s="2">
        <v>38495</v>
      </c>
      <c r="AI4017">
        <v>4.0609999999999999</v>
      </c>
      <c r="AJ4017">
        <v>3.35</v>
      </c>
      <c r="AK4017">
        <v>1.2581500000000001</v>
      </c>
      <c r="AR4017" s="3"/>
    </row>
    <row r="4018" spans="1:44" hidden="1" outlineLevel="1" x14ac:dyDescent="0.2">
      <c r="A4018" s="2">
        <v>38496</v>
      </c>
      <c r="B4018">
        <v>12.69</v>
      </c>
      <c r="E4018" s="2">
        <v>38496</v>
      </c>
      <c r="F4018">
        <v>1194.07</v>
      </c>
      <c r="G4018">
        <f t="shared" si="561"/>
        <v>1.7590002177803044E-4</v>
      </c>
      <c r="H4018" s="2">
        <v>38496</v>
      </c>
      <c r="I4018">
        <v>1785.79</v>
      </c>
      <c r="J4018">
        <f t="shared" si="562"/>
        <v>1.8482631926786119E-4</v>
      </c>
      <c r="K4018">
        <f t="shared" si="558"/>
        <v>5.082631926786119E-5</v>
      </c>
      <c r="L4018">
        <v>-3.481458016900097E-3</v>
      </c>
      <c r="N4018" s="2">
        <v>38496</v>
      </c>
      <c r="O4018">
        <v>25.75</v>
      </c>
      <c r="Q4018" s="2">
        <v>38496</v>
      </c>
      <c r="R4018">
        <v>29992.93</v>
      </c>
      <c r="S4018" s="8">
        <f t="shared" si="563"/>
        <v>-3.8678963605704997E-3</v>
      </c>
      <c r="T4018" s="9">
        <f t="shared" si="559"/>
        <v>-4.0018963605705001E-3</v>
      </c>
      <c r="U4018" s="3">
        <f>Sheet1!$B$17+Sheet1!$B$18*'Portfolio allocation'!K4018</f>
        <v>5.4610812592895076E-4</v>
      </c>
      <c r="V4018" s="13">
        <f t="shared" si="564"/>
        <v>-4.5480044864994506E-3</v>
      </c>
      <c r="W4018" s="13"/>
      <c r="X4018" s="2">
        <v>38496</v>
      </c>
      <c r="Y4018">
        <v>72.411000000000001</v>
      </c>
      <c r="AA4018" s="2">
        <v>38496</v>
      </c>
      <c r="AB4018">
        <v>926.5</v>
      </c>
      <c r="AC4018">
        <f t="shared" si="565"/>
        <v>-9.1438960483396503E-3</v>
      </c>
      <c r="AD4018">
        <f t="shared" si="560"/>
        <v>-9.2766960483396509E-3</v>
      </c>
      <c r="AE4018">
        <f>Sheet2!$B$17+Sheet2!$B$18*'Portfolio allocation'!K4018</f>
        <v>9.8583071154023335E-5</v>
      </c>
      <c r="AF4018">
        <f t="shared" si="566"/>
        <v>-9.3752791194936739E-3</v>
      </c>
      <c r="AH4018" s="2">
        <v>38496</v>
      </c>
      <c r="AI4018">
        <v>4.032</v>
      </c>
      <c r="AJ4018">
        <v>3.32</v>
      </c>
      <c r="AK4018">
        <v>1.2582500000000001</v>
      </c>
      <c r="AR4018" s="3"/>
    </row>
    <row r="4019" spans="1:44" hidden="1" outlineLevel="1" x14ac:dyDescent="0.2">
      <c r="A4019" s="2">
        <v>38497</v>
      </c>
      <c r="B4019">
        <v>12.58</v>
      </c>
      <c r="E4019" s="2">
        <v>38497</v>
      </c>
      <c r="F4019">
        <v>1190.01</v>
      </c>
      <c r="G4019">
        <f t="shared" si="561"/>
        <v>-3.4001356704380647E-3</v>
      </c>
      <c r="H4019" s="2">
        <v>38497</v>
      </c>
      <c r="I4019">
        <v>1779.81</v>
      </c>
      <c r="J4019">
        <f t="shared" si="562"/>
        <v>-3.3486580169000968E-3</v>
      </c>
      <c r="K4019">
        <f t="shared" si="558"/>
        <v>-3.481458016900097E-3</v>
      </c>
      <c r="L4019">
        <v>6.384749626083863E-3</v>
      </c>
      <c r="N4019" s="2">
        <v>38497</v>
      </c>
      <c r="O4019">
        <v>25.71</v>
      </c>
      <c r="Q4019" s="2">
        <v>38497</v>
      </c>
      <c r="R4019">
        <v>29946.32</v>
      </c>
      <c r="S4019" s="8">
        <f t="shared" si="563"/>
        <v>-1.5540329004202214E-3</v>
      </c>
      <c r="T4019" s="9">
        <f t="shared" si="559"/>
        <v>-1.6868329004202213E-3</v>
      </c>
      <c r="U4019" s="3">
        <f>Sheet1!$B$17+Sheet1!$B$18*'Portfolio allocation'!K4019</f>
        <v>-3.5062179845126947E-3</v>
      </c>
      <c r="V4019" s="13">
        <f t="shared" si="564"/>
        <v>1.8193850840924734E-3</v>
      </c>
      <c r="W4019" s="13"/>
      <c r="X4019" s="2">
        <v>38497</v>
      </c>
      <c r="Y4019">
        <v>72.592500000000001</v>
      </c>
      <c r="AA4019" s="2">
        <v>38497</v>
      </c>
      <c r="AB4019">
        <v>928.82</v>
      </c>
      <c r="AC4019">
        <f t="shared" si="565"/>
        <v>2.504047490555994E-3</v>
      </c>
      <c r="AD4019">
        <f t="shared" si="560"/>
        <v>2.3712474905559938E-3</v>
      </c>
      <c r="AE4019">
        <f>Sheet2!$B$17+Sheet2!$B$18*'Portfolio allocation'!K4019</f>
        <v>-3.0424142772902969E-3</v>
      </c>
      <c r="AF4019">
        <f t="shared" si="566"/>
        <v>5.4136617678462902E-3</v>
      </c>
      <c r="AH4019" s="2">
        <v>38497</v>
      </c>
      <c r="AI4019">
        <v>4.0880000000000001</v>
      </c>
      <c r="AJ4019">
        <v>3.32</v>
      </c>
      <c r="AK4019">
        <v>1.25945</v>
      </c>
      <c r="AR4019" s="3"/>
    </row>
    <row r="4020" spans="1:44" hidden="1" outlineLevel="1" x14ac:dyDescent="0.2">
      <c r="A4020" s="2">
        <v>38498</v>
      </c>
      <c r="B4020">
        <v>12.24</v>
      </c>
      <c r="E4020" s="2">
        <v>38498</v>
      </c>
      <c r="F4020">
        <v>1197.6199999999999</v>
      </c>
      <c r="G4020">
        <f t="shared" si="561"/>
        <v>6.3949042445019533E-3</v>
      </c>
      <c r="H4020" s="2">
        <v>38498</v>
      </c>
      <c r="I4020">
        <v>1791.41</v>
      </c>
      <c r="J4020">
        <f t="shared" si="562"/>
        <v>6.5175496260838628E-3</v>
      </c>
      <c r="K4020">
        <f t="shared" si="558"/>
        <v>6.384749626083863E-3</v>
      </c>
      <c r="L4020">
        <v>9.4496364093069529E-4</v>
      </c>
      <c r="N4020" s="2">
        <v>38498</v>
      </c>
      <c r="O4020">
        <v>25.9</v>
      </c>
      <c r="Q4020" s="2">
        <v>38498</v>
      </c>
      <c r="R4020">
        <v>30167.63</v>
      </c>
      <c r="S4020" s="8">
        <f t="shared" si="563"/>
        <v>7.3902235733807053E-3</v>
      </c>
      <c r="T4020" s="9">
        <f t="shared" si="559"/>
        <v>7.2574235733807056E-3</v>
      </c>
      <c r="U4020" s="3">
        <f>Sheet1!$B$17+Sheet1!$B$18*'Portfolio allocation'!K4020</f>
        <v>7.812545466471775E-3</v>
      </c>
      <c r="V4020" s="13">
        <f t="shared" si="564"/>
        <v>-5.5512189309106941E-4</v>
      </c>
      <c r="W4020" s="13"/>
      <c r="X4020" s="2">
        <v>38498</v>
      </c>
      <c r="Y4020">
        <v>73.681399999999996</v>
      </c>
      <c r="AA4020" s="2">
        <v>38498</v>
      </c>
      <c r="AB4020">
        <v>942.75</v>
      </c>
      <c r="AC4020">
        <f t="shared" si="565"/>
        <v>1.499752373979879E-2</v>
      </c>
      <c r="AD4020">
        <f t="shared" si="560"/>
        <v>1.4865123739798791E-2</v>
      </c>
      <c r="AE4020">
        <f>Sheet2!$B$17+Sheet2!$B$18*'Portfolio allocation'!K4020</f>
        <v>5.7308692685731979E-3</v>
      </c>
      <c r="AF4020">
        <f t="shared" si="566"/>
        <v>9.1342544712255929E-3</v>
      </c>
      <c r="AH4020" s="2">
        <v>38498</v>
      </c>
      <c r="AI4020">
        <v>4.0830000000000002</v>
      </c>
      <c r="AJ4020">
        <v>3.31</v>
      </c>
      <c r="AK4020">
        <v>1.2522500000000001</v>
      </c>
      <c r="AR4020" s="3"/>
    </row>
    <row r="4021" spans="1:44" hidden="1" outlineLevel="1" x14ac:dyDescent="0.2">
      <c r="A4021" s="2">
        <v>38499</v>
      </c>
      <c r="B4021">
        <v>12.15</v>
      </c>
      <c r="E4021" s="2">
        <v>38499</v>
      </c>
      <c r="F4021">
        <v>1198.78</v>
      </c>
      <c r="G4021">
        <f t="shared" si="561"/>
        <v>9.6858769893626295E-4</v>
      </c>
      <c r="H4021" s="2">
        <v>38499</v>
      </c>
      <c r="I4021">
        <v>1793.34</v>
      </c>
      <c r="J4021">
        <f t="shared" si="562"/>
        <v>1.0773636409306953E-3</v>
      </c>
      <c r="K4021">
        <f t="shared" si="558"/>
        <v>9.4496364093069529E-4</v>
      </c>
      <c r="L4021">
        <v>-1.3239999999999999E-4</v>
      </c>
      <c r="N4021" s="2">
        <v>38499</v>
      </c>
      <c r="O4021">
        <v>26.07</v>
      </c>
      <c r="Q4021" s="2">
        <v>38499</v>
      </c>
      <c r="R4021">
        <v>30365.64</v>
      </c>
      <c r="S4021" s="8">
        <f t="shared" si="563"/>
        <v>6.5636578014247604E-3</v>
      </c>
      <c r="T4021" s="9">
        <f t="shared" si="559"/>
        <v>6.43125780142476E-3</v>
      </c>
      <c r="U4021" s="3">
        <f>Sheet1!$B$17+Sheet1!$B$18*'Portfolio allocation'!K4021</f>
        <v>1.5718851217937522E-3</v>
      </c>
      <c r="V4021" s="13">
        <f t="shared" si="564"/>
        <v>4.8593726796310075E-3</v>
      </c>
      <c r="W4021" s="13"/>
      <c r="X4021" s="2">
        <v>38499</v>
      </c>
      <c r="Y4021">
        <v>73.643199999999993</v>
      </c>
      <c r="AA4021" s="2">
        <v>38499</v>
      </c>
      <c r="AB4021">
        <v>942.26</v>
      </c>
      <c r="AC4021">
        <f t="shared" si="565"/>
        <v>-5.1975603288256789E-4</v>
      </c>
      <c r="AD4021">
        <f t="shared" si="560"/>
        <v>-6.5215603288256785E-4</v>
      </c>
      <c r="AE4021">
        <f>Sheet2!$B$17+Sheet2!$B$18*'Portfolio allocation'!K4021</f>
        <v>8.9367278908281426E-4</v>
      </c>
      <c r="AF4021">
        <f t="shared" si="566"/>
        <v>-1.545828821965382E-3</v>
      </c>
      <c r="AH4021" s="2">
        <v>38499</v>
      </c>
      <c r="AI4021">
        <v>4.0720000000000001</v>
      </c>
      <c r="AJ4021">
        <v>3.31</v>
      </c>
      <c r="AK4021">
        <v>1.2544500000000001</v>
      </c>
      <c r="AR4021" s="3"/>
    </row>
    <row r="4022" spans="1:44" hidden="1" outlineLevel="1" x14ac:dyDescent="0.2">
      <c r="A4022" s="2">
        <v>38502</v>
      </c>
      <c r="B4022">
        <v>12.15</v>
      </c>
      <c r="E4022" s="2">
        <v>38502</v>
      </c>
      <c r="F4022">
        <v>1198.78</v>
      </c>
      <c r="G4022">
        <f t="shared" si="561"/>
        <v>0</v>
      </c>
      <c r="H4022" s="2">
        <v>38502</v>
      </c>
      <c r="I4022">
        <v>1793.34</v>
      </c>
      <c r="J4022">
        <f t="shared" si="562"/>
        <v>0</v>
      </c>
      <c r="K4022">
        <f t="shared" si="558"/>
        <v>-1.3239999999999999E-4</v>
      </c>
      <c r="L4022">
        <v>-6.1992919446394968E-3</v>
      </c>
      <c r="N4022" s="2">
        <v>38502</v>
      </c>
      <c r="O4022">
        <v>26.07</v>
      </c>
      <c r="Q4022" s="2">
        <v>38502</v>
      </c>
      <c r="R4022">
        <v>30365.64</v>
      </c>
      <c r="S4022" s="8">
        <f t="shared" si="563"/>
        <v>0</v>
      </c>
      <c r="T4022" s="9">
        <f t="shared" si="559"/>
        <v>-1.3239999999999999E-4</v>
      </c>
      <c r="U4022" s="3">
        <f>Sheet1!$B$17+Sheet1!$B$18*'Portfolio allocation'!K4022</f>
        <v>3.3590624889241147E-4</v>
      </c>
      <c r="V4022" s="13">
        <f t="shared" si="564"/>
        <v>-4.6830624889241149E-4</v>
      </c>
      <c r="W4022" s="13"/>
      <c r="X4022" s="2">
        <v>38502</v>
      </c>
      <c r="Y4022">
        <v>73.643199999999993</v>
      </c>
      <c r="AA4022" s="2">
        <v>38502</v>
      </c>
      <c r="AB4022">
        <v>942.26</v>
      </c>
      <c r="AC4022">
        <f t="shared" si="565"/>
        <v>0</v>
      </c>
      <c r="AD4022">
        <f t="shared" si="560"/>
        <v>-1.3239999999999999E-4</v>
      </c>
      <c r="AE4022">
        <f>Sheet2!$B$17+Sheet2!$B$18*'Portfolio allocation'!K4022</f>
        <v>-6.434644646513786E-5</v>
      </c>
      <c r="AF4022">
        <f t="shared" si="566"/>
        <v>-6.8053553534862132E-5</v>
      </c>
      <c r="AH4022" s="2">
        <v>38502</v>
      </c>
      <c r="AI4022">
        <v>4.0720000000000001</v>
      </c>
      <c r="AJ4022">
        <v>3.31</v>
      </c>
      <c r="AK4022">
        <v>1.2474499999999999</v>
      </c>
      <c r="AR4022" s="3"/>
    </row>
    <row r="4023" spans="1:44" hidden="1" outlineLevel="1" x14ac:dyDescent="0.2">
      <c r="A4023" s="2">
        <v>38503</v>
      </c>
      <c r="B4023">
        <v>13.29</v>
      </c>
      <c r="E4023" s="2">
        <v>38503</v>
      </c>
      <c r="F4023">
        <v>1191.5</v>
      </c>
      <c r="G4023">
        <f t="shared" si="561"/>
        <v>-6.0728407214000191E-3</v>
      </c>
      <c r="H4023" s="2">
        <v>38503</v>
      </c>
      <c r="I4023">
        <v>1782.46</v>
      </c>
      <c r="J4023">
        <f t="shared" si="562"/>
        <v>-6.0668919446394964E-3</v>
      </c>
      <c r="K4023">
        <f t="shared" si="558"/>
        <v>-6.1992919446394968E-3</v>
      </c>
      <c r="L4023">
        <v>9.2306639767512511E-3</v>
      </c>
      <c r="N4023" s="2">
        <v>38503</v>
      </c>
      <c r="O4023">
        <v>25.8</v>
      </c>
      <c r="Q4023" s="2">
        <v>38503</v>
      </c>
      <c r="R4023">
        <v>30051.15</v>
      </c>
      <c r="S4023" s="8">
        <f t="shared" si="563"/>
        <v>-1.0356771666923503E-2</v>
      </c>
      <c r="T4023" s="9">
        <f t="shared" si="559"/>
        <v>-1.0489171666923503E-2</v>
      </c>
      <c r="U4023" s="3">
        <f>Sheet1!$B$17+Sheet1!$B$18*'Portfolio allocation'!K4023</f>
        <v>-6.6241859454868462E-3</v>
      </c>
      <c r="V4023" s="13">
        <f t="shared" si="564"/>
        <v>-3.8649857214366565E-3</v>
      </c>
      <c r="W4023" s="13"/>
      <c r="X4023" s="2">
        <v>38503</v>
      </c>
      <c r="Y4023">
        <v>72.162700000000001</v>
      </c>
      <c r="AA4023" s="2">
        <v>38503</v>
      </c>
      <c r="AB4023">
        <v>923.32</v>
      </c>
      <c r="AC4023">
        <f t="shared" si="565"/>
        <v>-2.0100609173688722E-2</v>
      </c>
      <c r="AD4023">
        <f t="shared" si="560"/>
        <v>-2.023340917368872E-2</v>
      </c>
      <c r="AE4023">
        <f>Sheet2!$B$17+Sheet2!$B$18*'Portfolio allocation'!K4023</f>
        <v>-5.4591815440507702E-3</v>
      </c>
      <c r="AF4023">
        <f t="shared" si="566"/>
        <v>-1.477422762963795E-2</v>
      </c>
      <c r="AH4023" s="2">
        <v>38503</v>
      </c>
      <c r="AI4023">
        <v>3.9860000000000002</v>
      </c>
      <c r="AJ4023">
        <v>3.32</v>
      </c>
      <c r="AK4023">
        <v>1.23475</v>
      </c>
      <c r="AR4023" s="3"/>
    </row>
    <row r="4024" spans="1:44" hidden="1" outlineLevel="1" x14ac:dyDescent="0.2">
      <c r="A4024" s="2">
        <v>38504</v>
      </c>
      <c r="B4024">
        <v>12.36</v>
      </c>
      <c r="E4024" s="2">
        <v>38504</v>
      </c>
      <c r="F4024">
        <v>1202.27</v>
      </c>
      <c r="G4024">
        <f t="shared" si="561"/>
        <v>9.0390264372639528E-3</v>
      </c>
      <c r="H4024" s="2">
        <v>38504</v>
      </c>
      <c r="I4024">
        <v>1799.15</v>
      </c>
      <c r="J4024">
        <f t="shared" si="562"/>
        <v>9.3634639767512517E-3</v>
      </c>
      <c r="K4024">
        <f t="shared" si="558"/>
        <v>9.2306639767512511E-3</v>
      </c>
      <c r="L4024">
        <v>1.5596867965427998E-3</v>
      </c>
      <c r="N4024" s="2">
        <v>38504</v>
      </c>
      <c r="O4024">
        <v>25.81</v>
      </c>
      <c r="Q4024" s="2">
        <v>38504</v>
      </c>
      <c r="R4024">
        <v>30062.81</v>
      </c>
      <c r="S4024" s="8">
        <f t="shared" si="563"/>
        <v>3.880051179405708E-4</v>
      </c>
      <c r="T4024" s="9">
        <f t="shared" si="559"/>
        <v>2.5520511794057082E-4</v>
      </c>
      <c r="U4024" s="3">
        <f>Sheet1!$B$17+Sheet1!$B$18*'Portfolio allocation'!K4024</f>
        <v>1.1077450534618493E-2</v>
      </c>
      <c r="V4024" s="13">
        <f t="shared" si="564"/>
        <v>-1.0822245416677923E-2</v>
      </c>
      <c r="W4024" s="13"/>
      <c r="X4024" s="2">
        <v>38504</v>
      </c>
      <c r="Y4024">
        <v>73.394800000000004</v>
      </c>
      <c r="AA4024" s="2">
        <v>38504</v>
      </c>
      <c r="AB4024">
        <v>939.08</v>
      </c>
      <c r="AC4024">
        <f t="shared" si="565"/>
        <v>1.7068838539184616E-2</v>
      </c>
      <c r="AD4024">
        <f t="shared" si="560"/>
        <v>1.6938838539184615E-2</v>
      </c>
      <c r="AE4024">
        <f>Sheet2!$B$17+Sheet2!$B$18*'Portfolio allocation'!K4024</f>
        <v>8.2615289150283593E-3</v>
      </c>
      <c r="AF4024">
        <f t="shared" si="566"/>
        <v>8.6773096241562556E-3</v>
      </c>
      <c r="AH4024" s="2">
        <v>38504</v>
      </c>
      <c r="AI4024">
        <v>3.89</v>
      </c>
      <c r="AJ4024">
        <v>3.25</v>
      </c>
      <c r="AK4024">
        <v>1.2262999999999999</v>
      </c>
      <c r="AR4024" s="3"/>
    </row>
    <row r="4025" spans="1:44" hidden="1" outlineLevel="1" x14ac:dyDescent="0.2">
      <c r="A4025" s="2">
        <v>38505</v>
      </c>
      <c r="B4025">
        <v>11.84</v>
      </c>
      <c r="E4025" s="2">
        <v>38505</v>
      </c>
      <c r="F4025">
        <v>1204.29</v>
      </c>
      <c r="G4025">
        <f t="shared" si="561"/>
        <v>1.6801550400491472E-3</v>
      </c>
      <c r="H4025" s="2">
        <v>38505</v>
      </c>
      <c r="I4025">
        <v>1802.19</v>
      </c>
      <c r="J4025">
        <f t="shared" si="562"/>
        <v>1.6896867965427997E-3</v>
      </c>
      <c r="K4025">
        <f t="shared" si="558"/>
        <v>1.5596867965427998E-3</v>
      </c>
      <c r="L4025">
        <v>-6.9887223744445033E-3</v>
      </c>
      <c r="N4025" s="2">
        <v>38505</v>
      </c>
      <c r="O4025">
        <v>25.79</v>
      </c>
      <c r="Q4025" s="2">
        <v>38505</v>
      </c>
      <c r="R4025">
        <v>30039.51</v>
      </c>
      <c r="S4025" s="8">
        <f t="shared" si="563"/>
        <v>-7.7504398291450283E-4</v>
      </c>
      <c r="T4025" s="9">
        <f t="shared" si="559"/>
        <v>-9.0504398291450284E-4</v>
      </c>
      <c r="U4025" s="3">
        <f>Sheet1!$B$17+Sheet1!$B$18*'Portfolio allocation'!K4025</f>
        <v>2.277111105068493E-3</v>
      </c>
      <c r="V4025" s="13">
        <f t="shared" si="564"/>
        <v>-3.1821550879829958E-3</v>
      </c>
      <c r="W4025" s="13"/>
      <c r="X4025" s="2">
        <v>38505</v>
      </c>
      <c r="Y4025">
        <v>73.882000000000005</v>
      </c>
      <c r="AA4025" s="2">
        <v>38505</v>
      </c>
      <c r="AB4025">
        <v>945.32</v>
      </c>
      <c r="AC4025">
        <f t="shared" si="565"/>
        <v>6.6448012948843171E-3</v>
      </c>
      <c r="AD4025">
        <f t="shared" si="560"/>
        <v>6.514401294884317E-3</v>
      </c>
      <c r="AE4025">
        <f>Sheet2!$B$17+Sheet2!$B$18*'Portfolio allocation'!K4025</f>
        <v>1.440300302059203E-3</v>
      </c>
      <c r="AF4025">
        <f t="shared" si="566"/>
        <v>5.0741009928251136E-3</v>
      </c>
      <c r="AH4025" s="2">
        <v>38505</v>
      </c>
      <c r="AI4025">
        <v>3.9009999999999998</v>
      </c>
      <c r="AJ4025">
        <v>3.26</v>
      </c>
      <c r="AK4025">
        <v>1.2283999999999999</v>
      </c>
      <c r="AR4025" s="3"/>
    </row>
    <row r="4026" spans="1:44" hidden="1" outlineLevel="1" x14ac:dyDescent="0.2">
      <c r="A4026" s="2">
        <v>38506</v>
      </c>
      <c r="B4026">
        <v>12.15</v>
      </c>
      <c r="E4026" s="2">
        <v>38506</v>
      </c>
      <c r="F4026">
        <v>1196.02</v>
      </c>
      <c r="G4026">
        <f t="shared" si="561"/>
        <v>-6.8671167243770093E-3</v>
      </c>
      <c r="H4026" s="2">
        <v>38506</v>
      </c>
      <c r="I4026">
        <v>1789.83</v>
      </c>
      <c r="J4026">
        <f t="shared" si="562"/>
        <v>-6.8583223744445032E-3</v>
      </c>
      <c r="K4026">
        <f t="shared" si="558"/>
        <v>-6.9887223744445033E-3</v>
      </c>
      <c r="L4026">
        <v>1.1594253666551404E-3</v>
      </c>
      <c r="N4026" s="2">
        <v>38506</v>
      </c>
      <c r="O4026">
        <v>25.43</v>
      </c>
      <c r="Q4026" s="2">
        <v>38506</v>
      </c>
      <c r="R4026">
        <v>29620.19</v>
      </c>
      <c r="S4026" s="8">
        <f t="shared" si="563"/>
        <v>-1.3958949396977505E-2</v>
      </c>
      <c r="T4026" s="9">
        <f t="shared" si="559"/>
        <v>-1.4089349396977504E-2</v>
      </c>
      <c r="U4026" s="3">
        <f>Sheet1!$B$17+Sheet1!$B$18*'Portfolio allocation'!K4026</f>
        <v>-7.5298405413868185E-3</v>
      </c>
      <c r="V4026" s="13">
        <f t="shared" si="564"/>
        <v>-6.5595088555906855E-3</v>
      </c>
      <c r="W4026" s="13"/>
      <c r="X4026" s="2">
        <v>38506</v>
      </c>
      <c r="Y4026">
        <v>72.391900000000007</v>
      </c>
      <c r="AA4026" s="2">
        <v>38506</v>
      </c>
      <c r="AB4026">
        <v>926.25</v>
      </c>
      <c r="AC4026">
        <f t="shared" si="565"/>
        <v>-2.0173063089747423E-2</v>
      </c>
      <c r="AD4026">
        <f t="shared" si="560"/>
        <v>-2.0304263089747424E-2</v>
      </c>
      <c r="AE4026">
        <f>Sheet2!$B$17+Sheet2!$B$18*'Portfolio allocation'!K4026</f>
        <v>-6.1611632224251702E-3</v>
      </c>
      <c r="AF4026">
        <f t="shared" si="566"/>
        <v>-1.4143099867322255E-2</v>
      </c>
      <c r="AH4026" s="2">
        <v>38506</v>
      </c>
      <c r="AI4026">
        <v>3.98</v>
      </c>
      <c r="AJ4026">
        <v>3.28</v>
      </c>
      <c r="AK4026">
        <v>1.2273499999999999</v>
      </c>
      <c r="AR4026" s="3"/>
    </row>
    <row r="4027" spans="1:44" hidden="1" outlineLevel="1" x14ac:dyDescent="0.2">
      <c r="A4027" s="2">
        <v>38509</v>
      </c>
      <c r="B4027">
        <v>12.28</v>
      </c>
      <c r="E4027" s="2">
        <v>38509</v>
      </c>
      <c r="F4027">
        <v>1197.51</v>
      </c>
      <c r="G4027">
        <f t="shared" si="561"/>
        <v>1.2457985652414294E-3</v>
      </c>
      <c r="H4027" s="2">
        <v>38509</v>
      </c>
      <c r="I4027">
        <v>1792.14</v>
      </c>
      <c r="J4027">
        <f t="shared" si="562"/>
        <v>1.2906253666551404E-3</v>
      </c>
      <c r="K4027">
        <f t="shared" si="558"/>
        <v>1.1594253666551404E-3</v>
      </c>
      <c r="L4027">
        <v>-2.7149803028778791E-4</v>
      </c>
      <c r="N4027" s="2">
        <v>38509</v>
      </c>
      <c r="O4027">
        <v>25.37</v>
      </c>
      <c r="Q4027" s="2">
        <v>38509</v>
      </c>
      <c r="R4027">
        <v>29550.3</v>
      </c>
      <c r="S4027" s="8">
        <f t="shared" si="563"/>
        <v>-2.3595392197011122E-3</v>
      </c>
      <c r="T4027" s="9">
        <f t="shared" si="559"/>
        <v>-2.4907392197011124E-3</v>
      </c>
      <c r="U4027" s="3">
        <f>Sheet1!$B$17+Sheet1!$B$18*'Portfolio allocation'!K4027</f>
        <v>1.8179210487277555E-3</v>
      </c>
      <c r="V4027" s="13">
        <f t="shared" si="564"/>
        <v>-4.3086602684288683E-3</v>
      </c>
      <c r="W4027" s="13"/>
      <c r="X4027" s="2">
        <v>38509</v>
      </c>
      <c r="Y4027">
        <v>71.637299999999996</v>
      </c>
      <c r="AA4027" s="2">
        <v>38509</v>
      </c>
      <c r="AB4027">
        <v>916.6</v>
      </c>
      <c r="AC4027">
        <f t="shared" si="565"/>
        <v>-1.0418353576248318E-2</v>
      </c>
      <c r="AD4027">
        <f t="shared" si="560"/>
        <v>-1.0550353576248318E-2</v>
      </c>
      <c r="AE4027">
        <f>Sheet2!$B$17+Sheet2!$B$18*'Portfolio allocation'!K4027</f>
        <v>1.084377627010461E-3</v>
      </c>
      <c r="AF4027">
        <f t="shared" si="566"/>
        <v>-1.163473120325878E-2</v>
      </c>
      <c r="AH4027" s="2">
        <v>38509</v>
      </c>
      <c r="AI4027">
        <v>3.9550000000000001</v>
      </c>
      <c r="AJ4027">
        <v>3.3</v>
      </c>
      <c r="AK4027">
        <v>1.2282500000000001</v>
      </c>
      <c r="AR4027" s="3"/>
    </row>
    <row r="4028" spans="1:44" hidden="1" outlineLevel="1" x14ac:dyDescent="0.2">
      <c r="A4028" s="2">
        <v>38510</v>
      </c>
      <c r="B4028">
        <v>12.39</v>
      </c>
      <c r="E4028" s="2">
        <v>38510</v>
      </c>
      <c r="F4028">
        <v>1197.26</v>
      </c>
      <c r="G4028">
        <f t="shared" si="561"/>
        <v>-2.0876652387036287E-4</v>
      </c>
      <c r="H4028" s="2">
        <v>38510</v>
      </c>
      <c r="I4028">
        <v>1791.89</v>
      </c>
      <c r="J4028">
        <f t="shared" si="562"/>
        <v>-1.3949803028778796E-4</v>
      </c>
      <c r="K4028">
        <f t="shared" si="558"/>
        <v>-2.7149803028778791E-4</v>
      </c>
      <c r="L4028">
        <v>-2.1346711952184871E-3</v>
      </c>
      <c r="N4028" s="2">
        <v>38510</v>
      </c>
      <c r="O4028">
        <v>25.51</v>
      </c>
      <c r="Q4028" s="2">
        <v>38510</v>
      </c>
      <c r="R4028">
        <v>29713.37</v>
      </c>
      <c r="S4028" s="8">
        <f t="shared" si="563"/>
        <v>5.5183872921764632E-3</v>
      </c>
      <c r="T4028" s="9">
        <f t="shared" si="559"/>
        <v>5.386387292176463E-3</v>
      </c>
      <c r="U4028" s="3">
        <f>Sheet1!$B$17+Sheet1!$B$18*'Portfolio allocation'!K4028</f>
        <v>1.7632946333337842E-4</v>
      </c>
      <c r="V4028" s="13">
        <f t="shared" si="564"/>
        <v>5.210057828843085E-3</v>
      </c>
      <c r="W4028" s="13"/>
      <c r="X4028" s="2">
        <v>38510</v>
      </c>
      <c r="Y4028">
        <v>71.6755</v>
      </c>
      <c r="AA4028" s="2">
        <v>38510</v>
      </c>
      <c r="AB4028">
        <v>917.09</v>
      </c>
      <c r="AC4028">
        <f t="shared" si="565"/>
        <v>5.3458433340614064E-4</v>
      </c>
      <c r="AD4028">
        <f t="shared" si="560"/>
        <v>4.0338433340614065E-4</v>
      </c>
      <c r="AE4028">
        <f>Sheet2!$B$17+Sheet2!$B$18*'Portfolio allocation'!K4028</f>
        <v>-1.8803596370874488E-4</v>
      </c>
      <c r="AF4028">
        <f t="shared" si="566"/>
        <v>5.9142029711488548E-4</v>
      </c>
      <c r="AH4028" s="2">
        <v>38510</v>
      </c>
      <c r="AI4028">
        <v>3.907</v>
      </c>
      <c r="AJ4028">
        <v>3.28</v>
      </c>
      <c r="AK4028">
        <v>1.22705</v>
      </c>
      <c r="AR4028" s="3"/>
    </row>
    <row r="4029" spans="1:44" hidden="1" outlineLevel="1" x14ac:dyDescent="0.2">
      <c r="A4029" s="2">
        <v>38511</v>
      </c>
      <c r="B4029">
        <v>12.7</v>
      </c>
      <c r="E4029" s="2">
        <v>38511</v>
      </c>
      <c r="F4029">
        <v>1194.67</v>
      </c>
      <c r="G4029">
        <f t="shared" si="561"/>
        <v>-2.1632728062408457E-3</v>
      </c>
      <c r="H4029" s="2">
        <v>38511</v>
      </c>
      <c r="I4029">
        <v>1788.3</v>
      </c>
      <c r="J4029">
        <f t="shared" si="562"/>
        <v>-2.0034711952184869E-3</v>
      </c>
      <c r="K4029">
        <f t="shared" si="558"/>
        <v>-2.1346711952184871E-3</v>
      </c>
      <c r="L4029">
        <v>5.1355725549404804E-3</v>
      </c>
      <c r="N4029" s="2">
        <v>38511</v>
      </c>
      <c r="O4029">
        <v>25.4</v>
      </c>
      <c r="Q4029" s="2">
        <v>38511</v>
      </c>
      <c r="R4029">
        <v>29585.25</v>
      </c>
      <c r="S4029" s="8">
        <f t="shared" si="563"/>
        <v>-4.3118636492595064E-3</v>
      </c>
      <c r="T4029" s="9">
        <f t="shared" si="559"/>
        <v>-4.4430636492595061E-3</v>
      </c>
      <c r="U4029" s="3">
        <f>Sheet1!$B$17+Sheet1!$B$18*'Portfolio allocation'!K4029</f>
        <v>-1.9611500105624802E-3</v>
      </c>
      <c r="V4029" s="13">
        <f t="shared" si="564"/>
        <v>-2.4819136386970259E-3</v>
      </c>
      <c r="W4029" s="13"/>
      <c r="X4029" s="2">
        <v>38511</v>
      </c>
      <c r="Y4029">
        <v>71.446299999999994</v>
      </c>
      <c r="AA4029" s="2">
        <v>38511</v>
      </c>
      <c r="AB4029">
        <v>914.15</v>
      </c>
      <c r="AC4029">
        <f t="shared" si="565"/>
        <v>-3.2057922341319767E-3</v>
      </c>
      <c r="AD4029">
        <f t="shared" si="560"/>
        <v>-3.3377922341319768E-3</v>
      </c>
      <c r="AE4029">
        <f>Sheet2!$B$17+Sheet2!$B$18*'Portfolio allocation'!K4029</f>
        <v>-1.8448170758116264E-3</v>
      </c>
      <c r="AF4029">
        <f t="shared" si="566"/>
        <v>-1.4929751583203504E-3</v>
      </c>
      <c r="AH4029" s="2">
        <v>38511</v>
      </c>
      <c r="AI4029">
        <v>3.94</v>
      </c>
      <c r="AJ4029">
        <v>3.3</v>
      </c>
      <c r="AK4029">
        <v>1.23285</v>
      </c>
      <c r="AR4029" s="3"/>
    </row>
    <row r="4030" spans="1:44" hidden="1" outlineLevel="1" x14ac:dyDescent="0.2">
      <c r="A4030" s="2">
        <v>38512</v>
      </c>
      <c r="B4030">
        <v>12.08</v>
      </c>
      <c r="E4030" s="2">
        <v>38512</v>
      </c>
      <c r="F4030">
        <v>1200.93</v>
      </c>
      <c r="G4030">
        <f t="shared" si="561"/>
        <v>5.2399407367724748E-3</v>
      </c>
      <c r="H4030" s="2">
        <v>38512</v>
      </c>
      <c r="I4030">
        <v>1797.72</v>
      </c>
      <c r="J4030">
        <f t="shared" si="562"/>
        <v>5.2675725549404806E-3</v>
      </c>
      <c r="K4030">
        <f t="shared" si="558"/>
        <v>5.1355725549404804E-3</v>
      </c>
      <c r="L4030">
        <v>-2.4742552388581037E-3</v>
      </c>
      <c r="N4030" s="2">
        <v>38512</v>
      </c>
      <c r="O4030">
        <v>25.51</v>
      </c>
      <c r="Q4030" s="2">
        <v>38512</v>
      </c>
      <c r="R4030">
        <v>29713.37</v>
      </c>
      <c r="S4030" s="8">
        <f t="shared" si="563"/>
        <v>4.3305363314489753E-3</v>
      </c>
      <c r="T4030" s="9">
        <f t="shared" si="559"/>
        <v>4.1985363314489751E-3</v>
      </c>
      <c r="U4030" s="3">
        <f>Sheet1!$B$17+Sheet1!$B$18*'Portfolio allocation'!K4030</f>
        <v>6.3794578720990629E-3</v>
      </c>
      <c r="V4030" s="13">
        <f t="shared" si="564"/>
        <v>-2.1809215406500878E-3</v>
      </c>
      <c r="W4030" s="13"/>
      <c r="X4030" s="2">
        <v>38512</v>
      </c>
      <c r="Y4030">
        <v>71.570499999999996</v>
      </c>
      <c r="AA4030" s="2">
        <v>38512</v>
      </c>
      <c r="AB4030">
        <v>915.74</v>
      </c>
      <c r="AC4030">
        <f t="shared" si="565"/>
        <v>1.739320680413492E-3</v>
      </c>
      <c r="AD4030">
        <f t="shared" si="560"/>
        <v>1.606920680413492E-3</v>
      </c>
      <c r="AE4030">
        <f>Sheet2!$B$17+Sheet2!$B$18*'Portfolio allocation'!K4030</f>
        <v>4.6200691475230789E-3</v>
      </c>
      <c r="AF4030">
        <f t="shared" si="566"/>
        <v>-3.0131484671095869E-3</v>
      </c>
      <c r="AH4030" s="2">
        <v>38512</v>
      </c>
      <c r="AI4030">
        <v>3.95</v>
      </c>
      <c r="AJ4030">
        <v>3.31</v>
      </c>
      <c r="AK4030">
        <v>1.2192499999999999</v>
      </c>
      <c r="AR4030" s="3"/>
    </row>
    <row r="4031" spans="1:44" hidden="1" outlineLevel="1" x14ac:dyDescent="0.2">
      <c r="A4031" s="2">
        <v>38513</v>
      </c>
      <c r="B4031">
        <v>11.96</v>
      </c>
      <c r="E4031" s="2">
        <v>38513</v>
      </c>
      <c r="F4031">
        <v>1198.1099999999999</v>
      </c>
      <c r="G4031">
        <f t="shared" si="561"/>
        <v>-2.3481801603758568E-3</v>
      </c>
      <c r="H4031" s="2">
        <v>38513</v>
      </c>
      <c r="I4031">
        <v>1793.51</v>
      </c>
      <c r="J4031">
        <f t="shared" si="562"/>
        <v>-2.3418552388581038E-3</v>
      </c>
      <c r="K4031">
        <f t="shared" si="558"/>
        <v>-2.4742552388581037E-3</v>
      </c>
      <c r="L4031">
        <v>2.4093004599919365E-3</v>
      </c>
      <c r="N4031" s="2">
        <v>38513</v>
      </c>
      <c r="O4031">
        <v>25.43</v>
      </c>
      <c r="Q4031" s="2">
        <v>38513</v>
      </c>
      <c r="R4031">
        <v>29620.19</v>
      </c>
      <c r="S4031" s="8">
        <f t="shared" si="563"/>
        <v>-3.13596202652211E-3</v>
      </c>
      <c r="T4031" s="9">
        <f t="shared" si="559"/>
        <v>-3.2683620265221099E-3</v>
      </c>
      <c r="U4031" s="3">
        <f>Sheet1!$B$17+Sheet1!$B$18*'Portfolio allocation'!K4031</f>
        <v>-2.350729431629998E-3</v>
      </c>
      <c r="V4031" s="13">
        <f t="shared" si="564"/>
        <v>-9.1763259489211196E-4</v>
      </c>
      <c r="W4031" s="13"/>
      <c r="X4031" s="2">
        <v>38513</v>
      </c>
      <c r="Y4031">
        <v>71.417599999999993</v>
      </c>
      <c r="AA4031" s="2">
        <v>38513</v>
      </c>
      <c r="AB4031">
        <v>913.79</v>
      </c>
      <c r="AC4031">
        <f t="shared" si="565"/>
        <v>-2.1294253827506271E-3</v>
      </c>
      <c r="AD4031">
        <f t="shared" si="560"/>
        <v>-2.2626253827506271E-3</v>
      </c>
      <c r="AE4031">
        <f>Sheet2!$B$17+Sheet2!$B$18*'Portfolio allocation'!K4031</f>
        <v>-2.1467838709884795E-3</v>
      </c>
      <c r="AF4031">
        <f t="shared" si="566"/>
        <v>-1.1584151176214762E-4</v>
      </c>
      <c r="AH4031" s="2">
        <v>38513</v>
      </c>
      <c r="AI4031">
        <v>4.0529999999999999</v>
      </c>
      <c r="AJ4031">
        <v>3.33</v>
      </c>
      <c r="AK4031">
        <v>1.21225</v>
      </c>
      <c r="AR4031" s="3"/>
    </row>
    <row r="4032" spans="1:44" hidden="1" outlineLevel="1" x14ac:dyDescent="0.2">
      <c r="A4032" s="2">
        <v>38516</v>
      </c>
      <c r="B4032">
        <v>11.65</v>
      </c>
      <c r="E4032" s="2">
        <v>38516</v>
      </c>
      <c r="F4032">
        <v>1200.82</v>
      </c>
      <c r="G4032">
        <f t="shared" si="561"/>
        <v>2.2618958192486271E-3</v>
      </c>
      <c r="H4032" s="2">
        <v>38516</v>
      </c>
      <c r="I4032">
        <v>1798.07</v>
      </c>
      <c r="J4032">
        <f t="shared" si="562"/>
        <v>2.5425004599919365E-3</v>
      </c>
      <c r="K4032">
        <f t="shared" si="558"/>
        <v>2.4093004599919365E-3</v>
      </c>
      <c r="L4032">
        <v>2.4564677326245365E-3</v>
      </c>
      <c r="N4032" s="2">
        <v>38516</v>
      </c>
      <c r="O4032">
        <v>25.31</v>
      </c>
      <c r="Q4032" s="2">
        <v>38516</v>
      </c>
      <c r="R4032">
        <v>29480.42</v>
      </c>
      <c r="S4032" s="8">
        <f t="shared" si="563"/>
        <v>-4.7187408318447588E-3</v>
      </c>
      <c r="T4032" s="9">
        <f t="shared" si="559"/>
        <v>-4.8519408318447588E-3</v>
      </c>
      <c r="U4032" s="3">
        <f>Sheet1!$B$17+Sheet1!$B$18*'Portfolio allocation'!K4032</f>
        <v>3.251809431850986E-3</v>
      </c>
      <c r="V4032" s="13">
        <f t="shared" si="564"/>
        <v>-8.1037502636957456E-3</v>
      </c>
      <c r="W4032" s="13"/>
      <c r="X4032" s="2">
        <v>38516</v>
      </c>
      <c r="Y4032">
        <v>71.685100000000006</v>
      </c>
      <c r="AA4032" s="2">
        <v>38516</v>
      </c>
      <c r="AB4032">
        <v>917.21</v>
      </c>
      <c r="AC4032">
        <f t="shared" si="565"/>
        <v>3.7426542203351509E-3</v>
      </c>
      <c r="AD4032">
        <f t="shared" si="560"/>
        <v>3.6074542203351511E-3</v>
      </c>
      <c r="AE4032">
        <f>Sheet2!$B$17+Sheet2!$B$18*'Portfolio allocation'!K4032</f>
        <v>2.1957984472031201E-3</v>
      </c>
      <c r="AF4032">
        <f t="shared" si="566"/>
        <v>1.411655773132031E-3</v>
      </c>
      <c r="AH4032" s="2">
        <v>38516</v>
      </c>
      <c r="AI4032">
        <v>4.09</v>
      </c>
      <c r="AJ4032">
        <v>3.38</v>
      </c>
      <c r="AK4032">
        <v>1.2037500000000001</v>
      </c>
      <c r="AR4032" s="3"/>
    </row>
    <row r="4033" spans="1:44" hidden="1" outlineLevel="1" x14ac:dyDescent="0.2">
      <c r="A4033" s="2">
        <v>38517</v>
      </c>
      <c r="B4033">
        <v>11.79</v>
      </c>
      <c r="E4033" s="2">
        <v>38517</v>
      </c>
      <c r="F4033">
        <v>1203.9100000000001</v>
      </c>
      <c r="G4033">
        <f t="shared" si="561"/>
        <v>2.5732416182275841E-3</v>
      </c>
      <c r="H4033" s="2">
        <v>38517</v>
      </c>
      <c r="I4033">
        <v>1802.73</v>
      </c>
      <c r="J4033">
        <f t="shared" si="562"/>
        <v>2.5916677326245363E-3</v>
      </c>
      <c r="K4033">
        <f t="shared" si="558"/>
        <v>2.4564677326245365E-3</v>
      </c>
      <c r="L4033">
        <v>2.1109926677872616E-3</v>
      </c>
      <c r="N4033" s="2">
        <v>38517</v>
      </c>
      <c r="O4033">
        <v>25.36</v>
      </c>
      <c r="Q4033" s="2">
        <v>38517</v>
      </c>
      <c r="R4033">
        <v>29538.639999999999</v>
      </c>
      <c r="S4033" s="8">
        <f t="shared" si="563"/>
        <v>1.9748701002224589E-3</v>
      </c>
      <c r="T4033" s="9">
        <f t="shared" si="559"/>
        <v>1.8396701002224589E-3</v>
      </c>
      <c r="U4033" s="3">
        <f>Sheet1!$B$17+Sheet1!$B$18*'Portfolio allocation'!K4033</f>
        <v>3.3059209223927585E-3</v>
      </c>
      <c r="V4033" s="13">
        <f t="shared" si="564"/>
        <v>-1.4662508221702996E-3</v>
      </c>
      <c r="W4033" s="13"/>
      <c r="X4033" s="2">
        <v>38517</v>
      </c>
      <c r="Y4033">
        <v>71.532300000000006</v>
      </c>
      <c r="AA4033" s="2">
        <v>38517</v>
      </c>
      <c r="AB4033">
        <v>915.25</v>
      </c>
      <c r="AC4033">
        <f t="shared" si="565"/>
        <v>-2.136915210257273E-3</v>
      </c>
      <c r="AD4033">
        <f t="shared" si="560"/>
        <v>-2.2725152102572731E-3</v>
      </c>
      <c r="AE4033">
        <f>Sheet2!$B$17+Sheet2!$B$18*'Portfolio allocation'!K4033</f>
        <v>2.2377407893739861E-3</v>
      </c>
      <c r="AF4033">
        <f t="shared" si="566"/>
        <v>-4.5102559996312592E-3</v>
      </c>
      <c r="AH4033" s="2">
        <v>38517</v>
      </c>
      <c r="AI4033">
        <v>4.1120000000000001</v>
      </c>
      <c r="AJ4033">
        <v>3.39</v>
      </c>
      <c r="AK4033">
        <v>1.20455</v>
      </c>
      <c r="AR4033" s="3"/>
    </row>
    <row r="4034" spans="1:44" hidden="1" outlineLevel="1" x14ac:dyDescent="0.2">
      <c r="A4034" s="2">
        <v>38518</v>
      </c>
      <c r="B4034">
        <v>11.46</v>
      </c>
      <c r="E4034" s="2">
        <v>38518</v>
      </c>
      <c r="F4034">
        <v>1206.58</v>
      </c>
      <c r="G4034">
        <f t="shared" si="561"/>
        <v>2.2177737538517928E-3</v>
      </c>
      <c r="H4034" s="2">
        <v>38518</v>
      </c>
      <c r="I4034">
        <v>1806.78</v>
      </c>
      <c r="J4034">
        <f t="shared" si="562"/>
        <v>2.2465926677872616E-3</v>
      </c>
      <c r="K4034">
        <f t="shared" si="558"/>
        <v>2.1109926677872616E-3</v>
      </c>
      <c r="L4034">
        <v>3.5007032577291232E-3</v>
      </c>
      <c r="N4034" s="2">
        <v>38518</v>
      </c>
      <c r="O4034">
        <v>25.26</v>
      </c>
      <c r="Q4034" s="2">
        <v>38518</v>
      </c>
      <c r="R4034">
        <v>29422.18</v>
      </c>
      <c r="S4034" s="8">
        <f t="shared" si="563"/>
        <v>-3.9426324299290938E-3</v>
      </c>
      <c r="T4034" s="9">
        <f t="shared" si="559"/>
        <v>-4.0782324299290934E-3</v>
      </c>
      <c r="U4034" s="3">
        <f>Sheet1!$B$17+Sheet1!$B$18*'Portfolio allocation'!K4034</f>
        <v>2.9095831725089562E-3</v>
      </c>
      <c r="V4034" s="13">
        <f t="shared" si="564"/>
        <v>-6.9878156024380496E-3</v>
      </c>
      <c r="W4034" s="13"/>
      <c r="X4034" s="2">
        <v>38518</v>
      </c>
      <c r="Y4034">
        <v>72.879000000000005</v>
      </c>
      <c r="AA4034" s="2">
        <v>38518</v>
      </c>
      <c r="AB4034">
        <v>932.49</v>
      </c>
      <c r="AC4034">
        <f t="shared" si="565"/>
        <v>1.8836383501775522E-2</v>
      </c>
      <c r="AD4034">
        <f t="shared" si="560"/>
        <v>1.8700783501775523E-2</v>
      </c>
      <c r="AE4034">
        <f>Sheet2!$B$17+Sheet2!$B$18*'Portfolio allocation'!K4034</f>
        <v>1.9305355478546316E-3</v>
      </c>
      <c r="AF4034">
        <f t="shared" si="566"/>
        <v>1.6770247953920892E-2</v>
      </c>
      <c r="AH4034" s="2">
        <v>38518</v>
      </c>
      <c r="AI4034">
        <v>4.1100000000000003</v>
      </c>
      <c r="AJ4034">
        <v>3.39</v>
      </c>
      <c r="AK4034">
        <v>1.21095</v>
      </c>
      <c r="AR4034" s="3"/>
    </row>
    <row r="4035" spans="1:44" hidden="1" outlineLevel="1" x14ac:dyDescent="0.2">
      <c r="A4035" s="2">
        <v>38519</v>
      </c>
      <c r="B4035">
        <v>11.15</v>
      </c>
      <c r="E4035" s="2">
        <v>38519</v>
      </c>
      <c r="F4035">
        <v>1210.96</v>
      </c>
      <c r="G4035">
        <f t="shared" si="561"/>
        <v>3.630094979197418E-3</v>
      </c>
      <c r="H4035" s="2">
        <v>38519</v>
      </c>
      <c r="I4035">
        <v>1813.35</v>
      </c>
      <c r="J4035">
        <f t="shared" si="562"/>
        <v>3.6363032577291232E-3</v>
      </c>
      <c r="K4035">
        <f t="shared" si="558"/>
        <v>3.5007032577291232E-3</v>
      </c>
      <c r="L4035">
        <v>4.8279896765653935E-3</v>
      </c>
      <c r="N4035" s="2">
        <v>38519</v>
      </c>
      <c r="O4035">
        <v>25.04</v>
      </c>
      <c r="Q4035" s="2">
        <v>38519</v>
      </c>
      <c r="R4035">
        <v>29165.93</v>
      </c>
      <c r="S4035" s="8">
        <f t="shared" si="563"/>
        <v>-8.7094158216691753E-3</v>
      </c>
      <c r="T4035" s="9">
        <f t="shared" si="559"/>
        <v>-8.8450158216691749E-3</v>
      </c>
      <c r="U4035" s="3">
        <f>Sheet1!$B$17+Sheet1!$B$18*'Portfolio allocation'!K4035</f>
        <v>4.503894381240282E-3</v>
      </c>
      <c r="V4035" s="13">
        <f t="shared" si="564"/>
        <v>-1.3348910202909457E-2</v>
      </c>
      <c r="W4035" s="13"/>
      <c r="X4035" s="2">
        <v>38519</v>
      </c>
      <c r="Y4035">
        <v>73.595399999999998</v>
      </c>
      <c r="AA4035" s="2">
        <v>38519</v>
      </c>
      <c r="AB4035">
        <v>941.65</v>
      </c>
      <c r="AC4035">
        <f t="shared" si="565"/>
        <v>9.8231616424839796E-3</v>
      </c>
      <c r="AD4035">
        <f t="shared" si="560"/>
        <v>9.6879616424839794E-3</v>
      </c>
      <c r="AE4035">
        <f>Sheet2!$B$17+Sheet2!$B$18*'Portfolio allocation'!K4035</f>
        <v>3.1663016591546881E-3</v>
      </c>
      <c r="AF4035">
        <f t="shared" si="566"/>
        <v>6.5216599833292912E-3</v>
      </c>
      <c r="AH4035" s="2">
        <v>38519</v>
      </c>
      <c r="AI4035">
        <v>4.069</v>
      </c>
      <c r="AJ4035">
        <v>3.38</v>
      </c>
      <c r="AK4035">
        <v>1.20845</v>
      </c>
      <c r="AR4035" s="3"/>
    </row>
    <row r="4036" spans="1:44" hidden="1" outlineLevel="1" x14ac:dyDescent="0.2">
      <c r="A4036" s="2">
        <v>38520</v>
      </c>
      <c r="B4036">
        <v>11.48</v>
      </c>
      <c r="E4036" s="2">
        <v>38520</v>
      </c>
      <c r="F4036">
        <v>1216.96</v>
      </c>
      <c r="G4036">
        <f t="shared" si="561"/>
        <v>4.9547466472881219E-3</v>
      </c>
      <c r="H4036" s="2">
        <v>38520</v>
      </c>
      <c r="I4036">
        <v>1822.35</v>
      </c>
      <c r="J4036">
        <f t="shared" si="562"/>
        <v>4.9631896765653938E-3</v>
      </c>
      <c r="K4036">
        <f t="shared" ref="K4036:K4099" si="567">J4036-(AJ4035/25000)</f>
        <v>4.8279896765653935E-3</v>
      </c>
      <c r="L4036">
        <v>-8.434771915384197E-4</v>
      </c>
      <c r="N4036" s="2">
        <v>38520</v>
      </c>
      <c r="O4036">
        <v>25.04</v>
      </c>
      <c r="Q4036" s="2">
        <v>38520</v>
      </c>
      <c r="R4036">
        <v>29165.93</v>
      </c>
      <c r="S4036" s="8">
        <f t="shared" si="563"/>
        <v>0</v>
      </c>
      <c r="T4036" s="9">
        <f t="shared" ref="T4036:T4099" si="568">S4036-(AJ4035/100/250)</f>
        <v>-1.3519999999999998E-4</v>
      </c>
      <c r="U4036" s="3">
        <f>Sheet1!$B$17+Sheet1!$B$18*'Portfolio allocation'!K4036</f>
        <v>6.0265909988403941E-3</v>
      </c>
      <c r="V4036" s="13">
        <f t="shared" si="564"/>
        <v>-6.1617909988403944E-3</v>
      </c>
      <c r="W4036" s="13"/>
      <c r="X4036" s="2">
        <v>38520</v>
      </c>
      <c r="Y4036">
        <v>72.965000000000003</v>
      </c>
      <c r="AA4036" s="2">
        <v>38520</v>
      </c>
      <c r="AB4036">
        <v>933.59</v>
      </c>
      <c r="AC4036">
        <f t="shared" si="565"/>
        <v>-8.5594435299739535E-3</v>
      </c>
      <c r="AD4036">
        <f t="shared" ref="AD4036:AD4099" si="569">AC4036-AJ4036/25000</f>
        <v>-8.6950435299739531E-3</v>
      </c>
      <c r="AE4036">
        <f>Sheet2!$B$17+Sheet2!$B$18*'Portfolio allocation'!K4036</f>
        <v>4.3465586049230105E-3</v>
      </c>
      <c r="AF4036">
        <f t="shared" si="566"/>
        <v>-1.3041602134896964E-2</v>
      </c>
      <c r="AH4036" s="2">
        <v>38520</v>
      </c>
      <c r="AI4036">
        <v>4.0750000000000002</v>
      </c>
      <c r="AJ4036">
        <v>3.39</v>
      </c>
      <c r="AK4036">
        <v>1.22305</v>
      </c>
      <c r="AR4036" s="3"/>
    </row>
    <row r="4037" spans="1:44" hidden="1" outlineLevel="1" x14ac:dyDescent="0.2">
      <c r="A4037" s="2">
        <v>38523</v>
      </c>
      <c r="B4037">
        <v>11.47</v>
      </c>
      <c r="E4037" s="2">
        <v>38523</v>
      </c>
      <c r="F4037">
        <v>1216.0999999999999</v>
      </c>
      <c r="G4037">
        <f t="shared" ref="G4037:G4100" si="570">(F4037/F4036)-1</f>
        <v>-7.06678937680838E-4</v>
      </c>
      <c r="H4037" s="2">
        <v>38523</v>
      </c>
      <c r="I4037">
        <v>1821.06</v>
      </c>
      <c r="J4037">
        <f t="shared" ref="J4037:J4100" si="571">(I4037/I4036)-1</f>
        <v>-7.0787719153841966E-4</v>
      </c>
      <c r="K4037">
        <f t="shared" si="567"/>
        <v>-8.434771915384197E-4</v>
      </c>
      <c r="L4037">
        <v>-2.1685836864244264E-3</v>
      </c>
      <c r="N4037" s="2">
        <v>38523</v>
      </c>
      <c r="O4037">
        <v>25.11</v>
      </c>
      <c r="Q4037" s="2">
        <v>38523</v>
      </c>
      <c r="R4037">
        <v>29247.45</v>
      </c>
      <c r="S4037" s="8">
        <f t="shared" ref="S4037:S4100" si="572">R4037/R4036-1</f>
        <v>2.7950420233471274E-3</v>
      </c>
      <c r="T4037" s="9">
        <f t="shared" si="568"/>
        <v>2.6594420233471273E-3</v>
      </c>
      <c r="U4037" s="3">
        <f>Sheet1!$B$17+Sheet1!$B$18*'Portfolio allocation'!K4037</f>
        <v>-4.7985952633300584E-4</v>
      </c>
      <c r="V4037" s="13">
        <f t="shared" ref="V4037:V4100" si="573">T4037-U4037</f>
        <v>3.1393015496801332E-3</v>
      </c>
      <c r="W4037" s="13"/>
      <c r="X4037" s="2">
        <v>38523</v>
      </c>
      <c r="Y4037">
        <v>73.117800000000003</v>
      </c>
      <c r="AA4037" s="2">
        <v>38523</v>
      </c>
      <c r="AB4037">
        <v>935.54</v>
      </c>
      <c r="AC4037">
        <f t="shared" ref="AC4037:AC4100" si="574">AB4037/AB4036-1</f>
        <v>2.0887113186729422E-3</v>
      </c>
      <c r="AD4037">
        <f t="shared" si="569"/>
        <v>1.9519113186729422E-3</v>
      </c>
      <c r="AE4037">
        <f>Sheet2!$B$17+Sheet2!$B$18*'Portfolio allocation'!K4037</f>
        <v>-6.9665442640098895E-4</v>
      </c>
      <c r="AF4037">
        <f t="shared" ref="AF4037:AF4100" si="575">AD4037-AE4037</f>
        <v>2.6485657450739312E-3</v>
      </c>
      <c r="AH4037" s="2">
        <v>38523</v>
      </c>
      <c r="AI4037">
        <v>4.1100000000000003</v>
      </c>
      <c r="AJ4037">
        <v>3.42</v>
      </c>
      <c r="AK4037">
        <v>1.2137</v>
      </c>
      <c r="AR4037" s="3"/>
    </row>
    <row r="4038" spans="1:44" hidden="1" outlineLevel="1" x14ac:dyDescent="0.2">
      <c r="A4038" s="2">
        <v>38524</v>
      </c>
      <c r="B4038">
        <v>11.08</v>
      </c>
      <c r="E4038" s="2">
        <v>38524</v>
      </c>
      <c r="F4038">
        <v>1213.6099999999999</v>
      </c>
      <c r="G4038">
        <f t="shared" si="570"/>
        <v>-2.0475289861031643E-3</v>
      </c>
      <c r="H4038" s="2">
        <v>38524</v>
      </c>
      <c r="I4038">
        <v>1817.36</v>
      </c>
      <c r="J4038">
        <f t="shared" si="571"/>
        <v>-2.0317836864244265E-3</v>
      </c>
      <c r="K4038">
        <f t="shared" si="567"/>
        <v>-2.1685836864244264E-3</v>
      </c>
      <c r="L4038">
        <v>1.0530943346392178E-4</v>
      </c>
      <c r="N4038" s="2">
        <v>38524</v>
      </c>
      <c r="O4038">
        <v>25.15</v>
      </c>
      <c r="Q4038" s="2">
        <v>38524</v>
      </c>
      <c r="R4038">
        <v>29294.05</v>
      </c>
      <c r="S4038" s="8">
        <f t="shared" si="572"/>
        <v>1.5933012963522675E-3</v>
      </c>
      <c r="T4038" s="9">
        <f t="shared" si="568"/>
        <v>1.4565012963522674E-3</v>
      </c>
      <c r="U4038" s="3">
        <f>Sheet1!$B$17+Sheet1!$B$18*'Portfolio allocation'!K4038</f>
        <v>-2.0000552799307545E-3</v>
      </c>
      <c r="V4038" s="13">
        <f t="shared" si="573"/>
        <v>3.4565565762830217E-3</v>
      </c>
      <c r="W4038" s="13"/>
      <c r="X4038" s="2">
        <v>38524</v>
      </c>
      <c r="Y4038">
        <v>72.984099999999998</v>
      </c>
      <c r="AA4038" s="2">
        <v>38524</v>
      </c>
      <c r="AB4038">
        <v>933.83</v>
      </c>
      <c r="AC4038">
        <f t="shared" si="574"/>
        <v>-1.8278213652007658E-3</v>
      </c>
      <c r="AD4038">
        <f t="shared" si="569"/>
        <v>-1.9646213652007656E-3</v>
      </c>
      <c r="AE4038">
        <f>Sheet2!$B$17+Sheet2!$B$18*'Portfolio allocation'!K4038</f>
        <v>-1.8749729281778479E-3</v>
      </c>
      <c r="AF4038">
        <f t="shared" si="575"/>
        <v>-8.9648437022917752E-5</v>
      </c>
      <c r="AH4038" s="2">
        <v>38524</v>
      </c>
      <c r="AI4038">
        <v>4.0439999999999996</v>
      </c>
      <c r="AJ4038">
        <v>3.42</v>
      </c>
      <c r="AK4038">
        <v>1.2134499999999999</v>
      </c>
      <c r="AR4038" s="3"/>
    </row>
    <row r="4039" spans="1:44" hidden="1" outlineLevel="1" x14ac:dyDescent="0.2">
      <c r="A4039" s="2">
        <v>38525</v>
      </c>
      <c r="B4039">
        <v>11.05</v>
      </c>
      <c r="E4039" s="2">
        <v>38525</v>
      </c>
      <c r="F4039">
        <v>1213.8800000000001</v>
      </c>
      <c r="G4039">
        <f t="shared" si="570"/>
        <v>2.2247674294062492E-4</v>
      </c>
      <c r="H4039" s="2">
        <v>38525</v>
      </c>
      <c r="I4039">
        <v>1817.8</v>
      </c>
      <c r="J4039">
        <f t="shared" si="571"/>
        <v>2.4210943346392177E-4</v>
      </c>
      <c r="K4039">
        <f t="shared" si="567"/>
        <v>1.0530943346392178E-4</v>
      </c>
      <c r="L4039">
        <v>-1.0757530773462429E-2</v>
      </c>
      <c r="N4039" s="2">
        <v>38525</v>
      </c>
      <c r="O4039">
        <v>25.07</v>
      </c>
      <c r="Q4039" s="2">
        <v>38525</v>
      </c>
      <c r="R4039">
        <v>29200.87</v>
      </c>
      <c r="S4039" s="8">
        <f t="shared" si="572"/>
        <v>-3.1808507188320068E-3</v>
      </c>
      <c r="T4039" s="9">
        <f t="shared" si="568"/>
        <v>-3.3176507188320066E-3</v>
      </c>
      <c r="U4039" s="3">
        <f>Sheet1!$B$17+Sheet1!$B$18*'Portfolio allocation'!K4039</f>
        <v>6.0861253532040695E-4</v>
      </c>
      <c r="V4039" s="13">
        <f t="shared" si="573"/>
        <v>-3.9262632541524137E-3</v>
      </c>
      <c r="W4039" s="13"/>
      <c r="X4039" s="2">
        <v>38525</v>
      </c>
      <c r="Y4039">
        <v>73.767300000000006</v>
      </c>
      <c r="AA4039" s="2">
        <v>38525</v>
      </c>
      <c r="AB4039">
        <v>943.85</v>
      </c>
      <c r="AC4039">
        <f t="shared" si="574"/>
        <v>1.0730004390520742E-2</v>
      </c>
      <c r="AD4039">
        <f t="shared" si="569"/>
        <v>1.0595204390520743E-2</v>
      </c>
      <c r="AE4039">
        <f>Sheet2!$B$17+Sheet2!$B$18*'Portfolio allocation'!K4039</f>
        <v>1.4703084628711735E-4</v>
      </c>
      <c r="AF4039">
        <f t="shared" si="575"/>
        <v>1.0448173544233625E-2</v>
      </c>
      <c r="AH4039" s="2">
        <v>38525</v>
      </c>
      <c r="AI4039">
        <v>3.944</v>
      </c>
      <c r="AJ4039">
        <v>3.37</v>
      </c>
      <c r="AK4039">
        <v>1.2132499999999999</v>
      </c>
      <c r="AR4039" s="3"/>
    </row>
    <row r="4040" spans="1:44" hidden="1" outlineLevel="1" x14ac:dyDescent="0.2">
      <c r="A4040" s="2">
        <v>38526</v>
      </c>
      <c r="B4040">
        <v>12.13</v>
      </c>
      <c r="E4040" s="2">
        <v>38526</v>
      </c>
      <c r="F4040">
        <v>1200.73</v>
      </c>
      <c r="G4040">
        <f t="shared" si="570"/>
        <v>-1.0833031271624938E-2</v>
      </c>
      <c r="H4040" s="2">
        <v>38526</v>
      </c>
      <c r="I4040">
        <v>1798.49</v>
      </c>
      <c r="J4040">
        <f t="shared" si="571"/>
        <v>-1.062273077346243E-2</v>
      </c>
      <c r="K4040">
        <f t="shared" si="567"/>
        <v>-1.0757530773462429E-2</v>
      </c>
      <c r="L4040">
        <v>-7.7642217882779446E-3</v>
      </c>
      <c r="N4040" s="2">
        <v>38526</v>
      </c>
      <c r="O4040">
        <v>25.31</v>
      </c>
      <c r="Q4040" s="2">
        <v>38526</v>
      </c>
      <c r="R4040">
        <v>29480.42</v>
      </c>
      <c r="S4040" s="8">
        <f t="shared" si="572"/>
        <v>9.5733449037649354E-3</v>
      </c>
      <c r="T4040" s="9">
        <f t="shared" si="568"/>
        <v>9.4385449037649363E-3</v>
      </c>
      <c r="U4040" s="3">
        <f>Sheet1!$B$17+Sheet1!$B$18*'Portfolio allocation'!K4040</f>
        <v>-1.1853513051046845E-2</v>
      </c>
      <c r="V4040" s="13">
        <f t="shared" si="573"/>
        <v>2.1292057954811781E-2</v>
      </c>
      <c r="W4040" s="13"/>
      <c r="X4040" s="2">
        <v>38526</v>
      </c>
      <c r="Y4040">
        <v>72.028899999999993</v>
      </c>
      <c r="AA4040" s="2">
        <v>38526</v>
      </c>
      <c r="AB4040">
        <v>921.61</v>
      </c>
      <c r="AC4040">
        <f t="shared" si="574"/>
        <v>-2.3563066165174562E-2</v>
      </c>
      <c r="AD4040">
        <f t="shared" si="569"/>
        <v>-2.3698666165174562E-2</v>
      </c>
      <c r="AE4040">
        <f>Sheet2!$B$17+Sheet2!$B$18*'Portfolio allocation'!K4040</f>
        <v>-9.5124838018302779E-3</v>
      </c>
      <c r="AF4040">
        <f t="shared" si="575"/>
        <v>-1.4186182363344284E-2</v>
      </c>
      <c r="AH4040" s="2">
        <v>38526</v>
      </c>
      <c r="AI4040">
        <v>3.956</v>
      </c>
      <c r="AJ4040">
        <v>3.39</v>
      </c>
      <c r="AK4040">
        <v>1.2051499999999999</v>
      </c>
      <c r="AR4040" s="3"/>
    </row>
    <row r="4041" spans="1:44" hidden="1" outlineLevel="1" x14ac:dyDescent="0.2">
      <c r="A4041" s="2">
        <v>38527</v>
      </c>
      <c r="B4041">
        <v>12.18</v>
      </c>
      <c r="E4041" s="2">
        <v>38527</v>
      </c>
      <c r="F4041">
        <v>1191.57</v>
      </c>
      <c r="G4041">
        <f t="shared" si="570"/>
        <v>-7.6286925453683541E-3</v>
      </c>
      <c r="H4041" s="2">
        <v>38527</v>
      </c>
      <c r="I4041">
        <v>1784.77</v>
      </c>
      <c r="J4041">
        <f t="shared" si="571"/>
        <v>-7.628621788277945E-3</v>
      </c>
      <c r="K4041">
        <f t="shared" si="567"/>
        <v>-7.7642217882779446E-3</v>
      </c>
      <c r="L4041">
        <v>-8.7479109577137475E-4</v>
      </c>
      <c r="N4041" s="2">
        <v>38527</v>
      </c>
      <c r="O4041">
        <v>25.04</v>
      </c>
      <c r="Q4041" s="2">
        <v>38527</v>
      </c>
      <c r="R4041">
        <v>29165.93</v>
      </c>
      <c r="S4041" s="8">
        <f t="shared" si="572"/>
        <v>-1.0667758464770749E-2</v>
      </c>
      <c r="T4041" s="9">
        <f t="shared" si="568"/>
        <v>-1.0803358464770749E-2</v>
      </c>
      <c r="U4041" s="3">
        <f>Sheet1!$B$17+Sheet1!$B$18*'Portfolio allocation'!K4041</f>
        <v>-8.4195131227053181E-3</v>
      </c>
      <c r="V4041" s="13">
        <f t="shared" si="573"/>
        <v>-2.3838453420654306E-3</v>
      </c>
      <c r="W4041" s="13"/>
      <c r="X4041" s="2">
        <v>38527</v>
      </c>
      <c r="Y4041">
        <v>70.691699999999997</v>
      </c>
      <c r="AA4041" s="2">
        <v>38527</v>
      </c>
      <c r="AB4041">
        <v>904.5</v>
      </c>
      <c r="AC4041">
        <f t="shared" si="574"/>
        <v>-1.8565336747648153E-2</v>
      </c>
      <c r="AD4041">
        <f t="shared" si="569"/>
        <v>-1.8700536747648152E-2</v>
      </c>
      <c r="AE4041">
        <f>Sheet2!$B$17+Sheet2!$B$18*'Portfolio allocation'!K4041</f>
        <v>-6.8507570859852925E-3</v>
      </c>
      <c r="AF4041">
        <f t="shared" si="575"/>
        <v>-1.1849779661662859E-2</v>
      </c>
      <c r="AH4041" s="2">
        <v>38527</v>
      </c>
      <c r="AI4041">
        <v>3.92</v>
      </c>
      <c r="AJ4041">
        <v>3.38</v>
      </c>
      <c r="AK4041">
        <v>1.2088000000000001</v>
      </c>
      <c r="AR4041" s="3"/>
    </row>
    <row r="4042" spans="1:44" hidden="1" outlineLevel="1" x14ac:dyDescent="0.2">
      <c r="A4042" s="2">
        <v>38530</v>
      </c>
      <c r="B4042">
        <v>12.52</v>
      </c>
      <c r="E4042" s="2">
        <v>38530</v>
      </c>
      <c r="F4042">
        <v>1190.69</v>
      </c>
      <c r="G4042">
        <f t="shared" si="570"/>
        <v>-7.385214464948886E-4</v>
      </c>
      <c r="H4042" s="2">
        <v>38530</v>
      </c>
      <c r="I4042">
        <v>1783.45</v>
      </c>
      <c r="J4042">
        <f t="shared" si="571"/>
        <v>-7.3959109577137472E-4</v>
      </c>
      <c r="K4042">
        <f t="shared" si="567"/>
        <v>-8.7479109577137475E-4</v>
      </c>
      <c r="L4042">
        <v>9.1822165129384278E-3</v>
      </c>
      <c r="N4042" s="2">
        <v>38530</v>
      </c>
      <c r="O4042">
        <v>25.05</v>
      </c>
      <c r="Q4042" s="2">
        <v>38530</v>
      </c>
      <c r="R4042">
        <v>29177.57</v>
      </c>
      <c r="S4042" s="8">
        <f t="shared" si="572"/>
        <v>3.9909579430519315E-4</v>
      </c>
      <c r="T4042" s="9">
        <f t="shared" si="568"/>
        <v>2.6389579430519317E-4</v>
      </c>
      <c r="U4042" s="3">
        <f>Sheet1!$B$17+Sheet1!$B$18*'Portfolio allocation'!K4042</f>
        <v>-5.1578363086892082E-4</v>
      </c>
      <c r="V4042" s="13">
        <f t="shared" si="573"/>
        <v>7.7967942517411393E-4</v>
      </c>
      <c r="W4042" s="13"/>
      <c r="X4042" s="2">
        <v>38530</v>
      </c>
      <c r="Y4042">
        <v>70.567499999999995</v>
      </c>
      <c r="AA4042" s="2">
        <v>38530</v>
      </c>
      <c r="AB4042">
        <v>902.91</v>
      </c>
      <c r="AC4042">
        <f t="shared" si="574"/>
        <v>-1.7578772802653297E-3</v>
      </c>
      <c r="AD4042">
        <f t="shared" si="569"/>
        <v>-1.8946772802653298E-3</v>
      </c>
      <c r="AE4042">
        <f>Sheet2!$B$17+Sheet2!$B$18*'Portfolio allocation'!K4042</f>
        <v>-7.2449954893488299E-4</v>
      </c>
      <c r="AF4042">
        <f t="shared" si="575"/>
        <v>-1.1701777313304468E-3</v>
      </c>
      <c r="AH4042" s="2">
        <v>38530</v>
      </c>
      <c r="AI4042">
        <v>3.9060000000000001</v>
      </c>
      <c r="AJ4042">
        <v>3.42</v>
      </c>
      <c r="AK4042">
        <v>1.2161500000000001</v>
      </c>
      <c r="AR4042" s="3"/>
    </row>
    <row r="4043" spans="1:44" hidden="1" outlineLevel="1" x14ac:dyDescent="0.2">
      <c r="A4043" s="2">
        <v>38531</v>
      </c>
      <c r="B4043">
        <v>11.58</v>
      </c>
      <c r="E4043" s="2">
        <v>38531</v>
      </c>
      <c r="F4043">
        <v>1201.57</v>
      </c>
      <c r="G4043">
        <f t="shared" si="570"/>
        <v>9.1375588944224706E-3</v>
      </c>
      <c r="H4043" s="2">
        <v>38531</v>
      </c>
      <c r="I4043">
        <v>1800.07</v>
      </c>
      <c r="J4043">
        <f t="shared" si="571"/>
        <v>9.3190165129384273E-3</v>
      </c>
      <c r="K4043">
        <f t="shared" si="567"/>
        <v>9.1822165129384278E-3</v>
      </c>
      <c r="L4043">
        <v>-1.43834944641032E-3</v>
      </c>
      <c r="N4043" s="2">
        <v>38531</v>
      </c>
      <c r="O4043">
        <v>25.07</v>
      </c>
      <c r="Q4043" s="2">
        <v>38531</v>
      </c>
      <c r="R4043">
        <v>29200.87</v>
      </c>
      <c r="S4043" s="8">
        <f t="shared" si="572"/>
        <v>7.9855861882949242E-4</v>
      </c>
      <c r="T4043" s="9">
        <f t="shared" si="568"/>
        <v>6.6175861882949234E-4</v>
      </c>
      <c r="U4043" s="3">
        <f>Sheet1!$B$17+Sheet1!$B$18*'Portfolio allocation'!K4043</f>
        <v>1.102187037631041E-2</v>
      </c>
      <c r="V4043" s="13">
        <f t="shared" si="573"/>
        <v>-1.0360111757480917E-2</v>
      </c>
      <c r="W4043" s="13"/>
      <c r="X4043" s="2">
        <v>38531</v>
      </c>
      <c r="Y4043">
        <v>71.923900000000003</v>
      </c>
      <c r="AA4043" s="2">
        <v>38531</v>
      </c>
      <c r="AB4043">
        <v>920.26</v>
      </c>
      <c r="AC4043">
        <f t="shared" si="574"/>
        <v>1.9215647185212292E-2</v>
      </c>
      <c r="AD4043">
        <f t="shared" si="569"/>
        <v>1.9077247185212292E-2</v>
      </c>
      <c r="AE4043">
        <f>Sheet2!$B$17+Sheet2!$B$18*'Portfolio allocation'!K4043</f>
        <v>8.218448194199408E-3</v>
      </c>
      <c r="AF4043">
        <f t="shared" si="575"/>
        <v>1.0858798991012884E-2</v>
      </c>
      <c r="AH4043" s="2">
        <v>38531</v>
      </c>
      <c r="AI4043">
        <v>3.9729999999999999</v>
      </c>
      <c r="AJ4043">
        <v>3.46</v>
      </c>
      <c r="AK4043">
        <v>1.2079500000000001</v>
      </c>
      <c r="AR4043" s="3"/>
    </row>
    <row r="4044" spans="1:44" hidden="1" outlineLevel="1" x14ac:dyDescent="0.2">
      <c r="A4044" s="2">
        <v>38532</v>
      </c>
      <c r="B4044">
        <v>11.77</v>
      </c>
      <c r="E4044" s="2">
        <v>38532</v>
      </c>
      <c r="F4044">
        <v>1199.8499999999999</v>
      </c>
      <c r="G4044">
        <f t="shared" si="570"/>
        <v>-1.4314605058382002E-3</v>
      </c>
      <c r="H4044" s="2">
        <v>38532</v>
      </c>
      <c r="I4044">
        <v>1797.73</v>
      </c>
      <c r="J4044">
        <f t="shared" si="571"/>
        <v>-1.2999494464103201E-3</v>
      </c>
      <c r="K4044">
        <f t="shared" si="567"/>
        <v>-1.43834944641032E-3</v>
      </c>
      <c r="L4044">
        <v>-7.2243149126954131E-3</v>
      </c>
      <c r="N4044" s="2">
        <v>38532</v>
      </c>
      <c r="O4044">
        <v>25.09</v>
      </c>
      <c r="Q4044" s="2">
        <v>38532</v>
      </c>
      <c r="R4044">
        <v>29224.17</v>
      </c>
      <c r="S4044" s="8">
        <f t="shared" si="572"/>
        <v>7.9792143179302499E-4</v>
      </c>
      <c r="T4044" s="9">
        <f t="shared" si="568"/>
        <v>6.5952143179302499E-4</v>
      </c>
      <c r="U4044" s="3">
        <f>Sheet1!$B$17+Sheet1!$B$18*'Portfolio allocation'!K4044</f>
        <v>-1.1623120531898572E-3</v>
      </c>
      <c r="V4044" s="13">
        <f t="shared" si="573"/>
        <v>1.8218334849828821E-3</v>
      </c>
      <c r="W4044" s="13"/>
      <c r="X4044" s="2">
        <v>38532</v>
      </c>
      <c r="Y4044">
        <v>71.379400000000004</v>
      </c>
      <c r="AA4044" s="2">
        <v>38532</v>
      </c>
      <c r="AB4044">
        <v>913.3</v>
      </c>
      <c r="AC4044">
        <f t="shared" si="574"/>
        <v>-7.5630799991307507E-3</v>
      </c>
      <c r="AD4044">
        <f t="shared" si="569"/>
        <v>-7.7006799991307506E-3</v>
      </c>
      <c r="AE4044">
        <f>Sheet2!$B$17+Sheet2!$B$18*'Portfolio allocation'!K4044</f>
        <v>-1.2256300119969066E-3</v>
      </c>
      <c r="AF4044">
        <f t="shared" si="575"/>
        <v>-6.4750499871338435E-3</v>
      </c>
      <c r="AH4044" s="2">
        <v>38532</v>
      </c>
      <c r="AI4044">
        <v>3.9860000000000002</v>
      </c>
      <c r="AJ4044">
        <v>3.44</v>
      </c>
      <c r="AK4044">
        <v>1.20685</v>
      </c>
      <c r="AR4044" s="3"/>
    </row>
    <row r="4045" spans="1:44" hidden="1" outlineLevel="1" x14ac:dyDescent="0.2">
      <c r="A4045" s="2">
        <v>38533</v>
      </c>
      <c r="B4045">
        <v>12.04</v>
      </c>
      <c r="E4045" s="2">
        <v>38533</v>
      </c>
      <c r="F4045">
        <v>1191.33</v>
      </c>
      <c r="G4045">
        <f t="shared" si="570"/>
        <v>-7.1008876109514008E-3</v>
      </c>
      <c r="H4045" s="2">
        <v>38533</v>
      </c>
      <c r="I4045">
        <v>1784.99</v>
      </c>
      <c r="J4045">
        <f t="shared" si="571"/>
        <v>-7.0867149126954132E-3</v>
      </c>
      <c r="K4045">
        <f t="shared" si="567"/>
        <v>-7.2243149126954131E-3</v>
      </c>
      <c r="L4045">
        <v>2.5847043288757801E-3</v>
      </c>
      <c r="N4045" s="2">
        <v>38533</v>
      </c>
      <c r="O4045">
        <v>24.84</v>
      </c>
      <c r="Q4045" s="2">
        <v>38533</v>
      </c>
      <c r="R4045">
        <v>28932.98</v>
      </c>
      <c r="S4045" s="8">
        <f t="shared" si="572"/>
        <v>-9.9640126648592453E-3</v>
      </c>
      <c r="T4045" s="9">
        <f t="shared" si="568"/>
        <v>-1.0101612664859245E-2</v>
      </c>
      <c r="U4045" s="3">
        <f>Sheet1!$B$17+Sheet1!$B$18*'Portfolio allocation'!K4045</f>
        <v>-7.800118271977189E-3</v>
      </c>
      <c r="V4045" s="13">
        <f t="shared" si="573"/>
        <v>-2.3014943928820562E-3</v>
      </c>
      <c r="W4045" s="13"/>
      <c r="X4045" s="2">
        <v>38533</v>
      </c>
      <c r="Y4045">
        <v>70.873199999999997</v>
      </c>
      <c r="AA4045" s="2">
        <v>38533</v>
      </c>
      <c r="AB4045">
        <v>906.82</v>
      </c>
      <c r="AC4045">
        <f t="shared" si="574"/>
        <v>-7.0951494580092644E-3</v>
      </c>
      <c r="AD4045">
        <f t="shared" si="569"/>
        <v>-7.2331494580092645E-3</v>
      </c>
      <c r="AE4045">
        <f>Sheet2!$B$17+Sheet2!$B$18*'Portfolio allocation'!K4045</f>
        <v>-6.3706581179471334E-3</v>
      </c>
      <c r="AF4045">
        <f t="shared" si="575"/>
        <v>-8.6249134006213118E-4</v>
      </c>
      <c r="AH4045" s="2">
        <v>38533</v>
      </c>
      <c r="AI4045">
        <v>3.919</v>
      </c>
      <c r="AJ4045">
        <v>3.45</v>
      </c>
      <c r="AK4045">
        <v>1.21065</v>
      </c>
      <c r="AR4045" s="3"/>
    </row>
    <row r="4046" spans="1:44" hidden="1" outlineLevel="1" x14ac:dyDescent="0.2">
      <c r="A4046" s="2">
        <v>38534</v>
      </c>
      <c r="B4046">
        <v>11.4</v>
      </c>
      <c r="E4046" s="2">
        <v>38534</v>
      </c>
      <c r="F4046">
        <v>1194.44</v>
      </c>
      <c r="G4046">
        <f t="shared" si="570"/>
        <v>2.6105277295125351E-3</v>
      </c>
      <c r="H4046" s="2">
        <v>38534</v>
      </c>
      <c r="I4046">
        <v>1789.85</v>
      </c>
      <c r="J4046">
        <f t="shared" si="571"/>
        <v>2.7227043288757802E-3</v>
      </c>
      <c r="K4046">
        <f t="shared" si="567"/>
        <v>2.5847043288757801E-3</v>
      </c>
      <c r="L4046">
        <v>-1.404E-4</v>
      </c>
      <c r="N4046" s="2">
        <v>38534</v>
      </c>
      <c r="O4046">
        <v>24.71</v>
      </c>
      <c r="Q4046" s="2">
        <v>38534</v>
      </c>
      <c r="R4046">
        <v>28781.55</v>
      </c>
      <c r="S4046" s="8">
        <f t="shared" si="572"/>
        <v>-5.233819675678042E-3</v>
      </c>
      <c r="T4046" s="9">
        <f t="shared" si="568"/>
        <v>-5.3718196756780421E-3</v>
      </c>
      <c r="U4046" s="3">
        <f>Sheet1!$B$17+Sheet1!$B$18*'Portfolio allocation'!K4046</f>
        <v>3.4530371955597237E-3</v>
      </c>
      <c r="V4046" s="13">
        <f t="shared" si="573"/>
        <v>-8.8248568712377649E-3</v>
      </c>
      <c r="W4046" s="13"/>
      <c r="X4046" s="2">
        <v>38534</v>
      </c>
      <c r="Y4046">
        <v>71.322100000000006</v>
      </c>
      <c r="AA4046" s="2">
        <v>38534</v>
      </c>
      <c r="AB4046">
        <v>912.56</v>
      </c>
      <c r="AC4046">
        <f t="shared" si="574"/>
        <v>6.3298118700512163E-3</v>
      </c>
      <c r="AD4046">
        <f t="shared" si="569"/>
        <v>6.1894118700512165E-3</v>
      </c>
      <c r="AE4046">
        <f>Sheet2!$B$17+Sheet2!$B$18*'Portfolio allocation'!K4046</f>
        <v>2.351772042372054E-3</v>
      </c>
      <c r="AF4046">
        <f t="shared" si="575"/>
        <v>3.8376398276791625E-3</v>
      </c>
      <c r="AH4046" s="2">
        <v>38534</v>
      </c>
      <c r="AI4046">
        <v>4.0510000000000002</v>
      </c>
      <c r="AJ4046">
        <v>3.51</v>
      </c>
      <c r="AK4046">
        <v>1.19675</v>
      </c>
      <c r="AR4046" s="3"/>
    </row>
    <row r="4047" spans="1:44" hidden="1" outlineLevel="1" x14ac:dyDescent="0.2">
      <c r="A4047" s="2">
        <v>38537</v>
      </c>
      <c r="B4047">
        <v>11.4</v>
      </c>
      <c r="E4047" s="2">
        <v>38537</v>
      </c>
      <c r="F4047">
        <v>1194.44</v>
      </c>
      <c r="G4047">
        <f t="shared" si="570"/>
        <v>0</v>
      </c>
      <c r="H4047" s="2">
        <v>38537</v>
      </c>
      <c r="I4047">
        <v>1789.85</v>
      </c>
      <c r="J4047">
        <f t="shared" si="571"/>
        <v>0</v>
      </c>
      <c r="K4047">
        <f t="shared" si="567"/>
        <v>-1.404E-4</v>
      </c>
      <c r="L4047">
        <v>8.703916562840459E-3</v>
      </c>
      <c r="N4047" s="2">
        <v>38537</v>
      </c>
      <c r="O4047">
        <v>24.71</v>
      </c>
      <c r="Q4047" s="2">
        <v>38537</v>
      </c>
      <c r="R4047">
        <v>28781.55</v>
      </c>
      <c r="S4047" s="8">
        <f t="shared" si="572"/>
        <v>0</v>
      </c>
      <c r="T4047" s="9">
        <f t="shared" si="568"/>
        <v>-1.404E-4</v>
      </c>
      <c r="U4047" s="3">
        <f>Sheet1!$B$17+Sheet1!$B$18*'Portfolio allocation'!K4047</f>
        <v>3.2672844614544945E-4</v>
      </c>
      <c r="V4047" s="13">
        <f t="shared" si="573"/>
        <v>-4.6712844614544945E-4</v>
      </c>
      <c r="W4047" s="13"/>
      <c r="X4047" s="2">
        <v>38537</v>
      </c>
      <c r="Y4047">
        <v>71.322100000000006</v>
      </c>
      <c r="AA4047" s="2">
        <v>38537</v>
      </c>
      <c r="AB4047">
        <v>912.56</v>
      </c>
      <c r="AC4047">
        <f t="shared" si="574"/>
        <v>0</v>
      </c>
      <c r="AD4047">
        <f t="shared" si="569"/>
        <v>-1.404E-4</v>
      </c>
      <c r="AE4047">
        <f>Sheet2!$B$17+Sheet2!$B$18*'Portfolio allocation'!K4047</f>
        <v>-7.1460250563596994E-5</v>
      </c>
      <c r="AF4047">
        <f t="shared" si="575"/>
        <v>-6.8939749436403003E-5</v>
      </c>
      <c r="AH4047" s="2">
        <v>38537</v>
      </c>
      <c r="AI4047">
        <v>4.0510000000000002</v>
      </c>
      <c r="AJ4047">
        <v>3.51</v>
      </c>
      <c r="AK4047">
        <v>1.19065</v>
      </c>
      <c r="AR4047" s="3"/>
    </row>
    <row r="4048" spans="1:44" hidden="1" outlineLevel="1" x14ac:dyDescent="0.2">
      <c r="A4048" s="2">
        <v>38538</v>
      </c>
      <c r="B4048">
        <v>11.68</v>
      </c>
      <c r="E4048" s="2">
        <v>38538</v>
      </c>
      <c r="F4048">
        <v>1204.99</v>
      </c>
      <c r="G4048">
        <f t="shared" si="570"/>
        <v>8.8325910049897871E-3</v>
      </c>
      <c r="H4048" s="2">
        <v>38538</v>
      </c>
      <c r="I4048">
        <v>1805.68</v>
      </c>
      <c r="J4048">
        <f t="shared" si="571"/>
        <v>8.8443165628404596E-3</v>
      </c>
      <c r="K4048">
        <f t="shared" si="567"/>
        <v>8.703916562840459E-3</v>
      </c>
      <c r="L4048">
        <v>-8.244210801470999E-3</v>
      </c>
      <c r="N4048" s="2">
        <v>38538</v>
      </c>
      <c r="O4048">
        <v>24.98</v>
      </c>
      <c r="Q4048" s="2">
        <v>38538</v>
      </c>
      <c r="R4048">
        <v>29096.04</v>
      </c>
      <c r="S4048" s="8">
        <f t="shared" si="572"/>
        <v>1.0926791642562828E-2</v>
      </c>
      <c r="T4048" s="9">
        <f t="shared" si="568"/>
        <v>1.0786391642562827E-2</v>
      </c>
      <c r="U4048" s="3">
        <f>Sheet1!$B$17+Sheet1!$B$18*'Portfolio allocation'!K4048</f>
        <v>1.0473152551825293E-2</v>
      </c>
      <c r="V4048" s="13">
        <f t="shared" si="573"/>
        <v>3.1323909073753368E-4</v>
      </c>
      <c r="W4048" s="13"/>
      <c r="X4048" s="2">
        <v>38538</v>
      </c>
      <c r="Y4048">
        <v>71.436700000000002</v>
      </c>
      <c r="AA4048" s="2">
        <v>38538</v>
      </c>
      <c r="AB4048">
        <v>914.03</v>
      </c>
      <c r="AC4048">
        <f t="shared" si="574"/>
        <v>1.6108529850091813E-3</v>
      </c>
      <c r="AD4048">
        <f t="shared" si="569"/>
        <v>1.4688529850091813E-3</v>
      </c>
      <c r="AE4048">
        <f>Sheet2!$B$17+Sheet2!$B$18*'Portfolio allocation'!K4048</f>
        <v>7.7931316760369417E-3</v>
      </c>
      <c r="AF4048">
        <f t="shared" si="575"/>
        <v>-6.3242786910277602E-3</v>
      </c>
      <c r="AH4048" s="2">
        <v>38538</v>
      </c>
      <c r="AI4048">
        <v>4.1100000000000003</v>
      </c>
      <c r="AJ4048">
        <v>3.55</v>
      </c>
      <c r="AK4048">
        <v>1.19075</v>
      </c>
      <c r="AR4048" s="3"/>
    </row>
    <row r="4049" spans="1:44" hidden="1" outlineLevel="1" x14ac:dyDescent="0.2">
      <c r="A4049" s="2">
        <v>38539</v>
      </c>
      <c r="B4049">
        <v>12.27</v>
      </c>
      <c r="E4049" s="2">
        <v>38539</v>
      </c>
      <c r="F4049">
        <v>1194.94</v>
      </c>
      <c r="G4049">
        <f t="shared" si="570"/>
        <v>-8.3403181769142742E-3</v>
      </c>
      <c r="H4049" s="2">
        <v>38539</v>
      </c>
      <c r="I4049">
        <v>1791.05</v>
      </c>
      <c r="J4049">
        <f t="shared" si="571"/>
        <v>-8.1022108014709993E-3</v>
      </c>
      <c r="K4049">
        <f t="shared" si="567"/>
        <v>-8.244210801470999E-3</v>
      </c>
      <c r="L4049">
        <v>2.37129267189646E-3</v>
      </c>
      <c r="N4049" s="2">
        <v>38539</v>
      </c>
      <c r="O4049">
        <v>24.7</v>
      </c>
      <c r="Q4049" s="2">
        <v>38539</v>
      </c>
      <c r="R4049">
        <v>28769.91</v>
      </c>
      <c r="S4049" s="8">
        <f t="shared" si="572"/>
        <v>-1.1208741808163669E-2</v>
      </c>
      <c r="T4049" s="9">
        <f t="shared" si="568"/>
        <v>-1.1350741808163669E-2</v>
      </c>
      <c r="U4049" s="3">
        <f>Sheet1!$B$17+Sheet1!$B$18*'Portfolio allocation'!K4049</f>
        <v>-8.9701686831796679E-3</v>
      </c>
      <c r="V4049" s="13">
        <f t="shared" si="573"/>
        <v>-2.380573124984001E-3</v>
      </c>
      <c r="W4049" s="13"/>
      <c r="X4049" s="2">
        <v>38539</v>
      </c>
      <c r="Y4049">
        <v>72.411000000000001</v>
      </c>
      <c r="AA4049" s="2">
        <v>38539</v>
      </c>
      <c r="AB4049">
        <v>926.5</v>
      </c>
      <c r="AC4049">
        <f t="shared" si="574"/>
        <v>1.3642878242508427E-2</v>
      </c>
      <c r="AD4049">
        <f t="shared" si="569"/>
        <v>1.3501678242508428E-2</v>
      </c>
      <c r="AE4049">
        <f>Sheet2!$B$17+Sheet2!$B$18*'Portfolio allocation'!K4049</f>
        <v>-7.2775755621438043E-3</v>
      </c>
      <c r="AF4049">
        <f t="shared" si="575"/>
        <v>2.0779253804652231E-2</v>
      </c>
      <c r="AH4049" s="2">
        <v>38539</v>
      </c>
      <c r="AI4049">
        <v>4.0739999999999998</v>
      </c>
      <c r="AJ4049">
        <v>3.53</v>
      </c>
      <c r="AK4049">
        <v>1.19275</v>
      </c>
      <c r="AR4049" s="3"/>
    </row>
    <row r="4050" spans="1:44" hidden="1" outlineLevel="1" x14ac:dyDescent="0.2">
      <c r="A4050" s="2">
        <v>38540</v>
      </c>
      <c r="B4050">
        <v>12.49</v>
      </c>
      <c r="E4050" s="2">
        <v>38540</v>
      </c>
      <c r="F4050">
        <v>1197.8699999999999</v>
      </c>
      <c r="G4050">
        <f t="shared" si="570"/>
        <v>2.45200595845807E-3</v>
      </c>
      <c r="H4050" s="2">
        <v>38540</v>
      </c>
      <c r="I4050">
        <v>1795.55</v>
      </c>
      <c r="J4050">
        <f t="shared" si="571"/>
        <v>2.5124926718964602E-3</v>
      </c>
      <c r="K4050">
        <f t="shared" si="567"/>
        <v>2.37129267189646E-3</v>
      </c>
      <c r="L4050">
        <v>1.1539672768789538E-2</v>
      </c>
      <c r="N4050" s="2">
        <v>38540</v>
      </c>
      <c r="O4050">
        <v>24.65</v>
      </c>
      <c r="Q4050" s="2">
        <v>38540</v>
      </c>
      <c r="R4050">
        <v>28711.67</v>
      </c>
      <c r="S4050" s="8">
        <f t="shared" si="572"/>
        <v>-2.024337232893747E-3</v>
      </c>
      <c r="T4050" s="9">
        <f t="shared" si="568"/>
        <v>-2.1655372328937472E-3</v>
      </c>
      <c r="U4050" s="3">
        <f>Sheet1!$B$17+Sheet1!$B$18*'Portfolio allocation'!K4050</f>
        <v>3.2082059341024091E-3</v>
      </c>
      <c r="V4050" s="13">
        <f t="shared" si="573"/>
        <v>-5.3737431669961568E-3</v>
      </c>
      <c r="W4050" s="13"/>
      <c r="X4050" s="2">
        <v>38540</v>
      </c>
      <c r="Y4050">
        <v>73.910600000000002</v>
      </c>
      <c r="AA4050" s="2">
        <v>38540</v>
      </c>
      <c r="AB4050">
        <v>945.68</v>
      </c>
      <c r="AC4050">
        <f t="shared" si="574"/>
        <v>2.0701565029681568E-2</v>
      </c>
      <c r="AD4050">
        <f t="shared" si="569"/>
        <v>2.0562365029681569E-2</v>
      </c>
      <c r="AE4050">
        <f>Sheet2!$B$17+Sheet2!$B$18*'Portfolio allocation'!K4050</f>
        <v>2.1620009523622493E-3</v>
      </c>
      <c r="AF4050">
        <f t="shared" si="575"/>
        <v>1.840036407731932E-2</v>
      </c>
      <c r="AH4050" s="2">
        <v>38540</v>
      </c>
      <c r="AI4050">
        <v>4.0650000000000004</v>
      </c>
      <c r="AJ4050">
        <v>3.48</v>
      </c>
      <c r="AK4050">
        <v>1.1951499999999999</v>
      </c>
      <c r="AR4050" s="3"/>
    </row>
    <row r="4051" spans="1:44" hidden="1" outlineLevel="1" x14ac:dyDescent="0.2">
      <c r="A4051" s="2">
        <v>38541</v>
      </c>
      <c r="B4051">
        <v>11.45</v>
      </c>
      <c r="E4051" s="2">
        <v>38541</v>
      </c>
      <c r="F4051">
        <v>1211.8599999999999</v>
      </c>
      <c r="G4051">
        <f t="shared" si="570"/>
        <v>1.1679063671349965E-2</v>
      </c>
      <c r="H4051" s="2">
        <v>38541</v>
      </c>
      <c r="I4051">
        <v>1816.52</v>
      </c>
      <c r="J4051">
        <f t="shared" si="571"/>
        <v>1.1678872768789539E-2</v>
      </c>
      <c r="K4051">
        <f t="shared" si="567"/>
        <v>1.1539672768789538E-2</v>
      </c>
      <c r="L4051">
        <v>6.1294309911260024E-3</v>
      </c>
      <c r="N4051" s="2">
        <v>38541</v>
      </c>
      <c r="O4051">
        <v>25.09</v>
      </c>
      <c r="Q4051" s="2">
        <v>38541</v>
      </c>
      <c r="R4051">
        <v>29224.17</v>
      </c>
      <c r="S4051" s="8">
        <f t="shared" si="572"/>
        <v>1.7849884733280863E-2</v>
      </c>
      <c r="T4051" s="9">
        <f t="shared" si="568"/>
        <v>1.7710684733280864E-2</v>
      </c>
      <c r="U4051" s="3">
        <f>Sheet1!$B$17+Sheet1!$B$18*'Portfolio allocation'!K4051</f>
        <v>1.3726403938909545E-2</v>
      </c>
      <c r="V4051" s="13">
        <f t="shared" si="573"/>
        <v>3.9842807943713185E-3</v>
      </c>
      <c r="W4051" s="13"/>
      <c r="X4051" s="2">
        <v>38541</v>
      </c>
      <c r="Y4051">
        <v>75.744500000000002</v>
      </c>
      <c r="AA4051" s="2">
        <v>38541</v>
      </c>
      <c r="AB4051">
        <v>969.15</v>
      </c>
      <c r="AC4051">
        <f t="shared" si="574"/>
        <v>2.4818120294391344E-2</v>
      </c>
      <c r="AD4051">
        <f t="shared" si="569"/>
        <v>2.4677320294391344E-2</v>
      </c>
      <c r="AE4051">
        <f>Sheet2!$B$17+Sheet2!$B$18*'Portfolio allocation'!K4051</f>
        <v>1.0314758441050871E-2</v>
      </c>
      <c r="AF4051">
        <f t="shared" si="575"/>
        <v>1.4362561853340472E-2</v>
      </c>
      <c r="AH4051" s="2">
        <v>38541</v>
      </c>
      <c r="AI4051">
        <v>4.0979999999999999</v>
      </c>
      <c r="AJ4051">
        <v>3.52</v>
      </c>
      <c r="AK4051">
        <v>1.1933499999999999</v>
      </c>
      <c r="AR4051" s="3"/>
    </row>
    <row r="4052" spans="1:44" hidden="1" outlineLevel="1" x14ac:dyDescent="0.2">
      <c r="A4052" s="2">
        <v>38544</v>
      </c>
      <c r="B4052">
        <v>11.28</v>
      </c>
      <c r="E4052" s="2">
        <v>38544</v>
      </c>
      <c r="F4052">
        <v>1219.44</v>
      </c>
      <c r="G4052">
        <f t="shared" si="570"/>
        <v>6.2548479197268581E-3</v>
      </c>
      <c r="H4052" s="2">
        <v>38544</v>
      </c>
      <c r="I4052">
        <v>1827.91</v>
      </c>
      <c r="J4052">
        <f t="shared" si="571"/>
        <v>6.2702309911260024E-3</v>
      </c>
      <c r="K4052">
        <f t="shared" si="567"/>
        <v>6.1294309911260024E-3</v>
      </c>
      <c r="L4052">
        <v>2.1763890388476581E-3</v>
      </c>
      <c r="N4052" s="2">
        <v>38544</v>
      </c>
      <c r="O4052">
        <v>25.29</v>
      </c>
      <c r="Q4052" s="2">
        <v>38544</v>
      </c>
      <c r="R4052">
        <v>29457.119999999999</v>
      </c>
      <c r="S4052" s="8">
        <f t="shared" si="572"/>
        <v>7.9711416953842651E-3</v>
      </c>
      <c r="T4052" s="9">
        <f t="shared" si="568"/>
        <v>7.8303416953842651E-3</v>
      </c>
      <c r="U4052" s="3">
        <f>Sheet1!$B$17+Sheet1!$B$18*'Portfolio allocation'!K4052</f>
        <v>7.5196374578134183E-3</v>
      </c>
      <c r="V4052" s="13">
        <f t="shared" si="573"/>
        <v>3.1070423757084686E-4</v>
      </c>
      <c r="W4052" s="13"/>
      <c r="X4052" s="2">
        <v>38544</v>
      </c>
      <c r="Y4052">
        <v>75.419799999999995</v>
      </c>
      <c r="AA4052" s="2">
        <v>38544</v>
      </c>
      <c r="AB4052">
        <v>964.99</v>
      </c>
      <c r="AC4052">
        <f t="shared" si="574"/>
        <v>-4.2924211938296652E-3</v>
      </c>
      <c r="AD4052">
        <f t="shared" si="569"/>
        <v>-4.4356211938296648E-3</v>
      </c>
      <c r="AE4052">
        <f>Sheet2!$B$17+Sheet2!$B$18*'Portfolio allocation'!K4052</f>
        <v>5.5038334246011707E-3</v>
      </c>
      <c r="AF4052">
        <f t="shared" si="575"/>
        <v>-9.9394546184308347E-3</v>
      </c>
      <c r="AH4052" s="2">
        <v>38544</v>
      </c>
      <c r="AI4052">
        <v>4.0999999999999996</v>
      </c>
      <c r="AJ4052">
        <v>3.58</v>
      </c>
      <c r="AK4052">
        <v>1.20685</v>
      </c>
      <c r="AR4052" s="3"/>
    </row>
    <row r="4053" spans="1:44" hidden="1" outlineLevel="1" x14ac:dyDescent="0.2">
      <c r="A4053" s="2">
        <v>38545</v>
      </c>
      <c r="B4053">
        <v>10.95</v>
      </c>
      <c r="E4053" s="2">
        <v>38545</v>
      </c>
      <c r="F4053">
        <v>1222.21</v>
      </c>
      <c r="G4053">
        <f t="shared" si="570"/>
        <v>2.2715344748409638E-3</v>
      </c>
      <c r="H4053" s="2">
        <v>38545</v>
      </c>
      <c r="I4053">
        <v>1832.15</v>
      </c>
      <c r="J4053">
        <f t="shared" si="571"/>
        <v>2.3195890388476581E-3</v>
      </c>
      <c r="K4053">
        <f t="shared" si="567"/>
        <v>2.1763890388476581E-3</v>
      </c>
      <c r="L4053">
        <v>8.552265152962583E-4</v>
      </c>
      <c r="N4053" s="2">
        <v>38545</v>
      </c>
      <c r="O4053">
        <v>25.61</v>
      </c>
      <c r="Q4053" s="2">
        <v>38545</v>
      </c>
      <c r="R4053">
        <v>29829.84</v>
      </c>
      <c r="S4053" s="8">
        <f t="shared" si="572"/>
        <v>1.2652968110935525E-2</v>
      </c>
      <c r="T4053" s="9">
        <f t="shared" si="568"/>
        <v>1.2509768110935526E-2</v>
      </c>
      <c r="U4053" s="3">
        <f>Sheet1!$B$17+Sheet1!$B$18*'Portfolio allocation'!K4053</f>
        <v>2.9846075467538881E-3</v>
      </c>
      <c r="V4053" s="13">
        <f t="shared" si="573"/>
        <v>9.5251605641816367E-3</v>
      </c>
      <c r="W4053" s="13"/>
      <c r="X4053" s="2">
        <v>38545</v>
      </c>
      <c r="Y4053">
        <v>76.451400000000007</v>
      </c>
      <c r="AA4053" s="2">
        <v>38545</v>
      </c>
      <c r="AB4053">
        <v>978.19</v>
      </c>
      <c r="AC4053">
        <f t="shared" si="574"/>
        <v>1.3678898226924696E-2</v>
      </c>
      <c r="AD4053">
        <f t="shared" si="569"/>
        <v>1.3535298226924695E-2</v>
      </c>
      <c r="AE4053">
        <f>Sheet2!$B$17+Sheet2!$B$18*'Portfolio allocation'!K4053</f>
        <v>1.9886876694138566E-3</v>
      </c>
      <c r="AF4053">
        <f t="shared" si="575"/>
        <v>1.1546610557510838E-2</v>
      </c>
      <c r="AH4053" s="2">
        <v>38545</v>
      </c>
      <c r="AI4053">
        <v>4.1440000000000001</v>
      </c>
      <c r="AJ4053">
        <v>3.59</v>
      </c>
      <c r="AK4053">
        <v>1.2199500000000001</v>
      </c>
      <c r="AR4053" s="3"/>
    </row>
    <row r="4054" spans="1:44" hidden="1" outlineLevel="1" x14ac:dyDescent="0.2">
      <c r="A4054" s="2">
        <v>38546</v>
      </c>
      <c r="B4054">
        <v>10.84</v>
      </c>
      <c r="E4054" s="2">
        <v>38546</v>
      </c>
      <c r="F4054">
        <v>1223.29</v>
      </c>
      <c r="G4054">
        <f t="shared" si="570"/>
        <v>8.8364520008821223E-4</v>
      </c>
      <c r="H4054" s="2">
        <v>38546</v>
      </c>
      <c r="I4054">
        <v>1833.98</v>
      </c>
      <c r="J4054">
        <f t="shared" si="571"/>
        <v>9.9882651529625832E-4</v>
      </c>
      <c r="K4054">
        <f t="shared" si="567"/>
        <v>8.552265152962583E-4</v>
      </c>
      <c r="L4054">
        <v>2.4845638840117696E-3</v>
      </c>
      <c r="N4054" s="2">
        <v>38546</v>
      </c>
      <c r="O4054">
        <v>25.66</v>
      </c>
      <c r="Q4054" s="2">
        <v>38546</v>
      </c>
      <c r="R4054">
        <v>29888.080000000002</v>
      </c>
      <c r="S4054" s="8">
        <f t="shared" si="572"/>
        <v>1.9524073880383686E-3</v>
      </c>
      <c r="T4054" s="9">
        <f t="shared" si="568"/>
        <v>1.8088073880383685E-3</v>
      </c>
      <c r="U4054" s="3">
        <f>Sheet1!$B$17+Sheet1!$B$18*'Portfolio allocation'!K4054</f>
        <v>1.4689364170247258E-3</v>
      </c>
      <c r="V4054" s="13">
        <f t="shared" si="573"/>
        <v>3.3987097101364269E-4</v>
      </c>
      <c r="W4054" s="13"/>
      <c r="X4054" s="2">
        <v>38546</v>
      </c>
      <c r="Y4054">
        <v>77.798100000000005</v>
      </c>
      <c r="AA4054" s="2">
        <v>38546</v>
      </c>
      <c r="AB4054">
        <v>995.43</v>
      </c>
      <c r="AC4054">
        <f t="shared" si="574"/>
        <v>1.7624387900101013E-2</v>
      </c>
      <c r="AD4054">
        <f t="shared" si="569"/>
        <v>1.7480787900101012E-2</v>
      </c>
      <c r="AE4054">
        <f>Sheet2!$B$17+Sheet2!$B$18*'Portfolio allocation'!K4054</f>
        <v>8.1387624756753944E-4</v>
      </c>
      <c r="AF4054">
        <f t="shared" si="575"/>
        <v>1.6666911652533471E-2</v>
      </c>
      <c r="AH4054" s="2">
        <v>38546</v>
      </c>
      <c r="AI4054">
        <v>4.1619999999999999</v>
      </c>
      <c r="AJ4054">
        <v>3.59</v>
      </c>
      <c r="AK4054">
        <v>1.2092499999999999</v>
      </c>
      <c r="AR4054" s="3"/>
    </row>
    <row r="4055" spans="1:44" hidden="1" outlineLevel="1" x14ac:dyDescent="0.2">
      <c r="A4055" s="2">
        <v>38547</v>
      </c>
      <c r="B4055">
        <v>10.81</v>
      </c>
      <c r="E4055" s="2">
        <v>38547</v>
      </c>
      <c r="F4055">
        <v>1226.5</v>
      </c>
      <c r="G4055">
        <f t="shared" si="570"/>
        <v>2.6240711523841664E-3</v>
      </c>
      <c r="H4055" s="2">
        <v>38547</v>
      </c>
      <c r="I4055">
        <v>1838.8</v>
      </c>
      <c r="J4055">
        <f t="shared" si="571"/>
        <v>2.6281638840117694E-3</v>
      </c>
      <c r="K4055">
        <f t="shared" si="567"/>
        <v>2.4845638840117696E-3</v>
      </c>
      <c r="L4055">
        <v>1.0143641505330533E-3</v>
      </c>
      <c r="N4055" s="2">
        <v>38547</v>
      </c>
      <c r="O4055">
        <v>25.97</v>
      </c>
      <c r="Q4055" s="2">
        <v>38547</v>
      </c>
      <c r="R4055">
        <v>30249.16</v>
      </c>
      <c r="S4055" s="8">
        <f t="shared" si="572"/>
        <v>1.2081070446813502E-2</v>
      </c>
      <c r="T4055" s="9">
        <f t="shared" si="568"/>
        <v>1.1937470446813502E-2</v>
      </c>
      <c r="U4055" s="3">
        <f>Sheet1!$B$17+Sheet1!$B$18*'Portfolio allocation'!K4055</f>
        <v>3.3381535393153597E-3</v>
      </c>
      <c r="V4055" s="13">
        <f t="shared" si="573"/>
        <v>8.5993169074981418E-3</v>
      </c>
      <c r="W4055" s="13"/>
      <c r="X4055" s="2">
        <v>38547</v>
      </c>
      <c r="Y4055">
        <v>78.724699999999999</v>
      </c>
      <c r="AA4055" s="2">
        <v>38547</v>
      </c>
      <c r="AB4055">
        <v>1007.28</v>
      </c>
      <c r="AC4055">
        <f t="shared" si="574"/>
        <v>1.1904403122268814E-2</v>
      </c>
      <c r="AD4055">
        <f t="shared" si="569"/>
        <v>1.1760403122268814E-2</v>
      </c>
      <c r="AE4055">
        <f>Sheet2!$B$17+Sheet2!$B$18*'Portfolio allocation'!K4055</f>
        <v>2.2627246039851642E-3</v>
      </c>
      <c r="AF4055">
        <f t="shared" si="575"/>
        <v>9.4976785182836494E-3</v>
      </c>
      <c r="AH4055" s="2">
        <v>38547</v>
      </c>
      <c r="AI4055">
        <v>4.1790000000000003</v>
      </c>
      <c r="AJ4055">
        <v>3.6</v>
      </c>
      <c r="AK4055">
        <v>1.21035</v>
      </c>
      <c r="AR4055" s="3"/>
    </row>
    <row r="4056" spans="1:44" hidden="1" outlineLevel="1" x14ac:dyDescent="0.2">
      <c r="A4056" s="2">
        <v>38548</v>
      </c>
      <c r="B4056">
        <v>10.33</v>
      </c>
      <c r="E4056" s="2">
        <v>38548</v>
      </c>
      <c r="F4056">
        <v>1227.92</v>
      </c>
      <c r="G4056">
        <f t="shared" si="570"/>
        <v>1.1577660008152968E-3</v>
      </c>
      <c r="H4056" s="2">
        <v>38548</v>
      </c>
      <c r="I4056">
        <v>1840.93</v>
      </c>
      <c r="J4056">
        <f t="shared" si="571"/>
        <v>1.1583641505330533E-3</v>
      </c>
      <c r="K4056">
        <f t="shared" si="567"/>
        <v>1.0143641505330533E-3</v>
      </c>
      <c r="L4056">
        <v>-5.6742137354489188E-3</v>
      </c>
      <c r="N4056" s="2">
        <v>38548</v>
      </c>
      <c r="O4056">
        <v>25.79</v>
      </c>
      <c r="Q4056" s="2">
        <v>38548</v>
      </c>
      <c r="R4056">
        <v>30039.51</v>
      </c>
      <c r="S4056" s="8">
        <f t="shared" si="572"/>
        <v>-6.9307709701691422E-3</v>
      </c>
      <c r="T4056" s="9">
        <f t="shared" si="568"/>
        <v>-7.0747709701691423E-3</v>
      </c>
      <c r="U4056" s="3">
        <f>Sheet1!$B$17+Sheet1!$B$18*'Portfolio allocation'!K4056</f>
        <v>1.6515031452523877E-3</v>
      </c>
      <c r="V4056" s="13">
        <f t="shared" si="573"/>
        <v>-8.7262741154215291E-3</v>
      </c>
      <c r="W4056" s="13"/>
      <c r="X4056" s="2">
        <v>38548</v>
      </c>
      <c r="Y4056">
        <v>78.686400000000006</v>
      </c>
      <c r="AA4056" s="2">
        <v>38548</v>
      </c>
      <c r="AB4056">
        <v>1006.79</v>
      </c>
      <c r="AC4056">
        <f t="shared" si="574"/>
        <v>-4.8645858152651655E-4</v>
      </c>
      <c r="AD4056">
        <f t="shared" si="569"/>
        <v>-6.3085858152651659E-4</v>
      </c>
      <c r="AE4056">
        <f>Sheet2!$B$17+Sheet2!$B$18*'Portfolio allocation'!K4056</f>
        <v>9.5538549278836491E-4</v>
      </c>
      <c r="AF4056">
        <f t="shared" si="575"/>
        <v>-1.5862440743148816E-3</v>
      </c>
      <c r="AH4056" s="2">
        <v>38548</v>
      </c>
      <c r="AI4056">
        <v>4.1710000000000003</v>
      </c>
      <c r="AJ4056">
        <v>3.61</v>
      </c>
      <c r="AK4056">
        <v>1.20425</v>
      </c>
      <c r="AR4056" s="3"/>
    </row>
    <row r="4057" spans="1:44" hidden="1" outlineLevel="1" x14ac:dyDescent="0.2">
      <c r="A4057" s="2">
        <v>38551</v>
      </c>
      <c r="B4057">
        <v>10.77</v>
      </c>
      <c r="E4057" s="2">
        <v>38551</v>
      </c>
      <c r="F4057">
        <v>1221.1300000000001</v>
      </c>
      <c r="G4057">
        <f t="shared" si="570"/>
        <v>-5.5296762004038991E-3</v>
      </c>
      <c r="H4057" s="2">
        <v>38551</v>
      </c>
      <c r="I4057">
        <v>1830.75</v>
      </c>
      <c r="J4057">
        <f t="shared" si="571"/>
        <v>-5.5298137354489185E-3</v>
      </c>
      <c r="K4057">
        <f t="shared" si="567"/>
        <v>-5.6742137354489188E-3</v>
      </c>
      <c r="L4057">
        <v>6.583082452546787E-3</v>
      </c>
      <c r="N4057" s="2">
        <v>38551</v>
      </c>
      <c r="O4057">
        <v>25.55</v>
      </c>
      <c r="Q4057" s="2">
        <v>38551</v>
      </c>
      <c r="R4057">
        <v>29759.96</v>
      </c>
      <c r="S4057" s="8">
        <f t="shared" si="572"/>
        <v>-9.3060772296218452E-3</v>
      </c>
      <c r="T4057" s="9">
        <f t="shared" si="568"/>
        <v>-9.4504772296218446E-3</v>
      </c>
      <c r="U4057" s="3">
        <f>Sheet1!$B$17+Sheet1!$B$18*'Portfolio allocation'!K4057</f>
        <v>-6.0218029166519485E-3</v>
      </c>
      <c r="V4057" s="13">
        <f t="shared" si="573"/>
        <v>-3.4286743129698961E-3</v>
      </c>
      <c r="W4057" s="13"/>
      <c r="X4057" s="2">
        <v>38551</v>
      </c>
      <c r="Y4057">
        <v>78.141999999999996</v>
      </c>
      <c r="AA4057" s="2">
        <v>38551</v>
      </c>
      <c r="AB4057">
        <v>999.82</v>
      </c>
      <c r="AC4057">
        <f t="shared" si="574"/>
        <v>-6.9229928783558492E-3</v>
      </c>
      <c r="AD4057">
        <f t="shared" si="569"/>
        <v>-7.0693928783558489E-3</v>
      </c>
      <c r="AE4057">
        <f>Sheet2!$B$17+Sheet2!$B$18*'Portfolio allocation'!K4057</f>
        <v>-4.992268604481832E-3</v>
      </c>
      <c r="AF4057">
        <f t="shared" si="575"/>
        <v>-2.0771242738740169E-3</v>
      </c>
      <c r="AH4057" s="2">
        <v>38551</v>
      </c>
      <c r="AI4057">
        <v>4.2249999999999996</v>
      </c>
      <c r="AJ4057">
        <v>3.66</v>
      </c>
      <c r="AK4057">
        <v>1.2058500000000001</v>
      </c>
      <c r="AR4057" s="3"/>
    </row>
    <row r="4058" spans="1:44" hidden="1" outlineLevel="1" x14ac:dyDescent="0.2">
      <c r="A4058" s="2">
        <v>38552</v>
      </c>
      <c r="B4058">
        <v>10.45</v>
      </c>
      <c r="E4058" s="2">
        <v>38552</v>
      </c>
      <c r="F4058">
        <v>1229.3499999999999</v>
      </c>
      <c r="G4058">
        <f t="shared" si="570"/>
        <v>6.7314700318554799E-3</v>
      </c>
      <c r="H4058" s="2">
        <v>38552</v>
      </c>
      <c r="I4058">
        <v>1843.07</v>
      </c>
      <c r="J4058">
        <f t="shared" si="571"/>
        <v>6.7294824525467867E-3</v>
      </c>
      <c r="K4058">
        <f t="shared" si="567"/>
        <v>6.583082452546787E-3</v>
      </c>
      <c r="L4058">
        <v>4.7100282572012167E-3</v>
      </c>
      <c r="N4058" s="2">
        <v>38552</v>
      </c>
      <c r="O4058">
        <v>26.16</v>
      </c>
      <c r="Q4058" s="2">
        <v>38552</v>
      </c>
      <c r="R4058">
        <v>30470.47</v>
      </c>
      <c r="S4058" s="8">
        <f t="shared" si="572"/>
        <v>2.3874696068139967E-2</v>
      </c>
      <c r="T4058" s="9">
        <f t="shared" si="568"/>
        <v>2.3728296068139965E-2</v>
      </c>
      <c r="U4058" s="3">
        <f>Sheet1!$B$17+Sheet1!$B$18*'Portfolio allocation'!K4058</f>
        <v>8.0400779114122942E-3</v>
      </c>
      <c r="V4058" s="13">
        <f t="shared" si="573"/>
        <v>1.5688218156727669E-2</v>
      </c>
      <c r="W4058" s="13"/>
      <c r="X4058" s="2">
        <v>38552</v>
      </c>
      <c r="Y4058">
        <v>79.947299999999998</v>
      </c>
      <c r="AA4058" s="2">
        <v>38552</v>
      </c>
      <c r="AB4058">
        <v>1022.92</v>
      </c>
      <c r="AC4058">
        <f t="shared" si="574"/>
        <v>2.3104158748574743E-2</v>
      </c>
      <c r="AD4058">
        <f t="shared" si="569"/>
        <v>2.2958158748574743E-2</v>
      </c>
      <c r="AE4058">
        <f>Sheet2!$B$17+Sheet2!$B$18*'Portfolio allocation'!K4058</f>
        <v>5.9072318777920645E-3</v>
      </c>
      <c r="AF4058">
        <f t="shared" si="575"/>
        <v>1.705092687078268E-2</v>
      </c>
      <c r="AH4058" s="2">
        <v>38552</v>
      </c>
      <c r="AI4058">
        <v>4.1870000000000003</v>
      </c>
      <c r="AJ4058">
        <v>3.65</v>
      </c>
      <c r="AK4058">
        <v>1.1990499999999999</v>
      </c>
      <c r="AR4058" s="3"/>
    </row>
    <row r="4059" spans="1:44" hidden="1" outlineLevel="1" x14ac:dyDescent="0.2">
      <c r="A4059" s="2">
        <v>38553</v>
      </c>
      <c r="B4059">
        <v>10.23</v>
      </c>
      <c r="E4059" s="2">
        <v>38553</v>
      </c>
      <c r="F4059">
        <v>1235.2</v>
      </c>
      <c r="G4059">
        <f t="shared" si="570"/>
        <v>4.7586122747793613E-3</v>
      </c>
      <c r="H4059" s="2">
        <v>38553</v>
      </c>
      <c r="I4059">
        <v>1852.02</v>
      </c>
      <c r="J4059">
        <f t="shared" si="571"/>
        <v>4.856028257201217E-3</v>
      </c>
      <c r="K4059">
        <f t="shared" si="567"/>
        <v>4.7100282572012167E-3</v>
      </c>
      <c r="L4059">
        <v>-6.7446008833598279E-3</v>
      </c>
      <c r="N4059" s="2">
        <v>38553</v>
      </c>
      <c r="O4059">
        <v>26.19</v>
      </c>
      <c r="Q4059" s="2">
        <v>38553</v>
      </c>
      <c r="R4059">
        <v>30505.41</v>
      </c>
      <c r="S4059" s="8">
        <f t="shared" si="572"/>
        <v>1.1466839861675737E-3</v>
      </c>
      <c r="T4059" s="9">
        <f t="shared" si="568"/>
        <v>1.0006839861675736E-3</v>
      </c>
      <c r="U4059" s="3">
        <f>Sheet1!$B$17+Sheet1!$B$18*'Portfolio allocation'!K4059</f>
        <v>5.8912626690058832E-3</v>
      </c>
      <c r="V4059" s="13">
        <f t="shared" si="573"/>
        <v>-4.8905786828383098E-3</v>
      </c>
      <c r="W4059" s="13"/>
      <c r="X4059" s="2">
        <v>38553</v>
      </c>
      <c r="Y4059">
        <v>80.806899999999999</v>
      </c>
      <c r="AA4059" s="2">
        <v>38553</v>
      </c>
      <c r="AB4059">
        <v>1033.92</v>
      </c>
      <c r="AC4059">
        <f t="shared" si="574"/>
        <v>1.0753529112736304E-2</v>
      </c>
      <c r="AD4059">
        <f t="shared" si="569"/>
        <v>1.0607129112736305E-2</v>
      </c>
      <c r="AE4059">
        <f>Sheet2!$B$17+Sheet2!$B$18*'Portfolio allocation'!K4059</f>
        <v>4.2416643013563939E-3</v>
      </c>
      <c r="AF4059">
        <f t="shared" si="575"/>
        <v>6.3654648113799107E-3</v>
      </c>
      <c r="AH4059" s="2">
        <v>38553</v>
      </c>
      <c r="AI4059">
        <v>4.1619999999999999</v>
      </c>
      <c r="AJ4059">
        <v>3.66</v>
      </c>
      <c r="AK4059">
        <v>1.2013499999999999</v>
      </c>
      <c r="AR4059" s="3"/>
    </row>
    <row r="4060" spans="1:44" hidden="1" outlineLevel="1" x14ac:dyDescent="0.2">
      <c r="A4060" s="2">
        <v>38554</v>
      </c>
      <c r="B4060">
        <v>10.97</v>
      </c>
      <c r="E4060" s="2">
        <v>38554</v>
      </c>
      <c r="F4060">
        <v>1227.04</v>
      </c>
      <c r="G4060">
        <f t="shared" si="570"/>
        <v>-6.6062176165804232E-3</v>
      </c>
      <c r="H4060" s="2">
        <v>38554</v>
      </c>
      <c r="I4060">
        <v>1839.8</v>
      </c>
      <c r="J4060">
        <f t="shared" si="571"/>
        <v>-6.5982008833598282E-3</v>
      </c>
      <c r="K4060">
        <f t="shared" si="567"/>
        <v>-6.7446008833598279E-3</v>
      </c>
      <c r="L4060">
        <v>5.2920087835633444E-3</v>
      </c>
      <c r="N4060" s="2">
        <v>38554</v>
      </c>
      <c r="O4060">
        <v>26.44</v>
      </c>
      <c r="Q4060" s="2">
        <v>38554</v>
      </c>
      <c r="R4060">
        <v>30796.61</v>
      </c>
      <c r="S4060" s="8">
        <f t="shared" si="572"/>
        <v>9.5458477692973442E-3</v>
      </c>
      <c r="T4060" s="9">
        <f t="shared" si="568"/>
        <v>9.3994477692973446E-3</v>
      </c>
      <c r="U4060" s="3">
        <f>Sheet1!$B$17+Sheet1!$B$18*'Portfolio allocation'!K4060</f>
        <v>-7.2497781799531445E-3</v>
      </c>
      <c r="V4060" s="13">
        <f t="shared" si="573"/>
        <v>1.6649225949250487E-2</v>
      </c>
      <c r="W4060" s="13"/>
      <c r="X4060" s="2">
        <v>38554</v>
      </c>
      <c r="Y4060">
        <v>80.615899999999996</v>
      </c>
      <c r="AA4060" s="2">
        <v>38554</v>
      </c>
      <c r="AB4060">
        <v>1031.48</v>
      </c>
      <c r="AC4060">
        <f t="shared" si="574"/>
        <v>-2.3599504797277016E-3</v>
      </c>
      <c r="AD4060">
        <f t="shared" si="569"/>
        <v>-2.5087504797277017E-3</v>
      </c>
      <c r="AE4060">
        <f>Sheet2!$B$17+Sheet2!$B$18*'Portfolio allocation'!K4060</f>
        <v>-5.9440841644501554E-3</v>
      </c>
      <c r="AF4060">
        <f t="shared" si="575"/>
        <v>3.4353336847224537E-3</v>
      </c>
      <c r="AH4060" s="2">
        <v>38554</v>
      </c>
      <c r="AI4060">
        <v>4.2789999999999999</v>
      </c>
      <c r="AJ4060">
        <v>3.72</v>
      </c>
      <c r="AK4060">
        <v>1.2119500000000001</v>
      </c>
      <c r="AR4060" s="3"/>
    </row>
    <row r="4061" spans="1:44" hidden="1" outlineLevel="1" x14ac:dyDescent="0.2">
      <c r="A4061" s="2">
        <v>38555</v>
      </c>
      <c r="B4061">
        <v>10.52</v>
      </c>
      <c r="E4061" s="2">
        <v>38555</v>
      </c>
      <c r="F4061">
        <v>1233.68</v>
      </c>
      <c r="G4061">
        <f t="shared" si="570"/>
        <v>5.4113965314905865E-3</v>
      </c>
      <c r="H4061" s="2">
        <v>38555</v>
      </c>
      <c r="I4061">
        <v>1849.81</v>
      </c>
      <c r="J4061">
        <f t="shared" si="571"/>
        <v>5.4408087835633445E-3</v>
      </c>
      <c r="K4061">
        <f t="shared" si="567"/>
        <v>5.2920087835633444E-3</v>
      </c>
      <c r="L4061">
        <v>-3.9167545466832166E-3</v>
      </c>
      <c r="N4061" s="2">
        <v>38555</v>
      </c>
      <c r="O4061">
        <v>25.68</v>
      </c>
      <c r="Q4061" s="2">
        <v>38555</v>
      </c>
      <c r="R4061">
        <v>29911.38</v>
      </c>
      <c r="S4061" s="8">
        <f t="shared" si="572"/>
        <v>-2.8744397516479836E-2</v>
      </c>
      <c r="T4061" s="9">
        <f t="shared" si="568"/>
        <v>-2.8893197516479837E-2</v>
      </c>
      <c r="U4061" s="3">
        <f>Sheet1!$B$17+Sheet1!$B$18*'Portfolio allocation'!K4061</f>
        <v>6.5589254781964756E-3</v>
      </c>
      <c r="V4061" s="13">
        <f t="shared" si="573"/>
        <v>-3.5452122994676316E-2</v>
      </c>
      <c r="W4061" s="13"/>
      <c r="X4061" s="2">
        <v>38555</v>
      </c>
      <c r="Y4061">
        <v>80.6541</v>
      </c>
      <c r="AA4061" s="2">
        <v>38555</v>
      </c>
      <c r="AB4061">
        <v>1031.97</v>
      </c>
      <c r="AC4061">
        <f t="shared" si="574"/>
        <v>4.7504556559507805E-4</v>
      </c>
      <c r="AD4061">
        <f t="shared" si="569"/>
        <v>3.2624556559507801E-4</v>
      </c>
      <c r="AE4061">
        <f>Sheet2!$B$17+Sheet2!$B$18*'Portfolio allocation'!K4061</f>
        <v>4.7591762330636807E-3</v>
      </c>
      <c r="AF4061">
        <f t="shared" si="575"/>
        <v>-4.4329306674686028E-3</v>
      </c>
      <c r="AH4061" s="2">
        <v>38555</v>
      </c>
      <c r="AI4061">
        <v>4.2210000000000001</v>
      </c>
      <c r="AJ4061">
        <v>3.72</v>
      </c>
      <c r="AK4061">
        <v>1.2114499999999999</v>
      </c>
      <c r="AR4061" s="3"/>
    </row>
    <row r="4062" spans="1:44" hidden="1" outlineLevel="1" x14ac:dyDescent="0.2">
      <c r="A4062" s="2">
        <v>38558</v>
      </c>
      <c r="B4062">
        <v>11.1</v>
      </c>
      <c r="E4062" s="2">
        <v>38558</v>
      </c>
      <c r="F4062">
        <v>1229.03</v>
      </c>
      <c r="G4062">
        <f t="shared" si="570"/>
        <v>-3.7692108164192328E-3</v>
      </c>
      <c r="H4062" s="2">
        <v>38558</v>
      </c>
      <c r="I4062">
        <v>1842.84</v>
      </c>
      <c r="J4062">
        <f t="shared" si="571"/>
        <v>-3.7679545466832165E-3</v>
      </c>
      <c r="K4062">
        <f t="shared" si="567"/>
        <v>-3.9167545466832166E-3</v>
      </c>
      <c r="L4062">
        <v>1.585650261552891E-3</v>
      </c>
      <c r="N4062" s="2">
        <v>38558</v>
      </c>
      <c r="O4062">
        <v>25.69</v>
      </c>
      <c r="Q4062" s="2">
        <v>38558</v>
      </c>
      <c r="R4062">
        <v>29923.02</v>
      </c>
      <c r="S4062" s="8">
        <f t="shared" si="572"/>
        <v>3.891495477641449E-4</v>
      </c>
      <c r="T4062" s="9">
        <f t="shared" si="568"/>
        <v>2.4034954776414489E-4</v>
      </c>
      <c r="U4062" s="3">
        <f>Sheet1!$B$17+Sheet1!$B$18*'Portfolio allocation'!K4062</f>
        <v>-4.0056011953610131E-3</v>
      </c>
      <c r="V4062" s="13">
        <f t="shared" si="573"/>
        <v>4.2459507431251578E-3</v>
      </c>
      <c r="W4062" s="13"/>
      <c r="X4062" s="2">
        <v>38558</v>
      </c>
      <c r="Y4062">
        <v>80.424800000000005</v>
      </c>
      <c r="AA4062" s="2">
        <v>38558</v>
      </c>
      <c r="AB4062">
        <v>1029.03</v>
      </c>
      <c r="AC4062">
        <f t="shared" si="574"/>
        <v>-2.8489200267449721E-3</v>
      </c>
      <c r="AD4062">
        <f t="shared" si="569"/>
        <v>-2.9997200267449721E-3</v>
      </c>
      <c r="AE4062">
        <f>Sheet2!$B$17+Sheet2!$B$18*'Portfolio allocation'!K4062</f>
        <v>-3.4294910569923204E-3</v>
      </c>
      <c r="AF4062">
        <f t="shared" si="575"/>
        <v>4.2977103024734826E-4</v>
      </c>
      <c r="AH4062" s="2">
        <v>38558</v>
      </c>
      <c r="AI4062">
        <v>4.2489999999999997</v>
      </c>
      <c r="AJ4062">
        <v>3.77</v>
      </c>
      <c r="AK4062">
        <v>1.20655</v>
      </c>
      <c r="AR4062" s="3"/>
    </row>
    <row r="4063" spans="1:44" hidden="1" outlineLevel="1" x14ac:dyDescent="0.2">
      <c r="A4063" s="2">
        <v>38559</v>
      </c>
      <c r="B4063">
        <v>10.99</v>
      </c>
      <c r="E4063" s="2">
        <v>38559</v>
      </c>
      <c r="F4063">
        <v>1231.1600000000001</v>
      </c>
      <c r="G4063">
        <f t="shared" si="570"/>
        <v>1.733074050267458E-3</v>
      </c>
      <c r="H4063" s="2">
        <v>38559</v>
      </c>
      <c r="I4063">
        <v>1846.04</v>
      </c>
      <c r="J4063">
        <f t="shared" si="571"/>
        <v>1.736450261552891E-3</v>
      </c>
      <c r="K4063">
        <f t="shared" si="567"/>
        <v>1.585650261552891E-3</v>
      </c>
      <c r="L4063">
        <v>4.5515566206583095E-3</v>
      </c>
      <c r="N4063" s="2">
        <v>38559</v>
      </c>
      <c r="O4063">
        <v>25.54</v>
      </c>
      <c r="Q4063" s="2">
        <v>38559</v>
      </c>
      <c r="R4063">
        <v>29748.32</v>
      </c>
      <c r="S4063" s="8">
        <f t="shared" si="572"/>
        <v>-5.8383144482074822E-3</v>
      </c>
      <c r="T4063" s="9">
        <f t="shared" si="568"/>
        <v>-5.9891144482074818E-3</v>
      </c>
      <c r="U4063" s="3">
        <f>Sheet1!$B$17+Sheet1!$B$18*'Portfolio allocation'!K4063</f>
        <v>2.3068970501297767E-3</v>
      </c>
      <c r="V4063" s="13">
        <f t="shared" si="573"/>
        <v>-8.2960114983372593E-3</v>
      </c>
      <c r="W4063" s="13"/>
      <c r="X4063" s="2">
        <v>38559</v>
      </c>
      <c r="Y4063">
        <v>80.348399999999998</v>
      </c>
      <c r="AA4063" s="2">
        <v>38559</v>
      </c>
      <c r="AB4063">
        <v>1028.06</v>
      </c>
      <c r="AC4063">
        <f t="shared" si="574"/>
        <v>-9.426352973188612E-4</v>
      </c>
      <c r="AD4063">
        <f t="shared" si="569"/>
        <v>-1.0930352973188612E-3</v>
      </c>
      <c r="AE4063">
        <f>Sheet2!$B$17+Sheet2!$B$18*'Portfolio allocation'!K4063</f>
        <v>1.4633876775340766E-3</v>
      </c>
      <c r="AF4063">
        <f t="shared" si="575"/>
        <v>-2.556422974852938E-3</v>
      </c>
      <c r="AH4063" s="2">
        <v>38559</v>
      </c>
      <c r="AI4063">
        <v>4.2300000000000004</v>
      </c>
      <c r="AJ4063">
        <v>3.76</v>
      </c>
      <c r="AK4063">
        <v>1.20225</v>
      </c>
      <c r="AR4063" s="3"/>
    </row>
    <row r="4064" spans="1:44" hidden="1" outlineLevel="1" x14ac:dyDescent="0.2">
      <c r="A4064" s="2">
        <v>38560</v>
      </c>
      <c r="B4064">
        <v>10.36</v>
      </c>
      <c r="E4064" s="2">
        <v>38560</v>
      </c>
      <c r="F4064">
        <v>1236.79</v>
      </c>
      <c r="G4064">
        <f t="shared" si="570"/>
        <v>4.5729230969167034E-3</v>
      </c>
      <c r="H4064" s="2">
        <v>38560</v>
      </c>
      <c r="I4064">
        <v>1854.72</v>
      </c>
      <c r="J4064">
        <f t="shared" si="571"/>
        <v>4.7019566206583097E-3</v>
      </c>
      <c r="K4064">
        <f t="shared" si="567"/>
        <v>4.5515566206583095E-3</v>
      </c>
      <c r="L4064">
        <v>5.7368811594203989E-3</v>
      </c>
      <c r="N4064" s="2">
        <v>38560</v>
      </c>
      <c r="O4064">
        <v>25.72</v>
      </c>
      <c r="Q4064" s="2">
        <v>38560</v>
      </c>
      <c r="R4064">
        <v>29957.96</v>
      </c>
      <c r="S4064" s="8">
        <f t="shared" si="572"/>
        <v>7.0471206441238277E-3</v>
      </c>
      <c r="T4064" s="9">
        <f t="shared" si="568"/>
        <v>6.8967206441238275E-3</v>
      </c>
      <c r="U4064" s="3">
        <f>Sheet1!$B$17+Sheet1!$B$18*'Portfolio allocation'!K4064</f>
        <v>5.7094599913585006E-3</v>
      </c>
      <c r="V4064" s="13">
        <f t="shared" si="573"/>
        <v>1.1872606527653269E-3</v>
      </c>
      <c r="W4064" s="13"/>
      <c r="X4064" s="2">
        <v>38560</v>
      </c>
      <c r="Y4064">
        <v>80.1096</v>
      </c>
      <c r="AA4064" s="2">
        <v>38560</v>
      </c>
      <c r="AB4064">
        <v>1025</v>
      </c>
      <c r="AC4064">
        <f t="shared" si="574"/>
        <v>-2.9764799719860235E-3</v>
      </c>
      <c r="AD4064">
        <f t="shared" si="569"/>
        <v>-3.1272799719860235E-3</v>
      </c>
      <c r="AE4064">
        <f>Sheet2!$B$17+Sheet2!$B$18*'Portfolio allocation'!K4064</f>
        <v>4.1007472791653368E-3</v>
      </c>
      <c r="AF4064">
        <f t="shared" si="575"/>
        <v>-7.2280272511513598E-3</v>
      </c>
      <c r="AH4064" s="2">
        <v>38560</v>
      </c>
      <c r="AI4064">
        <v>4.2590000000000003</v>
      </c>
      <c r="AJ4064">
        <v>3.77</v>
      </c>
      <c r="AK4064">
        <v>1.2038500000000001</v>
      </c>
      <c r="AR4064" s="3"/>
    </row>
    <row r="4065" spans="1:44" hidden="1" outlineLevel="1" x14ac:dyDescent="0.2">
      <c r="A4065" s="2">
        <v>38561</v>
      </c>
      <c r="B4065">
        <v>10.52</v>
      </c>
      <c r="E4065" s="2">
        <v>38561</v>
      </c>
      <c r="F4065">
        <v>1243.72</v>
      </c>
      <c r="G4065">
        <f t="shared" si="570"/>
        <v>5.6032147737288263E-3</v>
      </c>
      <c r="H4065" s="2">
        <v>38561</v>
      </c>
      <c r="I4065">
        <v>1865.64</v>
      </c>
      <c r="J4065">
        <f t="shared" si="571"/>
        <v>5.8876811594203993E-3</v>
      </c>
      <c r="K4065">
        <f t="shared" si="567"/>
        <v>5.7368811594203989E-3</v>
      </c>
      <c r="L4065">
        <v>-7.7988497244914244E-3</v>
      </c>
      <c r="N4065" s="2">
        <v>38561</v>
      </c>
      <c r="O4065">
        <v>25.75</v>
      </c>
      <c r="Q4065" s="2">
        <v>38561</v>
      </c>
      <c r="R4065">
        <v>29992.93</v>
      </c>
      <c r="S4065" s="8">
        <f t="shared" si="572"/>
        <v>1.1673024464950998E-3</v>
      </c>
      <c r="T4065" s="9">
        <f t="shared" si="568"/>
        <v>1.0165024464950999E-3</v>
      </c>
      <c r="U4065" s="3">
        <f>Sheet1!$B$17+Sheet1!$B$18*'Portfolio allocation'!K4065</f>
        <v>7.0692943423450241E-3</v>
      </c>
      <c r="V4065" s="13">
        <f t="shared" si="573"/>
        <v>-6.0527918958499238E-3</v>
      </c>
      <c r="W4065" s="13"/>
      <c r="X4065" s="2">
        <v>38561</v>
      </c>
      <c r="Y4065">
        <v>80.0428</v>
      </c>
      <c r="AA4065" s="2">
        <v>38561</v>
      </c>
      <c r="AB4065">
        <v>1024.1500000000001</v>
      </c>
      <c r="AC4065">
        <f t="shared" si="574"/>
        <v>-8.2926829268281654E-4</v>
      </c>
      <c r="AD4065">
        <f t="shared" si="569"/>
        <v>-9.792682926828165E-4</v>
      </c>
      <c r="AE4065">
        <f>Sheet2!$B$17+Sheet2!$B$18*'Portfolio allocation'!K4065</f>
        <v>5.1547680993965757E-3</v>
      </c>
      <c r="AF4065">
        <f t="shared" si="575"/>
        <v>-6.1340363920793922E-3</v>
      </c>
      <c r="AH4065" s="2">
        <v>38561</v>
      </c>
      <c r="AI4065">
        <v>4.1929999999999996</v>
      </c>
      <c r="AJ4065">
        <v>3.75</v>
      </c>
      <c r="AK4065">
        <v>1.20835</v>
      </c>
      <c r="AR4065" s="3"/>
    </row>
    <row r="4066" spans="1:44" hidden="1" outlineLevel="1" x14ac:dyDescent="0.2">
      <c r="A4066" s="2">
        <v>38562</v>
      </c>
      <c r="B4066">
        <v>11.57</v>
      </c>
      <c r="E4066" s="2">
        <v>38562</v>
      </c>
      <c r="F4066">
        <v>1234.18</v>
      </c>
      <c r="G4066">
        <f t="shared" si="570"/>
        <v>-7.6705367767664345E-3</v>
      </c>
      <c r="H4066" s="2">
        <v>38562</v>
      </c>
      <c r="I4066">
        <v>1851.37</v>
      </c>
      <c r="J4066">
        <f t="shared" si="571"/>
        <v>-7.6488497244914244E-3</v>
      </c>
      <c r="K4066">
        <f t="shared" si="567"/>
        <v>-7.7988497244914244E-3</v>
      </c>
      <c r="L4066">
        <v>7.9864735844285763E-4</v>
      </c>
      <c r="N4066" s="2">
        <v>38562</v>
      </c>
      <c r="O4066">
        <v>25.61</v>
      </c>
      <c r="Q4066" s="2">
        <v>38562</v>
      </c>
      <c r="R4066">
        <v>29829.84</v>
      </c>
      <c r="S4066" s="8">
        <f t="shared" si="572"/>
        <v>-5.4376147978874023E-3</v>
      </c>
      <c r="T4066" s="9">
        <f t="shared" si="568"/>
        <v>-5.5876147978874023E-3</v>
      </c>
      <c r="U4066" s="3">
        <f>Sheet1!$B$17+Sheet1!$B$18*'Portfolio allocation'!K4066</f>
        <v>-8.4592391687180295E-3</v>
      </c>
      <c r="V4066" s="13">
        <f t="shared" si="573"/>
        <v>2.8716243708306272E-3</v>
      </c>
      <c r="W4066" s="13"/>
      <c r="X4066" s="2">
        <v>38562</v>
      </c>
      <c r="Y4066">
        <v>79.718000000000004</v>
      </c>
      <c r="AA4066" s="2">
        <v>38562</v>
      </c>
      <c r="AB4066">
        <v>1019.99</v>
      </c>
      <c r="AC4066">
        <f t="shared" si="574"/>
        <v>-4.0619049943856345E-3</v>
      </c>
      <c r="AD4066">
        <f t="shared" si="569"/>
        <v>-4.2139049943856347E-3</v>
      </c>
      <c r="AE4066">
        <f>Sheet2!$B$17+Sheet2!$B$18*'Portfolio allocation'!K4066</f>
        <v>-6.8815491303048718E-3</v>
      </c>
      <c r="AF4066">
        <f t="shared" si="575"/>
        <v>2.6676441359192371E-3</v>
      </c>
      <c r="AH4066" s="2">
        <v>38562</v>
      </c>
      <c r="AI4066">
        <v>4.282</v>
      </c>
      <c r="AJ4066">
        <v>3.8</v>
      </c>
      <c r="AK4066">
        <v>1.21465</v>
      </c>
      <c r="AR4066" s="3"/>
    </row>
    <row r="4067" spans="1:44" hidden="1" outlineLevel="1" x14ac:dyDescent="0.2">
      <c r="A4067" s="2">
        <v>38565</v>
      </c>
      <c r="B4067">
        <v>12.08</v>
      </c>
      <c r="E4067" s="2">
        <v>38565</v>
      </c>
      <c r="F4067">
        <v>1235.3499999999999</v>
      </c>
      <c r="G4067">
        <f t="shared" si="570"/>
        <v>9.4799786092769622E-4</v>
      </c>
      <c r="H4067" s="2">
        <v>38565</v>
      </c>
      <c r="I4067">
        <v>1853.13</v>
      </c>
      <c r="J4067">
        <f t="shared" si="571"/>
        <v>9.5064735844285764E-4</v>
      </c>
      <c r="K4067">
        <f t="shared" si="567"/>
        <v>7.9864735844285763E-4</v>
      </c>
      <c r="L4067">
        <v>6.9429022702129561E-3</v>
      </c>
      <c r="N4067" s="2">
        <v>38565</v>
      </c>
      <c r="O4067">
        <v>25.92</v>
      </c>
      <c r="Q4067" s="2">
        <v>38565</v>
      </c>
      <c r="R4067">
        <v>30190.93</v>
      </c>
      <c r="S4067" s="8">
        <f t="shared" si="572"/>
        <v>1.2104992852794316E-2</v>
      </c>
      <c r="T4067" s="9">
        <f t="shared" si="568"/>
        <v>1.1952992852794317E-2</v>
      </c>
      <c r="U4067" s="3">
        <f>Sheet1!$B$17+Sheet1!$B$18*'Portfolio allocation'!K4067</f>
        <v>1.4040273743759842E-3</v>
      </c>
      <c r="V4067" s="13">
        <f t="shared" si="573"/>
        <v>1.0548965478418333E-2</v>
      </c>
      <c r="W4067" s="13"/>
      <c r="X4067" s="2">
        <v>38565</v>
      </c>
      <c r="Y4067">
        <v>79.689400000000006</v>
      </c>
      <c r="AA4067" s="2">
        <v>38565</v>
      </c>
      <c r="AB4067">
        <v>1019.62</v>
      </c>
      <c r="AC4067">
        <f t="shared" si="574"/>
        <v>-3.6274865439855919E-4</v>
      </c>
      <c r="AD4067">
        <f t="shared" si="569"/>
        <v>-5.1594865439855923E-4</v>
      </c>
      <c r="AE4067">
        <f>Sheet2!$B$17+Sheet2!$B$18*'Portfolio allocation'!K4067</f>
        <v>7.6356461782865412E-4</v>
      </c>
      <c r="AF4067">
        <f t="shared" si="575"/>
        <v>-1.2795132722272133E-3</v>
      </c>
      <c r="AH4067" s="2">
        <v>38565</v>
      </c>
      <c r="AI4067">
        <v>4.3150000000000004</v>
      </c>
      <c r="AJ4067">
        <v>3.83</v>
      </c>
      <c r="AK4067">
        <v>1.22085</v>
      </c>
      <c r="AR4067" s="3"/>
    </row>
    <row r="4068" spans="1:44" hidden="1" outlineLevel="1" x14ac:dyDescent="0.2">
      <c r="A4068" s="2">
        <v>38566</v>
      </c>
      <c r="B4068">
        <v>11.75</v>
      </c>
      <c r="E4068" s="2">
        <v>38566</v>
      </c>
      <c r="F4068">
        <v>1244.1199999999999</v>
      </c>
      <c r="G4068">
        <f t="shared" si="570"/>
        <v>7.0992026551179865E-3</v>
      </c>
      <c r="H4068" s="2">
        <v>38566</v>
      </c>
      <c r="I4068">
        <v>1866.28</v>
      </c>
      <c r="J4068">
        <f t="shared" si="571"/>
        <v>7.0961022702129561E-3</v>
      </c>
      <c r="K4068">
        <f t="shared" si="567"/>
        <v>6.9429022702129561E-3</v>
      </c>
      <c r="L4068">
        <v>8.0016899500609897E-4</v>
      </c>
      <c r="N4068" s="2">
        <v>38566</v>
      </c>
      <c r="O4068">
        <v>26.81</v>
      </c>
      <c r="Q4068" s="2">
        <v>38566</v>
      </c>
      <c r="R4068">
        <v>31227.58</v>
      </c>
      <c r="S4068" s="8">
        <f t="shared" si="572"/>
        <v>3.4336471251465328E-2</v>
      </c>
      <c r="T4068" s="9">
        <f t="shared" si="568"/>
        <v>3.4183271251465329E-2</v>
      </c>
      <c r="U4068" s="3">
        <f>Sheet1!$B$17+Sheet1!$B$18*'Portfolio allocation'!K4068</f>
        <v>8.4528723252857863E-3</v>
      </c>
      <c r="V4068" s="13">
        <f t="shared" si="573"/>
        <v>2.5730398926179544E-2</v>
      </c>
      <c r="W4068" s="13"/>
      <c r="X4068" s="2">
        <v>38566</v>
      </c>
      <c r="Y4068">
        <v>79.574700000000007</v>
      </c>
      <c r="AA4068" s="2">
        <v>38566</v>
      </c>
      <c r="AB4068">
        <v>1018.16</v>
      </c>
      <c r="AC4068">
        <f t="shared" si="574"/>
        <v>-1.431906004197625E-3</v>
      </c>
      <c r="AD4068">
        <f t="shared" si="569"/>
        <v>-1.5855060041976251E-3</v>
      </c>
      <c r="AE4068">
        <f>Sheet2!$B$17+Sheet2!$B$18*'Portfolio allocation'!K4068</f>
        <v>6.2271928394946148E-3</v>
      </c>
      <c r="AF4068">
        <f t="shared" si="575"/>
        <v>-7.8126988436922392E-3</v>
      </c>
      <c r="AH4068" s="2">
        <v>38566</v>
      </c>
      <c r="AI4068">
        <v>4.3380000000000001</v>
      </c>
      <c r="AJ4068">
        <v>3.84</v>
      </c>
      <c r="AK4068">
        <v>1.22085</v>
      </c>
      <c r="AR4068" s="3"/>
    </row>
    <row r="4069" spans="1:44" hidden="1" outlineLevel="1" x14ac:dyDescent="0.2">
      <c r="A4069" s="2">
        <v>38567</v>
      </c>
      <c r="B4069">
        <v>11.83</v>
      </c>
      <c r="E4069" s="2">
        <v>38567</v>
      </c>
      <c r="F4069">
        <v>1245.04</v>
      </c>
      <c r="G4069">
        <f t="shared" si="570"/>
        <v>7.3947850689659589E-4</v>
      </c>
      <c r="H4069" s="2">
        <v>38567</v>
      </c>
      <c r="I4069">
        <v>1868.06</v>
      </c>
      <c r="J4069">
        <f t="shared" si="571"/>
        <v>9.5376899500609902E-4</v>
      </c>
      <c r="K4069">
        <f t="shared" si="567"/>
        <v>8.0016899500609897E-4</v>
      </c>
      <c r="L4069">
        <v>-7.5187304305000448E-3</v>
      </c>
      <c r="N4069" s="2">
        <v>38567</v>
      </c>
      <c r="O4069">
        <v>27.25</v>
      </c>
      <c r="Q4069" s="2">
        <v>38567</v>
      </c>
      <c r="R4069">
        <v>31740.09</v>
      </c>
      <c r="S4069" s="8">
        <f t="shared" si="572"/>
        <v>1.6412094693216694E-2</v>
      </c>
      <c r="T4069" s="9">
        <f t="shared" si="568"/>
        <v>1.6258494693216694E-2</v>
      </c>
      <c r="U4069" s="3">
        <f>Sheet1!$B$17+Sheet1!$B$18*'Portfolio allocation'!K4069</f>
        <v>1.4057730344047333E-3</v>
      </c>
      <c r="V4069" s="13">
        <f t="shared" si="573"/>
        <v>1.4852721658811961E-2</v>
      </c>
      <c r="W4069" s="13"/>
      <c r="X4069" s="2">
        <v>38567</v>
      </c>
      <c r="Y4069">
        <v>80.2911</v>
      </c>
      <c r="AA4069" s="2">
        <v>38567</v>
      </c>
      <c r="AB4069">
        <v>1027.32</v>
      </c>
      <c r="AC4069">
        <f t="shared" si="574"/>
        <v>8.9966213561718522E-3</v>
      </c>
      <c r="AD4069">
        <f t="shared" si="569"/>
        <v>8.8438213561718524E-3</v>
      </c>
      <c r="AE4069">
        <f>Sheet2!$B$17+Sheet2!$B$18*'Portfolio allocation'!K4069</f>
        <v>7.64917695881148E-4</v>
      </c>
      <c r="AF4069">
        <f t="shared" si="575"/>
        <v>8.0789036602907042E-3</v>
      </c>
      <c r="AH4069" s="2">
        <v>38567</v>
      </c>
      <c r="AI4069">
        <v>4.2960000000000003</v>
      </c>
      <c r="AJ4069">
        <v>3.82</v>
      </c>
      <c r="AK4069">
        <v>1.2316499999999999</v>
      </c>
      <c r="AR4069" s="3"/>
    </row>
    <row r="4070" spans="1:44" hidden="1" outlineLevel="1" x14ac:dyDescent="0.2">
      <c r="A4070" s="2">
        <v>38568</v>
      </c>
      <c r="B4070">
        <v>12.52</v>
      </c>
      <c r="E4070" s="2">
        <v>38568</v>
      </c>
      <c r="F4070">
        <v>1235.8599999999999</v>
      </c>
      <c r="G4070">
        <f t="shared" si="570"/>
        <v>-7.3732570841098521E-3</v>
      </c>
      <c r="H4070" s="2">
        <v>38568</v>
      </c>
      <c r="I4070">
        <v>1854.3</v>
      </c>
      <c r="J4070">
        <f t="shared" si="571"/>
        <v>-7.365930430500045E-3</v>
      </c>
      <c r="K4070">
        <f t="shared" si="567"/>
        <v>-7.5187304305000448E-3</v>
      </c>
      <c r="L4070">
        <v>-7.7625404519225194E-3</v>
      </c>
      <c r="N4070" s="2">
        <v>38568</v>
      </c>
      <c r="O4070">
        <v>27.32</v>
      </c>
      <c r="Q4070" s="2">
        <v>38568</v>
      </c>
      <c r="R4070">
        <v>31821.61</v>
      </c>
      <c r="S4070" s="8">
        <f t="shared" si="572"/>
        <v>2.5683607072317649E-3</v>
      </c>
      <c r="T4070" s="9">
        <f t="shared" si="568"/>
        <v>2.4155607072317651E-3</v>
      </c>
      <c r="U4070" s="3">
        <f>Sheet1!$B$17+Sheet1!$B$18*'Portfolio allocation'!K4070</f>
        <v>-8.1378792154841364E-3</v>
      </c>
      <c r="V4070" s="13">
        <f t="shared" si="573"/>
        <v>1.0553439922715901E-2</v>
      </c>
      <c r="W4070" s="13"/>
      <c r="X4070" s="2">
        <v>38568</v>
      </c>
      <c r="Y4070">
        <v>79.393299999999996</v>
      </c>
      <c r="AA4070" s="2">
        <v>38568</v>
      </c>
      <c r="AB4070">
        <v>1015.83</v>
      </c>
      <c r="AC4070">
        <f t="shared" si="574"/>
        <v>-1.1184441069968409E-2</v>
      </c>
      <c r="AD4070">
        <f t="shared" si="569"/>
        <v>-1.1337641069968409E-2</v>
      </c>
      <c r="AE4070">
        <f>Sheet2!$B$17+Sheet2!$B$18*'Portfolio allocation'!K4070</f>
        <v>-6.6324599075982026E-3</v>
      </c>
      <c r="AF4070">
        <f t="shared" si="575"/>
        <v>-4.7051811623702059E-3</v>
      </c>
      <c r="AH4070" s="2">
        <v>38568</v>
      </c>
      <c r="AI4070">
        <v>4.3170000000000002</v>
      </c>
      <c r="AJ4070">
        <v>3.83</v>
      </c>
      <c r="AK4070">
        <v>1.23695</v>
      </c>
      <c r="AR4070" s="3"/>
    </row>
    <row r="4071" spans="1:44" hidden="1" outlineLevel="1" x14ac:dyDescent="0.2">
      <c r="A4071" s="2">
        <v>38569</v>
      </c>
      <c r="B4071">
        <v>12.48</v>
      </c>
      <c r="E4071" s="2">
        <v>38569</v>
      </c>
      <c r="F4071">
        <v>1226.42</v>
      </c>
      <c r="G4071">
        <f t="shared" si="570"/>
        <v>-7.6384056446521242E-3</v>
      </c>
      <c r="H4071" s="2">
        <v>38569</v>
      </c>
      <c r="I4071">
        <v>1840.19</v>
      </c>
      <c r="J4071">
        <f t="shared" si="571"/>
        <v>-7.6093404519225194E-3</v>
      </c>
      <c r="K4071">
        <f t="shared" si="567"/>
        <v>-7.7625404519225194E-3</v>
      </c>
      <c r="L4071">
        <v>-2.7740947467381656E-3</v>
      </c>
      <c r="N4071" s="2">
        <v>38569</v>
      </c>
      <c r="O4071">
        <v>27.76</v>
      </c>
      <c r="Q4071" s="2">
        <v>38569</v>
      </c>
      <c r="R4071">
        <v>32334.11</v>
      </c>
      <c r="S4071" s="8">
        <f t="shared" si="572"/>
        <v>1.6105407614511069E-2</v>
      </c>
      <c r="T4071" s="9">
        <f t="shared" si="568"/>
        <v>1.595220761451107E-2</v>
      </c>
      <c r="U4071" s="3">
        <f>Sheet1!$B$17+Sheet1!$B$18*'Portfolio allocation'!K4071</f>
        <v>-8.4175842510276436E-3</v>
      </c>
      <c r="V4071" s="13">
        <f t="shared" si="573"/>
        <v>2.4369791865538712E-2</v>
      </c>
      <c r="W4071" s="13"/>
      <c r="X4071" s="2">
        <v>38569</v>
      </c>
      <c r="Y4071">
        <v>79.622500000000002</v>
      </c>
      <c r="AA4071" s="2">
        <v>38569</v>
      </c>
      <c r="AB4071">
        <v>1018.77</v>
      </c>
      <c r="AC4071">
        <f t="shared" si="574"/>
        <v>2.8941850506480904E-3</v>
      </c>
      <c r="AD4071">
        <f t="shared" si="569"/>
        <v>2.7393850506480903E-3</v>
      </c>
      <c r="AE4071">
        <f>Sheet2!$B$17+Sheet2!$B$18*'Portfolio allocation'!K4071</f>
        <v>-6.8492619988032785E-3</v>
      </c>
      <c r="AF4071">
        <f t="shared" si="575"/>
        <v>9.5886470494513688E-3</v>
      </c>
      <c r="AH4071" s="2">
        <v>38569</v>
      </c>
      <c r="AI4071">
        <v>4.3920000000000003</v>
      </c>
      <c r="AJ4071">
        <v>3.87</v>
      </c>
      <c r="AK4071">
        <v>1.2337499999999999</v>
      </c>
      <c r="AR4071" s="3"/>
    </row>
    <row r="4072" spans="1:44" hidden="1" outlineLevel="1" x14ac:dyDescent="0.2">
      <c r="A4072" s="2">
        <v>38572</v>
      </c>
      <c r="B4072">
        <v>13.21</v>
      </c>
      <c r="E4072" s="2">
        <v>38572</v>
      </c>
      <c r="F4072">
        <v>1223.1300000000001</v>
      </c>
      <c r="G4072">
        <f t="shared" si="570"/>
        <v>-2.6826046541967852E-3</v>
      </c>
      <c r="H4072" s="2">
        <v>38572</v>
      </c>
      <c r="I4072">
        <v>1835.37</v>
      </c>
      <c r="J4072">
        <f t="shared" si="571"/>
        <v>-2.6192947467381655E-3</v>
      </c>
      <c r="K4072">
        <f t="shared" si="567"/>
        <v>-2.7740947467381656E-3</v>
      </c>
      <c r="L4072">
        <v>6.5934824237075772E-3</v>
      </c>
      <c r="N4072" s="2">
        <v>38572</v>
      </c>
      <c r="O4072">
        <v>27.13</v>
      </c>
      <c r="Q4072" s="2">
        <v>38572</v>
      </c>
      <c r="R4072">
        <v>31600.3</v>
      </c>
      <c r="S4072" s="8">
        <f t="shared" si="572"/>
        <v>-2.2694609500617191E-2</v>
      </c>
      <c r="T4072" s="9">
        <f t="shared" si="568"/>
        <v>-2.2849409500617191E-2</v>
      </c>
      <c r="U4072" s="3">
        <f>Sheet1!$B$17+Sheet1!$B$18*'Portfolio allocation'!K4072</f>
        <v>-2.6947129140136692E-3</v>
      </c>
      <c r="V4072" s="13">
        <f t="shared" si="573"/>
        <v>-2.0154696586603522E-2</v>
      </c>
      <c r="W4072" s="13"/>
      <c r="X4072" s="2">
        <v>38572</v>
      </c>
      <c r="Y4072">
        <v>79.622500000000002</v>
      </c>
      <c r="AA4072" s="2">
        <v>38572</v>
      </c>
      <c r="AB4072">
        <v>1021.21</v>
      </c>
      <c r="AC4072">
        <f t="shared" si="574"/>
        <v>2.3950450052514505E-3</v>
      </c>
      <c r="AD4072">
        <f t="shared" si="569"/>
        <v>2.2378450052514503E-3</v>
      </c>
      <c r="AE4072">
        <f>Sheet2!$B$17+Sheet2!$B$18*'Portfolio allocation'!K4072</f>
        <v>-2.4134088109931231E-3</v>
      </c>
      <c r="AF4072">
        <f t="shared" si="575"/>
        <v>4.651253816244573E-3</v>
      </c>
      <c r="AH4072" s="2">
        <v>38572</v>
      </c>
      <c r="AI4072">
        <v>4.4260000000000002</v>
      </c>
      <c r="AJ4072">
        <v>3.93</v>
      </c>
      <c r="AK4072">
        <v>1.23655</v>
      </c>
      <c r="AR4072" s="3"/>
    </row>
    <row r="4073" spans="1:44" hidden="1" outlineLevel="1" x14ac:dyDescent="0.2">
      <c r="A4073" s="2">
        <v>38573</v>
      </c>
      <c r="B4073">
        <v>12.4</v>
      </c>
      <c r="E4073" s="2">
        <v>38573</v>
      </c>
      <c r="F4073">
        <v>1231.3800000000001</v>
      </c>
      <c r="G4073">
        <f t="shared" si="570"/>
        <v>6.7449903117411392E-3</v>
      </c>
      <c r="H4073" s="2">
        <v>38573</v>
      </c>
      <c r="I4073">
        <v>1847.76</v>
      </c>
      <c r="J4073">
        <f t="shared" si="571"/>
        <v>6.7506824237075769E-3</v>
      </c>
      <c r="K4073">
        <f t="shared" si="567"/>
        <v>6.5934824237075772E-3</v>
      </c>
      <c r="L4073">
        <v>-1.5631091483741637E-3</v>
      </c>
      <c r="N4073" s="2">
        <v>38573</v>
      </c>
      <c r="O4073">
        <v>27.35</v>
      </c>
      <c r="Q4073" s="2">
        <v>38573</v>
      </c>
      <c r="R4073">
        <v>31856.55</v>
      </c>
      <c r="S4073" s="8">
        <f t="shared" si="572"/>
        <v>8.1091002300610615E-3</v>
      </c>
      <c r="T4073" s="9">
        <f t="shared" si="568"/>
        <v>7.9519002300610618E-3</v>
      </c>
      <c r="U4073" s="3">
        <f>Sheet1!$B$17+Sheet1!$B$18*'Portfolio allocation'!K4073</f>
        <v>8.0520090218982737E-3</v>
      </c>
      <c r="V4073" s="13">
        <f t="shared" si="573"/>
        <v>-1.0010879183721191E-4</v>
      </c>
      <c r="W4073" s="13"/>
      <c r="X4073" s="2">
        <v>38573</v>
      </c>
      <c r="Y4073">
        <v>79.756200000000007</v>
      </c>
      <c r="AA4073" s="2">
        <v>38573</v>
      </c>
      <c r="AB4073">
        <v>1022.93</v>
      </c>
      <c r="AC4073">
        <f t="shared" si="574"/>
        <v>1.6842764955298239E-3</v>
      </c>
      <c r="AD4073">
        <f t="shared" si="569"/>
        <v>1.5282764955298241E-3</v>
      </c>
      <c r="AE4073">
        <f>Sheet2!$B$17+Sheet2!$B$18*'Portfolio allocation'!K4073</f>
        <v>5.9164797974755002E-3</v>
      </c>
      <c r="AF4073">
        <f t="shared" si="575"/>
        <v>-4.3882033019456762E-3</v>
      </c>
      <c r="AH4073" s="2">
        <v>38573</v>
      </c>
      <c r="AI4073">
        <v>4.391</v>
      </c>
      <c r="AJ4073">
        <v>3.9</v>
      </c>
      <c r="AK4073">
        <v>1.23465</v>
      </c>
      <c r="AR4073" s="3"/>
    </row>
    <row r="4074" spans="1:44" hidden="1" outlineLevel="1" x14ac:dyDescent="0.2">
      <c r="A4074" s="2">
        <v>38574</v>
      </c>
      <c r="B4074">
        <v>12.38</v>
      </c>
      <c r="E4074" s="2">
        <v>38574</v>
      </c>
      <c r="F4074">
        <v>1229.1300000000001</v>
      </c>
      <c r="G4074">
        <f t="shared" si="570"/>
        <v>-1.8272182429469597E-3</v>
      </c>
      <c r="H4074" s="2">
        <v>38574</v>
      </c>
      <c r="I4074">
        <v>1845.16</v>
      </c>
      <c r="J4074">
        <f t="shared" si="571"/>
        <v>-1.4071091483741638E-3</v>
      </c>
      <c r="K4074">
        <f t="shared" si="567"/>
        <v>-1.5631091483741637E-3</v>
      </c>
      <c r="L4074">
        <v>7.0357882460057482E-3</v>
      </c>
      <c r="N4074" s="2">
        <v>38574</v>
      </c>
      <c r="O4074">
        <v>26.95</v>
      </c>
      <c r="Q4074" s="2">
        <v>38574</v>
      </c>
      <c r="R4074">
        <v>31390.65</v>
      </c>
      <c r="S4074" s="8">
        <f t="shared" si="572"/>
        <v>-1.4624935845218623E-2</v>
      </c>
      <c r="T4074" s="9">
        <f t="shared" si="568"/>
        <v>-1.4780935845218623E-2</v>
      </c>
      <c r="U4074" s="3">
        <f>Sheet1!$B$17+Sheet1!$B$18*'Portfolio allocation'!K4074</f>
        <v>-1.305439545114098E-3</v>
      </c>
      <c r="V4074" s="13">
        <f t="shared" si="573"/>
        <v>-1.3475496300104525E-2</v>
      </c>
      <c r="W4074" s="13"/>
      <c r="X4074" s="2">
        <v>38574</v>
      </c>
      <c r="Y4074">
        <v>78.342600000000004</v>
      </c>
      <c r="AA4074" s="2">
        <v>38574</v>
      </c>
      <c r="AB4074">
        <v>1004.8</v>
      </c>
      <c r="AC4074">
        <f t="shared" si="574"/>
        <v>-1.7723597900149546E-2</v>
      </c>
      <c r="AD4074">
        <f t="shared" si="569"/>
        <v>-1.7879597900149546E-2</v>
      </c>
      <c r="AE4074">
        <f>Sheet2!$B$17+Sheet2!$B$18*'Portfolio allocation'!K4074</f>
        <v>-1.3365695218910227E-3</v>
      </c>
      <c r="AF4074">
        <f t="shared" si="575"/>
        <v>-1.6543028378258523E-2</v>
      </c>
      <c r="AH4074" s="2">
        <v>38574</v>
      </c>
      <c r="AI4074">
        <v>4.3949999999999996</v>
      </c>
      <c r="AJ4074">
        <v>3.9</v>
      </c>
      <c r="AK4074">
        <v>1.2383</v>
      </c>
      <c r="AR4074" s="3"/>
    </row>
    <row r="4075" spans="1:44" hidden="1" outlineLevel="1" x14ac:dyDescent="0.2">
      <c r="A4075" s="2">
        <v>38575</v>
      </c>
      <c r="B4075">
        <v>12.42</v>
      </c>
      <c r="E4075" s="2">
        <v>38575</v>
      </c>
      <c r="F4075">
        <v>1237.81</v>
      </c>
      <c r="G4075">
        <f t="shared" si="570"/>
        <v>7.0619055754881366E-3</v>
      </c>
      <c r="H4075" s="2">
        <v>38575</v>
      </c>
      <c r="I4075">
        <v>1858.43</v>
      </c>
      <c r="J4075">
        <f t="shared" si="571"/>
        <v>7.1917882460057481E-3</v>
      </c>
      <c r="K4075">
        <f t="shared" si="567"/>
        <v>7.0357882460057482E-3</v>
      </c>
      <c r="L4075">
        <v>-6.1391452505609951E-3</v>
      </c>
      <c r="N4075" s="2">
        <v>38575</v>
      </c>
      <c r="O4075">
        <v>27.27</v>
      </c>
      <c r="Q4075" s="2">
        <v>38575</v>
      </c>
      <c r="R4075">
        <v>31763.37</v>
      </c>
      <c r="S4075" s="8">
        <f t="shared" si="572"/>
        <v>1.1873599304251359E-2</v>
      </c>
      <c r="T4075" s="9">
        <f t="shared" si="568"/>
        <v>1.1717599304251359E-2</v>
      </c>
      <c r="U4075" s="3">
        <f>Sheet1!$B$17+Sheet1!$B$18*'Portfolio allocation'!K4075</f>
        <v>8.5594334707589526E-3</v>
      </c>
      <c r="V4075" s="13">
        <f t="shared" si="573"/>
        <v>3.1581658334924063E-3</v>
      </c>
      <c r="W4075" s="13"/>
      <c r="X4075" s="2">
        <v>38575</v>
      </c>
      <c r="Y4075">
        <v>78.953900000000004</v>
      </c>
      <c r="AA4075" s="2">
        <v>38575</v>
      </c>
      <c r="AB4075">
        <v>1012.64</v>
      </c>
      <c r="AC4075">
        <f t="shared" si="574"/>
        <v>7.802547770700663E-3</v>
      </c>
      <c r="AD4075">
        <f t="shared" si="569"/>
        <v>7.6469477707006633E-3</v>
      </c>
      <c r="AE4075">
        <f>Sheet2!$B$17+Sheet2!$B$18*'Portfolio allocation'!K4075</f>
        <v>6.3097894189051325E-3</v>
      </c>
      <c r="AF4075">
        <f t="shared" si="575"/>
        <v>1.3371583517955308E-3</v>
      </c>
      <c r="AH4075" s="2">
        <v>38575</v>
      </c>
      <c r="AI4075">
        <v>4.3310000000000004</v>
      </c>
      <c r="AJ4075">
        <v>3.89</v>
      </c>
      <c r="AK4075">
        <v>1.2440500000000001</v>
      </c>
      <c r="AR4075" s="3"/>
    </row>
    <row r="4076" spans="1:44" hidden="1" outlineLevel="1" x14ac:dyDescent="0.2">
      <c r="A4076" s="2">
        <v>38576</v>
      </c>
      <c r="B4076">
        <v>12.74</v>
      </c>
      <c r="E4076" s="2">
        <v>38576</v>
      </c>
      <c r="F4076">
        <v>1230.3900000000001</v>
      </c>
      <c r="G4076">
        <f t="shared" si="570"/>
        <v>-5.9944579539669141E-3</v>
      </c>
      <c r="H4076" s="2">
        <v>38576</v>
      </c>
      <c r="I4076">
        <v>1847.31</v>
      </c>
      <c r="J4076">
        <f t="shared" si="571"/>
        <v>-5.9835452505609954E-3</v>
      </c>
      <c r="K4076">
        <f t="shared" si="567"/>
        <v>-6.1391452505609951E-3</v>
      </c>
      <c r="L4076">
        <v>2.8058623014004746E-3</v>
      </c>
      <c r="N4076" s="2">
        <v>38576</v>
      </c>
      <c r="O4076">
        <v>27.05</v>
      </c>
      <c r="Q4076" s="2">
        <v>38576</v>
      </c>
      <c r="R4076">
        <v>31507.119999999999</v>
      </c>
      <c r="S4076" s="8">
        <f t="shared" si="572"/>
        <v>-8.067468911516662E-3</v>
      </c>
      <c r="T4076" s="9">
        <f t="shared" si="568"/>
        <v>-8.2230689115166625E-3</v>
      </c>
      <c r="U4076" s="3">
        <f>Sheet1!$B$17+Sheet1!$B$18*'Portfolio allocation'!K4076</f>
        <v>-6.555184133720051E-3</v>
      </c>
      <c r="V4076" s="13">
        <f t="shared" si="573"/>
        <v>-1.6678847777966115E-3</v>
      </c>
      <c r="W4076" s="13"/>
      <c r="X4076" s="2">
        <v>38576</v>
      </c>
      <c r="Y4076">
        <v>78.504900000000006</v>
      </c>
      <c r="AA4076" s="2">
        <v>38576</v>
      </c>
      <c r="AB4076">
        <v>1006.88</v>
      </c>
      <c r="AC4076">
        <f t="shared" si="574"/>
        <v>-5.6881023858429414E-3</v>
      </c>
      <c r="AD4076">
        <f t="shared" si="569"/>
        <v>-5.8433023858429417E-3</v>
      </c>
      <c r="AE4076">
        <f>Sheet2!$B$17+Sheet2!$B$18*'Portfolio allocation'!K4076</f>
        <v>-5.4056975691952188E-3</v>
      </c>
      <c r="AF4076">
        <f t="shared" si="575"/>
        <v>-4.3760481664772283E-4</v>
      </c>
      <c r="AH4076" s="2">
        <v>38576</v>
      </c>
      <c r="AI4076">
        <v>4.2439999999999998</v>
      </c>
      <c r="AJ4076">
        <v>3.88</v>
      </c>
      <c r="AK4076">
        <v>1.24325</v>
      </c>
      <c r="AR4076" s="3"/>
    </row>
    <row r="4077" spans="1:44" hidden="1" outlineLevel="1" x14ac:dyDescent="0.2">
      <c r="A4077" s="2">
        <v>38579</v>
      </c>
      <c r="B4077">
        <v>12.26</v>
      </c>
      <c r="E4077" s="2">
        <v>38579</v>
      </c>
      <c r="F4077">
        <v>1233.8699999999999</v>
      </c>
      <c r="G4077">
        <f t="shared" si="570"/>
        <v>2.8283714919656866E-3</v>
      </c>
      <c r="H4077" s="2">
        <v>38579</v>
      </c>
      <c r="I4077">
        <v>1852.78</v>
      </c>
      <c r="J4077">
        <f t="shared" si="571"/>
        <v>2.9610623014004744E-3</v>
      </c>
      <c r="K4077">
        <f t="shared" si="567"/>
        <v>2.8058623014004746E-3</v>
      </c>
      <c r="L4077">
        <v>-1.1922502829261937E-2</v>
      </c>
      <c r="N4077" s="2">
        <v>38579</v>
      </c>
      <c r="O4077">
        <v>27.13</v>
      </c>
      <c r="Q4077" s="2">
        <v>38579</v>
      </c>
      <c r="R4077">
        <v>31693.48</v>
      </c>
      <c r="S4077" s="8">
        <f t="shared" si="572"/>
        <v>5.9148535315192152E-3</v>
      </c>
      <c r="T4077" s="9">
        <f t="shared" si="568"/>
        <v>5.7596535315192149E-3</v>
      </c>
      <c r="U4077" s="3">
        <f>Sheet1!$B$17+Sheet1!$B$18*'Portfolio allocation'!K4077</f>
        <v>3.7067552265284348E-3</v>
      </c>
      <c r="V4077" s="13">
        <f t="shared" si="573"/>
        <v>2.0528983049907801E-3</v>
      </c>
      <c r="W4077" s="13"/>
      <c r="X4077" s="2">
        <v>38579</v>
      </c>
      <c r="Y4077">
        <v>78.801100000000005</v>
      </c>
      <c r="AA4077" s="2">
        <v>38579</v>
      </c>
      <c r="AB4077">
        <v>1010.68</v>
      </c>
      <c r="AC4077">
        <f t="shared" si="574"/>
        <v>3.7740346416652581E-3</v>
      </c>
      <c r="AD4077">
        <f t="shared" si="569"/>
        <v>3.617634641665258E-3</v>
      </c>
      <c r="AE4077">
        <f>Sheet2!$B$17+Sheet2!$B$18*'Portfolio allocation'!K4077</f>
        <v>2.5484313537911889E-3</v>
      </c>
      <c r="AF4077">
        <f t="shared" si="575"/>
        <v>1.0692032878740691E-3</v>
      </c>
      <c r="AH4077" s="2">
        <v>38579</v>
      </c>
      <c r="AI4077">
        <v>4.2809999999999997</v>
      </c>
      <c r="AJ4077">
        <v>3.91</v>
      </c>
      <c r="AK4077">
        <v>1.2365999999999999</v>
      </c>
      <c r="AR4077" s="3"/>
    </row>
    <row r="4078" spans="1:44" hidden="1" outlineLevel="1" x14ac:dyDescent="0.2">
      <c r="A4078" s="2">
        <v>38580</v>
      </c>
      <c r="B4078">
        <v>13.52</v>
      </c>
      <c r="E4078" s="2">
        <v>38580</v>
      </c>
      <c r="F4078">
        <v>1219.3399999999999</v>
      </c>
      <c r="G4078">
        <f t="shared" si="570"/>
        <v>-1.1775956948462896E-2</v>
      </c>
      <c r="H4078" s="2">
        <v>38580</v>
      </c>
      <c r="I4078">
        <v>1830.98</v>
      </c>
      <c r="J4078">
        <f t="shared" si="571"/>
        <v>-1.1766102829261937E-2</v>
      </c>
      <c r="K4078">
        <f t="shared" si="567"/>
        <v>-1.1922502829261937E-2</v>
      </c>
      <c r="L4078">
        <v>8.4972632360804637E-4</v>
      </c>
      <c r="N4078" s="2">
        <v>38580</v>
      </c>
      <c r="O4078">
        <v>26.74</v>
      </c>
      <c r="Q4078" s="2">
        <v>38580</v>
      </c>
      <c r="R4078">
        <v>31237.88</v>
      </c>
      <c r="S4078" s="8">
        <f t="shared" si="572"/>
        <v>-1.4375196412637514E-2</v>
      </c>
      <c r="T4078" s="9">
        <f t="shared" si="568"/>
        <v>-1.4531596412637513E-2</v>
      </c>
      <c r="U4078" s="3">
        <f>Sheet1!$B$17+Sheet1!$B$18*'Portfolio allocation'!K4078</f>
        <v>-1.3189998517778183E-2</v>
      </c>
      <c r="V4078" s="13">
        <f t="shared" si="573"/>
        <v>-1.3415978948593307E-3</v>
      </c>
      <c r="W4078" s="13"/>
      <c r="X4078" s="2">
        <v>38580</v>
      </c>
      <c r="Y4078">
        <v>77.654899999999998</v>
      </c>
      <c r="AA4078" s="2">
        <v>38580</v>
      </c>
      <c r="AB4078">
        <v>995.98</v>
      </c>
      <c r="AC4078">
        <f t="shared" si="574"/>
        <v>-1.4544662999168789E-2</v>
      </c>
      <c r="AD4078">
        <f t="shared" si="569"/>
        <v>-1.4699862999168789E-2</v>
      </c>
      <c r="AE4078">
        <f>Sheet2!$B$17+Sheet2!$B$18*'Portfolio allocation'!K4078</f>
        <v>-1.0548406674972387E-2</v>
      </c>
      <c r="AF4078">
        <f t="shared" si="575"/>
        <v>-4.1514563241964019E-3</v>
      </c>
      <c r="AH4078" s="2">
        <v>38580</v>
      </c>
      <c r="AI4078">
        <v>4.2220000000000004</v>
      </c>
      <c r="AJ4078">
        <v>3.88</v>
      </c>
      <c r="AK4078">
        <v>1.23265</v>
      </c>
      <c r="AR4078" s="3"/>
    </row>
    <row r="4079" spans="1:44" hidden="1" outlineLevel="1" x14ac:dyDescent="0.2">
      <c r="A4079" s="2">
        <v>38581</v>
      </c>
      <c r="B4079">
        <v>13.3</v>
      </c>
      <c r="E4079" s="2">
        <v>38581</v>
      </c>
      <c r="F4079">
        <v>1220.24</v>
      </c>
      <c r="G4079">
        <f t="shared" si="570"/>
        <v>7.3810422031606038E-4</v>
      </c>
      <c r="H4079" s="2">
        <v>38581</v>
      </c>
      <c r="I4079">
        <v>1832.82</v>
      </c>
      <c r="J4079">
        <f t="shared" si="571"/>
        <v>1.0049263236080463E-3</v>
      </c>
      <c r="K4079">
        <f t="shared" si="567"/>
        <v>8.4972632360804637E-4</v>
      </c>
      <c r="L4079">
        <v>-1.0995006558199515E-3</v>
      </c>
      <c r="N4079" s="2">
        <v>38581</v>
      </c>
      <c r="O4079">
        <v>26.95</v>
      </c>
      <c r="Q4079" s="2">
        <v>38581</v>
      </c>
      <c r="R4079">
        <v>31483.21</v>
      </c>
      <c r="S4079" s="8">
        <f t="shared" si="572"/>
        <v>7.8536059425287075E-3</v>
      </c>
      <c r="T4079" s="9">
        <f t="shared" si="568"/>
        <v>7.6984059425287072E-3</v>
      </c>
      <c r="U4079" s="3">
        <f>Sheet1!$B$17+Sheet1!$B$18*'Portfolio allocation'!K4079</f>
        <v>1.4626264577266147E-3</v>
      </c>
      <c r="V4079" s="13">
        <f t="shared" si="573"/>
        <v>6.2357794848020929E-3</v>
      </c>
      <c r="W4079" s="13"/>
      <c r="X4079" s="2">
        <v>38581</v>
      </c>
      <c r="Y4079">
        <v>77.654899999999998</v>
      </c>
      <c r="AA4079" s="2">
        <v>38581</v>
      </c>
      <c r="AB4079">
        <v>995.98</v>
      </c>
      <c r="AC4079">
        <f t="shared" si="574"/>
        <v>0</v>
      </c>
      <c r="AD4079">
        <f t="shared" si="569"/>
        <v>-1.5560000000000001E-4</v>
      </c>
      <c r="AE4079">
        <f>Sheet2!$B$17+Sheet2!$B$18*'Portfolio allocation'!K4079</f>
        <v>8.0898533679580036E-4</v>
      </c>
      <c r="AF4079">
        <f t="shared" si="575"/>
        <v>-9.6458533679580035E-4</v>
      </c>
      <c r="AH4079" s="2">
        <v>38581</v>
      </c>
      <c r="AI4079">
        <v>4.2750000000000004</v>
      </c>
      <c r="AJ4079">
        <v>3.89</v>
      </c>
      <c r="AK4079">
        <v>1.23045</v>
      </c>
      <c r="AR4079" s="3"/>
    </row>
    <row r="4080" spans="1:44" hidden="1" outlineLevel="1" x14ac:dyDescent="0.2">
      <c r="A4080" s="2">
        <v>38582</v>
      </c>
      <c r="B4080">
        <v>13.42</v>
      </c>
      <c r="E4080" s="2">
        <v>38582</v>
      </c>
      <c r="F4080">
        <v>1219.02</v>
      </c>
      <c r="G4080">
        <f t="shared" si="570"/>
        <v>-9.9980331738025452E-4</v>
      </c>
      <c r="H4080" s="2">
        <v>38582</v>
      </c>
      <c r="I4080">
        <v>1831.09</v>
      </c>
      <c r="J4080">
        <f t="shared" si="571"/>
        <v>-9.4390065581995142E-4</v>
      </c>
      <c r="K4080">
        <f t="shared" si="567"/>
        <v>-1.0995006558199515E-3</v>
      </c>
      <c r="L4080">
        <v>5.0094736140770992E-4</v>
      </c>
      <c r="N4080" s="2">
        <v>38582</v>
      </c>
      <c r="O4080">
        <v>26.82</v>
      </c>
      <c r="Q4080" s="2">
        <v>38582</v>
      </c>
      <c r="R4080">
        <v>31331.34</v>
      </c>
      <c r="S4080" s="8">
        <f t="shared" si="572"/>
        <v>-4.8238410251051356E-3</v>
      </c>
      <c r="T4080" s="9">
        <f t="shared" si="568"/>
        <v>-4.9794410251051352E-3</v>
      </c>
      <c r="U4080" s="3">
        <f>Sheet1!$B$17+Sheet1!$B$18*'Portfolio allocation'!K4080</f>
        <v>-7.7357613305422735E-4</v>
      </c>
      <c r="V4080" s="13">
        <f t="shared" si="573"/>
        <v>-4.2058648920509081E-3</v>
      </c>
      <c r="W4080" s="13"/>
      <c r="X4080" s="2">
        <v>38582</v>
      </c>
      <c r="Y4080">
        <v>77.511600000000001</v>
      </c>
      <c r="AA4080" s="2">
        <v>38582</v>
      </c>
      <c r="AB4080">
        <v>994.14</v>
      </c>
      <c r="AC4080">
        <f t="shared" si="574"/>
        <v>-1.8474266551536944E-3</v>
      </c>
      <c r="AD4080">
        <f t="shared" si="569"/>
        <v>-2.0018266551536943E-3</v>
      </c>
      <c r="AE4080">
        <f>Sheet2!$B$17+Sheet2!$B$18*'Portfolio allocation'!K4080</f>
        <v>-9.2431702258944672E-4</v>
      </c>
      <c r="AF4080">
        <f t="shared" si="575"/>
        <v>-1.0775096325642474E-3</v>
      </c>
      <c r="AH4080" s="2">
        <v>38582</v>
      </c>
      <c r="AI4080">
        <v>4.21</v>
      </c>
      <c r="AJ4080">
        <v>3.86</v>
      </c>
      <c r="AK4080">
        <v>1.2174499999999999</v>
      </c>
      <c r="AR4080" s="3"/>
    </row>
    <row r="4081" spans="1:44" hidden="1" outlineLevel="1" x14ac:dyDescent="0.2">
      <c r="A4081" s="2">
        <v>38583</v>
      </c>
      <c r="B4081">
        <v>13.42</v>
      </c>
      <c r="E4081" s="2">
        <v>38583</v>
      </c>
      <c r="F4081">
        <v>1219.71</v>
      </c>
      <c r="G4081">
        <f t="shared" si="570"/>
        <v>5.6602844908204553E-4</v>
      </c>
      <c r="H4081" s="2">
        <v>38583</v>
      </c>
      <c r="I4081">
        <v>1832.29</v>
      </c>
      <c r="J4081">
        <f t="shared" si="571"/>
        <v>6.5534736140770988E-4</v>
      </c>
      <c r="K4081">
        <f t="shared" si="567"/>
        <v>5.0094736140770992E-4</v>
      </c>
      <c r="L4081">
        <v>1.4980683603578516E-3</v>
      </c>
      <c r="N4081" s="2">
        <v>38583</v>
      </c>
      <c r="O4081">
        <v>26.72</v>
      </c>
      <c r="Q4081" s="2">
        <v>38583</v>
      </c>
      <c r="R4081">
        <v>31214.51</v>
      </c>
      <c r="S4081" s="8">
        <f t="shared" si="572"/>
        <v>-3.7288542398761226E-3</v>
      </c>
      <c r="T4081" s="9">
        <f t="shared" si="568"/>
        <v>-3.8832542398761225E-3</v>
      </c>
      <c r="U4081" s="3">
        <f>Sheet1!$B$17+Sheet1!$B$18*'Portfolio allocation'!K4081</f>
        <v>1.062498393056014E-3</v>
      </c>
      <c r="V4081" s="13">
        <f t="shared" si="573"/>
        <v>-4.9457526329321367E-3</v>
      </c>
      <c r="W4081" s="13"/>
      <c r="X4081" s="2">
        <v>38583</v>
      </c>
      <c r="Y4081">
        <v>79.049400000000006</v>
      </c>
      <c r="AA4081" s="2">
        <v>38583</v>
      </c>
      <c r="AB4081">
        <v>1013.86</v>
      </c>
      <c r="AC4081">
        <f t="shared" si="574"/>
        <v>1.9836240368559688E-2</v>
      </c>
      <c r="AD4081">
        <f t="shared" si="569"/>
        <v>1.9680640368559689E-2</v>
      </c>
      <c r="AE4081">
        <f>Sheet2!$B$17+Sheet2!$B$18*'Portfolio allocation'!K4081</f>
        <v>4.9884218545116646E-4</v>
      </c>
      <c r="AF4081">
        <f t="shared" si="575"/>
        <v>1.9181798183108521E-2</v>
      </c>
      <c r="AH4081" s="2">
        <v>38583</v>
      </c>
      <c r="AI4081">
        <v>4.2119999999999997</v>
      </c>
      <c r="AJ4081">
        <v>3.89</v>
      </c>
      <c r="AK4081">
        <v>1.21435</v>
      </c>
      <c r="AR4081" s="3"/>
    </row>
    <row r="4082" spans="1:44" hidden="1" outlineLevel="1" x14ac:dyDescent="0.2">
      <c r="A4082" s="2">
        <v>38586</v>
      </c>
      <c r="B4082">
        <v>13.42</v>
      </c>
      <c r="E4082" s="2">
        <v>38586</v>
      </c>
      <c r="F4082">
        <v>1221.73</v>
      </c>
      <c r="G4082">
        <f t="shared" si="570"/>
        <v>1.6561313754908102E-3</v>
      </c>
      <c r="H4082" s="2">
        <v>38586</v>
      </c>
      <c r="I4082">
        <v>1835.32</v>
      </c>
      <c r="J4082">
        <f t="shared" si="571"/>
        <v>1.6536683603578517E-3</v>
      </c>
      <c r="K4082">
        <f t="shared" si="567"/>
        <v>1.4980683603578516E-3</v>
      </c>
      <c r="L4082">
        <v>-3.5392061286315334E-3</v>
      </c>
      <c r="N4082" s="2">
        <v>38586</v>
      </c>
      <c r="O4082">
        <v>26.91</v>
      </c>
      <c r="Q4082" s="2">
        <v>38586</v>
      </c>
      <c r="R4082">
        <v>31436.48</v>
      </c>
      <c r="S4082" s="8">
        <f t="shared" si="572"/>
        <v>7.1111159521646261E-3</v>
      </c>
      <c r="T4082" s="9">
        <f t="shared" si="568"/>
        <v>6.9555159521646264E-3</v>
      </c>
      <c r="U4082" s="3">
        <f>Sheet1!$B$17+Sheet1!$B$18*'Portfolio allocation'!K4082</f>
        <v>2.2064208734582781E-3</v>
      </c>
      <c r="V4082" s="13">
        <f t="shared" si="573"/>
        <v>4.7490950787063488E-3</v>
      </c>
      <c r="W4082" s="13"/>
      <c r="X4082" s="2">
        <v>38586</v>
      </c>
      <c r="Y4082">
        <v>78.896600000000007</v>
      </c>
      <c r="AA4082" s="2">
        <v>38586</v>
      </c>
      <c r="AB4082">
        <v>1011.9</v>
      </c>
      <c r="AC4082">
        <f t="shared" si="574"/>
        <v>-1.9332057680547798E-3</v>
      </c>
      <c r="AD4082">
        <f t="shared" si="569"/>
        <v>-2.0888057680547799E-3</v>
      </c>
      <c r="AE4082">
        <f>Sheet2!$B$17+Sheet2!$B$18*'Portfolio allocation'!K4082</f>
        <v>1.3855076165750625E-3</v>
      </c>
      <c r="AF4082">
        <f t="shared" si="575"/>
        <v>-3.4743133846298424E-3</v>
      </c>
      <c r="AH4082" s="2">
        <v>38586</v>
      </c>
      <c r="AI4082">
        <v>4.2130000000000001</v>
      </c>
      <c r="AJ4082">
        <v>3.89</v>
      </c>
      <c r="AK4082">
        <v>1.2232499999999999</v>
      </c>
      <c r="AR4082" s="3"/>
    </row>
    <row r="4083" spans="1:44" hidden="1" outlineLevel="1" x14ac:dyDescent="0.2">
      <c r="A4083" s="2">
        <v>38587</v>
      </c>
      <c r="B4083">
        <v>13.34</v>
      </c>
      <c r="E4083" s="2">
        <v>38587</v>
      </c>
      <c r="F4083">
        <v>1217.57</v>
      </c>
      <c r="G4083">
        <f t="shared" si="570"/>
        <v>-3.4050076530821594E-3</v>
      </c>
      <c r="H4083" s="2">
        <v>38587</v>
      </c>
      <c r="I4083">
        <v>1829.11</v>
      </c>
      <c r="J4083">
        <f t="shared" si="571"/>
        <v>-3.3836061286315333E-3</v>
      </c>
      <c r="K4083">
        <f t="shared" si="567"/>
        <v>-3.5392061286315334E-3</v>
      </c>
      <c r="L4083">
        <v>-6.6556291704707787E-3</v>
      </c>
      <c r="N4083" s="2">
        <v>38587</v>
      </c>
      <c r="O4083">
        <v>26.87</v>
      </c>
      <c r="Q4083" s="2">
        <v>38587</v>
      </c>
      <c r="R4083">
        <v>31389.75</v>
      </c>
      <c r="S4083" s="8">
        <f t="shared" si="572"/>
        <v>-1.4864895815307477E-3</v>
      </c>
      <c r="T4083" s="9">
        <f t="shared" si="568"/>
        <v>-1.6420895815307478E-3</v>
      </c>
      <c r="U4083" s="3">
        <f>Sheet1!$B$17+Sheet1!$B$18*'Portfolio allocation'!K4083</f>
        <v>-3.5724680818227752E-3</v>
      </c>
      <c r="V4083" s="13">
        <f t="shared" si="573"/>
        <v>1.9303785002920274E-3</v>
      </c>
      <c r="W4083" s="13"/>
      <c r="X4083" s="2">
        <v>38587</v>
      </c>
      <c r="Y4083">
        <v>78.352099999999993</v>
      </c>
      <c r="AA4083" s="2">
        <v>38587</v>
      </c>
      <c r="AB4083">
        <v>1004.92</v>
      </c>
      <c r="AC4083">
        <f t="shared" si="574"/>
        <v>-6.8979148137168211E-3</v>
      </c>
      <c r="AD4083">
        <f t="shared" si="569"/>
        <v>-7.0531148137168214E-3</v>
      </c>
      <c r="AE4083">
        <f>Sheet2!$B$17+Sheet2!$B$18*'Portfolio allocation'!K4083</f>
        <v>-3.0937653715294678E-3</v>
      </c>
      <c r="AF4083">
        <f t="shared" si="575"/>
        <v>-3.9593494421873536E-3</v>
      </c>
      <c r="AH4083" s="2">
        <v>38587</v>
      </c>
      <c r="AI4083">
        <v>4.1859999999999999</v>
      </c>
      <c r="AJ4083">
        <v>3.88</v>
      </c>
      <c r="AK4083">
        <v>1.22035</v>
      </c>
      <c r="AR4083" s="3"/>
    </row>
    <row r="4084" spans="1:44" hidden="1" outlineLevel="1" x14ac:dyDescent="0.2">
      <c r="A4084" s="2">
        <v>38588</v>
      </c>
      <c r="B4084">
        <v>14.17</v>
      </c>
      <c r="E4084" s="2">
        <v>38588</v>
      </c>
      <c r="F4084">
        <v>1209.5899999999999</v>
      </c>
      <c r="G4084">
        <f t="shared" si="570"/>
        <v>-6.554037960856518E-3</v>
      </c>
      <c r="H4084" s="2">
        <v>38588</v>
      </c>
      <c r="I4084">
        <v>1817.22</v>
      </c>
      <c r="J4084">
        <f t="shared" si="571"/>
        <v>-6.5004291704707784E-3</v>
      </c>
      <c r="K4084">
        <f t="shared" si="567"/>
        <v>-6.6556291704707787E-3</v>
      </c>
      <c r="L4084">
        <v>2.1729313698946144E-3</v>
      </c>
      <c r="N4084" s="2">
        <v>38588</v>
      </c>
      <c r="O4084">
        <v>26.81</v>
      </c>
      <c r="Q4084" s="2">
        <v>38588</v>
      </c>
      <c r="R4084">
        <v>31319.66</v>
      </c>
      <c r="S4084" s="8">
        <f t="shared" si="572"/>
        <v>-2.2328944958147634E-3</v>
      </c>
      <c r="T4084" s="9">
        <f t="shared" si="568"/>
        <v>-2.3880944958147633E-3</v>
      </c>
      <c r="U4084" s="3">
        <f>Sheet1!$B$17+Sheet1!$B$18*'Portfolio allocation'!K4084</f>
        <v>-7.1477075760837654E-3</v>
      </c>
      <c r="V4084" s="13">
        <f t="shared" si="573"/>
        <v>4.7596130802690026E-3</v>
      </c>
      <c r="W4084" s="13"/>
      <c r="X4084" s="2">
        <v>38588</v>
      </c>
      <c r="Y4084">
        <v>77.674000000000007</v>
      </c>
      <c r="AA4084" s="2">
        <v>38588</v>
      </c>
      <c r="AB4084">
        <v>996.22</v>
      </c>
      <c r="AC4084">
        <f t="shared" si="574"/>
        <v>-8.6574055646220227E-3</v>
      </c>
      <c r="AD4084">
        <f t="shared" si="569"/>
        <v>-8.8122055646220228E-3</v>
      </c>
      <c r="AE4084">
        <f>Sheet2!$B$17+Sheet2!$B$18*'Portfolio allocation'!K4084</f>
        <v>-5.8649682474755252E-3</v>
      </c>
      <c r="AF4084">
        <f t="shared" si="575"/>
        <v>-2.9472373171464976E-3</v>
      </c>
      <c r="AH4084" s="2">
        <v>38588</v>
      </c>
      <c r="AI4084">
        <v>4.1760000000000002</v>
      </c>
      <c r="AJ4084">
        <v>3.87</v>
      </c>
      <c r="AK4084">
        <v>1.2253499999999999</v>
      </c>
      <c r="AR4084" s="3"/>
    </row>
    <row r="4085" spans="1:44" hidden="1" outlineLevel="1" x14ac:dyDescent="0.2">
      <c r="A4085" s="2">
        <v>38589</v>
      </c>
      <c r="B4085">
        <v>13.73</v>
      </c>
      <c r="E4085" s="2">
        <v>38589</v>
      </c>
      <c r="F4085">
        <v>1212.3900000000001</v>
      </c>
      <c r="G4085">
        <f t="shared" si="570"/>
        <v>2.3148339520004946E-3</v>
      </c>
      <c r="H4085" s="2">
        <v>38589</v>
      </c>
      <c r="I4085">
        <v>1821.45</v>
      </c>
      <c r="J4085">
        <f t="shared" si="571"/>
        <v>2.3277313698946145E-3</v>
      </c>
      <c r="K4085">
        <f t="shared" si="567"/>
        <v>2.1729313698946144E-3</v>
      </c>
      <c r="L4085">
        <v>-6.1555137170935421E-3</v>
      </c>
      <c r="N4085" s="2">
        <v>38589</v>
      </c>
      <c r="O4085">
        <v>27.03</v>
      </c>
      <c r="Q4085" s="2">
        <v>38589</v>
      </c>
      <c r="R4085">
        <v>31576.67</v>
      </c>
      <c r="S4085" s="8">
        <f t="shared" si="572"/>
        <v>8.2060277793565284E-3</v>
      </c>
      <c r="T4085" s="9">
        <f t="shared" si="568"/>
        <v>8.0512277793565283E-3</v>
      </c>
      <c r="U4085" s="3">
        <f>Sheet1!$B$17+Sheet1!$B$18*'Portfolio allocation'!K4085</f>
        <v>2.9806408213019719E-3</v>
      </c>
      <c r="V4085" s="13">
        <f t="shared" si="573"/>
        <v>5.070586958054556E-3</v>
      </c>
      <c r="W4085" s="13"/>
      <c r="X4085" s="2">
        <v>38589</v>
      </c>
      <c r="Y4085">
        <v>77.463800000000006</v>
      </c>
      <c r="AA4085" s="2">
        <v>38589</v>
      </c>
      <c r="AB4085">
        <v>993.53</v>
      </c>
      <c r="AC4085">
        <f t="shared" si="574"/>
        <v>-2.7002067816346287E-3</v>
      </c>
      <c r="AD4085">
        <f t="shared" si="569"/>
        <v>-2.8550067816346288E-3</v>
      </c>
      <c r="AE4085">
        <f>Sheet2!$B$17+Sheet2!$B$18*'Portfolio allocation'!K4085</f>
        <v>1.985613021967697E-3</v>
      </c>
      <c r="AF4085">
        <f t="shared" si="575"/>
        <v>-4.8406198036023262E-3</v>
      </c>
      <c r="AH4085" s="2">
        <v>38589</v>
      </c>
      <c r="AI4085">
        <v>4.1609999999999996</v>
      </c>
      <c r="AJ4085">
        <v>3.87</v>
      </c>
      <c r="AK4085">
        <v>1.22885</v>
      </c>
      <c r="AR4085" s="3"/>
    </row>
    <row r="4086" spans="1:44" hidden="1" outlineLevel="1" x14ac:dyDescent="0.2">
      <c r="A4086" s="2">
        <v>38590</v>
      </c>
      <c r="B4086">
        <v>13.72</v>
      </c>
      <c r="E4086" s="2">
        <v>38590</v>
      </c>
      <c r="F4086">
        <v>1205.0999999999999</v>
      </c>
      <c r="G4086">
        <f t="shared" si="570"/>
        <v>-6.0129166357362207E-3</v>
      </c>
      <c r="H4086" s="2">
        <v>38590</v>
      </c>
      <c r="I4086">
        <v>1810.52</v>
      </c>
      <c r="J4086">
        <f t="shared" si="571"/>
        <v>-6.0007137170935421E-3</v>
      </c>
      <c r="K4086">
        <f t="shared" si="567"/>
        <v>-6.1555137170935421E-3</v>
      </c>
      <c r="L4086">
        <v>5.9416956896361402E-3</v>
      </c>
      <c r="N4086" s="2">
        <v>38590</v>
      </c>
      <c r="O4086">
        <v>26.97</v>
      </c>
      <c r="Q4086" s="2">
        <v>38590</v>
      </c>
      <c r="R4086">
        <v>31506.57</v>
      </c>
      <c r="S4086" s="8">
        <f t="shared" si="572"/>
        <v>-2.2199934318596348E-3</v>
      </c>
      <c r="T4086" s="9">
        <f t="shared" si="568"/>
        <v>-2.3747934318596349E-3</v>
      </c>
      <c r="U4086" s="3">
        <f>Sheet1!$B$17+Sheet1!$B$18*'Portfolio allocation'!K4086</f>
        <v>-6.5739624533582963E-3</v>
      </c>
      <c r="V4086" s="13">
        <f t="shared" si="573"/>
        <v>4.1991690214986613E-3</v>
      </c>
      <c r="W4086" s="13"/>
      <c r="X4086" s="2">
        <v>38590</v>
      </c>
      <c r="Y4086">
        <v>76.7761</v>
      </c>
      <c r="AA4086" s="2">
        <v>38590</v>
      </c>
      <c r="AB4086">
        <v>984.71</v>
      </c>
      <c r="AC4086">
        <f t="shared" si="574"/>
        <v>-8.8774370175032091E-3</v>
      </c>
      <c r="AD4086">
        <f t="shared" si="569"/>
        <v>-9.033437017503209E-3</v>
      </c>
      <c r="AE4086">
        <f>Sheet2!$B$17+Sheet2!$B$18*'Portfolio allocation'!K4086</f>
        <v>-5.4202528272333092E-3</v>
      </c>
      <c r="AF4086">
        <f t="shared" si="575"/>
        <v>-3.6131841902698998E-3</v>
      </c>
      <c r="AH4086" s="2">
        <v>38590</v>
      </c>
      <c r="AI4086">
        <v>4.1900000000000004</v>
      </c>
      <c r="AJ4086">
        <v>3.9</v>
      </c>
      <c r="AK4086">
        <v>1.23315</v>
      </c>
      <c r="AR4086" s="3"/>
    </row>
    <row r="4087" spans="1:44" hidden="1" outlineLevel="1" x14ac:dyDescent="0.2">
      <c r="A4087" s="2">
        <v>38593</v>
      </c>
      <c r="B4087">
        <v>13.52</v>
      </c>
      <c r="E4087" s="2">
        <v>38593</v>
      </c>
      <c r="F4087">
        <v>1212.28</v>
      </c>
      <c r="G4087">
        <f t="shared" si="570"/>
        <v>5.9580117832545021E-3</v>
      </c>
      <c r="H4087" s="2">
        <v>38593</v>
      </c>
      <c r="I4087">
        <v>1821.56</v>
      </c>
      <c r="J4087">
        <f t="shared" si="571"/>
        <v>6.0976956896361401E-3</v>
      </c>
      <c r="K4087">
        <f t="shared" si="567"/>
        <v>5.9416956896361402E-3</v>
      </c>
      <c r="L4087">
        <v>-3.2251981729945469E-3</v>
      </c>
      <c r="N4087" s="2">
        <v>38593</v>
      </c>
      <c r="O4087">
        <v>27.15</v>
      </c>
      <c r="Q4087" s="2">
        <v>38593</v>
      </c>
      <c r="R4087">
        <v>31716.85</v>
      </c>
      <c r="S4087" s="8">
        <f t="shared" si="572"/>
        <v>6.6741635157365753E-3</v>
      </c>
      <c r="T4087" s="9">
        <f t="shared" si="568"/>
        <v>6.5181635157365754E-3</v>
      </c>
      <c r="U4087" s="3">
        <f>Sheet1!$B$17+Sheet1!$B$18*'Portfolio allocation'!K4087</f>
        <v>7.3042627620989939E-3</v>
      </c>
      <c r="V4087" s="13">
        <f t="shared" si="573"/>
        <v>-7.8609924636241849E-4</v>
      </c>
      <c r="W4087" s="13"/>
      <c r="X4087" s="2">
        <v>38593</v>
      </c>
      <c r="Y4087">
        <v>77.693100000000001</v>
      </c>
      <c r="AA4087" s="2">
        <v>38593</v>
      </c>
      <c r="AB4087">
        <v>996.47</v>
      </c>
      <c r="AC4087">
        <f t="shared" si="574"/>
        <v>1.194260239055156E-2</v>
      </c>
      <c r="AD4087">
        <f t="shared" si="569"/>
        <v>1.1786202390551561E-2</v>
      </c>
      <c r="AE4087">
        <f>Sheet2!$B$17+Sheet2!$B$18*'Portfolio allocation'!K4087</f>
        <v>5.3368944049556662E-3</v>
      </c>
      <c r="AF4087">
        <f t="shared" si="575"/>
        <v>6.4493079855958944E-3</v>
      </c>
      <c r="AH4087" s="2">
        <v>38593</v>
      </c>
      <c r="AI4087">
        <v>4.1740000000000004</v>
      </c>
      <c r="AJ4087">
        <v>3.91</v>
      </c>
      <c r="AK4087">
        <v>1.22695</v>
      </c>
      <c r="AR4087" s="3"/>
    </row>
    <row r="4088" spans="1:44" hidden="1" outlineLevel="1" x14ac:dyDescent="0.2">
      <c r="A4088" s="2">
        <v>38594</v>
      </c>
      <c r="B4088">
        <v>13.65</v>
      </c>
      <c r="E4088" s="2">
        <v>38594</v>
      </c>
      <c r="F4088">
        <v>1208.4100000000001</v>
      </c>
      <c r="G4088">
        <f t="shared" si="570"/>
        <v>-3.1923318045334881E-3</v>
      </c>
      <c r="H4088" s="2">
        <v>38594</v>
      </c>
      <c r="I4088">
        <v>1815.97</v>
      </c>
      <c r="J4088">
        <f t="shared" si="571"/>
        <v>-3.0687981729945468E-3</v>
      </c>
      <c r="K4088">
        <f t="shared" si="567"/>
        <v>-3.2251981729945469E-3</v>
      </c>
      <c r="L4088">
        <v>1.0038899662439415E-2</v>
      </c>
      <c r="N4088" s="2">
        <v>38594</v>
      </c>
      <c r="O4088">
        <v>27.18</v>
      </c>
      <c r="Q4088" s="2">
        <v>38594</v>
      </c>
      <c r="R4088">
        <v>31751.9</v>
      </c>
      <c r="S4088" s="8">
        <f t="shared" si="572"/>
        <v>1.10509082711574E-3</v>
      </c>
      <c r="T4088" s="9">
        <f t="shared" si="568"/>
        <v>9.4869082711574002E-4</v>
      </c>
      <c r="U4088" s="3">
        <f>Sheet1!$B$17+Sheet1!$B$18*'Portfolio allocation'!K4088</f>
        <v>-3.2122301970961427E-3</v>
      </c>
      <c r="V4088" s="13">
        <f t="shared" si="573"/>
        <v>4.1609210242118831E-3</v>
      </c>
      <c r="W4088" s="13"/>
      <c r="X4088" s="2">
        <v>38594</v>
      </c>
      <c r="Y4088">
        <v>76.928899999999999</v>
      </c>
      <c r="AA4088" s="2">
        <v>38594</v>
      </c>
      <c r="AB4088">
        <v>986.67</v>
      </c>
      <c r="AC4088">
        <f t="shared" si="574"/>
        <v>-9.8347165494194755E-3</v>
      </c>
      <c r="AD4088">
        <f t="shared" si="569"/>
        <v>-9.9887165494194751E-3</v>
      </c>
      <c r="AE4088">
        <f>Sheet2!$B$17+Sheet2!$B$18*'Portfolio allocation'!K4088</f>
        <v>-2.8145414863095727E-3</v>
      </c>
      <c r="AF4088">
        <f t="shared" si="575"/>
        <v>-7.1741750631099024E-3</v>
      </c>
      <c r="AH4088" s="2">
        <v>38594</v>
      </c>
      <c r="AI4088">
        <v>4.093</v>
      </c>
      <c r="AJ4088">
        <v>3.85</v>
      </c>
      <c r="AK4088">
        <v>1.21915</v>
      </c>
      <c r="AR4088" s="3"/>
    </row>
    <row r="4089" spans="1:44" hidden="1" outlineLevel="1" x14ac:dyDescent="0.2">
      <c r="A4089" s="2">
        <v>38595</v>
      </c>
      <c r="B4089">
        <v>12.6</v>
      </c>
      <c r="E4089" s="2">
        <v>38595</v>
      </c>
      <c r="F4089">
        <v>1220.33</v>
      </c>
      <c r="G4089">
        <f t="shared" si="570"/>
        <v>9.8642017196148846E-3</v>
      </c>
      <c r="H4089" s="2">
        <v>38595</v>
      </c>
      <c r="I4089">
        <v>1834.48</v>
      </c>
      <c r="J4089">
        <f t="shared" si="571"/>
        <v>1.0192899662439414E-2</v>
      </c>
      <c r="K4089">
        <f t="shared" si="567"/>
        <v>1.0038899662439415E-2</v>
      </c>
      <c r="L4089">
        <v>8.7946470716494069E-4</v>
      </c>
      <c r="N4089" s="2">
        <v>38595</v>
      </c>
      <c r="O4089">
        <v>27.38</v>
      </c>
      <c r="Q4089" s="2">
        <v>38595</v>
      </c>
      <c r="R4089">
        <v>31985.54</v>
      </c>
      <c r="S4089" s="8">
        <f t="shared" si="572"/>
        <v>7.3582998182786241E-3</v>
      </c>
      <c r="T4089" s="9">
        <f t="shared" si="568"/>
        <v>7.2042998182786245E-3</v>
      </c>
      <c r="U4089" s="3">
        <f>Sheet1!$B$17+Sheet1!$B$18*'Portfolio allocation'!K4089</f>
        <v>1.2004678996656188E-2</v>
      </c>
      <c r="V4089" s="13">
        <f t="shared" si="573"/>
        <v>-4.8003791783775632E-3</v>
      </c>
      <c r="W4089" s="13"/>
      <c r="X4089" s="2">
        <v>38595</v>
      </c>
      <c r="Y4089">
        <v>77.005399999999995</v>
      </c>
      <c r="AA4089" s="2">
        <v>38595</v>
      </c>
      <c r="AB4089">
        <v>987.65</v>
      </c>
      <c r="AC4089">
        <f t="shared" si="574"/>
        <v>9.9323988770305682E-4</v>
      </c>
      <c r="AD4089">
        <f t="shared" si="569"/>
        <v>8.4243988770305684E-4</v>
      </c>
      <c r="AE4089">
        <f>Sheet2!$B$17+Sheet2!$B$18*'Portfolio allocation'!K4089</f>
        <v>8.9802327066995299E-3</v>
      </c>
      <c r="AF4089">
        <f t="shared" si="575"/>
        <v>-8.1377928189964727E-3</v>
      </c>
      <c r="AH4089" s="2">
        <v>38595</v>
      </c>
      <c r="AI4089">
        <v>4.0149999999999997</v>
      </c>
      <c r="AJ4089">
        <v>3.77</v>
      </c>
      <c r="AK4089">
        <v>1.2298500000000001</v>
      </c>
      <c r="AR4089" s="3"/>
    </row>
    <row r="4090" spans="1:44" hidden="1" outlineLevel="1" x14ac:dyDescent="0.2">
      <c r="A4090" s="2">
        <v>38596</v>
      </c>
      <c r="B4090">
        <v>13.15</v>
      </c>
      <c r="E4090" s="2">
        <v>38596</v>
      </c>
      <c r="F4090">
        <v>1221.5899999999999</v>
      </c>
      <c r="G4090">
        <f t="shared" si="570"/>
        <v>1.0325076004031875E-3</v>
      </c>
      <c r="H4090" s="2">
        <v>38596</v>
      </c>
      <c r="I4090">
        <v>1836.37</v>
      </c>
      <c r="J4090">
        <f t="shared" si="571"/>
        <v>1.0302647071649407E-3</v>
      </c>
      <c r="K4090">
        <f t="shared" si="567"/>
        <v>8.7946470716494069E-4</v>
      </c>
      <c r="L4090">
        <v>-3.0379741381093652E-3</v>
      </c>
      <c r="N4090" s="2">
        <v>38596</v>
      </c>
      <c r="O4090">
        <v>27.2</v>
      </c>
      <c r="Q4090" s="2">
        <v>38596</v>
      </c>
      <c r="R4090">
        <v>31775.27</v>
      </c>
      <c r="S4090" s="8">
        <f t="shared" si="572"/>
        <v>-6.5739080847158071E-3</v>
      </c>
      <c r="T4090" s="9">
        <f t="shared" si="568"/>
        <v>-6.7247080847158067E-3</v>
      </c>
      <c r="U4090" s="3">
        <f>Sheet1!$B$17+Sheet1!$B$18*'Portfolio allocation'!K4090</f>
        <v>1.496743085013949E-3</v>
      </c>
      <c r="V4090" s="13">
        <f t="shared" si="573"/>
        <v>-8.2214511697297557E-3</v>
      </c>
      <c r="W4090" s="13"/>
      <c r="X4090" s="2">
        <v>38596</v>
      </c>
      <c r="Y4090">
        <v>75.973799999999997</v>
      </c>
      <c r="AA4090" s="2">
        <v>38596</v>
      </c>
      <c r="AB4090">
        <v>974.41</v>
      </c>
      <c r="AC4090">
        <f t="shared" si="574"/>
        <v>-1.3405558649319138E-2</v>
      </c>
      <c r="AD4090">
        <f t="shared" si="569"/>
        <v>-1.3551958649319138E-2</v>
      </c>
      <c r="AE4090">
        <f>Sheet2!$B$17+Sheet2!$B$18*'Portfolio allocation'!K4090</f>
        <v>8.3542946614937339E-4</v>
      </c>
      <c r="AF4090">
        <f t="shared" si="575"/>
        <v>-1.4387388115468511E-2</v>
      </c>
      <c r="AH4090" s="2">
        <v>38596</v>
      </c>
      <c r="AI4090">
        <v>4.0270000000000001</v>
      </c>
      <c r="AJ4090">
        <v>3.66</v>
      </c>
      <c r="AK4090">
        <v>1.24665</v>
      </c>
      <c r="AR4090" s="3"/>
    </row>
    <row r="4091" spans="1:44" hidden="1" outlineLevel="1" x14ac:dyDescent="0.2">
      <c r="A4091" s="2">
        <v>38597</v>
      </c>
      <c r="B4091">
        <v>13.57</v>
      </c>
      <c r="E4091" s="2">
        <v>38597</v>
      </c>
      <c r="F4091">
        <v>1218.02</v>
      </c>
      <c r="G4091">
        <f t="shared" si="570"/>
        <v>-2.9224207794759094E-3</v>
      </c>
      <c r="H4091" s="2">
        <v>38597</v>
      </c>
      <c r="I4091">
        <v>1831.06</v>
      </c>
      <c r="J4091">
        <f t="shared" si="571"/>
        <v>-2.8915741381093651E-3</v>
      </c>
      <c r="K4091">
        <f t="shared" si="567"/>
        <v>-3.0379741381093652E-3</v>
      </c>
      <c r="L4091">
        <v>-1.4679999999999999E-4</v>
      </c>
      <c r="N4091" s="2">
        <v>38597</v>
      </c>
      <c r="O4091">
        <v>27.02</v>
      </c>
      <c r="Q4091" s="2">
        <v>38597</v>
      </c>
      <c r="R4091">
        <v>31564.98</v>
      </c>
      <c r="S4091" s="8">
        <f t="shared" si="572"/>
        <v>-6.6180397522979106E-3</v>
      </c>
      <c r="T4091" s="9">
        <f t="shared" si="568"/>
        <v>-6.7644397522979103E-3</v>
      </c>
      <c r="U4091" s="3">
        <f>Sheet1!$B$17+Sheet1!$B$18*'Portfolio allocation'!K4091</f>
        <v>-2.9974420393878262E-3</v>
      </c>
      <c r="V4091" s="13">
        <f t="shared" si="573"/>
        <v>-3.7669977129100841E-3</v>
      </c>
      <c r="W4091" s="13"/>
      <c r="X4091" s="2">
        <v>38597</v>
      </c>
      <c r="Y4091">
        <v>75.897400000000005</v>
      </c>
      <c r="AA4091" s="2">
        <v>38597</v>
      </c>
      <c r="AB4091">
        <v>973.43</v>
      </c>
      <c r="AC4091">
        <f t="shared" si="574"/>
        <v>-1.0057368048357329E-3</v>
      </c>
      <c r="AD4091">
        <f t="shared" si="569"/>
        <v>-1.1525368048357328E-3</v>
      </c>
      <c r="AE4091">
        <f>Sheet2!$B$17+Sheet2!$B$18*'Portfolio allocation'!K4091</f>
        <v>-2.6480570979725403E-3</v>
      </c>
      <c r="AF4091">
        <f t="shared" si="575"/>
        <v>1.4955202931368075E-3</v>
      </c>
      <c r="AH4091" s="2">
        <v>38597</v>
      </c>
      <c r="AI4091">
        <v>4.04</v>
      </c>
      <c r="AJ4091">
        <v>3.67</v>
      </c>
      <c r="AK4091">
        <v>1.25475</v>
      </c>
      <c r="AR4091" s="3"/>
    </row>
    <row r="4092" spans="1:44" hidden="1" outlineLevel="1" x14ac:dyDescent="0.2">
      <c r="A4092" s="2">
        <v>38600</v>
      </c>
      <c r="B4092">
        <v>13.57</v>
      </c>
      <c r="E4092" s="2">
        <v>38600</v>
      </c>
      <c r="F4092">
        <v>1218.02</v>
      </c>
      <c r="G4092">
        <f t="shared" si="570"/>
        <v>0</v>
      </c>
      <c r="H4092" s="2">
        <v>38600</v>
      </c>
      <c r="I4092">
        <v>1831.06</v>
      </c>
      <c r="J4092">
        <f t="shared" si="571"/>
        <v>0</v>
      </c>
      <c r="K4092">
        <f t="shared" si="567"/>
        <v>-1.4679999999999999E-4</v>
      </c>
      <c r="L4092">
        <v>1.2507072620230987E-2</v>
      </c>
      <c r="N4092" s="2">
        <v>38600</v>
      </c>
      <c r="O4092">
        <v>27.02</v>
      </c>
      <c r="Q4092" s="2">
        <v>38600</v>
      </c>
      <c r="R4092">
        <v>31564.98</v>
      </c>
      <c r="S4092" s="8">
        <f t="shared" si="572"/>
        <v>0</v>
      </c>
      <c r="T4092" s="9">
        <f t="shared" si="568"/>
        <v>-1.4679999999999999E-4</v>
      </c>
      <c r="U4092" s="3">
        <f>Sheet1!$B$17+Sheet1!$B$18*'Portfolio allocation'!K4092</f>
        <v>3.1938620394787986E-4</v>
      </c>
      <c r="V4092" s="13">
        <f t="shared" si="573"/>
        <v>-4.6618620394787985E-4</v>
      </c>
      <c r="W4092" s="13"/>
      <c r="X4092" s="2">
        <v>38600</v>
      </c>
      <c r="Y4092">
        <v>75.897400000000005</v>
      </c>
      <c r="AA4092" s="2">
        <v>38600</v>
      </c>
      <c r="AB4092">
        <v>973.43</v>
      </c>
      <c r="AC4092">
        <f t="shared" si="574"/>
        <v>0</v>
      </c>
      <c r="AD4092">
        <f t="shared" si="569"/>
        <v>-1.4679999999999999E-4</v>
      </c>
      <c r="AE4092">
        <f>Sheet2!$B$17+Sheet2!$B$18*'Portfolio allocation'!K4092</f>
        <v>-7.715129384236428E-5</v>
      </c>
      <c r="AF4092">
        <f t="shared" si="575"/>
        <v>-6.9648706157635711E-5</v>
      </c>
      <c r="AH4092" s="2">
        <v>38600</v>
      </c>
      <c r="AI4092">
        <v>4.04</v>
      </c>
      <c r="AJ4092">
        <v>3.67</v>
      </c>
      <c r="AK4092">
        <v>1.2516499999999999</v>
      </c>
      <c r="AR4092" s="3"/>
    </row>
    <row r="4093" spans="1:44" hidden="1" outlineLevel="1" x14ac:dyDescent="0.2">
      <c r="A4093" s="2">
        <v>38601</v>
      </c>
      <c r="B4093">
        <v>12.93</v>
      </c>
      <c r="E4093" s="2">
        <v>38601</v>
      </c>
      <c r="F4093">
        <v>1233.3900000000001</v>
      </c>
      <c r="G4093">
        <f t="shared" si="570"/>
        <v>1.2618840413129551E-2</v>
      </c>
      <c r="H4093" s="2">
        <v>38601</v>
      </c>
      <c r="I4093">
        <v>1854.23</v>
      </c>
      <c r="J4093">
        <f t="shared" si="571"/>
        <v>1.2653872620230988E-2</v>
      </c>
      <c r="K4093">
        <f t="shared" si="567"/>
        <v>1.2507072620230987E-2</v>
      </c>
      <c r="L4093">
        <v>2.4232964001230256E-3</v>
      </c>
      <c r="N4093" s="2">
        <v>38601</v>
      </c>
      <c r="O4093">
        <v>27</v>
      </c>
      <c r="Q4093" s="2">
        <v>38601</v>
      </c>
      <c r="R4093">
        <v>31541.63</v>
      </c>
      <c r="S4093" s="8">
        <f t="shared" si="572"/>
        <v>-7.3974385537389775E-4</v>
      </c>
      <c r="T4093" s="9">
        <f t="shared" si="568"/>
        <v>-8.8654385537389774E-4</v>
      </c>
      <c r="U4093" s="3">
        <f>Sheet1!$B$17+Sheet1!$B$18*'Portfolio allocation'!K4093</f>
        <v>1.4836229565655792E-2</v>
      </c>
      <c r="V4093" s="13">
        <f t="shared" si="573"/>
        <v>-1.5722773421029689E-2</v>
      </c>
      <c r="W4093" s="13"/>
      <c r="X4093" s="2">
        <v>38601</v>
      </c>
      <c r="Y4093">
        <v>77.3874</v>
      </c>
      <c r="AA4093" s="2">
        <v>38601</v>
      </c>
      <c r="AB4093">
        <v>992.55</v>
      </c>
      <c r="AC4093">
        <f t="shared" si="574"/>
        <v>1.9641884881296034E-2</v>
      </c>
      <c r="AD4093">
        <f t="shared" si="569"/>
        <v>1.9492684881296036E-2</v>
      </c>
      <c r="AE4093">
        <f>Sheet2!$B$17+Sheet2!$B$18*'Portfolio allocation'!K4093</f>
        <v>1.1174995069554987E-2</v>
      </c>
      <c r="AF4093">
        <f t="shared" si="575"/>
        <v>8.317689811741049E-3</v>
      </c>
      <c r="AH4093" s="2">
        <v>38601</v>
      </c>
      <c r="AI4093">
        <v>4.093</v>
      </c>
      <c r="AJ4093">
        <v>3.73</v>
      </c>
      <c r="AK4093">
        <v>1.2481500000000001</v>
      </c>
      <c r="AR4093" s="3"/>
    </row>
    <row r="4094" spans="1:44" hidden="1" outlineLevel="1" x14ac:dyDescent="0.2">
      <c r="A4094" s="2">
        <v>38602</v>
      </c>
      <c r="B4094">
        <v>12.52</v>
      </c>
      <c r="E4094" s="2">
        <v>38602</v>
      </c>
      <c r="F4094">
        <v>1236.3599999999999</v>
      </c>
      <c r="G4094">
        <f t="shared" si="570"/>
        <v>2.407997470386336E-3</v>
      </c>
      <c r="H4094" s="2">
        <v>38602</v>
      </c>
      <c r="I4094">
        <v>1859</v>
      </c>
      <c r="J4094">
        <f t="shared" si="571"/>
        <v>2.5724964001230255E-3</v>
      </c>
      <c r="K4094">
        <f t="shared" si="567"/>
        <v>2.4232964001230256E-3</v>
      </c>
      <c r="L4094">
        <v>-3.9162653039268519E-3</v>
      </c>
      <c r="N4094" s="2">
        <v>38602</v>
      </c>
      <c r="O4094">
        <v>26.85</v>
      </c>
      <c r="Q4094" s="2">
        <v>38602</v>
      </c>
      <c r="R4094">
        <v>31366.39</v>
      </c>
      <c r="S4094" s="8">
        <f t="shared" si="572"/>
        <v>-5.5558320860400467E-3</v>
      </c>
      <c r="T4094" s="9">
        <f t="shared" si="568"/>
        <v>-5.7050320860400471E-3</v>
      </c>
      <c r="U4094" s="3">
        <f>Sheet1!$B$17+Sheet1!$B$18*'Portfolio allocation'!K4094</f>
        <v>3.2678659290736639E-3</v>
      </c>
      <c r="V4094" s="13">
        <f t="shared" si="573"/>
        <v>-8.9728980151137106E-3</v>
      </c>
      <c r="W4094" s="13"/>
      <c r="X4094" s="2">
        <v>38602</v>
      </c>
      <c r="Y4094">
        <v>77.349199999999996</v>
      </c>
      <c r="AA4094" s="2">
        <v>38602</v>
      </c>
      <c r="AB4094">
        <v>992.06</v>
      </c>
      <c r="AC4094">
        <f t="shared" si="574"/>
        <v>-4.9367790035770298E-4</v>
      </c>
      <c r="AD4094">
        <f t="shared" si="569"/>
        <v>-6.4447790035770296E-4</v>
      </c>
      <c r="AE4094">
        <f>Sheet2!$B$17+Sheet2!$B$18*'Portfolio allocation'!K4094</f>
        <v>2.208243994236411E-3</v>
      </c>
      <c r="AF4094">
        <f t="shared" si="575"/>
        <v>-2.852721894594114E-3</v>
      </c>
      <c r="AH4094" s="2">
        <v>38602</v>
      </c>
      <c r="AI4094">
        <v>4.1420000000000003</v>
      </c>
      <c r="AJ4094">
        <v>3.77</v>
      </c>
      <c r="AK4094">
        <v>1.24475</v>
      </c>
      <c r="AR4094" s="3"/>
    </row>
    <row r="4095" spans="1:44" hidden="1" outlineLevel="1" x14ac:dyDescent="0.2">
      <c r="A4095" s="2">
        <v>38603</v>
      </c>
      <c r="B4095">
        <v>12.93</v>
      </c>
      <c r="E4095" s="2">
        <v>38603</v>
      </c>
      <c r="F4095">
        <v>1231.67</v>
      </c>
      <c r="G4095">
        <f t="shared" si="570"/>
        <v>-3.7933935099807581E-3</v>
      </c>
      <c r="H4095" s="2">
        <v>38603</v>
      </c>
      <c r="I4095">
        <v>1852</v>
      </c>
      <c r="J4095">
        <f t="shared" si="571"/>
        <v>-3.7654653039268515E-3</v>
      </c>
      <c r="K4095">
        <f t="shared" si="567"/>
        <v>-3.9162653039268519E-3</v>
      </c>
      <c r="L4095">
        <v>7.8081632829373254E-3</v>
      </c>
      <c r="N4095" s="2">
        <v>38603</v>
      </c>
      <c r="O4095">
        <v>26.61</v>
      </c>
      <c r="Q4095" s="2">
        <v>38603</v>
      </c>
      <c r="R4095">
        <v>31086.01</v>
      </c>
      <c r="S4095" s="8">
        <f t="shared" si="572"/>
        <v>-8.9388673672680108E-3</v>
      </c>
      <c r="T4095" s="9">
        <f t="shared" si="568"/>
        <v>-9.0896673672680103E-3</v>
      </c>
      <c r="U4095" s="3">
        <f>Sheet1!$B$17+Sheet1!$B$18*'Portfolio allocation'!K4095</f>
        <v>-4.005039923671851E-3</v>
      </c>
      <c r="V4095" s="13">
        <f t="shared" si="573"/>
        <v>-5.0846274435961594E-3</v>
      </c>
      <c r="W4095" s="13"/>
      <c r="X4095" s="2">
        <v>38603</v>
      </c>
      <c r="Y4095">
        <v>77.177300000000002</v>
      </c>
      <c r="AA4095" s="2">
        <v>38603</v>
      </c>
      <c r="AB4095">
        <v>989.85</v>
      </c>
      <c r="AC4095">
        <f t="shared" si="574"/>
        <v>-2.2276878414611012E-3</v>
      </c>
      <c r="AD4095">
        <f t="shared" si="569"/>
        <v>-2.3784878414611012E-3</v>
      </c>
      <c r="AE4095">
        <f>Sheet2!$B$17+Sheet2!$B$18*'Portfolio allocation'!K4095</f>
        <v>-3.4290560098516492E-3</v>
      </c>
      <c r="AF4095">
        <f t="shared" si="575"/>
        <v>1.050568168390548E-3</v>
      </c>
      <c r="AH4095" s="2">
        <v>38603</v>
      </c>
      <c r="AI4095">
        <v>4.1459999999999999</v>
      </c>
      <c r="AJ4095">
        <v>3.77</v>
      </c>
      <c r="AK4095">
        <v>1.24125</v>
      </c>
      <c r="AR4095" s="3"/>
    </row>
    <row r="4096" spans="1:44" hidden="1" outlineLevel="1" x14ac:dyDescent="0.2">
      <c r="A4096" s="2">
        <v>38604</v>
      </c>
      <c r="B4096">
        <v>11.98</v>
      </c>
      <c r="E4096" s="2">
        <v>38604</v>
      </c>
      <c r="F4096">
        <v>1241.48</v>
      </c>
      <c r="G4096">
        <f t="shared" si="570"/>
        <v>7.9647957650994528E-3</v>
      </c>
      <c r="H4096" s="2">
        <v>38604</v>
      </c>
      <c r="I4096">
        <v>1866.74</v>
      </c>
      <c r="J4096">
        <f t="shared" si="571"/>
        <v>7.9589632829373258E-3</v>
      </c>
      <c r="K4096">
        <f t="shared" si="567"/>
        <v>7.8081632829373254E-3</v>
      </c>
      <c r="L4096">
        <v>-8.4224428040323017E-4</v>
      </c>
      <c r="N4096" s="2">
        <v>38604</v>
      </c>
      <c r="O4096">
        <v>26.58</v>
      </c>
      <c r="Q4096" s="2">
        <v>38604</v>
      </c>
      <c r="R4096">
        <v>31050.959999999999</v>
      </c>
      <c r="S4096" s="8">
        <f t="shared" si="572"/>
        <v>-1.1275168476108099E-3</v>
      </c>
      <c r="T4096" s="9">
        <f t="shared" si="568"/>
        <v>-1.2783168476108099E-3</v>
      </c>
      <c r="U4096" s="3">
        <f>Sheet1!$B$17+Sheet1!$B$18*'Portfolio allocation'!K4096</f>
        <v>9.4455216877133916E-3</v>
      </c>
      <c r="V4096" s="13">
        <f t="shared" si="573"/>
        <v>-1.0723838535324201E-2</v>
      </c>
      <c r="W4096" s="13"/>
      <c r="X4096" s="2">
        <v>38604</v>
      </c>
      <c r="Y4096">
        <v>77.788600000000002</v>
      </c>
      <c r="AA4096" s="2">
        <v>38604</v>
      </c>
      <c r="AB4096">
        <v>997.69</v>
      </c>
      <c r="AC4096">
        <f t="shared" si="574"/>
        <v>7.9203919785826304E-3</v>
      </c>
      <c r="AD4096">
        <f t="shared" si="569"/>
        <v>7.7691919785826307E-3</v>
      </c>
      <c r="AE4096">
        <f>Sheet2!$B$17+Sheet2!$B$18*'Portfolio allocation'!K4096</f>
        <v>6.9966050068140532E-3</v>
      </c>
      <c r="AF4096">
        <f t="shared" si="575"/>
        <v>7.7258697176857752E-4</v>
      </c>
      <c r="AH4096" s="2">
        <v>38604</v>
      </c>
      <c r="AI4096">
        <v>4.125</v>
      </c>
      <c r="AJ4096">
        <v>3.78</v>
      </c>
      <c r="AK4096">
        <v>1.24285</v>
      </c>
      <c r="AR4096" s="3"/>
    </row>
    <row r="4097" spans="1:44" hidden="1" outlineLevel="1" x14ac:dyDescent="0.2">
      <c r="A4097" s="2">
        <v>38607</v>
      </c>
      <c r="B4097">
        <v>11.65</v>
      </c>
      <c r="E4097" s="2">
        <v>38607</v>
      </c>
      <c r="F4097">
        <v>1240.56</v>
      </c>
      <c r="G4097">
        <f t="shared" si="570"/>
        <v>-7.4105100364085796E-4</v>
      </c>
      <c r="H4097" s="2">
        <v>38607</v>
      </c>
      <c r="I4097">
        <v>1865.45</v>
      </c>
      <c r="J4097">
        <f t="shared" si="571"/>
        <v>-6.9104428040323018E-4</v>
      </c>
      <c r="K4097">
        <f t="shared" si="567"/>
        <v>-8.4224428040323017E-4</v>
      </c>
      <c r="L4097">
        <v>-7.4329448336863191E-3</v>
      </c>
      <c r="N4097" s="2">
        <v>38607</v>
      </c>
      <c r="O4097">
        <v>26.61</v>
      </c>
      <c r="Q4097" s="2">
        <v>38607</v>
      </c>
      <c r="R4097">
        <v>31086.01</v>
      </c>
      <c r="S4097" s="8">
        <f t="shared" si="572"/>
        <v>1.1287895768761214E-3</v>
      </c>
      <c r="T4097" s="9">
        <f t="shared" si="568"/>
        <v>9.7758957687612137E-4</v>
      </c>
      <c r="U4097" s="3">
        <f>Sheet1!$B$17+Sheet1!$B$18*'Portfolio allocation'!K4097</f>
        <v>-4.78445099432593E-4</v>
      </c>
      <c r="V4097" s="13">
        <f t="shared" si="573"/>
        <v>1.4560346763087145E-3</v>
      </c>
      <c r="W4097" s="13"/>
      <c r="X4097" s="2">
        <v>38607</v>
      </c>
      <c r="Y4097">
        <v>77.826800000000006</v>
      </c>
      <c r="AA4097" s="2">
        <v>38607</v>
      </c>
      <c r="AB4097">
        <v>998.18</v>
      </c>
      <c r="AC4097">
        <f t="shared" si="574"/>
        <v>4.9113452074278641E-4</v>
      </c>
      <c r="AD4097">
        <f t="shared" si="569"/>
        <v>3.3793452074278637E-4</v>
      </c>
      <c r="AE4097">
        <f>Sheet2!$B$17+Sheet2!$B$18*'Portfolio allocation'!K4097</f>
        <v>-6.9555809036517063E-4</v>
      </c>
      <c r="AF4097">
        <f t="shared" si="575"/>
        <v>1.033492611107957E-3</v>
      </c>
      <c r="AH4097" s="2">
        <v>38607</v>
      </c>
      <c r="AI4097">
        <v>4.1740000000000004</v>
      </c>
      <c r="AJ4097">
        <v>3.83</v>
      </c>
      <c r="AK4097">
        <v>1.22845</v>
      </c>
      <c r="AR4097" s="3"/>
    </row>
    <row r="4098" spans="1:44" hidden="1" outlineLevel="1" x14ac:dyDescent="0.2">
      <c r="A4098" s="2">
        <v>38608</v>
      </c>
      <c r="B4098">
        <v>12.39</v>
      </c>
      <c r="E4098" s="2">
        <v>38608</v>
      </c>
      <c r="F4098">
        <v>1231.2</v>
      </c>
      <c r="G4098">
        <f t="shared" si="570"/>
        <v>-7.5449796865930674E-3</v>
      </c>
      <c r="H4098" s="2">
        <v>38608</v>
      </c>
      <c r="I4098">
        <v>1851.87</v>
      </c>
      <c r="J4098">
        <f t="shared" si="571"/>
        <v>-7.2797448336863191E-3</v>
      </c>
      <c r="K4098">
        <f t="shared" si="567"/>
        <v>-7.4329448336863191E-3</v>
      </c>
      <c r="L4098">
        <v>-3.4085680895527578E-3</v>
      </c>
      <c r="N4098" s="2">
        <v>38608</v>
      </c>
      <c r="O4098">
        <v>26.48</v>
      </c>
      <c r="Q4098" s="2">
        <v>38608</v>
      </c>
      <c r="R4098">
        <v>30934.16</v>
      </c>
      <c r="S4098" s="8">
        <f t="shared" si="572"/>
        <v>-4.8848340459261008E-3</v>
      </c>
      <c r="T4098" s="9">
        <f t="shared" si="568"/>
        <v>-5.0380340459261009E-3</v>
      </c>
      <c r="U4098" s="3">
        <f>Sheet1!$B$17+Sheet1!$B$18*'Portfolio allocation'!K4098</f>
        <v>-8.0394638047232882E-3</v>
      </c>
      <c r="V4098" s="13">
        <f t="shared" si="573"/>
        <v>3.0014297587971873E-3</v>
      </c>
      <c r="W4098" s="13"/>
      <c r="X4098" s="2">
        <v>38608</v>
      </c>
      <c r="Y4098">
        <v>77.129499999999993</v>
      </c>
      <c r="AA4098" s="2">
        <v>38608</v>
      </c>
      <c r="AB4098">
        <v>989.24</v>
      </c>
      <c r="AC4098">
        <f t="shared" si="574"/>
        <v>-8.9563004668495871E-3</v>
      </c>
      <c r="AD4098">
        <f t="shared" si="569"/>
        <v>-9.1087004668495876E-3</v>
      </c>
      <c r="AE4098">
        <f>Sheet2!$B$17+Sheet2!$B$18*'Portfolio allocation'!K4098</f>
        <v>-6.5561771663229223E-3</v>
      </c>
      <c r="AF4098">
        <f t="shared" si="575"/>
        <v>-2.5525233005266653E-3</v>
      </c>
      <c r="AH4098" s="2">
        <v>38608</v>
      </c>
      <c r="AI4098">
        <v>4.1340000000000003</v>
      </c>
      <c r="AJ4098">
        <v>3.81</v>
      </c>
      <c r="AK4098">
        <v>1.2277499999999999</v>
      </c>
      <c r="AR4098" s="3"/>
    </row>
    <row r="4099" spans="1:44" hidden="1" outlineLevel="1" x14ac:dyDescent="0.2">
      <c r="A4099" s="2">
        <v>38609</v>
      </c>
      <c r="B4099">
        <v>12.91</v>
      </c>
      <c r="E4099" s="2">
        <v>38609</v>
      </c>
      <c r="F4099">
        <v>1227.1600000000001</v>
      </c>
      <c r="G4099">
        <f t="shared" si="570"/>
        <v>-3.2813515269655147E-3</v>
      </c>
      <c r="H4099" s="2">
        <v>38609</v>
      </c>
      <c r="I4099">
        <v>1845.84</v>
      </c>
      <c r="J4099">
        <f t="shared" si="571"/>
        <v>-3.2561680895527578E-3</v>
      </c>
      <c r="K4099">
        <f t="shared" si="567"/>
        <v>-3.4085680895527578E-3</v>
      </c>
      <c r="L4099">
        <v>3.4601806440431567E-4</v>
      </c>
      <c r="N4099" s="2">
        <v>38609</v>
      </c>
      <c r="O4099">
        <v>26.31</v>
      </c>
      <c r="Q4099" s="2">
        <v>38609</v>
      </c>
      <c r="R4099">
        <v>30735.56</v>
      </c>
      <c r="S4099" s="8">
        <f t="shared" si="572"/>
        <v>-6.4200870493977824E-3</v>
      </c>
      <c r="T4099" s="9">
        <f t="shared" si="568"/>
        <v>-6.5724870493977829E-3</v>
      </c>
      <c r="U4099" s="3">
        <f>Sheet1!$B$17+Sheet1!$B$18*'Portfolio allocation'!K4099</f>
        <v>-3.4225968125834107E-3</v>
      </c>
      <c r="V4099" s="13">
        <f t="shared" si="573"/>
        <v>-3.1498902368143722E-3</v>
      </c>
      <c r="W4099" s="13"/>
      <c r="X4099" s="2">
        <v>38609</v>
      </c>
      <c r="Y4099">
        <v>76.871600000000001</v>
      </c>
      <c r="AA4099" s="2">
        <v>38609</v>
      </c>
      <c r="AB4099">
        <v>985.93</v>
      </c>
      <c r="AC4099">
        <f t="shared" si="574"/>
        <v>-3.3460029921961176E-3</v>
      </c>
      <c r="AD4099">
        <f t="shared" si="569"/>
        <v>-3.4984029921961176E-3</v>
      </c>
      <c r="AE4099">
        <f>Sheet2!$B$17+Sheet2!$B$18*'Portfolio allocation'!K4099</f>
        <v>-2.9775986943028111E-3</v>
      </c>
      <c r="AF4099">
        <f t="shared" si="575"/>
        <v>-5.2080429789330652E-4</v>
      </c>
      <c r="AH4099" s="2">
        <v>38609</v>
      </c>
      <c r="AI4099">
        <v>4.1689999999999996</v>
      </c>
      <c r="AJ4099">
        <v>3.81</v>
      </c>
      <c r="AK4099">
        <v>1.23045</v>
      </c>
      <c r="AR4099" s="3"/>
    </row>
    <row r="4100" spans="1:44" hidden="1" outlineLevel="1" x14ac:dyDescent="0.2">
      <c r="A4100" s="2">
        <v>38610</v>
      </c>
      <c r="B4100">
        <v>12.49</v>
      </c>
      <c r="E4100" s="2">
        <v>38610</v>
      </c>
      <c r="F4100">
        <v>1227.73</v>
      </c>
      <c r="G4100">
        <f t="shared" si="570"/>
        <v>4.6448710844537722E-4</v>
      </c>
      <c r="H4100" s="2">
        <v>38610</v>
      </c>
      <c r="I4100">
        <v>1846.76</v>
      </c>
      <c r="J4100">
        <f t="shared" si="571"/>
        <v>4.9841806440431569E-4</v>
      </c>
      <c r="K4100">
        <f t="shared" ref="K4100:K4163" si="576">J4100-(AJ4099/25000)</f>
        <v>3.4601806440431567E-4</v>
      </c>
      <c r="L4100">
        <v>8.1594542745130859E-3</v>
      </c>
      <c r="N4100" s="2">
        <v>38610</v>
      </c>
      <c r="O4100">
        <v>26.27</v>
      </c>
      <c r="Q4100" s="2">
        <v>38610</v>
      </c>
      <c r="R4100">
        <v>30688.82</v>
      </c>
      <c r="S4100" s="8">
        <f t="shared" si="572"/>
        <v>-1.520714117458799E-3</v>
      </c>
      <c r="T4100" s="9">
        <f t="shared" ref="T4100:T4163" si="577">S4100-(AJ4099/100/250)</f>
        <v>-1.673114117458799E-3</v>
      </c>
      <c r="U4100" s="3">
        <f>Sheet1!$B$17+Sheet1!$B$18*'Portfolio allocation'!K4100</f>
        <v>8.8475957710318343E-4</v>
      </c>
      <c r="V4100" s="13">
        <f t="shared" si="573"/>
        <v>-2.5578736945619826E-3</v>
      </c>
      <c r="W4100" s="13"/>
      <c r="X4100" s="2">
        <v>38610</v>
      </c>
      <c r="Y4100">
        <v>76.422700000000006</v>
      </c>
      <c r="AA4100" s="2">
        <v>38610</v>
      </c>
      <c r="AB4100">
        <v>980.17</v>
      </c>
      <c r="AC4100">
        <f t="shared" si="574"/>
        <v>-5.8421997504893852E-3</v>
      </c>
      <c r="AD4100">
        <f t="shared" ref="AD4100:AD4163" si="578">AC4100-AJ4100/25000</f>
        <v>-5.9945997504893848E-3</v>
      </c>
      <c r="AE4100">
        <f>Sheet2!$B$17+Sheet2!$B$18*'Portfolio allocation'!K4100</f>
        <v>3.6107510195189949E-4</v>
      </c>
      <c r="AF4100">
        <f t="shared" si="575"/>
        <v>-6.3556748524412846E-3</v>
      </c>
      <c r="AH4100" s="2">
        <v>38610</v>
      </c>
      <c r="AI4100">
        <v>4.2160000000000002</v>
      </c>
      <c r="AJ4100">
        <v>3.81</v>
      </c>
      <c r="AK4100">
        <v>1.2217499999999999</v>
      </c>
      <c r="AR4100" s="3"/>
    </row>
    <row r="4101" spans="1:44" hidden="1" outlineLevel="1" x14ac:dyDescent="0.2">
      <c r="A4101" s="2">
        <v>38611</v>
      </c>
      <c r="B4101">
        <v>11.22</v>
      </c>
      <c r="E4101" s="2">
        <v>38611</v>
      </c>
      <c r="F4101">
        <v>1237.9100000000001</v>
      </c>
      <c r="G4101">
        <f t="shared" ref="G4101:G4164" si="579">(F4101/F4100)-1</f>
        <v>8.2917253793586276E-3</v>
      </c>
      <c r="H4101" s="2">
        <v>38611</v>
      </c>
      <c r="I4101">
        <v>1862.11</v>
      </c>
      <c r="J4101">
        <f t="shared" ref="J4101:J4164" si="580">(I4101/I4100)-1</f>
        <v>8.3118542745130863E-3</v>
      </c>
      <c r="K4101">
        <f t="shared" si="576"/>
        <v>8.1594542745130859E-3</v>
      </c>
      <c r="L4101">
        <v>-5.7233513508868636E-3</v>
      </c>
      <c r="N4101" s="2">
        <v>38611</v>
      </c>
      <c r="O4101">
        <v>26.07</v>
      </c>
      <c r="Q4101" s="2">
        <v>38611</v>
      </c>
      <c r="R4101">
        <v>30455.18</v>
      </c>
      <c r="S4101" s="8">
        <f t="shared" ref="S4101:S4164" si="581">R4101/R4100-1</f>
        <v>-7.6131959456244847E-3</v>
      </c>
      <c r="T4101" s="9">
        <f t="shared" si="577"/>
        <v>-7.7655959456244851E-3</v>
      </c>
      <c r="U4101" s="3">
        <f>Sheet1!$B$17+Sheet1!$B$18*'Portfolio allocation'!K4101</f>
        <v>9.8485316161467697E-3</v>
      </c>
      <c r="V4101" s="13">
        <f t="shared" ref="V4101:V4164" si="582">T4101-U4101</f>
        <v>-1.7614127561771255E-2</v>
      </c>
      <c r="W4101" s="13"/>
      <c r="X4101" s="2">
        <v>38611</v>
      </c>
      <c r="Y4101">
        <v>76.728300000000004</v>
      </c>
      <c r="AA4101" s="2">
        <v>38611</v>
      </c>
      <c r="AB4101">
        <v>984.09</v>
      </c>
      <c r="AC4101">
        <f t="shared" ref="AC4101:AC4164" si="583">AB4101/AB4100-1</f>
        <v>3.9993062427947645E-3</v>
      </c>
      <c r="AD4101">
        <f t="shared" si="578"/>
        <v>3.8449062427947647E-3</v>
      </c>
      <c r="AE4101">
        <f>Sheet2!$B$17+Sheet2!$B$18*'Portfolio allocation'!K4101</f>
        <v>7.3089819187669791E-3</v>
      </c>
      <c r="AF4101">
        <f t="shared" ref="AF4101:AF4164" si="584">AD4101-AE4101</f>
        <v>-3.4640756759722145E-3</v>
      </c>
      <c r="AH4101" s="2">
        <v>38611</v>
      </c>
      <c r="AI4101">
        <v>4.2709999999999999</v>
      </c>
      <c r="AJ4101">
        <v>3.86</v>
      </c>
      <c r="AK4101">
        <v>1.2216499999999999</v>
      </c>
      <c r="AR4101" s="3"/>
    </row>
    <row r="4102" spans="1:44" hidden="1" outlineLevel="1" x14ac:dyDescent="0.2">
      <c r="A4102" s="2">
        <v>38614</v>
      </c>
      <c r="B4102">
        <v>12.14</v>
      </c>
      <c r="E4102" s="2">
        <v>38614</v>
      </c>
      <c r="F4102">
        <v>1231.02</v>
      </c>
      <c r="G4102">
        <f t="shared" si="579"/>
        <v>-5.5658327342053004E-3</v>
      </c>
      <c r="H4102" s="2">
        <v>38614</v>
      </c>
      <c r="I4102">
        <v>1851.74</v>
      </c>
      <c r="J4102">
        <f t="shared" si="580"/>
        <v>-5.5689513508868638E-3</v>
      </c>
      <c r="K4102">
        <f t="shared" si="576"/>
        <v>-5.7233513508868636E-3</v>
      </c>
      <c r="L4102">
        <v>-8.006874265285558E-3</v>
      </c>
      <c r="N4102" s="2">
        <v>38614</v>
      </c>
      <c r="O4102">
        <v>26</v>
      </c>
      <c r="Q4102" s="2">
        <v>38614</v>
      </c>
      <c r="R4102">
        <v>30373.42</v>
      </c>
      <c r="S4102" s="8">
        <f t="shared" si="581"/>
        <v>-2.6846007805569894E-3</v>
      </c>
      <c r="T4102" s="9">
        <f t="shared" si="577"/>
        <v>-2.8390007805569892E-3</v>
      </c>
      <c r="U4102" s="3">
        <f>Sheet1!$B$17+Sheet1!$B$18*'Portfolio allocation'!K4102</f>
        <v>-6.0781748343951402E-3</v>
      </c>
      <c r="V4102" s="13">
        <f t="shared" si="582"/>
        <v>3.239174053838151E-3</v>
      </c>
      <c r="W4102" s="13"/>
      <c r="X4102" s="2">
        <v>38614</v>
      </c>
      <c r="Y4102">
        <v>75.868700000000004</v>
      </c>
      <c r="AA4102" s="2">
        <v>38614</v>
      </c>
      <c r="AB4102">
        <v>973.07</v>
      </c>
      <c r="AC4102">
        <f t="shared" si="583"/>
        <v>-1.1198162769665343E-2</v>
      </c>
      <c r="AD4102">
        <f t="shared" si="578"/>
        <v>-1.1352962769665343E-2</v>
      </c>
      <c r="AE4102">
        <f>Sheet2!$B$17+Sheet2!$B$18*'Portfolio allocation'!K4102</f>
        <v>-5.0359630257432019E-3</v>
      </c>
      <c r="AF4102">
        <f t="shared" si="584"/>
        <v>-6.3169997439221411E-3</v>
      </c>
      <c r="AH4102" s="2">
        <v>38614</v>
      </c>
      <c r="AI4102">
        <v>4.2510000000000003</v>
      </c>
      <c r="AJ4102">
        <v>3.87</v>
      </c>
      <c r="AK4102">
        <v>1.21475</v>
      </c>
      <c r="AR4102" s="3"/>
    </row>
    <row r="4103" spans="1:44" hidden="1" outlineLevel="1" x14ac:dyDescent="0.2">
      <c r="A4103" s="2">
        <v>38615</v>
      </c>
      <c r="B4103">
        <v>12.64</v>
      </c>
      <c r="E4103" s="2">
        <v>38615</v>
      </c>
      <c r="F4103">
        <v>1221.3399999999999</v>
      </c>
      <c r="G4103">
        <f t="shared" si="579"/>
        <v>-7.8633978326916321E-3</v>
      </c>
      <c r="H4103" s="2">
        <v>38615</v>
      </c>
      <c r="I4103">
        <v>1837.2</v>
      </c>
      <c r="J4103">
        <f t="shared" si="580"/>
        <v>-7.852074265285558E-3</v>
      </c>
      <c r="K4103">
        <f t="shared" si="576"/>
        <v>-8.006874265285558E-3</v>
      </c>
      <c r="L4103">
        <v>-9.2521625081646731E-3</v>
      </c>
      <c r="N4103" s="2">
        <v>38615</v>
      </c>
      <c r="O4103">
        <v>25.84</v>
      </c>
      <c r="Q4103" s="2">
        <v>38615</v>
      </c>
      <c r="R4103">
        <v>30186.5</v>
      </c>
      <c r="S4103" s="8">
        <f t="shared" si="581"/>
        <v>-6.1540649686468996E-3</v>
      </c>
      <c r="T4103" s="9">
        <f t="shared" si="577"/>
        <v>-6.3088649686468996E-3</v>
      </c>
      <c r="U4103" s="3">
        <f>Sheet1!$B$17+Sheet1!$B$18*'Portfolio allocation'!K4103</f>
        <v>-8.697890193960018E-3</v>
      </c>
      <c r="V4103" s="13">
        <f t="shared" si="582"/>
        <v>2.3890252253131183E-3</v>
      </c>
      <c r="W4103" s="13"/>
      <c r="X4103" s="2">
        <v>38615</v>
      </c>
      <c r="Y4103">
        <v>75.171400000000006</v>
      </c>
      <c r="AA4103" s="2">
        <v>38615</v>
      </c>
      <c r="AB4103">
        <v>964.12</v>
      </c>
      <c r="AC4103">
        <f t="shared" si="583"/>
        <v>-9.1976938966364941E-3</v>
      </c>
      <c r="AD4103">
        <f t="shared" si="578"/>
        <v>-9.3544938966364944E-3</v>
      </c>
      <c r="AE4103">
        <f>Sheet2!$B$17+Sheet2!$B$18*'Portfolio allocation'!K4103</f>
        <v>-7.066529859165044E-3</v>
      </c>
      <c r="AF4103">
        <f t="shared" si="584"/>
        <v>-2.2879640374714504E-3</v>
      </c>
      <c r="AH4103" s="2">
        <v>38615</v>
      </c>
      <c r="AI4103">
        <v>4.2469999999999999</v>
      </c>
      <c r="AJ4103">
        <v>3.92</v>
      </c>
      <c r="AK4103">
        <v>1.2172499999999999</v>
      </c>
      <c r="AR4103" s="3"/>
    </row>
    <row r="4104" spans="1:44" hidden="1" outlineLevel="1" x14ac:dyDescent="0.2">
      <c r="A4104" s="2">
        <v>38616</v>
      </c>
      <c r="B4104">
        <v>13.79</v>
      </c>
      <c r="E4104" s="2">
        <v>38616</v>
      </c>
      <c r="F4104">
        <v>1210.2</v>
      </c>
      <c r="G4104">
        <f t="shared" si="579"/>
        <v>-9.1211292514777886E-3</v>
      </c>
      <c r="H4104" s="2">
        <v>38616</v>
      </c>
      <c r="I4104">
        <v>1820.49</v>
      </c>
      <c r="J4104">
        <f t="shared" si="580"/>
        <v>-9.0953625081646727E-3</v>
      </c>
      <c r="K4104">
        <f t="shared" si="576"/>
        <v>-9.2521625081646731E-3</v>
      </c>
      <c r="L4104">
        <v>3.7173837549231647E-3</v>
      </c>
      <c r="N4104" s="2">
        <v>38616</v>
      </c>
      <c r="O4104">
        <v>25.49</v>
      </c>
      <c r="Q4104" s="2">
        <v>38616</v>
      </c>
      <c r="R4104">
        <v>29777.62</v>
      </c>
      <c r="S4104" s="8">
        <f t="shared" si="581"/>
        <v>-1.3545127788912259E-2</v>
      </c>
      <c r="T4104" s="9">
        <f t="shared" si="577"/>
        <v>-1.3701927788912259E-2</v>
      </c>
      <c r="U4104" s="3">
        <f>Sheet1!$B$17+Sheet1!$B$18*'Portfolio allocation'!K4104</f>
        <v>-1.0126516425991949E-2</v>
      </c>
      <c r="V4104" s="13">
        <f t="shared" si="582"/>
        <v>-3.5754113629203107E-3</v>
      </c>
      <c r="W4104" s="13"/>
      <c r="X4104" s="2">
        <v>38616</v>
      </c>
      <c r="Y4104">
        <v>74.082599999999999</v>
      </c>
      <c r="AA4104" s="2">
        <v>38616</v>
      </c>
      <c r="AB4104">
        <v>950.16</v>
      </c>
      <c r="AC4104">
        <f t="shared" si="583"/>
        <v>-1.4479525370285851E-2</v>
      </c>
      <c r="AD4104">
        <f t="shared" si="578"/>
        <v>-1.463472537028585E-2</v>
      </c>
      <c r="AE4104">
        <f>Sheet2!$B$17+Sheet2!$B$18*'Portfolio allocation'!K4104</f>
        <v>-8.1738719349095934E-3</v>
      </c>
      <c r="AF4104">
        <f t="shared" si="584"/>
        <v>-6.4608534353762567E-3</v>
      </c>
      <c r="AH4104" s="2">
        <v>38616</v>
      </c>
      <c r="AI4104">
        <v>4.1909999999999998</v>
      </c>
      <c r="AJ4104">
        <v>3.88</v>
      </c>
      <c r="AK4104">
        <v>1.22265</v>
      </c>
      <c r="AR4104" s="3"/>
    </row>
    <row r="4105" spans="1:44" hidden="1" outlineLevel="1" x14ac:dyDescent="0.2">
      <c r="A4105" s="2">
        <v>38617</v>
      </c>
      <c r="B4105">
        <v>13.33</v>
      </c>
      <c r="E4105" s="2">
        <v>38617</v>
      </c>
      <c r="F4105">
        <v>1214.6199999999999</v>
      </c>
      <c r="G4105">
        <f t="shared" si="579"/>
        <v>3.6522888778713902E-3</v>
      </c>
      <c r="H4105" s="2">
        <v>38617</v>
      </c>
      <c r="I4105">
        <v>1827.54</v>
      </c>
      <c r="J4105">
        <f t="shared" si="580"/>
        <v>3.8725837549231645E-3</v>
      </c>
      <c r="K4105">
        <f t="shared" si="576"/>
        <v>3.7173837549231647E-3</v>
      </c>
      <c r="L4105">
        <v>3.9278364577510674E-4</v>
      </c>
      <c r="N4105" s="2">
        <v>38617</v>
      </c>
      <c r="O4105">
        <v>25.34</v>
      </c>
      <c r="Q4105" s="2">
        <v>38617</v>
      </c>
      <c r="R4105">
        <v>29602.400000000001</v>
      </c>
      <c r="S4105" s="8">
        <f t="shared" si="581"/>
        <v>-5.8842849092707317E-3</v>
      </c>
      <c r="T4105" s="9">
        <f t="shared" si="577"/>
        <v>-6.039484909270732E-3</v>
      </c>
      <c r="U4105" s="3">
        <f>Sheet1!$B$17+Sheet1!$B$18*'Portfolio allocation'!K4105</f>
        <v>4.7524757390353528E-3</v>
      </c>
      <c r="V4105" s="13">
        <f t="shared" si="582"/>
        <v>-1.0791960648306086E-2</v>
      </c>
      <c r="W4105" s="13"/>
      <c r="X4105" s="2">
        <v>38617</v>
      </c>
      <c r="Y4105">
        <v>74.703400000000002</v>
      </c>
      <c r="AA4105" s="2">
        <v>38617</v>
      </c>
      <c r="AB4105">
        <v>958.12</v>
      </c>
      <c r="AC4105">
        <f t="shared" si="583"/>
        <v>8.3775364149196729E-3</v>
      </c>
      <c r="AD4105">
        <f t="shared" si="578"/>
        <v>8.2231364149196722E-3</v>
      </c>
      <c r="AE4105">
        <f>Sheet2!$B$17+Sheet2!$B$18*'Portfolio allocation'!K4105</f>
        <v>3.3589794852790797E-3</v>
      </c>
      <c r="AF4105">
        <f t="shared" si="584"/>
        <v>4.8641569296405925E-3</v>
      </c>
      <c r="AH4105" s="2">
        <v>38617</v>
      </c>
      <c r="AI4105">
        <v>4.1840000000000002</v>
      </c>
      <c r="AJ4105">
        <v>3.86</v>
      </c>
      <c r="AK4105">
        <v>1.21455</v>
      </c>
      <c r="AR4105" s="3"/>
    </row>
    <row r="4106" spans="1:44" hidden="1" outlineLevel="1" x14ac:dyDescent="0.2">
      <c r="A4106" s="2">
        <v>38618</v>
      </c>
      <c r="B4106">
        <v>12.96</v>
      </c>
      <c r="E4106" s="2">
        <v>38618</v>
      </c>
      <c r="F4106">
        <v>1215.29</v>
      </c>
      <c r="G4106">
        <f t="shared" si="579"/>
        <v>5.5161285010951744E-4</v>
      </c>
      <c r="H4106" s="2">
        <v>38618</v>
      </c>
      <c r="I4106">
        <v>1828.54</v>
      </c>
      <c r="J4106">
        <f t="shared" si="580"/>
        <v>5.471836457751067E-4</v>
      </c>
      <c r="K4106">
        <f t="shared" si="576"/>
        <v>3.9278364577510674E-4</v>
      </c>
      <c r="L4106">
        <v>1.2331104378352514E-4</v>
      </c>
      <c r="N4106" s="2">
        <v>38618</v>
      </c>
      <c r="O4106">
        <v>25.27</v>
      </c>
      <c r="Q4106" s="2">
        <v>38618</v>
      </c>
      <c r="R4106">
        <v>29520.61</v>
      </c>
      <c r="S4106" s="8">
        <f t="shared" si="581"/>
        <v>-2.7629516525687903E-3</v>
      </c>
      <c r="T4106" s="9">
        <f t="shared" si="577"/>
        <v>-2.9173516525687901E-3</v>
      </c>
      <c r="U4106" s="3">
        <f>Sheet1!$B$17+Sheet1!$B$18*'Portfolio allocation'!K4106</f>
        <v>9.3841023724919857E-4</v>
      </c>
      <c r="V4106" s="13">
        <f t="shared" si="582"/>
        <v>-3.8557618898179885E-3</v>
      </c>
      <c r="W4106" s="13"/>
      <c r="X4106" s="2">
        <v>38618</v>
      </c>
      <c r="Y4106">
        <v>74.502799999999993</v>
      </c>
      <c r="AA4106" s="2">
        <v>38618</v>
      </c>
      <c r="AB4106">
        <v>955.55</v>
      </c>
      <c r="AC4106">
        <f t="shared" si="583"/>
        <v>-2.6823362418069152E-3</v>
      </c>
      <c r="AD4106">
        <f t="shared" si="578"/>
        <v>-2.8379362418069153E-3</v>
      </c>
      <c r="AE4106">
        <f>Sheet2!$B$17+Sheet2!$B$18*'Portfolio allocation'!K4106</f>
        <v>4.0266025000469408E-4</v>
      </c>
      <c r="AF4106">
        <f t="shared" si="584"/>
        <v>-3.2405964918116093E-3</v>
      </c>
      <c r="AH4106" s="2">
        <v>38618</v>
      </c>
      <c r="AI4106">
        <v>4.25</v>
      </c>
      <c r="AJ4106">
        <v>3.89</v>
      </c>
      <c r="AK4106">
        <v>1.2069000000000001</v>
      </c>
      <c r="AR4106" s="3"/>
    </row>
    <row r="4107" spans="1:44" hidden="1" outlineLevel="1" x14ac:dyDescent="0.2">
      <c r="A4107" s="2">
        <v>38621</v>
      </c>
      <c r="B4107">
        <v>13.04</v>
      </c>
      <c r="E4107" s="2">
        <v>38621</v>
      </c>
      <c r="F4107">
        <v>1215.6300000000001</v>
      </c>
      <c r="G4107">
        <f t="shared" si="579"/>
        <v>2.7976861489853455E-4</v>
      </c>
      <c r="H4107" s="2">
        <v>38621</v>
      </c>
      <c r="I4107">
        <v>1829.05</v>
      </c>
      <c r="J4107">
        <f t="shared" si="580"/>
        <v>2.7891104378352516E-4</v>
      </c>
      <c r="K4107">
        <f t="shared" si="576"/>
        <v>1.2331104378352514E-4</v>
      </c>
      <c r="L4107">
        <v>-1.1426144719929053E-4</v>
      </c>
      <c r="N4107" s="2">
        <v>38621</v>
      </c>
      <c r="O4107">
        <v>25.27</v>
      </c>
      <c r="Q4107" s="2">
        <v>38621</v>
      </c>
      <c r="R4107">
        <v>29520.61</v>
      </c>
      <c r="S4107" s="8">
        <f t="shared" si="581"/>
        <v>0</v>
      </c>
      <c r="T4107" s="9">
        <f t="shared" si="577"/>
        <v>-1.5560000000000001E-4</v>
      </c>
      <c r="U4107" s="3">
        <f>Sheet1!$B$17+Sheet1!$B$18*'Portfolio allocation'!K4107</f>
        <v>6.2926443890053141E-4</v>
      </c>
      <c r="V4107" s="13">
        <f t="shared" si="582"/>
        <v>-7.848644389005314E-4</v>
      </c>
      <c r="W4107" s="13"/>
      <c r="X4107" s="2">
        <v>38621</v>
      </c>
      <c r="Y4107">
        <v>73.939300000000003</v>
      </c>
      <c r="AA4107" s="2">
        <v>38621</v>
      </c>
      <c r="AB4107">
        <v>948.32</v>
      </c>
      <c r="AC4107">
        <f t="shared" si="583"/>
        <v>-7.5663230600176989E-3</v>
      </c>
      <c r="AD4107">
        <f t="shared" si="578"/>
        <v>-7.7243230600176991E-3</v>
      </c>
      <c r="AE4107">
        <f>Sheet2!$B$17+Sheet2!$B$18*'Portfolio allocation'!K4107</f>
        <v>1.6303833744592462E-4</v>
      </c>
      <c r="AF4107">
        <f t="shared" si="584"/>
        <v>-7.8873613974636235E-3</v>
      </c>
      <c r="AH4107" s="2">
        <v>38621</v>
      </c>
      <c r="AI4107">
        <v>4.2960000000000003</v>
      </c>
      <c r="AJ4107">
        <v>3.95</v>
      </c>
      <c r="AK4107">
        <v>1.2031499999999999</v>
      </c>
      <c r="AR4107" s="3"/>
    </row>
    <row r="4108" spans="1:44" hidden="1" outlineLevel="1" x14ac:dyDescent="0.2">
      <c r="A4108" s="2">
        <v>38622</v>
      </c>
      <c r="B4108">
        <v>12.76</v>
      </c>
      <c r="E4108" s="2">
        <v>38622</v>
      </c>
      <c r="F4108">
        <v>1215.6600000000001</v>
      </c>
      <c r="G4108">
        <f t="shared" si="579"/>
        <v>2.4678561733493254E-5</v>
      </c>
      <c r="H4108" s="2">
        <v>38622</v>
      </c>
      <c r="I4108">
        <v>1829.13</v>
      </c>
      <c r="J4108">
        <f t="shared" si="580"/>
        <v>4.3738552800709485E-5</v>
      </c>
      <c r="K4108">
        <f t="shared" si="576"/>
        <v>-1.1426144719929053E-4</v>
      </c>
      <c r="L4108">
        <v>1.0392905151629299E-3</v>
      </c>
      <c r="N4108" s="2">
        <v>38622</v>
      </c>
      <c r="O4108">
        <v>25.34</v>
      </c>
      <c r="Q4108" s="2">
        <v>38622</v>
      </c>
      <c r="R4108">
        <v>29602.400000000001</v>
      </c>
      <c r="S4108" s="8">
        <f t="shared" si="581"/>
        <v>2.7706067049428906E-3</v>
      </c>
      <c r="T4108" s="9">
        <f t="shared" si="577"/>
        <v>2.6126067049428905E-3</v>
      </c>
      <c r="U4108" s="3">
        <f>Sheet1!$B$17+Sheet1!$B$18*'Portfolio allocation'!K4108</f>
        <v>3.5671525635744484E-4</v>
      </c>
      <c r="V4108" s="13">
        <f t="shared" si="582"/>
        <v>2.2558914485854456E-3</v>
      </c>
      <c r="W4108" s="13"/>
      <c r="X4108" s="2">
        <v>38622</v>
      </c>
      <c r="Y4108">
        <v>74.493300000000005</v>
      </c>
      <c r="AA4108" s="2">
        <v>38622</v>
      </c>
      <c r="AB4108">
        <v>955.43</v>
      </c>
      <c r="AC4108">
        <f t="shared" si="583"/>
        <v>7.4974692087057537E-3</v>
      </c>
      <c r="AD4108">
        <f t="shared" si="578"/>
        <v>7.3394692087057536E-3</v>
      </c>
      <c r="AE4108">
        <f>Sheet2!$B$17+Sheet2!$B$18*'Portfolio allocation'!K4108</f>
        <v>-4.821718255841236E-5</v>
      </c>
      <c r="AF4108">
        <f t="shared" si="584"/>
        <v>7.3876863912641661E-3</v>
      </c>
      <c r="AH4108" s="2">
        <v>38622</v>
      </c>
      <c r="AI4108">
        <v>4.2930000000000001</v>
      </c>
      <c r="AJ4108">
        <v>3.95</v>
      </c>
      <c r="AK4108">
        <v>1.20045</v>
      </c>
      <c r="AR4108" s="3"/>
    </row>
    <row r="4109" spans="1:44" hidden="1" outlineLevel="1" x14ac:dyDescent="0.2">
      <c r="A4109" s="2">
        <v>38623</v>
      </c>
      <c r="B4109">
        <v>12.63</v>
      </c>
      <c r="E4109" s="2">
        <v>38623</v>
      </c>
      <c r="F4109">
        <v>1216.8900000000001</v>
      </c>
      <c r="G4109">
        <f t="shared" si="579"/>
        <v>1.0117960613986732E-3</v>
      </c>
      <c r="H4109" s="2">
        <v>38623</v>
      </c>
      <c r="I4109">
        <v>1831.32</v>
      </c>
      <c r="J4109">
        <f t="shared" si="580"/>
        <v>1.1972905151629298E-3</v>
      </c>
      <c r="K4109">
        <f t="shared" si="576"/>
        <v>1.0392905151629299E-3</v>
      </c>
      <c r="L4109">
        <v>8.7426836598737314E-3</v>
      </c>
      <c r="N4109" s="2">
        <v>38623</v>
      </c>
      <c r="O4109">
        <v>25.67</v>
      </c>
      <c r="Q4109" s="2">
        <v>38623</v>
      </c>
      <c r="R4109">
        <v>29987.91</v>
      </c>
      <c r="S4109" s="8">
        <f t="shared" si="581"/>
        <v>1.3022930573196811E-2</v>
      </c>
      <c r="T4109" s="9">
        <f t="shared" si="577"/>
        <v>1.2864930573196811E-2</v>
      </c>
      <c r="U4109" s="3">
        <f>Sheet1!$B$17+Sheet1!$B$18*'Portfolio allocation'!K4109</f>
        <v>1.6800993024738702E-3</v>
      </c>
      <c r="V4109" s="13">
        <f t="shared" si="582"/>
        <v>1.1184831270722942E-2</v>
      </c>
      <c r="W4109" s="13"/>
      <c r="X4109" s="2">
        <v>38623</v>
      </c>
      <c r="Y4109">
        <v>75.935599999999994</v>
      </c>
      <c r="AA4109" s="2">
        <v>38623</v>
      </c>
      <c r="AB4109">
        <v>973.92</v>
      </c>
      <c r="AC4109">
        <f t="shared" si="583"/>
        <v>1.9352542834116582E-2</v>
      </c>
      <c r="AD4109">
        <f t="shared" si="578"/>
        <v>1.9194542834116583E-2</v>
      </c>
      <c r="AE4109">
        <f>Sheet2!$B$17+Sheet2!$B$18*'Portfolio allocation'!K4109</f>
        <v>9.7755065214632782E-4</v>
      </c>
      <c r="AF4109">
        <f t="shared" si="584"/>
        <v>1.8216992181970256E-2</v>
      </c>
      <c r="AH4109" s="2">
        <v>38623</v>
      </c>
      <c r="AI4109">
        <v>4.2610000000000001</v>
      </c>
      <c r="AJ4109">
        <v>3.95</v>
      </c>
      <c r="AK4109">
        <v>1.20085</v>
      </c>
      <c r="AR4109" s="3"/>
    </row>
    <row r="4110" spans="1:44" hidden="1" outlineLevel="1" x14ac:dyDescent="0.2">
      <c r="A4110" s="2">
        <v>38624</v>
      </c>
      <c r="B4110">
        <v>12.24</v>
      </c>
      <c r="E4110" s="2">
        <v>38624</v>
      </c>
      <c r="F4110">
        <v>1227.68</v>
      </c>
      <c r="G4110">
        <f t="shared" si="579"/>
        <v>8.8668655342718505E-3</v>
      </c>
      <c r="H4110" s="2">
        <v>38624</v>
      </c>
      <c r="I4110">
        <v>1847.62</v>
      </c>
      <c r="J4110">
        <f t="shared" si="580"/>
        <v>8.9006836598737316E-3</v>
      </c>
      <c r="K4110">
        <f t="shared" si="576"/>
        <v>8.7426836598737314E-3</v>
      </c>
      <c r="L4110">
        <v>7.6671498684789739E-4</v>
      </c>
      <c r="N4110" s="2">
        <v>38624</v>
      </c>
      <c r="O4110">
        <v>25.94</v>
      </c>
      <c r="Q4110" s="2">
        <v>38624</v>
      </c>
      <c r="R4110">
        <v>30303.31</v>
      </c>
      <c r="S4110" s="8">
        <f t="shared" si="581"/>
        <v>1.0517571914814949E-2</v>
      </c>
      <c r="T4110" s="9">
        <f t="shared" si="577"/>
        <v>1.0359571914814949E-2</v>
      </c>
      <c r="U4110" s="3">
        <f>Sheet1!$B$17+Sheet1!$B$18*'Portfolio allocation'!K4110</f>
        <v>1.0517627148030758E-2</v>
      </c>
      <c r="V4110" s="13">
        <f t="shared" si="582"/>
        <v>-1.5805523321580847E-4</v>
      </c>
      <c r="W4110" s="13"/>
      <c r="X4110" s="2">
        <v>38624</v>
      </c>
      <c r="Y4110">
        <v>76.757000000000005</v>
      </c>
      <c r="AA4110" s="2">
        <v>38624</v>
      </c>
      <c r="AB4110">
        <v>984.46</v>
      </c>
      <c r="AC4110">
        <f t="shared" si="583"/>
        <v>1.0822244126827751E-2</v>
      </c>
      <c r="AD4110">
        <f t="shared" si="578"/>
        <v>1.0663444126827751E-2</v>
      </c>
      <c r="AE4110">
        <f>Sheet2!$B$17+Sheet2!$B$18*'Portfolio allocation'!K4110</f>
        <v>7.8276043677570246E-3</v>
      </c>
      <c r="AF4110">
        <f t="shared" si="584"/>
        <v>2.8358397590707261E-3</v>
      </c>
      <c r="AH4110" s="2">
        <v>38624</v>
      </c>
      <c r="AI4110">
        <v>4.2969999999999997</v>
      </c>
      <c r="AJ4110">
        <v>3.97</v>
      </c>
      <c r="AK4110">
        <v>1.2011499999999999</v>
      </c>
      <c r="AR4110" s="3"/>
    </row>
    <row r="4111" spans="1:44" hidden="1" outlineLevel="1" x14ac:dyDescent="0.2">
      <c r="A4111" s="2">
        <v>38625</v>
      </c>
      <c r="B4111">
        <v>11.92</v>
      </c>
      <c r="E4111" s="2">
        <v>38625</v>
      </c>
      <c r="F4111">
        <v>1228.81</v>
      </c>
      <c r="G4111">
        <f t="shared" si="579"/>
        <v>9.2043529258423185E-4</v>
      </c>
      <c r="H4111" s="2">
        <v>38625</v>
      </c>
      <c r="I4111">
        <v>1849.33</v>
      </c>
      <c r="J4111">
        <f t="shared" si="580"/>
        <v>9.2551498684789735E-4</v>
      </c>
      <c r="K4111">
        <f t="shared" si="576"/>
        <v>7.6671498684789739E-4</v>
      </c>
      <c r="L4111">
        <v>-1.8691269443527564E-3</v>
      </c>
      <c r="N4111" s="2">
        <v>38625</v>
      </c>
      <c r="O4111">
        <v>25.73</v>
      </c>
      <c r="Q4111" s="2">
        <v>38625</v>
      </c>
      <c r="R4111">
        <v>30058</v>
      </c>
      <c r="S4111" s="8">
        <f t="shared" si="581"/>
        <v>-8.0951552817167816E-3</v>
      </c>
      <c r="T4111" s="9">
        <f t="shared" si="577"/>
        <v>-8.2539552817167822E-3</v>
      </c>
      <c r="U4111" s="3">
        <f>Sheet1!$B$17+Sheet1!$B$18*'Portfolio allocation'!K4111</f>
        <v>1.3673937484083294E-3</v>
      </c>
      <c r="V4111" s="13">
        <f t="shared" si="582"/>
        <v>-9.621349030125112E-3</v>
      </c>
      <c r="W4111" s="13"/>
      <c r="X4111" s="2">
        <v>38625</v>
      </c>
      <c r="Y4111">
        <v>76.6233</v>
      </c>
      <c r="AA4111" s="2">
        <v>38625</v>
      </c>
      <c r="AB4111">
        <v>982.75</v>
      </c>
      <c r="AC4111">
        <f t="shared" si="583"/>
        <v>-1.7369928691871594E-3</v>
      </c>
      <c r="AD4111">
        <f t="shared" si="578"/>
        <v>-1.8973928691871594E-3</v>
      </c>
      <c r="AE4111">
        <f>Sheet2!$B$17+Sheet2!$B$18*'Portfolio allocation'!K4111</f>
        <v>7.3516953833793557E-4</v>
      </c>
      <c r="AF4111">
        <f t="shared" si="584"/>
        <v>-2.632562407525095E-3</v>
      </c>
      <c r="AH4111" s="2">
        <v>38625</v>
      </c>
      <c r="AI4111">
        <v>4.33</v>
      </c>
      <c r="AJ4111">
        <v>4.01</v>
      </c>
      <c r="AK4111">
        <v>1.2056500000000001</v>
      </c>
      <c r="AR4111" s="3"/>
    </row>
    <row r="4112" spans="1:44" hidden="1" outlineLevel="1" x14ac:dyDescent="0.2">
      <c r="A4112" s="2">
        <v>38628</v>
      </c>
      <c r="B4112">
        <v>12.46</v>
      </c>
      <c r="E4112" s="2">
        <v>38628</v>
      </c>
      <c r="F4112">
        <v>1226.7</v>
      </c>
      <c r="G4112">
        <f t="shared" si="579"/>
        <v>-1.717108421969149E-3</v>
      </c>
      <c r="H4112" s="2">
        <v>38628</v>
      </c>
      <c r="I4112">
        <v>1846.17</v>
      </c>
      <c r="J4112">
        <f t="shared" si="580"/>
        <v>-1.7087269443527564E-3</v>
      </c>
      <c r="K4112">
        <f t="shared" si="576"/>
        <v>-1.8691269443527564E-3</v>
      </c>
      <c r="L4112">
        <v>-1.002726369294267E-2</v>
      </c>
      <c r="N4112" s="2">
        <v>38628</v>
      </c>
      <c r="O4112">
        <v>25.5</v>
      </c>
      <c r="Q4112" s="2">
        <v>38628</v>
      </c>
      <c r="R4112">
        <v>29789.32</v>
      </c>
      <c r="S4112" s="8">
        <f t="shared" si="581"/>
        <v>-8.9387184776099637E-3</v>
      </c>
      <c r="T4112" s="9">
        <f t="shared" si="577"/>
        <v>-9.0991184776099635E-3</v>
      </c>
      <c r="U4112" s="3">
        <f>Sheet1!$B$17+Sheet1!$B$18*'Portfolio allocation'!K4112</f>
        <v>-1.6565109161830465E-3</v>
      </c>
      <c r="V4112" s="13">
        <f t="shared" si="582"/>
        <v>-7.4426075614269175E-3</v>
      </c>
      <c r="W4112" s="13"/>
      <c r="X4112" s="2">
        <v>38628</v>
      </c>
      <c r="Y4112">
        <v>76.843000000000004</v>
      </c>
      <c r="AA4112" s="2">
        <v>38628</v>
      </c>
      <c r="AB4112">
        <v>985.56</v>
      </c>
      <c r="AC4112">
        <f t="shared" si="583"/>
        <v>2.8593233273974672E-3</v>
      </c>
      <c r="AD4112">
        <f t="shared" si="578"/>
        <v>2.6957233273974673E-3</v>
      </c>
      <c r="AE4112">
        <f>Sheet2!$B$17+Sheet2!$B$18*'Portfolio allocation'!K4112</f>
        <v>-1.608688353295265E-3</v>
      </c>
      <c r="AF4112">
        <f t="shared" si="584"/>
        <v>4.3044116806927324E-3</v>
      </c>
      <c r="AH4112" s="2">
        <v>38628</v>
      </c>
      <c r="AI4112">
        <v>4.3869999999999996</v>
      </c>
      <c r="AJ4112">
        <v>4.09</v>
      </c>
      <c r="AK4112">
        <v>1.19095</v>
      </c>
      <c r="AR4112" s="3"/>
    </row>
    <row r="4113" spans="1:44" hidden="1" outlineLevel="1" x14ac:dyDescent="0.2">
      <c r="A4113" s="2">
        <v>38629</v>
      </c>
      <c r="B4113">
        <v>13.2</v>
      </c>
      <c r="E4113" s="2">
        <v>38629</v>
      </c>
      <c r="F4113">
        <v>1214.47</v>
      </c>
      <c r="G4113">
        <f t="shared" si="579"/>
        <v>-9.96983777614735E-3</v>
      </c>
      <c r="H4113" s="2">
        <v>38629</v>
      </c>
      <c r="I4113">
        <v>1827.96</v>
      </c>
      <c r="J4113">
        <f t="shared" si="580"/>
        <v>-9.8636636929426702E-3</v>
      </c>
      <c r="K4113">
        <f t="shared" si="576"/>
        <v>-1.002726369294267E-2</v>
      </c>
      <c r="L4113">
        <v>-1.4693458421409636E-2</v>
      </c>
      <c r="N4113" s="2">
        <v>38629</v>
      </c>
      <c r="O4113">
        <v>24.98</v>
      </c>
      <c r="Q4113" s="2">
        <v>38629</v>
      </c>
      <c r="R4113">
        <v>29181.84</v>
      </c>
      <c r="S4113" s="8">
        <f t="shared" si="581"/>
        <v>-2.0392543367891536E-2</v>
      </c>
      <c r="T4113" s="9">
        <f t="shared" si="577"/>
        <v>-2.0556143367891536E-2</v>
      </c>
      <c r="U4113" s="3">
        <f>Sheet1!$B$17+Sheet1!$B$18*'Portfolio allocation'!K4113</f>
        <v>-1.1015732148845573E-2</v>
      </c>
      <c r="V4113" s="13">
        <f t="shared" si="582"/>
        <v>-9.5404112190459623E-3</v>
      </c>
      <c r="W4113" s="13"/>
      <c r="X4113" s="2">
        <v>38629</v>
      </c>
      <c r="Y4113">
        <v>76.518199999999993</v>
      </c>
      <c r="AA4113" s="2">
        <v>38629</v>
      </c>
      <c r="AB4113">
        <v>981.4</v>
      </c>
      <c r="AC4113">
        <f t="shared" si="583"/>
        <v>-4.2209505255894619E-3</v>
      </c>
      <c r="AD4113">
        <f t="shared" si="578"/>
        <v>-4.3845505255894618E-3</v>
      </c>
      <c r="AE4113">
        <f>Sheet2!$B$17+Sheet2!$B$18*'Portfolio allocation'!K4113</f>
        <v>-8.8631116830338724E-3</v>
      </c>
      <c r="AF4113">
        <f t="shared" si="584"/>
        <v>4.4785611574444106E-3</v>
      </c>
      <c r="AH4113" s="2">
        <v>38629</v>
      </c>
      <c r="AI4113">
        <v>4.3739999999999997</v>
      </c>
      <c r="AJ4113">
        <v>4.09</v>
      </c>
      <c r="AK4113">
        <v>1.1937500000000001</v>
      </c>
      <c r="AR4113" s="3"/>
    </row>
    <row r="4114" spans="1:44" hidden="1" outlineLevel="1" x14ac:dyDescent="0.2">
      <c r="A4114" s="2">
        <v>38630</v>
      </c>
      <c r="B4114">
        <v>14.55</v>
      </c>
      <c r="E4114" s="2">
        <v>38630</v>
      </c>
      <c r="F4114">
        <v>1196.3900000000001</v>
      </c>
      <c r="G4114">
        <f t="shared" si="579"/>
        <v>-1.4887152420397287E-2</v>
      </c>
      <c r="H4114" s="2">
        <v>38630</v>
      </c>
      <c r="I4114">
        <v>1801.4</v>
      </c>
      <c r="J4114">
        <f t="shared" si="580"/>
        <v>-1.4529858421409636E-2</v>
      </c>
      <c r="K4114">
        <f t="shared" si="576"/>
        <v>-1.4693458421409636E-2</v>
      </c>
      <c r="L4114">
        <v>-4.2485111135783611E-3</v>
      </c>
      <c r="N4114" s="2">
        <v>38630</v>
      </c>
      <c r="O4114">
        <v>24.67</v>
      </c>
      <c r="Q4114" s="2">
        <v>38630</v>
      </c>
      <c r="R4114">
        <v>28819.7</v>
      </c>
      <c r="S4114" s="8">
        <f t="shared" si="581"/>
        <v>-1.2409772653129481E-2</v>
      </c>
      <c r="T4114" s="9">
        <f t="shared" si="577"/>
        <v>-1.257337265312948E-2</v>
      </c>
      <c r="U4114" s="3">
        <f>Sheet1!$B$17+Sheet1!$B$18*'Portfolio allocation'!K4114</f>
        <v>-1.6368908998443545E-2</v>
      </c>
      <c r="V4114" s="13">
        <f t="shared" si="582"/>
        <v>3.7955363453140642E-3</v>
      </c>
      <c r="W4114" s="13"/>
      <c r="X4114" s="2">
        <v>38630</v>
      </c>
      <c r="Y4114">
        <v>76.241200000000006</v>
      </c>
      <c r="AA4114" s="2">
        <v>38630</v>
      </c>
      <c r="AB4114">
        <v>977.84</v>
      </c>
      <c r="AC4114">
        <f t="shared" si="583"/>
        <v>-3.6274709598531629E-3</v>
      </c>
      <c r="AD4114">
        <f t="shared" si="578"/>
        <v>-3.7902709598531628E-3</v>
      </c>
      <c r="AE4114">
        <f>Sheet2!$B$17+Sheet2!$B$18*'Portfolio allocation'!K4114</f>
        <v>-1.3012411080980951E-2</v>
      </c>
      <c r="AF4114">
        <f t="shared" si="584"/>
        <v>9.2221401211277886E-3</v>
      </c>
      <c r="AH4114" s="2">
        <v>38630</v>
      </c>
      <c r="AI4114">
        <v>4.3540000000000001</v>
      </c>
      <c r="AJ4114">
        <v>4.07</v>
      </c>
      <c r="AK4114">
        <v>1.1954499999999999</v>
      </c>
      <c r="AR4114" s="3"/>
    </row>
    <row r="4115" spans="1:44" hidden="1" outlineLevel="1" x14ac:dyDescent="0.2">
      <c r="A4115" s="2">
        <v>38631</v>
      </c>
      <c r="B4115">
        <v>14.96</v>
      </c>
      <c r="E4115" s="2">
        <v>38631</v>
      </c>
      <c r="F4115">
        <v>1191.49</v>
      </c>
      <c r="G4115">
        <f t="shared" si="579"/>
        <v>-4.0956544270681627E-3</v>
      </c>
      <c r="H4115" s="2">
        <v>38631</v>
      </c>
      <c r="I4115">
        <v>1794.04</v>
      </c>
      <c r="J4115">
        <f t="shared" si="580"/>
        <v>-4.0857111135783608E-3</v>
      </c>
      <c r="K4115">
        <f t="shared" si="576"/>
        <v>-4.2485111135783611E-3</v>
      </c>
      <c r="L4115">
        <v>3.5550658223897544E-3</v>
      </c>
      <c r="N4115" s="2">
        <v>38631</v>
      </c>
      <c r="O4115">
        <v>24.73</v>
      </c>
      <c r="Q4115" s="2">
        <v>38631</v>
      </c>
      <c r="R4115">
        <v>28889.79</v>
      </c>
      <c r="S4115" s="8">
        <f t="shared" si="581"/>
        <v>2.4320169883795817E-3</v>
      </c>
      <c r="T4115" s="9">
        <f t="shared" si="577"/>
        <v>2.2692169883795819E-3</v>
      </c>
      <c r="U4115" s="3">
        <f>Sheet1!$B$17+Sheet1!$B$18*'Portfolio allocation'!K4115</f>
        <v>-4.3862007367326296E-3</v>
      </c>
      <c r="V4115" s="13">
        <f t="shared" si="582"/>
        <v>6.6554177251122119E-3</v>
      </c>
      <c r="W4115" s="13"/>
      <c r="X4115" s="2">
        <v>38631</v>
      </c>
      <c r="Y4115">
        <v>76.126599999999996</v>
      </c>
      <c r="AA4115" s="2">
        <v>38631</v>
      </c>
      <c r="AB4115">
        <v>976.38</v>
      </c>
      <c r="AC4115">
        <f t="shared" si="583"/>
        <v>-1.4930868035670786E-3</v>
      </c>
      <c r="AD4115">
        <f t="shared" si="578"/>
        <v>-1.6558868035670786E-3</v>
      </c>
      <c r="AE4115">
        <f>Sheet2!$B$17+Sheet2!$B$18*'Portfolio allocation'!K4115</f>
        <v>-3.7244974601509961E-3</v>
      </c>
      <c r="AF4115">
        <f t="shared" si="584"/>
        <v>2.0686106565839177E-3</v>
      </c>
      <c r="AH4115" s="2">
        <v>38631</v>
      </c>
      <c r="AI4115">
        <v>4.3819999999999997</v>
      </c>
      <c r="AJ4115">
        <v>4.07</v>
      </c>
      <c r="AK4115">
        <v>1.2133499999999999</v>
      </c>
      <c r="AR4115" s="3"/>
    </row>
    <row r="4116" spans="1:44" hidden="1" outlineLevel="1" x14ac:dyDescent="0.2">
      <c r="A4116" s="2">
        <v>38632</v>
      </c>
      <c r="B4116">
        <v>14.59</v>
      </c>
      <c r="E4116" s="2">
        <v>38632</v>
      </c>
      <c r="F4116">
        <v>1195.9000000000001</v>
      </c>
      <c r="G4116">
        <f t="shared" si="579"/>
        <v>3.7012480171887407E-3</v>
      </c>
      <c r="H4116" s="2">
        <v>38632</v>
      </c>
      <c r="I4116">
        <v>1800.71</v>
      </c>
      <c r="J4116">
        <f t="shared" si="580"/>
        <v>3.7178658223897543E-3</v>
      </c>
      <c r="K4116">
        <f t="shared" si="576"/>
        <v>3.5550658223897544E-3</v>
      </c>
      <c r="L4116">
        <v>-7.3317942944728307E-3</v>
      </c>
      <c r="N4116" s="2">
        <v>38632</v>
      </c>
      <c r="O4116">
        <v>24.59</v>
      </c>
      <c r="Q4116" s="2">
        <v>38632</v>
      </c>
      <c r="R4116">
        <v>28726.240000000002</v>
      </c>
      <c r="S4116" s="8">
        <f t="shared" si="581"/>
        <v>-5.6611695689030572E-3</v>
      </c>
      <c r="T4116" s="9">
        <f t="shared" si="577"/>
        <v>-5.8239695689030575E-3</v>
      </c>
      <c r="U4116" s="3">
        <f>Sheet1!$B$17+Sheet1!$B$18*'Portfolio allocation'!K4116</f>
        <v>4.5662604931495619E-3</v>
      </c>
      <c r="V4116" s="13">
        <f t="shared" si="582"/>
        <v>-1.039023006205262E-2</v>
      </c>
      <c r="W4116" s="13"/>
      <c r="X4116" s="2">
        <v>38632</v>
      </c>
      <c r="Y4116">
        <v>76.890699999999995</v>
      </c>
      <c r="AA4116" s="2">
        <v>38632</v>
      </c>
      <c r="AB4116">
        <v>986.18</v>
      </c>
      <c r="AC4116">
        <f t="shared" si="583"/>
        <v>1.0037075728712042E-2</v>
      </c>
      <c r="AD4116">
        <f t="shared" si="578"/>
        <v>9.8746757287120415E-3</v>
      </c>
      <c r="AE4116">
        <f>Sheet2!$B$17+Sheet2!$B$18*'Portfolio allocation'!K4116</f>
        <v>3.2146422385653816E-3</v>
      </c>
      <c r="AF4116">
        <f t="shared" si="584"/>
        <v>6.6600334901466603E-3</v>
      </c>
      <c r="AH4116" s="2">
        <v>38632</v>
      </c>
      <c r="AI4116">
        <v>4.3600000000000003</v>
      </c>
      <c r="AJ4116">
        <v>4.0599999999999996</v>
      </c>
      <c r="AK4116">
        <v>1.2115499999999999</v>
      </c>
      <c r="AR4116" s="3"/>
    </row>
    <row r="4117" spans="1:44" hidden="1" outlineLevel="1" x14ac:dyDescent="0.2">
      <c r="A4117" s="2">
        <v>38635</v>
      </c>
      <c r="B4117">
        <v>15.55</v>
      </c>
      <c r="E4117" s="2">
        <v>38635</v>
      </c>
      <c r="F4117">
        <v>1187.33</v>
      </c>
      <c r="G4117">
        <f t="shared" si="579"/>
        <v>-7.1661510159714004E-3</v>
      </c>
      <c r="H4117" s="2">
        <v>38635</v>
      </c>
      <c r="I4117">
        <v>1787.8</v>
      </c>
      <c r="J4117">
        <f t="shared" si="580"/>
        <v>-7.1693942944728306E-3</v>
      </c>
      <c r="K4117">
        <f t="shared" si="576"/>
        <v>-7.3317942944728307E-3</v>
      </c>
      <c r="L4117">
        <v>-2.1648611254054748E-3</v>
      </c>
      <c r="N4117" s="2">
        <v>38635</v>
      </c>
      <c r="O4117">
        <v>24.46</v>
      </c>
      <c r="Q4117" s="2">
        <v>38635</v>
      </c>
      <c r="R4117">
        <v>28574.37</v>
      </c>
      <c r="S4117" s="8">
        <f t="shared" si="581"/>
        <v>-5.2868039813077639E-3</v>
      </c>
      <c r="T4117" s="9">
        <f t="shared" si="577"/>
        <v>-5.4492039813077639E-3</v>
      </c>
      <c r="U4117" s="3">
        <f>Sheet1!$B$17+Sheet1!$B$18*'Portfolio allocation'!K4117</f>
        <v>-7.9234213426420085E-3</v>
      </c>
      <c r="V4117" s="13">
        <f t="shared" si="582"/>
        <v>2.4742173613342446E-3</v>
      </c>
      <c r="W4117" s="13"/>
      <c r="X4117" s="2">
        <v>38635</v>
      </c>
      <c r="Y4117">
        <v>77.607100000000003</v>
      </c>
      <c r="AA4117" s="2">
        <v>38635</v>
      </c>
      <c r="AB4117">
        <v>995.36</v>
      </c>
      <c r="AC4117">
        <f t="shared" si="583"/>
        <v>9.3086454805411112E-3</v>
      </c>
      <c r="AD4117">
        <f t="shared" si="578"/>
        <v>9.1462454805411111E-3</v>
      </c>
      <c r="AE4117">
        <f>Sheet2!$B$17+Sheet2!$B$18*'Portfolio allocation'!K4117</f>
        <v>-6.4662315262706393E-3</v>
      </c>
      <c r="AF4117">
        <f t="shared" si="584"/>
        <v>1.561247700681175E-2</v>
      </c>
      <c r="AH4117" s="2">
        <v>38635</v>
      </c>
      <c r="AI4117">
        <v>4.3600000000000003</v>
      </c>
      <c r="AJ4117">
        <v>4.0599999999999996</v>
      </c>
      <c r="AK4117">
        <v>1.20445</v>
      </c>
      <c r="AR4117" s="3"/>
    </row>
    <row r="4118" spans="1:44" hidden="1" outlineLevel="1" x14ac:dyDescent="0.2">
      <c r="A4118" s="2">
        <v>38636</v>
      </c>
      <c r="B4118">
        <v>15.63</v>
      </c>
      <c r="E4118" s="2">
        <v>38636</v>
      </c>
      <c r="F4118">
        <v>1184.8699999999999</v>
      </c>
      <c r="G4118">
        <f t="shared" si="579"/>
        <v>-2.0718755527107113E-3</v>
      </c>
      <c r="H4118" s="2">
        <v>38636</v>
      </c>
      <c r="I4118">
        <v>1784.22</v>
      </c>
      <c r="J4118">
        <f t="shared" si="580"/>
        <v>-2.0024611254054747E-3</v>
      </c>
      <c r="K4118">
        <f t="shared" si="576"/>
        <v>-2.1648611254054748E-3</v>
      </c>
      <c r="L4118">
        <v>-6.1177807848808007E-3</v>
      </c>
      <c r="N4118" s="2">
        <v>38636</v>
      </c>
      <c r="O4118">
        <v>24.41</v>
      </c>
      <c r="Q4118" s="2">
        <v>38636</v>
      </c>
      <c r="R4118">
        <v>28515.95</v>
      </c>
      <c r="S4118" s="8">
        <f t="shared" si="581"/>
        <v>-2.0444895198038493E-3</v>
      </c>
      <c r="T4118" s="9">
        <f t="shared" si="577"/>
        <v>-2.2068895198038493E-3</v>
      </c>
      <c r="U4118" s="3">
        <f>Sheet1!$B$17+Sheet1!$B$18*'Portfolio allocation'!K4118</f>
        <v>-1.9957846635875712E-3</v>
      </c>
      <c r="V4118" s="13">
        <f t="shared" si="582"/>
        <v>-2.1110485621627815E-4</v>
      </c>
      <c r="W4118" s="13"/>
      <c r="X4118" s="2">
        <v>38636</v>
      </c>
      <c r="Y4118">
        <v>79.460099999999997</v>
      </c>
      <c r="AA4118" s="2">
        <v>38636</v>
      </c>
      <c r="AB4118">
        <v>1019.13</v>
      </c>
      <c r="AC4118">
        <f t="shared" si="583"/>
        <v>2.3880806944221122E-2</v>
      </c>
      <c r="AD4118">
        <f t="shared" si="578"/>
        <v>2.3715206944221124E-2</v>
      </c>
      <c r="AE4118">
        <f>Sheet2!$B$17+Sheet2!$B$18*'Portfolio allocation'!K4118</f>
        <v>-1.8716627319486749E-3</v>
      </c>
      <c r="AF4118">
        <f t="shared" si="584"/>
        <v>2.5586869676169799E-2</v>
      </c>
      <c r="AH4118" s="2">
        <v>38636</v>
      </c>
      <c r="AI4118">
        <v>4.3920000000000003</v>
      </c>
      <c r="AJ4118">
        <v>4.1399999999999997</v>
      </c>
      <c r="AK4118">
        <v>1.1995499999999999</v>
      </c>
      <c r="AR4118" s="3"/>
    </row>
    <row r="4119" spans="1:44" hidden="1" outlineLevel="1" x14ac:dyDescent="0.2">
      <c r="A4119" s="2">
        <v>38637</v>
      </c>
      <c r="B4119">
        <v>16.22</v>
      </c>
      <c r="E4119" s="2">
        <v>38637</v>
      </c>
      <c r="F4119">
        <v>1177.68</v>
      </c>
      <c r="G4119">
        <f t="shared" si="579"/>
        <v>-6.0681762556228369E-3</v>
      </c>
      <c r="H4119" s="2">
        <v>38637</v>
      </c>
      <c r="I4119">
        <v>1773.6</v>
      </c>
      <c r="J4119">
        <f t="shared" si="580"/>
        <v>-5.9521807848808006E-3</v>
      </c>
      <c r="K4119">
        <f t="shared" si="576"/>
        <v>-6.1177807848808007E-3</v>
      </c>
      <c r="L4119">
        <v>-8.6474298601714277E-4</v>
      </c>
      <c r="N4119" s="2">
        <v>38637</v>
      </c>
      <c r="O4119">
        <v>24.3</v>
      </c>
      <c r="Q4119" s="2">
        <v>38637</v>
      </c>
      <c r="R4119">
        <v>28387.45</v>
      </c>
      <c r="S4119" s="8">
        <f t="shared" si="581"/>
        <v>-4.5062500109588344E-3</v>
      </c>
      <c r="T4119" s="9">
        <f t="shared" si="577"/>
        <v>-4.6718500109588345E-3</v>
      </c>
      <c r="U4119" s="3">
        <f>Sheet1!$B$17+Sheet1!$B$18*'Portfolio allocation'!K4119</f>
        <v>-6.5306742772441688E-3</v>
      </c>
      <c r="V4119" s="13">
        <f t="shared" si="582"/>
        <v>1.8588242662853343E-3</v>
      </c>
      <c r="W4119" s="13"/>
      <c r="X4119" s="2">
        <v>38637</v>
      </c>
      <c r="Y4119">
        <v>78.504900000000006</v>
      </c>
      <c r="AA4119" s="2">
        <v>38637</v>
      </c>
      <c r="AB4119">
        <v>1006.88</v>
      </c>
      <c r="AC4119">
        <f t="shared" si="583"/>
        <v>-1.2020056322549655E-2</v>
      </c>
      <c r="AD4119">
        <f t="shared" si="578"/>
        <v>-1.2185656322549655E-2</v>
      </c>
      <c r="AE4119">
        <f>Sheet2!$B$17+Sheet2!$B$18*'Portfolio allocation'!K4119</f>
        <v>-5.3866997412555743E-3</v>
      </c>
      <c r="AF4119">
        <f t="shared" si="584"/>
        <v>-6.7989565812940807E-3</v>
      </c>
      <c r="AH4119" s="2">
        <v>38637</v>
      </c>
      <c r="AI4119">
        <v>4.4459999999999997</v>
      </c>
      <c r="AJ4119">
        <v>4.1399999999999997</v>
      </c>
      <c r="AK4119">
        <v>1.20285</v>
      </c>
      <c r="AR4119" s="3"/>
    </row>
    <row r="4120" spans="1:44" hidden="1" outlineLevel="1" x14ac:dyDescent="0.2">
      <c r="A4120" s="2">
        <v>38638</v>
      </c>
      <c r="B4120">
        <v>16.47</v>
      </c>
      <c r="E4120" s="2">
        <v>38638</v>
      </c>
      <c r="F4120">
        <v>1176.8399999999999</v>
      </c>
      <c r="G4120">
        <f t="shared" si="579"/>
        <v>-7.1326676176897141E-4</v>
      </c>
      <c r="H4120" s="2">
        <v>38638</v>
      </c>
      <c r="I4120">
        <v>1772.36</v>
      </c>
      <c r="J4120">
        <f t="shared" si="580"/>
        <v>-6.9914298601714275E-4</v>
      </c>
      <c r="K4120">
        <f t="shared" si="576"/>
        <v>-8.6474298601714277E-4</v>
      </c>
      <c r="L4120">
        <v>8.1002150714303157E-3</v>
      </c>
      <c r="N4120" s="2">
        <v>38638</v>
      </c>
      <c r="O4120">
        <v>24.59</v>
      </c>
      <c r="Q4120" s="2">
        <v>38638</v>
      </c>
      <c r="R4120">
        <v>28726.240000000002</v>
      </c>
      <c r="S4120" s="8">
        <f t="shared" si="581"/>
        <v>1.1934499224129036E-2</v>
      </c>
      <c r="T4120" s="9">
        <f t="shared" si="577"/>
        <v>1.1768899224129036E-2</v>
      </c>
      <c r="U4120" s="3">
        <f>Sheet1!$B$17+Sheet1!$B$18*'Portfolio allocation'!K4120</f>
        <v>-5.0425618470590012E-4</v>
      </c>
      <c r="V4120" s="13">
        <f t="shared" si="582"/>
        <v>1.2273155408834936E-2</v>
      </c>
      <c r="W4120" s="13"/>
      <c r="X4120" s="2">
        <v>38638</v>
      </c>
      <c r="Y4120">
        <v>78.514499999999998</v>
      </c>
      <c r="AA4120" s="2">
        <v>38638</v>
      </c>
      <c r="AB4120">
        <v>1007</v>
      </c>
      <c r="AC4120">
        <f t="shared" si="583"/>
        <v>1.1918004131583615E-4</v>
      </c>
      <c r="AD4120">
        <f t="shared" si="578"/>
        <v>-4.6419958684163837E-5</v>
      </c>
      <c r="AE4120">
        <f>Sheet2!$B$17+Sheet2!$B$18*'Portfolio allocation'!K4120</f>
        <v>-7.155645133909551E-4</v>
      </c>
      <c r="AF4120">
        <f t="shared" si="584"/>
        <v>6.6914455470679123E-4</v>
      </c>
      <c r="AH4120" s="2">
        <v>38638</v>
      </c>
      <c r="AI4120">
        <v>4.4729999999999999</v>
      </c>
      <c r="AJ4120">
        <v>4.1399999999999997</v>
      </c>
      <c r="AK4120">
        <v>1.1933</v>
      </c>
      <c r="AR4120" s="3"/>
    </row>
    <row r="4121" spans="1:44" hidden="1" outlineLevel="1" x14ac:dyDescent="0.2">
      <c r="A4121" s="2">
        <v>38639</v>
      </c>
      <c r="B4121">
        <v>14.87</v>
      </c>
      <c r="E4121" s="2">
        <v>38639</v>
      </c>
      <c r="F4121">
        <v>1186.57</v>
      </c>
      <c r="G4121">
        <f t="shared" si="579"/>
        <v>8.2679038781823255E-3</v>
      </c>
      <c r="H4121" s="2">
        <v>38639</v>
      </c>
      <c r="I4121">
        <v>1787.01</v>
      </c>
      <c r="J4121">
        <f t="shared" si="580"/>
        <v>8.2658150714303158E-3</v>
      </c>
      <c r="K4121">
        <f t="shared" si="576"/>
        <v>8.1002150714303157E-3</v>
      </c>
      <c r="L4121">
        <v>2.8110398598776283E-3</v>
      </c>
      <c r="N4121" s="2">
        <v>38639</v>
      </c>
      <c r="O4121">
        <v>24.67</v>
      </c>
      <c r="Q4121" s="2">
        <v>38639</v>
      </c>
      <c r="R4121">
        <v>28819.7</v>
      </c>
      <c r="S4121" s="8">
        <f t="shared" si="581"/>
        <v>3.2534713906171575E-3</v>
      </c>
      <c r="T4121" s="9">
        <f t="shared" si="577"/>
        <v>3.0878713906171574E-3</v>
      </c>
      <c r="U4121" s="3">
        <f>Sheet1!$B$17+Sheet1!$B$18*'Portfolio allocation'!K4121</f>
        <v>9.7805709010491595E-3</v>
      </c>
      <c r="V4121" s="13">
        <f t="shared" si="582"/>
        <v>-6.6926995104320021E-3</v>
      </c>
      <c r="W4121" s="13"/>
      <c r="X4121" s="2">
        <v>38639</v>
      </c>
      <c r="Y4121">
        <v>78.657799999999995</v>
      </c>
      <c r="AA4121" s="2">
        <v>38639</v>
      </c>
      <c r="AB4121">
        <v>1008.84</v>
      </c>
      <c r="AC4121">
        <f t="shared" si="583"/>
        <v>1.8272095332672045E-3</v>
      </c>
      <c r="AD4121">
        <f t="shared" si="578"/>
        <v>1.6612095332672046E-3</v>
      </c>
      <c r="AE4121">
        <f>Sheet2!$B$17+Sheet2!$B$18*'Portfolio allocation'!K4121</f>
        <v>7.2563049080570218E-3</v>
      </c>
      <c r="AF4121">
        <f t="shared" si="584"/>
        <v>-5.5950953747898168E-3</v>
      </c>
      <c r="AH4121" s="2">
        <v>38639</v>
      </c>
      <c r="AI4121">
        <v>4.4870000000000001</v>
      </c>
      <c r="AJ4121">
        <v>4.1500000000000004</v>
      </c>
      <c r="AK4121">
        <v>1.2071000000000001</v>
      </c>
      <c r="AR4121" s="3"/>
    </row>
    <row r="4122" spans="1:44" hidden="1" outlineLevel="1" x14ac:dyDescent="0.2">
      <c r="A4122" s="2">
        <v>38642</v>
      </c>
      <c r="B4122">
        <v>14.67</v>
      </c>
      <c r="E4122" s="2">
        <v>38642</v>
      </c>
      <c r="F4122">
        <v>1190.0999999999999</v>
      </c>
      <c r="G4122">
        <f t="shared" si="579"/>
        <v>2.9749614434884109E-3</v>
      </c>
      <c r="H4122" s="2">
        <v>38642</v>
      </c>
      <c r="I4122">
        <v>1792.33</v>
      </c>
      <c r="J4122">
        <f t="shared" si="580"/>
        <v>2.9770398598776282E-3</v>
      </c>
      <c r="K4122">
        <f t="shared" si="576"/>
        <v>2.8110398598776283E-3</v>
      </c>
      <c r="L4122">
        <v>-1.0216772788493133E-2</v>
      </c>
      <c r="N4122" s="2">
        <v>38642</v>
      </c>
      <c r="O4122">
        <v>24.53</v>
      </c>
      <c r="Q4122" s="2">
        <v>38642</v>
      </c>
      <c r="R4122">
        <v>28656.15</v>
      </c>
      <c r="S4122" s="8">
        <f t="shared" si="581"/>
        <v>-5.6749376294686904E-3</v>
      </c>
      <c r="T4122" s="9">
        <f t="shared" si="577"/>
        <v>-5.8409376294686908E-3</v>
      </c>
      <c r="U4122" s="3">
        <f>Sheet1!$B$17+Sheet1!$B$18*'Portfolio allocation'!K4122</f>
        <v>3.7126950528302075E-3</v>
      </c>
      <c r="V4122" s="13">
        <f t="shared" si="582"/>
        <v>-9.5536326822988973E-3</v>
      </c>
      <c r="W4122" s="13"/>
      <c r="X4122" s="2">
        <v>38642</v>
      </c>
      <c r="Y4122">
        <v>78.887</v>
      </c>
      <c r="AA4122" s="2">
        <v>38642</v>
      </c>
      <c r="AB4122">
        <v>1011.78</v>
      </c>
      <c r="AC4122">
        <f t="shared" si="583"/>
        <v>2.914238134887448E-3</v>
      </c>
      <c r="AD4122">
        <f t="shared" si="578"/>
        <v>2.745838134887448E-3</v>
      </c>
      <c r="AE4122">
        <f>Sheet2!$B$17+Sheet2!$B$18*'Portfolio allocation'!K4122</f>
        <v>2.5530353708805376E-3</v>
      </c>
      <c r="AF4122">
        <f t="shared" si="584"/>
        <v>1.9280276400691042E-4</v>
      </c>
      <c r="AH4122" s="2">
        <v>38642</v>
      </c>
      <c r="AI4122">
        <v>4.4960000000000004</v>
      </c>
      <c r="AJ4122">
        <v>4.21</v>
      </c>
      <c r="AK4122">
        <v>1.20295</v>
      </c>
      <c r="AR4122" s="3"/>
    </row>
    <row r="4123" spans="1:44" hidden="1" outlineLevel="1" x14ac:dyDescent="0.2">
      <c r="A4123" s="2">
        <v>38643</v>
      </c>
      <c r="B4123">
        <v>15.33</v>
      </c>
      <c r="E4123" s="2">
        <v>38643</v>
      </c>
      <c r="F4123">
        <v>1178.1400000000001</v>
      </c>
      <c r="G4123">
        <f t="shared" si="579"/>
        <v>-1.0049575665910249E-2</v>
      </c>
      <c r="H4123" s="2">
        <v>38643</v>
      </c>
      <c r="I4123">
        <v>1774.32</v>
      </c>
      <c r="J4123">
        <f t="shared" si="580"/>
        <v>-1.0048372788493132E-2</v>
      </c>
      <c r="K4123">
        <f t="shared" si="576"/>
        <v>-1.0216772788493133E-2</v>
      </c>
      <c r="L4123">
        <v>1.4874782433833934E-2</v>
      </c>
      <c r="N4123" s="2">
        <v>38643</v>
      </c>
      <c r="O4123">
        <v>24.57</v>
      </c>
      <c r="Q4123" s="2">
        <v>38643</v>
      </c>
      <c r="R4123">
        <v>28702.87</v>
      </c>
      <c r="S4123" s="8">
        <f t="shared" si="581"/>
        <v>1.630365558527469E-3</v>
      </c>
      <c r="T4123" s="9">
        <f t="shared" si="577"/>
        <v>1.461965558527469E-3</v>
      </c>
      <c r="U4123" s="3">
        <f>Sheet1!$B$17+Sheet1!$B$18*'Portfolio allocation'!K4123</f>
        <v>-1.123314178606024E-2</v>
      </c>
      <c r="V4123" s="13">
        <f t="shared" si="582"/>
        <v>1.269510734458771E-2</v>
      </c>
      <c r="W4123" s="13"/>
      <c r="X4123" s="2">
        <v>38643</v>
      </c>
      <c r="Y4123">
        <v>79.737099999999998</v>
      </c>
      <c r="AA4123" s="2">
        <v>38643</v>
      </c>
      <c r="AB4123">
        <v>1022.68</v>
      </c>
      <c r="AC4123">
        <f t="shared" si="583"/>
        <v>1.0773092964873721E-2</v>
      </c>
      <c r="AD4123">
        <f t="shared" si="578"/>
        <v>1.060549296487372E-2</v>
      </c>
      <c r="AE4123">
        <f>Sheet2!$B$17+Sheet2!$B$18*'Portfolio allocation'!K4123</f>
        <v>-9.031628005611643E-3</v>
      </c>
      <c r="AF4123">
        <f t="shared" si="584"/>
        <v>1.9637120970485363E-2</v>
      </c>
      <c r="AH4123" s="2">
        <v>38643</v>
      </c>
      <c r="AI4123">
        <v>4.4800000000000004</v>
      </c>
      <c r="AJ4123">
        <v>4.1900000000000004</v>
      </c>
      <c r="AK4123">
        <v>1.19285</v>
      </c>
      <c r="AR4123" s="3"/>
    </row>
    <row r="4124" spans="1:44" hidden="1" outlineLevel="1" x14ac:dyDescent="0.2">
      <c r="A4124" s="2">
        <v>38644</v>
      </c>
      <c r="B4124">
        <v>13.5</v>
      </c>
      <c r="E4124" s="2">
        <v>38644</v>
      </c>
      <c r="F4124">
        <v>1195.76</v>
      </c>
      <c r="G4124">
        <f t="shared" si="579"/>
        <v>1.4955777751370691E-2</v>
      </c>
      <c r="H4124" s="2">
        <v>38644</v>
      </c>
      <c r="I4124">
        <v>1801.01</v>
      </c>
      <c r="J4124">
        <f t="shared" si="580"/>
        <v>1.5042382433833934E-2</v>
      </c>
      <c r="K4124">
        <f t="shared" si="576"/>
        <v>1.4874782433833934E-2</v>
      </c>
      <c r="L4124">
        <v>-1.5153235613350323E-2</v>
      </c>
      <c r="N4124" s="2">
        <v>38644</v>
      </c>
      <c r="O4124">
        <v>25.09</v>
      </c>
      <c r="Q4124" s="2">
        <v>38644</v>
      </c>
      <c r="R4124">
        <v>29310.34</v>
      </c>
      <c r="S4124" s="8">
        <f t="shared" si="581"/>
        <v>2.1164085682024103E-2</v>
      </c>
      <c r="T4124" s="9">
        <f t="shared" si="577"/>
        <v>2.0996485682024103E-2</v>
      </c>
      <c r="U4124" s="3">
        <f>Sheet1!$B$17+Sheet1!$B$18*'Portfolio allocation'!K4124</f>
        <v>1.7552526269567544E-2</v>
      </c>
      <c r="V4124" s="13">
        <f t="shared" si="582"/>
        <v>3.4439594124565584E-3</v>
      </c>
      <c r="W4124" s="13"/>
      <c r="X4124" s="2">
        <v>38644</v>
      </c>
      <c r="Y4124">
        <v>80.396199999999993</v>
      </c>
      <c r="AA4124" s="2">
        <v>38644</v>
      </c>
      <c r="AB4124">
        <v>1031.1400000000001</v>
      </c>
      <c r="AC4124">
        <f t="shared" si="583"/>
        <v>8.2723823678962916E-3</v>
      </c>
      <c r="AD4124">
        <f t="shared" si="578"/>
        <v>8.1051823678962923E-3</v>
      </c>
      <c r="AE4124">
        <f>Sheet2!$B$17+Sheet2!$B$18*'Portfolio allocation'!K4124</f>
        <v>1.3280423041551302E-2</v>
      </c>
      <c r="AF4124">
        <f t="shared" si="584"/>
        <v>-5.1752406736550096E-3</v>
      </c>
      <c r="AH4124" s="2">
        <v>38644</v>
      </c>
      <c r="AI4124">
        <v>4.4660000000000002</v>
      </c>
      <c r="AJ4124">
        <v>4.18</v>
      </c>
      <c r="AK4124">
        <v>1.19845</v>
      </c>
      <c r="AR4124" s="3"/>
    </row>
    <row r="4125" spans="1:44" hidden="1" outlineLevel="1" x14ac:dyDescent="0.2">
      <c r="A4125" s="2">
        <v>38645</v>
      </c>
      <c r="B4125">
        <v>16.11</v>
      </c>
      <c r="E4125" s="2">
        <v>38645</v>
      </c>
      <c r="F4125">
        <v>1177.8</v>
      </c>
      <c r="G4125">
        <f t="shared" si="579"/>
        <v>-1.5019736401953643E-2</v>
      </c>
      <c r="H4125" s="2">
        <v>38645</v>
      </c>
      <c r="I4125">
        <v>1774.02</v>
      </c>
      <c r="J4125">
        <f t="shared" si="580"/>
        <v>-1.4986035613350324E-2</v>
      </c>
      <c r="K4125">
        <f t="shared" si="576"/>
        <v>-1.5153235613350323E-2</v>
      </c>
      <c r="L4125">
        <v>1.3596039728977509E-3</v>
      </c>
      <c r="N4125" s="2">
        <v>38645</v>
      </c>
      <c r="O4125">
        <v>24.79</v>
      </c>
      <c r="Q4125" s="2">
        <v>38645</v>
      </c>
      <c r="R4125">
        <v>28959.88</v>
      </c>
      <c r="S4125" s="8">
        <f t="shared" si="581"/>
        <v>-1.1956872557602471E-2</v>
      </c>
      <c r="T4125" s="9">
        <f t="shared" si="577"/>
        <v>-1.2124072557602471E-2</v>
      </c>
      <c r="U4125" s="3">
        <f>Sheet1!$B$17+Sheet1!$B$18*'Portfolio allocation'!K4125</f>
        <v>-1.6896377045341509E-2</v>
      </c>
      <c r="V4125" s="13">
        <f t="shared" si="582"/>
        <v>4.7723044877390382E-3</v>
      </c>
      <c r="W4125" s="13"/>
      <c r="X4125" s="2">
        <v>38645</v>
      </c>
      <c r="Y4125">
        <v>79.441000000000003</v>
      </c>
      <c r="AA4125" s="2">
        <v>38645</v>
      </c>
      <c r="AB4125">
        <v>1018.88</v>
      </c>
      <c r="AC4125">
        <f t="shared" si="583"/>
        <v>-1.1889753088814459E-2</v>
      </c>
      <c r="AD4125">
        <f t="shared" si="578"/>
        <v>-1.2057753088814458E-2</v>
      </c>
      <c r="AE4125">
        <f>Sheet2!$B$17+Sheet2!$B$18*'Portfolio allocation'!K4125</f>
        <v>-1.3421256690031661E-2</v>
      </c>
      <c r="AF4125">
        <f t="shared" si="584"/>
        <v>1.363503601217203E-3</v>
      </c>
      <c r="AH4125" s="2">
        <v>38645</v>
      </c>
      <c r="AI4125">
        <v>4.4610000000000003</v>
      </c>
      <c r="AJ4125">
        <v>4.2</v>
      </c>
      <c r="AK4125">
        <v>1.1980500000000001</v>
      </c>
      <c r="AR4125" s="3"/>
    </row>
    <row r="4126" spans="1:44" hidden="1" outlineLevel="1" x14ac:dyDescent="0.2">
      <c r="A4126" s="2">
        <v>38646</v>
      </c>
      <c r="B4126">
        <v>16.13</v>
      </c>
      <c r="E4126" s="2">
        <v>38646</v>
      </c>
      <c r="F4126">
        <v>1179.5899999999999</v>
      </c>
      <c r="G4126">
        <f t="shared" si="579"/>
        <v>1.519782645610368E-3</v>
      </c>
      <c r="H4126" s="2">
        <v>38646</v>
      </c>
      <c r="I4126">
        <v>1776.73</v>
      </c>
      <c r="J4126">
        <f t="shared" si="580"/>
        <v>1.5276039728977509E-3</v>
      </c>
      <c r="K4126">
        <f t="shared" si="576"/>
        <v>1.3596039728977509E-3</v>
      </c>
      <c r="L4126">
        <v>1.6638955127678358E-2</v>
      </c>
      <c r="N4126" s="2">
        <v>38646</v>
      </c>
      <c r="O4126">
        <v>24.78</v>
      </c>
      <c r="Q4126" s="2">
        <v>38646</v>
      </c>
      <c r="R4126">
        <v>28948.2</v>
      </c>
      <c r="S4126" s="8">
        <f t="shared" si="581"/>
        <v>-4.0331658832837292E-4</v>
      </c>
      <c r="T4126" s="9">
        <f t="shared" si="577"/>
        <v>-5.7131658832837288E-4</v>
      </c>
      <c r="U4126" s="3">
        <f>Sheet1!$B$17+Sheet1!$B$18*'Portfolio allocation'!K4126</f>
        <v>2.0475710190098126E-3</v>
      </c>
      <c r="V4126" s="13">
        <f t="shared" si="582"/>
        <v>-2.6188876073381852E-3</v>
      </c>
      <c r="W4126" s="13"/>
      <c r="X4126" s="2">
        <v>38646</v>
      </c>
      <c r="Y4126">
        <v>79.593800000000002</v>
      </c>
      <c r="AA4126" s="2">
        <v>38646</v>
      </c>
      <c r="AB4126">
        <v>1020.84</v>
      </c>
      <c r="AC4126">
        <f t="shared" si="583"/>
        <v>1.9236809045226622E-3</v>
      </c>
      <c r="AD4126">
        <f t="shared" si="578"/>
        <v>1.7564809045226622E-3</v>
      </c>
      <c r="AE4126">
        <f>Sheet2!$B$17+Sheet2!$B$18*'Portfolio allocation'!K4126</f>
        <v>1.2623815506995254E-3</v>
      </c>
      <c r="AF4126">
        <f t="shared" si="584"/>
        <v>4.9409935382313682E-4</v>
      </c>
      <c r="AH4126" s="2">
        <v>38646</v>
      </c>
      <c r="AI4126">
        <v>4.391</v>
      </c>
      <c r="AJ4126">
        <v>4.18</v>
      </c>
      <c r="AK4126">
        <v>1.2015499999999999</v>
      </c>
      <c r="AR4126" s="3"/>
    </row>
    <row r="4127" spans="1:44" hidden="1" outlineLevel="1" x14ac:dyDescent="0.2">
      <c r="A4127" s="2">
        <v>38649</v>
      </c>
      <c r="B4127">
        <v>14.74</v>
      </c>
      <c r="E4127" s="2">
        <v>38649</v>
      </c>
      <c r="F4127">
        <v>1199.3800000000001</v>
      </c>
      <c r="G4127">
        <f t="shared" si="579"/>
        <v>1.677701574275825E-2</v>
      </c>
      <c r="H4127" s="2">
        <v>38649</v>
      </c>
      <c r="I4127">
        <v>1806.59</v>
      </c>
      <c r="J4127">
        <f t="shared" si="580"/>
        <v>1.6806155127678357E-2</v>
      </c>
      <c r="K4127">
        <f t="shared" si="576"/>
        <v>1.6638955127678358E-2</v>
      </c>
      <c r="L4127">
        <v>-2.5434395142228984E-3</v>
      </c>
      <c r="N4127" s="2">
        <v>38649</v>
      </c>
      <c r="O4127">
        <v>25.1</v>
      </c>
      <c r="Q4127" s="2">
        <v>38649</v>
      </c>
      <c r="R4127">
        <v>29322.02</v>
      </c>
      <c r="S4127" s="8">
        <f t="shared" si="581"/>
        <v>1.2913410851106422E-2</v>
      </c>
      <c r="T4127" s="9">
        <f t="shared" si="577"/>
        <v>1.2746210851106422E-2</v>
      </c>
      <c r="U4127" s="3">
        <f>Sheet1!$B$17+Sheet1!$B$18*'Portfolio allocation'!K4127</f>
        <v>1.9576429894027636E-2</v>
      </c>
      <c r="V4127" s="13">
        <f t="shared" si="582"/>
        <v>-6.8302190429212137E-3</v>
      </c>
      <c r="W4127" s="13"/>
      <c r="X4127" s="2">
        <v>38649</v>
      </c>
      <c r="Y4127">
        <v>79.727599999999995</v>
      </c>
      <c r="AA4127" s="2">
        <v>38649</v>
      </c>
      <c r="AB4127">
        <v>1022.56</v>
      </c>
      <c r="AC4127">
        <f t="shared" si="583"/>
        <v>1.6848869558401258E-3</v>
      </c>
      <c r="AD4127">
        <f t="shared" si="578"/>
        <v>1.5160869558401258E-3</v>
      </c>
      <c r="AE4127">
        <f>Sheet2!$B$17+Sheet2!$B$18*'Portfolio allocation'!K4127</f>
        <v>1.4849170409033817E-2</v>
      </c>
      <c r="AF4127">
        <f t="shared" si="584"/>
        <v>-1.3333083453193692E-2</v>
      </c>
      <c r="AH4127" s="2">
        <v>38649</v>
      </c>
      <c r="AI4127">
        <v>4.4470000000000001</v>
      </c>
      <c r="AJ4127">
        <v>4.22</v>
      </c>
      <c r="AK4127">
        <v>1.1979500000000001</v>
      </c>
      <c r="AR4127" s="3"/>
    </row>
    <row r="4128" spans="1:44" hidden="1" outlineLevel="1" x14ac:dyDescent="0.2">
      <c r="A4128" s="2">
        <v>38650</v>
      </c>
      <c r="B4128">
        <v>14.53</v>
      </c>
      <c r="E4128" s="2">
        <v>38650</v>
      </c>
      <c r="F4128">
        <v>1196.54</v>
      </c>
      <c r="G4128">
        <f t="shared" si="579"/>
        <v>-2.3678900765397026E-3</v>
      </c>
      <c r="H4128" s="2">
        <v>38650</v>
      </c>
      <c r="I4128">
        <v>1802.3</v>
      </c>
      <c r="J4128">
        <f t="shared" si="580"/>
        <v>-2.3746395142228982E-3</v>
      </c>
      <c r="K4128">
        <f t="shared" si="576"/>
        <v>-2.5434395142228984E-3</v>
      </c>
      <c r="L4128">
        <v>-4.4649125672751996E-3</v>
      </c>
      <c r="N4128" s="2">
        <v>38650</v>
      </c>
      <c r="O4128">
        <v>25.03</v>
      </c>
      <c r="Q4128" s="2">
        <v>38650</v>
      </c>
      <c r="R4128">
        <v>29240.25</v>
      </c>
      <c r="S4128" s="8">
        <f t="shared" si="581"/>
        <v>-2.7886891830781746E-3</v>
      </c>
      <c r="T4128" s="9">
        <f t="shared" si="577"/>
        <v>-2.9574891830781748E-3</v>
      </c>
      <c r="U4128" s="3">
        <f>Sheet1!$B$17+Sheet1!$B$18*'Portfolio allocation'!K4128</f>
        <v>-2.4300993856911967E-3</v>
      </c>
      <c r="V4128" s="13">
        <f t="shared" si="582"/>
        <v>-5.2738979738697813E-4</v>
      </c>
      <c r="W4128" s="13"/>
      <c r="X4128" s="2">
        <v>38650</v>
      </c>
      <c r="Y4128">
        <v>79.622500000000002</v>
      </c>
      <c r="AA4128" s="2">
        <v>38650</v>
      </c>
      <c r="AB4128">
        <v>1021.21</v>
      </c>
      <c r="AC4128">
        <f t="shared" si="583"/>
        <v>-1.3202159286496151E-3</v>
      </c>
      <c r="AD4128">
        <f t="shared" si="578"/>
        <v>-1.4906159286496151E-3</v>
      </c>
      <c r="AE4128">
        <f>Sheet2!$B$17+Sheet2!$B$18*'Portfolio allocation'!K4128</f>
        <v>-2.2083042936933547E-3</v>
      </c>
      <c r="AF4128">
        <f t="shared" si="584"/>
        <v>7.1768836504373956E-4</v>
      </c>
      <c r="AH4128" s="2">
        <v>38650</v>
      </c>
      <c r="AI4128">
        <v>4.5119999999999996</v>
      </c>
      <c r="AJ4128">
        <v>4.26</v>
      </c>
      <c r="AK4128">
        <v>1.2099500000000001</v>
      </c>
      <c r="AR4128" s="3"/>
    </row>
    <row r="4129" spans="1:44" hidden="1" outlineLevel="1" x14ac:dyDescent="0.2">
      <c r="A4129" s="2">
        <v>38651</v>
      </c>
      <c r="B4129">
        <v>14.59</v>
      </c>
      <c r="E4129" s="2">
        <v>38651</v>
      </c>
      <c r="F4129">
        <v>1191.3800000000001</v>
      </c>
      <c r="G4129">
        <f t="shared" si="579"/>
        <v>-4.3124341852339709E-3</v>
      </c>
      <c r="H4129" s="2">
        <v>38651</v>
      </c>
      <c r="I4129">
        <v>1794.56</v>
      </c>
      <c r="J4129">
        <f t="shared" si="580"/>
        <v>-4.2945125672751994E-3</v>
      </c>
      <c r="K4129">
        <f t="shared" si="576"/>
        <v>-4.4649125672751996E-3</v>
      </c>
      <c r="L4129">
        <v>-1.0513168045649031E-2</v>
      </c>
      <c r="N4129" s="2">
        <v>38651</v>
      </c>
      <c r="O4129">
        <v>25.110099999999999</v>
      </c>
      <c r="Q4129" s="2">
        <v>38651</v>
      </c>
      <c r="R4129">
        <v>29333.82</v>
      </c>
      <c r="S4129" s="8">
        <f t="shared" si="581"/>
        <v>3.2000410393207002E-3</v>
      </c>
      <c r="T4129" s="9">
        <f t="shared" si="577"/>
        <v>3.0296410393207004E-3</v>
      </c>
      <c r="U4129" s="3">
        <f>Sheet1!$B$17+Sheet1!$B$18*'Portfolio allocation'!K4129</f>
        <v>-4.6344619687558077E-3</v>
      </c>
      <c r="V4129" s="13">
        <f t="shared" si="582"/>
        <v>7.6641030080765084E-3</v>
      </c>
      <c r="W4129" s="13"/>
      <c r="X4129" s="2">
        <v>38651</v>
      </c>
      <c r="Y4129">
        <v>79.173599999999993</v>
      </c>
      <c r="AA4129" s="2">
        <v>38651</v>
      </c>
      <c r="AB4129">
        <v>1015.45</v>
      </c>
      <c r="AC4129">
        <f t="shared" si="583"/>
        <v>-5.640367798983581E-3</v>
      </c>
      <c r="AD4129">
        <f t="shared" si="578"/>
        <v>-5.8111677989835806E-3</v>
      </c>
      <c r="AE4129">
        <f>Sheet2!$B$17+Sheet2!$B$18*'Portfolio allocation'!K4129</f>
        <v>-3.9169271536786312E-3</v>
      </c>
      <c r="AF4129">
        <f t="shared" si="584"/>
        <v>-1.8942406453049494E-3</v>
      </c>
      <c r="AH4129" s="2">
        <v>38651</v>
      </c>
      <c r="AI4129">
        <v>4.593</v>
      </c>
      <c r="AJ4129">
        <v>4.2699999999999996</v>
      </c>
      <c r="AK4129">
        <v>1.2078500000000001</v>
      </c>
      <c r="AR4129" s="3"/>
    </row>
    <row r="4130" spans="1:44" hidden="1" outlineLevel="1" x14ac:dyDescent="0.2">
      <c r="A4130" s="2">
        <v>38652</v>
      </c>
      <c r="B4130">
        <v>16.02</v>
      </c>
      <c r="E4130" s="2">
        <v>38652</v>
      </c>
      <c r="F4130">
        <v>1178.9000000000001</v>
      </c>
      <c r="G4130">
        <f t="shared" si="579"/>
        <v>-1.0475247192331616E-2</v>
      </c>
      <c r="H4130" s="2">
        <v>38652</v>
      </c>
      <c r="I4130">
        <v>1776</v>
      </c>
      <c r="J4130">
        <f t="shared" si="580"/>
        <v>-1.0342368045649031E-2</v>
      </c>
      <c r="K4130">
        <f t="shared" si="576"/>
        <v>-1.0513168045649031E-2</v>
      </c>
      <c r="L4130">
        <v>1.6473744144144056E-2</v>
      </c>
      <c r="N4130" s="2">
        <v>38652</v>
      </c>
      <c r="O4130">
        <v>24.85</v>
      </c>
      <c r="Q4130" s="2">
        <v>38652</v>
      </c>
      <c r="R4130">
        <v>29029.97</v>
      </c>
      <c r="S4130" s="8">
        <f t="shared" si="581"/>
        <v>-1.0358350872815003E-2</v>
      </c>
      <c r="T4130" s="9">
        <f t="shared" si="577"/>
        <v>-1.0529150872815004E-2</v>
      </c>
      <c r="U4130" s="3">
        <f>Sheet1!$B$17+Sheet1!$B$18*'Portfolio allocation'!K4130</f>
        <v>-1.1573173936724229E-2</v>
      </c>
      <c r="V4130" s="13">
        <f t="shared" si="582"/>
        <v>1.044023063909225E-3</v>
      </c>
      <c r="W4130" s="13"/>
      <c r="X4130" s="2">
        <v>38652</v>
      </c>
      <c r="Y4130">
        <v>78.619600000000005</v>
      </c>
      <c r="AA4130" s="2">
        <v>38652</v>
      </c>
      <c r="AB4130">
        <v>1008.35</v>
      </c>
      <c r="AC4130">
        <f t="shared" si="583"/>
        <v>-6.9919740016741727E-3</v>
      </c>
      <c r="AD4130">
        <f t="shared" si="578"/>
        <v>-7.162374001674173E-3</v>
      </c>
      <c r="AE4130">
        <f>Sheet2!$B$17+Sheet2!$B$18*'Portfolio allocation'!K4130</f>
        <v>-9.2951902300015769E-3</v>
      </c>
      <c r="AF4130">
        <f t="shared" si="584"/>
        <v>2.1328162283274039E-3</v>
      </c>
      <c r="AH4130" s="2">
        <v>38652</v>
      </c>
      <c r="AI4130">
        <v>4.5620000000000003</v>
      </c>
      <c r="AJ4130">
        <v>4.26</v>
      </c>
      <c r="AK4130">
        <v>1.21455</v>
      </c>
      <c r="AR4130" s="3"/>
    </row>
    <row r="4131" spans="1:44" hidden="1" outlineLevel="1" x14ac:dyDescent="0.2">
      <c r="A4131" s="2">
        <v>38653</v>
      </c>
      <c r="B4131">
        <v>14.25</v>
      </c>
      <c r="E4131" s="2">
        <v>38653</v>
      </c>
      <c r="F4131">
        <v>1198.4100000000001</v>
      </c>
      <c r="G4131">
        <f t="shared" si="579"/>
        <v>1.6549325642548185E-2</v>
      </c>
      <c r="H4131" s="2">
        <v>38653</v>
      </c>
      <c r="I4131">
        <v>1805.56</v>
      </c>
      <c r="J4131">
        <f t="shared" si="580"/>
        <v>1.6644144144144057E-2</v>
      </c>
      <c r="K4131">
        <f t="shared" si="576"/>
        <v>1.6473744144144056E-2</v>
      </c>
      <c r="L4131">
        <v>6.9955515895346147E-3</v>
      </c>
      <c r="N4131" s="2">
        <v>38653</v>
      </c>
      <c r="O4131">
        <v>25.53</v>
      </c>
      <c r="Q4131" s="2">
        <v>38653</v>
      </c>
      <c r="R4131">
        <v>29824.36</v>
      </c>
      <c r="S4131" s="8">
        <f t="shared" si="581"/>
        <v>2.7364478847205165E-2</v>
      </c>
      <c r="T4131" s="9">
        <f t="shared" si="577"/>
        <v>2.7194078847205164E-2</v>
      </c>
      <c r="U4131" s="3">
        <f>Sheet1!$B$17+Sheet1!$B$18*'Portfolio allocation'!K4131</f>
        <v>1.938689566671396E-2</v>
      </c>
      <c r="V4131" s="13">
        <f t="shared" si="582"/>
        <v>7.8071831804912041E-3</v>
      </c>
      <c r="W4131" s="13"/>
      <c r="X4131" s="2">
        <v>38653</v>
      </c>
      <c r="Y4131">
        <v>77.769499999999994</v>
      </c>
      <c r="AA4131" s="2">
        <v>38653</v>
      </c>
      <c r="AB4131">
        <v>997.45</v>
      </c>
      <c r="AC4131">
        <f t="shared" si="583"/>
        <v>-1.0809738682005188E-2</v>
      </c>
      <c r="AD4131">
        <f t="shared" si="578"/>
        <v>-1.0980938682005188E-2</v>
      </c>
      <c r="AE4131">
        <f>Sheet2!$B$17+Sheet2!$B$18*'Portfolio allocation'!K4131</f>
        <v>1.470226058756172E-2</v>
      </c>
      <c r="AF4131">
        <f t="shared" si="584"/>
        <v>-2.5683199269566907E-2</v>
      </c>
      <c r="AH4131" s="2">
        <v>38653</v>
      </c>
      <c r="AI4131">
        <v>4.5730000000000004</v>
      </c>
      <c r="AJ4131">
        <v>4.28</v>
      </c>
      <c r="AK4131">
        <v>1.2100500000000001</v>
      </c>
      <c r="AR4131" s="3"/>
    </row>
    <row r="4132" spans="1:44" hidden="1" outlineLevel="1" x14ac:dyDescent="0.2">
      <c r="A4132" s="2">
        <v>38656</v>
      </c>
      <c r="B4132">
        <v>15.32</v>
      </c>
      <c r="E4132" s="2">
        <v>38656</v>
      </c>
      <c r="F4132">
        <v>1207.01</v>
      </c>
      <c r="G4132">
        <f t="shared" si="579"/>
        <v>7.1761750986722994E-3</v>
      </c>
      <c r="H4132" s="2">
        <v>38656</v>
      </c>
      <c r="I4132">
        <v>1818.5</v>
      </c>
      <c r="J4132">
        <f t="shared" si="580"/>
        <v>7.1667515895346146E-3</v>
      </c>
      <c r="K4132">
        <f t="shared" si="576"/>
        <v>6.9955515895346147E-3</v>
      </c>
      <c r="L4132">
        <v>-3.6862850701127434E-3</v>
      </c>
      <c r="N4132" s="2">
        <v>38656</v>
      </c>
      <c r="O4132">
        <v>25.7</v>
      </c>
      <c r="Q4132" s="2">
        <v>38656</v>
      </c>
      <c r="R4132">
        <v>30022.95</v>
      </c>
      <c r="S4132" s="8">
        <f t="shared" si="581"/>
        <v>6.6586508478303497E-3</v>
      </c>
      <c r="T4132" s="9">
        <f t="shared" si="577"/>
        <v>6.4874508478303498E-3</v>
      </c>
      <c r="U4132" s="3">
        <f>Sheet1!$B$17+Sheet1!$B$18*'Portfolio allocation'!K4132</f>
        <v>8.5132729587227857E-3</v>
      </c>
      <c r="V4132" s="13">
        <f t="shared" si="582"/>
        <v>-2.0258221108924359E-3</v>
      </c>
      <c r="W4132" s="13"/>
      <c r="X4132" s="2">
        <v>38656</v>
      </c>
      <c r="Y4132">
        <v>78.2089</v>
      </c>
      <c r="AA4132" s="2">
        <v>38656</v>
      </c>
      <c r="AB4132">
        <v>1003.08</v>
      </c>
      <c r="AC4132">
        <f t="shared" si="583"/>
        <v>5.6443932026668531E-3</v>
      </c>
      <c r="AD4132">
        <f t="shared" si="578"/>
        <v>5.4719932026668534E-3</v>
      </c>
      <c r="AE4132">
        <f>Sheet2!$B$17+Sheet2!$B$18*'Portfolio allocation'!K4132</f>
        <v>6.2740099574410523E-3</v>
      </c>
      <c r="AF4132">
        <f t="shared" si="584"/>
        <v>-8.0201675477419888E-4</v>
      </c>
      <c r="AH4132" s="2">
        <v>38656</v>
      </c>
      <c r="AI4132">
        <v>4.5620000000000003</v>
      </c>
      <c r="AJ4132">
        <v>4.3099999999999996</v>
      </c>
      <c r="AK4132">
        <v>1.1977500000000001</v>
      </c>
      <c r="AR4132" s="3"/>
    </row>
    <row r="4133" spans="1:44" hidden="1" outlineLevel="1" x14ac:dyDescent="0.2">
      <c r="A4133" s="2">
        <v>38657</v>
      </c>
      <c r="B4133">
        <v>14.85</v>
      </c>
      <c r="E4133" s="2">
        <v>38657</v>
      </c>
      <c r="F4133">
        <v>1202.76</v>
      </c>
      <c r="G4133">
        <f t="shared" si="579"/>
        <v>-3.5210975882552509E-3</v>
      </c>
      <c r="H4133" s="2">
        <v>38657</v>
      </c>
      <c r="I4133">
        <v>1812.11</v>
      </c>
      <c r="J4133">
        <f t="shared" si="580"/>
        <v>-3.5138850701127433E-3</v>
      </c>
      <c r="K4133">
        <f t="shared" si="576"/>
        <v>-3.6862850701127434E-3</v>
      </c>
      <c r="L4133">
        <v>9.9373615486920315E-3</v>
      </c>
      <c r="N4133" s="2">
        <v>38657</v>
      </c>
      <c r="O4133">
        <v>25.96</v>
      </c>
      <c r="Q4133" s="2">
        <v>38657</v>
      </c>
      <c r="R4133">
        <v>30326.68</v>
      </c>
      <c r="S4133" s="8">
        <f t="shared" si="581"/>
        <v>1.0116594138817048E-2</v>
      </c>
      <c r="T4133" s="9">
        <f t="shared" si="577"/>
        <v>9.9441941388170481E-3</v>
      </c>
      <c r="U4133" s="3">
        <f>Sheet1!$B$17+Sheet1!$B$18*'Portfolio allocation'!K4133</f>
        <v>-3.7412007709660892E-3</v>
      </c>
      <c r="V4133" s="13">
        <f t="shared" si="582"/>
        <v>1.3685394909783138E-2</v>
      </c>
      <c r="W4133" s="13"/>
      <c r="X4133" s="2">
        <v>38657</v>
      </c>
      <c r="Y4133">
        <v>77.931899999999999</v>
      </c>
      <c r="AA4133" s="2">
        <v>38657</v>
      </c>
      <c r="AB4133">
        <v>999.53</v>
      </c>
      <c r="AC4133">
        <f t="shared" si="583"/>
        <v>-3.5390995733142194E-3</v>
      </c>
      <c r="AD4133">
        <f t="shared" si="578"/>
        <v>-3.7114995733142195E-3</v>
      </c>
      <c r="AE4133">
        <f>Sheet2!$B$17+Sheet2!$B$18*'Portfolio allocation'!K4133</f>
        <v>-3.2245517186177256E-3</v>
      </c>
      <c r="AF4133">
        <f t="shared" si="584"/>
        <v>-4.8694785469649386E-4</v>
      </c>
      <c r="AH4133" s="2">
        <v>38657</v>
      </c>
      <c r="AI4133">
        <v>4.5810000000000004</v>
      </c>
      <c r="AJ4133">
        <v>4.3099999999999996</v>
      </c>
      <c r="AK4133">
        <v>1.1990499999999999</v>
      </c>
      <c r="AR4133" s="3"/>
    </row>
    <row r="4134" spans="1:44" hidden="1" outlineLevel="1" x14ac:dyDescent="0.2">
      <c r="A4134" s="2">
        <v>38658</v>
      </c>
      <c r="B4134">
        <v>13.48</v>
      </c>
      <c r="E4134" s="2">
        <v>38658</v>
      </c>
      <c r="F4134">
        <v>1214.76</v>
      </c>
      <c r="G4134">
        <f t="shared" si="579"/>
        <v>9.9770527786091634E-3</v>
      </c>
      <c r="H4134" s="2">
        <v>38658</v>
      </c>
      <c r="I4134">
        <v>1830.43</v>
      </c>
      <c r="J4134">
        <f t="shared" si="580"/>
        <v>1.0109761548692031E-2</v>
      </c>
      <c r="K4134">
        <f t="shared" si="576"/>
        <v>9.9373615486920315E-3</v>
      </c>
      <c r="L4134">
        <v>4.4330752162059124E-3</v>
      </c>
      <c r="N4134" s="2">
        <v>38658</v>
      </c>
      <c r="O4134">
        <v>26.46</v>
      </c>
      <c r="Q4134" s="2">
        <v>38658</v>
      </c>
      <c r="R4134">
        <v>30910.79</v>
      </c>
      <c r="S4134" s="8">
        <f t="shared" si="581"/>
        <v>1.9260598258695083E-2</v>
      </c>
      <c r="T4134" s="9">
        <f t="shared" si="577"/>
        <v>1.9088198258695083E-2</v>
      </c>
      <c r="U4134" s="3">
        <f>Sheet1!$B$17+Sheet1!$B$18*'Portfolio allocation'!K4134</f>
        <v>1.1888191899247178E-2</v>
      </c>
      <c r="V4134" s="13">
        <f t="shared" si="582"/>
        <v>7.2000063594479056E-3</v>
      </c>
      <c r="W4134" s="13"/>
      <c r="X4134" s="2">
        <v>38658</v>
      </c>
      <c r="Y4134">
        <v>77.425600000000003</v>
      </c>
      <c r="AA4134" s="2">
        <v>38658</v>
      </c>
      <c r="AB4134">
        <v>993.04</v>
      </c>
      <c r="AC4134">
        <f t="shared" si="583"/>
        <v>-6.4930517343151362E-3</v>
      </c>
      <c r="AD4134">
        <f t="shared" si="578"/>
        <v>-6.6654517343151358E-3</v>
      </c>
      <c r="AE4134">
        <f>Sheet2!$B$17+Sheet2!$B$18*'Portfolio allocation'!K4134</f>
        <v>8.8899424254837885E-3</v>
      </c>
      <c r="AF4134">
        <f t="shared" si="584"/>
        <v>-1.5555394159798924E-2</v>
      </c>
      <c r="AH4134" s="2">
        <v>38658</v>
      </c>
      <c r="AI4134">
        <v>4.6109999999999998</v>
      </c>
      <c r="AJ4134">
        <v>4.3099999999999996</v>
      </c>
      <c r="AK4134">
        <v>1.20655</v>
      </c>
      <c r="AR4134" s="3"/>
    </row>
    <row r="4135" spans="1:44" hidden="1" outlineLevel="1" x14ac:dyDescent="0.2">
      <c r="A4135" s="2">
        <v>38659</v>
      </c>
      <c r="B4135">
        <v>13</v>
      </c>
      <c r="E4135" s="2">
        <v>38659</v>
      </c>
      <c r="F4135">
        <v>1219.94</v>
      </c>
      <c r="G4135">
        <f t="shared" si="579"/>
        <v>4.2642168000264213E-3</v>
      </c>
      <c r="H4135" s="2">
        <v>38659</v>
      </c>
      <c r="I4135">
        <v>1838.86</v>
      </c>
      <c r="J4135">
        <f t="shared" si="580"/>
        <v>4.605475216205912E-3</v>
      </c>
      <c r="K4135">
        <f t="shared" si="576"/>
        <v>4.4330752162059124E-3</v>
      </c>
      <c r="L4135">
        <v>-1.0055443046124145E-5</v>
      </c>
      <c r="N4135" s="2">
        <v>38659</v>
      </c>
      <c r="O4135">
        <v>26.44</v>
      </c>
      <c r="Q4135" s="2">
        <v>38659</v>
      </c>
      <c r="R4135">
        <v>30887.41</v>
      </c>
      <c r="S4135" s="8">
        <f t="shared" si="581"/>
        <v>-7.5637018659180377E-4</v>
      </c>
      <c r="T4135" s="9">
        <f t="shared" si="577"/>
        <v>-9.2877018659180373E-4</v>
      </c>
      <c r="U4135" s="3">
        <f>Sheet1!$B$17+Sheet1!$B$18*'Portfolio allocation'!K4135</f>
        <v>5.5735351214526111E-3</v>
      </c>
      <c r="V4135" s="13">
        <f t="shared" si="582"/>
        <v>-6.5023053080444145E-3</v>
      </c>
      <c r="W4135" s="13"/>
      <c r="X4135" s="2">
        <v>38659</v>
      </c>
      <c r="Y4135">
        <v>79.154499999999999</v>
      </c>
      <c r="AA4135" s="2">
        <v>38659</v>
      </c>
      <c r="AB4135">
        <v>1015.21</v>
      </c>
      <c r="AC4135">
        <f t="shared" si="583"/>
        <v>2.2325384677354565E-2</v>
      </c>
      <c r="AD4135">
        <f t="shared" si="578"/>
        <v>2.2152184677354567E-2</v>
      </c>
      <c r="AE4135">
        <f>Sheet2!$B$17+Sheet2!$B$18*'Portfolio allocation'!K4135</f>
        <v>3.9953905915922549E-3</v>
      </c>
      <c r="AF4135">
        <f t="shared" si="584"/>
        <v>1.8156794085762311E-2</v>
      </c>
      <c r="AH4135" s="2">
        <v>38659</v>
      </c>
      <c r="AI4135">
        <v>4.6470000000000002</v>
      </c>
      <c r="AJ4135">
        <v>4.33</v>
      </c>
      <c r="AK4135">
        <v>1.2004999999999999</v>
      </c>
      <c r="AR4135" s="3"/>
    </row>
    <row r="4136" spans="1:44" hidden="1" outlineLevel="1" x14ac:dyDescent="0.2">
      <c r="A4136" s="2">
        <v>38660</v>
      </c>
      <c r="B4136">
        <v>13.17</v>
      </c>
      <c r="E4136" s="2">
        <v>38660</v>
      </c>
      <c r="F4136">
        <v>1220.1400000000001</v>
      </c>
      <c r="G4136">
        <f t="shared" si="579"/>
        <v>1.6394248897499963E-4</v>
      </c>
      <c r="H4136" s="2">
        <v>38660</v>
      </c>
      <c r="I4136">
        <v>1839.16</v>
      </c>
      <c r="J4136">
        <f t="shared" si="580"/>
        <v>1.6314455695387586E-4</v>
      </c>
      <c r="K4136">
        <f t="shared" si="576"/>
        <v>-1.0055443046124145E-5</v>
      </c>
      <c r="L4136">
        <v>2.0611158485394038E-3</v>
      </c>
      <c r="N4136" s="2">
        <v>38660</v>
      </c>
      <c r="O4136">
        <v>26.66</v>
      </c>
      <c r="Q4136" s="2">
        <v>38660</v>
      </c>
      <c r="R4136">
        <v>31144.42</v>
      </c>
      <c r="S4136" s="8">
        <f t="shared" si="581"/>
        <v>8.320866009807748E-3</v>
      </c>
      <c r="T4136" s="9">
        <f t="shared" si="577"/>
        <v>8.147666009807748E-3</v>
      </c>
      <c r="U4136" s="3">
        <f>Sheet1!$B$17+Sheet1!$B$18*'Portfolio allocation'!K4136</f>
        <v>4.7626302525330297E-4</v>
      </c>
      <c r="V4136" s="13">
        <f t="shared" si="582"/>
        <v>7.6714029845544448E-3</v>
      </c>
      <c r="W4136" s="13"/>
      <c r="X4136" s="2">
        <v>38660</v>
      </c>
      <c r="Y4136">
        <v>79.278700000000001</v>
      </c>
      <c r="AA4136" s="2">
        <v>38660</v>
      </c>
      <c r="AB4136">
        <v>1016.8</v>
      </c>
      <c r="AC4136">
        <f t="shared" si="583"/>
        <v>1.566178426138265E-3</v>
      </c>
      <c r="AD4136">
        <f t="shared" si="578"/>
        <v>1.3925784261382651E-3</v>
      </c>
      <c r="AE4136">
        <f>Sheet2!$B$17+Sheet2!$B$18*'Portfolio allocation'!K4136</f>
        <v>4.4445454870193004E-5</v>
      </c>
      <c r="AF4136">
        <f t="shared" si="584"/>
        <v>1.348132971268072E-3</v>
      </c>
      <c r="AH4136" s="2">
        <v>38660</v>
      </c>
      <c r="AI4136">
        <v>4.6630000000000003</v>
      </c>
      <c r="AJ4136">
        <v>4.34</v>
      </c>
      <c r="AK4136">
        <v>1.1813499999999999</v>
      </c>
      <c r="AR4136" s="3"/>
    </row>
    <row r="4137" spans="1:44" hidden="1" outlineLevel="1" x14ac:dyDescent="0.2">
      <c r="A4137" s="2">
        <v>38663</v>
      </c>
      <c r="B4137">
        <v>13.1</v>
      </c>
      <c r="E4137" s="2">
        <v>38663</v>
      </c>
      <c r="F4137">
        <v>1222.81</v>
      </c>
      <c r="G4137">
        <f t="shared" si="579"/>
        <v>2.18827347681394E-3</v>
      </c>
      <c r="H4137" s="2">
        <v>38663</v>
      </c>
      <c r="I4137">
        <v>1843.27</v>
      </c>
      <c r="J4137">
        <f t="shared" si="580"/>
        <v>2.2347158485394036E-3</v>
      </c>
      <c r="K4137">
        <f t="shared" si="576"/>
        <v>2.0611158485394038E-3</v>
      </c>
      <c r="L4137">
        <v>-3.1419522305467882E-3</v>
      </c>
      <c r="N4137" s="2">
        <v>38663</v>
      </c>
      <c r="O4137">
        <v>27.01</v>
      </c>
      <c r="Q4137" s="2">
        <v>38663</v>
      </c>
      <c r="R4137">
        <v>31553.3</v>
      </c>
      <c r="S4137" s="8">
        <f t="shared" si="581"/>
        <v>1.3128515477250913E-2</v>
      </c>
      <c r="T4137" s="9">
        <f t="shared" si="577"/>
        <v>1.2954915477250913E-2</v>
      </c>
      <c r="U4137" s="3">
        <f>Sheet1!$B$17+Sheet1!$B$18*'Portfolio allocation'!K4137</f>
        <v>2.8523632214211164E-3</v>
      </c>
      <c r="V4137" s="13">
        <f t="shared" si="582"/>
        <v>1.0102552255829797E-2</v>
      </c>
      <c r="W4137" s="13"/>
      <c r="X4137" s="2">
        <v>38663</v>
      </c>
      <c r="Y4137">
        <v>79.8613</v>
      </c>
      <c r="AA4137" s="2">
        <v>38663</v>
      </c>
      <c r="AB4137">
        <v>1024.27</v>
      </c>
      <c r="AC4137">
        <f t="shared" si="583"/>
        <v>7.3465774980330245E-3</v>
      </c>
      <c r="AD4137">
        <f t="shared" si="578"/>
        <v>7.1721774980330246E-3</v>
      </c>
      <c r="AE4137">
        <f>Sheet2!$B$17+Sheet2!$B$18*'Portfolio allocation'!K4137</f>
        <v>1.8861838077066919E-3</v>
      </c>
      <c r="AF4137">
        <f t="shared" si="584"/>
        <v>5.2859936903263327E-3</v>
      </c>
      <c r="AH4137" s="2">
        <v>38663</v>
      </c>
      <c r="AI4137">
        <v>4.641</v>
      </c>
      <c r="AJ4137">
        <v>4.3600000000000003</v>
      </c>
      <c r="AK4137">
        <v>1.1794500000000001</v>
      </c>
      <c r="AR4137" s="3"/>
    </row>
    <row r="4138" spans="1:44" hidden="1" outlineLevel="1" x14ac:dyDescent="0.2">
      <c r="A4138" s="2">
        <v>38664</v>
      </c>
      <c r="B4138">
        <v>13.08</v>
      </c>
      <c r="E4138" s="2">
        <v>38664</v>
      </c>
      <c r="F4138">
        <v>1218.5899999999999</v>
      </c>
      <c r="G4138">
        <f t="shared" si="579"/>
        <v>-3.4510676229341231E-3</v>
      </c>
      <c r="H4138" s="2">
        <v>38664</v>
      </c>
      <c r="I4138">
        <v>1837.8</v>
      </c>
      <c r="J4138">
        <f t="shared" si="580"/>
        <v>-2.9675522305467883E-3</v>
      </c>
      <c r="K4138">
        <f t="shared" si="576"/>
        <v>-3.1419522305467882E-3</v>
      </c>
      <c r="L4138">
        <v>1.5676123190772012E-3</v>
      </c>
      <c r="N4138" s="2">
        <v>38664</v>
      </c>
      <c r="O4138">
        <v>27.049499999999998</v>
      </c>
      <c r="Q4138" s="2">
        <v>38664</v>
      </c>
      <c r="R4138">
        <v>31599.45</v>
      </c>
      <c r="S4138" s="8">
        <f t="shared" si="581"/>
        <v>1.4626045453249858E-3</v>
      </c>
      <c r="T4138" s="9">
        <f t="shared" si="577"/>
        <v>1.2882045453249859E-3</v>
      </c>
      <c r="U4138" s="3">
        <f>Sheet1!$B$17+Sheet1!$B$18*'Portfolio allocation'!K4138</f>
        <v>-3.1167283421873328E-3</v>
      </c>
      <c r="V4138" s="13">
        <f t="shared" si="582"/>
        <v>4.4049328875123191E-3</v>
      </c>
      <c r="W4138" s="13"/>
      <c r="X4138" s="2">
        <v>38664</v>
      </c>
      <c r="Y4138">
        <v>79.421899999999994</v>
      </c>
      <c r="AA4138" s="2">
        <v>38664</v>
      </c>
      <c r="AB4138">
        <v>1021.09</v>
      </c>
      <c r="AC4138">
        <f t="shared" si="583"/>
        <v>-3.1046501410760818E-3</v>
      </c>
      <c r="AD4138">
        <f t="shared" si="578"/>
        <v>-3.2782501410760817E-3</v>
      </c>
      <c r="AE4138">
        <f>Sheet2!$B$17+Sheet2!$B$18*'Portfolio allocation'!K4138</f>
        <v>-2.7405170704889528E-3</v>
      </c>
      <c r="AF4138">
        <f t="shared" si="584"/>
        <v>-5.377330705871289E-4</v>
      </c>
      <c r="AH4138" s="2">
        <v>38664</v>
      </c>
      <c r="AI4138">
        <v>4.5679999999999996</v>
      </c>
      <c r="AJ4138">
        <v>4.34</v>
      </c>
      <c r="AK4138">
        <v>1.1758500000000001</v>
      </c>
      <c r="AR4138" s="3"/>
    </row>
    <row r="4139" spans="1:44" hidden="1" outlineLevel="1" x14ac:dyDescent="0.2">
      <c r="A4139" s="2">
        <v>38665</v>
      </c>
      <c r="B4139">
        <v>12.8</v>
      </c>
      <c r="E4139" s="2">
        <v>38665</v>
      </c>
      <c r="F4139">
        <v>1220.6500000000001</v>
      </c>
      <c r="G4139">
        <f t="shared" si="579"/>
        <v>1.6904783397206913E-3</v>
      </c>
      <c r="H4139" s="2">
        <v>38665</v>
      </c>
      <c r="I4139">
        <v>1841</v>
      </c>
      <c r="J4139">
        <f t="shared" si="580"/>
        <v>1.7412123190772011E-3</v>
      </c>
      <c r="K4139">
        <f t="shared" si="576"/>
        <v>1.5676123190772012E-3</v>
      </c>
      <c r="L4139">
        <v>8.4618105377513332E-3</v>
      </c>
      <c r="N4139" s="2">
        <v>38665</v>
      </c>
      <c r="O4139">
        <v>26.96</v>
      </c>
      <c r="Q4139" s="2">
        <v>38665</v>
      </c>
      <c r="R4139">
        <v>31494.89</v>
      </c>
      <c r="S4139" s="8">
        <f t="shared" si="581"/>
        <v>-3.3089183514269926E-3</v>
      </c>
      <c r="T4139" s="9">
        <f t="shared" si="577"/>
        <v>-3.4825183514269925E-3</v>
      </c>
      <c r="U4139" s="3">
        <f>Sheet1!$B$17+Sheet1!$B$18*'Portfolio allocation'!K4139</f>
        <v>2.2862034653794105E-3</v>
      </c>
      <c r="V4139" s="13">
        <f t="shared" si="582"/>
        <v>-5.768721816806403E-3</v>
      </c>
      <c r="W4139" s="13"/>
      <c r="X4139" s="2">
        <v>38665</v>
      </c>
      <c r="Y4139">
        <v>79.125799999999998</v>
      </c>
      <c r="AA4139" s="2">
        <v>38665</v>
      </c>
      <c r="AB4139">
        <v>1017.28</v>
      </c>
      <c r="AC4139">
        <f t="shared" si="583"/>
        <v>-3.7313067408358824E-3</v>
      </c>
      <c r="AD4139">
        <f t="shared" si="578"/>
        <v>-3.9061067408358826E-3</v>
      </c>
      <c r="AE4139">
        <f>Sheet2!$B$17+Sheet2!$B$18*'Portfolio allocation'!K4139</f>
        <v>1.4473478788951601E-3</v>
      </c>
      <c r="AF4139">
        <f t="shared" si="584"/>
        <v>-5.3534546197310431E-3</v>
      </c>
      <c r="AH4139" s="2">
        <v>38665</v>
      </c>
      <c r="AI4139">
        <v>4.6369999999999996</v>
      </c>
      <c r="AJ4139">
        <v>4.37</v>
      </c>
      <c r="AK4139">
        <v>1.1733499999999999</v>
      </c>
      <c r="AR4139" s="3"/>
    </row>
    <row r="4140" spans="1:44" hidden="1" outlineLevel="1" x14ac:dyDescent="0.2">
      <c r="A4140" s="2">
        <v>38666</v>
      </c>
      <c r="B4140">
        <v>11.9</v>
      </c>
      <c r="E4140" s="2">
        <v>38666</v>
      </c>
      <c r="F4140">
        <v>1230.96</v>
      </c>
      <c r="G4140">
        <f t="shared" si="579"/>
        <v>8.4463195838282434E-3</v>
      </c>
      <c r="H4140" s="2">
        <v>38666</v>
      </c>
      <c r="I4140">
        <v>1856.9</v>
      </c>
      <c r="J4140">
        <f t="shared" si="580"/>
        <v>8.6366105377513325E-3</v>
      </c>
      <c r="K4140">
        <f t="shared" si="576"/>
        <v>8.4618105377513332E-3</v>
      </c>
      <c r="L4140">
        <v>2.8744909041950001E-3</v>
      </c>
      <c r="N4140" s="2">
        <v>38666</v>
      </c>
      <c r="O4140">
        <v>27.09</v>
      </c>
      <c r="Q4140" s="2">
        <v>38666</v>
      </c>
      <c r="R4140">
        <v>31646.76</v>
      </c>
      <c r="S4140" s="8">
        <f t="shared" si="581"/>
        <v>4.8220520852748638E-3</v>
      </c>
      <c r="T4140" s="9">
        <f t="shared" si="577"/>
        <v>4.6472520852748637E-3</v>
      </c>
      <c r="U4140" s="3">
        <f>Sheet1!$B$17+Sheet1!$B$18*'Portfolio allocation'!K4140</f>
        <v>1.0195402384060415E-2</v>
      </c>
      <c r="V4140" s="13">
        <f t="shared" si="582"/>
        <v>-5.5481502987855509E-3</v>
      </c>
      <c r="W4140" s="13"/>
      <c r="X4140" s="2">
        <v>38666</v>
      </c>
      <c r="Y4140">
        <v>80.224199999999996</v>
      </c>
      <c r="AA4140" s="2">
        <v>38666</v>
      </c>
      <c r="AB4140">
        <v>1031.4000000000001</v>
      </c>
      <c r="AC4140">
        <f t="shared" si="583"/>
        <v>1.3880150990877693E-2</v>
      </c>
      <c r="AD4140">
        <f t="shared" si="578"/>
        <v>1.3706550990877694E-2</v>
      </c>
      <c r="AE4140">
        <f>Sheet2!$B$17+Sheet2!$B$18*'Portfolio allocation'!K4140</f>
        <v>7.5778448218443576E-3</v>
      </c>
      <c r="AF4140">
        <f t="shared" si="584"/>
        <v>6.1287061690333362E-3</v>
      </c>
      <c r="AH4140" s="2">
        <v>38666</v>
      </c>
      <c r="AI4140">
        <v>4.5659999999999998</v>
      </c>
      <c r="AJ4140">
        <v>4.34</v>
      </c>
      <c r="AK4140">
        <v>1.17465</v>
      </c>
      <c r="AR4140" s="3"/>
    </row>
    <row r="4141" spans="1:44" hidden="1" outlineLevel="1" x14ac:dyDescent="0.2">
      <c r="A4141" s="2">
        <v>38667</v>
      </c>
      <c r="B4141">
        <v>11.63</v>
      </c>
      <c r="E4141" s="2">
        <v>38667</v>
      </c>
      <c r="F4141">
        <v>1234.72</v>
      </c>
      <c r="G4141">
        <f t="shared" si="579"/>
        <v>3.0545265483850059E-3</v>
      </c>
      <c r="H4141" s="2">
        <v>38667</v>
      </c>
      <c r="I4141">
        <v>1862.56</v>
      </c>
      <c r="J4141">
        <f t="shared" si="580"/>
        <v>3.048090904195E-3</v>
      </c>
      <c r="K4141">
        <f t="shared" si="576"/>
        <v>2.8744909041950001E-3</v>
      </c>
      <c r="L4141">
        <v>-8.7693304698910747E-4</v>
      </c>
      <c r="N4141" s="2">
        <v>38667</v>
      </c>
      <c r="O4141">
        <v>27.28</v>
      </c>
      <c r="Q4141" s="2">
        <v>38667</v>
      </c>
      <c r="R4141">
        <v>31868.73</v>
      </c>
      <c r="S4141" s="8">
        <f t="shared" si="581"/>
        <v>7.0139881618214162E-3</v>
      </c>
      <c r="T4141" s="9">
        <f t="shared" si="577"/>
        <v>6.8403881618214158E-3</v>
      </c>
      <c r="U4141" s="3">
        <f>Sheet1!$B$17+Sheet1!$B$18*'Portfolio allocation'!K4141</f>
        <v>3.7854876989344053E-3</v>
      </c>
      <c r="V4141" s="13">
        <f t="shared" si="582"/>
        <v>3.0549004628870106E-3</v>
      </c>
      <c r="W4141" s="13"/>
      <c r="X4141" s="2">
        <v>38667</v>
      </c>
      <c r="Y4141">
        <v>80.759100000000004</v>
      </c>
      <c r="AA4141" s="2">
        <v>38667</v>
      </c>
      <c r="AB4141">
        <v>1038.28</v>
      </c>
      <c r="AC4141">
        <f t="shared" si="583"/>
        <v>6.6705448904400555E-3</v>
      </c>
      <c r="AD4141">
        <f t="shared" si="578"/>
        <v>6.4969448904400552E-3</v>
      </c>
      <c r="AE4141">
        <f>Sheet2!$B$17+Sheet2!$B$18*'Portfolio allocation'!K4141</f>
        <v>2.6094576582700911E-3</v>
      </c>
      <c r="AF4141">
        <f t="shared" si="584"/>
        <v>3.887487232169964E-3</v>
      </c>
      <c r="AH4141" s="2">
        <v>38667</v>
      </c>
      <c r="AI4141">
        <v>4.577</v>
      </c>
      <c r="AJ4141">
        <v>4.34</v>
      </c>
      <c r="AK4141">
        <v>1.17055</v>
      </c>
      <c r="AR4141" s="3"/>
    </row>
    <row r="4142" spans="1:44" hidden="1" outlineLevel="1" x14ac:dyDescent="0.2">
      <c r="A4142" s="2">
        <v>38670</v>
      </c>
      <c r="B4142">
        <v>12.18</v>
      </c>
      <c r="E4142" s="2">
        <v>38670</v>
      </c>
      <c r="F4142">
        <v>1233.76</v>
      </c>
      <c r="G4142">
        <f t="shared" si="579"/>
        <v>-7.7750421148115034E-4</v>
      </c>
      <c r="H4142" s="2">
        <v>38670</v>
      </c>
      <c r="I4142">
        <v>1861.25</v>
      </c>
      <c r="J4142">
        <f t="shared" si="580"/>
        <v>-7.0333304698910748E-4</v>
      </c>
      <c r="K4142">
        <f t="shared" si="576"/>
        <v>-8.7693304698910747E-4</v>
      </c>
      <c r="L4142">
        <v>-3.9207951645399601E-3</v>
      </c>
      <c r="N4142" s="2">
        <v>38670</v>
      </c>
      <c r="O4142">
        <v>27.35</v>
      </c>
      <c r="Q4142" s="2">
        <v>38670</v>
      </c>
      <c r="R4142">
        <v>31950.49</v>
      </c>
      <c r="S4142" s="8">
        <f t="shared" si="581"/>
        <v>2.5655242615567619E-3</v>
      </c>
      <c r="T4142" s="9">
        <f t="shared" si="577"/>
        <v>2.3919242615567621E-3</v>
      </c>
      <c r="U4142" s="3">
        <f>Sheet1!$B$17+Sheet1!$B$18*'Portfolio allocation'!K4142</f>
        <v>-5.1824093159016666E-4</v>
      </c>
      <c r="V4142" s="13">
        <f t="shared" si="582"/>
        <v>2.9101651931469287E-3</v>
      </c>
      <c r="W4142" s="13"/>
      <c r="X4142" s="2">
        <v>38670</v>
      </c>
      <c r="Y4142">
        <v>80.577699999999993</v>
      </c>
      <c r="AA4142" s="2">
        <v>38670</v>
      </c>
      <c r="AB4142">
        <v>1035.95</v>
      </c>
      <c r="AC4142">
        <f t="shared" si="583"/>
        <v>-2.2440960049311398E-3</v>
      </c>
      <c r="AD4142">
        <f t="shared" si="578"/>
        <v>-2.4200960049311398E-3</v>
      </c>
      <c r="AE4142">
        <f>Sheet2!$B$17+Sheet2!$B$18*'Portfolio allocation'!K4142</f>
        <v>-7.2640422660380879E-4</v>
      </c>
      <c r="AF4142">
        <f t="shared" si="584"/>
        <v>-1.693691778327331E-3</v>
      </c>
      <c r="AH4142" s="2">
        <v>38670</v>
      </c>
      <c r="AI4142">
        <v>4.6059999999999999</v>
      </c>
      <c r="AJ4142">
        <v>4.4000000000000004</v>
      </c>
      <c r="AK4142">
        <v>1.17015</v>
      </c>
      <c r="AR4142" s="3"/>
    </row>
    <row r="4143" spans="1:44" hidden="1" outlineLevel="1" x14ac:dyDescent="0.2">
      <c r="A4143" s="2">
        <v>38671</v>
      </c>
      <c r="B4143">
        <v>12.23</v>
      </c>
      <c r="E4143" s="2">
        <v>38671</v>
      </c>
      <c r="F4143">
        <v>1229.01</v>
      </c>
      <c r="G4143">
        <f t="shared" si="579"/>
        <v>-3.8500194527298914E-3</v>
      </c>
      <c r="H4143" s="2">
        <v>38671</v>
      </c>
      <c r="I4143">
        <v>1854.28</v>
      </c>
      <c r="J4143">
        <f t="shared" si="580"/>
        <v>-3.7447951645399602E-3</v>
      </c>
      <c r="K4143">
        <f t="shared" si="576"/>
        <v>-3.9207951645399601E-3</v>
      </c>
      <c r="L4143">
        <v>1.8147907241625049E-3</v>
      </c>
      <c r="N4143" s="2">
        <v>38671</v>
      </c>
      <c r="O4143">
        <v>27.5</v>
      </c>
      <c r="Q4143" s="2">
        <v>38671</v>
      </c>
      <c r="R4143">
        <v>32219.19</v>
      </c>
      <c r="S4143" s="8">
        <f t="shared" si="581"/>
        <v>8.4098866715345277E-3</v>
      </c>
      <c r="T4143" s="9">
        <f t="shared" si="577"/>
        <v>8.2338866715345269E-3</v>
      </c>
      <c r="U4143" s="3">
        <f>Sheet1!$B$17+Sheet1!$B$18*'Portfolio allocation'!K4143</f>
        <v>-4.0102366945691439E-3</v>
      </c>
      <c r="V4143" s="13">
        <f t="shared" si="582"/>
        <v>1.2244123366103671E-2</v>
      </c>
      <c r="W4143" s="13"/>
      <c r="X4143" s="2">
        <v>38671</v>
      </c>
      <c r="Y4143">
        <v>81.6952</v>
      </c>
      <c r="AA4143" s="2">
        <v>38671</v>
      </c>
      <c r="AB4143">
        <v>1050.32</v>
      </c>
      <c r="AC4143">
        <f t="shared" si="583"/>
        <v>1.3871325836188886E-2</v>
      </c>
      <c r="AD4143">
        <f t="shared" si="578"/>
        <v>1.3696125836188885E-2</v>
      </c>
      <c r="AE4143">
        <f>Sheet2!$B$17+Sheet2!$B$18*'Portfolio allocation'!K4143</f>
        <v>-3.4330840774760216E-3</v>
      </c>
      <c r="AF4143">
        <f t="shared" si="584"/>
        <v>1.7129209913664907E-2</v>
      </c>
      <c r="AH4143" s="2">
        <v>38671</v>
      </c>
      <c r="AI4143">
        <v>4.5599999999999996</v>
      </c>
      <c r="AJ4143">
        <v>4.38</v>
      </c>
      <c r="AK4143">
        <v>1.1673500000000001</v>
      </c>
      <c r="AR4143" s="3"/>
    </row>
    <row r="4144" spans="1:44" hidden="1" outlineLevel="1" x14ac:dyDescent="0.2">
      <c r="A4144" s="2">
        <v>38672</v>
      </c>
      <c r="B4144">
        <v>12.26</v>
      </c>
      <c r="E4144" s="2">
        <v>38672</v>
      </c>
      <c r="F4144">
        <v>1231.21</v>
      </c>
      <c r="G4144">
        <f t="shared" si="579"/>
        <v>1.7900586651045103E-3</v>
      </c>
      <c r="H4144" s="2">
        <v>38672</v>
      </c>
      <c r="I4144">
        <v>1857.97</v>
      </c>
      <c r="J4144">
        <f t="shared" si="580"/>
        <v>1.9899907241625048E-3</v>
      </c>
      <c r="K4144">
        <f t="shared" si="576"/>
        <v>1.8147907241625049E-3</v>
      </c>
      <c r="L4144">
        <v>9.2560463344403231E-3</v>
      </c>
      <c r="N4144" s="2">
        <v>38672</v>
      </c>
      <c r="O4144">
        <v>27.74</v>
      </c>
      <c r="Q4144" s="2">
        <v>38672</v>
      </c>
      <c r="R4144">
        <v>32500.36</v>
      </c>
      <c r="S4144" s="8">
        <f t="shared" si="581"/>
        <v>8.726786737965897E-3</v>
      </c>
      <c r="T4144" s="9">
        <f t="shared" si="577"/>
        <v>8.5515867379658966E-3</v>
      </c>
      <c r="U4144" s="3">
        <f>Sheet1!$B$17+Sheet1!$B$18*'Portfolio allocation'!K4144</f>
        <v>2.5697727960271089E-3</v>
      </c>
      <c r="V4144" s="13">
        <f t="shared" si="582"/>
        <v>5.9818139419387881E-3</v>
      </c>
      <c r="W4144" s="13"/>
      <c r="X4144" s="2">
        <v>38672</v>
      </c>
      <c r="Y4144">
        <v>82.659899999999993</v>
      </c>
      <c r="AA4144" s="2">
        <v>38672</v>
      </c>
      <c r="AB4144">
        <v>1062.72</v>
      </c>
      <c r="AC4144">
        <f t="shared" si="583"/>
        <v>1.1805925813085594E-2</v>
      </c>
      <c r="AD4144">
        <f t="shared" si="578"/>
        <v>1.1632325813085594E-2</v>
      </c>
      <c r="AE4144">
        <f>Sheet2!$B$17+Sheet2!$B$18*'Portfolio allocation'!K4144</f>
        <v>1.6671452227884627E-3</v>
      </c>
      <c r="AF4144">
        <f t="shared" si="584"/>
        <v>9.9651805902971312E-3</v>
      </c>
      <c r="AH4144" s="2">
        <v>38672</v>
      </c>
      <c r="AI4144">
        <v>4.4820000000000002</v>
      </c>
      <c r="AJ4144">
        <v>4.34</v>
      </c>
      <c r="AK4144">
        <v>1.16625</v>
      </c>
      <c r="AR4144" s="3"/>
    </row>
    <row r="4145" spans="1:44" hidden="1" outlineLevel="1" x14ac:dyDescent="0.2">
      <c r="A4145" s="2">
        <v>38673</v>
      </c>
      <c r="B4145">
        <v>11.25</v>
      </c>
      <c r="E4145" s="2">
        <v>38673</v>
      </c>
      <c r="F4145">
        <v>1242.8</v>
      </c>
      <c r="G4145">
        <f t="shared" si="579"/>
        <v>9.4135037889555573E-3</v>
      </c>
      <c r="H4145" s="2">
        <v>38673</v>
      </c>
      <c r="I4145">
        <v>1875.49</v>
      </c>
      <c r="J4145">
        <f t="shared" si="580"/>
        <v>9.4296463344403225E-3</v>
      </c>
      <c r="K4145">
        <f t="shared" si="576"/>
        <v>9.2560463344403231E-3</v>
      </c>
      <c r="L4145">
        <v>4.3593489317458054E-3</v>
      </c>
      <c r="N4145" s="2">
        <v>38673</v>
      </c>
      <c r="O4145">
        <v>27.97</v>
      </c>
      <c r="Q4145" s="2">
        <v>38673</v>
      </c>
      <c r="R4145">
        <v>32769.83</v>
      </c>
      <c r="S4145" s="8">
        <f t="shared" si="581"/>
        <v>8.2912927733724828E-3</v>
      </c>
      <c r="T4145" s="9">
        <f t="shared" si="577"/>
        <v>8.1176927733724834E-3</v>
      </c>
      <c r="U4145" s="3">
        <f>Sheet1!$B$17+Sheet1!$B$18*'Portfolio allocation'!K4145</f>
        <v>1.1106569818633885E-2</v>
      </c>
      <c r="V4145" s="13">
        <f t="shared" si="582"/>
        <v>-2.9888770452614014E-3</v>
      </c>
      <c r="W4145" s="13"/>
      <c r="X4145" s="2">
        <v>38673</v>
      </c>
      <c r="Y4145">
        <v>82.994200000000006</v>
      </c>
      <c r="AA4145" s="2">
        <v>38673</v>
      </c>
      <c r="AB4145">
        <v>1067.02</v>
      </c>
      <c r="AC4145">
        <f t="shared" si="583"/>
        <v>4.0462210177656388E-3</v>
      </c>
      <c r="AD4145">
        <f t="shared" si="578"/>
        <v>3.8734210177656389E-3</v>
      </c>
      <c r="AE4145">
        <f>Sheet2!$B$17+Sheet2!$B$18*'Portfolio allocation'!K4145</f>
        <v>8.2840995550479933E-3</v>
      </c>
      <c r="AF4145">
        <f t="shared" si="584"/>
        <v>-4.4106785372823544E-3</v>
      </c>
      <c r="AH4145" s="2">
        <v>38673</v>
      </c>
      <c r="AI4145">
        <v>4.4619999999999997</v>
      </c>
      <c r="AJ4145">
        <v>4.32</v>
      </c>
      <c r="AK4145">
        <v>1.17265</v>
      </c>
      <c r="AR4145" s="3"/>
    </row>
    <row r="4146" spans="1:44" hidden="1" outlineLevel="1" x14ac:dyDescent="0.2">
      <c r="A4146" s="2">
        <v>38674</v>
      </c>
      <c r="B4146">
        <v>11.12</v>
      </c>
      <c r="E4146" s="2">
        <v>38674</v>
      </c>
      <c r="F4146">
        <v>1248.27</v>
      </c>
      <c r="G4146">
        <f t="shared" si="579"/>
        <v>4.4013517862890872E-3</v>
      </c>
      <c r="H4146" s="2">
        <v>38674</v>
      </c>
      <c r="I4146">
        <v>1883.99</v>
      </c>
      <c r="J4146">
        <f t="shared" si="580"/>
        <v>4.5321489317458052E-3</v>
      </c>
      <c r="K4146">
        <f t="shared" si="576"/>
        <v>4.3593489317458054E-3</v>
      </c>
      <c r="L4146">
        <v>5.1024364970090287E-3</v>
      </c>
      <c r="N4146" s="2">
        <v>38674</v>
      </c>
      <c r="O4146">
        <v>28.07</v>
      </c>
      <c r="Q4146" s="2">
        <v>38674</v>
      </c>
      <c r="R4146">
        <v>32887</v>
      </c>
      <c r="S4146" s="8">
        <f t="shared" si="581"/>
        <v>3.575544944847131E-3</v>
      </c>
      <c r="T4146" s="9">
        <f t="shared" si="577"/>
        <v>3.4027449448471312E-3</v>
      </c>
      <c r="U4146" s="3">
        <f>Sheet1!$B$17+Sheet1!$B$18*'Portfolio allocation'!K4146</f>
        <v>5.4889544594474513E-3</v>
      </c>
      <c r="V4146" s="13">
        <f t="shared" si="582"/>
        <v>-2.0862095146003201E-3</v>
      </c>
      <c r="W4146" s="13"/>
      <c r="X4146" s="2">
        <v>38674</v>
      </c>
      <c r="Y4146">
        <v>83.834800000000001</v>
      </c>
      <c r="AA4146" s="2">
        <v>38674</v>
      </c>
      <c r="AB4146">
        <v>1077.82</v>
      </c>
      <c r="AC4146">
        <f t="shared" si="583"/>
        <v>1.0121647204363482E-2</v>
      </c>
      <c r="AD4146">
        <f t="shared" si="578"/>
        <v>9.9480472043634825E-3</v>
      </c>
      <c r="AE4146">
        <f>Sheet2!$B$17+Sheet2!$B$18*'Portfolio allocation'!K4146</f>
        <v>3.9298312985226961E-3</v>
      </c>
      <c r="AF4146">
        <f t="shared" si="584"/>
        <v>6.0182159058407864E-3</v>
      </c>
      <c r="AH4146" s="2">
        <v>38674</v>
      </c>
      <c r="AI4146">
        <v>4.5</v>
      </c>
      <c r="AJ4146">
        <v>4.34</v>
      </c>
      <c r="AK4146">
        <v>1.17065</v>
      </c>
      <c r="AR4146" s="3"/>
    </row>
    <row r="4147" spans="1:44" hidden="1" outlineLevel="1" x14ac:dyDescent="0.2">
      <c r="A4147" s="2">
        <v>38677</v>
      </c>
      <c r="B4147">
        <v>10.82</v>
      </c>
      <c r="E4147" s="2">
        <v>38677</v>
      </c>
      <c r="F4147">
        <v>1254.8499999999999</v>
      </c>
      <c r="G4147">
        <f t="shared" si="579"/>
        <v>5.2712954729345896E-3</v>
      </c>
      <c r="H4147" s="2">
        <v>38677</v>
      </c>
      <c r="I4147">
        <v>1893.93</v>
      </c>
      <c r="J4147">
        <f t="shared" si="580"/>
        <v>5.276036497009029E-3</v>
      </c>
      <c r="K4147">
        <f t="shared" si="576"/>
        <v>5.1024364970090287E-3</v>
      </c>
      <c r="L4147">
        <v>4.9642654818288067E-3</v>
      </c>
      <c r="N4147" s="2">
        <v>38677</v>
      </c>
      <c r="O4147">
        <v>28.16</v>
      </c>
      <c r="Q4147" s="2">
        <v>38677</v>
      </c>
      <c r="R4147">
        <v>32992.44</v>
      </c>
      <c r="S4147" s="8">
        <f t="shared" si="581"/>
        <v>3.2061300817953775E-3</v>
      </c>
      <c r="T4147" s="9">
        <f t="shared" si="577"/>
        <v>3.0325300817953776E-3</v>
      </c>
      <c r="U4147" s="3">
        <f>Sheet1!$B$17+Sheet1!$B$18*'Portfolio allocation'!K4147</f>
        <v>6.3414433466607162E-3</v>
      </c>
      <c r="V4147" s="13">
        <f t="shared" si="582"/>
        <v>-3.3089132648653386E-3</v>
      </c>
      <c r="W4147" s="13"/>
      <c r="X4147" s="2">
        <v>38677</v>
      </c>
      <c r="Y4147">
        <v>83.376300000000001</v>
      </c>
      <c r="AA4147" s="2">
        <v>38677</v>
      </c>
      <c r="AB4147">
        <v>1071.93</v>
      </c>
      <c r="AC4147">
        <f t="shared" si="583"/>
        <v>-5.4647343712307395E-3</v>
      </c>
      <c r="AD4147">
        <f t="shared" si="578"/>
        <v>-5.6379343712307396E-3</v>
      </c>
      <c r="AE4147">
        <f>Sheet2!$B$17+Sheet2!$B$18*'Portfolio allocation'!K4147</f>
        <v>4.5906037194331367E-3</v>
      </c>
      <c r="AF4147">
        <f t="shared" si="584"/>
        <v>-1.0228538090663876E-2</v>
      </c>
      <c r="AH4147" s="2">
        <v>38677</v>
      </c>
      <c r="AI4147">
        <v>4.4619999999999997</v>
      </c>
      <c r="AJ4147">
        <v>4.33</v>
      </c>
      <c r="AK4147">
        <v>1.17395</v>
      </c>
      <c r="AR4147" s="3"/>
    </row>
    <row r="4148" spans="1:44" hidden="1" outlineLevel="1" x14ac:dyDescent="0.2">
      <c r="A4148" s="2">
        <v>38678</v>
      </c>
      <c r="B4148">
        <v>10.6</v>
      </c>
      <c r="E4148" s="2">
        <v>38678</v>
      </c>
      <c r="F4148">
        <v>1261.23</v>
      </c>
      <c r="G4148">
        <f t="shared" si="579"/>
        <v>5.0842730206799303E-3</v>
      </c>
      <c r="H4148" s="2">
        <v>38678</v>
      </c>
      <c r="I4148">
        <v>1903.66</v>
      </c>
      <c r="J4148">
        <f t="shared" si="580"/>
        <v>5.1374654818288068E-3</v>
      </c>
      <c r="K4148">
        <f t="shared" si="576"/>
        <v>4.9642654818288067E-3</v>
      </c>
      <c r="L4148">
        <v>3.364895168254793E-3</v>
      </c>
      <c r="N4148" s="2">
        <v>38678</v>
      </c>
      <c r="O4148">
        <v>27.91</v>
      </c>
      <c r="Q4148" s="2">
        <v>38678</v>
      </c>
      <c r="R4148">
        <v>32699.54</v>
      </c>
      <c r="S4148" s="8">
        <f t="shared" si="581"/>
        <v>-8.8777913970594646E-3</v>
      </c>
      <c r="T4148" s="9">
        <f t="shared" si="577"/>
        <v>-9.0509913970594647E-3</v>
      </c>
      <c r="U4148" s="3">
        <f>Sheet1!$B$17+Sheet1!$B$18*'Portfolio allocation'!K4148</f>
        <v>6.182930056326771E-3</v>
      </c>
      <c r="V4148" s="13">
        <f t="shared" si="582"/>
        <v>-1.5233921453386236E-2</v>
      </c>
      <c r="W4148" s="13"/>
      <c r="X4148" s="2">
        <v>38678</v>
      </c>
      <c r="Y4148">
        <v>84.044899999999998</v>
      </c>
      <c r="AA4148" s="2">
        <v>38678</v>
      </c>
      <c r="AB4148">
        <v>1080.53</v>
      </c>
      <c r="AC4148">
        <f t="shared" si="583"/>
        <v>8.0229119438768315E-3</v>
      </c>
      <c r="AD4148">
        <f t="shared" si="578"/>
        <v>7.8525119438768321E-3</v>
      </c>
      <c r="AE4148">
        <f>Sheet2!$B$17+Sheet2!$B$18*'Portfolio allocation'!K4148</f>
        <v>4.4677385276734715E-3</v>
      </c>
      <c r="AF4148">
        <f t="shared" si="584"/>
        <v>3.3847734162033606E-3</v>
      </c>
      <c r="AH4148" s="2">
        <v>38678</v>
      </c>
      <c r="AI4148">
        <v>4.4290000000000003</v>
      </c>
      <c r="AJ4148">
        <v>4.26</v>
      </c>
      <c r="AK4148">
        <v>1.1717500000000001</v>
      </c>
      <c r="AR4148" s="3"/>
    </row>
    <row r="4149" spans="1:44" hidden="1" outlineLevel="1" x14ac:dyDescent="0.2">
      <c r="A4149" s="2">
        <v>38679</v>
      </c>
      <c r="B4149">
        <v>10.96</v>
      </c>
      <c r="E4149" s="2">
        <v>38679</v>
      </c>
      <c r="F4149">
        <v>1265.6099999999999</v>
      </c>
      <c r="G4149">
        <f t="shared" si="579"/>
        <v>3.4728003615516201E-3</v>
      </c>
      <c r="H4149" s="2">
        <v>38679</v>
      </c>
      <c r="I4149">
        <v>1910.39</v>
      </c>
      <c r="J4149">
        <f t="shared" si="580"/>
        <v>3.5352951682547928E-3</v>
      </c>
      <c r="K4149">
        <f t="shared" si="576"/>
        <v>3.364895168254793E-3</v>
      </c>
      <c r="L4149">
        <v>-1.7239999999999999E-4</v>
      </c>
      <c r="N4149" s="2">
        <v>38679</v>
      </c>
      <c r="O4149">
        <v>27.92</v>
      </c>
      <c r="Q4149" s="2">
        <v>38679</v>
      </c>
      <c r="R4149">
        <v>32711.26</v>
      </c>
      <c r="S4149" s="8">
        <f t="shared" si="581"/>
        <v>3.584148278537036E-4</v>
      </c>
      <c r="T4149" s="9">
        <f t="shared" si="577"/>
        <v>1.880148278537036E-4</v>
      </c>
      <c r="U4149" s="3">
        <f>Sheet1!$B$17+Sheet1!$B$18*'Portfolio allocation'!K4149</f>
        <v>4.3480918991606367E-3</v>
      </c>
      <c r="V4149" s="13">
        <f t="shared" si="582"/>
        <v>-4.1600770713069333E-3</v>
      </c>
      <c r="W4149" s="13"/>
      <c r="X4149" s="2">
        <v>38679</v>
      </c>
      <c r="Y4149">
        <v>84.818600000000004</v>
      </c>
      <c r="AA4149" s="2">
        <v>38679</v>
      </c>
      <c r="AB4149">
        <v>1090.47</v>
      </c>
      <c r="AC4149">
        <f t="shared" si="583"/>
        <v>9.1991892867389069E-3</v>
      </c>
      <c r="AD4149">
        <f t="shared" si="578"/>
        <v>9.0267892867389073E-3</v>
      </c>
      <c r="AE4149">
        <f>Sheet2!$B$17+Sheet2!$B$18*'Portfolio allocation'!K4149</f>
        <v>3.0455376412163891E-3</v>
      </c>
      <c r="AF4149">
        <f t="shared" si="584"/>
        <v>5.9812516455225182E-3</v>
      </c>
      <c r="AH4149" s="2">
        <v>38679</v>
      </c>
      <c r="AI4149">
        <v>4.476</v>
      </c>
      <c r="AJ4149">
        <v>4.3099999999999996</v>
      </c>
      <c r="AK4149">
        <v>1.1791499999999999</v>
      </c>
      <c r="AR4149" s="3"/>
    </row>
    <row r="4150" spans="1:44" hidden="1" outlineLevel="1" x14ac:dyDescent="0.2">
      <c r="A4150" s="2">
        <v>38680</v>
      </c>
      <c r="B4150">
        <v>10.96</v>
      </c>
      <c r="E4150" s="2">
        <v>38680</v>
      </c>
      <c r="F4150">
        <v>1265.6099999999999</v>
      </c>
      <c r="G4150">
        <f t="shared" si="579"/>
        <v>0</v>
      </c>
      <c r="H4150" s="2">
        <v>38680</v>
      </c>
      <c r="I4150">
        <v>1910.39</v>
      </c>
      <c r="J4150">
        <f t="shared" si="580"/>
        <v>0</v>
      </c>
      <c r="K4150">
        <f t="shared" si="576"/>
        <v>-1.7239999999999999E-4</v>
      </c>
      <c r="L4150">
        <v>1.9266478383995369E-3</v>
      </c>
      <c r="N4150" s="2">
        <v>38680</v>
      </c>
      <c r="O4150">
        <v>27.92</v>
      </c>
      <c r="Q4150" s="2">
        <v>38680</v>
      </c>
      <c r="R4150">
        <v>32711.26</v>
      </c>
      <c r="S4150" s="8">
        <f t="shared" si="581"/>
        <v>0</v>
      </c>
      <c r="T4150" s="9">
        <f t="shared" si="577"/>
        <v>-1.7239999999999999E-4</v>
      </c>
      <c r="U4150" s="3">
        <f>Sheet1!$B$17+Sheet1!$B$18*'Portfolio allocation'!K4150</f>
        <v>2.9001723515760145E-4</v>
      </c>
      <c r="V4150" s="13">
        <f t="shared" si="582"/>
        <v>-4.6241723515760141E-4</v>
      </c>
      <c r="W4150" s="13"/>
      <c r="X4150" s="2">
        <v>38680</v>
      </c>
      <c r="Y4150">
        <v>84.818600000000004</v>
      </c>
      <c r="AA4150" s="2">
        <v>38680</v>
      </c>
      <c r="AB4150">
        <v>1090.47</v>
      </c>
      <c r="AC4150">
        <f t="shared" si="583"/>
        <v>0</v>
      </c>
      <c r="AD4150">
        <f t="shared" si="578"/>
        <v>-1.7239999999999999E-4</v>
      </c>
      <c r="AE4150">
        <f>Sheet2!$B$17+Sheet2!$B$18*'Portfolio allocation'!K4150</f>
        <v>-9.9915466957433449E-5</v>
      </c>
      <c r="AF4150">
        <f t="shared" si="584"/>
        <v>-7.248453304256654E-5</v>
      </c>
      <c r="AH4150" s="2">
        <v>38680</v>
      </c>
      <c r="AI4150">
        <v>4.476</v>
      </c>
      <c r="AJ4150">
        <v>4.3099999999999996</v>
      </c>
      <c r="AK4150">
        <v>1.17875</v>
      </c>
      <c r="AR4150" s="3"/>
    </row>
    <row r="4151" spans="1:44" hidden="1" outlineLevel="1" x14ac:dyDescent="0.2">
      <c r="A4151" s="2">
        <v>38681</v>
      </c>
      <c r="B4151">
        <v>10.88</v>
      </c>
      <c r="E4151" s="2">
        <v>38681</v>
      </c>
      <c r="F4151">
        <v>1268.25</v>
      </c>
      <c r="G4151">
        <f t="shared" si="579"/>
        <v>2.0859506483039691E-3</v>
      </c>
      <c r="H4151" s="2">
        <v>38681</v>
      </c>
      <c r="I4151">
        <v>1914.4</v>
      </c>
      <c r="J4151">
        <f t="shared" si="580"/>
        <v>2.099047838399537E-3</v>
      </c>
      <c r="K4151">
        <f t="shared" si="576"/>
        <v>1.9266478383995369E-3</v>
      </c>
      <c r="L4151">
        <v>-8.5449806936899794E-3</v>
      </c>
      <c r="N4151" s="2">
        <v>38681</v>
      </c>
      <c r="O4151">
        <v>27.76</v>
      </c>
      <c r="Q4151" s="2">
        <v>38681</v>
      </c>
      <c r="R4151">
        <v>32523.8</v>
      </c>
      <c r="S4151" s="8">
        <f t="shared" si="581"/>
        <v>-5.7307483722730534E-3</v>
      </c>
      <c r="T4151" s="9">
        <f t="shared" si="577"/>
        <v>-5.9031483722730531E-3</v>
      </c>
      <c r="U4151" s="3">
        <f>Sheet1!$B$17+Sheet1!$B$18*'Portfolio allocation'!K4151</f>
        <v>2.6980981123160934E-3</v>
      </c>
      <c r="V4151" s="13">
        <f t="shared" si="582"/>
        <v>-8.6012464845891465E-3</v>
      </c>
      <c r="W4151" s="13"/>
      <c r="X4151" s="2">
        <v>38681</v>
      </c>
      <c r="Y4151">
        <v>84.818600000000004</v>
      </c>
      <c r="AA4151" s="2">
        <v>38681</v>
      </c>
      <c r="AB4151">
        <v>1090.47</v>
      </c>
      <c r="AC4151">
        <f t="shared" si="583"/>
        <v>0</v>
      </c>
      <c r="AD4151">
        <f t="shared" si="578"/>
        <v>-1.716E-4</v>
      </c>
      <c r="AE4151">
        <f>Sheet2!$B$17+Sheet2!$B$18*'Portfolio allocation'!K4151</f>
        <v>1.7666114225011135E-3</v>
      </c>
      <c r="AF4151">
        <f t="shared" si="584"/>
        <v>-1.9382114225011135E-3</v>
      </c>
      <c r="AH4151" s="2">
        <v>38681</v>
      </c>
      <c r="AI4151">
        <v>4.431</v>
      </c>
      <c r="AJ4151">
        <v>4.29</v>
      </c>
      <c r="AK4151">
        <v>1.1732499999999999</v>
      </c>
      <c r="AR4151" s="3"/>
    </row>
    <row r="4152" spans="1:44" hidden="1" outlineLevel="1" x14ac:dyDescent="0.2">
      <c r="A4152" s="2">
        <v>38684</v>
      </c>
      <c r="B4152">
        <v>11.84</v>
      </c>
      <c r="E4152" s="2">
        <v>38684</v>
      </c>
      <c r="F4152">
        <v>1257.46</v>
      </c>
      <c r="G4152">
        <f t="shared" si="579"/>
        <v>-8.5077863197319248E-3</v>
      </c>
      <c r="H4152" s="2">
        <v>38684</v>
      </c>
      <c r="I4152">
        <v>1898.37</v>
      </c>
      <c r="J4152">
        <f t="shared" si="580"/>
        <v>-8.3733806936899802E-3</v>
      </c>
      <c r="K4152">
        <f t="shared" si="576"/>
        <v>-8.5449806936899794E-3</v>
      </c>
      <c r="L4152">
        <v>2.2104049263477931E-5</v>
      </c>
      <c r="N4152" s="2">
        <v>38684</v>
      </c>
      <c r="O4152">
        <v>27.75</v>
      </c>
      <c r="Q4152" s="2">
        <v>38684</v>
      </c>
      <c r="R4152">
        <v>32512.09</v>
      </c>
      <c r="S4152" s="8">
        <f t="shared" si="581"/>
        <v>-3.6004402929545876E-4</v>
      </c>
      <c r="T4152" s="9">
        <f t="shared" si="577"/>
        <v>-5.3164402929545881E-4</v>
      </c>
      <c r="U4152" s="3">
        <f>Sheet1!$B$17+Sheet1!$B$18*'Portfolio allocation'!K4152</f>
        <v>-9.3152195260560212E-3</v>
      </c>
      <c r="V4152" s="13">
        <f t="shared" si="582"/>
        <v>8.7835754967605616E-3</v>
      </c>
      <c r="W4152" s="13"/>
      <c r="X4152" s="2">
        <v>38684</v>
      </c>
      <c r="Y4152">
        <v>85.114699999999999</v>
      </c>
      <c r="AA4152" s="2">
        <v>38684</v>
      </c>
      <c r="AB4152">
        <v>1094.28</v>
      </c>
      <c r="AC4152">
        <f t="shared" si="583"/>
        <v>3.4939062972845214E-3</v>
      </c>
      <c r="AD4152">
        <f t="shared" si="578"/>
        <v>3.3211062972845215E-3</v>
      </c>
      <c r="AE4152">
        <f>Sheet2!$B$17+Sheet2!$B$18*'Portfolio allocation'!K4152</f>
        <v>-7.5450278236388656E-3</v>
      </c>
      <c r="AF4152">
        <f t="shared" si="584"/>
        <v>1.0866134120923387E-2</v>
      </c>
      <c r="AH4152" s="2">
        <v>38684</v>
      </c>
      <c r="AI4152">
        <v>4.407</v>
      </c>
      <c r="AJ4152">
        <v>4.32</v>
      </c>
      <c r="AK4152">
        <v>1.1793499999999999</v>
      </c>
      <c r="AR4152" s="3"/>
    </row>
    <row r="4153" spans="1:44" hidden="1" outlineLevel="1" x14ac:dyDescent="0.2">
      <c r="A4153" s="2">
        <v>38685</v>
      </c>
      <c r="B4153">
        <v>11.89</v>
      </c>
      <c r="E4153" s="2">
        <v>38685</v>
      </c>
      <c r="F4153">
        <v>1257.48</v>
      </c>
      <c r="G4153">
        <f t="shared" si="579"/>
        <v>1.5905078491584845E-5</v>
      </c>
      <c r="H4153" s="2">
        <v>38685</v>
      </c>
      <c r="I4153">
        <v>1898.74</v>
      </c>
      <c r="J4153">
        <f t="shared" si="580"/>
        <v>1.9490404926347793E-4</v>
      </c>
      <c r="K4153">
        <f t="shared" si="576"/>
        <v>2.2104049263477931E-5</v>
      </c>
      <c r="L4153">
        <v>-6.2095814908834568E-3</v>
      </c>
      <c r="N4153" s="2">
        <v>38685</v>
      </c>
      <c r="O4153">
        <v>27.68</v>
      </c>
      <c r="Q4153" s="2">
        <v>38685</v>
      </c>
      <c r="R4153">
        <v>32430.07</v>
      </c>
      <c r="S4153" s="8">
        <f t="shared" si="581"/>
        <v>-2.5227538432626151E-3</v>
      </c>
      <c r="T4153" s="9">
        <f t="shared" si="577"/>
        <v>-2.695553843262615E-3</v>
      </c>
      <c r="U4153" s="3">
        <f>Sheet1!$B$17+Sheet1!$B$18*'Portfolio allocation'!K4153</f>
        <v>5.1315720986079918E-4</v>
      </c>
      <c r="V4153" s="13">
        <f t="shared" si="582"/>
        <v>-3.208711053123414E-3</v>
      </c>
      <c r="W4153" s="13"/>
      <c r="X4153" s="2">
        <v>38685</v>
      </c>
      <c r="Y4153">
        <v>85.105099999999993</v>
      </c>
      <c r="AA4153" s="2">
        <v>38685</v>
      </c>
      <c r="AB4153">
        <v>1094.1600000000001</v>
      </c>
      <c r="AC4153">
        <f t="shared" si="583"/>
        <v>-1.0966114705546204E-4</v>
      </c>
      <c r="AD4153">
        <f t="shared" si="578"/>
        <v>-2.8366114705546204E-4</v>
      </c>
      <c r="AE4153">
        <f>Sheet2!$B$17+Sheet2!$B$18*'Portfolio allocation'!K4153</f>
        <v>7.3042495894744467E-5</v>
      </c>
      <c r="AF4153">
        <f t="shared" si="584"/>
        <v>-3.5670364295020652E-4</v>
      </c>
      <c r="AH4153" s="2">
        <v>38685</v>
      </c>
      <c r="AI4153">
        <v>4.4820000000000002</v>
      </c>
      <c r="AJ4153">
        <v>4.3499999999999996</v>
      </c>
      <c r="AK4153">
        <v>1.17625</v>
      </c>
      <c r="AR4153" s="3"/>
    </row>
    <row r="4154" spans="1:44" hidden="1" outlineLevel="1" x14ac:dyDescent="0.2">
      <c r="A4154" s="2">
        <v>38686</v>
      </c>
      <c r="B4154">
        <v>12.06</v>
      </c>
      <c r="E4154" s="2">
        <v>38686</v>
      </c>
      <c r="F4154">
        <v>1249.48</v>
      </c>
      <c r="G4154">
        <f t="shared" si="579"/>
        <v>-6.3619302096256103E-3</v>
      </c>
      <c r="H4154" s="2">
        <v>38686</v>
      </c>
      <c r="I4154">
        <v>1887.28</v>
      </c>
      <c r="J4154">
        <f t="shared" si="580"/>
        <v>-6.0355814908834571E-3</v>
      </c>
      <c r="K4154">
        <f t="shared" si="576"/>
        <v>-6.2095814908834568E-3</v>
      </c>
      <c r="L4154">
        <v>1.1986757763553842E-2</v>
      </c>
      <c r="N4154" s="2">
        <v>38686</v>
      </c>
      <c r="O4154">
        <v>27.68</v>
      </c>
      <c r="Q4154" s="2">
        <v>38686</v>
      </c>
      <c r="R4154">
        <v>32430.07</v>
      </c>
      <c r="S4154" s="8">
        <f t="shared" si="581"/>
        <v>0</v>
      </c>
      <c r="T4154" s="9">
        <f t="shared" si="577"/>
        <v>-1.74E-4</v>
      </c>
      <c r="U4154" s="3">
        <f>Sheet1!$B$17+Sheet1!$B$18*'Portfolio allocation'!K4154</f>
        <v>-6.6359903737096965E-3</v>
      </c>
      <c r="V4154" s="13">
        <f t="shared" si="582"/>
        <v>6.4619903737096968E-3</v>
      </c>
      <c r="W4154" s="13"/>
      <c r="X4154" s="2">
        <v>38686</v>
      </c>
      <c r="Y4154">
        <v>84.914100000000005</v>
      </c>
      <c r="AA4154" s="2">
        <v>38686</v>
      </c>
      <c r="AB4154">
        <v>1091.7</v>
      </c>
      <c r="AC4154">
        <f t="shared" si="583"/>
        <v>-2.2483000658038987E-3</v>
      </c>
      <c r="AD4154">
        <f t="shared" si="578"/>
        <v>-2.4219000658038986E-3</v>
      </c>
      <c r="AE4154">
        <f>Sheet2!$B$17+Sheet2!$B$18*'Portfolio allocation'!K4154</f>
        <v>-5.4683312710809657E-3</v>
      </c>
      <c r="AF4154">
        <f t="shared" si="584"/>
        <v>3.0464312052770671E-3</v>
      </c>
      <c r="AH4154" s="2">
        <v>38686</v>
      </c>
      <c r="AI4154">
        <v>4.4960000000000004</v>
      </c>
      <c r="AJ4154">
        <v>4.34</v>
      </c>
      <c r="AK4154">
        <v>1.1789499999999999</v>
      </c>
      <c r="AR4154" s="3"/>
    </row>
    <row r="4155" spans="1:44" hidden="1" outlineLevel="1" x14ac:dyDescent="0.2">
      <c r="A4155" s="2">
        <v>38687</v>
      </c>
      <c r="B4155">
        <v>11.24</v>
      </c>
      <c r="E4155" s="2">
        <v>38687</v>
      </c>
      <c r="F4155">
        <v>1264.67</v>
      </c>
      <c r="G4155">
        <f t="shared" si="579"/>
        <v>1.2157057335851817E-2</v>
      </c>
      <c r="H4155" s="2">
        <v>38687</v>
      </c>
      <c r="I4155">
        <v>1910.23</v>
      </c>
      <c r="J4155">
        <f t="shared" si="580"/>
        <v>1.2160357763553842E-2</v>
      </c>
      <c r="K4155">
        <f t="shared" si="576"/>
        <v>1.1986757763553842E-2</v>
      </c>
      <c r="L4155">
        <v>1.5540321741349349E-4</v>
      </c>
      <c r="N4155" s="2">
        <v>38687</v>
      </c>
      <c r="O4155">
        <v>27.89</v>
      </c>
      <c r="Q4155" s="2">
        <v>38687</v>
      </c>
      <c r="R4155">
        <v>32676.11</v>
      </c>
      <c r="S4155" s="8">
        <f t="shared" si="581"/>
        <v>7.5867859674678684E-3</v>
      </c>
      <c r="T4155" s="9">
        <f t="shared" si="577"/>
        <v>7.4131859674678681E-3</v>
      </c>
      <c r="U4155" s="3">
        <f>Sheet1!$B$17+Sheet1!$B$18*'Portfolio allocation'!K4155</f>
        <v>1.4239311175543713E-2</v>
      </c>
      <c r="V4155" s="13">
        <f t="shared" si="582"/>
        <v>-6.8261252080758445E-3</v>
      </c>
      <c r="W4155" s="13"/>
      <c r="X4155" s="2">
        <v>38687</v>
      </c>
      <c r="Y4155">
        <v>85.2102</v>
      </c>
      <c r="AA4155" s="2">
        <v>38687</v>
      </c>
      <c r="AB4155">
        <v>1095.51</v>
      </c>
      <c r="AC4155">
        <f t="shared" si="583"/>
        <v>3.4899697719152911E-3</v>
      </c>
      <c r="AD4155">
        <f t="shared" si="578"/>
        <v>3.3155697719152912E-3</v>
      </c>
      <c r="AE4155">
        <f>Sheet2!$B$17+Sheet2!$B$18*'Portfolio allocation'!K4155</f>
        <v>1.0712317824565106E-2</v>
      </c>
      <c r="AF4155">
        <f t="shared" si="584"/>
        <v>-7.3967480526498149E-3</v>
      </c>
      <c r="AH4155" s="2">
        <v>38687</v>
      </c>
      <c r="AI4155">
        <v>4.5199999999999996</v>
      </c>
      <c r="AJ4155">
        <v>4.3600000000000003</v>
      </c>
      <c r="AK4155">
        <v>1.1713</v>
      </c>
      <c r="AR4155" s="3"/>
    </row>
    <row r="4156" spans="1:44" hidden="1" outlineLevel="1" x14ac:dyDescent="0.2">
      <c r="A4156" s="2">
        <v>38688</v>
      </c>
      <c r="B4156">
        <v>11.01</v>
      </c>
      <c r="E4156" s="2">
        <v>38688</v>
      </c>
      <c r="F4156">
        <v>1265.08</v>
      </c>
      <c r="G4156">
        <f t="shared" si="579"/>
        <v>3.2419524460913784E-4</v>
      </c>
      <c r="H4156" s="2">
        <v>38688</v>
      </c>
      <c r="I4156">
        <v>1910.86</v>
      </c>
      <c r="J4156">
        <f t="shared" si="580"/>
        <v>3.298032174134935E-4</v>
      </c>
      <c r="K4156">
        <f t="shared" si="576"/>
        <v>1.5540321741349349E-4</v>
      </c>
      <c r="L4156">
        <v>-2.4975611190771667E-3</v>
      </c>
      <c r="N4156" s="2">
        <v>38688</v>
      </c>
      <c r="O4156">
        <v>28.01</v>
      </c>
      <c r="Q4156" s="2">
        <v>38688</v>
      </c>
      <c r="R4156">
        <v>32816.699999999997</v>
      </c>
      <c r="S4156" s="8">
        <f t="shared" si="581"/>
        <v>4.3025317273077679E-3</v>
      </c>
      <c r="T4156" s="9">
        <f t="shared" si="577"/>
        <v>4.128131727307768E-3</v>
      </c>
      <c r="U4156" s="3">
        <f>Sheet1!$B$17+Sheet1!$B$18*'Portfolio allocation'!K4156</f>
        <v>6.6608139381266955E-4</v>
      </c>
      <c r="V4156" s="13">
        <f t="shared" si="582"/>
        <v>3.4620503334950982E-3</v>
      </c>
      <c r="W4156" s="13"/>
      <c r="X4156" s="2">
        <v>38688</v>
      </c>
      <c r="Y4156">
        <v>84.675299999999993</v>
      </c>
      <c r="AA4156" s="2">
        <v>38688</v>
      </c>
      <c r="AB4156">
        <v>1088.6300000000001</v>
      </c>
      <c r="AC4156">
        <f t="shared" si="583"/>
        <v>-6.2801800074849812E-3</v>
      </c>
      <c r="AD4156">
        <f t="shared" si="578"/>
        <v>-6.4541800074849809E-3</v>
      </c>
      <c r="AE4156">
        <f>Sheet2!$B$17+Sheet2!$B$18*'Portfolio allocation'!K4156</f>
        <v>1.9157551698309092E-4</v>
      </c>
      <c r="AF4156">
        <f t="shared" si="584"/>
        <v>-6.645755524468072E-3</v>
      </c>
      <c r="AH4156" s="2">
        <v>38688</v>
      </c>
      <c r="AI4156">
        <v>4.5209999999999999</v>
      </c>
      <c r="AJ4156">
        <v>4.3499999999999996</v>
      </c>
      <c r="AK4156">
        <v>1.1692499999999999</v>
      </c>
      <c r="AR4156" s="3"/>
    </row>
    <row r="4157" spans="1:44" hidden="1" outlineLevel="1" x14ac:dyDescent="0.2">
      <c r="A4157" s="2">
        <v>38691</v>
      </c>
      <c r="B4157">
        <v>11.6</v>
      </c>
      <c r="E4157" s="2">
        <v>38691</v>
      </c>
      <c r="F4157">
        <v>1262.0899999999999</v>
      </c>
      <c r="G4157">
        <f t="shared" si="579"/>
        <v>-2.3634868941094789E-3</v>
      </c>
      <c r="H4157" s="2">
        <v>38691</v>
      </c>
      <c r="I4157">
        <v>1906.42</v>
      </c>
      <c r="J4157">
        <f t="shared" si="580"/>
        <v>-2.3235611190771666E-3</v>
      </c>
      <c r="K4157">
        <f t="shared" si="576"/>
        <v>-2.4975611190771667E-3</v>
      </c>
      <c r="L4157">
        <v>1.1200221609088382E-3</v>
      </c>
      <c r="N4157" s="2">
        <v>38691</v>
      </c>
      <c r="O4157">
        <v>27.85</v>
      </c>
      <c r="Q4157" s="2">
        <v>38691</v>
      </c>
      <c r="R4157">
        <v>32629.24</v>
      </c>
      <c r="S4157" s="8">
        <f t="shared" si="581"/>
        <v>-5.7123354877240962E-3</v>
      </c>
      <c r="T4157" s="9">
        <f t="shared" si="577"/>
        <v>-5.8863354877240958E-3</v>
      </c>
      <c r="U4157" s="3">
        <f>Sheet1!$B$17+Sheet1!$B$18*'Portfolio allocation'!K4157</f>
        <v>-2.3774665280668584E-3</v>
      </c>
      <c r="V4157" s="13">
        <f t="shared" si="582"/>
        <v>-3.5088689596572374E-3</v>
      </c>
      <c r="W4157" s="13"/>
      <c r="X4157" s="2">
        <v>38691</v>
      </c>
      <c r="Y4157">
        <v>84.465199999999996</v>
      </c>
      <c r="AA4157" s="2">
        <v>38691</v>
      </c>
      <c r="AB4157">
        <v>1085.93</v>
      </c>
      <c r="AC4157">
        <f t="shared" si="583"/>
        <v>-2.4801815125433668E-3</v>
      </c>
      <c r="AD4157">
        <f t="shared" si="578"/>
        <v>-2.655781512543367E-3</v>
      </c>
      <c r="AE4157">
        <f>Sheet2!$B$17+Sheet2!$B$18*'Portfolio allocation'!K4157</f>
        <v>-2.1675080542660503E-3</v>
      </c>
      <c r="AF4157">
        <f t="shared" si="584"/>
        <v>-4.8827345827731671E-4</v>
      </c>
      <c r="AH4157" s="2">
        <v>38691</v>
      </c>
      <c r="AI4157">
        <v>4.5720000000000001</v>
      </c>
      <c r="AJ4157">
        <v>4.3899999999999997</v>
      </c>
      <c r="AK4157">
        <v>1.17605</v>
      </c>
      <c r="AR4157" s="3"/>
    </row>
    <row r="4158" spans="1:44" hidden="1" outlineLevel="1" x14ac:dyDescent="0.2">
      <c r="A4158" s="2">
        <v>38692</v>
      </c>
      <c r="B4158">
        <v>11.52</v>
      </c>
      <c r="E4158" s="2">
        <v>38692</v>
      </c>
      <c r="F4158">
        <v>1263.7</v>
      </c>
      <c r="G4158">
        <f t="shared" si="579"/>
        <v>1.2756617990794528E-3</v>
      </c>
      <c r="H4158" s="2">
        <v>38692</v>
      </c>
      <c r="I4158">
        <v>1908.89</v>
      </c>
      <c r="J4158">
        <f t="shared" si="580"/>
        <v>1.2956221609088381E-3</v>
      </c>
      <c r="K4158">
        <f t="shared" si="576"/>
        <v>1.1200221609088382E-3</v>
      </c>
      <c r="L4158">
        <v>-4.9939548198167736E-3</v>
      </c>
      <c r="N4158" s="2">
        <v>38692</v>
      </c>
      <c r="O4158">
        <v>27.69</v>
      </c>
      <c r="Q4158" s="2">
        <v>38692</v>
      </c>
      <c r="R4158">
        <v>32441.78</v>
      </c>
      <c r="S4158" s="8">
        <f t="shared" si="581"/>
        <v>-5.7451537332773306E-3</v>
      </c>
      <c r="T4158" s="9">
        <f t="shared" si="577"/>
        <v>-5.9207537332773303E-3</v>
      </c>
      <c r="U4158" s="3">
        <f>Sheet1!$B$17+Sheet1!$B$18*'Portfolio allocation'!K4158</f>
        <v>1.7727166924855651E-3</v>
      </c>
      <c r="V4158" s="13">
        <f t="shared" si="582"/>
        <v>-7.6934704257628954E-3</v>
      </c>
      <c r="W4158" s="13"/>
      <c r="X4158" s="2">
        <v>38692</v>
      </c>
      <c r="Y4158">
        <v>85.1434</v>
      </c>
      <c r="AA4158" s="2">
        <v>38692</v>
      </c>
      <c r="AB4158">
        <v>1094.6500000000001</v>
      </c>
      <c r="AC4158">
        <f t="shared" si="583"/>
        <v>8.0299835164330258E-3</v>
      </c>
      <c r="AD4158">
        <f t="shared" si="578"/>
        <v>7.8555835164330259E-3</v>
      </c>
      <c r="AE4158">
        <f>Sheet2!$B$17+Sheet2!$B$18*'Portfolio allocation'!K4158</f>
        <v>1.049339291194152E-3</v>
      </c>
      <c r="AF4158">
        <f t="shared" si="584"/>
        <v>6.8062442252388739E-3</v>
      </c>
      <c r="AH4158" s="2">
        <v>38692</v>
      </c>
      <c r="AI4158">
        <v>4.4930000000000003</v>
      </c>
      <c r="AJ4158">
        <v>4.3600000000000003</v>
      </c>
      <c r="AK4158">
        <v>1.1777</v>
      </c>
      <c r="AR4158" s="3"/>
    </row>
    <row r="4159" spans="1:44" hidden="1" outlineLevel="1" x14ac:dyDescent="0.2">
      <c r="A4159" s="2">
        <v>38693</v>
      </c>
      <c r="B4159">
        <v>12.18</v>
      </c>
      <c r="E4159" s="2">
        <v>38693</v>
      </c>
      <c r="F4159">
        <v>1257.3599999999999</v>
      </c>
      <c r="G4159">
        <f t="shared" si="579"/>
        <v>-5.0170135316928155E-3</v>
      </c>
      <c r="H4159" s="2">
        <v>38693</v>
      </c>
      <c r="I4159">
        <v>1899.69</v>
      </c>
      <c r="J4159">
        <f t="shared" si="580"/>
        <v>-4.8195548198167737E-3</v>
      </c>
      <c r="K4159">
        <f t="shared" si="576"/>
        <v>-4.9939548198167736E-3</v>
      </c>
      <c r="L4159">
        <v>-1.2899715532534918E-3</v>
      </c>
      <c r="N4159" s="2">
        <v>38693</v>
      </c>
      <c r="O4159">
        <v>27.75</v>
      </c>
      <c r="Q4159" s="2">
        <v>38693</v>
      </c>
      <c r="R4159">
        <v>32512.09</v>
      </c>
      <c r="S4159" s="8">
        <f t="shared" si="581"/>
        <v>2.1672670241892344E-3</v>
      </c>
      <c r="T4159" s="9">
        <f t="shared" si="577"/>
        <v>1.9928670241892345E-3</v>
      </c>
      <c r="U4159" s="3">
        <f>Sheet1!$B$17+Sheet1!$B$18*'Portfolio allocation'!K4159</f>
        <v>-5.2413926485851848E-3</v>
      </c>
      <c r="V4159" s="13">
        <f t="shared" si="582"/>
        <v>7.2342596727744193E-3</v>
      </c>
      <c r="W4159" s="13"/>
      <c r="X4159" s="2">
        <v>38693</v>
      </c>
      <c r="Y4159">
        <v>84.742199999999997</v>
      </c>
      <c r="AA4159" s="2">
        <v>38693</v>
      </c>
      <c r="AB4159">
        <v>1089.49</v>
      </c>
      <c r="AC4159">
        <f t="shared" si="583"/>
        <v>-4.7138354725255738E-3</v>
      </c>
      <c r="AD4159">
        <f t="shared" si="578"/>
        <v>-4.8878354725255735E-3</v>
      </c>
      <c r="AE4159">
        <f>Sheet2!$B$17+Sheet2!$B$18*'Portfolio allocation'!K4159</f>
        <v>-4.3873650217271685E-3</v>
      </c>
      <c r="AF4159">
        <f t="shared" si="584"/>
        <v>-5.0047045079840494E-4</v>
      </c>
      <c r="AH4159" s="2">
        <v>38693</v>
      </c>
      <c r="AI4159">
        <v>4.5199999999999996</v>
      </c>
      <c r="AJ4159">
        <v>4.3499999999999996</v>
      </c>
      <c r="AK4159">
        <v>1.17225</v>
      </c>
      <c r="AR4159" s="3"/>
    </row>
    <row r="4160" spans="1:44" hidden="1" outlineLevel="1" x14ac:dyDescent="0.2">
      <c r="A4160" s="2">
        <v>38694</v>
      </c>
      <c r="B4160">
        <v>12.21</v>
      </c>
      <c r="E4160" s="2">
        <v>38694</v>
      </c>
      <c r="F4160">
        <v>1255.8399999999999</v>
      </c>
      <c r="G4160">
        <f t="shared" si="579"/>
        <v>-1.2088821021822849E-3</v>
      </c>
      <c r="H4160" s="2">
        <v>38694</v>
      </c>
      <c r="I4160">
        <v>1897.57</v>
      </c>
      <c r="J4160">
        <f t="shared" si="580"/>
        <v>-1.115971553253492E-3</v>
      </c>
      <c r="K4160">
        <f t="shared" si="576"/>
        <v>-1.2899715532534918E-3</v>
      </c>
      <c r="L4160">
        <v>2.6473953319246569E-3</v>
      </c>
      <c r="N4160" s="2">
        <v>38694</v>
      </c>
      <c r="O4160">
        <v>27.69</v>
      </c>
      <c r="Q4160" s="2">
        <v>38694</v>
      </c>
      <c r="R4160">
        <v>32441.78</v>
      </c>
      <c r="S4160" s="8">
        <f t="shared" si="581"/>
        <v>-2.1625801355742436E-3</v>
      </c>
      <c r="T4160" s="9">
        <f t="shared" si="577"/>
        <v>-2.3365801355742437E-3</v>
      </c>
      <c r="U4160" s="3">
        <f>Sheet1!$B$17+Sheet1!$B$18*'Portfolio allocation'!K4160</f>
        <v>-9.9208917376446054E-4</v>
      </c>
      <c r="V4160" s="13">
        <f t="shared" si="582"/>
        <v>-1.3444909618097831E-3</v>
      </c>
      <c r="W4160" s="13"/>
      <c r="X4160" s="2">
        <v>38694</v>
      </c>
      <c r="Y4160">
        <v>83.576899999999995</v>
      </c>
      <c r="AA4160" s="2">
        <v>38694</v>
      </c>
      <c r="AB4160">
        <v>1074.51</v>
      </c>
      <c r="AC4160">
        <f t="shared" si="583"/>
        <v>-1.3749552542932975E-2</v>
      </c>
      <c r="AD4160">
        <f t="shared" si="578"/>
        <v>-1.3921552542932975E-2</v>
      </c>
      <c r="AE4160">
        <f>Sheet2!$B$17+Sheet2!$B$18*'Portfolio allocation'!K4160</f>
        <v>-1.0936886039394351E-3</v>
      </c>
      <c r="AF4160">
        <f t="shared" si="584"/>
        <v>-1.2827863938993539E-2</v>
      </c>
      <c r="AH4160" s="2">
        <v>38694</v>
      </c>
      <c r="AI4160">
        <v>4.4660000000000002</v>
      </c>
      <c r="AJ4160">
        <v>4.3</v>
      </c>
      <c r="AK4160">
        <v>1.18255</v>
      </c>
      <c r="AR4160" s="3"/>
    </row>
    <row r="4161" spans="1:44" hidden="1" outlineLevel="1" x14ac:dyDescent="0.2">
      <c r="A4161" s="2">
        <v>38695</v>
      </c>
      <c r="B4161">
        <v>11.69</v>
      </c>
      <c r="E4161" s="2">
        <v>38695</v>
      </c>
      <c r="F4161">
        <v>1259.3699999999999</v>
      </c>
      <c r="G4161">
        <f t="shared" si="579"/>
        <v>2.8108676264491095E-3</v>
      </c>
      <c r="H4161" s="2">
        <v>38695</v>
      </c>
      <c r="I4161">
        <v>1902.92</v>
      </c>
      <c r="J4161">
        <f t="shared" si="580"/>
        <v>2.8193953319246567E-3</v>
      </c>
      <c r="K4161">
        <f t="shared" si="576"/>
        <v>2.6473953319246569E-3</v>
      </c>
      <c r="L4161">
        <v>7.0439863788283711E-4</v>
      </c>
      <c r="N4161" s="2">
        <v>38695</v>
      </c>
      <c r="O4161">
        <v>27.71</v>
      </c>
      <c r="Q4161" s="2">
        <v>38695</v>
      </c>
      <c r="R4161">
        <v>32465.21</v>
      </c>
      <c r="S4161" s="8">
        <f t="shared" si="581"/>
        <v>7.2221684506823536E-4</v>
      </c>
      <c r="T4161" s="9">
        <f t="shared" si="577"/>
        <v>5.5021684506823541E-4</v>
      </c>
      <c r="U4161" s="3">
        <f>Sheet1!$B$17+Sheet1!$B$18*'Portfolio allocation'!K4161</f>
        <v>3.5249579030586968E-3</v>
      </c>
      <c r="V4161" s="13">
        <f t="shared" si="582"/>
        <v>-2.9747410579904613E-3</v>
      </c>
      <c r="W4161" s="13"/>
      <c r="X4161" s="2">
        <v>38695</v>
      </c>
      <c r="Y4161">
        <v>83.070599999999999</v>
      </c>
      <c r="AA4161" s="2">
        <v>38695</v>
      </c>
      <c r="AB4161">
        <v>1068</v>
      </c>
      <c r="AC4161">
        <f t="shared" si="583"/>
        <v>-6.058575536756261E-3</v>
      </c>
      <c r="AD4161">
        <f t="shared" si="578"/>
        <v>-6.2317755367562611E-3</v>
      </c>
      <c r="AE4161">
        <f>Sheet2!$B$17+Sheet2!$B$18*'Portfolio allocation'!K4161</f>
        <v>2.4075184816752557E-3</v>
      </c>
      <c r="AF4161">
        <f t="shared" si="584"/>
        <v>-8.6392940184315172E-3</v>
      </c>
      <c r="AH4161" s="2">
        <v>38695</v>
      </c>
      <c r="AI4161">
        <v>4.5380000000000003</v>
      </c>
      <c r="AJ4161">
        <v>4.33</v>
      </c>
      <c r="AK4161">
        <v>1.1833499999999999</v>
      </c>
      <c r="AR4161" s="3"/>
    </row>
    <row r="4162" spans="1:44" hidden="1" outlineLevel="1" x14ac:dyDescent="0.2">
      <c r="A4162" s="2">
        <v>38698</v>
      </c>
      <c r="B4162">
        <v>11.47</v>
      </c>
      <c r="E4162" s="2">
        <v>38698</v>
      </c>
      <c r="F4162">
        <v>1260.43</v>
      </c>
      <c r="G4162">
        <f t="shared" si="579"/>
        <v>8.416906866133278E-4</v>
      </c>
      <c r="H4162" s="2">
        <v>38698</v>
      </c>
      <c r="I4162">
        <v>1904.59</v>
      </c>
      <c r="J4162">
        <f t="shared" si="580"/>
        <v>8.775986378828371E-4</v>
      </c>
      <c r="K4162">
        <f t="shared" si="576"/>
        <v>7.0439863788283711E-4</v>
      </c>
      <c r="L4162">
        <v>5.4480574989893976E-3</v>
      </c>
      <c r="N4162" s="2">
        <v>38698</v>
      </c>
      <c r="O4162">
        <v>27.45</v>
      </c>
      <c r="Q4162" s="2">
        <v>38698</v>
      </c>
      <c r="R4162">
        <v>32160.61</v>
      </c>
      <c r="S4162" s="8">
        <f t="shared" si="581"/>
        <v>-9.3823511383416269E-3</v>
      </c>
      <c r="T4162" s="9">
        <f t="shared" si="577"/>
        <v>-9.555551138341627E-3</v>
      </c>
      <c r="U4162" s="3">
        <f>Sheet1!$B$17+Sheet1!$B$18*'Portfolio allocation'!K4162</f>
        <v>1.2959028535693075E-3</v>
      </c>
      <c r="V4162" s="13">
        <f t="shared" si="582"/>
        <v>-1.0851453991910934E-2</v>
      </c>
      <c r="W4162" s="13"/>
      <c r="X4162" s="2">
        <v>38698</v>
      </c>
      <c r="Y4162">
        <v>82.105900000000005</v>
      </c>
      <c r="AA4162" s="2">
        <v>38698</v>
      </c>
      <c r="AB4162">
        <v>1055.5999999999999</v>
      </c>
      <c r="AC4162">
        <f t="shared" si="583"/>
        <v>-1.1610486891385885E-2</v>
      </c>
      <c r="AD4162">
        <f t="shared" si="578"/>
        <v>-1.1785686891385885E-2</v>
      </c>
      <c r="AE4162">
        <f>Sheet2!$B$17+Sheet2!$B$18*'Portfolio allocation'!K4162</f>
        <v>6.7975625100435381E-4</v>
      </c>
      <c r="AF4162">
        <f t="shared" si="584"/>
        <v>-1.246544314239024E-2</v>
      </c>
      <c r="AH4162" s="2">
        <v>38698</v>
      </c>
      <c r="AI4162">
        <v>4.5510000000000002</v>
      </c>
      <c r="AJ4162">
        <v>4.38</v>
      </c>
      <c r="AK4162">
        <v>1.1953499999999999</v>
      </c>
      <c r="AR4162" s="3"/>
    </row>
    <row r="4163" spans="1:44" hidden="1" outlineLevel="1" x14ac:dyDescent="0.2">
      <c r="A4163" s="2">
        <v>38699</v>
      </c>
      <c r="B4163">
        <v>11.11</v>
      </c>
      <c r="E4163" s="2">
        <v>38699</v>
      </c>
      <c r="F4163">
        <v>1267.43</v>
      </c>
      <c r="G4163">
        <f t="shared" si="579"/>
        <v>5.5536602588006634E-3</v>
      </c>
      <c r="H4163" s="2">
        <v>38699</v>
      </c>
      <c r="I4163">
        <v>1915.3</v>
      </c>
      <c r="J4163">
        <f t="shared" si="580"/>
        <v>5.623257498989398E-3</v>
      </c>
      <c r="K4163">
        <f t="shared" si="576"/>
        <v>5.4480574989893976E-3</v>
      </c>
      <c r="L4163">
        <v>4.0699658330289072E-3</v>
      </c>
      <c r="N4163" s="2">
        <v>38699</v>
      </c>
      <c r="O4163">
        <v>27.130099999999999</v>
      </c>
      <c r="Q4163" s="2">
        <v>38699</v>
      </c>
      <c r="R4163">
        <v>31785.81</v>
      </c>
      <c r="S4163" s="8">
        <f t="shared" si="581"/>
        <v>-1.1654007806443989E-2</v>
      </c>
      <c r="T4163" s="9">
        <f t="shared" si="577"/>
        <v>-1.1829207806443989E-2</v>
      </c>
      <c r="U4163" s="3">
        <f>Sheet1!$B$17+Sheet1!$B$18*'Portfolio allocation'!K4163</f>
        <v>6.7379485193336149E-3</v>
      </c>
      <c r="V4163" s="13">
        <f t="shared" si="582"/>
        <v>-1.8567156325777604E-2</v>
      </c>
      <c r="W4163" s="13"/>
      <c r="X4163" s="2">
        <v>38699</v>
      </c>
      <c r="Y4163">
        <v>79.956800000000001</v>
      </c>
      <c r="AA4163" s="2">
        <v>38699</v>
      </c>
      <c r="AB4163">
        <v>1027.97</v>
      </c>
      <c r="AC4163">
        <f t="shared" si="583"/>
        <v>-2.6174687381583794E-2</v>
      </c>
      <c r="AD4163">
        <f t="shared" si="578"/>
        <v>-2.6349487381583794E-2</v>
      </c>
      <c r="AE4163">
        <f>Sheet2!$B$17+Sheet2!$B$18*'Portfolio allocation'!K4163</f>
        <v>4.897938731983323E-3</v>
      </c>
      <c r="AF4163">
        <f t="shared" si="584"/>
        <v>-3.1247426113567116E-2</v>
      </c>
      <c r="AH4163" s="2">
        <v>38699</v>
      </c>
      <c r="AI4163">
        <v>4.53</v>
      </c>
      <c r="AJ4163">
        <v>4.37</v>
      </c>
      <c r="AK4163">
        <v>1.1932499999999999</v>
      </c>
      <c r="AR4163" s="3"/>
    </row>
    <row r="4164" spans="1:44" hidden="1" outlineLevel="1" x14ac:dyDescent="0.2">
      <c r="A4164" s="2">
        <v>38700</v>
      </c>
      <c r="B4164">
        <v>10.48</v>
      </c>
      <c r="E4164" s="2">
        <v>38700</v>
      </c>
      <c r="F4164">
        <v>1272.74</v>
      </c>
      <c r="G4164">
        <f t="shared" si="579"/>
        <v>4.1895804896523448E-3</v>
      </c>
      <c r="H4164" s="2">
        <v>38700</v>
      </c>
      <c r="I4164">
        <v>1923.43</v>
      </c>
      <c r="J4164">
        <f t="shared" si="580"/>
        <v>4.2447658330289073E-3</v>
      </c>
      <c r="K4164">
        <f t="shared" ref="K4164:K4227" si="585">J4164-(AJ4163/25000)</f>
        <v>4.0699658330289072E-3</v>
      </c>
      <c r="L4164">
        <v>-1.5141537274556964E-3</v>
      </c>
      <c r="N4164" s="2">
        <v>38700</v>
      </c>
      <c r="O4164">
        <v>27.09</v>
      </c>
      <c r="Q4164" s="2">
        <v>38700</v>
      </c>
      <c r="R4164">
        <v>31738.82</v>
      </c>
      <c r="S4164" s="8">
        <f t="shared" si="581"/>
        <v>-1.4783326270433328E-3</v>
      </c>
      <c r="T4164" s="9">
        <f t="shared" ref="T4164:T4227" si="586">S4164-(AJ4163/100/250)</f>
        <v>-1.6531326270433329E-3</v>
      </c>
      <c r="U4164" s="3">
        <f>Sheet1!$B$17+Sheet1!$B$18*'Portfolio allocation'!K4164</f>
        <v>5.1569668346564106E-3</v>
      </c>
      <c r="V4164" s="13">
        <f t="shared" si="582"/>
        <v>-6.8100994616997436E-3</v>
      </c>
      <c r="W4164" s="13"/>
      <c r="X4164" s="2">
        <v>38700</v>
      </c>
      <c r="Y4164">
        <v>79.402799999999999</v>
      </c>
      <c r="AA4164" s="2">
        <v>38700</v>
      </c>
      <c r="AB4164">
        <v>1020.84</v>
      </c>
      <c r="AC4164">
        <f t="shared" si="583"/>
        <v>-6.9360000778232456E-3</v>
      </c>
      <c r="AD4164">
        <f t="shared" ref="AD4164:AD4227" si="587">AC4164-AJ4164/25000</f>
        <v>-7.1088000778232454E-3</v>
      </c>
      <c r="AE4164">
        <f>Sheet2!$B$17+Sheet2!$B$18*'Portfolio allocation'!K4164</f>
        <v>3.6725044643130624E-3</v>
      </c>
      <c r="AF4164">
        <f t="shared" si="584"/>
        <v>-1.0781304542136308E-2</v>
      </c>
      <c r="AH4164" s="2">
        <v>38700</v>
      </c>
      <c r="AI4164">
        <v>4.4530000000000003</v>
      </c>
      <c r="AJ4164">
        <v>4.32</v>
      </c>
      <c r="AK4164">
        <v>1.2030000000000001</v>
      </c>
      <c r="AR4164" s="3"/>
    </row>
    <row r="4165" spans="1:44" hidden="1" outlineLevel="1" x14ac:dyDescent="0.2">
      <c r="A4165" s="2">
        <v>38701</v>
      </c>
      <c r="B4165">
        <v>10.73</v>
      </c>
      <c r="E4165" s="2">
        <v>38701</v>
      </c>
      <c r="F4165">
        <v>1270.94</v>
      </c>
      <c r="G4165">
        <f t="shared" ref="G4165:G4228" si="588">(F4165/F4164)-1</f>
        <v>-1.414271571569925E-3</v>
      </c>
      <c r="H4165" s="2">
        <v>38701</v>
      </c>
      <c r="I4165">
        <v>1920.85</v>
      </c>
      <c r="J4165">
        <f t="shared" ref="J4165:J4228" si="589">(I4165/I4164)-1</f>
        <v>-1.3413537274556964E-3</v>
      </c>
      <c r="K4165">
        <f t="shared" si="585"/>
        <v>-1.5141537274556964E-3</v>
      </c>
      <c r="L4165">
        <v>-3.0104855766977124E-3</v>
      </c>
      <c r="N4165" s="2">
        <v>38701</v>
      </c>
      <c r="O4165">
        <v>26.92</v>
      </c>
      <c r="Q4165" s="2">
        <v>38701</v>
      </c>
      <c r="R4165">
        <v>31539.66</v>
      </c>
      <c r="S4165" s="8">
        <f t="shared" ref="S4165:S4228" si="590">R4165/R4164-1</f>
        <v>-6.2749654839089342E-3</v>
      </c>
      <c r="T4165" s="9">
        <f t="shared" si="586"/>
        <v>-6.447765483908934E-3</v>
      </c>
      <c r="U4165" s="3">
        <f>Sheet1!$B$17+Sheet1!$B$18*'Portfolio allocation'!K4165</f>
        <v>-1.2492766455410743E-3</v>
      </c>
      <c r="V4165" s="13">
        <f t="shared" ref="V4165:V4228" si="591">T4165-U4165</f>
        <v>-5.1984888383678598E-3</v>
      </c>
      <c r="W4165" s="13"/>
      <c r="X4165" s="2">
        <v>38701</v>
      </c>
      <c r="Y4165">
        <v>79.784899999999993</v>
      </c>
      <c r="AA4165" s="2">
        <v>38701</v>
      </c>
      <c r="AB4165">
        <v>1025.76</v>
      </c>
      <c r="AC4165">
        <f t="shared" ref="AC4165:AC4228" si="592">AB4165/AB4164-1</f>
        <v>4.8195603620546645E-3</v>
      </c>
      <c r="AD4165">
        <f t="shared" si="587"/>
        <v>4.6463603620546644E-3</v>
      </c>
      <c r="AE4165">
        <f>Sheet2!$B$17+Sheet2!$B$18*'Portfolio allocation'!K4165</f>
        <v>-1.293037112644575E-3</v>
      </c>
      <c r="AF4165">
        <f t="shared" ref="AF4165:AF4228" si="593">AD4165-AE4165</f>
        <v>5.939397474699239E-3</v>
      </c>
      <c r="AH4165" s="2">
        <v>38701</v>
      </c>
      <c r="AI4165">
        <v>4.468</v>
      </c>
      <c r="AJ4165">
        <v>4.33</v>
      </c>
      <c r="AK4165">
        <v>1.19485</v>
      </c>
      <c r="AR4165" s="3"/>
    </row>
    <row r="4166" spans="1:44" hidden="1" outlineLevel="1" x14ac:dyDescent="0.2">
      <c r="A4166" s="2">
        <v>38702</v>
      </c>
      <c r="B4166">
        <v>10.68</v>
      </c>
      <c r="E4166" s="2">
        <v>38702</v>
      </c>
      <c r="F4166">
        <v>1267.32</v>
      </c>
      <c r="G4166">
        <f t="shared" si="588"/>
        <v>-2.8482855209530644E-3</v>
      </c>
      <c r="H4166" s="2">
        <v>38702</v>
      </c>
      <c r="I4166">
        <v>1915.4</v>
      </c>
      <c r="J4166">
        <f t="shared" si="589"/>
        <v>-2.8372855766977123E-3</v>
      </c>
      <c r="K4166">
        <f t="shared" si="585"/>
        <v>-3.0104855766977124E-3</v>
      </c>
      <c r="L4166">
        <v>-6.0149217500261856E-3</v>
      </c>
      <c r="N4166" s="2">
        <v>38702</v>
      </c>
      <c r="O4166">
        <v>26.9</v>
      </c>
      <c r="Q4166" s="2">
        <v>38702</v>
      </c>
      <c r="R4166">
        <v>31516.22</v>
      </c>
      <c r="S4166" s="8">
        <f t="shared" si="590"/>
        <v>-7.4319127092681292E-4</v>
      </c>
      <c r="T4166" s="9">
        <f t="shared" si="586"/>
        <v>-9.163912709268129E-4</v>
      </c>
      <c r="U4166" s="3">
        <f>Sheet1!$B$17+Sheet1!$B$18*'Portfolio allocation'!K4166</f>
        <v>-2.9659064650835888E-3</v>
      </c>
      <c r="V4166" s="13">
        <f t="shared" si="591"/>
        <v>2.0495151941567757E-3</v>
      </c>
      <c r="W4166" s="13"/>
      <c r="X4166" s="2">
        <v>38702</v>
      </c>
      <c r="Y4166">
        <v>79.632000000000005</v>
      </c>
      <c r="AA4166" s="2">
        <v>38702</v>
      </c>
      <c r="AB4166">
        <v>1023.79</v>
      </c>
      <c r="AC4166">
        <f t="shared" si="592"/>
        <v>-1.9205272188426159E-3</v>
      </c>
      <c r="AD4166">
        <f t="shared" si="587"/>
        <v>-2.0933272188426158E-3</v>
      </c>
      <c r="AE4166">
        <f>Sheet2!$B$17+Sheet2!$B$18*'Portfolio allocation'!K4166</f>
        <v>-2.62361356786867E-3</v>
      </c>
      <c r="AF4166">
        <f t="shared" si="593"/>
        <v>5.3028634902605419E-4</v>
      </c>
      <c r="AH4166" s="2">
        <v>38702</v>
      </c>
      <c r="AI4166">
        <v>4.4429999999999996</v>
      </c>
      <c r="AJ4166">
        <v>4.32</v>
      </c>
      <c r="AK4166">
        <v>1.20055</v>
      </c>
      <c r="AR4166" s="3"/>
    </row>
    <row r="4167" spans="1:44" hidden="1" outlineLevel="1" x14ac:dyDescent="0.2">
      <c r="A4167" s="2">
        <v>38705</v>
      </c>
      <c r="B4167">
        <v>11.38</v>
      </c>
      <c r="E4167" s="2">
        <v>38705</v>
      </c>
      <c r="F4167">
        <v>1259.92</v>
      </c>
      <c r="G4167">
        <f t="shared" si="588"/>
        <v>-5.8390935201841909E-3</v>
      </c>
      <c r="H4167" s="2">
        <v>38705</v>
      </c>
      <c r="I4167">
        <v>1904.21</v>
      </c>
      <c r="J4167">
        <f t="shared" si="589"/>
        <v>-5.8421217500261857E-3</v>
      </c>
      <c r="K4167">
        <f t="shared" si="585"/>
        <v>-6.0149217500261856E-3</v>
      </c>
      <c r="L4167">
        <v>-3.8526086513575276E-4</v>
      </c>
      <c r="N4167" s="2">
        <v>38705</v>
      </c>
      <c r="O4167">
        <v>26.83</v>
      </c>
      <c r="Q4167" s="2">
        <v>38705</v>
      </c>
      <c r="R4167">
        <v>31434.2</v>
      </c>
      <c r="S4167" s="8">
        <f t="shared" si="590"/>
        <v>-2.6024694585835562E-3</v>
      </c>
      <c r="T4167" s="9">
        <f t="shared" si="586"/>
        <v>-2.775269458583556E-3</v>
      </c>
      <c r="U4167" s="3">
        <f>Sheet1!$B$17+Sheet1!$B$18*'Portfolio allocation'!K4167</f>
        <v>-6.4126717856643495E-3</v>
      </c>
      <c r="V4167" s="13">
        <f t="shared" si="591"/>
        <v>3.6374023270807935E-3</v>
      </c>
      <c r="W4167" s="13"/>
      <c r="X4167" s="2">
        <v>38705</v>
      </c>
      <c r="Y4167">
        <v>79.049400000000006</v>
      </c>
      <c r="AA4167" s="2">
        <v>38705</v>
      </c>
      <c r="AB4167">
        <v>1016.3</v>
      </c>
      <c r="AC4167">
        <f t="shared" si="592"/>
        <v>-7.3159534670196313E-3</v>
      </c>
      <c r="AD4167">
        <f t="shared" si="587"/>
        <v>-7.4911534670196317E-3</v>
      </c>
      <c r="AE4167">
        <f>Sheet2!$B$17+Sheet2!$B$18*'Portfolio allocation'!K4167</f>
        <v>-5.2952348632915357E-3</v>
      </c>
      <c r="AF4167">
        <f t="shared" si="593"/>
        <v>-2.195918603728096E-3</v>
      </c>
      <c r="AH4167" s="2">
        <v>38705</v>
      </c>
      <c r="AI4167">
        <v>4.4429999999999996</v>
      </c>
      <c r="AJ4167">
        <v>4.38</v>
      </c>
      <c r="AK4167">
        <v>1.1994499999999999</v>
      </c>
      <c r="AR4167" s="3"/>
    </row>
    <row r="4168" spans="1:44" hidden="1" outlineLevel="1" x14ac:dyDescent="0.2">
      <c r="A4168" s="2">
        <v>38706</v>
      </c>
      <c r="B4168">
        <v>11.19</v>
      </c>
      <c r="E4168" s="2">
        <v>38706</v>
      </c>
      <c r="F4168">
        <v>1259.6199999999999</v>
      </c>
      <c r="G4168">
        <f t="shared" si="588"/>
        <v>-2.3811035621323917E-4</v>
      </c>
      <c r="H4168" s="2">
        <v>38706</v>
      </c>
      <c r="I4168">
        <v>1903.81</v>
      </c>
      <c r="J4168">
        <f t="shared" si="589"/>
        <v>-2.1006086513575273E-4</v>
      </c>
      <c r="K4168">
        <f t="shared" si="585"/>
        <v>-3.8526086513575276E-4</v>
      </c>
      <c r="L4168">
        <v>2.366670499682253E-3</v>
      </c>
      <c r="N4168" s="2">
        <v>38706</v>
      </c>
      <c r="O4168">
        <v>26.86</v>
      </c>
      <c r="Q4168" s="2">
        <v>38706</v>
      </c>
      <c r="R4168">
        <v>31469.34</v>
      </c>
      <c r="S4168" s="8">
        <f t="shared" si="590"/>
        <v>1.1178907050282127E-3</v>
      </c>
      <c r="T4168" s="9">
        <f t="shared" si="586"/>
        <v>9.4269070502821272E-4</v>
      </c>
      <c r="U4168" s="3">
        <f>Sheet1!$B$17+Sheet1!$B$18*'Portfolio allocation'!K4168</f>
        <v>4.5817856062148766E-5</v>
      </c>
      <c r="V4168" s="13">
        <f t="shared" si="591"/>
        <v>8.9687284896606395E-4</v>
      </c>
      <c r="W4168" s="13"/>
      <c r="X4168" s="2">
        <v>38706</v>
      </c>
      <c r="Y4168">
        <v>78.781999999999996</v>
      </c>
      <c r="AA4168" s="2">
        <v>38706</v>
      </c>
      <c r="AB4168">
        <v>1012.86</v>
      </c>
      <c r="AC4168">
        <f t="shared" si="592"/>
        <v>-3.3848273147691899E-3</v>
      </c>
      <c r="AD4168">
        <f t="shared" si="587"/>
        <v>-3.56042731476919E-3</v>
      </c>
      <c r="AE4168">
        <f>Sheet2!$B$17+Sheet2!$B$18*'Portfolio allocation'!K4168</f>
        <v>-2.8919677880796736E-4</v>
      </c>
      <c r="AF4168">
        <f t="shared" si="593"/>
        <v>-3.2712305359612224E-3</v>
      </c>
      <c r="AH4168" s="2">
        <v>38706</v>
      </c>
      <c r="AI4168">
        <v>4.4660000000000002</v>
      </c>
      <c r="AJ4168">
        <v>4.3899999999999997</v>
      </c>
      <c r="AK4168">
        <v>1.18885</v>
      </c>
      <c r="AR4168" s="3"/>
    </row>
    <row r="4169" spans="1:44" hidden="1" outlineLevel="1" x14ac:dyDescent="0.2">
      <c r="A4169" s="2">
        <v>38707</v>
      </c>
      <c r="B4169">
        <v>10.81</v>
      </c>
      <c r="E4169" s="2">
        <v>38707</v>
      </c>
      <c r="F4169">
        <v>1262.79</v>
      </c>
      <c r="G4169">
        <f t="shared" si="588"/>
        <v>2.5166320001270837E-3</v>
      </c>
      <c r="H4169" s="2">
        <v>38707</v>
      </c>
      <c r="I4169">
        <v>1908.65</v>
      </c>
      <c r="J4169">
        <f t="shared" si="589"/>
        <v>2.5422704996822532E-3</v>
      </c>
      <c r="K4169">
        <f t="shared" si="585"/>
        <v>2.366670499682253E-3</v>
      </c>
      <c r="L4169">
        <v>4.2834487831712592E-3</v>
      </c>
      <c r="N4169" s="2">
        <v>38707</v>
      </c>
      <c r="O4169">
        <v>26.73</v>
      </c>
      <c r="Q4169" s="2">
        <v>38707</v>
      </c>
      <c r="R4169">
        <v>31317.05</v>
      </c>
      <c r="S4169" s="8">
        <f t="shared" si="590"/>
        <v>-4.8393134396844673E-3</v>
      </c>
      <c r="T4169" s="9">
        <f t="shared" si="586"/>
        <v>-5.014913439684467E-3</v>
      </c>
      <c r="U4169" s="3">
        <f>Sheet1!$B$17+Sheet1!$B$18*'Portfolio allocation'!K4169</f>
        <v>3.2029032609968491E-3</v>
      </c>
      <c r="V4169" s="13">
        <f t="shared" si="591"/>
        <v>-8.2178167006813161E-3</v>
      </c>
      <c r="W4169" s="13"/>
      <c r="X4169" s="2">
        <v>38707</v>
      </c>
      <c r="Y4169">
        <v>79.393299999999996</v>
      </c>
      <c r="AA4169" s="2">
        <v>38707</v>
      </c>
      <c r="AB4169">
        <v>1020.72</v>
      </c>
      <c r="AC4169">
        <f t="shared" si="592"/>
        <v>7.7602037793969014E-3</v>
      </c>
      <c r="AD4169">
        <f t="shared" si="587"/>
        <v>7.5850037793969011E-3</v>
      </c>
      <c r="AE4169">
        <f>Sheet2!$B$17+Sheet2!$B$18*'Portfolio allocation'!K4169</f>
        <v>2.157890798907098E-3</v>
      </c>
      <c r="AF4169">
        <f t="shared" si="593"/>
        <v>5.4271129804898035E-3</v>
      </c>
      <c r="AH4169" s="2">
        <v>38707</v>
      </c>
      <c r="AI4169">
        <v>4.4909999999999997</v>
      </c>
      <c r="AJ4169">
        <v>4.38</v>
      </c>
      <c r="AK4169">
        <v>1.1813</v>
      </c>
      <c r="AR4169" s="3"/>
    </row>
    <row r="4170" spans="1:44" hidden="1" outlineLevel="1" x14ac:dyDescent="0.2">
      <c r="A4170" s="2">
        <v>38708</v>
      </c>
      <c r="B4170">
        <v>10.29</v>
      </c>
      <c r="E4170" s="2">
        <v>38708</v>
      </c>
      <c r="F4170">
        <v>1268.1199999999999</v>
      </c>
      <c r="G4170">
        <f t="shared" si="588"/>
        <v>4.2208126450160588E-3</v>
      </c>
      <c r="H4170" s="2">
        <v>38708</v>
      </c>
      <c r="I4170">
        <v>1917.16</v>
      </c>
      <c r="J4170">
        <f t="shared" si="589"/>
        <v>4.4586487831712596E-3</v>
      </c>
      <c r="K4170">
        <f t="shared" si="585"/>
        <v>4.2834487831712592E-3</v>
      </c>
      <c r="L4170">
        <v>3.9454931252470209E-4</v>
      </c>
      <c r="N4170" s="2">
        <v>38708</v>
      </c>
      <c r="O4170">
        <v>26.59</v>
      </c>
      <c r="Q4170" s="2">
        <v>38708</v>
      </c>
      <c r="R4170">
        <v>31153.02</v>
      </c>
      <c r="S4170" s="8">
        <f t="shared" si="590"/>
        <v>-5.2377219437973466E-3</v>
      </c>
      <c r="T4170" s="9">
        <f t="shared" si="586"/>
        <v>-5.4129219437973469E-3</v>
      </c>
      <c r="U4170" s="3">
        <f>Sheet1!$B$17+Sheet1!$B$18*'Portfolio allocation'!K4170</f>
        <v>5.4018798854371646E-3</v>
      </c>
      <c r="V4170" s="13">
        <f t="shared" si="591"/>
        <v>-1.0814801829234512E-2</v>
      </c>
      <c r="W4170" s="13"/>
      <c r="X4170" s="2">
        <v>38708</v>
      </c>
      <c r="Y4170">
        <v>79.488799999999998</v>
      </c>
      <c r="AA4170" s="2">
        <v>38708</v>
      </c>
      <c r="AB4170">
        <v>1021.95</v>
      </c>
      <c r="AC4170">
        <f t="shared" si="592"/>
        <v>1.2050317422995782E-3</v>
      </c>
      <c r="AD4170">
        <f t="shared" si="587"/>
        <v>1.0310317422995783E-3</v>
      </c>
      <c r="AE4170">
        <f>Sheet2!$B$17+Sheet2!$B$18*'Portfolio allocation'!K4170</f>
        <v>3.8623389500222886E-3</v>
      </c>
      <c r="AF4170">
        <f t="shared" si="593"/>
        <v>-2.8313072077227105E-3</v>
      </c>
      <c r="AH4170" s="2">
        <v>38708</v>
      </c>
      <c r="AI4170">
        <v>4.4340000000000002</v>
      </c>
      <c r="AJ4170">
        <v>4.3499999999999996</v>
      </c>
      <c r="AK4170">
        <v>1.18655</v>
      </c>
      <c r="AR4170" s="3"/>
    </row>
    <row r="4171" spans="1:44" hidden="1" outlineLevel="1" x14ac:dyDescent="0.2">
      <c r="A4171" s="2">
        <v>38709</v>
      </c>
      <c r="B4171">
        <v>10.27</v>
      </c>
      <c r="E4171" s="2">
        <v>38709</v>
      </c>
      <c r="F4171">
        <v>1268.6600000000001</v>
      </c>
      <c r="G4171">
        <f t="shared" si="588"/>
        <v>4.2582720878159286E-4</v>
      </c>
      <c r="H4171" s="2">
        <v>38709</v>
      </c>
      <c r="I4171">
        <v>1918.25</v>
      </c>
      <c r="J4171">
        <f t="shared" si="589"/>
        <v>5.6854931252470209E-4</v>
      </c>
      <c r="K4171">
        <f t="shared" si="585"/>
        <v>3.9454931252470209E-4</v>
      </c>
      <c r="L4171">
        <v>-1.7320000000000001E-4</v>
      </c>
      <c r="N4171" s="2">
        <v>38709</v>
      </c>
      <c r="O4171">
        <v>26.64</v>
      </c>
      <c r="Q4171" s="2">
        <v>38709</v>
      </c>
      <c r="R4171">
        <v>31211.61</v>
      </c>
      <c r="S4171" s="8">
        <f t="shared" si="590"/>
        <v>1.8807165404830517E-3</v>
      </c>
      <c r="T4171" s="9">
        <f t="shared" si="586"/>
        <v>1.7067165404830516E-3</v>
      </c>
      <c r="U4171" s="3">
        <f>Sheet1!$B$17+Sheet1!$B$18*'Portfolio allocation'!K4171</f>
        <v>9.4043585489228055E-4</v>
      </c>
      <c r="V4171" s="13">
        <f t="shared" si="591"/>
        <v>7.6628068559077105E-4</v>
      </c>
      <c r="W4171" s="13"/>
      <c r="X4171" s="2">
        <v>38709</v>
      </c>
      <c r="Y4171">
        <v>79.737099999999998</v>
      </c>
      <c r="AA4171" s="2">
        <v>38709</v>
      </c>
      <c r="AB4171">
        <v>1025.1400000000001</v>
      </c>
      <c r="AC4171">
        <f t="shared" si="592"/>
        <v>3.121483438524475E-3</v>
      </c>
      <c r="AD4171">
        <f t="shared" si="587"/>
        <v>2.9482834385244749E-3</v>
      </c>
      <c r="AE4171">
        <f>Sheet2!$B$17+Sheet2!$B$18*'Portfolio allocation'!K4171</f>
        <v>4.0423032592466714E-4</v>
      </c>
      <c r="AF4171">
        <f t="shared" si="593"/>
        <v>2.5440531125998076E-3</v>
      </c>
      <c r="AH4171" s="2">
        <v>38709</v>
      </c>
      <c r="AI4171">
        <v>4.3760000000000003</v>
      </c>
      <c r="AJ4171">
        <v>4.33</v>
      </c>
      <c r="AK4171">
        <v>1.18685</v>
      </c>
      <c r="AR4171" s="3"/>
    </row>
    <row r="4172" spans="1:44" hidden="1" outlineLevel="1" x14ac:dyDescent="0.2">
      <c r="A4172" s="2">
        <v>38712</v>
      </c>
      <c r="B4172">
        <v>10.27</v>
      </c>
      <c r="E4172" s="2">
        <v>38712</v>
      </c>
      <c r="F4172">
        <v>1268.6600000000001</v>
      </c>
      <c r="G4172">
        <f t="shared" si="588"/>
        <v>0</v>
      </c>
      <c r="H4172" s="2">
        <v>38712</v>
      </c>
      <c r="I4172">
        <v>1918.25</v>
      </c>
      <c r="J4172">
        <f t="shared" si="589"/>
        <v>0</v>
      </c>
      <c r="K4172">
        <f t="shared" si="585"/>
        <v>-1.7320000000000001E-4</v>
      </c>
      <c r="L4172">
        <v>-9.7235714322949796E-3</v>
      </c>
      <c r="N4172" s="2">
        <v>38712</v>
      </c>
      <c r="O4172">
        <v>26.64</v>
      </c>
      <c r="Q4172" s="2">
        <v>38712</v>
      </c>
      <c r="R4172">
        <v>31211.61</v>
      </c>
      <c r="S4172" s="8">
        <f t="shared" si="590"/>
        <v>0</v>
      </c>
      <c r="T4172" s="9">
        <f t="shared" si="586"/>
        <v>-1.7319999999999998E-4</v>
      </c>
      <c r="U4172" s="3">
        <f>Sheet1!$B$17+Sheet1!$B$18*'Portfolio allocation'!K4172</f>
        <v>2.8909945488290523E-4</v>
      </c>
      <c r="V4172" s="13">
        <f t="shared" si="591"/>
        <v>-4.6229945488290521E-4</v>
      </c>
      <c r="W4172" s="13"/>
      <c r="X4172" s="2">
        <v>38712</v>
      </c>
      <c r="Y4172">
        <v>79.737099999999998</v>
      </c>
      <c r="AA4172" s="2">
        <v>38712</v>
      </c>
      <c r="AB4172">
        <v>1025.1400000000001</v>
      </c>
      <c r="AC4172">
        <f t="shared" si="592"/>
        <v>0</v>
      </c>
      <c r="AD4172">
        <f t="shared" si="587"/>
        <v>-1.7320000000000001E-4</v>
      </c>
      <c r="AE4172">
        <f>Sheet2!$B$17+Sheet2!$B$18*'Portfolio allocation'!K4172</f>
        <v>-1.0062684736727938E-4</v>
      </c>
      <c r="AF4172">
        <f t="shared" si="593"/>
        <v>-7.2573152632720629E-5</v>
      </c>
      <c r="AH4172" s="2">
        <v>38712</v>
      </c>
      <c r="AI4172">
        <v>4.3760000000000003</v>
      </c>
      <c r="AJ4172">
        <v>4.33</v>
      </c>
      <c r="AK4172">
        <v>1.18685</v>
      </c>
      <c r="AR4172" s="3"/>
    </row>
    <row r="4173" spans="1:44" hidden="1" outlineLevel="1" x14ac:dyDescent="0.2">
      <c r="A4173" s="2">
        <v>38713</v>
      </c>
      <c r="B4173">
        <v>11.57</v>
      </c>
      <c r="E4173" s="2">
        <v>38713</v>
      </c>
      <c r="F4173">
        <v>1256.54</v>
      </c>
      <c r="G4173">
        <f t="shared" si="588"/>
        <v>-9.5533870382924491E-3</v>
      </c>
      <c r="H4173" s="2">
        <v>38713</v>
      </c>
      <c r="I4173">
        <v>1899.93</v>
      </c>
      <c r="J4173">
        <f t="shared" si="589"/>
        <v>-9.5503714322949795E-3</v>
      </c>
      <c r="K4173">
        <f t="shared" si="585"/>
        <v>-9.7235714322949796E-3</v>
      </c>
      <c r="L4173">
        <v>1.3050018579631249E-3</v>
      </c>
      <c r="N4173" s="2">
        <v>38713</v>
      </c>
      <c r="O4173">
        <v>26.46</v>
      </c>
      <c r="Q4173" s="2">
        <v>38713</v>
      </c>
      <c r="R4173">
        <v>31000.71</v>
      </c>
      <c r="S4173" s="8">
        <f t="shared" si="590"/>
        <v>-6.7571009633915491E-3</v>
      </c>
      <c r="T4173" s="9">
        <f t="shared" si="586"/>
        <v>-6.9303009633915492E-3</v>
      </c>
      <c r="U4173" s="3">
        <f>Sheet1!$B$17+Sheet1!$B$18*'Portfolio allocation'!K4173</f>
        <v>-1.066732869084514E-2</v>
      </c>
      <c r="V4173" s="13">
        <f t="shared" si="591"/>
        <v>3.7370277274535908E-3</v>
      </c>
      <c r="W4173" s="13"/>
      <c r="X4173" s="2">
        <v>38713</v>
      </c>
      <c r="Y4173">
        <v>79.269099999999995</v>
      </c>
      <c r="AA4173" s="2">
        <v>38713</v>
      </c>
      <c r="AB4173">
        <v>1019.12</v>
      </c>
      <c r="AC4173">
        <f t="shared" si="592"/>
        <v>-5.8723686520866236E-3</v>
      </c>
      <c r="AD4173">
        <f t="shared" si="587"/>
        <v>-6.0463686520866233E-3</v>
      </c>
      <c r="AE4173">
        <f>Sheet2!$B$17+Sheet2!$B$18*'Portfolio allocation'!K4173</f>
        <v>-8.5930607769756414E-3</v>
      </c>
      <c r="AF4173">
        <f t="shared" si="593"/>
        <v>2.5466921248890181E-3</v>
      </c>
      <c r="AH4173" s="2">
        <v>38713</v>
      </c>
      <c r="AI4173">
        <v>4.3410000000000002</v>
      </c>
      <c r="AJ4173">
        <v>4.3499999999999996</v>
      </c>
      <c r="AK4173">
        <v>1.18625</v>
      </c>
      <c r="AR4173" s="3"/>
    </row>
    <row r="4174" spans="1:44" hidden="1" outlineLevel="1" x14ac:dyDescent="0.2">
      <c r="A4174" s="2">
        <v>38714</v>
      </c>
      <c r="B4174">
        <v>11.35</v>
      </c>
      <c r="E4174" s="2">
        <v>38714</v>
      </c>
      <c r="F4174">
        <v>1258.17</v>
      </c>
      <c r="G4174">
        <f t="shared" si="588"/>
        <v>1.2972129816799516E-3</v>
      </c>
      <c r="H4174" s="2">
        <v>38714</v>
      </c>
      <c r="I4174">
        <v>1902.74</v>
      </c>
      <c r="J4174">
        <f t="shared" si="589"/>
        <v>1.4790018579631248E-3</v>
      </c>
      <c r="K4174">
        <f t="shared" si="585"/>
        <v>1.3050018579631249E-3</v>
      </c>
      <c r="L4174">
        <v>-3.0851906534786794E-3</v>
      </c>
      <c r="N4174" s="2">
        <v>38714</v>
      </c>
      <c r="O4174">
        <v>26.39</v>
      </c>
      <c r="Q4174" s="2">
        <v>38714</v>
      </c>
      <c r="R4174">
        <v>30918.7</v>
      </c>
      <c r="S4174" s="8">
        <f t="shared" si="590"/>
        <v>-2.6454232822409329E-3</v>
      </c>
      <c r="T4174" s="9">
        <f t="shared" si="586"/>
        <v>-2.819423282240933E-3</v>
      </c>
      <c r="U4174" s="3">
        <f>Sheet1!$B$17+Sheet1!$B$18*'Portfolio allocation'!K4174</f>
        <v>1.9849300889551941E-3</v>
      </c>
      <c r="V4174" s="13">
        <f t="shared" si="591"/>
        <v>-4.8043533711961267E-3</v>
      </c>
      <c r="W4174" s="13"/>
      <c r="X4174" s="2">
        <v>38714</v>
      </c>
      <c r="Y4174">
        <v>79.316800000000001</v>
      </c>
      <c r="AA4174" s="2">
        <v>38714</v>
      </c>
      <c r="AB4174">
        <v>1019.74</v>
      </c>
      <c r="AC4174">
        <f t="shared" si="592"/>
        <v>6.0836800376806721E-4</v>
      </c>
      <c r="AD4174">
        <f t="shared" si="587"/>
        <v>4.3476800376806722E-4</v>
      </c>
      <c r="AE4174">
        <f>Sheet2!$B$17+Sheet2!$B$18*'Portfolio allocation'!K4174</f>
        <v>1.2138279570737156E-3</v>
      </c>
      <c r="AF4174">
        <f t="shared" si="593"/>
        <v>-7.7905995330564842E-4</v>
      </c>
      <c r="AH4174" s="2">
        <v>38714</v>
      </c>
      <c r="AI4174">
        <v>4.3769999999999998</v>
      </c>
      <c r="AJ4174">
        <v>4.34</v>
      </c>
      <c r="AK4174">
        <v>1.1915500000000001</v>
      </c>
      <c r="AR4174" s="3"/>
    </row>
    <row r="4175" spans="1:44" hidden="1" outlineLevel="1" x14ac:dyDescent="0.2">
      <c r="A4175" s="2">
        <v>38715</v>
      </c>
      <c r="B4175">
        <v>11.61</v>
      </c>
      <c r="E4175" s="2">
        <v>38715</v>
      </c>
      <c r="F4175">
        <v>1254.42</v>
      </c>
      <c r="G4175">
        <f t="shared" si="588"/>
        <v>-2.9805193256873252E-3</v>
      </c>
      <c r="H4175" s="2">
        <v>38715</v>
      </c>
      <c r="I4175">
        <v>1897.2</v>
      </c>
      <c r="J4175">
        <f t="shared" si="589"/>
        <v>-2.9115906534786795E-3</v>
      </c>
      <c r="K4175">
        <f t="shared" si="585"/>
        <v>-3.0851906534786794E-3</v>
      </c>
      <c r="L4175">
        <v>-5.0548770820155664E-3</v>
      </c>
      <c r="N4175" s="2">
        <v>38715</v>
      </c>
      <c r="O4175">
        <v>26.27</v>
      </c>
      <c r="Q4175" s="2">
        <v>38715</v>
      </c>
      <c r="R4175">
        <v>30778.1</v>
      </c>
      <c r="S4175" s="8">
        <f t="shared" si="590"/>
        <v>-4.547409819947168E-3</v>
      </c>
      <c r="T4175" s="9">
        <f t="shared" si="586"/>
        <v>-4.7210098199471683E-3</v>
      </c>
      <c r="U4175" s="3">
        <f>Sheet1!$B$17+Sheet1!$B$18*'Portfolio allocation'!K4175</f>
        <v>-3.0516100224451345E-3</v>
      </c>
      <c r="V4175" s="13">
        <f t="shared" si="591"/>
        <v>-1.6693997975020338E-3</v>
      </c>
      <c r="W4175" s="13"/>
      <c r="X4175" s="2">
        <v>38715</v>
      </c>
      <c r="Y4175">
        <v>78.705500000000001</v>
      </c>
      <c r="AA4175" s="2">
        <v>38715</v>
      </c>
      <c r="AB4175">
        <v>1011.88</v>
      </c>
      <c r="AC4175">
        <f t="shared" si="592"/>
        <v>-7.7078470982799852E-3</v>
      </c>
      <c r="AD4175">
        <f t="shared" si="587"/>
        <v>-7.8818470982799857E-3</v>
      </c>
      <c r="AE4175">
        <f>Sheet2!$B$17+Sheet2!$B$18*'Portfolio allocation'!K4175</f>
        <v>-2.6900432280411884E-3</v>
      </c>
      <c r="AF4175">
        <f t="shared" si="593"/>
        <v>-5.1918038702387977E-3</v>
      </c>
      <c r="AH4175" s="2">
        <v>38715</v>
      </c>
      <c r="AI4175">
        <v>4.367</v>
      </c>
      <c r="AJ4175">
        <v>4.3499999999999996</v>
      </c>
      <c r="AK4175">
        <v>1.1843999999999999</v>
      </c>
      <c r="AR4175" s="3"/>
    </row>
    <row r="4176" spans="1:44" hidden="1" outlineLevel="1" x14ac:dyDescent="0.2">
      <c r="A4176" s="2">
        <v>38716</v>
      </c>
      <c r="B4176">
        <v>12.07</v>
      </c>
      <c r="E4176" s="2">
        <v>38716</v>
      </c>
      <c r="F4176">
        <v>1248.29</v>
      </c>
      <c r="G4176">
        <f t="shared" si="588"/>
        <v>-4.8867205561137217E-3</v>
      </c>
      <c r="H4176" s="2">
        <v>38716</v>
      </c>
      <c r="I4176">
        <v>1887.94</v>
      </c>
      <c r="J4176">
        <f t="shared" si="589"/>
        <v>-4.8808770820155667E-3</v>
      </c>
      <c r="K4176">
        <f t="shared" si="585"/>
        <v>-5.0548770820155664E-3</v>
      </c>
      <c r="L4176">
        <v>-1.752E-4</v>
      </c>
      <c r="N4176" s="2">
        <v>38716</v>
      </c>
      <c r="O4176">
        <v>26.15</v>
      </c>
      <c r="Q4176" s="2">
        <v>38716</v>
      </c>
      <c r="R4176">
        <v>30637.51</v>
      </c>
      <c r="S4176" s="8">
        <f t="shared" si="590"/>
        <v>-4.5678583148407448E-3</v>
      </c>
      <c r="T4176" s="9">
        <f t="shared" si="586"/>
        <v>-4.7418583148407445E-3</v>
      </c>
      <c r="U4176" s="3">
        <f>Sheet1!$B$17+Sheet1!$B$18*'Portfolio allocation'!K4176</f>
        <v>-5.3112842117550886E-3</v>
      </c>
      <c r="V4176" s="13">
        <f t="shared" si="591"/>
        <v>5.6942589691434415E-4</v>
      </c>
      <c r="W4176" s="13"/>
      <c r="X4176" s="2">
        <v>38716</v>
      </c>
      <c r="Y4176">
        <v>78.514499999999998</v>
      </c>
      <c r="AA4176" s="2">
        <v>38716</v>
      </c>
      <c r="AB4176">
        <v>1009.42</v>
      </c>
      <c r="AC4176">
        <f t="shared" si="592"/>
        <v>-2.4311183144246629E-3</v>
      </c>
      <c r="AD4176">
        <f t="shared" si="587"/>
        <v>-2.6063183144246628E-3</v>
      </c>
      <c r="AE4176">
        <f>Sheet2!$B$17+Sheet2!$B$18*'Portfolio allocation'!K4176</f>
        <v>-4.4415386515418145E-3</v>
      </c>
      <c r="AF4176">
        <f t="shared" si="593"/>
        <v>1.8352203371171517E-3</v>
      </c>
      <c r="AH4176" s="2">
        <v>38716</v>
      </c>
      <c r="AI4176">
        <v>4.3949999999999996</v>
      </c>
      <c r="AJ4176">
        <v>4.38</v>
      </c>
      <c r="AK4176">
        <v>1.1795500000000001</v>
      </c>
      <c r="AR4176" s="3"/>
    </row>
    <row r="4177" spans="1:44" hidden="1" outlineLevel="1" x14ac:dyDescent="0.2">
      <c r="A4177" s="2">
        <v>38719</v>
      </c>
      <c r="B4177">
        <v>12.07</v>
      </c>
      <c r="E4177" s="2">
        <v>38719</v>
      </c>
      <c r="F4177">
        <v>1248.29</v>
      </c>
      <c r="G4177">
        <f t="shared" si="588"/>
        <v>0</v>
      </c>
      <c r="H4177" s="2">
        <v>38719</v>
      </c>
      <c r="I4177">
        <v>1887.94</v>
      </c>
      <c r="J4177">
        <f t="shared" si="589"/>
        <v>0</v>
      </c>
      <c r="K4177">
        <f t="shared" si="585"/>
        <v>-1.752E-4</v>
      </c>
      <c r="L4177">
        <v>1.6255406904880518E-2</v>
      </c>
      <c r="N4177" s="2">
        <v>38719</v>
      </c>
      <c r="O4177">
        <v>26.15</v>
      </c>
      <c r="Q4177" s="2">
        <v>38719</v>
      </c>
      <c r="R4177">
        <v>30637.51</v>
      </c>
      <c r="S4177" s="8">
        <f t="shared" si="590"/>
        <v>0</v>
      </c>
      <c r="T4177" s="9">
        <f t="shared" si="586"/>
        <v>-1.752E-4</v>
      </c>
      <c r="U4177" s="3">
        <f>Sheet1!$B$17+Sheet1!$B$18*'Portfolio allocation'!K4177</f>
        <v>2.8680500419616474E-4</v>
      </c>
      <c r="V4177" s="13">
        <f t="shared" si="591"/>
        <v>-4.6200500419616472E-4</v>
      </c>
      <c r="W4177" s="13"/>
      <c r="X4177" s="2">
        <v>38719</v>
      </c>
      <c r="Y4177">
        <v>78.514499999999998</v>
      </c>
      <c r="AA4177" s="2">
        <v>38719</v>
      </c>
      <c r="AB4177">
        <v>1009.42</v>
      </c>
      <c r="AC4177">
        <f t="shared" si="592"/>
        <v>0</v>
      </c>
      <c r="AD4177">
        <f t="shared" si="587"/>
        <v>-1.752E-4</v>
      </c>
      <c r="AE4177">
        <f>Sheet2!$B$17+Sheet2!$B$18*'Portfolio allocation'!K4177</f>
        <v>-1.0240529839189414E-4</v>
      </c>
      <c r="AF4177">
        <f t="shared" si="593"/>
        <v>-7.2794701608105863E-5</v>
      </c>
      <c r="AH4177" s="2">
        <v>38719</v>
      </c>
      <c r="AI4177">
        <v>4.3949999999999996</v>
      </c>
      <c r="AJ4177">
        <v>4.38</v>
      </c>
      <c r="AK4177">
        <v>1.1795500000000001</v>
      </c>
      <c r="AR4177" s="3"/>
    </row>
    <row r="4178" spans="1:44" hidden="1" outlineLevel="1" x14ac:dyDescent="0.2">
      <c r="A4178" s="2">
        <v>38720</v>
      </c>
      <c r="B4178">
        <v>11.14</v>
      </c>
      <c r="E4178" s="2">
        <v>38720</v>
      </c>
      <c r="F4178">
        <v>1268.8</v>
      </c>
      <c r="G4178">
        <f t="shared" si="588"/>
        <v>1.6430476892388857E-2</v>
      </c>
      <c r="H4178" s="2">
        <v>38720</v>
      </c>
      <c r="I4178">
        <v>1918.96</v>
      </c>
      <c r="J4178">
        <f t="shared" si="589"/>
        <v>1.6430606904880518E-2</v>
      </c>
      <c r="K4178">
        <f t="shared" si="585"/>
        <v>1.6255406904880518E-2</v>
      </c>
      <c r="L4178">
        <v>3.6966889398423607E-3</v>
      </c>
      <c r="N4178" s="2">
        <v>38720</v>
      </c>
      <c r="O4178">
        <v>26.84</v>
      </c>
      <c r="Q4178" s="2">
        <v>38720</v>
      </c>
      <c r="R4178">
        <v>31445.919999999998</v>
      </c>
      <c r="S4178" s="8">
        <f t="shared" si="590"/>
        <v>2.6386282697255847E-2</v>
      </c>
      <c r="T4178" s="9">
        <f t="shared" si="586"/>
        <v>2.6211082697255847E-2</v>
      </c>
      <c r="U4178" s="3">
        <f>Sheet1!$B$17+Sheet1!$B$18*'Portfolio allocation'!K4178</f>
        <v>1.9136413652429334E-2</v>
      </c>
      <c r="V4178" s="13">
        <f t="shared" si="591"/>
        <v>7.0746690448265127E-3</v>
      </c>
      <c r="W4178" s="13"/>
      <c r="X4178" s="2">
        <v>38720</v>
      </c>
      <c r="Y4178">
        <v>78.380799999999994</v>
      </c>
      <c r="AA4178" s="2">
        <v>38720</v>
      </c>
      <c r="AB4178">
        <v>1007.7</v>
      </c>
      <c r="AC4178">
        <f t="shared" si="592"/>
        <v>-1.7039488022824179E-3</v>
      </c>
      <c r="AD4178">
        <f t="shared" si="587"/>
        <v>-1.8791488022824178E-3</v>
      </c>
      <c r="AE4178">
        <f>Sheet2!$B$17+Sheet2!$B$18*'Portfolio allocation'!K4178</f>
        <v>1.4508109544121819E-2</v>
      </c>
      <c r="AF4178">
        <f t="shared" si="593"/>
        <v>-1.6387258346404237E-2</v>
      </c>
      <c r="AH4178" s="2">
        <v>38720</v>
      </c>
      <c r="AI4178">
        <v>4.3710000000000004</v>
      </c>
      <c r="AJ4178">
        <v>4.38</v>
      </c>
      <c r="AK4178">
        <v>1.1977500000000001</v>
      </c>
      <c r="AR4178" s="3"/>
    </row>
    <row r="4179" spans="1:44" hidden="1" outlineLevel="1" x14ac:dyDescent="0.2">
      <c r="A4179" s="2">
        <v>38721</v>
      </c>
      <c r="B4179">
        <v>11.37</v>
      </c>
      <c r="E4179" s="2">
        <v>38721</v>
      </c>
      <c r="F4179">
        <v>1273.46</v>
      </c>
      <c r="G4179">
        <f t="shared" si="588"/>
        <v>3.672761664565094E-3</v>
      </c>
      <c r="H4179" s="2">
        <v>38721</v>
      </c>
      <c r="I4179">
        <v>1926.39</v>
      </c>
      <c r="J4179">
        <f t="shared" si="589"/>
        <v>3.8718889398423606E-3</v>
      </c>
      <c r="K4179">
        <f t="shared" si="585"/>
        <v>3.6966889398423607E-3</v>
      </c>
      <c r="L4179">
        <v>-1.4804471576367688E-4</v>
      </c>
      <c r="N4179" s="2">
        <v>38721</v>
      </c>
      <c r="O4179">
        <v>26.97</v>
      </c>
      <c r="Q4179" s="2">
        <v>38721</v>
      </c>
      <c r="R4179">
        <v>31598.22</v>
      </c>
      <c r="S4179" s="8">
        <f t="shared" si="590"/>
        <v>4.8432356248442332E-3</v>
      </c>
      <c r="T4179" s="9">
        <f t="shared" si="586"/>
        <v>4.6680356248442328E-3</v>
      </c>
      <c r="U4179" s="3">
        <f>Sheet1!$B$17+Sheet1!$B$18*'Portfolio allocation'!K4179</f>
        <v>4.7287341226982943E-3</v>
      </c>
      <c r="V4179" s="13">
        <f t="shared" si="591"/>
        <v>-6.0698497854061451E-5</v>
      </c>
      <c r="W4179" s="13"/>
      <c r="X4179" s="2">
        <v>38721</v>
      </c>
      <c r="Y4179">
        <v>78.275700000000001</v>
      </c>
      <c r="AA4179" s="2">
        <v>38721</v>
      </c>
      <c r="AB4179">
        <v>1006.35</v>
      </c>
      <c r="AC4179">
        <f t="shared" si="592"/>
        <v>-1.3396844298898536E-3</v>
      </c>
      <c r="AD4179">
        <f t="shared" si="587"/>
        <v>-1.5136844298898535E-3</v>
      </c>
      <c r="AE4179">
        <f>Sheet2!$B$17+Sheet2!$B$18*'Portfolio allocation'!K4179</f>
        <v>3.3405771277367452E-3</v>
      </c>
      <c r="AF4179">
        <f t="shared" si="593"/>
        <v>-4.8542615576265989E-3</v>
      </c>
      <c r="AH4179" s="2">
        <v>38721</v>
      </c>
      <c r="AI4179">
        <v>4.3529999999999998</v>
      </c>
      <c r="AJ4179">
        <v>4.3499999999999996</v>
      </c>
      <c r="AK4179">
        <v>1.20885</v>
      </c>
      <c r="AR4179" s="3"/>
    </row>
    <row r="4180" spans="1:44" hidden="1" outlineLevel="1" x14ac:dyDescent="0.2">
      <c r="A4180" s="2">
        <v>38722</v>
      </c>
      <c r="B4180">
        <v>11.31</v>
      </c>
      <c r="E4180" s="2">
        <v>38722</v>
      </c>
      <c r="F4180">
        <v>1273.48</v>
      </c>
      <c r="G4180">
        <f t="shared" si="588"/>
        <v>1.5705243980868033E-5</v>
      </c>
      <c r="H4180" s="2">
        <v>38722</v>
      </c>
      <c r="I4180">
        <v>1926.44</v>
      </c>
      <c r="J4180">
        <f t="shared" si="589"/>
        <v>2.5955284236323095E-5</v>
      </c>
      <c r="K4180">
        <f t="shared" si="585"/>
        <v>-1.4804471576367688E-4</v>
      </c>
      <c r="L4180">
        <v>9.4651423683062199E-3</v>
      </c>
      <c r="N4180" s="2">
        <v>38722</v>
      </c>
      <c r="O4180">
        <v>26.99</v>
      </c>
      <c r="Q4180" s="2">
        <v>38722</v>
      </c>
      <c r="R4180">
        <v>31621.66</v>
      </c>
      <c r="S4180" s="8">
        <f t="shared" si="590"/>
        <v>7.4181393762051684E-4</v>
      </c>
      <c r="T4180" s="9">
        <f t="shared" si="586"/>
        <v>5.6781393762051684E-4</v>
      </c>
      <c r="U4180" s="3">
        <f>Sheet1!$B$17+Sheet1!$B$18*'Portfolio allocation'!K4180</f>
        <v>3.1795823447849729E-4</v>
      </c>
      <c r="V4180" s="13">
        <f t="shared" si="591"/>
        <v>2.4985570314201954E-4</v>
      </c>
      <c r="W4180" s="13"/>
      <c r="X4180" s="2">
        <v>38722</v>
      </c>
      <c r="Y4180">
        <v>78.801100000000005</v>
      </c>
      <c r="AA4180" s="2">
        <v>38722</v>
      </c>
      <c r="AB4180">
        <v>1013.11</v>
      </c>
      <c r="AC4180">
        <f t="shared" si="592"/>
        <v>6.7173448601380858E-3</v>
      </c>
      <c r="AD4180">
        <f t="shared" si="587"/>
        <v>6.5429448601380859E-3</v>
      </c>
      <c r="AE4180">
        <f>Sheet2!$B$17+Sheet2!$B$18*'Portfolio allocation'!K4180</f>
        <v>-7.8258126854996934E-5</v>
      </c>
      <c r="AF4180">
        <f t="shared" si="593"/>
        <v>6.6212029869930833E-3</v>
      </c>
      <c r="AH4180" s="2">
        <v>38722</v>
      </c>
      <c r="AI4180">
        <v>4.3570000000000002</v>
      </c>
      <c r="AJ4180">
        <v>4.3600000000000003</v>
      </c>
      <c r="AK4180">
        <v>1.2092499999999999</v>
      </c>
      <c r="AR4180" s="3"/>
    </row>
    <row r="4181" spans="1:44" hidden="1" outlineLevel="1" x14ac:dyDescent="0.2">
      <c r="A4181" s="2">
        <v>38723</v>
      </c>
      <c r="B4181">
        <v>11</v>
      </c>
      <c r="E4181" s="2">
        <v>38723</v>
      </c>
      <c r="F4181">
        <v>1285.45</v>
      </c>
      <c r="G4181">
        <f t="shared" si="588"/>
        <v>9.3994409020949909E-3</v>
      </c>
      <c r="H4181" s="2">
        <v>38723</v>
      </c>
      <c r="I4181">
        <v>1945.01</v>
      </c>
      <c r="J4181">
        <f t="shared" si="589"/>
        <v>9.6395423683062198E-3</v>
      </c>
      <c r="K4181">
        <f t="shared" si="585"/>
        <v>9.4651423683062199E-3</v>
      </c>
      <c r="L4181">
        <v>3.4854495596425149E-3</v>
      </c>
      <c r="N4181" s="2">
        <v>38723</v>
      </c>
      <c r="O4181">
        <v>26.91</v>
      </c>
      <c r="Q4181" s="2">
        <v>38723</v>
      </c>
      <c r="R4181">
        <v>31527.93</v>
      </c>
      <c r="S4181" s="8">
        <f t="shared" si="590"/>
        <v>-2.964107513647285E-3</v>
      </c>
      <c r="T4181" s="9">
        <f t="shared" si="586"/>
        <v>-3.1385075136472849E-3</v>
      </c>
      <c r="U4181" s="3">
        <f>Sheet1!$B$17+Sheet1!$B$18*'Portfolio allocation'!K4181</f>
        <v>1.1346450087883047E-2</v>
      </c>
      <c r="V4181" s="13">
        <f t="shared" si="591"/>
        <v>-1.4484957601530332E-2</v>
      </c>
      <c r="W4181" s="13"/>
      <c r="X4181" s="2">
        <v>38723</v>
      </c>
      <c r="Y4181">
        <v>81.141199999999998</v>
      </c>
      <c r="AA4181" s="2">
        <v>38723</v>
      </c>
      <c r="AB4181">
        <v>1043.19</v>
      </c>
      <c r="AC4181">
        <f t="shared" si="592"/>
        <v>2.9690754212277071E-2</v>
      </c>
      <c r="AD4181">
        <f t="shared" si="587"/>
        <v>2.951555421227707E-2</v>
      </c>
      <c r="AE4181">
        <f>Sheet2!$B$17+Sheet2!$B$18*'Portfolio allocation'!K4181</f>
        <v>8.4700330828838388E-3</v>
      </c>
      <c r="AF4181">
        <f t="shared" si="593"/>
        <v>2.104552112939323E-2</v>
      </c>
      <c r="AH4181" s="2">
        <v>38723</v>
      </c>
      <c r="AI4181">
        <v>4.38</v>
      </c>
      <c r="AJ4181">
        <v>4.38</v>
      </c>
      <c r="AK4181">
        <v>1.21465</v>
      </c>
      <c r="AR4181" s="3"/>
    </row>
    <row r="4182" spans="1:44" hidden="1" outlineLevel="1" x14ac:dyDescent="0.2">
      <c r="A4182" s="2">
        <v>38726</v>
      </c>
      <c r="B4182">
        <v>11.13</v>
      </c>
      <c r="E4182" s="2">
        <v>38726</v>
      </c>
      <c r="F4182">
        <v>1290.1500000000001</v>
      </c>
      <c r="G4182">
        <f t="shared" si="588"/>
        <v>3.6563071297990302E-3</v>
      </c>
      <c r="H4182" s="2">
        <v>38726</v>
      </c>
      <c r="I4182">
        <v>1952.13</v>
      </c>
      <c r="J4182">
        <f t="shared" si="589"/>
        <v>3.6606495596425148E-3</v>
      </c>
      <c r="K4182">
        <f t="shared" si="585"/>
        <v>3.4854495596425149E-3</v>
      </c>
      <c r="L4182">
        <v>-4.8295657973601781E-4</v>
      </c>
      <c r="N4182" s="2">
        <v>38726</v>
      </c>
      <c r="O4182">
        <v>26.86</v>
      </c>
      <c r="Q4182" s="2">
        <v>38726</v>
      </c>
      <c r="R4182">
        <v>31469.34</v>
      </c>
      <c r="S4182" s="8">
        <f t="shared" si="590"/>
        <v>-1.8583522609952885E-3</v>
      </c>
      <c r="T4182" s="9">
        <f t="shared" si="586"/>
        <v>-2.0335522609952884E-3</v>
      </c>
      <c r="U4182" s="3">
        <f>Sheet1!$B$17+Sheet1!$B$18*'Portfolio allocation'!K4182</f>
        <v>4.4863949522152072E-3</v>
      </c>
      <c r="V4182" s="13">
        <f t="shared" si="591"/>
        <v>-6.519947213210496E-3</v>
      </c>
      <c r="W4182" s="13"/>
      <c r="X4182" s="2">
        <v>38726</v>
      </c>
      <c r="Y4182">
        <v>79.975899999999996</v>
      </c>
      <c r="AA4182" s="2">
        <v>38726</v>
      </c>
      <c r="AB4182">
        <v>1028.21</v>
      </c>
      <c r="AC4182">
        <f t="shared" si="592"/>
        <v>-1.4359800228146424E-2</v>
      </c>
      <c r="AD4182">
        <f t="shared" si="587"/>
        <v>-1.4535400228146424E-2</v>
      </c>
      <c r="AE4182">
        <f>Sheet2!$B$17+Sheet2!$B$18*'Portfolio allocation'!K4182</f>
        <v>3.1527376816590418E-3</v>
      </c>
      <c r="AF4182">
        <f t="shared" si="593"/>
        <v>-1.7688137909805467E-2</v>
      </c>
      <c r="AH4182" s="2">
        <v>38726</v>
      </c>
      <c r="AI4182">
        <v>4.3760000000000003</v>
      </c>
      <c r="AJ4182">
        <v>4.3899999999999997</v>
      </c>
      <c r="AK4182">
        <v>1.2075499999999999</v>
      </c>
      <c r="AR4182" s="3"/>
    </row>
    <row r="4183" spans="1:44" hidden="1" outlineLevel="1" x14ac:dyDescent="0.2">
      <c r="A4183" s="2">
        <v>38727</v>
      </c>
      <c r="B4183">
        <v>10.86</v>
      </c>
      <c r="E4183" s="2">
        <v>38727</v>
      </c>
      <c r="F4183">
        <v>1289.69</v>
      </c>
      <c r="G4183">
        <f t="shared" si="588"/>
        <v>-3.5654768825332805E-4</v>
      </c>
      <c r="H4183" s="2">
        <v>38727</v>
      </c>
      <c r="I4183">
        <v>1951.53</v>
      </c>
      <c r="J4183">
        <f t="shared" si="589"/>
        <v>-3.0735657973601782E-4</v>
      </c>
      <c r="K4183">
        <f t="shared" si="585"/>
        <v>-4.8295657973601781E-4</v>
      </c>
      <c r="L4183">
        <v>3.4255017837285565E-3</v>
      </c>
      <c r="N4183" s="2">
        <v>38727</v>
      </c>
      <c r="O4183">
        <v>27</v>
      </c>
      <c r="Q4183" s="2">
        <v>38727</v>
      </c>
      <c r="R4183">
        <v>31633.39</v>
      </c>
      <c r="S4183" s="8">
        <f t="shared" si="590"/>
        <v>5.2130105048278086E-3</v>
      </c>
      <c r="T4183" s="9">
        <f t="shared" si="586"/>
        <v>5.0374105048278089E-3</v>
      </c>
      <c r="U4183" s="3">
        <f>Sheet1!$B$17+Sheet1!$B$18*'Portfolio allocation'!K4183</f>
        <v>-6.6261143665942391E-5</v>
      </c>
      <c r="V4183" s="13">
        <f t="shared" si="591"/>
        <v>5.1036716484937515E-3</v>
      </c>
      <c r="W4183" s="13"/>
      <c r="X4183" s="2">
        <v>38727</v>
      </c>
      <c r="Y4183">
        <v>80.300700000000006</v>
      </c>
      <c r="AA4183" s="2">
        <v>38727</v>
      </c>
      <c r="AB4183">
        <v>1032.3900000000001</v>
      </c>
      <c r="AC4183">
        <f t="shared" si="592"/>
        <v>4.0653173962517108E-3</v>
      </c>
      <c r="AD4183">
        <f t="shared" si="587"/>
        <v>3.8885173962517109E-3</v>
      </c>
      <c r="AE4183">
        <f>Sheet2!$B$17+Sheet2!$B$18*'Portfolio allocation'!K4183</f>
        <v>-3.7607030067362461E-4</v>
      </c>
      <c r="AF4183">
        <f t="shared" si="593"/>
        <v>4.2645876969253354E-3</v>
      </c>
      <c r="AH4183" s="2">
        <v>38727</v>
      </c>
      <c r="AI4183">
        <v>4.4290000000000003</v>
      </c>
      <c r="AJ4183">
        <v>4.42</v>
      </c>
      <c r="AK4183">
        <v>1.20695</v>
      </c>
      <c r="AR4183" s="3"/>
    </row>
    <row r="4184" spans="1:44" hidden="1" outlineLevel="1" x14ac:dyDescent="0.2">
      <c r="A4184" s="2">
        <v>38728</v>
      </c>
      <c r="B4184">
        <v>10.94</v>
      </c>
      <c r="E4184" s="2">
        <v>38728</v>
      </c>
      <c r="F4184">
        <v>1294.18</v>
      </c>
      <c r="G4184">
        <f t="shared" si="588"/>
        <v>3.4814567841885413E-3</v>
      </c>
      <c r="H4184" s="2">
        <v>38728</v>
      </c>
      <c r="I4184">
        <v>1958.56</v>
      </c>
      <c r="J4184">
        <f t="shared" si="589"/>
        <v>3.6023017837285565E-3</v>
      </c>
      <c r="K4184">
        <f t="shared" si="585"/>
        <v>3.4255017837285565E-3</v>
      </c>
      <c r="L4184">
        <v>-6.447512588840798E-3</v>
      </c>
      <c r="N4184" s="2">
        <v>38728</v>
      </c>
      <c r="O4184">
        <v>27.29</v>
      </c>
      <c r="Q4184" s="2">
        <v>38728</v>
      </c>
      <c r="R4184">
        <v>31973.14</v>
      </c>
      <c r="S4184" s="8">
        <f t="shared" si="590"/>
        <v>1.0740233658169451E-2</v>
      </c>
      <c r="T4184" s="9">
        <f t="shared" si="586"/>
        <v>1.0563433658169452E-2</v>
      </c>
      <c r="U4184" s="3">
        <f>Sheet1!$B$17+Sheet1!$B$18*'Portfolio allocation'!K4184</f>
        <v>4.4176213444080334E-3</v>
      </c>
      <c r="V4184" s="13">
        <f t="shared" si="591"/>
        <v>6.1458123137614184E-3</v>
      </c>
      <c r="W4184" s="13"/>
      <c r="X4184" s="2">
        <v>38728</v>
      </c>
      <c r="Y4184">
        <v>80.396199999999993</v>
      </c>
      <c r="AA4184" s="2">
        <v>38728</v>
      </c>
      <c r="AB4184">
        <v>1033.6199999999999</v>
      </c>
      <c r="AC4184">
        <f t="shared" si="592"/>
        <v>1.1914102228807177E-3</v>
      </c>
      <c r="AD4184">
        <f t="shared" si="587"/>
        <v>1.0138102228807178E-3</v>
      </c>
      <c r="AE4184">
        <f>Sheet2!$B$17+Sheet2!$B$18*'Portfolio allocation'!K4184</f>
        <v>3.0994305899102632E-3</v>
      </c>
      <c r="AF4184">
        <f t="shared" si="593"/>
        <v>-2.0856203670295455E-3</v>
      </c>
      <c r="AH4184" s="2">
        <v>38728</v>
      </c>
      <c r="AI4184">
        <v>4.4580000000000002</v>
      </c>
      <c r="AJ4184">
        <v>4.4400000000000004</v>
      </c>
      <c r="AK4184">
        <v>1.2098500000000001</v>
      </c>
      <c r="AR4184" s="3"/>
    </row>
    <row r="4185" spans="1:44" hidden="1" outlineLevel="1" x14ac:dyDescent="0.2">
      <c r="A4185" s="2">
        <v>38729</v>
      </c>
      <c r="B4185">
        <v>11.2</v>
      </c>
      <c r="E4185" s="2">
        <v>38729</v>
      </c>
      <c r="F4185">
        <v>1286.06</v>
      </c>
      <c r="G4185">
        <f t="shared" si="588"/>
        <v>-6.2742431501028317E-3</v>
      </c>
      <c r="H4185" s="2">
        <v>38729</v>
      </c>
      <c r="I4185">
        <v>1946.28</v>
      </c>
      <c r="J4185">
        <f t="shared" si="589"/>
        <v>-6.2699125888407981E-3</v>
      </c>
      <c r="K4185">
        <f t="shared" si="585"/>
        <v>-6.447512588840798E-3</v>
      </c>
      <c r="L4185">
        <v>1.0357696199931646E-3</v>
      </c>
      <c r="N4185" s="2">
        <v>38729</v>
      </c>
      <c r="O4185">
        <v>27.14</v>
      </c>
      <c r="Q4185" s="2">
        <v>38729</v>
      </c>
      <c r="R4185">
        <v>31797.41</v>
      </c>
      <c r="S4185" s="8">
        <f t="shared" si="590"/>
        <v>-5.4961758526063109E-3</v>
      </c>
      <c r="T4185" s="9">
        <f t="shared" si="586"/>
        <v>-5.6737758526063109E-3</v>
      </c>
      <c r="U4185" s="3">
        <f>Sheet1!$B$17+Sheet1!$B$18*'Portfolio allocation'!K4185</f>
        <v>-6.9089509592622673E-3</v>
      </c>
      <c r="V4185" s="13">
        <f t="shared" si="591"/>
        <v>1.2351751066559565E-3</v>
      </c>
      <c r="W4185" s="13"/>
      <c r="X4185" s="2">
        <v>38729</v>
      </c>
      <c r="Y4185">
        <v>79.823099999999997</v>
      </c>
      <c r="AA4185" s="2">
        <v>38729</v>
      </c>
      <c r="AB4185">
        <v>1026.25</v>
      </c>
      <c r="AC4185">
        <f t="shared" si="592"/>
        <v>-7.1302799868422362E-3</v>
      </c>
      <c r="AD4185">
        <f t="shared" si="587"/>
        <v>-7.3070799868422366E-3</v>
      </c>
      <c r="AE4185">
        <f>Sheet2!$B$17+Sheet2!$B$18*'Portfolio allocation'!K4185</f>
        <v>-5.6799056735559426E-3</v>
      </c>
      <c r="AF4185">
        <f t="shared" si="593"/>
        <v>-1.6271743132862939E-3</v>
      </c>
      <c r="AH4185" s="2">
        <v>38729</v>
      </c>
      <c r="AI4185">
        <v>4.4109999999999996</v>
      </c>
      <c r="AJ4185">
        <v>4.42</v>
      </c>
      <c r="AK4185">
        <v>1.2038500000000001</v>
      </c>
      <c r="AR4185" s="3"/>
    </row>
    <row r="4186" spans="1:44" hidden="1" outlineLevel="1" x14ac:dyDescent="0.2">
      <c r="A4186" s="2">
        <v>38730</v>
      </c>
      <c r="B4186">
        <v>11.23</v>
      </c>
      <c r="E4186" s="2">
        <v>38730</v>
      </c>
      <c r="F4186">
        <v>1287.6099999999999</v>
      </c>
      <c r="G4186">
        <f t="shared" si="588"/>
        <v>1.2052314822013077E-3</v>
      </c>
      <c r="H4186" s="2">
        <v>38730</v>
      </c>
      <c r="I4186">
        <v>1948.64</v>
      </c>
      <c r="J4186">
        <f t="shared" si="589"/>
        <v>1.2125696199931646E-3</v>
      </c>
      <c r="K4186">
        <f t="shared" si="585"/>
        <v>1.0357696199931646E-3</v>
      </c>
      <c r="L4186">
        <v>-1.7600000000000002E-4</v>
      </c>
      <c r="N4186" s="2">
        <v>38730</v>
      </c>
      <c r="O4186">
        <v>27.19</v>
      </c>
      <c r="Q4186" s="2">
        <v>38730</v>
      </c>
      <c r="R4186">
        <v>31855.98</v>
      </c>
      <c r="S4186" s="8">
        <f t="shared" si="590"/>
        <v>1.8419739217754305E-3</v>
      </c>
      <c r="T4186" s="9">
        <f t="shared" si="586"/>
        <v>1.6651739217754306E-3</v>
      </c>
      <c r="U4186" s="3">
        <f>Sheet1!$B$17+Sheet1!$B$18*'Portfolio allocation'!K4186</f>
        <v>1.6760600423037656E-3</v>
      </c>
      <c r="V4186" s="13">
        <f t="shared" si="591"/>
        <v>-1.0886120528335024E-5</v>
      </c>
      <c r="W4186" s="13"/>
      <c r="X4186" s="2">
        <v>38730</v>
      </c>
      <c r="Y4186">
        <v>79.441000000000003</v>
      </c>
      <c r="AA4186" s="2">
        <v>38730</v>
      </c>
      <c r="AB4186">
        <v>1021.34</v>
      </c>
      <c r="AC4186">
        <f t="shared" si="592"/>
        <v>-4.7844092570036301E-3</v>
      </c>
      <c r="AD4186">
        <f t="shared" si="587"/>
        <v>-4.96040925700363E-3</v>
      </c>
      <c r="AE4186">
        <f>Sheet2!$B$17+Sheet2!$B$18*'Portfolio allocation'!K4186</f>
        <v>9.7441978233521269E-4</v>
      </c>
      <c r="AF4186">
        <f t="shared" si="593"/>
        <v>-5.9348290393388429E-3</v>
      </c>
      <c r="AH4186" s="2">
        <v>38730</v>
      </c>
      <c r="AI4186">
        <v>4.3570000000000002</v>
      </c>
      <c r="AJ4186">
        <v>4.4000000000000004</v>
      </c>
      <c r="AK4186">
        <v>1.2075499999999999</v>
      </c>
      <c r="AR4186" s="3"/>
    </row>
    <row r="4187" spans="1:44" hidden="1" outlineLevel="1" x14ac:dyDescent="0.2">
      <c r="A4187" s="2">
        <v>38733</v>
      </c>
      <c r="B4187">
        <v>11.23</v>
      </c>
      <c r="E4187" s="2">
        <v>38733</v>
      </c>
      <c r="F4187">
        <v>1287.6099999999999</v>
      </c>
      <c r="G4187">
        <f t="shared" si="588"/>
        <v>0</v>
      </c>
      <c r="H4187" s="2">
        <v>38733</v>
      </c>
      <c r="I4187">
        <v>1948.64</v>
      </c>
      <c r="J4187">
        <f t="shared" si="589"/>
        <v>0</v>
      </c>
      <c r="K4187">
        <f t="shared" si="585"/>
        <v>-1.7600000000000002E-4</v>
      </c>
      <c r="L4187">
        <v>-3.8041714426472655E-3</v>
      </c>
      <c r="N4187" s="2">
        <v>38733</v>
      </c>
      <c r="O4187">
        <v>27.19</v>
      </c>
      <c r="Q4187" s="2">
        <v>38733</v>
      </c>
      <c r="R4187">
        <v>31855.98</v>
      </c>
      <c r="S4187" s="8">
        <f t="shared" si="590"/>
        <v>0</v>
      </c>
      <c r="T4187" s="9">
        <f t="shared" si="586"/>
        <v>-1.7600000000000002E-4</v>
      </c>
      <c r="U4187" s="3">
        <f>Sheet1!$B$17+Sheet1!$B$18*'Portfolio allocation'!K4187</f>
        <v>2.8588722392146847E-4</v>
      </c>
      <c r="V4187" s="13">
        <f t="shared" si="591"/>
        <v>-4.6188722392146852E-4</v>
      </c>
      <c r="W4187" s="13"/>
      <c r="X4187" s="2">
        <v>38733</v>
      </c>
      <c r="Y4187">
        <v>79.441000000000003</v>
      </c>
      <c r="AA4187" s="2">
        <v>38733</v>
      </c>
      <c r="AB4187">
        <v>1021.34</v>
      </c>
      <c r="AC4187">
        <f t="shared" si="592"/>
        <v>0</v>
      </c>
      <c r="AD4187">
        <f t="shared" si="587"/>
        <v>-1.7600000000000002E-4</v>
      </c>
      <c r="AE4187">
        <f>Sheet2!$B$17+Sheet2!$B$18*'Portfolio allocation'!K4187</f>
        <v>-1.0311667880174007E-4</v>
      </c>
      <c r="AF4187">
        <f t="shared" si="593"/>
        <v>-7.2883321198259952E-5</v>
      </c>
      <c r="AH4187" s="2">
        <v>38733</v>
      </c>
      <c r="AI4187">
        <v>4.3570000000000002</v>
      </c>
      <c r="AJ4187">
        <v>4.4000000000000004</v>
      </c>
      <c r="AK4187">
        <v>1.2120500000000001</v>
      </c>
      <c r="AR4187" s="3"/>
    </row>
    <row r="4188" spans="1:44" hidden="1" outlineLevel="1" x14ac:dyDescent="0.2">
      <c r="A4188" s="2">
        <v>38734</v>
      </c>
      <c r="B4188">
        <v>11.91</v>
      </c>
      <c r="E4188" s="2">
        <v>38734</v>
      </c>
      <c r="F4188">
        <v>1282.93</v>
      </c>
      <c r="G4188">
        <f t="shared" si="588"/>
        <v>-3.6346409238821042E-3</v>
      </c>
      <c r="H4188" s="2">
        <v>38734</v>
      </c>
      <c r="I4188">
        <v>1941.57</v>
      </c>
      <c r="J4188">
        <f t="shared" si="589"/>
        <v>-3.6281714426472655E-3</v>
      </c>
      <c r="K4188">
        <f t="shared" si="585"/>
        <v>-3.8041714426472655E-3</v>
      </c>
      <c r="L4188">
        <v>-3.9675466637823188E-3</v>
      </c>
      <c r="N4188" s="2">
        <v>38734</v>
      </c>
      <c r="O4188">
        <v>26.99</v>
      </c>
      <c r="Q4188" s="2">
        <v>38734</v>
      </c>
      <c r="R4188">
        <v>31621.66</v>
      </c>
      <c r="S4188" s="8">
        <f t="shared" si="590"/>
        <v>-7.3556048189382661E-3</v>
      </c>
      <c r="T4188" s="9">
        <f t="shared" si="586"/>
        <v>-7.5316048189382661E-3</v>
      </c>
      <c r="U4188" s="3">
        <f>Sheet1!$B$17+Sheet1!$B$18*'Portfolio allocation'!K4188</f>
        <v>-3.87644300517568E-3</v>
      </c>
      <c r="V4188" s="13">
        <f t="shared" si="591"/>
        <v>-3.655161813762586E-3</v>
      </c>
      <c r="W4188" s="13"/>
      <c r="X4188" s="2">
        <v>38734</v>
      </c>
      <c r="Y4188">
        <v>79.278700000000001</v>
      </c>
      <c r="AA4188" s="2">
        <v>38734</v>
      </c>
      <c r="AB4188">
        <v>1019.25</v>
      </c>
      <c r="AC4188">
        <f t="shared" si="592"/>
        <v>-2.0463312902657682E-3</v>
      </c>
      <c r="AD4188">
        <f t="shared" si="587"/>
        <v>-2.2231312902657682E-3</v>
      </c>
      <c r="AE4188">
        <f>Sheet2!$B$17+Sheet2!$B$18*'Portfolio allocation'!K4188</f>
        <v>-3.3293792886287957E-3</v>
      </c>
      <c r="AF4188">
        <f t="shared" si="593"/>
        <v>1.1062479983630275E-3</v>
      </c>
      <c r="AH4188" s="2">
        <v>38734</v>
      </c>
      <c r="AI4188">
        <v>4.3330000000000002</v>
      </c>
      <c r="AJ4188">
        <v>4.42</v>
      </c>
      <c r="AK4188">
        <v>1.20655</v>
      </c>
      <c r="AR4188" s="3"/>
    </row>
    <row r="4189" spans="1:44" hidden="1" outlineLevel="1" x14ac:dyDescent="0.2">
      <c r="A4189" s="2">
        <v>38735</v>
      </c>
      <c r="B4189">
        <v>12.25</v>
      </c>
      <c r="E4189" s="2">
        <v>38735</v>
      </c>
      <c r="F4189">
        <v>1277.93</v>
      </c>
      <c r="G4189">
        <f t="shared" si="588"/>
        <v>-3.8973287708604643E-3</v>
      </c>
      <c r="H4189" s="2">
        <v>38735</v>
      </c>
      <c r="I4189">
        <v>1934.21</v>
      </c>
      <c r="J4189">
        <f t="shared" si="589"/>
        <v>-3.7907466637823184E-3</v>
      </c>
      <c r="K4189">
        <f t="shared" si="585"/>
        <v>-3.9675466637823188E-3</v>
      </c>
      <c r="L4189">
        <v>5.3913647804530772E-3</v>
      </c>
      <c r="N4189" s="2">
        <v>38735</v>
      </c>
      <c r="O4189">
        <v>26.83</v>
      </c>
      <c r="Q4189" s="2">
        <v>38735</v>
      </c>
      <c r="R4189">
        <v>31434.2</v>
      </c>
      <c r="S4189" s="8">
        <f t="shared" si="590"/>
        <v>-5.9282150272945699E-3</v>
      </c>
      <c r="T4189" s="9">
        <f t="shared" si="586"/>
        <v>-6.1050150272945703E-3</v>
      </c>
      <c r="U4189" s="3">
        <f>Sheet1!$B$17+Sheet1!$B$18*'Portfolio allocation'!K4189</f>
        <v>-4.0638711993405321E-3</v>
      </c>
      <c r="V4189" s="13">
        <f t="shared" si="591"/>
        <v>-2.0411438279540383E-3</v>
      </c>
      <c r="W4189" s="13"/>
      <c r="X4189" s="2">
        <v>38735</v>
      </c>
      <c r="Y4189">
        <v>80.0428</v>
      </c>
      <c r="AA4189" s="2">
        <v>38735</v>
      </c>
      <c r="AB4189">
        <v>1029.07</v>
      </c>
      <c r="AC4189">
        <f t="shared" si="592"/>
        <v>9.6345351974489457E-3</v>
      </c>
      <c r="AD4189">
        <f t="shared" si="587"/>
        <v>9.4577351974489462E-3</v>
      </c>
      <c r="AE4189">
        <f>Sheet2!$B$17+Sheet2!$B$18*'Portfolio allocation'!K4189</f>
        <v>-3.4746567033409467E-3</v>
      </c>
      <c r="AF4189">
        <f t="shared" si="593"/>
        <v>1.2932391900789892E-2</v>
      </c>
      <c r="AH4189" s="2">
        <v>38735</v>
      </c>
      <c r="AI4189">
        <v>4.3419999999999996</v>
      </c>
      <c r="AJ4189">
        <v>4.42</v>
      </c>
      <c r="AK4189">
        <v>1.2100500000000001</v>
      </c>
      <c r="AR4189" s="3"/>
    </row>
    <row r="4190" spans="1:44" hidden="1" outlineLevel="1" x14ac:dyDescent="0.2">
      <c r="A4190" s="2">
        <v>38736</v>
      </c>
      <c r="B4190">
        <v>11.98</v>
      </c>
      <c r="E4190" s="2">
        <v>38736</v>
      </c>
      <c r="F4190">
        <v>1285.04</v>
      </c>
      <c r="G4190">
        <f t="shared" si="588"/>
        <v>5.5636850218712119E-3</v>
      </c>
      <c r="H4190" s="2">
        <v>38736</v>
      </c>
      <c r="I4190">
        <v>1944.98</v>
      </c>
      <c r="J4190">
        <f t="shared" si="589"/>
        <v>5.5681647804530776E-3</v>
      </c>
      <c r="K4190">
        <f t="shared" si="585"/>
        <v>5.3913647804530772E-3</v>
      </c>
      <c r="L4190">
        <v>-1.8496154436549516E-2</v>
      </c>
      <c r="N4190" s="2">
        <v>38736</v>
      </c>
      <c r="O4190">
        <v>27.02</v>
      </c>
      <c r="Q4190" s="2">
        <v>38736</v>
      </c>
      <c r="R4190">
        <v>31656.799999999999</v>
      </c>
      <c r="S4190" s="8">
        <f t="shared" si="590"/>
        <v>7.0814590477885631E-3</v>
      </c>
      <c r="T4190" s="9">
        <f t="shared" si="586"/>
        <v>6.9046590477885627E-3</v>
      </c>
      <c r="U4190" s="3">
        <f>Sheet1!$B$17+Sheet1!$B$18*'Portfolio allocation'!K4190</f>
        <v>6.6729091958441927E-3</v>
      </c>
      <c r="V4190" s="13">
        <f t="shared" si="591"/>
        <v>2.3174985194436993E-4</v>
      </c>
      <c r="W4190" s="13"/>
      <c r="X4190" s="2">
        <v>38736</v>
      </c>
      <c r="Y4190">
        <v>79.364599999999996</v>
      </c>
      <c r="AA4190" s="2">
        <v>38736</v>
      </c>
      <c r="AB4190">
        <v>1020.35</v>
      </c>
      <c r="AC4190">
        <f t="shared" si="592"/>
        <v>-8.4736704014303221E-3</v>
      </c>
      <c r="AD4190">
        <f t="shared" si="587"/>
        <v>-8.6508704014303228E-3</v>
      </c>
      <c r="AE4190">
        <f>Sheet2!$B$17+Sheet2!$B$18*'Portfolio allocation'!K4190</f>
        <v>4.8475261202987653E-3</v>
      </c>
      <c r="AF4190">
        <f t="shared" si="593"/>
        <v>-1.3498396521729088E-2</v>
      </c>
      <c r="AH4190" s="2">
        <v>38736</v>
      </c>
      <c r="AI4190">
        <v>4.3780000000000001</v>
      </c>
      <c r="AJ4190">
        <v>4.43</v>
      </c>
      <c r="AK4190">
        <v>1.2115499999999999</v>
      </c>
      <c r="AR4190" s="3"/>
    </row>
    <row r="4191" spans="1:44" hidden="1" outlineLevel="1" x14ac:dyDescent="0.2">
      <c r="A4191" s="2">
        <v>38737</v>
      </c>
      <c r="B4191">
        <v>14.56</v>
      </c>
      <c r="E4191" s="2">
        <v>38737</v>
      </c>
      <c r="F4191">
        <v>1261.49</v>
      </c>
      <c r="G4191">
        <f t="shared" si="588"/>
        <v>-1.83262777812363E-2</v>
      </c>
      <c r="H4191" s="2">
        <v>38737</v>
      </c>
      <c r="I4191">
        <v>1909.35</v>
      </c>
      <c r="J4191">
        <f t="shared" si="589"/>
        <v>-1.8318954436549517E-2</v>
      </c>
      <c r="K4191">
        <f t="shared" si="585"/>
        <v>-1.8496154436549516E-2</v>
      </c>
      <c r="L4191">
        <v>1.686908864273251E-3</v>
      </c>
      <c r="N4191" s="2">
        <v>38737</v>
      </c>
      <c r="O4191">
        <v>26.41</v>
      </c>
      <c r="Q4191" s="2">
        <v>38737</v>
      </c>
      <c r="R4191">
        <v>30942.13</v>
      </c>
      <c r="S4191" s="8">
        <f t="shared" si="590"/>
        <v>-2.2575560385130422E-2</v>
      </c>
      <c r="T4191" s="9">
        <f t="shared" si="586"/>
        <v>-2.2752760385130421E-2</v>
      </c>
      <c r="U4191" s="3">
        <f>Sheet1!$B$17+Sheet1!$B$18*'Portfolio allocation'!K4191</f>
        <v>-2.0731458240145079E-2</v>
      </c>
      <c r="V4191" s="13">
        <f t="shared" si="591"/>
        <v>-2.0213021449853423E-3</v>
      </c>
      <c r="W4191" s="13"/>
      <c r="X4191" s="2">
        <v>38737</v>
      </c>
      <c r="Y4191">
        <v>77.712199999999996</v>
      </c>
      <c r="AA4191" s="2">
        <v>38737</v>
      </c>
      <c r="AB4191">
        <v>999.11</v>
      </c>
      <c r="AC4191">
        <f t="shared" si="592"/>
        <v>-2.0816386534032394E-2</v>
      </c>
      <c r="AD4191">
        <f t="shared" si="587"/>
        <v>-2.0993986534032394E-2</v>
      </c>
      <c r="AE4191">
        <f>Sheet2!$B$17+Sheet2!$B$18*'Portfolio allocation'!K4191</f>
        <v>-1.6393865393192982E-2</v>
      </c>
      <c r="AF4191">
        <f t="shared" si="593"/>
        <v>-4.6001211408394117E-3</v>
      </c>
      <c r="AH4191" s="2">
        <v>38737</v>
      </c>
      <c r="AI4191">
        <v>4.3620000000000001</v>
      </c>
      <c r="AJ4191">
        <v>4.4400000000000004</v>
      </c>
      <c r="AK4191">
        <v>1.2094</v>
      </c>
      <c r="AR4191" s="3"/>
    </row>
    <row r="4192" spans="1:44" hidden="1" outlineLevel="1" x14ac:dyDescent="0.2">
      <c r="A4192" s="2">
        <v>38740</v>
      </c>
      <c r="B4192">
        <v>13.93</v>
      </c>
      <c r="E4192" s="2">
        <v>38740</v>
      </c>
      <c r="F4192">
        <v>1263.82</v>
      </c>
      <c r="G4192">
        <f t="shared" si="588"/>
        <v>1.8470221721931246E-3</v>
      </c>
      <c r="H4192" s="2">
        <v>38740</v>
      </c>
      <c r="I4192">
        <v>1912.91</v>
      </c>
      <c r="J4192">
        <f t="shared" si="589"/>
        <v>1.864508864273251E-3</v>
      </c>
      <c r="K4192">
        <f t="shared" si="585"/>
        <v>1.686908864273251E-3</v>
      </c>
      <c r="L4192">
        <v>2.2423961503677094E-3</v>
      </c>
      <c r="N4192" s="2">
        <v>38740</v>
      </c>
      <c r="O4192">
        <v>26.35</v>
      </c>
      <c r="Q4192" s="2">
        <v>38740</v>
      </c>
      <c r="R4192">
        <v>30871.83</v>
      </c>
      <c r="S4192" s="8">
        <f t="shared" si="590"/>
        <v>-2.2719832151180119E-3</v>
      </c>
      <c r="T4192" s="9">
        <f t="shared" si="586"/>
        <v>-2.4495832151180119E-3</v>
      </c>
      <c r="U4192" s="3">
        <f>Sheet1!$B$17+Sheet1!$B$18*'Portfolio allocation'!K4192</f>
        <v>2.4230634854048331E-3</v>
      </c>
      <c r="V4192" s="13">
        <f t="shared" si="591"/>
        <v>-4.872646700522845E-3</v>
      </c>
      <c r="W4192" s="13"/>
      <c r="X4192" s="2">
        <v>38740</v>
      </c>
      <c r="Y4192">
        <v>77.759900000000002</v>
      </c>
      <c r="AA4192" s="2">
        <v>38740</v>
      </c>
      <c r="AB4192">
        <v>999.72</v>
      </c>
      <c r="AC4192">
        <f t="shared" si="592"/>
        <v>6.1054338361143934E-4</v>
      </c>
      <c r="AD4192">
        <f t="shared" si="587"/>
        <v>4.3254338361143935E-4</v>
      </c>
      <c r="AE4192">
        <f>Sheet2!$B$17+Sheet2!$B$18*'Portfolio allocation'!K4192</f>
        <v>1.5534294104136192E-3</v>
      </c>
      <c r="AF4192">
        <f t="shared" si="593"/>
        <v>-1.1208860268021798E-3</v>
      </c>
      <c r="AH4192" s="2">
        <v>38740</v>
      </c>
      <c r="AI4192">
        <v>4.3600000000000003</v>
      </c>
      <c r="AJ4192">
        <v>4.45</v>
      </c>
      <c r="AK4192">
        <v>1.2282500000000001</v>
      </c>
      <c r="AR4192" s="3"/>
    </row>
    <row r="4193" spans="1:44" hidden="1" outlineLevel="1" x14ac:dyDescent="0.2">
      <c r="A4193" s="2">
        <v>38741</v>
      </c>
      <c r="B4193">
        <v>13.31</v>
      </c>
      <c r="E4193" s="2">
        <v>38741</v>
      </c>
      <c r="F4193">
        <v>1266.8599999999999</v>
      </c>
      <c r="G4193">
        <f t="shared" si="588"/>
        <v>2.4054058331091088E-3</v>
      </c>
      <c r="H4193" s="2">
        <v>38741</v>
      </c>
      <c r="I4193">
        <v>1917.54</v>
      </c>
      <c r="J4193">
        <f t="shared" si="589"/>
        <v>2.4203961503677096E-3</v>
      </c>
      <c r="K4193">
        <f t="shared" si="585"/>
        <v>2.2423961503677094E-3</v>
      </c>
      <c r="L4193">
        <v>-1.8784949132742749E-3</v>
      </c>
      <c r="N4193" s="2">
        <v>38741</v>
      </c>
      <c r="O4193">
        <v>26.28</v>
      </c>
      <c r="Q4193" s="2">
        <v>38741</v>
      </c>
      <c r="R4193">
        <v>30789.83</v>
      </c>
      <c r="S4193" s="8">
        <f t="shared" si="590"/>
        <v>-2.6561431570464311E-3</v>
      </c>
      <c r="T4193" s="9">
        <f t="shared" si="586"/>
        <v>-2.8341431570464313E-3</v>
      </c>
      <c r="U4193" s="3">
        <f>Sheet1!$B$17+Sheet1!$B$18*'Portfolio allocation'!K4193</f>
        <v>3.0603325779323572E-3</v>
      </c>
      <c r="V4193" s="13">
        <f t="shared" si="591"/>
        <v>-5.8944757349787885E-3</v>
      </c>
      <c r="W4193" s="13"/>
      <c r="X4193" s="2">
        <v>38741</v>
      </c>
      <c r="Y4193">
        <v>77.224999999999994</v>
      </c>
      <c r="AA4193" s="2">
        <v>38741</v>
      </c>
      <c r="AB4193">
        <v>992.85</v>
      </c>
      <c r="AC4193">
        <f t="shared" si="592"/>
        <v>-6.8719241387588115E-3</v>
      </c>
      <c r="AD4193">
        <f t="shared" si="587"/>
        <v>-7.0503241387588119E-3</v>
      </c>
      <c r="AE4193">
        <f>Sheet2!$B$17+Sheet2!$B$18*'Portfolio allocation'!K4193</f>
        <v>2.0473828769712052E-3</v>
      </c>
      <c r="AF4193">
        <f t="shared" si="593"/>
        <v>-9.097707015730018E-3</v>
      </c>
      <c r="AH4193" s="2">
        <v>38741</v>
      </c>
      <c r="AI4193">
        <v>4.3929999999999998</v>
      </c>
      <c r="AJ4193">
        <v>4.46</v>
      </c>
      <c r="AK4193">
        <v>1.2275499999999999</v>
      </c>
      <c r="AR4193" s="3"/>
    </row>
    <row r="4194" spans="1:44" hidden="1" outlineLevel="1" x14ac:dyDescent="0.2">
      <c r="A4194" s="2">
        <v>38742</v>
      </c>
      <c r="B4194">
        <v>12.87</v>
      </c>
      <c r="E4194" s="2">
        <v>38742</v>
      </c>
      <c r="F4194">
        <v>1264.68</v>
      </c>
      <c r="G4194">
        <f t="shared" si="588"/>
        <v>-1.7207899846863883E-3</v>
      </c>
      <c r="H4194" s="2">
        <v>38742</v>
      </c>
      <c r="I4194">
        <v>1914.28</v>
      </c>
      <c r="J4194">
        <f t="shared" si="589"/>
        <v>-1.7000949132742749E-3</v>
      </c>
      <c r="K4194">
        <f t="shared" si="585"/>
        <v>-1.8784949132742749E-3</v>
      </c>
      <c r="L4194">
        <v>7.0755918089307731E-3</v>
      </c>
      <c r="N4194" s="2">
        <v>38742</v>
      </c>
      <c r="O4194">
        <v>26.4</v>
      </c>
      <c r="Q4194" s="2">
        <v>38742</v>
      </c>
      <c r="R4194">
        <v>30930.41</v>
      </c>
      <c r="S4194" s="8">
        <f t="shared" si="590"/>
        <v>4.5657933155200947E-3</v>
      </c>
      <c r="T4194" s="9">
        <f t="shared" si="586"/>
        <v>4.3873933155200943E-3</v>
      </c>
      <c r="U4194" s="3">
        <f>Sheet1!$B$17+Sheet1!$B$18*'Portfolio allocation'!K4194</f>
        <v>-1.6672580875457172E-3</v>
      </c>
      <c r="V4194" s="13">
        <f t="shared" si="591"/>
        <v>6.0546514030658111E-3</v>
      </c>
      <c r="W4194" s="13"/>
      <c r="X4194" s="2">
        <v>38742</v>
      </c>
      <c r="Y4194">
        <v>77.282300000000006</v>
      </c>
      <c r="AA4194" s="2">
        <v>38742</v>
      </c>
      <c r="AB4194">
        <v>993.58</v>
      </c>
      <c r="AC4194">
        <f t="shared" si="592"/>
        <v>7.352570881804521E-4</v>
      </c>
      <c r="AD4194">
        <f t="shared" si="587"/>
        <v>5.5485708818045205E-4</v>
      </c>
      <c r="AE4194">
        <f>Sheet2!$B$17+Sheet2!$B$18*'Portfolio allocation'!K4194</f>
        <v>-1.617018590258782E-3</v>
      </c>
      <c r="AF4194">
        <f t="shared" si="593"/>
        <v>2.1718756784392338E-3</v>
      </c>
      <c r="AH4194" s="2">
        <v>38742</v>
      </c>
      <c r="AI4194">
        <v>4.4809999999999999</v>
      </c>
      <c r="AJ4194">
        <v>4.51</v>
      </c>
      <c r="AK4194">
        <v>1.2263500000000001</v>
      </c>
      <c r="AR4194" s="3"/>
    </row>
    <row r="4195" spans="1:44" hidden="1" outlineLevel="1" x14ac:dyDescent="0.2">
      <c r="A4195" s="2">
        <v>38743</v>
      </c>
      <c r="B4195">
        <v>12.42</v>
      </c>
      <c r="E4195" s="2">
        <v>38743</v>
      </c>
      <c r="F4195">
        <v>1273.83</v>
      </c>
      <c r="G4195">
        <f t="shared" si="588"/>
        <v>7.2350317866969327E-3</v>
      </c>
      <c r="H4195" s="2">
        <v>38743</v>
      </c>
      <c r="I4195">
        <v>1928.17</v>
      </c>
      <c r="J4195">
        <f t="shared" si="589"/>
        <v>7.2559918089307729E-3</v>
      </c>
      <c r="K4195">
        <f t="shared" si="585"/>
        <v>7.0755918089307731E-3</v>
      </c>
      <c r="L4195">
        <v>7.6867635447080782E-3</v>
      </c>
      <c r="N4195" s="2">
        <v>38743</v>
      </c>
      <c r="O4195">
        <v>26.5</v>
      </c>
      <c r="Q4195" s="2">
        <v>38743</v>
      </c>
      <c r="R4195">
        <v>31047.58</v>
      </c>
      <c r="S4195" s="8">
        <f t="shared" si="590"/>
        <v>3.7881812753211008E-3</v>
      </c>
      <c r="T4195" s="9">
        <f t="shared" si="586"/>
        <v>3.607781275321101E-3</v>
      </c>
      <c r="U4195" s="3">
        <f>Sheet1!$B$17+Sheet1!$B$18*'Portfolio allocation'!K4195</f>
        <v>8.605097126902975E-3</v>
      </c>
      <c r="V4195" s="13">
        <f t="shared" si="591"/>
        <v>-4.997315851581874E-3</v>
      </c>
      <c r="W4195" s="13"/>
      <c r="X4195" s="2">
        <v>38743</v>
      </c>
      <c r="Y4195">
        <v>77.100800000000007</v>
      </c>
      <c r="AA4195" s="2">
        <v>38743</v>
      </c>
      <c r="AB4195">
        <v>991.25</v>
      </c>
      <c r="AC4195">
        <f t="shared" si="592"/>
        <v>-2.3450552547354953E-3</v>
      </c>
      <c r="AD4195">
        <f t="shared" si="587"/>
        <v>-2.5258552547354953E-3</v>
      </c>
      <c r="AE4195">
        <f>Sheet2!$B$17+Sheet2!$B$18*'Portfolio allocation'!K4195</f>
        <v>6.3451837625387968E-3</v>
      </c>
      <c r="AF4195">
        <f t="shared" si="593"/>
        <v>-8.8710390172742921E-3</v>
      </c>
      <c r="AH4195" s="2">
        <v>38743</v>
      </c>
      <c r="AI4195">
        <v>4.5250000000000004</v>
      </c>
      <c r="AJ4195">
        <v>4.5199999999999996</v>
      </c>
      <c r="AK4195">
        <v>1.2249000000000001</v>
      </c>
      <c r="AR4195" s="3"/>
    </row>
    <row r="4196" spans="1:44" hidden="1" outlineLevel="1" x14ac:dyDescent="0.2">
      <c r="A4196" s="2">
        <v>38744</v>
      </c>
      <c r="B4196">
        <v>11.97</v>
      </c>
      <c r="E4196" s="2">
        <v>38744</v>
      </c>
      <c r="F4196">
        <v>1283.72</v>
      </c>
      <c r="G4196">
        <f t="shared" si="588"/>
        <v>7.7639873452501895E-3</v>
      </c>
      <c r="H4196" s="2">
        <v>38744</v>
      </c>
      <c r="I4196">
        <v>1943.34</v>
      </c>
      <c r="J4196">
        <f t="shared" si="589"/>
        <v>7.8675635447080783E-3</v>
      </c>
      <c r="K4196">
        <f t="shared" si="585"/>
        <v>7.6867635447080782E-3</v>
      </c>
      <c r="L4196">
        <v>1.0122209474411376E-3</v>
      </c>
      <c r="N4196" s="2">
        <v>38744</v>
      </c>
      <c r="O4196">
        <v>27.79</v>
      </c>
      <c r="Q4196" s="2">
        <v>38744</v>
      </c>
      <c r="R4196">
        <v>32558.95</v>
      </c>
      <c r="S4196" s="8">
        <f t="shared" si="590"/>
        <v>4.8679156314276328E-2</v>
      </c>
      <c r="T4196" s="9">
        <f t="shared" si="586"/>
        <v>4.8498356314276327E-2</v>
      </c>
      <c r="U4196" s="3">
        <f>Sheet1!$B$17+Sheet1!$B$18*'Portfolio allocation'!K4196</f>
        <v>9.306248831338286E-3</v>
      </c>
      <c r="V4196" s="13">
        <f t="shared" si="591"/>
        <v>3.9192107482938041E-2</v>
      </c>
      <c r="W4196" s="13"/>
      <c r="X4196" s="2">
        <v>38744</v>
      </c>
      <c r="Y4196">
        <v>77.3874</v>
      </c>
      <c r="AA4196" s="2">
        <v>38744</v>
      </c>
      <c r="AB4196">
        <v>994.93</v>
      </c>
      <c r="AC4196">
        <f t="shared" si="592"/>
        <v>3.712484237074376E-3</v>
      </c>
      <c r="AD4196">
        <f t="shared" si="587"/>
        <v>3.5308842370743759E-3</v>
      </c>
      <c r="AE4196">
        <f>Sheet2!$B$17+Sheet2!$B$18*'Portfolio allocation'!K4196</f>
        <v>6.8886532623931677E-3</v>
      </c>
      <c r="AF4196">
        <f t="shared" si="593"/>
        <v>-3.3577690253187918E-3</v>
      </c>
      <c r="AH4196" s="2">
        <v>38744</v>
      </c>
      <c r="AI4196">
        <v>4.508</v>
      </c>
      <c r="AJ4196">
        <v>4.54</v>
      </c>
      <c r="AK4196">
        <v>1.2136499999999999</v>
      </c>
      <c r="AR4196" s="3"/>
    </row>
    <row r="4197" spans="1:44" hidden="1" outlineLevel="1" x14ac:dyDescent="0.2">
      <c r="A4197" s="2">
        <v>38747</v>
      </c>
      <c r="B4197">
        <v>12.39</v>
      </c>
      <c r="E4197" s="2">
        <v>38747</v>
      </c>
      <c r="F4197">
        <v>1285.2</v>
      </c>
      <c r="G4197">
        <f t="shared" si="588"/>
        <v>1.1528993861589232E-3</v>
      </c>
      <c r="H4197" s="2">
        <v>38747</v>
      </c>
      <c r="I4197">
        <v>1945.66</v>
      </c>
      <c r="J4197">
        <f t="shared" si="589"/>
        <v>1.1938209474411376E-3</v>
      </c>
      <c r="K4197">
        <f t="shared" si="585"/>
        <v>1.0122209474411376E-3</v>
      </c>
      <c r="L4197">
        <v>-4.1565449132942517E-3</v>
      </c>
      <c r="N4197" s="2">
        <v>38747</v>
      </c>
      <c r="O4197">
        <v>28</v>
      </c>
      <c r="Q4197" s="2">
        <v>38747</v>
      </c>
      <c r="R4197">
        <v>32804.99</v>
      </c>
      <c r="S4197" s="8">
        <f t="shared" si="590"/>
        <v>7.5567547479262753E-3</v>
      </c>
      <c r="T4197" s="9">
        <f t="shared" si="586"/>
        <v>7.3751547479262757E-3</v>
      </c>
      <c r="U4197" s="3">
        <f>Sheet1!$B$17+Sheet1!$B$18*'Portfolio allocation'!K4197</f>
        <v>1.6490444083493527E-3</v>
      </c>
      <c r="V4197" s="13">
        <f t="shared" si="591"/>
        <v>5.7261103395769234E-3</v>
      </c>
      <c r="W4197" s="13"/>
      <c r="X4197" s="2">
        <v>38747</v>
      </c>
      <c r="Y4197">
        <v>77.970100000000002</v>
      </c>
      <c r="AA4197" s="2">
        <v>38747</v>
      </c>
      <c r="AB4197">
        <v>1002.42</v>
      </c>
      <c r="AC4197">
        <f t="shared" si="592"/>
        <v>7.5281678108007899E-3</v>
      </c>
      <c r="AD4197">
        <f t="shared" si="587"/>
        <v>7.34456781080079E-3</v>
      </c>
      <c r="AE4197">
        <f>Sheet2!$B$17+Sheet2!$B$18*'Portfolio allocation'!K4197</f>
        <v>9.5347970192097742E-4</v>
      </c>
      <c r="AF4197">
        <f t="shared" si="593"/>
        <v>6.3910881088798128E-3</v>
      </c>
      <c r="AH4197" s="2">
        <v>38747</v>
      </c>
      <c r="AI4197">
        <v>4.5339999999999998</v>
      </c>
      <c r="AJ4197">
        <v>4.59</v>
      </c>
      <c r="AK4197">
        <v>1.20835</v>
      </c>
      <c r="AR4197" s="3"/>
    </row>
    <row r="4198" spans="1:44" hidden="1" outlineLevel="1" x14ac:dyDescent="0.2">
      <c r="A4198" s="2">
        <v>38748</v>
      </c>
      <c r="B4198">
        <v>12.95</v>
      </c>
      <c r="E4198" s="2">
        <v>38748</v>
      </c>
      <c r="F4198">
        <v>1280.08</v>
      </c>
      <c r="G4198">
        <f t="shared" si="588"/>
        <v>-3.9838157485216907E-3</v>
      </c>
      <c r="H4198" s="2">
        <v>38748</v>
      </c>
      <c r="I4198">
        <v>1937.93</v>
      </c>
      <c r="J4198">
        <f t="shared" si="589"/>
        <v>-3.9729449132942518E-3</v>
      </c>
      <c r="K4198">
        <f t="shared" si="585"/>
        <v>-4.1565449132942517E-3</v>
      </c>
      <c r="L4198">
        <v>1.7879754294531313E-3</v>
      </c>
      <c r="N4198" s="2">
        <v>38748</v>
      </c>
      <c r="O4198">
        <v>28.15</v>
      </c>
      <c r="Q4198" s="2">
        <v>38748</v>
      </c>
      <c r="R4198">
        <v>32980.730000000003</v>
      </c>
      <c r="S4198" s="8">
        <f t="shared" si="590"/>
        <v>5.3571118296333875E-3</v>
      </c>
      <c r="T4198" s="9">
        <f t="shared" si="586"/>
        <v>5.1735118296333876E-3</v>
      </c>
      <c r="U4198" s="3">
        <f>Sheet1!$B$17+Sheet1!$B$18*'Portfolio allocation'!K4198</f>
        <v>-4.2806947810332362E-3</v>
      </c>
      <c r="V4198" s="13">
        <f t="shared" si="591"/>
        <v>9.4542066106666246E-3</v>
      </c>
      <c r="W4198" s="13"/>
      <c r="X4198" s="2">
        <v>38748</v>
      </c>
      <c r="Y4198">
        <v>77.654899999999998</v>
      </c>
      <c r="AA4198" s="2">
        <v>38748</v>
      </c>
      <c r="AB4198">
        <v>998.37</v>
      </c>
      <c r="AC4198">
        <f t="shared" si="592"/>
        <v>-4.0402226611599978E-3</v>
      </c>
      <c r="AD4198">
        <f t="shared" si="587"/>
        <v>-4.2234226611599975E-3</v>
      </c>
      <c r="AE4198">
        <f>Sheet2!$B$17+Sheet2!$B$18*'Portfolio allocation'!K4198</f>
        <v>-3.6427187685883948E-3</v>
      </c>
      <c r="AF4198">
        <f t="shared" si="593"/>
        <v>-5.8070389257160269E-4</v>
      </c>
      <c r="AH4198" s="2">
        <v>38748</v>
      </c>
      <c r="AI4198">
        <v>4.5250000000000004</v>
      </c>
      <c r="AJ4198">
        <v>4.58</v>
      </c>
      <c r="AK4198">
        <v>1.2142999999999999</v>
      </c>
      <c r="AR4198" s="3"/>
    </row>
    <row r="4199" spans="1:44" hidden="1" outlineLevel="1" x14ac:dyDescent="0.2">
      <c r="A4199" s="2">
        <v>38749</v>
      </c>
      <c r="B4199">
        <v>12.36</v>
      </c>
      <c r="E4199" s="2">
        <v>38749</v>
      </c>
      <c r="F4199">
        <v>1282.46</v>
      </c>
      <c r="G4199">
        <f t="shared" si="588"/>
        <v>1.8592587963253138E-3</v>
      </c>
      <c r="H4199" s="2">
        <v>38749</v>
      </c>
      <c r="I4199">
        <v>1941.75</v>
      </c>
      <c r="J4199">
        <f t="shared" si="589"/>
        <v>1.9711754294531314E-3</v>
      </c>
      <c r="K4199">
        <f t="shared" si="585"/>
        <v>1.7879754294531313E-3</v>
      </c>
      <c r="L4199">
        <v>-8.9801890047637549E-3</v>
      </c>
      <c r="N4199" s="2">
        <v>38749</v>
      </c>
      <c r="O4199">
        <v>28.04</v>
      </c>
      <c r="Q4199" s="2">
        <v>38749</v>
      </c>
      <c r="R4199">
        <v>32851.85</v>
      </c>
      <c r="S4199" s="8">
        <f t="shared" si="590"/>
        <v>-3.9077364266953962E-3</v>
      </c>
      <c r="T4199" s="9">
        <f t="shared" si="586"/>
        <v>-4.0909364266953959E-3</v>
      </c>
      <c r="U4199" s="3">
        <f>Sheet1!$B$17+Sheet1!$B$18*'Portfolio allocation'!K4199</f>
        <v>2.5390096103465733E-3</v>
      </c>
      <c r="V4199" s="13">
        <f t="shared" si="591"/>
        <v>-6.6299460370419696E-3</v>
      </c>
      <c r="W4199" s="13"/>
      <c r="X4199" s="2">
        <v>38749</v>
      </c>
      <c r="Y4199">
        <v>78.266199999999998</v>
      </c>
      <c r="AA4199" s="2">
        <v>38749</v>
      </c>
      <c r="AB4199">
        <v>1006.23</v>
      </c>
      <c r="AC4199">
        <f t="shared" si="592"/>
        <v>7.8728327173291923E-3</v>
      </c>
      <c r="AD4199">
        <f t="shared" si="587"/>
        <v>7.6888327173291922E-3</v>
      </c>
      <c r="AE4199">
        <f>Sheet2!$B$17+Sheet2!$B$18*'Portfolio allocation'!K4199</f>
        <v>1.6433003786128463E-3</v>
      </c>
      <c r="AF4199">
        <f t="shared" si="593"/>
        <v>6.0455323387163459E-3</v>
      </c>
      <c r="AH4199" s="2">
        <v>38749</v>
      </c>
      <c r="AI4199">
        <v>4.5620000000000003</v>
      </c>
      <c r="AJ4199">
        <v>4.5999999999999996</v>
      </c>
      <c r="AK4199">
        <v>1.2099500000000001</v>
      </c>
      <c r="AR4199" s="3"/>
    </row>
    <row r="4200" spans="1:44" hidden="1" outlineLevel="1" x14ac:dyDescent="0.2">
      <c r="A4200" s="2">
        <v>38750</v>
      </c>
      <c r="B4200">
        <v>13.23</v>
      </c>
      <c r="E4200" s="2">
        <v>38750</v>
      </c>
      <c r="F4200">
        <v>1270.8399999999999</v>
      </c>
      <c r="G4200">
        <f t="shared" si="588"/>
        <v>-9.0607114451913828E-3</v>
      </c>
      <c r="H4200" s="2">
        <v>38750</v>
      </c>
      <c r="I4200">
        <v>1924.67</v>
      </c>
      <c r="J4200">
        <f t="shared" si="589"/>
        <v>-8.7961890047637548E-3</v>
      </c>
      <c r="K4200">
        <f t="shared" si="585"/>
        <v>-8.9801890047637549E-3</v>
      </c>
      <c r="L4200">
        <v>-5.4684227155824819E-3</v>
      </c>
      <c r="N4200" s="2">
        <v>38750</v>
      </c>
      <c r="O4200">
        <v>27.68</v>
      </c>
      <c r="Q4200" s="2">
        <v>38750</v>
      </c>
      <c r="R4200">
        <v>32430.07</v>
      </c>
      <c r="S4200" s="8">
        <f t="shared" si="590"/>
        <v>-1.2838850780093058E-2</v>
      </c>
      <c r="T4200" s="9">
        <f t="shared" si="586"/>
        <v>-1.3022850780093059E-2</v>
      </c>
      <c r="U4200" s="3">
        <f>Sheet1!$B$17+Sheet1!$B$18*'Portfolio allocation'!K4200</f>
        <v>-9.8145015301652188E-3</v>
      </c>
      <c r="V4200" s="13">
        <f t="shared" si="591"/>
        <v>-3.2083492499278398E-3</v>
      </c>
      <c r="W4200" s="13"/>
      <c r="X4200" s="2">
        <v>38750</v>
      </c>
      <c r="Y4200">
        <v>77.587999999999994</v>
      </c>
      <c r="AA4200" s="2">
        <v>38750</v>
      </c>
      <c r="AB4200">
        <v>997.51</v>
      </c>
      <c r="AC4200">
        <f t="shared" si="592"/>
        <v>-8.6660107530087682E-3</v>
      </c>
      <c r="AD4200">
        <f t="shared" si="587"/>
        <v>-8.8504107530087677E-3</v>
      </c>
      <c r="AE4200">
        <f>Sheet2!$B$17+Sheet2!$B$18*'Portfolio allocation'!K4200</f>
        <v>-7.9320261570138759E-3</v>
      </c>
      <c r="AF4200">
        <f t="shared" si="593"/>
        <v>-9.1838459599489185E-4</v>
      </c>
      <c r="AH4200" s="2">
        <v>38750</v>
      </c>
      <c r="AI4200">
        <v>4.5629999999999997</v>
      </c>
      <c r="AJ4200">
        <v>4.6100000000000003</v>
      </c>
      <c r="AK4200">
        <v>1.20875</v>
      </c>
      <c r="AR4200" s="3"/>
    </row>
    <row r="4201" spans="1:44" hidden="1" outlineLevel="1" x14ac:dyDescent="0.2">
      <c r="A4201" s="2">
        <v>38751</v>
      </c>
      <c r="B4201">
        <v>12.96</v>
      </c>
      <c r="E4201" s="2">
        <v>38751</v>
      </c>
      <c r="F4201">
        <v>1264.03</v>
      </c>
      <c r="G4201">
        <f t="shared" si="588"/>
        <v>-5.3586604135846816E-3</v>
      </c>
      <c r="H4201" s="2">
        <v>38751</v>
      </c>
      <c r="I4201">
        <v>1914.5</v>
      </c>
      <c r="J4201">
        <f t="shared" si="589"/>
        <v>-5.2840227155824815E-3</v>
      </c>
      <c r="K4201">
        <f t="shared" si="585"/>
        <v>-5.4684227155824819E-3</v>
      </c>
      <c r="L4201">
        <v>6.1958756855572008E-4</v>
      </c>
      <c r="N4201" s="2">
        <v>38751</v>
      </c>
      <c r="O4201">
        <v>27.54</v>
      </c>
      <c r="Q4201" s="2">
        <v>38751</v>
      </c>
      <c r="R4201">
        <v>32266.05</v>
      </c>
      <c r="S4201" s="8">
        <f t="shared" si="590"/>
        <v>-5.0576517411156097E-3</v>
      </c>
      <c r="T4201" s="9">
        <f t="shared" si="586"/>
        <v>-5.24205174111561E-3</v>
      </c>
      <c r="U4201" s="3">
        <f>Sheet1!$B$17+Sheet1!$B$18*'Portfolio allocation'!K4201</f>
        <v>-5.7857142432231612E-3</v>
      </c>
      <c r="V4201" s="13">
        <f t="shared" si="591"/>
        <v>5.4366250210755116E-4</v>
      </c>
      <c r="W4201" s="13"/>
      <c r="X4201" s="2">
        <v>38751</v>
      </c>
      <c r="Y4201">
        <v>76.384500000000003</v>
      </c>
      <c r="AA4201" s="2">
        <v>38751</v>
      </c>
      <c r="AB4201">
        <v>982.04</v>
      </c>
      <c r="AC4201">
        <f t="shared" si="592"/>
        <v>-1.5508616454972923E-2</v>
      </c>
      <c r="AD4201">
        <f t="shared" si="587"/>
        <v>-1.5693416454972922E-2</v>
      </c>
      <c r="AE4201">
        <f>Sheet2!$B$17+Sheet2!$B$18*'Portfolio allocation'!K4201</f>
        <v>-4.8092739794128392E-3</v>
      </c>
      <c r="AF4201">
        <f t="shared" si="593"/>
        <v>-1.0884142475560084E-2</v>
      </c>
      <c r="AH4201" s="2">
        <v>38751</v>
      </c>
      <c r="AI4201">
        <v>4.5309999999999997</v>
      </c>
      <c r="AJ4201">
        <v>4.62</v>
      </c>
      <c r="AK4201">
        <v>1.2000500000000001</v>
      </c>
      <c r="AR4201" s="3"/>
    </row>
    <row r="4202" spans="1:44" hidden="1" outlineLevel="1" x14ac:dyDescent="0.2">
      <c r="A4202" s="2">
        <v>38754</v>
      </c>
      <c r="B4202">
        <v>13.04</v>
      </c>
      <c r="E4202" s="2">
        <v>38754</v>
      </c>
      <c r="F4202">
        <v>1265.02</v>
      </c>
      <c r="G4202">
        <f t="shared" si="588"/>
        <v>7.8320925927388707E-4</v>
      </c>
      <c r="H4202" s="2">
        <v>38754</v>
      </c>
      <c r="I4202">
        <v>1916.04</v>
      </c>
      <c r="J4202">
        <f t="shared" si="589"/>
        <v>8.0438756855572002E-4</v>
      </c>
      <c r="K4202">
        <f t="shared" si="585"/>
        <v>6.1958756855572008E-4</v>
      </c>
      <c r="L4202">
        <v>-8.2551250788084028E-3</v>
      </c>
      <c r="N4202" s="2">
        <v>38754</v>
      </c>
      <c r="O4202">
        <v>27.17</v>
      </c>
      <c r="Q4202" s="2">
        <v>38754</v>
      </c>
      <c r="R4202">
        <v>31832.55</v>
      </c>
      <c r="S4202" s="8">
        <f t="shared" si="590"/>
        <v>-1.3435174122645943E-2</v>
      </c>
      <c r="T4202" s="9">
        <f t="shared" si="586"/>
        <v>-1.3619974122645944E-2</v>
      </c>
      <c r="U4202" s="3">
        <f>Sheet1!$B$17+Sheet1!$B$18*'Portfolio allocation'!K4202</f>
        <v>1.1986054454389077E-3</v>
      </c>
      <c r="V4202" s="13">
        <f t="shared" si="591"/>
        <v>-1.4818579568084852E-2</v>
      </c>
      <c r="W4202" s="13"/>
      <c r="X4202" s="2">
        <v>38754</v>
      </c>
      <c r="Y4202">
        <v>75.945099999999996</v>
      </c>
      <c r="AA4202" s="2">
        <v>38754</v>
      </c>
      <c r="AB4202">
        <v>976.39</v>
      </c>
      <c r="AC4202">
        <f t="shared" si="592"/>
        <v>-5.7533298032665936E-3</v>
      </c>
      <c r="AD4202">
        <f t="shared" si="587"/>
        <v>-5.9397298032665934E-3</v>
      </c>
      <c r="AE4202">
        <f>Sheet2!$B$17+Sheet2!$B$18*'Portfolio allocation'!K4202</f>
        <v>6.0434008443261062E-4</v>
      </c>
      <c r="AF4202">
        <f t="shared" si="593"/>
        <v>-6.5440698876992037E-3</v>
      </c>
      <c r="AH4202" s="2">
        <v>38754</v>
      </c>
      <c r="AI4202">
        <v>4.5469999999999997</v>
      </c>
      <c r="AJ4202">
        <v>4.66</v>
      </c>
      <c r="AK4202">
        <v>1.1979</v>
      </c>
      <c r="AR4202" s="3"/>
    </row>
    <row r="4203" spans="1:44" hidden="1" outlineLevel="1" x14ac:dyDescent="0.2">
      <c r="A4203" s="2">
        <v>38755</v>
      </c>
      <c r="B4203">
        <v>13.59</v>
      </c>
      <c r="E4203" s="2">
        <v>38755</v>
      </c>
      <c r="F4203">
        <v>1254.78</v>
      </c>
      <c r="G4203">
        <f t="shared" si="588"/>
        <v>-8.0947336800999414E-3</v>
      </c>
      <c r="H4203" s="2">
        <v>38755</v>
      </c>
      <c r="I4203">
        <v>1900.58</v>
      </c>
      <c r="J4203">
        <f t="shared" si="589"/>
        <v>-8.0687250788084031E-3</v>
      </c>
      <c r="K4203">
        <f t="shared" si="585"/>
        <v>-8.2551250788084028E-3</v>
      </c>
      <c r="L4203">
        <v>8.8954382977828508E-3</v>
      </c>
      <c r="N4203" s="2">
        <v>38755</v>
      </c>
      <c r="O4203">
        <v>26.94</v>
      </c>
      <c r="Q4203" s="2">
        <v>38755</v>
      </c>
      <c r="R4203">
        <v>31563.07</v>
      </c>
      <c r="S4203" s="8">
        <f t="shared" si="590"/>
        <v>-8.4655486286835391E-3</v>
      </c>
      <c r="T4203" s="9">
        <f t="shared" si="586"/>
        <v>-8.6519486286835388E-3</v>
      </c>
      <c r="U4203" s="3">
        <f>Sheet1!$B$17+Sheet1!$B$18*'Portfolio allocation'!K4203</f>
        <v>-8.9826898187457087E-3</v>
      </c>
      <c r="V4203" s="13">
        <f t="shared" si="591"/>
        <v>3.3074119006216984E-4</v>
      </c>
      <c r="W4203" s="13"/>
      <c r="X4203" s="2">
        <v>38755</v>
      </c>
      <c r="Y4203">
        <v>76.269900000000007</v>
      </c>
      <c r="AA4203" s="2">
        <v>38755</v>
      </c>
      <c r="AB4203">
        <v>980.57</v>
      </c>
      <c r="AC4203">
        <f t="shared" si="592"/>
        <v>4.2810762093017374E-3</v>
      </c>
      <c r="AD4203">
        <f t="shared" si="587"/>
        <v>4.095076209301737E-3</v>
      </c>
      <c r="AE4203">
        <f>Sheet2!$B$17+Sheet2!$B$18*'Portfolio allocation'!K4203</f>
        <v>-7.2872808160006223E-3</v>
      </c>
      <c r="AF4203">
        <f t="shared" si="593"/>
        <v>1.138235702530236E-2</v>
      </c>
      <c r="AH4203" s="2">
        <v>38755</v>
      </c>
      <c r="AI4203">
        <v>4.5709999999999997</v>
      </c>
      <c r="AJ4203">
        <v>4.6500000000000004</v>
      </c>
      <c r="AK4203">
        <v>1.1952499999999999</v>
      </c>
      <c r="AR4203" s="3"/>
    </row>
    <row r="4204" spans="1:44" hidden="1" outlineLevel="1" x14ac:dyDescent="0.2">
      <c r="A4204" s="2">
        <v>38756</v>
      </c>
      <c r="B4204">
        <v>12.83</v>
      </c>
      <c r="E4204" s="2">
        <v>38756</v>
      </c>
      <c r="F4204">
        <v>1265.6500000000001</v>
      </c>
      <c r="G4204">
        <f t="shared" si="588"/>
        <v>8.6628731729865294E-3</v>
      </c>
      <c r="H4204" s="2">
        <v>38756</v>
      </c>
      <c r="I4204">
        <v>1917.84</v>
      </c>
      <c r="J4204">
        <f t="shared" si="589"/>
        <v>9.0814382977828512E-3</v>
      </c>
      <c r="K4204">
        <f t="shared" si="585"/>
        <v>8.8954382977828508E-3</v>
      </c>
      <c r="L4204">
        <v>-1.6150906102698449E-3</v>
      </c>
      <c r="N4204" s="2">
        <v>38756</v>
      </c>
      <c r="O4204">
        <v>26.91</v>
      </c>
      <c r="Q4204" s="2">
        <v>38756</v>
      </c>
      <c r="R4204">
        <v>31527.93</v>
      </c>
      <c r="S4204" s="8">
        <f t="shared" si="590"/>
        <v>-1.1133264286394828E-3</v>
      </c>
      <c r="T4204" s="9">
        <f t="shared" si="586"/>
        <v>-1.2993264286394828E-3</v>
      </c>
      <c r="U4204" s="3">
        <f>Sheet1!$B$17+Sheet1!$B$18*'Portfolio allocation'!K4204</f>
        <v>1.0692871139957445E-2</v>
      </c>
      <c r="V4204" s="13">
        <f t="shared" si="591"/>
        <v>-1.1992197568596928E-2</v>
      </c>
      <c r="W4204" s="13"/>
      <c r="X4204" s="2">
        <v>38756</v>
      </c>
      <c r="Y4204">
        <v>77.177300000000002</v>
      </c>
      <c r="AA4204" s="2">
        <v>38756</v>
      </c>
      <c r="AB4204">
        <v>994.69</v>
      </c>
      <c r="AC4204">
        <f t="shared" si="592"/>
        <v>1.4399787878478953E-2</v>
      </c>
      <c r="AD4204">
        <f t="shared" si="587"/>
        <v>1.4213387878478954E-2</v>
      </c>
      <c r="AE4204">
        <f>Sheet2!$B$17+Sheet2!$B$18*'Portfolio allocation'!K4204</f>
        <v>7.9634376889090915E-3</v>
      </c>
      <c r="AF4204">
        <f t="shared" si="593"/>
        <v>6.2499501895698622E-3</v>
      </c>
      <c r="AH4204" s="2">
        <v>38756</v>
      </c>
      <c r="AI4204">
        <v>4.5979999999999999</v>
      </c>
      <c r="AJ4204">
        <v>4.66</v>
      </c>
      <c r="AK4204">
        <v>1.1950499999999999</v>
      </c>
      <c r="AR4204" s="3"/>
    </row>
    <row r="4205" spans="1:44" hidden="1" outlineLevel="1" x14ac:dyDescent="0.2">
      <c r="A4205" s="2">
        <v>38757</v>
      </c>
      <c r="B4205">
        <v>13.12</v>
      </c>
      <c r="E4205" s="2">
        <v>38757</v>
      </c>
      <c r="F4205">
        <v>1263.77</v>
      </c>
      <c r="G4205">
        <f t="shared" si="588"/>
        <v>-1.4854027574764395E-3</v>
      </c>
      <c r="H4205" s="2">
        <v>38757</v>
      </c>
      <c r="I4205">
        <v>1915.1</v>
      </c>
      <c r="J4205">
        <f t="shared" si="589"/>
        <v>-1.4286906102698449E-3</v>
      </c>
      <c r="K4205">
        <f t="shared" si="585"/>
        <v>-1.6150906102698449E-3</v>
      </c>
      <c r="L4205">
        <v>2.3722131272519184E-3</v>
      </c>
      <c r="N4205" s="2">
        <v>38757</v>
      </c>
      <c r="O4205">
        <v>26.66</v>
      </c>
      <c r="Q4205" s="2">
        <v>38757</v>
      </c>
      <c r="R4205">
        <v>31235.02</v>
      </c>
      <c r="S4205" s="8">
        <f t="shared" si="590"/>
        <v>-9.2904925886349021E-3</v>
      </c>
      <c r="T4205" s="9">
        <f t="shared" si="586"/>
        <v>-9.4768925886349019E-3</v>
      </c>
      <c r="U4205" s="3">
        <f>Sheet1!$B$17+Sheet1!$B$18*'Portfolio allocation'!K4205</f>
        <v>-1.3650739955862585E-3</v>
      </c>
      <c r="V4205" s="13">
        <f t="shared" si="591"/>
        <v>-8.111818593048643E-3</v>
      </c>
      <c r="W4205" s="13"/>
      <c r="X4205" s="2">
        <v>38757</v>
      </c>
      <c r="Y4205">
        <v>76.795199999999994</v>
      </c>
      <c r="AA4205" s="2">
        <v>38757</v>
      </c>
      <c r="AB4205">
        <v>989.76</v>
      </c>
      <c r="AC4205">
        <f t="shared" si="592"/>
        <v>-4.9563180488394476E-3</v>
      </c>
      <c r="AD4205">
        <f t="shared" si="587"/>
        <v>-5.1427180488394474E-3</v>
      </c>
      <c r="AE4205">
        <f>Sheet2!$B$17+Sheet2!$B$18*'Portfolio allocation'!K4205</f>
        <v>-1.3827927639756968E-3</v>
      </c>
      <c r="AF4205">
        <f t="shared" si="593"/>
        <v>-3.7599252848637505E-3</v>
      </c>
      <c r="AH4205" s="2">
        <v>38757</v>
      </c>
      <c r="AI4205">
        <v>4.5449999999999999</v>
      </c>
      <c r="AJ4205">
        <v>4.66</v>
      </c>
      <c r="AK4205">
        <v>1.1951499999999999</v>
      </c>
      <c r="AR4205" s="3"/>
    </row>
    <row r="4206" spans="1:44" hidden="1" outlineLevel="1" x14ac:dyDescent="0.2">
      <c r="A4206" s="2">
        <v>38758</v>
      </c>
      <c r="B4206">
        <v>12.87</v>
      </c>
      <c r="E4206" s="2">
        <v>38758</v>
      </c>
      <c r="F4206">
        <v>1266.99</v>
      </c>
      <c r="G4206">
        <f t="shared" si="588"/>
        <v>2.5479319812939938E-3</v>
      </c>
      <c r="H4206" s="2">
        <v>38758</v>
      </c>
      <c r="I4206">
        <v>1920</v>
      </c>
      <c r="J4206">
        <f t="shared" si="589"/>
        <v>2.5586131272519186E-3</v>
      </c>
      <c r="K4206">
        <f t="shared" si="585"/>
        <v>2.3722131272519184E-3</v>
      </c>
      <c r="L4206">
        <v>-3.3025833333333648E-3</v>
      </c>
      <c r="N4206" s="2">
        <v>38758</v>
      </c>
      <c r="O4206">
        <v>26.69</v>
      </c>
      <c r="Q4206" s="2">
        <v>38758</v>
      </c>
      <c r="R4206">
        <v>31270.17</v>
      </c>
      <c r="S4206" s="8">
        <f t="shared" si="590"/>
        <v>1.1253394427150898E-3</v>
      </c>
      <c r="T4206" s="9">
        <f t="shared" si="586"/>
        <v>9.3893944271508981E-4</v>
      </c>
      <c r="U4206" s="3">
        <f>Sheet1!$B$17+Sheet1!$B$18*'Portfolio allocation'!K4206</f>
        <v>3.2092619038136317E-3</v>
      </c>
      <c r="V4206" s="13">
        <f t="shared" si="591"/>
        <v>-2.2703224610985421E-3</v>
      </c>
      <c r="W4206" s="13"/>
      <c r="X4206" s="2">
        <v>38758</v>
      </c>
      <c r="Y4206">
        <v>77.683499999999995</v>
      </c>
      <c r="AA4206" s="2">
        <v>38758</v>
      </c>
      <c r="AB4206">
        <v>1001.21</v>
      </c>
      <c r="AC4206">
        <f t="shared" si="592"/>
        <v>1.1568461041060463E-2</v>
      </c>
      <c r="AD4206">
        <f t="shared" si="587"/>
        <v>1.1380461041060462E-2</v>
      </c>
      <c r="AE4206">
        <f>Sheet2!$B$17+Sheet2!$B$18*'Portfolio allocation'!K4206</f>
        <v>2.1628194447472627E-3</v>
      </c>
      <c r="AF4206">
        <f t="shared" si="593"/>
        <v>9.2176415963131988E-3</v>
      </c>
      <c r="AH4206" s="2">
        <v>38758</v>
      </c>
      <c r="AI4206">
        <v>4.5819999999999999</v>
      </c>
      <c r="AJ4206">
        <v>4.7</v>
      </c>
      <c r="AK4206">
        <v>1.1911499999999999</v>
      </c>
      <c r="AR4206" s="3"/>
    </row>
    <row r="4207" spans="1:44" hidden="1" outlineLevel="1" x14ac:dyDescent="0.2">
      <c r="A4207" s="2">
        <v>38761</v>
      </c>
      <c r="B4207">
        <v>13.35</v>
      </c>
      <c r="E4207" s="2">
        <v>38761</v>
      </c>
      <c r="F4207">
        <v>1262.8599999999999</v>
      </c>
      <c r="G4207">
        <f t="shared" si="588"/>
        <v>-3.2596942359450765E-3</v>
      </c>
      <c r="H4207" s="2">
        <v>38761</v>
      </c>
      <c r="I4207">
        <v>1914.02</v>
      </c>
      <c r="J4207">
        <f t="shared" si="589"/>
        <v>-3.114583333333365E-3</v>
      </c>
      <c r="K4207">
        <f t="shared" si="585"/>
        <v>-3.3025833333333648E-3</v>
      </c>
      <c r="L4207">
        <v>9.9686336819887131E-3</v>
      </c>
      <c r="N4207" s="2">
        <v>38761</v>
      </c>
      <c r="O4207">
        <v>26.39</v>
      </c>
      <c r="Q4207" s="2">
        <v>38761</v>
      </c>
      <c r="R4207">
        <v>30918.7</v>
      </c>
      <c r="S4207" s="8">
        <f t="shared" si="590"/>
        <v>-1.1239785392915924E-2</v>
      </c>
      <c r="T4207" s="9">
        <f t="shared" si="586"/>
        <v>-1.1427785392915925E-2</v>
      </c>
      <c r="U4207" s="3">
        <f>Sheet1!$B$17+Sheet1!$B$18*'Portfolio allocation'!K4207</f>
        <v>-3.301008414237605E-3</v>
      </c>
      <c r="V4207" s="13">
        <f t="shared" si="591"/>
        <v>-8.1267769786783194E-3</v>
      </c>
      <c r="W4207" s="13"/>
      <c r="X4207" s="2">
        <v>38761</v>
      </c>
      <c r="Y4207">
        <v>76.833399999999997</v>
      </c>
      <c r="AA4207" s="2">
        <v>38761</v>
      </c>
      <c r="AB4207">
        <v>990.26</v>
      </c>
      <c r="AC4207">
        <f t="shared" si="592"/>
        <v>-1.0936766512519847E-2</v>
      </c>
      <c r="AD4207">
        <f t="shared" si="587"/>
        <v>-1.1124766512519847E-2</v>
      </c>
      <c r="AE4207">
        <f>Sheet2!$B$17+Sheet2!$B$18*'Portfolio allocation'!K4207</f>
        <v>-2.8833543451568474E-3</v>
      </c>
      <c r="AF4207">
        <f t="shared" si="593"/>
        <v>-8.2414121673630002E-3</v>
      </c>
      <c r="AH4207" s="2">
        <v>38761</v>
      </c>
      <c r="AI4207">
        <v>4.5839999999999996</v>
      </c>
      <c r="AJ4207">
        <v>4.7</v>
      </c>
      <c r="AK4207">
        <v>1.19065</v>
      </c>
      <c r="AR4207" s="3"/>
    </row>
    <row r="4208" spans="1:44" hidden="1" outlineLevel="1" x14ac:dyDescent="0.2">
      <c r="A4208" s="2">
        <v>38762</v>
      </c>
      <c r="B4208">
        <v>12.25</v>
      </c>
      <c r="E4208" s="2">
        <v>38762</v>
      </c>
      <c r="F4208">
        <v>1275.53</v>
      </c>
      <c r="G4208">
        <f t="shared" si="588"/>
        <v>1.0032782731260736E-2</v>
      </c>
      <c r="H4208" s="2">
        <v>38762</v>
      </c>
      <c r="I4208">
        <v>1933.46</v>
      </c>
      <c r="J4208">
        <f t="shared" si="589"/>
        <v>1.0156633681988714E-2</v>
      </c>
      <c r="K4208">
        <f t="shared" si="585"/>
        <v>9.9686336819887131E-3</v>
      </c>
      <c r="L4208">
        <v>3.5458381016416404E-3</v>
      </c>
      <c r="N4208" s="2">
        <v>38762</v>
      </c>
      <c r="O4208">
        <v>26.65</v>
      </c>
      <c r="Q4208" s="2">
        <v>38762</v>
      </c>
      <c r="R4208">
        <v>31223.32</v>
      </c>
      <c r="S4208" s="8">
        <f t="shared" si="590"/>
        <v>9.8522900380675349E-3</v>
      </c>
      <c r="T4208" s="9">
        <f t="shared" si="586"/>
        <v>9.6642900380675342E-3</v>
      </c>
      <c r="U4208" s="3">
        <f>Sheet1!$B$17+Sheet1!$B$18*'Portfolio allocation'!K4208</f>
        <v>1.1924068083106384E-2</v>
      </c>
      <c r="V4208" s="13">
        <f t="shared" si="591"/>
        <v>-2.2597780450388499E-3</v>
      </c>
      <c r="W4208" s="13"/>
      <c r="X4208" s="2">
        <v>38762</v>
      </c>
      <c r="Y4208">
        <v>77.454300000000003</v>
      </c>
      <c r="AA4208" s="2">
        <v>38762</v>
      </c>
      <c r="AB4208">
        <v>998.26</v>
      </c>
      <c r="AC4208">
        <f t="shared" si="592"/>
        <v>8.0786864055903962E-3</v>
      </c>
      <c r="AD4208">
        <f t="shared" si="587"/>
        <v>7.8902864055903962E-3</v>
      </c>
      <c r="AE4208">
        <f>Sheet2!$B$17+Sheet2!$B$18*'Portfolio allocation'!K4208</f>
        <v>8.9177504042354753E-3</v>
      </c>
      <c r="AF4208">
        <f t="shared" si="593"/>
        <v>-1.0274639986450791E-3</v>
      </c>
      <c r="AH4208" s="2">
        <v>38762</v>
      </c>
      <c r="AI4208">
        <v>4.6150000000000002</v>
      </c>
      <c r="AJ4208">
        <v>4.71</v>
      </c>
      <c r="AK4208">
        <v>1.1873499999999999</v>
      </c>
      <c r="AR4208" s="3"/>
    </row>
    <row r="4209" spans="1:44" hidden="1" outlineLevel="1" x14ac:dyDescent="0.2">
      <c r="A4209" s="2">
        <v>38763</v>
      </c>
      <c r="B4209">
        <v>12.31</v>
      </c>
      <c r="E4209" s="2">
        <v>38763</v>
      </c>
      <c r="F4209">
        <v>1280</v>
      </c>
      <c r="G4209">
        <f t="shared" si="588"/>
        <v>3.5044256113145877E-3</v>
      </c>
      <c r="H4209" s="2">
        <v>38763</v>
      </c>
      <c r="I4209">
        <v>1940.68</v>
      </c>
      <c r="J4209">
        <f t="shared" si="589"/>
        <v>3.7342381016416404E-3</v>
      </c>
      <c r="K4209">
        <f t="shared" si="585"/>
        <v>3.5458381016416404E-3</v>
      </c>
      <c r="L4209">
        <v>7.2217738936866888E-3</v>
      </c>
      <c r="N4209" s="2">
        <v>38763</v>
      </c>
      <c r="O4209">
        <v>26.88</v>
      </c>
      <c r="Q4209" s="2">
        <v>38763</v>
      </c>
      <c r="R4209">
        <v>31598.23</v>
      </c>
      <c r="S4209" s="8">
        <f t="shared" si="590"/>
        <v>1.20073714134179E-2</v>
      </c>
      <c r="T4209" s="9">
        <f t="shared" si="586"/>
        <v>1.18189714134179E-2</v>
      </c>
      <c r="U4209" s="3">
        <f>Sheet1!$B$17+Sheet1!$B$18*'Portfolio allocation'!K4209</f>
        <v>4.555674218045782E-3</v>
      </c>
      <c r="V4209" s="13">
        <f t="shared" si="591"/>
        <v>7.2632971953721179E-3</v>
      </c>
      <c r="W4209" s="13"/>
      <c r="X4209" s="2">
        <v>38763</v>
      </c>
      <c r="Y4209">
        <v>77.224999999999994</v>
      </c>
      <c r="AA4209" s="2">
        <v>38763</v>
      </c>
      <c r="AB4209">
        <v>995.3</v>
      </c>
      <c r="AC4209">
        <f t="shared" si="592"/>
        <v>-2.9651593773165619E-3</v>
      </c>
      <c r="AD4209">
        <f t="shared" si="587"/>
        <v>-3.1531593773165617E-3</v>
      </c>
      <c r="AE4209">
        <f>Sheet2!$B$17+Sheet2!$B$18*'Portfolio allocation'!K4209</f>
        <v>3.2064367138557102E-3</v>
      </c>
      <c r="AF4209">
        <f t="shared" si="593"/>
        <v>-6.3595960911722715E-3</v>
      </c>
      <c r="AH4209" s="2">
        <v>38763</v>
      </c>
      <c r="AI4209">
        <v>4.6029999999999998</v>
      </c>
      <c r="AJ4209">
        <v>4.7</v>
      </c>
      <c r="AK4209">
        <v>1.1898500000000001</v>
      </c>
      <c r="AR4209" s="3"/>
    </row>
    <row r="4210" spans="1:44" hidden="1" outlineLevel="1" x14ac:dyDescent="0.2">
      <c r="A4210" s="2">
        <v>38764</v>
      </c>
      <c r="B4210">
        <v>11.48</v>
      </c>
      <c r="E4210" s="2">
        <v>38764</v>
      </c>
      <c r="F4210">
        <v>1289.3800000000001</v>
      </c>
      <c r="G4210">
        <f t="shared" si="588"/>
        <v>7.3281250000001297E-3</v>
      </c>
      <c r="H4210" s="2">
        <v>38764</v>
      </c>
      <c r="I4210">
        <v>1955.06</v>
      </c>
      <c r="J4210">
        <f t="shared" si="589"/>
        <v>7.4097738936866886E-3</v>
      </c>
      <c r="K4210">
        <f t="shared" si="585"/>
        <v>7.2217738936866888E-3</v>
      </c>
      <c r="L4210">
        <v>-1.8397232084948379E-3</v>
      </c>
      <c r="N4210" s="2">
        <v>38764</v>
      </c>
      <c r="O4210">
        <v>26.81</v>
      </c>
      <c r="Q4210" s="2">
        <v>38764</v>
      </c>
      <c r="R4210">
        <v>31515.95</v>
      </c>
      <c r="S4210" s="8">
        <f t="shared" si="590"/>
        <v>-2.6039433221417552E-3</v>
      </c>
      <c r="T4210" s="9">
        <f t="shared" si="586"/>
        <v>-2.791943322141755E-3</v>
      </c>
      <c r="U4210" s="3">
        <f>Sheet1!$B$17+Sheet1!$B$18*'Portfolio allocation'!K4210</f>
        <v>8.7728009192816585E-3</v>
      </c>
      <c r="V4210" s="13">
        <f t="shared" si="591"/>
        <v>-1.1564744241423414E-2</v>
      </c>
      <c r="W4210" s="13"/>
      <c r="X4210" s="2">
        <v>38764</v>
      </c>
      <c r="Y4210">
        <v>77.282300000000006</v>
      </c>
      <c r="AA4210" s="2">
        <v>38764</v>
      </c>
      <c r="AB4210">
        <v>996.04</v>
      </c>
      <c r="AC4210">
        <f t="shared" si="592"/>
        <v>7.4349442379184616E-4</v>
      </c>
      <c r="AD4210">
        <f t="shared" si="587"/>
        <v>5.5589442379184615E-4</v>
      </c>
      <c r="AE4210">
        <f>Sheet2!$B$17+Sheet2!$B$18*'Portfolio allocation'!K4210</f>
        <v>6.4751726017460379E-3</v>
      </c>
      <c r="AF4210">
        <f t="shared" si="593"/>
        <v>-5.9192781779541914E-3</v>
      </c>
      <c r="AH4210" s="2">
        <v>38764</v>
      </c>
      <c r="AI4210">
        <v>4.593</v>
      </c>
      <c r="AJ4210">
        <v>4.6900000000000004</v>
      </c>
      <c r="AK4210">
        <v>1.18845</v>
      </c>
      <c r="AR4210" s="3"/>
    </row>
    <row r="4211" spans="1:44" hidden="1" outlineLevel="1" x14ac:dyDescent="0.2">
      <c r="A4211" s="2">
        <v>38765</v>
      </c>
      <c r="B4211">
        <v>12.01</v>
      </c>
      <c r="E4211" s="2">
        <v>38765</v>
      </c>
      <c r="F4211">
        <v>1287.24</v>
      </c>
      <c r="G4211">
        <f t="shared" si="588"/>
        <v>-1.6597124199227986E-3</v>
      </c>
      <c r="H4211" s="2">
        <v>38765</v>
      </c>
      <c r="I4211">
        <v>1951.83</v>
      </c>
      <c r="J4211">
        <f t="shared" si="589"/>
        <v>-1.6521232084948378E-3</v>
      </c>
      <c r="K4211">
        <f t="shared" si="585"/>
        <v>-1.8397232084948379E-3</v>
      </c>
      <c r="L4211">
        <v>-1.872E-4</v>
      </c>
      <c r="N4211" s="2">
        <v>38765</v>
      </c>
      <c r="O4211">
        <v>26.7</v>
      </c>
      <c r="Q4211" s="2">
        <v>38765</v>
      </c>
      <c r="R4211">
        <v>31386.639999999999</v>
      </c>
      <c r="S4211" s="8">
        <f t="shared" si="590"/>
        <v>-4.103001813367535E-3</v>
      </c>
      <c r="T4211" s="9">
        <f t="shared" si="586"/>
        <v>-4.2906018133675346E-3</v>
      </c>
      <c r="U4211" s="3">
        <f>Sheet1!$B$17+Sheet1!$B$18*'Portfolio allocation'!K4211</f>
        <v>-1.6227782052170778E-3</v>
      </c>
      <c r="V4211" s="13">
        <f t="shared" si="591"/>
        <v>-2.6678236081504568E-3</v>
      </c>
      <c r="W4211" s="13"/>
      <c r="X4211" s="2">
        <v>38765</v>
      </c>
      <c r="Y4211">
        <v>77.091300000000004</v>
      </c>
      <c r="AA4211" s="2">
        <v>38765</v>
      </c>
      <c r="AB4211">
        <v>993.58</v>
      </c>
      <c r="AC4211">
        <f t="shared" si="592"/>
        <v>-2.4697803301071408E-3</v>
      </c>
      <c r="AD4211">
        <f t="shared" si="587"/>
        <v>-2.656980330107141E-3</v>
      </c>
      <c r="AE4211">
        <f>Sheet2!$B$17+Sheet2!$B$18*'Portfolio allocation'!K4211</f>
        <v>-1.5825418012132561E-3</v>
      </c>
      <c r="AF4211">
        <f t="shared" si="593"/>
        <v>-1.0744385288938849E-3</v>
      </c>
      <c r="AH4211" s="2">
        <v>38765</v>
      </c>
      <c r="AI4211">
        <v>4.54</v>
      </c>
      <c r="AJ4211">
        <v>4.68</v>
      </c>
      <c r="AK4211">
        <v>1.19215</v>
      </c>
      <c r="AR4211" s="3"/>
    </row>
    <row r="4212" spans="1:44" hidden="1" outlineLevel="1" x14ac:dyDescent="0.2">
      <c r="A4212" s="2">
        <v>38768</v>
      </c>
      <c r="B4212">
        <v>12.01</v>
      </c>
      <c r="E4212" s="2">
        <v>38768</v>
      </c>
      <c r="F4212">
        <v>1287.24</v>
      </c>
      <c r="G4212">
        <f t="shared" si="588"/>
        <v>0</v>
      </c>
      <c r="H4212" s="2">
        <v>38768</v>
      </c>
      <c r="I4212">
        <v>1951.83</v>
      </c>
      <c r="J4212">
        <f t="shared" si="589"/>
        <v>0</v>
      </c>
      <c r="K4212">
        <f t="shared" si="585"/>
        <v>-1.872E-4</v>
      </c>
      <c r="L4212">
        <v>-3.4559272969469385E-3</v>
      </c>
      <c r="N4212" s="2">
        <v>38768</v>
      </c>
      <c r="O4212">
        <v>26.7</v>
      </c>
      <c r="Q4212" s="2">
        <v>38768</v>
      </c>
      <c r="R4212">
        <v>31386.639999999999</v>
      </c>
      <c r="S4212" s="8">
        <f t="shared" si="590"/>
        <v>0</v>
      </c>
      <c r="T4212" s="9">
        <f t="shared" si="586"/>
        <v>-1.8719999999999997E-4</v>
      </c>
      <c r="U4212" s="3">
        <f>Sheet1!$B$17+Sheet1!$B$18*'Portfolio allocation'!K4212</f>
        <v>2.7303830007572173E-4</v>
      </c>
      <c r="V4212" s="13">
        <f t="shared" si="591"/>
        <v>-4.6023830007572172E-4</v>
      </c>
      <c r="W4212" s="13"/>
      <c r="X4212" s="2">
        <v>38768</v>
      </c>
      <c r="Y4212">
        <v>77.091300000000004</v>
      </c>
      <c r="AA4212" s="2">
        <v>38768</v>
      </c>
      <c r="AB4212">
        <v>993.58</v>
      </c>
      <c r="AC4212">
        <f t="shared" si="592"/>
        <v>0</v>
      </c>
      <c r="AD4212">
        <f t="shared" si="587"/>
        <v>-1.872E-4</v>
      </c>
      <c r="AE4212">
        <f>Sheet2!$B$17+Sheet2!$B$18*'Portfolio allocation'!K4212</f>
        <v>-1.1307600453958281E-4</v>
      </c>
      <c r="AF4212">
        <f t="shared" si="593"/>
        <v>-7.412399546041719E-5</v>
      </c>
      <c r="AH4212" s="2">
        <v>38768</v>
      </c>
      <c r="AI4212">
        <v>4.54</v>
      </c>
      <c r="AJ4212">
        <v>4.68</v>
      </c>
      <c r="AK4212">
        <v>1.19465</v>
      </c>
      <c r="AR4212" s="3"/>
    </row>
    <row r="4213" spans="1:44" hidden="1" outlineLevel="1" x14ac:dyDescent="0.2">
      <c r="A4213" s="2">
        <v>38769</v>
      </c>
      <c r="B4213">
        <v>12.41</v>
      </c>
      <c r="E4213" s="2">
        <v>38769</v>
      </c>
      <c r="F4213">
        <v>1283.03</v>
      </c>
      <c r="G4213">
        <f t="shared" si="588"/>
        <v>-3.2705633759050334E-3</v>
      </c>
      <c r="H4213" s="2">
        <v>38769</v>
      </c>
      <c r="I4213">
        <v>1945.45</v>
      </c>
      <c r="J4213">
        <f t="shared" si="589"/>
        <v>-3.2687272969469383E-3</v>
      </c>
      <c r="K4213">
        <f t="shared" si="585"/>
        <v>-3.4559272969469385E-3</v>
      </c>
      <c r="L4213">
        <v>7.4234346089593348E-3</v>
      </c>
      <c r="N4213" s="2">
        <v>38769</v>
      </c>
      <c r="O4213">
        <v>26.54</v>
      </c>
      <c r="Q4213" s="2">
        <v>38769</v>
      </c>
      <c r="R4213">
        <v>31198.55</v>
      </c>
      <c r="S4213" s="8">
        <f t="shared" si="590"/>
        <v>-5.9926771390630407E-3</v>
      </c>
      <c r="T4213" s="9">
        <f t="shared" si="586"/>
        <v>-6.1798771390630409E-3</v>
      </c>
      <c r="U4213" s="3">
        <f>Sheet1!$B$17+Sheet1!$B$18*'Portfolio allocation'!K4213</f>
        <v>-3.4769284955479423E-3</v>
      </c>
      <c r="V4213" s="13">
        <f t="shared" si="591"/>
        <v>-2.7029486435150986E-3</v>
      </c>
      <c r="W4213" s="13"/>
      <c r="X4213" s="2">
        <v>38769</v>
      </c>
      <c r="Y4213">
        <v>76.890699999999995</v>
      </c>
      <c r="AA4213" s="2">
        <v>38769</v>
      </c>
      <c r="AB4213">
        <v>990.99</v>
      </c>
      <c r="AC4213">
        <f t="shared" si="592"/>
        <v>-2.6067352402423527E-3</v>
      </c>
      <c r="AD4213">
        <f t="shared" si="587"/>
        <v>-2.7959352402423527E-3</v>
      </c>
      <c r="AE4213">
        <f>Sheet2!$B$17+Sheet2!$B$18*'Portfolio allocation'!K4213</f>
        <v>-3.0197117097603733E-3</v>
      </c>
      <c r="AF4213">
        <f t="shared" si="593"/>
        <v>2.2377646951802057E-4</v>
      </c>
      <c r="AH4213" s="2">
        <v>38769</v>
      </c>
      <c r="AI4213">
        <v>4.5679999999999996</v>
      </c>
      <c r="AJ4213">
        <v>4.7300000000000004</v>
      </c>
      <c r="AK4213">
        <v>1.1899500000000001</v>
      </c>
      <c r="AR4213" s="3"/>
    </row>
    <row r="4214" spans="1:44" hidden="1" outlineLevel="1" x14ac:dyDescent="0.2">
      <c r="A4214" s="2">
        <v>38770</v>
      </c>
      <c r="B4214">
        <v>11.88</v>
      </c>
      <c r="E4214" s="2">
        <v>38770</v>
      </c>
      <c r="F4214">
        <v>1292.67</v>
      </c>
      <c r="G4214">
        <f t="shared" si="588"/>
        <v>7.5134642214134129E-3</v>
      </c>
      <c r="H4214" s="2">
        <v>38770</v>
      </c>
      <c r="I4214">
        <v>1960.26</v>
      </c>
      <c r="J4214">
        <f t="shared" si="589"/>
        <v>7.6126346089593344E-3</v>
      </c>
      <c r="K4214">
        <f t="shared" si="585"/>
        <v>7.4234346089593348E-3</v>
      </c>
      <c r="L4214">
        <v>-3.7024398681807969E-3</v>
      </c>
      <c r="N4214" s="2">
        <v>38770</v>
      </c>
      <c r="O4214">
        <v>26.72</v>
      </c>
      <c r="Q4214" s="2">
        <v>38770</v>
      </c>
      <c r="R4214">
        <v>31410.14</v>
      </c>
      <c r="S4214" s="8">
        <f t="shared" si="590"/>
        <v>6.782045960469274E-3</v>
      </c>
      <c r="T4214" s="9">
        <f t="shared" si="586"/>
        <v>6.5928459604692744E-3</v>
      </c>
      <c r="U4214" s="3">
        <f>Sheet1!$B$17+Sheet1!$B$18*'Portfolio allocation'!K4214</f>
        <v>9.0041512026046103E-3</v>
      </c>
      <c r="V4214" s="13">
        <f t="shared" si="591"/>
        <v>-2.411305242135336E-3</v>
      </c>
      <c r="W4214" s="13"/>
      <c r="X4214" s="2">
        <v>38770</v>
      </c>
      <c r="Y4214">
        <v>77.702600000000004</v>
      </c>
      <c r="AA4214" s="2">
        <v>38770</v>
      </c>
      <c r="AB4214">
        <v>1001.46</v>
      </c>
      <c r="AC4214">
        <f t="shared" si="592"/>
        <v>1.0565192383374278E-2</v>
      </c>
      <c r="AD4214">
        <f t="shared" si="587"/>
        <v>1.0377592383374278E-2</v>
      </c>
      <c r="AE4214">
        <f>Sheet2!$B$17+Sheet2!$B$18*'Portfolio allocation'!K4214</f>
        <v>6.6544944545966316E-3</v>
      </c>
      <c r="AF4214">
        <f t="shared" si="593"/>
        <v>3.7230979287776467E-3</v>
      </c>
      <c r="AH4214" s="2">
        <v>38770</v>
      </c>
      <c r="AI4214">
        <v>4.5289999999999999</v>
      </c>
      <c r="AJ4214">
        <v>4.6900000000000004</v>
      </c>
      <c r="AK4214">
        <v>1.1877500000000001</v>
      </c>
      <c r="AR4214" s="3"/>
    </row>
    <row r="4215" spans="1:44" hidden="1" outlineLevel="1" x14ac:dyDescent="0.2">
      <c r="A4215" s="2">
        <v>38771</v>
      </c>
      <c r="B4215">
        <v>11.87</v>
      </c>
      <c r="E4215" s="2">
        <v>38771</v>
      </c>
      <c r="F4215">
        <v>1287.79</v>
      </c>
      <c r="G4215">
        <f t="shared" si="588"/>
        <v>-3.7751320909436004E-3</v>
      </c>
      <c r="H4215" s="2">
        <v>38771</v>
      </c>
      <c r="I4215">
        <v>1953.37</v>
      </c>
      <c r="J4215">
        <f t="shared" si="589"/>
        <v>-3.5148398681807969E-3</v>
      </c>
      <c r="K4215">
        <f t="shared" si="585"/>
        <v>-3.7024398681807969E-3</v>
      </c>
      <c r="L4215">
        <v>1.2288621182879882E-3</v>
      </c>
      <c r="N4215" s="2">
        <v>38771</v>
      </c>
      <c r="O4215">
        <v>26.66</v>
      </c>
      <c r="Q4215" s="2">
        <v>38771</v>
      </c>
      <c r="R4215">
        <v>31339.61</v>
      </c>
      <c r="S4215" s="8">
        <f t="shared" si="590"/>
        <v>-2.2454532198837862E-3</v>
      </c>
      <c r="T4215" s="9">
        <f t="shared" si="586"/>
        <v>-2.4330532198837862E-3</v>
      </c>
      <c r="U4215" s="3">
        <f>Sheet1!$B$17+Sheet1!$B$18*'Portfolio allocation'!K4215</f>
        <v>-3.7597339647267888E-3</v>
      </c>
      <c r="V4215" s="13">
        <f t="shared" si="591"/>
        <v>1.3266807448430026E-3</v>
      </c>
      <c r="W4215" s="13"/>
      <c r="X4215" s="2">
        <v>38771</v>
      </c>
      <c r="Y4215">
        <v>76.604200000000006</v>
      </c>
      <c r="AA4215" s="2">
        <v>38771</v>
      </c>
      <c r="AB4215">
        <v>987.3</v>
      </c>
      <c r="AC4215">
        <f t="shared" si="592"/>
        <v>-1.413935653945253E-2</v>
      </c>
      <c r="AD4215">
        <f t="shared" si="587"/>
        <v>-1.432855653945253E-2</v>
      </c>
      <c r="AE4215">
        <f>Sheet2!$B$17+Sheet2!$B$18*'Portfolio allocation'!K4215</f>
        <v>-3.2389169772060128E-3</v>
      </c>
      <c r="AF4215">
        <f t="shared" si="593"/>
        <v>-1.1089639562246519E-2</v>
      </c>
      <c r="AH4215" s="2">
        <v>38771</v>
      </c>
      <c r="AI4215">
        <v>4.5650000000000004</v>
      </c>
      <c r="AJ4215">
        <v>4.7300000000000004</v>
      </c>
      <c r="AK4215">
        <v>1.19215</v>
      </c>
      <c r="AR4215" s="3"/>
    </row>
    <row r="4216" spans="1:44" hidden="1" outlineLevel="1" x14ac:dyDescent="0.2">
      <c r="A4216" s="2">
        <v>38772</v>
      </c>
      <c r="B4216">
        <v>11.46</v>
      </c>
      <c r="E4216" s="2">
        <v>38772</v>
      </c>
      <c r="F4216">
        <v>1289.43</v>
      </c>
      <c r="G4216">
        <f t="shared" si="588"/>
        <v>1.273499561263991E-3</v>
      </c>
      <c r="H4216" s="2">
        <v>38772</v>
      </c>
      <c r="I4216">
        <v>1956.14</v>
      </c>
      <c r="J4216">
        <f t="shared" si="589"/>
        <v>1.4180621182879882E-3</v>
      </c>
      <c r="K4216">
        <f t="shared" si="585"/>
        <v>1.2288621182879882E-3</v>
      </c>
      <c r="L4216">
        <v>3.6142087539746686E-3</v>
      </c>
      <c r="N4216" s="2">
        <v>38772</v>
      </c>
      <c r="O4216">
        <v>26.63</v>
      </c>
      <c r="Q4216" s="2">
        <v>38772</v>
      </c>
      <c r="R4216">
        <v>31304.34</v>
      </c>
      <c r="S4216" s="8">
        <f t="shared" si="590"/>
        <v>-1.1254128561267729E-3</v>
      </c>
      <c r="T4216" s="9">
        <f t="shared" si="586"/>
        <v>-1.3146128561267729E-3</v>
      </c>
      <c r="U4216" s="3">
        <f>Sheet1!$B$17+Sheet1!$B$18*'Portfolio allocation'!K4216</f>
        <v>1.897580649962264E-3</v>
      </c>
      <c r="V4216" s="13">
        <f t="shared" si="591"/>
        <v>-3.2121935060890369E-3</v>
      </c>
      <c r="W4216" s="13"/>
      <c r="X4216" s="2">
        <v>38772</v>
      </c>
      <c r="Y4216">
        <v>76.508700000000005</v>
      </c>
      <c r="AA4216" s="2">
        <v>38772</v>
      </c>
      <c r="AB4216">
        <v>986.07</v>
      </c>
      <c r="AC4216">
        <f t="shared" si="592"/>
        <v>-1.2458219386203284E-3</v>
      </c>
      <c r="AD4216">
        <f t="shared" si="587"/>
        <v>-1.4350219386203285E-3</v>
      </c>
      <c r="AE4216">
        <f>Sheet2!$B$17+Sheet2!$B$18*'Portfolio allocation'!K4216</f>
        <v>1.1461225580541409E-3</v>
      </c>
      <c r="AF4216">
        <f t="shared" si="593"/>
        <v>-2.5811444966744694E-3</v>
      </c>
      <c r="AH4216" s="2">
        <v>38772</v>
      </c>
      <c r="AI4216">
        <v>4.5730000000000004</v>
      </c>
      <c r="AJ4216">
        <v>4.7300000000000004</v>
      </c>
      <c r="AK4216">
        <v>1.18685</v>
      </c>
      <c r="AR4216" s="3"/>
    </row>
    <row r="4217" spans="1:44" hidden="1" outlineLevel="1" x14ac:dyDescent="0.2">
      <c r="A4217" s="2">
        <v>38775</v>
      </c>
      <c r="B4217">
        <v>11.59</v>
      </c>
      <c r="E4217" s="2">
        <v>38775</v>
      </c>
      <c r="F4217">
        <v>1294.1199999999999</v>
      </c>
      <c r="G4217">
        <f t="shared" si="588"/>
        <v>3.6372660788099864E-3</v>
      </c>
      <c r="H4217" s="2">
        <v>38775</v>
      </c>
      <c r="I4217">
        <v>1963.58</v>
      </c>
      <c r="J4217">
        <f t="shared" si="589"/>
        <v>3.8034087539746686E-3</v>
      </c>
      <c r="K4217">
        <f t="shared" si="585"/>
        <v>3.6142087539746686E-3</v>
      </c>
      <c r="L4217">
        <v>-1.0574494358263929E-2</v>
      </c>
      <c r="N4217" s="2">
        <v>38775</v>
      </c>
      <c r="O4217">
        <v>27.05</v>
      </c>
      <c r="Q4217" s="2">
        <v>38775</v>
      </c>
      <c r="R4217">
        <v>31798.06</v>
      </c>
      <c r="S4217" s="8">
        <f t="shared" si="590"/>
        <v>1.5771615054014809E-2</v>
      </c>
      <c r="T4217" s="9">
        <f t="shared" si="586"/>
        <v>1.5582415054014809E-2</v>
      </c>
      <c r="U4217" s="3">
        <f>Sheet1!$B$17+Sheet1!$B$18*'Portfolio allocation'!K4217</f>
        <v>4.6341107631449885E-3</v>
      </c>
      <c r="V4217" s="13">
        <f t="shared" si="591"/>
        <v>1.094830429086982E-2</v>
      </c>
      <c r="W4217" s="13"/>
      <c r="X4217" s="2">
        <v>38775</v>
      </c>
      <c r="Y4217">
        <v>77.014899999999997</v>
      </c>
      <c r="AA4217" s="2">
        <v>38775</v>
      </c>
      <c r="AB4217">
        <v>992.59</v>
      </c>
      <c r="AC4217">
        <f t="shared" si="592"/>
        <v>6.6121066455728794E-3</v>
      </c>
      <c r="AD4217">
        <f t="shared" si="587"/>
        <v>6.4217066455728791E-3</v>
      </c>
      <c r="AE4217">
        <f>Sheet2!$B$17+Sheet2!$B$18*'Portfolio allocation'!K4217</f>
        <v>3.2672336422033378E-3</v>
      </c>
      <c r="AF4217">
        <f t="shared" si="593"/>
        <v>3.1544730033695413E-3</v>
      </c>
      <c r="AH4217" s="2">
        <v>38775</v>
      </c>
      <c r="AI4217">
        <v>4.593</v>
      </c>
      <c r="AJ4217">
        <v>4.76</v>
      </c>
      <c r="AK4217">
        <v>1.1857500000000001</v>
      </c>
      <c r="AR4217" s="3"/>
    </row>
    <row r="4218" spans="1:44" hidden="1" outlineLevel="1" x14ac:dyDescent="0.2">
      <c r="A4218" s="2">
        <v>38776</v>
      </c>
      <c r="B4218">
        <v>12.34</v>
      </c>
      <c r="E4218" s="2">
        <v>38776</v>
      </c>
      <c r="F4218">
        <v>1280.6600000000001</v>
      </c>
      <c r="G4218">
        <f t="shared" si="588"/>
        <v>-1.0400890180199518E-2</v>
      </c>
      <c r="H4218" s="2">
        <v>38776</v>
      </c>
      <c r="I4218">
        <v>1943.19</v>
      </c>
      <c r="J4218">
        <f t="shared" si="589"/>
        <v>-1.0384094358263929E-2</v>
      </c>
      <c r="K4218">
        <f t="shared" si="585"/>
        <v>-1.0574494358263929E-2</v>
      </c>
      <c r="L4218">
        <v>8.3380155579227955E-3</v>
      </c>
      <c r="N4218" s="2">
        <v>38776</v>
      </c>
      <c r="O4218">
        <v>26.87</v>
      </c>
      <c r="Q4218" s="2">
        <v>38776</v>
      </c>
      <c r="R4218">
        <v>31586.48</v>
      </c>
      <c r="S4218" s="8">
        <f t="shared" si="590"/>
        <v>-6.6538650471129612E-3</v>
      </c>
      <c r="T4218" s="9">
        <f t="shared" si="586"/>
        <v>-6.8442650471129615E-3</v>
      </c>
      <c r="U4218" s="3">
        <f>Sheet1!$B$17+Sheet1!$B$18*'Portfolio allocation'!K4218</f>
        <v>-1.1643529036771487E-2</v>
      </c>
      <c r="V4218" s="13">
        <f t="shared" si="591"/>
        <v>4.7992639896585251E-3</v>
      </c>
      <c r="W4218" s="13"/>
      <c r="X4218" s="2">
        <v>38776</v>
      </c>
      <c r="Y4218">
        <v>76.642399999999995</v>
      </c>
      <c r="AA4218" s="2">
        <v>38776</v>
      </c>
      <c r="AB4218">
        <v>987.79</v>
      </c>
      <c r="AC4218">
        <f t="shared" si="592"/>
        <v>-4.8358335264309105E-3</v>
      </c>
      <c r="AD4218">
        <f t="shared" si="587"/>
        <v>-5.0250335264309101E-3</v>
      </c>
      <c r="AE4218">
        <f>Sheet2!$B$17+Sheet2!$B$18*'Portfolio allocation'!K4218</f>
        <v>-9.349723151754483E-3</v>
      </c>
      <c r="AF4218">
        <f t="shared" si="593"/>
        <v>4.3246896253235729E-3</v>
      </c>
      <c r="AH4218" s="2">
        <v>38776</v>
      </c>
      <c r="AI4218">
        <v>4.5490000000000004</v>
      </c>
      <c r="AJ4218">
        <v>4.7300000000000004</v>
      </c>
      <c r="AK4218">
        <v>1.19225</v>
      </c>
      <c r="AR4218" s="3"/>
    </row>
    <row r="4219" spans="1:44" hidden="1" outlineLevel="1" x14ac:dyDescent="0.2">
      <c r="A4219" s="2">
        <v>38777</v>
      </c>
      <c r="B4219">
        <v>11.54</v>
      </c>
      <c r="E4219" s="2">
        <v>38777</v>
      </c>
      <c r="F4219">
        <v>1291.24</v>
      </c>
      <c r="G4219">
        <f t="shared" si="588"/>
        <v>8.2613652335514765E-3</v>
      </c>
      <c r="H4219" s="2">
        <v>38777</v>
      </c>
      <c r="I4219">
        <v>1959.76</v>
      </c>
      <c r="J4219">
        <f t="shared" si="589"/>
        <v>8.527215557922796E-3</v>
      </c>
      <c r="K4219">
        <f t="shared" si="585"/>
        <v>8.3380155579227955E-3</v>
      </c>
      <c r="L4219">
        <v>-1.8020423398783395E-3</v>
      </c>
      <c r="N4219" s="2">
        <v>38777</v>
      </c>
      <c r="O4219">
        <v>27.14</v>
      </c>
      <c r="Q4219" s="2">
        <v>38777</v>
      </c>
      <c r="R4219">
        <v>31903.88</v>
      </c>
      <c r="S4219" s="8">
        <f t="shared" si="590"/>
        <v>1.0048603073213647E-2</v>
      </c>
      <c r="T4219" s="9">
        <f t="shared" si="586"/>
        <v>9.8594030732136462E-3</v>
      </c>
      <c r="U4219" s="3">
        <f>Sheet1!$B$17+Sheet1!$B$18*'Portfolio allocation'!K4219</f>
        <v>1.0053381645819107E-2</v>
      </c>
      <c r="V4219" s="13">
        <f t="shared" si="591"/>
        <v>-1.9397857260546048E-4</v>
      </c>
      <c r="W4219" s="13"/>
      <c r="X4219" s="2">
        <v>38777</v>
      </c>
      <c r="Y4219">
        <v>76.317599999999999</v>
      </c>
      <c r="AA4219" s="2">
        <v>38777</v>
      </c>
      <c r="AB4219">
        <v>983.61</v>
      </c>
      <c r="AC4219">
        <f t="shared" si="592"/>
        <v>-4.2316686745157428E-3</v>
      </c>
      <c r="AD4219">
        <f t="shared" si="587"/>
        <v>-4.4212686745157426E-3</v>
      </c>
      <c r="AE4219">
        <f>Sheet2!$B$17+Sheet2!$B$18*'Portfolio allocation'!K4219</f>
        <v>7.4677631674852432E-3</v>
      </c>
      <c r="AF4219">
        <f t="shared" si="593"/>
        <v>-1.1889031842000986E-2</v>
      </c>
      <c r="AH4219" s="2">
        <v>38777</v>
      </c>
      <c r="AI4219">
        <v>4.5890000000000004</v>
      </c>
      <c r="AJ4219">
        <v>4.74</v>
      </c>
      <c r="AK4219">
        <v>1.1931499999999999</v>
      </c>
      <c r="AR4219" s="3"/>
    </row>
    <row r="4220" spans="1:44" hidden="1" outlineLevel="1" x14ac:dyDescent="0.2">
      <c r="A4220" s="2">
        <v>38778</v>
      </c>
      <c r="B4220">
        <v>11.72</v>
      </c>
      <c r="E4220" s="2">
        <v>38778</v>
      </c>
      <c r="F4220">
        <v>1289.1400000000001</v>
      </c>
      <c r="G4220">
        <f t="shared" si="588"/>
        <v>-1.6263436696507538E-3</v>
      </c>
      <c r="H4220" s="2">
        <v>38778</v>
      </c>
      <c r="I4220">
        <v>1956.6</v>
      </c>
      <c r="J4220">
        <f t="shared" si="589"/>
        <v>-1.6124423398783394E-3</v>
      </c>
      <c r="K4220">
        <f t="shared" si="585"/>
        <v>-1.8020423398783395E-3</v>
      </c>
      <c r="L4220">
        <v>-1.6513193090054049E-3</v>
      </c>
      <c r="N4220" s="2">
        <v>38778</v>
      </c>
      <c r="O4220">
        <v>26.97</v>
      </c>
      <c r="Q4220" s="2">
        <v>38778</v>
      </c>
      <c r="R4220">
        <v>31704.02</v>
      </c>
      <c r="S4220" s="8">
        <f t="shared" si="590"/>
        <v>-6.2644418171081684E-3</v>
      </c>
      <c r="T4220" s="9">
        <f t="shared" si="586"/>
        <v>-6.4540418171081682E-3</v>
      </c>
      <c r="U4220" s="3">
        <f>Sheet1!$B$17+Sheet1!$B$18*'Portfolio allocation'!K4220</f>
        <v>-1.5795497577800258E-3</v>
      </c>
      <c r="V4220" s="13">
        <f t="shared" si="591"/>
        <v>-4.8744920593281425E-3</v>
      </c>
      <c r="W4220" s="13"/>
      <c r="X4220" s="2">
        <v>38778</v>
      </c>
      <c r="Y4220">
        <v>76.355800000000002</v>
      </c>
      <c r="AA4220" s="2">
        <v>38778</v>
      </c>
      <c r="AB4220">
        <v>984.1</v>
      </c>
      <c r="AC4220">
        <f t="shared" si="592"/>
        <v>4.9816492308951688E-4</v>
      </c>
      <c r="AD4220">
        <f t="shared" si="587"/>
        <v>3.0856492308951687E-4</v>
      </c>
      <c r="AE4220">
        <f>Sheet2!$B$17+Sheet2!$B$18*'Portfolio allocation'!K4220</f>
        <v>-1.5490350115135629E-3</v>
      </c>
      <c r="AF4220">
        <f t="shared" si="593"/>
        <v>1.8575999346030797E-3</v>
      </c>
      <c r="AH4220" s="2">
        <v>38778</v>
      </c>
      <c r="AI4220">
        <v>4.6349999999999998</v>
      </c>
      <c r="AJ4220">
        <v>4.74</v>
      </c>
      <c r="AK4220">
        <v>1.19835</v>
      </c>
      <c r="AR4220" s="3"/>
    </row>
    <row r="4221" spans="1:44" hidden="1" outlineLevel="1" x14ac:dyDescent="0.2">
      <c r="A4221" s="2">
        <v>38779</v>
      </c>
      <c r="B4221">
        <v>11.96</v>
      </c>
      <c r="E4221" s="2">
        <v>38779</v>
      </c>
      <c r="F4221">
        <v>1287.23</v>
      </c>
      <c r="G4221">
        <f t="shared" si="588"/>
        <v>-1.4816078936346067E-3</v>
      </c>
      <c r="H4221" s="2">
        <v>38779</v>
      </c>
      <c r="I4221">
        <v>1953.74</v>
      </c>
      <c r="J4221">
        <f t="shared" si="589"/>
        <v>-1.4617193090054048E-3</v>
      </c>
      <c r="K4221">
        <f t="shared" si="585"/>
        <v>-1.6513193090054049E-3</v>
      </c>
      <c r="L4221">
        <v>-7.1202977878324957E-3</v>
      </c>
      <c r="N4221" s="2">
        <v>38779</v>
      </c>
      <c r="O4221">
        <v>26.93</v>
      </c>
      <c r="Q4221" s="2">
        <v>38779</v>
      </c>
      <c r="R4221">
        <v>31657</v>
      </c>
      <c r="S4221" s="8">
        <f t="shared" si="590"/>
        <v>-1.4830926803603983E-3</v>
      </c>
      <c r="T4221" s="9">
        <f t="shared" si="586"/>
        <v>-1.6726926803603984E-3</v>
      </c>
      <c r="U4221" s="3">
        <f>Sheet1!$B$17+Sheet1!$B$18*'Portfolio allocation'!K4221</f>
        <v>-1.4066364769330186E-3</v>
      </c>
      <c r="V4221" s="13">
        <f t="shared" si="591"/>
        <v>-2.6605620342737973E-4</v>
      </c>
      <c r="W4221" s="13"/>
      <c r="X4221" s="2">
        <v>38779</v>
      </c>
      <c r="Y4221">
        <v>76.374899999999997</v>
      </c>
      <c r="AA4221" s="2">
        <v>38779</v>
      </c>
      <c r="AB4221">
        <v>984.35</v>
      </c>
      <c r="AC4221">
        <f t="shared" si="592"/>
        <v>2.5403922365607734E-4</v>
      </c>
      <c r="AD4221">
        <f t="shared" si="587"/>
        <v>6.4039223656077329E-5</v>
      </c>
      <c r="AE4221">
        <f>Sheet2!$B$17+Sheet2!$B$18*'Portfolio allocation'!K4221</f>
        <v>-1.4150082471690553E-3</v>
      </c>
      <c r="AF4221">
        <f t="shared" si="593"/>
        <v>1.4790474708251326E-3</v>
      </c>
      <c r="AH4221" s="2">
        <v>38779</v>
      </c>
      <c r="AI4221">
        <v>4.6849999999999996</v>
      </c>
      <c r="AJ4221">
        <v>4.75</v>
      </c>
      <c r="AK4221">
        <v>1.2011499999999999</v>
      </c>
      <c r="AR4221" s="3"/>
    </row>
    <row r="4222" spans="1:44" hidden="1" outlineLevel="1" x14ac:dyDescent="0.2">
      <c r="A4222" s="2">
        <v>38782</v>
      </c>
      <c r="B4222">
        <v>12.74</v>
      </c>
      <c r="E4222" s="2">
        <v>38782</v>
      </c>
      <c r="F4222">
        <v>1278.26</v>
      </c>
      <c r="G4222">
        <f t="shared" si="588"/>
        <v>-6.9684516364597604E-3</v>
      </c>
      <c r="H4222" s="2">
        <v>38782</v>
      </c>
      <c r="I4222">
        <v>1940.2</v>
      </c>
      <c r="J4222">
        <f t="shared" si="589"/>
        <v>-6.9302977878324956E-3</v>
      </c>
      <c r="K4222">
        <f t="shared" si="585"/>
        <v>-7.1202977878324957E-3</v>
      </c>
      <c r="L4222">
        <v>-2.0050459540253509E-3</v>
      </c>
      <c r="N4222" s="2">
        <v>38782</v>
      </c>
      <c r="O4222">
        <v>26.91</v>
      </c>
      <c r="Q4222" s="2">
        <v>38782</v>
      </c>
      <c r="R4222">
        <v>31633.49</v>
      </c>
      <c r="S4222" s="8">
        <f t="shared" si="590"/>
        <v>-7.4264775563059882E-4</v>
      </c>
      <c r="T4222" s="9">
        <f t="shared" si="586"/>
        <v>-9.3264775563059888E-4</v>
      </c>
      <c r="U4222" s="3">
        <f>Sheet1!$B$17+Sheet1!$B$18*'Portfolio allocation'!K4222</f>
        <v>-7.6807871901899416E-3</v>
      </c>
      <c r="V4222" s="13">
        <f t="shared" si="591"/>
        <v>6.7481394345593427E-3</v>
      </c>
      <c r="W4222" s="13"/>
      <c r="X4222" s="2">
        <v>38782</v>
      </c>
      <c r="Y4222">
        <v>76.413200000000003</v>
      </c>
      <c r="AA4222" s="2">
        <v>38782</v>
      </c>
      <c r="AB4222">
        <v>984.84</v>
      </c>
      <c r="AC4222">
        <f t="shared" si="592"/>
        <v>4.9779042007425112E-4</v>
      </c>
      <c r="AD4222">
        <f t="shared" si="587"/>
        <v>3.0699042007425114E-4</v>
      </c>
      <c r="AE4222">
        <f>Sheet2!$B$17+Sheet2!$B$18*'Portfolio allocation'!K4222</f>
        <v>-6.2781634368021637E-3</v>
      </c>
      <c r="AF4222">
        <f t="shared" si="593"/>
        <v>6.5851538568764151E-3</v>
      </c>
      <c r="AH4222" s="2">
        <v>38782</v>
      </c>
      <c r="AI4222">
        <v>4.7430000000000003</v>
      </c>
      <c r="AJ4222">
        <v>4.7699999999999996</v>
      </c>
      <c r="AK4222">
        <v>1.20095</v>
      </c>
      <c r="AR4222" s="3"/>
    </row>
    <row r="4223" spans="1:44" hidden="1" outlineLevel="1" x14ac:dyDescent="0.2">
      <c r="A4223" s="2">
        <v>38783</v>
      </c>
      <c r="B4223">
        <v>12.66</v>
      </c>
      <c r="E4223" s="2">
        <v>38783</v>
      </c>
      <c r="F4223">
        <v>1275.8800000000001</v>
      </c>
      <c r="G4223">
        <f t="shared" si="588"/>
        <v>-1.8619060285074429E-3</v>
      </c>
      <c r="H4223" s="2">
        <v>38783</v>
      </c>
      <c r="I4223">
        <v>1936.68</v>
      </c>
      <c r="J4223">
        <f t="shared" si="589"/>
        <v>-1.8142459540253508E-3</v>
      </c>
      <c r="K4223">
        <f t="shared" si="585"/>
        <v>-2.0050459540253509E-3</v>
      </c>
      <c r="L4223">
        <v>2.1276005617862268E-3</v>
      </c>
      <c r="N4223" s="2">
        <v>38783</v>
      </c>
      <c r="O4223">
        <v>27.06</v>
      </c>
      <c r="Q4223" s="2">
        <v>38783</v>
      </c>
      <c r="R4223">
        <v>31809.83</v>
      </c>
      <c r="S4223" s="8">
        <f t="shared" si="590"/>
        <v>5.5744718651025149E-3</v>
      </c>
      <c r="T4223" s="9">
        <f t="shared" si="586"/>
        <v>5.3836718651025153E-3</v>
      </c>
      <c r="U4223" s="3">
        <f>Sheet1!$B$17+Sheet1!$B$18*'Portfolio allocation'!K4223</f>
        <v>-1.8124406487252331E-3</v>
      </c>
      <c r="V4223" s="13">
        <f t="shared" si="591"/>
        <v>7.1961125138277487E-3</v>
      </c>
      <c r="W4223" s="13"/>
      <c r="X4223" s="2">
        <v>38783</v>
      </c>
      <c r="Y4223">
        <v>76.690100000000001</v>
      </c>
      <c r="AA4223" s="2">
        <v>38783</v>
      </c>
      <c r="AB4223">
        <v>988.41</v>
      </c>
      <c r="AC4223">
        <f t="shared" si="592"/>
        <v>3.624954307298589E-3</v>
      </c>
      <c r="AD4223">
        <f t="shared" si="587"/>
        <v>3.4341543072985889E-3</v>
      </c>
      <c r="AE4223">
        <f>Sheet2!$B$17+Sheet2!$B$18*'Portfolio allocation'!K4223</f>
        <v>-1.7295510043036908E-3</v>
      </c>
      <c r="AF4223">
        <f t="shared" si="593"/>
        <v>5.1637053116022798E-3</v>
      </c>
      <c r="AH4223" s="2">
        <v>38783</v>
      </c>
      <c r="AI4223">
        <v>4.7329999999999997</v>
      </c>
      <c r="AJ4223">
        <v>4.7699999999999996</v>
      </c>
      <c r="AK4223">
        <v>1.18855</v>
      </c>
      <c r="AR4223" s="3"/>
    </row>
    <row r="4224" spans="1:44" hidden="1" outlineLevel="1" x14ac:dyDescent="0.2">
      <c r="A4224" s="2">
        <v>38784</v>
      </c>
      <c r="B4224">
        <v>12.32</v>
      </c>
      <c r="E4224" s="2">
        <v>38784</v>
      </c>
      <c r="F4224">
        <v>1278.47</v>
      </c>
      <c r="G4224">
        <f t="shared" si="588"/>
        <v>2.029971470671077E-3</v>
      </c>
      <c r="H4224" s="2">
        <v>38784</v>
      </c>
      <c r="I4224">
        <v>1941.17</v>
      </c>
      <c r="J4224">
        <f t="shared" si="589"/>
        <v>2.3184005617862269E-3</v>
      </c>
      <c r="K4224">
        <f t="shared" si="585"/>
        <v>2.1276005617862268E-3</v>
      </c>
      <c r="L4224">
        <v>-5.0534465131853654E-3</v>
      </c>
      <c r="N4224" s="2">
        <v>38784</v>
      </c>
      <c r="O4224">
        <v>27.25</v>
      </c>
      <c r="Q4224" s="2">
        <v>38784</v>
      </c>
      <c r="R4224">
        <v>32033.18</v>
      </c>
      <c r="S4224" s="8">
        <f t="shared" si="590"/>
        <v>7.0214144495583941E-3</v>
      </c>
      <c r="T4224" s="9">
        <f t="shared" si="586"/>
        <v>6.8306144495583945E-3</v>
      </c>
      <c r="U4224" s="3">
        <f>Sheet1!$B$17+Sheet1!$B$18*'Portfolio allocation'!K4224</f>
        <v>2.928636169404576E-3</v>
      </c>
      <c r="V4224" s="13">
        <f t="shared" si="591"/>
        <v>3.9019782801538185E-3</v>
      </c>
      <c r="W4224" s="13"/>
      <c r="X4224" s="2">
        <v>38784</v>
      </c>
      <c r="Y4224">
        <v>77.501999999999995</v>
      </c>
      <c r="AA4224" s="2">
        <v>38784</v>
      </c>
      <c r="AB4224">
        <v>998.87</v>
      </c>
      <c r="AC4224">
        <f t="shared" si="592"/>
        <v>1.0582652947663362E-2</v>
      </c>
      <c r="AD4224">
        <f t="shared" si="587"/>
        <v>1.0392252947663362E-2</v>
      </c>
      <c r="AE4224">
        <f>Sheet2!$B$17+Sheet2!$B$18*'Portfolio allocation'!K4224</f>
        <v>1.9453037109042081E-3</v>
      </c>
      <c r="AF4224">
        <f t="shared" si="593"/>
        <v>8.4469492367591544E-3</v>
      </c>
      <c r="AH4224" s="2">
        <v>38784</v>
      </c>
      <c r="AI4224">
        <v>4.734</v>
      </c>
      <c r="AJ4224">
        <v>4.76</v>
      </c>
      <c r="AK4224">
        <v>1.1919500000000001</v>
      </c>
      <c r="AR4224" s="3"/>
    </row>
    <row r="4225" spans="1:44" hidden="1" outlineLevel="1" x14ac:dyDescent="0.2">
      <c r="A4225" s="2">
        <v>38785</v>
      </c>
      <c r="B4225">
        <v>12.68</v>
      </c>
      <c r="E4225" s="2">
        <v>38785</v>
      </c>
      <c r="F4225">
        <v>1272.23</v>
      </c>
      <c r="G4225">
        <f t="shared" si="588"/>
        <v>-4.8808341220365481E-3</v>
      </c>
      <c r="H4225" s="2">
        <v>38785</v>
      </c>
      <c r="I4225">
        <v>1931.73</v>
      </c>
      <c r="J4225">
        <f t="shared" si="589"/>
        <v>-4.8630465131853651E-3</v>
      </c>
      <c r="K4225">
        <f t="shared" si="585"/>
        <v>-5.0534465131853654E-3</v>
      </c>
      <c r="L4225">
        <v>7.1553470764548557E-3</v>
      </c>
      <c r="N4225" s="2">
        <v>38785</v>
      </c>
      <c r="O4225">
        <v>27</v>
      </c>
      <c r="Q4225" s="2">
        <v>38785</v>
      </c>
      <c r="R4225">
        <v>31739.3</v>
      </c>
      <c r="S4225" s="8">
        <f t="shared" si="590"/>
        <v>-9.1742374625310985E-3</v>
      </c>
      <c r="T4225" s="9">
        <f t="shared" si="586"/>
        <v>-9.3646374625310988E-3</v>
      </c>
      <c r="U4225" s="3">
        <f>Sheet1!$B$17+Sheet1!$B$18*'Portfolio allocation'!K4225</f>
        <v>-5.3096430269376459E-3</v>
      </c>
      <c r="V4225" s="13">
        <f t="shared" si="591"/>
        <v>-4.0549944355934529E-3</v>
      </c>
      <c r="W4225" s="13"/>
      <c r="X4225" s="2">
        <v>38785</v>
      </c>
      <c r="Y4225">
        <v>77.3874</v>
      </c>
      <c r="AA4225" s="2">
        <v>38785</v>
      </c>
      <c r="AB4225">
        <v>997.4</v>
      </c>
      <c r="AC4225">
        <f t="shared" si="592"/>
        <v>-1.4716629791664548E-3</v>
      </c>
      <c r="AD4225">
        <f t="shared" si="587"/>
        <v>-1.6620629791664549E-3</v>
      </c>
      <c r="AE4225">
        <f>Sheet2!$B$17+Sheet2!$B$18*'Portfolio allocation'!K4225</f>
        <v>-4.440266553240888E-3</v>
      </c>
      <c r="AF4225">
        <f t="shared" si="593"/>
        <v>2.7782035740744329E-3</v>
      </c>
      <c r="AH4225" s="2">
        <v>38785</v>
      </c>
      <c r="AI4225">
        <v>4.7300000000000004</v>
      </c>
      <c r="AJ4225">
        <v>4.76</v>
      </c>
      <c r="AK4225">
        <v>1.19215</v>
      </c>
      <c r="AR4225" s="3"/>
    </row>
    <row r="4226" spans="1:44" hidden="1" outlineLevel="1" x14ac:dyDescent="0.2">
      <c r="A4226" s="2">
        <v>38786</v>
      </c>
      <c r="B4226">
        <v>11.85</v>
      </c>
      <c r="E4226" s="2">
        <v>38786</v>
      </c>
      <c r="F4226">
        <v>1281.58</v>
      </c>
      <c r="G4226">
        <f t="shared" si="588"/>
        <v>7.3493000479472048E-3</v>
      </c>
      <c r="H4226" s="2">
        <v>38786</v>
      </c>
      <c r="I4226">
        <v>1945.92</v>
      </c>
      <c r="J4226">
        <f t="shared" si="589"/>
        <v>7.345747076454856E-3</v>
      </c>
      <c r="K4226">
        <f t="shared" si="585"/>
        <v>7.1553470764548557E-3</v>
      </c>
      <c r="L4226">
        <v>2.1063139615195479E-3</v>
      </c>
      <c r="N4226" s="2">
        <v>38786</v>
      </c>
      <c r="O4226">
        <v>27.17</v>
      </c>
      <c r="Q4226" s="2">
        <v>38786</v>
      </c>
      <c r="R4226">
        <v>31939.14</v>
      </c>
      <c r="S4226" s="8">
        <f t="shared" si="590"/>
        <v>6.2962951293821234E-3</v>
      </c>
      <c r="T4226" s="9">
        <f t="shared" si="586"/>
        <v>6.1058951293821231E-3</v>
      </c>
      <c r="U4226" s="3">
        <f>Sheet1!$B$17+Sheet1!$B$18*'Portfolio allocation'!K4226</f>
        <v>8.6965943910738766E-3</v>
      </c>
      <c r="V4226" s="13">
        <f t="shared" si="591"/>
        <v>-2.5906992616917535E-3</v>
      </c>
      <c r="W4226" s="13"/>
      <c r="X4226" s="2">
        <v>38786</v>
      </c>
      <c r="Y4226">
        <v>77.912800000000004</v>
      </c>
      <c r="AA4226" s="2">
        <v>38786</v>
      </c>
      <c r="AB4226">
        <v>1004.17</v>
      </c>
      <c r="AC4226">
        <f t="shared" si="592"/>
        <v>6.7876478844997035E-3</v>
      </c>
      <c r="AD4226">
        <f t="shared" si="587"/>
        <v>6.5968478844997038E-3</v>
      </c>
      <c r="AE4226">
        <f>Sheet2!$B$17+Sheet2!$B$18*'Portfolio allocation'!K4226</f>
        <v>6.416104181162112E-3</v>
      </c>
      <c r="AF4226">
        <f t="shared" si="593"/>
        <v>1.8074370333759186E-4</v>
      </c>
      <c r="AH4226" s="2">
        <v>38786</v>
      </c>
      <c r="AI4226">
        <v>4.7569999999999997</v>
      </c>
      <c r="AJ4226">
        <v>4.7699999999999996</v>
      </c>
      <c r="AK4226">
        <v>1.1880999999999999</v>
      </c>
      <c r="AR4226" s="3"/>
    </row>
    <row r="4227" spans="1:44" hidden="1" outlineLevel="1" x14ac:dyDescent="0.2">
      <c r="A4227" s="2">
        <v>38789</v>
      </c>
      <c r="B4227">
        <v>11.37</v>
      </c>
      <c r="E4227" s="2">
        <v>38789</v>
      </c>
      <c r="F4227">
        <v>1284.1300000000001</v>
      </c>
      <c r="G4227">
        <f t="shared" si="588"/>
        <v>1.9897314252721454E-3</v>
      </c>
      <c r="H4227" s="2">
        <v>38789</v>
      </c>
      <c r="I4227">
        <v>1950.39</v>
      </c>
      <c r="J4227">
        <f t="shared" si="589"/>
        <v>2.2971139615195479E-3</v>
      </c>
      <c r="K4227">
        <f t="shared" si="585"/>
        <v>2.1063139615195479E-3</v>
      </c>
      <c r="L4227">
        <v>1.0195666056532297E-2</v>
      </c>
      <c r="N4227" s="2">
        <v>38789</v>
      </c>
      <c r="O4227">
        <v>27.11</v>
      </c>
      <c r="Q4227" s="2">
        <v>38789</v>
      </c>
      <c r="R4227">
        <v>31868.59</v>
      </c>
      <c r="S4227" s="8">
        <f t="shared" si="590"/>
        <v>-2.2088885298727767E-3</v>
      </c>
      <c r="T4227" s="9">
        <f t="shared" si="586"/>
        <v>-2.3996885298727768E-3</v>
      </c>
      <c r="U4227" s="3">
        <f>Sheet1!$B$17+Sheet1!$B$18*'Portfolio allocation'!K4227</f>
        <v>2.9042156421044498E-3</v>
      </c>
      <c r="V4227" s="13">
        <f t="shared" si="591"/>
        <v>-5.3039041719772266E-3</v>
      </c>
      <c r="W4227" s="13"/>
      <c r="X4227" s="2">
        <v>38789</v>
      </c>
      <c r="Y4227">
        <v>78.256600000000006</v>
      </c>
      <c r="AA4227" s="2">
        <v>38789</v>
      </c>
      <c r="AB4227">
        <v>1008.6</v>
      </c>
      <c r="AC4227">
        <f t="shared" si="592"/>
        <v>4.411603612934023E-3</v>
      </c>
      <c r="AD4227">
        <f t="shared" si="587"/>
        <v>4.2196036129340227E-3</v>
      </c>
      <c r="AE4227">
        <f>Sheet2!$B$17+Sheet2!$B$18*'Portfolio allocation'!K4227</f>
        <v>1.9263751228767879E-3</v>
      </c>
      <c r="AF4227">
        <f t="shared" si="593"/>
        <v>2.2932284900572348E-3</v>
      </c>
      <c r="AH4227" s="2">
        <v>38789</v>
      </c>
      <c r="AI4227">
        <v>4.774</v>
      </c>
      <c r="AJ4227">
        <v>4.8</v>
      </c>
      <c r="AK4227">
        <v>1.19265</v>
      </c>
      <c r="AR4227" s="3"/>
    </row>
    <row r="4228" spans="1:44" hidden="1" outlineLevel="1" x14ac:dyDescent="0.2">
      <c r="A4228" s="2">
        <v>38790</v>
      </c>
      <c r="B4228">
        <v>10.74</v>
      </c>
      <c r="E4228" s="2">
        <v>38790</v>
      </c>
      <c r="F4228">
        <v>1297.48</v>
      </c>
      <c r="G4228">
        <f t="shared" si="588"/>
        <v>1.0396143692616766E-2</v>
      </c>
      <c r="H4228" s="2">
        <v>38790</v>
      </c>
      <c r="I4228">
        <v>1970.65</v>
      </c>
      <c r="J4228">
        <f t="shared" si="589"/>
        <v>1.0387666056532296E-2</v>
      </c>
      <c r="K4228">
        <f t="shared" ref="K4228:K4291" si="594">J4228-(AJ4227/25000)</f>
        <v>1.0195666056532297E-2</v>
      </c>
      <c r="L4228">
        <v>4.1537444498009014E-3</v>
      </c>
      <c r="N4228" s="2">
        <v>38790</v>
      </c>
      <c r="O4228">
        <v>27.23</v>
      </c>
      <c r="Q4228" s="2">
        <v>38790</v>
      </c>
      <c r="R4228">
        <v>32009.67</v>
      </c>
      <c r="S4228" s="8">
        <f t="shared" si="590"/>
        <v>4.4269294625207678E-3</v>
      </c>
      <c r="T4228" s="9">
        <f t="shared" ref="T4228:T4291" si="595">S4228-(AJ4227/100/250)</f>
        <v>4.2349294625207675E-3</v>
      </c>
      <c r="U4228" s="3">
        <f>Sheet1!$B$17+Sheet1!$B$18*'Portfolio allocation'!K4228</f>
        <v>1.2184525376948311E-2</v>
      </c>
      <c r="V4228" s="13">
        <f t="shared" si="591"/>
        <v>-7.9495959144275444E-3</v>
      </c>
      <c r="W4228" s="13"/>
      <c r="X4228" s="2">
        <v>38790</v>
      </c>
      <c r="Y4228">
        <v>79.164000000000001</v>
      </c>
      <c r="AA4228" s="2">
        <v>38790</v>
      </c>
      <c r="AB4228">
        <v>1020.29</v>
      </c>
      <c r="AC4228">
        <f t="shared" si="592"/>
        <v>1.1590323220305399E-2</v>
      </c>
      <c r="AD4228">
        <f t="shared" ref="AD4228:AD4291" si="596">AC4228-AJ4228/25000</f>
        <v>1.1400323220305399E-2</v>
      </c>
      <c r="AE4228">
        <f>Sheet2!$B$17+Sheet2!$B$18*'Portfolio allocation'!K4228</f>
        <v>9.1196333837993554E-3</v>
      </c>
      <c r="AF4228">
        <f t="shared" si="593"/>
        <v>2.2806898365060439E-3</v>
      </c>
      <c r="AH4228" s="2">
        <v>38790</v>
      </c>
      <c r="AI4228">
        <v>4.6970000000000001</v>
      </c>
      <c r="AJ4228">
        <v>4.75</v>
      </c>
      <c r="AK4228">
        <v>1.2018500000000001</v>
      </c>
      <c r="AR4228" s="3"/>
    </row>
    <row r="4229" spans="1:44" hidden="1" outlineLevel="1" x14ac:dyDescent="0.2">
      <c r="A4229" s="2">
        <v>38791</v>
      </c>
      <c r="B4229">
        <v>11.35</v>
      </c>
      <c r="E4229" s="2">
        <v>38791</v>
      </c>
      <c r="F4229">
        <v>1303.02</v>
      </c>
      <c r="G4229">
        <f t="shared" ref="G4229:G4292" si="597">(F4229/F4228)-1</f>
        <v>4.2698153343403433E-3</v>
      </c>
      <c r="H4229" s="2">
        <v>38791</v>
      </c>
      <c r="I4229">
        <v>1979.21</v>
      </c>
      <c r="J4229">
        <f t="shared" ref="J4229:J4292" si="598">(I4229/I4228)-1</f>
        <v>4.3437444498009015E-3</v>
      </c>
      <c r="K4229">
        <f t="shared" si="594"/>
        <v>4.1537444498009014E-3</v>
      </c>
      <c r="L4229">
        <v>1.6028449391424691E-3</v>
      </c>
      <c r="N4229" s="2">
        <v>38791</v>
      </c>
      <c r="O4229">
        <v>27.36</v>
      </c>
      <c r="Q4229" s="2">
        <v>38791</v>
      </c>
      <c r="R4229">
        <v>32162.47</v>
      </c>
      <c r="S4229" s="8">
        <f t="shared" ref="S4229:S4292" si="599">R4229/R4228-1</f>
        <v>4.7735574905958256E-3</v>
      </c>
      <c r="T4229" s="9">
        <f t="shared" si="595"/>
        <v>4.5835574905958255E-3</v>
      </c>
      <c r="U4229" s="3">
        <f>Sheet1!$B$17+Sheet1!$B$18*'Portfolio allocation'!K4229</f>
        <v>5.2530797870497456E-3</v>
      </c>
      <c r="V4229" s="13">
        <f t="shared" ref="V4229:V4292" si="600">T4229-U4229</f>
        <v>-6.6952229645392009E-4</v>
      </c>
      <c r="W4229" s="13"/>
      <c r="X4229" s="2">
        <v>38791</v>
      </c>
      <c r="Y4229">
        <v>79.641599999999997</v>
      </c>
      <c r="AA4229" s="2">
        <v>38791</v>
      </c>
      <c r="AB4229">
        <v>1026.45</v>
      </c>
      <c r="AC4229">
        <f t="shared" ref="AC4229:AC4292" si="601">AB4229/AB4228-1</f>
        <v>6.0374991424008151E-3</v>
      </c>
      <c r="AD4229">
        <f t="shared" si="596"/>
        <v>5.8466991424008154E-3</v>
      </c>
      <c r="AE4229">
        <f>Sheet2!$B$17+Sheet2!$B$18*'Portfolio allocation'!K4229</f>
        <v>3.7470025477325435E-3</v>
      </c>
      <c r="AF4229">
        <f t="shared" ref="AF4229:AF4292" si="602">AD4229-AE4229</f>
        <v>2.0996965946682719E-3</v>
      </c>
      <c r="AH4229" s="2">
        <v>38791</v>
      </c>
      <c r="AI4229">
        <v>4.7300000000000004</v>
      </c>
      <c r="AJ4229">
        <v>4.7699999999999996</v>
      </c>
      <c r="AK4229">
        <v>1.2034499999999999</v>
      </c>
      <c r="AR4229" s="3"/>
    </row>
    <row r="4230" spans="1:44" hidden="1" outlineLevel="1" x14ac:dyDescent="0.2">
      <c r="A4230" s="2">
        <v>38792</v>
      </c>
      <c r="B4230">
        <v>11.98</v>
      </c>
      <c r="E4230" s="2">
        <v>38792</v>
      </c>
      <c r="F4230">
        <v>1305.33</v>
      </c>
      <c r="G4230">
        <f t="shared" si="597"/>
        <v>1.772804715200138E-3</v>
      </c>
      <c r="H4230" s="2">
        <v>38792</v>
      </c>
      <c r="I4230">
        <v>1982.76</v>
      </c>
      <c r="J4230">
        <f t="shared" si="598"/>
        <v>1.7936449391424691E-3</v>
      </c>
      <c r="K4230">
        <f t="shared" si="594"/>
        <v>1.6028449391424691E-3</v>
      </c>
      <c r="L4230">
        <v>1.2889381024431157E-3</v>
      </c>
      <c r="N4230" s="2">
        <v>38792</v>
      </c>
      <c r="O4230">
        <v>27.27</v>
      </c>
      <c r="Q4230" s="2">
        <v>38792</v>
      </c>
      <c r="R4230">
        <v>32056.68</v>
      </c>
      <c r="S4230" s="8">
        <f t="shared" si="599"/>
        <v>-3.2892374248619793E-3</v>
      </c>
      <c r="T4230" s="9">
        <f t="shared" si="595"/>
        <v>-3.4800374248619794E-3</v>
      </c>
      <c r="U4230" s="3">
        <f>Sheet1!$B$17+Sheet1!$B$18*'Portfolio allocation'!K4230</f>
        <v>2.3266232200316208E-3</v>
      </c>
      <c r="V4230" s="13">
        <f t="shared" si="600"/>
        <v>-5.8066606448936003E-3</v>
      </c>
      <c r="W4230" s="13"/>
      <c r="X4230" s="2">
        <v>38792</v>
      </c>
      <c r="Y4230">
        <v>79.154499999999999</v>
      </c>
      <c r="AA4230" s="2">
        <v>38792</v>
      </c>
      <c r="AB4230">
        <v>1020.17</v>
      </c>
      <c r="AC4230">
        <f t="shared" si="601"/>
        <v>-6.1181742900288105E-3</v>
      </c>
      <c r="AD4230">
        <f t="shared" si="596"/>
        <v>-6.3069742900288108E-3</v>
      </c>
      <c r="AE4230">
        <f>Sheet2!$B$17+Sheet2!$B$18*'Portfolio allocation'!K4230</f>
        <v>1.4786776235226292E-3</v>
      </c>
      <c r="AF4230">
        <f t="shared" si="602"/>
        <v>-7.7856519135514404E-3</v>
      </c>
      <c r="AH4230" s="2">
        <v>38792</v>
      </c>
      <c r="AI4230">
        <v>4.6459999999999999</v>
      </c>
      <c r="AJ4230">
        <v>4.72</v>
      </c>
      <c r="AK4230">
        <v>1.2154499999999999</v>
      </c>
      <c r="AR4230" s="3"/>
    </row>
    <row r="4231" spans="1:44" hidden="1" outlineLevel="1" x14ac:dyDescent="0.2">
      <c r="A4231" s="2">
        <v>38793</v>
      </c>
      <c r="B4231">
        <v>12.12</v>
      </c>
      <c r="E4231" s="2">
        <v>38793</v>
      </c>
      <c r="F4231">
        <v>1307.25</v>
      </c>
      <c r="G4231">
        <f t="shared" si="597"/>
        <v>1.4708924180093508E-3</v>
      </c>
      <c r="H4231" s="2">
        <v>38793</v>
      </c>
      <c r="I4231">
        <v>1985.69</v>
      </c>
      <c r="J4231">
        <f t="shared" si="598"/>
        <v>1.4777381024431158E-3</v>
      </c>
      <c r="K4231">
        <f t="shared" si="594"/>
        <v>1.2889381024431157E-3</v>
      </c>
      <c r="L4231">
        <v>-1.8464547960658098E-3</v>
      </c>
      <c r="N4231" s="2">
        <v>38793</v>
      </c>
      <c r="O4231">
        <v>27.5</v>
      </c>
      <c r="Q4231" s="2">
        <v>38793</v>
      </c>
      <c r="R4231">
        <v>32327.07</v>
      </c>
      <c r="S4231" s="8">
        <f t="shared" si="599"/>
        <v>8.4347474535728661E-3</v>
      </c>
      <c r="T4231" s="9">
        <f t="shared" si="595"/>
        <v>8.2459474535728668E-3</v>
      </c>
      <c r="U4231" s="3">
        <f>Sheet1!$B$17+Sheet1!$B$18*'Portfolio allocation'!K4231</f>
        <v>1.9665013415129358E-3</v>
      </c>
      <c r="V4231" s="13">
        <f t="shared" si="600"/>
        <v>6.2794461120599309E-3</v>
      </c>
      <c r="W4231" s="13"/>
      <c r="X4231" s="2">
        <v>38793</v>
      </c>
      <c r="Y4231">
        <v>79.565200000000004</v>
      </c>
      <c r="AA4231" s="2">
        <v>38793</v>
      </c>
      <c r="AB4231">
        <v>1025.46</v>
      </c>
      <c r="AC4231">
        <f t="shared" si="601"/>
        <v>5.1854102747581621E-3</v>
      </c>
      <c r="AD4231">
        <f t="shared" si="596"/>
        <v>4.9958102747581622E-3</v>
      </c>
      <c r="AE4231">
        <f>Sheet2!$B$17+Sheet2!$B$18*'Portfolio allocation'!K4231</f>
        <v>1.1995436558418547E-3</v>
      </c>
      <c r="AF4231">
        <f t="shared" si="602"/>
        <v>3.7962666189163075E-3</v>
      </c>
      <c r="AH4231" s="2">
        <v>38793</v>
      </c>
      <c r="AI4231">
        <v>4.6749999999999998</v>
      </c>
      <c r="AJ4231">
        <v>4.74</v>
      </c>
      <c r="AK4231">
        <v>1.21715</v>
      </c>
      <c r="AR4231" s="3"/>
    </row>
    <row r="4232" spans="1:44" hidden="1" outlineLevel="1" x14ac:dyDescent="0.2">
      <c r="A4232" s="2">
        <v>38796</v>
      </c>
      <c r="B4232">
        <v>11.79</v>
      </c>
      <c r="E4232" s="2">
        <v>38796</v>
      </c>
      <c r="F4232">
        <v>1305.08</v>
      </c>
      <c r="G4232">
        <f t="shared" si="597"/>
        <v>-1.6599732262383426E-3</v>
      </c>
      <c r="H4232" s="2">
        <v>38796</v>
      </c>
      <c r="I4232">
        <v>1982.4</v>
      </c>
      <c r="J4232">
        <f t="shared" si="598"/>
        <v>-1.6568547960658098E-3</v>
      </c>
      <c r="K4232">
        <f t="shared" si="594"/>
        <v>-1.8464547960658098E-3</v>
      </c>
      <c r="L4232">
        <v>-6.1924248587571385E-3</v>
      </c>
      <c r="N4232" s="2">
        <v>38796</v>
      </c>
      <c r="O4232">
        <v>27.89</v>
      </c>
      <c r="Q4232" s="2">
        <v>38796</v>
      </c>
      <c r="R4232">
        <v>32785.519999999997</v>
      </c>
      <c r="S4232" s="8">
        <f t="shared" si="599"/>
        <v>1.4181613118664949E-2</v>
      </c>
      <c r="T4232" s="9">
        <f t="shared" si="595"/>
        <v>1.3992013118664949E-2</v>
      </c>
      <c r="U4232" s="3">
        <f>Sheet1!$B$17+Sheet1!$B$18*'Portfolio allocation'!K4232</f>
        <v>-1.630500853079613E-3</v>
      </c>
      <c r="V4232" s="13">
        <f t="shared" si="600"/>
        <v>1.5622513971744561E-2</v>
      </c>
      <c r="W4232" s="13"/>
      <c r="X4232" s="2">
        <v>38796</v>
      </c>
      <c r="Y4232">
        <v>79.832599999999999</v>
      </c>
      <c r="AA4232" s="2">
        <v>38796</v>
      </c>
      <c r="AB4232">
        <v>1028.9100000000001</v>
      </c>
      <c r="AC4232">
        <f t="shared" si="601"/>
        <v>3.3643438066819353E-3</v>
      </c>
      <c r="AD4232">
        <f t="shared" si="596"/>
        <v>3.1747438066819355E-3</v>
      </c>
      <c r="AE4232">
        <f>Sheet2!$B$17+Sheet2!$B$18*'Portfolio allocation'!K4232</f>
        <v>-1.5885277006196961E-3</v>
      </c>
      <c r="AF4232">
        <f t="shared" si="602"/>
        <v>4.7632715073016316E-3</v>
      </c>
      <c r="AH4232" s="2">
        <v>38796</v>
      </c>
      <c r="AI4232">
        <v>4.6609999999999996</v>
      </c>
      <c r="AJ4232">
        <v>4.74</v>
      </c>
      <c r="AK4232">
        <v>1.2173499999999999</v>
      </c>
      <c r="AR4232" s="3"/>
    </row>
    <row r="4233" spans="1:44" hidden="1" outlineLevel="1" x14ac:dyDescent="0.2">
      <c r="A4233" s="2">
        <v>38797</v>
      </c>
      <c r="B4233">
        <v>11.62</v>
      </c>
      <c r="E4233" s="2">
        <v>38797</v>
      </c>
      <c r="F4233">
        <v>1297.23</v>
      </c>
      <c r="G4233">
        <f t="shared" si="597"/>
        <v>-6.0149569375056444E-3</v>
      </c>
      <c r="H4233" s="2">
        <v>38797</v>
      </c>
      <c r="I4233">
        <v>1970.5</v>
      </c>
      <c r="J4233">
        <f t="shared" si="598"/>
        <v>-6.0028248587571387E-3</v>
      </c>
      <c r="K4233">
        <f t="shared" si="594"/>
        <v>-6.1924248587571385E-3</v>
      </c>
      <c r="L4233">
        <v>5.8474763765543197E-3</v>
      </c>
      <c r="N4233" s="2">
        <v>38797</v>
      </c>
      <c r="O4233">
        <v>27.74</v>
      </c>
      <c r="Q4233" s="2">
        <v>38797</v>
      </c>
      <c r="R4233">
        <v>32609.18</v>
      </c>
      <c r="S4233" s="8">
        <f t="shared" si="599"/>
        <v>-5.3785939646525671E-3</v>
      </c>
      <c r="T4233" s="9">
        <f t="shared" si="595"/>
        <v>-5.568193964652567E-3</v>
      </c>
      <c r="U4233" s="3">
        <f>Sheet1!$B$17+Sheet1!$B$18*'Portfolio allocation'!K4233</f>
        <v>-6.6163078505275044E-3</v>
      </c>
      <c r="V4233" s="13">
        <f t="shared" si="600"/>
        <v>1.0481138858749375E-3</v>
      </c>
      <c r="W4233" s="13"/>
      <c r="X4233" s="2">
        <v>38797</v>
      </c>
      <c r="Y4233">
        <v>80.052300000000002</v>
      </c>
      <c r="AA4233" s="2">
        <v>38797</v>
      </c>
      <c r="AB4233">
        <v>1031.74</v>
      </c>
      <c r="AC4233">
        <f t="shared" si="601"/>
        <v>2.7504835213962853E-3</v>
      </c>
      <c r="AD4233">
        <f t="shared" si="596"/>
        <v>2.5588835213962852E-3</v>
      </c>
      <c r="AE4233">
        <f>Sheet2!$B$17+Sheet2!$B$18*'Portfolio allocation'!K4233</f>
        <v>-5.4530751560889715E-3</v>
      </c>
      <c r="AF4233">
        <f t="shared" si="602"/>
        <v>8.0119586774852567E-3</v>
      </c>
      <c r="AH4233" s="2">
        <v>38797</v>
      </c>
      <c r="AI4233">
        <v>4.718</v>
      </c>
      <c r="AJ4233">
        <v>4.79</v>
      </c>
      <c r="AK4233">
        <v>1.2091499999999999</v>
      </c>
      <c r="AR4233" s="3"/>
    </row>
    <row r="4234" spans="1:44" hidden="1" outlineLevel="1" x14ac:dyDescent="0.2">
      <c r="A4234" s="2">
        <v>38798</v>
      </c>
      <c r="B4234">
        <v>11.21</v>
      </c>
      <c r="E4234" s="2">
        <v>38798</v>
      </c>
      <c r="F4234">
        <v>1305.04</v>
      </c>
      <c r="G4234">
        <f t="shared" si="597"/>
        <v>6.0205206478418649E-3</v>
      </c>
      <c r="H4234" s="2">
        <v>38798</v>
      </c>
      <c r="I4234">
        <v>1982.4</v>
      </c>
      <c r="J4234">
        <f t="shared" si="598"/>
        <v>6.0390763765543198E-3</v>
      </c>
      <c r="K4234">
        <f t="shared" si="594"/>
        <v>5.8474763765543197E-3</v>
      </c>
      <c r="L4234">
        <v>-2.7688836158192261E-3</v>
      </c>
      <c r="N4234" s="2">
        <v>38798</v>
      </c>
      <c r="O4234">
        <v>27.15</v>
      </c>
      <c r="Q4234" s="2">
        <v>38798</v>
      </c>
      <c r="R4234">
        <v>31915.62</v>
      </c>
      <c r="S4234" s="8">
        <f t="shared" si="599"/>
        <v>-2.1268857419904474E-2</v>
      </c>
      <c r="T4234" s="9">
        <f t="shared" si="595"/>
        <v>-2.1460457419904475E-2</v>
      </c>
      <c r="U4234" s="3">
        <f>Sheet1!$B$17+Sheet1!$B$18*'Portfolio allocation'!K4234</f>
        <v>7.1961719782965942E-3</v>
      </c>
      <c r="V4234" s="13">
        <f t="shared" si="600"/>
        <v>-2.8656629398201069E-2</v>
      </c>
      <c r="W4234" s="13"/>
      <c r="X4234" s="2">
        <v>38798</v>
      </c>
      <c r="Y4234">
        <v>80.663600000000002</v>
      </c>
      <c r="AA4234" s="2">
        <v>38798</v>
      </c>
      <c r="AB4234">
        <v>1039.6199999999999</v>
      </c>
      <c r="AC4234">
        <f t="shared" si="601"/>
        <v>7.6375831120243376E-3</v>
      </c>
      <c r="AD4234">
        <f t="shared" si="596"/>
        <v>7.4463831120243377E-3</v>
      </c>
      <c r="AE4234">
        <f>Sheet2!$B$17+Sheet2!$B$18*'Portfolio allocation'!K4234</f>
        <v>5.2531121880112341E-3</v>
      </c>
      <c r="AF4234">
        <f t="shared" si="602"/>
        <v>2.1932709240131036E-3</v>
      </c>
      <c r="AH4234" s="2">
        <v>38798</v>
      </c>
      <c r="AI4234">
        <v>4.7050000000000001</v>
      </c>
      <c r="AJ4234">
        <v>4.78</v>
      </c>
      <c r="AK4234">
        <v>1.20875</v>
      </c>
      <c r="AR4234" s="3"/>
    </row>
    <row r="4235" spans="1:44" hidden="1" outlineLevel="1" x14ac:dyDescent="0.2">
      <c r="A4235" s="2">
        <v>38799</v>
      </c>
      <c r="B4235">
        <v>11.17</v>
      </c>
      <c r="E4235" s="2">
        <v>38799</v>
      </c>
      <c r="F4235">
        <v>1301.67</v>
      </c>
      <c r="G4235">
        <f t="shared" si="597"/>
        <v>-2.5822963280818234E-3</v>
      </c>
      <c r="H4235" s="2">
        <v>38799</v>
      </c>
      <c r="I4235">
        <v>1977.29</v>
      </c>
      <c r="J4235">
        <f t="shared" si="598"/>
        <v>-2.5776836158192262E-3</v>
      </c>
      <c r="K4235">
        <f t="shared" si="594"/>
        <v>-2.7688836158192261E-3</v>
      </c>
      <c r="L4235">
        <v>7.9419828148627242E-4</v>
      </c>
      <c r="N4235" s="2">
        <v>38799</v>
      </c>
      <c r="O4235">
        <v>26.85</v>
      </c>
      <c r="Q4235" s="2">
        <v>38799</v>
      </c>
      <c r="R4235">
        <v>31562.959999999999</v>
      </c>
      <c r="S4235" s="8">
        <f t="shared" si="599"/>
        <v>-1.1049761840753791E-2</v>
      </c>
      <c r="T4235" s="9">
        <f t="shared" si="595"/>
        <v>-1.1240961840753792E-2</v>
      </c>
      <c r="U4235" s="3">
        <f>Sheet1!$B$17+Sheet1!$B$18*'Portfolio allocation'!K4235</f>
        <v>-2.6887345725558412E-3</v>
      </c>
      <c r="V4235" s="13">
        <f t="shared" si="600"/>
        <v>-8.5522272681979507E-3</v>
      </c>
      <c r="W4235" s="13"/>
      <c r="X4235" s="2">
        <v>38799</v>
      </c>
      <c r="Y4235">
        <v>79.469700000000003</v>
      </c>
      <c r="AA4235" s="2">
        <v>38799</v>
      </c>
      <c r="AB4235">
        <v>1024.23</v>
      </c>
      <c r="AC4235">
        <f t="shared" si="601"/>
        <v>-1.4803485889074763E-2</v>
      </c>
      <c r="AD4235">
        <f t="shared" si="596"/>
        <v>-1.4995485889074763E-2</v>
      </c>
      <c r="AE4235">
        <f>Sheet2!$B$17+Sheet2!$B$18*'Portfolio allocation'!K4235</f>
        <v>-2.4087749404320281E-3</v>
      </c>
      <c r="AF4235">
        <f t="shared" si="602"/>
        <v>-1.2586710948642735E-2</v>
      </c>
      <c r="AH4235" s="2">
        <v>38799</v>
      </c>
      <c r="AI4235">
        <v>4.7380000000000004</v>
      </c>
      <c r="AJ4235">
        <v>4.8</v>
      </c>
      <c r="AK4235">
        <v>1.19835</v>
      </c>
      <c r="AR4235" s="3"/>
    </row>
    <row r="4236" spans="1:44" hidden="1" outlineLevel="1" x14ac:dyDescent="0.2">
      <c r="A4236" s="2">
        <v>38800</v>
      </c>
      <c r="B4236">
        <v>11.19</v>
      </c>
      <c r="E4236" s="2">
        <v>38800</v>
      </c>
      <c r="F4236">
        <v>1302.95</v>
      </c>
      <c r="G4236">
        <f t="shared" si="597"/>
        <v>9.8335215530820363E-4</v>
      </c>
      <c r="H4236" s="2">
        <v>38800</v>
      </c>
      <c r="I4236">
        <v>1979.24</v>
      </c>
      <c r="J4236">
        <f t="shared" si="598"/>
        <v>9.8619828148627242E-4</v>
      </c>
      <c r="K4236">
        <f t="shared" si="594"/>
        <v>7.9419828148627242E-4</v>
      </c>
      <c r="L4236">
        <v>-1.2261510963804329E-3</v>
      </c>
      <c r="N4236" s="2">
        <v>38800</v>
      </c>
      <c r="O4236">
        <v>27.01</v>
      </c>
      <c r="Q4236" s="2">
        <v>38800</v>
      </c>
      <c r="R4236">
        <v>31751.05</v>
      </c>
      <c r="S4236" s="8">
        <f t="shared" si="599"/>
        <v>5.9592002777939523E-3</v>
      </c>
      <c r="T4236" s="9">
        <f t="shared" si="595"/>
        <v>5.767200277793952E-3</v>
      </c>
      <c r="U4236" s="3">
        <f>Sheet1!$B$17+Sheet1!$B$18*'Portfolio allocation'!K4236</f>
        <v>1.398923280536785E-3</v>
      </c>
      <c r="V4236" s="13">
        <f t="shared" si="600"/>
        <v>4.3682769972571665E-3</v>
      </c>
      <c r="W4236" s="13"/>
      <c r="X4236" s="2">
        <v>38800</v>
      </c>
      <c r="Y4236">
        <v>79.622500000000002</v>
      </c>
      <c r="AA4236" s="2">
        <v>38800</v>
      </c>
      <c r="AB4236">
        <v>1026.2</v>
      </c>
      <c r="AC4236">
        <f t="shared" si="601"/>
        <v>1.923396112201381E-3</v>
      </c>
      <c r="AD4236">
        <f t="shared" si="596"/>
        <v>1.7329961122013809E-3</v>
      </c>
      <c r="AE4236">
        <f>Sheet2!$B$17+Sheet2!$B$18*'Portfolio allocation'!K4236</f>
        <v>7.5960838509263958E-4</v>
      </c>
      <c r="AF4236">
        <f t="shared" si="602"/>
        <v>9.7338772710874131E-4</v>
      </c>
      <c r="AH4236" s="2">
        <v>38800</v>
      </c>
      <c r="AI4236">
        <v>4.6740000000000004</v>
      </c>
      <c r="AJ4236">
        <v>4.76</v>
      </c>
      <c r="AK4236">
        <v>1.2013499999999999</v>
      </c>
      <c r="AR4236" s="3"/>
    </row>
    <row r="4237" spans="1:44" hidden="1" outlineLevel="1" x14ac:dyDescent="0.2">
      <c r="A4237" s="2">
        <v>38803</v>
      </c>
      <c r="B4237">
        <v>11.46</v>
      </c>
      <c r="E4237" s="2">
        <v>38803</v>
      </c>
      <c r="F4237">
        <v>1301.5999999999999</v>
      </c>
      <c r="G4237">
        <f t="shared" si="597"/>
        <v>-1.0361103649412229E-3</v>
      </c>
      <c r="H4237" s="2">
        <v>38803</v>
      </c>
      <c r="I4237">
        <v>1977.19</v>
      </c>
      <c r="J4237">
        <f t="shared" si="598"/>
        <v>-1.0357510963804328E-3</v>
      </c>
      <c r="K4237">
        <f t="shared" si="594"/>
        <v>-1.2261510963804329E-3</v>
      </c>
      <c r="L4237">
        <v>-6.6241726146703626E-3</v>
      </c>
      <c r="N4237" s="2">
        <v>38803</v>
      </c>
      <c r="O4237">
        <v>27.01</v>
      </c>
      <c r="Q4237" s="2">
        <v>38803</v>
      </c>
      <c r="R4237">
        <v>31751.05</v>
      </c>
      <c r="S4237" s="8">
        <f t="shared" si="599"/>
        <v>0</v>
      </c>
      <c r="T4237" s="9">
        <f t="shared" si="595"/>
        <v>-1.9039999999999999E-4</v>
      </c>
      <c r="U4237" s="3">
        <f>Sheet1!$B$17+Sheet1!$B$18*'Portfolio allocation'!K4237</f>
        <v>-9.1887272821421923E-4</v>
      </c>
      <c r="V4237" s="13">
        <f t="shared" si="600"/>
        <v>7.2847272821421926E-4</v>
      </c>
      <c r="W4237" s="13"/>
      <c r="X4237" s="2">
        <v>38803</v>
      </c>
      <c r="Y4237">
        <v>79.355000000000004</v>
      </c>
      <c r="AA4237" s="2">
        <v>38803</v>
      </c>
      <c r="AB4237">
        <v>1022.76</v>
      </c>
      <c r="AC4237">
        <f t="shared" si="601"/>
        <v>-3.3521730656792537E-3</v>
      </c>
      <c r="AD4237">
        <f t="shared" si="596"/>
        <v>-3.5429730656792537E-3</v>
      </c>
      <c r="AE4237">
        <f>Sheet2!$B$17+Sheet2!$B$18*'Portfolio allocation'!K4237</f>
        <v>-1.0369378254807974E-3</v>
      </c>
      <c r="AF4237">
        <f t="shared" si="602"/>
        <v>-2.5060352401984564E-3</v>
      </c>
      <c r="AH4237" s="2">
        <v>38803</v>
      </c>
      <c r="AI4237">
        <v>4.7039999999999997</v>
      </c>
      <c r="AJ4237">
        <v>4.7699999999999996</v>
      </c>
      <c r="AK4237">
        <v>1.20305</v>
      </c>
      <c r="AR4237" s="3"/>
    </row>
    <row r="4238" spans="1:44" hidden="1" outlineLevel="1" x14ac:dyDescent="0.2">
      <c r="A4238" s="2">
        <v>38804</v>
      </c>
      <c r="B4238">
        <v>11.58</v>
      </c>
      <c r="E4238" s="2">
        <v>38804</v>
      </c>
      <c r="F4238">
        <v>1293.23</v>
      </c>
      <c r="G4238">
        <f t="shared" si="597"/>
        <v>-6.4305470190534342E-3</v>
      </c>
      <c r="H4238" s="2">
        <v>38804</v>
      </c>
      <c r="I4238">
        <v>1964.47</v>
      </c>
      <c r="J4238">
        <f t="shared" si="598"/>
        <v>-6.4333726146703629E-3</v>
      </c>
      <c r="K4238">
        <f t="shared" si="594"/>
        <v>-6.6241726146703626E-3</v>
      </c>
      <c r="L4238">
        <v>7.4632089998829462E-3</v>
      </c>
      <c r="N4238" s="2">
        <v>38804</v>
      </c>
      <c r="O4238">
        <v>26.9</v>
      </c>
      <c r="Q4238" s="2">
        <v>38804</v>
      </c>
      <c r="R4238">
        <v>31621.74</v>
      </c>
      <c r="S4238" s="8">
        <f t="shared" si="599"/>
        <v>-4.0726212204005297E-3</v>
      </c>
      <c r="T4238" s="9">
        <f t="shared" si="595"/>
        <v>-4.2634212204005293E-3</v>
      </c>
      <c r="U4238" s="3">
        <f>Sheet1!$B$17+Sheet1!$B$18*'Portfolio allocation'!K4238</f>
        <v>-7.1116198180543877E-3</v>
      </c>
      <c r="V4238" s="13">
        <f t="shared" si="600"/>
        <v>2.8481985976538584E-3</v>
      </c>
      <c r="W4238" s="13"/>
      <c r="X4238" s="2">
        <v>38804</v>
      </c>
      <c r="Y4238">
        <v>78.734200000000001</v>
      </c>
      <c r="AA4238" s="2">
        <v>38804</v>
      </c>
      <c r="AB4238">
        <v>1014.75</v>
      </c>
      <c r="AC4238">
        <f t="shared" si="601"/>
        <v>-7.8317493840196484E-3</v>
      </c>
      <c r="AD4238">
        <f t="shared" si="596"/>
        <v>-8.0245493840196483E-3</v>
      </c>
      <c r="AE4238">
        <f>Sheet2!$B$17+Sheet2!$B$18*'Portfolio allocation'!K4238</f>
        <v>-5.8369962755284738E-3</v>
      </c>
      <c r="AF4238">
        <f t="shared" si="602"/>
        <v>-2.1875531084911744E-3</v>
      </c>
      <c r="AH4238" s="2">
        <v>38804</v>
      </c>
      <c r="AI4238">
        <v>4.7830000000000004</v>
      </c>
      <c r="AJ4238">
        <v>4.82</v>
      </c>
      <c r="AK4238">
        <v>1.20845</v>
      </c>
      <c r="AR4238" s="3"/>
    </row>
    <row r="4239" spans="1:44" hidden="1" outlineLevel="1" x14ac:dyDescent="0.2">
      <c r="A4239" s="2">
        <v>38805</v>
      </c>
      <c r="B4239">
        <v>10.95</v>
      </c>
      <c r="E4239" s="2">
        <v>38805</v>
      </c>
      <c r="F4239">
        <v>1302.8900000000001</v>
      </c>
      <c r="G4239">
        <f t="shared" si="597"/>
        <v>7.4696689683970696E-3</v>
      </c>
      <c r="H4239" s="2">
        <v>38805</v>
      </c>
      <c r="I4239">
        <v>1979.51</v>
      </c>
      <c r="J4239">
        <f t="shared" si="598"/>
        <v>7.6560089998829461E-3</v>
      </c>
      <c r="K4239">
        <f t="shared" si="594"/>
        <v>7.4632089998829462E-3</v>
      </c>
      <c r="L4239">
        <v>-2.1684362958510573E-3</v>
      </c>
      <c r="N4239" s="2">
        <v>38805</v>
      </c>
      <c r="O4239">
        <v>27.02</v>
      </c>
      <c r="Q4239" s="2">
        <v>38805</v>
      </c>
      <c r="R4239">
        <v>31762.799999999999</v>
      </c>
      <c r="S4239" s="8">
        <f t="shared" si="599"/>
        <v>4.4608550952602855E-3</v>
      </c>
      <c r="T4239" s="9">
        <f t="shared" si="595"/>
        <v>4.2680550952602855E-3</v>
      </c>
      <c r="U4239" s="3">
        <f>Sheet1!$B$17+Sheet1!$B$18*'Portfolio allocation'!K4239</f>
        <v>9.0497813918892934E-3</v>
      </c>
      <c r="V4239" s="13">
        <f t="shared" si="600"/>
        <v>-4.7817262966290078E-3</v>
      </c>
      <c r="W4239" s="13"/>
      <c r="X4239" s="2">
        <v>38805</v>
      </c>
      <c r="Y4239">
        <v>79.402799999999999</v>
      </c>
      <c r="AA4239" s="2">
        <v>38805</v>
      </c>
      <c r="AB4239">
        <v>1023.37</v>
      </c>
      <c r="AC4239">
        <f t="shared" si="601"/>
        <v>8.494703128849368E-3</v>
      </c>
      <c r="AD4239">
        <f t="shared" si="596"/>
        <v>8.3015031288493687E-3</v>
      </c>
      <c r="AE4239">
        <f>Sheet2!$B$17+Sheet2!$B$18*'Portfolio allocation'!K4239</f>
        <v>6.689862857742394E-3</v>
      </c>
      <c r="AF4239">
        <f t="shared" si="602"/>
        <v>1.6116402711069747E-3</v>
      </c>
      <c r="AH4239" s="2">
        <v>38805</v>
      </c>
      <c r="AI4239">
        <v>4.8090000000000002</v>
      </c>
      <c r="AJ4239">
        <v>4.83</v>
      </c>
      <c r="AK4239">
        <v>1.1999500000000001</v>
      </c>
      <c r="AR4239" s="3"/>
    </row>
    <row r="4240" spans="1:44" hidden="1" outlineLevel="1" x14ac:dyDescent="0.2">
      <c r="A4240" s="2">
        <v>38806</v>
      </c>
      <c r="B4240">
        <v>11.57</v>
      </c>
      <c r="E4240" s="2">
        <v>38806</v>
      </c>
      <c r="F4240">
        <v>1300.25</v>
      </c>
      <c r="G4240">
        <f t="shared" si="597"/>
        <v>-2.0262646885003122E-3</v>
      </c>
      <c r="H4240" s="2">
        <v>38806</v>
      </c>
      <c r="I4240">
        <v>1975.6</v>
      </c>
      <c r="J4240">
        <f t="shared" si="598"/>
        <v>-1.9752362958510572E-3</v>
      </c>
      <c r="K4240">
        <f t="shared" si="594"/>
        <v>-2.1684362958510573E-3</v>
      </c>
      <c r="L4240">
        <v>-4.3543612877099246E-3</v>
      </c>
      <c r="N4240" s="2">
        <v>38806</v>
      </c>
      <c r="O4240">
        <v>27.23</v>
      </c>
      <c r="Q4240" s="2">
        <v>38806</v>
      </c>
      <c r="R4240">
        <v>32009.67</v>
      </c>
      <c r="S4240" s="8">
        <f t="shared" si="599"/>
        <v>7.7722996713136538E-3</v>
      </c>
      <c r="T4240" s="9">
        <f t="shared" si="595"/>
        <v>7.5790996713136537E-3</v>
      </c>
      <c r="U4240" s="3">
        <f>Sheet1!$B$17+Sheet1!$B$18*'Portfolio allocation'!K4240</f>
        <v>-1.999886189729612E-3</v>
      </c>
      <c r="V4240" s="13">
        <f t="shared" si="600"/>
        <v>9.5789858610432661E-3</v>
      </c>
      <c r="W4240" s="13"/>
      <c r="X4240" s="2">
        <v>38806</v>
      </c>
      <c r="Y4240">
        <v>79.469700000000003</v>
      </c>
      <c r="AA4240" s="2">
        <v>38806</v>
      </c>
      <c r="AB4240">
        <v>1024.23</v>
      </c>
      <c r="AC4240">
        <f t="shared" si="601"/>
        <v>8.4036076883231559E-4</v>
      </c>
      <c r="AD4240">
        <f t="shared" si="596"/>
        <v>6.4676076883231565E-4</v>
      </c>
      <c r="AE4240">
        <f>Sheet2!$B$17+Sheet2!$B$18*'Portfolio allocation'!K4240</f>
        <v>-1.8748418647197341E-3</v>
      </c>
      <c r="AF4240">
        <f t="shared" si="602"/>
        <v>2.5216026335520498E-3</v>
      </c>
      <c r="AH4240" s="2">
        <v>38806</v>
      </c>
      <c r="AI4240">
        <v>4.8600000000000003</v>
      </c>
      <c r="AJ4240">
        <v>4.84</v>
      </c>
      <c r="AK4240">
        <v>1.2141500000000001</v>
      </c>
      <c r="AR4240" s="3"/>
    </row>
    <row r="4241" spans="1:44" hidden="1" outlineLevel="1" x14ac:dyDescent="0.2">
      <c r="A4241" s="2">
        <v>38807</v>
      </c>
      <c r="B4241">
        <v>11.39</v>
      </c>
      <c r="E4241" s="2">
        <v>38807</v>
      </c>
      <c r="F4241">
        <v>1294.83</v>
      </c>
      <c r="G4241">
        <f t="shared" si="597"/>
        <v>-4.168429148240782E-3</v>
      </c>
      <c r="H4241" s="2">
        <v>38807</v>
      </c>
      <c r="I4241">
        <v>1967.38</v>
      </c>
      <c r="J4241">
        <f t="shared" si="598"/>
        <v>-4.1607612877099243E-3</v>
      </c>
      <c r="K4241">
        <f t="shared" si="594"/>
        <v>-4.3543612877099246E-3</v>
      </c>
      <c r="L4241">
        <v>2.1148375687463014E-3</v>
      </c>
      <c r="N4241" s="2">
        <v>38807</v>
      </c>
      <c r="O4241">
        <v>27.21</v>
      </c>
      <c r="Q4241" s="2">
        <v>38807</v>
      </c>
      <c r="R4241">
        <v>31986.15</v>
      </c>
      <c r="S4241" s="8">
        <f t="shared" si="599"/>
        <v>-7.3477795928533762E-4</v>
      </c>
      <c r="T4241" s="9">
        <f t="shared" si="595"/>
        <v>-9.2837795928533756E-4</v>
      </c>
      <c r="U4241" s="3">
        <f>Sheet1!$B$17+Sheet1!$B$18*'Portfolio allocation'!K4241</f>
        <v>-4.5076347390965148E-3</v>
      </c>
      <c r="V4241" s="13">
        <f t="shared" si="600"/>
        <v>3.5792567798111773E-3</v>
      </c>
      <c r="W4241" s="13"/>
      <c r="X4241" s="2">
        <v>38807</v>
      </c>
      <c r="Y4241">
        <v>78.772400000000005</v>
      </c>
      <c r="AA4241" s="2">
        <v>38807</v>
      </c>
      <c r="AB4241">
        <v>1015.25</v>
      </c>
      <c r="AC4241">
        <f t="shared" si="601"/>
        <v>-8.7675619733849075E-3</v>
      </c>
      <c r="AD4241">
        <f t="shared" si="596"/>
        <v>-8.9603619733849074E-3</v>
      </c>
      <c r="AE4241">
        <f>Sheet2!$B$17+Sheet2!$B$18*'Portfolio allocation'!K4241</f>
        <v>-3.818622135470962E-3</v>
      </c>
      <c r="AF4241">
        <f t="shared" si="602"/>
        <v>-5.1417398379139459E-3</v>
      </c>
      <c r="AH4241" s="2">
        <v>38807</v>
      </c>
      <c r="AI4241">
        <v>4.8529999999999998</v>
      </c>
      <c r="AJ4241">
        <v>4.82</v>
      </c>
      <c r="AK4241">
        <v>1.2101500000000001</v>
      </c>
      <c r="AR4241" s="3"/>
    </row>
    <row r="4242" spans="1:44" hidden="1" outlineLevel="1" x14ac:dyDescent="0.2">
      <c r="A4242" s="2">
        <v>38810</v>
      </c>
      <c r="B4242">
        <v>11.57</v>
      </c>
      <c r="E4242" s="2">
        <v>38810</v>
      </c>
      <c r="F4242">
        <v>1297.81</v>
      </c>
      <c r="G4242">
        <f t="shared" si="597"/>
        <v>2.3014604233759783E-3</v>
      </c>
      <c r="H4242" s="2">
        <v>38810</v>
      </c>
      <c r="I4242">
        <v>1971.92</v>
      </c>
      <c r="J4242">
        <f t="shared" si="598"/>
        <v>2.3076375687463013E-3</v>
      </c>
      <c r="K4242">
        <f t="shared" si="594"/>
        <v>2.1148375687463014E-3</v>
      </c>
      <c r="L4242">
        <v>6.1699555519492523E-3</v>
      </c>
      <c r="N4242" s="2">
        <v>38810</v>
      </c>
      <c r="O4242">
        <v>27.56</v>
      </c>
      <c r="Q4242" s="2">
        <v>38810</v>
      </c>
      <c r="R4242">
        <v>32397.59</v>
      </c>
      <c r="S4242" s="8">
        <f t="shared" si="599"/>
        <v>1.2863067296314146E-2</v>
      </c>
      <c r="T4242" s="9">
        <f t="shared" si="595"/>
        <v>1.2670267296314146E-2</v>
      </c>
      <c r="U4242" s="3">
        <f>Sheet1!$B$17+Sheet1!$B$18*'Portfolio allocation'!K4242</f>
        <v>2.9139941403319154E-3</v>
      </c>
      <c r="V4242" s="13">
        <f t="shared" si="600"/>
        <v>9.7562731559822299E-3</v>
      </c>
      <c r="W4242" s="13"/>
      <c r="X4242" s="2">
        <v>38810</v>
      </c>
      <c r="Y4242">
        <v>79.335999999999999</v>
      </c>
      <c r="AA4242" s="2">
        <v>38810</v>
      </c>
      <c r="AB4242">
        <v>1022.51</v>
      </c>
      <c r="AC4242">
        <f t="shared" si="601"/>
        <v>7.150948042354166E-3</v>
      </c>
      <c r="AD4242">
        <f t="shared" si="596"/>
        <v>6.9565480423541661E-3</v>
      </c>
      <c r="AE4242">
        <f>Sheet2!$B$17+Sheet2!$B$18*'Portfolio allocation'!K4242</f>
        <v>1.9339545318797047E-3</v>
      </c>
      <c r="AF4242">
        <f t="shared" si="602"/>
        <v>5.0225935104744619E-3</v>
      </c>
      <c r="AH4242" s="2">
        <v>38810</v>
      </c>
      <c r="AI4242">
        <v>4.8719999999999999</v>
      </c>
      <c r="AJ4242">
        <v>4.8600000000000003</v>
      </c>
      <c r="AK4242">
        <v>1.2114499999999999</v>
      </c>
      <c r="AR4242" s="3"/>
    </row>
    <row r="4243" spans="1:44" hidden="1" outlineLevel="1" x14ac:dyDescent="0.2">
      <c r="A4243" s="2">
        <v>38811</v>
      </c>
      <c r="B4243">
        <v>11.14</v>
      </c>
      <c r="E4243" s="2">
        <v>38811</v>
      </c>
      <c r="F4243">
        <v>1305.93</v>
      </c>
      <c r="G4243">
        <f t="shared" si="597"/>
        <v>6.2566939690711365E-3</v>
      </c>
      <c r="H4243" s="2">
        <v>38811</v>
      </c>
      <c r="I4243">
        <v>1984.47</v>
      </c>
      <c r="J4243">
        <f t="shared" si="598"/>
        <v>6.3643555519492523E-3</v>
      </c>
      <c r="K4243">
        <f t="shared" si="594"/>
        <v>6.1699555519492523E-3</v>
      </c>
      <c r="L4243">
        <v>4.2101986021456927E-3</v>
      </c>
      <c r="N4243" s="2">
        <v>38811</v>
      </c>
      <c r="O4243">
        <v>27.64</v>
      </c>
      <c r="Q4243" s="2">
        <v>38811</v>
      </c>
      <c r="R4243">
        <v>32491.64</v>
      </c>
      <c r="S4243" s="8">
        <f t="shared" si="599"/>
        <v>2.9029937103346448E-3</v>
      </c>
      <c r="T4243" s="9">
        <f t="shared" si="595"/>
        <v>2.7085937103346449E-3</v>
      </c>
      <c r="U4243" s="3">
        <f>Sheet1!$B$17+Sheet1!$B$18*'Portfolio allocation'!K4243</f>
        <v>7.5661282610188004E-3</v>
      </c>
      <c r="V4243" s="13">
        <f t="shared" si="600"/>
        <v>-4.8575345506841556E-3</v>
      </c>
      <c r="W4243" s="13"/>
      <c r="X4243" s="2">
        <v>38811</v>
      </c>
      <c r="Y4243">
        <v>79.708500000000001</v>
      </c>
      <c r="AA4243" s="2">
        <v>38811</v>
      </c>
      <c r="AB4243">
        <v>1027.31</v>
      </c>
      <c r="AC4243">
        <f t="shared" si="601"/>
        <v>4.6943306177933408E-3</v>
      </c>
      <c r="AD4243">
        <f t="shared" si="596"/>
        <v>4.5003306177933411E-3</v>
      </c>
      <c r="AE4243">
        <f>Sheet2!$B$17+Sheet2!$B$18*'Portfolio allocation'!K4243</f>
        <v>5.5398688979602572E-3</v>
      </c>
      <c r="AF4243">
        <f t="shared" si="602"/>
        <v>-1.0395382801669161E-3</v>
      </c>
      <c r="AH4243" s="2">
        <v>38811</v>
      </c>
      <c r="AI4243">
        <v>4.8710000000000004</v>
      </c>
      <c r="AJ4243">
        <v>4.8499999999999996</v>
      </c>
      <c r="AK4243">
        <v>1.2261500000000001</v>
      </c>
      <c r="AR4243" s="3"/>
    </row>
    <row r="4244" spans="1:44" hidden="1" outlineLevel="1" x14ac:dyDescent="0.2">
      <c r="A4244" s="2">
        <v>38812</v>
      </c>
      <c r="B4244">
        <v>11.13</v>
      </c>
      <c r="E4244" s="2">
        <v>38812</v>
      </c>
      <c r="F4244">
        <v>1311.56</v>
      </c>
      <c r="G4244">
        <f t="shared" si="597"/>
        <v>4.3111039642247384E-3</v>
      </c>
      <c r="H4244" s="2">
        <v>38812</v>
      </c>
      <c r="I4244">
        <v>1993.21</v>
      </c>
      <c r="J4244">
        <f t="shared" si="598"/>
        <v>4.4041986021456925E-3</v>
      </c>
      <c r="K4244">
        <f t="shared" si="594"/>
        <v>4.2101986021456927E-3</v>
      </c>
      <c r="L4244">
        <v>-1.8684889640329175E-3</v>
      </c>
      <c r="N4244" s="2">
        <v>38812</v>
      </c>
      <c r="O4244">
        <v>27.74</v>
      </c>
      <c r="Q4244" s="2">
        <v>38812</v>
      </c>
      <c r="R4244">
        <v>32609.18</v>
      </c>
      <c r="S4244" s="8">
        <f t="shared" si="599"/>
        <v>3.6175459287373091E-3</v>
      </c>
      <c r="T4244" s="9">
        <f t="shared" si="595"/>
        <v>3.4235459287373089E-3</v>
      </c>
      <c r="U4244" s="3">
        <f>Sheet1!$B$17+Sheet1!$B$18*'Portfolio allocation'!K4244</f>
        <v>5.3178454213581756E-3</v>
      </c>
      <c r="V4244" s="13">
        <f t="shared" si="600"/>
        <v>-1.8942994926208667E-3</v>
      </c>
      <c r="W4244" s="13"/>
      <c r="X4244" s="2">
        <v>38812</v>
      </c>
      <c r="Y4244">
        <v>80.396199999999993</v>
      </c>
      <c r="AA4244" s="2">
        <v>38812</v>
      </c>
      <c r="AB4244">
        <v>1036.17</v>
      </c>
      <c r="AC4244">
        <f t="shared" si="601"/>
        <v>8.6244658379652783E-3</v>
      </c>
      <c r="AD4244">
        <f t="shared" si="596"/>
        <v>8.4316658379652784E-3</v>
      </c>
      <c r="AE4244">
        <f>Sheet2!$B$17+Sheet2!$B$18*'Portfolio allocation'!K4244</f>
        <v>3.79720302027322E-3</v>
      </c>
      <c r="AF4244">
        <f t="shared" si="602"/>
        <v>4.6344628176920588E-3</v>
      </c>
      <c r="AH4244" s="2">
        <v>38812</v>
      </c>
      <c r="AI4244">
        <v>4.843</v>
      </c>
      <c r="AJ4244">
        <v>4.82</v>
      </c>
      <c r="AK4244">
        <v>1.22695</v>
      </c>
      <c r="AR4244" s="3"/>
    </row>
    <row r="4245" spans="1:44" hidden="1" outlineLevel="1" x14ac:dyDescent="0.2">
      <c r="A4245" s="2">
        <v>38813</v>
      </c>
      <c r="B4245">
        <v>11.45</v>
      </c>
      <c r="E4245" s="2">
        <v>38813</v>
      </c>
      <c r="F4245">
        <v>1309.04</v>
      </c>
      <c r="G4245">
        <f t="shared" si="597"/>
        <v>-1.9213760712434302E-3</v>
      </c>
      <c r="H4245" s="2">
        <v>38813</v>
      </c>
      <c r="I4245">
        <v>1989.87</v>
      </c>
      <c r="J4245">
        <f t="shared" si="598"/>
        <v>-1.6756889640329176E-3</v>
      </c>
      <c r="K4245">
        <f t="shared" si="594"/>
        <v>-1.8684889640329175E-3</v>
      </c>
      <c r="L4245">
        <v>-1.0531358721926537E-2</v>
      </c>
      <c r="N4245" s="2">
        <v>38813</v>
      </c>
      <c r="O4245">
        <v>27.56</v>
      </c>
      <c r="Q4245" s="2">
        <v>38813</v>
      </c>
      <c r="R4245">
        <v>32397.59</v>
      </c>
      <c r="S4245" s="8">
        <f t="shared" si="599"/>
        <v>-6.4886636217162952E-3</v>
      </c>
      <c r="T4245" s="9">
        <f t="shared" si="595"/>
        <v>-6.6814636217162951E-3</v>
      </c>
      <c r="U4245" s="3">
        <f>Sheet1!$B$17+Sheet1!$B$18*'Portfolio allocation'!K4245</f>
        <v>-1.6557790089915558E-3</v>
      </c>
      <c r="V4245" s="13">
        <f t="shared" si="600"/>
        <v>-5.0256846127247397E-3</v>
      </c>
      <c r="W4245" s="13"/>
      <c r="X4245" s="2">
        <v>38813</v>
      </c>
      <c r="Y4245">
        <v>80.052300000000002</v>
      </c>
      <c r="AA4245" s="2">
        <v>38813</v>
      </c>
      <c r="AB4245">
        <v>1031.74</v>
      </c>
      <c r="AC4245">
        <f t="shared" si="601"/>
        <v>-4.2753602208132069E-3</v>
      </c>
      <c r="AD4245">
        <f t="shared" si="596"/>
        <v>-4.4693602208132066E-3</v>
      </c>
      <c r="AE4245">
        <f>Sheet2!$B$17+Sheet2!$B$18*'Portfolio allocation'!K4245</f>
        <v>-1.6081210449185143E-3</v>
      </c>
      <c r="AF4245">
        <f t="shared" si="602"/>
        <v>-2.8612391758946923E-3</v>
      </c>
      <c r="AH4245" s="2">
        <v>38813</v>
      </c>
      <c r="AI4245">
        <v>4.8979999999999997</v>
      </c>
      <c r="AJ4245">
        <v>4.8499999999999996</v>
      </c>
      <c r="AK4245">
        <v>1.2230000000000001</v>
      </c>
      <c r="AR4245" s="3"/>
    </row>
    <row r="4246" spans="1:44" hidden="1" outlineLevel="1" x14ac:dyDescent="0.2">
      <c r="A4246" s="2">
        <v>38814</v>
      </c>
      <c r="B4246">
        <v>12.26</v>
      </c>
      <c r="E4246" s="2">
        <v>38814</v>
      </c>
      <c r="F4246">
        <v>1295.5</v>
      </c>
      <c r="G4246">
        <f t="shared" si="597"/>
        <v>-1.0343457801136657E-2</v>
      </c>
      <c r="H4246" s="2">
        <v>38814</v>
      </c>
      <c r="I4246">
        <v>1969.3</v>
      </c>
      <c r="J4246">
        <f t="shared" si="598"/>
        <v>-1.0337358721926537E-2</v>
      </c>
      <c r="K4246">
        <f t="shared" si="594"/>
        <v>-1.0531358721926537E-2</v>
      </c>
      <c r="L4246">
        <v>6.840847407707908E-4</v>
      </c>
      <c r="N4246" s="2">
        <v>38814</v>
      </c>
      <c r="O4246">
        <v>27.25</v>
      </c>
      <c r="Q4246" s="2">
        <v>38814</v>
      </c>
      <c r="R4246">
        <v>32033.18</v>
      </c>
      <c r="S4246" s="8">
        <f t="shared" si="599"/>
        <v>-1.1248058883392198E-2</v>
      </c>
      <c r="T4246" s="9">
        <f t="shared" si="595"/>
        <v>-1.1442058883392198E-2</v>
      </c>
      <c r="U4246" s="3">
        <f>Sheet1!$B$17+Sheet1!$B$18*'Portfolio allocation'!K4246</f>
        <v>-1.1594042741562827E-2</v>
      </c>
      <c r="V4246" s="13">
        <f t="shared" si="600"/>
        <v>1.5198385817062968E-4</v>
      </c>
      <c r="W4246" s="13"/>
      <c r="X4246" s="2">
        <v>38814</v>
      </c>
      <c r="Y4246">
        <v>78.781999999999996</v>
      </c>
      <c r="AA4246" s="2">
        <v>38814</v>
      </c>
      <c r="AB4246">
        <v>1015.37</v>
      </c>
      <c r="AC4246">
        <f t="shared" si="601"/>
        <v>-1.5866400449725759E-2</v>
      </c>
      <c r="AD4246">
        <f t="shared" si="596"/>
        <v>-1.606080044972576E-2</v>
      </c>
      <c r="AE4246">
        <f>Sheet2!$B$17+Sheet2!$B$18*'Portfolio allocation'!K4246</f>
        <v>-9.31136584343366E-3</v>
      </c>
      <c r="AF4246">
        <f t="shared" si="602"/>
        <v>-6.7494346062921002E-3</v>
      </c>
      <c r="AH4246" s="2">
        <v>38814</v>
      </c>
      <c r="AI4246">
        <v>4.9740000000000002</v>
      </c>
      <c r="AJ4246">
        <v>4.8600000000000003</v>
      </c>
      <c r="AK4246">
        <v>1.2113499999999999</v>
      </c>
      <c r="AR4246" s="3"/>
    </row>
    <row r="4247" spans="1:44" hidden="1" outlineLevel="1" x14ac:dyDescent="0.2">
      <c r="A4247" s="2">
        <v>38817</v>
      </c>
      <c r="B4247">
        <v>12.19</v>
      </c>
      <c r="E4247" s="2">
        <v>38817</v>
      </c>
      <c r="F4247">
        <v>1296.5999999999999</v>
      </c>
      <c r="G4247">
        <f t="shared" si="597"/>
        <v>8.490930142801556E-4</v>
      </c>
      <c r="H4247" s="2">
        <v>38817</v>
      </c>
      <c r="I4247">
        <v>1971.03</v>
      </c>
      <c r="J4247">
        <f t="shared" si="598"/>
        <v>8.7848474077079075E-4</v>
      </c>
      <c r="K4247">
        <f t="shared" si="594"/>
        <v>6.840847407707908E-4</v>
      </c>
      <c r="L4247">
        <v>-7.7652463270472634E-3</v>
      </c>
      <c r="N4247" s="2">
        <v>38817</v>
      </c>
      <c r="O4247">
        <v>27.29</v>
      </c>
      <c r="Q4247" s="2">
        <v>38817</v>
      </c>
      <c r="R4247">
        <v>32080.2</v>
      </c>
      <c r="S4247" s="8">
        <f t="shared" si="599"/>
        <v>1.467853019899934E-3</v>
      </c>
      <c r="T4247" s="9">
        <f t="shared" si="595"/>
        <v>1.273453019899934E-3</v>
      </c>
      <c r="U4247" s="3">
        <f>Sheet1!$B$17+Sheet1!$B$18*'Portfolio allocation'!K4247</f>
        <v>1.2725982359797525E-3</v>
      </c>
      <c r="V4247" s="13">
        <f t="shared" si="600"/>
        <v>8.5478392018159197E-7</v>
      </c>
      <c r="W4247" s="13"/>
      <c r="X4247" s="2">
        <v>38817</v>
      </c>
      <c r="Y4247">
        <v>78.418999999999997</v>
      </c>
      <c r="AA4247" s="2">
        <v>38817</v>
      </c>
      <c r="AB4247">
        <v>1010.69</v>
      </c>
      <c r="AC4247">
        <f t="shared" si="601"/>
        <v>-4.6091572530210234E-3</v>
      </c>
      <c r="AD4247">
        <f t="shared" si="596"/>
        <v>-4.8047572530210232E-3</v>
      </c>
      <c r="AE4247">
        <f>Sheet2!$B$17+Sheet2!$B$18*'Portfolio allocation'!K4247</f>
        <v>6.6169261543793485E-4</v>
      </c>
      <c r="AF4247">
        <f t="shared" si="602"/>
        <v>-5.4664498684589584E-3</v>
      </c>
      <c r="AH4247" s="2">
        <v>38817</v>
      </c>
      <c r="AI4247">
        <v>4.9619999999999997</v>
      </c>
      <c r="AJ4247">
        <v>4.8899999999999997</v>
      </c>
      <c r="AK4247">
        <v>1.21045</v>
      </c>
      <c r="AR4247" s="3"/>
    </row>
    <row r="4248" spans="1:44" hidden="1" outlineLevel="1" x14ac:dyDescent="0.2">
      <c r="A4248" s="2">
        <v>38818</v>
      </c>
      <c r="B4248">
        <v>13</v>
      </c>
      <c r="E4248" s="2">
        <v>38818</v>
      </c>
      <c r="F4248">
        <v>1286.57</v>
      </c>
      <c r="G4248">
        <f t="shared" si="597"/>
        <v>-7.7356162270553197E-3</v>
      </c>
      <c r="H4248" s="2">
        <v>38818</v>
      </c>
      <c r="I4248">
        <v>1956.11</v>
      </c>
      <c r="J4248">
        <f t="shared" si="598"/>
        <v>-7.5696463270472636E-3</v>
      </c>
      <c r="K4248">
        <f t="shared" si="594"/>
        <v>-7.7652463270472634E-3</v>
      </c>
      <c r="L4248">
        <v>1.0215004923036018E-3</v>
      </c>
      <c r="N4248" s="2">
        <v>38818</v>
      </c>
      <c r="O4248">
        <v>27.13</v>
      </c>
      <c r="Q4248" s="2">
        <v>38818</v>
      </c>
      <c r="R4248">
        <v>31892.11</v>
      </c>
      <c r="S4248" s="8">
        <f t="shared" si="599"/>
        <v>-5.8631180603612165E-3</v>
      </c>
      <c r="T4248" s="9">
        <f t="shared" si="595"/>
        <v>-6.0587180603612163E-3</v>
      </c>
      <c r="U4248" s="3">
        <f>Sheet1!$B$17+Sheet1!$B$18*'Portfolio allocation'!K4248</f>
        <v>-8.4206884995467451E-3</v>
      </c>
      <c r="V4248" s="13">
        <f t="shared" si="600"/>
        <v>2.3619704391855288E-3</v>
      </c>
      <c r="W4248" s="13"/>
      <c r="X4248" s="2">
        <v>38818</v>
      </c>
      <c r="Y4248">
        <v>77.521100000000004</v>
      </c>
      <c r="AA4248" s="2">
        <v>38818</v>
      </c>
      <c r="AB4248">
        <v>999.12</v>
      </c>
      <c r="AC4248">
        <f t="shared" si="601"/>
        <v>-1.1447624889926677E-2</v>
      </c>
      <c r="AD4248">
        <f t="shared" si="596"/>
        <v>-1.1642824889926677E-2</v>
      </c>
      <c r="AE4248">
        <f>Sheet2!$B$17+Sheet2!$B$18*'Portfolio allocation'!K4248</f>
        <v>-6.8516681319973185E-3</v>
      </c>
      <c r="AF4248">
        <f t="shared" si="602"/>
        <v>-4.7911567579293586E-3</v>
      </c>
      <c r="AH4248" s="2">
        <v>38818</v>
      </c>
      <c r="AI4248">
        <v>4.9290000000000003</v>
      </c>
      <c r="AJ4248">
        <v>4.88</v>
      </c>
      <c r="AK4248">
        <v>1.21275</v>
      </c>
      <c r="AR4248" s="3"/>
    </row>
    <row r="4249" spans="1:44" hidden="1" outlineLevel="1" x14ac:dyDescent="0.2">
      <c r="A4249" s="2">
        <v>38819</v>
      </c>
      <c r="B4249">
        <v>12.76</v>
      </c>
      <c r="E4249" s="2">
        <v>38819</v>
      </c>
      <c r="F4249">
        <v>1288.1199999999999</v>
      </c>
      <c r="G4249">
        <f t="shared" si="597"/>
        <v>1.204753725020824E-3</v>
      </c>
      <c r="H4249" s="2">
        <v>38819</v>
      </c>
      <c r="I4249">
        <v>1958.49</v>
      </c>
      <c r="J4249">
        <f t="shared" si="598"/>
        <v>1.2167004923036018E-3</v>
      </c>
      <c r="K4249">
        <f t="shared" si="594"/>
        <v>1.0215004923036018E-3</v>
      </c>
      <c r="L4249">
        <v>5.7970812411599283E-4</v>
      </c>
      <c r="N4249" s="2">
        <v>38819</v>
      </c>
      <c r="O4249">
        <v>27.2</v>
      </c>
      <c r="Q4249" s="2">
        <v>38819</v>
      </c>
      <c r="R4249">
        <v>31974.400000000001</v>
      </c>
      <c r="S4249" s="8">
        <f t="shared" si="599"/>
        <v>2.580262014648893E-3</v>
      </c>
      <c r="T4249" s="9">
        <f t="shared" si="595"/>
        <v>2.3850620146488931E-3</v>
      </c>
      <c r="U4249" s="3">
        <f>Sheet1!$B$17+Sheet1!$B$18*'Portfolio allocation'!K4249</f>
        <v>1.6596901373905127E-3</v>
      </c>
      <c r="V4249" s="13">
        <f t="shared" si="600"/>
        <v>7.2537187725838035E-4</v>
      </c>
      <c r="W4249" s="13"/>
      <c r="X4249" s="2">
        <v>38819</v>
      </c>
      <c r="Y4249">
        <v>77.129499999999993</v>
      </c>
      <c r="AA4249" s="2">
        <v>38819</v>
      </c>
      <c r="AB4249">
        <v>994.07</v>
      </c>
      <c r="AC4249">
        <f t="shared" si="601"/>
        <v>-5.0544479141644283E-3</v>
      </c>
      <c r="AD4249">
        <f t="shared" si="596"/>
        <v>-5.2508479141644285E-3</v>
      </c>
      <c r="AE4249">
        <f>Sheet2!$B$17+Sheet2!$B$18*'Portfolio allocation'!K4249</f>
        <v>9.6173130995528156E-4</v>
      </c>
      <c r="AF4249">
        <f t="shared" si="602"/>
        <v>-6.21257922411971E-3</v>
      </c>
      <c r="AH4249" s="2">
        <v>38819</v>
      </c>
      <c r="AI4249">
        <v>4.9790000000000001</v>
      </c>
      <c r="AJ4249">
        <v>4.91</v>
      </c>
      <c r="AK4249">
        <v>1.21105</v>
      </c>
      <c r="AR4249" s="3"/>
    </row>
    <row r="4250" spans="1:44" hidden="1" outlineLevel="1" x14ac:dyDescent="0.2">
      <c r="A4250" s="2">
        <v>38820</v>
      </c>
      <c r="B4250">
        <v>12.38</v>
      </c>
      <c r="E4250" s="2">
        <v>38820</v>
      </c>
      <c r="F4250">
        <v>1289.1199999999999</v>
      </c>
      <c r="G4250">
        <f t="shared" si="597"/>
        <v>7.7632518709447318E-4</v>
      </c>
      <c r="H4250" s="2">
        <v>38820</v>
      </c>
      <c r="I4250">
        <v>1960.01</v>
      </c>
      <c r="J4250">
        <f t="shared" si="598"/>
        <v>7.7610812411599284E-4</v>
      </c>
      <c r="K4250">
        <f t="shared" si="594"/>
        <v>5.7970812411599283E-4</v>
      </c>
      <c r="L4250">
        <v>-1.9800000000000002E-4</v>
      </c>
      <c r="N4250" s="2">
        <v>38820</v>
      </c>
      <c r="O4250">
        <v>27.07</v>
      </c>
      <c r="Q4250" s="2">
        <v>38820</v>
      </c>
      <c r="R4250">
        <v>31821.58</v>
      </c>
      <c r="S4250" s="8">
        <f t="shared" si="599"/>
        <v>-4.7794485588470437E-3</v>
      </c>
      <c r="T4250" s="9">
        <f t="shared" si="595"/>
        <v>-4.9758485588470439E-3</v>
      </c>
      <c r="U4250" s="3">
        <f>Sheet1!$B$17+Sheet1!$B$18*'Portfolio allocation'!K4250</f>
        <v>1.1528547360981267E-3</v>
      </c>
      <c r="V4250" s="13">
        <f t="shared" si="600"/>
        <v>-6.1287032949451708E-3</v>
      </c>
      <c r="W4250" s="13"/>
      <c r="X4250" s="2">
        <v>38820</v>
      </c>
      <c r="Y4250">
        <v>78.304400000000001</v>
      </c>
      <c r="AA4250" s="2">
        <v>38820</v>
      </c>
      <c r="AB4250">
        <v>1009.21</v>
      </c>
      <c r="AC4250">
        <f t="shared" si="601"/>
        <v>1.5230315772531089E-2</v>
      </c>
      <c r="AD4250">
        <f t="shared" si="596"/>
        <v>1.5032315772531089E-2</v>
      </c>
      <c r="AE4250">
        <f>Sheet2!$B$17+Sheet2!$B$18*'Portfolio allocation'!K4250</f>
        <v>5.688782650201601E-4</v>
      </c>
      <c r="AF4250">
        <f t="shared" si="602"/>
        <v>1.4463437507510928E-2</v>
      </c>
      <c r="AH4250" s="2">
        <v>38820</v>
      </c>
      <c r="AI4250">
        <v>5.05</v>
      </c>
      <c r="AJ4250">
        <v>4.95</v>
      </c>
      <c r="AK4250">
        <v>1.20885</v>
      </c>
      <c r="AR4250" s="3"/>
    </row>
    <row r="4251" spans="1:44" hidden="1" outlineLevel="1" x14ac:dyDescent="0.2">
      <c r="A4251" s="2">
        <v>38821</v>
      </c>
      <c r="B4251">
        <v>12.38</v>
      </c>
      <c r="E4251" s="2">
        <v>38821</v>
      </c>
      <c r="F4251">
        <v>1289.1199999999999</v>
      </c>
      <c r="G4251">
        <f t="shared" si="597"/>
        <v>0</v>
      </c>
      <c r="H4251" s="2">
        <v>38821</v>
      </c>
      <c r="I4251">
        <v>1960.01</v>
      </c>
      <c r="J4251">
        <f t="shared" si="598"/>
        <v>0</v>
      </c>
      <c r="K4251">
        <f t="shared" si="594"/>
        <v>-1.9800000000000002E-4</v>
      </c>
      <c r="L4251">
        <v>-3.1367605165279716E-3</v>
      </c>
      <c r="N4251" s="2">
        <v>38821</v>
      </c>
      <c r="O4251">
        <v>27.07</v>
      </c>
      <c r="Q4251" s="2">
        <v>38821</v>
      </c>
      <c r="R4251">
        <v>31821.58</v>
      </c>
      <c r="S4251" s="8">
        <f t="shared" si="599"/>
        <v>0</v>
      </c>
      <c r="T4251" s="9">
        <f t="shared" si="595"/>
        <v>-1.9800000000000002E-4</v>
      </c>
      <c r="U4251" s="3">
        <f>Sheet1!$B$17+Sheet1!$B$18*'Portfolio allocation'!K4251</f>
        <v>2.6064826636732299E-4</v>
      </c>
      <c r="V4251" s="13">
        <f t="shared" si="600"/>
        <v>-4.5864826636732303E-4</v>
      </c>
      <c r="W4251" s="13"/>
      <c r="X4251" s="2">
        <v>38821</v>
      </c>
      <c r="Y4251">
        <v>78.304400000000001</v>
      </c>
      <c r="AA4251" s="2">
        <v>38821</v>
      </c>
      <c r="AB4251">
        <v>1009.21</v>
      </c>
      <c r="AC4251">
        <f t="shared" si="601"/>
        <v>0</v>
      </c>
      <c r="AD4251">
        <f t="shared" si="596"/>
        <v>-1.9800000000000002E-4</v>
      </c>
      <c r="AE4251">
        <f>Sheet2!$B$17+Sheet2!$B$18*'Portfolio allocation'!K4251</f>
        <v>-1.2267964007250265E-4</v>
      </c>
      <c r="AF4251">
        <f t="shared" si="602"/>
        <v>-7.532035992749737E-5</v>
      </c>
      <c r="AH4251" s="2">
        <v>38821</v>
      </c>
      <c r="AI4251">
        <v>5.05</v>
      </c>
      <c r="AJ4251">
        <v>4.95</v>
      </c>
      <c r="AK4251">
        <v>1.20885</v>
      </c>
      <c r="AR4251" s="3"/>
    </row>
    <row r="4252" spans="1:44" hidden="1" outlineLevel="1" x14ac:dyDescent="0.2">
      <c r="A4252" s="2">
        <v>38824</v>
      </c>
      <c r="B4252">
        <v>12.58</v>
      </c>
      <c r="E4252" s="2">
        <v>38824</v>
      </c>
      <c r="F4252">
        <v>1285.33</v>
      </c>
      <c r="G4252">
        <f t="shared" si="597"/>
        <v>-2.9399900707458571E-3</v>
      </c>
      <c r="H4252" s="2">
        <v>38824</v>
      </c>
      <c r="I4252">
        <v>1954.25</v>
      </c>
      <c r="J4252">
        <f t="shared" si="598"/>
        <v>-2.9387605165279718E-3</v>
      </c>
      <c r="K4252">
        <f t="shared" si="594"/>
        <v>-3.1367605165279716E-3</v>
      </c>
      <c r="L4252">
        <v>1.7164959396187902E-2</v>
      </c>
      <c r="N4252" s="2">
        <v>38824</v>
      </c>
      <c r="O4252">
        <v>26.84</v>
      </c>
      <c r="Q4252" s="2">
        <v>38824</v>
      </c>
      <c r="R4252">
        <v>31551.21</v>
      </c>
      <c r="S4252" s="8">
        <f t="shared" si="599"/>
        <v>-8.496435437838179E-3</v>
      </c>
      <c r="T4252" s="9">
        <f t="shared" si="595"/>
        <v>-8.6944354378381793E-3</v>
      </c>
      <c r="U4252" s="3">
        <f>Sheet1!$B$17+Sheet1!$B$18*'Portfolio allocation'!K4252</f>
        <v>-3.1107722762894158E-3</v>
      </c>
      <c r="V4252" s="13">
        <f t="shared" si="600"/>
        <v>-5.5836631615487631E-3</v>
      </c>
      <c r="W4252" s="13"/>
      <c r="X4252" s="2">
        <v>38824</v>
      </c>
      <c r="Y4252">
        <v>77.979600000000005</v>
      </c>
      <c r="AA4252" s="2">
        <v>38824</v>
      </c>
      <c r="AB4252">
        <v>1005.03</v>
      </c>
      <c r="AC4252">
        <f t="shared" si="601"/>
        <v>-4.1418535289979852E-3</v>
      </c>
      <c r="AD4252">
        <f t="shared" si="596"/>
        <v>-4.339053528997985E-3</v>
      </c>
      <c r="AE4252">
        <f>Sheet2!$B$17+Sheet2!$B$18*'Portfolio allocation'!K4252</f>
        <v>-2.7359004659308172E-3</v>
      </c>
      <c r="AF4252">
        <f t="shared" si="602"/>
        <v>-1.6031530630671678E-3</v>
      </c>
      <c r="AH4252" s="2">
        <v>38824</v>
      </c>
      <c r="AI4252">
        <v>5.0090000000000003</v>
      </c>
      <c r="AJ4252">
        <v>4.93</v>
      </c>
      <c r="AK4252">
        <v>1.2280500000000001</v>
      </c>
      <c r="AR4252" s="3"/>
    </row>
    <row r="4253" spans="1:44" hidden="1" outlineLevel="1" x14ac:dyDescent="0.2">
      <c r="A4253" s="2">
        <v>38825</v>
      </c>
      <c r="B4253">
        <v>11.4</v>
      </c>
      <c r="E4253" s="2">
        <v>38825</v>
      </c>
      <c r="F4253">
        <v>1307.6500000000001</v>
      </c>
      <c r="G4253">
        <f t="shared" si="597"/>
        <v>1.7365190262423003E-2</v>
      </c>
      <c r="H4253" s="2">
        <v>38825</v>
      </c>
      <c r="I4253">
        <v>1988.18</v>
      </c>
      <c r="J4253">
        <f t="shared" si="598"/>
        <v>1.7362159396187904E-2</v>
      </c>
      <c r="K4253">
        <f t="shared" si="594"/>
        <v>1.7164959396187902E-2</v>
      </c>
      <c r="L4253">
        <v>1.6456795984266036E-3</v>
      </c>
      <c r="N4253" s="2">
        <v>38825</v>
      </c>
      <c r="O4253">
        <v>27.22</v>
      </c>
      <c r="Q4253" s="2">
        <v>38825</v>
      </c>
      <c r="R4253">
        <v>31997.9</v>
      </c>
      <c r="S4253" s="8">
        <f t="shared" si="599"/>
        <v>1.4157618677699046E-2</v>
      </c>
      <c r="T4253" s="9">
        <f t="shared" si="595"/>
        <v>1.3960418677699047E-2</v>
      </c>
      <c r="U4253" s="3">
        <f>Sheet1!$B$17+Sheet1!$B$18*'Portfolio allocation'!K4253</f>
        <v>2.0179875321582715E-2</v>
      </c>
      <c r="V4253" s="13">
        <f t="shared" si="600"/>
        <v>-6.2194566438836685E-3</v>
      </c>
      <c r="W4253" s="13"/>
      <c r="X4253" s="2">
        <v>38825</v>
      </c>
      <c r="Y4253">
        <v>79.574700000000007</v>
      </c>
      <c r="AA4253" s="2">
        <v>38825</v>
      </c>
      <c r="AB4253">
        <v>1025.5899999999999</v>
      </c>
      <c r="AC4253">
        <f t="shared" si="601"/>
        <v>2.0457100783061177E-2</v>
      </c>
      <c r="AD4253">
        <f t="shared" si="596"/>
        <v>2.0261900783061178E-2</v>
      </c>
      <c r="AE4253">
        <f>Sheet2!$B$17+Sheet2!$B$18*'Portfolio allocation'!K4253</f>
        <v>1.5316906824175091E-2</v>
      </c>
      <c r="AF4253">
        <f t="shared" si="602"/>
        <v>4.9449939588860868E-3</v>
      </c>
      <c r="AH4253" s="2">
        <v>38825</v>
      </c>
      <c r="AI4253">
        <v>4.9809999999999999</v>
      </c>
      <c r="AJ4253">
        <v>4.88</v>
      </c>
      <c r="AK4253">
        <v>1.2282500000000001</v>
      </c>
      <c r="AR4253" s="3"/>
    </row>
    <row r="4254" spans="1:44" hidden="1" outlineLevel="1" x14ac:dyDescent="0.2">
      <c r="A4254" s="2">
        <v>38826</v>
      </c>
      <c r="B4254">
        <v>11.32</v>
      </c>
      <c r="E4254" s="2">
        <v>38826</v>
      </c>
      <c r="F4254">
        <v>1309.93</v>
      </c>
      <c r="G4254">
        <f t="shared" si="597"/>
        <v>1.7435858218941558E-3</v>
      </c>
      <c r="H4254" s="2">
        <v>38826</v>
      </c>
      <c r="I4254">
        <v>1991.84</v>
      </c>
      <c r="J4254">
        <f t="shared" si="598"/>
        <v>1.8408795984266035E-3</v>
      </c>
      <c r="K4254">
        <f t="shared" si="594"/>
        <v>1.6456795984266036E-3</v>
      </c>
      <c r="L4254">
        <v>1.0042955739416228E-3</v>
      </c>
      <c r="N4254" s="2">
        <v>38826</v>
      </c>
      <c r="O4254">
        <v>27.03</v>
      </c>
      <c r="Q4254" s="2">
        <v>38826</v>
      </c>
      <c r="R4254">
        <v>31774.57</v>
      </c>
      <c r="S4254" s="8">
        <f t="shared" si="599"/>
        <v>-6.9795205310348996E-3</v>
      </c>
      <c r="T4254" s="9">
        <f t="shared" si="595"/>
        <v>-7.1747205310348991E-3</v>
      </c>
      <c r="U4254" s="3">
        <f>Sheet1!$B$17+Sheet1!$B$18*'Portfolio allocation'!K4254</f>
        <v>2.3757642267370101E-3</v>
      </c>
      <c r="V4254" s="13">
        <f t="shared" si="600"/>
        <v>-9.5504847577719092E-3</v>
      </c>
      <c r="W4254" s="13"/>
      <c r="X4254" s="2">
        <v>38826</v>
      </c>
      <c r="Y4254">
        <v>78.189700000000002</v>
      </c>
      <c r="AA4254" s="2">
        <v>38826</v>
      </c>
      <c r="AB4254">
        <v>1007.74</v>
      </c>
      <c r="AC4254">
        <f t="shared" si="601"/>
        <v>-1.7404615879639929E-2</v>
      </c>
      <c r="AD4254">
        <f t="shared" si="596"/>
        <v>-1.7600215879639929E-2</v>
      </c>
      <c r="AE4254">
        <f>Sheet2!$B$17+Sheet2!$B$18*'Portfolio allocation'!K4254</f>
        <v>1.5167672953690764E-3</v>
      </c>
      <c r="AF4254">
        <f t="shared" si="602"/>
        <v>-1.9116983175009004E-2</v>
      </c>
      <c r="AH4254" s="2">
        <v>38826</v>
      </c>
      <c r="AI4254">
        <v>5.0279999999999996</v>
      </c>
      <c r="AJ4254">
        <v>4.8899999999999997</v>
      </c>
      <c r="AK4254">
        <v>1.2333000000000001</v>
      </c>
      <c r="AR4254" s="3"/>
    </row>
    <row r="4255" spans="1:44" hidden="1" outlineLevel="1" x14ac:dyDescent="0.2">
      <c r="A4255" s="2">
        <v>38827</v>
      </c>
      <c r="B4255">
        <v>11.64</v>
      </c>
      <c r="E4255" s="2">
        <v>38827</v>
      </c>
      <c r="F4255">
        <v>1311.46</v>
      </c>
      <c r="G4255">
        <f t="shared" si="597"/>
        <v>1.1680013435833025E-3</v>
      </c>
      <c r="H4255" s="2">
        <v>38827</v>
      </c>
      <c r="I4255">
        <v>1994.23</v>
      </c>
      <c r="J4255">
        <f t="shared" si="598"/>
        <v>1.1998955739416228E-3</v>
      </c>
      <c r="K4255">
        <f t="shared" si="594"/>
        <v>1.0042955739416228E-3</v>
      </c>
      <c r="L4255">
        <v>-3.1634720167686252E-4</v>
      </c>
      <c r="N4255" s="2">
        <v>38827</v>
      </c>
      <c r="O4255">
        <v>27.03</v>
      </c>
      <c r="Q4255" s="2">
        <v>38827</v>
      </c>
      <c r="R4255">
        <v>31774.57</v>
      </c>
      <c r="S4255" s="8">
        <f t="shared" si="599"/>
        <v>0</v>
      </c>
      <c r="T4255" s="9">
        <f t="shared" si="595"/>
        <v>-1.9559999999999998E-4</v>
      </c>
      <c r="U4255" s="3">
        <f>Sheet1!$B$17+Sheet1!$B$18*'Portfolio allocation'!K4255</f>
        <v>1.6399522190150343E-3</v>
      </c>
      <c r="V4255" s="13">
        <f t="shared" si="600"/>
        <v>-1.8355522190150343E-3</v>
      </c>
      <c r="W4255" s="13"/>
      <c r="X4255" s="2">
        <v>38827</v>
      </c>
      <c r="Y4255">
        <v>78.342600000000004</v>
      </c>
      <c r="AA4255" s="2">
        <v>38827</v>
      </c>
      <c r="AB4255">
        <v>1009.71</v>
      </c>
      <c r="AC4255">
        <f t="shared" si="601"/>
        <v>1.954869311528773E-3</v>
      </c>
      <c r="AD4255">
        <f t="shared" si="596"/>
        <v>1.758869311528773E-3</v>
      </c>
      <c r="AE4255">
        <f>Sheet2!$B$17+Sheet2!$B$18*'Portfolio allocation'!K4255</f>
        <v>9.4643225761064406E-4</v>
      </c>
      <c r="AF4255">
        <f t="shared" si="602"/>
        <v>8.1243705391812891E-4</v>
      </c>
      <c r="AH4255" s="2">
        <v>38827</v>
      </c>
      <c r="AI4255">
        <v>5.0419999999999998</v>
      </c>
      <c r="AJ4255">
        <v>4.9000000000000004</v>
      </c>
      <c r="AK4255">
        <v>1.23065</v>
      </c>
      <c r="AR4255" s="3"/>
    </row>
    <row r="4256" spans="1:44" hidden="1" outlineLevel="1" x14ac:dyDescent="0.2">
      <c r="A4256" s="2">
        <v>38828</v>
      </c>
      <c r="B4256">
        <v>11.59</v>
      </c>
      <c r="E4256" s="2">
        <v>38828</v>
      </c>
      <c r="F4256">
        <v>1311.28</v>
      </c>
      <c r="G4256">
        <f t="shared" si="597"/>
        <v>-1.3725161270650155E-4</v>
      </c>
      <c r="H4256" s="2">
        <v>38828</v>
      </c>
      <c r="I4256">
        <v>1993.99</v>
      </c>
      <c r="J4256">
        <f t="shared" si="598"/>
        <v>-1.2034720167686253E-4</v>
      </c>
      <c r="K4256">
        <f t="shared" si="594"/>
        <v>-3.1634720167686252E-4</v>
      </c>
      <c r="L4256">
        <v>-2.5982186670945578E-3</v>
      </c>
      <c r="N4256" s="2">
        <v>38828</v>
      </c>
      <c r="O4256">
        <v>27.15</v>
      </c>
      <c r="Q4256" s="2">
        <v>38828</v>
      </c>
      <c r="R4256">
        <v>31915.62</v>
      </c>
      <c r="S4256" s="8">
        <f t="shared" si="599"/>
        <v>4.4390844628265924E-3</v>
      </c>
      <c r="T4256" s="9">
        <f t="shared" si="595"/>
        <v>4.2430844628265924E-3</v>
      </c>
      <c r="U4256" s="3">
        <f>Sheet1!$B$17+Sheet1!$B$18*'Portfolio allocation'!K4256</f>
        <v>1.2487735728667607E-4</v>
      </c>
      <c r="V4256" s="13">
        <f t="shared" si="600"/>
        <v>4.1182071055399167E-3</v>
      </c>
      <c r="W4256" s="13"/>
      <c r="X4256" s="2">
        <v>38828</v>
      </c>
      <c r="Y4256">
        <v>77.998699999999999</v>
      </c>
      <c r="AA4256" s="2">
        <v>38828</v>
      </c>
      <c r="AB4256">
        <v>1005.27</v>
      </c>
      <c r="AC4256">
        <f t="shared" si="601"/>
        <v>-4.3973021956800196E-3</v>
      </c>
      <c r="AD4256">
        <f t="shared" si="596"/>
        <v>-4.5933021956800196E-3</v>
      </c>
      <c r="AE4256">
        <f>Sheet2!$B$17+Sheet2!$B$18*'Portfolio allocation'!K4256</f>
        <v>-2.2791699111375665E-4</v>
      </c>
      <c r="AF4256">
        <f t="shared" si="602"/>
        <v>-4.3653852045662626E-3</v>
      </c>
      <c r="AH4256" s="2">
        <v>38828</v>
      </c>
      <c r="AI4256">
        <v>5.0140000000000002</v>
      </c>
      <c r="AJ4256">
        <v>4.9000000000000004</v>
      </c>
      <c r="AK4256">
        <v>1.2338499999999999</v>
      </c>
      <c r="AR4256" s="3"/>
    </row>
    <row r="4257" spans="1:44" hidden="1" outlineLevel="1" x14ac:dyDescent="0.2">
      <c r="A4257" s="2">
        <v>38831</v>
      </c>
      <c r="B4257">
        <v>11.75</v>
      </c>
      <c r="E4257" s="2">
        <v>38831</v>
      </c>
      <c r="F4257">
        <v>1308.1099999999999</v>
      </c>
      <c r="G4257">
        <f t="shared" si="597"/>
        <v>-2.4174852052956108E-3</v>
      </c>
      <c r="H4257" s="2">
        <v>38831</v>
      </c>
      <c r="I4257">
        <v>1989.2</v>
      </c>
      <c r="J4257">
        <f t="shared" si="598"/>
        <v>-2.4022186670945578E-3</v>
      </c>
      <c r="K4257">
        <f t="shared" si="594"/>
        <v>-2.5982186670945578E-3</v>
      </c>
      <c r="L4257">
        <v>-5.0681050472551918E-3</v>
      </c>
      <c r="N4257" s="2">
        <v>38831</v>
      </c>
      <c r="O4257">
        <v>27.11</v>
      </c>
      <c r="Q4257" s="2">
        <v>38831</v>
      </c>
      <c r="R4257">
        <v>31868.59</v>
      </c>
      <c r="S4257" s="8">
        <f t="shared" si="599"/>
        <v>-1.4735731281422249E-3</v>
      </c>
      <c r="T4257" s="9">
        <f t="shared" si="595"/>
        <v>-1.6695731281422248E-3</v>
      </c>
      <c r="U4257" s="3">
        <f>Sheet1!$B$17+Sheet1!$B$18*'Portfolio allocation'!K4257</f>
        <v>-2.4929434181539174E-3</v>
      </c>
      <c r="V4257" s="13">
        <f t="shared" si="600"/>
        <v>8.2337029001169253E-4</v>
      </c>
      <c r="W4257" s="13"/>
      <c r="X4257" s="2">
        <v>38831</v>
      </c>
      <c r="Y4257">
        <v>78.4285</v>
      </c>
      <c r="AA4257" s="2">
        <v>38831</v>
      </c>
      <c r="AB4257">
        <v>1010.81</v>
      </c>
      <c r="AC4257">
        <f t="shared" si="601"/>
        <v>5.5109572552647368E-3</v>
      </c>
      <c r="AD4257">
        <f t="shared" si="596"/>
        <v>5.3141572552647372E-3</v>
      </c>
      <c r="AE4257">
        <f>Sheet2!$B$17+Sheet2!$B$18*'Portfolio allocation'!K4257</f>
        <v>-2.2570153139694206E-3</v>
      </c>
      <c r="AF4257">
        <f t="shared" si="602"/>
        <v>7.5711725692341574E-3</v>
      </c>
      <c r="AH4257" s="2">
        <v>38831</v>
      </c>
      <c r="AI4257">
        <v>4.9870000000000001</v>
      </c>
      <c r="AJ4257">
        <v>4.92</v>
      </c>
      <c r="AK4257">
        <v>1.23665</v>
      </c>
      <c r="AR4257" s="3"/>
    </row>
    <row r="4258" spans="1:44" hidden="1" outlineLevel="1" x14ac:dyDescent="0.2">
      <c r="A4258" s="2">
        <v>38832</v>
      </c>
      <c r="B4258">
        <v>11.75</v>
      </c>
      <c r="E4258" s="2">
        <v>38832</v>
      </c>
      <c r="F4258">
        <v>1301.74</v>
      </c>
      <c r="G4258">
        <f t="shared" si="597"/>
        <v>-4.869621056333151E-3</v>
      </c>
      <c r="H4258" s="2">
        <v>38832</v>
      </c>
      <c r="I4258">
        <v>1979.51</v>
      </c>
      <c r="J4258">
        <f t="shared" si="598"/>
        <v>-4.8713050472551922E-3</v>
      </c>
      <c r="K4258">
        <f t="shared" si="594"/>
        <v>-5.0681050472551918E-3</v>
      </c>
      <c r="L4258">
        <v>2.7168627690691599E-3</v>
      </c>
      <c r="N4258" s="2">
        <v>38832</v>
      </c>
      <c r="O4258">
        <v>27.11</v>
      </c>
      <c r="Q4258" s="2">
        <v>38832</v>
      </c>
      <c r="R4258">
        <v>31868.59</v>
      </c>
      <c r="S4258" s="8">
        <f t="shared" si="599"/>
        <v>0</v>
      </c>
      <c r="T4258" s="9">
        <f t="shared" si="595"/>
        <v>-1.9680000000000001E-4</v>
      </c>
      <c r="U4258" s="3">
        <f>Sheet1!$B$17+Sheet1!$B$18*'Portfolio allocation'!K4258</f>
        <v>-5.3264596687192071E-3</v>
      </c>
      <c r="V4258" s="13">
        <f t="shared" si="600"/>
        <v>5.1296596687192067E-3</v>
      </c>
      <c r="W4258" s="13"/>
      <c r="X4258" s="2">
        <v>38832</v>
      </c>
      <c r="Y4258">
        <v>78.963399999999993</v>
      </c>
      <c r="AA4258" s="2">
        <v>38832</v>
      </c>
      <c r="AB4258">
        <v>1017.71</v>
      </c>
      <c r="AC4258">
        <f t="shared" si="601"/>
        <v>6.8262086841246461E-3</v>
      </c>
      <c r="AD4258">
        <f t="shared" si="596"/>
        <v>6.6282086841246458E-3</v>
      </c>
      <c r="AE4258">
        <f>Sheet2!$B$17+Sheet2!$B$18*'Portfolio allocation'!K4258</f>
        <v>-4.4533012957088053E-3</v>
      </c>
      <c r="AF4258">
        <f t="shared" si="602"/>
        <v>1.108150997983345E-2</v>
      </c>
      <c r="AH4258" s="2">
        <v>38832</v>
      </c>
      <c r="AI4258">
        <v>5.0730000000000004</v>
      </c>
      <c r="AJ4258">
        <v>4.95</v>
      </c>
      <c r="AK4258">
        <v>1.2404500000000001</v>
      </c>
      <c r="AR4258" s="3"/>
    </row>
    <row r="4259" spans="1:44" hidden="1" outlineLevel="1" x14ac:dyDescent="0.2">
      <c r="A4259" s="2">
        <v>38833</v>
      </c>
      <c r="B4259">
        <v>11.76</v>
      </c>
      <c r="E4259" s="2">
        <v>38833</v>
      </c>
      <c r="F4259">
        <v>1305.4100000000001</v>
      </c>
      <c r="G4259">
        <f t="shared" si="597"/>
        <v>2.8193033939190038E-3</v>
      </c>
      <c r="H4259" s="2">
        <v>38833</v>
      </c>
      <c r="I4259">
        <v>1985.28</v>
      </c>
      <c r="J4259">
        <f t="shared" si="598"/>
        <v>2.9148627690691598E-3</v>
      </c>
      <c r="K4259">
        <f t="shared" si="594"/>
        <v>2.7168627690691599E-3</v>
      </c>
      <c r="L4259">
        <v>3.382158800773815E-3</v>
      </c>
      <c r="N4259" s="2">
        <v>38833</v>
      </c>
      <c r="O4259">
        <v>27.1</v>
      </c>
      <c r="Q4259" s="2">
        <v>38833</v>
      </c>
      <c r="R4259">
        <v>31856.84</v>
      </c>
      <c r="S4259" s="8">
        <f t="shared" si="599"/>
        <v>-3.6870159614843523E-4</v>
      </c>
      <c r="T4259" s="9">
        <f t="shared" si="595"/>
        <v>-5.6670159614843527E-4</v>
      </c>
      <c r="U4259" s="3">
        <f>Sheet1!$B$17+Sheet1!$B$18*'Portfolio allocation'!K4259</f>
        <v>3.6046527074898508E-3</v>
      </c>
      <c r="V4259" s="13">
        <f t="shared" si="600"/>
        <v>-4.1713543036382859E-3</v>
      </c>
      <c r="W4259" s="13"/>
      <c r="X4259" s="2">
        <v>38833</v>
      </c>
      <c r="Y4259">
        <v>79.612899999999996</v>
      </c>
      <c r="AA4259" s="2">
        <v>38833</v>
      </c>
      <c r="AB4259">
        <v>1026.08</v>
      </c>
      <c r="AC4259">
        <f t="shared" si="601"/>
        <v>8.2243468178557766E-3</v>
      </c>
      <c r="AD4259">
        <f t="shared" si="596"/>
        <v>8.0251468178557765E-3</v>
      </c>
      <c r="AE4259">
        <f>Sheet2!$B$17+Sheet2!$B$18*'Portfolio allocation'!K4259</f>
        <v>2.4692906990587578E-3</v>
      </c>
      <c r="AF4259">
        <f t="shared" si="602"/>
        <v>5.5558561187970187E-3</v>
      </c>
      <c r="AH4259" s="2">
        <v>38833</v>
      </c>
      <c r="AI4259">
        <v>5.1070000000000002</v>
      </c>
      <c r="AJ4259">
        <v>4.9800000000000004</v>
      </c>
      <c r="AK4259">
        <v>1.2441500000000001</v>
      </c>
      <c r="AR4259" s="3"/>
    </row>
    <row r="4260" spans="1:44" hidden="1" outlineLevel="1" x14ac:dyDescent="0.2">
      <c r="A4260" s="2">
        <v>38834</v>
      </c>
      <c r="B4260">
        <v>11.84</v>
      </c>
      <c r="E4260" s="2">
        <v>38834</v>
      </c>
      <c r="F4260">
        <v>1309.72</v>
      </c>
      <c r="G4260">
        <f t="shared" si="597"/>
        <v>3.3016446940041799E-3</v>
      </c>
      <c r="H4260" s="2">
        <v>38834</v>
      </c>
      <c r="I4260">
        <v>1992.39</v>
      </c>
      <c r="J4260">
        <f t="shared" si="598"/>
        <v>3.5813588007738151E-3</v>
      </c>
      <c r="K4260">
        <f t="shared" si="594"/>
        <v>3.382158800773815E-3</v>
      </c>
      <c r="L4260">
        <v>5.0547367332688122E-4</v>
      </c>
      <c r="N4260" s="2">
        <v>38834</v>
      </c>
      <c r="O4260">
        <v>27.25</v>
      </c>
      <c r="Q4260" s="2">
        <v>38834</v>
      </c>
      <c r="R4260">
        <v>32033.18</v>
      </c>
      <c r="S4260" s="8">
        <f t="shared" si="599"/>
        <v>5.5353889462985695E-3</v>
      </c>
      <c r="T4260" s="9">
        <f t="shared" si="595"/>
        <v>5.3361889462985694E-3</v>
      </c>
      <c r="U4260" s="3">
        <f>Sheet1!$B$17+Sheet1!$B$18*'Portfolio allocation'!K4260</f>
        <v>4.367897175905089E-3</v>
      </c>
      <c r="V4260" s="13">
        <f t="shared" si="600"/>
        <v>9.6829177039348038E-4</v>
      </c>
      <c r="W4260" s="13"/>
      <c r="X4260" s="2">
        <v>38834</v>
      </c>
      <c r="Y4260">
        <v>80.119200000000006</v>
      </c>
      <c r="AA4260" s="2">
        <v>38834</v>
      </c>
      <c r="AB4260">
        <v>1032.5999999999999</v>
      </c>
      <c r="AC4260">
        <f t="shared" si="601"/>
        <v>6.3542803680025628E-3</v>
      </c>
      <c r="AD4260">
        <f t="shared" si="596"/>
        <v>6.157080368002563E-3</v>
      </c>
      <c r="AE4260">
        <f>Sheet2!$B$17+Sheet2!$B$18*'Portfolio allocation'!K4260</f>
        <v>3.060888903687403E-3</v>
      </c>
      <c r="AF4260">
        <f t="shared" si="602"/>
        <v>3.09619146431516E-3</v>
      </c>
      <c r="AH4260" s="2">
        <v>38834</v>
      </c>
      <c r="AI4260">
        <v>5.0810000000000004</v>
      </c>
      <c r="AJ4260">
        <v>4.93</v>
      </c>
      <c r="AK4260">
        <v>1.2539499999999999</v>
      </c>
      <c r="AR4260" s="3"/>
    </row>
    <row r="4261" spans="1:44" hidden="1" outlineLevel="1" x14ac:dyDescent="0.2">
      <c r="A4261" s="2">
        <v>38835</v>
      </c>
      <c r="B4261">
        <v>11.59</v>
      </c>
      <c r="E4261" s="2">
        <v>38835</v>
      </c>
      <c r="F4261">
        <v>1310.6099999999999</v>
      </c>
      <c r="G4261">
        <f t="shared" si="597"/>
        <v>6.7953455700453524E-4</v>
      </c>
      <c r="H4261" s="2">
        <v>38835</v>
      </c>
      <c r="I4261">
        <v>1993.79</v>
      </c>
      <c r="J4261">
        <f t="shared" si="598"/>
        <v>7.0267367332688124E-4</v>
      </c>
      <c r="K4261">
        <f t="shared" si="594"/>
        <v>5.0547367332688122E-4</v>
      </c>
      <c r="L4261">
        <v>-4.3288324447409415E-3</v>
      </c>
      <c r="N4261" s="2">
        <v>38835</v>
      </c>
      <c r="O4261">
        <v>24.15</v>
      </c>
      <c r="Q4261" s="2">
        <v>38835</v>
      </c>
      <c r="R4261">
        <v>28389.040000000001</v>
      </c>
      <c r="S4261" s="8">
        <f t="shared" si="599"/>
        <v>-0.11376141862905897</v>
      </c>
      <c r="T4261" s="9">
        <f t="shared" si="595"/>
        <v>-0.11395861862905897</v>
      </c>
      <c r="U4261" s="3">
        <f>Sheet1!$B$17+Sheet1!$B$18*'Portfolio allocation'!K4261</f>
        <v>1.067691092801686E-3</v>
      </c>
      <c r="V4261" s="13">
        <f t="shared" si="600"/>
        <v>-0.11502630972186066</v>
      </c>
      <c r="W4261" s="13"/>
      <c r="X4261" s="2">
        <v>38835</v>
      </c>
      <c r="Y4261">
        <v>78.648200000000003</v>
      </c>
      <c r="AA4261" s="2">
        <v>38835</v>
      </c>
      <c r="AB4261">
        <v>1013.65</v>
      </c>
      <c r="AC4261">
        <f t="shared" si="601"/>
        <v>-1.8351733488281896E-2</v>
      </c>
      <c r="AD4261">
        <f t="shared" si="596"/>
        <v>-1.8547733488281898E-2</v>
      </c>
      <c r="AE4261">
        <f>Sheet2!$B$17+Sheet2!$B$18*'Portfolio allocation'!K4261</f>
        <v>5.0286709748635465E-4</v>
      </c>
      <c r="AF4261">
        <f t="shared" si="602"/>
        <v>-1.9050600585768254E-2</v>
      </c>
      <c r="AH4261" s="2">
        <v>38835</v>
      </c>
      <c r="AI4261">
        <v>5.0670000000000002</v>
      </c>
      <c r="AJ4261">
        <v>4.9000000000000004</v>
      </c>
      <c r="AK4261">
        <v>1.2596499999999999</v>
      </c>
      <c r="AR4261" s="3"/>
    </row>
    <row r="4262" spans="1:44" hidden="1" outlineLevel="1" x14ac:dyDescent="0.2">
      <c r="A4262" s="2">
        <v>38838</v>
      </c>
      <c r="B4262">
        <v>12.54</v>
      </c>
      <c r="E4262" s="2">
        <v>38838</v>
      </c>
      <c r="F4262">
        <v>1305.19</v>
      </c>
      <c r="G4262">
        <f t="shared" si="597"/>
        <v>-4.1354788991384561E-3</v>
      </c>
      <c r="H4262" s="2">
        <v>38838</v>
      </c>
      <c r="I4262">
        <v>1985.55</v>
      </c>
      <c r="J4262">
        <f t="shared" si="598"/>
        <v>-4.1328324447409415E-3</v>
      </c>
      <c r="K4262">
        <f t="shared" si="594"/>
        <v>-4.3288324447409415E-3</v>
      </c>
      <c r="L4262">
        <v>5.9455932411675563E-3</v>
      </c>
      <c r="N4262" s="2">
        <v>38838</v>
      </c>
      <c r="O4262">
        <v>24.29</v>
      </c>
      <c r="Q4262" s="2">
        <v>38838</v>
      </c>
      <c r="R4262">
        <v>28553.61</v>
      </c>
      <c r="S4262" s="8">
        <f t="shared" si="599"/>
        <v>5.7969554447772076E-3</v>
      </c>
      <c r="T4262" s="9">
        <f t="shared" si="595"/>
        <v>5.6009554447772076E-3</v>
      </c>
      <c r="U4262" s="3">
        <f>Sheet1!$B$17+Sheet1!$B$18*'Portfolio allocation'!K4262</f>
        <v>-4.4783474034555768E-3</v>
      </c>
      <c r="V4262" s="13">
        <f t="shared" si="600"/>
        <v>1.0079302848232784E-2</v>
      </c>
      <c r="W4262" s="13"/>
      <c r="X4262" s="2">
        <v>38838</v>
      </c>
      <c r="Y4262">
        <v>78.543199999999999</v>
      </c>
      <c r="AA4262" s="2">
        <v>38838</v>
      </c>
      <c r="AB4262">
        <v>1012.29</v>
      </c>
      <c r="AC4262">
        <f t="shared" si="601"/>
        <v>-1.3416859862871444E-3</v>
      </c>
      <c r="AD4262">
        <f t="shared" si="596"/>
        <v>-1.5404859862871445E-3</v>
      </c>
      <c r="AE4262">
        <f>Sheet2!$B$17+Sheet2!$B$18*'Portfolio allocation'!K4262</f>
        <v>-3.7959212370032532E-3</v>
      </c>
      <c r="AF4262">
        <f t="shared" si="602"/>
        <v>2.2554352507161085E-3</v>
      </c>
      <c r="AH4262" s="2">
        <v>38838</v>
      </c>
      <c r="AI4262">
        <v>5.1379999999999999</v>
      </c>
      <c r="AJ4262">
        <v>4.97</v>
      </c>
      <c r="AK4262">
        <v>1.2618499999999999</v>
      </c>
      <c r="AR4262" s="3"/>
    </row>
    <row r="4263" spans="1:44" hidden="1" outlineLevel="1" x14ac:dyDescent="0.2">
      <c r="A4263" s="2">
        <v>38839</v>
      </c>
      <c r="B4263">
        <v>11.99</v>
      </c>
      <c r="E4263" s="2">
        <v>38839</v>
      </c>
      <c r="F4263">
        <v>1313.21</v>
      </c>
      <c r="G4263">
        <f t="shared" si="597"/>
        <v>6.1446992391911426E-3</v>
      </c>
      <c r="H4263" s="2">
        <v>38839</v>
      </c>
      <c r="I4263">
        <v>1997.75</v>
      </c>
      <c r="J4263">
        <f t="shared" si="598"/>
        <v>6.1443932411675561E-3</v>
      </c>
      <c r="K4263">
        <f t="shared" si="594"/>
        <v>5.9455932411675563E-3</v>
      </c>
      <c r="L4263">
        <v>-4.0927811788261225E-3</v>
      </c>
      <c r="N4263" s="2">
        <v>38839</v>
      </c>
      <c r="O4263">
        <v>24.01</v>
      </c>
      <c r="Q4263" s="2">
        <v>38839</v>
      </c>
      <c r="R4263">
        <v>28224.46</v>
      </c>
      <c r="S4263" s="8">
        <f t="shared" si="599"/>
        <v>-1.1527439087386848E-2</v>
      </c>
      <c r="T4263" s="9">
        <f t="shared" si="595"/>
        <v>-1.1726239087386849E-2</v>
      </c>
      <c r="U4263" s="3">
        <f>Sheet1!$B$17+Sheet1!$B$18*'Portfolio allocation'!K4263</f>
        <v>7.308734131992926E-3</v>
      </c>
      <c r="V4263" s="13">
        <f t="shared" si="600"/>
        <v>-1.9034973219379775E-2</v>
      </c>
      <c r="W4263" s="13"/>
      <c r="X4263" s="2">
        <v>38839</v>
      </c>
      <c r="Y4263">
        <v>78.724699999999999</v>
      </c>
      <c r="AA4263" s="2">
        <v>38839</v>
      </c>
      <c r="AB4263">
        <v>1014.63</v>
      </c>
      <c r="AC4263">
        <f t="shared" si="601"/>
        <v>2.3115905521144953E-3</v>
      </c>
      <c r="AD4263">
        <f t="shared" si="596"/>
        <v>2.1131905521144952E-3</v>
      </c>
      <c r="AE4263">
        <f>Sheet2!$B$17+Sheet2!$B$18*'Portfolio allocation'!K4263</f>
        <v>5.340360207212934E-3</v>
      </c>
      <c r="AF4263">
        <f t="shared" si="602"/>
        <v>-3.2271696550984388E-3</v>
      </c>
      <c r="AH4263" s="2">
        <v>38839</v>
      </c>
      <c r="AI4263">
        <v>5.1139999999999999</v>
      </c>
      <c r="AJ4263">
        <v>4.96</v>
      </c>
      <c r="AK4263">
        <v>1.2643500000000001</v>
      </c>
      <c r="AR4263" s="3"/>
    </row>
    <row r="4264" spans="1:44" hidden="1" outlineLevel="1" x14ac:dyDescent="0.2">
      <c r="A4264" s="2">
        <v>38840</v>
      </c>
      <c r="B4264">
        <v>11.99</v>
      </c>
      <c r="E4264" s="2">
        <v>38840</v>
      </c>
      <c r="F4264">
        <v>1307.8499999999999</v>
      </c>
      <c r="G4264">
        <f t="shared" si="597"/>
        <v>-4.0816015717213272E-3</v>
      </c>
      <c r="H4264" s="2">
        <v>38840</v>
      </c>
      <c r="I4264">
        <v>1989.97</v>
      </c>
      <c r="J4264">
        <f t="shared" si="598"/>
        <v>-3.8943811788261229E-3</v>
      </c>
      <c r="K4264">
        <f t="shared" si="594"/>
        <v>-4.0927811788261225E-3</v>
      </c>
      <c r="L4264">
        <v>3.2028613376080088E-3</v>
      </c>
      <c r="N4264" s="2">
        <v>38840</v>
      </c>
      <c r="O4264">
        <v>23.17</v>
      </c>
      <c r="Q4264" s="2">
        <v>38840</v>
      </c>
      <c r="R4264">
        <v>27237.02</v>
      </c>
      <c r="S4264" s="8">
        <f t="shared" si="599"/>
        <v>-3.4985257468167608E-2</v>
      </c>
      <c r="T4264" s="9">
        <f t="shared" si="595"/>
        <v>-3.5183657468167609E-2</v>
      </c>
      <c r="U4264" s="3">
        <f>Sheet1!$B$17+Sheet1!$B$18*'Portfolio allocation'!K4264</f>
        <v>-4.2075434088634667E-3</v>
      </c>
      <c r="V4264" s="13">
        <f t="shared" si="600"/>
        <v>-3.0976114059304144E-2</v>
      </c>
      <c r="W4264" s="13"/>
      <c r="X4264" s="2">
        <v>38840</v>
      </c>
      <c r="Y4264">
        <v>78.992099999999994</v>
      </c>
      <c r="AA4264" s="2">
        <v>38840</v>
      </c>
      <c r="AB4264">
        <v>1018.08</v>
      </c>
      <c r="AC4264">
        <f t="shared" si="601"/>
        <v>3.4002542798852176E-3</v>
      </c>
      <c r="AD4264">
        <f t="shared" si="596"/>
        <v>3.2010542798852175E-3</v>
      </c>
      <c r="AE4264">
        <f>Sheet2!$B$17+Sheet2!$B$18*'Portfolio allocation'!K4264</f>
        <v>-3.5860184291393402E-3</v>
      </c>
      <c r="AF4264">
        <f t="shared" si="602"/>
        <v>6.7870727090245577E-3</v>
      </c>
      <c r="AH4264" s="2">
        <v>38840</v>
      </c>
      <c r="AI4264">
        <v>5.1449999999999996</v>
      </c>
      <c r="AJ4264">
        <v>4.9800000000000004</v>
      </c>
      <c r="AK4264">
        <v>1.26105</v>
      </c>
      <c r="AR4264" s="3"/>
    </row>
    <row r="4265" spans="1:44" hidden="1" outlineLevel="1" x14ac:dyDescent="0.2">
      <c r="A4265" s="2">
        <v>38841</v>
      </c>
      <c r="B4265">
        <v>11.86</v>
      </c>
      <c r="E4265" s="2">
        <v>38841</v>
      </c>
      <c r="F4265">
        <v>1312.25</v>
      </c>
      <c r="G4265">
        <f t="shared" si="597"/>
        <v>3.3643001873304712E-3</v>
      </c>
      <c r="H4265" s="2">
        <v>38841</v>
      </c>
      <c r="I4265">
        <v>1996.74</v>
      </c>
      <c r="J4265">
        <f t="shared" si="598"/>
        <v>3.4020613376080089E-3</v>
      </c>
      <c r="K4265">
        <f t="shared" si="594"/>
        <v>3.2028613376080088E-3</v>
      </c>
      <c r="L4265">
        <v>1.011681641074944E-2</v>
      </c>
      <c r="N4265" s="2">
        <v>38841</v>
      </c>
      <c r="O4265">
        <v>23.44</v>
      </c>
      <c r="Q4265" s="2">
        <v>38841</v>
      </c>
      <c r="R4265">
        <v>27554.400000000001</v>
      </c>
      <c r="S4265" s="8">
        <f t="shared" si="599"/>
        <v>1.1652522926516973E-2</v>
      </c>
      <c r="T4265" s="9">
        <f t="shared" si="595"/>
        <v>1.1453322926516973E-2</v>
      </c>
      <c r="U4265" s="3">
        <f>Sheet1!$B$17+Sheet1!$B$18*'Portfolio allocation'!K4265</f>
        <v>4.1622025821592828E-3</v>
      </c>
      <c r="V4265" s="13">
        <f t="shared" si="600"/>
        <v>7.2911203443576898E-3</v>
      </c>
      <c r="W4265" s="13"/>
      <c r="X4265" s="2">
        <v>38841</v>
      </c>
      <c r="Y4265">
        <v>78.734200000000001</v>
      </c>
      <c r="AA4265" s="2">
        <v>38841</v>
      </c>
      <c r="AB4265">
        <v>1014.75</v>
      </c>
      <c r="AC4265">
        <f t="shared" si="601"/>
        <v>-3.2708628005657658E-3</v>
      </c>
      <c r="AD4265">
        <f t="shared" si="596"/>
        <v>-3.4708628005657659E-3</v>
      </c>
      <c r="AE4265">
        <f>Sheet2!$B$17+Sheet2!$B$18*'Portfolio allocation'!K4265</f>
        <v>2.9014530251483734E-3</v>
      </c>
      <c r="AF4265">
        <f t="shared" si="602"/>
        <v>-6.3723158257141393E-3</v>
      </c>
      <c r="AH4265" s="2">
        <v>38841</v>
      </c>
      <c r="AI4265">
        <v>5.1520000000000001</v>
      </c>
      <c r="AJ4265">
        <v>5</v>
      </c>
      <c r="AK4265">
        <v>1.26875</v>
      </c>
      <c r="AR4265" s="3"/>
    </row>
    <row r="4266" spans="1:44" hidden="1" outlineLevel="1" x14ac:dyDescent="0.2">
      <c r="A4266" s="2">
        <v>38842</v>
      </c>
      <c r="B4266">
        <v>11.62</v>
      </c>
      <c r="E4266" s="2">
        <v>38842</v>
      </c>
      <c r="F4266">
        <v>1325.76</v>
      </c>
      <c r="G4266">
        <f t="shared" si="597"/>
        <v>1.0295294341779337E-2</v>
      </c>
      <c r="H4266" s="2">
        <v>38842</v>
      </c>
      <c r="I4266">
        <v>2017.34</v>
      </c>
      <c r="J4266">
        <f t="shared" si="598"/>
        <v>1.0316816410749441E-2</v>
      </c>
      <c r="K4266">
        <f t="shared" si="594"/>
        <v>1.011681641074944E-2</v>
      </c>
      <c r="L4266">
        <v>-9.4275339209053469E-4</v>
      </c>
      <c r="N4266" s="2">
        <v>38842</v>
      </c>
      <c r="O4266">
        <v>23.8</v>
      </c>
      <c r="Q4266" s="2">
        <v>38842</v>
      </c>
      <c r="R4266">
        <v>27977.59</v>
      </c>
      <c r="S4266" s="8">
        <f t="shared" si="599"/>
        <v>1.5358345672560336E-2</v>
      </c>
      <c r="T4266" s="9">
        <f t="shared" si="595"/>
        <v>1.5158345672560336E-2</v>
      </c>
      <c r="U4266" s="3">
        <f>Sheet1!$B$17+Sheet1!$B$18*'Portfolio allocation'!K4266</f>
        <v>1.2094067064990451E-2</v>
      </c>
      <c r="V4266" s="13">
        <f t="shared" si="600"/>
        <v>3.0642786075698852E-3</v>
      </c>
      <c r="W4266" s="13"/>
      <c r="X4266" s="2">
        <v>38842</v>
      </c>
      <c r="Y4266">
        <v>79.546099999999996</v>
      </c>
      <c r="AA4266" s="2">
        <v>38842</v>
      </c>
      <c r="AB4266">
        <v>1025.22</v>
      </c>
      <c r="AC4266">
        <f t="shared" si="601"/>
        <v>1.0317812269031723E-2</v>
      </c>
      <c r="AD4266">
        <f t="shared" si="596"/>
        <v>1.0118612269031723E-2</v>
      </c>
      <c r="AE4266">
        <f>Sheet2!$B$17+Sheet2!$B$18*'Portfolio allocation'!K4266</f>
        <v>9.0495182671328396E-3</v>
      </c>
      <c r="AF4266">
        <f t="shared" si="602"/>
        <v>1.0690940018988834E-3</v>
      </c>
      <c r="AH4266" s="2">
        <v>38842</v>
      </c>
      <c r="AI4266">
        <v>5.1079999999999997</v>
      </c>
      <c r="AJ4266">
        <v>4.9800000000000004</v>
      </c>
      <c r="AK4266">
        <v>1.2738499999999999</v>
      </c>
      <c r="AR4266" s="3"/>
    </row>
    <row r="4267" spans="1:44" hidden="1" outlineLevel="1" x14ac:dyDescent="0.2">
      <c r="A4267" s="2">
        <v>38845</v>
      </c>
      <c r="B4267">
        <v>12</v>
      </c>
      <c r="E4267" s="2">
        <v>38845</v>
      </c>
      <c r="F4267">
        <v>1324.66</v>
      </c>
      <c r="G4267">
        <f t="shared" si="597"/>
        <v>-8.297127685251704E-4</v>
      </c>
      <c r="H4267" s="2">
        <v>38845</v>
      </c>
      <c r="I4267">
        <v>2015.84</v>
      </c>
      <c r="J4267">
        <f t="shared" si="598"/>
        <v>-7.4355339209053462E-4</v>
      </c>
      <c r="K4267">
        <f t="shared" si="594"/>
        <v>-9.4275339209053469E-4</v>
      </c>
      <c r="L4267">
        <v>1.7165333756640258E-4</v>
      </c>
      <c r="N4267" s="2">
        <v>38845</v>
      </c>
      <c r="O4267">
        <v>23.73</v>
      </c>
      <c r="Q4267" s="2">
        <v>38845</v>
      </c>
      <c r="R4267">
        <v>27895.31</v>
      </c>
      <c r="S4267" s="8">
        <f t="shared" si="599"/>
        <v>-2.9409252190770729E-3</v>
      </c>
      <c r="T4267" s="9">
        <f t="shared" si="595"/>
        <v>-3.140125219077073E-3</v>
      </c>
      <c r="U4267" s="3">
        <f>Sheet1!$B$17+Sheet1!$B$18*'Portfolio allocation'!K4267</f>
        <v>-5.9375169959989993E-4</v>
      </c>
      <c r="V4267" s="13">
        <f t="shared" si="600"/>
        <v>-2.5463735194771733E-3</v>
      </c>
      <c r="W4267" s="13"/>
      <c r="X4267" s="2">
        <v>38845</v>
      </c>
      <c r="Y4267">
        <v>79.173599999999993</v>
      </c>
      <c r="AA4267" s="2">
        <v>38845</v>
      </c>
      <c r="AB4267">
        <v>1024.1099999999999</v>
      </c>
      <c r="AC4267">
        <f t="shared" si="601"/>
        <v>-1.0826944460702315E-3</v>
      </c>
      <c r="AD4267">
        <f t="shared" si="596"/>
        <v>-1.2830944460702313E-3</v>
      </c>
      <c r="AE4267">
        <f>Sheet2!$B$17+Sheet2!$B$18*'Portfolio allocation'!K4267</f>
        <v>-7.8493335669687454E-4</v>
      </c>
      <c r="AF4267">
        <f t="shared" si="602"/>
        <v>-4.9816108937335681E-4</v>
      </c>
      <c r="AH4267" s="2">
        <v>38845</v>
      </c>
      <c r="AI4267">
        <v>5.1189999999999998</v>
      </c>
      <c r="AJ4267">
        <v>5.01</v>
      </c>
      <c r="AK4267">
        <v>1.2717499999999999</v>
      </c>
      <c r="AR4267" s="3"/>
    </row>
    <row r="4268" spans="1:44" hidden="1" outlineLevel="1" x14ac:dyDescent="0.2">
      <c r="A4268" s="2">
        <v>38846</v>
      </c>
      <c r="B4268">
        <v>11.99</v>
      </c>
      <c r="E4268" s="2">
        <v>38846</v>
      </c>
      <c r="F4268">
        <v>1325.14</v>
      </c>
      <c r="G4268">
        <f t="shared" si="597"/>
        <v>3.6235713315124762E-4</v>
      </c>
      <c r="H4268" s="2">
        <v>38846</v>
      </c>
      <c r="I4268">
        <v>2016.59</v>
      </c>
      <c r="J4268">
        <f t="shared" si="598"/>
        <v>3.7205333756640258E-4</v>
      </c>
      <c r="K4268">
        <f t="shared" si="594"/>
        <v>1.7165333756640258E-4</v>
      </c>
      <c r="L4268">
        <v>-1.4897052132559867E-3</v>
      </c>
      <c r="N4268" s="2">
        <v>38846</v>
      </c>
      <c r="O4268">
        <v>23.62</v>
      </c>
      <c r="Q4268" s="2">
        <v>38846</v>
      </c>
      <c r="R4268">
        <v>27766</v>
      </c>
      <c r="S4268" s="8">
        <f t="shared" si="599"/>
        <v>-4.6355462620777388E-3</v>
      </c>
      <c r="T4268" s="9">
        <f t="shared" si="595"/>
        <v>-4.8359462620777387E-3</v>
      </c>
      <c r="U4268" s="3">
        <f>Sheet1!$B$17+Sheet1!$B$18*'Portfolio allocation'!K4268</f>
        <v>6.8472394348489854E-4</v>
      </c>
      <c r="V4268" s="13">
        <f t="shared" si="600"/>
        <v>-5.5206702055626373E-3</v>
      </c>
      <c r="W4268" s="13"/>
      <c r="X4268" s="2">
        <v>38846</v>
      </c>
      <c r="Y4268">
        <v>79.4983</v>
      </c>
      <c r="AA4268" s="2">
        <v>38846</v>
      </c>
      <c r="AB4268">
        <v>1028.31</v>
      </c>
      <c r="AC4268">
        <f t="shared" si="601"/>
        <v>4.1011219497906204E-3</v>
      </c>
      <c r="AD4268">
        <f t="shared" si="596"/>
        <v>3.9007219497906205E-3</v>
      </c>
      <c r="AE4268">
        <f>Sheet2!$B$17+Sheet2!$B$18*'Portfolio allocation'!K4268</f>
        <v>2.0602553840111816E-4</v>
      </c>
      <c r="AF4268">
        <f t="shared" si="602"/>
        <v>3.6946964113895022E-3</v>
      </c>
      <c r="AH4268" s="2">
        <v>38846</v>
      </c>
      <c r="AI4268">
        <v>5.13</v>
      </c>
      <c r="AJ4268">
        <v>5.01</v>
      </c>
      <c r="AK4268">
        <v>1.2761499999999999</v>
      </c>
      <c r="AR4268" s="3"/>
    </row>
    <row r="4269" spans="1:44" hidden="1" outlineLevel="1" x14ac:dyDescent="0.2">
      <c r="A4269" s="2">
        <v>38847</v>
      </c>
      <c r="B4269">
        <v>11.78</v>
      </c>
      <c r="E4269" s="2">
        <v>38847</v>
      </c>
      <c r="F4269">
        <v>1322.85</v>
      </c>
      <c r="G4269">
        <f t="shared" si="597"/>
        <v>-1.7281192930559408E-3</v>
      </c>
      <c r="H4269" s="2">
        <v>38847</v>
      </c>
      <c r="I4269">
        <v>2013.99</v>
      </c>
      <c r="J4269">
        <f t="shared" si="598"/>
        <v>-1.2893052132559868E-3</v>
      </c>
      <c r="K4269">
        <f t="shared" si="594"/>
        <v>-1.4897052132559867E-3</v>
      </c>
      <c r="L4269">
        <v>-1.2827476398591829E-2</v>
      </c>
      <c r="N4269" s="2">
        <v>38847</v>
      </c>
      <c r="O4269">
        <v>23.77</v>
      </c>
      <c r="Q4269" s="2">
        <v>38847</v>
      </c>
      <c r="R4269">
        <v>27942.33</v>
      </c>
      <c r="S4269" s="8">
        <f t="shared" si="599"/>
        <v>6.3505726428005893E-3</v>
      </c>
      <c r="T4269" s="9">
        <f t="shared" si="595"/>
        <v>6.1501726428005894E-3</v>
      </c>
      <c r="U4269" s="3">
        <f>Sheet1!$B$17+Sheet1!$B$18*'Portfolio allocation'!K4269</f>
        <v>-1.2212286904434197E-3</v>
      </c>
      <c r="V4269" s="13">
        <f t="shared" si="600"/>
        <v>7.3714013332440093E-3</v>
      </c>
      <c r="W4269" s="13"/>
      <c r="X4269" s="2">
        <v>38847</v>
      </c>
      <c r="Y4269">
        <v>79.183099999999996</v>
      </c>
      <c r="AA4269" s="2">
        <v>38847</v>
      </c>
      <c r="AB4269">
        <v>1024.23</v>
      </c>
      <c r="AC4269">
        <f t="shared" si="601"/>
        <v>-3.9676751174255731E-3</v>
      </c>
      <c r="AD4269">
        <f t="shared" si="596"/>
        <v>-4.1684751174255732E-3</v>
      </c>
      <c r="AE4269">
        <f>Sheet2!$B$17+Sheet2!$B$18*'Portfolio allocation'!K4269</f>
        <v>-1.2712968700801836E-3</v>
      </c>
      <c r="AF4269">
        <f t="shared" si="602"/>
        <v>-2.8971782473453896E-3</v>
      </c>
      <c r="AH4269" s="2">
        <v>38847</v>
      </c>
      <c r="AI4269">
        <v>5.1289999999999996</v>
      </c>
      <c r="AJ4269">
        <v>5.0199999999999996</v>
      </c>
      <c r="AK4269">
        <v>1.27965</v>
      </c>
      <c r="AR4269" s="3"/>
    </row>
    <row r="4270" spans="1:44" hidden="1" outlineLevel="1" x14ac:dyDescent="0.2">
      <c r="A4270" s="2">
        <v>38848</v>
      </c>
      <c r="B4270">
        <v>12.49</v>
      </c>
      <c r="E4270" s="2">
        <v>38848</v>
      </c>
      <c r="F4270">
        <v>1305.92</v>
      </c>
      <c r="G4270">
        <f t="shared" si="597"/>
        <v>-1.2798125259855464E-2</v>
      </c>
      <c r="H4270" s="2">
        <v>38848</v>
      </c>
      <c r="I4270">
        <v>1988.56</v>
      </c>
      <c r="J4270">
        <f t="shared" si="598"/>
        <v>-1.262667639859183E-2</v>
      </c>
      <c r="K4270">
        <f t="shared" si="594"/>
        <v>-1.2827476398591829E-2</v>
      </c>
      <c r="L4270">
        <v>-1.1408716144345609E-2</v>
      </c>
      <c r="N4270" s="2">
        <v>38848</v>
      </c>
      <c r="O4270">
        <v>23.22</v>
      </c>
      <c r="Q4270" s="2">
        <v>38848</v>
      </c>
      <c r="R4270">
        <v>27295.78</v>
      </c>
      <c r="S4270" s="8">
        <f t="shared" si="599"/>
        <v>-2.3138728946369258E-2</v>
      </c>
      <c r="T4270" s="9">
        <f t="shared" si="595"/>
        <v>-2.3339528946369259E-2</v>
      </c>
      <c r="U4270" s="3">
        <f>Sheet1!$B$17+Sheet1!$B$18*'Portfolio allocation'!K4270</f>
        <v>-1.422820713159367E-2</v>
      </c>
      <c r="V4270" s="13">
        <f t="shared" si="600"/>
        <v>-9.1113218147755894E-3</v>
      </c>
      <c r="W4270" s="13"/>
      <c r="X4270" s="2">
        <v>38848</v>
      </c>
      <c r="Y4270">
        <v>78.762799999999999</v>
      </c>
      <c r="AA4270" s="2">
        <v>38848</v>
      </c>
      <c r="AB4270">
        <v>1018.8</v>
      </c>
      <c r="AC4270">
        <f t="shared" si="601"/>
        <v>-5.3015435986057957E-3</v>
      </c>
      <c r="AD4270">
        <f t="shared" si="596"/>
        <v>-5.501143598605796E-3</v>
      </c>
      <c r="AE4270">
        <f>Sheet2!$B$17+Sheet2!$B$18*'Portfolio allocation'!K4270</f>
        <v>-1.1353132260784408E-2</v>
      </c>
      <c r="AF4270">
        <f t="shared" si="602"/>
        <v>5.8519886621786121E-3</v>
      </c>
      <c r="AH4270" s="2">
        <v>38848</v>
      </c>
      <c r="AI4270">
        <v>5.157</v>
      </c>
      <c r="AJ4270">
        <v>4.99</v>
      </c>
      <c r="AK4270">
        <v>1.2820499999999999</v>
      </c>
      <c r="AR4270" s="3"/>
    </row>
    <row r="4271" spans="1:44" hidden="1" outlineLevel="1" x14ac:dyDescent="0.2">
      <c r="A4271" s="2">
        <v>38849</v>
      </c>
      <c r="B4271">
        <v>14.19</v>
      </c>
      <c r="E4271" s="2">
        <v>38849</v>
      </c>
      <c r="F4271">
        <v>1291.24</v>
      </c>
      <c r="G4271">
        <f t="shared" si="597"/>
        <v>-1.1241117373192888E-2</v>
      </c>
      <c r="H4271" s="2">
        <v>38849</v>
      </c>
      <c r="I4271">
        <v>1966.27</v>
      </c>
      <c r="J4271">
        <f t="shared" si="598"/>
        <v>-1.120911614434561E-2</v>
      </c>
      <c r="K4271">
        <f t="shared" si="594"/>
        <v>-1.1408716144345609E-2</v>
      </c>
      <c r="L4271">
        <v>2.434429656151127E-3</v>
      </c>
      <c r="N4271" s="2">
        <v>38849</v>
      </c>
      <c r="O4271">
        <v>23.17</v>
      </c>
      <c r="Q4271" s="2">
        <v>38849</v>
      </c>
      <c r="R4271">
        <v>27237.02</v>
      </c>
      <c r="S4271" s="8">
        <f t="shared" si="599"/>
        <v>-2.1527137161860832E-3</v>
      </c>
      <c r="T4271" s="9">
        <f t="shared" si="595"/>
        <v>-2.3523137161860831E-3</v>
      </c>
      <c r="U4271" s="3">
        <f>Sheet1!$B$17+Sheet1!$B$18*'Portfolio allocation'!K4271</f>
        <v>-1.2600569411755986E-2</v>
      </c>
      <c r="V4271" s="13">
        <f t="shared" si="600"/>
        <v>1.0248255695569903E-2</v>
      </c>
      <c r="W4271" s="13"/>
      <c r="X4271" s="2">
        <v>38849</v>
      </c>
      <c r="Y4271">
        <v>78.695999999999998</v>
      </c>
      <c r="AA4271" s="2">
        <v>38849</v>
      </c>
      <c r="AB4271">
        <v>1017.93</v>
      </c>
      <c r="AC4271">
        <f t="shared" si="601"/>
        <v>-8.5394581861009122E-4</v>
      </c>
      <c r="AD4271">
        <f t="shared" si="596"/>
        <v>-1.0539458186100913E-3</v>
      </c>
      <c r="AE4271">
        <f>Sheet2!$B$17+Sheet2!$B$18*'Portfolio allocation'!K4271</f>
        <v>-1.009153444686095E-2</v>
      </c>
      <c r="AF4271">
        <f t="shared" si="602"/>
        <v>9.0375886282508585E-3</v>
      </c>
      <c r="AH4271" s="2">
        <v>38849</v>
      </c>
      <c r="AI4271">
        <v>5.1879999999999997</v>
      </c>
      <c r="AJ4271">
        <v>5</v>
      </c>
      <c r="AK4271">
        <v>1.2882499999999999</v>
      </c>
      <c r="AR4271" s="3"/>
    </row>
    <row r="4272" spans="1:44" hidden="1" outlineLevel="1" x14ac:dyDescent="0.2">
      <c r="A4272" s="2">
        <v>38852</v>
      </c>
      <c r="B4272">
        <v>13.57</v>
      </c>
      <c r="E4272" s="2">
        <v>38852</v>
      </c>
      <c r="F4272">
        <v>1294.5</v>
      </c>
      <c r="G4272">
        <f t="shared" si="597"/>
        <v>2.5247049347913997E-3</v>
      </c>
      <c r="H4272" s="2">
        <v>38852</v>
      </c>
      <c r="I4272">
        <v>1971.45</v>
      </c>
      <c r="J4272">
        <f t="shared" si="598"/>
        <v>2.6344296561511271E-3</v>
      </c>
      <c r="K4272">
        <f t="shared" si="594"/>
        <v>2.434429656151127E-3</v>
      </c>
      <c r="L4272">
        <v>-2.0569015597656885E-3</v>
      </c>
      <c r="N4272" s="2">
        <v>38852</v>
      </c>
      <c r="O4272">
        <v>23.15</v>
      </c>
      <c r="Q4272" s="2">
        <v>38852</v>
      </c>
      <c r="R4272">
        <v>27319.3</v>
      </c>
      <c r="S4272" s="8">
        <f t="shared" si="599"/>
        <v>3.0208884819264981E-3</v>
      </c>
      <c r="T4272" s="9">
        <f t="shared" si="595"/>
        <v>2.820888481926498E-3</v>
      </c>
      <c r="U4272" s="3">
        <f>Sheet1!$B$17+Sheet1!$B$18*'Portfolio allocation'!K4272</f>
        <v>3.2806382825433318E-3</v>
      </c>
      <c r="V4272" s="13">
        <f t="shared" si="600"/>
        <v>-4.5974980061683386E-4</v>
      </c>
      <c r="W4272" s="13"/>
      <c r="X4272" s="2">
        <v>38852</v>
      </c>
      <c r="Y4272">
        <v>79.173599999999993</v>
      </c>
      <c r="AA4272" s="2">
        <v>38852</v>
      </c>
      <c r="AB4272">
        <v>1024.1099999999999</v>
      </c>
      <c r="AC4272">
        <f t="shared" si="601"/>
        <v>6.0711443812442312E-3</v>
      </c>
      <c r="AD4272">
        <f t="shared" si="596"/>
        <v>5.8707443812442313E-3</v>
      </c>
      <c r="AE4272">
        <f>Sheet2!$B$17+Sheet2!$B$18*'Portfolio allocation'!K4272</f>
        <v>2.2181439695316491E-3</v>
      </c>
      <c r="AF4272">
        <f t="shared" si="602"/>
        <v>3.6526004117125822E-3</v>
      </c>
      <c r="AH4272" s="2">
        <v>38852</v>
      </c>
      <c r="AI4272">
        <v>5.157</v>
      </c>
      <c r="AJ4272">
        <v>5.01</v>
      </c>
      <c r="AK4272">
        <v>1.28315</v>
      </c>
      <c r="AR4272" s="3"/>
    </row>
    <row r="4273" spans="1:44" hidden="1" outlineLevel="1" x14ac:dyDescent="0.2">
      <c r="A4273" s="2">
        <v>38853</v>
      </c>
      <c r="B4273">
        <v>13.35</v>
      </c>
      <c r="E4273" s="2">
        <v>38853</v>
      </c>
      <c r="F4273">
        <v>1292.08</v>
      </c>
      <c r="G4273">
        <f t="shared" si="597"/>
        <v>-1.8694476631905266E-3</v>
      </c>
      <c r="H4273" s="2">
        <v>38853</v>
      </c>
      <c r="I4273">
        <v>1967.79</v>
      </c>
      <c r="J4273">
        <f t="shared" si="598"/>
        <v>-1.8565015597656886E-3</v>
      </c>
      <c r="K4273">
        <f t="shared" si="594"/>
        <v>-2.0569015597656885E-3</v>
      </c>
      <c r="L4273">
        <v>-1.6771090293171521E-2</v>
      </c>
      <c r="N4273" s="2">
        <v>38853</v>
      </c>
      <c r="O4273">
        <v>23.01</v>
      </c>
      <c r="Q4273" s="2">
        <v>38853</v>
      </c>
      <c r="R4273">
        <v>27154.09</v>
      </c>
      <c r="S4273" s="8">
        <f t="shared" si="599"/>
        <v>-6.0473731025318944E-3</v>
      </c>
      <c r="T4273" s="9">
        <f t="shared" si="595"/>
        <v>-6.2477731025318943E-3</v>
      </c>
      <c r="U4273" s="3">
        <f>Sheet1!$B$17+Sheet1!$B$18*'Portfolio allocation'!K4273</f>
        <v>-1.8719307138263643E-3</v>
      </c>
      <c r="V4273" s="13">
        <f t="shared" si="600"/>
        <v>-4.37584238870553E-3</v>
      </c>
      <c r="W4273" s="13"/>
      <c r="X4273" s="2">
        <v>38853</v>
      </c>
      <c r="Y4273">
        <v>78.476299999999995</v>
      </c>
      <c r="AA4273" s="2">
        <v>38853</v>
      </c>
      <c r="AB4273">
        <v>1015.09</v>
      </c>
      <c r="AC4273">
        <f t="shared" si="601"/>
        <v>-8.807647615978631E-3</v>
      </c>
      <c r="AD4273">
        <f t="shared" si="596"/>
        <v>-9.0068476159786311E-3</v>
      </c>
      <c r="AE4273">
        <f>Sheet2!$B$17+Sheet2!$B$18*'Portfolio allocation'!K4273</f>
        <v>-1.7756623318841529E-3</v>
      </c>
      <c r="AF4273">
        <f t="shared" si="602"/>
        <v>-7.2311852840944782E-3</v>
      </c>
      <c r="AH4273" s="2">
        <v>38853</v>
      </c>
      <c r="AI4273">
        <v>5.1040000000000001</v>
      </c>
      <c r="AJ4273">
        <v>4.9800000000000004</v>
      </c>
      <c r="AK4273">
        <v>1.28485</v>
      </c>
      <c r="AR4273" s="3"/>
    </row>
    <row r="4274" spans="1:44" hidden="1" outlineLevel="1" x14ac:dyDescent="0.2">
      <c r="A4274" s="2">
        <v>38854</v>
      </c>
      <c r="B4274">
        <v>16.260000000000002</v>
      </c>
      <c r="E4274" s="2">
        <v>38854</v>
      </c>
      <c r="F4274">
        <v>1270.32</v>
      </c>
      <c r="G4274">
        <f t="shared" si="597"/>
        <v>-1.6841062472911839E-2</v>
      </c>
      <c r="H4274" s="2">
        <v>38854</v>
      </c>
      <c r="I4274">
        <v>1935.18</v>
      </c>
      <c r="J4274">
        <f t="shared" si="598"/>
        <v>-1.6571890293171521E-2</v>
      </c>
      <c r="K4274">
        <f t="shared" si="594"/>
        <v>-1.6771090293171521E-2</v>
      </c>
      <c r="L4274">
        <v>-6.8449766574686715E-3</v>
      </c>
      <c r="N4274" s="2">
        <v>38854</v>
      </c>
      <c r="O4274">
        <v>22.73</v>
      </c>
      <c r="Q4274" s="2">
        <v>38854</v>
      </c>
      <c r="R4274">
        <v>26823.66</v>
      </c>
      <c r="S4274" s="8">
        <f t="shared" si="599"/>
        <v>-1.2168700921297737E-2</v>
      </c>
      <c r="T4274" s="9">
        <f t="shared" si="595"/>
        <v>-1.2367900921297737E-2</v>
      </c>
      <c r="U4274" s="3">
        <f>Sheet1!$B$17+Sheet1!$B$18*'Portfolio allocation'!K4274</f>
        <v>-1.875242093592255E-2</v>
      </c>
      <c r="V4274" s="13">
        <f t="shared" si="600"/>
        <v>6.3845200146248129E-3</v>
      </c>
      <c r="W4274" s="13"/>
      <c r="X4274" s="2">
        <v>38854</v>
      </c>
      <c r="Y4274">
        <v>77.626199999999997</v>
      </c>
      <c r="AA4274" s="2">
        <v>38854</v>
      </c>
      <c r="AB4274">
        <v>1004.09</v>
      </c>
      <c r="AC4274">
        <f t="shared" si="601"/>
        <v>-1.0836477553714419E-2</v>
      </c>
      <c r="AD4274">
        <f t="shared" si="596"/>
        <v>-1.1036077553714418E-2</v>
      </c>
      <c r="AE4274">
        <f>Sheet2!$B$17+Sheet2!$B$18*'Portfolio allocation'!K4274</f>
        <v>-1.4859894346534574E-2</v>
      </c>
      <c r="AF4274">
        <f t="shared" si="602"/>
        <v>3.8238167928201557E-3</v>
      </c>
      <c r="AH4274" s="2">
        <v>38854</v>
      </c>
      <c r="AI4274">
        <v>5.1529999999999996</v>
      </c>
      <c r="AJ4274">
        <v>4.99</v>
      </c>
      <c r="AK4274">
        <v>1.2786500000000001</v>
      </c>
      <c r="AR4274" s="3"/>
    </row>
    <row r="4275" spans="1:44" hidden="1" outlineLevel="1" x14ac:dyDescent="0.2">
      <c r="A4275" s="2">
        <v>38855</v>
      </c>
      <c r="B4275">
        <v>16.989999999999998</v>
      </c>
      <c r="E4275" s="2">
        <v>38855</v>
      </c>
      <c r="F4275">
        <v>1261.81</v>
      </c>
      <c r="G4275">
        <f t="shared" si="597"/>
        <v>-6.6990994395113024E-3</v>
      </c>
      <c r="H4275" s="2">
        <v>38855</v>
      </c>
      <c r="I4275">
        <v>1922.32</v>
      </c>
      <c r="J4275">
        <f t="shared" si="598"/>
        <v>-6.6453766574686712E-3</v>
      </c>
      <c r="K4275">
        <f t="shared" si="594"/>
        <v>-6.8449766574686715E-3</v>
      </c>
      <c r="L4275">
        <v>3.9372277830955083E-3</v>
      </c>
      <c r="N4275" s="2">
        <v>38855</v>
      </c>
      <c r="O4275">
        <v>22.83</v>
      </c>
      <c r="Q4275" s="2">
        <v>38855</v>
      </c>
      <c r="R4275">
        <v>26941.66</v>
      </c>
      <c r="S4275" s="8">
        <f t="shared" si="599"/>
        <v>4.3991013903397214E-3</v>
      </c>
      <c r="T4275" s="9">
        <f t="shared" si="595"/>
        <v>4.1995013903397211E-3</v>
      </c>
      <c r="U4275" s="3">
        <f>Sheet1!$B$17+Sheet1!$B$18*'Portfolio allocation'!K4275</f>
        <v>-7.3649318118712177E-3</v>
      </c>
      <c r="V4275" s="13">
        <f t="shared" si="600"/>
        <v>1.1564433202210938E-2</v>
      </c>
      <c r="W4275" s="13"/>
      <c r="X4275" s="2">
        <v>38855</v>
      </c>
      <c r="Y4275">
        <v>77.043499999999995</v>
      </c>
      <c r="AA4275" s="2">
        <v>38855</v>
      </c>
      <c r="AB4275">
        <v>996.56</v>
      </c>
      <c r="AC4275">
        <f t="shared" si="601"/>
        <v>-7.4993277495045696E-3</v>
      </c>
      <c r="AD4275">
        <f t="shared" si="596"/>
        <v>-7.6977277495045692E-3</v>
      </c>
      <c r="AE4275">
        <f>Sheet2!$B$17+Sheet2!$B$18*'Portfolio allocation'!K4275</f>
        <v>-6.0333408636053434E-3</v>
      </c>
      <c r="AF4275">
        <f t="shared" si="602"/>
        <v>-1.6643868858992258E-3</v>
      </c>
      <c r="AH4275" s="2">
        <v>38855</v>
      </c>
      <c r="AI4275">
        <v>5.0679999999999996</v>
      </c>
      <c r="AJ4275">
        <v>4.96</v>
      </c>
      <c r="AK4275">
        <v>1.28105</v>
      </c>
      <c r="AR4275" s="3"/>
    </row>
    <row r="4276" spans="1:44" hidden="1" outlineLevel="1" x14ac:dyDescent="0.2">
      <c r="A4276" s="2">
        <v>38856</v>
      </c>
      <c r="B4276">
        <v>17.18</v>
      </c>
      <c r="E4276" s="2">
        <v>38856</v>
      </c>
      <c r="F4276">
        <v>1267.03</v>
      </c>
      <c r="G4276">
        <f t="shared" si="597"/>
        <v>4.1369144324423512E-3</v>
      </c>
      <c r="H4276" s="2">
        <v>38856</v>
      </c>
      <c r="I4276">
        <v>1930.27</v>
      </c>
      <c r="J4276">
        <f t="shared" si="598"/>
        <v>4.1356277830955079E-3</v>
      </c>
      <c r="K4276">
        <f t="shared" si="594"/>
        <v>3.9372277830955083E-3</v>
      </c>
      <c r="L4276">
        <v>-4.1105699119811552E-3</v>
      </c>
      <c r="N4276" s="2">
        <v>38856</v>
      </c>
      <c r="O4276">
        <v>22.56</v>
      </c>
      <c r="Q4276" s="2">
        <v>38856</v>
      </c>
      <c r="R4276">
        <v>26623.05</v>
      </c>
      <c r="S4276" s="8">
        <f t="shared" si="599"/>
        <v>-1.1825923124261895E-2</v>
      </c>
      <c r="T4276" s="9">
        <f t="shared" si="595"/>
        <v>-1.2024323124261894E-2</v>
      </c>
      <c r="U4276" s="3">
        <f>Sheet1!$B$17+Sheet1!$B$18*'Portfolio allocation'!K4276</f>
        <v>5.0046863797432693E-3</v>
      </c>
      <c r="V4276" s="13">
        <f t="shared" si="600"/>
        <v>-1.7029009504005162E-2</v>
      </c>
      <c r="W4276" s="13"/>
      <c r="X4276" s="2">
        <v>38856</v>
      </c>
      <c r="Y4276">
        <v>76.680599999999998</v>
      </c>
      <c r="AA4276" s="2">
        <v>38856</v>
      </c>
      <c r="AB4276">
        <v>991.86</v>
      </c>
      <c r="AC4276">
        <f t="shared" si="601"/>
        <v>-4.716223809905995E-3</v>
      </c>
      <c r="AD4276">
        <f t="shared" si="596"/>
        <v>-4.9154238099059951E-3</v>
      </c>
      <c r="AE4276">
        <f>Sheet2!$B$17+Sheet2!$B$18*'Portfolio allocation'!K4276</f>
        <v>3.5544704038583523E-3</v>
      </c>
      <c r="AF4276">
        <f t="shared" si="602"/>
        <v>-8.4698942137643469E-3</v>
      </c>
      <c r="AH4276" s="2">
        <v>38856</v>
      </c>
      <c r="AI4276">
        <v>5.0599999999999996</v>
      </c>
      <c r="AJ4276">
        <v>4.9800000000000004</v>
      </c>
      <c r="AK4276">
        <v>1.2705500000000001</v>
      </c>
      <c r="AR4276" s="3"/>
    </row>
    <row r="4277" spans="1:44" hidden="1" outlineLevel="1" x14ac:dyDescent="0.2">
      <c r="A4277" s="2">
        <v>38859</v>
      </c>
      <c r="B4277">
        <v>17.72</v>
      </c>
      <c r="E4277" s="2">
        <v>38859</v>
      </c>
      <c r="F4277">
        <v>1262.07</v>
      </c>
      <c r="G4277">
        <f t="shared" si="597"/>
        <v>-3.9146665824802973E-3</v>
      </c>
      <c r="H4277" s="2">
        <v>38859</v>
      </c>
      <c r="I4277">
        <v>1922.72</v>
      </c>
      <c r="J4277">
        <f t="shared" si="598"/>
        <v>-3.9113699119811551E-3</v>
      </c>
      <c r="K4277">
        <f t="shared" si="594"/>
        <v>-4.1105699119811552E-3</v>
      </c>
      <c r="L4277">
        <v>-4.5372050594989837E-3</v>
      </c>
      <c r="N4277" s="2">
        <v>38859</v>
      </c>
      <c r="O4277">
        <v>22.88</v>
      </c>
      <c r="Q4277" s="2">
        <v>38859</v>
      </c>
      <c r="R4277">
        <v>27000.67</v>
      </c>
      <c r="S4277" s="8">
        <f t="shared" si="599"/>
        <v>1.4183949622601499E-2</v>
      </c>
      <c r="T4277" s="9">
        <f t="shared" si="595"/>
        <v>1.3984749622601499E-2</v>
      </c>
      <c r="U4277" s="3">
        <f>Sheet1!$B$17+Sheet1!$B$18*'Portfolio allocation'!K4277</f>
        <v>-4.2279510943653703E-3</v>
      </c>
      <c r="V4277" s="13">
        <f t="shared" si="600"/>
        <v>1.821270071696687E-2</v>
      </c>
      <c r="W4277" s="13"/>
      <c r="X4277" s="2">
        <v>38859</v>
      </c>
      <c r="Y4277">
        <v>76.432199999999995</v>
      </c>
      <c r="AA4277" s="2">
        <v>38859</v>
      </c>
      <c r="AB4277">
        <v>988.65</v>
      </c>
      <c r="AC4277">
        <f t="shared" si="601"/>
        <v>-3.236343838848299E-3</v>
      </c>
      <c r="AD4277">
        <f t="shared" si="596"/>
        <v>-3.4359438388482989E-3</v>
      </c>
      <c r="AE4277">
        <f>Sheet2!$B$17+Sheet2!$B$18*'Portfolio allocation'!K4277</f>
        <v>-3.6018366244924237E-3</v>
      </c>
      <c r="AF4277">
        <f t="shared" si="602"/>
        <v>1.6589278564412479E-4</v>
      </c>
      <c r="AH4277" s="2">
        <v>38859</v>
      </c>
      <c r="AI4277">
        <v>5.0439999999999996</v>
      </c>
      <c r="AJ4277">
        <v>4.99</v>
      </c>
      <c r="AK4277">
        <v>1.28145</v>
      </c>
      <c r="AR4277" s="3"/>
    </row>
    <row r="4278" spans="1:44" hidden="1" outlineLevel="1" x14ac:dyDescent="0.2">
      <c r="A4278" s="2">
        <v>38860</v>
      </c>
      <c r="B4278">
        <v>18.260000000000002</v>
      </c>
      <c r="E4278" s="2">
        <v>38860</v>
      </c>
      <c r="F4278">
        <v>1256.58</v>
      </c>
      <c r="G4278">
        <f t="shared" si="597"/>
        <v>-4.3499964344291264E-3</v>
      </c>
      <c r="H4278" s="2">
        <v>38860</v>
      </c>
      <c r="I4278">
        <v>1914.38</v>
      </c>
      <c r="J4278">
        <f t="shared" si="598"/>
        <v>-4.3376050594989835E-3</v>
      </c>
      <c r="K4278">
        <f t="shared" si="594"/>
        <v>-4.5372050594989837E-3</v>
      </c>
      <c r="L4278">
        <v>1.4193232273633561E-3</v>
      </c>
      <c r="N4278" s="2">
        <v>38860</v>
      </c>
      <c r="O4278">
        <v>22.79</v>
      </c>
      <c r="Q4278" s="2">
        <v>38860</v>
      </c>
      <c r="R4278">
        <v>26894.46</v>
      </c>
      <c r="S4278" s="8">
        <f t="shared" si="599"/>
        <v>-3.9336060919969995E-3</v>
      </c>
      <c r="T4278" s="9">
        <f t="shared" si="595"/>
        <v>-4.1332060919969998E-3</v>
      </c>
      <c r="U4278" s="3">
        <f>Sheet1!$B$17+Sheet1!$B$18*'Portfolio allocation'!K4278</f>
        <v>-4.7173977479703297E-3</v>
      </c>
      <c r="V4278" s="13">
        <f t="shared" si="600"/>
        <v>5.8419165597332987E-4</v>
      </c>
      <c r="W4278" s="13"/>
      <c r="X4278" s="2">
        <v>38860</v>
      </c>
      <c r="Y4278">
        <v>76.250799999999998</v>
      </c>
      <c r="AA4278" s="2">
        <v>38860</v>
      </c>
      <c r="AB4278">
        <v>986.3</v>
      </c>
      <c r="AC4278">
        <f t="shared" si="601"/>
        <v>-2.3769787083396388E-3</v>
      </c>
      <c r="AD4278">
        <f t="shared" si="596"/>
        <v>-2.5769787083396388E-3</v>
      </c>
      <c r="AE4278">
        <f>Sheet2!$B$17+Sheet2!$B$18*'Portfolio allocation'!K4278</f>
        <v>-3.9812114821123042E-3</v>
      </c>
      <c r="AF4278">
        <f t="shared" si="602"/>
        <v>1.4042327737726653E-3</v>
      </c>
      <c r="AH4278" s="2">
        <v>38860</v>
      </c>
      <c r="AI4278">
        <v>5.0410000000000004</v>
      </c>
      <c r="AJ4278">
        <v>5</v>
      </c>
      <c r="AK4278">
        <v>1.28495</v>
      </c>
      <c r="AR4278" s="3"/>
    </row>
    <row r="4279" spans="1:44" hidden="1" outlineLevel="1" x14ac:dyDescent="0.2">
      <c r="A4279" s="2">
        <v>38861</v>
      </c>
      <c r="B4279">
        <v>17.36</v>
      </c>
      <c r="E4279" s="2">
        <v>38861</v>
      </c>
      <c r="F4279">
        <v>1258.57</v>
      </c>
      <c r="G4279">
        <f t="shared" si="597"/>
        <v>1.5836635948367483E-3</v>
      </c>
      <c r="H4279" s="2">
        <v>38861</v>
      </c>
      <c r="I4279">
        <v>1917.48</v>
      </c>
      <c r="J4279">
        <f t="shared" si="598"/>
        <v>1.6193232273633562E-3</v>
      </c>
      <c r="K4279">
        <f t="shared" si="594"/>
        <v>1.4193232273633561E-3</v>
      </c>
      <c r="L4279">
        <v>1.1295452873563093E-2</v>
      </c>
      <c r="N4279" s="2">
        <v>38861</v>
      </c>
      <c r="O4279">
        <v>23.5</v>
      </c>
      <c r="Q4279" s="2">
        <v>38861</v>
      </c>
      <c r="R4279">
        <v>27732.34</v>
      </c>
      <c r="S4279" s="8">
        <f t="shared" si="599"/>
        <v>3.1154371569460881E-2</v>
      </c>
      <c r="T4279" s="9">
        <f t="shared" si="595"/>
        <v>3.0954371569460883E-2</v>
      </c>
      <c r="U4279" s="3">
        <f>Sheet1!$B$17+Sheet1!$B$18*'Portfolio allocation'!K4279</f>
        <v>2.1160824612199321E-3</v>
      </c>
      <c r="V4279" s="13">
        <f t="shared" si="600"/>
        <v>2.8838289108240951E-2</v>
      </c>
      <c r="W4279" s="13"/>
      <c r="X4279" s="2">
        <v>38861</v>
      </c>
      <c r="Y4279">
        <v>76.203000000000003</v>
      </c>
      <c r="AA4279" s="2">
        <v>38861</v>
      </c>
      <c r="AB4279">
        <v>985.69</v>
      </c>
      <c r="AC4279">
        <f t="shared" si="601"/>
        <v>-6.1847308121254496E-4</v>
      </c>
      <c r="AD4279">
        <f t="shared" si="596"/>
        <v>-8.1727308121254492E-4</v>
      </c>
      <c r="AE4279">
        <f>Sheet2!$B$17+Sheet2!$B$18*'Portfolio allocation'!K4279</f>
        <v>1.3154854353463184E-3</v>
      </c>
      <c r="AF4279">
        <f t="shared" si="602"/>
        <v>-2.1327585165588632E-3</v>
      </c>
      <c r="AH4279" s="2">
        <v>38861</v>
      </c>
      <c r="AI4279">
        <v>5.04</v>
      </c>
      <c r="AJ4279">
        <v>4.97</v>
      </c>
      <c r="AK4279">
        <v>1.2761499999999999</v>
      </c>
      <c r="AR4279" s="3"/>
    </row>
    <row r="4280" spans="1:44" hidden="1" outlineLevel="1" x14ac:dyDescent="0.2">
      <c r="A4280" s="2">
        <v>38862</v>
      </c>
      <c r="B4280">
        <v>15.5</v>
      </c>
      <c r="E4280" s="2">
        <v>38862</v>
      </c>
      <c r="F4280">
        <v>1272.8800000000001</v>
      </c>
      <c r="G4280">
        <f t="shared" si="597"/>
        <v>1.1370046958055768E-2</v>
      </c>
      <c r="H4280" s="2">
        <v>38862</v>
      </c>
      <c r="I4280">
        <v>1939.52</v>
      </c>
      <c r="J4280">
        <f t="shared" si="598"/>
        <v>1.1494252873563093E-2</v>
      </c>
      <c r="K4280">
        <f t="shared" si="594"/>
        <v>1.1295452873563093E-2</v>
      </c>
      <c r="L4280">
        <v>5.6519633723808088E-3</v>
      </c>
      <c r="N4280" s="2">
        <v>38862</v>
      </c>
      <c r="O4280">
        <v>23.74</v>
      </c>
      <c r="Q4280" s="2">
        <v>38862</v>
      </c>
      <c r="R4280">
        <v>28015.55</v>
      </c>
      <c r="S4280" s="8">
        <f t="shared" si="599"/>
        <v>1.0212264814292604E-2</v>
      </c>
      <c r="T4280" s="9">
        <f t="shared" si="595"/>
        <v>1.0013464814292604E-2</v>
      </c>
      <c r="U4280" s="3">
        <f>Sheet1!$B$17+Sheet1!$B$18*'Portfolio allocation'!K4280</f>
        <v>1.3446228685750541E-2</v>
      </c>
      <c r="V4280" s="13">
        <f t="shared" si="600"/>
        <v>-3.4327638714579372E-3</v>
      </c>
      <c r="W4280" s="13"/>
      <c r="X4280" s="2">
        <v>38862</v>
      </c>
      <c r="Y4280">
        <v>76.546899999999994</v>
      </c>
      <c r="AA4280" s="2">
        <v>38862</v>
      </c>
      <c r="AB4280">
        <v>990.13</v>
      </c>
      <c r="AC4280">
        <f t="shared" si="601"/>
        <v>4.5044588055067614E-3</v>
      </c>
      <c r="AD4280">
        <f t="shared" si="596"/>
        <v>4.3044588055067617E-3</v>
      </c>
      <c r="AE4280">
        <f>Sheet2!$B$17+Sheet2!$B$18*'Portfolio allocation'!K4280</f>
        <v>1.0097591879602479E-2</v>
      </c>
      <c r="AF4280">
        <f t="shared" si="602"/>
        <v>-5.7931330740957172E-3</v>
      </c>
      <c r="AH4280" s="2">
        <v>38862</v>
      </c>
      <c r="AI4280">
        <v>5.0759999999999996</v>
      </c>
      <c r="AJ4280">
        <v>5</v>
      </c>
      <c r="AK4280">
        <v>1.2779499999999999</v>
      </c>
      <c r="AR4280" s="3"/>
    </row>
    <row r="4281" spans="1:44" hidden="1" outlineLevel="1" x14ac:dyDescent="0.2">
      <c r="A4281" s="2">
        <v>38863</v>
      </c>
      <c r="B4281">
        <v>14.26</v>
      </c>
      <c r="E4281" s="2">
        <v>38863</v>
      </c>
      <c r="F4281">
        <v>1280.1600000000001</v>
      </c>
      <c r="G4281">
        <f t="shared" si="597"/>
        <v>5.7193136823581181E-3</v>
      </c>
      <c r="H4281" s="2">
        <v>38863</v>
      </c>
      <c r="I4281">
        <v>1950.87</v>
      </c>
      <c r="J4281">
        <f t="shared" si="598"/>
        <v>5.8519633723808084E-3</v>
      </c>
      <c r="K4281">
        <f t="shared" si="594"/>
        <v>5.6519633723808088E-3</v>
      </c>
      <c r="L4281">
        <v>-2.0000000000000001E-4</v>
      </c>
      <c r="N4281" s="2">
        <v>38863</v>
      </c>
      <c r="O4281">
        <v>23.72</v>
      </c>
      <c r="Q4281" s="2">
        <v>38863</v>
      </c>
      <c r="R4281">
        <v>27991.95</v>
      </c>
      <c r="S4281" s="8">
        <f t="shared" si="599"/>
        <v>-8.423893159333895E-4</v>
      </c>
      <c r="T4281" s="9">
        <f t="shared" si="595"/>
        <v>-1.0423893159333896E-3</v>
      </c>
      <c r="U4281" s="3">
        <f>Sheet1!$B$17+Sheet1!$B$18*'Portfolio allocation'!K4281</f>
        <v>6.9718745049502876E-3</v>
      </c>
      <c r="V4281" s="13">
        <f t="shared" si="600"/>
        <v>-8.0142638208836776E-3</v>
      </c>
      <c r="W4281" s="13"/>
      <c r="X4281" s="2">
        <v>38863</v>
      </c>
      <c r="Y4281">
        <v>77.129499999999993</v>
      </c>
      <c r="AA4281" s="2">
        <v>38863</v>
      </c>
      <c r="AB4281">
        <v>997.67</v>
      </c>
      <c r="AC4281">
        <f t="shared" si="601"/>
        <v>7.6151616454405158E-3</v>
      </c>
      <c r="AD4281">
        <f t="shared" si="596"/>
        <v>7.4151616454405161E-3</v>
      </c>
      <c r="AE4281">
        <f>Sheet2!$B$17+Sheet2!$B$18*'Portfolio allocation'!K4281</f>
        <v>5.0792570367122871E-3</v>
      </c>
      <c r="AF4281">
        <f t="shared" si="602"/>
        <v>2.335904608728229E-3</v>
      </c>
      <c r="AH4281" s="2">
        <v>38863</v>
      </c>
      <c r="AI4281">
        <v>5.0540000000000003</v>
      </c>
      <c r="AJ4281">
        <v>5</v>
      </c>
      <c r="AK4281">
        <v>1.2720499999999999</v>
      </c>
      <c r="AR4281" s="3"/>
    </row>
    <row r="4282" spans="1:44" hidden="1" outlineLevel="1" x14ac:dyDescent="0.2">
      <c r="A4282" s="2">
        <v>38866</v>
      </c>
      <c r="B4282">
        <v>14.26</v>
      </c>
      <c r="E4282" s="2">
        <v>38866</v>
      </c>
      <c r="F4282">
        <v>1280.1600000000001</v>
      </c>
      <c r="G4282">
        <f t="shared" si="597"/>
        <v>0</v>
      </c>
      <c r="H4282" s="2">
        <v>38866</v>
      </c>
      <c r="I4282">
        <v>1950.87</v>
      </c>
      <c r="J4282">
        <f t="shared" si="598"/>
        <v>0</v>
      </c>
      <c r="K4282">
        <f t="shared" si="594"/>
        <v>-2.0000000000000001E-4</v>
      </c>
      <c r="L4282">
        <v>-1.5977576158329308E-2</v>
      </c>
      <c r="N4282" s="2">
        <v>38866</v>
      </c>
      <c r="O4282">
        <v>23.72</v>
      </c>
      <c r="Q4282" s="2">
        <v>38866</v>
      </c>
      <c r="R4282">
        <v>27991.95</v>
      </c>
      <c r="S4282" s="8">
        <f t="shared" si="599"/>
        <v>0</v>
      </c>
      <c r="T4282" s="9">
        <f t="shared" si="595"/>
        <v>-2.0000000000000001E-4</v>
      </c>
      <c r="U4282" s="3">
        <f>Sheet1!$B$17+Sheet1!$B$18*'Portfolio allocation'!K4282</f>
        <v>2.583538156805825E-4</v>
      </c>
      <c r="V4282" s="13">
        <f t="shared" si="600"/>
        <v>-4.5835381568058253E-4</v>
      </c>
      <c r="W4282" s="13"/>
      <c r="X4282" s="2">
        <v>38866</v>
      </c>
      <c r="Y4282">
        <v>77.129499999999993</v>
      </c>
      <c r="AA4282" s="2">
        <v>38866</v>
      </c>
      <c r="AB4282">
        <v>997.67</v>
      </c>
      <c r="AC4282">
        <f t="shared" si="601"/>
        <v>0</v>
      </c>
      <c r="AD4282">
        <f t="shared" si="596"/>
        <v>-2.0000000000000001E-4</v>
      </c>
      <c r="AE4282">
        <f>Sheet2!$B$17+Sheet2!$B$18*'Portfolio allocation'!K4282</f>
        <v>-1.2445809109711741E-4</v>
      </c>
      <c r="AF4282">
        <f t="shared" si="602"/>
        <v>-7.5541908902882604E-5</v>
      </c>
      <c r="AH4282" s="2">
        <v>38866</v>
      </c>
      <c r="AI4282">
        <v>5.0540000000000003</v>
      </c>
      <c r="AJ4282">
        <v>5</v>
      </c>
      <c r="AK4282">
        <v>1.27555</v>
      </c>
      <c r="AR4282" s="3"/>
    </row>
    <row r="4283" spans="1:44" hidden="1" outlineLevel="1" x14ac:dyDescent="0.2">
      <c r="A4283" s="2">
        <v>38867</v>
      </c>
      <c r="B4283">
        <v>18.66</v>
      </c>
      <c r="E4283" s="2">
        <v>38867</v>
      </c>
      <c r="F4283">
        <v>1259.8399999999999</v>
      </c>
      <c r="G4283">
        <f t="shared" si="597"/>
        <v>-1.5873015873016039E-2</v>
      </c>
      <c r="H4283" s="2">
        <v>38867</v>
      </c>
      <c r="I4283">
        <v>1920.09</v>
      </c>
      <c r="J4283">
        <f t="shared" si="598"/>
        <v>-1.5777576158329309E-2</v>
      </c>
      <c r="K4283">
        <f t="shared" si="594"/>
        <v>-1.5977576158329308E-2</v>
      </c>
      <c r="L4283">
        <v>8.2988015811760203E-3</v>
      </c>
      <c r="N4283" s="2">
        <v>38867</v>
      </c>
      <c r="O4283">
        <v>23.15</v>
      </c>
      <c r="Q4283" s="2">
        <v>38867</v>
      </c>
      <c r="R4283">
        <v>27319.3</v>
      </c>
      <c r="S4283" s="8">
        <f t="shared" si="599"/>
        <v>-2.4030122946061327E-2</v>
      </c>
      <c r="T4283" s="9">
        <f t="shared" si="595"/>
        <v>-2.4230122946061326E-2</v>
      </c>
      <c r="U4283" s="3">
        <f>Sheet1!$B$17+Sheet1!$B$18*'Portfolio allocation'!K4283</f>
        <v>-1.7842081410109047E-2</v>
      </c>
      <c r="V4283" s="13">
        <f t="shared" si="600"/>
        <v>-6.3880415359522796E-3</v>
      </c>
      <c r="W4283" s="13"/>
      <c r="X4283" s="2">
        <v>38867</v>
      </c>
      <c r="Y4283">
        <v>76.566000000000003</v>
      </c>
      <c r="AA4283" s="2">
        <v>38867</v>
      </c>
      <c r="AB4283">
        <v>990.38</v>
      </c>
      <c r="AC4283">
        <f t="shared" si="601"/>
        <v>-7.3070253691099873E-3</v>
      </c>
      <c r="AD4283">
        <f t="shared" si="596"/>
        <v>-7.5078253691099875E-3</v>
      </c>
      <c r="AE4283">
        <f>Sheet2!$B$17+Sheet2!$B$18*'Portfolio allocation'!K4283</f>
        <v>-1.4154281333456352E-2</v>
      </c>
      <c r="AF4283">
        <f t="shared" si="602"/>
        <v>6.6464559643463648E-3</v>
      </c>
      <c r="AH4283" s="2">
        <v>38867</v>
      </c>
      <c r="AI4283">
        <v>5.0869999999999997</v>
      </c>
      <c r="AJ4283">
        <v>5.0199999999999996</v>
      </c>
      <c r="AK4283">
        <v>1.2888500000000001</v>
      </c>
      <c r="AR4283" s="3"/>
    </row>
    <row r="4284" spans="1:44" hidden="1" outlineLevel="1" x14ac:dyDescent="0.2">
      <c r="A4284" s="2">
        <v>38868</v>
      </c>
      <c r="B4284">
        <v>16.440000000000001</v>
      </c>
      <c r="E4284" s="2">
        <v>38868</v>
      </c>
      <c r="F4284">
        <v>1270.0899999999999</v>
      </c>
      <c r="G4284">
        <f t="shared" si="597"/>
        <v>8.1359537719074559E-3</v>
      </c>
      <c r="H4284" s="2">
        <v>38868</v>
      </c>
      <c r="I4284">
        <v>1936.41</v>
      </c>
      <c r="J4284">
        <f t="shared" si="598"/>
        <v>8.4996015811760195E-3</v>
      </c>
      <c r="K4284">
        <f t="shared" si="594"/>
        <v>8.2988015811760203E-3</v>
      </c>
      <c r="L4284">
        <v>1.2124134894985931E-2</v>
      </c>
      <c r="N4284" s="2">
        <v>38868</v>
      </c>
      <c r="O4284">
        <v>22.65</v>
      </c>
      <c r="Q4284" s="2">
        <v>38868</v>
      </c>
      <c r="R4284">
        <v>26729.25</v>
      </c>
      <c r="S4284" s="8">
        <f t="shared" si="599"/>
        <v>-2.1598283997027679E-2</v>
      </c>
      <c r="T4284" s="9">
        <f t="shared" si="595"/>
        <v>-2.179908399702768E-2</v>
      </c>
      <c r="U4284" s="3">
        <f>Sheet1!$B$17+Sheet1!$B$18*'Portfolio allocation'!K4284</f>
        <v>1.0008394377880874E-2</v>
      </c>
      <c r="V4284" s="13">
        <f t="shared" si="600"/>
        <v>-3.1807478374908556E-2</v>
      </c>
      <c r="W4284" s="13"/>
      <c r="X4284" s="2">
        <v>38868</v>
      </c>
      <c r="Y4284">
        <v>76.317599999999999</v>
      </c>
      <c r="AA4284" s="2">
        <v>38868</v>
      </c>
      <c r="AB4284">
        <v>987.17</v>
      </c>
      <c r="AC4284">
        <f t="shared" si="601"/>
        <v>-3.2411801530726203E-3</v>
      </c>
      <c r="AD4284">
        <f t="shared" si="596"/>
        <v>-3.4439801530726202E-3</v>
      </c>
      <c r="AE4284">
        <f>Sheet2!$B$17+Sheet2!$B$18*'Portfolio allocation'!K4284</f>
        <v>7.4328930989229821E-3</v>
      </c>
      <c r="AF4284">
        <f t="shared" si="602"/>
        <v>-1.0876873251995602E-2</v>
      </c>
      <c r="AH4284" s="2">
        <v>38868</v>
      </c>
      <c r="AI4284">
        <v>5.1159999999999997</v>
      </c>
      <c r="AJ4284">
        <v>5.07</v>
      </c>
      <c r="AK4284">
        <v>1.2844500000000001</v>
      </c>
      <c r="AR4284" s="3"/>
    </row>
    <row r="4285" spans="1:44" hidden="1" outlineLevel="1" x14ac:dyDescent="0.2">
      <c r="A4285" s="2">
        <v>38869</v>
      </c>
      <c r="B4285">
        <v>14.52</v>
      </c>
      <c r="E4285" s="2">
        <v>38869</v>
      </c>
      <c r="F4285">
        <v>1285.71</v>
      </c>
      <c r="G4285">
        <f t="shared" si="597"/>
        <v>1.2298341062444429E-2</v>
      </c>
      <c r="H4285" s="2">
        <v>38869</v>
      </c>
      <c r="I4285">
        <v>1960.28</v>
      </c>
      <c r="J4285">
        <f t="shared" si="598"/>
        <v>1.232693489498593E-2</v>
      </c>
      <c r="K4285">
        <f t="shared" si="594"/>
        <v>1.2124134894985931E-2</v>
      </c>
      <c r="L4285">
        <v>1.7518025180076969E-3</v>
      </c>
      <c r="N4285" s="2">
        <v>38869</v>
      </c>
      <c r="O4285">
        <v>22.82</v>
      </c>
      <c r="Q4285" s="2">
        <v>38869</v>
      </c>
      <c r="R4285">
        <v>26929.87</v>
      </c>
      <c r="S4285" s="8">
        <f t="shared" si="599"/>
        <v>7.5056352123610282E-3</v>
      </c>
      <c r="T4285" s="9">
        <f t="shared" si="595"/>
        <v>7.3028352123610278E-3</v>
      </c>
      <c r="U4285" s="3">
        <f>Sheet1!$B$17+Sheet1!$B$18*'Portfolio allocation'!K4285</f>
        <v>1.4396913702322109E-2</v>
      </c>
      <c r="V4285" s="13">
        <f t="shared" si="600"/>
        <v>-7.0940784899610814E-3</v>
      </c>
      <c r="W4285" s="13"/>
      <c r="X4285" s="2">
        <v>38869</v>
      </c>
      <c r="Y4285">
        <v>77.072199999999995</v>
      </c>
      <c r="AA4285" s="2">
        <v>38869</v>
      </c>
      <c r="AB4285">
        <v>996.93</v>
      </c>
      <c r="AC4285">
        <f t="shared" si="601"/>
        <v>9.8868482632170629E-3</v>
      </c>
      <c r="AD4285">
        <f t="shared" si="596"/>
        <v>9.6848482632170621E-3</v>
      </c>
      <c r="AE4285">
        <f>Sheet2!$B$17+Sheet2!$B$18*'Portfolio allocation'!K4285</f>
        <v>1.0834477074642126E-2</v>
      </c>
      <c r="AF4285">
        <f t="shared" si="602"/>
        <v>-1.1496288114250641E-3</v>
      </c>
      <c r="AH4285" s="2">
        <v>38869</v>
      </c>
      <c r="AI4285">
        <v>5.1100000000000003</v>
      </c>
      <c r="AJ4285">
        <v>5.05</v>
      </c>
      <c r="AK4285">
        <v>1.2818000000000001</v>
      </c>
      <c r="AR4285" s="3"/>
    </row>
    <row r="4286" spans="1:44" hidden="1" outlineLevel="1" x14ac:dyDescent="0.2">
      <c r="A4286" s="2">
        <v>38870</v>
      </c>
      <c r="B4286">
        <v>14.32</v>
      </c>
      <c r="E4286" s="2">
        <v>38870</v>
      </c>
      <c r="F4286">
        <v>1288.22</v>
      </c>
      <c r="G4286">
        <f t="shared" si="597"/>
        <v>1.9522287296513952E-3</v>
      </c>
      <c r="H4286" s="2">
        <v>38870</v>
      </c>
      <c r="I4286">
        <v>1964.11</v>
      </c>
      <c r="J4286">
        <f t="shared" si="598"/>
        <v>1.9538025180076968E-3</v>
      </c>
      <c r="K4286">
        <f t="shared" si="594"/>
        <v>1.7518025180076969E-3</v>
      </c>
      <c r="L4286">
        <v>-1.7957879503693697E-2</v>
      </c>
      <c r="N4286" s="2">
        <v>38870</v>
      </c>
      <c r="O4286">
        <v>22.76</v>
      </c>
      <c r="Q4286" s="2">
        <v>38870</v>
      </c>
      <c r="R4286">
        <v>26859.06</v>
      </c>
      <c r="S4286" s="8">
        <f t="shared" si="599"/>
        <v>-2.6294222734828399E-3</v>
      </c>
      <c r="T4286" s="9">
        <f t="shared" si="595"/>
        <v>-2.8314222734828398E-3</v>
      </c>
      <c r="U4286" s="3">
        <f>Sheet1!$B$17+Sheet1!$B$18*'Portfolio allocation'!K4286</f>
        <v>2.4975111295928833E-3</v>
      </c>
      <c r="V4286" s="13">
        <f t="shared" si="600"/>
        <v>-5.3289334030757231E-3</v>
      </c>
      <c r="W4286" s="13"/>
      <c r="X4286" s="2">
        <v>38870</v>
      </c>
      <c r="Y4286">
        <v>75.954700000000003</v>
      </c>
      <c r="AA4286" s="2">
        <v>38870</v>
      </c>
      <c r="AB4286">
        <v>982.47</v>
      </c>
      <c r="AC4286">
        <f t="shared" si="601"/>
        <v>-1.4504528903734437E-2</v>
      </c>
      <c r="AD4286">
        <f t="shared" si="596"/>
        <v>-1.4703728903734437E-2</v>
      </c>
      <c r="AE4286">
        <f>Sheet2!$B$17+Sheet2!$B$18*'Portfolio allocation'!K4286</f>
        <v>1.6111345029011298E-3</v>
      </c>
      <c r="AF4286">
        <f t="shared" si="602"/>
        <v>-1.6314863406635568E-2</v>
      </c>
      <c r="AH4286" s="2">
        <v>38870</v>
      </c>
      <c r="AI4286">
        <v>4.9960000000000004</v>
      </c>
      <c r="AJ4286">
        <v>4.9800000000000004</v>
      </c>
      <c r="AK4286">
        <v>1.29305</v>
      </c>
      <c r="AR4286" s="3"/>
    </row>
    <row r="4287" spans="1:44" hidden="1" outlineLevel="1" x14ac:dyDescent="0.2">
      <c r="A4287" s="2">
        <v>38873</v>
      </c>
      <c r="B4287">
        <v>16.649999999999999</v>
      </c>
      <c r="E4287" s="2">
        <v>38873</v>
      </c>
      <c r="F4287">
        <v>1265.29</v>
      </c>
      <c r="G4287">
        <f t="shared" si="597"/>
        <v>-1.7799754700284165E-2</v>
      </c>
      <c r="H4287" s="2">
        <v>38873</v>
      </c>
      <c r="I4287">
        <v>1929.23</v>
      </c>
      <c r="J4287">
        <f t="shared" si="598"/>
        <v>-1.7758679503693697E-2</v>
      </c>
      <c r="K4287">
        <f t="shared" si="594"/>
        <v>-1.7957879503693697E-2</v>
      </c>
      <c r="L4287">
        <v>-1.2893171804294601E-3</v>
      </c>
      <c r="N4287" s="2">
        <v>38873</v>
      </c>
      <c r="O4287">
        <v>22.5</v>
      </c>
      <c r="Q4287" s="2">
        <v>38873</v>
      </c>
      <c r="R4287">
        <v>26552.240000000002</v>
      </c>
      <c r="S4287" s="8">
        <f t="shared" si="599"/>
        <v>-1.1423333504597677E-2</v>
      </c>
      <c r="T4287" s="9">
        <f t="shared" si="595"/>
        <v>-1.1622533504597677E-2</v>
      </c>
      <c r="U4287" s="3">
        <f>Sheet1!$B$17+Sheet1!$B$18*'Portfolio allocation'!K4287</f>
        <v>-2.0113935595471963E-2</v>
      </c>
      <c r="V4287" s="13">
        <f t="shared" si="600"/>
        <v>8.4914020908742859E-3</v>
      </c>
      <c r="W4287" s="13"/>
      <c r="X4287" s="2">
        <v>38873</v>
      </c>
      <c r="Y4287">
        <v>75.515299999999996</v>
      </c>
      <c r="AA4287" s="2">
        <v>38873</v>
      </c>
      <c r="AB4287">
        <v>976.79</v>
      </c>
      <c r="AC4287">
        <f t="shared" si="601"/>
        <v>-5.7813470131403699E-3</v>
      </c>
      <c r="AD4287">
        <f t="shared" si="596"/>
        <v>-5.98214701314037E-3</v>
      </c>
      <c r="AE4287">
        <f>Sheet2!$B$17+Sheet2!$B$18*'Portfolio allocation'!K4287</f>
        <v>-1.5915217590262039E-2</v>
      </c>
      <c r="AF4287">
        <f t="shared" si="602"/>
        <v>9.9330705771216686E-3</v>
      </c>
      <c r="AH4287" s="2">
        <v>38873</v>
      </c>
      <c r="AI4287">
        <v>5.0250000000000004</v>
      </c>
      <c r="AJ4287">
        <v>5.0199999999999996</v>
      </c>
      <c r="AK4287">
        <v>1.2941499999999999</v>
      </c>
      <c r="AR4287" s="3"/>
    </row>
    <row r="4288" spans="1:44" hidden="1" outlineLevel="1" x14ac:dyDescent="0.2">
      <c r="A4288" s="2">
        <v>38874</v>
      </c>
      <c r="B4288">
        <v>17.34</v>
      </c>
      <c r="E4288" s="2">
        <v>38874</v>
      </c>
      <c r="F4288">
        <v>1263.8499999999999</v>
      </c>
      <c r="G4288">
        <f t="shared" si="597"/>
        <v>-1.1380790174584376E-3</v>
      </c>
      <c r="H4288" s="2">
        <v>38874</v>
      </c>
      <c r="I4288">
        <v>1927.13</v>
      </c>
      <c r="J4288">
        <f t="shared" si="598"/>
        <v>-1.0885171804294602E-3</v>
      </c>
      <c r="K4288">
        <f t="shared" si="594"/>
        <v>-1.2893171804294601E-3</v>
      </c>
      <c r="L4288">
        <v>-6.0959761697447646E-3</v>
      </c>
      <c r="N4288" s="2">
        <v>38874</v>
      </c>
      <c r="O4288">
        <v>22.13</v>
      </c>
      <c r="Q4288" s="2">
        <v>38874</v>
      </c>
      <c r="R4288">
        <v>26115.59</v>
      </c>
      <c r="S4288" s="8">
        <f t="shared" si="599"/>
        <v>-1.6444940238563688E-2</v>
      </c>
      <c r="T4288" s="9">
        <f t="shared" si="595"/>
        <v>-1.6645740238563689E-2</v>
      </c>
      <c r="U4288" s="3">
        <f>Sheet1!$B$17+Sheet1!$B$18*'Portfolio allocation'!K4288</f>
        <v>-9.9133846067671859E-4</v>
      </c>
      <c r="V4288" s="13">
        <f t="shared" si="600"/>
        <v>-1.5654401777886968E-2</v>
      </c>
      <c r="W4288" s="13"/>
      <c r="X4288" s="2">
        <v>38874</v>
      </c>
      <c r="Y4288">
        <v>76.183899999999994</v>
      </c>
      <c r="AA4288" s="2">
        <v>38874</v>
      </c>
      <c r="AB4288">
        <v>985.44</v>
      </c>
      <c r="AC4288">
        <f t="shared" si="601"/>
        <v>8.8555370140972478E-3</v>
      </c>
      <c r="AD4288">
        <f t="shared" si="596"/>
        <v>8.6543370140972475E-3</v>
      </c>
      <c r="AE4288">
        <f>Sheet2!$B$17+Sheet2!$B$18*'Portfolio allocation'!K4288</f>
        <v>-1.0931067189297451E-3</v>
      </c>
      <c r="AF4288">
        <f t="shared" si="602"/>
        <v>9.747443733026993E-3</v>
      </c>
      <c r="AH4288" s="2">
        <v>38874</v>
      </c>
      <c r="AI4288">
        <v>5.0069999999999997</v>
      </c>
      <c r="AJ4288">
        <v>5.03</v>
      </c>
      <c r="AK4288">
        <v>1.28145</v>
      </c>
      <c r="AR4288" s="3"/>
    </row>
    <row r="4289" spans="1:44" hidden="1" outlineLevel="1" x14ac:dyDescent="0.2">
      <c r="A4289" s="2">
        <v>38875</v>
      </c>
      <c r="B4289">
        <v>17.8</v>
      </c>
      <c r="E4289" s="2">
        <v>38875</v>
      </c>
      <c r="F4289">
        <v>1256.1500000000001</v>
      </c>
      <c r="G4289">
        <f t="shared" si="597"/>
        <v>-6.0924951536969196E-3</v>
      </c>
      <c r="H4289" s="2">
        <v>38875</v>
      </c>
      <c r="I4289">
        <v>1915.77</v>
      </c>
      <c r="J4289">
        <f t="shared" si="598"/>
        <v>-5.8947761697447643E-3</v>
      </c>
      <c r="K4289">
        <f t="shared" si="594"/>
        <v>-6.0959761697447646E-3</v>
      </c>
      <c r="L4289">
        <v>1.269992984544146E-3</v>
      </c>
      <c r="N4289" s="2">
        <v>38875</v>
      </c>
      <c r="O4289">
        <v>22.04</v>
      </c>
      <c r="Q4289" s="2">
        <v>38875</v>
      </c>
      <c r="R4289">
        <v>26009.39</v>
      </c>
      <c r="S4289" s="8">
        <f t="shared" si="599"/>
        <v>-4.0665365017601429E-3</v>
      </c>
      <c r="T4289" s="9">
        <f t="shared" si="595"/>
        <v>-4.2677365017601433E-3</v>
      </c>
      <c r="U4289" s="3">
        <f>Sheet1!$B$17+Sheet1!$B$18*'Portfolio allocation'!K4289</f>
        <v>-6.5056594701576719E-3</v>
      </c>
      <c r="V4289" s="13">
        <f t="shared" si="600"/>
        <v>2.2379229683975287E-3</v>
      </c>
      <c r="W4289" s="13"/>
      <c r="X4289" s="2">
        <v>38875</v>
      </c>
      <c r="Y4289">
        <v>75.601299999999995</v>
      </c>
      <c r="AA4289" s="2">
        <v>38875</v>
      </c>
      <c r="AB4289">
        <v>977.9</v>
      </c>
      <c r="AC4289">
        <f t="shared" si="601"/>
        <v>-7.6514044487742128E-3</v>
      </c>
      <c r="AD4289">
        <f t="shared" si="596"/>
        <v>-7.8534044487742136E-3</v>
      </c>
      <c r="AE4289">
        <f>Sheet2!$B$17+Sheet2!$B$18*'Portfolio allocation'!K4289</f>
        <v>-5.3673105211905674E-3</v>
      </c>
      <c r="AF4289">
        <f t="shared" si="602"/>
        <v>-2.4860939275836462E-3</v>
      </c>
      <c r="AH4289" s="2">
        <v>38875</v>
      </c>
      <c r="AI4289">
        <v>5.024</v>
      </c>
      <c r="AJ4289">
        <v>5.05</v>
      </c>
      <c r="AK4289">
        <v>1.27755</v>
      </c>
      <c r="AR4289" s="3"/>
    </row>
    <row r="4290" spans="1:44" hidden="1" outlineLevel="1" x14ac:dyDescent="0.2">
      <c r="A4290" s="2">
        <v>38876</v>
      </c>
      <c r="B4290">
        <v>18.350000000000001</v>
      </c>
      <c r="E4290" s="2">
        <v>38876</v>
      </c>
      <c r="F4290">
        <v>1257.93</v>
      </c>
      <c r="G4290">
        <f t="shared" si="597"/>
        <v>1.4170282211518614E-3</v>
      </c>
      <c r="H4290" s="2">
        <v>38876</v>
      </c>
      <c r="I4290">
        <v>1918.59</v>
      </c>
      <c r="J4290">
        <f t="shared" si="598"/>
        <v>1.471992984544146E-3</v>
      </c>
      <c r="K4290">
        <f t="shared" si="594"/>
        <v>1.269992984544146E-3</v>
      </c>
      <c r="L4290">
        <v>-4.6736341500789071E-3</v>
      </c>
      <c r="N4290" s="2">
        <v>38876</v>
      </c>
      <c r="O4290">
        <v>22.11</v>
      </c>
      <c r="Q4290" s="2">
        <v>38876</v>
      </c>
      <c r="R4290">
        <v>26091.99</v>
      </c>
      <c r="S4290" s="8">
        <f t="shared" si="599"/>
        <v>3.1757761331581147E-3</v>
      </c>
      <c r="T4290" s="9">
        <f t="shared" si="595"/>
        <v>2.9737761331581148E-3</v>
      </c>
      <c r="U4290" s="3">
        <f>Sheet1!$B$17+Sheet1!$B$18*'Portfolio allocation'!K4290</f>
        <v>1.9447670221261007E-3</v>
      </c>
      <c r="V4290" s="13">
        <f t="shared" si="600"/>
        <v>1.0290091110320141E-3</v>
      </c>
      <c r="W4290" s="13"/>
      <c r="X4290" s="2">
        <v>38876</v>
      </c>
      <c r="Y4290">
        <v>73.576300000000003</v>
      </c>
      <c r="AA4290" s="2">
        <v>38876</v>
      </c>
      <c r="AB4290">
        <v>951.71</v>
      </c>
      <c r="AC4290">
        <f t="shared" si="601"/>
        <v>-2.6781879537784992E-2</v>
      </c>
      <c r="AD4290">
        <f t="shared" si="596"/>
        <v>-2.6983479537784991E-2</v>
      </c>
      <c r="AE4290">
        <f>Sheet2!$B$17+Sheet2!$B$18*'Portfolio allocation'!K4290</f>
        <v>1.1826971736724197E-3</v>
      </c>
      <c r="AF4290">
        <f t="shared" si="602"/>
        <v>-2.8166176711457411E-2</v>
      </c>
      <c r="AH4290" s="2">
        <v>38876</v>
      </c>
      <c r="AI4290">
        <v>4.9930000000000003</v>
      </c>
      <c r="AJ4290">
        <v>5.04</v>
      </c>
      <c r="AK4290">
        <v>1.2637499999999999</v>
      </c>
      <c r="AR4290" s="3"/>
    </row>
    <row r="4291" spans="1:44" hidden="1" outlineLevel="1" x14ac:dyDescent="0.2">
      <c r="A4291" s="2">
        <v>38877</v>
      </c>
      <c r="B4291">
        <v>18.12</v>
      </c>
      <c r="E4291" s="2">
        <v>38877</v>
      </c>
      <c r="F4291">
        <v>1252.3</v>
      </c>
      <c r="G4291">
        <f t="shared" si="597"/>
        <v>-4.4756067507731867E-3</v>
      </c>
      <c r="H4291" s="2">
        <v>38877</v>
      </c>
      <c r="I4291">
        <v>1910.01</v>
      </c>
      <c r="J4291">
        <f t="shared" si="598"/>
        <v>-4.4720341500789074E-3</v>
      </c>
      <c r="K4291">
        <f t="shared" si="594"/>
        <v>-4.6736341500789071E-3</v>
      </c>
      <c r="L4291">
        <v>-1.2872090732509243E-2</v>
      </c>
      <c r="N4291" s="2">
        <v>38877</v>
      </c>
      <c r="O4291">
        <v>21.92</v>
      </c>
      <c r="Q4291" s="2">
        <v>38877</v>
      </c>
      <c r="R4291">
        <v>25867.79</v>
      </c>
      <c r="S4291" s="8">
        <f t="shared" si="599"/>
        <v>-8.5926753766194519E-3</v>
      </c>
      <c r="T4291" s="9">
        <f t="shared" si="595"/>
        <v>-8.7942753766194516E-3</v>
      </c>
      <c r="U4291" s="3">
        <f>Sheet1!$B$17+Sheet1!$B$18*'Portfolio allocation'!K4291</f>
        <v>-4.8739126582565736E-3</v>
      </c>
      <c r="V4291" s="13">
        <f t="shared" si="600"/>
        <v>-3.920362718362878E-3</v>
      </c>
      <c r="W4291" s="13"/>
      <c r="X4291" s="2">
        <v>38877</v>
      </c>
      <c r="Y4291">
        <v>74.1494</v>
      </c>
      <c r="AA4291" s="2">
        <v>38877</v>
      </c>
      <c r="AB4291">
        <v>959.12</v>
      </c>
      <c r="AC4291">
        <f t="shared" si="601"/>
        <v>7.7859852265920182E-3</v>
      </c>
      <c r="AD4291">
        <f t="shared" si="596"/>
        <v>7.5839852265920183E-3</v>
      </c>
      <c r="AE4291">
        <f>Sheet2!$B$17+Sheet2!$B$18*'Portfolio allocation'!K4291</f>
        <v>-4.1025277100768679E-3</v>
      </c>
      <c r="AF4291">
        <f t="shared" si="602"/>
        <v>1.1686512936668886E-2</v>
      </c>
      <c r="AH4291" s="2">
        <v>38877</v>
      </c>
      <c r="AI4291">
        <v>4.984</v>
      </c>
      <c r="AJ4291">
        <v>5.05</v>
      </c>
      <c r="AK4291">
        <v>1.2645500000000001</v>
      </c>
      <c r="AR4291" s="3"/>
    </row>
    <row r="4292" spans="1:44" hidden="1" outlineLevel="1" x14ac:dyDescent="0.2">
      <c r="A4292" s="2">
        <v>38880</v>
      </c>
      <c r="B4292">
        <v>20.96</v>
      </c>
      <c r="E4292" s="2">
        <v>38880</v>
      </c>
      <c r="F4292">
        <v>1236.4000000000001</v>
      </c>
      <c r="G4292">
        <f t="shared" si="597"/>
        <v>-1.2696638185738185E-2</v>
      </c>
      <c r="H4292" s="2">
        <v>38880</v>
      </c>
      <c r="I4292">
        <v>1885.81</v>
      </c>
      <c r="J4292">
        <f t="shared" si="598"/>
        <v>-1.2670090732509243E-2</v>
      </c>
      <c r="K4292">
        <f t="shared" ref="K4292:K4355" si="603">J4292-(AJ4291/25000)</f>
        <v>-1.2872090732509243E-2</v>
      </c>
      <c r="L4292">
        <v>-1.0220515808061189E-2</v>
      </c>
      <c r="N4292" s="2">
        <v>38880</v>
      </c>
      <c r="O4292">
        <v>21.71</v>
      </c>
      <c r="Q4292" s="2">
        <v>38880</v>
      </c>
      <c r="R4292">
        <v>25619.95</v>
      </c>
      <c r="S4292" s="8">
        <f t="shared" si="599"/>
        <v>-9.5810272156995335E-3</v>
      </c>
      <c r="T4292" s="9">
        <f t="shared" ref="T4292:T4355" si="604">S4292-(AJ4291/100/250)</f>
        <v>-9.7830272156995343E-3</v>
      </c>
      <c r="U4292" s="3">
        <f>Sheet1!$B$17+Sheet1!$B$18*'Portfolio allocation'!K4292</f>
        <v>-1.4279389826141312E-2</v>
      </c>
      <c r="V4292" s="13">
        <f t="shared" si="600"/>
        <v>4.4963626104417773E-3</v>
      </c>
      <c r="W4292" s="13"/>
      <c r="X4292" s="2">
        <v>38880</v>
      </c>
      <c r="Y4292">
        <v>73.566800000000001</v>
      </c>
      <c r="AA4292" s="2">
        <v>38880</v>
      </c>
      <c r="AB4292">
        <v>951.59</v>
      </c>
      <c r="AC4292">
        <f t="shared" si="601"/>
        <v>-7.8509467011427247E-3</v>
      </c>
      <c r="AD4292">
        <f t="shared" ref="AD4292:AD4355" si="605">AC4292-AJ4292/25000</f>
        <v>-8.0545467011427247E-3</v>
      </c>
      <c r="AE4292">
        <f>Sheet2!$B$17+Sheet2!$B$18*'Portfolio allocation'!K4292</f>
        <v>-1.1392804464718374E-2</v>
      </c>
      <c r="AF4292">
        <f t="shared" si="602"/>
        <v>3.3382577635756496E-3</v>
      </c>
      <c r="AH4292" s="2">
        <v>38880</v>
      </c>
      <c r="AI4292">
        <v>4.9889999999999999</v>
      </c>
      <c r="AJ4292">
        <v>5.09</v>
      </c>
      <c r="AK4292">
        <v>1.2584500000000001</v>
      </c>
      <c r="AR4292" s="3"/>
    </row>
    <row r="4293" spans="1:44" hidden="1" outlineLevel="1" x14ac:dyDescent="0.2">
      <c r="A4293" s="2">
        <v>38881</v>
      </c>
      <c r="B4293">
        <v>23.81</v>
      </c>
      <c r="E4293" s="2">
        <v>38881</v>
      </c>
      <c r="F4293">
        <v>1223.69</v>
      </c>
      <c r="G4293">
        <f t="shared" ref="G4293:G4356" si="606">(F4293/F4292)-1</f>
        <v>-1.0279844710449737E-2</v>
      </c>
      <c r="H4293" s="2">
        <v>38881</v>
      </c>
      <c r="I4293">
        <v>1866.92</v>
      </c>
      <c r="J4293">
        <f t="shared" ref="J4293:J4356" si="607">(I4293/I4292)-1</f>
        <v>-1.0016915808061189E-2</v>
      </c>
      <c r="K4293">
        <f t="shared" si="603"/>
        <v>-1.0220515808061189E-2</v>
      </c>
      <c r="L4293">
        <v>5.0189055171084556E-3</v>
      </c>
      <c r="N4293" s="2">
        <v>38881</v>
      </c>
      <c r="O4293">
        <v>21.51</v>
      </c>
      <c r="Q4293" s="2">
        <v>38881</v>
      </c>
      <c r="R4293">
        <v>25383.94</v>
      </c>
      <c r="S4293" s="8">
        <f t="shared" ref="S4293:S4356" si="608">R4293/R4292-1</f>
        <v>-9.2119617719785829E-3</v>
      </c>
      <c r="T4293" s="9">
        <f t="shared" si="604"/>
        <v>-9.4155617719785829E-3</v>
      </c>
      <c r="U4293" s="3">
        <f>Sheet1!$B$17+Sheet1!$B$18*'Portfolio allocation'!K4293</f>
        <v>-1.1237435872969444E-2</v>
      </c>
      <c r="V4293" s="13">
        <f t="shared" ref="V4293:V4356" si="609">T4293-U4293</f>
        <v>1.8218741009908609E-3</v>
      </c>
      <c r="W4293" s="13"/>
      <c r="X4293" s="2">
        <v>38881</v>
      </c>
      <c r="Y4293">
        <v>73.480800000000002</v>
      </c>
      <c r="AA4293" s="2">
        <v>38881</v>
      </c>
      <c r="AB4293">
        <v>950.47</v>
      </c>
      <c r="AC4293">
        <f t="shared" ref="AC4293:AC4356" si="610">AB4293/AB4292-1</f>
        <v>-1.1769774797969479E-3</v>
      </c>
      <c r="AD4293">
        <f t="shared" si="605"/>
        <v>-1.3805774797969479E-3</v>
      </c>
      <c r="AE4293">
        <f>Sheet2!$B$17+Sheet2!$B$18*'Portfolio allocation'!K4293</f>
        <v>-9.0349563941046242E-3</v>
      </c>
      <c r="AF4293">
        <f t="shared" ref="AF4293:AF4356" si="611">AD4293-AE4293</f>
        <v>7.6543789143076763E-3</v>
      </c>
      <c r="AH4293" s="2">
        <v>38881</v>
      </c>
      <c r="AI4293">
        <v>4.9619999999999997</v>
      </c>
      <c r="AJ4293">
        <v>5.09</v>
      </c>
      <c r="AK4293">
        <v>1.2562500000000001</v>
      </c>
      <c r="AR4293" s="3"/>
    </row>
    <row r="4294" spans="1:44" hidden="1" outlineLevel="1" x14ac:dyDescent="0.2">
      <c r="A4294" s="2">
        <v>38882</v>
      </c>
      <c r="B4294">
        <v>21.46</v>
      </c>
      <c r="E4294" s="2">
        <v>38882</v>
      </c>
      <c r="F4294">
        <v>1230.04</v>
      </c>
      <c r="G4294">
        <f t="shared" si="606"/>
        <v>5.1892227606664676E-3</v>
      </c>
      <c r="H4294" s="2">
        <v>38882</v>
      </c>
      <c r="I4294">
        <v>1876.67</v>
      </c>
      <c r="J4294">
        <f t="shared" si="607"/>
        <v>5.2225055171084556E-3</v>
      </c>
      <c r="K4294">
        <f t="shared" si="603"/>
        <v>5.0189055171084556E-3</v>
      </c>
      <c r="L4294">
        <v>2.1049734892122734E-2</v>
      </c>
      <c r="N4294" s="2">
        <v>38882</v>
      </c>
      <c r="O4294">
        <v>21.88</v>
      </c>
      <c r="Q4294" s="2">
        <v>38882</v>
      </c>
      <c r="R4294">
        <v>25820.57</v>
      </c>
      <c r="S4294" s="8">
        <f t="shared" si="608"/>
        <v>1.7201033409313116E-2</v>
      </c>
      <c r="T4294" s="9">
        <f t="shared" si="604"/>
        <v>1.6997433409313114E-2</v>
      </c>
      <c r="U4294" s="3">
        <f>Sheet1!$B$17+Sheet1!$B$18*'Portfolio allocation'!K4294</f>
        <v>6.2456144895622276E-3</v>
      </c>
      <c r="V4294" s="13">
        <f t="shared" si="609"/>
        <v>1.0751818919750886E-2</v>
      </c>
      <c r="W4294" s="13"/>
      <c r="X4294" s="2">
        <v>38882</v>
      </c>
      <c r="Y4294">
        <v>74.225800000000007</v>
      </c>
      <c r="AA4294" s="2">
        <v>38882</v>
      </c>
      <c r="AB4294">
        <v>960.11</v>
      </c>
      <c r="AC4294">
        <f t="shared" si="610"/>
        <v>1.0142350626532126E-2</v>
      </c>
      <c r="AD4294">
        <f t="shared" si="605"/>
        <v>9.9363506265321266E-3</v>
      </c>
      <c r="AE4294">
        <f>Sheet2!$B$17+Sheet2!$B$18*'Portfolio allocation'!K4294</f>
        <v>4.5163258410375112E-3</v>
      </c>
      <c r="AF4294">
        <f t="shared" si="611"/>
        <v>5.4200247854946154E-3</v>
      </c>
      <c r="AH4294" s="2">
        <v>38882</v>
      </c>
      <c r="AI4294">
        <v>5.0490000000000004</v>
      </c>
      <c r="AJ4294">
        <v>5.15</v>
      </c>
      <c r="AK4294">
        <v>1.2617499999999999</v>
      </c>
      <c r="AR4294" s="3"/>
    </row>
    <row r="4295" spans="1:44" hidden="1" outlineLevel="1" x14ac:dyDescent="0.2">
      <c r="A4295" s="2">
        <v>38883</v>
      </c>
      <c r="B4295">
        <v>15.9</v>
      </c>
      <c r="E4295" s="2">
        <v>38883</v>
      </c>
      <c r="F4295">
        <v>1256.1600000000001</v>
      </c>
      <c r="G4295">
        <f t="shared" si="606"/>
        <v>2.1235081785958343E-2</v>
      </c>
      <c r="H4295" s="2">
        <v>38883</v>
      </c>
      <c r="I4295">
        <v>1916.56</v>
      </c>
      <c r="J4295">
        <f t="shared" si="607"/>
        <v>2.1255734892122735E-2</v>
      </c>
      <c r="K4295">
        <f t="shared" si="603"/>
        <v>2.1049734892122734E-2</v>
      </c>
      <c r="L4295">
        <v>-3.8792479024919052E-3</v>
      </c>
      <c r="N4295" s="2">
        <v>38883</v>
      </c>
      <c r="O4295">
        <v>22.07</v>
      </c>
      <c r="Q4295" s="2">
        <v>38883</v>
      </c>
      <c r="R4295">
        <v>26044.79</v>
      </c>
      <c r="S4295" s="8">
        <f t="shared" si="608"/>
        <v>8.6837742156737896E-3</v>
      </c>
      <c r="T4295" s="9">
        <f t="shared" si="604"/>
        <v>8.47777421567379E-3</v>
      </c>
      <c r="U4295" s="3">
        <f>Sheet1!$B$17+Sheet1!$B$18*'Portfolio allocation'!K4295</f>
        <v>2.4636588223822892E-2</v>
      </c>
      <c r="V4295" s="13">
        <f t="shared" si="609"/>
        <v>-1.61588140081491E-2</v>
      </c>
      <c r="W4295" s="13"/>
      <c r="X4295" s="2">
        <v>38883</v>
      </c>
      <c r="Y4295">
        <v>75.037700000000001</v>
      </c>
      <c r="AA4295" s="2">
        <v>38883</v>
      </c>
      <c r="AB4295">
        <v>970.61</v>
      </c>
      <c r="AC4295">
        <f t="shared" si="610"/>
        <v>1.0936246888377354E-2</v>
      </c>
      <c r="AD4295">
        <f t="shared" si="605"/>
        <v>1.0730246888377355E-2</v>
      </c>
      <c r="AE4295">
        <f>Sheet2!$B$17+Sheet2!$B$18*'Portfolio allocation'!K4295</f>
        <v>1.8771348304746933E-2</v>
      </c>
      <c r="AF4295">
        <f t="shared" si="611"/>
        <v>-8.0411014163695779E-3</v>
      </c>
      <c r="AH4295" s="2">
        <v>38883</v>
      </c>
      <c r="AI4295">
        <v>5.0979999999999999</v>
      </c>
      <c r="AJ4295">
        <v>5.15</v>
      </c>
      <c r="AK4295">
        <v>1.2622500000000001</v>
      </c>
      <c r="AR4295" s="3"/>
    </row>
    <row r="4296" spans="1:44" hidden="1" outlineLevel="1" x14ac:dyDescent="0.2">
      <c r="A4296" s="2">
        <v>38884</v>
      </c>
      <c r="B4296">
        <v>17.25</v>
      </c>
      <c r="E4296" s="2">
        <v>38884</v>
      </c>
      <c r="F4296">
        <v>1251.54</v>
      </c>
      <c r="G4296">
        <f t="shared" si="606"/>
        <v>-3.6778754298816274E-3</v>
      </c>
      <c r="H4296" s="2">
        <v>38884</v>
      </c>
      <c r="I4296">
        <v>1909.52</v>
      </c>
      <c r="J4296">
        <f t="shared" si="607"/>
        <v>-3.6732479024919051E-3</v>
      </c>
      <c r="K4296">
        <f t="shared" si="603"/>
        <v>-3.8792479024919052E-3</v>
      </c>
      <c r="L4296">
        <v>-9.3194376303992552E-3</v>
      </c>
      <c r="N4296" s="2">
        <v>38884</v>
      </c>
      <c r="O4296">
        <v>22.1</v>
      </c>
      <c r="Q4296" s="2">
        <v>38884</v>
      </c>
      <c r="R4296">
        <v>26080.19</v>
      </c>
      <c r="S4296" s="8">
        <f t="shared" si="608"/>
        <v>1.3591969833506301E-3</v>
      </c>
      <c r="T4296" s="9">
        <f t="shared" si="604"/>
        <v>1.1531969833506301E-3</v>
      </c>
      <c r="U4296" s="3">
        <f>Sheet1!$B$17+Sheet1!$B$18*'Portfolio allocation'!K4296</f>
        <v>-3.9625726225999691E-3</v>
      </c>
      <c r="V4296" s="13">
        <f t="shared" si="609"/>
        <v>5.1157696059505996E-3</v>
      </c>
      <c r="W4296" s="13"/>
      <c r="X4296" s="2">
        <v>38884</v>
      </c>
      <c r="Y4296">
        <v>74.455100000000002</v>
      </c>
      <c r="AA4296" s="2">
        <v>38884</v>
      </c>
      <c r="AB4296">
        <v>963.08</v>
      </c>
      <c r="AC4296">
        <f t="shared" si="610"/>
        <v>-7.7580078507329953E-3</v>
      </c>
      <c r="AD4296">
        <f t="shared" si="605"/>
        <v>-7.9652078507329947E-3</v>
      </c>
      <c r="AE4296">
        <f>Sheet2!$B$17+Sheet2!$B$18*'Portfolio allocation'!K4296</f>
        <v>-3.3961391920963703E-3</v>
      </c>
      <c r="AF4296">
        <f t="shared" si="611"/>
        <v>-4.5690686586366243E-3</v>
      </c>
      <c r="AH4296" s="2">
        <v>38884</v>
      </c>
      <c r="AI4296">
        <v>5.1310000000000002</v>
      </c>
      <c r="AJ4296">
        <v>5.18</v>
      </c>
      <c r="AK4296">
        <v>1.2639499999999999</v>
      </c>
      <c r="AR4296" s="3"/>
    </row>
    <row r="4297" spans="1:44" hidden="1" outlineLevel="1" x14ac:dyDescent="0.2">
      <c r="A4297" s="2">
        <v>38887</v>
      </c>
      <c r="B4297">
        <v>17.829999999999998</v>
      </c>
      <c r="E4297" s="2">
        <v>38887</v>
      </c>
      <c r="F4297">
        <v>1240.1400000000001</v>
      </c>
      <c r="G4297">
        <f t="shared" si="606"/>
        <v>-9.1087779855216766E-3</v>
      </c>
      <c r="H4297" s="2">
        <v>38887</v>
      </c>
      <c r="I4297">
        <v>1892.12</v>
      </c>
      <c r="J4297">
        <f t="shared" si="607"/>
        <v>-9.1122376303992558E-3</v>
      </c>
      <c r="K4297">
        <f t="shared" si="603"/>
        <v>-9.3194376303992552E-3</v>
      </c>
      <c r="L4297">
        <v>-2.0391492294356169E-4</v>
      </c>
      <c r="N4297" s="2">
        <v>38887</v>
      </c>
      <c r="O4297">
        <v>22.55</v>
      </c>
      <c r="Q4297" s="2">
        <v>38887</v>
      </c>
      <c r="R4297">
        <v>26611.23</v>
      </c>
      <c r="S4297" s="8">
        <f t="shared" si="608"/>
        <v>2.0361814848741444E-2</v>
      </c>
      <c r="T4297" s="9">
        <f t="shared" si="604"/>
        <v>2.0154614848741443E-2</v>
      </c>
      <c r="U4297" s="3">
        <f>Sheet1!$B$17+Sheet1!$B$18*'Portfolio allocation'!K4297</f>
        <v>-1.0203696151197792E-2</v>
      </c>
      <c r="V4297" s="13">
        <f t="shared" si="609"/>
        <v>3.0358310999939235E-2</v>
      </c>
      <c r="W4297" s="13"/>
      <c r="X4297" s="2">
        <v>38887</v>
      </c>
      <c r="Y4297">
        <v>74.187600000000003</v>
      </c>
      <c r="AA4297" s="2">
        <v>38887</v>
      </c>
      <c r="AB4297">
        <v>959.62</v>
      </c>
      <c r="AC4297">
        <f t="shared" si="610"/>
        <v>-3.5926402791045531E-3</v>
      </c>
      <c r="AD4297">
        <f t="shared" si="605"/>
        <v>-3.8018402791045532E-3</v>
      </c>
      <c r="AE4297">
        <f>Sheet2!$B$17+Sheet2!$B$18*'Portfolio allocation'!K4297</f>
        <v>-8.2336946899441814E-3</v>
      </c>
      <c r="AF4297">
        <f t="shared" si="611"/>
        <v>4.4318544108396286E-3</v>
      </c>
      <c r="AH4297" s="2">
        <v>38887</v>
      </c>
      <c r="AI4297">
        <v>5.1449999999999996</v>
      </c>
      <c r="AJ4297">
        <v>5.23</v>
      </c>
      <c r="AK4297">
        <v>1.25535</v>
      </c>
      <c r="AR4297" s="3"/>
    </row>
    <row r="4298" spans="1:44" hidden="1" outlineLevel="1" x14ac:dyDescent="0.2">
      <c r="A4298" s="2">
        <v>38888</v>
      </c>
      <c r="B4298">
        <v>16.690000000000001</v>
      </c>
      <c r="E4298" s="2">
        <v>38888</v>
      </c>
      <c r="F4298">
        <v>1240.1199999999999</v>
      </c>
      <c r="G4298">
        <f t="shared" si="606"/>
        <v>-1.6127211444061373E-5</v>
      </c>
      <c r="H4298" s="2">
        <v>38888</v>
      </c>
      <c r="I4298">
        <v>1892.13</v>
      </c>
      <c r="J4298">
        <f t="shared" si="607"/>
        <v>5.2850770564383254E-6</v>
      </c>
      <c r="K4298">
        <f t="shared" si="603"/>
        <v>-2.0391492294356169E-4</v>
      </c>
      <c r="L4298">
        <v>9.5628558312588416E-3</v>
      </c>
      <c r="N4298" s="2">
        <v>38888</v>
      </c>
      <c r="O4298">
        <v>22.56</v>
      </c>
      <c r="Q4298" s="2">
        <v>38888</v>
      </c>
      <c r="R4298">
        <v>26623.05</v>
      </c>
      <c r="S4298" s="8">
        <f t="shared" si="608"/>
        <v>4.4417338093727388E-4</v>
      </c>
      <c r="T4298" s="9">
        <f t="shared" si="604"/>
        <v>2.3497338093727386E-4</v>
      </c>
      <c r="U4298" s="3">
        <f>Sheet1!$B$17+Sheet1!$B$18*'Portfolio allocation'!K4298</f>
        <v>2.5386251686238686E-4</v>
      </c>
      <c r="V4298" s="13">
        <f t="shared" si="609"/>
        <v>-1.8889135925113004E-5</v>
      </c>
      <c r="W4298" s="13"/>
      <c r="X4298" s="2">
        <v>38888</v>
      </c>
      <c r="Y4298">
        <v>74.493300000000005</v>
      </c>
      <c r="AA4298" s="2">
        <v>38888</v>
      </c>
      <c r="AB4298">
        <v>963.57</v>
      </c>
      <c r="AC4298">
        <f t="shared" si="610"/>
        <v>4.1162126675142741E-3</v>
      </c>
      <c r="AD4298">
        <f t="shared" si="605"/>
        <v>3.9070126675142744E-3</v>
      </c>
      <c r="AE4298">
        <f>Sheet2!$B$17+Sheet2!$B$18*'Portfolio allocation'!K4298</f>
        <v>-1.2793934045724999E-4</v>
      </c>
      <c r="AF4298">
        <f t="shared" si="611"/>
        <v>4.0349520079715241E-3</v>
      </c>
      <c r="AH4298" s="2">
        <v>38888</v>
      </c>
      <c r="AI4298">
        <v>5.1559999999999997</v>
      </c>
      <c r="AJ4298">
        <v>5.23</v>
      </c>
      <c r="AK4298">
        <v>1.25735</v>
      </c>
      <c r="AR4298" s="3"/>
    </row>
    <row r="4299" spans="1:44" hidden="1" outlineLevel="1" x14ac:dyDescent="0.2">
      <c r="A4299" s="2">
        <v>38889</v>
      </c>
      <c r="B4299">
        <v>15.52</v>
      </c>
      <c r="E4299" s="2">
        <v>38889</v>
      </c>
      <c r="F4299">
        <v>1252.2</v>
      </c>
      <c r="G4299">
        <f t="shared" si="606"/>
        <v>9.7409928071479079E-3</v>
      </c>
      <c r="H4299" s="2">
        <v>38889</v>
      </c>
      <c r="I4299">
        <v>1910.62</v>
      </c>
      <c r="J4299">
        <f t="shared" si="607"/>
        <v>9.7720558312588413E-3</v>
      </c>
      <c r="K4299">
        <f t="shared" si="603"/>
        <v>9.5628558312588416E-3</v>
      </c>
      <c r="L4299">
        <v>-5.2542826182075866E-3</v>
      </c>
      <c r="N4299" s="2">
        <v>38889</v>
      </c>
      <c r="O4299">
        <v>23.08</v>
      </c>
      <c r="Q4299" s="2">
        <v>38889</v>
      </c>
      <c r="R4299">
        <v>27236.69</v>
      </c>
      <c r="S4299" s="8">
        <f t="shared" si="608"/>
        <v>2.3049199847500645E-2</v>
      </c>
      <c r="T4299" s="9">
        <f t="shared" si="604"/>
        <v>2.2839999847500646E-2</v>
      </c>
      <c r="U4299" s="3">
        <f>Sheet1!$B$17+Sheet1!$B$18*'Portfolio allocation'!K4299</f>
        <v>1.1458549448970765E-2</v>
      </c>
      <c r="V4299" s="13">
        <f t="shared" si="609"/>
        <v>1.1381450398529881E-2</v>
      </c>
      <c r="W4299" s="13"/>
      <c r="X4299" s="2">
        <v>38889</v>
      </c>
      <c r="Y4299">
        <v>74.789400000000001</v>
      </c>
      <c r="AA4299" s="2">
        <v>38889</v>
      </c>
      <c r="AB4299">
        <v>967.4</v>
      </c>
      <c r="AC4299">
        <f t="shared" si="610"/>
        <v>3.974802038253511E-3</v>
      </c>
      <c r="AD4299">
        <f t="shared" si="605"/>
        <v>3.7660020382535111E-3</v>
      </c>
      <c r="AE4299">
        <f>Sheet2!$B$17+Sheet2!$B$18*'Portfolio allocation'!K4299</f>
        <v>8.5569223870372128E-3</v>
      </c>
      <c r="AF4299">
        <f t="shared" si="611"/>
        <v>-4.7909203487837022E-3</v>
      </c>
      <c r="AH4299" s="2">
        <v>38889</v>
      </c>
      <c r="AI4299">
        <v>5.157</v>
      </c>
      <c r="AJ4299">
        <v>5.22</v>
      </c>
      <c r="AK4299">
        <v>1.2641500000000001</v>
      </c>
      <c r="AR4299" s="3"/>
    </row>
    <row r="4300" spans="1:44" hidden="1" outlineLevel="1" x14ac:dyDescent="0.2">
      <c r="A4300" s="2">
        <v>38890</v>
      </c>
      <c r="B4300">
        <v>15.88</v>
      </c>
      <c r="E4300" s="2">
        <v>38890</v>
      </c>
      <c r="F4300">
        <v>1245.5999999999999</v>
      </c>
      <c r="G4300">
        <f t="shared" si="606"/>
        <v>-5.2707235265933017E-3</v>
      </c>
      <c r="H4300" s="2">
        <v>38890</v>
      </c>
      <c r="I4300">
        <v>1900.98</v>
      </c>
      <c r="J4300">
        <f t="shared" si="607"/>
        <v>-5.0454826182075863E-3</v>
      </c>
      <c r="K4300">
        <f t="shared" si="603"/>
        <v>-5.2542826182075866E-3</v>
      </c>
      <c r="L4300">
        <v>-1.0828338057213517E-3</v>
      </c>
      <c r="N4300" s="2">
        <v>38890</v>
      </c>
      <c r="O4300">
        <v>22.88</v>
      </c>
      <c r="Q4300" s="2">
        <v>38890</v>
      </c>
      <c r="R4300">
        <v>27000.67</v>
      </c>
      <c r="S4300" s="8">
        <f t="shared" si="608"/>
        <v>-8.6655169919692687E-3</v>
      </c>
      <c r="T4300" s="9">
        <f t="shared" si="604"/>
        <v>-8.874316991969269E-3</v>
      </c>
      <c r="U4300" s="3">
        <f>Sheet1!$B$17+Sheet1!$B$18*'Portfolio allocation'!K4300</f>
        <v>-5.540047296482907E-3</v>
      </c>
      <c r="V4300" s="13">
        <f t="shared" si="609"/>
        <v>-3.334269695486362E-3</v>
      </c>
      <c r="W4300" s="13"/>
      <c r="X4300" s="2">
        <v>38890</v>
      </c>
      <c r="Y4300">
        <v>73.729100000000003</v>
      </c>
      <c r="AA4300" s="2">
        <v>38890</v>
      </c>
      <c r="AB4300">
        <v>953.69</v>
      </c>
      <c r="AC4300">
        <f t="shared" si="610"/>
        <v>-1.4172007442629697E-2</v>
      </c>
      <c r="AD4300">
        <f t="shared" si="605"/>
        <v>-1.4381607442629698E-2</v>
      </c>
      <c r="AE4300">
        <f>Sheet2!$B$17+Sheet2!$B$18*'Portfolio allocation'!K4300</f>
        <v>-4.6188551416190939E-3</v>
      </c>
      <c r="AF4300">
        <f t="shared" si="611"/>
        <v>-9.7627523010106049E-3</v>
      </c>
      <c r="AH4300" s="2">
        <v>38890</v>
      </c>
      <c r="AI4300">
        <v>5.2009999999999996</v>
      </c>
      <c r="AJ4300">
        <v>5.24</v>
      </c>
      <c r="AK4300">
        <v>1.25745</v>
      </c>
      <c r="AR4300" s="3"/>
    </row>
    <row r="4301" spans="1:44" hidden="1" outlineLevel="1" x14ac:dyDescent="0.2">
      <c r="A4301" s="2">
        <v>38891</v>
      </c>
      <c r="B4301">
        <v>15.89</v>
      </c>
      <c r="E4301" s="2">
        <v>38891</v>
      </c>
      <c r="F4301">
        <v>1244.5</v>
      </c>
      <c r="G4301">
        <f t="shared" si="606"/>
        <v>-8.8310854206796741E-4</v>
      </c>
      <c r="H4301" s="2">
        <v>38891</v>
      </c>
      <c r="I4301">
        <v>1899.32</v>
      </c>
      <c r="J4301">
        <f t="shared" si="607"/>
        <v>-8.7323380572135179E-4</v>
      </c>
      <c r="K4301">
        <f t="shared" si="603"/>
        <v>-1.0828338057213517E-3</v>
      </c>
      <c r="L4301">
        <v>4.654099016490121E-3</v>
      </c>
      <c r="N4301" s="2">
        <v>38891</v>
      </c>
      <c r="O4301">
        <v>22.5</v>
      </c>
      <c r="Q4301" s="2">
        <v>38891</v>
      </c>
      <c r="R4301">
        <v>26552.240000000002</v>
      </c>
      <c r="S4301" s="8">
        <f t="shared" si="608"/>
        <v>-1.6608106391433841E-2</v>
      </c>
      <c r="T4301" s="9">
        <f t="shared" si="604"/>
        <v>-1.6817706391433842E-2</v>
      </c>
      <c r="U4301" s="3">
        <f>Sheet1!$B$17+Sheet1!$B$18*'Portfolio allocation'!K4301</f>
        <v>-7.5445550022696078E-4</v>
      </c>
      <c r="V4301" s="13">
        <f t="shared" si="609"/>
        <v>-1.606325089120688E-2</v>
      </c>
      <c r="W4301" s="13"/>
      <c r="X4301" s="2">
        <v>38891</v>
      </c>
      <c r="Y4301">
        <v>73.643199999999993</v>
      </c>
      <c r="AA4301" s="2">
        <v>38891</v>
      </c>
      <c r="AB4301">
        <v>952.57</v>
      </c>
      <c r="AC4301">
        <f t="shared" si="610"/>
        <v>-1.1743858067086999E-3</v>
      </c>
      <c r="AD4301">
        <f t="shared" si="605"/>
        <v>-1.3851858067086998E-3</v>
      </c>
      <c r="AE4301">
        <f>Sheet2!$B$17+Sheet2!$B$18*'Portfolio allocation'!K4301</f>
        <v>-9.0949643427196884E-4</v>
      </c>
      <c r="AF4301">
        <f t="shared" si="611"/>
        <v>-4.7568937243673093E-4</v>
      </c>
      <c r="AH4301" s="2">
        <v>38891</v>
      </c>
      <c r="AI4301">
        <v>5.2290000000000001</v>
      </c>
      <c r="AJ4301">
        <v>5.27</v>
      </c>
      <c r="AK4301">
        <v>1.2516499999999999</v>
      </c>
      <c r="AR4301" s="3"/>
    </row>
    <row r="4302" spans="1:44" hidden="1" outlineLevel="1" x14ac:dyDescent="0.2">
      <c r="A4302" s="2">
        <v>38894</v>
      </c>
      <c r="B4302">
        <v>15.62</v>
      </c>
      <c r="E4302" s="2">
        <v>38894</v>
      </c>
      <c r="F4302">
        <v>1250.56</v>
      </c>
      <c r="G4302">
        <f t="shared" si="606"/>
        <v>4.8694254720771379E-3</v>
      </c>
      <c r="H4302" s="2">
        <v>38894</v>
      </c>
      <c r="I4302">
        <v>1908.56</v>
      </c>
      <c r="J4302">
        <f t="shared" si="607"/>
        <v>4.8648990164901207E-3</v>
      </c>
      <c r="K4302">
        <f t="shared" si="603"/>
        <v>4.654099016490121E-3</v>
      </c>
      <c r="L4302">
        <v>-9.2869046401474857E-3</v>
      </c>
      <c r="N4302" s="2">
        <v>38894</v>
      </c>
      <c r="O4302">
        <v>22.82</v>
      </c>
      <c r="Q4302" s="2">
        <v>38894</v>
      </c>
      <c r="R4302">
        <v>26929.87</v>
      </c>
      <c r="S4302" s="8">
        <f t="shared" si="608"/>
        <v>1.4222152255327414E-2</v>
      </c>
      <c r="T4302" s="9">
        <f t="shared" si="604"/>
        <v>1.4011352255327413E-2</v>
      </c>
      <c r="U4302" s="3">
        <f>Sheet1!$B$17+Sheet1!$B$18*'Portfolio allocation'!K4302</f>
        <v>5.8270992266266589E-3</v>
      </c>
      <c r="V4302" s="13">
        <f t="shared" si="609"/>
        <v>8.1842530287007543E-3</v>
      </c>
      <c r="W4302" s="13"/>
      <c r="X4302" s="2">
        <v>38894</v>
      </c>
      <c r="Y4302">
        <v>73.690899999999999</v>
      </c>
      <c r="AA4302" s="2">
        <v>38894</v>
      </c>
      <c r="AB4302">
        <v>953.19</v>
      </c>
      <c r="AC4302">
        <f t="shared" si="610"/>
        <v>6.5087080214576432E-4</v>
      </c>
      <c r="AD4302">
        <f t="shared" si="605"/>
        <v>4.3887080214576431E-4</v>
      </c>
      <c r="AE4302">
        <f>Sheet2!$B$17+Sheet2!$B$18*'Portfolio allocation'!K4302</f>
        <v>4.1919305936321061E-3</v>
      </c>
      <c r="AF4302">
        <f t="shared" si="611"/>
        <v>-3.7530597914863417E-3</v>
      </c>
      <c r="AH4302" s="2">
        <v>38894</v>
      </c>
      <c r="AI4302">
        <v>5.2409999999999997</v>
      </c>
      <c r="AJ4302">
        <v>5.3</v>
      </c>
      <c r="AK4302">
        <v>1.25515</v>
      </c>
      <c r="AR4302" s="3"/>
    </row>
    <row r="4303" spans="1:44" hidden="1" outlineLevel="1" x14ac:dyDescent="0.2">
      <c r="A4303" s="2">
        <v>38895</v>
      </c>
      <c r="B4303">
        <v>16.399999999999999</v>
      </c>
      <c r="E4303" s="2">
        <v>38895</v>
      </c>
      <c r="F4303">
        <v>1239.2</v>
      </c>
      <c r="G4303">
        <f t="shared" si="606"/>
        <v>-9.0839303991810949E-3</v>
      </c>
      <c r="H4303" s="2">
        <v>38895</v>
      </c>
      <c r="I4303">
        <v>1891.24</v>
      </c>
      <c r="J4303">
        <f t="shared" si="607"/>
        <v>-9.0749046401474853E-3</v>
      </c>
      <c r="K4303">
        <f t="shared" si="603"/>
        <v>-9.2869046401474857E-3</v>
      </c>
      <c r="L4303">
        <v>5.4676138998751237E-3</v>
      </c>
      <c r="N4303" s="2">
        <v>38895</v>
      </c>
      <c r="O4303">
        <v>22.86</v>
      </c>
      <c r="Q4303" s="2">
        <v>38895</v>
      </c>
      <c r="R4303">
        <v>26977.06</v>
      </c>
      <c r="S4303" s="8">
        <f t="shared" si="608"/>
        <v>1.7523292908581123E-3</v>
      </c>
      <c r="T4303" s="9">
        <f t="shared" si="604"/>
        <v>1.5403292908581123E-3</v>
      </c>
      <c r="U4303" s="3">
        <f>Sheet1!$B$17+Sheet1!$B$18*'Portfolio allocation'!K4303</f>
        <v>-1.0166373480285346E-2</v>
      </c>
      <c r="V4303" s="13">
        <f t="shared" si="609"/>
        <v>1.1706702771143458E-2</v>
      </c>
      <c r="W4303" s="13"/>
      <c r="X4303" s="2">
        <v>38895</v>
      </c>
      <c r="Y4303">
        <v>73.194199999999995</v>
      </c>
      <c r="AA4303" s="2">
        <v>38895</v>
      </c>
      <c r="AB4303">
        <v>946.77</v>
      </c>
      <c r="AC4303">
        <f t="shared" si="610"/>
        <v>-6.7352783810153971E-3</v>
      </c>
      <c r="AD4303">
        <f t="shared" si="605"/>
        <v>-6.946478381015397E-3</v>
      </c>
      <c r="AE4303">
        <f>Sheet2!$B$17+Sheet2!$B$18*'Portfolio allocation'!K4303</f>
        <v>-8.2047655250206616E-3</v>
      </c>
      <c r="AF4303">
        <f t="shared" si="611"/>
        <v>1.2582871440052646E-3</v>
      </c>
      <c r="AH4303" s="2">
        <v>38895</v>
      </c>
      <c r="AI4303">
        <v>5.2110000000000003</v>
      </c>
      <c r="AJ4303">
        <v>5.28</v>
      </c>
      <c r="AK4303">
        <v>1.2595499999999999</v>
      </c>
      <c r="AR4303" s="3"/>
    </row>
    <row r="4304" spans="1:44" hidden="1" outlineLevel="1" x14ac:dyDescent="0.2">
      <c r="A4304" s="2">
        <v>38896</v>
      </c>
      <c r="B4304">
        <v>15.79</v>
      </c>
      <c r="E4304" s="2">
        <v>38896</v>
      </c>
      <c r="F4304">
        <v>1246</v>
      </c>
      <c r="G4304">
        <f t="shared" si="606"/>
        <v>5.4874112330536295E-3</v>
      </c>
      <c r="H4304" s="2">
        <v>38896</v>
      </c>
      <c r="I4304">
        <v>1901.98</v>
      </c>
      <c r="J4304">
        <f t="shared" si="607"/>
        <v>5.6788138998751236E-3</v>
      </c>
      <c r="K4304">
        <f t="shared" si="603"/>
        <v>5.4676138998751237E-3</v>
      </c>
      <c r="L4304">
        <v>2.1397060032176996E-2</v>
      </c>
      <c r="N4304" s="2">
        <v>38896</v>
      </c>
      <c r="O4304">
        <v>23.16</v>
      </c>
      <c r="Q4304" s="2">
        <v>38896</v>
      </c>
      <c r="R4304">
        <v>27331.1</v>
      </c>
      <c r="S4304" s="8">
        <f t="shared" si="608"/>
        <v>1.3123742913423442E-2</v>
      </c>
      <c r="T4304" s="9">
        <f t="shared" si="604"/>
        <v>1.2912542913423442E-2</v>
      </c>
      <c r="U4304" s="3">
        <f>Sheet1!$B$17+Sheet1!$B$18*'Portfolio allocation'!K4304</f>
        <v>6.7603841180548293E-3</v>
      </c>
      <c r="V4304" s="13">
        <f t="shared" si="609"/>
        <v>6.1521587953686126E-3</v>
      </c>
      <c r="W4304" s="13"/>
      <c r="X4304" s="2">
        <v>38896</v>
      </c>
      <c r="Y4304">
        <v>73.127399999999994</v>
      </c>
      <c r="AA4304" s="2">
        <v>38896</v>
      </c>
      <c r="AB4304">
        <v>945.9</v>
      </c>
      <c r="AC4304">
        <f t="shared" si="610"/>
        <v>-9.189137805380998E-4</v>
      </c>
      <c r="AD4304">
        <f t="shared" si="605"/>
        <v>-1.1309137805380997E-3</v>
      </c>
      <c r="AE4304">
        <f>Sheet2!$B$17+Sheet2!$B$18*'Portfolio allocation'!K4304</f>
        <v>4.9153287825798222E-3</v>
      </c>
      <c r="AF4304">
        <f t="shared" si="611"/>
        <v>-6.0462425631179224E-3</v>
      </c>
      <c r="AH4304" s="2">
        <v>38896</v>
      </c>
      <c r="AI4304">
        <v>5.2489999999999997</v>
      </c>
      <c r="AJ4304">
        <v>5.3</v>
      </c>
      <c r="AK4304">
        <v>1.25275</v>
      </c>
      <c r="AR4304" s="3"/>
    </row>
    <row r="4305" spans="1:44" hidden="1" outlineLevel="1" x14ac:dyDescent="0.2">
      <c r="A4305" s="2">
        <v>38897</v>
      </c>
      <c r="B4305">
        <v>13.03</v>
      </c>
      <c r="E4305" s="2">
        <v>38897</v>
      </c>
      <c r="F4305">
        <v>1272.8699999999999</v>
      </c>
      <c r="G4305">
        <f t="shared" si="606"/>
        <v>2.1565008025682175E-2</v>
      </c>
      <c r="H4305" s="2">
        <v>38897</v>
      </c>
      <c r="I4305">
        <v>1943.08</v>
      </c>
      <c r="J4305">
        <f t="shared" si="607"/>
        <v>2.1609060032176997E-2</v>
      </c>
      <c r="K4305">
        <f t="shared" si="603"/>
        <v>2.1397060032176996E-2</v>
      </c>
      <c r="L4305">
        <v>-2.2943197397945047E-3</v>
      </c>
      <c r="N4305" s="2">
        <v>38897</v>
      </c>
      <c r="O4305">
        <v>23.470199999999998</v>
      </c>
      <c r="Q4305" s="2">
        <v>38897</v>
      </c>
      <c r="R4305">
        <v>27697.18</v>
      </c>
      <c r="S4305" s="8">
        <f t="shared" si="608"/>
        <v>1.3394265141176254E-2</v>
      </c>
      <c r="T4305" s="9">
        <f t="shared" si="604"/>
        <v>1.3182265141176253E-2</v>
      </c>
      <c r="U4305" s="3">
        <f>Sheet1!$B$17+Sheet1!$B$18*'Portfolio allocation'!K4305</f>
        <v>2.5035048426882762E-2</v>
      </c>
      <c r="V4305" s="13">
        <f t="shared" si="609"/>
        <v>-1.1852783285706509E-2</v>
      </c>
      <c r="W4305" s="13"/>
      <c r="X4305" s="2">
        <v>38897</v>
      </c>
      <c r="Y4305">
        <v>74.111199999999997</v>
      </c>
      <c r="AA4305" s="2">
        <v>38897</v>
      </c>
      <c r="AB4305">
        <v>958.63</v>
      </c>
      <c r="AC4305">
        <f t="shared" si="610"/>
        <v>1.3458082249709236E-2</v>
      </c>
      <c r="AD4305">
        <f t="shared" si="605"/>
        <v>1.3248082249709235E-2</v>
      </c>
      <c r="AE4305">
        <f>Sheet2!$B$17+Sheet2!$B$18*'Portfolio allocation'!K4305</f>
        <v>1.9080198680348919E-2</v>
      </c>
      <c r="AF4305">
        <f t="shared" si="611"/>
        <v>-5.8321164306396837E-3</v>
      </c>
      <c r="AH4305" s="2">
        <v>38897</v>
      </c>
      <c r="AI4305">
        <v>5.2030000000000003</v>
      </c>
      <c r="AJ4305">
        <v>5.25</v>
      </c>
      <c r="AK4305">
        <v>1.2538499999999999</v>
      </c>
      <c r="AR4305" s="3"/>
    </row>
    <row r="4306" spans="1:44" hidden="1" outlineLevel="1" x14ac:dyDescent="0.2">
      <c r="A4306" s="2">
        <v>38898</v>
      </c>
      <c r="B4306">
        <v>13.08</v>
      </c>
      <c r="E4306" s="2">
        <v>38898</v>
      </c>
      <c r="F4306">
        <v>1270.2</v>
      </c>
      <c r="G4306">
        <f t="shared" si="606"/>
        <v>-2.0976219095428794E-3</v>
      </c>
      <c r="H4306" s="2">
        <v>38898</v>
      </c>
      <c r="I4306">
        <v>1939.03</v>
      </c>
      <c r="J4306">
        <f t="shared" si="607"/>
        <v>-2.0843197397945046E-3</v>
      </c>
      <c r="K4306">
        <f t="shared" si="603"/>
        <v>-2.2943197397945047E-3</v>
      </c>
      <c r="L4306">
        <v>7.7646586942956538E-3</v>
      </c>
      <c r="N4306" s="2">
        <v>38898</v>
      </c>
      <c r="O4306">
        <v>23.3</v>
      </c>
      <c r="Q4306" s="2">
        <v>38898</v>
      </c>
      <c r="R4306">
        <v>27496.31</v>
      </c>
      <c r="S4306" s="8">
        <f t="shared" si="608"/>
        <v>-7.2523628759317837E-3</v>
      </c>
      <c r="T4306" s="9">
        <f t="shared" si="604"/>
        <v>-7.4623628759317839E-3</v>
      </c>
      <c r="U4306" s="3">
        <f>Sheet1!$B$17+Sheet1!$B$18*'Portfolio allocation'!K4306</f>
        <v>-2.1443028669322628E-3</v>
      </c>
      <c r="V4306" s="13">
        <f t="shared" si="609"/>
        <v>-5.3180600089995211E-3</v>
      </c>
      <c r="W4306" s="13"/>
      <c r="X4306" s="2">
        <v>38898</v>
      </c>
      <c r="Y4306">
        <v>73.375699999999995</v>
      </c>
      <c r="AA4306" s="2">
        <v>38898</v>
      </c>
      <c r="AB4306">
        <v>949.11</v>
      </c>
      <c r="AC4306">
        <f t="shared" si="610"/>
        <v>-9.9308388012058213E-3</v>
      </c>
      <c r="AD4306">
        <f t="shared" si="605"/>
        <v>-1.0139238801205821E-2</v>
      </c>
      <c r="AE4306">
        <f>Sheet2!$B$17+Sheet2!$B$18*'Portfolio allocation'!K4306</f>
        <v>-1.9867806346513649E-3</v>
      </c>
      <c r="AF4306">
        <f t="shared" si="611"/>
        <v>-8.1524581665544556E-3</v>
      </c>
      <c r="AH4306" s="2">
        <v>38898</v>
      </c>
      <c r="AI4306">
        <v>5.14</v>
      </c>
      <c r="AJ4306">
        <v>5.21</v>
      </c>
      <c r="AK4306">
        <v>1.2786500000000001</v>
      </c>
      <c r="AR4306" s="3"/>
    </row>
    <row r="4307" spans="1:44" hidden="1" outlineLevel="1" x14ac:dyDescent="0.2">
      <c r="A4307" s="2">
        <v>38901</v>
      </c>
      <c r="B4307">
        <v>13.05</v>
      </c>
      <c r="E4307" s="2">
        <v>38901</v>
      </c>
      <c r="F4307">
        <v>1280.19</v>
      </c>
      <c r="G4307">
        <f t="shared" si="606"/>
        <v>7.8649031648558854E-3</v>
      </c>
      <c r="H4307" s="2">
        <v>38901</v>
      </c>
      <c r="I4307">
        <v>1954.49</v>
      </c>
      <c r="J4307">
        <f t="shared" si="607"/>
        <v>7.9730586942956538E-3</v>
      </c>
      <c r="K4307">
        <f t="shared" si="603"/>
        <v>7.7646586942956538E-3</v>
      </c>
      <c r="L4307">
        <v>-2.1039999999999999E-4</v>
      </c>
      <c r="N4307" s="2">
        <v>38901</v>
      </c>
      <c r="O4307">
        <v>23.7</v>
      </c>
      <c r="Q4307" s="2">
        <v>38901</v>
      </c>
      <c r="R4307">
        <v>27968.36</v>
      </c>
      <c r="S4307" s="8">
        <f t="shared" si="608"/>
        <v>1.7167758146456658E-2</v>
      </c>
      <c r="T4307" s="9">
        <f t="shared" si="604"/>
        <v>1.6959358146456657E-2</v>
      </c>
      <c r="U4307" s="3">
        <f>Sheet1!$B$17+Sheet1!$B$18*'Portfolio allocation'!K4307</f>
        <v>9.3956121210707691E-3</v>
      </c>
      <c r="V4307" s="13">
        <f t="shared" si="609"/>
        <v>7.5637460253858875E-3</v>
      </c>
      <c r="W4307" s="13"/>
      <c r="X4307" s="2">
        <v>38901</v>
      </c>
      <c r="Y4307">
        <v>74.521900000000002</v>
      </c>
      <c r="AA4307" s="2">
        <v>38901</v>
      </c>
      <c r="AB4307">
        <v>963.94</v>
      </c>
      <c r="AC4307">
        <f t="shared" si="610"/>
        <v>1.5625164627914634E-2</v>
      </c>
      <c r="AD4307">
        <f t="shared" si="605"/>
        <v>1.5414764627914634E-2</v>
      </c>
      <c r="AE4307">
        <f>Sheet2!$B$17+Sheet2!$B$18*'Portfolio allocation'!K4307</f>
        <v>6.95791961669144E-3</v>
      </c>
      <c r="AF4307">
        <f t="shared" si="611"/>
        <v>8.4568450112231935E-3</v>
      </c>
      <c r="AH4307" s="2">
        <v>38901</v>
      </c>
      <c r="AI4307">
        <v>5.1539999999999999</v>
      </c>
      <c r="AJ4307">
        <v>5.26</v>
      </c>
      <c r="AK4307">
        <v>1.2802500000000001</v>
      </c>
      <c r="AR4307" s="3"/>
    </row>
    <row r="4308" spans="1:44" hidden="1" outlineLevel="1" x14ac:dyDescent="0.2">
      <c r="A4308" s="2">
        <v>38902</v>
      </c>
      <c r="B4308">
        <v>13.05</v>
      </c>
      <c r="E4308" s="2">
        <v>38902</v>
      </c>
      <c r="F4308">
        <v>1280.19</v>
      </c>
      <c r="G4308">
        <f t="shared" si="606"/>
        <v>0</v>
      </c>
      <c r="H4308" s="2">
        <v>38902</v>
      </c>
      <c r="I4308">
        <v>1954.49</v>
      </c>
      <c r="J4308">
        <f t="shared" si="607"/>
        <v>0</v>
      </c>
      <c r="K4308">
        <f t="shared" si="603"/>
        <v>-2.1039999999999999E-4</v>
      </c>
      <c r="L4308">
        <v>-7.3426953814039195E-3</v>
      </c>
      <c r="N4308" s="2">
        <v>38902</v>
      </c>
      <c r="O4308">
        <v>23.7</v>
      </c>
      <c r="Q4308" s="2">
        <v>38902</v>
      </c>
      <c r="R4308">
        <v>27968.36</v>
      </c>
      <c r="S4308" s="8">
        <f t="shared" si="608"/>
        <v>0</v>
      </c>
      <c r="T4308" s="9">
        <f t="shared" si="604"/>
        <v>-2.1039999999999999E-4</v>
      </c>
      <c r="U4308" s="3">
        <f>Sheet1!$B$17+Sheet1!$B$18*'Portfolio allocation'!K4308</f>
        <v>2.4642267210953192E-4</v>
      </c>
      <c r="V4308" s="13">
        <f t="shared" si="609"/>
        <v>-4.5682267210953194E-4</v>
      </c>
      <c r="W4308" s="13"/>
      <c r="X4308" s="2">
        <v>38902</v>
      </c>
      <c r="Y4308">
        <v>74.521900000000002</v>
      </c>
      <c r="AA4308" s="2">
        <v>38902</v>
      </c>
      <c r="AB4308">
        <v>963.94</v>
      </c>
      <c r="AC4308">
        <f t="shared" si="610"/>
        <v>0</v>
      </c>
      <c r="AD4308">
        <f t="shared" si="605"/>
        <v>-2.1039999999999999E-4</v>
      </c>
      <c r="AE4308">
        <f>Sheet2!$B$17+Sheet2!$B$18*'Portfolio allocation'!K4308</f>
        <v>-1.3370603642511426E-4</v>
      </c>
      <c r="AF4308">
        <f t="shared" si="611"/>
        <v>-7.6693963574885727E-5</v>
      </c>
      <c r="AH4308" s="2">
        <v>38902</v>
      </c>
      <c r="AI4308">
        <v>5.1539999999999999</v>
      </c>
      <c r="AJ4308">
        <v>5.26</v>
      </c>
      <c r="AK4308">
        <v>1.2798499999999999</v>
      </c>
      <c r="AR4308" s="3"/>
    </row>
    <row r="4309" spans="1:44" hidden="1" outlineLevel="1" x14ac:dyDescent="0.2">
      <c r="A4309" s="2">
        <v>38903</v>
      </c>
      <c r="B4309">
        <v>14.15</v>
      </c>
      <c r="E4309" s="2">
        <v>38903</v>
      </c>
      <c r="F4309">
        <v>1270.9100000000001</v>
      </c>
      <c r="G4309">
        <f t="shared" si="606"/>
        <v>-7.2489239878454903E-3</v>
      </c>
      <c r="H4309" s="2">
        <v>38903</v>
      </c>
      <c r="I4309">
        <v>1940.55</v>
      </c>
      <c r="J4309">
        <f t="shared" si="607"/>
        <v>-7.1322953814039192E-3</v>
      </c>
      <c r="K4309">
        <f t="shared" si="603"/>
        <v>-7.3426953814039195E-3</v>
      </c>
      <c r="L4309">
        <v>2.5453503491278178E-3</v>
      </c>
      <c r="N4309" s="2">
        <v>38903</v>
      </c>
      <c r="O4309">
        <v>23.35</v>
      </c>
      <c r="Q4309" s="2">
        <v>38903</v>
      </c>
      <c r="R4309">
        <v>27555.32</v>
      </c>
      <c r="S4309" s="8">
        <f t="shared" si="608"/>
        <v>-1.4768116543122378E-2</v>
      </c>
      <c r="T4309" s="9">
        <f t="shared" si="604"/>
        <v>-1.4978516543122378E-2</v>
      </c>
      <c r="U4309" s="3">
        <f>Sheet1!$B$17+Sheet1!$B$18*'Portfolio allocation'!K4309</f>
        <v>-7.9359273458396353E-3</v>
      </c>
      <c r="V4309" s="13">
        <f t="shared" si="609"/>
        <v>-7.0425891972827424E-3</v>
      </c>
      <c r="W4309" s="13"/>
      <c r="X4309" s="2">
        <v>38903</v>
      </c>
      <c r="Y4309">
        <v>74.283100000000005</v>
      </c>
      <c r="AA4309" s="2">
        <v>38903</v>
      </c>
      <c r="AB4309">
        <v>960.85</v>
      </c>
      <c r="AC4309">
        <f t="shared" si="610"/>
        <v>-3.205593709152077E-3</v>
      </c>
      <c r="AD4309">
        <f t="shared" si="605"/>
        <v>-3.4171937091520771E-3</v>
      </c>
      <c r="AE4309">
        <f>Sheet2!$B$17+Sheet2!$B$18*'Portfolio allocation'!K4309</f>
        <v>-6.4759250508816439E-3</v>
      </c>
      <c r="AF4309">
        <f t="shared" si="611"/>
        <v>3.0587313417295668E-3</v>
      </c>
      <c r="AH4309" s="2">
        <v>38903</v>
      </c>
      <c r="AI4309">
        <v>5.2249999999999996</v>
      </c>
      <c r="AJ4309">
        <v>5.29</v>
      </c>
      <c r="AK4309">
        <v>1.2717499999999999</v>
      </c>
      <c r="AR4309" s="3"/>
    </row>
    <row r="4310" spans="1:44" hidden="1" outlineLevel="1" x14ac:dyDescent="0.2">
      <c r="A4310" s="2">
        <v>38904</v>
      </c>
      <c r="B4310">
        <v>13.65</v>
      </c>
      <c r="E4310" s="2">
        <v>38904</v>
      </c>
      <c r="F4310">
        <v>1274.08</v>
      </c>
      <c r="G4310">
        <f t="shared" si="606"/>
        <v>2.4942757551673633E-3</v>
      </c>
      <c r="H4310" s="2">
        <v>38904</v>
      </c>
      <c r="I4310">
        <v>1945.9</v>
      </c>
      <c r="J4310">
        <f t="shared" si="607"/>
        <v>2.756950349127818E-3</v>
      </c>
      <c r="K4310">
        <f t="shared" si="603"/>
        <v>2.5453503491278178E-3</v>
      </c>
      <c r="L4310">
        <v>-6.9689984480189367E-3</v>
      </c>
      <c r="N4310" s="2">
        <v>38904</v>
      </c>
      <c r="O4310">
        <v>23.48</v>
      </c>
      <c r="Q4310" s="2">
        <v>38904</v>
      </c>
      <c r="R4310">
        <v>27708.74</v>
      </c>
      <c r="S4310" s="8">
        <f t="shared" si="608"/>
        <v>5.5677088852534862E-3</v>
      </c>
      <c r="T4310" s="9">
        <f t="shared" si="604"/>
        <v>5.356108885253486E-3</v>
      </c>
      <c r="U4310" s="3">
        <f>Sheet1!$B$17+Sheet1!$B$18*'Portfolio allocation'!K4310</f>
        <v>3.407889312630382E-3</v>
      </c>
      <c r="V4310" s="13">
        <f t="shared" si="609"/>
        <v>1.948219572623104E-3</v>
      </c>
      <c r="W4310" s="13"/>
      <c r="X4310" s="2">
        <v>38904</v>
      </c>
      <c r="Y4310">
        <v>74.588800000000006</v>
      </c>
      <c r="AA4310" s="2">
        <v>38904</v>
      </c>
      <c r="AB4310">
        <v>964.81</v>
      </c>
      <c r="AC4310">
        <f t="shared" si="610"/>
        <v>4.1213508872350868E-3</v>
      </c>
      <c r="AD4310">
        <f t="shared" si="605"/>
        <v>3.9101508872350869E-3</v>
      </c>
      <c r="AE4310">
        <f>Sheet2!$B$17+Sheet2!$B$18*'Portfolio allocation'!K4310</f>
        <v>2.3167774795693377E-3</v>
      </c>
      <c r="AF4310">
        <f t="shared" si="611"/>
        <v>1.5933734076657492E-3</v>
      </c>
      <c r="AH4310" s="2">
        <v>38904</v>
      </c>
      <c r="AI4310">
        <v>5.1879999999999997</v>
      </c>
      <c r="AJ4310">
        <v>5.28</v>
      </c>
      <c r="AK4310">
        <v>1.27525</v>
      </c>
      <c r="AR4310" s="3"/>
    </row>
    <row r="4311" spans="1:44" hidden="1" outlineLevel="1" x14ac:dyDescent="0.2">
      <c r="A4311" s="2">
        <v>38905</v>
      </c>
      <c r="B4311">
        <v>13.97</v>
      </c>
      <c r="E4311" s="2">
        <v>38905</v>
      </c>
      <c r="F4311">
        <v>1265.48</v>
      </c>
      <c r="G4311">
        <f t="shared" si="606"/>
        <v>-6.7499686047971519E-3</v>
      </c>
      <c r="H4311" s="2">
        <v>38905</v>
      </c>
      <c r="I4311">
        <v>1932.75</v>
      </c>
      <c r="J4311">
        <f t="shared" si="607"/>
        <v>-6.7577984480189368E-3</v>
      </c>
      <c r="K4311">
        <f t="shared" si="603"/>
        <v>-6.9689984480189367E-3</v>
      </c>
      <c r="L4311">
        <v>1.2697568231792456E-3</v>
      </c>
      <c r="N4311" s="2">
        <v>38905</v>
      </c>
      <c r="O4311">
        <v>23.3</v>
      </c>
      <c r="Q4311" s="2">
        <v>38905</v>
      </c>
      <c r="R4311">
        <v>27496.31</v>
      </c>
      <c r="S4311" s="8">
        <f t="shared" si="608"/>
        <v>-7.6665340971837637E-3</v>
      </c>
      <c r="T4311" s="9">
        <f t="shared" si="604"/>
        <v>-7.8777340971837636E-3</v>
      </c>
      <c r="U4311" s="3">
        <f>Sheet1!$B$17+Sheet1!$B$18*'Portfolio allocation'!K4311</f>
        <v>-7.5072127531206397E-3</v>
      </c>
      <c r="V4311" s="13">
        <f t="shared" si="609"/>
        <v>-3.7052134406312387E-4</v>
      </c>
      <c r="W4311" s="13"/>
      <c r="X4311" s="2">
        <v>38905</v>
      </c>
      <c r="Y4311">
        <v>72.993700000000004</v>
      </c>
      <c r="AA4311" s="2">
        <v>38905</v>
      </c>
      <c r="AB4311">
        <v>944.17</v>
      </c>
      <c r="AC4311">
        <f t="shared" si="610"/>
        <v>-2.1392813092733221E-2</v>
      </c>
      <c r="AD4311">
        <f t="shared" si="605"/>
        <v>-2.1602813092733219E-2</v>
      </c>
      <c r="AE4311">
        <f>Sheet2!$B$17+Sheet2!$B$18*'Portfolio allocation'!K4311</f>
        <v>-6.1436242038446819E-3</v>
      </c>
      <c r="AF4311">
        <f t="shared" si="611"/>
        <v>-1.5459188888888538E-2</v>
      </c>
      <c r="AH4311" s="2">
        <v>38905</v>
      </c>
      <c r="AI4311">
        <v>5.1319999999999997</v>
      </c>
      <c r="AJ4311">
        <v>5.25</v>
      </c>
      <c r="AK4311">
        <v>1.2822499999999999</v>
      </c>
      <c r="AR4311" s="3"/>
    </row>
    <row r="4312" spans="1:44" hidden="1" outlineLevel="1" x14ac:dyDescent="0.2">
      <c r="A4312" s="2">
        <v>38908</v>
      </c>
      <c r="B4312">
        <v>14.02</v>
      </c>
      <c r="E4312" s="2">
        <v>38908</v>
      </c>
      <c r="F4312">
        <v>1267.3399999999999</v>
      </c>
      <c r="G4312">
        <f t="shared" si="606"/>
        <v>1.4697980213040918E-3</v>
      </c>
      <c r="H4312" s="2">
        <v>38908</v>
      </c>
      <c r="I4312">
        <v>1935.61</v>
      </c>
      <c r="J4312">
        <f t="shared" si="607"/>
        <v>1.4797568231792457E-3</v>
      </c>
      <c r="K4312">
        <f t="shared" si="603"/>
        <v>1.2697568231792456E-3</v>
      </c>
      <c r="L4312">
        <v>3.9480956453004758E-3</v>
      </c>
      <c r="N4312" s="2">
        <v>38908</v>
      </c>
      <c r="O4312">
        <v>23.5</v>
      </c>
      <c r="Q4312" s="2">
        <v>38908</v>
      </c>
      <c r="R4312">
        <v>27732.34</v>
      </c>
      <c r="S4312" s="8">
        <f t="shared" si="608"/>
        <v>8.5840609158100989E-3</v>
      </c>
      <c r="T4312" s="9">
        <f t="shared" si="604"/>
        <v>8.3740609158100988E-3</v>
      </c>
      <c r="U4312" s="3">
        <f>Sheet1!$B$17+Sheet1!$B$18*'Portfolio allocation'!K4312</f>
        <v>1.9444960918231619E-3</v>
      </c>
      <c r="V4312" s="13">
        <f t="shared" si="609"/>
        <v>6.4295648239869364E-3</v>
      </c>
      <c r="W4312" s="13"/>
      <c r="X4312" s="2">
        <v>38908</v>
      </c>
      <c r="Y4312">
        <v>73.232500000000002</v>
      </c>
      <c r="AA4312" s="2">
        <v>38908</v>
      </c>
      <c r="AB4312">
        <v>947.26</v>
      </c>
      <c r="AC4312">
        <f t="shared" si="610"/>
        <v>3.2727157185676869E-3</v>
      </c>
      <c r="AD4312">
        <f t="shared" si="605"/>
        <v>3.0619157185676868E-3</v>
      </c>
      <c r="AE4312">
        <f>Sheet2!$B$17+Sheet2!$B$18*'Portfolio allocation'!K4312</f>
        <v>1.182487172961729E-3</v>
      </c>
      <c r="AF4312">
        <f t="shared" si="611"/>
        <v>1.8794285456059578E-3</v>
      </c>
      <c r="AH4312" s="2">
        <v>38908</v>
      </c>
      <c r="AI4312">
        <v>5.1310000000000002</v>
      </c>
      <c r="AJ4312">
        <v>5.27</v>
      </c>
      <c r="AK4312">
        <v>1.2738499999999999</v>
      </c>
      <c r="AR4312" s="3"/>
    </row>
    <row r="4313" spans="1:44" hidden="1" outlineLevel="1" x14ac:dyDescent="0.2">
      <c r="A4313" s="2">
        <v>38909</v>
      </c>
      <c r="B4313">
        <v>13.14</v>
      </c>
      <c r="E4313" s="2">
        <v>38909</v>
      </c>
      <c r="F4313">
        <v>1272.52</v>
      </c>
      <c r="G4313">
        <f t="shared" si="606"/>
        <v>4.0873009610680189E-3</v>
      </c>
      <c r="H4313" s="2">
        <v>38909</v>
      </c>
      <c r="I4313">
        <v>1943.66</v>
      </c>
      <c r="J4313">
        <f t="shared" si="607"/>
        <v>4.1588956453004755E-3</v>
      </c>
      <c r="K4313">
        <f t="shared" si="603"/>
        <v>3.9480956453004758E-3</v>
      </c>
      <c r="L4313">
        <v>-1.1035338518053661E-2</v>
      </c>
      <c r="N4313" s="2">
        <v>38909</v>
      </c>
      <c r="O4313">
        <v>23.1</v>
      </c>
      <c r="Q4313" s="2">
        <v>38909</v>
      </c>
      <c r="R4313">
        <v>27260.29</v>
      </c>
      <c r="S4313" s="8">
        <f t="shared" si="608"/>
        <v>-1.7021643323282487E-2</v>
      </c>
      <c r="T4313" s="9">
        <f t="shared" si="604"/>
        <v>-1.7232443323282488E-2</v>
      </c>
      <c r="U4313" s="3">
        <f>Sheet1!$B$17+Sheet1!$B$18*'Portfolio allocation'!K4313</f>
        <v>5.0171542666930646E-3</v>
      </c>
      <c r="V4313" s="13">
        <f t="shared" si="609"/>
        <v>-2.224959758997555E-2</v>
      </c>
      <c r="W4313" s="13"/>
      <c r="X4313" s="2">
        <v>38909</v>
      </c>
      <c r="Y4313">
        <v>73.041399999999996</v>
      </c>
      <c r="AA4313" s="2">
        <v>38909</v>
      </c>
      <c r="AB4313">
        <v>944.79</v>
      </c>
      <c r="AC4313">
        <f t="shared" si="610"/>
        <v>-2.6075206384731375E-3</v>
      </c>
      <c r="AD4313">
        <f t="shared" si="605"/>
        <v>-2.8179206384731374E-3</v>
      </c>
      <c r="AE4313">
        <f>Sheet2!$B$17+Sheet2!$B$18*'Portfolio allocation'!K4313</f>
        <v>3.5641343841952503E-3</v>
      </c>
      <c r="AF4313">
        <f t="shared" si="611"/>
        <v>-6.3820550226683873E-3</v>
      </c>
      <c r="AH4313" s="2">
        <v>38909</v>
      </c>
      <c r="AI4313">
        <v>5.101</v>
      </c>
      <c r="AJ4313">
        <v>5.26</v>
      </c>
      <c r="AK4313">
        <v>1.27505</v>
      </c>
      <c r="AR4313" s="3"/>
    </row>
    <row r="4314" spans="1:44" hidden="1" outlineLevel="1" x14ac:dyDescent="0.2">
      <c r="A4314" s="2">
        <v>38910</v>
      </c>
      <c r="B4314">
        <v>14.49</v>
      </c>
      <c r="E4314" s="2">
        <v>38910</v>
      </c>
      <c r="F4314">
        <v>1258.5999999999999</v>
      </c>
      <c r="G4314">
        <f t="shared" si="606"/>
        <v>-1.0938924339106704E-2</v>
      </c>
      <c r="H4314" s="2">
        <v>38910</v>
      </c>
      <c r="I4314">
        <v>1922.62</v>
      </c>
      <c r="J4314">
        <f t="shared" si="607"/>
        <v>-1.0824938518053662E-2</v>
      </c>
      <c r="K4314">
        <f t="shared" si="603"/>
        <v>-1.1035338518053661E-2</v>
      </c>
      <c r="L4314">
        <v>-1.3156275940123308E-2</v>
      </c>
      <c r="N4314" s="2">
        <v>38910</v>
      </c>
      <c r="O4314">
        <v>22.64</v>
      </c>
      <c r="Q4314" s="2">
        <v>38910</v>
      </c>
      <c r="R4314">
        <v>26717.46</v>
      </c>
      <c r="S4314" s="8">
        <f t="shared" si="608"/>
        <v>-1.9912847588928861E-2</v>
      </c>
      <c r="T4314" s="9">
        <f t="shared" si="604"/>
        <v>-2.0123247588928861E-2</v>
      </c>
      <c r="U4314" s="3">
        <f>Sheet1!$B$17+Sheet1!$B$18*'Portfolio allocation'!K4314</f>
        <v>-1.2172221136226437E-2</v>
      </c>
      <c r="V4314" s="13">
        <f t="shared" si="609"/>
        <v>-7.9510264527024241E-3</v>
      </c>
      <c r="W4314" s="13"/>
      <c r="X4314" s="2">
        <v>38910</v>
      </c>
      <c r="Y4314">
        <v>72.095799999999997</v>
      </c>
      <c r="AA4314" s="2">
        <v>38910</v>
      </c>
      <c r="AB4314">
        <v>932.56</v>
      </c>
      <c r="AC4314">
        <f t="shared" si="610"/>
        <v>-1.2944675536362582E-2</v>
      </c>
      <c r="AD4314">
        <f t="shared" si="605"/>
        <v>-1.3155075536362582E-2</v>
      </c>
      <c r="AE4314">
        <f>Sheet2!$B$17+Sheet2!$B$18*'Portfolio allocation'!K4314</f>
        <v>-9.7595175358373767E-3</v>
      </c>
      <c r="AF4314">
        <f t="shared" si="611"/>
        <v>-3.3955580005252048E-3</v>
      </c>
      <c r="AH4314" s="2">
        <v>38910</v>
      </c>
      <c r="AI4314">
        <v>5.1020000000000003</v>
      </c>
      <c r="AJ4314">
        <v>5.26</v>
      </c>
      <c r="AK4314">
        <v>1.26875</v>
      </c>
      <c r="AR4314" s="3"/>
    </row>
    <row r="4315" spans="1:44" hidden="1" outlineLevel="1" x14ac:dyDescent="0.2">
      <c r="A4315" s="2">
        <v>38911</v>
      </c>
      <c r="B4315">
        <v>17.79</v>
      </c>
      <c r="E4315" s="2">
        <v>38911</v>
      </c>
      <c r="F4315">
        <v>1242.29</v>
      </c>
      <c r="G4315">
        <f t="shared" si="606"/>
        <v>-1.2958843159065592E-2</v>
      </c>
      <c r="H4315" s="2">
        <v>38911</v>
      </c>
      <c r="I4315">
        <v>1897.73</v>
      </c>
      <c r="J4315">
        <f t="shared" si="607"/>
        <v>-1.2945875940123308E-2</v>
      </c>
      <c r="K4315">
        <f t="shared" si="603"/>
        <v>-1.3156275940123308E-2</v>
      </c>
      <c r="L4315">
        <v>-5.1093917596285367E-3</v>
      </c>
      <c r="N4315" s="2">
        <v>38911</v>
      </c>
      <c r="O4315">
        <v>22.26</v>
      </c>
      <c r="Q4315" s="2">
        <v>38911</v>
      </c>
      <c r="R4315">
        <v>26269.01</v>
      </c>
      <c r="S4315" s="8">
        <f t="shared" si="608"/>
        <v>-1.6784903954193298E-2</v>
      </c>
      <c r="T4315" s="9">
        <f t="shared" si="604"/>
        <v>-1.6995303954193297E-2</v>
      </c>
      <c r="U4315" s="3">
        <f>Sheet1!$B$17+Sheet1!$B$18*'Portfolio allocation'!K4315</f>
        <v>-1.4605414298527101E-2</v>
      </c>
      <c r="V4315" s="13">
        <f t="shared" si="609"/>
        <v>-2.3898896556661959E-3</v>
      </c>
      <c r="W4315" s="13"/>
      <c r="X4315" s="2">
        <v>38911</v>
      </c>
      <c r="Y4315">
        <v>70.9114</v>
      </c>
      <c r="AA4315" s="2">
        <v>38911</v>
      </c>
      <c r="AB4315">
        <v>917.24</v>
      </c>
      <c r="AC4315">
        <f t="shared" si="610"/>
        <v>-1.6427897400703384E-2</v>
      </c>
      <c r="AD4315">
        <f t="shared" si="605"/>
        <v>-1.6636697400703383E-2</v>
      </c>
      <c r="AE4315">
        <f>Sheet2!$B$17+Sheet2!$B$18*'Portfolio allocation'!K4315</f>
        <v>-1.1645509201549172E-2</v>
      </c>
      <c r="AF4315">
        <f t="shared" si="611"/>
        <v>-4.9911881991542111E-3</v>
      </c>
      <c r="AH4315" s="2">
        <v>38911</v>
      </c>
      <c r="AI4315">
        <v>5.0750000000000002</v>
      </c>
      <c r="AJ4315">
        <v>5.22</v>
      </c>
      <c r="AK4315">
        <v>1.26935</v>
      </c>
      <c r="AR4315" s="3"/>
    </row>
    <row r="4316" spans="1:44" hidden="1" outlineLevel="1" x14ac:dyDescent="0.2">
      <c r="A4316" s="2">
        <v>38912</v>
      </c>
      <c r="B4316">
        <v>18.05</v>
      </c>
      <c r="E4316" s="2">
        <v>38912</v>
      </c>
      <c r="F4316">
        <v>1236.2</v>
      </c>
      <c r="G4316">
        <f t="shared" si="606"/>
        <v>-4.902236997802345E-3</v>
      </c>
      <c r="H4316" s="2">
        <v>38912</v>
      </c>
      <c r="I4316">
        <v>1888.43</v>
      </c>
      <c r="J4316">
        <f t="shared" si="607"/>
        <v>-4.9005917596285364E-3</v>
      </c>
      <c r="K4316">
        <f t="shared" si="603"/>
        <v>-5.1093917596285367E-3</v>
      </c>
      <c r="L4316">
        <v>-1.5901004749978717E-3</v>
      </c>
      <c r="N4316" s="2">
        <v>38912</v>
      </c>
      <c r="O4316">
        <v>22.29</v>
      </c>
      <c r="Q4316" s="2">
        <v>38912</v>
      </c>
      <c r="R4316">
        <v>26304.41</v>
      </c>
      <c r="S4316" s="8">
        <f t="shared" si="608"/>
        <v>1.3475955127353334E-3</v>
      </c>
      <c r="T4316" s="9">
        <f t="shared" si="604"/>
        <v>1.1387955127353335E-3</v>
      </c>
      <c r="U4316" s="3">
        <f>Sheet1!$B$17+Sheet1!$B$18*'Portfolio allocation'!K4316</f>
        <v>-5.3738248314983469E-3</v>
      </c>
      <c r="V4316" s="13">
        <f t="shared" si="609"/>
        <v>6.51262034423368E-3</v>
      </c>
      <c r="W4316" s="13"/>
      <c r="X4316" s="2">
        <v>38912</v>
      </c>
      <c r="Y4316">
        <v>70.2714</v>
      </c>
      <c r="AA4316" s="2">
        <v>38912</v>
      </c>
      <c r="AB4316">
        <v>908.96</v>
      </c>
      <c r="AC4316">
        <f t="shared" si="610"/>
        <v>-9.0270812437311942E-3</v>
      </c>
      <c r="AD4316">
        <f t="shared" si="605"/>
        <v>-9.2350812437311941E-3</v>
      </c>
      <c r="AE4316">
        <f>Sheet2!$B$17+Sheet2!$B$18*'Portfolio allocation'!K4316</f>
        <v>-4.4900144936704809E-3</v>
      </c>
      <c r="AF4316">
        <f t="shared" si="611"/>
        <v>-4.7450667500607132E-3</v>
      </c>
      <c r="AH4316" s="2">
        <v>38912</v>
      </c>
      <c r="AI4316">
        <v>5.0620000000000003</v>
      </c>
      <c r="AJ4316">
        <v>5.2</v>
      </c>
      <c r="AK4316">
        <v>1.26345</v>
      </c>
      <c r="AR4316" s="3"/>
    </row>
    <row r="4317" spans="1:44" hidden="1" outlineLevel="1" x14ac:dyDescent="0.2">
      <c r="A4317" s="2">
        <v>38915</v>
      </c>
      <c r="B4317">
        <v>18.64</v>
      </c>
      <c r="E4317" s="2">
        <v>38915</v>
      </c>
      <c r="F4317">
        <v>1234.49</v>
      </c>
      <c r="G4317">
        <f t="shared" si="606"/>
        <v>-1.3832713153211218E-3</v>
      </c>
      <c r="H4317" s="2">
        <v>38915</v>
      </c>
      <c r="I4317">
        <v>1885.82</v>
      </c>
      <c r="J4317">
        <f t="shared" si="607"/>
        <v>-1.3821004749978716E-3</v>
      </c>
      <c r="K4317">
        <f t="shared" si="603"/>
        <v>-1.5901004749978717E-3</v>
      </c>
      <c r="L4317">
        <v>1.7312002884686583E-3</v>
      </c>
      <c r="N4317" s="2">
        <v>38915</v>
      </c>
      <c r="O4317">
        <v>22.48</v>
      </c>
      <c r="Q4317" s="2">
        <v>38915</v>
      </c>
      <c r="R4317">
        <v>26528.639999999999</v>
      </c>
      <c r="S4317" s="8">
        <f t="shared" si="608"/>
        <v>8.5244261323480508E-3</v>
      </c>
      <c r="T4317" s="9">
        <f t="shared" si="604"/>
        <v>8.3164261323480509E-3</v>
      </c>
      <c r="U4317" s="3">
        <f>Sheet1!$B$17+Sheet1!$B$18*'Portfolio allocation'!K4317</f>
        <v>-1.336404679068E-3</v>
      </c>
      <c r="V4317" s="13">
        <f t="shared" si="609"/>
        <v>9.6528308114160501E-3</v>
      </c>
      <c r="W4317" s="13"/>
      <c r="X4317" s="2">
        <v>38915</v>
      </c>
      <c r="Y4317">
        <v>70.395600000000002</v>
      </c>
      <c r="AA4317" s="2">
        <v>38915</v>
      </c>
      <c r="AB4317">
        <v>910.57</v>
      </c>
      <c r="AC4317">
        <f t="shared" si="610"/>
        <v>1.771255060728727E-3</v>
      </c>
      <c r="AD4317">
        <f t="shared" si="605"/>
        <v>1.5616550607287271E-3</v>
      </c>
      <c r="AE4317">
        <f>Sheet2!$B$17+Sheet2!$B$18*'Portfolio allocation'!K4317</f>
        <v>-1.3605708981358454E-3</v>
      </c>
      <c r="AF4317">
        <f t="shared" si="611"/>
        <v>2.9222259588645725E-3</v>
      </c>
      <c r="AH4317" s="2">
        <v>38915</v>
      </c>
      <c r="AI4317">
        <v>5.0709999999999997</v>
      </c>
      <c r="AJ4317">
        <v>5.24</v>
      </c>
      <c r="AK4317">
        <v>1.2518499999999999</v>
      </c>
      <c r="AR4317" s="3"/>
    </row>
    <row r="4318" spans="1:44" hidden="1" outlineLevel="1" x14ac:dyDescent="0.2">
      <c r="A4318" s="2">
        <v>38916</v>
      </c>
      <c r="B4318">
        <v>17.739999999999998</v>
      </c>
      <c r="E4318" s="2">
        <v>38916</v>
      </c>
      <c r="F4318">
        <v>1236.8599999999999</v>
      </c>
      <c r="G4318">
        <f t="shared" si="606"/>
        <v>1.9198211407138732E-3</v>
      </c>
      <c r="H4318" s="2">
        <v>38916</v>
      </c>
      <c r="I4318">
        <v>1889.48</v>
      </c>
      <c r="J4318">
        <f t="shared" si="607"/>
        <v>1.9408002884686582E-3</v>
      </c>
      <c r="K4318">
        <f t="shared" si="603"/>
        <v>1.7312002884686583E-3</v>
      </c>
      <c r="L4318">
        <v>1.8450018959713731E-2</v>
      </c>
      <c r="N4318" s="2">
        <v>38916</v>
      </c>
      <c r="O4318">
        <v>22.74</v>
      </c>
      <c r="Q4318" s="2">
        <v>38916</v>
      </c>
      <c r="R4318">
        <v>26835.46</v>
      </c>
      <c r="S4318" s="8">
        <f t="shared" si="608"/>
        <v>1.1565613616076886E-2</v>
      </c>
      <c r="T4318" s="9">
        <f t="shared" si="604"/>
        <v>1.1356013616076886E-2</v>
      </c>
      <c r="U4318" s="3">
        <f>Sheet1!$B$17+Sheet1!$B$18*'Portfolio allocation'!K4318</f>
        <v>2.473875729735767E-3</v>
      </c>
      <c r="V4318" s="13">
        <f t="shared" si="609"/>
        <v>8.8821378863411186E-3</v>
      </c>
      <c r="W4318" s="13"/>
      <c r="X4318" s="2">
        <v>38916</v>
      </c>
      <c r="Y4318">
        <v>70.930499999999995</v>
      </c>
      <c r="AA4318" s="2">
        <v>38916</v>
      </c>
      <c r="AB4318">
        <v>917.49</v>
      </c>
      <c r="AC4318">
        <f t="shared" si="610"/>
        <v>7.5996353932152871E-3</v>
      </c>
      <c r="AD4318">
        <f t="shared" si="605"/>
        <v>7.3884353932152872E-3</v>
      </c>
      <c r="AE4318">
        <f>Sheet2!$B$17+Sheet2!$B$18*'Portfolio allocation'!K4318</f>
        <v>1.5928144747846041E-3</v>
      </c>
      <c r="AF4318">
        <f t="shared" si="611"/>
        <v>5.7956209184306835E-3</v>
      </c>
      <c r="AH4318" s="2">
        <v>38916</v>
      </c>
      <c r="AI4318">
        <v>5.1349999999999998</v>
      </c>
      <c r="AJ4318">
        <v>5.28</v>
      </c>
      <c r="AK4318">
        <v>1.24925</v>
      </c>
      <c r="AR4318" s="3"/>
    </row>
    <row r="4319" spans="1:44" hidden="1" outlineLevel="1" x14ac:dyDescent="0.2">
      <c r="A4319" s="2">
        <v>38917</v>
      </c>
      <c r="B4319">
        <v>15.55</v>
      </c>
      <c r="E4319" s="2">
        <v>38917</v>
      </c>
      <c r="F4319">
        <v>1259.81</v>
      </c>
      <c r="G4319">
        <f t="shared" si="606"/>
        <v>1.8555050692883546E-2</v>
      </c>
      <c r="H4319" s="2">
        <v>38917</v>
      </c>
      <c r="I4319">
        <v>1924.74</v>
      </c>
      <c r="J4319">
        <f t="shared" si="607"/>
        <v>1.8661218959713732E-2</v>
      </c>
      <c r="K4319">
        <f t="shared" si="603"/>
        <v>1.8450018959713731E-2</v>
      </c>
      <c r="L4319">
        <v>-8.6878673025967326E-3</v>
      </c>
      <c r="N4319" s="2">
        <v>38917</v>
      </c>
      <c r="O4319">
        <v>23.4</v>
      </c>
      <c r="Q4319" s="2">
        <v>38917</v>
      </c>
      <c r="R4319">
        <v>27614.33</v>
      </c>
      <c r="S4319" s="8">
        <f t="shared" si="608"/>
        <v>2.902391089998102E-2</v>
      </c>
      <c r="T4319" s="9">
        <f t="shared" si="604"/>
        <v>2.8812710899981019E-2</v>
      </c>
      <c r="U4319" s="3">
        <f>Sheet1!$B$17+Sheet1!$B$18*'Portfolio allocation'!K4319</f>
        <v>2.1654128220599859E-2</v>
      </c>
      <c r="V4319" s="13">
        <f t="shared" si="609"/>
        <v>7.1585826793811591E-3</v>
      </c>
      <c r="W4319" s="13"/>
      <c r="X4319" s="2">
        <v>38917</v>
      </c>
      <c r="Y4319">
        <v>72.659300000000002</v>
      </c>
      <c r="AA4319" s="2">
        <v>38917</v>
      </c>
      <c r="AB4319">
        <v>939.85</v>
      </c>
      <c r="AC4319">
        <f t="shared" si="610"/>
        <v>2.4370837829295056E-2</v>
      </c>
      <c r="AD4319">
        <f t="shared" si="605"/>
        <v>2.4162037829295057E-2</v>
      </c>
      <c r="AE4319">
        <f>Sheet2!$B$17+Sheet2!$B$18*'Portfolio allocation'!K4319</f>
        <v>1.6459614572896852E-2</v>
      </c>
      <c r="AF4319">
        <f t="shared" si="611"/>
        <v>7.7024232563982047E-3</v>
      </c>
      <c r="AH4319" s="2">
        <v>38917</v>
      </c>
      <c r="AI4319">
        <v>5.0599999999999996</v>
      </c>
      <c r="AJ4319">
        <v>5.22</v>
      </c>
      <c r="AK4319">
        <v>1.2565500000000001</v>
      </c>
      <c r="AR4319" s="3"/>
    </row>
    <row r="4320" spans="1:44" hidden="1" outlineLevel="1" x14ac:dyDescent="0.2">
      <c r="A4320" s="2">
        <v>38918</v>
      </c>
      <c r="B4320">
        <v>16.21</v>
      </c>
      <c r="E4320" s="2">
        <v>38918</v>
      </c>
      <c r="F4320">
        <v>1249.1300000000001</v>
      </c>
      <c r="G4320">
        <f t="shared" si="606"/>
        <v>-8.4774688246639363E-3</v>
      </c>
      <c r="H4320" s="2">
        <v>38918</v>
      </c>
      <c r="I4320">
        <v>1908.42</v>
      </c>
      <c r="J4320">
        <f t="shared" si="607"/>
        <v>-8.4790673025967322E-3</v>
      </c>
      <c r="K4320">
        <f t="shared" si="603"/>
        <v>-8.6878673025967326E-3</v>
      </c>
      <c r="L4320">
        <v>-7.2706346737091794E-3</v>
      </c>
      <c r="N4320" s="2">
        <v>38918</v>
      </c>
      <c r="O4320">
        <v>22.85</v>
      </c>
      <c r="Q4320" s="2">
        <v>38918</v>
      </c>
      <c r="R4320">
        <v>26965.27</v>
      </c>
      <c r="S4320" s="8">
        <f t="shared" si="608"/>
        <v>-2.3504463081306048E-2</v>
      </c>
      <c r="T4320" s="9">
        <f t="shared" si="604"/>
        <v>-2.3713263081306047E-2</v>
      </c>
      <c r="U4320" s="3">
        <f>Sheet1!$B$17+Sheet1!$B$18*'Portfolio allocation'!K4320</f>
        <v>-9.4791426650220802E-3</v>
      </c>
      <c r="V4320" s="13">
        <f t="shared" si="609"/>
        <v>-1.4234120416283967E-2</v>
      </c>
      <c r="W4320" s="13"/>
      <c r="X4320" s="2">
        <v>38918</v>
      </c>
      <c r="Y4320">
        <v>72.095799999999997</v>
      </c>
      <c r="AA4320" s="2">
        <v>38918</v>
      </c>
      <c r="AB4320">
        <v>932.56</v>
      </c>
      <c r="AC4320">
        <f t="shared" si="610"/>
        <v>-7.7565568973773091E-3</v>
      </c>
      <c r="AD4320">
        <f t="shared" si="605"/>
        <v>-7.9637568973773085E-3</v>
      </c>
      <c r="AE4320">
        <f>Sheet2!$B$17+Sheet2!$B$18*'Portfolio allocation'!K4320</f>
        <v>-7.6720862416458386E-3</v>
      </c>
      <c r="AF4320">
        <f t="shared" si="611"/>
        <v>-2.9167065573146994E-4</v>
      </c>
      <c r="AH4320" s="2">
        <v>38918</v>
      </c>
      <c r="AI4320">
        <v>5.0289999999999999</v>
      </c>
      <c r="AJ4320">
        <v>5.18</v>
      </c>
      <c r="AK4320">
        <v>1.2646500000000001</v>
      </c>
      <c r="AR4320" s="3"/>
    </row>
    <row r="4321" spans="1:44" hidden="1" outlineLevel="1" x14ac:dyDescent="0.2">
      <c r="A4321" s="2">
        <v>38919</v>
      </c>
      <c r="B4321">
        <v>17.399999999999999</v>
      </c>
      <c r="E4321" s="2">
        <v>38919</v>
      </c>
      <c r="F4321">
        <v>1240.29</v>
      </c>
      <c r="G4321">
        <f t="shared" si="606"/>
        <v>-7.0769255401760267E-3</v>
      </c>
      <c r="H4321" s="2">
        <v>38919</v>
      </c>
      <c r="I4321">
        <v>1894.94</v>
      </c>
      <c r="J4321">
        <f t="shared" si="607"/>
        <v>-7.0634346737091791E-3</v>
      </c>
      <c r="K4321">
        <f t="shared" si="603"/>
        <v>-7.2706346737091794E-3</v>
      </c>
      <c r="L4321">
        <v>1.6447280893326453E-2</v>
      </c>
      <c r="N4321" s="2">
        <v>38919</v>
      </c>
      <c r="O4321">
        <v>23.87</v>
      </c>
      <c r="Q4321" s="2">
        <v>38919</v>
      </c>
      <c r="R4321">
        <v>28168.98</v>
      </c>
      <c r="S4321" s="8">
        <f t="shared" si="608"/>
        <v>4.4639271181041273E-2</v>
      </c>
      <c r="T4321" s="9">
        <f t="shared" si="604"/>
        <v>4.4432071181041276E-2</v>
      </c>
      <c r="U4321" s="3">
        <f>Sheet1!$B$17+Sheet1!$B$18*'Portfolio allocation'!K4321</f>
        <v>-7.8532574757110337E-3</v>
      </c>
      <c r="V4321" s="13">
        <f t="shared" si="609"/>
        <v>5.2285328656752311E-2</v>
      </c>
      <c r="W4321" s="13"/>
      <c r="X4321" s="2">
        <v>38919</v>
      </c>
      <c r="Y4321">
        <v>71.503600000000006</v>
      </c>
      <c r="AA4321" s="2">
        <v>38919</v>
      </c>
      <c r="AB4321">
        <v>924.9</v>
      </c>
      <c r="AC4321">
        <f t="shared" si="610"/>
        <v>-8.2139487003516365E-3</v>
      </c>
      <c r="AD4321">
        <f t="shared" si="605"/>
        <v>-8.421548700351637E-3</v>
      </c>
      <c r="AE4321">
        <f>Sheet2!$B$17+Sheet2!$B$18*'Portfolio allocation'!K4321</f>
        <v>-6.4118468311645561E-3</v>
      </c>
      <c r="AF4321">
        <f t="shared" si="611"/>
        <v>-2.0097018691870808E-3</v>
      </c>
      <c r="AH4321" s="2">
        <v>38919</v>
      </c>
      <c r="AI4321">
        <v>5.0469999999999997</v>
      </c>
      <c r="AJ4321">
        <v>5.19</v>
      </c>
      <c r="AK4321">
        <v>1.2686500000000001</v>
      </c>
      <c r="AR4321" s="3"/>
    </row>
    <row r="4322" spans="1:44" hidden="1" outlineLevel="1" x14ac:dyDescent="0.2">
      <c r="A4322" s="2">
        <v>38922</v>
      </c>
      <c r="B4322">
        <v>14.98</v>
      </c>
      <c r="E4322" s="2">
        <v>38922</v>
      </c>
      <c r="F4322">
        <v>1260.9100000000001</v>
      </c>
      <c r="G4322">
        <f t="shared" si="606"/>
        <v>1.662514411952043E-2</v>
      </c>
      <c r="H4322" s="2">
        <v>38922</v>
      </c>
      <c r="I4322">
        <v>1926.5</v>
      </c>
      <c r="J4322">
        <f t="shared" si="607"/>
        <v>1.6654880893326451E-2</v>
      </c>
      <c r="K4322">
        <f t="shared" si="603"/>
        <v>1.6447280893326453E-2</v>
      </c>
      <c r="L4322">
        <v>6.113946223721853E-3</v>
      </c>
      <c r="N4322" s="2">
        <v>38922</v>
      </c>
      <c r="O4322">
        <v>24</v>
      </c>
      <c r="Q4322" s="2">
        <v>38922</v>
      </c>
      <c r="R4322">
        <v>28322.39</v>
      </c>
      <c r="S4322" s="8">
        <f t="shared" si="608"/>
        <v>5.4460615897344855E-3</v>
      </c>
      <c r="T4322" s="9">
        <f t="shared" si="604"/>
        <v>5.2384615897344859E-3</v>
      </c>
      <c r="U4322" s="3">
        <f>Sheet1!$B$17+Sheet1!$B$18*'Portfolio allocation'!K4322</f>
        <v>1.9356536354708041E-2</v>
      </c>
      <c r="V4322" s="13">
        <f t="shared" si="609"/>
        <v>-1.4118074764973555E-2</v>
      </c>
      <c r="W4322" s="13"/>
      <c r="X4322" s="2">
        <v>38922</v>
      </c>
      <c r="Y4322">
        <v>72.582899999999995</v>
      </c>
      <c r="AA4322" s="2">
        <v>38922</v>
      </c>
      <c r="AB4322">
        <v>938.86</v>
      </c>
      <c r="AC4322">
        <f t="shared" si="610"/>
        <v>1.5093523624175598E-2</v>
      </c>
      <c r="AD4322">
        <f t="shared" si="605"/>
        <v>1.4885123624175598E-2</v>
      </c>
      <c r="AE4322">
        <f>Sheet2!$B$17+Sheet2!$B$18*'Portfolio allocation'!K4322</f>
        <v>1.4678728789796118E-2</v>
      </c>
      <c r="AF4322">
        <f t="shared" si="611"/>
        <v>2.0639483437948081E-4</v>
      </c>
      <c r="AH4322" s="2">
        <v>38922</v>
      </c>
      <c r="AI4322">
        <v>5.0469999999999997</v>
      </c>
      <c r="AJ4322">
        <v>5.21</v>
      </c>
      <c r="AK4322">
        <v>1.2625500000000001</v>
      </c>
      <c r="AR4322" s="3"/>
    </row>
    <row r="4323" spans="1:44" hidden="1" outlineLevel="1" x14ac:dyDescent="0.2">
      <c r="A4323" s="2">
        <v>38923</v>
      </c>
      <c r="B4323">
        <v>14.85</v>
      </c>
      <c r="E4323" s="2">
        <v>38923</v>
      </c>
      <c r="F4323">
        <v>1268.8800000000001</v>
      </c>
      <c r="G4323">
        <f t="shared" si="606"/>
        <v>6.3208317802221359E-3</v>
      </c>
      <c r="H4323" s="2">
        <v>38923</v>
      </c>
      <c r="I4323">
        <v>1938.68</v>
      </c>
      <c r="J4323">
        <f t="shared" si="607"/>
        <v>6.3223462237218531E-3</v>
      </c>
      <c r="K4323">
        <f t="shared" si="603"/>
        <v>6.113946223721853E-3</v>
      </c>
      <c r="L4323">
        <v>-5.7978671673508924E-4</v>
      </c>
      <c r="N4323" s="2">
        <v>38923</v>
      </c>
      <c r="O4323">
        <v>24.22</v>
      </c>
      <c r="Q4323" s="2">
        <v>38923</v>
      </c>
      <c r="R4323">
        <v>28582</v>
      </c>
      <c r="S4323" s="8">
        <f t="shared" si="608"/>
        <v>9.1662462101538278E-3</v>
      </c>
      <c r="T4323" s="9">
        <f t="shared" si="604"/>
        <v>8.9578462101538286E-3</v>
      </c>
      <c r="U4323" s="3">
        <f>Sheet1!$B$17+Sheet1!$B$18*'Portfolio allocation'!K4323</f>
        <v>7.5018729402111847E-3</v>
      </c>
      <c r="V4323" s="13">
        <f t="shared" si="609"/>
        <v>1.4559732699426439E-3</v>
      </c>
      <c r="W4323" s="13"/>
      <c r="X4323" s="2">
        <v>38923</v>
      </c>
      <c r="Y4323">
        <v>72.487399999999994</v>
      </c>
      <c r="AA4323" s="2">
        <v>38923</v>
      </c>
      <c r="AB4323">
        <v>937.62</v>
      </c>
      <c r="AC4323">
        <f t="shared" si="610"/>
        <v>-1.3207506976545824E-3</v>
      </c>
      <c r="AD4323">
        <f t="shared" si="605"/>
        <v>-1.5291506976545825E-3</v>
      </c>
      <c r="AE4323">
        <f>Sheet2!$B$17+Sheet2!$B$18*'Portfolio allocation'!K4323</f>
        <v>5.4900639743732556E-3</v>
      </c>
      <c r="AF4323">
        <f t="shared" si="611"/>
        <v>-7.0192146720278381E-3</v>
      </c>
      <c r="AH4323" s="2">
        <v>38923</v>
      </c>
      <c r="AI4323">
        <v>5.0670000000000002</v>
      </c>
      <c r="AJ4323">
        <v>5.21</v>
      </c>
      <c r="AK4323">
        <v>1.2626999999999999</v>
      </c>
      <c r="AR4323" s="3"/>
    </row>
    <row r="4324" spans="1:44" hidden="1" outlineLevel="1" x14ac:dyDescent="0.2">
      <c r="A4324" s="2">
        <v>38924</v>
      </c>
      <c r="B4324">
        <v>14.62</v>
      </c>
      <c r="E4324" s="2">
        <v>38924</v>
      </c>
      <c r="F4324">
        <v>1268.4000000000001</v>
      </c>
      <c r="G4324">
        <f t="shared" si="606"/>
        <v>-3.78286362776592E-4</v>
      </c>
      <c r="H4324" s="2">
        <v>38924</v>
      </c>
      <c r="I4324">
        <v>1937.96</v>
      </c>
      <c r="J4324">
        <f t="shared" si="607"/>
        <v>-3.7138671673508927E-4</v>
      </c>
      <c r="K4324">
        <f t="shared" si="603"/>
        <v>-5.7978671673508924E-4</v>
      </c>
      <c r="L4324">
        <v>-4.1486898305434549E-3</v>
      </c>
      <c r="N4324" s="2">
        <v>38924</v>
      </c>
      <c r="O4324">
        <v>24.37</v>
      </c>
      <c r="Q4324" s="2">
        <v>38924</v>
      </c>
      <c r="R4324">
        <v>28759.02</v>
      </c>
      <c r="S4324" s="8">
        <f t="shared" si="608"/>
        <v>6.1934084388777233E-3</v>
      </c>
      <c r="T4324" s="9">
        <f t="shared" si="604"/>
        <v>5.9850084388777232E-3</v>
      </c>
      <c r="U4324" s="3">
        <f>Sheet1!$B$17+Sheet1!$B$18*'Portfolio allocation'!K4324</f>
        <v>-1.773471308332905E-4</v>
      </c>
      <c r="V4324" s="13">
        <f t="shared" si="609"/>
        <v>6.162355569711014E-3</v>
      </c>
      <c r="W4324" s="13"/>
      <c r="X4324" s="2">
        <v>38924</v>
      </c>
      <c r="Y4324">
        <v>72.430099999999996</v>
      </c>
      <c r="AA4324" s="2">
        <v>38924</v>
      </c>
      <c r="AB4324">
        <v>936.88</v>
      </c>
      <c r="AC4324">
        <f t="shared" si="610"/>
        <v>-7.8923231159744311E-4</v>
      </c>
      <c r="AD4324">
        <f t="shared" si="605"/>
        <v>-9.9563231159744314E-4</v>
      </c>
      <c r="AE4324">
        <f>Sheet2!$B$17+Sheet2!$B$18*'Portfolio allocation'!K4324</f>
        <v>-4.6217412885341859E-4</v>
      </c>
      <c r="AF4324">
        <f t="shared" si="611"/>
        <v>-5.3345818274402456E-4</v>
      </c>
      <c r="AH4324" s="2">
        <v>38924</v>
      </c>
      <c r="AI4324">
        <v>5.0369999999999999</v>
      </c>
      <c r="AJ4324">
        <v>5.16</v>
      </c>
      <c r="AK4324">
        <v>1.2615499999999999</v>
      </c>
      <c r="AR4324" s="3"/>
    </row>
    <row r="4325" spans="1:44" hidden="1" outlineLevel="1" x14ac:dyDescent="0.2">
      <c r="A4325" s="2">
        <v>38925</v>
      </c>
      <c r="B4325">
        <v>14.94</v>
      </c>
      <c r="E4325" s="2">
        <v>38925</v>
      </c>
      <c r="F4325">
        <v>1263.2</v>
      </c>
      <c r="G4325">
        <f t="shared" si="606"/>
        <v>-4.0996531062756913E-3</v>
      </c>
      <c r="H4325" s="2">
        <v>38925</v>
      </c>
      <c r="I4325">
        <v>1930.32</v>
      </c>
      <c r="J4325">
        <f t="shared" si="607"/>
        <v>-3.9422898305434551E-3</v>
      </c>
      <c r="K4325">
        <f t="shared" si="603"/>
        <v>-4.1486898305434549E-3</v>
      </c>
      <c r="L4325">
        <v>1.1988469244477546E-2</v>
      </c>
      <c r="N4325" s="2">
        <v>38925</v>
      </c>
      <c r="O4325">
        <v>23.87</v>
      </c>
      <c r="Q4325" s="2">
        <v>38925</v>
      </c>
      <c r="R4325">
        <v>28168.98</v>
      </c>
      <c r="S4325" s="8">
        <f t="shared" si="608"/>
        <v>-2.0516693545190368E-2</v>
      </c>
      <c r="T4325" s="9">
        <f t="shared" si="604"/>
        <v>-2.0723093545190367E-2</v>
      </c>
      <c r="U4325" s="3">
        <f>Sheet1!$B$17+Sheet1!$B$18*'Portfolio allocation'!K4325</f>
        <v>-4.2716832310272512E-3</v>
      </c>
      <c r="V4325" s="13">
        <f t="shared" si="609"/>
        <v>-1.6451410314163115E-2</v>
      </c>
      <c r="W4325" s="13"/>
      <c r="X4325" s="2">
        <v>38925</v>
      </c>
      <c r="Y4325">
        <v>72.735799999999998</v>
      </c>
      <c r="AA4325" s="2">
        <v>38925</v>
      </c>
      <c r="AB4325">
        <v>940.84</v>
      </c>
      <c r="AC4325">
        <f t="shared" si="610"/>
        <v>4.2267953206387432E-3</v>
      </c>
      <c r="AD4325">
        <f t="shared" si="605"/>
        <v>4.0203953206387434E-3</v>
      </c>
      <c r="AE4325">
        <f>Sheet2!$B$17+Sheet2!$B$18*'Portfolio allocation'!K4325</f>
        <v>-3.6357338286051007E-3</v>
      </c>
      <c r="AF4325">
        <f t="shared" si="611"/>
        <v>7.6561291492438441E-3</v>
      </c>
      <c r="AH4325" s="2">
        <v>38925</v>
      </c>
      <c r="AI4325">
        <v>5.0389999999999997</v>
      </c>
      <c r="AJ4325">
        <v>5.16</v>
      </c>
      <c r="AK4325">
        <v>1.27335</v>
      </c>
      <c r="AR4325" s="3"/>
    </row>
    <row r="4326" spans="1:44" hidden="1" outlineLevel="1" x14ac:dyDescent="0.2">
      <c r="A4326" s="2">
        <v>38926</v>
      </c>
      <c r="B4326">
        <v>14.33</v>
      </c>
      <c r="E4326" s="2">
        <v>38926</v>
      </c>
      <c r="F4326">
        <v>1278.55</v>
      </c>
      <c r="G4326">
        <f t="shared" si="606"/>
        <v>1.2151678277390721E-2</v>
      </c>
      <c r="H4326" s="2">
        <v>38926</v>
      </c>
      <c r="I4326">
        <v>1953.86</v>
      </c>
      <c r="J4326">
        <f t="shared" si="607"/>
        <v>1.2194869244477546E-2</v>
      </c>
      <c r="K4326">
        <f t="shared" si="603"/>
        <v>1.1988469244477546E-2</v>
      </c>
      <c r="L4326">
        <v>-1.67288722835814E-3</v>
      </c>
      <c r="N4326" s="2">
        <v>38926</v>
      </c>
      <c r="O4326">
        <v>24.25</v>
      </c>
      <c r="Q4326" s="2">
        <v>38926</v>
      </c>
      <c r="R4326">
        <v>28617.42</v>
      </c>
      <c r="S4326" s="8">
        <f t="shared" si="608"/>
        <v>1.5919639262763408E-2</v>
      </c>
      <c r="T4326" s="9">
        <f t="shared" si="604"/>
        <v>1.5713239262763409E-2</v>
      </c>
      <c r="U4326" s="3">
        <f>Sheet1!$B$17+Sheet1!$B$18*'Portfolio allocation'!K4326</f>
        <v>1.4241274629834079E-2</v>
      </c>
      <c r="V4326" s="13">
        <f t="shared" si="609"/>
        <v>1.4719646329293297E-3</v>
      </c>
      <c r="W4326" s="13"/>
      <c r="X4326" s="2">
        <v>38926</v>
      </c>
      <c r="Y4326">
        <v>73.509399999999999</v>
      </c>
      <c r="AA4326" s="2">
        <v>38926</v>
      </c>
      <c r="AB4326">
        <v>950.84</v>
      </c>
      <c r="AC4326">
        <f t="shared" si="610"/>
        <v>1.0628799795927124E-2</v>
      </c>
      <c r="AD4326">
        <f t="shared" si="605"/>
        <v>1.0424799795927125E-2</v>
      </c>
      <c r="AE4326">
        <f>Sheet2!$B$17+Sheet2!$B$18*'Portfolio allocation'!K4326</f>
        <v>1.0713839717066291E-2</v>
      </c>
      <c r="AF4326">
        <f t="shared" si="611"/>
        <v>-2.8903992113916629E-4</v>
      </c>
      <c r="AH4326" s="2">
        <v>38926</v>
      </c>
      <c r="AI4326">
        <v>4.99</v>
      </c>
      <c r="AJ4326">
        <v>5.0999999999999996</v>
      </c>
      <c r="AK4326">
        <v>1.2765500000000001</v>
      </c>
      <c r="AR4326" s="3"/>
    </row>
    <row r="4327" spans="1:44" hidden="1" outlineLevel="1" x14ac:dyDescent="0.2">
      <c r="A4327" s="2">
        <v>38929</v>
      </c>
      <c r="B4327">
        <v>14.95</v>
      </c>
      <c r="E4327" s="2">
        <v>38929</v>
      </c>
      <c r="F4327">
        <v>1276.6600000000001</v>
      </c>
      <c r="G4327">
        <f t="shared" si="606"/>
        <v>-1.4782370654256027E-3</v>
      </c>
      <c r="H4327" s="2">
        <v>38929</v>
      </c>
      <c r="I4327">
        <v>1950.99</v>
      </c>
      <c r="J4327">
        <f t="shared" si="607"/>
        <v>-1.46888722835814E-3</v>
      </c>
      <c r="K4327">
        <f t="shared" si="603"/>
        <v>-1.67288722835814E-3</v>
      </c>
      <c r="L4327">
        <v>-4.6995537424589021E-3</v>
      </c>
      <c r="N4327" s="2">
        <v>38929</v>
      </c>
      <c r="O4327">
        <v>24.06</v>
      </c>
      <c r="Q4327" s="2">
        <v>38929</v>
      </c>
      <c r="R4327">
        <v>28393.200000000001</v>
      </c>
      <c r="S4327" s="8">
        <f t="shared" si="608"/>
        <v>-7.8350878590731643E-3</v>
      </c>
      <c r="T4327" s="9">
        <f t="shared" si="604"/>
        <v>-8.0390878590731636E-3</v>
      </c>
      <c r="U4327" s="3">
        <f>Sheet1!$B$17+Sheet1!$B$18*'Portfolio allocation'!K4327</f>
        <v>-1.4313797406182421E-3</v>
      </c>
      <c r="V4327" s="13">
        <f t="shared" si="609"/>
        <v>-6.6077081184549216E-3</v>
      </c>
      <c r="W4327" s="13"/>
      <c r="X4327" s="2">
        <v>38929</v>
      </c>
      <c r="Y4327">
        <v>73.939300000000003</v>
      </c>
      <c r="AA4327" s="2">
        <v>38929</v>
      </c>
      <c r="AB4327">
        <v>956.4</v>
      </c>
      <c r="AC4327">
        <f t="shared" si="610"/>
        <v>5.8474611922090247E-3</v>
      </c>
      <c r="AD4327">
        <f t="shared" si="605"/>
        <v>5.6430611922090243E-3</v>
      </c>
      <c r="AE4327">
        <f>Sheet2!$B$17+Sheet2!$B$18*'Portfolio allocation'!K4327</f>
        <v>-1.4341869913048959E-3</v>
      </c>
      <c r="AF4327">
        <f t="shared" si="611"/>
        <v>7.0772481835139206E-3</v>
      </c>
      <c r="AH4327" s="2">
        <v>38929</v>
      </c>
      <c r="AI4327">
        <v>4.9909999999999997</v>
      </c>
      <c r="AJ4327">
        <v>5.1100000000000003</v>
      </c>
      <c r="AK4327">
        <v>1.2761499999999999</v>
      </c>
      <c r="AR4327" s="3"/>
    </row>
    <row r="4328" spans="1:44" hidden="1" outlineLevel="1" x14ac:dyDescent="0.2">
      <c r="A4328" s="2">
        <v>38930</v>
      </c>
      <c r="B4328">
        <v>15.05</v>
      </c>
      <c r="E4328" s="2">
        <v>38930</v>
      </c>
      <c r="F4328">
        <v>1270.92</v>
      </c>
      <c r="G4328">
        <f t="shared" si="606"/>
        <v>-4.4961070292794947E-3</v>
      </c>
      <c r="H4328" s="2">
        <v>38930</v>
      </c>
      <c r="I4328">
        <v>1942.22</v>
      </c>
      <c r="J4328">
        <f t="shared" si="607"/>
        <v>-4.4951537424589016E-3</v>
      </c>
      <c r="K4328">
        <f t="shared" si="603"/>
        <v>-4.6995537424589021E-3</v>
      </c>
      <c r="L4328">
        <v>5.9535017824964218E-3</v>
      </c>
      <c r="N4328" s="2">
        <v>38930</v>
      </c>
      <c r="O4328">
        <v>23.99</v>
      </c>
      <c r="Q4328" s="2">
        <v>38930</v>
      </c>
      <c r="R4328">
        <v>28310.58</v>
      </c>
      <c r="S4328" s="8">
        <f t="shared" si="608"/>
        <v>-2.9098516546215425E-3</v>
      </c>
      <c r="T4328" s="9">
        <f t="shared" si="604"/>
        <v>-3.1142516546215425E-3</v>
      </c>
      <c r="U4328" s="3">
        <f>Sheet1!$B$17+Sheet1!$B$18*'Portfolio allocation'!K4328</f>
        <v>-4.9036482715247298E-3</v>
      </c>
      <c r="V4328" s="13">
        <f t="shared" si="609"/>
        <v>1.7893966169031873E-3</v>
      </c>
      <c r="W4328" s="13"/>
      <c r="X4328" s="2">
        <v>38930</v>
      </c>
      <c r="Y4328">
        <v>72.726200000000006</v>
      </c>
      <c r="AA4328" s="2">
        <v>38930</v>
      </c>
      <c r="AB4328">
        <v>940.71</v>
      </c>
      <c r="AC4328">
        <f t="shared" si="610"/>
        <v>-1.6405269761605945E-2</v>
      </c>
      <c r="AD4328">
        <f t="shared" si="605"/>
        <v>-1.6609669761605945E-2</v>
      </c>
      <c r="AE4328">
        <f>Sheet2!$B$17+Sheet2!$B$18*'Portfolio allocation'!K4328</f>
        <v>-4.1255760728897677E-3</v>
      </c>
      <c r="AF4328">
        <f t="shared" si="611"/>
        <v>-1.2484093688716178E-2</v>
      </c>
      <c r="AH4328" s="2">
        <v>38930</v>
      </c>
      <c r="AI4328">
        <v>4.9850000000000003</v>
      </c>
      <c r="AJ4328">
        <v>5.1100000000000003</v>
      </c>
      <c r="AK4328">
        <v>1.2742500000000001</v>
      </c>
      <c r="AR4328" s="3"/>
    </row>
    <row r="4329" spans="1:44" hidden="1" outlineLevel="1" x14ac:dyDescent="0.2">
      <c r="A4329" s="2">
        <v>38931</v>
      </c>
      <c r="B4329">
        <v>14.34</v>
      </c>
      <c r="E4329" s="2">
        <v>38931</v>
      </c>
      <c r="F4329">
        <v>1278.55</v>
      </c>
      <c r="G4329">
        <f t="shared" si="606"/>
        <v>6.003525005507715E-3</v>
      </c>
      <c r="H4329" s="2">
        <v>38931</v>
      </c>
      <c r="I4329">
        <v>1954.18</v>
      </c>
      <c r="J4329">
        <f t="shared" si="607"/>
        <v>6.1579017824964222E-3</v>
      </c>
      <c r="K4329">
        <f t="shared" si="603"/>
        <v>5.9535017824964218E-3</v>
      </c>
      <c r="L4329">
        <v>1.4484671872602097E-3</v>
      </c>
      <c r="N4329" s="2">
        <v>38931</v>
      </c>
      <c r="O4329">
        <v>24.3</v>
      </c>
      <c r="Q4329" s="2">
        <v>38931</v>
      </c>
      <c r="R4329">
        <v>28676.41</v>
      </c>
      <c r="S4329" s="8">
        <f t="shared" si="608"/>
        <v>1.2922024204378602E-2</v>
      </c>
      <c r="T4329" s="9">
        <f t="shared" si="604"/>
        <v>1.2717624204378601E-2</v>
      </c>
      <c r="U4329" s="3">
        <f>Sheet1!$B$17+Sheet1!$B$18*'Portfolio allocation'!K4329</f>
        <v>7.3178070110344919E-3</v>
      </c>
      <c r="V4329" s="13">
        <f t="shared" si="609"/>
        <v>5.3998171933441093E-3</v>
      </c>
      <c r="W4329" s="13"/>
      <c r="X4329" s="2">
        <v>38931</v>
      </c>
      <c r="Y4329">
        <v>72.898099999999999</v>
      </c>
      <c r="AA4329" s="2">
        <v>38931</v>
      </c>
      <c r="AB4329">
        <v>942.94</v>
      </c>
      <c r="AC4329">
        <f t="shared" si="610"/>
        <v>2.3705499037960376E-3</v>
      </c>
      <c r="AD4329">
        <f t="shared" si="605"/>
        <v>2.1661499037960376E-3</v>
      </c>
      <c r="AE4329">
        <f>Sheet2!$B$17+Sheet2!$B$18*'Portfolio allocation'!K4329</f>
        <v>5.3473926839276986E-3</v>
      </c>
      <c r="AF4329">
        <f t="shared" si="611"/>
        <v>-3.181242780131661E-3</v>
      </c>
      <c r="AH4329" s="2">
        <v>38931</v>
      </c>
      <c r="AI4329">
        <v>4.9640000000000004</v>
      </c>
      <c r="AJ4329">
        <v>5.1100000000000003</v>
      </c>
      <c r="AK4329">
        <v>1.28105</v>
      </c>
      <c r="AR4329" s="3"/>
    </row>
    <row r="4330" spans="1:44" hidden="1" outlineLevel="1" x14ac:dyDescent="0.2">
      <c r="A4330" s="2">
        <v>38932</v>
      </c>
      <c r="B4330">
        <v>14.46</v>
      </c>
      <c r="E4330" s="2">
        <v>38932</v>
      </c>
      <c r="F4330">
        <v>1280.27</v>
      </c>
      <c r="G4330">
        <f t="shared" si="606"/>
        <v>1.3452739431387695E-3</v>
      </c>
      <c r="H4330" s="2">
        <v>38932</v>
      </c>
      <c r="I4330">
        <v>1957.41</v>
      </c>
      <c r="J4330">
        <f t="shared" si="607"/>
        <v>1.6528671872602096E-3</v>
      </c>
      <c r="K4330">
        <f t="shared" si="603"/>
        <v>1.4484671872602097E-3</v>
      </c>
      <c r="L4330">
        <v>-8.9959567387520368E-4</v>
      </c>
      <c r="N4330" s="2">
        <v>38932</v>
      </c>
      <c r="O4330">
        <v>24.21</v>
      </c>
      <c r="Q4330" s="2">
        <v>38932</v>
      </c>
      <c r="R4330">
        <v>28570.2</v>
      </c>
      <c r="S4330" s="8">
        <f t="shared" si="608"/>
        <v>-3.7037411586735569E-3</v>
      </c>
      <c r="T4330" s="9">
        <f t="shared" si="604"/>
        <v>-3.9081411586735573E-3</v>
      </c>
      <c r="U4330" s="3">
        <f>Sheet1!$B$17+Sheet1!$B$18*'Portfolio allocation'!K4330</f>
        <v>2.1495171506197685E-3</v>
      </c>
      <c r="V4330" s="13">
        <f t="shared" si="609"/>
        <v>-6.0576583092933258E-3</v>
      </c>
      <c r="W4330" s="13"/>
      <c r="X4330" s="2">
        <v>38932</v>
      </c>
      <c r="Y4330">
        <v>72.907700000000006</v>
      </c>
      <c r="AA4330" s="2">
        <v>38932</v>
      </c>
      <c r="AB4330">
        <v>943.06</v>
      </c>
      <c r="AC4330">
        <f t="shared" si="610"/>
        <v>1.2726154368247755E-4</v>
      </c>
      <c r="AD4330">
        <f t="shared" si="605"/>
        <v>-7.7538456317522439E-5</v>
      </c>
      <c r="AE4330">
        <f>Sheet2!$B$17+Sheet2!$B$18*'Portfolio allocation'!K4330</f>
        <v>1.3414009880162643E-3</v>
      </c>
      <c r="AF4330">
        <f t="shared" si="611"/>
        <v>-1.4189394443337867E-3</v>
      </c>
      <c r="AH4330" s="2">
        <v>38932</v>
      </c>
      <c r="AI4330">
        <v>4.95</v>
      </c>
      <c r="AJ4330">
        <v>5.12</v>
      </c>
      <c r="AK4330">
        <v>1.2791999999999999</v>
      </c>
      <c r="AR4330" s="3"/>
    </row>
    <row r="4331" spans="1:44" hidden="1" outlineLevel="1" x14ac:dyDescent="0.2">
      <c r="A4331" s="2">
        <v>38933</v>
      </c>
      <c r="B4331">
        <v>14.34</v>
      </c>
      <c r="E4331" s="2">
        <v>38933</v>
      </c>
      <c r="F4331">
        <v>1279.3599999999999</v>
      </c>
      <c r="G4331">
        <f t="shared" si="606"/>
        <v>-7.1078756824738409E-4</v>
      </c>
      <c r="H4331" s="2">
        <v>38933</v>
      </c>
      <c r="I4331">
        <v>1956.05</v>
      </c>
      <c r="J4331">
        <f t="shared" si="607"/>
        <v>-6.9479567387520369E-4</v>
      </c>
      <c r="K4331">
        <f t="shared" si="603"/>
        <v>-8.9959567387520368E-4</v>
      </c>
      <c r="L4331">
        <v>-2.973690314664709E-3</v>
      </c>
      <c r="N4331" s="2">
        <v>38933</v>
      </c>
      <c r="O4331">
        <v>24.29</v>
      </c>
      <c r="Q4331" s="2">
        <v>38933</v>
      </c>
      <c r="R4331">
        <v>28664.61</v>
      </c>
      <c r="S4331" s="8">
        <f t="shared" si="608"/>
        <v>3.3044920931599719E-3</v>
      </c>
      <c r="T4331" s="9">
        <f t="shared" si="604"/>
        <v>3.0996920931599717E-3</v>
      </c>
      <c r="U4331" s="3">
        <f>Sheet1!$B$17+Sheet1!$B$18*'Portfolio allocation'!K4331</f>
        <v>-5.4424007150124013E-4</v>
      </c>
      <c r="V4331" s="13">
        <f t="shared" si="609"/>
        <v>3.6439321646612116E-3</v>
      </c>
      <c r="W4331" s="13"/>
      <c r="X4331" s="2">
        <v>38933</v>
      </c>
      <c r="Y4331">
        <v>72.506500000000003</v>
      </c>
      <c r="AA4331" s="2">
        <v>38933</v>
      </c>
      <c r="AB4331">
        <v>937.87</v>
      </c>
      <c r="AC4331">
        <f t="shared" si="610"/>
        <v>-5.5033613980022267E-3</v>
      </c>
      <c r="AD4331">
        <f t="shared" si="605"/>
        <v>-5.7061613980022271E-3</v>
      </c>
      <c r="AE4331">
        <f>Sheet2!$B$17+Sheet2!$B$18*'Portfolio allocation'!K4331</f>
        <v>-7.4655641260682891E-4</v>
      </c>
      <c r="AF4331">
        <f t="shared" si="611"/>
        <v>-4.9596049853953984E-3</v>
      </c>
      <c r="AH4331" s="2">
        <v>38933</v>
      </c>
      <c r="AI4331">
        <v>4.9020000000000001</v>
      </c>
      <c r="AJ4331">
        <v>5.07</v>
      </c>
      <c r="AK4331">
        <v>1.28945</v>
      </c>
      <c r="AR4331" s="3"/>
    </row>
    <row r="4332" spans="1:44" hidden="1" outlineLevel="1" x14ac:dyDescent="0.2">
      <c r="A4332" s="2">
        <v>38936</v>
      </c>
      <c r="B4332">
        <v>15.23</v>
      </c>
      <c r="E4332" s="2">
        <v>38936</v>
      </c>
      <c r="F4332">
        <v>1275.77</v>
      </c>
      <c r="G4332">
        <f t="shared" si="606"/>
        <v>-2.8060905452725882E-3</v>
      </c>
      <c r="H4332" s="2">
        <v>38936</v>
      </c>
      <c r="I4332">
        <v>1950.63</v>
      </c>
      <c r="J4332">
        <f t="shared" si="607"/>
        <v>-2.770890314664709E-3</v>
      </c>
      <c r="K4332">
        <f t="shared" si="603"/>
        <v>-2.973690314664709E-3</v>
      </c>
      <c r="L4332">
        <v>-3.4909178183458681E-3</v>
      </c>
      <c r="N4332" s="2">
        <v>38936</v>
      </c>
      <c r="O4332">
        <v>24.22</v>
      </c>
      <c r="Q4332" s="2">
        <v>38936</v>
      </c>
      <c r="R4332">
        <v>28582</v>
      </c>
      <c r="S4332" s="8">
        <f t="shared" si="608"/>
        <v>-2.8819509492715722E-3</v>
      </c>
      <c r="T4332" s="9">
        <f t="shared" si="604"/>
        <v>-3.0847509492715722E-3</v>
      </c>
      <c r="U4332" s="3">
        <f>Sheet1!$B$17+Sheet1!$B$18*'Portfolio allocation'!K4332</f>
        <v>-2.9236940079633779E-3</v>
      </c>
      <c r="V4332" s="13">
        <f t="shared" si="609"/>
        <v>-1.6105694130819428E-4</v>
      </c>
      <c r="W4332" s="13"/>
      <c r="X4332" s="2">
        <v>38936</v>
      </c>
      <c r="Y4332">
        <v>72.134</v>
      </c>
      <c r="AA4332" s="2">
        <v>38936</v>
      </c>
      <c r="AB4332">
        <v>933.05</v>
      </c>
      <c r="AC4332">
        <f t="shared" si="610"/>
        <v>-5.1393050209518343E-3</v>
      </c>
      <c r="AD4332">
        <f t="shared" si="605"/>
        <v>-5.3441050209518341E-3</v>
      </c>
      <c r="AE4332">
        <f>Sheet2!$B$17+Sheet2!$B$18*'Portfolio allocation'!K4332</f>
        <v>-2.5908942821368879E-3</v>
      </c>
      <c r="AF4332">
        <f t="shared" si="611"/>
        <v>-2.7532107388149461E-3</v>
      </c>
      <c r="AH4332" s="2">
        <v>38936</v>
      </c>
      <c r="AI4332">
        <v>4.9219999999999997</v>
      </c>
      <c r="AJ4332">
        <v>5.12</v>
      </c>
      <c r="AK4332">
        <v>1.2859499999999999</v>
      </c>
      <c r="AR4332" s="3"/>
    </row>
    <row r="4333" spans="1:44" hidden="1" outlineLevel="1" x14ac:dyDescent="0.2">
      <c r="A4333" s="2">
        <v>38937</v>
      </c>
      <c r="B4333">
        <v>15.23</v>
      </c>
      <c r="E4333" s="2">
        <v>38937</v>
      </c>
      <c r="F4333">
        <v>1271.48</v>
      </c>
      <c r="G4333">
        <f t="shared" si="606"/>
        <v>-3.3626750903376079E-3</v>
      </c>
      <c r="H4333" s="2">
        <v>38937</v>
      </c>
      <c r="I4333">
        <v>1944.22</v>
      </c>
      <c r="J4333">
        <f t="shared" si="607"/>
        <v>-3.2861178183458684E-3</v>
      </c>
      <c r="K4333">
        <f t="shared" si="603"/>
        <v>-3.4909178183458681E-3</v>
      </c>
      <c r="L4333">
        <v>-4.2768130684799751E-3</v>
      </c>
      <c r="N4333" s="2">
        <v>38937</v>
      </c>
      <c r="O4333">
        <v>24.34</v>
      </c>
      <c r="Q4333" s="2">
        <v>38937</v>
      </c>
      <c r="R4333">
        <v>28723.63</v>
      </c>
      <c r="S4333" s="8">
        <f t="shared" si="608"/>
        <v>4.9552165698691919E-3</v>
      </c>
      <c r="T4333" s="9">
        <f t="shared" si="604"/>
        <v>4.7504165698691921E-3</v>
      </c>
      <c r="U4333" s="3">
        <f>Sheet1!$B$17+Sheet1!$B$18*'Portfolio allocation'!K4333</f>
        <v>-3.5170705084745335E-3</v>
      </c>
      <c r="V4333" s="13">
        <f t="shared" si="609"/>
        <v>8.2674870783437261E-3</v>
      </c>
      <c r="W4333" s="13"/>
      <c r="X4333" s="2">
        <v>38937</v>
      </c>
      <c r="Y4333">
        <v>71.952500000000001</v>
      </c>
      <c r="AA4333" s="2">
        <v>38937</v>
      </c>
      <c r="AB4333">
        <v>934.41</v>
      </c>
      <c r="AC4333">
        <f t="shared" si="610"/>
        <v>1.4575853384062309E-3</v>
      </c>
      <c r="AD4333">
        <f t="shared" si="605"/>
        <v>1.254385338406231E-3</v>
      </c>
      <c r="AE4333">
        <f>Sheet2!$B$17+Sheet2!$B$18*'Portfolio allocation'!K4333</f>
        <v>-3.0508261740772391E-3</v>
      </c>
      <c r="AF4333">
        <f t="shared" si="611"/>
        <v>4.3052115124834704E-3</v>
      </c>
      <c r="AH4333" s="2">
        <v>38937</v>
      </c>
      <c r="AI4333">
        <v>4.9219999999999997</v>
      </c>
      <c r="AJ4333">
        <v>5.08</v>
      </c>
      <c r="AK4333">
        <v>1.2837499999999999</v>
      </c>
      <c r="AR4333" s="3"/>
    </row>
    <row r="4334" spans="1:44" hidden="1" outlineLevel="1" x14ac:dyDescent="0.2">
      <c r="A4334" s="2">
        <v>38938</v>
      </c>
      <c r="B4334">
        <v>15.2</v>
      </c>
      <c r="E4334" s="2">
        <v>38938</v>
      </c>
      <c r="F4334">
        <v>1265.95</v>
      </c>
      <c r="G4334">
        <f t="shared" si="606"/>
        <v>-4.3492622770314737E-3</v>
      </c>
      <c r="H4334" s="2">
        <v>38938</v>
      </c>
      <c r="I4334">
        <v>1936.3</v>
      </c>
      <c r="J4334">
        <f t="shared" si="607"/>
        <v>-4.0736130684799754E-3</v>
      </c>
      <c r="K4334">
        <f t="shared" si="603"/>
        <v>-4.2768130684799751E-3</v>
      </c>
      <c r="L4334">
        <v>4.6053392346226433E-3</v>
      </c>
      <c r="N4334" s="2">
        <v>38938</v>
      </c>
      <c r="O4334">
        <v>24.44</v>
      </c>
      <c r="Q4334" s="2">
        <v>38938</v>
      </c>
      <c r="R4334">
        <v>28841.62</v>
      </c>
      <c r="S4334" s="8">
        <f t="shared" si="608"/>
        <v>4.1077677159884196E-3</v>
      </c>
      <c r="T4334" s="9">
        <f t="shared" si="604"/>
        <v>3.9045677159884194E-3</v>
      </c>
      <c r="U4334" s="3">
        <f>Sheet1!$B$17+Sheet1!$B$18*'Portfolio allocation'!K4334</f>
        <v>-4.4186694566626834E-3</v>
      </c>
      <c r="V4334" s="13">
        <f t="shared" si="609"/>
        <v>8.3232371726511024E-3</v>
      </c>
      <c r="W4334" s="13"/>
      <c r="X4334" s="2">
        <v>38938</v>
      </c>
      <c r="Y4334">
        <v>72.009799999999998</v>
      </c>
      <c r="AA4334" s="2">
        <v>38938</v>
      </c>
      <c r="AB4334">
        <v>935.16</v>
      </c>
      <c r="AC4334">
        <f t="shared" si="610"/>
        <v>8.0264551963260544E-4</v>
      </c>
      <c r="AD4334">
        <f t="shared" si="605"/>
        <v>5.9984551963260539E-4</v>
      </c>
      <c r="AE4334">
        <f>Sheet2!$B$17+Sheet2!$B$18*'Portfolio allocation'!K4334</f>
        <v>-3.7496642804976843E-3</v>
      </c>
      <c r="AF4334">
        <f t="shared" si="611"/>
        <v>4.3495098001302898E-3</v>
      </c>
      <c r="AH4334" s="2">
        <v>38938</v>
      </c>
      <c r="AI4334">
        <v>4.9359999999999999</v>
      </c>
      <c r="AJ4334">
        <v>5.07</v>
      </c>
      <c r="AK4334">
        <v>1.2884500000000001</v>
      </c>
      <c r="AR4334" s="3"/>
    </row>
    <row r="4335" spans="1:44" hidden="1" outlineLevel="1" x14ac:dyDescent="0.2">
      <c r="A4335" s="2">
        <v>38939</v>
      </c>
      <c r="B4335">
        <v>14.46</v>
      </c>
      <c r="E4335" s="2">
        <v>38939</v>
      </c>
      <c r="F4335">
        <v>1271.81</v>
      </c>
      <c r="G4335">
        <f t="shared" si="606"/>
        <v>4.6289347920533963E-3</v>
      </c>
      <c r="H4335" s="2">
        <v>38939</v>
      </c>
      <c r="I4335">
        <v>1945.61</v>
      </c>
      <c r="J4335">
        <f t="shared" si="607"/>
        <v>4.8081392346226437E-3</v>
      </c>
      <c r="K4335">
        <f t="shared" si="603"/>
        <v>4.6053392346226433E-3</v>
      </c>
      <c r="L4335">
        <v>-4.0477526081792855E-3</v>
      </c>
      <c r="N4335" s="2">
        <v>38939</v>
      </c>
      <c r="O4335">
        <v>24.46</v>
      </c>
      <c r="Q4335" s="2">
        <v>38939</v>
      </c>
      <c r="R4335">
        <v>28865.23</v>
      </c>
      <c r="S4335" s="8">
        <f t="shared" si="608"/>
        <v>8.1860866345229155E-4</v>
      </c>
      <c r="T4335" s="9">
        <f t="shared" si="604"/>
        <v>6.1580866345229161E-4</v>
      </c>
      <c r="U4335" s="3">
        <f>Sheet1!$B$17+Sheet1!$B$18*'Portfolio allocation'!K4335</f>
        <v>5.7711607691310843E-3</v>
      </c>
      <c r="V4335" s="13">
        <f t="shared" si="609"/>
        <v>-5.1553521056787923E-3</v>
      </c>
      <c r="W4335" s="13"/>
      <c r="X4335" s="2">
        <v>38939</v>
      </c>
      <c r="Y4335">
        <v>72.344099999999997</v>
      </c>
      <c r="AA4335" s="2">
        <v>38939</v>
      </c>
      <c r="AB4335">
        <v>939.5</v>
      </c>
      <c r="AC4335">
        <f t="shared" si="610"/>
        <v>4.6409170623209484E-3</v>
      </c>
      <c r="AD4335">
        <f t="shared" si="605"/>
        <v>4.4377170623209486E-3</v>
      </c>
      <c r="AE4335">
        <f>Sheet2!$B$17+Sheet2!$B$18*'Portfolio allocation'!K4335</f>
        <v>4.1485721516210019E-3</v>
      </c>
      <c r="AF4335">
        <f t="shared" si="611"/>
        <v>2.8914491069994674E-4</v>
      </c>
      <c r="AH4335" s="2">
        <v>38939</v>
      </c>
      <c r="AI4335">
        <v>4.9359999999999999</v>
      </c>
      <c r="AJ4335">
        <v>5.08</v>
      </c>
      <c r="AK4335">
        <v>1.27745</v>
      </c>
      <c r="AR4335" s="3"/>
    </row>
    <row r="4336" spans="1:44" hidden="1" outlineLevel="1" x14ac:dyDescent="0.2">
      <c r="A4336" s="2">
        <v>38940</v>
      </c>
      <c r="B4336">
        <v>14.3</v>
      </c>
      <c r="E4336" s="2">
        <v>38940</v>
      </c>
      <c r="F4336">
        <v>1266.74</v>
      </c>
      <c r="G4336">
        <f t="shared" si="606"/>
        <v>-3.9864445160833206E-3</v>
      </c>
      <c r="H4336" s="2">
        <v>38940</v>
      </c>
      <c r="I4336">
        <v>1938.13</v>
      </c>
      <c r="J4336">
        <f t="shared" si="607"/>
        <v>-3.8445526081792858E-3</v>
      </c>
      <c r="K4336">
        <f t="shared" si="603"/>
        <v>-4.0477526081792855E-3</v>
      </c>
      <c r="L4336">
        <v>1.0180281900594773E-3</v>
      </c>
      <c r="N4336" s="2">
        <v>38940</v>
      </c>
      <c r="O4336">
        <v>24.43</v>
      </c>
      <c r="Q4336" s="2">
        <v>38940</v>
      </c>
      <c r="R4336">
        <v>28829.83</v>
      </c>
      <c r="S4336" s="8">
        <f t="shared" si="608"/>
        <v>-1.2263889807909711E-3</v>
      </c>
      <c r="T4336" s="9">
        <f t="shared" si="604"/>
        <v>-1.4295889807909711E-3</v>
      </c>
      <c r="U4336" s="3">
        <f>Sheet1!$B$17+Sheet1!$B$18*'Portfolio allocation'!K4336</f>
        <v>-4.1558854914416771E-3</v>
      </c>
      <c r="V4336" s="13">
        <f t="shared" si="609"/>
        <v>2.7262965106507062E-3</v>
      </c>
      <c r="W4336" s="13"/>
      <c r="X4336" s="2">
        <v>38940</v>
      </c>
      <c r="Y4336">
        <v>72.095799999999997</v>
      </c>
      <c r="AA4336" s="2">
        <v>38940</v>
      </c>
      <c r="AB4336">
        <v>936.27</v>
      </c>
      <c r="AC4336">
        <f t="shared" si="610"/>
        <v>-3.4379989356040364E-3</v>
      </c>
      <c r="AD4336">
        <f t="shared" si="605"/>
        <v>-3.6427989356040361E-3</v>
      </c>
      <c r="AE4336">
        <f>Sheet2!$B$17+Sheet2!$B$18*'Portfolio allocation'!K4336</f>
        <v>-3.5459778753374372E-3</v>
      </c>
      <c r="AF4336">
        <f t="shared" si="611"/>
        <v>-9.6821060266598976E-5</v>
      </c>
      <c r="AH4336" s="2">
        <v>38940</v>
      </c>
      <c r="AI4336">
        <v>4.9740000000000002</v>
      </c>
      <c r="AJ4336">
        <v>5.12</v>
      </c>
      <c r="AK4336">
        <v>1.2765500000000001</v>
      </c>
      <c r="AR4336" s="3"/>
    </row>
    <row r="4337" spans="1:44" hidden="1" outlineLevel="1" x14ac:dyDescent="0.2">
      <c r="A4337" s="2">
        <v>38943</v>
      </c>
      <c r="B4337">
        <v>14.26</v>
      </c>
      <c r="E4337" s="2">
        <v>38943</v>
      </c>
      <c r="F4337">
        <v>1268.21</v>
      </c>
      <c r="G4337">
        <f t="shared" si="606"/>
        <v>1.1604591313134627E-3</v>
      </c>
      <c r="H4337" s="2">
        <v>38943</v>
      </c>
      <c r="I4337">
        <v>1940.5</v>
      </c>
      <c r="J4337">
        <f t="shared" si="607"/>
        <v>1.2228281900594773E-3</v>
      </c>
      <c r="K4337">
        <f t="shared" si="603"/>
        <v>1.0180281900594773E-3</v>
      </c>
      <c r="L4337">
        <v>1.3583460242205532E-2</v>
      </c>
      <c r="N4337" s="2">
        <v>38943</v>
      </c>
      <c r="O4337">
        <v>24.53</v>
      </c>
      <c r="Q4337" s="2">
        <v>38943</v>
      </c>
      <c r="R4337">
        <v>28947.84</v>
      </c>
      <c r="S4337" s="8">
        <f t="shared" si="608"/>
        <v>4.0933297213336939E-3</v>
      </c>
      <c r="T4337" s="9">
        <f t="shared" si="604"/>
        <v>3.8885297213336937E-3</v>
      </c>
      <c r="U4337" s="3">
        <f>Sheet1!$B$17+Sheet1!$B$18*'Portfolio allocation'!K4337</f>
        <v>1.6557066242562117E-3</v>
      </c>
      <c r="V4337" s="13">
        <f t="shared" si="609"/>
        <v>2.232823097077482E-3</v>
      </c>
      <c r="W4337" s="13"/>
      <c r="X4337" s="2">
        <v>38943</v>
      </c>
      <c r="Y4337">
        <v>73.242000000000004</v>
      </c>
      <c r="AA4337" s="2">
        <v>38943</v>
      </c>
      <c r="AB4337">
        <v>951.16</v>
      </c>
      <c r="AC4337">
        <f t="shared" si="610"/>
        <v>1.5903532100782769E-2</v>
      </c>
      <c r="AD4337">
        <f t="shared" si="605"/>
        <v>1.5696732100782769E-2</v>
      </c>
      <c r="AE4337">
        <f>Sheet2!$B$17+Sheet2!$B$18*'Portfolio allocation'!K4337</f>
        <v>9.5864365021336385E-4</v>
      </c>
      <c r="AF4337">
        <f t="shared" si="611"/>
        <v>1.4738088450569405E-2</v>
      </c>
      <c r="AH4337" s="2">
        <v>38943</v>
      </c>
      <c r="AI4337">
        <v>4.9989999999999997</v>
      </c>
      <c r="AJ4337">
        <v>5.17</v>
      </c>
      <c r="AK4337">
        <v>1.2744500000000001</v>
      </c>
      <c r="AR4337" s="3"/>
    </row>
    <row r="4338" spans="1:44" hidden="1" outlineLevel="1" x14ac:dyDescent="0.2">
      <c r="A4338" s="2">
        <v>38944</v>
      </c>
      <c r="B4338">
        <v>13.42</v>
      </c>
      <c r="E4338" s="2">
        <v>38944</v>
      </c>
      <c r="F4338">
        <v>1285.58</v>
      </c>
      <c r="G4338">
        <f t="shared" si="606"/>
        <v>1.3696469827552127E-2</v>
      </c>
      <c r="H4338" s="2">
        <v>38944</v>
      </c>
      <c r="I4338">
        <v>1967.26</v>
      </c>
      <c r="J4338">
        <f t="shared" si="607"/>
        <v>1.3790260242205532E-2</v>
      </c>
      <c r="K4338">
        <f t="shared" si="603"/>
        <v>1.3583460242205532E-2</v>
      </c>
      <c r="L4338">
        <v>7.699994945253745E-3</v>
      </c>
      <c r="N4338" s="2">
        <v>38944</v>
      </c>
      <c r="O4338">
        <v>24.62</v>
      </c>
      <c r="Q4338" s="2">
        <v>38944</v>
      </c>
      <c r="R4338">
        <v>29160.26</v>
      </c>
      <c r="S4338" s="8">
        <f t="shared" si="608"/>
        <v>7.3380259114323998E-3</v>
      </c>
      <c r="T4338" s="9">
        <f t="shared" si="604"/>
        <v>7.1312259114323998E-3</v>
      </c>
      <c r="U4338" s="3">
        <f>Sheet1!$B$17+Sheet1!$B$18*'Portfolio allocation'!K4338</f>
        <v>1.6071088724875029E-2</v>
      </c>
      <c r="V4338" s="13">
        <f t="shared" si="609"/>
        <v>-8.939862813442629E-3</v>
      </c>
      <c r="W4338" s="13"/>
      <c r="X4338" s="2">
        <v>38944</v>
      </c>
      <c r="Y4338">
        <v>73.624099999999999</v>
      </c>
      <c r="AA4338" s="2">
        <v>38944</v>
      </c>
      <c r="AB4338">
        <v>956.12</v>
      </c>
      <c r="AC4338">
        <f t="shared" si="610"/>
        <v>5.2146852264602916E-3</v>
      </c>
      <c r="AD4338">
        <f t="shared" si="605"/>
        <v>5.0102852264602912E-3</v>
      </c>
      <c r="AE4338">
        <f>Sheet2!$B$17+Sheet2!$B$18*'Portfolio allocation'!K4338</f>
        <v>1.2132146404146634E-2</v>
      </c>
      <c r="AF4338">
        <f t="shared" si="611"/>
        <v>-7.1218611776863432E-3</v>
      </c>
      <c r="AH4338" s="2">
        <v>38944</v>
      </c>
      <c r="AI4338">
        <v>4.9329999999999998</v>
      </c>
      <c r="AJ4338">
        <v>5.1100000000000003</v>
      </c>
      <c r="AK4338">
        <v>1.2786500000000001</v>
      </c>
      <c r="AR4338" s="3"/>
    </row>
    <row r="4339" spans="1:44" hidden="1" outlineLevel="1" x14ac:dyDescent="0.2">
      <c r="A4339" s="2">
        <v>38945</v>
      </c>
      <c r="B4339">
        <v>12.41</v>
      </c>
      <c r="E4339" s="2">
        <v>38945</v>
      </c>
      <c r="F4339">
        <v>1295.43</v>
      </c>
      <c r="G4339">
        <f t="shared" si="606"/>
        <v>7.661911355186124E-3</v>
      </c>
      <c r="H4339" s="2">
        <v>38945</v>
      </c>
      <c r="I4339">
        <v>1982.81</v>
      </c>
      <c r="J4339">
        <f t="shared" si="607"/>
        <v>7.9043949452537454E-3</v>
      </c>
      <c r="K4339">
        <f t="shared" si="603"/>
        <v>7.699994945253745E-3</v>
      </c>
      <c r="L4339">
        <v>1.4266012658801701E-3</v>
      </c>
      <c r="N4339" s="2">
        <v>38945</v>
      </c>
      <c r="O4339">
        <v>24.7</v>
      </c>
      <c r="Q4339" s="2">
        <v>38945</v>
      </c>
      <c r="R4339">
        <v>29255.02</v>
      </c>
      <c r="S4339" s="8">
        <f t="shared" si="608"/>
        <v>3.2496280897358343E-3</v>
      </c>
      <c r="T4339" s="9">
        <f t="shared" si="604"/>
        <v>3.0452280897358343E-3</v>
      </c>
      <c r="U4339" s="3">
        <f>Sheet1!$B$17+Sheet1!$B$18*'Portfolio allocation'!K4339</f>
        <v>9.3214282293725571E-3</v>
      </c>
      <c r="V4339" s="13">
        <f t="shared" si="609"/>
        <v>-6.2762001396367232E-3</v>
      </c>
      <c r="W4339" s="13"/>
      <c r="X4339" s="2">
        <v>38945</v>
      </c>
      <c r="Y4339">
        <v>75.543899999999994</v>
      </c>
      <c r="AA4339" s="2">
        <v>38945</v>
      </c>
      <c r="AB4339">
        <v>981.05</v>
      </c>
      <c r="AC4339">
        <f t="shared" si="610"/>
        <v>2.6074132954022389E-2</v>
      </c>
      <c r="AD4339">
        <f t="shared" si="605"/>
        <v>2.587173295402239E-2</v>
      </c>
      <c r="AE4339">
        <f>Sheet2!$B$17+Sheet2!$B$18*'Portfolio allocation'!K4339</f>
        <v>6.9004189613219328E-3</v>
      </c>
      <c r="AF4339">
        <f t="shared" si="611"/>
        <v>1.8971313992700457E-2</v>
      </c>
      <c r="AH4339" s="2">
        <v>38945</v>
      </c>
      <c r="AI4339">
        <v>4.8650000000000002</v>
      </c>
      <c r="AJ4339">
        <v>5.0599999999999996</v>
      </c>
      <c r="AK4339">
        <v>1.28525</v>
      </c>
      <c r="AR4339" s="3"/>
    </row>
    <row r="4340" spans="1:44" hidden="1" outlineLevel="1" x14ac:dyDescent="0.2">
      <c r="A4340" s="2">
        <v>38946</v>
      </c>
      <c r="B4340">
        <v>12.24</v>
      </c>
      <c r="E4340" s="2">
        <v>38946</v>
      </c>
      <c r="F4340">
        <v>1297.48</v>
      </c>
      <c r="G4340">
        <f t="shared" si="606"/>
        <v>1.5824861242985655E-3</v>
      </c>
      <c r="H4340" s="2">
        <v>38946</v>
      </c>
      <c r="I4340">
        <v>1986.04</v>
      </c>
      <c r="J4340">
        <f t="shared" si="607"/>
        <v>1.62900126588017E-3</v>
      </c>
      <c r="K4340">
        <f t="shared" si="603"/>
        <v>1.4266012658801701E-3</v>
      </c>
      <c r="L4340">
        <v>3.5177723872630994E-3</v>
      </c>
      <c r="N4340" s="2">
        <v>38946</v>
      </c>
      <c r="O4340">
        <v>24.7</v>
      </c>
      <c r="Q4340" s="2">
        <v>38946</v>
      </c>
      <c r="R4340">
        <v>29255.02</v>
      </c>
      <c r="S4340" s="8">
        <f t="shared" si="608"/>
        <v>0</v>
      </c>
      <c r="T4340" s="9">
        <f t="shared" si="604"/>
        <v>-2.0239999999999999E-4</v>
      </c>
      <c r="U4340" s="3">
        <f>Sheet1!$B$17+Sheet1!$B$18*'Portfolio allocation'!K4340</f>
        <v>2.1244320114564459E-3</v>
      </c>
      <c r="V4340" s="13">
        <f t="shared" si="609"/>
        <v>-2.3268320114564461E-3</v>
      </c>
      <c r="W4340" s="13"/>
      <c r="X4340" s="2">
        <v>38946</v>
      </c>
      <c r="Y4340">
        <v>75.811400000000006</v>
      </c>
      <c r="AA4340" s="2">
        <v>38946</v>
      </c>
      <c r="AB4340">
        <v>984.53</v>
      </c>
      <c r="AC4340">
        <f t="shared" si="610"/>
        <v>3.547219815503766E-3</v>
      </c>
      <c r="AD4340">
        <f t="shared" si="605"/>
        <v>3.3440198155037658E-3</v>
      </c>
      <c r="AE4340">
        <f>Sheet2!$B$17+Sheet2!$B$18*'Portfolio allocation'!K4340</f>
        <v>1.3219572528750255E-3</v>
      </c>
      <c r="AF4340">
        <f t="shared" si="611"/>
        <v>2.0220625626287403E-3</v>
      </c>
      <c r="AH4340" s="2">
        <v>38946</v>
      </c>
      <c r="AI4340">
        <v>4.8689999999999998</v>
      </c>
      <c r="AJ4340">
        <v>5.08</v>
      </c>
      <c r="AK4340">
        <v>1.2862</v>
      </c>
      <c r="AR4340" s="3"/>
    </row>
    <row r="4341" spans="1:44" hidden="1" outlineLevel="1" x14ac:dyDescent="0.2">
      <c r="A4341" s="2">
        <v>38947</v>
      </c>
      <c r="B4341">
        <v>11.64</v>
      </c>
      <c r="E4341" s="2">
        <v>38947</v>
      </c>
      <c r="F4341">
        <v>1302.3</v>
      </c>
      <c r="G4341">
        <f t="shared" si="606"/>
        <v>3.714893485833981E-3</v>
      </c>
      <c r="H4341" s="2">
        <v>38947</v>
      </c>
      <c r="I4341">
        <v>1993.43</v>
      </c>
      <c r="J4341">
        <f t="shared" si="607"/>
        <v>3.7209723872630995E-3</v>
      </c>
      <c r="K4341">
        <f t="shared" si="603"/>
        <v>3.5177723872630994E-3</v>
      </c>
      <c r="L4341">
        <v>-3.8752627260551366E-3</v>
      </c>
      <c r="N4341" s="2">
        <v>38947</v>
      </c>
      <c r="O4341">
        <v>25.79</v>
      </c>
      <c r="Q4341" s="2">
        <v>38947</v>
      </c>
      <c r="R4341">
        <v>30546.02</v>
      </c>
      <c r="S4341" s="8">
        <f t="shared" si="608"/>
        <v>4.4129178513636402E-2</v>
      </c>
      <c r="T4341" s="9">
        <f t="shared" si="604"/>
        <v>4.3925978513636402E-2</v>
      </c>
      <c r="U4341" s="3">
        <f>Sheet1!$B$17+Sheet1!$B$18*'Portfolio allocation'!K4341</f>
        <v>4.5234765192309293E-3</v>
      </c>
      <c r="V4341" s="13">
        <f t="shared" si="609"/>
        <v>3.9402501994405474E-2</v>
      </c>
      <c r="W4341" s="13"/>
      <c r="X4341" s="2">
        <v>38947</v>
      </c>
      <c r="Y4341">
        <v>76.317599999999999</v>
      </c>
      <c r="AA4341" s="2">
        <v>38947</v>
      </c>
      <c r="AB4341">
        <v>991.1</v>
      </c>
      <c r="AC4341">
        <f t="shared" si="610"/>
        <v>6.6732349445928207E-3</v>
      </c>
      <c r="AD4341">
        <f t="shared" si="605"/>
        <v>6.470034944592821E-3</v>
      </c>
      <c r="AE4341">
        <f>Sheet2!$B$17+Sheet2!$B$18*'Portfolio allocation'!K4341</f>
        <v>3.1814799646091795E-3</v>
      </c>
      <c r="AF4341">
        <f t="shared" si="611"/>
        <v>3.2885549799836415E-3</v>
      </c>
      <c r="AH4341" s="2">
        <v>38947</v>
      </c>
      <c r="AI4341">
        <v>4.8460000000000001</v>
      </c>
      <c r="AJ4341">
        <v>5.08</v>
      </c>
      <c r="AK4341">
        <v>1.2820499999999999</v>
      </c>
      <c r="AR4341" s="3"/>
    </row>
    <row r="4342" spans="1:44" hidden="1" outlineLevel="1" x14ac:dyDescent="0.2">
      <c r="A4342" s="2">
        <v>38950</v>
      </c>
      <c r="B4342">
        <v>12.22</v>
      </c>
      <c r="E4342" s="2">
        <v>38950</v>
      </c>
      <c r="F4342">
        <v>1297.52</v>
      </c>
      <c r="G4342">
        <f t="shared" si="606"/>
        <v>-3.6704292405743688E-3</v>
      </c>
      <c r="H4342" s="2">
        <v>38950</v>
      </c>
      <c r="I4342">
        <v>1986.11</v>
      </c>
      <c r="J4342">
        <f t="shared" si="607"/>
        <v>-3.6720627260551364E-3</v>
      </c>
      <c r="K4342">
        <f t="shared" si="603"/>
        <v>-3.8752627260551366E-3</v>
      </c>
      <c r="L4342">
        <v>7.9915860249430164E-4</v>
      </c>
      <c r="N4342" s="2">
        <v>38950</v>
      </c>
      <c r="O4342">
        <v>26.12</v>
      </c>
      <c r="Q4342" s="2">
        <v>38950</v>
      </c>
      <c r="R4342">
        <v>30936.880000000001</v>
      </c>
      <c r="S4342" s="8">
        <f t="shared" si="608"/>
        <v>1.2795775030593148E-2</v>
      </c>
      <c r="T4342" s="9">
        <f t="shared" si="604"/>
        <v>1.2592575030593148E-2</v>
      </c>
      <c r="U4342" s="3">
        <f>Sheet1!$B$17+Sheet1!$B$18*'Portfolio allocation'!K4342</f>
        <v>-3.9580007271939072E-3</v>
      </c>
      <c r="V4342" s="13">
        <f t="shared" si="609"/>
        <v>1.6550575757787053E-2</v>
      </c>
      <c r="W4342" s="13"/>
      <c r="X4342" s="2">
        <v>38950</v>
      </c>
      <c r="Y4342">
        <v>75.725399999999993</v>
      </c>
      <c r="AA4342" s="2">
        <v>38950</v>
      </c>
      <c r="AB4342">
        <v>983.41</v>
      </c>
      <c r="AC4342">
        <f t="shared" si="610"/>
        <v>-7.759055594793729E-3</v>
      </c>
      <c r="AD4342">
        <f t="shared" si="605"/>
        <v>-7.9618555947937285E-3</v>
      </c>
      <c r="AE4342">
        <f>Sheet2!$B$17+Sheet2!$B$18*'Portfolio allocation'!K4342</f>
        <v>-3.3925954715377498E-3</v>
      </c>
      <c r="AF4342">
        <f t="shared" si="611"/>
        <v>-4.5692601232559787E-3</v>
      </c>
      <c r="AH4342" s="2">
        <v>38950</v>
      </c>
      <c r="AI4342">
        <v>4.8179999999999996</v>
      </c>
      <c r="AJ4342">
        <v>5.07</v>
      </c>
      <c r="AK4342">
        <v>1.2919499999999999</v>
      </c>
      <c r="AR4342" s="3"/>
    </row>
    <row r="4343" spans="1:44" hidden="1" outlineLevel="1" x14ac:dyDescent="0.2">
      <c r="A4343" s="2">
        <v>38951</v>
      </c>
      <c r="B4343">
        <v>12.19</v>
      </c>
      <c r="E4343" s="2">
        <v>38951</v>
      </c>
      <c r="F4343">
        <v>1298.82</v>
      </c>
      <c r="G4343">
        <f t="shared" si="606"/>
        <v>1.0019113385535405E-3</v>
      </c>
      <c r="H4343" s="2">
        <v>38951</v>
      </c>
      <c r="I4343">
        <v>1988.1</v>
      </c>
      <c r="J4343">
        <f t="shared" si="607"/>
        <v>1.0019586024943017E-3</v>
      </c>
      <c r="K4343">
        <f t="shared" si="603"/>
        <v>7.9915860249430164E-4</v>
      </c>
      <c r="L4343">
        <v>-4.6039870630249476E-3</v>
      </c>
      <c r="N4343" s="2">
        <v>38951</v>
      </c>
      <c r="O4343">
        <v>25.62</v>
      </c>
      <c r="Q4343" s="2">
        <v>38951</v>
      </c>
      <c r="R4343">
        <v>30344.67</v>
      </c>
      <c r="S4343" s="8">
        <f t="shared" si="608"/>
        <v>-1.9142525038077673E-2</v>
      </c>
      <c r="T4343" s="9">
        <f t="shared" si="604"/>
        <v>-1.9345325038077673E-2</v>
      </c>
      <c r="U4343" s="3">
        <f>Sheet1!$B$17+Sheet1!$B$18*'Portfolio allocation'!K4343</f>
        <v>1.4046138865084479E-3</v>
      </c>
      <c r="V4343" s="13">
        <f t="shared" si="609"/>
        <v>-2.0749938924586122E-2</v>
      </c>
      <c r="W4343" s="13"/>
      <c r="X4343" s="2">
        <v>38951</v>
      </c>
      <c r="Y4343">
        <v>75.410200000000003</v>
      </c>
      <c r="AA4343" s="2">
        <v>38951</v>
      </c>
      <c r="AB4343">
        <v>979.32</v>
      </c>
      <c r="AC4343">
        <f t="shared" si="610"/>
        <v>-4.158997773054951E-3</v>
      </c>
      <c r="AD4343">
        <f t="shared" si="605"/>
        <v>-4.3617977730549514E-3</v>
      </c>
      <c r="AE4343">
        <f>Sheet2!$B$17+Sheet2!$B$18*'Portfolio allocation'!K4343</f>
        <v>7.6401922908221349E-4</v>
      </c>
      <c r="AF4343">
        <f t="shared" si="611"/>
        <v>-5.125817002137165E-3</v>
      </c>
      <c r="AH4343" s="2">
        <v>38951</v>
      </c>
      <c r="AI4343">
        <v>4.8109999999999999</v>
      </c>
      <c r="AJ4343">
        <v>5.07</v>
      </c>
      <c r="AK4343">
        <v>1.28135</v>
      </c>
      <c r="AR4343" s="3"/>
    </row>
    <row r="4344" spans="1:44" hidden="1" outlineLevel="1" x14ac:dyDescent="0.2">
      <c r="A4344" s="2">
        <v>38952</v>
      </c>
      <c r="B4344">
        <v>12.4</v>
      </c>
      <c r="E4344" s="2">
        <v>38952</v>
      </c>
      <c r="F4344">
        <v>1292.99</v>
      </c>
      <c r="G4344">
        <f t="shared" si="606"/>
        <v>-4.4886897337582665E-3</v>
      </c>
      <c r="H4344" s="2">
        <v>38952</v>
      </c>
      <c r="I4344">
        <v>1979.35</v>
      </c>
      <c r="J4344">
        <f t="shared" si="607"/>
        <v>-4.4011870630249472E-3</v>
      </c>
      <c r="K4344">
        <f t="shared" si="603"/>
        <v>-4.6039870630249476E-3</v>
      </c>
      <c r="L4344">
        <v>2.1919255412131164E-3</v>
      </c>
      <c r="N4344" s="2">
        <v>38952</v>
      </c>
      <c r="O4344">
        <v>25.67</v>
      </c>
      <c r="Q4344" s="2">
        <v>38952</v>
      </c>
      <c r="R4344">
        <v>30403.9</v>
      </c>
      <c r="S4344" s="8">
        <f t="shared" si="608"/>
        <v>1.9519078638852161E-3</v>
      </c>
      <c r="T4344" s="9">
        <f t="shared" si="604"/>
        <v>1.7491078638852161E-3</v>
      </c>
      <c r="U4344" s="3">
        <f>Sheet1!$B$17+Sheet1!$B$18*'Portfolio allocation'!K4344</f>
        <v>-4.7940117548963563E-3</v>
      </c>
      <c r="V4344" s="13">
        <f t="shared" si="609"/>
        <v>6.5431196187815729E-3</v>
      </c>
      <c r="W4344" s="13"/>
      <c r="X4344" s="2">
        <v>38952</v>
      </c>
      <c r="Y4344">
        <v>75.142799999999994</v>
      </c>
      <c r="AA4344" s="2">
        <v>38952</v>
      </c>
      <c r="AB4344">
        <v>975.84</v>
      </c>
      <c r="AC4344">
        <f t="shared" si="610"/>
        <v>-3.5534860923907008E-3</v>
      </c>
      <c r="AD4344">
        <f t="shared" si="605"/>
        <v>-3.7562860923907007E-3</v>
      </c>
      <c r="AE4344">
        <f>Sheet2!$B$17+Sheet2!$B$18*'Portfolio allocation'!K4344</f>
        <v>-4.0405957434105928E-3</v>
      </c>
      <c r="AF4344">
        <f t="shared" si="611"/>
        <v>2.8430965101989203E-4</v>
      </c>
      <c r="AH4344" s="2">
        <v>38952</v>
      </c>
      <c r="AI4344">
        <v>4.819</v>
      </c>
      <c r="AJ4344">
        <v>5.07</v>
      </c>
      <c r="AK4344">
        <v>1.27955</v>
      </c>
      <c r="AR4344" s="3"/>
    </row>
    <row r="4345" spans="1:44" hidden="1" outlineLevel="1" x14ac:dyDescent="0.2">
      <c r="A4345" s="2">
        <v>38953</v>
      </c>
      <c r="B4345">
        <v>12.4</v>
      </c>
      <c r="E4345" s="2">
        <v>38953</v>
      </c>
      <c r="F4345">
        <v>1296.06</v>
      </c>
      <c r="G4345">
        <f t="shared" si="606"/>
        <v>2.3743416422399299E-3</v>
      </c>
      <c r="H4345" s="2">
        <v>38953</v>
      </c>
      <c r="I4345">
        <v>1984.09</v>
      </c>
      <c r="J4345">
        <f t="shared" si="607"/>
        <v>2.3947255412131163E-3</v>
      </c>
      <c r="K4345">
        <f t="shared" si="603"/>
        <v>2.1919255412131164E-3</v>
      </c>
      <c r="L4345">
        <v>-8.4793202526095275E-4</v>
      </c>
      <c r="N4345" s="2">
        <v>38953</v>
      </c>
      <c r="O4345">
        <v>25.74</v>
      </c>
      <c r="Q4345" s="2">
        <v>38953</v>
      </c>
      <c r="R4345">
        <v>30486.799999999999</v>
      </c>
      <c r="S4345" s="8">
        <f t="shared" si="608"/>
        <v>2.7266238870671256E-3</v>
      </c>
      <c r="T4345" s="9">
        <f t="shared" si="604"/>
        <v>2.5238238870671256E-3</v>
      </c>
      <c r="U4345" s="3">
        <f>Sheet1!$B$17+Sheet1!$B$18*'Portfolio allocation'!K4345</f>
        <v>3.0024314160148734E-3</v>
      </c>
      <c r="V4345" s="13">
        <f t="shared" si="609"/>
        <v>-4.7860752894774783E-4</v>
      </c>
      <c r="W4345" s="13"/>
      <c r="X4345" s="2">
        <v>38953</v>
      </c>
      <c r="Y4345">
        <v>75.820899999999995</v>
      </c>
      <c r="AA4345" s="2">
        <v>38953</v>
      </c>
      <c r="AB4345">
        <v>984.65</v>
      </c>
      <c r="AC4345">
        <f t="shared" si="610"/>
        <v>9.0281193638301893E-3</v>
      </c>
      <c r="AD4345">
        <f t="shared" si="605"/>
        <v>8.8253193638301898E-3</v>
      </c>
      <c r="AE4345">
        <f>Sheet2!$B$17+Sheet2!$B$18*'Portfolio allocation'!K4345</f>
        <v>2.0025031236892464E-3</v>
      </c>
      <c r="AF4345">
        <f t="shared" si="611"/>
        <v>6.8228162401409434E-3</v>
      </c>
      <c r="AH4345" s="2">
        <v>38953</v>
      </c>
      <c r="AI4345">
        <v>4.806</v>
      </c>
      <c r="AJ4345">
        <v>5.07</v>
      </c>
      <c r="AK4345">
        <v>1.27945</v>
      </c>
      <c r="AR4345" s="3"/>
    </row>
    <row r="4346" spans="1:44" hidden="1" outlineLevel="1" x14ac:dyDescent="0.2">
      <c r="A4346" s="2">
        <v>38954</v>
      </c>
      <c r="B4346">
        <v>12.31</v>
      </c>
      <c r="E4346" s="2">
        <v>38954</v>
      </c>
      <c r="F4346">
        <v>1295.0899999999999</v>
      </c>
      <c r="G4346">
        <f t="shared" si="606"/>
        <v>-7.4842214095027781E-4</v>
      </c>
      <c r="H4346" s="2">
        <v>38954</v>
      </c>
      <c r="I4346">
        <v>1982.81</v>
      </c>
      <c r="J4346">
        <f t="shared" si="607"/>
        <v>-6.451320252609527E-4</v>
      </c>
      <c r="K4346">
        <f t="shared" si="603"/>
        <v>-8.4793202526095275E-4</v>
      </c>
      <c r="L4346">
        <v>4.9670312616943348E-3</v>
      </c>
      <c r="N4346" s="2">
        <v>38954</v>
      </c>
      <c r="O4346">
        <v>25.85</v>
      </c>
      <c r="Q4346" s="2">
        <v>38954</v>
      </c>
      <c r="R4346">
        <v>30617.08</v>
      </c>
      <c r="S4346" s="8">
        <f t="shared" si="608"/>
        <v>4.2733248487871744E-3</v>
      </c>
      <c r="T4346" s="9">
        <f t="shared" si="604"/>
        <v>4.0705248487871741E-3</v>
      </c>
      <c r="U4346" s="3">
        <f>Sheet1!$B$17+Sheet1!$B$18*'Portfolio allocation'!K4346</f>
        <v>-4.8497022447999616E-4</v>
      </c>
      <c r="V4346" s="13">
        <f t="shared" si="609"/>
        <v>4.5554950732671698E-3</v>
      </c>
      <c r="W4346" s="13"/>
      <c r="X4346" s="2">
        <v>38954</v>
      </c>
      <c r="Y4346">
        <v>76.298500000000004</v>
      </c>
      <c r="AA4346" s="2">
        <v>38954</v>
      </c>
      <c r="AB4346">
        <v>990.85</v>
      </c>
      <c r="AC4346">
        <f t="shared" si="610"/>
        <v>6.296653633270699E-3</v>
      </c>
      <c r="AD4346">
        <f t="shared" si="605"/>
        <v>6.0942536332706989E-3</v>
      </c>
      <c r="AE4346">
        <f>Sheet2!$B$17+Sheet2!$B$18*'Portfolio allocation'!K4346</f>
        <v>-7.0061577820015267E-4</v>
      </c>
      <c r="AF4346">
        <f t="shared" si="611"/>
        <v>6.7948694114708516E-3</v>
      </c>
      <c r="AH4346" s="2">
        <v>38954</v>
      </c>
      <c r="AI4346">
        <v>4.7839999999999998</v>
      </c>
      <c r="AJ4346">
        <v>5.0599999999999996</v>
      </c>
      <c r="AK4346">
        <v>1.2746500000000001</v>
      </c>
      <c r="AR4346" s="3"/>
    </row>
    <row r="4347" spans="1:44" hidden="1" outlineLevel="1" x14ac:dyDescent="0.2">
      <c r="A4347" s="2">
        <v>38957</v>
      </c>
      <c r="B4347">
        <v>12.18</v>
      </c>
      <c r="E4347" s="2">
        <v>38957</v>
      </c>
      <c r="F4347">
        <v>1301.78</v>
      </c>
      <c r="G4347">
        <f t="shared" si="606"/>
        <v>5.1656641623363253E-3</v>
      </c>
      <c r="H4347" s="2">
        <v>38957</v>
      </c>
      <c r="I4347">
        <v>1993.06</v>
      </c>
      <c r="J4347">
        <f t="shared" si="607"/>
        <v>5.169431261694335E-3</v>
      </c>
      <c r="K4347">
        <f t="shared" si="603"/>
        <v>4.9670312616943348E-3</v>
      </c>
      <c r="L4347">
        <v>1.8740079114528275E-3</v>
      </c>
      <c r="N4347" s="2">
        <v>38957</v>
      </c>
      <c r="O4347">
        <v>25.95</v>
      </c>
      <c r="Q4347" s="2">
        <v>38957</v>
      </c>
      <c r="R4347">
        <v>30735.53</v>
      </c>
      <c r="S4347" s="8">
        <f t="shared" si="608"/>
        <v>3.8687556096139719E-3</v>
      </c>
      <c r="T4347" s="9">
        <f t="shared" si="604"/>
        <v>3.6663556096139718E-3</v>
      </c>
      <c r="U4347" s="3">
        <f>Sheet1!$B$17+Sheet1!$B$18*'Portfolio allocation'!K4347</f>
        <v>6.1861030290826877E-3</v>
      </c>
      <c r="V4347" s="13">
        <f t="shared" si="609"/>
        <v>-2.519747419468716E-3</v>
      </c>
      <c r="W4347" s="13"/>
      <c r="X4347" s="2">
        <v>38957</v>
      </c>
      <c r="Y4347">
        <v>76.718800000000002</v>
      </c>
      <c r="AA4347" s="2">
        <v>38957</v>
      </c>
      <c r="AB4347">
        <v>996.31</v>
      </c>
      <c r="AC4347">
        <f t="shared" si="610"/>
        <v>5.5104203461673329E-3</v>
      </c>
      <c r="AD4347">
        <f t="shared" si="605"/>
        <v>5.3072203461673332E-3</v>
      </c>
      <c r="AE4347">
        <f>Sheet2!$B$17+Sheet2!$B$18*'Portfolio allocation'!K4347</f>
        <v>4.4701979296913252E-3</v>
      </c>
      <c r="AF4347">
        <f t="shared" si="611"/>
        <v>8.3702241647600796E-4</v>
      </c>
      <c r="AH4347" s="2">
        <v>38957</v>
      </c>
      <c r="AI4347">
        <v>4.7930000000000001</v>
      </c>
      <c r="AJ4347">
        <v>5.08</v>
      </c>
      <c r="AK4347">
        <v>1.27905</v>
      </c>
      <c r="AR4347" s="3"/>
    </row>
    <row r="4348" spans="1:44" hidden="1" outlineLevel="1" x14ac:dyDescent="0.2">
      <c r="A4348" s="2">
        <v>38958</v>
      </c>
      <c r="B4348">
        <v>12.28</v>
      </c>
      <c r="E4348" s="2">
        <v>38958</v>
      </c>
      <c r="F4348">
        <v>1304.28</v>
      </c>
      <c r="G4348">
        <f t="shared" si="606"/>
        <v>1.920447387423474E-3</v>
      </c>
      <c r="H4348" s="2">
        <v>38958</v>
      </c>
      <c r="I4348">
        <v>1997.2</v>
      </c>
      <c r="J4348">
        <f t="shared" si="607"/>
        <v>2.0772079114528275E-3</v>
      </c>
      <c r="K4348">
        <f t="shared" si="603"/>
        <v>1.8740079114528275E-3</v>
      </c>
      <c r="L4348">
        <v>2.3821686360907794E-4</v>
      </c>
      <c r="N4348" s="2">
        <v>38958</v>
      </c>
      <c r="O4348">
        <v>25.84</v>
      </c>
      <c r="Q4348" s="2">
        <v>38958</v>
      </c>
      <c r="R4348">
        <v>30605.25</v>
      </c>
      <c r="S4348" s="8">
        <f t="shared" si="608"/>
        <v>-4.2387425887888686E-3</v>
      </c>
      <c r="T4348" s="9">
        <f t="shared" si="604"/>
        <v>-4.4419425887888683E-3</v>
      </c>
      <c r="U4348" s="3">
        <f>Sheet1!$B$17+Sheet1!$B$18*'Portfolio allocation'!K4348</f>
        <v>2.6377082540496696E-3</v>
      </c>
      <c r="V4348" s="13">
        <f t="shared" si="609"/>
        <v>-7.0796508428385384E-3</v>
      </c>
      <c r="W4348" s="13"/>
      <c r="X4348" s="2">
        <v>38958</v>
      </c>
      <c r="Y4348">
        <v>77.750399999999999</v>
      </c>
      <c r="AA4348" s="2">
        <v>38958</v>
      </c>
      <c r="AB4348">
        <v>1009.71</v>
      </c>
      <c r="AC4348">
        <f t="shared" si="610"/>
        <v>1.3449629131495389E-2</v>
      </c>
      <c r="AD4348">
        <f t="shared" si="605"/>
        <v>1.3247229131495388E-2</v>
      </c>
      <c r="AE4348">
        <f>Sheet2!$B$17+Sheet2!$B$18*'Portfolio allocation'!K4348</f>
        <v>1.7198026564941024E-3</v>
      </c>
      <c r="AF4348">
        <f t="shared" si="611"/>
        <v>1.1527426475001285E-2</v>
      </c>
      <c r="AH4348" s="2">
        <v>38958</v>
      </c>
      <c r="AI4348">
        <v>4.7859999999999996</v>
      </c>
      <c r="AJ4348">
        <v>5.0599999999999996</v>
      </c>
      <c r="AK4348">
        <v>1.27555</v>
      </c>
      <c r="AR4348" s="3"/>
    </row>
    <row r="4349" spans="1:44" hidden="1" outlineLevel="1" x14ac:dyDescent="0.2">
      <c r="A4349" s="2">
        <v>38959</v>
      </c>
      <c r="B4349">
        <v>12.22</v>
      </c>
      <c r="E4349" s="2">
        <v>38959</v>
      </c>
      <c r="F4349">
        <v>1304.27</v>
      </c>
      <c r="G4349">
        <f t="shared" si="606"/>
        <v>-7.6670653540444889E-6</v>
      </c>
      <c r="H4349" s="2">
        <v>38959</v>
      </c>
      <c r="I4349">
        <v>1998.08</v>
      </c>
      <c r="J4349">
        <f t="shared" si="607"/>
        <v>4.4061686360907792E-4</v>
      </c>
      <c r="K4349">
        <f t="shared" si="603"/>
        <v>2.3821686360907794E-4</v>
      </c>
      <c r="L4349">
        <v>-5.3151710442021912E-4</v>
      </c>
      <c r="N4349" s="2">
        <v>38959</v>
      </c>
      <c r="O4349">
        <v>25.8</v>
      </c>
      <c r="Q4349" s="2">
        <v>38959</v>
      </c>
      <c r="R4349">
        <v>30557.86</v>
      </c>
      <c r="S4349" s="8">
        <f t="shared" si="608"/>
        <v>-1.5484271489368817E-3</v>
      </c>
      <c r="T4349" s="9">
        <f t="shared" si="604"/>
        <v>-1.7508271489368816E-3</v>
      </c>
      <c r="U4349" s="3">
        <f>Sheet1!$B$17+Sheet1!$B$18*'Portfolio allocation'!K4349</f>
        <v>7.6108730750514149E-4</v>
      </c>
      <c r="V4349" s="13">
        <f t="shared" si="609"/>
        <v>-2.5119144564420231E-3</v>
      </c>
      <c r="W4349" s="13"/>
      <c r="X4349" s="2">
        <v>38959</v>
      </c>
      <c r="Y4349">
        <v>77.578400000000002</v>
      </c>
      <c r="AA4349" s="2">
        <v>38959</v>
      </c>
      <c r="AB4349">
        <v>1007.47</v>
      </c>
      <c r="AC4349">
        <f t="shared" si="610"/>
        <v>-2.218458765388065E-3</v>
      </c>
      <c r="AD4349">
        <f t="shared" si="605"/>
        <v>-2.4196587653880649E-3</v>
      </c>
      <c r="AE4349">
        <f>Sheet2!$B$17+Sheet2!$B$18*'Portfolio allocation'!K4349</f>
        <v>2.6521552394740246E-4</v>
      </c>
      <c r="AF4349">
        <f t="shared" si="611"/>
        <v>-2.6848742893354673E-3</v>
      </c>
      <c r="AH4349" s="2">
        <v>38959</v>
      </c>
      <c r="AI4349">
        <v>4.7539999999999996</v>
      </c>
      <c r="AJ4349">
        <v>5.03</v>
      </c>
      <c r="AK4349">
        <v>1.28315</v>
      </c>
      <c r="AR4349" s="3"/>
    </row>
    <row r="4350" spans="1:44" hidden="1" outlineLevel="1" x14ac:dyDescent="0.2">
      <c r="A4350" s="2">
        <v>38960</v>
      </c>
      <c r="B4350">
        <v>12.31</v>
      </c>
      <c r="E4350" s="2">
        <v>38960</v>
      </c>
      <c r="F4350">
        <v>1303.82</v>
      </c>
      <c r="G4350">
        <f t="shared" si="606"/>
        <v>-3.4502058622831733E-4</v>
      </c>
      <c r="H4350" s="2">
        <v>38960</v>
      </c>
      <c r="I4350">
        <v>1997.42</v>
      </c>
      <c r="J4350">
        <f t="shared" si="607"/>
        <v>-3.3031710442021911E-4</v>
      </c>
      <c r="K4350">
        <f t="shared" si="603"/>
        <v>-5.3151710442021912E-4</v>
      </c>
      <c r="L4350">
        <v>5.3317364560283471E-3</v>
      </c>
      <c r="N4350" s="2">
        <v>38960</v>
      </c>
      <c r="O4350">
        <v>25.7</v>
      </c>
      <c r="Q4350" s="2">
        <v>38960</v>
      </c>
      <c r="R4350">
        <v>30439.43</v>
      </c>
      <c r="S4350" s="8">
        <f t="shared" si="608"/>
        <v>-3.8755986184896285E-3</v>
      </c>
      <c r="T4350" s="9">
        <f t="shared" si="604"/>
        <v>-4.0767986184896288E-3</v>
      </c>
      <c r="U4350" s="3">
        <f>Sheet1!$B$17+Sheet1!$B$18*'Portfolio allocation'!K4350</f>
        <v>-1.2197100827101475E-4</v>
      </c>
      <c r="V4350" s="13">
        <f t="shared" si="609"/>
        <v>-3.9548276102186145E-3</v>
      </c>
      <c r="W4350" s="13"/>
      <c r="X4350" s="2">
        <v>38960</v>
      </c>
      <c r="Y4350">
        <v>77.339600000000004</v>
      </c>
      <c r="AA4350" s="2">
        <v>38960</v>
      </c>
      <c r="AB4350">
        <v>1004.37</v>
      </c>
      <c r="AC4350">
        <f t="shared" si="610"/>
        <v>-3.0770147001896175E-3</v>
      </c>
      <c r="AD4350">
        <f t="shared" si="605"/>
        <v>-3.2774147001896174E-3</v>
      </c>
      <c r="AE4350">
        <f>Sheet2!$B$17+Sheet2!$B$18*'Portfolio allocation'!K4350</f>
        <v>-4.1925155811384918E-4</v>
      </c>
      <c r="AF4350">
        <f t="shared" si="611"/>
        <v>-2.8581631420757682E-3</v>
      </c>
      <c r="AH4350" s="2">
        <v>38960</v>
      </c>
      <c r="AI4350">
        <v>4.7320000000000002</v>
      </c>
      <c r="AJ4350">
        <v>5.01</v>
      </c>
      <c r="AK4350">
        <v>1.2800499999999999</v>
      </c>
      <c r="AR4350" s="3"/>
    </row>
    <row r="4351" spans="1:44" hidden="1" outlineLevel="1" x14ac:dyDescent="0.2">
      <c r="A4351" s="2">
        <v>38961</v>
      </c>
      <c r="B4351">
        <v>11.96</v>
      </c>
      <c r="E4351" s="2">
        <v>38961</v>
      </c>
      <c r="F4351">
        <v>1311.01</v>
      </c>
      <c r="G4351">
        <f t="shared" si="606"/>
        <v>5.5145648939272096E-3</v>
      </c>
      <c r="H4351" s="2">
        <v>38961</v>
      </c>
      <c r="I4351">
        <v>2008.47</v>
      </c>
      <c r="J4351">
        <f t="shared" si="607"/>
        <v>5.532136456028347E-3</v>
      </c>
      <c r="K4351">
        <f t="shared" si="603"/>
        <v>5.3317364560283471E-3</v>
      </c>
      <c r="L4351">
        <v>-1.996E-4</v>
      </c>
      <c r="N4351" s="2">
        <v>38961</v>
      </c>
      <c r="O4351">
        <v>25.84</v>
      </c>
      <c r="Q4351" s="2">
        <v>38961</v>
      </c>
      <c r="R4351">
        <v>30605.25</v>
      </c>
      <c r="S4351" s="8">
        <f t="shared" si="608"/>
        <v>5.4475395892761291E-3</v>
      </c>
      <c r="T4351" s="9">
        <f t="shared" si="604"/>
        <v>5.2471395892761293E-3</v>
      </c>
      <c r="U4351" s="3">
        <f>Sheet1!$B$17+Sheet1!$B$18*'Portfolio allocation'!K4351</f>
        <v>6.6045020708814395E-3</v>
      </c>
      <c r="V4351" s="13">
        <f t="shared" si="609"/>
        <v>-1.3573624816053103E-3</v>
      </c>
      <c r="W4351" s="13"/>
      <c r="X4351" s="2">
        <v>38961</v>
      </c>
      <c r="Y4351">
        <v>77.759900000000002</v>
      </c>
      <c r="AA4351" s="2">
        <v>38961</v>
      </c>
      <c r="AB4351">
        <v>1009.83</v>
      </c>
      <c r="AC4351">
        <f t="shared" si="610"/>
        <v>5.4362436154007376E-3</v>
      </c>
      <c r="AD4351">
        <f t="shared" si="605"/>
        <v>5.2366436154007373E-3</v>
      </c>
      <c r="AE4351">
        <f>Sheet2!$B$17+Sheet2!$B$18*'Portfolio allocation'!K4351</f>
        <v>4.7945030929641532E-3</v>
      </c>
      <c r="AF4351">
        <f t="shared" si="611"/>
        <v>4.4214052243658417E-4</v>
      </c>
      <c r="AH4351" s="2">
        <v>38961</v>
      </c>
      <c r="AI4351">
        <v>4.7249999999999996</v>
      </c>
      <c r="AJ4351">
        <v>4.99</v>
      </c>
      <c r="AK4351">
        <v>1.2803500000000001</v>
      </c>
      <c r="AR4351" s="3"/>
    </row>
    <row r="4352" spans="1:44" hidden="1" outlineLevel="1" x14ac:dyDescent="0.2">
      <c r="A4352" s="2">
        <v>38964</v>
      </c>
      <c r="B4352">
        <v>11.96</v>
      </c>
      <c r="E4352" s="2">
        <v>38964</v>
      </c>
      <c r="F4352">
        <v>1311.01</v>
      </c>
      <c r="G4352">
        <f t="shared" si="606"/>
        <v>0</v>
      </c>
      <c r="H4352" s="2">
        <v>38964</v>
      </c>
      <c r="I4352">
        <v>2008.47</v>
      </c>
      <c r="J4352">
        <f t="shared" si="607"/>
        <v>0</v>
      </c>
      <c r="K4352">
        <f t="shared" si="603"/>
        <v>-1.996E-4</v>
      </c>
      <c r="L4352">
        <v>1.5579567471757036E-3</v>
      </c>
      <c r="N4352" s="2">
        <v>38964</v>
      </c>
      <c r="O4352">
        <v>25.84</v>
      </c>
      <c r="Q4352" s="2">
        <v>38964</v>
      </c>
      <c r="R4352">
        <v>30605.25</v>
      </c>
      <c r="S4352" s="8">
        <f t="shared" si="608"/>
        <v>0</v>
      </c>
      <c r="T4352" s="9">
        <f t="shared" si="604"/>
        <v>-1.996E-4</v>
      </c>
      <c r="U4352" s="3">
        <f>Sheet1!$B$17+Sheet1!$B$18*'Portfolio allocation'!K4352</f>
        <v>2.5881270581793061E-4</v>
      </c>
      <c r="V4352" s="13">
        <f t="shared" si="609"/>
        <v>-4.5841270581793063E-4</v>
      </c>
      <c r="W4352" s="13"/>
      <c r="X4352" s="2">
        <v>38964</v>
      </c>
      <c r="Y4352">
        <v>77.759900000000002</v>
      </c>
      <c r="AA4352" s="2">
        <v>38964</v>
      </c>
      <c r="AB4352">
        <v>1009.83</v>
      </c>
      <c r="AC4352">
        <f t="shared" si="610"/>
        <v>0</v>
      </c>
      <c r="AD4352">
        <f t="shared" si="605"/>
        <v>-1.996E-4</v>
      </c>
      <c r="AE4352">
        <f>Sheet2!$B$17+Sheet2!$B$18*'Portfolio allocation'!K4352</f>
        <v>-1.2410240089219445E-4</v>
      </c>
      <c r="AF4352">
        <f t="shared" si="611"/>
        <v>-7.5497599107805547E-5</v>
      </c>
      <c r="AH4352" s="2">
        <v>38964</v>
      </c>
      <c r="AI4352">
        <v>4.7249999999999996</v>
      </c>
      <c r="AJ4352">
        <v>4.99</v>
      </c>
      <c r="AK4352">
        <v>1.2864500000000001</v>
      </c>
      <c r="AR4352" s="3"/>
    </row>
    <row r="4353" spans="1:44" hidden="1" outlineLevel="1" x14ac:dyDescent="0.2">
      <c r="A4353" s="2">
        <v>38965</v>
      </c>
      <c r="B4353">
        <v>12.63</v>
      </c>
      <c r="E4353" s="2">
        <v>38965</v>
      </c>
      <c r="F4353">
        <v>1313.25</v>
      </c>
      <c r="G4353">
        <f t="shared" si="606"/>
        <v>1.7086063416755781E-3</v>
      </c>
      <c r="H4353" s="2">
        <v>38965</v>
      </c>
      <c r="I4353">
        <v>2012</v>
      </c>
      <c r="J4353">
        <f t="shared" si="607"/>
        <v>1.7575567471757036E-3</v>
      </c>
      <c r="K4353">
        <f t="shared" si="603"/>
        <v>1.5579567471757036E-3</v>
      </c>
      <c r="L4353">
        <v>-9.9324103379720956E-3</v>
      </c>
      <c r="N4353" s="2">
        <v>38965</v>
      </c>
      <c r="O4353">
        <v>25.61</v>
      </c>
      <c r="Q4353" s="2">
        <v>38965</v>
      </c>
      <c r="R4353">
        <v>30332.82</v>
      </c>
      <c r="S4353" s="8">
        <f t="shared" si="608"/>
        <v>-8.9014139730928532E-3</v>
      </c>
      <c r="T4353" s="9">
        <f t="shared" si="604"/>
        <v>-9.1010139730928526E-3</v>
      </c>
      <c r="U4353" s="3">
        <f>Sheet1!$B$17+Sheet1!$B$18*'Portfolio allocation'!K4353</f>
        <v>2.2751263485892787E-3</v>
      </c>
      <c r="V4353" s="13">
        <f t="shared" si="609"/>
        <v>-1.1376140321682132E-2</v>
      </c>
      <c r="W4353" s="13"/>
      <c r="X4353" s="2">
        <v>38965</v>
      </c>
      <c r="Y4353">
        <v>77.224999999999994</v>
      </c>
      <c r="AA4353" s="2">
        <v>38965</v>
      </c>
      <c r="AB4353">
        <v>1002.88</v>
      </c>
      <c r="AC4353">
        <f t="shared" si="610"/>
        <v>-6.8823465335750011E-3</v>
      </c>
      <c r="AD4353">
        <f t="shared" si="605"/>
        <v>-7.0831465335750013E-3</v>
      </c>
      <c r="AE4353">
        <f>Sheet2!$B$17+Sheet2!$B$18*'Portfolio allocation'!K4353</f>
        <v>1.4387618980244298E-3</v>
      </c>
      <c r="AF4353">
        <f t="shared" si="611"/>
        <v>-8.5219084315994315E-3</v>
      </c>
      <c r="AH4353" s="2">
        <v>38965</v>
      </c>
      <c r="AI4353">
        <v>4.7830000000000004</v>
      </c>
      <c r="AJ4353">
        <v>5.0199999999999996</v>
      </c>
      <c r="AK4353">
        <v>1.2806500000000001</v>
      </c>
      <c r="AR4353" s="3"/>
    </row>
    <row r="4354" spans="1:44" hidden="1" outlineLevel="1" x14ac:dyDescent="0.2">
      <c r="A4354" s="2">
        <v>38966</v>
      </c>
      <c r="B4354">
        <v>13.74</v>
      </c>
      <c r="E4354" s="2">
        <v>38966</v>
      </c>
      <c r="F4354">
        <v>1300.26</v>
      </c>
      <c r="G4354">
        <f t="shared" si="606"/>
        <v>-9.8914905768132666E-3</v>
      </c>
      <c r="H4354" s="2">
        <v>38966</v>
      </c>
      <c r="I4354">
        <v>1992.42</v>
      </c>
      <c r="J4354">
        <f t="shared" si="607"/>
        <v>-9.7316103379720964E-3</v>
      </c>
      <c r="K4354">
        <f t="shared" si="603"/>
        <v>-9.9324103379720956E-3</v>
      </c>
      <c r="L4354">
        <v>-4.9638519669548123E-3</v>
      </c>
      <c r="N4354" s="2">
        <v>38966</v>
      </c>
      <c r="O4354">
        <v>25.61</v>
      </c>
      <c r="Q4354" s="2">
        <v>38966</v>
      </c>
      <c r="R4354">
        <v>30332.82</v>
      </c>
      <c r="S4354" s="8">
        <f t="shared" si="608"/>
        <v>0</v>
      </c>
      <c r="T4354" s="9">
        <f t="shared" si="604"/>
        <v>-2.0079999999999997E-4</v>
      </c>
      <c r="U4354" s="3">
        <f>Sheet1!$B$17+Sheet1!$B$18*'Portfolio allocation'!K4354</f>
        <v>-1.0906913976119637E-2</v>
      </c>
      <c r="V4354" s="13">
        <f t="shared" si="609"/>
        <v>1.0706113976119638E-2</v>
      </c>
      <c r="W4354" s="13"/>
      <c r="X4354" s="2">
        <v>38966</v>
      </c>
      <c r="Y4354">
        <v>76.680599999999998</v>
      </c>
      <c r="AA4354" s="2">
        <v>38966</v>
      </c>
      <c r="AB4354">
        <v>995.81</v>
      </c>
      <c r="AC4354">
        <f t="shared" si="610"/>
        <v>-7.0496968730058285E-3</v>
      </c>
      <c r="AD4354">
        <f t="shared" si="605"/>
        <v>-7.2504968730058286E-3</v>
      </c>
      <c r="AE4354">
        <f>Sheet2!$B$17+Sheet2!$B$18*'Portfolio allocation'!K4354</f>
        <v>-8.7787656598660897E-3</v>
      </c>
      <c r="AF4354">
        <f t="shared" si="611"/>
        <v>1.5282687868602611E-3</v>
      </c>
      <c r="AH4354" s="2">
        <v>38966</v>
      </c>
      <c r="AI4354">
        <v>4.7990000000000004</v>
      </c>
      <c r="AJ4354">
        <v>5.0199999999999996</v>
      </c>
      <c r="AK4354">
        <v>1.27885</v>
      </c>
      <c r="AR4354" s="3"/>
    </row>
    <row r="4355" spans="1:44" hidden="1" outlineLevel="1" x14ac:dyDescent="0.2">
      <c r="A4355" s="2">
        <v>38967</v>
      </c>
      <c r="B4355">
        <v>13.88</v>
      </c>
      <c r="E4355" s="2">
        <v>38967</v>
      </c>
      <c r="F4355">
        <v>1294.02</v>
      </c>
      <c r="G4355">
        <f t="shared" si="606"/>
        <v>-4.7990401919616454E-3</v>
      </c>
      <c r="H4355" s="2">
        <v>38967</v>
      </c>
      <c r="I4355">
        <v>1982.93</v>
      </c>
      <c r="J4355">
        <f t="shared" si="607"/>
        <v>-4.7630519669548121E-3</v>
      </c>
      <c r="K4355">
        <f t="shared" si="603"/>
        <v>-4.9638519669548123E-3</v>
      </c>
      <c r="L4355">
        <v>3.5865248173156958E-3</v>
      </c>
      <c r="N4355" s="2">
        <v>38967</v>
      </c>
      <c r="O4355">
        <v>25.43</v>
      </c>
      <c r="Q4355" s="2">
        <v>38967</v>
      </c>
      <c r="R4355">
        <v>30119.63</v>
      </c>
      <c r="S4355" s="8">
        <f t="shared" si="608"/>
        <v>-7.0283606997304515E-3</v>
      </c>
      <c r="T4355" s="9">
        <f t="shared" si="604"/>
        <v>-7.2291606997304516E-3</v>
      </c>
      <c r="U4355" s="3">
        <f>Sheet1!$B$17+Sheet1!$B$18*'Portfolio allocation'!K4355</f>
        <v>-5.2068578928741987E-3</v>
      </c>
      <c r="V4355" s="13">
        <f t="shared" si="609"/>
        <v>-2.0223028068562529E-3</v>
      </c>
      <c r="W4355" s="13"/>
      <c r="X4355" s="2">
        <v>38967</v>
      </c>
      <c r="Y4355">
        <v>75.84</v>
      </c>
      <c r="AA4355" s="2">
        <v>38967</v>
      </c>
      <c r="AB4355">
        <v>984.9</v>
      </c>
      <c r="AC4355">
        <f t="shared" si="610"/>
        <v>-1.0955905242967967E-2</v>
      </c>
      <c r="AD4355">
        <f t="shared" si="605"/>
        <v>-1.1156705242967966E-2</v>
      </c>
      <c r="AE4355">
        <f>Sheet2!$B$17+Sheet2!$B$18*'Portfolio allocation'!K4355</f>
        <v>-4.3605967969690762E-3</v>
      </c>
      <c r="AF4355">
        <f t="shared" si="611"/>
        <v>-6.7961084459988901E-3</v>
      </c>
      <c r="AH4355" s="2">
        <v>38967</v>
      </c>
      <c r="AI4355">
        <v>4.7939999999999996</v>
      </c>
      <c r="AJ4355">
        <v>5.0199999999999996</v>
      </c>
      <c r="AK4355">
        <v>1.27315</v>
      </c>
      <c r="AR4355" s="3"/>
    </row>
    <row r="4356" spans="1:44" hidden="1" outlineLevel="1" x14ac:dyDescent="0.2">
      <c r="A4356" s="2">
        <v>38968</v>
      </c>
      <c r="B4356">
        <v>13.16</v>
      </c>
      <c r="E4356" s="2">
        <v>38968</v>
      </c>
      <c r="F4356">
        <v>1298.92</v>
      </c>
      <c r="G4356">
        <f t="shared" si="606"/>
        <v>3.7866493562697112E-3</v>
      </c>
      <c r="H4356" s="2">
        <v>38968</v>
      </c>
      <c r="I4356">
        <v>1990.44</v>
      </c>
      <c r="J4356">
        <f t="shared" si="607"/>
        <v>3.7873248173156959E-3</v>
      </c>
      <c r="K4356">
        <f t="shared" ref="K4356:K4419" si="612">J4356-(AJ4355/25000)</f>
        <v>3.5865248173156958E-3</v>
      </c>
      <c r="L4356">
        <v>3.2752155302338013E-4</v>
      </c>
      <c r="N4356" s="2">
        <v>38968</v>
      </c>
      <c r="O4356">
        <v>25.6</v>
      </c>
      <c r="Q4356" s="2">
        <v>38968</v>
      </c>
      <c r="R4356">
        <v>30320.98</v>
      </c>
      <c r="S4356" s="8">
        <f t="shared" si="608"/>
        <v>6.6850090787966554E-3</v>
      </c>
      <c r="T4356" s="9">
        <f t="shared" ref="T4356:T4419" si="613">S4356-(AJ4355/100/250)</f>
        <v>6.4842090787966553E-3</v>
      </c>
      <c r="U4356" s="3">
        <f>Sheet1!$B$17+Sheet1!$B$18*'Portfolio allocation'!K4356</f>
        <v>4.6023510494055588E-3</v>
      </c>
      <c r="V4356" s="13">
        <f t="shared" si="609"/>
        <v>1.8818580293910965E-3</v>
      </c>
      <c r="W4356" s="13"/>
      <c r="X4356" s="2">
        <v>38968</v>
      </c>
      <c r="Y4356">
        <v>77.043499999999995</v>
      </c>
      <c r="AA4356" s="2">
        <v>38968</v>
      </c>
      <c r="AB4356">
        <v>1000.53</v>
      </c>
      <c r="AC4356">
        <f t="shared" si="610"/>
        <v>1.5869631434663356E-2</v>
      </c>
      <c r="AD4356">
        <f t="shared" ref="AD4356:AD4419" si="614">AC4356-AJ4356/25000</f>
        <v>1.5669631434663357E-2</v>
      </c>
      <c r="AE4356">
        <f>Sheet2!$B$17+Sheet2!$B$18*'Portfolio allocation'!K4356</f>
        <v>3.2426163794450772E-3</v>
      </c>
      <c r="AF4356">
        <f t="shared" si="611"/>
        <v>1.2427015055218281E-2</v>
      </c>
      <c r="AH4356" s="2">
        <v>38968</v>
      </c>
      <c r="AI4356">
        <v>4.7779999999999996</v>
      </c>
      <c r="AJ4356">
        <v>5</v>
      </c>
      <c r="AK4356">
        <v>1.26685</v>
      </c>
      <c r="AR4356" s="3"/>
    </row>
    <row r="4357" spans="1:44" hidden="1" outlineLevel="1" x14ac:dyDescent="0.2">
      <c r="A4357" s="2">
        <v>38971</v>
      </c>
      <c r="B4357">
        <v>12.99</v>
      </c>
      <c r="E4357" s="2">
        <v>38971</v>
      </c>
      <c r="F4357">
        <v>1299.54</v>
      </c>
      <c r="G4357">
        <f t="shared" ref="G4357:G4420" si="615">(F4357/F4356)-1</f>
        <v>4.7731961937591549E-4</v>
      </c>
      <c r="H4357" s="2">
        <v>38971</v>
      </c>
      <c r="I4357">
        <v>1991.49</v>
      </c>
      <c r="J4357">
        <f t="shared" ref="J4357:J4420" si="616">(I4357/I4356)-1</f>
        <v>5.2752155302338011E-4</v>
      </c>
      <c r="K4357">
        <f t="shared" si="612"/>
        <v>3.2752155302338013E-4</v>
      </c>
      <c r="L4357">
        <v>1.0258305194603036E-2</v>
      </c>
      <c r="N4357" s="2">
        <v>38971</v>
      </c>
      <c r="O4357">
        <v>25.91</v>
      </c>
      <c r="Q4357" s="2">
        <v>38971</v>
      </c>
      <c r="R4357">
        <v>30688.14</v>
      </c>
      <c r="S4357" s="8">
        <f t="shared" ref="S4357:S4420" si="617">R4357/R4356-1</f>
        <v>1.2109107291387033E-2</v>
      </c>
      <c r="T4357" s="9">
        <f t="shared" si="613"/>
        <v>1.1909107291387033E-2</v>
      </c>
      <c r="U4357" s="3">
        <f>Sheet1!$B$17+Sheet1!$B$18*'Portfolio allocation'!K4357</f>
        <v>8.635399104830379E-4</v>
      </c>
      <c r="V4357" s="13">
        <f t="shared" ref="V4357:V4420" si="618">T4357-U4357</f>
        <v>1.1045567380903995E-2</v>
      </c>
      <c r="W4357" s="13"/>
      <c r="X4357" s="2">
        <v>38971</v>
      </c>
      <c r="Y4357">
        <v>77.301500000000004</v>
      </c>
      <c r="AA4357" s="2">
        <v>38971</v>
      </c>
      <c r="AB4357">
        <v>1003.88</v>
      </c>
      <c r="AC4357">
        <f t="shared" ref="AC4357:AC4420" si="619">AB4357/AB4356-1</f>
        <v>3.3482254405166056E-3</v>
      </c>
      <c r="AD4357">
        <f t="shared" si="614"/>
        <v>3.1470254405166057E-3</v>
      </c>
      <c r="AE4357">
        <f>Sheet2!$B$17+Sheet2!$B$18*'Portfolio allocation'!K4357</f>
        <v>3.4462753214328762E-4</v>
      </c>
      <c r="AF4357">
        <f t="shared" ref="AF4357:AF4420" si="620">AD4357-AE4357</f>
        <v>2.8023979083733183E-3</v>
      </c>
      <c r="AH4357" s="2">
        <v>38971</v>
      </c>
      <c r="AI4357">
        <v>4.8029999999999999</v>
      </c>
      <c r="AJ4357">
        <v>5.03</v>
      </c>
      <c r="AK4357">
        <v>1.26925</v>
      </c>
      <c r="AR4357" s="3"/>
    </row>
    <row r="4358" spans="1:44" hidden="1" outlineLevel="1" x14ac:dyDescent="0.2">
      <c r="A4358" s="2">
        <v>38972</v>
      </c>
      <c r="B4358">
        <v>11.92</v>
      </c>
      <c r="E4358" s="2">
        <v>38972</v>
      </c>
      <c r="F4358">
        <v>1313.11</v>
      </c>
      <c r="G4358">
        <f t="shared" si="615"/>
        <v>1.0442156455361173E-2</v>
      </c>
      <c r="H4358" s="2">
        <v>38972</v>
      </c>
      <c r="I4358">
        <v>2012.32</v>
      </c>
      <c r="J4358">
        <f t="shared" si="616"/>
        <v>1.0459505194603036E-2</v>
      </c>
      <c r="K4358">
        <f t="shared" si="612"/>
        <v>1.0258305194603036E-2</v>
      </c>
      <c r="L4358">
        <v>3.859190458773921E-3</v>
      </c>
      <c r="N4358" s="2">
        <v>38972</v>
      </c>
      <c r="O4358">
        <v>25.93</v>
      </c>
      <c r="Q4358" s="2">
        <v>38972</v>
      </c>
      <c r="R4358">
        <v>30711.84</v>
      </c>
      <c r="S4358" s="8">
        <f t="shared" si="617"/>
        <v>7.7228531934481204E-4</v>
      </c>
      <c r="T4358" s="9">
        <f t="shared" si="613"/>
        <v>5.7108531934481203E-4</v>
      </c>
      <c r="U4358" s="3">
        <f>Sheet1!$B$17+Sheet1!$B$18*'Portfolio allocation'!K4358</f>
        <v>1.225638658362993E-2</v>
      </c>
      <c r="V4358" s="13">
        <f t="shared" si="618"/>
        <v>-1.1685301264285118E-2</v>
      </c>
      <c r="W4358" s="13"/>
      <c r="X4358" s="2">
        <v>38972</v>
      </c>
      <c r="Y4358">
        <v>78.590900000000005</v>
      </c>
      <c r="AA4358" s="2">
        <v>38972</v>
      </c>
      <c r="AB4358">
        <v>1020.62</v>
      </c>
      <c r="AC4358">
        <f t="shared" si="619"/>
        <v>1.6675299836633961E-2</v>
      </c>
      <c r="AD4358">
        <f t="shared" si="614"/>
        <v>1.647449983663396E-2</v>
      </c>
      <c r="AE4358">
        <f>Sheet2!$B$17+Sheet2!$B$18*'Portfolio allocation'!K4358</f>
        <v>9.1753337034408012E-3</v>
      </c>
      <c r="AF4358">
        <f t="shared" si="620"/>
        <v>7.2991661331931589E-3</v>
      </c>
      <c r="AH4358" s="2">
        <v>38972</v>
      </c>
      <c r="AI4358">
        <v>4.7750000000000004</v>
      </c>
      <c r="AJ4358">
        <v>5.0199999999999996</v>
      </c>
      <c r="AK4358">
        <v>1.26895</v>
      </c>
      <c r="AR4358" s="3"/>
    </row>
    <row r="4359" spans="1:44" hidden="1" outlineLevel="1" x14ac:dyDescent="0.2">
      <c r="A4359" s="2">
        <v>38973</v>
      </c>
      <c r="B4359">
        <v>11.18</v>
      </c>
      <c r="E4359" s="2">
        <v>38973</v>
      </c>
      <c r="F4359">
        <v>1318.07</v>
      </c>
      <c r="G4359">
        <f t="shared" si="615"/>
        <v>3.7772920775869245E-3</v>
      </c>
      <c r="H4359" s="2">
        <v>38973</v>
      </c>
      <c r="I4359">
        <v>2020.49</v>
      </c>
      <c r="J4359">
        <f t="shared" si="616"/>
        <v>4.0599904587739211E-3</v>
      </c>
      <c r="K4359">
        <f t="shared" si="612"/>
        <v>3.859190458773921E-3</v>
      </c>
      <c r="L4359">
        <v>-1.5012644477330531E-3</v>
      </c>
      <c r="N4359" s="2">
        <v>38973</v>
      </c>
      <c r="O4359">
        <v>25.98</v>
      </c>
      <c r="Q4359" s="2">
        <v>38973</v>
      </c>
      <c r="R4359">
        <v>30771.06</v>
      </c>
      <c r="S4359" s="8">
        <f t="shared" si="617"/>
        <v>1.9282465654939518E-3</v>
      </c>
      <c r="T4359" s="9">
        <f t="shared" si="613"/>
        <v>1.7274465654939519E-3</v>
      </c>
      <c r="U4359" s="3">
        <f>Sheet1!$B$17+Sheet1!$B$18*'Portfolio allocation'!K4359</f>
        <v>4.9151599835527415E-3</v>
      </c>
      <c r="V4359" s="13">
        <f t="shared" si="618"/>
        <v>-3.1877134180587898E-3</v>
      </c>
      <c r="W4359" s="13"/>
      <c r="X4359" s="2">
        <v>38973</v>
      </c>
      <c r="Y4359">
        <v>78.524100000000004</v>
      </c>
      <c r="AA4359" s="2">
        <v>38973</v>
      </c>
      <c r="AB4359">
        <v>1019.75</v>
      </c>
      <c r="AC4359">
        <f t="shared" si="619"/>
        <v>-8.524230369775232E-4</v>
      </c>
      <c r="AD4359">
        <f t="shared" si="614"/>
        <v>-1.0520230369775233E-3</v>
      </c>
      <c r="AE4359">
        <f>Sheet2!$B$17+Sheet2!$B$18*'Portfolio allocation'!K4359</f>
        <v>3.4850776241593905E-3</v>
      </c>
      <c r="AF4359">
        <f t="shared" si="620"/>
        <v>-4.537100661136914E-3</v>
      </c>
      <c r="AH4359" s="2">
        <v>38973</v>
      </c>
      <c r="AI4359">
        <v>4.7629999999999999</v>
      </c>
      <c r="AJ4359">
        <v>4.99</v>
      </c>
      <c r="AK4359">
        <v>1.2677499999999999</v>
      </c>
      <c r="AR4359" s="3"/>
    </row>
    <row r="4360" spans="1:44" hidden="1" outlineLevel="1" x14ac:dyDescent="0.2">
      <c r="A4360" s="2">
        <v>38974</v>
      </c>
      <c r="B4360">
        <v>11.55</v>
      </c>
      <c r="E4360" s="2">
        <v>38974</v>
      </c>
      <c r="F4360">
        <v>1316.28</v>
      </c>
      <c r="G4360">
        <f t="shared" si="615"/>
        <v>-1.3580462342667188E-3</v>
      </c>
      <c r="H4360" s="2">
        <v>38974</v>
      </c>
      <c r="I4360">
        <v>2017.86</v>
      </c>
      <c r="J4360">
        <f t="shared" si="616"/>
        <v>-1.301664447733053E-3</v>
      </c>
      <c r="K4360">
        <f t="shared" si="612"/>
        <v>-1.5012644477330531E-3</v>
      </c>
      <c r="L4360">
        <v>2.5199041122774277E-3</v>
      </c>
      <c r="N4360" s="2">
        <v>38974</v>
      </c>
      <c r="O4360">
        <v>26.33</v>
      </c>
      <c r="Q4360" s="2">
        <v>38974</v>
      </c>
      <c r="R4360">
        <v>31185.599999999999</v>
      </c>
      <c r="S4360" s="8">
        <f t="shared" si="617"/>
        <v>1.347174910451554E-2</v>
      </c>
      <c r="T4360" s="9">
        <f t="shared" si="613"/>
        <v>1.3272149104515541E-2</v>
      </c>
      <c r="U4360" s="3">
        <f>Sheet1!$B$17+Sheet1!$B$18*'Portfolio allocation'!K4360</f>
        <v>-1.2344897371854694E-3</v>
      </c>
      <c r="V4360" s="13">
        <f t="shared" si="618"/>
        <v>1.450663884170101E-2</v>
      </c>
      <c r="W4360" s="13"/>
      <c r="X4360" s="2">
        <v>38974</v>
      </c>
      <c r="Y4360">
        <v>78.772400000000005</v>
      </c>
      <c r="AA4360" s="2">
        <v>38974</v>
      </c>
      <c r="AB4360">
        <v>1022.98</v>
      </c>
      <c r="AC4360">
        <f t="shared" si="619"/>
        <v>3.1674430007355703E-3</v>
      </c>
      <c r="AD4360">
        <f t="shared" si="614"/>
        <v>2.9666430007355702E-3</v>
      </c>
      <c r="AE4360">
        <f>Sheet2!$B$17+Sheet2!$B$18*'Portfolio allocation'!K4360</f>
        <v>-1.2815756362799342E-3</v>
      </c>
      <c r="AF4360">
        <f t="shared" si="620"/>
        <v>4.2482186370155044E-3</v>
      </c>
      <c r="AH4360" s="2">
        <v>38974</v>
      </c>
      <c r="AI4360">
        <v>4.7930000000000001</v>
      </c>
      <c r="AJ4360">
        <v>5.0199999999999996</v>
      </c>
      <c r="AK4360">
        <v>1.27495</v>
      </c>
      <c r="AR4360" s="3"/>
    </row>
    <row r="4361" spans="1:44" hidden="1" outlineLevel="1" x14ac:dyDescent="0.2">
      <c r="A4361" s="2">
        <v>38975</v>
      </c>
      <c r="B4361">
        <v>11.76</v>
      </c>
      <c r="E4361" s="2">
        <v>38975</v>
      </c>
      <c r="F4361">
        <v>1319.87</v>
      </c>
      <c r="G4361">
        <f t="shared" si="615"/>
        <v>2.7273832315313218E-3</v>
      </c>
      <c r="H4361" s="2">
        <v>38975</v>
      </c>
      <c r="I4361">
        <v>2023.35</v>
      </c>
      <c r="J4361">
        <f t="shared" si="616"/>
        <v>2.7207041122774278E-3</v>
      </c>
      <c r="K4361">
        <f t="shared" si="612"/>
        <v>2.5199041122774277E-3</v>
      </c>
      <c r="L4361">
        <v>8.0702892727414625E-4</v>
      </c>
      <c r="N4361" s="2">
        <v>38975</v>
      </c>
      <c r="O4361">
        <v>26.85</v>
      </c>
      <c r="Q4361" s="2">
        <v>38975</v>
      </c>
      <c r="R4361">
        <v>31801.5</v>
      </c>
      <c r="S4361" s="8">
        <f t="shared" si="617"/>
        <v>1.9749499769124323E-2</v>
      </c>
      <c r="T4361" s="9">
        <f t="shared" si="613"/>
        <v>1.9548699769124323E-2</v>
      </c>
      <c r="U4361" s="3">
        <f>Sheet1!$B$17+Sheet1!$B$18*'Portfolio allocation'!K4361</f>
        <v>3.3786967448222122E-3</v>
      </c>
      <c r="V4361" s="13">
        <f t="shared" si="618"/>
        <v>1.6170003024302111E-2</v>
      </c>
      <c r="W4361" s="13"/>
      <c r="X4361" s="2">
        <v>38975</v>
      </c>
      <c r="Y4361">
        <v>79.221299999999999</v>
      </c>
      <c r="AA4361" s="2">
        <v>38975</v>
      </c>
      <c r="AB4361">
        <v>1028.81</v>
      </c>
      <c r="AC4361">
        <f t="shared" si="619"/>
        <v>5.6990361492892383E-3</v>
      </c>
      <c r="AD4361">
        <f t="shared" si="614"/>
        <v>5.497836149289238E-3</v>
      </c>
      <c r="AE4361">
        <f>Sheet2!$B$17+Sheet2!$B$18*'Portfolio allocation'!K4361</f>
        <v>2.2941500365697542E-3</v>
      </c>
      <c r="AF4361">
        <f t="shared" si="620"/>
        <v>3.2036861127194838E-3</v>
      </c>
      <c r="AH4361" s="2">
        <v>38975</v>
      </c>
      <c r="AI4361">
        <v>4.798</v>
      </c>
      <c r="AJ4361">
        <v>5.03</v>
      </c>
      <c r="AK4361">
        <v>1.26505</v>
      </c>
      <c r="AR4361" s="3"/>
    </row>
    <row r="4362" spans="1:44" hidden="1" outlineLevel="1" x14ac:dyDescent="0.2">
      <c r="A4362" s="2">
        <v>38978</v>
      </c>
      <c r="B4362">
        <v>11.78</v>
      </c>
      <c r="E4362" s="2">
        <v>38978</v>
      </c>
      <c r="F4362">
        <v>1321.18</v>
      </c>
      <c r="G4362">
        <f t="shared" si="615"/>
        <v>9.9252199080224202E-4</v>
      </c>
      <c r="H4362" s="2">
        <v>38978</v>
      </c>
      <c r="I4362">
        <v>2025.39</v>
      </c>
      <c r="J4362">
        <f t="shared" si="616"/>
        <v>1.0082289272741463E-3</v>
      </c>
      <c r="K4362">
        <f t="shared" si="612"/>
        <v>8.0702892727414625E-4</v>
      </c>
      <c r="L4362">
        <v>-2.3690837932448289E-3</v>
      </c>
      <c r="N4362" s="2">
        <v>38978</v>
      </c>
      <c r="O4362">
        <v>26.79</v>
      </c>
      <c r="Q4362" s="2">
        <v>38978</v>
      </c>
      <c r="R4362">
        <v>31730.43</v>
      </c>
      <c r="S4362" s="8">
        <f t="shared" si="617"/>
        <v>-2.234800245271451E-3</v>
      </c>
      <c r="T4362" s="9">
        <f t="shared" si="613"/>
        <v>-2.436000245271451E-3</v>
      </c>
      <c r="U4362" s="3">
        <f>Sheet1!$B$17+Sheet1!$B$18*'Portfolio allocation'!K4362</f>
        <v>1.4136429225564406E-3</v>
      </c>
      <c r="V4362" s="13">
        <f t="shared" si="618"/>
        <v>-3.8496431678278916E-3</v>
      </c>
      <c r="W4362" s="13"/>
      <c r="X4362" s="2">
        <v>38978</v>
      </c>
      <c r="Y4362">
        <v>78.552700000000002</v>
      </c>
      <c r="AA4362" s="2">
        <v>38978</v>
      </c>
      <c r="AB4362">
        <v>1020.13</v>
      </c>
      <c r="AC4362">
        <f t="shared" si="619"/>
        <v>-8.4369319893857764E-3</v>
      </c>
      <c r="AD4362">
        <f t="shared" si="614"/>
        <v>-8.6385319893857761E-3</v>
      </c>
      <c r="AE4362">
        <f>Sheet2!$B$17+Sheet2!$B$18*'Portfolio allocation'!K4362</f>
        <v>7.710177226665963E-4</v>
      </c>
      <c r="AF4362">
        <f t="shared" si="620"/>
        <v>-9.4095497120523716E-3</v>
      </c>
      <c r="AH4362" s="2">
        <v>38978</v>
      </c>
      <c r="AI4362">
        <v>4.8120000000000003</v>
      </c>
      <c r="AJ4362">
        <v>5.04</v>
      </c>
      <c r="AK4362">
        <v>1.2685500000000001</v>
      </c>
      <c r="AR4362" s="3"/>
    </row>
    <row r="4363" spans="1:44" hidden="1" outlineLevel="1" x14ac:dyDescent="0.2">
      <c r="A4363" s="2">
        <v>38979</v>
      </c>
      <c r="B4363">
        <v>11.98</v>
      </c>
      <c r="E4363" s="2">
        <v>38979</v>
      </c>
      <c r="F4363">
        <v>1318.31</v>
      </c>
      <c r="G4363">
        <f t="shared" si="615"/>
        <v>-2.1723005192328948E-3</v>
      </c>
      <c r="H4363" s="2">
        <v>38979</v>
      </c>
      <c r="I4363">
        <v>2021</v>
      </c>
      <c r="J4363">
        <f t="shared" si="616"/>
        <v>-2.1674837932448288E-3</v>
      </c>
      <c r="K4363">
        <f t="shared" si="612"/>
        <v>-2.3690837932448289E-3</v>
      </c>
      <c r="L4363">
        <v>5.0403802078177956E-3</v>
      </c>
      <c r="N4363" s="2">
        <v>38979</v>
      </c>
      <c r="O4363">
        <v>26.86</v>
      </c>
      <c r="Q4363" s="2">
        <v>38979</v>
      </c>
      <c r="R4363">
        <v>31813.33</v>
      </c>
      <c r="S4363" s="8">
        <f t="shared" si="617"/>
        <v>2.6126339920387043E-3</v>
      </c>
      <c r="T4363" s="9">
        <f t="shared" si="613"/>
        <v>2.4110339920387041E-3</v>
      </c>
      <c r="U4363" s="3">
        <f>Sheet1!$B$17+Sheet1!$B$18*'Portfolio allocation'!K4363</f>
        <v>-2.230074083823563E-3</v>
      </c>
      <c r="V4363" s="13">
        <f t="shared" si="618"/>
        <v>4.6411080758622675E-3</v>
      </c>
      <c r="W4363" s="13"/>
      <c r="X4363" s="2">
        <v>38979</v>
      </c>
      <c r="Y4363">
        <v>78.199299999999994</v>
      </c>
      <c r="AA4363" s="2">
        <v>38979</v>
      </c>
      <c r="AB4363">
        <v>1015.54</v>
      </c>
      <c r="AC4363">
        <f t="shared" si="619"/>
        <v>-4.4994265436758552E-3</v>
      </c>
      <c r="AD4363">
        <f t="shared" si="614"/>
        <v>-4.6990265436758554E-3</v>
      </c>
      <c r="AE4363">
        <f>Sheet2!$B$17+Sheet2!$B$18*'Portfolio allocation'!K4363</f>
        <v>-2.0532627383829062E-3</v>
      </c>
      <c r="AF4363">
        <f t="shared" si="620"/>
        <v>-2.6457638052929493E-3</v>
      </c>
      <c r="AH4363" s="2">
        <v>38979</v>
      </c>
      <c r="AI4363">
        <v>4.7389999999999999</v>
      </c>
      <c r="AJ4363">
        <v>4.99</v>
      </c>
      <c r="AK4363">
        <v>1.2704</v>
      </c>
      <c r="AR4363" s="3"/>
    </row>
    <row r="4364" spans="1:44" hidden="1" outlineLevel="1" x14ac:dyDescent="0.2">
      <c r="A4364" s="2">
        <v>38980</v>
      </c>
      <c r="B4364">
        <v>11.39</v>
      </c>
      <c r="E4364" s="2">
        <v>38980</v>
      </c>
      <c r="F4364">
        <v>1325.18</v>
      </c>
      <c r="G4364">
        <f t="shared" si="615"/>
        <v>5.2112173919640625E-3</v>
      </c>
      <c r="H4364" s="2">
        <v>38980</v>
      </c>
      <c r="I4364">
        <v>2031.59</v>
      </c>
      <c r="J4364">
        <f t="shared" si="616"/>
        <v>5.2399802078177959E-3</v>
      </c>
      <c r="K4364">
        <f t="shared" si="612"/>
        <v>5.0403802078177956E-3</v>
      </c>
      <c r="L4364">
        <v>-5.3732879173455034E-3</v>
      </c>
      <c r="N4364" s="2">
        <v>38980</v>
      </c>
      <c r="O4364">
        <v>27.18</v>
      </c>
      <c r="Q4364" s="2">
        <v>38980</v>
      </c>
      <c r="R4364">
        <v>32192.36</v>
      </c>
      <c r="S4364" s="8">
        <f t="shared" si="617"/>
        <v>1.1914188172065021E-2</v>
      </c>
      <c r="T4364" s="9">
        <f t="shared" si="613"/>
        <v>1.1714588172065022E-2</v>
      </c>
      <c r="U4364" s="3">
        <f>Sheet1!$B$17+Sheet1!$B$18*'Portfolio allocation'!K4364</f>
        <v>6.2702507989850203E-3</v>
      </c>
      <c r="V4364" s="13">
        <f t="shared" si="618"/>
        <v>5.4443373730800014E-3</v>
      </c>
      <c r="W4364" s="13"/>
      <c r="X4364" s="2">
        <v>38980</v>
      </c>
      <c r="Y4364">
        <v>79.6798</v>
      </c>
      <c r="AA4364" s="2">
        <v>38980</v>
      </c>
      <c r="AB4364">
        <v>1034.76</v>
      </c>
      <c r="AC4364">
        <f t="shared" si="619"/>
        <v>1.8925891643854609E-2</v>
      </c>
      <c r="AD4364">
        <f t="shared" si="614"/>
        <v>1.872589164385461E-2</v>
      </c>
      <c r="AE4364">
        <f>Sheet2!$B$17+Sheet2!$B$18*'Portfolio allocation'!K4364</f>
        <v>4.5354216838851668E-3</v>
      </c>
      <c r="AF4364">
        <f t="shared" si="620"/>
        <v>1.4190469959969443E-2</v>
      </c>
      <c r="AH4364" s="2">
        <v>38980</v>
      </c>
      <c r="AI4364">
        <v>4.7329999999999997</v>
      </c>
      <c r="AJ4364">
        <v>5</v>
      </c>
      <c r="AK4364">
        <v>1.2702500000000001</v>
      </c>
      <c r="AR4364" s="3"/>
    </row>
    <row r="4365" spans="1:44" hidden="1" outlineLevel="1" x14ac:dyDescent="0.2">
      <c r="A4365" s="2">
        <v>38981</v>
      </c>
      <c r="B4365">
        <v>12.25</v>
      </c>
      <c r="E4365" s="2">
        <v>38981</v>
      </c>
      <c r="F4365">
        <v>1318.03</v>
      </c>
      <c r="G4365">
        <f t="shared" si="615"/>
        <v>-5.395493442400312E-3</v>
      </c>
      <c r="H4365" s="2">
        <v>38981</v>
      </c>
      <c r="I4365">
        <v>2021.08</v>
      </c>
      <c r="J4365">
        <f t="shared" si="616"/>
        <v>-5.1732879173455038E-3</v>
      </c>
      <c r="K4365">
        <f t="shared" si="612"/>
        <v>-5.3732879173455034E-3</v>
      </c>
      <c r="L4365">
        <v>-2.666176982603399E-3</v>
      </c>
      <c r="N4365" s="2">
        <v>38981</v>
      </c>
      <c r="O4365">
        <v>26.9</v>
      </c>
      <c r="Q4365" s="2">
        <v>38981</v>
      </c>
      <c r="R4365">
        <v>31860.720000000001</v>
      </c>
      <c r="S4365" s="8">
        <f t="shared" si="617"/>
        <v>-1.0301823165496438E-2</v>
      </c>
      <c r="T4365" s="9">
        <f t="shared" si="613"/>
        <v>-1.0501823165496438E-2</v>
      </c>
      <c r="U4365" s="3">
        <f>Sheet1!$B$17+Sheet1!$B$18*'Portfolio allocation'!K4365</f>
        <v>-5.676573191649284E-3</v>
      </c>
      <c r="V4365" s="13">
        <f t="shared" si="618"/>
        <v>-4.8252499738471542E-3</v>
      </c>
      <c r="W4365" s="13"/>
      <c r="X4365" s="2">
        <v>38981</v>
      </c>
      <c r="Y4365">
        <v>77.950999999999993</v>
      </c>
      <c r="AA4365" s="2">
        <v>38981</v>
      </c>
      <c r="AB4365">
        <v>1012.31</v>
      </c>
      <c r="AC4365">
        <f t="shared" si="619"/>
        <v>-2.1695852178282959E-2</v>
      </c>
      <c r="AD4365">
        <f t="shared" si="614"/>
        <v>-2.1893052178282961E-2</v>
      </c>
      <c r="AE4365">
        <f>Sheet2!$B$17+Sheet2!$B$18*'Portfolio allocation'!K4365</f>
        <v>-4.7246776897123021E-3</v>
      </c>
      <c r="AF4365">
        <f t="shared" si="620"/>
        <v>-1.716837448857066E-2</v>
      </c>
      <c r="AH4365" s="2">
        <v>38981</v>
      </c>
      <c r="AI4365">
        <v>4.6459999999999999</v>
      </c>
      <c r="AJ4365">
        <v>4.93</v>
      </c>
      <c r="AK4365">
        <v>1.2721</v>
      </c>
      <c r="AR4365" s="3"/>
    </row>
    <row r="4366" spans="1:44" hidden="1" outlineLevel="1" x14ac:dyDescent="0.2">
      <c r="A4366" s="2">
        <v>38982</v>
      </c>
      <c r="B4366">
        <v>12.59</v>
      </c>
      <c r="E4366" s="2">
        <v>38982</v>
      </c>
      <c r="F4366">
        <v>1314.78</v>
      </c>
      <c r="G4366">
        <f t="shared" si="615"/>
        <v>-2.4658012336593593E-3</v>
      </c>
      <c r="H4366" s="2">
        <v>38982</v>
      </c>
      <c r="I4366">
        <v>2016.09</v>
      </c>
      <c r="J4366">
        <f t="shared" si="616"/>
        <v>-2.4689769826033992E-3</v>
      </c>
      <c r="K4366">
        <f t="shared" si="612"/>
        <v>-2.666176982603399E-3</v>
      </c>
      <c r="L4366">
        <v>8.6230507368222093E-3</v>
      </c>
      <c r="N4366" s="2">
        <v>38982</v>
      </c>
      <c r="O4366">
        <v>26.66</v>
      </c>
      <c r="Q4366" s="2">
        <v>38982</v>
      </c>
      <c r="R4366">
        <v>31576.45</v>
      </c>
      <c r="S4366" s="8">
        <f t="shared" si="617"/>
        <v>-8.9222716875199115E-3</v>
      </c>
      <c r="T4366" s="9">
        <f t="shared" si="613"/>
        <v>-9.1194716875199113E-3</v>
      </c>
      <c r="U4366" s="3">
        <f>Sheet1!$B$17+Sheet1!$B$18*'Portfolio allocation'!K4366</f>
        <v>-2.5709069199984116E-3</v>
      </c>
      <c r="V4366" s="13">
        <f t="shared" si="618"/>
        <v>-6.5485647675214993E-3</v>
      </c>
      <c r="W4366" s="13"/>
      <c r="X4366" s="2">
        <v>38982</v>
      </c>
      <c r="Y4366">
        <v>77.568899999999999</v>
      </c>
      <c r="AA4366" s="2">
        <v>38982</v>
      </c>
      <c r="AB4366">
        <v>1007.35</v>
      </c>
      <c r="AC4366">
        <f t="shared" si="619"/>
        <v>-4.8996848791377223E-3</v>
      </c>
      <c r="AD4366">
        <f t="shared" si="614"/>
        <v>-5.0956848791377223E-3</v>
      </c>
      <c r="AE4366">
        <f>Sheet2!$B$17+Sheet2!$B$18*'Portfolio allocation'!K4366</f>
        <v>-2.317445581893317E-3</v>
      </c>
      <c r="AF4366">
        <f t="shared" si="620"/>
        <v>-2.7782392972444054E-3</v>
      </c>
      <c r="AH4366" s="2">
        <v>38982</v>
      </c>
      <c r="AI4366">
        <v>4.5949999999999998</v>
      </c>
      <c r="AJ4366">
        <v>4.9000000000000004</v>
      </c>
      <c r="AK4366">
        <v>1.2802500000000001</v>
      </c>
      <c r="AR4366" s="3"/>
    </row>
    <row r="4367" spans="1:44" hidden="1" outlineLevel="1" x14ac:dyDescent="0.2">
      <c r="A4367" s="2">
        <v>38985</v>
      </c>
      <c r="B4367">
        <v>12.12</v>
      </c>
      <c r="E4367" s="2">
        <v>38985</v>
      </c>
      <c r="F4367">
        <v>1326.37</v>
      </c>
      <c r="G4367">
        <f t="shared" si="615"/>
        <v>8.8151629930481867E-3</v>
      </c>
      <c r="H4367" s="2">
        <v>38985</v>
      </c>
      <c r="I4367">
        <v>2033.87</v>
      </c>
      <c r="J4367">
        <f t="shared" si="616"/>
        <v>8.8190507368222093E-3</v>
      </c>
      <c r="K4367">
        <f t="shared" si="612"/>
        <v>8.6230507368222093E-3</v>
      </c>
      <c r="L4367">
        <v>7.3421548948556297E-3</v>
      </c>
      <c r="N4367" s="2">
        <v>38985</v>
      </c>
      <c r="O4367">
        <v>26.95</v>
      </c>
      <c r="Q4367" s="2">
        <v>38985</v>
      </c>
      <c r="R4367">
        <v>31919.95</v>
      </c>
      <c r="S4367" s="8">
        <f t="shared" si="617"/>
        <v>1.0878360296993517E-2</v>
      </c>
      <c r="T4367" s="9">
        <f t="shared" si="613"/>
        <v>1.0682360296993517E-2</v>
      </c>
      <c r="U4367" s="3">
        <f>Sheet1!$B$17+Sheet1!$B$18*'Portfolio allocation'!K4367</f>
        <v>1.0380381226804588E-2</v>
      </c>
      <c r="V4367" s="13">
        <f t="shared" si="618"/>
        <v>3.0197907018892842E-4</v>
      </c>
      <c r="W4367" s="13"/>
      <c r="X4367" s="2">
        <v>38985</v>
      </c>
      <c r="Y4367">
        <v>78.323499999999996</v>
      </c>
      <c r="AA4367" s="2">
        <v>38985</v>
      </c>
      <c r="AB4367">
        <v>1017.15</v>
      </c>
      <c r="AC4367">
        <f t="shared" si="619"/>
        <v>9.7284955576513177E-3</v>
      </c>
      <c r="AD4367">
        <f t="shared" si="614"/>
        <v>9.5332955576513181E-3</v>
      </c>
      <c r="AE4367">
        <f>Sheet2!$B$17+Sheet2!$B$18*'Portfolio allocation'!K4367</f>
        <v>7.721223720467703E-3</v>
      </c>
      <c r="AF4367">
        <f t="shared" si="620"/>
        <v>1.8120718371836151E-3</v>
      </c>
      <c r="AH4367" s="2">
        <v>38985</v>
      </c>
      <c r="AI4367">
        <v>4.5510000000000002</v>
      </c>
      <c r="AJ4367">
        <v>4.88</v>
      </c>
      <c r="AK4367">
        <v>1.2739499999999999</v>
      </c>
      <c r="AR4367" s="3"/>
    </row>
    <row r="4368" spans="1:44" hidden="1" outlineLevel="1" x14ac:dyDescent="0.2">
      <c r="A4368" s="2">
        <v>38986</v>
      </c>
      <c r="B4368">
        <v>11.53</v>
      </c>
      <c r="E4368" s="2">
        <v>38986</v>
      </c>
      <c r="F4368">
        <v>1336.34</v>
      </c>
      <c r="G4368">
        <f t="shared" si="615"/>
        <v>7.5167562595654935E-3</v>
      </c>
      <c r="H4368" s="2">
        <v>38986</v>
      </c>
      <c r="I4368">
        <v>2049.1999999999998</v>
      </c>
      <c r="J4368">
        <f t="shared" si="616"/>
        <v>7.5373548948556301E-3</v>
      </c>
      <c r="K4368">
        <f t="shared" si="612"/>
        <v>7.3421548948556297E-3</v>
      </c>
      <c r="L4368">
        <v>1.7935639273867978E-4</v>
      </c>
      <c r="N4368" s="2">
        <v>38986</v>
      </c>
      <c r="O4368">
        <v>27.2</v>
      </c>
      <c r="Q4368" s="2">
        <v>38986</v>
      </c>
      <c r="R4368">
        <v>32216.05</v>
      </c>
      <c r="S4368" s="8">
        <f t="shared" si="617"/>
        <v>9.2763303200662506E-3</v>
      </c>
      <c r="T4368" s="9">
        <f t="shared" si="613"/>
        <v>9.081130320066251E-3</v>
      </c>
      <c r="U4368" s="3">
        <f>Sheet1!$B$17+Sheet1!$B$18*'Portfolio allocation'!K4368</f>
        <v>8.9109050546829511E-3</v>
      </c>
      <c r="V4368" s="13">
        <f t="shared" si="618"/>
        <v>1.7022526538329995E-4</v>
      </c>
      <c r="W4368" s="13"/>
      <c r="X4368" s="2">
        <v>38986</v>
      </c>
      <c r="Y4368">
        <v>78.801100000000005</v>
      </c>
      <c r="AA4368" s="2">
        <v>38986</v>
      </c>
      <c r="AB4368">
        <v>1023.35</v>
      </c>
      <c r="AC4368">
        <f t="shared" si="619"/>
        <v>6.0954628127611876E-3</v>
      </c>
      <c r="AD4368">
        <f t="shared" si="614"/>
        <v>5.8990628127611874E-3</v>
      </c>
      <c r="AE4368">
        <f>Sheet2!$B$17+Sheet2!$B$18*'Portfolio allocation'!K4368</f>
        <v>6.582218459182566E-3</v>
      </c>
      <c r="AF4368">
        <f t="shared" si="620"/>
        <v>-6.8315564642137862E-4</v>
      </c>
      <c r="AH4368" s="2">
        <v>38986</v>
      </c>
      <c r="AI4368">
        <v>4.5860000000000003</v>
      </c>
      <c r="AJ4368">
        <v>4.91</v>
      </c>
      <c r="AK4368">
        <v>1.26745</v>
      </c>
      <c r="AR4368" s="3"/>
    </row>
    <row r="4369" spans="1:44" hidden="1" outlineLevel="1" x14ac:dyDescent="0.2">
      <c r="A4369" s="2">
        <v>38987</v>
      </c>
      <c r="B4369">
        <v>11.58</v>
      </c>
      <c r="E4369" s="2">
        <v>38987</v>
      </c>
      <c r="F4369">
        <v>1336.59</v>
      </c>
      <c r="G4369">
        <f t="shared" si="615"/>
        <v>1.8707813879692559E-4</v>
      </c>
      <c r="H4369" s="2">
        <v>38987</v>
      </c>
      <c r="I4369">
        <v>2049.9699999999998</v>
      </c>
      <c r="J4369">
        <f t="shared" si="616"/>
        <v>3.7575639273867978E-4</v>
      </c>
      <c r="K4369">
        <f t="shared" si="612"/>
        <v>1.7935639273867978E-4</v>
      </c>
      <c r="L4369">
        <v>1.7361355863743835E-3</v>
      </c>
      <c r="N4369" s="2">
        <v>38987</v>
      </c>
      <c r="O4369">
        <v>27.44</v>
      </c>
      <c r="Q4369" s="2">
        <v>38987</v>
      </c>
      <c r="R4369">
        <v>32500.3</v>
      </c>
      <c r="S4369" s="8">
        <f t="shared" si="617"/>
        <v>8.8232418313232142E-3</v>
      </c>
      <c r="T4369" s="9">
        <f t="shared" si="613"/>
        <v>8.6268418313232148E-3</v>
      </c>
      <c r="U4369" s="3">
        <f>Sheet1!$B$17+Sheet1!$B$18*'Portfolio allocation'!K4369</f>
        <v>6.9356108359991419E-4</v>
      </c>
      <c r="V4369" s="13">
        <f t="shared" si="618"/>
        <v>7.9332807477233008E-3</v>
      </c>
      <c r="W4369" s="13"/>
      <c r="X4369" s="2">
        <v>38987</v>
      </c>
      <c r="Y4369">
        <v>78.409400000000005</v>
      </c>
      <c r="AA4369" s="2">
        <v>38987</v>
      </c>
      <c r="AB4369">
        <v>1018.26</v>
      </c>
      <c r="AC4369">
        <f t="shared" si="619"/>
        <v>-4.973860360580451E-3</v>
      </c>
      <c r="AD4369">
        <f t="shared" si="614"/>
        <v>-5.1694603605804508E-3</v>
      </c>
      <c r="AE4369">
        <f>Sheet2!$B$17+Sheet2!$B$18*'Portfolio allocation'!K4369</f>
        <v>2.1287529158301843E-4</v>
      </c>
      <c r="AF4369">
        <f t="shared" si="620"/>
        <v>-5.3823356521634693E-3</v>
      </c>
      <c r="AH4369" s="2">
        <v>38987</v>
      </c>
      <c r="AI4369">
        <v>4.5999999999999996</v>
      </c>
      <c r="AJ4369">
        <v>4.8899999999999997</v>
      </c>
      <c r="AK4369">
        <v>1.27085</v>
      </c>
      <c r="AR4369" s="3"/>
    </row>
    <row r="4370" spans="1:44" hidden="1" outlineLevel="1" x14ac:dyDescent="0.2">
      <c r="A4370" s="2">
        <v>38988</v>
      </c>
      <c r="B4370">
        <v>11.72</v>
      </c>
      <c r="E4370" s="2">
        <v>38988</v>
      </c>
      <c r="F4370">
        <v>1339.15</v>
      </c>
      <c r="G4370">
        <f t="shared" si="615"/>
        <v>1.9153218264389427E-3</v>
      </c>
      <c r="H4370" s="2">
        <v>38988</v>
      </c>
      <c r="I4370">
        <v>2053.9299999999998</v>
      </c>
      <c r="J4370">
        <f t="shared" si="616"/>
        <v>1.9317355863743835E-3</v>
      </c>
      <c r="K4370">
        <f t="shared" si="612"/>
        <v>1.7361355863743835E-3</v>
      </c>
      <c r="L4370">
        <v>-2.6498324090889185E-3</v>
      </c>
      <c r="N4370" s="2">
        <v>38988</v>
      </c>
      <c r="O4370">
        <v>27.4</v>
      </c>
      <c r="Q4370" s="2">
        <v>38988</v>
      </c>
      <c r="R4370">
        <v>32452.93</v>
      </c>
      <c r="S4370" s="8">
        <f t="shared" si="617"/>
        <v>-1.4575250074614354E-3</v>
      </c>
      <c r="T4370" s="9">
        <f t="shared" si="613"/>
        <v>-1.6531250074614354E-3</v>
      </c>
      <c r="U4370" s="3">
        <f>Sheet1!$B$17+Sheet1!$B$18*'Portfolio allocation'!K4370</f>
        <v>2.4795376285702969E-3</v>
      </c>
      <c r="V4370" s="13">
        <f t="shared" si="618"/>
        <v>-4.1326626360317321E-3</v>
      </c>
      <c r="W4370" s="13"/>
      <c r="X4370" s="2">
        <v>38988</v>
      </c>
      <c r="Y4370">
        <v>78.313900000000004</v>
      </c>
      <c r="AA4370" s="2">
        <v>38988</v>
      </c>
      <c r="AB4370">
        <v>1017.02</v>
      </c>
      <c r="AC4370">
        <f t="shared" si="619"/>
        <v>-1.2177636360065636E-3</v>
      </c>
      <c r="AD4370">
        <f t="shared" si="614"/>
        <v>-1.4137636360065636E-3</v>
      </c>
      <c r="AE4370">
        <f>Sheet2!$B$17+Sheet2!$B$18*'Portfolio allocation'!K4370</f>
        <v>1.597203067593212E-3</v>
      </c>
      <c r="AF4370">
        <f t="shared" si="620"/>
        <v>-3.0109667035997756E-3</v>
      </c>
      <c r="AH4370" s="2">
        <v>38988</v>
      </c>
      <c r="AI4370">
        <v>4.6219999999999999</v>
      </c>
      <c r="AJ4370">
        <v>4.9000000000000004</v>
      </c>
      <c r="AK4370">
        <v>1.26885</v>
      </c>
      <c r="AR4370" s="3"/>
    </row>
    <row r="4371" spans="1:44" hidden="1" outlineLevel="1" x14ac:dyDescent="0.2">
      <c r="A4371" s="2">
        <v>38989</v>
      </c>
      <c r="B4371">
        <v>11.98</v>
      </c>
      <c r="E4371" s="2">
        <v>38989</v>
      </c>
      <c r="F4371">
        <v>1335.85</v>
      </c>
      <c r="G4371">
        <f t="shared" si="615"/>
        <v>-2.4642497106375227E-3</v>
      </c>
      <c r="H4371" s="2">
        <v>38989</v>
      </c>
      <c r="I4371">
        <v>2048.89</v>
      </c>
      <c r="J4371">
        <f t="shared" si="616"/>
        <v>-2.4538324090889185E-3</v>
      </c>
      <c r="K4371">
        <f t="shared" si="612"/>
        <v>-2.6498324090889185E-3</v>
      </c>
      <c r="L4371">
        <v>-3.5640771324960832E-3</v>
      </c>
      <c r="N4371" s="2">
        <v>38989</v>
      </c>
      <c r="O4371">
        <v>27.35</v>
      </c>
      <c r="Q4371" s="2">
        <v>38989</v>
      </c>
      <c r="R4371">
        <v>32393.7</v>
      </c>
      <c r="S4371" s="8">
        <f t="shared" si="617"/>
        <v>-1.8251048518577173E-3</v>
      </c>
      <c r="T4371" s="9">
        <f t="shared" si="613"/>
        <v>-2.0211048518577173E-3</v>
      </c>
      <c r="U4371" s="3">
        <f>Sheet1!$B$17+Sheet1!$B$18*'Portfolio allocation'!K4371</f>
        <v>-2.5521560110360214E-3</v>
      </c>
      <c r="V4371" s="13">
        <f t="shared" si="618"/>
        <v>5.3105115917830405E-4</v>
      </c>
      <c r="W4371" s="13"/>
      <c r="X4371" s="2">
        <v>38989</v>
      </c>
      <c r="Y4371">
        <v>78.266199999999998</v>
      </c>
      <c r="AA4371" s="2">
        <v>38989</v>
      </c>
      <c r="AB4371">
        <v>1016.4</v>
      </c>
      <c r="AC4371">
        <f t="shared" si="619"/>
        <v>-6.0962419618104668E-4</v>
      </c>
      <c r="AD4371">
        <f t="shared" si="614"/>
        <v>-8.0602419618104669E-4</v>
      </c>
      <c r="AE4371">
        <f>Sheet2!$B$17+Sheet2!$B$18*'Portfolio allocation'!K4371</f>
        <v>-2.3029115701364575E-3</v>
      </c>
      <c r="AF4371">
        <f t="shared" si="620"/>
        <v>1.4968873739554108E-3</v>
      </c>
      <c r="AH4371" s="2">
        <v>38989</v>
      </c>
      <c r="AI4371">
        <v>4.6340000000000003</v>
      </c>
      <c r="AJ4371">
        <v>4.91</v>
      </c>
      <c r="AK4371">
        <v>1.26675</v>
      </c>
      <c r="AR4371" s="3"/>
    </row>
    <row r="4372" spans="1:44" hidden="1" outlineLevel="1" x14ac:dyDescent="0.2">
      <c r="A4372" s="2">
        <v>38992</v>
      </c>
      <c r="B4372">
        <v>12.57</v>
      </c>
      <c r="E4372" s="2">
        <v>38992</v>
      </c>
      <c r="F4372">
        <v>1331.32</v>
      </c>
      <c r="G4372">
        <f t="shared" si="615"/>
        <v>-3.3910993000710876E-3</v>
      </c>
      <c r="H4372" s="2">
        <v>38992</v>
      </c>
      <c r="I4372">
        <v>2041.99</v>
      </c>
      <c r="J4372">
        <f t="shared" si="616"/>
        <v>-3.367677132496083E-3</v>
      </c>
      <c r="K4372">
        <f t="shared" si="612"/>
        <v>-3.5640771324960832E-3</v>
      </c>
      <c r="L4372">
        <v>1.9048917771390134E-3</v>
      </c>
      <c r="N4372" s="2">
        <v>38992</v>
      </c>
      <c r="O4372">
        <v>27.36</v>
      </c>
      <c r="Q4372" s="2">
        <v>38992</v>
      </c>
      <c r="R4372">
        <v>32405.54</v>
      </c>
      <c r="S4372" s="8">
        <f t="shared" si="617"/>
        <v>3.65503168826109E-4</v>
      </c>
      <c r="T4372" s="9">
        <f t="shared" si="613"/>
        <v>1.6910316882610897E-4</v>
      </c>
      <c r="U4372" s="3">
        <f>Sheet1!$B$17+Sheet1!$B$18*'Portfolio allocation'!K4372</f>
        <v>-3.6010007277712465E-3</v>
      </c>
      <c r="V4372" s="13">
        <f t="shared" si="618"/>
        <v>3.7701038965973553E-3</v>
      </c>
      <c r="W4372" s="13"/>
      <c r="X4372" s="2">
        <v>38992</v>
      </c>
      <c r="Y4372">
        <v>78.199299999999994</v>
      </c>
      <c r="AA4372" s="2">
        <v>38992</v>
      </c>
      <c r="AB4372">
        <v>1015.54</v>
      </c>
      <c r="AC4372">
        <f t="shared" si="619"/>
        <v>-8.4612357339630684E-4</v>
      </c>
      <c r="AD4372">
        <f t="shared" si="614"/>
        <v>-1.0421235733963068E-3</v>
      </c>
      <c r="AE4372">
        <f>Sheet2!$B$17+Sheet2!$B$18*'Portfolio allocation'!K4372</f>
        <v>-3.1158813026825214E-3</v>
      </c>
      <c r="AF4372">
        <f t="shared" si="620"/>
        <v>2.0737577292862146E-3</v>
      </c>
      <c r="AH4372" s="2">
        <v>38992</v>
      </c>
      <c r="AI4372">
        <v>4.6159999999999997</v>
      </c>
      <c r="AJ4372">
        <v>4.9000000000000004</v>
      </c>
      <c r="AK4372">
        <v>1.2744500000000001</v>
      </c>
      <c r="AR4372" s="3"/>
    </row>
    <row r="4373" spans="1:44" hidden="1" outlineLevel="1" x14ac:dyDescent="0.2">
      <c r="A4373" s="2">
        <v>38993</v>
      </c>
      <c r="B4373">
        <v>12.24</v>
      </c>
      <c r="E4373" s="2">
        <v>38993</v>
      </c>
      <c r="F4373">
        <v>1334.11</v>
      </c>
      <c r="G4373">
        <f t="shared" si="615"/>
        <v>2.0956644533245417E-3</v>
      </c>
      <c r="H4373" s="2">
        <v>38993</v>
      </c>
      <c r="I4373">
        <v>2046.28</v>
      </c>
      <c r="J4373">
        <f t="shared" si="616"/>
        <v>2.1008917771390134E-3</v>
      </c>
      <c r="K4373">
        <f t="shared" si="612"/>
        <v>1.9048917771390134E-3</v>
      </c>
      <c r="L4373">
        <v>1.2104369450906068E-2</v>
      </c>
      <c r="N4373" s="2">
        <v>38993</v>
      </c>
      <c r="O4373">
        <v>27.37</v>
      </c>
      <c r="Q4373" s="2">
        <v>38993</v>
      </c>
      <c r="R4373">
        <v>32417.4</v>
      </c>
      <c r="S4373" s="8">
        <f t="shared" si="617"/>
        <v>3.6598680349109181E-4</v>
      </c>
      <c r="T4373" s="9">
        <f t="shared" si="613"/>
        <v>1.6998680349109178E-4</v>
      </c>
      <c r="U4373" s="3">
        <f>Sheet1!$B$17+Sheet1!$B$18*'Portfolio allocation'!K4373</f>
        <v>2.6731390074661051E-3</v>
      </c>
      <c r="V4373" s="13">
        <f t="shared" si="618"/>
        <v>-2.5031522039750133E-3</v>
      </c>
      <c r="W4373" s="13"/>
      <c r="X4373" s="2">
        <v>38993</v>
      </c>
      <c r="Y4373">
        <v>77.989199999999997</v>
      </c>
      <c r="AA4373" s="2">
        <v>38993</v>
      </c>
      <c r="AB4373">
        <v>1012.81</v>
      </c>
      <c r="AC4373">
        <f t="shared" si="619"/>
        <v>-2.6882249837525407E-3</v>
      </c>
      <c r="AD4373">
        <f t="shared" si="614"/>
        <v>-2.8842249837525407E-3</v>
      </c>
      <c r="AE4373">
        <f>Sheet2!$B$17+Sheet2!$B$18*'Portfolio allocation'!K4373</f>
        <v>1.7472653777809337E-3</v>
      </c>
      <c r="AF4373">
        <f t="shared" si="620"/>
        <v>-4.6314903615334744E-3</v>
      </c>
      <c r="AH4373" s="2">
        <v>38993</v>
      </c>
      <c r="AI4373">
        <v>4.6159999999999997</v>
      </c>
      <c r="AJ4373">
        <v>4.9000000000000004</v>
      </c>
      <c r="AK4373">
        <v>1.2739</v>
      </c>
      <c r="AR4373" s="3"/>
    </row>
    <row r="4374" spans="1:44" hidden="1" outlineLevel="1" x14ac:dyDescent="0.2">
      <c r="A4374" s="2">
        <v>38994</v>
      </c>
      <c r="B4374">
        <v>11.86</v>
      </c>
      <c r="E4374" s="2">
        <v>38994</v>
      </c>
      <c r="F4374">
        <v>1350.22</v>
      </c>
      <c r="G4374">
        <f t="shared" si="615"/>
        <v>1.2075466041031158E-2</v>
      </c>
      <c r="H4374" s="2">
        <v>38994</v>
      </c>
      <c r="I4374">
        <v>2071.4499999999998</v>
      </c>
      <c r="J4374">
        <f t="shared" si="616"/>
        <v>1.2300369450906068E-2</v>
      </c>
      <c r="K4374">
        <f t="shared" si="612"/>
        <v>1.2104369450906068E-2</v>
      </c>
      <c r="L4374">
        <v>2.3058637862368118E-3</v>
      </c>
      <c r="N4374" s="2">
        <v>38994</v>
      </c>
      <c r="O4374">
        <v>27.94</v>
      </c>
      <c r="Q4374" s="2">
        <v>38994</v>
      </c>
      <c r="R4374">
        <v>33092.5</v>
      </c>
      <c r="S4374" s="8">
        <f t="shared" si="617"/>
        <v>2.082523583014062E-2</v>
      </c>
      <c r="T4374" s="9">
        <f t="shared" si="613"/>
        <v>2.0629235830140619E-2</v>
      </c>
      <c r="U4374" s="3">
        <f>Sheet1!$B$17+Sheet1!$B$18*'Portfolio allocation'!K4374</f>
        <v>1.4374238283950723E-2</v>
      </c>
      <c r="V4374" s="13">
        <f t="shared" si="618"/>
        <v>6.2549975461898954E-3</v>
      </c>
      <c r="W4374" s="13"/>
      <c r="X4374" s="2">
        <v>38994</v>
      </c>
      <c r="Y4374">
        <v>79.374099999999999</v>
      </c>
      <c r="AA4374" s="2">
        <v>38994</v>
      </c>
      <c r="AB4374">
        <v>1030.79</v>
      </c>
      <c r="AC4374">
        <f t="shared" si="619"/>
        <v>1.7752589330674029E-2</v>
      </c>
      <c r="AD4374">
        <f t="shared" si="614"/>
        <v>1.7557789330674031E-2</v>
      </c>
      <c r="AE4374">
        <f>Sheet2!$B$17+Sheet2!$B$18*'Portfolio allocation'!K4374</f>
        <v>1.0816901137504227E-2</v>
      </c>
      <c r="AF4374">
        <f t="shared" si="620"/>
        <v>6.7408881931698035E-3</v>
      </c>
      <c r="AH4374" s="2">
        <v>38994</v>
      </c>
      <c r="AI4374">
        <v>4.5640000000000001</v>
      </c>
      <c r="AJ4374">
        <v>4.87</v>
      </c>
      <c r="AK4374">
        <v>1.26875</v>
      </c>
      <c r="AR4374" s="3"/>
    </row>
    <row r="4375" spans="1:44" hidden="1" outlineLevel="1" x14ac:dyDescent="0.2">
      <c r="A4375" s="2">
        <v>38995</v>
      </c>
      <c r="B4375">
        <v>11.98</v>
      </c>
      <c r="E4375" s="2">
        <v>38995</v>
      </c>
      <c r="F4375">
        <v>1353.22</v>
      </c>
      <c r="G4375">
        <f t="shared" si="615"/>
        <v>2.2218601413102057E-3</v>
      </c>
      <c r="H4375" s="2">
        <v>38995</v>
      </c>
      <c r="I4375">
        <v>2076.63</v>
      </c>
      <c r="J4375">
        <f t="shared" si="616"/>
        <v>2.500663786236812E-3</v>
      </c>
      <c r="K4375">
        <f t="shared" si="612"/>
        <v>2.3058637862368118E-3</v>
      </c>
      <c r="L4375">
        <v>-2.8830458386905049E-3</v>
      </c>
      <c r="N4375" s="2">
        <v>38995</v>
      </c>
      <c r="O4375">
        <v>27.92</v>
      </c>
      <c r="Q4375" s="2">
        <v>38995</v>
      </c>
      <c r="R4375">
        <v>33068.83</v>
      </c>
      <c r="S4375" s="8">
        <f t="shared" si="617"/>
        <v>-7.1526780992670069E-4</v>
      </c>
      <c r="T4375" s="9">
        <f t="shared" si="613"/>
        <v>-9.1006780992670066E-4</v>
      </c>
      <c r="U4375" s="3">
        <f>Sheet1!$B$17+Sheet1!$B$18*'Portfolio allocation'!K4375</f>
        <v>3.1331442582851862E-3</v>
      </c>
      <c r="V4375" s="13">
        <f t="shared" si="618"/>
        <v>-4.0432120682118867E-3</v>
      </c>
      <c r="W4375" s="13"/>
      <c r="X4375" s="2">
        <v>38995</v>
      </c>
      <c r="Y4375">
        <v>79.202200000000005</v>
      </c>
      <c r="AA4375" s="2">
        <v>38995</v>
      </c>
      <c r="AB4375">
        <v>1028.56</v>
      </c>
      <c r="AC4375">
        <f t="shared" si="619"/>
        <v>-2.1633892451421444E-3</v>
      </c>
      <c r="AD4375">
        <f t="shared" si="614"/>
        <v>-2.3593892451421444E-3</v>
      </c>
      <c r="AE4375">
        <f>Sheet2!$B$17+Sheet2!$B$18*'Portfolio allocation'!K4375</f>
        <v>2.1038199179918469E-3</v>
      </c>
      <c r="AF4375">
        <f t="shared" si="620"/>
        <v>-4.4632091631339917E-3</v>
      </c>
      <c r="AH4375" s="2">
        <v>38995</v>
      </c>
      <c r="AI4375">
        <v>4.609</v>
      </c>
      <c r="AJ4375">
        <v>4.9000000000000004</v>
      </c>
      <c r="AK4375">
        <v>1.26885</v>
      </c>
      <c r="AR4375" s="3"/>
    </row>
    <row r="4376" spans="1:44" hidden="1" outlineLevel="1" x14ac:dyDescent="0.2">
      <c r="A4376" s="2">
        <v>38996</v>
      </c>
      <c r="B4376">
        <v>11.56</v>
      </c>
      <c r="E4376" s="2">
        <v>38996</v>
      </c>
      <c r="F4376">
        <v>1349.58</v>
      </c>
      <c r="G4376">
        <f t="shared" si="615"/>
        <v>-2.6898804333368442E-3</v>
      </c>
      <c r="H4376" s="2">
        <v>38996</v>
      </c>
      <c r="I4376">
        <v>2071.0500000000002</v>
      </c>
      <c r="J4376">
        <f t="shared" si="616"/>
        <v>-2.687045838690505E-3</v>
      </c>
      <c r="K4376">
        <f t="shared" si="612"/>
        <v>-2.8830458386905049E-3</v>
      </c>
      <c r="L4376">
        <v>6.0392579609360505E-4</v>
      </c>
      <c r="N4376" s="2">
        <v>38996</v>
      </c>
      <c r="O4376">
        <v>27.87</v>
      </c>
      <c r="Q4376" s="2">
        <v>38996</v>
      </c>
      <c r="R4376">
        <v>33009.599999999999</v>
      </c>
      <c r="S4376" s="8">
        <f t="shared" si="617"/>
        <v>-1.7911126580529846E-3</v>
      </c>
      <c r="T4376" s="9">
        <f t="shared" si="613"/>
        <v>-1.9871126580529846E-3</v>
      </c>
      <c r="U4376" s="3">
        <f>Sheet1!$B$17+Sheet1!$B$18*'Portfolio allocation'!K4376</f>
        <v>-2.8197043678892552E-3</v>
      </c>
      <c r="V4376" s="13">
        <f t="shared" si="618"/>
        <v>8.3259170983627064E-4</v>
      </c>
      <c r="W4376" s="13"/>
      <c r="X4376" s="2">
        <v>38996</v>
      </c>
      <c r="Y4376">
        <v>79.412400000000005</v>
      </c>
      <c r="AA4376" s="2">
        <v>38996</v>
      </c>
      <c r="AB4376">
        <v>1031.29</v>
      </c>
      <c r="AC4376">
        <f t="shared" si="619"/>
        <v>2.6541961577351003E-3</v>
      </c>
      <c r="AD4376">
        <f t="shared" si="614"/>
        <v>2.4565961577351003E-3</v>
      </c>
      <c r="AE4376">
        <f>Sheet2!$B$17+Sheet2!$B$18*'Portfolio allocation'!K4376</f>
        <v>-2.5102909015508913E-3</v>
      </c>
      <c r="AF4376">
        <f t="shared" si="620"/>
        <v>4.9668870592859916E-3</v>
      </c>
      <c r="AH4376" s="2">
        <v>38996</v>
      </c>
      <c r="AI4376">
        <v>4.6980000000000004</v>
      </c>
      <c r="AJ4376">
        <v>4.9400000000000004</v>
      </c>
      <c r="AK4376">
        <v>1.25865</v>
      </c>
      <c r="AR4376" s="3"/>
    </row>
    <row r="4377" spans="1:44" hidden="1" outlineLevel="1" x14ac:dyDescent="0.2">
      <c r="A4377" s="2">
        <v>38999</v>
      </c>
      <c r="B4377">
        <v>11.68</v>
      </c>
      <c r="E4377" s="2">
        <v>38999</v>
      </c>
      <c r="F4377">
        <v>1350.66</v>
      </c>
      <c r="G4377">
        <f t="shared" si="615"/>
        <v>8.0024896634522946E-4</v>
      </c>
      <c r="H4377" s="2">
        <v>38999</v>
      </c>
      <c r="I4377">
        <v>2072.71</v>
      </c>
      <c r="J4377">
        <f t="shared" si="616"/>
        <v>8.0152579609360508E-4</v>
      </c>
      <c r="K4377">
        <f t="shared" si="612"/>
        <v>6.0392579609360505E-4</v>
      </c>
      <c r="L4377">
        <v>1.8769786916647191E-3</v>
      </c>
      <c r="N4377" s="2">
        <v>38999</v>
      </c>
      <c r="O4377">
        <v>27.72</v>
      </c>
      <c r="Q4377" s="2">
        <v>38999</v>
      </c>
      <c r="R4377">
        <v>32831.93</v>
      </c>
      <c r="S4377" s="8">
        <f t="shared" si="617"/>
        <v>-5.3823736125248045E-3</v>
      </c>
      <c r="T4377" s="9">
        <f t="shared" si="613"/>
        <v>-5.5799736125248045E-3</v>
      </c>
      <c r="U4377" s="3">
        <f>Sheet1!$B$17+Sheet1!$B$18*'Portfolio allocation'!K4377</f>
        <v>1.180637863148271E-3</v>
      </c>
      <c r="V4377" s="13">
        <f t="shared" si="618"/>
        <v>-6.7606114756730753E-3</v>
      </c>
      <c r="W4377" s="13"/>
      <c r="X4377" s="2">
        <v>38999</v>
      </c>
      <c r="Y4377">
        <v>80.233800000000002</v>
      </c>
      <c r="AA4377" s="2">
        <v>38999</v>
      </c>
      <c r="AB4377">
        <v>1041.96</v>
      </c>
      <c r="AC4377">
        <f t="shared" si="619"/>
        <v>1.0346265356980133E-2</v>
      </c>
      <c r="AD4377">
        <f t="shared" si="614"/>
        <v>1.0148665356980134E-2</v>
      </c>
      <c r="AE4377">
        <f>Sheet2!$B$17+Sheet2!$B$18*'Portfolio allocation'!K4377</f>
        <v>5.9041323679134459E-4</v>
      </c>
      <c r="AF4377">
        <f t="shared" si="620"/>
        <v>9.5582521201887892E-3</v>
      </c>
      <c r="AH4377" s="2">
        <v>38999</v>
      </c>
      <c r="AI4377">
        <v>4.6980000000000004</v>
      </c>
      <c r="AJ4377">
        <v>4.9400000000000004</v>
      </c>
      <c r="AK4377">
        <v>1.2602500000000001</v>
      </c>
      <c r="AR4377" s="3"/>
    </row>
    <row r="4378" spans="1:44" hidden="1" outlineLevel="1" x14ac:dyDescent="0.2">
      <c r="A4378" s="2">
        <v>39000</v>
      </c>
      <c r="B4378">
        <v>11.52</v>
      </c>
      <c r="E4378" s="2">
        <v>39000</v>
      </c>
      <c r="F4378">
        <v>1353.42</v>
      </c>
      <c r="G4378">
        <f t="shared" si="615"/>
        <v>2.0434454266802238E-3</v>
      </c>
      <c r="H4378" s="2">
        <v>39000</v>
      </c>
      <c r="I4378">
        <v>2077.0100000000002</v>
      </c>
      <c r="J4378">
        <f t="shared" si="616"/>
        <v>2.0745786916647191E-3</v>
      </c>
      <c r="K4378">
        <f t="shared" si="612"/>
        <v>1.8769786916647191E-3</v>
      </c>
      <c r="L4378">
        <v>-2.660267403623484E-3</v>
      </c>
      <c r="N4378" s="2">
        <v>39000</v>
      </c>
      <c r="O4378">
        <v>27.69</v>
      </c>
      <c r="Q4378" s="2">
        <v>39000</v>
      </c>
      <c r="R4378">
        <v>32796.400000000001</v>
      </c>
      <c r="S4378" s="8">
        <f t="shared" si="617"/>
        <v>-1.0821782332015584E-3</v>
      </c>
      <c r="T4378" s="9">
        <f t="shared" si="613"/>
        <v>-1.2797782332015584E-3</v>
      </c>
      <c r="U4378" s="3">
        <f>Sheet1!$B$17+Sheet1!$B$18*'Portfolio allocation'!K4378</f>
        <v>2.6411164083983345E-3</v>
      </c>
      <c r="V4378" s="13">
        <f t="shared" si="618"/>
        <v>-3.9208946415998924E-3</v>
      </c>
      <c r="W4378" s="13"/>
      <c r="X4378" s="2">
        <v>39000</v>
      </c>
      <c r="Y4378">
        <v>80.415300000000002</v>
      </c>
      <c r="AA4378" s="2">
        <v>39000</v>
      </c>
      <c r="AB4378">
        <v>1044.31</v>
      </c>
      <c r="AC4378">
        <f t="shared" si="619"/>
        <v>2.2553648892471578E-3</v>
      </c>
      <c r="AD4378">
        <f t="shared" si="614"/>
        <v>2.0553648892471577E-3</v>
      </c>
      <c r="AE4378">
        <f>Sheet2!$B$17+Sheet2!$B$18*'Portfolio allocation'!K4378</f>
        <v>1.7224443500499743E-3</v>
      </c>
      <c r="AF4378">
        <f t="shared" si="620"/>
        <v>3.3292053919718343E-4</v>
      </c>
      <c r="AH4378" s="2">
        <v>39000</v>
      </c>
      <c r="AI4378">
        <v>4.7549999999999999</v>
      </c>
      <c r="AJ4378">
        <v>5</v>
      </c>
      <c r="AK4378">
        <v>1.2538499999999999</v>
      </c>
      <c r="AR4378" s="3"/>
    </row>
    <row r="4379" spans="1:44" hidden="1" outlineLevel="1" x14ac:dyDescent="0.2">
      <c r="A4379" s="2">
        <v>39001</v>
      </c>
      <c r="B4379">
        <v>11.62</v>
      </c>
      <c r="E4379" s="2">
        <v>39001</v>
      </c>
      <c r="F4379">
        <v>1349.95</v>
      </c>
      <c r="G4379">
        <f t="shared" si="615"/>
        <v>-2.563875219813494E-3</v>
      </c>
      <c r="H4379" s="2">
        <v>39001</v>
      </c>
      <c r="I4379">
        <v>2071.9</v>
      </c>
      <c r="J4379">
        <f t="shared" si="616"/>
        <v>-2.460267403623484E-3</v>
      </c>
      <c r="K4379">
        <f t="shared" si="612"/>
        <v>-2.660267403623484E-3</v>
      </c>
      <c r="L4379">
        <v>9.350819286645164E-3</v>
      </c>
      <c r="N4379" s="2">
        <v>39001</v>
      </c>
      <c r="O4379">
        <v>27.54</v>
      </c>
      <c r="Q4379" s="2">
        <v>39001</v>
      </c>
      <c r="R4379">
        <v>32618.75</v>
      </c>
      <c r="S4379" s="8">
        <f t="shared" si="617"/>
        <v>-5.4167530582625023E-3</v>
      </c>
      <c r="T4379" s="9">
        <f t="shared" si="613"/>
        <v>-5.616753058262502E-3</v>
      </c>
      <c r="U4379" s="3">
        <f>Sheet1!$B$17+Sheet1!$B$18*'Portfolio allocation'!K4379</f>
        <v>-2.5641273012240052E-3</v>
      </c>
      <c r="V4379" s="13">
        <f t="shared" si="618"/>
        <v>-3.0526257570384968E-3</v>
      </c>
      <c r="W4379" s="13"/>
      <c r="X4379" s="2">
        <v>39001</v>
      </c>
      <c r="Y4379">
        <v>80.415300000000002</v>
      </c>
      <c r="AA4379" s="2">
        <v>39001</v>
      </c>
      <c r="AB4379">
        <v>1044.31</v>
      </c>
      <c r="AC4379">
        <f t="shared" si="619"/>
        <v>0</v>
      </c>
      <c r="AD4379">
        <f t="shared" si="614"/>
        <v>-2.0079999999999997E-4</v>
      </c>
      <c r="AE4379">
        <f>Sheet2!$B$17+Sheet2!$B$18*'Portfolio allocation'!K4379</f>
        <v>-2.3121906334973813E-3</v>
      </c>
      <c r="AF4379">
        <f t="shared" si="620"/>
        <v>2.1113906334973812E-3</v>
      </c>
      <c r="AH4379" s="2">
        <v>39001</v>
      </c>
      <c r="AI4379">
        <v>4.7839999999999998</v>
      </c>
      <c r="AJ4379">
        <v>5.0199999999999996</v>
      </c>
      <c r="AK4379">
        <v>1.25485</v>
      </c>
      <c r="AR4379" s="3"/>
    </row>
    <row r="4380" spans="1:44" hidden="1" outlineLevel="1" x14ac:dyDescent="0.2">
      <c r="A4380" s="2">
        <v>39002</v>
      </c>
      <c r="B4380">
        <v>11.09</v>
      </c>
      <c r="E4380" s="2">
        <v>39002</v>
      </c>
      <c r="F4380">
        <v>1362.83</v>
      </c>
      <c r="G4380">
        <f t="shared" si="615"/>
        <v>9.5410941145968042E-3</v>
      </c>
      <c r="H4380" s="2">
        <v>39002</v>
      </c>
      <c r="I4380">
        <v>2091.69</v>
      </c>
      <c r="J4380">
        <f t="shared" si="616"/>
        <v>9.5516192866451632E-3</v>
      </c>
      <c r="K4380">
        <f t="shared" si="612"/>
        <v>9.350819286645164E-3</v>
      </c>
      <c r="L4380">
        <v>1.8449923133923144E-3</v>
      </c>
      <c r="N4380" s="2">
        <v>39002</v>
      </c>
      <c r="O4380">
        <v>28.22</v>
      </c>
      <c r="Q4380" s="2">
        <v>39002</v>
      </c>
      <c r="R4380">
        <v>33424.14</v>
      </c>
      <c r="S4380" s="8">
        <f t="shared" si="617"/>
        <v>2.4691013604138723E-2</v>
      </c>
      <c r="T4380" s="9">
        <f t="shared" si="613"/>
        <v>2.4490213604138722E-2</v>
      </c>
      <c r="U4380" s="3">
        <f>Sheet1!$B$17+Sheet1!$B$18*'Portfolio allocation'!K4380</f>
        <v>1.1215295751269297E-2</v>
      </c>
      <c r="V4380" s="13">
        <f t="shared" si="618"/>
        <v>1.3274917852869425E-2</v>
      </c>
      <c r="W4380" s="13"/>
      <c r="X4380" s="2">
        <v>39002</v>
      </c>
      <c r="Y4380">
        <v>80.9024</v>
      </c>
      <c r="AA4380" s="2">
        <v>39002</v>
      </c>
      <c r="AB4380">
        <v>1050.6400000000001</v>
      </c>
      <c r="AC4380">
        <f t="shared" si="619"/>
        <v>6.0614185443021995E-3</v>
      </c>
      <c r="AD4380">
        <f t="shared" si="614"/>
        <v>5.8602185443021992E-3</v>
      </c>
      <c r="AE4380">
        <f>Sheet2!$B$17+Sheet2!$B$18*'Portfolio allocation'!K4380</f>
        <v>8.3683740820252265E-3</v>
      </c>
      <c r="AF4380">
        <f t="shared" si="620"/>
        <v>-2.5081555377230273E-3</v>
      </c>
      <c r="AH4380" s="2">
        <v>39002</v>
      </c>
      <c r="AI4380">
        <v>4.7770000000000001</v>
      </c>
      <c r="AJ4380">
        <v>5.03</v>
      </c>
      <c r="AK4380">
        <v>1.2536</v>
      </c>
      <c r="AR4380" s="3"/>
    </row>
    <row r="4381" spans="1:44" hidden="1" outlineLevel="1" x14ac:dyDescent="0.2">
      <c r="A4381" s="2">
        <v>39003</v>
      </c>
      <c r="B4381">
        <v>10.75</v>
      </c>
      <c r="E4381" s="2">
        <v>39003</v>
      </c>
      <c r="F4381">
        <v>1365.62</v>
      </c>
      <c r="G4381">
        <f t="shared" si="615"/>
        <v>2.0472105838584831E-3</v>
      </c>
      <c r="H4381" s="2">
        <v>39003</v>
      </c>
      <c r="I4381">
        <v>2095.9699999999998</v>
      </c>
      <c r="J4381">
        <f t="shared" si="616"/>
        <v>2.0461923133923143E-3</v>
      </c>
      <c r="K4381">
        <f t="shared" si="612"/>
        <v>1.8449923133923144E-3</v>
      </c>
      <c r="L4381">
        <v>2.3218910862275255E-3</v>
      </c>
      <c r="N4381" s="2">
        <v>39003</v>
      </c>
      <c r="O4381">
        <v>28.37</v>
      </c>
      <c r="Q4381" s="2">
        <v>39003</v>
      </c>
      <c r="R4381">
        <v>33601.81</v>
      </c>
      <c r="S4381" s="8">
        <f t="shared" si="617"/>
        <v>5.3156191902019589E-3</v>
      </c>
      <c r="T4381" s="9">
        <f t="shared" si="613"/>
        <v>5.1144191902019586E-3</v>
      </c>
      <c r="U4381" s="3">
        <f>Sheet1!$B$17+Sheet1!$B$18*'Portfolio allocation'!K4381</f>
        <v>2.6044208246016045E-3</v>
      </c>
      <c r="V4381" s="13">
        <f t="shared" si="618"/>
        <v>2.5099983656003541E-3</v>
      </c>
      <c r="W4381" s="13"/>
      <c r="X4381" s="2">
        <v>39003</v>
      </c>
      <c r="Y4381">
        <v>82.220500000000001</v>
      </c>
      <c r="AA4381" s="2">
        <v>39003</v>
      </c>
      <c r="AB4381">
        <v>1067.76</v>
      </c>
      <c r="AC4381">
        <f t="shared" si="619"/>
        <v>1.6294829818015666E-2</v>
      </c>
      <c r="AD4381">
        <f t="shared" si="614"/>
        <v>1.6092829818015665E-2</v>
      </c>
      <c r="AE4381">
        <f>Sheet2!$B$17+Sheet2!$B$18*'Portfolio allocation'!K4381</f>
        <v>1.6940012464438372E-3</v>
      </c>
      <c r="AF4381">
        <f t="shared" si="620"/>
        <v>1.4398828571571827E-2</v>
      </c>
      <c r="AH4381" s="2">
        <v>39003</v>
      </c>
      <c r="AI4381">
        <v>4.8049999999999997</v>
      </c>
      <c r="AJ4381">
        <v>5.05</v>
      </c>
      <c r="AK4381">
        <v>1.2494499999999999</v>
      </c>
      <c r="AR4381" s="3"/>
    </row>
    <row r="4382" spans="1:44" hidden="1" outlineLevel="1" x14ac:dyDescent="0.2">
      <c r="A4382" s="2">
        <v>39006</v>
      </c>
      <c r="B4382">
        <v>11.09</v>
      </c>
      <c r="E4382" s="2">
        <v>39006</v>
      </c>
      <c r="F4382">
        <v>1369.05</v>
      </c>
      <c r="G4382">
        <f t="shared" si="615"/>
        <v>2.5116796766304628E-3</v>
      </c>
      <c r="H4382" s="2">
        <v>39006</v>
      </c>
      <c r="I4382">
        <v>2101.2600000000002</v>
      </c>
      <c r="J4382">
        <f t="shared" si="616"/>
        <v>2.5238910862275254E-3</v>
      </c>
      <c r="K4382">
        <f t="shared" si="612"/>
        <v>2.3218910862275255E-3</v>
      </c>
      <c r="L4382">
        <v>-3.8569498872107122E-3</v>
      </c>
      <c r="N4382" s="2">
        <v>39006</v>
      </c>
      <c r="O4382">
        <v>28.45</v>
      </c>
      <c r="Q4382" s="2">
        <v>39006</v>
      </c>
      <c r="R4382">
        <v>33696.57</v>
      </c>
      <c r="S4382" s="8">
        <f t="shared" si="617"/>
        <v>2.820086179881498E-3</v>
      </c>
      <c r="T4382" s="9">
        <f t="shared" si="613"/>
        <v>2.6180861798814981E-3</v>
      </c>
      <c r="U4382" s="3">
        <f>Sheet1!$B$17+Sheet1!$B$18*'Portfolio allocation'!K4382</f>
        <v>3.151531183020331E-3</v>
      </c>
      <c r="V4382" s="13">
        <f t="shared" si="618"/>
        <v>-5.3344500313883296E-4</v>
      </c>
      <c r="W4382" s="13"/>
      <c r="X4382" s="2">
        <v>39006</v>
      </c>
      <c r="Y4382">
        <v>82.822299999999998</v>
      </c>
      <c r="AA4382" s="2">
        <v>39006</v>
      </c>
      <c r="AB4382">
        <v>1075.57</v>
      </c>
      <c r="AC4382">
        <f t="shared" si="619"/>
        <v>7.3143777627930895E-3</v>
      </c>
      <c r="AD4382">
        <f t="shared" si="614"/>
        <v>7.1123777627930896E-3</v>
      </c>
      <c r="AE4382">
        <f>Sheet2!$B$17+Sheet2!$B$18*'Portfolio allocation'!K4382</f>
        <v>2.1180718020369937E-3</v>
      </c>
      <c r="AF4382">
        <f t="shared" si="620"/>
        <v>4.9943059607560954E-3</v>
      </c>
      <c r="AH4382" s="2">
        <v>39006</v>
      </c>
      <c r="AI4382">
        <v>4.7839999999999998</v>
      </c>
      <c r="AJ4382">
        <v>5.05</v>
      </c>
      <c r="AK4382">
        <v>1.2516499999999999</v>
      </c>
      <c r="AR4382" s="3"/>
    </row>
    <row r="4383" spans="1:44" hidden="1" outlineLevel="1" x14ac:dyDescent="0.2">
      <c r="A4383" s="2">
        <v>39007</v>
      </c>
      <c r="B4383">
        <v>11.73</v>
      </c>
      <c r="E4383" s="2">
        <v>39007</v>
      </c>
      <c r="F4383">
        <v>1364.05</v>
      </c>
      <c r="G4383">
        <f t="shared" si="615"/>
        <v>-3.6521675614477056E-3</v>
      </c>
      <c r="H4383" s="2">
        <v>39007</v>
      </c>
      <c r="I4383">
        <v>2093.58</v>
      </c>
      <c r="J4383">
        <f t="shared" si="616"/>
        <v>-3.6549498872107122E-3</v>
      </c>
      <c r="K4383">
        <f t="shared" si="612"/>
        <v>-3.8569498872107122E-3</v>
      </c>
      <c r="L4383">
        <v>1.2934467620058473E-3</v>
      </c>
      <c r="N4383" s="2">
        <v>39007</v>
      </c>
      <c r="O4383">
        <v>28.44</v>
      </c>
      <c r="Q4383" s="2">
        <v>39007</v>
      </c>
      <c r="R4383">
        <v>33684.71</v>
      </c>
      <c r="S4383" s="8">
        <f t="shared" si="617"/>
        <v>-3.519646064866766E-4</v>
      </c>
      <c r="T4383" s="9">
        <f t="shared" si="613"/>
        <v>-5.5396460648667652E-4</v>
      </c>
      <c r="U4383" s="3">
        <f>Sheet1!$B$17+Sheet1!$B$18*'Portfolio allocation'!K4383</f>
        <v>-3.936991774362528E-3</v>
      </c>
      <c r="V4383" s="13">
        <f t="shared" si="618"/>
        <v>3.3830271678758515E-3</v>
      </c>
      <c r="W4383" s="13"/>
      <c r="X4383" s="2">
        <v>39007</v>
      </c>
      <c r="Y4383">
        <v>83.051500000000004</v>
      </c>
      <c r="AA4383" s="2">
        <v>39007</v>
      </c>
      <c r="AB4383">
        <v>1078.55</v>
      </c>
      <c r="AC4383">
        <f t="shared" si="619"/>
        <v>2.7706239482321315E-3</v>
      </c>
      <c r="AD4383">
        <f t="shared" si="614"/>
        <v>2.5690239482321314E-3</v>
      </c>
      <c r="AE4383">
        <f>Sheet2!$B$17+Sheet2!$B$18*'Portfolio allocation'!K4383</f>
        <v>-3.3763112280345135E-3</v>
      </c>
      <c r="AF4383">
        <f t="shared" si="620"/>
        <v>5.9453351762666449E-3</v>
      </c>
      <c r="AH4383" s="2">
        <v>39007</v>
      </c>
      <c r="AI4383">
        <v>4.7750000000000004</v>
      </c>
      <c r="AJ4383">
        <v>5.04</v>
      </c>
      <c r="AK4383">
        <v>1.2539499999999999</v>
      </c>
      <c r="AR4383" s="3"/>
    </row>
    <row r="4384" spans="1:44" hidden="1" outlineLevel="1" x14ac:dyDescent="0.2">
      <c r="A4384" s="2">
        <v>39008</v>
      </c>
      <c r="B4384">
        <v>11.34</v>
      </c>
      <c r="E4384" s="2">
        <v>39008</v>
      </c>
      <c r="F4384">
        <v>1365.96</v>
      </c>
      <c r="G4384">
        <f t="shared" si="615"/>
        <v>1.4002419266156974E-3</v>
      </c>
      <c r="H4384" s="2">
        <v>39008</v>
      </c>
      <c r="I4384">
        <v>2096.71</v>
      </c>
      <c r="J4384">
        <f t="shared" si="616"/>
        <v>1.4950467620058472E-3</v>
      </c>
      <c r="K4384">
        <f t="shared" si="612"/>
        <v>1.2934467620058473E-3</v>
      </c>
      <c r="L4384">
        <v>5.6626966247133213E-4</v>
      </c>
      <c r="N4384" s="2">
        <v>39008</v>
      </c>
      <c r="O4384">
        <v>28.52</v>
      </c>
      <c r="Q4384" s="2">
        <v>39008</v>
      </c>
      <c r="R4384">
        <v>33779.46</v>
      </c>
      <c r="S4384" s="8">
        <f t="shared" si="617"/>
        <v>2.8128489157246417E-3</v>
      </c>
      <c r="T4384" s="9">
        <f t="shared" si="613"/>
        <v>2.6112489157246416E-3</v>
      </c>
      <c r="U4384" s="3">
        <f>Sheet1!$B$17+Sheet1!$B$18*'Portfolio allocation'!K4384</f>
        <v>1.9716737900279304E-3</v>
      </c>
      <c r="V4384" s="13">
        <f t="shared" si="618"/>
        <v>6.3957512569671115E-4</v>
      </c>
      <c r="W4384" s="13"/>
      <c r="X4384" s="2">
        <v>39008</v>
      </c>
      <c r="Y4384">
        <v>85.792900000000003</v>
      </c>
      <c r="AA4384" s="2">
        <v>39008</v>
      </c>
      <c r="AB4384">
        <v>1114.1500000000001</v>
      </c>
      <c r="AC4384">
        <f t="shared" si="619"/>
        <v>3.3007278290297259E-2</v>
      </c>
      <c r="AD4384">
        <f t="shared" si="614"/>
        <v>3.2805678290297256E-2</v>
      </c>
      <c r="AE4384">
        <f>Sheet2!$B$17+Sheet2!$B$18*'Portfolio allocation'!K4384</f>
        <v>1.2035528709513446E-3</v>
      </c>
      <c r="AF4384">
        <f t="shared" si="620"/>
        <v>3.1602125419345914E-2</v>
      </c>
      <c r="AH4384" s="2">
        <v>39008</v>
      </c>
      <c r="AI4384">
        <v>4.7610000000000001</v>
      </c>
      <c r="AJ4384">
        <v>5.04</v>
      </c>
      <c r="AK4384">
        <v>1.25135</v>
      </c>
      <c r="AR4384" s="3"/>
    </row>
    <row r="4385" spans="1:44" hidden="1" outlineLevel="1" x14ac:dyDescent="0.2">
      <c r="A4385" s="2">
        <v>39009</v>
      </c>
      <c r="B4385">
        <v>10.9</v>
      </c>
      <c r="E4385" s="2">
        <v>39009</v>
      </c>
      <c r="F4385">
        <v>1366.96</v>
      </c>
      <c r="G4385">
        <f t="shared" si="615"/>
        <v>7.3208585902961865E-4</v>
      </c>
      <c r="H4385" s="2">
        <v>39009</v>
      </c>
      <c r="I4385">
        <v>2098.3200000000002</v>
      </c>
      <c r="J4385">
        <f t="shared" si="616"/>
        <v>7.6786966247133215E-4</v>
      </c>
      <c r="K4385">
        <f t="shared" si="612"/>
        <v>5.6626966247133213E-4</v>
      </c>
      <c r="L4385">
        <v>1.0084922032865063E-3</v>
      </c>
      <c r="N4385" s="2">
        <v>39009</v>
      </c>
      <c r="O4385">
        <v>28.29</v>
      </c>
      <c r="Q4385" s="2">
        <v>39009</v>
      </c>
      <c r="R4385">
        <v>33507.050000000003</v>
      </c>
      <c r="S4385" s="8">
        <f t="shared" si="617"/>
        <v>-8.0643681100880382E-3</v>
      </c>
      <c r="T4385" s="9">
        <f t="shared" si="613"/>
        <v>-8.2659681100880379E-3</v>
      </c>
      <c r="U4385" s="3">
        <f>Sheet1!$B$17+Sheet1!$B$18*'Portfolio allocation'!K4385</f>
        <v>1.1374377923234627E-3</v>
      </c>
      <c r="V4385" s="13">
        <f t="shared" si="618"/>
        <v>-9.4034059024114998E-3</v>
      </c>
      <c r="W4385" s="13"/>
      <c r="X4385" s="2">
        <v>39009</v>
      </c>
      <c r="Y4385">
        <v>85.831100000000006</v>
      </c>
      <c r="AA4385" s="2">
        <v>39009</v>
      </c>
      <c r="AB4385">
        <v>1114.6500000000001</v>
      </c>
      <c r="AC4385">
        <f t="shared" si="619"/>
        <v>4.4877260692000043E-4</v>
      </c>
      <c r="AD4385">
        <f t="shared" si="614"/>
        <v>2.467726069200004E-4</v>
      </c>
      <c r="AE4385">
        <f>Sheet2!$B$17+Sheet2!$B$18*'Portfolio allocation'!K4385</f>
        <v>5.5692844207956343E-4</v>
      </c>
      <c r="AF4385">
        <f t="shared" si="620"/>
        <v>-3.1015583515956304E-4</v>
      </c>
      <c r="AH4385" s="2">
        <v>39009</v>
      </c>
      <c r="AI4385">
        <v>4.7880000000000003</v>
      </c>
      <c r="AJ4385">
        <v>5.05</v>
      </c>
      <c r="AK4385">
        <v>1.2596499999999999</v>
      </c>
      <c r="AR4385" s="3"/>
    </row>
    <row r="4386" spans="1:44" hidden="1" outlineLevel="1" x14ac:dyDescent="0.2">
      <c r="A4386" s="2">
        <v>39010</v>
      </c>
      <c r="B4386">
        <v>10.63</v>
      </c>
      <c r="E4386" s="2">
        <v>39010</v>
      </c>
      <c r="F4386">
        <v>1368.6</v>
      </c>
      <c r="G4386">
        <f t="shared" si="615"/>
        <v>1.1997424942937762E-3</v>
      </c>
      <c r="H4386" s="2">
        <v>39010</v>
      </c>
      <c r="I4386">
        <v>2100.86</v>
      </c>
      <c r="J4386">
        <f t="shared" si="616"/>
        <v>1.2104922032865062E-3</v>
      </c>
      <c r="K4386">
        <f t="shared" si="612"/>
        <v>1.0084922032865063E-3</v>
      </c>
      <c r="L4386">
        <v>5.9669022590749599E-3</v>
      </c>
      <c r="N4386" s="2">
        <v>39010</v>
      </c>
      <c r="O4386">
        <v>28.43</v>
      </c>
      <c r="Q4386" s="2">
        <v>39010</v>
      </c>
      <c r="R4386">
        <v>33672.870000000003</v>
      </c>
      <c r="S4386" s="8">
        <f t="shared" si="617"/>
        <v>4.9488092804350625E-3</v>
      </c>
      <c r="T4386" s="9">
        <f t="shared" si="613"/>
        <v>4.7468092804350626E-3</v>
      </c>
      <c r="U4386" s="3">
        <f>Sheet1!$B$17+Sheet1!$B$18*'Portfolio allocation'!K4386</f>
        <v>1.6447666985562159E-3</v>
      </c>
      <c r="V4386" s="13">
        <f t="shared" si="618"/>
        <v>3.1020425818788465E-3</v>
      </c>
      <c r="W4386" s="13"/>
      <c r="X4386" s="2">
        <v>39010</v>
      </c>
      <c r="Y4386">
        <v>86.423299999999998</v>
      </c>
      <c r="AA4386" s="2">
        <v>39010</v>
      </c>
      <c r="AB4386">
        <v>1122.3399999999999</v>
      </c>
      <c r="AC4386">
        <f t="shared" si="619"/>
        <v>6.8990266002779688E-3</v>
      </c>
      <c r="AD4386">
        <f t="shared" si="614"/>
        <v>6.6970266002779688E-3</v>
      </c>
      <c r="AE4386">
        <f>Sheet2!$B$17+Sheet2!$B$18*'Portfolio allocation'!K4386</f>
        <v>9.5016400748981224E-4</v>
      </c>
      <c r="AF4386">
        <f t="shared" si="620"/>
        <v>5.7468625927881564E-3</v>
      </c>
      <c r="AH4386" s="2">
        <v>39010</v>
      </c>
      <c r="AI4386">
        <v>4.7880000000000003</v>
      </c>
      <c r="AJ4386">
        <v>5.05</v>
      </c>
      <c r="AK4386">
        <v>1.2603500000000001</v>
      </c>
      <c r="AR4386" s="3"/>
    </row>
    <row r="4387" spans="1:44" hidden="1" outlineLevel="1" x14ac:dyDescent="0.2">
      <c r="A4387" s="2">
        <v>39013</v>
      </c>
      <c r="B4387">
        <v>11.08</v>
      </c>
      <c r="E4387" s="2">
        <v>39013</v>
      </c>
      <c r="F4387">
        <v>1377.02</v>
      </c>
      <c r="G4387">
        <f t="shared" si="615"/>
        <v>6.1522723951483727E-3</v>
      </c>
      <c r="H4387" s="2">
        <v>39013</v>
      </c>
      <c r="I4387">
        <v>2113.8200000000002</v>
      </c>
      <c r="J4387">
        <f t="shared" si="616"/>
        <v>6.1689022590749598E-3</v>
      </c>
      <c r="K4387">
        <f t="shared" si="612"/>
        <v>5.9669022590749599E-3</v>
      </c>
      <c r="L4387">
        <v>5.1861676017754169E-5</v>
      </c>
      <c r="N4387" s="2">
        <v>39013</v>
      </c>
      <c r="O4387">
        <v>28.45</v>
      </c>
      <c r="Q4387" s="2">
        <v>39013</v>
      </c>
      <c r="R4387">
        <v>33696.57</v>
      </c>
      <c r="S4387" s="8">
        <f t="shared" si="617"/>
        <v>7.0383071000468256E-4</v>
      </c>
      <c r="T4387" s="9">
        <f t="shared" si="613"/>
        <v>5.0183071000468264E-4</v>
      </c>
      <c r="U4387" s="3">
        <f>Sheet1!$B$17+Sheet1!$B$18*'Portfolio allocation'!K4387</f>
        <v>7.33318037737863E-3</v>
      </c>
      <c r="V4387" s="13">
        <f t="shared" si="618"/>
        <v>-6.8313496673739474E-3</v>
      </c>
      <c r="W4387" s="13"/>
      <c r="X4387" s="2">
        <v>39013</v>
      </c>
      <c r="Y4387">
        <v>87.454800000000006</v>
      </c>
      <c r="AA4387" s="2">
        <v>39013</v>
      </c>
      <c r="AB4387">
        <v>1135.73</v>
      </c>
      <c r="AC4387">
        <f t="shared" si="619"/>
        <v>1.1930431063670532E-2</v>
      </c>
      <c r="AD4387">
        <f t="shared" si="614"/>
        <v>1.1726831063670532E-2</v>
      </c>
      <c r="AE4387">
        <f>Sheet2!$B$17+Sheet2!$B$18*'Portfolio allocation'!K4387</f>
        <v>5.3593087295784126E-3</v>
      </c>
      <c r="AF4387">
        <f t="shared" si="620"/>
        <v>6.3675223340921199E-3</v>
      </c>
      <c r="AH4387" s="2">
        <v>39013</v>
      </c>
      <c r="AI4387">
        <v>4.83</v>
      </c>
      <c r="AJ4387">
        <v>5.09</v>
      </c>
      <c r="AK4387">
        <v>1.25505</v>
      </c>
      <c r="AR4387" s="3"/>
    </row>
    <row r="4388" spans="1:44" hidden="1" outlineLevel="1" x14ac:dyDescent="0.2">
      <c r="A4388" s="2">
        <v>39014</v>
      </c>
      <c r="B4388">
        <v>10.78</v>
      </c>
      <c r="E4388" s="2">
        <v>39014</v>
      </c>
      <c r="F4388">
        <v>1377.38</v>
      </c>
      <c r="G4388">
        <f t="shared" si="615"/>
        <v>2.6143411134205152E-4</v>
      </c>
      <c r="H4388" s="2">
        <v>39014</v>
      </c>
      <c r="I4388">
        <v>2114.36</v>
      </c>
      <c r="J4388">
        <f t="shared" si="616"/>
        <v>2.5546167601775416E-4</v>
      </c>
      <c r="K4388">
        <f t="shared" si="612"/>
        <v>5.1861676017754169E-5</v>
      </c>
      <c r="L4388">
        <v>3.3289839762385793E-3</v>
      </c>
      <c r="N4388" s="2">
        <v>39014</v>
      </c>
      <c r="O4388">
        <v>28.28</v>
      </c>
      <c r="Q4388" s="2">
        <v>39014</v>
      </c>
      <c r="R4388">
        <v>33495.22</v>
      </c>
      <c r="S4388" s="8">
        <f t="shared" si="617"/>
        <v>-5.9753856253024207E-3</v>
      </c>
      <c r="T4388" s="9">
        <f t="shared" si="613"/>
        <v>-6.1789856253024206E-3</v>
      </c>
      <c r="U4388" s="3">
        <f>Sheet1!$B$17+Sheet1!$B$18*'Portfolio allocation'!K4388</f>
        <v>5.4729591343185744E-4</v>
      </c>
      <c r="V4388" s="13">
        <f t="shared" si="618"/>
        <v>-6.7262815387342783E-3</v>
      </c>
      <c r="W4388" s="13"/>
      <c r="X4388" s="2">
        <v>39014</v>
      </c>
      <c r="Y4388">
        <v>87.388000000000005</v>
      </c>
      <c r="AA4388" s="2">
        <v>39014</v>
      </c>
      <c r="AB4388">
        <v>1134.8599999999999</v>
      </c>
      <c r="AC4388">
        <f t="shared" si="619"/>
        <v>-7.6602713673157297E-4</v>
      </c>
      <c r="AD4388">
        <f t="shared" si="614"/>
        <v>-9.7002713673157294E-4</v>
      </c>
      <c r="AE4388">
        <f>Sheet2!$B$17+Sheet2!$B$18*'Portfolio allocation'!K4388</f>
        <v>9.9503736790367838E-5</v>
      </c>
      <c r="AF4388">
        <f t="shared" si="620"/>
        <v>-1.0695308735219407E-3</v>
      </c>
      <c r="AH4388" s="2">
        <v>39014</v>
      </c>
      <c r="AI4388">
        <v>4.8250000000000002</v>
      </c>
      <c r="AJ4388">
        <v>5.0999999999999996</v>
      </c>
      <c r="AK4388">
        <v>1.25465</v>
      </c>
      <c r="AR4388" s="3"/>
    </row>
    <row r="4389" spans="1:44" hidden="1" outlineLevel="1" x14ac:dyDescent="0.2">
      <c r="A4389" s="2">
        <v>39015</v>
      </c>
      <c r="B4389">
        <v>10.66</v>
      </c>
      <c r="E4389" s="2">
        <v>39015</v>
      </c>
      <c r="F4389">
        <v>1382.22</v>
      </c>
      <c r="G4389">
        <f t="shared" si="615"/>
        <v>3.5139177278600275E-3</v>
      </c>
      <c r="H4389" s="2">
        <v>39015</v>
      </c>
      <c r="I4389">
        <v>2121.83</v>
      </c>
      <c r="J4389">
        <f t="shared" si="616"/>
        <v>3.5329839762385795E-3</v>
      </c>
      <c r="K4389">
        <f t="shared" si="612"/>
        <v>3.3289839762385793E-3</v>
      </c>
      <c r="L4389">
        <v>4.7736360330468833E-3</v>
      </c>
      <c r="N4389" s="2">
        <v>39015</v>
      </c>
      <c r="O4389">
        <v>28.31</v>
      </c>
      <c r="Q4389" s="2">
        <v>39015</v>
      </c>
      <c r="R4389">
        <v>33530.75</v>
      </c>
      <c r="S4389" s="8">
        <f t="shared" si="617"/>
        <v>1.0607483694689002E-3</v>
      </c>
      <c r="T4389" s="9">
        <f t="shared" si="613"/>
        <v>8.5674836946890019E-4</v>
      </c>
      <c r="U4389" s="3">
        <f>Sheet1!$B$17+Sheet1!$B$18*'Portfolio allocation'!K4389</f>
        <v>4.3068936695690001E-3</v>
      </c>
      <c r="V4389" s="13">
        <f t="shared" si="618"/>
        <v>-3.4501453001001001E-3</v>
      </c>
      <c r="W4389" s="13"/>
      <c r="X4389" s="2">
        <v>39015</v>
      </c>
      <c r="Y4389">
        <v>87.712699999999998</v>
      </c>
      <c r="AA4389" s="2">
        <v>39015</v>
      </c>
      <c r="AB4389">
        <v>1139.08</v>
      </c>
      <c r="AC4389">
        <f t="shared" si="619"/>
        <v>3.7185203461220784E-3</v>
      </c>
      <c r="AD4389">
        <f t="shared" si="614"/>
        <v>3.5153203461220782E-3</v>
      </c>
      <c r="AE4389">
        <f>Sheet2!$B$17+Sheet2!$B$18*'Portfolio allocation'!K4389</f>
        <v>3.0136044930982025E-3</v>
      </c>
      <c r="AF4389">
        <f t="shared" si="620"/>
        <v>5.0171585302387573E-4</v>
      </c>
      <c r="AH4389" s="2">
        <v>39015</v>
      </c>
      <c r="AI4389">
        <v>4.7709999999999999</v>
      </c>
      <c r="AJ4389">
        <v>5.08</v>
      </c>
      <c r="AK4389">
        <v>1.25875</v>
      </c>
      <c r="AR4389" s="3"/>
    </row>
    <row r="4390" spans="1:44" hidden="1" outlineLevel="1" x14ac:dyDescent="0.2">
      <c r="A4390" s="2">
        <v>39016</v>
      </c>
      <c r="B4390">
        <v>10.56</v>
      </c>
      <c r="E4390" s="2">
        <v>39016</v>
      </c>
      <c r="F4390">
        <v>1389.08</v>
      </c>
      <c r="G4390">
        <f t="shared" si="615"/>
        <v>4.9630304871872699E-3</v>
      </c>
      <c r="H4390" s="2">
        <v>39016</v>
      </c>
      <c r="I4390">
        <v>2132.39</v>
      </c>
      <c r="J4390">
        <f t="shared" si="616"/>
        <v>4.976836033046883E-3</v>
      </c>
      <c r="K4390">
        <f t="shared" si="612"/>
        <v>4.7736360330468833E-3</v>
      </c>
      <c r="L4390">
        <v>-8.5217036921012099E-3</v>
      </c>
      <c r="N4390" s="2">
        <v>39016</v>
      </c>
      <c r="O4390">
        <v>28.35</v>
      </c>
      <c r="Q4390" s="2">
        <v>39016</v>
      </c>
      <c r="R4390">
        <v>33578.120000000003</v>
      </c>
      <c r="S4390" s="8">
        <f t="shared" si="617"/>
        <v>1.4127330882847122E-3</v>
      </c>
      <c r="T4390" s="9">
        <f t="shared" si="613"/>
        <v>1.2095330882847123E-3</v>
      </c>
      <c r="U4390" s="3">
        <f>Sheet1!$B$17+Sheet1!$B$18*'Portfolio allocation'!K4390</f>
        <v>5.9642351214914471E-3</v>
      </c>
      <c r="V4390" s="13">
        <f t="shared" si="618"/>
        <v>-4.7547020332067346E-3</v>
      </c>
      <c r="W4390" s="13"/>
      <c r="X4390" s="2">
        <v>39016</v>
      </c>
      <c r="Y4390">
        <v>87.435699999999997</v>
      </c>
      <c r="AA4390" s="2">
        <v>39016</v>
      </c>
      <c r="AB4390">
        <v>1135.48</v>
      </c>
      <c r="AC4390">
        <f t="shared" si="619"/>
        <v>-3.160445271622625E-3</v>
      </c>
      <c r="AD4390">
        <f t="shared" si="614"/>
        <v>-3.3628452716226252E-3</v>
      </c>
      <c r="AE4390">
        <f>Sheet2!$B$17+Sheet2!$B$18*'Portfolio allocation'!K4390</f>
        <v>4.2982259584194906E-3</v>
      </c>
      <c r="AF4390">
        <f t="shared" si="620"/>
        <v>-7.6610712300421158E-3</v>
      </c>
      <c r="AH4390" s="2">
        <v>39016</v>
      </c>
      <c r="AI4390">
        <v>4.7240000000000002</v>
      </c>
      <c r="AJ4390">
        <v>5.0599999999999996</v>
      </c>
      <c r="AK4390">
        <v>1.26695</v>
      </c>
      <c r="AR4390" s="3"/>
    </row>
    <row r="4391" spans="1:44" hidden="1" outlineLevel="1" x14ac:dyDescent="0.2">
      <c r="A4391" s="2">
        <v>39017</v>
      </c>
      <c r="B4391">
        <v>10.8</v>
      </c>
      <c r="E4391" s="2">
        <v>39017</v>
      </c>
      <c r="F4391">
        <v>1377.34</v>
      </c>
      <c r="G4391">
        <f t="shared" si="615"/>
        <v>-8.4516370547412789E-3</v>
      </c>
      <c r="H4391" s="2">
        <v>39017</v>
      </c>
      <c r="I4391">
        <v>2114.65</v>
      </c>
      <c r="J4391">
        <f t="shared" si="616"/>
        <v>-8.3193036921012098E-3</v>
      </c>
      <c r="K4391">
        <f t="shared" si="612"/>
        <v>-8.5217036921012099E-3</v>
      </c>
      <c r="L4391">
        <v>2.6263366514545181E-4</v>
      </c>
      <c r="N4391" s="2">
        <v>39017</v>
      </c>
      <c r="O4391">
        <v>28.34</v>
      </c>
      <c r="Q4391" s="2">
        <v>39017</v>
      </c>
      <c r="R4391">
        <v>33566.28</v>
      </c>
      <c r="S4391" s="8">
        <f t="shared" si="617"/>
        <v>-3.5261056902546883E-4</v>
      </c>
      <c r="T4391" s="9">
        <f t="shared" si="613"/>
        <v>-5.5501056902546877E-4</v>
      </c>
      <c r="U4391" s="3">
        <f>Sheet1!$B$17+Sheet1!$B$18*'Portfolio allocation'!K4391</f>
        <v>-9.2885155599157151E-3</v>
      </c>
      <c r="V4391" s="13">
        <f t="shared" si="618"/>
        <v>8.7335049908902462E-3</v>
      </c>
      <c r="W4391" s="13"/>
      <c r="X4391" s="2">
        <v>39017</v>
      </c>
      <c r="Y4391">
        <v>86.690700000000007</v>
      </c>
      <c r="AA4391" s="2">
        <v>39017</v>
      </c>
      <c r="AB4391">
        <v>1125.81</v>
      </c>
      <c r="AC4391">
        <f t="shared" si="619"/>
        <v>-8.5162222143939648E-3</v>
      </c>
      <c r="AD4391">
        <f t="shared" si="614"/>
        <v>-8.717022214393964E-3</v>
      </c>
      <c r="AE4391">
        <f>Sheet2!$B$17+Sheet2!$B$18*'Portfolio allocation'!K4391</f>
        <v>-7.5243293199761122E-3</v>
      </c>
      <c r="AF4391">
        <f t="shared" si="620"/>
        <v>-1.1926928944178518E-3</v>
      </c>
      <c r="AH4391" s="2">
        <v>39017</v>
      </c>
      <c r="AI4391">
        <v>4.6760000000000002</v>
      </c>
      <c r="AJ4391">
        <v>5.0199999999999996</v>
      </c>
      <c r="AK4391">
        <v>1.2723500000000001</v>
      </c>
      <c r="AR4391" s="3"/>
    </row>
    <row r="4392" spans="1:44" hidden="1" outlineLevel="1" x14ac:dyDescent="0.2">
      <c r="A4392" s="2">
        <v>39020</v>
      </c>
      <c r="B4392">
        <v>11.2</v>
      </c>
      <c r="E4392" s="2">
        <v>39020</v>
      </c>
      <c r="F4392">
        <v>1377.93</v>
      </c>
      <c r="G4392">
        <f t="shared" si="615"/>
        <v>4.2836191499562304E-4</v>
      </c>
      <c r="H4392" s="2">
        <v>39020</v>
      </c>
      <c r="I4392">
        <v>2115.63</v>
      </c>
      <c r="J4392">
        <f t="shared" si="616"/>
        <v>4.6343366514545181E-4</v>
      </c>
      <c r="K4392">
        <f t="shared" si="612"/>
        <v>2.6263366514545181E-4</v>
      </c>
      <c r="L4392">
        <v>-1.9174655114560931E-4</v>
      </c>
      <c r="N4392" s="2">
        <v>39020</v>
      </c>
      <c r="O4392">
        <v>28.53</v>
      </c>
      <c r="Q4392" s="2">
        <v>39020</v>
      </c>
      <c r="R4392">
        <v>33791.32</v>
      </c>
      <c r="S4392" s="8">
        <f t="shared" si="617"/>
        <v>6.7043473390557828E-3</v>
      </c>
      <c r="T4392" s="9">
        <f t="shared" si="613"/>
        <v>6.5035473390557827E-3</v>
      </c>
      <c r="U4392" s="3">
        <f>Sheet1!$B$17+Sheet1!$B$18*'Portfolio allocation'!K4392</f>
        <v>7.8909888103171114E-4</v>
      </c>
      <c r="V4392" s="13">
        <f t="shared" si="618"/>
        <v>5.7144484580240714E-3</v>
      </c>
      <c r="W4392" s="13"/>
      <c r="X4392" s="2">
        <v>39020</v>
      </c>
      <c r="Y4392">
        <v>87.397499999999994</v>
      </c>
      <c r="AA4392" s="2">
        <v>39020</v>
      </c>
      <c r="AB4392">
        <v>1134.99</v>
      </c>
      <c r="AC4392">
        <f t="shared" si="619"/>
        <v>8.154129027100554E-3</v>
      </c>
      <c r="AD4392">
        <f t="shared" si="614"/>
        <v>7.9529290271005536E-3</v>
      </c>
      <c r="AE4392">
        <f>Sheet2!$B$17+Sheet2!$B$18*'Portfolio allocation'!K4392</f>
        <v>2.8692756680249234E-4</v>
      </c>
      <c r="AF4392">
        <f t="shared" si="620"/>
        <v>7.6660014602980614E-3</v>
      </c>
      <c r="AH4392" s="2">
        <v>39020</v>
      </c>
      <c r="AI4392">
        <v>4.6749999999999998</v>
      </c>
      <c r="AJ4392">
        <v>5.03</v>
      </c>
      <c r="AK4392">
        <v>1.2716499999999999</v>
      </c>
      <c r="AR4392" s="3"/>
    </row>
    <row r="4393" spans="1:44" hidden="1" outlineLevel="1" x14ac:dyDescent="0.2">
      <c r="A4393" s="2">
        <v>39021</v>
      </c>
      <c r="B4393">
        <v>11.1</v>
      </c>
      <c r="E4393" s="2">
        <v>39021</v>
      </c>
      <c r="F4393">
        <v>1377.94</v>
      </c>
      <c r="G4393">
        <f t="shared" si="615"/>
        <v>7.2572627056732841E-6</v>
      </c>
      <c r="H4393" s="2">
        <v>39021</v>
      </c>
      <c r="I4393">
        <v>2115.65</v>
      </c>
      <c r="J4393">
        <f t="shared" si="616"/>
        <v>9.4534488543907003E-6</v>
      </c>
      <c r="K4393">
        <f t="shared" si="612"/>
        <v>-1.9174655114560931E-4</v>
      </c>
      <c r="L4393">
        <v>-7.4266933282915231E-3</v>
      </c>
      <c r="N4393" s="2">
        <v>39021</v>
      </c>
      <c r="O4393">
        <v>28.71</v>
      </c>
      <c r="Q4393" s="2">
        <v>39021</v>
      </c>
      <c r="R4393">
        <v>34004.51</v>
      </c>
      <c r="S4393" s="8">
        <f t="shared" si="617"/>
        <v>6.3090166350412424E-3</v>
      </c>
      <c r="T4393" s="9">
        <f t="shared" si="613"/>
        <v>6.1078166350412421E-3</v>
      </c>
      <c r="U4393" s="3">
        <f>Sheet1!$B$17+Sheet1!$B$18*'Portfolio allocation'!K4393</f>
        <v>2.6782238137654967E-4</v>
      </c>
      <c r="V4393" s="13">
        <f t="shared" si="618"/>
        <v>5.8399942536646928E-3</v>
      </c>
      <c r="W4393" s="13"/>
      <c r="X4393" s="2">
        <v>39021</v>
      </c>
      <c r="Y4393">
        <v>88.190299999999993</v>
      </c>
      <c r="AA4393" s="2">
        <v>39021</v>
      </c>
      <c r="AB4393">
        <v>1145.28</v>
      </c>
      <c r="AC4393">
        <f t="shared" si="619"/>
        <v>9.0661591732086322E-3</v>
      </c>
      <c r="AD4393">
        <f t="shared" si="614"/>
        <v>8.8665591732086328E-3</v>
      </c>
      <c r="AE4393">
        <f>Sheet2!$B$17+Sheet2!$B$18*'Portfolio allocation'!K4393</f>
        <v>-1.1711891381126902E-4</v>
      </c>
      <c r="AF4393">
        <f t="shared" si="620"/>
        <v>8.9836780870199019E-3</v>
      </c>
      <c r="AH4393" s="2">
        <v>39021</v>
      </c>
      <c r="AI4393">
        <v>4.6070000000000002</v>
      </c>
      <c r="AJ4393">
        <v>4.99</v>
      </c>
      <c r="AK4393">
        <v>1.2763500000000001</v>
      </c>
      <c r="AR4393" s="3"/>
    </row>
    <row r="4394" spans="1:44" hidden="1" outlineLevel="1" x14ac:dyDescent="0.2">
      <c r="A4394" s="2">
        <v>39022</v>
      </c>
      <c r="B4394">
        <v>11.51</v>
      </c>
      <c r="E4394" s="2">
        <v>39022</v>
      </c>
      <c r="F4394">
        <v>1367.81</v>
      </c>
      <c r="G4394">
        <f t="shared" si="615"/>
        <v>-7.35155376866925E-3</v>
      </c>
      <c r="H4394" s="2">
        <v>39022</v>
      </c>
      <c r="I4394">
        <v>2100.36</v>
      </c>
      <c r="J4394">
        <f t="shared" si="616"/>
        <v>-7.2270933282915228E-3</v>
      </c>
      <c r="K4394">
        <f t="shared" si="612"/>
        <v>-7.4266933282915231E-3</v>
      </c>
      <c r="L4394">
        <v>-2.6941632862939233E-4</v>
      </c>
      <c r="N4394" s="2">
        <v>39022</v>
      </c>
      <c r="O4394">
        <v>28.81</v>
      </c>
      <c r="Q4394" s="2">
        <v>39022</v>
      </c>
      <c r="R4394">
        <v>34122.959999999999</v>
      </c>
      <c r="S4394" s="8">
        <f t="shared" si="617"/>
        <v>3.4833614717575401E-3</v>
      </c>
      <c r="T4394" s="9">
        <f t="shared" si="613"/>
        <v>3.2837614717575402E-3</v>
      </c>
      <c r="U4394" s="3">
        <f>Sheet1!$B$17+Sheet1!$B$18*'Portfolio allocation'!K4394</f>
        <v>-8.0322919193001625E-3</v>
      </c>
      <c r="V4394" s="13">
        <f t="shared" si="618"/>
        <v>1.1316053391057703E-2</v>
      </c>
      <c r="W4394" s="13"/>
      <c r="X4394" s="2">
        <v>39022</v>
      </c>
      <c r="Y4394">
        <v>87.684100000000001</v>
      </c>
      <c r="AA4394" s="2">
        <v>39022</v>
      </c>
      <c r="AB4394">
        <v>1138.71</v>
      </c>
      <c r="AC4394">
        <f t="shared" si="619"/>
        <v>-5.7365884325230043E-3</v>
      </c>
      <c r="AD4394">
        <f t="shared" si="614"/>
        <v>-5.9345884325230046E-3</v>
      </c>
      <c r="AE4394">
        <f>Sheet2!$B$17+Sheet2!$B$18*'Portfolio allocation'!K4394</f>
        <v>-6.5506181682355421E-3</v>
      </c>
      <c r="AF4394">
        <f t="shared" si="620"/>
        <v>6.1602973571253748E-4</v>
      </c>
      <c r="AH4394" s="2">
        <v>39022</v>
      </c>
      <c r="AI4394">
        <v>4.5659999999999998</v>
      </c>
      <c r="AJ4394">
        <v>4.95</v>
      </c>
      <c r="AK4394">
        <v>1.27725</v>
      </c>
      <c r="AR4394" s="3"/>
    </row>
    <row r="4395" spans="1:44" hidden="1" outlineLevel="1" x14ac:dyDescent="0.2">
      <c r="A4395" s="2">
        <v>39023</v>
      </c>
      <c r="B4395">
        <v>11.42</v>
      </c>
      <c r="E4395" s="2">
        <v>39023</v>
      </c>
      <c r="F4395">
        <v>1367.34</v>
      </c>
      <c r="G4395">
        <f t="shared" si="615"/>
        <v>-3.4361497576418376E-4</v>
      </c>
      <c r="H4395" s="2">
        <v>39023</v>
      </c>
      <c r="I4395">
        <v>2100.21</v>
      </c>
      <c r="J4395">
        <f t="shared" si="616"/>
        <v>-7.1416328629392289E-5</v>
      </c>
      <c r="K4395">
        <f t="shared" si="612"/>
        <v>-2.6941632862939233E-4</v>
      </c>
      <c r="L4395">
        <v>-2.355727164426503E-3</v>
      </c>
      <c r="N4395" s="2">
        <v>39023</v>
      </c>
      <c r="O4395">
        <v>28.77</v>
      </c>
      <c r="Q4395" s="2">
        <v>39023</v>
      </c>
      <c r="R4395">
        <v>34075.57</v>
      </c>
      <c r="S4395" s="8">
        <f t="shared" si="617"/>
        <v>-1.3888009715452565E-3</v>
      </c>
      <c r="T4395" s="9">
        <f t="shared" si="613"/>
        <v>-1.5868009715452565E-3</v>
      </c>
      <c r="U4395" s="3">
        <f>Sheet1!$B$17+Sheet1!$B$18*'Portfolio allocation'!K4395</f>
        <v>1.7871764423322569E-4</v>
      </c>
      <c r="V4395" s="13">
        <f t="shared" si="618"/>
        <v>-1.7655186157784822E-3</v>
      </c>
      <c r="W4395" s="13"/>
      <c r="X4395" s="2">
        <v>39023</v>
      </c>
      <c r="Y4395">
        <v>87.569500000000005</v>
      </c>
      <c r="AA4395" s="2">
        <v>39023</v>
      </c>
      <c r="AB4395">
        <v>1137.22</v>
      </c>
      <c r="AC4395">
        <f t="shared" si="619"/>
        <v>-1.3084982128900302E-3</v>
      </c>
      <c r="AD4395">
        <f t="shared" si="614"/>
        <v>-1.5072982128900303E-3</v>
      </c>
      <c r="AE4395">
        <f>Sheet2!$B$17+Sheet2!$B$18*'Portfolio allocation'!K4395</f>
        <v>-1.8618486148508693E-4</v>
      </c>
      <c r="AF4395">
        <f t="shared" si="620"/>
        <v>-1.3211133514049434E-3</v>
      </c>
      <c r="AH4395" s="2">
        <v>39023</v>
      </c>
      <c r="AI4395">
        <v>4.5979999999999999</v>
      </c>
      <c r="AJ4395">
        <v>4.97</v>
      </c>
      <c r="AK4395">
        <v>1.2767500000000001</v>
      </c>
      <c r="AR4395" s="3"/>
    </row>
    <row r="4396" spans="1:44" hidden="1" outlineLevel="1" x14ac:dyDescent="0.2">
      <c r="A4396" s="2">
        <v>39024</v>
      </c>
      <c r="B4396">
        <v>11.16</v>
      </c>
      <c r="E4396" s="2">
        <v>39024</v>
      </c>
      <c r="F4396">
        <v>1364.3</v>
      </c>
      <c r="G4396">
        <f t="shared" si="615"/>
        <v>-2.2232948644813622E-3</v>
      </c>
      <c r="H4396" s="2">
        <v>39024</v>
      </c>
      <c r="I4396">
        <v>2095.6799999999998</v>
      </c>
      <c r="J4396">
        <f t="shared" si="616"/>
        <v>-2.1569271644265031E-3</v>
      </c>
      <c r="K4396">
        <f t="shared" si="612"/>
        <v>-2.355727164426503E-3</v>
      </c>
      <c r="L4396">
        <v>1.1178154283096922E-2</v>
      </c>
      <c r="N4396" s="2">
        <v>39024</v>
      </c>
      <c r="O4396">
        <v>28.73</v>
      </c>
      <c r="Q4396" s="2">
        <v>39024</v>
      </c>
      <c r="R4396">
        <v>34028.199999999997</v>
      </c>
      <c r="S4396" s="8">
        <f t="shared" si="617"/>
        <v>-1.390145491330097E-3</v>
      </c>
      <c r="T4396" s="9">
        <f t="shared" si="613"/>
        <v>-1.5889454913300971E-3</v>
      </c>
      <c r="U4396" s="3">
        <f>Sheet1!$B$17+Sheet1!$B$18*'Portfolio allocation'!K4396</f>
        <v>-2.2147510207411901E-3</v>
      </c>
      <c r="V4396" s="13">
        <f t="shared" si="618"/>
        <v>6.2580552941109298E-4</v>
      </c>
      <c r="W4396" s="13"/>
      <c r="X4396" s="2">
        <v>39024</v>
      </c>
      <c r="Y4396">
        <v>87.311599999999999</v>
      </c>
      <c r="AA4396" s="2">
        <v>39024</v>
      </c>
      <c r="AB4396">
        <v>1133.8699999999999</v>
      </c>
      <c r="AC4396">
        <f t="shared" si="619"/>
        <v>-2.9457800601467854E-3</v>
      </c>
      <c r="AD4396">
        <f t="shared" si="614"/>
        <v>-3.1481800601467855E-3</v>
      </c>
      <c r="AE4396">
        <f>Sheet2!$B$17+Sheet2!$B$18*'Portfolio allocation'!K4396</f>
        <v>-2.0413856832792307E-3</v>
      </c>
      <c r="AF4396">
        <f t="shared" si="620"/>
        <v>-1.1067943768675549E-3</v>
      </c>
      <c r="AH4396" s="2">
        <v>39024</v>
      </c>
      <c r="AI4396">
        <v>4.718</v>
      </c>
      <c r="AJ4396">
        <v>5.0599999999999996</v>
      </c>
      <c r="AK4396">
        <v>1.2703500000000001</v>
      </c>
      <c r="AR4396" s="3"/>
    </row>
    <row r="4397" spans="1:44" hidden="1" outlineLevel="1" x14ac:dyDescent="0.2">
      <c r="A4397" s="2">
        <v>39027</v>
      </c>
      <c r="B4397">
        <v>11.16</v>
      </c>
      <c r="E4397" s="2">
        <v>39027</v>
      </c>
      <c r="F4397">
        <v>1379.78</v>
      </c>
      <c r="G4397">
        <f t="shared" si="615"/>
        <v>1.1346478047350228E-2</v>
      </c>
      <c r="H4397" s="2">
        <v>39027</v>
      </c>
      <c r="I4397">
        <v>2119.5300000000002</v>
      </c>
      <c r="J4397">
        <f t="shared" si="616"/>
        <v>1.1380554283096922E-2</v>
      </c>
      <c r="K4397">
        <f t="shared" si="612"/>
        <v>1.1178154283096922E-2</v>
      </c>
      <c r="L4397">
        <v>2.0386628771472039E-3</v>
      </c>
      <c r="N4397" s="2">
        <v>39027</v>
      </c>
      <c r="O4397">
        <v>28.84</v>
      </c>
      <c r="Q4397" s="2">
        <v>39027</v>
      </c>
      <c r="R4397">
        <v>34158.480000000003</v>
      </c>
      <c r="S4397" s="8">
        <f t="shared" si="617"/>
        <v>3.8285892289338097E-3</v>
      </c>
      <c r="T4397" s="9">
        <f t="shared" si="613"/>
        <v>3.6261892289338096E-3</v>
      </c>
      <c r="U4397" s="3">
        <f>Sheet1!$B$17+Sheet1!$B$18*'Portfolio allocation'!K4397</f>
        <v>1.3311660770026141E-2</v>
      </c>
      <c r="V4397" s="13">
        <f t="shared" si="618"/>
        <v>-9.6854715410923317E-3</v>
      </c>
      <c r="W4397" s="13"/>
      <c r="X4397" s="2">
        <v>39027</v>
      </c>
      <c r="Y4397">
        <v>88.4482</v>
      </c>
      <c r="AA4397" s="2">
        <v>39027</v>
      </c>
      <c r="AB4397">
        <v>1148.6300000000001</v>
      </c>
      <c r="AC4397">
        <f t="shared" si="619"/>
        <v>1.3017365306428719E-2</v>
      </c>
      <c r="AD4397">
        <f t="shared" si="614"/>
        <v>1.2814965306428719E-2</v>
      </c>
      <c r="AE4397">
        <f>Sheet2!$B$17+Sheet2!$B$18*'Portfolio allocation'!K4397</f>
        <v>9.9932869804022634E-3</v>
      </c>
      <c r="AF4397">
        <f t="shared" si="620"/>
        <v>2.8216783260264552E-3</v>
      </c>
      <c r="AH4397" s="2">
        <v>39027</v>
      </c>
      <c r="AI4397">
        <v>4.7030000000000003</v>
      </c>
      <c r="AJ4397">
        <v>5.0599999999999996</v>
      </c>
      <c r="AK4397">
        <v>1.27125</v>
      </c>
      <c r="AR4397" s="3"/>
    </row>
    <row r="4398" spans="1:44" hidden="1" outlineLevel="1" x14ac:dyDescent="0.2">
      <c r="A4398" s="2">
        <v>39028</v>
      </c>
      <c r="B4398">
        <v>11.09</v>
      </c>
      <c r="E4398" s="2">
        <v>39028</v>
      </c>
      <c r="F4398">
        <v>1382.84</v>
      </c>
      <c r="G4398">
        <f t="shared" si="615"/>
        <v>2.2177448578759584E-3</v>
      </c>
      <c r="H4398" s="2">
        <v>39028</v>
      </c>
      <c r="I4398">
        <v>2124.2800000000002</v>
      </c>
      <c r="J4398">
        <f t="shared" si="616"/>
        <v>2.2410628771472041E-3</v>
      </c>
      <c r="K4398">
        <f t="shared" si="612"/>
        <v>2.0386628771472039E-3</v>
      </c>
      <c r="L4398">
        <v>2.1242938143746352E-3</v>
      </c>
      <c r="N4398" s="2">
        <v>39028</v>
      </c>
      <c r="O4398">
        <v>28.95</v>
      </c>
      <c r="Q4398" s="2">
        <v>39028</v>
      </c>
      <c r="R4398">
        <v>34288.769999999997</v>
      </c>
      <c r="S4398" s="8">
        <f t="shared" si="617"/>
        <v>3.8142797923090832E-3</v>
      </c>
      <c r="T4398" s="9">
        <f t="shared" si="613"/>
        <v>3.6118797923090831E-3</v>
      </c>
      <c r="U4398" s="3">
        <f>Sheet1!$B$17+Sheet1!$B$18*'Portfolio allocation'!K4398</f>
        <v>2.8266046036060175E-3</v>
      </c>
      <c r="V4398" s="13">
        <f t="shared" si="618"/>
        <v>7.8527518870306554E-4</v>
      </c>
      <c r="W4398" s="13"/>
      <c r="X4398" s="2">
        <v>39028</v>
      </c>
      <c r="Y4398">
        <v>88.591499999999996</v>
      </c>
      <c r="AA4398" s="2">
        <v>39028</v>
      </c>
      <c r="AB4398">
        <v>1150.49</v>
      </c>
      <c r="AC4398">
        <f t="shared" si="619"/>
        <v>1.6193204077901147E-3</v>
      </c>
      <c r="AD4398">
        <f t="shared" si="614"/>
        <v>1.4181204077901148E-3</v>
      </c>
      <c r="AE4398">
        <f>Sheet2!$B$17+Sheet2!$B$18*'Portfolio allocation'!K4398</f>
        <v>1.8662180527176399E-3</v>
      </c>
      <c r="AF4398">
        <f t="shared" si="620"/>
        <v>-4.4809764492752518E-4</v>
      </c>
      <c r="AH4398" s="2">
        <v>39028</v>
      </c>
      <c r="AI4398">
        <v>4.6619999999999999</v>
      </c>
      <c r="AJ4398">
        <v>5.03</v>
      </c>
      <c r="AK4398">
        <v>1.2800499999999999</v>
      </c>
      <c r="AR4398" s="3"/>
    </row>
    <row r="4399" spans="1:44" hidden="1" outlineLevel="1" x14ac:dyDescent="0.2">
      <c r="A4399" s="2">
        <v>39029</v>
      </c>
      <c r="B4399">
        <v>10.75</v>
      </c>
      <c r="E4399" s="2">
        <v>39029</v>
      </c>
      <c r="F4399">
        <v>1385.72</v>
      </c>
      <c r="G4399">
        <f t="shared" si="615"/>
        <v>2.0826704463279277E-3</v>
      </c>
      <c r="H4399" s="2">
        <v>39029</v>
      </c>
      <c r="I4399">
        <v>2129.2199999999998</v>
      </c>
      <c r="J4399">
        <f t="shared" si="616"/>
        <v>2.3254938143746351E-3</v>
      </c>
      <c r="K4399">
        <f t="shared" si="612"/>
        <v>2.1242938143746352E-3</v>
      </c>
      <c r="L4399">
        <v>-5.3200455453168418E-3</v>
      </c>
      <c r="N4399" s="2">
        <v>39029</v>
      </c>
      <c r="O4399">
        <v>28.98</v>
      </c>
      <c r="Q4399" s="2">
        <v>39029</v>
      </c>
      <c r="R4399">
        <v>34324.300000000003</v>
      </c>
      <c r="S4399" s="8">
        <f t="shared" si="617"/>
        <v>1.0361993154028859E-3</v>
      </c>
      <c r="T4399" s="9">
        <f t="shared" si="613"/>
        <v>8.3499931540288589E-4</v>
      </c>
      <c r="U4399" s="3">
        <f>Sheet1!$B$17+Sheet1!$B$18*'Portfolio allocation'!K4399</f>
        <v>2.9248425849698737E-3</v>
      </c>
      <c r="V4399" s="13">
        <f t="shared" si="618"/>
        <v>-2.0898432695669877E-3</v>
      </c>
      <c r="W4399" s="13"/>
      <c r="X4399" s="2">
        <v>39029</v>
      </c>
      <c r="Y4399">
        <v>88.438699999999997</v>
      </c>
      <c r="AA4399" s="2">
        <v>39029</v>
      </c>
      <c r="AB4399">
        <v>1152.23</v>
      </c>
      <c r="AC4399">
        <f t="shared" si="619"/>
        <v>1.512399064746317E-3</v>
      </c>
      <c r="AD4399">
        <f t="shared" si="614"/>
        <v>1.3115990647463171E-3</v>
      </c>
      <c r="AE4399">
        <f>Sheet2!$B$17+Sheet2!$B$18*'Portfolio allocation'!K4399</f>
        <v>1.9423632667430646E-3</v>
      </c>
      <c r="AF4399">
        <f t="shared" si="620"/>
        <v>-6.3076420199674747E-4</v>
      </c>
      <c r="AH4399" s="2">
        <v>39029</v>
      </c>
      <c r="AI4399">
        <v>4.6379999999999999</v>
      </c>
      <c r="AJ4399">
        <v>5.0199999999999996</v>
      </c>
      <c r="AK4399">
        <v>1.2757499999999999</v>
      </c>
      <c r="AR4399" s="3"/>
    </row>
    <row r="4400" spans="1:44" hidden="1" outlineLevel="1" x14ac:dyDescent="0.2">
      <c r="A4400" s="2">
        <v>39030</v>
      </c>
      <c r="B4400">
        <v>11.01</v>
      </c>
      <c r="E4400" s="2">
        <v>39030</v>
      </c>
      <c r="F4400">
        <v>1378.33</v>
      </c>
      <c r="G4400">
        <f t="shared" si="615"/>
        <v>-5.3329676991022978E-3</v>
      </c>
      <c r="H4400" s="2">
        <v>39030</v>
      </c>
      <c r="I4400">
        <v>2118.3200000000002</v>
      </c>
      <c r="J4400">
        <f t="shared" si="616"/>
        <v>-5.1192455453168417E-3</v>
      </c>
      <c r="K4400">
        <f t="shared" si="612"/>
        <v>-5.3200455453168418E-3</v>
      </c>
      <c r="L4400">
        <v>1.6591645001700084E-3</v>
      </c>
      <c r="N4400" s="2">
        <v>39030</v>
      </c>
      <c r="O4400">
        <v>29.26</v>
      </c>
      <c r="Q4400" s="2">
        <v>39030</v>
      </c>
      <c r="R4400">
        <v>34655.94</v>
      </c>
      <c r="S4400" s="8">
        <f t="shared" si="617"/>
        <v>9.6619596029634547E-3</v>
      </c>
      <c r="T4400" s="9">
        <f t="shared" si="613"/>
        <v>9.4611596029634554E-3</v>
      </c>
      <c r="U4400" s="3">
        <f>Sheet1!$B$17+Sheet1!$B$18*'Portfolio allocation'!K4400</f>
        <v>-5.6154921931168555E-3</v>
      </c>
      <c r="V4400" s="13">
        <f t="shared" si="618"/>
        <v>1.5076651796080311E-2</v>
      </c>
      <c r="W4400" s="13"/>
      <c r="X4400" s="2">
        <v>39030</v>
      </c>
      <c r="Y4400">
        <v>88.276300000000006</v>
      </c>
      <c r="AA4400" s="2">
        <v>39030</v>
      </c>
      <c r="AB4400">
        <v>1150.1099999999999</v>
      </c>
      <c r="AC4400">
        <f t="shared" si="619"/>
        <v>-1.839910434548786E-3</v>
      </c>
      <c r="AD4400">
        <f t="shared" si="614"/>
        <v>-2.0407104345487861E-3</v>
      </c>
      <c r="AE4400">
        <f>Sheet2!$B$17+Sheet2!$B$18*'Portfolio allocation'!K4400</f>
        <v>-4.6773332141686547E-3</v>
      </c>
      <c r="AF4400">
        <f t="shared" si="620"/>
        <v>2.6366227796198686E-3</v>
      </c>
      <c r="AH4400" s="2">
        <v>39030</v>
      </c>
      <c r="AI4400">
        <v>4.6310000000000002</v>
      </c>
      <c r="AJ4400">
        <v>5.0199999999999996</v>
      </c>
      <c r="AK4400">
        <v>1.27935</v>
      </c>
      <c r="AR4400" s="3"/>
    </row>
    <row r="4401" spans="1:44" hidden="1" outlineLevel="1" x14ac:dyDescent="0.2">
      <c r="A4401" s="2">
        <v>39031</v>
      </c>
      <c r="B4401">
        <v>10.79</v>
      </c>
      <c r="E4401" s="2">
        <v>39031</v>
      </c>
      <c r="F4401">
        <v>1380.9</v>
      </c>
      <c r="G4401">
        <f t="shared" si="615"/>
        <v>1.8645752468569032E-3</v>
      </c>
      <c r="H4401" s="2">
        <v>39031</v>
      </c>
      <c r="I4401">
        <v>2122.2600000000002</v>
      </c>
      <c r="J4401">
        <f t="shared" si="616"/>
        <v>1.8599645001700083E-3</v>
      </c>
      <c r="K4401">
        <f t="shared" si="612"/>
        <v>1.6591645001700084E-3</v>
      </c>
      <c r="L4401">
        <v>2.5843671821548127E-3</v>
      </c>
      <c r="N4401" s="2">
        <v>39031</v>
      </c>
      <c r="O4401">
        <v>29.24</v>
      </c>
      <c r="Q4401" s="2">
        <v>39031</v>
      </c>
      <c r="R4401">
        <v>34632.25</v>
      </c>
      <c r="S4401" s="8">
        <f t="shared" si="617"/>
        <v>-6.8357689908282726E-4</v>
      </c>
      <c r="T4401" s="9">
        <f t="shared" si="613"/>
        <v>-8.8437689908282726E-4</v>
      </c>
      <c r="U4401" s="3">
        <f>Sheet1!$B$17+Sheet1!$B$18*'Portfolio allocation'!K4401</f>
        <v>2.3912344477699018E-3</v>
      </c>
      <c r="V4401" s="13">
        <f t="shared" si="618"/>
        <v>-3.2756113468527292E-3</v>
      </c>
      <c r="W4401" s="13"/>
      <c r="X4401" s="2">
        <v>39031</v>
      </c>
      <c r="Y4401">
        <v>87.645899999999997</v>
      </c>
      <c r="AA4401" s="2">
        <v>39031</v>
      </c>
      <c r="AB4401">
        <v>1141.9000000000001</v>
      </c>
      <c r="AC4401">
        <f t="shared" si="619"/>
        <v>-7.1384476267485342E-3</v>
      </c>
      <c r="AD4401">
        <f t="shared" si="614"/>
        <v>-7.3388476267485341E-3</v>
      </c>
      <c r="AE4401">
        <f>Sheet2!$B$17+Sheet2!$B$18*'Portfolio allocation'!K4401</f>
        <v>1.5287584140302704E-3</v>
      </c>
      <c r="AF4401">
        <f t="shared" si="620"/>
        <v>-8.867606040778804E-3</v>
      </c>
      <c r="AH4401" s="2">
        <v>39031</v>
      </c>
      <c r="AI4401">
        <v>4.59</v>
      </c>
      <c r="AJ4401">
        <v>5.01</v>
      </c>
      <c r="AK4401">
        <v>1.2859499999999999</v>
      </c>
      <c r="AR4401" s="3"/>
    </row>
    <row r="4402" spans="1:44" hidden="1" outlineLevel="1" x14ac:dyDescent="0.2">
      <c r="A4402" s="2">
        <v>39034</v>
      </c>
      <c r="B4402">
        <v>10.86</v>
      </c>
      <c r="E4402" s="2">
        <v>39034</v>
      </c>
      <c r="F4402">
        <v>1384.42</v>
      </c>
      <c r="G4402">
        <f t="shared" si="615"/>
        <v>2.5490622058077506E-3</v>
      </c>
      <c r="H4402" s="2">
        <v>39034</v>
      </c>
      <c r="I4402">
        <v>2128.17</v>
      </c>
      <c r="J4402">
        <f t="shared" si="616"/>
        <v>2.7847671821548126E-3</v>
      </c>
      <c r="K4402">
        <f t="shared" si="612"/>
        <v>2.5843671821548127E-3</v>
      </c>
      <c r="L4402">
        <v>6.2738466363119316E-3</v>
      </c>
      <c r="N4402" s="2">
        <v>39034</v>
      </c>
      <c r="O4402">
        <v>29.35</v>
      </c>
      <c r="Q4402" s="2">
        <v>39034</v>
      </c>
      <c r="R4402">
        <v>34762.53</v>
      </c>
      <c r="S4402" s="8">
        <f t="shared" si="617"/>
        <v>3.7618116062341223E-3</v>
      </c>
      <c r="T4402" s="9">
        <f t="shared" si="613"/>
        <v>3.5614116062341224E-3</v>
      </c>
      <c r="U4402" s="3">
        <f>Sheet1!$B$17+Sheet1!$B$18*'Portfolio allocation'!K4402</f>
        <v>3.4526504122969958E-3</v>
      </c>
      <c r="V4402" s="13">
        <f t="shared" si="618"/>
        <v>1.0876119393712653E-4</v>
      </c>
      <c r="W4402" s="13"/>
      <c r="X4402" s="2">
        <v>39034</v>
      </c>
      <c r="Y4402">
        <v>87.941999999999993</v>
      </c>
      <c r="AA4402" s="2">
        <v>39034</v>
      </c>
      <c r="AB4402">
        <v>1145.76</v>
      </c>
      <c r="AC4402">
        <f t="shared" si="619"/>
        <v>3.3803310272351172E-3</v>
      </c>
      <c r="AD4402">
        <f t="shared" si="614"/>
        <v>3.1791310272351173E-3</v>
      </c>
      <c r="AE4402">
        <f>Sheet2!$B$17+Sheet2!$B$18*'Portfolio allocation'!K4402</f>
        <v>2.3514722429063789E-3</v>
      </c>
      <c r="AF4402">
        <f t="shared" si="620"/>
        <v>8.2765878432873845E-4</v>
      </c>
      <c r="AH4402" s="2">
        <v>39034</v>
      </c>
      <c r="AI4402">
        <v>4.6100000000000003</v>
      </c>
      <c r="AJ4402">
        <v>5.03</v>
      </c>
      <c r="AK4402">
        <v>1.28135</v>
      </c>
      <c r="AR4402" s="3"/>
    </row>
    <row r="4403" spans="1:44" hidden="1" outlineLevel="1" x14ac:dyDescent="0.2">
      <c r="A4403" s="2">
        <v>39035</v>
      </c>
      <c r="B4403">
        <v>10.5</v>
      </c>
      <c r="E4403" s="2">
        <v>39035</v>
      </c>
      <c r="F4403">
        <v>1393.22</v>
      </c>
      <c r="G4403">
        <f t="shared" si="615"/>
        <v>6.3564525216335266E-3</v>
      </c>
      <c r="H4403" s="2">
        <v>39035</v>
      </c>
      <c r="I4403">
        <v>2141.9499999999998</v>
      </c>
      <c r="J4403">
        <f t="shared" si="616"/>
        <v>6.4750466363119319E-3</v>
      </c>
      <c r="K4403">
        <f t="shared" si="612"/>
        <v>6.2738466363119316E-3</v>
      </c>
      <c r="L4403">
        <v>2.4373833282755782E-3</v>
      </c>
      <c r="N4403" s="2">
        <v>39035</v>
      </c>
      <c r="O4403">
        <v>29.2285</v>
      </c>
      <c r="Q4403" s="2">
        <v>39035</v>
      </c>
      <c r="R4403">
        <v>34737.06</v>
      </c>
      <c r="S4403" s="8">
        <f t="shared" si="617"/>
        <v>-7.3268545183569067E-4</v>
      </c>
      <c r="T4403" s="9">
        <f t="shared" si="613"/>
        <v>-9.3388545183569068E-4</v>
      </c>
      <c r="U4403" s="3">
        <f>Sheet1!$B$17+Sheet1!$B$18*'Portfolio allocation'!K4403</f>
        <v>7.6853147459498838E-3</v>
      </c>
      <c r="V4403" s="13">
        <f t="shared" si="618"/>
        <v>-8.6192001977855748E-3</v>
      </c>
      <c r="W4403" s="13"/>
      <c r="X4403" s="2">
        <v>39035</v>
      </c>
      <c r="Y4403">
        <v>89.107299999999995</v>
      </c>
      <c r="AA4403" s="2">
        <v>39035</v>
      </c>
      <c r="AB4403">
        <v>1160.94</v>
      </c>
      <c r="AC4403">
        <f t="shared" si="619"/>
        <v>1.3248847926267349E-2</v>
      </c>
      <c r="AD4403">
        <f t="shared" si="614"/>
        <v>1.3048447926267349E-2</v>
      </c>
      <c r="AE4403">
        <f>Sheet2!$B$17+Sheet2!$B$18*'Portfolio allocation'!K4403</f>
        <v>5.6322515006768312E-3</v>
      </c>
      <c r="AF4403">
        <f t="shared" si="620"/>
        <v>7.4161964255905176E-3</v>
      </c>
      <c r="AH4403" s="2">
        <v>39035</v>
      </c>
      <c r="AI4403">
        <v>4.5670000000000002</v>
      </c>
      <c r="AJ4403">
        <v>5.01</v>
      </c>
      <c r="AK4403">
        <v>1.28115</v>
      </c>
      <c r="AR4403" s="3"/>
    </row>
    <row r="4404" spans="1:44" hidden="1" outlineLevel="1" x14ac:dyDescent="0.2">
      <c r="A4404" s="2">
        <v>39036</v>
      </c>
      <c r="B4404">
        <v>10.31</v>
      </c>
      <c r="E4404" s="2">
        <v>39036</v>
      </c>
      <c r="F4404">
        <v>1396.57</v>
      </c>
      <c r="G4404">
        <f t="shared" si="615"/>
        <v>2.4045018015819153E-3</v>
      </c>
      <c r="H4404" s="2">
        <v>39036</v>
      </c>
      <c r="I4404">
        <v>2147.6</v>
      </c>
      <c r="J4404">
        <f t="shared" si="616"/>
        <v>2.637783328275578E-3</v>
      </c>
      <c r="K4404">
        <f t="shared" si="612"/>
        <v>2.4373833282755782E-3</v>
      </c>
      <c r="L4404">
        <v>2.1126112125165147E-3</v>
      </c>
      <c r="N4404" s="2">
        <v>39036</v>
      </c>
      <c r="O4404">
        <v>29.12</v>
      </c>
      <c r="Q4404" s="2">
        <v>39036</v>
      </c>
      <c r="R4404">
        <v>34608.120000000003</v>
      </c>
      <c r="S4404" s="8">
        <f t="shared" si="617"/>
        <v>-3.7118858072615613E-3</v>
      </c>
      <c r="T4404" s="9">
        <f t="shared" si="613"/>
        <v>-3.9122858072615611E-3</v>
      </c>
      <c r="U4404" s="3">
        <f>Sheet1!$B$17+Sheet1!$B$18*'Portfolio allocation'!K4404</f>
        <v>3.284026810060508E-3</v>
      </c>
      <c r="V4404" s="13">
        <f t="shared" si="618"/>
        <v>-7.1963126173220692E-3</v>
      </c>
      <c r="W4404" s="13"/>
      <c r="X4404" s="2">
        <v>39036</v>
      </c>
      <c r="Y4404">
        <v>88.935299999999998</v>
      </c>
      <c r="AA4404" s="2">
        <v>39036</v>
      </c>
      <c r="AB4404">
        <v>1158.7</v>
      </c>
      <c r="AC4404">
        <f t="shared" si="619"/>
        <v>-1.9294709459576342E-3</v>
      </c>
      <c r="AD4404">
        <f t="shared" si="614"/>
        <v>-2.1310709459576344E-3</v>
      </c>
      <c r="AE4404">
        <f>Sheet2!$B$17+Sheet2!$B$18*'Portfolio allocation'!K4404</f>
        <v>2.2207704501397019E-3</v>
      </c>
      <c r="AF4404">
        <f t="shared" si="620"/>
        <v>-4.3518413960973359E-3</v>
      </c>
      <c r="AH4404" s="2">
        <v>39036</v>
      </c>
      <c r="AI4404">
        <v>4.62</v>
      </c>
      <c r="AJ4404">
        <v>5.04</v>
      </c>
      <c r="AK4404">
        <v>1.2807500000000001</v>
      </c>
      <c r="AR4404" s="3"/>
    </row>
    <row r="4405" spans="1:44" hidden="1" outlineLevel="1" x14ac:dyDescent="0.2">
      <c r="A4405" s="2">
        <v>39037</v>
      </c>
      <c r="B4405">
        <v>10.16</v>
      </c>
      <c r="E4405" s="2">
        <v>39037</v>
      </c>
      <c r="F4405">
        <v>1399.76</v>
      </c>
      <c r="G4405">
        <f t="shared" si="615"/>
        <v>2.2841676392877375E-3</v>
      </c>
      <c r="H4405" s="2">
        <v>39037</v>
      </c>
      <c r="I4405">
        <v>2152.5700000000002</v>
      </c>
      <c r="J4405">
        <f t="shared" si="616"/>
        <v>2.3142112125165148E-3</v>
      </c>
      <c r="K4405">
        <f t="shared" si="612"/>
        <v>2.1126112125165147E-3</v>
      </c>
      <c r="L4405">
        <v>8.335709556484465E-4</v>
      </c>
      <c r="N4405" s="2">
        <v>39037</v>
      </c>
      <c r="O4405">
        <v>29.47</v>
      </c>
      <c r="Q4405" s="2">
        <v>39037</v>
      </c>
      <c r="R4405">
        <v>35024.07</v>
      </c>
      <c r="S4405" s="8">
        <f t="shared" si="617"/>
        <v>1.2018855690514085E-2</v>
      </c>
      <c r="T4405" s="9">
        <f t="shared" si="613"/>
        <v>1.1817255690514086E-2</v>
      </c>
      <c r="U4405" s="3">
        <f>Sheet1!$B$17+Sheet1!$B$18*'Portfolio allocation'!K4405</f>
        <v>2.9114400080417339E-3</v>
      </c>
      <c r="V4405" s="13">
        <f t="shared" si="618"/>
        <v>8.9058156824723522E-3</v>
      </c>
      <c r="W4405" s="13"/>
      <c r="X4405" s="2">
        <v>39037</v>
      </c>
      <c r="Y4405">
        <v>89.279200000000003</v>
      </c>
      <c r="AA4405" s="2">
        <v>39037</v>
      </c>
      <c r="AB4405">
        <v>1163.18</v>
      </c>
      <c r="AC4405">
        <f t="shared" si="619"/>
        <v>3.8664020022438628E-3</v>
      </c>
      <c r="AD4405">
        <f t="shared" si="614"/>
        <v>3.6640020022438626E-3</v>
      </c>
      <c r="AE4405">
        <f>Sheet2!$B$17+Sheet2!$B$18*'Portfolio allocation'!K4405</f>
        <v>1.931974799120694E-3</v>
      </c>
      <c r="AF4405">
        <f t="shared" si="620"/>
        <v>1.7320272031231686E-3</v>
      </c>
      <c r="AH4405" s="2">
        <v>39037</v>
      </c>
      <c r="AI4405">
        <v>4.665</v>
      </c>
      <c r="AJ4405">
        <v>5.0599999999999996</v>
      </c>
      <c r="AK4405">
        <v>1.2806500000000001</v>
      </c>
      <c r="AR4405" s="3"/>
    </row>
    <row r="4406" spans="1:44" hidden="1" outlineLevel="1" x14ac:dyDescent="0.2">
      <c r="A4406" s="2">
        <v>39038</v>
      </c>
      <c r="B4406">
        <v>10.050000000000001</v>
      </c>
      <c r="E4406" s="2">
        <v>39038</v>
      </c>
      <c r="F4406">
        <v>1401.2</v>
      </c>
      <c r="G4406">
        <f t="shared" si="615"/>
        <v>1.0287477853345717E-3</v>
      </c>
      <c r="H4406" s="2">
        <v>39038</v>
      </c>
      <c r="I4406">
        <v>2154.8000000000002</v>
      </c>
      <c r="J4406">
        <f t="shared" si="616"/>
        <v>1.0359709556484464E-3</v>
      </c>
      <c r="K4406">
        <f t="shared" si="612"/>
        <v>8.335709556484465E-4</v>
      </c>
      <c r="L4406">
        <v>-6.8344340077963652E-4</v>
      </c>
      <c r="N4406" s="2">
        <v>39038</v>
      </c>
      <c r="O4406">
        <v>29.4</v>
      </c>
      <c r="Q4406" s="2">
        <v>39038</v>
      </c>
      <c r="R4406">
        <v>34940.89</v>
      </c>
      <c r="S4406" s="8">
        <f t="shared" si="617"/>
        <v>-2.3749381496782629E-3</v>
      </c>
      <c r="T4406" s="9">
        <f t="shared" si="613"/>
        <v>-2.577338149678263E-3</v>
      </c>
      <c r="U4406" s="3">
        <f>Sheet1!$B$17+Sheet1!$B$18*'Portfolio allocation'!K4406</f>
        <v>1.4440926101718901E-3</v>
      </c>
      <c r="V4406" s="13">
        <f t="shared" si="618"/>
        <v>-4.0214307598501527E-3</v>
      </c>
      <c r="W4406" s="13"/>
      <c r="X4406" s="2">
        <v>39038</v>
      </c>
      <c r="Y4406">
        <v>89.603999999999999</v>
      </c>
      <c r="AA4406" s="2">
        <v>39038</v>
      </c>
      <c r="AB4406">
        <v>1167.4100000000001</v>
      </c>
      <c r="AC4406">
        <f t="shared" si="619"/>
        <v>3.6365824721882323E-3</v>
      </c>
      <c r="AD4406">
        <f t="shared" si="614"/>
        <v>3.4357824721882322E-3</v>
      </c>
      <c r="AE4406">
        <f>Sheet2!$B$17+Sheet2!$B$18*'Portfolio allocation'!K4406</f>
        <v>7.9461957144541073E-4</v>
      </c>
      <c r="AF4406">
        <f t="shared" si="620"/>
        <v>2.6411629007428213E-3</v>
      </c>
      <c r="AH4406" s="2">
        <v>39038</v>
      </c>
      <c r="AI4406">
        <v>4.6040000000000001</v>
      </c>
      <c r="AJ4406">
        <v>5.0199999999999996</v>
      </c>
      <c r="AK4406">
        <v>1.2827500000000001</v>
      </c>
      <c r="AR4406" s="3"/>
    </row>
    <row r="4407" spans="1:44" hidden="1" outlineLevel="1" x14ac:dyDescent="0.2">
      <c r="A4407" s="2">
        <v>39041</v>
      </c>
      <c r="B4407">
        <v>9.9700000000000006</v>
      </c>
      <c r="E4407" s="2">
        <v>39041</v>
      </c>
      <c r="F4407">
        <v>1400.5</v>
      </c>
      <c r="G4407">
        <f t="shared" si="615"/>
        <v>-4.9957179560378151E-4</v>
      </c>
      <c r="H4407" s="2">
        <v>39041</v>
      </c>
      <c r="I4407">
        <v>2153.7600000000002</v>
      </c>
      <c r="J4407">
        <f t="shared" si="616"/>
        <v>-4.8264340077963652E-4</v>
      </c>
      <c r="K4407">
        <f t="shared" si="612"/>
        <v>-6.8344340077963652E-4</v>
      </c>
      <c r="L4407">
        <v>1.498553688433103E-3</v>
      </c>
      <c r="N4407" s="2">
        <v>39041</v>
      </c>
      <c r="O4407">
        <v>29.89</v>
      </c>
      <c r="Q4407" s="2">
        <v>39041</v>
      </c>
      <c r="R4407">
        <v>35523.25</v>
      </c>
      <c r="S4407" s="8">
        <f t="shared" si="617"/>
        <v>1.6667005333865337E-2</v>
      </c>
      <c r="T4407" s="9">
        <f t="shared" si="613"/>
        <v>1.6466205333865336E-2</v>
      </c>
      <c r="U4407" s="3">
        <f>Sheet1!$B$17+Sheet1!$B$18*'Portfolio allocation'!K4407</f>
        <v>-2.9626470577891792E-4</v>
      </c>
      <c r="V4407" s="13">
        <f t="shared" si="618"/>
        <v>1.6762470039644255E-2</v>
      </c>
      <c r="W4407" s="13"/>
      <c r="X4407" s="2">
        <v>39041</v>
      </c>
      <c r="Y4407">
        <v>89.069100000000006</v>
      </c>
      <c r="AA4407" s="2">
        <v>39041</v>
      </c>
      <c r="AB4407">
        <v>1160.44</v>
      </c>
      <c r="AC4407">
        <f t="shared" si="619"/>
        <v>-5.9704816645395065E-3</v>
      </c>
      <c r="AD4407">
        <f t="shared" si="614"/>
        <v>-6.1712816645395066E-3</v>
      </c>
      <c r="AE4407">
        <f>Sheet2!$B$17+Sheet2!$B$18*'Portfolio allocation'!K4407</f>
        <v>-5.5434829682701639E-4</v>
      </c>
      <c r="AF4407">
        <f t="shared" si="620"/>
        <v>-5.61693336771249E-3</v>
      </c>
      <c r="AH4407" s="2">
        <v>39041</v>
      </c>
      <c r="AI4407">
        <v>4.5970000000000004</v>
      </c>
      <c r="AJ4407">
        <v>5.0199999999999996</v>
      </c>
      <c r="AK4407">
        <v>1.28165</v>
      </c>
      <c r="AR4407" s="3"/>
    </row>
    <row r="4408" spans="1:44" hidden="1" outlineLevel="1" x14ac:dyDescent="0.2">
      <c r="A4408" s="2">
        <v>39042</v>
      </c>
      <c r="B4408">
        <v>9.9</v>
      </c>
      <c r="E4408" s="2">
        <v>39042</v>
      </c>
      <c r="F4408">
        <v>1402.81</v>
      </c>
      <c r="G4408">
        <f t="shared" si="615"/>
        <v>1.6494109246696365E-3</v>
      </c>
      <c r="H4408" s="2">
        <v>39042</v>
      </c>
      <c r="I4408">
        <v>2157.42</v>
      </c>
      <c r="J4408">
        <f t="shared" si="616"/>
        <v>1.6993536884331029E-3</v>
      </c>
      <c r="K4408">
        <f t="shared" si="612"/>
        <v>1.498553688433103E-3</v>
      </c>
      <c r="L4408">
        <v>2.2233918587943888E-3</v>
      </c>
      <c r="N4408" s="2">
        <v>39042</v>
      </c>
      <c r="O4408">
        <v>29.92</v>
      </c>
      <c r="Q4408" s="2">
        <v>39042</v>
      </c>
      <c r="R4408">
        <v>35558.9</v>
      </c>
      <c r="S4408" s="8">
        <f t="shared" si="617"/>
        <v>1.0035680856903539E-3</v>
      </c>
      <c r="T4408" s="9">
        <f t="shared" si="613"/>
        <v>8.0276808569035394E-4</v>
      </c>
      <c r="U4408" s="3">
        <f>Sheet1!$B$17+Sheet1!$B$18*'Portfolio allocation'!K4408</f>
        <v>2.2069776541260556E-3</v>
      </c>
      <c r="V4408" s="13">
        <f t="shared" si="618"/>
        <v>-1.4042095684357017E-3</v>
      </c>
      <c r="W4408" s="13"/>
      <c r="X4408" s="2">
        <v>39042</v>
      </c>
      <c r="Y4408">
        <v>88.906700000000001</v>
      </c>
      <c r="AA4408" s="2">
        <v>39042</v>
      </c>
      <c r="AB4408">
        <v>1158.33</v>
      </c>
      <c r="AC4408">
        <f t="shared" si="619"/>
        <v>-1.818275826410809E-3</v>
      </c>
      <c r="AD4408">
        <f t="shared" si="614"/>
        <v>-2.0190758264108091E-3</v>
      </c>
      <c r="AE4408">
        <f>Sheet2!$B$17+Sheet2!$B$18*'Portfolio allocation'!K4408</f>
        <v>1.3859391826814148E-3</v>
      </c>
      <c r="AF4408">
        <f t="shared" si="620"/>
        <v>-3.4050150090922239E-3</v>
      </c>
      <c r="AH4408" s="2">
        <v>39042</v>
      </c>
      <c r="AI4408">
        <v>4.577</v>
      </c>
      <c r="AJ4408">
        <v>5.0199999999999996</v>
      </c>
      <c r="AK4408">
        <v>1.2826500000000001</v>
      </c>
      <c r="AR4408" s="3"/>
    </row>
    <row r="4409" spans="1:44" hidden="1" outlineLevel="1" x14ac:dyDescent="0.2">
      <c r="A4409" s="2">
        <v>39043</v>
      </c>
      <c r="B4409">
        <v>10.14</v>
      </c>
      <c r="E4409" s="2">
        <v>39043</v>
      </c>
      <c r="F4409">
        <v>1406.09</v>
      </c>
      <c r="G4409">
        <f t="shared" si="615"/>
        <v>2.3381641134578857E-3</v>
      </c>
      <c r="H4409" s="2">
        <v>39043</v>
      </c>
      <c r="I4409">
        <v>2162.65</v>
      </c>
      <c r="J4409">
        <f t="shared" si="616"/>
        <v>2.4241918587943889E-3</v>
      </c>
      <c r="K4409">
        <f t="shared" si="612"/>
        <v>2.2233918587943888E-3</v>
      </c>
      <c r="L4409">
        <v>-2.0039999999999999E-4</v>
      </c>
      <c r="N4409" s="2">
        <v>39043</v>
      </c>
      <c r="O4409">
        <v>29.92</v>
      </c>
      <c r="Q4409" s="2">
        <v>39043</v>
      </c>
      <c r="R4409">
        <v>35558.9</v>
      </c>
      <c r="S4409" s="8">
        <f t="shared" si="617"/>
        <v>0</v>
      </c>
      <c r="T4409" s="9">
        <f t="shared" si="613"/>
        <v>-2.0079999999999997E-4</v>
      </c>
      <c r="U4409" s="3">
        <f>Sheet1!$B$17+Sheet1!$B$18*'Portfolio allocation'!K4409</f>
        <v>3.0385303730066462E-3</v>
      </c>
      <c r="V4409" s="13">
        <f t="shared" si="618"/>
        <v>-3.2393303730066463E-3</v>
      </c>
      <c r="W4409" s="13"/>
      <c r="X4409" s="2">
        <v>39043</v>
      </c>
      <c r="Y4409">
        <v>89.326999999999998</v>
      </c>
      <c r="AA4409" s="2">
        <v>39043</v>
      </c>
      <c r="AB4409">
        <v>1163.8</v>
      </c>
      <c r="AC4409">
        <f t="shared" si="619"/>
        <v>4.7223157476712352E-3</v>
      </c>
      <c r="AD4409">
        <f t="shared" si="614"/>
        <v>4.5219157476712353E-3</v>
      </c>
      <c r="AE4409">
        <f>Sheet2!$B$17+Sheet2!$B$18*'Portfolio allocation'!K4409</f>
        <v>2.0304837760608805E-3</v>
      </c>
      <c r="AF4409">
        <f t="shared" si="620"/>
        <v>2.4914319716103548E-3</v>
      </c>
      <c r="AH4409" s="2">
        <v>39043</v>
      </c>
      <c r="AI4409">
        <v>4.5640000000000001</v>
      </c>
      <c r="AJ4409">
        <v>5.01</v>
      </c>
      <c r="AK4409">
        <v>1.29345</v>
      </c>
      <c r="AR4409" s="3"/>
    </row>
    <row r="4410" spans="1:44" hidden="1" outlineLevel="1" x14ac:dyDescent="0.2">
      <c r="A4410" s="2">
        <v>39044</v>
      </c>
      <c r="B4410">
        <v>10.14</v>
      </c>
      <c r="E4410" s="2">
        <v>39044</v>
      </c>
      <c r="F4410">
        <v>1406.09</v>
      </c>
      <c r="G4410">
        <f t="shared" si="615"/>
        <v>0</v>
      </c>
      <c r="H4410" s="2">
        <v>39044</v>
      </c>
      <c r="I4410">
        <v>2162.65</v>
      </c>
      <c r="J4410">
        <f t="shared" si="616"/>
        <v>0</v>
      </c>
      <c r="K4410">
        <f t="shared" si="612"/>
        <v>-2.0039999999999999E-4</v>
      </c>
      <c r="L4410">
        <v>-3.7562227174994349E-3</v>
      </c>
      <c r="N4410" s="2">
        <v>39044</v>
      </c>
      <c r="O4410">
        <v>29.92</v>
      </c>
      <c r="Q4410" s="2">
        <v>39044</v>
      </c>
      <c r="R4410">
        <v>35558.9</v>
      </c>
      <c r="S4410" s="8">
        <f t="shared" si="617"/>
        <v>0</v>
      </c>
      <c r="T4410" s="9">
        <f t="shared" si="613"/>
        <v>-2.0039999999999999E-4</v>
      </c>
      <c r="U4410" s="3">
        <f>Sheet1!$B$17+Sheet1!$B$18*'Portfolio allocation'!K4410</f>
        <v>2.5789492554323444E-4</v>
      </c>
      <c r="V4410" s="13">
        <f t="shared" si="618"/>
        <v>-4.5829492554323443E-4</v>
      </c>
      <c r="W4410" s="13"/>
      <c r="X4410" s="2">
        <v>39044</v>
      </c>
      <c r="Y4410">
        <v>89.326999999999998</v>
      </c>
      <c r="AA4410" s="2">
        <v>39044</v>
      </c>
      <c r="AB4410">
        <v>1163.8</v>
      </c>
      <c r="AC4410">
        <f t="shared" si="619"/>
        <v>0</v>
      </c>
      <c r="AD4410">
        <f t="shared" si="614"/>
        <v>-2.0039999999999999E-4</v>
      </c>
      <c r="AE4410">
        <f>Sheet2!$B$17+Sheet2!$B$18*'Portfolio allocation'!K4410</f>
        <v>-1.2481378130204036E-4</v>
      </c>
      <c r="AF4410">
        <f t="shared" si="620"/>
        <v>-7.5586218697959635E-5</v>
      </c>
      <c r="AH4410" s="2">
        <v>39044</v>
      </c>
      <c r="AI4410">
        <v>4.5640000000000001</v>
      </c>
      <c r="AJ4410">
        <v>5.01</v>
      </c>
      <c r="AK4410">
        <v>1.29505</v>
      </c>
      <c r="AR4410" s="3"/>
    </row>
    <row r="4411" spans="1:44" hidden="1" outlineLevel="1" x14ac:dyDescent="0.2">
      <c r="A4411" s="2">
        <v>39045</v>
      </c>
      <c r="B4411">
        <v>10.73</v>
      </c>
      <c r="E4411" s="2">
        <v>39045</v>
      </c>
      <c r="F4411">
        <v>1400.95</v>
      </c>
      <c r="G4411">
        <f t="shared" si="615"/>
        <v>-3.6555270288529673E-3</v>
      </c>
      <c r="H4411" s="2">
        <v>39045</v>
      </c>
      <c r="I4411">
        <v>2154.96</v>
      </c>
      <c r="J4411">
        <f t="shared" si="616"/>
        <v>-3.555822717499435E-3</v>
      </c>
      <c r="K4411">
        <f t="shared" si="612"/>
        <v>-3.7562227174994349E-3</v>
      </c>
      <c r="L4411">
        <v>-1.3791899617626302E-2</v>
      </c>
      <c r="N4411" s="2">
        <v>39045</v>
      </c>
      <c r="O4411">
        <v>29.76</v>
      </c>
      <c r="Q4411" s="2">
        <v>39045</v>
      </c>
      <c r="R4411">
        <v>35368.74</v>
      </c>
      <c r="S4411" s="8">
        <f t="shared" si="617"/>
        <v>-5.3477469775500275E-3</v>
      </c>
      <c r="T4411" s="9">
        <f t="shared" si="613"/>
        <v>-5.5481469775500274E-3</v>
      </c>
      <c r="U4411" s="3">
        <f>Sheet1!$B$17+Sheet1!$B$18*'Portfolio allocation'!K4411</f>
        <v>-3.8214350125037942E-3</v>
      </c>
      <c r="V4411" s="13">
        <f t="shared" si="618"/>
        <v>-1.7267119650462332E-3</v>
      </c>
      <c r="W4411" s="13"/>
      <c r="X4411" s="2">
        <v>39045</v>
      </c>
      <c r="Y4411">
        <v>89.164599999999993</v>
      </c>
      <c r="AA4411" s="2">
        <v>39045</v>
      </c>
      <c r="AB4411">
        <v>1161.69</v>
      </c>
      <c r="AC4411">
        <f t="shared" si="619"/>
        <v>-1.8130262931774777E-3</v>
      </c>
      <c r="AD4411">
        <f t="shared" si="614"/>
        <v>-2.0130262931774777E-3</v>
      </c>
      <c r="AE4411">
        <f>Sheet2!$B$17+Sheet2!$B$18*'Portfolio allocation'!K4411</f>
        <v>-3.2867420589447298E-3</v>
      </c>
      <c r="AF4411">
        <f t="shared" si="620"/>
        <v>1.273715765767252E-3</v>
      </c>
      <c r="AH4411" s="2">
        <v>39045</v>
      </c>
      <c r="AI4411">
        <v>4.5529999999999999</v>
      </c>
      <c r="AJ4411">
        <v>5</v>
      </c>
      <c r="AK4411">
        <v>1.30925</v>
      </c>
      <c r="AR4411" s="3"/>
    </row>
    <row r="4412" spans="1:44" hidden="1" outlineLevel="1" x14ac:dyDescent="0.2">
      <c r="A4412" s="2">
        <v>39048</v>
      </c>
      <c r="B4412">
        <v>12.3</v>
      </c>
      <c r="E4412" s="2">
        <v>39048</v>
      </c>
      <c r="F4412">
        <v>1381.9</v>
      </c>
      <c r="G4412">
        <f t="shared" si="615"/>
        <v>-1.3597915700060637E-2</v>
      </c>
      <c r="H4412" s="2">
        <v>39048</v>
      </c>
      <c r="I4412">
        <v>2125.67</v>
      </c>
      <c r="J4412">
        <f t="shared" si="616"/>
        <v>-1.3591899617626302E-2</v>
      </c>
      <c r="K4412">
        <f t="shared" si="612"/>
        <v>-1.3791899617626302E-2</v>
      </c>
      <c r="L4412">
        <v>3.4929532806126985E-3</v>
      </c>
      <c r="N4412" s="2">
        <v>39048</v>
      </c>
      <c r="O4412">
        <v>29.48</v>
      </c>
      <c r="Q4412" s="2">
        <v>39048</v>
      </c>
      <c r="R4412">
        <v>35035.97</v>
      </c>
      <c r="S4412" s="8">
        <f t="shared" si="617"/>
        <v>-9.4085907499107391E-3</v>
      </c>
      <c r="T4412" s="9">
        <f t="shared" si="613"/>
        <v>-9.6085907499107396E-3</v>
      </c>
      <c r="U4412" s="3">
        <f>Sheet1!$B$17+Sheet1!$B$18*'Portfolio allocation'!K4412</f>
        <v>-1.5334617890204738E-2</v>
      </c>
      <c r="V4412" s="13">
        <f t="shared" si="618"/>
        <v>5.7260271402939985E-3</v>
      </c>
      <c r="W4412" s="13"/>
      <c r="X4412" s="2">
        <v>39048</v>
      </c>
      <c r="Y4412">
        <v>87.349800000000002</v>
      </c>
      <c r="AA4412" s="2">
        <v>39048</v>
      </c>
      <c r="AB4412">
        <v>1138.04</v>
      </c>
      <c r="AC4412">
        <f t="shared" si="619"/>
        <v>-2.0358271139460649E-2</v>
      </c>
      <c r="AD4412">
        <f t="shared" si="614"/>
        <v>-2.0558271139460647E-2</v>
      </c>
      <c r="AE4412">
        <f>Sheet2!$B$17+Sheet2!$B$18*'Portfolio allocation'!K4412</f>
        <v>-1.2210721991811479E-2</v>
      </c>
      <c r="AF4412">
        <f t="shared" si="620"/>
        <v>-8.3475491476491682E-3</v>
      </c>
      <c r="AH4412" s="2">
        <v>39048</v>
      </c>
      <c r="AI4412">
        <v>4.5350000000000001</v>
      </c>
      <c r="AJ4412">
        <v>5</v>
      </c>
      <c r="AK4412">
        <v>1.3123499999999999</v>
      </c>
      <c r="AR4412" s="3"/>
    </row>
    <row r="4413" spans="1:44" hidden="1" outlineLevel="1" x14ac:dyDescent="0.2">
      <c r="A4413" s="2">
        <v>39049</v>
      </c>
      <c r="B4413">
        <v>11.62</v>
      </c>
      <c r="E4413" s="2">
        <v>39049</v>
      </c>
      <c r="F4413">
        <v>1386.72</v>
      </c>
      <c r="G4413">
        <f t="shared" si="615"/>
        <v>3.487951371300424E-3</v>
      </c>
      <c r="H4413" s="2">
        <v>39049</v>
      </c>
      <c r="I4413">
        <v>2133.52</v>
      </c>
      <c r="J4413">
        <f t="shared" si="616"/>
        <v>3.6929532806126986E-3</v>
      </c>
      <c r="K4413">
        <f t="shared" si="612"/>
        <v>3.4929532806126985E-3</v>
      </c>
      <c r="L4413">
        <v>9.4421438824103358E-3</v>
      </c>
      <c r="N4413" s="2">
        <v>39049</v>
      </c>
      <c r="O4413">
        <v>29.39</v>
      </c>
      <c r="Q4413" s="2">
        <v>39049</v>
      </c>
      <c r="R4413">
        <v>34929.01</v>
      </c>
      <c r="S4413" s="8">
        <f t="shared" si="617"/>
        <v>-3.0528625295660472E-3</v>
      </c>
      <c r="T4413" s="9">
        <f t="shared" si="613"/>
        <v>-3.2528625295660473E-3</v>
      </c>
      <c r="U4413" s="3">
        <f>Sheet1!$B$17+Sheet1!$B$18*'Portfolio allocation'!K4413</f>
        <v>4.4950034110817806E-3</v>
      </c>
      <c r="V4413" s="13">
        <f t="shared" si="618"/>
        <v>-7.7478659406478283E-3</v>
      </c>
      <c r="W4413" s="13"/>
      <c r="X4413" s="2">
        <v>39049</v>
      </c>
      <c r="Y4413">
        <v>87.254300000000001</v>
      </c>
      <c r="AA4413" s="2">
        <v>39049</v>
      </c>
      <c r="AB4413">
        <v>1136.8</v>
      </c>
      <c r="AC4413">
        <f t="shared" si="619"/>
        <v>-1.0895926329478334E-3</v>
      </c>
      <c r="AD4413">
        <f t="shared" si="614"/>
        <v>-1.2887926329478334E-3</v>
      </c>
      <c r="AE4413">
        <f>Sheet2!$B$17+Sheet2!$B$18*'Portfolio allocation'!K4413</f>
        <v>3.1594101817829646E-3</v>
      </c>
      <c r="AF4413">
        <f t="shared" si="620"/>
        <v>-4.4482028147307985E-3</v>
      </c>
      <c r="AH4413" s="2">
        <v>39049</v>
      </c>
      <c r="AI4413">
        <v>4.5049999999999999</v>
      </c>
      <c r="AJ4413">
        <v>4.9800000000000004</v>
      </c>
      <c r="AK4413">
        <v>1.3150500000000001</v>
      </c>
      <c r="AR4413" s="3"/>
    </row>
    <row r="4414" spans="1:44" hidden="1" outlineLevel="1" x14ac:dyDescent="0.2">
      <c r="A4414" s="2">
        <v>39050</v>
      </c>
      <c r="B4414">
        <v>10.83</v>
      </c>
      <c r="E4414" s="2">
        <v>39050</v>
      </c>
      <c r="F4414">
        <v>1399.48</v>
      </c>
      <c r="G4414">
        <f t="shared" si="615"/>
        <v>9.2015691704165903E-3</v>
      </c>
      <c r="H4414" s="2">
        <v>39050</v>
      </c>
      <c r="I4414">
        <v>2154.09</v>
      </c>
      <c r="J4414">
        <f t="shared" si="616"/>
        <v>9.6413438824103359E-3</v>
      </c>
      <c r="K4414">
        <f t="shared" si="612"/>
        <v>9.4421438824103358E-3</v>
      </c>
      <c r="L4414">
        <v>6.3641968162881854E-4</v>
      </c>
      <c r="N4414" s="2">
        <v>39050</v>
      </c>
      <c r="O4414">
        <v>29.57</v>
      </c>
      <c r="Q4414" s="2">
        <v>39050</v>
      </c>
      <c r="R4414">
        <v>35142.93</v>
      </c>
      <c r="S4414" s="8">
        <f t="shared" si="617"/>
        <v>6.1244220778087222E-3</v>
      </c>
      <c r="T4414" s="9">
        <f t="shared" si="613"/>
        <v>5.9252220778087221E-3</v>
      </c>
      <c r="U4414" s="3">
        <f>Sheet1!$B$17+Sheet1!$B$18*'Portfolio allocation'!K4414</f>
        <v>1.1320065642004145E-2</v>
      </c>
      <c r="V4414" s="13">
        <f t="shared" si="618"/>
        <v>-5.3948435641954229E-3</v>
      </c>
      <c r="W4414" s="13"/>
      <c r="X4414" s="2">
        <v>39050</v>
      </c>
      <c r="Y4414">
        <v>87.416600000000003</v>
      </c>
      <c r="AA4414" s="2">
        <v>39050</v>
      </c>
      <c r="AB4414">
        <v>1138.9100000000001</v>
      </c>
      <c r="AC4414">
        <f t="shared" si="619"/>
        <v>1.8560872624913127E-3</v>
      </c>
      <c r="AD4414">
        <f t="shared" si="614"/>
        <v>1.6568872624913127E-3</v>
      </c>
      <c r="AE4414">
        <f>Sheet2!$B$17+Sheet2!$B$18*'Portfolio allocation'!K4414</f>
        <v>8.4495822424807774E-3</v>
      </c>
      <c r="AF4414">
        <f t="shared" si="620"/>
        <v>-6.7926949799894647E-3</v>
      </c>
      <c r="AH4414" s="2">
        <v>39050</v>
      </c>
      <c r="AI4414">
        <v>4.524</v>
      </c>
      <c r="AJ4414">
        <v>4.9800000000000004</v>
      </c>
      <c r="AK4414">
        <v>1.31525</v>
      </c>
      <c r="AR4414" s="3"/>
    </row>
    <row r="4415" spans="1:44" hidden="1" outlineLevel="1" x14ac:dyDescent="0.2">
      <c r="A4415" s="2">
        <v>39051</v>
      </c>
      <c r="B4415">
        <v>10.91</v>
      </c>
      <c r="E4415" s="2">
        <v>39051</v>
      </c>
      <c r="F4415">
        <v>1400.63</v>
      </c>
      <c r="G4415">
        <f t="shared" si="615"/>
        <v>8.2173378683525478E-4</v>
      </c>
      <c r="H4415" s="2">
        <v>39051</v>
      </c>
      <c r="I4415">
        <v>2155.89</v>
      </c>
      <c r="J4415">
        <f t="shared" si="616"/>
        <v>8.3561968162881861E-4</v>
      </c>
      <c r="K4415">
        <f t="shared" si="612"/>
        <v>6.3641968162881854E-4</v>
      </c>
      <c r="L4415">
        <v>-2.999227170217369E-3</v>
      </c>
      <c r="N4415" s="2">
        <v>39051</v>
      </c>
      <c r="O4415">
        <v>29.36</v>
      </c>
      <c r="Q4415" s="2">
        <v>39051</v>
      </c>
      <c r="R4415">
        <v>34893.339999999997</v>
      </c>
      <c r="S4415" s="8">
        <f t="shared" si="617"/>
        <v>-7.1021397475965475E-3</v>
      </c>
      <c r="T4415" s="9">
        <f t="shared" si="613"/>
        <v>-7.3013397475965476E-3</v>
      </c>
      <c r="U4415" s="3">
        <f>Sheet1!$B$17+Sheet1!$B$18*'Portfolio allocation'!K4415</f>
        <v>1.2179156721388398E-3</v>
      </c>
      <c r="V4415" s="13">
        <f t="shared" si="618"/>
        <v>-8.519255419735387E-3</v>
      </c>
      <c r="W4415" s="13"/>
      <c r="X4415" s="2">
        <v>39051</v>
      </c>
      <c r="Y4415">
        <v>87.798699999999997</v>
      </c>
      <c r="AA4415" s="2">
        <v>39051</v>
      </c>
      <c r="AB4415">
        <v>1143.8900000000001</v>
      </c>
      <c r="AC4415">
        <f t="shared" si="619"/>
        <v>4.372601873721349E-3</v>
      </c>
      <c r="AD4415">
        <f t="shared" si="614"/>
        <v>4.175001873721349E-3</v>
      </c>
      <c r="AE4415">
        <f>Sheet2!$B$17+Sheet2!$B$18*'Portfolio allocation'!K4415</f>
        <v>6.1930762880325256E-4</v>
      </c>
      <c r="AF4415">
        <f t="shared" si="620"/>
        <v>3.5556942449180965E-3</v>
      </c>
      <c r="AH4415" s="2">
        <v>39051</v>
      </c>
      <c r="AI4415">
        <v>4.46</v>
      </c>
      <c r="AJ4415">
        <v>4.9400000000000004</v>
      </c>
      <c r="AK4415">
        <v>1.32555</v>
      </c>
      <c r="AR4415" s="3"/>
    </row>
    <row r="4416" spans="1:44" hidden="1" outlineLevel="1" x14ac:dyDescent="0.2">
      <c r="A4416" s="2">
        <v>39052</v>
      </c>
      <c r="B4416">
        <v>11.66</v>
      </c>
      <c r="E4416" s="2">
        <v>39052</v>
      </c>
      <c r="F4416">
        <v>1396.71</v>
      </c>
      <c r="G4416">
        <f t="shared" si="615"/>
        <v>-2.798740566745006E-3</v>
      </c>
      <c r="H4416" s="2">
        <v>39052</v>
      </c>
      <c r="I4416">
        <v>2149.85</v>
      </c>
      <c r="J4416">
        <f t="shared" si="616"/>
        <v>-2.801627170217369E-3</v>
      </c>
      <c r="K4416">
        <f t="shared" si="612"/>
        <v>-2.999227170217369E-3</v>
      </c>
      <c r="L4416">
        <v>8.7127982045259126E-3</v>
      </c>
      <c r="N4416" s="2">
        <v>39052</v>
      </c>
      <c r="O4416">
        <v>29.12</v>
      </c>
      <c r="Q4416" s="2">
        <v>39052</v>
      </c>
      <c r="R4416">
        <v>34608.120000000003</v>
      </c>
      <c r="S4416" s="8">
        <f t="shared" si="617"/>
        <v>-8.1740526988816065E-3</v>
      </c>
      <c r="T4416" s="9">
        <f t="shared" si="613"/>
        <v>-8.3716526988816056E-3</v>
      </c>
      <c r="U4416" s="3">
        <f>Sheet1!$B$17+Sheet1!$B$18*'Portfolio allocation'!K4416</f>
        <v>-2.9529905358433748E-3</v>
      </c>
      <c r="V4416" s="13">
        <f t="shared" si="618"/>
        <v>-5.4186621630382308E-3</v>
      </c>
      <c r="W4416" s="13"/>
      <c r="X4416" s="2">
        <v>39052</v>
      </c>
      <c r="Y4416">
        <v>87.158799999999999</v>
      </c>
      <c r="AA4416" s="2">
        <v>39052</v>
      </c>
      <c r="AB4416">
        <v>1135.55</v>
      </c>
      <c r="AC4416">
        <f t="shared" si="619"/>
        <v>-7.29091083932909E-3</v>
      </c>
      <c r="AD4416">
        <f t="shared" si="614"/>
        <v>-7.4857108393290902E-3</v>
      </c>
      <c r="AE4416">
        <f>Sheet2!$B$17+Sheet2!$B$18*'Portfolio allocation'!K4416</f>
        <v>-2.613602305598422E-3</v>
      </c>
      <c r="AF4416">
        <f t="shared" si="620"/>
        <v>-4.8721085337306682E-3</v>
      </c>
      <c r="AH4416" s="2">
        <v>39052</v>
      </c>
      <c r="AI4416">
        <v>4.4329999999999998</v>
      </c>
      <c r="AJ4416">
        <v>4.87</v>
      </c>
      <c r="AK4416">
        <v>1.33355</v>
      </c>
      <c r="AR4416" s="3"/>
    </row>
    <row r="4417" spans="1:44" hidden="1" outlineLevel="1" x14ac:dyDescent="0.2">
      <c r="A4417" s="2">
        <v>39055</v>
      </c>
      <c r="B4417">
        <v>11.23</v>
      </c>
      <c r="E4417" s="2">
        <v>39055</v>
      </c>
      <c r="F4417">
        <v>1409.12</v>
      </c>
      <c r="G4417">
        <f t="shared" si="615"/>
        <v>8.8851658540425316E-3</v>
      </c>
      <c r="H4417" s="2">
        <v>39055</v>
      </c>
      <c r="I4417">
        <v>2169</v>
      </c>
      <c r="J4417">
        <f t="shared" si="616"/>
        <v>8.9075982045259128E-3</v>
      </c>
      <c r="K4417">
        <f t="shared" si="612"/>
        <v>8.7127982045259126E-3</v>
      </c>
      <c r="L4417">
        <v>3.8393171046565092E-3</v>
      </c>
      <c r="N4417" s="2">
        <v>39055</v>
      </c>
      <c r="O4417">
        <v>29.33</v>
      </c>
      <c r="Q4417" s="2">
        <v>39055</v>
      </c>
      <c r="R4417">
        <v>34857.69</v>
      </c>
      <c r="S4417" s="8">
        <f t="shared" si="617"/>
        <v>7.2113134143085844E-3</v>
      </c>
      <c r="T4417" s="9">
        <f t="shared" si="613"/>
        <v>7.0165134143085842E-3</v>
      </c>
      <c r="U4417" s="3">
        <f>Sheet1!$B$17+Sheet1!$B$18*'Portfolio allocation'!K4417</f>
        <v>1.0483341796257579E-2</v>
      </c>
      <c r="V4417" s="13">
        <f t="shared" si="618"/>
        <v>-3.4668283819489949E-3</v>
      </c>
      <c r="W4417" s="13"/>
      <c r="X4417" s="2">
        <v>39055</v>
      </c>
      <c r="Y4417">
        <v>89.317400000000006</v>
      </c>
      <c r="AA4417" s="2">
        <v>39055</v>
      </c>
      <c r="AB4417">
        <v>1163.68</v>
      </c>
      <c r="AC4417">
        <f t="shared" si="619"/>
        <v>2.4772136849984694E-2</v>
      </c>
      <c r="AD4417">
        <f t="shared" si="614"/>
        <v>2.4577336849984695E-2</v>
      </c>
      <c r="AE4417">
        <f>Sheet2!$B$17+Sheet2!$B$18*'Portfolio allocation'!K4417</f>
        <v>7.8010294584148192E-3</v>
      </c>
      <c r="AF4417">
        <f t="shared" si="620"/>
        <v>1.6776307391569878E-2</v>
      </c>
      <c r="AH4417" s="2">
        <v>39055</v>
      </c>
      <c r="AI4417">
        <v>4.4320000000000004</v>
      </c>
      <c r="AJ4417">
        <v>4.87</v>
      </c>
      <c r="AK4417">
        <v>1.3324499999999999</v>
      </c>
      <c r="AR4417" s="3"/>
    </row>
    <row r="4418" spans="1:44" hidden="1" outlineLevel="1" x14ac:dyDescent="0.2">
      <c r="A4418" s="2">
        <v>39056</v>
      </c>
      <c r="B4418">
        <v>11.27</v>
      </c>
      <c r="E4418" s="2">
        <v>39056</v>
      </c>
      <c r="F4418">
        <v>1414.76</v>
      </c>
      <c r="G4418">
        <f t="shared" si="615"/>
        <v>4.0024980129442778E-3</v>
      </c>
      <c r="H4418" s="2">
        <v>39056</v>
      </c>
      <c r="I4418">
        <v>2177.75</v>
      </c>
      <c r="J4418">
        <f t="shared" si="616"/>
        <v>4.0341171046565094E-3</v>
      </c>
      <c r="K4418">
        <f t="shared" si="612"/>
        <v>3.8393171046565092E-3</v>
      </c>
      <c r="L4418">
        <v>-1.25053592010112E-3</v>
      </c>
      <c r="N4418" s="2">
        <v>39056</v>
      </c>
      <c r="O4418">
        <v>29.13</v>
      </c>
      <c r="Q4418" s="2">
        <v>39056</v>
      </c>
      <c r="R4418">
        <v>34620</v>
      </c>
      <c r="S4418" s="8">
        <f t="shared" si="617"/>
        <v>-6.8188683759595747E-3</v>
      </c>
      <c r="T4418" s="9">
        <f t="shared" si="613"/>
        <v>-7.0136683759595749E-3</v>
      </c>
      <c r="U4418" s="3">
        <f>Sheet1!$B$17+Sheet1!$B$18*'Portfolio allocation'!K4418</f>
        <v>4.892360768051475E-3</v>
      </c>
      <c r="V4418" s="13">
        <f t="shared" si="618"/>
        <v>-1.190602914401105E-2</v>
      </c>
      <c r="W4418" s="13"/>
      <c r="X4418" s="2">
        <v>39056</v>
      </c>
      <c r="Y4418">
        <v>90.243899999999996</v>
      </c>
      <c r="AA4418" s="2">
        <v>39056</v>
      </c>
      <c r="AB4418">
        <v>1175.75</v>
      </c>
      <c r="AC4418">
        <f t="shared" si="619"/>
        <v>1.0372267289976644E-2</v>
      </c>
      <c r="AD4418">
        <f t="shared" si="614"/>
        <v>1.0177867289976644E-2</v>
      </c>
      <c r="AE4418">
        <f>Sheet2!$B$17+Sheet2!$B$18*'Portfolio allocation'!K4418</f>
        <v>3.4674057306630689E-3</v>
      </c>
      <c r="AF4418">
        <f t="shared" si="620"/>
        <v>6.7104615593135747E-3</v>
      </c>
      <c r="AH4418" s="2">
        <v>39056</v>
      </c>
      <c r="AI4418">
        <v>4.444</v>
      </c>
      <c r="AJ4418">
        <v>4.8600000000000003</v>
      </c>
      <c r="AK4418">
        <v>1.3307500000000001</v>
      </c>
      <c r="AR4418" s="3"/>
    </row>
    <row r="4419" spans="1:44" hidden="1" outlineLevel="1" x14ac:dyDescent="0.2">
      <c r="A4419" s="2">
        <v>39057</v>
      </c>
      <c r="B4419">
        <v>11.33</v>
      </c>
      <c r="E4419" s="2">
        <v>39057</v>
      </c>
      <c r="F4419">
        <v>1412.9</v>
      </c>
      <c r="G4419">
        <f t="shared" si="615"/>
        <v>-1.3147106222962668E-3</v>
      </c>
      <c r="H4419" s="2">
        <v>39057</v>
      </c>
      <c r="I4419">
        <v>2175.4499999999998</v>
      </c>
      <c r="J4419">
        <f t="shared" si="616"/>
        <v>-1.05613592010112E-3</v>
      </c>
      <c r="K4419">
        <f t="shared" si="612"/>
        <v>-1.25053592010112E-3</v>
      </c>
      <c r="L4419">
        <v>-4.1400115838101919E-3</v>
      </c>
      <c r="N4419" s="2">
        <v>39057</v>
      </c>
      <c r="O4419">
        <v>28.99</v>
      </c>
      <c r="Q4419" s="2">
        <v>39057</v>
      </c>
      <c r="R4419">
        <v>34453.620000000003</v>
      </c>
      <c r="S4419" s="8">
        <f t="shared" si="617"/>
        <v>-4.8058925476602843E-3</v>
      </c>
      <c r="T4419" s="9">
        <f t="shared" si="613"/>
        <v>-5.0002925476602842E-3</v>
      </c>
      <c r="U4419" s="3">
        <f>Sheet1!$B$17+Sheet1!$B$18*'Portfolio allocation'!K4419</f>
        <v>-9.4684761598020739E-4</v>
      </c>
      <c r="V4419" s="13">
        <f t="shared" si="618"/>
        <v>-4.0534449316800766E-3</v>
      </c>
      <c r="W4419" s="13"/>
      <c r="X4419" s="2">
        <v>39057</v>
      </c>
      <c r="Y4419">
        <v>89.900099999999995</v>
      </c>
      <c r="AA4419" s="2">
        <v>39057</v>
      </c>
      <c r="AB4419">
        <v>1171.27</v>
      </c>
      <c r="AC4419">
        <f t="shared" si="619"/>
        <v>-3.8103338294706024E-3</v>
      </c>
      <c r="AD4419">
        <f t="shared" si="614"/>
        <v>-4.0063338294706024E-3</v>
      </c>
      <c r="AE4419">
        <f>Sheet2!$B$17+Sheet2!$B$18*'Portfolio allocation'!K4419</f>
        <v>-1.0586214328463508E-3</v>
      </c>
      <c r="AF4419">
        <f t="shared" si="620"/>
        <v>-2.9477123966242516E-3</v>
      </c>
      <c r="AH4419" s="2">
        <v>39057</v>
      </c>
      <c r="AI4419">
        <v>4.484</v>
      </c>
      <c r="AJ4419">
        <v>4.9000000000000004</v>
      </c>
      <c r="AK4419">
        <v>1.33165</v>
      </c>
      <c r="AR4419" s="3"/>
    </row>
    <row r="4420" spans="1:44" hidden="1" outlineLevel="1" x14ac:dyDescent="0.2">
      <c r="A4420" s="2">
        <v>39058</v>
      </c>
      <c r="B4420">
        <v>12.67</v>
      </c>
      <c r="E4420" s="2">
        <v>39058</v>
      </c>
      <c r="F4420">
        <v>1407.29</v>
      </c>
      <c r="G4420">
        <f t="shared" si="615"/>
        <v>-3.9705570104042742E-3</v>
      </c>
      <c r="H4420" s="2">
        <v>39058</v>
      </c>
      <c r="I4420">
        <v>2166.87</v>
      </c>
      <c r="J4420">
        <f t="shared" si="616"/>
        <v>-3.9440115838101919E-3</v>
      </c>
      <c r="K4420">
        <f t="shared" ref="K4420:K4483" si="621">J4420-(AJ4419/25000)</f>
        <v>-4.1400115838101919E-3</v>
      </c>
      <c r="L4420">
        <v>1.6361357534141214E-3</v>
      </c>
      <c r="N4420" s="2">
        <v>39058</v>
      </c>
      <c r="O4420">
        <v>28.85</v>
      </c>
      <c r="Q4420" s="2">
        <v>39058</v>
      </c>
      <c r="R4420">
        <v>34287.230000000003</v>
      </c>
      <c r="S4420" s="8">
        <f t="shared" si="617"/>
        <v>-4.8293909319252482E-3</v>
      </c>
      <c r="T4420" s="9">
        <f t="shared" ref="T4420:T4483" si="622">S4420-(AJ4419/100/250)</f>
        <v>-5.0253909319252481E-3</v>
      </c>
      <c r="U4420" s="3">
        <f>Sheet1!$B$17+Sheet1!$B$18*'Portfolio allocation'!K4420</f>
        <v>-4.2617273264388324E-3</v>
      </c>
      <c r="V4420" s="13">
        <f t="shared" si="618"/>
        <v>-7.6366360548641571E-4</v>
      </c>
      <c r="W4420" s="13"/>
      <c r="X4420" s="2">
        <v>39058</v>
      </c>
      <c r="Y4420">
        <v>90.005099999999999</v>
      </c>
      <c r="AA4420" s="2">
        <v>39058</v>
      </c>
      <c r="AB4420">
        <v>1172.6400000000001</v>
      </c>
      <c r="AC4420">
        <f t="shared" si="619"/>
        <v>1.1696705285717535E-3</v>
      </c>
      <c r="AD4420">
        <f t="shared" ref="AD4420:AD4483" si="623">AC4420-AJ4420/25000</f>
        <v>9.7367052857175347E-4</v>
      </c>
      <c r="AE4420">
        <f>Sheet2!$B$17+Sheet2!$B$18*'Portfolio allocation'!K4420</f>
        <v>-3.628016910207785E-3</v>
      </c>
      <c r="AF4420">
        <f t="shared" si="620"/>
        <v>4.6016874387795389E-3</v>
      </c>
      <c r="AH4420" s="2">
        <v>39058</v>
      </c>
      <c r="AI4420">
        <v>4.484</v>
      </c>
      <c r="AJ4420">
        <v>4.9000000000000004</v>
      </c>
      <c r="AK4420">
        <v>1.32965</v>
      </c>
      <c r="AR4420" s="3"/>
    </row>
    <row r="4421" spans="1:44" hidden="1" outlineLevel="1" x14ac:dyDescent="0.2">
      <c r="A4421" s="2">
        <v>39059</v>
      </c>
      <c r="B4421">
        <v>12.07</v>
      </c>
      <c r="E4421" s="2">
        <v>39059</v>
      </c>
      <c r="F4421">
        <v>1409.84</v>
      </c>
      <c r="G4421">
        <f t="shared" ref="G4421:G4484" si="624">(F4421/F4420)-1</f>
        <v>1.8119932636484481E-3</v>
      </c>
      <c r="H4421" s="2">
        <v>39059</v>
      </c>
      <c r="I4421">
        <v>2170.84</v>
      </c>
      <c r="J4421">
        <f t="shared" ref="J4421:J4484" si="625">(I4421/I4420)-1</f>
        <v>1.8321357534141214E-3</v>
      </c>
      <c r="K4421">
        <f t="shared" si="621"/>
        <v>1.6361357534141214E-3</v>
      </c>
      <c r="L4421">
        <v>2.0868298354554155E-3</v>
      </c>
      <c r="N4421" s="2">
        <v>39059</v>
      </c>
      <c r="O4421">
        <v>29.4</v>
      </c>
      <c r="Q4421" s="2">
        <v>39059</v>
      </c>
      <c r="R4421">
        <v>34940.89</v>
      </c>
      <c r="S4421" s="8">
        <f t="shared" ref="S4421:S4484" si="626">R4421/R4420-1</f>
        <v>1.9064240535032972E-2</v>
      </c>
      <c r="T4421" s="9">
        <f t="shared" si="622"/>
        <v>1.8868240535032971E-2</v>
      </c>
      <c r="U4421" s="3">
        <f>Sheet1!$B$17+Sheet1!$B$18*'Portfolio allocation'!K4421</f>
        <v>2.3648152858654924E-3</v>
      </c>
      <c r="V4421" s="13">
        <f t="shared" ref="V4421:V4484" si="627">T4421-U4421</f>
        <v>1.6503425249167477E-2</v>
      </c>
      <c r="W4421" s="13"/>
      <c r="X4421" s="2">
        <v>39059</v>
      </c>
      <c r="Y4421">
        <v>89.651700000000005</v>
      </c>
      <c r="AA4421" s="2">
        <v>39059</v>
      </c>
      <c r="AB4421">
        <v>1168.03</v>
      </c>
      <c r="AC4421">
        <f t="shared" ref="AC4421:AC4484" si="628">AB4421/AB4420-1</f>
        <v>-3.9313003138219393E-3</v>
      </c>
      <c r="AD4421">
        <f t="shared" si="623"/>
        <v>-4.1293003138219396E-3</v>
      </c>
      <c r="AE4421">
        <f>Sheet2!$B$17+Sheet2!$B$18*'Portfolio allocation'!K4421</f>
        <v>1.5082806648984695E-3</v>
      </c>
      <c r="AF4421">
        <f t="shared" ref="AF4421:AF4484" si="629">AD4421-AE4421</f>
        <v>-5.6375809787204091E-3</v>
      </c>
      <c r="AH4421" s="2">
        <v>39059</v>
      </c>
      <c r="AI4421">
        <v>4.5510000000000002</v>
      </c>
      <c r="AJ4421">
        <v>4.95</v>
      </c>
      <c r="AK4421">
        <v>1.33175</v>
      </c>
      <c r="AR4421" s="3"/>
    </row>
    <row r="4422" spans="1:44" hidden="1" outlineLevel="1" x14ac:dyDescent="0.2">
      <c r="A4422" s="2">
        <v>39062</v>
      </c>
      <c r="B4422">
        <v>10.71</v>
      </c>
      <c r="E4422" s="2">
        <v>39062</v>
      </c>
      <c r="F4422">
        <v>1413.04</v>
      </c>
      <c r="G4422">
        <f t="shared" si="624"/>
        <v>2.269761107643431E-3</v>
      </c>
      <c r="H4422" s="2">
        <v>39062</v>
      </c>
      <c r="I4422">
        <v>2175.8000000000002</v>
      </c>
      <c r="J4422">
        <f t="shared" si="625"/>
        <v>2.2848298354554153E-3</v>
      </c>
      <c r="K4422">
        <f t="shared" si="621"/>
        <v>2.0868298354554155E-3</v>
      </c>
      <c r="L4422">
        <v>-1.2179143671294601E-3</v>
      </c>
      <c r="N4422" s="2">
        <v>39062</v>
      </c>
      <c r="O4422">
        <v>29.54</v>
      </c>
      <c r="Q4422" s="2">
        <v>39062</v>
      </c>
      <c r="R4422">
        <v>35107.279999999999</v>
      </c>
      <c r="S4422" s="8">
        <f t="shared" si="626"/>
        <v>4.7620424093375302E-3</v>
      </c>
      <c r="T4422" s="9">
        <f t="shared" si="622"/>
        <v>4.5640424093375299E-3</v>
      </c>
      <c r="U4422" s="3">
        <f>Sheet1!$B$17+Sheet1!$B$18*'Portfolio allocation'!K4422</f>
        <v>2.8818629588902561E-3</v>
      </c>
      <c r="V4422" s="13">
        <f t="shared" si="627"/>
        <v>1.6821794504472739E-3</v>
      </c>
      <c r="W4422" s="13"/>
      <c r="X4422" s="2">
        <v>39062</v>
      </c>
      <c r="Y4422">
        <v>89.441599999999994</v>
      </c>
      <c r="AA4422" s="2">
        <v>39062</v>
      </c>
      <c r="AB4422">
        <v>1165.3</v>
      </c>
      <c r="AC4422">
        <f t="shared" si="628"/>
        <v>-2.337268734535991E-3</v>
      </c>
      <c r="AD4422">
        <f t="shared" si="623"/>
        <v>-2.5348687345359911E-3</v>
      </c>
      <c r="AE4422">
        <f>Sheet2!$B$17+Sheet2!$B$18*'Portfolio allocation'!K4422</f>
        <v>1.9090493408955482E-3</v>
      </c>
      <c r="AF4422">
        <f t="shared" si="629"/>
        <v>-4.4439180754315393E-3</v>
      </c>
      <c r="AH4422" s="2">
        <v>39062</v>
      </c>
      <c r="AI4422">
        <v>4.5209999999999999</v>
      </c>
      <c r="AJ4422">
        <v>4.9400000000000004</v>
      </c>
      <c r="AK4422">
        <v>1.32155</v>
      </c>
      <c r="AR4422" s="3"/>
    </row>
    <row r="4423" spans="1:44" hidden="1" outlineLevel="1" x14ac:dyDescent="0.2">
      <c r="A4423" s="2">
        <v>39063</v>
      </c>
      <c r="B4423">
        <v>10.65</v>
      </c>
      <c r="E4423" s="2">
        <v>39063</v>
      </c>
      <c r="F4423">
        <v>1411.56</v>
      </c>
      <c r="G4423">
        <f t="shared" si="624"/>
        <v>-1.0473871935684498E-3</v>
      </c>
      <c r="H4423" s="2">
        <v>39063</v>
      </c>
      <c r="I4423">
        <v>2173.58</v>
      </c>
      <c r="J4423">
        <f t="shared" si="625"/>
        <v>-1.0203143671294601E-3</v>
      </c>
      <c r="K4423">
        <f t="shared" si="621"/>
        <v>-1.2179143671294601E-3</v>
      </c>
      <c r="L4423">
        <v>1.1562072194260941E-3</v>
      </c>
      <c r="N4423" s="2">
        <v>39063</v>
      </c>
      <c r="O4423">
        <v>29.43</v>
      </c>
      <c r="Q4423" s="2">
        <v>39063</v>
      </c>
      <c r="R4423">
        <v>34976.54</v>
      </c>
      <c r="S4423" s="8">
        <f t="shared" si="626"/>
        <v>-3.724013936710513E-3</v>
      </c>
      <c r="T4423" s="9">
        <f t="shared" si="622"/>
        <v>-3.921613936710513E-3</v>
      </c>
      <c r="U4423" s="3">
        <f>Sheet1!$B$17+Sheet1!$B$18*'Portfolio allocation'!K4423</f>
        <v>-9.0942334367102428E-4</v>
      </c>
      <c r="V4423" s="13">
        <f t="shared" si="627"/>
        <v>-3.0121905930394887E-3</v>
      </c>
      <c r="W4423" s="13"/>
      <c r="X4423" s="2">
        <v>39063</v>
      </c>
      <c r="Y4423">
        <v>89.900099999999995</v>
      </c>
      <c r="AA4423" s="2">
        <v>39063</v>
      </c>
      <c r="AB4423">
        <v>1171.27</v>
      </c>
      <c r="AC4423">
        <f t="shared" si="628"/>
        <v>5.1231442546983974E-3</v>
      </c>
      <c r="AD4423">
        <f t="shared" si="623"/>
        <v>4.9267442546983972E-3</v>
      </c>
      <c r="AE4423">
        <f>Sheet2!$B$17+Sheet2!$B$18*'Portfolio allocation'!K4423</f>
        <v>-1.0296135156928638E-3</v>
      </c>
      <c r="AF4423">
        <f t="shared" si="629"/>
        <v>5.956357770391261E-3</v>
      </c>
      <c r="AH4423" s="2">
        <v>39063</v>
      </c>
      <c r="AI4423">
        <v>4.492</v>
      </c>
      <c r="AJ4423">
        <v>4.91</v>
      </c>
      <c r="AK4423">
        <v>1.3240499999999999</v>
      </c>
      <c r="AR4423" s="3"/>
    </row>
    <row r="4424" spans="1:44" hidden="1" outlineLevel="1" x14ac:dyDescent="0.2">
      <c r="A4424" s="2">
        <v>39064</v>
      </c>
      <c r="B4424">
        <v>10.18</v>
      </c>
      <c r="E4424" s="2">
        <v>39064</v>
      </c>
      <c r="F4424">
        <v>1413.21</v>
      </c>
      <c r="G4424">
        <f t="shared" si="624"/>
        <v>1.1689194933266478E-3</v>
      </c>
      <c r="H4424" s="2">
        <v>39064</v>
      </c>
      <c r="I4424">
        <v>2176.52</v>
      </c>
      <c r="J4424">
        <f t="shared" si="625"/>
        <v>1.3526072194260941E-3</v>
      </c>
      <c r="K4424">
        <f t="shared" si="621"/>
        <v>1.1562072194260941E-3</v>
      </c>
      <c r="L4424">
        <v>8.5636929777811767E-3</v>
      </c>
      <c r="N4424" s="2">
        <v>39064</v>
      </c>
      <c r="O4424">
        <v>29.55</v>
      </c>
      <c r="Q4424" s="2">
        <v>39064</v>
      </c>
      <c r="R4424">
        <v>35119.15</v>
      </c>
      <c r="S4424" s="8">
        <f t="shared" si="626"/>
        <v>4.0773043874551274E-3</v>
      </c>
      <c r="T4424" s="9">
        <f t="shared" si="622"/>
        <v>3.8809043874551271E-3</v>
      </c>
      <c r="U4424" s="3">
        <f>Sheet1!$B$17+Sheet1!$B$18*'Portfolio allocation'!K4424</f>
        <v>1.8142291086678966E-3</v>
      </c>
      <c r="V4424" s="13">
        <f t="shared" si="627"/>
        <v>2.0666752787872307E-3</v>
      </c>
      <c r="W4424" s="13"/>
      <c r="X4424" s="2">
        <v>39064</v>
      </c>
      <c r="Y4424">
        <v>90.520899999999997</v>
      </c>
      <c r="AA4424" s="2">
        <v>39064</v>
      </c>
      <c r="AB4424">
        <v>1179.3599999999999</v>
      </c>
      <c r="AC4424">
        <f t="shared" si="628"/>
        <v>6.9070325373312702E-3</v>
      </c>
      <c r="AD4424">
        <f t="shared" si="623"/>
        <v>6.7090325373312699E-3</v>
      </c>
      <c r="AE4424">
        <f>Sheet2!$B$17+Sheet2!$B$18*'Portfolio allocation'!K4424</f>
        <v>1.0815159683920314E-3</v>
      </c>
      <c r="AF4424">
        <f t="shared" si="629"/>
        <v>5.6275165689392385E-3</v>
      </c>
      <c r="AH4424" s="2">
        <v>39064</v>
      </c>
      <c r="AI4424">
        <v>4.5819999999999999</v>
      </c>
      <c r="AJ4424">
        <v>4.95</v>
      </c>
      <c r="AK4424">
        <v>1.3221499999999999</v>
      </c>
      <c r="AR4424" s="3"/>
    </row>
    <row r="4425" spans="1:44" hidden="1" outlineLevel="1" x14ac:dyDescent="0.2">
      <c r="A4425" s="2">
        <v>39065</v>
      </c>
      <c r="B4425">
        <v>9.9700000000000006</v>
      </c>
      <c r="E4425" s="2">
        <v>39065</v>
      </c>
      <c r="F4425">
        <v>1425.49</v>
      </c>
      <c r="G4425">
        <f t="shared" si="624"/>
        <v>8.6894375216703956E-3</v>
      </c>
      <c r="H4425" s="2">
        <v>39065</v>
      </c>
      <c r="I4425">
        <v>2195.59</v>
      </c>
      <c r="J4425">
        <f t="shared" si="625"/>
        <v>8.7616929777811769E-3</v>
      </c>
      <c r="K4425">
        <f t="shared" si="621"/>
        <v>8.5636929777811767E-3</v>
      </c>
      <c r="L4425">
        <v>9.3073693540229776E-4</v>
      </c>
      <c r="N4425" s="2">
        <v>39065</v>
      </c>
      <c r="O4425">
        <v>30.07</v>
      </c>
      <c r="Q4425" s="2">
        <v>39065</v>
      </c>
      <c r="R4425">
        <v>35737.160000000003</v>
      </c>
      <c r="S4425" s="8">
        <f t="shared" si="626"/>
        <v>1.7597521580106745E-2</v>
      </c>
      <c r="T4425" s="9">
        <f t="shared" si="622"/>
        <v>1.7399521580106745E-2</v>
      </c>
      <c r="U4425" s="3">
        <f>Sheet1!$B$17+Sheet1!$B$18*'Portfolio allocation'!K4425</f>
        <v>1.0312284501307051E-2</v>
      </c>
      <c r="V4425" s="13">
        <f t="shared" si="627"/>
        <v>7.0872370787996939E-3</v>
      </c>
      <c r="W4425" s="13"/>
      <c r="X4425" s="2">
        <v>39065</v>
      </c>
      <c r="Y4425">
        <v>91.084500000000006</v>
      </c>
      <c r="AA4425" s="2">
        <v>39065</v>
      </c>
      <c r="AB4425">
        <v>1186.7</v>
      </c>
      <c r="AC4425">
        <f t="shared" si="628"/>
        <v>6.2237145570480656E-3</v>
      </c>
      <c r="AD4425">
        <f t="shared" si="623"/>
        <v>6.0249145570480658E-3</v>
      </c>
      <c r="AE4425">
        <f>Sheet2!$B$17+Sheet2!$B$18*'Portfolio allocation'!K4425</f>
        <v>7.6684412867750228E-3</v>
      </c>
      <c r="AF4425">
        <f t="shared" si="629"/>
        <v>-1.643526729726957E-3</v>
      </c>
      <c r="AH4425" s="2">
        <v>39065</v>
      </c>
      <c r="AI4425">
        <v>4.5979999999999999</v>
      </c>
      <c r="AJ4425">
        <v>4.97</v>
      </c>
      <c r="AK4425">
        <v>1.3170500000000001</v>
      </c>
      <c r="AR4425" s="3"/>
    </row>
    <row r="4426" spans="1:44" hidden="1" outlineLevel="1" x14ac:dyDescent="0.2">
      <c r="A4426" s="2">
        <v>39066</v>
      </c>
      <c r="B4426">
        <v>10.050000000000001</v>
      </c>
      <c r="E4426" s="2">
        <v>39066</v>
      </c>
      <c r="F4426">
        <v>1427.09</v>
      </c>
      <c r="G4426">
        <f t="shared" si="624"/>
        <v>1.1224210622311492E-3</v>
      </c>
      <c r="H4426" s="2">
        <v>39066</v>
      </c>
      <c r="I4426">
        <v>2198.0700000000002</v>
      </c>
      <c r="J4426">
        <f t="shared" si="625"/>
        <v>1.1295369354022977E-3</v>
      </c>
      <c r="K4426">
        <f t="shared" si="621"/>
        <v>9.3073693540229776E-4</v>
      </c>
      <c r="L4426">
        <v>-3.428506411533873E-3</v>
      </c>
      <c r="N4426" s="2">
        <v>39066</v>
      </c>
      <c r="O4426">
        <v>30.19</v>
      </c>
      <c r="Q4426" s="2">
        <v>39066</v>
      </c>
      <c r="R4426">
        <v>35879.769999999997</v>
      </c>
      <c r="S4426" s="8">
        <f t="shared" si="626"/>
        <v>3.9905241490927335E-3</v>
      </c>
      <c r="T4426" s="9">
        <f t="shared" si="622"/>
        <v>3.7917241490927336E-3</v>
      </c>
      <c r="U4426" s="3">
        <f>Sheet1!$B$17+Sheet1!$B$18*'Portfolio allocation'!K4426</f>
        <v>1.5555638846589089E-3</v>
      </c>
      <c r="V4426" s="13">
        <f t="shared" si="627"/>
        <v>2.2361602644338247E-3</v>
      </c>
      <c r="W4426" s="13"/>
      <c r="X4426" s="2">
        <v>39066</v>
      </c>
      <c r="Y4426">
        <v>91.027199999999993</v>
      </c>
      <c r="AA4426" s="2">
        <v>39066</v>
      </c>
      <c r="AB4426">
        <v>1185.95</v>
      </c>
      <c r="AC4426">
        <f t="shared" si="628"/>
        <v>-6.3200471896851518E-4</v>
      </c>
      <c r="AD4426">
        <f t="shared" si="623"/>
        <v>-8.3040471896851523E-4</v>
      </c>
      <c r="AE4426">
        <f>Sheet2!$B$17+Sheet2!$B$18*'Portfolio allocation'!K4426</f>
        <v>8.8102203957087855E-4</v>
      </c>
      <c r="AF4426">
        <f t="shared" si="629"/>
        <v>-1.7114267585393939E-3</v>
      </c>
      <c r="AH4426" s="2">
        <v>39066</v>
      </c>
      <c r="AI4426">
        <v>4.5990000000000002</v>
      </c>
      <c r="AJ4426">
        <v>4.96</v>
      </c>
      <c r="AK4426">
        <v>1.3089500000000001</v>
      </c>
      <c r="AR4426" s="3"/>
    </row>
    <row r="4427" spans="1:44" hidden="1" outlineLevel="1" x14ac:dyDescent="0.2">
      <c r="A4427" s="2">
        <v>39069</v>
      </c>
      <c r="B4427">
        <v>10.6</v>
      </c>
      <c r="E4427" s="2">
        <v>39069</v>
      </c>
      <c r="F4427">
        <v>1422.48</v>
      </c>
      <c r="G4427">
        <f t="shared" si="624"/>
        <v>-3.2303498728180058E-3</v>
      </c>
      <c r="H4427" s="2">
        <v>39069</v>
      </c>
      <c r="I4427">
        <v>2190.9699999999998</v>
      </c>
      <c r="J4427">
        <f t="shared" si="625"/>
        <v>-3.2301064115338729E-3</v>
      </c>
      <c r="K4427">
        <f t="shared" si="621"/>
        <v>-3.428506411533873E-3</v>
      </c>
      <c r="L4427">
        <v>2.0057030283392998E-3</v>
      </c>
      <c r="N4427" s="2">
        <v>39069</v>
      </c>
      <c r="O4427">
        <v>29.89</v>
      </c>
      <c r="Q4427" s="2">
        <v>39069</v>
      </c>
      <c r="R4427">
        <v>35523.25</v>
      </c>
      <c r="S4427" s="8">
        <f t="shared" si="626"/>
        <v>-9.936518545129891E-3</v>
      </c>
      <c r="T4427" s="9">
        <f t="shared" si="622"/>
        <v>-1.0134918545129891E-2</v>
      </c>
      <c r="U4427" s="3">
        <f>Sheet1!$B$17+Sheet1!$B$18*'Portfolio allocation'!K4427</f>
        <v>-3.4454705608644221E-3</v>
      </c>
      <c r="V4427" s="13">
        <f t="shared" si="627"/>
        <v>-6.6894479842654689E-3</v>
      </c>
      <c r="W4427" s="13"/>
      <c r="X4427" s="2">
        <v>39069</v>
      </c>
      <c r="Y4427">
        <v>91.160899999999998</v>
      </c>
      <c r="AA4427" s="2">
        <v>39069</v>
      </c>
      <c r="AB4427">
        <v>1187.7</v>
      </c>
      <c r="AC4427">
        <f t="shared" si="628"/>
        <v>1.4756102702475626E-3</v>
      </c>
      <c r="AD4427">
        <f t="shared" si="623"/>
        <v>1.2768102702475626E-3</v>
      </c>
      <c r="AE4427">
        <f>Sheet2!$B$17+Sheet2!$B$18*'Portfolio allocation'!K4427</f>
        <v>-2.9953283588810176E-3</v>
      </c>
      <c r="AF4427">
        <f t="shared" si="629"/>
        <v>4.2721386291285799E-3</v>
      </c>
      <c r="AH4427" s="2">
        <v>39069</v>
      </c>
      <c r="AI4427">
        <v>4.5890000000000004</v>
      </c>
      <c r="AJ4427">
        <v>4.97</v>
      </c>
      <c r="AK4427">
        <v>1.3066500000000001</v>
      </c>
      <c r="AR4427" s="3"/>
    </row>
    <row r="4428" spans="1:44" hidden="1" outlineLevel="1" x14ac:dyDescent="0.2">
      <c r="A4428" s="2">
        <v>39070</v>
      </c>
      <c r="B4428">
        <v>10.3</v>
      </c>
      <c r="E4428" s="2">
        <v>39070</v>
      </c>
      <c r="F4428">
        <v>1425.55</v>
      </c>
      <c r="G4428">
        <f t="shared" si="624"/>
        <v>2.1582025757831413E-3</v>
      </c>
      <c r="H4428" s="2">
        <v>39070</v>
      </c>
      <c r="I4428">
        <v>2195.8000000000002</v>
      </c>
      <c r="J4428">
        <f t="shared" si="625"/>
        <v>2.2045030283392997E-3</v>
      </c>
      <c r="K4428">
        <f t="shared" si="621"/>
        <v>2.0057030283392998E-3</v>
      </c>
      <c r="L4428">
        <v>-1.5828612441934468E-3</v>
      </c>
      <c r="N4428" s="2">
        <v>39070</v>
      </c>
      <c r="O4428">
        <v>29.99</v>
      </c>
      <c r="Q4428" s="2">
        <v>39070</v>
      </c>
      <c r="R4428">
        <v>35642.080000000002</v>
      </c>
      <c r="S4428" s="8">
        <f t="shared" si="626"/>
        <v>3.3451331170430976E-3</v>
      </c>
      <c r="T4428" s="9">
        <f t="shared" si="622"/>
        <v>3.1463331170430977E-3</v>
      </c>
      <c r="U4428" s="3">
        <f>Sheet1!$B$17+Sheet1!$B$18*'Portfolio allocation'!K4428</f>
        <v>2.7887922297399385E-3</v>
      </c>
      <c r="V4428" s="13">
        <f t="shared" si="627"/>
        <v>3.5754088730315927E-4</v>
      </c>
      <c r="W4428" s="13"/>
      <c r="X4428" s="2">
        <v>39070</v>
      </c>
      <c r="Y4428">
        <v>91.695800000000006</v>
      </c>
      <c r="AA4428" s="2">
        <v>39070</v>
      </c>
      <c r="AB4428">
        <v>1194.67</v>
      </c>
      <c r="AC4428">
        <f t="shared" si="628"/>
        <v>5.8684853077377586E-3</v>
      </c>
      <c r="AD4428">
        <f t="shared" si="623"/>
        <v>5.6700853077377589E-3</v>
      </c>
      <c r="AE4428">
        <f>Sheet2!$B$17+Sheet2!$B$18*'Portfolio allocation'!K4428</f>
        <v>1.8369093142758574E-3</v>
      </c>
      <c r="AF4428">
        <f t="shared" si="629"/>
        <v>3.8331759934619016E-3</v>
      </c>
      <c r="AH4428" s="2">
        <v>39070</v>
      </c>
      <c r="AI4428">
        <v>4.5949999999999998</v>
      </c>
      <c r="AJ4428">
        <v>4.96</v>
      </c>
      <c r="AK4428">
        <v>1.3169999999999999</v>
      </c>
      <c r="AR4428" s="3"/>
    </row>
    <row r="4429" spans="1:44" hidden="1" outlineLevel="1" x14ac:dyDescent="0.2">
      <c r="A4429" s="2">
        <v>39071</v>
      </c>
      <c r="B4429">
        <v>10.26</v>
      </c>
      <c r="E4429" s="2">
        <v>39071</v>
      </c>
      <c r="F4429">
        <v>1423.53</v>
      </c>
      <c r="G4429">
        <f t="shared" si="624"/>
        <v>-1.4169969485461342E-3</v>
      </c>
      <c r="H4429" s="2">
        <v>39071</v>
      </c>
      <c r="I4429">
        <v>2192.7600000000002</v>
      </c>
      <c r="J4429">
        <f t="shared" si="625"/>
        <v>-1.3844612441934467E-3</v>
      </c>
      <c r="K4429">
        <f t="shared" si="621"/>
        <v>-1.5828612441934468E-3</v>
      </c>
      <c r="L4429">
        <v>-3.6415492730623293E-3</v>
      </c>
      <c r="N4429" s="2">
        <v>39071</v>
      </c>
      <c r="O4429">
        <v>30.09</v>
      </c>
      <c r="Q4429" s="2">
        <v>39071</v>
      </c>
      <c r="R4429">
        <v>35760.94</v>
      </c>
      <c r="S4429" s="8">
        <f t="shared" si="626"/>
        <v>3.3348222101516889E-3</v>
      </c>
      <c r="T4429" s="9">
        <f t="shared" si="622"/>
        <v>3.1364222101516888E-3</v>
      </c>
      <c r="U4429" s="3">
        <f>Sheet1!$B$17+Sheet1!$B$18*'Portfolio allocation'!K4429</f>
        <v>-1.3280996500226571E-3</v>
      </c>
      <c r="V4429" s="13">
        <f t="shared" si="627"/>
        <v>4.4645218601743458E-3</v>
      </c>
      <c r="W4429" s="13"/>
      <c r="X4429" s="2">
        <v>39071</v>
      </c>
      <c r="Y4429">
        <v>91.695800000000006</v>
      </c>
      <c r="AA4429" s="2">
        <v>39071</v>
      </c>
      <c r="AB4429">
        <v>1194.67</v>
      </c>
      <c r="AC4429">
        <f t="shared" si="628"/>
        <v>0</v>
      </c>
      <c r="AD4429">
        <f t="shared" si="623"/>
        <v>-1.984E-4</v>
      </c>
      <c r="AE4429">
        <f>Sheet2!$B$17+Sheet2!$B$18*'Portfolio allocation'!K4429</f>
        <v>-1.3541335894150693E-3</v>
      </c>
      <c r="AF4429">
        <f t="shared" si="629"/>
        <v>1.1557335894150692E-3</v>
      </c>
      <c r="AH4429" s="2">
        <v>39071</v>
      </c>
      <c r="AI4429">
        <v>4.5979999999999999</v>
      </c>
      <c r="AJ4429">
        <v>4.96</v>
      </c>
      <c r="AK4429">
        <v>1.3184</v>
      </c>
      <c r="AR4429" s="3"/>
    </row>
    <row r="4430" spans="1:44" hidden="1" outlineLevel="1" x14ac:dyDescent="0.2">
      <c r="A4430" s="2">
        <v>39072</v>
      </c>
      <c r="B4430">
        <v>10.53</v>
      </c>
      <c r="E4430" s="2">
        <v>39072</v>
      </c>
      <c r="F4430">
        <v>1418.3</v>
      </c>
      <c r="G4430">
        <f t="shared" si="624"/>
        <v>-3.6739654239812403E-3</v>
      </c>
      <c r="H4430" s="2">
        <v>39072</v>
      </c>
      <c r="I4430">
        <v>2185.21</v>
      </c>
      <c r="J4430">
        <f t="shared" si="625"/>
        <v>-3.4431492730623292E-3</v>
      </c>
      <c r="K4430">
        <f t="shared" si="621"/>
        <v>-3.6415492730623293E-3</v>
      </c>
      <c r="L4430">
        <v>-5.3729039369213496E-3</v>
      </c>
      <c r="N4430" s="2">
        <v>39072</v>
      </c>
      <c r="O4430">
        <v>29.98</v>
      </c>
      <c r="Q4430" s="2">
        <v>39072</v>
      </c>
      <c r="R4430">
        <v>35630.199999999997</v>
      </c>
      <c r="S4430" s="8">
        <f t="shared" si="626"/>
        <v>-3.6559441670158677E-3</v>
      </c>
      <c r="T4430" s="9">
        <f t="shared" si="622"/>
        <v>-3.8543441670158677E-3</v>
      </c>
      <c r="U4430" s="3">
        <f>Sheet1!$B$17+Sheet1!$B$18*'Portfolio allocation'!K4430</f>
        <v>-3.6898787308339864E-3</v>
      </c>
      <c r="V4430" s="13">
        <f t="shared" si="627"/>
        <v>-1.6446543618188134E-4</v>
      </c>
      <c r="W4430" s="13"/>
      <c r="X4430" s="2">
        <v>39072</v>
      </c>
      <c r="Y4430">
        <v>91.609800000000007</v>
      </c>
      <c r="AA4430" s="2">
        <v>39072</v>
      </c>
      <c r="AB4430">
        <v>1193.55</v>
      </c>
      <c r="AC4430">
        <f t="shared" si="628"/>
        <v>-9.374973842150025E-4</v>
      </c>
      <c r="AD4430">
        <f t="shared" si="623"/>
        <v>-1.1346973842150025E-3</v>
      </c>
      <c r="AE4430">
        <f>Sheet2!$B$17+Sheet2!$B$18*'Portfolio allocation'!K4430</f>
        <v>-3.1847715065670915E-3</v>
      </c>
      <c r="AF4430">
        <f t="shared" si="629"/>
        <v>2.0500741223520892E-3</v>
      </c>
      <c r="AH4430" s="2">
        <v>39072</v>
      </c>
      <c r="AI4430">
        <v>4.55</v>
      </c>
      <c r="AJ4430">
        <v>4.93</v>
      </c>
      <c r="AK4430">
        <v>1.3164499999999999</v>
      </c>
      <c r="AR4430" s="3"/>
    </row>
    <row r="4431" spans="1:44" hidden="1" outlineLevel="1" x14ac:dyDescent="0.2">
      <c r="A4431" s="2">
        <v>39073</v>
      </c>
      <c r="B4431">
        <v>11.36</v>
      </c>
      <c r="E4431" s="2">
        <v>39073</v>
      </c>
      <c r="F4431">
        <v>1410.76</v>
      </c>
      <c r="G4431">
        <f t="shared" si="624"/>
        <v>-5.3162236480293057E-3</v>
      </c>
      <c r="H4431" s="2">
        <v>39073</v>
      </c>
      <c r="I4431">
        <v>2173.9</v>
      </c>
      <c r="J4431">
        <f t="shared" si="625"/>
        <v>-5.1757039369213498E-3</v>
      </c>
      <c r="K4431">
        <f t="shared" si="621"/>
        <v>-5.3729039369213496E-3</v>
      </c>
      <c r="L4431">
        <v>-1.984E-4</v>
      </c>
      <c r="N4431" s="2">
        <v>39073</v>
      </c>
      <c r="O4431">
        <v>29.64</v>
      </c>
      <c r="Q4431" s="2">
        <v>39073</v>
      </c>
      <c r="R4431">
        <v>35226.129999999997</v>
      </c>
      <c r="S4431" s="8">
        <f t="shared" si="626"/>
        <v>-1.1340660450965712E-2</v>
      </c>
      <c r="T4431" s="9">
        <f t="shared" si="622"/>
        <v>-1.1537860450965711E-2</v>
      </c>
      <c r="U4431" s="3">
        <f>Sheet1!$B$17+Sheet1!$B$18*'Portfolio allocation'!K4431</f>
        <v>-5.6761326795753356E-3</v>
      </c>
      <c r="V4431" s="13">
        <f t="shared" si="627"/>
        <v>-5.8617277713903758E-3</v>
      </c>
      <c r="W4431" s="13"/>
      <c r="X4431" s="2">
        <v>39073</v>
      </c>
      <c r="Y4431">
        <v>90.979399999999998</v>
      </c>
      <c r="AA4431" s="2">
        <v>39073</v>
      </c>
      <c r="AB4431">
        <v>1185.33</v>
      </c>
      <c r="AC4431">
        <f t="shared" si="628"/>
        <v>-6.8870177202463578E-3</v>
      </c>
      <c r="AD4431">
        <f t="shared" si="623"/>
        <v>-7.0854177202463575E-3</v>
      </c>
      <c r="AE4431">
        <f>Sheet2!$B$17+Sheet2!$B$18*'Portfolio allocation'!K4431</f>
        <v>-4.7243362445229175E-3</v>
      </c>
      <c r="AF4431">
        <f t="shared" si="629"/>
        <v>-2.3610814757234399E-3</v>
      </c>
      <c r="AH4431" s="2">
        <v>39073</v>
      </c>
      <c r="AI4431">
        <v>4.6269999999999998</v>
      </c>
      <c r="AJ4431">
        <v>4.96</v>
      </c>
      <c r="AK4431">
        <v>1.31555</v>
      </c>
      <c r="AR4431" s="3"/>
    </row>
    <row r="4432" spans="1:44" hidden="1" outlineLevel="1" x14ac:dyDescent="0.2">
      <c r="A4432" s="2">
        <v>39076</v>
      </c>
      <c r="B4432">
        <v>11.36</v>
      </c>
      <c r="E4432" s="2">
        <v>39076</v>
      </c>
      <c r="F4432">
        <v>1410.76</v>
      </c>
      <c r="G4432">
        <f t="shared" si="624"/>
        <v>0</v>
      </c>
      <c r="H4432" s="2">
        <v>39076</v>
      </c>
      <c r="I4432">
        <v>2173.9</v>
      </c>
      <c r="J4432">
        <f t="shared" si="625"/>
        <v>0</v>
      </c>
      <c r="K4432">
        <f t="shared" si="621"/>
        <v>-1.984E-4</v>
      </c>
      <c r="L4432">
        <v>4.1624261649570327E-3</v>
      </c>
      <c r="N4432" s="2">
        <v>39076</v>
      </c>
      <c r="O4432">
        <v>29.64</v>
      </c>
      <c r="Q4432" s="2">
        <v>39076</v>
      </c>
      <c r="R4432">
        <v>35226.129999999997</v>
      </c>
      <c r="S4432" s="8">
        <f t="shared" si="626"/>
        <v>0</v>
      </c>
      <c r="T4432" s="9">
        <f t="shared" si="622"/>
        <v>-1.984E-4</v>
      </c>
      <c r="U4432" s="3">
        <f>Sheet1!$B$17+Sheet1!$B$18*'Portfolio allocation'!K4432</f>
        <v>2.6018937622997488E-4</v>
      </c>
      <c r="V4432" s="13">
        <f t="shared" si="627"/>
        <v>-4.5858937622997488E-4</v>
      </c>
      <c r="W4432" s="13"/>
      <c r="X4432" s="2">
        <v>39076</v>
      </c>
      <c r="Y4432">
        <v>90.979399999999998</v>
      </c>
      <c r="AA4432" s="2">
        <v>39076</v>
      </c>
      <c r="AB4432">
        <v>1185.33</v>
      </c>
      <c r="AC4432">
        <f t="shared" si="628"/>
        <v>0</v>
      </c>
      <c r="AD4432">
        <f t="shared" si="623"/>
        <v>-1.984E-4</v>
      </c>
      <c r="AE4432">
        <f>Sheet2!$B$17+Sheet2!$B$18*'Portfolio allocation'!K4432</f>
        <v>-1.2303533027742557E-4</v>
      </c>
      <c r="AF4432">
        <f t="shared" si="629"/>
        <v>-7.5364669722574428E-5</v>
      </c>
      <c r="AH4432" s="2">
        <v>39076</v>
      </c>
      <c r="AI4432">
        <v>4.6269999999999998</v>
      </c>
      <c r="AJ4432">
        <v>4.96</v>
      </c>
      <c r="AK4432">
        <v>1.31555</v>
      </c>
      <c r="AR4432" s="3"/>
    </row>
    <row r="4433" spans="1:44" hidden="1" outlineLevel="1" x14ac:dyDescent="0.2">
      <c r="A4433" s="2">
        <v>39077</v>
      </c>
      <c r="B4433">
        <v>11.26</v>
      </c>
      <c r="E4433" s="2">
        <v>39077</v>
      </c>
      <c r="F4433">
        <v>1416.9</v>
      </c>
      <c r="G4433">
        <f t="shared" si="624"/>
        <v>4.3522640278998992E-3</v>
      </c>
      <c r="H4433" s="2">
        <v>39077</v>
      </c>
      <c r="I4433">
        <v>2183.38</v>
      </c>
      <c r="J4433">
        <f t="shared" si="625"/>
        <v>4.3608261649570323E-3</v>
      </c>
      <c r="K4433">
        <f t="shared" si="621"/>
        <v>4.1624261649570327E-3</v>
      </c>
      <c r="L4433">
        <v>7.0239463840468521E-3</v>
      </c>
      <c r="N4433" s="2">
        <v>39077</v>
      </c>
      <c r="O4433">
        <v>29.99</v>
      </c>
      <c r="Q4433" s="2">
        <v>39077</v>
      </c>
      <c r="R4433">
        <v>35642.080000000002</v>
      </c>
      <c r="S4433" s="8">
        <f t="shared" si="626"/>
        <v>1.180799593937798E-2</v>
      </c>
      <c r="T4433" s="9">
        <f t="shared" si="622"/>
        <v>1.160959593937798E-2</v>
      </c>
      <c r="U4433" s="3">
        <f>Sheet1!$B$17+Sheet1!$B$18*'Portfolio allocation'!K4433</f>
        <v>5.263039670700782E-3</v>
      </c>
      <c r="V4433" s="13">
        <f t="shared" si="627"/>
        <v>6.3465562686771983E-3</v>
      </c>
      <c r="W4433" s="13"/>
      <c r="X4433" s="2">
        <v>39077</v>
      </c>
      <c r="Y4433">
        <v>91.370999999999995</v>
      </c>
      <c r="AA4433" s="2">
        <v>39077</v>
      </c>
      <c r="AB4433">
        <v>1190.43</v>
      </c>
      <c r="AC4433">
        <f t="shared" si="628"/>
        <v>4.3025992761509535E-3</v>
      </c>
      <c r="AD4433">
        <f t="shared" si="623"/>
        <v>4.1037992761509537E-3</v>
      </c>
      <c r="AE4433">
        <f>Sheet2!$B$17+Sheet2!$B$18*'Portfolio allocation'!K4433</f>
        <v>3.7547225503399614E-3</v>
      </c>
      <c r="AF4433">
        <f t="shared" si="629"/>
        <v>3.4907672581099228E-4</v>
      </c>
      <c r="AH4433" s="2">
        <v>39077</v>
      </c>
      <c r="AI4433">
        <v>4.6040000000000001</v>
      </c>
      <c r="AJ4433">
        <v>4.97</v>
      </c>
      <c r="AK4433">
        <v>1.3134999999999999</v>
      </c>
      <c r="AR4433" s="3"/>
    </row>
    <row r="4434" spans="1:44" hidden="1" outlineLevel="1" x14ac:dyDescent="0.2">
      <c r="A4434" s="2">
        <v>39078</v>
      </c>
      <c r="B4434">
        <v>10.64</v>
      </c>
      <c r="E4434" s="2">
        <v>39078</v>
      </c>
      <c r="F4434">
        <v>1426.84</v>
      </c>
      <c r="G4434">
        <f t="shared" si="624"/>
        <v>7.0153151245675449E-3</v>
      </c>
      <c r="H4434" s="2">
        <v>39078</v>
      </c>
      <c r="I4434">
        <v>2199.15</v>
      </c>
      <c r="J4434">
        <f t="shared" si="625"/>
        <v>7.222746384046852E-3</v>
      </c>
      <c r="K4434">
        <f t="shared" si="621"/>
        <v>7.0239463840468521E-3</v>
      </c>
      <c r="L4434">
        <v>-1.6319715981174879E-3</v>
      </c>
      <c r="N4434" s="2">
        <v>39078</v>
      </c>
      <c r="O4434">
        <v>30.02</v>
      </c>
      <c r="Q4434" s="2">
        <v>39078</v>
      </c>
      <c r="R4434">
        <v>35677.730000000003</v>
      </c>
      <c r="S4434" s="8">
        <f t="shared" si="626"/>
        <v>1.000222209253776E-3</v>
      </c>
      <c r="T4434" s="9">
        <f t="shared" si="622"/>
        <v>8.0142220925377608E-4</v>
      </c>
      <c r="U4434" s="3">
        <f>Sheet1!$B$17+Sheet1!$B$18*'Portfolio allocation'!K4434</f>
        <v>8.5458481866070163E-3</v>
      </c>
      <c r="V4434" s="13">
        <f t="shared" si="627"/>
        <v>-7.7444259773532401E-3</v>
      </c>
      <c r="W4434" s="13"/>
      <c r="X4434" s="2">
        <v>39078</v>
      </c>
      <c r="Y4434">
        <v>92.841999999999999</v>
      </c>
      <c r="AA4434" s="2">
        <v>39078</v>
      </c>
      <c r="AB4434">
        <v>1209.5999999999999</v>
      </c>
      <c r="AC4434">
        <f t="shared" si="628"/>
        <v>1.6103424812882627E-2</v>
      </c>
      <c r="AD4434">
        <f t="shared" si="623"/>
        <v>1.5903824812882626E-2</v>
      </c>
      <c r="AE4434">
        <f>Sheet2!$B$17+Sheet2!$B$18*'Portfolio allocation'!K4434</f>
        <v>6.2992593331380594E-3</v>
      </c>
      <c r="AF4434">
        <f t="shared" si="629"/>
        <v>9.6045654797445659E-3</v>
      </c>
      <c r="AH4434" s="2">
        <v>39078</v>
      </c>
      <c r="AI4434">
        <v>4.6539999999999999</v>
      </c>
      <c r="AJ4434">
        <v>4.99</v>
      </c>
      <c r="AK4434">
        <v>1.3125500000000001</v>
      </c>
      <c r="AR4434" s="3"/>
    </row>
    <row r="4435" spans="1:44" hidden="1" outlineLevel="1" x14ac:dyDescent="0.2">
      <c r="A4435" s="2">
        <v>39079</v>
      </c>
      <c r="B4435">
        <v>10.99</v>
      </c>
      <c r="E4435" s="2">
        <v>39079</v>
      </c>
      <c r="F4435">
        <v>1424.73</v>
      </c>
      <c r="G4435">
        <f t="shared" si="624"/>
        <v>-1.4787922962630207E-3</v>
      </c>
      <c r="H4435" s="2">
        <v>39079</v>
      </c>
      <c r="I4435">
        <v>2196</v>
      </c>
      <c r="J4435">
        <f t="shared" si="625"/>
        <v>-1.4323715981174878E-3</v>
      </c>
      <c r="K4435">
        <f t="shared" si="621"/>
        <v>-1.6319715981174879E-3</v>
      </c>
      <c r="L4435">
        <v>-4.6949355191255975E-3</v>
      </c>
      <c r="N4435" s="2">
        <v>39079</v>
      </c>
      <c r="O4435">
        <v>29.98</v>
      </c>
      <c r="Q4435" s="2">
        <v>39079</v>
      </c>
      <c r="R4435">
        <v>35630.199999999997</v>
      </c>
      <c r="S4435" s="8">
        <f t="shared" si="626"/>
        <v>-1.3322035903070573E-3</v>
      </c>
      <c r="T4435" s="9">
        <f t="shared" si="622"/>
        <v>-1.5318035903070573E-3</v>
      </c>
      <c r="U4435" s="3">
        <f>Sheet1!$B$17+Sheet1!$B$18*'Portfolio allocation'!K4435</f>
        <v>-1.3844402926661997E-3</v>
      </c>
      <c r="V4435" s="13">
        <f t="shared" si="627"/>
        <v>-1.4736329764085767E-4</v>
      </c>
      <c r="W4435" s="13"/>
      <c r="X4435" s="2">
        <v>39079</v>
      </c>
      <c r="Y4435">
        <v>92.622299999999996</v>
      </c>
      <c r="AA4435" s="2">
        <v>39079</v>
      </c>
      <c r="AB4435">
        <v>1206.74</v>
      </c>
      <c r="AC4435">
        <f t="shared" si="628"/>
        <v>-2.3644179894178885E-3</v>
      </c>
      <c r="AD4435">
        <f t="shared" si="623"/>
        <v>-2.5648179894178884E-3</v>
      </c>
      <c r="AE4435">
        <f>Sheet2!$B$17+Sheet2!$B$18*'Portfolio allocation'!K4435</f>
        <v>-1.3978037690427722E-3</v>
      </c>
      <c r="AF4435">
        <f t="shared" si="629"/>
        <v>-1.1670142203751162E-3</v>
      </c>
      <c r="AH4435" s="2">
        <v>39079</v>
      </c>
      <c r="AI4435">
        <v>4.6900000000000004</v>
      </c>
      <c r="AJ4435">
        <v>5.01</v>
      </c>
      <c r="AK4435">
        <v>1.3143499999999999</v>
      </c>
      <c r="AR4435" s="3"/>
    </row>
    <row r="4436" spans="1:44" hidden="1" outlineLevel="1" x14ac:dyDescent="0.2">
      <c r="A4436" s="2">
        <v>39080</v>
      </c>
      <c r="B4436">
        <v>11.56</v>
      </c>
      <c r="E4436" s="2">
        <v>39080</v>
      </c>
      <c r="F4436">
        <v>1418.3</v>
      </c>
      <c r="G4436">
        <f t="shared" si="624"/>
        <v>-4.513135822226011E-3</v>
      </c>
      <c r="H4436" s="2">
        <v>39080</v>
      </c>
      <c r="I4436">
        <v>2186.13</v>
      </c>
      <c r="J4436">
        <f t="shared" si="625"/>
        <v>-4.4945355191255976E-3</v>
      </c>
      <c r="K4436">
        <f t="shared" si="621"/>
        <v>-4.6949355191255975E-3</v>
      </c>
      <c r="L4436">
        <v>-2.0000000000000001E-4</v>
      </c>
      <c r="N4436" s="2">
        <v>39080</v>
      </c>
      <c r="O4436">
        <v>29.86</v>
      </c>
      <c r="Q4436" s="2">
        <v>39080</v>
      </c>
      <c r="R4436">
        <v>35487.57</v>
      </c>
      <c r="S4436" s="8">
        <f t="shared" si="626"/>
        <v>-4.0030648158022597E-3</v>
      </c>
      <c r="T4436" s="9">
        <f t="shared" si="622"/>
        <v>-4.2034648158022596E-3</v>
      </c>
      <c r="U4436" s="3">
        <f>Sheet1!$B$17+Sheet1!$B$18*'Portfolio allocation'!K4436</f>
        <v>-4.8983501286754185E-3</v>
      </c>
      <c r="V4436" s="13">
        <f t="shared" si="627"/>
        <v>6.9488531287315893E-4</v>
      </c>
      <c r="W4436" s="13"/>
      <c r="X4436" s="2">
        <v>39080</v>
      </c>
      <c r="Y4436">
        <v>92.794200000000004</v>
      </c>
      <c r="AA4436" s="2">
        <v>39080</v>
      </c>
      <c r="AB4436">
        <v>1208.98</v>
      </c>
      <c r="AC4436">
        <f t="shared" si="628"/>
        <v>1.8562407809470383E-3</v>
      </c>
      <c r="AD4436">
        <f t="shared" si="623"/>
        <v>1.6562407809470382E-3</v>
      </c>
      <c r="AE4436">
        <f>Sheet2!$B$17+Sheet2!$B$18*'Portfolio allocation'!K4436</f>
        <v>-4.1214694308802594E-3</v>
      </c>
      <c r="AF4436">
        <f t="shared" si="629"/>
        <v>5.7777102118272972E-3</v>
      </c>
      <c r="AH4436" s="2">
        <v>39080</v>
      </c>
      <c r="AI4436">
        <v>4.7039999999999997</v>
      </c>
      <c r="AJ4436">
        <v>5</v>
      </c>
      <c r="AK4436">
        <v>1.3186500000000001</v>
      </c>
      <c r="AR4436" s="3"/>
    </row>
    <row r="4437" spans="1:44" hidden="1" outlineLevel="1" x14ac:dyDescent="0.2">
      <c r="A4437" s="2">
        <v>39083</v>
      </c>
      <c r="B4437">
        <v>11.56</v>
      </c>
      <c r="E4437" s="2">
        <v>39083</v>
      </c>
      <c r="F4437">
        <v>1418.3</v>
      </c>
      <c r="G4437">
        <f t="shared" si="624"/>
        <v>0</v>
      </c>
      <c r="H4437" s="2">
        <v>39083</v>
      </c>
      <c r="I4437">
        <v>2186.13</v>
      </c>
      <c r="J4437">
        <f t="shared" si="625"/>
        <v>0</v>
      </c>
      <c r="K4437">
        <f t="shared" si="621"/>
        <v>-2.0000000000000001E-4</v>
      </c>
      <c r="L4437">
        <v>-2.0000000000000001E-4</v>
      </c>
      <c r="N4437" s="2">
        <v>39083</v>
      </c>
      <c r="O4437">
        <v>29.86</v>
      </c>
      <c r="Q4437" s="2">
        <v>39083</v>
      </c>
      <c r="R4437">
        <v>35487.57</v>
      </c>
      <c r="S4437" s="8">
        <f t="shared" si="626"/>
        <v>0</v>
      </c>
      <c r="T4437" s="9">
        <f t="shared" si="622"/>
        <v>-2.0000000000000001E-4</v>
      </c>
      <c r="U4437" s="3">
        <f>Sheet1!$B$17+Sheet1!$B$18*'Portfolio allocation'!K4437</f>
        <v>2.583538156805825E-4</v>
      </c>
      <c r="V4437" s="13">
        <f t="shared" si="627"/>
        <v>-4.5835381568058253E-4</v>
      </c>
      <c r="W4437" s="13"/>
      <c r="X4437" s="2">
        <v>39083</v>
      </c>
      <c r="Y4437">
        <v>92.794200000000004</v>
      </c>
      <c r="AA4437" s="2">
        <v>39083</v>
      </c>
      <c r="AB4437">
        <v>1208.98</v>
      </c>
      <c r="AC4437">
        <f t="shared" si="628"/>
        <v>0</v>
      </c>
      <c r="AD4437">
        <f t="shared" si="623"/>
        <v>-2.0000000000000001E-4</v>
      </c>
      <c r="AE4437">
        <f>Sheet2!$B$17+Sheet2!$B$18*'Portfolio allocation'!K4437</f>
        <v>-1.2445809109711741E-4</v>
      </c>
      <c r="AF4437">
        <f t="shared" si="629"/>
        <v>-7.5541908902882604E-5</v>
      </c>
      <c r="AH4437" s="2">
        <v>39083</v>
      </c>
      <c r="AI4437">
        <v>4.7039999999999997</v>
      </c>
      <c r="AJ4437">
        <v>5</v>
      </c>
      <c r="AK4437">
        <v>1.3186500000000001</v>
      </c>
      <c r="AR4437" s="3"/>
    </row>
    <row r="4438" spans="1:44" hidden="1" outlineLevel="1" x14ac:dyDescent="0.2">
      <c r="A4438" s="2">
        <v>39084</v>
      </c>
      <c r="B4438">
        <v>11.56</v>
      </c>
      <c r="E4438" s="2">
        <v>39084</v>
      </c>
      <c r="F4438">
        <v>1418.3</v>
      </c>
      <c r="G4438">
        <f t="shared" si="624"/>
        <v>0</v>
      </c>
      <c r="H4438" s="2">
        <v>39084</v>
      </c>
      <c r="I4438">
        <v>2186.13</v>
      </c>
      <c r="J4438">
        <f t="shared" si="625"/>
        <v>0</v>
      </c>
      <c r="K4438">
        <f t="shared" si="621"/>
        <v>-2.0000000000000001E-4</v>
      </c>
      <c r="L4438">
        <v>-1.2109188383125024E-3</v>
      </c>
      <c r="N4438" s="2">
        <v>39084</v>
      </c>
      <c r="O4438">
        <v>29.86</v>
      </c>
      <c r="Q4438" s="2">
        <v>39084</v>
      </c>
      <c r="R4438">
        <v>35487.57</v>
      </c>
      <c r="S4438" s="8">
        <f t="shared" si="626"/>
        <v>0</v>
      </c>
      <c r="T4438" s="9">
        <f t="shared" si="622"/>
        <v>-2.0000000000000001E-4</v>
      </c>
      <c r="U4438" s="3">
        <f>Sheet1!$B$17+Sheet1!$B$18*'Portfolio allocation'!K4438</f>
        <v>2.583538156805825E-4</v>
      </c>
      <c r="V4438" s="13">
        <f t="shared" si="627"/>
        <v>-4.5835381568058253E-4</v>
      </c>
      <c r="W4438" s="13"/>
      <c r="X4438" s="2">
        <v>39084</v>
      </c>
      <c r="Y4438">
        <v>92.794200000000004</v>
      </c>
      <c r="AA4438" s="2">
        <v>39084</v>
      </c>
      <c r="AB4438">
        <v>1208.98</v>
      </c>
      <c r="AC4438">
        <f t="shared" si="628"/>
        <v>0</v>
      </c>
      <c r="AD4438">
        <f t="shared" si="623"/>
        <v>-2.0000000000000001E-4</v>
      </c>
      <c r="AE4438">
        <f>Sheet2!$B$17+Sheet2!$B$18*'Portfolio allocation'!K4438</f>
        <v>-1.2445809109711741E-4</v>
      </c>
      <c r="AF4438">
        <f t="shared" si="629"/>
        <v>-7.5541908902882604E-5</v>
      </c>
      <c r="AH4438" s="2">
        <v>39084</v>
      </c>
      <c r="AI4438">
        <v>4.6859999999999999</v>
      </c>
      <c r="AJ4438">
        <v>5</v>
      </c>
      <c r="AK4438">
        <v>1.32775</v>
      </c>
      <c r="AR4438" s="3"/>
    </row>
    <row r="4439" spans="1:44" hidden="1" outlineLevel="1" x14ac:dyDescent="0.2">
      <c r="A4439" s="2">
        <v>39085</v>
      </c>
      <c r="B4439">
        <v>12.04</v>
      </c>
      <c r="E4439" s="2">
        <v>39085</v>
      </c>
      <c r="F4439">
        <v>1416.6</v>
      </c>
      <c r="G4439">
        <f t="shared" si="624"/>
        <v>-1.1986180638793309E-3</v>
      </c>
      <c r="H4439" s="2">
        <v>39085</v>
      </c>
      <c r="I4439">
        <v>2183.92</v>
      </c>
      <c r="J4439">
        <f t="shared" si="625"/>
        <v>-1.0109188383125023E-3</v>
      </c>
      <c r="K4439">
        <f t="shared" si="621"/>
        <v>-1.2109188383125024E-3</v>
      </c>
      <c r="L4439">
        <v>1.0279511776986709E-3</v>
      </c>
      <c r="N4439" s="2">
        <v>39085</v>
      </c>
      <c r="O4439">
        <v>29.86</v>
      </c>
      <c r="Q4439" s="2">
        <v>39085</v>
      </c>
      <c r="R4439">
        <v>35487.57</v>
      </c>
      <c r="S4439" s="8">
        <f t="shared" si="626"/>
        <v>0</v>
      </c>
      <c r="T4439" s="9">
        <f t="shared" si="622"/>
        <v>-2.0000000000000001E-4</v>
      </c>
      <c r="U4439" s="3">
        <f>Sheet1!$B$17+Sheet1!$B$18*'Portfolio allocation'!K4439</f>
        <v>-9.0139789572193344E-4</v>
      </c>
      <c r="V4439" s="13">
        <f t="shared" si="627"/>
        <v>7.0139789572193345E-4</v>
      </c>
      <c r="W4439" s="13"/>
      <c r="X4439" s="2">
        <v>39085</v>
      </c>
      <c r="Y4439">
        <v>92.908799999999999</v>
      </c>
      <c r="AA4439" s="2">
        <v>39085</v>
      </c>
      <c r="AB4439">
        <v>1210.47</v>
      </c>
      <c r="AC4439">
        <f t="shared" si="628"/>
        <v>1.2324438783106739E-3</v>
      </c>
      <c r="AD4439">
        <f t="shared" si="623"/>
        <v>1.0332438783106739E-3</v>
      </c>
      <c r="AE4439">
        <f>Sheet2!$B$17+Sheet2!$B$18*'Portfolio allocation'!K4439</f>
        <v>-1.0233929129967435E-3</v>
      </c>
      <c r="AF4439">
        <f t="shared" si="629"/>
        <v>2.0566367913074173E-3</v>
      </c>
      <c r="AH4439" s="2">
        <v>39085</v>
      </c>
      <c r="AI4439">
        <v>4.6669999999999998</v>
      </c>
      <c r="AJ4439">
        <v>4.9800000000000004</v>
      </c>
      <c r="AK4439">
        <v>1.31955</v>
      </c>
      <c r="AR4439" s="3"/>
    </row>
    <row r="4440" spans="1:44" hidden="1" outlineLevel="1" x14ac:dyDescent="0.2">
      <c r="A4440" s="2">
        <v>39086</v>
      </c>
      <c r="B4440">
        <v>11.51</v>
      </c>
      <c r="E4440" s="2">
        <v>39086</v>
      </c>
      <c r="F4440">
        <v>1418.34</v>
      </c>
      <c r="G4440">
        <f t="shared" si="624"/>
        <v>1.228293096145805E-3</v>
      </c>
      <c r="H4440" s="2">
        <v>39086</v>
      </c>
      <c r="I4440">
        <v>2186.6</v>
      </c>
      <c r="J4440">
        <f t="shared" si="625"/>
        <v>1.227151177698671E-3</v>
      </c>
      <c r="K4440">
        <f t="shared" si="621"/>
        <v>1.0279511776986709E-3</v>
      </c>
      <c r="L4440">
        <v>-6.2850758254825133E-3</v>
      </c>
      <c r="N4440" s="2">
        <v>39086</v>
      </c>
      <c r="O4440">
        <v>29.81</v>
      </c>
      <c r="Q4440" s="2">
        <v>39086</v>
      </c>
      <c r="R4440">
        <v>35428.17</v>
      </c>
      <c r="S4440" s="8">
        <f t="shared" si="626"/>
        <v>-1.6738255112987988E-3</v>
      </c>
      <c r="T4440" s="9">
        <f t="shared" si="622"/>
        <v>-1.8730255112987988E-3</v>
      </c>
      <c r="U4440" s="3">
        <f>Sheet1!$B$17+Sheet1!$B$18*'Portfolio allocation'!K4440</f>
        <v>1.6670905271578445E-3</v>
      </c>
      <c r="V4440" s="13">
        <f t="shared" si="627"/>
        <v>-3.5401160384566435E-3</v>
      </c>
      <c r="W4440" s="13"/>
      <c r="X4440" s="2">
        <v>39086</v>
      </c>
      <c r="Y4440">
        <v>93.902199999999993</v>
      </c>
      <c r="AA4440" s="2">
        <v>39086</v>
      </c>
      <c r="AB4440">
        <v>1223.4100000000001</v>
      </c>
      <c r="AC4440">
        <f t="shared" si="628"/>
        <v>1.0690062537692002E-2</v>
      </c>
      <c r="AD4440">
        <f t="shared" si="623"/>
        <v>1.0492062537692002E-2</v>
      </c>
      <c r="AE4440">
        <f>Sheet2!$B$17+Sheet2!$B$18*'Portfolio allocation'!K4440</f>
        <v>9.6746742398044576E-4</v>
      </c>
      <c r="AF4440">
        <f t="shared" si="629"/>
        <v>9.5245951137115561E-3</v>
      </c>
      <c r="AH4440" s="2">
        <v>39086</v>
      </c>
      <c r="AI4440">
        <v>4.6180000000000003</v>
      </c>
      <c r="AJ4440">
        <v>4.95</v>
      </c>
      <c r="AK4440">
        <v>1.3089500000000001</v>
      </c>
      <c r="AR4440" s="3"/>
    </row>
    <row r="4441" spans="1:44" hidden="1" outlineLevel="1" x14ac:dyDescent="0.2">
      <c r="A4441" s="2">
        <v>39087</v>
      </c>
      <c r="B4441">
        <v>12.14</v>
      </c>
      <c r="E4441" s="2">
        <v>39087</v>
      </c>
      <c r="F4441">
        <v>1409.71</v>
      </c>
      <c r="G4441">
        <f t="shared" si="624"/>
        <v>-6.0845777458155004E-3</v>
      </c>
      <c r="H4441" s="2">
        <v>39087</v>
      </c>
      <c r="I4441">
        <v>2173.29</v>
      </c>
      <c r="J4441">
        <f t="shared" si="625"/>
        <v>-6.087075825482513E-3</v>
      </c>
      <c r="K4441">
        <f t="shared" si="621"/>
        <v>-6.2850758254825133E-3</v>
      </c>
      <c r="L4441">
        <v>2.3361266246106453E-3</v>
      </c>
      <c r="N4441" s="2">
        <v>39087</v>
      </c>
      <c r="O4441">
        <v>29.64</v>
      </c>
      <c r="Q4441" s="2">
        <v>39087</v>
      </c>
      <c r="R4441">
        <v>35226.129999999997</v>
      </c>
      <c r="S4441" s="8">
        <f t="shared" si="626"/>
        <v>-5.7028065519613147E-3</v>
      </c>
      <c r="T4441" s="9">
        <f t="shared" si="622"/>
        <v>-5.900806551961315E-3</v>
      </c>
      <c r="U4441" s="3">
        <f>Sheet1!$B$17+Sheet1!$B$18*'Portfolio allocation'!K4441</f>
        <v>-6.7225993876426082E-3</v>
      </c>
      <c r="V4441" s="13">
        <f t="shared" si="627"/>
        <v>8.2179283568129327E-4</v>
      </c>
      <c r="W4441" s="13"/>
      <c r="X4441" s="2">
        <v>39087</v>
      </c>
      <c r="Y4441">
        <v>93.052099999999996</v>
      </c>
      <c r="AA4441" s="2">
        <v>39087</v>
      </c>
      <c r="AB4441">
        <v>1212.3399999999999</v>
      </c>
      <c r="AC4441">
        <f t="shared" si="628"/>
        <v>-9.0484792506193568E-3</v>
      </c>
      <c r="AD4441">
        <f t="shared" si="623"/>
        <v>-9.2476792506193568E-3</v>
      </c>
      <c r="AE4441">
        <f>Sheet2!$B$17+Sheet2!$B$18*'Portfolio allocation'!K4441</f>
        <v>-5.5354627594411173E-3</v>
      </c>
      <c r="AF4441">
        <f t="shared" si="629"/>
        <v>-3.7122164911782395E-3</v>
      </c>
      <c r="AH4441" s="2">
        <v>39087</v>
      </c>
      <c r="AI4441">
        <v>4.6449999999999996</v>
      </c>
      <c r="AJ4441">
        <v>4.9800000000000004</v>
      </c>
      <c r="AK4441">
        <v>1.29935</v>
      </c>
      <c r="AR4441" s="3"/>
    </row>
    <row r="4442" spans="1:44" hidden="1" outlineLevel="1" x14ac:dyDescent="0.2">
      <c r="A4442" s="2">
        <v>39090</v>
      </c>
      <c r="B4442">
        <v>12</v>
      </c>
      <c r="E4442" s="2">
        <v>39090</v>
      </c>
      <c r="F4442">
        <v>1412.84</v>
      </c>
      <c r="G4442">
        <f t="shared" si="624"/>
        <v>2.2203148165225173E-3</v>
      </c>
      <c r="H4442" s="2">
        <v>39090</v>
      </c>
      <c r="I4442">
        <v>2178.8000000000002</v>
      </c>
      <c r="J4442">
        <f t="shared" si="625"/>
        <v>2.5353266246106454E-3</v>
      </c>
      <c r="K4442">
        <f t="shared" si="621"/>
        <v>2.3361266246106453E-3</v>
      </c>
      <c r="L4442">
        <v>-7.1444442812574835E-4</v>
      </c>
      <c r="N4442" s="2">
        <v>39090</v>
      </c>
      <c r="O4442">
        <v>29.93</v>
      </c>
      <c r="Q4442" s="2">
        <v>39090</v>
      </c>
      <c r="R4442">
        <v>35570.78</v>
      </c>
      <c r="S4442" s="8">
        <f t="shared" si="626"/>
        <v>9.7839302812996465E-3</v>
      </c>
      <c r="T4442" s="9">
        <f t="shared" si="622"/>
        <v>9.5847302812996464E-3</v>
      </c>
      <c r="U4442" s="3">
        <f>Sheet1!$B$17+Sheet1!$B$18*'Portfolio allocation'!K4442</f>
        <v>3.1678625534299659E-3</v>
      </c>
      <c r="V4442" s="13">
        <f t="shared" si="627"/>
        <v>6.4168677278696809E-3</v>
      </c>
      <c r="W4442" s="13"/>
      <c r="X4442" s="2">
        <v>39090</v>
      </c>
      <c r="Y4442">
        <v>94.465800000000002</v>
      </c>
      <c r="AA4442" s="2">
        <v>39090</v>
      </c>
      <c r="AB4442">
        <v>1230.75</v>
      </c>
      <c r="AC4442">
        <f t="shared" si="628"/>
        <v>1.5185509015622767E-2</v>
      </c>
      <c r="AD4442">
        <f t="shared" si="623"/>
        <v>1.4985109015622767E-2</v>
      </c>
      <c r="AE4442">
        <f>Sheet2!$B$17+Sheet2!$B$18*'Portfolio allocation'!K4442</f>
        <v>2.1307304059486947E-3</v>
      </c>
      <c r="AF4442">
        <f t="shared" si="629"/>
        <v>1.2854378609674071E-2</v>
      </c>
      <c r="AH4442" s="2">
        <v>39090</v>
      </c>
      <c r="AI4442">
        <v>4.6589999999999998</v>
      </c>
      <c r="AJ4442">
        <v>5.01</v>
      </c>
      <c r="AK4442">
        <v>1.3008500000000001</v>
      </c>
      <c r="AR4442" s="3"/>
    </row>
    <row r="4443" spans="1:44" hidden="1" outlineLevel="1" x14ac:dyDescent="0.2">
      <c r="A4443" s="2">
        <v>39091</v>
      </c>
      <c r="B4443">
        <v>11.91</v>
      </c>
      <c r="E4443" s="2">
        <v>39091</v>
      </c>
      <c r="F4443">
        <v>1412.11</v>
      </c>
      <c r="G4443">
        <f t="shared" si="624"/>
        <v>-5.1668978794483511E-4</v>
      </c>
      <c r="H4443" s="2">
        <v>39091</v>
      </c>
      <c r="I4443">
        <v>2177.6799999999998</v>
      </c>
      <c r="J4443">
        <f t="shared" si="625"/>
        <v>-5.1404442812574835E-4</v>
      </c>
      <c r="K4443">
        <f t="shared" si="621"/>
        <v>-7.1444442812574835E-4</v>
      </c>
      <c r="L4443">
        <v>1.8564352228058756E-3</v>
      </c>
      <c r="N4443" s="2">
        <v>39091</v>
      </c>
      <c r="O4443">
        <v>29.96</v>
      </c>
      <c r="Q4443" s="2">
        <v>39091</v>
      </c>
      <c r="R4443">
        <v>35606.43</v>
      </c>
      <c r="S4443" s="8">
        <f t="shared" si="626"/>
        <v>1.0022271088798718E-3</v>
      </c>
      <c r="T4443" s="9">
        <f t="shared" si="622"/>
        <v>8.0182710887987177E-4</v>
      </c>
      <c r="U4443" s="3">
        <f>Sheet1!$B$17+Sheet1!$B$18*'Portfolio allocation'!K4443</f>
        <v>-3.3182987002089155E-4</v>
      </c>
      <c r="V4443" s="13">
        <f t="shared" si="627"/>
        <v>1.1336569789007632E-3</v>
      </c>
      <c r="W4443" s="13"/>
      <c r="X4443" s="2">
        <v>39091</v>
      </c>
      <c r="Y4443">
        <v>95.583299999999994</v>
      </c>
      <c r="AA4443" s="2">
        <v>39091</v>
      </c>
      <c r="AB4443">
        <v>1245.31</v>
      </c>
      <c r="AC4443">
        <f t="shared" si="628"/>
        <v>1.1830184846638225E-2</v>
      </c>
      <c r="AD4443">
        <f t="shared" si="623"/>
        <v>1.1629384846638226E-2</v>
      </c>
      <c r="AE4443">
        <f>Sheet2!$B$17+Sheet2!$B$18*'Portfolio allocation'!K4443</f>
        <v>-5.8191520125091807E-4</v>
      </c>
      <c r="AF4443">
        <f t="shared" si="629"/>
        <v>1.2211300047889144E-2</v>
      </c>
      <c r="AH4443" s="2">
        <v>39091</v>
      </c>
      <c r="AI4443">
        <v>4.6589999999999998</v>
      </c>
      <c r="AJ4443">
        <v>5.0199999999999996</v>
      </c>
      <c r="AK4443">
        <v>1.3001499999999999</v>
      </c>
      <c r="AR4443" s="3"/>
    </row>
    <row r="4444" spans="1:44" hidden="1" outlineLevel="1" x14ac:dyDescent="0.2">
      <c r="A4444" s="2">
        <v>39092</v>
      </c>
      <c r="B4444">
        <v>11.47</v>
      </c>
      <c r="E4444" s="2">
        <v>39092</v>
      </c>
      <c r="F4444">
        <v>1414.85</v>
      </c>
      <c r="G4444">
        <f t="shared" si="624"/>
        <v>1.9403587539215117E-3</v>
      </c>
      <c r="H4444" s="2">
        <v>39092</v>
      </c>
      <c r="I4444">
        <v>2182.16</v>
      </c>
      <c r="J4444">
        <f t="shared" si="625"/>
        <v>2.0572352228058755E-3</v>
      </c>
      <c r="K4444">
        <f t="shared" si="621"/>
        <v>1.8564352228058756E-3</v>
      </c>
      <c r="L4444">
        <v>6.1507049308942028E-3</v>
      </c>
      <c r="N4444" s="2">
        <v>39092</v>
      </c>
      <c r="O4444">
        <v>29.66</v>
      </c>
      <c r="Q4444" s="2">
        <v>39092</v>
      </c>
      <c r="R4444">
        <v>35249.89</v>
      </c>
      <c r="S4444" s="8">
        <f t="shared" si="626"/>
        <v>-1.0013359946504097E-2</v>
      </c>
      <c r="T4444" s="9">
        <f t="shared" si="622"/>
        <v>-1.0214159946504096E-2</v>
      </c>
      <c r="U4444" s="3">
        <f>Sheet1!$B$17+Sheet1!$B$18*'Portfolio allocation'!K4444</f>
        <v>2.6175484202827317E-3</v>
      </c>
      <c r="V4444" s="13">
        <f t="shared" si="627"/>
        <v>-1.2831708366786827E-2</v>
      </c>
      <c r="W4444" s="13"/>
      <c r="X4444" s="2">
        <v>39092</v>
      </c>
      <c r="Y4444">
        <v>94.456199999999995</v>
      </c>
      <c r="AA4444" s="2">
        <v>39092</v>
      </c>
      <c r="AB4444">
        <v>1230.6300000000001</v>
      </c>
      <c r="AC4444">
        <f t="shared" si="628"/>
        <v>-1.1788229436846875E-2</v>
      </c>
      <c r="AD4444">
        <f t="shared" si="623"/>
        <v>-1.1989029436846875E-2</v>
      </c>
      <c r="AE4444">
        <f>Sheet2!$B$17+Sheet2!$B$18*'Portfolio allocation'!K4444</f>
        <v>1.7041765734293981E-3</v>
      </c>
      <c r="AF4444">
        <f t="shared" si="629"/>
        <v>-1.3693206010276272E-2</v>
      </c>
      <c r="AH4444" s="2">
        <v>39092</v>
      </c>
      <c r="AI4444">
        <v>4.6900000000000004</v>
      </c>
      <c r="AJ4444">
        <v>5.0199999999999996</v>
      </c>
      <c r="AK4444">
        <v>1.2946500000000001</v>
      </c>
      <c r="AR4444" s="3"/>
    </row>
    <row r="4445" spans="1:44" hidden="1" outlineLevel="1" x14ac:dyDescent="0.2">
      <c r="A4445" s="2">
        <v>39093</v>
      </c>
      <c r="B4445">
        <v>10.87</v>
      </c>
      <c r="E4445" s="2">
        <v>39093</v>
      </c>
      <c r="F4445">
        <v>1423.82</v>
      </c>
      <c r="G4445">
        <f t="shared" si="624"/>
        <v>6.3398946884829499E-3</v>
      </c>
      <c r="H4445" s="2">
        <v>39093</v>
      </c>
      <c r="I4445">
        <v>2196.02</v>
      </c>
      <c r="J4445">
        <f t="shared" si="625"/>
        <v>6.3515049308942029E-3</v>
      </c>
      <c r="K4445">
        <f t="shared" si="621"/>
        <v>6.1507049308942028E-3</v>
      </c>
      <c r="L4445">
        <v>4.652236300215753E-3</v>
      </c>
      <c r="N4445" s="2">
        <v>39093</v>
      </c>
      <c r="O4445">
        <v>30.7</v>
      </c>
      <c r="Q4445" s="2">
        <v>39093</v>
      </c>
      <c r="R4445">
        <v>36485.9</v>
      </c>
      <c r="S4445" s="8">
        <f t="shared" si="626"/>
        <v>3.5064222895447417E-2</v>
      </c>
      <c r="T4445" s="9">
        <f t="shared" si="622"/>
        <v>3.4863422895447416E-2</v>
      </c>
      <c r="U4445" s="3">
        <f>Sheet1!$B$17+Sheet1!$B$18*'Portfolio allocation'!K4445</f>
        <v>7.5440434606688315E-3</v>
      </c>
      <c r="V4445" s="13">
        <f t="shared" si="627"/>
        <v>2.7319379434778586E-2</v>
      </c>
      <c r="W4445" s="13"/>
      <c r="X4445" s="2">
        <v>39093</v>
      </c>
      <c r="Y4445">
        <v>94.227000000000004</v>
      </c>
      <c r="AA4445" s="2">
        <v>39093</v>
      </c>
      <c r="AB4445">
        <v>1227.6400000000001</v>
      </c>
      <c r="AC4445">
        <f t="shared" si="628"/>
        <v>-2.4296498541397371E-3</v>
      </c>
      <c r="AD4445">
        <f t="shared" si="623"/>
        <v>-2.631649854139737E-3</v>
      </c>
      <c r="AE4445">
        <f>Sheet2!$B$17+Sheet2!$B$18*'Portfolio allocation'!K4445</f>
        <v>5.5227507545903458E-3</v>
      </c>
      <c r="AF4445">
        <f t="shared" si="629"/>
        <v>-8.1544006087300829E-3</v>
      </c>
      <c r="AH4445" s="2">
        <v>39093</v>
      </c>
      <c r="AI4445">
        <v>4.7370000000000001</v>
      </c>
      <c r="AJ4445">
        <v>5.05</v>
      </c>
      <c r="AK4445">
        <v>1.28905</v>
      </c>
      <c r="AR4445" s="3"/>
    </row>
    <row r="4446" spans="1:44" hidden="1" outlineLevel="1" x14ac:dyDescent="0.2">
      <c r="A4446" s="2">
        <v>39094</v>
      </c>
      <c r="B4446">
        <v>10.15</v>
      </c>
      <c r="E4446" s="2">
        <v>39094</v>
      </c>
      <c r="F4446">
        <v>1430.73</v>
      </c>
      <c r="G4446">
        <f t="shared" si="624"/>
        <v>4.853141548791351E-3</v>
      </c>
      <c r="H4446" s="2">
        <v>39094</v>
      </c>
      <c r="I4446">
        <v>2206.6799999999998</v>
      </c>
      <c r="J4446">
        <f t="shared" si="625"/>
        <v>4.8542363002157529E-3</v>
      </c>
      <c r="K4446">
        <f t="shared" si="621"/>
        <v>4.652236300215753E-3</v>
      </c>
      <c r="L4446">
        <v>-2.0239999999999999E-4</v>
      </c>
      <c r="N4446" s="2">
        <v>39094</v>
      </c>
      <c r="O4446">
        <v>31.21</v>
      </c>
      <c r="Q4446" s="2">
        <v>39094</v>
      </c>
      <c r="R4446">
        <v>37092.01</v>
      </c>
      <c r="S4446" s="8">
        <f t="shared" si="626"/>
        <v>1.6612170728966591E-2</v>
      </c>
      <c r="T4446" s="9">
        <f t="shared" si="622"/>
        <v>1.641017072896659E-2</v>
      </c>
      <c r="U4446" s="3">
        <f>Sheet1!$B$17+Sheet1!$B$18*'Portfolio allocation'!K4446</f>
        <v>5.8249622713091968E-3</v>
      </c>
      <c r="V4446" s="13">
        <f t="shared" si="627"/>
        <v>1.0585208457657393E-2</v>
      </c>
      <c r="W4446" s="13"/>
      <c r="X4446" s="2">
        <v>39094</v>
      </c>
      <c r="Y4446">
        <v>94.885999999999996</v>
      </c>
      <c r="AA4446" s="2">
        <v>39094</v>
      </c>
      <c r="AB4446">
        <v>1236.23</v>
      </c>
      <c r="AC4446">
        <f t="shared" si="628"/>
        <v>6.9971652927567352E-3</v>
      </c>
      <c r="AD4446">
        <f t="shared" si="623"/>
        <v>6.794765292756735E-3</v>
      </c>
      <c r="AE4446">
        <f>Sheet2!$B$17+Sheet2!$B$18*'Portfolio allocation'!K4446</f>
        <v>4.1902742187987481E-3</v>
      </c>
      <c r="AF4446">
        <f t="shared" si="629"/>
        <v>2.6044910739579869E-3</v>
      </c>
      <c r="AH4446" s="2">
        <v>39094</v>
      </c>
      <c r="AI4446">
        <v>4.78</v>
      </c>
      <c r="AJ4446">
        <v>5.0599999999999996</v>
      </c>
      <c r="AK4446">
        <v>1.29325</v>
      </c>
      <c r="AR4446" s="3"/>
    </row>
    <row r="4447" spans="1:44" hidden="1" outlineLevel="1" x14ac:dyDescent="0.2">
      <c r="A4447" s="2">
        <v>39097</v>
      </c>
      <c r="B4447">
        <v>10.15</v>
      </c>
      <c r="E4447" s="2">
        <v>39097</v>
      </c>
      <c r="F4447">
        <v>1430.73</v>
      </c>
      <c r="G4447">
        <f t="shared" si="624"/>
        <v>0</v>
      </c>
      <c r="H4447" s="2">
        <v>39097</v>
      </c>
      <c r="I4447">
        <v>2206.6799999999998</v>
      </c>
      <c r="J4447">
        <f t="shared" si="625"/>
        <v>0</v>
      </c>
      <c r="K4447">
        <f t="shared" si="621"/>
        <v>-2.0239999999999999E-4</v>
      </c>
      <c r="L4447">
        <v>6.1330504105732418E-4</v>
      </c>
      <c r="N4447" s="2">
        <v>39097</v>
      </c>
      <c r="O4447">
        <v>31.21</v>
      </c>
      <c r="Q4447" s="2">
        <v>39097</v>
      </c>
      <c r="R4447">
        <v>37092.01</v>
      </c>
      <c r="S4447" s="8">
        <f t="shared" si="626"/>
        <v>0</v>
      </c>
      <c r="T4447" s="9">
        <f t="shared" si="622"/>
        <v>-2.0239999999999999E-4</v>
      </c>
      <c r="U4447" s="3">
        <f>Sheet1!$B$17+Sheet1!$B$18*'Portfolio allocation'!K4447</f>
        <v>2.5560047485649389E-4</v>
      </c>
      <c r="V4447" s="13">
        <f t="shared" si="627"/>
        <v>-4.5800047485649388E-4</v>
      </c>
      <c r="W4447" s="13"/>
      <c r="X4447" s="2">
        <v>39097</v>
      </c>
      <c r="Y4447">
        <v>94.885999999999996</v>
      </c>
      <c r="AA4447" s="2">
        <v>39097</v>
      </c>
      <c r="AB4447">
        <v>1236.23</v>
      </c>
      <c r="AC4447">
        <f t="shared" si="628"/>
        <v>0</v>
      </c>
      <c r="AD4447">
        <f t="shared" si="623"/>
        <v>-2.0239999999999999E-4</v>
      </c>
      <c r="AE4447">
        <f>Sheet2!$B$17+Sheet2!$B$18*'Portfolio allocation'!K4447</f>
        <v>-1.2659223232665514E-4</v>
      </c>
      <c r="AF4447">
        <f t="shared" si="629"/>
        <v>-7.5807767673344843E-5</v>
      </c>
      <c r="AH4447" s="2">
        <v>39097</v>
      </c>
      <c r="AI4447">
        <v>4.78</v>
      </c>
      <c r="AJ4447">
        <v>5.0599999999999996</v>
      </c>
      <c r="AK4447">
        <v>1.29345</v>
      </c>
      <c r="AR4447" s="3"/>
    </row>
    <row r="4448" spans="1:44" hidden="1" outlineLevel="1" x14ac:dyDescent="0.2">
      <c r="A4448" s="2">
        <v>39098</v>
      </c>
      <c r="B4448">
        <v>10.74</v>
      </c>
      <c r="E4448" s="2">
        <v>39098</v>
      </c>
      <c r="F4448">
        <v>1431.9</v>
      </c>
      <c r="G4448">
        <f t="shared" si="624"/>
        <v>8.177643580551397E-4</v>
      </c>
      <c r="H4448" s="2">
        <v>39098</v>
      </c>
      <c r="I4448">
        <v>2208.48</v>
      </c>
      <c r="J4448">
        <f t="shared" si="625"/>
        <v>8.1570504105732411E-4</v>
      </c>
      <c r="K4448">
        <f t="shared" si="621"/>
        <v>6.1330504105732418E-4</v>
      </c>
      <c r="L4448">
        <v>-1.0083842063320443E-3</v>
      </c>
      <c r="N4448" s="2">
        <v>39098</v>
      </c>
      <c r="O4448">
        <v>31.16</v>
      </c>
      <c r="Q4448" s="2">
        <v>39098</v>
      </c>
      <c r="R4448">
        <v>37032.589999999997</v>
      </c>
      <c r="S4448" s="8">
        <f t="shared" si="626"/>
        <v>-1.601962255483258E-3</v>
      </c>
      <c r="T4448" s="9">
        <f t="shared" si="622"/>
        <v>-1.8043622554832579E-3</v>
      </c>
      <c r="U4448" s="3">
        <f>Sheet1!$B$17+Sheet1!$B$18*'Portfolio allocation'!K4448</f>
        <v>1.1913979706723275E-3</v>
      </c>
      <c r="V4448" s="13">
        <f t="shared" si="627"/>
        <v>-2.9957602261555857E-3</v>
      </c>
      <c r="W4448" s="13"/>
      <c r="X4448" s="2">
        <v>39098</v>
      </c>
      <c r="Y4448">
        <v>96.299700000000001</v>
      </c>
      <c r="AA4448" s="2">
        <v>39098</v>
      </c>
      <c r="AB4448">
        <v>1254.6500000000001</v>
      </c>
      <c r="AC4448">
        <f t="shared" si="628"/>
        <v>1.4900139941596668E-2</v>
      </c>
      <c r="AD4448">
        <f t="shared" si="623"/>
        <v>1.4697739941596668E-2</v>
      </c>
      <c r="AE4448">
        <f>Sheet2!$B$17+Sheet2!$B$18*'Portfolio allocation'!K4448</f>
        <v>5.9875350069926432E-4</v>
      </c>
      <c r="AF4448">
        <f t="shared" si="629"/>
        <v>1.4098986440897405E-2</v>
      </c>
      <c r="AH4448" s="2">
        <v>39098</v>
      </c>
      <c r="AI4448">
        <v>4.7530000000000001</v>
      </c>
      <c r="AJ4448">
        <v>5.0599999999999996</v>
      </c>
      <c r="AK4448">
        <v>1.29305</v>
      </c>
      <c r="AR4448" s="3"/>
    </row>
    <row r="4449" spans="1:44" hidden="1" outlineLevel="1" x14ac:dyDescent="0.2">
      <c r="A4449" s="2">
        <v>39099</v>
      </c>
      <c r="B4449">
        <v>10.59</v>
      </c>
      <c r="E4449" s="2">
        <v>39099</v>
      </c>
      <c r="F4449">
        <v>1430.62</v>
      </c>
      <c r="G4449">
        <f t="shared" si="624"/>
        <v>-8.9391717298703544E-4</v>
      </c>
      <c r="H4449" s="2">
        <v>39099</v>
      </c>
      <c r="I4449">
        <v>2206.6999999999998</v>
      </c>
      <c r="J4449">
        <f t="shared" si="625"/>
        <v>-8.0598420633204437E-4</v>
      </c>
      <c r="K4449">
        <f t="shared" si="621"/>
        <v>-1.0083842063320443E-3</v>
      </c>
      <c r="L4449">
        <v>-3.1487748402592576E-3</v>
      </c>
      <c r="N4449" s="2">
        <v>39099</v>
      </c>
      <c r="O4449">
        <v>31.1</v>
      </c>
      <c r="Q4449" s="2">
        <v>39099</v>
      </c>
      <c r="R4449">
        <v>36961.279999999999</v>
      </c>
      <c r="S4449" s="8">
        <f t="shared" si="626"/>
        <v>-1.9256012069368555E-3</v>
      </c>
      <c r="T4449" s="9">
        <f t="shared" si="622"/>
        <v>-2.1280012069368557E-3</v>
      </c>
      <c r="U4449" s="3">
        <f>Sheet1!$B$17+Sheet1!$B$18*'Portfolio allocation'!K4449</f>
        <v>-6.6904503300378487E-4</v>
      </c>
      <c r="V4449" s="13">
        <f t="shared" si="627"/>
        <v>-1.4589561739330708E-3</v>
      </c>
      <c r="W4449" s="13"/>
      <c r="X4449" s="2">
        <v>39099</v>
      </c>
      <c r="Y4449">
        <v>95.535499999999999</v>
      </c>
      <c r="AA4449" s="2">
        <v>39099</v>
      </c>
      <c r="AB4449">
        <v>1244.69</v>
      </c>
      <c r="AC4449">
        <f t="shared" si="628"/>
        <v>-7.9384688957080396E-3</v>
      </c>
      <c r="AD4449">
        <f t="shared" si="623"/>
        <v>-8.1416688957080402E-3</v>
      </c>
      <c r="AE4449">
        <f>Sheet2!$B$17+Sheet2!$B$18*'Portfolio allocation'!K4449</f>
        <v>-8.4329395111393214E-4</v>
      </c>
      <c r="AF4449">
        <f t="shared" si="629"/>
        <v>-7.2983749445941076E-3</v>
      </c>
      <c r="AH4449" s="2">
        <v>39099</v>
      </c>
      <c r="AI4449">
        <v>4.7880000000000003</v>
      </c>
      <c r="AJ4449">
        <v>5.08</v>
      </c>
      <c r="AK4449">
        <v>1.2948500000000001</v>
      </c>
      <c r="AR4449" s="3"/>
    </row>
    <row r="4450" spans="1:44" hidden="1" outlineLevel="1" x14ac:dyDescent="0.2">
      <c r="A4450" s="2">
        <v>39100</v>
      </c>
      <c r="B4450">
        <v>10.85</v>
      </c>
      <c r="E4450" s="2">
        <v>39100</v>
      </c>
      <c r="F4450">
        <v>1426.37</v>
      </c>
      <c r="G4450">
        <f t="shared" si="624"/>
        <v>-2.9707399588989603E-3</v>
      </c>
      <c r="H4450" s="2">
        <v>39100</v>
      </c>
      <c r="I4450">
        <v>2200.1999999999998</v>
      </c>
      <c r="J4450">
        <f t="shared" si="625"/>
        <v>-2.9455748402592574E-3</v>
      </c>
      <c r="K4450">
        <f t="shared" si="621"/>
        <v>-3.1487748402592576E-3</v>
      </c>
      <c r="L4450">
        <v>2.7060264703209799E-3</v>
      </c>
      <c r="N4450" s="2">
        <v>39100</v>
      </c>
      <c r="O4450">
        <v>31</v>
      </c>
      <c r="Q4450" s="2">
        <v>39100</v>
      </c>
      <c r="R4450">
        <v>36842.449999999997</v>
      </c>
      <c r="S4450" s="8">
        <f t="shared" si="626"/>
        <v>-3.2149860610888314E-3</v>
      </c>
      <c r="T4450" s="9">
        <f t="shared" si="622"/>
        <v>-3.4181860610888316E-3</v>
      </c>
      <c r="U4450" s="3">
        <f>Sheet1!$B$17+Sheet1!$B$18*'Portfolio allocation'!K4450</f>
        <v>-3.1245554129574016E-3</v>
      </c>
      <c r="V4450" s="13">
        <f t="shared" si="627"/>
        <v>-2.9363064813143006E-4</v>
      </c>
      <c r="W4450" s="13"/>
      <c r="X4450" s="2">
        <v>39100</v>
      </c>
      <c r="Y4450">
        <v>94.991100000000003</v>
      </c>
      <c r="AA4450" s="2">
        <v>39100</v>
      </c>
      <c r="AB4450">
        <v>1237.5999999999999</v>
      </c>
      <c r="AC4450">
        <f t="shared" si="628"/>
        <v>-5.6961974467539811E-3</v>
      </c>
      <c r="AD4450">
        <f t="shared" si="623"/>
        <v>-5.8989974467539815E-3</v>
      </c>
      <c r="AE4450">
        <f>Sheet2!$B$17+Sheet2!$B$18*'Portfolio allocation'!K4450</f>
        <v>-2.7465839091057966E-3</v>
      </c>
      <c r="AF4450">
        <f t="shared" si="629"/>
        <v>-3.1524135376481848E-3</v>
      </c>
      <c r="AH4450" s="2">
        <v>39100</v>
      </c>
      <c r="AI4450">
        <v>4.75</v>
      </c>
      <c r="AJ4450">
        <v>5.07</v>
      </c>
      <c r="AK4450">
        <v>1.29495</v>
      </c>
      <c r="AR4450" s="3"/>
    </row>
    <row r="4451" spans="1:44" hidden="1" outlineLevel="1" x14ac:dyDescent="0.2">
      <c r="A4451" s="2">
        <v>39101</v>
      </c>
      <c r="B4451">
        <v>10.4</v>
      </c>
      <c r="E4451" s="2">
        <v>39101</v>
      </c>
      <c r="F4451">
        <v>1430.5</v>
      </c>
      <c r="G4451">
        <f t="shared" si="624"/>
        <v>2.8954619067984577E-3</v>
      </c>
      <c r="H4451" s="2">
        <v>39101</v>
      </c>
      <c r="I4451">
        <v>2206.6</v>
      </c>
      <c r="J4451">
        <f t="shared" si="625"/>
        <v>2.9088264703209799E-3</v>
      </c>
      <c r="K4451">
        <f t="shared" si="621"/>
        <v>2.7060264703209799E-3</v>
      </c>
      <c r="L4451">
        <v>-5.4605564035166438E-3</v>
      </c>
      <c r="N4451" s="2">
        <v>39101</v>
      </c>
      <c r="O4451">
        <v>31.11</v>
      </c>
      <c r="Q4451" s="2">
        <v>39101</v>
      </c>
      <c r="R4451">
        <v>36973.160000000003</v>
      </c>
      <c r="S4451" s="8">
        <f t="shared" si="626"/>
        <v>3.547809659781187E-3</v>
      </c>
      <c r="T4451" s="9">
        <f t="shared" si="622"/>
        <v>3.3450096597811871E-3</v>
      </c>
      <c r="U4451" s="3">
        <f>Sheet1!$B$17+Sheet1!$B$18*'Portfolio allocation'!K4451</f>
        <v>3.5922210309376076E-3</v>
      </c>
      <c r="V4451" s="13">
        <f t="shared" si="627"/>
        <v>-2.4721137115642049E-4</v>
      </c>
      <c r="W4451" s="13"/>
      <c r="X4451" s="2">
        <v>39101</v>
      </c>
      <c r="Y4451">
        <v>91.858199999999997</v>
      </c>
      <c r="AA4451" s="2">
        <v>39101</v>
      </c>
      <c r="AB4451">
        <v>1196.78</v>
      </c>
      <c r="AC4451">
        <f t="shared" si="628"/>
        <v>-3.2983193277310918E-2</v>
      </c>
      <c r="AD4451">
        <f t="shared" si="623"/>
        <v>-3.3186793277310916E-2</v>
      </c>
      <c r="AE4451">
        <f>Sheet2!$B$17+Sheet2!$B$18*'Portfolio allocation'!K4451</f>
        <v>2.4596547857528915E-3</v>
      </c>
      <c r="AF4451">
        <f t="shared" si="629"/>
        <v>-3.5646448063063808E-2</v>
      </c>
      <c r="AH4451" s="2">
        <v>39101</v>
      </c>
      <c r="AI4451">
        <v>4.7789999999999999</v>
      </c>
      <c r="AJ4451">
        <v>5.09</v>
      </c>
      <c r="AK4451">
        <v>1.2944500000000001</v>
      </c>
      <c r="AR4451" s="3"/>
    </row>
    <row r="4452" spans="1:44" hidden="1" outlineLevel="1" x14ac:dyDescent="0.2">
      <c r="A4452" s="2">
        <v>39104</v>
      </c>
      <c r="B4452">
        <v>10.77</v>
      </c>
      <c r="E4452" s="2">
        <v>39104</v>
      </c>
      <c r="F4452">
        <v>1422.95</v>
      </c>
      <c r="G4452">
        <f t="shared" si="624"/>
        <v>-5.2778748689269461E-3</v>
      </c>
      <c r="H4452" s="2">
        <v>39104</v>
      </c>
      <c r="I4452">
        <v>2195</v>
      </c>
      <c r="J4452">
        <f t="shared" si="625"/>
        <v>-5.2569564035166438E-3</v>
      </c>
      <c r="K4452">
        <f t="shared" si="621"/>
        <v>-5.4605564035166438E-3</v>
      </c>
      <c r="L4452">
        <v>3.3362633257404111E-3</v>
      </c>
      <c r="N4452" s="2">
        <v>39104</v>
      </c>
      <c r="O4452">
        <v>30.72</v>
      </c>
      <c r="Q4452" s="2">
        <v>39104</v>
      </c>
      <c r="R4452">
        <v>36509.660000000003</v>
      </c>
      <c r="S4452" s="8">
        <f t="shared" si="626"/>
        <v>-1.2536120796815875E-2</v>
      </c>
      <c r="T4452" s="9">
        <f t="shared" si="622"/>
        <v>-1.2739720796815875E-2</v>
      </c>
      <c r="U4452" s="3">
        <f>Sheet1!$B$17+Sheet1!$B$18*'Portfolio allocation'!K4452</f>
        <v>-5.7766898106623721E-3</v>
      </c>
      <c r="V4452" s="13">
        <f t="shared" si="627"/>
        <v>-6.9630309861535029E-3</v>
      </c>
      <c r="W4452" s="13"/>
      <c r="X4452" s="2">
        <v>39104</v>
      </c>
      <c r="Y4452">
        <v>92.756</v>
      </c>
      <c r="AA4452" s="2">
        <v>39104</v>
      </c>
      <c r="AB4452">
        <v>1208.48</v>
      </c>
      <c r="AC4452">
        <f t="shared" si="628"/>
        <v>9.7762328915924623E-3</v>
      </c>
      <c r="AD4452">
        <f t="shared" si="623"/>
        <v>9.5726328915924624E-3</v>
      </c>
      <c r="AE4452">
        <f>Sheet2!$B$17+Sheet2!$B$18*'Portfolio allocation'!K4452</f>
        <v>-4.802279054036125E-3</v>
      </c>
      <c r="AF4452">
        <f t="shared" si="629"/>
        <v>1.4374911945628586E-2</v>
      </c>
      <c r="AH4452" s="2">
        <v>39104</v>
      </c>
      <c r="AI4452">
        <v>4.7590000000000003</v>
      </c>
      <c r="AJ4452">
        <v>5.09</v>
      </c>
      <c r="AK4452">
        <v>1.29565</v>
      </c>
      <c r="AR4452" s="3"/>
    </row>
    <row r="4453" spans="1:44" hidden="1" outlineLevel="1" x14ac:dyDescent="0.2">
      <c r="A4453" s="2">
        <v>39105</v>
      </c>
      <c r="B4453">
        <v>10.34</v>
      </c>
      <c r="E4453" s="2">
        <v>39105</v>
      </c>
      <c r="F4453">
        <v>1427.99</v>
      </c>
      <c r="G4453">
        <f t="shared" si="624"/>
        <v>3.5419375241574347E-3</v>
      </c>
      <c r="H4453" s="2">
        <v>39105</v>
      </c>
      <c r="I4453">
        <v>2202.77</v>
      </c>
      <c r="J4453">
        <f t="shared" si="625"/>
        <v>3.5398633257404111E-3</v>
      </c>
      <c r="K4453">
        <f t="shared" si="621"/>
        <v>3.3362633257404111E-3</v>
      </c>
      <c r="L4453">
        <v>8.3261688328784937E-3</v>
      </c>
      <c r="N4453" s="2">
        <v>39105</v>
      </c>
      <c r="O4453">
        <v>30.74</v>
      </c>
      <c r="Q4453" s="2">
        <v>39105</v>
      </c>
      <c r="R4453">
        <v>36533.43</v>
      </c>
      <c r="S4453" s="8">
        <f t="shared" si="626"/>
        <v>6.5106056862740402E-4</v>
      </c>
      <c r="T4453" s="9">
        <f t="shared" si="622"/>
        <v>4.4746056862740401E-4</v>
      </c>
      <c r="U4453" s="3">
        <f>Sheet1!$B$17+Sheet1!$B$18*'Portfolio allocation'!K4453</f>
        <v>4.3152447238007513E-3</v>
      </c>
      <c r="V4453" s="13">
        <f t="shared" si="627"/>
        <v>-3.8677841551733472E-3</v>
      </c>
      <c r="W4453" s="13"/>
      <c r="X4453" s="2">
        <v>39105</v>
      </c>
      <c r="Y4453">
        <v>92.7273</v>
      </c>
      <c r="AA4453" s="2">
        <v>39105</v>
      </c>
      <c r="AB4453">
        <v>1208.1099999999999</v>
      </c>
      <c r="AC4453">
        <f t="shared" si="628"/>
        <v>-3.0616973388064572E-4</v>
      </c>
      <c r="AD4453">
        <f t="shared" si="623"/>
        <v>-5.1016973388064569E-4</v>
      </c>
      <c r="AE4453">
        <f>Sheet2!$B$17+Sheet2!$B$18*'Portfolio allocation'!K4453</f>
        <v>3.0200774763882335E-3</v>
      </c>
      <c r="AF4453">
        <f t="shared" si="629"/>
        <v>-3.5302472102688789E-3</v>
      </c>
      <c r="AH4453" s="2">
        <v>39105</v>
      </c>
      <c r="AI4453">
        <v>4.806</v>
      </c>
      <c r="AJ4453">
        <v>5.0999999999999996</v>
      </c>
      <c r="AK4453">
        <v>1.30325</v>
      </c>
      <c r="AR4453" s="3"/>
    </row>
    <row r="4454" spans="1:44" hidden="1" outlineLevel="1" x14ac:dyDescent="0.2">
      <c r="A4454" s="2">
        <v>39106</v>
      </c>
      <c r="B4454">
        <v>9.89</v>
      </c>
      <c r="E4454" s="2">
        <v>39106</v>
      </c>
      <c r="F4454">
        <v>1440.13</v>
      </c>
      <c r="G4454">
        <f t="shared" si="624"/>
        <v>8.5014600942583396E-3</v>
      </c>
      <c r="H4454" s="2">
        <v>39106</v>
      </c>
      <c r="I4454">
        <v>2221.56</v>
      </c>
      <c r="J4454">
        <f t="shared" si="625"/>
        <v>8.530168832878493E-3</v>
      </c>
      <c r="K4454">
        <f t="shared" si="621"/>
        <v>8.3261688328784937E-3</v>
      </c>
      <c r="L4454">
        <v>-1.1465956182142219E-2</v>
      </c>
      <c r="N4454" s="2">
        <v>39106</v>
      </c>
      <c r="O4454">
        <v>31.09</v>
      </c>
      <c r="Q4454" s="2">
        <v>39106</v>
      </c>
      <c r="R4454">
        <v>36949.4</v>
      </c>
      <c r="S4454" s="8">
        <f t="shared" si="626"/>
        <v>1.1386010018769044E-2</v>
      </c>
      <c r="T4454" s="9">
        <f t="shared" si="622"/>
        <v>1.1182010018769045E-2</v>
      </c>
      <c r="U4454" s="3">
        <f>Sheet1!$B$17+Sheet1!$B$18*'Portfolio allocation'!K4454</f>
        <v>1.0039790782612345E-2</v>
      </c>
      <c r="V4454" s="13">
        <f t="shared" si="627"/>
        <v>1.1422192361567E-3</v>
      </c>
      <c r="W4454" s="13"/>
      <c r="X4454" s="2">
        <v>39106</v>
      </c>
      <c r="Y4454">
        <v>93.033000000000001</v>
      </c>
      <c r="AA4454" s="2">
        <v>39106</v>
      </c>
      <c r="AB4454">
        <v>1212.0899999999999</v>
      </c>
      <c r="AC4454">
        <f t="shared" si="628"/>
        <v>3.2944019998180085E-3</v>
      </c>
      <c r="AD4454">
        <f t="shared" si="623"/>
        <v>3.0908019998180086E-3</v>
      </c>
      <c r="AE4454">
        <f>Sheet2!$B$17+Sheet2!$B$18*'Portfolio allocation'!K4454</f>
        <v>7.4572287573385597E-3</v>
      </c>
      <c r="AF4454">
        <f t="shared" si="629"/>
        <v>-4.3664267575205511E-3</v>
      </c>
      <c r="AH4454" s="2">
        <v>39106</v>
      </c>
      <c r="AI4454">
        <v>4.8109999999999999</v>
      </c>
      <c r="AJ4454">
        <v>5.09</v>
      </c>
      <c r="AK4454">
        <v>1.2964500000000001</v>
      </c>
      <c r="AR4454" s="3"/>
    </row>
    <row r="4455" spans="1:44" hidden="1" outlineLevel="1" x14ac:dyDescent="0.2">
      <c r="A4455" s="2">
        <v>39107</v>
      </c>
      <c r="B4455">
        <v>11.22</v>
      </c>
      <c r="E4455" s="2">
        <v>39107</v>
      </c>
      <c r="F4455">
        <v>1423.9</v>
      </c>
      <c r="G4455">
        <f t="shared" si="624"/>
        <v>-1.1269815919396131E-2</v>
      </c>
      <c r="H4455" s="2">
        <v>39107</v>
      </c>
      <c r="I4455">
        <v>2196.54</v>
      </c>
      <c r="J4455">
        <f t="shared" si="625"/>
        <v>-1.1262356182142219E-2</v>
      </c>
      <c r="K4455">
        <f t="shared" si="621"/>
        <v>-1.1465956182142219E-2</v>
      </c>
      <c r="L4455">
        <v>-1.4108428601346044E-3</v>
      </c>
      <c r="N4455" s="2">
        <v>39107</v>
      </c>
      <c r="O4455">
        <v>30.45</v>
      </c>
      <c r="Q4455" s="2">
        <v>39107</v>
      </c>
      <c r="R4455">
        <v>36188.79</v>
      </c>
      <c r="S4455" s="8">
        <f t="shared" si="626"/>
        <v>-2.0585178649720981E-2</v>
      </c>
      <c r="T4455" s="9">
        <f t="shared" si="622"/>
        <v>-2.0788778649720983E-2</v>
      </c>
      <c r="U4455" s="3">
        <f>Sheet1!$B$17+Sheet1!$B$18*'Portfolio allocation'!K4455</f>
        <v>-1.2666236633771729E-2</v>
      </c>
      <c r="V4455" s="13">
        <f t="shared" si="627"/>
        <v>-8.122542015949254E-3</v>
      </c>
      <c r="W4455" s="13"/>
      <c r="X4455" s="2">
        <v>39107</v>
      </c>
      <c r="Y4455">
        <v>93.138099999999994</v>
      </c>
      <c r="AA4455" s="2">
        <v>39107</v>
      </c>
      <c r="AB4455">
        <v>1213.46</v>
      </c>
      <c r="AC4455">
        <f t="shared" si="628"/>
        <v>1.1302791046869931E-3</v>
      </c>
      <c r="AD4455">
        <f t="shared" si="623"/>
        <v>9.2587910468699313E-4</v>
      </c>
      <c r="AE4455">
        <f>Sheet2!$B$17+Sheet2!$B$18*'Portfolio allocation'!K4455</f>
        <v>-1.0142433748795135E-2</v>
      </c>
      <c r="AF4455">
        <f t="shared" si="629"/>
        <v>1.1068312853482127E-2</v>
      </c>
      <c r="AH4455" s="2">
        <v>39107</v>
      </c>
      <c r="AI4455">
        <v>4.8730000000000002</v>
      </c>
      <c r="AJ4455">
        <v>5.1100000000000003</v>
      </c>
      <c r="AK4455">
        <v>1.29765</v>
      </c>
      <c r="AR4455" s="3"/>
    </row>
    <row r="4456" spans="1:44" hidden="1" outlineLevel="1" x14ac:dyDescent="0.2">
      <c r="A4456" s="2">
        <v>39108</v>
      </c>
      <c r="B4456">
        <v>11.13</v>
      </c>
      <c r="E4456" s="2">
        <v>39108</v>
      </c>
      <c r="F4456">
        <v>1422.18</v>
      </c>
      <c r="G4456">
        <f t="shared" si="624"/>
        <v>-1.2079499964885443E-3</v>
      </c>
      <c r="H4456" s="2">
        <v>39108</v>
      </c>
      <c r="I4456">
        <v>2193.89</v>
      </c>
      <c r="J4456">
        <f t="shared" si="625"/>
        <v>-1.2064428601346044E-3</v>
      </c>
      <c r="K4456">
        <f t="shared" si="621"/>
        <v>-1.4108428601346044E-3</v>
      </c>
      <c r="L4456">
        <v>-1.1984687801119781E-3</v>
      </c>
      <c r="N4456" s="2">
        <v>39108</v>
      </c>
      <c r="O4456">
        <v>30.6</v>
      </c>
      <c r="Q4456" s="2">
        <v>39108</v>
      </c>
      <c r="R4456">
        <v>36367.050000000003</v>
      </c>
      <c r="S4456" s="8">
        <f t="shared" si="626"/>
        <v>4.9258347681699899E-3</v>
      </c>
      <c r="T4456" s="9">
        <f t="shared" si="622"/>
        <v>4.7214347681699895E-3</v>
      </c>
      <c r="U4456" s="3">
        <f>Sheet1!$B$17+Sheet1!$B$18*'Portfolio allocation'!K4456</f>
        <v>-1.1307558003047558E-3</v>
      </c>
      <c r="V4456" s="13">
        <f t="shared" si="627"/>
        <v>5.8521905684747449E-3</v>
      </c>
      <c r="W4456" s="13"/>
      <c r="X4456" s="2">
        <v>39108</v>
      </c>
      <c r="Y4456">
        <v>93.080799999999996</v>
      </c>
      <c r="AA4456" s="2">
        <v>39108</v>
      </c>
      <c r="AB4456">
        <v>1212.71</v>
      </c>
      <c r="AC4456">
        <f t="shared" si="628"/>
        <v>-6.180673446178897E-4</v>
      </c>
      <c r="AD4456">
        <f t="shared" si="623"/>
        <v>-8.2286734461788969E-4</v>
      </c>
      <c r="AE4456">
        <f>Sheet2!$B$17+Sheet2!$B$18*'Portfolio allocation'!K4456</f>
        <v>-1.2011704537240558E-3</v>
      </c>
      <c r="AF4456">
        <f t="shared" si="629"/>
        <v>3.7830310910616613E-4</v>
      </c>
      <c r="AH4456" s="2">
        <v>39108</v>
      </c>
      <c r="AI4456">
        <v>4.8780000000000001</v>
      </c>
      <c r="AJ4456">
        <v>5.12</v>
      </c>
      <c r="AK4456">
        <v>1.2904500000000001</v>
      </c>
      <c r="AR4456" s="3"/>
    </row>
    <row r="4457" spans="1:44" hidden="1" outlineLevel="1" x14ac:dyDescent="0.2">
      <c r="A4457" s="2">
        <v>39111</v>
      </c>
      <c r="B4457">
        <v>11.45</v>
      </c>
      <c r="E4457" s="2">
        <v>39111</v>
      </c>
      <c r="F4457">
        <v>1420.62</v>
      </c>
      <c r="G4457">
        <f t="shared" si="624"/>
        <v>-1.0969075644434723E-3</v>
      </c>
      <c r="H4457" s="2">
        <v>39111</v>
      </c>
      <c r="I4457">
        <v>2191.71</v>
      </c>
      <c r="J4457">
        <f t="shared" si="625"/>
        <v>-9.9366878011197812E-4</v>
      </c>
      <c r="K4457">
        <f t="shared" si="621"/>
        <v>-1.1984687801119781E-3</v>
      </c>
      <c r="L4457">
        <v>5.585199589361772E-3</v>
      </c>
      <c r="N4457" s="2">
        <v>39111</v>
      </c>
      <c r="O4457">
        <v>30.53</v>
      </c>
      <c r="Q4457" s="2">
        <v>39111</v>
      </c>
      <c r="R4457">
        <v>36283.86</v>
      </c>
      <c r="S4457" s="8">
        <f t="shared" si="626"/>
        <v>-2.2875102599744235E-3</v>
      </c>
      <c r="T4457" s="9">
        <f t="shared" si="622"/>
        <v>-2.4923102599744237E-3</v>
      </c>
      <c r="U4457" s="3">
        <f>Sheet1!$B$17+Sheet1!$B$18*'Portfolio allocation'!K4457</f>
        <v>-8.8711487342785721E-4</v>
      </c>
      <c r="V4457" s="13">
        <f t="shared" si="627"/>
        <v>-1.6051953865465665E-3</v>
      </c>
      <c r="W4457" s="13"/>
      <c r="X4457" s="2">
        <v>39111</v>
      </c>
      <c r="Y4457">
        <v>94.121899999999997</v>
      </c>
      <c r="AA4457" s="2">
        <v>39111</v>
      </c>
      <c r="AB4457">
        <v>1226.27</v>
      </c>
      <c r="AC4457">
        <f t="shared" si="628"/>
        <v>1.1181568553075394E-2</v>
      </c>
      <c r="AD4457">
        <f t="shared" si="623"/>
        <v>1.0976768553075394E-2</v>
      </c>
      <c r="AE4457">
        <f>Sheet2!$B$17+Sheet2!$B$18*'Portfolio allocation'!K4457</f>
        <v>-1.0123220036151255E-3</v>
      </c>
      <c r="AF4457">
        <f t="shared" si="629"/>
        <v>1.1989090556690519E-2</v>
      </c>
      <c r="AH4457" s="2">
        <v>39111</v>
      </c>
      <c r="AI4457">
        <v>4.8940000000000001</v>
      </c>
      <c r="AJ4457">
        <v>5.12</v>
      </c>
      <c r="AK4457">
        <v>1.29355</v>
      </c>
      <c r="AR4457" s="3"/>
    </row>
    <row r="4458" spans="1:44" hidden="1" outlineLevel="1" x14ac:dyDescent="0.2">
      <c r="A4458" s="2">
        <v>39112</v>
      </c>
      <c r="B4458">
        <v>10.96</v>
      </c>
      <c r="E4458" s="2">
        <v>39112</v>
      </c>
      <c r="F4458">
        <v>1428.82</v>
      </c>
      <c r="G4458">
        <f t="shared" si="624"/>
        <v>5.7721276625699591E-3</v>
      </c>
      <c r="H4458" s="2">
        <v>39112</v>
      </c>
      <c r="I4458">
        <v>2204.4</v>
      </c>
      <c r="J4458">
        <f t="shared" si="625"/>
        <v>5.7899995893617717E-3</v>
      </c>
      <c r="K4458">
        <f t="shared" si="621"/>
        <v>5.585199589361772E-3</v>
      </c>
      <c r="L4458">
        <v>6.5049086554164123E-3</v>
      </c>
      <c r="N4458" s="2">
        <v>39112</v>
      </c>
      <c r="O4458">
        <v>30.48</v>
      </c>
      <c r="Q4458" s="2">
        <v>39112</v>
      </c>
      <c r="R4458">
        <v>36224.44</v>
      </c>
      <c r="S4458" s="8">
        <f t="shared" si="626"/>
        <v>-1.6376427425306428E-3</v>
      </c>
      <c r="T4458" s="9">
        <f t="shared" si="622"/>
        <v>-1.8424427425306428E-3</v>
      </c>
      <c r="U4458" s="3">
        <f>Sheet1!$B$17+Sheet1!$B$18*'Portfolio allocation'!K4458</f>
        <v>6.895281401051577E-3</v>
      </c>
      <c r="V4458" s="13">
        <f t="shared" si="627"/>
        <v>-8.7377241435822196E-3</v>
      </c>
      <c r="W4458" s="13"/>
      <c r="X4458" s="2">
        <v>39112</v>
      </c>
      <c r="Y4458">
        <v>94.914699999999996</v>
      </c>
      <c r="AA4458" s="2">
        <v>39112</v>
      </c>
      <c r="AB4458">
        <v>1236.5999999999999</v>
      </c>
      <c r="AC4458">
        <f t="shared" si="628"/>
        <v>8.4239196914219772E-3</v>
      </c>
      <c r="AD4458">
        <f t="shared" si="623"/>
        <v>8.2195196914219767E-3</v>
      </c>
      <c r="AE4458">
        <f>Sheet2!$B$17+Sheet2!$B$18*'Portfolio allocation'!K4458</f>
        <v>5.0198889775536042E-3</v>
      </c>
      <c r="AF4458">
        <f t="shared" si="629"/>
        <v>3.1996307138683726E-3</v>
      </c>
      <c r="AH4458" s="2">
        <v>39112</v>
      </c>
      <c r="AI4458">
        <v>4.8769999999999998</v>
      </c>
      <c r="AJ4458">
        <v>5.1100000000000003</v>
      </c>
      <c r="AK4458">
        <v>1.29565</v>
      </c>
      <c r="AR4458" s="3"/>
    </row>
    <row r="4459" spans="1:44" hidden="1" outlineLevel="1" x14ac:dyDescent="0.2">
      <c r="A4459" s="2">
        <v>39113</v>
      </c>
      <c r="B4459">
        <v>10.42</v>
      </c>
      <c r="E4459" s="2">
        <v>39113</v>
      </c>
      <c r="F4459">
        <v>1438.24</v>
      </c>
      <c r="G4459">
        <f t="shared" si="624"/>
        <v>6.5928528436052236E-3</v>
      </c>
      <c r="H4459" s="2">
        <v>39113</v>
      </c>
      <c r="I4459">
        <v>2219.19</v>
      </c>
      <c r="J4459">
        <f t="shared" si="625"/>
        <v>6.7093086554164127E-3</v>
      </c>
      <c r="K4459">
        <f t="shared" si="621"/>
        <v>6.5049086554164123E-3</v>
      </c>
      <c r="L4459">
        <v>5.3930366106552368E-3</v>
      </c>
      <c r="N4459" s="2">
        <v>39113</v>
      </c>
      <c r="O4459">
        <v>30.86</v>
      </c>
      <c r="Q4459" s="2">
        <v>39113</v>
      </c>
      <c r="R4459">
        <v>36676.04</v>
      </c>
      <c r="S4459" s="8">
        <f t="shared" si="626"/>
        <v>1.2466721362704325E-2</v>
      </c>
      <c r="T4459" s="9">
        <f t="shared" si="622"/>
        <v>1.2262321362704325E-2</v>
      </c>
      <c r="U4459" s="3">
        <f>Sheet1!$B$17+Sheet1!$B$18*'Portfolio allocation'!K4459</f>
        <v>7.9503949501568451E-3</v>
      </c>
      <c r="V4459" s="13">
        <f t="shared" si="627"/>
        <v>4.3119264125474795E-3</v>
      </c>
      <c r="W4459" s="13"/>
      <c r="X4459" s="2">
        <v>39113</v>
      </c>
      <c r="Y4459">
        <v>94.704499999999996</v>
      </c>
      <c r="AA4459" s="2">
        <v>39113</v>
      </c>
      <c r="AB4459">
        <v>1233.8699999999999</v>
      </c>
      <c r="AC4459">
        <f t="shared" si="628"/>
        <v>-2.2076661814652843E-3</v>
      </c>
      <c r="AD4459">
        <f t="shared" si="623"/>
        <v>-2.4112661814652842E-3</v>
      </c>
      <c r="AE4459">
        <f>Sheet2!$B$17+Sheet2!$B$18*'Portfolio allocation'!K4459</f>
        <v>5.837717742989793E-3</v>
      </c>
      <c r="AF4459">
        <f t="shared" si="629"/>
        <v>-8.2489839244550764E-3</v>
      </c>
      <c r="AH4459" s="2">
        <v>39113</v>
      </c>
      <c r="AI4459">
        <v>4.8209999999999997</v>
      </c>
      <c r="AJ4459">
        <v>5.09</v>
      </c>
      <c r="AK4459">
        <v>1.29945</v>
      </c>
      <c r="AR4459" s="3"/>
    </row>
    <row r="4460" spans="1:44" hidden="1" outlineLevel="1" x14ac:dyDescent="0.2">
      <c r="A4460" s="2">
        <v>39114</v>
      </c>
      <c r="B4460">
        <v>10.31</v>
      </c>
      <c r="E4460" s="2">
        <v>39114</v>
      </c>
      <c r="F4460">
        <v>1445.94</v>
      </c>
      <c r="G4460">
        <f t="shared" si="624"/>
        <v>5.3537657136499828E-3</v>
      </c>
      <c r="H4460" s="2">
        <v>39114</v>
      </c>
      <c r="I4460">
        <v>2231.61</v>
      </c>
      <c r="J4460">
        <f t="shared" si="625"/>
        <v>5.5966366106552368E-3</v>
      </c>
      <c r="K4460">
        <f t="shared" si="621"/>
        <v>5.3930366106552368E-3</v>
      </c>
      <c r="L4460">
        <v>1.4902443545242432E-3</v>
      </c>
      <c r="N4460" s="2">
        <v>39114</v>
      </c>
      <c r="O4460">
        <v>30.56</v>
      </c>
      <c r="Q4460" s="2">
        <v>39114</v>
      </c>
      <c r="R4460">
        <v>36319.519999999997</v>
      </c>
      <c r="S4460" s="8">
        <f t="shared" si="626"/>
        <v>-9.7207877404431597E-3</v>
      </c>
      <c r="T4460" s="9">
        <f t="shared" si="622"/>
        <v>-9.9243877404431597E-3</v>
      </c>
      <c r="U4460" s="3">
        <f>Sheet1!$B$17+Sheet1!$B$18*'Portfolio allocation'!K4460</f>
        <v>6.6748271618219217E-3</v>
      </c>
      <c r="V4460" s="13">
        <f t="shared" si="627"/>
        <v>-1.6599214902265083E-2</v>
      </c>
      <c r="W4460" s="13"/>
      <c r="X4460" s="2">
        <v>39114</v>
      </c>
      <c r="Y4460">
        <v>94.561300000000003</v>
      </c>
      <c r="AA4460" s="2">
        <v>39114</v>
      </c>
      <c r="AB4460">
        <v>1232</v>
      </c>
      <c r="AC4460">
        <f t="shared" si="628"/>
        <v>-1.5155567442274309E-3</v>
      </c>
      <c r="AD4460">
        <f t="shared" si="623"/>
        <v>-1.7191567442274309E-3</v>
      </c>
      <c r="AE4460">
        <f>Sheet2!$B$17+Sheet2!$B$18*'Portfolio allocation'!K4460</f>
        <v>4.8490127543667719E-3</v>
      </c>
      <c r="AF4460">
        <f t="shared" si="629"/>
        <v>-6.5681694985942028E-3</v>
      </c>
      <c r="AH4460" s="2">
        <v>39114</v>
      </c>
      <c r="AI4460">
        <v>4.8390000000000004</v>
      </c>
      <c r="AJ4460">
        <v>5.09</v>
      </c>
      <c r="AK4460">
        <v>1.3022499999999999</v>
      </c>
      <c r="AR4460" s="3"/>
    </row>
    <row r="4461" spans="1:44" hidden="1" outlineLevel="1" x14ac:dyDescent="0.2">
      <c r="A4461" s="2">
        <v>39115</v>
      </c>
      <c r="B4461">
        <v>10.08</v>
      </c>
      <c r="E4461" s="2">
        <v>39115</v>
      </c>
      <c r="F4461">
        <v>1448.39</v>
      </c>
      <c r="G4461">
        <f t="shared" si="624"/>
        <v>1.6943994909885962E-3</v>
      </c>
      <c r="H4461" s="2">
        <v>39115</v>
      </c>
      <c r="I4461">
        <v>2235.39</v>
      </c>
      <c r="J4461">
        <f t="shared" si="625"/>
        <v>1.6938443545242432E-3</v>
      </c>
      <c r="K4461">
        <f t="shared" si="621"/>
        <v>1.4902443545242432E-3</v>
      </c>
      <c r="L4461">
        <v>-1.0755310026437225E-3</v>
      </c>
      <c r="N4461" s="2">
        <v>39115</v>
      </c>
      <c r="O4461">
        <v>30.19</v>
      </c>
      <c r="Q4461" s="2">
        <v>39115</v>
      </c>
      <c r="R4461">
        <v>35879.769999999997</v>
      </c>
      <c r="S4461" s="8">
        <f t="shared" si="626"/>
        <v>-1.2107814200187694E-2</v>
      </c>
      <c r="T4461" s="9">
        <f t="shared" si="622"/>
        <v>-1.2311414200187694E-2</v>
      </c>
      <c r="U4461" s="3">
        <f>Sheet1!$B$17+Sheet1!$B$18*'Portfolio allocation'!K4461</f>
        <v>2.1974449756792858E-3</v>
      </c>
      <c r="V4461" s="13">
        <f t="shared" si="627"/>
        <v>-1.450885917586698E-2</v>
      </c>
      <c r="W4461" s="13"/>
      <c r="X4461" s="2">
        <v>39115</v>
      </c>
      <c r="Y4461">
        <v>94.723699999999994</v>
      </c>
      <c r="AA4461" s="2">
        <v>39115</v>
      </c>
      <c r="AB4461">
        <v>1234.1099999999999</v>
      </c>
      <c r="AC4461">
        <f t="shared" si="628"/>
        <v>1.7126623376622074E-3</v>
      </c>
      <c r="AD4461">
        <f t="shared" si="623"/>
        <v>1.5094623376622075E-3</v>
      </c>
      <c r="AE4461">
        <f>Sheet2!$B$17+Sheet2!$B$18*'Portfolio allocation'!K4461</f>
        <v>1.378550310979376E-3</v>
      </c>
      <c r="AF4461">
        <f t="shared" si="629"/>
        <v>1.3091202668283146E-4</v>
      </c>
      <c r="AH4461" s="2">
        <v>39115</v>
      </c>
      <c r="AI4461">
        <v>4.8280000000000003</v>
      </c>
      <c r="AJ4461">
        <v>5.08</v>
      </c>
      <c r="AK4461">
        <v>1.29745</v>
      </c>
      <c r="AR4461" s="3"/>
    </row>
    <row r="4462" spans="1:44" hidden="1" outlineLevel="1" x14ac:dyDescent="0.2">
      <c r="A4462" s="2">
        <v>39118</v>
      </c>
      <c r="B4462">
        <v>10.55</v>
      </c>
      <c r="E4462" s="2">
        <v>39118</v>
      </c>
      <c r="F4462">
        <v>1446.99</v>
      </c>
      <c r="G4462">
        <f t="shared" si="624"/>
        <v>-9.6659049013048115E-4</v>
      </c>
      <c r="H4462" s="2">
        <v>39118</v>
      </c>
      <c r="I4462">
        <v>2233.44</v>
      </c>
      <c r="J4462">
        <f t="shared" si="625"/>
        <v>-8.7233100264372254E-4</v>
      </c>
      <c r="K4462">
        <f t="shared" si="621"/>
        <v>-1.0755310026437225E-3</v>
      </c>
      <c r="L4462">
        <v>5.0422889891817211E-4</v>
      </c>
      <c r="N4462" s="2">
        <v>39118</v>
      </c>
      <c r="O4462">
        <v>29.61</v>
      </c>
      <c r="Q4462" s="2">
        <v>39118</v>
      </c>
      <c r="R4462">
        <v>35190.46</v>
      </c>
      <c r="S4462" s="8">
        <f t="shared" si="626"/>
        <v>-1.9211661613215414E-2</v>
      </c>
      <c r="T4462" s="9">
        <f t="shared" si="622"/>
        <v>-1.9414861613215414E-2</v>
      </c>
      <c r="U4462" s="3">
        <f>Sheet1!$B$17+Sheet1!$B$18*'Portfolio allocation'!K4462</f>
        <v>-7.4607753945866214E-4</v>
      </c>
      <c r="V4462" s="13">
        <f t="shared" si="627"/>
        <v>-1.8668784073756751E-2</v>
      </c>
      <c r="W4462" s="13"/>
      <c r="X4462" s="2">
        <v>39118</v>
      </c>
      <c r="Y4462">
        <v>95.879400000000004</v>
      </c>
      <c r="AA4462" s="2">
        <v>39118</v>
      </c>
      <c r="AB4462">
        <v>1249.17</v>
      </c>
      <c r="AC4462">
        <f t="shared" si="628"/>
        <v>1.2203126139485265E-2</v>
      </c>
      <c r="AD4462">
        <f t="shared" si="623"/>
        <v>1.1999926139485265E-2</v>
      </c>
      <c r="AE4462">
        <f>Sheet2!$B$17+Sheet2!$B$18*'Portfolio allocation'!K4462</f>
        <v>-9.0300259546398408E-4</v>
      </c>
      <c r="AF4462">
        <f t="shared" si="629"/>
        <v>1.2902928734949248E-2</v>
      </c>
      <c r="AH4462" s="2">
        <v>39118</v>
      </c>
      <c r="AI4462">
        <v>4.8090000000000002</v>
      </c>
      <c r="AJ4462">
        <v>5.08</v>
      </c>
      <c r="AK4462">
        <v>1.2925500000000001</v>
      </c>
      <c r="AR4462" s="3"/>
    </row>
    <row r="4463" spans="1:44" hidden="1" outlineLevel="1" x14ac:dyDescent="0.2">
      <c r="A4463" s="2">
        <v>39119</v>
      </c>
      <c r="B4463">
        <v>10.65</v>
      </c>
      <c r="E4463" s="2">
        <v>39119</v>
      </c>
      <c r="F4463">
        <v>1448</v>
      </c>
      <c r="G4463">
        <f t="shared" si="624"/>
        <v>6.9800067726788484E-4</v>
      </c>
      <c r="H4463" s="2">
        <v>39119</v>
      </c>
      <c r="I4463">
        <v>2235.02</v>
      </c>
      <c r="J4463">
        <f t="shared" si="625"/>
        <v>7.0742889891817207E-4</v>
      </c>
      <c r="K4463">
        <f t="shared" si="621"/>
        <v>5.0422889891817211E-4</v>
      </c>
      <c r="L4463">
        <v>1.6003158557865191E-3</v>
      </c>
      <c r="N4463" s="2">
        <v>39119</v>
      </c>
      <c r="O4463">
        <v>29.51</v>
      </c>
      <c r="Q4463" s="2">
        <v>39119</v>
      </c>
      <c r="R4463">
        <v>35071.629999999997</v>
      </c>
      <c r="S4463" s="8">
        <f t="shared" si="626"/>
        <v>-3.3767674534519454E-3</v>
      </c>
      <c r="T4463" s="9">
        <f t="shared" si="622"/>
        <v>-3.5799674534519456E-3</v>
      </c>
      <c r="U4463" s="3">
        <f>Sheet1!$B$17+Sheet1!$B$18*'Portfolio allocation'!K4463</f>
        <v>1.0662630560532363E-3</v>
      </c>
      <c r="V4463" s="13">
        <f t="shared" si="627"/>
        <v>-4.6462305095051823E-3</v>
      </c>
      <c r="W4463" s="13"/>
      <c r="X4463" s="2">
        <v>39119</v>
      </c>
      <c r="Y4463">
        <v>95.373199999999997</v>
      </c>
      <c r="AA4463" s="2">
        <v>39119</v>
      </c>
      <c r="AB4463">
        <v>1242.58</v>
      </c>
      <c r="AC4463">
        <f t="shared" si="628"/>
        <v>-5.2755029339482951E-3</v>
      </c>
      <c r="AD4463">
        <f t="shared" si="623"/>
        <v>-5.4783029339482954E-3</v>
      </c>
      <c r="AE4463">
        <f>Sheet2!$B$17+Sheet2!$B$18*'Portfolio allocation'!K4463</f>
        <v>5.017602123250631E-4</v>
      </c>
      <c r="AF4463">
        <f t="shared" si="629"/>
        <v>-5.9800631462733587E-3</v>
      </c>
      <c r="AH4463" s="2">
        <v>39119</v>
      </c>
      <c r="AI4463">
        <v>4.7679999999999998</v>
      </c>
      <c r="AJ4463">
        <v>5.07</v>
      </c>
      <c r="AK4463">
        <v>1.29515</v>
      </c>
      <c r="AR4463" s="3"/>
    </row>
    <row r="4464" spans="1:44" hidden="1" outlineLevel="1" x14ac:dyDescent="0.2">
      <c r="A4464" s="2">
        <v>39120</v>
      </c>
      <c r="B4464">
        <v>10.32</v>
      </c>
      <c r="E4464" s="2">
        <v>39120</v>
      </c>
      <c r="F4464">
        <v>1450.02</v>
      </c>
      <c r="G4464">
        <f t="shared" si="624"/>
        <v>1.3950276243093196E-3</v>
      </c>
      <c r="H4464" s="2">
        <v>39120</v>
      </c>
      <c r="I4464">
        <v>2239.0500000000002</v>
      </c>
      <c r="J4464">
        <f t="shared" si="625"/>
        <v>1.803115855786519E-3</v>
      </c>
      <c r="K4464">
        <f t="shared" si="621"/>
        <v>1.6003158557865191E-3</v>
      </c>
      <c r="L4464">
        <v>-1.3591405819432607E-3</v>
      </c>
      <c r="N4464" s="2">
        <v>39120</v>
      </c>
      <c r="O4464">
        <v>29.37</v>
      </c>
      <c r="Q4464" s="2">
        <v>39120</v>
      </c>
      <c r="R4464">
        <v>34905.24</v>
      </c>
      <c r="S4464" s="8">
        <f t="shared" si="626"/>
        <v>-4.7442904706738176E-3</v>
      </c>
      <c r="T4464" s="9">
        <f t="shared" si="622"/>
        <v>-4.947090470673818E-3</v>
      </c>
      <c r="U4464" s="3">
        <f>Sheet1!$B$17+Sheet1!$B$18*'Portfolio allocation'!K4464</f>
        <v>2.3237217915101794E-3</v>
      </c>
      <c r="V4464" s="13">
        <f t="shared" si="627"/>
        <v>-7.2708122621839974E-3</v>
      </c>
      <c r="W4464" s="13"/>
      <c r="X4464" s="2">
        <v>39120</v>
      </c>
      <c r="Y4464">
        <v>95.077100000000002</v>
      </c>
      <c r="AA4464" s="2">
        <v>39120</v>
      </c>
      <c r="AB4464">
        <v>1242.45</v>
      </c>
      <c r="AC4464">
        <f t="shared" si="628"/>
        <v>-1.0462103043662463E-4</v>
      </c>
      <c r="AD4464">
        <f t="shared" si="623"/>
        <v>-3.0702103043662462E-4</v>
      </c>
      <c r="AE4464">
        <f>Sheet2!$B$17+Sheet2!$B$18*'Portfolio allocation'!K4464</f>
        <v>1.4764286980797669E-3</v>
      </c>
      <c r="AF4464">
        <f t="shared" si="629"/>
        <v>-1.7834497285163914E-3</v>
      </c>
      <c r="AH4464" s="2">
        <v>39120</v>
      </c>
      <c r="AI4464">
        <v>4.7469999999999999</v>
      </c>
      <c r="AJ4464">
        <v>5.0599999999999996</v>
      </c>
      <c r="AK4464">
        <v>1.30165</v>
      </c>
      <c r="AR4464" s="3"/>
    </row>
    <row r="4465" spans="1:44" hidden="1" outlineLevel="1" x14ac:dyDescent="0.2">
      <c r="A4465" s="2">
        <v>39121</v>
      </c>
      <c r="B4465">
        <v>10.44</v>
      </c>
      <c r="E4465" s="2">
        <v>39121</v>
      </c>
      <c r="F4465">
        <v>1448.31</v>
      </c>
      <c r="G4465">
        <f t="shared" si="624"/>
        <v>-1.1792940787024309E-3</v>
      </c>
      <c r="H4465" s="2">
        <v>39121</v>
      </c>
      <c r="I4465">
        <v>2236.46</v>
      </c>
      <c r="J4465">
        <f t="shared" si="625"/>
        <v>-1.1567405819432608E-3</v>
      </c>
      <c r="K4465">
        <f t="shared" si="621"/>
        <v>-1.3591405819432607E-3</v>
      </c>
      <c r="L4465">
        <v>-7.2403081226582542E-3</v>
      </c>
      <c r="N4465" s="2">
        <v>39121</v>
      </c>
      <c r="O4465">
        <v>29.26</v>
      </c>
      <c r="Q4465" s="2">
        <v>39121</v>
      </c>
      <c r="R4465">
        <v>34774.51</v>
      </c>
      <c r="S4465" s="8">
        <f t="shared" si="626"/>
        <v>-3.7452829431912082E-3</v>
      </c>
      <c r="T4465" s="9">
        <f t="shared" si="622"/>
        <v>-3.9476829431912084E-3</v>
      </c>
      <c r="U4465" s="3">
        <f>Sheet1!$B$17+Sheet1!$B$18*'Portfolio allocation'!K4465</f>
        <v>-1.0714416364536673E-3</v>
      </c>
      <c r="V4465" s="13">
        <f t="shared" si="627"/>
        <v>-2.8762413067375411E-3</v>
      </c>
      <c r="W4465" s="13"/>
      <c r="X4465" s="2">
        <v>39121</v>
      </c>
      <c r="Y4465">
        <v>95.153499999999994</v>
      </c>
      <c r="AA4465" s="2">
        <v>39121</v>
      </c>
      <c r="AB4465">
        <v>1243.45</v>
      </c>
      <c r="AC4465">
        <f t="shared" si="628"/>
        <v>8.0486136263036023E-4</v>
      </c>
      <c r="AD4465">
        <f t="shared" si="623"/>
        <v>6.024613626303603E-4</v>
      </c>
      <c r="AE4465">
        <f>Sheet2!$B$17+Sheet2!$B$18*'Portfolio allocation'!K4465</f>
        <v>-1.1551954689118992E-3</v>
      </c>
      <c r="AF4465">
        <f t="shared" si="629"/>
        <v>1.7576568315422595E-3</v>
      </c>
      <c r="AH4465" s="2">
        <v>39121</v>
      </c>
      <c r="AI4465">
        <v>4.7380000000000004</v>
      </c>
      <c r="AJ4465">
        <v>5.0599999999999996</v>
      </c>
      <c r="AK4465">
        <v>1.30385</v>
      </c>
      <c r="AR4465" s="3"/>
    </row>
    <row r="4466" spans="1:44" hidden="1" outlineLevel="1" x14ac:dyDescent="0.2">
      <c r="A4466" s="2">
        <v>39122</v>
      </c>
      <c r="B4466">
        <v>11.1</v>
      </c>
      <c r="E4466" s="2">
        <v>39122</v>
      </c>
      <c r="F4466">
        <v>1438.06</v>
      </c>
      <c r="G4466">
        <f t="shared" si="624"/>
        <v>-7.0772141323335314E-3</v>
      </c>
      <c r="H4466" s="2">
        <v>39122</v>
      </c>
      <c r="I4466">
        <v>2220.7199999999998</v>
      </c>
      <c r="J4466">
        <f t="shared" si="625"/>
        <v>-7.0379081226582541E-3</v>
      </c>
      <c r="K4466">
        <f t="shared" si="621"/>
        <v>-7.2403081226582542E-3</v>
      </c>
      <c r="L4466">
        <v>-3.4183734572570813E-3</v>
      </c>
      <c r="N4466" s="2">
        <v>39122</v>
      </c>
      <c r="O4466">
        <v>28.98</v>
      </c>
      <c r="Q4466" s="2">
        <v>39122</v>
      </c>
      <c r="R4466">
        <v>34441.74</v>
      </c>
      <c r="S4466" s="8">
        <f t="shared" si="626"/>
        <v>-9.5693656071647037E-3</v>
      </c>
      <c r="T4466" s="9">
        <f t="shared" si="622"/>
        <v>-9.7717656071647039E-3</v>
      </c>
      <c r="U4466" s="3">
        <f>Sheet1!$B$17+Sheet1!$B$18*'Portfolio allocation'!K4466</f>
        <v>-7.8184660877684015E-3</v>
      </c>
      <c r="V4466" s="13">
        <f t="shared" si="627"/>
        <v>-1.9532995193963024E-3</v>
      </c>
      <c r="W4466" s="13"/>
      <c r="X4466" s="2">
        <v>39122</v>
      </c>
      <c r="Y4466">
        <v>94.131399999999999</v>
      </c>
      <c r="AA4466" s="2">
        <v>39122</v>
      </c>
      <c r="AB4466">
        <v>1230.0999999999999</v>
      </c>
      <c r="AC4466">
        <f t="shared" si="628"/>
        <v>-1.0736257991877496E-2</v>
      </c>
      <c r="AD4466">
        <f t="shared" si="623"/>
        <v>-1.0939457991877496E-2</v>
      </c>
      <c r="AE4466">
        <f>Sheet2!$B$17+Sheet2!$B$18*'Portfolio allocation'!K4466</f>
        <v>-6.384879688269781E-3</v>
      </c>
      <c r="AF4466">
        <f t="shared" si="629"/>
        <v>-4.5545783036077155E-3</v>
      </c>
      <c r="AH4466" s="2">
        <v>39122</v>
      </c>
      <c r="AI4466">
        <v>4.7859999999999996</v>
      </c>
      <c r="AJ4466">
        <v>5.08</v>
      </c>
      <c r="AK4466">
        <v>1.29975</v>
      </c>
      <c r="AR4466" s="3"/>
    </row>
    <row r="4467" spans="1:44" hidden="1" outlineLevel="1" x14ac:dyDescent="0.2">
      <c r="A4467" s="2">
        <v>39125</v>
      </c>
      <c r="B4467">
        <v>11.61</v>
      </c>
      <c r="E4467" s="2">
        <v>39125</v>
      </c>
      <c r="F4467">
        <v>1433.37</v>
      </c>
      <c r="G4467">
        <f t="shared" si="624"/>
        <v>-3.2613381917305784E-3</v>
      </c>
      <c r="H4467" s="2">
        <v>39125</v>
      </c>
      <c r="I4467">
        <v>2213.58</v>
      </c>
      <c r="J4467">
        <f t="shared" si="625"/>
        <v>-3.2151734572570811E-3</v>
      </c>
      <c r="K4467">
        <f t="shared" si="621"/>
        <v>-3.4183734572570813E-3</v>
      </c>
      <c r="L4467">
        <v>7.5752535169274311E-3</v>
      </c>
      <c r="N4467" s="2">
        <v>39125</v>
      </c>
      <c r="O4467">
        <v>28.94</v>
      </c>
      <c r="Q4467" s="2">
        <v>39125</v>
      </c>
      <c r="R4467">
        <v>34394.19</v>
      </c>
      <c r="S4467" s="8">
        <f t="shared" si="626"/>
        <v>-1.3805922697284201E-3</v>
      </c>
      <c r="T4467" s="9">
        <f t="shared" si="622"/>
        <v>-1.58379226972842E-3</v>
      </c>
      <c r="U4467" s="3">
        <f>Sheet1!$B$17+Sheet1!$B$18*'Portfolio allocation'!K4467</f>
        <v>-3.4338457789148745E-3</v>
      </c>
      <c r="V4467" s="13">
        <f t="shared" si="627"/>
        <v>1.8500535091864544E-3</v>
      </c>
      <c r="W4467" s="13"/>
      <c r="X4467" s="2">
        <v>39125</v>
      </c>
      <c r="Y4467">
        <v>94.1601</v>
      </c>
      <c r="AA4467" s="2">
        <v>39125</v>
      </c>
      <c r="AB4467">
        <v>1230.47</v>
      </c>
      <c r="AC4467">
        <f t="shared" si="628"/>
        <v>3.0078855377624336E-4</v>
      </c>
      <c r="AD4467">
        <f t="shared" si="623"/>
        <v>9.6788553776243363E-5</v>
      </c>
      <c r="AE4467">
        <f>Sheet2!$B$17+Sheet2!$B$18*'Portfolio allocation'!K4467</f>
        <v>-2.9863178774230505E-3</v>
      </c>
      <c r="AF4467">
        <f t="shared" si="629"/>
        <v>3.0831064311992937E-3</v>
      </c>
      <c r="AH4467" s="2">
        <v>39125</v>
      </c>
      <c r="AI4467">
        <v>4.8040000000000003</v>
      </c>
      <c r="AJ4467">
        <v>5.0999999999999996</v>
      </c>
      <c r="AK4467">
        <v>1.2962499999999999</v>
      </c>
      <c r="AR4467" s="3"/>
    </row>
    <row r="4468" spans="1:44" hidden="1" outlineLevel="1" x14ac:dyDescent="0.2">
      <c r="A4468" s="2">
        <v>39126</v>
      </c>
      <c r="B4468">
        <v>10.34</v>
      </c>
      <c r="E4468" s="2">
        <v>39126</v>
      </c>
      <c r="F4468">
        <v>1444.26</v>
      </c>
      <c r="G4468">
        <f t="shared" si="624"/>
        <v>7.5974800644635909E-3</v>
      </c>
      <c r="H4468" s="2">
        <v>39126</v>
      </c>
      <c r="I4468">
        <v>2230.8000000000002</v>
      </c>
      <c r="J4468">
        <f t="shared" si="625"/>
        <v>7.7792535169274313E-3</v>
      </c>
      <c r="K4468">
        <f t="shared" si="621"/>
        <v>7.5752535169274311E-3</v>
      </c>
      <c r="L4468">
        <v>7.6855463510848527E-3</v>
      </c>
      <c r="N4468" s="2">
        <v>39126</v>
      </c>
      <c r="O4468">
        <v>29.03</v>
      </c>
      <c r="Q4468" s="2">
        <v>39126</v>
      </c>
      <c r="R4468">
        <v>34620.01</v>
      </c>
      <c r="S4468" s="8">
        <f t="shared" si="626"/>
        <v>6.565643790419351E-3</v>
      </c>
      <c r="T4468" s="9">
        <f t="shared" si="622"/>
        <v>6.3616437904193508E-3</v>
      </c>
      <c r="U4468" s="3">
        <f>Sheet1!$B$17+Sheet1!$B$18*'Portfolio allocation'!K4468</f>
        <v>9.1783217014284064E-3</v>
      </c>
      <c r="V4468" s="13">
        <f t="shared" si="627"/>
        <v>-2.8166779110090556E-3</v>
      </c>
      <c r="W4468" s="13"/>
      <c r="X4468" s="2">
        <v>39126</v>
      </c>
      <c r="Y4468">
        <v>93.883099999999999</v>
      </c>
      <c r="AA4468" s="2">
        <v>39126</v>
      </c>
      <c r="AB4468">
        <v>1226.8499999999999</v>
      </c>
      <c r="AC4468">
        <f t="shared" si="628"/>
        <v>-2.9419652653052131E-3</v>
      </c>
      <c r="AD4468">
        <f t="shared" si="623"/>
        <v>-3.1459652653052133E-3</v>
      </c>
      <c r="AE4468">
        <f>Sheet2!$B$17+Sheet2!$B$18*'Portfolio allocation'!K4468</f>
        <v>6.78949570081251E-3</v>
      </c>
      <c r="AF4468">
        <f t="shared" si="629"/>
        <v>-9.9354609661177241E-3</v>
      </c>
      <c r="AH4468" s="2">
        <v>39126</v>
      </c>
      <c r="AI4468">
        <v>4.8159999999999998</v>
      </c>
      <c r="AJ4468">
        <v>5.0999999999999996</v>
      </c>
      <c r="AK4468">
        <v>1.30135</v>
      </c>
      <c r="AR4468" s="3"/>
    </row>
    <row r="4469" spans="1:44" hidden="1" outlineLevel="1" x14ac:dyDescent="0.2">
      <c r="A4469" s="2">
        <v>39127</v>
      </c>
      <c r="B4469">
        <v>10.23</v>
      </c>
      <c r="E4469" s="2">
        <v>39127</v>
      </c>
      <c r="F4469">
        <v>1455.3</v>
      </c>
      <c r="G4469">
        <f t="shared" si="624"/>
        <v>7.6440530098458304E-3</v>
      </c>
      <c r="H4469" s="2">
        <v>39127</v>
      </c>
      <c r="I4469">
        <v>2248.4</v>
      </c>
      <c r="J4469">
        <f t="shared" si="625"/>
        <v>7.8895463510848529E-3</v>
      </c>
      <c r="K4469">
        <f t="shared" si="621"/>
        <v>7.6855463510848527E-3</v>
      </c>
      <c r="L4469">
        <v>9.4063504714441402E-4</v>
      </c>
      <c r="N4469" s="2">
        <v>39127</v>
      </c>
      <c r="O4469">
        <v>29.4</v>
      </c>
      <c r="Q4469" s="2">
        <v>39127</v>
      </c>
      <c r="R4469">
        <v>35061.25</v>
      </c>
      <c r="S4469" s="8">
        <f t="shared" si="626"/>
        <v>1.2745230287339648E-2</v>
      </c>
      <c r="T4469" s="9">
        <f t="shared" si="622"/>
        <v>1.2541230287339649E-2</v>
      </c>
      <c r="U4469" s="3">
        <f>Sheet1!$B$17+Sheet1!$B$18*'Portfolio allocation'!K4469</f>
        <v>9.3048524359659324E-3</v>
      </c>
      <c r="V4469" s="13">
        <f t="shared" si="627"/>
        <v>3.2363778513737167E-3</v>
      </c>
      <c r="W4469" s="13"/>
      <c r="X4469" s="2">
        <v>39127</v>
      </c>
      <c r="Y4469">
        <v>94.752300000000005</v>
      </c>
      <c r="AA4469" s="2">
        <v>39127</v>
      </c>
      <c r="AB4469">
        <v>1238.21</v>
      </c>
      <c r="AC4469">
        <f t="shared" si="628"/>
        <v>9.2594856746954779E-3</v>
      </c>
      <c r="AD4469">
        <f t="shared" si="623"/>
        <v>9.0570856746954777E-3</v>
      </c>
      <c r="AE4469">
        <f>Sheet2!$B$17+Sheet2!$B$18*'Portfolio allocation'!K4469</f>
        <v>6.8875709027699777E-3</v>
      </c>
      <c r="AF4469">
        <f t="shared" si="629"/>
        <v>2.1695147719255001E-3</v>
      </c>
      <c r="AH4469" s="2">
        <v>39127</v>
      </c>
      <c r="AI4469">
        <v>4.7329999999999997</v>
      </c>
      <c r="AJ4469">
        <v>5.0599999999999996</v>
      </c>
      <c r="AK4469">
        <v>1.3125500000000001</v>
      </c>
      <c r="AR4469" s="3"/>
    </row>
    <row r="4470" spans="1:44" hidden="1" outlineLevel="1" x14ac:dyDescent="0.2">
      <c r="A4470" s="2">
        <v>39128</v>
      </c>
      <c r="B4470">
        <v>10.220000000000001</v>
      </c>
      <c r="E4470" s="2">
        <v>39128</v>
      </c>
      <c r="F4470">
        <v>1456.81</v>
      </c>
      <c r="G4470">
        <f t="shared" si="624"/>
        <v>1.0375867518723769E-3</v>
      </c>
      <c r="H4470" s="2">
        <v>39128</v>
      </c>
      <c r="I4470">
        <v>2250.9699999999998</v>
      </c>
      <c r="J4470">
        <f t="shared" si="625"/>
        <v>1.143035047144414E-3</v>
      </c>
      <c r="K4470">
        <f t="shared" si="621"/>
        <v>9.4063504714441402E-4</v>
      </c>
      <c r="L4470">
        <v>-1.0501230811604571E-3</v>
      </c>
      <c r="N4470" s="2">
        <v>39128</v>
      </c>
      <c r="O4470">
        <v>29.46</v>
      </c>
      <c r="Q4470" s="2">
        <v>39128</v>
      </c>
      <c r="R4470">
        <v>35132.800000000003</v>
      </c>
      <c r="S4470" s="8">
        <f t="shared" si="626"/>
        <v>2.0407144639738029E-3</v>
      </c>
      <c r="T4470" s="9">
        <f t="shared" si="622"/>
        <v>1.8383144639738029E-3</v>
      </c>
      <c r="U4470" s="3">
        <f>Sheet1!$B$17+Sheet1!$B$18*'Portfolio allocation'!K4470</f>
        <v>1.5669192493009754E-3</v>
      </c>
      <c r="V4470" s="13">
        <f t="shared" si="627"/>
        <v>2.7139521467282749E-4</v>
      </c>
      <c r="W4470" s="13"/>
      <c r="X4470" s="2">
        <v>39128</v>
      </c>
      <c r="Y4470">
        <v>94.484899999999996</v>
      </c>
      <c r="AA4470" s="2">
        <v>39128</v>
      </c>
      <c r="AB4470">
        <v>1234.71</v>
      </c>
      <c r="AC4470">
        <f t="shared" si="628"/>
        <v>-2.826661067185654E-3</v>
      </c>
      <c r="AD4470">
        <f t="shared" si="623"/>
        <v>-3.0282610671856541E-3</v>
      </c>
      <c r="AE4470">
        <f>Sheet2!$B$17+Sheet2!$B$18*'Portfolio allocation'!K4470</f>
        <v>8.8982369305563771E-4</v>
      </c>
      <c r="AF4470">
        <f t="shared" si="629"/>
        <v>-3.9180847602412923E-3</v>
      </c>
      <c r="AH4470" s="2">
        <v>39128</v>
      </c>
      <c r="AI4470">
        <v>4.7089999999999996</v>
      </c>
      <c r="AJ4470">
        <v>5.04</v>
      </c>
      <c r="AK4470">
        <v>1.3142499999999999</v>
      </c>
      <c r="AR4470" s="3"/>
    </row>
    <row r="4471" spans="1:44" hidden="1" outlineLevel="1" x14ac:dyDescent="0.2">
      <c r="A4471" s="2">
        <v>39129</v>
      </c>
      <c r="B4471">
        <v>10.02</v>
      </c>
      <c r="E4471" s="2">
        <v>39129</v>
      </c>
      <c r="F4471">
        <v>1455.54</v>
      </c>
      <c r="G4471">
        <f t="shared" si="624"/>
        <v>-8.7176776655839561E-4</v>
      </c>
      <c r="H4471" s="2">
        <v>39129</v>
      </c>
      <c r="I4471">
        <v>2249.06</v>
      </c>
      <c r="J4471">
        <f t="shared" si="625"/>
        <v>-8.4852308116045716E-4</v>
      </c>
      <c r="K4471">
        <f t="shared" si="621"/>
        <v>-1.0501230811604571E-3</v>
      </c>
      <c r="L4471">
        <v>-2.02E-4</v>
      </c>
      <c r="N4471" s="2">
        <v>39129</v>
      </c>
      <c r="O4471">
        <v>28.74</v>
      </c>
      <c r="Q4471" s="2">
        <v>39129</v>
      </c>
      <c r="R4471">
        <v>34274.160000000003</v>
      </c>
      <c r="S4471" s="8">
        <f t="shared" si="626"/>
        <v>-2.443983969396113E-2</v>
      </c>
      <c r="T4471" s="9">
        <f t="shared" si="622"/>
        <v>-2.4641439693961129E-2</v>
      </c>
      <c r="U4471" s="3">
        <f>Sheet1!$B$17+Sheet1!$B$18*'Portfolio allocation'!K4471</f>
        <v>-7.1692892801069859E-4</v>
      </c>
      <c r="V4471" s="13">
        <f t="shared" si="627"/>
        <v>-2.3924510765950431E-2</v>
      </c>
      <c r="W4471" s="13"/>
      <c r="X4471" s="2">
        <v>39129</v>
      </c>
      <c r="Y4471">
        <v>94.551699999999997</v>
      </c>
      <c r="AA4471" s="2">
        <v>39129</v>
      </c>
      <c r="AB4471">
        <v>1235.5899999999999</v>
      </c>
      <c r="AC4471">
        <f t="shared" si="628"/>
        <v>7.1271796616190208E-4</v>
      </c>
      <c r="AD4471">
        <f t="shared" si="623"/>
        <v>5.1071796616190205E-4</v>
      </c>
      <c r="AE4471">
        <f>Sheet2!$B$17+Sheet2!$B$18*'Portfolio allocation'!K4471</f>
        <v>-8.8040922346636148E-4</v>
      </c>
      <c r="AF4471">
        <f t="shared" si="629"/>
        <v>1.3911271896282634E-3</v>
      </c>
      <c r="AH4471" s="2">
        <v>39129</v>
      </c>
      <c r="AI4471">
        <v>4.6950000000000003</v>
      </c>
      <c r="AJ4471">
        <v>5.05</v>
      </c>
      <c r="AK4471">
        <v>1.3122499999999999</v>
      </c>
      <c r="AR4471" s="3"/>
    </row>
    <row r="4472" spans="1:44" hidden="1" outlineLevel="1" x14ac:dyDescent="0.2">
      <c r="A4472" s="2">
        <v>39132</v>
      </c>
      <c r="B4472">
        <v>10.02</v>
      </c>
      <c r="E4472" s="2">
        <v>39132</v>
      </c>
      <c r="F4472">
        <v>1455.54</v>
      </c>
      <c r="G4472">
        <f t="shared" si="624"/>
        <v>0</v>
      </c>
      <c r="H4472" s="2">
        <v>39132</v>
      </c>
      <c r="I4472">
        <v>2249.06</v>
      </c>
      <c r="J4472">
        <f t="shared" si="625"/>
        <v>0</v>
      </c>
      <c r="K4472">
        <f t="shared" si="621"/>
        <v>-2.02E-4</v>
      </c>
      <c r="L4472">
        <v>2.6525258908165839E-3</v>
      </c>
      <c r="N4472" s="2">
        <v>39132</v>
      </c>
      <c r="O4472">
        <v>28.74</v>
      </c>
      <c r="Q4472" s="2">
        <v>39132</v>
      </c>
      <c r="R4472">
        <v>34274.160000000003</v>
      </c>
      <c r="S4472" s="8">
        <f t="shared" si="626"/>
        <v>0</v>
      </c>
      <c r="T4472" s="9">
        <f t="shared" si="622"/>
        <v>-2.0199999999999998E-4</v>
      </c>
      <c r="U4472" s="3">
        <f>Sheet1!$B$17+Sheet1!$B$18*'Portfolio allocation'!K4472</f>
        <v>2.56059364993842E-4</v>
      </c>
      <c r="V4472" s="13">
        <f t="shared" si="627"/>
        <v>-4.5805936499384198E-4</v>
      </c>
      <c r="W4472" s="13"/>
      <c r="X4472" s="2">
        <v>39132</v>
      </c>
      <c r="Y4472">
        <v>94.551699999999997</v>
      </c>
      <c r="AA4472" s="2">
        <v>39132</v>
      </c>
      <c r="AB4472">
        <v>1235.5899999999999</v>
      </c>
      <c r="AC4472">
        <f t="shared" si="628"/>
        <v>0</v>
      </c>
      <c r="AD4472">
        <f t="shared" si="623"/>
        <v>-2.02E-4</v>
      </c>
      <c r="AE4472">
        <f>Sheet2!$B$17+Sheet2!$B$18*'Portfolio allocation'!K4472</f>
        <v>-1.2623654212173219E-4</v>
      </c>
      <c r="AF4472">
        <f t="shared" si="629"/>
        <v>-7.5763457878267812E-5</v>
      </c>
      <c r="AH4472" s="2">
        <v>39132</v>
      </c>
      <c r="AI4472">
        <v>4.6950000000000003</v>
      </c>
      <c r="AJ4472">
        <v>5.05</v>
      </c>
      <c r="AK4472">
        <v>1.3140499999999999</v>
      </c>
      <c r="AR4472" s="3"/>
    </row>
    <row r="4473" spans="1:44" hidden="1" outlineLevel="1" x14ac:dyDescent="0.2">
      <c r="A4473" s="2">
        <v>39133</v>
      </c>
      <c r="B4473">
        <v>10.24</v>
      </c>
      <c r="E4473" s="2">
        <v>39133</v>
      </c>
      <c r="F4473">
        <v>1459.68</v>
      </c>
      <c r="G4473">
        <f t="shared" si="624"/>
        <v>2.8443052063151786E-3</v>
      </c>
      <c r="H4473" s="2">
        <v>39133</v>
      </c>
      <c r="I4473">
        <v>2255.48</v>
      </c>
      <c r="J4473">
        <f t="shared" si="625"/>
        <v>2.8545258908165838E-3</v>
      </c>
      <c r="K4473">
        <f t="shared" si="621"/>
        <v>2.6525258908165839E-3</v>
      </c>
      <c r="L4473">
        <v>-1.5538620462164125E-3</v>
      </c>
      <c r="N4473" s="2">
        <v>39133</v>
      </c>
      <c r="O4473">
        <v>28.83</v>
      </c>
      <c r="Q4473" s="2">
        <v>39133</v>
      </c>
      <c r="R4473">
        <v>34381.480000000003</v>
      </c>
      <c r="S4473" s="8">
        <f t="shared" si="626"/>
        <v>3.1312218884431697E-3</v>
      </c>
      <c r="T4473" s="9">
        <f t="shared" si="622"/>
        <v>2.9292218884431698E-3</v>
      </c>
      <c r="U4473" s="3">
        <f>Sheet1!$B$17+Sheet1!$B$18*'Portfolio allocation'!K4473</f>
        <v>3.5308438102451692E-3</v>
      </c>
      <c r="V4473" s="13">
        <f t="shared" si="627"/>
        <v>-6.0162192180199942E-4</v>
      </c>
      <c r="W4473" s="13"/>
      <c r="X4473" s="2">
        <v>39133</v>
      </c>
      <c r="Y4473">
        <v>94.895600000000002</v>
      </c>
      <c r="AA4473" s="2">
        <v>39133</v>
      </c>
      <c r="AB4473">
        <v>1240.08</v>
      </c>
      <c r="AC4473">
        <f t="shared" si="628"/>
        <v>3.6338915012261719E-3</v>
      </c>
      <c r="AD4473">
        <f t="shared" si="623"/>
        <v>3.4322915012261718E-3</v>
      </c>
      <c r="AE4473">
        <f>Sheet2!$B$17+Sheet2!$B$18*'Portfolio allocation'!K4473</f>
        <v>2.4120807055343528E-3</v>
      </c>
      <c r="AF4473">
        <f t="shared" si="629"/>
        <v>1.020210795691819E-3</v>
      </c>
      <c r="AH4473" s="2">
        <v>39133</v>
      </c>
      <c r="AI4473">
        <v>4.681</v>
      </c>
      <c r="AJ4473">
        <v>5.04</v>
      </c>
      <c r="AK4473">
        <v>1.31535</v>
      </c>
      <c r="AR4473" s="3"/>
    </row>
    <row r="4474" spans="1:44" hidden="1" outlineLevel="1" x14ac:dyDescent="0.2">
      <c r="A4474" s="2">
        <v>39134</v>
      </c>
      <c r="B4474">
        <v>10.199999999999999</v>
      </c>
      <c r="E4474" s="2">
        <v>39134</v>
      </c>
      <c r="F4474">
        <v>1457.63</v>
      </c>
      <c r="G4474">
        <f t="shared" si="624"/>
        <v>-1.4044174065548365E-3</v>
      </c>
      <c r="H4474" s="2">
        <v>39134</v>
      </c>
      <c r="I4474">
        <v>2252.4299999999998</v>
      </c>
      <c r="J4474">
        <f t="shared" si="625"/>
        <v>-1.3522620462164125E-3</v>
      </c>
      <c r="K4474">
        <f t="shared" si="621"/>
        <v>-1.5538620462164125E-3</v>
      </c>
      <c r="L4474">
        <v>-8.235509471990677E-4</v>
      </c>
      <c r="N4474" s="2">
        <v>39134</v>
      </c>
      <c r="O4474">
        <v>29.35</v>
      </c>
      <c r="Q4474" s="2">
        <v>39134</v>
      </c>
      <c r="R4474">
        <v>35001.620000000003</v>
      </c>
      <c r="S4474" s="8">
        <f t="shared" si="626"/>
        <v>1.8037036218336189E-2</v>
      </c>
      <c r="T4474" s="9">
        <f t="shared" si="622"/>
        <v>1.7835436218336189E-2</v>
      </c>
      <c r="U4474" s="3">
        <f>Sheet1!$B$17+Sheet1!$B$18*'Portfolio allocation'!K4474</f>
        <v>-1.2948310351659921E-3</v>
      </c>
      <c r="V4474" s="13">
        <f t="shared" si="627"/>
        <v>1.913026725350218E-2</v>
      </c>
      <c r="W4474" s="13"/>
      <c r="X4474" s="2">
        <v>39134</v>
      </c>
      <c r="Y4474">
        <v>94.647199999999998</v>
      </c>
      <c r="AA4474" s="2">
        <v>39134</v>
      </c>
      <c r="AB4474">
        <v>1236.8399999999999</v>
      </c>
      <c r="AC4474">
        <f t="shared" si="628"/>
        <v>-2.6127346622798475E-3</v>
      </c>
      <c r="AD4474">
        <f t="shared" si="623"/>
        <v>-2.8147346622798474E-3</v>
      </c>
      <c r="AE4474">
        <f>Sheet2!$B$17+Sheet2!$B$18*'Portfolio allocation'!K4474</f>
        <v>-1.3283467627374377E-3</v>
      </c>
      <c r="AF4474">
        <f t="shared" si="629"/>
        <v>-1.4863878995424098E-3</v>
      </c>
      <c r="AH4474" s="2">
        <v>39134</v>
      </c>
      <c r="AI4474">
        <v>4.6950000000000003</v>
      </c>
      <c r="AJ4474">
        <v>5.05</v>
      </c>
      <c r="AK4474">
        <v>1.3130500000000001</v>
      </c>
      <c r="AR4474" s="3"/>
    </row>
    <row r="4475" spans="1:44" hidden="1" outlineLevel="1" x14ac:dyDescent="0.2">
      <c r="A4475" s="2">
        <v>39135</v>
      </c>
      <c r="B4475">
        <v>10.18</v>
      </c>
      <c r="E4475" s="2">
        <v>39135</v>
      </c>
      <c r="F4475">
        <v>1456.38</v>
      </c>
      <c r="G4475">
        <f t="shared" si="624"/>
        <v>-8.5755644436513734E-4</v>
      </c>
      <c r="H4475" s="2">
        <v>39135</v>
      </c>
      <c r="I4475">
        <v>2251.0300000000002</v>
      </c>
      <c r="J4475">
        <f t="shared" si="625"/>
        <v>-6.2155094719906767E-4</v>
      </c>
      <c r="K4475">
        <f t="shared" si="621"/>
        <v>-8.235509471990677E-4</v>
      </c>
      <c r="L4475">
        <v>-3.6545531974251891E-3</v>
      </c>
      <c r="N4475" s="2">
        <v>39135</v>
      </c>
      <c r="O4475">
        <v>29.39</v>
      </c>
      <c r="Q4475" s="2">
        <v>39135</v>
      </c>
      <c r="R4475">
        <v>35049.33</v>
      </c>
      <c r="S4475" s="8">
        <f t="shared" si="626"/>
        <v>1.3630797660222349E-3</v>
      </c>
      <c r="T4475" s="9">
        <f t="shared" si="622"/>
        <v>1.161079766022235E-3</v>
      </c>
      <c r="U4475" s="3">
        <f>Sheet1!$B$17+Sheet1!$B$18*'Portfolio allocation'!K4475</f>
        <v>-4.5699963382871318E-4</v>
      </c>
      <c r="V4475" s="13">
        <f t="shared" si="627"/>
        <v>1.6180793998509481E-3</v>
      </c>
      <c r="W4475" s="13"/>
      <c r="X4475" s="2">
        <v>39135</v>
      </c>
      <c r="Y4475">
        <v>94.083699999999993</v>
      </c>
      <c r="AA4475" s="2">
        <v>39135</v>
      </c>
      <c r="AB4475">
        <v>1229.47</v>
      </c>
      <c r="AC4475">
        <f t="shared" si="628"/>
        <v>-5.9587335467804481E-3</v>
      </c>
      <c r="AD4475">
        <f t="shared" si="623"/>
        <v>-6.1615335467804485E-3</v>
      </c>
      <c r="AE4475">
        <f>Sheet2!$B$17+Sheet2!$B$18*'Portfolio allocation'!K4475</f>
        <v>-6.7893550156996642E-4</v>
      </c>
      <c r="AF4475">
        <f t="shared" si="629"/>
        <v>-5.482598045210482E-3</v>
      </c>
      <c r="AH4475" s="2">
        <v>39135</v>
      </c>
      <c r="AI4475">
        <v>4.7329999999999997</v>
      </c>
      <c r="AJ4475">
        <v>5.07</v>
      </c>
      <c r="AK4475">
        <v>1.3107500000000001</v>
      </c>
      <c r="AR4475" s="3"/>
    </row>
    <row r="4476" spans="1:44" hidden="1" outlineLevel="1" x14ac:dyDescent="0.2">
      <c r="A4476" s="2">
        <v>39136</v>
      </c>
      <c r="B4476">
        <v>10.58</v>
      </c>
      <c r="E4476" s="2">
        <v>39136</v>
      </c>
      <c r="F4476">
        <v>1451.19</v>
      </c>
      <c r="G4476">
        <f t="shared" si="624"/>
        <v>-3.5636303711943373E-3</v>
      </c>
      <c r="H4476" s="2">
        <v>39136</v>
      </c>
      <c r="I4476">
        <v>2243.2600000000002</v>
      </c>
      <c r="J4476">
        <f t="shared" si="625"/>
        <v>-3.4517531974251892E-3</v>
      </c>
      <c r="K4476">
        <f t="shared" si="621"/>
        <v>-3.6545531974251891E-3</v>
      </c>
      <c r="L4476">
        <v>-1.329822900600095E-3</v>
      </c>
      <c r="N4476" s="2">
        <v>39136</v>
      </c>
      <c r="O4476">
        <v>28.9</v>
      </c>
      <c r="Q4476" s="2">
        <v>39136</v>
      </c>
      <c r="R4476">
        <v>34464.97</v>
      </c>
      <c r="S4476" s="8">
        <f t="shared" si="626"/>
        <v>-1.6672501300310172E-2</v>
      </c>
      <c r="T4476" s="9">
        <f t="shared" si="622"/>
        <v>-1.6875301300310171E-2</v>
      </c>
      <c r="U4476" s="3">
        <f>Sheet1!$B$17+Sheet1!$B$18*'Portfolio allocation'!K4476</f>
        <v>-3.704797162426329E-3</v>
      </c>
      <c r="V4476" s="13">
        <f t="shared" si="627"/>
        <v>-1.3170504137883843E-2</v>
      </c>
      <c r="W4476" s="13"/>
      <c r="X4476" s="2">
        <v>39136</v>
      </c>
      <c r="Y4476">
        <v>93.348200000000006</v>
      </c>
      <c r="AA4476" s="2">
        <v>39136</v>
      </c>
      <c r="AB4476">
        <v>1219.8599999999999</v>
      </c>
      <c r="AC4476">
        <f t="shared" si="628"/>
        <v>-7.8163761620861916E-3</v>
      </c>
      <c r="AD4476">
        <f t="shared" si="623"/>
        <v>-8.0183761620861924E-3</v>
      </c>
      <c r="AE4476">
        <f>Sheet2!$B$17+Sheet2!$B$18*'Portfolio allocation'!K4476</f>
        <v>-3.1963349278706621E-3</v>
      </c>
      <c r="AF4476">
        <f t="shared" si="629"/>
        <v>-4.8220412342155298E-3</v>
      </c>
      <c r="AH4476" s="2">
        <v>39136</v>
      </c>
      <c r="AI4476">
        <v>4.6740000000000004</v>
      </c>
      <c r="AJ4476">
        <v>5.05</v>
      </c>
      <c r="AK4476">
        <v>1.3166500000000001</v>
      </c>
      <c r="AR4476" s="3"/>
    </row>
    <row r="4477" spans="1:44" hidden="1" outlineLevel="1" x14ac:dyDescent="0.2">
      <c r="A4477" s="2">
        <v>39139</v>
      </c>
      <c r="B4477">
        <v>11.15</v>
      </c>
      <c r="E4477" s="2">
        <v>39139</v>
      </c>
      <c r="F4477">
        <v>1449.37</v>
      </c>
      <c r="G4477">
        <f t="shared" si="624"/>
        <v>-1.2541431514826451E-3</v>
      </c>
      <c r="H4477" s="2">
        <v>39139</v>
      </c>
      <c r="I4477">
        <v>2240.73</v>
      </c>
      <c r="J4477">
        <f t="shared" si="625"/>
        <v>-1.127822900600095E-3</v>
      </c>
      <c r="K4477">
        <f t="shared" si="621"/>
        <v>-1.329822900600095E-3</v>
      </c>
      <c r="L4477">
        <v>-3.4842496623868034E-2</v>
      </c>
      <c r="N4477" s="2">
        <v>39139</v>
      </c>
      <c r="O4477">
        <v>29.07</v>
      </c>
      <c r="Q4477" s="2">
        <v>39139</v>
      </c>
      <c r="R4477">
        <v>34667.71</v>
      </c>
      <c r="S4477" s="8">
        <f t="shared" si="626"/>
        <v>5.8824946024904623E-3</v>
      </c>
      <c r="T4477" s="9">
        <f t="shared" si="622"/>
        <v>5.6804946024904624E-3</v>
      </c>
      <c r="U4477" s="3">
        <f>Sheet1!$B$17+Sheet1!$B$18*'Portfolio allocation'!K4477</f>
        <v>-1.0378076494079345E-3</v>
      </c>
      <c r="V4477" s="13">
        <f t="shared" si="627"/>
        <v>6.7183022518983969E-3</v>
      </c>
      <c r="W4477" s="13"/>
      <c r="X4477" s="2">
        <v>39139</v>
      </c>
      <c r="Y4477">
        <v>92.564999999999998</v>
      </c>
      <c r="AA4477" s="2">
        <v>39139</v>
      </c>
      <c r="AB4477">
        <v>1209.6300000000001</v>
      </c>
      <c r="AC4477">
        <f t="shared" si="628"/>
        <v>-8.386208253405969E-3</v>
      </c>
      <c r="AD4477">
        <f t="shared" si="623"/>
        <v>-8.5882082534059698E-3</v>
      </c>
      <c r="AE4477">
        <f>Sheet2!$B$17+Sheet2!$B$18*'Portfolio allocation'!K4477</f>
        <v>-1.129125438699858E-3</v>
      </c>
      <c r="AF4477">
        <f t="shared" si="629"/>
        <v>-7.4590828147061122E-3</v>
      </c>
      <c r="AH4477" s="2">
        <v>39139</v>
      </c>
      <c r="AI4477">
        <v>4.6310000000000002</v>
      </c>
      <c r="AJ4477">
        <v>5.05</v>
      </c>
      <c r="AK4477">
        <v>1.3170500000000001</v>
      </c>
      <c r="AR4477" s="3"/>
    </row>
    <row r="4478" spans="1:44" hidden="1" outlineLevel="1" x14ac:dyDescent="0.2">
      <c r="A4478" s="2">
        <v>39140</v>
      </c>
      <c r="B4478">
        <v>18.309999999999999</v>
      </c>
      <c r="E4478" s="2">
        <v>39140</v>
      </c>
      <c r="F4478">
        <v>1399.04</v>
      </c>
      <c r="G4478">
        <f t="shared" si="624"/>
        <v>-3.4725432429262293E-2</v>
      </c>
      <c r="H4478" s="2">
        <v>39140</v>
      </c>
      <c r="I4478">
        <v>2163.11</v>
      </c>
      <c r="J4478">
        <f t="shared" si="625"/>
        <v>-3.4640496623868033E-2</v>
      </c>
      <c r="K4478">
        <f t="shared" si="621"/>
        <v>-3.4842496623868034E-2</v>
      </c>
      <c r="L4478">
        <v>5.6601073029111191E-3</v>
      </c>
      <c r="N4478" s="2">
        <v>39140</v>
      </c>
      <c r="O4478">
        <v>27.87</v>
      </c>
      <c r="Q4478" s="2">
        <v>39140</v>
      </c>
      <c r="R4478">
        <v>33236.639999999999</v>
      </c>
      <c r="S4478" s="8">
        <f t="shared" si="626"/>
        <v>-4.127962302673005E-2</v>
      </c>
      <c r="T4478" s="9">
        <f t="shared" si="622"/>
        <v>-4.1481623026730051E-2</v>
      </c>
      <c r="U4478" s="3">
        <f>Sheet1!$B$17+Sheet1!$B$18*'Portfolio allocation'!K4478</f>
        <v>-3.9484396268839185E-2</v>
      </c>
      <c r="V4478" s="13">
        <f t="shared" si="627"/>
        <v>-1.9972267578908659E-3</v>
      </c>
      <c r="W4478" s="13"/>
      <c r="X4478" s="2">
        <v>39140</v>
      </c>
      <c r="Y4478">
        <v>89.747200000000007</v>
      </c>
      <c r="AA4478" s="2">
        <v>39140</v>
      </c>
      <c r="AB4478">
        <v>1172.8</v>
      </c>
      <c r="AC4478">
        <f t="shared" si="628"/>
        <v>-3.0447326868546676E-2</v>
      </c>
      <c r="AD4478">
        <f t="shared" si="623"/>
        <v>-3.0644526868546677E-2</v>
      </c>
      <c r="AE4478">
        <f>Sheet2!$B$17+Sheet2!$B$18*'Portfolio allocation'!K4478</f>
        <v>-3.092944989906319E-2</v>
      </c>
      <c r="AF4478">
        <f t="shared" si="629"/>
        <v>2.8492303051651235E-4</v>
      </c>
      <c r="AH4478" s="2">
        <v>39140</v>
      </c>
      <c r="AI4478">
        <v>4.51</v>
      </c>
      <c r="AJ4478">
        <v>4.93</v>
      </c>
      <c r="AK4478">
        <v>1.3244499999999999</v>
      </c>
      <c r="AR4478" s="3"/>
    </row>
    <row r="4479" spans="1:44" hidden="1" outlineLevel="1" x14ac:dyDescent="0.2">
      <c r="A4479" s="2">
        <v>39141</v>
      </c>
      <c r="B4479">
        <v>15.42</v>
      </c>
      <c r="E4479" s="2">
        <v>39141</v>
      </c>
      <c r="F4479">
        <v>1406.82</v>
      </c>
      <c r="G4479">
        <f t="shared" si="624"/>
        <v>5.560956084172064E-3</v>
      </c>
      <c r="H4479" s="2">
        <v>39141</v>
      </c>
      <c r="I4479">
        <v>2175.7800000000002</v>
      </c>
      <c r="J4479">
        <f t="shared" si="625"/>
        <v>5.8573073029111189E-3</v>
      </c>
      <c r="K4479">
        <f t="shared" si="621"/>
        <v>5.6601073029111191E-3</v>
      </c>
      <c r="L4479">
        <v>-2.7767856823760055E-3</v>
      </c>
      <c r="N4479" s="2">
        <v>39141</v>
      </c>
      <c r="O4479">
        <v>28.17</v>
      </c>
      <c r="Q4479" s="2">
        <v>39141</v>
      </c>
      <c r="R4479">
        <v>33594.410000000003</v>
      </c>
      <c r="S4479" s="8">
        <f t="shared" si="626"/>
        <v>1.0764325154408061E-2</v>
      </c>
      <c r="T4479" s="9">
        <f t="shared" si="622"/>
        <v>1.0567125154408061E-2</v>
      </c>
      <c r="U4479" s="3">
        <f>Sheet1!$B$17+Sheet1!$B$18*'Portfolio allocation'!K4479</f>
        <v>6.9812174284493069E-3</v>
      </c>
      <c r="V4479" s="13">
        <f t="shared" si="627"/>
        <v>3.5859077259587542E-3</v>
      </c>
      <c r="W4479" s="13"/>
      <c r="X4479" s="2">
        <v>39141</v>
      </c>
      <c r="Y4479">
        <v>88.772999999999996</v>
      </c>
      <c r="AA4479" s="2">
        <v>39141</v>
      </c>
      <c r="AB4479">
        <v>1160.07</v>
      </c>
      <c r="AC4479">
        <f t="shared" si="628"/>
        <v>-1.0854365620736717E-2</v>
      </c>
      <c r="AD4479">
        <f t="shared" si="623"/>
        <v>-1.1052765620736716E-2</v>
      </c>
      <c r="AE4479">
        <f>Sheet2!$B$17+Sheet2!$B$18*'Portfolio allocation'!K4479</f>
        <v>5.0864988275102973E-3</v>
      </c>
      <c r="AF4479">
        <f t="shared" si="629"/>
        <v>-1.6139264448247013E-2</v>
      </c>
      <c r="AH4479" s="2">
        <v>39141</v>
      </c>
      <c r="AI4479">
        <v>4.5540000000000003</v>
      </c>
      <c r="AJ4479">
        <v>4.96</v>
      </c>
      <c r="AK4479">
        <v>1.3209500000000001</v>
      </c>
      <c r="AR4479" s="3"/>
    </row>
    <row r="4480" spans="1:44" hidden="1" outlineLevel="1" x14ac:dyDescent="0.2">
      <c r="A4480" s="2">
        <v>39142</v>
      </c>
      <c r="B4480">
        <v>15.82</v>
      </c>
      <c r="E4480" s="2">
        <v>39142</v>
      </c>
      <c r="F4480">
        <v>1403.17</v>
      </c>
      <c r="G4480">
        <f t="shared" si="624"/>
        <v>-2.5945039166346273E-3</v>
      </c>
      <c r="H4480" s="2">
        <v>39142</v>
      </c>
      <c r="I4480">
        <v>2170.17</v>
      </c>
      <c r="J4480">
        <f t="shared" si="625"/>
        <v>-2.5783856823760054E-3</v>
      </c>
      <c r="K4480">
        <f t="shared" si="621"/>
        <v>-2.7767856823760055E-3</v>
      </c>
      <c r="L4480">
        <v>-1.1598028569190535E-2</v>
      </c>
      <c r="N4480" s="2">
        <v>39142</v>
      </c>
      <c r="O4480">
        <v>28.09</v>
      </c>
      <c r="Q4480" s="2">
        <v>39142</v>
      </c>
      <c r="R4480">
        <v>33499</v>
      </c>
      <c r="S4480" s="8">
        <f t="shared" si="626"/>
        <v>-2.8400558307172252E-3</v>
      </c>
      <c r="T4480" s="9">
        <f t="shared" si="622"/>
        <v>-3.0384558307172253E-3</v>
      </c>
      <c r="U4480" s="3">
        <f>Sheet1!$B$17+Sheet1!$B$18*'Portfolio allocation'!K4480</f>
        <v>-2.6978000235747769E-3</v>
      </c>
      <c r="V4480" s="13">
        <f t="shared" si="627"/>
        <v>-3.406558071424484E-4</v>
      </c>
      <c r="W4480" s="13"/>
      <c r="X4480" s="2">
        <v>39142</v>
      </c>
      <c r="Y4480">
        <v>88.132999999999996</v>
      </c>
      <c r="AA4480" s="2">
        <v>39142</v>
      </c>
      <c r="AB4480">
        <v>1151.71</v>
      </c>
      <c r="AC4480">
        <f t="shared" si="628"/>
        <v>-7.206461679036491E-3</v>
      </c>
      <c r="AD4480">
        <f t="shared" si="623"/>
        <v>-7.4044616790364913E-3</v>
      </c>
      <c r="AE4480">
        <f>Sheet2!$B$17+Sheet2!$B$18*'Portfolio allocation'!K4480</f>
        <v>-2.4158016596142673E-3</v>
      </c>
      <c r="AF4480">
        <f t="shared" si="629"/>
        <v>-4.988660019422224E-3</v>
      </c>
      <c r="AH4480" s="2">
        <v>39142</v>
      </c>
      <c r="AI4480">
        <v>4.5579999999999998</v>
      </c>
      <c r="AJ4480">
        <v>4.95</v>
      </c>
      <c r="AK4480">
        <v>1.3164499999999999</v>
      </c>
      <c r="AR4480" s="3"/>
    </row>
    <row r="4481" spans="1:44" hidden="1" outlineLevel="1" x14ac:dyDescent="0.2">
      <c r="A4481" s="2">
        <v>39143</v>
      </c>
      <c r="B4481">
        <v>18.61</v>
      </c>
      <c r="E4481" s="2">
        <v>39143</v>
      </c>
      <c r="F4481">
        <v>1387.17</v>
      </c>
      <c r="G4481">
        <f t="shared" si="624"/>
        <v>-1.1402752339345956E-2</v>
      </c>
      <c r="H4481" s="2">
        <v>39143</v>
      </c>
      <c r="I4481">
        <v>2145.4299999999998</v>
      </c>
      <c r="J4481">
        <f t="shared" si="625"/>
        <v>-1.1400028569190535E-2</v>
      </c>
      <c r="K4481">
        <f t="shared" si="621"/>
        <v>-1.1598028569190535E-2</v>
      </c>
      <c r="L4481">
        <v>-9.5600901823874856E-3</v>
      </c>
      <c r="N4481" s="2">
        <v>39143</v>
      </c>
      <c r="O4481">
        <v>27.76</v>
      </c>
      <c r="Q4481" s="2">
        <v>39143</v>
      </c>
      <c r="R4481">
        <v>33105.449999999997</v>
      </c>
      <c r="S4481" s="8">
        <f t="shared" si="626"/>
        <v>-1.1748111883936874E-2</v>
      </c>
      <c r="T4481" s="9">
        <f t="shared" si="622"/>
        <v>-1.1946111883936874E-2</v>
      </c>
      <c r="U4481" s="3">
        <f>Sheet1!$B$17+Sheet1!$B$18*'Portfolio allocation'!K4481</f>
        <v>-1.281775342335296E-2</v>
      </c>
      <c r="V4481" s="13">
        <f t="shared" si="627"/>
        <v>8.7164153941608584E-4</v>
      </c>
      <c r="W4481" s="13"/>
      <c r="X4481" s="2">
        <v>39143</v>
      </c>
      <c r="Y4481">
        <v>86.824399999999997</v>
      </c>
      <c r="AA4481" s="2">
        <v>39143</v>
      </c>
      <c r="AB4481">
        <v>1134.6099999999999</v>
      </c>
      <c r="AC4481">
        <f t="shared" si="628"/>
        <v>-1.4847487648800617E-2</v>
      </c>
      <c r="AD4481">
        <f t="shared" si="623"/>
        <v>-1.5043487648800617E-2</v>
      </c>
      <c r="AE4481">
        <f>Sheet2!$B$17+Sheet2!$B$18*'Portfolio allocation'!K4481</f>
        <v>-1.0259875884829834E-2</v>
      </c>
      <c r="AF4481">
        <f t="shared" si="629"/>
        <v>-4.7836117639707826E-3</v>
      </c>
      <c r="AH4481" s="2">
        <v>39143</v>
      </c>
      <c r="AI4481">
        <v>4.5149999999999997</v>
      </c>
      <c r="AJ4481">
        <v>4.9000000000000004</v>
      </c>
      <c r="AK4481">
        <v>1.31715</v>
      </c>
      <c r="AR4481" s="3"/>
    </row>
    <row r="4482" spans="1:44" hidden="1" outlineLevel="1" x14ac:dyDescent="0.2">
      <c r="A4482" s="2">
        <v>39146</v>
      </c>
      <c r="B4482">
        <v>19.63</v>
      </c>
      <c r="E4482" s="2">
        <v>39146</v>
      </c>
      <c r="F4482">
        <v>1374.12</v>
      </c>
      <c r="G4482">
        <f t="shared" si="624"/>
        <v>-9.4076428988517646E-3</v>
      </c>
      <c r="H4482" s="2">
        <v>39146</v>
      </c>
      <c r="I4482">
        <v>2125.34</v>
      </c>
      <c r="J4482">
        <f t="shared" si="625"/>
        <v>-9.3640901823874856E-3</v>
      </c>
      <c r="K4482">
        <f t="shared" si="621"/>
        <v>-9.5600901823874856E-3</v>
      </c>
      <c r="L4482">
        <v>1.5340737715377212E-2</v>
      </c>
      <c r="N4482" s="2">
        <v>39146</v>
      </c>
      <c r="O4482">
        <v>27.549900000000001</v>
      </c>
      <c r="Q4482" s="2">
        <v>39146</v>
      </c>
      <c r="R4482">
        <v>32854.9</v>
      </c>
      <c r="S4482" s="8">
        <f t="shared" si="626"/>
        <v>-7.5682402746374278E-3</v>
      </c>
      <c r="T4482" s="9">
        <f t="shared" si="622"/>
        <v>-7.7642402746374278E-3</v>
      </c>
      <c r="U4482" s="3">
        <f>Sheet1!$B$17+Sheet1!$B$18*'Portfolio allocation'!K4482</f>
        <v>-1.0479778857785418E-2</v>
      </c>
      <c r="V4482" s="13">
        <f t="shared" si="627"/>
        <v>2.7155385831479899E-3</v>
      </c>
      <c r="W4482" s="13"/>
      <c r="X4482" s="2">
        <v>39146</v>
      </c>
      <c r="Y4482">
        <v>87.693600000000004</v>
      </c>
      <c r="AA4482" s="2">
        <v>39146</v>
      </c>
      <c r="AB4482">
        <v>1145.97</v>
      </c>
      <c r="AC4482">
        <f t="shared" si="628"/>
        <v>1.0012250905597542E-2</v>
      </c>
      <c r="AD4482">
        <f t="shared" si="623"/>
        <v>9.8166509055975411E-3</v>
      </c>
      <c r="AE4482">
        <f>Sheet2!$B$17+Sheet2!$B$18*'Portfolio allocation'!K4482</f>
        <v>-8.4476890787739973E-3</v>
      </c>
      <c r="AF4482">
        <f t="shared" si="629"/>
        <v>1.826433998437154E-2</v>
      </c>
      <c r="AH4482" s="2">
        <v>39146</v>
      </c>
      <c r="AI4482">
        <v>4.5190000000000001</v>
      </c>
      <c r="AJ4482">
        <v>4.8899999999999997</v>
      </c>
      <c r="AK4482">
        <v>1.3099000000000001</v>
      </c>
      <c r="AR4482" s="3"/>
    </row>
    <row r="4483" spans="1:44" hidden="1" outlineLevel="1" x14ac:dyDescent="0.2">
      <c r="A4483" s="2">
        <v>39147</v>
      </c>
      <c r="B4483">
        <v>15.96</v>
      </c>
      <c r="E4483" s="2">
        <v>39147</v>
      </c>
      <c r="F4483">
        <v>1395.41</v>
      </c>
      <c r="G4483">
        <f t="shared" si="624"/>
        <v>1.5493552237068275E-2</v>
      </c>
      <c r="H4483" s="2">
        <v>39147</v>
      </c>
      <c r="I4483">
        <v>2158.36</v>
      </c>
      <c r="J4483">
        <f t="shared" si="625"/>
        <v>1.5536337715377213E-2</v>
      </c>
      <c r="K4483">
        <f t="shared" si="621"/>
        <v>1.5340737715377212E-2</v>
      </c>
      <c r="L4483">
        <v>-2.3790124205415072E-3</v>
      </c>
      <c r="N4483" s="2">
        <v>39147</v>
      </c>
      <c r="O4483">
        <v>27.83</v>
      </c>
      <c r="Q4483" s="2">
        <v>39147</v>
      </c>
      <c r="R4483">
        <v>33188.93</v>
      </c>
      <c r="S4483" s="8">
        <f t="shared" si="626"/>
        <v>1.0166824431058874E-2</v>
      </c>
      <c r="T4483" s="9">
        <f t="shared" si="622"/>
        <v>9.9712244310588734E-3</v>
      </c>
      <c r="U4483" s="3">
        <f>Sheet1!$B$17+Sheet1!$B$18*'Portfolio allocation'!K4483</f>
        <v>1.8087081977431217E-2</v>
      </c>
      <c r="V4483" s="13">
        <f t="shared" si="627"/>
        <v>-8.1158575463723438E-3</v>
      </c>
      <c r="W4483" s="13"/>
      <c r="X4483" s="2">
        <v>39147</v>
      </c>
      <c r="Y4483">
        <v>89.594399999999993</v>
      </c>
      <c r="AA4483" s="2">
        <v>39147</v>
      </c>
      <c r="AB4483">
        <v>1170.81</v>
      </c>
      <c r="AC4483">
        <f t="shared" si="628"/>
        <v>2.1675960103667569E-2</v>
      </c>
      <c r="AD4483">
        <f t="shared" si="623"/>
        <v>2.1479160103667568E-2</v>
      </c>
      <c r="AE4483">
        <f>Sheet2!$B$17+Sheet2!$B$18*'Portfolio allocation'!K4483</f>
        <v>1.3694762365493957E-2</v>
      </c>
      <c r="AF4483">
        <f t="shared" si="629"/>
        <v>7.784397738173611E-3</v>
      </c>
      <c r="AH4483" s="2">
        <v>39147</v>
      </c>
      <c r="AI4483">
        <v>4.5279999999999996</v>
      </c>
      <c r="AJ4483">
        <v>4.92</v>
      </c>
      <c r="AK4483">
        <v>1.3107500000000001</v>
      </c>
      <c r="AR4483" s="3"/>
    </row>
    <row r="4484" spans="1:44" hidden="1" outlineLevel="1" x14ac:dyDescent="0.2">
      <c r="A4484" s="2">
        <v>39148</v>
      </c>
      <c r="B4484">
        <v>15.24</v>
      </c>
      <c r="E4484" s="2">
        <v>39148</v>
      </c>
      <c r="F4484">
        <v>1391.97</v>
      </c>
      <c r="G4484">
        <f t="shared" si="624"/>
        <v>-2.4652252742921599E-3</v>
      </c>
      <c r="H4484" s="2">
        <v>39148</v>
      </c>
      <c r="I4484">
        <v>2153.65</v>
      </c>
      <c r="J4484">
        <f t="shared" si="625"/>
        <v>-2.1822124205415072E-3</v>
      </c>
      <c r="K4484">
        <f t="shared" ref="K4484:K4547" si="630">J4484-(AJ4483/25000)</f>
        <v>-2.3790124205415072E-3</v>
      </c>
      <c r="L4484">
        <v>6.9964407401386947E-3</v>
      </c>
      <c r="N4484" s="2">
        <v>39148</v>
      </c>
      <c r="O4484">
        <v>27.61</v>
      </c>
      <c r="Q4484" s="2">
        <v>39148</v>
      </c>
      <c r="R4484">
        <v>32926.559999999998</v>
      </c>
      <c r="S4484" s="8">
        <f t="shared" si="626"/>
        <v>-7.9053467526672971E-3</v>
      </c>
      <c r="T4484" s="9">
        <f t="shared" ref="T4484:T4547" si="631">S4484-(AJ4483/100/250)</f>
        <v>-8.1021467526672976E-3</v>
      </c>
      <c r="U4484" s="3">
        <f>Sheet1!$B$17+Sheet1!$B$18*'Portfolio allocation'!K4484</f>
        <v>-2.2414644566831898E-3</v>
      </c>
      <c r="V4484" s="13">
        <f t="shared" si="627"/>
        <v>-5.8606822959841078E-3</v>
      </c>
      <c r="W4484" s="13"/>
      <c r="X4484" s="2">
        <v>39148</v>
      </c>
      <c r="Y4484">
        <v>89.728099999999998</v>
      </c>
      <c r="AA4484" s="2">
        <v>39148</v>
      </c>
      <c r="AB4484">
        <v>1172.55</v>
      </c>
      <c r="AC4484">
        <f t="shared" si="628"/>
        <v>1.4861506136776281E-3</v>
      </c>
      <c r="AD4484">
        <f t="shared" ref="AD4484:AD4547" si="632">AC4484-AJ4484/25000</f>
        <v>1.2901506136776281E-3</v>
      </c>
      <c r="AE4484">
        <f>Sheet2!$B$17+Sheet2!$B$18*'Portfolio allocation'!K4484</f>
        <v>-2.0620915270773044E-3</v>
      </c>
      <c r="AF4484">
        <f t="shared" si="629"/>
        <v>3.3522421407549325E-3</v>
      </c>
      <c r="AH4484" s="2">
        <v>39148</v>
      </c>
      <c r="AI4484">
        <v>4.4989999999999997</v>
      </c>
      <c r="AJ4484">
        <v>4.9000000000000004</v>
      </c>
      <c r="AK4484">
        <v>1.3145500000000001</v>
      </c>
      <c r="AR4484" s="3"/>
    </row>
    <row r="4485" spans="1:44" hidden="1" outlineLevel="1" x14ac:dyDescent="0.2">
      <c r="A4485" s="2">
        <v>39149</v>
      </c>
      <c r="B4485">
        <v>14.29</v>
      </c>
      <c r="E4485" s="2">
        <v>39149</v>
      </c>
      <c r="F4485">
        <v>1401.89</v>
      </c>
      <c r="G4485">
        <f t="shared" ref="G4485:G4548" si="633">(F4485/F4484)-1</f>
        <v>7.1265903719190948E-3</v>
      </c>
      <c r="H4485" s="2">
        <v>39149</v>
      </c>
      <c r="I4485">
        <v>2169.14</v>
      </c>
      <c r="J4485">
        <f t="shared" ref="J4485:J4548" si="634">(I4485/I4484)-1</f>
        <v>7.1924407401386947E-3</v>
      </c>
      <c r="K4485">
        <f t="shared" si="630"/>
        <v>6.9964407401386947E-3</v>
      </c>
      <c r="L4485">
        <v>4.8589805360653372E-4</v>
      </c>
      <c r="N4485" s="2">
        <v>39149</v>
      </c>
      <c r="O4485">
        <v>27.32</v>
      </c>
      <c r="Q4485" s="2">
        <v>39149</v>
      </c>
      <c r="R4485">
        <v>32580.73</v>
      </c>
      <c r="S4485" s="8">
        <f t="shared" ref="S4485:S4548" si="635">R4485/R4484-1</f>
        <v>-1.0503071076966353E-2</v>
      </c>
      <c r="T4485" s="9">
        <f t="shared" si="631"/>
        <v>-1.0699071076966353E-2</v>
      </c>
      <c r="U4485" s="3">
        <f>Sheet1!$B$17+Sheet1!$B$18*'Portfolio allocation'!K4485</f>
        <v>8.5142930148298605E-3</v>
      </c>
      <c r="V4485" s="13">
        <f t="shared" ref="V4485:V4548" si="636">T4485-U4485</f>
        <v>-1.9213364091796213E-2</v>
      </c>
      <c r="W4485" s="13"/>
      <c r="X4485" s="2">
        <v>39149</v>
      </c>
      <c r="Y4485">
        <v>88.830299999999994</v>
      </c>
      <c r="AA4485" s="2">
        <v>39149</v>
      </c>
      <c r="AB4485">
        <v>1160.82</v>
      </c>
      <c r="AC4485">
        <f t="shared" ref="AC4485:AC4548" si="637">AB4485/AB4484-1</f>
        <v>-1.0003837789433256E-2</v>
      </c>
      <c r="AD4485">
        <f t="shared" si="632"/>
        <v>-1.0200237789433256E-2</v>
      </c>
      <c r="AE4485">
        <f>Sheet2!$B$17+Sheet2!$B$18*'Portfolio allocation'!K4485</f>
        <v>6.2748006128424839E-3</v>
      </c>
      <c r="AF4485">
        <f t="shared" ref="AF4485:AF4548" si="638">AD4485-AE4485</f>
        <v>-1.6475038402275738E-2</v>
      </c>
      <c r="AH4485" s="2">
        <v>39149</v>
      </c>
      <c r="AI4485">
        <v>4.5190000000000001</v>
      </c>
      <c r="AJ4485">
        <v>4.91</v>
      </c>
      <c r="AK4485">
        <v>1.3125500000000001</v>
      </c>
      <c r="AR4485" s="3"/>
    </row>
    <row r="4486" spans="1:44" hidden="1" outlineLevel="1" x14ac:dyDescent="0.2">
      <c r="A4486" s="2">
        <v>39150</v>
      </c>
      <c r="B4486">
        <v>14.09</v>
      </c>
      <c r="E4486" s="2">
        <v>39150</v>
      </c>
      <c r="F4486">
        <v>1402.85</v>
      </c>
      <c r="G4486">
        <f t="shared" si="633"/>
        <v>6.8478981945796491E-4</v>
      </c>
      <c r="H4486" s="2">
        <v>39150</v>
      </c>
      <c r="I4486">
        <v>2170.62</v>
      </c>
      <c r="J4486">
        <f t="shared" si="634"/>
        <v>6.8229805360653373E-4</v>
      </c>
      <c r="K4486">
        <f t="shared" si="630"/>
        <v>4.8589805360653372E-4</v>
      </c>
      <c r="L4486">
        <v>2.509703446941413E-3</v>
      </c>
      <c r="N4486" s="2">
        <v>39150</v>
      </c>
      <c r="O4486">
        <v>27.29</v>
      </c>
      <c r="Q4486" s="2">
        <v>39150</v>
      </c>
      <c r="R4486">
        <v>32544.95</v>
      </c>
      <c r="S4486" s="8">
        <f t="shared" si="635"/>
        <v>-1.0981951601451989E-3</v>
      </c>
      <c r="T4486" s="9">
        <f t="shared" si="631"/>
        <v>-1.2945951601451989E-3</v>
      </c>
      <c r="U4486" s="3">
        <f>Sheet1!$B$17+Sheet1!$B$18*'Portfolio allocation'!K4486</f>
        <v>1.0452334457463251E-3</v>
      </c>
      <c r="V4486" s="13">
        <f t="shared" si="636"/>
        <v>-2.339828605891524E-3</v>
      </c>
      <c r="W4486" s="13"/>
      <c r="X4486" s="2">
        <v>39150</v>
      </c>
      <c r="Y4486">
        <v>89.097700000000003</v>
      </c>
      <c r="AA4486" s="2">
        <v>39150</v>
      </c>
      <c r="AB4486">
        <v>1164.32</v>
      </c>
      <c r="AC4486">
        <f t="shared" si="637"/>
        <v>3.0151100084423454E-3</v>
      </c>
      <c r="AD4486">
        <f t="shared" si="632"/>
        <v>2.8159100084423454E-3</v>
      </c>
      <c r="AE4486">
        <f>Sheet2!$B$17+Sheet2!$B$18*'Portfolio allocation'!K4486</f>
        <v>4.8545995701179396E-4</v>
      </c>
      <c r="AF4486">
        <f t="shared" si="638"/>
        <v>2.3304500514305512E-3</v>
      </c>
      <c r="AH4486" s="2">
        <v>39150</v>
      </c>
      <c r="AI4486">
        <v>4.59</v>
      </c>
      <c r="AJ4486">
        <v>4.9800000000000004</v>
      </c>
      <c r="AK4486">
        <v>1.31135</v>
      </c>
      <c r="AR4486" s="3"/>
    </row>
    <row r="4487" spans="1:44" hidden="1" outlineLevel="1" x14ac:dyDescent="0.2">
      <c r="A4487" s="2">
        <v>39153</v>
      </c>
      <c r="B4487">
        <v>13.99</v>
      </c>
      <c r="E4487" s="2">
        <v>39153</v>
      </c>
      <c r="F4487">
        <v>1406.6</v>
      </c>
      <c r="G4487">
        <f t="shared" si="633"/>
        <v>2.6731297002531296E-3</v>
      </c>
      <c r="H4487" s="2">
        <v>39153</v>
      </c>
      <c r="I4487">
        <v>2176.5</v>
      </c>
      <c r="J4487">
        <f t="shared" si="634"/>
        <v>2.7089034469414131E-3</v>
      </c>
      <c r="K4487">
        <f t="shared" si="630"/>
        <v>2.509703446941413E-3</v>
      </c>
      <c r="L4487">
        <v>-2.0294885182632519E-2</v>
      </c>
      <c r="N4487" s="2">
        <v>39153</v>
      </c>
      <c r="O4487">
        <v>27.44</v>
      </c>
      <c r="Q4487" s="2">
        <v>39153</v>
      </c>
      <c r="R4487">
        <v>32723.83</v>
      </c>
      <c r="S4487" s="8">
        <f t="shared" si="635"/>
        <v>5.4963980586850703E-3</v>
      </c>
      <c r="T4487" s="9">
        <f t="shared" si="631"/>
        <v>5.2971980586850702E-3</v>
      </c>
      <c r="U4487" s="3">
        <f>Sheet1!$B$17+Sheet1!$B$18*'Portfolio allocation'!K4487</f>
        <v>3.3669942830294977E-3</v>
      </c>
      <c r="V4487" s="13">
        <f t="shared" si="636"/>
        <v>1.9302037756555725E-3</v>
      </c>
      <c r="W4487" s="13"/>
      <c r="X4487" s="2">
        <v>39153</v>
      </c>
      <c r="Y4487">
        <v>89.890500000000003</v>
      </c>
      <c r="AA4487" s="2">
        <v>39153</v>
      </c>
      <c r="AB4487">
        <v>1174.68</v>
      </c>
      <c r="AC4487">
        <f t="shared" si="637"/>
        <v>8.8978974852276238E-3</v>
      </c>
      <c r="AD4487">
        <f t="shared" si="632"/>
        <v>8.6994974852276242E-3</v>
      </c>
      <c r="AE4487">
        <f>Sheet2!$B$17+Sheet2!$B$18*'Portfolio allocation'!K4487</f>
        <v>2.2850793447104605E-3</v>
      </c>
      <c r="AF4487">
        <f t="shared" si="638"/>
        <v>6.4144181405171637E-3</v>
      </c>
      <c r="AH4487" s="2">
        <v>39153</v>
      </c>
      <c r="AI4487">
        <v>4.5540000000000003</v>
      </c>
      <c r="AJ4487">
        <v>4.96</v>
      </c>
      <c r="AK4487">
        <v>1.3185500000000001</v>
      </c>
      <c r="AR4487" s="3"/>
    </row>
    <row r="4488" spans="1:44" hidden="1" outlineLevel="1" x14ac:dyDescent="0.2">
      <c r="A4488" s="2">
        <v>39154</v>
      </c>
      <c r="B4488">
        <v>18.13</v>
      </c>
      <c r="E4488" s="2">
        <v>39154</v>
      </c>
      <c r="F4488">
        <v>1377.95</v>
      </c>
      <c r="G4488">
        <f t="shared" si="633"/>
        <v>-2.0368263898762895E-2</v>
      </c>
      <c r="H4488" s="2">
        <v>39154</v>
      </c>
      <c r="I4488">
        <v>2132.7600000000002</v>
      </c>
      <c r="J4488">
        <f t="shared" si="634"/>
        <v>-2.0096485182632517E-2</v>
      </c>
      <c r="K4488">
        <f t="shared" si="630"/>
        <v>-2.0294885182632519E-2</v>
      </c>
      <c r="L4488">
        <v>6.5651920703687378E-3</v>
      </c>
      <c r="N4488" s="2">
        <v>39154</v>
      </c>
      <c r="O4488">
        <v>26.72</v>
      </c>
      <c r="Q4488" s="2">
        <v>39154</v>
      </c>
      <c r="R4488">
        <v>31865.18</v>
      </c>
      <c r="S4488" s="8">
        <f t="shared" si="635"/>
        <v>-2.6239288005102113E-2</v>
      </c>
      <c r="T4488" s="9">
        <f t="shared" si="631"/>
        <v>-2.6437688005102114E-2</v>
      </c>
      <c r="U4488" s="3">
        <f>Sheet1!$B$17+Sheet1!$B$18*'Portfolio allocation'!K4488</f>
        <v>-2.2795007737950779E-2</v>
      </c>
      <c r="V4488" s="13">
        <f t="shared" si="636"/>
        <v>-3.6426802671513346E-3</v>
      </c>
      <c r="W4488" s="13"/>
      <c r="X4488" s="2">
        <v>39154</v>
      </c>
      <c r="Y4488">
        <v>88.553299999999993</v>
      </c>
      <c r="AA4488" s="2">
        <v>39154</v>
      </c>
      <c r="AB4488">
        <v>1157.2</v>
      </c>
      <c r="AC4488">
        <f t="shared" si="637"/>
        <v>-1.488064834678382E-2</v>
      </c>
      <c r="AD4488">
        <f t="shared" si="632"/>
        <v>-1.507664834678382E-2</v>
      </c>
      <c r="AE4488">
        <f>Sheet2!$B$17+Sheet2!$B$18*'Portfolio allocation'!K4488</f>
        <v>-1.7993342662381694E-2</v>
      </c>
      <c r="AF4488">
        <f t="shared" si="638"/>
        <v>2.9166943155978734E-3</v>
      </c>
      <c r="AH4488" s="2">
        <v>39154</v>
      </c>
      <c r="AI4488">
        <v>4.4960000000000004</v>
      </c>
      <c r="AJ4488">
        <v>4.9000000000000004</v>
      </c>
      <c r="AK4488">
        <v>1.31995</v>
      </c>
      <c r="AR4488" s="3"/>
    </row>
    <row r="4489" spans="1:44" hidden="1" outlineLevel="1" x14ac:dyDescent="0.2">
      <c r="A4489" s="2">
        <v>39155</v>
      </c>
      <c r="B4489">
        <v>17.27</v>
      </c>
      <c r="E4489" s="2">
        <v>39155</v>
      </c>
      <c r="F4489">
        <v>1387.17</v>
      </c>
      <c r="G4489">
        <f t="shared" si="633"/>
        <v>6.6910990964839101E-3</v>
      </c>
      <c r="H4489" s="2">
        <v>39155</v>
      </c>
      <c r="I4489">
        <v>2147.1799999999998</v>
      </c>
      <c r="J4489">
        <f t="shared" si="634"/>
        <v>6.7611920703687378E-3</v>
      </c>
      <c r="K4489">
        <f t="shared" si="630"/>
        <v>6.5651920703687378E-3</v>
      </c>
      <c r="L4489">
        <v>3.5294171182668052E-3</v>
      </c>
      <c r="N4489" s="2">
        <v>39155</v>
      </c>
      <c r="O4489">
        <v>27.4</v>
      </c>
      <c r="Q4489" s="2">
        <v>39155</v>
      </c>
      <c r="R4489">
        <v>32676.13</v>
      </c>
      <c r="S4489" s="8">
        <f t="shared" si="635"/>
        <v>2.5449409041467863E-2</v>
      </c>
      <c r="T4489" s="9">
        <f t="shared" si="631"/>
        <v>2.5253409041467861E-2</v>
      </c>
      <c r="U4489" s="3">
        <f>Sheet1!$B$17+Sheet1!$B$18*'Portfolio allocation'!K4489</f>
        <v>8.0195536115750567E-3</v>
      </c>
      <c r="V4489" s="13">
        <f t="shared" si="636"/>
        <v>1.7233855429892805E-2</v>
      </c>
      <c r="W4489" s="13"/>
      <c r="X4489" s="2">
        <v>39155</v>
      </c>
      <c r="Y4489">
        <v>89.556200000000004</v>
      </c>
      <c r="AA4489" s="2">
        <v>39155</v>
      </c>
      <c r="AB4489">
        <v>1170.31</v>
      </c>
      <c r="AC4489">
        <f t="shared" si="637"/>
        <v>1.1329070169374234E-2</v>
      </c>
      <c r="AD4489">
        <f t="shared" si="632"/>
        <v>1.1132670169374234E-2</v>
      </c>
      <c r="AE4489">
        <f>Sheet2!$B$17+Sheet2!$B$18*'Portfolio allocation'!K4489</f>
        <v>5.8913232935344133E-3</v>
      </c>
      <c r="AF4489">
        <f t="shared" si="638"/>
        <v>5.2413468758398208E-3</v>
      </c>
      <c r="AH4489" s="2">
        <v>39155</v>
      </c>
      <c r="AI4489">
        <v>4.524</v>
      </c>
      <c r="AJ4489">
        <v>4.91</v>
      </c>
      <c r="AK4489">
        <v>1.3226500000000001</v>
      </c>
      <c r="AR4489" s="3"/>
    </row>
    <row r="4490" spans="1:44" hidden="1" outlineLevel="1" x14ac:dyDescent="0.2">
      <c r="A4490" s="2">
        <v>39156</v>
      </c>
      <c r="B4490">
        <v>16.43</v>
      </c>
      <c r="E4490" s="2">
        <v>39156</v>
      </c>
      <c r="F4490">
        <v>1392.28</v>
      </c>
      <c r="G4490">
        <f t="shared" si="633"/>
        <v>3.6837590201632686E-3</v>
      </c>
      <c r="H4490" s="2">
        <v>39156</v>
      </c>
      <c r="I4490">
        <v>2155.1799999999998</v>
      </c>
      <c r="J4490">
        <f t="shared" si="634"/>
        <v>3.7258171182668054E-3</v>
      </c>
      <c r="K4490">
        <f t="shared" si="630"/>
        <v>3.5294171182668052E-3</v>
      </c>
      <c r="L4490">
        <v>-4.0251865254874366E-3</v>
      </c>
      <c r="N4490" s="2">
        <v>39156</v>
      </c>
      <c r="O4490">
        <v>27.28</v>
      </c>
      <c r="Q4490" s="2">
        <v>39156</v>
      </c>
      <c r="R4490">
        <v>32533.03</v>
      </c>
      <c r="S4490" s="8">
        <f t="shared" si="635"/>
        <v>-4.3793435758764376E-3</v>
      </c>
      <c r="T4490" s="9">
        <f t="shared" si="631"/>
        <v>-4.5757435758764379E-3</v>
      </c>
      <c r="U4490" s="3">
        <f>Sheet1!$B$17+Sheet1!$B$18*'Portfolio allocation'!K4490</f>
        <v>4.5368356497551103E-3</v>
      </c>
      <c r="V4490" s="13">
        <f t="shared" si="636"/>
        <v>-9.1125792256315473E-3</v>
      </c>
      <c r="W4490" s="13"/>
      <c r="X4490" s="2">
        <v>39156</v>
      </c>
      <c r="Y4490">
        <v>89.260099999999994</v>
      </c>
      <c r="AA4490" s="2">
        <v>39156</v>
      </c>
      <c r="AB4490">
        <v>1166.44</v>
      </c>
      <c r="AC4490">
        <f t="shared" si="637"/>
        <v>-3.306816142731317E-3</v>
      </c>
      <c r="AD4490">
        <f t="shared" si="632"/>
        <v>-3.5040161427313168E-3</v>
      </c>
      <c r="AE4490">
        <f>Sheet2!$B$17+Sheet2!$B$18*'Portfolio allocation'!K4490</f>
        <v>3.1918347565016315E-3</v>
      </c>
      <c r="AF4490">
        <f t="shared" si="638"/>
        <v>-6.6958508992329482E-3</v>
      </c>
      <c r="AH4490" s="2">
        <v>39156</v>
      </c>
      <c r="AI4490">
        <v>4.5359999999999996</v>
      </c>
      <c r="AJ4490">
        <v>4.93</v>
      </c>
      <c r="AK4490">
        <v>1.3247500000000001</v>
      </c>
      <c r="AR4490" s="3"/>
    </row>
    <row r="4491" spans="1:44" hidden="1" outlineLevel="1" x14ac:dyDescent="0.2">
      <c r="A4491" s="2">
        <v>39157</v>
      </c>
      <c r="B4491">
        <v>16.79</v>
      </c>
      <c r="E4491" s="2">
        <v>39157</v>
      </c>
      <c r="F4491">
        <v>1386.95</v>
      </c>
      <c r="G4491">
        <f t="shared" si="633"/>
        <v>-3.8282529376274521E-3</v>
      </c>
      <c r="H4491" s="2">
        <v>39157</v>
      </c>
      <c r="I4491">
        <v>2146.9299999999998</v>
      </c>
      <c r="J4491">
        <f t="shared" si="634"/>
        <v>-3.8279865254874368E-3</v>
      </c>
      <c r="K4491">
        <f t="shared" si="630"/>
        <v>-4.0251865254874366E-3</v>
      </c>
      <c r="L4491">
        <v>1.0701284094032069E-2</v>
      </c>
      <c r="N4491" s="2">
        <v>39157</v>
      </c>
      <c r="O4491">
        <v>27.33</v>
      </c>
      <c r="Q4491" s="2">
        <v>39157</v>
      </c>
      <c r="R4491">
        <v>32592.639999999999</v>
      </c>
      <c r="S4491" s="8">
        <f t="shared" si="635"/>
        <v>1.8322916740309836E-3</v>
      </c>
      <c r="T4491" s="9">
        <f t="shared" si="631"/>
        <v>1.6350916740309836E-3</v>
      </c>
      <c r="U4491" s="3">
        <f>Sheet1!$B$17+Sheet1!$B$18*'Portfolio allocation'!K4491</f>
        <v>-4.1299971094770002E-3</v>
      </c>
      <c r="V4491" s="13">
        <f t="shared" si="636"/>
        <v>5.765088783507984E-3</v>
      </c>
      <c r="W4491" s="13"/>
      <c r="X4491" s="2">
        <v>39157</v>
      </c>
      <c r="Y4491">
        <v>89.069100000000006</v>
      </c>
      <c r="AA4491" s="2">
        <v>39157</v>
      </c>
      <c r="AB4491">
        <v>1163.94</v>
      </c>
      <c r="AC4491">
        <f t="shared" si="637"/>
        <v>-2.1432735502897593E-3</v>
      </c>
      <c r="AD4491">
        <f t="shared" si="632"/>
        <v>-2.3412735502897591E-3</v>
      </c>
      <c r="AE4491">
        <f>Sheet2!$B$17+Sheet2!$B$18*'Portfolio allocation'!K4491</f>
        <v>-3.5259115388950068E-3</v>
      </c>
      <c r="AF4491">
        <f t="shared" si="638"/>
        <v>1.1846379886052477E-3</v>
      </c>
      <c r="AH4491" s="2">
        <v>39157</v>
      </c>
      <c r="AI4491">
        <v>4.5460000000000003</v>
      </c>
      <c r="AJ4491">
        <v>4.95</v>
      </c>
      <c r="AK4491">
        <v>1.3306500000000001</v>
      </c>
      <c r="AR4491" s="3"/>
    </row>
    <row r="4492" spans="1:44" hidden="1" outlineLevel="1" x14ac:dyDescent="0.2">
      <c r="A4492" s="2">
        <v>39160</v>
      </c>
      <c r="B4492">
        <v>14.59</v>
      </c>
      <c r="E4492" s="2">
        <v>39160</v>
      </c>
      <c r="F4492">
        <v>1402.06</v>
      </c>
      <c r="G4492">
        <f t="shared" si="633"/>
        <v>1.0894408594397609E-2</v>
      </c>
      <c r="H4492" s="2">
        <v>39160</v>
      </c>
      <c r="I4492">
        <v>2170.33</v>
      </c>
      <c r="J4492">
        <f t="shared" si="634"/>
        <v>1.0899284094032069E-2</v>
      </c>
      <c r="K4492">
        <f t="shared" si="630"/>
        <v>1.0701284094032069E-2</v>
      </c>
      <c r="L4492">
        <v>6.1462572641026048E-3</v>
      </c>
      <c r="N4492" s="2">
        <v>39160</v>
      </c>
      <c r="O4492">
        <v>27.83</v>
      </c>
      <c r="Q4492" s="2">
        <v>39160</v>
      </c>
      <c r="R4492">
        <v>33188.93</v>
      </c>
      <c r="S4492" s="8">
        <f t="shared" si="635"/>
        <v>1.8295234752385925E-2</v>
      </c>
      <c r="T4492" s="9">
        <f t="shared" si="631"/>
        <v>1.8097234752385925E-2</v>
      </c>
      <c r="U4492" s="3">
        <f>Sheet1!$B$17+Sheet1!$B$18*'Portfolio allocation'!K4492</f>
        <v>1.2764583203633178E-2</v>
      </c>
      <c r="V4492" s="13">
        <f t="shared" si="636"/>
        <v>5.3326515487527471E-3</v>
      </c>
      <c r="W4492" s="13"/>
      <c r="X4492" s="2">
        <v>39160</v>
      </c>
      <c r="Y4492">
        <v>89.775899999999993</v>
      </c>
      <c r="AA4492" s="2">
        <v>39160</v>
      </c>
      <c r="AB4492">
        <v>1173.18</v>
      </c>
      <c r="AC4492">
        <f t="shared" si="637"/>
        <v>7.9385535336873314E-3</v>
      </c>
      <c r="AD4492">
        <f t="shared" si="632"/>
        <v>7.7401535336873318E-3</v>
      </c>
      <c r="AE4492">
        <f>Sheet2!$B$17+Sheet2!$B$18*'Portfolio allocation'!K4492</f>
        <v>9.5692418422269471E-3</v>
      </c>
      <c r="AF4492">
        <f t="shared" si="638"/>
        <v>-1.8290883085396153E-3</v>
      </c>
      <c r="AH4492" s="2">
        <v>39160</v>
      </c>
      <c r="AI4492">
        <v>4.57</v>
      </c>
      <c r="AJ4492">
        <v>4.96</v>
      </c>
      <c r="AK4492">
        <v>1.32985</v>
      </c>
      <c r="AR4492" s="3"/>
    </row>
    <row r="4493" spans="1:44" hidden="1" outlineLevel="1" x14ac:dyDescent="0.2">
      <c r="A4493" s="2">
        <v>39161</v>
      </c>
      <c r="B4493">
        <v>13.27</v>
      </c>
      <c r="E4493" s="2">
        <v>39161</v>
      </c>
      <c r="F4493">
        <v>1410.94</v>
      </c>
      <c r="G4493">
        <f t="shared" si="633"/>
        <v>6.3335377943882776E-3</v>
      </c>
      <c r="H4493" s="2">
        <v>39161</v>
      </c>
      <c r="I4493">
        <v>2184.1</v>
      </c>
      <c r="J4493">
        <f t="shared" si="634"/>
        <v>6.3446572641026044E-3</v>
      </c>
      <c r="K4493">
        <f t="shared" si="630"/>
        <v>6.1462572641026048E-3</v>
      </c>
      <c r="L4493">
        <v>1.6907843889931849E-2</v>
      </c>
      <c r="N4493" s="2">
        <v>39161</v>
      </c>
      <c r="O4493">
        <v>27.84</v>
      </c>
      <c r="Q4493" s="2">
        <v>39161</v>
      </c>
      <c r="R4493">
        <v>33200.86</v>
      </c>
      <c r="S4493" s="8">
        <f t="shared" si="635"/>
        <v>3.5945720455576868E-4</v>
      </c>
      <c r="T4493" s="9">
        <f t="shared" si="631"/>
        <v>1.6105720455576869E-4</v>
      </c>
      <c r="U4493" s="3">
        <f>Sheet1!$B$17+Sheet1!$B$18*'Portfolio allocation'!K4493</f>
        <v>7.5389409846066437E-3</v>
      </c>
      <c r="V4493" s="13">
        <f t="shared" si="636"/>
        <v>-7.3778837800508746E-3</v>
      </c>
      <c r="W4493" s="13"/>
      <c r="X4493" s="2">
        <v>39161</v>
      </c>
      <c r="Y4493">
        <v>90.263000000000005</v>
      </c>
      <c r="AA4493" s="2">
        <v>39161</v>
      </c>
      <c r="AB4493">
        <v>1179.54</v>
      </c>
      <c r="AC4493">
        <f t="shared" si="637"/>
        <v>5.4211629928910821E-3</v>
      </c>
      <c r="AD4493">
        <f t="shared" si="632"/>
        <v>5.223562992891082E-3</v>
      </c>
      <c r="AE4493">
        <f>Sheet2!$B$17+Sheet2!$B$18*'Portfolio allocation'!K4493</f>
        <v>5.5187957758090142E-3</v>
      </c>
      <c r="AF4493">
        <f t="shared" si="638"/>
        <v>-2.9523278291793218E-4</v>
      </c>
      <c r="AH4493" s="2">
        <v>39161</v>
      </c>
      <c r="AI4493">
        <v>4.5519999999999996</v>
      </c>
      <c r="AJ4493">
        <v>4.9400000000000004</v>
      </c>
      <c r="AK4493">
        <v>1.3290500000000001</v>
      </c>
      <c r="AR4493" s="3"/>
    </row>
    <row r="4494" spans="1:44" hidden="1" outlineLevel="1" x14ac:dyDescent="0.2">
      <c r="A4494" s="2">
        <v>39162</v>
      </c>
      <c r="B4494">
        <v>12.19</v>
      </c>
      <c r="E4494" s="2">
        <v>39162</v>
      </c>
      <c r="F4494">
        <v>1435.04</v>
      </c>
      <c r="G4494">
        <f t="shared" si="633"/>
        <v>1.7080811373977545E-2</v>
      </c>
      <c r="H4494" s="2">
        <v>39162</v>
      </c>
      <c r="I4494">
        <v>2221.46</v>
      </c>
      <c r="J4494">
        <f t="shared" si="634"/>
        <v>1.7105443889931848E-2</v>
      </c>
      <c r="K4494">
        <f t="shared" si="630"/>
        <v>1.6907843889931849E-2</v>
      </c>
      <c r="L4494">
        <v>-5.4672043430907123E-4</v>
      </c>
      <c r="N4494" s="2">
        <v>39162</v>
      </c>
      <c r="O4494">
        <v>28.52</v>
      </c>
      <c r="Q4494" s="2">
        <v>39162</v>
      </c>
      <c r="R4494">
        <v>34011.79</v>
      </c>
      <c r="S4494" s="8">
        <f t="shared" si="635"/>
        <v>2.4424969714639921E-2</v>
      </c>
      <c r="T4494" s="9">
        <f t="shared" si="631"/>
        <v>2.4227369714639922E-2</v>
      </c>
      <c r="U4494" s="3">
        <f>Sheet1!$B$17+Sheet1!$B$18*'Portfolio allocation'!K4494</f>
        <v>1.9884905896632301E-2</v>
      </c>
      <c r="V4494" s="13">
        <f t="shared" si="636"/>
        <v>4.3424638180076212E-3</v>
      </c>
      <c r="W4494" s="13"/>
      <c r="X4494" s="2">
        <v>39162</v>
      </c>
      <c r="Y4494">
        <v>91.084500000000006</v>
      </c>
      <c r="AA4494" s="2">
        <v>39162</v>
      </c>
      <c r="AB4494">
        <v>1190.28</v>
      </c>
      <c r="AC4494">
        <f t="shared" si="637"/>
        <v>9.1052444173151947E-3</v>
      </c>
      <c r="AD4494">
        <f t="shared" si="632"/>
        <v>8.9096444173151941E-3</v>
      </c>
      <c r="AE4494">
        <f>Sheet2!$B$17+Sheet2!$B$18*'Portfolio allocation'!K4494</f>
        <v>1.5088273156402378E-2</v>
      </c>
      <c r="AF4494">
        <f t="shared" si="638"/>
        <v>-6.1786287390871841E-3</v>
      </c>
      <c r="AH4494" s="2">
        <v>39162</v>
      </c>
      <c r="AI4494">
        <v>4.5209999999999999</v>
      </c>
      <c r="AJ4494">
        <v>4.8899999999999997</v>
      </c>
      <c r="AK4494">
        <v>1.3304499999999999</v>
      </c>
      <c r="AR4494" s="3"/>
    </row>
    <row r="4495" spans="1:44" hidden="1" outlineLevel="1" x14ac:dyDescent="0.2">
      <c r="A4495" s="2">
        <v>39163</v>
      </c>
      <c r="B4495">
        <v>12.93</v>
      </c>
      <c r="E4495" s="2">
        <v>39163</v>
      </c>
      <c r="F4495">
        <v>1434.54</v>
      </c>
      <c r="G4495">
        <f t="shared" si="633"/>
        <v>-3.4842234362808533E-4</v>
      </c>
      <c r="H4495" s="2">
        <v>39163</v>
      </c>
      <c r="I4495">
        <v>2220.6799999999998</v>
      </c>
      <c r="J4495">
        <f t="shared" si="634"/>
        <v>-3.5112043430907125E-4</v>
      </c>
      <c r="K4495">
        <f t="shared" si="630"/>
        <v>-5.4672043430907123E-4</v>
      </c>
      <c r="L4495">
        <v>9.0236254120355732E-4</v>
      </c>
      <c r="N4495" s="2">
        <v>39163</v>
      </c>
      <c r="O4495">
        <v>28.27</v>
      </c>
      <c r="Q4495" s="2">
        <v>39163</v>
      </c>
      <c r="R4495">
        <v>33713.65</v>
      </c>
      <c r="S4495" s="8">
        <f t="shared" si="635"/>
        <v>-8.7657838649479736E-3</v>
      </c>
      <c r="T4495" s="9">
        <f t="shared" si="631"/>
        <v>-8.9613838649479742E-3</v>
      </c>
      <c r="U4495" s="3">
        <f>Sheet1!$B$17+Sheet1!$B$18*'Portfolio allocation'!K4495</f>
        <v>-1.3941265362312427E-4</v>
      </c>
      <c r="V4495" s="13">
        <f t="shared" si="636"/>
        <v>-8.8219712113248496E-3</v>
      </c>
      <c r="W4495" s="13"/>
      <c r="X4495" s="2">
        <v>39163</v>
      </c>
      <c r="Y4495">
        <v>90.9221</v>
      </c>
      <c r="AA4495" s="2">
        <v>39163</v>
      </c>
      <c r="AB4495">
        <v>1188.1600000000001</v>
      </c>
      <c r="AC4495">
        <f t="shared" si="637"/>
        <v>-1.7810935242127401E-3</v>
      </c>
      <c r="AD4495">
        <f t="shared" si="632"/>
        <v>-1.9774935242127404E-3</v>
      </c>
      <c r="AE4495">
        <f>Sheet2!$B$17+Sheet2!$B$18*'Portfolio allocation'!K4495</f>
        <v>-4.3277074692304194E-4</v>
      </c>
      <c r="AF4495">
        <f t="shared" si="638"/>
        <v>-1.5447227772896984E-3</v>
      </c>
      <c r="AH4495" s="2">
        <v>39163</v>
      </c>
      <c r="AI4495">
        <v>4.5919999999999996</v>
      </c>
      <c r="AJ4495">
        <v>4.91</v>
      </c>
      <c r="AK4495">
        <v>1.33585</v>
      </c>
      <c r="AR4495" s="3"/>
    </row>
    <row r="4496" spans="1:44" hidden="1" outlineLevel="1" x14ac:dyDescent="0.2">
      <c r="A4496" s="2">
        <v>39164</v>
      </c>
      <c r="B4496">
        <v>12.95</v>
      </c>
      <c r="E4496" s="2">
        <v>39164</v>
      </c>
      <c r="F4496">
        <v>1436.11</v>
      </c>
      <c r="G4496">
        <f t="shared" si="633"/>
        <v>1.0944274819801869E-3</v>
      </c>
      <c r="H4496" s="2">
        <v>39164</v>
      </c>
      <c r="I4496">
        <v>2223.12</v>
      </c>
      <c r="J4496">
        <f t="shared" si="634"/>
        <v>1.0987625412035573E-3</v>
      </c>
      <c r="K4496">
        <f t="shared" si="630"/>
        <v>9.0236254120355732E-4</v>
      </c>
      <c r="L4496">
        <v>7.6541110511375312E-4</v>
      </c>
      <c r="N4496" s="2">
        <v>39164</v>
      </c>
      <c r="O4496">
        <v>28.02</v>
      </c>
      <c r="Q4496" s="2">
        <v>39164</v>
      </c>
      <c r="R4496">
        <v>33415.519999999997</v>
      </c>
      <c r="S4496" s="8">
        <f t="shared" si="635"/>
        <v>-8.8430057261674744E-3</v>
      </c>
      <c r="T4496" s="9">
        <f t="shared" si="631"/>
        <v>-9.0394057261674737E-3</v>
      </c>
      <c r="U4496" s="3">
        <f>Sheet1!$B$17+Sheet1!$B$18*'Portfolio allocation'!K4496</f>
        <v>1.523012060531336E-3</v>
      </c>
      <c r="V4496" s="13">
        <f t="shared" si="636"/>
        <v>-1.056241778669881E-2</v>
      </c>
      <c r="W4496" s="13"/>
      <c r="X4496" s="2">
        <v>39164</v>
      </c>
      <c r="Y4496">
        <v>90.769300000000001</v>
      </c>
      <c r="AA4496" s="2">
        <v>39164</v>
      </c>
      <c r="AB4496">
        <v>1186.1600000000001</v>
      </c>
      <c r="AC4496">
        <f t="shared" si="637"/>
        <v>-1.6832749798006974E-3</v>
      </c>
      <c r="AD4496">
        <f t="shared" si="632"/>
        <v>-1.8804749798006974E-3</v>
      </c>
      <c r="AE4496">
        <f>Sheet2!$B$17+Sheet2!$B$18*'Portfolio allocation'!K4496</f>
        <v>8.5579080435309177E-4</v>
      </c>
      <c r="AF4496">
        <f t="shared" si="638"/>
        <v>-2.7362657841537891E-3</v>
      </c>
      <c r="AH4496" s="2">
        <v>39164</v>
      </c>
      <c r="AI4496">
        <v>4.6159999999999997</v>
      </c>
      <c r="AJ4496">
        <v>4.93</v>
      </c>
      <c r="AK4496">
        <v>1.3301499999999999</v>
      </c>
      <c r="AR4496" s="3"/>
    </row>
    <row r="4497" spans="1:44" hidden="1" outlineLevel="1" x14ac:dyDescent="0.2">
      <c r="A4497" s="2">
        <v>39167</v>
      </c>
      <c r="B4497">
        <v>13.16</v>
      </c>
      <c r="E4497" s="2">
        <v>39167</v>
      </c>
      <c r="F4497">
        <v>1437.5</v>
      </c>
      <c r="G4497">
        <f t="shared" si="633"/>
        <v>9.6789243163830641E-4</v>
      </c>
      <c r="H4497" s="2">
        <v>39167</v>
      </c>
      <c r="I4497">
        <v>2225.2600000000002</v>
      </c>
      <c r="J4497">
        <f t="shared" si="634"/>
        <v>9.6261110511375314E-4</v>
      </c>
      <c r="K4497">
        <f t="shared" si="630"/>
        <v>7.6541110511375312E-4</v>
      </c>
      <c r="L4497">
        <v>-6.3709593773312459E-3</v>
      </c>
      <c r="N4497" s="2">
        <v>39167</v>
      </c>
      <c r="O4497">
        <v>28.22</v>
      </c>
      <c r="Q4497" s="2">
        <v>39167</v>
      </c>
      <c r="R4497">
        <v>33654.019999999997</v>
      </c>
      <c r="S4497" s="8">
        <f t="shared" si="635"/>
        <v>7.1374020215755341E-3</v>
      </c>
      <c r="T4497" s="9">
        <f t="shared" si="631"/>
        <v>6.9402020215755342E-3</v>
      </c>
      <c r="U4497" s="3">
        <f>Sheet1!$B$17+Sheet1!$B$18*'Portfolio allocation'!K4497</f>
        <v>1.3658979022381614E-3</v>
      </c>
      <c r="V4497" s="13">
        <f t="shared" si="636"/>
        <v>5.5743041193373729E-3</v>
      </c>
      <c r="W4497" s="13"/>
      <c r="X4497" s="2">
        <v>39167</v>
      </c>
      <c r="Y4497">
        <v>90.740600000000001</v>
      </c>
      <c r="AA4497" s="2">
        <v>39167</v>
      </c>
      <c r="AB4497">
        <v>1185.78</v>
      </c>
      <c r="AC4497">
        <f t="shared" si="637"/>
        <v>-3.2036150266412378E-4</v>
      </c>
      <c r="AD4497">
        <f t="shared" si="632"/>
        <v>-5.1676150266412378E-4</v>
      </c>
      <c r="AE4497">
        <f>Sheet2!$B$17+Sheet2!$B$18*'Portfolio allocation'!K4497</f>
        <v>7.3401009343490294E-4</v>
      </c>
      <c r="AF4497">
        <f t="shared" si="638"/>
        <v>-1.2507715960990268E-3</v>
      </c>
      <c r="AH4497" s="2">
        <v>39167</v>
      </c>
      <c r="AI4497">
        <v>4.5890000000000004</v>
      </c>
      <c r="AJ4497">
        <v>4.91</v>
      </c>
      <c r="AK4497">
        <v>1.33325</v>
      </c>
      <c r="AR4497" s="3"/>
    </row>
    <row r="4498" spans="1:44" hidden="1" outlineLevel="1" x14ac:dyDescent="0.2">
      <c r="A4498" s="2">
        <v>39168</v>
      </c>
      <c r="B4498">
        <v>13.48</v>
      </c>
      <c r="E4498" s="2">
        <v>39168</v>
      </c>
      <c r="F4498">
        <v>1428.61</v>
      </c>
      <c r="G4498">
        <f t="shared" si="633"/>
        <v>-6.1843478260870111E-3</v>
      </c>
      <c r="H4498" s="2">
        <v>39168</v>
      </c>
      <c r="I4498">
        <v>2211.52</v>
      </c>
      <c r="J4498">
        <f t="shared" si="634"/>
        <v>-6.1745593773312457E-3</v>
      </c>
      <c r="K4498">
        <f t="shared" si="630"/>
        <v>-6.3709593773312459E-3</v>
      </c>
      <c r="L4498">
        <v>-7.9467255679350896E-3</v>
      </c>
      <c r="N4498" s="2">
        <v>39168</v>
      </c>
      <c r="O4498">
        <v>27.72</v>
      </c>
      <c r="Q4498" s="2">
        <v>39168</v>
      </c>
      <c r="R4498">
        <v>33057.74</v>
      </c>
      <c r="S4498" s="8">
        <f t="shared" si="635"/>
        <v>-1.7717942759884253E-2</v>
      </c>
      <c r="T4498" s="9">
        <f t="shared" si="631"/>
        <v>-1.7914342759884253E-2</v>
      </c>
      <c r="U4498" s="3">
        <f>Sheet1!$B$17+Sheet1!$B$18*'Portfolio allocation'!K4498</f>
        <v>-6.8211271749021272E-3</v>
      </c>
      <c r="V4498" s="13">
        <f t="shared" si="636"/>
        <v>-1.1093215584982125E-2</v>
      </c>
      <c r="W4498" s="13"/>
      <c r="X4498" s="2">
        <v>39168</v>
      </c>
      <c r="Y4498">
        <v>90.482699999999994</v>
      </c>
      <c r="AA4498" s="2">
        <v>39168</v>
      </c>
      <c r="AB4498">
        <v>1182.4100000000001</v>
      </c>
      <c r="AC4498">
        <f t="shared" si="637"/>
        <v>-2.8420111656461966E-3</v>
      </c>
      <c r="AD4498">
        <f t="shared" si="632"/>
        <v>-3.0384111656461968E-3</v>
      </c>
      <c r="AE4498">
        <f>Sheet2!$B$17+Sheet2!$B$18*'Portfolio allocation'!K4498</f>
        <v>-5.6118326048325848E-3</v>
      </c>
      <c r="AF4498">
        <f t="shared" si="638"/>
        <v>2.573421439186388E-3</v>
      </c>
      <c r="AH4498" s="2">
        <v>39168</v>
      </c>
      <c r="AI4498">
        <v>4.6130000000000004</v>
      </c>
      <c r="AJ4498">
        <v>4.91</v>
      </c>
      <c r="AK4498">
        <v>1.3347500000000001</v>
      </c>
      <c r="AR4498" s="3"/>
    </row>
    <row r="4499" spans="1:44" hidden="1" outlineLevel="1" x14ac:dyDescent="0.2">
      <c r="A4499" s="2">
        <v>39169</v>
      </c>
      <c r="B4499">
        <v>14.98</v>
      </c>
      <c r="E4499" s="2">
        <v>39169</v>
      </c>
      <c r="F4499">
        <v>1417.23</v>
      </c>
      <c r="G4499">
        <f t="shared" si="633"/>
        <v>-7.9657849238069511E-3</v>
      </c>
      <c r="H4499" s="2">
        <v>39169</v>
      </c>
      <c r="I4499">
        <v>2194.38</v>
      </c>
      <c r="J4499">
        <f t="shared" si="634"/>
        <v>-7.7503255679350902E-3</v>
      </c>
      <c r="K4499">
        <f t="shared" si="630"/>
        <v>-7.9467255679350896E-3</v>
      </c>
      <c r="L4499">
        <v>3.5863895587818512E-3</v>
      </c>
      <c r="N4499" s="2">
        <v>39169</v>
      </c>
      <c r="O4499">
        <v>27.64</v>
      </c>
      <c r="Q4499" s="2">
        <v>39169</v>
      </c>
      <c r="R4499">
        <v>32962.36</v>
      </c>
      <c r="S4499" s="8">
        <f t="shared" si="635"/>
        <v>-2.8852547088820124E-3</v>
      </c>
      <c r="T4499" s="9">
        <f t="shared" si="631"/>
        <v>-3.0816547088820126E-3</v>
      </c>
      <c r="U4499" s="3">
        <f>Sheet1!$B$17+Sheet1!$B$18*'Portfolio allocation'!K4499</f>
        <v>-8.6288860839888546E-3</v>
      </c>
      <c r="V4499" s="13">
        <f t="shared" si="636"/>
        <v>5.547231375106842E-3</v>
      </c>
      <c r="W4499" s="13"/>
      <c r="X4499" s="2">
        <v>39169</v>
      </c>
      <c r="Y4499">
        <v>90.033799999999999</v>
      </c>
      <c r="AA4499" s="2">
        <v>39169</v>
      </c>
      <c r="AB4499">
        <v>1176.55</v>
      </c>
      <c r="AC4499">
        <f t="shared" si="637"/>
        <v>-4.9559797363013525E-3</v>
      </c>
      <c r="AD4499">
        <f t="shared" si="632"/>
        <v>-5.1519797363013525E-3</v>
      </c>
      <c r="AE4499">
        <f>Sheet2!$B$17+Sheet2!$B$18*'Portfolio allocation'!K4499</f>
        <v>-7.0130441029489518E-3</v>
      </c>
      <c r="AF4499">
        <f t="shared" si="638"/>
        <v>1.8610643666475994E-3</v>
      </c>
      <c r="AH4499" s="2">
        <v>39169</v>
      </c>
      <c r="AI4499">
        <v>4.6239999999999997</v>
      </c>
      <c r="AJ4499">
        <v>4.9000000000000004</v>
      </c>
      <c r="AK4499">
        <v>1.3367500000000001</v>
      </c>
      <c r="AR4499" s="3"/>
    </row>
    <row r="4500" spans="1:44" hidden="1" outlineLevel="1" x14ac:dyDescent="0.2">
      <c r="A4500" s="2">
        <v>39170</v>
      </c>
      <c r="B4500">
        <v>15.14</v>
      </c>
      <c r="E4500" s="2">
        <v>39170</v>
      </c>
      <c r="F4500">
        <v>1422.53</v>
      </c>
      <c r="G4500">
        <f t="shared" si="633"/>
        <v>3.7396893940997433E-3</v>
      </c>
      <c r="H4500" s="2">
        <v>39170</v>
      </c>
      <c r="I4500">
        <v>2202.6799999999998</v>
      </c>
      <c r="J4500">
        <f t="shared" si="634"/>
        <v>3.7823895587818512E-3</v>
      </c>
      <c r="K4500">
        <f t="shared" si="630"/>
        <v>3.5863895587818512E-3</v>
      </c>
      <c r="L4500">
        <v>-1.3582205676721231E-3</v>
      </c>
      <c r="N4500" s="2">
        <v>39170</v>
      </c>
      <c r="O4500">
        <v>27.75</v>
      </c>
      <c r="Q4500" s="2">
        <v>39170</v>
      </c>
      <c r="R4500">
        <v>33093.54</v>
      </c>
      <c r="S4500" s="8">
        <f t="shared" si="635"/>
        <v>3.9796907745683896E-3</v>
      </c>
      <c r="T4500" s="9">
        <f t="shared" si="631"/>
        <v>3.7836907745683896E-3</v>
      </c>
      <c r="U4500" s="3">
        <f>Sheet1!$B$17+Sheet1!$B$18*'Portfolio allocation'!K4500</f>
        <v>4.602195877387626E-3</v>
      </c>
      <c r="V4500" s="13">
        <f t="shared" si="636"/>
        <v>-8.1850510281923639E-4</v>
      </c>
      <c r="W4500" s="13"/>
      <c r="X4500" s="2">
        <v>39170</v>
      </c>
      <c r="Y4500">
        <v>90.329899999999995</v>
      </c>
      <c r="AA4500" s="2">
        <v>39170</v>
      </c>
      <c r="AB4500">
        <v>1180.42</v>
      </c>
      <c r="AC4500">
        <f t="shared" si="637"/>
        <v>3.2892779737367928E-3</v>
      </c>
      <c r="AD4500">
        <f t="shared" si="632"/>
        <v>3.0932779737367928E-3</v>
      </c>
      <c r="AE4500">
        <f>Sheet2!$B$17+Sheet2!$B$18*'Portfolio allocation'!K4500</f>
        <v>3.2424961041060255E-3</v>
      </c>
      <c r="AF4500">
        <f t="shared" si="638"/>
        <v>-1.4921813036923278E-4</v>
      </c>
      <c r="AH4500" s="2">
        <v>39170</v>
      </c>
      <c r="AI4500">
        <v>4.6349999999999998</v>
      </c>
      <c r="AJ4500">
        <v>4.9000000000000004</v>
      </c>
      <c r="AK4500">
        <v>1.33335</v>
      </c>
      <c r="AR4500" s="3"/>
    </row>
    <row r="4501" spans="1:44" hidden="1" outlineLevel="1" x14ac:dyDescent="0.2">
      <c r="A4501" s="2">
        <v>39171</v>
      </c>
      <c r="B4501">
        <v>14.64</v>
      </c>
      <c r="E4501" s="2">
        <v>39171</v>
      </c>
      <c r="F4501">
        <v>1420.86</v>
      </c>
      <c r="G4501">
        <f t="shared" si="633"/>
        <v>-1.1739646967023898E-3</v>
      </c>
      <c r="H4501" s="2">
        <v>39171</v>
      </c>
      <c r="I4501">
        <v>2200.12</v>
      </c>
      <c r="J4501">
        <f t="shared" si="634"/>
        <v>-1.1622205676721231E-3</v>
      </c>
      <c r="K4501">
        <f t="shared" si="630"/>
        <v>-1.3582205676721231E-3</v>
      </c>
      <c r="L4501">
        <v>2.4084033961782898E-3</v>
      </c>
      <c r="N4501" s="2">
        <v>39171</v>
      </c>
      <c r="O4501">
        <v>27.87</v>
      </c>
      <c r="Q4501" s="2">
        <v>39171</v>
      </c>
      <c r="R4501">
        <v>33236.639999999999</v>
      </c>
      <c r="S4501" s="8">
        <f t="shared" si="635"/>
        <v>4.3241067592043603E-3</v>
      </c>
      <c r="T4501" s="9">
        <f t="shared" si="631"/>
        <v>4.1281067592043603E-3</v>
      </c>
      <c r="U4501" s="3">
        <f>Sheet1!$B$17+Sheet1!$B$18*'Portfolio allocation'!K4501</f>
        <v>-1.070386172765556E-3</v>
      </c>
      <c r="V4501" s="13">
        <f t="shared" si="636"/>
        <v>5.198492931969916E-3</v>
      </c>
      <c r="W4501" s="13"/>
      <c r="X4501" s="2">
        <v>39171</v>
      </c>
      <c r="Y4501">
        <v>90.033799999999999</v>
      </c>
      <c r="AA4501" s="2">
        <v>39171</v>
      </c>
      <c r="AB4501">
        <v>1176.55</v>
      </c>
      <c r="AC4501">
        <f t="shared" si="637"/>
        <v>-3.2784940953221042E-3</v>
      </c>
      <c r="AD4501">
        <f t="shared" si="632"/>
        <v>-3.4744940953221042E-3</v>
      </c>
      <c r="AE4501">
        <f>Sheet2!$B$17+Sheet2!$B$18*'Portfolio allocation'!K4501</f>
        <v>-1.1543773687503166E-3</v>
      </c>
      <c r="AF4501">
        <f t="shared" si="638"/>
        <v>-2.3201167265717876E-3</v>
      </c>
      <c r="AH4501" s="2">
        <v>39171</v>
      </c>
      <c r="AI4501">
        <v>4.6520000000000001</v>
      </c>
      <c r="AJ4501">
        <v>4.9000000000000004</v>
      </c>
      <c r="AK4501">
        <v>1.3311500000000001</v>
      </c>
      <c r="AR4501" s="3"/>
    </row>
    <row r="4502" spans="1:44" hidden="1" outlineLevel="1" x14ac:dyDescent="0.2">
      <c r="A4502" s="2">
        <v>39174</v>
      </c>
      <c r="B4502">
        <v>14.53</v>
      </c>
      <c r="E4502" s="2">
        <v>39174</v>
      </c>
      <c r="F4502">
        <v>1424.55</v>
      </c>
      <c r="G4502">
        <f t="shared" si="633"/>
        <v>2.5970187069803696E-3</v>
      </c>
      <c r="H4502" s="2">
        <v>39174</v>
      </c>
      <c r="I4502">
        <v>2205.85</v>
      </c>
      <c r="J4502">
        <f t="shared" si="634"/>
        <v>2.6044033961782898E-3</v>
      </c>
      <c r="K4502">
        <f t="shared" si="630"/>
        <v>2.4084033961782898E-3</v>
      </c>
      <c r="L4502">
        <v>9.282539030305844E-3</v>
      </c>
      <c r="N4502" s="2">
        <v>39174</v>
      </c>
      <c r="O4502">
        <v>27.74</v>
      </c>
      <c r="Q4502" s="2">
        <v>39174</v>
      </c>
      <c r="R4502">
        <v>33081.599999999999</v>
      </c>
      <c r="S4502" s="8">
        <f t="shared" si="635"/>
        <v>-4.6647314529988382E-3</v>
      </c>
      <c r="T4502" s="9">
        <f t="shared" si="631"/>
        <v>-4.8607314529988382E-3</v>
      </c>
      <c r="U4502" s="3">
        <f>Sheet1!$B$17+Sheet1!$B$18*'Portfolio allocation'!K4502</f>
        <v>3.25078029750935E-3</v>
      </c>
      <c r="V4502" s="13">
        <f t="shared" si="636"/>
        <v>-8.1115117505081887E-3</v>
      </c>
      <c r="W4502" s="13"/>
      <c r="X4502" s="2">
        <v>39174</v>
      </c>
      <c r="Y4502">
        <v>90.941199999999995</v>
      </c>
      <c r="AA4502" s="2">
        <v>39174</v>
      </c>
      <c r="AB4502">
        <v>1188.4100000000001</v>
      </c>
      <c r="AC4502">
        <f t="shared" si="637"/>
        <v>1.0080319578428476E-2</v>
      </c>
      <c r="AD4502">
        <f t="shared" si="632"/>
        <v>9.8835195784284756E-3</v>
      </c>
      <c r="AE4502">
        <f>Sheet2!$B$17+Sheet2!$B$18*'Portfolio allocation'!K4502</f>
        <v>2.1950007551738574E-3</v>
      </c>
      <c r="AF4502">
        <f t="shared" si="638"/>
        <v>7.6885188232546182E-3</v>
      </c>
      <c r="AH4502" s="2">
        <v>39174</v>
      </c>
      <c r="AI4502">
        <v>4.6449999999999996</v>
      </c>
      <c r="AJ4502">
        <v>4.92</v>
      </c>
      <c r="AK4502">
        <v>1.33745</v>
      </c>
      <c r="AR4502" s="3"/>
    </row>
    <row r="4503" spans="1:44" hidden="1" outlineLevel="1" x14ac:dyDescent="0.2">
      <c r="A4503" s="2">
        <v>39175</v>
      </c>
      <c r="B4503">
        <v>13.46</v>
      </c>
      <c r="E4503" s="2">
        <v>39175</v>
      </c>
      <c r="F4503">
        <v>1437.77</v>
      </c>
      <c r="G4503">
        <f t="shared" si="633"/>
        <v>9.2801235477870669E-3</v>
      </c>
      <c r="H4503" s="2">
        <v>39175</v>
      </c>
      <c r="I4503">
        <v>2226.7600000000002</v>
      </c>
      <c r="J4503">
        <f t="shared" si="634"/>
        <v>9.4793390303058445E-3</v>
      </c>
      <c r="K4503">
        <f t="shared" si="630"/>
        <v>9.282539030305844E-3</v>
      </c>
      <c r="L4503">
        <v>9.2101660169919566E-4</v>
      </c>
      <c r="N4503" s="2">
        <v>39175</v>
      </c>
      <c r="O4503">
        <v>27.87</v>
      </c>
      <c r="Q4503" s="2">
        <v>39175</v>
      </c>
      <c r="R4503">
        <v>33236.639999999999</v>
      </c>
      <c r="S4503" s="8">
        <f t="shared" si="635"/>
        <v>4.6865931514799009E-3</v>
      </c>
      <c r="T4503" s="9">
        <f t="shared" si="631"/>
        <v>4.4897931514799004E-3</v>
      </c>
      <c r="U4503" s="3">
        <f>Sheet1!$B$17+Sheet1!$B$18*'Portfolio allocation'!K4503</f>
        <v>1.1136962910745011E-2</v>
      </c>
      <c r="V4503" s="13">
        <f t="shared" si="636"/>
        <v>-6.6471697592651105E-3</v>
      </c>
      <c r="W4503" s="13"/>
      <c r="X4503" s="2">
        <v>39175</v>
      </c>
      <c r="Y4503">
        <v>91.791300000000007</v>
      </c>
      <c r="AA4503" s="2">
        <v>39175</v>
      </c>
      <c r="AB4503">
        <v>1199.51</v>
      </c>
      <c r="AC4503">
        <f t="shared" si="637"/>
        <v>9.3402108699858211E-3</v>
      </c>
      <c r="AD4503">
        <f t="shared" si="632"/>
        <v>9.1430108699858213E-3</v>
      </c>
      <c r="AE4503">
        <f>Sheet2!$B$17+Sheet2!$B$18*'Portfolio allocation'!K4503</f>
        <v>8.3076575361014145E-3</v>
      </c>
      <c r="AF4503">
        <f t="shared" si="638"/>
        <v>8.3535333388440672E-4</v>
      </c>
      <c r="AH4503" s="2">
        <v>39175</v>
      </c>
      <c r="AI4503">
        <v>4.6669999999999998</v>
      </c>
      <c r="AJ4503">
        <v>4.93</v>
      </c>
      <c r="AK4503">
        <v>1.33725</v>
      </c>
      <c r="AR4503" s="3"/>
    </row>
    <row r="4504" spans="1:44" hidden="1" outlineLevel="1" x14ac:dyDescent="0.2">
      <c r="A4504" s="2">
        <v>39176</v>
      </c>
      <c r="B4504">
        <v>13.24</v>
      </c>
      <c r="E4504" s="2">
        <v>39176</v>
      </c>
      <c r="F4504">
        <v>1439.37</v>
      </c>
      <c r="G4504">
        <f t="shared" si="633"/>
        <v>1.1128344589188544E-3</v>
      </c>
      <c r="H4504" s="2">
        <v>39176</v>
      </c>
      <c r="I4504">
        <v>2229.25</v>
      </c>
      <c r="J4504">
        <f t="shared" si="634"/>
        <v>1.1182166016991957E-3</v>
      </c>
      <c r="K4504">
        <f t="shared" si="630"/>
        <v>9.2101660169919566E-4</v>
      </c>
      <c r="L4504">
        <v>3.1496169563754975E-3</v>
      </c>
      <c r="N4504" s="2">
        <v>39176</v>
      </c>
      <c r="O4504">
        <v>28.5</v>
      </c>
      <c r="Q4504" s="2">
        <v>39176</v>
      </c>
      <c r="R4504">
        <v>33987.96</v>
      </c>
      <c r="S4504" s="8">
        <f t="shared" si="635"/>
        <v>2.2605173086088115E-2</v>
      </c>
      <c r="T4504" s="9">
        <f t="shared" si="631"/>
        <v>2.2407973086088114E-2</v>
      </c>
      <c r="U4504" s="3">
        <f>Sheet1!$B$17+Sheet1!$B$18*'Portfolio allocation'!K4504</f>
        <v>1.5444124714886942E-3</v>
      </c>
      <c r="V4504" s="13">
        <f t="shared" si="636"/>
        <v>2.086356061459942E-2</v>
      </c>
      <c r="W4504" s="13"/>
      <c r="X4504" s="2">
        <v>39176</v>
      </c>
      <c r="Y4504">
        <v>91.8964</v>
      </c>
      <c r="AA4504" s="2">
        <v>39176</v>
      </c>
      <c r="AB4504">
        <v>1200.8900000000001</v>
      </c>
      <c r="AC4504">
        <f t="shared" si="637"/>
        <v>1.1504697751583137E-3</v>
      </c>
      <c r="AD4504">
        <f t="shared" si="632"/>
        <v>9.5366977515831371E-4</v>
      </c>
      <c r="AE4504">
        <f>Sheet2!$B$17+Sheet2!$B$18*'Portfolio allocation'!K4504</f>
        <v>8.7237847085393889E-4</v>
      </c>
      <c r="AF4504">
        <f t="shared" si="638"/>
        <v>8.1291304304374821E-5</v>
      </c>
      <c r="AH4504" s="2">
        <v>39176</v>
      </c>
      <c r="AI4504">
        <v>4.6520000000000001</v>
      </c>
      <c r="AJ4504">
        <v>4.92</v>
      </c>
      <c r="AK4504">
        <v>1.33745</v>
      </c>
      <c r="AR4504" s="3"/>
    </row>
    <row r="4505" spans="1:44" hidden="1" outlineLevel="1" x14ac:dyDescent="0.2">
      <c r="A4505" s="2">
        <v>39177</v>
      </c>
      <c r="B4505">
        <v>13.23</v>
      </c>
      <c r="E4505" s="2">
        <v>39177</v>
      </c>
      <c r="F4505">
        <v>1443.76</v>
      </c>
      <c r="G4505">
        <f t="shared" si="633"/>
        <v>3.0499454622510136E-3</v>
      </c>
      <c r="H4505" s="2">
        <v>39177</v>
      </c>
      <c r="I4505">
        <v>2236.71</v>
      </c>
      <c r="J4505">
        <f t="shared" si="634"/>
        <v>3.3464169563754975E-3</v>
      </c>
      <c r="K4505">
        <f t="shared" si="630"/>
        <v>3.1496169563754975E-3</v>
      </c>
      <c r="L4505">
        <v>-1.972E-4</v>
      </c>
      <c r="N4505" s="2">
        <v>39177</v>
      </c>
      <c r="O4505">
        <v>28.55</v>
      </c>
      <c r="Q4505" s="2">
        <v>39177</v>
      </c>
      <c r="R4505">
        <v>34047.57</v>
      </c>
      <c r="S4505" s="8">
        <f t="shared" si="635"/>
        <v>1.7538563656072093E-3</v>
      </c>
      <c r="T4505" s="9">
        <f t="shared" si="631"/>
        <v>1.5570563656072092E-3</v>
      </c>
      <c r="U4505" s="3">
        <f>Sheet1!$B$17+Sheet1!$B$18*'Portfolio allocation'!K4505</f>
        <v>4.101119278617278E-3</v>
      </c>
      <c r="V4505" s="13">
        <f t="shared" si="636"/>
        <v>-2.5440629130100687E-3</v>
      </c>
      <c r="W4505" s="13"/>
      <c r="X4505" s="2">
        <v>39177</v>
      </c>
      <c r="Y4505">
        <v>92.192499999999995</v>
      </c>
      <c r="AA4505" s="2">
        <v>39177</v>
      </c>
      <c r="AB4505">
        <v>1204.76</v>
      </c>
      <c r="AC4505">
        <f t="shared" si="637"/>
        <v>3.2226098976591011E-3</v>
      </c>
      <c r="AD4505">
        <f t="shared" si="632"/>
        <v>3.0254098976591013E-3</v>
      </c>
      <c r="AE4505">
        <f>Sheet2!$B$17+Sheet2!$B$18*'Portfolio allocation'!K4505</f>
        <v>2.8541067629694037E-3</v>
      </c>
      <c r="AF4505">
        <f t="shared" si="638"/>
        <v>1.7130313468969758E-4</v>
      </c>
      <c r="AH4505" s="2">
        <v>39177</v>
      </c>
      <c r="AI4505">
        <v>4.6769999999999996</v>
      </c>
      <c r="AJ4505">
        <v>4.93</v>
      </c>
      <c r="AK4505">
        <v>1.34365</v>
      </c>
      <c r="AR4505" s="3"/>
    </row>
    <row r="4506" spans="1:44" hidden="1" outlineLevel="1" x14ac:dyDescent="0.2">
      <c r="A4506" s="2">
        <v>39178</v>
      </c>
      <c r="B4506">
        <v>13.23</v>
      </c>
      <c r="E4506" s="2">
        <v>39178</v>
      </c>
      <c r="F4506">
        <v>1443.76</v>
      </c>
      <c r="G4506">
        <f t="shared" si="633"/>
        <v>0</v>
      </c>
      <c r="H4506" s="2">
        <v>39178</v>
      </c>
      <c r="I4506">
        <v>2236.71</v>
      </c>
      <c r="J4506">
        <f t="shared" si="634"/>
        <v>0</v>
      </c>
      <c r="K4506">
        <f t="shared" si="630"/>
        <v>-1.972E-4</v>
      </c>
      <c r="L4506">
        <v>3.9095250077121271E-4</v>
      </c>
      <c r="N4506" s="2">
        <v>39178</v>
      </c>
      <c r="O4506">
        <v>28.55</v>
      </c>
      <c r="Q4506" s="2">
        <v>39178</v>
      </c>
      <c r="R4506">
        <v>34047.57</v>
      </c>
      <c r="S4506" s="8">
        <f t="shared" si="635"/>
        <v>0</v>
      </c>
      <c r="T4506" s="9">
        <f t="shared" si="631"/>
        <v>-1.972E-4</v>
      </c>
      <c r="U4506" s="3">
        <f>Sheet1!$B$17+Sheet1!$B$18*'Portfolio allocation'!K4506</f>
        <v>2.6156604664201921E-4</v>
      </c>
      <c r="V4506" s="13">
        <f t="shared" si="636"/>
        <v>-4.5876604664201923E-4</v>
      </c>
      <c r="W4506" s="13"/>
      <c r="X4506" s="2">
        <v>39178</v>
      </c>
      <c r="Y4506">
        <v>92.192499999999995</v>
      </c>
      <c r="AA4506" s="2">
        <v>39178</v>
      </c>
      <c r="AB4506">
        <v>1204.76</v>
      </c>
      <c r="AC4506">
        <f t="shared" si="637"/>
        <v>0</v>
      </c>
      <c r="AD4506">
        <f t="shared" si="632"/>
        <v>-1.9920000000000002E-4</v>
      </c>
      <c r="AE4506">
        <f>Sheet2!$B$17+Sheet2!$B$18*'Portfolio allocation'!K4506</f>
        <v>-1.2196825966265671E-4</v>
      </c>
      <c r="AF4506">
        <f t="shared" si="638"/>
        <v>-7.7231740337343303E-5</v>
      </c>
      <c r="AH4506" s="2">
        <v>39178</v>
      </c>
      <c r="AI4506">
        <v>4.7549999999999999</v>
      </c>
      <c r="AJ4506">
        <v>4.9800000000000004</v>
      </c>
      <c r="AK4506">
        <v>1.34365</v>
      </c>
      <c r="AR4506" s="3"/>
    </row>
    <row r="4507" spans="1:44" hidden="1" outlineLevel="1" x14ac:dyDescent="0.2">
      <c r="A4507" s="2">
        <v>39181</v>
      </c>
      <c r="B4507">
        <v>13.14</v>
      </c>
      <c r="E4507" s="2">
        <v>39181</v>
      </c>
      <c r="F4507">
        <v>1444.61</v>
      </c>
      <c r="G4507">
        <f t="shared" si="633"/>
        <v>5.8874051088819712E-4</v>
      </c>
      <c r="H4507" s="2">
        <v>39181</v>
      </c>
      <c r="I4507">
        <v>2238.0300000000002</v>
      </c>
      <c r="J4507">
        <f t="shared" si="634"/>
        <v>5.9015250077121273E-4</v>
      </c>
      <c r="K4507">
        <f t="shared" si="630"/>
        <v>3.9095250077121271E-4</v>
      </c>
      <c r="L4507">
        <v>2.4370470565630679E-3</v>
      </c>
      <c r="N4507" s="2">
        <v>39181</v>
      </c>
      <c r="O4507">
        <v>28.57</v>
      </c>
      <c r="Q4507" s="2">
        <v>39181</v>
      </c>
      <c r="R4507">
        <v>34071.43</v>
      </c>
      <c r="S4507" s="8">
        <f t="shared" si="635"/>
        <v>7.00784226304485E-4</v>
      </c>
      <c r="T4507" s="9">
        <f t="shared" si="631"/>
        <v>5.0158422630448493E-4</v>
      </c>
      <c r="U4507" s="3">
        <f>Sheet1!$B$17+Sheet1!$B$18*'Portfolio allocation'!K4507</f>
        <v>9.3630950129334556E-4</v>
      </c>
      <c r="V4507" s="13">
        <f t="shared" si="636"/>
        <v>-4.3472527498886063E-4</v>
      </c>
      <c r="W4507" s="13"/>
      <c r="X4507" s="2">
        <v>39181</v>
      </c>
      <c r="Y4507">
        <v>92.287999999999997</v>
      </c>
      <c r="AA4507" s="2">
        <v>39181</v>
      </c>
      <c r="AB4507">
        <v>1206.01</v>
      </c>
      <c r="AC4507">
        <f t="shared" si="637"/>
        <v>1.0375510475115757E-3</v>
      </c>
      <c r="AD4507">
        <f t="shared" si="632"/>
        <v>8.383510475115756E-4</v>
      </c>
      <c r="AE4507">
        <f>Sheet2!$B$17+Sheet2!$B$18*'Portfolio allocation'!K4507</f>
        <v>4.0103194915049728E-4</v>
      </c>
      <c r="AF4507">
        <f t="shared" si="638"/>
        <v>4.3731909836107832E-4</v>
      </c>
      <c r="AH4507" s="2">
        <v>39181</v>
      </c>
      <c r="AI4507">
        <v>4.7460000000000004</v>
      </c>
      <c r="AJ4507">
        <v>4.9800000000000004</v>
      </c>
      <c r="AK4507">
        <v>1.3366499999999999</v>
      </c>
      <c r="AR4507" s="3"/>
    </row>
    <row r="4508" spans="1:44" hidden="1" outlineLevel="1" x14ac:dyDescent="0.2">
      <c r="A4508" s="2">
        <v>39182</v>
      </c>
      <c r="B4508">
        <v>12.68</v>
      </c>
      <c r="E4508" s="2">
        <v>39182</v>
      </c>
      <c r="F4508">
        <v>1448.39</v>
      </c>
      <c r="G4508">
        <f t="shared" si="633"/>
        <v>2.6166231716520105E-3</v>
      </c>
      <c r="H4508" s="2">
        <v>39182</v>
      </c>
      <c r="I4508">
        <v>2243.9299999999998</v>
      </c>
      <c r="J4508">
        <f t="shared" si="634"/>
        <v>2.636247056563068E-3</v>
      </c>
      <c r="K4508">
        <f t="shared" si="630"/>
        <v>2.4370470565630679E-3</v>
      </c>
      <c r="L4508">
        <v>-6.6562206860283921E-3</v>
      </c>
      <c r="N4508" s="2">
        <v>39182</v>
      </c>
      <c r="O4508">
        <v>28.4</v>
      </c>
      <c r="Q4508" s="2">
        <v>39182</v>
      </c>
      <c r="R4508">
        <v>33868.69</v>
      </c>
      <c r="S4508" s="8">
        <f t="shared" si="635"/>
        <v>-5.9504400020778947E-3</v>
      </c>
      <c r="T4508" s="9">
        <f t="shared" si="631"/>
        <v>-6.1496400020778948E-3</v>
      </c>
      <c r="U4508" s="3">
        <f>Sheet1!$B$17+Sheet1!$B$18*'Portfolio allocation'!K4508</f>
        <v>3.283641030629658E-3</v>
      </c>
      <c r="V4508" s="13">
        <f t="shared" si="636"/>
        <v>-9.4332810327075536E-3</v>
      </c>
      <c r="W4508" s="13"/>
      <c r="X4508" s="2">
        <v>39182</v>
      </c>
      <c r="Y4508">
        <v>92.135099999999994</v>
      </c>
      <c r="AA4508" s="2">
        <v>39182</v>
      </c>
      <c r="AB4508">
        <v>1204.01</v>
      </c>
      <c r="AC4508">
        <f t="shared" si="637"/>
        <v>-1.658361041782408E-3</v>
      </c>
      <c r="AD4508">
        <f t="shared" si="632"/>
        <v>-1.857161041782408E-3</v>
      </c>
      <c r="AE4508">
        <f>Sheet2!$B$17+Sheet2!$B$18*'Portfolio allocation'!K4508</f>
        <v>2.2204714287538709E-3</v>
      </c>
      <c r="AF4508">
        <f t="shared" si="638"/>
        <v>-4.0776324705362786E-3</v>
      </c>
      <c r="AH4508" s="2">
        <v>39182</v>
      </c>
      <c r="AI4508">
        <v>4.7270000000000003</v>
      </c>
      <c r="AJ4508">
        <v>4.97</v>
      </c>
      <c r="AK4508">
        <v>1.3442499999999999</v>
      </c>
      <c r="AR4508" s="3"/>
    </row>
    <row r="4509" spans="1:44" hidden="1" outlineLevel="1" x14ac:dyDescent="0.2">
      <c r="A4509" s="2">
        <v>39183</v>
      </c>
      <c r="B4509">
        <v>13.49</v>
      </c>
      <c r="E4509" s="2">
        <v>39183</v>
      </c>
      <c r="F4509">
        <v>1438.87</v>
      </c>
      <c r="G4509">
        <f t="shared" si="633"/>
        <v>-6.5728153328870054E-3</v>
      </c>
      <c r="H4509" s="2">
        <v>39183</v>
      </c>
      <c r="I4509">
        <v>2229.44</v>
      </c>
      <c r="J4509">
        <f t="shared" si="634"/>
        <v>-6.4574206860283923E-3</v>
      </c>
      <c r="K4509">
        <f t="shared" si="630"/>
        <v>-6.6562206860283921E-3</v>
      </c>
      <c r="L4509">
        <v>6.0180078082389668E-3</v>
      </c>
      <c r="N4509" s="2">
        <v>39183</v>
      </c>
      <c r="O4509">
        <v>28.11</v>
      </c>
      <c r="Q4509" s="2">
        <v>39183</v>
      </c>
      <c r="R4509">
        <v>33522.839999999997</v>
      </c>
      <c r="S4509" s="8">
        <f t="shared" si="635"/>
        <v>-1.0211496222617633E-2</v>
      </c>
      <c r="T4509" s="9">
        <f t="shared" si="631"/>
        <v>-1.0410296222617634E-2</v>
      </c>
      <c r="U4509" s="3">
        <f>Sheet1!$B$17+Sheet1!$B$18*'Portfolio allocation'!K4509</f>
        <v>-7.1483861777224579E-3</v>
      </c>
      <c r="V4509" s="13">
        <f t="shared" si="636"/>
        <v>-3.2619100448951759E-3</v>
      </c>
      <c r="W4509" s="13"/>
      <c r="X4509" s="2">
        <v>39183</v>
      </c>
      <c r="Y4509">
        <v>90.8934</v>
      </c>
      <c r="AA4509" s="2">
        <v>39183</v>
      </c>
      <c r="AB4509">
        <v>1187.78</v>
      </c>
      <c r="AC4509">
        <f t="shared" si="637"/>
        <v>-1.3479954485427825E-2</v>
      </c>
      <c r="AD4509">
        <f t="shared" si="632"/>
        <v>-1.3678754485427826E-2</v>
      </c>
      <c r="AE4509">
        <f>Sheet2!$B$17+Sheet2!$B$18*'Portfolio allocation'!K4509</f>
        <v>-5.8654942382002813E-3</v>
      </c>
      <c r="AF4509">
        <f t="shared" si="638"/>
        <v>-7.8132602472275447E-3</v>
      </c>
      <c r="AH4509" s="2">
        <v>39183</v>
      </c>
      <c r="AI4509">
        <v>4.74</v>
      </c>
      <c r="AJ4509">
        <v>4.97</v>
      </c>
      <c r="AK4509">
        <v>1.34385</v>
      </c>
      <c r="AR4509" s="3"/>
    </row>
    <row r="4510" spans="1:44" hidden="1" outlineLevel="1" x14ac:dyDescent="0.2">
      <c r="A4510" s="2">
        <v>39184</v>
      </c>
      <c r="B4510">
        <v>12.71</v>
      </c>
      <c r="E4510" s="2">
        <v>39184</v>
      </c>
      <c r="F4510">
        <v>1447.8</v>
      </c>
      <c r="G4510">
        <f t="shared" si="633"/>
        <v>6.2062590783045213E-3</v>
      </c>
      <c r="H4510" s="2">
        <v>39184</v>
      </c>
      <c r="I4510">
        <v>2243.3000000000002</v>
      </c>
      <c r="J4510">
        <f t="shared" si="634"/>
        <v>6.2168078082389666E-3</v>
      </c>
      <c r="K4510">
        <f t="shared" si="630"/>
        <v>6.0180078082389668E-3</v>
      </c>
      <c r="L4510">
        <v>3.2871358980072754E-3</v>
      </c>
      <c r="N4510" s="2">
        <v>39184</v>
      </c>
      <c r="O4510">
        <v>28.54</v>
      </c>
      <c r="Q4510" s="2">
        <v>39184</v>
      </c>
      <c r="R4510">
        <v>34035.65</v>
      </c>
      <c r="S4510" s="8">
        <f t="shared" si="635"/>
        <v>1.529733161032909E-2</v>
      </c>
      <c r="T4510" s="9">
        <f t="shared" si="631"/>
        <v>1.5098531610329089E-2</v>
      </c>
      <c r="U4510" s="3">
        <f>Sheet1!$B$17+Sheet1!$B$18*'Portfolio allocation'!K4510</f>
        <v>7.3918099585664337E-3</v>
      </c>
      <c r="V4510" s="13">
        <f t="shared" si="636"/>
        <v>7.7067216517626557E-3</v>
      </c>
      <c r="W4510" s="13"/>
      <c r="X4510" s="2">
        <v>39184</v>
      </c>
      <c r="Y4510">
        <v>91.380600000000001</v>
      </c>
      <c r="AA4510" s="2">
        <v>39184</v>
      </c>
      <c r="AB4510">
        <v>1194.1500000000001</v>
      </c>
      <c r="AC4510">
        <f t="shared" si="637"/>
        <v>5.3629460001012319E-3</v>
      </c>
      <c r="AD4510">
        <f t="shared" si="632"/>
        <v>5.1641460001012321E-3</v>
      </c>
      <c r="AE4510">
        <f>Sheet2!$B$17+Sheet2!$B$18*'Portfolio allocation'!K4510</f>
        <v>5.4047530877155267E-3</v>
      </c>
      <c r="AF4510">
        <f t="shared" si="638"/>
        <v>-2.4060708761429461E-4</v>
      </c>
      <c r="AH4510" s="2">
        <v>39184</v>
      </c>
      <c r="AI4510">
        <v>4.7359999999999998</v>
      </c>
      <c r="AJ4510">
        <v>4.97</v>
      </c>
      <c r="AK4510">
        <v>1.34965</v>
      </c>
      <c r="AR4510" s="3"/>
    </row>
    <row r="4511" spans="1:44" hidden="1" outlineLevel="1" x14ac:dyDescent="0.2">
      <c r="A4511" s="2">
        <v>39185</v>
      </c>
      <c r="B4511">
        <v>12.2</v>
      </c>
      <c r="E4511" s="2">
        <v>39185</v>
      </c>
      <c r="F4511">
        <v>1452.85</v>
      </c>
      <c r="G4511">
        <f t="shared" si="633"/>
        <v>3.4880508357506557E-3</v>
      </c>
      <c r="H4511" s="2">
        <v>39185</v>
      </c>
      <c r="I4511">
        <v>2251.12</v>
      </c>
      <c r="J4511">
        <f t="shared" si="634"/>
        <v>3.4859358980072752E-3</v>
      </c>
      <c r="K4511">
        <f t="shared" si="630"/>
        <v>3.2871358980072754E-3</v>
      </c>
      <c r="L4511">
        <v>1.0564331042325525E-2</v>
      </c>
      <c r="N4511" s="2">
        <v>39185</v>
      </c>
      <c r="O4511">
        <v>28.61</v>
      </c>
      <c r="Q4511" s="2">
        <v>39185</v>
      </c>
      <c r="R4511">
        <v>34119.120000000003</v>
      </c>
      <c r="S4511" s="8">
        <f t="shared" si="635"/>
        <v>2.4524285565281634E-3</v>
      </c>
      <c r="T4511" s="9">
        <f t="shared" si="631"/>
        <v>2.2536285565281635E-3</v>
      </c>
      <c r="U4511" s="3">
        <f>Sheet1!$B$17+Sheet1!$B$18*'Portfolio allocation'!K4511</f>
        <v>4.2588844936507081E-3</v>
      </c>
      <c r="V4511" s="13">
        <f t="shared" si="636"/>
        <v>-2.0052559371225446E-3</v>
      </c>
      <c r="W4511" s="13"/>
      <c r="X4511" s="2">
        <v>39185</v>
      </c>
      <c r="Y4511">
        <v>90.6738</v>
      </c>
      <c r="AA4511" s="2">
        <v>39185</v>
      </c>
      <c r="AB4511">
        <v>1184.9100000000001</v>
      </c>
      <c r="AC4511">
        <f t="shared" si="637"/>
        <v>-7.7377213917849685E-3</v>
      </c>
      <c r="AD4511">
        <f t="shared" si="632"/>
        <v>-7.9369213917849686E-3</v>
      </c>
      <c r="AE4511">
        <f>Sheet2!$B$17+Sheet2!$B$18*'Portfolio allocation'!K4511</f>
        <v>2.9763921142938916E-3</v>
      </c>
      <c r="AF4511">
        <f t="shared" si="638"/>
        <v>-1.091331350607886E-2</v>
      </c>
      <c r="AH4511" s="2">
        <v>39185</v>
      </c>
      <c r="AI4511">
        <v>4.7610000000000001</v>
      </c>
      <c r="AJ4511">
        <v>4.9800000000000004</v>
      </c>
      <c r="AK4511">
        <v>1.3513500000000001</v>
      </c>
      <c r="AR4511" s="3"/>
    </row>
    <row r="4512" spans="1:44" hidden="1" outlineLevel="1" x14ac:dyDescent="0.2">
      <c r="A4512" s="2">
        <v>39188</v>
      </c>
      <c r="B4512">
        <v>11.98</v>
      </c>
      <c r="E4512" s="2">
        <v>39188</v>
      </c>
      <c r="F4512">
        <v>1468.47</v>
      </c>
      <c r="G4512">
        <f t="shared" si="633"/>
        <v>1.0751281963038206E-2</v>
      </c>
      <c r="H4512" s="2">
        <v>39188</v>
      </c>
      <c r="I4512">
        <v>2275.35</v>
      </c>
      <c r="J4512">
        <f t="shared" si="634"/>
        <v>1.0763531042325525E-2</v>
      </c>
      <c r="K4512">
        <f t="shared" si="630"/>
        <v>1.0564331042325525E-2</v>
      </c>
      <c r="L4512">
        <v>1.8492365658031018E-3</v>
      </c>
      <c r="N4512" s="2">
        <v>39188</v>
      </c>
      <c r="O4512">
        <v>28.73</v>
      </c>
      <c r="Q4512" s="2">
        <v>39188</v>
      </c>
      <c r="R4512">
        <v>34262.239999999998</v>
      </c>
      <c r="S4512" s="8">
        <f t="shared" si="635"/>
        <v>4.1947154557326893E-3</v>
      </c>
      <c r="T4512" s="9">
        <f t="shared" si="631"/>
        <v>3.9955154557326893E-3</v>
      </c>
      <c r="U4512" s="3">
        <f>Sheet1!$B$17+Sheet1!$B$18*'Portfolio allocation'!K4512</f>
        <v>1.2607467191863534E-2</v>
      </c>
      <c r="V4512" s="13">
        <f t="shared" si="636"/>
        <v>-8.6119517361308452E-3</v>
      </c>
      <c r="W4512" s="13"/>
      <c r="X4512" s="2">
        <v>39188</v>
      </c>
      <c r="Y4512">
        <v>91.867699999999999</v>
      </c>
      <c r="AA4512" s="2">
        <v>39188</v>
      </c>
      <c r="AB4512">
        <v>1200.51</v>
      </c>
      <c r="AC4512">
        <f t="shared" si="637"/>
        <v>1.3165556877737572E-2</v>
      </c>
      <c r="AD4512">
        <f t="shared" si="632"/>
        <v>1.2966756877737571E-2</v>
      </c>
      <c r="AE4512">
        <f>Sheet2!$B$17+Sheet2!$B$18*'Portfolio allocation'!K4512</f>
        <v>9.447459694661136E-3</v>
      </c>
      <c r="AF4512">
        <f t="shared" si="638"/>
        <v>3.5192971830764353E-3</v>
      </c>
      <c r="AH4512" s="2">
        <v>39188</v>
      </c>
      <c r="AI4512">
        <v>4.7359999999999998</v>
      </c>
      <c r="AJ4512">
        <v>4.97</v>
      </c>
      <c r="AK4512">
        <v>1.3548500000000001</v>
      </c>
      <c r="AR4512" s="3"/>
    </row>
    <row r="4513" spans="1:44" hidden="1" outlineLevel="1" x14ac:dyDescent="0.2">
      <c r="A4513" s="2">
        <v>39189</v>
      </c>
      <c r="B4513">
        <v>12.14</v>
      </c>
      <c r="E4513" s="2">
        <v>39189</v>
      </c>
      <c r="F4513">
        <v>1471.48</v>
      </c>
      <c r="G4513">
        <f t="shared" si="633"/>
        <v>2.0497524634484066E-3</v>
      </c>
      <c r="H4513" s="2">
        <v>39189</v>
      </c>
      <c r="I4513">
        <v>2280.0100000000002</v>
      </c>
      <c r="J4513">
        <f t="shared" si="634"/>
        <v>2.0480365658031019E-3</v>
      </c>
      <c r="K4513">
        <f t="shared" si="630"/>
        <v>1.8492365658031018E-3</v>
      </c>
      <c r="L4513">
        <v>5.0455130810823381E-4</v>
      </c>
      <c r="N4513" s="2">
        <v>39189</v>
      </c>
      <c r="O4513">
        <v>28.85</v>
      </c>
      <c r="Q4513" s="2">
        <v>39189</v>
      </c>
      <c r="R4513">
        <v>34405.339999999997</v>
      </c>
      <c r="S4513" s="8">
        <f t="shared" si="635"/>
        <v>4.1766095853628116E-3</v>
      </c>
      <c r="T4513" s="9">
        <f t="shared" si="631"/>
        <v>3.9778095853628117E-3</v>
      </c>
      <c r="U4513" s="3">
        <f>Sheet1!$B$17+Sheet1!$B$18*'Portfolio allocation'!K4513</f>
        <v>2.60928993853092E-3</v>
      </c>
      <c r="V4513" s="13">
        <f t="shared" si="636"/>
        <v>1.3685196468318918E-3</v>
      </c>
      <c r="W4513" s="13"/>
      <c r="X4513" s="2">
        <v>39189</v>
      </c>
      <c r="Y4513">
        <v>92.765600000000006</v>
      </c>
      <c r="AA4513" s="2">
        <v>39189</v>
      </c>
      <c r="AB4513">
        <v>1212.25</v>
      </c>
      <c r="AC4513">
        <f t="shared" si="637"/>
        <v>9.7791771830304519E-3</v>
      </c>
      <c r="AD4513">
        <f t="shared" si="632"/>
        <v>9.5819771830304521E-3</v>
      </c>
      <c r="AE4513">
        <f>Sheet2!$B$17+Sheet2!$B$18*'Portfolio allocation'!K4513</f>
        <v>1.6977753439681815E-3</v>
      </c>
      <c r="AF4513">
        <f t="shared" si="638"/>
        <v>7.8842018390622715E-3</v>
      </c>
      <c r="AH4513" s="2">
        <v>39189</v>
      </c>
      <c r="AI4513">
        <v>4.6840000000000002</v>
      </c>
      <c r="AJ4513">
        <v>4.93</v>
      </c>
      <c r="AK4513">
        <v>1.3570500000000001</v>
      </c>
      <c r="AR4513" s="3"/>
    </row>
    <row r="4514" spans="1:44" hidden="1" outlineLevel="1" x14ac:dyDescent="0.2">
      <c r="A4514" s="2">
        <v>39190</v>
      </c>
      <c r="B4514">
        <v>12.42</v>
      </c>
      <c r="E4514" s="2">
        <v>39190</v>
      </c>
      <c r="F4514">
        <v>1472.5</v>
      </c>
      <c r="G4514">
        <f t="shared" si="633"/>
        <v>6.931796558566905E-4</v>
      </c>
      <c r="H4514" s="2">
        <v>39190</v>
      </c>
      <c r="I4514">
        <v>2281.61</v>
      </c>
      <c r="J4514">
        <f t="shared" si="634"/>
        <v>7.0175130810823383E-4</v>
      </c>
      <c r="K4514">
        <f t="shared" si="630"/>
        <v>5.0455130810823381E-4</v>
      </c>
      <c r="L4514">
        <v>-1.3797748975504932E-3</v>
      </c>
      <c r="N4514" s="2">
        <v>39190</v>
      </c>
      <c r="O4514">
        <v>28.6</v>
      </c>
      <c r="Q4514" s="2">
        <v>39190</v>
      </c>
      <c r="R4514">
        <v>34107.199999999997</v>
      </c>
      <c r="S4514" s="8">
        <f t="shared" si="635"/>
        <v>-8.6655152950094738E-3</v>
      </c>
      <c r="T4514" s="9">
        <f t="shared" si="631"/>
        <v>-8.8627152950094736E-3</v>
      </c>
      <c r="U4514" s="3">
        <f>Sheet1!$B$17+Sheet1!$B$18*'Portfolio allocation'!K4514</f>
        <v>1.0666329320470106E-3</v>
      </c>
      <c r="V4514" s="13">
        <f t="shared" si="636"/>
        <v>-9.929348227056484E-3</v>
      </c>
      <c r="W4514" s="13"/>
      <c r="X4514" s="2">
        <v>39190</v>
      </c>
      <c r="Y4514">
        <v>90.549599999999998</v>
      </c>
      <c r="AA4514" s="2">
        <v>39190</v>
      </c>
      <c r="AB4514">
        <v>1183.29</v>
      </c>
      <c r="AC4514">
        <f t="shared" si="637"/>
        <v>-2.3889461744689644E-2</v>
      </c>
      <c r="AD4514">
        <f t="shared" si="632"/>
        <v>-2.4085861744689643E-2</v>
      </c>
      <c r="AE4514">
        <f>Sheet2!$B$17+Sheet2!$B$18*'Portfolio allocation'!K4514</f>
        <v>5.0204690680226839E-4</v>
      </c>
      <c r="AF4514">
        <f t="shared" si="638"/>
        <v>-2.4587908651491911E-2</v>
      </c>
      <c r="AH4514" s="2">
        <v>39190</v>
      </c>
      <c r="AI4514">
        <v>4.6539999999999999</v>
      </c>
      <c r="AJ4514">
        <v>4.91</v>
      </c>
      <c r="AK4514">
        <v>1.3583499999999999</v>
      </c>
      <c r="AR4514" s="3"/>
    </row>
    <row r="4515" spans="1:44" hidden="1" outlineLevel="1" x14ac:dyDescent="0.2">
      <c r="A4515" s="2">
        <v>39191</v>
      </c>
      <c r="B4515">
        <v>12.54</v>
      </c>
      <c r="E4515" s="2">
        <v>39191</v>
      </c>
      <c r="F4515">
        <v>1470.73</v>
      </c>
      <c r="G4515">
        <f t="shared" si="633"/>
        <v>-1.202037351443086E-3</v>
      </c>
      <c r="H4515" s="2">
        <v>39191</v>
      </c>
      <c r="I4515">
        <v>2278.91</v>
      </c>
      <c r="J4515">
        <f t="shared" si="634"/>
        <v>-1.1833748975504932E-3</v>
      </c>
      <c r="K4515">
        <f t="shared" si="630"/>
        <v>-1.3797748975504932E-3</v>
      </c>
      <c r="L4515">
        <v>9.0931287659451326E-3</v>
      </c>
      <c r="N4515" s="2">
        <v>39191</v>
      </c>
      <c r="O4515">
        <v>28.69</v>
      </c>
      <c r="Q4515" s="2">
        <v>39191</v>
      </c>
      <c r="R4515">
        <v>34214.53</v>
      </c>
      <c r="S4515" s="8">
        <f t="shared" si="635"/>
        <v>3.1468428953418393E-3</v>
      </c>
      <c r="T4515" s="9">
        <f t="shared" si="631"/>
        <v>2.950442895341839E-3</v>
      </c>
      <c r="U4515" s="3">
        <f>Sheet1!$B$17+Sheet1!$B$18*'Portfolio allocation'!K4515</f>
        <v>-1.0951138462613847E-3</v>
      </c>
      <c r="V4515" s="13">
        <f t="shared" si="636"/>
        <v>4.0455567416032238E-3</v>
      </c>
      <c r="W4515" s="13"/>
      <c r="X4515" s="2">
        <v>39191</v>
      </c>
      <c r="Y4515">
        <v>90.062399999999997</v>
      </c>
      <c r="AA4515" s="2">
        <v>39191</v>
      </c>
      <c r="AB4515">
        <v>1176.92</v>
      </c>
      <c r="AC4515">
        <f t="shared" si="637"/>
        <v>-5.3832957263222347E-3</v>
      </c>
      <c r="AD4515">
        <f t="shared" si="632"/>
        <v>-5.579695726322235E-3</v>
      </c>
      <c r="AE4515">
        <f>Sheet2!$B$17+Sheet2!$B$18*'Portfolio allocation'!K4515</f>
        <v>-1.1735440287788529E-3</v>
      </c>
      <c r="AF4515">
        <f t="shared" si="638"/>
        <v>-4.4061516975433821E-3</v>
      </c>
      <c r="AH4515" s="2">
        <v>39191</v>
      </c>
      <c r="AI4515">
        <v>4.6689999999999996</v>
      </c>
      <c r="AJ4515">
        <v>4.91</v>
      </c>
      <c r="AK4515">
        <v>1.3607499999999999</v>
      </c>
      <c r="AR4515" s="3"/>
    </row>
    <row r="4516" spans="1:44" hidden="1" outlineLevel="1" x14ac:dyDescent="0.2">
      <c r="A4516" s="2">
        <v>39192</v>
      </c>
      <c r="B4516">
        <v>12.07</v>
      </c>
      <c r="E4516" s="2">
        <v>39192</v>
      </c>
      <c r="F4516">
        <v>1484.35</v>
      </c>
      <c r="G4516">
        <f t="shared" si="633"/>
        <v>9.2607072678192459E-3</v>
      </c>
      <c r="H4516" s="2">
        <v>39192</v>
      </c>
      <c r="I4516">
        <v>2300.08</v>
      </c>
      <c r="J4516">
        <f t="shared" si="634"/>
        <v>9.289528765945132E-3</v>
      </c>
      <c r="K4516">
        <f t="shared" si="630"/>
        <v>9.0931287659451326E-3</v>
      </c>
      <c r="L4516">
        <v>-2.4832769781919653E-3</v>
      </c>
      <c r="N4516" s="2">
        <v>39192</v>
      </c>
      <c r="O4516">
        <v>29.02</v>
      </c>
      <c r="Q4516" s="2">
        <v>39192</v>
      </c>
      <c r="R4516">
        <v>34608.07</v>
      </c>
      <c r="S4516" s="8">
        <f t="shared" si="635"/>
        <v>1.1502130819859291E-2</v>
      </c>
      <c r="T4516" s="9">
        <f t="shared" si="631"/>
        <v>1.1305730819859292E-2</v>
      </c>
      <c r="U4516" s="3">
        <f>Sheet1!$B$17+Sheet1!$B$18*'Portfolio allocation'!K4516</f>
        <v>1.0919666655175944E-2</v>
      </c>
      <c r="V4516" s="13">
        <f t="shared" si="636"/>
        <v>3.8606416468334702E-4</v>
      </c>
      <c r="W4516" s="13"/>
      <c r="X4516" s="2">
        <v>39192</v>
      </c>
      <c r="Y4516">
        <v>90.339399999999998</v>
      </c>
      <c r="AA4516" s="2">
        <v>39192</v>
      </c>
      <c r="AB4516">
        <v>1180.54</v>
      </c>
      <c r="AC4516">
        <f t="shared" si="637"/>
        <v>3.0758250348366101E-3</v>
      </c>
      <c r="AD4516">
        <f t="shared" si="632"/>
        <v>2.8794250348366099E-3</v>
      </c>
      <c r="AE4516">
        <f>Sheet2!$B$17+Sheet2!$B$18*'Portfolio allocation'!K4516</f>
        <v>8.1392290967389844E-3</v>
      </c>
      <c r="AF4516">
        <f t="shared" si="638"/>
        <v>-5.2598040619023746E-3</v>
      </c>
      <c r="AH4516" s="2">
        <v>39192</v>
      </c>
      <c r="AI4516">
        <v>4.673</v>
      </c>
      <c r="AJ4516">
        <v>4.91</v>
      </c>
      <c r="AK4516">
        <v>1.3593500000000001</v>
      </c>
      <c r="AR4516" s="3"/>
    </row>
    <row r="4517" spans="1:44" hidden="1" outlineLevel="1" x14ac:dyDescent="0.2">
      <c r="A4517" s="2">
        <v>39195</v>
      </c>
      <c r="B4517">
        <v>13.04</v>
      </c>
      <c r="E4517" s="2">
        <v>39195</v>
      </c>
      <c r="F4517">
        <v>1480.93</v>
      </c>
      <c r="G4517">
        <f t="shared" si="633"/>
        <v>-2.3040388048639615E-3</v>
      </c>
      <c r="H4517" s="2">
        <v>39195</v>
      </c>
      <c r="I4517">
        <v>2294.8200000000002</v>
      </c>
      <c r="J4517">
        <f t="shared" si="634"/>
        <v>-2.2868769781919651E-3</v>
      </c>
      <c r="K4517">
        <f t="shared" si="630"/>
        <v>-2.4832769781919653E-3</v>
      </c>
      <c r="L4517">
        <v>-5.4461122005214184E-4</v>
      </c>
      <c r="N4517" s="2">
        <v>39195</v>
      </c>
      <c r="O4517">
        <v>28.78</v>
      </c>
      <c r="Q4517" s="2">
        <v>39195</v>
      </c>
      <c r="R4517">
        <v>34321.870000000003</v>
      </c>
      <c r="S4517" s="8">
        <f t="shared" si="635"/>
        <v>-8.2697474895305767E-3</v>
      </c>
      <c r="T4517" s="9">
        <f t="shared" si="631"/>
        <v>-8.4661474895305761E-3</v>
      </c>
      <c r="U4517" s="3">
        <f>Sheet1!$B$17+Sheet1!$B$18*'Portfolio allocation'!K4517</f>
        <v>-2.361079399635084E-3</v>
      </c>
      <c r="V4517" s="13">
        <f t="shared" si="636"/>
        <v>-6.105068089895492E-3</v>
      </c>
      <c r="W4517" s="13"/>
      <c r="X4517" s="2">
        <v>39195</v>
      </c>
      <c r="Y4517">
        <v>90.941199999999995</v>
      </c>
      <c r="AA4517" s="2">
        <v>39195</v>
      </c>
      <c r="AB4517">
        <v>1188.4100000000001</v>
      </c>
      <c r="AC4517">
        <f t="shared" si="637"/>
        <v>6.6664407813374904E-3</v>
      </c>
      <c r="AD4517">
        <f t="shared" si="632"/>
        <v>6.4704407813374904E-3</v>
      </c>
      <c r="AE4517">
        <f>Sheet2!$B$17+Sheet2!$B$18*'Portfolio allocation'!K4517</f>
        <v>-2.1548062317695363E-3</v>
      </c>
      <c r="AF4517">
        <f t="shared" si="638"/>
        <v>8.6252470131070267E-3</v>
      </c>
      <c r="AH4517" s="2">
        <v>39195</v>
      </c>
      <c r="AI4517">
        <v>4.6449999999999996</v>
      </c>
      <c r="AJ4517">
        <v>4.9000000000000004</v>
      </c>
      <c r="AK4517">
        <v>1.3566</v>
      </c>
      <c r="AR4517" s="3"/>
    </row>
    <row r="4518" spans="1:44" hidden="1" outlineLevel="1" x14ac:dyDescent="0.2">
      <c r="A4518" s="2">
        <v>39196</v>
      </c>
      <c r="B4518">
        <v>13.12</v>
      </c>
      <c r="E4518" s="2">
        <v>39196</v>
      </c>
      <c r="F4518">
        <v>1480.41</v>
      </c>
      <c r="G4518">
        <f t="shared" si="633"/>
        <v>-3.5113070840619987E-4</v>
      </c>
      <c r="H4518" s="2">
        <v>39196</v>
      </c>
      <c r="I4518">
        <v>2294.02</v>
      </c>
      <c r="J4518">
        <f t="shared" si="634"/>
        <v>-3.4861122005214185E-4</v>
      </c>
      <c r="K4518">
        <f t="shared" si="630"/>
        <v>-5.4461122005214184E-4</v>
      </c>
      <c r="L4518">
        <v>1.0040107451547993E-2</v>
      </c>
      <c r="N4518" s="2">
        <v>39196</v>
      </c>
      <c r="O4518">
        <v>28.79</v>
      </c>
      <c r="Q4518" s="2">
        <v>39196</v>
      </c>
      <c r="R4518">
        <v>34333.79</v>
      </c>
      <c r="S4518" s="8">
        <f t="shared" si="635"/>
        <v>3.4730042389874427E-4</v>
      </c>
      <c r="T4518" s="9">
        <f t="shared" si="631"/>
        <v>1.5130042389874425E-4</v>
      </c>
      <c r="U4518" s="3">
        <f>Sheet1!$B$17+Sheet1!$B$18*'Portfolio allocation'!K4518</f>
        <v>-1.3699290957297711E-4</v>
      </c>
      <c r="V4518" s="13">
        <f t="shared" si="636"/>
        <v>2.8829333347172139E-4</v>
      </c>
      <c r="W4518" s="13"/>
      <c r="X4518" s="2">
        <v>39196</v>
      </c>
      <c r="Y4518">
        <v>94.074100000000001</v>
      </c>
      <c r="AA4518" s="2">
        <v>39196</v>
      </c>
      <c r="AB4518">
        <v>1229.3499999999999</v>
      </c>
      <c r="AC4518">
        <f t="shared" si="637"/>
        <v>3.444939036191208E-2</v>
      </c>
      <c r="AD4518">
        <f t="shared" si="632"/>
        <v>3.425419036191208E-2</v>
      </c>
      <c r="AE4518">
        <f>Sheet2!$B$17+Sheet2!$B$18*'Portfolio allocation'!K4518</f>
        <v>-4.3089517979485781E-4</v>
      </c>
      <c r="AF4518">
        <f t="shared" si="638"/>
        <v>3.4685085541706941E-2</v>
      </c>
      <c r="AH4518" s="2">
        <v>39196</v>
      </c>
      <c r="AI4518">
        <v>4.6239999999999997</v>
      </c>
      <c r="AJ4518">
        <v>4.88</v>
      </c>
      <c r="AK4518">
        <v>1.36225</v>
      </c>
      <c r="AR4518" s="3"/>
    </row>
    <row r="4519" spans="1:44" hidden="1" outlineLevel="1" x14ac:dyDescent="0.2">
      <c r="A4519" s="2">
        <v>39197</v>
      </c>
      <c r="B4519">
        <v>13.21</v>
      </c>
      <c r="E4519" s="2">
        <v>39197</v>
      </c>
      <c r="F4519">
        <v>1495.42</v>
      </c>
      <c r="G4519">
        <f t="shared" si="633"/>
        <v>1.013908309184619E-2</v>
      </c>
      <c r="H4519" s="2">
        <v>39197</v>
      </c>
      <c r="I4519">
        <v>2317.5</v>
      </c>
      <c r="J4519">
        <f t="shared" si="634"/>
        <v>1.0235307451547992E-2</v>
      </c>
      <c r="K4519">
        <f t="shared" si="630"/>
        <v>1.0040107451547993E-2</v>
      </c>
      <c r="L4519">
        <v>-8.8208414239490489E-4</v>
      </c>
      <c r="N4519" s="2">
        <v>39197</v>
      </c>
      <c r="O4519">
        <v>28.99</v>
      </c>
      <c r="Q4519" s="2">
        <v>39197</v>
      </c>
      <c r="R4519">
        <v>34572.300000000003</v>
      </c>
      <c r="S4519" s="8">
        <f t="shared" si="635"/>
        <v>6.9468008046884577E-3</v>
      </c>
      <c r="T4519" s="9">
        <f t="shared" si="631"/>
        <v>6.7516008046884582E-3</v>
      </c>
      <c r="U4519" s="3">
        <f>Sheet1!$B$17+Sheet1!$B$18*'Portfolio allocation'!K4519</f>
        <v>1.2006064602930995E-2</v>
      </c>
      <c r="V4519" s="13">
        <f t="shared" si="636"/>
        <v>-5.2544637982425372E-3</v>
      </c>
      <c r="W4519" s="13"/>
      <c r="X4519" s="2">
        <v>39197</v>
      </c>
      <c r="Y4519">
        <v>96.911000000000001</v>
      </c>
      <c r="AA4519" s="2">
        <v>39197</v>
      </c>
      <c r="AB4519">
        <v>1266.42</v>
      </c>
      <c r="AC4519">
        <f t="shared" si="637"/>
        <v>3.015414650018311E-2</v>
      </c>
      <c r="AD4519">
        <f t="shared" si="632"/>
        <v>2.9958146500183108E-2</v>
      </c>
      <c r="AE4519">
        <f>Sheet2!$B$17+Sheet2!$B$18*'Portfolio allocation'!K4519</f>
        <v>8.9813067035883661E-3</v>
      </c>
      <c r="AF4519">
        <f t="shared" si="638"/>
        <v>2.0976839796594742E-2</v>
      </c>
      <c r="AH4519" s="2">
        <v>39197</v>
      </c>
      <c r="AI4519">
        <v>4.6509999999999998</v>
      </c>
      <c r="AJ4519">
        <v>4.9000000000000004</v>
      </c>
      <c r="AK4519">
        <v>1.36605</v>
      </c>
      <c r="AR4519" s="3"/>
    </row>
    <row r="4520" spans="1:44" hidden="1" outlineLevel="1" x14ac:dyDescent="0.2">
      <c r="A4520" s="2">
        <v>39198</v>
      </c>
      <c r="B4520">
        <v>12.79</v>
      </c>
      <c r="E4520" s="2">
        <v>39198</v>
      </c>
      <c r="F4520">
        <v>1494.25</v>
      </c>
      <c r="G4520">
        <f t="shared" si="633"/>
        <v>-7.8238889408999146E-4</v>
      </c>
      <c r="H4520" s="2">
        <v>39198</v>
      </c>
      <c r="I4520">
        <v>2315.91</v>
      </c>
      <c r="J4520">
        <f t="shared" si="634"/>
        <v>-6.8608414239490489E-4</v>
      </c>
      <c r="K4520">
        <f t="shared" si="630"/>
        <v>-8.8208414239490489E-4</v>
      </c>
      <c r="L4520">
        <v>-2.8747709885102194E-4</v>
      </c>
      <c r="N4520" s="2">
        <v>39198</v>
      </c>
      <c r="O4520">
        <v>29.1</v>
      </c>
      <c r="Q4520" s="2">
        <v>39198</v>
      </c>
      <c r="R4520">
        <v>34703.480000000003</v>
      </c>
      <c r="S4520" s="8">
        <f t="shared" si="635"/>
        <v>3.7943671667779455E-3</v>
      </c>
      <c r="T4520" s="9">
        <f t="shared" si="631"/>
        <v>3.5983671667779455E-3</v>
      </c>
      <c r="U4520" s="3">
        <f>Sheet1!$B$17+Sheet1!$B$18*'Portfolio allocation'!K4520</f>
        <v>-5.2415039878581549E-4</v>
      </c>
      <c r="V4520" s="13">
        <f t="shared" si="636"/>
        <v>4.1225175655637608E-3</v>
      </c>
      <c r="W4520" s="13"/>
      <c r="X4520" s="2">
        <v>39198</v>
      </c>
      <c r="Y4520">
        <v>96.376099999999994</v>
      </c>
      <c r="AA4520" s="2">
        <v>39198</v>
      </c>
      <c r="AB4520">
        <v>1259.43</v>
      </c>
      <c r="AC4520">
        <f t="shared" si="637"/>
        <v>-5.5194959018335377E-3</v>
      </c>
      <c r="AD4520">
        <f t="shared" si="632"/>
        <v>-5.7162959018335372E-3</v>
      </c>
      <c r="AE4520">
        <f>Sheet2!$B$17+Sheet2!$B$18*'Portfolio allocation'!K4520</f>
        <v>-7.309847120549732E-4</v>
      </c>
      <c r="AF4520">
        <f t="shared" si="638"/>
        <v>-4.9853111897785636E-3</v>
      </c>
      <c r="AH4520" s="2">
        <v>39198</v>
      </c>
      <c r="AI4520">
        <v>4.7</v>
      </c>
      <c r="AJ4520">
        <v>4.92</v>
      </c>
      <c r="AK4520">
        <v>1.3605499999999999</v>
      </c>
      <c r="AR4520" s="3"/>
    </row>
    <row r="4521" spans="1:44" hidden="1" outlineLevel="1" x14ac:dyDescent="0.2">
      <c r="A4521" s="2">
        <v>39199</v>
      </c>
      <c r="B4521">
        <v>12.45</v>
      </c>
      <c r="E4521" s="2">
        <v>39199</v>
      </c>
      <c r="F4521">
        <v>1494.07</v>
      </c>
      <c r="G4521">
        <f t="shared" si="633"/>
        <v>-1.204617701188182E-4</v>
      </c>
      <c r="H4521" s="2">
        <v>39199</v>
      </c>
      <c r="I4521">
        <v>2315.6999999999998</v>
      </c>
      <c r="J4521">
        <f t="shared" si="634"/>
        <v>-9.0677098851021931E-5</v>
      </c>
      <c r="K4521">
        <f t="shared" si="630"/>
        <v>-2.8747709885102194E-4</v>
      </c>
      <c r="L4521">
        <v>-8.0255661268728989E-3</v>
      </c>
      <c r="N4521" s="2">
        <v>39199</v>
      </c>
      <c r="O4521">
        <v>30.12</v>
      </c>
      <c r="Q4521" s="2">
        <v>39199</v>
      </c>
      <c r="R4521">
        <v>35919.9</v>
      </c>
      <c r="S4521" s="8">
        <f t="shared" si="635"/>
        <v>3.5051816129102908E-2</v>
      </c>
      <c r="T4521" s="9">
        <f t="shared" si="631"/>
        <v>3.4855016129102911E-2</v>
      </c>
      <c r="U4521" s="3">
        <f>Sheet1!$B$17+Sheet1!$B$18*'Portfolio allocation'!K4521</f>
        <v>1.5799787091418544E-4</v>
      </c>
      <c r="V4521" s="13">
        <f t="shared" si="636"/>
        <v>3.4697018258188723E-2</v>
      </c>
      <c r="W4521" s="13"/>
      <c r="X4521" s="2">
        <v>39199</v>
      </c>
      <c r="Y4521">
        <v>96.634</v>
      </c>
      <c r="AA4521" s="2">
        <v>39199</v>
      </c>
      <c r="AB4521">
        <v>1262.8</v>
      </c>
      <c r="AC4521">
        <f t="shared" si="637"/>
        <v>2.6758136617357486E-3</v>
      </c>
      <c r="AD4521">
        <f t="shared" si="632"/>
        <v>2.4794136617357484E-3</v>
      </c>
      <c r="AE4521">
        <f>Sheet2!$B$17+Sheet2!$B$18*'Portfolio allocation'!K4521</f>
        <v>-2.0224495913808159E-4</v>
      </c>
      <c r="AF4521">
        <f t="shared" si="638"/>
        <v>2.6816586208738302E-3</v>
      </c>
      <c r="AH4521" s="2">
        <v>39199</v>
      </c>
      <c r="AI4521">
        <v>4.7</v>
      </c>
      <c r="AJ4521">
        <v>4.91</v>
      </c>
      <c r="AK4521">
        <v>1.36565</v>
      </c>
      <c r="AR4521" s="3"/>
    </row>
    <row r="4522" spans="1:44" hidden="1" outlineLevel="1" x14ac:dyDescent="0.2">
      <c r="A4522" s="2">
        <v>39202</v>
      </c>
      <c r="B4522">
        <v>14.22</v>
      </c>
      <c r="E4522" s="2">
        <v>39202</v>
      </c>
      <c r="F4522">
        <v>1482.37</v>
      </c>
      <c r="G4522">
        <f t="shared" si="633"/>
        <v>-7.8309583888305223E-3</v>
      </c>
      <c r="H4522" s="2">
        <v>39202</v>
      </c>
      <c r="I4522">
        <v>2297.5700000000002</v>
      </c>
      <c r="J4522">
        <f t="shared" si="634"/>
        <v>-7.8291661268728996E-3</v>
      </c>
      <c r="K4522">
        <f t="shared" si="630"/>
        <v>-8.0255661268728989E-3</v>
      </c>
      <c r="L4522">
        <v>2.4637313805454157E-3</v>
      </c>
      <c r="N4522" s="2">
        <v>39202</v>
      </c>
      <c r="O4522">
        <v>29.94</v>
      </c>
      <c r="Q4522" s="2">
        <v>39202</v>
      </c>
      <c r="R4522">
        <v>35705.230000000003</v>
      </c>
      <c r="S4522" s="8">
        <f t="shared" si="635"/>
        <v>-5.9763529408488614E-3</v>
      </c>
      <c r="T4522" s="9">
        <f t="shared" si="631"/>
        <v>-6.1727529408488616E-3</v>
      </c>
      <c r="U4522" s="3">
        <f>Sheet1!$B$17+Sheet1!$B$18*'Portfolio allocation'!K4522</f>
        <v>-8.7193339712877856E-3</v>
      </c>
      <c r="V4522" s="13">
        <f t="shared" si="636"/>
        <v>2.546581030438924E-3</v>
      </c>
      <c r="W4522" s="13"/>
      <c r="X4522" s="2">
        <v>39202</v>
      </c>
      <c r="Y4522">
        <v>97.627300000000005</v>
      </c>
      <c r="AA4522" s="2">
        <v>39202</v>
      </c>
      <c r="AB4522">
        <v>1275.78</v>
      </c>
      <c r="AC4522">
        <f t="shared" si="637"/>
        <v>1.0278745644599407E-2</v>
      </c>
      <c r="AD4522">
        <f t="shared" si="632"/>
        <v>1.0083145644599407E-2</v>
      </c>
      <c r="AE4522">
        <f>Sheet2!$B$17+Sheet2!$B$18*'Portfolio allocation'!K4522</f>
        <v>-7.0831511393610264E-3</v>
      </c>
      <c r="AF4522">
        <f t="shared" si="638"/>
        <v>1.7166296783960432E-2</v>
      </c>
      <c r="AH4522" s="2">
        <v>39202</v>
      </c>
      <c r="AI4522">
        <v>4.6269999999999998</v>
      </c>
      <c r="AJ4522">
        <v>4.8899999999999997</v>
      </c>
      <c r="AK4522">
        <v>1.3647499999999999</v>
      </c>
      <c r="AR4522" s="3"/>
    </row>
    <row r="4523" spans="1:44" hidden="1" outlineLevel="1" x14ac:dyDescent="0.2">
      <c r="A4523" s="2">
        <v>39203</v>
      </c>
      <c r="B4523">
        <v>13.51</v>
      </c>
      <c r="E4523" s="2">
        <v>39203</v>
      </c>
      <c r="F4523">
        <v>1486.3</v>
      </c>
      <c r="G4523">
        <f t="shared" si="633"/>
        <v>2.6511599668099795E-3</v>
      </c>
      <c r="H4523" s="2">
        <v>39203</v>
      </c>
      <c r="I4523">
        <v>2303.6799999999998</v>
      </c>
      <c r="J4523">
        <f t="shared" si="634"/>
        <v>2.6593313805454155E-3</v>
      </c>
      <c r="K4523">
        <f t="shared" si="630"/>
        <v>2.4637313805454157E-3</v>
      </c>
      <c r="L4523">
        <v>6.3851751076538692E-3</v>
      </c>
      <c r="N4523" s="2">
        <v>39203</v>
      </c>
      <c r="O4523">
        <v>30.4</v>
      </c>
      <c r="Q4523" s="2">
        <v>39203</v>
      </c>
      <c r="R4523">
        <v>36253.81</v>
      </c>
      <c r="S4523" s="8">
        <f t="shared" si="635"/>
        <v>1.5364135730255635E-2</v>
      </c>
      <c r="T4523" s="9">
        <f t="shared" si="631"/>
        <v>1.5168535730255634E-2</v>
      </c>
      <c r="U4523" s="3">
        <f>Sheet1!$B$17+Sheet1!$B$18*'Portfolio allocation'!K4523</f>
        <v>3.3142539633729102E-3</v>
      </c>
      <c r="V4523" s="13">
        <f t="shared" si="636"/>
        <v>1.1854281766882723E-2</v>
      </c>
      <c r="W4523" s="13"/>
      <c r="X4523" s="2">
        <v>39203</v>
      </c>
      <c r="Y4523">
        <v>98.544300000000007</v>
      </c>
      <c r="AA4523" s="2">
        <v>39203</v>
      </c>
      <c r="AB4523">
        <v>1287.76</v>
      </c>
      <c r="AC4523">
        <f t="shared" si="637"/>
        <v>9.3903337566039191E-3</v>
      </c>
      <c r="AD4523">
        <f t="shared" si="632"/>
        <v>9.1947337566039185E-3</v>
      </c>
      <c r="AE4523">
        <f>Sheet2!$B$17+Sheet2!$B$18*'Portfolio allocation'!K4523</f>
        <v>2.2441998104176502E-3</v>
      </c>
      <c r="AF4523">
        <f t="shared" si="638"/>
        <v>6.9505339461862683E-3</v>
      </c>
      <c r="AH4523" s="2">
        <v>39203</v>
      </c>
      <c r="AI4523">
        <v>4.6420000000000003</v>
      </c>
      <c r="AJ4523">
        <v>4.8899999999999997</v>
      </c>
      <c r="AK4523">
        <v>1.35965</v>
      </c>
      <c r="AR4523" s="3"/>
    </row>
    <row r="4524" spans="1:44" hidden="1" outlineLevel="1" x14ac:dyDescent="0.2">
      <c r="A4524" s="2">
        <v>39204</v>
      </c>
      <c r="B4524">
        <v>13.08</v>
      </c>
      <c r="E4524" s="2">
        <v>39204</v>
      </c>
      <c r="F4524">
        <v>1495.92</v>
      </c>
      <c r="G4524">
        <f t="shared" si="633"/>
        <v>6.4724483617035755E-3</v>
      </c>
      <c r="H4524" s="2">
        <v>39204</v>
      </c>
      <c r="I4524">
        <v>2318.84</v>
      </c>
      <c r="J4524">
        <f t="shared" si="634"/>
        <v>6.580775107653869E-3</v>
      </c>
      <c r="K4524">
        <f t="shared" si="630"/>
        <v>6.3851751076538692E-3</v>
      </c>
      <c r="L4524">
        <v>4.4183761535939465E-3</v>
      </c>
      <c r="N4524" s="2">
        <v>39204</v>
      </c>
      <c r="O4524">
        <v>30.61</v>
      </c>
      <c r="Q4524" s="2">
        <v>39204</v>
      </c>
      <c r="R4524">
        <v>36504.239999999998</v>
      </c>
      <c r="S4524" s="8">
        <f t="shared" si="635"/>
        <v>6.9076877712990203E-3</v>
      </c>
      <c r="T4524" s="9">
        <f t="shared" si="631"/>
        <v>6.7120877712990206E-3</v>
      </c>
      <c r="U4524" s="3">
        <f>Sheet1!$B$17+Sheet1!$B$18*'Portfolio allocation'!K4524</f>
        <v>7.8130335897120227E-3</v>
      </c>
      <c r="V4524" s="13">
        <f t="shared" si="636"/>
        <v>-1.1009458184130022E-3</v>
      </c>
      <c r="W4524" s="13"/>
      <c r="X4524" s="2">
        <v>39204</v>
      </c>
      <c r="Y4524">
        <v>97.636899999999997</v>
      </c>
      <c r="AA4524" s="2">
        <v>39204</v>
      </c>
      <c r="AB4524">
        <v>1275.9000000000001</v>
      </c>
      <c r="AC4524">
        <f t="shared" si="637"/>
        <v>-9.20979064421934E-3</v>
      </c>
      <c r="AD4524">
        <f t="shared" si="632"/>
        <v>-9.40579064421934E-3</v>
      </c>
      <c r="AE4524">
        <f>Sheet2!$B$17+Sheet2!$B$18*'Portfolio allocation'!K4524</f>
        <v>5.7312476176402637E-3</v>
      </c>
      <c r="AF4524">
        <f t="shared" si="638"/>
        <v>-1.5137038261859604E-2</v>
      </c>
      <c r="AH4524" s="2">
        <v>39204</v>
      </c>
      <c r="AI4524">
        <v>4.649</v>
      </c>
      <c r="AJ4524">
        <v>4.9000000000000004</v>
      </c>
      <c r="AK4524">
        <v>1.35955</v>
      </c>
      <c r="AR4524" s="3"/>
    </row>
    <row r="4525" spans="1:44" hidden="1" outlineLevel="1" x14ac:dyDescent="0.2">
      <c r="A4525" s="2">
        <v>39205</v>
      </c>
      <c r="B4525">
        <v>13.09</v>
      </c>
      <c r="E4525" s="2">
        <v>39205</v>
      </c>
      <c r="F4525">
        <v>1502.39</v>
      </c>
      <c r="G4525">
        <f t="shared" si="633"/>
        <v>4.3250975988020635E-3</v>
      </c>
      <c r="H4525" s="2">
        <v>39205</v>
      </c>
      <c r="I4525">
        <v>2329.54</v>
      </c>
      <c r="J4525">
        <f t="shared" si="634"/>
        <v>4.6143761535939465E-3</v>
      </c>
      <c r="K4525">
        <f t="shared" si="630"/>
        <v>4.4183761535939465E-3</v>
      </c>
      <c r="L4525">
        <v>1.9791953398525883E-3</v>
      </c>
      <c r="N4525" s="2">
        <v>39205</v>
      </c>
      <c r="O4525">
        <v>30.97</v>
      </c>
      <c r="Q4525" s="2">
        <v>39205</v>
      </c>
      <c r="R4525">
        <v>36933.56</v>
      </c>
      <c r="S4525" s="8">
        <f t="shared" si="635"/>
        <v>1.1760825591766944E-2</v>
      </c>
      <c r="T4525" s="9">
        <f t="shared" si="631"/>
        <v>1.1564825591766944E-2</v>
      </c>
      <c r="U4525" s="3">
        <f>Sheet1!$B$17+Sheet1!$B$18*'Portfolio allocation'!K4525</f>
        <v>5.5566719843003765E-3</v>
      </c>
      <c r="V4525" s="13">
        <f t="shared" si="636"/>
        <v>6.0081536074665671E-3</v>
      </c>
      <c r="W4525" s="13"/>
      <c r="X4525" s="2">
        <v>39205</v>
      </c>
      <c r="Y4525">
        <v>98.190899999999999</v>
      </c>
      <c r="AA4525" s="2">
        <v>39205</v>
      </c>
      <c r="AB4525">
        <v>1283.1400000000001</v>
      </c>
      <c r="AC4525">
        <f t="shared" si="637"/>
        <v>5.6744258954464222E-3</v>
      </c>
      <c r="AD4525">
        <f t="shared" si="632"/>
        <v>5.4772258954464224E-3</v>
      </c>
      <c r="AE4525">
        <f>Sheet2!$B$17+Sheet2!$B$18*'Portfolio allocation'!K4525</f>
        <v>3.982319810110691E-3</v>
      </c>
      <c r="AF4525">
        <f t="shared" si="638"/>
        <v>1.4949060853357314E-3</v>
      </c>
      <c r="AH4525" s="2">
        <v>39205</v>
      </c>
      <c r="AI4525">
        <v>4.6760000000000002</v>
      </c>
      <c r="AJ4525">
        <v>4.93</v>
      </c>
      <c r="AK4525">
        <v>1.3565499999999999</v>
      </c>
      <c r="AR4525" s="3"/>
    </row>
    <row r="4526" spans="1:44" hidden="1" outlineLevel="1" x14ac:dyDescent="0.2">
      <c r="A4526" s="2">
        <v>39206</v>
      </c>
      <c r="B4526">
        <v>12.91</v>
      </c>
      <c r="E4526" s="2">
        <v>39206</v>
      </c>
      <c r="F4526">
        <v>1505.62</v>
      </c>
      <c r="G4526">
        <f t="shared" si="633"/>
        <v>2.1499078135502891E-3</v>
      </c>
      <c r="H4526" s="2">
        <v>39206</v>
      </c>
      <c r="I4526">
        <v>2334.61</v>
      </c>
      <c r="J4526">
        <f t="shared" si="634"/>
        <v>2.1763953398525882E-3</v>
      </c>
      <c r="K4526">
        <f t="shared" si="630"/>
        <v>1.9791953398525883E-3</v>
      </c>
      <c r="L4526">
        <v>2.4036059967188347E-3</v>
      </c>
      <c r="N4526" s="2">
        <v>39206</v>
      </c>
      <c r="O4526">
        <v>30.56</v>
      </c>
      <c r="Q4526" s="2">
        <v>39206</v>
      </c>
      <c r="R4526">
        <v>36444.629999999997</v>
      </c>
      <c r="S4526" s="8">
        <f t="shared" si="635"/>
        <v>-1.3238095650676573E-2</v>
      </c>
      <c r="T4526" s="9">
        <f t="shared" si="631"/>
        <v>-1.3435295650676573E-2</v>
      </c>
      <c r="U4526" s="3">
        <f>Sheet1!$B$17+Sheet1!$B$18*'Portfolio allocation'!K4526</f>
        <v>2.7583819377138192E-3</v>
      </c>
      <c r="V4526" s="13">
        <f t="shared" si="636"/>
        <v>-1.6193677588390392E-2</v>
      </c>
      <c r="W4526" s="13"/>
      <c r="X4526" s="2">
        <v>39206</v>
      </c>
      <c r="Y4526">
        <v>98.343699999999998</v>
      </c>
      <c r="AA4526" s="2">
        <v>39206</v>
      </c>
      <c r="AB4526">
        <v>1285.1400000000001</v>
      </c>
      <c r="AC4526">
        <f t="shared" si="637"/>
        <v>1.5586763720247809E-3</v>
      </c>
      <c r="AD4526">
        <f t="shared" si="632"/>
        <v>1.3622763720247809E-3</v>
      </c>
      <c r="AE4526">
        <f>Sheet2!$B$17+Sheet2!$B$18*'Portfolio allocation'!K4526</f>
        <v>1.8133380014011768E-3</v>
      </c>
      <c r="AF4526">
        <f t="shared" si="638"/>
        <v>-4.5106162937639583E-4</v>
      </c>
      <c r="AH4526" s="2">
        <v>39206</v>
      </c>
      <c r="AI4526">
        <v>4.6420000000000003</v>
      </c>
      <c r="AJ4526">
        <v>4.91</v>
      </c>
      <c r="AK4526">
        <v>1.3587499999999999</v>
      </c>
      <c r="AR4526" s="3"/>
    </row>
    <row r="4527" spans="1:44" hidden="1" outlineLevel="1" x14ac:dyDescent="0.2">
      <c r="A4527" s="2">
        <v>39209</v>
      </c>
      <c r="B4527">
        <v>13.15</v>
      </c>
      <c r="E4527" s="2">
        <v>39209</v>
      </c>
      <c r="F4527">
        <v>1509.48</v>
      </c>
      <c r="G4527">
        <f t="shared" si="633"/>
        <v>2.5637278994701251E-3</v>
      </c>
      <c r="H4527" s="2">
        <v>39209</v>
      </c>
      <c r="I4527">
        <v>2340.6799999999998</v>
      </c>
      <c r="J4527">
        <f t="shared" si="634"/>
        <v>2.6000059967188349E-3</v>
      </c>
      <c r="K4527">
        <f t="shared" si="630"/>
        <v>2.4036059967188347E-3</v>
      </c>
      <c r="L4527">
        <v>-1.2819547413571749E-3</v>
      </c>
      <c r="N4527" s="2">
        <v>39209</v>
      </c>
      <c r="O4527">
        <v>30.71</v>
      </c>
      <c r="Q4527" s="2">
        <v>39209</v>
      </c>
      <c r="R4527">
        <v>36623.5</v>
      </c>
      <c r="S4527" s="8">
        <f t="shared" si="635"/>
        <v>4.9079933038147505E-3</v>
      </c>
      <c r="T4527" s="9">
        <f t="shared" si="631"/>
        <v>4.7115933038147503E-3</v>
      </c>
      <c r="U4527" s="3">
        <f>Sheet1!$B$17+Sheet1!$B$18*'Portfolio allocation'!K4527</f>
        <v>3.2452765992671924E-3</v>
      </c>
      <c r="V4527" s="13">
        <f t="shared" si="636"/>
        <v>1.4663167045475579E-3</v>
      </c>
      <c r="W4527" s="13"/>
      <c r="X4527" s="2">
        <v>39209</v>
      </c>
      <c r="Y4527">
        <v>98.534800000000004</v>
      </c>
      <c r="AA4527" s="2">
        <v>39209</v>
      </c>
      <c r="AB4527">
        <v>1287.6400000000001</v>
      </c>
      <c r="AC4527">
        <f t="shared" si="637"/>
        <v>1.9453133510745069E-3</v>
      </c>
      <c r="AD4527">
        <f t="shared" si="632"/>
        <v>1.7485133510745069E-3</v>
      </c>
      <c r="AE4527">
        <f>Sheet2!$B$17+Sheet2!$B$18*'Portfolio allocation'!K4527</f>
        <v>2.1907347851817804E-3</v>
      </c>
      <c r="AF4527">
        <f t="shared" si="638"/>
        <v>-4.4222143410727359E-4</v>
      </c>
      <c r="AH4527" s="2">
        <v>39209</v>
      </c>
      <c r="AI4527">
        <v>4.6310000000000002</v>
      </c>
      <c r="AJ4527">
        <v>4.92</v>
      </c>
      <c r="AK4527">
        <v>1.36215</v>
      </c>
      <c r="AR4527" s="3"/>
    </row>
    <row r="4528" spans="1:44" hidden="1" outlineLevel="1" x14ac:dyDescent="0.2">
      <c r="A4528" s="2">
        <v>39210</v>
      </c>
      <c r="B4528">
        <v>13.21</v>
      </c>
      <c r="E4528" s="2">
        <v>39210</v>
      </c>
      <c r="F4528">
        <v>1507.72</v>
      </c>
      <c r="G4528">
        <f t="shared" si="633"/>
        <v>-1.1659644380845879E-3</v>
      </c>
      <c r="H4528" s="2">
        <v>39210</v>
      </c>
      <c r="I4528">
        <v>2338.14</v>
      </c>
      <c r="J4528">
        <f t="shared" si="634"/>
        <v>-1.0851547413571749E-3</v>
      </c>
      <c r="K4528">
        <f t="shared" si="630"/>
        <v>-1.2819547413571749E-3</v>
      </c>
      <c r="L4528">
        <v>3.2935535528241097E-3</v>
      </c>
      <c r="N4528" s="2">
        <v>39210</v>
      </c>
      <c r="O4528">
        <v>30.75</v>
      </c>
      <c r="Q4528" s="2">
        <v>39210</v>
      </c>
      <c r="R4528">
        <v>36671.21</v>
      </c>
      <c r="S4528" s="8">
        <f t="shared" si="635"/>
        <v>1.3027154695754994E-3</v>
      </c>
      <c r="T4528" s="9">
        <f t="shared" si="631"/>
        <v>1.1059154695754994E-3</v>
      </c>
      <c r="U4528" s="3">
        <f>Sheet1!$B$17+Sheet1!$B$18*'Portfolio allocation'!K4528</f>
        <v>-9.8289208398397361E-4</v>
      </c>
      <c r="V4528" s="13">
        <f t="shared" si="636"/>
        <v>2.0888075535594732E-3</v>
      </c>
      <c r="W4528" s="13"/>
      <c r="X4528" s="2">
        <v>39210</v>
      </c>
      <c r="Y4528">
        <v>98.658900000000003</v>
      </c>
      <c r="AA4528" s="2">
        <v>39210</v>
      </c>
      <c r="AB4528">
        <v>1294.25</v>
      </c>
      <c r="AC4528">
        <f t="shared" si="637"/>
        <v>5.1334223851386973E-3</v>
      </c>
      <c r="AD4528">
        <f t="shared" si="632"/>
        <v>4.9370223851386971E-3</v>
      </c>
      <c r="AE4528">
        <f>Sheet2!$B$17+Sheet2!$B$18*'Portfolio allocation'!K4528</f>
        <v>-1.0865598502738604E-3</v>
      </c>
      <c r="AF4528">
        <f t="shared" si="638"/>
        <v>6.0235822354125571E-3</v>
      </c>
      <c r="AH4528" s="2">
        <v>39210</v>
      </c>
      <c r="AI4528">
        <v>4.6379999999999999</v>
      </c>
      <c r="AJ4528">
        <v>4.91</v>
      </c>
      <c r="AK4528">
        <v>1.3526499999999999</v>
      </c>
      <c r="AR4528" s="3"/>
    </row>
    <row r="4529" spans="1:44" hidden="1" outlineLevel="1" x14ac:dyDescent="0.2">
      <c r="A4529" s="2">
        <v>39211</v>
      </c>
      <c r="B4529">
        <v>12.88</v>
      </c>
      <c r="E4529" s="2">
        <v>39211</v>
      </c>
      <c r="F4529">
        <v>1512.58</v>
      </c>
      <c r="G4529">
        <f t="shared" si="633"/>
        <v>3.2234101822619099E-3</v>
      </c>
      <c r="H4529" s="2">
        <v>39211</v>
      </c>
      <c r="I4529">
        <v>2346.3000000000002</v>
      </c>
      <c r="J4529">
        <f t="shared" si="634"/>
        <v>3.4899535528241099E-3</v>
      </c>
      <c r="K4529">
        <f t="shared" si="630"/>
        <v>3.2935535528241097E-3</v>
      </c>
      <c r="L4529">
        <v>-1.3987927715978369E-2</v>
      </c>
      <c r="N4529" s="2">
        <v>39211</v>
      </c>
      <c r="O4529">
        <v>30.779900000000001</v>
      </c>
      <c r="Q4529" s="2">
        <v>39211</v>
      </c>
      <c r="R4529">
        <v>36706.86</v>
      </c>
      <c r="S4529" s="8">
        <f t="shared" si="635"/>
        <v>9.7215226876889993E-4</v>
      </c>
      <c r="T4529" s="9">
        <f t="shared" si="631"/>
        <v>7.7575226876889993E-4</v>
      </c>
      <c r="U4529" s="3">
        <f>Sheet1!$B$17+Sheet1!$B$18*'Portfolio allocation'!K4529</f>
        <v>4.2662469899015822E-3</v>
      </c>
      <c r="V4529" s="13">
        <f t="shared" si="636"/>
        <v>-3.4904947211326824E-3</v>
      </c>
      <c r="W4529" s="13"/>
      <c r="X4529" s="2">
        <v>39211</v>
      </c>
      <c r="Y4529">
        <v>99.700100000000006</v>
      </c>
      <c r="AA4529" s="2">
        <v>39211</v>
      </c>
      <c r="AB4529">
        <v>1307.9100000000001</v>
      </c>
      <c r="AC4529">
        <f t="shared" si="637"/>
        <v>1.0554375120726434E-2</v>
      </c>
      <c r="AD4529">
        <f t="shared" si="632"/>
        <v>1.0358375120726434E-2</v>
      </c>
      <c r="AE4529">
        <f>Sheet2!$B$17+Sheet2!$B$18*'Portfolio allocation'!K4529</f>
        <v>2.9820988566862027E-3</v>
      </c>
      <c r="AF4529">
        <f t="shared" si="638"/>
        <v>7.3762762640402308E-3</v>
      </c>
      <c r="AH4529" s="2">
        <v>39211</v>
      </c>
      <c r="AI4529">
        <v>4.6719999999999997</v>
      </c>
      <c r="AJ4529">
        <v>4.9000000000000004</v>
      </c>
      <c r="AK4529">
        <v>1.3551500000000001</v>
      </c>
      <c r="AR4529" s="3"/>
    </row>
    <row r="4530" spans="1:44" hidden="1" outlineLevel="1" x14ac:dyDescent="0.2">
      <c r="A4530" s="2">
        <v>39212</v>
      </c>
      <c r="B4530">
        <v>13.6</v>
      </c>
      <c r="E4530" s="2">
        <v>39212</v>
      </c>
      <c r="F4530">
        <v>1491.47</v>
      </c>
      <c r="G4530">
        <f t="shared" si="633"/>
        <v>-1.3956286609633772E-2</v>
      </c>
      <c r="H4530" s="2">
        <v>39212</v>
      </c>
      <c r="I4530">
        <v>2313.94</v>
      </c>
      <c r="J4530">
        <f t="shared" si="634"/>
        <v>-1.3791927715978369E-2</v>
      </c>
      <c r="K4530">
        <f t="shared" si="630"/>
        <v>-1.3987927715978369E-2</v>
      </c>
      <c r="L4530">
        <v>9.5465613040959622E-3</v>
      </c>
      <c r="N4530" s="2">
        <v>39212</v>
      </c>
      <c r="O4530">
        <v>30.58</v>
      </c>
      <c r="Q4530" s="2">
        <v>39212</v>
      </c>
      <c r="R4530">
        <v>36468.46</v>
      </c>
      <c r="S4530" s="8">
        <f t="shared" si="635"/>
        <v>-6.4946988110670123E-3</v>
      </c>
      <c r="T4530" s="9">
        <f t="shared" si="631"/>
        <v>-6.6906988110670123E-3</v>
      </c>
      <c r="U4530" s="3">
        <f>Sheet1!$B$17+Sheet1!$B$18*'Portfolio allocation'!K4530</f>
        <v>-1.5559506292646904E-2</v>
      </c>
      <c r="V4530" s="13">
        <f t="shared" si="636"/>
        <v>8.8688074815798917E-3</v>
      </c>
      <c r="W4530" s="13"/>
      <c r="X4530" s="2">
        <v>39212</v>
      </c>
      <c r="Y4530">
        <v>99.986599999999996</v>
      </c>
      <c r="AA4530" s="2">
        <v>39212</v>
      </c>
      <c r="AB4530">
        <v>1311.67</v>
      </c>
      <c r="AC4530">
        <f t="shared" si="637"/>
        <v>2.8748155454121349E-3</v>
      </c>
      <c r="AD4530">
        <f t="shared" si="632"/>
        <v>2.680415545412135E-3</v>
      </c>
      <c r="AE4530">
        <f>Sheet2!$B$17+Sheet2!$B$18*'Portfolio allocation'!K4530</f>
        <v>-1.2385035177995239E-2</v>
      </c>
      <c r="AF4530">
        <f t="shared" si="638"/>
        <v>1.5065450723407373E-2</v>
      </c>
      <c r="AH4530" s="2">
        <v>39212</v>
      </c>
      <c r="AI4530">
        <v>4.649</v>
      </c>
      <c r="AJ4530">
        <v>4.8600000000000003</v>
      </c>
      <c r="AK4530">
        <v>1.3512999999999999</v>
      </c>
      <c r="AR4530" s="3"/>
    </row>
    <row r="4531" spans="1:44" hidden="1" outlineLevel="1" x14ac:dyDescent="0.2">
      <c r="A4531" s="2">
        <v>39213</v>
      </c>
      <c r="B4531">
        <v>12.95</v>
      </c>
      <c r="E4531" s="2">
        <v>39213</v>
      </c>
      <c r="F4531">
        <v>1505.85</v>
      </c>
      <c r="G4531">
        <f t="shared" si="633"/>
        <v>9.6414946328118312E-3</v>
      </c>
      <c r="H4531" s="2">
        <v>39213</v>
      </c>
      <c r="I4531">
        <v>2336.48</v>
      </c>
      <c r="J4531">
        <f t="shared" si="634"/>
        <v>9.7409613040959631E-3</v>
      </c>
      <c r="K4531">
        <f t="shared" si="630"/>
        <v>9.5465613040959622E-3</v>
      </c>
      <c r="L4531">
        <v>-1.927376703417222E-3</v>
      </c>
      <c r="N4531" s="2">
        <v>39213</v>
      </c>
      <c r="O4531">
        <v>30.89</v>
      </c>
      <c r="Q4531" s="2">
        <v>39213</v>
      </c>
      <c r="R4531">
        <v>36838.17</v>
      </c>
      <c r="S4531" s="8">
        <f t="shared" si="635"/>
        <v>1.0137801267177116E-2</v>
      </c>
      <c r="T4531" s="9">
        <f t="shared" si="631"/>
        <v>9.9434012671771148E-3</v>
      </c>
      <c r="U4531" s="3">
        <f>Sheet1!$B$17+Sheet1!$B$18*'Portfolio allocation'!K4531</f>
        <v>1.1439855954451274E-2</v>
      </c>
      <c r="V4531" s="13">
        <f t="shared" si="636"/>
        <v>-1.496454687274159E-3</v>
      </c>
      <c r="W4531" s="13"/>
      <c r="X4531" s="2">
        <v>39213</v>
      </c>
      <c r="Y4531">
        <v>101.2283</v>
      </c>
      <c r="AA4531" s="2">
        <v>39213</v>
      </c>
      <c r="AB4531">
        <v>1327.96</v>
      </c>
      <c r="AC4531">
        <f t="shared" si="637"/>
        <v>1.2419282288990363E-2</v>
      </c>
      <c r="AD4531">
        <f t="shared" si="632"/>
        <v>1.2225282288990363E-2</v>
      </c>
      <c r="AE4531">
        <f>Sheet2!$B$17+Sheet2!$B$18*'Portfolio allocation'!K4531</f>
        <v>8.5424328777729958E-3</v>
      </c>
      <c r="AF4531">
        <f t="shared" si="638"/>
        <v>3.6828494112173676E-3</v>
      </c>
      <c r="AH4531" s="2">
        <v>39213</v>
      </c>
      <c r="AI4531">
        <v>4.6719999999999997</v>
      </c>
      <c r="AJ4531">
        <v>4.8499999999999996</v>
      </c>
      <c r="AK4531">
        <v>1.35225</v>
      </c>
      <c r="AR4531" s="3"/>
    </row>
    <row r="4532" spans="1:44" hidden="1" outlineLevel="1" x14ac:dyDescent="0.2">
      <c r="A4532" s="2">
        <v>39216</v>
      </c>
      <c r="B4532">
        <v>13.96</v>
      </c>
      <c r="E4532" s="2">
        <v>39216</v>
      </c>
      <c r="F4532">
        <v>1503.15</v>
      </c>
      <c r="G4532">
        <f t="shared" si="633"/>
        <v>-1.7930072716404455E-3</v>
      </c>
      <c r="H4532" s="2">
        <v>39216</v>
      </c>
      <c r="I4532">
        <v>2332.4299999999998</v>
      </c>
      <c r="J4532">
        <f t="shared" si="634"/>
        <v>-1.7333767034172221E-3</v>
      </c>
      <c r="K4532">
        <f t="shared" si="630"/>
        <v>-1.927376703417222E-3</v>
      </c>
      <c r="L4532">
        <v>-1.4038394995776243E-3</v>
      </c>
      <c r="N4532" s="2">
        <v>39216</v>
      </c>
      <c r="O4532">
        <v>30.97</v>
      </c>
      <c r="Q4532" s="2">
        <v>39216</v>
      </c>
      <c r="R4532">
        <v>36933.56</v>
      </c>
      <c r="S4532" s="8">
        <f t="shared" si="635"/>
        <v>2.5894337313714377E-3</v>
      </c>
      <c r="T4532" s="9">
        <f t="shared" si="631"/>
        <v>2.3954337313714376E-3</v>
      </c>
      <c r="U4532" s="3">
        <f>Sheet1!$B$17+Sheet1!$B$18*'Portfolio allocation'!K4532</f>
        <v>-1.7233365160270121E-3</v>
      </c>
      <c r="V4532" s="13">
        <f t="shared" si="636"/>
        <v>4.1187702473984497E-3</v>
      </c>
      <c r="W4532" s="13"/>
      <c r="X4532" s="2">
        <v>39216</v>
      </c>
      <c r="Y4532">
        <v>100.83669999999999</v>
      </c>
      <c r="AA4532" s="2">
        <v>39216</v>
      </c>
      <c r="AB4532">
        <v>1322.82</v>
      </c>
      <c r="AC4532">
        <f t="shared" si="637"/>
        <v>-3.8705985120034425E-3</v>
      </c>
      <c r="AD4532">
        <f t="shared" si="632"/>
        <v>-4.0653985120034427E-3</v>
      </c>
      <c r="AE4532">
        <f>Sheet2!$B$17+Sheet2!$B$18*'Portfolio allocation'!K4532</f>
        <v>-1.6604855251411465E-3</v>
      </c>
      <c r="AF4532">
        <f t="shared" si="638"/>
        <v>-2.4049129868622962E-3</v>
      </c>
      <c r="AH4532" s="2">
        <v>39216</v>
      </c>
      <c r="AI4532">
        <v>4.6909999999999998</v>
      </c>
      <c r="AJ4532">
        <v>4.87</v>
      </c>
      <c r="AK4532">
        <v>1.35385</v>
      </c>
      <c r="AR4532" s="3"/>
    </row>
    <row r="4533" spans="1:44" hidden="1" outlineLevel="1" x14ac:dyDescent="0.2">
      <c r="A4533" s="2">
        <v>39217</v>
      </c>
      <c r="B4533">
        <v>14.01</v>
      </c>
      <c r="E4533" s="2">
        <v>39217</v>
      </c>
      <c r="F4533">
        <v>1501.19</v>
      </c>
      <c r="G4533">
        <f t="shared" si="633"/>
        <v>-1.303928416991007E-3</v>
      </c>
      <c r="H4533" s="2">
        <v>39217</v>
      </c>
      <c r="I4533">
        <v>2329.61</v>
      </c>
      <c r="J4533">
        <f t="shared" si="634"/>
        <v>-1.2090394995776244E-3</v>
      </c>
      <c r="K4533">
        <f t="shared" si="630"/>
        <v>-1.4038394995776243E-3</v>
      </c>
      <c r="L4533">
        <v>8.7302405381158021E-3</v>
      </c>
      <c r="N4533" s="2">
        <v>39217</v>
      </c>
      <c r="O4533">
        <v>30.9</v>
      </c>
      <c r="Q4533" s="2">
        <v>39217</v>
      </c>
      <c r="R4533">
        <v>36969.35</v>
      </c>
      <c r="S4533" s="8">
        <f t="shared" si="635"/>
        <v>9.6903737413889246E-4</v>
      </c>
      <c r="T4533" s="9">
        <f t="shared" si="631"/>
        <v>7.742373741388925E-4</v>
      </c>
      <c r="U4533" s="3">
        <f>Sheet1!$B$17+Sheet1!$B$18*'Portfolio allocation'!K4533</f>
        <v>-1.1227213675850287E-3</v>
      </c>
      <c r="V4533" s="13">
        <f t="shared" si="636"/>
        <v>1.8969587417239212E-3</v>
      </c>
      <c r="W4533" s="13"/>
      <c r="X4533" s="2">
        <v>39217</v>
      </c>
      <c r="Y4533">
        <v>100.12990000000001</v>
      </c>
      <c r="AA4533" s="2">
        <v>39217</v>
      </c>
      <c r="AB4533">
        <v>1313.55</v>
      </c>
      <c r="AC4533">
        <f t="shared" si="637"/>
        <v>-7.0077561573003155E-3</v>
      </c>
      <c r="AD4533">
        <f t="shared" si="632"/>
        <v>-7.2017561573003153E-3</v>
      </c>
      <c r="AE4533">
        <f>Sheet2!$B$17+Sheet2!$B$18*'Portfolio allocation'!K4533</f>
        <v>-1.1949428868449018E-3</v>
      </c>
      <c r="AF4533">
        <f t="shared" si="638"/>
        <v>-6.006813270455413E-3</v>
      </c>
      <c r="AH4533" s="2">
        <v>39217</v>
      </c>
      <c r="AI4533">
        <v>4.7140000000000004</v>
      </c>
      <c r="AJ4533">
        <v>4.8499999999999996</v>
      </c>
      <c r="AK4533">
        <v>1.35965</v>
      </c>
      <c r="AR4533" s="3"/>
    </row>
    <row r="4534" spans="1:44" hidden="1" outlineLevel="1" x14ac:dyDescent="0.2">
      <c r="A4534" s="2">
        <v>39218</v>
      </c>
      <c r="B4534">
        <v>13.5</v>
      </c>
      <c r="E4534" s="2">
        <v>39218</v>
      </c>
      <c r="F4534">
        <v>1514.14</v>
      </c>
      <c r="G4534">
        <f t="shared" si="633"/>
        <v>8.6264896515431122E-3</v>
      </c>
      <c r="H4534" s="2">
        <v>39218</v>
      </c>
      <c r="I4534">
        <v>2350.4</v>
      </c>
      <c r="J4534">
        <f t="shared" si="634"/>
        <v>8.9242405381158019E-3</v>
      </c>
      <c r="K4534">
        <f t="shared" si="630"/>
        <v>8.7302405381158021E-3</v>
      </c>
      <c r="L4534">
        <v>-1.0267006126616421E-3</v>
      </c>
      <c r="N4534" s="2">
        <v>39218</v>
      </c>
      <c r="O4534">
        <v>31.07</v>
      </c>
      <c r="Q4534" s="2">
        <v>39218</v>
      </c>
      <c r="R4534">
        <v>37172.74</v>
      </c>
      <c r="S4534" s="8">
        <f t="shared" si="635"/>
        <v>5.5015844206078857E-3</v>
      </c>
      <c r="T4534" s="9">
        <f t="shared" si="631"/>
        <v>5.3075844206078859E-3</v>
      </c>
      <c r="U4534" s="3">
        <f>Sheet1!$B$17+Sheet1!$B$18*'Portfolio allocation'!K4534</f>
        <v>1.0503352083399418E-2</v>
      </c>
      <c r="V4534" s="13">
        <f t="shared" si="636"/>
        <v>-5.1957676627915322E-3</v>
      </c>
      <c r="W4534" s="13"/>
      <c r="X4534" s="2">
        <v>39218</v>
      </c>
      <c r="Y4534">
        <v>101.1233</v>
      </c>
      <c r="AA4534" s="2">
        <v>39218</v>
      </c>
      <c r="AB4534">
        <v>1326.58</v>
      </c>
      <c r="AC4534">
        <f t="shared" si="637"/>
        <v>9.9196833009782548E-3</v>
      </c>
      <c r="AD4534">
        <f t="shared" si="632"/>
        <v>9.7268833009782549E-3</v>
      </c>
      <c r="AE4534">
        <f>Sheet2!$B$17+Sheet2!$B$18*'Portfolio allocation'!K4534</f>
        <v>7.8165396264371252E-3</v>
      </c>
      <c r="AF4534">
        <f t="shared" si="638"/>
        <v>1.9103436745411297E-3</v>
      </c>
      <c r="AH4534" s="2">
        <v>39218</v>
      </c>
      <c r="AI4534">
        <v>4.7089999999999996</v>
      </c>
      <c r="AJ4534">
        <v>4.82</v>
      </c>
      <c r="AK4534">
        <v>1.3573500000000001</v>
      </c>
      <c r="AR4534" s="3"/>
    </row>
    <row r="4535" spans="1:44" hidden="1" outlineLevel="1" x14ac:dyDescent="0.2">
      <c r="A4535" s="2">
        <v>39219</v>
      </c>
      <c r="B4535">
        <v>13.51</v>
      </c>
      <c r="E4535" s="2">
        <v>39219</v>
      </c>
      <c r="F4535">
        <v>1512.75</v>
      </c>
      <c r="G4535">
        <f t="shared" si="633"/>
        <v>-9.1801286538895077E-4</v>
      </c>
      <c r="H4535" s="2">
        <v>39219</v>
      </c>
      <c r="I4535">
        <v>2348.44</v>
      </c>
      <c r="J4535">
        <f t="shared" si="634"/>
        <v>-8.3390061266164217E-4</v>
      </c>
      <c r="K4535">
        <f t="shared" si="630"/>
        <v>-1.0267006126616421E-3</v>
      </c>
      <c r="L4535">
        <v>6.4185004786155133E-3</v>
      </c>
      <c r="N4535" s="2">
        <v>39219</v>
      </c>
      <c r="O4535">
        <v>30.98</v>
      </c>
      <c r="Q4535" s="2">
        <v>39219</v>
      </c>
      <c r="R4535">
        <v>37065.06</v>
      </c>
      <c r="S4535" s="8">
        <f t="shared" si="635"/>
        <v>-2.8967463792015646E-3</v>
      </c>
      <c r="T4535" s="9">
        <f t="shared" si="631"/>
        <v>-3.0895463792015646E-3</v>
      </c>
      <c r="U4535" s="3">
        <f>Sheet1!$B$17+Sheet1!$B$18*'Portfolio allocation'!K4535</f>
        <v>-6.900580785445668E-4</v>
      </c>
      <c r="V4535" s="13">
        <f t="shared" si="636"/>
        <v>-2.3994883006569975E-3</v>
      </c>
      <c r="W4535" s="13"/>
      <c r="X4535" s="2">
        <v>39219</v>
      </c>
      <c r="Y4535">
        <v>100.58839999999999</v>
      </c>
      <c r="AA4535" s="2">
        <v>39219</v>
      </c>
      <c r="AB4535">
        <v>1319.56</v>
      </c>
      <c r="AC4535">
        <f t="shared" si="637"/>
        <v>-5.2918029821042989E-3</v>
      </c>
      <c r="AD4535">
        <f t="shared" si="632"/>
        <v>-5.4862029821042988E-3</v>
      </c>
      <c r="AE4535">
        <f>Sheet2!$B$17+Sheet2!$B$18*'Portfolio allocation'!K4535</f>
        <v>-8.5958136691599899E-4</v>
      </c>
      <c r="AF4535">
        <f t="shared" si="638"/>
        <v>-4.6266216151882996E-3</v>
      </c>
      <c r="AH4535" s="2">
        <v>39219</v>
      </c>
      <c r="AI4535">
        <v>4.7560000000000002</v>
      </c>
      <c r="AJ4535">
        <v>4.8600000000000003</v>
      </c>
      <c r="AK4535">
        <v>1.3491500000000001</v>
      </c>
      <c r="AR4535" s="3"/>
    </row>
    <row r="4536" spans="1:44" hidden="1" outlineLevel="1" x14ac:dyDescent="0.2">
      <c r="A4536" s="2">
        <v>39220</v>
      </c>
      <c r="B4536">
        <v>12.76</v>
      </c>
      <c r="E4536" s="2">
        <v>39220</v>
      </c>
      <c r="F4536">
        <v>1522.75</v>
      </c>
      <c r="G4536">
        <f t="shared" si="633"/>
        <v>6.6104776070070592E-3</v>
      </c>
      <c r="H4536" s="2">
        <v>39220</v>
      </c>
      <c r="I4536">
        <v>2363.9699999999998</v>
      </c>
      <c r="J4536">
        <f t="shared" si="634"/>
        <v>6.6129004786155132E-3</v>
      </c>
      <c r="K4536">
        <f t="shared" si="630"/>
        <v>6.4185004786155133E-3</v>
      </c>
      <c r="L4536">
        <v>1.3514429980078205E-3</v>
      </c>
      <c r="N4536" s="2">
        <v>39220</v>
      </c>
      <c r="O4536">
        <v>30.83</v>
      </c>
      <c r="Q4536" s="2">
        <v>39220</v>
      </c>
      <c r="R4536">
        <v>36885.589999999997</v>
      </c>
      <c r="S4536" s="8">
        <f t="shared" si="635"/>
        <v>-4.8420264259656509E-3</v>
      </c>
      <c r="T4536" s="9">
        <f t="shared" si="631"/>
        <v>-5.0364264259656509E-3</v>
      </c>
      <c r="U4536" s="3">
        <f>Sheet1!$B$17+Sheet1!$B$18*'Portfolio allocation'!K4536</f>
        <v>7.8512652998564362E-3</v>
      </c>
      <c r="V4536" s="13">
        <f t="shared" si="636"/>
        <v>-1.2887691725822086E-2</v>
      </c>
      <c r="W4536" s="13"/>
      <c r="X4536" s="2">
        <v>39220</v>
      </c>
      <c r="Y4536">
        <v>103.1482</v>
      </c>
      <c r="AA4536" s="2">
        <v>39220</v>
      </c>
      <c r="AB4536">
        <v>1353.15</v>
      </c>
      <c r="AC4536">
        <f t="shared" si="637"/>
        <v>2.5455454848585912E-2</v>
      </c>
      <c r="AD4536">
        <f t="shared" si="632"/>
        <v>2.5258654848585912E-2</v>
      </c>
      <c r="AE4536">
        <f>Sheet2!$B$17+Sheet2!$B$18*'Portfolio allocation'!K4536</f>
        <v>5.7608813877064657E-3</v>
      </c>
      <c r="AF4536">
        <f t="shared" si="638"/>
        <v>1.9497773460879445E-2</v>
      </c>
      <c r="AH4536" s="2">
        <v>39220</v>
      </c>
      <c r="AI4536">
        <v>4.8049999999999997</v>
      </c>
      <c r="AJ4536">
        <v>4.92</v>
      </c>
      <c r="AK4536">
        <v>1.34945</v>
      </c>
      <c r="AR4536" s="3"/>
    </row>
    <row r="4537" spans="1:44" hidden="1" outlineLevel="1" x14ac:dyDescent="0.2">
      <c r="A4537" s="2">
        <v>39223</v>
      </c>
      <c r="B4537">
        <v>13.3</v>
      </c>
      <c r="E4537" s="2">
        <v>39223</v>
      </c>
      <c r="F4537">
        <v>1525.1</v>
      </c>
      <c r="G4537">
        <f t="shared" si="633"/>
        <v>1.5432605483498563E-3</v>
      </c>
      <c r="H4537" s="2">
        <v>39223</v>
      </c>
      <c r="I4537">
        <v>2367.63</v>
      </c>
      <c r="J4537">
        <f t="shared" si="634"/>
        <v>1.5482429980078205E-3</v>
      </c>
      <c r="K4537">
        <f t="shared" si="630"/>
        <v>1.3514429980078205E-3</v>
      </c>
      <c r="L4537">
        <v>-8.4421583608936999E-4</v>
      </c>
      <c r="N4537" s="2">
        <v>39223</v>
      </c>
      <c r="O4537">
        <v>31.05</v>
      </c>
      <c r="Q4537" s="2">
        <v>39223</v>
      </c>
      <c r="R4537">
        <v>37148.800000000003</v>
      </c>
      <c r="S4537" s="8">
        <f t="shared" si="635"/>
        <v>7.1358489860133822E-3</v>
      </c>
      <c r="T4537" s="9">
        <f t="shared" si="631"/>
        <v>6.9390489860133818E-3</v>
      </c>
      <c r="U4537" s="3">
        <f>Sheet1!$B$17+Sheet1!$B$18*'Portfolio allocation'!K4537</f>
        <v>2.0382085417894758E-3</v>
      </c>
      <c r="V4537" s="13">
        <f t="shared" si="636"/>
        <v>4.900840444223906E-3</v>
      </c>
      <c r="W4537" s="13"/>
      <c r="X4537" s="2">
        <v>39223</v>
      </c>
      <c r="Y4537">
        <v>102.24079999999999</v>
      </c>
      <c r="AA4537" s="2">
        <v>39223</v>
      </c>
      <c r="AB4537">
        <v>1341.24</v>
      </c>
      <c r="AC4537">
        <f t="shared" si="637"/>
        <v>-8.8016849573218092E-3</v>
      </c>
      <c r="AD4537">
        <f t="shared" si="632"/>
        <v>-8.9996849573218095E-3</v>
      </c>
      <c r="AE4537">
        <f>Sheet2!$B$17+Sheet2!$B$18*'Portfolio allocation'!K4537</f>
        <v>1.2551246036220992E-3</v>
      </c>
      <c r="AF4537">
        <f t="shared" si="638"/>
        <v>-1.025480956094391E-2</v>
      </c>
      <c r="AH4537" s="2">
        <v>39223</v>
      </c>
      <c r="AI4537">
        <v>4.7910000000000004</v>
      </c>
      <c r="AJ4537">
        <v>4.95</v>
      </c>
      <c r="AK4537">
        <v>1.34575</v>
      </c>
      <c r="AR4537" s="3"/>
    </row>
    <row r="4538" spans="1:44" hidden="1" outlineLevel="1" x14ac:dyDescent="0.2">
      <c r="A4538" s="2">
        <v>39224</v>
      </c>
      <c r="B4538">
        <v>13.06</v>
      </c>
      <c r="E4538" s="2">
        <v>39224</v>
      </c>
      <c r="F4538">
        <v>1524.12</v>
      </c>
      <c r="G4538">
        <f t="shared" si="633"/>
        <v>-6.4258081437285064E-4</v>
      </c>
      <c r="H4538" s="2">
        <v>39224</v>
      </c>
      <c r="I4538">
        <v>2366.1</v>
      </c>
      <c r="J4538">
        <f t="shared" si="634"/>
        <v>-6.4621583608936994E-4</v>
      </c>
      <c r="K4538">
        <f t="shared" si="630"/>
        <v>-8.4421583608936999E-4</v>
      </c>
      <c r="L4538">
        <v>-1.3860083005789573E-3</v>
      </c>
      <c r="N4538" s="2">
        <v>39224</v>
      </c>
      <c r="O4538">
        <v>30.69</v>
      </c>
      <c r="Q4538" s="2">
        <v>39224</v>
      </c>
      <c r="R4538">
        <v>36718.089999999997</v>
      </c>
      <c r="S4538" s="8">
        <f t="shared" si="635"/>
        <v>-1.1594183392195867E-2</v>
      </c>
      <c r="T4538" s="9">
        <f t="shared" si="631"/>
        <v>-1.1792183392195867E-2</v>
      </c>
      <c r="U4538" s="3">
        <f>Sheet1!$B$17+Sheet1!$B$18*'Portfolio allocation'!K4538</f>
        <v>-4.8070691808159839E-4</v>
      </c>
      <c r="V4538" s="13">
        <f t="shared" si="636"/>
        <v>-1.131147647411427E-2</v>
      </c>
      <c r="W4538" s="13"/>
      <c r="X4538" s="2">
        <v>39224</v>
      </c>
      <c r="Y4538">
        <v>101.916</v>
      </c>
      <c r="AA4538" s="2">
        <v>39224</v>
      </c>
      <c r="AB4538">
        <v>1336.98</v>
      </c>
      <c r="AC4538">
        <f t="shared" si="637"/>
        <v>-3.1761653395365741E-3</v>
      </c>
      <c r="AD4538">
        <f t="shared" si="632"/>
        <v>-3.3745653395365741E-3</v>
      </c>
      <c r="AE4538">
        <f>Sheet2!$B$17+Sheet2!$B$18*'Portfolio allocation'!K4538</f>
        <v>-6.9731124798022082E-4</v>
      </c>
      <c r="AF4538">
        <f t="shared" si="638"/>
        <v>-2.6772540915563532E-3</v>
      </c>
      <c r="AH4538" s="2">
        <v>39224</v>
      </c>
      <c r="AI4538">
        <v>4.83</v>
      </c>
      <c r="AJ4538">
        <v>4.96</v>
      </c>
      <c r="AK4538">
        <v>1.3462499999999999</v>
      </c>
      <c r="AR4538" s="3"/>
    </row>
    <row r="4539" spans="1:44" hidden="1" outlineLevel="1" x14ac:dyDescent="0.2">
      <c r="A4539" s="2">
        <v>39225</v>
      </c>
      <c r="B4539">
        <v>13.24</v>
      </c>
      <c r="E4539" s="2">
        <v>39225</v>
      </c>
      <c r="F4539">
        <v>1522.28</v>
      </c>
      <c r="G4539">
        <f t="shared" si="633"/>
        <v>-1.207254021992954E-3</v>
      </c>
      <c r="H4539" s="2">
        <v>39225</v>
      </c>
      <c r="I4539">
        <v>2363.29</v>
      </c>
      <c r="J4539">
        <f t="shared" si="634"/>
        <v>-1.1876083005789573E-3</v>
      </c>
      <c r="K4539">
        <f t="shared" si="630"/>
        <v>-1.3860083005789573E-3</v>
      </c>
      <c r="L4539">
        <v>-9.7824967464848599E-3</v>
      </c>
      <c r="N4539" s="2">
        <v>39225</v>
      </c>
      <c r="O4539">
        <v>30.58</v>
      </c>
      <c r="Q4539" s="2">
        <v>39225</v>
      </c>
      <c r="R4539">
        <v>36586.480000000003</v>
      </c>
      <c r="S4539" s="8">
        <f t="shared" si="635"/>
        <v>-3.5843367669722292E-3</v>
      </c>
      <c r="T4539" s="9">
        <f t="shared" si="631"/>
        <v>-3.7827367669722293E-3</v>
      </c>
      <c r="U4539" s="3">
        <f>Sheet1!$B$17+Sheet1!$B$18*'Portfolio allocation'!K4539</f>
        <v>-1.1022649641910798E-3</v>
      </c>
      <c r="V4539" s="13">
        <f t="shared" si="636"/>
        <v>-2.6804718027811495E-3</v>
      </c>
      <c r="W4539" s="13"/>
      <c r="X4539" s="2">
        <v>39225</v>
      </c>
      <c r="Y4539">
        <v>100.8463</v>
      </c>
      <c r="AA4539" s="2">
        <v>39225</v>
      </c>
      <c r="AB4539">
        <v>1322.95</v>
      </c>
      <c r="AC4539">
        <f t="shared" si="637"/>
        <v>-1.0493799458481057E-2</v>
      </c>
      <c r="AD4539">
        <f t="shared" si="632"/>
        <v>-1.0692199458481056E-2</v>
      </c>
      <c r="AE4539">
        <f>Sheet2!$B$17+Sheet2!$B$18*'Portfolio allocation'!K4539</f>
        <v>-1.1790869297802573E-3</v>
      </c>
      <c r="AF4539">
        <f t="shared" si="638"/>
        <v>-9.5131125287007991E-3</v>
      </c>
      <c r="AH4539" s="2">
        <v>39225</v>
      </c>
      <c r="AI4539">
        <v>4.8600000000000003</v>
      </c>
      <c r="AJ4539">
        <v>4.96</v>
      </c>
      <c r="AK4539">
        <v>1.3489500000000001</v>
      </c>
      <c r="AR4539" s="3"/>
    </row>
    <row r="4540" spans="1:44" hidden="1" outlineLevel="1" x14ac:dyDescent="0.2">
      <c r="A4540" s="2">
        <v>39226</v>
      </c>
      <c r="B4540">
        <v>14.08</v>
      </c>
      <c r="E4540" s="2">
        <v>39226</v>
      </c>
      <c r="F4540">
        <v>1507.51</v>
      </c>
      <c r="G4540">
        <f t="shared" si="633"/>
        <v>-9.7025514360038478E-3</v>
      </c>
      <c r="H4540" s="2">
        <v>39226</v>
      </c>
      <c r="I4540">
        <v>2340.64</v>
      </c>
      <c r="J4540">
        <f t="shared" si="634"/>
        <v>-9.5840967464848603E-3</v>
      </c>
      <c r="K4540">
        <f t="shared" si="630"/>
        <v>-9.7824967464848599E-3</v>
      </c>
      <c r="L4540">
        <v>5.2624451158657303E-3</v>
      </c>
      <c r="N4540" s="2">
        <v>39226</v>
      </c>
      <c r="O4540">
        <v>30.17</v>
      </c>
      <c r="Q4540" s="2">
        <v>39226</v>
      </c>
      <c r="R4540">
        <v>36095.97</v>
      </c>
      <c r="S4540" s="8">
        <f t="shared" si="635"/>
        <v>-1.3406865049603089E-2</v>
      </c>
      <c r="T4540" s="9">
        <f t="shared" si="631"/>
        <v>-1.3605265049603089E-2</v>
      </c>
      <c r="U4540" s="3">
        <f>Sheet1!$B$17+Sheet1!$B$18*'Portfolio allocation'!K4540</f>
        <v>-1.0734929304649825E-2</v>
      </c>
      <c r="V4540" s="13">
        <f t="shared" si="636"/>
        <v>-2.8703357449532639E-3</v>
      </c>
      <c r="W4540" s="13"/>
      <c r="X4540" s="2">
        <v>39226</v>
      </c>
      <c r="Y4540">
        <v>99.289299999999997</v>
      </c>
      <c r="AA4540" s="2">
        <v>39226</v>
      </c>
      <c r="AB4540">
        <v>1302.52</v>
      </c>
      <c r="AC4540">
        <f t="shared" si="637"/>
        <v>-1.5442760497373365E-2</v>
      </c>
      <c r="AD4540">
        <f t="shared" si="632"/>
        <v>-1.5640360497373364E-2</v>
      </c>
      <c r="AE4540">
        <f>Sheet2!$B$17+Sheet2!$B$18*'Portfolio allocation'!K4540</f>
        <v>-8.6454586696740107E-3</v>
      </c>
      <c r="AF4540">
        <f t="shared" si="638"/>
        <v>-6.9949018276993531E-3</v>
      </c>
      <c r="AH4540" s="2">
        <v>39226</v>
      </c>
      <c r="AI4540">
        <v>4.8559999999999999</v>
      </c>
      <c r="AJ4540">
        <v>4.9400000000000004</v>
      </c>
      <c r="AK4540">
        <v>1.34355</v>
      </c>
      <c r="AR4540" s="3"/>
    </row>
    <row r="4541" spans="1:44" hidden="1" outlineLevel="1" x14ac:dyDescent="0.2">
      <c r="A4541" s="2">
        <v>39227</v>
      </c>
      <c r="B4541">
        <v>13.34</v>
      </c>
      <c r="E4541" s="2">
        <v>39227</v>
      </c>
      <c r="F4541">
        <v>1515.73</v>
      </c>
      <c r="G4541">
        <f t="shared" si="633"/>
        <v>5.4527001479260928E-3</v>
      </c>
      <c r="H4541" s="2">
        <v>39227</v>
      </c>
      <c r="I4541">
        <v>2353.42</v>
      </c>
      <c r="J4541">
        <f t="shared" si="634"/>
        <v>5.4600451158657304E-3</v>
      </c>
      <c r="K4541">
        <f t="shared" si="630"/>
        <v>5.2624451158657303E-3</v>
      </c>
      <c r="L4541">
        <v>-1.972E-4</v>
      </c>
      <c r="N4541" s="2">
        <v>39227</v>
      </c>
      <c r="O4541">
        <v>30.48</v>
      </c>
      <c r="Q4541" s="2">
        <v>39227</v>
      </c>
      <c r="R4541">
        <v>36466.86</v>
      </c>
      <c r="S4541" s="8">
        <f t="shared" si="635"/>
        <v>1.0275108273859912E-2</v>
      </c>
      <c r="T4541" s="9">
        <f t="shared" si="631"/>
        <v>1.0077508273859913E-2</v>
      </c>
      <c r="U4541" s="3">
        <f>Sheet1!$B$17+Sheet1!$B$18*'Portfolio allocation'!K4541</f>
        <v>6.5250092893707964E-3</v>
      </c>
      <c r="V4541" s="13">
        <f t="shared" si="636"/>
        <v>3.5524989844891164E-3</v>
      </c>
      <c r="W4541" s="13"/>
      <c r="X4541" s="2">
        <v>39227</v>
      </c>
      <c r="Y4541">
        <v>100.46420000000001</v>
      </c>
      <c r="AA4541" s="2">
        <v>39227</v>
      </c>
      <c r="AB4541">
        <v>1317.94</v>
      </c>
      <c r="AC4541">
        <f t="shared" si="637"/>
        <v>1.1838589810521105E-2</v>
      </c>
      <c r="AD4541">
        <f t="shared" si="632"/>
        <v>1.1641389810521105E-2</v>
      </c>
      <c r="AE4541">
        <f>Sheet2!$B$17+Sheet2!$B$18*'Portfolio allocation'!K4541</f>
        <v>4.7328874655095847E-3</v>
      </c>
      <c r="AF4541">
        <f t="shared" si="638"/>
        <v>6.9085023450115206E-3</v>
      </c>
      <c r="AH4541" s="2">
        <v>39227</v>
      </c>
      <c r="AI4541">
        <v>4.8639999999999999</v>
      </c>
      <c r="AJ4541">
        <v>4.93</v>
      </c>
      <c r="AK4541">
        <v>1.34565</v>
      </c>
      <c r="AR4541" s="3"/>
    </row>
    <row r="4542" spans="1:44" hidden="1" outlineLevel="1" x14ac:dyDescent="0.2">
      <c r="A4542" s="2">
        <v>39230</v>
      </c>
      <c r="B4542">
        <v>13.34</v>
      </c>
      <c r="E4542" s="2">
        <v>39230</v>
      </c>
      <c r="F4542">
        <v>1515.73</v>
      </c>
      <c r="G4542">
        <f t="shared" si="633"/>
        <v>0</v>
      </c>
      <c r="H4542" s="2">
        <v>39230</v>
      </c>
      <c r="I4542">
        <v>2353.42</v>
      </c>
      <c r="J4542">
        <f t="shared" si="634"/>
        <v>0</v>
      </c>
      <c r="K4542">
        <f t="shared" si="630"/>
        <v>-1.972E-4</v>
      </c>
      <c r="L4542">
        <v>1.4897067144835714E-3</v>
      </c>
      <c r="N4542" s="2">
        <v>39230</v>
      </c>
      <c r="O4542">
        <v>30.48</v>
      </c>
      <c r="Q4542" s="2">
        <v>39230</v>
      </c>
      <c r="R4542">
        <v>36466.86</v>
      </c>
      <c r="S4542" s="8">
        <f t="shared" si="635"/>
        <v>0</v>
      </c>
      <c r="T4542" s="9">
        <f t="shared" si="631"/>
        <v>-1.972E-4</v>
      </c>
      <c r="U4542" s="3">
        <f>Sheet1!$B$17+Sheet1!$B$18*'Portfolio allocation'!K4542</f>
        <v>2.6156604664201921E-4</v>
      </c>
      <c r="V4542" s="13">
        <f t="shared" si="636"/>
        <v>-4.5876604664201923E-4</v>
      </c>
      <c r="W4542" s="13"/>
      <c r="X4542" s="2">
        <v>39230</v>
      </c>
      <c r="Y4542">
        <v>100.46420000000001</v>
      </c>
      <c r="AA4542" s="2">
        <v>39230</v>
      </c>
      <c r="AB4542">
        <v>1317.94</v>
      </c>
      <c r="AC4542">
        <f t="shared" si="637"/>
        <v>0</v>
      </c>
      <c r="AD4542">
        <f t="shared" si="632"/>
        <v>-1.972E-4</v>
      </c>
      <c r="AE4542">
        <f>Sheet2!$B$17+Sheet2!$B$18*'Portfolio allocation'!K4542</f>
        <v>-1.2196825966265671E-4</v>
      </c>
      <c r="AF4542">
        <f t="shared" si="638"/>
        <v>-7.5231740337343281E-5</v>
      </c>
      <c r="AH4542" s="2">
        <v>39230</v>
      </c>
      <c r="AI4542">
        <v>4.8639999999999999</v>
      </c>
      <c r="AJ4542">
        <v>4.93</v>
      </c>
      <c r="AK4542">
        <v>1.34565</v>
      </c>
      <c r="AR4542" s="3"/>
    </row>
    <row r="4543" spans="1:44" hidden="1" outlineLevel="1" x14ac:dyDescent="0.2">
      <c r="A4543" s="2">
        <v>39231</v>
      </c>
      <c r="B4543">
        <v>13.53</v>
      </c>
      <c r="E4543" s="2">
        <v>39231</v>
      </c>
      <c r="F4543">
        <v>1518.11</v>
      </c>
      <c r="G4543">
        <f t="shared" si="633"/>
        <v>1.5702004974500472E-3</v>
      </c>
      <c r="H4543" s="2">
        <v>39231</v>
      </c>
      <c r="I4543">
        <v>2357.39</v>
      </c>
      <c r="J4543">
        <f t="shared" si="634"/>
        <v>1.6869067144835714E-3</v>
      </c>
      <c r="K4543">
        <f t="shared" si="630"/>
        <v>1.4897067144835714E-3</v>
      </c>
      <c r="L4543">
        <v>8.1582995702875073E-3</v>
      </c>
      <c r="N4543" s="2">
        <v>39231</v>
      </c>
      <c r="O4543">
        <v>30.79</v>
      </c>
      <c r="Q4543" s="2">
        <v>39231</v>
      </c>
      <c r="R4543">
        <v>36837.74</v>
      </c>
      <c r="S4543" s="8">
        <f t="shared" si="635"/>
        <v>1.0170329992766014E-2</v>
      </c>
      <c r="T4543" s="9">
        <f t="shared" si="631"/>
        <v>9.9731299927660142E-3</v>
      </c>
      <c r="U4543" s="3">
        <f>Sheet1!$B$17+Sheet1!$B$18*'Portfolio allocation'!K4543</f>
        <v>2.1968281813990165E-3</v>
      </c>
      <c r="V4543" s="13">
        <f t="shared" si="636"/>
        <v>7.7763018113669972E-3</v>
      </c>
      <c r="W4543" s="13"/>
      <c r="X4543" s="2">
        <v>39231</v>
      </c>
      <c r="Y4543">
        <v>101.1615</v>
      </c>
      <c r="AA4543" s="2">
        <v>39231</v>
      </c>
      <c r="AB4543">
        <v>1327.08</v>
      </c>
      <c r="AC4543">
        <f t="shared" si="637"/>
        <v>6.9350653292257203E-3</v>
      </c>
      <c r="AD4543">
        <f t="shared" si="632"/>
        <v>6.7366653292257207E-3</v>
      </c>
      <c r="AE4543">
        <f>Sheet2!$B$17+Sheet2!$B$18*'Portfolio allocation'!K4543</f>
        <v>1.3780722277387724E-3</v>
      </c>
      <c r="AF4543">
        <f t="shared" si="638"/>
        <v>5.3585931014869482E-3</v>
      </c>
      <c r="AH4543" s="2">
        <v>39231</v>
      </c>
      <c r="AI4543">
        <v>4.8849999999999998</v>
      </c>
      <c r="AJ4543">
        <v>4.96</v>
      </c>
      <c r="AK4543">
        <v>1.3483499999999999</v>
      </c>
      <c r="AR4543" s="3"/>
    </row>
    <row r="4544" spans="1:44" hidden="1" outlineLevel="1" x14ac:dyDescent="0.2">
      <c r="A4544" s="2">
        <v>39232</v>
      </c>
      <c r="B4544">
        <v>12.83</v>
      </c>
      <c r="E4544" s="2">
        <v>39232</v>
      </c>
      <c r="F4544">
        <v>1530.23</v>
      </c>
      <c r="G4544">
        <f t="shared" si="633"/>
        <v>7.9836112007694027E-3</v>
      </c>
      <c r="H4544" s="2">
        <v>39232</v>
      </c>
      <c r="I4544">
        <v>2377.09</v>
      </c>
      <c r="J4544">
        <f t="shared" si="634"/>
        <v>8.3566995702875069E-3</v>
      </c>
      <c r="K4544">
        <f t="shared" si="630"/>
        <v>8.1582995702875073E-3</v>
      </c>
      <c r="L4544">
        <v>7.9250404486129434E-5</v>
      </c>
      <c r="N4544" s="2">
        <v>39232</v>
      </c>
      <c r="O4544">
        <v>31.11</v>
      </c>
      <c r="Q4544" s="2">
        <v>39232</v>
      </c>
      <c r="R4544">
        <v>37220.589999999997</v>
      </c>
      <c r="S4544" s="8">
        <f t="shared" si="635"/>
        <v>1.0392874264273599E-2</v>
      </c>
      <c r="T4544" s="9">
        <f t="shared" si="631"/>
        <v>1.01944742642736E-2</v>
      </c>
      <c r="U4544" s="3">
        <f>Sheet1!$B$17+Sheet1!$B$18*'Portfolio allocation'!K4544</f>
        <v>9.8472069101950901E-3</v>
      </c>
      <c r="V4544" s="13">
        <f t="shared" si="636"/>
        <v>3.4726735407850963E-4</v>
      </c>
      <c r="W4544" s="13"/>
      <c r="X4544" s="2">
        <v>39232</v>
      </c>
      <c r="Y4544">
        <v>102.1357</v>
      </c>
      <c r="AA4544" s="2">
        <v>39232</v>
      </c>
      <c r="AB4544">
        <v>1339.86</v>
      </c>
      <c r="AC4544">
        <f t="shared" si="637"/>
        <v>9.6301654760828637E-3</v>
      </c>
      <c r="AD4544">
        <f t="shared" si="632"/>
        <v>9.431765476082864E-3</v>
      </c>
      <c r="AE4544">
        <f>Sheet2!$B$17+Sheet2!$B$18*'Portfolio allocation'!K4544</f>
        <v>7.3079551263104262E-3</v>
      </c>
      <c r="AF4544">
        <f t="shared" si="638"/>
        <v>2.1238103497724379E-3</v>
      </c>
      <c r="AH4544" s="2">
        <v>39232</v>
      </c>
      <c r="AI4544">
        <v>4.88</v>
      </c>
      <c r="AJ4544">
        <v>4.96</v>
      </c>
      <c r="AK4544">
        <v>1.3430500000000001</v>
      </c>
      <c r="AR4544" s="3"/>
    </row>
    <row r="4545" spans="1:44" hidden="1" outlineLevel="1" x14ac:dyDescent="0.2">
      <c r="A4545" s="2">
        <v>39233</v>
      </c>
      <c r="B4545">
        <v>13.05</v>
      </c>
      <c r="E4545" s="2">
        <v>39233</v>
      </c>
      <c r="F4545">
        <v>1530.62</v>
      </c>
      <c r="G4545">
        <f t="shared" si="633"/>
        <v>2.5486364794824468E-4</v>
      </c>
      <c r="H4545" s="2">
        <v>39233</v>
      </c>
      <c r="I4545">
        <v>2377.75</v>
      </c>
      <c r="J4545">
        <f t="shared" si="634"/>
        <v>2.7765040448612943E-4</v>
      </c>
      <c r="K4545">
        <f t="shared" si="630"/>
        <v>7.9250404486129434E-5</v>
      </c>
      <c r="L4545">
        <v>3.5366230680266325E-3</v>
      </c>
      <c r="N4545" s="2">
        <v>39233</v>
      </c>
      <c r="O4545">
        <v>30.690100000000001</v>
      </c>
      <c r="Q4545" s="2">
        <v>39233</v>
      </c>
      <c r="R4545">
        <v>36718.22</v>
      </c>
      <c r="S4545" s="8">
        <f t="shared" si="635"/>
        <v>-1.3497099320564088E-2</v>
      </c>
      <c r="T4545" s="9">
        <f t="shared" si="631"/>
        <v>-1.3695499320564087E-2</v>
      </c>
      <c r="U4545" s="3">
        <f>Sheet1!$B$17+Sheet1!$B$18*'Portfolio allocation'!K4545</f>
        <v>5.7871695685346382E-4</v>
      </c>
      <c r="V4545" s="13">
        <f t="shared" si="636"/>
        <v>-1.4274216277417552E-2</v>
      </c>
      <c r="W4545" s="13"/>
      <c r="X4545" s="2">
        <v>39233</v>
      </c>
      <c r="Y4545">
        <v>101.8205</v>
      </c>
      <c r="AA4545" s="2">
        <v>39233</v>
      </c>
      <c r="AB4545">
        <v>1335.73</v>
      </c>
      <c r="AC4545">
        <f t="shared" si="637"/>
        <v>-3.0824115952412523E-3</v>
      </c>
      <c r="AD4545">
        <f t="shared" si="632"/>
        <v>-3.2804115952412521E-3</v>
      </c>
      <c r="AE4545">
        <f>Sheet2!$B$17+Sheet2!$B$18*'Portfolio allocation'!K4545</f>
        <v>1.2385849289410684E-4</v>
      </c>
      <c r="AF4545">
        <f t="shared" si="638"/>
        <v>-3.4042700881353589E-3</v>
      </c>
      <c r="AH4545" s="2">
        <v>39233</v>
      </c>
      <c r="AI4545">
        <v>4.8920000000000003</v>
      </c>
      <c r="AJ4545">
        <v>4.95</v>
      </c>
      <c r="AK4545">
        <v>1.34565</v>
      </c>
      <c r="AR4545" s="3"/>
    </row>
    <row r="4546" spans="1:44" hidden="1" outlineLevel="1" x14ac:dyDescent="0.2">
      <c r="A4546" s="2">
        <v>39234</v>
      </c>
      <c r="B4546">
        <v>12.78</v>
      </c>
      <c r="E4546" s="2">
        <v>39234</v>
      </c>
      <c r="F4546">
        <v>1536.34</v>
      </c>
      <c r="G4546">
        <f t="shared" si="633"/>
        <v>3.7370477322915541E-3</v>
      </c>
      <c r="H4546" s="2">
        <v>39234</v>
      </c>
      <c r="I4546">
        <v>2386.63</v>
      </c>
      <c r="J4546">
        <f t="shared" si="634"/>
        <v>3.7346230680266324E-3</v>
      </c>
      <c r="K4546">
        <f t="shared" si="630"/>
        <v>3.5366230680266325E-3</v>
      </c>
      <c r="L4546">
        <v>1.6863038275726876E-3</v>
      </c>
      <c r="N4546" s="2">
        <v>39234</v>
      </c>
      <c r="O4546">
        <v>30.59</v>
      </c>
      <c r="Q4546" s="2">
        <v>39234</v>
      </c>
      <c r="R4546">
        <v>36598.46</v>
      </c>
      <c r="S4546" s="8">
        <f t="shared" si="635"/>
        <v>-3.2615960141859635E-3</v>
      </c>
      <c r="T4546" s="9">
        <f t="shared" si="631"/>
        <v>-3.4595960141859633E-3</v>
      </c>
      <c r="U4546" s="3">
        <f>Sheet1!$B$17+Sheet1!$B$18*'Portfolio allocation'!K4546</f>
        <v>4.5451024979426373E-3</v>
      </c>
      <c r="V4546" s="13">
        <f t="shared" si="636"/>
        <v>-8.004698512128601E-3</v>
      </c>
      <c r="W4546" s="13"/>
      <c r="X4546" s="2">
        <v>39234</v>
      </c>
      <c r="Y4546">
        <v>101.7632</v>
      </c>
      <c r="AA4546" s="2">
        <v>39234</v>
      </c>
      <c r="AB4546">
        <v>1334.98</v>
      </c>
      <c r="AC4546">
        <f t="shared" si="637"/>
        <v>-5.6149072042999126E-4</v>
      </c>
      <c r="AD4546">
        <f t="shared" si="632"/>
        <v>-7.6069072042999133E-4</v>
      </c>
      <c r="AE4546">
        <f>Sheet2!$B$17+Sheet2!$B$18*'Portfolio allocation'!K4546</f>
        <v>3.1982424708684753E-3</v>
      </c>
      <c r="AF4546">
        <f t="shared" si="638"/>
        <v>-3.9589331912984662E-3</v>
      </c>
      <c r="AH4546" s="2">
        <v>39234</v>
      </c>
      <c r="AI4546">
        <v>4.9560000000000004</v>
      </c>
      <c r="AJ4546">
        <v>4.9800000000000004</v>
      </c>
      <c r="AK4546">
        <v>1.34185</v>
      </c>
      <c r="AR4546" s="3"/>
    </row>
    <row r="4547" spans="1:44" hidden="1" outlineLevel="1" x14ac:dyDescent="0.2">
      <c r="A4547" s="2">
        <v>39237</v>
      </c>
      <c r="B4547">
        <v>13.29</v>
      </c>
      <c r="E4547" s="2">
        <v>39237</v>
      </c>
      <c r="F4547">
        <v>1539.18</v>
      </c>
      <c r="G4547">
        <f t="shared" si="633"/>
        <v>1.8485491492770123E-3</v>
      </c>
      <c r="H4547" s="2">
        <v>39237</v>
      </c>
      <c r="I4547">
        <v>2391.13</v>
      </c>
      <c r="J4547">
        <f t="shared" si="634"/>
        <v>1.8855038275726876E-3</v>
      </c>
      <c r="K4547">
        <f t="shared" si="630"/>
        <v>1.6863038275726876E-3</v>
      </c>
      <c r="L4547">
        <v>-5.5067142095996174E-3</v>
      </c>
      <c r="N4547" s="2">
        <v>39237</v>
      </c>
      <c r="O4547">
        <v>30.715</v>
      </c>
      <c r="Q4547" s="2">
        <v>39237</v>
      </c>
      <c r="R4547">
        <v>36748.019999999997</v>
      </c>
      <c r="S4547" s="8">
        <f t="shared" si="635"/>
        <v>4.0865107438945447E-3</v>
      </c>
      <c r="T4547" s="9">
        <f t="shared" si="631"/>
        <v>3.8873107438945446E-3</v>
      </c>
      <c r="U4547" s="3">
        <f>Sheet1!$B$17+Sheet1!$B$18*'Portfolio allocation'!K4547</f>
        <v>2.422369371968278E-3</v>
      </c>
      <c r="V4547" s="13">
        <f t="shared" si="636"/>
        <v>1.4649413719262667E-3</v>
      </c>
      <c r="W4547" s="13"/>
      <c r="X4547" s="2">
        <v>39237</v>
      </c>
      <c r="Y4547">
        <v>101.4671</v>
      </c>
      <c r="AA4547" s="2">
        <v>39237</v>
      </c>
      <c r="AB4547">
        <v>1331.09</v>
      </c>
      <c r="AC4547">
        <f t="shared" si="637"/>
        <v>-2.9139013318552065E-3</v>
      </c>
      <c r="AD4547">
        <f t="shared" si="632"/>
        <v>-3.1135013318552064E-3</v>
      </c>
      <c r="AE4547">
        <f>Sheet2!$B$17+Sheet2!$B$18*'Portfolio allocation'!K4547</f>
        <v>1.5528913963435958E-3</v>
      </c>
      <c r="AF4547">
        <f t="shared" si="638"/>
        <v>-4.6663927281988017E-3</v>
      </c>
      <c r="AH4547" s="2">
        <v>39237</v>
      </c>
      <c r="AI4547">
        <v>4.9290000000000003</v>
      </c>
      <c r="AJ4547">
        <v>4.99</v>
      </c>
      <c r="AK4547">
        <v>1.3483000000000001</v>
      </c>
      <c r="AR4547" s="3"/>
    </row>
    <row r="4548" spans="1:44" hidden="1" outlineLevel="1" x14ac:dyDescent="0.2">
      <c r="A4548" s="2">
        <v>39238</v>
      </c>
      <c r="B4548">
        <v>13.63</v>
      </c>
      <c r="E4548" s="2">
        <v>39238</v>
      </c>
      <c r="F4548">
        <v>1530.95</v>
      </c>
      <c r="G4548">
        <f t="shared" si="633"/>
        <v>-5.3470029496225369E-3</v>
      </c>
      <c r="H4548" s="2">
        <v>39238</v>
      </c>
      <c r="I4548">
        <v>2378.44</v>
      </c>
      <c r="J4548">
        <f t="shared" si="634"/>
        <v>-5.3071142095996171E-3</v>
      </c>
      <c r="K4548">
        <f t="shared" ref="K4548:K4611" si="639">J4548-(AJ4547/25000)</f>
        <v>-5.5067142095996174E-3</v>
      </c>
      <c r="L4548">
        <v>-8.8144904323843917E-3</v>
      </c>
      <c r="N4548" s="2">
        <v>39238</v>
      </c>
      <c r="O4548">
        <v>30.58</v>
      </c>
      <c r="Q4548" s="2">
        <v>39238</v>
      </c>
      <c r="R4548">
        <v>36586.480000000003</v>
      </c>
      <c r="S4548" s="8">
        <f t="shared" si="635"/>
        <v>-4.3958830979191621E-3</v>
      </c>
      <c r="T4548" s="9">
        <f t="shared" ref="T4548:T4611" si="640">S4548-(AJ4547/100/250)</f>
        <v>-4.5954830979191624E-3</v>
      </c>
      <c r="U4548" s="3">
        <f>Sheet1!$B$17+Sheet1!$B$18*'Portfolio allocation'!K4548</f>
        <v>-5.8296432155951292E-3</v>
      </c>
      <c r="V4548" s="13">
        <f t="shared" si="636"/>
        <v>1.2341601176759668E-3</v>
      </c>
      <c r="W4548" s="13"/>
      <c r="X4548" s="2">
        <v>39238</v>
      </c>
      <c r="Y4548">
        <v>101.0946</v>
      </c>
      <c r="AA4548" s="2">
        <v>39238</v>
      </c>
      <c r="AB4548">
        <v>1326.21</v>
      </c>
      <c r="AC4548">
        <f t="shared" si="637"/>
        <v>-3.6661683282120938E-3</v>
      </c>
      <c r="AD4548">
        <f t="shared" ref="AD4548:AD4611" si="641">AC4548-AJ4548/25000</f>
        <v>-3.8657683282120937E-3</v>
      </c>
      <c r="AE4548">
        <f>Sheet2!$B$17+Sheet2!$B$18*'Portfolio allocation'!K4548</f>
        <v>-4.8433237527972422E-3</v>
      </c>
      <c r="AF4548">
        <f t="shared" si="638"/>
        <v>9.7755542458514847E-4</v>
      </c>
      <c r="AH4548" s="2">
        <v>39238</v>
      </c>
      <c r="AI4548">
        <v>4.976</v>
      </c>
      <c r="AJ4548">
        <v>4.99</v>
      </c>
      <c r="AK4548">
        <v>1.35225</v>
      </c>
      <c r="AR4548" s="3"/>
    </row>
    <row r="4549" spans="1:44" hidden="1" outlineLevel="1" x14ac:dyDescent="0.2">
      <c r="A4549" s="2">
        <v>39239</v>
      </c>
      <c r="B4549">
        <v>14.87</v>
      </c>
      <c r="E4549" s="2">
        <v>39239</v>
      </c>
      <c r="F4549">
        <v>1517.38</v>
      </c>
      <c r="G4549">
        <f t="shared" ref="G4549:G4612" si="642">(F4549/F4548)-1</f>
        <v>-8.86377739312183E-3</v>
      </c>
      <c r="H4549" s="2">
        <v>39239</v>
      </c>
      <c r="I4549">
        <v>2357.9499999999998</v>
      </c>
      <c r="J4549">
        <f t="shared" ref="J4549:J4612" si="643">(I4549/I4548)-1</f>
        <v>-8.6148904323843922E-3</v>
      </c>
      <c r="K4549">
        <f t="shared" si="639"/>
        <v>-8.8144904323843917E-3</v>
      </c>
      <c r="L4549">
        <v>-1.772209643122187E-2</v>
      </c>
      <c r="N4549" s="2">
        <v>39239</v>
      </c>
      <c r="O4549">
        <v>30.29</v>
      </c>
      <c r="Q4549" s="2">
        <v>39239</v>
      </c>
      <c r="R4549">
        <v>36239.53</v>
      </c>
      <c r="S4549" s="8">
        <f t="shared" ref="S4549:S4612" si="644">R4549/R4548-1</f>
        <v>-9.4830112106987219E-3</v>
      </c>
      <c r="T4549" s="9">
        <f t="shared" si="640"/>
        <v>-9.6826112106987213E-3</v>
      </c>
      <c r="U4549" s="3">
        <f>Sheet1!$B$17+Sheet1!$B$18*'Portfolio allocation'!K4549</f>
        <v>-9.6244079285713446E-3</v>
      </c>
      <c r="V4549" s="13">
        <f t="shared" ref="V4549:V4612" si="645">T4549-U4549</f>
        <v>-5.8203282127376743E-5</v>
      </c>
      <c r="W4549" s="13"/>
      <c r="X4549" s="2">
        <v>39239</v>
      </c>
      <c r="Y4549">
        <v>97.818399999999997</v>
      </c>
      <c r="AA4549" s="2">
        <v>39239</v>
      </c>
      <c r="AB4549">
        <v>1283.23</v>
      </c>
      <c r="AC4549">
        <f t="shared" ref="AC4549:AC4612" si="646">AB4549/AB4548-1</f>
        <v>-3.2408140490570836E-2</v>
      </c>
      <c r="AD4549">
        <f t="shared" si="641"/>
        <v>-3.2606540490570837E-2</v>
      </c>
      <c r="AE4549">
        <f>Sheet2!$B$17+Sheet2!$B$18*'Portfolio allocation'!K4549</f>
        <v>-7.7846827591012352E-3</v>
      </c>
      <c r="AF4549">
        <f t="shared" ref="AF4549:AF4612" si="647">AD4549-AE4549</f>
        <v>-2.4821857731469603E-2</v>
      </c>
      <c r="AH4549" s="2">
        <v>39239</v>
      </c>
      <c r="AI4549">
        <v>4.9710000000000001</v>
      </c>
      <c r="AJ4549">
        <v>4.96</v>
      </c>
      <c r="AK4549">
        <v>1.3492500000000001</v>
      </c>
      <c r="AR4549" s="3"/>
    </row>
    <row r="4550" spans="1:44" hidden="1" outlineLevel="1" x14ac:dyDescent="0.2">
      <c r="A4550" s="2">
        <v>39240</v>
      </c>
      <c r="B4550">
        <v>17.059999999999999</v>
      </c>
      <c r="E4550" s="2">
        <v>39240</v>
      </c>
      <c r="F4550">
        <v>1490.72</v>
      </c>
      <c r="G4550">
        <f t="shared" si="642"/>
        <v>-1.7569758399346269E-2</v>
      </c>
      <c r="H4550" s="2">
        <v>39240</v>
      </c>
      <c r="I4550">
        <v>2316.63</v>
      </c>
      <c r="J4550">
        <f t="shared" si="643"/>
        <v>-1.7523696431221869E-2</v>
      </c>
      <c r="K4550">
        <f t="shared" si="639"/>
        <v>-1.772209643122187E-2</v>
      </c>
      <c r="L4550">
        <v>1.1174680744011812E-2</v>
      </c>
      <c r="N4550" s="2">
        <v>39240</v>
      </c>
      <c r="O4550">
        <v>29.62</v>
      </c>
      <c r="Q4550" s="2">
        <v>39240</v>
      </c>
      <c r="R4550">
        <v>35437.93</v>
      </c>
      <c r="S4550" s="8">
        <f t="shared" si="644"/>
        <v>-2.2119492167806731E-2</v>
      </c>
      <c r="T4550" s="9">
        <f t="shared" si="640"/>
        <v>-2.2317892167806733E-2</v>
      </c>
      <c r="U4550" s="3">
        <f>Sheet1!$B$17+Sheet1!$B$18*'Portfolio allocation'!K4550</f>
        <v>-1.9843439279194578E-2</v>
      </c>
      <c r="V4550" s="13">
        <f t="shared" si="645"/>
        <v>-2.4744528886121546E-3</v>
      </c>
      <c r="W4550" s="13"/>
      <c r="X4550" s="2">
        <v>39240</v>
      </c>
      <c r="Y4550">
        <v>97.235699999999994</v>
      </c>
      <c r="AA4550" s="2">
        <v>39240</v>
      </c>
      <c r="AB4550">
        <v>1275.58</v>
      </c>
      <c r="AC4550">
        <f t="shared" si="646"/>
        <v>-5.9615189794504087E-3</v>
      </c>
      <c r="AD4550">
        <f t="shared" si="641"/>
        <v>-6.1611189794504089E-3</v>
      </c>
      <c r="AE4550">
        <f>Sheet2!$B$17+Sheet2!$B$18*'Portfolio allocation'!K4550</f>
        <v>-1.5705553266849869E-2</v>
      </c>
      <c r="AF4550">
        <f t="shared" si="647"/>
        <v>9.5444342873994593E-3</v>
      </c>
      <c r="AH4550" s="2">
        <v>39240</v>
      </c>
      <c r="AI4550">
        <v>5.1369999999999996</v>
      </c>
      <c r="AJ4550">
        <v>4.99</v>
      </c>
      <c r="AK4550">
        <v>1.34585</v>
      </c>
      <c r="AR4550" s="3"/>
    </row>
    <row r="4551" spans="1:44" hidden="1" outlineLevel="1" x14ac:dyDescent="0.2">
      <c r="A4551" s="2">
        <v>39241</v>
      </c>
      <c r="B4551">
        <v>14.84</v>
      </c>
      <c r="E4551" s="2">
        <v>39241</v>
      </c>
      <c r="F4551">
        <v>1507.67</v>
      </c>
      <c r="G4551">
        <f t="shared" si="642"/>
        <v>1.1370344531501653E-2</v>
      </c>
      <c r="H4551" s="2">
        <v>39241</v>
      </c>
      <c r="I4551">
        <v>2342.98</v>
      </c>
      <c r="J4551">
        <f t="shared" si="643"/>
        <v>1.1374280744011811E-2</v>
      </c>
      <c r="K4551">
        <f t="shared" si="639"/>
        <v>1.1174680744011812E-2</v>
      </c>
      <c r="L4551">
        <v>7.7898777112899017E-4</v>
      </c>
      <c r="N4551" s="2">
        <v>39241</v>
      </c>
      <c r="O4551">
        <v>30.05</v>
      </c>
      <c r="Q4551" s="2">
        <v>39241</v>
      </c>
      <c r="R4551">
        <v>35952.379999999997</v>
      </c>
      <c r="S4551" s="8">
        <f t="shared" si="644"/>
        <v>1.4516931434764846E-2</v>
      </c>
      <c r="T4551" s="9">
        <f t="shared" si="640"/>
        <v>1.4317331434764847E-2</v>
      </c>
      <c r="U4551" s="3">
        <f>Sheet1!$B$17+Sheet1!$B$18*'Portfolio allocation'!K4551</f>
        <v>1.3307675837956515E-2</v>
      </c>
      <c r="V4551" s="13">
        <f t="shared" si="645"/>
        <v>1.0096555968083318E-3</v>
      </c>
      <c r="W4551" s="13"/>
      <c r="X4551" s="2">
        <v>39241</v>
      </c>
      <c r="Y4551">
        <v>98.448800000000006</v>
      </c>
      <c r="AA4551" s="2">
        <v>39241</v>
      </c>
      <c r="AB4551">
        <v>1291.5</v>
      </c>
      <c r="AC4551">
        <f t="shared" si="646"/>
        <v>1.2480597061728771E-2</v>
      </c>
      <c r="AD4551">
        <f t="shared" si="641"/>
        <v>1.2282197061728771E-2</v>
      </c>
      <c r="AE4551">
        <f>Sheet2!$B$17+Sheet2!$B$18*'Portfolio allocation'!K4551</f>
        <v>9.9901982208297872E-3</v>
      </c>
      <c r="AF4551">
        <f t="shared" si="647"/>
        <v>2.2919988408989841E-3</v>
      </c>
      <c r="AH4551" s="2">
        <v>39241</v>
      </c>
      <c r="AI4551">
        <v>5.109</v>
      </c>
      <c r="AJ4551">
        <v>4.96</v>
      </c>
      <c r="AK4551">
        <v>1.33595</v>
      </c>
      <c r="AR4551" s="3"/>
    </row>
    <row r="4552" spans="1:44" hidden="1" outlineLevel="1" x14ac:dyDescent="0.2">
      <c r="A4552" s="2">
        <v>39244</v>
      </c>
      <c r="B4552">
        <v>14.71</v>
      </c>
      <c r="E4552" s="2">
        <v>39244</v>
      </c>
      <c r="F4552">
        <v>1509.12</v>
      </c>
      <c r="G4552">
        <f t="shared" si="642"/>
        <v>9.6174892383604771E-4</v>
      </c>
      <c r="H4552" s="2">
        <v>39244</v>
      </c>
      <c r="I4552">
        <v>2345.27</v>
      </c>
      <c r="J4552">
        <f t="shared" si="643"/>
        <v>9.7738777112899022E-4</v>
      </c>
      <c r="K4552">
        <f t="shared" si="639"/>
        <v>7.7898777112899017E-4</v>
      </c>
      <c r="L4552">
        <v>-1.0880272968144467E-2</v>
      </c>
      <c r="N4552" s="2">
        <v>39244</v>
      </c>
      <c r="O4552">
        <v>30.02</v>
      </c>
      <c r="Q4552" s="2">
        <v>39244</v>
      </c>
      <c r="R4552">
        <v>35916.49</v>
      </c>
      <c r="S4552" s="8">
        <f t="shared" si="644"/>
        <v>-9.982649271063071E-4</v>
      </c>
      <c r="T4552" s="9">
        <f t="shared" si="640"/>
        <v>-1.1966649271063072E-3</v>
      </c>
      <c r="U4552" s="3">
        <f>Sheet1!$B$17+Sheet1!$B$18*'Portfolio allocation'!K4552</f>
        <v>1.381473397569315E-3</v>
      </c>
      <c r="V4552" s="13">
        <f t="shared" si="645"/>
        <v>-2.5781383246756221E-3</v>
      </c>
      <c r="W4552" s="13"/>
      <c r="X4552" s="2">
        <v>39244</v>
      </c>
      <c r="Y4552">
        <v>98.592100000000002</v>
      </c>
      <c r="AA4552" s="2">
        <v>39244</v>
      </c>
      <c r="AB4552">
        <v>1293.3800000000001</v>
      </c>
      <c r="AC4552">
        <f t="shared" si="646"/>
        <v>1.4556716995741681E-3</v>
      </c>
      <c r="AD4552">
        <f t="shared" si="641"/>
        <v>1.256471699574168E-3</v>
      </c>
      <c r="AE4552">
        <f>Sheet2!$B$17+Sheet2!$B$18*'Portfolio allocation'!K4552</f>
        <v>7.4608281122772846E-4</v>
      </c>
      <c r="AF4552">
        <f t="shared" si="647"/>
        <v>5.1038888834643956E-4</v>
      </c>
      <c r="AH4552" s="2">
        <v>39244</v>
      </c>
      <c r="AI4552">
        <v>5.16</v>
      </c>
      <c r="AJ4552">
        <v>4.9800000000000004</v>
      </c>
      <c r="AK4552">
        <v>1.3344499999999999</v>
      </c>
      <c r="AR4552" s="3"/>
    </row>
    <row r="4553" spans="1:44" hidden="1" outlineLevel="1" x14ac:dyDescent="0.2">
      <c r="A4553" s="2">
        <v>39245</v>
      </c>
      <c r="B4553">
        <v>16.670000000000002</v>
      </c>
      <c r="E4553" s="2">
        <v>39245</v>
      </c>
      <c r="F4553">
        <v>1493</v>
      </c>
      <c r="G4553">
        <f t="shared" si="642"/>
        <v>-1.0681721798133981E-2</v>
      </c>
      <c r="H4553" s="2">
        <v>39245</v>
      </c>
      <c r="I4553">
        <v>2320.2199999999998</v>
      </c>
      <c r="J4553">
        <f t="shared" si="643"/>
        <v>-1.0681072968144467E-2</v>
      </c>
      <c r="K4553">
        <f t="shared" si="639"/>
        <v>-1.0880272968144467E-2</v>
      </c>
      <c r="L4553">
        <v>1.522917133375289E-2</v>
      </c>
      <c r="N4553" s="2">
        <v>39245</v>
      </c>
      <c r="O4553">
        <v>29.85</v>
      </c>
      <c r="Q4553" s="2">
        <v>39245</v>
      </c>
      <c r="R4553">
        <v>35713.11</v>
      </c>
      <c r="S4553" s="8">
        <f t="shared" si="644"/>
        <v>-5.6625800572382978E-3</v>
      </c>
      <c r="T4553" s="9">
        <f t="shared" si="640"/>
        <v>-5.8617800572382979E-3</v>
      </c>
      <c r="U4553" s="3">
        <f>Sheet1!$B$17+Sheet1!$B$18*'Portfolio allocation'!K4553</f>
        <v>-1.1994326007486966E-2</v>
      </c>
      <c r="V4553" s="13">
        <f t="shared" si="645"/>
        <v>6.1325459502486676E-3</v>
      </c>
      <c r="W4553" s="13"/>
      <c r="X4553" s="2">
        <v>39245</v>
      </c>
      <c r="Y4553">
        <v>97.751499999999993</v>
      </c>
      <c r="AA4553" s="2">
        <v>39245</v>
      </c>
      <c r="AB4553">
        <v>1282.3499999999999</v>
      </c>
      <c r="AC4553">
        <f t="shared" si="646"/>
        <v>-8.5280428025794608E-3</v>
      </c>
      <c r="AD4553">
        <f t="shared" si="641"/>
        <v>-8.7284428025794607E-3</v>
      </c>
      <c r="AE4553">
        <f>Sheet2!$B$17+Sheet2!$B$18*'Portfolio allocation'!K4553</f>
        <v>-9.6216292927781468E-3</v>
      </c>
      <c r="AF4553">
        <f t="shared" si="647"/>
        <v>8.9318649019868614E-4</v>
      </c>
      <c r="AH4553" s="2">
        <v>39245</v>
      </c>
      <c r="AI4553">
        <v>5.2939999999999996</v>
      </c>
      <c r="AJ4553">
        <v>5.01</v>
      </c>
      <c r="AK4553">
        <v>1.33165</v>
      </c>
      <c r="AR4553" s="3"/>
    </row>
    <row r="4554" spans="1:44" hidden="1" outlineLevel="1" x14ac:dyDescent="0.2">
      <c r="A4554" s="2">
        <v>39246</v>
      </c>
      <c r="B4554">
        <v>14.73</v>
      </c>
      <c r="E4554" s="2">
        <v>39246</v>
      </c>
      <c r="F4554">
        <v>1515.67</v>
      </c>
      <c r="G4554">
        <f t="shared" si="642"/>
        <v>1.518419290020101E-2</v>
      </c>
      <c r="H4554" s="2">
        <v>39246</v>
      </c>
      <c r="I4554">
        <v>2356.02</v>
      </c>
      <c r="J4554">
        <f t="shared" si="643"/>
        <v>1.5429571333752889E-2</v>
      </c>
      <c r="K4554">
        <f t="shared" si="639"/>
        <v>1.522917133375289E-2</v>
      </c>
      <c r="L4554">
        <v>4.6819130635564303E-3</v>
      </c>
      <c r="N4554" s="2">
        <v>39246</v>
      </c>
      <c r="O4554">
        <v>30.39</v>
      </c>
      <c r="Q4554" s="2">
        <v>39246</v>
      </c>
      <c r="R4554">
        <v>36359.18</v>
      </c>
      <c r="S4554" s="8">
        <f t="shared" si="644"/>
        <v>1.8090555541088404E-2</v>
      </c>
      <c r="T4554" s="9">
        <f t="shared" si="640"/>
        <v>1.7890155541088405E-2</v>
      </c>
      <c r="U4554" s="3">
        <f>Sheet1!$B$17+Sheet1!$B$18*'Portfolio allocation'!K4554</f>
        <v>1.7959090196963675E-2</v>
      </c>
      <c r="V4554" s="13">
        <f t="shared" si="645"/>
        <v>-6.8934655875270423E-5</v>
      </c>
      <c r="W4554" s="13"/>
      <c r="X4554" s="2">
        <v>39246</v>
      </c>
      <c r="Y4554">
        <v>98.496600000000001</v>
      </c>
      <c r="AA4554" s="2">
        <v>39246</v>
      </c>
      <c r="AB4554">
        <v>1292.1199999999999</v>
      </c>
      <c r="AC4554">
        <f t="shared" si="646"/>
        <v>7.618824813818259E-3</v>
      </c>
      <c r="AD4554">
        <f t="shared" si="641"/>
        <v>7.419624813818259E-3</v>
      </c>
      <c r="AE4554">
        <f>Sheet2!$B$17+Sheet2!$B$18*'Portfolio allocation'!K4554</f>
        <v>1.3595554692637787E-2</v>
      </c>
      <c r="AF4554">
        <f t="shared" si="647"/>
        <v>-6.1759298788195277E-3</v>
      </c>
      <c r="AH4554" s="2">
        <v>39246</v>
      </c>
      <c r="AI4554">
        <v>5.202</v>
      </c>
      <c r="AJ4554">
        <v>4.9800000000000004</v>
      </c>
      <c r="AK4554">
        <v>1.3304499999999999</v>
      </c>
      <c r="AR4554" s="3"/>
    </row>
    <row r="4555" spans="1:44" hidden="1" outlineLevel="1" x14ac:dyDescent="0.2">
      <c r="A4555" s="2">
        <v>39247</v>
      </c>
      <c r="B4555">
        <v>13.64</v>
      </c>
      <c r="E4555" s="2">
        <v>39247</v>
      </c>
      <c r="F4555">
        <v>1522.97</v>
      </c>
      <c r="G4555">
        <f t="shared" si="642"/>
        <v>4.8163518443988806E-3</v>
      </c>
      <c r="H4555" s="2">
        <v>39247</v>
      </c>
      <c r="I4555">
        <v>2367.52</v>
      </c>
      <c r="J4555">
        <f t="shared" si="643"/>
        <v>4.8811130635564304E-3</v>
      </c>
      <c r="K4555">
        <f t="shared" si="639"/>
        <v>4.6819130635564303E-3</v>
      </c>
      <c r="L4555">
        <v>6.3266160437926537E-3</v>
      </c>
      <c r="N4555" s="2">
        <v>39247</v>
      </c>
      <c r="O4555">
        <v>30.52</v>
      </c>
      <c r="Q4555" s="2">
        <v>39247</v>
      </c>
      <c r="R4555">
        <v>36514.699999999997</v>
      </c>
      <c r="S4555" s="8">
        <f t="shared" si="644"/>
        <v>4.2773241860789568E-3</v>
      </c>
      <c r="T4555" s="9">
        <f t="shared" si="640"/>
        <v>4.0781241860789567E-3</v>
      </c>
      <c r="U4555" s="3">
        <f>Sheet1!$B$17+Sheet1!$B$18*'Portfolio allocation'!K4555</f>
        <v>5.8590082063228223E-3</v>
      </c>
      <c r="V4555" s="13">
        <f t="shared" si="645"/>
        <v>-1.7808840202438656E-3</v>
      </c>
      <c r="W4555" s="13"/>
      <c r="X4555" s="2">
        <v>39247</v>
      </c>
      <c r="Y4555">
        <v>99.193799999999996</v>
      </c>
      <c r="AA4555" s="2">
        <v>39247</v>
      </c>
      <c r="AB4555">
        <v>1301.27</v>
      </c>
      <c r="AC4555">
        <f t="shared" si="646"/>
        <v>7.0813856298177491E-3</v>
      </c>
      <c r="AD4555">
        <f t="shared" si="641"/>
        <v>6.882185629817749E-3</v>
      </c>
      <c r="AE4555">
        <f>Sheet2!$B$17+Sheet2!$B$18*'Portfolio allocation'!K4555</f>
        <v>4.2166635538839871E-3</v>
      </c>
      <c r="AF4555">
        <f t="shared" si="647"/>
        <v>2.6655220759337619E-3</v>
      </c>
      <c r="AH4555" s="2">
        <v>39247</v>
      </c>
      <c r="AI4555">
        <v>5.2249999999999996</v>
      </c>
      <c r="AJ4555">
        <v>4.9800000000000004</v>
      </c>
      <c r="AK4555">
        <v>1.33125</v>
      </c>
      <c r="AR4555" s="3"/>
    </row>
    <row r="4556" spans="1:44" hidden="1" outlineLevel="1" x14ac:dyDescent="0.2">
      <c r="A4556" s="2">
        <v>39248</v>
      </c>
      <c r="B4556">
        <v>13.94</v>
      </c>
      <c r="E4556" s="2">
        <v>39248</v>
      </c>
      <c r="F4556">
        <v>1532.91</v>
      </c>
      <c r="G4556">
        <f t="shared" si="642"/>
        <v>6.5267208152490763E-3</v>
      </c>
      <c r="H4556" s="2">
        <v>39248</v>
      </c>
      <c r="I4556">
        <v>2382.9699999999998</v>
      </c>
      <c r="J4556">
        <f t="shared" si="643"/>
        <v>6.5258160437926538E-3</v>
      </c>
      <c r="K4556">
        <f t="shared" si="639"/>
        <v>6.3266160437926537E-3</v>
      </c>
      <c r="L4556">
        <v>-1.4057758528221913E-3</v>
      </c>
      <c r="N4556" s="2">
        <v>39248</v>
      </c>
      <c r="O4556">
        <v>30.49</v>
      </c>
      <c r="Q4556" s="2">
        <v>39248</v>
      </c>
      <c r="R4556">
        <v>36478.81</v>
      </c>
      <c r="S4556" s="8">
        <f t="shared" si="644"/>
        <v>-9.8289182164990052E-4</v>
      </c>
      <c r="T4556" s="9">
        <f t="shared" si="640"/>
        <v>-1.1820918216499006E-3</v>
      </c>
      <c r="U4556" s="3">
        <f>Sheet1!$B$17+Sheet1!$B$18*'Portfolio allocation'!K4556</f>
        <v>7.7458531475663988E-3</v>
      </c>
      <c r="V4556" s="13">
        <f t="shared" si="645"/>
        <v>-8.9279449692162994E-3</v>
      </c>
      <c r="W4556" s="13"/>
      <c r="X4556" s="2">
        <v>39248</v>
      </c>
      <c r="Y4556">
        <v>100.37820000000001</v>
      </c>
      <c r="AA4556" s="2">
        <v>39248</v>
      </c>
      <c r="AB4556">
        <v>1316.81</v>
      </c>
      <c r="AC4556">
        <f t="shared" si="646"/>
        <v>1.1942179563042332E-2</v>
      </c>
      <c r="AD4556">
        <f t="shared" si="641"/>
        <v>1.1744979563042332E-2</v>
      </c>
      <c r="AE4556">
        <f>Sheet2!$B$17+Sheet2!$B$18*'Portfolio allocation'!K4556</f>
        <v>5.6791754040780339E-3</v>
      </c>
      <c r="AF4556">
        <f t="shared" si="647"/>
        <v>6.0658041589642985E-3</v>
      </c>
      <c r="AH4556" s="2">
        <v>39248</v>
      </c>
      <c r="AI4556">
        <v>5.1660000000000004</v>
      </c>
      <c r="AJ4556">
        <v>4.93</v>
      </c>
      <c r="AK4556">
        <v>1.3364</v>
      </c>
      <c r="AR4556" s="3"/>
    </row>
    <row r="4557" spans="1:44" hidden="1" outlineLevel="1" x14ac:dyDescent="0.2">
      <c r="A4557" s="2">
        <v>39251</v>
      </c>
      <c r="B4557">
        <v>13.42</v>
      </c>
      <c r="E4557" s="2">
        <v>39251</v>
      </c>
      <c r="F4557">
        <v>1531.05</v>
      </c>
      <c r="G4557">
        <f t="shared" si="642"/>
        <v>-1.2133784762315969E-3</v>
      </c>
      <c r="H4557" s="2">
        <v>39251</v>
      </c>
      <c r="I4557">
        <v>2380.09</v>
      </c>
      <c r="J4557">
        <f t="shared" si="643"/>
        <v>-1.2085758528221913E-3</v>
      </c>
      <c r="K4557">
        <f t="shared" si="639"/>
        <v>-1.4057758528221913E-3</v>
      </c>
      <c r="L4557">
        <v>1.5498330651361506E-3</v>
      </c>
      <c r="N4557" s="2">
        <v>39251</v>
      </c>
      <c r="O4557">
        <v>30.51</v>
      </c>
      <c r="Q4557" s="2">
        <v>39251</v>
      </c>
      <c r="R4557">
        <v>36502.75</v>
      </c>
      <c r="S4557" s="8">
        <f t="shared" si="644"/>
        <v>6.5627140797630545E-4</v>
      </c>
      <c r="T4557" s="9">
        <f t="shared" si="640"/>
        <v>4.5907140797630543E-4</v>
      </c>
      <c r="U4557" s="3">
        <f>Sheet1!$B$17+Sheet1!$B$18*'Portfolio allocation'!K4557</f>
        <v>-1.1249428011009131E-3</v>
      </c>
      <c r="V4557" s="13">
        <f t="shared" si="645"/>
        <v>1.5840142090772186E-3</v>
      </c>
      <c r="W4557" s="13"/>
      <c r="X4557" s="2">
        <v>39251</v>
      </c>
      <c r="Y4557">
        <v>100.6075</v>
      </c>
      <c r="AA4557" s="2">
        <v>39251</v>
      </c>
      <c r="AB4557">
        <v>1319.81</v>
      </c>
      <c r="AC4557">
        <f t="shared" si="646"/>
        <v>2.2782330024833097E-3</v>
      </c>
      <c r="AD4557">
        <f t="shared" si="641"/>
        <v>2.0802330024833099E-3</v>
      </c>
      <c r="AE4557">
        <f>Sheet2!$B$17+Sheet2!$B$18*'Portfolio allocation'!K4557</f>
        <v>-1.19666474155081E-3</v>
      </c>
      <c r="AF4557">
        <f t="shared" si="647"/>
        <v>3.2768977440341199E-3</v>
      </c>
      <c r="AH4557" s="2">
        <v>39251</v>
      </c>
      <c r="AI4557">
        <v>5.141</v>
      </c>
      <c r="AJ4557">
        <v>4.95</v>
      </c>
      <c r="AK4557">
        <v>1.33955</v>
      </c>
      <c r="AR4557" s="3"/>
    </row>
    <row r="4558" spans="1:44" hidden="1" outlineLevel="1" x14ac:dyDescent="0.2">
      <c r="A4558" s="2">
        <v>39252</v>
      </c>
      <c r="B4558">
        <v>12.85</v>
      </c>
      <c r="E4558" s="2">
        <v>39252</v>
      </c>
      <c r="F4558">
        <v>1533.7</v>
      </c>
      <c r="G4558">
        <f t="shared" si="642"/>
        <v>1.7308383135756777E-3</v>
      </c>
      <c r="H4558" s="2">
        <v>39252</v>
      </c>
      <c r="I4558">
        <v>2384.25</v>
      </c>
      <c r="J4558">
        <f t="shared" si="643"/>
        <v>1.7478330651361507E-3</v>
      </c>
      <c r="K4558">
        <f t="shared" si="639"/>
        <v>1.5498330651361506E-3</v>
      </c>
      <c r="L4558">
        <v>-1.377759060501205E-2</v>
      </c>
      <c r="N4558" s="2">
        <v>39252</v>
      </c>
      <c r="O4558">
        <v>30.46</v>
      </c>
      <c r="Q4558" s="2">
        <v>39252</v>
      </c>
      <c r="R4558">
        <v>36442.92</v>
      </c>
      <c r="S4558" s="8">
        <f t="shared" si="644"/>
        <v>-1.639054591777378E-3</v>
      </c>
      <c r="T4558" s="9">
        <f t="shared" si="640"/>
        <v>-1.837054591777378E-3</v>
      </c>
      <c r="U4558" s="3">
        <f>Sheet1!$B$17+Sheet1!$B$18*'Portfolio allocation'!K4558</f>
        <v>2.2658066546720219E-3</v>
      </c>
      <c r="V4558" s="13">
        <f t="shared" si="645"/>
        <v>-4.1028612464494001E-3</v>
      </c>
      <c r="W4558" s="13"/>
      <c r="X4558" s="2">
        <v>39252</v>
      </c>
      <c r="Y4558">
        <v>101.72499999999999</v>
      </c>
      <c r="AA4558" s="2">
        <v>39252</v>
      </c>
      <c r="AB4558">
        <v>1334.48</v>
      </c>
      <c r="AC4558">
        <f t="shared" si="646"/>
        <v>1.1115236284010566E-2</v>
      </c>
      <c r="AD4558">
        <f t="shared" si="641"/>
        <v>1.0918436284010565E-2</v>
      </c>
      <c r="AE4558">
        <f>Sheet2!$B$17+Sheet2!$B$18*'Portfolio allocation'!K4558</f>
        <v>1.4315381127009861E-3</v>
      </c>
      <c r="AF4558">
        <f t="shared" si="647"/>
        <v>9.4868981713095782E-3</v>
      </c>
      <c r="AH4558" s="2">
        <v>39252</v>
      </c>
      <c r="AI4558">
        <v>5.0869999999999997</v>
      </c>
      <c r="AJ4558">
        <v>4.92</v>
      </c>
      <c r="AK4558">
        <v>1.3408500000000001</v>
      </c>
      <c r="AR4558" s="3"/>
    </row>
    <row r="4559" spans="1:44" hidden="1" outlineLevel="1" x14ac:dyDescent="0.2">
      <c r="A4559" s="2">
        <v>39253</v>
      </c>
      <c r="B4559">
        <v>14.67</v>
      </c>
      <c r="E4559" s="2">
        <v>39253</v>
      </c>
      <c r="F4559">
        <v>1512.84</v>
      </c>
      <c r="G4559">
        <f t="shared" si="642"/>
        <v>-1.3601095390232798E-2</v>
      </c>
      <c r="H4559" s="2">
        <v>39253</v>
      </c>
      <c r="I4559">
        <v>2351.87</v>
      </c>
      <c r="J4559">
        <f t="shared" si="643"/>
        <v>-1.358079060501205E-2</v>
      </c>
      <c r="K4559">
        <f t="shared" si="639"/>
        <v>-1.377759060501205E-2</v>
      </c>
      <c r="L4559">
        <v>6.2003632190556482E-3</v>
      </c>
      <c r="N4559" s="2">
        <v>39253</v>
      </c>
      <c r="O4559">
        <v>30.01</v>
      </c>
      <c r="Q4559" s="2">
        <v>39253</v>
      </c>
      <c r="R4559">
        <v>35904.54</v>
      </c>
      <c r="S4559" s="8">
        <f t="shared" si="644"/>
        <v>-1.4773239905034985E-2</v>
      </c>
      <c r="T4559" s="9">
        <f t="shared" si="640"/>
        <v>-1.4970039905034985E-2</v>
      </c>
      <c r="U4559" s="3">
        <f>Sheet1!$B$17+Sheet1!$B$18*'Portfolio allocation'!K4559</f>
        <v>-1.5318202228295063E-2</v>
      </c>
      <c r="V4559" s="13">
        <f t="shared" si="645"/>
        <v>3.4816232326007751E-4</v>
      </c>
      <c r="W4559" s="13"/>
      <c r="X4559" s="2">
        <v>39253</v>
      </c>
      <c r="Y4559">
        <v>101.2474</v>
      </c>
      <c r="AA4559" s="2">
        <v>39253</v>
      </c>
      <c r="AB4559">
        <v>1328.21</v>
      </c>
      <c r="AC4559">
        <f t="shared" si="646"/>
        <v>-4.6984593249804751E-3</v>
      </c>
      <c r="AD4559">
        <f t="shared" si="641"/>
        <v>-4.897259324980475E-3</v>
      </c>
      <c r="AE4559">
        <f>Sheet2!$B$17+Sheet2!$B$18*'Portfolio allocation'!K4559</f>
        <v>-1.2197998052738957E-2</v>
      </c>
      <c r="AF4559">
        <f t="shared" si="647"/>
        <v>7.3007387277584821E-3</v>
      </c>
      <c r="AH4559" s="2">
        <v>39253</v>
      </c>
      <c r="AI4559">
        <v>5.1360000000000001</v>
      </c>
      <c r="AJ4559">
        <v>4.97</v>
      </c>
      <c r="AK4559">
        <v>1.34175</v>
      </c>
      <c r="AR4559" s="3"/>
    </row>
    <row r="4560" spans="1:44" hidden="1" outlineLevel="1" x14ac:dyDescent="0.2">
      <c r="A4560" s="2">
        <v>39254</v>
      </c>
      <c r="B4560">
        <v>14.21</v>
      </c>
      <c r="E4560" s="2">
        <v>39254</v>
      </c>
      <c r="F4560">
        <v>1522.19</v>
      </c>
      <c r="G4560">
        <f t="shared" si="642"/>
        <v>6.1804288622724357E-3</v>
      </c>
      <c r="H4560" s="2">
        <v>39254</v>
      </c>
      <c r="I4560">
        <v>2366.92</v>
      </c>
      <c r="J4560">
        <f t="shared" si="643"/>
        <v>6.399163219055648E-3</v>
      </c>
      <c r="K4560">
        <f t="shared" si="639"/>
        <v>6.2003632190556482E-3</v>
      </c>
      <c r="L4560">
        <v>-1.3088569502982829E-2</v>
      </c>
      <c r="N4560" s="2">
        <v>39254</v>
      </c>
      <c r="O4560">
        <v>30.22</v>
      </c>
      <c r="Q4560" s="2">
        <v>39254</v>
      </c>
      <c r="R4560">
        <v>36155.769999999997</v>
      </c>
      <c r="S4560" s="8">
        <f t="shared" si="644"/>
        <v>6.9971652609948087E-3</v>
      </c>
      <c r="T4560" s="9">
        <f t="shared" si="640"/>
        <v>6.7983652609948089E-3</v>
      </c>
      <c r="U4560" s="3">
        <f>Sheet1!$B$17+Sheet1!$B$18*'Portfolio allocation'!K4560</f>
        <v>7.6010127073560235E-3</v>
      </c>
      <c r="V4560" s="13">
        <f t="shared" si="645"/>
        <v>-8.0264744636121457E-4</v>
      </c>
      <c r="W4560" s="13"/>
      <c r="X4560" s="2">
        <v>39254</v>
      </c>
      <c r="Y4560">
        <v>101.8205</v>
      </c>
      <c r="AA4560" s="2">
        <v>39254</v>
      </c>
      <c r="AB4560">
        <v>1335.73</v>
      </c>
      <c r="AC4560">
        <f t="shared" si="646"/>
        <v>5.6617552947200167E-3</v>
      </c>
      <c r="AD4560">
        <f t="shared" si="641"/>
        <v>5.4633552947200171E-3</v>
      </c>
      <c r="AE4560">
        <f>Sheet2!$B$17+Sheet2!$B$18*'Portfolio allocation'!K4560</f>
        <v>5.5669081713210144E-3</v>
      </c>
      <c r="AF4560">
        <f t="shared" si="647"/>
        <v>-1.0355287660099733E-4</v>
      </c>
      <c r="AH4560" s="2">
        <v>39254</v>
      </c>
      <c r="AI4560">
        <v>5.1870000000000003</v>
      </c>
      <c r="AJ4560">
        <v>4.96</v>
      </c>
      <c r="AK4560">
        <v>1.33985</v>
      </c>
      <c r="AR4560" s="3"/>
    </row>
    <row r="4561" spans="1:44" hidden="1" outlineLevel="1" x14ac:dyDescent="0.2">
      <c r="A4561" s="2">
        <v>39255</v>
      </c>
      <c r="B4561">
        <v>15.75</v>
      </c>
      <c r="E4561" s="2">
        <v>39255</v>
      </c>
      <c r="F4561">
        <v>1502.56</v>
      </c>
      <c r="G4561">
        <f t="shared" si="642"/>
        <v>-1.2895893416722037E-2</v>
      </c>
      <c r="H4561" s="2">
        <v>39255</v>
      </c>
      <c r="I4561">
        <v>2336.41</v>
      </c>
      <c r="J4561">
        <f t="shared" si="643"/>
        <v>-1.2890169502982829E-2</v>
      </c>
      <c r="K4561">
        <f t="shared" si="639"/>
        <v>-1.3088569502982829E-2</v>
      </c>
      <c r="L4561">
        <v>-3.4076530300760433E-3</v>
      </c>
      <c r="N4561" s="2">
        <v>39255</v>
      </c>
      <c r="O4561">
        <v>29.49</v>
      </c>
      <c r="Q4561" s="2">
        <v>39255</v>
      </c>
      <c r="R4561">
        <v>35282.39</v>
      </c>
      <c r="S4561" s="8">
        <f t="shared" si="644"/>
        <v>-2.4156033739566207E-2</v>
      </c>
      <c r="T4561" s="9">
        <f t="shared" si="640"/>
        <v>-2.4354433739566209E-2</v>
      </c>
      <c r="U4561" s="3">
        <f>Sheet1!$B$17+Sheet1!$B$18*'Portfolio allocation'!K4561</f>
        <v>-1.4527739757930239E-2</v>
      </c>
      <c r="V4561" s="13">
        <f t="shared" si="645"/>
        <v>-9.8266939816359696E-3</v>
      </c>
      <c r="W4561" s="13"/>
      <c r="X4561" s="2">
        <v>39255</v>
      </c>
      <c r="Y4561">
        <v>99.757400000000004</v>
      </c>
      <c r="AA4561" s="2">
        <v>39255</v>
      </c>
      <c r="AB4561">
        <v>1308.6600000000001</v>
      </c>
      <c r="AC4561">
        <f t="shared" si="646"/>
        <v>-2.0266071736054436E-2</v>
      </c>
      <c r="AD4561">
        <f t="shared" si="641"/>
        <v>-2.0463671736054435E-2</v>
      </c>
      <c r="AE4561">
        <f>Sheet2!$B$17+Sheet2!$B$18*'Portfolio allocation'!K4561</f>
        <v>-1.1585302910296422E-2</v>
      </c>
      <c r="AF4561">
        <f t="shared" si="647"/>
        <v>-8.8783688257580134E-3</v>
      </c>
      <c r="AH4561" s="2">
        <v>39255</v>
      </c>
      <c r="AI4561">
        <v>5.1349999999999998</v>
      </c>
      <c r="AJ4561">
        <v>4.9400000000000004</v>
      </c>
      <c r="AK4561">
        <v>1.3428500000000001</v>
      </c>
      <c r="AR4561" s="3"/>
    </row>
    <row r="4562" spans="1:44" hidden="1" outlineLevel="1" x14ac:dyDescent="0.2">
      <c r="A4562" s="2">
        <v>39258</v>
      </c>
      <c r="B4562">
        <v>16.649999999999999</v>
      </c>
      <c r="E4562" s="2">
        <v>39258</v>
      </c>
      <c r="F4562">
        <v>1497.74</v>
      </c>
      <c r="G4562">
        <f t="shared" si="642"/>
        <v>-3.2078585880097599E-3</v>
      </c>
      <c r="H4562" s="2">
        <v>39258</v>
      </c>
      <c r="I4562">
        <v>2328.91</v>
      </c>
      <c r="J4562">
        <f t="shared" si="643"/>
        <v>-3.2100530300760433E-3</v>
      </c>
      <c r="K4562">
        <f t="shared" si="639"/>
        <v>-3.4076530300760433E-3</v>
      </c>
      <c r="L4562">
        <v>-3.3973213838232722E-3</v>
      </c>
      <c r="N4562" s="2">
        <v>39258</v>
      </c>
      <c r="O4562">
        <v>29.49</v>
      </c>
      <c r="Q4562" s="2">
        <v>39258</v>
      </c>
      <c r="R4562">
        <v>35282.39</v>
      </c>
      <c r="S4562" s="8">
        <f t="shared" si="644"/>
        <v>0</v>
      </c>
      <c r="T4562" s="9">
        <f t="shared" si="640"/>
        <v>-1.9760000000000003E-4</v>
      </c>
      <c r="U4562" s="3">
        <f>Sheet1!$B$17+Sheet1!$B$18*'Portfolio allocation'!K4562</f>
        <v>-3.4215470331610321E-3</v>
      </c>
      <c r="V4562" s="13">
        <f t="shared" si="645"/>
        <v>3.2239470331610321E-3</v>
      </c>
      <c r="W4562" s="13"/>
      <c r="X4562" s="2">
        <v>39258</v>
      </c>
      <c r="Y4562">
        <v>100.3878</v>
      </c>
      <c r="AA4562" s="2">
        <v>39258</v>
      </c>
      <c r="AB4562">
        <v>1316.93</v>
      </c>
      <c r="AC4562">
        <f t="shared" si="646"/>
        <v>6.3194412605260819E-3</v>
      </c>
      <c r="AD4562">
        <f t="shared" si="641"/>
        <v>6.1210412605260823E-3</v>
      </c>
      <c r="AE4562">
        <f>Sheet2!$B$17+Sheet2!$B$18*'Portfolio allocation'!K4562</f>
        <v>-2.9767850000708379E-3</v>
      </c>
      <c r="AF4562">
        <f t="shared" si="647"/>
        <v>9.0978262605969206E-3</v>
      </c>
      <c r="AH4562" s="2">
        <v>39258</v>
      </c>
      <c r="AI4562">
        <v>5.0819999999999999</v>
      </c>
      <c r="AJ4562">
        <v>4.96</v>
      </c>
      <c r="AK4562">
        <v>1.3452500000000001</v>
      </c>
      <c r="AR4562" s="3"/>
    </row>
    <row r="4563" spans="1:44" hidden="1" outlineLevel="1" x14ac:dyDescent="0.2">
      <c r="A4563" s="2">
        <v>39259</v>
      </c>
      <c r="B4563">
        <v>18.89</v>
      </c>
      <c r="E4563" s="2">
        <v>39259</v>
      </c>
      <c r="F4563">
        <v>1492.89</v>
      </c>
      <c r="G4563">
        <f t="shared" si="642"/>
        <v>-3.2382122397744961E-3</v>
      </c>
      <c r="H4563" s="2">
        <v>39259</v>
      </c>
      <c r="I4563">
        <v>2321.46</v>
      </c>
      <c r="J4563">
        <f t="shared" si="643"/>
        <v>-3.1989213838232722E-3</v>
      </c>
      <c r="K4563">
        <f t="shared" si="639"/>
        <v>-3.3973213838232722E-3</v>
      </c>
      <c r="L4563">
        <v>9.0109214683863886E-3</v>
      </c>
      <c r="N4563" s="2">
        <v>39259</v>
      </c>
      <c r="O4563">
        <v>29.52</v>
      </c>
      <c r="Q4563" s="2">
        <v>39259</v>
      </c>
      <c r="R4563">
        <v>35318.29</v>
      </c>
      <c r="S4563" s="8">
        <f t="shared" si="644"/>
        <v>1.0175047665421655E-3</v>
      </c>
      <c r="T4563" s="9">
        <f t="shared" si="640"/>
        <v>8.1910476654216543E-4</v>
      </c>
      <c r="U4563" s="3">
        <f>Sheet1!$B$17+Sheet1!$B$18*'Portfolio allocation'!K4563</f>
        <v>-3.4096943067411173E-3</v>
      </c>
      <c r="V4563" s="13">
        <f t="shared" si="645"/>
        <v>4.2287990732832823E-3</v>
      </c>
      <c r="W4563" s="13"/>
      <c r="X4563" s="2">
        <v>39259</v>
      </c>
      <c r="Y4563">
        <v>100.6075</v>
      </c>
      <c r="AA4563" s="2">
        <v>39259</v>
      </c>
      <c r="AB4563">
        <v>1319.81</v>
      </c>
      <c r="AC4563">
        <f t="shared" si="646"/>
        <v>2.1869043912734476E-3</v>
      </c>
      <c r="AD4563">
        <f t="shared" si="641"/>
        <v>1.9881043912734478E-3</v>
      </c>
      <c r="AE4563">
        <f>Sheet2!$B$17+Sheet2!$B$18*'Portfolio allocation'!K4563</f>
        <v>-2.9675978366387385E-3</v>
      </c>
      <c r="AF4563">
        <f t="shared" si="647"/>
        <v>4.9557022279121867E-3</v>
      </c>
      <c r="AH4563" s="2">
        <v>39259</v>
      </c>
      <c r="AI4563">
        <v>5.0830000000000002</v>
      </c>
      <c r="AJ4563">
        <v>4.97</v>
      </c>
      <c r="AK4563">
        <v>1.34605</v>
      </c>
      <c r="AR4563" s="3"/>
    </row>
    <row r="4564" spans="1:44" hidden="1" outlineLevel="1" x14ac:dyDescent="0.2">
      <c r="A4564" s="2">
        <v>39260</v>
      </c>
      <c r="B4564">
        <v>15.53</v>
      </c>
      <c r="E4564" s="2">
        <v>39260</v>
      </c>
      <c r="F4564">
        <v>1506.34</v>
      </c>
      <c r="G4564">
        <f t="shared" si="642"/>
        <v>9.0093710856122833E-3</v>
      </c>
      <c r="H4564" s="2">
        <v>39260</v>
      </c>
      <c r="I4564">
        <v>2342.84</v>
      </c>
      <c r="J4564">
        <f t="shared" si="643"/>
        <v>9.2097214683863893E-3</v>
      </c>
      <c r="K4564">
        <f t="shared" si="639"/>
        <v>9.0109214683863886E-3</v>
      </c>
      <c r="L4564">
        <v>-5.9842244796914066E-4</v>
      </c>
      <c r="N4564" s="2">
        <v>39260</v>
      </c>
      <c r="O4564">
        <v>29.87</v>
      </c>
      <c r="Q4564" s="2">
        <v>39260</v>
      </c>
      <c r="R4564">
        <v>35737.040000000001</v>
      </c>
      <c r="S4564" s="8">
        <f t="shared" si="644"/>
        <v>1.1856463039405352E-2</v>
      </c>
      <c r="T4564" s="9">
        <f t="shared" si="640"/>
        <v>1.1657663039405351E-2</v>
      </c>
      <c r="U4564" s="3">
        <f>Sheet1!$B$17+Sheet1!$B$18*'Portfolio allocation'!K4564</f>
        <v>1.0825356360006574E-2</v>
      </c>
      <c r="V4564" s="13">
        <f t="shared" si="645"/>
        <v>8.3230667939877649E-4</v>
      </c>
      <c r="W4564" s="13"/>
      <c r="X4564" s="2">
        <v>39260</v>
      </c>
      <c r="Y4564">
        <v>100.703</v>
      </c>
      <c r="AA4564" s="2">
        <v>39260</v>
      </c>
      <c r="AB4564">
        <v>1321.07</v>
      </c>
      <c r="AC4564">
        <f t="shared" si="646"/>
        <v>9.5468287101940774E-4</v>
      </c>
      <c r="AD4564">
        <f t="shared" si="641"/>
        <v>7.5748287101940772E-4</v>
      </c>
      <c r="AE4564">
        <f>Sheet2!$B$17+Sheet2!$B$18*'Portfolio allocation'!K4564</f>
        <v>8.0661282704519027E-3</v>
      </c>
      <c r="AF4564">
        <f t="shared" si="647"/>
        <v>-7.3086453994324948E-3</v>
      </c>
      <c r="AH4564" s="2">
        <v>39260</v>
      </c>
      <c r="AI4564">
        <v>5.0860000000000003</v>
      </c>
      <c r="AJ4564">
        <v>4.93</v>
      </c>
      <c r="AK4564">
        <v>1.3431500000000001</v>
      </c>
      <c r="AR4564" s="3"/>
    </row>
    <row r="4565" spans="1:44" hidden="1" outlineLevel="1" x14ac:dyDescent="0.2">
      <c r="A4565" s="2">
        <v>39261</v>
      </c>
      <c r="B4565">
        <v>15.54</v>
      </c>
      <c r="E4565" s="2">
        <v>39261</v>
      </c>
      <c r="F4565">
        <v>1505.71</v>
      </c>
      <c r="G4565">
        <f t="shared" si="642"/>
        <v>-4.1823227159865084E-4</v>
      </c>
      <c r="H4565" s="2">
        <v>39261</v>
      </c>
      <c r="I4565">
        <v>2341.9</v>
      </c>
      <c r="J4565">
        <f t="shared" si="643"/>
        <v>-4.0122244796914064E-4</v>
      </c>
      <c r="K4565">
        <f t="shared" si="639"/>
        <v>-5.9842244796914066E-4</v>
      </c>
      <c r="L4565">
        <v>-1.7565635595030123E-3</v>
      </c>
      <c r="N4565" s="2">
        <v>39261</v>
      </c>
      <c r="O4565">
        <v>29.83</v>
      </c>
      <c r="Q4565" s="2">
        <v>39261</v>
      </c>
      <c r="R4565">
        <v>35689.17</v>
      </c>
      <c r="S4565" s="8">
        <f t="shared" si="644"/>
        <v>-1.339506573571958E-3</v>
      </c>
      <c r="T4565" s="9">
        <f t="shared" si="640"/>
        <v>-1.536706573571958E-3</v>
      </c>
      <c r="U4565" s="3">
        <f>Sheet1!$B$17+Sheet1!$B$18*'Portfolio allocation'!K4565</f>
        <v>-1.9872651399723083E-4</v>
      </c>
      <c r="V4565" s="13">
        <f t="shared" si="645"/>
        <v>-1.3379800595747272E-3</v>
      </c>
      <c r="W4565" s="13"/>
      <c r="X4565" s="2">
        <v>39261</v>
      </c>
      <c r="Y4565">
        <v>101.19970000000001</v>
      </c>
      <c r="AA4565" s="2">
        <v>39261</v>
      </c>
      <c r="AB4565">
        <v>1327.58</v>
      </c>
      <c r="AC4565">
        <f t="shared" si="646"/>
        <v>4.9278236580954093E-3</v>
      </c>
      <c r="AD4565">
        <f t="shared" si="641"/>
        <v>4.7298236580954091E-3</v>
      </c>
      <c r="AE4565">
        <f>Sheet2!$B$17+Sheet2!$B$18*'Portfolio allocation'!K4565</f>
        <v>-4.7874549650724085E-4</v>
      </c>
      <c r="AF4565">
        <f t="shared" si="647"/>
        <v>5.2085691546026498E-3</v>
      </c>
      <c r="AH4565" s="2">
        <v>39261</v>
      </c>
      <c r="AI4565">
        <v>5.109</v>
      </c>
      <c r="AJ4565">
        <v>4.95</v>
      </c>
      <c r="AK4565">
        <v>1.3464499999999999</v>
      </c>
      <c r="AR4565" s="3"/>
    </row>
    <row r="4566" spans="1:44" hidden="1" outlineLevel="1" x14ac:dyDescent="0.2">
      <c r="A4566" s="2">
        <v>39262</v>
      </c>
      <c r="B4566">
        <v>16.23</v>
      </c>
      <c r="E4566" s="2">
        <v>39262</v>
      </c>
      <c r="F4566">
        <v>1503.35</v>
      </c>
      <c r="G4566">
        <f t="shared" si="642"/>
        <v>-1.5673668900386684E-3</v>
      </c>
      <c r="H4566" s="2">
        <v>39262</v>
      </c>
      <c r="I4566">
        <v>2338.25</v>
      </c>
      <c r="J4566">
        <f t="shared" si="643"/>
        <v>-1.5585635595030123E-3</v>
      </c>
      <c r="K4566">
        <f t="shared" si="639"/>
        <v>-1.7565635595030123E-3</v>
      </c>
      <c r="L4566">
        <v>1.0508186763605307E-2</v>
      </c>
      <c r="N4566" s="2">
        <v>39262</v>
      </c>
      <c r="O4566">
        <v>29.47</v>
      </c>
      <c r="Q4566" s="2">
        <v>39262</v>
      </c>
      <c r="R4566">
        <v>35258.46</v>
      </c>
      <c r="S4566" s="8">
        <f t="shared" si="644"/>
        <v>-1.2068366958379761E-2</v>
      </c>
      <c r="T4566" s="9">
        <f t="shared" si="640"/>
        <v>-1.2266366958379762E-2</v>
      </c>
      <c r="U4566" s="3">
        <f>Sheet1!$B$17+Sheet1!$B$18*'Portfolio allocation'!K4566</f>
        <v>-1.527375348347881E-3</v>
      </c>
      <c r="V4566" s="13">
        <f t="shared" si="645"/>
        <v>-1.0738991610031881E-2</v>
      </c>
      <c r="W4566" s="13"/>
      <c r="X4566" s="2">
        <v>39262</v>
      </c>
      <c r="Y4566">
        <v>100.5311</v>
      </c>
      <c r="AA4566" s="2">
        <v>39262</v>
      </c>
      <c r="AB4566">
        <v>1318.81</v>
      </c>
      <c r="AC4566">
        <f t="shared" si="646"/>
        <v>-6.6060049111917873E-3</v>
      </c>
      <c r="AD4566">
        <f t="shared" si="641"/>
        <v>-6.8024049111917876E-3</v>
      </c>
      <c r="AE4566">
        <f>Sheet2!$B$17+Sheet2!$B$18*'Portfolio allocation'!K4566</f>
        <v>-1.5085941197351977E-3</v>
      </c>
      <c r="AF4566">
        <f t="shared" si="647"/>
        <v>-5.2938107914565899E-3</v>
      </c>
      <c r="AH4566" s="2">
        <v>39262</v>
      </c>
      <c r="AI4566">
        <v>5.0279999999999996</v>
      </c>
      <c r="AJ4566">
        <v>4.91</v>
      </c>
      <c r="AK4566">
        <v>1.3505499999999999</v>
      </c>
      <c r="AR4566" s="3"/>
    </row>
    <row r="4567" spans="1:44" hidden="1" outlineLevel="1" x14ac:dyDescent="0.2">
      <c r="A4567" s="2">
        <v>39265</v>
      </c>
      <c r="B4567">
        <v>15.4</v>
      </c>
      <c r="E4567" s="2">
        <v>39265</v>
      </c>
      <c r="F4567">
        <v>1519.43</v>
      </c>
      <c r="G4567">
        <f t="shared" si="642"/>
        <v>1.0696112016496562E-2</v>
      </c>
      <c r="H4567" s="2">
        <v>39265</v>
      </c>
      <c r="I4567">
        <v>2363.2800000000002</v>
      </c>
      <c r="J4567">
        <f t="shared" si="643"/>
        <v>1.0704586763605306E-2</v>
      </c>
      <c r="K4567">
        <f t="shared" si="639"/>
        <v>1.0508186763605307E-2</v>
      </c>
      <c r="L4567">
        <v>3.5840780339188574E-3</v>
      </c>
      <c r="N4567" s="2">
        <v>39265</v>
      </c>
      <c r="O4567">
        <v>29.74</v>
      </c>
      <c r="Q4567" s="2">
        <v>39265</v>
      </c>
      <c r="R4567">
        <v>35581.5</v>
      </c>
      <c r="S4567" s="8">
        <f t="shared" si="644"/>
        <v>9.162056425606746E-3</v>
      </c>
      <c r="T4567" s="9">
        <f t="shared" si="640"/>
        <v>8.9656564256067467E-3</v>
      </c>
      <c r="U4567" s="3">
        <f>Sheet1!$B$17+Sheet1!$B$18*'Portfolio allocation'!K4567</f>
        <v>1.2543057052430457E-2</v>
      </c>
      <c r="V4567" s="13">
        <f t="shared" si="645"/>
        <v>-3.5774006268237107E-3</v>
      </c>
      <c r="W4567" s="13"/>
      <c r="X4567" s="2">
        <v>39265</v>
      </c>
      <c r="Y4567">
        <v>100.3018</v>
      </c>
      <c r="AA4567" s="2">
        <v>39265</v>
      </c>
      <c r="AB4567">
        <v>1315.8</v>
      </c>
      <c r="AC4567">
        <f t="shared" si="646"/>
        <v>-2.2823606129768192E-3</v>
      </c>
      <c r="AD4567">
        <f t="shared" si="641"/>
        <v>-2.4811606129768191E-3</v>
      </c>
      <c r="AE4567">
        <f>Sheet2!$B$17+Sheet2!$B$18*'Portfolio allocation'!K4567</f>
        <v>9.3975347696530209E-3</v>
      </c>
      <c r="AF4567">
        <f t="shared" si="647"/>
        <v>-1.1878695382629839E-2</v>
      </c>
      <c r="AH4567" s="2">
        <v>39265</v>
      </c>
      <c r="AI4567">
        <v>4.9939999999999998</v>
      </c>
      <c r="AJ4567">
        <v>4.97</v>
      </c>
      <c r="AK4567">
        <v>1.3628499999999999</v>
      </c>
      <c r="AR4567" s="3"/>
    </row>
    <row r="4568" spans="1:44" hidden="1" outlineLevel="1" x14ac:dyDescent="0.2">
      <c r="A4568" s="2">
        <v>39266</v>
      </c>
      <c r="B4568">
        <v>14.92</v>
      </c>
      <c r="E4568" s="2">
        <v>39266</v>
      </c>
      <c r="F4568">
        <v>1524.87</v>
      </c>
      <c r="G4568">
        <f t="shared" si="642"/>
        <v>3.5802899771624208E-3</v>
      </c>
      <c r="H4568" s="2">
        <v>39266</v>
      </c>
      <c r="I4568">
        <v>2372.2199999999998</v>
      </c>
      <c r="J4568">
        <f t="shared" si="643"/>
        <v>3.7828780339188572E-3</v>
      </c>
      <c r="K4568">
        <f t="shared" si="639"/>
        <v>3.5840780339188574E-3</v>
      </c>
      <c r="L4568">
        <v>-1.9920000000000002E-4</v>
      </c>
      <c r="N4568" s="2">
        <v>39266</v>
      </c>
      <c r="O4568">
        <v>30.02</v>
      </c>
      <c r="Q4568" s="2">
        <v>39266</v>
      </c>
      <c r="R4568">
        <v>35916.49</v>
      </c>
      <c r="S4568" s="8">
        <f t="shared" si="644"/>
        <v>9.4147239436224162E-3</v>
      </c>
      <c r="T4568" s="9">
        <f t="shared" si="640"/>
        <v>9.2159239436224154E-3</v>
      </c>
      <c r="U4568" s="3">
        <f>Sheet1!$B$17+Sheet1!$B$18*'Portfolio allocation'!K4568</f>
        <v>4.5995440374829687E-3</v>
      </c>
      <c r="V4568" s="13">
        <f t="shared" si="645"/>
        <v>4.6163799061394468E-3</v>
      </c>
      <c r="W4568" s="13"/>
      <c r="X4568" s="2">
        <v>39266</v>
      </c>
      <c r="Y4568">
        <v>101.8014</v>
      </c>
      <c r="AA4568" s="2">
        <v>39266</v>
      </c>
      <c r="AB4568">
        <v>1335.48</v>
      </c>
      <c r="AC4568">
        <f t="shared" si="646"/>
        <v>1.4956680346557283E-2</v>
      </c>
      <c r="AD4568">
        <f t="shared" si="641"/>
        <v>1.4757480346557283E-2</v>
      </c>
      <c r="AE4568">
        <f>Sheet2!$B$17+Sheet2!$B$18*'Portfolio allocation'!K4568</f>
        <v>3.2404406372255187E-3</v>
      </c>
      <c r="AF4568">
        <f t="shared" si="647"/>
        <v>1.1517039709331763E-2</v>
      </c>
      <c r="AH4568" s="2">
        <v>39266</v>
      </c>
      <c r="AI4568">
        <v>5.0449999999999999</v>
      </c>
      <c r="AJ4568">
        <v>4.9800000000000004</v>
      </c>
      <c r="AK4568">
        <v>1.3611500000000001</v>
      </c>
      <c r="AR4568" s="3"/>
    </row>
    <row r="4569" spans="1:44" hidden="1" outlineLevel="1" x14ac:dyDescent="0.2">
      <c r="A4569" s="2">
        <v>39267</v>
      </c>
      <c r="B4569">
        <v>14.92</v>
      </c>
      <c r="E4569" s="2">
        <v>39267</v>
      </c>
      <c r="F4569">
        <v>1524.87</v>
      </c>
      <c r="G4569">
        <f t="shared" si="642"/>
        <v>0</v>
      </c>
      <c r="H4569" s="2">
        <v>39267</v>
      </c>
      <c r="I4569">
        <v>2372.2199999999998</v>
      </c>
      <c r="J4569">
        <f t="shared" si="643"/>
        <v>0</v>
      </c>
      <c r="K4569">
        <f t="shared" si="639"/>
        <v>-1.9920000000000002E-4</v>
      </c>
      <c r="L4569">
        <v>1.5911415298770429E-4</v>
      </c>
      <c r="N4569" s="2">
        <v>39267</v>
      </c>
      <c r="O4569">
        <v>30.02</v>
      </c>
      <c r="Q4569" s="2">
        <v>39267</v>
      </c>
      <c r="R4569">
        <v>35916.49</v>
      </c>
      <c r="S4569" s="8">
        <f t="shared" si="644"/>
        <v>0</v>
      </c>
      <c r="T4569" s="9">
        <f t="shared" si="640"/>
        <v>-1.9920000000000002E-4</v>
      </c>
      <c r="U4569" s="3">
        <f>Sheet1!$B$17+Sheet1!$B$18*'Portfolio allocation'!K4569</f>
        <v>2.5927159595527866E-4</v>
      </c>
      <c r="V4569" s="13">
        <f t="shared" si="645"/>
        <v>-4.5847159595527868E-4</v>
      </c>
      <c r="W4569" s="13"/>
      <c r="X4569" s="2">
        <v>39267</v>
      </c>
      <c r="Y4569">
        <v>101.8014</v>
      </c>
      <c r="AA4569" s="2">
        <v>39267</v>
      </c>
      <c r="AB4569">
        <v>1335.48</v>
      </c>
      <c r="AC4569">
        <f t="shared" si="646"/>
        <v>0</v>
      </c>
      <c r="AD4569">
        <f t="shared" si="641"/>
        <v>-1.9920000000000002E-4</v>
      </c>
      <c r="AE4569">
        <f>Sheet2!$B$17+Sheet2!$B$18*'Portfolio allocation'!K4569</f>
        <v>-1.237467106872715E-4</v>
      </c>
      <c r="AF4569">
        <f t="shared" si="647"/>
        <v>-7.5453289312728516E-5</v>
      </c>
      <c r="AH4569" s="2">
        <v>39267</v>
      </c>
      <c r="AI4569">
        <v>5.0449999999999999</v>
      </c>
      <c r="AJ4569">
        <v>4.9800000000000004</v>
      </c>
      <c r="AK4569">
        <v>1.3623499999999999</v>
      </c>
      <c r="AR4569" s="3"/>
    </row>
    <row r="4570" spans="1:44" hidden="1" outlineLevel="1" x14ac:dyDescent="0.2">
      <c r="A4570" s="2">
        <v>39268</v>
      </c>
      <c r="B4570">
        <v>15.48</v>
      </c>
      <c r="E4570" s="2">
        <v>39268</v>
      </c>
      <c r="F4570">
        <v>1525.4</v>
      </c>
      <c r="G4570">
        <f t="shared" si="642"/>
        <v>3.4757061257684185E-4</v>
      </c>
      <c r="H4570" s="2">
        <v>39268</v>
      </c>
      <c r="I4570">
        <v>2373.0700000000002</v>
      </c>
      <c r="J4570">
        <f t="shared" si="643"/>
        <v>3.583141529877043E-4</v>
      </c>
      <c r="K4570">
        <f t="shared" si="639"/>
        <v>1.5911415298770429E-4</v>
      </c>
      <c r="L4570">
        <v>3.3894860008343306E-3</v>
      </c>
      <c r="N4570" s="2">
        <v>39268</v>
      </c>
      <c r="O4570">
        <v>29.99</v>
      </c>
      <c r="Q4570" s="2">
        <v>39268</v>
      </c>
      <c r="R4570">
        <v>35880.6</v>
      </c>
      <c r="S4570" s="8">
        <f t="shared" si="644"/>
        <v>-9.9926245576886785E-4</v>
      </c>
      <c r="T4570" s="9">
        <f t="shared" si="640"/>
        <v>-1.1984624557688679E-3</v>
      </c>
      <c r="U4570" s="3">
        <f>Sheet1!$B$17+Sheet1!$B$18*'Portfolio allocation'!K4570</f>
        <v>6.7033867315101847E-4</v>
      </c>
      <c r="V4570" s="13">
        <f t="shared" si="645"/>
        <v>-1.8688011289198863E-3</v>
      </c>
      <c r="W4570" s="13"/>
      <c r="X4570" s="2">
        <v>39268</v>
      </c>
      <c r="Y4570">
        <v>103.2055</v>
      </c>
      <c r="AA4570" s="2">
        <v>39268</v>
      </c>
      <c r="AB4570">
        <v>1353.9</v>
      </c>
      <c r="AC4570">
        <f t="shared" si="646"/>
        <v>1.3792793602300346E-2</v>
      </c>
      <c r="AD4570">
        <f t="shared" si="641"/>
        <v>1.3591993602300347E-2</v>
      </c>
      <c r="AE4570">
        <f>Sheet2!$B$17+Sheet2!$B$18*'Portfolio allocation'!K4570</f>
        <v>1.9487537557020824E-4</v>
      </c>
      <c r="AF4570">
        <f t="shared" si="647"/>
        <v>1.3397118226730139E-2</v>
      </c>
      <c r="AH4570" s="2">
        <v>39268</v>
      </c>
      <c r="AI4570">
        <v>5.1440000000000001</v>
      </c>
      <c r="AJ4570">
        <v>5.0199999999999996</v>
      </c>
      <c r="AK4570">
        <v>1.35995</v>
      </c>
      <c r="AR4570" s="3"/>
    </row>
    <row r="4571" spans="1:44" hidden="1" outlineLevel="1" x14ac:dyDescent="0.2">
      <c r="A4571" s="2">
        <v>39269</v>
      </c>
      <c r="B4571">
        <v>14.72</v>
      </c>
      <c r="E4571" s="2">
        <v>39269</v>
      </c>
      <c r="F4571">
        <v>1530.44</v>
      </c>
      <c r="G4571">
        <f t="shared" si="642"/>
        <v>3.3040513963549234E-3</v>
      </c>
      <c r="H4571" s="2">
        <v>39269</v>
      </c>
      <c r="I4571">
        <v>2381.59</v>
      </c>
      <c r="J4571">
        <f t="shared" si="643"/>
        <v>3.5902860008343307E-3</v>
      </c>
      <c r="K4571">
        <f t="shared" si="639"/>
        <v>3.3894860008343306E-3</v>
      </c>
      <c r="L4571">
        <v>7.2795149458968497E-4</v>
      </c>
      <c r="N4571" s="2">
        <v>39269</v>
      </c>
      <c r="O4571">
        <v>29.97</v>
      </c>
      <c r="Q4571" s="2">
        <v>39269</v>
      </c>
      <c r="R4571">
        <v>35856.67</v>
      </c>
      <c r="S4571" s="8">
        <f t="shared" si="644"/>
        <v>-6.6693422072094943E-4</v>
      </c>
      <c r="T4571" s="9">
        <f t="shared" si="640"/>
        <v>-8.6773422072094944E-4</v>
      </c>
      <c r="U4571" s="3">
        <f>Sheet1!$B$17+Sheet1!$B$18*'Portfolio allocation'!K4571</f>
        <v>4.3763031255104569E-3</v>
      </c>
      <c r="V4571" s="13">
        <f t="shared" si="645"/>
        <v>-5.2440373462314064E-3</v>
      </c>
      <c r="W4571" s="13"/>
      <c r="X4571" s="2">
        <v>39269</v>
      </c>
      <c r="Y4571">
        <v>104.1416</v>
      </c>
      <c r="AA4571" s="2">
        <v>39269</v>
      </c>
      <c r="AB4571">
        <v>1366.18</v>
      </c>
      <c r="AC4571">
        <f t="shared" si="646"/>
        <v>9.0700938030874312E-3</v>
      </c>
      <c r="AD4571">
        <f t="shared" si="641"/>
        <v>8.8700938030874307E-3</v>
      </c>
      <c r="AE4571">
        <f>Sheet2!$B$17+Sheet2!$B$18*'Portfolio allocation'!K4571</f>
        <v>3.0674044369149935E-3</v>
      </c>
      <c r="AF4571">
        <f t="shared" si="647"/>
        <v>5.8026893661724376E-3</v>
      </c>
      <c r="AH4571" s="2">
        <v>39269</v>
      </c>
      <c r="AI4571">
        <v>5.1870000000000003</v>
      </c>
      <c r="AJ4571">
        <v>5</v>
      </c>
      <c r="AK4571">
        <v>1.3631500000000001</v>
      </c>
      <c r="AR4571" s="3"/>
    </row>
    <row r="4572" spans="1:44" hidden="1" outlineLevel="1" x14ac:dyDescent="0.2">
      <c r="A4572" s="2">
        <v>39272</v>
      </c>
      <c r="B4572">
        <v>15.16</v>
      </c>
      <c r="E4572" s="2">
        <v>39272</v>
      </c>
      <c r="F4572">
        <v>1531.85</v>
      </c>
      <c r="G4572">
        <f t="shared" si="642"/>
        <v>9.2130367737364161E-4</v>
      </c>
      <c r="H4572" s="2">
        <v>39272</v>
      </c>
      <c r="I4572">
        <v>2383.8000000000002</v>
      </c>
      <c r="J4572">
        <f t="shared" si="643"/>
        <v>9.2795149458968496E-4</v>
      </c>
      <c r="K4572">
        <f t="shared" si="639"/>
        <v>7.2795149458968497E-4</v>
      </c>
      <c r="L4572">
        <v>-1.4388631831529596E-2</v>
      </c>
      <c r="N4572" s="2">
        <v>39272</v>
      </c>
      <c r="O4572">
        <v>29.87</v>
      </c>
      <c r="Q4572" s="2">
        <v>39272</v>
      </c>
      <c r="R4572">
        <v>35737.040000000001</v>
      </c>
      <c r="S4572" s="8">
        <f t="shared" si="644"/>
        <v>-3.3363388178544451E-3</v>
      </c>
      <c r="T4572" s="9">
        <f t="shared" si="640"/>
        <v>-3.5363388178544452E-3</v>
      </c>
      <c r="U4572" s="3">
        <f>Sheet1!$B$17+Sheet1!$B$18*'Portfolio allocation'!K4572</f>
        <v>1.3229232876921715E-3</v>
      </c>
      <c r="V4572" s="13">
        <f t="shared" si="645"/>
        <v>-4.8592621055466162E-3</v>
      </c>
      <c r="W4572" s="13"/>
      <c r="X4572" s="2">
        <v>39272</v>
      </c>
      <c r="Y4572">
        <v>104.0843</v>
      </c>
      <c r="AA4572" s="2">
        <v>39272</v>
      </c>
      <c r="AB4572">
        <v>1365.42</v>
      </c>
      <c r="AC4572">
        <f t="shared" si="646"/>
        <v>-5.5629565650205937E-4</v>
      </c>
      <c r="AD4572">
        <f t="shared" si="641"/>
        <v>-7.5749565650205938E-4</v>
      </c>
      <c r="AE4572">
        <f>Sheet2!$B$17+Sheet2!$B$18*'Portfolio allocation'!K4572</f>
        <v>7.0070005207580315E-4</v>
      </c>
      <c r="AF4572">
        <f t="shared" si="647"/>
        <v>-1.4581957085778624E-3</v>
      </c>
      <c r="AH4572" s="2">
        <v>39272</v>
      </c>
      <c r="AI4572">
        <v>5.141</v>
      </c>
      <c r="AJ4572">
        <v>5.03</v>
      </c>
      <c r="AK4572">
        <v>1.3627499999999999</v>
      </c>
      <c r="AR4572" s="3"/>
    </row>
    <row r="4573" spans="1:44" hidden="1" outlineLevel="1" x14ac:dyDescent="0.2">
      <c r="A4573" s="2">
        <v>39273</v>
      </c>
      <c r="B4573">
        <v>17.57</v>
      </c>
      <c r="E4573" s="2">
        <v>39273</v>
      </c>
      <c r="F4573">
        <v>1510.12</v>
      </c>
      <c r="G4573">
        <f t="shared" si="642"/>
        <v>-1.4185462023044049E-2</v>
      </c>
      <c r="H4573" s="2">
        <v>39273</v>
      </c>
      <c r="I4573">
        <v>2349.98</v>
      </c>
      <c r="J4573">
        <f t="shared" si="643"/>
        <v>-1.4187431831529596E-2</v>
      </c>
      <c r="K4573">
        <f t="shared" si="639"/>
        <v>-1.4388631831529596E-2</v>
      </c>
      <c r="L4573">
        <v>5.6480582711341812E-3</v>
      </c>
      <c r="N4573" s="2">
        <v>39273</v>
      </c>
      <c r="O4573">
        <v>29.33</v>
      </c>
      <c r="Q4573" s="2">
        <v>39273</v>
      </c>
      <c r="R4573">
        <v>35090.959999999999</v>
      </c>
      <c r="S4573" s="8">
        <f t="shared" si="644"/>
        <v>-1.8078721684840149E-2</v>
      </c>
      <c r="T4573" s="9">
        <f t="shared" si="640"/>
        <v>-1.8279921684840147E-2</v>
      </c>
      <c r="U4573" s="3">
        <f>Sheet1!$B$17+Sheet1!$B$18*'Portfolio allocation'!K4573</f>
        <v>-1.6019204209200034E-2</v>
      </c>
      <c r="V4573" s="13">
        <f t="shared" si="645"/>
        <v>-2.260717475640113E-3</v>
      </c>
      <c r="W4573" s="13"/>
      <c r="X4573" s="2">
        <v>39273</v>
      </c>
      <c r="Y4573">
        <v>103.7595</v>
      </c>
      <c r="AA4573" s="2">
        <v>39273</v>
      </c>
      <c r="AB4573">
        <v>1361.16</v>
      </c>
      <c r="AC4573">
        <f t="shared" si="646"/>
        <v>-3.1199191457573772E-3</v>
      </c>
      <c r="AD4573">
        <f t="shared" si="641"/>
        <v>-3.318719145757377E-3</v>
      </c>
      <c r="AE4573">
        <f>Sheet2!$B$17+Sheet2!$B$18*'Portfolio allocation'!K4573</f>
        <v>-1.2741351500429958E-2</v>
      </c>
      <c r="AF4573">
        <f t="shared" si="647"/>
        <v>9.4226323546725797E-3</v>
      </c>
      <c r="AH4573" s="2">
        <v>39273</v>
      </c>
      <c r="AI4573">
        <v>5.0259999999999998</v>
      </c>
      <c r="AJ4573">
        <v>4.97</v>
      </c>
      <c r="AK4573">
        <v>1.37195</v>
      </c>
      <c r="AR4573" s="3"/>
    </row>
    <row r="4574" spans="1:44" hidden="1" outlineLevel="1" x14ac:dyDescent="0.2">
      <c r="A4574" s="2">
        <v>39274</v>
      </c>
      <c r="B4574">
        <v>16.64</v>
      </c>
      <c r="E4574" s="2">
        <v>39274</v>
      </c>
      <c r="F4574">
        <v>1518.76</v>
      </c>
      <c r="G4574">
        <f t="shared" si="642"/>
        <v>5.7213996238709708E-3</v>
      </c>
      <c r="H4574" s="2">
        <v>39274</v>
      </c>
      <c r="I4574">
        <v>2363.7199999999998</v>
      </c>
      <c r="J4574">
        <f t="shared" si="643"/>
        <v>5.846858271134181E-3</v>
      </c>
      <c r="K4574">
        <f t="shared" si="639"/>
        <v>5.6480582711341812E-3</v>
      </c>
      <c r="L4574">
        <v>1.8867802230382723E-2</v>
      </c>
      <c r="N4574" s="2">
        <v>39274</v>
      </c>
      <c r="O4574">
        <v>29.49</v>
      </c>
      <c r="Q4574" s="2">
        <v>39274</v>
      </c>
      <c r="R4574">
        <v>35282.39</v>
      </c>
      <c r="S4574" s="8">
        <f t="shared" si="644"/>
        <v>5.4552511530034931E-3</v>
      </c>
      <c r="T4574" s="9">
        <f t="shared" si="640"/>
        <v>5.2564511530034932E-3</v>
      </c>
      <c r="U4574" s="3">
        <f>Sheet1!$B$17+Sheet1!$B$18*'Portfolio allocation'!K4574</f>
        <v>6.9673944738317308E-3</v>
      </c>
      <c r="V4574" s="13">
        <f t="shared" si="645"/>
        <v>-1.7109433208282376E-3</v>
      </c>
      <c r="W4574" s="13"/>
      <c r="X4574" s="2">
        <v>39274</v>
      </c>
      <c r="Y4574">
        <v>104.2084</v>
      </c>
      <c r="AA4574" s="2">
        <v>39274</v>
      </c>
      <c r="AB4574">
        <v>1367.05</v>
      </c>
      <c r="AC4574">
        <f t="shared" si="646"/>
        <v>4.3271915131211092E-3</v>
      </c>
      <c r="AD4574">
        <f t="shared" si="641"/>
        <v>4.1275915131211089E-3</v>
      </c>
      <c r="AE4574">
        <f>Sheet2!$B$17+Sheet2!$B$18*'Portfolio allocation'!K4574</f>
        <v>5.0757845210556421E-3</v>
      </c>
      <c r="AF4574">
        <f t="shared" si="647"/>
        <v>-9.4819300793453319E-4</v>
      </c>
      <c r="AH4574" s="2">
        <v>39274</v>
      </c>
      <c r="AI4574">
        <v>5.09</v>
      </c>
      <c r="AJ4574">
        <v>4.99</v>
      </c>
      <c r="AK4574">
        <v>1.3775999999999999</v>
      </c>
      <c r="AR4574" s="3"/>
    </row>
    <row r="4575" spans="1:44" hidden="1" outlineLevel="1" x14ac:dyDescent="0.2">
      <c r="A4575" s="2">
        <v>39275</v>
      </c>
      <c r="B4575">
        <v>15.54</v>
      </c>
      <c r="E4575" s="2">
        <v>39275</v>
      </c>
      <c r="F4575">
        <v>1547.7</v>
      </c>
      <c r="G4575">
        <f t="shared" si="642"/>
        <v>1.9055018567778914E-2</v>
      </c>
      <c r="H4575" s="2">
        <v>39275</v>
      </c>
      <c r="I4575">
        <v>2408.79</v>
      </c>
      <c r="J4575">
        <f t="shared" si="643"/>
        <v>1.9067402230382724E-2</v>
      </c>
      <c r="K4575">
        <f t="shared" si="639"/>
        <v>1.8867802230382723E-2</v>
      </c>
      <c r="L4575">
        <v>2.9086449910535892E-3</v>
      </c>
      <c r="N4575" s="2">
        <v>39275</v>
      </c>
      <c r="O4575">
        <v>30.07</v>
      </c>
      <c r="Q4575" s="2">
        <v>39275</v>
      </c>
      <c r="R4575">
        <v>35976.32</v>
      </c>
      <c r="S4575" s="8">
        <f t="shared" si="644"/>
        <v>1.9667885310490574E-2</v>
      </c>
      <c r="T4575" s="9">
        <f t="shared" si="640"/>
        <v>1.9468285310490573E-2</v>
      </c>
      <c r="U4575" s="3">
        <f>Sheet1!$B$17+Sheet1!$B$18*'Portfolio allocation'!K4575</f>
        <v>2.2133419776747439E-2</v>
      </c>
      <c r="V4575" s="13">
        <f t="shared" si="645"/>
        <v>-2.665134466256866E-3</v>
      </c>
      <c r="W4575" s="13"/>
      <c r="X4575" s="2">
        <v>39275</v>
      </c>
      <c r="Y4575">
        <v>104.38039999999999</v>
      </c>
      <c r="AA4575" s="2">
        <v>39275</v>
      </c>
      <c r="AB4575">
        <v>1369.31</v>
      </c>
      <c r="AC4575">
        <f t="shared" si="646"/>
        <v>1.6531948355948956E-3</v>
      </c>
      <c r="AD4575">
        <f t="shared" si="641"/>
        <v>1.4523948355948957E-3</v>
      </c>
      <c r="AE4575">
        <f>Sheet2!$B$17+Sheet2!$B$18*'Portfolio allocation'!K4575</f>
        <v>1.6831118115790945E-2</v>
      </c>
      <c r="AF4575">
        <f t="shared" si="647"/>
        <v>-1.5378723280196049E-2</v>
      </c>
      <c r="AH4575" s="2">
        <v>39275</v>
      </c>
      <c r="AI4575">
        <v>5.1289999999999996</v>
      </c>
      <c r="AJ4575">
        <v>5.0199999999999996</v>
      </c>
      <c r="AK4575">
        <v>1.3770500000000001</v>
      </c>
      <c r="AR4575" s="3"/>
    </row>
    <row r="4576" spans="1:44" hidden="1" outlineLevel="1" x14ac:dyDescent="0.2">
      <c r="A4576" s="2">
        <v>39276</v>
      </c>
      <c r="B4576">
        <v>15.15</v>
      </c>
      <c r="E4576" s="2">
        <v>39276</v>
      </c>
      <c r="F4576">
        <v>1552.5</v>
      </c>
      <c r="G4576">
        <f t="shared" si="642"/>
        <v>3.1013762357046115E-3</v>
      </c>
      <c r="H4576" s="2">
        <v>39276</v>
      </c>
      <c r="I4576">
        <v>2416.2800000000002</v>
      </c>
      <c r="J4576">
        <f t="shared" si="643"/>
        <v>3.1094449910535893E-3</v>
      </c>
      <c r="K4576">
        <f t="shared" si="639"/>
        <v>2.9086449910535892E-3</v>
      </c>
      <c r="L4576">
        <v>-2.1165686559505674E-3</v>
      </c>
      <c r="N4576" s="2">
        <v>39276</v>
      </c>
      <c r="O4576">
        <v>29.82</v>
      </c>
      <c r="Q4576" s="2">
        <v>39276</v>
      </c>
      <c r="R4576">
        <v>35677.21</v>
      </c>
      <c r="S4576" s="8">
        <f t="shared" si="644"/>
        <v>-8.3140799281304911E-3</v>
      </c>
      <c r="T4576" s="9">
        <f t="shared" si="640"/>
        <v>-8.5148799281304904E-3</v>
      </c>
      <c r="U4576" s="3">
        <f>Sheet1!$B$17+Sheet1!$B$18*'Portfolio allocation'!K4576</f>
        <v>3.8246701329582473E-3</v>
      </c>
      <c r="V4576" s="13">
        <f t="shared" si="645"/>
        <v>-1.2339550061088738E-2</v>
      </c>
      <c r="W4576" s="13"/>
      <c r="X4576" s="2">
        <v>39276</v>
      </c>
      <c r="Y4576">
        <v>103.73090000000001</v>
      </c>
      <c r="AA4576" s="2">
        <v>39276</v>
      </c>
      <c r="AB4576">
        <v>1360.79</v>
      </c>
      <c r="AC4576">
        <f t="shared" si="646"/>
        <v>-6.2221118665605202E-3</v>
      </c>
      <c r="AD4576">
        <f t="shared" si="641"/>
        <v>-6.4225118665605201E-3</v>
      </c>
      <c r="AE4576">
        <f>Sheet2!$B$17+Sheet2!$B$18*'Portfolio allocation'!K4576</f>
        <v>2.6398283436543115E-3</v>
      </c>
      <c r="AF4576">
        <f t="shared" si="647"/>
        <v>-9.062340210214832E-3</v>
      </c>
      <c r="AH4576" s="2">
        <v>39276</v>
      </c>
      <c r="AI4576">
        <v>5.0970000000000004</v>
      </c>
      <c r="AJ4576">
        <v>5.01</v>
      </c>
      <c r="AK4576">
        <v>1.3774500000000001</v>
      </c>
      <c r="AR4576" s="3"/>
    </row>
    <row r="4577" spans="1:44" hidden="1" outlineLevel="1" x14ac:dyDescent="0.2">
      <c r="A4577" s="2">
        <v>39279</v>
      </c>
      <c r="B4577">
        <v>15.59</v>
      </c>
      <c r="E4577" s="2">
        <v>39279</v>
      </c>
      <c r="F4577">
        <v>1549.52</v>
      </c>
      <c r="G4577">
        <f t="shared" si="642"/>
        <v>-1.9194847020933548E-3</v>
      </c>
      <c r="H4577" s="2">
        <v>39279</v>
      </c>
      <c r="I4577">
        <v>2411.65</v>
      </c>
      <c r="J4577">
        <f t="shared" si="643"/>
        <v>-1.9161686559505675E-3</v>
      </c>
      <c r="K4577">
        <f t="shared" si="639"/>
        <v>-2.1165686559505674E-3</v>
      </c>
      <c r="L4577">
        <v>-2.9991692824428093E-4</v>
      </c>
      <c r="N4577" s="2">
        <v>39279</v>
      </c>
      <c r="O4577">
        <v>30.03</v>
      </c>
      <c r="Q4577" s="2">
        <v>39279</v>
      </c>
      <c r="R4577">
        <v>35928.47</v>
      </c>
      <c r="S4577" s="8">
        <f t="shared" si="644"/>
        <v>7.0425910546256798E-3</v>
      </c>
      <c r="T4577" s="9">
        <f t="shared" si="640"/>
        <v>6.8421910546256799E-3</v>
      </c>
      <c r="U4577" s="3">
        <f>Sheet1!$B$17+Sheet1!$B$18*'Portfolio allocation'!K4577</f>
        <v>-1.9403823187349677E-3</v>
      </c>
      <c r="V4577" s="13">
        <f t="shared" si="645"/>
        <v>8.7825733733606481E-3</v>
      </c>
      <c r="W4577" s="13"/>
      <c r="X4577" s="2">
        <v>39279</v>
      </c>
      <c r="Y4577">
        <v>104.7433</v>
      </c>
      <c r="AA4577" s="2">
        <v>39279</v>
      </c>
      <c r="AB4577">
        <v>1374.07</v>
      </c>
      <c r="AC4577">
        <f t="shared" si="646"/>
        <v>9.7590370299605045E-3</v>
      </c>
      <c r="AD4577">
        <f t="shared" si="641"/>
        <v>9.5586370299605046E-3</v>
      </c>
      <c r="AE4577">
        <f>Sheet2!$B$17+Sheet2!$B$18*'Portfolio allocation'!K4577</f>
        <v>-1.828719836057046E-3</v>
      </c>
      <c r="AF4577">
        <f t="shared" si="647"/>
        <v>1.1387356866017551E-2</v>
      </c>
      <c r="AH4577" s="2">
        <v>39279</v>
      </c>
      <c r="AI4577">
        <v>5.0419999999999998</v>
      </c>
      <c r="AJ4577">
        <v>5.01</v>
      </c>
      <c r="AK4577">
        <v>1.3773500000000001</v>
      </c>
      <c r="AR4577" s="3"/>
    </row>
    <row r="4578" spans="1:44" hidden="1" outlineLevel="1" x14ac:dyDescent="0.2">
      <c r="A4578" s="2">
        <v>39280</v>
      </c>
      <c r="B4578">
        <v>15.63</v>
      </c>
      <c r="E4578" s="2">
        <v>39280</v>
      </c>
      <c r="F4578">
        <v>1549.37</v>
      </c>
      <c r="G4578">
        <f t="shared" si="642"/>
        <v>-9.6804171614506274E-5</v>
      </c>
      <c r="H4578" s="2">
        <v>39280</v>
      </c>
      <c r="I4578">
        <v>2411.41</v>
      </c>
      <c r="J4578">
        <f t="shared" si="643"/>
        <v>-9.9516928244280933E-5</v>
      </c>
      <c r="K4578">
        <f t="shared" si="639"/>
        <v>-2.9991692824428093E-4</v>
      </c>
      <c r="L4578">
        <v>-2.1581610460269509E-3</v>
      </c>
      <c r="N4578" s="2">
        <v>39280</v>
      </c>
      <c r="O4578">
        <v>30.779900000000001</v>
      </c>
      <c r="Q4578" s="2">
        <v>39280</v>
      </c>
      <c r="R4578">
        <v>36825.660000000003</v>
      </c>
      <c r="S4578" s="8">
        <f t="shared" si="644"/>
        <v>2.4971561549935295E-2</v>
      </c>
      <c r="T4578" s="9">
        <f t="shared" si="640"/>
        <v>2.4771161549935295E-2</v>
      </c>
      <c r="U4578" s="3">
        <f>Sheet1!$B$17+Sheet1!$B$18*'Portfolio allocation'!K4578</f>
        <v>1.4372658336703659E-4</v>
      </c>
      <c r="V4578" s="13">
        <f t="shared" si="645"/>
        <v>2.462743496656826E-2</v>
      </c>
      <c r="W4578" s="13"/>
      <c r="X4578" s="2">
        <v>39280</v>
      </c>
      <c r="Y4578">
        <v>105.8036</v>
      </c>
      <c r="AA4578" s="2">
        <v>39280</v>
      </c>
      <c r="AB4578">
        <v>1387.98</v>
      </c>
      <c r="AC4578">
        <f t="shared" si="646"/>
        <v>1.0123210607902111E-2</v>
      </c>
      <c r="AD4578">
        <f t="shared" si="641"/>
        <v>9.9224106079021119E-3</v>
      </c>
      <c r="AE4578">
        <f>Sheet2!$B$17+Sheet2!$B$18*'Portfolio allocation'!K4578</f>
        <v>-2.1330677280331881E-4</v>
      </c>
      <c r="AF4578">
        <f t="shared" si="647"/>
        <v>1.0135717380705431E-2</v>
      </c>
      <c r="AH4578" s="2">
        <v>39280</v>
      </c>
      <c r="AI4578">
        <v>5.0549999999999997</v>
      </c>
      <c r="AJ4578">
        <v>5.0199999999999996</v>
      </c>
      <c r="AK4578">
        <v>1.3785499999999999</v>
      </c>
      <c r="AR4578" s="3"/>
    </row>
    <row r="4579" spans="1:44" hidden="1" outlineLevel="1" x14ac:dyDescent="0.2">
      <c r="A4579" s="2">
        <v>39281</v>
      </c>
      <c r="B4579">
        <v>16</v>
      </c>
      <c r="E4579" s="2">
        <v>39281</v>
      </c>
      <c r="F4579">
        <v>1546.17</v>
      </c>
      <c r="G4579">
        <f t="shared" si="642"/>
        <v>-2.0653555961454018E-3</v>
      </c>
      <c r="H4579" s="2">
        <v>39281</v>
      </c>
      <c r="I4579">
        <v>2406.69</v>
      </c>
      <c r="J4579">
        <f t="shared" si="643"/>
        <v>-1.9573610460269508E-3</v>
      </c>
      <c r="K4579">
        <f t="shared" si="639"/>
        <v>-2.1581610460269509E-3</v>
      </c>
      <c r="L4579">
        <v>4.2924462028761205E-3</v>
      </c>
      <c r="N4579" s="2">
        <v>39281</v>
      </c>
      <c r="O4579">
        <v>30.92</v>
      </c>
      <c r="Q4579" s="2">
        <v>39281</v>
      </c>
      <c r="R4579">
        <v>36993.279999999999</v>
      </c>
      <c r="S4579" s="8">
        <f t="shared" si="644"/>
        <v>4.5517174709155395E-3</v>
      </c>
      <c r="T4579" s="9">
        <f t="shared" si="640"/>
        <v>4.3509174709155394E-3</v>
      </c>
      <c r="U4579" s="3">
        <f>Sheet1!$B$17+Sheet1!$B$18*'Portfolio allocation'!K4579</f>
        <v>-1.9880981627219364E-3</v>
      </c>
      <c r="V4579" s="13">
        <f t="shared" si="645"/>
        <v>6.3390156336374757E-3</v>
      </c>
      <c r="W4579" s="13"/>
      <c r="X4579" s="2">
        <v>39281</v>
      </c>
      <c r="Y4579">
        <v>106.0997</v>
      </c>
      <c r="AA4579" s="2">
        <v>39281</v>
      </c>
      <c r="AB4579">
        <v>1391.86</v>
      </c>
      <c r="AC4579">
        <f t="shared" si="646"/>
        <v>2.7954293289527143E-3</v>
      </c>
      <c r="AD4579">
        <f t="shared" si="641"/>
        <v>2.5962293289527143E-3</v>
      </c>
      <c r="AE4579">
        <f>Sheet2!$B$17+Sheet2!$B$18*'Portfolio allocation'!K4579</f>
        <v>-1.8657048504308071E-3</v>
      </c>
      <c r="AF4579">
        <f t="shared" si="647"/>
        <v>4.4619341793835209E-3</v>
      </c>
      <c r="AH4579" s="2">
        <v>39281</v>
      </c>
      <c r="AI4579">
        <v>5.0350000000000001</v>
      </c>
      <c r="AJ4579">
        <v>4.9800000000000004</v>
      </c>
      <c r="AK4579">
        <v>1.3808499999999999</v>
      </c>
      <c r="AR4579" s="3"/>
    </row>
    <row r="4580" spans="1:44" hidden="1" outlineLevel="1" x14ac:dyDescent="0.2">
      <c r="A4580" s="2">
        <v>39282</v>
      </c>
      <c r="B4580">
        <v>15.23</v>
      </c>
      <c r="E4580" s="2">
        <v>39282</v>
      </c>
      <c r="F4580">
        <v>1553.08</v>
      </c>
      <c r="G4580">
        <f t="shared" si="642"/>
        <v>4.4691075366873889E-3</v>
      </c>
      <c r="H4580" s="2">
        <v>39282</v>
      </c>
      <c r="I4580">
        <v>2417.5</v>
      </c>
      <c r="J4580">
        <f t="shared" si="643"/>
        <v>4.4916462028761206E-3</v>
      </c>
      <c r="K4580">
        <f t="shared" si="639"/>
        <v>4.2924462028761205E-3</v>
      </c>
      <c r="L4580">
        <v>-1.2419234746639108E-2</v>
      </c>
      <c r="N4580" s="2">
        <v>39282</v>
      </c>
      <c r="O4580">
        <v>31.51</v>
      </c>
      <c r="Q4580" s="2">
        <v>39282</v>
      </c>
      <c r="R4580">
        <v>37699.160000000003</v>
      </c>
      <c r="S4580" s="8">
        <f t="shared" si="644"/>
        <v>1.9081303415106943E-2</v>
      </c>
      <c r="T4580" s="9">
        <f t="shared" si="640"/>
        <v>1.8882103415106943E-2</v>
      </c>
      <c r="U4580" s="3">
        <f>Sheet1!$B$17+Sheet1!$B$18*'Portfolio allocation'!K4580</f>
        <v>5.4122019533475209E-3</v>
      </c>
      <c r="V4580" s="13">
        <f t="shared" si="645"/>
        <v>1.3469901461759422E-2</v>
      </c>
      <c r="W4580" s="13"/>
      <c r="X4580" s="2">
        <v>39282</v>
      </c>
      <c r="Y4580">
        <v>110.6653</v>
      </c>
      <c r="AA4580" s="2">
        <v>39282</v>
      </c>
      <c r="AB4580">
        <v>1451.76</v>
      </c>
      <c r="AC4580">
        <f t="shared" si="646"/>
        <v>4.303593752245205E-2</v>
      </c>
      <c r="AD4580">
        <f t="shared" si="641"/>
        <v>4.2835937522452051E-2</v>
      </c>
      <c r="AE4580">
        <f>Sheet2!$B$17+Sheet2!$B$18*'Portfolio allocation'!K4580</f>
        <v>3.8703396851687884E-3</v>
      </c>
      <c r="AF4580">
        <f t="shared" si="647"/>
        <v>3.8965597837283261E-2</v>
      </c>
      <c r="AH4580" s="2">
        <v>39282</v>
      </c>
      <c r="AI4580">
        <v>5.0199999999999996</v>
      </c>
      <c r="AJ4580">
        <v>5</v>
      </c>
      <c r="AK4580">
        <v>1.38225</v>
      </c>
      <c r="AR4580" s="3"/>
    </row>
    <row r="4581" spans="1:44" hidden="1" outlineLevel="1" x14ac:dyDescent="0.2">
      <c r="A4581" s="2">
        <v>39283</v>
      </c>
      <c r="B4581">
        <v>16.95</v>
      </c>
      <c r="E4581" s="2">
        <v>39283</v>
      </c>
      <c r="F4581">
        <v>1534.1</v>
      </c>
      <c r="G4581">
        <f t="shared" si="642"/>
        <v>-1.2220877224611737E-2</v>
      </c>
      <c r="H4581" s="2">
        <v>39283</v>
      </c>
      <c r="I4581">
        <v>2387.96</v>
      </c>
      <c r="J4581">
        <f t="shared" si="643"/>
        <v>-1.2219234746639107E-2</v>
      </c>
      <c r="K4581">
        <f t="shared" si="639"/>
        <v>-1.2419234746639108E-2</v>
      </c>
      <c r="L4581">
        <v>4.6928042077755572E-3</v>
      </c>
      <c r="N4581" s="2">
        <v>39283</v>
      </c>
      <c r="O4581">
        <v>31.16</v>
      </c>
      <c r="Q4581" s="2">
        <v>39283</v>
      </c>
      <c r="R4581">
        <v>37280.410000000003</v>
      </c>
      <c r="S4581" s="8">
        <f t="shared" si="644"/>
        <v>-1.110767454765571E-2</v>
      </c>
      <c r="T4581" s="9">
        <f t="shared" si="640"/>
        <v>-1.1307674547655711E-2</v>
      </c>
      <c r="U4581" s="3">
        <f>Sheet1!$B$17+Sheet1!$B$18*'Portfolio allocation'!K4581</f>
        <v>-1.375986196225417E-2</v>
      </c>
      <c r="V4581" s="13">
        <f t="shared" si="645"/>
        <v>2.4521874145984595E-3</v>
      </c>
      <c r="W4581" s="13"/>
      <c r="X4581" s="2">
        <v>39283</v>
      </c>
      <c r="Y4581">
        <v>109.66240000000001</v>
      </c>
      <c r="AA4581" s="2">
        <v>39283</v>
      </c>
      <c r="AB4581">
        <v>1438.6</v>
      </c>
      <c r="AC4581">
        <f t="shared" si="646"/>
        <v>-9.0648592053783617E-3</v>
      </c>
      <c r="AD4581">
        <f t="shared" si="641"/>
        <v>-9.2632592053783613E-3</v>
      </c>
      <c r="AE4581">
        <f>Sheet2!$B$17+Sheet2!$B$18*'Portfolio allocation'!K4581</f>
        <v>-1.0990113368681534E-2</v>
      </c>
      <c r="AF4581">
        <f t="shared" si="647"/>
        <v>1.726854163303173E-3</v>
      </c>
      <c r="AH4581" s="2">
        <v>39283</v>
      </c>
      <c r="AI4581">
        <v>4.95</v>
      </c>
      <c r="AJ4581">
        <v>4.96</v>
      </c>
      <c r="AK4581">
        <v>1.3834500000000001</v>
      </c>
      <c r="AR4581" s="3"/>
    </row>
    <row r="4582" spans="1:44" hidden="1" outlineLevel="1" x14ac:dyDescent="0.2">
      <c r="A4582" s="2">
        <v>39286</v>
      </c>
      <c r="B4582">
        <v>16.809999999999999</v>
      </c>
      <c r="E4582" s="2">
        <v>39286</v>
      </c>
      <c r="F4582">
        <v>1541.57</v>
      </c>
      <c r="G4582">
        <f t="shared" si="642"/>
        <v>4.8693044781957795E-3</v>
      </c>
      <c r="H4582" s="2">
        <v>39286</v>
      </c>
      <c r="I4582">
        <v>2399.64</v>
      </c>
      <c r="J4582">
        <f t="shared" si="643"/>
        <v>4.8912042077755569E-3</v>
      </c>
      <c r="K4582">
        <f t="shared" si="639"/>
        <v>4.6928042077755572E-3</v>
      </c>
      <c r="L4582">
        <v>-2.000297044556678E-2</v>
      </c>
      <c r="N4582" s="2">
        <v>39286</v>
      </c>
      <c r="O4582">
        <v>31.19</v>
      </c>
      <c r="Q4582" s="2">
        <v>39286</v>
      </c>
      <c r="R4582">
        <v>37316.300000000003</v>
      </c>
      <c r="S4582" s="8">
        <f t="shared" si="644"/>
        <v>9.6270400459652627E-4</v>
      </c>
      <c r="T4582" s="9">
        <f t="shared" si="640"/>
        <v>7.6430400459652622E-4</v>
      </c>
      <c r="U4582" s="3">
        <f>Sheet1!$B$17+Sheet1!$B$18*'Portfolio allocation'!K4582</f>
        <v>5.8715028029893059E-3</v>
      </c>
      <c r="V4582" s="13">
        <f t="shared" si="645"/>
        <v>-5.1071987983927793E-3</v>
      </c>
      <c r="W4582" s="13"/>
      <c r="X4582" s="2">
        <v>39286</v>
      </c>
      <c r="Y4582">
        <v>111.16200000000001</v>
      </c>
      <c r="AA4582" s="2">
        <v>39286</v>
      </c>
      <c r="AB4582">
        <v>1458.27</v>
      </c>
      <c r="AC4582">
        <f t="shared" si="646"/>
        <v>1.3673015431669766E-2</v>
      </c>
      <c r="AD4582">
        <f t="shared" si="641"/>
        <v>1.3473015431669766E-2</v>
      </c>
      <c r="AE4582">
        <f>Sheet2!$B$17+Sheet2!$B$18*'Portfolio allocation'!K4582</f>
        <v>4.2263482371818536E-3</v>
      </c>
      <c r="AF4582">
        <f t="shared" si="647"/>
        <v>9.246667194487912E-3</v>
      </c>
      <c r="AH4582" s="2">
        <v>39286</v>
      </c>
      <c r="AI4582">
        <v>4.9550000000000001</v>
      </c>
      <c r="AJ4582">
        <v>5</v>
      </c>
      <c r="AK4582">
        <v>1.38175</v>
      </c>
      <c r="AR4582" s="3"/>
    </row>
    <row r="4583" spans="1:44" hidden="1" outlineLevel="1" x14ac:dyDescent="0.2">
      <c r="A4583" s="2">
        <v>39287</v>
      </c>
      <c r="B4583">
        <v>18.55</v>
      </c>
      <c r="E4583" s="2">
        <v>39287</v>
      </c>
      <c r="F4583">
        <v>1511.04</v>
      </c>
      <c r="G4583">
        <f t="shared" si="642"/>
        <v>-1.9804485037980712E-2</v>
      </c>
      <c r="H4583" s="2">
        <v>39287</v>
      </c>
      <c r="I4583">
        <v>2352.12</v>
      </c>
      <c r="J4583">
        <f t="shared" si="643"/>
        <v>-1.9802970445566781E-2</v>
      </c>
      <c r="K4583">
        <f t="shared" si="639"/>
        <v>-2.000297044556678E-2</v>
      </c>
      <c r="L4583">
        <v>4.4778321446185534E-3</v>
      </c>
      <c r="N4583" s="2">
        <v>39287</v>
      </c>
      <c r="O4583">
        <v>30.8</v>
      </c>
      <c r="Q4583" s="2">
        <v>39287</v>
      </c>
      <c r="R4583">
        <v>36849.699999999997</v>
      </c>
      <c r="S4583" s="8">
        <f t="shared" si="644"/>
        <v>-1.2503919198848967E-2</v>
      </c>
      <c r="T4583" s="9">
        <f t="shared" si="640"/>
        <v>-1.2703919198848968E-2</v>
      </c>
      <c r="U4583" s="3">
        <f>Sheet1!$B$17+Sheet1!$B$18*'Portfolio allocation'!K4583</f>
        <v>-2.24601157534857E-2</v>
      </c>
      <c r="V4583" s="13">
        <f t="shared" si="645"/>
        <v>9.7561965546367323E-3</v>
      </c>
      <c r="W4583" s="13"/>
      <c r="X4583" s="2">
        <v>39287</v>
      </c>
      <c r="Y4583">
        <v>110.9615</v>
      </c>
      <c r="AA4583" s="2">
        <v>39287</v>
      </c>
      <c r="AB4583">
        <v>1455.64</v>
      </c>
      <c r="AC4583">
        <f t="shared" si="646"/>
        <v>-1.8035068951565147E-3</v>
      </c>
      <c r="AD4583">
        <f t="shared" si="641"/>
        <v>-2.0023068951565146E-3</v>
      </c>
      <c r="AE4583">
        <f>Sheet2!$B$17+Sheet2!$B$18*'Portfolio allocation'!K4583</f>
        <v>-1.7733764630764336E-2</v>
      </c>
      <c r="AF4583">
        <f t="shared" si="647"/>
        <v>1.5731457735607822E-2</v>
      </c>
      <c r="AH4583" s="2">
        <v>39287</v>
      </c>
      <c r="AI4583">
        <v>4.9119999999999999</v>
      </c>
      <c r="AJ4583">
        <v>4.97</v>
      </c>
      <c r="AK4583">
        <v>1.38245</v>
      </c>
      <c r="AR4583" s="3"/>
    </row>
    <row r="4584" spans="1:44" hidden="1" outlineLevel="1" x14ac:dyDescent="0.2">
      <c r="A4584" s="2">
        <v>39288</v>
      </c>
      <c r="B4584">
        <v>18.100000000000001</v>
      </c>
      <c r="E4584" s="2">
        <v>39288</v>
      </c>
      <c r="F4584">
        <v>1518.09</v>
      </c>
      <c r="G4584">
        <f t="shared" si="642"/>
        <v>4.6656607369757186E-3</v>
      </c>
      <c r="H4584" s="2">
        <v>39288</v>
      </c>
      <c r="I4584">
        <v>2363.12</v>
      </c>
      <c r="J4584">
        <f t="shared" si="643"/>
        <v>4.6766321446185533E-3</v>
      </c>
      <c r="K4584">
        <f t="shared" si="639"/>
        <v>4.4778321446185534E-3</v>
      </c>
      <c r="L4584">
        <v>-2.3531559023663631E-2</v>
      </c>
      <c r="N4584" s="2">
        <v>39288</v>
      </c>
      <c r="O4584">
        <v>30.71</v>
      </c>
      <c r="Q4584" s="2">
        <v>39288</v>
      </c>
      <c r="R4584">
        <v>36742.03</v>
      </c>
      <c r="S4584" s="8">
        <f t="shared" si="644"/>
        <v>-2.9218691061256852E-3</v>
      </c>
      <c r="T4584" s="9">
        <f t="shared" si="640"/>
        <v>-3.120669106125685E-3</v>
      </c>
      <c r="U4584" s="3">
        <f>Sheet1!$B$17+Sheet1!$B$18*'Portfolio allocation'!K4584</f>
        <v>5.6248814040190005E-3</v>
      </c>
      <c r="V4584" s="13">
        <f t="shared" si="645"/>
        <v>-8.7455505101446847E-3</v>
      </c>
      <c r="W4584" s="13"/>
      <c r="X4584" s="2">
        <v>39288</v>
      </c>
      <c r="Y4584">
        <v>112.8049</v>
      </c>
      <c r="AA4584" s="2">
        <v>39288</v>
      </c>
      <c r="AB4584">
        <v>1479.83</v>
      </c>
      <c r="AC4584">
        <f t="shared" si="646"/>
        <v>1.6618119864801661E-2</v>
      </c>
      <c r="AD4584">
        <f t="shared" si="641"/>
        <v>1.6420119864801661E-2</v>
      </c>
      <c r="AE4584">
        <f>Sheet2!$B$17+Sheet2!$B$18*'Portfolio allocation'!K4584</f>
        <v>4.0351895941892904E-3</v>
      </c>
      <c r="AF4584">
        <f t="shared" si="647"/>
        <v>1.2384930270612372E-2</v>
      </c>
      <c r="AH4584" s="2">
        <v>39288</v>
      </c>
      <c r="AI4584">
        <v>4.9029999999999996</v>
      </c>
      <c r="AJ4584">
        <v>4.95</v>
      </c>
      <c r="AK4584">
        <v>1.3705499999999999</v>
      </c>
      <c r="AR4584" s="3"/>
    </row>
    <row r="4585" spans="1:44" hidden="1" outlineLevel="1" x14ac:dyDescent="0.2">
      <c r="A4585" s="2">
        <v>39289</v>
      </c>
      <c r="B4585">
        <v>20.74</v>
      </c>
      <c r="E4585" s="2">
        <v>39289</v>
      </c>
      <c r="F4585">
        <v>1482.66</v>
      </c>
      <c r="G4585">
        <f t="shared" si="642"/>
        <v>-2.3338537240874979E-2</v>
      </c>
      <c r="H4585" s="2">
        <v>39289</v>
      </c>
      <c r="I4585">
        <v>2307.98</v>
      </c>
      <c r="J4585">
        <f t="shared" si="643"/>
        <v>-2.333355902366363E-2</v>
      </c>
      <c r="K4585">
        <f t="shared" si="639"/>
        <v>-2.3531559023663631E-2</v>
      </c>
      <c r="L4585">
        <v>-1.6038224653593277E-2</v>
      </c>
      <c r="N4585" s="2">
        <v>39289</v>
      </c>
      <c r="O4585">
        <v>29.98</v>
      </c>
      <c r="Q4585" s="2">
        <v>39289</v>
      </c>
      <c r="R4585">
        <v>35868.639999999999</v>
      </c>
      <c r="S4585" s="8">
        <f t="shared" si="644"/>
        <v>-2.3770869491968716E-2</v>
      </c>
      <c r="T4585" s="9">
        <f t="shared" si="640"/>
        <v>-2.3968869491968716E-2</v>
      </c>
      <c r="U4585" s="3">
        <f>Sheet1!$B$17+Sheet1!$B$18*'Portfolio allocation'!K4585</f>
        <v>-2.6508201996605207E-2</v>
      </c>
      <c r="V4585" s="13">
        <f t="shared" si="645"/>
        <v>2.5393325046364906E-3</v>
      </c>
      <c r="W4585" s="13"/>
      <c r="X4585" s="2">
        <v>39289</v>
      </c>
      <c r="Y4585">
        <v>111.3053</v>
      </c>
      <c r="AA4585" s="2">
        <v>39289</v>
      </c>
      <c r="AB4585">
        <v>1460.15</v>
      </c>
      <c r="AC4585">
        <f t="shared" si="646"/>
        <v>-1.3298824865018211E-2</v>
      </c>
      <c r="AD4585">
        <f t="shared" si="641"/>
        <v>-1.349202486501821E-2</v>
      </c>
      <c r="AE4585">
        <f>Sheet2!$B$17+Sheet2!$B$18*'Portfolio allocation'!K4585</f>
        <v>-2.087147561684451E-2</v>
      </c>
      <c r="AF4585">
        <f t="shared" si="647"/>
        <v>7.3794507518263001E-3</v>
      </c>
      <c r="AH4585" s="2">
        <v>39289</v>
      </c>
      <c r="AI4585">
        <v>4.78</v>
      </c>
      <c r="AJ4585">
        <v>4.83</v>
      </c>
      <c r="AK4585">
        <v>1.37195</v>
      </c>
      <c r="AR4585" s="3"/>
    </row>
    <row r="4586" spans="1:44" hidden="1" outlineLevel="1" x14ac:dyDescent="0.2">
      <c r="A4586" s="2">
        <v>39290</v>
      </c>
      <c r="B4586">
        <v>24.17</v>
      </c>
      <c r="E4586" s="2">
        <v>39290</v>
      </c>
      <c r="F4586">
        <v>1458.95</v>
      </c>
      <c r="G4586">
        <f t="shared" si="642"/>
        <v>-1.5991528738888205E-2</v>
      </c>
      <c r="H4586" s="2">
        <v>39290</v>
      </c>
      <c r="I4586">
        <v>2271.41</v>
      </c>
      <c r="J4586">
        <f t="shared" si="643"/>
        <v>-1.5845024653593276E-2</v>
      </c>
      <c r="K4586">
        <f t="shared" si="639"/>
        <v>-1.6038224653593277E-2</v>
      </c>
      <c r="L4586">
        <v>1.0082755712090823E-2</v>
      </c>
      <c r="N4586" s="2">
        <v>39290</v>
      </c>
      <c r="O4586">
        <v>29.3901</v>
      </c>
      <c r="Q4586" s="2">
        <v>39290</v>
      </c>
      <c r="R4586">
        <v>35162.870000000003</v>
      </c>
      <c r="S4586" s="8">
        <f t="shared" si="644"/>
        <v>-1.9676519656167568E-2</v>
      </c>
      <c r="T4586" s="9">
        <f t="shared" si="640"/>
        <v>-1.9869719656167569E-2</v>
      </c>
      <c r="U4586" s="3">
        <f>Sheet1!$B$17+Sheet1!$B$18*'Portfolio allocation'!K4586</f>
        <v>-1.791165890091314E-2</v>
      </c>
      <c r="V4586" s="13">
        <f t="shared" si="645"/>
        <v>-1.9580607552544295E-3</v>
      </c>
      <c r="W4586" s="13"/>
      <c r="X4586" s="2">
        <v>39290</v>
      </c>
      <c r="Y4586">
        <v>110.4361</v>
      </c>
      <c r="AA4586" s="2">
        <v>39290</v>
      </c>
      <c r="AB4586">
        <v>1448.75</v>
      </c>
      <c r="AC4586">
        <f t="shared" si="646"/>
        <v>-7.8074170461939207E-3</v>
      </c>
      <c r="AD4586">
        <f t="shared" si="641"/>
        <v>-8.0002170461939207E-3</v>
      </c>
      <c r="AE4586">
        <f>Sheet2!$B$17+Sheet2!$B$18*'Portfolio allocation'!K4586</f>
        <v>-1.4208211522728128E-2</v>
      </c>
      <c r="AF4586">
        <f t="shared" si="647"/>
        <v>6.2079944765342076E-3</v>
      </c>
      <c r="AH4586" s="2">
        <v>39290</v>
      </c>
      <c r="AI4586">
        <v>4.7649999999999997</v>
      </c>
      <c r="AJ4586">
        <v>4.82</v>
      </c>
      <c r="AK4586">
        <v>1.36555</v>
      </c>
      <c r="AR4586" s="3"/>
    </row>
    <row r="4587" spans="1:44" hidden="1" outlineLevel="1" x14ac:dyDescent="0.2">
      <c r="A4587" s="2">
        <v>39293</v>
      </c>
      <c r="B4587">
        <v>20.87</v>
      </c>
      <c r="E4587" s="2">
        <v>39293</v>
      </c>
      <c r="F4587">
        <v>1473.91</v>
      </c>
      <c r="G4587">
        <f t="shared" si="642"/>
        <v>1.0253949758388003E-2</v>
      </c>
      <c r="H4587" s="2">
        <v>39293</v>
      </c>
      <c r="I4587">
        <v>2294.75</v>
      </c>
      <c r="J4587">
        <f t="shared" si="643"/>
        <v>1.0275555712090823E-2</v>
      </c>
      <c r="K4587">
        <f t="shared" si="639"/>
        <v>1.0082755712090823E-2</v>
      </c>
      <c r="L4587">
        <v>-1.2832342215927611E-2</v>
      </c>
      <c r="N4587" s="2">
        <v>39293</v>
      </c>
      <c r="O4587">
        <v>29.4</v>
      </c>
      <c r="Q4587" s="2">
        <v>39293</v>
      </c>
      <c r="R4587">
        <v>35174.720000000001</v>
      </c>
      <c r="S4587" s="8">
        <f t="shared" si="644"/>
        <v>3.3700320821372642E-4</v>
      </c>
      <c r="T4587" s="9">
        <f t="shared" si="640"/>
        <v>1.4420320821372643E-4</v>
      </c>
      <c r="U4587" s="3">
        <f>Sheet1!$B$17+Sheet1!$B$18*'Portfolio allocation'!K4587</f>
        <v>1.2054991768276386E-2</v>
      </c>
      <c r="V4587" s="13">
        <f t="shared" si="645"/>
        <v>-1.191078856006266E-2</v>
      </c>
      <c r="W4587" s="13"/>
      <c r="X4587" s="2">
        <v>39293</v>
      </c>
      <c r="Y4587">
        <v>109.3854</v>
      </c>
      <c r="AA4587" s="2">
        <v>39293</v>
      </c>
      <c r="AB4587">
        <v>1434.97</v>
      </c>
      <c r="AC4587">
        <f t="shared" si="646"/>
        <v>-9.5116479723900138E-3</v>
      </c>
      <c r="AD4587">
        <f t="shared" si="641"/>
        <v>-9.706447972390014E-3</v>
      </c>
      <c r="AE4587">
        <f>Sheet2!$B$17+Sheet2!$B$18*'Portfolio allocation'!K4587</f>
        <v>9.0192306249185818E-3</v>
      </c>
      <c r="AF4587">
        <f t="shared" si="647"/>
        <v>-1.8725678597308594E-2</v>
      </c>
      <c r="AH4587" s="2">
        <v>39293</v>
      </c>
      <c r="AI4587">
        <v>4.806</v>
      </c>
      <c r="AJ4587">
        <v>4.87</v>
      </c>
      <c r="AK4587">
        <v>1.36835</v>
      </c>
      <c r="AR4587" s="3"/>
    </row>
    <row r="4588" spans="1:44" hidden="1" outlineLevel="1" x14ac:dyDescent="0.2">
      <c r="A4588" s="2">
        <v>39294</v>
      </c>
      <c r="B4588">
        <v>23.52</v>
      </c>
      <c r="E4588" s="2">
        <v>39294</v>
      </c>
      <c r="F4588">
        <v>1455.27</v>
      </c>
      <c r="G4588">
        <f t="shared" si="642"/>
        <v>-1.264663378360964E-2</v>
      </c>
      <c r="H4588" s="2">
        <v>39294</v>
      </c>
      <c r="I4588">
        <v>2265.75</v>
      </c>
      <c r="J4588">
        <f t="shared" si="643"/>
        <v>-1.2637542215927611E-2</v>
      </c>
      <c r="K4588">
        <f t="shared" si="639"/>
        <v>-1.2832342215927611E-2</v>
      </c>
      <c r="L4588">
        <v>7.1104245834712476E-3</v>
      </c>
      <c r="N4588" s="2">
        <v>39294</v>
      </c>
      <c r="O4588">
        <v>28.99</v>
      </c>
      <c r="Q4588" s="2">
        <v>39294</v>
      </c>
      <c r="R4588">
        <v>34684.18</v>
      </c>
      <c r="S4588" s="8">
        <f t="shared" si="644"/>
        <v>-1.39458110825047E-2</v>
      </c>
      <c r="T4588" s="9">
        <f t="shared" si="640"/>
        <v>-1.41406110825047E-2</v>
      </c>
      <c r="U4588" s="3">
        <f>Sheet1!$B$17+Sheet1!$B$18*'Portfolio allocation'!K4588</f>
        <v>-1.4233789320557489E-2</v>
      </c>
      <c r="V4588" s="13">
        <f t="shared" si="645"/>
        <v>9.3178238052788603E-5</v>
      </c>
      <c r="W4588" s="13"/>
      <c r="X4588" s="2">
        <v>39294</v>
      </c>
      <c r="Y4588">
        <v>105.6889</v>
      </c>
      <c r="AA4588" s="2">
        <v>39294</v>
      </c>
      <c r="AB4588">
        <v>1386.48</v>
      </c>
      <c r="AC4588">
        <f t="shared" si="646"/>
        <v>-3.3791647212136899E-2</v>
      </c>
      <c r="AD4588">
        <f t="shared" si="641"/>
        <v>-3.3985647212136899E-2</v>
      </c>
      <c r="AE4588">
        <f>Sheet2!$B$17+Sheet2!$B$18*'Portfolio allocation'!K4588</f>
        <v>-1.1357459069697613E-2</v>
      </c>
      <c r="AF4588">
        <f t="shared" si="647"/>
        <v>-2.2628188142439287E-2</v>
      </c>
      <c r="AH4588" s="2">
        <v>39294</v>
      </c>
      <c r="AI4588">
        <v>4.7380000000000004</v>
      </c>
      <c r="AJ4588">
        <v>4.8499999999999996</v>
      </c>
      <c r="AK4588">
        <v>1.3688499999999999</v>
      </c>
      <c r="AR4588" s="3"/>
    </row>
    <row r="4589" spans="1:44" hidden="1" outlineLevel="1" x14ac:dyDescent="0.2">
      <c r="A4589" s="2">
        <v>39295</v>
      </c>
      <c r="B4589">
        <v>23.67</v>
      </c>
      <c r="E4589" s="2">
        <v>39295</v>
      </c>
      <c r="F4589">
        <v>1465.81</v>
      </c>
      <c r="G4589">
        <f t="shared" si="642"/>
        <v>7.2426422588247608E-3</v>
      </c>
      <c r="H4589" s="2">
        <v>39295</v>
      </c>
      <c r="I4589">
        <v>2282.3000000000002</v>
      </c>
      <c r="J4589">
        <f t="shared" si="643"/>
        <v>7.3044245834712473E-3</v>
      </c>
      <c r="K4589">
        <f t="shared" si="639"/>
        <v>7.1104245834712476E-3</v>
      </c>
      <c r="L4589">
        <v>4.4034406344475238E-3</v>
      </c>
      <c r="N4589" s="2">
        <v>39295</v>
      </c>
      <c r="O4589">
        <v>29.3</v>
      </c>
      <c r="Q4589" s="2">
        <v>39295</v>
      </c>
      <c r="R4589">
        <v>35055.07</v>
      </c>
      <c r="S4589" s="8">
        <f t="shared" si="644"/>
        <v>1.0693347802946507E-2</v>
      </c>
      <c r="T4589" s="9">
        <f t="shared" si="640"/>
        <v>1.0499347802946507E-2</v>
      </c>
      <c r="U4589" s="3">
        <f>Sheet1!$B$17+Sheet1!$B$18*'Portfolio allocation'!K4589</f>
        <v>8.6450581686357084E-3</v>
      </c>
      <c r="V4589" s="13">
        <f t="shared" si="645"/>
        <v>1.8542896343107986E-3</v>
      </c>
      <c r="W4589" s="13"/>
      <c r="X4589" s="2">
        <v>39295</v>
      </c>
      <c r="Y4589">
        <v>107.0166</v>
      </c>
      <c r="AA4589" s="2">
        <v>39295</v>
      </c>
      <c r="AB4589">
        <v>1403.89</v>
      </c>
      <c r="AC4589">
        <f t="shared" si="646"/>
        <v>1.2556978824072473E-2</v>
      </c>
      <c r="AD4589">
        <f t="shared" si="641"/>
        <v>1.2364178824072473E-2</v>
      </c>
      <c r="AE4589">
        <f>Sheet2!$B$17+Sheet2!$B$18*'Portfolio allocation'!K4589</f>
        <v>6.3761579543246379E-3</v>
      </c>
      <c r="AF4589">
        <f t="shared" si="647"/>
        <v>5.9880208697478355E-3</v>
      </c>
      <c r="AH4589" s="2">
        <v>39295</v>
      </c>
      <c r="AI4589">
        <v>4.7930000000000001</v>
      </c>
      <c r="AJ4589">
        <v>4.82</v>
      </c>
      <c r="AK4589">
        <v>1.36755</v>
      </c>
      <c r="AR4589" s="3"/>
    </row>
    <row r="4590" spans="1:44" hidden="1" outlineLevel="1" x14ac:dyDescent="0.2">
      <c r="A4590" s="2">
        <v>39296</v>
      </c>
      <c r="B4590">
        <v>21.22</v>
      </c>
      <c r="E4590" s="2">
        <v>39296</v>
      </c>
      <c r="F4590">
        <v>1472.2</v>
      </c>
      <c r="G4590">
        <f t="shared" si="642"/>
        <v>4.359364446961056E-3</v>
      </c>
      <c r="H4590" s="2">
        <v>39296</v>
      </c>
      <c r="I4590">
        <v>2292.79</v>
      </c>
      <c r="J4590">
        <f t="shared" si="643"/>
        <v>4.5962406344475237E-3</v>
      </c>
      <c r="K4590">
        <f t="shared" si="639"/>
        <v>4.4034406344475238E-3</v>
      </c>
      <c r="L4590">
        <v>-2.671547199176549E-2</v>
      </c>
      <c r="N4590" s="2">
        <v>39296</v>
      </c>
      <c r="O4590">
        <v>29.52</v>
      </c>
      <c r="Q4590" s="2">
        <v>39296</v>
      </c>
      <c r="R4590">
        <v>35318.29</v>
      </c>
      <c r="S4590" s="8">
        <f t="shared" si="644"/>
        <v>7.508756935872718E-3</v>
      </c>
      <c r="T4590" s="9">
        <f t="shared" si="640"/>
        <v>7.3159569358727181E-3</v>
      </c>
      <c r="U4590" s="3">
        <f>Sheet1!$B$17+Sheet1!$B$18*'Portfolio allocation'!K4590</f>
        <v>5.5395375782192093E-3</v>
      </c>
      <c r="V4590" s="13">
        <f t="shared" si="645"/>
        <v>1.7764193576535088E-3</v>
      </c>
      <c r="W4590" s="13"/>
      <c r="X4590" s="2">
        <v>39296</v>
      </c>
      <c r="Y4590">
        <v>108.1533</v>
      </c>
      <c r="AA4590" s="2">
        <v>39296</v>
      </c>
      <c r="AB4590">
        <v>1418.8</v>
      </c>
      <c r="AC4590">
        <f t="shared" si="646"/>
        <v>1.0620490209346745E-2</v>
      </c>
      <c r="AD4590">
        <f t="shared" si="641"/>
        <v>1.0427290209346745E-2</v>
      </c>
      <c r="AE4590">
        <f>Sheet2!$B$17+Sheet2!$B$18*'Portfolio allocation'!K4590</f>
        <v>3.9690387654461364E-3</v>
      </c>
      <c r="AF4590">
        <f t="shared" si="647"/>
        <v>6.4582514439006089E-3</v>
      </c>
      <c r="AH4590" s="2">
        <v>39296</v>
      </c>
      <c r="AI4590">
        <v>4.7699999999999996</v>
      </c>
      <c r="AJ4590">
        <v>4.83</v>
      </c>
      <c r="AK4590">
        <v>1.3673500000000001</v>
      </c>
      <c r="AR4590" s="3"/>
    </row>
    <row r="4591" spans="1:44" hidden="1" outlineLevel="1" x14ac:dyDescent="0.2">
      <c r="A4591" s="2">
        <v>39297</v>
      </c>
      <c r="B4591">
        <v>25.16</v>
      </c>
      <c r="E4591" s="2">
        <v>39297</v>
      </c>
      <c r="F4591">
        <v>1433.06</v>
      </c>
      <c r="G4591">
        <f t="shared" si="642"/>
        <v>-2.6586061676402761E-2</v>
      </c>
      <c r="H4591" s="2">
        <v>39297</v>
      </c>
      <c r="I4591">
        <v>2231.98</v>
      </c>
      <c r="J4591">
        <f t="shared" si="643"/>
        <v>-2.6522271991765489E-2</v>
      </c>
      <c r="K4591">
        <f t="shared" si="639"/>
        <v>-2.671547199176549E-2</v>
      </c>
      <c r="L4591">
        <v>2.3980963542683899E-2</v>
      </c>
      <c r="N4591" s="2">
        <v>39297</v>
      </c>
      <c r="O4591">
        <v>28.960100000000001</v>
      </c>
      <c r="Q4591" s="2">
        <v>39297</v>
      </c>
      <c r="R4591">
        <v>34648.42</v>
      </c>
      <c r="S4591" s="8">
        <f t="shared" si="644"/>
        <v>-1.8966660050642403E-2</v>
      </c>
      <c r="T4591" s="9">
        <f t="shared" si="640"/>
        <v>-1.9159860050642404E-2</v>
      </c>
      <c r="U4591" s="3">
        <f>Sheet1!$B$17+Sheet1!$B$18*'Portfolio allocation'!K4591</f>
        <v>-3.0160867644696856E-2</v>
      </c>
      <c r="V4591" s="13">
        <f t="shared" si="645"/>
        <v>1.1001007594054452E-2</v>
      </c>
      <c r="W4591" s="13"/>
      <c r="X4591" s="2">
        <v>39297</v>
      </c>
      <c r="Y4591">
        <v>106.8734</v>
      </c>
      <c r="AA4591" s="2">
        <v>39297</v>
      </c>
      <c r="AB4591">
        <v>1402.01</v>
      </c>
      <c r="AC4591">
        <f t="shared" si="646"/>
        <v>-1.1833944178178735E-2</v>
      </c>
      <c r="AD4591">
        <f t="shared" si="641"/>
        <v>-1.2024344178178735E-2</v>
      </c>
      <c r="AE4591">
        <f>Sheet2!$B$17+Sheet2!$B$18*'Portfolio allocation'!K4591</f>
        <v>-2.3702692257047027E-2</v>
      </c>
      <c r="AF4591">
        <f t="shared" si="647"/>
        <v>1.1678348078868292E-2</v>
      </c>
      <c r="AH4591" s="2">
        <v>39297</v>
      </c>
      <c r="AI4591">
        <v>4.6829999999999998</v>
      </c>
      <c r="AJ4591">
        <v>4.76</v>
      </c>
      <c r="AK4591">
        <v>1.3765499999999999</v>
      </c>
      <c r="AR4591" s="3"/>
    </row>
    <row r="4592" spans="1:44" hidden="1" outlineLevel="1" x14ac:dyDescent="0.2">
      <c r="A4592" s="2">
        <v>39300</v>
      </c>
      <c r="B4592">
        <v>22.94</v>
      </c>
      <c r="E4592" s="2">
        <v>39300</v>
      </c>
      <c r="F4592">
        <v>1467.67</v>
      </c>
      <c r="G4592">
        <f t="shared" si="642"/>
        <v>2.4151117189789684E-2</v>
      </c>
      <c r="H4592" s="2">
        <v>39300</v>
      </c>
      <c r="I4592">
        <v>2285.9299999999998</v>
      </c>
      <c r="J4592">
        <f t="shared" si="643"/>
        <v>2.4171363542683899E-2</v>
      </c>
      <c r="K4592">
        <f t="shared" si="639"/>
        <v>2.3980963542683899E-2</v>
      </c>
      <c r="L4592">
        <v>6.0083899891948747E-3</v>
      </c>
      <c r="N4592" s="2">
        <v>39300</v>
      </c>
      <c r="O4592">
        <v>29.54</v>
      </c>
      <c r="Q4592" s="2">
        <v>39300</v>
      </c>
      <c r="R4592">
        <v>35342.22</v>
      </c>
      <c r="S4592" s="8">
        <f t="shared" si="644"/>
        <v>2.0024001094422372E-2</v>
      </c>
      <c r="T4592" s="9">
        <f t="shared" si="640"/>
        <v>1.9833601094422372E-2</v>
      </c>
      <c r="U4592" s="3">
        <f>Sheet1!$B$17+Sheet1!$B$18*'Portfolio allocation'!K4592</f>
        <v>2.799936801895964E-2</v>
      </c>
      <c r="V4592" s="13">
        <f t="shared" si="645"/>
        <v>-8.1657669245372676E-3</v>
      </c>
      <c r="W4592" s="13"/>
      <c r="X4592" s="2">
        <v>39300</v>
      </c>
      <c r="Y4592">
        <v>108.7837</v>
      </c>
      <c r="AA4592" s="2">
        <v>39300</v>
      </c>
      <c r="AB4592">
        <v>1427.07</v>
      </c>
      <c r="AC4592">
        <f t="shared" si="646"/>
        <v>1.7874337558219988E-2</v>
      </c>
      <c r="AD4592">
        <f t="shared" si="641"/>
        <v>1.7683937558219988E-2</v>
      </c>
      <c r="AE4592">
        <f>Sheet2!$B$17+Sheet2!$B$18*'Portfolio allocation'!K4592</f>
        <v>2.1377871603232283E-2</v>
      </c>
      <c r="AF4592">
        <f t="shared" si="647"/>
        <v>-3.6939340450122954E-3</v>
      </c>
      <c r="AH4592" s="2">
        <v>39300</v>
      </c>
      <c r="AI4592">
        <v>4.7309999999999999</v>
      </c>
      <c r="AJ4592">
        <v>4.76</v>
      </c>
      <c r="AK4592">
        <v>1.3795500000000001</v>
      </c>
      <c r="AR4592" s="3"/>
    </row>
    <row r="4593" spans="1:44" hidden="1" outlineLevel="1" x14ac:dyDescent="0.2">
      <c r="A4593" s="2">
        <v>39301</v>
      </c>
      <c r="B4593">
        <v>21.56</v>
      </c>
      <c r="E4593" s="2">
        <v>39301</v>
      </c>
      <c r="F4593">
        <v>1476.71</v>
      </c>
      <c r="G4593">
        <f t="shared" si="642"/>
        <v>6.1594227585219929E-3</v>
      </c>
      <c r="H4593" s="2">
        <v>39301</v>
      </c>
      <c r="I4593">
        <v>2300.1</v>
      </c>
      <c r="J4593">
        <f t="shared" si="643"/>
        <v>6.198789989194875E-3</v>
      </c>
      <c r="K4593">
        <f t="shared" si="639"/>
        <v>6.0083899891948747E-3</v>
      </c>
      <c r="L4593">
        <v>1.421446921438198E-2</v>
      </c>
      <c r="N4593" s="2">
        <v>39301</v>
      </c>
      <c r="O4593">
        <v>29.55</v>
      </c>
      <c r="Q4593" s="2">
        <v>39301</v>
      </c>
      <c r="R4593">
        <v>35354.18</v>
      </c>
      <c r="S4593" s="8">
        <f t="shared" si="644"/>
        <v>3.3840545387353593E-4</v>
      </c>
      <c r="T4593" s="9">
        <f t="shared" si="640"/>
        <v>1.4800545387353594E-4</v>
      </c>
      <c r="U4593" s="3">
        <f>Sheet1!$B$17+Sheet1!$B$18*'Portfolio allocation'!K4593</f>
        <v>7.3807761528111027E-3</v>
      </c>
      <c r="V4593" s="13">
        <f t="shared" si="645"/>
        <v>-7.232770698937567E-3</v>
      </c>
      <c r="W4593" s="13"/>
      <c r="X4593" s="2">
        <v>39301</v>
      </c>
      <c r="Y4593">
        <v>108.43980000000001</v>
      </c>
      <c r="AA4593" s="2">
        <v>39301</v>
      </c>
      <c r="AB4593">
        <v>1422.56</v>
      </c>
      <c r="AC4593">
        <f t="shared" si="646"/>
        <v>-3.1603214978942473E-3</v>
      </c>
      <c r="AD4593">
        <f t="shared" si="641"/>
        <v>-3.3539214978942473E-3</v>
      </c>
      <c r="AE4593">
        <f>Sheet2!$B$17+Sheet2!$B$18*'Portfolio allocation'!K4593</f>
        <v>5.3962006776487638E-3</v>
      </c>
      <c r="AF4593">
        <f t="shared" si="647"/>
        <v>-8.7501221755430115E-3</v>
      </c>
      <c r="AH4593" s="2">
        <v>39301</v>
      </c>
      <c r="AI4593">
        <v>4.7770000000000001</v>
      </c>
      <c r="AJ4593">
        <v>4.84</v>
      </c>
      <c r="AK4593">
        <v>1.37645</v>
      </c>
      <c r="AR4593" s="3"/>
    </row>
    <row r="4594" spans="1:44" hidden="1" outlineLevel="1" x14ac:dyDescent="0.2">
      <c r="A4594" s="2">
        <v>39302</v>
      </c>
      <c r="B4594">
        <v>21.45</v>
      </c>
      <c r="E4594" s="2">
        <v>39302</v>
      </c>
      <c r="F4594">
        <v>1497.49</v>
      </c>
      <c r="G4594">
        <f t="shared" si="642"/>
        <v>1.4071821820127228E-2</v>
      </c>
      <c r="H4594" s="2">
        <v>39302</v>
      </c>
      <c r="I4594">
        <v>2333.2399999999998</v>
      </c>
      <c r="J4594">
        <f t="shared" si="643"/>
        <v>1.440806921438198E-2</v>
      </c>
      <c r="K4594">
        <f t="shared" si="639"/>
        <v>1.421446921438198E-2</v>
      </c>
      <c r="L4594">
        <v>-2.9656778447137804E-2</v>
      </c>
      <c r="N4594" s="2">
        <v>39302</v>
      </c>
      <c r="O4594">
        <v>30</v>
      </c>
      <c r="Q4594" s="2">
        <v>39302</v>
      </c>
      <c r="R4594">
        <v>35892.58</v>
      </c>
      <c r="S4594" s="8">
        <f t="shared" si="644"/>
        <v>1.5228750886033815E-2</v>
      </c>
      <c r="T4594" s="9">
        <f t="shared" si="640"/>
        <v>1.5035150886033815E-2</v>
      </c>
      <c r="U4594" s="3">
        <f>Sheet1!$B$17+Sheet1!$B$18*'Portfolio allocation'!K4594</f>
        <v>1.6794998209649862E-2</v>
      </c>
      <c r="V4594" s="13">
        <f t="shared" si="645"/>
        <v>-1.7598473236160473E-3</v>
      </c>
      <c r="W4594" s="13"/>
      <c r="X4594" s="2">
        <v>39302</v>
      </c>
      <c r="Y4594">
        <v>107.9145</v>
      </c>
      <c r="AA4594" s="2">
        <v>39302</v>
      </c>
      <c r="AB4594">
        <v>1420.68</v>
      </c>
      <c r="AC4594">
        <f t="shared" si="646"/>
        <v>-1.3215611292317631E-3</v>
      </c>
      <c r="AD4594">
        <f t="shared" si="641"/>
        <v>-1.517161129231763E-3</v>
      </c>
      <c r="AE4594">
        <f>Sheet2!$B$17+Sheet2!$B$18*'Portfolio allocation'!K4594</f>
        <v>1.2693255680700795E-2</v>
      </c>
      <c r="AF4594">
        <f t="shared" si="647"/>
        <v>-1.4210416809932559E-2</v>
      </c>
      <c r="AH4594" s="2">
        <v>39302</v>
      </c>
      <c r="AI4594">
        <v>4.8810000000000002</v>
      </c>
      <c r="AJ4594">
        <v>4.8899999999999997</v>
      </c>
      <c r="AK4594">
        <v>1.38175</v>
      </c>
      <c r="AR4594" s="3"/>
    </row>
    <row r="4595" spans="1:44" hidden="1" outlineLevel="1" x14ac:dyDescent="0.2">
      <c r="A4595" s="2">
        <v>39303</v>
      </c>
      <c r="B4595">
        <v>26.48</v>
      </c>
      <c r="E4595" s="2">
        <v>39303</v>
      </c>
      <c r="F4595">
        <v>1453.09</v>
      </c>
      <c r="G4595">
        <f t="shared" si="642"/>
        <v>-2.9649613686902776E-2</v>
      </c>
      <c r="H4595" s="2">
        <v>39303</v>
      </c>
      <c r="I4595">
        <v>2264.5</v>
      </c>
      <c r="J4595">
        <f t="shared" si="643"/>
        <v>-2.9461178447137804E-2</v>
      </c>
      <c r="K4595">
        <f t="shared" si="639"/>
        <v>-2.9656778447137804E-2</v>
      </c>
      <c r="L4595">
        <v>1.9017478472073223E-4</v>
      </c>
      <c r="N4595" s="2">
        <v>39303</v>
      </c>
      <c r="O4595">
        <v>29.3</v>
      </c>
      <c r="Q4595" s="2">
        <v>39303</v>
      </c>
      <c r="R4595">
        <v>35055.07</v>
      </c>
      <c r="S4595" s="8">
        <f t="shared" si="644"/>
        <v>-2.3333792109678453E-2</v>
      </c>
      <c r="T4595" s="9">
        <f t="shared" si="640"/>
        <v>-2.3529392109678453E-2</v>
      </c>
      <c r="U4595" s="3">
        <f>Sheet1!$B$17+Sheet1!$B$18*'Portfolio allocation'!K4595</f>
        <v>-3.3535208952918491E-2</v>
      </c>
      <c r="V4595" s="13">
        <f t="shared" si="645"/>
        <v>1.0005816843240038E-2</v>
      </c>
      <c r="W4595" s="13"/>
      <c r="X4595" s="2">
        <v>39303</v>
      </c>
      <c r="Y4595">
        <v>105.7654</v>
      </c>
      <c r="AA4595" s="2">
        <v>39303</v>
      </c>
      <c r="AB4595">
        <v>1392.39</v>
      </c>
      <c r="AC4595">
        <f t="shared" si="646"/>
        <v>-1.9912999408733811E-2</v>
      </c>
      <c r="AD4595">
        <f t="shared" si="641"/>
        <v>-2.0102599408733813E-2</v>
      </c>
      <c r="AE4595">
        <f>Sheet2!$B$17+Sheet2!$B$18*'Portfolio allocation'!K4595</f>
        <v>-2.6318176996678506E-2</v>
      </c>
      <c r="AF4595">
        <f t="shared" si="647"/>
        <v>6.2155775879446928E-3</v>
      </c>
      <c r="AH4595" s="2">
        <v>39303</v>
      </c>
      <c r="AI4595">
        <v>4.7880000000000003</v>
      </c>
      <c r="AJ4595">
        <v>4.74</v>
      </c>
      <c r="AK4595">
        <v>1.3705499999999999</v>
      </c>
      <c r="AR4595" s="3"/>
    </row>
    <row r="4596" spans="1:44" hidden="1" outlineLevel="1" x14ac:dyDescent="0.2">
      <c r="A4596" s="2">
        <v>39304</v>
      </c>
      <c r="B4596">
        <v>28.3</v>
      </c>
      <c r="E4596" s="2">
        <v>39304</v>
      </c>
      <c r="F4596">
        <v>1453.64</v>
      </c>
      <c r="G4596">
        <f t="shared" si="642"/>
        <v>3.7850374030523604E-4</v>
      </c>
      <c r="H4596" s="2">
        <v>39304</v>
      </c>
      <c r="I4596">
        <v>2265.36</v>
      </c>
      <c r="J4596">
        <f t="shared" si="643"/>
        <v>3.7977478472073223E-4</v>
      </c>
      <c r="K4596">
        <f t="shared" si="639"/>
        <v>1.9017478472073223E-4</v>
      </c>
      <c r="L4596">
        <v>-5.3191613518393079E-4</v>
      </c>
      <c r="N4596" s="2">
        <v>39304</v>
      </c>
      <c r="O4596">
        <v>28.71</v>
      </c>
      <c r="Q4596" s="2">
        <v>39304</v>
      </c>
      <c r="R4596">
        <v>34349.19</v>
      </c>
      <c r="S4596" s="8">
        <f t="shared" si="644"/>
        <v>-2.0136316943597521E-2</v>
      </c>
      <c r="T4596" s="9">
        <f t="shared" si="640"/>
        <v>-2.0325916943597522E-2</v>
      </c>
      <c r="U4596" s="3">
        <f>Sheet1!$B$17+Sheet1!$B$18*'Portfolio allocation'!K4596</f>
        <v>7.0597221705623835E-4</v>
      </c>
      <c r="V4596" s="13">
        <f t="shared" si="645"/>
        <v>-2.1031889160653759E-2</v>
      </c>
      <c r="W4596" s="13"/>
      <c r="X4596" s="2">
        <v>39304</v>
      </c>
      <c r="Y4596">
        <v>107.58969999999999</v>
      </c>
      <c r="AA4596" s="2">
        <v>39304</v>
      </c>
      <c r="AB4596">
        <v>1416.41</v>
      </c>
      <c r="AC4596">
        <f t="shared" si="646"/>
        <v>1.725091389625022E-2</v>
      </c>
      <c r="AD4596">
        <f t="shared" si="641"/>
        <v>1.706331389625022E-2</v>
      </c>
      <c r="AE4596">
        <f>Sheet2!$B$17+Sheet2!$B$18*'Portfolio allocation'!K4596</f>
        <v>2.2249528173560117E-4</v>
      </c>
      <c r="AF4596">
        <f t="shared" si="647"/>
        <v>1.684081861451462E-2</v>
      </c>
      <c r="AH4596" s="2">
        <v>39304</v>
      </c>
      <c r="AI4596">
        <v>4.7750000000000004</v>
      </c>
      <c r="AJ4596">
        <v>4.6900000000000004</v>
      </c>
      <c r="AK4596">
        <v>1.36785</v>
      </c>
      <c r="AR4596" s="3"/>
    </row>
    <row r="4597" spans="1:44" hidden="1" outlineLevel="1" x14ac:dyDescent="0.2">
      <c r="A4597" s="2">
        <v>39307</v>
      </c>
      <c r="B4597">
        <v>26.57</v>
      </c>
      <c r="E4597" s="2">
        <v>39307</v>
      </c>
      <c r="F4597">
        <v>1452.92</v>
      </c>
      <c r="G4597">
        <f t="shared" si="642"/>
        <v>-4.9530832943511793E-4</v>
      </c>
      <c r="H4597" s="2">
        <v>39307</v>
      </c>
      <c r="I4597">
        <v>2264.58</v>
      </c>
      <c r="J4597">
        <f t="shared" si="643"/>
        <v>-3.4431613518393078E-4</v>
      </c>
      <c r="K4597">
        <f t="shared" si="639"/>
        <v>-5.3191613518393079E-4</v>
      </c>
      <c r="L4597">
        <v>-1.8237496666048434E-2</v>
      </c>
      <c r="N4597" s="2">
        <v>39307</v>
      </c>
      <c r="O4597">
        <v>28.63</v>
      </c>
      <c r="Q4597" s="2">
        <v>39307</v>
      </c>
      <c r="R4597">
        <v>34253.47</v>
      </c>
      <c r="S4597" s="8">
        <f t="shared" si="644"/>
        <v>-2.7866741544706475E-3</v>
      </c>
      <c r="T4597" s="9">
        <f t="shared" si="640"/>
        <v>-2.9742741544706475E-3</v>
      </c>
      <c r="U4597" s="3">
        <f>Sheet1!$B$17+Sheet1!$B$18*'Portfolio allocation'!K4597</f>
        <v>-1.2242878647592914E-4</v>
      </c>
      <c r="V4597" s="13">
        <f t="shared" si="645"/>
        <v>-2.8518453679947185E-3</v>
      </c>
      <c r="W4597" s="13"/>
      <c r="X4597" s="2">
        <v>39307</v>
      </c>
      <c r="Y4597">
        <v>107.6566</v>
      </c>
      <c r="AA4597" s="2">
        <v>39307</v>
      </c>
      <c r="AB4597">
        <v>1417.29</v>
      </c>
      <c r="AC4597">
        <f t="shared" si="646"/>
        <v>6.2128903354241594E-4</v>
      </c>
      <c r="AD4597">
        <f t="shared" si="641"/>
        <v>4.3128903354241593E-4</v>
      </c>
      <c r="AE4597">
        <f>Sheet2!$B$17+Sheet2!$B$18*'Portfolio allocation'!K4597</f>
        <v>-4.1960638644913706E-4</v>
      </c>
      <c r="AF4597">
        <f t="shared" si="647"/>
        <v>8.5089541999155299E-4</v>
      </c>
      <c r="AH4597" s="2">
        <v>39307</v>
      </c>
      <c r="AI4597">
        <v>4.7770000000000001</v>
      </c>
      <c r="AJ4597">
        <v>4.75</v>
      </c>
      <c r="AK4597">
        <v>1.36155</v>
      </c>
      <c r="AR4597" s="3"/>
    </row>
    <row r="4598" spans="1:44" hidden="1" outlineLevel="1" x14ac:dyDescent="0.2">
      <c r="A4598" s="2">
        <v>39308</v>
      </c>
      <c r="B4598">
        <v>27.68</v>
      </c>
      <c r="E4598" s="2">
        <v>39308</v>
      </c>
      <c r="F4598">
        <v>1426.54</v>
      </c>
      <c r="G4598">
        <f t="shared" si="642"/>
        <v>-1.8156539933375626E-2</v>
      </c>
      <c r="H4598" s="2">
        <v>39308</v>
      </c>
      <c r="I4598">
        <v>2223.71</v>
      </c>
      <c r="J4598">
        <f t="shared" si="643"/>
        <v>-1.8047496666048435E-2</v>
      </c>
      <c r="K4598">
        <f t="shared" si="639"/>
        <v>-1.8237496666048434E-2</v>
      </c>
      <c r="L4598">
        <v>-1.3817174464296159E-2</v>
      </c>
      <c r="N4598" s="2">
        <v>39308</v>
      </c>
      <c r="O4598">
        <v>28.27</v>
      </c>
      <c r="Q4598" s="2">
        <v>39308</v>
      </c>
      <c r="R4598">
        <v>33942.400000000001</v>
      </c>
      <c r="S4598" s="8">
        <f t="shared" si="644"/>
        <v>-9.0814156930669743E-3</v>
      </c>
      <c r="T4598" s="9">
        <f t="shared" si="640"/>
        <v>-9.2714156930669735E-3</v>
      </c>
      <c r="U4598" s="3">
        <f>Sheet1!$B$17+Sheet1!$B$18*'Portfolio allocation'!K4598</f>
        <v>-2.0434719490566591E-2</v>
      </c>
      <c r="V4598" s="13">
        <f t="shared" si="645"/>
        <v>1.1163303797499618E-2</v>
      </c>
      <c r="W4598" s="13"/>
      <c r="X4598" s="2">
        <v>39308</v>
      </c>
      <c r="Y4598">
        <v>107.0262</v>
      </c>
      <c r="AA4598" s="2">
        <v>39308</v>
      </c>
      <c r="AB4598">
        <v>1408.99</v>
      </c>
      <c r="AC4598">
        <f t="shared" si="646"/>
        <v>-5.8562467808281893E-3</v>
      </c>
      <c r="AD4598">
        <f t="shared" si="641"/>
        <v>-6.0430467808281893E-3</v>
      </c>
      <c r="AE4598">
        <f>Sheet2!$B$17+Sheet2!$B$18*'Portfolio allocation'!K4598</f>
        <v>-1.6163860304706869E-2</v>
      </c>
      <c r="AF4598">
        <f t="shared" si="647"/>
        <v>1.0120813523878679E-2</v>
      </c>
      <c r="AH4598" s="2">
        <v>39308</v>
      </c>
      <c r="AI4598">
        <v>4.734</v>
      </c>
      <c r="AJ4598">
        <v>4.67</v>
      </c>
      <c r="AK4598">
        <v>1.3571500000000001</v>
      </c>
      <c r="AR4598" s="3"/>
    </row>
    <row r="4599" spans="1:44" hidden="1" outlineLevel="1" x14ac:dyDescent="0.2">
      <c r="A4599" s="2">
        <v>39309</v>
      </c>
      <c r="B4599">
        <v>30.67</v>
      </c>
      <c r="E4599" s="2">
        <v>39309</v>
      </c>
      <c r="F4599">
        <v>1406.7</v>
      </c>
      <c r="G4599">
        <f t="shared" si="642"/>
        <v>-1.3907776858693044E-2</v>
      </c>
      <c r="H4599" s="2">
        <v>39309</v>
      </c>
      <c r="I4599">
        <v>2193.4</v>
      </c>
      <c r="J4599">
        <f t="shared" si="643"/>
        <v>-1.3630374464296158E-2</v>
      </c>
      <c r="K4599">
        <f t="shared" si="639"/>
        <v>-1.3817174464296159E-2</v>
      </c>
      <c r="L4599">
        <v>3.1107341296616395E-3</v>
      </c>
      <c r="N4599" s="2">
        <v>39309</v>
      </c>
      <c r="O4599">
        <v>28.1</v>
      </c>
      <c r="Q4599" s="2">
        <v>39309</v>
      </c>
      <c r="R4599">
        <v>33738.29</v>
      </c>
      <c r="S4599" s="8">
        <f t="shared" si="644"/>
        <v>-6.0134227397001805E-3</v>
      </c>
      <c r="T4599" s="9">
        <f t="shared" si="640"/>
        <v>-6.2002227397001805E-3</v>
      </c>
      <c r="U4599" s="3">
        <f>Sheet1!$B$17+Sheet1!$B$18*'Portfolio allocation'!K4599</f>
        <v>-1.5363613834854194E-2</v>
      </c>
      <c r="V4599" s="13">
        <f t="shared" si="645"/>
        <v>9.163391095154013E-3</v>
      </c>
      <c r="W4599" s="13"/>
      <c r="X4599" s="2">
        <v>39309</v>
      </c>
      <c r="Y4599">
        <v>106.24290000000001</v>
      </c>
      <c r="AA4599" s="2">
        <v>39309</v>
      </c>
      <c r="AB4599">
        <v>1398.68</v>
      </c>
      <c r="AC4599">
        <f t="shared" si="646"/>
        <v>-7.3172982065167202E-3</v>
      </c>
      <c r="AD4599">
        <f t="shared" si="641"/>
        <v>-7.4936982065167204E-3</v>
      </c>
      <c r="AE4599">
        <f>Sheet2!$B$17+Sheet2!$B$18*'Portfolio allocation'!K4599</f>
        <v>-1.2233197030289973E-2</v>
      </c>
      <c r="AF4599">
        <f t="shared" si="647"/>
        <v>4.7394988237732527E-3</v>
      </c>
      <c r="AH4599" s="2">
        <v>39309</v>
      </c>
      <c r="AI4599">
        <v>4.7169999999999996</v>
      </c>
      <c r="AJ4599">
        <v>4.41</v>
      </c>
      <c r="AK4599">
        <v>1.3469500000000001</v>
      </c>
      <c r="AR4599" s="3"/>
    </row>
    <row r="4600" spans="1:44" hidden="1" outlineLevel="1" x14ac:dyDescent="0.2">
      <c r="A4600" s="2">
        <v>39310</v>
      </c>
      <c r="B4600">
        <v>30.83</v>
      </c>
      <c r="E4600" s="2">
        <v>39310</v>
      </c>
      <c r="F4600">
        <v>1411.27</v>
      </c>
      <c r="G4600">
        <f t="shared" si="642"/>
        <v>3.2487381815595739E-3</v>
      </c>
      <c r="H4600" s="2">
        <v>39310</v>
      </c>
      <c r="I4600">
        <v>2200.61</v>
      </c>
      <c r="J4600">
        <f t="shared" si="643"/>
        <v>3.2871341296616396E-3</v>
      </c>
      <c r="K4600">
        <f t="shared" si="639"/>
        <v>3.1107341296616395E-3</v>
      </c>
      <c r="L4600">
        <v>2.4403260008815687E-2</v>
      </c>
      <c r="N4600" s="2">
        <v>39310</v>
      </c>
      <c r="O4600">
        <v>27.81</v>
      </c>
      <c r="Q4600" s="2">
        <v>39310</v>
      </c>
      <c r="R4600">
        <v>33390.11</v>
      </c>
      <c r="S4600" s="8">
        <f t="shared" si="644"/>
        <v>-1.0320025110934772E-2</v>
      </c>
      <c r="T4600" s="9">
        <f t="shared" si="640"/>
        <v>-1.0496425110934772E-2</v>
      </c>
      <c r="U4600" s="3">
        <f>Sheet1!$B$17+Sheet1!$B$18*'Portfolio allocation'!K4600</f>
        <v>4.0565119143892662E-3</v>
      </c>
      <c r="V4600" s="13">
        <f t="shared" si="645"/>
        <v>-1.4552937025324038E-2</v>
      </c>
      <c r="W4600" s="13"/>
      <c r="X4600" s="2">
        <v>39310</v>
      </c>
      <c r="Y4600">
        <v>104.77200000000001</v>
      </c>
      <c r="AA4600" s="2">
        <v>39310</v>
      </c>
      <c r="AB4600">
        <v>1379.31</v>
      </c>
      <c r="AC4600">
        <f t="shared" si="646"/>
        <v>-1.3848771699030649E-2</v>
      </c>
      <c r="AD4600">
        <f t="shared" si="641"/>
        <v>-1.4015971699030648E-2</v>
      </c>
      <c r="AE4600">
        <f>Sheet2!$B$17+Sheet2!$B$18*'Portfolio allocation'!K4600</f>
        <v>2.8195311614648139E-3</v>
      </c>
      <c r="AF4600">
        <f t="shared" si="647"/>
        <v>-1.6835502860495462E-2</v>
      </c>
      <c r="AH4600" s="2">
        <v>39310</v>
      </c>
      <c r="AI4600">
        <v>4.6349999999999998</v>
      </c>
      <c r="AJ4600">
        <v>4.18</v>
      </c>
      <c r="AK4600">
        <v>1.34015</v>
      </c>
      <c r="AR4600" s="3"/>
    </row>
    <row r="4601" spans="1:44" hidden="1" outlineLevel="1" x14ac:dyDescent="0.2">
      <c r="A4601" s="2">
        <v>39311</v>
      </c>
      <c r="B4601">
        <v>29.99</v>
      </c>
      <c r="E4601" s="2">
        <v>39311</v>
      </c>
      <c r="F4601">
        <v>1445.94</v>
      </c>
      <c r="G4601">
        <f t="shared" si="642"/>
        <v>2.4566525186534127E-2</v>
      </c>
      <c r="H4601" s="2">
        <v>39311</v>
      </c>
      <c r="I4601">
        <v>2254.6799999999998</v>
      </c>
      <c r="J4601">
        <f t="shared" si="643"/>
        <v>2.4570460008815687E-2</v>
      </c>
      <c r="K4601">
        <f t="shared" si="639"/>
        <v>2.4403260008815687E-2</v>
      </c>
      <c r="L4601">
        <v>-4.3814837050033421E-4</v>
      </c>
      <c r="N4601" s="2">
        <v>39311</v>
      </c>
      <c r="O4601">
        <v>28.25</v>
      </c>
      <c r="Q4601" s="2">
        <v>39311</v>
      </c>
      <c r="R4601">
        <v>33918.400000000001</v>
      </c>
      <c r="S4601" s="8">
        <f t="shared" si="644"/>
        <v>1.5821750811842117E-2</v>
      </c>
      <c r="T4601" s="9">
        <f t="shared" si="640"/>
        <v>1.5654550811842118E-2</v>
      </c>
      <c r="U4601" s="3">
        <f>Sheet1!$B$17+Sheet1!$B$18*'Portfolio allocation'!K4601</f>
        <v>2.8483837227321725E-2</v>
      </c>
      <c r="V4601" s="13">
        <f t="shared" si="645"/>
        <v>-1.2829286415479608E-2</v>
      </c>
      <c r="W4601" s="13"/>
      <c r="X4601" s="2">
        <v>39311</v>
      </c>
      <c r="Y4601">
        <v>105.9277</v>
      </c>
      <c r="AA4601" s="2">
        <v>39311</v>
      </c>
      <c r="AB4601">
        <v>1394.53</v>
      </c>
      <c r="AC4601">
        <f t="shared" si="646"/>
        <v>1.1034502758625608E-2</v>
      </c>
      <c r="AD4601">
        <f t="shared" si="641"/>
        <v>1.0866902758625608E-2</v>
      </c>
      <c r="AE4601">
        <f>Sheet2!$B$17+Sheet2!$B$18*'Portfolio allocation'!K4601</f>
        <v>2.1753388394673924E-2</v>
      </c>
      <c r="AF4601">
        <f t="shared" si="647"/>
        <v>-1.0886485636048316E-2</v>
      </c>
      <c r="AH4601" s="2">
        <v>39311</v>
      </c>
      <c r="AI4601">
        <v>4.6820000000000004</v>
      </c>
      <c r="AJ4601">
        <v>4.1900000000000004</v>
      </c>
      <c r="AK4601">
        <v>1.35155</v>
      </c>
      <c r="AR4601" s="3"/>
    </row>
    <row r="4602" spans="1:44" hidden="1" outlineLevel="1" x14ac:dyDescent="0.2">
      <c r="A4602" s="2">
        <v>39314</v>
      </c>
      <c r="B4602">
        <v>26.33</v>
      </c>
      <c r="E4602" s="2">
        <v>39314</v>
      </c>
      <c r="F4602">
        <v>1445.55</v>
      </c>
      <c r="G4602">
        <f t="shared" si="642"/>
        <v>-2.6972073530029395E-4</v>
      </c>
      <c r="H4602" s="2">
        <v>39314</v>
      </c>
      <c r="I4602">
        <v>2254.0700000000002</v>
      </c>
      <c r="J4602">
        <f t="shared" si="643"/>
        <v>-2.705483705003342E-4</v>
      </c>
      <c r="K4602">
        <f t="shared" si="639"/>
        <v>-4.3814837050033421E-4</v>
      </c>
      <c r="L4602">
        <v>9.2092276637367688E-4</v>
      </c>
      <c r="N4602" s="2">
        <v>39314</v>
      </c>
      <c r="O4602">
        <v>28.26</v>
      </c>
      <c r="Q4602" s="2">
        <v>39314</v>
      </c>
      <c r="R4602">
        <v>33930.400000000001</v>
      </c>
      <c r="S4602" s="8">
        <f t="shared" si="644"/>
        <v>3.5379027312609779E-4</v>
      </c>
      <c r="T4602" s="9">
        <f t="shared" si="640"/>
        <v>1.8619027312609775E-4</v>
      </c>
      <c r="U4602" s="3">
        <f>Sheet1!$B$17+Sheet1!$B$18*'Portfolio allocation'!K4602</f>
        <v>-1.4856030439729128E-5</v>
      </c>
      <c r="V4602" s="13">
        <f t="shared" si="645"/>
        <v>2.0104630356582688E-4</v>
      </c>
      <c r="W4602" s="13"/>
      <c r="X4602" s="2">
        <v>39314</v>
      </c>
      <c r="Y4602">
        <v>104.32299999999999</v>
      </c>
      <c r="AA4602" s="2">
        <v>39314</v>
      </c>
      <c r="AB4602">
        <v>1373.4</v>
      </c>
      <c r="AC4602">
        <f t="shared" si="646"/>
        <v>-1.5152058399604096E-2</v>
      </c>
      <c r="AD4602">
        <f t="shared" si="641"/>
        <v>-1.5318058399604095E-2</v>
      </c>
      <c r="AE4602">
        <f>Sheet2!$B$17+Sheet2!$B$18*'Portfolio allocation'!K4602</f>
        <v>-3.3622569786044716E-4</v>
      </c>
      <c r="AF4602">
        <f t="shared" si="647"/>
        <v>-1.4981832701743648E-2</v>
      </c>
      <c r="AH4602" s="2">
        <v>39314</v>
      </c>
      <c r="AI4602">
        <v>4.6310000000000002</v>
      </c>
      <c r="AJ4602">
        <v>4.1500000000000004</v>
      </c>
      <c r="AK4602">
        <v>1.34795</v>
      </c>
      <c r="AR4602" s="3"/>
    </row>
    <row r="4603" spans="1:44" hidden="1" outlineLevel="1" x14ac:dyDescent="0.2">
      <c r="A4603" s="2">
        <v>39315</v>
      </c>
      <c r="B4603">
        <v>25.25</v>
      </c>
      <c r="E4603" s="2">
        <v>39315</v>
      </c>
      <c r="F4603">
        <v>1447.12</v>
      </c>
      <c r="G4603">
        <f t="shared" si="642"/>
        <v>1.0860917989692354E-3</v>
      </c>
      <c r="H4603" s="2">
        <v>39315</v>
      </c>
      <c r="I4603">
        <v>2256.52</v>
      </c>
      <c r="J4603">
        <f t="shared" si="643"/>
        <v>1.0869227663736769E-3</v>
      </c>
      <c r="K4603">
        <f t="shared" si="639"/>
        <v>9.2092276637367688E-4</v>
      </c>
      <c r="L4603">
        <v>1.1607536624536971E-2</v>
      </c>
      <c r="N4603" s="2">
        <v>39315</v>
      </c>
      <c r="O4603">
        <v>28.07</v>
      </c>
      <c r="Q4603" s="2">
        <v>39315</v>
      </c>
      <c r="R4603">
        <v>33702.269999999997</v>
      </c>
      <c r="S4603" s="8">
        <f t="shared" si="644"/>
        <v>-6.7234692193433032E-3</v>
      </c>
      <c r="T4603" s="9">
        <f t="shared" si="640"/>
        <v>-6.8894692193433036E-3</v>
      </c>
      <c r="U4603" s="3">
        <f>Sheet1!$B$17+Sheet1!$B$18*'Portfolio allocation'!K4603</f>
        <v>1.5443048212251556E-3</v>
      </c>
      <c r="V4603" s="13">
        <f t="shared" si="645"/>
        <v>-8.4337740405684598E-3</v>
      </c>
      <c r="W4603" s="13"/>
      <c r="X4603" s="2">
        <v>39315</v>
      </c>
      <c r="Y4603">
        <v>104.1511</v>
      </c>
      <c r="AA4603" s="2">
        <v>39315</v>
      </c>
      <c r="AB4603">
        <v>1371.14</v>
      </c>
      <c r="AC4603">
        <f t="shared" si="646"/>
        <v>-1.6455511868356254E-3</v>
      </c>
      <c r="AD4603">
        <f t="shared" si="641"/>
        <v>-1.8083511868356255E-3</v>
      </c>
      <c r="AE4603">
        <f>Sheet2!$B$17+Sheet2!$B$18*'Portfolio allocation'!K4603</f>
        <v>8.7229503008853185E-4</v>
      </c>
      <c r="AF4603">
        <f t="shared" si="647"/>
        <v>-2.6806462169241575E-3</v>
      </c>
      <c r="AH4603" s="2">
        <v>39315</v>
      </c>
      <c r="AI4603">
        <v>4.5949999999999998</v>
      </c>
      <c r="AJ4603">
        <v>4.07</v>
      </c>
      <c r="AK4603">
        <v>1.3489500000000001</v>
      </c>
      <c r="AR4603" s="3"/>
    </row>
    <row r="4604" spans="1:44" hidden="1" outlineLevel="1" x14ac:dyDescent="0.2">
      <c r="A4604" s="2">
        <v>39316</v>
      </c>
      <c r="B4604">
        <v>22.89</v>
      </c>
      <c r="E4604" s="2">
        <v>39316</v>
      </c>
      <c r="F4604">
        <v>1464.07</v>
      </c>
      <c r="G4604">
        <f t="shared" si="642"/>
        <v>1.1712919453811699E-2</v>
      </c>
      <c r="H4604" s="2">
        <v>39316</v>
      </c>
      <c r="I4604">
        <v>2283.08</v>
      </c>
      <c r="J4604">
        <f t="shared" si="643"/>
        <v>1.177033662453697E-2</v>
      </c>
      <c r="K4604">
        <f t="shared" si="639"/>
        <v>1.1607536624536971E-2</v>
      </c>
      <c r="L4604">
        <v>-1.2152115212782947E-3</v>
      </c>
      <c r="N4604" s="2">
        <v>39316</v>
      </c>
      <c r="O4604">
        <v>28.22</v>
      </c>
      <c r="Q4604" s="2">
        <v>39316</v>
      </c>
      <c r="R4604">
        <v>33882.370000000003</v>
      </c>
      <c r="S4604" s="8">
        <f t="shared" si="644"/>
        <v>5.343853692941325E-3</v>
      </c>
      <c r="T4604" s="9">
        <f t="shared" si="640"/>
        <v>5.1810536929413247E-3</v>
      </c>
      <c r="U4604" s="3">
        <f>Sheet1!$B$17+Sheet1!$B$18*'Portfolio allocation'!K4604</f>
        <v>1.3804259074121823E-2</v>
      </c>
      <c r="V4604" s="13">
        <f t="shared" si="645"/>
        <v>-8.6232053811804987E-3</v>
      </c>
      <c r="W4604" s="13"/>
      <c r="X4604" s="2">
        <v>39316</v>
      </c>
      <c r="Y4604">
        <v>105.0681</v>
      </c>
      <c r="AA4604" s="2">
        <v>39316</v>
      </c>
      <c r="AB4604">
        <v>1383.21</v>
      </c>
      <c r="AC4604">
        <f t="shared" si="646"/>
        <v>8.802893942267076E-3</v>
      </c>
      <c r="AD4604">
        <f t="shared" si="641"/>
        <v>8.6388939422670768E-3</v>
      </c>
      <c r="AE4604">
        <f>Sheet2!$B$17+Sheet2!$B$18*'Portfolio allocation'!K4604</f>
        <v>1.0375104712945038E-2</v>
      </c>
      <c r="AF4604">
        <f t="shared" si="647"/>
        <v>-1.7362107706779609E-3</v>
      </c>
      <c r="AH4604" s="2">
        <v>39316</v>
      </c>
      <c r="AI4604">
        <v>4.6349999999999998</v>
      </c>
      <c r="AJ4604">
        <v>4.0999999999999996</v>
      </c>
      <c r="AK4604">
        <v>1.35155</v>
      </c>
      <c r="AR4604" s="3"/>
    </row>
    <row r="4605" spans="1:44" hidden="1" outlineLevel="1" x14ac:dyDescent="0.2">
      <c r="A4605" s="2">
        <v>39317</v>
      </c>
      <c r="B4605">
        <v>22.62</v>
      </c>
      <c r="E4605" s="2">
        <v>39317</v>
      </c>
      <c r="F4605">
        <v>1462.5</v>
      </c>
      <c r="G4605">
        <f t="shared" si="642"/>
        <v>-1.072353097871015E-3</v>
      </c>
      <c r="H4605" s="2">
        <v>39317</v>
      </c>
      <c r="I4605">
        <v>2280.6799999999998</v>
      </c>
      <c r="J4605">
        <f t="shared" si="643"/>
        <v>-1.0512115212782946E-3</v>
      </c>
      <c r="K4605">
        <f t="shared" si="639"/>
        <v>-1.2152115212782947E-3</v>
      </c>
      <c r="L4605">
        <v>1.1469280228703683E-2</v>
      </c>
      <c r="N4605" s="2">
        <v>39317</v>
      </c>
      <c r="O4605">
        <v>28.3</v>
      </c>
      <c r="Q4605" s="2">
        <v>39317</v>
      </c>
      <c r="R4605">
        <v>33978.42</v>
      </c>
      <c r="S4605" s="8">
        <f t="shared" si="644"/>
        <v>2.8348076005306755E-3</v>
      </c>
      <c r="T4605" s="9">
        <f t="shared" si="640"/>
        <v>2.6708076005306754E-3</v>
      </c>
      <c r="U4605" s="3">
        <f>Sheet1!$B$17+Sheet1!$B$18*'Portfolio allocation'!K4605</f>
        <v>-9.0632257041134401E-4</v>
      </c>
      <c r="V4605" s="13">
        <f t="shared" si="645"/>
        <v>3.5771301709420196E-3</v>
      </c>
      <c r="W4605" s="13"/>
      <c r="X4605" s="2">
        <v>39317</v>
      </c>
      <c r="Y4605">
        <v>106.45310000000001</v>
      </c>
      <c r="AA4605" s="2">
        <v>39317</v>
      </c>
      <c r="AB4605">
        <v>1401.44</v>
      </c>
      <c r="AC4605">
        <f t="shared" si="646"/>
        <v>1.3179488291727326E-2</v>
      </c>
      <c r="AD4605">
        <f t="shared" si="641"/>
        <v>1.3011888291727326E-2</v>
      </c>
      <c r="AE4605">
        <f>Sheet2!$B$17+Sheet2!$B$18*'Portfolio allocation'!K4605</f>
        <v>-1.0272100762061735E-3</v>
      </c>
      <c r="AF4605">
        <f t="shared" si="647"/>
        <v>1.4039098367933499E-2</v>
      </c>
      <c r="AH4605" s="2">
        <v>39317</v>
      </c>
      <c r="AI4605">
        <v>4.6349999999999998</v>
      </c>
      <c r="AJ4605">
        <v>4.1900000000000004</v>
      </c>
      <c r="AK4605">
        <v>1.35745</v>
      </c>
      <c r="AR4605" s="3"/>
    </row>
    <row r="4606" spans="1:44" hidden="1" outlineLevel="1" x14ac:dyDescent="0.2">
      <c r="A4606" s="2">
        <v>39318</v>
      </c>
      <c r="B4606">
        <v>20.72</v>
      </c>
      <c r="E4606" s="2">
        <v>39318</v>
      </c>
      <c r="F4606">
        <v>1479.37</v>
      </c>
      <c r="G4606">
        <f t="shared" si="642"/>
        <v>1.1535042735042689E-2</v>
      </c>
      <c r="H4606" s="2">
        <v>39318</v>
      </c>
      <c r="I4606">
        <v>2307.2199999999998</v>
      </c>
      <c r="J4606">
        <f t="shared" si="643"/>
        <v>1.1636880228703683E-2</v>
      </c>
      <c r="K4606">
        <f t="shared" si="639"/>
        <v>1.1469280228703683E-2</v>
      </c>
      <c r="L4606">
        <v>-8.6674719914008706E-3</v>
      </c>
      <c r="N4606" s="2">
        <v>39318</v>
      </c>
      <c r="O4606">
        <v>28.81</v>
      </c>
      <c r="Q4606" s="2">
        <v>39318</v>
      </c>
      <c r="R4606">
        <v>34590.76</v>
      </c>
      <c r="S4606" s="8">
        <f t="shared" si="644"/>
        <v>1.8021438312905813E-2</v>
      </c>
      <c r="T4606" s="9">
        <f t="shared" si="640"/>
        <v>1.7853838312905813E-2</v>
      </c>
      <c r="U4606" s="3">
        <f>Sheet1!$B$17+Sheet1!$B$18*'Portfolio allocation'!K4606</f>
        <v>1.3645647832938847E-2</v>
      </c>
      <c r="V4606" s="13">
        <f t="shared" si="645"/>
        <v>4.208190479966966E-3</v>
      </c>
      <c r="W4606" s="13"/>
      <c r="X4606" s="2">
        <v>39318</v>
      </c>
      <c r="Y4606">
        <v>108.1628</v>
      </c>
      <c r="AA4606" s="2">
        <v>39318</v>
      </c>
      <c r="AB4606">
        <v>1423.95</v>
      </c>
      <c r="AC4606">
        <f t="shared" si="646"/>
        <v>1.6062050462381627E-2</v>
      </c>
      <c r="AD4606">
        <f t="shared" si="641"/>
        <v>1.5889650462381628E-2</v>
      </c>
      <c r="AE4606">
        <f>Sheet2!$B$17+Sheet2!$B$18*'Portfolio allocation'!K4606</f>
        <v>1.0252163598530409E-2</v>
      </c>
      <c r="AF4606">
        <f t="shared" si="647"/>
        <v>5.6374868638512186E-3</v>
      </c>
      <c r="AH4606" s="2">
        <v>39318</v>
      </c>
      <c r="AI4606">
        <v>4.6260000000000003</v>
      </c>
      <c r="AJ4606">
        <v>4.3099999999999996</v>
      </c>
      <c r="AK4606">
        <v>1.36385</v>
      </c>
      <c r="AR4606" s="3"/>
    </row>
    <row r="4607" spans="1:44" hidden="1" outlineLevel="1" x14ac:dyDescent="0.2">
      <c r="A4607" s="2">
        <v>39321</v>
      </c>
      <c r="B4607">
        <v>22.72</v>
      </c>
      <c r="E4607" s="2">
        <v>39321</v>
      </c>
      <c r="F4607">
        <v>1466.79</v>
      </c>
      <c r="G4607">
        <f t="shared" si="642"/>
        <v>-8.5036197840971939E-3</v>
      </c>
      <c r="H4607" s="2">
        <v>39321</v>
      </c>
      <c r="I4607">
        <v>2287.62</v>
      </c>
      <c r="J4607">
        <f t="shared" si="643"/>
        <v>-8.495071991400871E-3</v>
      </c>
      <c r="K4607">
        <f t="shared" si="639"/>
        <v>-8.6674719914008706E-3</v>
      </c>
      <c r="L4607">
        <v>-2.3612464849931278E-2</v>
      </c>
      <c r="N4607" s="2">
        <v>39321</v>
      </c>
      <c r="O4607">
        <v>28.49</v>
      </c>
      <c r="Q4607" s="2">
        <v>39321</v>
      </c>
      <c r="R4607">
        <v>34206.550000000003</v>
      </c>
      <c r="S4607" s="8">
        <f t="shared" si="644"/>
        <v>-1.1107301487449206E-2</v>
      </c>
      <c r="T4607" s="9">
        <f t="shared" si="640"/>
        <v>-1.1279701487449206E-2</v>
      </c>
      <c r="U4607" s="3">
        <f>Sheet1!$B$17+Sheet1!$B$18*'Portfolio allocation'!K4607</f>
        <v>-9.4557446471322647E-3</v>
      </c>
      <c r="V4607" s="13">
        <f t="shared" si="645"/>
        <v>-1.8239568403169409E-3</v>
      </c>
      <c r="W4607" s="13"/>
      <c r="X4607" s="2">
        <v>39321</v>
      </c>
      <c r="Y4607">
        <v>108.35380000000001</v>
      </c>
      <c r="AA4607" s="2">
        <v>39321</v>
      </c>
      <c r="AB4607">
        <v>1426.47</v>
      </c>
      <c r="AC4607">
        <f t="shared" si="646"/>
        <v>1.7697250605708259E-3</v>
      </c>
      <c r="AD4607">
        <f t="shared" si="641"/>
        <v>1.5877250605708258E-3</v>
      </c>
      <c r="AE4607">
        <f>Sheet2!$B$17+Sheet2!$B$18*'Portfolio allocation'!K4607</f>
        <v>-7.65395021059903E-3</v>
      </c>
      <c r="AF4607">
        <f t="shared" si="647"/>
        <v>9.2416752711698552E-3</v>
      </c>
      <c r="AH4607" s="2">
        <v>39321</v>
      </c>
      <c r="AI4607">
        <v>4.5860000000000003</v>
      </c>
      <c r="AJ4607">
        <v>4.55</v>
      </c>
      <c r="AK4607">
        <v>1.36415</v>
      </c>
      <c r="AR4607" s="3"/>
    </row>
    <row r="4608" spans="1:44" hidden="1" outlineLevel="1" x14ac:dyDescent="0.2">
      <c r="A4608" s="2">
        <v>39322</v>
      </c>
      <c r="B4608">
        <v>26.3</v>
      </c>
      <c r="E4608" s="2">
        <v>39322</v>
      </c>
      <c r="F4608">
        <v>1432.36</v>
      </c>
      <c r="G4608">
        <f t="shared" si="642"/>
        <v>-2.3473026131893504E-2</v>
      </c>
      <c r="H4608" s="2">
        <v>39322</v>
      </c>
      <c r="I4608">
        <v>2234.02</v>
      </c>
      <c r="J4608">
        <f t="shared" si="643"/>
        <v>-2.3430464849931276E-2</v>
      </c>
      <c r="K4608">
        <f t="shared" si="639"/>
        <v>-2.3612464849931278E-2</v>
      </c>
      <c r="L4608">
        <v>2.2009823955022729E-2</v>
      </c>
      <c r="N4608" s="2">
        <v>39322</v>
      </c>
      <c r="O4608">
        <v>27.93</v>
      </c>
      <c r="Q4608" s="2">
        <v>39322</v>
      </c>
      <c r="R4608">
        <v>33534.18</v>
      </c>
      <c r="S4608" s="8">
        <f t="shared" si="644"/>
        <v>-1.9656176960260563E-2</v>
      </c>
      <c r="T4608" s="9">
        <f t="shared" si="640"/>
        <v>-1.9838176960260565E-2</v>
      </c>
      <c r="U4608" s="3">
        <f>Sheet1!$B$17+Sheet1!$B$18*'Portfolio allocation'!K4608</f>
        <v>-2.6601019210925763E-2</v>
      </c>
      <c r="V4608" s="13">
        <f t="shared" si="645"/>
        <v>6.7628422506651985E-3</v>
      </c>
      <c r="W4608" s="13"/>
      <c r="X4608" s="2">
        <v>39322</v>
      </c>
      <c r="Y4608">
        <v>106.97839999999999</v>
      </c>
      <c r="AA4608" s="2">
        <v>39322</v>
      </c>
      <c r="AB4608">
        <v>1408.36</v>
      </c>
      <c r="AC4608">
        <f t="shared" si="646"/>
        <v>-1.2695675338422863E-2</v>
      </c>
      <c r="AD4608">
        <f t="shared" si="641"/>
        <v>-1.2870075338422863E-2</v>
      </c>
      <c r="AE4608">
        <f>Sheet2!$B$17+Sheet2!$B$18*'Portfolio allocation'!K4608</f>
        <v>-2.0943419141656011E-2</v>
      </c>
      <c r="AF4608">
        <f t="shared" si="647"/>
        <v>8.0733438032331486E-3</v>
      </c>
      <c r="AH4608" s="2">
        <v>39322</v>
      </c>
      <c r="AI4608">
        <v>4.5199999999999996</v>
      </c>
      <c r="AJ4608">
        <v>4.3600000000000003</v>
      </c>
      <c r="AK4608">
        <v>1.36425</v>
      </c>
      <c r="AR4608" s="3"/>
    </row>
    <row r="4609" spans="1:44" hidden="1" outlineLevel="1" x14ac:dyDescent="0.2">
      <c r="A4609" s="2">
        <v>39323</v>
      </c>
      <c r="B4609">
        <v>23.81</v>
      </c>
      <c r="E4609" s="2">
        <v>39323</v>
      </c>
      <c r="F4609">
        <v>1463.76</v>
      </c>
      <c r="G4609">
        <f t="shared" si="642"/>
        <v>2.1921863218743898E-2</v>
      </c>
      <c r="H4609" s="2">
        <v>39323</v>
      </c>
      <c r="I4609">
        <v>2283.58</v>
      </c>
      <c r="J4609">
        <f t="shared" si="643"/>
        <v>2.218422395502273E-2</v>
      </c>
      <c r="K4609">
        <f t="shared" si="639"/>
        <v>2.2009823955022729E-2</v>
      </c>
      <c r="L4609">
        <v>-4.2947018138186433E-3</v>
      </c>
      <c r="N4609" s="2">
        <v>39323</v>
      </c>
      <c r="O4609">
        <v>28.59</v>
      </c>
      <c r="Q4609" s="2">
        <v>39323</v>
      </c>
      <c r="R4609">
        <v>34326.620000000003</v>
      </c>
      <c r="S4609" s="8">
        <f t="shared" si="644"/>
        <v>2.3630814887974028E-2</v>
      </c>
      <c r="T4609" s="9">
        <f t="shared" si="640"/>
        <v>2.3456414887974026E-2</v>
      </c>
      <c r="U4609" s="3">
        <f>Sheet1!$B$17+Sheet1!$B$18*'Portfolio allocation'!K4609</f>
        <v>2.5738026728674361E-2</v>
      </c>
      <c r="V4609" s="13">
        <f t="shared" si="645"/>
        <v>-2.2816118407003351E-3</v>
      </c>
      <c r="W4609" s="13"/>
      <c r="X4609" s="2">
        <v>39323</v>
      </c>
      <c r="Y4609">
        <v>109.4332</v>
      </c>
      <c r="AA4609" s="2">
        <v>39323</v>
      </c>
      <c r="AB4609">
        <v>1440.68</v>
      </c>
      <c r="AC4609">
        <f t="shared" si="646"/>
        <v>2.294867789485644E-2</v>
      </c>
      <c r="AD4609">
        <f t="shared" si="641"/>
        <v>2.2779077894856441E-2</v>
      </c>
      <c r="AE4609">
        <f>Sheet2!$B$17+Sheet2!$B$18*'Portfolio allocation'!K4609</f>
        <v>1.9625083993564902E-2</v>
      </c>
      <c r="AF4609">
        <f t="shared" si="647"/>
        <v>3.1539939012915387E-3</v>
      </c>
      <c r="AH4609" s="2">
        <v>39323</v>
      </c>
      <c r="AI4609">
        <v>4.5570000000000004</v>
      </c>
      <c r="AJ4609">
        <v>4.24</v>
      </c>
      <c r="AK4609">
        <v>1.3647499999999999</v>
      </c>
      <c r="AR4609" s="3"/>
    </row>
    <row r="4610" spans="1:44" hidden="1" outlineLevel="1" x14ac:dyDescent="0.2">
      <c r="A4610" s="2">
        <v>39324</v>
      </c>
      <c r="B4610">
        <v>25.06</v>
      </c>
      <c r="E4610" s="2">
        <v>39324</v>
      </c>
      <c r="F4610">
        <v>1457.64</v>
      </c>
      <c r="G4610">
        <f t="shared" si="642"/>
        <v>-4.1810132808656197E-3</v>
      </c>
      <c r="H4610" s="2">
        <v>39324</v>
      </c>
      <c r="I4610">
        <v>2274.16</v>
      </c>
      <c r="J4610">
        <f t="shared" si="643"/>
        <v>-4.1251018138186435E-3</v>
      </c>
      <c r="K4610">
        <f t="shared" si="639"/>
        <v>-4.2947018138186433E-3</v>
      </c>
      <c r="L4610">
        <v>1.1068117508003095E-2</v>
      </c>
      <c r="N4610" s="2">
        <v>39324</v>
      </c>
      <c r="O4610">
        <v>28.45</v>
      </c>
      <c r="Q4610" s="2">
        <v>39324</v>
      </c>
      <c r="R4610">
        <v>34158.53</v>
      </c>
      <c r="S4610" s="8">
        <f t="shared" si="644"/>
        <v>-4.8967827301378275E-3</v>
      </c>
      <c r="T4610" s="9">
        <f t="shared" si="640"/>
        <v>-5.0663827301378273E-3</v>
      </c>
      <c r="U4610" s="3">
        <f>Sheet1!$B$17+Sheet1!$B$18*'Portfolio allocation'!K4610</f>
        <v>-4.4391918786763004E-3</v>
      </c>
      <c r="V4610" s="13">
        <f t="shared" si="645"/>
        <v>-6.2719085146152685E-4</v>
      </c>
      <c r="W4610" s="13"/>
      <c r="X4610" s="2">
        <v>39324</v>
      </c>
      <c r="Y4610">
        <v>110.1973</v>
      </c>
      <c r="AA4610" s="2">
        <v>39324</v>
      </c>
      <c r="AB4610">
        <v>1450.74</v>
      </c>
      <c r="AC4610">
        <f t="shared" si="646"/>
        <v>6.9828136713219191E-3</v>
      </c>
      <c r="AD4610">
        <f t="shared" si="641"/>
        <v>6.8160136713219192E-3</v>
      </c>
      <c r="AE4610">
        <f>Sheet2!$B$17+Sheet2!$B$18*'Portfolio allocation'!K4610</f>
        <v>-3.7655714092359981E-3</v>
      </c>
      <c r="AF4610">
        <f t="shared" si="647"/>
        <v>1.0581585080557917E-2</v>
      </c>
      <c r="AH4610" s="2">
        <v>39324</v>
      </c>
      <c r="AI4610">
        <v>4.508</v>
      </c>
      <c r="AJ4610">
        <v>4.17</v>
      </c>
      <c r="AK4610">
        <v>1.36365</v>
      </c>
      <c r="AR4610" s="3"/>
    </row>
    <row r="4611" spans="1:44" hidden="1" outlineLevel="1" x14ac:dyDescent="0.2">
      <c r="A4611" s="2">
        <v>39325</v>
      </c>
      <c r="B4611">
        <v>23.38</v>
      </c>
      <c r="E4611" s="2">
        <v>39325</v>
      </c>
      <c r="F4611">
        <v>1473.99</v>
      </c>
      <c r="G4611">
        <f t="shared" si="642"/>
        <v>1.1216761340248516E-2</v>
      </c>
      <c r="H4611" s="2">
        <v>39325</v>
      </c>
      <c r="I4611">
        <v>2299.71</v>
      </c>
      <c r="J4611">
        <f t="shared" si="643"/>
        <v>1.1234917508003095E-2</v>
      </c>
      <c r="K4611">
        <f t="shared" si="639"/>
        <v>1.1068117508003095E-2</v>
      </c>
      <c r="L4611">
        <v>-1.6760000000000001E-4</v>
      </c>
      <c r="N4611" s="2">
        <v>39325</v>
      </c>
      <c r="O4611">
        <v>28.73</v>
      </c>
      <c r="Q4611" s="2">
        <v>39325</v>
      </c>
      <c r="R4611">
        <v>34494.71</v>
      </c>
      <c r="S4611" s="8">
        <f t="shared" si="644"/>
        <v>9.8417584129060209E-3</v>
      </c>
      <c r="T4611" s="9">
        <f t="shared" si="640"/>
        <v>9.674958412906021E-3</v>
      </c>
      <c r="U4611" s="3">
        <f>Sheet1!$B$17+Sheet1!$B$18*'Portfolio allocation'!K4611</f>
        <v>1.3185423792935771E-2</v>
      </c>
      <c r="V4611" s="13">
        <f t="shared" si="645"/>
        <v>-3.5104653800297498E-3</v>
      </c>
      <c r="W4611" s="13"/>
      <c r="X4611" s="2">
        <v>39325</v>
      </c>
      <c r="Y4611">
        <v>111.4581</v>
      </c>
      <c r="AA4611" s="2">
        <v>39325</v>
      </c>
      <c r="AB4611">
        <v>1467.34</v>
      </c>
      <c r="AC4611">
        <f t="shared" si="646"/>
        <v>1.1442436273901624E-2</v>
      </c>
      <c r="AD4611">
        <f t="shared" si="641"/>
        <v>1.1274836273901623E-2</v>
      </c>
      <c r="AE4611">
        <f>Sheet2!$B$17+Sheet2!$B$18*'Portfolio allocation'!K4611</f>
        <v>9.8954394726968025E-3</v>
      </c>
      <c r="AF4611">
        <f t="shared" si="647"/>
        <v>1.379396801204821E-3</v>
      </c>
      <c r="AH4611" s="2">
        <v>39325</v>
      </c>
      <c r="AI4611">
        <v>4.532</v>
      </c>
      <c r="AJ4611">
        <v>4.1900000000000004</v>
      </c>
      <c r="AK4611">
        <v>1.3632500000000001</v>
      </c>
      <c r="AR4611" s="3"/>
    </row>
    <row r="4612" spans="1:44" hidden="1" outlineLevel="1" x14ac:dyDescent="0.2">
      <c r="A4612" s="2">
        <v>39328</v>
      </c>
      <c r="B4612">
        <v>23.38</v>
      </c>
      <c r="E4612" s="2">
        <v>39328</v>
      </c>
      <c r="F4612">
        <v>1473.99</v>
      </c>
      <c r="G4612">
        <f t="shared" si="642"/>
        <v>0</v>
      </c>
      <c r="H4612" s="2">
        <v>39328</v>
      </c>
      <c r="I4612">
        <v>2299.71</v>
      </c>
      <c r="J4612">
        <f t="shared" si="643"/>
        <v>0</v>
      </c>
      <c r="K4612">
        <f t="shared" ref="K4612:K4675" si="648">J4612-(AJ4611/25000)</f>
        <v>-1.6760000000000001E-4</v>
      </c>
      <c r="L4612">
        <v>1.0320678956911845E-2</v>
      </c>
      <c r="N4612" s="2">
        <v>39328</v>
      </c>
      <c r="O4612">
        <v>28.73</v>
      </c>
      <c r="Q4612" s="2">
        <v>39328</v>
      </c>
      <c r="R4612">
        <v>34494.71</v>
      </c>
      <c r="S4612" s="8">
        <f t="shared" si="644"/>
        <v>0</v>
      </c>
      <c r="T4612" s="9">
        <f t="shared" ref="T4612:T4675" si="649">S4612-(AJ4611/100/250)</f>
        <v>-1.6760000000000004E-4</v>
      </c>
      <c r="U4612" s="3">
        <f>Sheet1!$B$17+Sheet1!$B$18*'Portfolio allocation'!K4612</f>
        <v>2.9552391680577866E-4</v>
      </c>
      <c r="V4612" s="13">
        <f t="shared" si="645"/>
        <v>-4.6312391680577872E-4</v>
      </c>
      <c r="W4612" s="13"/>
      <c r="X4612" s="2">
        <v>39328</v>
      </c>
      <c r="Y4612">
        <v>111.4581</v>
      </c>
      <c r="AA4612" s="2">
        <v>39328</v>
      </c>
      <c r="AB4612">
        <v>1467.34</v>
      </c>
      <c r="AC4612">
        <f t="shared" si="646"/>
        <v>0</v>
      </c>
      <c r="AD4612">
        <f t="shared" ref="AD4612:AD4675" si="650">AC4612-AJ4612/25000</f>
        <v>-1.6760000000000001E-4</v>
      </c>
      <c r="AE4612">
        <f>Sheet2!$B$17+Sheet2!$B$18*'Portfolio allocation'!K4612</f>
        <v>-9.5647184498357998E-5</v>
      </c>
      <c r="AF4612">
        <f t="shared" si="647"/>
        <v>-7.195281550164201E-5</v>
      </c>
      <c r="AH4612" s="2">
        <v>39328</v>
      </c>
      <c r="AI4612">
        <v>4.532</v>
      </c>
      <c r="AJ4612">
        <v>4.1900000000000004</v>
      </c>
      <c r="AK4612">
        <v>1.3611</v>
      </c>
      <c r="AR4612" s="3"/>
    </row>
    <row r="4613" spans="1:44" hidden="1" outlineLevel="1" x14ac:dyDescent="0.2">
      <c r="A4613" s="2">
        <v>39329</v>
      </c>
      <c r="B4613">
        <v>22.78</v>
      </c>
      <c r="E4613" s="2">
        <v>39329</v>
      </c>
      <c r="F4613">
        <v>1489.42</v>
      </c>
      <c r="G4613">
        <f t="shared" ref="G4613:G4676" si="651">(F4613/F4612)-1</f>
        <v>1.0468184994470775E-2</v>
      </c>
      <c r="H4613" s="2">
        <v>39329</v>
      </c>
      <c r="I4613">
        <v>2323.83</v>
      </c>
      <c r="J4613">
        <f t="shared" ref="J4613:J4676" si="652">(I4613/I4612)-1</f>
        <v>1.0488278956911845E-2</v>
      </c>
      <c r="K4613">
        <f t="shared" si="648"/>
        <v>1.0320678956911845E-2</v>
      </c>
      <c r="L4613">
        <v>-1.1222019058192702E-2</v>
      </c>
      <c r="N4613" s="2">
        <v>39329</v>
      </c>
      <c r="O4613">
        <v>28.81</v>
      </c>
      <c r="Q4613" s="2">
        <v>39329</v>
      </c>
      <c r="R4613">
        <v>34590.76</v>
      </c>
      <c r="S4613" s="8">
        <f t="shared" ref="S4613:S4676" si="653">R4613/R4612-1</f>
        <v>2.7844849253697568E-3</v>
      </c>
      <c r="T4613" s="9">
        <f t="shared" si="649"/>
        <v>2.6168849253697568E-3</v>
      </c>
      <c r="U4613" s="3">
        <f>Sheet1!$B$17+Sheet1!$B$18*'Portfolio allocation'!K4613</f>
        <v>1.2327943344511948E-2</v>
      </c>
      <c r="V4613" s="13">
        <f t="shared" ref="V4613:V4676" si="654">T4613-U4613</f>
        <v>-9.7110584191421913E-3</v>
      </c>
      <c r="W4613" s="13"/>
      <c r="X4613" s="2">
        <v>39329</v>
      </c>
      <c r="Y4613">
        <v>112.8909</v>
      </c>
      <c r="AA4613" s="2">
        <v>39329</v>
      </c>
      <c r="AB4613">
        <v>1486.2</v>
      </c>
      <c r="AC4613">
        <f t="shared" ref="AC4613:AC4676" si="655">AB4613/AB4612-1</f>
        <v>1.2853190126351111E-2</v>
      </c>
      <c r="AD4613">
        <f t="shared" si="650"/>
        <v>1.2677590126351111E-2</v>
      </c>
      <c r="AE4613">
        <f>Sheet2!$B$17+Sheet2!$B$18*'Portfolio allocation'!K4613</f>
        <v>9.2307980441843924E-3</v>
      </c>
      <c r="AF4613">
        <f t="shared" ref="AF4613:AF4676" si="656">AD4613-AE4613</f>
        <v>3.4467920821667185E-3</v>
      </c>
      <c r="AH4613" s="2">
        <v>39329</v>
      </c>
      <c r="AI4613">
        <v>4.5549999999999997</v>
      </c>
      <c r="AJ4613">
        <v>4.3899999999999997</v>
      </c>
      <c r="AK4613">
        <v>1.3587499999999999</v>
      </c>
      <c r="AR4613" s="3"/>
    </row>
    <row r="4614" spans="1:44" hidden="1" outlineLevel="1" x14ac:dyDescent="0.2">
      <c r="A4614" s="2">
        <v>39330</v>
      </c>
      <c r="B4614">
        <v>24.58</v>
      </c>
      <c r="E4614" s="2">
        <v>39330</v>
      </c>
      <c r="F4614">
        <v>1472.29</v>
      </c>
      <c r="G4614">
        <f t="shared" si="651"/>
        <v>-1.1501121241825785E-2</v>
      </c>
      <c r="H4614" s="2">
        <v>39330</v>
      </c>
      <c r="I4614">
        <v>2298.16</v>
      </c>
      <c r="J4614">
        <f t="shared" si="652"/>
        <v>-1.1046419058192702E-2</v>
      </c>
      <c r="K4614">
        <f t="shared" si="648"/>
        <v>-1.1222019058192702E-2</v>
      </c>
      <c r="L4614">
        <v>4.2627819681833427E-3</v>
      </c>
      <c r="N4614" s="2">
        <v>39330</v>
      </c>
      <c r="O4614">
        <v>28.48</v>
      </c>
      <c r="Q4614" s="2">
        <v>39330</v>
      </c>
      <c r="R4614">
        <v>34194.550000000003</v>
      </c>
      <c r="S4614" s="8">
        <f t="shared" si="653"/>
        <v>-1.1454214940637253E-2</v>
      </c>
      <c r="T4614" s="9">
        <f t="shared" si="649"/>
        <v>-1.1629814940637253E-2</v>
      </c>
      <c r="U4614" s="3">
        <f>Sheet1!$B$17+Sheet1!$B$18*'Portfolio allocation'!K4614</f>
        <v>-1.2386385782987992E-2</v>
      </c>
      <c r="V4614" s="13">
        <f t="shared" si="654"/>
        <v>7.5657084235073932E-4</v>
      </c>
      <c r="W4614" s="13"/>
      <c r="X4614" s="2">
        <v>39330</v>
      </c>
      <c r="Y4614">
        <v>112.59480000000001</v>
      </c>
      <c r="AA4614" s="2">
        <v>39330</v>
      </c>
      <c r="AB4614">
        <v>1482.3</v>
      </c>
      <c r="AC4614">
        <f t="shared" si="655"/>
        <v>-2.6241421073880389E-3</v>
      </c>
      <c r="AD4614">
        <f t="shared" si="650"/>
        <v>-2.7953421073880387E-3</v>
      </c>
      <c r="AE4614">
        <f>Sheet2!$B$17+Sheet2!$B$18*'Portfolio allocation'!K4614</f>
        <v>-9.9255186347803354E-3</v>
      </c>
      <c r="AF4614">
        <f t="shared" si="656"/>
        <v>7.1301765273922967E-3</v>
      </c>
      <c r="AH4614" s="2">
        <v>39330</v>
      </c>
      <c r="AI4614">
        <v>4.4720000000000004</v>
      </c>
      <c r="AJ4614">
        <v>4.28</v>
      </c>
      <c r="AK4614">
        <v>1.3650500000000001</v>
      </c>
      <c r="AR4614" s="3"/>
    </row>
    <row r="4615" spans="1:44" hidden="1" outlineLevel="1" x14ac:dyDescent="0.2">
      <c r="A4615" s="2">
        <v>39331</v>
      </c>
      <c r="B4615">
        <v>23.99</v>
      </c>
      <c r="E4615" s="2">
        <v>39331</v>
      </c>
      <c r="F4615">
        <v>1478.55</v>
      </c>
      <c r="G4615">
        <f t="shared" si="651"/>
        <v>4.2518797247825812E-3</v>
      </c>
      <c r="H4615" s="2">
        <v>39331</v>
      </c>
      <c r="I4615">
        <v>2308.35</v>
      </c>
      <c r="J4615">
        <f t="shared" si="652"/>
        <v>4.4339819681833426E-3</v>
      </c>
      <c r="K4615">
        <f t="shared" si="648"/>
        <v>4.2627819681833427E-3</v>
      </c>
      <c r="L4615">
        <v>-1.7080181168366897E-2</v>
      </c>
      <c r="N4615" s="2">
        <v>39331</v>
      </c>
      <c r="O4615">
        <v>28.91</v>
      </c>
      <c r="Q4615" s="2">
        <v>39331</v>
      </c>
      <c r="R4615">
        <v>34710.82</v>
      </c>
      <c r="S4615" s="8">
        <f t="shared" si="653"/>
        <v>1.5098020006111934E-2</v>
      </c>
      <c r="T4615" s="9">
        <f t="shared" si="649"/>
        <v>1.4926820006111934E-2</v>
      </c>
      <c r="U4615" s="3">
        <f>Sheet1!$B$17+Sheet1!$B$18*'Portfolio allocation'!K4615</f>
        <v>5.3781703915162828E-3</v>
      </c>
      <c r="V4615" s="13">
        <f t="shared" si="654"/>
        <v>9.5486496145956515E-3</v>
      </c>
      <c r="W4615" s="13"/>
      <c r="X4615" s="2">
        <v>39331</v>
      </c>
      <c r="Y4615">
        <v>112.34650000000001</v>
      </c>
      <c r="AA4615" s="2">
        <v>39331</v>
      </c>
      <c r="AB4615">
        <v>1479.03</v>
      </c>
      <c r="AC4615">
        <f t="shared" si="655"/>
        <v>-2.2060311677798428E-3</v>
      </c>
      <c r="AD4615">
        <f t="shared" si="650"/>
        <v>-2.3780311677798426E-3</v>
      </c>
      <c r="AE4615">
        <f>Sheet2!$B$17+Sheet2!$B$18*'Portfolio allocation'!K4615</f>
        <v>3.8439614908768963E-3</v>
      </c>
      <c r="AF4615">
        <f t="shared" si="656"/>
        <v>-6.2219926586567394E-3</v>
      </c>
      <c r="AH4615" s="2">
        <v>39331</v>
      </c>
      <c r="AI4615">
        <v>4.508</v>
      </c>
      <c r="AJ4615">
        <v>4.3</v>
      </c>
      <c r="AK4615">
        <v>1.3691500000000001</v>
      </c>
      <c r="AR4615" s="3"/>
    </row>
    <row r="4616" spans="1:44" hidden="1" outlineLevel="1" x14ac:dyDescent="0.2">
      <c r="A4616" s="2">
        <v>39332</v>
      </c>
      <c r="B4616">
        <v>26.23</v>
      </c>
      <c r="E4616" s="2">
        <v>39332</v>
      </c>
      <c r="F4616">
        <v>1453.55</v>
      </c>
      <c r="G4616">
        <f t="shared" si="651"/>
        <v>-1.6908457610496752E-2</v>
      </c>
      <c r="H4616" s="2">
        <v>39332</v>
      </c>
      <c r="I4616">
        <v>2269.3200000000002</v>
      </c>
      <c r="J4616">
        <f t="shared" si="652"/>
        <v>-1.6908181168366898E-2</v>
      </c>
      <c r="K4616">
        <f t="shared" si="648"/>
        <v>-1.7080181168366897E-2</v>
      </c>
      <c r="L4616">
        <v>-1.4022563939858927E-3</v>
      </c>
      <c r="N4616" s="2">
        <v>39332</v>
      </c>
      <c r="O4616">
        <v>28.44</v>
      </c>
      <c r="Q4616" s="2">
        <v>39332</v>
      </c>
      <c r="R4616">
        <v>34146.51</v>
      </c>
      <c r="S4616" s="8">
        <f t="shared" si="653"/>
        <v>-1.6257466691942057E-2</v>
      </c>
      <c r="T4616" s="9">
        <f t="shared" si="649"/>
        <v>-1.6429466691942056E-2</v>
      </c>
      <c r="U4616" s="3">
        <f>Sheet1!$B$17+Sheet1!$B$18*'Portfolio allocation'!K4616</f>
        <v>-1.9107017821351175E-2</v>
      </c>
      <c r="V4616" s="13">
        <f t="shared" si="654"/>
        <v>2.6775511294091191E-3</v>
      </c>
      <c r="W4616" s="13"/>
      <c r="X4616" s="2">
        <v>39332</v>
      </c>
      <c r="Y4616">
        <v>110.36920000000001</v>
      </c>
      <c r="AA4616" s="2">
        <v>39332</v>
      </c>
      <c r="AB4616">
        <v>1453</v>
      </c>
      <c r="AC4616">
        <f t="shared" si="655"/>
        <v>-1.7599372561746485E-2</v>
      </c>
      <c r="AD4616">
        <f t="shared" si="650"/>
        <v>-1.7763372561746486E-2</v>
      </c>
      <c r="AE4616">
        <f>Sheet2!$B$17+Sheet2!$B$18*'Portfolio allocation'!K4616</f>
        <v>-1.5134745838379721E-2</v>
      </c>
      <c r="AF4616">
        <f t="shared" si="656"/>
        <v>-2.6286267233667643E-3</v>
      </c>
      <c r="AH4616" s="2">
        <v>39332</v>
      </c>
      <c r="AI4616">
        <v>4.3760000000000003</v>
      </c>
      <c r="AJ4616">
        <v>4.0999999999999996</v>
      </c>
      <c r="AK4616">
        <v>1.37635</v>
      </c>
      <c r="AR4616" s="3"/>
    </row>
    <row r="4617" spans="1:44" hidden="1" outlineLevel="1" x14ac:dyDescent="0.2">
      <c r="A4617" s="2">
        <v>39335</v>
      </c>
      <c r="B4617">
        <v>27.38</v>
      </c>
      <c r="E4617" s="2">
        <v>39335</v>
      </c>
      <c r="F4617">
        <v>1451.7</v>
      </c>
      <c r="G4617">
        <f t="shared" si="651"/>
        <v>-1.2727460355680398E-3</v>
      </c>
      <c r="H4617" s="2">
        <v>39335</v>
      </c>
      <c r="I4617">
        <v>2266.5100000000002</v>
      </c>
      <c r="J4617">
        <f t="shared" si="652"/>
        <v>-1.2382563939858926E-3</v>
      </c>
      <c r="K4617">
        <f t="shared" si="648"/>
        <v>-1.4022563939858927E-3</v>
      </c>
      <c r="L4617">
        <v>1.3469695242465149E-2</v>
      </c>
      <c r="N4617" s="2">
        <v>39335</v>
      </c>
      <c r="O4617">
        <v>28.48</v>
      </c>
      <c r="Q4617" s="2">
        <v>39335</v>
      </c>
      <c r="R4617">
        <v>34194.550000000003</v>
      </c>
      <c r="S4617" s="8">
        <f t="shared" si="653"/>
        <v>1.4068787703340746E-3</v>
      </c>
      <c r="T4617" s="9">
        <f t="shared" si="649"/>
        <v>1.2428787703340745E-3</v>
      </c>
      <c r="U4617" s="3">
        <f>Sheet1!$B$17+Sheet1!$B$18*'Portfolio allocation'!K4617</f>
        <v>-1.1209051887289632E-3</v>
      </c>
      <c r="V4617" s="13">
        <f t="shared" si="654"/>
        <v>2.3637839590630377E-3</v>
      </c>
      <c r="W4617" s="13"/>
      <c r="X4617" s="2">
        <v>39335</v>
      </c>
      <c r="Y4617">
        <v>110.608</v>
      </c>
      <c r="AA4617" s="2">
        <v>39335</v>
      </c>
      <c r="AB4617">
        <v>1456.14</v>
      </c>
      <c r="AC4617">
        <f t="shared" si="655"/>
        <v>2.1610461114935919E-3</v>
      </c>
      <c r="AD4617">
        <f t="shared" si="650"/>
        <v>1.9974461114935921E-3</v>
      </c>
      <c r="AE4617">
        <f>Sheet2!$B$17+Sheet2!$B$18*'Portfolio allocation'!K4617</f>
        <v>-1.1935351489640576E-3</v>
      </c>
      <c r="AF4617">
        <f t="shared" si="656"/>
        <v>3.1909812604576497E-3</v>
      </c>
      <c r="AH4617" s="2">
        <v>39335</v>
      </c>
      <c r="AI4617">
        <v>4.3239999999999998</v>
      </c>
      <c r="AJ4617">
        <v>4.09</v>
      </c>
      <c r="AK4617">
        <v>1.3792500000000001</v>
      </c>
      <c r="AR4617" s="3"/>
    </row>
    <row r="4618" spans="1:44" hidden="1" outlineLevel="1" x14ac:dyDescent="0.2">
      <c r="A4618" s="2">
        <v>39336</v>
      </c>
      <c r="B4618">
        <v>25.27</v>
      </c>
      <c r="E4618" s="2">
        <v>39336</v>
      </c>
      <c r="F4618">
        <v>1471.49</v>
      </c>
      <c r="G4618">
        <f t="shared" si="651"/>
        <v>1.363229317352066E-2</v>
      </c>
      <c r="H4618" s="2">
        <v>39336</v>
      </c>
      <c r="I4618">
        <v>2297.41</v>
      </c>
      <c r="J4618">
        <f t="shared" si="652"/>
        <v>1.3633295242465149E-2</v>
      </c>
      <c r="K4618">
        <f t="shared" si="648"/>
        <v>1.3469695242465149E-2</v>
      </c>
      <c r="L4618">
        <v>1.5134911748438938E-4</v>
      </c>
      <c r="N4618" s="2">
        <v>39336</v>
      </c>
      <c r="O4618">
        <v>28.93</v>
      </c>
      <c r="Q4618" s="2">
        <v>39336</v>
      </c>
      <c r="R4618">
        <v>34734.839999999997</v>
      </c>
      <c r="S4618" s="8">
        <f t="shared" si="653"/>
        <v>1.580047112770866E-2</v>
      </c>
      <c r="T4618" s="9">
        <f t="shared" si="649"/>
        <v>1.563687112770866E-2</v>
      </c>
      <c r="U4618" s="3">
        <f>Sheet1!$B$17+Sheet1!$B$18*'Portfolio allocation'!K4618</f>
        <v>1.594057463398435E-2</v>
      </c>
      <c r="V4618" s="13">
        <f t="shared" si="654"/>
        <v>-3.0370350627569043E-4</v>
      </c>
      <c r="W4618" s="13"/>
      <c r="X4618" s="2">
        <v>39336</v>
      </c>
      <c r="Y4618">
        <v>112.0885</v>
      </c>
      <c r="AA4618" s="2">
        <v>39336</v>
      </c>
      <c r="AB4618">
        <v>1475.63</v>
      </c>
      <c r="AC4618">
        <f t="shared" si="655"/>
        <v>1.3384702020410089E-2</v>
      </c>
      <c r="AD4618">
        <f t="shared" si="650"/>
        <v>1.3218302020410088E-2</v>
      </c>
      <c r="AE4618">
        <f>Sheet2!$B$17+Sheet2!$B$18*'Portfolio allocation'!K4618</f>
        <v>1.2030983663969843E-2</v>
      </c>
      <c r="AF4618">
        <f t="shared" si="656"/>
        <v>1.1873183564402451E-3</v>
      </c>
      <c r="AH4618" s="2">
        <v>39336</v>
      </c>
      <c r="AI4618">
        <v>4.3689999999999998</v>
      </c>
      <c r="AJ4618">
        <v>4.16</v>
      </c>
      <c r="AK4618">
        <v>1.3834500000000001</v>
      </c>
      <c r="AR4618" s="3"/>
    </row>
    <row r="4619" spans="1:44" hidden="1" outlineLevel="1" x14ac:dyDescent="0.2">
      <c r="A4619" s="2">
        <v>39337</v>
      </c>
      <c r="B4619">
        <v>24.96</v>
      </c>
      <c r="E4619" s="2">
        <v>39337</v>
      </c>
      <c r="F4619">
        <v>1471.56</v>
      </c>
      <c r="G4619">
        <f t="shared" si="651"/>
        <v>4.7570829567300521E-5</v>
      </c>
      <c r="H4619" s="2">
        <v>39337</v>
      </c>
      <c r="I4619">
        <v>2298.14</v>
      </c>
      <c r="J4619">
        <f t="shared" si="652"/>
        <v>3.1774911748438939E-4</v>
      </c>
      <c r="K4619">
        <f t="shared" si="648"/>
        <v>1.5134911748438938E-4</v>
      </c>
      <c r="L4619">
        <v>8.3159714064418785E-3</v>
      </c>
      <c r="N4619" s="2">
        <v>39337</v>
      </c>
      <c r="O4619">
        <v>28.93</v>
      </c>
      <c r="Q4619" s="2">
        <v>39337</v>
      </c>
      <c r="R4619">
        <v>34734.839999999997</v>
      </c>
      <c r="S4619" s="8">
        <f t="shared" si="653"/>
        <v>0</v>
      </c>
      <c r="T4619" s="9">
        <f t="shared" si="649"/>
        <v>-1.6639999999999998E-4</v>
      </c>
      <c r="U4619" s="3">
        <f>Sheet1!$B$17+Sheet1!$B$18*'Portfolio allocation'!K4619</f>
        <v>6.6143042762944581E-4</v>
      </c>
      <c r="V4619" s="13">
        <f t="shared" si="654"/>
        <v>-8.2783042762944585E-4</v>
      </c>
      <c r="W4619" s="13"/>
      <c r="X4619" s="2">
        <v>39337</v>
      </c>
      <c r="Y4619">
        <v>110.7991</v>
      </c>
      <c r="AA4619" s="2">
        <v>39337</v>
      </c>
      <c r="AB4619">
        <v>1458.66</v>
      </c>
      <c r="AC4619">
        <f t="shared" si="655"/>
        <v>-1.1500172807546671E-2</v>
      </c>
      <c r="AD4619">
        <f t="shared" si="650"/>
        <v>-1.1664972807546671E-2</v>
      </c>
      <c r="AE4619">
        <f>Sheet2!$B$17+Sheet2!$B$18*'Portfolio allocation'!K4619</f>
        <v>1.8797050789668798E-4</v>
      </c>
      <c r="AF4619">
        <f t="shared" si="656"/>
        <v>-1.1852943315443358E-2</v>
      </c>
      <c r="AH4619" s="2">
        <v>39337</v>
      </c>
      <c r="AI4619">
        <v>4.4109999999999996</v>
      </c>
      <c r="AJ4619">
        <v>4.12</v>
      </c>
      <c r="AK4619">
        <v>1.38855</v>
      </c>
      <c r="AR4619" s="3"/>
    </row>
    <row r="4620" spans="1:44" hidden="1" outlineLevel="1" x14ac:dyDescent="0.2">
      <c r="A4620" s="2">
        <v>39338</v>
      </c>
      <c r="B4620">
        <v>24.76</v>
      </c>
      <c r="E4620" s="2">
        <v>39338</v>
      </c>
      <c r="F4620">
        <v>1483.95</v>
      </c>
      <c r="G4620">
        <f t="shared" si="651"/>
        <v>8.4196363043300693E-3</v>
      </c>
      <c r="H4620" s="2">
        <v>39338</v>
      </c>
      <c r="I4620">
        <v>2317.63</v>
      </c>
      <c r="J4620">
        <f t="shared" si="652"/>
        <v>8.4807714064418782E-3</v>
      </c>
      <c r="K4620">
        <f t="shared" si="648"/>
        <v>8.3159714064418785E-3</v>
      </c>
      <c r="L4620">
        <v>3.910812338475824E-5</v>
      </c>
      <c r="N4620" s="2">
        <v>39338</v>
      </c>
      <c r="O4620">
        <v>29.16</v>
      </c>
      <c r="Q4620" s="2">
        <v>39338</v>
      </c>
      <c r="R4620">
        <v>35010.980000000003</v>
      </c>
      <c r="S4620" s="8">
        <f t="shared" si="653"/>
        <v>7.949943054293751E-3</v>
      </c>
      <c r="T4620" s="9">
        <f t="shared" si="649"/>
        <v>7.7851430542937514E-3</v>
      </c>
      <c r="U4620" s="3">
        <f>Sheet1!$B$17+Sheet1!$B$18*'Portfolio allocation'!K4620</f>
        <v>1.0028092036567106E-2</v>
      </c>
      <c r="V4620" s="13">
        <f t="shared" si="654"/>
        <v>-2.2429489822733545E-3</v>
      </c>
      <c r="W4620" s="13"/>
      <c r="X4620" s="2">
        <v>39338</v>
      </c>
      <c r="Y4620">
        <v>110.7513</v>
      </c>
      <c r="AA4620" s="2">
        <v>39338</v>
      </c>
      <c r="AB4620">
        <v>1458.03</v>
      </c>
      <c r="AC4620">
        <f t="shared" si="655"/>
        <v>-4.3190325367126192E-4</v>
      </c>
      <c r="AD4620">
        <f t="shared" si="650"/>
        <v>-5.9990325367126189E-4</v>
      </c>
      <c r="AE4620">
        <f>Sheet2!$B$17+Sheet2!$B$18*'Portfolio allocation'!K4620</f>
        <v>7.448160945591243E-3</v>
      </c>
      <c r="AF4620">
        <f t="shared" si="656"/>
        <v>-8.0480641992625047E-3</v>
      </c>
      <c r="AH4620" s="2">
        <v>39338</v>
      </c>
      <c r="AI4620">
        <v>4.4740000000000002</v>
      </c>
      <c r="AJ4620">
        <v>4.2</v>
      </c>
      <c r="AK4620">
        <v>1.3880999999999999</v>
      </c>
      <c r="AR4620" s="3"/>
    </row>
    <row r="4621" spans="1:44" hidden="1" outlineLevel="1" x14ac:dyDescent="0.2">
      <c r="A4621" s="2">
        <v>39339</v>
      </c>
      <c r="B4621">
        <v>24.92</v>
      </c>
      <c r="E4621" s="2">
        <v>39339</v>
      </c>
      <c r="F4621">
        <v>1484.25</v>
      </c>
      <c r="G4621">
        <f t="shared" si="651"/>
        <v>2.0216314565857374E-4</v>
      </c>
      <c r="H4621" s="2">
        <v>39339</v>
      </c>
      <c r="I4621">
        <v>2318.11</v>
      </c>
      <c r="J4621">
        <f t="shared" si="652"/>
        <v>2.0710812338475826E-4</v>
      </c>
      <c r="K4621">
        <f t="shared" si="648"/>
        <v>3.910812338475824E-5</v>
      </c>
      <c r="L4621">
        <v>-5.2826369343992206E-3</v>
      </c>
      <c r="N4621" s="2">
        <v>39339</v>
      </c>
      <c r="O4621">
        <v>29.04</v>
      </c>
      <c r="Q4621" s="2">
        <v>39339</v>
      </c>
      <c r="R4621">
        <v>34866.910000000003</v>
      </c>
      <c r="S4621" s="8">
        <f t="shared" si="653"/>
        <v>-4.1149947816370158E-3</v>
      </c>
      <c r="T4621" s="9">
        <f t="shared" si="649"/>
        <v>-4.2829947816370156E-3</v>
      </c>
      <c r="U4621" s="3">
        <f>Sheet1!$B$17+Sheet1!$B$18*'Portfolio allocation'!K4621</f>
        <v>5.3266471463327809E-4</v>
      </c>
      <c r="V4621" s="13">
        <f t="shared" si="654"/>
        <v>-4.8156594962702939E-3</v>
      </c>
      <c r="W4621" s="13"/>
      <c r="X4621" s="2">
        <v>39339</v>
      </c>
      <c r="Y4621">
        <v>109.96810000000001</v>
      </c>
      <c r="AA4621" s="2">
        <v>39339</v>
      </c>
      <c r="AB4621">
        <v>1447.72</v>
      </c>
      <c r="AC4621">
        <f t="shared" si="655"/>
        <v>-7.0711850922133834E-3</v>
      </c>
      <c r="AD4621">
        <f t="shared" si="650"/>
        <v>-7.2375850922133831E-3</v>
      </c>
      <c r="AE4621">
        <f>Sheet2!$B$17+Sheet2!$B$18*'Portfolio allocation'!K4621</f>
        <v>8.816295241655277E-5</v>
      </c>
      <c r="AF4621">
        <f t="shared" si="656"/>
        <v>-7.325748044629936E-3</v>
      </c>
      <c r="AH4621" s="2">
        <v>39339</v>
      </c>
      <c r="AI4621">
        <v>4.46</v>
      </c>
      <c r="AJ4621">
        <v>4.16</v>
      </c>
      <c r="AK4621">
        <v>1.3868499999999999</v>
      </c>
      <c r="AR4621" s="3"/>
    </row>
    <row r="4622" spans="1:44" hidden="1" outlineLevel="1" x14ac:dyDescent="0.2">
      <c r="A4622" s="2">
        <v>39342</v>
      </c>
      <c r="B4622">
        <v>26.48</v>
      </c>
      <c r="E4622" s="2">
        <v>39342</v>
      </c>
      <c r="F4622">
        <v>1476.65</v>
      </c>
      <c r="G4622">
        <f t="shared" si="651"/>
        <v>-5.120431194205799E-3</v>
      </c>
      <c r="H4622" s="2">
        <v>39342</v>
      </c>
      <c r="I4622">
        <v>2306.25</v>
      </c>
      <c r="J4622">
        <f t="shared" si="652"/>
        <v>-5.1162369343992209E-3</v>
      </c>
      <c r="K4622">
        <f t="shared" si="648"/>
        <v>-5.2826369343992206E-3</v>
      </c>
      <c r="L4622">
        <v>2.9047060162601591E-2</v>
      </c>
      <c r="N4622" s="2">
        <v>39342</v>
      </c>
      <c r="O4622">
        <v>28.725000000000001</v>
      </c>
      <c r="Q4622" s="2">
        <v>39342</v>
      </c>
      <c r="R4622">
        <v>34488.699999999997</v>
      </c>
      <c r="S4622" s="8">
        <f t="shared" si="653"/>
        <v>-1.0847247433168228E-2</v>
      </c>
      <c r="T4622" s="9">
        <f t="shared" si="649"/>
        <v>-1.1013647433168228E-2</v>
      </c>
      <c r="U4622" s="3">
        <f>Sheet1!$B$17+Sheet1!$B$18*'Portfolio allocation'!K4622</f>
        <v>-5.5725760866118836E-3</v>
      </c>
      <c r="V4622" s="13">
        <f t="shared" si="654"/>
        <v>-5.4410713465563448E-3</v>
      </c>
      <c r="W4622" s="13"/>
      <c r="X4622" s="2">
        <v>39342</v>
      </c>
      <c r="Y4622">
        <v>109.3854</v>
      </c>
      <c r="AA4622" s="2">
        <v>39342</v>
      </c>
      <c r="AB4622">
        <v>1440.05</v>
      </c>
      <c r="AC4622">
        <f t="shared" si="655"/>
        <v>-5.2979857983588285E-3</v>
      </c>
      <c r="AD4622">
        <f t="shared" si="650"/>
        <v>-5.467185798358829E-3</v>
      </c>
      <c r="AE4622">
        <f>Sheet2!$B$17+Sheet2!$B$18*'Portfolio allocation'!K4622</f>
        <v>-4.6440685229607254E-3</v>
      </c>
      <c r="AF4622">
        <f t="shared" si="656"/>
        <v>-8.2311727539810357E-4</v>
      </c>
      <c r="AH4622" s="2">
        <v>39342</v>
      </c>
      <c r="AI4622">
        <v>4.47</v>
      </c>
      <c r="AJ4622">
        <v>4.2300000000000004</v>
      </c>
      <c r="AK4622">
        <v>1.3867499999999999</v>
      </c>
      <c r="AR4622" s="3"/>
    </row>
    <row r="4623" spans="1:44" hidden="1" outlineLevel="1" x14ac:dyDescent="0.2">
      <c r="A4623" s="2">
        <v>39343</v>
      </c>
      <c r="B4623">
        <v>20.350000000000001</v>
      </c>
      <c r="E4623" s="2">
        <v>39343</v>
      </c>
      <c r="F4623">
        <v>1519.78</v>
      </c>
      <c r="G4623">
        <f t="shared" si="651"/>
        <v>2.9208004605018045E-2</v>
      </c>
      <c r="H4623" s="2">
        <v>39343</v>
      </c>
      <c r="I4623">
        <v>2373.63</v>
      </c>
      <c r="J4623">
        <f t="shared" si="652"/>
        <v>2.9216260162601593E-2</v>
      </c>
      <c r="K4623">
        <f t="shared" si="648"/>
        <v>2.9047060162601591E-2</v>
      </c>
      <c r="L4623">
        <v>5.9540128764803716E-3</v>
      </c>
      <c r="N4623" s="2">
        <v>39343</v>
      </c>
      <c r="O4623">
        <v>28.93</v>
      </c>
      <c r="Q4623" s="2">
        <v>39343</v>
      </c>
      <c r="R4623">
        <v>34734.839999999997</v>
      </c>
      <c r="S4623" s="8">
        <f t="shared" si="653"/>
        <v>7.136830324135035E-3</v>
      </c>
      <c r="T4623" s="9">
        <f t="shared" si="649"/>
        <v>6.9676303241350346E-3</v>
      </c>
      <c r="U4623" s="3">
        <f>Sheet1!$B$17+Sheet1!$B$18*'Portfolio allocation'!K4623</f>
        <v>3.381132245329159E-2</v>
      </c>
      <c r="V4623" s="13">
        <f t="shared" si="654"/>
        <v>-2.6843692129156556E-2</v>
      </c>
      <c r="W4623" s="13"/>
      <c r="X4623" s="2">
        <v>39343</v>
      </c>
      <c r="Y4623">
        <v>111.4008</v>
      </c>
      <c r="AA4623" s="2">
        <v>39343</v>
      </c>
      <c r="AB4623">
        <v>1466.58</v>
      </c>
      <c r="AC4623">
        <f t="shared" si="655"/>
        <v>1.8422971424603363E-2</v>
      </c>
      <c r="AD4623">
        <f t="shared" si="650"/>
        <v>1.8259771424603364E-2</v>
      </c>
      <c r="AE4623">
        <f>Sheet2!$B$17+Sheet2!$B$18*'Portfolio allocation'!K4623</f>
        <v>2.5882773965477328E-2</v>
      </c>
      <c r="AF4623">
        <f t="shared" si="656"/>
        <v>-7.6230025408739639E-3</v>
      </c>
      <c r="AH4623" s="2">
        <v>39343</v>
      </c>
      <c r="AI4623">
        <v>4.476</v>
      </c>
      <c r="AJ4623">
        <v>4.08</v>
      </c>
      <c r="AK4623">
        <v>1.3869499999999999</v>
      </c>
      <c r="AR4623" s="3"/>
    </row>
    <row r="4624" spans="1:44" hidden="1" outlineLevel="1" x14ac:dyDescent="0.2">
      <c r="A4624" s="2">
        <v>39344</v>
      </c>
      <c r="B4624">
        <v>20.03</v>
      </c>
      <c r="E4624" s="2">
        <v>39344</v>
      </c>
      <c r="F4624">
        <v>1529.03</v>
      </c>
      <c r="G4624">
        <f t="shared" si="651"/>
        <v>6.0864072431536798E-3</v>
      </c>
      <c r="H4624" s="2">
        <v>39344</v>
      </c>
      <c r="I4624">
        <v>2388.15</v>
      </c>
      <c r="J4624">
        <f t="shared" si="652"/>
        <v>6.1172128764803713E-3</v>
      </c>
      <c r="K4624">
        <f t="shared" si="648"/>
        <v>5.9540128764803716E-3</v>
      </c>
      <c r="L4624">
        <v>-6.6695289491865914E-3</v>
      </c>
      <c r="N4624" s="2">
        <v>39344</v>
      </c>
      <c r="O4624">
        <v>28.67</v>
      </c>
      <c r="Q4624" s="2">
        <v>39344</v>
      </c>
      <c r="R4624">
        <v>34422.67</v>
      </c>
      <c r="S4624" s="8">
        <f t="shared" si="653"/>
        <v>-8.987230112474931E-3</v>
      </c>
      <c r="T4624" s="9">
        <f t="shared" si="649"/>
        <v>-9.1504301124749315E-3</v>
      </c>
      <c r="U4624" s="3">
        <f>Sheet1!$B$17+Sheet1!$B$18*'Portfolio allocation'!K4624</f>
        <v>7.3183933510057239E-3</v>
      </c>
      <c r="V4624" s="13">
        <f t="shared" si="654"/>
        <v>-1.6468823463480657E-2</v>
      </c>
      <c r="W4624" s="13"/>
      <c r="X4624" s="2">
        <v>39344</v>
      </c>
      <c r="Y4624">
        <v>111.43899999999999</v>
      </c>
      <c r="AA4624" s="2">
        <v>39344</v>
      </c>
      <c r="AB4624">
        <v>1467.08</v>
      </c>
      <c r="AC4624">
        <f t="shared" si="655"/>
        <v>3.409292367275718E-4</v>
      </c>
      <c r="AD4624">
        <f t="shared" si="650"/>
        <v>1.7852923672757181E-4</v>
      </c>
      <c r="AE4624">
        <f>Sheet2!$B$17+Sheet2!$B$18*'Portfolio allocation'!K4624</f>
        <v>5.3478471617374136E-3</v>
      </c>
      <c r="AF4624">
        <f t="shared" si="656"/>
        <v>-5.1693179250098418E-3</v>
      </c>
      <c r="AH4624" s="2">
        <v>39344</v>
      </c>
      <c r="AI4624">
        <v>4.5350000000000001</v>
      </c>
      <c r="AJ4624">
        <v>4.0599999999999996</v>
      </c>
      <c r="AK4624">
        <v>1.39575</v>
      </c>
      <c r="AR4624" s="3"/>
    </row>
    <row r="4625" spans="1:44" hidden="1" outlineLevel="1" x14ac:dyDescent="0.2">
      <c r="A4625" s="2">
        <v>39345</v>
      </c>
      <c r="B4625">
        <v>20.45</v>
      </c>
      <c r="E4625" s="2">
        <v>39345</v>
      </c>
      <c r="F4625">
        <v>1518.75</v>
      </c>
      <c r="G4625">
        <f t="shared" si="651"/>
        <v>-6.7232166798558701E-3</v>
      </c>
      <c r="H4625" s="2">
        <v>39345</v>
      </c>
      <c r="I4625">
        <v>2372.61</v>
      </c>
      <c r="J4625">
        <f t="shared" si="652"/>
        <v>-6.5071289491865913E-3</v>
      </c>
      <c r="K4625">
        <f t="shared" si="648"/>
        <v>-6.6695289491865914E-3</v>
      </c>
      <c r="L4625">
        <v>4.446955867167421E-3</v>
      </c>
      <c r="N4625" s="2">
        <v>39345</v>
      </c>
      <c r="O4625">
        <v>28.420100000000001</v>
      </c>
      <c r="Q4625" s="2">
        <v>39345</v>
      </c>
      <c r="R4625">
        <v>34122.620000000003</v>
      </c>
      <c r="S4625" s="8">
        <f t="shared" si="653"/>
        <v>-8.7166393542393861E-3</v>
      </c>
      <c r="T4625" s="9">
        <f t="shared" si="649"/>
        <v>-8.8790393542393861E-3</v>
      </c>
      <c r="U4625" s="3">
        <f>Sheet1!$B$17+Sheet1!$B$18*'Portfolio allocation'!K4625</f>
        <v>-7.1636537544937842E-3</v>
      </c>
      <c r="V4625" s="13">
        <f t="shared" si="654"/>
        <v>-1.715385599745602E-3</v>
      </c>
      <c r="W4625" s="13"/>
      <c r="X4625" s="2">
        <v>39345</v>
      </c>
      <c r="Y4625">
        <v>111.62050000000001</v>
      </c>
      <c r="AA4625" s="2">
        <v>39345</v>
      </c>
      <c r="AB4625">
        <v>1469.47</v>
      </c>
      <c r="AC4625">
        <f t="shared" si="655"/>
        <v>1.6290863483927609E-3</v>
      </c>
      <c r="AD4625">
        <f t="shared" si="650"/>
        <v>1.4650863483927608E-3</v>
      </c>
      <c r="AE4625">
        <f>Sheet2!$B$17+Sheet2!$B$18*'Portfolio allocation'!K4625</f>
        <v>-5.8773282853250529E-3</v>
      </c>
      <c r="AF4625">
        <f t="shared" si="656"/>
        <v>7.3424146337178137E-3</v>
      </c>
      <c r="AH4625" s="2">
        <v>39345</v>
      </c>
      <c r="AI4625">
        <v>4.6859999999999999</v>
      </c>
      <c r="AJ4625">
        <v>4.0999999999999996</v>
      </c>
      <c r="AK4625">
        <v>1.40865</v>
      </c>
      <c r="AR4625" s="3"/>
    </row>
    <row r="4626" spans="1:44" hidden="1" outlineLevel="1" x14ac:dyDescent="0.2">
      <c r="A4626" s="2">
        <v>39346</v>
      </c>
      <c r="B4626">
        <v>19</v>
      </c>
      <c r="E4626" s="2">
        <v>39346</v>
      </c>
      <c r="F4626">
        <v>1525.75</v>
      </c>
      <c r="G4626">
        <f t="shared" si="651"/>
        <v>4.6090534979423836E-3</v>
      </c>
      <c r="H4626" s="2">
        <v>39346</v>
      </c>
      <c r="I4626">
        <v>2383.5500000000002</v>
      </c>
      <c r="J4626">
        <f t="shared" si="652"/>
        <v>4.6109558671674211E-3</v>
      </c>
      <c r="K4626">
        <f t="shared" si="648"/>
        <v>4.446955867167421E-3</v>
      </c>
      <c r="L4626">
        <v>-5.4162693377524801E-3</v>
      </c>
      <c r="N4626" s="2">
        <v>39346</v>
      </c>
      <c r="O4626">
        <v>28.649899999999999</v>
      </c>
      <c r="Q4626" s="2">
        <v>39346</v>
      </c>
      <c r="R4626">
        <v>34398.53</v>
      </c>
      <c r="S4626" s="8">
        <f t="shared" si="653"/>
        <v>8.0858386606887933E-3</v>
      </c>
      <c r="T4626" s="9">
        <f t="shared" si="649"/>
        <v>7.9218386606887941E-3</v>
      </c>
      <c r="U4626" s="3">
        <f>Sheet1!$B$17+Sheet1!$B$18*'Portfolio allocation'!K4626</f>
        <v>5.5894593560181297E-3</v>
      </c>
      <c r="V4626" s="13">
        <f t="shared" si="654"/>
        <v>2.3323793046706644E-3</v>
      </c>
      <c r="W4626" s="13"/>
      <c r="X4626" s="2">
        <v>39346</v>
      </c>
      <c r="Y4626">
        <v>111.5441</v>
      </c>
      <c r="AA4626" s="2">
        <v>39346</v>
      </c>
      <c r="AB4626">
        <v>1468.47</v>
      </c>
      <c r="AC4626">
        <f t="shared" si="655"/>
        <v>-6.8051746548070113E-4</v>
      </c>
      <c r="AD4626">
        <f t="shared" si="650"/>
        <v>-8.441174654807011E-4</v>
      </c>
      <c r="AE4626">
        <f>Sheet2!$B$17+Sheet2!$B$18*'Portfolio allocation'!K4626</f>
        <v>4.0077336205546626E-3</v>
      </c>
      <c r="AF4626">
        <f t="shared" si="656"/>
        <v>-4.8518510860353636E-3</v>
      </c>
      <c r="AH4626" s="2">
        <v>39346</v>
      </c>
      <c r="AI4626">
        <v>4.6310000000000002</v>
      </c>
      <c r="AJ4626">
        <v>4.09</v>
      </c>
      <c r="AK4626">
        <v>1.4093500000000001</v>
      </c>
      <c r="AR4626" s="3"/>
    </row>
    <row r="4627" spans="1:44" hidden="1" outlineLevel="1" x14ac:dyDescent="0.2">
      <c r="A4627" s="2">
        <v>39349</v>
      </c>
      <c r="B4627">
        <v>19.37</v>
      </c>
      <c r="E4627" s="2">
        <v>39349</v>
      </c>
      <c r="F4627">
        <v>1517.73</v>
      </c>
      <c r="G4627">
        <f t="shared" si="651"/>
        <v>-5.2564312633130994E-3</v>
      </c>
      <c r="H4627" s="2">
        <v>39349</v>
      </c>
      <c r="I4627">
        <v>2371.0300000000002</v>
      </c>
      <c r="J4627">
        <f t="shared" si="652"/>
        <v>-5.2526693377524802E-3</v>
      </c>
      <c r="K4627">
        <f t="shared" si="648"/>
        <v>-5.4162693377524801E-3</v>
      </c>
      <c r="L4627">
        <v>-4.8835337722426275E-4</v>
      </c>
      <c r="N4627" s="2">
        <v>39349</v>
      </c>
      <c r="O4627">
        <v>29.08</v>
      </c>
      <c r="Q4627" s="2">
        <v>39349</v>
      </c>
      <c r="R4627">
        <v>34914.93</v>
      </c>
      <c r="S4627" s="8">
        <f t="shared" si="653"/>
        <v>1.5012269419652613E-2</v>
      </c>
      <c r="T4627" s="9">
        <f t="shared" si="649"/>
        <v>1.4848669419652613E-2</v>
      </c>
      <c r="U4627" s="3">
        <f>Sheet1!$B$17+Sheet1!$B$18*'Portfolio allocation'!K4627</f>
        <v>-5.7258825664342188E-3</v>
      </c>
      <c r="V4627" s="13">
        <f t="shared" si="654"/>
        <v>2.0574551986086834E-2</v>
      </c>
      <c r="W4627" s="13"/>
      <c r="X4627" s="2">
        <v>39349</v>
      </c>
      <c r="Y4627">
        <v>111.03789999999999</v>
      </c>
      <c r="AA4627" s="2">
        <v>39349</v>
      </c>
      <c r="AB4627">
        <v>1461.8</v>
      </c>
      <c r="AC4627">
        <f t="shared" si="655"/>
        <v>-4.5421425020599759E-3</v>
      </c>
      <c r="AD4627">
        <f t="shared" si="650"/>
        <v>-4.7057425020599758E-3</v>
      </c>
      <c r="AE4627">
        <f>Sheet2!$B$17+Sheet2!$B$18*'Portfolio allocation'!K4627</f>
        <v>-4.7628978652933954E-3</v>
      </c>
      <c r="AF4627">
        <f t="shared" si="656"/>
        <v>5.7155363233419611E-5</v>
      </c>
      <c r="AH4627" s="2">
        <v>39349</v>
      </c>
      <c r="AI4627">
        <v>4.6289999999999996</v>
      </c>
      <c r="AJ4627">
        <v>4.09</v>
      </c>
      <c r="AK4627">
        <v>1.4092499999999999</v>
      </c>
      <c r="AR4627" s="3"/>
    </row>
    <row r="4628" spans="1:44" hidden="1" outlineLevel="1" x14ac:dyDescent="0.2">
      <c r="A4628" s="2">
        <v>39350</v>
      </c>
      <c r="B4628">
        <v>18.600000000000001</v>
      </c>
      <c r="E4628" s="2">
        <v>39350</v>
      </c>
      <c r="F4628">
        <v>1517.21</v>
      </c>
      <c r="G4628">
        <f t="shared" si="651"/>
        <v>-3.4261693450088337E-4</v>
      </c>
      <c r="H4628" s="2">
        <v>39350</v>
      </c>
      <c r="I4628">
        <v>2370.2600000000002</v>
      </c>
      <c r="J4628">
        <f t="shared" si="652"/>
        <v>-3.2475337722426278E-4</v>
      </c>
      <c r="K4628">
        <f t="shared" si="648"/>
        <v>-4.8835337722426275E-4</v>
      </c>
      <c r="L4628">
        <v>5.4369419321087364E-3</v>
      </c>
      <c r="N4628" s="2">
        <v>39350</v>
      </c>
      <c r="O4628">
        <v>29.559899999999999</v>
      </c>
      <c r="Q4628" s="2">
        <v>39350</v>
      </c>
      <c r="R4628">
        <v>35491.129999999997</v>
      </c>
      <c r="S4628" s="8">
        <f t="shared" si="653"/>
        <v>1.6502968787277972E-2</v>
      </c>
      <c r="T4628" s="9">
        <f t="shared" si="649"/>
        <v>1.6339368787277972E-2</v>
      </c>
      <c r="U4628" s="3">
        <f>Sheet1!$B$17+Sheet1!$B$18*'Portfolio allocation'!K4628</f>
        <v>-7.2452486517493911E-5</v>
      </c>
      <c r="V4628" s="13">
        <f t="shared" si="654"/>
        <v>1.6411821273795466E-2</v>
      </c>
      <c r="W4628" s="13"/>
      <c r="X4628" s="2">
        <v>39350</v>
      </c>
      <c r="Y4628">
        <v>111.28619999999999</v>
      </c>
      <c r="AA4628" s="2">
        <v>39350</v>
      </c>
      <c r="AB4628">
        <v>1465.07</v>
      </c>
      <c r="AC4628">
        <f t="shared" si="655"/>
        <v>2.2369681214939874E-3</v>
      </c>
      <c r="AD4628">
        <f t="shared" si="650"/>
        <v>2.0753681214939874E-3</v>
      </c>
      <c r="AE4628">
        <f>Sheet2!$B$17+Sheet2!$B$18*'Portfolio allocation'!K4628</f>
        <v>-3.8086927068492845E-4</v>
      </c>
      <c r="AF4628">
        <f t="shared" si="656"/>
        <v>2.4562373921789156E-3</v>
      </c>
      <c r="AH4628" s="2">
        <v>39350</v>
      </c>
      <c r="AI4628">
        <v>4.6219999999999999</v>
      </c>
      <c r="AJ4628">
        <v>4.04</v>
      </c>
      <c r="AK4628">
        <v>1.41235</v>
      </c>
      <c r="AR4628" s="3"/>
    </row>
    <row r="4629" spans="1:44" hidden="1" outlineLevel="1" x14ac:dyDescent="0.2">
      <c r="A4629" s="2">
        <v>39351</v>
      </c>
      <c r="B4629">
        <v>17.63</v>
      </c>
      <c r="E4629" s="2">
        <v>39351</v>
      </c>
      <c r="F4629">
        <v>1525.42</v>
      </c>
      <c r="G4629">
        <f t="shared" si="651"/>
        <v>5.4112482780894755E-3</v>
      </c>
      <c r="H4629" s="2">
        <v>39351</v>
      </c>
      <c r="I4629">
        <v>2383.5300000000002</v>
      </c>
      <c r="J4629">
        <f t="shared" si="652"/>
        <v>5.598541932108736E-3</v>
      </c>
      <c r="K4629">
        <f t="shared" si="648"/>
        <v>5.4369419321087364E-3</v>
      </c>
      <c r="L4629">
        <v>3.7783350593447451E-3</v>
      </c>
      <c r="N4629" s="2">
        <v>39351</v>
      </c>
      <c r="O4629">
        <v>29.5</v>
      </c>
      <c r="Q4629" s="2">
        <v>39351</v>
      </c>
      <c r="R4629">
        <v>35419.21</v>
      </c>
      <c r="S4629" s="8">
        <f t="shared" si="653"/>
        <v>-2.0264218129993905E-3</v>
      </c>
      <c r="T4629" s="9">
        <f t="shared" si="649"/>
        <v>-2.1880218129993905E-3</v>
      </c>
      <c r="U4629" s="3">
        <f>Sheet1!$B$17+Sheet1!$B$18*'Portfolio allocation'!K4629</f>
        <v>6.7251964593021945E-3</v>
      </c>
      <c r="V4629" s="13">
        <f t="shared" si="654"/>
        <v>-8.9132182723015846E-3</v>
      </c>
      <c r="W4629" s="13"/>
      <c r="X4629" s="2">
        <v>39351</v>
      </c>
      <c r="Y4629">
        <v>112.0408</v>
      </c>
      <c r="AA4629" s="2">
        <v>39351</v>
      </c>
      <c r="AB4629">
        <v>1475.01</v>
      </c>
      <c r="AC4629">
        <f t="shared" si="655"/>
        <v>6.784658753506756E-3</v>
      </c>
      <c r="AD4629">
        <f t="shared" si="650"/>
        <v>6.6234587535067557E-3</v>
      </c>
      <c r="AE4629">
        <f>Sheet2!$B$17+Sheet2!$B$18*'Portfolio allocation'!K4629</f>
        <v>4.88805448632928E-3</v>
      </c>
      <c r="AF4629">
        <f t="shared" si="656"/>
        <v>1.7354042671774757E-3</v>
      </c>
      <c r="AH4629" s="2">
        <v>39351</v>
      </c>
      <c r="AI4629">
        <v>4.6210000000000004</v>
      </c>
      <c r="AJ4629">
        <v>4.03</v>
      </c>
      <c r="AK4629">
        <v>1.41215</v>
      </c>
      <c r="AR4629" s="3"/>
    </row>
    <row r="4630" spans="1:44" hidden="1" outlineLevel="1" x14ac:dyDescent="0.2">
      <c r="A4630" s="2">
        <v>39352</v>
      </c>
      <c r="B4630">
        <v>17</v>
      </c>
      <c r="E4630" s="2">
        <v>39352</v>
      </c>
      <c r="F4630">
        <v>1531.38</v>
      </c>
      <c r="G4630">
        <f t="shared" si="651"/>
        <v>3.907120661850616E-3</v>
      </c>
      <c r="H4630" s="2">
        <v>39352</v>
      </c>
      <c r="I4630">
        <v>2392.92</v>
      </c>
      <c r="J4630">
        <f t="shared" si="652"/>
        <v>3.9395350593447453E-3</v>
      </c>
      <c r="K4630">
        <f t="shared" si="648"/>
        <v>3.7783350593447451E-3</v>
      </c>
      <c r="L4630">
        <v>-3.170076184745102E-3</v>
      </c>
      <c r="N4630" s="2">
        <v>39352</v>
      </c>
      <c r="O4630">
        <v>29.49</v>
      </c>
      <c r="Q4630" s="2">
        <v>39352</v>
      </c>
      <c r="R4630">
        <v>35407.199999999997</v>
      </c>
      <c r="S4630" s="8">
        <f t="shared" si="653"/>
        <v>-3.3908153230977067E-4</v>
      </c>
      <c r="T4630" s="9">
        <f t="shared" si="649"/>
        <v>-5.0028153230977069E-4</v>
      </c>
      <c r="U4630" s="3">
        <f>Sheet1!$B$17+Sheet1!$B$18*'Portfolio allocation'!K4630</f>
        <v>4.8224006201792666E-3</v>
      </c>
      <c r="V4630" s="13">
        <f t="shared" si="654"/>
        <v>-5.3226821524890375E-3</v>
      </c>
      <c r="W4630" s="13"/>
      <c r="X4630" s="2">
        <v>39352</v>
      </c>
      <c r="Y4630">
        <v>112.4324</v>
      </c>
      <c r="AA4630" s="2">
        <v>39352</v>
      </c>
      <c r="AB4630">
        <v>1480.16</v>
      </c>
      <c r="AC4630">
        <f t="shared" si="655"/>
        <v>3.4915017525305458E-3</v>
      </c>
      <c r="AD4630">
        <f t="shared" si="650"/>
        <v>3.3303017525305456E-3</v>
      </c>
      <c r="AE4630">
        <f>Sheet2!$B$17+Sheet2!$B$18*'Portfolio allocation'!K4630</f>
        <v>3.413178940179163E-3</v>
      </c>
      <c r="AF4630">
        <f t="shared" si="656"/>
        <v>-8.2877187648617429E-5</v>
      </c>
      <c r="AH4630" s="2">
        <v>39352</v>
      </c>
      <c r="AI4630">
        <v>4.57</v>
      </c>
      <c r="AJ4630">
        <v>4.03</v>
      </c>
      <c r="AK4630">
        <v>1.4151499999999999</v>
      </c>
      <c r="AR4630" s="3"/>
    </row>
    <row r="4631" spans="1:44" hidden="1" outlineLevel="1" x14ac:dyDescent="0.2">
      <c r="A4631" s="2">
        <v>39353</v>
      </c>
      <c r="B4631">
        <v>18</v>
      </c>
      <c r="E4631" s="2">
        <v>39353</v>
      </c>
      <c r="F4631">
        <v>1526.75</v>
      </c>
      <c r="G4631">
        <f t="shared" si="651"/>
        <v>-3.0234167874727547E-3</v>
      </c>
      <c r="H4631" s="2">
        <v>39353</v>
      </c>
      <c r="I4631">
        <v>2385.7199999999998</v>
      </c>
      <c r="J4631">
        <f t="shared" si="652"/>
        <v>-3.0088761847451018E-3</v>
      </c>
      <c r="K4631">
        <f t="shared" si="648"/>
        <v>-3.170076184745102E-3</v>
      </c>
      <c r="L4631">
        <v>1.3133776537062264E-2</v>
      </c>
      <c r="N4631" s="2">
        <v>39353</v>
      </c>
      <c r="O4631">
        <v>29.46</v>
      </c>
      <c r="Q4631" s="2">
        <v>39353</v>
      </c>
      <c r="R4631">
        <v>35371.18</v>
      </c>
      <c r="S4631" s="8">
        <f t="shared" si="653"/>
        <v>-1.0173072143517814E-3</v>
      </c>
      <c r="T4631" s="9">
        <f t="shared" si="649"/>
        <v>-1.1785072143517814E-3</v>
      </c>
      <c r="U4631" s="3">
        <f>Sheet1!$B$17+Sheet1!$B$18*'Portfolio allocation'!K4631</f>
        <v>-3.1489928551994223E-3</v>
      </c>
      <c r="V4631" s="13">
        <f t="shared" si="654"/>
        <v>1.9704856408476407E-3</v>
      </c>
      <c r="W4631" s="13"/>
      <c r="X4631" s="2">
        <v>39353</v>
      </c>
      <c r="Y4631">
        <v>112.5184</v>
      </c>
      <c r="AA4631" s="2">
        <v>39353</v>
      </c>
      <c r="AB4631">
        <v>1481.29</v>
      </c>
      <c r="AC4631">
        <f t="shared" si="655"/>
        <v>7.6343098043452073E-4</v>
      </c>
      <c r="AD4631">
        <f t="shared" si="650"/>
        <v>6.014309804345207E-4</v>
      </c>
      <c r="AE4631">
        <f>Sheet2!$B$17+Sheet2!$B$18*'Portfolio allocation'!K4631</f>
        <v>-2.7655256080690578E-3</v>
      </c>
      <c r="AF4631">
        <f t="shared" si="656"/>
        <v>3.3669565885035783E-3</v>
      </c>
      <c r="AH4631" s="2">
        <v>39353</v>
      </c>
      <c r="AI4631">
        <v>4.5869999999999997</v>
      </c>
      <c r="AJ4631">
        <v>4.05</v>
      </c>
      <c r="AK4631">
        <v>1.42215</v>
      </c>
      <c r="AR4631" s="3"/>
    </row>
    <row r="4632" spans="1:44" hidden="1" outlineLevel="1" x14ac:dyDescent="0.2">
      <c r="A4632" s="2">
        <v>39356</v>
      </c>
      <c r="B4632">
        <v>17.84</v>
      </c>
      <c r="E4632" s="2">
        <v>39356</v>
      </c>
      <c r="F4632">
        <v>1547.03</v>
      </c>
      <c r="G4632">
        <f t="shared" si="651"/>
        <v>1.328311773374824E-2</v>
      </c>
      <c r="H4632" s="2">
        <v>39356</v>
      </c>
      <c r="I4632">
        <v>2417.44</v>
      </c>
      <c r="J4632">
        <f t="shared" si="652"/>
        <v>1.3295776537062265E-2</v>
      </c>
      <c r="K4632">
        <f t="shared" si="648"/>
        <v>1.3133776537062264E-2</v>
      </c>
      <c r="L4632">
        <v>-4.1673304652860776E-4</v>
      </c>
      <c r="N4632" s="2">
        <v>39356</v>
      </c>
      <c r="O4632">
        <v>29.770099999999999</v>
      </c>
      <c r="Q4632" s="2">
        <v>39356</v>
      </c>
      <c r="R4632">
        <v>35743.51</v>
      </c>
      <c r="S4632" s="8">
        <f t="shared" si="653"/>
        <v>1.0526366380765317E-2</v>
      </c>
      <c r="T4632" s="9">
        <f t="shared" si="649"/>
        <v>1.0364366380765317E-2</v>
      </c>
      <c r="U4632" s="3">
        <f>Sheet1!$B$17+Sheet1!$B$18*'Portfolio allocation'!K4632</f>
        <v>1.5555200181834036E-2</v>
      </c>
      <c r="V4632" s="13">
        <f t="shared" si="654"/>
        <v>-5.1908338010687189E-3</v>
      </c>
      <c r="W4632" s="13"/>
      <c r="X4632" s="2">
        <v>39356</v>
      </c>
      <c r="Y4632">
        <v>113.6932</v>
      </c>
      <c r="AA4632" s="2">
        <v>39356</v>
      </c>
      <c r="AB4632">
        <v>1496.76</v>
      </c>
      <c r="AC4632">
        <f t="shared" si="655"/>
        <v>1.0443599835278761E-2</v>
      </c>
      <c r="AD4632">
        <f t="shared" si="650"/>
        <v>1.027919983527876E-2</v>
      </c>
      <c r="AE4632">
        <f>Sheet2!$B$17+Sheet2!$B$18*'Portfolio allocation'!K4632</f>
        <v>1.1732276181064327E-2</v>
      </c>
      <c r="AF4632">
        <f t="shared" si="656"/>
        <v>-1.4530763457855662E-3</v>
      </c>
      <c r="AH4632" s="2">
        <v>39356</v>
      </c>
      <c r="AI4632">
        <v>4.5529999999999999</v>
      </c>
      <c r="AJ4632">
        <v>4.1100000000000003</v>
      </c>
      <c r="AK4632">
        <v>1.42425</v>
      </c>
      <c r="AR4632" s="3"/>
    </row>
    <row r="4633" spans="1:44" hidden="1" outlineLevel="1" x14ac:dyDescent="0.2">
      <c r="A4633" s="2">
        <v>39357</v>
      </c>
      <c r="B4633">
        <v>18.489999999999998</v>
      </c>
      <c r="E4633" s="2">
        <v>39357</v>
      </c>
      <c r="F4633">
        <v>1546.63</v>
      </c>
      <c r="G4633">
        <f t="shared" si="651"/>
        <v>-2.5855995035639623E-4</v>
      </c>
      <c r="H4633" s="2">
        <v>39357</v>
      </c>
      <c r="I4633">
        <v>2416.83</v>
      </c>
      <c r="J4633">
        <f t="shared" si="652"/>
        <v>-2.5233304652860777E-4</v>
      </c>
      <c r="K4633">
        <f t="shared" si="648"/>
        <v>-4.1673304652860776E-4</v>
      </c>
      <c r="L4633">
        <v>-4.5209469097949343E-3</v>
      </c>
      <c r="N4633" s="2">
        <v>39357</v>
      </c>
      <c r="O4633">
        <v>29.7</v>
      </c>
      <c r="Q4633" s="2">
        <v>39357</v>
      </c>
      <c r="R4633">
        <v>35659.339999999997</v>
      </c>
      <c r="S4633" s="8">
        <f t="shared" si="653"/>
        <v>-2.3548330871815404E-3</v>
      </c>
      <c r="T4633" s="9">
        <f t="shared" si="649"/>
        <v>-2.5192330871815403E-3</v>
      </c>
      <c r="U4633" s="3">
        <f>Sheet1!$B$17+Sheet1!$B$18*'Portfolio allocation'!K4633</f>
        <v>9.7121719571198668E-6</v>
      </c>
      <c r="V4633" s="13">
        <f t="shared" si="654"/>
        <v>-2.5289452591386601E-3</v>
      </c>
      <c r="W4633" s="13"/>
      <c r="X4633" s="2">
        <v>39357</v>
      </c>
      <c r="Y4633">
        <v>113.05329999999999</v>
      </c>
      <c r="AA4633" s="2">
        <v>39357</v>
      </c>
      <c r="AB4633">
        <v>1488.33</v>
      </c>
      <c r="AC4633">
        <f t="shared" si="655"/>
        <v>-5.6321654774312835E-3</v>
      </c>
      <c r="AD4633">
        <f t="shared" si="650"/>
        <v>-5.7961654774312836E-3</v>
      </c>
      <c r="AE4633">
        <f>Sheet2!$B$17+Sheet2!$B$18*'Portfolio allocation'!K4633</f>
        <v>-3.1718264543045995E-4</v>
      </c>
      <c r="AF4633">
        <f t="shared" si="656"/>
        <v>-5.4789828320008236E-3</v>
      </c>
      <c r="AH4633" s="2">
        <v>39357</v>
      </c>
      <c r="AI4633">
        <v>4.5289999999999999</v>
      </c>
      <c r="AJ4633">
        <v>4.0999999999999996</v>
      </c>
      <c r="AK4633">
        <v>1.4153500000000001</v>
      </c>
      <c r="AR4633" s="3"/>
    </row>
    <row r="4634" spans="1:44" hidden="1" outlineLevel="1" x14ac:dyDescent="0.2">
      <c r="A4634" s="2">
        <v>39358</v>
      </c>
      <c r="B4634">
        <v>18.8</v>
      </c>
      <c r="E4634" s="2">
        <v>39358</v>
      </c>
      <c r="F4634">
        <v>1539.59</v>
      </c>
      <c r="G4634">
        <f t="shared" si="651"/>
        <v>-4.5518320477426766E-3</v>
      </c>
      <c r="H4634" s="2">
        <v>39358</v>
      </c>
      <c r="I4634">
        <v>2406.3000000000002</v>
      </c>
      <c r="J4634">
        <f t="shared" si="652"/>
        <v>-4.3569469097949343E-3</v>
      </c>
      <c r="K4634">
        <f t="shared" si="648"/>
        <v>-4.5209469097949343E-3</v>
      </c>
      <c r="L4634">
        <v>1.9591922370443917E-3</v>
      </c>
      <c r="N4634" s="2">
        <v>39358</v>
      </c>
      <c r="O4634">
        <v>29.452500000000001</v>
      </c>
      <c r="Q4634" s="2">
        <v>39358</v>
      </c>
      <c r="R4634">
        <v>35362.18</v>
      </c>
      <c r="S4634" s="8">
        <f t="shared" si="653"/>
        <v>-8.3333006163320844E-3</v>
      </c>
      <c r="T4634" s="9">
        <f t="shared" si="649"/>
        <v>-8.4973006163320836E-3</v>
      </c>
      <c r="U4634" s="3">
        <f>Sheet1!$B$17+Sheet1!$B$18*'Portfolio allocation'!K4634</f>
        <v>-4.6987459865935367E-3</v>
      </c>
      <c r="V4634" s="13">
        <f t="shared" si="654"/>
        <v>-3.7985546297385469E-3</v>
      </c>
      <c r="W4634" s="13"/>
      <c r="X4634" s="2">
        <v>39358</v>
      </c>
      <c r="Y4634">
        <v>111.1811</v>
      </c>
      <c r="AA4634" s="2">
        <v>39358</v>
      </c>
      <c r="AB4634">
        <v>1463.69</v>
      </c>
      <c r="AC4634">
        <f t="shared" si="655"/>
        <v>-1.6555468209335178E-2</v>
      </c>
      <c r="AD4634">
        <f t="shared" si="650"/>
        <v>-1.6719868209335177E-2</v>
      </c>
      <c r="AE4634">
        <f>Sheet2!$B$17+Sheet2!$B$18*'Portfolio allocation'!K4634</f>
        <v>-3.9667543206125507E-3</v>
      </c>
      <c r="AF4634">
        <f t="shared" si="656"/>
        <v>-1.2753113888722627E-2</v>
      </c>
      <c r="AH4634" s="2">
        <v>39358</v>
      </c>
      <c r="AI4634">
        <v>4.5529999999999999</v>
      </c>
      <c r="AJ4634">
        <v>4.1100000000000003</v>
      </c>
      <c r="AK4634">
        <v>1.41455</v>
      </c>
      <c r="AR4634" s="3"/>
    </row>
    <row r="4635" spans="1:44" hidden="1" outlineLevel="1" x14ac:dyDescent="0.2">
      <c r="A4635" s="2">
        <v>39359</v>
      </c>
      <c r="B4635">
        <v>18.440000000000001</v>
      </c>
      <c r="E4635" s="2">
        <v>39359</v>
      </c>
      <c r="F4635">
        <v>1542.84</v>
      </c>
      <c r="G4635">
        <f t="shared" si="651"/>
        <v>2.110951616989043E-3</v>
      </c>
      <c r="H4635" s="2">
        <v>39359</v>
      </c>
      <c r="I4635">
        <v>2411.41</v>
      </c>
      <c r="J4635">
        <f t="shared" si="652"/>
        <v>2.1235922370443916E-3</v>
      </c>
      <c r="K4635">
        <f t="shared" si="648"/>
        <v>1.9591922370443917E-3</v>
      </c>
      <c r="L4635">
        <v>9.685009500665585E-3</v>
      </c>
      <c r="N4635" s="2">
        <v>39359</v>
      </c>
      <c r="O4635">
        <v>29.71</v>
      </c>
      <c r="Q4635" s="2">
        <v>39359</v>
      </c>
      <c r="R4635">
        <v>35671.339999999997</v>
      </c>
      <c r="S4635" s="8">
        <f t="shared" si="653"/>
        <v>8.7426736700055852E-3</v>
      </c>
      <c r="T4635" s="9">
        <f t="shared" si="649"/>
        <v>8.5782736700055848E-3</v>
      </c>
      <c r="U4635" s="3">
        <f>Sheet1!$B$17+Sheet1!$B$18*'Portfolio allocation'!K4635</f>
        <v>2.7354338712262155E-3</v>
      </c>
      <c r="V4635" s="13">
        <f t="shared" si="654"/>
        <v>5.8428397987793698E-3</v>
      </c>
      <c r="W4635" s="13"/>
      <c r="X4635" s="2">
        <v>39359</v>
      </c>
      <c r="Y4635">
        <v>110.503</v>
      </c>
      <c r="AA4635" s="2">
        <v>39359</v>
      </c>
      <c r="AB4635">
        <v>1454.76</v>
      </c>
      <c r="AC4635">
        <f t="shared" si="655"/>
        <v>-6.1010186583224657E-3</v>
      </c>
      <c r="AD4635">
        <f t="shared" si="650"/>
        <v>-6.2650186583224658E-3</v>
      </c>
      <c r="AE4635">
        <f>Sheet2!$B$17+Sheet2!$B$18*'Portfolio allocation'!K4635</f>
        <v>1.7955507320588206E-3</v>
      </c>
      <c r="AF4635">
        <f t="shared" si="656"/>
        <v>-8.0605693903812864E-3</v>
      </c>
      <c r="AH4635" s="2">
        <v>39359</v>
      </c>
      <c r="AI4635">
        <v>4.5199999999999996</v>
      </c>
      <c r="AJ4635">
        <v>4.0999999999999996</v>
      </c>
      <c r="AK4635">
        <v>1.4135500000000001</v>
      </c>
      <c r="AR4635" s="3"/>
    </row>
    <row r="4636" spans="1:44" hidden="1" outlineLevel="1" x14ac:dyDescent="0.2">
      <c r="A4636" s="2">
        <v>39360</v>
      </c>
      <c r="B4636">
        <v>16.91</v>
      </c>
      <c r="E4636" s="2">
        <v>39360</v>
      </c>
      <c r="F4636">
        <v>1557.59</v>
      </c>
      <c r="G4636">
        <f t="shared" si="651"/>
        <v>9.5602914106454051E-3</v>
      </c>
      <c r="H4636" s="2">
        <v>39360</v>
      </c>
      <c r="I4636">
        <v>2435.16</v>
      </c>
      <c r="J4636">
        <f t="shared" si="652"/>
        <v>9.8490095006655842E-3</v>
      </c>
      <c r="K4636">
        <f t="shared" si="648"/>
        <v>9.685009500665585E-3</v>
      </c>
      <c r="L4636">
        <v>-3.3817944709998329E-3</v>
      </c>
      <c r="N4636" s="2">
        <v>39360</v>
      </c>
      <c r="O4636">
        <v>29.84</v>
      </c>
      <c r="Q4636" s="2">
        <v>39360</v>
      </c>
      <c r="R4636">
        <v>35827.43</v>
      </c>
      <c r="S4636" s="8">
        <f t="shared" si="653"/>
        <v>4.3757817900871299E-3</v>
      </c>
      <c r="T4636" s="9">
        <f t="shared" si="649"/>
        <v>4.2117817900871298E-3</v>
      </c>
      <c r="U4636" s="3">
        <f>Sheet1!$B$17+Sheet1!$B$18*'Portfolio allocation'!K4636</f>
        <v>1.1598687234299852E-2</v>
      </c>
      <c r="V4636" s="13">
        <f t="shared" si="654"/>
        <v>-7.3869054442127222E-3</v>
      </c>
      <c r="W4636" s="13"/>
      <c r="X4636" s="2">
        <v>39360</v>
      </c>
      <c r="Y4636">
        <v>111.0856</v>
      </c>
      <c r="AA4636" s="2">
        <v>39360</v>
      </c>
      <c r="AB4636">
        <v>1462.43</v>
      </c>
      <c r="AC4636">
        <f t="shared" si="655"/>
        <v>5.2723473287690226E-3</v>
      </c>
      <c r="AD4636">
        <f t="shared" si="650"/>
        <v>5.1059473287690229E-3</v>
      </c>
      <c r="AE4636">
        <f>Sheet2!$B$17+Sheet2!$B$18*'Portfolio allocation'!K4636</f>
        <v>8.6655445462956518E-3</v>
      </c>
      <c r="AF4636">
        <f t="shared" si="656"/>
        <v>-3.5595972175266289E-3</v>
      </c>
      <c r="AH4636" s="2">
        <v>39360</v>
      </c>
      <c r="AI4636">
        <v>4.6379999999999999</v>
      </c>
      <c r="AJ4636">
        <v>4.16</v>
      </c>
      <c r="AK4636">
        <v>1.41425</v>
      </c>
      <c r="AR4636" s="3"/>
    </row>
    <row r="4637" spans="1:44" hidden="1" outlineLevel="1" x14ac:dyDescent="0.2">
      <c r="A4637" s="2">
        <v>39363</v>
      </c>
      <c r="B4637">
        <v>17.46</v>
      </c>
      <c r="E4637" s="2">
        <v>39363</v>
      </c>
      <c r="F4637">
        <v>1552.58</v>
      </c>
      <c r="G4637">
        <f t="shared" si="651"/>
        <v>-3.2165075533355791E-3</v>
      </c>
      <c r="H4637" s="2">
        <v>39363</v>
      </c>
      <c r="I4637">
        <v>2427.33</v>
      </c>
      <c r="J4637">
        <f t="shared" si="652"/>
        <v>-3.2153944709998328E-3</v>
      </c>
      <c r="K4637">
        <f t="shared" si="648"/>
        <v>-3.3817944709998329E-3</v>
      </c>
      <c r="L4637">
        <v>7.9495133698345259E-3</v>
      </c>
      <c r="N4637" s="2">
        <v>39363</v>
      </c>
      <c r="O4637">
        <v>29.84</v>
      </c>
      <c r="Q4637" s="2">
        <v>39363</v>
      </c>
      <c r="R4637">
        <v>35827.43</v>
      </c>
      <c r="S4637" s="8">
        <f t="shared" si="653"/>
        <v>0</v>
      </c>
      <c r="T4637" s="9">
        <f t="shared" si="649"/>
        <v>-1.6639999999999998E-4</v>
      </c>
      <c r="U4637" s="3">
        <f>Sheet1!$B$17+Sheet1!$B$18*'Portfolio allocation'!K4637</f>
        <v>-3.3918814388457673E-3</v>
      </c>
      <c r="V4637" s="13">
        <f t="shared" si="654"/>
        <v>3.2254814388457671E-3</v>
      </c>
      <c r="W4637" s="13"/>
      <c r="X4637" s="2">
        <v>39363</v>
      </c>
      <c r="Y4637">
        <v>112.4897</v>
      </c>
      <c r="AA4637" s="2">
        <v>39363</v>
      </c>
      <c r="AB4637">
        <v>1480.92</v>
      </c>
      <c r="AC4637">
        <f t="shared" si="655"/>
        <v>1.2643340194060659E-2</v>
      </c>
      <c r="AD4637">
        <f t="shared" si="650"/>
        <v>1.2476940194060659E-2</v>
      </c>
      <c r="AE4637">
        <f>Sheet2!$B$17+Sheet2!$B$18*'Portfolio allocation'!K4637</f>
        <v>-2.9537909096287638E-3</v>
      </c>
      <c r="AF4637">
        <f t="shared" si="656"/>
        <v>1.5430731103689423E-2</v>
      </c>
      <c r="AH4637" s="2">
        <v>39363</v>
      </c>
      <c r="AI4637">
        <v>4.6440000000000001</v>
      </c>
      <c r="AJ4637">
        <v>4.16</v>
      </c>
      <c r="AK4637">
        <v>1.40645</v>
      </c>
      <c r="AR4637" s="3"/>
    </row>
    <row r="4638" spans="1:44" hidden="1" outlineLevel="1" x14ac:dyDescent="0.2">
      <c r="A4638" s="2">
        <v>39364</v>
      </c>
      <c r="B4638">
        <v>16.12</v>
      </c>
      <c r="E4638" s="2">
        <v>39364</v>
      </c>
      <c r="F4638">
        <v>1565.15</v>
      </c>
      <c r="G4638">
        <f t="shared" si="651"/>
        <v>8.0962011619369889E-3</v>
      </c>
      <c r="H4638" s="2">
        <v>39364</v>
      </c>
      <c r="I4638">
        <v>2447.0300000000002</v>
      </c>
      <c r="J4638">
        <f t="shared" si="652"/>
        <v>8.1159133698345265E-3</v>
      </c>
      <c r="K4638">
        <f t="shared" si="648"/>
        <v>7.9495133698345259E-3</v>
      </c>
      <c r="L4638">
        <v>-1.8079212253221595E-3</v>
      </c>
      <c r="N4638" s="2">
        <v>39364</v>
      </c>
      <c r="O4638">
        <v>30.099900000000002</v>
      </c>
      <c r="Q4638" s="2">
        <v>39364</v>
      </c>
      <c r="R4638">
        <v>36139.480000000003</v>
      </c>
      <c r="S4638" s="8">
        <f t="shared" si="653"/>
        <v>8.709806983085322E-3</v>
      </c>
      <c r="T4638" s="9">
        <f t="shared" si="649"/>
        <v>8.5434069830853214E-3</v>
      </c>
      <c r="U4638" s="3">
        <f>Sheet1!$B$17+Sheet1!$B$18*'Portfolio allocation'!K4638</f>
        <v>9.6076820896894479E-3</v>
      </c>
      <c r="V4638" s="13">
        <f t="shared" si="654"/>
        <v>-1.0642751066041265E-3</v>
      </c>
      <c r="W4638" s="13"/>
      <c r="X4638" s="2">
        <v>39364</v>
      </c>
      <c r="Y4638">
        <v>112.99590000000001</v>
      </c>
      <c r="AA4638" s="2">
        <v>39364</v>
      </c>
      <c r="AB4638">
        <v>1487.58</v>
      </c>
      <c r="AC4638">
        <f t="shared" si="655"/>
        <v>4.4972044404827383E-3</v>
      </c>
      <c r="AD4638">
        <f t="shared" si="650"/>
        <v>4.3280044404827378E-3</v>
      </c>
      <c r="AE4638">
        <f>Sheet2!$B$17+Sheet2!$B$18*'Portfolio allocation'!K4638</f>
        <v>7.1222971102499104E-3</v>
      </c>
      <c r="AF4638">
        <f t="shared" si="656"/>
        <v>-2.7942926697671726E-3</v>
      </c>
      <c r="AH4638" s="2">
        <v>39364</v>
      </c>
      <c r="AI4638">
        <v>4.6520000000000001</v>
      </c>
      <c r="AJ4638">
        <v>4.2300000000000004</v>
      </c>
      <c r="AK4638">
        <v>1.4088499999999999</v>
      </c>
      <c r="AR4638" s="3"/>
    </row>
    <row r="4639" spans="1:44" hidden="1" outlineLevel="1" x14ac:dyDescent="0.2">
      <c r="A4639" s="2">
        <v>39365</v>
      </c>
      <c r="B4639">
        <v>16.670000000000002</v>
      </c>
      <c r="E4639" s="2">
        <v>39365</v>
      </c>
      <c r="F4639">
        <v>1562.47</v>
      </c>
      <c r="G4639">
        <f t="shared" si="651"/>
        <v>-1.7122959460754705E-3</v>
      </c>
      <c r="H4639" s="2">
        <v>39365</v>
      </c>
      <c r="I4639">
        <v>2443.02</v>
      </c>
      <c r="J4639">
        <f t="shared" si="652"/>
        <v>-1.6387212253221595E-3</v>
      </c>
      <c r="K4639">
        <f t="shared" si="648"/>
        <v>-1.8079212253221595E-3</v>
      </c>
      <c r="L4639">
        <v>-5.2735380733680759E-3</v>
      </c>
      <c r="N4639" s="2">
        <v>39365</v>
      </c>
      <c r="O4639">
        <v>30.23</v>
      </c>
      <c r="Q4639" s="2">
        <v>39365</v>
      </c>
      <c r="R4639">
        <v>36295.69</v>
      </c>
      <c r="S4639" s="8">
        <f t="shared" si="653"/>
        <v>4.322419691705548E-3</v>
      </c>
      <c r="T4639" s="9">
        <f t="shared" si="649"/>
        <v>4.1532196917055475E-3</v>
      </c>
      <c r="U4639" s="3">
        <f>Sheet1!$B$17+Sheet1!$B$18*'Portfolio allocation'!K4639</f>
        <v>-1.5862941641519466E-3</v>
      </c>
      <c r="V4639" s="13">
        <f t="shared" si="654"/>
        <v>5.7395138558574942E-3</v>
      </c>
      <c r="W4639" s="13"/>
      <c r="X4639" s="2">
        <v>39365</v>
      </c>
      <c r="Y4639">
        <v>113.30159999999999</v>
      </c>
      <c r="AA4639" s="2">
        <v>39365</v>
      </c>
      <c r="AB4639">
        <v>1491.6</v>
      </c>
      <c r="AC4639">
        <f t="shared" si="655"/>
        <v>2.702375670552204E-3</v>
      </c>
      <c r="AD4639">
        <f t="shared" si="650"/>
        <v>2.533175670552204E-3</v>
      </c>
      <c r="AE4639">
        <f>Sheet2!$B$17+Sheet2!$B$18*'Portfolio allocation'!K4639</f>
        <v>-1.5542626664341403E-3</v>
      </c>
      <c r="AF4639">
        <f t="shared" si="656"/>
        <v>4.0874383369863439E-3</v>
      </c>
      <c r="AH4639" s="2">
        <v>39365</v>
      </c>
      <c r="AI4639">
        <v>4.6509999999999998</v>
      </c>
      <c r="AJ4639">
        <v>4.2300000000000004</v>
      </c>
      <c r="AK4639">
        <v>1.41635</v>
      </c>
      <c r="AR4639" s="3"/>
    </row>
    <row r="4640" spans="1:44" hidden="1" outlineLevel="1" x14ac:dyDescent="0.2">
      <c r="A4640" s="2">
        <v>39366</v>
      </c>
      <c r="B4640">
        <v>18.88</v>
      </c>
      <c r="E4640" s="2">
        <v>39366</v>
      </c>
      <c r="F4640">
        <v>1554.41</v>
      </c>
      <c r="G4640">
        <f t="shared" si="651"/>
        <v>-5.1584990431815525E-3</v>
      </c>
      <c r="H4640" s="2">
        <v>39366</v>
      </c>
      <c r="I4640">
        <v>2430.5500000000002</v>
      </c>
      <c r="J4640">
        <f t="shared" si="652"/>
        <v>-5.1043380733680754E-3</v>
      </c>
      <c r="K4640">
        <f t="shared" si="648"/>
        <v>-5.2735380733680759E-3</v>
      </c>
      <c r="L4640">
        <v>4.5914394519756783E-3</v>
      </c>
      <c r="N4640" s="2">
        <v>39366</v>
      </c>
      <c r="O4640">
        <v>29.91</v>
      </c>
      <c r="Q4640" s="2">
        <v>39366</v>
      </c>
      <c r="R4640">
        <v>35911.47</v>
      </c>
      <c r="S4640" s="8">
        <f t="shared" si="653"/>
        <v>-1.0585829887791109E-2</v>
      </c>
      <c r="T4640" s="9">
        <f t="shared" si="649"/>
        <v>-1.0755029887791109E-2</v>
      </c>
      <c r="U4640" s="3">
        <f>Sheet1!$B$17+Sheet1!$B$18*'Portfolio allocation'!K4640</f>
        <v>-5.5621376426411503E-3</v>
      </c>
      <c r="V4640" s="13">
        <f t="shared" si="654"/>
        <v>-5.1928922451499587E-3</v>
      </c>
      <c r="W4640" s="13"/>
      <c r="X4640" s="2">
        <v>39366</v>
      </c>
      <c r="Y4640">
        <v>112.7572</v>
      </c>
      <c r="AA4640" s="2">
        <v>39366</v>
      </c>
      <c r="AB4640">
        <v>1484.44</v>
      </c>
      <c r="AC4640">
        <f t="shared" si="655"/>
        <v>-4.8002145347276759E-3</v>
      </c>
      <c r="AD4640">
        <f t="shared" si="650"/>
        <v>-4.9690145347276761E-3</v>
      </c>
      <c r="AE4640">
        <f>Sheet2!$B$17+Sheet2!$B$18*'Portfolio allocation'!K4640</f>
        <v>-4.6359775835988918E-3</v>
      </c>
      <c r="AF4640">
        <f t="shared" si="656"/>
        <v>-3.3303695112878434E-4</v>
      </c>
      <c r="AH4640" s="2">
        <v>39366</v>
      </c>
      <c r="AI4640">
        <v>4.6509999999999998</v>
      </c>
      <c r="AJ4640">
        <v>4.22</v>
      </c>
      <c r="AK4640">
        <v>1.4237500000000001</v>
      </c>
      <c r="AR4640" s="3"/>
    </row>
    <row r="4641" spans="1:44" hidden="1" outlineLevel="1" x14ac:dyDescent="0.2">
      <c r="A4641" s="2">
        <v>39367</v>
      </c>
      <c r="B4641">
        <v>17.73</v>
      </c>
      <c r="E4641" s="2">
        <v>39367</v>
      </c>
      <c r="F4641">
        <v>1561.8</v>
      </c>
      <c r="G4641">
        <f t="shared" si="651"/>
        <v>4.7542154257884661E-3</v>
      </c>
      <c r="H4641" s="2">
        <v>39367</v>
      </c>
      <c r="I4641">
        <v>2442.12</v>
      </c>
      <c r="J4641">
        <f t="shared" si="652"/>
        <v>4.7602394519756785E-3</v>
      </c>
      <c r="K4641">
        <f t="shared" si="648"/>
        <v>4.5914394519756783E-3</v>
      </c>
      <c r="L4641">
        <v>-8.5450718818074929E-3</v>
      </c>
      <c r="N4641" s="2">
        <v>39367</v>
      </c>
      <c r="O4641">
        <v>30.17</v>
      </c>
      <c r="Q4641" s="2">
        <v>39367</v>
      </c>
      <c r="R4641">
        <v>36223.65</v>
      </c>
      <c r="S4641" s="8">
        <f t="shared" si="653"/>
        <v>8.6930443114692224E-3</v>
      </c>
      <c r="T4641" s="9">
        <f t="shared" si="649"/>
        <v>8.5242443114692222E-3</v>
      </c>
      <c r="U4641" s="3">
        <f>Sheet1!$B$17+Sheet1!$B$18*'Portfolio allocation'!K4641</f>
        <v>5.7552145862111471E-3</v>
      </c>
      <c r="V4641" s="13">
        <f t="shared" si="654"/>
        <v>2.7690297252580751E-3</v>
      </c>
      <c r="W4641" s="13"/>
      <c r="X4641" s="2">
        <v>39367</v>
      </c>
      <c r="Y4641">
        <v>112.5279</v>
      </c>
      <c r="AA4641" s="2">
        <v>39367</v>
      </c>
      <c r="AB4641">
        <v>1481.42</v>
      </c>
      <c r="AC4641">
        <f t="shared" si="655"/>
        <v>-2.0344372288539914E-3</v>
      </c>
      <c r="AD4641">
        <f t="shared" si="650"/>
        <v>-2.2056372288539912E-3</v>
      </c>
      <c r="AE4641">
        <f>Sheet2!$B$17+Sheet2!$B$18*'Portfolio allocation'!K4641</f>
        <v>4.1362121102757931E-3</v>
      </c>
      <c r="AF4641">
        <f t="shared" si="656"/>
        <v>-6.3418493391297842E-3</v>
      </c>
      <c r="AH4641" s="2">
        <v>39367</v>
      </c>
      <c r="AI4641">
        <v>4.6870000000000003</v>
      </c>
      <c r="AJ4641">
        <v>4.28</v>
      </c>
      <c r="AK4641">
        <v>1.4171499999999999</v>
      </c>
      <c r="AR4641" s="3"/>
    </row>
    <row r="4642" spans="1:44" hidden="1" outlineLevel="1" x14ac:dyDescent="0.2">
      <c r="A4642" s="2">
        <v>39370</v>
      </c>
      <c r="B4642">
        <v>19.25</v>
      </c>
      <c r="E4642" s="2">
        <v>39370</v>
      </c>
      <c r="F4642">
        <v>1548.71</v>
      </c>
      <c r="G4642">
        <f t="shared" si="651"/>
        <v>-8.3813548469714449E-3</v>
      </c>
      <c r="H4642" s="2">
        <v>39370</v>
      </c>
      <c r="I4642">
        <v>2421.67</v>
      </c>
      <c r="J4642">
        <f t="shared" si="652"/>
        <v>-8.3738718818074931E-3</v>
      </c>
      <c r="K4642">
        <f t="shared" si="648"/>
        <v>-8.5450718818074929E-3</v>
      </c>
      <c r="L4642">
        <v>-6.7430464282911707E-3</v>
      </c>
      <c r="N4642" s="2">
        <v>39370</v>
      </c>
      <c r="O4642">
        <v>30.04</v>
      </c>
      <c r="Q4642" s="2">
        <v>39370</v>
      </c>
      <c r="R4642">
        <v>36067.56</v>
      </c>
      <c r="S4642" s="8">
        <f t="shared" si="653"/>
        <v>-4.3090632777206261E-3</v>
      </c>
      <c r="T4642" s="9">
        <f t="shared" si="649"/>
        <v>-4.480263277720626E-3</v>
      </c>
      <c r="U4642" s="3">
        <f>Sheet1!$B$17+Sheet1!$B$18*'Portfolio allocation'!K4642</f>
        <v>-9.3153241393754468E-3</v>
      </c>
      <c r="V4642" s="13">
        <f t="shared" si="654"/>
        <v>4.8350608616548208E-3</v>
      </c>
      <c r="W4642" s="13"/>
      <c r="X4642" s="2">
        <v>39370</v>
      </c>
      <c r="Y4642">
        <v>112.7381</v>
      </c>
      <c r="AA4642" s="2">
        <v>39370</v>
      </c>
      <c r="AB4642">
        <v>1484.19</v>
      </c>
      <c r="AC4642">
        <f t="shared" si="655"/>
        <v>1.8698275978452639E-3</v>
      </c>
      <c r="AD4642">
        <f t="shared" si="650"/>
        <v>1.6966275978452638E-3</v>
      </c>
      <c r="AE4642">
        <f>Sheet2!$B$17+Sheet2!$B$18*'Portfolio allocation'!K4642</f>
        <v>-7.5451089104393776E-3</v>
      </c>
      <c r="AF4642">
        <f t="shared" si="656"/>
        <v>9.2417365082846405E-3</v>
      </c>
      <c r="AH4642" s="2">
        <v>39370</v>
      </c>
      <c r="AI4642">
        <v>4.6790000000000003</v>
      </c>
      <c r="AJ4642">
        <v>4.33</v>
      </c>
      <c r="AK4642">
        <v>1.42245</v>
      </c>
      <c r="AR4642" s="3"/>
    </row>
    <row r="4643" spans="1:44" hidden="1" outlineLevel="1" x14ac:dyDescent="0.2">
      <c r="A4643" s="2">
        <v>39371</v>
      </c>
      <c r="B4643">
        <v>20.02</v>
      </c>
      <c r="E4643" s="2">
        <v>39371</v>
      </c>
      <c r="F4643">
        <v>1538.53</v>
      </c>
      <c r="G4643">
        <f t="shared" si="651"/>
        <v>-6.573212544633944E-3</v>
      </c>
      <c r="H4643" s="2">
        <v>39371</v>
      </c>
      <c r="I4643">
        <v>2405.7600000000002</v>
      </c>
      <c r="J4643">
        <f t="shared" si="652"/>
        <v>-6.5698464282911706E-3</v>
      </c>
      <c r="K4643">
        <f t="shared" si="648"/>
        <v>-6.7430464282911707E-3</v>
      </c>
      <c r="L4643">
        <v>1.6834840117050537E-3</v>
      </c>
      <c r="N4643" s="2">
        <v>39371</v>
      </c>
      <c r="O4643">
        <v>30.32</v>
      </c>
      <c r="Q4643" s="2">
        <v>39371</v>
      </c>
      <c r="R4643">
        <v>36403.74</v>
      </c>
      <c r="S4643" s="8">
        <f t="shared" si="653"/>
        <v>9.3208412213079406E-3</v>
      </c>
      <c r="T4643" s="9">
        <f t="shared" si="649"/>
        <v>9.1476412213079405E-3</v>
      </c>
      <c r="U4643" s="3">
        <f>Sheet1!$B$17+Sheet1!$B$18*'Portfolio allocation'!K4643</f>
        <v>-7.247994869703251E-3</v>
      </c>
      <c r="V4643" s="13">
        <f t="shared" si="654"/>
        <v>1.639563609101119E-2</v>
      </c>
      <c r="W4643" s="13"/>
      <c r="X4643" s="2">
        <v>39371</v>
      </c>
      <c r="Y4643">
        <v>114.2377</v>
      </c>
      <c r="AA4643" s="2">
        <v>39371</v>
      </c>
      <c r="AB4643">
        <v>1503.93</v>
      </c>
      <c r="AC4643">
        <f t="shared" si="655"/>
        <v>1.3300183938714127E-2</v>
      </c>
      <c r="AD4643">
        <f t="shared" si="650"/>
        <v>1.3129783938714128E-2</v>
      </c>
      <c r="AE4643">
        <f>Sheet2!$B$17+Sheet2!$B$18*'Portfolio allocation'!K4643</f>
        <v>-5.9427019033453697E-3</v>
      </c>
      <c r="AF4643">
        <f t="shared" si="656"/>
        <v>1.9072485842059499E-2</v>
      </c>
      <c r="AH4643" s="2">
        <v>39371</v>
      </c>
      <c r="AI4643">
        <v>4.657</v>
      </c>
      <c r="AJ4643">
        <v>4.26</v>
      </c>
      <c r="AK4643">
        <v>1.4156</v>
      </c>
      <c r="AR4643" s="3"/>
    </row>
    <row r="4644" spans="1:44" hidden="1" outlineLevel="1" x14ac:dyDescent="0.2">
      <c r="A4644" s="2">
        <v>39372</v>
      </c>
      <c r="B4644">
        <v>18.54</v>
      </c>
      <c r="E4644" s="2">
        <v>39372</v>
      </c>
      <c r="F4644">
        <v>1541.24</v>
      </c>
      <c r="G4644">
        <f t="shared" si="651"/>
        <v>1.7614216167380903E-3</v>
      </c>
      <c r="H4644" s="2">
        <v>39372</v>
      </c>
      <c r="I4644">
        <v>2410.2199999999998</v>
      </c>
      <c r="J4644">
        <f t="shared" si="652"/>
        <v>1.8538840117050537E-3</v>
      </c>
      <c r="K4644">
        <f t="shared" si="648"/>
        <v>1.6834840117050537E-3</v>
      </c>
      <c r="L4644">
        <v>-8.9462379699771987E-4</v>
      </c>
      <c r="N4644" s="2">
        <v>39372</v>
      </c>
      <c r="O4644">
        <v>31.08</v>
      </c>
      <c r="Q4644" s="2">
        <v>39372</v>
      </c>
      <c r="R4644">
        <v>37316.230000000003</v>
      </c>
      <c r="S4644" s="8">
        <f t="shared" si="653"/>
        <v>2.5065831148118445E-2</v>
      </c>
      <c r="T4644" s="9">
        <f t="shared" si="649"/>
        <v>2.4895431148118444E-2</v>
      </c>
      <c r="U4644" s="3">
        <f>Sheet1!$B$17+Sheet1!$B$18*'Portfolio allocation'!K4644</f>
        <v>2.4191344077412907E-3</v>
      </c>
      <c r="V4644" s="13">
        <f t="shared" si="654"/>
        <v>2.2476296740377152E-2</v>
      </c>
      <c r="W4644" s="13"/>
      <c r="X4644" s="2">
        <v>39372</v>
      </c>
      <c r="Y4644">
        <v>110.5889</v>
      </c>
      <c r="AA4644" s="2">
        <v>39372</v>
      </c>
      <c r="AB4644">
        <v>1455.89</v>
      </c>
      <c r="AC4644">
        <f t="shared" si="655"/>
        <v>-3.1942976069364915E-2</v>
      </c>
      <c r="AD4644">
        <f t="shared" si="650"/>
        <v>-3.2107376069364917E-2</v>
      </c>
      <c r="AE4644">
        <f>Sheet2!$B$17+Sheet2!$B$18*'Portfolio allocation'!K4644</f>
        <v>1.5503839441340862E-3</v>
      </c>
      <c r="AF4644">
        <f t="shared" si="656"/>
        <v>-3.3657760013499002E-2</v>
      </c>
      <c r="AH4644" s="2">
        <v>39372</v>
      </c>
      <c r="AI4644">
        <v>4.5519999999999996</v>
      </c>
      <c r="AJ4644">
        <v>4.1100000000000003</v>
      </c>
      <c r="AK4644">
        <v>1.4196500000000001</v>
      </c>
      <c r="AR4644" s="3"/>
    </row>
    <row r="4645" spans="1:44" hidden="1" outlineLevel="1" x14ac:dyDescent="0.2">
      <c r="A4645" s="2">
        <v>39373</v>
      </c>
      <c r="B4645">
        <v>18.5</v>
      </c>
      <c r="E4645" s="2">
        <v>39373</v>
      </c>
      <c r="F4645">
        <v>1540.08</v>
      </c>
      <c r="G4645">
        <f t="shared" si="651"/>
        <v>-7.5264073084013727E-4</v>
      </c>
      <c r="H4645" s="2">
        <v>39373</v>
      </c>
      <c r="I4645">
        <v>2408.46</v>
      </c>
      <c r="J4645">
        <f t="shared" si="652"/>
        <v>-7.3022379699771989E-4</v>
      </c>
      <c r="K4645">
        <f t="shared" si="648"/>
        <v>-8.9462379699771987E-4</v>
      </c>
      <c r="L4645">
        <v>-2.5770925716848053E-2</v>
      </c>
      <c r="N4645" s="2">
        <v>39373</v>
      </c>
      <c r="O4645">
        <v>31.16</v>
      </c>
      <c r="Q4645" s="2">
        <v>39373</v>
      </c>
      <c r="R4645">
        <v>37412.29</v>
      </c>
      <c r="S4645" s="8">
        <f t="shared" si="653"/>
        <v>2.5742150265446462E-3</v>
      </c>
      <c r="T4645" s="9">
        <f t="shared" si="649"/>
        <v>2.4098150265446463E-3</v>
      </c>
      <c r="U4645" s="3">
        <f>Sheet1!$B$17+Sheet1!$B$18*'Portfolio allocation'!K4645</f>
        <v>-5.3853620834327432E-4</v>
      </c>
      <c r="V4645" s="13">
        <f t="shared" si="654"/>
        <v>2.9483512348879208E-3</v>
      </c>
      <c r="W4645" s="13"/>
      <c r="X4645" s="2">
        <v>39373</v>
      </c>
      <c r="Y4645">
        <v>109.6529</v>
      </c>
      <c r="AA4645" s="2">
        <v>39373</v>
      </c>
      <c r="AB4645">
        <v>1443.57</v>
      </c>
      <c r="AC4645">
        <f t="shared" si="655"/>
        <v>-8.4621777744199322E-3</v>
      </c>
      <c r="AD4645">
        <f t="shared" si="650"/>
        <v>-8.6233777744199325E-3</v>
      </c>
      <c r="AE4645">
        <f>Sheet2!$B$17+Sheet2!$B$18*'Portfolio allocation'!K4645</f>
        <v>-7.4213529284331914E-4</v>
      </c>
      <c r="AF4645">
        <f t="shared" si="656"/>
        <v>-7.8812424815766138E-3</v>
      </c>
      <c r="AH4645" s="2">
        <v>39373</v>
      </c>
      <c r="AI4645">
        <v>4.5010000000000003</v>
      </c>
      <c r="AJ4645">
        <v>4.03</v>
      </c>
      <c r="AK4645">
        <v>1.4279500000000001</v>
      </c>
      <c r="AR4645" s="3"/>
    </row>
    <row r="4646" spans="1:44" hidden="1" outlineLevel="1" x14ac:dyDescent="0.2">
      <c r="A4646" s="2">
        <v>39374</v>
      </c>
      <c r="B4646">
        <v>22.96</v>
      </c>
      <c r="E4646" s="2">
        <v>39374</v>
      </c>
      <c r="F4646">
        <v>1500.63</v>
      </c>
      <c r="G4646">
        <f t="shared" si="651"/>
        <v>-2.5615552438834177E-2</v>
      </c>
      <c r="H4646" s="2">
        <v>39374</v>
      </c>
      <c r="I4646">
        <v>2346.7800000000002</v>
      </c>
      <c r="J4646">
        <f t="shared" si="652"/>
        <v>-2.5609725716848053E-2</v>
      </c>
      <c r="K4646">
        <f t="shared" si="648"/>
        <v>-2.5770925716848053E-2</v>
      </c>
      <c r="L4646">
        <v>3.6587974262604333E-3</v>
      </c>
      <c r="N4646" s="2">
        <v>39374</v>
      </c>
      <c r="O4646">
        <v>30.17</v>
      </c>
      <c r="Q4646" s="2">
        <v>39374</v>
      </c>
      <c r="R4646">
        <v>36223.65</v>
      </c>
      <c r="S4646" s="8">
        <f t="shared" si="653"/>
        <v>-3.1771377801251943E-2</v>
      </c>
      <c r="T4646" s="9">
        <f t="shared" si="649"/>
        <v>-3.1932577801251943E-2</v>
      </c>
      <c r="U4646" s="3">
        <f>Sheet1!$B$17+Sheet1!$B$18*'Portfolio allocation'!K4646</f>
        <v>-2.9077260220125609E-2</v>
      </c>
      <c r="V4646" s="13">
        <f t="shared" si="654"/>
        <v>-2.8553175811263341E-3</v>
      </c>
      <c r="W4646" s="13"/>
      <c r="X4646" s="2">
        <v>39374</v>
      </c>
      <c r="Y4646">
        <v>107.24590000000001</v>
      </c>
      <c r="AA4646" s="2">
        <v>39374</v>
      </c>
      <c r="AB4646">
        <v>1411.88</v>
      </c>
      <c r="AC4646">
        <f t="shared" si="655"/>
        <v>-2.1952520487402594E-2</v>
      </c>
      <c r="AD4646">
        <f t="shared" si="650"/>
        <v>-2.2111720487402595E-2</v>
      </c>
      <c r="AE4646">
        <f>Sheet2!$B$17+Sheet2!$B$18*'Portfolio allocation'!K4646</f>
        <v>-2.2862777611835534E-2</v>
      </c>
      <c r="AF4646">
        <f t="shared" si="656"/>
        <v>7.5105712443293907E-4</v>
      </c>
      <c r="AH4646" s="2">
        <v>39374</v>
      </c>
      <c r="AI4646">
        <v>4.399</v>
      </c>
      <c r="AJ4646">
        <v>3.98</v>
      </c>
      <c r="AK4646">
        <v>1.4250499999999999</v>
      </c>
      <c r="AR4646" s="3"/>
    </row>
    <row r="4647" spans="1:44" hidden="1" outlineLevel="1" x14ac:dyDescent="0.2">
      <c r="A4647" s="2">
        <v>39377</v>
      </c>
      <c r="B4647">
        <v>21.64</v>
      </c>
      <c r="E4647" s="2">
        <v>39377</v>
      </c>
      <c r="F4647">
        <v>1506.33</v>
      </c>
      <c r="G4647">
        <f t="shared" si="651"/>
        <v>3.7984046700385576E-3</v>
      </c>
      <c r="H4647" s="2">
        <v>39377</v>
      </c>
      <c r="I4647">
        <v>2355.7399999999998</v>
      </c>
      <c r="J4647">
        <f t="shared" si="652"/>
        <v>3.8179974262604333E-3</v>
      </c>
      <c r="K4647">
        <f t="shared" si="648"/>
        <v>3.6587974262604333E-3</v>
      </c>
      <c r="L4647">
        <v>8.6377826585277654E-3</v>
      </c>
      <c r="N4647" s="2">
        <v>39377</v>
      </c>
      <c r="O4647">
        <v>30.51</v>
      </c>
      <c r="Q4647" s="2">
        <v>39377</v>
      </c>
      <c r="R4647">
        <v>36631.870000000003</v>
      </c>
      <c r="S4647" s="8">
        <f t="shared" si="653"/>
        <v>1.12694330913643E-2</v>
      </c>
      <c r="T4647" s="9">
        <f t="shared" si="649"/>
        <v>1.11102330913643E-2</v>
      </c>
      <c r="U4647" s="3">
        <f>Sheet1!$B$17+Sheet1!$B$18*'Portfolio allocation'!K4647</f>
        <v>4.6852640180184493E-3</v>
      </c>
      <c r="V4647" s="13">
        <f t="shared" si="654"/>
        <v>6.4249690733458511E-3</v>
      </c>
      <c r="W4647" s="13"/>
      <c r="X4647" s="2">
        <v>39377</v>
      </c>
      <c r="Y4647">
        <v>108.28700000000001</v>
      </c>
      <c r="AA4647" s="2">
        <v>39377</v>
      </c>
      <c r="AB4647">
        <v>1425.59</v>
      </c>
      <c r="AC4647">
        <f t="shared" si="655"/>
        <v>9.7104569793464712E-3</v>
      </c>
      <c r="AD4647">
        <f t="shared" si="650"/>
        <v>9.5484569793464705E-3</v>
      </c>
      <c r="AE4647">
        <f>Sheet2!$B$17+Sheet2!$B$18*'Portfolio allocation'!K4647</f>
        <v>3.3068830271597532E-3</v>
      </c>
      <c r="AF4647">
        <f t="shared" si="656"/>
        <v>6.2415739521867169E-3</v>
      </c>
      <c r="AH4647" s="2">
        <v>39377</v>
      </c>
      <c r="AI4647">
        <v>4.4039999999999999</v>
      </c>
      <c r="AJ4647">
        <v>4.05</v>
      </c>
      <c r="AK4647">
        <v>1.41455</v>
      </c>
      <c r="AR4647" s="3"/>
    </row>
    <row r="4648" spans="1:44" hidden="1" outlineLevel="1" x14ac:dyDescent="0.2">
      <c r="A4648" s="2">
        <v>39378</v>
      </c>
      <c r="B4648">
        <v>20.41</v>
      </c>
      <c r="E4648" s="2">
        <v>39378</v>
      </c>
      <c r="F4648">
        <v>1519.59</v>
      </c>
      <c r="G4648">
        <f t="shared" si="651"/>
        <v>8.8028519647089798E-3</v>
      </c>
      <c r="H4648" s="2">
        <v>39378</v>
      </c>
      <c r="I4648">
        <v>2376.4699999999998</v>
      </c>
      <c r="J4648">
        <f t="shared" si="652"/>
        <v>8.7997826585277661E-3</v>
      </c>
      <c r="K4648">
        <f t="shared" si="648"/>
        <v>8.6377826585277654E-3</v>
      </c>
      <c r="L4648">
        <v>-2.5841629761788557E-3</v>
      </c>
      <c r="N4648" s="2">
        <v>39378</v>
      </c>
      <c r="O4648">
        <v>30.9</v>
      </c>
      <c r="Q4648" s="2">
        <v>39378</v>
      </c>
      <c r="R4648">
        <v>37100.120000000003</v>
      </c>
      <c r="S4648" s="8">
        <f t="shared" si="653"/>
        <v>1.2782585218827247E-2</v>
      </c>
      <c r="T4648" s="9">
        <f t="shared" si="649"/>
        <v>1.2620585218827246E-2</v>
      </c>
      <c r="U4648" s="3">
        <f>Sheet1!$B$17+Sheet1!$B$18*'Portfolio allocation'!K4648</f>
        <v>1.0397282060741747E-2</v>
      </c>
      <c r="V4648" s="13">
        <f t="shared" si="654"/>
        <v>2.2233031580854989E-3</v>
      </c>
      <c r="W4648" s="13"/>
      <c r="X4648" s="2">
        <v>39378</v>
      </c>
      <c r="Y4648">
        <v>109.53830000000001</v>
      </c>
      <c r="AA4648" s="2">
        <v>39378</v>
      </c>
      <c r="AB4648">
        <v>1442.06</v>
      </c>
      <c r="AC4648">
        <f t="shared" si="655"/>
        <v>1.1553111343373557E-2</v>
      </c>
      <c r="AD4648">
        <f t="shared" si="650"/>
        <v>1.1392711343373557E-2</v>
      </c>
      <c r="AE4648">
        <f>Sheet2!$B$17+Sheet2!$B$18*'Portfolio allocation'!K4648</f>
        <v>7.7343237210935984E-3</v>
      </c>
      <c r="AF4648">
        <f t="shared" si="656"/>
        <v>3.6583876222799584E-3</v>
      </c>
      <c r="AH4648" s="2">
        <v>39378</v>
      </c>
      <c r="AI4648">
        <v>4.407</v>
      </c>
      <c r="AJ4648">
        <v>4.01</v>
      </c>
      <c r="AK4648">
        <v>1.42415</v>
      </c>
      <c r="AR4648" s="3"/>
    </row>
    <row r="4649" spans="1:44" hidden="1" outlineLevel="1" x14ac:dyDescent="0.2">
      <c r="A4649" s="2">
        <v>39379</v>
      </c>
      <c r="B4649">
        <v>20.8</v>
      </c>
      <c r="E4649" s="2">
        <v>39379</v>
      </c>
      <c r="F4649">
        <v>1515.88</v>
      </c>
      <c r="G4649">
        <f t="shared" si="651"/>
        <v>-2.441448022163728E-3</v>
      </c>
      <c r="H4649" s="2">
        <v>39379</v>
      </c>
      <c r="I4649">
        <v>2370.71</v>
      </c>
      <c r="J4649">
        <f t="shared" si="652"/>
        <v>-2.4237629761788559E-3</v>
      </c>
      <c r="K4649">
        <f t="shared" si="648"/>
        <v>-2.5841629761788557E-3</v>
      </c>
      <c r="L4649">
        <v>-1.118137201091717E-3</v>
      </c>
      <c r="N4649" s="2">
        <v>39379</v>
      </c>
      <c r="O4649">
        <v>31.25</v>
      </c>
      <c r="Q4649" s="2">
        <v>39379</v>
      </c>
      <c r="R4649">
        <v>37520.36</v>
      </c>
      <c r="S4649" s="8">
        <f t="shared" si="653"/>
        <v>1.1327187081874523E-2</v>
      </c>
      <c r="T4649" s="9">
        <f t="shared" si="649"/>
        <v>1.1166787081874524E-2</v>
      </c>
      <c r="U4649" s="3">
        <f>Sheet1!$B$17+Sheet1!$B$18*'Portfolio allocation'!K4649</f>
        <v>-2.4768183733168449E-3</v>
      </c>
      <c r="V4649" s="13">
        <f t="shared" si="654"/>
        <v>1.3643605455191369E-2</v>
      </c>
      <c r="W4649" s="13"/>
      <c r="X4649" s="2">
        <v>39379</v>
      </c>
      <c r="Y4649">
        <v>107.8858</v>
      </c>
      <c r="AA4649" s="2">
        <v>39379</v>
      </c>
      <c r="AB4649">
        <v>1420.31</v>
      </c>
      <c r="AC4649">
        <f t="shared" si="655"/>
        <v>-1.5082590183487565E-2</v>
      </c>
      <c r="AD4649">
        <f t="shared" si="650"/>
        <v>-1.5238990183487565E-2</v>
      </c>
      <c r="AE4649">
        <f>Sheet2!$B$17+Sheet2!$B$18*'Portfolio allocation'!K4649</f>
        <v>-2.2445166350140711E-3</v>
      </c>
      <c r="AF4649">
        <f t="shared" si="656"/>
        <v>-1.2994473548473493E-2</v>
      </c>
      <c r="AH4649" s="2">
        <v>39379</v>
      </c>
      <c r="AI4649">
        <v>4.3380000000000001</v>
      </c>
      <c r="AJ4649">
        <v>3.91</v>
      </c>
      <c r="AK4649">
        <v>1.4228499999999999</v>
      </c>
      <c r="AR4649" s="3"/>
    </row>
    <row r="4650" spans="1:44" hidden="1" outlineLevel="1" x14ac:dyDescent="0.2">
      <c r="A4650" s="2">
        <v>39380</v>
      </c>
      <c r="B4650">
        <v>21.17</v>
      </c>
      <c r="E4650" s="2">
        <v>39380</v>
      </c>
      <c r="F4650">
        <v>1514.4</v>
      </c>
      <c r="G4650">
        <f t="shared" si="651"/>
        <v>-9.7633058025703434E-4</v>
      </c>
      <c r="H4650" s="2">
        <v>39380</v>
      </c>
      <c r="I4650">
        <v>2368.4299999999998</v>
      </c>
      <c r="J4650">
        <f t="shared" si="652"/>
        <v>-9.617372010917169E-4</v>
      </c>
      <c r="K4650">
        <f t="shared" si="648"/>
        <v>-1.118137201091717E-3</v>
      </c>
      <c r="L4650">
        <v>1.3624081270715429E-2</v>
      </c>
      <c r="N4650" s="2">
        <v>39380</v>
      </c>
      <c r="O4650">
        <v>31.99</v>
      </c>
      <c r="Q4650" s="2">
        <v>39380</v>
      </c>
      <c r="R4650">
        <v>38408.83</v>
      </c>
      <c r="S4650" s="8">
        <f t="shared" si="653"/>
        <v>2.3679676847450315E-2</v>
      </c>
      <c r="T4650" s="9">
        <f t="shared" si="649"/>
        <v>2.3523276847450314E-2</v>
      </c>
      <c r="U4650" s="3">
        <f>Sheet1!$B$17+Sheet1!$B$18*'Portfolio allocation'!K4650</f>
        <v>-7.9495645010286371E-4</v>
      </c>
      <c r="V4650" s="13">
        <f t="shared" si="654"/>
        <v>2.4318233297553178E-2</v>
      </c>
      <c r="W4650" s="13"/>
      <c r="X4650" s="2">
        <v>39380</v>
      </c>
      <c r="Y4650">
        <v>107.7521</v>
      </c>
      <c r="AA4650" s="2">
        <v>39380</v>
      </c>
      <c r="AB4650">
        <v>1418.55</v>
      </c>
      <c r="AC4650">
        <f t="shared" si="655"/>
        <v>-1.2391660975420438E-3</v>
      </c>
      <c r="AD4650">
        <f t="shared" si="650"/>
        <v>-1.3963660975420437E-3</v>
      </c>
      <c r="AE4650">
        <f>Sheet2!$B$17+Sheet2!$B$18*'Portfolio allocation'!K4650</f>
        <v>-9.4088911410637234E-4</v>
      </c>
      <c r="AF4650">
        <f t="shared" si="656"/>
        <v>-4.5547698343567135E-4</v>
      </c>
      <c r="AH4650" s="2">
        <v>39380</v>
      </c>
      <c r="AI4650">
        <v>4.3689999999999998</v>
      </c>
      <c r="AJ4650">
        <v>3.93</v>
      </c>
      <c r="AK4650">
        <v>1.43065</v>
      </c>
      <c r="AR4650" s="3"/>
    </row>
    <row r="4651" spans="1:44" hidden="1" outlineLevel="1" x14ac:dyDescent="0.2">
      <c r="A4651" s="2">
        <v>39381</v>
      </c>
      <c r="B4651">
        <v>19.559999999999999</v>
      </c>
      <c r="E4651" s="2">
        <v>39381</v>
      </c>
      <c r="F4651">
        <v>1535.28</v>
      </c>
      <c r="G4651">
        <f t="shared" si="651"/>
        <v>1.3787638668779634E-2</v>
      </c>
      <c r="H4651" s="2">
        <v>39381</v>
      </c>
      <c r="I4651">
        <v>2401.0700000000002</v>
      </c>
      <c r="J4651">
        <f t="shared" si="652"/>
        <v>1.3781281270715429E-2</v>
      </c>
      <c r="K4651">
        <f t="shared" si="648"/>
        <v>1.3624081270715429E-2</v>
      </c>
      <c r="L4651">
        <v>3.6982139262909971E-3</v>
      </c>
      <c r="N4651" s="2">
        <v>39381</v>
      </c>
      <c r="O4651">
        <v>35.03</v>
      </c>
      <c r="Q4651" s="2">
        <v>39381</v>
      </c>
      <c r="R4651">
        <v>42058.82</v>
      </c>
      <c r="S4651" s="8">
        <f t="shared" si="653"/>
        <v>9.5029970972820621E-2</v>
      </c>
      <c r="T4651" s="9">
        <f t="shared" si="649"/>
        <v>9.4872770972820625E-2</v>
      </c>
      <c r="U4651" s="3">
        <f>Sheet1!$B$17+Sheet1!$B$18*'Portfolio allocation'!K4651</f>
        <v>1.6117690198255347E-2</v>
      </c>
      <c r="V4651" s="13">
        <f t="shared" si="654"/>
        <v>7.8755080774565278E-2</v>
      </c>
      <c r="W4651" s="13"/>
      <c r="X4651" s="2">
        <v>39381</v>
      </c>
      <c r="Y4651">
        <v>108.63079999999999</v>
      </c>
      <c r="AA4651" s="2">
        <v>39381</v>
      </c>
      <c r="AB4651">
        <v>1430.11</v>
      </c>
      <c r="AC4651">
        <f t="shared" si="655"/>
        <v>8.1491664023121135E-3</v>
      </c>
      <c r="AD4651">
        <f t="shared" si="650"/>
        <v>7.990766402312114E-3</v>
      </c>
      <c r="AE4651">
        <f>Sheet2!$B$17+Sheet2!$B$18*'Portfolio allocation'!K4651</f>
        <v>1.2168267659033801E-2</v>
      </c>
      <c r="AF4651">
        <f t="shared" si="656"/>
        <v>-4.1775012567216874E-3</v>
      </c>
      <c r="AH4651" s="2">
        <v>39381</v>
      </c>
      <c r="AI4651">
        <v>4.3959999999999999</v>
      </c>
      <c r="AJ4651">
        <v>3.96</v>
      </c>
      <c r="AK4651">
        <v>1.43865</v>
      </c>
      <c r="AR4651" s="3"/>
    </row>
    <row r="4652" spans="1:44" hidden="1" outlineLevel="1" x14ac:dyDescent="0.2">
      <c r="A4652" s="2">
        <v>39384</v>
      </c>
      <c r="B4652">
        <v>19.87</v>
      </c>
      <c r="E4652" s="2">
        <v>39384</v>
      </c>
      <c r="F4652">
        <v>1540.98</v>
      </c>
      <c r="G4652">
        <f t="shared" si="651"/>
        <v>3.7126778177269948E-3</v>
      </c>
      <c r="H4652" s="2">
        <v>39384</v>
      </c>
      <c r="I4652">
        <v>2410.33</v>
      </c>
      <c r="J4652">
        <f t="shared" si="652"/>
        <v>3.8566139262909971E-3</v>
      </c>
      <c r="K4652">
        <f t="shared" si="648"/>
        <v>3.6982139262909971E-3</v>
      </c>
      <c r="L4652">
        <v>-6.5989523426252597E-3</v>
      </c>
      <c r="N4652" s="2">
        <v>39384</v>
      </c>
      <c r="O4652">
        <v>34.57</v>
      </c>
      <c r="Q4652" s="2">
        <v>39384</v>
      </c>
      <c r="R4652">
        <v>41506.51</v>
      </c>
      <c r="S4652" s="8">
        <f t="shared" si="653"/>
        <v>-1.3131847255819284E-2</v>
      </c>
      <c r="T4652" s="9">
        <f t="shared" si="649"/>
        <v>-1.3290247255819284E-2</v>
      </c>
      <c r="U4652" s="3">
        <f>Sheet1!$B$17+Sheet1!$B$18*'Portfolio allocation'!K4652</f>
        <v>4.7304836258004659E-3</v>
      </c>
      <c r="V4652" s="13">
        <f t="shared" si="654"/>
        <v>-1.8020730881619748E-2</v>
      </c>
      <c r="W4652" s="13"/>
      <c r="X4652" s="2">
        <v>39384</v>
      </c>
      <c r="Y4652">
        <v>109.6529</v>
      </c>
      <c r="AA4652" s="2">
        <v>39384</v>
      </c>
      <c r="AB4652">
        <v>1443.57</v>
      </c>
      <c r="AC4652">
        <f t="shared" si="655"/>
        <v>9.4118634230933029E-3</v>
      </c>
      <c r="AD4652">
        <f t="shared" si="650"/>
        <v>9.2518634230933025E-3</v>
      </c>
      <c r="AE4652">
        <f>Sheet2!$B$17+Sheet2!$B$18*'Portfolio allocation'!K4652</f>
        <v>3.3419331845927955E-3</v>
      </c>
      <c r="AF4652">
        <f t="shared" si="656"/>
        <v>5.9099302385005065E-3</v>
      </c>
      <c r="AH4652" s="2">
        <v>39384</v>
      </c>
      <c r="AI4652">
        <v>4.383</v>
      </c>
      <c r="AJ4652">
        <v>4</v>
      </c>
      <c r="AK4652">
        <v>1.44035</v>
      </c>
      <c r="AR4652" s="3"/>
    </row>
    <row r="4653" spans="1:44" hidden="1" outlineLevel="1" x14ac:dyDescent="0.2">
      <c r="A4653" s="2">
        <v>39385</v>
      </c>
      <c r="B4653">
        <v>21.07</v>
      </c>
      <c r="E4653" s="2">
        <v>39385</v>
      </c>
      <c r="F4653">
        <v>1531.02</v>
      </c>
      <c r="G4653">
        <f t="shared" si="651"/>
        <v>-6.4634193824709696E-3</v>
      </c>
      <c r="H4653" s="2">
        <v>39385</v>
      </c>
      <c r="I4653">
        <v>2394.81</v>
      </c>
      <c r="J4653">
        <f t="shared" si="652"/>
        <v>-6.4389523426252593E-3</v>
      </c>
      <c r="K4653">
        <f t="shared" si="648"/>
        <v>-6.5989523426252597E-3</v>
      </c>
      <c r="L4653">
        <v>1.1891860418154291E-2</v>
      </c>
      <c r="N4653" s="2">
        <v>39385</v>
      </c>
      <c r="O4653">
        <v>35.57</v>
      </c>
      <c r="Q4653" s="2">
        <v>39385</v>
      </c>
      <c r="R4653">
        <v>42707.16</v>
      </c>
      <c r="S4653" s="8">
        <f t="shared" si="653"/>
        <v>2.8926787629217632E-2</v>
      </c>
      <c r="T4653" s="9">
        <f t="shared" si="649"/>
        <v>2.8766787629217631E-2</v>
      </c>
      <c r="U4653" s="3">
        <f>Sheet1!$B$17+Sheet1!$B$18*'Portfolio allocation'!K4653</f>
        <v>-7.0826864827975532E-3</v>
      </c>
      <c r="V4653" s="13">
        <f t="shared" si="654"/>
        <v>3.5849474112015181E-2</v>
      </c>
      <c r="W4653" s="13"/>
      <c r="X4653" s="2">
        <v>39385</v>
      </c>
      <c r="Y4653">
        <v>109.0034</v>
      </c>
      <c r="AA4653" s="2">
        <v>39385</v>
      </c>
      <c r="AB4653">
        <v>1435.02</v>
      </c>
      <c r="AC4653">
        <f t="shared" si="655"/>
        <v>-5.9228163511294563E-3</v>
      </c>
      <c r="AD4653">
        <f t="shared" si="650"/>
        <v>-6.0820163511294562E-3</v>
      </c>
      <c r="AE4653">
        <f>Sheet2!$B$17+Sheet2!$B$18*'Portfolio allocation'!K4653</f>
        <v>-5.8145697661986353E-3</v>
      </c>
      <c r="AF4653">
        <f t="shared" si="656"/>
        <v>-2.6744658493082097E-4</v>
      </c>
      <c r="AH4653" s="2">
        <v>39385</v>
      </c>
      <c r="AI4653">
        <v>4.383</v>
      </c>
      <c r="AJ4653">
        <v>3.98</v>
      </c>
      <c r="AK4653">
        <v>1.44235</v>
      </c>
      <c r="AR4653" s="3"/>
    </row>
    <row r="4654" spans="1:44" hidden="1" outlineLevel="1" x14ac:dyDescent="0.2">
      <c r="A4654" s="2">
        <v>39386</v>
      </c>
      <c r="B4654">
        <v>18.53</v>
      </c>
      <c r="E4654" s="2">
        <v>39386</v>
      </c>
      <c r="F4654">
        <v>1549.38</v>
      </c>
      <c r="G4654">
        <f t="shared" si="651"/>
        <v>1.1992005329780175E-2</v>
      </c>
      <c r="H4654" s="2">
        <v>39386</v>
      </c>
      <c r="I4654">
        <v>2423.67</v>
      </c>
      <c r="J4654">
        <f t="shared" si="652"/>
        <v>1.2051060418154291E-2</v>
      </c>
      <c r="K4654">
        <f t="shared" si="648"/>
        <v>1.1891860418154291E-2</v>
      </c>
      <c r="L4654">
        <v>-2.6345032563013921E-2</v>
      </c>
      <c r="N4654" s="2">
        <v>39386</v>
      </c>
      <c r="O4654">
        <v>36.81</v>
      </c>
      <c r="Q4654" s="2">
        <v>39386</v>
      </c>
      <c r="R4654">
        <v>44195.98</v>
      </c>
      <c r="S4654" s="8">
        <f t="shared" si="653"/>
        <v>3.4861133355624574E-2</v>
      </c>
      <c r="T4654" s="9">
        <f t="shared" si="649"/>
        <v>3.4701933355624576E-2</v>
      </c>
      <c r="U4654" s="3">
        <f>Sheet1!$B$17+Sheet1!$B$18*'Portfolio allocation'!K4654</f>
        <v>1.4130442535882786E-2</v>
      </c>
      <c r="V4654" s="13">
        <f t="shared" si="654"/>
        <v>2.057149081974179E-2</v>
      </c>
      <c r="W4654" s="13"/>
      <c r="X4654" s="2">
        <v>39386</v>
      </c>
      <c r="Y4654">
        <v>110.91370000000001</v>
      </c>
      <c r="AA4654" s="2">
        <v>39386</v>
      </c>
      <c r="AB4654">
        <v>1460.17</v>
      </c>
      <c r="AC4654">
        <f t="shared" si="655"/>
        <v>1.7525888140931922E-2</v>
      </c>
      <c r="AD4654">
        <f t="shared" si="650"/>
        <v>1.7364288140931921E-2</v>
      </c>
      <c r="AE4654">
        <f>Sheet2!$B$17+Sheet2!$B$18*'Portfolio allocation'!K4654</f>
        <v>1.062793268398558E-2</v>
      </c>
      <c r="AF4654">
        <f t="shared" si="656"/>
        <v>6.7363554569463413E-3</v>
      </c>
      <c r="AH4654" s="2">
        <v>39386</v>
      </c>
      <c r="AI4654">
        <v>4.4729999999999999</v>
      </c>
      <c r="AJ4654">
        <v>4.04</v>
      </c>
      <c r="AK4654">
        <v>1.44675</v>
      </c>
      <c r="AR4654" s="3"/>
    </row>
    <row r="4655" spans="1:44" hidden="1" outlineLevel="1" x14ac:dyDescent="0.2">
      <c r="A4655" s="2">
        <v>39387</v>
      </c>
      <c r="B4655">
        <v>23.21</v>
      </c>
      <c r="E4655" s="2">
        <v>39387</v>
      </c>
      <c r="F4655">
        <v>1508.44</v>
      </c>
      <c r="G4655">
        <f t="shared" si="651"/>
        <v>-2.642347261485245E-2</v>
      </c>
      <c r="H4655" s="2">
        <v>39387</v>
      </c>
      <c r="I4655">
        <v>2360.21</v>
      </c>
      <c r="J4655">
        <f t="shared" si="652"/>
        <v>-2.618343256301392E-2</v>
      </c>
      <c r="K4655">
        <f t="shared" si="648"/>
        <v>-2.6345032563013921E-2</v>
      </c>
      <c r="L4655">
        <v>6.9178222446301138E-4</v>
      </c>
      <c r="N4655" s="2">
        <v>39387</v>
      </c>
      <c r="O4655">
        <v>37.06</v>
      </c>
      <c r="Q4655" s="2">
        <v>39387</v>
      </c>
      <c r="R4655">
        <v>44496.14</v>
      </c>
      <c r="S4655" s="8">
        <f t="shared" si="653"/>
        <v>6.7915679208832014E-3</v>
      </c>
      <c r="T4655" s="9">
        <f t="shared" si="649"/>
        <v>6.6299679208832018E-3</v>
      </c>
      <c r="U4655" s="3">
        <f>Sheet1!$B$17+Sheet1!$B$18*'Portfolio allocation'!K4655</f>
        <v>-2.9735890143849458E-2</v>
      </c>
      <c r="V4655" s="13">
        <f t="shared" si="654"/>
        <v>3.6365858064732658E-2</v>
      </c>
      <c r="W4655" s="13"/>
      <c r="X4655" s="2">
        <v>39387</v>
      </c>
      <c r="Y4655">
        <v>108.5544</v>
      </c>
      <c r="AA4655" s="2">
        <v>39387</v>
      </c>
      <c r="AB4655">
        <v>1429.11</v>
      </c>
      <c r="AC4655">
        <f t="shared" si="655"/>
        <v>-2.1271495784737526E-2</v>
      </c>
      <c r="AD4655">
        <f t="shared" si="650"/>
        <v>-2.1427095784737525E-2</v>
      </c>
      <c r="AE4655">
        <f>Sheet2!$B$17+Sheet2!$B$18*'Portfolio allocation'!K4655</f>
        <v>-2.3373288066236557E-2</v>
      </c>
      <c r="AF4655">
        <f t="shared" si="656"/>
        <v>1.9461922814990318E-3</v>
      </c>
      <c r="AH4655" s="2">
        <v>39387</v>
      </c>
      <c r="AI4655">
        <v>4.3529999999999998</v>
      </c>
      <c r="AJ4655">
        <v>3.89</v>
      </c>
      <c r="AK4655">
        <v>1.4434499999999999</v>
      </c>
      <c r="AR4655" s="3"/>
    </row>
    <row r="4656" spans="1:44" hidden="1" outlineLevel="1" x14ac:dyDescent="0.2">
      <c r="A4656" s="2">
        <v>39388</v>
      </c>
      <c r="B4656">
        <v>23.01</v>
      </c>
      <c r="E4656" s="2">
        <v>39388</v>
      </c>
      <c r="F4656">
        <v>1509.65</v>
      </c>
      <c r="G4656">
        <f t="shared" si="651"/>
        <v>8.0215321789389726E-4</v>
      </c>
      <c r="H4656" s="2">
        <v>39388</v>
      </c>
      <c r="I4656">
        <v>2362.21</v>
      </c>
      <c r="J4656">
        <f t="shared" si="652"/>
        <v>8.4738222446301137E-4</v>
      </c>
      <c r="K4656">
        <f t="shared" si="648"/>
        <v>6.9178222446301138E-4</v>
      </c>
      <c r="L4656">
        <v>-5.0263891085043089E-3</v>
      </c>
      <c r="N4656" s="2">
        <v>39388</v>
      </c>
      <c r="O4656">
        <v>37.06</v>
      </c>
      <c r="Q4656" s="2">
        <v>39388</v>
      </c>
      <c r="R4656">
        <v>44496.14</v>
      </c>
      <c r="S4656" s="8">
        <f t="shared" si="653"/>
        <v>0</v>
      </c>
      <c r="T4656" s="9">
        <f t="shared" si="649"/>
        <v>-1.5560000000000001E-4</v>
      </c>
      <c r="U4656" s="3">
        <f>Sheet1!$B$17+Sheet1!$B$18*'Portfolio allocation'!K4656</f>
        <v>1.2814289843516469E-3</v>
      </c>
      <c r="V4656" s="13">
        <f t="shared" si="654"/>
        <v>-1.437028984351647E-3</v>
      </c>
      <c r="W4656" s="13"/>
      <c r="X4656" s="2">
        <v>39388</v>
      </c>
      <c r="Y4656">
        <v>109.45229999999999</v>
      </c>
      <c r="AA4656" s="2">
        <v>39388</v>
      </c>
      <c r="AB4656">
        <v>1440.93</v>
      </c>
      <c r="AC4656">
        <f t="shared" si="655"/>
        <v>8.2708818775323323E-3</v>
      </c>
      <c r="AD4656">
        <f t="shared" si="650"/>
        <v>8.1212818775323325E-3</v>
      </c>
      <c r="AE4656">
        <f>Sheet2!$B$17+Sheet2!$B$18*'Portfolio allocation'!K4656</f>
        <v>6.6853741431762749E-4</v>
      </c>
      <c r="AF4656">
        <f t="shared" si="656"/>
        <v>7.4527444632147052E-3</v>
      </c>
      <c r="AH4656" s="2">
        <v>39388</v>
      </c>
      <c r="AI4656">
        <v>4.3040000000000003</v>
      </c>
      <c r="AJ4656">
        <v>3.74</v>
      </c>
      <c r="AK4656">
        <v>1.44815</v>
      </c>
      <c r="AR4656" s="3"/>
    </row>
    <row r="4657" spans="1:44" hidden="1" outlineLevel="1" x14ac:dyDescent="0.2">
      <c r="A4657" s="2">
        <v>39391</v>
      </c>
      <c r="B4657">
        <v>24.31</v>
      </c>
      <c r="E4657" s="2">
        <v>39391</v>
      </c>
      <c r="F4657">
        <v>1502.17</v>
      </c>
      <c r="G4657">
        <f t="shared" si="651"/>
        <v>-4.9547908455602752E-3</v>
      </c>
      <c r="H4657" s="2">
        <v>39391</v>
      </c>
      <c r="I4657">
        <v>2350.69</v>
      </c>
      <c r="J4657">
        <f t="shared" si="652"/>
        <v>-4.8767891085043091E-3</v>
      </c>
      <c r="K4657">
        <f t="shared" si="648"/>
        <v>-5.0263891085043089E-3</v>
      </c>
      <c r="L4657">
        <v>1.1910142751277329E-2</v>
      </c>
      <c r="N4657" s="2">
        <v>39391</v>
      </c>
      <c r="O4657">
        <v>36.729999999999997</v>
      </c>
      <c r="Q4657" s="2">
        <v>39391</v>
      </c>
      <c r="R4657">
        <v>44099.92</v>
      </c>
      <c r="S4657" s="8">
        <f t="shared" si="653"/>
        <v>-8.9045926230905126E-3</v>
      </c>
      <c r="T4657" s="9">
        <f t="shared" si="649"/>
        <v>-9.0541926230905123E-3</v>
      </c>
      <c r="U4657" s="3">
        <f>Sheet1!$B$17+Sheet1!$B$18*'Portfolio allocation'!K4657</f>
        <v>-5.278602086561713E-3</v>
      </c>
      <c r="V4657" s="13">
        <f t="shared" si="654"/>
        <v>-3.7755905365287994E-3</v>
      </c>
      <c r="W4657" s="13"/>
      <c r="X4657" s="2">
        <v>39391</v>
      </c>
      <c r="Y4657">
        <v>108.3156</v>
      </c>
      <c r="AA4657" s="2">
        <v>39391</v>
      </c>
      <c r="AB4657">
        <v>1425.96</v>
      </c>
      <c r="AC4657">
        <f t="shared" si="655"/>
        <v>-1.0389123690949575E-2</v>
      </c>
      <c r="AD4657">
        <f t="shared" si="650"/>
        <v>-1.0543523690949576E-2</v>
      </c>
      <c r="AE4657">
        <f>Sheet2!$B$17+Sheet2!$B$18*'Portfolio allocation'!K4657</f>
        <v>-4.4162064187016677E-3</v>
      </c>
      <c r="AF4657">
        <f t="shared" si="656"/>
        <v>-6.1273172722479084E-3</v>
      </c>
      <c r="AH4657" s="2">
        <v>39391</v>
      </c>
      <c r="AI4657">
        <v>4.327</v>
      </c>
      <c r="AJ4657">
        <v>3.86</v>
      </c>
      <c r="AK4657">
        <v>1.4470499999999999</v>
      </c>
      <c r="AR4657" s="3"/>
    </row>
    <row r="4658" spans="1:44" hidden="1" outlineLevel="1" x14ac:dyDescent="0.2">
      <c r="A4658" s="2">
        <v>39392</v>
      </c>
      <c r="B4658">
        <v>21.39</v>
      </c>
      <c r="E4658" s="2">
        <v>39392</v>
      </c>
      <c r="F4658">
        <v>1520.27</v>
      </c>
      <c r="G4658">
        <f t="shared" si="651"/>
        <v>1.204923543939751E-2</v>
      </c>
      <c r="H4658" s="2">
        <v>39392</v>
      </c>
      <c r="I4658">
        <v>2379.0500000000002</v>
      </c>
      <c r="J4658">
        <f t="shared" si="652"/>
        <v>1.206454275127733E-2</v>
      </c>
      <c r="K4658">
        <f t="shared" si="648"/>
        <v>1.1910142751277329E-2</v>
      </c>
      <c r="L4658">
        <v>-2.9005052630251695E-2</v>
      </c>
      <c r="N4658" s="2">
        <v>39392</v>
      </c>
      <c r="O4658">
        <v>36.409999999999997</v>
      </c>
      <c r="Q4658" s="2">
        <v>39392</v>
      </c>
      <c r="R4658">
        <v>43715.7</v>
      </c>
      <c r="S4658" s="8">
        <f t="shared" si="653"/>
        <v>-8.7124874602947378E-3</v>
      </c>
      <c r="T4658" s="9">
        <f t="shared" si="649"/>
        <v>-8.8668874602947385E-3</v>
      </c>
      <c r="U4658" s="3">
        <f>Sheet1!$B$17+Sheet1!$B$18*'Portfolio allocation'!K4658</f>
        <v>1.4151416491777473E-2</v>
      </c>
      <c r="V4658" s="13">
        <f t="shared" si="654"/>
        <v>-2.301830395207221E-2</v>
      </c>
      <c r="W4658" s="13"/>
      <c r="X4658" s="2">
        <v>39392</v>
      </c>
      <c r="Y4658">
        <v>108.096</v>
      </c>
      <c r="AA4658" s="2">
        <v>39392</v>
      </c>
      <c r="AB4658">
        <v>1423.07</v>
      </c>
      <c r="AC4658">
        <f t="shared" si="655"/>
        <v>-2.0267048164044343E-3</v>
      </c>
      <c r="AD4658">
        <f t="shared" si="650"/>
        <v>-2.1799048164044344E-3</v>
      </c>
      <c r="AE4658">
        <f>Sheet2!$B$17+Sheet2!$B$18*'Portfolio allocation'!K4658</f>
        <v>1.0644189801023086E-2</v>
      </c>
      <c r="AF4658">
        <f t="shared" si="656"/>
        <v>-1.282409461742752E-2</v>
      </c>
      <c r="AH4658" s="2">
        <v>39392</v>
      </c>
      <c r="AI4658">
        <v>4.3659999999999997</v>
      </c>
      <c r="AJ4658">
        <v>3.83</v>
      </c>
      <c r="AK4658">
        <v>1.4551000000000001</v>
      </c>
      <c r="AR4658" s="3"/>
    </row>
    <row r="4659" spans="1:44" hidden="1" outlineLevel="1" x14ac:dyDescent="0.2">
      <c r="A4659" s="2">
        <v>39393</v>
      </c>
      <c r="B4659">
        <v>26.49</v>
      </c>
      <c r="E4659" s="2">
        <v>39393</v>
      </c>
      <c r="F4659">
        <v>1475.62</v>
      </c>
      <c r="G4659">
        <f t="shared" si="651"/>
        <v>-2.9369782999072558E-2</v>
      </c>
      <c r="H4659" s="2">
        <v>39393</v>
      </c>
      <c r="I4659">
        <v>2310.41</v>
      </c>
      <c r="J4659">
        <f t="shared" si="652"/>
        <v>-2.8851852630251695E-2</v>
      </c>
      <c r="K4659">
        <f t="shared" si="648"/>
        <v>-2.9005052630251695E-2</v>
      </c>
      <c r="L4659">
        <v>-6.8077304201414484E-4</v>
      </c>
      <c r="N4659" s="2">
        <v>39393</v>
      </c>
      <c r="O4659">
        <v>35.520000000000003</v>
      </c>
      <c r="Q4659" s="2">
        <v>39393</v>
      </c>
      <c r="R4659">
        <v>42647.13</v>
      </c>
      <c r="S4659" s="8">
        <f t="shared" si="653"/>
        <v>-2.4443620941675404E-2</v>
      </c>
      <c r="T4659" s="9">
        <f t="shared" si="649"/>
        <v>-2.4596820941675403E-2</v>
      </c>
      <c r="U4659" s="3">
        <f>Sheet1!$B$17+Sheet1!$B$18*'Portfolio allocation'!K4659</f>
        <v>-3.2787532578858067E-2</v>
      </c>
      <c r="V4659" s="13">
        <f t="shared" si="654"/>
        <v>8.1907116371826641E-3</v>
      </c>
      <c r="W4659" s="13"/>
      <c r="X4659" s="2">
        <v>39393</v>
      </c>
      <c r="Y4659">
        <v>106.0997</v>
      </c>
      <c r="AA4659" s="2">
        <v>39393</v>
      </c>
      <c r="AB4659">
        <v>1401.82</v>
      </c>
      <c r="AC4659">
        <f t="shared" si="655"/>
        <v>-1.4932505077051683E-2</v>
      </c>
      <c r="AD4659">
        <f t="shared" si="650"/>
        <v>-1.5080905077051683E-2</v>
      </c>
      <c r="AE4659">
        <f>Sheet2!$B$17+Sheet2!$B$18*'Portfolio allocation'!K4659</f>
        <v>-2.5738645773274005E-2</v>
      </c>
      <c r="AF4659">
        <f t="shared" si="656"/>
        <v>1.0657740696222322E-2</v>
      </c>
      <c r="AH4659" s="2">
        <v>39393</v>
      </c>
      <c r="AI4659">
        <v>4.3230000000000004</v>
      </c>
      <c r="AJ4659">
        <v>3.71</v>
      </c>
      <c r="AK4659">
        <v>1.4664999999999999</v>
      </c>
      <c r="AR4659" s="3"/>
    </row>
    <row r="4660" spans="1:44" hidden="1" outlineLevel="1" x14ac:dyDescent="0.2">
      <c r="A4660" s="2">
        <v>39394</v>
      </c>
      <c r="B4660">
        <v>26.16</v>
      </c>
      <c r="E4660" s="2">
        <v>39394</v>
      </c>
      <c r="F4660">
        <v>1474.77</v>
      </c>
      <c r="G4660">
        <f t="shared" si="651"/>
        <v>-5.7602905897180534E-4</v>
      </c>
      <c r="H4660" s="2">
        <v>39394</v>
      </c>
      <c r="I4660">
        <v>2309.1799999999998</v>
      </c>
      <c r="J4660">
        <f t="shared" si="652"/>
        <v>-5.3237304201414481E-4</v>
      </c>
      <c r="K4660">
        <f t="shared" si="648"/>
        <v>-6.8077304201414484E-4</v>
      </c>
      <c r="L4660">
        <v>-1.4400542873227517E-2</v>
      </c>
      <c r="N4660" s="2">
        <v>39394</v>
      </c>
      <c r="O4660">
        <v>34.74</v>
      </c>
      <c r="Q4660" s="2">
        <v>39394</v>
      </c>
      <c r="R4660">
        <v>41710.620000000003</v>
      </c>
      <c r="S4660" s="8">
        <f t="shared" si="653"/>
        <v>-2.1959508177924136E-2</v>
      </c>
      <c r="T4660" s="9">
        <f t="shared" si="649"/>
        <v>-2.2107908177924136E-2</v>
      </c>
      <c r="U4660" s="3">
        <f>Sheet1!$B$17+Sheet1!$B$18*'Portfolio allocation'!K4660</f>
        <v>-2.9320120252725494E-4</v>
      </c>
      <c r="V4660" s="13">
        <f t="shared" si="654"/>
        <v>-2.1814706975396881E-2</v>
      </c>
      <c r="W4660" s="13"/>
      <c r="X4660" s="2">
        <v>39394</v>
      </c>
      <c r="Y4660">
        <v>101.35250000000001</v>
      </c>
      <c r="AA4660" s="2">
        <v>39394</v>
      </c>
      <c r="AB4660">
        <v>1339.1</v>
      </c>
      <c r="AC4660">
        <f t="shared" si="655"/>
        <v>-4.4741835613702263E-2</v>
      </c>
      <c r="AD4660">
        <f t="shared" si="650"/>
        <v>-4.4886235613702266E-2</v>
      </c>
      <c r="AE4660">
        <f>Sheet2!$B$17+Sheet2!$B$18*'Portfolio allocation'!K4660</f>
        <v>-5.5197374568572756E-4</v>
      </c>
      <c r="AF4660">
        <f t="shared" si="656"/>
        <v>-4.433426186801654E-2</v>
      </c>
      <c r="AH4660" s="2">
        <v>39394</v>
      </c>
      <c r="AI4660">
        <v>4.28</v>
      </c>
      <c r="AJ4660">
        <v>3.61</v>
      </c>
      <c r="AK4660">
        <v>1.46885</v>
      </c>
      <c r="AR4660" s="3"/>
    </row>
    <row r="4661" spans="1:44" hidden="1" outlineLevel="1" x14ac:dyDescent="0.2">
      <c r="A4661" s="2">
        <v>39395</v>
      </c>
      <c r="B4661">
        <v>28.5</v>
      </c>
      <c r="E4661" s="2">
        <v>39395</v>
      </c>
      <c r="F4661">
        <v>1453.7</v>
      </c>
      <c r="G4661">
        <f t="shared" si="651"/>
        <v>-1.4286973561979166E-2</v>
      </c>
      <c r="H4661" s="2">
        <v>39395</v>
      </c>
      <c r="I4661">
        <v>2276.2600000000002</v>
      </c>
      <c r="J4661">
        <f t="shared" si="652"/>
        <v>-1.4256142873227517E-2</v>
      </c>
      <c r="K4661">
        <f t="shared" si="648"/>
        <v>-1.4400542873227517E-2</v>
      </c>
      <c r="L4661">
        <v>-1.0128478261710041E-2</v>
      </c>
      <c r="N4661" s="2">
        <v>39395</v>
      </c>
      <c r="O4661">
        <v>33.729999999999997</v>
      </c>
      <c r="Q4661" s="2">
        <v>39395</v>
      </c>
      <c r="R4661">
        <v>40497.96</v>
      </c>
      <c r="S4661" s="8">
        <f t="shared" si="653"/>
        <v>-2.9073171293066413E-2</v>
      </c>
      <c r="T4661" s="9">
        <f t="shared" si="649"/>
        <v>-2.9217571293066413E-2</v>
      </c>
      <c r="U4661" s="3">
        <f>Sheet1!$B$17+Sheet1!$B$18*'Portfolio allocation'!K4661</f>
        <v>-1.6032868858101828E-2</v>
      </c>
      <c r="V4661" s="13">
        <f t="shared" si="654"/>
        <v>-1.3184702434964585E-2</v>
      </c>
      <c r="W4661" s="13"/>
      <c r="X4661" s="2">
        <v>39395</v>
      </c>
      <c r="Y4661">
        <v>95.759</v>
      </c>
      <c r="AA4661" s="2">
        <v>39395</v>
      </c>
      <c r="AB4661">
        <v>1265.2</v>
      </c>
      <c r="AC4661">
        <f t="shared" si="655"/>
        <v>-5.518631916959138E-2</v>
      </c>
      <c r="AD4661">
        <f t="shared" si="650"/>
        <v>-5.5329119169591379E-2</v>
      </c>
      <c r="AE4661">
        <f>Sheet2!$B$17+Sheet2!$B$18*'Portfolio allocation'!K4661</f>
        <v>-1.2751943102585907E-2</v>
      </c>
      <c r="AF4661">
        <f t="shared" si="656"/>
        <v>-4.2577176067005472E-2</v>
      </c>
      <c r="AH4661" s="2">
        <v>39395</v>
      </c>
      <c r="AI4661">
        <v>4.2130000000000001</v>
      </c>
      <c r="AJ4661">
        <v>3.57</v>
      </c>
      <c r="AK4661">
        <v>1.4678500000000001</v>
      </c>
      <c r="AR4661" s="3"/>
    </row>
    <row r="4662" spans="1:44" hidden="1" outlineLevel="1" x14ac:dyDescent="0.2">
      <c r="A4662" s="2">
        <v>39398</v>
      </c>
      <c r="B4662">
        <v>31.09</v>
      </c>
      <c r="E4662" s="2">
        <v>39398</v>
      </c>
      <c r="F4662">
        <v>1439.18</v>
      </c>
      <c r="G4662">
        <f t="shared" si="651"/>
        <v>-9.9883057026897148E-3</v>
      </c>
      <c r="H4662" s="2">
        <v>39398</v>
      </c>
      <c r="I4662">
        <v>2253.5300000000002</v>
      </c>
      <c r="J4662">
        <f t="shared" si="652"/>
        <v>-9.9856782617100404E-3</v>
      </c>
      <c r="K4662">
        <f t="shared" si="648"/>
        <v>-1.0128478261710041E-2</v>
      </c>
      <c r="L4662">
        <v>2.9291021604327505E-2</v>
      </c>
      <c r="N4662" s="2">
        <v>39398</v>
      </c>
      <c r="O4662">
        <v>33.380000000000003</v>
      </c>
      <c r="Q4662" s="2">
        <v>39398</v>
      </c>
      <c r="R4662">
        <v>40077.730000000003</v>
      </c>
      <c r="S4662" s="8">
        <f t="shared" si="653"/>
        <v>-1.0376572054493494E-2</v>
      </c>
      <c r="T4662" s="9">
        <f t="shared" si="649"/>
        <v>-1.0519372054493494E-2</v>
      </c>
      <c r="U4662" s="3">
        <f>Sheet1!$B$17+Sheet1!$B$18*'Portfolio allocation'!K4662</f>
        <v>-1.1131848067253793E-2</v>
      </c>
      <c r="V4662" s="13">
        <f t="shared" si="654"/>
        <v>6.1247601276029871E-4</v>
      </c>
      <c r="W4662" s="13"/>
      <c r="X4662" s="2">
        <v>39398</v>
      </c>
      <c r="Y4662">
        <v>96.901399999999995</v>
      </c>
      <c r="AA4662" s="2">
        <v>39398</v>
      </c>
      <c r="AB4662">
        <v>1280.29</v>
      </c>
      <c r="AC4662">
        <f t="shared" si="655"/>
        <v>1.1926968068289634E-2</v>
      </c>
      <c r="AD4662">
        <f t="shared" si="650"/>
        <v>1.1784168068289634E-2</v>
      </c>
      <c r="AE4662">
        <f>Sheet2!$B$17+Sheet2!$B$18*'Portfolio allocation'!K4662</f>
        <v>-8.9531142597990086E-3</v>
      </c>
      <c r="AF4662">
        <f t="shared" si="656"/>
        <v>2.0737282328088642E-2</v>
      </c>
      <c r="AH4662" s="2">
        <v>39398</v>
      </c>
      <c r="AI4662">
        <v>4.21</v>
      </c>
      <c r="AJ4662">
        <v>3.57</v>
      </c>
      <c r="AK4662">
        <v>1.4536500000000001</v>
      </c>
      <c r="AR4662" s="3"/>
    </row>
    <row r="4663" spans="1:44" hidden="1" outlineLevel="1" x14ac:dyDescent="0.2">
      <c r="A4663" s="2">
        <v>39399</v>
      </c>
      <c r="B4663">
        <v>24.1</v>
      </c>
      <c r="E4663" s="2">
        <v>39399</v>
      </c>
      <c r="F4663">
        <v>1481.05</v>
      </c>
      <c r="G4663">
        <f t="shared" si="651"/>
        <v>2.9092955710890767E-2</v>
      </c>
      <c r="H4663" s="2">
        <v>39399</v>
      </c>
      <c r="I4663">
        <v>2319.86</v>
      </c>
      <c r="J4663">
        <f t="shared" si="652"/>
        <v>2.9433821604327504E-2</v>
      </c>
      <c r="K4663">
        <f t="shared" si="648"/>
        <v>2.9291021604327505E-2</v>
      </c>
      <c r="L4663">
        <v>-6.9579558214720588E-3</v>
      </c>
      <c r="N4663" s="2">
        <v>39399</v>
      </c>
      <c r="O4663">
        <v>34.46</v>
      </c>
      <c r="Q4663" s="2">
        <v>39399</v>
      </c>
      <c r="R4663">
        <v>41506.51</v>
      </c>
      <c r="S4663" s="8">
        <f t="shared" si="653"/>
        <v>3.5650222704729062E-2</v>
      </c>
      <c r="T4663" s="9">
        <f t="shared" si="649"/>
        <v>3.5507422704729064E-2</v>
      </c>
      <c r="U4663" s="3">
        <f>Sheet1!$B$17+Sheet1!$B$18*'Portfolio allocation'!K4663</f>
        <v>3.4091201202044702E-2</v>
      </c>
      <c r="V4663" s="13">
        <f t="shared" si="654"/>
        <v>1.4162215026843616E-3</v>
      </c>
      <c r="W4663" s="13"/>
      <c r="X4663" s="2">
        <v>39399</v>
      </c>
      <c r="Y4663">
        <v>100.5501</v>
      </c>
      <c r="AA4663" s="2">
        <v>39399</v>
      </c>
      <c r="AB4663">
        <v>1328.5</v>
      </c>
      <c r="AC4663">
        <f t="shared" si="655"/>
        <v>3.7655531168719669E-2</v>
      </c>
      <c r="AD4663">
        <f t="shared" si="650"/>
        <v>3.7508331168719669E-2</v>
      </c>
      <c r="AE4663">
        <f>Sheet2!$B$17+Sheet2!$B$18*'Portfolio allocation'!K4663</f>
        <v>2.6099710703479304E-2</v>
      </c>
      <c r="AF4663">
        <f t="shared" si="656"/>
        <v>1.1408620465240365E-2</v>
      </c>
      <c r="AH4663" s="2">
        <v>39399</v>
      </c>
      <c r="AI4663">
        <v>4.2619999999999996</v>
      </c>
      <c r="AJ4663">
        <v>3.68</v>
      </c>
      <c r="AK4663">
        <v>1.46025</v>
      </c>
      <c r="AR4663" s="3"/>
    </row>
    <row r="4664" spans="1:44" hidden="1" outlineLevel="1" x14ac:dyDescent="0.2">
      <c r="A4664" s="2">
        <v>39400</v>
      </c>
      <c r="B4664">
        <v>25.94</v>
      </c>
      <c r="E4664" s="2">
        <v>39400</v>
      </c>
      <c r="F4664">
        <v>1470.58</v>
      </c>
      <c r="G4664">
        <f t="shared" si="651"/>
        <v>-7.0693089362277028E-3</v>
      </c>
      <c r="H4664" s="2">
        <v>39400</v>
      </c>
      <c r="I4664">
        <v>2304.06</v>
      </c>
      <c r="J4664">
        <f t="shared" si="652"/>
        <v>-6.8107558214720587E-3</v>
      </c>
      <c r="K4664">
        <f t="shared" si="648"/>
        <v>-6.9579558214720588E-3</v>
      </c>
      <c r="L4664">
        <v>-1.330971969479957E-2</v>
      </c>
      <c r="N4664" s="2">
        <v>39400</v>
      </c>
      <c r="O4664">
        <v>33.93</v>
      </c>
      <c r="Q4664" s="2">
        <v>39400</v>
      </c>
      <c r="R4664">
        <v>40868.129999999997</v>
      </c>
      <c r="S4664" s="8">
        <f t="shared" si="653"/>
        <v>-1.5380237943397379E-2</v>
      </c>
      <c r="T4664" s="9">
        <f t="shared" si="649"/>
        <v>-1.5527437943397379E-2</v>
      </c>
      <c r="U4664" s="3">
        <f>Sheet1!$B$17+Sheet1!$B$18*'Portfolio allocation'!K4664</f>
        <v>-7.4945443720886885E-3</v>
      </c>
      <c r="V4664" s="13">
        <f t="shared" si="654"/>
        <v>-8.0328935713086906E-3</v>
      </c>
      <c r="W4664" s="13"/>
      <c r="X4664" s="2">
        <v>39400</v>
      </c>
      <c r="Y4664">
        <v>98.802199999999999</v>
      </c>
      <c r="AA4664" s="2">
        <v>39400</v>
      </c>
      <c r="AB4664">
        <v>1305.4100000000001</v>
      </c>
      <c r="AC4664">
        <f t="shared" si="655"/>
        <v>-1.7380504328189605E-2</v>
      </c>
      <c r="AD4664">
        <f t="shared" si="650"/>
        <v>-1.7526504328189606E-2</v>
      </c>
      <c r="AE4664">
        <f>Sheet2!$B$17+Sheet2!$B$18*'Portfolio allocation'!K4664</f>
        <v>-6.1338048185963154E-3</v>
      </c>
      <c r="AF4664">
        <f t="shared" si="656"/>
        <v>-1.139269950959329E-2</v>
      </c>
      <c r="AH4664" s="2">
        <v>39400</v>
      </c>
      <c r="AI4664">
        <v>4.2610000000000001</v>
      </c>
      <c r="AJ4664">
        <v>3.65</v>
      </c>
      <c r="AK4664">
        <v>1.46905</v>
      </c>
      <c r="AR4664" s="3"/>
    </row>
    <row r="4665" spans="1:44" hidden="1" outlineLevel="1" x14ac:dyDescent="0.2">
      <c r="A4665" s="2">
        <v>39401</v>
      </c>
      <c r="B4665">
        <v>28.06</v>
      </c>
      <c r="E4665" s="2">
        <v>39401</v>
      </c>
      <c r="F4665">
        <v>1451.15</v>
      </c>
      <c r="G4665">
        <f t="shared" si="651"/>
        <v>-1.3212473989854256E-2</v>
      </c>
      <c r="H4665" s="2">
        <v>39401</v>
      </c>
      <c r="I4665">
        <v>2273.73</v>
      </c>
      <c r="J4665">
        <f t="shared" si="652"/>
        <v>-1.3163719694799569E-2</v>
      </c>
      <c r="K4665">
        <f t="shared" si="648"/>
        <v>-1.330971969479957E-2</v>
      </c>
      <c r="L4665">
        <v>5.1116831338813458E-3</v>
      </c>
      <c r="N4665" s="2">
        <v>39401</v>
      </c>
      <c r="O4665">
        <v>33.76</v>
      </c>
      <c r="Q4665" s="2">
        <v>39401</v>
      </c>
      <c r="R4665">
        <v>40663.379999999997</v>
      </c>
      <c r="S4665" s="8">
        <f t="shared" si="653"/>
        <v>-5.010016362383074E-3</v>
      </c>
      <c r="T4665" s="9">
        <f t="shared" si="649"/>
        <v>-5.1560163623830743E-3</v>
      </c>
      <c r="U4665" s="3">
        <f>Sheet1!$B$17+Sheet1!$B$18*'Portfolio allocation'!K4665</f>
        <v>-1.4781448862673597E-2</v>
      </c>
      <c r="V4665" s="13">
        <f t="shared" si="654"/>
        <v>9.6254325002905223E-3</v>
      </c>
      <c r="W4665" s="13"/>
      <c r="X4665" s="2">
        <v>39401</v>
      </c>
      <c r="Y4665">
        <v>98.954999999999998</v>
      </c>
      <c r="AA4665" s="2">
        <v>39401</v>
      </c>
      <c r="AB4665">
        <v>1307.42</v>
      </c>
      <c r="AC4665">
        <f t="shared" si="655"/>
        <v>1.5397461333988005E-3</v>
      </c>
      <c r="AD4665">
        <f t="shared" si="650"/>
        <v>1.4001461333988006E-3</v>
      </c>
      <c r="AE4665">
        <f>Sheet2!$B$17+Sheet2!$B$18*'Portfolio allocation'!K4665</f>
        <v>-1.178195530291154E-2</v>
      </c>
      <c r="AF4665">
        <f t="shared" si="656"/>
        <v>1.318210143631034E-2</v>
      </c>
      <c r="AH4665" s="2">
        <v>39401</v>
      </c>
      <c r="AI4665">
        <v>4.1539999999999999</v>
      </c>
      <c r="AJ4665">
        <v>3.49</v>
      </c>
      <c r="AK4665">
        <v>1.46275</v>
      </c>
      <c r="AR4665" s="3"/>
    </row>
    <row r="4666" spans="1:44" hidden="1" outlineLevel="1" x14ac:dyDescent="0.2">
      <c r="A4666" s="2">
        <v>39402</v>
      </c>
      <c r="B4666">
        <v>25.49</v>
      </c>
      <c r="E4666" s="2">
        <v>39402</v>
      </c>
      <c r="F4666">
        <v>1458.74</v>
      </c>
      <c r="G4666">
        <f t="shared" si="651"/>
        <v>5.2303345622437547E-3</v>
      </c>
      <c r="H4666" s="2">
        <v>39402</v>
      </c>
      <c r="I4666">
        <v>2285.67</v>
      </c>
      <c r="J4666">
        <f t="shared" si="652"/>
        <v>5.2512831338813459E-3</v>
      </c>
      <c r="K4666">
        <f t="shared" si="648"/>
        <v>5.1116831338813458E-3</v>
      </c>
      <c r="L4666">
        <v>-1.7578687882327731E-2</v>
      </c>
      <c r="N4666" s="2">
        <v>39402</v>
      </c>
      <c r="O4666">
        <v>34.090000000000003</v>
      </c>
      <c r="Q4666" s="2">
        <v>39402</v>
      </c>
      <c r="R4666">
        <v>41060.86</v>
      </c>
      <c r="S4666" s="8">
        <f t="shared" si="653"/>
        <v>9.7748883639285911E-3</v>
      </c>
      <c r="T4666" s="9">
        <f t="shared" si="649"/>
        <v>9.6352883639285909E-3</v>
      </c>
      <c r="U4666" s="3">
        <f>Sheet1!$B$17+Sheet1!$B$18*'Portfolio allocation'!K4666</f>
        <v>6.3520513228215812E-3</v>
      </c>
      <c r="V4666" s="13">
        <f t="shared" si="654"/>
        <v>3.2832370411070098E-3</v>
      </c>
      <c r="W4666" s="13"/>
      <c r="X4666" s="2">
        <v>39402</v>
      </c>
      <c r="Y4666">
        <v>100.0917</v>
      </c>
      <c r="AA4666" s="2">
        <v>39402</v>
      </c>
      <c r="AB4666">
        <v>1322.44</v>
      </c>
      <c r="AC4666">
        <f t="shared" si="655"/>
        <v>1.1488274617184935E-2</v>
      </c>
      <c r="AD4666">
        <f t="shared" si="650"/>
        <v>1.1348674617184935E-2</v>
      </c>
      <c r="AE4666">
        <f>Sheet2!$B$17+Sheet2!$B$18*'Portfolio allocation'!K4666</f>
        <v>4.5988260648430427E-3</v>
      </c>
      <c r="AF4666">
        <f t="shared" si="656"/>
        <v>6.749848552341892E-3</v>
      </c>
      <c r="AH4666" s="2">
        <v>39402</v>
      </c>
      <c r="AI4666">
        <v>4.1509999999999998</v>
      </c>
      <c r="AJ4666">
        <v>3.49</v>
      </c>
      <c r="AK4666">
        <v>1.4632499999999999</v>
      </c>
      <c r="AR4666" s="3"/>
    </row>
    <row r="4667" spans="1:44" hidden="1" outlineLevel="1" x14ac:dyDescent="0.2">
      <c r="A4667" s="2">
        <v>39405</v>
      </c>
      <c r="B4667">
        <v>26.01</v>
      </c>
      <c r="E4667" s="2">
        <v>39405</v>
      </c>
      <c r="F4667">
        <v>1433.27</v>
      </c>
      <c r="G4667">
        <f t="shared" si="651"/>
        <v>-1.7460273935039794E-2</v>
      </c>
      <c r="H4667" s="2">
        <v>39405</v>
      </c>
      <c r="I4667">
        <v>2245.81</v>
      </c>
      <c r="J4667">
        <f t="shared" si="652"/>
        <v>-1.7439087882327731E-2</v>
      </c>
      <c r="K4667">
        <f t="shared" si="648"/>
        <v>-1.7578687882327731E-2</v>
      </c>
      <c r="L4667">
        <v>4.4090438941852316E-3</v>
      </c>
      <c r="N4667" s="2">
        <v>39405</v>
      </c>
      <c r="O4667">
        <v>33.96</v>
      </c>
      <c r="Q4667" s="2">
        <v>39405</v>
      </c>
      <c r="R4667">
        <v>40904.269999999997</v>
      </c>
      <c r="S4667" s="8">
        <f t="shared" si="653"/>
        <v>-3.8136074110479701E-3</v>
      </c>
      <c r="T4667" s="9">
        <f t="shared" si="649"/>
        <v>-3.9532074110479702E-3</v>
      </c>
      <c r="U4667" s="3">
        <f>Sheet1!$B$17+Sheet1!$B$18*'Portfolio allocation'!K4667</f>
        <v>-1.967891735744727E-2</v>
      </c>
      <c r="V4667" s="13">
        <f t="shared" si="654"/>
        <v>1.57257099463993E-2</v>
      </c>
      <c r="W4667" s="13"/>
      <c r="X4667" s="2">
        <v>39405</v>
      </c>
      <c r="Y4667">
        <v>97.636899999999997</v>
      </c>
      <c r="AA4667" s="2">
        <v>39405</v>
      </c>
      <c r="AB4667">
        <v>1290.01</v>
      </c>
      <c r="AC4667">
        <f t="shared" si="655"/>
        <v>-2.4522851698375758E-2</v>
      </c>
      <c r="AD4667">
        <f t="shared" si="650"/>
        <v>-2.4660051698375759E-2</v>
      </c>
      <c r="AE4667">
        <f>Sheet2!$B$17+Sheet2!$B$18*'Portfolio allocation'!K4667</f>
        <v>-1.5578030726490217E-2</v>
      </c>
      <c r="AF4667">
        <f t="shared" si="656"/>
        <v>-9.0820209718855422E-3</v>
      </c>
      <c r="AH4667" s="2">
        <v>39405</v>
      </c>
      <c r="AI4667">
        <v>4.077</v>
      </c>
      <c r="AJ4667">
        <v>3.43</v>
      </c>
      <c r="AK4667">
        <v>1.4654499999999999</v>
      </c>
      <c r="AR4667" s="3"/>
    </row>
    <row r="4668" spans="1:44" hidden="1" outlineLevel="1" x14ac:dyDescent="0.2">
      <c r="A4668" s="2">
        <v>39406</v>
      </c>
      <c r="B4668">
        <v>24.88</v>
      </c>
      <c r="E4668" s="2">
        <v>39406</v>
      </c>
      <c r="F4668">
        <v>1439.7</v>
      </c>
      <c r="G4668">
        <f t="shared" si="651"/>
        <v>4.4862447410467521E-3</v>
      </c>
      <c r="H4668" s="2">
        <v>39406</v>
      </c>
      <c r="I4668">
        <v>2256.02</v>
      </c>
      <c r="J4668">
        <f t="shared" si="652"/>
        <v>4.5462438941852312E-3</v>
      </c>
      <c r="K4668">
        <f t="shared" si="648"/>
        <v>4.4090438941852316E-3</v>
      </c>
      <c r="L4668">
        <v>-1.6005886231504961E-2</v>
      </c>
      <c r="N4668" s="2">
        <v>39406</v>
      </c>
      <c r="O4668">
        <v>34.58</v>
      </c>
      <c r="Q4668" s="2">
        <v>39406</v>
      </c>
      <c r="R4668">
        <v>41651.040000000001</v>
      </c>
      <c r="S4668" s="8">
        <f t="shared" si="653"/>
        <v>1.8256529208319883E-2</v>
      </c>
      <c r="T4668" s="9">
        <f t="shared" si="649"/>
        <v>1.8119329208319882E-2</v>
      </c>
      <c r="U4668" s="3">
        <f>Sheet1!$B$17+Sheet1!$B$18*'Portfolio allocation'!K4668</f>
        <v>5.5459657797957938E-3</v>
      </c>
      <c r="V4668" s="13">
        <f t="shared" si="654"/>
        <v>1.2573363428524088E-2</v>
      </c>
      <c r="W4668" s="13"/>
      <c r="X4668" s="2">
        <v>39406</v>
      </c>
      <c r="Y4668">
        <v>98.783100000000005</v>
      </c>
      <c r="AA4668" s="2">
        <v>39406</v>
      </c>
      <c r="AB4668">
        <v>1305.1500000000001</v>
      </c>
      <c r="AC4668">
        <f t="shared" si="655"/>
        <v>1.1736343129123084E-2</v>
      </c>
      <c r="AD4668">
        <f t="shared" si="650"/>
        <v>1.1603543129123083E-2</v>
      </c>
      <c r="AE4668">
        <f>Sheet2!$B$17+Sheet2!$B$18*'Portfolio allocation'!K4668</f>
        <v>3.9740213269569913E-3</v>
      </c>
      <c r="AF4668">
        <f t="shared" si="656"/>
        <v>7.6295218021660916E-3</v>
      </c>
      <c r="AH4668" s="2">
        <v>39406</v>
      </c>
      <c r="AI4668">
        <v>4.077</v>
      </c>
      <c r="AJ4668">
        <v>3.32</v>
      </c>
      <c r="AK4668">
        <v>1.4780500000000001</v>
      </c>
      <c r="AR4668" s="3"/>
    </row>
    <row r="4669" spans="1:44" hidden="1" outlineLevel="1" x14ac:dyDescent="0.2">
      <c r="A4669" s="2">
        <v>39407</v>
      </c>
      <c r="B4669">
        <v>26.84</v>
      </c>
      <c r="E4669" s="2">
        <v>39407</v>
      </c>
      <c r="F4669">
        <v>1416.77</v>
      </c>
      <c r="G4669">
        <f t="shared" si="651"/>
        <v>-1.5926929221365627E-2</v>
      </c>
      <c r="H4669" s="2">
        <v>39407</v>
      </c>
      <c r="I4669">
        <v>2220.21</v>
      </c>
      <c r="J4669">
        <f t="shared" si="652"/>
        <v>-1.5873086231504963E-2</v>
      </c>
      <c r="K4669">
        <f t="shared" si="648"/>
        <v>-1.6005886231504961E-2</v>
      </c>
      <c r="L4669">
        <v>-1.272E-4</v>
      </c>
      <c r="N4669" s="2">
        <v>39407</v>
      </c>
      <c r="O4669">
        <v>34.229999999999997</v>
      </c>
      <c r="Q4669" s="2">
        <v>39407</v>
      </c>
      <c r="R4669">
        <v>41229.480000000003</v>
      </c>
      <c r="S4669" s="8">
        <f t="shared" si="653"/>
        <v>-1.0121235868299938E-2</v>
      </c>
      <c r="T4669" s="9">
        <f t="shared" si="649"/>
        <v>-1.0254035868299939E-2</v>
      </c>
      <c r="U4669" s="3">
        <f>Sheet1!$B$17+Sheet1!$B$18*'Portfolio allocation'!K4669</f>
        <v>-1.787455944352882E-2</v>
      </c>
      <c r="V4669" s="13">
        <f t="shared" si="654"/>
        <v>7.6205235752288807E-3</v>
      </c>
      <c r="W4669" s="13"/>
      <c r="X4669" s="2">
        <v>39407</v>
      </c>
      <c r="Y4669">
        <v>97.636899999999997</v>
      </c>
      <c r="AA4669" s="2">
        <v>39407</v>
      </c>
      <c r="AB4669">
        <v>1290.01</v>
      </c>
      <c r="AC4669">
        <f t="shared" si="655"/>
        <v>-1.1600199210818785E-2</v>
      </c>
      <c r="AD4669">
        <f t="shared" si="650"/>
        <v>-1.1727399210818784E-2</v>
      </c>
      <c r="AE4669">
        <f>Sheet2!$B$17+Sheet2!$B$18*'Portfolio allocation'!K4669</f>
        <v>-1.4179455372779433E-2</v>
      </c>
      <c r="AF4669">
        <f t="shared" si="656"/>
        <v>2.4520561619606491E-3</v>
      </c>
      <c r="AH4669" s="2">
        <v>39407</v>
      </c>
      <c r="AI4669">
        <v>4.0149999999999997</v>
      </c>
      <c r="AJ4669">
        <v>3.18</v>
      </c>
      <c r="AK4669">
        <v>1.4823500000000001</v>
      </c>
      <c r="AR4669" s="3"/>
    </row>
    <row r="4670" spans="1:44" hidden="1" outlineLevel="1" x14ac:dyDescent="0.2">
      <c r="A4670" s="2">
        <v>39408</v>
      </c>
      <c r="B4670">
        <v>26.84</v>
      </c>
      <c r="E4670" s="2">
        <v>39408</v>
      </c>
      <c r="F4670">
        <v>1416.77</v>
      </c>
      <c r="G4670">
        <f t="shared" si="651"/>
        <v>0</v>
      </c>
      <c r="H4670" s="2">
        <v>39408</v>
      </c>
      <c r="I4670">
        <v>2220.21</v>
      </c>
      <c r="J4670">
        <f t="shared" si="652"/>
        <v>0</v>
      </c>
      <c r="K4670">
        <f t="shared" si="648"/>
        <v>-1.272E-4</v>
      </c>
      <c r="L4670">
        <v>1.6871192043995779E-2</v>
      </c>
      <c r="N4670" s="2">
        <v>39408</v>
      </c>
      <c r="O4670">
        <v>34.229999999999997</v>
      </c>
      <c r="Q4670" s="2">
        <v>39408</v>
      </c>
      <c r="R4670">
        <v>41229.480000000003</v>
      </c>
      <c r="S4670" s="8">
        <f t="shared" si="653"/>
        <v>0</v>
      </c>
      <c r="T4670" s="9">
        <f t="shared" si="649"/>
        <v>-1.272E-4</v>
      </c>
      <c r="U4670" s="3">
        <f>Sheet1!$B$17+Sheet1!$B$18*'Portfolio allocation'!K4670</f>
        <v>3.4187182067793679E-4</v>
      </c>
      <c r="V4670" s="13">
        <f t="shared" si="654"/>
        <v>-4.6907182067793679E-4</v>
      </c>
      <c r="W4670" s="13"/>
      <c r="X4670" s="2">
        <v>39408</v>
      </c>
      <c r="Y4670">
        <v>97.636899999999997</v>
      </c>
      <c r="AA4670" s="2">
        <v>39408</v>
      </c>
      <c r="AB4670">
        <v>1290.01</v>
      </c>
      <c r="AC4670">
        <f t="shared" si="655"/>
        <v>0</v>
      </c>
      <c r="AD4670">
        <f t="shared" si="650"/>
        <v>-1.272E-4</v>
      </c>
      <c r="AE4670">
        <f>Sheet2!$B$17+Sheet2!$B$18*'Portfolio allocation'!K4670</f>
        <v>-5.9722473801139444E-5</v>
      </c>
      <c r="AF4670">
        <f t="shared" si="656"/>
        <v>-6.7477526198860558E-5</v>
      </c>
      <c r="AH4670" s="2">
        <v>39408</v>
      </c>
      <c r="AI4670">
        <v>4.0149999999999997</v>
      </c>
      <c r="AJ4670">
        <v>3.18</v>
      </c>
      <c r="AK4670">
        <v>1.48485</v>
      </c>
      <c r="AR4670" s="3"/>
    </row>
    <row r="4671" spans="1:44" hidden="1" outlineLevel="1" x14ac:dyDescent="0.2">
      <c r="A4671" s="2">
        <v>39409</v>
      </c>
      <c r="B4671">
        <v>25.61</v>
      </c>
      <c r="E4671" s="2">
        <v>39409</v>
      </c>
      <c r="F4671">
        <v>1440.7</v>
      </c>
      <c r="G4671">
        <f t="shared" si="651"/>
        <v>1.6890532690556626E-2</v>
      </c>
      <c r="H4671" s="2">
        <v>39409</v>
      </c>
      <c r="I4671">
        <v>2257.9499999999998</v>
      </c>
      <c r="J4671">
        <f t="shared" si="652"/>
        <v>1.699839204399578E-2</v>
      </c>
      <c r="K4671">
        <f t="shared" si="648"/>
        <v>1.6871192043995779E-2</v>
      </c>
      <c r="L4671">
        <v>-2.336466398281634E-2</v>
      </c>
      <c r="N4671" s="2">
        <v>39409</v>
      </c>
      <c r="O4671">
        <v>34.11</v>
      </c>
      <c r="Q4671" s="2">
        <v>39409</v>
      </c>
      <c r="R4671">
        <v>41084.93</v>
      </c>
      <c r="S4671" s="8">
        <f t="shared" si="653"/>
        <v>-3.5059864931598073E-3</v>
      </c>
      <c r="T4671" s="9">
        <f t="shared" si="649"/>
        <v>-3.6331864931598073E-3</v>
      </c>
      <c r="U4671" s="3">
        <f>Sheet1!$B$17+Sheet1!$B$18*'Portfolio allocation'!K4671</f>
        <v>1.984285797009314E-2</v>
      </c>
      <c r="V4671" s="13">
        <f t="shared" si="654"/>
        <v>-2.3476044463252948E-2</v>
      </c>
      <c r="W4671" s="13"/>
      <c r="X4671" s="2">
        <v>39409</v>
      </c>
      <c r="Y4671">
        <v>99.384900000000002</v>
      </c>
      <c r="AA4671" s="2">
        <v>39409</v>
      </c>
      <c r="AB4671">
        <v>1313.1</v>
      </c>
      <c r="AC4671">
        <f t="shared" si="655"/>
        <v>1.7899086053596358E-2</v>
      </c>
      <c r="AD4671">
        <f t="shared" si="650"/>
        <v>1.7767886053596357E-2</v>
      </c>
      <c r="AE4671">
        <f>Sheet2!$B$17+Sheet2!$B$18*'Portfolio allocation'!K4671</f>
        <v>1.5055681399922865E-2</v>
      </c>
      <c r="AF4671">
        <f t="shared" si="656"/>
        <v>2.7122046536734914E-3</v>
      </c>
      <c r="AH4671" s="2">
        <v>39409</v>
      </c>
      <c r="AI4671">
        <v>4.0030000000000001</v>
      </c>
      <c r="AJ4671">
        <v>3.28</v>
      </c>
      <c r="AK4671">
        <v>1.4800500000000001</v>
      </c>
      <c r="AR4671" s="3"/>
    </row>
    <row r="4672" spans="1:44" hidden="1" outlineLevel="1" x14ac:dyDescent="0.2">
      <c r="A4672" s="2">
        <v>39412</v>
      </c>
      <c r="B4672">
        <v>28.91</v>
      </c>
      <c r="E4672" s="2">
        <v>39412</v>
      </c>
      <c r="F4672">
        <v>1407.22</v>
      </c>
      <c r="G4672">
        <f t="shared" si="651"/>
        <v>-2.3238703408065553E-2</v>
      </c>
      <c r="H4672" s="2">
        <v>39412</v>
      </c>
      <c r="I4672">
        <v>2205.4899999999998</v>
      </c>
      <c r="J4672">
        <f t="shared" si="652"/>
        <v>-2.3233463982816338E-2</v>
      </c>
      <c r="K4672">
        <f t="shared" si="648"/>
        <v>-2.336466398281634E-2</v>
      </c>
      <c r="L4672">
        <v>1.4848263778117449E-2</v>
      </c>
      <c r="N4672" s="2">
        <v>39412</v>
      </c>
      <c r="O4672">
        <v>32.97</v>
      </c>
      <c r="Q4672" s="2">
        <v>39412</v>
      </c>
      <c r="R4672">
        <v>39711.82</v>
      </c>
      <c r="S4672" s="8">
        <f t="shared" si="653"/>
        <v>-3.3421256893951146E-2</v>
      </c>
      <c r="T4672" s="9">
        <f t="shared" si="649"/>
        <v>-3.3552456893951144E-2</v>
      </c>
      <c r="U4672" s="3">
        <f>Sheet1!$B$17+Sheet1!$B$18*'Portfolio allocation'!K4672</f>
        <v>-2.6316735776062382E-2</v>
      </c>
      <c r="V4672" s="13">
        <f t="shared" si="654"/>
        <v>-7.2357211178887618E-3</v>
      </c>
      <c r="W4672" s="13"/>
      <c r="X4672" s="2">
        <v>39412</v>
      </c>
      <c r="Y4672">
        <v>97.398099999999999</v>
      </c>
      <c r="AA4672" s="2">
        <v>39412</v>
      </c>
      <c r="AB4672">
        <v>1286.8499999999999</v>
      </c>
      <c r="AC4672">
        <f t="shared" si="655"/>
        <v>-1.9990861320539177E-2</v>
      </c>
      <c r="AD4672">
        <f t="shared" si="650"/>
        <v>-2.0118861320539177E-2</v>
      </c>
      <c r="AE4672">
        <f>Sheet2!$B$17+Sheet2!$B$18*'Portfolio allocation'!K4672</f>
        <v>-2.0723068288645514E-2</v>
      </c>
      <c r="AF4672">
        <f t="shared" si="656"/>
        <v>6.0420696810633764E-4</v>
      </c>
      <c r="AH4672" s="2">
        <v>39412</v>
      </c>
      <c r="AI4672">
        <v>3.8450000000000002</v>
      </c>
      <c r="AJ4672">
        <v>3.2</v>
      </c>
      <c r="AK4672">
        <v>1.4839500000000001</v>
      </c>
      <c r="AR4672" s="3"/>
    </row>
    <row r="4673" spans="1:44" hidden="1" outlineLevel="1" x14ac:dyDescent="0.2">
      <c r="A4673" s="2">
        <v>39413</v>
      </c>
      <c r="B4673">
        <v>26.28</v>
      </c>
      <c r="E4673" s="2">
        <v>39413</v>
      </c>
      <c r="F4673">
        <v>1428.23</v>
      </c>
      <c r="G4673">
        <f t="shared" si="651"/>
        <v>1.4930145961541186E-2</v>
      </c>
      <c r="H4673" s="2">
        <v>39413</v>
      </c>
      <c r="I4673">
        <v>2238.52</v>
      </c>
      <c r="J4673">
        <f t="shared" si="652"/>
        <v>1.4976263778117449E-2</v>
      </c>
      <c r="K4673">
        <f t="shared" si="648"/>
        <v>1.4848263778117449E-2</v>
      </c>
      <c r="L4673">
        <v>2.8750289026678397E-2</v>
      </c>
      <c r="N4673" s="2">
        <v>39413</v>
      </c>
      <c r="O4673">
        <v>33.06</v>
      </c>
      <c r="Q4673" s="2">
        <v>39413</v>
      </c>
      <c r="R4673">
        <v>39820.239999999998</v>
      </c>
      <c r="S4673" s="8">
        <f t="shared" si="653"/>
        <v>2.7301695062074138E-3</v>
      </c>
      <c r="T4673" s="9">
        <f t="shared" si="649"/>
        <v>2.6021695062074138E-3</v>
      </c>
      <c r="U4673" s="3">
        <f>Sheet1!$B$17+Sheet1!$B$18*'Portfolio allocation'!K4673</f>
        <v>1.7522103395657483E-2</v>
      </c>
      <c r="V4673" s="13">
        <f t="shared" si="654"/>
        <v>-1.4919933889450069E-2</v>
      </c>
      <c r="W4673" s="13"/>
      <c r="X4673" s="2">
        <v>39413</v>
      </c>
      <c r="Y4673">
        <v>99.174700000000001</v>
      </c>
      <c r="AA4673" s="2">
        <v>39413</v>
      </c>
      <c r="AB4673">
        <v>1310.33</v>
      </c>
      <c r="AC4673">
        <f t="shared" si="655"/>
        <v>1.8246104829622745E-2</v>
      </c>
      <c r="AD4673">
        <f t="shared" si="650"/>
        <v>1.8115704829622745E-2</v>
      </c>
      <c r="AE4673">
        <f>Sheet2!$B$17+Sheet2!$B$18*'Portfolio allocation'!K4673</f>
        <v>1.3256841976336108E-2</v>
      </c>
      <c r="AF4673">
        <f t="shared" si="656"/>
        <v>4.8588628532866378E-3</v>
      </c>
      <c r="AH4673" s="2">
        <v>39413</v>
      </c>
      <c r="AI4673">
        <v>3.948</v>
      </c>
      <c r="AJ4673">
        <v>3.26</v>
      </c>
      <c r="AK4673">
        <v>1.4860500000000001</v>
      </c>
      <c r="AR4673" s="3"/>
    </row>
    <row r="4674" spans="1:44" hidden="1" outlineLevel="1" x14ac:dyDescent="0.2">
      <c r="A4674" s="2">
        <v>39414</v>
      </c>
      <c r="B4674">
        <v>24.11</v>
      </c>
      <c r="E4674" s="2">
        <v>39414</v>
      </c>
      <c r="F4674">
        <v>1469.02</v>
      </c>
      <c r="G4674">
        <f t="shared" si="651"/>
        <v>2.855982579836569E-2</v>
      </c>
      <c r="H4674" s="2">
        <v>39414</v>
      </c>
      <c r="I4674">
        <v>2303.17</v>
      </c>
      <c r="J4674">
        <f t="shared" si="652"/>
        <v>2.8880689026678397E-2</v>
      </c>
      <c r="K4674">
        <f t="shared" si="648"/>
        <v>2.8750289026678397E-2</v>
      </c>
      <c r="L4674">
        <v>4.1467207891713242E-4</v>
      </c>
      <c r="N4674" s="2">
        <v>39414</v>
      </c>
      <c r="O4674">
        <v>33.700000000000003</v>
      </c>
      <c r="Q4674" s="2">
        <v>39414</v>
      </c>
      <c r="R4674">
        <v>40591.11</v>
      </c>
      <c r="S4674" s="8">
        <f t="shared" si="653"/>
        <v>1.9358748214475918E-2</v>
      </c>
      <c r="T4674" s="9">
        <f t="shared" si="649"/>
        <v>1.9228348214475919E-2</v>
      </c>
      <c r="U4674" s="3">
        <f>Sheet1!$B$17+Sheet1!$B$18*'Portfolio allocation'!K4674</f>
        <v>3.3470859084979723E-2</v>
      </c>
      <c r="V4674" s="13">
        <f t="shared" si="654"/>
        <v>-1.4242510870503804E-2</v>
      </c>
      <c r="W4674" s="13"/>
      <c r="X4674" s="2">
        <v>39414</v>
      </c>
      <c r="Y4674">
        <v>102.556</v>
      </c>
      <c r="AA4674" s="2">
        <v>39414</v>
      </c>
      <c r="AB4674">
        <v>1355</v>
      </c>
      <c r="AC4674">
        <f t="shared" si="655"/>
        <v>3.4090648920501065E-2</v>
      </c>
      <c r="AD4674">
        <f t="shared" si="650"/>
        <v>3.3958248920501068E-2</v>
      </c>
      <c r="AE4674">
        <f>Sheet2!$B$17+Sheet2!$B$18*'Portfolio allocation'!K4674</f>
        <v>2.5618877500097982E-2</v>
      </c>
      <c r="AF4674">
        <f t="shared" si="656"/>
        <v>8.3393714204030855E-3</v>
      </c>
      <c r="AH4674" s="2">
        <v>39414</v>
      </c>
      <c r="AI4674">
        <v>4.024</v>
      </c>
      <c r="AJ4674">
        <v>3.31</v>
      </c>
      <c r="AK4674">
        <v>1.4756499999999999</v>
      </c>
      <c r="AR4674" s="3"/>
    </row>
    <row r="4675" spans="1:44" hidden="1" outlineLevel="1" x14ac:dyDescent="0.2">
      <c r="A4675" s="2">
        <v>39415</v>
      </c>
      <c r="B4675">
        <v>23.97</v>
      </c>
      <c r="E4675" s="2">
        <v>39415</v>
      </c>
      <c r="F4675">
        <v>1469.72</v>
      </c>
      <c r="G4675">
        <f t="shared" si="651"/>
        <v>4.7650814828936738E-4</v>
      </c>
      <c r="H4675" s="2">
        <v>39415</v>
      </c>
      <c r="I4675">
        <v>2304.4299999999998</v>
      </c>
      <c r="J4675">
        <f t="shared" si="652"/>
        <v>5.4707207891713239E-4</v>
      </c>
      <c r="K4675">
        <f t="shared" si="648"/>
        <v>4.1467207891713242E-4</v>
      </c>
      <c r="L4675">
        <v>7.6431869989543166E-3</v>
      </c>
      <c r="N4675" s="2">
        <v>39415</v>
      </c>
      <c r="O4675">
        <v>33.590000000000003</v>
      </c>
      <c r="Q4675" s="2">
        <v>39415</v>
      </c>
      <c r="R4675">
        <v>40458.61</v>
      </c>
      <c r="S4675" s="8">
        <f t="shared" si="653"/>
        <v>-3.2642615587501478E-3</v>
      </c>
      <c r="T4675" s="9">
        <f t="shared" si="649"/>
        <v>-3.3966615587501478E-3</v>
      </c>
      <c r="U4675" s="3">
        <f>Sheet1!$B$17+Sheet1!$B$18*'Portfolio allocation'!K4675</f>
        <v>9.6352120247639584E-4</v>
      </c>
      <c r="V4675" s="13">
        <f t="shared" si="654"/>
        <v>-4.3601827612265434E-3</v>
      </c>
      <c r="W4675" s="13"/>
      <c r="X4675" s="2">
        <v>39415</v>
      </c>
      <c r="Y4675">
        <v>102.6802</v>
      </c>
      <c r="AA4675" s="2">
        <v>39415</v>
      </c>
      <c r="AB4675">
        <v>1356.64</v>
      </c>
      <c r="AC4675">
        <f t="shared" si="655"/>
        <v>1.2103321033209991E-3</v>
      </c>
      <c r="AD4675">
        <f t="shared" si="650"/>
        <v>1.081532103320999E-3</v>
      </c>
      <c r="AE4675">
        <f>Sheet2!$B$17+Sheet2!$B$18*'Portfolio allocation'!K4675</f>
        <v>4.2212400317901793E-4</v>
      </c>
      <c r="AF4675">
        <f t="shared" si="656"/>
        <v>6.5940810014198108E-4</v>
      </c>
      <c r="AH4675" s="2">
        <v>39415</v>
      </c>
      <c r="AI4675">
        <v>3.9390000000000001</v>
      </c>
      <c r="AJ4675">
        <v>3.22</v>
      </c>
      <c r="AK4675">
        <v>1.47715</v>
      </c>
      <c r="AR4675" s="3"/>
    </row>
    <row r="4676" spans="1:44" hidden="1" outlineLevel="1" x14ac:dyDescent="0.2">
      <c r="A4676" s="2">
        <v>39416</v>
      </c>
      <c r="B4676">
        <v>22.87</v>
      </c>
      <c r="E4676" s="2">
        <v>39416</v>
      </c>
      <c r="F4676">
        <v>1481.14</v>
      </c>
      <c r="G4676">
        <f t="shared" si="651"/>
        <v>7.7701875187110581E-3</v>
      </c>
      <c r="H4676" s="2">
        <v>39416</v>
      </c>
      <c r="I4676">
        <v>2322.34</v>
      </c>
      <c r="J4676">
        <f t="shared" si="652"/>
        <v>7.7719869989543167E-3</v>
      </c>
      <c r="K4676">
        <f t="shared" ref="K4676:K4739" si="657">J4676-(AJ4675/25000)</f>
        <v>7.6431869989543166E-3</v>
      </c>
      <c r="L4676">
        <v>-5.9865623190404034E-3</v>
      </c>
      <c r="N4676" s="2">
        <v>39416</v>
      </c>
      <c r="O4676">
        <v>33.6</v>
      </c>
      <c r="Q4676" s="2">
        <v>39416</v>
      </c>
      <c r="R4676">
        <v>40470.65</v>
      </c>
      <c r="S4676" s="8">
        <f t="shared" si="653"/>
        <v>2.9758807828539346E-4</v>
      </c>
      <c r="T4676" s="9">
        <f t="shared" ref="T4676:T4739" si="658">S4676-(AJ4675/100/250)</f>
        <v>1.6878807828539348E-4</v>
      </c>
      <c r="U4676" s="3">
        <f>Sheet1!$B$17+Sheet1!$B$18*'Portfolio allocation'!K4676</f>
        <v>9.2562567136730365E-3</v>
      </c>
      <c r="V4676" s="13">
        <f t="shared" si="654"/>
        <v>-9.0874686353876431E-3</v>
      </c>
      <c r="W4676" s="13"/>
      <c r="X4676" s="2">
        <v>39416</v>
      </c>
      <c r="Y4676">
        <v>100.46420000000001</v>
      </c>
      <c r="AA4676" s="2">
        <v>39416</v>
      </c>
      <c r="AB4676">
        <v>1327.36</v>
      </c>
      <c r="AC4676">
        <f t="shared" si="655"/>
        <v>-2.1582733812949839E-2</v>
      </c>
      <c r="AD4676">
        <f t="shared" ref="AD4676:AD4739" si="659">AC4676-AJ4676/25000</f>
        <v>-2.1713133812949838E-2</v>
      </c>
      <c r="AE4676">
        <f>Sheet2!$B$17+Sheet2!$B$18*'Portfolio allocation'!K4676</f>
        <v>6.8499038861706925E-3</v>
      </c>
      <c r="AF4676">
        <f t="shared" si="656"/>
        <v>-2.8563037699120532E-2</v>
      </c>
      <c r="AH4676" s="2">
        <v>39416</v>
      </c>
      <c r="AI4676">
        <v>3.9590000000000001</v>
      </c>
      <c r="AJ4676">
        <v>3.26</v>
      </c>
      <c r="AK4676">
        <v>1.4678500000000001</v>
      </c>
      <c r="AR4676" s="3"/>
    </row>
    <row r="4677" spans="1:44" hidden="1" outlineLevel="1" x14ac:dyDescent="0.2">
      <c r="A4677" s="2">
        <v>39419</v>
      </c>
      <c r="B4677">
        <v>23.61</v>
      </c>
      <c r="E4677" s="2">
        <v>39419</v>
      </c>
      <c r="F4677">
        <v>1472.42</v>
      </c>
      <c r="G4677">
        <f t="shared" ref="G4677:G4740" si="660">(F4677/F4676)-1</f>
        <v>-5.8873570357967919E-3</v>
      </c>
      <c r="H4677" s="2">
        <v>39419</v>
      </c>
      <c r="I4677">
        <v>2308.7399999999998</v>
      </c>
      <c r="J4677">
        <f t="shared" ref="J4677:J4740" si="661">(I4677/I4676)-1</f>
        <v>-5.8561623190404033E-3</v>
      </c>
      <c r="K4677">
        <f t="shared" si="657"/>
        <v>-5.9865623190404034E-3</v>
      </c>
      <c r="L4677">
        <v>-6.6620326411807448E-3</v>
      </c>
      <c r="N4677" s="2">
        <v>39419</v>
      </c>
      <c r="O4677">
        <v>32.92</v>
      </c>
      <c r="Q4677" s="2">
        <v>39419</v>
      </c>
      <c r="R4677">
        <v>39651.61</v>
      </c>
      <c r="S4677" s="8">
        <f t="shared" ref="S4677:S4740" si="662">R4677/R4676-1</f>
        <v>-2.0237876090450801E-2</v>
      </c>
      <c r="T4677" s="9">
        <f t="shared" si="658"/>
        <v>-2.0368276090450801E-2</v>
      </c>
      <c r="U4677" s="3">
        <f>Sheet1!$B$17+Sheet1!$B$18*'Portfolio allocation'!K4677</f>
        <v>-6.3801371277139012E-3</v>
      </c>
      <c r="V4677" s="13">
        <f t="shared" ref="V4677:V4740" si="663">T4677-U4677</f>
        <v>-1.39881389627369E-2</v>
      </c>
      <c r="W4677" s="13"/>
      <c r="X4677" s="2">
        <v>39419</v>
      </c>
      <c r="Y4677">
        <v>101.08499999999999</v>
      </c>
      <c r="AA4677" s="2">
        <v>39419</v>
      </c>
      <c r="AB4677">
        <v>1335.57</v>
      </c>
      <c r="AC4677">
        <f t="shared" ref="AC4677:AC4740" si="664">AB4677/AB4676-1</f>
        <v>6.1852097396335459E-3</v>
      </c>
      <c r="AD4677">
        <f t="shared" si="659"/>
        <v>6.0592097396335457E-3</v>
      </c>
      <c r="AE4677">
        <f>Sheet2!$B$17+Sheet2!$B$18*'Portfolio allocation'!K4677</f>
        <v>-5.2700169337444574E-3</v>
      </c>
      <c r="AF4677">
        <f t="shared" ref="AF4677:AF4740" si="665">AD4677-AE4677</f>
        <v>1.1329226673378004E-2</v>
      </c>
      <c r="AH4677" s="2">
        <v>39419</v>
      </c>
      <c r="AI4677">
        <v>3.8730000000000002</v>
      </c>
      <c r="AJ4677">
        <v>3.15</v>
      </c>
      <c r="AK4677">
        <v>1.4658500000000001</v>
      </c>
      <c r="AR4677" s="3"/>
    </row>
    <row r="4678" spans="1:44" hidden="1" outlineLevel="1" x14ac:dyDescent="0.2">
      <c r="A4678" s="2">
        <v>39420</v>
      </c>
      <c r="B4678">
        <v>23.79</v>
      </c>
      <c r="E4678" s="2">
        <v>39420</v>
      </c>
      <c r="F4678">
        <v>1462.79</v>
      </c>
      <c r="G4678">
        <f t="shared" si="660"/>
        <v>-6.5402534602899687E-3</v>
      </c>
      <c r="H4678" s="2">
        <v>39420</v>
      </c>
      <c r="I4678">
        <v>2293.65</v>
      </c>
      <c r="J4678">
        <f t="shared" si="661"/>
        <v>-6.5360326411807446E-3</v>
      </c>
      <c r="K4678">
        <f t="shared" si="657"/>
        <v>-6.6620326411807448E-3</v>
      </c>
      <c r="L4678">
        <v>1.5597266339676865E-2</v>
      </c>
      <c r="N4678" s="2">
        <v>39420</v>
      </c>
      <c r="O4678">
        <v>32.770000000000003</v>
      </c>
      <c r="Q4678" s="2">
        <v>39420</v>
      </c>
      <c r="R4678">
        <v>39470.93</v>
      </c>
      <c r="S4678" s="8">
        <f t="shared" si="662"/>
        <v>-4.5566876099104592E-3</v>
      </c>
      <c r="T4678" s="9">
        <f t="shared" si="658"/>
        <v>-4.6826876099104594E-3</v>
      </c>
      <c r="U4678" s="3">
        <f>Sheet1!$B$17+Sheet1!$B$18*'Portfolio allocation'!K4678</f>
        <v>-7.1550537999677671E-3</v>
      </c>
      <c r="V4678" s="13">
        <f t="shared" si="663"/>
        <v>2.4723661900573077E-3</v>
      </c>
      <c r="W4678" s="13"/>
      <c r="X4678" s="2">
        <v>39420</v>
      </c>
      <c r="Y4678">
        <v>101.8492</v>
      </c>
      <c r="AA4678" s="2">
        <v>39420</v>
      </c>
      <c r="AB4678">
        <v>1345.66</v>
      </c>
      <c r="AC4678">
        <f t="shared" si="664"/>
        <v>7.5548267780798373E-3</v>
      </c>
      <c r="AD4678">
        <f t="shared" si="659"/>
        <v>7.4304267780798371E-3</v>
      </c>
      <c r="AE4678">
        <f>Sheet2!$B$17+Sheet2!$B$18*'Portfolio allocation'!K4678</f>
        <v>-5.8706623769981398E-3</v>
      </c>
      <c r="AF4678">
        <f t="shared" si="665"/>
        <v>1.3301089155077977E-2</v>
      </c>
      <c r="AH4678" s="2">
        <v>39420</v>
      </c>
      <c r="AI4678">
        <v>3.8929999999999998</v>
      </c>
      <c r="AJ4678">
        <v>3.11</v>
      </c>
      <c r="AK4678">
        <v>1.4753499999999999</v>
      </c>
      <c r="AR4678" s="3"/>
    </row>
    <row r="4679" spans="1:44" hidden="1" outlineLevel="1" x14ac:dyDescent="0.2">
      <c r="A4679" s="2">
        <v>39421</v>
      </c>
      <c r="B4679">
        <v>22.53</v>
      </c>
      <c r="E4679" s="2">
        <v>39421</v>
      </c>
      <c r="F4679">
        <v>1485.01</v>
      </c>
      <c r="G4679">
        <f t="shared" si="660"/>
        <v>1.5190150329165597E-2</v>
      </c>
      <c r="H4679" s="2">
        <v>39421</v>
      </c>
      <c r="I4679">
        <v>2329.71</v>
      </c>
      <c r="J4679">
        <f t="shared" si="661"/>
        <v>1.5721666339676865E-2</v>
      </c>
      <c r="K4679">
        <f t="shared" si="657"/>
        <v>1.5597266339676865E-2</v>
      </c>
      <c r="L4679">
        <v>1.5009730957071856E-2</v>
      </c>
      <c r="N4679" s="2">
        <v>39421</v>
      </c>
      <c r="O4679">
        <v>34.15</v>
      </c>
      <c r="Q4679" s="2">
        <v>39421</v>
      </c>
      <c r="R4679">
        <v>41133.120000000003</v>
      </c>
      <c r="S4679" s="8">
        <f t="shared" si="662"/>
        <v>4.2111751610615755E-2</v>
      </c>
      <c r="T4679" s="9">
        <f t="shared" si="658"/>
        <v>4.1987351610615758E-2</v>
      </c>
      <c r="U4679" s="3">
        <f>Sheet1!$B$17+Sheet1!$B$18*'Portfolio allocation'!K4679</f>
        <v>1.8381378116527684E-2</v>
      </c>
      <c r="V4679" s="13">
        <f t="shared" si="663"/>
        <v>2.3605973494088075E-2</v>
      </c>
      <c r="W4679" s="13"/>
      <c r="X4679" s="2">
        <v>39421</v>
      </c>
      <c r="Y4679">
        <v>103.31059999999999</v>
      </c>
      <c r="AA4679" s="2">
        <v>39421</v>
      </c>
      <c r="AB4679">
        <v>1364.97</v>
      </c>
      <c r="AC4679">
        <f t="shared" si="664"/>
        <v>1.4349835768321828E-2</v>
      </c>
      <c r="AD4679">
        <f t="shared" si="659"/>
        <v>1.4224635768321827E-2</v>
      </c>
      <c r="AE4679">
        <f>Sheet2!$B$17+Sheet2!$B$18*'Portfolio allocation'!K4679</f>
        <v>1.3922874162858326E-2</v>
      </c>
      <c r="AF4679">
        <f t="shared" si="665"/>
        <v>3.017616054635016E-4</v>
      </c>
      <c r="AH4679" s="2">
        <v>39421</v>
      </c>
      <c r="AI4679">
        <v>3.9329999999999998</v>
      </c>
      <c r="AJ4679">
        <v>3.13</v>
      </c>
      <c r="AK4679">
        <v>1.4656499999999999</v>
      </c>
      <c r="AR4679" s="3"/>
    </row>
    <row r="4680" spans="1:44" hidden="1" outlineLevel="1" x14ac:dyDescent="0.2">
      <c r="A4680" s="2">
        <v>39422</v>
      </c>
      <c r="B4680">
        <v>20.96</v>
      </c>
      <c r="E4680" s="2">
        <v>39422</v>
      </c>
      <c r="F4680">
        <v>1507.34</v>
      </c>
      <c r="G4680">
        <f t="shared" si="660"/>
        <v>1.5036935778210303E-2</v>
      </c>
      <c r="H4680" s="2">
        <v>39422</v>
      </c>
      <c r="I4680">
        <v>2364.9699999999998</v>
      </c>
      <c r="J4680">
        <f t="shared" si="661"/>
        <v>1.5134930957071857E-2</v>
      </c>
      <c r="K4680">
        <f t="shared" si="657"/>
        <v>1.5009730957071856E-2</v>
      </c>
      <c r="L4680">
        <v>-1.8954642807307129E-3</v>
      </c>
      <c r="N4680" s="2">
        <v>39422</v>
      </c>
      <c r="O4680">
        <v>34.549999999999997</v>
      </c>
      <c r="Q4680" s="2">
        <v>39422</v>
      </c>
      <c r="R4680">
        <v>41614.910000000003</v>
      </c>
      <c r="S4680" s="8">
        <f t="shared" si="662"/>
        <v>1.1712945674920761E-2</v>
      </c>
      <c r="T4680" s="9">
        <f t="shared" si="658"/>
        <v>1.158774567492076E-2</v>
      </c>
      <c r="U4680" s="3">
        <f>Sheet1!$B$17+Sheet1!$B$18*'Portfolio allocation'!K4680</f>
        <v>1.7707342635476481E-2</v>
      </c>
      <c r="V4680" s="13">
        <f t="shared" si="663"/>
        <v>-6.1195969605557215E-3</v>
      </c>
      <c r="W4680" s="13"/>
      <c r="X4680" s="2">
        <v>39422</v>
      </c>
      <c r="Y4680">
        <v>104.78149999999999</v>
      </c>
      <c r="AA4680" s="2">
        <v>39422</v>
      </c>
      <c r="AB4680">
        <v>1384.41</v>
      </c>
      <c r="AC4680">
        <f t="shared" si="664"/>
        <v>1.4242071254313426E-2</v>
      </c>
      <c r="AD4680">
        <f t="shared" si="659"/>
        <v>1.4114071254313427E-2</v>
      </c>
      <c r="AE4680">
        <f>Sheet2!$B$17+Sheet2!$B$18*'Portfolio allocation'!K4680</f>
        <v>1.3400422711262669E-2</v>
      </c>
      <c r="AF4680">
        <f t="shared" si="665"/>
        <v>7.1364854305075789E-4</v>
      </c>
      <c r="AH4680" s="2">
        <v>39422</v>
      </c>
      <c r="AI4680">
        <v>4.008</v>
      </c>
      <c r="AJ4680">
        <v>3.2</v>
      </c>
      <c r="AK4680">
        <v>1.4621</v>
      </c>
      <c r="AR4680" s="3"/>
    </row>
    <row r="4681" spans="1:44" hidden="1" outlineLevel="1" x14ac:dyDescent="0.2">
      <c r="A4681" s="2">
        <v>39423</v>
      </c>
      <c r="B4681">
        <v>20.85</v>
      </c>
      <c r="E4681" s="2">
        <v>39423</v>
      </c>
      <c r="F4681">
        <v>1504.66</v>
      </c>
      <c r="G4681">
        <f t="shared" si="660"/>
        <v>-1.7779664840048559E-3</v>
      </c>
      <c r="H4681" s="2">
        <v>39423</v>
      </c>
      <c r="I4681">
        <v>2360.79</v>
      </c>
      <c r="J4681">
        <f t="shared" si="661"/>
        <v>-1.7674642807307128E-3</v>
      </c>
      <c r="K4681">
        <f t="shared" si="657"/>
        <v>-1.8954642807307129E-3</v>
      </c>
      <c r="L4681">
        <v>7.4144848190648783E-3</v>
      </c>
      <c r="N4681" s="2">
        <v>39423</v>
      </c>
      <c r="O4681">
        <v>34.53</v>
      </c>
      <c r="Q4681" s="2">
        <v>39423</v>
      </c>
      <c r="R4681">
        <v>41590.83</v>
      </c>
      <c r="S4681" s="8">
        <f t="shared" si="662"/>
        <v>-5.7863876192454367E-4</v>
      </c>
      <c r="T4681" s="9">
        <f t="shared" si="658"/>
        <v>-7.0663876192454363E-4</v>
      </c>
      <c r="U4681" s="3">
        <f>Sheet1!$B$17+Sheet1!$B$18*'Portfolio allocation'!K4681</f>
        <v>-1.6867257759527053E-3</v>
      </c>
      <c r="V4681" s="13">
        <f t="shared" si="663"/>
        <v>9.8008701402816159E-4</v>
      </c>
      <c r="W4681" s="13"/>
      <c r="X4681" s="2">
        <v>39423</v>
      </c>
      <c r="Y4681">
        <v>103.97920000000001</v>
      </c>
      <c r="AA4681" s="2">
        <v>39423</v>
      </c>
      <c r="AB4681">
        <v>1373.8</v>
      </c>
      <c r="AC4681">
        <f t="shared" si="664"/>
        <v>-7.6639145917756224E-3</v>
      </c>
      <c r="AD4681">
        <f t="shared" si="659"/>
        <v>-7.7935145917756221E-3</v>
      </c>
      <c r="AE4681">
        <f>Sheet2!$B$17+Sheet2!$B$18*'Portfolio allocation'!K4681</f>
        <v>-1.6321081847287654E-3</v>
      </c>
      <c r="AF4681">
        <f t="shared" si="665"/>
        <v>-6.1614064070468566E-3</v>
      </c>
      <c r="AH4681" s="2">
        <v>39423</v>
      </c>
      <c r="AI4681">
        <v>4.1150000000000002</v>
      </c>
      <c r="AJ4681">
        <v>3.24</v>
      </c>
      <c r="AK4681">
        <v>1.4653499999999999</v>
      </c>
      <c r="AR4681" s="3"/>
    </row>
    <row r="4682" spans="1:44" hidden="1" outlineLevel="1" x14ac:dyDescent="0.2">
      <c r="A4682" s="2">
        <v>39426</v>
      </c>
      <c r="B4682">
        <v>20.74</v>
      </c>
      <c r="E4682" s="2">
        <v>39426</v>
      </c>
      <c r="F4682">
        <v>1515.96</v>
      </c>
      <c r="G4682">
        <f t="shared" si="660"/>
        <v>7.5100022596465976E-3</v>
      </c>
      <c r="H4682" s="2">
        <v>39426</v>
      </c>
      <c r="I4682">
        <v>2378.6</v>
      </c>
      <c r="J4682">
        <f t="shared" si="661"/>
        <v>7.5440848190648779E-3</v>
      </c>
      <c r="K4682">
        <f t="shared" si="657"/>
        <v>7.4144848190648783E-3</v>
      </c>
      <c r="L4682">
        <v>-2.5393159606491047E-2</v>
      </c>
      <c r="N4682" s="2">
        <v>39426</v>
      </c>
      <c r="O4682">
        <v>34.76</v>
      </c>
      <c r="Q4682" s="2">
        <v>39426</v>
      </c>
      <c r="R4682">
        <v>41867.86</v>
      </c>
      <c r="S4682" s="8">
        <f t="shared" si="662"/>
        <v>6.6608432676145135E-3</v>
      </c>
      <c r="T4682" s="9">
        <f t="shared" si="658"/>
        <v>6.5312432676145138E-3</v>
      </c>
      <c r="U4682" s="3">
        <f>Sheet1!$B$17+Sheet1!$B$18*'Portfolio allocation'!K4682</f>
        <v>8.9938837768198509E-3</v>
      </c>
      <c r="V4682" s="13">
        <f t="shared" si="663"/>
        <v>-2.4626405092053371E-3</v>
      </c>
      <c r="W4682" s="13"/>
      <c r="X4682" s="2">
        <v>39426</v>
      </c>
      <c r="Y4682">
        <v>104.4854</v>
      </c>
      <c r="AA4682" s="2">
        <v>39426</v>
      </c>
      <c r="AB4682">
        <v>1380.49</v>
      </c>
      <c r="AC4682">
        <f t="shared" si="664"/>
        <v>4.8697044693550851E-3</v>
      </c>
      <c r="AD4682">
        <f t="shared" si="659"/>
        <v>4.7393044693550849E-3</v>
      </c>
      <c r="AE4682">
        <f>Sheet2!$B$17+Sheet2!$B$18*'Portfolio allocation'!K4682</f>
        <v>6.6465360730926897E-3</v>
      </c>
      <c r="AF4682">
        <f t="shared" si="665"/>
        <v>-1.9072316037376047E-3</v>
      </c>
      <c r="AH4682" s="2">
        <v>39426</v>
      </c>
      <c r="AI4682">
        <v>4.1539999999999999</v>
      </c>
      <c r="AJ4682">
        <v>3.26</v>
      </c>
      <c r="AK4682">
        <v>1.4713499999999999</v>
      </c>
      <c r="AR4682" s="3"/>
    </row>
    <row r="4683" spans="1:44" hidden="1" outlineLevel="1" x14ac:dyDescent="0.2">
      <c r="A4683" s="2">
        <v>39427</v>
      </c>
      <c r="B4683">
        <v>23.59</v>
      </c>
      <c r="E4683" s="2">
        <v>39427</v>
      </c>
      <c r="F4683">
        <v>1477.65</v>
      </c>
      <c r="G4683">
        <f t="shared" si="660"/>
        <v>-2.5271115332858307E-2</v>
      </c>
      <c r="H4683" s="2">
        <v>39427</v>
      </c>
      <c r="I4683">
        <v>2318.5100000000002</v>
      </c>
      <c r="J4683">
        <f t="shared" si="661"/>
        <v>-2.5262759606491048E-2</v>
      </c>
      <c r="K4683">
        <f t="shared" si="657"/>
        <v>-2.5393159606491047E-2</v>
      </c>
      <c r="L4683">
        <v>6.0614067500246466E-3</v>
      </c>
      <c r="N4683" s="2">
        <v>39427</v>
      </c>
      <c r="O4683">
        <v>34.1</v>
      </c>
      <c r="Q4683" s="2">
        <v>39427</v>
      </c>
      <c r="R4683">
        <v>41072.89</v>
      </c>
      <c r="S4683" s="8">
        <f t="shared" si="662"/>
        <v>-1.8987595735726615E-2</v>
      </c>
      <c r="T4683" s="9">
        <f t="shared" si="658"/>
        <v>-1.9117995735726614E-2</v>
      </c>
      <c r="U4683" s="3">
        <f>Sheet1!$B$17+Sheet1!$B$18*'Portfolio allocation'!K4683</f>
        <v>-2.864387736445765E-2</v>
      </c>
      <c r="V4683" s="13">
        <f t="shared" si="663"/>
        <v>9.5258816287310359E-3</v>
      </c>
      <c r="W4683" s="13"/>
      <c r="X4683" s="2">
        <v>39427</v>
      </c>
      <c r="Y4683">
        <v>102.193</v>
      </c>
      <c r="AA4683" s="2">
        <v>39427</v>
      </c>
      <c r="AB4683">
        <v>1350.21</v>
      </c>
      <c r="AC4683">
        <f t="shared" si="664"/>
        <v>-2.193424074060657E-2</v>
      </c>
      <c r="AD4683">
        <f t="shared" si="659"/>
        <v>-2.2057840740606571E-2</v>
      </c>
      <c r="AE4683">
        <f>Sheet2!$B$17+Sheet2!$B$18*'Portfolio allocation'!K4683</f>
        <v>-2.2526858348820955E-2</v>
      </c>
      <c r="AF4683">
        <f t="shared" si="665"/>
        <v>4.6901760821438376E-4</v>
      </c>
      <c r="AH4683" s="2">
        <v>39427</v>
      </c>
      <c r="AI4683">
        <v>3.976</v>
      </c>
      <c r="AJ4683">
        <v>3.09</v>
      </c>
      <c r="AK4683">
        <v>1.4693499999999999</v>
      </c>
      <c r="AR4683" s="3"/>
    </row>
    <row r="4684" spans="1:44" hidden="1" outlineLevel="1" x14ac:dyDescent="0.2">
      <c r="A4684" s="2">
        <v>39428</v>
      </c>
      <c r="B4684">
        <v>22.47</v>
      </c>
      <c r="E4684" s="2">
        <v>39428</v>
      </c>
      <c r="F4684">
        <v>1486.59</v>
      </c>
      <c r="G4684">
        <f t="shared" si="660"/>
        <v>6.0501471931782014E-3</v>
      </c>
      <c r="H4684" s="2">
        <v>39428</v>
      </c>
      <c r="I4684">
        <v>2332.85</v>
      </c>
      <c r="J4684">
        <f t="shared" si="661"/>
        <v>6.1850067500246464E-3</v>
      </c>
      <c r="K4684">
        <f t="shared" si="657"/>
        <v>6.0614067500246466E-3</v>
      </c>
      <c r="L4684">
        <v>1.1338610540755066E-3</v>
      </c>
      <c r="N4684" s="2">
        <v>39428</v>
      </c>
      <c r="O4684">
        <v>34.47</v>
      </c>
      <c r="Q4684" s="2">
        <v>39428</v>
      </c>
      <c r="R4684">
        <v>41518.550000000003</v>
      </c>
      <c r="S4684" s="8">
        <f t="shared" si="662"/>
        <v>1.0850466086024246E-2</v>
      </c>
      <c r="T4684" s="9">
        <f t="shared" si="658"/>
        <v>1.0726866086024247E-2</v>
      </c>
      <c r="U4684" s="3">
        <f>Sheet1!$B$17+Sheet1!$B$18*'Portfolio allocation'!K4684</f>
        <v>7.4415983244584157E-3</v>
      </c>
      <c r="V4684" s="13">
        <f t="shared" si="663"/>
        <v>3.2852677615658309E-3</v>
      </c>
      <c r="W4684" s="13"/>
      <c r="X4684" s="2">
        <v>39428</v>
      </c>
      <c r="Y4684">
        <v>103.6067</v>
      </c>
      <c r="AA4684" s="2">
        <v>39428</v>
      </c>
      <c r="AB4684">
        <v>1368.88</v>
      </c>
      <c r="AC4684">
        <f t="shared" si="664"/>
        <v>1.3827478688500427E-2</v>
      </c>
      <c r="AD4684">
        <f t="shared" si="659"/>
        <v>1.3701078688500427E-2</v>
      </c>
      <c r="AE4684">
        <f>Sheet2!$B$17+Sheet2!$B$18*'Portfolio allocation'!K4684</f>
        <v>5.4433445339584965E-3</v>
      </c>
      <c r="AF4684">
        <f t="shared" si="665"/>
        <v>8.2577341545419305E-3</v>
      </c>
      <c r="AH4684" s="2">
        <v>39428</v>
      </c>
      <c r="AI4684">
        <v>4.08</v>
      </c>
      <c r="AJ4684">
        <v>3.16</v>
      </c>
      <c r="AK4684">
        <v>1.4678500000000001</v>
      </c>
      <c r="AR4684" s="3"/>
    </row>
    <row r="4685" spans="1:44" hidden="1" outlineLevel="1" x14ac:dyDescent="0.2">
      <c r="A4685" s="2">
        <v>39429</v>
      </c>
      <c r="B4685">
        <v>22.56</v>
      </c>
      <c r="E4685" s="2">
        <v>39429</v>
      </c>
      <c r="F4685">
        <v>1488.41</v>
      </c>
      <c r="G4685">
        <f t="shared" si="660"/>
        <v>1.2242783820690661E-3</v>
      </c>
      <c r="H4685" s="2">
        <v>39429</v>
      </c>
      <c r="I4685">
        <v>2335.79</v>
      </c>
      <c r="J4685">
        <f t="shared" si="661"/>
        <v>1.2602610540755066E-3</v>
      </c>
      <c r="K4685">
        <f t="shared" si="657"/>
        <v>1.1338610540755066E-3</v>
      </c>
      <c r="L4685">
        <v>-1.3828661717020756E-2</v>
      </c>
      <c r="N4685" s="2">
        <v>39429</v>
      </c>
      <c r="O4685">
        <v>35.22</v>
      </c>
      <c r="Q4685" s="2">
        <v>39429</v>
      </c>
      <c r="R4685">
        <v>42421.91</v>
      </c>
      <c r="S4685" s="8">
        <f t="shared" si="662"/>
        <v>2.1757985286094961E-2</v>
      </c>
      <c r="T4685" s="9">
        <f t="shared" si="658"/>
        <v>2.1631585286094962E-2</v>
      </c>
      <c r="U4685" s="3">
        <f>Sheet1!$B$17+Sheet1!$B$18*'Portfolio allocation'!K4685</f>
        <v>1.7885930214505605E-3</v>
      </c>
      <c r="V4685" s="13">
        <f t="shared" si="663"/>
        <v>1.98429922646444E-2</v>
      </c>
      <c r="W4685" s="13"/>
      <c r="X4685" s="2">
        <v>39429</v>
      </c>
      <c r="Y4685">
        <v>103.3297</v>
      </c>
      <c r="AA4685" s="2">
        <v>39429</v>
      </c>
      <c r="AB4685">
        <v>1365.22</v>
      </c>
      <c r="AC4685">
        <f t="shared" si="664"/>
        <v>-2.6737186605108043E-3</v>
      </c>
      <c r="AD4685">
        <f t="shared" si="659"/>
        <v>-2.8025186605108044E-3</v>
      </c>
      <c r="AE4685">
        <f>Sheet2!$B$17+Sheet2!$B$18*'Portfolio allocation'!K4685</f>
        <v>1.0616451880600497E-3</v>
      </c>
      <c r="AF4685">
        <f t="shared" si="665"/>
        <v>-3.8641638485708541E-3</v>
      </c>
      <c r="AH4685" s="2">
        <v>39429</v>
      </c>
      <c r="AI4685">
        <v>4.1859999999999999</v>
      </c>
      <c r="AJ4685">
        <v>3.22</v>
      </c>
      <c r="AK4685">
        <v>1.46025</v>
      </c>
      <c r="AR4685" s="3"/>
    </row>
    <row r="4686" spans="1:44" hidden="1" outlineLevel="1" x14ac:dyDescent="0.2">
      <c r="A4686" s="2">
        <v>39430</v>
      </c>
      <c r="B4686">
        <v>23.27</v>
      </c>
      <c r="E4686" s="2">
        <v>39430</v>
      </c>
      <c r="F4686">
        <v>1467.95</v>
      </c>
      <c r="G4686">
        <f t="shared" si="660"/>
        <v>-1.3746212401152924E-2</v>
      </c>
      <c r="H4686" s="2">
        <v>39430</v>
      </c>
      <c r="I4686">
        <v>2303.79</v>
      </c>
      <c r="J4686">
        <f t="shared" si="661"/>
        <v>-1.3699861717020756E-2</v>
      </c>
      <c r="K4686">
        <f t="shared" si="657"/>
        <v>-1.3828661717020756E-2</v>
      </c>
      <c r="L4686">
        <v>-1.5128226638712829E-2</v>
      </c>
      <c r="N4686" s="2">
        <v>39430</v>
      </c>
      <c r="O4686">
        <v>35.31</v>
      </c>
      <c r="Q4686" s="2">
        <v>39430</v>
      </c>
      <c r="R4686">
        <v>42530.33</v>
      </c>
      <c r="S4686" s="8">
        <f t="shared" si="662"/>
        <v>2.555754797461951E-3</v>
      </c>
      <c r="T4686" s="9">
        <f t="shared" si="658"/>
        <v>2.4269547974619509E-3</v>
      </c>
      <c r="U4686" s="3">
        <f>Sheet1!$B$17+Sheet1!$B$18*'Portfolio allocation'!K4686</f>
        <v>-1.5376792302305549E-2</v>
      </c>
      <c r="V4686" s="13">
        <f t="shared" si="663"/>
        <v>1.7803747099767502E-2</v>
      </c>
      <c r="W4686" s="13"/>
      <c r="X4686" s="2">
        <v>39430</v>
      </c>
      <c r="Y4686">
        <v>101.0277</v>
      </c>
      <c r="AA4686" s="2">
        <v>39430</v>
      </c>
      <c r="AB4686">
        <v>1334.81</v>
      </c>
      <c r="AC4686">
        <f t="shared" si="664"/>
        <v>-2.2274798201022628E-2</v>
      </c>
      <c r="AD4686">
        <f t="shared" si="659"/>
        <v>-2.2405998201022629E-2</v>
      </c>
      <c r="AE4686">
        <f>Sheet2!$B$17+Sheet2!$B$18*'Portfolio allocation'!K4686</f>
        <v>-1.2243411788479007E-2</v>
      </c>
      <c r="AF4686">
        <f t="shared" si="665"/>
        <v>-1.0162586412543622E-2</v>
      </c>
      <c r="AH4686" s="2">
        <v>39430</v>
      </c>
      <c r="AI4686">
        <v>4.2359999999999998</v>
      </c>
      <c r="AJ4686">
        <v>3.28</v>
      </c>
      <c r="AK4686">
        <v>1.4435500000000001</v>
      </c>
      <c r="AR4686" s="3"/>
    </row>
    <row r="4687" spans="1:44" hidden="1" outlineLevel="1" x14ac:dyDescent="0.2">
      <c r="A4687" s="2">
        <v>39433</v>
      </c>
      <c r="B4687">
        <v>24.52</v>
      </c>
      <c r="E4687" s="2">
        <v>39433</v>
      </c>
      <c r="F4687">
        <v>1445.9</v>
      </c>
      <c r="G4687">
        <f t="shared" si="660"/>
        <v>-1.5020947579958421E-2</v>
      </c>
      <c r="H4687" s="2">
        <v>39433</v>
      </c>
      <c r="I4687">
        <v>2269.2399999999998</v>
      </c>
      <c r="J4687">
        <f t="shared" si="661"/>
        <v>-1.4997026638712829E-2</v>
      </c>
      <c r="K4687">
        <f t="shared" si="657"/>
        <v>-1.5128226638712829E-2</v>
      </c>
      <c r="L4687">
        <v>6.1504422344045963E-3</v>
      </c>
      <c r="N4687" s="2">
        <v>39433</v>
      </c>
      <c r="O4687">
        <v>34.39</v>
      </c>
      <c r="Q4687" s="2">
        <v>39433</v>
      </c>
      <c r="R4687">
        <v>41422.199999999997</v>
      </c>
      <c r="S4687" s="8">
        <f t="shared" si="662"/>
        <v>-2.6055052946920565E-2</v>
      </c>
      <c r="T4687" s="9">
        <f t="shared" si="658"/>
        <v>-2.6186252946920566E-2</v>
      </c>
      <c r="U4687" s="3">
        <f>Sheet1!$B$17+Sheet1!$B$18*'Portfolio allocation'!K4687</f>
        <v>-1.6867686115825672E-2</v>
      </c>
      <c r="V4687" s="13">
        <f t="shared" si="663"/>
        <v>-9.3185668310948946E-3</v>
      </c>
      <c r="W4687" s="13"/>
      <c r="X4687" s="2">
        <v>39433</v>
      </c>
      <c r="Y4687">
        <v>99.843299999999999</v>
      </c>
      <c r="AA4687" s="2">
        <v>39433</v>
      </c>
      <c r="AB4687">
        <v>1319.16</v>
      </c>
      <c r="AC4687">
        <f t="shared" si="664"/>
        <v>-1.1724515099527211E-2</v>
      </c>
      <c r="AD4687">
        <f t="shared" si="659"/>
        <v>-1.185811509952721E-2</v>
      </c>
      <c r="AE4687">
        <f>Sheet2!$B$17+Sheet2!$B$18*'Portfolio allocation'!K4687</f>
        <v>-1.3399018071747353E-2</v>
      </c>
      <c r="AF4687">
        <f t="shared" si="665"/>
        <v>1.5409029722201432E-3</v>
      </c>
      <c r="AH4687" s="2">
        <v>39433</v>
      </c>
      <c r="AI4687">
        <v>4.173</v>
      </c>
      <c r="AJ4687">
        <v>3.34</v>
      </c>
      <c r="AK4687">
        <v>1.4377500000000001</v>
      </c>
      <c r="AR4687" s="3"/>
    </row>
    <row r="4688" spans="1:44" hidden="1" outlineLevel="1" x14ac:dyDescent="0.2">
      <c r="A4688" s="2">
        <v>39434</v>
      </c>
      <c r="B4688">
        <v>22.64</v>
      </c>
      <c r="E4688" s="2">
        <v>39434</v>
      </c>
      <c r="F4688">
        <v>1454.98</v>
      </c>
      <c r="G4688">
        <f t="shared" si="660"/>
        <v>6.2798257140881386E-3</v>
      </c>
      <c r="H4688" s="2">
        <v>39434</v>
      </c>
      <c r="I4688">
        <v>2283.5</v>
      </c>
      <c r="J4688">
        <f t="shared" si="661"/>
        <v>6.2840422344045965E-3</v>
      </c>
      <c r="K4688">
        <f t="shared" si="657"/>
        <v>6.1504422344045963E-3</v>
      </c>
      <c r="L4688">
        <v>-1.4593104444931789E-3</v>
      </c>
      <c r="N4688" s="2">
        <v>39434</v>
      </c>
      <c r="O4688">
        <v>34.74</v>
      </c>
      <c r="Q4688" s="2">
        <v>39434</v>
      </c>
      <c r="R4688">
        <v>41843.760000000002</v>
      </c>
      <c r="S4688" s="8">
        <f t="shared" si="662"/>
        <v>1.017715138259212E-2</v>
      </c>
      <c r="T4688" s="9">
        <f t="shared" si="658"/>
        <v>1.0043551382592121E-2</v>
      </c>
      <c r="U4688" s="3">
        <f>Sheet1!$B$17+Sheet1!$B$18*'Portfolio allocation'!K4688</f>
        <v>7.5437420885983396E-3</v>
      </c>
      <c r="V4688" s="13">
        <f t="shared" si="663"/>
        <v>2.4998092939937811E-3</v>
      </c>
      <c r="W4688" s="13"/>
      <c r="X4688" s="2">
        <v>39434</v>
      </c>
      <c r="Y4688">
        <v>101.54349999999999</v>
      </c>
      <c r="AA4688" s="2">
        <v>39434</v>
      </c>
      <c r="AB4688">
        <v>1341.62</v>
      </c>
      <c r="AC4688">
        <f t="shared" si="664"/>
        <v>1.7025986233663692E-2</v>
      </c>
      <c r="AD4688">
        <f t="shared" si="659"/>
        <v>1.6893586233663691E-2</v>
      </c>
      <c r="AE4688">
        <f>Sheet2!$B$17+Sheet2!$B$18*'Portfolio allocation'!K4688</f>
        <v>5.5225171581697935E-3</v>
      </c>
      <c r="AF4688">
        <f t="shared" si="665"/>
        <v>1.1371069075493897E-2</v>
      </c>
      <c r="AH4688" s="2">
        <v>39434</v>
      </c>
      <c r="AI4688">
        <v>4.1189999999999998</v>
      </c>
      <c r="AJ4688">
        <v>3.31</v>
      </c>
      <c r="AK4688">
        <v>1.44025</v>
      </c>
      <c r="AR4688" s="3"/>
    </row>
    <row r="4689" spans="1:44" hidden="1" outlineLevel="1" x14ac:dyDescent="0.2">
      <c r="A4689" s="2">
        <v>39435</v>
      </c>
      <c r="B4689">
        <v>21.68</v>
      </c>
      <c r="E4689" s="2">
        <v>39435</v>
      </c>
      <c r="F4689">
        <v>1453</v>
      </c>
      <c r="G4689">
        <f t="shared" si="660"/>
        <v>-1.3608434480198994E-3</v>
      </c>
      <c r="H4689" s="2">
        <v>39435</v>
      </c>
      <c r="I4689">
        <v>2280.4699999999998</v>
      </c>
      <c r="J4689">
        <f t="shared" si="661"/>
        <v>-1.326910444493179E-3</v>
      </c>
      <c r="K4689">
        <f t="shared" si="657"/>
        <v>-1.4593104444931789E-3</v>
      </c>
      <c r="L4689">
        <v>5.0264317057448797E-3</v>
      </c>
      <c r="N4689" s="2">
        <v>39435</v>
      </c>
      <c r="O4689">
        <v>34.79</v>
      </c>
      <c r="Q4689" s="2">
        <v>39435</v>
      </c>
      <c r="R4689">
        <v>41903.99</v>
      </c>
      <c r="S4689" s="8">
        <f t="shared" si="662"/>
        <v>1.4394021952137681E-3</v>
      </c>
      <c r="T4689" s="9">
        <f t="shared" si="658"/>
        <v>1.3070021952137681E-3</v>
      </c>
      <c r="U4689" s="3">
        <f>Sheet1!$B$17+Sheet1!$B$18*'Portfolio allocation'!K4689</f>
        <v>-1.1863590414128481E-3</v>
      </c>
      <c r="V4689" s="13">
        <f t="shared" si="663"/>
        <v>2.4933612366266162E-3</v>
      </c>
      <c r="W4689" s="13"/>
      <c r="X4689" s="2">
        <v>39435</v>
      </c>
      <c r="Y4689">
        <v>102.33629999999999</v>
      </c>
      <c r="AA4689" s="2">
        <v>39435</v>
      </c>
      <c r="AB4689">
        <v>1352.1</v>
      </c>
      <c r="AC4689">
        <f t="shared" si="664"/>
        <v>7.8114518268959099E-3</v>
      </c>
      <c r="AD4689">
        <f t="shared" si="659"/>
        <v>7.6810518268959098E-3</v>
      </c>
      <c r="AE4689">
        <f>Sheet2!$B$17+Sheet2!$B$18*'Portfolio allocation'!K4689</f>
        <v>-1.2442690662556109E-3</v>
      </c>
      <c r="AF4689">
        <f t="shared" si="665"/>
        <v>8.9253208931515202E-3</v>
      </c>
      <c r="AH4689" s="2">
        <v>39435</v>
      </c>
      <c r="AI4689">
        <v>4.0510000000000002</v>
      </c>
      <c r="AJ4689">
        <v>3.26</v>
      </c>
      <c r="AK4689">
        <v>1.43875</v>
      </c>
      <c r="AR4689" s="3"/>
    </row>
    <row r="4690" spans="1:44" hidden="1" outlineLevel="1" x14ac:dyDescent="0.2">
      <c r="A4690" s="2">
        <v>39436</v>
      </c>
      <c r="B4690">
        <v>20.58</v>
      </c>
      <c r="E4690" s="2">
        <v>39436</v>
      </c>
      <c r="F4690">
        <v>1460.12</v>
      </c>
      <c r="G4690">
        <f t="shared" si="660"/>
        <v>4.9002064693737246E-3</v>
      </c>
      <c r="H4690" s="2">
        <v>39436</v>
      </c>
      <c r="I4690">
        <v>2292.23</v>
      </c>
      <c r="J4690">
        <f t="shared" si="661"/>
        <v>5.1568317057448798E-3</v>
      </c>
      <c r="K4690">
        <f t="shared" si="657"/>
        <v>5.0264317057448797E-3</v>
      </c>
      <c r="L4690">
        <v>1.6702771781191301E-2</v>
      </c>
      <c r="N4690" s="2">
        <v>39436</v>
      </c>
      <c r="O4690">
        <v>35.520000000000003</v>
      </c>
      <c r="Q4690" s="2">
        <v>39436</v>
      </c>
      <c r="R4690">
        <v>42783.26</v>
      </c>
      <c r="S4690" s="8">
        <f t="shared" si="662"/>
        <v>2.0982966061227293E-2</v>
      </c>
      <c r="T4690" s="9">
        <f t="shared" si="658"/>
        <v>2.0852566061227294E-2</v>
      </c>
      <c r="U4690" s="3">
        <f>Sheet1!$B$17+Sheet1!$B$18*'Portfolio allocation'!K4690</f>
        <v>6.2542487239049191E-3</v>
      </c>
      <c r="V4690" s="13">
        <f t="shared" si="663"/>
        <v>1.4598317337322374E-2</v>
      </c>
      <c r="W4690" s="13"/>
      <c r="X4690" s="2">
        <v>39436</v>
      </c>
      <c r="Y4690">
        <v>103.9601</v>
      </c>
      <c r="AA4690" s="2">
        <v>39436</v>
      </c>
      <c r="AB4690">
        <v>1373.55</v>
      </c>
      <c r="AC4690">
        <f t="shared" si="664"/>
        <v>1.5864211226980229E-2</v>
      </c>
      <c r="AD4690">
        <f t="shared" si="659"/>
        <v>1.573621122698023E-2</v>
      </c>
      <c r="AE4690">
        <f>Sheet2!$B$17+Sheet2!$B$18*'Portfolio allocation'!K4690</f>
        <v>4.5230183199834574E-3</v>
      </c>
      <c r="AF4690">
        <f t="shared" si="665"/>
        <v>1.1213192906996773E-2</v>
      </c>
      <c r="AH4690" s="2">
        <v>39436</v>
      </c>
      <c r="AI4690">
        <v>4.0410000000000004</v>
      </c>
      <c r="AJ4690">
        <v>3.2</v>
      </c>
      <c r="AK4690">
        <v>1.43445</v>
      </c>
      <c r="AR4690" s="3"/>
    </row>
    <row r="4691" spans="1:44" hidden="1" outlineLevel="1" x14ac:dyDescent="0.2">
      <c r="A4691" s="2">
        <v>39437</v>
      </c>
      <c r="B4691">
        <v>18.47</v>
      </c>
      <c r="E4691" s="2">
        <v>39437</v>
      </c>
      <c r="F4691">
        <v>1484.46</v>
      </c>
      <c r="G4691">
        <f t="shared" si="660"/>
        <v>1.6669862751006903E-2</v>
      </c>
      <c r="H4691" s="2">
        <v>39437</v>
      </c>
      <c r="I4691">
        <v>2330.81</v>
      </c>
      <c r="J4691">
        <f t="shared" si="661"/>
        <v>1.68307717811913E-2</v>
      </c>
      <c r="K4691">
        <f t="shared" si="657"/>
        <v>1.6702771781191301E-2</v>
      </c>
      <c r="L4691">
        <v>7.9549172845490342E-3</v>
      </c>
      <c r="N4691" s="2">
        <v>39437</v>
      </c>
      <c r="O4691">
        <v>36.06</v>
      </c>
      <c r="Q4691" s="2">
        <v>39437</v>
      </c>
      <c r="R4691">
        <v>43433.69</v>
      </c>
      <c r="S4691" s="8">
        <f t="shared" si="662"/>
        <v>1.5202908801246195E-2</v>
      </c>
      <c r="T4691" s="9">
        <f t="shared" si="658"/>
        <v>1.5074908801246196E-2</v>
      </c>
      <c r="U4691" s="3">
        <f>Sheet1!$B$17+Sheet1!$B$18*'Portfolio allocation'!K4691</f>
        <v>1.9649641976266761E-2</v>
      </c>
      <c r="V4691" s="13">
        <f t="shared" si="663"/>
        <v>-4.574733175020565E-3</v>
      </c>
      <c r="W4691" s="13"/>
      <c r="X4691" s="2">
        <v>39437</v>
      </c>
      <c r="Y4691">
        <v>106.071</v>
      </c>
      <c r="AA4691" s="2">
        <v>39437</v>
      </c>
      <c r="AB4691">
        <v>1401.44</v>
      </c>
      <c r="AC4691">
        <f t="shared" si="664"/>
        <v>2.0305048960722383E-2</v>
      </c>
      <c r="AD4691">
        <f t="shared" si="659"/>
        <v>2.0172648960722381E-2</v>
      </c>
      <c r="AE4691">
        <f>Sheet2!$B$17+Sheet2!$B$18*'Portfolio allocation'!K4691</f>
        <v>1.4905917805447607E-2</v>
      </c>
      <c r="AF4691">
        <f t="shared" si="665"/>
        <v>5.2667311552747741E-3</v>
      </c>
      <c r="AH4691" s="2">
        <v>39437</v>
      </c>
      <c r="AI4691">
        <v>4.17</v>
      </c>
      <c r="AJ4691">
        <v>3.31</v>
      </c>
      <c r="AK4691">
        <v>1.4371499999999999</v>
      </c>
      <c r="AR4691" s="3"/>
    </row>
    <row r="4692" spans="1:44" hidden="1" outlineLevel="1" x14ac:dyDescent="0.2">
      <c r="A4692" s="2">
        <v>39440</v>
      </c>
      <c r="B4692">
        <v>18.600000000000001</v>
      </c>
      <c r="E4692" s="2">
        <v>39440</v>
      </c>
      <c r="F4692">
        <v>1496.45</v>
      </c>
      <c r="G4692">
        <f t="shared" si="660"/>
        <v>8.07701116904469E-3</v>
      </c>
      <c r="H4692" s="2">
        <v>39440</v>
      </c>
      <c r="I4692">
        <v>2349.66</v>
      </c>
      <c r="J4692">
        <f t="shared" si="661"/>
        <v>8.0873172845490338E-3</v>
      </c>
      <c r="K4692">
        <f t="shared" si="657"/>
        <v>7.9549172845490342E-3</v>
      </c>
      <c r="L4692">
        <v>-1.384E-4</v>
      </c>
      <c r="N4692" s="2">
        <v>39440</v>
      </c>
      <c r="O4692">
        <v>36.58</v>
      </c>
      <c r="Q4692" s="2">
        <v>39440</v>
      </c>
      <c r="R4692">
        <v>44060.01</v>
      </c>
      <c r="S4692" s="8">
        <f t="shared" si="662"/>
        <v>1.4420142520702228E-2</v>
      </c>
      <c r="T4692" s="9">
        <f t="shared" si="658"/>
        <v>1.4287742520702229E-2</v>
      </c>
      <c r="U4692" s="3">
        <f>Sheet1!$B$17+Sheet1!$B$18*'Portfolio allocation'!K4692</f>
        <v>9.613881597603343E-3</v>
      </c>
      <c r="V4692" s="13">
        <f t="shared" si="663"/>
        <v>4.6738609230988857E-3</v>
      </c>
      <c r="W4692" s="13"/>
      <c r="X4692" s="2">
        <v>39440</v>
      </c>
      <c r="Y4692">
        <v>106.64409999999999</v>
      </c>
      <c r="AA4692" s="2">
        <v>39440</v>
      </c>
      <c r="AB4692">
        <v>1409.01</v>
      </c>
      <c r="AC4692">
        <f t="shared" si="664"/>
        <v>5.4015869391481619E-3</v>
      </c>
      <c r="AD4692">
        <f t="shared" si="659"/>
        <v>5.2631869391481616E-3</v>
      </c>
      <c r="AE4692">
        <f>Sheet2!$B$17+Sheet2!$B$18*'Portfolio allocation'!K4692</f>
        <v>7.1271024090803839E-3</v>
      </c>
      <c r="AF4692">
        <f t="shared" si="665"/>
        <v>-1.8639154699322223E-3</v>
      </c>
      <c r="AH4692" s="2">
        <v>39440</v>
      </c>
      <c r="AI4692">
        <v>4.2149999999999999</v>
      </c>
      <c r="AJ4692">
        <v>3.46</v>
      </c>
      <c r="AK4692">
        <v>1.44035</v>
      </c>
      <c r="AR4692" s="3"/>
    </row>
    <row r="4693" spans="1:44" hidden="1" outlineLevel="1" x14ac:dyDescent="0.2">
      <c r="A4693" s="2">
        <v>39441</v>
      </c>
      <c r="B4693">
        <v>18.600000000000001</v>
      </c>
      <c r="E4693" s="2">
        <v>39441</v>
      </c>
      <c r="F4693">
        <v>1496.45</v>
      </c>
      <c r="G4693">
        <f t="shared" si="660"/>
        <v>0</v>
      </c>
      <c r="H4693" s="2">
        <v>39441</v>
      </c>
      <c r="I4693">
        <v>2349.66</v>
      </c>
      <c r="J4693">
        <f t="shared" si="661"/>
        <v>0</v>
      </c>
      <c r="K4693">
        <f t="shared" si="657"/>
        <v>-1.384E-4</v>
      </c>
      <c r="L4693">
        <v>6.872513708366775E-4</v>
      </c>
      <c r="N4693" s="2">
        <v>39441</v>
      </c>
      <c r="O4693">
        <v>36.58</v>
      </c>
      <c r="Q4693" s="2">
        <v>39441</v>
      </c>
      <c r="R4693">
        <v>44060.01</v>
      </c>
      <c r="S4693" s="8">
        <f t="shared" si="662"/>
        <v>0</v>
      </c>
      <c r="T4693" s="9">
        <f t="shared" si="658"/>
        <v>-1.384E-4</v>
      </c>
      <c r="U4693" s="3">
        <f>Sheet1!$B$17+Sheet1!$B$18*'Portfolio allocation'!K4693</f>
        <v>3.2902289683219E-4</v>
      </c>
      <c r="V4693" s="13">
        <f t="shared" si="663"/>
        <v>-4.6742289683219E-4</v>
      </c>
      <c r="W4693" s="13"/>
      <c r="X4693" s="2">
        <v>39441</v>
      </c>
      <c r="Y4693">
        <v>106.64409999999999</v>
      </c>
      <c r="AA4693" s="2">
        <v>39441</v>
      </c>
      <c r="AB4693">
        <v>1409.01</v>
      </c>
      <c r="AC4693">
        <f t="shared" si="664"/>
        <v>0</v>
      </c>
      <c r="AD4693">
        <f t="shared" si="659"/>
        <v>-1.384E-4</v>
      </c>
      <c r="AE4693">
        <f>Sheet2!$B$17+Sheet2!$B$18*'Portfolio allocation'!K4693</f>
        <v>-6.9681799538982207E-5</v>
      </c>
      <c r="AF4693">
        <f t="shared" si="665"/>
        <v>-6.8718200461017796E-5</v>
      </c>
      <c r="AH4693" s="2">
        <v>39441</v>
      </c>
      <c r="AI4693">
        <v>4.2149999999999999</v>
      </c>
      <c r="AJ4693">
        <v>3.46</v>
      </c>
      <c r="AK4693">
        <v>1.44035</v>
      </c>
      <c r="AR4693" s="3"/>
    </row>
    <row r="4694" spans="1:44" hidden="1" outlineLevel="1" x14ac:dyDescent="0.2">
      <c r="A4694" s="2">
        <v>39442</v>
      </c>
      <c r="B4694">
        <v>18.66</v>
      </c>
      <c r="E4694" s="2">
        <v>39442</v>
      </c>
      <c r="F4694">
        <v>1497.66</v>
      </c>
      <c r="G4694">
        <f t="shared" si="660"/>
        <v>8.0858030672592562E-4</v>
      </c>
      <c r="H4694" s="2">
        <v>39442</v>
      </c>
      <c r="I4694">
        <v>2351.6</v>
      </c>
      <c r="J4694">
        <f t="shared" si="661"/>
        <v>8.256513708366775E-4</v>
      </c>
      <c r="K4694">
        <f t="shared" si="657"/>
        <v>6.872513708366775E-4</v>
      </c>
      <c r="L4694">
        <v>-1.4121569722742016E-2</v>
      </c>
      <c r="N4694" s="2">
        <v>39442</v>
      </c>
      <c r="O4694">
        <v>36.61</v>
      </c>
      <c r="Q4694" s="2">
        <v>39442</v>
      </c>
      <c r="R4694">
        <v>44096.14</v>
      </c>
      <c r="S4694" s="8">
        <f t="shared" si="662"/>
        <v>8.200179709445532E-4</v>
      </c>
      <c r="T4694" s="9">
        <f t="shared" si="658"/>
        <v>6.816179709445532E-4</v>
      </c>
      <c r="U4694" s="3">
        <f>Sheet1!$B$17+Sheet1!$B$18*'Portfolio allocation'!K4694</f>
        <v>1.2762310742444158E-3</v>
      </c>
      <c r="V4694" s="13">
        <f t="shared" si="663"/>
        <v>-5.9461310329986261E-4</v>
      </c>
      <c r="W4694" s="13"/>
      <c r="X4694" s="2">
        <v>39442</v>
      </c>
      <c r="Y4694">
        <v>106.5581</v>
      </c>
      <c r="AA4694" s="2">
        <v>39442</v>
      </c>
      <c r="AB4694">
        <v>1407.88</v>
      </c>
      <c r="AC4694">
        <f t="shared" si="664"/>
        <v>-8.019815331331559E-4</v>
      </c>
      <c r="AD4694">
        <f t="shared" si="659"/>
        <v>-9.4158153313315593E-4</v>
      </c>
      <c r="AE4694">
        <f>Sheet2!$B$17+Sheet2!$B$18*'Portfolio allocation'!K4694</f>
        <v>6.6450846368056092E-4</v>
      </c>
      <c r="AF4694">
        <f t="shared" si="665"/>
        <v>-1.6060899968137169E-3</v>
      </c>
      <c r="AH4694" s="2">
        <v>39442</v>
      </c>
      <c r="AI4694">
        <v>4.282</v>
      </c>
      <c r="AJ4694">
        <v>3.49</v>
      </c>
      <c r="AK4694">
        <v>1.45025</v>
      </c>
      <c r="AR4694" s="3"/>
    </row>
    <row r="4695" spans="1:44" hidden="1" outlineLevel="1" x14ac:dyDescent="0.2">
      <c r="A4695" s="2">
        <v>39443</v>
      </c>
      <c r="B4695">
        <v>20.260000000000002</v>
      </c>
      <c r="E4695" s="2">
        <v>39443</v>
      </c>
      <c r="F4695">
        <v>1476.37</v>
      </c>
      <c r="G4695">
        <f t="shared" si="660"/>
        <v>-1.4215509528197501E-2</v>
      </c>
      <c r="H4695" s="2">
        <v>39443</v>
      </c>
      <c r="I4695">
        <v>2318.7199999999998</v>
      </c>
      <c r="J4695">
        <f t="shared" si="661"/>
        <v>-1.3981969722742016E-2</v>
      </c>
      <c r="K4695">
        <f t="shared" si="657"/>
        <v>-1.4121569722742016E-2</v>
      </c>
      <c r="L4695">
        <v>1.3272135247034316E-3</v>
      </c>
      <c r="N4695" s="2">
        <v>39443</v>
      </c>
      <c r="O4695">
        <v>35.97</v>
      </c>
      <c r="Q4695" s="2">
        <v>39443</v>
      </c>
      <c r="R4695">
        <v>43325.27</v>
      </c>
      <c r="S4695" s="8">
        <f t="shared" si="662"/>
        <v>-1.7481575484838419E-2</v>
      </c>
      <c r="T4695" s="9">
        <f t="shared" si="658"/>
        <v>-1.7621175484838419E-2</v>
      </c>
      <c r="U4695" s="3">
        <f>Sheet1!$B$17+Sheet1!$B$18*'Portfolio allocation'!K4695</f>
        <v>-1.5712823789745017E-2</v>
      </c>
      <c r="V4695" s="13">
        <f t="shared" si="663"/>
        <v>-1.9083516950934021E-3</v>
      </c>
      <c r="W4695" s="13"/>
      <c r="X4695" s="2">
        <v>39443</v>
      </c>
      <c r="Y4695">
        <v>104.68600000000001</v>
      </c>
      <c r="AA4695" s="2">
        <v>39443</v>
      </c>
      <c r="AB4695">
        <v>1383.14</v>
      </c>
      <c r="AC4695">
        <f t="shared" si="664"/>
        <v>-1.7572520385260137E-2</v>
      </c>
      <c r="AD4695">
        <f t="shared" si="659"/>
        <v>-1.7707320385260138E-2</v>
      </c>
      <c r="AE4695">
        <f>Sheet2!$B$17+Sheet2!$B$18*'Portfolio allocation'!K4695</f>
        <v>-1.2503873059925431E-2</v>
      </c>
      <c r="AF4695">
        <f t="shared" si="665"/>
        <v>-5.203447325334707E-3</v>
      </c>
      <c r="AH4695" s="2">
        <v>39443</v>
      </c>
      <c r="AI4695">
        <v>4.2009999999999996</v>
      </c>
      <c r="AJ4695">
        <v>3.37</v>
      </c>
      <c r="AK4695">
        <v>1.45685</v>
      </c>
      <c r="AR4695" s="3"/>
    </row>
    <row r="4696" spans="1:44" hidden="1" outlineLevel="1" x14ac:dyDescent="0.2">
      <c r="A4696" s="2">
        <v>39444</v>
      </c>
      <c r="B4696">
        <v>20.74</v>
      </c>
      <c r="E4696" s="2">
        <v>39444</v>
      </c>
      <c r="F4696">
        <v>1478.49</v>
      </c>
      <c r="G4696">
        <f t="shared" si="660"/>
        <v>1.435954401674433E-3</v>
      </c>
      <c r="H4696" s="2">
        <v>39444</v>
      </c>
      <c r="I4696">
        <v>2322.11</v>
      </c>
      <c r="J4696">
        <f t="shared" si="661"/>
        <v>1.4620135247034316E-3</v>
      </c>
      <c r="K4696">
        <f t="shared" si="657"/>
        <v>1.3272135247034316E-3</v>
      </c>
      <c r="L4696">
        <v>-6.9722079901469057E-3</v>
      </c>
      <c r="N4696" s="2">
        <v>39444</v>
      </c>
      <c r="O4696">
        <v>36.119999999999997</v>
      </c>
      <c r="Q4696" s="2">
        <v>39444</v>
      </c>
      <c r="R4696">
        <v>43505.96</v>
      </c>
      <c r="S4696" s="8">
        <f t="shared" si="662"/>
        <v>4.1705452730012027E-3</v>
      </c>
      <c r="T4696" s="9">
        <f t="shared" si="658"/>
        <v>4.0357452730012027E-3</v>
      </c>
      <c r="U4696" s="3">
        <f>Sheet1!$B$17+Sheet1!$B$18*'Portfolio allocation'!K4696</f>
        <v>2.0104118759581681E-3</v>
      </c>
      <c r="V4696" s="13">
        <f t="shared" si="663"/>
        <v>2.0253333970430346E-3</v>
      </c>
      <c r="W4696" s="13"/>
      <c r="X4696" s="2">
        <v>39444</v>
      </c>
      <c r="Y4696">
        <v>105.1541</v>
      </c>
      <c r="AA4696" s="2">
        <v>39444</v>
      </c>
      <c r="AB4696">
        <v>1389.33</v>
      </c>
      <c r="AC4696">
        <f t="shared" si="664"/>
        <v>4.4753242621859979E-3</v>
      </c>
      <c r="AD4696">
        <f t="shared" si="659"/>
        <v>4.3417242621859977E-3</v>
      </c>
      <c r="AE4696">
        <f>Sheet2!$B$17+Sheet2!$B$18*'Portfolio allocation'!K4696</f>
        <v>1.2335791378100657E-3</v>
      </c>
      <c r="AF4696">
        <f t="shared" si="665"/>
        <v>3.108145124375932E-3</v>
      </c>
      <c r="AH4696" s="2">
        <v>39444</v>
      </c>
      <c r="AI4696">
        <v>4.0869999999999997</v>
      </c>
      <c r="AJ4696">
        <v>3.34</v>
      </c>
      <c r="AK4696">
        <v>1.47045</v>
      </c>
      <c r="AR4696" s="3"/>
    </row>
    <row r="4697" spans="1:44" hidden="1" outlineLevel="1" x14ac:dyDescent="0.2">
      <c r="A4697" s="2">
        <v>39447</v>
      </c>
      <c r="B4697">
        <v>22.5</v>
      </c>
      <c r="E4697" s="2">
        <v>39447</v>
      </c>
      <c r="F4697">
        <v>1468.35</v>
      </c>
      <c r="G4697">
        <f t="shared" si="660"/>
        <v>-6.8583487206542726E-3</v>
      </c>
      <c r="H4697" s="2">
        <v>39447</v>
      </c>
      <c r="I4697">
        <v>2306.23</v>
      </c>
      <c r="J4697">
        <f t="shared" si="661"/>
        <v>-6.8386079901469055E-3</v>
      </c>
      <c r="K4697">
        <f t="shared" si="657"/>
        <v>-6.9722079901469057E-3</v>
      </c>
      <c r="L4697">
        <v>-1.3359999999999999E-4</v>
      </c>
      <c r="N4697" s="2">
        <v>39447</v>
      </c>
      <c r="O4697">
        <v>35.6</v>
      </c>
      <c r="Q4697" s="2">
        <v>39447</v>
      </c>
      <c r="R4697">
        <v>42879.62</v>
      </c>
      <c r="S4697" s="8">
        <f t="shared" si="662"/>
        <v>-1.4396648183375271E-2</v>
      </c>
      <c r="T4697" s="9">
        <f t="shared" si="658"/>
        <v>-1.4530248183375271E-2</v>
      </c>
      <c r="U4697" s="3">
        <f>Sheet1!$B$17+Sheet1!$B$18*'Portfolio allocation'!K4697</f>
        <v>-7.51089482119046E-3</v>
      </c>
      <c r="V4697" s="13">
        <f t="shared" si="663"/>
        <v>-7.0193533621848107E-3</v>
      </c>
      <c r="W4697" s="13"/>
      <c r="X4697" s="2">
        <v>39447</v>
      </c>
      <c r="Y4697">
        <v>103.2533</v>
      </c>
      <c r="AA4697" s="2">
        <v>39447</v>
      </c>
      <c r="AB4697">
        <v>1364.21</v>
      </c>
      <c r="AC4697">
        <f t="shared" si="664"/>
        <v>-1.8080657583151472E-2</v>
      </c>
      <c r="AD4697">
        <f t="shared" si="659"/>
        <v>-1.8214257583151473E-2</v>
      </c>
      <c r="AE4697">
        <f>Sheet2!$B$17+Sheet2!$B$18*'Portfolio allocation'!K4697</f>
        <v>-6.1464782105876978E-3</v>
      </c>
      <c r="AF4697">
        <f t="shared" si="665"/>
        <v>-1.2067779372563776E-2</v>
      </c>
      <c r="AH4697" s="2">
        <v>39447</v>
      </c>
      <c r="AI4697">
        <v>4.032</v>
      </c>
      <c r="AJ4697">
        <v>3.34</v>
      </c>
      <c r="AK4697">
        <v>1.4620500000000001</v>
      </c>
      <c r="AR4697" s="3"/>
    </row>
    <row r="4698" spans="1:44" hidden="1" outlineLevel="1" x14ac:dyDescent="0.2">
      <c r="A4698" s="2">
        <v>39448</v>
      </c>
      <c r="B4698">
        <v>22.5</v>
      </c>
      <c r="E4698" s="2">
        <v>39448</v>
      </c>
      <c r="F4698">
        <v>1468.35</v>
      </c>
      <c r="G4698">
        <f t="shared" si="660"/>
        <v>0</v>
      </c>
      <c r="H4698" s="2">
        <v>39448</v>
      </c>
      <c r="I4698">
        <v>2306.23</v>
      </c>
      <c r="J4698">
        <f t="shared" si="661"/>
        <v>0</v>
      </c>
      <c r="K4698">
        <f t="shared" si="657"/>
        <v>-1.3359999999999999E-4</v>
      </c>
      <c r="L4698">
        <v>-1.4364617721562988E-2</v>
      </c>
      <c r="N4698" s="2">
        <v>39448</v>
      </c>
      <c r="O4698">
        <v>35.6</v>
      </c>
      <c r="Q4698" s="2">
        <v>39448</v>
      </c>
      <c r="R4698">
        <v>42879.62</v>
      </c>
      <c r="S4698" s="8">
        <f t="shared" si="662"/>
        <v>0</v>
      </c>
      <c r="T4698" s="9">
        <f t="shared" si="658"/>
        <v>-1.3359999999999999E-4</v>
      </c>
      <c r="U4698" s="3">
        <f>Sheet1!$B$17+Sheet1!$B$18*'Portfolio allocation'!K4698</f>
        <v>3.345295784803672E-4</v>
      </c>
      <c r="V4698" s="13">
        <f t="shared" si="663"/>
        <v>-4.6812957848036719E-4</v>
      </c>
      <c r="W4698" s="13"/>
      <c r="X4698" s="2">
        <v>39448</v>
      </c>
      <c r="Y4698">
        <v>103.2533</v>
      </c>
      <c r="AA4698" s="2">
        <v>39448</v>
      </c>
      <c r="AB4698">
        <v>1364.21</v>
      </c>
      <c r="AC4698">
        <f t="shared" si="664"/>
        <v>0</v>
      </c>
      <c r="AD4698">
        <f t="shared" si="659"/>
        <v>-1.3359999999999999E-4</v>
      </c>
      <c r="AE4698">
        <f>Sheet2!$B$17+Sheet2!$B$18*'Portfolio allocation'!K4698</f>
        <v>-6.541351707990673E-5</v>
      </c>
      <c r="AF4698">
        <f t="shared" si="665"/>
        <v>-6.8186482920093265E-5</v>
      </c>
      <c r="AH4698" s="2">
        <v>39448</v>
      </c>
      <c r="AI4698">
        <v>4.032</v>
      </c>
      <c r="AJ4698">
        <v>3.34</v>
      </c>
      <c r="AK4698">
        <v>1.4620500000000001</v>
      </c>
      <c r="AR4698" s="3"/>
    </row>
    <row r="4699" spans="1:44" hidden="1" outlineLevel="1" x14ac:dyDescent="0.2">
      <c r="A4699" s="2">
        <v>39449</v>
      </c>
      <c r="B4699">
        <v>23.17</v>
      </c>
      <c r="E4699" s="2">
        <v>39449</v>
      </c>
      <c r="F4699">
        <v>1447.16</v>
      </c>
      <c r="G4699">
        <f t="shared" si="660"/>
        <v>-1.4431164231960891E-2</v>
      </c>
      <c r="H4699" s="2">
        <v>39449</v>
      </c>
      <c r="I4699">
        <v>2273.41</v>
      </c>
      <c r="J4699">
        <f t="shared" si="661"/>
        <v>-1.4231017721562988E-2</v>
      </c>
      <c r="K4699">
        <f t="shared" si="657"/>
        <v>-1.4364617721562988E-2</v>
      </c>
      <c r="L4699">
        <v>-1.2679999999999999E-4</v>
      </c>
      <c r="N4699" s="2">
        <v>39449</v>
      </c>
      <c r="O4699">
        <v>35.22</v>
      </c>
      <c r="Q4699" s="2">
        <v>39449</v>
      </c>
      <c r="R4699">
        <v>42421.91</v>
      </c>
      <c r="S4699" s="8">
        <f t="shared" si="662"/>
        <v>-1.0674301684576504E-2</v>
      </c>
      <c r="T4699" s="9">
        <f t="shared" si="658"/>
        <v>-1.0807901684576503E-2</v>
      </c>
      <c r="U4699" s="3">
        <f>Sheet1!$B$17+Sheet1!$B$18*'Portfolio allocation'!K4699</f>
        <v>-1.5991654613647859E-2</v>
      </c>
      <c r="V4699" s="13">
        <f t="shared" si="663"/>
        <v>5.1837529290713561E-3</v>
      </c>
      <c r="W4699" s="13"/>
      <c r="X4699" s="2">
        <v>39449</v>
      </c>
      <c r="Y4699">
        <v>99.996200000000002</v>
      </c>
      <c r="AA4699" s="2">
        <v>39449</v>
      </c>
      <c r="AB4699">
        <v>1321.18</v>
      </c>
      <c r="AC4699">
        <f t="shared" si="664"/>
        <v>-3.1542064638142242E-2</v>
      </c>
      <c r="AD4699">
        <f t="shared" si="659"/>
        <v>-3.1668864638142245E-2</v>
      </c>
      <c r="AE4699">
        <f>Sheet2!$B$17+Sheet2!$B$18*'Portfolio allocation'!K4699</f>
        <v>-1.2719997541192296E-2</v>
      </c>
      <c r="AF4699">
        <f t="shared" si="665"/>
        <v>-1.8948867096949949E-2</v>
      </c>
      <c r="AH4699" s="2">
        <v>39449</v>
      </c>
      <c r="AI4699">
        <v>3.9039999999999999</v>
      </c>
      <c r="AJ4699">
        <v>3.17</v>
      </c>
      <c r="AK4699">
        <v>1.47255</v>
      </c>
      <c r="AR4699" s="3"/>
    </row>
    <row r="4700" spans="1:44" hidden="1" outlineLevel="1" x14ac:dyDescent="0.2">
      <c r="A4700" s="2">
        <v>39450</v>
      </c>
      <c r="B4700">
        <v>22.49</v>
      </c>
      <c r="E4700" s="2">
        <v>39450</v>
      </c>
      <c r="F4700">
        <v>1447.16</v>
      </c>
      <c r="G4700">
        <f t="shared" si="660"/>
        <v>0</v>
      </c>
      <c r="H4700" s="2">
        <v>39450</v>
      </c>
      <c r="I4700">
        <v>2273.41</v>
      </c>
      <c r="J4700">
        <f t="shared" si="661"/>
        <v>0</v>
      </c>
      <c r="K4700">
        <f t="shared" si="657"/>
        <v>-1.2679999999999999E-4</v>
      </c>
      <c r="L4700">
        <v>-2.4678624151384838E-2</v>
      </c>
      <c r="N4700" s="2">
        <v>39450</v>
      </c>
      <c r="O4700">
        <v>35.369999999999997</v>
      </c>
      <c r="Q4700" s="2">
        <v>39450</v>
      </c>
      <c r="R4700">
        <v>42602.59</v>
      </c>
      <c r="S4700" s="8">
        <f t="shared" si="662"/>
        <v>4.2591198746118053E-3</v>
      </c>
      <c r="T4700" s="9">
        <f t="shared" si="658"/>
        <v>4.1323198746118055E-3</v>
      </c>
      <c r="U4700" s="3">
        <f>Sheet1!$B$17+Sheet1!$B$18*'Portfolio allocation'!K4700</f>
        <v>3.423307108152849E-4</v>
      </c>
      <c r="V4700" s="13">
        <f t="shared" si="663"/>
        <v>3.7899891637965207E-3</v>
      </c>
      <c r="W4700" s="13"/>
      <c r="X4700" s="2">
        <v>39450</v>
      </c>
      <c r="Y4700">
        <v>100.19670000000001</v>
      </c>
      <c r="AA4700" s="2">
        <v>39450</v>
      </c>
      <c r="AB4700">
        <v>1323.83</v>
      </c>
      <c r="AC4700">
        <f t="shared" si="664"/>
        <v>2.0057827093959979E-3</v>
      </c>
      <c r="AD4700">
        <f t="shared" si="659"/>
        <v>1.8805827093959979E-3</v>
      </c>
      <c r="AE4700">
        <f>Sheet2!$B$17+Sheet2!$B$18*'Portfolio allocation'!K4700</f>
        <v>-5.9366783596216479E-5</v>
      </c>
      <c r="AF4700">
        <f t="shared" si="665"/>
        <v>1.9399494929922144E-3</v>
      </c>
      <c r="AH4700" s="2">
        <v>39450</v>
      </c>
      <c r="AI4700">
        <v>3.899</v>
      </c>
      <c r="AJ4700">
        <v>3.13</v>
      </c>
      <c r="AK4700">
        <v>1.4722500000000001</v>
      </c>
      <c r="AR4700" s="3"/>
    </row>
    <row r="4701" spans="1:44" hidden="1" outlineLevel="1" x14ac:dyDescent="0.2">
      <c r="A4701" s="2">
        <v>39451</v>
      </c>
      <c r="B4701">
        <v>23.94</v>
      </c>
      <c r="E4701" s="2">
        <v>39451</v>
      </c>
      <c r="F4701">
        <v>1411.63</v>
      </c>
      <c r="G4701">
        <f t="shared" si="660"/>
        <v>-2.4551535421100668E-2</v>
      </c>
      <c r="H4701" s="2">
        <v>39451</v>
      </c>
      <c r="I4701">
        <v>2217.59</v>
      </c>
      <c r="J4701">
        <f t="shared" si="661"/>
        <v>-2.4553424151384839E-2</v>
      </c>
      <c r="K4701">
        <f t="shared" si="657"/>
        <v>-2.4678624151384838E-2</v>
      </c>
      <c r="L4701">
        <v>3.1108396881298298E-3</v>
      </c>
      <c r="N4701" s="2">
        <v>39451</v>
      </c>
      <c r="O4701">
        <v>34.380000000000003</v>
      </c>
      <c r="Q4701" s="2">
        <v>39451</v>
      </c>
      <c r="R4701">
        <v>41410.15</v>
      </c>
      <c r="S4701" s="8">
        <f t="shared" si="662"/>
        <v>-2.798984756560563E-2</v>
      </c>
      <c r="T4701" s="9">
        <f t="shared" si="658"/>
        <v>-2.8115047565605629E-2</v>
      </c>
      <c r="U4701" s="3">
        <f>Sheet1!$B$17+Sheet1!$B$18*'Portfolio allocation'!K4701</f>
        <v>-2.7824144181623208E-2</v>
      </c>
      <c r="V4701" s="13">
        <f t="shared" si="663"/>
        <v>-2.9090338398242085E-4</v>
      </c>
      <c r="W4701" s="13"/>
      <c r="X4701" s="2">
        <v>39451</v>
      </c>
      <c r="Y4701">
        <v>96.595799999999997</v>
      </c>
      <c r="AA4701" s="2">
        <v>39451</v>
      </c>
      <c r="AB4701">
        <v>1276.25</v>
      </c>
      <c r="AC4701">
        <f t="shared" si="664"/>
        <v>-3.5941170694122282E-2</v>
      </c>
      <c r="AD4701">
        <f t="shared" si="659"/>
        <v>-3.6063570694122284E-2</v>
      </c>
      <c r="AE4701">
        <f>Sheet2!$B$17+Sheet2!$B$18*'Portfolio allocation'!K4701</f>
        <v>-2.1891475192692342E-2</v>
      </c>
      <c r="AF4701">
        <f t="shared" si="665"/>
        <v>-1.4172095501429942E-2</v>
      </c>
      <c r="AH4701" s="2">
        <v>39451</v>
      </c>
      <c r="AI4701">
        <v>3.8650000000000002</v>
      </c>
      <c r="AJ4701">
        <v>3.06</v>
      </c>
      <c r="AK4701">
        <v>1.4774499999999999</v>
      </c>
      <c r="AR4701" s="3"/>
    </row>
    <row r="4702" spans="1:44" hidden="1" outlineLevel="1" x14ac:dyDescent="0.2">
      <c r="A4702" s="2">
        <v>39454</v>
      </c>
      <c r="B4702">
        <v>23.79</v>
      </c>
      <c r="E4702" s="2">
        <v>39454</v>
      </c>
      <c r="F4702">
        <v>1416.18</v>
      </c>
      <c r="G4702">
        <f t="shared" si="660"/>
        <v>3.2232242159773161E-3</v>
      </c>
      <c r="H4702" s="2">
        <v>39454</v>
      </c>
      <c r="I4702">
        <v>2224.7600000000002</v>
      </c>
      <c r="J4702">
        <f t="shared" si="661"/>
        <v>3.2332396881298298E-3</v>
      </c>
      <c r="K4702">
        <f t="shared" si="657"/>
        <v>3.1108396881298298E-3</v>
      </c>
      <c r="L4702">
        <v>-1.814432124993268E-2</v>
      </c>
      <c r="N4702" s="2">
        <v>39454</v>
      </c>
      <c r="O4702">
        <v>34.61</v>
      </c>
      <c r="Q4702" s="2">
        <v>39454</v>
      </c>
      <c r="R4702">
        <v>41687.18</v>
      </c>
      <c r="S4702" s="8">
        <f t="shared" si="662"/>
        <v>6.6899057356710756E-3</v>
      </c>
      <c r="T4702" s="9">
        <f t="shared" si="658"/>
        <v>6.5675057356710757E-3</v>
      </c>
      <c r="U4702" s="3">
        <f>Sheet1!$B$17+Sheet1!$B$18*'Portfolio allocation'!K4702</f>
        <v>4.0566330137391813E-3</v>
      </c>
      <c r="V4702" s="13">
        <f t="shared" si="663"/>
        <v>2.5108727219318944E-3</v>
      </c>
      <c r="W4702" s="13"/>
      <c r="X4702" s="2">
        <v>39454</v>
      </c>
      <c r="Y4702">
        <v>95.5642</v>
      </c>
      <c r="AA4702" s="2">
        <v>39454</v>
      </c>
      <c r="AB4702">
        <v>1262.6199999999999</v>
      </c>
      <c r="AC4702">
        <f t="shared" si="664"/>
        <v>-1.0679725759059844E-2</v>
      </c>
      <c r="AD4702">
        <f t="shared" si="659"/>
        <v>-1.0804125759059844E-2</v>
      </c>
      <c r="AE4702">
        <f>Sheet2!$B$17+Sheet2!$B$18*'Portfolio allocation'!K4702</f>
        <v>2.819625026747769E-3</v>
      </c>
      <c r="AF4702">
        <f t="shared" si="665"/>
        <v>-1.3623750785807614E-2</v>
      </c>
      <c r="AH4702" s="2">
        <v>39454</v>
      </c>
      <c r="AI4702">
        <v>3.8380000000000001</v>
      </c>
      <c r="AJ4702">
        <v>3.11</v>
      </c>
      <c r="AK4702">
        <v>1.4717499999999999</v>
      </c>
      <c r="AR4702" s="3"/>
    </row>
    <row r="4703" spans="1:44" hidden="1" outlineLevel="1" x14ac:dyDescent="0.2">
      <c r="A4703" s="2">
        <v>39455</v>
      </c>
      <c r="B4703">
        <v>25.43</v>
      </c>
      <c r="E4703" s="2">
        <v>39455</v>
      </c>
      <c r="F4703">
        <v>1390.19</v>
      </c>
      <c r="G4703">
        <f t="shared" si="660"/>
        <v>-1.8352186868900833E-2</v>
      </c>
      <c r="H4703" s="2">
        <v>39455</v>
      </c>
      <c r="I4703">
        <v>2184.67</v>
      </c>
      <c r="J4703">
        <f t="shared" si="661"/>
        <v>-1.801992124993268E-2</v>
      </c>
      <c r="K4703">
        <f t="shared" si="657"/>
        <v>-1.814432124993268E-2</v>
      </c>
      <c r="L4703">
        <v>1.357640961243556E-2</v>
      </c>
      <c r="N4703" s="2">
        <v>39455</v>
      </c>
      <c r="O4703">
        <v>33.450000000000003</v>
      </c>
      <c r="Q4703" s="2">
        <v>39455</v>
      </c>
      <c r="R4703">
        <v>40289.99</v>
      </c>
      <c r="S4703" s="8">
        <f t="shared" si="662"/>
        <v>-3.351605937364921E-2</v>
      </c>
      <c r="T4703" s="9">
        <f t="shared" si="658"/>
        <v>-3.3640459373649206E-2</v>
      </c>
      <c r="U4703" s="3">
        <f>Sheet1!$B$17+Sheet1!$B$18*'Portfolio allocation'!K4703</f>
        <v>-2.0327826291819531E-2</v>
      </c>
      <c r="V4703" s="13">
        <f t="shared" si="663"/>
        <v>-1.3312633081829676E-2</v>
      </c>
      <c r="W4703" s="13"/>
      <c r="X4703" s="2">
        <v>39455</v>
      </c>
      <c r="Y4703">
        <v>93.214500000000001</v>
      </c>
      <c r="AA4703" s="2">
        <v>39455</v>
      </c>
      <c r="AB4703">
        <v>1231.58</v>
      </c>
      <c r="AC4703">
        <f t="shared" si="664"/>
        <v>-2.4583801935657568E-2</v>
      </c>
      <c r="AD4703">
        <f t="shared" si="659"/>
        <v>-2.4707401935657569E-2</v>
      </c>
      <c r="AE4703">
        <f>Sheet2!$B$17+Sheet2!$B$18*'Portfolio allocation'!K4703</f>
        <v>-1.6081006347576886E-2</v>
      </c>
      <c r="AF4703">
        <f t="shared" si="665"/>
        <v>-8.6263955880806834E-3</v>
      </c>
      <c r="AH4703" s="2">
        <v>39455</v>
      </c>
      <c r="AI4703">
        <v>3.8140000000000001</v>
      </c>
      <c r="AJ4703">
        <v>3.09</v>
      </c>
      <c r="AK4703">
        <v>1.4714499999999999</v>
      </c>
      <c r="AR4703" s="3"/>
    </row>
    <row r="4704" spans="1:44" hidden="1" outlineLevel="1" x14ac:dyDescent="0.2">
      <c r="A4704" s="2">
        <v>39456</v>
      </c>
      <c r="B4704">
        <v>24.12</v>
      </c>
      <c r="E4704" s="2">
        <v>39456</v>
      </c>
      <c r="F4704">
        <v>1409.13</v>
      </c>
      <c r="G4704">
        <f t="shared" si="660"/>
        <v>1.3624037002136546E-2</v>
      </c>
      <c r="H4704" s="2">
        <v>39456</v>
      </c>
      <c r="I4704">
        <v>2214.6</v>
      </c>
      <c r="J4704">
        <f t="shared" si="661"/>
        <v>1.370000961243556E-2</v>
      </c>
      <c r="K4704">
        <f t="shared" si="657"/>
        <v>1.357640961243556E-2</v>
      </c>
      <c r="L4704">
        <v>7.843721051205621E-3</v>
      </c>
      <c r="N4704" s="2">
        <v>39456</v>
      </c>
      <c r="O4704">
        <v>34.44</v>
      </c>
      <c r="Q4704" s="2">
        <v>39456</v>
      </c>
      <c r="R4704">
        <v>41482.410000000003</v>
      </c>
      <c r="S4704" s="8">
        <f t="shared" si="662"/>
        <v>2.9595936856772642E-2</v>
      </c>
      <c r="T4704" s="9">
        <f t="shared" si="658"/>
        <v>2.9472336856772641E-2</v>
      </c>
      <c r="U4704" s="3">
        <f>Sheet1!$B$17+Sheet1!$B$18*'Portfolio allocation'!K4704</f>
        <v>1.6063000063716196E-2</v>
      </c>
      <c r="V4704" s="13">
        <f t="shared" si="663"/>
        <v>1.3409336793056444E-2</v>
      </c>
      <c r="W4704" s="13"/>
      <c r="X4704" s="2">
        <v>39456</v>
      </c>
      <c r="Y4704">
        <v>93.902199999999993</v>
      </c>
      <c r="AA4704" s="2">
        <v>39456</v>
      </c>
      <c r="AB4704">
        <v>1240.67</v>
      </c>
      <c r="AC4704">
        <f t="shared" si="664"/>
        <v>7.3807629224249549E-3</v>
      </c>
      <c r="AD4704">
        <f t="shared" si="659"/>
        <v>7.2591629224249546E-3</v>
      </c>
      <c r="AE4704">
        <f>Sheet2!$B$17+Sheet2!$B$18*'Portfolio allocation'!K4704</f>
        <v>1.2125876804277342E-2</v>
      </c>
      <c r="AF4704">
        <f t="shared" si="665"/>
        <v>-4.8667138818523871E-3</v>
      </c>
      <c r="AH4704" s="2">
        <v>39456</v>
      </c>
      <c r="AI4704">
        <v>3.806</v>
      </c>
      <c r="AJ4704">
        <v>3.04</v>
      </c>
      <c r="AK4704">
        <v>1.46685</v>
      </c>
      <c r="AR4704" s="3"/>
    </row>
    <row r="4705" spans="1:44" hidden="1" outlineLevel="1" x14ac:dyDescent="0.2">
      <c r="A4705" s="2">
        <v>39457</v>
      </c>
      <c r="B4705">
        <v>23.45</v>
      </c>
      <c r="E4705" s="2">
        <v>39457</v>
      </c>
      <c r="F4705">
        <v>1420.33</v>
      </c>
      <c r="G4705">
        <f t="shared" si="660"/>
        <v>7.948166599249129E-3</v>
      </c>
      <c r="H4705" s="2">
        <v>39457</v>
      </c>
      <c r="I4705">
        <v>2232.2399999999998</v>
      </c>
      <c r="J4705">
        <f t="shared" si="661"/>
        <v>7.9653210512056205E-3</v>
      </c>
      <c r="K4705">
        <f t="shared" si="657"/>
        <v>7.843721051205621E-3</v>
      </c>
      <c r="L4705">
        <v>-1.3655091022470478E-2</v>
      </c>
      <c r="N4705" s="2">
        <v>39457</v>
      </c>
      <c r="O4705">
        <v>34.33</v>
      </c>
      <c r="Q4705" s="2">
        <v>39457</v>
      </c>
      <c r="R4705">
        <v>41349.919999999998</v>
      </c>
      <c r="S4705" s="8">
        <f t="shared" si="662"/>
        <v>-3.1938838654747004E-3</v>
      </c>
      <c r="T4705" s="9">
        <f t="shared" si="658"/>
        <v>-3.3154838654747003E-3</v>
      </c>
      <c r="U4705" s="3">
        <f>Sheet1!$B$17+Sheet1!$B$18*'Portfolio allocation'!K4705</f>
        <v>9.4863144606244683E-3</v>
      </c>
      <c r="V4705" s="13">
        <f t="shared" si="663"/>
        <v>-1.2801798326099168E-2</v>
      </c>
      <c r="W4705" s="13"/>
      <c r="X4705" s="2">
        <v>39457</v>
      </c>
      <c r="Y4705">
        <v>95.44</v>
      </c>
      <c r="AA4705" s="2">
        <v>39457</v>
      </c>
      <c r="AB4705">
        <v>1260.98</v>
      </c>
      <c r="AC4705">
        <f t="shared" si="664"/>
        <v>1.637018707633775E-2</v>
      </c>
      <c r="AD4705">
        <f t="shared" si="659"/>
        <v>1.624858707633775E-2</v>
      </c>
      <c r="AE4705">
        <f>Sheet2!$B$17+Sheet2!$B$18*'Portfolio allocation'!K4705</f>
        <v>7.0282238815189352E-3</v>
      </c>
      <c r="AF4705">
        <f t="shared" si="665"/>
        <v>9.2203631948188161E-3</v>
      </c>
      <c r="AH4705" s="2">
        <v>39457</v>
      </c>
      <c r="AI4705">
        <v>3.8879999999999999</v>
      </c>
      <c r="AJ4705">
        <v>3.04</v>
      </c>
      <c r="AK4705">
        <v>1.4735499999999999</v>
      </c>
      <c r="AR4705" s="3"/>
    </row>
    <row r="4706" spans="1:44" hidden="1" outlineLevel="1" x14ac:dyDescent="0.2">
      <c r="A4706" s="2">
        <v>39458</v>
      </c>
      <c r="B4706">
        <v>23.68</v>
      </c>
      <c r="E4706" s="2">
        <v>39458</v>
      </c>
      <c r="F4706">
        <v>1401.02</v>
      </c>
      <c r="G4706">
        <f t="shared" si="660"/>
        <v>-1.3595432047481926E-2</v>
      </c>
      <c r="H4706" s="2">
        <v>39458</v>
      </c>
      <c r="I4706">
        <v>2202.0300000000002</v>
      </c>
      <c r="J4706">
        <f t="shared" si="661"/>
        <v>-1.3533491022470479E-2</v>
      </c>
      <c r="K4706">
        <f t="shared" si="657"/>
        <v>-1.3655091022470478E-2</v>
      </c>
      <c r="L4706">
        <v>1.0759927752119553E-2</v>
      </c>
      <c r="N4706" s="2">
        <v>39458</v>
      </c>
      <c r="O4706">
        <v>33.909999999999997</v>
      </c>
      <c r="Q4706" s="2">
        <v>39458</v>
      </c>
      <c r="R4706">
        <v>40844.04</v>
      </c>
      <c r="S4706" s="8">
        <f t="shared" si="662"/>
        <v>-1.2234122822970317E-2</v>
      </c>
      <c r="T4706" s="9">
        <f t="shared" si="658"/>
        <v>-1.2355722822970316E-2</v>
      </c>
      <c r="U4706" s="3">
        <f>Sheet1!$B$17+Sheet1!$B$18*'Portfolio allocation'!K4706</f>
        <v>-1.5177667602651095E-2</v>
      </c>
      <c r="V4706" s="13">
        <f t="shared" si="663"/>
        <v>2.8219447796807781E-3</v>
      </c>
      <c r="W4706" s="13"/>
      <c r="X4706" s="2">
        <v>39458</v>
      </c>
      <c r="Y4706">
        <v>93.290899999999993</v>
      </c>
      <c r="AA4706" s="2">
        <v>39458</v>
      </c>
      <c r="AB4706">
        <v>1232.5899999999999</v>
      </c>
      <c r="AC4706">
        <f t="shared" si="664"/>
        <v>-2.2514234960110513E-2</v>
      </c>
      <c r="AD4706">
        <f t="shared" si="659"/>
        <v>-2.2630634960110512E-2</v>
      </c>
      <c r="AE4706">
        <f>Sheet2!$B$17+Sheet2!$B$18*'Portfolio allocation'!K4706</f>
        <v>-1.2089068298695988E-2</v>
      </c>
      <c r="AF4706">
        <f t="shared" si="665"/>
        <v>-1.0541566661414524E-2</v>
      </c>
      <c r="AH4706" s="2">
        <v>39458</v>
      </c>
      <c r="AI4706">
        <v>3.8</v>
      </c>
      <c r="AJ4706">
        <v>2.91</v>
      </c>
      <c r="AK4706">
        <v>1.47915</v>
      </c>
      <c r="AR4706" s="3"/>
    </row>
    <row r="4707" spans="1:44" hidden="1" outlineLevel="1" x14ac:dyDescent="0.2">
      <c r="A4707" s="2">
        <v>39461</v>
      </c>
      <c r="B4707">
        <v>22.9</v>
      </c>
      <c r="E4707" s="2">
        <v>39461</v>
      </c>
      <c r="F4707">
        <v>1416.25</v>
      </c>
      <c r="G4707">
        <f t="shared" si="660"/>
        <v>1.0870651382564045E-2</v>
      </c>
      <c r="H4707" s="2">
        <v>39461</v>
      </c>
      <c r="I4707">
        <v>2225.98</v>
      </c>
      <c r="J4707">
        <f t="shared" si="661"/>
        <v>1.0876327752119552E-2</v>
      </c>
      <c r="K4707">
        <f t="shared" si="657"/>
        <v>1.0759927752119553E-2</v>
      </c>
      <c r="L4707">
        <v>-2.5035361359940219E-2</v>
      </c>
      <c r="N4707" s="2">
        <v>39461</v>
      </c>
      <c r="O4707">
        <v>34.39</v>
      </c>
      <c r="Q4707" s="2">
        <v>39461</v>
      </c>
      <c r="R4707">
        <v>41422.199999999997</v>
      </c>
      <c r="S4707" s="8">
        <f t="shared" si="662"/>
        <v>1.415530882841165E-2</v>
      </c>
      <c r="T4707" s="9">
        <f t="shared" si="658"/>
        <v>1.4038908828411651E-2</v>
      </c>
      <c r="U4707" s="3">
        <f>Sheet1!$B$17+Sheet1!$B$18*'Portfolio allocation'!K4707</f>
        <v>1.283186069441908E-2</v>
      </c>
      <c r="V4707" s="13">
        <f t="shared" si="663"/>
        <v>1.207048133992571E-3</v>
      </c>
      <c r="W4707" s="13"/>
      <c r="X4707" s="2">
        <v>39461</v>
      </c>
      <c r="Y4707">
        <v>98.315100000000001</v>
      </c>
      <c r="AA4707" s="2">
        <v>39461</v>
      </c>
      <c r="AB4707">
        <v>1298.97</v>
      </c>
      <c r="AC4707">
        <f t="shared" si="664"/>
        <v>5.3854079620960782E-2</v>
      </c>
      <c r="AD4707">
        <f t="shared" si="659"/>
        <v>5.3738079620960784E-2</v>
      </c>
      <c r="AE4707">
        <f>Sheet2!$B$17+Sheet2!$B$18*'Portfolio allocation'!K4707</f>
        <v>9.6213892791333702E-3</v>
      </c>
      <c r="AF4707">
        <f t="shared" si="665"/>
        <v>4.4116690341827414E-2</v>
      </c>
      <c r="AH4707" s="2">
        <v>39461</v>
      </c>
      <c r="AI4707">
        <v>3.7829999999999999</v>
      </c>
      <c r="AJ4707">
        <v>2.9</v>
      </c>
      <c r="AK4707">
        <v>1.4880500000000001</v>
      </c>
      <c r="AR4707" s="3"/>
    </row>
    <row r="4708" spans="1:44" hidden="1" outlineLevel="1" x14ac:dyDescent="0.2">
      <c r="A4708" s="2">
        <v>39462</v>
      </c>
      <c r="B4708">
        <v>23.34</v>
      </c>
      <c r="E4708" s="2">
        <v>39462</v>
      </c>
      <c r="F4708">
        <v>1380.95</v>
      </c>
      <c r="G4708">
        <f t="shared" si="660"/>
        <v>-2.4924977934686621E-2</v>
      </c>
      <c r="H4708" s="2">
        <v>39462</v>
      </c>
      <c r="I4708">
        <v>2170.5100000000002</v>
      </c>
      <c r="J4708">
        <f t="shared" si="661"/>
        <v>-2.4919361359940218E-2</v>
      </c>
      <c r="K4708">
        <f t="shared" si="657"/>
        <v>-2.5035361359940219E-2</v>
      </c>
      <c r="L4708">
        <v>-5.6112040709327699E-3</v>
      </c>
      <c r="N4708" s="2">
        <v>39462</v>
      </c>
      <c r="O4708">
        <v>34</v>
      </c>
      <c r="Q4708" s="2">
        <v>39462</v>
      </c>
      <c r="R4708">
        <v>40952.46</v>
      </c>
      <c r="S4708" s="8">
        <f t="shared" si="662"/>
        <v>-1.134029578342044E-2</v>
      </c>
      <c r="T4708" s="9">
        <f t="shared" si="658"/>
        <v>-1.145629578342044E-2</v>
      </c>
      <c r="U4708" s="3">
        <f>Sheet1!$B$17+Sheet1!$B$18*'Portfolio allocation'!K4708</f>
        <v>-2.8233402148201102E-2</v>
      </c>
      <c r="V4708" s="13">
        <f t="shared" si="663"/>
        <v>1.6777106364780664E-2</v>
      </c>
      <c r="W4708" s="13"/>
      <c r="X4708" s="2">
        <v>39462</v>
      </c>
      <c r="Y4708">
        <v>97.264399999999995</v>
      </c>
      <c r="AA4708" s="2">
        <v>39462</v>
      </c>
      <c r="AB4708">
        <v>1285.0899999999999</v>
      </c>
      <c r="AC4708">
        <f t="shared" si="664"/>
        <v>-1.0685389192976014E-2</v>
      </c>
      <c r="AD4708">
        <f t="shared" si="659"/>
        <v>-1.0800189192976014E-2</v>
      </c>
      <c r="AE4708">
        <f>Sheet2!$B$17+Sheet2!$B$18*'Portfolio allocation'!K4708</f>
        <v>-2.2208695019729111E-2</v>
      </c>
      <c r="AF4708">
        <f t="shared" si="665"/>
        <v>1.1408505826753098E-2</v>
      </c>
      <c r="AH4708" s="2">
        <v>39462</v>
      </c>
      <c r="AI4708">
        <v>3.6909999999999998</v>
      </c>
      <c r="AJ4708">
        <v>2.87</v>
      </c>
      <c r="AK4708">
        <v>1.4853499999999999</v>
      </c>
      <c r="AR4708" s="3"/>
    </row>
    <row r="4709" spans="1:44" hidden="1" outlineLevel="1" x14ac:dyDescent="0.2">
      <c r="A4709" s="2">
        <v>39463</v>
      </c>
      <c r="B4709">
        <v>24.38</v>
      </c>
      <c r="E4709" s="2">
        <v>39463</v>
      </c>
      <c r="F4709">
        <v>1373.2</v>
      </c>
      <c r="G4709">
        <f t="shared" si="660"/>
        <v>-5.6120786415149171E-3</v>
      </c>
      <c r="H4709" s="2">
        <v>39463</v>
      </c>
      <c r="I4709">
        <v>2158.58</v>
      </c>
      <c r="J4709">
        <f t="shared" si="661"/>
        <v>-5.4964040709327699E-3</v>
      </c>
      <c r="K4709">
        <f t="shared" si="657"/>
        <v>-5.6112040709327699E-3</v>
      </c>
      <c r="L4709">
        <v>-2.9170538757887041E-2</v>
      </c>
      <c r="N4709" s="2">
        <v>39463</v>
      </c>
      <c r="O4709">
        <v>33.229999999999997</v>
      </c>
      <c r="Q4709" s="2">
        <v>39463</v>
      </c>
      <c r="R4709">
        <v>40025</v>
      </c>
      <c r="S4709" s="8">
        <f t="shared" si="662"/>
        <v>-2.2647235355336415E-2</v>
      </c>
      <c r="T4709" s="9">
        <f t="shared" si="658"/>
        <v>-2.2762035355336416E-2</v>
      </c>
      <c r="U4709" s="3">
        <f>Sheet1!$B$17+Sheet1!$B$18*'Portfolio allocation'!K4709</f>
        <v>-5.9495166326417655E-3</v>
      </c>
      <c r="V4709" s="13">
        <f t="shared" si="663"/>
        <v>-1.6812518722694653E-2</v>
      </c>
      <c r="W4709" s="13"/>
      <c r="X4709" s="2">
        <v>39463</v>
      </c>
      <c r="Y4709">
        <v>97.073300000000003</v>
      </c>
      <c r="AA4709" s="2">
        <v>39463</v>
      </c>
      <c r="AB4709">
        <v>1282.56</v>
      </c>
      <c r="AC4709">
        <f t="shared" si="664"/>
        <v>-1.9687337073668321E-3</v>
      </c>
      <c r="AD4709">
        <f t="shared" si="659"/>
        <v>-2.0831337073668322E-3</v>
      </c>
      <c r="AE4709">
        <f>Sheet2!$B$17+Sheet2!$B$18*'Portfolio allocation'!K4709</f>
        <v>-4.9362388032721423E-3</v>
      </c>
      <c r="AF4709">
        <f t="shared" si="665"/>
        <v>2.85310509590531E-3</v>
      </c>
      <c r="AH4709" s="2">
        <v>39463</v>
      </c>
      <c r="AI4709">
        <v>3.7269999999999999</v>
      </c>
      <c r="AJ4709">
        <v>2.86</v>
      </c>
      <c r="AK4709">
        <v>1.46835</v>
      </c>
      <c r="AR4709" s="3"/>
    </row>
    <row r="4710" spans="1:44" hidden="1" outlineLevel="1" x14ac:dyDescent="0.2">
      <c r="A4710" s="2">
        <v>39464</v>
      </c>
      <c r="B4710">
        <v>28.46</v>
      </c>
      <c r="E4710" s="2">
        <v>39464</v>
      </c>
      <c r="F4710">
        <v>1333.25</v>
      </c>
      <c r="G4710">
        <f t="shared" si="660"/>
        <v>-2.9092630352461457E-2</v>
      </c>
      <c r="H4710" s="2">
        <v>39464</v>
      </c>
      <c r="I4710">
        <v>2095.86</v>
      </c>
      <c r="J4710">
        <f t="shared" si="661"/>
        <v>-2.905613875788704E-2</v>
      </c>
      <c r="K4710">
        <f t="shared" si="657"/>
        <v>-2.9170538757887041E-2</v>
      </c>
      <c r="L4710">
        <v>-6.1337945587970222E-3</v>
      </c>
      <c r="N4710" s="2">
        <v>39464</v>
      </c>
      <c r="O4710">
        <v>33.11</v>
      </c>
      <c r="Q4710" s="2">
        <v>39464</v>
      </c>
      <c r="R4710">
        <v>39880.449999999997</v>
      </c>
      <c r="S4710" s="8">
        <f t="shared" si="662"/>
        <v>-3.61149281698947E-3</v>
      </c>
      <c r="T4710" s="9">
        <f t="shared" si="658"/>
        <v>-3.7258928169894702E-3</v>
      </c>
      <c r="U4710" s="3">
        <f>Sheet1!$B$17+Sheet1!$B$18*'Portfolio allocation'!K4710</f>
        <v>-3.2977382458457542E-2</v>
      </c>
      <c r="V4710" s="13">
        <f t="shared" si="663"/>
        <v>2.9251489641468072E-2</v>
      </c>
      <c r="W4710" s="13"/>
      <c r="X4710" s="2">
        <v>39464</v>
      </c>
      <c r="Y4710">
        <v>96.567099999999996</v>
      </c>
      <c r="AA4710" s="2">
        <v>39464</v>
      </c>
      <c r="AB4710">
        <v>1275.8699999999999</v>
      </c>
      <c r="AC4710">
        <f t="shared" si="664"/>
        <v>-5.2161302395210551E-3</v>
      </c>
      <c r="AD4710">
        <f t="shared" si="659"/>
        <v>-5.3285302395210555E-3</v>
      </c>
      <c r="AE4710">
        <f>Sheet2!$B$17+Sheet2!$B$18*'Portfolio allocation'!K4710</f>
        <v>-2.588580025990031E-2</v>
      </c>
      <c r="AF4710">
        <f t="shared" si="665"/>
        <v>2.0557270020379256E-2</v>
      </c>
      <c r="AH4710" s="2">
        <v>39464</v>
      </c>
      <c r="AI4710">
        <v>3.6349999999999998</v>
      </c>
      <c r="AJ4710">
        <v>2.81</v>
      </c>
      <c r="AK4710">
        <v>1.46885</v>
      </c>
      <c r="AR4710" s="3"/>
    </row>
    <row r="4711" spans="1:44" hidden="1" outlineLevel="1" x14ac:dyDescent="0.2">
      <c r="A4711" s="2">
        <v>39465</v>
      </c>
      <c r="B4711">
        <v>27.18</v>
      </c>
      <c r="E4711" s="2">
        <v>39465</v>
      </c>
      <c r="F4711">
        <v>1325.19</v>
      </c>
      <c r="G4711">
        <f t="shared" si="660"/>
        <v>-6.0453778361146959E-3</v>
      </c>
      <c r="H4711" s="2">
        <v>39465</v>
      </c>
      <c r="I4711">
        <v>2083.2399999999998</v>
      </c>
      <c r="J4711">
        <f t="shared" si="661"/>
        <v>-6.0213945587970219E-3</v>
      </c>
      <c r="K4711">
        <f t="shared" si="657"/>
        <v>-6.1337945587970222E-3</v>
      </c>
      <c r="L4711">
        <v>-1.076E-4</v>
      </c>
      <c r="N4711" s="2">
        <v>39465</v>
      </c>
      <c r="O4711">
        <v>33.01</v>
      </c>
      <c r="Q4711" s="2">
        <v>39465</v>
      </c>
      <c r="R4711">
        <v>39760.01</v>
      </c>
      <c r="S4711" s="8">
        <f t="shared" si="662"/>
        <v>-3.0200261030152165E-3</v>
      </c>
      <c r="T4711" s="9">
        <f t="shared" si="658"/>
        <v>-3.1324261030152164E-3</v>
      </c>
      <c r="U4711" s="3">
        <f>Sheet1!$B$17+Sheet1!$B$18*'Portfolio allocation'!K4711</f>
        <v>-6.5490456845238593E-3</v>
      </c>
      <c r="V4711" s="13">
        <f t="shared" si="663"/>
        <v>3.416619581508643E-3</v>
      </c>
      <c r="W4711" s="13"/>
      <c r="X4711" s="2">
        <v>39465</v>
      </c>
      <c r="Y4711">
        <v>98.763999999999996</v>
      </c>
      <c r="AA4711" s="2">
        <v>39465</v>
      </c>
      <c r="AB4711">
        <v>1304.9000000000001</v>
      </c>
      <c r="AC4711">
        <f t="shared" si="664"/>
        <v>2.2753101805043086E-2</v>
      </c>
      <c r="AD4711">
        <f t="shared" si="659"/>
        <v>2.2645501805043086E-2</v>
      </c>
      <c r="AE4711">
        <f>Sheet2!$B$17+Sheet2!$B$18*'Portfolio allocation'!K4711</f>
        <v>-5.4009395975702012E-3</v>
      </c>
      <c r="AF4711">
        <f t="shared" si="665"/>
        <v>2.8046441402613288E-2</v>
      </c>
      <c r="AH4711" s="2">
        <v>39465</v>
      </c>
      <c r="AI4711">
        <v>3.6349999999999998</v>
      </c>
      <c r="AJ4711">
        <v>2.69</v>
      </c>
      <c r="AK4711">
        <v>1.46245</v>
      </c>
      <c r="AR4711" s="3"/>
    </row>
    <row r="4712" spans="1:44" hidden="1" outlineLevel="1" x14ac:dyDescent="0.2">
      <c r="A4712" s="2">
        <v>39468</v>
      </c>
      <c r="B4712">
        <v>27.18</v>
      </c>
      <c r="E4712" s="2">
        <v>39468</v>
      </c>
      <c r="F4712">
        <v>1325.19</v>
      </c>
      <c r="G4712">
        <f t="shared" si="660"/>
        <v>0</v>
      </c>
      <c r="H4712" s="2">
        <v>39468</v>
      </c>
      <c r="I4712">
        <v>2083.2399999999998</v>
      </c>
      <c r="J4712">
        <f t="shared" si="661"/>
        <v>0</v>
      </c>
      <c r="K4712">
        <f t="shared" si="657"/>
        <v>-1.076E-4</v>
      </c>
      <c r="L4712">
        <v>-1.1191296549605281E-2</v>
      </c>
      <c r="N4712" s="2">
        <v>39468</v>
      </c>
      <c r="O4712">
        <v>33.01</v>
      </c>
      <c r="Q4712" s="2">
        <v>39468</v>
      </c>
      <c r="R4712">
        <v>39760.01</v>
      </c>
      <c r="S4712" s="8">
        <f t="shared" si="662"/>
        <v>0</v>
      </c>
      <c r="T4712" s="9">
        <f t="shared" si="658"/>
        <v>-1.076E-4</v>
      </c>
      <c r="U4712" s="3">
        <f>Sheet1!$B$17+Sheet1!$B$18*'Portfolio allocation'!K4712</f>
        <v>3.6435743740799366E-4</v>
      </c>
      <c r="V4712" s="13">
        <f t="shared" si="663"/>
        <v>-4.7195743740799368E-4</v>
      </c>
      <c r="W4712" s="13"/>
      <c r="X4712" s="2">
        <v>39468</v>
      </c>
      <c r="Y4712">
        <v>98.763999999999996</v>
      </c>
      <c r="AA4712" s="2">
        <v>39468</v>
      </c>
      <c r="AB4712">
        <v>1304.9000000000001</v>
      </c>
      <c r="AC4712">
        <f t="shared" si="664"/>
        <v>0</v>
      </c>
      <c r="AD4712">
        <f t="shared" si="659"/>
        <v>-1.076E-4</v>
      </c>
      <c r="AE4712">
        <f>Sheet2!$B$17+Sheet2!$B$18*'Portfolio allocation'!K4712</f>
        <v>-4.2293653759914609E-5</v>
      </c>
      <c r="AF4712">
        <f t="shared" si="665"/>
        <v>-6.5306346240085391E-5</v>
      </c>
      <c r="AH4712" s="2">
        <v>39468</v>
      </c>
      <c r="AI4712">
        <v>3.6349999999999998</v>
      </c>
      <c r="AJ4712">
        <v>2.69</v>
      </c>
      <c r="AK4712">
        <v>1.4479</v>
      </c>
      <c r="AR4712" s="3"/>
    </row>
    <row r="4713" spans="1:44" hidden="1" outlineLevel="1" x14ac:dyDescent="0.2">
      <c r="A4713" s="2">
        <v>39469</v>
      </c>
      <c r="B4713">
        <v>31.01</v>
      </c>
      <c r="E4713" s="2">
        <v>39469</v>
      </c>
      <c r="F4713">
        <v>1310.5</v>
      </c>
      <c r="G4713">
        <f t="shared" si="660"/>
        <v>-1.1085202876568667E-2</v>
      </c>
      <c r="H4713" s="2">
        <v>39469</v>
      </c>
      <c r="I4713">
        <v>2060.15</v>
      </c>
      <c r="J4713">
        <f t="shared" si="661"/>
        <v>-1.1083696549605282E-2</v>
      </c>
      <c r="K4713">
        <f t="shared" si="657"/>
        <v>-1.1191296549605281E-2</v>
      </c>
      <c r="L4713">
        <v>2.1372856471615988E-2</v>
      </c>
      <c r="N4713" s="2">
        <v>39469</v>
      </c>
      <c r="O4713">
        <v>31.99</v>
      </c>
      <c r="Q4713" s="2">
        <v>39469</v>
      </c>
      <c r="R4713">
        <v>38531.43</v>
      </c>
      <c r="S4713" s="8">
        <f t="shared" si="662"/>
        <v>-3.0899891624775799E-2</v>
      </c>
      <c r="T4713" s="9">
        <f t="shared" si="658"/>
        <v>-3.1007491624775799E-2</v>
      </c>
      <c r="U4713" s="3">
        <f>Sheet1!$B$17+Sheet1!$B$18*'Portfolio allocation'!K4713</f>
        <v>-1.2351140142524593E-2</v>
      </c>
      <c r="V4713" s="13">
        <f t="shared" si="663"/>
        <v>-1.8656351482251206E-2</v>
      </c>
      <c r="W4713" s="13"/>
      <c r="X4713" s="2">
        <v>39469</v>
      </c>
      <c r="Y4713">
        <v>96.681700000000006</v>
      </c>
      <c r="AA4713" s="2">
        <v>39469</v>
      </c>
      <c r="AB4713">
        <v>1277.3900000000001</v>
      </c>
      <c r="AC4713">
        <f t="shared" si="664"/>
        <v>-2.1082075254808763E-2</v>
      </c>
      <c r="AD4713">
        <f t="shared" si="659"/>
        <v>-2.1173675254808764E-2</v>
      </c>
      <c r="AE4713">
        <f>Sheet2!$B$17+Sheet2!$B$18*'Portfolio allocation'!K4713</f>
        <v>-9.8981993963423182E-3</v>
      </c>
      <c r="AF4713">
        <f t="shared" si="665"/>
        <v>-1.1275475858466446E-2</v>
      </c>
      <c r="AH4713" s="2">
        <v>39469</v>
      </c>
      <c r="AI4713">
        <v>3.4580000000000002</v>
      </c>
      <c r="AJ4713">
        <v>2.29</v>
      </c>
      <c r="AK4713">
        <v>1.4614499999999999</v>
      </c>
      <c r="AR4713" s="3"/>
    </row>
    <row r="4714" spans="1:44" hidden="1" outlineLevel="1" x14ac:dyDescent="0.2">
      <c r="A4714" s="2">
        <v>39470</v>
      </c>
      <c r="B4714">
        <v>29.02</v>
      </c>
      <c r="E4714" s="2">
        <v>39470</v>
      </c>
      <c r="F4714">
        <v>1338.6</v>
      </c>
      <c r="G4714">
        <f t="shared" si="660"/>
        <v>2.1442197634490512E-2</v>
      </c>
      <c r="H4714" s="2">
        <v>39470</v>
      </c>
      <c r="I4714">
        <v>2104.37</v>
      </c>
      <c r="J4714">
        <f t="shared" si="661"/>
        <v>2.1464456471615989E-2</v>
      </c>
      <c r="K4714">
        <f t="shared" si="657"/>
        <v>2.1372856471615988E-2</v>
      </c>
      <c r="L4714">
        <v>1.0000930058877554E-2</v>
      </c>
      <c r="N4714" s="2">
        <v>39470</v>
      </c>
      <c r="O4714">
        <v>31.93</v>
      </c>
      <c r="Q4714" s="2">
        <v>39470</v>
      </c>
      <c r="R4714">
        <v>38459.160000000003</v>
      </c>
      <c r="S4714" s="8">
        <f t="shared" si="662"/>
        <v>-1.8756116759746089E-3</v>
      </c>
      <c r="T4714" s="9">
        <f t="shared" si="658"/>
        <v>-1.9672116759746087E-3</v>
      </c>
      <c r="U4714" s="3">
        <f>Sheet1!$B$17+Sheet1!$B$18*'Portfolio allocation'!K4714</f>
        <v>2.5007281488807376E-2</v>
      </c>
      <c r="V4714" s="13">
        <f t="shared" si="663"/>
        <v>-2.6974493164781985E-2</v>
      </c>
      <c r="W4714" s="13"/>
      <c r="X4714" s="2">
        <v>39470</v>
      </c>
      <c r="Y4714">
        <v>101.3429</v>
      </c>
      <c r="AA4714" s="2">
        <v>39470</v>
      </c>
      <c r="AB4714">
        <v>1338.97</v>
      </c>
      <c r="AC4714">
        <f t="shared" si="664"/>
        <v>4.820767345916277E-2</v>
      </c>
      <c r="AD4714">
        <f t="shared" si="659"/>
        <v>4.812007345916277E-2</v>
      </c>
      <c r="AE4714">
        <f>Sheet2!$B$17+Sheet2!$B$18*'Portfolio allocation'!K4714</f>
        <v>1.9058676256809397E-2</v>
      </c>
      <c r="AF4714">
        <f t="shared" si="665"/>
        <v>2.9061397202353373E-2</v>
      </c>
      <c r="AH4714" s="2">
        <v>39470</v>
      </c>
      <c r="AI4714">
        <v>3.5110000000000001</v>
      </c>
      <c r="AJ4714">
        <v>2.19</v>
      </c>
      <c r="AK4714">
        <v>1.4556500000000001</v>
      </c>
      <c r="AR4714" s="3"/>
    </row>
    <row r="4715" spans="1:44" hidden="1" outlineLevel="1" x14ac:dyDescent="0.2">
      <c r="A4715" s="2">
        <v>39471</v>
      </c>
      <c r="B4715">
        <v>27.78</v>
      </c>
      <c r="E4715" s="2">
        <v>39471</v>
      </c>
      <c r="F4715">
        <v>1352.07</v>
      </c>
      <c r="G4715">
        <f t="shared" si="660"/>
        <v>1.0062752129090136E-2</v>
      </c>
      <c r="H4715" s="2">
        <v>39471</v>
      </c>
      <c r="I4715">
        <v>2125.6</v>
      </c>
      <c r="J4715">
        <f t="shared" si="661"/>
        <v>1.0088530058877554E-2</v>
      </c>
      <c r="K4715">
        <f t="shared" si="657"/>
        <v>1.0000930058877554E-2</v>
      </c>
      <c r="L4715">
        <v>-1.5959756115920168E-2</v>
      </c>
      <c r="N4715" s="2">
        <v>39471</v>
      </c>
      <c r="O4715">
        <v>33.25</v>
      </c>
      <c r="Q4715" s="2">
        <v>39471</v>
      </c>
      <c r="R4715">
        <v>40049.089999999997</v>
      </c>
      <c r="S4715" s="8">
        <f t="shared" si="662"/>
        <v>4.1340736511145559E-2</v>
      </c>
      <c r="T4715" s="9">
        <f t="shared" si="658"/>
        <v>4.1253136511145559E-2</v>
      </c>
      <c r="U4715" s="3">
        <f>Sheet1!$B$17+Sheet1!$B$18*'Portfolio allocation'!K4715</f>
        <v>1.19611193051723E-2</v>
      </c>
      <c r="V4715" s="13">
        <f t="shared" si="663"/>
        <v>2.9292017205973259E-2</v>
      </c>
      <c r="W4715" s="13"/>
      <c r="X4715" s="2">
        <v>39471</v>
      </c>
      <c r="Y4715">
        <v>102.11660000000001</v>
      </c>
      <c r="AA4715" s="2">
        <v>39471</v>
      </c>
      <c r="AB4715">
        <v>1349.2</v>
      </c>
      <c r="AC4715">
        <f t="shared" si="664"/>
        <v>7.640201050060913E-3</v>
      </c>
      <c r="AD4715">
        <f t="shared" si="659"/>
        <v>7.5442010500609133E-3</v>
      </c>
      <c r="AE4715">
        <f>Sheet2!$B$17+Sheet2!$B$18*'Portfolio allocation'!K4715</f>
        <v>8.9464691665201261E-3</v>
      </c>
      <c r="AF4715">
        <f t="shared" si="665"/>
        <v>-1.4022681164592129E-3</v>
      </c>
      <c r="AH4715" s="2">
        <v>39471</v>
      </c>
      <c r="AI4715">
        <v>3.6739999999999999</v>
      </c>
      <c r="AJ4715">
        <v>2.4</v>
      </c>
      <c r="AK4715">
        <v>1.4712499999999999</v>
      </c>
      <c r="AR4715" s="3"/>
    </row>
    <row r="4716" spans="1:44" hidden="1" outlineLevel="1" x14ac:dyDescent="0.2">
      <c r="A4716" s="2">
        <v>39472</v>
      </c>
      <c r="B4716">
        <v>29.08</v>
      </c>
      <c r="E4716" s="2">
        <v>39472</v>
      </c>
      <c r="F4716">
        <v>1330.6</v>
      </c>
      <c r="G4716">
        <f t="shared" si="660"/>
        <v>-1.5879355358820235E-2</v>
      </c>
      <c r="H4716" s="2">
        <v>39472</v>
      </c>
      <c r="I4716">
        <v>2091.88</v>
      </c>
      <c r="J4716">
        <f t="shared" si="661"/>
        <v>-1.5863756115920169E-2</v>
      </c>
      <c r="K4716">
        <f t="shared" si="657"/>
        <v>-1.5959756115920168E-2</v>
      </c>
      <c r="L4716">
        <v>1.7479109715662383E-2</v>
      </c>
      <c r="N4716" s="2">
        <v>39472</v>
      </c>
      <c r="O4716">
        <v>32.94</v>
      </c>
      <c r="Q4716" s="2">
        <v>39472</v>
      </c>
      <c r="R4716">
        <v>39675.69</v>
      </c>
      <c r="S4716" s="8">
        <f t="shared" si="662"/>
        <v>-9.3235576638568407E-3</v>
      </c>
      <c r="T4716" s="9">
        <f t="shared" si="658"/>
        <v>-9.4195576638568413E-3</v>
      </c>
      <c r="U4716" s="3">
        <f>Sheet1!$B$17+Sheet1!$B$18*'Portfolio allocation'!K4716</f>
        <v>-1.7821637805837346E-2</v>
      </c>
      <c r="V4716" s="13">
        <f t="shared" si="663"/>
        <v>8.4020801419805047E-3</v>
      </c>
      <c r="W4716" s="13"/>
      <c r="X4716" s="2">
        <v>39472</v>
      </c>
      <c r="Y4716">
        <v>99.833799999999997</v>
      </c>
      <c r="AA4716" s="2">
        <v>39472</v>
      </c>
      <c r="AB4716">
        <v>1319.03</v>
      </c>
      <c r="AC4716">
        <f t="shared" si="664"/>
        <v>-2.2361399347761712E-2</v>
      </c>
      <c r="AD4716">
        <f t="shared" si="659"/>
        <v>-2.2454999347761712E-2</v>
      </c>
      <c r="AE4716">
        <f>Sheet2!$B$17+Sheet2!$B$18*'Portfolio allocation'!K4716</f>
        <v>-1.4138435297115746E-2</v>
      </c>
      <c r="AF4716">
        <f t="shared" si="665"/>
        <v>-8.3165640506459651E-3</v>
      </c>
      <c r="AH4716" s="2">
        <v>39472</v>
      </c>
      <c r="AI4716">
        <v>3.5680000000000001</v>
      </c>
      <c r="AJ4716">
        <v>2.34</v>
      </c>
      <c r="AK4716">
        <v>1.4697499999999999</v>
      </c>
      <c r="AR4716" s="3"/>
    </row>
    <row r="4717" spans="1:44" hidden="1" outlineLevel="1" x14ac:dyDescent="0.2">
      <c r="A4717" s="2">
        <v>39475</v>
      </c>
      <c r="B4717">
        <v>27.78</v>
      </c>
      <c r="E4717" s="2">
        <v>39475</v>
      </c>
      <c r="F4717">
        <v>1353.97</v>
      </c>
      <c r="G4717">
        <f t="shared" si="660"/>
        <v>1.7563505185630657E-2</v>
      </c>
      <c r="H4717" s="2">
        <v>39475</v>
      </c>
      <c r="I4717">
        <v>2128.64</v>
      </c>
      <c r="J4717">
        <f t="shared" si="661"/>
        <v>1.7572709715662382E-2</v>
      </c>
      <c r="K4717">
        <f t="shared" si="657"/>
        <v>1.7479109715662383E-2</v>
      </c>
      <c r="L4717">
        <v>6.1138403487672553E-3</v>
      </c>
      <c r="N4717" s="2">
        <v>39475</v>
      </c>
      <c r="O4717">
        <v>32.72</v>
      </c>
      <c r="Q4717" s="2">
        <v>39475</v>
      </c>
      <c r="R4717">
        <v>39410.699999999997</v>
      </c>
      <c r="S4717" s="8">
        <f t="shared" si="662"/>
        <v>-6.6789008584351439E-3</v>
      </c>
      <c r="T4717" s="9">
        <f t="shared" si="658"/>
        <v>-6.772500858435144E-3</v>
      </c>
      <c r="U4717" s="3">
        <f>Sheet1!$B$17+Sheet1!$B$18*'Portfolio allocation'!K4717</f>
        <v>2.0540276529711701E-2</v>
      </c>
      <c r="V4717" s="13">
        <f t="shared" si="663"/>
        <v>-2.7312777388146844E-2</v>
      </c>
      <c r="W4717" s="13"/>
      <c r="X4717" s="2">
        <v>39475</v>
      </c>
      <c r="Y4717">
        <v>100.2732</v>
      </c>
      <c r="AA4717" s="2">
        <v>39475</v>
      </c>
      <c r="AB4717">
        <v>1324.84</v>
      </c>
      <c r="AC4717">
        <f t="shared" si="664"/>
        <v>4.4047519768313226E-3</v>
      </c>
      <c r="AD4717">
        <f t="shared" si="659"/>
        <v>4.3127519768313225E-3</v>
      </c>
      <c r="AE4717">
        <f>Sheet2!$B$17+Sheet2!$B$18*'Portfolio allocation'!K4717</f>
        <v>1.5596257302951316E-2</v>
      </c>
      <c r="AF4717">
        <f t="shared" si="665"/>
        <v>-1.1283505326119993E-2</v>
      </c>
      <c r="AH4717" s="2">
        <v>39475</v>
      </c>
      <c r="AI4717">
        <v>3.585</v>
      </c>
      <c r="AJ4717">
        <v>2.2999999999999998</v>
      </c>
      <c r="AK4717">
        <v>1.4795499999999999</v>
      </c>
      <c r="AR4717" s="3"/>
    </row>
    <row r="4718" spans="1:44" hidden="1" outlineLevel="1" x14ac:dyDescent="0.2">
      <c r="A4718" s="2">
        <v>39476</v>
      </c>
      <c r="B4718">
        <v>27.32</v>
      </c>
      <c r="E4718" s="2">
        <v>39476</v>
      </c>
      <c r="F4718">
        <v>1362.3</v>
      </c>
      <c r="G4718">
        <f t="shared" si="660"/>
        <v>6.152278115467702E-3</v>
      </c>
      <c r="H4718" s="2">
        <v>39476</v>
      </c>
      <c r="I4718">
        <v>2141.85</v>
      </c>
      <c r="J4718">
        <f t="shared" si="661"/>
        <v>6.2058403487672553E-3</v>
      </c>
      <c r="K4718">
        <f t="shared" si="657"/>
        <v>6.1138403487672553E-3</v>
      </c>
      <c r="L4718">
        <v>-4.7947430585707339E-3</v>
      </c>
      <c r="N4718" s="2">
        <v>39476</v>
      </c>
      <c r="O4718">
        <v>32.6</v>
      </c>
      <c r="Q4718" s="2">
        <v>39476</v>
      </c>
      <c r="R4718">
        <v>39266.17</v>
      </c>
      <c r="S4718" s="8">
        <f t="shared" si="662"/>
        <v>-3.6672781757238759E-3</v>
      </c>
      <c r="T4718" s="9">
        <f t="shared" si="658"/>
        <v>-3.759278175723876E-3</v>
      </c>
      <c r="U4718" s="3">
        <f>Sheet1!$B$17+Sheet1!$B$18*'Portfolio allocation'!K4718</f>
        <v>7.5017514777800422E-3</v>
      </c>
      <c r="V4718" s="13">
        <f t="shared" si="663"/>
        <v>-1.1261029653503918E-2</v>
      </c>
      <c r="W4718" s="13"/>
      <c r="X4718" s="2">
        <v>39476</v>
      </c>
      <c r="Y4718">
        <v>101.3429</v>
      </c>
      <c r="AA4718" s="2">
        <v>39476</v>
      </c>
      <c r="AB4718">
        <v>1338.97</v>
      </c>
      <c r="AC4718">
        <f t="shared" si="664"/>
        <v>1.0665438845445463E-2</v>
      </c>
      <c r="AD4718">
        <f t="shared" si="659"/>
        <v>1.0572238845445463E-2</v>
      </c>
      <c r="AE4718">
        <f>Sheet2!$B$17+Sheet2!$B$18*'Portfolio allocation'!K4718</f>
        <v>5.4899698276625122E-3</v>
      </c>
      <c r="AF4718">
        <f t="shared" si="665"/>
        <v>5.0822690177829508E-3</v>
      </c>
      <c r="AH4718" s="2">
        <v>39476</v>
      </c>
      <c r="AI4718">
        <v>3.67</v>
      </c>
      <c r="AJ4718">
        <v>2.33</v>
      </c>
      <c r="AK4718">
        <v>1.47675</v>
      </c>
      <c r="AR4718" s="3"/>
    </row>
    <row r="4719" spans="1:44" hidden="1" outlineLevel="1" x14ac:dyDescent="0.2">
      <c r="A4719" s="2">
        <v>39477</v>
      </c>
      <c r="B4719">
        <v>27.62</v>
      </c>
      <c r="E4719" s="2">
        <v>39477</v>
      </c>
      <c r="F4719">
        <v>1355.81</v>
      </c>
      <c r="G4719">
        <f t="shared" si="660"/>
        <v>-4.7640020553475493E-3</v>
      </c>
      <c r="H4719" s="2">
        <v>39477</v>
      </c>
      <c r="I4719">
        <v>2131.7800000000002</v>
      </c>
      <c r="J4719">
        <f t="shared" si="661"/>
        <v>-4.7015430585707341E-3</v>
      </c>
      <c r="K4719">
        <f t="shared" si="657"/>
        <v>-4.7947430585707339E-3</v>
      </c>
      <c r="L4719">
        <v>1.6851587049320198E-2</v>
      </c>
      <c r="N4719" s="2">
        <v>39477</v>
      </c>
      <c r="O4719">
        <v>32.200000000000003</v>
      </c>
      <c r="Q4719" s="2">
        <v>39477</v>
      </c>
      <c r="R4719">
        <v>38784.379999999997</v>
      </c>
      <c r="S4719" s="8">
        <f t="shared" si="662"/>
        <v>-1.2269849593174009E-2</v>
      </c>
      <c r="T4719" s="9">
        <f t="shared" si="658"/>
        <v>-1.2363049593174009E-2</v>
      </c>
      <c r="U4719" s="3">
        <f>Sheet1!$B$17+Sheet1!$B$18*'Portfolio allocation'!K4719</f>
        <v>-5.0128518673863056E-3</v>
      </c>
      <c r="V4719" s="13">
        <f t="shared" si="663"/>
        <v>-7.3501977257877035E-3</v>
      </c>
      <c r="W4719" s="13"/>
      <c r="X4719" s="2">
        <v>39477</v>
      </c>
      <c r="Y4719">
        <v>100.9131</v>
      </c>
      <c r="AA4719" s="2">
        <v>39477</v>
      </c>
      <c r="AB4719">
        <v>1333.3</v>
      </c>
      <c r="AC4719">
        <f t="shared" si="664"/>
        <v>-4.2345982359575096E-3</v>
      </c>
      <c r="AD4719">
        <f t="shared" si="659"/>
        <v>-4.3265982359575097E-3</v>
      </c>
      <c r="AE4719">
        <f>Sheet2!$B$17+Sheet2!$B$18*'Portfolio allocation'!K4719</f>
        <v>-4.2102208412755013E-3</v>
      </c>
      <c r="AF4719">
        <f t="shared" si="665"/>
        <v>-1.163773946820084E-4</v>
      </c>
      <c r="AH4719" s="2">
        <v>39477</v>
      </c>
      <c r="AI4719">
        <v>3.7029999999999998</v>
      </c>
      <c r="AJ4719">
        <v>2.2999999999999998</v>
      </c>
      <c r="AK4719">
        <v>1.47855</v>
      </c>
      <c r="AR4719" s="3"/>
    </row>
    <row r="4720" spans="1:44" hidden="1" outlineLevel="1" x14ac:dyDescent="0.2">
      <c r="A4720" s="2">
        <v>39478</v>
      </c>
      <c r="B4720">
        <v>26.2</v>
      </c>
      <c r="E4720" s="2">
        <v>39478</v>
      </c>
      <c r="F4720">
        <v>1378.55</v>
      </c>
      <c r="G4720">
        <f t="shared" si="660"/>
        <v>1.6772261600076721E-2</v>
      </c>
      <c r="H4720" s="2">
        <v>39478</v>
      </c>
      <c r="I4720">
        <v>2167.9</v>
      </c>
      <c r="J4720">
        <f t="shared" si="661"/>
        <v>1.6943587049320197E-2</v>
      </c>
      <c r="K4720">
        <f t="shared" si="657"/>
        <v>1.6851587049320198E-2</v>
      </c>
      <c r="L4720">
        <v>1.2153249338068923E-2</v>
      </c>
      <c r="N4720" s="2">
        <v>39478</v>
      </c>
      <c r="O4720">
        <v>32.6</v>
      </c>
      <c r="Q4720" s="2">
        <v>39478</v>
      </c>
      <c r="R4720">
        <v>39266.17</v>
      </c>
      <c r="S4720" s="8">
        <f t="shared" si="662"/>
        <v>1.2422268964980221E-2</v>
      </c>
      <c r="T4720" s="9">
        <f t="shared" si="658"/>
        <v>1.2330268964980221E-2</v>
      </c>
      <c r="U4720" s="3">
        <f>Sheet1!$B$17+Sheet1!$B$18*'Portfolio allocation'!K4720</f>
        <v>1.9820366623344673E-2</v>
      </c>
      <c r="V4720" s="13">
        <f t="shared" si="663"/>
        <v>-7.4900976583644526E-3</v>
      </c>
      <c r="W4720" s="13"/>
      <c r="X4720" s="2">
        <v>39478</v>
      </c>
      <c r="Y4720">
        <v>102.30759999999999</v>
      </c>
      <c r="AA4720" s="2">
        <v>39478</v>
      </c>
      <c r="AB4720">
        <v>1351.72</v>
      </c>
      <c r="AC4720">
        <f t="shared" si="664"/>
        <v>1.3815345383634714E-2</v>
      </c>
      <c r="AD4720">
        <f t="shared" si="659"/>
        <v>1.3730945383634714E-2</v>
      </c>
      <c r="AE4720">
        <f>Sheet2!$B$17+Sheet2!$B$18*'Portfolio allocation'!K4720</f>
        <v>1.5038248138488688E-2</v>
      </c>
      <c r="AF4720">
        <f t="shared" si="665"/>
        <v>-1.3073027548539742E-3</v>
      </c>
      <c r="AH4720" s="2">
        <v>39478</v>
      </c>
      <c r="AI4720">
        <v>3.6190000000000002</v>
      </c>
      <c r="AJ4720">
        <v>2.11</v>
      </c>
      <c r="AK4720">
        <v>1.4805999999999999</v>
      </c>
      <c r="AR4720" s="3"/>
    </row>
    <row r="4721" spans="1:44" hidden="1" outlineLevel="1" x14ac:dyDescent="0.2">
      <c r="A4721" s="2">
        <v>39479</v>
      </c>
      <c r="B4721">
        <v>24.02</v>
      </c>
      <c r="E4721" s="2">
        <v>39479</v>
      </c>
      <c r="F4721">
        <v>1395.42</v>
      </c>
      <c r="G4721">
        <f t="shared" si="660"/>
        <v>1.2237495919625863E-2</v>
      </c>
      <c r="H4721" s="2">
        <v>39479</v>
      </c>
      <c r="I4721">
        <v>2194.4299999999998</v>
      </c>
      <c r="J4721">
        <f t="shared" si="661"/>
        <v>1.2237649338068923E-2</v>
      </c>
      <c r="K4721">
        <f t="shared" si="657"/>
        <v>1.2153249338068923E-2</v>
      </c>
      <c r="L4721">
        <v>-1.052982571146021E-2</v>
      </c>
      <c r="N4721" s="2">
        <v>39479</v>
      </c>
      <c r="O4721">
        <v>30.4498</v>
      </c>
      <c r="Q4721" s="2">
        <v>39479</v>
      </c>
      <c r="R4721">
        <v>36676.300000000003</v>
      </c>
      <c r="S4721" s="8">
        <f t="shared" si="662"/>
        <v>-6.5956776533081629E-2</v>
      </c>
      <c r="T4721" s="9">
        <f t="shared" si="658"/>
        <v>-6.6041176533081627E-2</v>
      </c>
      <c r="U4721" s="3">
        <f>Sheet1!$B$17+Sheet1!$B$18*'Portfolio allocation'!K4721</f>
        <v>1.4430314529285029E-2</v>
      </c>
      <c r="V4721" s="13">
        <f t="shared" si="663"/>
        <v>-8.047149106236666E-2</v>
      </c>
      <c r="W4721" s="13"/>
      <c r="X4721" s="2">
        <v>39479</v>
      </c>
      <c r="Y4721">
        <v>104.1893</v>
      </c>
      <c r="AA4721" s="2">
        <v>39479</v>
      </c>
      <c r="AB4721">
        <v>1376.58</v>
      </c>
      <c r="AC4721">
        <f t="shared" si="664"/>
        <v>1.8391382830763803E-2</v>
      </c>
      <c r="AD4721">
        <f t="shared" si="659"/>
        <v>1.8306182830763802E-2</v>
      </c>
      <c r="AE4721">
        <f>Sheet2!$B$17+Sheet2!$B$18*'Portfolio allocation'!K4721</f>
        <v>1.0860366380208144E-2</v>
      </c>
      <c r="AF4721">
        <f t="shared" si="665"/>
        <v>7.445816450555658E-3</v>
      </c>
      <c r="AH4721" s="2">
        <v>39479</v>
      </c>
      <c r="AI4721">
        <v>3.5979999999999999</v>
      </c>
      <c r="AJ4721">
        <v>2.13</v>
      </c>
      <c r="AK4721">
        <v>1.4822500000000001</v>
      </c>
      <c r="AR4721" s="3"/>
    </row>
    <row r="4722" spans="1:44" hidden="1" outlineLevel="1" x14ac:dyDescent="0.2">
      <c r="A4722" s="2">
        <v>39482</v>
      </c>
      <c r="B4722">
        <v>25.99</v>
      </c>
      <c r="E4722" s="2">
        <v>39482</v>
      </c>
      <c r="F4722">
        <v>1380.82</v>
      </c>
      <c r="G4722">
        <f t="shared" si="660"/>
        <v>-1.0462799730547201E-2</v>
      </c>
      <c r="H4722" s="2">
        <v>39482</v>
      </c>
      <c r="I4722">
        <v>2171.5100000000002</v>
      </c>
      <c r="J4722">
        <f t="shared" si="661"/>
        <v>-1.0444625711460209E-2</v>
      </c>
      <c r="K4722">
        <f t="shared" si="657"/>
        <v>-1.052982571146021E-2</v>
      </c>
      <c r="L4722">
        <v>-3.1990866755391478E-2</v>
      </c>
      <c r="N4722" s="2">
        <v>39482</v>
      </c>
      <c r="O4722">
        <v>30.19</v>
      </c>
      <c r="Q4722" s="2">
        <v>39482</v>
      </c>
      <c r="R4722">
        <v>36363.360000000001</v>
      </c>
      <c r="S4722" s="8">
        <f t="shared" si="662"/>
        <v>-8.5324855560675594E-3</v>
      </c>
      <c r="T4722" s="9">
        <f t="shared" si="658"/>
        <v>-8.61768555606756E-3</v>
      </c>
      <c r="U4722" s="3">
        <f>Sheet1!$B$17+Sheet1!$B$18*'Portfolio allocation'!K4722</f>
        <v>-1.1592284033104205E-2</v>
      </c>
      <c r="V4722" s="13">
        <f t="shared" si="663"/>
        <v>2.9745984770366447E-3</v>
      </c>
      <c r="W4722" s="13"/>
      <c r="X4722" s="2">
        <v>39482</v>
      </c>
      <c r="Y4722">
        <v>103.0909</v>
      </c>
      <c r="AA4722" s="2">
        <v>39482</v>
      </c>
      <c r="AB4722">
        <v>1362.07</v>
      </c>
      <c r="AC4722">
        <f t="shared" si="664"/>
        <v>-1.0540615147684784E-2</v>
      </c>
      <c r="AD4722">
        <f t="shared" si="659"/>
        <v>-1.0627415147684784E-2</v>
      </c>
      <c r="AE4722">
        <f>Sheet2!$B$17+Sheet2!$B$18*'Portfolio allocation'!K4722</f>
        <v>-9.3100026514163683E-3</v>
      </c>
      <c r="AF4722">
        <f t="shared" si="665"/>
        <v>-1.3174124962684157E-3</v>
      </c>
      <c r="AH4722" s="2">
        <v>39482</v>
      </c>
      <c r="AI4722">
        <v>3.6429999999999998</v>
      </c>
      <c r="AJ4722">
        <v>2.17</v>
      </c>
      <c r="AK4722">
        <v>1.4815499999999999</v>
      </c>
      <c r="AR4722" s="3"/>
    </row>
    <row r="4723" spans="1:44" hidden="1" outlineLevel="1" x14ac:dyDescent="0.2">
      <c r="A4723" s="2">
        <v>39483</v>
      </c>
      <c r="B4723">
        <v>28.24</v>
      </c>
      <c r="E4723" s="2">
        <v>39483</v>
      </c>
      <c r="F4723">
        <v>1336.64</v>
      </c>
      <c r="G4723">
        <f t="shared" si="660"/>
        <v>-3.1995480946104382E-2</v>
      </c>
      <c r="H4723" s="2">
        <v>39483</v>
      </c>
      <c r="I4723">
        <v>2102.23</v>
      </c>
      <c r="J4723">
        <f t="shared" si="661"/>
        <v>-3.190406675539148E-2</v>
      </c>
      <c r="K4723">
        <f t="shared" si="657"/>
        <v>-3.1990866755391478E-2</v>
      </c>
      <c r="L4723">
        <v>-7.30330351674165E-3</v>
      </c>
      <c r="N4723" s="2">
        <v>39483</v>
      </c>
      <c r="O4723">
        <v>29.07</v>
      </c>
      <c r="Q4723" s="2">
        <v>39483</v>
      </c>
      <c r="R4723">
        <v>35014.339999999997</v>
      </c>
      <c r="S4723" s="8">
        <f t="shared" si="662"/>
        <v>-3.7098331947322927E-2</v>
      </c>
      <c r="T4723" s="9">
        <f t="shared" si="658"/>
        <v>-3.7185131947322925E-2</v>
      </c>
      <c r="U4723" s="3">
        <f>Sheet1!$B$17+Sheet1!$B$18*'Portfolio allocation'!K4723</f>
        <v>-3.6212934213811304E-2</v>
      </c>
      <c r="V4723" s="13">
        <f t="shared" si="663"/>
        <v>-9.7219773351162053E-4</v>
      </c>
      <c r="W4723" s="13"/>
      <c r="X4723" s="2">
        <v>39483</v>
      </c>
      <c r="Y4723">
        <v>100.31140000000001</v>
      </c>
      <c r="AA4723" s="2">
        <v>39483</v>
      </c>
      <c r="AB4723">
        <v>1325.34</v>
      </c>
      <c r="AC4723">
        <f t="shared" si="664"/>
        <v>-2.6966308633183278E-2</v>
      </c>
      <c r="AD4723">
        <f t="shared" si="659"/>
        <v>-2.7048708633183278E-2</v>
      </c>
      <c r="AE4723">
        <f>Sheet2!$B$17+Sheet2!$B$18*'Portfolio allocation'!K4723</f>
        <v>-2.8393707868356068E-2</v>
      </c>
      <c r="AF4723">
        <f t="shared" si="665"/>
        <v>1.3449992351727905E-3</v>
      </c>
      <c r="AH4723" s="2">
        <v>39483</v>
      </c>
      <c r="AI4723">
        <v>3.58</v>
      </c>
      <c r="AJ4723">
        <v>2.06</v>
      </c>
      <c r="AK4723">
        <v>1.4642500000000001</v>
      </c>
      <c r="AR4723" s="3"/>
    </row>
    <row r="4724" spans="1:44" hidden="1" outlineLevel="1" x14ac:dyDescent="0.2">
      <c r="A4724" s="2">
        <v>39484</v>
      </c>
      <c r="B4724">
        <v>28.97</v>
      </c>
      <c r="E4724" s="2">
        <v>39484</v>
      </c>
      <c r="F4724">
        <v>1326.45</v>
      </c>
      <c r="G4724">
        <f t="shared" si="660"/>
        <v>-7.6235934881494494E-3</v>
      </c>
      <c r="H4724" s="2">
        <v>39484</v>
      </c>
      <c r="I4724">
        <v>2087.0500000000002</v>
      </c>
      <c r="J4724">
        <f t="shared" si="661"/>
        <v>-7.2209035167416502E-3</v>
      </c>
      <c r="K4724">
        <f t="shared" si="657"/>
        <v>-7.30330351674165E-3</v>
      </c>
      <c r="L4724">
        <v>8.049094128075444E-3</v>
      </c>
      <c r="N4724" s="2">
        <v>39484</v>
      </c>
      <c r="O4724">
        <v>28.52</v>
      </c>
      <c r="Q4724" s="2">
        <v>39484</v>
      </c>
      <c r="R4724">
        <v>34351.870000000003</v>
      </c>
      <c r="S4724" s="8">
        <f t="shared" si="662"/>
        <v>-1.8919962506789956E-2</v>
      </c>
      <c r="T4724" s="9">
        <f t="shared" si="658"/>
        <v>-1.9002362506789956E-2</v>
      </c>
      <c r="U4724" s="3">
        <f>Sheet1!$B$17+Sheet1!$B$18*'Portfolio allocation'!K4724</f>
        <v>-7.8907360003764686E-3</v>
      </c>
      <c r="V4724" s="13">
        <f t="shared" si="663"/>
        <v>-1.1111626506413487E-2</v>
      </c>
      <c r="W4724" s="13"/>
      <c r="X4724" s="2">
        <v>39484</v>
      </c>
      <c r="Y4724">
        <v>98.945499999999996</v>
      </c>
      <c r="AA4724" s="2">
        <v>39484</v>
      </c>
      <c r="AB4724">
        <v>1312.35</v>
      </c>
      <c r="AC4724">
        <f t="shared" si="664"/>
        <v>-9.8012585449771539E-3</v>
      </c>
      <c r="AD4724">
        <f t="shared" si="659"/>
        <v>-9.8832585449771544E-3</v>
      </c>
      <c r="AE4724">
        <f>Sheet2!$B$17+Sheet2!$B$18*'Portfolio allocation'!K4724</f>
        <v>-6.4408967998465941E-3</v>
      </c>
      <c r="AF4724">
        <f t="shared" si="665"/>
        <v>-3.4423617451305602E-3</v>
      </c>
      <c r="AH4724" s="2">
        <v>39484</v>
      </c>
      <c r="AI4724">
        <v>3.605</v>
      </c>
      <c r="AJ4724">
        <v>2.0499999999999998</v>
      </c>
      <c r="AK4724">
        <v>1.4657500000000001</v>
      </c>
      <c r="AR4724" s="3"/>
    </row>
    <row r="4725" spans="1:44" hidden="1" outlineLevel="1" x14ac:dyDescent="0.2">
      <c r="A4725" s="2">
        <v>39485</v>
      </c>
      <c r="B4725">
        <v>27.66</v>
      </c>
      <c r="E4725" s="2">
        <v>39485</v>
      </c>
      <c r="F4725">
        <v>1336.91</v>
      </c>
      <c r="G4725">
        <f t="shared" si="660"/>
        <v>7.8857099777602802E-3</v>
      </c>
      <c r="H4725" s="2">
        <v>39485</v>
      </c>
      <c r="I4725">
        <v>2104.02</v>
      </c>
      <c r="J4725">
        <f t="shared" si="661"/>
        <v>8.1310941280754445E-3</v>
      </c>
      <c r="K4725">
        <f t="shared" si="657"/>
        <v>8.049094128075444E-3</v>
      </c>
      <c r="L4725">
        <v>-4.2704225549186573E-3</v>
      </c>
      <c r="N4725" s="2">
        <v>39485</v>
      </c>
      <c r="O4725">
        <v>28.12</v>
      </c>
      <c r="Q4725" s="2">
        <v>39485</v>
      </c>
      <c r="R4725">
        <v>33870.089999999997</v>
      </c>
      <c r="S4725" s="8">
        <f t="shared" si="662"/>
        <v>-1.4024855124335489E-2</v>
      </c>
      <c r="T4725" s="9">
        <f t="shared" si="658"/>
        <v>-1.410685512433549E-2</v>
      </c>
      <c r="U4725" s="3">
        <f>Sheet1!$B$17+Sheet1!$B$18*'Portfolio allocation'!K4725</f>
        <v>9.7219236592554544E-3</v>
      </c>
      <c r="V4725" s="13">
        <f t="shared" si="663"/>
        <v>-2.3828778783590944E-2</v>
      </c>
      <c r="W4725" s="13"/>
      <c r="X4725" s="2">
        <v>39485</v>
      </c>
      <c r="Y4725">
        <v>97.751499999999993</v>
      </c>
      <c r="AA4725" s="2">
        <v>39485</v>
      </c>
      <c r="AB4725">
        <v>1296.51</v>
      </c>
      <c r="AC4725">
        <f t="shared" si="664"/>
        <v>-1.2069950851525846E-2</v>
      </c>
      <c r="AD4725">
        <f t="shared" si="659"/>
        <v>-1.2153150851525846E-2</v>
      </c>
      <c r="AE4725">
        <f>Sheet2!$B$17+Sheet2!$B$18*'Portfolio allocation'!K4725</f>
        <v>7.2108468610126491E-3</v>
      </c>
      <c r="AF4725">
        <f t="shared" si="665"/>
        <v>-1.9363997712538494E-2</v>
      </c>
      <c r="AH4725" s="2">
        <v>39485</v>
      </c>
      <c r="AI4725">
        <v>3.7360000000000002</v>
      </c>
      <c r="AJ4725">
        <v>2.08</v>
      </c>
      <c r="AK4725">
        <v>1.45035</v>
      </c>
      <c r="AR4725" s="3"/>
    </row>
    <row r="4726" spans="1:44" hidden="1" outlineLevel="1" x14ac:dyDescent="0.2">
      <c r="A4726" s="2">
        <v>39486</v>
      </c>
      <c r="B4726">
        <v>28.01</v>
      </c>
      <c r="E4726" s="2">
        <v>39486</v>
      </c>
      <c r="F4726">
        <v>1331.29</v>
      </c>
      <c r="G4726">
        <f t="shared" si="660"/>
        <v>-4.2037235116799687E-3</v>
      </c>
      <c r="H4726" s="2">
        <v>39486</v>
      </c>
      <c r="I4726">
        <v>2095.21</v>
      </c>
      <c r="J4726">
        <f t="shared" si="661"/>
        <v>-4.187222554918657E-3</v>
      </c>
      <c r="K4726">
        <f t="shared" si="657"/>
        <v>-4.2704225549186573E-3</v>
      </c>
      <c r="L4726">
        <v>5.8553523417700639E-3</v>
      </c>
      <c r="N4726" s="2">
        <v>39486</v>
      </c>
      <c r="O4726">
        <v>28.56</v>
      </c>
      <c r="Q4726" s="2">
        <v>39486</v>
      </c>
      <c r="R4726">
        <v>34400.06</v>
      </c>
      <c r="S4726" s="8">
        <f t="shared" si="662"/>
        <v>1.5647138817759254E-2</v>
      </c>
      <c r="T4726" s="9">
        <f t="shared" si="658"/>
        <v>1.5563938817759254E-2</v>
      </c>
      <c r="U4726" s="3">
        <f>Sheet1!$B$17+Sheet1!$B$18*'Portfolio allocation'!K4726</f>
        <v>-4.4113380975479895E-3</v>
      </c>
      <c r="V4726" s="13">
        <f t="shared" si="663"/>
        <v>1.9975276915307243E-2</v>
      </c>
      <c r="W4726" s="13"/>
      <c r="X4726" s="2">
        <v>39486</v>
      </c>
      <c r="Y4726">
        <v>98.639799999999994</v>
      </c>
      <c r="AA4726" s="2">
        <v>39486</v>
      </c>
      <c r="AB4726">
        <v>1308.29</v>
      </c>
      <c r="AC4726">
        <f t="shared" si="664"/>
        <v>9.0859306908546156E-3</v>
      </c>
      <c r="AD4726">
        <f t="shared" si="659"/>
        <v>9.0039306908546151E-3</v>
      </c>
      <c r="AE4726">
        <f>Sheet2!$B$17+Sheet2!$B$18*'Portfolio allocation'!K4726</f>
        <v>-3.7439816728022145E-3</v>
      </c>
      <c r="AF4726">
        <f t="shared" si="665"/>
        <v>1.274791236365683E-2</v>
      </c>
      <c r="AH4726" s="2">
        <v>39486</v>
      </c>
      <c r="AI4726">
        <v>3.6539999999999999</v>
      </c>
      <c r="AJ4726">
        <v>2.0499999999999998</v>
      </c>
      <c r="AK4726">
        <v>1.4496500000000001</v>
      </c>
      <c r="AR4726" s="3"/>
    </row>
    <row r="4727" spans="1:44" hidden="1" outlineLevel="1" x14ac:dyDescent="0.2">
      <c r="A4727" s="2">
        <v>39489</v>
      </c>
      <c r="B4727">
        <v>27.6</v>
      </c>
      <c r="E4727" s="2">
        <v>39489</v>
      </c>
      <c r="F4727">
        <v>1339.13</v>
      </c>
      <c r="G4727">
        <f t="shared" si="660"/>
        <v>5.8890249307064213E-3</v>
      </c>
      <c r="H4727" s="2">
        <v>39489</v>
      </c>
      <c r="I4727">
        <v>2107.65</v>
      </c>
      <c r="J4727">
        <f t="shared" si="661"/>
        <v>5.9373523417700635E-3</v>
      </c>
      <c r="K4727">
        <f t="shared" si="657"/>
        <v>5.8553523417700639E-3</v>
      </c>
      <c r="L4727">
        <v>7.2290606315090038E-3</v>
      </c>
      <c r="N4727" s="2">
        <v>39489</v>
      </c>
      <c r="O4727">
        <v>28.21</v>
      </c>
      <c r="Q4727" s="2">
        <v>39489</v>
      </c>
      <c r="R4727">
        <v>33978.480000000003</v>
      </c>
      <c r="S4727" s="8">
        <f t="shared" si="662"/>
        <v>-1.2255211182771064E-2</v>
      </c>
      <c r="T4727" s="9">
        <f t="shared" si="658"/>
        <v>-1.2337211182771065E-2</v>
      </c>
      <c r="U4727" s="3">
        <f>Sheet1!$B$17+Sheet1!$B$18*'Portfolio allocation'!K4727</f>
        <v>7.2052074851955972E-3</v>
      </c>
      <c r="V4727" s="13">
        <f t="shared" si="663"/>
        <v>-1.954241866796666E-2</v>
      </c>
      <c r="W4727" s="13"/>
      <c r="X4727" s="2">
        <v>39489</v>
      </c>
      <c r="Y4727">
        <v>100.426</v>
      </c>
      <c r="AA4727" s="2">
        <v>39489</v>
      </c>
      <c r="AB4727">
        <v>1331.98</v>
      </c>
      <c r="AC4727">
        <f t="shared" si="664"/>
        <v>1.8107606111794849E-2</v>
      </c>
      <c r="AD4727">
        <f t="shared" si="659"/>
        <v>1.802520611179485E-2</v>
      </c>
      <c r="AE4727">
        <f>Sheet2!$B$17+Sheet2!$B$18*'Portfolio allocation'!K4727</f>
        <v>5.2601156972151191E-3</v>
      </c>
      <c r="AF4727">
        <f t="shared" si="665"/>
        <v>1.2765090414579731E-2</v>
      </c>
      <c r="AH4727" s="2">
        <v>39489</v>
      </c>
      <c r="AI4727">
        <v>3.6190000000000002</v>
      </c>
      <c r="AJ4727">
        <v>2.06</v>
      </c>
      <c r="AK4727">
        <v>1.4496500000000001</v>
      </c>
      <c r="AR4727" s="3"/>
    </row>
    <row r="4728" spans="1:44" hidden="1" outlineLevel="1" x14ac:dyDescent="0.2">
      <c r="A4728" s="2">
        <v>39490</v>
      </c>
      <c r="B4728">
        <v>26.33</v>
      </c>
      <c r="E4728" s="2">
        <v>39490</v>
      </c>
      <c r="F4728">
        <v>1348.86</v>
      </c>
      <c r="G4728">
        <f t="shared" si="660"/>
        <v>7.2659114499711297E-3</v>
      </c>
      <c r="H4728" s="2">
        <v>39490</v>
      </c>
      <c r="I4728">
        <v>2123.06</v>
      </c>
      <c r="J4728">
        <f t="shared" si="661"/>
        <v>7.3114606315090036E-3</v>
      </c>
      <c r="K4728">
        <f t="shared" si="657"/>
        <v>7.2290606315090038E-3</v>
      </c>
      <c r="L4728">
        <v>1.3906841943233033E-2</v>
      </c>
      <c r="N4728" s="2">
        <v>39490</v>
      </c>
      <c r="O4728">
        <v>28.34</v>
      </c>
      <c r="Q4728" s="2">
        <v>39490</v>
      </c>
      <c r="R4728">
        <v>34135.07</v>
      </c>
      <c r="S4728" s="8">
        <f t="shared" si="662"/>
        <v>4.6085051479640704E-3</v>
      </c>
      <c r="T4728" s="9">
        <f t="shared" si="658"/>
        <v>4.5261051479640706E-3</v>
      </c>
      <c r="U4728" s="3">
        <f>Sheet1!$B$17+Sheet1!$B$18*'Portfolio allocation'!K4728</f>
        <v>8.781160449581913E-3</v>
      </c>
      <c r="V4728" s="13">
        <f t="shared" si="663"/>
        <v>-4.2550553016178425E-3</v>
      </c>
      <c r="W4728" s="13"/>
      <c r="X4728" s="2">
        <v>39490</v>
      </c>
      <c r="Y4728">
        <v>101.75369999999999</v>
      </c>
      <c r="AA4728" s="2">
        <v>39490</v>
      </c>
      <c r="AB4728">
        <v>1349.59</v>
      </c>
      <c r="AC4728">
        <f t="shared" si="664"/>
        <v>1.3220919233021489E-2</v>
      </c>
      <c r="AD4728">
        <f t="shared" si="659"/>
        <v>1.3138519233021489E-2</v>
      </c>
      <c r="AE4728">
        <f>Sheet2!$B$17+Sheet2!$B$18*'Portfolio allocation'!K4728</f>
        <v>6.4816521549191358E-3</v>
      </c>
      <c r="AF4728">
        <f t="shared" si="665"/>
        <v>6.656867078102353E-3</v>
      </c>
      <c r="AH4728" s="2">
        <v>39490</v>
      </c>
      <c r="AI4728">
        <v>3.6779999999999999</v>
      </c>
      <c r="AJ4728">
        <v>2.06</v>
      </c>
      <c r="AK4728">
        <v>1.4591499999999999</v>
      </c>
      <c r="AR4728" s="3"/>
    </row>
    <row r="4729" spans="1:44" hidden="1" outlineLevel="1" x14ac:dyDescent="0.2">
      <c r="A4729" s="2">
        <v>39491</v>
      </c>
      <c r="B4729">
        <v>24.88</v>
      </c>
      <c r="E4729" s="2">
        <v>39491</v>
      </c>
      <c r="F4729">
        <v>1367.21</v>
      </c>
      <c r="G4729">
        <f t="shared" si="660"/>
        <v>1.3604080482778169E-2</v>
      </c>
      <c r="H4729" s="2">
        <v>39491</v>
      </c>
      <c r="I4729">
        <v>2152.7600000000002</v>
      </c>
      <c r="J4729">
        <f t="shared" si="661"/>
        <v>1.3989241943233033E-2</v>
      </c>
      <c r="K4729">
        <f t="shared" si="657"/>
        <v>1.3906841943233033E-2</v>
      </c>
      <c r="L4729">
        <v>-1.3468665393262632E-2</v>
      </c>
      <c r="N4729" s="2">
        <v>39491</v>
      </c>
      <c r="O4729">
        <v>28.96</v>
      </c>
      <c r="Q4729" s="2">
        <v>39491</v>
      </c>
      <c r="R4729">
        <v>34881.85</v>
      </c>
      <c r="S4729" s="8">
        <f t="shared" si="662"/>
        <v>2.1877207224124673E-2</v>
      </c>
      <c r="T4729" s="9">
        <f t="shared" si="658"/>
        <v>2.1794807224124673E-2</v>
      </c>
      <c r="U4729" s="3">
        <f>Sheet1!$B$17+Sheet1!$B$18*'Portfolio allocation'!K4729</f>
        <v>1.6442080407875957E-2</v>
      </c>
      <c r="V4729" s="13">
        <f t="shared" si="663"/>
        <v>5.3527268162487165E-3</v>
      </c>
      <c r="W4729" s="13"/>
      <c r="X4729" s="2">
        <v>39491</v>
      </c>
      <c r="Y4729">
        <v>103.55889999999999</v>
      </c>
      <c r="AA4729" s="2">
        <v>39491</v>
      </c>
      <c r="AB4729">
        <v>1373.54</v>
      </c>
      <c r="AC4729">
        <f t="shared" si="664"/>
        <v>1.774613030624117E-2</v>
      </c>
      <c r="AD4729">
        <f t="shared" si="659"/>
        <v>1.766493030624117E-2</v>
      </c>
      <c r="AE4729">
        <f>Sheet2!$B$17+Sheet2!$B$18*'Portfolio allocation'!K4729</f>
        <v>1.2419705662913649E-2</v>
      </c>
      <c r="AF4729">
        <f t="shared" si="665"/>
        <v>5.2452246433275212E-3</v>
      </c>
      <c r="AH4729" s="2">
        <v>39491</v>
      </c>
      <c r="AI4729">
        <v>3.7160000000000002</v>
      </c>
      <c r="AJ4729">
        <v>2.0299999999999998</v>
      </c>
      <c r="AK4729">
        <v>1.45645</v>
      </c>
      <c r="AR4729" s="3"/>
    </row>
    <row r="4730" spans="1:44" hidden="1" outlineLevel="1" x14ac:dyDescent="0.2">
      <c r="A4730" s="2">
        <v>39492</v>
      </c>
      <c r="B4730">
        <v>25.54</v>
      </c>
      <c r="E4730" s="2">
        <v>39492</v>
      </c>
      <c r="F4730">
        <v>1348.86</v>
      </c>
      <c r="G4730">
        <f t="shared" si="660"/>
        <v>-1.3421493406280072E-2</v>
      </c>
      <c r="H4730" s="2">
        <v>39492</v>
      </c>
      <c r="I4730">
        <v>2123.94</v>
      </c>
      <c r="J4730">
        <f t="shared" si="661"/>
        <v>-1.3387465393262632E-2</v>
      </c>
      <c r="K4730">
        <f t="shared" si="657"/>
        <v>-1.3468665393262632E-2</v>
      </c>
      <c r="L4730">
        <v>8.1727210749829452E-4</v>
      </c>
      <c r="N4730" s="2">
        <v>39492</v>
      </c>
      <c r="O4730">
        <v>28.5</v>
      </c>
      <c r="Q4730" s="2">
        <v>39492</v>
      </c>
      <c r="R4730">
        <v>34327.79</v>
      </c>
      <c r="S4730" s="8">
        <f t="shared" si="662"/>
        <v>-1.5883905240117624E-2</v>
      </c>
      <c r="T4730" s="9">
        <f t="shared" si="658"/>
        <v>-1.5965105240117624E-2</v>
      </c>
      <c r="U4730" s="3">
        <f>Sheet1!$B$17+Sheet1!$B$18*'Portfolio allocation'!K4730</f>
        <v>-1.4963795396170109E-2</v>
      </c>
      <c r="V4730" s="13">
        <f t="shared" si="663"/>
        <v>-1.0013098439475149E-3</v>
      </c>
      <c r="W4730" s="13"/>
      <c r="X4730" s="2">
        <v>39492</v>
      </c>
      <c r="Y4730">
        <v>101.3716</v>
      </c>
      <c r="AA4730" s="2">
        <v>39492</v>
      </c>
      <c r="AB4730">
        <v>1344.52</v>
      </c>
      <c r="AC4730">
        <f t="shared" si="664"/>
        <v>-2.1127888521630278E-2</v>
      </c>
      <c r="AD4730">
        <f t="shared" si="659"/>
        <v>-2.1209888521630277E-2</v>
      </c>
      <c r="AE4730">
        <f>Sheet2!$B$17+Sheet2!$B$18*'Portfolio allocation'!K4730</f>
        <v>-1.1923293873056413E-2</v>
      </c>
      <c r="AF4730">
        <f t="shared" si="665"/>
        <v>-9.2865946485738635E-3</v>
      </c>
      <c r="AH4730" s="2">
        <v>39492</v>
      </c>
      <c r="AI4730">
        <v>3.819</v>
      </c>
      <c r="AJ4730">
        <v>2.0499999999999998</v>
      </c>
      <c r="AK4730">
        <v>1.46225</v>
      </c>
      <c r="AR4730" s="3"/>
    </row>
    <row r="4731" spans="1:44" hidden="1" outlineLevel="1" x14ac:dyDescent="0.2">
      <c r="A4731" s="2">
        <v>39493</v>
      </c>
      <c r="B4731">
        <v>25.02</v>
      </c>
      <c r="E4731" s="2">
        <v>39493</v>
      </c>
      <c r="F4731">
        <v>1349.99</v>
      </c>
      <c r="G4731">
        <f t="shared" si="660"/>
        <v>8.3774446569706562E-4</v>
      </c>
      <c r="H4731" s="2">
        <v>39493</v>
      </c>
      <c r="I4731">
        <v>2125.85</v>
      </c>
      <c r="J4731">
        <f t="shared" si="661"/>
        <v>8.9927210749829456E-4</v>
      </c>
      <c r="K4731">
        <f t="shared" si="657"/>
        <v>8.1727210749829452E-4</v>
      </c>
      <c r="L4731">
        <v>-8.0799999999999999E-5</v>
      </c>
      <c r="N4731" s="2">
        <v>39493</v>
      </c>
      <c r="O4731">
        <v>28.42</v>
      </c>
      <c r="Q4731" s="2">
        <v>39493</v>
      </c>
      <c r="R4731">
        <v>34231.43</v>
      </c>
      <c r="S4731" s="8">
        <f t="shared" si="662"/>
        <v>-2.8070551585173131E-3</v>
      </c>
      <c r="T4731" s="9">
        <f t="shared" si="658"/>
        <v>-2.8890551585173132E-3</v>
      </c>
      <c r="U4731" s="3">
        <f>Sheet1!$B$17+Sheet1!$B$18*'Portfolio allocation'!K4731</f>
        <v>1.4253941585062923E-3</v>
      </c>
      <c r="V4731" s="13">
        <f t="shared" si="663"/>
        <v>-4.314449317023605E-3</v>
      </c>
      <c r="W4731" s="13"/>
      <c r="X4731" s="2">
        <v>39493</v>
      </c>
      <c r="Y4731">
        <v>101.4003</v>
      </c>
      <c r="AA4731" s="2">
        <v>39493</v>
      </c>
      <c r="AB4731">
        <v>1344.9</v>
      </c>
      <c r="AC4731">
        <f t="shared" si="664"/>
        <v>2.8262874483098166E-4</v>
      </c>
      <c r="AD4731">
        <f t="shared" si="659"/>
        <v>2.0182874483098165E-4</v>
      </c>
      <c r="AE4731">
        <f>Sheet2!$B$17+Sheet2!$B$18*'Portfolio allocation'!K4731</f>
        <v>7.8012621984907147E-4</v>
      </c>
      <c r="AF4731">
        <f t="shared" si="665"/>
        <v>-5.7829747501808983E-4</v>
      </c>
      <c r="AH4731" s="2">
        <v>39493</v>
      </c>
      <c r="AI4731">
        <v>3.766</v>
      </c>
      <c r="AJ4731">
        <v>2.02</v>
      </c>
      <c r="AK4731">
        <v>1.46885</v>
      </c>
      <c r="AR4731" s="3"/>
    </row>
    <row r="4732" spans="1:44" hidden="1" outlineLevel="1" x14ac:dyDescent="0.2">
      <c r="A4732" s="2">
        <v>39496</v>
      </c>
      <c r="B4732">
        <v>25.02</v>
      </c>
      <c r="E4732" s="2">
        <v>39496</v>
      </c>
      <c r="F4732">
        <v>1349.99</v>
      </c>
      <c r="G4732">
        <f t="shared" si="660"/>
        <v>0</v>
      </c>
      <c r="H4732" s="2">
        <v>39496</v>
      </c>
      <c r="I4732">
        <v>2125.85</v>
      </c>
      <c r="J4732">
        <f t="shared" si="661"/>
        <v>0</v>
      </c>
      <c r="K4732">
        <f t="shared" si="657"/>
        <v>-8.0799999999999999E-5</v>
      </c>
      <c r="L4732">
        <v>-8.9459213020671416E-4</v>
      </c>
      <c r="N4732" s="2">
        <v>39496</v>
      </c>
      <c r="O4732">
        <v>28.42</v>
      </c>
      <c r="Q4732" s="2">
        <v>39496</v>
      </c>
      <c r="R4732">
        <v>34231.43</v>
      </c>
      <c r="S4732" s="8">
        <f t="shared" si="662"/>
        <v>0</v>
      </c>
      <c r="T4732" s="9">
        <f t="shared" si="658"/>
        <v>-8.0799999999999999E-5</v>
      </c>
      <c r="U4732" s="3">
        <f>Sheet1!$B$17+Sheet1!$B$18*'Portfolio allocation'!K4732</f>
        <v>3.9510307661031645E-4</v>
      </c>
      <c r="V4732" s="13">
        <f t="shared" si="663"/>
        <v>-4.7590307661031647E-4</v>
      </c>
      <c r="W4732" s="13"/>
      <c r="X4732" s="2">
        <v>39496</v>
      </c>
      <c r="Y4732">
        <v>101.4003</v>
      </c>
      <c r="AA4732" s="2">
        <v>39496</v>
      </c>
      <c r="AB4732">
        <v>1344.9</v>
      </c>
      <c r="AC4732">
        <f t="shared" si="664"/>
        <v>0</v>
      </c>
      <c r="AD4732">
        <f t="shared" si="659"/>
        <v>-8.0799999999999999E-5</v>
      </c>
      <c r="AE4732">
        <f>Sheet2!$B$17+Sheet2!$B$18*'Portfolio allocation'!K4732</f>
        <v>-1.8462410030076556E-5</v>
      </c>
      <c r="AF4732">
        <f t="shared" si="665"/>
        <v>-6.2337589969923443E-5</v>
      </c>
      <c r="AH4732" s="2">
        <v>39496</v>
      </c>
      <c r="AI4732">
        <v>3.766</v>
      </c>
      <c r="AJ4732">
        <v>2.02</v>
      </c>
      <c r="AK4732">
        <v>1.4651000000000001</v>
      </c>
      <c r="AR4732" s="3"/>
    </row>
    <row r="4733" spans="1:44" hidden="1" outlineLevel="1" x14ac:dyDescent="0.2">
      <c r="A4733" s="2">
        <v>39497</v>
      </c>
      <c r="B4733">
        <v>25.59</v>
      </c>
      <c r="E4733" s="2">
        <v>39497</v>
      </c>
      <c r="F4733">
        <v>1348.78</v>
      </c>
      <c r="G4733">
        <f t="shared" si="660"/>
        <v>-8.9630293557729779E-4</v>
      </c>
      <c r="H4733" s="2">
        <v>39497</v>
      </c>
      <c r="I4733">
        <v>2124.12</v>
      </c>
      <c r="J4733">
        <f t="shared" si="661"/>
        <v>-8.1379213020671415E-4</v>
      </c>
      <c r="K4733">
        <f t="shared" si="657"/>
        <v>-8.9459213020671416E-4</v>
      </c>
      <c r="L4733">
        <v>8.3096643654782931E-3</v>
      </c>
      <c r="N4733" s="2">
        <v>39497</v>
      </c>
      <c r="O4733">
        <v>28.17</v>
      </c>
      <c r="Q4733" s="2">
        <v>39497</v>
      </c>
      <c r="R4733">
        <v>34062.800000000003</v>
      </c>
      <c r="S4733" s="8">
        <f t="shared" si="662"/>
        <v>-4.9261745711469684E-3</v>
      </c>
      <c r="T4733" s="9">
        <f t="shared" si="658"/>
        <v>-5.0069745711469682E-3</v>
      </c>
      <c r="U4733" s="3">
        <f>Sheet1!$B$17+Sheet1!$B$18*'Portfolio allocation'!K4733</f>
        <v>-5.384998793980893E-4</v>
      </c>
      <c r="V4733" s="13">
        <f t="shared" si="663"/>
        <v>-4.4684746917488787E-3</v>
      </c>
      <c r="W4733" s="13"/>
      <c r="X4733" s="2">
        <v>39497</v>
      </c>
      <c r="Y4733">
        <v>100.2923</v>
      </c>
      <c r="AA4733" s="2">
        <v>39497</v>
      </c>
      <c r="AB4733">
        <v>1330.21</v>
      </c>
      <c r="AC4733">
        <f t="shared" si="664"/>
        <v>-1.0922745185515725E-2</v>
      </c>
      <c r="AD4733">
        <f t="shared" si="659"/>
        <v>-1.1007145185515725E-2</v>
      </c>
      <c r="AE4733">
        <f>Sheet2!$B$17+Sheet2!$B$18*'Portfolio allocation'!K4733</f>
        <v>-7.4210713392486392E-4</v>
      </c>
      <c r="AF4733">
        <f t="shared" si="665"/>
        <v>-1.0265038051590861E-2</v>
      </c>
      <c r="AH4733" s="2">
        <v>39497</v>
      </c>
      <c r="AI4733">
        <v>3.89</v>
      </c>
      <c r="AJ4733">
        <v>2.11</v>
      </c>
      <c r="AK4733">
        <v>1.47445</v>
      </c>
      <c r="AR4733" s="3"/>
    </row>
    <row r="4734" spans="1:44" hidden="1" outlineLevel="1" x14ac:dyDescent="0.2">
      <c r="A4734" s="2">
        <v>39498</v>
      </c>
      <c r="B4734">
        <v>24.4</v>
      </c>
      <c r="E4734" s="2">
        <v>39498</v>
      </c>
      <c r="F4734">
        <v>1360.03</v>
      </c>
      <c r="G4734">
        <f t="shared" si="660"/>
        <v>8.340871009356654E-3</v>
      </c>
      <c r="H4734" s="2">
        <v>39498</v>
      </c>
      <c r="I4734">
        <v>2141.9499999999998</v>
      </c>
      <c r="J4734">
        <f t="shared" si="661"/>
        <v>8.3940643654782932E-3</v>
      </c>
      <c r="K4734">
        <f t="shared" si="657"/>
        <v>8.3096643654782931E-3</v>
      </c>
      <c r="L4734">
        <v>-1.2607700683956072E-2</v>
      </c>
      <c r="N4734" s="2">
        <v>39498</v>
      </c>
      <c r="O4734">
        <v>28.22</v>
      </c>
      <c r="Q4734" s="2">
        <v>39498</v>
      </c>
      <c r="R4734">
        <v>34123.25</v>
      </c>
      <c r="S4734" s="8">
        <f t="shared" si="662"/>
        <v>1.7746632690207598E-3</v>
      </c>
      <c r="T4734" s="9">
        <f t="shared" si="658"/>
        <v>1.6902632690207597E-3</v>
      </c>
      <c r="U4734" s="3">
        <f>Sheet1!$B$17+Sheet1!$B$18*'Portfolio allocation'!K4734</f>
        <v>1.0020856439332006E-2</v>
      </c>
      <c r="V4734" s="13">
        <f t="shared" si="663"/>
        <v>-8.3305931703112467E-3</v>
      </c>
      <c r="W4734" s="13"/>
      <c r="X4734" s="2">
        <v>39498</v>
      </c>
      <c r="Y4734">
        <v>103.0145</v>
      </c>
      <c r="AA4734" s="2">
        <v>39498</v>
      </c>
      <c r="AB4734">
        <v>1366.31</v>
      </c>
      <c r="AC4734">
        <f t="shared" si="664"/>
        <v>2.7138572105156245E-2</v>
      </c>
      <c r="AD4734">
        <f t="shared" si="659"/>
        <v>2.7052172105156244E-2</v>
      </c>
      <c r="AE4734">
        <f>Sheet2!$B$17+Sheet2!$B$18*'Portfolio allocation'!K4734</f>
        <v>7.4425525638592551E-3</v>
      </c>
      <c r="AF4734">
        <f t="shared" si="665"/>
        <v>1.9609619541296988E-2</v>
      </c>
      <c r="AH4734" s="2">
        <v>39498</v>
      </c>
      <c r="AI4734">
        <v>3.9039999999999999</v>
      </c>
      <c r="AJ4734">
        <v>2.16</v>
      </c>
      <c r="AK4734">
        <v>1.46475</v>
      </c>
      <c r="AR4734" s="3"/>
    </row>
    <row r="4735" spans="1:44" hidden="1" outlineLevel="1" x14ac:dyDescent="0.2">
      <c r="A4735" s="2">
        <v>39499</v>
      </c>
      <c r="B4735">
        <v>25.12</v>
      </c>
      <c r="E4735" s="2">
        <v>39499</v>
      </c>
      <c r="F4735">
        <v>1342.53</v>
      </c>
      <c r="G4735">
        <f t="shared" si="660"/>
        <v>-1.2867363219928984E-2</v>
      </c>
      <c r="H4735" s="2">
        <v>39499</v>
      </c>
      <c r="I4735">
        <v>2115.13</v>
      </c>
      <c r="J4735">
        <f t="shared" si="661"/>
        <v>-1.2521300683956071E-2</v>
      </c>
      <c r="K4735">
        <f t="shared" si="657"/>
        <v>-1.2607700683956072E-2</v>
      </c>
      <c r="L4735">
        <v>7.9033247790915289E-3</v>
      </c>
      <c r="N4735" s="2">
        <v>39499</v>
      </c>
      <c r="O4735">
        <v>28.1</v>
      </c>
      <c r="Q4735" s="2">
        <v>39499</v>
      </c>
      <c r="R4735">
        <v>33978.15</v>
      </c>
      <c r="S4735" s="8">
        <f t="shared" si="662"/>
        <v>-4.2522327152307859E-3</v>
      </c>
      <c r="T4735" s="9">
        <f t="shared" si="658"/>
        <v>-4.3386327152307863E-3</v>
      </c>
      <c r="U4735" s="3">
        <f>Sheet1!$B$17+Sheet1!$B$18*'Portfolio allocation'!K4735</f>
        <v>-1.3976074861906222E-2</v>
      </c>
      <c r="V4735" s="13">
        <f t="shared" si="663"/>
        <v>9.6374421466754352E-3</v>
      </c>
      <c r="W4735" s="13"/>
      <c r="X4735" s="2">
        <v>39499</v>
      </c>
      <c r="Y4735">
        <v>102.1357</v>
      </c>
      <c r="AA4735" s="2">
        <v>39499</v>
      </c>
      <c r="AB4735">
        <v>1354.66</v>
      </c>
      <c r="AC4735">
        <f t="shared" si="664"/>
        <v>-8.526615482577049E-3</v>
      </c>
      <c r="AD4735">
        <f t="shared" si="659"/>
        <v>-8.6086154825770495E-3</v>
      </c>
      <c r="AE4735">
        <f>Sheet2!$B$17+Sheet2!$B$18*'Portfolio allocation'!K4735</f>
        <v>-1.1157702088344703E-2</v>
      </c>
      <c r="AF4735">
        <f t="shared" si="665"/>
        <v>2.5490866057676538E-3</v>
      </c>
      <c r="AH4735" s="2">
        <v>39499</v>
      </c>
      <c r="AI4735">
        <v>3.7839999999999998</v>
      </c>
      <c r="AJ4735">
        <v>2.0499999999999998</v>
      </c>
      <c r="AK4735">
        <v>1.47905</v>
      </c>
      <c r="AR4735" s="3"/>
    </row>
    <row r="4736" spans="1:44" hidden="1" outlineLevel="1" x14ac:dyDescent="0.2">
      <c r="A4736" s="2">
        <v>39500</v>
      </c>
      <c r="B4736">
        <v>24.06</v>
      </c>
      <c r="E4736" s="2">
        <v>39500</v>
      </c>
      <c r="F4736">
        <v>1353.11</v>
      </c>
      <c r="G4736">
        <f t="shared" si="660"/>
        <v>7.8806432630926793E-3</v>
      </c>
      <c r="H4736" s="2">
        <v>39500</v>
      </c>
      <c r="I4736">
        <v>2132.02</v>
      </c>
      <c r="J4736">
        <f t="shared" si="661"/>
        <v>7.9853247790915294E-3</v>
      </c>
      <c r="K4736">
        <f t="shared" si="657"/>
        <v>7.9033247790915289E-3</v>
      </c>
      <c r="L4736">
        <v>1.3748752795940072E-2</v>
      </c>
      <c r="N4736" s="2">
        <v>39500</v>
      </c>
      <c r="O4736">
        <v>27.68</v>
      </c>
      <c r="Q4736" s="2">
        <v>39500</v>
      </c>
      <c r="R4736">
        <v>33470.300000000003</v>
      </c>
      <c r="S4736" s="8">
        <f t="shared" si="662"/>
        <v>-1.4946369946568505E-2</v>
      </c>
      <c r="T4736" s="9">
        <f t="shared" si="658"/>
        <v>-1.5028369946568506E-2</v>
      </c>
      <c r="U4736" s="3">
        <f>Sheet1!$B$17+Sheet1!$B$18*'Portfolio allocation'!K4736</f>
        <v>9.5546933678145249E-3</v>
      </c>
      <c r="V4736" s="13">
        <f t="shared" si="663"/>
        <v>-2.4583063314383029E-2</v>
      </c>
      <c r="W4736" s="13"/>
      <c r="X4736" s="2">
        <v>39500</v>
      </c>
      <c r="Y4736">
        <v>103.2246</v>
      </c>
      <c r="AA4736" s="2">
        <v>39500</v>
      </c>
      <c r="AB4736">
        <v>1369.1</v>
      </c>
      <c r="AC4736">
        <f t="shared" si="664"/>
        <v>1.0659501277073158E-2</v>
      </c>
      <c r="AD4736">
        <f t="shared" si="659"/>
        <v>1.0576301277073158E-2</v>
      </c>
      <c r="AE4736">
        <f>Sheet2!$B$17+Sheet2!$B$18*'Portfolio allocation'!K4736</f>
        <v>7.0812250369837121E-3</v>
      </c>
      <c r="AF4736">
        <f t="shared" si="665"/>
        <v>3.4950762400894455E-3</v>
      </c>
      <c r="AH4736" s="2">
        <v>39500</v>
      </c>
      <c r="AI4736">
        <v>3.7970000000000002</v>
      </c>
      <c r="AJ4736">
        <v>2.08</v>
      </c>
      <c r="AK4736">
        <v>1.4814499999999999</v>
      </c>
      <c r="AR4736" s="3"/>
    </row>
    <row r="4737" spans="1:44" hidden="1" outlineLevel="1" x14ac:dyDescent="0.2">
      <c r="A4737" s="2">
        <v>39503</v>
      </c>
      <c r="B4737">
        <v>23.03</v>
      </c>
      <c r="E4737" s="2">
        <v>39503</v>
      </c>
      <c r="F4737">
        <v>1371.8</v>
      </c>
      <c r="G4737">
        <f t="shared" si="660"/>
        <v>1.3812624250800098E-2</v>
      </c>
      <c r="H4737" s="2">
        <v>39503</v>
      </c>
      <c r="I4737">
        <v>2161.5100000000002</v>
      </c>
      <c r="J4737">
        <f t="shared" si="661"/>
        <v>1.3831952795940072E-2</v>
      </c>
      <c r="K4737">
        <f t="shared" si="657"/>
        <v>1.3748752795940072E-2</v>
      </c>
      <c r="L4737">
        <v>6.8405139684757444E-3</v>
      </c>
      <c r="N4737" s="2">
        <v>39503</v>
      </c>
      <c r="O4737">
        <v>27.84</v>
      </c>
      <c r="Q4737" s="2">
        <v>39503</v>
      </c>
      <c r="R4737">
        <v>33663.769999999997</v>
      </c>
      <c r="S4737" s="8">
        <f t="shared" si="662"/>
        <v>5.7803485478167271E-3</v>
      </c>
      <c r="T4737" s="9">
        <f t="shared" si="658"/>
        <v>5.6971485478167268E-3</v>
      </c>
      <c r="U4737" s="3">
        <f>Sheet1!$B$17+Sheet1!$B$18*'Portfolio allocation'!K4737</f>
        <v>1.626071653158968E-2</v>
      </c>
      <c r="V4737" s="13">
        <f t="shared" si="663"/>
        <v>-1.0563567983772953E-2</v>
      </c>
      <c r="W4737" s="13"/>
      <c r="X4737" s="2">
        <v>39503</v>
      </c>
      <c r="Y4737">
        <v>105.14449999999999</v>
      </c>
      <c r="AA4737" s="2">
        <v>39503</v>
      </c>
      <c r="AB4737">
        <v>1394.57</v>
      </c>
      <c r="AC4737">
        <f t="shared" si="664"/>
        <v>1.8603462128405468E-2</v>
      </c>
      <c r="AD4737">
        <f t="shared" si="659"/>
        <v>1.8518262128405467E-2</v>
      </c>
      <c r="AE4737">
        <f>Sheet2!$B$17+Sheet2!$B$18*'Portfolio allocation'!K4737</f>
        <v>1.2279128759921827E-2</v>
      </c>
      <c r="AF4737">
        <f t="shared" si="665"/>
        <v>6.2391333684836403E-3</v>
      </c>
      <c r="AH4737" s="2">
        <v>39503</v>
      </c>
      <c r="AI4737">
        <v>3.903</v>
      </c>
      <c r="AJ4737">
        <v>2.13</v>
      </c>
      <c r="AK4737">
        <v>1.48305</v>
      </c>
      <c r="AR4737" s="3"/>
    </row>
    <row r="4738" spans="1:44" hidden="1" outlineLevel="1" x14ac:dyDescent="0.2">
      <c r="A4738" s="2">
        <v>39504</v>
      </c>
      <c r="B4738">
        <v>21.9</v>
      </c>
      <c r="E4738" s="2">
        <v>39504</v>
      </c>
      <c r="F4738">
        <v>1381.29</v>
      </c>
      <c r="G4738">
        <f t="shared" si="660"/>
        <v>6.9179180638576643E-3</v>
      </c>
      <c r="H4738" s="2">
        <v>39504</v>
      </c>
      <c r="I4738">
        <v>2176.48</v>
      </c>
      <c r="J4738">
        <f t="shared" si="661"/>
        <v>6.9257139684757441E-3</v>
      </c>
      <c r="K4738">
        <f t="shared" si="657"/>
        <v>6.8405139684757444E-3</v>
      </c>
      <c r="L4738">
        <v>-7.6279705947219264E-4</v>
      </c>
      <c r="N4738" s="2">
        <v>39504</v>
      </c>
      <c r="O4738">
        <v>28.38</v>
      </c>
      <c r="Q4738" s="2">
        <v>39504</v>
      </c>
      <c r="R4738">
        <v>34316.720000000001</v>
      </c>
      <c r="S4738" s="8">
        <f t="shared" si="662"/>
        <v>1.9396223298816739E-2</v>
      </c>
      <c r="T4738" s="9">
        <f t="shared" si="658"/>
        <v>1.9311023298816739E-2</v>
      </c>
      <c r="U4738" s="3">
        <f>Sheet1!$B$17+Sheet1!$B$18*'Portfolio allocation'!K4738</f>
        <v>8.3354098706682166E-3</v>
      </c>
      <c r="V4738" s="13">
        <f t="shared" si="663"/>
        <v>1.0975613428148522E-2</v>
      </c>
      <c r="W4738" s="13"/>
      <c r="X4738" s="2">
        <v>39504</v>
      </c>
      <c r="Y4738">
        <v>109.2517</v>
      </c>
      <c r="AA4738" s="2">
        <v>39504</v>
      </c>
      <c r="AB4738">
        <v>1449.04</v>
      </c>
      <c r="AC4738">
        <f t="shared" si="664"/>
        <v>3.9058634561190964E-2</v>
      </c>
      <c r="AD4738">
        <f t="shared" si="659"/>
        <v>3.8975834561190963E-2</v>
      </c>
      <c r="AE4738">
        <f>Sheet2!$B$17+Sheet2!$B$18*'Portfolio allocation'!K4738</f>
        <v>6.1361465494280589E-3</v>
      </c>
      <c r="AF4738">
        <f t="shared" si="665"/>
        <v>3.2839688011762902E-2</v>
      </c>
      <c r="AH4738" s="2">
        <v>39504</v>
      </c>
      <c r="AI4738">
        <v>3.859</v>
      </c>
      <c r="AJ4738">
        <v>2.0699999999999998</v>
      </c>
      <c r="AK4738">
        <v>1.4882500000000001</v>
      </c>
      <c r="AR4738" s="3"/>
    </row>
    <row r="4739" spans="1:44" hidden="1" outlineLevel="1" x14ac:dyDescent="0.2">
      <c r="A4739" s="2">
        <v>39505</v>
      </c>
      <c r="B4739">
        <v>22.69</v>
      </c>
      <c r="E4739" s="2">
        <v>39505</v>
      </c>
      <c r="F4739">
        <v>1380.02</v>
      </c>
      <c r="G4739">
        <f t="shared" si="660"/>
        <v>-9.194303875362797E-4</v>
      </c>
      <c r="H4739" s="2">
        <v>39505</v>
      </c>
      <c r="I4739">
        <v>2175</v>
      </c>
      <c r="J4739">
        <f t="shared" si="661"/>
        <v>-6.7999705947219269E-4</v>
      </c>
      <c r="K4739">
        <f t="shared" si="657"/>
        <v>-7.6279705947219264E-4</v>
      </c>
      <c r="L4739">
        <v>-8.9037885057471431E-3</v>
      </c>
      <c r="N4739" s="2">
        <v>39505</v>
      </c>
      <c r="O4739">
        <v>28.26</v>
      </c>
      <c r="Q4739" s="2">
        <v>39505</v>
      </c>
      <c r="R4739">
        <v>34171.629999999997</v>
      </c>
      <c r="S4739" s="8">
        <f t="shared" si="662"/>
        <v>-4.227968174114638E-3</v>
      </c>
      <c r="T4739" s="9">
        <f t="shared" si="658"/>
        <v>-4.3107681741146381E-3</v>
      </c>
      <c r="U4739" s="3">
        <f>Sheet1!$B$17+Sheet1!$B$18*'Portfolio allocation'!K4739</f>
        <v>-3.8730123412017133E-4</v>
      </c>
      <c r="V4739" s="13">
        <f t="shared" si="663"/>
        <v>-3.9234669399944664E-3</v>
      </c>
      <c r="W4739" s="13"/>
      <c r="X4739" s="2">
        <v>39505</v>
      </c>
      <c r="Y4739">
        <v>111.2384</v>
      </c>
      <c r="AA4739" s="2">
        <v>39505</v>
      </c>
      <c r="AB4739">
        <v>1475.39</v>
      </c>
      <c r="AC4739">
        <f t="shared" si="664"/>
        <v>1.8184453155192459E-2</v>
      </c>
      <c r="AD4739">
        <f t="shared" si="659"/>
        <v>1.810365315519246E-2</v>
      </c>
      <c r="AE4739">
        <f>Sheet2!$B$17+Sheet2!$B$18*'Portfolio allocation'!K4739</f>
        <v>-6.2491159463137031E-4</v>
      </c>
      <c r="AF4739">
        <f t="shared" si="665"/>
        <v>1.8728564749823831E-2</v>
      </c>
      <c r="AH4739" s="2">
        <v>39505</v>
      </c>
      <c r="AI4739">
        <v>3.851</v>
      </c>
      <c r="AJ4739">
        <v>2.02</v>
      </c>
      <c r="AK4739">
        <v>1.5099499999999999</v>
      </c>
      <c r="AR4739" s="3"/>
    </row>
    <row r="4740" spans="1:44" hidden="1" outlineLevel="1" x14ac:dyDescent="0.2">
      <c r="A4740" s="2">
        <v>39506</v>
      </c>
      <c r="B4740">
        <v>23.53</v>
      </c>
      <c r="E4740" s="2">
        <v>39506</v>
      </c>
      <c r="F4740">
        <v>1367.68</v>
      </c>
      <c r="G4740">
        <f t="shared" si="660"/>
        <v>-8.9418993927623536E-3</v>
      </c>
      <c r="H4740" s="2">
        <v>39506</v>
      </c>
      <c r="I4740">
        <v>2155.81</v>
      </c>
      <c r="J4740">
        <f t="shared" si="661"/>
        <v>-8.8229885057471424E-3</v>
      </c>
      <c r="K4740">
        <f t="shared" ref="K4740:K4803" si="666">J4740-(AJ4739/25000)</f>
        <v>-8.9037885057471431E-3</v>
      </c>
      <c r="L4740">
        <v>-2.7133915422973286E-2</v>
      </c>
      <c r="N4740" s="2">
        <v>39506</v>
      </c>
      <c r="O4740">
        <v>27.93</v>
      </c>
      <c r="Q4740" s="2">
        <v>39506</v>
      </c>
      <c r="R4740">
        <v>33772.589999999997</v>
      </c>
      <c r="S4740" s="8">
        <f t="shared" si="662"/>
        <v>-1.1677523138346024E-2</v>
      </c>
      <c r="T4740" s="9">
        <f t="shared" ref="T4740:T4803" si="667">S4740-(AJ4739/100/250)</f>
        <v>-1.1758323138346025E-2</v>
      </c>
      <c r="U4740" s="3">
        <f>Sheet1!$B$17+Sheet1!$B$18*'Portfolio allocation'!K4740</f>
        <v>-9.7268529414472286E-3</v>
      </c>
      <c r="V4740" s="13">
        <f t="shared" si="663"/>
        <v>-2.0314701968987964E-3</v>
      </c>
      <c r="W4740" s="13"/>
      <c r="X4740" s="2">
        <v>39506</v>
      </c>
      <c r="Y4740">
        <v>110.0732</v>
      </c>
      <c r="AA4740" s="2">
        <v>39506</v>
      </c>
      <c r="AB4740">
        <v>1459.94</v>
      </c>
      <c r="AC4740">
        <f t="shared" si="664"/>
        <v>-1.0471807454300208E-2</v>
      </c>
      <c r="AD4740">
        <f t="shared" ref="AD4740:AD4803" si="668">AC4740-AJ4740/25000</f>
        <v>-1.0548607454300208E-2</v>
      </c>
      <c r="AE4740">
        <f>Sheet2!$B$17+Sheet2!$B$18*'Portfolio allocation'!K4740</f>
        <v>-7.8640888841352893E-3</v>
      </c>
      <c r="AF4740">
        <f t="shared" si="665"/>
        <v>-2.6845185701649191E-3</v>
      </c>
      <c r="AH4740" s="2">
        <v>39506</v>
      </c>
      <c r="AI4740">
        <v>3.6930000000000001</v>
      </c>
      <c r="AJ4740">
        <v>1.92</v>
      </c>
      <c r="AK4740">
        <v>1.5178499999999999</v>
      </c>
      <c r="AR4740" s="3"/>
    </row>
    <row r="4741" spans="1:44" hidden="1" outlineLevel="1" x14ac:dyDescent="0.2">
      <c r="A4741" s="2">
        <v>39507</v>
      </c>
      <c r="B4741">
        <v>26.54</v>
      </c>
      <c r="E4741" s="2">
        <v>39507</v>
      </c>
      <c r="F4741">
        <v>1330.63</v>
      </c>
      <c r="G4741">
        <f t="shared" ref="G4741:G4804" si="669">(F4741/F4740)-1</f>
        <v>-2.708967009826857E-2</v>
      </c>
      <c r="H4741" s="2">
        <v>39507</v>
      </c>
      <c r="I4741">
        <v>2097.48</v>
      </c>
      <c r="J4741">
        <f t="shared" ref="J4741:J4804" si="670">(I4741/I4740)-1</f>
        <v>-2.7057115422973288E-2</v>
      </c>
      <c r="K4741">
        <f t="shared" si="666"/>
        <v>-2.7133915422973286E-2</v>
      </c>
      <c r="L4741">
        <v>4.8224460590788197E-4</v>
      </c>
      <c r="N4741" s="2">
        <v>39507</v>
      </c>
      <c r="O4741">
        <v>27.1999</v>
      </c>
      <c r="Q4741" s="2">
        <v>39507</v>
      </c>
      <c r="R4741">
        <v>32889.760000000002</v>
      </c>
      <c r="S4741" s="8">
        <f t="shared" ref="S4741:S4804" si="671">R4741/R4740-1</f>
        <v>-2.6140429265270826E-2</v>
      </c>
      <c r="T4741" s="9">
        <f t="shared" si="667"/>
        <v>-2.6217229265270824E-2</v>
      </c>
      <c r="U4741" s="3">
        <f>Sheet1!$B$17+Sheet1!$B$18*'Portfolio allocation'!K4741</f>
        <v>-3.0640916553745248E-2</v>
      </c>
      <c r="V4741" s="13">
        <f t="shared" ref="V4741:V4804" si="672">T4741-U4741</f>
        <v>4.423687288474424E-3</v>
      </c>
      <c r="W4741" s="13"/>
      <c r="X4741" s="2">
        <v>39507</v>
      </c>
      <c r="Y4741">
        <v>108.755</v>
      </c>
      <c r="AA4741" s="2">
        <v>39507</v>
      </c>
      <c r="AB4741">
        <v>1442.45</v>
      </c>
      <c r="AC4741">
        <f t="shared" ref="AC4741:AC4804" si="673">AB4741/AB4740-1</f>
        <v>-1.197994438127592E-2</v>
      </c>
      <c r="AD4741">
        <f t="shared" si="668"/>
        <v>-1.2050744381275919E-2</v>
      </c>
      <c r="AE4741">
        <f>Sheet2!$B$17+Sheet2!$B$18*'Portfolio allocation'!K4741</f>
        <v>-2.4074782831534441E-2</v>
      </c>
      <c r="AF4741">
        <f t="shared" ref="AF4741:AF4804" si="674">AD4741-AE4741</f>
        <v>1.2024038450258522E-2</v>
      </c>
      <c r="AH4741" s="2">
        <v>39507</v>
      </c>
      <c r="AI4741">
        <v>3.524</v>
      </c>
      <c r="AJ4741">
        <v>1.77</v>
      </c>
      <c r="AK4741">
        <v>1.5181</v>
      </c>
      <c r="AR4741" s="3"/>
    </row>
    <row r="4742" spans="1:44" hidden="1" outlineLevel="1" x14ac:dyDescent="0.2">
      <c r="A4742" s="2">
        <v>39510</v>
      </c>
      <c r="B4742">
        <v>26.28</v>
      </c>
      <c r="E4742" s="2">
        <v>39510</v>
      </c>
      <c r="F4742">
        <v>1331.34</v>
      </c>
      <c r="G4742">
        <f t="shared" si="669"/>
        <v>5.3358183717477914E-4</v>
      </c>
      <c r="H4742" s="2">
        <v>39510</v>
      </c>
      <c r="I4742">
        <v>2098.64</v>
      </c>
      <c r="J4742">
        <f t="shared" si="670"/>
        <v>5.5304460590788196E-4</v>
      </c>
      <c r="K4742">
        <f t="shared" si="666"/>
        <v>4.8224460590788197E-4</v>
      </c>
      <c r="L4742">
        <v>-3.5099232569663044E-3</v>
      </c>
      <c r="N4742" s="2">
        <v>39510</v>
      </c>
      <c r="O4742">
        <v>26.99</v>
      </c>
      <c r="Q4742" s="2">
        <v>39510</v>
      </c>
      <c r="R4742">
        <v>32635.95</v>
      </c>
      <c r="S4742" s="8">
        <f t="shared" si="671"/>
        <v>-7.7169915499535335E-3</v>
      </c>
      <c r="T4742" s="9">
        <f t="shared" si="667"/>
        <v>-7.7877915499535337E-3</v>
      </c>
      <c r="U4742" s="3">
        <f>Sheet1!$B$17+Sheet1!$B$18*'Portfolio allocation'!K4742</f>
        <v>1.0410421179557539E-3</v>
      </c>
      <c r="V4742" s="13">
        <f t="shared" si="672"/>
        <v>-8.8288336679092881E-3</v>
      </c>
      <c r="W4742" s="13"/>
      <c r="X4742" s="2">
        <v>39510</v>
      </c>
      <c r="Y4742">
        <v>109.1084</v>
      </c>
      <c r="AA4742" s="2">
        <v>39510</v>
      </c>
      <c r="AB4742">
        <v>1447.14</v>
      </c>
      <c r="AC4742">
        <f t="shared" si="673"/>
        <v>3.251412527297326E-3</v>
      </c>
      <c r="AD4742">
        <f t="shared" si="668"/>
        <v>3.181812527297326E-3</v>
      </c>
      <c r="AE4742">
        <f>Sheet2!$B$17+Sheet2!$B$18*'Portfolio allocation'!K4742</f>
        <v>4.8221121811027211E-4</v>
      </c>
      <c r="AF4742">
        <f t="shared" si="674"/>
        <v>2.6996013091870538E-3</v>
      </c>
      <c r="AH4742" s="2">
        <v>39510</v>
      </c>
      <c r="AI4742">
        <v>3.5430000000000001</v>
      </c>
      <c r="AJ4742">
        <v>1.74</v>
      </c>
      <c r="AK4742">
        <v>1.5201499999999999</v>
      </c>
      <c r="AR4742" s="3"/>
    </row>
    <row r="4743" spans="1:44" hidden="1" outlineLevel="1" x14ac:dyDescent="0.2">
      <c r="A4743" s="2">
        <v>39511</v>
      </c>
      <c r="B4743">
        <v>25.52</v>
      </c>
      <c r="E4743" s="2">
        <v>39511</v>
      </c>
      <c r="F4743">
        <v>1326.75</v>
      </c>
      <c r="G4743">
        <f t="shared" si="669"/>
        <v>-3.4476542430933454E-3</v>
      </c>
      <c r="H4743" s="2">
        <v>39511</v>
      </c>
      <c r="I4743">
        <v>2091.42</v>
      </c>
      <c r="J4743">
        <f t="shared" si="670"/>
        <v>-3.4403232569663045E-3</v>
      </c>
      <c r="K4743">
        <f t="shared" si="666"/>
        <v>-3.5099232569663044E-3</v>
      </c>
      <c r="L4743">
        <v>5.6689284333133272E-3</v>
      </c>
      <c r="N4743" s="2">
        <v>39511</v>
      </c>
      <c r="O4743">
        <v>27.59</v>
      </c>
      <c r="Q4743" s="2">
        <v>39511</v>
      </c>
      <c r="R4743">
        <v>33361.47</v>
      </c>
      <c r="S4743" s="8">
        <f t="shared" si="671"/>
        <v>2.2230699581289981E-2</v>
      </c>
      <c r="T4743" s="9">
        <f t="shared" si="667"/>
        <v>2.2161099581289982E-2</v>
      </c>
      <c r="U4743" s="3">
        <f>Sheet1!$B$17+Sheet1!$B$18*'Portfolio allocation'!K4743</f>
        <v>-3.5388740293217659E-3</v>
      </c>
      <c r="V4743" s="13">
        <f t="shared" si="672"/>
        <v>2.5699973610611746E-2</v>
      </c>
      <c r="W4743" s="13"/>
      <c r="X4743" s="2">
        <v>39511</v>
      </c>
      <c r="Y4743">
        <v>110.52209999999999</v>
      </c>
      <c r="AA4743" s="2">
        <v>39511</v>
      </c>
      <c r="AB4743">
        <v>1465.89</v>
      </c>
      <c r="AC4743">
        <f t="shared" si="673"/>
        <v>1.2956590240059684E-2</v>
      </c>
      <c r="AD4743">
        <f t="shared" si="668"/>
        <v>1.2887790240059684E-2</v>
      </c>
      <c r="AE4743">
        <f>Sheet2!$B$17+Sheet2!$B$18*'Portfolio allocation'!K4743</f>
        <v>-3.0677262949711233E-3</v>
      </c>
      <c r="AF4743">
        <f t="shared" si="674"/>
        <v>1.5955516535030807E-2</v>
      </c>
      <c r="AH4743" s="2">
        <v>39511</v>
      </c>
      <c r="AI4743">
        <v>3.6059999999999999</v>
      </c>
      <c r="AJ4743">
        <v>1.72</v>
      </c>
      <c r="AK4743">
        <v>1.52345</v>
      </c>
      <c r="AR4743" s="3"/>
    </row>
    <row r="4744" spans="1:44" hidden="1" outlineLevel="1" x14ac:dyDescent="0.2">
      <c r="A4744" s="2">
        <v>39512</v>
      </c>
      <c r="B4744">
        <v>24.6</v>
      </c>
      <c r="E4744" s="2">
        <v>39512</v>
      </c>
      <c r="F4744">
        <v>1333.7</v>
      </c>
      <c r="G4744">
        <f t="shared" si="669"/>
        <v>5.238364424345221E-3</v>
      </c>
      <c r="H4744" s="2">
        <v>39512</v>
      </c>
      <c r="I4744">
        <v>2103.42</v>
      </c>
      <c r="J4744">
        <f t="shared" si="670"/>
        <v>5.7377284333133272E-3</v>
      </c>
      <c r="K4744">
        <f t="shared" si="666"/>
        <v>5.6689284333133272E-3</v>
      </c>
      <c r="L4744">
        <v>-2.1928438113168046E-2</v>
      </c>
      <c r="N4744" s="2">
        <v>39512</v>
      </c>
      <c r="O4744">
        <v>28.119900000000001</v>
      </c>
      <c r="Q4744" s="2">
        <v>39512</v>
      </c>
      <c r="R4744">
        <v>34002.21</v>
      </c>
      <c r="S4744" s="8">
        <f t="shared" si="671"/>
        <v>1.9205988225339032E-2</v>
      </c>
      <c r="T4744" s="9">
        <f t="shared" si="667"/>
        <v>1.9137188225339032E-2</v>
      </c>
      <c r="U4744" s="3">
        <f>Sheet1!$B$17+Sheet1!$B$18*'Portfolio allocation'!K4744</f>
        <v>6.9913372528038944E-3</v>
      </c>
      <c r="V4744" s="13">
        <f t="shared" si="672"/>
        <v>1.2145850972535137E-2</v>
      </c>
      <c r="W4744" s="13"/>
      <c r="X4744" s="2">
        <v>39512</v>
      </c>
      <c r="Y4744">
        <v>110.21639999999999</v>
      </c>
      <c r="AA4744" s="2">
        <v>39512</v>
      </c>
      <c r="AB4744">
        <v>1461.84</v>
      </c>
      <c r="AC4744">
        <f t="shared" si="673"/>
        <v>-2.7628266786731137E-3</v>
      </c>
      <c r="AD4744">
        <f t="shared" si="668"/>
        <v>-2.8316266786731136E-3</v>
      </c>
      <c r="AE4744">
        <f>Sheet2!$B$17+Sheet2!$B$18*'Portfolio allocation'!K4744</f>
        <v>5.0943428017113318E-3</v>
      </c>
      <c r="AF4744">
        <f t="shared" si="674"/>
        <v>-7.9259694803844455E-3</v>
      </c>
      <c r="AH4744" s="2">
        <v>39512</v>
      </c>
      <c r="AI4744">
        <v>3.6869999999999998</v>
      </c>
      <c r="AJ4744">
        <v>1.72</v>
      </c>
      <c r="AK4744">
        <v>1.52685</v>
      </c>
      <c r="AR4744" s="3"/>
    </row>
    <row r="4745" spans="1:44" hidden="1" outlineLevel="1" x14ac:dyDescent="0.2">
      <c r="A4745" s="2">
        <v>39513</v>
      </c>
      <c r="B4745">
        <v>27.55</v>
      </c>
      <c r="E4745" s="2">
        <v>39513</v>
      </c>
      <c r="F4745">
        <v>1304.3399999999999</v>
      </c>
      <c r="G4745">
        <f t="shared" si="669"/>
        <v>-2.2013946164804787E-2</v>
      </c>
      <c r="H4745" s="2">
        <v>39513</v>
      </c>
      <c r="I4745">
        <v>2057.44</v>
      </c>
      <c r="J4745">
        <f t="shared" si="670"/>
        <v>-2.1859638113168045E-2</v>
      </c>
      <c r="K4745">
        <f t="shared" si="666"/>
        <v>-2.1928438113168046E-2</v>
      </c>
      <c r="L4745">
        <v>-8.4575264328485313E-3</v>
      </c>
      <c r="N4745" s="2">
        <v>39513</v>
      </c>
      <c r="O4745">
        <v>27.57</v>
      </c>
      <c r="Q4745" s="2">
        <v>39513</v>
      </c>
      <c r="R4745">
        <v>33337.29</v>
      </c>
      <c r="S4745" s="8">
        <f t="shared" si="671"/>
        <v>-1.9555199500267739E-2</v>
      </c>
      <c r="T4745" s="9">
        <f t="shared" si="667"/>
        <v>-1.962399950026774E-2</v>
      </c>
      <c r="U4745" s="3">
        <f>Sheet1!$B$17+Sheet1!$B$18*'Portfolio allocation'!K4745</f>
        <v>-2.4669061059597878E-2</v>
      </c>
      <c r="V4745" s="13">
        <f t="shared" si="672"/>
        <v>5.0450615593301378E-3</v>
      </c>
      <c r="W4745" s="13"/>
      <c r="X4745" s="2">
        <v>39513</v>
      </c>
      <c r="Y4745">
        <v>107.4751</v>
      </c>
      <c r="AA4745" s="2">
        <v>39513</v>
      </c>
      <c r="AB4745">
        <v>1425.48</v>
      </c>
      <c r="AC4745">
        <f t="shared" si="673"/>
        <v>-2.4872763093088057E-2</v>
      </c>
      <c r="AD4745">
        <f t="shared" si="668"/>
        <v>-2.4936363093088058E-2</v>
      </c>
      <c r="AE4745">
        <f>Sheet2!$B$17+Sheet2!$B$18*'Portfolio allocation'!K4745</f>
        <v>-1.9445939603918386E-2</v>
      </c>
      <c r="AF4745">
        <f t="shared" si="674"/>
        <v>-5.4904234891696713E-3</v>
      </c>
      <c r="AH4745" s="2">
        <v>39513</v>
      </c>
      <c r="AI4745">
        <v>3.6070000000000002</v>
      </c>
      <c r="AJ4745">
        <v>1.59</v>
      </c>
      <c r="AK4745">
        <v>1.53565</v>
      </c>
      <c r="AR4745" s="3"/>
    </row>
    <row r="4746" spans="1:44" hidden="1" outlineLevel="1" x14ac:dyDescent="0.2">
      <c r="A4746" s="2">
        <v>39514</v>
      </c>
      <c r="B4746">
        <v>27.49</v>
      </c>
      <c r="E4746" s="2">
        <v>39514</v>
      </c>
      <c r="F4746">
        <v>1293.3699999999999</v>
      </c>
      <c r="G4746">
        <f t="shared" si="669"/>
        <v>-8.4103837956360783E-3</v>
      </c>
      <c r="H4746" s="2">
        <v>39514</v>
      </c>
      <c r="I4746">
        <v>2040.17</v>
      </c>
      <c r="J4746">
        <f t="shared" si="670"/>
        <v>-8.3939264328485308E-3</v>
      </c>
      <c r="K4746">
        <f t="shared" si="666"/>
        <v>-8.4575264328485313E-3</v>
      </c>
      <c r="L4746">
        <v>-1.5482283603817308E-2</v>
      </c>
      <c r="N4746" s="2">
        <v>39514</v>
      </c>
      <c r="O4746">
        <v>27.87</v>
      </c>
      <c r="Q4746" s="2">
        <v>39514</v>
      </c>
      <c r="R4746">
        <v>33700.050000000003</v>
      </c>
      <c r="S4746" s="8">
        <f t="shared" si="671"/>
        <v>1.088150836495716E-2</v>
      </c>
      <c r="T4746" s="9">
        <f t="shared" si="667"/>
        <v>1.0817908364957159E-2</v>
      </c>
      <c r="U4746" s="3">
        <f>Sheet1!$B$17+Sheet1!$B$18*'Portfolio allocation'!K4746</f>
        <v>-9.2148897816329983E-3</v>
      </c>
      <c r="V4746" s="13">
        <f t="shared" si="672"/>
        <v>2.0032798146590158E-2</v>
      </c>
      <c r="W4746" s="13"/>
      <c r="X4746" s="2">
        <v>39514</v>
      </c>
      <c r="Y4746">
        <v>108.8314</v>
      </c>
      <c r="AA4746" s="2">
        <v>39514</v>
      </c>
      <c r="AB4746">
        <v>1443.47</v>
      </c>
      <c r="AC4746">
        <f t="shared" si="673"/>
        <v>1.2620310351600939E-2</v>
      </c>
      <c r="AD4746">
        <f t="shared" si="668"/>
        <v>1.2558310351600939E-2</v>
      </c>
      <c r="AE4746">
        <f>Sheet2!$B$17+Sheet2!$B$18*'Portfolio allocation'!K4746</f>
        <v>-7.4672612637386648E-3</v>
      </c>
      <c r="AF4746">
        <f t="shared" si="674"/>
        <v>2.0025571615339605E-2</v>
      </c>
      <c r="AH4746" s="2">
        <v>39514</v>
      </c>
      <c r="AI4746">
        <v>3.5419999999999998</v>
      </c>
      <c r="AJ4746">
        <v>1.55</v>
      </c>
      <c r="AK4746">
        <v>1.53555</v>
      </c>
      <c r="AR4746" s="3"/>
    </row>
    <row r="4747" spans="1:44" hidden="1" outlineLevel="1" x14ac:dyDescent="0.2">
      <c r="A4747" s="2">
        <v>39517</v>
      </c>
      <c r="B4747">
        <v>29.38</v>
      </c>
      <c r="E4747" s="2">
        <v>39517</v>
      </c>
      <c r="F4747">
        <v>1273.3699999999999</v>
      </c>
      <c r="G4747">
        <f t="shared" si="669"/>
        <v>-1.5463479128169033E-2</v>
      </c>
      <c r="H4747" s="2">
        <v>39517</v>
      </c>
      <c r="I4747">
        <v>2008.71</v>
      </c>
      <c r="J4747">
        <f t="shared" si="670"/>
        <v>-1.5420283603817309E-2</v>
      </c>
      <c r="K4747">
        <f t="shared" si="666"/>
        <v>-1.5482283603817308E-2</v>
      </c>
      <c r="L4747">
        <v>3.710475446231655E-2</v>
      </c>
      <c r="N4747" s="2">
        <v>39517</v>
      </c>
      <c r="O4747">
        <v>28.05</v>
      </c>
      <c r="Q4747" s="2">
        <v>39517</v>
      </c>
      <c r="R4747">
        <v>33917.69</v>
      </c>
      <c r="S4747" s="8">
        <f t="shared" si="671"/>
        <v>6.4581506555627666E-3</v>
      </c>
      <c r="T4747" s="9">
        <f t="shared" si="667"/>
        <v>6.3961506555627662E-3</v>
      </c>
      <c r="U4747" s="3">
        <f>Sheet1!$B$17+Sheet1!$B$18*'Portfolio allocation'!K4747</f>
        <v>-1.7273869239190286E-2</v>
      </c>
      <c r="V4747" s="13">
        <f t="shared" si="672"/>
        <v>2.3670019894753053E-2</v>
      </c>
      <c r="W4747" s="13"/>
      <c r="X4747" s="2">
        <v>39517</v>
      </c>
      <c r="Y4747">
        <v>108.89830000000001</v>
      </c>
      <c r="AA4747" s="2">
        <v>39517</v>
      </c>
      <c r="AB4747">
        <v>1444.35</v>
      </c>
      <c r="AC4747">
        <f t="shared" si="673"/>
        <v>6.0964204313207482E-4</v>
      </c>
      <c r="AD4747">
        <f t="shared" si="668"/>
        <v>5.5124204313207481E-4</v>
      </c>
      <c r="AE4747">
        <f>Sheet2!$B$17+Sheet2!$B$18*'Portfolio allocation'!K4747</f>
        <v>-1.3713854557928383E-2</v>
      </c>
      <c r="AF4747">
        <f t="shared" si="674"/>
        <v>1.4265096601060458E-2</v>
      </c>
      <c r="AH4747" s="2">
        <v>39517</v>
      </c>
      <c r="AI4747">
        <v>3.4510000000000001</v>
      </c>
      <c r="AJ4747">
        <v>1.46</v>
      </c>
      <c r="AK4747">
        <v>1.53695</v>
      </c>
      <c r="AR4747" s="3"/>
    </row>
    <row r="4748" spans="1:44" hidden="1" outlineLevel="1" x14ac:dyDescent="0.2">
      <c r="A4748" s="2">
        <v>39518</v>
      </c>
      <c r="B4748">
        <v>26.36</v>
      </c>
      <c r="E4748" s="2">
        <v>39518</v>
      </c>
      <c r="F4748">
        <v>1320.65</v>
      </c>
      <c r="G4748">
        <f t="shared" si="669"/>
        <v>3.7129820869032715E-2</v>
      </c>
      <c r="H4748" s="2">
        <v>39518</v>
      </c>
      <c r="I4748">
        <v>2083.36</v>
      </c>
      <c r="J4748">
        <f t="shared" si="670"/>
        <v>3.716315446231655E-2</v>
      </c>
      <c r="K4748">
        <f t="shared" si="666"/>
        <v>3.710475446231655E-2</v>
      </c>
      <c r="L4748">
        <v>-8.7786884878274466E-3</v>
      </c>
      <c r="N4748" s="2">
        <v>39518</v>
      </c>
      <c r="O4748">
        <v>29.28</v>
      </c>
      <c r="Q4748" s="2">
        <v>39518</v>
      </c>
      <c r="R4748">
        <v>35405</v>
      </c>
      <c r="S4748" s="8">
        <f t="shared" si="671"/>
        <v>4.3850568832960013E-2</v>
      </c>
      <c r="T4748" s="9">
        <f t="shared" si="667"/>
        <v>4.3792168832960013E-2</v>
      </c>
      <c r="U4748" s="3">
        <f>Sheet1!$B$17+Sheet1!$B$18*'Portfolio allocation'!K4748</f>
        <v>4.3055313563054594E-2</v>
      </c>
      <c r="V4748" s="13">
        <f t="shared" si="672"/>
        <v>7.36855269905419E-4</v>
      </c>
      <c r="W4748" s="13"/>
      <c r="X4748" s="2">
        <v>39518</v>
      </c>
      <c r="Y4748">
        <v>111.2671</v>
      </c>
      <c r="AA4748" s="2">
        <v>39518</v>
      </c>
      <c r="AB4748">
        <v>1475.77</v>
      </c>
      <c r="AC4748">
        <f t="shared" si="673"/>
        <v>2.1753730051580433E-2</v>
      </c>
      <c r="AD4748">
        <f t="shared" si="668"/>
        <v>2.1686930051580434E-2</v>
      </c>
      <c r="AE4748">
        <f>Sheet2!$B$17+Sheet2!$B$18*'Portfolio allocation'!K4748</f>
        <v>3.3047881307157696E-2</v>
      </c>
      <c r="AF4748">
        <f t="shared" si="674"/>
        <v>-1.1360951255577262E-2</v>
      </c>
      <c r="AH4748" s="2">
        <v>39518</v>
      </c>
      <c r="AI4748">
        <v>3.5979999999999999</v>
      </c>
      <c r="AJ4748">
        <v>1.67</v>
      </c>
      <c r="AK4748">
        <v>1.5327500000000001</v>
      </c>
      <c r="AR4748" s="3"/>
    </row>
    <row r="4749" spans="1:44" hidden="1" outlineLevel="1" x14ac:dyDescent="0.2">
      <c r="A4749" s="2">
        <v>39519</v>
      </c>
      <c r="B4749">
        <v>27.22</v>
      </c>
      <c r="E4749" s="2">
        <v>39519</v>
      </c>
      <c r="F4749">
        <v>1308.77</v>
      </c>
      <c r="G4749">
        <f t="shared" si="669"/>
        <v>-8.995570363078853E-3</v>
      </c>
      <c r="H4749" s="2">
        <v>39519</v>
      </c>
      <c r="I4749">
        <v>2065.21</v>
      </c>
      <c r="J4749">
        <f t="shared" si="670"/>
        <v>-8.7118884878274461E-3</v>
      </c>
      <c r="K4749">
        <f t="shared" si="666"/>
        <v>-8.7786884878274466E-3</v>
      </c>
      <c r="L4749">
        <v>5.1033448065814077E-3</v>
      </c>
      <c r="N4749" s="2">
        <v>39519</v>
      </c>
      <c r="O4749">
        <v>28.63</v>
      </c>
      <c r="Q4749" s="2">
        <v>39519</v>
      </c>
      <c r="R4749">
        <v>34619.019999999997</v>
      </c>
      <c r="S4749" s="8">
        <f t="shared" si="671"/>
        <v>-2.2199689309419623E-2</v>
      </c>
      <c r="T4749" s="9">
        <f t="shared" si="667"/>
        <v>-2.2266489309419622E-2</v>
      </c>
      <c r="U4749" s="3">
        <f>Sheet1!$B$17+Sheet1!$B$18*'Portfolio allocation'!K4749</f>
        <v>-9.58333503043368E-3</v>
      </c>
      <c r="V4749" s="13">
        <f t="shared" si="672"/>
        <v>-1.2683154278985942E-2</v>
      </c>
      <c r="W4749" s="13"/>
      <c r="X4749" s="2">
        <v>39519</v>
      </c>
      <c r="Y4749">
        <v>111.8211</v>
      </c>
      <c r="AA4749" s="2">
        <v>39519</v>
      </c>
      <c r="AB4749">
        <v>1483.12</v>
      </c>
      <c r="AC4749">
        <f t="shared" si="673"/>
        <v>4.9804508832675953E-3</v>
      </c>
      <c r="AD4749">
        <f t="shared" si="668"/>
        <v>4.9172508832675951E-3</v>
      </c>
      <c r="AE4749">
        <f>Sheet2!$B$17+Sheet2!$B$18*'Portfolio allocation'!K4749</f>
        <v>-7.7528467566109847E-3</v>
      </c>
      <c r="AF4749">
        <f t="shared" si="674"/>
        <v>1.2670097639878579E-2</v>
      </c>
      <c r="AH4749" s="2">
        <v>39519</v>
      </c>
      <c r="AI4749">
        <v>3.46</v>
      </c>
      <c r="AJ4749">
        <v>1.58</v>
      </c>
      <c r="AK4749">
        <v>1.54945</v>
      </c>
      <c r="AR4749" s="3"/>
    </row>
    <row r="4750" spans="1:44" hidden="1" outlineLevel="1" x14ac:dyDescent="0.2">
      <c r="A4750" s="2">
        <v>39520</v>
      </c>
      <c r="B4750">
        <v>27.29</v>
      </c>
      <c r="E4750" s="2">
        <v>39520</v>
      </c>
      <c r="F4750">
        <v>1315.48</v>
      </c>
      <c r="G4750">
        <f t="shared" si="669"/>
        <v>5.1269512595797373E-3</v>
      </c>
      <c r="H4750" s="2">
        <v>39520</v>
      </c>
      <c r="I4750">
        <v>2075.88</v>
      </c>
      <c r="J4750">
        <f t="shared" si="670"/>
        <v>5.1665448065814079E-3</v>
      </c>
      <c r="K4750">
        <f t="shared" si="666"/>
        <v>5.1033448065814077E-3</v>
      </c>
      <c r="L4750">
        <v>-2.0819061895678063E-2</v>
      </c>
      <c r="N4750" s="2">
        <v>39520</v>
      </c>
      <c r="O4750">
        <v>28.62</v>
      </c>
      <c r="Q4750" s="2">
        <v>39520</v>
      </c>
      <c r="R4750">
        <v>34606.94</v>
      </c>
      <c r="S4750" s="8">
        <f t="shared" si="671"/>
        <v>-3.4894113120453873E-4</v>
      </c>
      <c r="T4750" s="9">
        <f t="shared" si="667"/>
        <v>-4.1214113120453875E-4</v>
      </c>
      <c r="U4750" s="3">
        <f>Sheet1!$B$17+Sheet1!$B$18*'Portfolio allocation'!K4750</f>
        <v>6.3424853824217749E-3</v>
      </c>
      <c r="V4750" s="13">
        <f t="shared" si="672"/>
        <v>-6.7546265136263139E-3</v>
      </c>
      <c r="W4750" s="13"/>
      <c r="X4750" s="2">
        <v>39520</v>
      </c>
      <c r="Y4750">
        <v>110.7131</v>
      </c>
      <c r="AA4750" s="2">
        <v>39520</v>
      </c>
      <c r="AB4750">
        <v>1468.42</v>
      </c>
      <c r="AC4750">
        <f t="shared" si="673"/>
        <v>-9.9115378391497755E-3</v>
      </c>
      <c r="AD4750">
        <f t="shared" si="668"/>
        <v>-9.9731378391497757E-3</v>
      </c>
      <c r="AE4750">
        <f>Sheet2!$B$17+Sheet2!$B$18*'Portfolio allocation'!K4750</f>
        <v>4.591411411477969E-3</v>
      </c>
      <c r="AF4750">
        <f t="shared" si="674"/>
        <v>-1.4564549250627744E-2</v>
      </c>
      <c r="AH4750" s="2">
        <v>39520</v>
      </c>
      <c r="AI4750">
        <v>3.532</v>
      </c>
      <c r="AJ4750">
        <v>1.54</v>
      </c>
      <c r="AK4750">
        <v>1.5581499999999999</v>
      </c>
      <c r="AR4750" s="3"/>
    </row>
    <row r="4751" spans="1:44" hidden="1" outlineLevel="1" x14ac:dyDescent="0.2">
      <c r="A4751" s="2">
        <v>39521</v>
      </c>
      <c r="B4751">
        <v>31.16</v>
      </c>
      <c r="E4751" s="2">
        <v>39521</v>
      </c>
      <c r="F4751">
        <v>1288.1400000000001</v>
      </c>
      <c r="G4751">
        <f t="shared" si="669"/>
        <v>-2.0783288229391461E-2</v>
      </c>
      <c r="H4751" s="2">
        <v>39521</v>
      </c>
      <c r="I4751">
        <v>2032.79</v>
      </c>
      <c r="J4751">
        <f t="shared" si="670"/>
        <v>-2.0757461895678064E-2</v>
      </c>
      <c r="K4751">
        <f t="shared" si="666"/>
        <v>-2.0819061895678063E-2</v>
      </c>
      <c r="L4751">
        <v>-8.8653510160910734E-3</v>
      </c>
      <c r="N4751" s="2">
        <v>39521</v>
      </c>
      <c r="O4751">
        <v>27.96</v>
      </c>
      <c r="Q4751" s="2">
        <v>39521</v>
      </c>
      <c r="R4751">
        <v>33808.870000000003</v>
      </c>
      <c r="S4751" s="8">
        <f t="shared" si="671"/>
        <v>-2.3060981410087056E-2</v>
      </c>
      <c r="T4751" s="9">
        <f t="shared" si="667"/>
        <v>-2.3122581410087054E-2</v>
      </c>
      <c r="U4751" s="3">
        <f>Sheet1!$B$17+Sheet1!$B$18*'Portfolio allocation'!K4751</f>
        <v>-2.3396356547561142E-2</v>
      </c>
      <c r="V4751" s="13">
        <f t="shared" si="672"/>
        <v>2.7377513747408808E-4</v>
      </c>
      <c r="W4751" s="13"/>
      <c r="X4751" s="2">
        <v>39521</v>
      </c>
      <c r="Y4751">
        <v>110.06359999999999</v>
      </c>
      <c r="AA4751" s="2">
        <v>39521</v>
      </c>
      <c r="AB4751">
        <v>1459.81</v>
      </c>
      <c r="AC4751">
        <f t="shared" si="673"/>
        <v>-5.8634450634015289E-3</v>
      </c>
      <c r="AD4751">
        <f t="shared" si="668"/>
        <v>-5.9182450634015287E-3</v>
      </c>
      <c r="AE4751">
        <f>Sheet2!$B$17+Sheet2!$B$18*'Portfolio allocation'!K4751</f>
        <v>-1.8459453968579221E-2</v>
      </c>
      <c r="AF4751">
        <f t="shared" si="674"/>
        <v>1.2541208905177691E-2</v>
      </c>
      <c r="AH4751" s="2">
        <v>39521</v>
      </c>
      <c r="AI4751">
        <v>3.4460000000000002</v>
      </c>
      <c r="AJ4751">
        <v>1.37</v>
      </c>
      <c r="AK4751">
        <v>1.5605500000000001</v>
      </c>
      <c r="AR4751" s="3"/>
    </row>
    <row r="4752" spans="1:44" hidden="1" outlineLevel="1" x14ac:dyDescent="0.2">
      <c r="A4752" s="2">
        <v>39524</v>
      </c>
      <c r="B4752">
        <v>32.24</v>
      </c>
      <c r="E4752" s="2">
        <v>39524</v>
      </c>
      <c r="F4752">
        <v>1276.5999999999999</v>
      </c>
      <c r="G4752">
        <f t="shared" si="669"/>
        <v>-8.9586535625011399E-3</v>
      </c>
      <c r="H4752" s="2">
        <v>39524</v>
      </c>
      <c r="I4752">
        <v>2014.88</v>
      </c>
      <c r="J4752">
        <f t="shared" si="670"/>
        <v>-8.8105510160910727E-3</v>
      </c>
      <c r="K4752">
        <f t="shared" si="666"/>
        <v>-8.8653510160910734E-3</v>
      </c>
      <c r="L4752">
        <v>4.2381488890653483E-2</v>
      </c>
      <c r="N4752" s="2">
        <v>39524</v>
      </c>
      <c r="O4752">
        <v>28.3</v>
      </c>
      <c r="Q4752" s="2">
        <v>39524</v>
      </c>
      <c r="R4752">
        <v>34219.99</v>
      </c>
      <c r="S4752" s="8">
        <f t="shared" si="671"/>
        <v>1.2160122476734481E-2</v>
      </c>
      <c r="T4752" s="9">
        <f t="shared" si="667"/>
        <v>1.210532247673448E-2</v>
      </c>
      <c r="U4752" s="3">
        <f>Sheet1!$B$17+Sheet1!$B$18*'Portfolio allocation'!K4752</f>
        <v>-9.6827564791782533E-3</v>
      </c>
      <c r="V4752" s="13">
        <f t="shared" si="672"/>
        <v>2.1788078955912733E-2</v>
      </c>
      <c r="W4752" s="13"/>
      <c r="X4752" s="2">
        <v>39524</v>
      </c>
      <c r="Y4752">
        <v>110.36920000000001</v>
      </c>
      <c r="AA4752" s="2">
        <v>39524</v>
      </c>
      <c r="AB4752">
        <v>1463.86</v>
      </c>
      <c r="AC4752">
        <f t="shared" si="673"/>
        <v>2.7743336461594215E-3</v>
      </c>
      <c r="AD4752">
        <f t="shared" si="668"/>
        <v>2.7215336461594215E-3</v>
      </c>
      <c r="AE4752">
        <f>Sheet2!$B$17+Sheet2!$B$18*'Portfolio allocation'!K4752</f>
        <v>-7.8299092877040614E-3</v>
      </c>
      <c r="AF4752">
        <f t="shared" si="674"/>
        <v>1.0551442933863482E-2</v>
      </c>
      <c r="AH4752" s="2">
        <v>39524</v>
      </c>
      <c r="AI4752">
        <v>3.306</v>
      </c>
      <c r="AJ4752">
        <v>1.32</v>
      </c>
      <c r="AK4752">
        <v>1.5764499999999999</v>
      </c>
      <c r="AR4752" s="3"/>
    </row>
    <row r="4753" spans="1:44" hidden="1" outlineLevel="1" x14ac:dyDescent="0.2">
      <c r="A4753" s="2">
        <v>39525</v>
      </c>
      <c r="B4753">
        <v>25.79</v>
      </c>
      <c r="E4753" s="2">
        <v>39525</v>
      </c>
      <c r="F4753">
        <v>1330.74</v>
      </c>
      <c r="G4753">
        <f t="shared" si="669"/>
        <v>4.2409525301582374E-2</v>
      </c>
      <c r="H4753" s="2">
        <v>39525</v>
      </c>
      <c r="I4753">
        <v>2100.38</v>
      </c>
      <c r="J4753">
        <f t="shared" si="670"/>
        <v>4.2434288890653482E-2</v>
      </c>
      <c r="K4753">
        <f t="shared" si="666"/>
        <v>4.2381488890653483E-2</v>
      </c>
      <c r="L4753">
        <v>-2.4327798436473425E-2</v>
      </c>
      <c r="N4753" s="2">
        <v>39525</v>
      </c>
      <c r="O4753">
        <v>29.42</v>
      </c>
      <c r="Q4753" s="2">
        <v>39525</v>
      </c>
      <c r="R4753">
        <v>35574.29</v>
      </c>
      <c r="S4753" s="8">
        <f t="shared" si="671"/>
        <v>3.9576282751689895E-2</v>
      </c>
      <c r="T4753" s="9">
        <f t="shared" si="667"/>
        <v>3.9523482751689896E-2</v>
      </c>
      <c r="U4753" s="3">
        <f>Sheet1!$B$17+Sheet1!$B$18*'Portfolio allocation'!K4753</f>
        <v>4.9108917029477062E-2</v>
      </c>
      <c r="V4753" s="13">
        <f t="shared" si="672"/>
        <v>-9.5854342777871651E-3</v>
      </c>
      <c r="W4753" s="13"/>
      <c r="X4753" s="2">
        <v>39525</v>
      </c>
      <c r="Y4753">
        <v>113.101</v>
      </c>
      <c r="AA4753" s="2">
        <v>39525</v>
      </c>
      <c r="AB4753">
        <v>1500.1</v>
      </c>
      <c r="AC4753">
        <f t="shared" si="673"/>
        <v>2.4756465782246995E-2</v>
      </c>
      <c r="AD4753">
        <f t="shared" si="668"/>
        <v>2.4700465782246994E-2</v>
      </c>
      <c r="AE4753">
        <f>Sheet2!$B$17+Sheet2!$B$18*'Portfolio allocation'!K4753</f>
        <v>3.7740088182505648E-2</v>
      </c>
      <c r="AF4753">
        <f t="shared" si="674"/>
        <v>-1.3039622400258653E-2</v>
      </c>
      <c r="AH4753" s="2">
        <v>39525</v>
      </c>
      <c r="AI4753">
        <v>3.4710000000000001</v>
      </c>
      <c r="AJ4753">
        <v>1.4</v>
      </c>
      <c r="AK4753">
        <v>1.5784499999999999</v>
      </c>
      <c r="AR4753" s="3"/>
    </row>
    <row r="4754" spans="1:44" hidden="1" outlineLevel="1" x14ac:dyDescent="0.2">
      <c r="A4754" s="2">
        <v>39526</v>
      </c>
      <c r="B4754">
        <v>29.84</v>
      </c>
      <c r="E4754" s="2">
        <v>39526</v>
      </c>
      <c r="F4754">
        <v>1298.42</v>
      </c>
      <c r="G4754">
        <f t="shared" si="669"/>
        <v>-2.4287238679231105E-2</v>
      </c>
      <c r="H4754" s="2">
        <v>39526</v>
      </c>
      <c r="I4754">
        <v>2049.4</v>
      </c>
      <c r="J4754">
        <f t="shared" si="670"/>
        <v>-2.4271798436473424E-2</v>
      </c>
      <c r="K4754">
        <f t="shared" si="666"/>
        <v>-2.4327798436473425E-2</v>
      </c>
      <c r="L4754">
        <v>2.3885513769883879E-2</v>
      </c>
      <c r="N4754" s="2">
        <v>39526</v>
      </c>
      <c r="O4754">
        <v>28.62</v>
      </c>
      <c r="Q4754" s="2">
        <v>39526</v>
      </c>
      <c r="R4754">
        <v>34606.94</v>
      </c>
      <c r="S4754" s="8">
        <f t="shared" si="671"/>
        <v>-2.7192390909277386E-2</v>
      </c>
      <c r="T4754" s="9">
        <f t="shared" si="667"/>
        <v>-2.7248390909277387E-2</v>
      </c>
      <c r="U4754" s="3">
        <f>Sheet1!$B$17+Sheet1!$B$18*'Portfolio allocation'!K4754</f>
        <v>-2.7421668030370848E-2</v>
      </c>
      <c r="V4754" s="13">
        <f t="shared" si="672"/>
        <v>1.7327712109346111E-4</v>
      </c>
      <c r="W4754" s="13"/>
      <c r="X4754" s="2">
        <v>39526</v>
      </c>
      <c r="Y4754">
        <v>111.6969</v>
      </c>
      <c r="AA4754" s="2">
        <v>39526</v>
      </c>
      <c r="AB4754">
        <v>1481.47</v>
      </c>
      <c r="AC4754">
        <f t="shared" si="673"/>
        <v>-1.241917205519627E-2</v>
      </c>
      <c r="AD4754">
        <f t="shared" si="668"/>
        <v>-1.247237205519627E-2</v>
      </c>
      <c r="AE4754">
        <f>Sheet2!$B$17+Sheet2!$B$18*'Portfolio allocation'!K4754</f>
        <v>-2.1579512016619635E-2</v>
      </c>
      <c r="AF4754">
        <f t="shared" si="674"/>
        <v>9.1071399614233647E-3</v>
      </c>
      <c r="AH4754" s="2">
        <v>39526</v>
      </c>
      <c r="AI4754">
        <v>3.35</v>
      </c>
      <c r="AJ4754">
        <v>1.33</v>
      </c>
      <c r="AK4754">
        <v>1.5642499999999999</v>
      </c>
      <c r="AR4754" s="3"/>
    </row>
    <row r="4755" spans="1:44" hidden="1" outlineLevel="1" x14ac:dyDescent="0.2">
      <c r="A4755" s="2">
        <v>39527</v>
      </c>
      <c r="B4755">
        <v>26.62</v>
      </c>
      <c r="E4755" s="2">
        <v>39527</v>
      </c>
      <c r="F4755">
        <v>1329.51</v>
      </c>
      <c r="G4755">
        <f t="shared" si="669"/>
        <v>2.3944486375748975E-2</v>
      </c>
      <c r="H4755" s="2">
        <v>39527</v>
      </c>
      <c r="I4755">
        <v>2098.46</v>
      </c>
      <c r="J4755">
        <f t="shared" si="670"/>
        <v>2.3938713769883879E-2</v>
      </c>
      <c r="K4755">
        <f t="shared" si="666"/>
        <v>2.3885513769883879E-2</v>
      </c>
      <c r="L4755">
        <v>-5.3200000000000006E-5</v>
      </c>
      <c r="N4755" s="2">
        <v>39527</v>
      </c>
      <c r="O4755">
        <v>29.18</v>
      </c>
      <c r="Q4755" s="2">
        <v>39527</v>
      </c>
      <c r="R4755">
        <v>35284.080000000002</v>
      </c>
      <c r="S4755" s="8">
        <f t="shared" si="671"/>
        <v>1.9566595601922643E-2</v>
      </c>
      <c r="T4755" s="9">
        <f t="shared" si="667"/>
        <v>1.9513395601922643E-2</v>
      </c>
      <c r="U4755" s="3">
        <f>Sheet1!$B$17+Sheet1!$B$18*'Portfolio allocation'!K4755</f>
        <v>2.7889865620584525E-2</v>
      </c>
      <c r="V4755" s="13">
        <f t="shared" si="672"/>
        <v>-8.3764700186618815E-3</v>
      </c>
      <c r="W4755" s="13"/>
      <c r="X4755" s="2">
        <v>39527</v>
      </c>
      <c r="Y4755">
        <v>113.02460000000001</v>
      </c>
      <c r="AA4755" s="2">
        <v>39527</v>
      </c>
      <c r="AB4755">
        <v>1499.08</v>
      </c>
      <c r="AC4755">
        <f t="shared" si="673"/>
        <v>1.1886842123026486E-2</v>
      </c>
      <c r="AD4755">
        <f t="shared" si="668"/>
        <v>1.1833642123026487E-2</v>
      </c>
      <c r="AE4755">
        <f>Sheet2!$B$17+Sheet2!$B$18*'Portfolio allocation'!K4755</f>
        <v>2.1292995230114561E-2</v>
      </c>
      <c r="AF4755">
        <f t="shared" si="674"/>
        <v>-9.4593531070880747E-3</v>
      </c>
      <c r="AH4755" s="2">
        <v>39527</v>
      </c>
      <c r="AI4755">
        <v>3.3380000000000001</v>
      </c>
      <c r="AJ4755">
        <v>1.33</v>
      </c>
      <c r="AK4755">
        <v>1.54165</v>
      </c>
      <c r="AR4755" s="3"/>
    </row>
    <row r="4756" spans="1:44" hidden="1" outlineLevel="1" x14ac:dyDescent="0.2">
      <c r="A4756" s="2">
        <v>39528</v>
      </c>
      <c r="B4756">
        <v>26.62</v>
      </c>
      <c r="E4756" s="2">
        <v>39528</v>
      </c>
      <c r="F4756">
        <v>1329.51</v>
      </c>
      <c r="G4756">
        <f t="shared" si="669"/>
        <v>0</v>
      </c>
      <c r="H4756" s="2">
        <v>39528</v>
      </c>
      <c r="I4756">
        <v>2098.46</v>
      </c>
      <c r="J4756">
        <f t="shared" si="670"/>
        <v>0</v>
      </c>
      <c r="K4756">
        <f t="shared" si="666"/>
        <v>-5.3200000000000006E-5</v>
      </c>
      <c r="L4756">
        <v>1.5272324432202587E-2</v>
      </c>
      <c r="N4756" s="2">
        <v>39528</v>
      </c>
      <c r="O4756">
        <v>29.18</v>
      </c>
      <c r="Q4756" s="2">
        <v>39528</v>
      </c>
      <c r="R4756">
        <v>35284.080000000002</v>
      </c>
      <c r="S4756" s="8">
        <f t="shared" si="671"/>
        <v>0</v>
      </c>
      <c r="T4756" s="9">
        <f t="shared" si="667"/>
        <v>-5.3200000000000006E-5</v>
      </c>
      <c r="U4756" s="3">
        <f>Sheet1!$B$17+Sheet1!$B$18*'Portfolio allocation'!K4756</f>
        <v>4.2676649608733535E-4</v>
      </c>
      <c r="V4756" s="13">
        <f t="shared" si="672"/>
        <v>-4.7996649608733535E-4</v>
      </c>
      <c r="W4756" s="13"/>
      <c r="X4756" s="2">
        <v>39528</v>
      </c>
      <c r="Y4756">
        <v>113.02460000000001</v>
      </c>
      <c r="AA4756" s="2">
        <v>39528</v>
      </c>
      <c r="AB4756">
        <v>1499.08</v>
      </c>
      <c r="AC4756">
        <f t="shared" si="673"/>
        <v>0</v>
      </c>
      <c r="AD4756">
        <f t="shared" si="668"/>
        <v>-5.3200000000000006E-5</v>
      </c>
      <c r="AE4756">
        <f>Sheet2!$B$17+Sheet2!$B$18*'Portfolio allocation'!K4756</f>
        <v>6.080214109607393E-6</v>
      </c>
      <c r="AF4756">
        <f t="shared" si="674"/>
        <v>-5.9280214109607399E-5</v>
      </c>
      <c r="AH4756" s="2">
        <v>39528</v>
      </c>
      <c r="AI4756">
        <v>3.3380000000000001</v>
      </c>
      <c r="AJ4756">
        <v>1.33</v>
      </c>
      <c r="AK4756">
        <v>1.54165</v>
      </c>
      <c r="AR4756" s="3"/>
    </row>
    <row r="4757" spans="1:44" hidden="1" outlineLevel="1" x14ac:dyDescent="0.2">
      <c r="A4757" s="2">
        <v>39531</v>
      </c>
      <c r="B4757">
        <v>25.73</v>
      </c>
      <c r="E4757" s="2">
        <v>39531</v>
      </c>
      <c r="F4757">
        <v>1349.88</v>
      </c>
      <c r="G4757">
        <f t="shared" si="669"/>
        <v>1.5321434212604679E-2</v>
      </c>
      <c r="H4757" s="2">
        <v>39531</v>
      </c>
      <c r="I4757">
        <v>2130.62</v>
      </c>
      <c r="J4757">
        <f t="shared" si="670"/>
        <v>1.5325524432202586E-2</v>
      </c>
      <c r="K4757">
        <f t="shared" si="666"/>
        <v>1.5272324432202587E-2</v>
      </c>
      <c r="L4757">
        <v>2.2419869972120539E-3</v>
      </c>
      <c r="N4757" s="2">
        <v>39531</v>
      </c>
      <c r="O4757">
        <v>29.17</v>
      </c>
      <c r="Q4757" s="2">
        <v>39531</v>
      </c>
      <c r="R4757">
        <v>35271.99</v>
      </c>
      <c r="S4757" s="8">
        <f t="shared" si="671"/>
        <v>-3.4264744893452992E-4</v>
      </c>
      <c r="T4757" s="9">
        <f t="shared" si="667"/>
        <v>-3.9584744893452991E-4</v>
      </c>
      <c r="U4757" s="3">
        <f>Sheet1!$B$17+Sheet1!$B$18*'Portfolio allocation'!K4757</f>
        <v>1.800859652515012E-2</v>
      </c>
      <c r="V4757" s="13">
        <f t="shared" si="672"/>
        <v>-1.8404443974084649E-2</v>
      </c>
      <c r="W4757" s="13"/>
      <c r="X4757" s="2">
        <v>39531</v>
      </c>
      <c r="Y4757">
        <v>113.72190000000001</v>
      </c>
      <c r="AA4757" s="2">
        <v>39531</v>
      </c>
      <c r="AB4757">
        <v>1508.33</v>
      </c>
      <c r="AC4757">
        <f t="shared" si="673"/>
        <v>6.1704512100755338E-3</v>
      </c>
      <c r="AD4757">
        <f t="shared" si="668"/>
        <v>6.1032512100755339E-3</v>
      </c>
      <c r="AE4757">
        <f>Sheet2!$B$17+Sheet2!$B$18*'Portfolio allocation'!K4757</f>
        <v>1.363392752871437E-2</v>
      </c>
      <c r="AF4757">
        <f t="shared" si="674"/>
        <v>-7.5306763186388358E-3</v>
      </c>
      <c r="AH4757" s="2">
        <v>39531</v>
      </c>
      <c r="AI4757">
        <v>3.5579999999999998</v>
      </c>
      <c r="AJ4757">
        <v>1.68</v>
      </c>
      <c r="AK4757">
        <v>1.53945</v>
      </c>
      <c r="AR4757" s="3"/>
    </row>
    <row r="4758" spans="1:44" hidden="1" outlineLevel="1" x14ac:dyDescent="0.2">
      <c r="A4758" s="2">
        <v>39532</v>
      </c>
      <c r="B4758">
        <v>25.72</v>
      </c>
      <c r="E4758" s="2">
        <v>39532</v>
      </c>
      <c r="F4758">
        <v>1352.99</v>
      </c>
      <c r="G4758">
        <f t="shared" si="669"/>
        <v>2.3039084955698286E-3</v>
      </c>
      <c r="H4758" s="2">
        <v>39532</v>
      </c>
      <c r="I4758">
        <v>2135.54</v>
      </c>
      <c r="J4758">
        <f t="shared" si="670"/>
        <v>2.3091869972120538E-3</v>
      </c>
      <c r="K4758">
        <f t="shared" si="666"/>
        <v>2.2419869972120539E-3</v>
      </c>
      <c r="L4758">
        <v>-8.7800235181734205E-3</v>
      </c>
      <c r="N4758" s="2">
        <v>39532</v>
      </c>
      <c r="O4758">
        <v>29.14</v>
      </c>
      <c r="Q4758" s="2">
        <v>39532</v>
      </c>
      <c r="R4758">
        <v>35235.72</v>
      </c>
      <c r="S4758" s="8">
        <f t="shared" si="671"/>
        <v>-1.0282946893553913E-3</v>
      </c>
      <c r="T4758" s="9">
        <f t="shared" si="667"/>
        <v>-1.0954946893553912E-3</v>
      </c>
      <c r="U4758" s="3">
        <f>Sheet1!$B$17+Sheet1!$B$18*'Portfolio allocation'!K4758</f>
        <v>3.0598631870628694E-3</v>
      </c>
      <c r="V4758" s="13">
        <f t="shared" si="672"/>
        <v>-4.155357876418261E-3</v>
      </c>
      <c r="W4758" s="13"/>
      <c r="X4758" s="2">
        <v>39532</v>
      </c>
      <c r="Y4758">
        <v>112.6807</v>
      </c>
      <c r="AA4758" s="2">
        <v>39532</v>
      </c>
      <c r="AB4758">
        <v>1494.52</v>
      </c>
      <c r="AC4758">
        <f t="shared" si="673"/>
        <v>-9.1558213388316378E-3</v>
      </c>
      <c r="AD4758">
        <f t="shared" si="668"/>
        <v>-9.2214213388316386E-3</v>
      </c>
      <c r="AE4758">
        <f>Sheet2!$B$17+Sheet2!$B$18*'Portfolio allocation'!K4758</f>
        <v>2.0470190475467553E-3</v>
      </c>
      <c r="AF4758">
        <f t="shared" si="674"/>
        <v>-1.1268440386378394E-2</v>
      </c>
      <c r="AH4758" s="2">
        <v>39532</v>
      </c>
      <c r="AI4758">
        <v>3.5110000000000001</v>
      </c>
      <c r="AJ4758">
        <v>1.64</v>
      </c>
      <c r="AK4758">
        <v>1.55945</v>
      </c>
      <c r="AR4758" s="3"/>
    </row>
    <row r="4759" spans="1:44" hidden="1" outlineLevel="1" x14ac:dyDescent="0.2">
      <c r="A4759" s="2">
        <v>39533</v>
      </c>
      <c r="B4759">
        <v>26.08</v>
      </c>
      <c r="E4759" s="2">
        <v>39533</v>
      </c>
      <c r="F4759">
        <v>1341.13</v>
      </c>
      <c r="G4759">
        <f t="shared" si="669"/>
        <v>-8.7657706265381607E-3</v>
      </c>
      <c r="H4759" s="2">
        <v>39533</v>
      </c>
      <c r="I4759">
        <v>2116.9299999999998</v>
      </c>
      <c r="J4759">
        <f t="shared" si="670"/>
        <v>-8.7144235181734198E-3</v>
      </c>
      <c r="K4759">
        <f t="shared" si="666"/>
        <v>-8.7800235181734205E-3</v>
      </c>
      <c r="L4759">
        <v>-1.1314543434123841E-2</v>
      </c>
      <c r="N4759" s="2">
        <v>39533</v>
      </c>
      <c r="O4759">
        <v>28.56</v>
      </c>
      <c r="Q4759" s="2">
        <v>39533</v>
      </c>
      <c r="R4759">
        <v>34534.39</v>
      </c>
      <c r="S4759" s="8">
        <f t="shared" si="671"/>
        <v>-1.9903949741909677E-2</v>
      </c>
      <c r="T4759" s="9">
        <f t="shared" si="667"/>
        <v>-1.9969549741909676E-2</v>
      </c>
      <c r="U4759" s="3">
        <f>Sheet1!$B$17+Sheet1!$B$18*'Portfolio allocation'!K4759</f>
        <v>-9.5848666110807494E-3</v>
      </c>
      <c r="V4759" s="13">
        <f t="shared" si="672"/>
        <v>-1.0384683130828926E-2</v>
      </c>
      <c r="W4759" s="13"/>
      <c r="X4759" s="2">
        <v>39533</v>
      </c>
      <c r="Y4759">
        <v>111.6683</v>
      </c>
      <c r="AA4759" s="2">
        <v>39533</v>
      </c>
      <c r="AB4759">
        <v>1481.09</v>
      </c>
      <c r="AC4759">
        <f t="shared" si="673"/>
        <v>-8.9861627813613287E-3</v>
      </c>
      <c r="AD4759">
        <f t="shared" si="668"/>
        <v>-9.0485627813613294E-3</v>
      </c>
      <c r="AE4759">
        <f>Sheet2!$B$17+Sheet2!$B$18*'Portfolio allocation'!K4759</f>
        <v>-7.7540338996543298E-3</v>
      </c>
      <c r="AF4759">
        <f t="shared" si="674"/>
        <v>-1.2945288817069996E-3</v>
      </c>
      <c r="AH4759" s="2">
        <v>39533</v>
      </c>
      <c r="AI4759">
        <v>3.464</v>
      </c>
      <c r="AJ4759">
        <v>1.56</v>
      </c>
      <c r="AK4759">
        <v>1.57595</v>
      </c>
      <c r="AR4759" s="3"/>
    </row>
    <row r="4760" spans="1:44" hidden="1" outlineLevel="1" x14ac:dyDescent="0.2">
      <c r="A4760" s="2">
        <v>39534</v>
      </c>
      <c r="B4760">
        <v>25.88</v>
      </c>
      <c r="E4760" s="2">
        <v>39534</v>
      </c>
      <c r="F4760">
        <v>1325.76</v>
      </c>
      <c r="G4760">
        <f t="shared" si="669"/>
        <v>-1.1460484815044136E-2</v>
      </c>
      <c r="H4760" s="2">
        <v>39534</v>
      </c>
      <c r="I4760">
        <v>2093.11</v>
      </c>
      <c r="J4760">
        <f t="shared" si="670"/>
        <v>-1.125214343412384E-2</v>
      </c>
      <c r="K4760">
        <f t="shared" si="666"/>
        <v>-1.1314543434123841E-2</v>
      </c>
      <c r="L4760">
        <v>-7.9696945253714107E-3</v>
      </c>
      <c r="N4760" s="2">
        <v>39534</v>
      </c>
      <c r="O4760">
        <v>28.05</v>
      </c>
      <c r="Q4760" s="2">
        <v>39534</v>
      </c>
      <c r="R4760">
        <v>33917.69</v>
      </c>
      <c r="S4760" s="8">
        <f t="shared" si="671"/>
        <v>-1.7857561694299418E-2</v>
      </c>
      <c r="T4760" s="9">
        <f t="shared" si="667"/>
        <v>-1.7919961694299418E-2</v>
      </c>
      <c r="U4760" s="3">
        <f>Sheet1!$B$17+Sheet1!$B$18*'Portfolio allocation'!K4760</f>
        <v>-1.2492532091935711E-2</v>
      </c>
      <c r="V4760" s="13">
        <f t="shared" si="672"/>
        <v>-5.4274296023637068E-3</v>
      </c>
      <c r="W4760" s="13"/>
      <c r="X4760" s="2">
        <v>39534</v>
      </c>
      <c r="Y4760">
        <v>110.34059999999999</v>
      </c>
      <c r="AA4760" s="2">
        <v>39534</v>
      </c>
      <c r="AB4760">
        <v>1463.48</v>
      </c>
      <c r="AC4760">
        <f t="shared" si="673"/>
        <v>-1.1889891903935523E-2</v>
      </c>
      <c r="AD4760">
        <f t="shared" si="668"/>
        <v>-1.1952691903935523E-2</v>
      </c>
      <c r="AE4760">
        <f>Sheet2!$B$17+Sheet2!$B$18*'Portfolio allocation'!K4760</f>
        <v>-1.0007793670368623E-2</v>
      </c>
      <c r="AF4760">
        <f t="shared" si="674"/>
        <v>-1.9448982335669007E-3</v>
      </c>
      <c r="AH4760" s="2">
        <v>39534</v>
      </c>
      <c r="AI4760">
        <v>3.524</v>
      </c>
      <c r="AJ4760">
        <v>1.57</v>
      </c>
      <c r="AK4760">
        <v>1.57985</v>
      </c>
      <c r="AR4760" s="3"/>
    </row>
    <row r="4761" spans="1:44" hidden="1" outlineLevel="1" x14ac:dyDescent="0.2">
      <c r="A4761" s="2">
        <v>39535</v>
      </c>
      <c r="B4761">
        <v>25.71</v>
      </c>
      <c r="E4761" s="2">
        <v>39535</v>
      </c>
      <c r="F4761">
        <v>1315.22</v>
      </c>
      <c r="G4761">
        <f t="shared" si="669"/>
        <v>-7.9501568911416465E-3</v>
      </c>
      <c r="H4761" s="2">
        <v>39535</v>
      </c>
      <c r="I4761">
        <v>2076.56</v>
      </c>
      <c r="J4761">
        <f t="shared" si="670"/>
        <v>-7.9068945253714107E-3</v>
      </c>
      <c r="K4761">
        <f t="shared" si="666"/>
        <v>-7.9696945253714107E-3</v>
      </c>
      <c r="L4761">
        <v>5.6489688022498723E-3</v>
      </c>
      <c r="N4761" s="2">
        <v>39535</v>
      </c>
      <c r="O4761">
        <v>27.91</v>
      </c>
      <c r="Q4761" s="2">
        <v>39535</v>
      </c>
      <c r="R4761">
        <v>33748.410000000003</v>
      </c>
      <c r="S4761" s="8">
        <f t="shared" si="671"/>
        <v>-4.9909059254918953E-3</v>
      </c>
      <c r="T4761" s="9">
        <f t="shared" si="667"/>
        <v>-5.0537059254918953E-3</v>
      </c>
      <c r="U4761" s="3">
        <f>Sheet1!$B$17+Sheet1!$B$18*'Portfolio allocation'!K4761</f>
        <v>-8.6552366540705947E-3</v>
      </c>
      <c r="V4761" s="13">
        <f t="shared" si="672"/>
        <v>3.6015307285786995E-3</v>
      </c>
      <c r="W4761" s="13"/>
      <c r="X4761" s="2">
        <v>39535</v>
      </c>
      <c r="Y4761">
        <v>109.4332</v>
      </c>
      <c r="AA4761" s="2">
        <v>39535</v>
      </c>
      <c r="AB4761">
        <v>1451.45</v>
      </c>
      <c r="AC4761">
        <f t="shared" si="673"/>
        <v>-8.2201328340667512E-3</v>
      </c>
      <c r="AD4761">
        <f t="shared" si="668"/>
        <v>-8.2825328340667519E-3</v>
      </c>
      <c r="AE4761">
        <f>Sheet2!$B$17+Sheet2!$B$18*'Portfolio allocation'!K4761</f>
        <v>-7.0334686858924316E-3</v>
      </c>
      <c r="AF4761">
        <f t="shared" si="674"/>
        <v>-1.2490641481743203E-3</v>
      </c>
      <c r="AH4761" s="2">
        <v>39535</v>
      </c>
      <c r="AI4761">
        <v>3.4409999999999998</v>
      </c>
      <c r="AJ4761">
        <v>1.56</v>
      </c>
      <c r="AK4761">
        <v>1.57585</v>
      </c>
      <c r="AR4761" s="3"/>
    </row>
    <row r="4762" spans="1:44" hidden="1" outlineLevel="1" x14ac:dyDescent="0.2">
      <c r="A4762" s="2">
        <v>39538</v>
      </c>
      <c r="B4762">
        <v>25.61</v>
      </c>
      <c r="E4762" s="2">
        <v>39538</v>
      </c>
      <c r="F4762">
        <v>1322.7</v>
      </c>
      <c r="G4762">
        <f t="shared" si="669"/>
        <v>5.6872614467542437E-3</v>
      </c>
      <c r="H4762" s="2">
        <v>39538</v>
      </c>
      <c r="I4762">
        <v>2088.42</v>
      </c>
      <c r="J4762">
        <f t="shared" si="670"/>
        <v>5.7113688022498721E-3</v>
      </c>
      <c r="K4762">
        <f t="shared" si="666"/>
        <v>5.6489688022498723E-3</v>
      </c>
      <c r="L4762">
        <v>3.5831163252602501E-2</v>
      </c>
      <c r="N4762" s="2">
        <v>39538</v>
      </c>
      <c r="O4762">
        <v>28.38</v>
      </c>
      <c r="Q4762" s="2">
        <v>39538</v>
      </c>
      <c r="R4762">
        <v>34316.720000000001</v>
      </c>
      <c r="S4762" s="8">
        <f t="shared" si="671"/>
        <v>1.6839608147465324E-2</v>
      </c>
      <c r="T4762" s="9">
        <f t="shared" si="667"/>
        <v>1.6777208147465323E-2</v>
      </c>
      <c r="U4762" s="3">
        <f>Sheet1!$B$17+Sheet1!$B$18*'Portfolio allocation'!K4762</f>
        <v>6.968439058203579E-3</v>
      </c>
      <c r="V4762" s="13">
        <f t="shared" si="672"/>
        <v>9.808769089261744E-3</v>
      </c>
      <c r="W4762" s="13"/>
      <c r="X4762" s="2">
        <v>39538</v>
      </c>
      <c r="Y4762">
        <v>109.9776</v>
      </c>
      <c r="AA4762" s="2">
        <v>39538</v>
      </c>
      <c r="AB4762">
        <v>1458.67</v>
      </c>
      <c r="AC4762">
        <f t="shared" si="673"/>
        <v>4.9743360088188027E-3</v>
      </c>
      <c r="AD4762">
        <f t="shared" si="668"/>
        <v>4.9123360088188022E-3</v>
      </c>
      <c r="AE4762">
        <f>Sheet2!$B$17+Sheet2!$B$18*'Portfolio allocation'!K4762</f>
        <v>5.0765941885534639E-3</v>
      </c>
      <c r="AF4762">
        <f t="shared" si="674"/>
        <v>-1.6425817973466164E-4</v>
      </c>
      <c r="AH4762" s="2">
        <v>39538</v>
      </c>
      <c r="AI4762">
        <v>3.411</v>
      </c>
      <c r="AJ4762">
        <v>1.55</v>
      </c>
      <c r="AK4762">
        <v>1.5845499999999999</v>
      </c>
      <c r="AR4762" s="3"/>
    </row>
    <row r="4763" spans="1:44" hidden="1" outlineLevel="1" x14ac:dyDescent="0.2">
      <c r="A4763" s="2">
        <v>39539</v>
      </c>
      <c r="B4763">
        <v>22.68</v>
      </c>
      <c r="E4763" s="2">
        <v>39539</v>
      </c>
      <c r="F4763">
        <v>1370.18</v>
      </c>
      <c r="G4763">
        <f t="shared" si="669"/>
        <v>3.5896272775383764E-2</v>
      </c>
      <c r="H4763" s="2">
        <v>39539</v>
      </c>
      <c r="I4763">
        <v>2163.38</v>
      </c>
      <c r="J4763">
        <f t="shared" si="670"/>
        <v>3.58931632526025E-2</v>
      </c>
      <c r="K4763">
        <f t="shared" si="666"/>
        <v>3.5831163252602501E-2</v>
      </c>
      <c r="L4763">
        <v>-1.7981986632029897E-3</v>
      </c>
      <c r="N4763" s="2">
        <v>39539</v>
      </c>
      <c r="O4763">
        <v>29.4999</v>
      </c>
      <c r="Q4763" s="2">
        <v>39539</v>
      </c>
      <c r="R4763">
        <v>35670.9</v>
      </c>
      <c r="S4763" s="8">
        <f t="shared" si="671"/>
        <v>3.9461230560496441E-2</v>
      </c>
      <c r="T4763" s="9">
        <f t="shared" si="667"/>
        <v>3.9399230560496441E-2</v>
      </c>
      <c r="U4763" s="3">
        <f>Sheet1!$B$17+Sheet1!$B$18*'Portfolio allocation'!K4763</f>
        <v>4.1594217450177058E-2</v>
      </c>
      <c r="V4763" s="13">
        <f t="shared" si="672"/>
        <v>-2.1949868896806168E-3</v>
      </c>
      <c r="W4763" s="13"/>
      <c r="X4763" s="2">
        <v>39539</v>
      </c>
      <c r="Y4763">
        <v>111.2671</v>
      </c>
      <c r="AA4763" s="2">
        <v>39539</v>
      </c>
      <c r="AB4763">
        <v>1475.77</v>
      </c>
      <c r="AC4763">
        <f t="shared" si="673"/>
        <v>1.1723007945594111E-2</v>
      </c>
      <c r="AD4763">
        <f t="shared" si="668"/>
        <v>1.165820794559411E-2</v>
      </c>
      <c r="AE4763">
        <f>Sheet2!$B$17+Sheet2!$B$18*'Portfolio allocation'!K4763</f>
        <v>3.1915371511229536E-2</v>
      </c>
      <c r="AF4763">
        <f t="shared" si="674"/>
        <v>-2.0257163565635426E-2</v>
      </c>
      <c r="AH4763" s="2">
        <v>39539</v>
      </c>
      <c r="AI4763">
        <v>3.5659999999999998</v>
      </c>
      <c r="AJ4763">
        <v>1.62</v>
      </c>
      <c r="AK4763">
        <v>1.55955</v>
      </c>
      <c r="AR4763" s="3"/>
    </row>
    <row r="4764" spans="1:44" hidden="1" outlineLevel="1" x14ac:dyDescent="0.2">
      <c r="A4764" s="2">
        <v>39540</v>
      </c>
      <c r="B4764">
        <v>23.43</v>
      </c>
      <c r="E4764" s="2">
        <v>39540</v>
      </c>
      <c r="F4764">
        <v>1367.53</v>
      </c>
      <c r="G4764">
        <f t="shared" si="669"/>
        <v>-1.9340524602607934E-3</v>
      </c>
      <c r="H4764" s="2">
        <v>39540</v>
      </c>
      <c r="I4764">
        <v>2159.63</v>
      </c>
      <c r="J4764">
        <f t="shared" si="670"/>
        <v>-1.7333986632029896E-3</v>
      </c>
      <c r="K4764">
        <f t="shared" si="666"/>
        <v>-1.7981986632029897E-3</v>
      </c>
      <c r="L4764">
        <v>1.2436096535054842E-3</v>
      </c>
      <c r="N4764" s="2">
        <v>39540</v>
      </c>
      <c r="O4764">
        <v>29.16</v>
      </c>
      <c r="Q4764" s="2">
        <v>39540</v>
      </c>
      <c r="R4764">
        <v>35259.89</v>
      </c>
      <c r="S4764" s="8">
        <f t="shared" si="671"/>
        <v>-1.152227726241839E-2</v>
      </c>
      <c r="T4764" s="9">
        <f t="shared" si="667"/>
        <v>-1.158707726241839E-2</v>
      </c>
      <c r="U4764" s="3">
        <f>Sheet1!$B$17+Sheet1!$B$18*'Portfolio allocation'!K4764</f>
        <v>-1.5751401944863437E-3</v>
      </c>
      <c r="V4764" s="13">
        <f t="shared" si="672"/>
        <v>-1.0011937067932047E-2</v>
      </c>
      <c r="W4764" s="13"/>
      <c r="X4764" s="2">
        <v>39540</v>
      </c>
      <c r="Y4764">
        <v>109.66240000000001</v>
      </c>
      <c r="AA4764" s="2">
        <v>39540</v>
      </c>
      <c r="AB4764">
        <v>1454.49</v>
      </c>
      <c r="AC4764">
        <f t="shared" si="673"/>
        <v>-1.441959112869895E-2</v>
      </c>
      <c r="AD4764">
        <f t="shared" si="668"/>
        <v>-1.448639112869895E-2</v>
      </c>
      <c r="AE4764">
        <f>Sheet2!$B$17+Sheet2!$B$18*'Portfolio allocation'!K4764</f>
        <v>-1.5456171161527814E-3</v>
      </c>
      <c r="AF4764">
        <f t="shared" si="674"/>
        <v>-1.2940774012546169E-2</v>
      </c>
      <c r="AH4764" s="2">
        <v>39540</v>
      </c>
      <c r="AI4764">
        <v>3.6</v>
      </c>
      <c r="AJ4764">
        <v>1.67</v>
      </c>
      <c r="AK4764">
        <v>1.5609999999999999</v>
      </c>
      <c r="AR4764" s="3"/>
    </row>
    <row r="4765" spans="1:44" hidden="1" outlineLevel="1" x14ac:dyDescent="0.2">
      <c r="A4765" s="2">
        <v>39541</v>
      </c>
      <c r="B4765">
        <v>23.21</v>
      </c>
      <c r="E4765" s="2">
        <v>39541</v>
      </c>
      <c r="F4765">
        <v>1369.31</v>
      </c>
      <c r="G4765">
        <f t="shared" si="669"/>
        <v>1.3016167835440129E-3</v>
      </c>
      <c r="H4765" s="2">
        <v>39541</v>
      </c>
      <c r="I4765">
        <v>2162.46</v>
      </c>
      <c r="J4765">
        <f t="shared" si="670"/>
        <v>1.3104096535054843E-3</v>
      </c>
      <c r="K4765">
        <f t="shared" si="666"/>
        <v>1.2436096535054842E-3</v>
      </c>
      <c r="L4765">
        <v>7.4206352394961042E-4</v>
      </c>
      <c r="N4765" s="2">
        <v>39541</v>
      </c>
      <c r="O4765">
        <v>29</v>
      </c>
      <c r="Q4765" s="2">
        <v>39541</v>
      </c>
      <c r="R4765">
        <v>35066.43</v>
      </c>
      <c r="S4765" s="8">
        <f t="shared" si="671"/>
        <v>-5.4866875648221791E-3</v>
      </c>
      <c r="T4765" s="9">
        <f t="shared" si="667"/>
        <v>-5.5534875648221788E-3</v>
      </c>
      <c r="U4765" s="3">
        <f>Sheet1!$B$17+Sheet1!$B$18*'Portfolio allocation'!K4765</f>
        <v>1.9144993961160209E-3</v>
      </c>
      <c r="V4765" s="13">
        <f t="shared" si="672"/>
        <v>-7.4679869609381999E-3</v>
      </c>
      <c r="W4765" s="13"/>
      <c r="X4765" s="2">
        <v>39541</v>
      </c>
      <c r="Y4765">
        <v>110.8182</v>
      </c>
      <c r="AA4765" s="2">
        <v>39541</v>
      </c>
      <c r="AB4765">
        <v>1469.82</v>
      </c>
      <c r="AC4765">
        <f t="shared" si="673"/>
        <v>1.0539776828991654E-2</v>
      </c>
      <c r="AD4765">
        <f t="shared" si="668"/>
        <v>1.0472576828991654E-2</v>
      </c>
      <c r="AE4765">
        <f>Sheet2!$B$17+Sheet2!$B$18*'Portfolio allocation'!K4765</f>
        <v>1.1592364426131901E-3</v>
      </c>
      <c r="AF4765">
        <f t="shared" si="674"/>
        <v>9.3133403863784638E-3</v>
      </c>
      <c r="AH4765" s="2">
        <v>39541</v>
      </c>
      <c r="AI4765">
        <v>3.5830000000000002</v>
      </c>
      <c r="AJ4765">
        <v>1.68</v>
      </c>
      <c r="AK4765">
        <v>1.5634999999999999</v>
      </c>
      <c r="AR4765" s="3"/>
    </row>
    <row r="4766" spans="1:44" hidden="1" outlineLevel="1" x14ac:dyDescent="0.2">
      <c r="A4766" s="2">
        <v>39542</v>
      </c>
      <c r="B4766">
        <v>22.45</v>
      </c>
      <c r="E4766" s="2">
        <v>39542</v>
      </c>
      <c r="F4766">
        <v>1370.4</v>
      </c>
      <c r="G4766">
        <f t="shared" si="669"/>
        <v>7.9602135382073058E-4</v>
      </c>
      <c r="H4766" s="2">
        <v>39542</v>
      </c>
      <c r="I4766">
        <v>2164.21</v>
      </c>
      <c r="J4766">
        <f t="shared" si="670"/>
        <v>8.0926352394961043E-4</v>
      </c>
      <c r="K4766">
        <f t="shared" si="666"/>
        <v>7.4206352394961042E-4</v>
      </c>
      <c r="L4766">
        <v>1.5058120552072659E-3</v>
      </c>
      <c r="N4766" s="2">
        <v>39542</v>
      </c>
      <c r="O4766">
        <v>29.16</v>
      </c>
      <c r="Q4766" s="2">
        <v>39542</v>
      </c>
      <c r="R4766">
        <v>35259.89</v>
      </c>
      <c r="S4766" s="8">
        <f t="shared" si="671"/>
        <v>5.5169573863094179E-3</v>
      </c>
      <c r="T4766" s="9">
        <f t="shared" si="667"/>
        <v>5.449757386309418E-3</v>
      </c>
      <c r="U4766" s="3">
        <f>Sheet1!$B$17+Sheet1!$B$18*'Portfolio allocation'!K4766</f>
        <v>1.3391129654202632E-3</v>
      </c>
      <c r="V4766" s="13">
        <f t="shared" si="672"/>
        <v>4.1106444208891552E-3</v>
      </c>
      <c r="W4766" s="13"/>
      <c r="X4766" s="2">
        <v>39542</v>
      </c>
      <c r="Y4766">
        <v>110.5698</v>
      </c>
      <c r="AA4766" s="2">
        <v>39542</v>
      </c>
      <c r="AB4766">
        <v>1466.52</v>
      </c>
      <c r="AC4766">
        <f t="shared" si="673"/>
        <v>-2.2451728783116076E-3</v>
      </c>
      <c r="AD4766">
        <f t="shared" si="668"/>
        <v>-2.3103728783116077E-3</v>
      </c>
      <c r="AE4766">
        <f>Sheet2!$B$17+Sheet2!$B$18*'Portfolio allocation'!K4766</f>
        <v>7.1324882861307972E-4</v>
      </c>
      <c r="AF4766">
        <f t="shared" si="674"/>
        <v>-3.0236217069246874E-3</v>
      </c>
      <c r="AH4766" s="2">
        <v>39542</v>
      </c>
      <c r="AI4766">
        <v>3.4710000000000001</v>
      </c>
      <c r="AJ4766">
        <v>1.63</v>
      </c>
      <c r="AK4766">
        <v>1.5742499999999999</v>
      </c>
      <c r="AR4766" s="3"/>
    </row>
    <row r="4767" spans="1:44" hidden="1" outlineLevel="1" x14ac:dyDescent="0.2">
      <c r="A4767" s="2">
        <v>39545</v>
      </c>
      <c r="B4767">
        <v>22.42</v>
      </c>
      <c r="E4767" s="2">
        <v>39545</v>
      </c>
      <c r="F4767">
        <v>1372.54</v>
      </c>
      <c r="G4767">
        <f t="shared" si="669"/>
        <v>1.5615878575596653E-3</v>
      </c>
      <c r="H4767" s="2">
        <v>39545</v>
      </c>
      <c r="I4767">
        <v>2167.61</v>
      </c>
      <c r="J4767">
        <f t="shared" si="670"/>
        <v>1.5710120552072659E-3</v>
      </c>
      <c r="K4767">
        <f t="shared" si="666"/>
        <v>1.5058120552072659E-3</v>
      </c>
      <c r="L4767">
        <v>-4.8344174311799803E-3</v>
      </c>
      <c r="N4767" s="2">
        <v>39545</v>
      </c>
      <c r="O4767">
        <v>29.16</v>
      </c>
      <c r="Q4767" s="2">
        <v>39545</v>
      </c>
      <c r="R4767">
        <v>35259.89</v>
      </c>
      <c r="S4767" s="8">
        <f t="shared" si="671"/>
        <v>0</v>
      </c>
      <c r="T4767" s="9">
        <f t="shared" si="667"/>
        <v>-6.5199999999999999E-5</v>
      </c>
      <c r="U4767" s="3">
        <f>Sheet1!$B$17+Sheet1!$B$18*'Portfolio allocation'!K4767</f>
        <v>2.2153046364408518E-3</v>
      </c>
      <c r="V4767" s="13">
        <f t="shared" si="672"/>
        <v>-2.2805046364408519E-3</v>
      </c>
      <c r="W4767" s="13"/>
      <c r="X4767" s="2">
        <v>39545</v>
      </c>
      <c r="Y4767">
        <v>111.09520000000001</v>
      </c>
      <c r="AA4767" s="2">
        <v>39545</v>
      </c>
      <c r="AB4767">
        <v>1473.49</v>
      </c>
      <c r="AC4767">
        <f t="shared" si="673"/>
        <v>4.7527480020730373E-3</v>
      </c>
      <c r="AD4767">
        <f t="shared" si="668"/>
        <v>4.6839480020730373E-3</v>
      </c>
      <c r="AE4767">
        <f>Sheet2!$B$17+Sheet2!$B$18*'Portfolio allocation'!K4767</f>
        <v>1.3923935075946851E-3</v>
      </c>
      <c r="AF4767">
        <f t="shared" si="674"/>
        <v>3.2915544944783523E-3</v>
      </c>
      <c r="AH4767" s="2">
        <v>39545</v>
      </c>
      <c r="AI4767">
        <v>3.5409999999999999</v>
      </c>
      <c r="AJ4767">
        <v>1.72</v>
      </c>
      <c r="AK4767">
        <v>1.57125</v>
      </c>
      <c r="AR4767" s="3"/>
    </row>
    <row r="4768" spans="1:44" hidden="1" outlineLevel="1" x14ac:dyDescent="0.2">
      <c r="A4768" s="2">
        <v>39546</v>
      </c>
      <c r="B4768">
        <v>22.36</v>
      </c>
      <c r="E4768" s="2">
        <v>39546</v>
      </c>
      <c r="F4768">
        <v>1365.54</v>
      </c>
      <c r="G4768">
        <f t="shared" si="669"/>
        <v>-5.1000335145059417E-3</v>
      </c>
      <c r="H4768" s="2">
        <v>39546</v>
      </c>
      <c r="I4768">
        <v>2157.2800000000002</v>
      </c>
      <c r="J4768">
        <f t="shared" si="670"/>
        <v>-4.7656174311799804E-3</v>
      </c>
      <c r="K4768">
        <f t="shared" si="666"/>
        <v>-4.8344174311799803E-3</v>
      </c>
      <c r="L4768">
        <v>-8.0819222428245123E-3</v>
      </c>
      <c r="N4768" s="2">
        <v>39546</v>
      </c>
      <c r="O4768">
        <v>28.75</v>
      </c>
      <c r="Q4768" s="2">
        <v>39546</v>
      </c>
      <c r="R4768">
        <v>34764.14</v>
      </c>
      <c r="S4768" s="8">
        <f t="shared" si="671"/>
        <v>-1.4059885042182474E-2</v>
      </c>
      <c r="T4768" s="9">
        <f t="shared" si="667"/>
        <v>-1.4128685042182475E-2</v>
      </c>
      <c r="U4768" s="3">
        <f>Sheet1!$B$17+Sheet1!$B$18*'Portfolio allocation'!K4768</f>
        <v>-5.0583673131259464E-3</v>
      </c>
      <c r="V4768" s="13">
        <f t="shared" si="672"/>
        <v>-9.0703177290565283E-3</v>
      </c>
      <c r="W4768" s="13"/>
      <c r="X4768" s="2">
        <v>39546</v>
      </c>
      <c r="Y4768">
        <v>111.057</v>
      </c>
      <c r="AA4768" s="2">
        <v>39546</v>
      </c>
      <c r="AB4768">
        <v>1472.98</v>
      </c>
      <c r="AC4768">
        <f t="shared" si="673"/>
        <v>-3.461170418530557E-4</v>
      </c>
      <c r="AD4768">
        <f t="shared" si="668"/>
        <v>-4.133170418530557E-4</v>
      </c>
      <c r="AE4768">
        <f>Sheet2!$B$17+Sheet2!$B$18*'Portfolio allocation'!K4768</f>
        <v>-4.2455003055844329E-3</v>
      </c>
      <c r="AF4768">
        <f t="shared" si="674"/>
        <v>3.8321832637313773E-3</v>
      </c>
      <c r="AH4768" s="2">
        <v>39546</v>
      </c>
      <c r="AI4768">
        <v>3.56</v>
      </c>
      <c r="AJ4768">
        <v>1.68</v>
      </c>
      <c r="AK4768">
        <v>1.5707500000000001</v>
      </c>
      <c r="AR4768" s="3"/>
    </row>
    <row r="4769" spans="1:44" hidden="1" outlineLevel="1" x14ac:dyDescent="0.2">
      <c r="A4769" s="2">
        <v>39547</v>
      </c>
      <c r="B4769">
        <v>22.81</v>
      </c>
      <c r="E4769" s="2">
        <v>39547</v>
      </c>
      <c r="F4769">
        <v>1354.49</v>
      </c>
      <c r="G4769">
        <f t="shared" si="669"/>
        <v>-8.0920368498909045E-3</v>
      </c>
      <c r="H4769" s="2">
        <v>39547</v>
      </c>
      <c r="I4769">
        <v>2139.9899999999998</v>
      </c>
      <c r="J4769">
        <f t="shared" si="670"/>
        <v>-8.0147222428245124E-3</v>
      </c>
      <c r="K4769">
        <f t="shared" si="666"/>
        <v>-8.0819222428245123E-3</v>
      </c>
      <c r="L4769">
        <v>4.4593856232973492E-3</v>
      </c>
      <c r="N4769" s="2">
        <v>39547</v>
      </c>
      <c r="O4769">
        <v>28.89</v>
      </c>
      <c r="Q4769" s="2">
        <v>39547</v>
      </c>
      <c r="R4769">
        <v>34933.42</v>
      </c>
      <c r="S4769" s="8">
        <f t="shared" si="671"/>
        <v>4.8693855219774651E-3</v>
      </c>
      <c r="T4769" s="9">
        <f t="shared" si="667"/>
        <v>4.8021855219774652E-3</v>
      </c>
      <c r="U4769" s="3">
        <f>Sheet1!$B$17+Sheet1!$B$18*'Portfolio allocation'!K4769</f>
        <v>-8.7839871357613883E-3</v>
      </c>
      <c r="V4769" s="13">
        <f t="shared" si="672"/>
        <v>1.3586172657738853E-2</v>
      </c>
      <c r="W4769" s="13"/>
      <c r="X4769" s="2">
        <v>39547</v>
      </c>
      <c r="Y4769">
        <v>111.53449999999999</v>
      </c>
      <c r="AA4769" s="2">
        <v>39547</v>
      </c>
      <c r="AB4769">
        <v>1479.32</v>
      </c>
      <c r="AC4769">
        <f t="shared" si="673"/>
        <v>4.304199649689755E-3</v>
      </c>
      <c r="AD4769">
        <f t="shared" si="668"/>
        <v>4.2401996496897552E-3</v>
      </c>
      <c r="AE4769">
        <f>Sheet2!$B$17+Sheet2!$B$18*'Portfolio allocation'!K4769</f>
        <v>-7.1332644354397548E-3</v>
      </c>
      <c r="AF4769">
        <f t="shared" si="674"/>
        <v>1.1373464085129511E-2</v>
      </c>
      <c r="AH4769" s="2">
        <v>39547</v>
      </c>
      <c r="AI4769">
        <v>3.4729999999999999</v>
      </c>
      <c r="AJ4769">
        <v>1.6</v>
      </c>
      <c r="AK4769">
        <v>1.5777000000000001</v>
      </c>
      <c r="AR4769" s="3"/>
    </row>
    <row r="4770" spans="1:44" hidden="1" outlineLevel="1" x14ac:dyDescent="0.2">
      <c r="A4770" s="2">
        <v>39548</v>
      </c>
      <c r="B4770">
        <v>21.98</v>
      </c>
      <c r="E4770" s="2">
        <v>39548</v>
      </c>
      <c r="F4770">
        <v>1360.55</v>
      </c>
      <c r="G4770">
        <f t="shared" si="669"/>
        <v>4.4740086674688317E-3</v>
      </c>
      <c r="H4770" s="2">
        <v>39548</v>
      </c>
      <c r="I4770">
        <v>2149.67</v>
      </c>
      <c r="J4770">
        <f t="shared" si="670"/>
        <v>4.5233856232973491E-3</v>
      </c>
      <c r="K4770">
        <f t="shared" si="666"/>
        <v>4.4593856232973492E-3</v>
      </c>
      <c r="L4770">
        <v>-2.0374494107467535E-2</v>
      </c>
      <c r="N4770" s="2">
        <v>39548</v>
      </c>
      <c r="O4770">
        <v>29.11</v>
      </c>
      <c r="Q4770" s="2">
        <v>39548</v>
      </c>
      <c r="R4770">
        <v>35199.43</v>
      </c>
      <c r="S4770" s="8">
        <f t="shared" si="671"/>
        <v>7.6147711847280863E-3</v>
      </c>
      <c r="T4770" s="9">
        <f t="shared" si="667"/>
        <v>7.5507711847280865E-3</v>
      </c>
      <c r="U4770" s="3">
        <f>Sheet1!$B$17+Sheet1!$B$18*'Portfolio allocation'!K4770</f>
        <v>5.6037190872622947E-3</v>
      </c>
      <c r="V4770" s="13">
        <f t="shared" si="672"/>
        <v>1.9470520974657918E-3</v>
      </c>
      <c r="W4770" s="13"/>
      <c r="X4770" s="2">
        <v>39548</v>
      </c>
      <c r="Y4770">
        <v>113.45440000000001</v>
      </c>
      <c r="AA4770" s="2">
        <v>39548</v>
      </c>
      <c r="AB4770">
        <v>1504.78</v>
      </c>
      <c r="AC4770">
        <f t="shared" si="673"/>
        <v>1.7210610280399052E-2</v>
      </c>
      <c r="AD4770">
        <f t="shared" si="668"/>
        <v>1.7146210280399053E-2</v>
      </c>
      <c r="AE4770">
        <f>Sheet2!$B$17+Sheet2!$B$18*'Portfolio allocation'!K4770</f>
        <v>4.0187864768171534E-3</v>
      </c>
      <c r="AF4770">
        <f t="shared" si="674"/>
        <v>1.31274238035819E-2</v>
      </c>
      <c r="AH4770" s="2">
        <v>39548</v>
      </c>
      <c r="AI4770">
        <v>3.5430000000000001</v>
      </c>
      <c r="AJ4770">
        <v>1.61</v>
      </c>
      <c r="AK4770">
        <v>1.5789</v>
      </c>
      <c r="AR4770" s="3"/>
    </row>
    <row r="4771" spans="1:44" hidden="1" outlineLevel="1" x14ac:dyDescent="0.2">
      <c r="A4771" s="2">
        <v>39549</v>
      </c>
      <c r="B4771">
        <v>23.46</v>
      </c>
      <c r="E4771" s="2">
        <v>39549</v>
      </c>
      <c r="F4771">
        <v>1332.83</v>
      </c>
      <c r="G4771">
        <f t="shared" si="669"/>
        <v>-2.0374113410018047E-2</v>
      </c>
      <c r="H4771" s="2">
        <v>39549</v>
      </c>
      <c r="I4771">
        <v>2106.0100000000002</v>
      </c>
      <c r="J4771">
        <f t="shared" si="670"/>
        <v>-2.0310094107467536E-2</v>
      </c>
      <c r="K4771">
        <f t="shared" si="666"/>
        <v>-2.0374494107467535E-2</v>
      </c>
      <c r="L4771">
        <v>-3.4273557143603976E-3</v>
      </c>
      <c r="N4771" s="2">
        <v>39549</v>
      </c>
      <c r="O4771">
        <v>28.28</v>
      </c>
      <c r="Q4771" s="2">
        <v>39549</v>
      </c>
      <c r="R4771">
        <v>34195.82</v>
      </c>
      <c r="S4771" s="8">
        <f t="shared" si="671"/>
        <v>-2.8512109429044696E-2</v>
      </c>
      <c r="T4771" s="9">
        <f t="shared" si="667"/>
        <v>-2.8576509429044696E-2</v>
      </c>
      <c r="U4771" s="3">
        <f>Sheet1!$B$17+Sheet1!$B$18*'Portfolio allocation'!K4771</f>
        <v>-2.2886337114079967E-2</v>
      </c>
      <c r="V4771" s="13">
        <f t="shared" si="672"/>
        <v>-5.6901723149647282E-3</v>
      </c>
      <c r="W4771" s="13"/>
      <c r="X4771" s="2">
        <v>39549</v>
      </c>
      <c r="Y4771">
        <v>110.7991</v>
      </c>
      <c r="AA4771" s="2">
        <v>39549</v>
      </c>
      <c r="AB4771">
        <v>1469.56</v>
      </c>
      <c r="AC4771">
        <f t="shared" si="673"/>
        <v>-2.3405414745012565E-2</v>
      </c>
      <c r="AD4771">
        <f t="shared" si="668"/>
        <v>-2.3466214745012565E-2</v>
      </c>
      <c r="AE4771">
        <f>Sheet2!$B$17+Sheet2!$B$18*'Portfolio allocation'!K4771</f>
        <v>-1.806413294935235E-2</v>
      </c>
      <c r="AF4771">
        <f t="shared" si="674"/>
        <v>-5.4020817956602143E-3</v>
      </c>
      <c r="AH4771" s="2">
        <v>39549</v>
      </c>
      <c r="AI4771">
        <v>3.4790000000000001</v>
      </c>
      <c r="AJ4771">
        <v>1.52</v>
      </c>
      <c r="AK4771">
        <v>1.5820000000000001</v>
      </c>
      <c r="AR4771" s="3"/>
    </row>
    <row r="4772" spans="1:44" hidden="1" outlineLevel="1" x14ac:dyDescent="0.2">
      <c r="A4772" s="2">
        <v>39552</v>
      </c>
      <c r="B4772">
        <v>23.82</v>
      </c>
      <c r="E4772" s="2">
        <v>39552</v>
      </c>
      <c r="F4772">
        <v>1328.32</v>
      </c>
      <c r="G4772">
        <f t="shared" si="669"/>
        <v>-3.383777375959407E-3</v>
      </c>
      <c r="H4772" s="2">
        <v>39552</v>
      </c>
      <c r="I4772">
        <v>2098.92</v>
      </c>
      <c r="J4772">
        <f t="shared" si="670"/>
        <v>-3.3665557143603975E-3</v>
      </c>
      <c r="K4772">
        <f t="shared" si="666"/>
        <v>-3.4273557143603976E-3</v>
      </c>
      <c r="L4772">
        <v>4.5459312865665348E-3</v>
      </c>
      <c r="N4772" s="2">
        <v>39552</v>
      </c>
      <c r="O4772">
        <v>28.06</v>
      </c>
      <c r="Q4772" s="2">
        <v>39552</v>
      </c>
      <c r="R4772">
        <v>33929.79</v>
      </c>
      <c r="S4772" s="8">
        <f t="shared" si="671"/>
        <v>-7.7796058114705247E-3</v>
      </c>
      <c r="T4772" s="9">
        <f t="shared" si="667"/>
        <v>-7.8404058114705244E-3</v>
      </c>
      <c r="U4772" s="3">
        <f>Sheet1!$B$17+Sheet1!$B$18*'Portfolio allocation'!K4772</f>
        <v>-3.4441504519044665E-3</v>
      </c>
      <c r="V4772" s="13">
        <f t="shared" si="672"/>
        <v>-4.3962553595660574E-3</v>
      </c>
      <c r="W4772" s="13"/>
      <c r="X4772" s="2">
        <v>39552</v>
      </c>
      <c r="Y4772">
        <v>112.0217</v>
      </c>
      <c r="AA4772" s="2">
        <v>39552</v>
      </c>
      <c r="AB4772">
        <v>1485.78</v>
      </c>
      <c r="AC4772">
        <f t="shared" si="673"/>
        <v>1.1037317292250659E-2</v>
      </c>
      <c r="AD4772">
        <f t="shared" si="668"/>
        <v>1.0976117292250658E-2</v>
      </c>
      <c r="AE4772">
        <f>Sheet2!$B$17+Sheet2!$B$18*'Portfolio allocation'!K4772</f>
        <v>-2.9943051295974236E-3</v>
      </c>
      <c r="AF4772">
        <f t="shared" si="674"/>
        <v>1.3970422421848082E-2</v>
      </c>
      <c r="AH4772" s="2">
        <v>39552</v>
      </c>
      <c r="AI4772">
        <v>3.5190000000000001</v>
      </c>
      <c r="AJ4772">
        <v>1.53</v>
      </c>
      <c r="AK4772">
        <v>1.5841499999999999</v>
      </c>
      <c r="AR4772" s="3"/>
    </row>
    <row r="4773" spans="1:44" hidden="1" outlineLevel="1" x14ac:dyDescent="0.2">
      <c r="A4773" s="2">
        <v>39553</v>
      </c>
      <c r="B4773">
        <v>22.78</v>
      </c>
      <c r="E4773" s="2">
        <v>39553</v>
      </c>
      <c r="F4773">
        <v>1334.43</v>
      </c>
      <c r="G4773">
        <f t="shared" si="669"/>
        <v>4.5997952300651512E-3</v>
      </c>
      <c r="H4773" s="2">
        <v>39553</v>
      </c>
      <c r="I4773">
        <v>2108.59</v>
      </c>
      <c r="J4773">
        <f t="shared" si="670"/>
        <v>4.6071312865665348E-3</v>
      </c>
      <c r="K4773">
        <f t="shared" si="666"/>
        <v>4.5459312865665348E-3</v>
      </c>
      <c r="L4773">
        <v>2.273956719134575E-2</v>
      </c>
      <c r="N4773" s="2">
        <v>39553</v>
      </c>
      <c r="O4773">
        <v>28.25</v>
      </c>
      <c r="Q4773" s="2">
        <v>39553</v>
      </c>
      <c r="R4773">
        <v>34159.54</v>
      </c>
      <c r="S4773" s="8">
        <f t="shared" si="671"/>
        <v>6.7713357494991744E-3</v>
      </c>
      <c r="T4773" s="9">
        <f t="shared" si="667"/>
        <v>6.7101357494991744E-3</v>
      </c>
      <c r="U4773" s="3">
        <f>Sheet1!$B$17+Sheet1!$B$18*'Portfolio allocation'!K4773</f>
        <v>5.7030064655234931E-3</v>
      </c>
      <c r="V4773" s="13">
        <f t="shared" si="672"/>
        <v>1.0071292839756813E-3</v>
      </c>
      <c r="W4773" s="13"/>
      <c r="X4773" s="2">
        <v>39553</v>
      </c>
      <c r="Y4773">
        <v>111.9166</v>
      </c>
      <c r="AA4773" s="2">
        <v>39553</v>
      </c>
      <c r="AB4773">
        <v>1484.39</v>
      </c>
      <c r="AC4773">
        <f t="shared" si="673"/>
        <v>-9.3553554362013625E-4</v>
      </c>
      <c r="AD4773">
        <f t="shared" si="668"/>
        <v>-9.9793554362013624E-4</v>
      </c>
      <c r="AE4773">
        <f>Sheet2!$B$17+Sheet2!$B$18*'Portfolio allocation'!K4773</f>
        <v>4.0957450885756785E-3</v>
      </c>
      <c r="AF4773">
        <f t="shared" si="674"/>
        <v>-5.0936806321958145E-3</v>
      </c>
      <c r="AH4773" s="2">
        <v>39553</v>
      </c>
      <c r="AI4773">
        <v>3.6040000000000001</v>
      </c>
      <c r="AJ4773">
        <v>1.56</v>
      </c>
      <c r="AK4773">
        <v>1.5803499999999999</v>
      </c>
      <c r="AR4773" s="3"/>
    </row>
    <row r="4774" spans="1:44" hidden="1" outlineLevel="1" x14ac:dyDescent="0.2">
      <c r="A4774" s="2">
        <v>39554</v>
      </c>
      <c r="B4774">
        <v>20.53</v>
      </c>
      <c r="E4774" s="2">
        <v>39554</v>
      </c>
      <c r="F4774">
        <v>1364.71</v>
      </c>
      <c r="G4774">
        <f t="shared" si="669"/>
        <v>2.2691336375830762E-2</v>
      </c>
      <c r="H4774" s="2">
        <v>39554</v>
      </c>
      <c r="I4774">
        <v>2156.67</v>
      </c>
      <c r="J4774">
        <f t="shared" si="670"/>
        <v>2.2801967191345751E-2</v>
      </c>
      <c r="K4774">
        <f t="shared" si="666"/>
        <v>2.273956719134575E-2</v>
      </c>
      <c r="L4774">
        <v>5.8778569739449335E-4</v>
      </c>
      <c r="N4774" s="2">
        <v>39554</v>
      </c>
      <c r="O4774">
        <v>28.95</v>
      </c>
      <c r="Q4774" s="2">
        <v>39554</v>
      </c>
      <c r="R4774">
        <v>35005.97</v>
      </c>
      <c r="S4774" s="8">
        <f t="shared" si="671"/>
        <v>2.4778729455958715E-2</v>
      </c>
      <c r="T4774" s="9">
        <f t="shared" si="667"/>
        <v>2.4716329455958714E-2</v>
      </c>
      <c r="U4774" s="3">
        <f>Sheet1!$B$17+Sheet1!$B$18*'Portfolio allocation'!K4774</f>
        <v>2.6575206663537156E-2</v>
      </c>
      <c r="V4774" s="13">
        <f t="shared" si="672"/>
        <v>-1.8588772075784424E-3</v>
      </c>
      <c r="W4774" s="13"/>
      <c r="X4774" s="2">
        <v>39554</v>
      </c>
      <c r="Y4774">
        <v>115.0686</v>
      </c>
      <c r="AA4774" s="2">
        <v>39554</v>
      </c>
      <c r="AB4774">
        <v>1526.19</v>
      </c>
      <c r="AC4774">
        <f t="shared" si="673"/>
        <v>2.8159715438665023E-2</v>
      </c>
      <c r="AD4774">
        <f t="shared" si="668"/>
        <v>2.8093715438665023E-2</v>
      </c>
      <c r="AE4774">
        <f>Sheet2!$B$17+Sheet2!$B$18*'Portfolio allocation'!K4774</f>
        <v>2.0273990296737095E-2</v>
      </c>
      <c r="AF4774">
        <f t="shared" si="674"/>
        <v>7.8197251419279273E-3</v>
      </c>
      <c r="AH4774" s="2">
        <v>39554</v>
      </c>
      <c r="AI4774">
        <v>3.6930000000000001</v>
      </c>
      <c r="AJ4774">
        <v>1.65</v>
      </c>
      <c r="AK4774">
        <v>1.5950500000000001</v>
      </c>
      <c r="AR4774" s="3"/>
    </row>
    <row r="4775" spans="1:44" hidden="1" outlineLevel="1" x14ac:dyDescent="0.2">
      <c r="A4775" s="2">
        <v>39555</v>
      </c>
      <c r="B4775">
        <v>20.37</v>
      </c>
      <c r="E4775" s="2">
        <v>39555</v>
      </c>
      <c r="F4775">
        <v>1365.56</v>
      </c>
      <c r="G4775">
        <f t="shared" si="669"/>
        <v>6.2284294831860265E-4</v>
      </c>
      <c r="H4775" s="2">
        <v>39555</v>
      </c>
      <c r="I4775">
        <v>2158.08</v>
      </c>
      <c r="J4775">
        <f t="shared" si="670"/>
        <v>6.5378569739449333E-4</v>
      </c>
      <c r="K4775">
        <f t="shared" si="666"/>
        <v>5.8778569739449335E-4</v>
      </c>
      <c r="L4775">
        <v>1.8074959193356926E-2</v>
      </c>
      <c r="N4775" s="2">
        <v>39555</v>
      </c>
      <c r="O4775">
        <v>29.22</v>
      </c>
      <c r="Q4775" s="2">
        <v>39555</v>
      </c>
      <c r="R4775">
        <v>35332.44</v>
      </c>
      <c r="S4775" s="8">
        <f t="shared" si="671"/>
        <v>9.3261235155033262E-3</v>
      </c>
      <c r="T4775" s="9">
        <f t="shared" si="667"/>
        <v>9.2601235155033261E-3</v>
      </c>
      <c r="U4775" s="3">
        <f>Sheet1!$B$17+Sheet1!$B$18*'Portfolio allocation'!K4775</f>
        <v>1.1621215328761528E-3</v>
      </c>
      <c r="V4775" s="13">
        <f t="shared" si="672"/>
        <v>8.0980019826271728E-3</v>
      </c>
      <c r="W4775" s="13"/>
      <c r="X4775" s="2">
        <v>39555</v>
      </c>
      <c r="Y4775">
        <v>117.5616</v>
      </c>
      <c r="AA4775" s="2">
        <v>39555</v>
      </c>
      <c r="AB4775">
        <v>1559.26</v>
      </c>
      <c r="AC4775">
        <f t="shared" si="673"/>
        <v>2.1668337494020973E-2</v>
      </c>
      <c r="AD4775">
        <f t="shared" si="668"/>
        <v>2.1597537494020973E-2</v>
      </c>
      <c r="AE4775">
        <f>Sheet2!$B$17+Sheet2!$B$18*'Portfolio allocation'!K4775</f>
        <v>5.7606104925693523E-4</v>
      </c>
      <c r="AF4775">
        <f t="shared" si="674"/>
        <v>2.1021476444764039E-2</v>
      </c>
      <c r="AH4775" s="2">
        <v>39555</v>
      </c>
      <c r="AI4775">
        <v>3.7349999999999999</v>
      </c>
      <c r="AJ4775">
        <v>1.77</v>
      </c>
      <c r="AK4775">
        <v>1.5903499999999999</v>
      </c>
      <c r="AR4775" s="3"/>
    </row>
    <row r="4776" spans="1:44" hidden="1" outlineLevel="1" x14ac:dyDescent="0.2">
      <c r="A4776" s="2">
        <v>39556</v>
      </c>
      <c r="B4776">
        <v>20.13</v>
      </c>
      <c r="E4776" s="2">
        <v>39556</v>
      </c>
      <c r="F4776">
        <v>1390.33</v>
      </c>
      <c r="G4776">
        <f t="shared" si="669"/>
        <v>1.8139078473300208E-2</v>
      </c>
      <c r="H4776" s="2">
        <v>39556</v>
      </c>
      <c r="I4776">
        <v>2197.2399999999998</v>
      </c>
      <c r="J4776">
        <f t="shared" si="670"/>
        <v>1.8145759193356925E-2</v>
      </c>
      <c r="K4776">
        <f t="shared" si="666"/>
        <v>1.8074959193356926E-2</v>
      </c>
      <c r="L4776">
        <v>-1.6077423312883348E-3</v>
      </c>
      <c r="N4776" s="2">
        <v>39556</v>
      </c>
      <c r="O4776">
        <v>30</v>
      </c>
      <c r="Q4776" s="2">
        <v>39556</v>
      </c>
      <c r="R4776">
        <v>36275.620000000003</v>
      </c>
      <c r="S4776" s="8">
        <f t="shared" si="671"/>
        <v>2.669444850115088E-2</v>
      </c>
      <c r="T4776" s="9">
        <f t="shared" si="667"/>
        <v>2.6623648501150881E-2</v>
      </c>
      <c r="U4776" s="3">
        <f>Sheet1!$B$17+Sheet1!$B$18*'Portfolio allocation'!K4776</f>
        <v>2.1223850151356808E-2</v>
      </c>
      <c r="V4776" s="13">
        <f t="shared" si="672"/>
        <v>5.399798349794073E-3</v>
      </c>
      <c r="W4776" s="13"/>
      <c r="X4776" s="2">
        <v>39556</v>
      </c>
      <c r="Y4776">
        <v>118.8224</v>
      </c>
      <c r="AA4776" s="2">
        <v>39556</v>
      </c>
      <c r="AB4776">
        <v>1575.98</v>
      </c>
      <c r="AC4776">
        <f t="shared" si="673"/>
        <v>1.0723035285969074E-2</v>
      </c>
      <c r="AD4776">
        <f t="shared" si="668"/>
        <v>1.0649035285969074E-2</v>
      </c>
      <c r="AE4776">
        <f>Sheet2!$B$17+Sheet2!$B$18*'Portfolio allocation'!K4776</f>
        <v>1.6126101860012336E-2</v>
      </c>
      <c r="AF4776">
        <f t="shared" si="674"/>
        <v>-5.4770665740432618E-3</v>
      </c>
      <c r="AH4776" s="2">
        <v>39556</v>
      </c>
      <c r="AI4776">
        <v>3.7120000000000002</v>
      </c>
      <c r="AJ4776">
        <v>1.85</v>
      </c>
      <c r="AK4776">
        <v>1.57315</v>
      </c>
      <c r="AR4776" s="3"/>
    </row>
    <row r="4777" spans="1:44" hidden="1" outlineLevel="1" x14ac:dyDescent="0.2">
      <c r="A4777" s="2">
        <v>39559</v>
      </c>
      <c r="B4777">
        <v>20.5</v>
      </c>
      <c r="E4777" s="2">
        <v>39559</v>
      </c>
      <c r="F4777">
        <v>1388.17</v>
      </c>
      <c r="G4777">
        <f t="shared" si="669"/>
        <v>-1.5535879970941524E-3</v>
      </c>
      <c r="H4777" s="2">
        <v>39559</v>
      </c>
      <c r="I4777">
        <v>2193.87</v>
      </c>
      <c r="J4777">
        <f t="shared" si="670"/>
        <v>-1.5337423312883347E-3</v>
      </c>
      <c r="K4777">
        <f t="shared" si="666"/>
        <v>-1.6077423312883348E-3</v>
      </c>
      <c r="L4777">
        <v>-8.8625232707497375E-3</v>
      </c>
      <c r="N4777" s="2">
        <v>39559</v>
      </c>
      <c r="O4777">
        <v>30.42</v>
      </c>
      <c r="Q4777" s="2">
        <v>39559</v>
      </c>
      <c r="R4777">
        <v>36783.480000000003</v>
      </c>
      <c r="S4777" s="8">
        <f t="shared" si="671"/>
        <v>1.4000036388075454E-2</v>
      </c>
      <c r="T4777" s="9">
        <f t="shared" si="667"/>
        <v>1.3926036388075455E-2</v>
      </c>
      <c r="U4777" s="3">
        <f>Sheet1!$B$17+Sheet1!$B$18*'Portfolio allocation'!K4777</f>
        <v>-1.3566438637085151E-3</v>
      </c>
      <c r="V4777" s="13">
        <f t="shared" si="672"/>
        <v>1.528268025178397E-2</v>
      </c>
      <c r="W4777" s="13"/>
      <c r="X4777" s="2">
        <v>39559</v>
      </c>
      <c r="Y4777">
        <v>118.7747</v>
      </c>
      <c r="AA4777" s="2">
        <v>39559</v>
      </c>
      <c r="AB4777">
        <v>1575.35</v>
      </c>
      <c r="AC4777">
        <f t="shared" si="673"/>
        <v>-3.9975126587910026E-4</v>
      </c>
      <c r="AD4777">
        <f t="shared" si="668"/>
        <v>-4.7415126587910028E-4</v>
      </c>
      <c r="AE4777">
        <f>Sheet2!$B$17+Sheet2!$B$18*'Portfolio allocation'!K4777</f>
        <v>-1.376258486833786E-3</v>
      </c>
      <c r="AF4777">
        <f t="shared" si="674"/>
        <v>9.0210722095468562E-4</v>
      </c>
      <c r="AH4777" s="2">
        <v>39559</v>
      </c>
      <c r="AI4777">
        <v>3.7290000000000001</v>
      </c>
      <c r="AJ4777">
        <v>1.86</v>
      </c>
      <c r="AK4777">
        <v>1.59185</v>
      </c>
      <c r="AR4777" s="3"/>
    </row>
    <row r="4778" spans="1:44" hidden="1" outlineLevel="1" x14ac:dyDescent="0.2">
      <c r="A4778" s="2">
        <v>39560</v>
      </c>
      <c r="B4778">
        <v>20.87</v>
      </c>
      <c r="E4778" s="2">
        <v>39560</v>
      </c>
      <c r="F4778">
        <v>1375.94</v>
      </c>
      <c r="G4778">
        <f t="shared" si="669"/>
        <v>-8.8101601388879125E-3</v>
      </c>
      <c r="H4778" s="2">
        <v>39560</v>
      </c>
      <c r="I4778">
        <v>2174.59</v>
      </c>
      <c r="J4778">
        <f t="shared" si="670"/>
        <v>-8.788123270749737E-3</v>
      </c>
      <c r="K4778">
        <f t="shared" si="666"/>
        <v>-8.8625232707497375E-3</v>
      </c>
      <c r="L4778">
        <v>2.8326949797431514E-3</v>
      </c>
      <c r="N4778" s="2">
        <v>39560</v>
      </c>
      <c r="O4778">
        <v>30.25</v>
      </c>
      <c r="Q4778" s="2">
        <v>39560</v>
      </c>
      <c r="R4778">
        <v>36577.919999999998</v>
      </c>
      <c r="S4778" s="8">
        <f t="shared" si="671"/>
        <v>-5.5883782611108046E-3</v>
      </c>
      <c r="T4778" s="9">
        <f t="shared" si="667"/>
        <v>-5.6627782611108042E-3</v>
      </c>
      <c r="U4778" s="3">
        <f>Sheet1!$B$17+Sheet1!$B$18*'Portfolio allocation'!K4778</f>
        <v>-9.6795124180580755E-3</v>
      </c>
      <c r="V4778" s="13">
        <f t="shared" si="672"/>
        <v>4.0167341569472713E-3</v>
      </c>
      <c r="W4778" s="13"/>
      <c r="X4778" s="2">
        <v>39560</v>
      </c>
      <c r="Y4778">
        <v>118.12520000000001</v>
      </c>
      <c r="AA4778" s="2">
        <v>39560</v>
      </c>
      <c r="AB4778">
        <v>1566.73</v>
      </c>
      <c r="AC4778">
        <f t="shared" si="673"/>
        <v>-5.4717999174785925E-3</v>
      </c>
      <c r="AD4778">
        <f t="shared" si="668"/>
        <v>-5.5453999174785926E-3</v>
      </c>
      <c r="AE4778">
        <f>Sheet2!$B$17+Sheet2!$B$18*'Portfolio allocation'!K4778</f>
        <v>-7.8273947844042374E-3</v>
      </c>
      <c r="AF4778">
        <f t="shared" si="674"/>
        <v>2.2819948669256448E-3</v>
      </c>
      <c r="AH4778" s="2">
        <v>39560</v>
      </c>
      <c r="AI4778">
        <v>3.6930000000000001</v>
      </c>
      <c r="AJ4778">
        <v>1.84</v>
      </c>
      <c r="AK4778">
        <v>1.59785</v>
      </c>
      <c r="AR4778" s="3"/>
    </row>
    <row r="4779" spans="1:44" hidden="1" outlineLevel="1" x14ac:dyDescent="0.2">
      <c r="A4779" s="2">
        <v>39561</v>
      </c>
      <c r="B4779">
        <v>20.260000000000002</v>
      </c>
      <c r="E4779" s="2">
        <v>39561</v>
      </c>
      <c r="F4779">
        <v>1379.93</v>
      </c>
      <c r="G4779">
        <f t="shared" si="669"/>
        <v>2.8998357486518245E-3</v>
      </c>
      <c r="H4779" s="2">
        <v>39561</v>
      </c>
      <c r="I4779">
        <v>2180.91</v>
      </c>
      <c r="J4779">
        <f t="shared" si="670"/>
        <v>2.9062949797431514E-3</v>
      </c>
      <c r="K4779">
        <f t="shared" si="666"/>
        <v>2.8326949797431514E-3</v>
      </c>
      <c r="L4779">
        <v>6.3690649261088873E-3</v>
      </c>
      <c r="N4779" s="2">
        <v>39561</v>
      </c>
      <c r="O4779">
        <v>31.45</v>
      </c>
      <c r="Q4779" s="2">
        <v>39561</v>
      </c>
      <c r="R4779">
        <v>38028.94</v>
      </c>
      <c r="S4779" s="8">
        <f t="shared" si="671"/>
        <v>3.9669286826588435E-2</v>
      </c>
      <c r="T4779" s="9">
        <f t="shared" si="667"/>
        <v>3.9595686826588435E-2</v>
      </c>
      <c r="U4779" s="3">
        <f>Sheet1!$B$17+Sheet1!$B$18*'Portfolio allocation'!K4779</f>
        <v>3.7375383551536559E-3</v>
      </c>
      <c r="V4779" s="13">
        <f t="shared" si="672"/>
        <v>3.585814847143478E-2</v>
      </c>
      <c r="W4779" s="13"/>
      <c r="X4779" s="2">
        <v>39561</v>
      </c>
      <c r="Y4779">
        <v>118.0583</v>
      </c>
      <c r="AA4779" s="2">
        <v>39561</v>
      </c>
      <c r="AB4779">
        <v>1565.85</v>
      </c>
      <c r="AC4779">
        <f t="shared" si="673"/>
        <v>-5.616794214702292E-4</v>
      </c>
      <c r="AD4779">
        <f t="shared" si="668"/>
        <v>-6.3487942147022925E-4</v>
      </c>
      <c r="AE4779">
        <f>Sheet2!$B$17+Sheet2!$B$18*'Portfolio allocation'!K4779</f>
        <v>2.5722916559370351E-3</v>
      </c>
      <c r="AF4779">
        <f t="shared" si="674"/>
        <v>-3.2071710774072646E-3</v>
      </c>
      <c r="AH4779" s="2">
        <v>39561</v>
      </c>
      <c r="AI4779">
        <v>3.7370000000000001</v>
      </c>
      <c r="AJ4779">
        <v>1.83</v>
      </c>
      <c r="AK4779">
        <v>1.58775</v>
      </c>
      <c r="AR4779" s="3"/>
    </row>
    <row r="4780" spans="1:44" hidden="1" outlineLevel="1" x14ac:dyDescent="0.2">
      <c r="A4780" s="2">
        <v>39562</v>
      </c>
      <c r="B4780">
        <v>20.059999999999999</v>
      </c>
      <c r="E4780" s="2">
        <v>39562</v>
      </c>
      <c r="F4780">
        <v>1388.82</v>
      </c>
      <c r="G4780">
        <f t="shared" si="669"/>
        <v>6.4423557716695168E-3</v>
      </c>
      <c r="H4780" s="2">
        <v>39562</v>
      </c>
      <c r="I4780">
        <v>2194.96</v>
      </c>
      <c r="J4780">
        <f t="shared" si="670"/>
        <v>6.4422649261088871E-3</v>
      </c>
      <c r="K4780">
        <f t="shared" si="666"/>
        <v>6.3690649261088873E-3</v>
      </c>
      <c r="L4780">
        <v>6.4339692094616862E-3</v>
      </c>
      <c r="N4780" s="2">
        <v>39562</v>
      </c>
      <c r="O4780">
        <v>31.8</v>
      </c>
      <c r="Q4780" s="2">
        <v>39562</v>
      </c>
      <c r="R4780">
        <v>38452.14</v>
      </c>
      <c r="S4780" s="8">
        <f t="shared" si="671"/>
        <v>1.112836697525621E-2</v>
      </c>
      <c r="T4780" s="9">
        <f t="shared" si="667"/>
        <v>1.1055166975256209E-2</v>
      </c>
      <c r="U4780" s="3">
        <f>Sheet1!$B$17+Sheet1!$B$18*'Portfolio allocation'!K4780</f>
        <v>7.7945515811573239E-3</v>
      </c>
      <c r="V4780" s="13">
        <f t="shared" si="672"/>
        <v>3.2606153940988852E-3</v>
      </c>
      <c r="W4780" s="13"/>
      <c r="X4780" s="2">
        <v>39562</v>
      </c>
      <c r="Y4780">
        <v>118.6219</v>
      </c>
      <c r="AA4780" s="2">
        <v>39562</v>
      </c>
      <c r="AB4780">
        <v>1573.32</v>
      </c>
      <c r="AC4780">
        <f t="shared" si="673"/>
        <v>4.7705718938595432E-3</v>
      </c>
      <c r="AD4780">
        <f t="shared" si="668"/>
        <v>4.6941718938595433E-3</v>
      </c>
      <c r="AE4780">
        <f>Sheet2!$B$17+Sheet2!$B$18*'Portfolio allocation'!K4780</f>
        <v>5.7169220332025624E-3</v>
      </c>
      <c r="AF4780">
        <f t="shared" si="674"/>
        <v>-1.0227501393430191E-3</v>
      </c>
      <c r="AH4780" s="2">
        <v>39562</v>
      </c>
      <c r="AI4780">
        <v>3.831</v>
      </c>
      <c r="AJ4780">
        <v>1.91</v>
      </c>
      <c r="AK4780">
        <v>1.5700499999999999</v>
      </c>
      <c r="AR4780" s="3"/>
    </row>
    <row r="4781" spans="1:44" hidden="1" outlineLevel="1" x14ac:dyDescent="0.2">
      <c r="A4781" s="2">
        <v>39563</v>
      </c>
      <c r="B4781">
        <v>19.59</v>
      </c>
      <c r="E4781" s="2">
        <v>39563</v>
      </c>
      <c r="F4781">
        <v>1397.84</v>
      </c>
      <c r="G4781">
        <f t="shared" si="669"/>
        <v>6.494722138218112E-3</v>
      </c>
      <c r="H4781" s="2">
        <v>39563</v>
      </c>
      <c r="I4781">
        <v>2209.25</v>
      </c>
      <c r="J4781">
        <f t="shared" si="670"/>
        <v>6.5103692094616861E-3</v>
      </c>
      <c r="K4781">
        <f t="shared" si="666"/>
        <v>6.4339692094616862E-3</v>
      </c>
      <c r="L4781">
        <v>-1.0881923277130212E-3</v>
      </c>
      <c r="N4781" s="2">
        <v>39563</v>
      </c>
      <c r="O4781">
        <v>29.83</v>
      </c>
      <c r="Q4781" s="2">
        <v>39563</v>
      </c>
      <c r="R4781">
        <v>36070.04</v>
      </c>
      <c r="S4781" s="8">
        <f t="shared" si="671"/>
        <v>-6.1949738037986979E-2</v>
      </c>
      <c r="T4781" s="9">
        <f t="shared" si="667"/>
        <v>-6.2026138037986976E-2</v>
      </c>
      <c r="U4781" s="3">
        <f>Sheet1!$B$17+Sheet1!$B$18*'Portfolio allocation'!K4781</f>
        <v>7.8690114199129382E-3</v>
      </c>
      <c r="V4781" s="13">
        <f t="shared" si="672"/>
        <v>-6.9895149457899916E-2</v>
      </c>
      <c r="W4781" s="13"/>
      <c r="X4781" s="2">
        <v>39563</v>
      </c>
      <c r="Y4781">
        <v>117.5616</v>
      </c>
      <c r="AA4781" s="2">
        <v>39563</v>
      </c>
      <c r="AB4781">
        <v>1559.26</v>
      </c>
      <c r="AC4781">
        <f t="shared" si="673"/>
        <v>-8.9365164111560036E-3</v>
      </c>
      <c r="AD4781">
        <f t="shared" si="668"/>
        <v>-9.015316411156004E-3</v>
      </c>
      <c r="AE4781">
        <f>Sheet2!$B$17+Sheet2!$B$18*'Portfolio allocation'!K4781</f>
        <v>5.7746365778178991E-3</v>
      </c>
      <c r="AF4781">
        <f t="shared" si="674"/>
        <v>-1.4789952988973903E-2</v>
      </c>
      <c r="AH4781" s="2">
        <v>39563</v>
      </c>
      <c r="AI4781">
        <v>3.88</v>
      </c>
      <c r="AJ4781">
        <v>1.97</v>
      </c>
      <c r="AK4781">
        <v>1.56595</v>
      </c>
      <c r="AR4781" s="3"/>
    </row>
    <row r="4782" spans="1:44" hidden="1" outlineLevel="1" x14ac:dyDescent="0.2">
      <c r="A4782" s="2">
        <v>39566</v>
      </c>
      <c r="B4782">
        <v>19.64</v>
      </c>
      <c r="E4782" s="2">
        <v>39566</v>
      </c>
      <c r="F4782">
        <v>1396.37</v>
      </c>
      <c r="G4782">
        <f t="shared" si="669"/>
        <v>-1.0516225032908277E-3</v>
      </c>
      <c r="H4782" s="2">
        <v>39566</v>
      </c>
      <c r="I4782">
        <v>2207.02</v>
      </c>
      <c r="J4782">
        <f t="shared" si="670"/>
        <v>-1.0093923277130212E-3</v>
      </c>
      <c r="K4782">
        <f t="shared" si="666"/>
        <v>-1.0881923277130212E-3</v>
      </c>
      <c r="L4782">
        <v>-3.9384090583682637E-3</v>
      </c>
      <c r="N4782" s="2">
        <v>39566</v>
      </c>
      <c r="O4782">
        <v>28.99</v>
      </c>
      <c r="Q4782" s="2">
        <v>39566</v>
      </c>
      <c r="R4782">
        <v>35054.33</v>
      </c>
      <c r="S4782" s="8">
        <f t="shared" si="671"/>
        <v>-2.8159381026469643E-2</v>
      </c>
      <c r="T4782" s="9">
        <f t="shared" si="667"/>
        <v>-2.8238181026469644E-2</v>
      </c>
      <c r="U4782" s="3">
        <f>Sheet1!$B$17+Sheet1!$B$18*'Portfolio allocation'!K4782</f>
        <v>-7.6060293245881088E-4</v>
      </c>
      <c r="V4782" s="13">
        <f t="shared" si="672"/>
        <v>-2.7477578094010833E-2</v>
      </c>
      <c r="W4782" s="13"/>
      <c r="X4782" s="2">
        <v>39566</v>
      </c>
      <c r="Y4782">
        <v>116.23390000000001</v>
      </c>
      <c r="AA4782" s="2">
        <v>39566</v>
      </c>
      <c r="AB4782">
        <v>1541.65</v>
      </c>
      <c r="AC4782">
        <f t="shared" si="673"/>
        <v>-1.1293818862793792E-2</v>
      </c>
      <c r="AD4782">
        <f t="shared" si="668"/>
        <v>-1.1371818862793792E-2</v>
      </c>
      <c r="AE4782">
        <f>Sheet2!$B$17+Sheet2!$B$18*'Portfolio allocation'!K4782</f>
        <v>-9.1426136873522159E-4</v>
      </c>
      <c r="AF4782">
        <f t="shared" si="674"/>
        <v>-1.0457557494058571E-2</v>
      </c>
      <c r="AH4782" s="2">
        <v>39566</v>
      </c>
      <c r="AI4782">
        <v>3.831</v>
      </c>
      <c r="AJ4782">
        <v>1.95</v>
      </c>
      <c r="AK4782">
        <v>1.5642499999999999</v>
      </c>
      <c r="AR4782" s="3"/>
    </row>
    <row r="4783" spans="1:44" hidden="1" outlineLevel="1" x14ac:dyDescent="0.2">
      <c r="A4783" s="2">
        <v>39567</v>
      </c>
      <c r="B4783">
        <v>20.239999999999998</v>
      </c>
      <c r="E4783" s="2">
        <v>39567</v>
      </c>
      <c r="F4783">
        <v>1390.94</v>
      </c>
      <c r="G4783">
        <f t="shared" si="669"/>
        <v>-3.8886541532686669E-3</v>
      </c>
      <c r="H4783" s="2">
        <v>39567</v>
      </c>
      <c r="I4783">
        <v>2198.5</v>
      </c>
      <c r="J4783">
        <f t="shared" si="670"/>
        <v>-3.8604090583682638E-3</v>
      </c>
      <c r="K4783">
        <f t="shared" si="666"/>
        <v>-3.9384090583682637E-3</v>
      </c>
      <c r="L4783">
        <v>-3.8847412326585731E-3</v>
      </c>
      <c r="N4783" s="2">
        <v>39567</v>
      </c>
      <c r="O4783">
        <v>28.64</v>
      </c>
      <c r="Q4783" s="2">
        <v>39567</v>
      </c>
      <c r="R4783">
        <v>34631.129999999997</v>
      </c>
      <c r="S4783" s="8">
        <f t="shared" si="671"/>
        <v>-1.2072688309832325E-2</v>
      </c>
      <c r="T4783" s="9">
        <f t="shared" si="667"/>
        <v>-1.2150688309832324E-2</v>
      </c>
      <c r="U4783" s="3">
        <f>Sheet1!$B$17+Sheet1!$B$18*'Portfolio allocation'!K4783</f>
        <v>-4.0304437999644054E-3</v>
      </c>
      <c r="V4783" s="13">
        <f t="shared" si="672"/>
        <v>-8.1202445098679191E-3</v>
      </c>
      <c r="W4783" s="13"/>
      <c r="X4783" s="2">
        <v>39567</v>
      </c>
      <c r="Y4783">
        <v>117.3419</v>
      </c>
      <c r="AA4783" s="2">
        <v>39567</v>
      </c>
      <c r="AB4783">
        <v>1556.34</v>
      </c>
      <c r="AC4783">
        <f t="shared" si="673"/>
        <v>9.528751662180035E-3</v>
      </c>
      <c r="AD4783">
        <f t="shared" si="668"/>
        <v>9.4511516621800344E-3</v>
      </c>
      <c r="AE4783">
        <f>Sheet2!$B$17+Sheet2!$B$18*'Portfolio allocation'!K4783</f>
        <v>-3.4487468012392229E-3</v>
      </c>
      <c r="AF4783">
        <f t="shared" si="674"/>
        <v>1.2899898463419258E-2</v>
      </c>
      <c r="AH4783" s="2">
        <v>39567</v>
      </c>
      <c r="AI4783">
        <v>3.823</v>
      </c>
      <c r="AJ4783">
        <v>1.94</v>
      </c>
      <c r="AK4783">
        <v>1.5608</v>
      </c>
      <c r="AR4783" s="3"/>
    </row>
    <row r="4784" spans="1:44" hidden="1" outlineLevel="1" x14ac:dyDescent="0.2">
      <c r="A4784" s="2">
        <v>39568</v>
      </c>
      <c r="B4784">
        <v>20.79</v>
      </c>
      <c r="E4784" s="2">
        <v>39568</v>
      </c>
      <c r="F4784">
        <v>1385.59</v>
      </c>
      <c r="G4784">
        <f t="shared" si="669"/>
        <v>-3.8463197549859496E-3</v>
      </c>
      <c r="H4784" s="2">
        <v>39568</v>
      </c>
      <c r="I4784">
        <v>2190.13</v>
      </c>
      <c r="J4784">
        <f t="shared" si="670"/>
        <v>-3.807141232658573E-3</v>
      </c>
      <c r="K4784">
        <f t="shared" si="666"/>
        <v>-3.8847412326585731E-3</v>
      </c>
      <c r="L4784">
        <v>1.7258304475076831E-2</v>
      </c>
      <c r="N4784" s="2">
        <v>39568</v>
      </c>
      <c r="O4784">
        <v>28.52</v>
      </c>
      <c r="Q4784" s="2">
        <v>39568</v>
      </c>
      <c r="R4784">
        <v>34486.01</v>
      </c>
      <c r="S4784" s="8">
        <f t="shared" si="671"/>
        <v>-4.1904494597778674E-3</v>
      </c>
      <c r="T4784" s="9">
        <f t="shared" si="667"/>
        <v>-4.2680494597778671E-3</v>
      </c>
      <c r="U4784" s="3">
        <f>Sheet1!$B$17+Sheet1!$B$18*'Portfolio allocation'!K4784</f>
        <v>-3.9688747101866706E-3</v>
      </c>
      <c r="V4784" s="13">
        <f t="shared" si="672"/>
        <v>-2.9917474959119655E-4</v>
      </c>
      <c r="W4784" s="13"/>
      <c r="X4784" s="2">
        <v>39568</v>
      </c>
      <c r="Y4784">
        <v>115.28830000000001</v>
      </c>
      <c r="AA4784" s="2">
        <v>39568</v>
      </c>
      <c r="AB4784">
        <v>1529.11</v>
      </c>
      <c r="AC4784">
        <f t="shared" si="673"/>
        <v>-1.7496176927920604E-2</v>
      </c>
      <c r="AD4784">
        <f t="shared" si="668"/>
        <v>-1.7570176927920605E-2</v>
      </c>
      <c r="AE4784">
        <f>Sheet2!$B$17+Sheet2!$B$18*'Portfolio allocation'!K4784</f>
        <v>-3.4010240014280993E-3</v>
      </c>
      <c r="AF4784">
        <f t="shared" si="674"/>
        <v>-1.4169152926492505E-2</v>
      </c>
      <c r="AH4784" s="2">
        <v>39568</v>
      </c>
      <c r="AI4784">
        <v>3.734</v>
      </c>
      <c r="AJ4784">
        <v>1.85</v>
      </c>
      <c r="AK4784">
        <v>1.5569</v>
      </c>
      <c r="AR4784" s="3"/>
    </row>
    <row r="4785" spans="1:44" hidden="1" outlineLevel="1" x14ac:dyDescent="0.2">
      <c r="A4785" s="2">
        <v>39569</v>
      </c>
      <c r="B4785">
        <v>18.88</v>
      </c>
      <c r="E4785" s="2">
        <v>39569</v>
      </c>
      <c r="F4785">
        <v>1409.34</v>
      </c>
      <c r="G4785">
        <f t="shared" si="669"/>
        <v>1.714071262061645E-2</v>
      </c>
      <c r="H4785" s="2">
        <v>39569</v>
      </c>
      <c r="I4785">
        <v>2228.09</v>
      </c>
      <c r="J4785">
        <f t="shared" si="670"/>
        <v>1.7332304475076832E-2</v>
      </c>
      <c r="K4785">
        <f t="shared" si="666"/>
        <v>1.7258304475076831E-2</v>
      </c>
      <c r="L4785">
        <v>3.1583554596088634E-3</v>
      </c>
      <c r="N4785" s="2">
        <v>39569</v>
      </c>
      <c r="O4785">
        <v>29.4</v>
      </c>
      <c r="Q4785" s="2">
        <v>39569</v>
      </c>
      <c r="R4785">
        <v>35550.1</v>
      </c>
      <c r="S4785" s="8">
        <f t="shared" si="671"/>
        <v>3.0855700615988857E-2</v>
      </c>
      <c r="T4785" s="9">
        <f t="shared" si="667"/>
        <v>3.0781700615988856E-2</v>
      </c>
      <c r="U4785" s="3">
        <f>Sheet1!$B$17+Sheet1!$B$18*'Portfolio allocation'!K4785</f>
        <v>2.028696316176299E-2</v>
      </c>
      <c r="V4785" s="13">
        <f t="shared" si="672"/>
        <v>1.0494737454225866E-2</v>
      </c>
      <c r="W4785" s="13"/>
      <c r="X4785" s="2">
        <v>39569</v>
      </c>
      <c r="Y4785">
        <v>118.06789999999999</v>
      </c>
      <c r="AA4785" s="2">
        <v>39569</v>
      </c>
      <c r="AB4785">
        <v>1565.97</v>
      </c>
      <c r="AC4785">
        <f t="shared" si="673"/>
        <v>2.4105525436365127E-2</v>
      </c>
      <c r="AD4785">
        <f t="shared" si="668"/>
        <v>2.4027925436365127E-2</v>
      </c>
      <c r="AE4785">
        <f>Sheet2!$B$17+Sheet2!$B$18*'Portfolio allocation'!K4785</f>
        <v>1.5399911649771472E-2</v>
      </c>
      <c r="AF4785">
        <f t="shared" si="674"/>
        <v>8.6280137865936551E-3</v>
      </c>
      <c r="AH4785" s="2">
        <v>39569</v>
      </c>
      <c r="AI4785">
        <v>3.7669999999999999</v>
      </c>
      <c r="AJ4785">
        <v>1.94</v>
      </c>
      <c r="AK4785">
        <v>1.54505</v>
      </c>
      <c r="AR4785" s="3"/>
    </row>
    <row r="4786" spans="1:44" hidden="1" outlineLevel="1" x14ac:dyDescent="0.2">
      <c r="A4786" s="2">
        <v>39570</v>
      </c>
      <c r="B4786">
        <v>18.18</v>
      </c>
      <c r="E4786" s="2">
        <v>39570</v>
      </c>
      <c r="F4786">
        <v>1413.9</v>
      </c>
      <c r="G4786">
        <f t="shared" si="669"/>
        <v>3.2355570692665925E-3</v>
      </c>
      <c r="H4786" s="2">
        <v>39570</v>
      </c>
      <c r="I4786">
        <v>2235.3000000000002</v>
      </c>
      <c r="J4786">
        <f t="shared" si="670"/>
        <v>3.2359554596088635E-3</v>
      </c>
      <c r="K4786">
        <f t="shared" si="666"/>
        <v>3.1583554596088634E-3</v>
      </c>
      <c r="L4786">
        <v>-4.5211567306403071E-3</v>
      </c>
      <c r="N4786" s="2">
        <v>39570</v>
      </c>
      <c r="O4786">
        <v>29.24</v>
      </c>
      <c r="Q4786" s="2">
        <v>39570</v>
      </c>
      <c r="R4786">
        <v>35356.629999999997</v>
      </c>
      <c r="S4786" s="8">
        <f t="shared" si="671"/>
        <v>-5.4421787843073055E-3</v>
      </c>
      <c r="T4786" s="9">
        <f t="shared" si="667"/>
        <v>-5.5197787843073052E-3</v>
      </c>
      <c r="U4786" s="3">
        <f>Sheet1!$B$17+Sheet1!$B$18*'Portfolio allocation'!K4786</f>
        <v>4.1111443109897181E-3</v>
      </c>
      <c r="V4786" s="13">
        <f t="shared" si="672"/>
        <v>-9.6309230952970233E-3</v>
      </c>
      <c r="W4786" s="13"/>
      <c r="X4786" s="2">
        <v>39570</v>
      </c>
      <c r="Y4786">
        <v>117.6572</v>
      </c>
      <c r="AA4786" s="2">
        <v>39570</v>
      </c>
      <c r="AB4786">
        <v>1560.53</v>
      </c>
      <c r="AC4786">
        <f t="shared" si="673"/>
        <v>-3.4738851957573091E-3</v>
      </c>
      <c r="AD4786">
        <f t="shared" si="668"/>
        <v>-3.5526851957573091E-3</v>
      </c>
      <c r="AE4786">
        <f>Sheet2!$B$17+Sheet2!$B$18*'Portfolio allocation'!K4786</f>
        <v>2.8618772629838934E-3</v>
      </c>
      <c r="AF4786">
        <f t="shared" si="674"/>
        <v>-6.4145624587412025E-3</v>
      </c>
      <c r="AH4786" s="2">
        <v>39570</v>
      </c>
      <c r="AI4786">
        <v>3.8610000000000002</v>
      </c>
      <c r="AJ4786">
        <v>1.97</v>
      </c>
      <c r="AK4786">
        <v>1.5404500000000001</v>
      </c>
      <c r="AR4786" s="3"/>
    </row>
    <row r="4787" spans="1:44" hidden="1" outlineLevel="1" x14ac:dyDescent="0.2">
      <c r="A4787" s="2">
        <v>39573</v>
      </c>
      <c r="B4787">
        <v>18.899999999999999</v>
      </c>
      <c r="E4787" s="2">
        <v>39573</v>
      </c>
      <c r="F4787">
        <v>1407.49</v>
      </c>
      <c r="G4787">
        <f t="shared" si="669"/>
        <v>-4.5335596576844273E-3</v>
      </c>
      <c r="H4787" s="2">
        <v>39573</v>
      </c>
      <c r="I4787">
        <v>2225.37</v>
      </c>
      <c r="J4787">
        <f t="shared" si="670"/>
        <v>-4.4423567306403067E-3</v>
      </c>
      <c r="K4787">
        <f t="shared" si="666"/>
        <v>-4.5211567306403071E-3</v>
      </c>
      <c r="L4787">
        <v>7.6049154504643241E-3</v>
      </c>
      <c r="N4787" s="2">
        <v>39573</v>
      </c>
      <c r="O4787">
        <v>29.08</v>
      </c>
      <c r="Q4787" s="2">
        <v>39573</v>
      </c>
      <c r="R4787">
        <v>35163.15</v>
      </c>
      <c r="S4787" s="8">
        <f t="shared" si="671"/>
        <v>-5.4722409912935088E-3</v>
      </c>
      <c r="T4787" s="9">
        <f t="shared" si="667"/>
        <v>-5.5510409912935092E-3</v>
      </c>
      <c r="U4787" s="3">
        <f>Sheet1!$B$17+Sheet1!$B$18*'Portfolio allocation'!K4787</f>
        <v>-4.6989866983849146E-3</v>
      </c>
      <c r="V4787" s="13">
        <f t="shared" si="672"/>
        <v>-8.5205429290859461E-4</v>
      </c>
      <c r="W4787" s="13"/>
      <c r="X4787" s="2">
        <v>39573</v>
      </c>
      <c r="Y4787">
        <v>116.5587</v>
      </c>
      <c r="AA4787" s="2">
        <v>39573</v>
      </c>
      <c r="AB4787">
        <v>1545.96</v>
      </c>
      <c r="AC4787">
        <f t="shared" si="673"/>
        <v>-9.3365715494094781E-3</v>
      </c>
      <c r="AD4787">
        <f t="shared" si="668"/>
        <v>-9.4157715494094778E-3</v>
      </c>
      <c r="AE4787">
        <f>Sheet2!$B$17+Sheet2!$B$18*'Portfolio allocation'!K4787</f>
        <v>-3.9669408986612699E-3</v>
      </c>
      <c r="AF4787">
        <f t="shared" si="674"/>
        <v>-5.4488306507482079E-3</v>
      </c>
      <c r="AH4787" s="2">
        <v>39573</v>
      </c>
      <c r="AI4787">
        <v>3.871</v>
      </c>
      <c r="AJ4787">
        <v>1.98</v>
      </c>
      <c r="AK4787">
        <v>1.5481499999999999</v>
      </c>
      <c r="AR4787" s="3"/>
    </row>
    <row r="4788" spans="1:44" hidden="1" outlineLevel="1" x14ac:dyDescent="0.2">
      <c r="A4788" s="2">
        <v>39574</v>
      </c>
      <c r="B4788">
        <v>18.21</v>
      </c>
      <c r="E4788" s="2">
        <v>39574</v>
      </c>
      <c r="F4788">
        <v>1418.26</v>
      </c>
      <c r="G4788">
        <f t="shared" si="669"/>
        <v>7.6519193742050629E-3</v>
      </c>
      <c r="H4788" s="2">
        <v>39574</v>
      </c>
      <c r="I4788">
        <v>2242.4699999999998</v>
      </c>
      <c r="J4788">
        <f t="shared" si="670"/>
        <v>7.6841154504643239E-3</v>
      </c>
      <c r="K4788">
        <f t="shared" si="666"/>
        <v>7.6049154504643241E-3</v>
      </c>
      <c r="L4788">
        <v>-1.7782092803025194E-2</v>
      </c>
      <c r="N4788" s="2">
        <v>39574</v>
      </c>
      <c r="O4788">
        <v>29.7</v>
      </c>
      <c r="Q4788" s="2">
        <v>39574</v>
      </c>
      <c r="R4788">
        <v>35912.86</v>
      </c>
      <c r="S4788" s="8">
        <f t="shared" si="671"/>
        <v>2.1320899862498077E-2</v>
      </c>
      <c r="T4788" s="9">
        <f t="shared" si="667"/>
        <v>2.1241699862498076E-2</v>
      </c>
      <c r="U4788" s="3">
        <f>Sheet1!$B$17+Sheet1!$B$18*'Portfolio allocation'!K4788</f>
        <v>9.2123506233152946E-3</v>
      </c>
      <c r="V4788" s="13">
        <f t="shared" si="672"/>
        <v>1.2029349239182781E-2</v>
      </c>
      <c r="W4788" s="13"/>
      <c r="X4788" s="2">
        <v>39574</v>
      </c>
      <c r="Y4788">
        <v>117.3133</v>
      </c>
      <c r="AA4788" s="2">
        <v>39574</v>
      </c>
      <c r="AB4788">
        <v>1555.96</v>
      </c>
      <c r="AC4788">
        <f t="shared" si="673"/>
        <v>6.4684726642345591E-3</v>
      </c>
      <c r="AD4788">
        <f t="shared" si="668"/>
        <v>6.390072664234559E-3</v>
      </c>
      <c r="AE4788">
        <f>Sheet2!$B$17+Sheet2!$B$18*'Portfolio allocation'!K4788</f>
        <v>6.8158718488578818E-3</v>
      </c>
      <c r="AF4788">
        <f t="shared" si="674"/>
        <v>-4.2579918462332285E-4</v>
      </c>
      <c r="AH4788" s="2">
        <v>39574</v>
      </c>
      <c r="AI4788">
        <v>3.9220000000000002</v>
      </c>
      <c r="AJ4788">
        <v>1.96</v>
      </c>
      <c r="AK4788">
        <v>1.55545</v>
      </c>
      <c r="AR4788" s="3"/>
    </row>
    <row r="4789" spans="1:44" hidden="1" outlineLevel="1" x14ac:dyDescent="0.2">
      <c r="A4789" s="2">
        <v>39575</v>
      </c>
      <c r="B4789">
        <v>19.73</v>
      </c>
      <c r="E4789" s="2">
        <v>39575</v>
      </c>
      <c r="F4789">
        <v>1392.57</v>
      </c>
      <c r="G4789">
        <f t="shared" si="669"/>
        <v>-1.8113745011492988E-2</v>
      </c>
      <c r="H4789" s="2">
        <v>39575</v>
      </c>
      <c r="I4789">
        <v>2202.77</v>
      </c>
      <c r="J4789">
        <f t="shared" si="670"/>
        <v>-1.7703692803025195E-2</v>
      </c>
      <c r="K4789">
        <f t="shared" si="666"/>
        <v>-1.7782092803025194E-2</v>
      </c>
      <c r="L4789">
        <v>3.6359061763142739E-3</v>
      </c>
      <c r="N4789" s="2">
        <v>39575</v>
      </c>
      <c r="O4789">
        <v>29.21</v>
      </c>
      <c r="Q4789" s="2">
        <v>39575</v>
      </c>
      <c r="R4789">
        <v>35320.35</v>
      </c>
      <c r="S4789" s="8">
        <f t="shared" si="671"/>
        <v>-1.6498546760129962E-2</v>
      </c>
      <c r="T4789" s="9">
        <f t="shared" si="667"/>
        <v>-1.6576946760129961E-2</v>
      </c>
      <c r="U4789" s="3">
        <f>Sheet1!$B$17+Sheet1!$B$18*'Portfolio allocation'!K4789</f>
        <v>-1.9912268637437617E-2</v>
      </c>
      <c r="V4789" s="13">
        <f t="shared" si="672"/>
        <v>3.3353218773076558E-3</v>
      </c>
      <c r="W4789" s="13"/>
      <c r="X4789" s="2">
        <v>39575</v>
      </c>
      <c r="Y4789">
        <v>118.5741</v>
      </c>
      <c r="AA4789" s="2">
        <v>39575</v>
      </c>
      <c r="AB4789">
        <v>1579.02</v>
      </c>
      <c r="AC4789">
        <f t="shared" si="673"/>
        <v>1.4820432401861261E-2</v>
      </c>
      <c r="AD4789">
        <f t="shared" si="668"/>
        <v>1.474283240186126E-2</v>
      </c>
      <c r="AE4789">
        <f>Sheet2!$B$17+Sheet2!$B$18*'Portfolio allocation'!K4789</f>
        <v>-1.5758903571303266E-2</v>
      </c>
      <c r="AF4789">
        <f t="shared" si="674"/>
        <v>3.0501735973164527E-2</v>
      </c>
      <c r="AH4789" s="2">
        <v>39575</v>
      </c>
      <c r="AI4789">
        <v>3.8530000000000002</v>
      </c>
      <c r="AJ4789">
        <v>1.94</v>
      </c>
      <c r="AK4789">
        <v>1.5398000000000001</v>
      </c>
      <c r="AR4789" s="3"/>
    </row>
    <row r="4790" spans="1:44" hidden="1" outlineLevel="1" x14ac:dyDescent="0.2">
      <c r="A4790" s="2">
        <v>39576</v>
      </c>
      <c r="B4790">
        <v>19.399999999999999</v>
      </c>
      <c r="E4790" s="2">
        <v>39576</v>
      </c>
      <c r="F4790">
        <v>1397.68</v>
      </c>
      <c r="G4790">
        <f t="shared" si="669"/>
        <v>3.6694744249841094E-3</v>
      </c>
      <c r="H4790" s="2">
        <v>39576</v>
      </c>
      <c r="I4790">
        <v>2210.9499999999998</v>
      </c>
      <c r="J4790">
        <f t="shared" si="670"/>
        <v>3.713506176314274E-3</v>
      </c>
      <c r="K4790">
        <f t="shared" si="666"/>
        <v>3.6359061763142739E-3</v>
      </c>
      <c r="L4790">
        <v>-6.5939603247472623E-3</v>
      </c>
      <c r="N4790" s="2">
        <v>39576</v>
      </c>
      <c r="O4790">
        <v>29.27</v>
      </c>
      <c r="Q4790" s="2">
        <v>39576</v>
      </c>
      <c r="R4790">
        <v>35392.9</v>
      </c>
      <c r="S4790" s="8">
        <f t="shared" si="671"/>
        <v>2.0540566557241124E-3</v>
      </c>
      <c r="T4790" s="9">
        <f t="shared" si="667"/>
        <v>1.9764566557241123E-3</v>
      </c>
      <c r="U4790" s="3">
        <f>Sheet1!$B$17+Sheet1!$B$18*'Portfolio allocation'!K4790</f>
        <v>4.659002595938792E-3</v>
      </c>
      <c r="V4790" s="13">
        <f t="shared" si="672"/>
        <v>-2.6825459402146797E-3</v>
      </c>
      <c r="W4790" s="13"/>
      <c r="X4790" s="2">
        <v>39576</v>
      </c>
      <c r="Y4790">
        <v>119.31910000000001</v>
      </c>
      <c r="AA4790" s="2">
        <v>39576</v>
      </c>
      <c r="AB4790">
        <v>1588.94</v>
      </c>
      <c r="AC4790">
        <f t="shared" si="673"/>
        <v>6.2823776772935602E-3</v>
      </c>
      <c r="AD4790">
        <f t="shared" si="668"/>
        <v>6.2059776772935603E-3</v>
      </c>
      <c r="AE4790">
        <f>Sheet2!$B$17+Sheet2!$B$18*'Portfolio allocation'!K4790</f>
        <v>3.2865275436990229E-3</v>
      </c>
      <c r="AF4790">
        <f t="shared" si="674"/>
        <v>2.9194501335945374E-3</v>
      </c>
      <c r="AH4790" s="2">
        <v>39576</v>
      </c>
      <c r="AI4790">
        <v>3.782</v>
      </c>
      <c r="AJ4790">
        <v>1.91</v>
      </c>
      <c r="AK4790">
        <v>1.5420499999999999</v>
      </c>
      <c r="AR4790" s="3"/>
    </row>
    <row r="4791" spans="1:44" hidden="1" outlineLevel="1" x14ac:dyDescent="0.2">
      <c r="A4791" s="2">
        <v>39577</v>
      </c>
      <c r="B4791">
        <v>19.41</v>
      </c>
      <c r="E4791" s="2">
        <v>39577</v>
      </c>
      <c r="F4791">
        <v>1388.28</v>
      </c>
      <c r="G4791">
        <f t="shared" si="669"/>
        <v>-6.7254307137543101E-3</v>
      </c>
      <c r="H4791" s="2">
        <v>39577</v>
      </c>
      <c r="I4791">
        <v>2196.54</v>
      </c>
      <c r="J4791">
        <f t="shared" si="670"/>
        <v>-6.5175603247472624E-3</v>
      </c>
      <c r="K4791">
        <f t="shared" si="666"/>
        <v>-6.5939603247472623E-3</v>
      </c>
      <c r="L4791">
        <v>1.0972795553006096E-2</v>
      </c>
      <c r="N4791" s="2">
        <v>39577</v>
      </c>
      <c r="O4791">
        <v>29.39</v>
      </c>
      <c r="Q4791" s="2">
        <v>39577</v>
      </c>
      <c r="R4791">
        <v>35538.019999999997</v>
      </c>
      <c r="S4791" s="8">
        <f t="shared" si="671"/>
        <v>4.1002573962574118E-3</v>
      </c>
      <c r="T4791" s="9">
        <f t="shared" si="667"/>
        <v>4.0238573962574119E-3</v>
      </c>
      <c r="U4791" s="3">
        <f>Sheet1!$B$17+Sheet1!$B$18*'Portfolio allocation'!K4791</f>
        <v>-7.0769595133733567E-3</v>
      </c>
      <c r="V4791" s="13">
        <f t="shared" si="672"/>
        <v>1.1100816909630769E-2</v>
      </c>
      <c r="W4791" s="13"/>
      <c r="X4791" s="2">
        <v>39577</v>
      </c>
      <c r="Y4791">
        <v>118.49769999999999</v>
      </c>
      <c r="AA4791" s="2">
        <v>39577</v>
      </c>
      <c r="AB4791">
        <v>1578</v>
      </c>
      <c r="AC4791">
        <f t="shared" si="673"/>
        <v>-6.8850932067919812E-3</v>
      </c>
      <c r="AD4791">
        <f t="shared" si="668"/>
        <v>-6.9614932067919811E-3</v>
      </c>
      <c r="AE4791">
        <f>Sheet2!$B$17+Sheet2!$B$18*'Portfolio allocation'!K4791</f>
        <v>-5.8101307365436257E-3</v>
      </c>
      <c r="AF4791">
        <f t="shared" si="674"/>
        <v>-1.1513624702483554E-3</v>
      </c>
      <c r="AH4791" s="2">
        <v>39577</v>
      </c>
      <c r="AI4791">
        <v>3.7770000000000001</v>
      </c>
      <c r="AJ4791">
        <v>1.91</v>
      </c>
      <c r="AK4791">
        <v>1.54325</v>
      </c>
      <c r="AR4791" s="3"/>
    </row>
    <row r="4792" spans="1:44" hidden="1" outlineLevel="1" x14ac:dyDescent="0.2">
      <c r="A4792" s="2">
        <v>39580</v>
      </c>
      <c r="B4792">
        <v>17.79</v>
      </c>
      <c r="E4792" s="2">
        <v>39580</v>
      </c>
      <c r="F4792">
        <v>1403.58</v>
      </c>
      <c r="G4792">
        <f t="shared" si="669"/>
        <v>1.102083153254374E-2</v>
      </c>
      <c r="H4792" s="2">
        <v>39580</v>
      </c>
      <c r="I4792">
        <v>2220.81</v>
      </c>
      <c r="J4792">
        <f t="shared" si="670"/>
        <v>1.1049195553006097E-2</v>
      </c>
      <c r="K4792">
        <f t="shared" si="666"/>
        <v>1.0972795553006096E-2</v>
      </c>
      <c r="L4792">
        <v>-2.380001548984074E-4</v>
      </c>
      <c r="N4792" s="2">
        <v>39580</v>
      </c>
      <c r="O4792">
        <v>29.99</v>
      </c>
      <c r="Q4792" s="2">
        <v>39580</v>
      </c>
      <c r="R4792">
        <v>36263.519999999997</v>
      </c>
      <c r="S4792" s="8">
        <f t="shared" si="671"/>
        <v>2.0414755802377282E-2</v>
      </c>
      <c r="T4792" s="9">
        <f t="shared" si="667"/>
        <v>2.0338355802377282E-2</v>
      </c>
      <c r="U4792" s="3">
        <f>Sheet1!$B$17+Sheet1!$B$18*'Portfolio allocation'!K4792</f>
        <v>1.3076068030383615E-2</v>
      </c>
      <c r="V4792" s="13">
        <f t="shared" si="672"/>
        <v>7.2622877719936661E-3</v>
      </c>
      <c r="W4792" s="13"/>
      <c r="X4792" s="2">
        <v>39580</v>
      </c>
      <c r="Y4792">
        <v>119.62479999999999</v>
      </c>
      <c r="AA4792" s="2">
        <v>39580</v>
      </c>
      <c r="AB4792">
        <v>1593.01</v>
      </c>
      <c r="AC4792">
        <f t="shared" si="673"/>
        <v>9.5120405576678557E-3</v>
      </c>
      <c r="AD4792">
        <f t="shared" si="668"/>
        <v>9.4316405576678562E-3</v>
      </c>
      <c r="AE4792">
        <f>Sheet2!$B$17+Sheet2!$B$18*'Portfolio allocation'!K4792</f>
        <v>9.8106767584304547E-3</v>
      </c>
      <c r="AF4792">
        <f t="shared" si="674"/>
        <v>-3.7903620076259852E-4</v>
      </c>
      <c r="AH4792" s="2">
        <v>39580</v>
      </c>
      <c r="AI4792">
        <v>3.8010000000000002</v>
      </c>
      <c r="AJ4792">
        <v>2.0099999999999998</v>
      </c>
      <c r="AK4792">
        <v>1.5501499999999999</v>
      </c>
      <c r="AR4792" s="3"/>
    </row>
    <row r="4793" spans="1:44" hidden="1" outlineLevel="1" x14ac:dyDescent="0.2">
      <c r="A4793" s="2">
        <v>39581</v>
      </c>
      <c r="B4793">
        <v>17.98</v>
      </c>
      <c r="E4793" s="2">
        <v>39581</v>
      </c>
      <c r="F4793">
        <v>1403.04</v>
      </c>
      <c r="G4793">
        <f t="shared" si="669"/>
        <v>-3.847304749283742E-4</v>
      </c>
      <c r="H4793" s="2">
        <v>39581</v>
      </c>
      <c r="I4793">
        <v>2220.46</v>
      </c>
      <c r="J4793">
        <f t="shared" si="670"/>
        <v>-1.576001548984074E-4</v>
      </c>
      <c r="K4793">
        <f t="shared" si="666"/>
        <v>-2.380001548984074E-4</v>
      </c>
      <c r="L4793">
        <v>4.0961141961574684E-3</v>
      </c>
      <c r="N4793" s="2">
        <v>39581</v>
      </c>
      <c r="O4793">
        <v>29.78</v>
      </c>
      <c r="Q4793" s="2">
        <v>39581</v>
      </c>
      <c r="R4793">
        <v>36142.61</v>
      </c>
      <c r="S4793" s="8">
        <f t="shared" si="671"/>
        <v>-3.3342047324693702E-3</v>
      </c>
      <c r="T4793" s="9">
        <f t="shared" si="667"/>
        <v>-3.4146047324693702E-3</v>
      </c>
      <c r="U4793" s="3">
        <f>Sheet1!$B$17+Sheet1!$B$18*'Portfolio allocation'!K4793</f>
        <v>2.1475907492913437E-4</v>
      </c>
      <c r="V4793" s="13">
        <f t="shared" si="672"/>
        <v>-3.6293638073985044E-3</v>
      </c>
      <c r="W4793" s="13"/>
      <c r="X4793" s="2">
        <v>39581</v>
      </c>
      <c r="Y4793">
        <v>120.90470000000001</v>
      </c>
      <c r="AA4793" s="2">
        <v>39581</v>
      </c>
      <c r="AB4793">
        <v>1610.06</v>
      </c>
      <c r="AC4793">
        <f t="shared" si="673"/>
        <v>1.0703008769562095E-2</v>
      </c>
      <c r="AD4793">
        <f t="shared" si="668"/>
        <v>1.0619808769562094E-2</v>
      </c>
      <c r="AE4793">
        <f>Sheet2!$B$17+Sheet2!$B$18*'Portfolio allocation'!K4793</f>
        <v>-1.5824879830441389E-4</v>
      </c>
      <c r="AF4793">
        <f t="shared" si="674"/>
        <v>1.0778057567866508E-2</v>
      </c>
      <c r="AH4793" s="2">
        <v>39581</v>
      </c>
      <c r="AI4793">
        <v>3.9169999999999998</v>
      </c>
      <c r="AJ4793">
        <v>2.08</v>
      </c>
      <c r="AK4793">
        <v>1.5485</v>
      </c>
      <c r="AR4793" s="3"/>
    </row>
    <row r="4794" spans="1:44" hidden="1" outlineLevel="1" x14ac:dyDescent="0.2">
      <c r="A4794" s="2">
        <v>39582</v>
      </c>
      <c r="B4794">
        <v>17.66</v>
      </c>
      <c r="E4794" s="2">
        <v>39582</v>
      </c>
      <c r="F4794">
        <v>1408.66</v>
      </c>
      <c r="G4794">
        <f t="shared" si="669"/>
        <v>4.0055878663474154E-3</v>
      </c>
      <c r="H4794" s="2">
        <v>39582</v>
      </c>
      <c r="I4794">
        <v>2229.7399999999998</v>
      </c>
      <c r="J4794">
        <f t="shared" si="670"/>
        <v>4.1793141961574687E-3</v>
      </c>
      <c r="K4794">
        <f t="shared" si="666"/>
        <v>4.0961141961574684E-3</v>
      </c>
      <c r="L4794">
        <v>1.068815644155839E-2</v>
      </c>
      <c r="N4794" s="2">
        <v>39582</v>
      </c>
      <c r="O4794">
        <v>29.93</v>
      </c>
      <c r="Q4794" s="2">
        <v>39582</v>
      </c>
      <c r="R4794">
        <v>36324.65</v>
      </c>
      <c r="S4794" s="8">
        <f t="shared" si="671"/>
        <v>5.0367142826708289E-3</v>
      </c>
      <c r="T4794" s="9">
        <f t="shared" si="667"/>
        <v>4.9535142826708286E-3</v>
      </c>
      <c r="U4794" s="3">
        <f>Sheet1!$B$17+Sheet1!$B$18*'Portfolio allocation'!K4794</f>
        <v>5.1869648995251441E-3</v>
      </c>
      <c r="V4794" s="13">
        <f t="shared" si="672"/>
        <v>-2.3345061685431552E-4</v>
      </c>
      <c r="W4794" s="13"/>
      <c r="X4794" s="2">
        <v>39582</v>
      </c>
      <c r="Y4794">
        <v>121.8026</v>
      </c>
      <c r="AA4794" s="2">
        <v>39582</v>
      </c>
      <c r="AB4794">
        <v>1622.01</v>
      </c>
      <c r="AC4794">
        <f t="shared" si="673"/>
        <v>7.42208364905661E-3</v>
      </c>
      <c r="AD4794">
        <f t="shared" si="668"/>
        <v>7.3376836490566099E-3</v>
      </c>
      <c r="AE4794">
        <f>Sheet2!$B$17+Sheet2!$B$18*'Portfolio allocation'!K4794</f>
        <v>3.6957562559120569E-3</v>
      </c>
      <c r="AF4794">
        <f t="shared" si="674"/>
        <v>3.641927393144553E-3</v>
      </c>
      <c r="AH4794" s="2">
        <v>39582</v>
      </c>
      <c r="AI4794">
        <v>3.9129999999999998</v>
      </c>
      <c r="AJ4794">
        <v>2.11</v>
      </c>
      <c r="AK4794">
        <v>1.54575</v>
      </c>
      <c r="AR4794" s="3"/>
    </row>
    <row r="4795" spans="1:44" hidden="1" outlineLevel="1" x14ac:dyDescent="0.2">
      <c r="A4795" s="2">
        <v>39583</v>
      </c>
      <c r="B4795">
        <v>16.3</v>
      </c>
      <c r="E4795" s="2">
        <v>39583</v>
      </c>
      <c r="F4795">
        <v>1423.57</v>
      </c>
      <c r="G4795">
        <f t="shared" si="669"/>
        <v>1.0584527139267053E-2</v>
      </c>
      <c r="H4795" s="2">
        <v>39583</v>
      </c>
      <c r="I4795">
        <v>2253.7600000000002</v>
      </c>
      <c r="J4795">
        <f t="shared" si="670"/>
        <v>1.077255644155839E-2</v>
      </c>
      <c r="K4795">
        <f t="shared" si="666"/>
        <v>1.068815644155839E-2</v>
      </c>
      <c r="L4795">
        <v>1.1902275166832453E-3</v>
      </c>
      <c r="N4795" s="2">
        <v>39583</v>
      </c>
      <c r="O4795">
        <v>30.450099999999999</v>
      </c>
      <c r="Q4795" s="2">
        <v>39583</v>
      </c>
      <c r="R4795">
        <v>36955.86</v>
      </c>
      <c r="S4795" s="8">
        <f t="shared" si="671"/>
        <v>1.7376905214502969E-2</v>
      </c>
      <c r="T4795" s="9">
        <f t="shared" si="667"/>
        <v>1.7292505214502971E-2</v>
      </c>
      <c r="U4795" s="3">
        <f>Sheet1!$B$17+Sheet1!$B$18*'Portfolio allocation'!K4795</f>
        <v>1.2749522828016417E-2</v>
      </c>
      <c r="V4795" s="13">
        <f t="shared" si="672"/>
        <v>4.5429823864865538E-3</v>
      </c>
      <c r="W4795" s="13"/>
      <c r="X4795" s="2">
        <v>39583</v>
      </c>
      <c r="Y4795">
        <v>122.7004</v>
      </c>
      <c r="AA4795" s="2">
        <v>39583</v>
      </c>
      <c r="AB4795">
        <v>1633.97</v>
      </c>
      <c r="AC4795">
        <f t="shared" si="673"/>
        <v>7.3735673639496735E-3</v>
      </c>
      <c r="AD4795">
        <f t="shared" si="668"/>
        <v>7.2903673639496732E-3</v>
      </c>
      <c r="AE4795">
        <f>Sheet2!$B$17+Sheet2!$B$18*'Portfolio allocation'!K4795</f>
        <v>9.5575683987306464E-3</v>
      </c>
      <c r="AF4795">
        <f t="shared" si="674"/>
        <v>-2.2672010347809732E-3</v>
      </c>
      <c r="AH4795" s="2">
        <v>39583</v>
      </c>
      <c r="AI4795">
        <v>3.8180000000000001</v>
      </c>
      <c r="AJ4795">
        <v>2.08</v>
      </c>
      <c r="AK4795">
        <v>1.54775</v>
      </c>
      <c r="AR4795" s="3"/>
    </row>
    <row r="4796" spans="1:44" hidden="1" outlineLevel="1" x14ac:dyDescent="0.2">
      <c r="A4796" s="2">
        <v>39584</v>
      </c>
      <c r="B4796">
        <v>16.47</v>
      </c>
      <c r="E4796" s="2">
        <v>39584</v>
      </c>
      <c r="F4796">
        <v>1425.35</v>
      </c>
      <c r="G4796">
        <f t="shared" si="669"/>
        <v>1.2503775718790688E-3</v>
      </c>
      <c r="H4796" s="2">
        <v>39584</v>
      </c>
      <c r="I4796">
        <v>2256.63</v>
      </c>
      <c r="J4796">
        <f t="shared" si="670"/>
        <v>1.2734275166832454E-3</v>
      </c>
      <c r="K4796">
        <f t="shared" si="666"/>
        <v>1.1902275166832453E-3</v>
      </c>
      <c r="L4796">
        <v>8.5142257791477919E-4</v>
      </c>
      <c r="N4796" s="2">
        <v>39584</v>
      </c>
      <c r="O4796">
        <v>29.99</v>
      </c>
      <c r="Q4796" s="2">
        <v>39584</v>
      </c>
      <c r="R4796">
        <v>36397.46</v>
      </c>
      <c r="S4796" s="8">
        <f t="shared" si="671"/>
        <v>-1.5109917615230728E-2</v>
      </c>
      <c r="T4796" s="9">
        <f t="shared" si="667"/>
        <v>-1.5193117615230728E-2</v>
      </c>
      <c r="U4796" s="3">
        <f>Sheet1!$B$17+Sheet1!$B$18*'Portfolio allocation'!K4796</f>
        <v>1.8532580558702902E-3</v>
      </c>
      <c r="V4796" s="13">
        <f t="shared" si="672"/>
        <v>-1.7046375671101018E-2</v>
      </c>
      <c r="W4796" s="13"/>
      <c r="X4796" s="2">
        <v>39584</v>
      </c>
      <c r="Y4796">
        <v>122.0891</v>
      </c>
      <c r="AA4796" s="2">
        <v>39584</v>
      </c>
      <c r="AB4796">
        <v>1625.83</v>
      </c>
      <c r="AC4796">
        <f t="shared" si="673"/>
        <v>-4.9817316107395593E-3</v>
      </c>
      <c r="AD4796">
        <f t="shared" si="668"/>
        <v>-5.0653316107395589E-3</v>
      </c>
      <c r="AE4796">
        <f>Sheet2!$B$17+Sheet2!$B$18*'Portfolio allocation'!K4796</f>
        <v>1.1117676846493715E-3</v>
      </c>
      <c r="AF4796">
        <f t="shared" si="674"/>
        <v>-6.1770992953889305E-3</v>
      </c>
      <c r="AH4796" s="2">
        <v>39584</v>
      </c>
      <c r="AI4796">
        <v>3.85</v>
      </c>
      <c r="AJ4796">
        <v>2.09</v>
      </c>
      <c r="AK4796">
        <v>1.5551999999999999</v>
      </c>
      <c r="AR4796" s="3"/>
    </row>
    <row r="4797" spans="1:44" hidden="1" outlineLevel="1" x14ac:dyDescent="0.2">
      <c r="A4797" s="2">
        <v>39587</v>
      </c>
      <c r="B4797">
        <v>17.010000000000002</v>
      </c>
      <c r="E4797" s="2">
        <v>39587</v>
      </c>
      <c r="F4797">
        <v>1426.63</v>
      </c>
      <c r="G4797">
        <f t="shared" si="669"/>
        <v>8.9802504647984449E-4</v>
      </c>
      <c r="H4797" s="2">
        <v>39587</v>
      </c>
      <c r="I4797">
        <v>2258.7399999999998</v>
      </c>
      <c r="J4797">
        <f t="shared" si="670"/>
        <v>9.3502257791477916E-4</v>
      </c>
      <c r="K4797">
        <f t="shared" si="666"/>
        <v>8.5142257791477919E-4</v>
      </c>
      <c r="L4797">
        <v>-9.3578825681573437E-3</v>
      </c>
      <c r="N4797" s="2">
        <v>39587</v>
      </c>
      <c r="O4797">
        <v>29.46</v>
      </c>
      <c r="Q4797" s="2">
        <v>39587</v>
      </c>
      <c r="R4797">
        <v>35754.230000000003</v>
      </c>
      <c r="S4797" s="8">
        <f t="shared" si="671"/>
        <v>-1.7672387029204706E-2</v>
      </c>
      <c r="T4797" s="9">
        <f t="shared" si="667"/>
        <v>-1.7755987029204705E-2</v>
      </c>
      <c r="U4797" s="3">
        <f>Sheet1!$B$17+Sheet1!$B$18*'Portfolio allocation'!K4797</f>
        <v>1.4645724436560996E-3</v>
      </c>
      <c r="V4797" s="13">
        <f t="shared" si="672"/>
        <v>-1.9220559472860804E-2</v>
      </c>
      <c r="W4797" s="13"/>
      <c r="X4797" s="2">
        <v>39587</v>
      </c>
      <c r="Y4797">
        <v>120.81870000000001</v>
      </c>
      <c r="AA4797" s="2">
        <v>39587</v>
      </c>
      <c r="AB4797">
        <v>1608.91</v>
      </c>
      <c r="AC4797">
        <f t="shared" si="673"/>
        <v>-1.0406992120947312E-2</v>
      </c>
      <c r="AD4797">
        <f t="shared" si="668"/>
        <v>-1.0489792120947311E-2</v>
      </c>
      <c r="AE4797">
        <f>Sheet2!$B$17+Sheet2!$B$18*'Portfolio allocation'!K4797</f>
        <v>8.1049368940070842E-4</v>
      </c>
      <c r="AF4797">
        <f t="shared" si="674"/>
        <v>-1.130028581034802E-2</v>
      </c>
      <c r="AH4797" s="2">
        <v>39587</v>
      </c>
      <c r="AI4797">
        <v>3.835</v>
      </c>
      <c r="AJ4797">
        <v>2.0699999999999998</v>
      </c>
      <c r="AK4797">
        <v>1.55145</v>
      </c>
      <c r="AR4797" s="3"/>
    </row>
    <row r="4798" spans="1:44" hidden="1" outlineLevel="1" x14ac:dyDescent="0.2">
      <c r="A4798" s="2">
        <v>39588</v>
      </c>
      <c r="B4798">
        <v>17.579999999999998</v>
      </c>
      <c r="E4798" s="2">
        <v>39588</v>
      </c>
      <c r="F4798">
        <v>1413.4</v>
      </c>
      <c r="G4798">
        <f t="shared" si="669"/>
        <v>-9.2736028262409009E-3</v>
      </c>
      <c r="H4798" s="2">
        <v>39588</v>
      </c>
      <c r="I4798">
        <v>2237.79</v>
      </c>
      <c r="J4798">
        <f t="shared" si="670"/>
        <v>-9.2750825681573446E-3</v>
      </c>
      <c r="K4798">
        <f t="shared" si="666"/>
        <v>-9.3578825681573437E-3</v>
      </c>
      <c r="L4798">
        <v>-1.6066520442043236E-2</v>
      </c>
      <c r="N4798" s="2">
        <v>39588</v>
      </c>
      <c r="O4798">
        <v>28.76</v>
      </c>
      <c r="Q4798" s="2">
        <v>39588</v>
      </c>
      <c r="R4798">
        <v>34904.68</v>
      </c>
      <c r="S4798" s="8">
        <f t="shared" si="671"/>
        <v>-2.3760824942950842E-2</v>
      </c>
      <c r="T4798" s="9">
        <f t="shared" si="667"/>
        <v>-2.3843624942950843E-2</v>
      </c>
      <c r="U4798" s="3">
        <f>Sheet1!$B$17+Sheet1!$B$18*'Portfolio allocation'!K4798</f>
        <v>-1.0247801158118163E-2</v>
      </c>
      <c r="V4798" s="13">
        <f t="shared" si="672"/>
        <v>-1.359582378483268E-2</v>
      </c>
      <c r="W4798" s="13"/>
      <c r="X4798" s="2">
        <v>39588</v>
      </c>
      <c r="Y4798">
        <v>119.5675</v>
      </c>
      <c r="AA4798" s="2">
        <v>39588</v>
      </c>
      <c r="AB4798">
        <v>1592.25</v>
      </c>
      <c r="AC4798">
        <f t="shared" si="673"/>
        <v>-1.0354836504217202E-2</v>
      </c>
      <c r="AD4798">
        <f t="shared" si="668"/>
        <v>-1.0436836504217202E-2</v>
      </c>
      <c r="AE4798">
        <f>Sheet2!$B$17+Sheet2!$B$18*'Portfolio allocation'!K4798</f>
        <v>-8.2678809094177443E-3</v>
      </c>
      <c r="AF4798">
        <f t="shared" si="674"/>
        <v>-2.1689555947994581E-3</v>
      </c>
      <c r="AH4798" s="2">
        <v>39588</v>
      </c>
      <c r="AI4798">
        <v>3.778</v>
      </c>
      <c r="AJ4798">
        <v>2.0499999999999998</v>
      </c>
      <c r="AK4798">
        <v>1.56375</v>
      </c>
      <c r="AR4798" s="3"/>
    </row>
    <row r="4799" spans="1:44" hidden="1" outlineLevel="1" x14ac:dyDescent="0.2">
      <c r="A4799" s="2">
        <v>39589</v>
      </c>
      <c r="B4799">
        <v>18.59</v>
      </c>
      <c r="E4799" s="2">
        <v>39589</v>
      </c>
      <c r="F4799">
        <v>1390.71</v>
      </c>
      <c r="G4799">
        <f t="shared" si="669"/>
        <v>-1.6053488043016872E-2</v>
      </c>
      <c r="H4799" s="2">
        <v>39589</v>
      </c>
      <c r="I4799">
        <v>2202.02</v>
      </c>
      <c r="J4799">
        <f t="shared" si="670"/>
        <v>-1.5984520442043237E-2</v>
      </c>
      <c r="K4799">
        <f t="shared" si="666"/>
        <v>-1.6066520442043236E-2</v>
      </c>
      <c r="L4799">
        <v>2.7237140189461601E-3</v>
      </c>
      <c r="N4799" s="2">
        <v>39589</v>
      </c>
      <c r="O4799">
        <v>28.25</v>
      </c>
      <c r="Q4799" s="2">
        <v>39589</v>
      </c>
      <c r="R4799">
        <v>34285.72</v>
      </c>
      <c r="S4799" s="8">
        <f t="shared" si="671"/>
        <v>-1.7732865621458149E-2</v>
      </c>
      <c r="T4799" s="9">
        <f t="shared" si="667"/>
        <v>-1.7814865621458148E-2</v>
      </c>
      <c r="U4799" s="3">
        <f>Sheet1!$B$17+Sheet1!$B$18*'Portfolio allocation'!K4799</f>
        <v>-1.7944120546533576E-2</v>
      </c>
      <c r="V4799" s="13">
        <f t="shared" si="672"/>
        <v>1.2925492507542824E-4</v>
      </c>
      <c r="W4799" s="13"/>
      <c r="X4799" s="2">
        <v>39589</v>
      </c>
      <c r="Y4799">
        <v>118.0774</v>
      </c>
      <c r="AA4799" s="2">
        <v>39589</v>
      </c>
      <c r="AB4799">
        <v>1572.41</v>
      </c>
      <c r="AC4799">
        <f t="shared" si="673"/>
        <v>-1.2460354843774502E-2</v>
      </c>
      <c r="AD4799">
        <f t="shared" si="668"/>
        <v>-1.2543154843774501E-2</v>
      </c>
      <c r="AE4799">
        <f>Sheet2!$B$17+Sheet2!$B$18*'Portfolio allocation'!K4799</f>
        <v>-1.4233372859708684E-2</v>
      </c>
      <c r="AF4799">
        <f t="shared" si="674"/>
        <v>1.6902180159341831E-3</v>
      </c>
      <c r="AH4799" s="2">
        <v>39589</v>
      </c>
      <c r="AI4799">
        <v>3.8119999999999998</v>
      </c>
      <c r="AJ4799">
        <v>2.0699999999999998</v>
      </c>
      <c r="AK4799">
        <v>1.5767500000000001</v>
      </c>
      <c r="AR4799" s="3"/>
    </row>
    <row r="4800" spans="1:44" hidden="1" outlineLevel="1" x14ac:dyDescent="0.2">
      <c r="A4800" s="2">
        <v>39590</v>
      </c>
      <c r="B4800">
        <v>18.05</v>
      </c>
      <c r="E4800" s="2">
        <v>39590</v>
      </c>
      <c r="F4800">
        <v>1394.35</v>
      </c>
      <c r="G4800">
        <f t="shared" si="669"/>
        <v>2.6173681069381338E-3</v>
      </c>
      <c r="H4800" s="2">
        <v>39590</v>
      </c>
      <c r="I4800">
        <v>2208.1999999999998</v>
      </c>
      <c r="J4800">
        <f t="shared" si="670"/>
        <v>2.8065140189461601E-3</v>
      </c>
      <c r="K4800">
        <f t="shared" si="666"/>
        <v>2.7237140189461601E-3</v>
      </c>
      <c r="L4800">
        <v>-1.3286797029254473E-2</v>
      </c>
      <c r="N4800" s="2">
        <v>39590</v>
      </c>
      <c r="O4800">
        <v>28.47</v>
      </c>
      <c r="Q4800" s="2">
        <v>39590</v>
      </c>
      <c r="R4800">
        <v>34552.71</v>
      </c>
      <c r="S4800" s="8">
        <f t="shared" si="671"/>
        <v>7.7872070354654266E-3</v>
      </c>
      <c r="T4800" s="9">
        <f t="shared" si="667"/>
        <v>7.7044070354654265E-3</v>
      </c>
      <c r="U4800" s="3">
        <f>Sheet1!$B$17+Sheet1!$B$18*'Portfolio allocation'!K4800</f>
        <v>3.6125126349825076E-3</v>
      </c>
      <c r="V4800" s="13">
        <f t="shared" si="672"/>
        <v>4.091894400482919E-3</v>
      </c>
      <c r="W4800" s="13"/>
      <c r="X4800" s="2">
        <v>39590</v>
      </c>
      <c r="Y4800">
        <v>119.10899999999999</v>
      </c>
      <c r="AA4800" s="2">
        <v>39590</v>
      </c>
      <c r="AB4800">
        <v>1586.14</v>
      </c>
      <c r="AC4800">
        <f t="shared" si="673"/>
        <v>8.7318193092131846E-3</v>
      </c>
      <c r="AD4800">
        <f t="shared" si="668"/>
        <v>8.6458193092131853E-3</v>
      </c>
      <c r="AE4800">
        <f>Sheet2!$B$17+Sheet2!$B$18*'Portfolio allocation'!K4800</f>
        <v>2.4753830052405791E-3</v>
      </c>
      <c r="AF4800">
        <f t="shared" si="674"/>
        <v>6.1704363039726063E-3</v>
      </c>
      <c r="AH4800" s="2">
        <v>39590</v>
      </c>
      <c r="AI4800">
        <v>3.915</v>
      </c>
      <c r="AJ4800">
        <v>2.15</v>
      </c>
      <c r="AK4800">
        <v>1.57155</v>
      </c>
      <c r="AR4800" s="3"/>
    </row>
    <row r="4801" spans="1:44" hidden="1" outlineLevel="1" x14ac:dyDescent="0.2">
      <c r="A4801" s="2">
        <v>39591</v>
      </c>
      <c r="B4801">
        <v>19.55</v>
      </c>
      <c r="E4801" s="2">
        <v>39591</v>
      </c>
      <c r="F4801">
        <v>1375.93</v>
      </c>
      <c r="G4801">
        <f t="shared" si="669"/>
        <v>-1.3210456485100441E-2</v>
      </c>
      <c r="H4801" s="2">
        <v>39591</v>
      </c>
      <c r="I4801">
        <v>2179.0500000000002</v>
      </c>
      <c r="J4801">
        <f t="shared" si="670"/>
        <v>-1.3200797029254474E-2</v>
      </c>
      <c r="K4801">
        <f t="shared" si="666"/>
        <v>-1.3286797029254473E-2</v>
      </c>
      <c r="L4801">
        <v>-8.4399999999999992E-5</v>
      </c>
      <c r="N4801" s="2">
        <v>39591</v>
      </c>
      <c r="O4801">
        <v>28.05</v>
      </c>
      <c r="Q4801" s="2">
        <v>39591</v>
      </c>
      <c r="R4801">
        <v>34042.97</v>
      </c>
      <c r="S4801" s="8">
        <f t="shared" si="671"/>
        <v>-1.4752533158759462E-2</v>
      </c>
      <c r="T4801" s="9">
        <f t="shared" si="667"/>
        <v>-1.4838533158759461E-2</v>
      </c>
      <c r="U4801" s="3">
        <f>Sheet1!$B$17+Sheet1!$B$18*'Portfolio allocation'!K4801</f>
        <v>-1.4755151399822662E-2</v>
      </c>
      <c r="V4801" s="13">
        <f t="shared" si="672"/>
        <v>-8.338175893679925E-5</v>
      </c>
      <c r="W4801" s="13"/>
      <c r="X4801" s="2">
        <v>39591</v>
      </c>
      <c r="Y4801">
        <v>118.6314</v>
      </c>
      <c r="AA4801" s="2">
        <v>39591</v>
      </c>
      <c r="AB4801">
        <v>1579.78</v>
      </c>
      <c r="AC4801">
        <f t="shared" si="673"/>
        <v>-4.0097343235780958E-3</v>
      </c>
      <c r="AD4801">
        <f t="shared" si="668"/>
        <v>-4.0941343235780959E-3</v>
      </c>
      <c r="AE4801">
        <f>Sheet2!$B$17+Sheet2!$B$18*'Portfolio allocation'!K4801</f>
        <v>-1.1761571883898751E-2</v>
      </c>
      <c r="AF4801">
        <f t="shared" si="674"/>
        <v>7.6674375603206554E-3</v>
      </c>
      <c r="AH4801" s="2">
        <v>39591</v>
      </c>
      <c r="AI4801">
        <v>3.8540000000000001</v>
      </c>
      <c r="AJ4801">
        <v>2.11</v>
      </c>
      <c r="AK4801">
        <v>1.5768500000000001</v>
      </c>
      <c r="AR4801" s="3"/>
    </row>
    <row r="4802" spans="1:44" hidden="1" outlineLevel="1" x14ac:dyDescent="0.2">
      <c r="A4802" s="2">
        <v>39594</v>
      </c>
      <c r="B4802">
        <v>19.55</v>
      </c>
      <c r="E4802" s="2">
        <v>39594</v>
      </c>
      <c r="F4802">
        <v>1375.93</v>
      </c>
      <c r="G4802">
        <f t="shared" si="669"/>
        <v>0</v>
      </c>
      <c r="H4802" s="2">
        <v>39594</v>
      </c>
      <c r="I4802">
        <v>2179.0500000000002</v>
      </c>
      <c r="J4802">
        <f t="shared" si="670"/>
        <v>0</v>
      </c>
      <c r="K4802">
        <f t="shared" si="666"/>
        <v>-8.4399999999999992E-5</v>
      </c>
      <c r="L4802">
        <v>6.7672096464055208E-3</v>
      </c>
      <c r="N4802" s="2">
        <v>39594</v>
      </c>
      <c r="O4802">
        <v>28.05</v>
      </c>
      <c r="Q4802" s="2">
        <v>39594</v>
      </c>
      <c r="R4802">
        <v>34042.97</v>
      </c>
      <c r="S4802" s="8">
        <f t="shared" si="671"/>
        <v>0</v>
      </c>
      <c r="T4802" s="9">
        <f t="shared" si="667"/>
        <v>-8.4399999999999992E-5</v>
      </c>
      <c r="U4802" s="3">
        <f>Sheet1!$B$17+Sheet1!$B$18*'Portfolio allocation'!K4802</f>
        <v>3.9097306537418352E-4</v>
      </c>
      <c r="V4802" s="13">
        <f t="shared" si="672"/>
        <v>-4.7537306537418351E-4</v>
      </c>
      <c r="W4802" s="13"/>
      <c r="X4802" s="2">
        <v>39594</v>
      </c>
      <c r="Y4802">
        <v>118.6314</v>
      </c>
      <c r="AA4802" s="2">
        <v>39594</v>
      </c>
      <c r="AB4802">
        <v>1579.78</v>
      </c>
      <c r="AC4802">
        <f t="shared" si="673"/>
        <v>0</v>
      </c>
      <c r="AD4802">
        <f t="shared" si="668"/>
        <v>-8.4399999999999992E-5</v>
      </c>
      <c r="AE4802">
        <f>Sheet2!$B$17+Sheet2!$B$18*'Portfolio allocation'!K4802</f>
        <v>-2.1663621874383151E-5</v>
      </c>
      <c r="AF4802">
        <f t="shared" si="674"/>
        <v>-6.273637812561684E-5</v>
      </c>
      <c r="AH4802" s="2">
        <v>39594</v>
      </c>
      <c r="AI4802">
        <v>3.8540000000000001</v>
      </c>
      <c r="AJ4802">
        <v>2.11</v>
      </c>
      <c r="AK4802">
        <v>1.5775999999999999</v>
      </c>
      <c r="AR4802" s="3"/>
    </row>
    <row r="4803" spans="1:44" hidden="1" outlineLevel="1" x14ac:dyDescent="0.2">
      <c r="A4803" s="2">
        <v>39595</v>
      </c>
      <c r="B4803">
        <v>19.64</v>
      </c>
      <c r="E4803" s="2">
        <v>39595</v>
      </c>
      <c r="F4803">
        <v>1385.35</v>
      </c>
      <c r="G4803">
        <f t="shared" si="669"/>
        <v>6.8462785170755325E-3</v>
      </c>
      <c r="H4803" s="2">
        <v>39595</v>
      </c>
      <c r="I4803">
        <v>2193.98</v>
      </c>
      <c r="J4803">
        <f t="shared" si="670"/>
        <v>6.8516096464055209E-3</v>
      </c>
      <c r="K4803">
        <f t="shared" si="666"/>
        <v>6.7672096464055208E-3</v>
      </c>
      <c r="L4803">
        <v>4.0708291415601254E-3</v>
      </c>
      <c r="N4803" s="2">
        <v>39595</v>
      </c>
      <c r="O4803">
        <v>28.44</v>
      </c>
      <c r="Q4803" s="2">
        <v>39595</v>
      </c>
      <c r="R4803">
        <v>34516.300000000003</v>
      </c>
      <c r="S4803" s="8">
        <f t="shared" si="671"/>
        <v>1.3903898514142643E-2</v>
      </c>
      <c r="T4803" s="9">
        <f t="shared" si="667"/>
        <v>1.3819498514142643E-2</v>
      </c>
      <c r="U4803" s="3">
        <f>Sheet1!$B$17+Sheet1!$B$18*'Portfolio allocation'!K4803</f>
        <v>8.251313294610681E-3</v>
      </c>
      <c r="V4803" s="13">
        <f t="shared" si="672"/>
        <v>5.5681852195319619E-3</v>
      </c>
      <c r="W4803" s="13"/>
      <c r="X4803" s="2">
        <v>39595</v>
      </c>
      <c r="Y4803">
        <v>121.61150000000001</v>
      </c>
      <c r="AA4803" s="2">
        <v>39595</v>
      </c>
      <c r="AB4803">
        <v>1619.47</v>
      </c>
      <c r="AC4803">
        <f t="shared" si="673"/>
        <v>2.5123751408423933E-2</v>
      </c>
      <c r="AD4803">
        <f t="shared" si="668"/>
        <v>2.5037751408423934E-2</v>
      </c>
      <c r="AE4803">
        <f>Sheet2!$B$17+Sheet2!$B$18*'Portfolio allocation'!K4803</f>
        <v>6.0709624760808189E-3</v>
      </c>
      <c r="AF4803">
        <f t="shared" si="674"/>
        <v>1.8966788932343114E-2</v>
      </c>
      <c r="AH4803" s="2">
        <v>39595</v>
      </c>
      <c r="AI4803">
        <v>3.9249999999999998</v>
      </c>
      <c r="AJ4803">
        <v>2.15</v>
      </c>
      <c r="AK4803">
        <v>1.5720499999999999</v>
      </c>
      <c r="AR4803" s="3"/>
    </row>
    <row r="4804" spans="1:44" hidden="1" outlineLevel="1" x14ac:dyDescent="0.2">
      <c r="A4804" s="2">
        <v>39596</v>
      </c>
      <c r="B4804">
        <v>19.07</v>
      </c>
      <c r="E4804" s="2">
        <v>39596</v>
      </c>
      <c r="F4804">
        <v>1390.84</v>
      </c>
      <c r="G4804">
        <f t="shared" si="669"/>
        <v>3.9628974627350377E-3</v>
      </c>
      <c r="H4804" s="2">
        <v>39596</v>
      </c>
      <c r="I4804">
        <v>2203.1</v>
      </c>
      <c r="J4804">
        <f t="shared" si="670"/>
        <v>4.1568291415601255E-3</v>
      </c>
      <c r="K4804">
        <f t="shared" ref="K4804:K4867" si="675">J4804-(AJ4803/25000)</f>
        <v>4.0708291415601254E-3</v>
      </c>
      <c r="L4804">
        <v>5.367548436294378E-3</v>
      </c>
      <c r="N4804" s="2">
        <v>39596</v>
      </c>
      <c r="O4804">
        <v>28.18</v>
      </c>
      <c r="Q4804" s="2">
        <v>39596</v>
      </c>
      <c r="R4804">
        <v>34200.75</v>
      </c>
      <c r="S4804" s="8">
        <f t="shared" si="671"/>
        <v>-9.1420575206497823E-3</v>
      </c>
      <c r="T4804" s="9">
        <f t="shared" ref="T4804:T4867" si="676">S4804-(AJ4803/100/250)</f>
        <v>-9.2280575206497815E-3</v>
      </c>
      <c r="U4804" s="3">
        <f>Sheet1!$B$17+Sheet1!$B$18*'Portfolio allocation'!K4804</f>
        <v>5.1579572440825713E-3</v>
      </c>
      <c r="V4804" s="13">
        <f t="shared" si="672"/>
        <v>-1.4386014764732353E-2</v>
      </c>
      <c r="W4804" s="13"/>
      <c r="X4804" s="2">
        <v>39596</v>
      </c>
      <c r="Y4804">
        <v>123.732</v>
      </c>
      <c r="AA4804" s="2">
        <v>39596</v>
      </c>
      <c r="AB4804">
        <v>1647.71</v>
      </c>
      <c r="AC4804">
        <f t="shared" si="673"/>
        <v>1.7437803725910417E-2</v>
      </c>
      <c r="AD4804">
        <f t="shared" ref="AD4804:AD4867" si="677">AC4804-AJ4804/25000</f>
        <v>1.7349403725910418E-2</v>
      </c>
      <c r="AE4804">
        <f>Sheet2!$B$17+Sheet2!$B$18*'Portfolio allocation'!K4804</f>
        <v>3.6732721402840144E-3</v>
      </c>
      <c r="AF4804">
        <f t="shared" si="674"/>
        <v>1.3676131585626403E-2</v>
      </c>
      <c r="AH4804" s="2">
        <v>39596</v>
      </c>
      <c r="AI4804">
        <v>4.0090000000000003</v>
      </c>
      <c r="AJ4804">
        <v>2.21</v>
      </c>
      <c r="AK4804">
        <v>1.5627500000000001</v>
      </c>
      <c r="AR4804" s="3"/>
    </row>
    <row r="4805" spans="1:44" hidden="1" outlineLevel="1" x14ac:dyDescent="0.2">
      <c r="A4805" s="2">
        <v>39597</v>
      </c>
      <c r="B4805">
        <v>18.14</v>
      </c>
      <c r="E4805" s="2">
        <v>39597</v>
      </c>
      <c r="F4805">
        <v>1398.26</v>
      </c>
      <c r="G4805">
        <f t="shared" ref="G4805:G4868" si="678">(F4805/F4804)-1</f>
        <v>5.3349055247189359E-3</v>
      </c>
      <c r="H4805" s="2">
        <v>39597</v>
      </c>
      <c r="I4805">
        <v>2215.12</v>
      </c>
      <c r="J4805">
        <f t="shared" ref="J4805:J4868" si="679">(I4805/I4804)-1</f>
        <v>5.4559484362943778E-3</v>
      </c>
      <c r="K4805">
        <f t="shared" si="675"/>
        <v>5.367548436294378E-3</v>
      </c>
      <c r="L4805">
        <v>1.4394767019394882E-3</v>
      </c>
      <c r="N4805" s="2">
        <v>39597</v>
      </c>
      <c r="O4805">
        <v>28.31</v>
      </c>
      <c r="Q4805" s="2">
        <v>39597</v>
      </c>
      <c r="R4805">
        <v>34358.54</v>
      </c>
      <c r="S4805" s="8">
        <f t="shared" ref="S4805:S4868" si="680">R4805/R4804-1</f>
        <v>4.6136415137094655E-3</v>
      </c>
      <c r="T4805" s="9">
        <f t="shared" si="676"/>
        <v>4.5252415137094658E-3</v>
      </c>
      <c r="U4805" s="3">
        <f>Sheet1!$B$17+Sheet1!$B$18*'Portfolio allocation'!K4805</f>
        <v>6.6455864822389053E-3</v>
      </c>
      <c r="V4805" s="13">
        <f t="shared" ref="V4805:V4868" si="681">T4805-U4805</f>
        <v>-2.1203449685294395E-3</v>
      </c>
      <c r="W4805" s="13"/>
      <c r="X4805" s="2">
        <v>39597</v>
      </c>
      <c r="Y4805">
        <v>123.8944</v>
      </c>
      <c r="AA4805" s="2">
        <v>39597</v>
      </c>
      <c r="AB4805">
        <v>1649.87</v>
      </c>
      <c r="AC4805">
        <f t="shared" ref="AC4805:AC4868" si="682">AB4805/AB4804-1</f>
        <v>1.3109102936801342E-3</v>
      </c>
      <c r="AD4805">
        <f t="shared" si="677"/>
        <v>1.2245102936801343E-3</v>
      </c>
      <c r="AE4805">
        <f>Sheet2!$B$17+Sheet2!$B$18*'Portfolio allocation'!K4805</f>
        <v>4.8263480194629567E-3</v>
      </c>
      <c r="AF4805">
        <f t="shared" ref="AF4805:AF4868" si="683">AD4805-AE4805</f>
        <v>-3.6018377257828224E-3</v>
      </c>
      <c r="AH4805" s="2">
        <v>39597</v>
      </c>
      <c r="AI4805">
        <v>4.0789999999999997</v>
      </c>
      <c r="AJ4805">
        <v>2.16</v>
      </c>
      <c r="AK4805">
        <v>1.55325</v>
      </c>
      <c r="AR4805" s="3"/>
    </row>
    <row r="4806" spans="1:44" hidden="1" outlineLevel="1" x14ac:dyDescent="0.2">
      <c r="A4806" s="2">
        <v>39598</v>
      </c>
      <c r="B4806">
        <v>17.829999999999998</v>
      </c>
      <c r="E4806" s="2">
        <v>39598</v>
      </c>
      <c r="F4806">
        <v>1400.38</v>
      </c>
      <c r="G4806">
        <f t="shared" si="678"/>
        <v>1.5161700971206837E-3</v>
      </c>
      <c r="H4806" s="2">
        <v>39598</v>
      </c>
      <c r="I4806">
        <v>2218.5</v>
      </c>
      <c r="J4806">
        <f t="shared" si="679"/>
        <v>1.5258767019394881E-3</v>
      </c>
      <c r="K4806">
        <f t="shared" si="675"/>
        <v>1.4394767019394882E-3</v>
      </c>
      <c r="L4806">
        <v>-1.0559838990308767E-2</v>
      </c>
      <c r="N4806" s="2">
        <v>39598</v>
      </c>
      <c r="O4806">
        <v>28.32</v>
      </c>
      <c r="Q4806" s="2">
        <v>39598</v>
      </c>
      <c r="R4806">
        <v>34370.660000000003</v>
      </c>
      <c r="S4806" s="8">
        <f t="shared" si="680"/>
        <v>3.5275072805784902E-4</v>
      </c>
      <c r="T4806" s="9">
        <f t="shared" si="676"/>
        <v>2.6635072805784903E-4</v>
      </c>
      <c r="U4806" s="3">
        <f>Sheet1!$B$17+Sheet1!$B$18*'Portfolio allocation'!K4806</f>
        <v>2.1392030380106386E-3</v>
      </c>
      <c r="V4806" s="13">
        <f t="shared" si="681"/>
        <v>-1.8728523099527895E-3</v>
      </c>
      <c r="W4806" s="13"/>
      <c r="X4806" s="2">
        <v>39598</v>
      </c>
      <c r="Y4806">
        <v>123.62690000000001</v>
      </c>
      <c r="AA4806" s="2">
        <v>39598</v>
      </c>
      <c r="AB4806">
        <v>1646.31</v>
      </c>
      <c r="AC4806">
        <f t="shared" si="682"/>
        <v>-2.1577457617872886E-3</v>
      </c>
      <c r="AD4806">
        <f t="shared" si="677"/>
        <v>-2.2465457617872886E-3</v>
      </c>
      <c r="AE4806">
        <f>Sheet2!$B$17+Sheet2!$B$18*'Portfolio allocation'!K4806</f>
        <v>1.3334064191010534E-3</v>
      </c>
      <c r="AF4806">
        <f t="shared" si="683"/>
        <v>-3.579952180888342E-3</v>
      </c>
      <c r="AH4806" s="2">
        <v>39598</v>
      </c>
      <c r="AI4806">
        <v>4.0650000000000004</v>
      </c>
      <c r="AJ4806">
        <v>2.2200000000000002</v>
      </c>
      <c r="AK4806">
        <v>1.5540499999999999</v>
      </c>
      <c r="AR4806" s="3"/>
    </row>
    <row r="4807" spans="1:44" hidden="1" outlineLevel="1" x14ac:dyDescent="0.2">
      <c r="A4807" s="2">
        <v>39601</v>
      </c>
      <c r="B4807">
        <v>19.829999999999998</v>
      </c>
      <c r="E4807" s="2">
        <v>39601</v>
      </c>
      <c r="F4807">
        <v>1385.67</v>
      </c>
      <c r="G4807">
        <f t="shared" si="678"/>
        <v>-1.0504291692254974E-2</v>
      </c>
      <c r="H4807" s="2">
        <v>39601</v>
      </c>
      <c r="I4807">
        <v>2195.27</v>
      </c>
      <c r="J4807">
        <f t="shared" si="679"/>
        <v>-1.0471038990308768E-2</v>
      </c>
      <c r="K4807">
        <f t="shared" si="675"/>
        <v>-1.0559838990308767E-2</v>
      </c>
      <c r="L4807">
        <v>-5.8355233916556632E-3</v>
      </c>
      <c r="N4807" s="2">
        <v>39601</v>
      </c>
      <c r="O4807">
        <v>27.8</v>
      </c>
      <c r="Q4807" s="2">
        <v>39601</v>
      </c>
      <c r="R4807">
        <v>33739.56</v>
      </c>
      <c r="S4807" s="8">
        <f t="shared" si="680"/>
        <v>-1.8361590961593621E-2</v>
      </c>
      <c r="T4807" s="9">
        <f t="shared" si="676"/>
        <v>-1.8450390961593621E-2</v>
      </c>
      <c r="U4807" s="3">
        <f>Sheet1!$B$17+Sheet1!$B$18*'Portfolio allocation'!K4807</f>
        <v>-1.1626716027236909E-2</v>
      </c>
      <c r="V4807" s="13">
        <f t="shared" si="681"/>
        <v>-6.8236749343567119E-3</v>
      </c>
      <c r="W4807" s="13"/>
      <c r="X4807" s="2">
        <v>39601</v>
      </c>
      <c r="Y4807">
        <v>121.6497</v>
      </c>
      <c r="AA4807" s="2">
        <v>39601</v>
      </c>
      <c r="AB4807">
        <v>1619.98</v>
      </c>
      <c r="AC4807">
        <f t="shared" si="682"/>
        <v>-1.5993342687586121E-2</v>
      </c>
      <c r="AD4807">
        <f t="shared" si="677"/>
        <v>-1.6080142687586122E-2</v>
      </c>
      <c r="AE4807">
        <f>Sheet2!$B$17+Sheet2!$B$18*'Portfolio allocation'!K4807</f>
        <v>-9.3366912246765008E-3</v>
      </c>
      <c r="AF4807">
        <f t="shared" si="683"/>
        <v>-6.7434514629096214E-3</v>
      </c>
      <c r="AH4807" s="2">
        <v>39601</v>
      </c>
      <c r="AI4807">
        <v>3.9609999999999999</v>
      </c>
      <c r="AJ4807">
        <v>2.17</v>
      </c>
      <c r="AK4807">
        <v>1.5528500000000001</v>
      </c>
      <c r="AR4807" s="3"/>
    </row>
    <row r="4808" spans="1:44" hidden="1" outlineLevel="1" x14ac:dyDescent="0.2">
      <c r="A4808" s="2">
        <v>39602</v>
      </c>
      <c r="B4808">
        <v>20.239999999999998</v>
      </c>
      <c r="E4808" s="2">
        <v>39602</v>
      </c>
      <c r="F4808">
        <v>1377.65</v>
      </c>
      <c r="G4808">
        <f t="shared" si="678"/>
        <v>-5.787813837349387E-3</v>
      </c>
      <c r="H4808" s="2">
        <v>39602</v>
      </c>
      <c r="I4808">
        <v>2182.65</v>
      </c>
      <c r="J4808">
        <f t="shared" si="679"/>
        <v>-5.7487233916556635E-3</v>
      </c>
      <c r="K4808">
        <f t="shared" si="675"/>
        <v>-5.8355233916556632E-3</v>
      </c>
      <c r="L4808">
        <v>7.9337117723917829E-5</v>
      </c>
      <c r="N4808" s="2">
        <v>39602</v>
      </c>
      <c r="O4808">
        <v>27.31</v>
      </c>
      <c r="Q4808" s="2">
        <v>39602</v>
      </c>
      <c r="R4808">
        <v>33144.879999999997</v>
      </c>
      <c r="S4808" s="8">
        <f t="shared" si="680"/>
        <v>-1.762560033385141E-2</v>
      </c>
      <c r="T4808" s="9">
        <f t="shared" si="676"/>
        <v>-1.7712400333851411E-2</v>
      </c>
      <c r="U4808" s="3">
        <f>Sheet1!$B$17+Sheet1!$B$18*'Portfolio allocation'!K4808</f>
        <v>-6.206861442382668E-3</v>
      </c>
      <c r="V4808" s="13">
        <f t="shared" si="681"/>
        <v>-1.1505538891468743E-2</v>
      </c>
      <c r="W4808" s="13"/>
      <c r="X4808" s="2">
        <v>39602</v>
      </c>
      <c r="Y4808">
        <v>122.1082</v>
      </c>
      <c r="AA4808" s="2">
        <v>39602</v>
      </c>
      <c r="AB4808">
        <v>1626.08</v>
      </c>
      <c r="AC4808">
        <f t="shared" si="682"/>
        <v>3.7654785861553908E-3</v>
      </c>
      <c r="AD4808">
        <f t="shared" si="677"/>
        <v>3.6798785861553909E-3</v>
      </c>
      <c r="AE4808">
        <f>Sheet2!$B$17+Sheet2!$B$18*'Portfolio allocation'!K4808</f>
        <v>-5.1357092661624033E-3</v>
      </c>
      <c r="AF4808">
        <f t="shared" si="683"/>
        <v>8.8155878523177942E-3</v>
      </c>
      <c r="AH4808" s="2">
        <v>39602</v>
      </c>
      <c r="AI4808">
        <v>3.8959999999999999</v>
      </c>
      <c r="AJ4808">
        <v>2.14</v>
      </c>
      <c r="AK4808">
        <v>1.5460499999999999</v>
      </c>
      <c r="AR4808" s="3"/>
    </row>
    <row r="4809" spans="1:44" hidden="1" outlineLevel="1" x14ac:dyDescent="0.2">
      <c r="A4809" s="2">
        <v>39603</v>
      </c>
      <c r="B4809">
        <v>20.8</v>
      </c>
      <c r="E4809" s="2">
        <v>39603</v>
      </c>
      <c r="F4809">
        <v>1377.2</v>
      </c>
      <c r="G4809">
        <f t="shared" si="678"/>
        <v>-3.2664319674813314E-4</v>
      </c>
      <c r="H4809" s="2">
        <v>39603</v>
      </c>
      <c r="I4809">
        <v>2183.0100000000002</v>
      </c>
      <c r="J4809">
        <f t="shared" si="679"/>
        <v>1.6493711772391784E-4</v>
      </c>
      <c r="K4809">
        <f t="shared" si="675"/>
        <v>7.9337117723917829E-5</v>
      </c>
      <c r="L4809">
        <v>1.9488291095322258E-2</v>
      </c>
      <c r="N4809" s="2">
        <v>39603</v>
      </c>
      <c r="O4809">
        <v>27.54</v>
      </c>
      <c r="Q4809" s="2">
        <v>39603</v>
      </c>
      <c r="R4809">
        <v>33424.019999999997</v>
      </c>
      <c r="S4809" s="8">
        <f t="shared" si="680"/>
        <v>8.4218135651721315E-3</v>
      </c>
      <c r="T4809" s="9">
        <f t="shared" si="676"/>
        <v>8.3362135651721316E-3</v>
      </c>
      <c r="U4809" s="3">
        <f>Sheet1!$B$17+Sheet1!$B$18*'Portfolio allocation'!K4809</f>
        <v>5.7881643647746041E-4</v>
      </c>
      <c r="V4809" s="13">
        <f t="shared" si="681"/>
        <v>7.7573971286946713E-3</v>
      </c>
      <c r="W4809" s="13"/>
      <c r="X4809" s="2">
        <v>39603</v>
      </c>
      <c r="Y4809">
        <v>121.8312</v>
      </c>
      <c r="AA4809" s="2">
        <v>39603</v>
      </c>
      <c r="AB4809">
        <v>1622.4</v>
      </c>
      <c r="AC4809">
        <f t="shared" si="682"/>
        <v>-2.2631112860375113E-3</v>
      </c>
      <c r="AD4809">
        <f t="shared" si="677"/>
        <v>-2.3487112860375112E-3</v>
      </c>
      <c r="AE4809">
        <f>Sheet2!$B$17+Sheet2!$B$18*'Portfolio allocation'!K4809</f>
        <v>1.2393560051740304E-4</v>
      </c>
      <c r="AF4809">
        <f t="shared" si="683"/>
        <v>-2.4726468865549143E-3</v>
      </c>
      <c r="AH4809" s="2">
        <v>39603</v>
      </c>
      <c r="AI4809">
        <v>3.9820000000000002</v>
      </c>
      <c r="AJ4809">
        <v>2.14</v>
      </c>
      <c r="AK4809">
        <v>1.5448500000000001</v>
      </c>
      <c r="AR4809" s="3"/>
    </row>
    <row r="4810" spans="1:44" hidden="1" outlineLevel="1" x14ac:dyDescent="0.2">
      <c r="A4810" s="2">
        <v>39604</v>
      </c>
      <c r="B4810">
        <v>18.63</v>
      </c>
      <c r="E4810" s="2">
        <v>39604</v>
      </c>
      <c r="F4810">
        <v>1404.05</v>
      </c>
      <c r="G4810">
        <f t="shared" si="678"/>
        <v>1.9496079000871358E-2</v>
      </c>
      <c r="H4810" s="2">
        <v>39604</v>
      </c>
      <c r="I4810">
        <v>2225.7399999999998</v>
      </c>
      <c r="J4810">
        <f t="shared" si="679"/>
        <v>1.957389109532226E-2</v>
      </c>
      <c r="K4810">
        <f t="shared" si="675"/>
        <v>1.9488291095322258E-2</v>
      </c>
      <c r="L4810">
        <v>-3.0862281146944417E-2</v>
      </c>
      <c r="N4810" s="2">
        <v>39604</v>
      </c>
      <c r="O4810">
        <v>28.3</v>
      </c>
      <c r="Q4810" s="2">
        <v>39604</v>
      </c>
      <c r="R4810">
        <v>34346.39</v>
      </c>
      <c r="S4810" s="8">
        <f t="shared" si="680"/>
        <v>2.7596022261834552E-2</v>
      </c>
      <c r="T4810" s="9">
        <f t="shared" si="676"/>
        <v>2.751042226183455E-2</v>
      </c>
      <c r="U4810" s="3">
        <f>Sheet1!$B$17+Sheet1!$B$18*'Portfolio allocation'!K4810</f>
        <v>2.2845260327885118E-2</v>
      </c>
      <c r="V4810" s="13">
        <f t="shared" si="681"/>
        <v>4.6651619339494327E-3</v>
      </c>
      <c r="W4810" s="13"/>
      <c r="X4810" s="2">
        <v>39604</v>
      </c>
      <c r="Y4810">
        <v>122.71</v>
      </c>
      <c r="AA4810" s="2">
        <v>39604</v>
      </c>
      <c r="AB4810">
        <v>1634.1</v>
      </c>
      <c r="AC4810">
        <f t="shared" si="682"/>
        <v>7.2115384615383249E-3</v>
      </c>
      <c r="AD4810">
        <f t="shared" si="677"/>
        <v>7.1255384615383248E-3</v>
      </c>
      <c r="AE4810">
        <f>Sheet2!$B$17+Sheet2!$B$18*'Portfolio allocation'!K4810</f>
        <v>1.7382872644597834E-2</v>
      </c>
      <c r="AF4810">
        <f t="shared" si="683"/>
        <v>-1.0257334183059508E-2</v>
      </c>
      <c r="AH4810" s="2">
        <v>39604</v>
      </c>
      <c r="AI4810">
        <v>4.0439999999999996</v>
      </c>
      <c r="AJ4810">
        <v>2.15</v>
      </c>
      <c r="AK4810">
        <v>1.55365</v>
      </c>
      <c r="AR4810" s="3"/>
    </row>
    <row r="4811" spans="1:44" hidden="1" outlineLevel="1" x14ac:dyDescent="0.2">
      <c r="A4811" s="2">
        <v>39605</v>
      </c>
      <c r="B4811">
        <v>23.56</v>
      </c>
      <c r="E4811" s="2">
        <v>39605</v>
      </c>
      <c r="F4811">
        <v>1360.68</v>
      </c>
      <c r="G4811">
        <f t="shared" si="678"/>
        <v>-3.0889213347102928E-2</v>
      </c>
      <c r="H4811" s="2">
        <v>39605</v>
      </c>
      <c r="I4811">
        <v>2157.2399999999998</v>
      </c>
      <c r="J4811">
        <f t="shared" si="679"/>
        <v>-3.0776281146944418E-2</v>
      </c>
      <c r="K4811">
        <f t="shared" si="675"/>
        <v>-3.0862281146944417E-2</v>
      </c>
      <c r="L4811">
        <v>7.4496395764977617E-4</v>
      </c>
      <c r="N4811" s="2">
        <v>39605</v>
      </c>
      <c r="O4811">
        <v>27.49</v>
      </c>
      <c r="Q4811" s="2">
        <v>39605</v>
      </c>
      <c r="R4811">
        <v>33363.33</v>
      </c>
      <c r="S4811" s="8">
        <f t="shared" si="680"/>
        <v>-2.862193086376752E-2</v>
      </c>
      <c r="T4811" s="9">
        <f t="shared" si="676"/>
        <v>-2.8707930863767519E-2</v>
      </c>
      <c r="U4811" s="3">
        <f>Sheet1!$B$17+Sheet1!$B$18*'Portfolio allocation'!K4811</f>
        <v>-3.4918192201637901E-2</v>
      </c>
      <c r="V4811" s="13">
        <f t="shared" si="681"/>
        <v>6.2102613378703826E-3</v>
      </c>
      <c r="W4811" s="13"/>
      <c r="X4811" s="2">
        <v>39605</v>
      </c>
      <c r="Y4811">
        <v>119.3382</v>
      </c>
      <c r="AA4811" s="2">
        <v>39605</v>
      </c>
      <c r="AB4811">
        <v>1589.2</v>
      </c>
      <c r="AC4811">
        <f t="shared" si="682"/>
        <v>-2.7476898598616906E-2</v>
      </c>
      <c r="AD4811">
        <f t="shared" si="677"/>
        <v>-2.7561698598616905E-2</v>
      </c>
      <c r="AE4811">
        <f>Sheet2!$B$17+Sheet2!$B$18*'Portfolio allocation'!K4811</f>
        <v>-2.7390140752501985E-2</v>
      </c>
      <c r="AF4811">
        <f t="shared" si="683"/>
        <v>-1.7155784611492045E-4</v>
      </c>
      <c r="AH4811" s="2">
        <v>39605</v>
      </c>
      <c r="AI4811">
        <v>3.915</v>
      </c>
      <c r="AJ4811">
        <v>2.12</v>
      </c>
      <c r="AK4811">
        <v>1.57345</v>
      </c>
      <c r="AR4811" s="3"/>
    </row>
    <row r="4812" spans="1:44" hidden="1" outlineLevel="1" x14ac:dyDescent="0.2">
      <c r="A4812" s="2">
        <v>39608</v>
      </c>
      <c r="B4812">
        <v>23.12</v>
      </c>
      <c r="E4812" s="2">
        <v>39608</v>
      </c>
      <c r="F4812">
        <v>1361.76</v>
      </c>
      <c r="G4812">
        <f t="shared" si="678"/>
        <v>7.9372078666550827E-4</v>
      </c>
      <c r="H4812" s="2">
        <v>39608</v>
      </c>
      <c r="I4812">
        <v>2159.0300000000002</v>
      </c>
      <c r="J4812">
        <f t="shared" si="679"/>
        <v>8.2976395764977617E-4</v>
      </c>
      <c r="K4812">
        <f t="shared" si="675"/>
        <v>7.4496395764977617E-4</v>
      </c>
      <c r="L4812">
        <v>-2.5278792550359778E-3</v>
      </c>
      <c r="N4812" s="2">
        <v>39608</v>
      </c>
      <c r="O4812">
        <v>27.71</v>
      </c>
      <c r="Q4812" s="2">
        <v>39608</v>
      </c>
      <c r="R4812">
        <v>33630.339999999997</v>
      </c>
      <c r="S4812" s="8">
        <f t="shared" si="680"/>
        <v>8.0030980120988637E-3</v>
      </c>
      <c r="T4812" s="9">
        <f t="shared" si="676"/>
        <v>7.9182980120988643E-3</v>
      </c>
      <c r="U4812" s="3">
        <f>Sheet1!$B$17+Sheet1!$B$18*'Portfolio allocation'!K4812</f>
        <v>1.3424404164678583E-3</v>
      </c>
      <c r="V4812" s="13">
        <f t="shared" si="681"/>
        <v>6.5758575956310055E-3</v>
      </c>
      <c r="W4812" s="13"/>
      <c r="X4812" s="2">
        <v>39608</v>
      </c>
      <c r="Y4812">
        <v>120.217</v>
      </c>
      <c r="AA4812" s="2">
        <v>39608</v>
      </c>
      <c r="AB4812">
        <v>1600.9</v>
      </c>
      <c r="AC4812">
        <f t="shared" si="682"/>
        <v>7.3621948150013328E-3</v>
      </c>
      <c r="AD4812">
        <f t="shared" si="677"/>
        <v>7.2705948150013329E-3</v>
      </c>
      <c r="AE4812">
        <f>Sheet2!$B$17+Sheet2!$B$18*'Portfolio allocation'!K4812</f>
        <v>7.1582796825602325E-4</v>
      </c>
      <c r="AF4812">
        <f t="shared" si="683"/>
        <v>6.5547668467453093E-3</v>
      </c>
      <c r="AH4812" s="2">
        <v>39608</v>
      </c>
      <c r="AI4812">
        <v>4.0019999999999998</v>
      </c>
      <c r="AJ4812">
        <v>2.29</v>
      </c>
      <c r="AK4812">
        <v>1.5729500000000001</v>
      </c>
      <c r="AR4812" s="3"/>
    </row>
    <row r="4813" spans="1:44" hidden="1" outlineLevel="1" x14ac:dyDescent="0.2">
      <c r="A4813" s="2">
        <v>39609</v>
      </c>
      <c r="B4813">
        <v>23.18</v>
      </c>
      <c r="E4813" s="2">
        <v>39609</v>
      </c>
      <c r="F4813">
        <v>1358.44</v>
      </c>
      <c r="G4813">
        <f t="shared" si="678"/>
        <v>-2.4380213840911047E-3</v>
      </c>
      <c r="H4813" s="2">
        <v>39609</v>
      </c>
      <c r="I4813">
        <v>2153.77</v>
      </c>
      <c r="J4813">
        <f t="shared" si="679"/>
        <v>-2.436279255035978E-3</v>
      </c>
      <c r="K4813">
        <f t="shared" si="675"/>
        <v>-2.5278792550359778E-3</v>
      </c>
      <c r="L4813">
        <v>-1.6783575555421402E-2</v>
      </c>
      <c r="N4813" s="2">
        <v>39609</v>
      </c>
      <c r="O4813">
        <v>27.89</v>
      </c>
      <c r="Q4813" s="2">
        <v>39609</v>
      </c>
      <c r="R4813">
        <v>33848.800000000003</v>
      </c>
      <c r="S4813" s="8">
        <f t="shared" si="680"/>
        <v>6.4959200531427008E-3</v>
      </c>
      <c r="T4813" s="9">
        <f t="shared" si="676"/>
        <v>6.404320053142701E-3</v>
      </c>
      <c r="U4813" s="3">
        <f>Sheet1!$B$17+Sheet1!$B$18*'Portfolio allocation'!K4813</f>
        <v>-2.4122482620025512E-3</v>
      </c>
      <c r="V4813" s="13">
        <f t="shared" si="681"/>
        <v>8.8165683151452522E-3</v>
      </c>
      <c r="W4813" s="13"/>
      <c r="X4813" s="2">
        <v>39609</v>
      </c>
      <c r="Y4813">
        <v>120.29340000000001</v>
      </c>
      <c r="AA4813" s="2">
        <v>39609</v>
      </c>
      <c r="AB4813">
        <v>1601.92</v>
      </c>
      <c r="AC4813">
        <f t="shared" si="682"/>
        <v>6.3714160784567042E-4</v>
      </c>
      <c r="AD4813">
        <f t="shared" si="677"/>
        <v>5.3594160784567046E-4</v>
      </c>
      <c r="AE4813">
        <f>Sheet2!$B$17+Sheet2!$B$18*'Portfolio allocation'!K4813</f>
        <v>-2.1944677142462293E-3</v>
      </c>
      <c r="AF4813">
        <f t="shared" si="683"/>
        <v>2.7304093220918996E-3</v>
      </c>
      <c r="AH4813" s="2">
        <v>39609</v>
      </c>
      <c r="AI4813">
        <v>4.109</v>
      </c>
      <c r="AJ4813">
        <v>2.5299999999999998</v>
      </c>
      <c r="AK4813">
        <v>1.5482499999999999</v>
      </c>
      <c r="AR4813" s="3"/>
    </row>
    <row r="4814" spans="1:44" hidden="1" outlineLevel="1" x14ac:dyDescent="0.2">
      <c r="A4814" s="2">
        <v>39610</v>
      </c>
      <c r="B4814">
        <v>24.12</v>
      </c>
      <c r="E4814" s="2">
        <v>39610</v>
      </c>
      <c r="F4814">
        <v>1335.49</v>
      </c>
      <c r="G4814">
        <f t="shared" si="678"/>
        <v>-1.6894378846323721E-2</v>
      </c>
      <c r="H4814" s="2">
        <v>39610</v>
      </c>
      <c r="I4814">
        <v>2117.84</v>
      </c>
      <c r="J4814">
        <f t="shared" si="679"/>
        <v>-1.6682375555421403E-2</v>
      </c>
      <c r="K4814">
        <f t="shared" si="675"/>
        <v>-1.6783575555421402E-2</v>
      </c>
      <c r="L4814">
        <v>3.2536723302986725E-3</v>
      </c>
      <c r="N4814" s="2">
        <v>39610</v>
      </c>
      <c r="O4814">
        <v>27.12</v>
      </c>
      <c r="Q4814" s="2">
        <v>39610</v>
      </c>
      <c r="R4814">
        <v>32914.29</v>
      </c>
      <c r="S4814" s="8">
        <f t="shared" si="680"/>
        <v>-2.7608364255158335E-2</v>
      </c>
      <c r="T4814" s="9">
        <f t="shared" si="676"/>
        <v>-2.7709564255158334E-2</v>
      </c>
      <c r="U4814" s="3">
        <f>Sheet1!$B$17+Sheet1!$B$18*'Portfolio allocation'!K4814</f>
        <v>-1.8766744345194236E-2</v>
      </c>
      <c r="V4814" s="13">
        <f t="shared" si="681"/>
        <v>-8.9428199099640983E-3</v>
      </c>
      <c r="W4814" s="13"/>
      <c r="X4814" s="2">
        <v>39610</v>
      </c>
      <c r="Y4814">
        <v>117.724</v>
      </c>
      <c r="AA4814" s="2">
        <v>39610</v>
      </c>
      <c r="AB4814">
        <v>1567.7</v>
      </c>
      <c r="AC4814">
        <f t="shared" si="682"/>
        <v>-2.1361865761086674E-2</v>
      </c>
      <c r="AD4814">
        <f t="shared" si="677"/>
        <v>-2.1460665761086673E-2</v>
      </c>
      <c r="AE4814">
        <f>Sheet2!$B$17+Sheet2!$B$18*'Portfolio allocation'!K4814</f>
        <v>-1.4870996560255017E-2</v>
      </c>
      <c r="AF4814">
        <f t="shared" si="683"/>
        <v>-6.5896692008316562E-3</v>
      </c>
      <c r="AH4814" s="2">
        <v>39610</v>
      </c>
      <c r="AI4814">
        <v>4.077</v>
      </c>
      <c r="AJ4814">
        <v>2.4700000000000002</v>
      </c>
      <c r="AK4814">
        <v>1.5536000000000001</v>
      </c>
      <c r="AR4814" s="3"/>
    </row>
    <row r="4815" spans="1:44" hidden="1" outlineLevel="1" x14ac:dyDescent="0.2">
      <c r="A4815" s="2">
        <v>39611</v>
      </c>
      <c r="B4815">
        <v>23.33</v>
      </c>
      <c r="E4815" s="2">
        <v>39611</v>
      </c>
      <c r="F4815">
        <v>1339.87</v>
      </c>
      <c r="G4815">
        <f t="shared" si="678"/>
        <v>3.2796950931865965E-3</v>
      </c>
      <c r="H4815" s="2">
        <v>39611</v>
      </c>
      <c r="I4815">
        <v>2124.94</v>
      </c>
      <c r="J4815">
        <f t="shared" si="679"/>
        <v>3.3524723302986725E-3</v>
      </c>
      <c r="K4815">
        <f t="shared" si="675"/>
        <v>3.2536723302986725E-3</v>
      </c>
      <c r="L4815">
        <v>1.4963860762186159E-2</v>
      </c>
      <c r="N4815" s="2">
        <v>39611</v>
      </c>
      <c r="O4815">
        <v>28.24</v>
      </c>
      <c r="Q4815" s="2">
        <v>39611</v>
      </c>
      <c r="R4815">
        <v>34273.57</v>
      </c>
      <c r="S4815" s="8">
        <f t="shared" si="680"/>
        <v>4.1297564067157344E-2</v>
      </c>
      <c r="T4815" s="9">
        <f t="shared" si="676"/>
        <v>4.1198764067157341E-2</v>
      </c>
      <c r="U4815" s="3">
        <f>Sheet1!$B$17+Sheet1!$B$18*'Portfolio allocation'!K4815</f>
        <v>4.2204942406958122E-3</v>
      </c>
      <c r="V4815" s="13">
        <f t="shared" si="681"/>
        <v>3.6978269826461532E-2</v>
      </c>
      <c r="W4815" s="13"/>
      <c r="X4815" s="2">
        <v>39611</v>
      </c>
      <c r="Y4815">
        <v>118.2971</v>
      </c>
      <c r="AA4815" s="2">
        <v>39611</v>
      </c>
      <c r="AB4815">
        <v>1575.33</v>
      </c>
      <c r="AC4815">
        <f t="shared" si="682"/>
        <v>4.8670026152961565E-3</v>
      </c>
      <c r="AD4815">
        <f t="shared" si="677"/>
        <v>4.7622026152961561E-3</v>
      </c>
      <c r="AE4815">
        <f>Sheet2!$B$17+Sheet2!$B$18*'Portfolio allocation'!K4815</f>
        <v>2.9466354561545759E-3</v>
      </c>
      <c r="AF4815">
        <f t="shared" si="683"/>
        <v>1.8155671591415803E-3</v>
      </c>
      <c r="AH4815" s="2">
        <v>39611</v>
      </c>
      <c r="AI4815">
        <v>4.2169999999999996</v>
      </c>
      <c r="AJ4815">
        <v>2.62</v>
      </c>
      <c r="AK4815">
        <v>1.5419499999999999</v>
      </c>
      <c r="AR4815" s="3"/>
    </row>
    <row r="4816" spans="1:44" hidden="1" outlineLevel="1" x14ac:dyDescent="0.2">
      <c r="A4816" s="2">
        <v>39612</v>
      </c>
      <c r="B4816">
        <v>21.22</v>
      </c>
      <c r="E4816" s="2">
        <v>39612</v>
      </c>
      <c r="F4816">
        <v>1360.03</v>
      </c>
      <c r="G4816">
        <f t="shared" si="678"/>
        <v>1.504623582884923E-2</v>
      </c>
      <c r="H4816" s="2">
        <v>39612</v>
      </c>
      <c r="I4816">
        <v>2156.96</v>
      </c>
      <c r="J4816">
        <f t="shared" si="679"/>
        <v>1.5068660762186159E-2</v>
      </c>
      <c r="K4816">
        <f t="shared" si="675"/>
        <v>1.4963860762186159E-2</v>
      </c>
      <c r="L4816">
        <v>-2.2149217417127698E-5</v>
      </c>
      <c r="N4816" s="2">
        <v>39612</v>
      </c>
      <c r="O4816">
        <v>29.07</v>
      </c>
      <c r="Q4816" s="2">
        <v>39612</v>
      </c>
      <c r="R4816">
        <v>35280.910000000003</v>
      </c>
      <c r="S4816" s="8">
        <f t="shared" si="680"/>
        <v>2.9391160594008925E-2</v>
      </c>
      <c r="T4816" s="9">
        <f t="shared" si="676"/>
        <v>2.9286360594008926E-2</v>
      </c>
      <c r="U4816" s="3">
        <f>Sheet1!$B$17+Sheet1!$B$18*'Portfolio allocation'!K4816</f>
        <v>1.7654719185398276E-2</v>
      </c>
      <c r="V4816" s="13">
        <f t="shared" si="681"/>
        <v>1.163164140861065E-2</v>
      </c>
      <c r="W4816" s="13"/>
      <c r="X4816" s="2">
        <v>39612</v>
      </c>
      <c r="Y4816">
        <v>120.494</v>
      </c>
      <c r="AA4816" s="2">
        <v>39612</v>
      </c>
      <c r="AB4816">
        <v>1604.59</v>
      </c>
      <c r="AC4816">
        <f t="shared" si="682"/>
        <v>1.8573886106403092E-2</v>
      </c>
      <c r="AD4816">
        <f t="shared" si="677"/>
        <v>1.8468286106403092E-2</v>
      </c>
      <c r="AE4816">
        <f>Sheet2!$B$17+Sheet2!$B$18*'Portfolio allocation'!K4816</f>
        <v>1.3359633763715795E-2</v>
      </c>
      <c r="AF4816">
        <f t="shared" si="683"/>
        <v>5.1086523426872969E-3</v>
      </c>
      <c r="AH4816" s="2">
        <v>39612</v>
      </c>
      <c r="AI4816">
        <v>4.2610000000000001</v>
      </c>
      <c r="AJ4816">
        <v>2.64</v>
      </c>
      <c r="AK4816">
        <v>1.5343500000000001</v>
      </c>
      <c r="AR4816" s="3"/>
    </row>
    <row r="4817" spans="1:44" hidden="1" outlineLevel="1" x14ac:dyDescent="0.2">
      <c r="A4817" s="2">
        <v>39615</v>
      </c>
      <c r="B4817">
        <v>20.95</v>
      </c>
      <c r="E4817" s="2">
        <v>39615</v>
      </c>
      <c r="F4817">
        <v>1360.14</v>
      </c>
      <c r="G4817">
        <f t="shared" si="678"/>
        <v>8.0880568811059206E-5</v>
      </c>
      <c r="H4817" s="2">
        <v>39615</v>
      </c>
      <c r="I4817">
        <v>2157.14</v>
      </c>
      <c r="J4817">
        <f t="shared" si="679"/>
        <v>8.3450782582872307E-5</v>
      </c>
      <c r="K4817">
        <f t="shared" si="675"/>
        <v>-2.2149217417127698E-5</v>
      </c>
      <c r="L4817">
        <v>-6.8707851173311057E-3</v>
      </c>
      <c r="N4817" s="2">
        <v>39615</v>
      </c>
      <c r="O4817">
        <v>28.93</v>
      </c>
      <c r="Q4817" s="2">
        <v>39615</v>
      </c>
      <c r="R4817">
        <v>35111</v>
      </c>
      <c r="S4817" s="8">
        <f t="shared" si="680"/>
        <v>-4.8159188637708628E-3</v>
      </c>
      <c r="T4817" s="9">
        <f t="shared" si="676"/>
        <v>-4.9215188637708627E-3</v>
      </c>
      <c r="U4817" s="3">
        <f>Sheet1!$B$17+Sheet1!$B$18*'Portfolio allocation'!K4817</f>
        <v>4.6238874079788602E-4</v>
      </c>
      <c r="V4817" s="13">
        <f t="shared" si="681"/>
        <v>-5.3839076045687486E-3</v>
      </c>
      <c r="W4817" s="13"/>
      <c r="X4817" s="2">
        <v>39615</v>
      </c>
      <c r="Y4817">
        <v>121.02889999999999</v>
      </c>
      <c r="AA4817" s="2">
        <v>39615</v>
      </c>
      <c r="AB4817">
        <v>1611.71</v>
      </c>
      <c r="AC4817">
        <f t="shared" si="682"/>
        <v>4.4372705800235224E-3</v>
      </c>
      <c r="AD4817">
        <f t="shared" si="677"/>
        <v>4.3300705800235224E-3</v>
      </c>
      <c r="AE4817">
        <f>Sheet2!$B$17+Sheet2!$B$18*'Portfolio allocation'!K4817</f>
        <v>3.3691362159407389E-5</v>
      </c>
      <c r="AF4817">
        <f t="shared" si="683"/>
        <v>4.2963792178641151E-3</v>
      </c>
      <c r="AH4817" s="2">
        <v>39615</v>
      </c>
      <c r="AI4817">
        <v>4.2750000000000004</v>
      </c>
      <c r="AJ4817">
        <v>2.68</v>
      </c>
      <c r="AK4817">
        <v>1.5461</v>
      </c>
      <c r="AR4817" s="3"/>
    </row>
    <row r="4818" spans="1:44" hidden="1" outlineLevel="1" x14ac:dyDescent="0.2">
      <c r="A4818" s="2">
        <v>39616</v>
      </c>
      <c r="B4818">
        <v>21.13</v>
      </c>
      <c r="E4818" s="2">
        <v>39616</v>
      </c>
      <c r="F4818">
        <v>1350.93</v>
      </c>
      <c r="G4818">
        <f t="shared" si="678"/>
        <v>-6.7713617715823293E-3</v>
      </c>
      <c r="H4818" s="2">
        <v>39616</v>
      </c>
      <c r="I4818">
        <v>2142.5500000000002</v>
      </c>
      <c r="J4818">
        <f t="shared" si="679"/>
        <v>-6.7635851173311057E-3</v>
      </c>
      <c r="K4818">
        <f t="shared" si="675"/>
        <v>-6.8707851173311057E-3</v>
      </c>
      <c r="L4818">
        <v>-9.7972561480478577E-3</v>
      </c>
      <c r="N4818" s="2">
        <v>39616</v>
      </c>
      <c r="O4818">
        <v>28.8</v>
      </c>
      <c r="Q4818" s="2">
        <v>39616</v>
      </c>
      <c r="R4818">
        <v>34953.21</v>
      </c>
      <c r="S4818" s="8">
        <f t="shared" si="680"/>
        <v>-4.4940332089659085E-3</v>
      </c>
      <c r="T4818" s="9">
        <f t="shared" si="676"/>
        <v>-4.6012332089659085E-3</v>
      </c>
      <c r="U4818" s="3">
        <f>Sheet1!$B$17+Sheet1!$B$18*'Portfolio allocation'!K4818</f>
        <v>-7.3945399310987557E-3</v>
      </c>
      <c r="V4818" s="13">
        <f t="shared" si="681"/>
        <v>2.7933067221328472E-3</v>
      </c>
      <c r="W4818" s="13"/>
      <c r="X4818" s="2">
        <v>39616</v>
      </c>
      <c r="Y4818">
        <v>119.4911</v>
      </c>
      <c r="AA4818" s="2">
        <v>39616</v>
      </c>
      <c r="AB4818">
        <v>1591.23</v>
      </c>
      <c r="AC4818">
        <f t="shared" si="682"/>
        <v>-1.2707000639072819E-2</v>
      </c>
      <c r="AD4818">
        <f t="shared" si="677"/>
        <v>-1.2810200639072818E-2</v>
      </c>
      <c r="AE4818">
        <f>Sheet2!$B$17+Sheet2!$B$18*'Portfolio allocation'!K4818</f>
        <v>-6.0562904045483807E-3</v>
      </c>
      <c r="AF4818">
        <f t="shared" si="683"/>
        <v>-6.7539102345244373E-3</v>
      </c>
      <c r="AH4818" s="2">
        <v>39616</v>
      </c>
      <c r="AI4818">
        <v>4.2050000000000001</v>
      </c>
      <c r="AJ4818">
        <v>2.58</v>
      </c>
      <c r="AK4818">
        <v>1.5504500000000001</v>
      </c>
      <c r="AR4818" s="3"/>
    </row>
    <row r="4819" spans="1:44" hidden="1" outlineLevel="1" x14ac:dyDescent="0.2">
      <c r="A4819" s="2">
        <v>39617</v>
      </c>
      <c r="B4819">
        <v>22.24</v>
      </c>
      <c r="E4819" s="2">
        <v>39617</v>
      </c>
      <c r="F4819">
        <v>1337.81</v>
      </c>
      <c r="G4819">
        <f t="shared" si="678"/>
        <v>-9.7118281480166324E-3</v>
      </c>
      <c r="H4819" s="2">
        <v>39617</v>
      </c>
      <c r="I4819">
        <v>2121.7800000000002</v>
      </c>
      <c r="J4819">
        <f t="shared" si="679"/>
        <v>-9.6940561480478582E-3</v>
      </c>
      <c r="K4819">
        <f t="shared" si="675"/>
        <v>-9.7972561480478577E-3</v>
      </c>
      <c r="L4819">
        <v>3.9142964228147349E-3</v>
      </c>
      <c r="N4819" s="2">
        <v>39617</v>
      </c>
      <c r="O4819">
        <v>28.46</v>
      </c>
      <c r="Q4819" s="2">
        <v>39617</v>
      </c>
      <c r="R4819">
        <v>34540.58</v>
      </c>
      <c r="S4819" s="8">
        <f t="shared" si="680"/>
        <v>-1.1805210451343306E-2</v>
      </c>
      <c r="T4819" s="9">
        <f t="shared" si="676"/>
        <v>-1.1908410451343306E-2</v>
      </c>
      <c r="U4819" s="3">
        <f>Sheet1!$B$17+Sheet1!$B$18*'Portfolio allocation'!K4819</f>
        <v>-1.0751861664175874E-2</v>
      </c>
      <c r="V4819" s="13">
        <f t="shared" si="681"/>
        <v>-1.1565487871674322E-3</v>
      </c>
      <c r="W4819" s="13"/>
      <c r="X4819" s="2">
        <v>39617</v>
      </c>
      <c r="Y4819">
        <v>118.5932</v>
      </c>
      <c r="AA4819" s="2">
        <v>39617</v>
      </c>
      <c r="AB4819">
        <v>1579.28</v>
      </c>
      <c r="AC4819">
        <f t="shared" si="682"/>
        <v>-7.5099137145479E-3</v>
      </c>
      <c r="AD4819">
        <f t="shared" si="677"/>
        <v>-7.6111137145479001E-3</v>
      </c>
      <c r="AE4819">
        <f>Sheet2!$B$17+Sheet2!$B$18*'Portfolio allocation'!K4819</f>
        <v>-8.6585831060902174E-3</v>
      </c>
      <c r="AF4819">
        <f t="shared" si="683"/>
        <v>1.0474693915423173E-3</v>
      </c>
      <c r="AH4819" s="2">
        <v>39617</v>
      </c>
      <c r="AI4819">
        <v>4.1420000000000003</v>
      </c>
      <c r="AJ4819">
        <v>2.5299999999999998</v>
      </c>
      <c r="AK4819">
        <v>1.55165</v>
      </c>
      <c r="AR4819" s="3"/>
    </row>
    <row r="4820" spans="1:44" hidden="1" outlineLevel="1" x14ac:dyDescent="0.2">
      <c r="A4820" s="2">
        <v>39618</v>
      </c>
      <c r="B4820">
        <v>21.58</v>
      </c>
      <c r="E4820" s="2">
        <v>39618</v>
      </c>
      <c r="F4820">
        <v>1342.83</v>
      </c>
      <c r="G4820">
        <f t="shared" si="678"/>
        <v>3.7524013125929123E-3</v>
      </c>
      <c r="H4820" s="2">
        <v>39618</v>
      </c>
      <c r="I4820">
        <v>2130.3000000000002</v>
      </c>
      <c r="J4820">
        <f t="shared" si="679"/>
        <v>4.015496422814735E-3</v>
      </c>
      <c r="K4820">
        <f t="shared" si="675"/>
        <v>3.9142964228147349E-3</v>
      </c>
      <c r="L4820">
        <v>-1.8640495216636275E-2</v>
      </c>
      <c r="N4820" s="2">
        <v>39618</v>
      </c>
      <c r="O4820">
        <v>28.93</v>
      </c>
      <c r="Q4820" s="2">
        <v>39618</v>
      </c>
      <c r="R4820">
        <v>35111</v>
      </c>
      <c r="S4820" s="8">
        <f t="shared" si="680"/>
        <v>1.6514488175936703E-2</v>
      </c>
      <c r="T4820" s="9">
        <f t="shared" si="676"/>
        <v>1.6413288175936704E-2</v>
      </c>
      <c r="U4820" s="3">
        <f>Sheet1!$B$17+Sheet1!$B$18*'Portfolio allocation'!K4820</f>
        <v>4.978378942071213E-3</v>
      </c>
      <c r="V4820" s="13">
        <f t="shared" si="681"/>
        <v>1.1434909233865491E-2</v>
      </c>
      <c r="W4820" s="13"/>
      <c r="X4820" s="2">
        <v>39618</v>
      </c>
      <c r="Y4820">
        <v>119.41459999999999</v>
      </c>
      <c r="AA4820" s="2">
        <v>39618</v>
      </c>
      <c r="AB4820">
        <v>1590.21</v>
      </c>
      <c r="AC4820">
        <f t="shared" si="682"/>
        <v>6.920875335596044E-3</v>
      </c>
      <c r="AD4820">
        <f t="shared" si="677"/>
        <v>6.8176753355960436E-3</v>
      </c>
      <c r="AE4820">
        <f>Sheet2!$B$17+Sheet2!$B$18*'Portfolio allocation'!K4820</f>
        <v>3.5340792532647762E-3</v>
      </c>
      <c r="AF4820">
        <f t="shared" si="683"/>
        <v>3.2835960823312674E-3</v>
      </c>
      <c r="AH4820" s="2">
        <v>39618</v>
      </c>
      <c r="AI4820">
        <v>4.2130000000000001</v>
      </c>
      <c r="AJ4820">
        <v>2.58</v>
      </c>
      <c r="AK4820">
        <v>1.5488500000000001</v>
      </c>
      <c r="AR4820" s="3"/>
    </row>
    <row r="4821" spans="1:44" hidden="1" outlineLevel="1" x14ac:dyDescent="0.2">
      <c r="A4821" s="2">
        <v>39619</v>
      </c>
      <c r="B4821">
        <v>22.87</v>
      </c>
      <c r="E4821" s="2">
        <v>39619</v>
      </c>
      <c r="F4821">
        <v>1317.93</v>
      </c>
      <c r="G4821">
        <f t="shared" si="678"/>
        <v>-1.8542927995352954E-2</v>
      </c>
      <c r="H4821" s="2">
        <v>39619</v>
      </c>
      <c r="I4821">
        <v>2090.81</v>
      </c>
      <c r="J4821">
        <f t="shared" si="679"/>
        <v>-1.8537295216636274E-2</v>
      </c>
      <c r="K4821">
        <f t="shared" si="675"/>
        <v>-1.8640495216636275E-2</v>
      </c>
      <c r="L4821">
        <v>-3.7423140313986068E-5</v>
      </c>
      <c r="N4821" s="2">
        <v>39619</v>
      </c>
      <c r="O4821">
        <v>28.23</v>
      </c>
      <c r="Q4821" s="2">
        <v>39619</v>
      </c>
      <c r="R4821">
        <v>34261.440000000002</v>
      </c>
      <c r="S4821" s="8">
        <f t="shared" si="680"/>
        <v>-2.419640568482806E-2</v>
      </c>
      <c r="T4821" s="9">
        <f t="shared" si="676"/>
        <v>-2.4299605684828061E-2</v>
      </c>
      <c r="U4821" s="3">
        <f>Sheet1!$B$17+Sheet1!$B$18*'Portfolio allocation'!K4821</f>
        <v>-2.0897049641142442E-2</v>
      </c>
      <c r="V4821" s="13">
        <f t="shared" si="681"/>
        <v>-3.4025560436856186E-3</v>
      </c>
      <c r="W4821" s="13"/>
      <c r="X4821" s="2">
        <v>39619</v>
      </c>
      <c r="Y4821">
        <v>117.23690000000001</v>
      </c>
      <c r="AA4821" s="2">
        <v>39619</v>
      </c>
      <c r="AB4821">
        <v>1561.21</v>
      </c>
      <c r="AC4821">
        <f t="shared" si="682"/>
        <v>-1.8236585105111947E-2</v>
      </c>
      <c r="AD4821">
        <f t="shared" si="677"/>
        <v>-1.8336185105111945E-2</v>
      </c>
      <c r="AE4821">
        <f>Sheet2!$B$17+Sheet2!$B$18*'Portfolio allocation'!K4821</f>
        <v>-1.6522216897312477E-2</v>
      </c>
      <c r="AF4821">
        <f t="shared" si="683"/>
        <v>-1.8139682077994677E-3</v>
      </c>
      <c r="AH4821" s="2">
        <v>39619</v>
      </c>
      <c r="AI4821">
        <v>4.17</v>
      </c>
      <c r="AJ4821">
        <v>2.4900000000000002</v>
      </c>
      <c r="AK4821">
        <v>1.56325</v>
      </c>
      <c r="AR4821" s="3"/>
    </row>
    <row r="4822" spans="1:44" hidden="1" outlineLevel="1" x14ac:dyDescent="0.2">
      <c r="A4822" s="2">
        <v>39622</v>
      </c>
      <c r="B4822">
        <v>22.64</v>
      </c>
      <c r="E4822" s="2">
        <v>39622</v>
      </c>
      <c r="F4822">
        <v>1318</v>
      </c>
      <c r="G4822">
        <f t="shared" si="678"/>
        <v>5.3113594803866349E-5</v>
      </c>
      <c r="H4822" s="2">
        <v>39622</v>
      </c>
      <c r="I4822">
        <v>2090.94</v>
      </c>
      <c r="J4822">
        <f t="shared" si="679"/>
        <v>6.2176859686013941E-5</v>
      </c>
      <c r="K4822">
        <f t="shared" si="675"/>
        <v>-3.7423140313986068E-5</v>
      </c>
      <c r="L4822">
        <v>-2.9053672663969382E-3</v>
      </c>
      <c r="N4822" s="2">
        <v>39622</v>
      </c>
      <c r="O4822">
        <v>27.97</v>
      </c>
      <c r="Q4822" s="2">
        <v>39622</v>
      </c>
      <c r="R4822">
        <v>33945.879999999997</v>
      </c>
      <c r="S4822" s="8">
        <f t="shared" si="680"/>
        <v>-9.2103542641525094E-3</v>
      </c>
      <c r="T4822" s="9">
        <f t="shared" si="676"/>
        <v>-9.3099542641525094E-3</v>
      </c>
      <c r="U4822" s="3">
        <f>Sheet1!$B$17+Sheet1!$B$18*'Portfolio allocation'!K4822</f>
        <v>4.4486610935792699E-4</v>
      </c>
      <c r="V4822" s="13">
        <f t="shared" si="681"/>
        <v>-9.754820373510437E-3</v>
      </c>
      <c r="W4822" s="13"/>
      <c r="X4822" s="2">
        <v>39622</v>
      </c>
      <c r="Y4822">
        <v>117.9246</v>
      </c>
      <c r="AA4822" s="2">
        <v>39622</v>
      </c>
      <c r="AB4822">
        <v>1570.37</v>
      </c>
      <c r="AC4822">
        <f t="shared" si="682"/>
        <v>5.8672439966436229E-3</v>
      </c>
      <c r="AD4822">
        <f t="shared" si="677"/>
        <v>5.7644439966436228E-3</v>
      </c>
      <c r="AE4822">
        <f>Sheet2!$B$17+Sheet2!$B$18*'Portfolio allocation'!K4822</f>
        <v>2.0109400246504939E-5</v>
      </c>
      <c r="AF4822">
        <f t="shared" si="683"/>
        <v>5.7443345963971177E-3</v>
      </c>
      <c r="AH4822" s="2">
        <v>39622</v>
      </c>
      <c r="AI4822">
        <v>4.1719999999999997</v>
      </c>
      <c r="AJ4822">
        <v>2.57</v>
      </c>
      <c r="AK4822">
        <v>1.5485500000000001</v>
      </c>
      <c r="AR4822" s="3"/>
    </row>
    <row r="4823" spans="1:44" hidden="1" outlineLevel="1" x14ac:dyDescent="0.2">
      <c r="A4823" s="2">
        <v>39623</v>
      </c>
      <c r="B4823">
        <v>22.42</v>
      </c>
      <c r="E4823" s="2">
        <v>39623</v>
      </c>
      <c r="F4823">
        <v>1314.29</v>
      </c>
      <c r="G4823">
        <f t="shared" si="678"/>
        <v>-2.8148710166919777E-3</v>
      </c>
      <c r="H4823" s="2">
        <v>39623</v>
      </c>
      <c r="I4823">
        <v>2085.08</v>
      </c>
      <c r="J4823">
        <f t="shared" si="679"/>
        <v>-2.8025672663969381E-3</v>
      </c>
      <c r="K4823">
        <f t="shared" si="675"/>
        <v>-2.9053672663969382E-3</v>
      </c>
      <c r="L4823">
        <v>5.7882622748288938E-3</v>
      </c>
      <c r="N4823" s="2">
        <v>39623</v>
      </c>
      <c r="O4823">
        <v>27.73</v>
      </c>
      <c r="Q4823" s="2">
        <v>39623</v>
      </c>
      <c r="R4823">
        <v>33654.61</v>
      </c>
      <c r="S4823" s="8">
        <f t="shared" si="680"/>
        <v>-8.5804227199294258E-3</v>
      </c>
      <c r="T4823" s="9">
        <f t="shared" si="676"/>
        <v>-8.683222719929426E-3</v>
      </c>
      <c r="U4823" s="3">
        <f>Sheet1!$B$17+Sheet1!$B$18*'Portfolio allocation'!K4823</f>
        <v>-2.8453120754542826E-3</v>
      </c>
      <c r="V4823" s="13">
        <f t="shared" si="681"/>
        <v>-5.8379106444751434E-3</v>
      </c>
      <c r="W4823" s="13"/>
      <c r="X4823" s="2">
        <v>39623</v>
      </c>
      <c r="Y4823">
        <v>117.9246</v>
      </c>
      <c r="AA4823" s="2">
        <v>39623</v>
      </c>
      <c r="AB4823">
        <v>1570.37</v>
      </c>
      <c r="AC4823">
        <f t="shared" si="682"/>
        <v>0</v>
      </c>
      <c r="AD4823">
        <f t="shared" si="677"/>
        <v>-1.0119999999999999E-4</v>
      </c>
      <c r="AE4823">
        <f>Sheet2!$B$17+Sheet2!$B$18*'Portfolio allocation'!K4823</f>
        <v>-2.5301396845385771E-3</v>
      </c>
      <c r="AF4823">
        <f t="shared" si="683"/>
        <v>2.428939684538577E-3</v>
      </c>
      <c r="AH4823" s="2">
        <v>39623</v>
      </c>
      <c r="AI4823">
        <v>4.09</v>
      </c>
      <c r="AJ4823">
        <v>2.5299999999999998</v>
      </c>
      <c r="AK4823">
        <v>1.55925</v>
      </c>
      <c r="AR4823" s="3"/>
    </row>
    <row r="4824" spans="1:44" hidden="1" outlineLevel="1" x14ac:dyDescent="0.2">
      <c r="A4824" s="2">
        <v>39624</v>
      </c>
      <c r="B4824">
        <v>21.14</v>
      </c>
      <c r="E4824" s="2">
        <v>39624</v>
      </c>
      <c r="F4824">
        <v>1321.97</v>
      </c>
      <c r="G4824">
        <f t="shared" si="678"/>
        <v>5.843459206111401E-3</v>
      </c>
      <c r="H4824" s="2">
        <v>39624</v>
      </c>
      <c r="I4824">
        <v>2097.36</v>
      </c>
      <c r="J4824">
        <f t="shared" si="679"/>
        <v>5.8894622748288938E-3</v>
      </c>
      <c r="K4824">
        <f t="shared" si="675"/>
        <v>5.7882622748288938E-3</v>
      </c>
      <c r="L4824">
        <v>-2.9164310424533747E-2</v>
      </c>
      <c r="N4824" s="2">
        <v>39624</v>
      </c>
      <c r="O4824">
        <v>28.35</v>
      </c>
      <c r="Q4824" s="2">
        <v>39624</v>
      </c>
      <c r="R4824">
        <v>34407.07</v>
      </c>
      <c r="S4824" s="8">
        <f t="shared" si="680"/>
        <v>2.235830395895233E-2</v>
      </c>
      <c r="T4824" s="9">
        <f t="shared" si="676"/>
        <v>2.2257103958952331E-2</v>
      </c>
      <c r="U4824" s="3">
        <f>Sheet1!$B$17+Sheet1!$B$18*'Portfolio allocation'!K4824</f>
        <v>7.1282400601122807E-3</v>
      </c>
      <c r="V4824" s="13">
        <f t="shared" si="681"/>
        <v>1.512886389884005E-2</v>
      </c>
      <c r="W4824" s="13"/>
      <c r="X4824" s="2">
        <v>39624</v>
      </c>
      <c r="Y4824">
        <v>118.9944</v>
      </c>
      <c r="AA4824" s="2">
        <v>39624</v>
      </c>
      <c r="AB4824">
        <v>1584.62</v>
      </c>
      <c r="AC4824">
        <f t="shared" si="682"/>
        <v>9.0742945929940255E-3</v>
      </c>
      <c r="AD4824">
        <f t="shared" si="677"/>
        <v>8.9750945929940248E-3</v>
      </c>
      <c r="AE4824">
        <f>Sheet2!$B$17+Sheet2!$B$18*'Portfolio allocation'!K4824</f>
        <v>5.2004574980686197E-3</v>
      </c>
      <c r="AF4824">
        <f t="shared" si="683"/>
        <v>3.7746370949254052E-3</v>
      </c>
      <c r="AH4824" s="2">
        <v>39624</v>
      </c>
      <c r="AI4824">
        <v>4.1029999999999998</v>
      </c>
      <c r="AJ4824">
        <v>2.48</v>
      </c>
      <c r="AK4824">
        <v>1.5565500000000001</v>
      </c>
      <c r="AR4824" s="3"/>
    </row>
    <row r="4825" spans="1:44" hidden="1" outlineLevel="1" x14ac:dyDescent="0.2">
      <c r="A4825" s="2">
        <v>39625</v>
      </c>
      <c r="B4825">
        <v>23.93</v>
      </c>
      <c r="E4825" s="2">
        <v>39625</v>
      </c>
      <c r="F4825">
        <v>1283.1500000000001</v>
      </c>
      <c r="G4825">
        <f t="shared" si="678"/>
        <v>-2.9365265475010727E-2</v>
      </c>
      <c r="H4825" s="2">
        <v>39625</v>
      </c>
      <c r="I4825">
        <v>2036.4</v>
      </c>
      <c r="J4825">
        <f t="shared" si="679"/>
        <v>-2.9065110424533747E-2</v>
      </c>
      <c r="K4825">
        <f t="shared" si="675"/>
        <v>-2.9164310424533747E-2</v>
      </c>
      <c r="L4825">
        <v>-3.7834805735611752E-3</v>
      </c>
      <c r="N4825" s="2">
        <v>39625</v>
      </c>
      <c r="O4825">
        <v>27.75</v>
      </c>
      <c r="Q4825" s="2">
        <v>39625</v>
      </c>
      <c r="R4825">
        <v>33678.89</v>
      </c>
      <c r="S4825" s="8">
        <f t="shared" si="680"/>
        <v>-2.116367362870486E-2</v>
      </c>
      <c r="T4825" s="9">
        <f t="shared" si="676"/>
        <v>-2.1262873628704861E-2</v>
      </c>
      <c r="U4825" s="3">
        <f>Sheet1!$B$17+Sheet1!$B$18*'Portfolio allocation'!K4825</f>
        <v>-3.2970237156587687E-2</v>
      </c>
      <c r="V4825" s="13">
        <f t="shared" si="681"/>
        <v>1.1707363527882826E-2</v>
      </c>
      <c r="W4825" s="13"/>
      <c r="X4825" s="2">
        <v>39625</v>
      </c>
      <c r="Y4825">
        <v>115.6991</v>
      </c>
      <c r="AA4825" s="2">
        <v>39625</v>
      </c>
      <c r="AB4825">
        <v>1540.74</v>
      </c>
      <c r="AC4825">
        <f t="shared" si="682"/>
        <v>-2.7691181481995564E-2</v>
      </c>
      <c r="AD4825">
        <f t="shared" si="677"/>
        <v>-2.7786781481995565E-2</v>
      </c>
      <c r="AE4825">
        <f>Sheet2!$B$17+Sheet2!$B$18*'Portfolio allocation'!K4825</f>
        <v>-2.5880261866983407E-2</v>
      </c>
      <c r="AF4825">
        <f t="shared" si="683"/>
        <v>-1.9065196150121581E-3</v>
      </c>
      <c r="AH4825" s="2">
        <v>39625</v>
      </c>
      <c r="AI4825">
        <v>4.0369999999999999</v>
      </c>
      <c r="AJ4825">
        <v>2.39</v>
      </c>
      <c r="AK4825">
        <v>1.5748500000000001</v>
      </c>
      <c r="AR4825" s="3"/>
    </row>
    <row r="4826" spans="1:44" hidden="1" outlineLevel="1" x14ac:dyDescent="0.2">
      <c r="A4826" s="2">
        <v>39626</v>
      </c>
      <c r="B4826">
        <v>23.44</v>
      </c>
      <c r="E4826" s="2">
        <v>39626</v>
      </c>
      <c r="F4826">
        <v>1278.3800000000001</v>
      </c>
      <c r="G4826">
        <f t="shared" si="678"/>
        <v>-3.7174141760510926E-3</v>
      </c>
      <c r="H4826" s="2">
        <v>39626</v>
      </c>
      <c r="I4826">
        <v>2028.89</v>
      </c>
      <c r="J4826">
        <f t="shared" si="679"/>
        <v>-3.6878805735611753E-3</v>
      </c>
      <c r="K4826">
        <f t="shared" si="675"/>
        <v>-3.7834805735611752E-3</v>
      </c>
      <c r="L4826">
        <v>1.1776312860725499E-3</v>
      </c>
      <c r="N4826" s="2">
        <v>39626</v>
      </c>
      <c r="O4826">
        <v>27.63</v>
      </c>
      <c r="Q4826" s="2">
        <v>39626</v>
      </c>
      <c r="R4826">
        <v>33533.24</v>
      </c>
      <c r="S4826" s="8">
        <f t="shared" si="680"/>
        <v>-4.3246674697414722E-3</v>
      </c>
      <c r="T4826" s="9">
        <f t="shared" si="676"/>
        <v>-4.4202674697414726E-3</v>
      </c>
      <c r="U4826" s="3">
        <f>Sheet1!$B$17+Sheet1!$B$18*'Portfolio allocation'!K4826</f>
        <v>-3.8527059157837606E-3</v>
      </c>
      <c r="V4826" s="13">
        <f t="shared" si="681"/>
        <v>-5.6756155395771201E-4</v>
      </c>
      <c r="W4826" s="13"/>
      <c r="X4826" s="2">
        <v>39626</v>
      </c>
      <c r="Y4826">
        <v>114.6675</v>
      </c>
      <c r="AA4826" s="2">
        <v>39626</v>
      </c>
      <c r="AB4826">
        <v>1527</v>
      </c>
      <c r="AC4826">
        <f t="shared" si="682"/>
        <v>-8.9177927489387798E-3</v>
      </c>
      <c r="AD4826">
        <f t="shared" si="677"/>
        <v>-9.0117927489387802E-3</v>
      </c>
      <c r="AE4826">
        <f>Sheet2!$B$17+Sheet2!$B$18*'Portfolio allocation'!K4826</f>
        <v>-3.3109804399656319E-3</v>
      </c>
      <c r="AF4826">
        <f t="shared" si="683"/>
        <v>-5.7008123089731487E-3</v>
      </c>
      <c r="AH4826" s="2">
        <v>39626</v>
      </c>
      <c r="AI4826">
        <v>3.9729999999999999</v>
      </c>
      <c r="AJ4826">
        <v>2.35</v>
      </c>
      <c r="AK4826">
        <v>1.5750500000000001</v>
      </c>
      <c r="AR4826" s="3"/>
    </row>
    <row r="4827" spans="1:44" hidden="1" outlineLevel="1" x14ac:dyDescent="0.2">
      <c r="A4827" s="2">
        <v>39629</v>
      </c>
      <c r="B4827">
        <v>23.95</v>
      </c>
      <c r="E4827" s="2">
        <v>39629</v>
      </c>
      <c r="F4827">
        <v>1280</v>
      </c>
      <c r="G4827">
        <f t="shared" si="678"/>
        <v>1.2672288364961037E-3</v>
      </c>
      <c r="H4827" s="2">
        <v>39629</v>
      </c>
      <c r="I4827">
        <v>2031.47</v>
      </c>
      <c r="J4827">
        <f t="shared" si="679"/>
        <v>1.2716312860725498E-3</v>
      </c>
      <c r="K4827">
        <f t="shared" si="675"/>
        <v>1.1776312860725499E-3</v>
      </c>
      <c r="L4827">
        <v>3.9371633506771146E-3</v>
      </c>
      <c r="N4827" s="2">
        <v>39629</v>
      </c>
      <c r="O4827">
        <v>27.51</v>
      </c>
      <c r="Q4827" s="2">
        <v>39629</v>
      </c>
      <c r="R4827">
        <v>33387.61</v>
      </c>
      <c r="S4827" s="8">
        <f t="shared" si="680"/>
        <v>-4.3428550298151292E-3</v>
      </c>
      <c r="T4827" s="9">
        <f t="shared" si="676"/>
        <v>-4.4368550298151295E-3</v>
      </c>
      <c r="U4827" s="3">
        <f>Sheet1!$B$17+Sheet1!$B$18*'Portfolio allocation'!K4827</f>
        <v>1.8388073408827641E-3</v>
      </c>
      <c r="V4827" s="13">
        <f t="shared" si="681"/>
        <v>-6.2756623706978938E-3</v>
      </c>
      <c r="W4827" s="13"/>
      <c r="X4827" s="2">
        <v>39629</v>
      </c>
      <c r="Y4827">
        <v>113.2157</v>
      </c>
      <c r="AA4827" s="2">
        <v>39629</v>
      </c>
      <c r="AB4827">
        <v>1507.66</v>
      </c>
      <c r="AC4827">
        <f t="shared" si="682"/>
        <v>-1.2665356908971748E-2</v>
      </c>
      <c r="AD4827">
        <f t="shared" si="677"/>
        <v>-1.2759756908971747E-2</v>
      </c>
      <c r="AE4827">
        <f>Sheet2!$B$17+Sheet2!$B$18*'Portfolio allocation'!K4827</f>
        <v>1.1005667950314338E-3</v>
      </c>
      <c r="AF4827">
        <f t="shared" si="683"/>
        <v>-1.3860323704003181E-2</v>
      </c>
      <c r="AH4827" s="2">
        <v>39629</v>
      </c>
      <c r="AI4827">
        <v>3.9729999999999999</v>
      </c>
      <c r="AJ4827">
        <v>2.36</v>
      </c>
      <c r="AK4827">
        <v>1.57555</v>
      </c>
      <c r="AR4827" s="3"/>
    </row>
    <row r="4828" spans="1:44" hidden="1" outlineLevel="1" x14ac:dyDescent="0.2">
      <c r="A4828" s="2">
        <v>39630</v>
      </c>
      <c r="B4828">
        <v>23.65</v>
      </c>
      <c r="E4828" s="2">
        <v>39630</v>
      </c>
      <c r="F4828">
        <v>1284.9100000000001</v>
      </c>
      <c r="G4828">
        <f t="shared" si="678"/>
        <v>3.8359375000001084E-3</v>
      </c>
      <c r="H4828" s="2">
        <v>39630</v>
      </c>
      <c r="I4828">
        <v>2039.66</v>
      </c>
      <c r="J4828">
        <f t="shared" si="679"/>
        <v>4.0315633506771142E-3</v>
      </c>
      <c r="K4828">
        <f t="shared" si="675"/>
        <v>3.9371633506771146E-3</v>
      </c>
      <c r="L4828">
        <v>-1.8245283837502273E-2</v>
      </c>
      <c r="N4828" s="2">
        <v>39630</v>
      </c>
      <c r="O4828">
        <v>26.87</v>
      </c>
      <c r="Q4828" s="2">
        <v>39630</v>
      </c>
      <c r="R4828">
        <v>32610.87</v>
      </c>
      <c r="S4828" s="8">
        <f t="shared" si="680"/>
        <v>-2.32643187098448E-2</v>
      </c>
      <c r="T4828" s="9">
        <f t="shared" si="676"/>
        <v>-2.3358718709844802E-2</v>
      </c>
      <c r="U4828" s="3">
        <f>Sheet1!$B$17+Sheet1!$B$18*'Portfolio allocation'!K4828</f>
        <v>5.0046124612399545E-3</v>
      </c>
      <c r="V4828" s="13">
        <f t="shared" si="681"/>
        <v>-2.8363331171084756E-2</v>
      </c>
      <c r="W4828" s="13"/>
      <c r="X4828" s="2">
        <v>39630</v>
      </c>
      <c r="Y4828">
        <v>113.9225</v>
      </c>
      <c r="AA4828" s="2">
        <v>39630</v>
      </c>
      <c r="AB4828">
        <v>1517.08</v>
      </c>
      <c r="AC4828">
        <f t="shared" si="682"/>
        <v>6.248093071381966E-3</v>
      </c>
      <c r="AD4828">
        <f t="shared" si="677"/>
        <v>6.1528930713819659E-3</v>
      </c>
      <c r="AE4828">
        <f>Sheet2!$B$17+Sheet2!$B$18*'Portfolio allocation'!K4828</f>
        <v>3.5544131089080967E-3</v>
      </c>
      <c r="AF4828">
        <f t="shared" si="683"/>
        <v>2.5984799624738692E-3</v>
      </c>
      <c r="AH4828" s="2">
        <v>39630</v>
      </c>
      <c r="AI4828">
        <v>4.008</v>
      </c>
      <c r="AJ4828">
        <v>2.38</v>
      </c>
      <c r="AK4828">
        <v>1.57545</v>
      </c>
      <c r="AR4828" s="3"/>
    </row>
    <row r="4829" spans="1:44" hidden="1" outlineLevel="1" x14ac:dyDescent="0.2">
      <c r="A4829" s="2">
        <v>39631</v>
      </c>
      <c r="B4829">
        <v>25.92</v>
      </c>
      <c r="E4829" s="2">
        <v>39631</v>
      </c>
      <c r="F4829">
        <v>1261.52</v>
      </c>
      <c r="G4829">
        <f t="shared" si="678"/>
        <v>-1.820360959133327E-2</v>
      </c>
      <c r="H4829" s="2">
        <v>39631</v>
      </c>
      <c r="I4829">
        <v>2002.64</v>
      </c>
      <c r="J4829">
        <f t="shared" si="679"/>
        <v>-1.8150083837502273E-2</v>
      </c>
      <c r="K4829">
        <f t="shared" si="675"/>
        <v>-1.8245283837502273E-2</v>
      </c>
      <c r="L4829">
        <v>1.019530140214758E-3</v>
      </c>
      <c r="N4829" s="2">
        <v>39631</v>
      </c>
      <c r="O4829">
        <v>25.88</v>
      </c>
      <c r="Q4829" s="2">
        <v>39631</v>
      </c>
      <c r="R4829">
        <v>31409.35</v>
      </c>
      <c r="S4829" s="8">
        <f t="shared" si="680"/>
        <v>-3.684415656497364E-2</v>
      </c>
      <c r="T4829" s="9">
        <f t="shared" si="676"/>
        <v>-3.6939356564973637E-2</v>
      </c>
      <c r="U4829" s="3">
        <f>Sheet1!$B$17+Sheet1!$B$18*'Portfolio allocation'!K4829</f>
        <v>-2.0443653131011607E-2</v>
      </c>
      <c r="V4829" s="13">
        <f t="shared" si="681"/>
        <v>-1.649570343396203E-2</v>
      </c>
      <c r="W4829" s="13"/>
      <c r="X4829" s="2">
        <v>39631</v>
      </c>
      <c r="Y4829">
        <v>113.76009999999999</v>
      </c>
      <c r="AA4829" s="2">
        <v>39631</v>
      </c>
      <c r="AB4829">
        <v>1514.91</v>
      </c>
      <c r="AC4829">
        <f t="shared" si="682"/>
        <v>-1.4303794130828829E-3</v>
      </c>
      <c r="AD4829">
        <f t="shared" si="677"/>
        <v>-1.5243794130828828E-3</v>
      </c>
      <c r="AE4829">
        <f>Sheet2!$B$17+Sheet2!$B$18*'Portfolio allocation'!K4829</f>
        <v>-1.6170784856232336E-2</v>
      </c>
      <c r="AF4829">
        <f t="shared" si="683"/>
        <v>1.4646405443149452E-2</v>
      </c>
      <c r="AH4829" s="2">
        <v>39631</v>
      </c>
      <c r="AI4829">
        <v>3.9630000000000001</v>
      </c>
      <c r="AJ4829">
        <v>2.35</v>
      </c>
      <c r="AK4829">
        <v>1.5865499999999999</v>
      </c>
      <c r="AR4829" s="3"/>
    </row>
    <row r="4830" spans="1:44" hidden="1" outlineLevel="1" x14ac:dyDescent="0.2">
      <c r="A4830" s="2">
        <v>39632</v>
      </c>
      <c r="B4830">
        <v>24.78</v>
      </c>
      <c r="E4830" s="2">
        <v>39632</v>
      </c>
      <c r="F4830">
        <v>1262.9000000000001</v>
      </c>
      <c r="G4830">
        <f t="shared" si="678"/>
        <v>1.0939184475871055E-3</v>
      </c>
      <c r="H4830" s="2">
        <v>39632</v>
      </c>
      <c r="I4830">
        <v>2004.87</v>
      </c>
      <c r="J4830">
        <f t="shared" si="679"/>
        <v>1.1135301402147579E-3</v>
      </c>
      <c r="K4830">
        <f t="shared" si="675"/>
        <v>1.019530140214758E-3</v>
      </c>
      <c r="L4830">
        <v>-9.1999999999999987E-5</v>
      </c>
      <c r="N4830" s="2">
        <v>39632</v>
      </c>
      <c r="O4830">
        <v>25.98</v>
      </c>
      <c r="Q4830" s="2">
        <v>39632</v>
      </c>
      <c r="R4830">
        <v>31530.720000000001</v>
      </c>
      <c r="S4830" s="8">
        <f t="shared" si="680"/>
        <v>3.8641359977205081E-3</v>
      </c>
      <c r="T4830" s="9">
        <f t="shared" si="676"/>
        <v>3.7701359977205082E-3</v>
      </c>
      <c r="U4830" s="3">
        <f>Sheet1!$B$17+Sheet1!$B$18*'Portfolio allocation'!K4830</f>
        <v>1.6574296995388288E-3</v>
      </c>
      <c r="V4830" s="13">
        <f t="shared" si="681"/>
        <v>2.1127062981816797E-3</v>
      </c>
      <c r="W4830" s="13"/>
      <c r="X4830" s="2">
        <v>39632</v>
      </c>
      <c r="Y4830">
        <v>114.1803</v>
      </c>
      <c r="AA4830" s="2">
        <v>39632</v>
      </c>
      <c r="AB4830">
        <v>1520.51</v>
      </c>
      <c r="AC4830">
        <f t="shared" si="682"/>
        <v>3.6965892363240993E-3</v>
      </c>
      <c r="AD4830">
        <f t="shared" si="677"/>
        <v>3.6045892363240992E-3</v>
      </c>
      <c r="AE4830">
        <f>Sheet2!$B$17+Sheet2!$B$18*'Portfolio allocation'!K4830</f>
        <v>9.599792226096536E-4</v>
      </c>
      <c r="AF4830">
        <f t="shared" si="683"/>
        <v>2.6446100137144457E-3</v>
      </c>
      <c r="AH4830" s="2">
        <v>39632</v>
      </c>
      <c r="AI4830">
        <v>3.9870000000000001</v>
      </c>
      <c r="AJ4830">
        <v>2.2999999999999998</v>
      </c>
      <c r="AK4830">
        <v>1.57145</v>
      </c>
      <c r="AR4830" s="3"/>
    </row>
    <row r="4831" spans="1:44" hidden="1" outlineLevel="1" x14ac:dyDescent="0.2">
      <c r="A4831" s="2">
        <v>39633</v>
      </c>
      <c r="B4831">
        <v>24.78</v>
      </c>
      <c r="E4831" s="2">
        <v>39633</v>
      </c>
      <c r="F4831">
        <v>1262.9000000000001</v>
      </c>
      <c r="G4831">
        <f t="shared" si="678"/>
        <v>0</v>
      </c>
      <c r="H4831" s="2">
        <v>39633</v>
      </c>
      <c r="I4831">
        <v>2004.87</v>
      </c>
      <c r="J4831">
        <f t="shared" si="679"/>
        <v>0</v>
      </c>
      <c r="K4831">
        <f t="shared" si="675"/>
        <v>-9.1999999999999987E-5</v>
      </c>
      <c r="L4831">
        <v>-8.4616199753600099E-3</v>
      </c>
      <c r="N4831" s="2">
        <v>39633</v>
      </c>
      <c r="O4831">
        <v>25.98</v>
      </c>
      <c r="Q4831" s="2">
        <v>39633</v>
      </c>
      <c r="R4831">
        <v>31530.720000000001</v>
      </c>
      <c r="S4831" s="8">
        <f t="shared" si="680"/>
        <v>0</v>
      </c>
      <c r="T4831" s="9">
        <f t="shared" si="676"/>
        <v>-9.2E-5</v>
      </c>
      <c r="U4831" s="3">
        <f>Sheet1!$B$17+Sheet1!$B$18*'Portfolio allocation'!K4831</f>
        <v>3.8225415276456961E-4</v>
      </c>
      <c r="V4831" s="13">
        <f t="shared" si="681"/>
        <v>-4.7425415276456962E-4</v>
      </c>
      <c r="W4831" s="13"/>
      <c r="X4831" s="2">
        <v>39633</v>
      </c>
      <c r="Y4831">
        <v>114.1803</v>
      </c>
      <c r="AA4831" s="2">
        <v>39633</v>
      </c>
      <c r="AB4831">
        <v>1520.51</v>
      </c>
      <c r="AC4831">
        <f t="shared" si="682"/>
        <v>0</v>
      </c>
      <c r="AD4831">
        <f t="shared" si="677"/>
        <v>-9.1999999999999987E-5</v>
      </c>
      <c r="AE4831">
        <f>Sheet2!$B$17+Sheet2!$B$18*'Portfolio allocation'!K4831</f>
        <v>-2.8421735767919306E-5</v>
      </c>
      <c r="AF4831">
        <f t="shared" si="683"/>
        <v>-6.3578264232080681E-5</v>
      </c>
      <c r="AH4831" s="2">
        <v>39633</v>
      </c>
      <c r="AI4831">
        <v>3.9870000000000001</v>
      </c>
      <c r="AJ4831">
        <v>2.2999999999999998</v>
      </c>
      <c r="AK4831">
        <v>1.5691999999999999</v>
      </c>
      <c r="AR4831" s="3"/>
    </row>
    <row r="4832" spans="1:44" hidden="1" outlineLevel="1" x14ac:dyDescent="0.2">
      <c r="A4832" s="2">
        <v>39636</v>
      </c>
      <c r="B4832">
        <v>25.78</v>
      </c>
      <c r="E4832" s="2">
        <v>39636</v>
      </c>
      <c r="F4832">
        <v>1252.31</v>
      </c>
      <c r="G4832">
        <f t="shared" si="678"/>
        <v>-8.3854620318316586E-3</v>
      </c>
      <c r="H4832" s="2">
        <v>39636</v>
      </c>
      <c r="I4832">
        <v>1988.09</v>
      </c>
      <c r="J4832">
        <f t="shared" si="679"/>
        <v>-8.3696199753600098E-3</v>
      </c>
      <c r="K4832">
        <f t="shared" si="675"/>
        <v>-8.4616199753600099E-3</v>
      </c>
      <c r="L4832">
        <v>1.7383658015482185E-2</v>
      </c>
      <c r="N4832" s="2">
        <v>39636</v>
      </c>
      <c r="O4832">
        <v>26.03</v>
      </c>
      <c r="Q4832" s="2">
        <v>39636</v>
      </c>
      <c r="R4832">
        <v>31591.41</v>
      </c>
      <c r="S4832" s="8">
        <f t="shared" si="680"/>
        <v>1.9247895385832159E-3</v>
      </c>
      <c r="T4832" s="9">
        <f t="shared" si="676"/>
        <v>1.8327895385832158E-3</v>
      </c>
      <c r="U4832" s="3">
        <f>Sheet1!$B$17+Sheet1!$B$18*'Portfolio allocation'!K4832</f>
        <v>-9.2195859973463311E-3</v>
      </c>
      <c r="V4832" s="13">
        <f t="shared" si="681"/>
        <v>1.1052375535929547E-2</v>
      </c>
      <c r="W4832" s="13"/>
      <c r="X4832" s="2">
        <v>39636</v>
      </c>
      <c r="Y4832">
        <v>116.05249999999999</v>
      </c>
      <c r="AA4832" s="2">
        <v>39636</v>
      </c>
      <c r="AB4832">
        <v>1545.44</v>
      </c>
      <c r="AC4832">
        <f t="shared" si="682"/>
        <v>1.6395814562219391E-2</v>
      </c>
      <c r="AD4832">
        <f t="shared" si="677"/>
        <v>1.630541456221939E-2</v>
      </c>
      <c r="AE4832">
        <f>Sheet2!$B$17+Sheet2!$B$18*'Portfolio allocation'!K4832</f>
        <v>-7.4709013461755867E-3</v>
      </c>
      <c r="AF4832">
        <f t="shared" si="683"/>
        <v>2.3776315908394977E-2</v>
      </c>
      <c r="AH4832" s="2">
        <v>39636</v>
      </c>
      <c r="AI4832">
        <v>3.9049999999999998</v>
      </c>
      <c r="AJ4832">
        <v>2.2599999999999998</v>
      </c>
      <c r="AK4832">
        <v>1.5663499999999999</v>
      </c>
      <c r="AR4832" s="3"/>
    </row>
    <row r="4833" spans="1:44" hidden="1" outlineLevel="1" x14ac:dyDescent="0.2">
      <c r="A4833" s="2">
        <v>39637</v>
      </c>
      <c r="B4833">
        <v>23.15</v>
      </c>
      <c r="E4833" s="2">
        <v>39637</v>
      </c>
      <c r="F4833">
        <v>1273.7</v>
      </c>
      <c r="G4833">
        <f t="shared" si="678"/>
        <v>1.7080435355463219E-2</v>
      </c>
      <c r="H4833" s="2">
        <v>39637</v>
      </c>
      <c r="I4833">
        <v>2022.83</v>
      </c>
      <c r="J4833">
        <f t="shared" si="679"/>
        <v>1.7474058015482186E-2</v>
      </c>
      <c r="K4833">
        <f t="shared" si="675"/>
        <v>1.7383658015482185E-2</v>
      </c>
      <c r="L4833">
        <v>-2.2761608158866475E-2</v>
      </c>
      <c r="N4833" s="2">
        <v>39637</v>
      </c>
      <c r="O4833">
        <v>25.85</v>
      </c>
      <c r="Q4833" s="2">
        <v>39637</v>
      </c>
      <c r="R4833">
        <v>31372.94</v>
      </c>
      <c r="S4833" s="8">
        <f t="shared" si="680"/>
        <v>-6.9154874695368518E-3</v>
      </c>
      <c r="T4833" s="9">
        <f t="shared" si="676"/>
        <v>-7.0058874695368518E-3</v>
      </c>
      <c r="U4833" s="3">
        <f>Sheet1!$B$17+Sheet1!$B$18*'Portfolio allocation'!K4833</f>
        <v>2.04307719201972E-2</v>
      </c>
      <c r="V4833" s="13">
        <f t="shared" si="681"/>
        <v>-2.7436659389734053E-2</v>
      </c>
      <c r="W4833" s="13"/>
      <c r="X4833" s="2">
        <v>39637</v>
      </c>
      <c r="Y4833">
        <v>118.3258</v>
      </c>
      <c r="AA4833" s="2">
        <v>39637</v>
      </c>
      <c r="AB4833">
        <v>1575.71</v>
      </c>
      <c r="AC4833">
        <f t="shared" si="682"/>
        <v>1.9586654933222869E-2</v>
      </c>
      <c r="AD4833">
        <f t="shared" si="677"/>
        <v>1.9496254933222868E-2</v>
      </c>
      <c r="AE4833">
        <f>Sheet2!$B$17+Sheet2!$B$18*'Portfolio allocation'!K4833</f>
        <v>1.5511379215957967E-2</v>
      </c>
      <c r="AF4833">
        <f t="shared" si="683"/>
        <v>3.9848757172649008E-3</v>
      </c>
      <c r="AH4833" s="2">
        <v>39637</v>
      </c>
      <c r="AI4833">
        <v>3.8879999999999999</v>
      </c>
      <c r="AJ4833">
        <v>2.2599999999999998</v>
      </c>
      <c r="AK4833">
        <v>1.56795</v>
      </c>
      <c r="AR4833" s="3"/>
    </row>
    <row r="4834" spans="1:44" hidden="1" outlineLevel="1" x14ac:dyDescent="0.2">
      <c r="A4834" s="2">
        <v>39638</v>
      </c>
      <c r="B4834">
        <v>25.23</v>
      </c>
      <c r="E4834" s="2">
        <v>39638</v>
      </c>
      <c r="F4834">
        <v>1244.69</v>
      </c>
      <c r="G4834">
        <f t="shared" si="678"/>
        <v>-2.2776163931852111E-2</v>
      </c>
      <c r="H4834" s="2">
        <v>39638</v>
      </c>
      <c r="I4834">
        <v>1976.97</v>
      </c>
      <c r="J4834">
        <f t="shared" si="679"/>
        <v>-2.2671208158866474E-2</v>
      </c>
      <c r="K4834">
        <f t="shared" si="675"/>
        <v>-2.2761608158866475E-2</v>
      </c>
      <c r="L4834">
        <v>6.8970373106319481E-3</v>
      </c>
      <c r="N4834" s="2">
        <v>39638</v>
      </c>
      <c r="O4834">
        <v>25.23</v>
      </c>
      <c r="Q4834" s="2">
        <v>39638</v>
      </c>
      <c r="R4834">
        <v>30620.48</v>
      </c>
      <c r="S4834" s="8">
        <f t="shared" si="680"/>
        <v>-2.3984363594868663E-2</v>
      </c>
      <c r="T4834" s="9">
        <f t="shared" si="676"/>
        <v>-2.4074763594868664E-2</v>
      </c>
      <c r="U4834" s="3">
        <f>Sheet1!$B$17+Sheet1!$B$18*'Portfolio allocation'!K4834</f>
        <v>-2.5624894851360068E-2</v>
      </c>
      <c r="V4834" s="13">
        <f t="shared" si="681"/>
        <v>1.5501312564914042E-3</v>
      </c>
      <c r="W4834" s="13"/>
      <c r="X4834" s="2">
        <v>39638</v>
      </c>
      <c r="Y4834">
        <v>115.0018</v>
      </c>
      <c r="AA4834" s="2">
        <v>39638</v>
      </c>
      <c r="AB4834">
        <v>1531.45</v>
      </c>
      <c r="AC4834">
        <f t="shared" si="682"/>
        <v>-2.8088924992543007E-2</v>
      </c>
      <c r="AD4834">
        <f t="shared" si="677"/>
        <v>-2.8177324992543006E-2</v>
      </c>
      <c r="AE4834">
        <f>Sheet2!$B$17+Sheet2!$B$18*'Portfolio allocation'!K4834</f>
        <v>-2.0186815664643743E-2</v>
      </c>
      <c r="AF4834">
        <f t="shared" si="683"/>
        <v>-7.9905093278992631E-3</v>
      </c>
      <c r="AH4834" s="2">
        <v>39638</v>
      </c>
      <c r="AI4834">
        <v>3.8170000000000002</v>
      </c>
      <c r="AJ4834">
        <v>2.21</v>
      </c>
      <c r="AK4834">
        <v>1.5730500000000001</v>
      </c>
      <c r="AR4834" s="3"/>
    </row>
    <row r="4835" spans="1:44" hidden="1" outlineLevel="1" x14ac:dyDescent="0.2">
      <c r="A4835" s="2">
        <v>39639</v>
      </c>
      <c r="B4835">
        <v>25.59</v>
      </c>
      <c r="E4835" s="2">
        <v>39639</v>
      </c>
      <c r="F4835">
        <v>1253.3900000000001</v>
      </c>
      <c r="G4835">
        <f t="shared" si="678"/>
        <v>6.9896922125187722E-3</v>
      </c>
      <c r="H4835" s="2">
        <v>39639</v>
      </c>
      <c r="I4835">
        <v>1990.78</v>
      </c>
      <c r="J4835">
        <f t="shared" si="679"/>
        <v>6.9854373106319478E-3</v>
      </c>
      <c r="K4835">
        <f t="shared" si="675"/>
        <v>6.8970373106319481E-3</v>
      </c>
      <c r="L4835">
        <v>-1.1098759601764119E-2</v>
      </c>
      <c r="N4835" s="2">
        <v>39639</v>
      </c>
      <c r="O4835">
        <v>25.45</v>
      </c>
      <c r="Q4835" s="2">
        <v>39639</v>
      </c>
      <c r="R4835">
        <v>30887.48</v>
      </c>
      <c r="S4835" s="8">
        <f t="shared" si="680"/>
        <v>8.7196542967320489E-3</v>
      </c>
      <c r="T4835" s="9">
        <f t="shared" si="676"/>
        <v>8.6312542967320483E-3</v>
      </c>
      <c r="U4835" s="3">
        <f>Sheet1!$B$17+Sheet1!$B$18*'Portfolio allocation'!K4835</f>
        <v>8.4002548812818021E-3</v>
      </c>
      <c r="V4835" s="13">
        <f t="shared" si="681"/>
        <v>2.3099941545024621E-4</v>
      </c>
      <c r="W4835" s="13"/>
      <c r="X4835" s="2">
        <v>39639</v>
      </c>
      <c r="Y4835">
        <v>117.6572</v>
      </c>
      <c r="AA4835" s="2">
        <v>39639</v>
      </c>
      <c r="AB4835">
        <v>1566.81</v>
      </c>
      <c r="AC4835">
        <f t="shared" si="682"/>
        <v>2.3089229161905367E-2</v>
      </c>
      <c r="AD4835">
        <f t="shared" si="677"/>
        <v>2.3001229161905366E-2</v>
      </c>
      <c r="AE4835">
        <f>Sheet2!$B$17+Sheet2!$B$18*'Portfolio allocation'!K4835</f>
        <v>6.1864085473142356E-3</v>
      </c>
      <c r="AF4835">
        <f t="shared" si="683"/>
        <v>1.6814820614591129E-2</v>
      </c>
      <c r="AH4835" s="2">
        <v>39639</v>
      </c>
      <c r="AI4835">
        <v>3.8</v>
      </c>
      <c r="AJ4835">
        <v>2.2000000000000002</v>
      </c>
      <c r="AK4835">
        <v>1.5793999999999999</v>
      </c>
      <c r="AR4835" s="3"/>
    </row>
    <row r="4836" spans="1:44" hidden="1" outlineLevel="1" x14ac:dyDescent="0.2">
      <c r="A4836" s="2">
        <v>39640</v>
      </c>
      <c r="B4836">
        <v>27.49</v>
      </c>
      <c r="E4836" s="2">
        <v>39640</v>
      </c>
      <c r="F4836">
        <v>1239.49</v>
      </c>
      <c r="G4836">
        <f t="shared" si="678"/>
        <v>-1.1089924125771033E-2</v>
      </c>
      <c r="H4836" s="2">
        <v>39640</v>
      </c>
      <c r="I4836">
        <v>1968.86</v>
      </c>
      <c r="J4836">
        <f t="shared" si="679"/>
        <v>-1.101075960176412E-2</v>
      </c>
      <c r="K4836">
        <f t="shared" si="675"/>
        <v>-1.1098759601764119E-2</v>
      </c>
      <c r="L4836">
        <v>-9.1226065438883199E-3</v>
      </c>
      <c r="N4836" s="2">
        <v>39640</v>
      </c>
      <c r="O4836">
        <v>25.25</v>
      </c>
      <c r="Q4836" s="2">
        <v>39640</v>
      </c>
      <c r="R4836">
        <v>30644.76</v>
      </c>
      <c r="S4836" s="8">
        <f t="shared" si="680"/>
        <v>-7.8582001509996946E-3</v>
      </c>
      <c r="T4836" s="9">
        <f t="shared" si="676"/>
        <v>-7.9462001509996941E-3</v>
      </c>
      <c r="U4836" s="3">
        <f>Sheet1!$B$17+Sheet1!$B$18*'Portfolio allocation'!K4836</f>
        <v>-1.2244979410763079E-2</v>
      </c>
      <c r="V4836" s="13">
        <f t="shared" si="681"/>
        <v>4.2987792597633852E-3</v>
      </c>
      <c r="W4836" s="13"/>
      <c r="X4836" s="2">
        <v>39640</v>
      </c>
      <c r="Y4836">
        <v>116.6447</v>
      </c>
      <c r="AA4836" s="2">
        <v>39640</v>
      </c>
      <c r="AB4836">
        <v>1553.33</v>
      </c>
      <c r="AC4836">
        <f t="shared" si="682"/>
        <v>-8.6034681933354618E-3</v>
      </c>
      <c r="AD4836">
        <f t="shared" si="677"/>
        <v>-8.6954681933354618E-3</v>
      </c>
      <c r="AE4836">
        <f>Sheet2!$B$17+Sheet2!$B$18*'Portfolio allocation'!K4836</f>
        <v>-9.8159131814908977E-3</v>
      </c>
      <c r="AF4836">
        <f t="shared" si="683"/>
        <v>1.1204449881554359E-3</v>
      </c>
      <c r="AH4836" s="2">
        <v>39640</v>
      </c>
      <c r="AI4836">
        <v>3.9630000000000001</v>
      </c>
      <c r="AJ4836">
        <v>2.2999999999999998</v>
      </c>
      <c r="AK4836">
        <v>1.5909500000000001</v>
      </c>
      <c r="AR4836" s="3"/>
    </row>
    <row r="4837" spans="1:44" hidden="1" outlineLevel="1" x14ac:dyDescent="0.2">
      <c r="A4837" s="2">
        <v>39643</v>
      </c>
      <c r="B4837">
        <v>28.48</v>
      </c>
      <c r="E4837" s="2">
        <v>39643</v>
      </c>
      <c r="F4837">
        <v>1228.3</v>
      </c>
      <c r="G4837">
        <f t="shared" si="678"/>
        <v>-9.0279066390209772E-3</v>
      </c>
      <c r="H4837" s="2">
        <v>39643</v>
      </c>
      <c r="I4837">
        <v>1951.08</v>
      </c>
      <c r="J4837">
        <f t="shared" si="679"/>
        <v>-9.0306065438883198E-3</v>
      </c>
      <c r="K4837">
        <f t="shared" si="675"/>
        <v>-9.1226065438883199E-3</v>
      </c>
      <c r="L4837">
        <v>-1.0970353002439636E-2</v>
      </c>
      <c r="N4837" s="2">
        <v>39643</v>
      </c>
      <c r="O4837">
        <v>25.15</v>
      </c>
      <c r="Q4837" s="2">
        <v>39643</v>
      </c>
      <c r="R4837">
        <v>30523.39</v>
      </c>
      <c r="S4837" s="8">
        <f t="shared" si="680"/>
        <v>-3.9605465991575661E-3</v>
      </c>
      <c r="T4837" s="9">
        <f t="shared" si="676"/>
        <v>-4.0525465991575662E-3</v>
      </c>
      <c r="U4837" s="3">
        <f>Sheet1!$B$17+Sheet1!$B$18*'Portfolio allocation'!K4837</f>
        <v>-9.9778865403893444E-3</v>
      </c>
      <c r="V4837" s="13">
        <f t="shared" si="681"/>
        <v>5.9253399412317782E-3</v>
      </c>
      <c r="W4837" s="13"/>
      <c r="X4837" s="2">
        <v>39643</v>
      </c>
      <c r="Y4837">
        <v>116.0907</v>
      </c>
      <c r="AA4837" s="2">
        <v>39643</v>
      </c>
      <c r="AB4837">
        <v>1545.95</v>
      </c>
      <c r="AC4837">
        <f t="shared" si="682"/>
        <v>-4.7510831568307044E-3</v>
      </c>
      <c r="AD4837">
        <f t="shared" si="677"/>
        <v>-4.8402831568307046E-3</v>
      </c>
      <c r="AE4837">
        <f>Sheet2!$B$17+Sheet2!$B$18*'Portfolio allocation'!K4837</f>
        <v>-8.0586674662034754E-3</v>
      </c>
      <c r="AF4837">
        <f t="shared" si="683"/>
        <v>3.2183843093727708E-3</v>
      </c>
      <c r="AH4837" s="2">
        <v>39643</v>
      </c>
      <c r="AI4837">
        <v>3.8610000000000002</v>
      </c>
      <c r="AJ4837">
        <v>2.23</v>
      </c>
      <c r="AK4837">
        <v>1.58975</v>
      </c>
      <c r="AR4837" s="3"/>
    </row>
    <row r="4838" spans="1:44" hidden="1" outlineLevel="1" x14ac:dyDescent="0.2">
      <c r="A4838" s="2">
        <v>39644</v>
      </c>
      <c r="B4838">
        <v>28.54</v>
      </c>
      <c r="E4838" s="2">
        <v>39644</v>
      </c>
      <c r="F4838">
        <v>1214.9100000000001</v>
      </c>
      <c r="G4838">
        <f t="shared" si="678"/>
        <v>-1.0901245624033162E-2</v>
      </c>
      <c r="H4838" s="2">
        <v>39644</v>
      </c>
      <c r="I4838">
        <v>1929.85</v>
      </c>
      <c r="J4838">
        <f t="shared" si="679"/>
        <v>-1.0881153002439636E-2</v>
      </c>
      <c r="K4838">
        <f t="shared" si="675"/>
        <v>-1.0970353002439636E-2</v>
      </c>
      <c r="L4838">
        <v>2.5107667901650452E-2</v>
      </c>
      <c r="N4838" s="2">
        <v>39644</v>
      </c>
      <c r="O4838">
        <v>26.15</v>
      </c>
      <c r="Q4838" s="2">
        <v>39644</v>
      </c>
      <c r="R4838">
        <v>31737.040000000001</v>
      </c>
      <c r="S4838" s="8">
        <f t="shared" si="680"/>
        <v>3.9761310915989334E-2</v>
      </c>
      <c r="T4838" s="9">
        <f t="shared" si="676"/>
        <v>3.9672110915989336E-2</v>
      </c>
      <c r="U4838" s="3">
        <f>Sheet1!$B$17+Sheet1!$B$18*'Portfolio allocation'!K4838</f>
        <v>-1.2097668105762044E-2</v>
      </c>
      <c r="V4838" s="13">
        <f t="shared" si="681"/>
        <v>5.176977902175138E-2</v>
      </c>
      <c r="W4838" s="13"/>
      <c r="X4838" s="2">
        <v>39644</v>
      </c>
      <c r="Y4838">
        <v>117.6763</v>
      </c>
      <c r="AA4838" s="2">
        <v>39644</v>
      </c>
      <c r="AB4838">
        <v>1567.06</v>
      </c>
      <c r="AC4838">
        <f t="shared" si="682"/>
        <v>1.3655034121413889E-2</v>
      </c>
      <c r="AD4838">
        <f t="shared" si="677"/>
        <v>1.356903412141389E-2</v>
      </c>
      <c r="AE4838">
        <f>Sheet2!$B$17+Sheet2!$B$18*'Portfolio allocation'!K4838</f>
        <v>-9.7017307574229338E-3</v>
      </c>
      <c r="AF4838">
        <f t="shared" si="683"/>
        <v>2.3270764878836822E-2</v>
      </c>
      <c r="AH4838" s="2">
        <v>39644</v>
      </c>
      <c r="AI4838">
        <v>3.823</v>
      </c>
      <c r="AJ4838">
        <v>2.15</v>
      </c>
      <c r="AK4838">
        <v>1.5971500000000001</v>
      </c>
      <c r="AR4838" s="3"/>
    </row>
    <row r="4839" spans="1:44" hidden="1" outlineLevel="1" x14ac:dyDescent="0.2">
      <c r="A4839" s="2">
        <v>39645</v>
      </c>
      <c r="B4839">
        <v>25.1</v>
      </c>
      <c r="E4839" s="2">
        <v>39645</v>
      </c>
      <c r="F4839">
        <v>1245.3599999999999</v>
      </c>
      <c r="G4839">
        <f t="shared" si="678"/>
        <v>2.5063584956910301E-2</v>
      </c>
      <c r="H4839" s="2">
        <v>39645</v>
      </c>
      <c r="I4839">
        <v>1978.47</v>
      </c>
      <c r="J4839">
        <f t="shared" si="679"/>
        <v>2.5193667901650452E-2</v>
      </c>
      <c r="K4839">
        <f t="shared" si="675"/>
        <v>2.5107667901650452E-2</v>
      </c>
      <c r="L4839">
        <v>1.1958260773223636E-2</v>
      </c>
      <c r="N4839" s="2">
        <v>39645</v>
      </c>
      <c r="O4839">
        <v>27.26</v>
      </c>
      <c r="Q4839" s="2">
        <v>39645</v>
      </c>
      <c r="R4839">
        <v>33084.199999999997</v>
      </c>
      <c r="S4839" s="8">
        <f t="shared" si="680"/>
        <v>4.2447562847700793E-2</v>
      </c>
      <c r="T4839" s="9">
        <f t="shared" si="676"/>
        <v>4.236156284770079E-2</v>
      </c>
      <c r="U4839" s="3">
        <f>Sheet1!$B$17+Sheet1!$B$18*'Portfolio allocation'!K4839</f>
        <v>2.9291951814051802E-2</v>
      </c>
      <c r="V4839" s="13">
        <f t="shared" si="681"/>
        <v>1.3069611033648988E-2</v>
      </c>
      <c r="W4839" s="13"/>
      <c r="X4839" s="2">
        <v>39645</v>
      </c>
      <c r="Y4839">
        <v>120.29340000000001</v>
      </c>
      <c r="AA4839" s="2">
        <v>39645</v>
      </c>
      <c r="AB4839">
        <v>1601.92</v>
      </c>
      <c r="AC4839">
        <f t="shared" si="682"/>
        <v>2.2245478794685747E-2</v>
      </c>
      <c r="AD4839">
        <f t="shared" si="677"/>
        <v>2.2159078794685746E-2</v>
      </c>
      <c r="AE4839">
        <f>Sheet2!$B$17+Sheet2!$B$18*'Portfolio allocation'!K4839</f>
        <v>2.2379765864053287E-2</v>
      </c>
      <c r="AF4839">
        <f t="shared" si="683"/>
        <v>-2.2068706936754015E-4</v>
      </c>
      <c r="AH4839" s="2">
        <v>39645</v>
      </c>
      <c r="AI4839">
        <v>3.94</v>
      </c>
      <c r="AJ4839">
        <v>2.16</v>
      </c>
      <c r="AK4839">
        <v>1.5821499999999999</v>
      </c>
      <c r="AR4839" s="3"/>
    </row>
    <row r="4840" spans="1:44" hidden="1" outlineLevel="1" x14ac:dyDescent="0.2">
      <c r="A4840" s="2">
        <v>39646</v>
      </c>
      <c r="B4840">
        <v>25.01</v>
      </c>
      <c r="E4840" s="2">
        <v>39646</v>
      </c>
      <c r="F4840">
        <v>1260.32</v>
      </c>
      <c r="G4840">
        <f t="shared" si="678"/>
        <v>1.2012590736815154E-2</v>
      </c>
      <c r="H4840" s="2">
        <v>39646</v>
      </c>
      <c r="I4840">
        <v>2002.3</v>
      </c>
      <c r="J4840">
        <f t="shared" si="679"/>
        <v>1.2044660773223637E-2</v>
      </c>
      <c r="K4840">
        <f t="shared" si="675"/>
        <v>1.1958260773223636E-2</v>
      </c>
      <c r="L4840">
        <v>1.9926688308451618E-4</v>
      </c>
      <c r="N4840" s="2">
        <v>39646</v>
      </c>
      <c r="O4840">
        <v>27.52</v>
      </c>
      <c r="Q4840" s="2">
        <v>39646</v>
      </c>
      <c r="R4840">
        <v>33399.74</v>
      </c>
      <c r="S4840" s="8">
        <f t="shared" si="680"/>
        <v>9.537483149056003E-3</v>
      </c>
      <c r="T4840" s="9">
        <f t="shared" si="676"/>
        <v>9.4510831490560027E-3</v>
      </c>
      <c r="U4840" s="3">
        <f>Sheet1!$B$17+Sheet1!$B$18*'Portfolio allocation'!K4840</f>
        <v>1.4206618706027123E-2</v>
      </c>
      <c r="V4840" s="13">
        <f t="shared" si="681"/>
        <v>-4.7555355569711202E-3</v>
      </c>
      <c r="W4840" s="13"/>
      <c r="X4840" s="2">
        <v>39646</v>
      </c>
      <c r="Y4840">
        <v>120.84739999999999</v>
      </c>
      <c r="AA4840" s="2">
        <v>39646</v>
      </c>
      <c r="AB4840">
        <v>1609.29</v>
      </c>
      <c r="AC4840">
        <f t="shared" si="682"/>
        <v>4.6007291250498294E-3</v>
      </c>
      <c r="AD4840">
        <f t="shared" si="677"/>
        <v>4.5103291250498294E-3</v>
      </c>
      <c r="AE4840">
        <f>Sheet2!$B$17+Sheet2!$B$18*'Portfolio allocation'!K4840</f>
        <v>1.0686977573739511E-2</v>
      </c>
      <c r="AF4840">
        <f t="shared" si="683"/>
        <v>-6.1766484486896816E-3</v>
      </c>
      <c r="AH4840" s="2">
        <v>39646</v>
      </c>
      <c r="AI4840">
        <v>3.9990000000000001</v>
      </c>
      <c r="AJ4840">
        <v>2.2599999999999998</v>
      </c>
      <c r="AK4840">
        <v>1.5882499999999999</v>
      </c>
      <c r="AR4840" s="3"/>
    </row>
    <row r="4841" spans="1:44" hidden="1" outlineLevel="1" x14ac:dyDescent="0.2">
      <c r="A4841" s="2">
        <v>39647</v>
      </c>
      <c r="B4841">
        <v>24.05</v>
      </c>
      <c r="E4841" s="2">
        <v>39647</v>
      </c>
      <c r="F4841">
        <v>1260.68</v>
      </c>
      <c r="G4841">
        <f t="shared" si="678"/>
        <v>2.8564174178002943E-4</v>
      </c>
      <c r="H4841" s="2">
        <v>39647</v>
      </c>
      <c r="I4841">
        <v>2002.88</v>
      </c>
      <c r="J4841">
        <f t="shared" si="679"/>
        <v>2.8966688308451616E-4</v>
      </c>
      <c r="K4841">
        <f t="shared" si="675"/>
        <v>1.9926688308451618E-4</v>
      </c>
      <c r="L4841">
        <v>-5.9966665601547241E-4</v>
      </c>
      <c r="N4841" s="2">
        <v>39647</v>
      </c>
      <c r="O4841">
        <v>25.86</v>
      </c>
      <c r="Q4841" s="2">
        <v>39647</v>
      </c>
      <c r="R4841">
        <v>31385.07</v>
      </c>
      <c r="S4841" s="8">
        <f t="shared" si="680"/>
        <v>-6.0319930634190499E-2</v>
      </c>
      <c r="T4841" s="9">
        <f t="shared" si="676"/>
        <v>-6.0410330634190497E-2</v>
      </c>
      <c r="U4841" s="3">
        <f>Sheet1!$B$17+Sheet1!$B$18*'Portfolio allocation'!K4841</f>
        <v>7.1640290272358652E-4</v>
      </c>
      <c r="V4841" s="13">
        <f t="shared" si="681"/>
        <v>-6.1126733536914085E-2</v>
      </c>
      <c r="W4841" s="13"/>
      <c r="X4841" s="2">
        <v>39647</v>
      </c>
      <c r="Y4841">
        <v>124.0663</v>
      </c>
      <c r="AA4841" s="2">
        <v>39647</v>
      </c>
      <c r="AB4841">
        <v>1652.16</v>
      </c>
      <c r="AC4841">
        <f t="shared" si="682"/>
        <v>2.6639076859981792E-2</v>
      </c>
      <c r="AD4841">
        <f t="shared" si="677"/>
        <v>2.6548676859981791E-2</v>
      </c>
      <c r="AE4841">
        <f>Sheet2!$B$17+Sheet2!$B$18*'Portfolio allocation'!K4841</f>
        <v>2.3058020756108613E-4</v>
      </c>
      <c r="AF4841">
        <f t="shared" si="683"/>
        <v>2.6318096652420703E-2</v>
      </c>
      <c r="AH4841" s="2">
        <v>39647</v>
      </c>
      <c r="AI4841">
        <v>4.0890000000000004</v>
      </c>
      <c r="AJ4841">
        <v>2.2599999999999998</v>
      </c>
      <c r="AK4841">
        <v>1.5851999999999999</v>
      </c>
      <c r="AR4841" s="3"/>
    </row>
    <row r="4842" spans="1:44" hidden="1" outlineLevel="1" x14ac:dyDescent="0.2">
      <c r="A4842" s="2">
        <v>39650</v>
      </c>
      <c r="B4842">
        <v>23.05</v>
      </c>
      <c r="E4842" s="2">
        <v>39650</v>
      </c>
      <c r="F4842">
        <v>1260</v>
      </c>
      <c r="G4842">
        <f t="shared" si="678"/>
        <v>-5.3939143954062629E-4</v>
      </c>
      <c r="H4842" s="2">
        <v>39650</v>
      </c>
      <c r="I4842">
        <v>2001.86</v>
      </c>
      <c r="J4842">
        <f t="shared" si="679"/>
        <v>-5.0926665601547239E-4</v>
      </c>
      <c r="K4842">
        <f t="shared" si="675"/>
        <v>-5.9966665601547241E-4</v>
      </c>
      <c r="L4842">
        <v>1.342043343690367E-2</v>
      </c>
      <c r="N4842" s="2">
        <v>39650</v>
      </c>
      <c r="O4842">
        <v>25.64</v>
      </c>
      <c r="Q4842" s="2">
        <v>39650</v>
      </c>
      <c r="R4842">
        <v>31118.080000000002</v>
      </c>
      <c r="S4842" s="8">
        <f t="shared" si="680"/>
        <v>-8.5069110886162314E-3</v>
      </c>
      <c r="T4842" s="9">
        <f t="shared" si="676"/>
        <v>-8.5973110886162305E-3</v>
      </c>
      <c r="U4842" s="3">
        <f>Sheet1!$B$17+Sheet1!$B$18*'Portfolio allocation'!K4842</f>
        <v>-2.0015390100040786E-4</v>
      </c>
      <c r="V4842" s="13">
        <f t="shared" si="681"/>
        <v>-8.3971571876158228E-3</v>
      </c>
      <c r="W4842" s="13"/>
      <c r="X4842" s="2">
        <v>39650</v>
      </c>
      <c r="Y4842">
        <v>122.8914</v>
      </c>
      <c r="AA4842" s="2">
        <v>39650</v>
      </c>
      <c r="AB4842">
        <v>1636.51</v>
      </c>
      <c r="AC4842">
        <f t="shared" si="682"/>
        <v>-9.4724481890374745E-3</v>
      </c>
      <c r="AD4842">
        <f t="shared" si="677"/>
        <v>-9.5644481890374746E-3</v>
      </c>
      <c r="AE4842">
        <f>Sheet2!$B$17+Sheet2!$B$18*'Portfolio allocation'!K4842</f>
        <v>-4.7985187804465716E-4</v>
      </c>
      <c r="AF4842">
        <f t="shared" si="683"/>
        <v>-9.0845963109928169E-3</v>
      </c>
      <c r="AH4842" s="2">
        <v>39650</v>
      </c>
      <c r="AI4842">
        <v>4.0460000000000003</v>
      </c>
      <c r="AJ4842">
        <v>2.2999999999999998</v>
      </c>
      <c r="AK4842">
        <v>1.58605</v>
      </c>
      <c r="AR4842" s="3"/>
    </row>
    <row r="4843" spans="1:44" hidden="1" outlineLevel="1" x14ac:dyDescent="0.2">
      <c r="A4843" s="2">
        <v>39651</v>
      </c>
      <c r="B4843">
        <v>21.18</v>
      </c>
      <c r="E4843" s="2">
        <v>39651</v>
      </c>
      <c r="F4843">
        <v>1277</v>
      </c>
      <c r="G4843">
        <f t="shared" si="678"/>
        <v>1.3492063492063444E-2</v>
      </c>
      <c r="H4843" s="2">
        <v>39651</v>
      </c>
      <c r="I4843">
        <v>2028.91</v>
      </c>
      <c r="J4843">
        <f t="shared" si="679"/>
        <v>1.351243343690367E-2</v>
      </c>
      <c r="K4843">
        <f t="shared" si="675"/>
        <v>1.342043343690367E-2</v>
      </c>
      <c r="L4843">
        <v>3.9680939952979766E-3</v>
      </c>
      <c r="N4843" s="2">
        <v>39651</v>
      </c>
      <c r="O4843">
        <v>25.8</v>
      </c>
      <c r="Q4843" s="2">
        <v>39651</v>
      </c>
      <c r="R4843">
        <v>31312.25</v>
      </c>
      <c r="S4843" s="8">
        <f t="shared" si="680"/>
        <v>6.2397808605156868E-3</v>
      </c>
      <c r="T4843" s="9">
        <f t="shared" si="676"/>
        <v>6.1477808605156867E-3</v>
      </c>
      <c r="U4843" s="3">
        <f>Sheet1!$B$17+Sheet1!$B$18*'Portfolio allocation'!K4843</f>
        <v>1.5884060242184046E-2</v>
      </c>
      <c r="V4843" s="13">
        <f t="shared" si="681"/>
        <v>-9.7362793816683588E-3</v>
      </c>
      <c r="W4843" s="13"/>
      <c r="X4843" s="2">
        <v>39651</v>
      </c>
      <c r="Y4843">
        <v>124.17140000000001</v>
      </c>
      <c r="AA4843" s="2">
        <v>39651</v>
      </c>
      <c r="AB4843">
        <v>1653.56</v>
      </c>
      <c r="AC4843">
        <f t="shared" si="682"/>
        <v>1.0418512566376048E-2</v>
      </c>
      <c r="AD4843">
        <f t="shared" si="677"/>
        <v>1.0325312566376048E-2</v>
      </c>
      <c r="AE4843">
        <f>Sheet2!$B$17+Sheet2!$B$18*'Portfolio allocation'!K4843</f>
        <v>1.1987178809682249E-2</v>
      </c>
      <c r="AF4843">
        <f t="shared" si="683"/>
        <v>-1.6618662433062013E-3</v>
      </c>
      <c r="AH4843" s="2">
        <v>39651</v>
      </c>
      <c r="AI4843">
        <v>4.1029999999999998</v>
      </c>
      <c r="AJ4843">
        <v>2.33</v>
      </c>
      <c r="AK4843">
        <v>1.58365</v>
      </c>
      <c r="AR4843" s="3"/>
    </row>
    <row r="4844" spans="1:44" hidden="1" outlineLevel="1" x14ac:dyDescent="0.2">
      <c r="A4844" s="2">
        <v>39652</v>
      </c>
      <c r="B4844">
        <v>21.31</v>
      </c>
      <c r="E4844" s="2">
        <v>39652</v>
      </c>
      <c r="F4844">
        <v>1282.19</v>
      </c>
      <c r="G4844">
        <f t="shared" si="678"/>
        <v>4.0642129992169984E-3</v>
      </c>
      <c r="H4844" s="2">
        <v>39652</v>
      </c>
      <c r="I4844">
        <v>2037.15</v>
      </c>
      <c r="J4844">
        <f t="shared" si="679"/>
        <v>4.0612939952979765E-3</v>
      </c>
      <c r="K4844">
        <f t="shared" si="675"/>
        <v>3.9680939952979766E-3</v>
      </c>
      <c r="L4844">
        <v>-2.3196900768230236E-2</v>
      </c>
      <c r="N4844" s="2">
        <v>39652</v>
      </c>
      <c r="O4844">
        <v>26.43</v>
      </c>
      <c r="Q4844" s="2">
        <v>39652</v>
      </c>
      <c r="R4844">
        <v>32076.86</v>
      </c>
      <c r="S4844" s="8">
        <f t="shared" si="680"/>
        <v>2.4418877595829169E-2</v>
      </c>
      <c r="T4844" s="9">
        <f t="shared" si="676"/>
        <v>2.4325677595829168E-2</v>
      </c>
      <c r="U4844" s="3">
        <f>Sheet1!$B$17+Sheet1!$B$18*'Portfolio allocation'!K4844</f>
        <v>5.0400968806357856E-3</v>
      </c>
      <c r="V4844" s="13">
        <f t="shared" si="681"/>
        <v>1.928558071519338E-2</v>
      </c>
      <c r="W4844" s="13"/>
      <c r="X4844" s="2">
        <v>39652</v>
      </c>
      <c r="Y4844">
        <v>123.7129</v>
      </c>
      <c r="AA4844" s="2">
        <v>39652</v>
      </c>
      <c r="AB4844">
        <v>1647.45</v>
      </c>
      <c r="AC4844">
        <f t="shared" si="682"/>
        <v>-3.6950579356055391E-3</v>
      </c>
      <c r="AD4844">
        <f t="shared" si="677"/>
        <v>-3.7910579356055392E-3</v>
      </c>
      <c r="AE4844">
        <f>Sheet2!$B$17+Sheet2!$B$18*'Portfolio allocation'!K4844</f>
        <v>3.5819174272170807E-3</v>
      </c>
      <c r="AF4844">
        <f t="shared" si="683"/>
        <v>-7.3729753628226195E-3</v>
      </c>
      <c r="AH4844" s="2">
        <v>39652</v>
      </c>
      <c r="AI4844">
        <v>4.1219999999999999</v>
      </c>
      <c r="AJ4844">
        <v>2.4</v>
      </c>
      <c r="AK4844">
        <v>1.56965</v>
      </c>
      <c r="AR4844" s="3"/>
    </row>
    <row r="4845" spans="1:44" hidden="1" outlineLevel="1" x14ac:dyDescent="0.2">
      <c r="A4845" s="2">
        <v>39653</v>
      </c>
      <c r="B4845">
        <v>23.44</v>
      </c>
      <c r="E4845" s="2">
        <v>39653</v>
      </c>
      <c r="F4845">
        <v>1252.54</v>
      </c>
      <c r="G4845">
        <f t="shared" si="678"/>
        <v>-2.3124497929324139E-2</v>
      </c>
      <c r="H4845" s="2">
        <v>39653</v>
      </c>
      <c r="I4845">
        <v>1990.09</v>
      </c>
      <c r="J4845">
        <f t="shared" si="679"/>
        <v>-2.3100900768230237E-2</v>
      </c>
      <c r="K4845">
        <f t="shared" si="675"/>
        <v>-2.3196900768230236E-2</v>
      </c>
      <c r="L4845">
        <v>4.0903154450301809E-3</v>
      </c>
      <c r="N4845" s="2">
        <v>39653</v>
      </c>
      <c r="O4845">
        <v>25.44</v>
      </c>
      <c r="Q4845" s="2">
        <v>39653</v>
      </c>
      <c r="R4845">
        <v>30875.34</v>
      </c>
      <c r="S4845" s="8">
        <f t="shared" si="680"/>
        <v>-3.7457531691069579E-2</v>
      </c>
      <c r="T4845" s="9">
        <f t="shared" si="676"/>
        <v>-3.7553531691069578E-2</v>
      </c>
      <c r="U4845" s="3">
        <f>Sheet1!$B$17+Sheet1!$B$18*'Portfolio allocation'!K4845</f>
        <v>-2.612427356460394E-2</v>
      </c>
      <c r="V4845" s="13">
        <f t="shared" si="681"/>
        <v>-1.1429258126465638E-2</v>
      </c>
      <c r="W4845" s="13"/>
      <c r="X4845" s="2">
        <v>39653</v>
      </c>
      <c r="Y4845">
        <v>124.17140000000001</v>
      </c>
      <c r="AA4845" s="2">
        <v>39653</v>
      </c>
      <c r="AB4845">
        <v>1653.56</v>
      </c>
      <c r="AC4845">
        <f t="shared" si="682"/>
        <v>3.7087620261615495E-3</v>
      </c>
      <c r="AD4845">
        <f t="shared" si="677"/>
        <v>3.6183620261615495E-3</v>
      </c>
      <c r="AE4845">
        <f>Sheet2!$B$17+Sheet2!$B$18*'Portfolio allocation'!K4845</f>
        <v>-2.0573888958208855E-2</v>
      </c>
      <c r="AF4845">
        <f t="shared" si="683"/>
        <v>2.4192250984370403E-2</v>
      </c>
      <c r="AH4845" s="2">
        <v>39653</v>
      </c>
      <c r="AI4845">
        <v>4.0030000000000001</v>
      </c>
      <c r="AJ4845">
        <v>2.2599999999999998</v>
      </c>
      <c r="AK4845">
        <v>1.56715</v>
      </c>
      <c r="AR4845" s="3"/>
    </row>
    <row r="4846" spans="1:44" hidden="1" outlineLevel="1" x14ac:dyDescent="0.2">
      <c r="A4846" s="2">
        <v>39654</v>
      </c>
      <c r="B4846">
        <v>22.91</v>
      </c>
      <c r="E4846" s="2">
        <v>39654</v>
      </c>
      <c r="F4846">
        <v>1257.76</v>
      </c>
      <c r="G4846">
        <f t="shared" si="678"/>
        <v>4.167531575837824E-3</v>
      </c>
      <c r="H4846" s="2">
        <v>39654</v>
      </c>
      <c r="I4846">
        <v>1998.41</v>
      </c>
      <c r="J4846">
        <f t="shared" si="679"/>
        <v>4.1807154450301809E-3</v>
      </c>
      <c r="K4846">
        <f t="shared" si="675"/>
        <v>4.0903154450301809E-3</v>
      </c>
      <c r="L4846">
        <v>-1.8698790808692928E-2</v>
      </c>
      <c r="N4846" s="2">
        <v>39654</v>
      </c>
      <c r="O4846">
        <v>26.16</v>
      </c>
      <c r="Q4846" s="2">
        <v>39654</v>
      </c>
      <c r="R4846">
        <v>31749.17</v>
      </c>
      <c r="S4846" s="8">
        <f t="shared" si="680"/>
        <v>2.830187457044997E-2</v>
      </c>
      <c r="T4846" s="9">
        <f t="shared" si="676"/>
        <v>2.8211474570449969E-2</v>
      </c>
      <c r="U4846" s="3">
        <f>Sheet1!$B$17+Sheet1!$B$18*'Portfolio allocation'!K4846</f>
        <v>5.1803124252720236E-3</v>
      </c>
      <c r="V4846" s="13">
        <f t="shared" si="681"/>
        <v>2.3031162145177947E-2</v>
      </c>
      <c r="W4846" s="13"/>
      <c r="X4846" s="2">
        <v>39654</v>
      </c>
      <c r="Y4846">
        <v>122.76730000000001</v>
      </c>
      <c r="AA4846" s="2">
        <v>39654</v>
      </c>
      <c r="AB4846">
        <v>1634.86</v>
      </c>
      <c r="AC4846">
        <f t="shared" si="682"/>
        <v>-1.130893345267181E-2</v>
      </c>
      <c r="AD4846">
        <f t="shared" si="677"/>
        <v>-1.140293345267181E-2</v>
      </c>
      <c r="AE4846">
        <f>Sheet2!$B$17+Sheet2!$B$18*'Portfolio allocation'!K4846</f>
        <v>3.6905998584701519E-3</v>
      </c>
      <c r="AF4846">
        <f t="shared" si="683"/>
        <v>-1.5093533311141962E-2</v>
      </c>
      <c r="AH4846" s="2">
        <v>39654</v>
      </c>
      <c r="AI4846">
        <v>4.1029999999999998</v>
      </c>
      <c r="AJ4846">
        <v>2.35</v>
      </c>
      <c r="AK4846">
        <v>1.5670500000000001</v>
      </c>
      <c r="AR4846" s="3"/>
    </row>
    <row r="4847" spans="1:44" hidden="1" outlineLevel="1" x14ac:dyDescent="0.2">
      <c r="A4847" s="2">
        <v>39657</v>
      </c>
      <c r="B4847">
        <v>24.23</v>
      </c>
      <c r="E4847" s="2">
        <v>39657</v>
      </c>
      <c r="F4847">
        <v>1234.3699999999999</v>
      </c>
      <c r="G4847">
        <f t="shared" si="678"/>
        <v>-1.8596552601450322E-2</v>
      </c>
      <c r="H4847" s="2">
        <v>39657</v>
      </c>
      <c r="I4847">
        <v>1961.23</v>
      </c>
      <c r="J4847">
        <f t="shared" si="679"/>
        <v>-1.8604790808692928E-2</v>
      </c>
      <c r="K4847">
        <f t="shared" si="675"/>
        <v>-1.8698790808692928E-2</v>
      </c>
      <c r="L4847">
        <v>2.3353271071725426E-2</v>
      </c>
      <c r="N4847" s="2">
        <v>39657</v>
      </c>
      <c r="O4847">
        <v>25.5</v>
      </c>
      <c r="Q4847" s="2">
        <v>39657</v>
      </c>
      <c r="R4847">
        <v>30948.17</v>
      </c>
      <c r="S4847" s="8">
        <f t="shared" si="680"/>
        <v>-2.5229005986613151E-2</v>
      </c>
      <c r="T4847" s="9">
        <f t="shared" si="676"/>
        <v>-2.5323005986613151E-2</v>
      </c>
      <c r="U4847" s="3">
        <f>Sheet1!$B$17+Sheet1!$B$18*'Portfolio allocation'!K4847</f>
        <v>-2.0963927821756607E-2</v>
      </c>
      <c r="V4847" s="13">
        <f t="shared" si="681"/>
        <v>-4.359078164856544E-3</v>
      </c>
      <c r="W4847" s="13"/>
      <c r="X4847" s="2">
        <v>39657</v>
      </c>
      <c r="Y4847">
        <v>120.5895</v>
      </c>
      <c r="AA4847" s="2">
        <v>39657</v>
      </c>
      <c r="AB4847">
        <v>1605.86</v>
      </c>
      <c r="AC4847">
        <f t="shared" si="682"/>
        <v>-1.7738521952950115E-2</v>
      </c>
      <c r="AD4847">
        <f t="shared" si="677"/>
        <v>-1.7829721952950114E-2</v>
      </c>
      <c r="AE4847">
        <f>Sheet2!$B$17+Sheet2!$B$18*'Portfolio allocation'!K4847</f>
        <v>-1.6574054825024317E-2</v>
      </c>
      <c r="AF4847">
        <f t="shared" si="683"/>
        <v>-1.2556671279257969E-3</v>
      </c>
      <c r="AH4847" s="2">
        <v>39657</v>
      </c>
      <c r="AI4847">
        <v>4.0049999999999999</v>
      </c>
      <c r="AJ4847">
        <v>2.2799999999999998</v>
      </c>
      <c r="AK4847">
        <v>1.57375</v>
      </c>
      <c r="AR4847" s="3"/>
    </row>
    <row r="4848" spans="1:44" hidden="1" outlineLevel="1" x14ac:dyDescent="0.2">
      <c r="A4848" s="2">
        <v>39658</v>
      </c>
      <c r="B4848">
        <v>22.03</v>
      </c>
      <c r="E4848" s="2">
        <v>39658</v>
      </c>
      <c r="F4848">
        <v>1263.2</v>
      </c>
      <c r="G4848">
        <f t="shared" si="678"/>
        <v>2.3356043973849161E-2</v>
      </c>
      <c r="H4848" s="2">
        <v>39658</v>
      </c>
      <c r="I4848">
        <v>2007.21</v>
      </c>
      <c r="J4848">
        <f t="shared" si="679"/>
        <v>2.3444471071725426E-2</v>
      </c>
      <c r="K4848">
        <f t="shared" si="675"/>
        <v>2.3353271071725426E-2</v>
      </c>
      <c r="L4848">
        <v>1.66452535489559E-2</v>
      </c>
      <c r="N4848" s="2">
        <v>39658</v>
      </c>
      <c r="O4848">
        <v>26.11</v>
      </c>
      <c r="Q4848" s="2">
        <v>39658</v>
      </c>
      <c r="R4848">
        <v>31688.48</v>
      </c>
      <c r="S4848" s="8">
        <f t="shared" si="680"/>
        <v>2.3920962047190519E-2</v>
      </c>
      <c r="T4848" s="9">
        <f t="shared" si="676"/>
        <v>2.382976204719052E-2</v>
      </c>
      <c r="U4848" s="3">
        <f>Sheet1!$B$17+Sheet1!$B$18*'Portfolio allocation'!K4848</f>
        <v>2.7279263308433385E-2</v>
      </c>
      <c r="V4848" s="13">
        <f t="shared" si="681"/>
        <v>-3.4495012612428648E-3</v>
      </c>
      <c r="W4848" s="13"/>
      <c r="X4848" s="2">
        <v>39658</v>
      </c>
      <c r="Y4848">
        <v>121.9363</v>
      </c>
      <c r="AA4848" s="2">
        <v>39658</v>
      </c>
      <c r="AB4848">
        <v>1623.79</v>
      </c>
      <c r="AC4848">
        <f t="shared" si="682"/>
        <v>1.1165356880425525E-2</v>
      </c>
      <c r="AD4848">
        <f t="shared" si="677"/>
        <v>1.1070956880425526E-2</v>
      </c>
      <c r="AE4848">
        <f>Sheet2!$B$17+Sheet2!$B$18*'Portfolio allocation'!K4848</f>
        <v>2.0819711444172745E-2</v>
      </c>
      <c r="AF4848">
        <f t="shared" si="683"/>
        <v>-9.7487545637472191E-3</v>
      </c>
      <c r="AH4848" s="2">
        <v>39658</v>
      </c>
      <c r="AI4848">
        <v>4.0439999999999996</v>
      </c>
      <c r="AJ4848">
        <v>2.36</v>
      </c>
      <c r="AK4848">
        <v>1.55935</v>
      </c>
      <c r="AR4848" s="3"/>
    </row>
    <row r="4849" spans="1:44" hidden="1" outlineLevel="1" x14ac:dyDescent="0.2">
      <c r="A4849" s="2">
        <v>39659</v>
      </c>
      <c r="B4849">
        <v>21.21</v>
      </c>
      <c r="E4849" s="2">
        <v>39659</v>
      </c>
      <c r="F4849">
        <v>1284.26</v>
      </c>
      <c r="G4849">
        <f t="shared" si="678"/>
        <v>1.6671944268524364E-2</v>
      </c>
      <c r="H4849" s="2">
        <v>39659</v>
      </c>
      <c r="I4849">
        <v>2040.81</v>
      </c>
      <c r="J4849">
        <f t="shared" si="679"/>
        <v>1.6739653548955902E-2</v>
      </c>
      <c r="K4849">
        <f t="shared" si="675"/>
        <v>1.66452535489559E-2</v>
      </c>
      <c r="L4849">
        <v>-1.3039040132104314E-2</v>
      </c>
      <c r="N4849" s="2">
        <v>39659</v>
      </c>
      <c r="O4849">
        <v>26.23</v>
      </c>
      <c r="Q4849" s="2">
        <v>39659</v>
      </c>
      <c r="R4849">
        <v>31834.13</v>
      </c>
      <c r="S4849" s="8">
        <f t="shared" si="680"/>
        <v>4.5963075540385034E-3</v>
      </c>
      <c r="T4849" s="9">
        <f t="shared" si="676"/>
        <v>4.5019075540385037E-3</v>
      </c>
      <c r="U4849" s="3">
        <f>Sheet1!$B$17+Sheet1!$B$18*'Portfolio allocation'!K4849</f>
        <v>1.9583655602540453E-2</v>
      </c>
      <c r="V4849" s="13">
        <f t="shared" si="681"/>
        <v>-1.508174804850195E-2</v>
      </c>
      <c r="W4849" s="13"/>
      <c r="X4849" s="2">
        <v>39659</v>
      </c>
      <c r="Y4849">
        <v>123.0825</v>
      </c>
      <c r="AA4849" s="2">
        <v>39659</v>
      </c>
      <c r="AB4849">
        <v>1639.06</v>
      </c>
      <c r="AC4849">
        <f t="shared" si="682"/>
        <v>9.403925384440015E-3</v>
      </c>
      <c r="AD4849">
        <f t="shared" si="677"/>
        <v>9.3107253844400151E-3</v>
      </c>
      <c r="AE4849">
        <f>Sheet2!$B$17+Sheet2!$B$18*'Portfolio allocation'!K4849</f>
        <v>1.4854771125921068E-2</v>
      </c>
      <c r="AF4849">
        <f t="shared" si="683"/>
        <v>-5.5440457414810528E-3</v>
      </c>
      <c r="AH4849" s="2">
        <v>39659</v>
      </c>
      <c r="AI4849">
        <v>4.05</v>
      </c>
      <c r="AJ4849">
        <v>2.33</v>
      </c>
      <c r="AK4849">
        <v>1.55575</v>
      </c>
      <c r="AR4849" s="3"/>
    </row>
    <row r="4850" spans="1:44" hidden="1" outlineLevel="1" x14ac:dyDescent="0.2">
      <c r="A4850" s="2">
        <v>39660</v>
      </c>
      <c r="B4850">
        <v>22.94</v>
      </c>
      <c r="E4850" s="2">
        <v>39660</v>
      </c>
      <c r="F4850">
        <v>1267.3800000000001</v>
      </c>
      <c r="G4850">
        <f t="shared" si="678"/>
        <v>-1.3143755937271129E-2</v>
      </c>
      <c r="H4850" s="2">
        <v>39660</v>
      </c>
      <c r="I4850">
        <v>2014.39</v>
      </c>
      <c r="J4850">
        <f t="shared" si="679"/>
        <v>-1.2945840132104314E-2</v>
      </c>
      <c r="K4850">
        <f t="shared" si="675"/>
        <v>-1.3039040132104314E-2</v>
      </c>
      <c r="L4850">
        <v>-5.6656886759763308E-3</v>
      </c>
      <c r="N4850" s="2">
        <v>39660</v>
      </c>
      <c r="O4850">
        <v>25.72</v>
      </c>
      <c r="Q4850" s="2">
        <v>39660</v>
      </c>
      <c r="R4850">
        <v>31215.16</v>
      </c>
      <c r="S4850" s="8">
        <f t="shared" si="680"/>
        <v>-1.9443597170709537E-2</v>
      </c>
      <c r="T4850" s="9">
        <f t="shared" si="676"/>
        <v>-1.9536797170709538E-2</v>
      </c>
      <c r="U4850" s="3">
        <f>Sheet1!$B$17+Sheet1!$B$18*'Portfolio allocation'!K4850</f>
        <v>-1.4470918408417223E-2</v>
      </c>
      <c r="V4850" s="13">
        <f t="shared" si="681"/>
        <v>-5.0658787622923154E-3</v>
      </c>
      <c r="W4850" s="13"/>
      <c r="X4850" s="2">
        <v>39660</v>
      </c>
      <c r="Y4850">
        <v>122.2419</v>
      </c>
      <c r="AA4850" s="2">
        <v>39660</v>
      </c>
      <c r="AB4850">
        <v>1627.86</v>
      </c>
      <c r="AC4850">
        <f t="shared" si="682"/>
        <v>-6.8331848742572143E-3</v>
      </c>
      <c r="AD4850">
        <f t="shared" si="677"/>
        <v>-6.9239848742572146E-3</v>
      </c>
      <c r="AE4850">
        <f>Sheet2!$B$17+Sheet2!$B$18*'Portfolio allocation'!K4850</f>
        <v>-1.1541260130102711E-2</v>
      </c>
      <c r="AF4850">
        <f t="shared" si="683"/>
        <v>4.6172752558454964E-3</v>
      </c>
      <c r="AH4850" s="2">
        <v>39660</v>
      </c>
      <c r="AI4850">
        <v>3.952</v>
      </c>
      <c r="AJ4850">
        <v>2.27</v>
      </c>
      <c r="AK4850">
        <v>1.5602499999999999</v>
      </c>
      <c r="AR4850" s="3"/>
    </row>
    <row r="4851" spans="1:44" hidden="1" outlineLevel="1" x14ac:dyDescent="0.2">
      <c r="A4851" s="2">
        <v>39661</v>
      </c>
      <c r="B4851">
        <v>22.57</v>
      </c>
      <c r="E4851" s="2">
        <v>39661</v>
      </c>
      <c r="F4851">
        <v>1260.31</v>
      </c>
      <c r="G4851">
        <f t="shared" si="678"/>
        <v>-5.5784374063029274E-3</v>
      </c>
      <c r="H4851" s="2">
        <v>39661</v>
      </c>
      <c r="I4851">
        <v>2003.16</v>
      </c>
      <c r="J4851">
        <f t="shared" si="679"/>
        <v>-5.5748886759763305E-3</v>
      </c>
      <c r="K4851">
        <f t="shared" si="675"/>
        <v>-5.6656886759763308E-3</v>
      </c>
      <c r="L4851">
        <v>-9.0408576449210951E-3</v>
      </c>
      <c r="N4851" s="2">
        <v>39661</v>
      </c>
      <c r="O4851">
        <v>25.44</v>
      </c>
      <c r="Q4851" s="2">
        <v>39661</v>
      </c>
      <c r="R4851">
        <v>30875.34</v>
      </c>
      <c r="S4851" s="8">
        <f t="shared" si="680"/>
        <v>-1.0886377003994196E-2</v>
      </c>
      <c r="T4851" s="9">
        <f t="shared" si="676"/>
        <v>-1.0977177003994197E-2</v>
      </c>
      <c r="U4851" s="3">
        <f>Sheet1!$B$17+Sheet1!$B$18*'Portfolio allocation'!K4851</f>
        <v>-6.0120227523712561E-3</v>
      </c>
      <c r="V4851" s="13">
        <f t="shared" si="681"/>
        <v>-4.9651542516229406E-3</v>
      </c>
      <c r="W4851" s="13"/>
      <c r="X4851" s="2">
        <v>39661</v>
      </c>
      <c r="Y4851">
        <v>120.962</v>
      </c>
      <c r="AA4851" s="2">
        <v>39661</v>
      </c>
      <c r="AB4851">
        <v>1610.82</v>
      </c>
      <c r="AC4851">
        <f t="shared" si="682"/>
        <v>-1.0467730640226991E-2</v>
      </c>
      <c r="AD4851">
        <f t="shared" si="677"/>
        <v>-1.0557730640226991E-2</v>
      </c>
      <c r="AE4851">
        <f>Sheet2!$B$17+Sheet2!$B$18*'Portfolio allocation'!K4851</f>
        <v>-4.9846879041048689E-3</v>
      </c>
      <c r="AF4851">
        <f t="shared" si="683"/>
        <v>-5.5730427361221219E-3</v>
      </c>
      <c r="AH4851" s="2">
        <v>39661</v>
      </c>
      <c r="AI4851">
        <v>3.9350000000000001</v>
      </c>
      <c r="AJ4851">
        <v>2.25</v>
      </c>
      <c r="AK4851">
        <v>1.5561499999999999</v>
      </c>
      <c r="AR4851" s="3"/>
    </row>
    <row r="4852" spans="1:44" hidden="1" outlineLevel="1" x14ac:dyDescent="0.2">
      <c r="A4852" s="2">
        <v>39664</v>
      </c>
      <c r="B4852">
        <v>23.49</v>
      </c>
      <c r="E4852" s="2">
        <v>39664</v>
      </c>
      <c r="F4852">
        <v>1249.01</v>
      </c>
      <c r="G4852">
        <f t="shared" si="678"/>
        <v>-8.9660480358007E-3</v>
      </c>
      <c r="H4852" s="2">
        <v>39664</v>
      </c>
      <c r="I4852">
        <v>1985.23</v>
      </c>
      <c r="J4852">
        <f t="shared" si="679"/>
        <v>-8.9508576449210953E-3</v>
      </c>
      <c r="K4852">
        <f t="shared" si="675"/>
        <v>-9.0408576449210951E-3</v>
      </c>
      <c r="L4852">
        <v>2.8727019597729334E-2</v>
      </c>
      <c r="N4852" s="2">
        <v>39664</v>
      </c>
      <c r="O4852">
        <v>25.28</v>
      </c>
      <c r="Q4852" s="2">
        <v>39664</v>
      </c>
      <c r="R4852">
        <v>30681.16</v>
      </c>
      <c r="S4852" s="8">
        <f t="shared" si="680"/>
        <v>-6.2891615120675981E-3</v>
      </c>
      <c r="T4852" s="9">
        <f t="shared" si="676"/>
        <v>-6.3791615120675979E-3</v>
      </c>
      <c r="U4852" s="3">
        <f>Sheet1!$B$17+Sheet1!$B$18*'Portfolio allocation'!K4852</f>
        <v>-9.8841021317015304E-3</v>
      </c>
      <c r="V4852" s="13">
        <f t="shared" si="681"/>
        <v>3.5049406196339325E-3</v>
      </c>
      <c r="W4852" s="13"/>
      <c r="X4852" s="2">
        <v>39664</v>
      </c>
      <c r="Y4852">
        <v>121.8408</v>
      </c>
      <c r="AA4852" s="2">
        <v>39664</v>
      </c>
      <c r="AB4852">
        <v>1622.52</v>
      </c>
      <c r="AC4852">
        <f t="shared" si="682"/>
        <v>7.2633813833948846E-3</v>
      </c>
      <c r="AD4852">
        <f t="shared" si="677"/>
        <v>7.1725813833948843E-3</v>
      </c>
      <c r="AE4852">
        <f>Sheet2!$B$17+Sheet2!$B$18*'Portfolio allocation'!K4852</f>
        <v>-7.9859742596387808E-3</v>
      </c>
      <c r="AF4852">
        <f t="shared" si="683"/>
        <v>1.5158555643033665E-2</v>
      </c>
      <c r="AH4852" s="2">
        <v>39664</v>
      </c>
      <c r="AI4852">
        <v>3.968</v>
      </c>
      <c r="AJ4852">
        <v>2.27</v>
      </c>
      <c r="AK4852">
        <v>1.5609500000000001</v>
      </c>
      <c r="AR4852" s="3"/>
    </row>
    <row r="4853" spans="1:44" hidden="1" outlineLevel="1" x14ac:dyDescent="0.2">
      <c r="A4853" s="2">
        <v>39665</v>
      </c>
      <c r="B4853">
        <v>21.14</v>
      </c>
      <c r="E4853" s="2">
        <v>39665</v>
      </c>
      <c r="F4853">
        <v>1284.8800000000001</v>
      </c>
      <c r="G4853">
        <f t="shared" si="678"/>
        <v>2.8718745246235189E-2</v>
      </c>
      <c r="H4853" s="2">
        <v>39665</v>
      </c>
      <c r="I4853">
        <v>2042.44</v>
      </c>
      <c r="J4853">
        <f t="shared" si="679"/>
        <v>2.8817819597729333E-2</v>
      </c>
      <c r="K4853">
        <f t="shared" si="675"/>
        <v>2.8727019597729334E-2</v>
      </c>
      <c r="L4853">
        <v>3.7236655294647274E-3</v>
      </c>
      <c r="N4853" s="2">
        <v>39665</v>
      </c>
      <c r="O4853">
        <v>26.21</v>
      </c>
      <c r="Q4853" s="2">
        <v>39665</v>
      </c>
      <c r="R4853">
        <v>31809.86</v>
      </c>
      <c r="S4853" s="8">
        <f t="shared" si="680"/>
        <v>3.6788048431024123E-2</v>
      </c>
      <c r="T4853" s="9">
        <f t="shared" si="676"/>
        <v>3.6697248431024121E-2</v>
      </c>
      <c r="U4853" s="3">
        <f>Sheet1!$B$17+Sheet1!$B$18*'Portfolio allocation'!K4853</f>
        <v>3.34441638063636E-2</v>
      </c>
      <c r="V4853" s="13">
        <f t="shared" si="681"/>
        <v>3.2530846246605211E-3</v>
      </c>
      <c r="W4853" s="13"/>
      <c r="X4853" s="2">
        <v>39665</v>
      </c>
      <c r="Y4853">
        <v>123.092</v>
      </c>
      <c r="AA4853" s="2">
        <v>39665</v>
      </c>
      <c r="AB4853">
        <v>1639.19</v>
      </c>
      <c r="AC4853">
        <f t="shared" si="682"/>
        <v>1.0274141458965103E-2</v>
      </c>
      <c r="AD4853">
        <f t="shared" si="677"/>
        <v>1.0183741458965103E-2</v>
      </c>
      <c r="AE4853">
        <f>Sheet2!$B$17+Sheet2!$B$18*'Portfolio allocation'!K4853</f>
        <v>2.5598185730219651E-2</v>
      </c>
      <c r="AF4853">
        <f t="shared" si="683"/>
        <v>-1.5414444271254548E-2</v>
      </c>
      <c r="AH4853" s="2">
        <v>39665</v>
      </c>
      <c r="AI4853">
        <v>4.0229999999999997</v>
      </c>
      <c r="AJ4853">
        <v>2.2599999999999998</v>
      </c>
      <c r="AK4853">
        <v>1.5486500000000001</v>
      </c>
      <c r="AR4853" s="3"/>
    </row>
    <row r="4854" spans="1:44" hidden="1" outlineLevel="1" x14ac:dyDescent="0.2">
      <c r="A4854" s="2">
        <v>39666</v>
      </c>
      <c r="B4854">
        <v>20.23</v>
      </c>
      <c r="E4854" s="2">
        <v>39666</v>
      </c>
      <c r="F4854">
        <v>1289.19</v>
      </c>
      <c r="G4854">
        <f t="shared" si="678"/>
        <v>3.3543988543676129E-3</v>
      </c>
      <c r="H4854" s="2">
        <v>39666</v>
      </c>
      <c r="I4854">
        <v>2050.23</v>
      </c>
      <c r="J4854">
        <f t="shared" si="679"/>
        <v>3.8140655294647274E-3</v>
      </c>
      <c r="K4854">
        <f t="shared" si="675"/>
        <v>3.7236655294647274E-3</v>
      </c>
      <c r="L4854">
        <v>-1.7927423163254862E-2</v>
      </c>
      <c r="N4854" s="2">
        <v>39666</v>
      </c>
      <c r="O4854">
        <v>27.02</v>
      </c>
      <c r="Q4854" s="2">
        <v>39666</v>
      </c>
      <c r="R4854">
        <v>32792.910000000003</v>
      </c>
      <c r="S4854" s="8">
        <f t="shared" si="680"/>
        <v>3.0903939847581885E-2</v>
      </c>
      <c r="T4854" s="9">
        <f t="shared" si="676"/>
        <v>3.0813539847581884E-2</v>
      </c>
      <c r="U4854" s="3">
        <f>Sheet1!$B$17+Sheet1!$B$18*'Portfolio allocation'!K4854</f>
        <v>4.7596823499907719E-3</v>
      </c>
      <c r="V4854" s="13">
        <f t="shared" si="681"/>
        <v>2.6053857497591114E-2</v>
      </c>
      <c r="W4854" s="13"/>
      <c r="X4854" s="2">
        <v>39666</v>
      </c>
      <c r="Y4854">
        <v>123.369</v>
      </c>
      <c r="AA4854" s="2">
        <v>39666</v>
      </c>
      <c r="AB4854">
        <v>1649.23</v>
      </c>
      <c r="AC4854">
        <f t="shared" si="682"/>
        <v>6.1249763602755358E-3</v>
      </c>
      <c r="AD4854">
        <f t="shared" si="677"/>
        <v>6.0345763602755358E-3</v>
      </c>
      <c r="AE4854">
        <f>Sheet2!$B$17+Sheet2!$B$18*'Portfolio allocation'!K4854</f>
        <v>3.3645653994640004E-3</v>
      </c>
      <c r="AF4854">
        <f t="shared" si="683"/>
        <v>2.6700109608115354E-3</v>
      </c>
      <c r="AH4854" s="2">
        <v>39666</v>
      </c>
      <c r="AI4854">
        <v>4.056</v>
      </c>
      <c r="AJ4854">
        <v>2.2599999999999998</v>
      </c>
      <c r="AK4854">
        <v>1.5418499999999999</v>
      </c>
      <c r="AR4854" s="3"/>
    </row>
    <row r="4855" spans="1:44" hidden="1" outlineLevel="1" x14ac:dyDescent="0.2">
      <c r="A4855" s="2">
        <v>39667</v>
      </c>
      <c r="B4855">
        <v>21.15</v>
      </c>
      <c r="E4855" s="2">
        <v>39667</v>
      </c>
      <c r="F4855">
        <v>1266.07</v>
      </c>
      <c r="G4855">
        <f t="shared" si="678"/>
        <v>-1.7933741341462528E-2</v>
      </c>
      <c r="H4855" s="2">
        <v>39667</v>
      </c>
      <c r="I4855">
        <v>2013.66</v>
      </c>
      <c r="J4855">
        <f t="shared" si="679"/>
        <v>-1.7837023163254861E-2</v>
      </c>
      <c r="K4855">
        <f t="shared" si="675"/>
        <v>-1.7927423163254862E-2</v>
      </c>
      <c r="L4855">
        <v>2.3805018877069591E-2</v>
      </c>
      <c r="N4855" s="2">
        <v>39667</v>
      </c>
      <c r="O4855">
        <v>27.39</v>
      </c>
      <c r="Q4855" s="2">
        <v>39667</v>
      </c>
      <c r="R4855">
        <v>33241.980000000003</v>
      </c>
      <c r="S4855" s="8">
        <f t="shared" si="680"/>
        <v>1.3694118637229913E-2</v>
      </c>
      <c r="T4855" s="9">
        <f t="shared" si="676"/>
        <v>1.3603718637229914E-2</v>
      </c>
      <c r="U4855" s="3">
        <f>Sheet1!$B$17+Sheet1!$B$18*'Portfolio allocation'!K4855</f>
        <v>-2.0078995309854221E-2</v>
      </c>
      <c r="V4855" s="13">
        <f t="shared" si="681"/>
        <v>3.3682713947084136E-2</v>
      </c>
      <c r="W4855" s="13"/>
      <c r="X4855" s="2">
        <v>39667</v>
      </c>
      <c r="Y4855">
        <v>123.264</v>
      </c>
      <c r="AA4855" s="2">
        <v>39667</v>
      </c>
      <c r="AB4855">
        <v>1647.83</v>
      </c>
      <c r="AC4855">
        <f t="shared" si="682"/>
        <v>-8.4888099294833097E-4</v>
      </c>
      <c r="AD4855">
        <f t="shared" si="677"/>
        <v>-9.3568099294833091E-4</v>
      </c>
      <c r="AE4855">
        <f>Sheet2!$B$17+Sheet2!$B$18*'Portfolio allocation'!K4855</f>
        <v>-1.5888135035332311E-2</v>
      </c>
      <c r="AF4855">
        <f t="shared" si="683"/>
        <v>1.495245404238398E-2</v>
      </c>
      <c r="AH4855" s="2">
        <v>39667</v>
      </c>
      <c r="AI4855">
        <v>3.9279999999999999</v>
      </c>
      <c r="AJ4855">
        <v>2.17</v>
      </c>
      <c r="AK4855">
        <v>1.53765</v>
      </c>
      <c r="AR4855" s="3"/>
    </row>
    <row r="4856" spans="1:44" hidden="1" outlineLevel="1" x14ac:dyDescent="0.2">
      <c r="A4856" s="2">
        <v>39668</v>
      </c>
      <c r="B4856">
        <v>20.66</v>
      </c>
      <c r="E4856" s="2">
        <v>39668</v>
      </c>
      <c r="F4856">
        <v>1296.32</v>
      </c>
      <c r="G4856">
        <f t="shared" si="678"/>
        <v>2.3892833729572516E-2</v>
      </c>
      <c r="H4856" s="2">
        <v>39668</v>
      </c>
      <c r="I4856">
        <v>2061.77</v>
      </c>
      <c r="J4856">
        <f t="shared" si="679"/>
        <v>2.3891818877069593E-2</v>
      </c>
      <c r="K4856">
        <f t="shared" si="675"/>
        <v>2.3805018877069591E-2</v>
      </c>
      <c r="L4856">
        <v>7.1003986613445633E-3</v>
      </c>
      <c r="N4856" s="2">
        <v>39668</v>
      </c>
      <c r="O4856">
        <v>28.13</v>
      </c>
      <c r="Q4856" s="2">
        <v>39668</v>
      </c>
      <c r="R4856">
        <v>34140.07</v>
      </c>
      <c r="S4856" s="8">
        <f t="shared" si="680"/>
        <v>2.7016742083353584E-2</v>
      </c>
      <c r="T4856" s="9">
        <f t="shared" si="676"/>
        <v>2.6929942083353583E-2</v>
      </c>
      <c r="U4856" s="3">
        <f>Sheet1!$B$17+Sheet1!$B$18*'Portfolio allocation'!K4856</f>
        <v>2.7797519839536104E-2</v>
      </c>
      <c r="V4856" s="13">
        <f t="shared" si="681"/>
        <v>-8.675777561825207E-4</v>
      </c>
      <c r="W4856" s="13"/>
      <c r="X4856" s="2">
        <v>39668</v>
      </c>
      <c r="Y4856">
        <v>123.0347</v>
      </c>
      <c r="AA4856" s="2">
        <v>39668</v>
      </c>
      <c r="AB4856">
        <v>1644.76</v>
      </c>
      <c r="AC4856">
        <f t="shared" si="682"/>
        <v>-1.8630562618716651E-3</v>
      </c>
      <c r="AD4856">
        <f t="shared" si="677"/>
        <v>-1.950656261871665E-3</v>
      </c>
      <c r="AE4856">
        <f>Sheet2!$B$17+Sheet2!$B$18*'Portfolio allocation'!K4856</f>
        <v>2.1221417117813647E-2</v>
      </c>
      <c r="AF4856">
        <f t="shared" si="683"/>
        <v>-2.3172073379685312E-2</v>
      </c>
      <c r="AH4856" s="2">
        <v>39668</v>
      </c>
      <c r="AI4856">
        <v>3.9350000000000001</v>
      </c>
      <c r="AJ4856">
        <v>2.19</v>
      </c>
      <c r="AK4856">
        <v>1.50315</v>
      </c>
      <c r="AR4856" s="3"/>
    </row>
    <row r="4857" spans="1:44" hidden="1" outlineLevel="1" x14ac:dyDescent="0.2">
      <c r="A4857" s="2">
        <v>39671</v>
      </c>
      <c r="B4857">
        <v>20.12</v>
      </c>
      <c r="E4857" s="2">
        <v>39671</v>
      </c>
      <c r="F4857">
        <v>1305.32</v>
      </c>
      <c r="G4857">
        <f t="shared" si="678"/>
        <v>6.9427301900766292E-3</v>
      </c>
      <c r="H4857" s="2">
        <v>39671</v>
      </c>
      <c r="I4857">
        <v>2076.59</v>
      </c>
      <c r="J4857">
        <f t="shared" si="679"/>
        <v>7.1879986613445634E-3</v>
      </c>
      <c r="K4857">
        <f t="shared" si="675"/>
        <v>7.1003986613445633E-3</v>
      </c>
      <c r="L4857">
        <v>-1.2096058621104909E-2</v>
      </c>
      <c r="N4857" s="2">
        <v>39671</v>
      </c>
      <c r="O4857">
        <v>27.9</v>
      </c>
      <c r="Q4857" s="2">
        <v>39671</v>
      </c>
      <c r="R4857">
        <v>33860.93</v>
      </c>
      <c r="S4857" s="8">
        <f t="shared" si="680"/>
        <v>-8.1763159829491006E-3</v>
      </c>
      <c r="T4857" s="9">
        <f t="shared" si="676"/>
        <v>-8.2639159829491007E-3</v>
      </c>
      <c r="U4857" s="3">
        <f>Sheet1!$B$17+Sheet1!$B$18*'Portfolio allocation'!K4857</f>
        <v>8.6335561766813194E-3</v>
      </c>
      <c r="V4857" s="13">
        <f t="shared" si="681"/>
        <v>-1.689747215963042E-2</v>
      </c>
      <c r="W4857" s="13"/>
      <c r="X4857" s="2">
        <v>39671</v>
      </c>
      <c r="Y4857">
        <v>120.9238</v>
      </c>
      <c r="AA4857" s="2">
        <v>39671</v>
      </c>
      <c r="AB4857">
        <v>1616.55</v>
      </c>
      <c r="AC4857">
        <f t="shared" si="682"/>
        <v>-1.7151438507745809E-2</v>
      </c>
      <c r="AD4857">
        <f t="shared" si="677"/>
        <v>-1.7242238507745807E-2</v>
      </c>
      <c r="AE4857">
        <f>Sheet2!$B$17+Sheet2!$B$18*'Portfolio allocation'!K4857</f>
        <v>6.3672426485851833E-3</v>
      </c>
      <c r="AF4857">
        <f t="shared" si="683"/>
        <v>-2.3609481156330991E-2</v>
      </c>
      <c r="AH4857" s="2">
        <v>39671</v>
      </c>
      <c r="AI4857">
        <v>4</v>
      </c>
      <c r="AJ4857">
        <v>2.27</v>
      </c>
      <c r="AK4857">
        <v>1.4999499999999999</v>
      </c>
      <c r="AR4857" s="3"/>
    </row>
    <row r="4858" spans="1:44" hidden="1" outlineLevel="1" x14ac:dyDescent="0.2">
      <c r="A4858" s="2">
        <v>39672</v>
      </c>
      <c r="B4858">
        <v>21.17</v>
      </c>
      <c r="E4858" s="2">
        <v>39672</v>
      </c>
      <c r="F4858">
        <v>1289.5899999999999</v>
      </c>
      <c r="G4858">
        <f t="shared" si="678"/>
        <v>-1.2050684889528984E-2</v>
      </c>
      <c r="H4858" s="2">
        <v>39672</v>
      </c>
      <c r="I4858">
        <v>2051.66</v>
      </c>
      <c r="J4858">
        <f t="shared" si="679"/>
        <v>-1.2005258621104908E-2</v>
      </c>
      <c r="K4858">
        <f t="shared" si="675"/>
        <v>-1.2096058621104909E-2</v>
      </c>
      <c r="L4858">
        <v>-2.6753481337063361E-3</v>
      </c>
      <c r="N4858" s="2">
        <v>39672</v>
      </c>
      <c r="O4858">
        <v>28.12</v>
      </c>
      <c r="Q4858" s="2">
        <v>39672</v>
      </c>
      <c r="R4858">
        <v>34127.94</v>
      </c>
      <c r="S4858" s="8">
        <f t="shared" si="680"/>
        <v>7.8854892644708574E-3</v>
      </c>
      <c r="T4858" s="9">
        <f t="shared" si="676"/>
        <v>7.7946892644708572E-3</v>
      </c>
      <c r="U4858" s="3">
        <f>Sheet1!$B$17+Sheet1!$B$18*'Portfolio allocation'!K4858</f>
        <v>-1.3389106120669132E-2</v>
      </c>
      <c r="V4858" s="13">
        <f t="shared" si="681"/>
        <v>2.1183795385139988E-2</v>
      </c>
      <c r="W4858" s="13"/>
      <c r="X4858" s="2">
        <v>39672</v>
      </c>
      <c r="Y4858">
        <v>119.6057</v>
      </c>
      <c r="AA4858" s="2">
        <v>39672</v>
      </c>
      <c r="AB4858">
        <v>1598.92</v>
      </c>
      <c r="AC4858">
        <f t="shared" si="682"/>
        <v>-1.0905941665893315E-2</v>
      </c>
      <c r="AD4858">
        <f t="shared" si="677"/>
        <v>-1.0993141665893316E-2</v>
      </c>
      <c r="AE4858">
        <f>Sheet2!$B$17+Sheet2!$B$18*'Portfolio allocation'!K4858</f>
        <v>-1.0702736912887869E-2</v>
      </c>
      <c r="AF4858">
        <f t="shared" si="683"/>
        <v>-2.9040475300544724E-4</v>
      </c>
      <c r="AH4858" s="2">
        <v>39672</v>
      </c>
      <c r="AI4858">
        <v>3.903</v>
      </c>
      <c r="AJ4858">
        <v>2.1800000000000002</v>
      </c>
      <c r="AK4858">
        <v>1.49095</v>
      </c>
      <c r="AR4858" s="3"/>
    </row>
    <row r="4859" spans="1:44" hidden="1" outlineLevel="1" x14ac:dyDescent="0.2">
      <c r="A4859" s="2">
        <v>39673</v>
      </c>
      <c r="B4859">
        <v>21.55</v>
      </c>
      <c r="E4859" s="2">
        <v>39673</v>
      </c>
      <c r="F4859">
        <v>1285.83</v>
      </c>
      <c r="G4859">
        <f t="shared" si="678"/>
        <v>-2.9156553633324922E-3</v>
      </c>
      <c r="H4859" s="2">
        <v>39673</v>
      </c>
      <c r="I4859">
        <v>2046.35</v>
      </c>
      <c r="J4859">
        <f t="shared" si="679"/>
        <v>-2.5881481337063361E-3</v>
      </c>
      <c r="K4859">
        <f t="shared" si="675"/>
        <v>-2.6753481337063361E-3</v>
      </c>
      <c r="L4859">
        <v>5.4686342707746735E-3</v>
      </c>
      <c r="N4859" s="2">
        <v>39673</v>
      </c>
      <c r="O4859">
        <v>27.91</v>
      </c>
      <c r="Q4859" s="2">
        <v>39673</v>
      </c>
      <c r="R4859">
        <v>33873.06</v>
      </c>
      <c r="S4859" s="8">
        <f t="shared" si="680"/>
        <v>-7.4683675604213517E-3</v>
      </c>
      <c r="T4859" s="9">
        <f t="shared" si="676"/>
        <v>-7.5555675604213517E-3</v>
      </c>
      <c r="U4859" s="3">
        <f>Sheet1!$B$17+Sheet1!$B$18*'Portfolio allocation'!K4859</f>
        <v>-2.581428296971579E-3</v>
      </c>
      <c r="V4859" s="13">
        <f t="shared" si="681"/>
        <v>-4.9741392634497731E-3</v>
      </c>
      <c r="W4859" s="13"/>
      <c r="X4859" s="2">
        <v>39673</v>
      </c>
      <c r="Y4859">
        <v>120.1597</v>
      </c>
      <c r="AA4859" s="2">
        <v>39673</v>
      </c>
      <c r="AB4859">
        <v>1606.33</v>
      </c>
      <c r="AC4859">
        <f t="shared" si="682"/>
        <v>4.6343782052884475E-3</v>
      </c>
      <c r="AD4859">
        <f t="shared" si="677"/>
        <v>4.5467782052884473E-3</v>
      </c>
      <c r="AE4859">
        <f>Sheet2!$B$17+Sheet2!$B$18*'Portfolio allocation'!K4859</f>
        <v>-2.3256008034312748E-3</v>
      </c>
      <c r="AF4859">
        <f t="shared" si="683"/>
        <v>6.8723790087197225E-3</v>
      </c>
      <c r="AH4859" s="2">
        <v>39673</v>
      </c>
      <c r="AI4859">
        <v>3.9390000000000001</v>
      </c>
      <c r="AJ4859">
        <v>2.19</v>
      </c>
      <c r="AK4859">
        <v>1.4867999999999999</v>
      </c>
      <c r="AR4859" s="3"/>
    </row>
    <row r="4860" spans="1:44" hidden="1" outlineLevel="1" x14ac:dyDescent="0.2">
      <c r="A4860" s="2">
        <v>39674</v>
      </c>
      <c r="B4860">
        <v>20.34</v>
      </c>
      <c r="E4860" s="2">
        <v>39674</v>
      </c>
      <c r="F4860">
        <v>1292.93</v>
      </c>
      <c r="G4860">
        <f t="shared" si="678"/>
        <v>5.5217252669483852E-3</v>
      </c>
      <c r="H4860" s="2">
        <v>39674</v>
      </c>
      <c r="I4860">
        <v>2057.7199999999998</v>
      </c>
      <c r="J4860">
        <f t="shared" si="679"/>
        <v>5.5562342707746737E-3</v>
      </c>
      <c r="K4860">
        <f t="shared" si="675"/>
        <v>5.4686342707746735E-3</v>
      </c>
      <c r="L4860">
        <v>4.1132219971620389E-3</v>
      </c>
      <c r="N4860" s="2">
        <v>39674</v>
      </c>
      <c r="O4860">
        <v>27.91</v>
      </c>
      <c r="Q4860" s="2">
        <v>39674</v>
      </c>
      <c r="R4860">
        <v>33873.06</v>
      </c>
      <c r="S4860" s="8">
        <f t="shared" si="680"/>
        <v>0</v>
      </c>
      <c r="T4860" s="9">
        <f t="shared" si="676"/>
        <v>-8.7600000000000002E-5</v>
      </c>
      <c r="U4860" s="3">
        <f>Sheet1!$B$17+Sheet1!$B$18*'Portfolio allocation'!K4860</f>
        <v>6.7615547134104309E-3</v>
      </c>
      <c r="V4860" s="13">
        <f t="shared" si="681"/>
        <v>-6.8491547134104311E-3</v>
      </c>
      <c r="W4860" s="13"/>
      <c r="X4860" s="2">
        <v>39674</v>
      </c>
      <c r="Y4860">
        <v>121.2486</v>
      </c>
      <c r="AA4860" s="2">
        <v>39674</v>
      </c>
      <c r="AB4860">
        <v>1620.89</v>
      </c>
      <c r="AC4860">
        <f t="shared" si="682"/>
        <v>9.064139996140419E-3</v>
      </c>
      <c r="AD4860">
        <f t="shared" si="677"/>
        <v>8.9785399961404191E-3</v>
      </c>
      <c r="AE4860">
        <f>Sheet2!$B$17+Sheet2!$B$18*'Portfolio allocation'!K4860</f>
        <v>4.9162361224157174E-3</v>
      </c>
      <c r="AF4860">
        <f t="shared" si="683"/>
        <v>4.0623038737247017E-3</v>
      </c>
      <c r="AH4860" s="2">
        <v>39674</v>
      </c>
      <c r="AI4860">
        <v>3.895</v>
      </c>
      <c r="AJ4860">
        <v>2.14</v>
      </c>
      <c r="AK4860">
        <v>1.4897499999999999</v>
      </c>
      <c r="AR4860" s="3"/>
    </row>
    <row r="4861" spans="1:44" hidden="1" outlineLevel="1" x14ac:dyDescent="0.2">
      <c r="A4861" s="2">
        <v>39675</v>
      </c>
      <c r="B4861">
        <v>19.579999999999998</v>
      </c>
      <c r="E4861" s="2">
        <v>39675</v>
      </c>
      <c r="F4861">
        <v>1298.2</v>
      </c>
      <c r="G4861">
        <f t="shared" si="678"/>
        <v>4.0760133959301115E-3</v>
      </c>
      <c r="H4861" s="2">
        <v>39675</v>
      </c>
      <c r="I4861">
        <v>2066.36</v>
      </c>
      <c r="J4861">
        <f t="shared" si="679"/>
        <v>4.1988219971620389E-3</v>
      </c>
      <c r="K4861">
        <f t="shared" si="675"/>
        <v>4.1132219971620389E-3</v>
      </c>
      <c r="L4861">
        <v>-1.5116062703497971E-2</v>
      </c>
      <c r="N4861" s="2">
        <v>39675</v>
      </c>
      <c r="O4861">
        <v>27.81</v>
      </c>
      <c r="Q4861" s="2">
        <v>39675</v>
      </c>
      <c r="R4861">
        <v>33751.71</v>
      </c>
      <c r="S4861" s="8">
        <f t="shared" si="680"/>
        <v>-3.582492990004349E-3</v>
      </c>
      <c r="T4861" s="9">
        <f t="shared" si="676"/>
        <v>-3.6680929900043489E-3</v>
      </c>
      <c r="U4861" s="3">
        <f>Sheet1!$B$17+Sheet1!$B$18*'Portfolio allocation'!K4861</f>
        <v>5.206591402406922E-3</v>
      </c>
      <c r="V4861" s="13">
        <f t="shared" si="681"/>
        <v>-8.8746843924112709E-3</v>
      </c>
      <c r="W4861" s="13"/>
      <c r="X4861" s="2">
        <v>39675</v>
      </c>
      <c r="Y4861">
        <v>120.69459999999999</v>
      </c>
      <c r="AA4861" s="2">
        <v>39675</v>
      </c>
      <c r="AB4861">
        <v>1613.48</v>
      </c>
      <c r="AC4861">
        <f t="shared" si="682"/>
        <v>-4.5715625366311574E-3</v>
      </c>
      <c r="AD4861">
        <f t="shared" si="677"/>
        <v>-4.6563625366311577E-3</v>
      </c>
      <c r="AE4861">
        <f>Sheet2!$B$17+Sheet2!$B$18*'Portfolio allocation'!K4861</f>
        <v>3.7109689490247991E-3</v>
      </c>
      <c r="AF4861">
        <f t="shared" si="683"/>
        <v>-8.3673314856559568E-3</v>
      </c>
      <c r="AH4861" s="2">
        <v>39675</v>
      </c>
      <c r="AI4861">
        <v>3.8439999999999999</v>
      </c>
      <c r="AJ4861">
        <v>2.12</v>
      </c>
      <c r="AK4861">
        <v>1.46895</v>
      </c>
      <c r="AR4861" s="3"/>
    </row>
    <row r="4862" spans="1:44" hidden="1" outlineLevel="1" x14ac:dyDescent="0.2">
      <c r="A4862" s="2">
        <v>39678</v>
      </c>
      <c r="B4862">
        <v>20.98</v>
      </c>
      <c r="E4862" s="2">
        <v>39678</v>
      </c>
      <c r="F4862">
        <v>1278.5999999999999</v>
      </c>
      <c r="G4862">
        <f t="shared" si="678"/>
        <v>-1.5097827761516025E-2</v>
      </c>
      <c r="H4862" s="2">
        <v>39678</v>
      </c>
      <c r="I4862">
        <v>2035.3</v>
      </c>
      <c r="J4862">
        <f t="shared" si="679"/>
        <v>-1.5031262703497972E-2</v>
      </c>
      <c r="K4862">
        <f t="shared" si="675"/>
        <v>-1.5116062703497971E-2</v>
      </c>
      <c r="L4862">
        <v>-9.3131409620203741E-3</v>
      </c>
      <c r="N4862" s="2">
        <v>39678</v>
      </c>
      <c r="O4862">
        <v>27.69</v>
      </c>
      <c r="Q4862" s="2">
        <v>39678</v>
      </c>
      <c r="R4862">
        <v>33606.06</v>
      </c>
      <c r="S4862" s="8">
        <f t="shared" si="680"/>
        <v>-4.3153369118187346E-3</v>
      </c>
      <c r="T4862" s="9">
        <f t="shared" si="676"/>
        <v>-4.4001369118187349E-3</v>
      </c>
      <c r="U4862" s="3">
        <f>Sheet1!$B$17+Sheet1!$B$18*'Portfolio allocation'!K4862</f>
        <v>-1.6853731341072074E-2</v>
      </c>
      <c r="V4862" s="13">
        <f t="shared" si="681"/>
        <v>1.245359442925334E-2</v>
      </c>
      <c r="W4862" s="13"/>
      <c r="X4862" s="2">
        <v>39678</v>
      </c>
      <c r="Y4862">
        <v>119.0039</v>
      </c>
      <c r="AA4862" s="2">
        <v>39678</v>
      </c>
      <c r="AB4862">
        <v>1590.88</v>
      </c>
      <c r="AC4862">
        <f t="shared" si="682"/>
        <v>-1.4006991099982602E-2</v>
      </c>
      <c r="AD4862">
        <f t="shared" si="677"/>
        <v>-1.4092991099982601E-2</v>
      </c>
      <c r="AE4862">
        <f>Sheet2!$B$17+Sheet2!$B$18*'Portfolio allocation'!K4862</f>
        <v>-1.3388201590224249E-2</v>
      </c>
      <c r="AF4862">
        <f t="shared" si="683"/>
        <v>-7.0478950975835265E-4</v>
      </c>
      <c r="AH4862" s="2">
        <v>39678</v>
      </c>
      <c r="AI4862">
        <v>3.8180000000000001</v>
      </c>
      <c r="AJ4862">
        <v>2.15</v>
      </c>
      <c r="AK4862">
        <v>1.4702500000000001</v>
      </c>
      <c r="AR4862" s="3"/>
    </row>
    <row r="4863" spans="1:44" hidden="1" outlineLevel="1" x14ac:dyDescent="0.2">
      <c r="A4863" s="2">
        <v>39679</v>
      </c>
      <c r="B4863">
        <v>21.28</v>
      </c>
      <c r="E4863" s="2">
        <v>39679</v>
      </c>
      <c r="F4863">
        <v>1266.69</v>
      </c>
      <c r="G4863">
        <f t="shared" si="678"/>
        <v>-9.3148756452369197E-3</v>
      </c>
      <c r="H4863" s="2">
        <v>39679</v>
      </c>
      <c r="I4863">
        <v>2016.52</v>
      </c>
      <c r="J4863">
        <f t="shared" si="679"/>
        <v>-9.2271409620203748E-3</v>
      </c>
      <c r="K4863">
        <f t="shared" si="675"/>
        <v>-9.3131409620203741E-3</v>
      </c>
      <c r="L4863">
        <v>6.1788654275682763E-3</v>
      </c>
      <c r="N4863" s="2">
        <v>39679</v>
      </c>
      <c r="O4863">
        <v>27.32</v>
      </c>
      <c r="Q4863" s="2">
        <v>39679</v>
      </c>
      <c r="R4863">
        <v>33290.51</v>
      </c>
      <c r="S4863" s="8">
        <f t="shared" si="680"/>
        <v>-9.3896755525638698E-3</v>
      </c>
      <c r="T4863" s="9">
        <f t="shared" si="676"/>
        <v>-9.475675552563869E-3</v>
      </c>
      <c r="U4863" s="3">
        <f>Sheet1!$B$17+Sheet1!$B$18*'Portfolio allocation'!K4863</f>
        <v>-1.0196472453654742E-2</v>
      </c>
      <c r="V4863" s="13">
        <f t="shared" si="681"/>
        <v>7.2079690109087304E-4</v>
      </c>
      <c r="W4863" s="13"/>
      <c r="X4863" s="2">
        <v>39679</v>
      </c>
      <c r="Y4863">
        <v>117.065</v>
      </c>
      <c r="AA4863" s="2">
        <v>39679</v>
      </c>
      <c r="AB4863">
        <v>1564.96</v>
      </c>
      <c r="AC4863">
        <f t="shared" si="682"/>
        <v>-1.6292869355325368E-2</v>
      </c>
      <c r="AD4863">
        <f t="shared" si="677"/>
        <v>-1.6377269355325366E-2</v>
      </c>
      <c r="AE4863">
        <f>Sheet2!$B$17+Sheet2!$B$18*'Portfolio allocation'!K4863</f>
        <v>-8.2280955317791411E-3</v>
      </c>
      <c r="AF4863">
        <f t="shared" si="683"/>
        <v>-8.1491738235462251E-3</v>
      </c>
      <c r="AH4863" s="2">
        <v>39679</v>
      </c>
      <c r="AI4863">
        <v>3.8370000000000002</v>
      </c>
      <c r="AJ4863">
        <v>2.11</v>
      </c>
      <c r="AK4863">
        <v>1.4702500000000001</v>
      </c>
      <c r="AR4863" s="3"/>
    </row>
    <row r="4864" spans="1:44" hidden="1" outlineLevel="1" x14ac:dyDescent="0.2">
      <c r="A4864" s="2">
        <v>39680</v>
      </c>
      <c r="B4864">
        <v>20.420000000000002</v>
      </c>
      <c r="E4864" s="2">
        <v>39680</v>
      </c>
      <c r="F4864">
        <v>1274.54</v>
      </c>
      <c r="G4864">
        <f t="shared" si="678"/>
        <v>6.1972542611057335E-3</v>
      </c>
      <c r="H4864" s="2">
        <v>39680</v>
      </c>
      <c r="I4864">
        <v>2029.15</v>
      </c>
      <c r="J4864">
        <f t="shared" si="679"/>
        <v>6.2632654275682764E-3</v>
      </c>
      <c r="K4864">
        <f t="shared" si="675"/>
        <v>6.1788654275682763E-3</v>
      </c>
      <c r="L4864">
        <v>2.4802493852104472E-3</v>
      </c>
      <c r="N4864" s="2">
        <v>39680</v>
      </c>
      <c r="O4864">
        <v>27.29</v>
      </c>
      <c r="Q4864" s="2">
        <v>39680</v>
      </c>
      <c r="R4864">
        <v>33253.96</v>
      </c>
      <c r="S4864" s="8">
        <f t="shared" si="680"/>
        <v>-1.0979104856009281E-3</v>
      </c>
      <c r="T4864" s="9">
        <f t="shared" si="676"/>
        <v>-1.1823104856009282E-3</v>
      </c>
      <c r="U4864" s="3">
        <f>Sheet1!$B$17+Sheet1!$B$18*'Portfolio allocation'!K4864</f>
        <v>7.5763498961352212E-3</v>
      </c>
      <c r="V4864" s="13">
        <f t="shared" si="681"/>
        <v>-8.7586603817361493E-3</v>
      </c>
      <c r="W4864" s="13"/>
      <c r="X4864" s="2">
        <v>39680</v>
      </c>
      <c r="Y4864">
        <v>117.0172</v>
      </c>
      <c r="AA4864" s="2">
        <v>39680</v>
      </c>
      <c r="AB4864">
        <v>1564.32</v>
      </c>
      <c r="AC4864">
        <f t="shared" si="682"/>
        <v>-4.0895613945413078E-4</v>
      </c>
      <c r="AD4864">
        <f t="shared" si="677"/>
        <v>-4.9135613945413084E-4</v>
      </c>
      <c r="AE4864">
        <f>Sheet2!$B$17+Sheet2!$B$18*'Portfolio allocation'!K4864</f>
        <v>5.5477917866721786E-3</v>
      </c>
      <c r="AF4864">
        <f t="shared" si="683"/>
        <v>-6.0391479261263092E-3</v>
      </c>
      <c r="AH4864" s="2">
        <v>39680</v>
      </c>
      <c r="AI4864">
        <v>3.8050000000000002</v>
      </c>
      <c r="AJ4864">
        <v>2.06</v>
      </c>
      <c r="AK4864">
        <v>1.4728000000000001</v>
      </c>
      <c r="AR4864" s="3"/>
    </row>
    <row r="4865" spans="1:44" hidden="1" outlineLevel="1" x14ac:dyDescent="0.2">
      <c r="A4865" s="2">
        <v>39681</v>
      </c>
      <c r="B4865">
        <v>19.82</v>
      </c>
      <c r="E4865" s="2">
        <v>39681</v>
      </c>
      <c r="F4865">
        <v>1277.72</v>
      </c>
      <c r="G4865">
        <f t="shared" si="678"/>
        <v>2.4950178103473331E-3</v>
      </c>
      <c r="H4865" s="2">
        <v>39681</v>
      </c>
      <c r="I4865">
        <v>2034.35</v>
      </c>
      <c r="J4865">
        <f t="shared" si="679"/>
        <v>2.5626493852104471E-3</v>
      </c>
      <c r="K4865">
        <f t="shared" si="675"/>
        <v>2.4802493852104472E-3</v>
      </c>
      <c r="L4865">
        <v>1.136437417356892E-2</v>
      </c>
      <c r="N4865" s="2">
        <v>39681</v>
      </c>
      <c r="O4865">
        <v>27.18</v>
      </c>
      <c r="Q4865" s="2">
        <v>39681</v>
      </c>
      <c r="R4865">
        <v>33119.919999999998</v>
      </c>
      <c r="S4865" s="8">
        <f t="shared" si="680"/>
        <v>-4.0307981365227397E-3</v>
      </c>
      <c r="T4865" s="9">
        <f t="shared" si="676"/>
        <v>-4.1131981365227395E-3</v>
      </c>
      <c r="U4865" s="3">
        <f>Sheet1!$B$17+Sheet1!$B$18*'Portfolio allocation'!K4865</f>
        <v>3.3332038369465423E-3</v>
      </c>
      <c r="V4865" s="13">
        <f t="shared" si="681"/>
        <v>-7.4464019734692818E-3</v>
      </c>
      <c r="W4865" s="13"/>
      <c r="X4865" s="2">
        <v>39681</v>
      </c>
      <c r="Y4865">
        <v>117.4757</v>
      </c>
      <c r="AA4865" s="2">
        <v>39681</v>
      </c>
      <c r="AB4865">
        <v>1570.45</v>
      </c>
      <c r="AC4865">
        <f t="shared" si="682"/>
        <v>3.9186355732843126E-3</v>
      </c>
      <c r="AD4865">
        <f t="shared" si="677"/>
        <v>3.8346355732843127E-3</v>
      </c>
      <c r="AE4865">
        <f>Sheet2!$B$17+Sheet2!$B$18*'Portfolio allocation'!K4865</f>
        <v>2.2588880415782089E-3</v>
      </c>
      <c r="AF4865">
        <f t="shared" si="683"/>
        <v>1.5757475317061038E-3</v>
      </c>
      <c r="AH4865" s="2">
        <v>39681</v>
      </c>
      <c r="AI4865">
        <v>3.835</v>
      </c>
      <c r="AJ4865">
        <v>2.1</v>
      </c>
      <c r="AK4865">
        <v>1.4882500000000001</v>
      </c>
      <c r="AR4865" s="3"/>
    </row>
    <row r="4866" spans="1:44" hidden="1" outlineLevel="1" x14ac:dyDescent="0.2">
      <c r="A4866" s="2">
        <v>39682</v>
      </c>
      <c r="B4866">
        <v>18.809999999999999</v>
      </c>
      <c r="E4866" s="2">
        <v>39682</v>
      </c>
      <c r="F4866">
        <v>1292.2</v>
      </c>
      <c r="G4866">
        <f t="shared" si="678"/>
        <v>1.1332686347556686E-2</v>
      </c>
      <c r="H4866" s="2">
        <v>39682</v>
      </c>
      <c r="I4866">
        <v>2057.64</v>
      </c>
      <c r="J4866">
        <f t="shared" si="679"/>
        <v>1.144837417356892E-2</v>
      </c>
      <c r="K4866">
        <f t="shared" si="675"/>
        <v>1.136437417356892E-2</v>
      </c>
      <c r="L4866">
        <v>-1.9706364160883286E-2</v>
      </c>
      <c r="N4866" s="2">
        <v>39682</v>
      </c>
      <c r="O4866">
        <v>27.84</v>
      </c>
      <c r="Q4866" s="2">
        <v>39682</v>
      </c>
      <c r="R4866">
        <v>33924.160000000003</v>
      </c>
      <c r="S4866" s="8">
        <f t="shared" si="680"/>
        <v>2.4282667349438292E-2</v>
      </c>
      <c r="T4866" s="9">
        <f t="shared" si="676"/>
        <v>2.4198667349438291E-2</v>
      </c>
      <c r="U4866" s="3">
        <f>Sheet1!$B$17+Sheet1!$B$18*'Portfolio allocation'!K4866</f>
        <v>1.3525296947815249E-2</v>
      </c>
      <c r="V4866" s="13">
        <f t="shared" si="681"/>
        <v>1.0673370401623042E-2</v>
      </c>
      <c r="W4866" s="13"/>
      <c r="X4866" s="2">
        <v>39682</v>
      </c>
      <c r="Y4866">
        <v>119.3287</v>
      </c>
      <c r="AA4866" s="2">
        <v>39682</v>
      </c>
      <c r="AB4866">
        <v>1595.22</v>
      </c>
      <c r="AC4866">
        <f t="shared" si="682"/>
        <v>1.5772549269317704E-2</v>
      </c>
      <c r="AD4866">
        <f t="shared" si="677"/>
        <v>1.5685749269317702E-2</v>
      </c>
      <c r="AE4866">
        <f>Sheet2!$B$17+Sheet2!$B$18*'Portfolio allocation'!K4866</f>
        <v>1.0158878457909052E-2</v>
      </c>
      <c r="AF4866">
        <f t="shared" si="683"/>
        <v>5.52687081140865E-3</v>
      </c>
      <c r="AH4866" s="2">
        <v>39682</v>
      </c>
      <c r="AI4866">
        <v>3.8740000000000001</v>
      </c>
      <c r="AJ4866">
        <v>2.17</v>
      </c>
      <c r="AK4866">
        <v>1.4815499999999999</v>
      </c>
      <c r="AR4866" s="3"/>
    </row>
    <row r="4867" spans="1:44" hidden="1" outlineLevel="1" x14ac:dyDescent="0.2">
      <c r="A4867" s="2">
        <v>39685</v>
      </c>
      <c r="B4867">
        <v>20.97</v>
      </c>
      <c r="E4867" s="2">
        <v>39685</v>
      </c>
      <c r="F4867">
        <v>1266.8399999999999</v>
      </c>
      <c r="G4867">
        <f t="shared" si="678"/>
        <v>-1.9625444977557804E-2</v>
      </c>
      <c r="H4867" s="2">
        <v>39685</v>
      </c>
      <c r="I4867">
        <v>2017.27</v>
      </c>
      <c r="J4867">
        <f t="shared" si="679"/>
        <v>-1.9619564160883285E-2</v>
      </c>
      <c r="K4867">
        <f t="shared" si="675"/>
        <v>-1.9706364160883286E-2</v>
      </c>
      <c r="L4867">
        <v>3.6083099951915681E-3</v>
      </c>
      <c r="N4867" s="2">
        <v>39685</v>
      </c>
      <c r="O4867">
        <v>27.66</v>
      </c>
      <c r="Q4867" s="2">
        <v>39685</v>
      </c>
      <c r="R4867">
        <v>33704.81</v>
      </c>
      <c r="S4867" s="8">
        <f t="shared" si="680"/>
        <v>-6.4658933338366253E-3</v>
      </c>
      <c r="T4867" s="9">
        <f t="shared" si="676"/>
        <v>-6.5526933338366251E-3</v>
      </c>
      <c r="U4867" s="3">
        <f>Sheet1!$B$17+Sheet1!$B$18*'Portfolio allocation'!K4867</f>
        <v>-2.2119841506693907E-2</v>
      </c>
      <c r="V4867" s="13">
        <f t="shared" si="681"/>
        <v>1.5567148172857282E-2</v>
      </c>
      <c r="W4867" s="13"/>
      <c r="X4867" s="2">
        <v>39685</v>
      </c>
      <c r="Y4867">
        <v>117.3515</v>
      </c>
      <c r="AA4867" s="2">
        <v>39685</v>
      </c>
      <c r="AB4867">
        <v>1568.79</v>
      </c>
      <c r="AC4867">
        <f t="shared" si="682"/>
        <v>-1.6568247639824007E-2</v>
      </c>
      <c r="AD4867">
        <f t="shared" si="677"/>
        <v>-1.6653047639824007E-2</v>
      </c>
      <c r="AE4867">
        <f>Sheet2!$B$17+Sheet2!$B$18*'Portfolio allocation'!K4867</f>
        <v>-1.7470014755313065E-2</v>
      </c>
      <c r="AF4867">
        <f t="shared" si="683"/>
        <v>8.1696711548905759E-4</v>
      </c>
      <c r="AH4867" s="2">
        <v>39685</v>
      </c>
      <c r="AI4867">
        <v>3.7909999999999999</v>
      </c>
      <c r="AJ4867">
        <v>2.12</v>
      </c>
      <c r="AK4867">
        <v>1.4778</v>
      </c>
      <c r="AR4867" s="3"/>
    </row>
    <row r="4868" spans="1:44" hidden="1" outlineLevel="1" x14ac:dyDescent="0.2">
      <c r="A4868" s="2">
        <v>39686</v>
      </c>
      <c r="B4868">
        <v>20.49</v>
      </c>
      <c r="E4868" s="2">
        <v>39686</v>
      </c>
      <c r="F4868">
        <v>1271.51</v>
      </c>
      <c r="G4868">
        <f t="shared" si="678"/>
        <v>3.6863376590572372E-3</v>
      </c>
      <c r="H4868" s="2">
        <v>39686</v>
      </c>
      <c r="I4868">
        <v>2024.72</v>
      </c>
      <c r="J4868">
        <f t="shared" si="679"/>
        <v>3.693109995191568E-3</v>
      </c>
      <c r="K4868">
        <f t="shared" ref="K4868:K4931" si="684">J4868-(AJ4867/25000)</f>
        <v>3.6083099951915681E-3</v>
      </c>
      <c r="L4868">
        <v>8.0715528705202697E-3</v>
      </c>
      <c r="N4868" s="2">
        <v>39686</v>
      </c>
      <c r="O4868">
        <v>27.27</v>
      </c>
      <c r="Q4868" s="2">
        <v>39686</v>
      </c>
      <c r="R4868">
        <v>33229.58</v>
      </c>
      <c r="S4868" s="8">
        <f t="shared" si="680"/>
        <v>-1.4099767955968234E-2</v>
      </c>
      <c r="T4868" s="9">
        <f t="shared" ref="T4868:T4931" si="685">S4868-(AJ4867/100/250)</f>
        <v>-1.4184567955968234E-2</v>
      </c>
      <c r="U4868" s="3">
        <f>Sheet1!$B$17+Sheet1!$B$18*'Portfolio allocation'!K4868</f>
        <v>4.627343557574588E-3</v>
      </c>
      <c r="V4868" s="13">
        <f t="shared" si="681"/>
        <v>-1.881191151354282E-2</v>
      </c>
      <c r="W4868" s="13"/>
      <c r="X4868" s="2">
        <v>39686</v>
      </c>
      <c r="Y4868">
        <v>117.0076</v>
      </c>
      <c r="AA4868" s="2">
        <v>39686</v>
      </c>
      <c r="AB4868">
        <v>1564.19</v>
      </c>
      <c r="AC4868">
        <f t="shared" si="682"/>
        <v>-2.9321961511737937E-3</v>
      </c>
      <c r="AD4868">
        <f t="shared" ref="AD4868:AD4931" si="686">AC4868-AJ4868/25000</f>
        <v>-3.0197961511737939E-3</v>
      </c>
      <c r="AE4868">
        <f>Sheet2!$B$17+Sheet2!$B$18*'Portfolio allocation'!K4868</f>
        <v>3.2619883154024576E-3</v>
      </c>
      <c r="AF4868">
        <f t="shared" si="683"/>
        <v>-6.2817844665762519E-3</v>
      </c>
      <c r="AH4868" s="2">
        <v>39686</v>
      </c>
      <c r="AI4868">
        <v>3.78</v>
      </c>
      <c r="AJ4868">
        <v>2.19</v>
      </c>
      <c r="AK4868">
        <v>1.46505</v>
      </c>
      <c r="AR4868" s="3"/>
    </row>
    <row r="4869" spans="1:44" hidden="1" outlineLevel="1" x14ac:dyDescent="0.2">
      <c r="A4869" s="2">
        <v>39687</v>
      </c>
      <c r="B4869">
        <v>19.760000000000002</v>
      </c>
      <c r="E4869" s="2">
        <v>39687</v>
      </c>
      <c r="F4869">
        <v>1281.6600000000001</v>
      </c>
      <c r="G4869">
        <f t="shared" ref="G4869:G4932" si="687">(F4869/F4868)-1</f>
        <v>7.9826348200171537E-3</v>
      </c>
      <c r="H4869" s="2">
        <v>39687</v>
      </c>
      <c r="I4869">
        <v>2041.24</v>
      </c>
      <c r="J4869">
        <f t="shared" ref="J4869:J4932" si="688">(I4869/I4868)-1</f>
        <v>8.1591528705202698E-3</v>
      </c>
      <c r="K4869">
        <f t="shared" si="684"/>
        <v>8.0715528705202697E-3</v>
      </c>
      <c r="L4869">
        <v>1.4914285857615936E-2</v>
      </c>
      <c r="N4869" s="2">
        <v>39687</v>
      </c>
      <c r="O4869">
        <v>27.56</v>
      </c>
      <c r="Q4869" s="2">
        <v>39687</v>
      </c>
      <c r="R4869">
        <v>33582.97</v>
      </c>
      <c r="S4869" s="8">
        <f t="shared" ref="S4869:S4932" si="689">R4869/R4868-1</f>
        <v>1.063480188434518E-2</v>
      </c>
      <c r="T4869" s="9">
        <f t="shared" si="685"/>
        <v>1.054720188434518E-2</v>
      </c>
      <c r="U4869" s="3">
        <f>Sheet1!$B$17+Sheet1!$B$18*'Portfolio allocation'!K4869</f>
        <v>9.7476888977683848E-3</v>
      </c>
      <c r="V4869" s="13">
        <f t="shared" ref="V4869:V4932" si="690">T4869-U4869</f>
        <v>7.995129865767947E-4</v>
      </c>
      <c r="W4869" s="13"/>
      <c r="X4869" s="2">
        <v>39687</v>
      </c>
      <c r="Y4869">
        <v>117.84820000000001</v>
      </c>
      <c r="AA4869" s="2">
        <v>39687</v>
      </c>
      <c r="AB4869">
        <v>1575.43</v>
      </c>
      <c r="AC4869">
        <f t="shared" ref="AC4869:AC4932" si="691">AB4869/AB4868-1</f>
        <v>7.1858278086420757E-3</v>
      </c>
      <c r="AD4869">
        <f t="shared" si="686"/>
        <v>7.0994278086420753E-3</v>
      </c>
      <c r="AE4869">
        <f>Sheet2!$B$17+Sheet2!$B$18*'Portfolio allocation'!K4869</f>
        <v>7.2308177477689289E-3</v>
      </c>
      <c r="AF4869">
        <f t="shared" ref="AF4869:AF4932" si="692">AD4869-AE4869</f>
        <v>-1.3138993912685352E-4</v>
      </c>
      <c r="AH4869" s="2">
        <v>39687</v>
      </c>
      <c r="AI4869">
        <v>3.7669999999999999</v>
      </c>
      <c r="AJ4869">
        <v>2.16</v>
      </c>
      <c r="AK4869">
        <v>1.47075</v>
      </c>
      <c r="AR4869" s="3"/>
    </row>
    <row r="4870" spans="1:44" hidden="1" outlineLevel="1" x14ac:dyDescent="0.2">
      <c r="A4870" s="2">
        <v>39688</v>
      </c>
      <c r="B4870">
        <v>19.43</v>
      </c>
      <c r="E4870" s="2">
        <v>39688</v>
      </c>
      <c r="F4870">
        <v>1300.68</v>
      </c>
      <c r="G4870">
        <f t="shared" si="687"/>
        <v>1.484012920743405E-2</v>
      </c>
      <c r="H4870" s="2">
        <v>39688</v>
      </c>
      <c r="I4870">
        <v>2071.86</v>
      </c>
      <c r="J4870">
        <f t="shared" si="688"/>
        <v>1.5000685857615936E-2</v>
      </c>
      <c r="K4870">
        <f t="shared" si="684"/>
        <v>1.4914285857615936E-2</v>
      </c>
      <c r="L4870">
        <v>-1.3761303821686867E-2</v>
      </c>
      <c r="N4870" s="2">
        <v>39688</v>
      </c>
      <c r="O4870">
        <v>27.94</v>
      </c>
      <c r="Q4870" s="2">
        <v>39688</v>
      </c>
      <c r="R4870">
        <v>34046</v>
      </c>
      <c r="S4870" s="8">
        <f t="shared" si="689"/>
        <v>1.3787642963085212E-2</v>
      </c>
      <c r="T4870" s="9">
        <f t="shared" si="685"/>
        <v>1.3701242963085211E-2</v>
      </c>
      <c r="U4870" s="3">
        <f>Sheet1!$B$17+Sheet1!$B$18*'Portfolio allocation'!K4870</f>
        <v>1.7597845598480155E-2</v>
      </c>
      <c r="V4870" s="13">
        <f t="shared" si="690"/>
        <v>-3.896602635394944E-3</v>
      </c>
      <c r="W4870" s="13"/>
      <c r="X4870" s="2">
        <v>39688</v>
      </c>
      <c r="Y4870">
        <v>118.9944</v>
      </c>
      <c r="AA4870" s="2">
        <v>39688</v>
      </c>
      <c r="AB4870">
        <v>1590.75</v>
      </c>
      <c r="AC4870">
        <f t="shared" si="691"/>
        <v>9.7243292307496176E-3</v>
      </c>
      <c r="AD4870">
        <f t="shared" si="686"/>
        <v>9.6367292307496175E-3</v>
      </c>
      <c r="AE4870">
        <f>Sheet2!$B$17+Sheet2!$B$18*'Portfolio allocation'!K4870</f>
        <v>1.3315550493801748E-2</v>
      </c>
      <c r="AF4870">
        <f t="shared" si="692"/>
        <v>-3.6788212630521309E-3</v>
      </c>
      <c r="AH4870" s="2">
        <v>39688</v>
      </c>
      <c r="AI4870">
        <v>3.782</v>
      </c>
      <c r="AJ4870">
        <v>2.19</v>
      </c>
      <c r="AK4870">
        <v>1.4722500000000001</v>
      </c>
      <c r="AR4870" s="3"/>
    </row>
    <row r="4871" spans="1:44" hidden="1" outlineLevel="1" x14ac:dyDescent="0.2">
      <c r="A4871" s="2">
        <v>39689</v>
      </c>
      <c r="B4871">
        <v>20.65</v>
      </c>
      <c r="E4871" s="2">
        <v>39689</v>
      </c>
      <c r="F4871">
        <v>1282.83</v>
      </c>
      <c r="G4871">
        <f t="shared" si="687"/>
        <v>-1.3723590737153013E-2</v>
      </c>
      <c r="H4871" s="2">
        <v>39689</v>
      </c>
      <c r="I4871">
        <v>2043.53</v>
      </c>
      <c r="J4871">
        <f t="shared" si="688"/>
        <v>-1.3673703821686867E-2</v>
      </c>
      <c r="K4871">
        <f t="shared" si="684"/>
        <v>-1.3761303821686867E-2</v>
      </c>
      <c r="L4871">
        <v>-8.6799999999999996E-5</v>
      </c>
      <c r="N4871" s="2">
        <v>39689</v>
      </c>
      <c r="O4871">
        <v>27.29</v>
      </c>
      <c r="Q4871" s="2">
        <v>39689</v>
      </c>
      <c r="R4871">
        <v>33253.96</v>
      </c>
      <c r="S4871" s="8">
        <f t="shared" si="689"/>
        <v>-2.3263819538271724E-2</v>
      </c>
      <c r="T4871" s="9">
        <f t="shared" si="685"/>
        <v>-2.3351419538271724E-2</v>
      </c>
      <c r="U4871" s="3">
        <f>Sheet1!$B$17+Sheet1!$B$18*'Portfolio allocation'!K4871</f>
        <v>-1.5299517617702433E-2</v>
      </c>
      <c r="V4871" s="13">
        <f t="shared" si="690"/>
        <v>-8.0519019205692911E-3</v>
      </c>
      <c r="W4871" s="13"/>
      <c r="X4871" s="2">
        <v>39689</v>
      </c>
      <c r="Y4871">
        <v>116.2722</v>
      </c>
      <c r="AA4871" s="2">
        <v>39689</v>
      </c>
      <c r="AB4871">
        <v>1554.36</v>
      </c>
      <c r="AC4871">
        <f t="shared" si="691"/>
        <v>-2.2876001885902886E-2</v>
      </c>
      <c r="AD4871">
        <f t="shared" si="686"/>
        <v>-2.2962801885902887E-2</v>
      </c>
      <c r="AE4871">
        <f>Sheet2!$B$17+Sheet2!$B$18*'Portfolio allocation'!K4871</f>
        <v>-1.2183515429492782E-2</v>
      </c>
      <c r="AF4871">
        <f t="shared" si="692"/>
        <v>-1.0779286456410105E-2</v>
      </c>
      <c r="AH4871" s="2">
        <v>39689</v>
      </c>
      <c r="AI4871">
        <v>3.827</v>
      </c>
      <c r="AJ4871">
        <v>2.17</v>
      </c>
      <c r="AK4871">
        <v>1.4722500000000001</v>
      </c>
      <c r="AR4871" s="3"/>
    </row>
    <row r="4872" spans="1:44" hidden="1" outlineLevel="1" x14ac:dyDescent="0.2">
      <c r="A4872" s="2">
        <v>39692</v>
      </c>
      <c r="B4872">
        <v>20.65</v>
      </c>
      <c r="E4872" s="2">
        <v>39692</v>
      </c>
      <c r="F4872">
        <v>1282.83</v>
      </c>
      <c r="G4872">
        <f t="shared" si="687"/>
        <v>0</v>
      </c>
      <c r="H4872" s="2">
        <v>39692</v>
      </c>
      <c r="I4872">
        <v>2043.53</v>
      </c>
      <c r="J4872">
        <f t="shared" si="688"/>
        <v>0</v>
      </c>
      <c r="K4872">
        <f t="shared" si="684"/>
        <v>-8.6799999999999996E-5</v>
      </c>
      <c r="L4872">
        <v>-4.1435057982999752E-3</v>
      </c>
      <c r="N4872" s="2">
        <v>39692</v>
      </c>
      <c r="O4872">
        <v>27.29</v>
      </c>
      <c r="Q4872" s="2">
        <v>39692</v>
      </c>
      <c r="R4872">
        <v>33253.96</v>
      </c>
      <c r="S4872" s="8">
        <f t="shared" si="689"/>
        <v>0</v>
      </c>
      <c r="T4872" s="9">
        <f t="shared" si="685"/>
        <v>-8.6799999999999996E-5</v>
      </c>
      <c r="U4872" s="3">
        <f>Sheet1!$B$17+Sheet1!$B$18*'Portfolio allocation'!K4872</f>
        <v>3.8821972455009492E-4</v>
      </c>
      <c r="V4872" s="13">
        <f t="shared" si="690"/>
        <v>-4.7501972455009492E-4</v>
      </c>
      <c r="W4872" s="13"/>
      <c r="X4872" s="2">
        <v>39692</v>
      </c>
      <c r="Y4872">
        <v>116.2722</v>
      </c>
      <c r="AA4872" s="2">
        <v>39692</v>
      </c>
      <c r="AB4872">
        <v>1554.36</v>
      </c>
      <c r="AC4872">
        <f t="shared" si="691"/>
        <v>0</v>
      </c>
      <c r="AD4872">
        <f t="shared" si="686"/>
        <v>-8.6799999999999996E-5</v>
      </c>
      <c r="AE4872">
        <f>Sheet2!$B$17+Sheet2!$B$18*'Portfolio allocation'!K4872</f>
        <v>-2.379776310392089E-5</v>
      </c>
      <c r="AF4872">
        <f t="shared" si="692"/>
        <v>-6.3002236896079106E-5</v>
      </c>
      <c r="AH4872" s="2">
        <v>39692</v>
      </c>
      <c r="AI4872">
        <v>3.827</v>
      </c>
      <c r="AJ4872">
        <v>2.17</v>
      </c>
      <c r="AK4872">
        <v>1.45895</v>
      </c>
      <c r="AR4872" s="3"/>
    </row>
    <row r="4873" spans="1:44" hidden="1" outlineLevel="1" x14ac:dyDescent="0.2">
      <c r="A4873" s="2">
        <v>39693</v>
      </c>
      <c r="B4873">
        <v>21.99</v>
      </c>
      <c r="E4873" s="2">
        <v>39693</v>
      </c>
      <c r="F4873">
        <v>1277.58</v>
      </c>
      <c r="G4873">
        <f t="shared" si="687"/>
        <v>-4.0925142068707343E-3</v>
      </c>
      <c r="H4873" s="2">
        <v>39693</v>
      </c>
      <c r="I4873">
        <v>2035.24</v>
      </c>
      <c r="J4873">
        <f t="shared" si="688"/>
        <v>-4.0567057982999755E-3</v>
      </c>
      <c r="K4873">
        <f t="shared" si="684"/>
        <v>-4.1435057982999752E-3</v>
      </c>
      <c r="L4873">
        <v>-1.6128753129851553E-3</v>
      </c>
      <c r="N4873" s="2">
        <v>39693</v>
      </c>
      <c r="O4873">
        <v>27.1</v>
      </c>
      <c r="Q4873" s="2">
        <v>39693</v>
      </c>
      <c r="R4873">
        <v>33022.43</v>
      </c>
      <c r="S4873" s="8">
        <f t="shared" si="689"/>
        <v>-6.9624790551260363E-3</v>
      </c>
      <c r="T4873" s="9">
        <f t="shared" si="685"/>
        <v>-7.049279055126036E-3</v>
      </c>
      <c r="U4873" s="3">
        <f>Sheet1!$B$17+Sheet1!$B$18*'Portfolio allocation'!K4873</f>
        <v>-4.2657359778566824E-3</v>
      </c>
      <c r="V4873" s="13">
        <f t="shared" si="690"/>
        <v>-2.7835430772693535E-3</v>
      </c>
      <c r="W4873" s="13"/>
      <c r="X4873" s="2">
        <v>39693</v>
      </c>
      <c r="Y4873">
        <v>113.101</v>
      </c>
      <c r="AA4873" s="2">
        <v>39693</v>
      </c>
      <c r="AB4873">
        <v>1511.97</v>
      </c>
      <c r="AC4873">
        <f t="shared" si="691"/>
        <v>-2.7271674515556121E-2</v>
      </c>
      <c r="AD4873">
        <f t="shared" si="686"/>
        <v>-2.7356474515556121E-2</v>
      </c>
      <c r="AE4873">
        <f>Sheet2!$B$17+Sheet2!$B$18*'Portfolio allocation'!K4873</f>
        <v>-3.6311240548775746E-3</v>
      </c>
      <c r="AF4873">
        <f t="shared" si="692"/>
        <v>-2.3725350460678547E-2</v>
      </c>
      <c r="AH4873" s="2">
        <v>39693</v>
      </c>
      <c r="AI4873">
        <v>3.738</v>
      </c>
      <c r="AJ4873">
        <v>2.12</v>
      </c>
      <c r="AK4873">
        <v>1.4521500000000001</v>
      </c>
      <c r="AR4873" s="3"/>
    </row>
    <row r="4874" spans="1:44" hidden="1" outlineLevel="1" x14ac:dyDescent="0.2">
      <c r="A4874" s="2">
        <v>39694</v>
      </c>
      <c r="B4874">
        <v>21.43</v>
      </c>
      <c r="E4874" s="2">
        <v>39694</v>
      </c>
      <c r="F4874">
        <v>1274.98</v>
      </c>
      <c r="G4874">
        <f t="shared" si="687"/>
        <v>-2.0350976064120729E-3</v>
      </c>
      <c r="H4874" s="2">
        <v>39694</v>
      </c>
      <c r="I4874">
        <v>2032.13</v>
      </c>
      <c r="J4874">
        <f t="shared" si="688"/>
        <v>-1.5280753129851554E-3</v>
      </c>
      <c r="K4874">
        <f t="shared" si="684"/>
        <v>-1.6128753129851553E-3</v>
      </c>
      <c r="L4874">
        <v>-2.9982861931077402E-2</v>
      </c>
      <c r="N4874" s="2">
        <v>39694</v>
      </c>
      <c r="O4874">
        <v>26.9</v>
      </c>
      <c r="Q4874" s="2">
        <v>39694</v>
      </c>
      <c r="R4874">
        <v>32778.730000000003</v>
      </c>
      <c r="S4874" s="8">
        <f t="shared" si="689"/>
        <v>-7.3798324351054267E-3</v>
      </c>
      <c r="T4874" s="9">
        <f t="shared" si="685"/>
        <v>-7.4646324351054271E-3</v>
      </c>
      <c r="U4874" s="3">
        <f>Sheet1!$B$17+Sheet1!$B$18*'Portfolio allocation'!K4874</f>
        <v>-1.3625325503981633E-3</v>
      </c>
      <c r="V4874" s="13">
        <f t="shared" si="690"/>
        <v>-6.1020998847072638E-3</v>
      </c>
      <c r="W4874" s="13"/>
      <c r="X4874" s="2">
        <v>39694</v>
      </c>
      <c r="Y4874">
        <v>113.0342</v>
      </c>
      <c r="AA4874" s="2">
        <v>39694</v>
      </c>
      <c r="AB4874">
        <v>1511.07</v>
      </c>
      <c r="AC4874">
        <f t="shared" si="691"/>
        <v>-5.9524990575210435E-4</v>
      </c>
      <c r="AD4874">
        <f t="shared" si="686"/>
        <v>-6.7844990575210431E-4</v>
      </c>
      <c r="AE4874">
        <f>Sheet2!$B$17+Sheet2!$B$18*'Portfolio allocation'!K4874</f>
        <v>-1.3808228651128055E-3</v>
      </c>
      <c r="AF4874">
        <f t="shared" si="692"/>
        <v>7.0237295936070117E-4</v>
      </c>
      <c r="AH4874" s="2">
        <v>39694</v>
      </c>
      <c r="AI4874">
        <v>3.7050000000000001</v>
      </c>
      <c r="AJ4874">
        <v>2.08</v>
      </c>
      <c r="AK4874">
        <v>1.4458500000000001</v>
      </c>
      <c r="AR4874" s="3"/>
    </row>
    <row r="4875" spans="1:44" hidden="1" outlineLevel="1" x14ac:dyDescent="0.2">
      <c r="A4875" s="2">
        <v>39695</v>
      </c>
      <c r="B4875">
        <v>24.03</v>
      </c>
      <c r="E4875" s="2">
        <v>39695</v>
      </c>
      <c r="F4875">
        <v>1236.83</v>
      </c>
      <c r="G4875">
        <f t="shared" si="687"/>
        <v>-2.9922037992752948E-2</v>
      </c>
      <c r="H4875" s="2">
        <v>39695</v>
      </c>
      <c r="I4875">
        <v>1971.37</v>
      </c>
      <c r="J4875">
        <f t="shared" si="688"/>
        <v>-2.9899661931077404E-2</v>
      </c>
      <c r="K4875">
        <f t="shared" si="684"/>
        <v>-2.9982861931077402E-2</v>
      </c>
      <c r="L4875">
        <v>4.3873733535563378E-3</v>
      </c>
      <c r="N4875" s="2">
        <v>39695</v>
      </c>
      <c r="O4875">
        <v>26.35</v>
      </c>
      <c r="Q4875" s="2">
        <v>39695</v>
      </c>
      <c r="R4875">
        <v>32108.53</v>
      </c>
      <c r="S4875" s="8">
        <f t="shared" si="689"/>
        <v>-2.0446185681995743E-2</v>
      </c>
      <c r="T4875" s="9">
        <f t="shared" si="685"/>
        <v>-2.0529385681995742E-2</v>
      </c>
      <c r="U4875" s="3">
        <f>Sheet1!$B$17+Sheet1!$B$18*'Portfolio allocation'!K4875</f>
        <v>-3.3909300189748463E-2</v>
      </c>
      <c r="V4875" s="13">
        <f t="shared" si="690"/>
        <v>1.3379914507752722E-2</v>
      </c>
      <c r="W4875" s="13"/>
      <c r="X4875" s="2">
        <v>39695</v>
      </c>
      <c r="Y4875">
        <v>109.8439</v>
      </c>
      <c r="AA4875" s="2">
        <v>39695</v>
      </c>
      <c r="AB4875">
        <v>1468.43</v>
      </c>
      <c r="AC4875">
        <f t="shared" si="691"/>
        <v>-2.8218414765695754E-2</v>
      </c>
      <c r="AD4875">
        <f t="shared" si="686"/>
        <v>-2.8300014765695755E-2</v>
      </c>
      <c r="AE4875">
        <f>Sheet2!$B$17+Sheet2!$B$18*'Portfolio allocation'!K4875</f>
        <v>-2.6608138749739673E-2</v>
      </c>
      <c r="AF4875">
        <f t="shared" si="692"/>
        <v>-1.6918760159560821E-3</v>
      </c>
      <c r="AH4875" s="2">
        <v>39695</v>
      </c>
      <c r="AI4875">
        <v>3.6280000000000001</v>
      </c>
      <c r="AJ4875">
        <v>2.04</v>
      </c>
      <c r="AK4875">
        <v>1.43845</v>
      </c>
      <c r="AR4875" s="3"/>
    </row>
    <row r="4876" spans="1:44" hidden="1" outlineLevel="1" x14ac:dyDescent="0.2">
      <c r="A4876" s="2">
        <v>39696</v>
      </c>
      <c r="B4876">
        <v>23.06</v>
      </c>
      <c r="E4876" s="2">
        <v>39696</v>
      </c>
      <c r="F4876">
        <v>1242.31</v>
      </c>
      <c r="G4876">
        <f t="shared" si="687"/>
        <v>4.4306816619907874E-3</v>
      </c>
      <c r="H4876" s="2">
        <v>39696</v>
      </c>
      <c r="I4876">
        <v>1980.18</v>
      </c>
      <c r="J4876">
        <f t="shared" si="688"/>
        <v>4.4689733535563381E-3</v>
      </c>
      <c r="K4876">
        <f t="shared" si="684"/>
        <v>4.3873733535563378E-3</v>
      </c>
      <c r="L4876">
        <v>2.0597138187437629E-2</v>
      </c>
      <c r="N4876" s="2">
        <v>39696</v>
      </c>
      <c r="O4876">
        <v>25.65</v>
      </c>
      <c r="Q4876" s="2">
        <v>39696</v>
      </c>
      <c r="R4876">
        <v>31255.55</v>
      </c>
      <c r="S4876" s="8">
        <f t="shared" si="689"/>
        <v>-2.6565526357014813E-2</v>
      </c>
      <c r="T4876" s="9">
        <f t="shared" si="685"/>
        <v>-2.6647126357014814E-2</v>
      </c>
      <c r="U4876" s="3">
        <f>Sheet1!$B$17+Sheet1!$B$18*'Portfolio allocation'!K4876</f>
        <v>5.5211047863817919E-3</v>
      </c>
      <c r="V4876" s="13">
        <f t="shared" si="690"/>
        <v>-3.2168231143396606E-2</v>
      </c>
      <c r="W4876" s="13"/>
      <c r="X4876" s="2">
        <v>39696</v>
      </c>
      <c r="Y4876">
        <v>109.2039</v>
      </c>
      <c r="AA4876" s="2">
        <v>39696</v>
      </c>
      <c r="AB4876">
        <v>1459.87</v>
      </c>
      <c r="AC4876">
        <f t="shared" si="691"/>
        <v>-5.8293551616352968E-3</v>
      </c>
      <c r="AD4876">
        <f t="shared" si="686"/>
        <v>-5.9121551616352968E-3</v>
      </c>
      <c r="AE4876">
        <f>Sheet2!$B$17+Sheet2!$B$18*'Portfolio allocation'!K4876</f>
        <v>3.9547513293642853E-3</v>
      </c>
      <c r="AF4876">
        <f t="shared" si="692"/>
        <v>-9.8669064909995829E-3</v>
      </c>
      <c r="AH4876" s="2">
        <v>39696</v>
      </c>
      <c r="AI4876">
        <v>3.702</v>
      </c>
      <c r="AJ4876">
        <v>2.0699999999999998</v>
      </c>
      <c r="AK4876">
        <v>1.42645</v>
      </c>
      <c r="AR4876" s="3"/>
    </row>
    <row r="4877" spans="1:44" hidden="1" outlineLevel="1" x14ac:dyDescent="0.2">
      <c r="A4877" s="2">
        <v>39699</v>
      </c>
      <c r="B4877">
        <v>22.64</v>
      </c>
      <c r="E4877" s="2">
        <v>39699</v>
      </c>
      <c r="F4877">
        <v>1267.79</v>
      </c>
      <c r="G4877">
        <f t="shared" si="687"/>
        <v>2.0510178618863284E-2</v>
      </c>
      <c r="H4877" s="2">
        <v>39699</v>
      </c>
      <c r="I4877">
        <v>2021.13</v>
      </c>
      <c r="J4877">
        <f t="shared" si="688"/>
        <v>2.067993818743763E-2</v>
      </c>
      <c r="K4877">
        <f t="shared" si="684"/>
        <v>2.0597138187437629E-2</v>
      </c>
      <c r="L4877">
        <v>-3.4219170376967319E-2</v>
      </c>
      <c r="N4877" s="2">
        <v>39699</v>
      </c>
      <c r="O4877">
        <v>26.12</v>
      </c>
      <c r="Q4877" s="2">
        <v>39699</v>
      </c>
      <c r="R4877">
        <v>31828.27</v>
      </c>
      <c r="S4877" s="8">
        <f t="shared" si="689"/>
        <v>1.8323785695660399E-2</v>
      </c>
      <c r="T4877" s="9">
        <f t="shared" si="685"/>
        <v>1.8240985695660399E-2</v>
      </c>
      <c r="U4877" s="3">
        <f>Sheet1!$B$17+Sheet1!$B$18*'Portfolio allocation'!K4877</f>
        <v>2.4117357813882277E-2</v>
      </c>
      <c r="V4877" s="13">
        <f t="shared" si="690"/>
        <v>-5.876372118221878E-3</v>
      </c>
      <c r="W4877" s="13"/>
      <c r="X4877" s="2">
        <v>39699</v>
      </c>
      <c r="Y4877">
        <v>112.0312</v>
      </c>
      <c r="AA4877" s="2">
        <v>39699</v>
      </c>
      <c r="AB4877">
        <v>1497.67</v>
      </c>
      <c r="AC4877">
        <f t="shared" si="691"/>
        <v>2.5892716474754662E-2</v>
      </c>
      <c r="AD4877">
        <f t="shared" si="686"/>
        <v>2.5807916474754663E-2</v>
      </c>
      <c r="AE4877">
        <f>Sheet2!$B$17+Sheet2!$B$18*'Portfolio allocation'!K4877</f>
        <v>1.8368887768154683E-2</v>
      </c>
      <c r="AF4877">
        <f t="shared" si="692"/>
        <v>7.4390287065999802E-3</v>
      </c>
      <c r="AH4877" s="2">
        <v>39699</v>
      </c>
      <c r="AI4877">
        <v>3.6840000000000002</v>
      </c>
      <c r="AJ4877">
        <v>2.12</v>
      </c>
      <c r="AK4877">
        <v>1.42055</v>
      </c>
      <c r="AR4877" s="3"/>
    </row>
    <row r="4878" spans="1:44" hidden="1" outlineLevel="1" x14ac:dyDescent="0.2">
      <c r="A4878" s="2">
        <v>39700</v>
      </c>
      <c r="B4878">
        <v>25.47</v>
      </c>
      <c r="E4878" s="2">
        <v>39700</v>
      </c>
      <c r="F4878">
        <v>1224.51</v>
      </c>
      <c r="G4878">
        <f t="shared" si="687"/>
        <v>-3.4138145907445239E-2</v>
      </c>
      <c r="H4878" s="2">
        <v>39700</v>
      </c>
      <c r="I4878">
        <v>1952.14</v>
      </c>
      <c r="J4878">
        <f t="shared" si="688"/>
        <v>-3.4134370376967316E-2</v>
      </c>
      <c r="K4878">
        <f t="shared" si="684"/>
        <v>-3.4219170376967319E-2</v>
      </c>
      <c r="L4878">
        <v>6.1210485231592386E-3</v>
      </c>
      <c r="N4878" s="2">
        <v>39700</v>
      </c>
      <c r="O4878">
        <v>26.1</v>
      </c>
      <c r="Q4878" s="2">
        <v>39700</v>
      </c>
      <c r="R4878">
        <v>31803.89</v>
      </c>
      <c r="S4878" s="8">
        <f t="shared" si="689"/>
        <v>-7.6598571018782202E-4</v>
      </c>
      <c r="T4878" s="9">
        <f t="shared" si="685"/>
        <v>-8.5078571018782202E-4</v>
      </c>
      <c r="U4878" s="3">
        <f>Sheet1!$B$17+Sheet1!$B$18*'Portfolio allocation'!K4878</f>
        <v>-3.876930060120682E-2</v>
      </c>
      <c r="V4878" s="13">
        <f t="shared" si="690"/>
        <v>3.7918514891018995E-2</v>
      </c>
      <c r="W4878" s="13"/>
      <c r="X4878" s="2">
        <v>39700</v>
      </c>
      <c r="Y4878">
        <v>109.88209999999999</v>
      </c>
      <c r="AA4878" s="2">
        <v>39700</v>
      </c>
      <c r="AB4878">
        <v>1468.94</v>
      </c>
      <c r="AC4878">
        <f t="shared" si="691"/>
        <v>-1.9183131130355857E-2</v>
      </c>
      <c r="AD4878">
        <f t="shared" si="686"/>
        <v>-1.9265531130355857E-2</v>
      </c>
      <c r="AE4878">
        <f>Sheet2!$B$17+Sheet2!$B$18*'Portfolio allocation'!K4878</f>
        <v>-3.0375172297828257E-2</v>
      </c>
      <c r="AF4878">
        <f t="shared" si="692"/>
        <v>1.11096411674724E-2</v>
      </c>
      <c r="AH4878" s="2">
        <v>39700</v>
      </c>
      <c r="AI4878">
        <v>3.5739999999999998</v>
      </c>
      <c r="AJ4878">
        <v>2.06</v>
      </c>
      <c r="AK4878">
        <v>1.4133500000000001</v>
      </c>
      <c r="AR4878" s="3"/>
    </row>
    <row r="4879" spans="1:44" hidden="1" outlineLevel="1" x14ac:dyDescent="0.2">
      <c r="A4879" s="2">
        <v>39701</v>
      </c>
      <c r="B4879">
        <v>24.52</v>
      </c>
      <c r="E4879" s="2">
        <v>39701</v>
      </c>
      <c r="F4879">
        <v>1232.04</v>
      </c>
      <c r="G4879">
        <f t="shared" si="687"/>
        <v>6.1493985349241331E-3</v>
      </c>
      <c r="H4879" s="2">
        <v>39701</v>
      </c>
      <c r="I4879">
        <v>1964.25</v>
      </c>
      <c r="J4879">
        <f t="shared" si="688"/>
        <v>6.2034485231592384E-3</v>
      </c>
      <c r="K4879">
        <f t="shared" si="684"/>
        <v>6.1210485231592386E-3</v>
      </c>
      <c r="L4879">
        <v>1.4045129591447141E-2</v>
      </c>
      <c r="N4879" s="2">
        <v>39701</v>
      </c>
      <c r="O4879">
        <v>26.44</v>
      </c>
      <c r="Q4879" s="2">
        <v>39701</v>
      </c>
      <c r="R4879">
        <v>32218.19</v>
      </c>
      <c r="S4879" s="8">
        <f t="shared" si="689"/>
        <v>1.302670836806441E-2</v>
      </c>
      <c r="T4879" s="9">
        <f t="shared" si="685"/>
        <v>1.294430836806441E-2</v>
      </c>
      <c r="U4879" s="3">
        <f>Sheet1!$B$17+Sheet1!$B$18*'Portfolio allocation'!K4879</f>
        <v>7.510020878121958E-3</v>
      </c>
      <c r="V4879" s="13">
        <f t="shared" si="690"/>
        <v>5.4342874899424524E-3</v>
      </c>
      <c r="W4879" s="13"/>
      <c r="X4879" s="2">
        <v>39701</v>
      </c>
      <c r="Y4879">
        <v>112.74760000000001</v>
      </c>
      <c r="AA4879" s="2">
        <v>39701</v>
      </c>
      <c r="AB4879">
        <v>1507.24</v>
      </c>
      <c r="AC4879">
        <f t="shared" si="691"/>
        <v>2.6073222868190582E-2</v>
      </c>
      <c r="AD4879">
        <f t="shared" si="686"/>
        <v>2.5990822868190582E-2</v>
      </c>
      <c r="AE4879">
        <f>Sheet2!$B$17+Sheet2!$B$18*'Portfolio allocation'!K4879</f>
        <v>5.4963795202290248E-3</v>
      </c>
      <c r="AF4879">
        <f t="shared" si="692"/>
        <v>2.0494443347961556E-2</v>
      </c>
      <c r="AH4879" s="2">
        <v>39701</v>
      </c>
      <c r="AI4879">
        <v>3.633</v>
      </c>
      <c r="AJ4879">
        <v>2.06</v>
      </c>
      <c r="AK4879">
        <v>1.4055500000000001</v>
      </c>
      <c r="AR4879" s="3"/>
    </row>
    <row r="4880" spans="1:44" hidden="1" outlineLevel="1" x14ac:dyDescent="0.2">
      <c r="A4880" s="2">
        <v>39702</v>
      </c>
      <c r="B4880">
        <v>24.39</v>
      </c>
      <c r="E4880" s="2">
        <v>39702</v>
      </c>
      <c r="F4880">
        <v>1249.05</v>
      </c>
      <c r="G4880">
        <f t="shared" si="687"/>
        <v>1.3806369923054396E-2</v>
      </c>
      <c r="H4880" s="2">
        <v>39702</v>
      </c>
      <c r="I4880">
        <v>1992</v>
      </c>
      <c r="J4880">
        <f t="shared" si="688"/>
        <v>1.4127529591447141E-2</v>
      </c>
      <c r="K4880">
        <f t="shared" si="684"/>
        <v>1.4045129591447141E-2</v>
      </c>
      <c r="L4880">
        <v>2.0531341365462668E-3</v>
      </c>
      <c r="N4880" s="2">
        <v>39702</v>
      </c>
      <c r="O4880">
        <v>27.34</v>
      </c>
      <c r="Q4880" s="2">
        <v>39702</v>
      </c>
      <c r="R4880">
        <v>33314.89</v>
      </c>
      <c r="S4880" s="8">
        <f t="shared" si="689"/>
        <v>3.4039776908634467E-2</v>
      </c>
      <c r="T4880" s="9">
        <f t="shared" si="685"/>
        <v>3.3957376908634464E-2</v>
      </c>
      <c r="U4880" s="3">
        <f>Sheet1!$B$17+Sheet1!$B$18*'Portfolio allocation'!K4880</f>
        <v>1.6600727502582253E-2</v>
      </c>
      <c r="V4880" s="13">
        <f t="shared" si="690"/>
        <v>1.7356649406052211E-2</v>
      </c>
      <c r="W4880" s="13"/>
      <c r="X4880" s="2">
        <v>39702</v>
      </c>
      <c r="Y4880">
        <v>113.8556</v>
      </c>
      <c r="AA4880" s="2">
        <v>39702</v>
      </c>
      <c r="AB4880">
        <v>1522.06</v>
      </c>
      <c r="AC4880">
        <f t="shared" si="691"/>
        <v>9.8325415992144283E-3</v>
      </c>
      <c r="AD4880">
        <f t="shared" si="686"/>
        <v>9.7521415992144287E-3</v>
      </c>
      <c r="AE4880">
        <f>Sheet2!$B$17+Sheet2!$B$18*'Portfolio allocation'!K4880</f>
        <v>1.2542674567742624E-2</v>
      </c>
      <c r="AF4880">
        <f t="shared" si="692"/>
        <v>-2.7905329685281952E-3</v>
      </c>
      <c r="AH4880" s="2">
        <v>39702</v>
      </c>
      <c r="AI4880">
        <v>3.6480000000000001</v>
      </c>
      <c r="AJ4880">
        <v>2.0099999999999998</v>
      </c>
      <c r="AK4880">
        <v>1.39225</v>
      </c>
      <c r="AR4880" s="3"/>
    </row>
    <row r="4881" spans="1:44" hidden="1" outlineLevel="1" x14ac:dyDescent="0.2">
      <c r="A4881" s="2">
        <v>39703</v>
      </c>
      <c r="B4881">
        <v>25.66</v>
      </c>
      <c r="E4881" s="2">
        <v>39703</v>
      </c>
      <c r="F4881">
        <v>1251.7</v>
      </c>
      <c r="G4881">
        <f t="shared" si="687"/>
        <v>2.1216124254435087E-3</v>
      </c>
      <c r="H4881" s="2">
        <v>39703</v>
      </c>
      <c r="I4881">
        <v>1996.25</v>
      </c>
      <c r="J4881">
        <f t="shared" si="688"/>
        <v>2.1335341365462668E-3</v>
      </c>
      <c r="K4881">
        <f t="shared" si="684"/>
        <v>2.0531341365462668E-3</v>
      </c>
      <c r="L4881">
        <v>-4.7209165685660588E-2</v>
      </c>
      <c r="N4881" s="2">
        <v>39703</v>
      </c>
      <c r="O4881">
        <v>27.62</v>
      </c>
      <c r="Q4881" s="2">
        <v>39703</v>
      </c>
      <c r="R4881">
        <v>33656.080000000002</v>
      </c>
      <c r="S4881" s="8">
        <f t="shared" si="689"/>
        <v>1.0241366548111142E-2</v>
      </c>
      <c r="T4881" s="9">
        <f t="shared" si="685"/>
        <v>1.0160966548111142E-2</v>
      </c>
      <c r="U4881" s="3">
        <f>Sheet1!$B$17+Sheet1!$B$18*'Portfolio allocation'!K4881</f>
        <v>2.8432063991391076E-3</v>
      </c>
      <c r="V4881" s="13">
        <f t="shared" si="690"/>
        <v>7.3177601489720339E-3</v>
      </c>
      <c r="W4881" s="13"/>
      <c r="X4881" s="2">
        <v>39703</v>
      </c>
      <c r="Y4881">
        <v>113.63590000000001</v>
      </c>
      <c r="AA4881" s="2">
        <v>39703</v>
      </c>
      <c r="AB4881">
        <v>1519.12</v>
      </c>
      <c r="AC4881">
        <f t="shared" si="691"/>
        <v>-1.9315927098800811E-3</v>
      </c>
      <c r="AD4881">
        <f t="shared" si="686"/>
        <v>-2.0123927098800809E-3</v>
      </c>
      <c r="AE4881">
        <f>Sheet2!$B$17+Sheet2!$B$18*'Portfolio allocation'!K4881</f>
        <v>1.8790862657705049E-3</v>
      </c>
      <c r="AF4881">
        <f t="shared" si="692"/>
        <v>-3.8914789756505858E-3</v>
      </c>
      <c r="AH4881" s="2">
        <v>39703</v>
      </c>
      <c r="AI4881">
        <v>3.722</v>
      </c>
      <c r="AJ4881">
        <v>2.02</v>
      </c>
      <c r="AK4881">
        <v>1.4174500000000001</v>
      </c>
      <c r="AR4881" s="3"/>
    </row>
    <row r="4882" spans="1:44" hidden="1" outlineLevel="1" x14ac:dyDescent="0.2">
      <c r="A4882" s="2">
        <v>39706</v>
      </c>
      <c r="B4882">
        <v>31.7</v>
      </c>
      <c r="E4882" s="2">
        <v>39706</v>
      </c>
      <c r="F4882">
        <v>1192.7</v>
      </c>
      <c r="G4882">
        <f t="shared" si="687"/>
        <v>-4.7135895182551679E-2</v>
      </c>
      <c r="H4882" s="2">
        <v>39706</v>
      </c>
      <c r="I4882">
        <v>1902.17</v>
      </c>
      <c r="J4882">
        <f t="shared" si="688"/>
        <v>-4.7128365685660589E-2</v>
      </c>
      <c r="K4882">
        <f t="shared" si="684"/>
        <v>-4.7209165685660588E-2</v>
      </c>
      <c r="L4882">
        <v>1.7450436034634052E-2</v>
      </c>
      <c r="N4882" s="2">
        <v>39706</v>
      </c>
      <c r="O4882">
        <v>26.82</v>
      </c>
      <c r="Q4882" s="2">
        <v>39706</v>
      </c>
      <c r="R4882">
        <v>32681.24</v>
      </c>
      <c r="S4882" s="8">
        <f t="shared" si="689"/>
        <v>-2.8964751688253632E-2</v>
      </c>
      <c r="T4882" s="9">
        <f t="shared" si="685"/>
        <v>-2.904555168825363E-2</v>
      </c>
      <c r="U4882" s="3">
        <f>Sheet1!$B$17+Sheet1!$B$18*'Portfolio allocation'!K4882</f>
        <v>-5.3671752429600407E-2</v>
      </c>
      <c r="V4882" s="13">
        <f t="shared" si="690"/>
        <v>2.4626200741346777E-2</v>
      </c>
      <c r="W4882" s="13"/>
      <c r="X4882" s="2">
        <v>39706</v>
      </c>
      <c r="Y4882">
        <v>110.0254</v>
      </c>
      <c r="AA4882" s="2">
        <v>39706</v>
      </c>
      <c r="AB4882">
        <v>1470.85</v>
      </c>
      <c r="AC4882">
        <f t="shared" si="691"/>
        <v>-3.1774974985517956E-2</v>
      </c>
      <c r="AD4882">
        <f t="shared" si="686"/>
        <v>-3.1841374985517958E-2</v>
      </c>
      <c r="AE4882">
        <f>Sheet2!$B$17+Sheet2!$B$18*'Portfolio allocation'!K4882</f>
        <v>-4.1926207531071617E-2</v>
      </c>
      <c r="AF4882">
        <f t="shared" si="692"/>
        <v>1.008483254555366E-2</v>
      </c>
      <c r="AH4882" s="2">
        <v>39706</v>
      </c>
      <c r="AI4882">
        <v>3.39</v>
      </c>
      <c r="AJ4882">
        <v>1.66</v>
      </c>
      <c r="AK4882">
        <v>1.4189499999999999</v>
      </c>
      <c r="AR4882" s="3"/>
    </row>
    <row r="4883" spans="1:44" hidden="1" outlineLevel="1" x14ac:dyDescent="0.2">
      <c r="A4883" s="2">
        <v>39707</v>
      </c>
      <c r="B4883">
        <v>30.3</v>
      </c>
      <c r="E4883" s="2">
        <v>39707</v>
      </c>
      <c r="F4883">
        <v>1213.5899999999999</v>
      </c>
      <c r="G4883">
        <f t="shared" si="687"/>
        <v>1.7514882200050153E-2</v>
      </c>
      <c r="H4883" s="2">
        <v>39707</v>
      </c>
      <c r="I4883">
        <v>1935.49</v>
      </c>
      <c r="J4883">
        <f t="shared" si="688"/>
        <v>1.7516836034634053E-2</v>
      </c>
      <c r="K4883">
        <f t="shared" si="684"/>
        <v>1.7450436034634052E-2</v>
      </c>
      <c r="L4883">
        <v>-4.7178317486528031E-2</v>
      </c>
      <c r="N4883" s="2">
        <v>39707</v>
      </c>
      <c r="O4883">
        <v>25.99</v>
      </c>
      <c r="Q4883" s="2">
        <v>39707</v>
      </c>
      <c r="R4883">
        <v>31669.85</v>
      </c>
      <c r="S4883" s="8">
        <f t="shared" si="689"/>
        <v>-3.0947112165878754E-2</v>
      </c>
      <c r="T4883" s="9">
        <f t="shared" si="685"/>
        <v>-3.1013512165878755E-2</v>
      </c>
      <c r="U4883" s="3">
        <f>Sheet1!$B$17+Sheet1!$B$18*'Portfolio allocation'!K4883</f>
        <v>2.0507381356148286E-2</v>
      </c>
      <c r="V4883" s="13">
        <f t="shared" si="690"/>
        <v>-5.1520893522027045E-2</v>
      </c>
      <c r="W4883" s="13"/>
      <c r="X4883" s="2">
        <v>39707</v>
      </c>
      <c r="Y4883">
        <v>110.8468</v>
      </c>
      <c r="AA4883" s="2">
        <v>39707</v>
      </c>
      <c r="AB4883">
        <v>1481.83</v>
      </c>
      <c r="AC4883">
        <f t="shared" si="691"/>
        <v>7.4650712173234268E-3</v>
      </c>
      <c r="AD4883">
        <f t="shared" si="686"/>
        <v>7.3962712173234269E-3</v>
      </c>
      <c r="AE4883">
        <f>Sheet2!$B$17+Sheet2!$B$18*'Portfolio allocation'!K4883</f>
        <v>1.5570759934249159E-2</v>
      </c>
      <c r="AF4883">
        <f t="shared" si="692"/>
        <v>-8.1744887169257312E-3</v>
      </c>
      <c r="AH4883" s="2">
        <v>39707</v>
      </c>
      <c r="AI4883">
        <v>3.4449999999999998</v>
      </c>
      <c r="AJ4883">
        <v>1.72</v>
      </c>
      <c r="AK4883">
        <v>1.41215</v>
      </c>
      <c r="AR4883" s="3"/>
    </row>
    <row r="4884" spans="1:44" hidden="1" outlineLevel="1" x14ac:dyDescent="0.2">
      <c r="A4884" s="2">
        <v>39708</v>
      </c>
      <c r="B4884">
        <v>36.22</v>
      </c>
      <c r="E4884" s="2">
        <v>39708</v>
      </c>
      <c r="F4884">
        <v>1156.3900000000001</v>
      </c>
      <c r="G4884">
        <f t="shared" si="687"/>
        <v>-4.7132886724511436E-2</v>
      </c>
      <c r="H4884" s="2">
        <v>39708</v>
      </c>
      <c r="I4884">
        <v>1844.31</v>
      </c>
      <c r="J4884">
        <f t="shared" si="688"/>
        <v>-4.710951748652803E-2</v>
      </c>
      <c r="K4884">
        <f t="shared" si="684"/>
        <v>-4.7178317486528031E-2</v>
      </c>
      <c r="L4884">
        <v>4.3609448194717744E-2</v>
      </c>
      <c r="N4884" s="2">
        <v>39708</v>
      </c>
      <c r="O4884">
        <v>24.57</v>
      </c>
      <c r="Q4884" s="2">
        <v>39708</v>
      </c>
      <c r="R4884">
        <v>29939.53</v>
      </c>
      <c r="S4884" s="8">
        <f t="shared" si="689"/>
        <v>-5.4636191835452319E-2</v>
      </c>
      <c r="T4884" s="9">
        <f t="shared" si="685"/>
        <v>-5.470499183545232E-2</v>
      </c>
      <c r="U4884" s="3">
        <f>Sheet1!$B$17+Sheet1!$B$18*'Portfolio allocation'!K4884</f>
        <v>-5.3636362593758202E-2</v>
      </c>
      <c r="V4884" s="13">
        <f t="shared" si="690"/>
        <v>-1.0686292416941176E-3</v>
      </c>
      <c r="W4884" s="13"/>
      <c r="X4884" s="2">
        <v>39708</v>
      </c>
      <c r="Y4884">
        <v>106.4722</v>
      </c>
      <c r="AA4884" s="2">
        <v>39708</v>
      </c>
      <c r="AB4884">
        <v>1423.35</v>
      </c>
      <c r="AC4884">
        <f t="shared" si="691"/>
        <v>-3.9464715925578542E-2</v>
      </c>
      <c r="AD4884">
        <f t="shared" si="686"/>
        <v>-3.9524715925578539E-2</v>
      </c>
      <c r="AE4884">
        <f>Sheet2!$B$17+Sheet2!$B$18*'Portfolio allocation'!K4884</f>
        <v>-4.1898776525394206E-2</v>
      </c>
      <c r="AF4884">
        <f t="shared" si="692"/>
        <v>2.3740605998156666E-3</v>
      </c>
      <c r="AH4884" s="2">
        <v>39708</v>
      </c>
      <c r="AI4884">
        <v>3.419</v>
      </c>
      <c r="AJ4884">
        <v>1.5</v>
      </c>
      <c r="AK4884">
        <v>1.4193499999999999</v>
      </c>
      <c r="AR4884" s="3"/>
    </row>
    <row r="4885" spans="1:44" hidden="1" outlineLevel="1" x14ac:dyDescent="0.2">
      <c r="A4885" s="2">
        <v>39709</v>
      </c>
      <c r="B4885">
        <v>33.1</v>
      </c>
      <c r="E4885" s="2">
        <v>39709</v>
      </c>
      <c r="F4885">
        <v>1206.51</v>
      </c>
      <c r="G4885">
        <f t="shared" si="687"/>
        <v>4.3341779157550553E-2</v>
      </c>
      <c r="H4885" s="2">
        <v>39709</v>
      </c>
      <c r="I4885">
        <v>1924.85</v>
      </c>
      <c r="J4885">
        <f t="shared" si="688"/>
        <v>4.3669448194717742E-2</v>
      </c>
      <c r="K4885">
        <f t="shared" si="684"/>
        <v>4.3609448194717744E-2</v>
      </c>
      <c r="L4885">
        <v>4.0186091996778903E-2</v>
      </c>
      <c r="N4885" s="2">
        <v>39709</v>
      </c>
      <c r="O4885">
        <v>25.26</v>
      </c>
      <c r="Q4885" s="2">
        <v>39709</v>
      </c>
      <c r="R4885">
        <v>30780.32</v>
      </c>
      <c r="S4885" s="8">
        <f t="shared" si="689"/>
        <v>2.8082939177735966E-2</v>
      </c>
      <c r="T4885" s="9">
        <f t="shared" si="685"/>
        <v>2.8022939177735965E-2</v>
      </c>
      <c r="U4885" s="3">
        <f>Sheet1!$B$17+Sheet1!$B$18*'Portfolio allocation'!K4885</f>
        <v>5.0517663063726875E-2</v>
      </c>
      <c r="V4885" s="13">
        <f t="shared" si="690"/>
        <v>-2.249472388599091E-2</v>
      </c>
      <c r="W4885" s="13"/>
      <c r="X4885" s="2">
        <v>39709</v>
      </c>
      <c r="Y4885">
        <v>109.9585</v>
      </c>
      <c r="AA4885" s="2">
        <v>39709</v>
      </c>
      <c r="AB4885">
        <v>1469.96</v>
      </c>
      <c r="AC4885">
        <f t="shared" si="691"/>
        <v>3.2746689148839048E-2</v>
      </c>
      <c r="AD4885">
        <f t="shared" si="686"/>
        <v>3.268548914883905E-2</v>
      </c>
      <c r="AE4885">
        <f>Sheet2!$B$17+Sheet2!$B$18*'Portfolio allocation'!K4885</f>
        <v>3.8832020923754818E-2</v>
      </c>
      <c r="AF4885">
        <f t="shared" si="692"/>
        <v>-6.1465317749157672E-3</v>
      </c>
      <c r="AH4885" s="2">
        <v>39709</v>
      </c>
      <c r="AI4885">
        <v>3.5489999999999999</v>
      </c>
      <c r="AJ4885">
        <v>1.53</v>
      </c>
      <c r="AK4885">
        <v>1.4376</v>
      </c>
      <c r="AR4885" s="3"/>
    </row>
    <row r="4886" spans="1:44" hidden="1" outlineLevel="1" x14ac:dyDescent="0.2">
      <c r="A4886" s="2">
        <v>39710</v>
      </c>
      <c r="B4886">
        <v>32.07</v>
      </c>
      <c r="E4886" s="2">
        <v>39710</v>
      </c>
      <c r="F4886">
        <v>1255.07</v>
      </c>
      <c r="G4886">
        <f t="shared" si="687"/>
        <v>4.0248319533199073E-2</v>
      </c>
      <c r="H4886" s="2">
        <v>39710</v>
      </c>
      <c r="I4886">
        <v>2002.32</v>
      </c>
      <c r="J4886">
        <f t="shared" si="688"/>
        <v>4.02472919967789E-2</v>
      </c>
      <c r="K4886">
        <f t="shared" si="684"/>
        <v>4.0186091996778903E-2</v>
      </c>
      <c r="L4886">
        <v>-3.8272698789404286E-2</v>
      </c>
      <c r="N4886" s="2">
        <v>39710</v>
      </c>
      <c r="O4886">
        <v>25.16</v>
      </c>
      <c r="Q4886" s="2">
        <v>39710</v>
      </c>
      <c r="R4886">
        <v>30658.46</v>
      </c>
      <c r="S4886" s="8">
        <f t="shared" si="689"/>
        <v>-3.9590231680503019E-3</v>
      </c>
      <c r="T4886" s="9">
        <f t="shared" si="685"/>
        <v>-4.0202231680503018E-3</v>
      </c>
      <c r="U4886" s="3">
        <f>Sheet1!$B$17+Sheet1!$B$18*'Portfolio allocation'!K4886</f>
        <v>4.6590302074067808E-2</v>
      </c>
      <c r="V4886" s="13">
        <f t="shared" si="690"/>
        <v>-5.0610525242118107E-2</v>
      </c>
      <c r="W4886" s="13"/>
      <c r="X4886" s="2">
        <v>39710</v>
      </c>
      <c r="Y4886">
        <v>113.5213</v>
      </c>
      <c r="AA4886" s="2">
        <v>39710</v>
      </c>
      <c r="AB4886">
        <v>1517.59</v>
      </c>
      <c r="AC4886">
        <f t="shared" si="691"/>
        <v>3.2402242237884016E-2</v>
      </c>
      <c r="AD4886">
        <f t="shared" si="686"/>
        <v>3.2320242237884017E-2</v>
      </c>
      <c r="AE4886">
        <f>Sheet2!$B$17+Sheet2!$B$18*'Portfolio allocation'!K4886</f>
        <v>3.5787885254831973E-2</v>
      </c>
      <c r="AF4886">
        <f t="shared" si="692"/>
        <v>-3.4676430169479563E-3</v>
      </c>
      <c r="AH4886" s="2">
        <v>39710</v>
      </c>
      <c r="AI4886">
        <v>3.8159999999999998</v>
      </c>
      <c r="AJ4886">
        <v>2.0499999999999998</v>
      </c>
      <c r="AK4886">
        <v>1.4407000000000001</v>
      </c>
      <c r="AR4886" s="3"/>
    </row>
    <row r="4887" spans="1:44" hidden="1" outlineLevel="1" x14ac:dyDescent="0.2">
      <c r="A4887" s="2">
        <v>39713</v>
      </c>
      <c r="B4887">
        <v>33.85</v>
      </c>
      <c r="E4887" s="2">
        <v>39713</v>
      </c>
      <c r="F4887">
        <v>1207.0899999999999</v>
      </c>
      <c r="G4887">
        <f t="shared" si="687"/>
        <v>-3.8228943405547167E-2</v>
      </c>
      <c r="H4887" s="2">
        <v>39713</v>
      </c>
      <c r="I4887">
        <v>1925.85</v>
      </c>
      <c r="J4887">
        <f t="shared" si="688"/>
        <v>-3.8190698789404287E-2</v>
      </c>
      <c r="K4887">
        <f t="shared" si="684"/>
        <v>-3.8272698789404286E-2</v>
      </c>
      <c r="L4887">
        <v>-1.5696284778149844E-2</v>
      </c>
      <c r="N4887" s="2">
        <v>39713</v>
      </c>
      <c r="O4887">
        <v>25.4</v>
      </c>
      <c r="Q4887" s="2">
        <v>39713</v>
      </c>
      <c r="R4887">
        <v>30950.92</v>
      </c>
      <c r="S4887" s="8">
        <f t="shared" si="689"/>
        <v>9.5392919279049249E-3</v>
      </c>
      <c r="T4887" s="9">
        <f t="shared" si="685"/>
        <v>9.4572919279049244E-3</v>
      </c>
      <c r="U4887" s="3">
        <f>Sheet1!$B$17+Sheet1!$B$18*'Portfolio allocation'!K4887</f>
        <v>-4.3419611126025888E-2</v>
      </c>
      <c r="V4887" s="13">
        <f t="shared" si="690"/>
        <v>5.2876903053930814E-2</v>
      </c>
      <c r="W4887" s="13"/>
      <c r="X4887" s="2">
        <v>39713</v>
      </c>
      <c r="Y4887">
        <v>110.9996</v>
      </c>
      <c r="AA4887" s="2">
        <v>39713</v>
      </c>
      <c r="AB4887">
        <v>1483.88</v>
      </c>
      <c r="AC4887">
        <f t="shared" si="691"/>
        <v>-2.2212850638182791E-2</v>
      </c>
      <c r="AD4887">
        <f t="shared" si="686"/>
        <v>-2.229525063818279E-2</v>
      </c>
      <c r="AE4887">
        <f>Sheet2!$B$17+Sheet2!$B$18*'Portfolio allocation'!K4887</f>
        <v>-3.3979673177030073E-2</v>
      </c>
      <c r="AF4887">
        <f t="shared" si="692"/>
        <v>1.1684422538847283E-2</v>
      </c>
      <c r="AH4887" s="2">
        <v>39713</v>
      </c>
      <c r="AI4887">
        <v>3.839</v>
      </c>
      <c r="AJ4887">
        <v>2.06</v>
      </c>
      <c r="AK4887">
        <v>1.4636499999999999</v>
      </c>
      <c r="AR4887" s="3"/>
    </row>
    <row r="4888" spans="1:44" hidden="1" outlineLevel="1" x14ac:dyDescent="0.2">
      <c r="A4888" s="2">
        <v>39714</v>
      </c>
      <c r="B4888">
        <v>35.72</v>
      </c>
      <c r="E4888" s="2">
        <v>39714</v>
      </c>
      <c r="F4888">
        <v>1188.22</v>
      </c>
      <c r="G4888">
        <f t="shared" si="687"/>
        <v>-1.5632637168727981E-2</v>
      </c>
      <c r="H4888" s="2">
        <v>39714</v>
      </c>
      <c r="I4888">
        <v>1895.78</v>
      </c>
      <c r="J4888">
        <f t="shared" si="688"/>
        <v>-1.5613884778149845E-2</v>
      </c>
      <c r="K4888">
        <f t="shared" si="684"/>
        <v>-1.5696284778149844E-2</v>
      </c>
      <c r="L4888">
        <v>-2.0479278777073757E-3</v>
      </c>
      <c r="N4888" s="2">
        <v>39714</v>
      </c>
      <c r="O4888">
        <v>25.44</v>
      </c>
      <c r="Q4888" s="2">
        <v>39714</v>
      </c>
      <c r="R4888">
        <v>30999.65</v>
      </c>
      <c r="S4888" s="8">
        <f t="shared" si="689"/>
        <v>1.5744281591629772E-3</v>
      </c>
      <c r="T4888" s="9">
        <f t="shared" si="685"/>
        <v>1.4920281591629771E-3</v>
      </c>
      <c r="U4888" s="3">
        <f>Sheet1!$B$17+Sheet1!$B$18*'Portfolio allocation'!K4888</f>
        <v>-1.7519376809895567E-2</v>
      </c>
      <c r="V4888" s="13">
        <f t="shared" si="690"/>
        <v>1.9011404969058544E-2</v>
      </c>
      <c r="W4888" s="13"/>
      <c r="X4888" s="2">
        <v>39714</v>
      </c>
      <c r="Y4888">
        <v>110.1878</v>
      </c>
      <c r="AA4888" s="2">
        <v>39714</v>
      </c>
      <c r="AB4888">
        <v>1473.02</v>
      </c>
      <c r="AC4888">
        <f t="shared" si="691"/>
        <v>-7.3186511038629831E-3</v>
      </c>
      <c r="AD4888">
        <f t="shared" si="686"/>
        <v>-7.3990511038629827E-3</v>
      </c>
      <c r="AE4888">
        <f>Sheet2!$B$17+Sheet2!$B$18*'Portfolio allocation'!K4888</f>
        <v>-1.3904149861808617E-2</v>
      </c>
      <c r="AF4888">
        <f t="shared" si="692"/>
        <v>6.5050987579456342E-3</v>
      </c>
      <c r="AH4888" s="2">
        <v>39714</v>
      </c>
      <c r="AI4888">
        <v>3.8050000000000002</v>
      </c>
      <c r="AJ4888">
        <v>2.0099999999999998</v>
      </c>
      <c r="AK4888">
        <v>1.47265</v>
      </c>
      <c r="AR4888" s="3"/>
    </row>
    <row r="4889" spans="1:44" hidden="1" outlineLevel="1" x14ac:dyDescent="0.2">
      <c r="A4889" s="2">
        <v>39715</v>
      </c>
      <c r="B4889">
        <v>35.19</v>
      </c>
      <c r="E4889" s="2">
        <v>39715</v>
      </c>
      <c r="F4889">
        <v>1185.8699999999999</v>
      </c>
      <c r="G4889">
        <f t="shared" si="687"/>
        <v>-1.9777482284426551E-3</v>
      </c>
      <c r="H4889" s="2">
        <v>39715</v>
      </c>
      <c r="I4889">
        <v>1892.05</v>
      </c>
      <c r="J4889">
        <f t="shared" si="688"/>
        <v>-1.9675278777073757E-3</v>
      </c>
      <c r="K4889">
        <f t="shared" si="684"/>
        <v>-2.0479278777073757E-3</v>
      </c>
      <c r="L4889">
        <v>1.9579928754525487E-2</v>
      </c>
      <c r="N4889" s="2">
        <v>39715</v>
      </c>
      <c r="O4889">
        <v>25.72</v>
      </c>
      <c r="Q4889" s="2">
        <v>39715</v>
      </c>
      <c r="R4889">
        <v>31340.84</v>
      </c>
      <c r="S4889" s="8">
        <f t="shared" si="689"/>
        <v>1.1006253296408142E-2</v>
      </c>
      <c r="T4889" s="9">
        <f t="shared" si="685"/>
        <v>1.0925853296408142E-2</v>
      </c>
      <c r="U4889" s="3">
        <f>Sheet1!$B$17+Sheet1!$B$18*'Portfolio allocation'!K4889</f>
        <v>-1.8616358783457207E-3</v>
      </c>
      <c r="V4889" s="13">
        <f t="shared" si="690"/>
        <v>1.2787489174753863E-2</v>
      </c>
      <c r="W4889" s="13"/>
      <c r="X4889" s="2">
        <v>39715</v>
      </c>
      <c r="Y4889">
        <v>111.2384</v>
      </c>
      <c r="AA4889" s="2">
        <v>39715</v>
      </c>
      <c r="AB4889">
        <v>1487.07</v>
      </c>
      <c r="AC4889">
        <f t="shared" si="691"/>
        <v>9.5382275868622912E-3</v>
      </c>
      <c r="AD4889">
        <f t="shared" si="686"/>
        <v>9.4622275868622915E-3</v>
      </c>
      <c r="AE4889">
        <f>Sheet2!$B$17+Sheet2!$B$18*'Portfolio allocation'!K4889</f>
        <v>-1.7676827048585661E-3</v>
      </c>
      <c r="AF4889">
        <f t="shared" si="692"/>
        <v>1.1229910291720858E-2</v>
      </c>
      <c r="AH4889" s="2">
        <v>39715</v>
      </c>
      <c r="AI4889">
        <v>3.8159999999999998</v>
      </c>
      <c r="AJ4889">
        <v>1.9</v>
      </c>
      <c r="AK4889">
        <v>1.46645</v>
      </c>
      <c r="AR4889" s="3"/>
    </row>
    <row r="4890" spans="1:44" hidden="1" outlineLevel="1" x14ac:dyDescent="0.2">
      <c r="A4890" s="2">
        <v>39716</v>
      </c>
      <c r="B4890">
        <v>32.82</v>
      </c>
      <c r="E4890" s="2">
        <v>39716</v>
      </c>
      <c r="F4890">
        <v>1209.18</v>
      </c>
      <c r="G4890">
        <f t="shared" si="687"/>
        <v>1.9656454754737096E-2</v>
      </c>
      <c r="H4890" s="2">
        <v>39716</v>
      </c>
      <c r="I4890">
        <v>1929.24</v>
      </c>
      <c r="J4890">
        <f t="shared" si="688"/>
        <v>1.9655928754525487E-2</v>
      </c>
      <c r="K4890">
        <f t="shared" si="684"/>
        <v>1.9579928754525487E-2</v>
      </c>
      <c r="L4890">
        <v>3.3163193215981946E-3</v>
      </c>
      <c r="N4890" s="2">
        <v>39716</v>
      </c>
      <c r="O4890">
        <v>26.61</v>
      </c>
      <c r="Q4890" s="2">
        <v>39716</v>
      </c>
      <c r="R4890">
        <v>32425.34</v>
      </c>
      <c r="S4890" s="8">
        <f t="shared" si="689"/>
        <v>3.4603412033627601E-2</v>
      </c>
      <c r="T4890" s="9">
        <f t="shared" si="685"/>
        <v>3.4527412033627601E-2</v>
      </c>
      <c r="U4890" s="3">
        <f>Sheet1!$B$17+Sheet1!$B$18*'Portfolio allocation'!K4890</f>
        <v>2.2950389372930185E-2</v>
      </c>
      <c r="V4890" s="13">
        <f t="shared" si="690"/>
        <v>1.1577022660697416E-2</v>
      </c>
      <c r="W4890" s="13"/>
      <c r="X4890" s="2">
        <v>39716</v>
      </c>
      <c r="Y4890">
        <v>114.7248</v>
      </c>
      <c r="AA4890" s="2">
        <v>39716</v>
      </c>
      <c r="AB4890">
        <v>1533.68</v>
      </c>
      <c r="AC4890">
        <f t="shared" si="691"/>
        <v>3.1343514427700114E-2</v>
      </c>
      <c r="AD4890">
        <f t="shared" si="686"/>
        <v>3.1264714427700117E-2</v>
      </c>
      <c r="AE4890">
        <f>Sheet2!$B$17+Sheet2!$B$18*'Portfolio allocation'!K4890</f>
        <v>1.7464359189049476E-2</v>
      </c>
      <c r="AF4890">
        <f t="shared" si="692"/>
        <v>1.3800355238650641E-2</v>
      </c>
      <c r="AH4890" s="2">
        <v>39716</v>
      </c>
      <c r="AI4890">
        <v>3.8540000000000001</v>
      </c>
      <c r="AJ4890">
        <v>1.97</v>
      </c>
      <c r="AK4890">
        <v>1.46685</v>
      </c>
      <c r="AR4890" s="3"/>
    </row>
    <row r="4891" spans="1:44" hidden="1" outlineLevel="1" x14ac:dyDescent="0.2">
      <c r="A4891" s="2">
        <v>39717</v>
      </c>
      <c r="B4891">
        <v>34.74</v>
      </c>
      <c r="E4891" s="2">
        <v>39717</v>
      </c>
      <c r="F4891">
        <v>1213.01</v>
      </c>
      <c r="G4891">
        <f t="shared" si="687"/>
        <v>3.1674357829272193E-3</v>
      </c>
      <c r="H4891" s="2">
        <v>39717</v>
      </c>
      <c r="I4891">
        <v>1935.79</v>
      </c>
      <c r="J4891">
        <f t="shared" si="688"/>
        <v>3.3951193215981945E-3</v>
      </c>
      <c r="K4891">
        <f t="shared" si="684"/>
        <v>3.3163193215981946E-3</v>
      </c>
      <c r="L4891">
        <v>-8.7928004171940161E-2</v>
      </c>
      <c r="N4891" s="2">
        <v>39717</v>
      </c>
      <c r="O4891">
        <v>27.4</v>
      </c>
      <c r="Q4891" s="2">
        <v>39717</v>
      </c>
      <c r="R4891">
        <v>33388</v>
      </c>
      <c r="S4891" s="8">
        <f t="shared" si="689"/>
        <v>2.968850904878706E-2</v>
      </c>
      <c r="T4891" s="9">
        <f t="shared" si="685"/>
        <v>2.9609709048787059E-2</v>
      </c>
      <c r="U4891" s="3">
        <f>Sheet1!$B$17+Sheet1!$B$18*'Portfolio allocation'!K4891</f>
        <v>4.2923644568005192E-3</v>
      </c>
      <c r="V4891" s="13">
        <f t="shared" si="690"/>
        <v>2.5317344591986542E-2</v>
      </c>
      <c r="W4891" s="13"/>
      <c r="X4891" s="2">
        <v>39717</v>
      </c>
      <c r="Y4891">
        <v>114.06570000000001</v>
      </c>
      <c r="AA4891" s="2">
        <v>39717</v>
      </c>
      <c r="AB4891">
        <v>1524.86</v>
      </c>
      <c r="AC4891">
        <f t="shared" si="691"/>
        <v>-5.7508737155078649E-3</v>
      </c>
      <c r="AD4891">
        <f t="shared" si="686"/>
        <v>-5.8232737155078651E-3</v>
      </c>
      <c r="AE4891">
        <f>Sheet2!$B$17+Sheet2!$B$18*'Portfolio allocation'!K4891</f>
        <v>3.00234275908741E-3</v>
      </c>
      <c r="AF4891">
        <f t="shared" si="692"/>
        <v>-8.8256164745952742E-3</v>
      </c>
      <c r="AH4891" s="2">
        <v>39717</v>
      </c>
      <c r="AI4891">
        <v>3.8559999999999999</v>
      </c>
      <c r="AJ4891">
        <v>1.81</v>
      </c>
      <c r="AK4891">
        <v>1.46065</v>
      </c>
      <c r="AR4891" s="3"/>
    </row>
    <row r="4892" spans="1:44" hidden="1" outlineLevel="1" x14ac:dyDescent="0.2">
      <c r="A4892" s="2">
        <v>39720</v>
      </c>
      <c r="B4892">
        <v>46.72</v>
      </c>
      <c r="E4892" s="2">
        <v>39720</v>
      </c>
      <c r="F4892">
        <v>1106.3900000000001</v>
      </c>
      <c r="G4892">
        <f t="shared" si="687"/>
        <v>-8.7897049488462442E-2</v>
      </c>
      <c r="H4892" s="2">
        <v>39720</v>
      </c>
      <c r="I4892">
        <v>1765.72</v>
      </c>
      <c r="J4892">
        <f t="shared" si="688"/>
        <v>-8.785560417194016E-2</v>
      </c>
      <c r="K4892">
        <f t="shared" si="684"/>
        <v>-8.7928004171940161E-2</v>
      </c>
      <c r="L4892">
        <v>5.4146180549577601E-2</v>
      </c>
      <c r="N4892" s="2">
        <v>39720</v>
      </c>
      <c r="O4892">
        <v>25.01</v>
      </c>
      <c r="Q4892" s="2">
        <v>39720</v>
      </c>
      <c r="R4892">
        <v>30475.69</v>
      </c>
      <c r="S4892" s="8">
        <f t="shared" si="689"/>
        <v>-8.7226248951719265E-2</v>
      </c>
      <c r="T4892" s="9">
        <f t="shared" si="685"/>
        <v>-8.7298648951719265E-2</v>
      </c>
      <c r="U4892" s="3">
        <f>Sheet1!$B$17+Sheet1!$B$18*'Portfolio allocation'!K4892</f>
        <v>-0.10038543589366029</v>
      </c>
      <c r="V4892" s="13">
        <f t="shared" si="690"/>
        <v>1.3086786941941028E-2</v>
      </c>
      <c r="W4892" s="13"/>
      <c r="X4892" s="2">
        <v>39720</v>
      </c>
      <c r="Y4892">
        <v>109.32810000000001</v>
      </c>
      <c r="AA4892" s="2">
        <v>39720</v>
      </c>
      <c r="AB4892">
        <v>1461.53</v>
      </c>
      <c r="AC4892">
        <f t="shared" si="691"/>
        <v>-4.1531681596999048E-2</v>
      </c>
      <c r="AD4892">
        <f t="shared" si="686"/>
        <v>-4.159568159699905E-2</v>
      </c>
      <c r="AE4892">
        <f>Sheet2!$B$17+Sheet2!$B$18*'Portfolio allocation'!K4892</f>
        <v>-7.8134437544595425E-2</v>
      </c>
      <c r="AF4892">
        <f t="shared" si="692"/>
        <v>3.6538755947596376E-2</v>
      </c>
      <c r="AH4892" s="2">
        <v>39720</v>
      </c>
      <c r="AI4892">
        <v>3.585</v>
      </c>
      <c r="AJ4892">
        <v>1.6</v>
      </c>
      <c r="AK4892">
        <v>1.4434499999999999</v>
      </c>
      <c r="AR4892" s="3"/>
    </row>
    <row r="4893" spans="1:44" hidden="1" outlineLevel="1" x14ac:dyDescent="0.2">
      <c r="A4893" s="2">
        <v>39721</v>
      </c>
      <c r="B4893">
        <v>39.39</v>
      </c>
      <c r="E4893" s="2">
        <v>39721</v>
      </c>
      <c r="F4893">
        <v>1166.3599999999999</v>
      </c>
      <c r="G4893">
        <f t="shared" si="687"/>
        <v>5.4203309863610327E-2</v>
      </c>
      <c r="H4893" s="2">
        <v>39721</v>
      </c>
      <c r="I4893">
        <v>1861.44</v>
      </c>
      <c r="J4893">
        <f t="shared" si="688"/>
        <v>5.4210180549577602E-2</v>
      </c>
      <c r="K4893">
        <f t="shared" si="684"/>
        <v>5.4146180549577601E-2</v>
      </c>
      <c r="L4893">
        <v>-4.4656473096098062E-3</v>
      </c>
      <c r="N4893" s="2">
        <v>39721</v>
      </c>
      <c r="O4893">
        <v>26.69</v>
      </c>
      <c r="Q4893" s="2">
        <v>39721</v>
      </c>
      <c r="R4893">
        <v>32522.83</v>
      </c>
      <c r="S4893" s="8">
        <f t="shared" si="689"/>
        <v>6.717288435471036E-2</v>
      </c>
      <c r="T4893" s="9">
        <f t="shared" si="685"/>
        <v>6.7108884354710366E-2</v>
      </c>
      <c r="U4893" s="3">
        <f>Sheet1!$B$17+Sheet1!$B$18*'Portfolio allocation'!K4893</f>
        <v>6.2605669457531404E-2</v>
      </c>
      <c r="V4893" s="13">
        <f t="shared" si="690"/>
        <v>4.5032148971789615E-3</v>
      </c>
      <c r="W4893" s="13"/>
      <c r="X4893" s="2">
        <v>39721</v>
      </c>
      <c r="Y4893">
        <v>111.71599999999999</v>
      </c>
      <c r="AA4893" s="2">
        <v>39721</v>
      </c>
      <c r="AB4893">
        <v>1493.45</v>
      </c>
      <c r="AC4893">
        <f t="shared" si="691"/>
        <v>2.1840126442837393E-2</v>
      </c>
      <c r="AD4893">
        <f t="shared" si="686"/>
        <v>2.1768926442837393E-2</v>
      </c>
      <c r="AE4893">
        <f>Sheet2!$B$17+Sheet2!$B$18*'Portfolio allocation'!K4893</f>
        <v>4.8201552150050925E-2</v>
      </c>
      <c r="AF4893">
        <f t="shared" si="692"/>
        <v>-2.6432625707213532E-2</v>
      </c>
      <c r="AH4893" s="2">
        <v>39721</v>
      </c>
      <c r="AI4893">
        <v>3.8290000000000002</v>
      </c>
      <c r="AJ4893">
        <v>1.78</v>
      </c>
      <c r="AK4893">
        <v>1.40465</v>
      </c>
      <c r="AR4893" s="3"/>
    </row>
    <row r="4894" spans="1:44" hidden="1" outlineLevel="1" x14ac:dyDescent="0.2">
      <c r="A4894" s="2">
        <v>39722</v>
      </c>
      <c r="B4894">
        <v>39.81</v>
      </c>
      <c r="E4894" s="2">
        <v>39722</v>
      </c>
      <c r="F4894">
        <v>1161.06</v>
      </c>
      <c r="G4894">
        <f t="shared" si="687"/>
        <v>-4.5440515792721792E-3</v>
      </c>
      <c r="H4894" s="2">
        <v>39722</v>
      </c>
      <c r="I4894">
        <v>1853.26</v>
      </c>
      <c r="J4894">
        <f t="shared" si="688"/>
        <v>-4.3944473096098058E-3</v>
      </c>
      <c r="K4894">
        <f t="shared" si="684"/>
        <v>-4.4656473096098062E-3</v>
      </c>
      <c r="L4894">
        <v>-4.0192689794200452E-2</v>
      </c>
      <c r="N4894" s="2">
        <v>39722</v>
      </c>
      <c r="O4894">
        <v>26.48</v>
      </c>
      <c r="Q4894" s="2">
        <v>39722</v>
      </c>
      <c r="R4894">
        <v>32266.95</v>
      </c>
      <c r="S4894" s="8">
        <f t="shared" si="689"/>
        <v>-7.8677040097678841E-3</v>
      </c>
      <c r="T4894" s="9">
        <f t="shared" si="685"/>
        <v>-7.9389040097678845E-3</v>
      </c>
      <c r="U4894" s="3">
        <f>Sheet1!$B$17+Sheet1!$B$18*'Portfolio allocation'!K4894</f>
        <v>-4.6353048837829147E-3</v>
      </c>
      <c r="V4894" s="13">
        <f t="shared" si="690"/>
        <v>-3.3035991259849698E-3</v>
      </c>
      <c r="W4894" s="13"/>
      <c r="X4894" s="2">
        <v>39722</v>
      </c>
      <c r="Y4894">
        <v>105.1922</v>
      </c>
      <c r="AA4894" s="2">
        <v>39722</v>
      </c>
      <c r="AB4894">
        <v>1406.24</v>
      </c>
      <c r="AC4894">
        <f t="shared" si="691"/>
        <v>-5.8394991462720536E-2</v>
      </c>
      <c r="AD4894">
        <f t="shared" si="686"/>
        <v>-5.8463791462720537E-2</v>
      </c>
      <c r="AE4894">
        <f>Sheet2!$B$17+Sheet2!$B$18*'Portfolio allocation'!K4894</f>
        <v>-3.9175805053075358E-3</v>
      </c>
      <c r="AF4894">
        <f t="shared" si="692"/>
        <v>-5.4546210957413001E-2</v>
      </c>
      <c r="AH4894" s="2">
        <v>39722</v>
      </c>
      <c r="AI4894">
        <v>3.74</v>
      </c>
      <c r="AJ4894">
        <v>1.72</v>
      </c>
      <c r="AK4894">
        <v>1.4001999999999999</v>
      </c>
      <c r="AR4894" s="3"/>
    </row>
    <row r="4895" spans="1:44" hidden="1" outlineLevel="1" x14ac:dyDescent="0.2">
      <c r="A4895" s="2">
        <v>39723</v>
      </c>
      <c r="B4895">
        <v>45.26</v>
      </c>
      <c r="E4895" s="2">
        <v>39723</v>
      </c>
      <c r="F4895">
        <v>1114.28</v>
      </c>
      <c r="G4895">
        <f t="shared" si="687"/>
        <v>-4.0290768780252506E-2</v>
      </c>
      <c r="H4895" s="2">
        <v>39723</v>
      </c>
      <c r="I4895">
        <v>1778.9</v>
      </c>
      <c r="J4895">
        <f t="shared" si="688"/>
        <v>-4.0123889794200451E-2</v>
      </c>
      <c r="K4895">
        <f t="shared" si="684"/>
        <v>-4.0192689794200452E-2</v>
      </c>
      <c r="L4895">
        <v>-1.3543862049581244E-2</v>
      </c>
      <c r="N4895" s="2">
        <v>39723</v>
      </c>
      <c r="O4895">
        <v>26.25</v>
      </c>
      <c r="Q4895" s="2">
        <v>39723</v>
      </c>
      <c r="R4895">
        <v>31986.68</v>
      </c>
      <c r="S4895" s="8">
        <f t="shared" si="689"/>
        <v>-8.6859774475120943E-3</v>
      </c>
      <c r="T4895" s="9">
        <f t="shared" si="685"/>
        <v>-8.7547774475120951E-3</v>
      </c>
      <c r="U4895" s="3">
        <f>Sheet1!$B$17+Sheet1!$B$18*'Portfolio allocation'!K4895</f>
        <v>-4.5622273465770961E-2</v>
      </c>
      <c r="V4895" s="13">
        <f t="shared" si="690"/>
        <v>3.6867496018258866E-2</v>
      </c>
      <c r="W4895" s="13"/>
      <c r="X4895" s="2">
        <v>39723</v>
      </c>
      <c r="Y4895">
        <v>100.04389999999999</v>
      </c>
      <c r="AA4895" s="2">
        <v>39723</v>
      </c>
      <c r="AB4895">
        <v>1337.42</v>
      </c>
      <c r="AC4895">
        <f t="shared" si="691"/>
        <v>-4.8939014677437664E-2</v>
      </c>
      <c r="AD4895">
        <f t="shared" si="686"/>
        <v>-4.8997014677437667E-2</v>
      </c>
      <c r="AE4895">
        <f>Sheet2!$B$17+Sheet2!$B$18*'Portfolio allocation'!K4895</f>
        <v>-3.5686978161895526E-2</v>
      </c>
      <c r="AF4895">
        <f t="shared" si="692"/>
        <v>-1.3310036515542141E-2</v>
      </c>
      <c r="AH4895" s="2">
        <v>39723</v>
      </c>
      <c r="AI4895">
        <v>3.637</v>
      </c>
      <c r="AJ4895">
        <v>1.45</v>
      </c>
      <c r="AK4895">
        <v>1.38025</v>
      </c>
      <c r="AR4895" s="3"/>
    </row>
    <row r="4896" spans="1:44" hidden="1" outlineLevel="1" x14ac:dyDescent="0.2">
      <c r="A4896" s="2">
        <v>39724</v>
      </c>
      <c r="B4896">
        <v>45.14</v>
      </c>
      <c r="E4896" s="2">
        <v>39724</v>
      </c>
      <c r="F4896">
        <v>1099.23</v>
      </c>
      <c r="G4896">
        <f t="shared" si="687"/>
        <v>-1.3506479520407733E-2</v>
      </c>
      <c r="H4896" s="2">
        <v>39724</v>
      </c>
      <c r="I4896">
        <v>1754.91</v>
      </c>
      <c r="J4896">
        <f t="shared" si="688"/>
        <v>-1.3485862049581243E-2</v>
      </c>
      <c r="K4896">
        <f t="shared" si="684"/>
        <v>-1.3543862049581244E-2</v>
      </c>
      <c r="L4896">
        <v>-3.855979903470845E-2</v>
      </c>
      <c r="N4896" s="2">
        <v>39724</v>
      </c>
      <c r="O4896">
        <v>26.32</v>
      </c>
      <c r="Q4896" s="2">
        <v>39724</v>
      </c>
      <c r="R4896">
        <v>32071.97</v>
      </c>
      <c r="S4896" s="8">
        <f t="shared" si="689"/>
        <v>2.6664223983232649E-3</v>
      </c>
      <c r="T4896" s="9">
        <f t="shared" si="685"/>
        <v>2.608422398323265E-3</v>
      </c>
      <c r="U4896" s="3">
        <f>Sheet1!$B$17+Sheet1!$B$18*'Portfolio allocation'!K4896</f>
        <v>-1.5050062906035522E-2</v>
      </c>
      <c r="V4896" s="13">
        <f t="shared" si="690"/>
        <v>1.7658485304358786E-2</v>
      </c>
      <c r="W4896" s="13"/>
      <c r="X4896" s="2">
        <v>39724</v>
      </c>
      <c r="Y4896">
        <v>98.802199999999999</v>
      </c>
      <c r="AA4896" s="2">
        <v>39724</v>
      </c>
      <c r="AB4896">
        <v>1320.82</v>
      </c>
      <c r="AC4896">
        <f t="shared" si="691"/>
        <v>-1.2411957350720093E-2</v>
      </c>
      <c r="AD4896">
        <f t="shared" si="686"/>
        <v>-1.2468357350720093E-2</v>
      </c>
      <c r="AE4896">
        <f>Sheet2!$B$17+Sheet2!$B$18*'Portfolio allocation'!K4896</f>
        <v>-1.1990160658295133E-2</v>
      </c>
      <c r="AF4896">
        <f t="shared" si="692"/>
        <v>-4.7819669242495956E-4</v>
      </c>
      <c r="AH4896" s="2">
        <v>39724</v>
      </c>
      <c r="AI4896">
        <v>3.605</v>
      </c>
      <c r="AJ4896">
        <v>1.41</v>
      </c>
      <c r="AK4896">
        <v>1.3807499999999999</v>
      </c>
      <c r="AR4896" s="3"/>
    </row>
    <row r="4897" spans="1:44" hidden="1" outlineLevel="1" x14ac:dyDescent="0.2">
      <c r="A4897" s="2">
        <v>39727</v>
      </c>
      <c r="B4897">
        <v>52.05</v>
      </c>
      <c r="E4897" s="2">
        <v>39727</v>
      </c>
      <c r="F4897">
        <v>1056.8900000000001</v>
      </c>
      <c r="G4897">
        <f t="shared" si="687"/>
        <v>-3.8517871601029707E-2</v>
      </c>
      <c r="H4897" s="2">
        <v>39727</v>
      </c>
      <c r="I4897">
        <v>1687.34</v>
      </c>
      <c r="J4897">
        <f t="shared" si="688"/>
        <v>-3.8503399034708452E-2</v>
      </c>
      <c r="K4897">
        <f t="shared" si="684"/>
        <v>-3.855979903470845E-2</v>
      </c>
      <c r="L4897">
        <v>-5.7435381800941127E-2</v>
      </c>
      <c r="N4897" s="2">
        <v>39727</v>
      </c>
      <c r="O4897">
        <v>24.91</v>
      </c>
      <c r="Q4897" s="2">
        <v>39727</v>
      </c>
      <c r="R4897">
        <v>30353.83</v>
      </c>
      <c r="S4897" s="8">
        <f t="shared" si="689"/>
        <v>-5.3571389596585361E-2</v>
      </c>
      <c r="T4897" s="9">
        <f t="shared" si="685"/>
        <v>-5.362778959658536E-2</v>
      </c>
      <c r="U4897" s="3">
        <f>Sheet1!$B$17+Sheet1!$B$18*'Portfolio allocation'!K4897</f>
        <v>-4.3748979803526641E-2</v>
      </c>
      <c r="V4897" s="13">
        <f t="shared" si="690"/>
        <v>-9.8788097930587182E-3</v>
      </c>
      <c r="W4897" s="13"/>
      <c r="X4897" s="2">
        <v>39727</v>
      </c>
      <c r="Y4897">
        <v>96.108599999999996</v>
      </c>
      <c r="AA4897" s="2">
        <v>39727</v>
      </c>
      <c r="AB4897">
        <v>1284.81</v>
      </c>
      <c r="AC4897">
        <f t="shared" si="691"/>
        <v>-2.7263366696446134E-2</v>
      </c>
      <c r="AD4897">
        <f t="shared" si="686"/>
        <v>-2.7312566696446133E-2</v>
      </c>
      <c r="AE4897">
        <f>Sheet2!$B$17+Sheet2!$B$18*'Portfolio allocation'!K4897</f>
        <v>-3.4234970039744246E-2</v>
      </c>
      <c r="AF4897">
        <f t="shared" si="692"/>
        <v>6.9224033432981127E-3</v>
      </c>
      <c r="AH4897" s="2">
        <v>39727</v>
      </c>
      <c r="AI4897">
        <v>3.4590000000000001</v>
      </c>
      <c r="AJ4897">
        <v>1.23</v>
      </c>
      <c r="AK4897">
        <v>1.3499000000000001</v>
      </c>
      <c r="AR4897" s="3"/>
    </row>
    <row r="4898" spans="1:44" hidden="1" outlineLevel="1" x14ac:dyDescent="0.2">
      <c r="A4898" s="2">
        <v>39728</v>
      </c>
      <c r="B4898">
        <v>53.68</v>
      </c>
      <c r="E4898" s="2">
        <v>39728</v>
      </c>
      <c r="F4898">
        <v>996.23</v>
      </c>
      <c r="G4898">
        <f t="shared" si="687"/>
        <v>-5.7394809298980998E-2</v>
      </c>
      <c r="H4898" s="2">
        <v>39728</v>
      </c>
      <c r="I4898">
        <v>1590.51</v>
      </c>
      <c r="J4898">
        <f t="shared" si="688"/>
        <v>-5.7386181800941127E-2</v>
      </c>
      <c r="K4898">
        <f t="shared" si="684"/>
        <v>-5.7435381800941127E-2</v>
      </c>
      <c r="L4898">
        <v>-1.0846079501543576E-2</v>
      </c>
      <c r="N4898" s="2">
        <v>39728</v>
      </c>
      <c r="O4898">
        <v>23.23</v>
      </c>
      <c r="Q4898" s="2">
        <v>39728</v>
      </c>
      <c r="R4898">
        <v>28306.69</v>
      </c>
      <c r="S4898" s="8">
        <f t="shared" si="689"/>
        <v>-6.7442559966897186E-2</v>
      </c>
      <c r="T4898" s="9">
        <f t="shared" si="685"/>
        <v>-6.7491759966897186E-2</v>
      </c>
      <c r="U4898" s="3">
        <f>Sheet1!$B$17+Sheet1!$B$18*'Portfolio allocation'!K4898</f>
        <v>-6.5403526723831526E-2</v>
      </c>
      <c r="V4898" s="13">
        <f t="shared" si="690"/>
        <v>-2.0882332430656597E-3</v>
      </c>
      <c r="W4898" s="13"/>
      <c r="X4898" s="2">
        <v>39728</v>
      </c>
      <c r="Y4898">
        <v>91.361500000000007</v>
      </c>
      <c r="AA4898" s="2">
        <v>39728</v>
      </c>
      <c r="AB4898">
        <v>1221.3499999999999</v>
      </c>
      <c r="AC4898">
        <f t="shared" si="691"/>
        <v>-4.9392517181528817E-2</v>
      </c>
      <c r="AD4898">
        <f t="shared" si="686"/>
        <v>-4.9443317181528813E-2</v>
      </c>
      <c r="AE4898">
        <f>Sheet2!$B$17+Sheet2!$B$18*'Portfolio allocation'!K4898</f>
        <v>-5.1019619795148033E-2</v>
      </c>
      <c r="AF4898">
        <f t="shared" si="692"/>
        <v>1.5763026136192196E-3</v>
      </c>
      <c r="AH4898" s="2">
        <v>39728</v>
      </c>
      <c r="AI4898">
        <v>3.508</v>
      </c>
      <c r="AJ4898">
        <v>1.27</v>
      </c>
      <c r="AK4898">
        <v>1.36375</v>
      </c>
      <c r="AR4898" s="3"/>
    </row>
    <row r="4899" spans="1:44" hidden="1" outlineLevel="1" x14ac:dyDescent="0.2">
      <c r="A4899" s="2">
        <v>39729</v>
      </c>
      <c r="B4899">
        <v>57.53</v>
      </c>
      <c r="E4899" s="2">
        <v>39729</v>
      </c>
      <c r="F4899">
        <v>984.94</v>
      </c>
      <c r="G4899">
        <f t="shared" si="687"/>
        <v>-1.1332724370878178E-2</v>
      </c>
      <c r="H4899" s="2">
        <v>39729</v>
      </c>
      <c r="I4899">
        <v>1573.34</v>
      </c>
      <c r="J4899">
        <f t="shared" si="688"/>
        <v>-1.0795279501543575E-2</v>
      </c>
      <c r="K4899">
        <f t="shared" si="684"/>
        <v>-1.0846079501543576E-2</v>
      </c>
      <c r="L4899">
        <v>-7.6207656964165399E-2</v>
      </c>
      <c r="N4899" s="2">
        <v>39729</v>
      </c>
      <c r="O4899">
        <v>23.01</v>
      </c>
      <c r="Q4899" s="2">
        <v>39729</v>
      </c>
      <c r="R4899">
        <v>28038.61</v>
      </c>
      <c r="S4899" s="8">
        <f t="shared" si="689"/>
        <v>-9.4705527209291152E-3</v>
      </c>
      <c r="T4899" s="9">
        <f t="shared" si="685"/>
        <v>-9.5213527209291153E-3</v>
      </c>
      <c r="U4899" s="3">
        <f>Sheet1!$B$17+Sheet1!$B$18*'Portfolio allocation'!K4899</f>
        <v>-1.1955098396024738E-2</v>
      </c>
      <c r="V4899" s="13">
        <f t="shared" si="690"/>
        <v>2.4337456750956228E-3</v>
      </c>
      <c r="W4899" s="13"/>
      <c r="X4899" s="2">
        <v>39729</v>
      </c>
      <c r="Y4899">
        <v>86.490099999999998</v>
      </c>
      <c r="AA4899" s="2">
        <v>39729</v>
      </c>
      <c r="AB4899">
        <v>1156.23</v>
      </c>
      <c r="AC4899">
        <f t="shared" si="691"/>
        <v>-5.3318049699103365E-2</v>
      </c>
      <c r="AD4899">
        <f t="shared" si="686"/>
        <v>-5.3369249699103366E-2</v>
      </c>
      <c r="AE4899">
        <f>Sheet2!$B$17+Sheet2!$B$18*'Portfolio allocation'!K4899</f>
        <v>-9.591223589922402E-3</v>
      </c>
      <c r="AF4899">
        <f t="shared" si="692"/>
        <v>-4.3778026109180967E-2</v>
      </c>
      <c r="AH4899" s="2">
        <v>39729</v>
      </c>
      <c r="AI4899">
        <v>3.6440000000000001</v>
      </c>
      <c r="AJ4899">
        <v>1.28</v>
      </c>
      <c r="AK4899">
        <v>1.3645499999999999</v>
      </c>
      <c r="AR4899" s="3"/>
    </row>
    <row r="4900" spans="1:44" hidden="1" outlineLevel="1" x14ac:dyDescent="0.2">
      <c r="A4900" s="2">
        <v>39730</v>
      </c>
      <c r="B4900">
        <v>63.92</v>
      </c>
      <c r="E4900" s="2">
        <v>39730</v>
      </c>
      <c r="F4900">
        <v>909.92</v>
      </c>
      <c r="G4900">
        <f t="shared" si="687"/>
        <v>-7.6167076167076297E-2</v>
      </c>
      <c r="H4900" s="2">
        <v>39730</v>
      </c>
      <c r="I4900">
        <v>1453.52</v>
      </c>
      <c r="J4900">
        <f t="shared" si="688"/>
        <v>-7.6156456964165398E-2</v>
      </c>
      <c r="K4900">
        <f t="shared" si="684"/>
        <v>-7.6207656964165399E-2</v>
      </c>
      <c r="L4900">
        <v>-1.1721426099400103E-2</v>
      </c>
      <c r="N4900" s="2">
        <v>39730</v>
      </c>
      <c r="O4900">
        <v>22.3</v>
      </c>
      <c r="Q4900" s="2">
        <v>39730</v>
      </c>
      <c r="R4900">
        <v>27173.43</v>
      </c>
      <c r="S4900" s="8">
        <f t="shared" si="689"/>
        <v>-3.0856736478734104E-2</v>
      </c>
      <c r="T4900" s="9">
        <f t="shared" si="685"/>
        <v>-3.0907936478734105E-2</v>
      </c>
      <c r="U4900" s="3">
        <f>Sheet1!$B$17+Sheet1!$B$18*'Portfolio allocation'!K4900</f>
        <v>-8.6939556543802324E-2</v>
      </c>
      <c r="V4900" s="13">
        <f t="shared" si="690"/>
        <v>5.6031620065068219E-2</v>
      </c>
      <c r="W4900" s="13"/>
      <c r="X4900" s="2">
        <v>39730</v>
      </c>
      <c r="Y4900">
        <v>85.009600000000006</v>
      </c>
      <c r="AA4900" s="2">
        <v>39730</v>
      </c>
      <c r="AB4900">
        <v>1136.43</v>
      </c>
      <c r="AC4900">
        <f t="shared" si="691"/>
        <v>-1.7124620533976787E-2</v>
      </c>
      <c r="AD4900">
        <f t="shared" si="686"/>
        <v>-1.7177820533976786E-2</v>
      </c>
      <c r="AE4900">
        <f>Sheet2!$B$17+Sheet2!$B$18*'Portfolio allocation'!K4900</f>
        <v>-6.7712405794341429E-2</v>
      </c>
      <c r="AF4900">
        <f t="shared" si="692"/>
        <v>5.0534585260364639E-2</v>
      </c>
      <c r="AH4900" s="2">
        <v>39730</v>
      </c>
      <c r="AI4900">
        <v>3.762</v>
      </c>
      <c r="AJ4900">
        <v>1.33</v>
      </c>
      <c r="AK4900">
        <v>1.3649500000000001</v>
      </c>
      <c r="AR4900" s="3"/>
    </row>
    <row r="4901" spans="1:44" hidden="1" outlineLevel="1" x14ac:dyDescent="0.2">
      <c r="A4901" s="2">
        <v>39731</v>
      </c>
      <c r="B4901">
        <v>69.95</v>
      </c>
      <c r="E4901" s="2">
        <v>39731</v>
      </c>
      <c r="F4901">
        <v>899.22</v>
      </c>
      <c r="G4901">
        <f t="shared" si="687"/>
        <v>-1.1759275540706771E-2</v>
      </c>
      <c r="H4901" s="2">
        <v>39731</v>
      </c>
      <c r="I4901">
        <v>1436.56</v>
      </c>
      <c r="J4901">
        <f t="shared" si="688"/>
        <v>-1.1668226099400103E-2</v>
      </c>
      <c r="K4901">
        <f t="shared" si="684"/>
        <v>-1.1721426099400103E-2</v>
      </c>
      <c r="L4901">
        <v>0.115768182747675</v>
      </c>
      <c r="N4901" s="2">
        <v>39731</v>
      </c>
      <c r="O4901">
        <v>21.5</v>
      </c>
      <c r="Q4901" s="2">
        <v>39731</v>
      </c>
      <c r="R4901">
        <v>26198.62</v>
      </c>
      <c r="S4901" s="8">
        <f t="shared" si="689"/>
        <v>-3.5873645689925793E-2</v>
      </c>
      <c r="T4901" s="9">
        <f t="shared" si="685"/>
        <v>-3.5926845689925796E-2</v>
      </c>
      <c r="U4901" s="3">
        <f>Sheet1!$B$17+Sheet1!$B$18*'Portfolio allocation'!K4901</f>
        <v>-1.2959318197318673E-2</v>
      </c>
      <c r="V4901" s="13">
        <f t="shared" si="690"/>
        <v>-2.2967527492607123E-2</v>
      </c>
      <c r="W4901" s="13"/>
      <c r="X4901" s="2">
        <v>39731</v>
      </c>
      <c r="Y4901">
        <v>83.815700000000007</v>
      </c>
      <c r="AA4901" s="2">
        <v>39731</v>
      </c>
      <c r="AB4901">
        <v>1120.47</v>
      </c>
      <c r="AC4901">
        <f t="shared" si="691"/>
        <v>-1.4043979831577902E-2</v>
      </c>
      <c r="AD4901">
        <f t="shared" si="686"/>
        <v>-1.4087179831577902E-2</v>
      </c>
      <c r="AE4901">
        <f>Sheet2!$B$17+Sheet2!$B$18*'Portfolio allocation'!K4901</f>
        <v>-1.0369604116847904E-2</v>
      </c>
      <c r="AF4901">
        <f t="shared" si="692"/>
        <v>-3.7175757147299981E-3</v>
      </c>
      <c r="AH4901" s="2">
        <v>39731</v>
      </c>
      <c r="AI4901">
        <v>3.8759999999999999</v>
      </c>
      <c r="AJ4901">
        <v>1.08</v>
      </c>
      <c r="AK4901">
        <v>1.3506</v>
      </c>
      <c r="AR4901" s="3"/>
    </row>
    <row r="4902" spans="1:44" hidden="1" outlineLevel="1" x14ac:dyDescent="0.2">
      <c r="A4902" s="2">
        <v>39734</v>
      </c>
      <c r="B4902">
        <v>54.99</v>
      </c>
      <c r="E4902" s="2">
        <v>39734</v>
      </c>
      <c r="F4902">
        <v>1003.35</v>
      </c>
      <c r="G4902">
        <f t="shared" si="687"/>
        <v>0.11580036031227059</v>
      </c>
      <c r="H4902" s="2">
        <v>39734</v>
      </c>
      <c r="I4902">
        <v>1602.93</v>
      </c>
      <c r="J4902">
        <f t="shared" si="688"/>
        <v>0.115811382747675</v>
      </c>
      <c r="K4902">
        <f t="shared" si="684"/>
        <v>0.115768182747675</v>
      </c>
      <c r="L4902">
        <v>-5.3584664183713229E-3</v>
      </c>
      <c r="N4902" s="2">
        <v>39734</v>
      </c>
      <c r="O4902">
        <v>25.5</v>
      </c>
      <c r="Q4902" s="2">
        <v>39734</v>
      </c>
      <c r="R4902">
        <v>31072.78</v>
      </c>
      <c r="S4902" s="8">
        <f t="shared" si="689"/>
        <v>0.18604644061404763</v>
      </c>
      <c r="T4902" s="9">
        <f t="shared" si="685"/>
        <v>0.18600324061404763</v>
      </c>
      <c r="U4902" s="3">
        <f>Sheet1!$B$17+Sheet1!$B$18*'Portfolio allocation'!K4902</f>
        <v>0.13329999208840607</v>
      </c>
      <c r="V4902" s="13">
        <f t="shared" si="690"/>
        <v>5.2703248525641566E-2</v>
      </c>
      <c r="W4902" s="13"/>
      <c r="X4902" s="2">
        <v>39734</v>
      </c>
      <c r="Y4902">
        <v>88.075699999999998</v>
      </c>
      <c r="AA4902" s="2">
        <v>39734</v>
      </c>
      <c r="AB4902">
        <v>1177.42</v>
      </c>
      <c r="AC4902">
        <f t="shared" si="691"/>
        <v>5.082688514641176E-2</v>
      </c>
      <c r="AD4902">
        <f t="shared" si="686"/>
        <v>5.078368514641176E-2</v>
      </c>
      <c r="AE4902">
        <f>Sheet2!$B$17+Sheet2!$B$18*'Portfolio allocation'!K4902</f>
        <v>0.10299740862406118</v>
      </c>
      <c r="AF4902">
        <f t="shared" si="692"/>
        <v>-5.2213723477649417E-2</v>
      </c>
      <c r="AH4902" s="2">
        <v>39734</v>
      </c>
      <c r="AI4902">
        <v>3.88</v>
      </c>
      <c r="AJ4902">
        <v>1.08</v>
      </c>
      <c r="AK4902">
        <v>1.3586499999999999</v>
      </c>
      <c r="AR4902" s="3"/>
    </row>
    <row r="4903" spans="1:44" hidden="1" outlineLevel="1" x14ac:dyDescent="0.2">
      <c r="A4903" s="2">
        <v>39735</v>
      </c>
      <c r="B4903">
        <v>55.13</v>
      </c>
      <c r="E4903" s="2">
        <v>39735</v>
      </c>
      <c r="F4903">
        <v>998.01</v>
      </c>
      <c r="G4903">
        <f t="shared" si="687"/>
        <v>-5.3221707280610708E-3</v>
      </c>
      <c r="H4903" s="2">
        <v>39735</v>
      </c>
      <c r="I4903">
        <v>1594.41</v>
      </c>
      <c r="J4903">
        <f t="shared" si="688"/>
        <v>-5.3152664183713227E-3</v>
      </c>
      <c r="K4903">
        <f t="shared" si="684"/>
        <v>-5.3584664183713229E-3</v>
      </c>
      <c r="L4903">
        <v>-9.0307892705138657E-2</v>
      </c>
      <c r="N4903" s="2">
        <v>39735</v>
      </c>
      <c r="O4903">
        <v>24.1</v>
      </c>
      <c r="Q4903" s="2">
        <v>39735</v>
      </c>
      <c r="R4903">
        <v>29366.81</v>
      </c>
      <c r="S4903" s="8">
        <f t="shared" si="689"/>
        <v>-5.4902393670601679E-2</v>
      </c>
      <c r="T4903" s="9">
        <f t="shared" si="685"/>
        <v>-5.4945593670601679E-2</v>
      </c>
      <c r="U4903" s="3">
        <f>Sheet1!$B$17+Sheet1!$B$18*'Portfolio allocation'!K4903</f>
        <v>-5.6595695923993671E-3</v>
      </c>
      <c r="V4903" s="13">
        <f t="shared" si="690"/>
        <v>-4.928602407820231E-2</v>
      </c>
      <c r="W4903" s="13"/>
      <c r="X4903" s="2">
        <v>39735</v>
      </c>
      <c r="Y4903">
        <v>89.403400000000005</v>
      </c>
      <c r="AA4903" s="2">
        <v>39735</v>
      </c>
      <c r="AB4903">
        <v>1195.17</v>
      </c>
      <c r="AC4903">
        <f t="shared" si="691"/>
        <v>1.5075334205296276E-2</v>
      </c>
      <c r="AD4903">
        <f t="shared" si="686"/>
        <v>1.5026534205296276E-2</v>
      </c>
      <c r="AE4903">
        <f>Sheet2!$B$17+Sheet2!$B$18*'Portfolio allocation'!K4903</f>
        <v>-4.7114980346938231E-3</v>
      </c>
      <c r="AF4903">
        <f t="shared" si="692"/>
        <v>1.97380322399901E-2</v>
      </c>
      <c r="AH4903" s="2">
        <v>39735</v>
      </c>
      <c r="AI4903">
        <v>4.0810000000000004</v>
      </c>
      <c r="AJ4903">
        <v>1.22</v>
      </c>
      <c r="AK4903">
        <v>1.3631500000000001</v>
      </c>
      <c r="AR4903" s="3"/>
    </row>
    <row r="4904" spans="1:44" hidden="1" outlineLevel="1" x14ac:dyDescent="0.2">
      <c r="A4904" s="2">
        <v>39736</v>
      </c>
      <c r="B4904">
        <v>69.25</v>
      </c>
      <c r="E4904" s="2">
        <v>39736</v>
      </c>
      <c r="F4904">
        <v>907.84</v>
      </c>
      <c r="G4904">
        <f t="shared" si="687"/>
        <v>-9.0349796094227441E-2</v>
      </c>
      <c r="H4904" s="2">
        <v>39736</v>
      </c>
      <c r="I4904">
        <v>1450.5</v>
      </c>
      <c r="J4904">
        <f t="shared" si="688"/>
        <v>-9.0259092705138655E-2</v>
      </c>
      <c r="K4904">
        <f t="shared" si="684"/>
        <v>-9.0307892705138657E-2</v>
      </c>
      <c r="L4904">
        <v>4.249835036194425E-2</v>
      </c>
      <c r="N4904" s="2">
        <v>39736</v>
      </c>
      <c r="O4904">
        <v>22.66</v>
      </c>
      <c r="Q4904" s="2">
        <v>39736</v>
      </c>
      <c r="R4904">
        <v>27612.11</v>
      </c>
      <c r="S4904" s="8">
        <f t="shared" si="689"/>
        <v>-5.9751127207892218E-2</v>
      </c>
      <c r="T4904" s="9">
        <f t="shared" si="685"/>
        <v>-5.979992720789222E-2</v>
      </c>
      <c r="U4904" s="3">
        <f>Sheet1!$B$17+Sheet1!$B$18*'Portfolio allocation'!K4904</f>
        <v>-0.10311570433334186</v>
      </c>
      <c r="V4904" s="13">
        <f t="shared" si="690"/>
        <v>4.3315777125449637E-2</v>
      </c>
      <c r="W4904" s="13"/>
      <c r="X4904" s="2">
        <v>39736</v>
      </c>
      <c r="Y4904">
        <v>84.331500000000005</v>
      </c>
      <c r="AA4904" s="2">
        <v>39736</v>
      </c>
      <c r="AB4904">
        <v>1127.3699999999999</v>
      </c>
      <c r="AC4904">
        <f t="shared" si="691"/>
        <v>-5.6728331534426246E-2</v>
      </c>
      <c r="AD4904">
        <f t="shared" si="686"/>
        <v>-5.6773931534426246E-2</v>
      </c>
      <c r="AE4904">
        <f>Sheet2!$B$17+Sheet2!$B$18*'Portfolio allocation'!K4904</f>
        <v>-8.0250695144763337E-2</v>
      </c>
      <c r="AF4904">
        <f t="shared" si="692"/>
        <v>2.3476763610337091E-2</v>
      </c>
      <c r="AH4904" s="2">
        <v>39736</v>
      </c>
      <c r="AI4904">
        <v>3.9489999999999998</v>
      </c>
      <c r="AJ4904">
        <v>1.1399999999999999</v>
      </c>
      <c r="AK4904">
        <v>1.35815</v>
      </c>
      <c r="AR4904" s="3"/>
    </row>
    <row r="4905" spans="1:44" hidden="1" outlineLevel="1" x14ac:dyDescent="0.2">
      <c r="A4905" s="2">
        <v>39737</v>
      </c>
      <c r="B4905">
        <v>67.61</v>
      </c>
      <c r="E4905" s="2">
        <v>39737</v>
      </c>
      <c r="F4905">
        <v>946.43</v>
      </c>
      <c r="G4905">
        <f t="shared" si="687"/>
        <v>4.2507490306661788E-2</v>
      </c>
      <c r="H4905" s="2">
        <v>39737</v>
      </c>
      <c r="I4905">
        <v>1512.21</v>
      </c>
      <c r="J4905">
        <f t="shared" si="688"/>
        <v>4.2543950361944249E-2</v>
      </c>
      <c r="K4905">
        <f t="shared" si="684"/>
        <v>4.249835036194425E-2</v>
      </c>
      <c r="L4905">
        <v>-6.2478293596790061E-3</v>
      </c>
      <c r="N4905" s="2">
        <v>39737</v>
      </c>
      <c r="O4905">
        <v>24.19</v>
      </c>
      <c r="Q4905" s="2">
        <v>39737</v>
      </c>
      <c r="R4905">
        <v>29476.48</v>
      </c>
      <c r="S4905" s="8">
        <f t="shared" si="689"/>
        <v>6.7520012052682654E-2</v>
      </c>
      <c r="T4905" s="9">
        <f t="shared" si="685"/>
        <v>6.7474412052682647E-2</v>
      </c>
      <c r="U4905" s="3">
        <f>Sheet1!$B$17+Sheet1!$B$18*'Portfolio allocation'!K4905</f>
        <v>4.9242983471005364E-2</v>
      </c>
      <c r="V4905" s="13">
        <f t="shared" si="690"/>
        <v>1.8231428581677284E-2</v>
      </c>
      <c r="W4905" s="13"/>
      <c r="X4905" s="2">
        <v>39737</v>
      </c>
      <c r="Y4905">
        <v>87.416600000000003</v>
      </c>
      <c r="AA4905" s="2">
        <v>39737</v>
      </c>
      <c r="AB4905">
        <v>1168.6099999999999</v>
      </c>
      <c r="AC4905">
        <f t="shared" si="691"/>
        <v>3.6580714406095671E-2</v>
      </c>
      <c r="AD4905">
        <f t="shared" si="686"/>
        <v>3.6529114406095672E-2</v>
      </c>
      <c r="AE4905">
        <f>Sheet2!$B$17+Sheet2!$B$18*'Portfolio allocation'!K4905</f>
        <v>3.7844004384183179E-2</v>
      </c>
      <c r="AF4905">
        <f t="shared" si="692"/>
        <v>-1.3148899780875065E-3</v>
      </c>
      <c r="AH4905" s="2">
        <v>39737</v>
      </c>
      <c r="AI4905">
        <v>3.9689999999999999</v>
      </c>
      <c r="AJ4905">
        <v>1.29</v>
      </c>
      <c r="AK4905">
        <v>1.3405</v>
      </c>
      <c r="AR4905" s="3"/>
    </row>
    <row r="4906" spans="1:44" hidden="1" outlineLevel="1" x14ac:dyDescent="0.2">
      <c r="A4906" s="2">
        <v>39738</v>
      </c>
      <c r="B4906">
        <v>70.33</v>
      </c>
      <c r="E4906" s="2">
        <v>39738</v>
      </c>
      <c r="F4906">
        <v>940.55</v>
      </c>
      <c r="G4906">
        <f t="shared" si="687"/>
        <v>-6.2128208108365168E-3</v>
      </c>
      <c r="H4906" s="2">
        <v>39738</v>
      </c>
      <c r="I4906">
        <v>1502.84</v>
      </c>
      <c r="J4906">
        <f t="shared" si="688"/>
        <v>-6.1962293596790063E-3</v>
      </c>
      <c r="K4906">
        <f t="shared" si="684"/>
        <v>-6.2478293596790061E-3</v>
      </c>
      <c r="L4906">
        <v>4.7629453418860365E-2</v>
      </c>
      <c r="N4906" s="2">
        <v>39738</v>
      </c>
      <c r="O4906">
        <v>23.93</v>
      </c>
      <c r="Q4906" s="2">
        <v>39738</v>
      </c>
      <c r="R4906">
        <v>29159.66</v>
      </c>
      <c r="S4906" s="8">
        <f t="shared" si="689"/>
        <v>-1.074823045356843E-2</v>
      </c>
      <c r="T4906" s="9">
        <f t="shared" si="685"/>
        <v>-1.0799830453568431E-2</v>
      </c>
      <c r="U4906" s="3">
        <f>Sheet1!$B$17+Sheet1!$B$18*'Portfolio allocation'!K4906</f>
        <v>-6.6798692981218516E-3</v>
      </c>
      <c r="V4906" s="13">
        <f t="shared" si="690"/>
        <v>-4.1199611554465793E-3</v>
      </c>
      <c r="W4906" s="13"/>
      <c r="X4906" s="2">
        <v>39738</v>
      </c>
      <c r="Y4906">
        <v>86.709800000000001</v>
      </c>
      <c r="AA4906" s="2">
        <v>39738</v>
      </c>
      <c r="AB4906">
        <v>1159.1600000000001</v>
      </c>
      <c r="AC4906">
        <f t="shared" si="691"/>
        <v>-8.0865301512050847E-3</v>
      </c>
      <c r="AD4906">
        <f t="shared" si="686"/>
        <v>-8.1401301512050855E-3</v>
      </c>
      <c r="AE4906">
        <f>Sheet2!$B$17+Sheet2!$B$18*'Portfolio allocation'!K4906</f>
        <v>-5.5023422518053547E-3</v>
      </c>
      <c r="AF4906">
        <f t="shared" si="692"/>
        <v>-2.6377878993997309E-3</v>
      </c>
      <c r="AH4906" s="2">
        <v>39738</v>
      </c>
      <c r="AI4906">
        <v>3.9359999999999999</v>
      </c>
      <c r="AJ4906">
        <v>1.34</v>
      </c>
      <c r="AK4906">
        <v>1.3451500000000001</v>
      </c>
      <c r="AR4906" s="3"/>
    </row>
    <row r="4907" spans="1:44" hidden="1" outlineLevel="1" x14ac:dyDescent="0.2">
      <c r="A4907" s="2">
        <v>39741</v>
      </c>
      <c r="B4907">
        <v>52.97</v>
      </c>
      <c r="E4907" s="2">
        <v>39741</v>
      </c>
      <c r="F4907">
        <v>985.4</v>
      </c>
      <c r="G4907">
        <f t="shared" si="687"/>
        <v>4.7684865238424301E-2</v>
      </c>
      <c r="H4907" s="2">
        <v>39741</v>
      </c>
      <c r="I4907">
        <v>1574.5</v>
      </c>
      <c r="J4907">
        <f t="shared" si="688"/>
        <v>4.7683053418860366E-2</v>
      </c>
      <c r="K4907">
        <f t="shared" si="684"/>
        <v>4.7629453418860365E-2</v>
      </c>
      <c r="L4907">
        <v>-3.0858327214988879E-2</v>
      </c>
      <c r="N4907" s="2">
        <v>39741</v>
      </c>
      <c r="O4907">
        <v>24.72</v>
      </c>
      <c r="Q4907" s="2">
        <v>39741</v>
      </c>
      <c r="R4907">
        <v>30122.3</v>
      </c>
      <c r="S4907" s="8">
        <f t="shared" si="689"/>
        <v>3.3012730601111206E-2</v>
      </c>
      <c r="T4907" s="9">
        <f t="shared" si="685"/>
        <v>3.2959130601111206E-2</v>
      </c>
      <c r="U4907" s="3">
        <f>Sheet1!$B$17+Sheet1!$B$18*'Portfolio allocation'!K4907</f>
        <v>5.5129514937344096E-2</v>
      </c>
      <c r="V4907" s="13">
        <f t="shared" si="690"/>
        <v>-2.217038433623289E-2</v>
      </c>
      <c r="W4907" s="13"/>
      <c r="X4907" s="2">
        <v>39741</v>
      </c>
      <c r="Y4907">
        <v>88.362300000000005</v>
      </c>
      <c r="AA4907" s="2">
        <v>39741</v>
      </c>
      <c r="AB4907">
        <v>1181.25</v>
      </c>
      <c r="AC4907">
        <f t="shared" si="691"/>
        <v>1.9056903274785153E-2</v>
      </c>
      <c r="AD4907">
        <f t="shared" si="686"/>
        <v>1.8989303274785152E-2</v>
      </c>
      <c r="AE4907">
        <f>Sheet2!$B$17+Sheet2!$B$18*'Portfolio allocation'!K4907</f>
        <v>4.240671212867142E-2</v>
      </c>
      <c r="AF4907">
        <f t="shared" si="692"/>
        <v>-2.3417408853886268E-2</v>
      </c>
      <c r="AH4907" s="2">
        <v>39741</v>
      </c>
      <c r="AI4907">
        <v>3.8490000000000002</v>
      </c>
      <c r="AJ4907">
        <v>1.69</v>
      </c>
      <c r="AK4907">
        <v>1.3307500000000001</v>
      </c>
      <c r="AR4907" s="3"/>
    </row>
    <row r="4908" spans="1:44" hidden="1" outlineLevel="1" x14ac:dyDescent="0.2">
      <c r="A4908" s="2">
        <v>39742</v>
      </c>
      <c r="B4908">
        <v>53.11</v>
      </c>
      <c r="E4908" s="2">
        <v>39742</v>
      </c>
      <c r="F4908">
        <v>955.05</v>
      </c>
      <c r="G4908">
        <f t="shared" si="687"/>
        <v>-3.0799675258778136E-2</v>
      </c>
      <c r="H4908" s="2">
        <v>39742</v>
      </c>
      <c r="I4908">
        <v>1526.02</v>
      </c>
      <c r="J4908">
        <f t="shared" si="688"/>
        <v>-3.0790727214988878E-2</v>
      </c>
      <c r="K4908">
        <f t="shared" si="684"/>
        <v>-3.0858327214988879E-2</v>
      </c>
      <c r="L4908">
        <v>-6.0881384904522884E-2</v>
      </c>
      <c r="N4908" s="2">
        <v>39742</v>
      </c>
      <c r="O4908">
        <v>23.36</v>
      </c>
      <c r="Q4908" s="2">
        <v>39742</v>
      </c>
      <c r="R4908">
        <v>28465.09</v>
      </c>
      <c r="S4908" s="8">
        <f t="shared" si="689"/>
        <v>-5.5016051231147611E-2</v>
      </c>
      <c r="T4908" s="9">
        <f t="shared" si="685"/>
        <v>-5.5083651231147612E-2</v>
      </c>
      <c r="U4908" s="3">
        <f>Sheet1!$B$17+Sheet1!$B$18*'Portfolio allocation'!K4908</f>
        <v>-3.4913656150692543E-2</v>
      </c>
      <c r="V4908" s="13">
        <f t="shared" si="690"/>
        <v>-2.0169995080455069E-2</v>
      </c>
      <c r="W4908" s="13"/>
      <c r="X4908" s="2">
        <v>39742</v>
      </c>
      <c r="Y4908">
        <v>84.875900000000001</v>
      </c>
      <c r="AA4908" s="2">
        <v>39742</v>
      </c>
      <c r="AB4908">
        <v>1134.6500000000001</v>
      </c>
      <c r="AC4908">
        <f t="shared" si="691"/>
        <v>-3.9449735449735401E-2</v>
      </c>
      <c r="AD4908">
        <f t="shared" si="686"/>
        <v>-3.9519335449735404E-2</v>
      </c>
      <c r="AE4908">
        <f>Sheet2!$B$17+Sheet2!$B$18*'Portfolio allocation'!K4908</f>
        <v>-2.7386624815333192E-2</v>
      </c>
      <c r="AF4908">
        <f t="shared" si="692"/>
        <v>-1.2132710634402213E-2</v>
      </c>
      <c r="AH4908" s="2">
        <v>39742</v>
      </c>
      <c r="AI4908">
        <v>3.7450000000000001</v>
      </c>
      <c r="AJ4908">
        <v>1.74</v>
      </c>
      <c r="AK4908">
        <v>1.3186500000000001</v>
      </c>
      <c r="AR4908" s="3"/>
    </row>
    <row r="4909" spans="1:44" hidden="1" outlineLevel="1" x14ac:dyDescent="0.2">
      <c r="A4909" s="2">
        <v>39743</v>
      </c>
      <c r="B4909">
        <v>69.650000000000006</v>
      </c>
      <c r="E4909" s="2">
        <v>39743</v>
      </c>
      <c r="F4909">
        <v>896.78</v>
      </c>
      <c r="G4909">
        <f t="shared" si="687"/>
        <v>-6.1012512433903932E-2</v>
      </c>
      <c r="H4909" s="2">
        <v>39743</v>
      </c>
      <c r="I4909">
        <v>1433.22</v>
      </c>
      <c r="J4909">
        <f t="shared" si="688"/>
        <v>-6.0811784904522881E-2</v>
      </c>
      <c r="K4909">
        <f t="shared" si="684"/>
        <v>-6.0881384904522884E-2</v>
      </c>
      <c r="L4909">
        <v>1.2598192020764397E-2</v>
      </c>
      <c r="N4909" s="2">
        <v>39743</v>
      </c>
      <c r="O4909">
        <v>21.53</v>
      </c>
      <c r="Q4909" s="2">
        <v>39743</v>
      </c>
      <c r="R4909">
        <v>26235.17</v>
      </c>
      <c r="S4909" s="8">
        <f t="shared" si="689"/>
        <v>-7.8338765133010413E-2</v>
      </c>
      <c r="T4909" s="9">
        <f t="shared" si="685"/>
        <v>-7.8408365133010416E-2</v>
      </c>
      <c r="U4909" s="3">
        <f>Sheet1!$B$17+Sheet1!$B$18*'Portfolio allocation'!K4909</f>
        <v>-6.9356868817593051E-2</v>
      </c>
      <c r="V4909" s="13">
        <f t="shared" si="690"/>
        <v>-9.051496315417365E-3</v>
      </c>
      <c r="W4909" s="13"/>
      <c r="X4909" s="2">
        <v>39743</v>
      </c>
      <c r="Y4909">
        <v>79.851699999999994</v>
      </c>
      <c r="AA4909" s="2">
        <v>39743</v>
      </c>
      <c r="AB4909">
        <v>1067.48</v>
      </c>
      <c r="AC4909">
        <f t="shared" si="691"/>
        <v>-5.9198871898823446E-2</v>
      </c>
      <c r="AD4909">
        <f t="shared" si="686"/>
        <v>-5.9264471898823445E-2</v>
      </c>
      <c r="AE4909">
        <f>Sheet2!$B$17+Sheet2!$B$18*'Portfolio allocation'!K4909</f>
        <v>-5.4083893670343379E-2</v>
      </c>
      <c r="AF4909">
        <f t="shared" si="692"/>
        <v>-5.1805782284800664E-3</v>
      </c>
      <c r="AH4909" s="2">
        <v>39743</v>
      </c>
      <c r="AI4909">
        <v>3.6259999999999999</v>
      </c>
      <c r="AJ4909">
        <v>1.64</v>
      </c>
      <c r="AK4909">
        <v>1.2907</v>
      </c>
      <c r="AR4909" s="3"/>
    </row>
    <row r="4910" spans="1:44" hidden="1" outlineLevel="1" x14ac:dyDescent="0.2">
      <c r="A4910" s="2">
        <v>39744</v>
      </c>
      <c r="B4910">
        <v>67.8</v>
      </c>
      <c r="E4910" s="2">
        <v>39744</v>
      </c>
      <c r="F4910">
        <v>908.11</v>
      </c>
      <c r="G4910">
        <f t="shared" si="687"/>
        <v>1.2634090858404612E-2</v>
      </c>
      <c r="H4910" s="2">
        <v>39744</v>
      </c>
      <c r="I4910">
        <v>1451.37</v>
      </c>
      <c r="J4910">
        <f t="shared" si="688"/>
        <v>1.2663792020764397E-2</v>
      </c>
      <c r="K4910">
        <f t="shared" si="684"/>
        <v>1.2598192020764397E-2</v>
      </c>
      <c r="L4910">
        <v>-3.4569729447349741E-2</v>
      </c>
      <c r="N4910" s="2">
        <v>39744</v>
      </c>
      <c r="O4910">
        <v>22.32</v>
      </c>
      <c r="Q4910" s="2">
        <v>39744</v>
      </c>
      <c r="R4910">
        <v>27197.81</v>
      </c>
      <c r="S4910" s="8">
        <f t="shared" si="689"/>
        <v>3.6692729644976607E-2</v>
      </c>
      <c r="T4910" s="9">
        <f t="shared" si="685"/>
        <v>3.6627129644976608E-2</v>
      </c>
      <c r="U4910" s="3">
        <f>Sheet1!$B$17+Sheet1!$B$18*'Portfolio allocation'!K4910</f>
        <v>1.4940764051220424E-2</v>
      </c>
      <c r="V4910" s="13">
        <f t="shared" si="690"/>
        <v>2.1686365593756182E-2</v>
      </c>
      <c r="W4910" s="13"/>
      <c r="X4910" s="2">
        <v>39744</v>
      </c>
      <c r="Y4910">
        <v>80.568100000000001</v>
      </c>
      <c r="AA4910" s="2">
        <v>39744</v>
      </c>
      <c r="AB4910">
        <v>1077.06</v>
      </c>
      <c r="AC4910">
        <f t="shared" si="691"/>
        <v>8.9744070146513533E-3</v>
      </c>
      <c r="AD4910">
        <f t="shared" si="686"/>
        <v>8.9100070146513541E-3</v>
      </c>
      <c r="AE4910">
        <f>Sheet2!$B$17+Sheet2!$B$18*'Portfolio allocation'!K4910</f>
        <v>1.1256020765175451E-2</v>
      </c>
      <c r="AF4910">
        <f t="shared" si="692"/>
        <v>-2.346013750524097E-3</v>
      </c>
      <c r="AH4910" s="2">
        <v>39744</v>
      </c>
      <c r="AI4910">
        <v>3.68</v>
      </c>
      <c r="AJ4910">
        <v>1.61</v>
      </c>
      <c r="AK4910">
        <v>1.2883500000000001</v>
      </c>
      <c r="AR4910" s="3"/>
    </row>
    <row r="4911" spans="1:44" hidden="1" outlineLevel="1" x14ac:dyDescent="0.2">
      <c r="A4911" s="2">
        <v>39745</v>
      </c>
      <c r="B4911">
        <v>79.13</v>
      </c>
      <c r="E4911" s="2">
        <v>39745</v>
      </c>
      <c r="F4911">
        <v>876.77</v>
      </c>
      <c r="G4911">
        <f t="shared" si="687"/>
        <v>-3.4511237625397873E-2</v>
      </c>
      <c r="H4911" s="2">
        <v>39745</v>
      </c>
      <c r="I4911">
        <v>1401.29</v>
      </c>
      <c r="J4911">
        <f t="shared" si="688"/>
        <v>-3.4505329447349742E-2</v>
      </c>
      <c r="K4911">
        <f t="shared" si="684"/>
        <v>-3.4569729447349741E-2</v>
      </c>
      <c r="L4911">
        <v>-3.1827589264177995E-2</v>
      </c>
      <c r="N4911" s="2">
        <v>39745</v>
      </c>
      <c r="O4911">
        <v>21.96</v>
      </c>
      <c r="Q4911" s="2">
        <v>39745</v>
      </c>
      <c r="R4911">
        <v>26759.14</v>
      </c>
      <c r="S4911" s="8">
        <f t="shared" si="689"/>
        <v>-1.6128872140808492E-2</v>
      </c>
      <c r="T4911" s="9">
        <f t="shared" si="685"/>
        <v>-1.6193272140808491E-2</v>
      </c>
      <c r="U4911" s="3">
        <f>Sheet1!$B$17+Sheet1!$B$18*'Portfolio allocation'!K4911</f>
        <v>-3.9171470851097852E-2</v>
      </c>
      <c r="V4911" s="13">
        <f t="shared" si="690"/>
        <v>2.297819871028936E-2</v>
      </c>
      <c r="W4911" s="13"/>
      <c r="X4911" s="2">
        <v>39745</v>
      </c>
      <c r="Y4911">
        <v>78.390299999999996</v>
      </c>
      <c r="AA4911" s="2">
        <v>39745</v>
      </c>
      <c r="AB4911">
        <v>1047.95</v>
      </c>
      <c r="AC4911">
        <f t="shared" si="691"/>
        <v>-2.7027277960373519E-2</v>
      </c>
      <c r="AD4911">
        <f t="shared" si="686"/>
        <v>-2.7091277960373521E-2</v>
      </c>
      <c r="AE4911">
        <f>Sheet2!$B$17+Sheet2!$B$18*'Portfolio allocation'!K4911</f>
        <v>-3.068689836678307E-2</v>
      </c>
      <c r="AF4911">
        <f t="shared" si="692"/>
        <v>3.5956204064095491E-3</v>
      </c>
      <c r="AH4911" s="2">
        <v>39745</v>
      </c>
      <c r="AI4911">
        <v>3.6909999999999998</v>
      </c>
      <c r="AJ4911">
        <v>1.6</v>
      </c>
      <c r="AK4911">
        <v>1.2736000000000001</v>
      </c>
      <c r="AR4911" s="3"/>
    </row>
    <row r="4912" spans="1:44" hidden="1" outlineLevel="1" x14ac:dyDescent="0.2">
      <c r="A4912" s="2">
        <v>39748</v>
      </c>
      <c r="B4912">
        <v>80.06</v>
      </c>
      <c r="E4912" s="2">
        <v>39748</v>
      </c>
      <c r="F4912">
        <v>848.92</v>
      </c>
      <c r="G4912">
        <f t="shared" si="687"/>
        <v>-3.1764316753538635E-2</v>
      </c>
      <c r="H4912" s="2">
        <v>39748</v>
      </c>
      <c r="I4912">
        <v>1356.78</v>
      </c>
      <c r="J4912">
        <f t="shared" si="688"/>
        <v>-3.1763589264177994E-2</v>
      </c>
      <c r="K4912">
        <f t="shared" si="684"/>
        <v>-3.1827589264177995E-2</v>
      </c>
      <c r="L4912">
        <v>0.10782499315732855</v>
      </c>
      <c r="N4912" s="2">
        <v>39748</v>
      </c>
      <c r="O4912">
        <v>21.18</v>
      </c>
      <c r="Q4912" s="2">
        <v>39748</v>
      </c>
      <c r="R4912">
        <v>25808.68</v>
      </c>
      <c r="S4912" s="8">
        <f t="shared" si="689"/>
        <v>-3.5519078714786767E-2</v>
      </c>
      <c r="T4912" s="9">
        <f t="shared" si="685"/>
        <v>-3.5583078714786769E-2</v>
      </c>
      <c r="U4912" s="3">
        <f>Sheet1!$B$17+Sheet1!$B$18*'Portfolio allocation'!K4912</f>
        <v>-3.6025618137889279E-2</v>
      </c>
      <c r="V4912" s="13">
        <f t="shared" si="690"/>
        <v>4.425394231025101E-4</v>
      </c>
      <c r="W4912" s="13"/>
      <c r="X4912" s="2">
        <v>39748</v>
      </c>
      <c r="Y4912">
        <v>76.088399999999993</v>
      </c>
      <c r="AA4912" s="2">
        <v>39748</v>
      </c>
      <c r="AB4912">
        <v>1017.17</v>
      </c>
      <c r="AC4912">
        <f t="shared" si="691"/>
        <v>-2.937163032587442E-2</v>
      </c>
      <c r="AD4912">
        <f t="shared" si="686"/>
        <v>-2.9434430325874422E-2</v>
      </c>
      <c r="AE4912">
        <f>Sheet2!$B$17+Sheet2!$B$18*'Portfolio allocation'!K4912</f>
        <v>-2.8248517357583495E-2</v>
      </c>
      <c r="AF4912">
        <f t="shared" si="692"/>
        <v>-1.1859129682909274E-3</v>
      </c>
      <c r="AH4912" s="2">
        <v>39748</v>
      </c>
      <c r="AI4912">
        <v>3.6840000000000002</v>
      </c>
      <c r="AJ4912">
        <v>1.57</v>
      </c>
      <c r="AK4912">
        <v>1.2448999999999999</v>
      </c>
      <c r="AR4912" s="3"/>
    </row>
    <row r="4913" spans="1:44" hidden="1" outlineLevel="1" x14ac:dyDescent="0.2">
      <c r="A4913" s="2">
        <v>39749</v>
      </c>
      <c r="B4913">
        <v>66.959999999999994</v>
      </c>
      <c r="E4913" s="2">
        <v>39749</v>
      </c>
      <c r="F4913">
        <v>940.5</v>
      </c>
      <c r="G4913">
        <f t="shared" si="687"/>
        <v>0.10787824529991052</v>
      </c>
      <c r="H4913" s="2">
        <v>39749</v>
      </c>
      <c r="I4913">
        <v>1503.16</v>
      </c>
      <c r="J4913">
        <f t="shared" si="688"/>
        <v>0.10788779315732855</v>
      </c>
      <c r="K4913">
        <f t="shared" si="684"/>
        <v>0.10782499315732855</v>
      </c>
      <c r="L4913">
        <v>-1.0991506820298608E-2</v>
      </c>
      <c r="N4913" s="2">
        <v>39749</v>
      </c>
      <c r="O4913">
        <v>23.1</v>
      </c>
      <c r="Q4913" s="2">
        <v>39749</v>
      </c>
      <c r="R4913">
        <v>28148.27</v>
      </c>
      <c r="S4913" s="8">
        <f t="shared" si="689"/>
        <v>9.0651284761560813E-2</v>
      </c>
      <c r="T4913" s="9">
        <f t="shared" si="685"/>
        <v>9.0588484761560811E-2</v>
      </c>
      <c r="U4913" s="3">
        <f>Sheet1!$B$17+Sheet1!$B$18*'Portfolio allocation'!K4913</f>
        <v>0.12418736368316584</v>
      </c>
      <c r="V4913" s="13">
        <f t="shared" si="690"/>
        <v>-3.3598878921605027E-2</v>
      </c>
      <c r="W4913" s="13"/>
      <c r="X4913" s="2">
        <v>39749</v>
      </c>
      <c r="Y4913">
        <v>83.366699999999994</v>
      </c>
      <c r="AA4913" s="2">
        <v>39749</v>
      </c>
      <c r="AB4913">
        <v>1114.47</v>
      </c>
      <c r="AC4913">
        <f t="shared" si="691"/>
        <v>9.5657559699951822E-2</v>
      </c>
      <c r="AD4913">
        <f t="shared" si="686"/>
        <v>9.5596359699951824E-2</v>
      </c>
      <c r="AE4913">
        <f>Sheet2!$B$17+Sheet2!$B$18*'Portfolio allocation'!K4913</f>
        <v>9.593412179123062E-2</v>
      </c>
      <c r="AF4913">
        <f t="shared" si="692"/>
        <v>-3.3776209127879542E-4</v>
      </c>
      <c r="AH4913" s="2">
        <v>39749</v>
      </c>
      <c r="AI4913">
        <v>3.8490000000000002</v>
      </c>
      <c r="AJ4913">
        <v>1.53</v>
      </c>
      <c r="AK4913">
        <v>1.2475000000000001</v>
      </c>
      <c r="AR4913" s="3"/>
    </row>
    <row r="4914" spans="1:44" hidden="1" outlineLevel="1" x14ac:dyDescent="0.2">
      <c r="A4914" s="2">
        <v>39750</v>
      </c>
      <c r="B4914">
        <v>69.959999999999994</v>
      </c>
      <c r="E4914" s="2">
        <v>39750</v>
      </c>
      <c r="F4914">
        <v>930.09</v>
      </c>
      <c r="G4914">
        <f t="shared" si="687"/>
        <v>-1.1068580542264672E-2</v>
      </c>
      <c r="H4914" s="2">
        <v>39750</v>
      </c>
      <c r="I4914">
        <v>1486.73</v>
      </c>
      <c r="J4914">
        <f t="shared" si="688"/>
        <v>-1.0930306820298608E-2</v>
      </c>
      <c r="K4914">
        <f t="shared" si="684"/>
        <v>-1.0991506820298608E-2</v>
      </c>
      <c r="L4914">
        <v>2.5933524196054391E-2</v>
      </c>
      <c r="N4914" s="2">
        <v>39750</v>
      </c>
      <c r="O4914">
        <v>23</v>
      </c>
      <c r="Q4914" s="2">
        <v>39750</v>
      </c>
      <c r="R4914">
        <v>28026.43</v>
      </c>
      <c r="S4914" s="8">
        <f t="shared" si="689"/>
        <v>-4.3285075779080362E-3</v>
      </c>
      <c r="T4914" s="9">
        <f t="shared" si="685"/>
        <v>-4.3897075779080362E-3</v>
      </c>
      <c r="U4914" s="3">
        <f>Sheet1!$B$17+Sheet1!$B$18*'Portfolio allocation'!K4914</f>
        <v>-1.2121936301718894E-2</v>
      </c>
      <c r="V4914" s="13">
        <f t="shared" si="690"/>
        <v>7.7322287238108583E-3</v>
      </c>
      <c r="W4914" s="13"/>
      <c r="X4914" s="2">
        <v>39750</v>
      </c>
      <c r="Y4914">
        <v>84.245500000000007</v>
      </c>
      <c r="AA4914" s="2">
        <v>39750</v>
      </c>
      <c r="AB4914">
        <v>1126.22</v>
      </c>
      <c r="AC4914">
        <f t="shared" si="691"/>
        <v>1.0543128123682077E-2</v>
      </c>
      <c r="AD4914">
        <f t="shared" si="686"/>
        <v>1.0486728123682077E-2</v>
      </c>
      <c r="AE4914">
        <f>Sheet2!$B$17+Sheet2!$B$18*'Portfolio allocation'!K4914</f>
        <v>-9.7205412719458366E-3</v>
      </c>
      <c r="AF4914">
        <f t="shared" si="692"/>
        <v>2.0207269395627912E-2</v>
      </c>
      <c r="AH4914" s="2">
        <v>39750</v>
      </c>
      <c r="AI4914">
        <v>3.8620000000000001</v>
      </c>
      <c r="AJ4914">
        <v>1.41</v>
      </c>
      <c r="AK4914">
        <v>1.2850999999999999</v>
      </c>
      <c r="AR4914" s="3"/>
    </row>
    <row r="4915" spans="1:44" hidden="1" outlineLevel="1" x14ac:dyDescent="0.2">
      <c r="A4915" s="2">
        <v>39751</v>
      </c>
      <c r="B4915">
        <v>62.9</v>
      </c>
      <c r="E4915" s="2">
        <v>39751</v>
      </c>
      <c r="F4915">
        <v>954.09</v>
      </c>
      <c r="G4915">
        <f t="shared" si="687"/>
        <v>2.5803954456020461E-2</v>
      </c>
      <c r="H4915" s="2">
        <v>39751</v>
      </c>
      <c r="I4915">
        <v>1525.37</v>
      </c>
      <c r="J4915">
        <f t="shared" si="688"/>
        <v>2.5989924196054393E-2</v>
      </c>
      <c r="K4915">
        <f t="shared" si="684"/>
        <v>2.5933524196054391E-2</v>
      </c>
      <c r="L4915">
        <v>1.5312363473780188E-2</v>
      </c>
      <c r="N4915" s="2">
        <v>39751</v>
      </c>
      <c r="O4915">
        <v>22.63</v>
      </c>
      <c r="Q4915" s="2">
        <v>39751</v>
      </c>
      <c r="R4915">
        <v>27575.55</v>
      </c>
      <c r="S4915" s="8">
        <f t="shared" si="689"/>
        <v>-1.6087671530052194E-2</v>
      </c>
      <c r="T4915" s="9">
        <f t="shared" si="685"/>
        <v>-1.6144071530052196E-2</v>
      </c>
      <c r="U4915" s="3">
        <f>Sheet1!$B$17+Sheet1!$B$18*'Portfolio allocation'!K4915</f>
        <v>3.0239395084973846E-2</v>
      </c>
      <c r="V4915" s="13">
        <f t="shared" si="690"/>
        <v>-4.6383466615026042E-2</v>
      </c>
      <c r="W4915" s="13"/>
      <c r="X4915" s="2">
        <v>39751</v>
      </c>
      <c r="Y4915">
        <v>86.623900000000006</v>
      </c>
      <c r="AA4915" s="2">
        <v>39751</v>
      </c>
      <c r="AB4915">
        <v>1158.01</v>
      </c>
      <c r="AC4915">
        <f t="shared" si="691"/>
        <v>2.8227166983360252E-2</v>
      </c>
      <c r="AD4915">
        <f t="shared" si="686"/>
        <v>2.8172766983360253E-2</v>
      </c>
      <c r="AE4915">
        <f>Sheet2!$B$17+Sheet2!$B$18*'Portfolio allocation'!K4915</f>
        <v>2.3114138350536911E-2</v>
      </c>
      <c r="AF4915">
        <f t="shared" si="692"/>
        <v>5.0586286328233414E-3</v>
      </c>
      <c r="AH4915" s="2">
        <v>39751</v>
      </c>
      <c r="AI4915">
        <v>3.9660000000000002</v>
      </c>
      <c r="AJ4915">
        <v>1.36</v>
      </c>
      <c r="AK4915">
        <v>1.28505</v>
      </c>
      <c r="AR4915" s="3"/>
    </row>
    <row r="4916" spans="1:44" hidden="1" outlineLevel="1" x14ac:dyDescent="0.2">
      <c r="A4916" s="2">
        <v>39752</v>
      </c>
      <c r="B4916">
        <v>59.89</v>
      </c>
      <c r="E4916" s="2">
        <v>39752</v>
      </c>
      <c r="F4916">
        <v>968.75</v>
      </c>
      <c r="G4916">
        <f t="shared" si="687"/>
        <v>1.536542674171204E-2</v>
      </c>
      <c r="H4916" s="2">
        <v>39752</v>
      </c>
      <c r="I4916">
        <v>1548.81</v>
      </c>
      <c r="J4916">
        <f t="shared" si="688"/>
        <v>1.5366763473780187E-2</v>
      </c>
      <c r="K4916">
        <f t="shared" si="684"/>
        <v>1.5312363473780188E-2</v>
      </c>
      <c r="L4916">
        <v>-2.5716622542466669E-3</v>
      </c>
      <c r="N4916" s="2">
        <v>39752</v>
      </c>
      <c r="O4916">
        <v>22.33</v>
      </c>
      <c r="Q4916" s="2">
        <v>39752</v>
      </c>
      <c r="R4916">
        <v>27209.99</v>
      </c>
      <c r="S4916" s="8">
        <f t="shared" si="689"/>
        <v>-1.325667121779972E-2</v>
      </c>
      <c r="T4916" s="9">
        <f t="shared" si="685"/>
        <v>-1.331107121779972E-2</v>
      </c>
      <c r="U4916" s="3">
        <f>Sheet1!$B$17+Sheet1!$B$18*'Portfolio allocation'!K4916</f>
        <v>1.8054530328372197E-2</v>
      </c>
      <c r="V4916" s="13">
        <f t="shared" si="690"/>
        <v>-3.136560154617192E-2</v>
      </c>
      <c r="W4916" s="13"/>
      <c r="X4916" s="2">
        <v>39752</v>
      </c>
      <c r="Y4916">
        <v>88.801599999999993</v>
      </c>
      <c r="AA4916" s="2">
        <v>39752</v>
      </c>
      <c r="AB4916">
        <v>1187.1300000000001</v>
      </c>
      <c r="AC4916">
        <f t="shared" si="691"/>
        <v>2.5146587680590082E-2</v>
      </c>
      <c r="AD4916">
        <f t="shared" si="686"/>
        <v>2.5092987680590081E-2</v>
      </c>
      <c r="AE4916">
        <f>Sheet2!$B$17+Sheet2!$B$18*'Portfolio allocation'!K4916</f>
        <v>1.3669531265973509E-2</v>
      </c>
      <c r="AF4916">
        <f t="shared" si="692"/>
        <v>1.1423456414616572E-2</v>
      </c>
      <c r="AH4916" s="2">
        <v>39752</v>
      </c>
      <c r="AI4916">
        <v>3.9740000000000002</v>
      </c>
      <c r="AJ4916">
        <v>1.34</v>
      </c>
      <c r="AK4916">
        <v>1.2680499999999999</v>
      </c>
      <c r="AR4916" s="3"/>
    </row>
    <row r="4917" spans="1:44" hidden="1" outlineLevel="1" x14ac:dyDescent="0.2">
      <c r="A4917" s="2">
        <v>39755</v>
      </c>
      <c r="B4917">
        <v>53.68</v>
      </c>
      <c r="E4917" s="2">
        <v>39755</v>
      </c>
      <c r="F4917">
        <v>966.3</v>
      </c>
      <c r="G4917">
        <f t="shared" si="687"/>
        <v>-2.5290322580645563E-3</v>
      </c>
      <c r="H4917" s="2">
        <v>39755</v>
      </c>
      <c r="I4917">
        <v>1544.91</v>
      </c>
      <c r="J4917">
        <f t="shared" si="688"/>
        <v>-2.5180622542466669E-3</v>
      </c>
      <c r="K4917">
        <f t="shared" si="684"/>
        <v>-2.5716622542466669E-3</v>
      </c>
      <c r="L4917">
        <v>4.0784930329922094E-2</v>
      </c>
      <c r="N4917" s="2">
        <v>39755</v>
      </c>
      <c r="O4917">
        <v>22.62</v>
      </c>
      <c r="Q4917" s="2">
        <v>39755</v>
      </c>
      <c r="R4917">
        <v>27563.38</v>
      </c>
      <c r="S4917" s="8">
        <f t="shared" si="689"/>
        <v>1.2987509366964023E-2</v>
      </c>
      <c r="T4917" s="9">
        <f t="shared" si="685"/>
        <v>1.2933909366964022E-2</v>
      </c>
      <c r="U4917" s="3">
        <f>Sheet1!$B$17+Sheet1!$B$18*'Portfolio allocation'!K4917</f>
        <v>-2.4624772283058137E-3</v>
      </c>
      <c r="V4917" s="13">
        <f t="shared" si="690"/>
        <v>1.5396386595269835E-2</v>
      </c>
      <c r="W4917" s="13"/>
      <c r="X4917" s="2">
        <v>39755</v>
      </c>
      <c r="Y4917">
        <v>88.524600000000007</v>
      </c>
      <c r="AA4917" s="2">
        <v>39755</v>
      </c>
      <c r="AB4917">
        <v>1183.42</v>
      </c>
      <c r="AC4917">
        <f t="shared" si="691"/>
        <v>-3.1251842679403952E-3</v>
      </c>
      <c r="AD4917">
        <f t="shared" si="686"/>
        <v>-3.1775842679403954E-3</v>
      </c>
      <c r="AE4917">
        <f>Sheet2!$B$17+Sheet2!$B$18*'Portfolio allocation'!K4917</f>
        <v>-2.2334006741497082E-3</v>
      </c>
      <c r="AF4917">
        <f t="shared" si="692"/>
        <v>-9.4418359379068711E-4</v>
      </c>
      <c r="AH4917" s="2">
        <v>39755</v>
      </c>
      <c r="AI4917">
        <v>3.9159999999999999</v>
      </c>
      <c r="AJ4917">
        <v>1.31</v>
      </c>
      <c r="AK4917">
        <v>1.2759</v>
      </c>
      <c r="AR4917" s="3"/>
    </row>
    <row r="4918" spans="1:44" hidden="1" outlineLevel="1" x14ac:dyDescent="0.2">
      <c r="A4918" s="2">
        <v>39756</v>
      </c>
      <c r="B4918">
        <v>47.73</v>
      </c>
      <c r="E4918" s="2">
        <v>39756</v>
      </c>
      <c r="F4918">
        <v>1005.75</v>
      </c>
      <c r="G4918">
        <f t="shared" si="687"/>
        <v>4.0825830487426273E-2</v>
      </c>
      <c r="H4918" s="2">
        <v>39756</v>
      </c>
      <c r="I4918">
        <v>1608</v>
      </c>
      <c r="J4918">
        <f t="shared" si="688"/>
        <v>4.0837330329922095E-2</v>
      </c>
      <c r="K4918">
        <f t="shared" si="684"/>
        <v>4.0784930329922094E-2</v>
      </c>
      <c r="L4918">
        <v>-5.2159408955223835E-2</v>
      </c>
      <c r="N4918" s="2">
        <v>39756</v>
      </c>
      <c r="O4918">
        <v>23.53</v>
      </c>
      <c r="Q4918" s="2">
        <v>39756</v>
      </c>
      <c r="R4918">
        <v>28672.25</v>
      </c>
      <c r="S4918" s="8">
        <f t="shared" si="689"/>
        <v>4.0229826675828528E-2</v>
      </c>
      <c r="T4918" s="9">
        <f t="shared" si="685"/>
        <v>4.0177426675828527E-2</v>
      </c>
      <c r="U4918" s="3">
        <f>Sheet1!$B$17+Sheet1!$B$18*'Portfolio allocation'!K4918</f>
        <v>4.7277304586431278E-2</v>
      </c>
      <c r="V4918" s="13">
        <f t="shared" si="690"/>
        <v>-7.0998779106027504E-3</v>
      </c>
      <c r="W4918" s="13"/>
      <c r="X4918" s="2">
        <v>39756</v>
      </c>
      <c r="Y4918">
        <v>89.212400000000002</v>
      </c>
      <c r="AA4918" s="2">
        <v>39756</v>
      </c>
      <c r="AB4918">
        <v>1192.6199999999999</v>
      </c>
      <c r="AC4918">
        <f t="shared" si="691"/>
        <v>7.7740785181927841E-3</v>
      </c>
      <c r="AD4918">
        <f t="shared" si="686"/>
        <v>7.7228785181927837E-3</v>
      </c>
      <c r="AE4918">
        <f>Sheet2!$B$17+Sheet2!$B$18*'Portfolio allocation'!K4918</f>
        <v>3.632038757841053E-2</v>
      </c>
      <c r="AF4918">
        <f t="shared" si="692"/>
        <v>-2.8597509060217748E-2</v>
      </c>
      <c r="AH4918" s="2">
        <v>39756</v>
      </c>
      <c r="AI4918">
        <v>3.782</v>
      </c>
      <c r="AJ4918">
        <v>1.28</v>
      </c>
      <c r="AK4918">
        <v>1.2967500000000001</v>
      </c>
      <c r="AR4918" s="3"/>
    </row>
    <row r="4919" spans="1:44" hidden="1" outlineLevel="1" x14ac:dyDescent="0.2">
      <c r="A4919" s="2">
        <v>39757</v>
      </c>
      <c r="B4919">
        <v>54.56</v>
      </c>
      <c r="E4919" s="2">
        <v>39757</v>
      </c>
      <c r="F4919">
        <v>952.77</v>
      </c>
      <c r="G4919">
        <f t="shared" si="687"/>
        <v>-5.2677106636838222E-2</v>
      </c>
      <c r="H4919" s="2">
        <v>39757</v>
      </c>
      <c r="I4919">
        <v>1524.21</v>
      </c>
      <c r="J4919">
        <f t="shared" si="688"/>
        <v>-5.2108208955223834E-2</v>
      </c>
      <c r="K4919">
        <f t="shared" si="684"/>
        <v>-5.2159408955223835E-2</v>
      </c>
      <c r="L4919">
        <v>-5.0041911185466567E-2</v>
      </c>
      <c r="N4919" s="2">
        <v>39757</v>
      </c>
      <c r="O4919">
        <v>22.08</v>
      </c>
      <c r="Q4919" s="2">
        <v>39757</v>
      </c>
      <c r="R4919">
        <v>26905.360000000001</v>
      </c>
      <c r="S4919" s="8">
        <f t="shared" si="689"/>
        <v>-6.1623695384910526E-2</v>
      </c>
      <c r="T4919" s="9">
        <f t="shared" si="685"/>
        <v>-6.1674895384910527E-2</v>
      </c>
      <c r="U4919" s="3">
        <f>Sheet1!$B$17+Sheet1!$B$18*'Portfolio allocation'!K4919</f>
        <v>-5.9350796964291373E-2</v>
      </c>
      <c r="V4919" s="13">
        <f t="shared" si="690"/>
        <v>-2.3240984206191542E-3</v>
      </c>
      <c r="W4919" s="13"/>
      <c r="X4919" s="2">
        <v>39757</v>
      </c>
      <c r="Y4919">
        <v>85.907499999999999</v>
      </c>
      <c r="AA4919" s="2">
        <v>39757</v>
      </c>
      <c r="AB4919">
        <v>1148.44</v>
      </c>
      <c r="AC4919">
        <f t="shared" si="691"/>
        <v>-3.7044490281900266E-2</v>
      </c>
      <c r="AD4919">
        <f t="shared" si="686"/>
        <v>-3.7093290281900268E-2</v>
      </c>
      <c r="AE4919">
        <f>Sheet2!$B$17+Sheet2!$B$18*'Portfolio allocation'!K4919</f>
        <v>-4.6328090138495197E-2</v>
      </c>
      <c r="AF4919">
        <f t="shared" si="692"/>
        <v>9.2347998565949288E-3</v>
      </c>
      <c r="AH4919" s="2">
        <v>39757</v>
      </c>
      <c r="AI4919">
        <v>3.7080000000000002</v>
      </c>
      <c r="AJ4919">
        <v>1.22</v>
      </c>
      <c r="AK4919">
        <v>1.30575</v>
      </c>
      <c r="AR4919" s="3"/>
    </row>
    <row r="4920" spans="1:44" hidden="1" outlineLevel="1" x14ac:dyDescent="0.2">
      <c r="A4920" s="2">
        <v>39758</v>
      </c>
      <c r="B4920">
        <v>63.68</v>
      </c>
      <c r="E4920" s="2">
        <v>39758</v>
      </c>
      <c r="F4920">
        <v>904.88</v>
      </c>
      <c r="G4920">
        <f t="shared" si="687"/>
        <v>-5.0263967169411283E-2</v>
      </c>
      <c r="H4920" s="2">
        <v>39758</v>
      </c>
      <c r="I4920">
        <v>1448.01</v>
      </c>
      <c r="J4920">
        <f t="shared" si="688"/>
        <v>-4.9993111185466566E-2</v>
      </c>
      <c r="K4920">
        <f t="shared" si="684"/>
        <v>-5.0041911185466567E-2</v>
      </c>
      <c r="L4920">
        <v>2.9165705438498404E-2</v>
      </c>
      <c r="N4920" s="2">
        <v>39758</v>
      </c>
      <c r="O4920">
        <v>20.88</v>
      </c>
      <c r="Q4920" s="2">
        <v>39758</v>
      </c>
      <c r="R4920">
        <v>25443.11</v>
      </c>
      <c r="S4920" s="8">
        <f t="shared" si="689"/>
        <v>-5.43479068854682E-2</v>
      </c>
      <c r="T4920" s="9">
        <f t="shared" si="685"/>
        <v>-5.4396706885468202E-2</v>
      </c>
      <c r="U4920" s="3">
        <f>Sheet1!$B$17+Sheet1!$B$18*'Portfolio allocation'!K4920</f>
        <v>-5.6921549858295853E-2</v>
      </c>
      <c r="V4920" s="13">
        <f t="shared" si="690"/>
        <v>2.5248429728276511E-3</v>
      </c>
      <c r="W4920" s="13"/>
      <c r="X4920" s="2">
        <v>39758</v>
      </c>
      <c r="Y4920">
        <v>81.3322</v>
      </c>
      <c r="AA4920" s="2">
        <v>39758</v>
      </c>
      <c r="AB4920">
        <v>1093.6600000000001</v>
      </c>
      <c r="AC4920">
        <f t="shared" si="691"/>
        <v>-4.7699488001114565E-2</v>
      </c>
      <c r="AD4920">
        <f t="shared" si="686"/>
        <v>-4.7746288001114565E-2</v>
      </c>
      <c r="AE4920">
        <f>Sheet2!$B$17+Sheet2!$B$18*'Portfolio allocation'!K4920</f>
        <v>-4.4445157099373037E-2</v>
      </c>
      <c r="AF4920">
        <f t="shared" si="692"/>
        <v>-3.301130901741528E-3</v>
      </c>
      <c r="AH4920" s="2">
        <v>39758</v>
      </c>
      <c r="AI4920">
        <v>3.694</v>
      </c>
      <c r="AJ4920">
        <v>1.17</v>
      </c>
      <c r="AK4920">
        <v>1.2784500000000001</v>
      </c>
      <c r="AR4920" s="3"/>
    </row>
    <row r="4921" spans="1:44" hidden="1" outlineLevel="1" x14ac:dyDescent="0.2">
      <c r="A4921" s="2">
        <v>39759</v>
      </c>
      <c r="B4921">
        <v>56.1</v>
      </c>
      <c r="E4921" s="2">
        <v>39759</v>
      </c>
      <c r="F4921">
        <v>930.99</v>
      </c>
      <c r="G4921">
        <f t="shared" si="687"/>
        <v>2.8854654760852361E-2</v>
      </c>
      <c r="H4921" s="2">
        <v>39759</v>
      </c>
      <c r="I4921">
        <v>1490.31</v>
      </c>
      <c r="J4921">
        <f t="shared" si="688"/>
        <v>2.9212505438498404E-2</v>
      </c>
      <c r="K4921">
        <f t="shared" si="684"/>
        <v>2.9165705438498404E-2</v>
      </c>
      <c r="L4921">
        <v>-1.2575594929913843E-2</v>
      </c>
      <c r="N4921" s="2">
        <v>39759</v>
      </c>
      <c r="O4921">
        <v>21.5</v>
      </c>
      <c r="Q4921" s="2">
        <v>39759</v>
      </c>
      <c r="R4921">
        <v>26198.62</v>
      </c>
      <c r="S4921" s="8">
        <f t="shared" si="689"/>
        <v>2.9694090069963819E-2</v>
      </c>
      <c r="T4921" s="9">
        <f t="shared" si="685"/>
        <v>2.9647290069963819E-2</v>
      </c>
      <c r="U4921" s="3">
        <f>Sheet1!$B$17+Sheet1!$B$18*'Portfolio allocation'!K4921</f>
        <v>3.3947435320671564E-2</v>
      </c>
      <c r="V4921" s="13">
        <f t="shared" si="690"/>
        <v>-4.3001452507077445E-3</v>
      </c>
      <c r="W4921" s="13"/>
      <c r="X4921" s="2">
        <v>39759</v>
      </c>
      <c r="Y4921">
        <v>82.402000000000001</v>
      </c>
      <c r="AA4921" s="2">
        <v>39759</v>
      </c>
      <c r="AB4921">
        <v>1108.04</v>
      </c>
      <c r="AC4921">
        <f t="shared" si="691"/>
        <v>1.3148510506007183E-2</v>
      </c>
      <c r="AD4921">
        <f t="shared" si="686"/>
        <v>1.3100510506007183E-2</v>
      </c>
      <c r="AE4921">
        <f>Sheet2!$B$17+Sheet2!$B$18*'Portfolio allocation'!K4921</f>
        <v>2.5988276371719524E-2</v>
      </c>
      <c r="AF4921">
        <f t="shared" si="692"/>
        <v>-1.2887765865712341E-2</v>
      </c>
      <c r="AH4921" s="2">
        <v>39759</v>
      </c>
      <c r="AI4921">
        <v>3.7930000000000001</v>
      </c>
      <c r="AJ4921">
        <v>1.2</v>
      </c>
      <c r="AK4921">
        <v>1.2785500000000001</v>
      </c>
      <c r="AR4921" s="3"/>
    </row>
    <row r="4922" spans="1:44" hidden="1" outlineLevel="1" x14ac:dyDescent="0.2">
      <c r="A4922" s="2">
        <v>39762</v>
      </c>
      <c r="B4922">
        <v>59.98</v>
      </c>
      <c r="E4922" s="2">
        <v>39762</v>
      </c>
      <c r="F4922">
        <v>919.21</v>
      </c>
      <c r="G4922">
        <f t="shared" si="687"/>
        <v>-1.2653197134233407E-2</v>
      </c>
      <c r="H4922" s="2">
        <v>39762</v>
      </c>
      <c r="I4922">
        <v>1471.64</v>
      </c>
      <c r="J4922">
        <f t="shared" si="688"/>
        <v>-1.2527594929913843E-2</v>
      </c>
      <c r="K4922">
        <f t="shared" si="684"/>
        <v>-1.2575594929913843E-2</v>
      </c>
      <c r="L4922">
        <v>-2.2076244255388563E-2</v>
      </c>
      <c r="N4922" s="2">
        <v>39762</v>
      </c>
      <c r="O4922">
        <v>21.3</v>
      </c>
      <c r="Q4922" s="2">
        <v>39762</v>
      </c>
      <c r="R4922">
        <v>25954.89</v>
      </c>
      <c r="S4922" s="8">
        <f t="shared" si="689"/>
        <v>-9.3031617695893409E-3</v>
      </c>
      <c r="T4922" s="9">
        <f t="shared" si="685"/>
        <v>-9.3511617695893404E-3</v>
      </c>
      <c r="U4922" s="3">
        <f>Sheet1!$B$17+Sheet1!$B$18*'Portfolio allocation'!K4922</f>
        <v>-1.3939242327200963E-2</v>
      </c>
      <c r="V4922" s="13">
        <f t="shared" si="690"/>
        <v>4.5880805576116231E-3</v>
      </c>
      <c r="W4922" s="13"/>
      <c r="X4922" s="2">
        <v>39762</v>
      </c>
      <c r="Y4922">
        <v>80.1096</v>
      </c>
      <c r="AA4922" s="2">
        <v>39762</v>
      </c>
      <c r="AB4922">
        <v>1077.22</v>
      </c>
      <c r="AC4922">
        <f t="shared" si="691"/>
        <v>-2.7814880329229963E-2</v>
      </c>
      <c r="AD4922">
        <f t="shared" si="686"/>
        <v>-2.7861280329229961E-2</v>
      </c>
      <c r="AE4922">
        <f>Sheet2!$B$17+Sheet2!$B$18*'Portfolio allocation'!K4922</f>
        <v>-1.1129152832758489E-2</v>
      </c>
      <c r="AF4922">
        <f t="shared" si="692"/>
        <v>-1.6732127496471474E-2</v>
      </c>
      <c r="AH4922" s="2">
        <v>39762</v>
      </c>
      <c r="AI4922">
        <v>3.7589999999999999</v>
      </c>
      <c r="AJ4922">
        <v>1.1599999999999999</v>
      </c>
      <c r="AK4922">
        <v>1.2818499999999999</v>
      </c>
      <c r="AR4922" s="3"/>
    </row>
    <row r="4923" spans="1:44" hidden="1" outlineLevel="1" x14ac:dyDescent="0.2">
      <c r="A4923" s="2">
        <v>39763</v>
      </c>
      <c r="B4923">
        <v>61.44</v>
      </c>
      <c r="E4923" s="2">
        <v>39763</v>
      </c>
      <c r="F4923">
        <v>898.95</v>
      </c>
      <c r="G4923">
        <f t="shared" si="687"/>
        <v>-2.2040665353945221E-2</v>
      </c>
      <c r="H4923" s="2">
        <v>39763</v>
      </c>
      <c r="I4923">
        <v>1439.22</v>
      </c>
      <c r="J4923">
        <f t="shared" si="688"/>
        <v>-2.2029844255388564E-2</v>
      </c>
      <c r="K4923">
        <f t="shared" si="684"/>
        <v>-2.2076244255388563E-2</v>
      </c>
      <c r="L4923">
        <v>-5.1511777079251253E-2</v>
      </c>
      <c r="N4923" s="2">
        <v>39763</v>
      </c>
      <c r="O4923">
        <v>21.2</v>
      </c>
      <c r="Q4923" s="2">
        <v>39763</v>
      </c>
      <c r="R4923">
        <v>25833.05</v>
      </c>
      <c r="S4923" s="8">
        <f t="shared" si="689"/>
        <v>-4.6942984539715127E-3</v>
      </c>
      <c r="T4923" s="9">
        <f t="shared" si="685"/>
        <v>-4.7406984539715129E-3</v>
      </c>
      <c r="U4923" s="3">
        <f>Sheet1!$B$17+Sheet1!$B$18*'Portfolio allocation'!K4923</f>
        <v>-2.4838628011859043E-2</v>
      </c>
      <c r="V4923" s="13">
        <f t="shared" si="690"/>
        <v>2.0097929557887528E-2</v>
      </c>
      <c r="W4923" s="13"/>
      <c r="X4923" s="2">
        <v>39763</v>
      </c>
      <c r="Y4923">
        <v>79.030299999999997</v>
      </c>
      <c r="AA4923" s="2">
        <v>39763</v>
      </c>
      <c r="AB4923">
        <v>1062.7</v>
      </c>
      <c r="AC4923">
        <f t="shared" si="691"/>
        <v>-1.3479140751192831E-2</v>
      </c>
      <c r="AD4923">
        <f t="shared" si="686"/>
        <v>-1.3525540751192831E-2</v>
      </c>
      <c r="AE4923">
        <f>Sheet2!$B$17+Sheet2!$B$18*'Portfolio allocation'!K4923</f>
        <v>-1.9577372596456602E-2</v>
      </c>
      <c r="AF4923">
        <f t="shared" si="692"/>
        <v>6.051831845263771E-3</v>
      </c>
      <c r="AH4923" s="2">
        <v>39763</v>
      </c>
      <c r="AI4923">
        <v>3.76</v>
      </c>
      <c r="AJ4923">
        <v>1.1599999999999999</v>
      </c>
      <c r="AK4923">
        <v>1.2545999999999999</v>
      </c>
      <c r="AR4923" s="3"/>
    </row>
    <row r="4924" spans="1:44" hidden="1" outlineLevel="1" x14ac:dyDescent="0.2">
      <c r="A4924" s="2">
        <v>39764</v>
      </c>
      <c r="B4924">
        <v>66.459999999999994</v>
      </c>
      <c r="E4924" s="2">
        <v>39764</v>
      </c>
      <c r="F4924">
        <v>852.3</v>
      </c>
      <c r="G4924">
        <f t="shared" si="687"/>
        <v>-5.1893876188887078E-2</v>
      </c>
      <c r="H4924" s="2">
        <v>39764</v>
      </c>
      <c r="I4924">
        <v>1365.15</v>
      </c>
      <c r="J4924">
        <f t="shared" si="688"/>
        <v>-5.1465377079251251E-2</v>
      </c>
      <c r="K4924">
        <f t="shared" si="684"/>
        <v>-5.1511777079251253E-2</v>
      </c>
      <c r="L4924">
        <v>6.9306490729956385E-2</v>
      </c>
      <c r="N4924" s="2">
        <v>39764</v>
      </c>
      <c r="O4924">
        <v>20.3</v>
      </c>
      <c r="Q4924" s="2">
        <v>39764</v>
      </c>
      <c r="R4924">
        <v>24736.36</v>
      </c>
      <c r="S4924" s="8">
        <f t="shared" si="689"/>
        <v>-4.2452981742380325E-2</v>
      </c>
      <c r="T4924" s="9">
        <f t="shared" si="685"/>
        <v>-4.2499381742380327E-2</v>
      </c>
      <c r="U4924" s="3">
        <f>Sheet1!$B$17+Sheet1!$B$18*'Portfolio allocation'!K4924</f>
        <v>-5.8607817263001211E-2</v>
      </c>
      <c r="V4924" s="13">
        <f t="shared" si="690"/>
        <v>1.6108435520620884E-2</v>
      </c>
      <c r="W4924" s="13"/>
      <c r="X4924" s="2">
        <v>39764</v>
      </c>
      <c r="Y4924">
        <v>76.1648</v>
      </c>
      <c r="AA4924" s="2">
        <v>39764</v>
      </c>
      <c r="AB4924">
        <v>1024.17</v>
      </c>
      <c r="AC4924">
        <f t="shared" si="691"/>
        <v>-3.6256704620306723E-2</v>
      </c>
      <c r="AD4924">
        <f t="shared" si="686"/>
        <v>-3.6297904620306722E-2</v>
      </c>
      <c r="AE4924">
        <f>Sheet2!$B$17+Sheet2!$B$18*'Portfolio allocation'!K4924</f>
        <v>-4.5752199351796884E-2</v>
      </c>
      <c r="AF4924">
        <f t="shared" si="692"/>
        <v>9.4542947314901621E-3</v>
      </c>
      <c r="AH4924" s="2">
        <v>39764</v>
      </c>
      <c r="AI4924">
        <v>3.6560000000000001</v>
      </c>
      <c r="AJ4924">
        <v>1.03</v>
      </c>
      <c r="AK4924">
        <v>1.2522500000000001</v>
      </c>
      <c r="AR4924" s="3"/>
    </row>
    <row r="4925" spans="1:44" hidden="1" outlineLevel="1" x14ac:dyDescent="0.2">
      <c r="A4925" s="2">
        <v>39765</v>
      </c>
      <c r="B4925">
        <v>59.83</v>
      </c>
      <c r="E4925" s="2">
        <v>39765</v>
      </c>
      <c r="F4925">
        <v>911.29</v>
      </c>
      <c r="G4925">
        <f t="shared" si="687"/>
        <v>6.9212718526340478E-2</v>
      </c>
      <c r="H4925" s="2">
        <v>39765</v>
      </c>
      <c r="I4925">
        <v>1459.82</v>
      </c>
      <c r="J4925">
        <f t="shared" si="688"/>
        <v>6.934769072995639E-2</v>
      </c>
      <c r="K4925">
        <f t="shared" si="684"/>
        <v>6.9306490729956385E-2</v>
      </c>
      <c r="L4925">
        <v>-4.1572067548053759E-2</v>
      </c>
      <c r="N4925" s="2">
        <v>39765</v>
      </c>
      <c r="O4925">
        <v>21.25</v>
      </c>
      <c r="Q4925" s="2">
        <v>39765</v>
      </c>
      <c r="R4925">
        <v>25893.98</v>
      </c>
      <c r="S4925" s="8">
        <f t="shared" si="689"/>
        <v>4.6798316324633049E-2</v>
      </c>
      <c r="T4925" s="9">
        <f t="shared" si="685"/>
        <v>4.6757116324633051E-2</v>
      </c>
      <c r="U4925" s="3">
        <f>Sheet1!$B$17+Sheet1!$B$18*'Portfolio allocation'!K4925</f>
        <v>7.999796150981596E-2</v>
      </c>
      <c r="V4925" s="13">
        <f t="shared" si="690"/>
        <v>-3.3240845185182909E-2</v>
      </c>
      <c r="W4925" s="13"/>
      <c r="X4925" s="2">
        <v>39765</v>
      </c>
      <c r="Y4925">
        <v>80.434399999999997</v>
      </c>
      <c r="AA4925" s="2">
        <v>39765</v>
      </c>
      <c r="AB4925">
        <v>1081.58</v>
      </c>
      <c r="AC4925">
        <f t="shared" si="691"/>
        <v>5.605514709472037E-2</v>
      </c>
      <c r="AD4925">
        <f t="shared" si="686"/>
        <v>5.6008747094720368E-2</v>
      </c>
      <c r="AE4925">
        <f>Sheet2!$B$17+Sheet2!$B$18*'Portfolio allocation'!K4925</f>
        <v>6.168248673693718E-2</v>
      </c>
      <c r="AF4925">
        <f t="shared" si="692"/>
        <v>-5.6737396422168115E-3</v>
      </c>
      <c r="AH4925" s="2">
        <v>39765</v>
      </c>
      <c r="AI4925">
        <v>3.8580000000000001</v>
      </c>
      <c r="AJ4925">
        <v>1.1599999999999999</v>
      </c>
      <c r="AK4925">
        <v>1.25685</v>
      </c>
      <c r="AR4925" s="3"/>
    </row>
    <row r="4926" spans="1:44" hidden="1" outlineLevel="1" x14ac:dyDescent="0.2">
      <c r="A4926" s="2">
        <v>39766</v>
      </c>
      <c r="B4926">
        <v>66.31</v>
      </c>
      <c r="E4926" s="2">
        <v>39766</v>
      </c>
      <c r="F4926">
        <v>873.29</v>
      </c>
      <c r="G4926">
        <f t="shared" si="687"/>
        <v>-4.1699129805001678E-2</v>
      </c>
      <c r="H4926" s="2">
        <v>39766</v>
      </c>
      <c r="I4926">
        <v>1399.2</v>
      </c>
      <c r="J4926">
        <f t="shared" si="688"/>
        <v>-4.1525667548053757E-2</v>
      </c>
      <c r="K4926">
        <f t="shared" si="684"/>
        <v>-4.1572067548053759E-2</v>
      </c>
      <c r="L4926">
        <v>-2.5817469639794165E-2</v>
      </c>
      <c r="N4926" s="2">
        <v>39766</v>
      </c>
      <c r="O4926">
        <v>20.059999999999999</v>
      </c>
      <c r="Q4926" s="2">
        <v>39766</v>
      </c>
      <c r="R4926">
        <v>24443.919999999998</v>
      </c>
      <c r="S4926" s="8">
        <f t="shared" si="689"/>
        <v>-5.599988877723705E-2</v>
      </c>
      <c r="T4926" s="9">
        <f t="shared" si="685"/>
        <v>-5.6046288777237052E-2</v>
      </c>
      <c r="U4926" s="3">
        <f>Sheet1!$B$17+Sheet1!$B$18*'Portfolio allocation'!K4926</f>
        <v>-4.7204730583072611E-2</v>
      </c>
      <c r="V4926" s="13">
        <f t="shared" si="690"/>
        <v>-8.8415581941644408E-3</v>
      </c>
      <c r="W4926" s="13"/>
      <c r="X4926" s="2">
        <v>39766</v>
      </c>
      <c r="Y4926">
        <v>76.728300000000004</v>
      </c>
      <c r="AA4926" s="2">
        <v>39766</v>
      </c>
      <c r="AB4926">
        <v>1031.75</v>
      </c>
      <c r="AC4926">
        <f t="shared" si="691"/>
        <v>-4.6071488008284089E-2</v>
      </c>
      <c r="AD4926">
        <f t="shared" si="686"/>
        <v>-4.6117088008284089E-2</v>
      </c>
      <c r="AE4926">
        <f>Sheet2!$B$17+Sheet2!$B$18*'Portfolio allocation'!K4926</f>
        <v>-3.6913556051731147E-2</v>
      </c>
      <c r="AF4926">
        <f t="shared" si="692"/>
        <v>-9.2035319565529419E-3</v>
      </c>
      <c r="AH4926" s="2">
        <v>39766</v>
      </c>
      <c r="AI4926">
        <v>3.7440000000000002</v>
      </c>
      <c r="AJ4926">
        <v>1.1399999999999999</v>
      </c>
      <c r="AK4926">
        <v>1.2678499999999999</v>
      </c>
      <c r="AR4926" s="3"/>
    </row>
    <row r="4927" spans="1:44" hidden="1" outlineLevel="1" x14ac:dyDescent="0.2">
      <c r="A4927" s="2">
        <v>39769</v>
      </c>
      <c r="B4927">
        <v>69.150000000000006</v>
      </c>
      <c r="E4927" s="2">
        <v>39769</v>
      </c>
      <c r="F4927">
        <v>850.75</v>
      </c>
      <c r="G4927">
        <f t="shared" si="687"/>
        <v>-2.5810440976078874E-2</v>
      </c>
      <c r="H4927" s="2">
        <v>39769</v>
      </c>
      <c r="I4927">
        <v>1363.14</v>
      </c>
      <c r="J4927">
        <f t="shared" si="688"/>
        <v>-2.5771869639794165E-2</v>
      </c>
      <c r="K4927">
        <f t="shared" si="684"/>
        <v>-2.5817469639794165E-2</v>
      </c>
      <c r="L4927">
        <v>9.9851169740451592E-3</v>
      </c>
      <c r="N4927" s="2">
        <v>39769</v>
      </c>
      <c r="O4927">
        <v>19.32</v>
      </c>
      <c r="Q4927" s="2">
        <v>39769</v>
      </c>
      <c r="R4927">
        <v>23542.19</v>
      </c>
      <c r="S4927" s="8">
        <f t="shared" si="689"/>
        <v>-3.688974599818684E-2</v>
      </c>
      <c r="T4927" s="9">
        <f t="shared" si="685"/>
        <v>-3.693534599818684E-2</v>
      </c>
      <c r="U4927" s="3">
        <f>Sheet1!$B$17+Sheet1!$B$18*'Portfolio allocation'!K4927</f>
        <v>-2.9130656588109261E-2</v>
      </c>
      <c r="V4927" s="13">
        <f t="shared" si="690"/>
        <v>-7.8046894100775796E-3</v>
      </c>
      <c r="W4927" s="13"/>
      <c r="X4927" s="2">
        <v>39769</v>
      </c>
      <c r="Y4927">
        <v>74.006100000000004</v>
      </c>
      <c r="AA4927" s="2">
        <v>39769</v>
      </c>
      <c r="AB4927">
        <v>995.15</v>
      </c>
      <c r="AC4927">
        <f t="shared" si="691"/>
        <v>-3.5473709716501101E-2</v>
      </c>
      <c r="AD4927">
        <f t="shared" si="686"/>
        <v>-3.5516909716501101E-2</v>
      </c>
      <c r="AE4927">
        <f>Sheet2!$B$17+Sheet2!$B$18*'Portfolio allocation'!K4927</f>
        <v>-2.2904165655562084E-2</v>
      </c>
      <c r="AF4927">
        <f t="shared" si="692"/>
        <v>-1.2612744060939016E-2</v>
      </c>
      <c r="AH4927" s="2">
        <v>39769</v>
      </c>
      <c r="AI4927">
        <v>3.6579999999999999</v>
      </c>
      <c r="AJ4927">
        <v>1.08</v>
      </c>
      <c r="AK4927">
        <v>1.2642</v>
      </c>
      <c r="AR4927" s="3"/>
    </row>
    <row r="4928" spans="1:44" hidden="1" outlineLevel="1" x14ac:dyDescent="0.2">
      <c r="A4928" s="2">
        <v>39770</v>
      </c>
      <c r="B4928">
        <v>67.64</v>
      </c>
      <c r="E4928" s="2">
        <v>39770</v>
      </c>
      <c r="F4928">
        <v>859.12</v>
      </c>
      <c r="G4928">
        <f t="shared" si="687"/>
        <v>9.8383779018513806E-3</v>
      </c>
      <c r="H4928" s="2">
        <v>39770</v>
      </c>
      <c r="I4928">
        <v>1376.81</v>
      </c>
      <c r="J4928">
        <f t="shared" si="688"/>
        <v>1.0028316974045159E-2</v>
      </c>
      <c r="K4928">
        <f t="shared" si="684"/>
        <v>9.9851169740451592E-3</v>
      </c>
      <c r="L4928">
        <v>-6.1088912791162145E-2</v>
      </c>
      <c r="N4928" s="2">
        <v>39770</v>
      </c>
      <c r="O4928">
        <v>19.62</v>
      </c>
      <c r="Q4928" s="2">
        <v>39770</v>
      </c>
      <c r="R4928">
        <v>24066.16</v>
      </c>
      <c r="S4928" s="8">
        <f t="shared" si="689"/>
        <v>2.2256637976331151E-2</v>
      </c>
      <c r="T4928" s="9">
        <f t="shared" si="685"/>
        <v>2.221343797633115E-2</v>
      </c>
      <c r="U4928" s="3">
        <f>Sheet1!$B$17+Sheet1!$B$18*'Portfolio allocation'!K4928</f>
        <v>1.1942978133495713E-2</v>
      </c>
      <c r="V4928" s="13">
        <f t="shared" si="690"/>
        <v>1.0270459842835438E-2</v>
      </c>
      <c r="W4928" s="13"/>
      <c r="X4928" s="2">
        <v>39770</v>
      </c>
      <c r="Y4928">
        <v>76.489500000000007</v>
      </c>
      <c r="AA4928" s="2">
        <v>39770</v>
      </c>
      <c r="AB4928">
        <v>1028.54</v>
      </c>
      <c r="AC4928">
        <f t="shared" si="691"/>
        <v>3.3552730744108805E-2</v>
      </c>
      <c r="AD4928">
        <f t="shared" si="686"/>
        <v>3.3510730744108805E-2</v>
      </c>
      <c r="AE4928">
        <f>Sheet2!$B$17+Sheet2!$B$18*'Portfolio allocation'!K4928</f>
        <v>8.9324077680588802E-3</v>
      </c>
      <c r="AF4928">
        <f t="shared" si="692"/>
        <v>2.4578322976049925E-2</v>
      </c>
      <c r="AH4928" s="2">
        <v>39770</v>
      </c>
      <c r="AI4928">
        <v>3.5350000000000001</v>
      </c>
      <c r="AJ4928">
        <v>1.05</v>
      </c>
      <c r="AK4928">
        <v>1.2645</v>
      </c>
      <c r="AR4928" s="3"/>
    </row>
    <row r="4929" spans="1:44" hidden="1" outlineLevel="1" x14ac:dyDescent="0.2">
      <c r="A4929" s="2">
        <v>39771</v>
      </c>
      <c r="B4929">
        <v>74.260000000000005</v>
      </c>
      <c r="E4929" s="2">
        <v>39771</v>
      </c>
      <c r="F4929">
        <v>806.58</v>
      </c>
      <c r="G4929">
        <f t="shared" si="687"/>
        <v>-6.1155601080175037E-2</v>
      </c>
      <c r="H4929" s="2">
        <v>39771</v>
      </c>
      <c r="I4929">
        <v>1292.76</v>
      </c>
      <c r="J4929">
        <f t="shared" si="688"/>
        <v>-6.1046912791162145E-2</v>
      </c>
      <c r="K4929">
        <f t="shared" si="684"/>
        <v>-6.1088912791162145E-2</v>
      </c>
      <c r="L4929">
        <v>-6.7120083455552537E-2</v>
      </c>
      <c r="N4929" s="2">
        <v>39771</v>
      </c>
      <c r="O4929">
        <v>18.29</v>
      </c>
      <c r="Q4929" s="2">
        <v>39771</v>
      </c>
      <c r="R4929">
        <v>22434.77</v>
      </c>
      <c r="S4929" s="8">
        <f t="shared" si="689"/>
        <v>-6.7787715198436294E-2</v>
      </c>
      <c r="T4929" s="9">
        <f t="shared" si="685"/>
        <v>-6.7829715198436294E-2</v>
      </c>
      <c r="U4929" s="3">
        <f>Sheet1!$B$17+Sheet1!$B$18*'Portfolio allocation'!K4929</f>
        <v>-6.9594950068601683E-2</v>
      </c>
      <c r="V4929" s="13">
        <f t="shared" si="690"/>
        <v>1.7652348701653886E-3</v>
      </c>
      <c r="W4929" s="13"/>
      <c r="X4929" s="2">
        <v>39771</v>
      </c>
      <c r="Y4929">
        <v>72.563800000000001</v>
      </c>
      <c r="AA4929" s="2">
        <v>39771</v>
      </c>
      <c r="AB4929">
        <v>975.75</v>
      </c>
      <c r="AC4929">
        <f t="shared" si="691"/>
        <v>-5.132517938048109E-2</v>
      </c>
      <c r="AD4929">
        <f t="shared" si="686"/>
        <v>-5.1363979380481088E-2</v>
      </c>
      <c r="AE4929">
        <f>Sheet2!$B$17+Sheet2!$B$18*'Portfolio allocation'!K4929</f>
        <v>-5.4268432761658242E-2</v>
      </c>
      <c r="AF4929">
        <f t="shared" si="692"/>
        <v>2.9044533811771536E-3</v>
      </c>
      <c r="AH4929" s="2">
        <v>39771</v>
      </c>
      <c r="AI4929">
        <v>3.33</v>
      </c>
      <c r="AJ4929">
        <v>0.97</v>
      </c>
      <c r="AK4929">
        <v>1.2654000000000001</v>
      </c>
      <c r="AR4929" s="3"/>
    </row>
    <row r="4930" spans="1:44" hidden="1" outlineLevel="1" x14ac:dyDescent="0.2">
      <c r="A4930" s="2">
        <v>39772</v>
      </c>
      <c r="B4930">
        <v>80.86</v>
      </c>
      <c r="E4930" s="2">
        <v>39772</v>
      </c>
      <c r="F4930">
        <v>752.44</v>
      </c>
      <c r="G4930">
        <f t="shared" si="687"/>
        <v>-6.7122914032086034E-2</v>
      </c>
      <c r="H4930" s="2">
        <v>39772</v>
      </c>
      <c r="I4930">
        <v>1206.04</v>
      </c>
      <c r="J4930">
        <f t="shared" si="688"/>
        <v>-6.7081283455552532E-2</v>
      </c>
      <c r="K4930">
        <f t="shared" si="684"/>
        <v>-6.7120083455552537E-2</v>
      </c>
      <c r="L4930">
        <v>6.3437389977115122E-2</v>
      </c>
      <c r="N4930" s="2">
        <v>39772</v>
      </c>
      <c r="O4930">
        <v>17.53</v>
      </c>
      <c r="Q4930" s="2">
        <v>39772</v>
      </c>
      <c r="R4930">
        <v>21502.55</v>
      </c>
      <c r="S4930" s="8">
        <f t="shared" si="689"/>
        <v>-4.1552465213594791E-2</v>
      </c>
      <c r="T4930" s="9">
        <f t="shared" si="685"/>
        <v>-4.159126521359479E-2</v>
      </c>
      <c r="U4930" s="3">
        <f>Sheet1!$B$17+Sheet1!$B$18*'Portfolio allocation'!K4930</f>
        <v>-7.6514061904981542E-2</v>
      </c>
      <c r="V4930" s="13">
        <f t="shared" si="690"/>
        <v>3.4922796691386752E-2</v>
      </c>
      <c r="W4930" s="13"/>
      <c r="X4930" s="2">
        <v>39772</v>
      </c>
      <c r="Y4930">
        <v>68.523499999999999</v>
      </c>
      <c r="AA4930" s="2">
        <v>39772</v>
      </c>
      <c r="AB4930">
        <v>921.42</v>
      </c>
      <c r="AC4930">
        <f t="shared" si="691"/>
        <v>-5.5680245964642605E-2</v>
      </c>
      <c r="AD4930">
        <f t="shared" si="686"/>
        <v>-5.5715045964642607E-2</v>
      </c>
      <c r="AE4930">
        <f>Sheet2!$B$17+Sheet2!$B$18*'Portfolio allocation'!K4930</f>
        <v>-5.9631503585514091E-2</v>
      </c>
      <c r="AF4930">
        <f t="shared" si="692"/>
        <v>3.9164576208714844E-3</v>
      </c>
      <c r="AH4930" s="2">
        <v>39772</v>
      </c>
      <c r="AI4930">
        <v>3.0150000000000001</v>
      </c>
      <c r="AJ4930">
        <v>0.87</v>
      </c>
      <c r="AK4930">
        <v>1.2523500000000001</v>
      </c>
      <c r="AR4930" s="3"/>
    </row>
    <row r="4931" spans="1:44" hidden="1" outlineLevel="1" x14ac:dyDescent="0.2">
      <c r="A4931" s="2">
        <v>39773</v>
      </c>
      <c r="B4931">
        <v>72.67</v>
      </c>
      <c r="E4931" s="2">
        <v>39773</v>
      </c>
      <c r="F4931">
        <v>800.03</v>
      </c>
      <c r="G4931">
        <f t="shared" si="687"/>
        <v>6.3247567912391611E-2</v>
      </c>
      <c r="H4931" s="2">
        <v>39773</v>
      </c>
      <c r="I4931">
        <v>1282.5899999999999</v>
      </c>
      <c r="J4931">
        <f t="shared" si="688"/>
        <v>6.3472189977115123E-2</v>
      </c>
      <c r="K4931">
        <f t="shared" si="684"/>
        <v>6.3437389977115122E-2</v>
      </c>
      <c r="L4931">
        <v>6.471079457348046E-2</v>
      </c>
      <c r="N4931" s="2">
        <v>39773</v>
      </c>
      <c r="O4931">
        <v>19.68</v>
      </c>
      <c r="Q4931" s="2">
        <v>39773</v>
      </c>
      <c r="R4931">
        <v>24139.759999999998</v>
      </c>
      <c r="S4931" s="8">
        <f t="shared" si="689"/>
        <v>0.12264638380099102</v>
      </c>
      <c r="T4931" s="9">
        <f t="shared" si="685"/>
        <v>0.12261158380099102</v>
      </c>
      <c r="U4931" s="3">
        <f>Sheet1!$B$17+Sheet1!$B$18*'Portfolio allocation'!K4931</f>
        <v>7.3264780383363051E-2</v>
      </c>
      <c r="V4931" s="13">
        <f t="shared" si="690"/>
        <v>4.9346803417627969E-2</v>
      </c>
      <c r="W4931" s="13"/>
      <c r="X4931" s="2">
        <v>39773</v>
      </c>
      <c r="Y4931">
        <v>71.5227</v>
      </c>
      <c r="AA4931" s="2">
        <v>39773</v>
      </c>
      <c r="AB4931">
        <v>961.75</v>
      </c>
      <c r="AC4931">
        <f t="shared" si="691"/>
        <v>4.3769399405265919E-2</v>
      </c>
      <c r="AD4931">
        <f t="shared" si="686"/>
        <v>4.3736199405265921E-2</v>
      </c>
      <c r="AE4931">
        <f>Sheet2!$B$17+Sheet2!$B$18*'Portfolio allocation'!K4931</f>
        <v>5.6463532613208224E-2</v>
      </c>
      <c r="AF4931">
        <f t="shared" si="692"/>
        <v>-1.2727333207942303E-2</v>
      </c>
      <c r="AH4931" s="2">
        <v>39773</v>
      </c>
      <c r="AI4931">
        <v>3.21</v>
      </c>
      <c r="AJ4931">
        <v>0.83</v>
      </c>
      <c r="AK4931">
        <v>1.25095</v>
      </c>
      <c r="AR4931" s="3"/>
    </row>
    <row r="4932" spans="1:44" hidden="1" outlineLevel="1" x14ac:dyDescent="0.2">
      <c r="A4932" s="2">
        <v>39776</v>
      </c>
      <c r="B4932">
        <v>64.7</v>
      </c>
      <c r="E4932" s="2">
        <v>39776</v>
      </c>
      <c r="F4932">
        <v>851.81</v>
      </c>
      <c r="G4932">
        <f t="shared" si="687"/>
        <v>6.4722572903516129E-2</v>
      </c>
      <c r="H4932" s="2">
        <v>39776</v>
      </c>
      <c r="I4932">
        <v>1365.63</v>
      </c>
      <c r="J4932">
        <f t="shared" si="688"/>
        <v>6.4743994573480457E-2</v>
      </c>
      <c r="K4932">
        <f t="shared" ref="K4932:K4995" si="693">J4932-(AJ4931/25000)</f>
        <v>6.471079457348046E-2</v>
      </c>
      <c r="L4932">
        <v>6.669526928963148E-3</v>
      </c>
      <c r="N4932" s="2">
        <v>39776</v>
      </c>
      <c r="O4932">
        <v>20.69</v>
      </c>
      <c r="Q4932" s="2">
        <v>39776</v>
      </c>
      <c r="R4932">
        <v>25378.63</v>
      </c>
      <c r="S4932" s="8">
        <f t="shared" si="689"/>
        <v>5.1320725641017306E-2</v>
      </c>
      <c r="T4932" s="9">
        <f t="shared" ref="T4932:T4995" si="694">S4932-(AJ4931/100/250)</f>
        <v>5.1287525641017309E-2</v>
      </c>
      <c r="U4932" s="3">
        <f>Sheet1!$B$17+Sheet1!$B$18*'Portfolio allocation'!K4932</f>
        <v>7.4725662408677535E-2</v>
      </c>
      <c r="V4932" s="13">
        <f t="shared" si="690"/>
        <v>-2.3438136767660225E-2</v>
      </c>
      <c r="W4932" s="13"/>
      <c r="X4932" s="2">
        <v>39776</v>
      </c>
      <c r="Y4932">
        <v>76.308099999999996</v>
      </c>
      <c r="AA4932" s="2">
        <v>39776</v>
      </c>
      <c r="AB4932">
        <v>1026.0999999999999</v>
      </c>
      <c r="AC4932">
        <f t="shared" si="691"/>
        <v>6.6909279958409007E-2</v>
      </c>
      <c r="AD4932">
        <f t="shared" ref="AD4932:AD4995" si="695">AC4932-AJ4932/25000</f>
        <v>6.6871279958409011E-2</v>
      </c>
      <c r="AE4932">
        <f>Sheet2!$B$17+Sheet2!$B$18*'Portfolio allocation'!K4932</f>
        <v>5.7595876467785773E-2</v>
      </c>
      <c r="AF4932">
        <f t="shared" si="692"/>
        <v>9.275403490623238E-3</v>
      </c>
      <c r="AH4932" s="2">
        <v>39776</v>
      </c>
      <c r="AI4932">
        <v>3.3290000000000002</v>
      </c>
      <c r="AJ4932">
        <v>0.95</v>
      </c>
      <c r="AK4932">
        <v>1.2828999999999999</v>
      </c>
      <c r="AR4932" s="3"/>
    </row>
    <row r="4933" spans="1:44" hidden="1" outlineLevel="1" x14ac:dyDescent="0.2">
      <c r="A4933" s="2">
        <v>39777</v>
      </c>
      <c r="B4933">
        <v>60.9</v>
      </c>
      <c r="E4933" s="2">
        <v>39777</v>
      </c>
      <c r="F4933">
        <v>857.39</v>
      </c>
      <c r="G4933">
        <f t="shared" ref="G4933:G4996" si="696">(F4933/F4932)-1</f>
        <v>6.5507566241298498E-3</v>
      </c>
      <c r="H4933" s="2">
        <v>39777</v>
      </c>
      <c r="I4933">
        <v>1374.79</v>
      </c>
      <c r="J4933">
        <f t="shared" ref="J4933:J4996" si="697">(I4933/I4932)-1</f>
        <v>6.7075269289631478E-3</v>
      </c>
      <c r="K4933">
        <f t="shared" si="693"/>
        <v>6.669526928963148E-3</v>
      </c>
      <c r="L4933">
        <v>3.5683819332407142E-2</v>
      </c>
      <c r="N4933" s="2">
        <v>39777</v>
      </c>
      <c r="O4933">
        <v>19.989999999999998</v>
      </c>
      <c r="Q4933" s="2">
        <v>39777</v>
      </c>
      <c r="R4933">
        <v>24520.01</v>
      </c>
      <c r="S4933" s="8">
        <f t="shared" ref="S4933:S4996" si="698">R4933/R4932-1</f>
        <v>-3.3832401512611354E-2</v>
      </c>
      <c r="T4933" s="9">
        <f t="shared" si="694"/>
        <v>-3.3870401512611358E-2</v>
      </c>
      <c r="U4933" s="3">
        <f>Sheet1!$B$17+Sheet1!$B$18*'Portfolio allocation'!K4933</f>
        <v>8.1392492055515162E-3</v>
      </c>
      <c r="V4933" s="13">
        <f t="shared" ref="V4933:V4996" si="699">T4933-U4933</f>
        <v>-4.2009650718162872E-2</v>
      </c>
      <c r="W4933" s="13"/>
      <c r="X4933" s="2">
        <v>39777</v>
      </c>
      <c r="Y4933">
        <v>77.034000000000006</v>
      </c>
      <c r="AA4933" s="2">
        <v>39777</v>
      </c>
      <c r="AB4933">
        <v>1035.8599999999999</v>
      </c>
      <c r="AC4933">
        <f t="shared" ref="AC4933:AC4996" si="700">AB4933/AB4932-1</f>
        <v>9.5117434947860069E-3</v>
      </c>
      <c r="AD4933">
        <f t="shared" si="695"/>
        <v>9.4737434947860071E-3</v>
      </c>
      <c r="AE4933">
        <f>Sheet2!$B$17+Sheet2!$B$18*'Portfolio allocation'!K4933</f>
        <v>5.9841005116195471E-3</v>
      </c>
      <c r="AF4933">
        <f t="shared" ref="AF4933:AF4996" si="701">AD4933-AE4933</f>
        <v>3.48964298316646E-3</v>
      </c>
      <c r="AH4933" s="2">
        <v>39777</v>
      </c>
      <c r="AI4933">
        <v>3.113</v>
      </c>
      <c r="AJ4933">
        <v>0.95</v>
      </c>
      <c r="AK4933">
        <v>1.2988</v>
      </c>
      <c r="AR4933" s="3"/>
    </row>
    <row r="4934" spans="1:44" hidden="1" outlineLevel="1" x14ac:dyDescent="0.2">
      <c r="A4934" s="2">
        <v>39778</v>
      </c>
      <c r="B4934">
        <v>54.92</v>
      </c>
      <c r="E4934" s="2">
        <v>39778</v>
      </c>
      <c r="F4934">
        <v>887.68</v>
      </c>
      <c r="G4934">
        <f t="shared" si="696"/>
        <v>3.5328147050933678E-2</v>
      </c>
      <c r="H4934" s="2">
        <v>39778</v>
      </c>
      <c r="I4934">
        <v>1423.9</v>
      </c>
      <c r="J4934">
        <f t="shared" si="697"/>
        <v>3.5721819332407145E-2</v>
      </c>
      <c r="K4934">
        <f t="shared" si="693"/>
        <v>3.5683819332407142E-2</v>
      </c>
      <c r="L4934">
        <v>-3.7200000000000003E-5</v>
      </c>
      <c r="N4934" s="2">
        <v>39778</v>
      </c>
      <c r="O4934">
        <v>20.49</v>
      </c>
      <c r="Q4934" s="2">
        <v>39778</v>
      </c>
      <c r="R4934">
        <v>25133.32</v>
      </c>
      <c r="S4934" s="8">
        <f t="shared" si="698"/>
        <v>2.5012632539709534E-2</v>
      </c>
      <c r="T4934" s="9">
        <f t="shared" si="694"/>
        <v>2.4974632539709534E-2</v>
      </c>
      <c r="U4934" s="3">
        <f>Sheet1!$B$17+Sheet1!$B$18*'Portfolio allocation'!K4934</f>
        <v>4.1425180770737424E-2</v>
      </c>
      <c r="V4934" s="13">
        <f t="shared" si="699"/>
        <v>-1.645054823102789E-2</v>
      </c>
      <c r="W4934" s="13"/>
      <c r="X4934" s="2">
        <v>39778</v>
      </c>
      <c r="Y4934">
        <v>78.008300000000006</v>
      </c>
      <c r="AA4934" s="2">
        <v>39778</v>
      </c>
      <c r="AB4934">
        <v>1048.96</v>
      </c>
      <c r="AC4934">
        <f t="shared" si="700"/>
        <v>1.2646496630819071E-2</v>
      </c>
      <c r="AD4934">
        <f t="shared" si="695"/>
        <v>1.2609296630819071E-2</v>
      </c>
      <c r="AE4934">
        <f>Sheet2!$B$17+Sheet2!$B$18*'Portfolio allocation'!K4934</f>
        <v>3.1784349538308436E-2</v>
      </c>
      <c r="AF4934">
        <f t="shared" si="701"/>
        <v>-1.9175052907489366E-2</v>
      </c>
      <c r="AH4934" s="2">
        <v>39778</v>
      </c>
      <c r="AI4934">
        <v>2.9929999999999999</v>
      </c>
      <c r="AJ4934">
        <v>0.93</v>
      </c>
      <c r="AK4934">
        <v>1.28925</v>
      </c>
      <c r="AR4934" s="3"/>
    </row>
    <row r="4935" spans="1:44" hidden="1" outlineLevel="1" x14ac:dyDescent="0.2">
      <c r="A4935" s="2">
        <v>39779</v>
      </c>
      <c r="B4935">
        <v>54.92</v>
      </c>
      <c r="E4935" s="2">
        <v>39779</v>
      </c>
      <c r="F4935">
        <v>887.68</v>
      </c>
      <c r="G4935">
        <f t="shared" si="696"/>
        <v>0</v>
      </c>
      <c r="H4935" s="2">
        <v>39779</v>
      </c>
      <c r="I4935">
        <v>1423.9</v>
      </c>
      <c r="J4935">
        <f t="shared" si="697"/>
        <v>0</v>
      </c>
      <c r="K4935">
        <f t="shared" si="693"/>
        <v>-3.7200000000000003E-5</v>
      </c>
      <c r="L4935">
        <v>9.6404459020997414E-3</v>
      </c>
      <c r="N4935" s="2">
        <v>39779</v>
      </c>
      <c r="O4935">
        <v>20.49</v>
      </c>
      <c r="Q4935" s="2">
        <v>39779</v>
      </c>
      <c r="R4935">
        <v>25133.32</v>
      </c>
      <c r="S4935" s="8">
        <f t="shared" si="698"/>
        <v>0</v>
      </c>
      <c r="T4935" s="9">
        <f t="shared" si="694"/>
        <v>-3.7200000000000003E-5</v>
      </c>
      <c r="U4935" s="3">
        <f>Sheet1!$B$17+Sheet1!$B$18*'Portfolio allocation'!K4935</f>
        <v>4.4512210158125935E-4</v>
      </c>
      <c r="V4935" s="13">
        <f t="shared" si="699"/>
        <v>-4.8232210158125934E-4</v>
      </c>
      <c r="W4935" s="13"/>
      <c r="X4935" s="2">
        <v>39779</v>
      </c>
      <c r="Y4935">
        <v>78.008300000000006</v>
      </c>
      <c r="AA4935" s="2">
        <v>39779</v>
      </c>
      <c r="AB4935">
        <v>1048.96</v>
      </c>
      <c r="AC4935">
        <f t="shared" si="700"/>
        <v>0</v>
      </c>
      <c r="AD4935">
        <f t="shared" si="695"/>
        <v>-3.7200000000000003E-5</v>
      </c>
      <c r="AE4935">
        <f>Sheet2!$B$17+Sheet2!$B$18*'Portfolio allocation'!K4935</f>
        <v>2.0307822306525627E-5</v>
      </c>
      <c r="AF4935">
        <f t="shared" si="701"/>
        <v>-5.750782230652563E-5</v>
      </c>
      <c r="AH4935" s="2">
        <v>39779</v>
      </c>
      <c r="AI4935">
        <v>2.9929999999999999</v>
      </c>
      <c r="AJ4935">
        <v>0.93</v>
      </c>
      <c r="AK4935">
        <v>1.28755</v>
      </c>
      <c r="AR4935" s="3"/>
    </row>
    <row r="4936" spans="1:44" hidden="1" outlineLevel="1" x14ac:dyDescent="0.2">
      <c r="A4936" s="2">
        <v>39780</v>
      </c>
      <c r="B4936">
        <v>55.28</v>
      </c>
      <c r="E4936" s="2">
        <v>39780</v>
      </c>
      <c r="F4936">
        <v>896.24</v>
      </c>
      <c r="G4936">
        <f t="shared" si="696"/>
        <v>9.643114635904837E-3</v>
      </c>
      <c r="H4936" s="2">
        <v>39780</v>
      </c>
      <c r="I4936">
        <v>1437.68</v>
      </c>
      <c r="J4936">
        <f t="shared" si="697"/>
        <v>9.6776459020997407E-3</v>
      </c>
      <c r="K4936">
        <f t="shared" si="693"/>
        <v>9.6404459020997414E-3</v>
      </c>
      <c r="L4936">
        <v>-8.9270043737132057E-2</v>
      </c>
      <c r="N4936" s="2">
        <v>39780</v>
      </c>
      <c r="O4936">
        <v>20.22</v>
      </c>
      <c r="Q4936" s="2">
        <v>39780</v>
      </c>
      <c r="R4936">
        <v>24802.13</v>
      </c>
      <c r="S4936" s="8">
        <f t="shared" si="698"/>
        <v>-1.3177327945532058E-2</v>
      </c>
      <c r="T4936" s="9">
        <f t="shared" si="694"/>
        <v>-1.3214527945532057E-2</v>
      </c>
      <c r="U4936" s="3">
        <f>Sheet1!$B$17+Sheet1!$B$18*'Portfolio allocation'!K4936</f>
        <v>1.1547562744633338E-2</v>
      </c>
      <c r="V4936" s="13">
        <f t="shared" si="699"/>
        <v>-2.4762090690165398E-2</v>
      </c>
      <c r="W4936" s="13"/>
      <c r="X4936" s="2">
        <v>39780</v>
      </c>
      <c r="Y4936">
        <v>77.941400000000002</v>
      </c>
      <c r="AA4936" s="2">
        <v>39780</v>
      </c>
      <c r="AB4936">
        <v>1048.06</v>
      </c>
      <c r="AC4936">
        <f t="shared" si="700"/>
        <v>-8.5799267846253802E-4</v>
      </c>
      <c r="AD4936">
        <f t="shared" si="695"/>
        <v>-8.9399267846253802E-4</v>
      </c>
      <c r="AE4936">
        <f>Sheet2!$B$17+Sheet2!$B$18*'Portfolio allocation'!K4936</f>
        <v>8.6259174575306786E-3</v>
      </c>
      <c r="AF4936">
        <f t="shared" si="701"/>
        <v>-9.5199101359932162E-3</v>
      </c>
      <c r="AH4936" s="2">
        <v>39780</v>
      </c>
      <c r="AI4936">
        <v>2.9239999999999999</v>
      </c>
      <c r="AJ4936">
        <v>0.9</v>
      </c>
      <c r="AK4936">
        <v>1.2688999999999999</v>
      </c>
      <c r="AR4936" s="3"/>
    </row>
    <row r="4937" spans="1:44" hidden="1" outlineLevel="1" x14ac:dyDescent="0.2">
      <c r="A4937" s="2">
        <v>39783</v>
      </c>
      <c r="B4937">
        <v>68.510000000000005</v>
      </c>
      <c r="E4937" s="2">
        <v>39783</v>
      </c>
      <c r="F4937">
        <v>816.21</v>
      </c>
      <c r="G4937">
        <f t="shared" si="696"/>
        <v>-8.9295278050522175E-2</v>
      </c>
      <c r="H4937" s="2">
        <v>39783</v>
      </c>
      <c r="I4937">
        <v>1309.3900000000001</v>
      </c>
      <c r="J4937">
        <f t="shared" si="697"/>
        <v>-8.9234043737132063E-2</v>
      </c>
      <c r="K4937">
        <f t="shared" si="693"/>
        <v>-8.9270043737132057E-2</v>
      </c>
      <c r="L4937">
        <v>3.99862346313931E-2</v>
      </c>
      <c r="N4937" s="2">
        <v>39783</v>
      </c>
      <c r="O4937">
        <v>18.61</v>
      </c>
      <c r="Q4937" s="2">
        <v>39783</v>
      </c>
      <c r="R4937">
        <v>22827.27</v>
      </c>
      <c r="S4937" s="8">
        <f t="shared" si="698"/>
        <v>-7.96246128860707E-2</v>
      </c>
      <c r="T4937" s="9">
        <f t="shared" si="694"/>
        <v>-7.9660612886070695E-2</v>
      </c>
      <c r="U4937" s="3">
        <f>Sheet1!$B$17+Sheet1!$B$18*'Portfolio allocation'!K4937</f>
        <v>-0.10192505769465403</v>
      </c>
      <c r="V4937" s="13">
        <f t="shared" si="699"/>
        <v>2.2264444808583334E-2</v>
      </c>
      <c r="W4937" s="13"/>
      <c r="X4937" s="2">
        <v>39783</v>
      </c>
      <c r="Y4937">
        <v>73.452100000000002</v>
      </c>
      <c r="AA4937" s="2">
        <v>39783</v>
      </c>
      <c r="AB4937">
        <v>987.7</v>
      </c>
      <c r="AC4937">
        <f t="shared" si="700"/>
        <v>-5.7592122588401296E-2</v>
      </c>
      <c r="AD4937">
        <f t="shared" si="695"/>
        <v>-5.7624522588401297E-2</v>
      </c>
      <c r="AE4937">
        <f>Sheet2!$B$17+Sheet2!$B$18*'Portfolio allocation'!K4937</f>
        <v>-7.9327813364489977E-2</v>
      </c>
      <c r="AF4937">
        <f t="shared" si="701"/>
        <v>2.170329077608868E-2</v>
      </c>
      <c r="AH4937" s="2">
        <v>39783</v>
      </c>
      <c r="AI4937">
        <v>2.734</v>
      </c>
      <c r="AJ4937">
        <v>0.81</v>
      </c>
      <c r="AK4937">
        <v>1.2595499999999999</v>
      </c>
      <c r="AR4937" s="3"/>
    </row>
    <row r="4938" spans="1:44" hidden="1" outlineLevel="1" x14ac:dyDescent="0.2">
      <c r="A4938" s="2">
        <v>39784</v>
      </c>
      <c r="B4938">
        <v>62.98</v>
      </c>
      <c r="E4938" s="2">
        <v>39784</v>
      </c>
      <c r="F4938">
        <v>848.81</v>
      </c>
      <c r="G4938">
        <f t="shared" si="696"/>
        <v>3.9940701535144063E-2</v>
      </c>
      <c r="H4938" s="2">
        <v>39784</v>
      </c>
      <c r="I4938">
        <v>1361.79</v>
      </c>
      <c r="J4938">
        <f t="shared" si="697"/>
        <v>4.0018634631393102E-2</v>
      </c>
      <c r="K4938">
        <f t="shared" si="693"/>
        <v>3.99862346313931E-2</v>
      </c>
      <c r="L4938">
        <v>2.6353591132259876E-2</v>
      </c>
      <c r="N4938" s="2">
        <v>39784</v>
      </c>
      <c r="O4938">
        <v>19.149999999999999</v>
      </c>
      <c r="Q4938" s="2">
        <v>39784</v>
      </c>
      <c r="R4938">
        <v>23489.66</v>
      </c>
      <c r="S4938" s="8">
        <f t="shared" si="698"/>
        <v>2.9017486541316639E-2</v>
      </c>
      <c r="T4938" s="9">
        <f t="shared" si="694"/>
        <v>2.8985086541316641E-2</v>
      </c>
      <c r="U4938" s="3">
        <f>Sheet1!$B$17+Sheet1!$B$18*'Portfolio allocation'!K4938</f>
        <v>4.6361020639438012E-2</v>
      </c>
      <c r="V4938" s="13">
        <f t="shared" si="699"/>
        <v>-1.7375934098121371E-2</v>
      </c>
      <c r="W4938" s="13"/>
      <c r="X4938" s="2">
        <v>39784</v>
      </c>
      <c r="Y4938">
        <v>76.260300000000001</v>
      </c>
      <c r="AA4938" s="2">
        <v>39784</v>
      </c>
      <c r="AB4938">
        <v>1025.46</v>
      </c>
      <c r="AC4938">
        <f t="shared" si="700"/>
        <v>3.8230231851776875E-2</v>
      </c>
      <c r="AD4938">
        <f t="shared" si="695"/>
        <v>3.8199431851776877E-2</v>
      </c>
      <c r="AE4938">
        <f>Sheet2!$B$17+Sheet2!$B$18*'Portfolio allocation'!K4938</f>
        <v>3.561016698670838E-2</v>
      </c>
      <c r="AF4938">
        <f t="shared" si="701"/>
        <v>2.5892648650684968E-3</v>
      </c>
      <c r="AH4938" s="2">
        <v>39784</v>
      </c>
      <c r="AI4938">
        <v>2.681</v>
      </c>
      <c r="AJ4938">
        <v>0.77</v>
      </c>
      <c r="AK4938">
        <v>1.2716499999999999</v>
      </c>
      <c r="AR4938" s="3"/>
    </row>
    <row r="4939" spans="1:44" hidden="1" outlineLevel="1" x14ac:dyDescent="0.2">
      <c r="A4939" s="2">
        <v>39785</v>
      </c>
      <c r="B4939">
        <v>60.72</v>
      </c>
      <c r="E4939" s="2">
        <v>39785</v>
      </c>
      <c r="F4939">
        <v>870.74</v>
      </c>
      <c r="G4939">
        <f t="shared" si="696"/>
        <v>2.583617063889454E-2</v>
      </c>
      <c r="H4939" s="2">
        <v>39785</v>
      </c>
      <c r="I4939">
        <v>1397.72</v>
      </c>
      <c r="J4939">
        <f t="shared" si="697"/>
        <v>2.6384391132259877E-2</v>
      </c>
      <c r="K4939">
        <f t="shared" si="693"/>
        <v>2.6353591132259876E-2</v>
      </c>
      <c r="L4939">
        <v>-2.9297095383910982E-2</v>
      </c>
      <c r="N4939" s="2">
        <v>39785</v>
      </c>
      <c r="O4939">
        <v>19.87</v>
      </c>
      <c r="Q4939" s="2">
        <v>39785</v>
      </c>
      <c r="R4939">
        <v>24372.82</v>
      </c>
      <c r="S4939" s="8">
        <f t="shared" si="698"/>
        <v>3.7597819636384644E-2</v>
      </c>
      <c r="T4939" s="9">
        <f t="shared" si="694"/>
        <v>3.7567019636384646E-2</v>
      </c>
      <c r="U4939" s="3">
        <f>Sheet1!$B$17+Sheet1!$B$18*'Portfolio allocation'!K4939</f>
        <v>3.0721306520100671E-2</v>
      </c>
      <c r="V4939" s="13">
        <f t="shared" si="699"/>
        <v>6.8457131162839753E-3</v>
      </c>
      <c r="W4939" s="13"/>
      <c r="X4939" s="2">
        <v>39785</v>
      </c>
      <c r="Y4939">
        <v>77.053100000000001</v>
      </c>
      <c r="AA4939" s="2">
        <v>39785</v>
      </c>
      <c r="AB4939">
        <v>1036.1199999999999</v>
      </c>
      <c r="AC4939">
        <f t="shared" si="700"/>
        <v>1.0395334776587939E-2</v>
      </c>
      <c r="AD4939">
        <f t="shared" si="695"/>
        <v>1.0367334776587939E-2</v>
      </c>
      <c r="AE4939">
        <f>Sheet2!$B$17+Sheet2!$B$18*'Portfolio allocation'!K4939</f>
        <v>2.348767258708763E-2</v>
      </c>
      <c r="AF4939">
        <f t="shared" si="701"/>
        <v>-1.3120337810499691E-2</v>
      </c>
      <c r="AH4939" s="2">
        <v>39785</v>
      </c>
      <c r="AI4939">
        <v>2.66</v>
      </c>
      <c r="AJ4939">
        <v>0.7</v>
      </c>
      <c r="AK4939">
        <v>1.26905</v>
      </c>
      <c r="AR4939" s="3"/>
    </row>
    <row r="4940" spans="1:44" hidden="1" outlineLevel="1" x14ac:dyDescent="0.2">
      <c r="A4940" s="2">
        <v>39786</v>
      </c>
      <c r="B4940">
        <v>63.64</v>
      </c>
      <c r="E4940" s="2">
        <v>39786</v>
      </c>
      <c r="F4940">
        <v>845.22</v>
      </c>
      <c r="G4940">
        <f t="shared" si="696"/>
        <v>-2.93084043457289E-2</v>
      </c>
      <c r="H4940" s="2">
        <v>39786</v>
      </c>
      <c r="I4940">
        <v>1356.81</v>
      </c>
      <c r="J4940">
        <f t="shared" si="697"/>
        <v>-2.9269095383910981E-2</v>
      </c>
      <c r="K4940">
        <f t="shared" si="693"/>
        <v>-2.9297095383910982E-2</v>
      </c>
      <c r="L4940">
        <v>3.6495083199563662E-2</v>
      </c>
      <c r="N4940" s="2">
        <v>39786</v>
      </c>
      <c r="O4940">
        <v>19.11</v>
      </c>
      <c r="Q4940" s="2">
        <v>39786</v>
      </c>
      <c r="R4940">
        <v>23440.58</v>
      </c>
      <c r="S4940" s="8">
        <f t="shared" si="698"/>
        <v>-3.8249164438091232E-2</v>
      </c>
      <c r="T4940" s="9">
        <f t="shared" si="694"/>
        <v>-3.8277164438091232E-2</v>
      </c>
      <c r="U4940" s="3">
        <f>Sheet1!$B$17+Sheet1!$B$18*'Portfolio allocation'!K4940</f>
        <v>-3.3122571427203637E-2</v>
      </c>
      <c r="V4940" s="13">
        <f t="shared" si="699"/>
        <v>-5.1545930108875954E-3</v>
      </c>
      <c r="W4940" s="13"/>
      <c r="X4940" s="2">
        <v>39786</v>
      </c>
      <c r="Y4940">
        <v>73.9679</v>
      </c>
      <c r="AA4940" s="2">
        <v>39786</v>
      </c>
      <c r="AB4940">
        <v>994.63</v>
      </c>
      <c r="AC4940">
        <f t="shared" si="700"/>
        <v>-4.0043624290622581E-2</v>
      </c>
      <c r="AD4940">
        <f t="shared" si="695"/>
        <v>-4.0068024290622582E-2</v>
      </c>
      <c r="AE4940">
        <f>Sheet2!$B$17+Sheet2!$B$18*'Portfolio allocation'!K4940</f>
        <v>-2.5998337640512344E-2</v>
      </c>
      <c r="AF4940">
        <f t="shared" si="701"/>
        <v>-1.4069686650110238E-2</v>
      </c>
      <c r="AH4940" s="2">
        <v>39786</v>
      </c>
      <c r="AI4940">
        <v>2.5579999999999998</v>
      </c>
      <c r="AJ4940">
        <v>0.61</v>
      </c>
      <c r="AK4940">
        <v>1.2738</v>
      </c>
      <c r="AR4940" s="3"/>
    </row>
    <row r="4941" spans="1:44" hidden="1" outlineLevel="1" x14ac:dyDescent="0.2">
      <c r="A4941" s="2">
        <v>39787</v>
      </c>
      <c r="B4941">
        <v>59.93</v>
      </c>
      <c r="E4941" s="2">
        <v>39787</v>
      </c>
      <c r="F4941">
        <v>876.07</v>
      </c>
      <c r="G4941">
        <f t="shared" si="696"/>
        <v>3.649937294432215E-2</v>
      </c>
      <c r="H4941" s="2">
        <v>39787</v>
      </c>
      <c r="I4941">
        <v>1406.36</v>
      </c>
      <c r="J4941">
        <f t="shared" si="697"/>
        <v>3.6519483199563663E-2</v>
      </c>
      <c r="K4941">
        <f t="shared" si="693"/>
        <v>3.6495083199563662E-2</v>
      </c>
      <c r="L4941">
        <v>3.8546049819391873E-2</v>
      </c>
      <c r="N4941" s="2">
        <v>39787</v>
      </c>
      <c r="O4941">
        <v>19.87</v>
      </c>
      <c r="Q4941" s="2">
        <v>39787</v>
      </c>
      <c r="R4941">
        <v>24372.82</v>
      </c>
      <c r="S4941" s="8">
        <f t="shared" si="698"/>
        <v>3.9770346979468796E-2</v>
      </c>
      <c r="T4941" s="9">
        <f t="shared" si="694"/>
        <v>3.9745946979468795E-2</v>
      </c>
      <c r="U4941" s="3">
        <f>Sheet1!$B$17+Sheet1!$B$18*'Portfolio allocation'!K4941</f>
        <v>4.2355883239299938E-2</v>
      </c>
      <c r="V4941" s="13">
        <f t="shared" si="699"/>
        <v>-2.6099362598311429E-3</v>
      </c>
      <c r="W4941" s="13"/>
      <c r="X4941" s="2">
        <v>39787</v>
      </c>
      <c r="Y4941">
        <v>76.976699999999994</v>
      </c>
      <c r="AA4941" s="2">
        <v>39787</v>
      </c>
      <c r="AB4941">
        <v>1035.0899999999999</v>
      </c>
      <c r="AC4941">
        <f t="shared" si="700"/>
        <v>4.0678443240199869E-2</v>
      </c>
      <c r="AD4941">
        <f t="shared" si="695"/>
        <v>4.0656843240199872E-2</v>
      </c>
      <c r="AE4941">
        <f>Sheet2!$B$17+Sheet2!$B$18*'Portfolio allocation'!K4941</f>
        <v>3.2505746066197168E-2</v>
      </c>
      <c r="AF4941">
        <f t="shared" si="701"/>
        <v>8.1510971740027041E-3</v>
      </c>
      <c r="AH4941" s="2">
        <v>39787</v>
      </c>
      <c r="AI4941">
        <v>2.7069999999999999</v>
      </c>
      <c r="AJ4941">
        <v>0.54</v>
      </c>
      <c r="AK4941">
        <v>1.2677</v>
      </c>
      <c r="AR4941" s="3"/>
    </row>
    <row r="4942" spans="1:44" hidden="1" outlineLevel="1" x14ac:dyDescent="0.2">
      <c r="A4942" s="2">
        <v>39790</v>
      </c>
      <c r="B4942">
        <v>58.49</v>
      </c>
      <c r="E4942" s="2">
        <v>39790</v>
      </c>
      <c r="F4942">
        <v>909.7</v>
      </c>
      <c r="G4942">
        <f t="shared" si="696"/>
        <v>3.8387343477119362E-2</v>
      </c>
      <c r="H4942" s="2">
        <v>39790</v>
      </c>
      <c r="I4942">
        <v>1460.6</v>
      </c>
      <c r="J4942">
        <f t="shared" si="697"/>
        <v>3.8567649819391869E-2</v>
      </c>
      <c r="K4942">
        <f t="shared" si="693"/>
        <v>3.8546049819391873E-2</v>
      </c>
      <c r="L4942">
        <v>-2.3107602848144448E-2</v>
      </c>
      <c r="N4942" s="2">
        <v>39790</v>
      </c>
      <c r="O4942">
        <v>21.01</v>
      </c>
      <c r="Q4942" s="2">
        <v>39790</v>
      </c>
      <c r="R4942">
        <v>25771.16</v>
      </c>
      <c r="S4942" s="8">
        <f t="shared" si="698"/>
        <v>5.7372926070926589E-2</v>
      </c>
      <c r="T4942" s="9">
        <f t="shared" si="694"/>
        <v>5.7351326070926592E-2</v>
      </c>
      <c r="U4942" s="3">
        <f>Sheet1!$B$17+Sheet1!$B$18*'Portfolio allocation'!K4942</f>
        <v>4.4708804123973281E-2</v>
      </c>
      <c r="V4942" s="13">
        <f t="shared" si="699"/>
        <v>1.2642521946953311E-2</v>
      </c>
      <c r="W4942" s="13"/>
      <c r="X4942" s="2">
        <v>39790</v>
      </c>
      <c r="Y4942">
        <v>81.055199999999999</v>
      </c>
      <c r="AA4942" s="2">
        <v>39790</v>
      </c>
      <c r="AB4942">
        <v>1089.93</v>
      </c>
      <c r="AC4942">
        <f t="shared" si="700"/>
        <v>5.2980900211575976E-2</v>
      </c>
      <c r="AD4942">
        <f t="shared" si="695"/>
        <v>5.2959700211575977E-2</v>
      </c>
      <c r="AE4942">
        <f>Sheet2!$B$17+Sheet2!$B$18*'Portfolio allocation'!K4942</f>
        <v>3.4329517909439264E-2</v>
      </c>
      <c r="AF4942">
        <f t="shared" si="701"/>
        <v>1.8630182302136714E-2</v>
      </c>
      <c r="AH4942" s="2">
        <v>39790</v>
      </c>
      <c r="AI4942">
        <v>2.7410000000000001</v>
      </c>
      <c r="AJ4942">
        <v>0.53</v>
      </c>
      <c r="AK4942">
        <v>1.29295</v>
      </c>
      <c r="AR4942" s="3"/>
    </row>
    <row r="4943" spans="1:44" hidden="1" outlineLevel="1" x14ac:dyDescent="0.2">
      <c r="A4943" s="2">
        <v>39791</v>
      </c>
      <c r="B4943">
        <v>58.91</v>
      </c>
      <c r="E4943" s="2">
        <v>39791</v>
      </c>
      <c r="F4943">
        <v>888.67</v>
      </c>
      <c r="G4943">
        <f t="shared" si="696"/>
        <v>-2.3117511267450874E-2</v>
      </c>
      <c r="H4943" s="2">
        <v>39791</v>
      </c>
      <c r="I4943">
        <v>1426.88</v>
      </c>
      <c r="J4943">
        <f t="shared" si="697"/>
        <v>-2.3086402848144449E-2</v>
      </c>
      <c r="K4943">
        <f t="shared" si="693"/>
        <v>-2.3107602848144448E-2</v>
      </c>
      <c r="L4943">
        <v>1.197860587575684E-2</v>
      </c>
      <c r="N4943" s="2">
        <v>39791</v>
      </c>
      <c r="O4943">
        <v>20.6</v>
      </c>
      <c r="Q4943" s="2">
        <v>39791</v>
      </c>
      <c r="R4943">
        <v>25268.240000000002</v>
      </c>
      <c r="S4943" s="8">
        <f t="shared" si="698"/>
        <v>-1.9514837516044992E-2</v>
      </c>
      <c r="T4943" s="9">
        <f t="shared" si="694"/>
        <v>-1.9536037516044991E-2</v>
      </c>
      <c r="U4943" s="3">
        <f>Sheet1!$B$17+Sheet1!$B$18*'Portfolio allocation'!K4943</f>
        <v>-2.6021828727571274E-2</v>
      </c>
      <c r="V4943" s="13">
        <f t="shared" si="699"/>
        <v>6.4857912115262838E-3</v>
      </c>
      <c r="W4943" s="13"/>
      <c r="X4943" s="2">
        <v>39791</v>
      </c>
      <c r="Y4943">
        <v>78.982500000000002</v>
      </c>
      <c r="AA4943" s="2">
        <v>39791</v>
      </c>
      <c r="AB4943">
        <v>1062.06</v>
      </c>
      <c r="AC4943">
        <f t="shared" si="700"/>
        <v>-2.5570449478407031E-2</v>
      </c>
      <c r="AD4943">
        <f t="shared" si="695"/>
        <v>-2.5590049478407033E-2</v>
      </c>
      <c r="AE4943">
        <f>Sheet2!$B$17+Sheet2!$B$18*'Portfolio allocation'!K4943</f>
        <v>-2.0494482969472583E-2</v>
      </c>
      <c r="AF4943">
        <f t="shared" si="701"/>
        <v>-5.0955665089344494E-3</v>
      </c>
      <c r="AH4943" s="2">
        <v>39791</v>
      </c>
      <c r="AI4943">
        <v>2.65</v>
      </c>
      <c r="AJ4943">
        <v>0.49</v>
      </c>
      <c r="AK4943">
        <v>1.2895000000000001</v>
      </c>
      <c r="AR4943" s="3"/>
    </row>
    <row r="4944" spans="1:44" hidden="1" outlineLevel="1" x14ac:dyDescent="0.2">
      <c r="A4944" s="2">
        <v>39792</v>
      </c>
      <c r="B4944">
        <v>55.73</v>
      </c>
      <c r="E4944" s="2">
        <v>39792</v>
      </c>
      <c r="F4944">
        <v>899.24</v>
      </c>
      <c r="G4944">
        <f t="shared" si="696"/>
        <v>1.1894178941564526E-2</v>
      </c>
      <c r="H4944" s="2">
        <v>39792</v>
      </c>
      <c r="I4944">
        <v>1444</v>
      </c>
      <c r="J4944">
        <f t="shared" si="697"/>
        <v>1.199820587575684E-2</v>
      </c>
      <c r="K4944">
        <f t="shared" si="693"/>
        <v>1.197860587575684E-2</v>
      </c>
      <c r="L4944">
        <v>-2.8274447645429295E-2</v>
      </c>
      <c r="N4944" s="2">
        <v>39792</v>
      </c>
      <c r="O4944">
        <v>20.61</v>
      </c>
      <c r="Q4944" s="2">
        <v>39792</v>
      </c>
      <c r="R4944">
        <v>25280.5</v>
      </c>
      <c r="S4944" s="8">
        <f t="shared" si="698"/>
        <v>4.8519406179448055E-4</v>
      </c>
      <c r="T4944" s="9">
        <f t="shared" si="694"/>
        <v>4.6559406179448056E-4</v>
      </c>
      <c r="U4944" s="3">
        <f>Sheet1!$B$17+Sheet1!$B$18*'Portfolio allocation'!K4944</f>
        <v>1.422995912326668E-2</v>
      </c>
      <c r="V4944" s="13">
        <f t="shared" si="699"/>
        <v>-1.3764365061472199E-2</v>
      </c>
      <c r="W4944" s="13"/>
      <c r="X4944" s="2">
        <v>39792</v>
      </c>
      <c r="Y4944">
        <v>79.144900000000007</v>
      </c>
      <c r="AA4944" s="2">
        <v>39792</v>
      </c>
      <c r="AB4944">
        <v>1064.25</v>
      </c>
      <c r="AC4944">
        <f t="shared" si="700"/>
        <v>2.0620303937630702E-3</v>
      </c>
      <c r="AD4944">
        <f t="shared" si="695"/>
        <v>2.0424303937630704E-3</v>
      </c>
      <c r="AE4944">
        <f>Sheet2!$B$17+Sheet2!$B$18*'Portfolio allocation'!K4944</f>
        <v>1.0705068957962546E-2</v>
      </c>
      <c r="AF4944">
        <f t="shared" si="701"/>
        <v>-8.6626385641994756E-3</v>
      </c>
      <c r="AH4944" s="2">
        <v>39792</v>
      </c>
      <c r="AI4944">
        <v>2.6890000000000001</v>
      </c>
      <c r="AJ4944">
        <v>0.49</v>
      </c>
      <c r="AK4944">
        <v>1.2987500000000001</v>
      </c>
      <c r="AR4944" s="3"/>
    </row>
    <row r="4945" spans="1:44" hidden="1" outlineLevel="1" x14ac:dyDescent="0.2">
      <c r="A4945" s="2">
        <v>39793</v>
      </c>
      <c r="B4945">
        <v>55.78</v>
      </c>
      <c r="E4945" s="2">
        <v>39793</v>
      </c>
      <c r="F4945">
        <v>873.59</v>
      </c>
      <c r="G4945">
        <f t="shared" si="696"/>
        <v>-2.8524087006805754E-2</v>
      </c>
      <c r="H4945" s="2">
        <v>39793</v>
      </c>
      <c r="I4945">
        <v>1403.2</v>
      </c>
      <c r="J4945">
        <f t="shared" si="697"/>
        <v>-2.8254847645429293E-2</v>
      </c>
      <c r="K4945">
        <f t="shared" si="693"/>
        <v>-2.8274447645429295E-2</v>
      </c>
      <c r="L4945">
        <v>7.013522462941877E-3</v>
      </c>
      <c r="N4945" s="2">
        <v>39793</v>
      </c>
      <c r="O4945">
        <v>19.45</v>
      </c>
      <c r="Q4945" s="2">
        <v>39793</v>
      </c>
      <c r="R4945">
        <v>23857.64</v>
      </c>
      <c r="S4945" s="8">
        <f t="shared" si="698"/>
        <v>-5.628290579695816E-2</v>
      </c>
      <c r="T4945" s="9">
        <f t="shared" si="694"/>
        <v>-5.6302505796958162E-2</v>
      </c>
      <c r="U4945" s="3">
        <f>Sheet1!$B$17+Sheet1!$B$18*'Portfolio allocation'!K4945</f>
        <v>-3.1949364024277171E-2</v>
      </c>
      <c r="V4945" s="13">
        <f t="shared" si="699"/>
        <v>-2.435314177268099E-2</v>
      </c>
      <c r="W4945" s="13"/>
      <c r="X4945" s="2">
        <v>39793</v>
      </c>
      <c r="Y4945">
        <v>76.967100000000002</v>
      </c>
      <c r="AA4945" s="2">
        <v>39793</v>
      </c>
      <c r="AB4945">
        <v>1034.96</v>
      </c>
      <c r="AC4945">
        <f t="shared" si="700"/>
        <v>-2.7521728917077715E-2</v>
      </c>
      <c r="AD4945">
        <f t="shared" si="695"/>
        <v>-2.7542128917077715E-2</v>
      </c>
      <c r="AE4945">
        <f>Sheet2!$B$17+Sheet2!$B$18*'Portfolio allocation'!K4945</f>
        <v>-2.5088973181350973E-2</v>
      </c>
      <c r="AF4945">
        <f t="shared" si="701"/>
        <v>-2.4531557357267419E-3</v>
      </c>
      <c r="AH4945" s="2">
        <v>39793</v>
      </c>
      <c r="AI4945">
        <v>2.6070000000000002</v>
      </c>
      <c r="AJ4945">
        <v>0.51</v>
      </c>
      <c r="AK4945">
        <v>1.3230999999999999</v>
      </c>
      <c r="AR4945" s="3"/>
    </row>
    <row r="4946" spans="1:44" hidden="1" outlineLevel="1" x14ac:dyDescent="0.2">
      <c r="A4946" s="2">
        <v>39794</v>
      </c>
      <c r="B4946">
        <v>54.28</v>
      </c>
      <c r="E4946" s="2">
        <v>39794</v>
      </c>
      <c r="F4946">
        <v>879.73</v>
      </c>
      <c r="G4946">
        <f t="shared" si="696"/>
        <v>7.0284687324717599E-3</v>
      </c>
      <c r="H4946" s="2">
        <v>39794</v>
      </c>
      <c r="I4946">
        <v>1413.07</v>
      </c>
      <c r="J4946">
        <f t="shared" si="697"/>
        <v>7.0339224629418773E-3</v>
      </c>
      <c r="K4946">
        <f t="shared" si="693"/>
        <v>7.013522462941877E-3</v>
      </c>
      <c r="L4946">
        <v>-1.2659147388310511E-2</v>
      </c>
      <c r="N4946" s="2">
        <v>39794</v>
      </c>
      <c r="O4946">
        <v>19.36</v>
      </c>
      <c r="Q4946" s="2">
        <v>39794</v>
      </c>
      <c r="R4946">
        <v>23747.23</v>
      </c>
      <c r="S4946" s="8">
        <f t="shared" si="698"/>
        <v>-4.6278676348541214E-3</v>
      </c>
      <c r="T4946" s="9">
        <f t="shared" si="694"/>
        <v>-4.6482676348541217E-3</v>
      </c>
      <c r="U4946" s="3">
        <f>Sheet1!$B$17+Sheet1!$B$18*'Portfolio allocation'!K4946</f>
        <v>8.5338896001380966E-3</v>
      </c>
      <c r="V4946" s="13">
        <f t="shared" si="699"/>
        <v>-1.3182157234992218E-2</v>
      </c>
      <c r="W4946" s="13"/>
      <c r="X4946" s="2">
        <v>39794</v>
      </c>
      <c r="Y4946">
        <v>78.514499999999998</v>
      </c>
      <c r="AA4946" s="2">
        <v>39794</v>
      </c>
      <c r="AB4946">
        <v>1055.77</v>
      </c>
      <c r="AC4946">
        <f t="shared" si="700"/>
        <v>2.010705727757589E-2</v>
      </c>
      <c r="AD4946">
        <f t="shared" si="695"/>
        <v>2.0087057277575891E-2</v>
      </c>
      <c r="AE4946">
        <f>Sheet2!$B$17+Sheet2!$B$18*'Portfolio allocation'!K4946</f>
        <v>6.2899901165532363E-3</v>
      </c>
      <c r="AF4946">
        <f t="shared" si="701"/>
        <v>1.3797067161022655E-2</v>
      </c>
      <c r="AH4946" s="2">
        <v>39794</v>
      </c>
      <c r="AI4946">
        <v>2.577</v>
      </c>
      <c r="AJ4946">
        <v>0.5</v>
      </c>
      <c r="AK4946">
        <v>1.3371</v>
      </c>
      <c r="AR4946" s="3"/>
    </row>
    <row r="4947" spans="1:44" hidden="1" outlineLevel="1" x14ac:dyDescent="0.2">
      <c r="A4947" s="2">
        <v>39797</v>
      </c>
      <c r="B4947">
        <v>56.76</v>
      </c>
      <c r="E4947" s="2">
        <v>39797</v>
      </c>
      <c r="F4947">
        <v>868.57</v>
      </c>
      <c r="G4947">
        <f t="shared" si="696"/>
        <v>-1.2685710388414595E-2</v>
      </c>
      <c r="H4947" s="2">
        <v>39797</v>
      </c>
      <c r="I4947">
        <v>1395.21</v>
      </c>
      <c r="J4947">
        <f t="shared" si="697"/>
        <v>-1.2639147388310512E-2</v>
      </c>
      <c r="K4947">
        <f t="shared" si="693"/>
        <v>-1.2659147388310511E-2</v>
      </c>
      <c r="L4947">
        <v>5.1341443796990925E-2</v>
      </c>
      <c r="N4947" s="2">
        <v>39797</v>
      </c>
      <c r="O4947">
        <v>19.04</v>
      </c>
      <c r="Q4947" s="2">
        <v>39797</v>
      </c>
      <c r="R4947">
        <v>23354.73</v>
      </c>
      <c r="S4947" s="8">
        <f t="shared" si="698"/>
        <v>-1.6528243504610907E-2</v>
      </c>
      <c r="T4947" s="9">
        <f t="shared" si="694"/>
        <v>-1.6548243504610906E-2</v>
      </c>
      <c r="U4947" s="3">
        <f>Sheet1!$B$17+Sheet1!$B$18*'Portfolio allocation'!K4947</f>
        <v>-1.4035095824974511E-2</v>
      </c>
      <c r="V4947" s="13">
        <f t="shared" si="699"/>
        <v>-2.5131476796363943E-3</v>
      </c>
      <c r="W4947" s="13"/>
      <c r="X4947" s="2">
        <v>39797</v>
      </c>
      <c r="Y4947">
        <v>79.058899999999994</v>
      </c>
      <c r="AA4947" s="2">
        <v>39797</v>
      </c>
      <c r="AB4947">
        <v>1063.0899999999999</v>
      </c>
      <c r="AC4947">
        <f t="shared" si="700"/>
        <v>6.9333282817278796E-3</v>
      </c>
      <c r="AD4947">
        <f t="shared" si="695"/>
        <v>6.9133282817278796E-3</v>
      </c>
      <c r="AE4947">
        <f>Sheet2!$B$17+Sheet2!$B$18*'Portfolio allocation'!K4947</f>
        <v>-1.1203449810380807E-2</v>
      </c>
      <c r="AF4947">
        <f t="shared" si="701"/>
        <v>1.8116778092108685E-2</v>
      </c>
      <c r="AH4947" s="2">
        <v>39797</v>
      </c>
      <c r="AI4947">
        <v>2.5139999999999998</v>
      </c>
      <c r="AJ4947">
        <v>0.5</v>
      </c>
      <c r="AK4947">
        <v>1.3671500000000001</v>
      </c>
      <c r="AR4947" s="3"/>
    </row>
    <row r="4948" spans="1:44" hidden="1" outlineLevel="1" x14ac:dyDescent="0.2">
      <c r="A4948" s="2">
        <v>39798</v>
      </c>
      <c r="B4948">
        <v>52.37</v>
      </c>
      <c r="E4948" s="2">
        <v>39798</v>
      </c>
      <c r="F4948">
        <v>913.18</v>
      </c>
      <c r="G4948">
        <f t="shared" si="696"/>
        <v>5.1360281842568689E-2</v>
      </c>
      <c r="H4948" s="2">
        <v>39798</v>
      </c>
      <c r="I4948">
        <v>1466.87</v>
      </c>
      <c r="J4948">
        <f t="shared" si="697"/>
        <v>5.1361443796990924E-2</v>
      </c>
      <c r="K4948">
        <f t="shared" si="693"/>
        <v>5.1341443796990925E-2</v>
      </c>
      <c r="L4948">
        <v>-9.5553141450842975E-3</v>
      </c>
      <c r="N4948" s="2">
        <v>39798</v>
      </c>
      <c r="O4948">
        <v>20.11</v>
      </c>
      <c r="Q4948" s="2">
        <v>39798</v>
      </c>
      <c r="R4948">
        <v>24667.200000000001</v>
      </c>
      <c r="S4948" s="8">
        <f t="shared" si="698"/>
        <v>5.6197181470306168E-2</v>
      </c>
      <c r="T4948" s="9">
        <f t="shared" si="694"/>
        <v>5.6177181470306169E-2</v>
      </c>
      <c r="U4948" s="3">
        <f>Sheet1!$B$17+Sheet1!$B$18*'Portfolio allocation'!K4948</f>
        <v>5.9388004373481997E-2</v>
      </c>
      <c r="V4948" s="13">
        <f t="shared" si="699"/>
        <v>-3.2108229031758279E-3</v>
      </c>
      <c r="W4948" s="13"/>
      <c r="X4948" s="2">
        <v>39798</v>
      </c>
      <c r="Y4948">
        <v>82.526200000000003</v>
      </c>
      <c r="AA4948" s="2">
        <v>39798</v>
      </c>
      <c r="AB4948">
        <v>1109.71</v>
      </c>
      <c r="AC4948">
        <f t="shared" si="700"/>
        <v>4.3853295581747664E-2</v>
      </c>
      <c r="AD4948">
        <f t="shared" si="695"/>
        <v>4.3835295581747667E-2</v>
      </c>
      <c r="AE4948">
        <f>Sheet2!$B$17+Sheet2!$B$18*'Portfolio allocation'!K4948</f>
        <v>4.5707508674344671E-2</v>
      </c>
      <c r="AF4948">
        <f t="shared" si="701"/>
        <v>-1.872213092597004E-3</v>
      </c>
      <c r="AH4948" s="2">
        <v>39798</v>
      </c>
      <c r="AI4948">
        <v>2.2690000000000001</v>
      </c>
      <c r="AJ4948">
        <v>0.45</v>
      </c>
      <c r="AK4948">
        <v>1.37605</v>
      </c>
      <c r="AR4948" s="3"/>
    </row>
    <row r="4949" spans="1:44" hidden="1" outlineLevel="1" x14ac:dyDescent="0.2">
      <c r="A4949" s="2">
        <v>39799</v>
      </c>
      <c r="B4949">
        <v>49.84</v>
      </c>
      <c r="E4949" s="2">
        <v>39799</v>
      </c>
      <c r="F4949">
        <v>904.42</v>
      </c>
      <c r="G4949">
        <f t="shared" si="696"/>
        <v>-9.5928513546069683E-3</v>
      </c>
      <c r="H4949" s="2">
        <v>39799</v>
      </c>
      <c r="I4949">
        <v>1452.88</v>
      </c>
      <c r="J4949">
        <f t="shared" si="697"/>
        <v>-9.5373141450842969E-3</v>
      </c>
      <c r="K4949">
        <f t="shared" si="693"/>
        <v>-9.5553141450842975E-3</v>
      </c>
      <c r="L4949">
        <v>-2.1141561477892184E-2</v>
      </c>
      <c r="N4949" s="2">
        <v>39799</v>
      </c>
      <c r="O4949">
        <v>19.66</v>
      </c>
      <c r="Q4949" s="2">
        <v>39799</v>
      </c>
      <c r="R4949">
        <v>24115.22</v>
      </c>
      <c r="S4949" s="8">
        <f t="shared" si="698"/>
        <v>-2.237708373872993E-2</v>
      </c>
      <c r="T4949" s="9">
        <f t="shared" si="694"/>
        <v>-2.2395083738729931E-2</v>
      </c>
      <c r="U4949" s="3">
        <f>Sheet1!$B$17+Sheet1!$B$18*'Portfolio allocation'!K4949</f>
        <v>-1.0474299666750318E-2</v>
      </c>
      <c r="V4949" s="13">
        <f t="shared" si="699"/>
        <v>-1.1920784071979613E-2</v>
      </c>
      <c r="W4949" s="13"/>
      <c r="X4949" s="2">
        <v>39799</v>
      </c>
      <c r="Y4949">
        <v>81.991299999999995</v>
      </c>
      <c r="AA4949" s="2">
        <v>39799</v>
      </c>
      <c r="AB4949">
        <v>1102.52</v>
      </c>
      <c r="AC4949">
        <f t="shared" si="700"/>
        <v>-6.4791702336647328E-3</v>
      </c>
      <c r="AD4949">
        <f t="shared" si="695"/>
        <v>-6.4971702336647326E-3</v>
      </c>
      <c r="AE4949">
        <f>Sheet2!$B$17+Sheet2!$B$18*'Portfolio allocation'!K4949</f>
        <v>-8.4434421045562705E-3</v>
      </c>
      <c r="AF4949">
        <f t="shared" si="701"/>
        <v>1.946271870891538E-3</v>
      </c>
      <c r="AH4949" s="2">
        <v>39799</v>
      </c>
      <c r="AI4949">
        <v>2.198</v>
      </c>
      <c r="AJ4949">
        <v>0.45</v>
      </c>
      <c r="AK4949">
        <v>1.4326000000000001</v>
      </c>
      <c r="AR4949" s="3"/>
    </row>
    <row r="4950" spans="1:44" hidden="1" outlineLevel="1" x14ac:dyDescent="0.2">
      <c r="A4950" s="2">
        <v>39800</v>
      </c>
      <c r="B4950">
        <v>47.34</v>
      </c>
      <c r="E4950" s="2">
        <v>39800</v>
      </c>
      <c r="F4950">
        <v>885.28</v>
      </c>
      <c r="G4950">
        <f t="shared" si="696"/>
        <v>-2.1162734127949445E-2</v>
      </c>
      <c r="H4950" s="2">
        <v>39800</v>
      </c>
      <c r="I4950">
        <v>1422.19</v>
      </c>
      <c r="J4950">
        <f t="shared" si="697"/>
        <v>-2.1123561477892183E-2</v>
      </c>
      <c r="K4950">
        <f t="shared" si="693"/>
        <v>-2.1141561477892184E-2</v>
      </c>
      <c r="L4950">
        <v>2.93599190825416E-3</v>
      </c>
      <c r="N4950" s="2">
        <v>39800</v>
      </c>
      <c r="O4950">
        <v>19.3</v>
      </c>
      <c r="Q4950" s="2">
        <v>39800</v>
      </c>
      <c r="R4950">
        <v>23673.64</v>
      </c>
      <c r="S4950" s="8">
        <f t="shared" si="698"/>
        <v>-1.8311257371900425E-2</v>
      </c>
      <c r="T4950" s="9">
        <f t="shared" si="694"/>
        <v>-1.8329257371900425E-2</v>
      </c>
      <c r="U4950" s="3">
        <f>Sheet1!$B$17+Sheet1!$B$18*'Portfolio allocation'!K4950</f>
        <v>-2.37663362415035E-2</v>
      </c>
      <c r="V4950" s="13">
        <f t="shared" si="699"/>
        <v>5.437078869603075E-3</v>
      </c>
      <c r="W4950" s="13"/>
      <c r="X4950" s="2">
        <v>39800</v>
      </c>
      <c r="Y4950">
        <v>80.233800000000002</v>
      </c>
      <c r="AA4950" s="2">
        <v>39800</v>
      </c>
      <c r="AB4950">
        <v>1078.8900000000001</v>
      </c>
      <c r="AC4950">
        <f t="shared" si="700"/>
        <v>-2.1432717773827159E-2</v>
      </c>
      <c r="AD4950">
        <f t="shared" si="695"/>
        <v>-2.1449917773827158E-2</v>
      </c>
      <c r="AE4950">
        <f>Sheet2!$B$17+Sheet2!$B$18*'Portfolio allocation'!K4950</f>
        <v>-1.8746228824792491E-2</v>
      </c>
      <c r="AF4950">
        <f t="shared" si="701"/>
        <v>-2.7036889490346661E-3</v>
      </c>
      <c r="AH4950" s="2">
        <v>39800</v>
      </c>
      <c r="AI4950">
        <v>2.0870000000000002</v>
      </c>
      <c r="AJ4950">
        <v>0.43</v>
      </c>
      <c r="AK4950">
        <v>1.4478500000000001</v>
      </c>
      <c r="AR4950" s="3"/>
    </row>
    <row r="4951" spans="1:44" hidden="1" outlineLevel="1" x14ac:dyDescent="0.2">
      <c r="A4951" s="2">
        <v>39801</v>
      </c>
      <c r="B4951">
        <v>44.93</v>
      </c>
      <c r="E4951" s="2">
        <v>39801</v>
      </c>
      <c r="F4951">
        <v>887.88</v>
      </c>
      <c r="G4951">
        <f t="shared" si="696"/>
        <v>2.9369239110790257E-3</v>
      </c>
      <c r="H4951" s="2">
        <v>39801</v>
      </c>
      <c r="I4951">
        <v>1426.39</v>
      </c>
      <c r="J4951">
        <f t="shared" si="697"/>
        <v>2.9531919082541602E-3</v>
      </c>
      <c r="K4951">
        <f t="shared" si="693"/>
        <v>2.93599190825416E-3</v>
      </c>
      <c r="L4951">
        <v>-1.8224401786327719E-2</v>
      </c>
      <c r="N4951" s="2">
        <v>39801</v>
      </c>
      <c r="O4951">
        <v>19.12</v>
      </c>
      <c r="Q4951" s="2">
        <v>39801</v>
      </c>
      <c r="R4951">
        <v>23452.86</v>
      </c>
      <c r="S4951" s="8">
        <f t="shared" si="698"/>
        <v>-9.3259845127322549E-3</v>
      </c>
      <c r="T4951" s="9">
        <f t="shared" si="694"/>
        <v>-9.3431845127322551E-3</v>
      </c>
      <c r="U4951" s="3">
        <f>Sheet1!$B$17+Sheet1!$B$18*'Portfolio allocation'!K4951</f>
        <v>3.8560432094337902E-3</v>
      </c>
      <c r="V4951" s="13">
        <f t="shared" si="699"/>
        <v>-1.3199227722166045E-2</v>
      </c>
      <c r="W4951" s="13"/>
      <c r="X4951" s="2">
        <v>39801</v>
      </c>
      <c r="Y4951">
        <v>79.775300000000001</v>
      </c>
      <c r="AA4951" s="2">
        <v>39801</v>
      </c>
      <c r="AB4951">
        <v>1072.72</v>
      </c>
      <c r="AC4951">
        <f t="shared" si="700"/>
        <v>-5.7188406603083664E-3</v>
      </c>
      <c r="AD4951">
        <f t="shared" si="695"/>
        <v>-5.7364406603083668E-3</v>
      </c>
      <c r="AE4951">
        <f>Sheet2!$B$17+Sheet2!$B$18*'Portfolio allocation'!K4951</f>
        <v>2.6641459201120167E-3</v>
      </c>
      <c r="AF4951">
        <f t="shared" si="701"/>
        <v>-8.4005865804203834E-3</v>
      </c>
      <c r="AH4951" s="2">
        <v>39801</v>
      </c>
      <c r="AI4951">
        <v>2.1280000000000001</v>
      </c>
      <c r="AJ4951">
        <v>0.44</v>
      </c>
      <c r="AK4951">
        <v>1.3932500000000001</v>
      </c>
      <c r="AR4951" s="3"/>
    </row>
    <row r="4952" spans="1:44" hidden="1" outlineLevel="1" x14ac:dyDescent="0.2">
      <c r="A4952" s="2">
        <v>39804</v>
      </c>
      <c r="B4952">
        <v>44.56</v>
      </c>
      <c r="E4952" s="2">
        <v>39804</v>
      </c>
      <c r="F4952">
        <v>871.63</v>
      </c>
      <c r="G4952">
        <f t="shared" si="696"/>
        <v>-1.8302022795873341E-2</v>
      </c>
      <c r="H4952" s="2">
        <v>39804</v>
      </c>
      <c r="I4952">
        <v>1400.42</v>
      </c>
      <c r="J4952">
        <f t="shared" si="697"/>
        <v>-1.820680178632772E-2</v>
      </c>
      <c r="K4952">
        <f t="shared" si="693"/>
        <v>-1.8224401786327719E-2</v>
      </c>
      <c r="L4952">
        <v>-9.5417137144572072E-3</v>
      </c>
      <c r="N4952" s="2">
        <v>39804</v>
      </c>
      <c r="O4952">
        <v>19.18</v>
      </c>
      <c r="Q4952" s="2">
        <v>39804</v>
      </c>
      <c r="R4952">
        <v>23526.45</v>
      </c>
      <c r="S4952" s="8">
        <f t="shared" si="698"/>
        <v>3.1377836221253563E-3</v>
      </c>
      <c r="T4952" s="9">
        <f t="shared" si="694"/>
        <v>3.1201836221253563E-3</v>
      </c>
      <c r="U4952" s="3">
        <f>Sheet1!$B$17+Sheet1!$B$18*'Portfolio allocation'!K4952</f>
        <v>-2.0419696712682602E-2</v>
      </c>
      <c r="V4952" s="13">
        <f t="shared" si="699"/>
        <v>2.3539880334807958E-2</v>
      </c>
      <c r="W4952" s="13"/>
      <c r="X4952" s="2">
        <v>39804</v>
      </c>
      <c r="Y4952">
        <v>78.313900000000004</v>
      </c>
      <c r="AA4952" s="2">
        <v>39804</v>
      </c>
      <c r="AB4952">
        <v>1053.07</v>
      </c>
      <c r="AC4952">
        <f t="shared" si="700"/>
        <v>-1.831792079946315E-2</v>
      </c>
      <c r="AD4952">
        <f t="shared" si="695"/>
        <v>-1.8333920799463149E-2</v>
      </c>
      <c r="AE4952">
        <f>Sheet2!$B$17+Sheet2!$B$18*'Portfolio allocation'!K4952</f>
        <v>-1.6152216003578614E-2</v>
      </c>
      <c r="AF4952">
        <f t="shared" si="701"/>
        <v>-2.1817047958845349E-3</v>
      </c>
      <c r="AH4952" s="2">
        <v>39804</v>
      </c>
      <c r="AI4952">
        <v>2.1720000000000002</v>
      </c>
      <c r="AJ4952">
        <v>0.4</v>
      </c>
      <c r="AK4952">
        <v>1.39215</v>
      </c>
      <c r="AR4952" s="3"/>
    </row>
    <row r="4953" spans="1:44" hidden="1" outlineLevel="1" x14ac:dyDescent="0.2">
      <c r="A4953" s="2">
        <v>39805</v>
      </c>
      <c r="B4953">
        <v>45.02</v>
      </c>
      <c r="E4953" s="2">
        <v>39805</v>
      </c>
      <c r="F4953">
        <v>863.16</v>
      </c>
      <c r="G4953">
        <f t="shared" si="696"/>
        <v>-9.7174259720294032E-3</v>
      </c>
      <c r="H4953" s="2">
        <v>39805</v>
      </c>
      <c r="I4953">
        <v>1387.08</v>
      </c>
      <c r="J4953">
        <f t="shared" si="697"/>
        <v>-9.5257137144572068E-3</v>
      </c>
      <c r="K4953">
        <f t="shared" si="693"/>
        <v>-9.5417137144572072E-3</v>
      </c>
      <c r="L4953">
        <v>6.2413500937222033E-3</v>
      </c>
      <c r="N4953" s="2">
        <v>39805</v>
      </c>
      <c r="O4953">
        <v>19.28</v>
      </c>
      <c r="Q4953" s="2">
        <v>39805</v>
      </c>
      <c r="R4953">
        <v>23649.119999999999</v>
      </c>
      <c r="S4953" s="8">
        <f t="shared" si="698"/>
        <v>5.2141313287810132E-3</v>
      </c>
      <c r="T4953" s="9">
        <f t="shared" si="694"/>
        <v>5.1981313287810128E-3</v>
      </c>
      <c r="U4953" s="3">
        <f>Sheet1!$B$17+Sheet1!$B$18*'Portfolio allocation'!K4953</f>
        <v>-1.0458696908054172E-2</v>
      </c>
      <c r="V4953" s="13">
        <f t="shared" si="699"/>
        <v>1.5656828236835185E-2</v>
      </c>
      <c r="W4953" s="13"/>
      <c r="X4953" s="2">
        <v>39805</v>
      </c>
      <c r="Y4953">
        <v>76.9863</v>
      </c>
      <c r="AA4953" s="2">
        <v>39805</v>
      </c>
      <c r="AB4953">
        <v>1035.22</v>
      </c>
      <c r="AC4953">
        <f t="shared" si="700"/>
        <v>-1.69504401416809E-2</v>
      </c>
      <c r="AD4953">
        <f t="shared" si="695"/>
        <v>-1.69668401416809E-2</v>
      </c>
      <c r="AE4953">
        <f>Sheet2!$B$17+Sheet2!$B$18*'Portfolio allocation'!K4953</f>
        <v>-8.4313482546642948E-3</v>
      </c>
      <c r="AF4953">
        <f t="shared" si="701"/>
        <v>-8.5354918870166052E-3</v>
      </c>
      <c r="AH4953" s="2">
        <v>39805</v>
      </c>
      <c r="AI4953">
        <v>2.181</v>
      </c>
      <c r="AJ4953">
        <v>0.41</v>
      </c>
      <c r="AK4953">
        <v>1.3942000000000001</v>
      </c>
      <c r="AR4953" s="3"/>
    </row>
    <row r="4954" spans="1:44" hidden="1" outlineLevel="1" x14ac:dyDescent="0.2">
      <c r="A4954" s="2">
        <v>39806</v>
      </c>
      <c r="B4954">
        <v>44.21</v>
      </c>
      <c r="E4954" s="2">
        <v>39806</v>
      </c>
      <c r="F4954">
        <v>868.15</v>
      </c>
      <c r="G4954">
        <f t="shared" si="696"/>
        <v>5.7810834607721073E-3</v>
      </c>
      <c r="H4954" s="2">
        <v>39806</v>
      </c>
      <c r="I4954">
        <v>1395.76</v>
      </c>
      <c r="J4954">
        <f t="shared" si="697"/>
        <v>6.257750093722203E-3</v>
      </c>
      <c r="K4954">
        <f t="shared" si="693"/>
        <v>6.2413500937222033E-3</v>
      </c>
      <c r="L4954">
        <v>-1.5999999999999999E-5</v>
      </c>
      <c r="N4954" s="2">
        <v>39806</v>
      </c>
      <c r="O4954">
        <v>19.170000000000002</v>
      </c>
      <c r="Q4954" s="2">
        <v>39806</v>
      </c>
      <c r="R4954">
        <v>23514.19</v>
      </c>
      <c r="S4954" s="8">
        <f t="shared" si="698"/>
        <v>-5.7054977098514037E-3</v>
      </c>
      <c r="T4954" s="9">
        <f t="shared" si="694"/>
        <v>-5.7218977098514034E-3</v>
      </c>
      <c r="U4954" s="3">
        <f>Sheet1!$B$17+Sheet1!$B$18*'Portfolio allocation'!K4954</f>
        <v>7.6480338887190361E-3</v>
      </c>
      <c r="V4954" s="13">
        <f t="shared" si="699"/>
        <v>-1.336993159857044E-2</v>
      </c>
      <c r="W4954" s="13"/>
      <c r="X4954" s="2">
        <v>39806</v>
      </c>
      <c r="Y4954">
        <v>76.909800000000004</v>
      </c>
      <c r="AA4954" s="2">
        <v>39806</v>
      </c>
      <c r="AB4954">
        <v>1034.19</v>
      </c>
      <c r="AC4954">
        <f t="shared" si="700"/>
        <v>-9.9495759355494595E-4</v>
      </c>
      <c r="AD4954">
        <f t="shared" si="695"/>
        <v>-1.0109575935549459E-3</v>
      </c>
      <c r="AE4954">
        <f>Sheet2!$B$17+Sheet2!$B$18*'Portfolio allocation'!K4954</f>
        <v>5.6033547459442608E-3</v>
      </c>
      <c r="AF4954">
        <f t="shared" si="701"/>
        <v>-6.6143123394992072E-3</v>
      </c>
      <c r="AH4954" s="2">
        <v>39806</v>
      </c>
      <c r="AI4954">
        <v>2.1890000000000001</v>
      </c>
      <c r="AJ4954">
        <v>0.4</v>
      </c>
      <c r="AK4954">
        <v>1.3986499999999999</v>
      </c>
      <c r="AR4954" s="3"/>
    </row>
    <row r="4955" spans="1:44" hidden="1" outlineLevel="1" x14ac:dyDescent="0.2">
      <c r="A4955" s="2">
        <v>39807</v>
      </c>
      <c r="B4955">
        <v>44.21</v>
      </c>
      <c r="E4955" s="2">
        <v>39807</v>
      </c>
      <c r="F4955">
        <v>868.15</v>
      </c>
      <c r="G4955">
        <f t="shared" si="696"/>
        <v>0</v>
      </c>
      <c r="H4955" s="2">
        <v>39807</v>
      </c>
      <c r="I4955">
        <v>1395.76</v>
      </c>
      <c r="J4955">
        <f t="shared" si="697"/>
        <v>0</v>
      </c>
      <c r="K4955">
        <f t="shared" si="693"/>
        <v>-1.5999999999999999E-5</v>
      </c>
      <c r="L4955">
        <v>5.3287584111880882E-3</v>
      </c>
      <c r="N4955" s="2">
        <v>39807</v>
      </c>
      <c r="O4955">
        <v>19.170000000000002</v>
      </c>
      <c r="Q4955" s="2">
        <v>39807</v>
      </c>
      <c r="R4955">
        <v>23514.19</v>
      </c>
      <c r="S4955" s="8">
        <f t="shared" si="698"/>
        <v>0</v>
      </c>
      <c r="T4955" s="9">
        <f t="shared" si="694"/>
        <v>-1.5999999999999999E-5</v>
      </c>
      <c r="U4955" s="3">
        <f>Sheet1!$B$17+Sheet1!$B$18*'Portfolio allocation'!K4955</f>
        <v>4.6944327886070872E-4</v>
      </c>
      <c r="V4955" s="13">
        <f t="shared" si="699"/>
        <v>-4.8544327886070873E-4</v>
      </c>
      <c r="W4955" s="13"/>
      <c r="X4955" s="2">
        <v>39807</v>
      </c>
      <c r="Y4955">
        <v>76.909800000000004</v>
      </c>
      <c r="AA4955" s="2">
        <v>39807</v>
      </c>
      <c r="AB4955">
        <v>1034.19</v>
      </c>
      <c r="AC4955">
        <f t="shared" si="700"/>
        <v>0</v>
      </c>
      <c r="AD4955">
        <f t="shared" si="695"/>
        <v>-1.5999999999999999E-5</v>
      </c>
      <c r="AE4955">
        <f>Sheet2!$B$17+Sheet2!$B$18*'Portfolio allocation'!K4955</f>
        <v>3.9159403167442291E-5</v>
      </c>
      <c r="AF4955">
        <f t="shared" si="701"/>
        <v>-5.5159403167442294E-5</v>
      </c>
      <c r="AH4955" s="2">
        <v>39807</v>
      </c>
      <c r="AI4955">
        <v>2.1890000000000001</v>
      </c>
      <c r="AJ4955">
        <v>0.4</v>
      </c>
      <c r="AK4955">
        <v>1.3986499999999999</v>
      </c>
      <c r="AR4955" s="3"/>
    </row>
    <row r="4956" spans="1:44" hidden="1" outlineLevel="1" x14ac:dyDescent="0.2">
      <c r="A4956" s="2">
        <v>39808</v>
      </c>
      <c r="B4956">
        <v>43.38</v>
      </c>
      <c r="E4956" s="2">
        <v>39808</v>
      </c>
      <c r="F4956">
        <v>872.8</v>
      </c>
      <c r="G4956">
        <f t="shared" si="696"/>
        <v>5.3562172435639432E-3</v>
      </c>
      <c r="H4956" s="2">
        <v>39808</v>
      </c>
      <c r="I4956">
        <v>1403.22</v>
      </c>
      <c r="J4956">
        <f t="shared" si="697"/>
        <v>5.3447584111880886E-3</v>
      </c>
      <c r="K4956">
        <f t="shared" si="693"/>
        <v>5.3287584111880882E-3</v>
      </c>
      <c r="L4956">
        <v>-3.5570537364062529E-3</v>
      </c>
      <c r="N4956" s="2">
        <v>39808</v>
      </c>
      <c r="O4956">
        <v>19.13</v>
      </c>
      <c r="Q4956" s="2">
        <v>39808</v>
      </c>
      <c r="R4956">
        <v>23465.119999999999</v>
      </c>
      <c r="S4956" s="8">
        <f t="shared" si="698"/>
        <v>-2.0868250192755955E-3</v>
      </c>
      <c r="T4956" s="9">
        <f t="shared" si="694"/>
        <v>-2.1028250192755954E-3</v>
      </c>
      <c r="U4956" s="3">
        <f>Sheet1!$B$17+Sheet1!$B$18*'Portfolio allocation'!K4956</f>
        <v>6.6010855823670014E-3</v>
      </c>
      <c r="V4956" s="13">
        <f t="shared" si="699"/>
        <v>-8.7039106016425973E-3</v>
      </c>
      <c r="W4956" s="13"/>
      <c r="X4956" s="2">
        <v>39808</v>
      </c>
      <c r="Y4956">
        <v>77.683499999999995</v>
      </c>
      <c r="AA4956" s="2">
        <v>39808</v>
      </c>
      <c r="AB4956">
        <v>1044.5899999999999</v>
      </c>
      <c r="AC4956">
        <f t="shared" si="700"/>
        <v>1.0056179232055928E-2</v>
      </c>
      <c r="AD4956">
        <f t="shared" si="695"/>
        <v>1.0040979232055929E-2</v>
      </c>
      <c r="AE4956">
        <f>Sheet2!$B$17+Sheet2!$B$18*'Portfolio allocation'!K4956</f>
        <v>4.7918549395153994E-3</v>
      </c>
      <c r="AF4956">
        <f t="shared" si="701"/>
        <v>5.2491242925405291E-3</v>
      </c>
      <c r="AH4956" s="2">
        <v>39808</v>
      </c>
      <c r="AI4956">
        <v>2.137</v>
      </c>
      <c r="AJ4956">
        <v>0.38</v>
      </c>
      <c r="AK4956">
        <v>1.4054</v>
      </c>
      <c r="AR4956" s="3"/>
    </row>
    <row r="4957" spans="1:44" hidden="1" outlineLevel="1" x14ac:dyDescent="0.2">
      <c r="A4957" s="2">
        <v>39811</v>
      </c>
      <c r="B4957">
        <v>43.9</v>
      </c>
      <c r="E4957" s="2">
        <v>39811</v>
      </c>
      <c r="F4957">
        <v>869.42</v>
      </c>
      <c r="G4957">
        <f t="shared" si="696"/>
        <v>-3.8725939505040996E-3</v>
      </c>
      <c r="H4957" s="2">
        <v>39811</v>
      </c>
      <c r="I4957">
        <v>1398.25</v>
      </c>
      <c r="J4957">
        <f t="shared" si="697"/>
        <v>-3.541853736406253E-3</v>
      </c>
      <c r="K4957">
        <f t="shared" si="693"/>
        <v>-3.5570537364062529E-3</v>
      </c>
      <c r="L4957">
        <v>2.458778129805125E-2</v>
      </c>
      <c r="N4957" s="2">
        <v>39811</v>
      </c>
      <c r="O4957">
        <v>18.96</v>
      </c>
      <c r="Q4957" s="2">
        <v>39811</v>
      </c>
      <c r="R4957">
        <v>23256.6</v>
      </c>
      <c r="S4957" s="8">
        <f t="shared" si="698"/>
        <v>-8.8863811478484545E-3</v>
      </c>
      <c r="T4957" s="9">
        <f t="shared" si="694"/>
        <v>-8.9015811478484544E-3</v>
      </c>
      <c r="U4957" s="3">
        <f>Sheet1!$B$17+Sheet1!$B$18*'Portfolio allocation'!K4957</f>
        <v>-3.5929433097804651E-3</v>
      </c>
      <c r="V4957" s="13">
        <f t="shared" si="699"/>
        <v>-5.3086378380679897E-3</v>
      </c>
      <c r="W4957" s="13"/>
      <c r="X4957" s="2">
        <v>39811</v>
      </c>
      <c r="Y4957">
        <v>77.607100000000003</v>
      </c>
      <c r="AA4957" s="2">
        <v>39811</v>
      </c>
      <c r="AB4957">
        <v>1043.57</v>
      </c>
      <c r="AC4957">
        <f t="shared" si="700"/>
        <v>-9.7645966360004888E-4</v>
      </c>
      <c r="AD4957">
        <f t="shared" si="695"/>
        <v>-9.9085966360004879E-4</v>
      </c>
      <c r="AE4957">
        <f>Sheet2!$B$17+Sheet2!$B$18*'Portfolio allocation'!K4957</f>
        <v>-3.109635919696404E-3</v>
      </c>
      <c r="AF4957">
        <f t="shared" si="701"/>
        <v>2.1187762560963552E-3</v>
      </c>
      <c r="AH4957" s="2">
        <v>39811</v>
      </c>
      <c r="AI4957">
        <v>2.101</v>
      </c>
      <c r="AJ4957">
        <v>0.36</v>
      </c>
      <c r="AK4957">
        <v>1.4236</v>
      </c>
      <c r="AR4957" s="3"/>
    </row>
    <row r="4958" spans="1:44" hidden="1" outlineLevel="1" x14ac:dyDescent="0.2">
      <c r="A4958" s="2">
        <v>39812</v>
      </c>
      <c r="B4958">
        <v>41.63</v>
      </c>
      <c r="E4958" s="2">
        <v>39812</v>
      </c>
      <c r="F4958">
        <v>890.64</v>
      </c>
      <c r="G4958">
        <f t="shared" si="696"/>
        <v>2.4407075981689008E-2</v>
      </c>
      <c r="H4958" s="2">
        <v>39812</v>
      </c>
      <c r="I4958">
        <v>1432.65</v>
      </c>
      <c r="J4958">
        <f t="shared" si="697"/>
        <v>2.4602181298051251E-2</v>
      </c>
      <c r="K4958">
        <f t="shared" si="693"/>
        <v>2.458778129805125E-2</v>
      </c>
      <c r="L4958">
        <v>1.4178006162007465E-2</v>
      </c>
      <c r="N4958" s="2">
        <v>39812</v>
      </c>
      <c r="O4958">
        <v>19.34</v>
      </c>
      <c r="Q4958" s="2">
        <v>39812</v>
      </c>
      <c r="R4958">
        <v>23722.71</v>
      </c>
      <c r="S4958" s="8">
        <f t="shared" si="698"/>
        <v>2.0042052578622904E-2</v>
      </c>
      <c r="T4958" s="9">
        <f t="shared" si="694"/>
        <v>2.0027652578622903E-2</v>
      </c>
      <c r="U4958" s="3">
        <f>Sheet1!$B$17+Sheet1!$B$18*'Portfolio allocation'!K4958</f>
        <v>2.8695524726724115E-2</v>
      </c>
      <c r="V4958" s="13">
        <f t="shared" si="699"/>
        <v>-8.6678721481012119E-3</v>
      </c>
      <c r="W4958" s="13"/>
      <c r="X4958" s="2">
        <v>39812</v>
      </c>
      <c r="Y4958">
        <v>79.804000000000002</v>
      </c>
      <c r="AA4958" s="2">
        <v>39812</v>
      </c>
      <c r="AB4958">
        <v>1073.1099999999999</v>
      </c>
      <c r="AC4958">
        <f t="shared" si="700"/>
        <v>2.830667803788911E-2</v>
      </c>
      <c r="AD4958">
        <f t="shared" si="695"/>
        <v>2.8294198037889112E-2</v>
      </c>
      <c r="AE4958">
        <f>Sheet2!$B$17+Sheet2!$B$18*'Portfolio allocation'!K4958</f>
        <v>2.1917469432626038E-2</v>
      </c>
      <c r="AF4958">
        <f t="shared" si="701"/>
        <v>6.3767286052630739E-3</v>
      </c>
      <c r="AH4958" s="2">
        <v>39812</v>
      </c>
      <c r="AI4958">
        <v>2.069</v>
      </c>
      <c r="AJ4958">
        <v>0.312</v>
      </c>
      <c r="AK4958">
        <v>1.41445</v>
      </c>
      <c r="AR4958" s="3"/>
    </row>
    <row r="4959" spans="1:44" hidden="1" outlineLevel="1" x14ac:dyDescent="0.2">
      <c r="A4959" s="2">
        <v>39813</v>
      </c>
      <c r="B4959">
        <v>40</v>
      </c>
      <c r="E4959" s="2">
        <v>39813</v>
      </c>
      <c r="F4959">
        <v>903.25</v>
      </c>
      <c r="G4959">
        <f t="shared" si="696"/>
        <v>1.4158358034671803E-2</v>
      </c>
      <c r="H4959" s="2">
        <v>39813</v>
      </c>
      <c r="I4959">
        <v>1452.98</v>
      </c>
      <c r="J4959">
        <f t="shared" si="697"/>
        <v>1.4190486162007465E-2</v>
      </c>
      <c r="K4959">
        <f t="shared" si="693"/>
        <v>1.4178006162007465E-2</v>
      </c>
      <c r="L4959">
        <v>-1.3879999999999999E-5</v>
      </c>
      <c r="N4959" s="2">
        <v>39813</v>
      </c>
      <c r="O4959">
        <v>19.440000000000001</v>
      </c>
      <c r="Q4959" s="2">
        <v>39813</v>
      </c>
      <c r="R4959">
        <v>23845.37</v>
      </c>
      <c r="S4959" s="8">
        <f t="shared" si="698"/>
        <v>5.1705728392750228E-3</v>
      </c>
      <c r="T4959" s="9">
        <f t="shared" si="694"/>
        <v>5.1580928392750231E-3</v>
      </c>
      <c r="U4959" s="3">
        <f>Sheet1!$B$17+Sheet1!$B$18*'Portfolio allocation'!K4959</f>
        <v>1.6753166871869181E-2</v>
      </c>
      <c r="V4959" s="13">
        <f t="shared" si="699"/>
        <v>-1.1595074032594157E-2</v>
      </c>
      <c r="W4959" s="13"/>
      <c r="X4959" s="2">
        <v>39813</v>
      </c>
      <c r="Y4959">
        <v>80.386600000000001</v>
      </c>
      <c r="AA4959" s="2">
        <v>39813</v>
      </c>
      <c r="AB4959">
        <v>1080.94</v>
      </c>
      <c r="AC4959">
        <f t="shared" si="700"/>
        <v>7.2965492819936362E-3</v>
      </c>
      <c r="AD4959">
        <f t="shared" si="695"/>
        <v>7.2826692819936362E-3</v>
      </c>
      <c r="AE4959">
        <f>Sheet2!$B$17+Sheet2!$B$18*'Portfolio allocation'!K4959</f>
        <v>1.2660831804272776E-2</v>
      </c>
      <c r="AF4959">
        <f t="shared" si="701"/>
        <v>-5.3781625222791398E-3</v>
      </c>
      <c r="AH4959" s="2">
        <v>39813</v>
      </c>
      <c r="AI4959">
        <v>2.2189999999999999</v>
      </c>
      <c r="AJ4959">
        <v>0.34699999999999998</v>
      </c>
      <c r="AK4959">
        <v>1.39005</v>
      </c>
      <c r="AR4959" s="3"/>
    </row>
    <row r="4960" spans="1:44" hidden="1" outlineLevel="1" x14ac:dyDescent="0.2">
      <c r="A4960" s="2">
        <v>39814</v>
      </c>
      <c r="B4960">
        <v>40</v>
      </c>
      <c r="E4960" s="2">
        <v>39814</v>
      </c>
      <c r="F4960">
        <v>903.25</v>
      </c>
      <c r="G4960">
        <f t="shared" si="696"/>
        <v>0</v>
      </c>
      <c r="H4960" s="2">
        <v>39814</v>
      </c>
      <c r="I4960">
        <v>1452.98</v>
      </c>
      <c r="J4960">
        <f t="shared" si="697"/>
        <v>0</v>
      </c>
      <c r="K4960">
        <f t="shared" si="693"/>
        <v>-1.3879999999999999E-5</v>
      </c>
      <c r="L4960">
        <v>3.177595881402364E-2</v>
      </c>
      <c r="N4960" s="2">
        <v>39814</v>
      </c>
      <c r="O4960">
        <v>19.440000000000001</v>
      </c>
      <c r="Q4960" s="2">
        <v>39814</v>
      </c>
      <c r="R4960">
        <v>23845.37</v>
      </c>
      <c r="S4960" s="8">
        <f t="shared" si="698"/>
        <v>0</v>
      </c>
      <c r="T4960" s="9">
        <f t="shared" si="694"/>
        <v>-1.3879999999999998E-5</v>
      </c>
      <c r="U4960" s="3">
        <f>Sheet1!$B$17+Sheet1!$B$18*'Portfolio allocation'!K4960</f>
        <v>4.7187539658865365E-4</v>
      </c>
      <c r="V4960" s="13">
        <f t="shared" si="699"/>
        <v>-4.8575539658865367E-4</v>
      </c>
      <c r="W4960" s="13"/>
      <c r="X4960" s="2">
        <v>39814</v>
      </c>
      <c r="Y4960">
        <v>80.386600000000001</v>
      </c>
      <c r="AA4960" s="2">
        <v>39814</v>
      </c>
      <c r="AB4960">
        <v>1080.94</v>
      </c>
      <c r="AC4960">
        <f t="shared" si="700"/>
        <v>0</v>
      </c>
      <c r="AD4960">
        <f t="shared" si="695"/>
        <v>-1.3879999999999999E-5</v>
      </c>
      <c r="AE4960">
        <f>Sheet2!$B$17+Sheet2!$B$18*'Portfolio allocation'!K4960</f>
        <v>4.1044561253533959E-5</v>
      </c>
      <c r="AF4960">
        <f t="shared" si="701"/>
        <v>-5.4924561253533955E-5</v>
      </c>
      <c r="AH4960" s="2">
        <v>39814</v>
      </c>
      <c r="AI4960">
        <v>2.2189999999999999</v>
      </c>
      <c r="AJ4960">
        <v>0.34699999999999998</v>
      </c>
      <c r="AK4960">
        <v>1.39005</v>
      </c>
      <c r="AR4960" s="3"/>
    </row>
    <row r="4961" spans="1:44" hidden="1" outlineLevel="1" x14ac:dyDescent="0.2">
      <c r="A4961" s="2">
        <v>39815</v>
      </c>
      <c r="B4961">
        <v>39.19</v>
      </c>
      <c r="E4961" s="2">
        <v>39815</v>
      </c>
      <c r="F4961">
        <v>931.8</v>
      </c>
      <c r="G4961">
        <f t="shared" si="696"/>
        <v>3.1608081926376874E-2</v>
      </c>
      <c r="H4961" s="2">
        <v>39815</v>
      </c>
      <c r="I4961">
        <v>1499.17</v>
      </c>
      <c r="J4961">
        <f t="shared" si="697"/>
        <v>3.1789838814023641E-2</v>
      </c>
      <c r="K4961">
        <f t="shared" si="693"/>
        <v>3.177595881402364E-2</v>
      </c>
      <c r="L4961">
        <v>-4.6576888881180931E-3</v>
      </c>
      <c r="N4961" s="2">
        <v>39815</v>
      </c>
      <c r="O4961">
        <v>20.329999999999998</v>
      </c>
      <c r="Q4961" s="2">
        <v>39815</v>
      </c>
      <c r="R4961">
        <v>24937.05</v>
      </c>
      <c r="S4961" s="8">
        <f t="shared" si="698"/>
        <v>4.5781633918869691E-2</v>
      </c>
      <c r="T4961" s="9">
        <f t="shared" si="694"/>
        <v>4.576775391886969E-2</v>
      </c>
      <c r="U4961" s="3">
        <f>Sheet1!$B$17+Sheet1!$B$18*'Portfolio allocation'!K4961</f>
        <v>3.6941984145691859E-2</v>
      </c>
      <c r="V4961" s="13">
        <f t="shared" si="699"/>
        <v>8.8257697731778315E-3</v>
      </c>
      <c r="W4961" s="13"/>
      <c r="X4961" s="2">
        <v>39815</v>
      </c>
      <c r="Y4961">
        <v>83.452699999999993</v>
      </c>
      <c r="AA4961" s="2">
        <v>39815</v>
      </c>
      <c r="AB4961">
        <v>1122.17</v>
      </c>
      <c r="AC4961">
        <f t="shared" si="700"/>
        <v>3.8142727625955164E-2</v>
      </c>
      <c r="AD4961">
        <f t="shared" si="695"/>
        <v>3.8127607625955164E-2</v>
      </c>
      <c r="AE4961">
        <f>Sheet2!$B$17+Sheet2!$B$18*'Portfolio allocation'!K4961</f>
        <v>2.8309380266823045E-2</v>
      </c>
      <c r="AF4961">
        <f t="shared" si="701"/>
        <v>9.8182273591321187E-3</v>
      </c>
      <c r="AH4961" s="2">
        <v>39815</v>
      </c>
      <c r="AI4961">
        <v>2.3719999999999999</v>
      </c>
      <c r="AJ4961">
        <v>0.378</v>
      </c>
      <c r="AK4961">
        <v>1.3934</v>
      </c>
      <c r="AR4961" s="3"/>
    </row>
    <row r="4962" spans="1:44" hidden="1" outlineLevel="1" x14ac:dyDescent="0.2">
      <c r="A4962" s="2">
        <v>39818</v>
      </c>
      <c r="B4962">
        <v>39.08</v>
      </c>
      <c r="E4962" s="2">
        <v>39818</v>
      </c>
      <c r="F4962">
        <v>927.45</v>
      </c>
      <c r="G4962">
        <f t="shared" si="696"/>
        <v>-4.6683837733417777E-3</v>
      </c>
      <c r="H4962" s="2">
        <v>39818</v>
      </c>
      <c r="I4962">
        <v>1492.21</v>
      </c>
      <c r="J4962">
        <f t="shared" si="697"/>
        <v>-4.6425688881180927E-3</v>
      </c>
      <c r="K4962">
        <f t="shared" si="693"/>
        <v>-4.6576888881180931E-3</v>
      </c>
      <c r="L4962">
        <v>7.7973935912504988E-3</v>
      </c>
      <c r="N4962" s="2">
        <v>39818</v>
      </c>
      <c r="O4962">
        <v>20.52</v>
      </c>
      <c r="Q4962" s="2">
        <v>39818</v>
      </c>
      <c r="R4962">
        <v>25170.11</v>
      </c>
      <c r="S4962" s="8">
        <f t="shared" si="698"/>
        <v>9.3459330594436452E-3</v>
      </c>
      <c r="T4962" s="9">
        <f t="shared" si="694"/>
        <v>9.3308130594436448E-3</v>
      </c>
      <c r="U4962" s="3">
        <f>Sheet1!$B$17+Sheet1!$B$18*'Portfolio allocation'!K4962</f>
        <v>-4.8556198496284494E-3</v>
      </c>
      <c r="V4962" s="13">
        <f t="shared" si="699"/>
        <v>1.4186432909072094E-2</v>
      </c>
      <c r="W4962" s="13"/>
      <c r="X4962" s="2">
        <v>39818</v>
      </c>
      <c r="Y4962">
        <v>82.927400000000006</v>
      </c>
      <c r="AA4962" s="2">
        <v>39818</v>
      </c>
      <c r="AB4962">
        <v>1115.1099999999999</v>
      </c>
      <c r="AC4962">
        <f t="shared" si="700"/>
        <v>-6.291381876186497E-3</v>
      </c>
      <c r="AD4962">
        <f t="shared" si="695"/>
        <v>-6.3079018761864969E-3</v>
      </c>
      <c r="AE4962">
        <f>Sheet2!$B$17+Sheet2!$B$18*'Portfolio allocation'!K4962</f>
        <v>-4.0883487763408869E-3</v>
      </c>
      <c r="AF4962">
        <f t="shared" si="701"/>
        <v>-2.2195530998456101E-3</v>
      </c>
      <c r="AH4962" s="2">
        <v>39818</v>
      </c>
      <c r="AI4962">
        <v>2.4860000000000002</v>
      </c>
      <c r="AJ4962">
        <v>0.41299999999999998</v>
      </c>
      <c r="AK4962">
        <v>1.3633500000000001</v>
      </c>
      <c r="AR4962" s="3"/>
    </row>
    <row r="4963" spans="1:44" hidden="1" outlineLevel="1" x14ac:dyDescent="0.2">
      <c r="A4963" s="2">
        <v>39819</v>
      </c>
      <c r="B4963">
        <v>38.56</v>
      </c>
      <c r="E4963" s="2">
        <v>39819</v>
      </c>
      <c r="F4963">
        <v>934.7</v>
      </c>
      <c r="G4963">
        <f t="shared" si="696"/>
        <v>7.817132999083487E-3</v>
      </c>
      <c r="H4963" s="2">
        <v>39819</v>
      </c>
      <c r="I4963">
        <v>1503.87</v>
      </c>
      <c r="J4963">
        <f t="shared" si="697"/>
        <v>7.8139135912504987E-3</v>
      </c>
      <c r="K4963">
        <f t="shared" si="693"/>
        <v>7.7973935912504988E-3</v>
      </c>
      <c r="L4963">
        <v>-2.9467403902198961E-2</v>
      </c>
      <c r="N4963" s="2">
        <v>39819</v>
      </c>
      <c r="O4963">
        <v>20.76</v>
      </c>
      <c r="Q4963" s="2">
        <v>39819</v>
      </c>
      <c r="R4963">
        <v>25464.5</v>
      </c>
      <c r="S4963" s="8">
        <f t="shared" si="698"/>
        <v>1.1696015631238676E-2</v>
      </c>
      <c r="T4963" s="9">
        <f t="shared" si="694"/>
        <v>1.1679495631238676E-2</v>
      </c>
      <c r="U4963" s="3">
        <f>Sheet1!$B$17+Sheet1!$B$18*'Portfolio allocation'!K4963</f>
        <v>9.4331664244699815E-3</v>
      </c>
      <c r="V4963" s="13">
        <f t="shared" si="699"/>
        <v>2.2463292067686942E-3</v>
      </c>
      <c r="W4963" s="13"/>
      <c r="X4963" s="2">
        <v>39819</v>
      </c>
      <c r="Y4963">
        <v>85.229299999999995</v>
      </c>
      <c r="AA4963" s="2">
        <v>39819</v>
      </c>
      <c r="AB4963">
        <v>1146.06</v>
      </c>
      <c r="AC4963">
        <f t="shared" si="700"/>
        <v>2.7755109361408348E-2</v>
      </c>
      <c r="AD4963">
        <f t="shared" si="695"/>
        <v>2.7738389361408346E-2</v>
      </c>
      <c r="AE4963">
        <f>Sheet2!$B$17+Sheet2!$B$18*'Portfolio allocation'!K4963</f>
        <v>6.9870283222064422E-3</v>
      </c>
      <c r="AF4963">
        <f t="shared" si="701"/>
        <v>2.0751361039201905E-2</v>
      </c>
      <c r="AH4963" s="2">
        <v>39819</v>
      </c>
      <c r="AI4963">
        <v>2.4489999999999998</v>
      </c>
      <c r="AJ4963">
        <v>0.41799999999999998</v>
      </c>
      <c r="AK4963">
        <v>1.3382499999999999</v>
      </c>
      <c r="AR4963" s="3"/>
    </row>
    <row r="4964" spans="1:44" hidden="1" outlineLevel="1" x14ac:dyDescent="0.2">
      <c r="A4964" s="2">
        <v>39820</v>
      </c>
      <c r="B4964">
        <v>43.39</v>
      </c>
      <c r="E4964" s="2">
        <v>39820</v>
      </c>
      <c r="F4964">
        <v>906.65</v>
      </c>
      <c r="G4964">
        <f t="shared" si="696"/>
        <v>-3.0009628757890261E-2</v>
      </c>
      <c r="H4964" s="2">
        <v>39820</v>
      </c>
      <c r="I4964">
        <v>1459.58</v>
      </c>
      <c r="J4964">
        <f t="shared" si="697"/>
        <v>-2.945068390219896E-2</v>
      </c>
      <c r="K4964">
        <f t="shared" si="693"/>
        <v>-2.9467403902198961E-2</v>
      </c>
      <c r="L4964">
        <v>3.422625565162677E-3</v>
      </c>
      <c r="N4964" s="2">
        <v>39820</v>
      </c>
      <c r="O4964">
        <v>19.510000000000002</v>
      </c>
      <c r="Q4964" s="2">
        <v>39820</v>
      </c>
      <c r="R4964">
        <v>23931.24</v>
      </c>
      <c r="S4964" s="8">
        <f t="shared" si="698"/>
        <v>-6.0211667222996645E-2</v>
      </c>
      <c r="T4964" s="9">
        <f t="shared" si="694"/>
        <v>-6.0228387222996643E-2</v>
      </c>
      <c r="U4964" s="3">
        <f>Sheet1!$B$17+Sheet1!$B$18*'Portfolio allocation'!K4964</f>
        <v>-3.331795367557544E-2</v>
      </c>
      <c r="V4964" s="13">
        <f t="shared" si="699"/>
        <v>-2.6910433547421203E-2</v>
      </c>
      <c r="W4964" s="13"/>
      <c r="X4964" s="2">
        <v>39820</v>
      </c>
      <c r="Y4964">
        <v>83.853899999999996</v>
      </c>
      <c r="AA4964" s="2">
        <v>39820</v>
      </c>
      <c r="AB4964">
        <v>1127.57</v>
      </c>
      <c r="AC4964">
        <f t="shared" si="700"/>
        <v>-1.6133535766015727E-2</v>
      </c>
      <c r="AD4964">
        <f t="shared" si="695"/>
        <v>-1.6150255766015729E-2</v>
      </c>
      <c r="AE4964">
        <f>Sheet2!$B$17+Sheet2!$B$18*'Portfolio allocation'!K4964</f>
        <v>-2.6149780319937286E-2</v>
      </c>
      <c r="AF4964">
        <f t="shared" si="701"/>
        <v>9.9995245539215571E-3</v>
      </c>
      <c r="AH4964" s="2">
        <v>39820</v>
      </c>
      <c r="AI4964">
        <v>2.4990000000000001</v>
      </c>
      <c r="AJ4964">
        <v>0.41799999999999998</v>
      </c>
      <c r="AK4964">
        <v>1.3647499999999999</v>
      </c>
      <c r="AR4964" s="3"/>
    </row>
    <row r="4965" spans="1:44" hidden="1" outlineLevel="1" x14ac:dyDescent="0.2">
      <c r="A4965" s="2">
        <v>39821</v>
      </c>
      <c r="B4965">
        <v>42.56</v>
      </c>
      <c r="E4965" s="2">
        <v>39821</v>
      </c>
      <c r="F4965">
        <v>909.73</v>
      </c>
      <c r="G4965">
        <f t="shared" si="696"/>
        <v>3.3971212706116471E-3</v>
      </c>
      <c r="H4965" s="2">
        <v>39821</v>
      </c>
      <c r="I4965">
        <v>1464.6</v>
      </c>
      <c r="J4965">
        <f t="shared" si="697"/>
        <v>3.439345565162677E-3</v>
      </c>
      <c r="K4965">
        <f t="shared" si="693"/>
        <v>3.422625565162677E-3</v>
      </c>
      <c r="L4965">
        <v>-2.1313436973917639E-2</v>
      </c>
      <c r="N4965" s="2">
        <v>39821</v>
      </c>
      <c r="O4965">
        <v>20.12</v>
      </c>
      <c r="Q4965" s="2">
        <v>39821</v>
      </c>
      <c r="R4965">
        <v>24679.47</v>
      </c>
      <c r="S4965" s="8">
        <f t="shared" si="698"/>
        <v>3.126582659318955E-2</v>
      </c>
      <c r="T4965" s="9">
        <f t="shared" si="694"/>
        <v>3.1249106593189548E-2</v>
      </c>
      <c r="U4965" s="3">
        <f>Sheet1!$B$17+Sheet1!$B$18*'Portfolio allocation'!K4965</f>
        <v>4.414321673576185E-3</v>
      </c>
      <c r="V4965" s="13">
        <f t="shared" si="699"/>
        <v>2.6834784919613365E-2</v>
      </c>
      <c r="W4965" s="13"/>
      <c r="X4965" s="2">
        <v>39821</v>
      </c>
      <c r="Y4965">
        <v>83.271199999999993</v>
      </c>
      <c r="AA4965" s="2">
        <v>39821</v>
      </c>
      <c r="AB4965">
        <v>1119.73</v>
      </c>
      <c r="AC4965">
        <f t="shared" si="700"/>
        <v>-6.9530051349361299E-3</v>
      </c>
      <c r="AD4965">
        <f t="shared" si="695"/>
        <v>-6.97052513493613E-3</v>
      </c>
      <c r="AE4965">
        <f>Sheet2!$B$17+Sheet2!$B$18*'Portfolio allocation'!K4965</f>
        <v>3.096872982982511E-3</v>
      </c>
      <c r="AF4965">
        <f t="shared" si="701"/>
        <v>-1.0067398117918642E-2</v>
      </c>
      <c r="AH4965" s="2">
        <v>39821</v>
      </c>
      <c r="AI4965">
        <v>2.4449999999999998</v>
      </c>
      <c r="AJ4965">
        <v>0.438</v>
      </c>
      <c r="AK4965">
        <v>1.3717999999999999</v>
      </c>
      <c r="AR4965" s="3"/>
    </row>
    <row r="4966" spans="1:44" hidden="1" outlineLevel="1" x14ac:dyDescent="0.2">
      <c r="A4966" s="2">
        <v>39822</v>
      </c>
      <c r="B4966">
        <v>42.82</v>
      </c>
      <c r="E4966" s="2">
        <v>39822</v>
      </c>
      <c r="F4966">
        <v>890.35</v>
      </c>
      <c r="G4966">
        <f t="shared" si="696"/>
        <v>-2.1303023974146185E-2</v>
      </c>
      <c r="H4966" s="2">
        <v>39822</v>
      </c>
      <c r="I4966">
        <v>1433.41</v>
      </c>
      <c r="J4966">
        <f t="shared" si="697"/>
        <v>-2.1295916973917639E-2</v>
      </c>
      <c r="K4966">
        <f t="shared" si="693"/>
        <v>-2.1313436973917639E-2</v>
      </c>
      <c r="L4966">
        <v>-2.257810391527907E-2</v>
      </c>
      <c r="N4966" s="2">
        <v>39822</v>
      </c>
      <c r="O4966">
        <v>19.52</v>
      </c>
      <c r="Q4966" s="2">
        <v>39822</v>
      </c>
      <c r="R4966">
        <v>23943.5</v>
      </c>
      <c r="S4966" s="8">
        <f t="shared" si="698"/>
        <v>-2.9821142836535808E-2</v>
      </c>
      <c r="T4966" s="9">
        <f t="shared" si="694"/>
        <v>-2.9838662836535808E-2</v>
      </c>
      <c r="U4966" s="3">
        <f>Sheet1!$B$17+Sheet1!$B$18*'Portfolio allocation'!K4966</f>
        <v>-2.3963516166448234E-2</v>
      </c>
      <c r="V4966" s="13">
        <f t="shared" si="699"/>
        <v>-5.8751466700875735E-3</v>
      </c>
      <c r="W4966" s="13"/>
      <c r="X4966" s="2">
        <v>39822</v>
      </c>
      <c r="Y4966">
        <v>80.9024</v>
      </c>
      <c r="AA4966" s="2">
        <v>39822</v>
      </c>
      <c r="AB4966">
        <v>1087.8800000000001</v>
      </c>
      <c r="AC4966">
        <f t="shared" si="700"/>
        <v>-2.8444357121806041E-2</v>
      </c>
      <c r="AD4966">
        <f t="shared" si="695"/>
        <v>-2.846087712180604E-2</v>
      </c>
      <c r="AE4966">
        <f>Sheet2!$B$17+Sheet2!$B$18*'Portfolio allocation'!K4966</f>
        <v>-1.8899064900798814E-2</v>
      </c>
      <c r="AF4966">
        <f t="shared" si="701"/>
        <v>-9.5618122210072258E-3</v>
      </c>
      <c r="AH4966" s="2">
        <v>39822</v>
      </c>
      <c r="AI4966">
        <v>2.3969999999999998</v>
      </c>
      <c r="AJ4966">
        <v>0.41299999999999998</v>
      </c>
      <c r="AK4966">
        <v>1.3509</v>
      </c>
      <c r="AR4966" s="3"/>
    </row>
    <row r="4967" spans="1:44" hidden="1" outlineLevel="1" x14ac:dyDescent="0.2">
      <c r="A4967" s="2">
        <v>39825</v>
      </c>
      <c r="B4967">
        <v>45.84</v>
      </c>
      <c r="E4967" s="2">
        <v>39825</v>
      </c>
      <c r="F4967">
        <v>870.26</v>
      </c>
      <c r="G4967">
        <f t="shared" si="696"/>
        <v>-2.2564160161734237E-2</v>
      </c>
      <c r="H4967" s="2">
        <v>39825</v>
      </c>
      <c r="I4967">
        <v>1401.07</v>
      </c>
      <c r="J4967">
        <f t="shared" si="697"/>
        <v>-2.2561583915279071E-2</v>
      </c>
      <c r="K4967">
        <f t="shared" si="693"/>
        <v>-2.257810391527907E-2</v>
      </c>
      <c r="L4967">
        <v>1.8106549448637299E-3</v>
      </c>
      <c r="N4967" s="2">
        <v>39825</v>
      </c>
      <c r="O4967">
        <v>19.47</v>
      </c>
      <c r="Q4967" s="2">
        <v>39825</v>
      </c>
      <c r="R4967">
        <v>23882.16</v>
      </c>
      <c r="S4967" s="8">
        <f t="shared" si="698"/>
        <v>-2.5618643890826798E-3</v>
      </c>
      <c r="T4967" s="9">
        <f t="shared" si="694"/>
        <v>-2.5783843890826797E-3</v>
      </c>
      <c r="U4967" s="3">
        <f>Sheet1!$B$17+Sheet1!$B$18*'Portfolio allocation'!K4967</f>
        <v>-2.5414374132500608E-2</v>
      </c>
      <c r="V4967" s="13">
        <f t="shared" si="699"/>
        <v>2.2835989743417929E-2</v>
      </c>
      <c r="W4967" s="13"/>
      <c r="X4967" s="2">
        <v>39825</v>
      </c>
      <c r="Y4967">
        <v>81.867099999999994</v>
      </c>
      <c r="AA4967" s="2">
        <v>39825</v>
      </c>
      <c r="AB4967">
        <v>1100.8499999999999</v>
      </c>
      <c r="AC4967">
        <f t="shared" si="700"/>
        <v>1.1922270838695237E-2</v>
      </c>
      <c r="AD4967">
        <f t="shared" si="695"/>
        <v>1.1905750838695236E-2</v>
      </c>
      <c r="AE4967">
        <f>Sheet2!$B$17+Sheet2!$B$18*'Portfolio allocation'!K4967</f>
        <v>-2.0023639009629151E-2</v>
      </c>
      <c r="AF4967">
        <f t="shared" si="701"/>
        <v>3.1929389848324385E-2</v>
      </c>
      <c r="AH4967" s="2">
        <v>39825</v>
      </c>
      <c r="AI4967">
        <v>2.3090000000000002</v>
      </c>
      <c r="AJ4967">
        <v>0.41299999999999998</v>
      </c>
      <c r="AK4967">
        <v>1.3351500000000001</v>
      </c>
      <c r="AR4967" s="3"/>
    </row>
    <row r="4968" spans="1:44" hidden="1" outlineLevel="1" x14ac:dyDescent="0.2">
      <c r="A4968" s="2">
        <v>39826</v>
      </c>
      <c r="B4968">
        <v>43.27</v>
      </c>
      <c r="E4968" s="2">
        <v>39826</v>
      </c>
      <c r="F4968">
        <v>871.79</v>
      </c>
      <c r="G4968">
        <f t="shared" si="696"/>
        <v>1.7580952818696538E-3</v>
      </c>
      <c r="H4968" s="2">
        <v>39826</v>
      </c>
      <c r="I4968">
        <v>1403.63</v>
      </c>
      <c r="J4968">
        <f t="shared" si="697"/>
        <v>1.8271749448637298E-3</v>
      </c>
      <c r="K4968">
        <f t="shared" si="693"/>
        <v>1.8106549448637299E-3</v>
      </c>
      <c r="L4968">
        <v>-3.3386137612903828E-2</v>
      </c>
      <c r="N4968" s="2">
        <v>39826</v>
      </c>
      <c r="O4968">
        <v>19.82</v>
      </c>
      <c r="Q4968" s="2">
        <v>39826</v>
      </c>
      <c r="R4968">
        <v>24311.48</v>
      </c>
      <c r="S4968" s="8">
        <f t="shared" si="698"/>
        <v>1.7976598431632684E-2</v>
      </c>
      <c r="T4968" s="9">
        <f t="shared" si="694"/>
        <v>1.7960078431632685E-2</v>
      </c>
      <c r="U4968" s="3">
        <f>Sheet1!$B$17+Sheet1!$B$18*'Portfolio allocation'!K4968</f>
        <v>2.5650281252009681E-3</v>
      </c>
      <c r="V4968" s="13">
        <f t="shared" si="699"/>
        <v>1.5395050306431717E-2</v>
      </c>
      <c r="W4968" s="13"/>
      <c r="X4968" s="2">
        <v>39826</v>
      </c>
      <c r="Y4968">
        <v>81.5137</v>
      </c>
      <c r="AA4968" s="2">
        <v>39826</v>
      </c>
      <c r="AB4968">
        <v>1096.0999999999999</v>
      </c>
      <c r="AC4968">
        <f t="shared" si="700"/>
        <v>-4.3148476177499173E-3</v>
      </c>
      <c r="AD4968">
        <f t="shared" si="695"/>
        <v>-4.3303676177499171E-3</v>
      </c>
      <c r="AE4968">
        <f>Sheet2!$B$17+Sheet2!$B$18*'Portfolio allocation'!K4968</f>
        <v>1.6634675823227192E-3</v>
      </c>
      <c r="AF4968">
        <f t="shared" si="701"/>
        <v>-5.9938352000726367E-3</v>
      </c>
      <c r="AH4968" s="2">
        <v>39826</v>
      </c>
      <c r="AI4968">
        <v>2.2959999999999998</v>
      </c>
      <c r="AJ4968">
        <v>0.38800000000000001</v>
      </c>
      <c r="AK4968">
        <v>1.3176000000000001</v>
      </c>
      <c r="AR4968" s="3"/>
    </row>
    <row r="4969" spans="1:44" hidden="1" outlineLevel="1" x14ac:dyDescent="0.2">
      <c r="A4969" s="2">
        <v>39827</v>
      </c>
      <c r="B4969">
        <v>49.14</v>
      </c>
      <c r="E4969" s="2">
        <v>39827</v>
      </c>
      <c r="F4969">
        <v>842.62</v>
      </c>
      <c r="G4969">
        <f t="shared" si="696"/>
        <v>-3.345989286410711E-2</v>
      </c>
      <c r="H4969" s="2">
        <v>39827</v>
      </c>
      <c r="I4969">
        <v>1356.79</v>
      </c>
      <c r="J4969">
        <f t="shared" si="697"/>
        <v>-3.337061761290383E-2</v>
      </c>
      <c r="K4969">
        <f t="shared" si="693"/>
        <v>-3.3386137612903828E-2</v>
      </c>
      <c r="L4969">
        <v>1.3464324079629523E-3</v>
      </c>
      <c r="N4969" s="2">
        <v>39827</v>
      </c>
      <c r="O4969">
        <v>19.09</v>
      </c>
      <c r="Q4969" s="2">
        <v>39827</v>
      </c>
      <c r="R4969">
        <v>23416.06</v>
      </c>
      <c r="S4969" s="8">
        <f t="shared" si="698"/>
        <v>-3.6831159600320462E-2</v>
      </c>
      <c r="T4969" s="9">
        <f t="shared" si="694"/>
        <v>-3.684667960032046E-2</v>
      </c>
      <c r="U4969" s="3">
        <f>Sheet1!$B$17+Sheet1!$B$18*'Portfolio allocation'!K4969</f>
        <v>-3.7813624302415409E-2</v>
      </c>
      <c r="V4969" s="13">
        <f t="shared" si="699"/>
        <v>9.6694470209494898E-4</v>
      </c>
      <c r="W4969" s="13"/>
      <c r="X4969" s="2">
        <v>39827</v>
      </c>
      <c r="Y4969">
        <v>79.460099999999997</v>
      </c>
      <c r="AA4969" s="2">
        <v>39827</v>
      </c>
      <c r="AB4969">
        <v>1068.48</v>
      </c>
      <c r="AC4969">
        <f t="shared" si="700"/>
        <v>-2.5198430800109417E-2</v>
      </c>
      <c r="AD4969">
        <f t="shared" si="695"/>
        <v>-2.5215510800109416E-2</v>
      </c>
      <c r="AE4969">
        <f>Sheet2!$B$17+Sheet2!$B$18*'Portfolio allocation'!K4969</f>
        <v>-2.9634418311435057E-2</v>
      </c>
      <c r="AF4969">
        <f t="shared" si="701"/>
        <v>4.4189075113256412E-3</v>
      </c>
      <c r="AH4969" s="2">
        <v>39827</v>
      </c>
      <c r="AI4969">
        <v>2.2029999999999998</v>
      </c>
      <c r="AJ4969">
        <v>0.42699999999999999</v>
      </c>
      <c r="AK4969">
        <v>1.3164</v>
      </c>
      <c r="AR4969" s="3"/>
    </row>
    <row r="4970" spans="1:44" hidden="1" outlineLevel="1" x14ac:dyDescent="0.2">
      <c r="A4970" s="2">
        <v>39828</v>
      </c>
      <c r="B4970">
        <v>51</v>
      </c>
      <c r="E4970" s="2">
        <v>39828</v>
      </c>
      <c r="F4970">
        <v>843.74</v>
      </c>
      <c r="G4970">
        <f t="shared" si="696"/>
        <v>1.3291875341197024E-3</v>
      </c>
      <c r="H4970" s="2">
        <v>39828</v>
      </c>
      <c r="I4970">
        <v>1358.64</v>
      </c>
      <c r="J4970">
        <f t="shared" si="697"/>
        <v>1.3635124079629524E-3</v>
      </c>
      <c r="K4970">
        <f t="shared" si="693"/>
        <v>1.3464324079629523E-3</v>
      </c>
      <c r="L4970">
        <v>7.5493099193310069E-3</v>
      </c>
      <c r="N4970" s="2">
        <v>39828</v>
      </c>
      <c r="O4970">
        <v>19.239999999999998</v>
      </c>
      <c r="Q4970" s="2">
        <v>39828</v>
      </c>
      <c r="R4970">
        <v>23600.05</v>
      </c>
      <c r="S4970" s="8">
        <f t="shared" si="698"/>
        <v>7.8574277653882252E-3</v>
      </c>
      <c r="T4970" s="9">
        <f t="shared" si="694"/>
        <v>7.840347765388226E-3</v>
      </c>
      <c r="U4970" s="3">
        <f>Sheet1!$B$17+Sheet1!$B$18*'Portfolio allocation'!K4970</f>
        <v>2.0324602659047646E-3</v>
      </c>
      <c r="V4970" s="13">
        <f t="shared" si="699"/>
        <v>5.807887499483461E-3</v>
      </c>
      <c r="W4970" s="13"/>
      <c r="X4970" s="2">
        <v>39828</v>
      </c>
      <c r="Y4970">
        <v>80.348399999999998</v>
      </c>
      <c r="AA4970" s="2">
        <v>39828</v>
      </c>
      <c r="AB4970">
        <v>1080.43</v>
      </c>
      <c r="AC4970">
        <f t="shared" si="700"/>
        <v>1.1184112009583691E-2</v>
      </c>
      <c r="AD4970">
        <f t="shared" si="695"/>
        <v>1.1167032009583692E-2</v>
      </c>
      <c r="AE4970">
        <f>Sheet2!$B$17+Sheet2!$B$18*'Portfolio allocation'!K4970</f>
        <v>1.2506690591224893E-3</v>
      </c>
      <c r="AF4970">
        <f t="shared" si="701"/>
        <v>9.9163629504612025E-3</v>
      </c>
      <c r="AH4970" s="2">
        <v>39828</v>
      </c>
      <c r="AI4970">
        <v>2.2090000000000001</v>
      </c>
      <c r="AJ4970">
        <v>0.42699999999999999</v>
      </c>
      <c r="AK4970">
        <v>1.3064</v>
      </c>
      <c r="AR4970" s="3"/>
    </row>
    <row r="4971" spans="1:44" hidden="1" outlineLevel="1" x14ac:dyDescent="0.2">
      <c r="A4971" s="2">
        <v>39829</v>
      </c>
      <c r="B4971">
        <v>46.11</v>
      </c>
      <c r="E4971" s="2">
        <v>39829</v>
      </c>
      <c r="F4971">
        <v>850.12</v>
      </c>
      <c r="G4971">
        <f t="shared" si="696"/>
        <v>7.5615711001020269E-3</v>
      </c>
      <c r="H4971" s="2">
        <v>39829</v>
      </c>
      <c r="I4971">
        <v>1368.92</v>
      </c>
      <c r="J4971">
        <f t="shared" si="697"/>
        <v>7.5663899193310069E-3</v>
      </c>
      <c r="K4971">
        <f t="shared" si="693"/>
        <v>7.5493099193310069E-3</v>
      </c>
      <c r="L4971">
        <v>-1.6880000000000001E-5</v>
      </c>
      <c r="N4971" s="2">
        <v>39829</v>
      </c>
      <c r="O4971">
        <v>19.71</v>
      </c>
      <c r="Q4971" s="2">
        <v>39829</v>
      </c>
      <c r="R4971">
        <v>24176.560000000001</v>
      </c>
      <c r="S4971" s="8">
        <f t="shared" si="698"/>
        <v>2.4428338075555001E-2</v>
      </c>
      <c r="T4971" s="9">
        <f t="shared" si="694"/>
        <v>2.4411258075555001E-2</v>
      </c>
      <c r="U4971" s="3">
        <f>Sheet1!$B$17+Sheet1!$B$18*'Portfolio allocation'!K4971</f>
        <v>9.1485585487675897E-3</v>
      </c>
      <c r="V4971" s="13">
        <f t="shared" si="699"/>
        <v>1.5262699526787412E-2</v>
      </c>
      <c r="W4971" s="13"/>
      <c r="X4971" s="2">
        <v>39829</v>
      </c>
      <c r="Y4971">
        <v>81.112499999999997</v>
      </c>
      <c r="AA4971" s="2">
        <v>39829</v>
      </c>
      <c r="AB4971">
        <v>1090.7</v>
      </c>
      <c r="AC4971">
        <f t="shared" si="700"/>
        <v>9.5054746721212613E-3</v>
      </c>
      <c r="AD4971">
        <f t="shared" si="695"/>
        <v>9.4885946721212609E-3</v>
      </c>
      <c r="AE4971">
        <f>Sheet2!$B$17+Sheet2!$B$18*'Portfolio allocation'!K4971</f>
        <v>6.7664259919487336E-3</v>
      </c>
      <c r="AF4971">
        <f t="shared" si="701"/>
        <v>2.7221686801725273E-3</v>
      </c>
      <c r="AH4971" s="2">
        <v>39829</v>
      </c>
      <c r="AI4971">
        <v>2.3410000000000002</v>
      </c>
      <c r="AJ4971">
        <v>0.42199999999999999</v>
      </c>
      <c r="AK4971">
        <v>1.3250999999999999</v>
      </c>
      <c r="AR4971" s="3"/>
    </row>
    <row r="4972" spans="1:44" hidden="1" outlineLevel="1" x14ac:dyDescent="0.2">
      <c r="A4972" s="2">
        <v>39832</v>
      </c>
      <c r="B4972">
        <v>46.11</v>
      </c>
      <c r="E4972" s="2">
        <v>39832</v>
      </c>
      <c r="F4972">
        <v>850.12</v>
      </c>
      <c r="G4972">
        <f t="shared" si="696"/>
        <v>0</v>
      </c>
      <c r="H4972" s="2">
        <v>39832</v>
      </c>
      <c r="I4972">
        <v>1368.92</v>
      </c>
      <c r="J4972">
        <f t="shared" si="697"/>
        <v>0</v>
      </c>
      <c r="K4972">
        <f t="shared" si="693"/>
        <v>-1.6880000000000001E-5</v>
      </c>
      <c r="L4972">
        <v>-5.282493306372904E-2</v>
      </c>
      <c r="N4972" s="2">
        <v>39832</v>
      </c>
      <c r="O4972">
        <v>19.71</v>
      </c>
      <c r="Q4972" s="2">
        <v>39832</v>
      </c>
      <c r="R4972">
        <v>24176.560000000001</v>
      </c>
      <c r="S4972" s="8">
        <f t="shared" si="698"/>
        <v>0</v>
      </c>
      <c r="T4972" s="9">
        <f t="shared" si="694"/>
        <v>-1.6879999999999998E-5</v>
      </c>
      <c r="U4972" s="3">
        <f>Sheet1!$B$17+Sheet1!$B$18*'Portfolio allocation'!K4972</f>
        <v>4.6843372055854288E-4</v>
      </c>
      <c r="V4972" s="13">
        <f t="shared" si="699"/>
        <v>-4.8531372055854287E-4</v>
      </c>
      <c r="W4972" s="13"/>
      <c r="X4972" s="2">
        <v>39832</v>
      </c>
      <c r="Y4972">
        <v>81.112499999999997</v>
      </c>
      <c r="AA4972" s="2">
        <v>39832</v>
      </c>
      <c r="AB4972">
        <v>1090.7</v>
      </c>
      <c r="AC4972">
        <f t="shared" si="700"/>
        <v>0</v>
      </c>
      <c r="AD4972">
        <f t="shared" si="695"/>
        <v>-1.6880000000000001E-5</v>
      </c>
      <c r="AE4972">
        <f>Sheet2!$B$17+Sheet2!$B$18*'Portfolio allocation'!K4972</f>
        <v>3.8376884716611786E-5</v>
      </c>
      <c r="AF4972">
        <f t="shared" si="701"/>
        <v>-5.5256884716611787E-5</v>
      </c>
      <c r="AH4972" s="2">
        <v>39832</v>
      </c>
      <c r="AI4972">
        <v>2.3410000000000002</v>
      </c>
      <c r="AJ4972">
        <v>0.42199999999999999</v>
      </c>
      <c r="AK4972">
        <v>1.3151999999999999</v>
      </c>
      <c r="AR4972" s="3"/>
    </row>
    <row r="4973" spans="1:44" hidden="1" outlineLevel="1" x14ac:dyDescent="0.2">
      <c r="A4973" s="2">
        <v>39833</v>
      </c>
      <c r="B4973">
        <v>56.65</v>
      </c>
      <c r="E4973" s="2">
        <v>39833</v>
      </c>
      <c r="F4973">
        <v>805.22</v>
      </c>
      <c r="G4973">
        <f t="shared" si="696"/>
        <v>-5.28160730249847E-2</v>
      </c>
      <c r="H4973" s="2">
        <v>39833</v>
      </c>
      <c r="I4973">
        <v>1296.6300000000001</v>
      </c>
      <c r="J4973">
        <f t="shared" si="697"/>
        <v>-5.2808053063729044E-2</v>
      </c>
      <c r="K4973">
        <f t="shared" si="693"/>
        <v>-5.282493306372904E-2</v>
      </c>
      <c r="L4973">
        <v>4.3712142972166225E-2</v>
      </c>
      <c r="N4973" s="2">
        <v>39833</v>
      </c>
      <c r="O4973">
        <v>18.48</v>
      </c>
      <c r="Q4973" s="2">
        <v>39833</v>
      </c>
      <c r="R4973">
        <v>22667.83</v>
      </c>
      <c r="S4973" s="8">
        <f t="shared" si="698"/>
        <v>-6.2404659719993205E-2</v>
      </c>
      <c r="T4973" s="9">
        <f t="shared" si="694"/>
        <v>-6.2421539719993202E-2</v>
      </c>
      <c r="U4973" s="3">
        <f>Sheet1!$B$17+Sheet1!$B$18*'Portfolio allocation'!K4973</f>
        <v>-6.011430308819244E-2</v>
      </c>
      <c r="V4973" s="13">
        <f t="shared" si="699"/>
        <v>-2.3072366318007617E-3</v>
      </c>
      <c r="W4973" s="13"/>
      <c r="X4973" s="2">
        <v>39833</v>
      </c>
      <c r="Y4973">
        <v>78.304400000000001</v>
      </c>
      <c r="AA4973" s="2">
        <v>39833</v>
      </c>
      <c r="AB4973">
        <v>1052.94</v>
      </c>
      <c r="AC4973">
        <f t="shared" si="700"/>
        <v>-3.4619968827358516E-2</v>
      </c>
      <c r="AD4973">
        <f t="shared" si="695"/>
        <v>-3.4636568827358515E-2</v>
      </c>
      <c r="AE4973">
        <f>Sheet2!$B$17+Sheet2!$B$18*'Portfolio allocation'!K4973</f>
        <v>-4.6919891154833658E-2</v>
      </c>
      <c r="AF4973">
        <f t="shared" si="701"/>
        <v>1.2283322327475144E-2</v>
      </c>
      <c r="AH4973" s="2">
        <v>39833</v>
      </c>
      <c r="AI4973">
        <v>2.3860000000000001</v>
      </c>
      <c r="AJ4973">
        <v>0.41499999999999998</v>
      </c>
      <c r="AK4973">
        <v>1.29125</v>
      </c>
      <c r="AR4973" s="3"/>
    </row>
    <row r="4974" spans="1:44" hidden="1" outlineLevel="1" x14ac:dyDescent="0.2">
      <c r="A4974" s="2">
        <v>39834</v>
      </c>
      <c r="B4974">
        <v>46.42</v>
      </c>
      <c r="E4974" s="2">
        <v>39834</v>
      </c>
      <c r="F4974">
        <v>840.24</v>
      </c>
      <c r="G4974">
        <f t="shared" si="696"/>
        <v>4.3491219790864566E-2</v>
      </c>
      <c r="H4974" s="2">
        <v>39834</v>
      </c>
      <c r="I4974">
        <v>1353.33</v>
      </c>
      <c r="J4974">
        <f t="shared" si="697"/>
        <v>4.3728742972166224E-2</v>
      </c>
      <c r="K4974">
        <f t="shared" si="693"/>
        <v>4.3712142972166225E-2</v>
      </c>
      <c r="L4974">
        <v>-1.5157711380372909E-2</v>
      </c>
      <c r="N4974" s="2">
        <v>39834</v>
      </c>
      <c r="O4974">
        <v>19.38</v>
      </c>
      <c r="Q4974" s="2">
        <v>39834</v>
      </c>
      <c r="R4974">
        <v>23771.77</v>
      </c>
      <c r="S4974" s="8">
        <f t="shared" si="698"/>
        <v>4.8700735800471406E-2</v>
      </c>
      <c r="T4974" s="9">
        <f t="shared" si="694"/>
        <v>4.8684135800471408E-2</v>
      </c>
      <c r="U4974" s="3">
        <f>Sheet1!$B$17+Sheet1!$B$18*'Portfolio allocation'!K4974</f>
        <v>5.0635477115047539E-2</v>
      </c>
      <c r="V4974" s="13">
        <f t="shared" si="699"/>
        <v>-1.9513413145761313E-3</v>
      </c>
      <c r="W4974" s="13"/>
      <c r="X4974" s="2">
        <v>39834</v>
      </c>
      <c r="Y4974">
        <v>87.321100000000001</v>
      </c>
      <c r="AA4974" s="2">
        <v>39834</v>
      </c>
      <c r="AB4974">
        <v>1174.19</v>
      </c>
      <c r="AC4974">
        <f t="shared" si="700"/>
        <v>0.11515375994833521</v>
      </c>
      <c r="AD4974">
        <f t="shared" si="695"/>
        <v>0.11513647994833522</v>
      </c>
      <c r="AE4974">
        <f>Sheet2!$B$17+Sheet2!$B$18*'Portfolio allocation'!K4974</f>
        <v>3.8923339739842737E-2</v>
      </c>
      <c r="AF4974">
        <f t="shared" si="701"/>
        <v>7.6213140208492486E-2</v>
      </c>
      <c r="AH4974" s="2">
        <v>39834</v>
      </c>
      <c r="AI4974">
        <v>2.5390000000000001</v>
      </c>
      <c r="AJ4974">
        <v>0.432</v>
      </c>
      <c r="AK4974">
        <v>1.28755</v>
      </c>
      <c r="AR4974" s="3"/>
    </row>
    <row r="4975" spans="1:44" hidden="1" outlineLevel="1" x14ac:dyDescent="0.2">
      <c r="A4975" s="2">
        <v>39835</v>
      </c>
      <c r="B4975">
        <v>47.29</v>
      </c>
      <c r="E4975" s="2">
        <v>39835</v>
      </c>
      <c r="F4975">
        <v>827.5</v>
      </c>
      <c r="G4975">
        <f t="shared" si="696"/>
        <v>-1.5162334571074965E-2</v>
      </c>
      <c r="H4975" s="2">
        <v>39835</v>
      </c>
      <c r="I4975">
        <v>1332.84</v>
      </c>
      <c r="J4975">
        <f t="shared" si="697"/>
        <v>-1.514043138037291E-2</v>
      </c>
      <c r="K4975">
        <f t="shared" si="693"/>
        <v>-1.5157711380372909E-2</v>
      </c>
      <c r="L4975">
        <v>5.3709131874794831E-3</v>
      </c>
      <c r="N4975" s="2">
        <v>39835</v>
      </c>
      <c r="O4975">
        <v>17.11</v>
      </c>
      <c r="Q4975" s="2">
        <v>39835</v>
      </c>
      <c r="R4975">
        <v>20987.35</v>
      </c>
      <c r="S4975" s="8">
        <f t="shared" si="698"/>
        <v>-0.11713137052899303</v>
      </c>
      <c r="T4975" s="9">
        <f t="shared" si="694"/>
        <v>-0.11714865052899302</v>
      </c>
      <c r="U4975" s="3">
        <f>Sheet1!$B$17+Sheet1!$B$18*'Portfolio allocation'!K4975</f>
        <v>-1.6901511758700839E-2</v>
      </c>
      <c r="V4975" s="13">
        <f t="shared" si="699"/>
        <v>-0.10024713877029218</v>
      </c>
      <c r="W4975" s="13"/>
      <c r="X4975" s="2">
        <v>39835</v>
      </c>
      <c r="Y4975">
        <v>86.031700000000001</v>
      </c>
      <c r="AA4975" s="2">
        <v>39835</v>
      </c>
      <c r="AB4975">
        <v>1156.8499999999999</v>
      </c>
      <c r="AC4975">
        <f t="shared" si="700"/>
        <v>-1.4767627045026877E-2</v>
      </c>
      <c r="AD4975">
        <f t="shared" si="695"/>
        <v>-1.4783707045026876E-2</v>
      </c>
      <c r="AE4975">
        <f>Sheet2!$B$17+Sheet2!$B$18*'Portfolio allocation'!K4975</f>
        <v>-1.342523665625529E-2</v>
      </c>
      <c r="AF4975">
        <f t="shared" si="701"/>
        <v>-1.3584703887715866E-3</v>
      </c>
      <c r="AH4975" s="2">
        <v>39835</v>
      </c>
      <c r="AI4975">
        <v>2.601</v>
      </c>
      <c r="AJ4975">
        <v>0.40200000000000002</v>
      </c>
      <c r="AK4975">
        <v>1.296</v>
      </c>
      <c r="AR4975" s="3"/>
    </row>
    <row r="4976" spans="1:44" hidden="1" outlineLevel="1" x14ac:dyDescent="0.2">
      <c r="A4976" s="2">
        <v>39836</v>
      </c>
      <c r="B4976">
        <v>47.27</v>
      </c>
      <c r="E4976" s="2">
        <v>39836</v>
      </c>
      <c r="F4976">
        <v>831.95</v>
      </c>
      <c r="G4976">
        <f t="shared" si="696"/>
        <v>5.3776435045318483E-3</v>
      </c>
      <c r="H4976" s="2">
        <v>39836</v>
      </c>
      <c r="I4976">
        <v>1340.02</v>
      </c>
      <c r="J4976">
        <f t="shared" si="697"/>
        <v>5.386993187479483E-3</v>
      </c>
      <c r="K4976">
        <f t="shared" si="693"/>
        <v>5.3709131874794831E-3</v>
      </c>
      <c r="L4976">
        <v>5.5423385131565615E-3</v>
      </c>
      <c r="N4976" s="2">
        <v>39836</v>
      </c>
      <c r="O4976">
        <v>17.2</v>
      </c>
      <c r="Q4976" s="2">
        <v>39836</v>
      </c>
      <c r="R4976">
        <v>21097.759999999998</v>
      </c>
      <c r="S4976" s="8">
        <f t="shared" si="698"/>
        <v>5.260788046132614E-3</v>
      </c>
      <c r="T4976" s="9">
        <f t="shared" si="694"/>
        <v>5.2447080461326141E-3</v>
      </c>
      <c r="U4976" s="3">
        <f>Sheet1!$B$17+Sheet1!$B$18*'Portfolio allocation'!K4976</f>
        <v>6.649446610072593E-3</v>
      </c>
      <c r="V4976" s="13">
        <f t="shared" si="699"/>
        <v>-1.4047385639399789E-3</v>
      </c>
      <c r="W4976" s="13"/>
      <c r="X4976" s="2">
        <v>39836</v>
      </c>
      <c r="Y4976">
        <v>85.477699999999999</v>
      </c>
      <c r="AA4976" s="2">
        <v>39836</v>
      </c>
      <c r="AB4976">
        <v>1149.4000000000001</v>
      </c>
      <c r="AC4976">
        <f t="shared" si="700"/>
        <v>-6.4399014565412749E-3</v>
      </c>
      <c r="AD4976">
        <f t="shared" si="695"/>
        <v>-6.4571814565412746E-3</v>
      </c>
      <c r="AE4976">
        <f>Sheet2!$B$17+Sheet2!$B$18*'Portfolio allocation'!K4976</f>
        <v>4.8293400420593184E-3</v>
      </c>
      <c r="AF4976">
        <f t="shared" si="701"/>
        <v>-1.1286521498600592E-2</v>
      </c>
      <c r="AH4976" s="2">
        <v>39836</v>
      </c>
      <c r="AI4976">
        <v>2.6240000000000001</v>
      </c>
      <c r="AJ4976">
        <v>0.432</v>
      </c>
      <c r="AK4976">
        <v>1.27905</v>
      </c>
      <c r="AR4976" s="3"/>
    </row>
    <row r="4977" spans="1:44" hidden="1" outlineLevel="1" x14ac:dyDescent="0.2">
      <c r="A4977" s="2">
        <v>39839</v>
      </c>
      <c r="B4977">
        <v>45.69</v>
      </c>
      <c r="E4977" s="2">
        <v>39839</v>
      </c>
      <c r="F4977">
        <v>836.57</v>
      </c>
      <c r="G4977">
        <f t="shared" si="696"/>
        <v>5.5532183424484849E-3</v>
      </c>
      <c r="H4977" s="2">
        <v>39839</v>
      </c>
      <c r="I4977">
        <v>1347.47</v>
      </c>
      <c r="J4977">
        <f t="shared" si="697"/>
        <v>5.5596185131565612E-3</v>
      </c>
      <c r="K4977">
        <f t="shared" si="693"/>
        <v>5.5423385131565615E-3</v>
      </c>
      <c r="L4977">
        <v>1.089867510400969E-2</v>
      </c>
      <c r="N4977" s="2">
        <v>39839</v>
      </c>
      <c r="O4977">
        <v>17.63</v>
      </c>
      <c r="Q4977" s="2">
        <v>39839</v>
      </c>
      <c r="R4977">
        <v>21625.200000000001</v>
      </c>
      <c r="S4977" s="8">
        <f t="shared" si="698"/>
        <v>2.4999810406412859E-2</v>
      </c>
      <c r="T4977" s="9">
        <f t="shared" si="694"/>
        <v>2.4982530406412858E-2</v>
      </c>
      <c r="U4977" s="3">
        <f>Sheet1!$B$17+Sheet1!$B$18*'Portfolio allocation'!K4977</f>
        <v>6.8461100881848352E-3</v>
      </c>
      <c r="V4977" s="13">
        <f t="shared" si="699"/>
        <v>1.8136420318228021E-2</v>
      </c>
      <c r="W4977" s="13"/>
      <c r="X4977" s="2">
        <v>39839</v>
      </c>
      <c r="Y4977">
        <v>87.493099999999998</v>
      </c>
      <c r="AA4977" s="2">
        <v>39839</v>
      </c>
      <c r="AB4977">
        <v>1176.5</v>
      </c>
      <c r="AC4977">
        <f t="shared" si="700"/>
        <v>2.3577518705411471E-2</v>
      </c>
      <c r="AD4977">
        <f t="shared" si="695"/>
        <v>2.3559438705411471E-2</v>
      </c>
      <c r="AE4977">
        <f>Sheet2!$B$17+Sheet2!$B$18*'Portfolio allocation'!K4977</f>
        <v>4.9817758151069801E-3</v>
      </c>
      <c r="AF4977">
        <f t="shared" si="701"/>
        <v>1.8577662890304492E-2</v>
      </c>
      <c r="AH4977" s="2">
        <v>39839</v>
      </c>
      <c r="AI4977">
        <v>2.645</v>
      </c>
      <c r="AJ4977">
        <v>0.45200000000000001</v>
      </c>
      <c r="AK4977">
        <v>1.31325</v>
      </c>
      <c r="AR4977" s="3"/>
    </row>
    <row r="4978" spans="1:44" hidden="1" outlineLevel="1" x14ac:dyDescent="0.2">
      <c r="A4978" s="2">
        <v>39840</v>
      </c>
      <c r="B4978">
        <v>42.25</v>
      </c>
      <c r="E4978" s="2">
        <v>39840</v>
      </c>
      <c r="F4978">
        <v>845.71</v>
      </c>
      <c r="G4978">
        <f t="shared" si="696"/>
        <v>1.0925565105131652E-2</v>
      </c>
      <c r="H4978" s="2">
        <v>39840</v>
      </c>
      <c r="I4978">
        <v>1362.18</v>
      </c>
      <c r="J4978">
        <f t="shared" si="697"/>
        <v>1.091675510400969E-2</v>
      </c>
      <c r="K4978">
        <f t="shared" si="693"/>
        <v>1.089867510400969E-2</v>
      </c>
      <c r="L4978">
        <v>3.3670446140744846E-2</v>
      </c>
      <c r="N4978" s="2">
        <v>39840</v>
      </c>
      <c r="O4978">
        <v>17.66</v>
      </c>
      <c r="Q4978" s="2">
        <v>39840</v>
      </c>
      <c r="R4978">
        <v>21661.99</v>
      </c>
      <c r="S4978" s="8">
        <f t="shared" si="698"/>
        <v>1.7012559421416551E-3</v>
      </c>
      <c r="T4978" s="9">
        <f t="shared" si="694"/>
        <v>1.6831759421416551E-3</v>
      </c>
      <c r="U4978" s="3">
        <f>Sheet1!$B$17+Sheet1!$B$18*'Portfolio allocation'!K4978</f>
        <v>1.2991035172832956E-2</v>
      </c>
      <c r="V4978" s="13">
        <f t="shared" si="699"/>
        <v>-1.1307859230691301E-2</v>
      </c>
      <c r="W4978" s="13"/>
      <c r="X4978" s="2">
        <v>39840</v>
      </c>
      <c r="Y4978">
        <v>87.550399999999996</v>
      </c>
      <c r="AA4978" s="2">
        <v>39840</v>
      </c>
      <c r="AB4978">
        <v>1177.27</v>
      </c>
      <c r="AC4978">
        <f t="shared" si="700"/>
        <v>6.5448363790898689E-4</v>
      </c>
      <c r="AD4978">
        <f t="shared" si="695"/>
        <v>6.3628363790898688E-4</v>
      </c>
      <c r="AE4978">
        <f>Sheet2!$B$17+Sheet2!$B$18*'Portfolio allocation'!K4978</f>
        <v>9.7447669641991704E-3</v>
      </c>
      <c r="AF4978">
        <f t="shared" si="701"/>
        <v>-9.1084833262901829E-3</v>
      </c>
      <c r="AH4978" s="2">
        <v>39840</v>
      </c>
      <c r="AI4978">
        <v>2.5329999999999999</v>
      </c>
      <c r="AJ4978">
        <v>0.45500000000000002</v>
      </c>
      <c r="AK4978">
        <v>1.31715</v>
      </c>
      <c r="AR4978" s="3"/>
    </row>
    <row r="4979" spans="1:44" hidden="1" outlineLevel="1" x14ac:dyDescent="0.2">
      <c r="A4979" s="2">
        <v>39841</v>
      </c>
      <c r="B4979">
        <v>39.659999999999997</v>
      </c>
      <c r="E4979" s="2">
        <v>39841</v>
      </c>
      <c r="F4979">
        <v>874.09</v>
      </c>
      <c r="G4979">
        <f t="shared" si="696"/>
        <v>3.3557602487850335E-2</v>
      </c>
      <c r="H4979" s="2">
        <v>39841</v>
      </c>
      <c r="I4979">
        <v>1408.07</v>
      </c>
      <c r="J4979">
        <f t="shared" si="697"/>
        <v>3.3688646140744849E-2</v>
      </c>
      <c r="K4979">
        <f t="shared" si="693"/>
        <v>3.3670446140744846E-2</v>
      </c>
      <c r="L4979">
        <v>-3.3064032126243662E-2</v>
      </c>
      <c r="N4979" s="2">
        <v>39841</v>
      </c>
      <c r="O4979">
        <v>18.04</v>
      </c>
      <c r="Q4979" s="2">
        <v>39841</v>
      </c>
      <c r="R4979">
        <v>22128.11</v>
      </c>
      <c r="S4979" s="8">
        <f t="shared" si="698"/>
        <v>2.1517875319857493E-2</v>
      </c>
      <c r="T4979" s="9">
        <f t="shared" si="694"/>
        <v>2.1499675319857494E-2</v>
      </c>
      <c r="U4979" s="3">
        <f>Sheet1!$B$17+Sheet1!$B$18*'Portfolio allocation'!K4979</f>
        <v>3.9115388019600184E-2</v>
      </c>
      <c r="V4979" s="13">
        <f t="shared" si="699"/>
        <v>-1.761571269974269E-2</v>
      </c>
      <c r="W4979" s="13"/>
      <c r="X4979" s="2">
        <v>39841</v>
      </c>
      <c r="Y4979">
        <v>90.568700000000007</v>
      </c>
      <c r="AA4979" s="2">
        <v>39841</v>
      </c>
      <c r="AB4979">
        <v>1217.8599999999999</v>
      </c>
      <c r="AC4979">
        <f t="shared" si="700"/>
        <v>3.4478072149974004E-2</v>
      </c>
      <c r="AD4979">
        <f t="shared" si="695"/>
        <v>3.4459272149974005E-2</v>
      </c>
      <c r="AE4979">
        <f>Sheet2!$B$17+Sheet2!$B$18*'Portfolio allocation'!K4979</f>
        <v>2.9994006730486567E-2</v>
      </c>
      <c r="AF4979">
        <f t="shared" si="701"/>
        <v>4.4652654194874374E-3</v>
      </c>
      <c r="AH4979" s="2">
        <v>39841</v>
      </c>
      <c r="AI4979">
        <v>2.673</v>
      </c>
      <c r="AJ4979">
        <v>0.47</v>
      </c>
      <c r="AK4979">
        <v>1.3224</v>
      </c>
      <c r="AR4979" s="3"/>
    </row>
    <row r="4980" spans="1:44" hidden="1" outlineLevel="1" x14ac:dyDescent="0.2">
      <c r="A4980" s="2">
        <v>39842</v>
      </c>
      <c r="B4980">
        <v>42.63</v>
      </c>
      <c r="E4980" s="2">
        <v>39842</v>
      </c>
      <c r="F4980">
        <v>845.14</v>
      </c>
      <c r="G4980">
        <f t="shared" si="696"/>
        <v>-3.3120159251335712E-2</v>
      </c>
      <c r="H4980" s="2">
        <v>39842</v>
      </c>
      <c r="I4980">
        <v>1361.54</v>
      </c>
      <c r="J4980">
        <f t="shared" si="697"/>
        <v>-3.3045232126243662E-2</v>
      </c>
      <c r="K4980">
        <f t="shared" si="693"/>
        <v>-3.3064032126243662E-2</v>
      </c>
      <c r="L4980">
        <v>-2.2809649728395765E-2</v>
      </c>
      <c r="N4980" s="2">
        <v>39842</v>
      </c>
      <c r="O4980">
        <v>17.59</v>
      </c>
      <c r="Q4980" s="2">
        <v>39842</v>
      </c>
      <c r="R4980">
        <v>21576.14</v>
      </c>
      <c r="S4980" s="8">
        <f t="shared" si="698"/>
        <v>-2.4944290316705864E-2</v>
      </c>
      <c r="T4980" s="9">
        <f t="shared" si="694"/>
        <v>-2.4963090316705863E-2</v>
      </c>
      <c r="U4980" s="3">
        <f>Sheet1!$B$17+Sheet1!$B$18*'Portfolio allocation'!K4980</f>
        <v>-3.7444096724880263E-2</v>
      </c>
      <c r="V4980" s="13">
        <f t="shared" si="699"/>
        <v>1.24810064081744E-2</v>
      </c>
      <c r="W4980" s="13"/>
      <c r="X4980" s="2">
        <v>39842</v>
      </c>
      <c r="Y4980">
        <v>88.362300000000005</v>
      </c>
      <c r="AA4980" s="2">
        <v>39842</v>
      </c>
      <c r="AB4980">
        <v>1188.19</v>
      </c>
      <c r="AC4980">
        <f t="shared" si="700"/>
        <v>-2.4362406187903196E-2</v>
      </c>
      <c r="AD4980">
        <f t="shared" si="695"/>
        <v>-2.4381686187903196E-2</v>
      </c>
      <c r="AE4980">
        <f>Sheet2!$B$17+Sheet2!$B$18*'Portfolio allocation'!K4980</f>
        <v>-2.934799389504265E-2</v>
      </c>
      <c r="AF4980">
        <f t="shared" si="701"/>
        <v>4.9663077071394543E-3</v>
      </c>
      <c r="AH4980" s="2">
        <v>39842</v>
      </c>
      <c r="AI4980">
        <v>2.8620000000000001</v>
      </c>
      <c r="AJ4980">
        <v>0.48199999999999998</v>
      </c>
      <c r="AK4980">
        <v>1.3079499999999999</v>
      </c>
      <c r="AR4980" s="3"/>
    </row>
    <row r="4981" spans="1:44" hidden="1" outlineLevel="1" x14ac:dyDescent="0.2">
      <c r="A4981" s="2">
        <v>39843</v>
      </c>
      <c r="B4981">
        <v>44.84</v>
      </c>
      <c r="E4981" s="2">
        <v>39843</v>
      </c>
      <c r="F4981">
        <v>825.88</v>
      </c>
      <c r="G4981">
        <f t="shared" si="696"/>
        <v>-2.2789123695482361E-2</v>
      </c>
      <c r="H4981" s="2">
        <v>39843</v>
      </c>
      <c r="I4981">
        <v>1330.51</v>
      </c>
      <c r="J4981">
        <f t="shared" si="697"/>
        <v>-2.2790369728395765E-2</v>
      </c>
      <c r="K4981">
        <f t="shared" si="693"/>
        <v>-2.2809649728395765E-2</v>
      </c>
      <c r="L4981">
        <v>-5.4519404649349768E-4</v>
      </c>
      <c r="N4981" s="2">
        <v>39843</v>
      </c>
      <c r="O4981">
        <v>17.100000000000001</v>
      </c>
      <c r="Q4981" s="2">
        <v>39843</v>
      </c>
      <c r="R4981">
        <v>20975.09</v>
      </c>
      <c r="S4981" s="8">
        <f t="shared" si="698"/>
        <v>-2.7857160734032993E-2</v>
      </c>
      <c r="T4981" s="9">
        <f t="shared" si="694"/>
        <v>-2.7876440734032993E-2</v>
      </c>
      <c r="U4981" s="3">
        <f>Sheet1!$B$17+Sheet1!$B$18*'Portfolio allocation'!K4981</f>
        <v>-2.5680009357459354E-2</v>
      </c>
      <c r="V4981" s="13">
        <f t="shared" si="699"/>
        <v>-2.196431376573639E-3</v>
      </c>
      <c r="W4981" s="13"/>
      <c r="X4981" s="2">
        <v>39843</v>
      </c>
      <c r="Y4981">
        <v>87.540800000000004</v>
      </c>
      <c r="AA4981" s="2">
        <v>39843</v>
      </c>
      <c r="AB4981">
        <v>1177.1400000000001</v>
      </c>
      <c r="AC4981">
        <f t="shared" si="700"/>
        <v>-9.2998594500879328E-3</v>
      </c>
      <c r="AD4981">
        <f t="shared" si="695"/>
        <v>-9.3189394500879322E-3</v>
      </c>
      <c r="AE4981">
        <f>Sheet2!$B$17+Sheet2!$B$18*'Portfolio allocation'!K4981</f>
        <v>-2.0229535453920477E-2</v>
      </c>
      <c r="AF4981">
        <f t="shared" si="701"/>
        <v>1.0910596003832545E-2</v>
      </c>
      <c r="AH4981" s="2">
        <v>39843</v>
      </c>
      <c r="AI4981">
        <v>2.8540000000000001</v>
      </c>
      <c r="AJ4981">
        <v>0.47699999999999998</v>
      </c>
      <c r="AK4981">
        <v>1.2815000000000001</v>
      </c>
      <c r="AR4981" s="3"/>
    </row>
    <row r="4982" spans="1:44" hidden="1" outlineLevel="1" x14ac:dyDescent="0.2">
      <c r="A4982" s="2">
        <v>39846</v>
      </c>
      <c r="B4982">
        <v>45.52</v>
      </c>
      <c r="E4982" s="2">
        <v>39846</v>
      </c>
      <c r="F4982">
        <v>825.44</v>
      </c>
      <c r="G4982">
        <f t="shared" si="696"/>
        <v>-5.3276505061261581E-4</v>
      </c>
      <c r="H4982" s="2">
        <v>39846</v>
      </c>
      <c r="I4982">
        <v>1329.81</v>
      </c>
      <c r="J4982">
        <f t="shared" si="697"/>
        <v>-5.2611404649349769E-4</v>
      </c>
      <c r="K4982">
        <f t="shared" si="693"/>
        <v>-5.4519404649349768E-4</v>
      </c>
      <c r="L4982">
        <v>1.5824688744407199E-2</v>
      </c>
      <c r="N4982" s="2">
        <v>39846</v>
      </c>
      <c r="O4982">
        <v>17.829999999999998</v>
      </c>
      <c r="Q4982" s="2">
        <v>39846</v>
      </c>
      <c r="R4982">
        <v>21870.52</v>
      </c>
      <c r="S4982" s="8">
        <f t="shared" si="698"/>
        <v>4.2690162473677074E-2</v>
      </c>
      <c r="T4982" s="9">
        <f t="shared" si="694"/>
        <v>4.2671082473677076E-2</v>
      </c>
      <c r="U4982" s="3">
        <f>Sheet1!$B$17+Sheet1!$B$18*'Portfolio allocation'!K4982</f>
        <v>-1.3766154283728681E-4</v>
      </c>
      <c r="V4982" s="13">
        <f t="shared" si="699"/>
        <v>4.2808744016514362E-2</v>
      </c>
      <c r="W4982" s="13"/>
      <c r="X4982" s="2">
        <v>39846</v>
      </c>
      <c r="Y4982">
        <v>86.853099999999998</v>
      </c>
      <c r="AA4982" s="2">
        <v>39846</v>
      </c>
      <c r="AB4982">
        <v>1167.9000000000001</v>
      </c>
      <c r="AC4982">
        <f t="shared" si="700"/>
        <v>-7.8495336153728834E-3</v>
      </c>
      <c r="AD4982">
        <f t="shared" si="695"/>
        <v>-7.8692136153728828E-3</v>
      </c>
      <c r="AE4982">
        <f>Sheet2!$B$17+Sheet2!$B$18*'Portfolio allocation'!K4982</f>
        <v>-4.3141344393575877E-4</v>
      </c>
      <c r="AF4982">
        <f t="shared" si="701"/>
        <v>-7.4378001714371237E-3</v>
      </c>
      <c r="AH4982" s="2">
        <v>39846</v>
      </c>
      <c r="AI4982">
        <v>2.7210000000000001</v>
      </c>
      <c r="AJ4982">
        <v>0.49199999999999999</v>
      </c>
      <c r="AK4982">
        <v>1.2805500000000001</v>
      </c>
      <c r="AR4982" s="3"/>
    </row>
    <row r="4983" spans="1:44" hidden="1" outlineLevel="1" x14ac:dyDescent="0.2">
      <c r="A4983" s="2">
        <v>39847</v>
      </c>
      <c r="B4983">
        <v>43.06</v>
      </c>
      <c r="E4983" s="2">
        <v>39847</v>
      </c>
      <c r="F4983">
        <v>838.51</v>
      </c>
      <c r="G4983">
        <f t="shared" si="696"/>
        <v>1.5833979453382385E-2</v>
      </c>
      <c r="H4983" s="2">
        <v>39847</v>
      </c>
      <c r="I4983">
        <v>1350.88</v>
      </c>
      <c r="J4983">
        <f t="shared" si="697"/>
        <v>1.58443687444072E-2</v>
      </c>
      <c r="K4983">
        <f t="shared" si="693"/>
        <v>1.5824688744407199E-2</v>
      </c>
      <c r="L4983">
        <v>-6.7644322207747239E-3</v>
      </c>
      <c r="N4983" s="2">
        <v>39847</v>
      </c>
      <c r="O4983">
        <v>18.5</v>
      </c>
      <c r="Q4983" s="2">
        <v>39847</v>
      </c>
      <c r="R4983">
        <v>22692.36</v>
      </c>
      <c r="S4983" s="8">
        <f t="shared" si="698"/>
        <v>3.757752444843554E-2</v>
      </c>
      <c r="T4983" s="9">
        <f t="shared" si="694"/>
        <v>3.7557844448435539E-2</v>
      </c>
      <c r="U4983" s="3">
        <f>Sheet1!$B$17+Sheet1!$B$18*'Portfolio allocation'!K4983</f>
        <v>1.8642282862884527E-2</v>
      </c>
      <c r="V4983" s="13">
        <f t="shared" si="699"/>
        <v>1.8915561585551011E-2</v>
      </c>
      <c r="W4983" s="13"/>
      <c r="X4983" s="2">
        <v>39847</v>
      </c>
      <c r="Y4983">
        <v>89.288799999999995</v>
      </c>
      <c r="AA4983" s="2">
        <v>39847</v>
      </c>
      <c r="AB4983">
        <v>1200.6500000000001</v>
      </c>
      <c r="AC4983">
        <f t="shared" si="700"/>
        <v>2.8041784399349234E-2</v>
      </c>
      <c r="AD4983">
        <f t="shared" si="695"/>
        <v>2.8021104399349236E-2</v>
      </c>
      <c r="AE4983">
        <f>Sheet2!$B$17+Sheet2!$B$18*'Portfolio allocation'!K4983</f>
        <v>1.4125103967214836E-2</v>
      </c>
      <c r="AF4983">
        <f t="shared" si="701"/>
        <v>1.38960004321344E-2</v>
      </c>
      <c r="AH4983" s="2">
        <v>39847</v>
      </c>
      <c r="AI4983">
        <v>2.8889999999999998</v>
      </c>
      <c r="AJ4983">
        <v>0.51700000000000002</v>
      </c>
      <c r="AK4983">
        <v>1.2968500000000001</v>
      </c>
      <c r="AR4983" s="3"/>
    </row>
    <row r="4984" spans="1:44" hidden="1" outlineLevel="1" x14ac:dyDescent="0.2">
      <c r="A4984" s="2">
        <v>39848</v>
      </c>
      <c r="B4984">
        <v>43.85</v>
      </c>
      <c r="E4984" s="2">
        <v>39848</v>
      </c>
      <c r="F4984">
        <v>832.23</v>
      </c>
      <c r="G4984">
        <f t="shared" si="696"/>
        <v>-7.4894753789459534E-3</v>
      </c>
      <c r="H4984" s="2">
        <v>39848</v>
      </c>
      <c r="I4984">
        <v>1341.77</v>
      </c>
      <c r="J4984">
        <f t="shared" si="697"/>
        <v>-6.7437522207747236E-3</v>
      </c>
      <c r="K4984">
        <f t="shared" si="693"/>
        <v>-6.7644322207747239E-3</v>
      </c>
      <c r="L4984">
        <v>1.6413716921678048E-2</v>
      </c>
      <c r="N4984" s="2">
        <v>39848</v>
      </c>
      <c r="O4984">
        <v>18.63</v>
      </c>
      <c r="Q4984" s="2">
        <v>39848</v>
      </c>
      <c r="R4984">
        <v>22851.81</v>
      </c>
      <c r="S4984" s="8">
        <f t="shared" si="698"/>
        <v>7.0265939725970838E-3</v>
      </c>
      <c r="T4984" s="9">
        <f t="shared" si="694"/>
        <v>7.0059139725970835E-3</v>
      </c>
      <c r="U4984" s="3">
        <f>Sheet1!$B$17+Sheet1!$B$18*'Portfolio allocation'!K4984</f>
        <v>-7.2725291928284405E-3</v>
      </c>
      <c r="V4984" s="13">
        <f t="shared" si="699"/>
        <v>1.4278443165425524E-2</v>
      </c>
      <c r="W4984" s="13"/>
      <c r="X4984" s="2">
        <v>39848</v>
      </c>
      <c r="Y4984">
        <v>88.667900000000003</v>
      </c>
      <c r="AA4984" s="2">
        <v>39848</v>
      </c>
      <c r="AB4984">
        <v>1192.3</v>
      </c>
      <c r="AC4984">
        <f t="shared" si="700"/>
        <v>-6.9545662766002936E-3</v>
      </c>
      <c r="AD4984">
        <f t="shared" si="695"/>
        <v>-6.974366276600294E-3</v>
      </c>
      <c r="AE4984">
        <f>Sheet2!$B$17+Sheet2!$B$18*'Portfolio allocation'!K4984</f>
        <v>-5.9617186956226571E-3</v>
      </c>
      <c r="AF4984">
        <f t="shared" si="701"/>
        <v>-1.0126475809776369E-3</v>
      </c>
      <c r="AH4984" s="2">
        <v>39848</v>
      </c>
      <c r="AI4984">
        <v>2.9409999999999998</v>
      </c>
      <c r="AJ4984">
        <v>0.495</v>
      </c>
      <c r="AK4984">
        <v>1.2882</v>
      </c>
      <c r="AR4984" s="3"/>
    </row>
    <row r="4985" spans="1:44" hidden="1" outlineLevel="1" x14ac:dyDescent="0.2">
      <c r="A4985" s="2">
        <v>39849</v>
      </c>
      <c r="B4985">
        <v>43.73</v>
      </c>
      <c r="E4985" s="2">
        <v>39849</v>
      </c>
      <c r="F4985">
        <v>845.85</v>
      </c>
      <c r="G4985">
        <f t="shared" si="696"/>
        <v>1.6365668144623591E-2</v>
      </c>
      <c r="H4985" s="2">
        <v>39849</v>
      </c>
      <c r="I4985">
        <v>1363.82</v>
      </c>
      <c r="J4985">
        <f t="shared" si="697"/>
        <v>1.6433516921678049E-2</v>
      </c>
      <c r="K4985">
        <f t="shared" si="693"/>
        <v>1.6413716921678048E-2</v>
      </c>
      <c r="L4985">
        <v>2.7285056171635607E-2</v>
      </c>
      <c r="N4985" s="2">
        <v>39849</v>
      </c>
      <c r="O4985">
        <v>19.04</v>
      </c>
      <c r="Q4985" s="2">
        <v>39849</v>
      </c>
      <c r="R4985">
        <v>23354.73</v>
      </c>
      <c r="S4985" s="8">
        <f t="shared" si="698"/>
        <v>2.2007884714602355E-2</v>
      </c>
      <c r="T4985" s="9">
        <f t="shared" si="694"/>
        <v>2.1988084714602354E-2</v>
      </c>
      <c r="U4985" s="3">
        <f>Sheet1!$B$17+Sheet1!$B$18*'Portfolio allocation'!K4985</f>
        <v>1.9318030915808831E-2</v>
      </c>
      <c r="V4985" s="13">
        <f t="shared" si="699"/>
        <v>2.670053798793523E-3</v>
      </c>
      <c r="W4985" s="13"/>
      <c r="X4985" s="2">
        <v>39849</v>
      </c>
      <c r="Y4985">
        <v>88.2667</v>
      </c>
      <c r="AA4985" s="2">
        <v>39849</v>
      </c>
      <c r="AB4985">
        <v>1186.9000000000001</v>
      </c>
      <c r="AC4985">
        <f t="shared" si="700"/>
        <v>-4.5290614778158433E-3</v>
      </c>
      <c r="AD4985">
        <f t="shared" si="695"/>
        <v>-4.5496614778158433E-3</v>
      </c>
      <c r="AE4985">
        <f>Sheet2!$B$17+Sheet2!$B$18*'Portfolio allocation'!K4985</f>
        <v>1.4648882849911995E-2</v>
      </c>
      <c r="AF4985">
        <f t="shared" si="701"/>
        <v>-1.9198544327727839E-2</v>
      </c>
      <c r="AH4985" s="2">
        <v>39849</v>
      </c>
      <c r="AI4985">
        <v>2.919</v>
      </c>
      <c r="AJ4985">
        <v>0.51500000000000001</v>
      </c>
      <c r="AK4985">
        <v>1.2838499999999999</v>
      </c>
      <c r="AR4985" s="3"/>
    </row>
    <row r="4986" spans="1:44" hidden="1" outlineLevel="1" x14ac:dyDescent="0.2">
      <c r="A4986" s="2">
        <v>39850</v>
      </c>
      <c r="B4986">
        <v>43.37</v>
      </c>
      <c r="E4986" s="2">
        <v>39850</v>
      </c>
      <c r="F4986">
        <v>868.6</v>
      </c>
      <c r="G4986">
        <f t="shared" si="696"/>
        <v>2.6896021753265886E-2</v>
      </c>
      <c r="H4986" s="2">
        <v>39850</v>
      </c>
      <c r="I4986">
        <v>1401.06</v>
      </c>
      <c r="J4986">
        <f t="shared" si="697"/>
        <v>2.7305656171635606E-2</v>
      </c>
      <c r="K4986">
        <f t="shared" si="693"/>
        <v>2.7285056171635607E-2</v>
      </c>
      <c r="L4986">
        <v>1.4990775041753824E-3</v>
      </c>
      <c r="N4986" s="2">
        <v>39850</v>
      </c>
      <c r="O4986">
        <v>19.66</v>
      </c>
      <c r="Q4986" s="2">
        <v>39850</v>
      </c>
      <c r="R4986">
        <v>24115.22</v>
      </c>
      <c r="S4986" s="8">
        <f t="shared" si="698"/>
        <v>3.2562568695934546E-2</v>
      </c>
      <c r="T4986" s="9">
        <f t="shared" si="694"/>
        <v>3.2541968695934544E-2</v>
      </c>
      <c r="U4986" s="3">
        <f>Sheet1!$B$17+Sheet1!$B$18*'Portfolio allocation'!K4986</f>
        <v>3.1789906819735883E-2</v>
      </c>
      <c r="V4986" s="13">
        <f t="shared" si="699"/>
        <v>7.5206187619866055E-4</v>
      </c>
      <c r="W4986" s="13"/>
      <c r="X4986" s="2">
        <v>39850</v>
      </c>
      <c r="Y4986">
        <v>91.829499999999996</v>
      </c>
      <c r="AA4986" s="2">
        <v>39850</v>
      </c>
      <c r="AB4986">
        <v>1241.23</v>
      </c>
      <c r="AC4986">
        <f t="shared" si="700"/>
        <v>4.5774707220490374E-2</v>
      </c>
      <c r="AD4986">
        <f t="shared" si="695"/>
        <v>4.5753507220490375E-2</v>
      </c>
      <c r="AE4986">
        <f>Sheet2!$B$17+Sheet2!$B$18*'Portfolio allocation'!K4986</f>
        <v>2.4315955063922937E-2</v>
      </c>
      <c r="AF4986">
        <f t="shared" si="701"/>
        <v>2.1437552156567438E-2</v>
      </c>
      <c r="AH4986" s="2">
        <v>39850</v>
      </c>
      <c r="AI4986">
        <v>2.988</v>
      </c>
      <c r="AJ4986">
        <v>0.53</v>
      </c>
      <c r="AK4986">
        <v>1.28525</v>
      </c>
      <c r="AR4986" s="3"/>
    </row>
    <row r="4987" spans="1:44" hidden="1" outlineLevel="1" x14ac:dyDescent="0.2">
      <c r="A4987" s="2">
        <v>39853</v>
      </c>
      <c r="B4987">
        <v>43.64</v>
      </c>
      <c r="E4987" s="2">
        <v>39853</v>
      </c>
      <c r="F4987">
        <v>869.89</v>
      </c>
      <c r="G4987">
        <f t="shared" si="696"/>
        <v>1.4851485148514865E-3</v>
      </c>
      <c r="H4987" s="2">
        <v>39853</v>
      </c>
      <c r="I4987">
        <v>1403.19</v>
      </c>
      <c r="J4987">
        <f t="shared" si="697"/>
        <v>1.5202775041753824E-3</v>
      </c>
      <c r="K4987">
        <f t="shared" si="693"/>
        <v>1.4990775041753824E-3</v>
      </c>
      <c r="L4987">
        <v>-4.9117395764508118E-2</v>
      </c>
      <c r="N4987" s="2">
        <v>39853</v>
      </c>
      <c r="O4987">
        <v>19.440000000000001</v>
      </c>
      <c r="Q4987" s="2">
        <v>39853</v>
      </c>
      <c r="R4987">
        <v>23845.37</v>
      </c>
      <c r="S4987" s="8">
        <f t="shared" si="698"/>
        <v>-1.119002853799389E-2</v>
      </c>
      <c r="T4987" s="9">
        <f t="shared" si="694"/>
        <v>-1.1211228537993891E-2</v>
      </c>
      <c r="U4987" s="3">
        <f>Sheet1!$B$17+Sheet1!$B$18*'Portfolio allocation'!K4987</f>
        <v>2.2075785888208549E-3</v>
      </c>
      <c r="V4987" s="13">
        <f t="shared" si="699"/>
        <v>-1.3418807126814746E-2</v>
      </c>
      <c r="W4987" s="13"/>
      <c r="X4987" s="2">
        <v>39853</v>
      </c>
      <c r="Y4987">
        <v>92.478999999999999</v>
      </c>
      <c r="AA4987" s="2">
        <v>39853</v>
      </c>
      <c r="AB4987">
        <v>1250.01</v>
      </c>
      <c r="AC4987">
        <f t="shared" si="700"/>
        <v>7.0736285781038966E-3</v>
      </c>
      <c r="AD4987">
        <f t="shared" si="695"/>
        <v>7.051508578103897E-3</v>
      </c>
      <c r="AE4987">
        <f>Sheet2!$B$17+Sheet2!$B$18*'Portfolio allocation'!K4987</f>
        <v>1.3864049730031979E-3</v>
      </c>
      <c r="AF4987">
        <f t="shared" si="701"/>
        <v>5.665103605100699E-3</v>
      </c>
      <c r="AH4987" s="2">
        <v>39853</v>
      </c>
      <c r="AI4987">
        <v>2.992</v>
      </c>
      <c r="AJ4987">
        <v>0.55300000000000005</v>
      </c>
      <c r="AK4987">
        <v>1.3069500000000001</v>
      </c>
      <c r="AR4987" s="3"/>
    </row>
    <row r="4988" spans="1:44" hidden="1" outlineLevel="1" x14ac:dyDescent="0.2">
      <c r="A4988" s="2">
        <v>39854</v>
      </c>
      <c r="B4988">
        <v>46.67</v>
      </c>
      <c r="E4988" s="2">
        <v>39854</v>
      </c>
      <c r="F4988">
        <v>827.16</v>
      </c>
      <c r="G4988">
        <f t="shared" si="696"/>
        <v>-4.9121153249261473E-2</v>
      </c>
      <c r="H4988" s="2">
        <v>39854</v>
      </c>
      <c r="I4988">
        <v>1334.3</v>
      </c>
      <c r="J4988">
        <f t="shared" si="697"/>
        <v>-4.9095275764508117E-2</v>
      </c>
      <c r="K4988">
        <f t="shared" si="693"/>
        <v>-4.9117395764508118E-2</v>
      </c>
      <c r="L4988">
        <v>8.3733144120512835E-3</v>
      </c>
      <c r="N4988" s="2">
        <v>39854</v>
      </c>
      <c r="O4988">
        <v>18.8</v>
      </c>
      <c r="Q4988" s="2">
        <v>39854</v>
      </c>
      <c r="R4988">
        <v>23060.33</v>
      </c>
      <c r="S4988" s="8">
        <f t="shared" si="698"/>
        <v>-3.2922114439826178E-2</v>
      </c>
      <c r="T4988" s="9">
        <f t="shared" si="694"/>
        <v>-3.2944234439826178E-2</v>
      </c>
      <c r="U4988" s="3">
        <f>Sheet1!$B$17+Sheet1!$B$18*'Portfolio allocation'!K4988</f>
        <v>-5.5860922337035705E-2</v>
      </c>
      <c r="V4988" s="13">
        <f t="shared" si="699"/>
        <v>2.2916687897209527E-2</v>
      </c>
      <c r="W4988" s="13"/>
      <c r="X4988" s="2">
        <v>39854</v>
      </c>
      <c r="Y4988">
        <v>89.088200000000001</v>
      </c>
      <c r="AA4988" s="2">
        <v>39854</v>
      </c>
      <c r="AB4988">
        <v>1204.18</v>
      </c>
      <c r="AC4988">
        <f t="shared" si="700"/>
        <v>-3.6663706690346465E-2</v>
      </c>
      <c r="AD4988">
        <f t="shared" si="695"/>
        <v>-3.6684306690346467E-2</v>
      </c>
      <c r="AE4988">
        <f>Sheet2!$B$17+Sheet2!$B$18*'Portfolio allocation'!K4988</f>
        <v>-4.3623054400535183E-2</v>
      </c>
      <c r="AF4988">
        <f t="shared" si="701"/>
        <v>6.9387477101887154E-3</v>
      </c>
      <c r="AH4988" s="2">
        <v>39854</v>
      </c>
      <c r="AI4988">
        <v>2.8210000000000002</v>
      </c>
      <c r="AJ4988">
        <v>0.51500000000000001</v>
      </c>
      <c r="AK4988">
        <v>1.30385</v>
      </c>
      <c r="AR4988" s="3"/>
    </row>
    <row r="4989" spans="1:44" hidden="1" outlineLevel="1" x14ac:dyDescent="0.2">
      <c r="A4989" s="2">
        <v>39855</v>
      </c>
      <c r="B4989">
        <v>44.53</v>
      </c>
      <c r="E4989" s="2">
        <v>39855</v>
      </c>
      <c r="F4989">
        <v>833.74</v>
      </c>
      <c r="G4989">
        <f t="shared" si="696"/>
        <v>7.954930122346493E-3</v>
      </c>
      <c r="H4989" s="2">
        <v>39855</v>
      </c>
      <c r="I4989">
        <v>1345.5</v>
      </c>
      <c r="J4989">
        <f t="shared" si="697"/>
        <v>8.3939144120512843E-3</v>
      </c>
      <c r="K4989">
        <f t="shared" si="693"/>
        <v>8.3733144120512835E-3</v>
      </c>
      <c r="L4989">
        <v>1.9458080564846484E-3</v>
      </c>
      <c r="N4989" s="2">
        <v>39855</v>
      </c>
      <c r="O4989">
        <v>19.21</v>
      </c>
      <c r="Q4989" s="2">
        <v>39855</v>
      </c>
      <c r="R4989">
        <v>23563.25</v>
      </c>
      <c r="S4989" s="8">
        <f t="shared" si="698"/>
        <v>2.1808881312626482E-2</v>
      </c>
      <c r="T4989" s="9">
        <f t="shared" si="694"/>
        <v>2.1788281312626483E-2</v>
      </c>
      <c r="U4989" s="3">
        <f>Sheet1!$B$17+Sheet1!$B$18*'Portfolio allocation'!K4989</f>
        <v>1.0093877385867239E-2</v>
      </c>
      <c r="V4989" s="13">
        <f t="shared" si="699"/>
        <v>1.1694403926759245E-2</v>
      </c>
      <c r="W4989" s="13"/>
      <c r="X4989" s="2">
        <v>39855</v>
      </c>
      <c r="Y4989">
        <v>90.8934</v>
      </c>
      <c r="AA4989" s="2">
        <v>39855</v>
      </c>
      <c r="AB4989">
        <v>1228.58</v>
      </c>
      <c r="AC4989">
        <f t="shared" si="700"/>
        <v>2.0262751415901059E-2</v>
      </c>
      <c r="AD4989">
        <f t="shared" si="695"/>
        <v>2.0239031415901058E-2</v>
      </c>
      <c r="AE4989">
        <f>Sheet2!$B$17+Sheet2!$B$18*'Portfolio allocation'!K4989</f>
        <v>7.4991518091315117E-3</v>
      </c>
      <c r="AF4989">
        <f t="shared" si="701"/>
        <v>1.2739879606769547E-2</v>
      </c>
      <c r="AH4989" s="2">
        <v>39855</v>
      </c>
      <c r="AI4989">
        <v>2.7570000000000001</v>
      </c>
      <c r="AJ4989">
        <v>0.59299999999999997</v>
      </c>
      <c r="AK4989">
        <v>1.2901499999999999</v>
      </c>
      <c r="AR4989" s="3"/>
    </row>
    <row r="4990" spans="1:44" hidden="1" outlineLevel="1" x14ac:dyDescent="0.2">
      <c r="A4990" s="2">
        <v>39856</v>
      </c>
      <c r="B4990">
        <v>41.25</v>
      </c>
      <c r="E4990" s="2">
        <v>39856</v>
      </c>
      <c r="F4990">
        <v>835.19</v>
      </c>
      <c r="G4990">
        <f t="shared" si="696"/>
        <v>1.7391512941684617E-3</v>
      </c>
      <c r="H4990" s="2">
        <v>39856</v>
      </c>
      <c r="I4990">
        <v>1348.15</v>
      </c>
      <c r="J4990">
        <f t="shared" si="697"/>
        <v>1.9695280564846485E-3</v>
      </c>
      <c r="K4990">
        <f t="shared" si="693"/>
        <v>1.9458080564846484E-3</v>
      </c>
      <c r="L4990">
        <v>-9.9039262085080463E-3</v>
      </c>
      <c r="N4990" s="2">
        <v>39856</v>
      </c>
      <c r="O4990">
        <v>19.260000000000002</v>
      </c>
      <c r="Q4990" s="2">
        <v>39856</v>
      </c>
      <c r="R4990">
        <v>23624.59</v>
      </c>
      <c r="S4990" s="8">
        <f t="shared" si="698"/>
        <v>2.6032062639915754E-3</v>
      </c>
      <c r="T4990" s="9">
        <f t="shared" si="694"/>
        <v>2.5794862639915753E-3</v>
      </c>
      <c r="U4990" s="3">
        <f>Sheet1!$B$17+Sheet1!$B$18*'Portfolio allocation'!K4990</f>
        <v>2.7200792000878341E-3</v>
      </c>
      <c r="V4990" s="13">
        <f t="shared" si="699"/>
        <v>-1.4059293609625882E-4</v>
      </c>
      <c r="W4990" s="13"/>
      <c r="X4990" s="2">
        <v>39856</v>
      </c>
      <c r="Y4990">
        <v>90.807500000000005</v>
      </c>
      <c r="AA4990" s="2">
        <v>39856</v>
      </c>
      <c r="AB4990">
        <v>1227.42</v>
      </c>
      <c r="AC4990">
        <f t="shared" si="700"/>
        <v>-9.441794592129904E-4</v>
      </c>
      <c r="AD4990">
        <f t="shared" si="695"/>
        <v>-9.6789945921299037E-4</v>
      </c>
      <c r="AE4990">
        <f>Sheet2!$B$17+Sheet2!$B$18*'Portfolio allocation'!K4990</f>
        <v>1.7836491772437683E-3</v>
      </c>
      <c r="AF4990">
        <f t="shared" si="701"/>
        <v>-2.7515486364567588E-3</v>
      </c>
      <c r="AH4990" s="2">
        <v>39856</v>
      </c>
      <c r="AI4990">
        <v>2.7909999999999999</v>
      </c>
      <c r="AJ4990">
        <v>0.59299999999999997</v>
      </c>
      <c r="AK4990">
        <v>1.27755</v>
      </c>
      <c r="AR4990" s="3"/>
    </row>
    <row r="4991" spans="1:44" hidden="1" outlineLevel="1" x14ac:dyDescent="0.2">
      <c r="A4991" s="2">
        <v>39857</v>
      </c>
      <c r="B4991">
        <v>42.93</v>
      </c>
      <c r="E4991" s="2">
        <v>39857</v>
      </c>
      <c r="F4991">
        <v>826.84</v>
      </c>
      <c r="G4991">
        <f t="shared" si="696"/>
        <v>-9.9977250685473473E-3</v>
      </c>
      <c r="H4991" s="2">
        <v>39857</v>
      </c>
      <c r="I4991">
        <v>1334.83</v>
      </c>
      <c r="J4991">
        <f t="shared" si="697"/>
        <v>-9.8802062085080467E-3</v>
      </c>
      <c r="K4991">
        <f t="shared" si="693"/>
        <v>-9.9039262085080463E-3</v>
      </c>
      <c r="L4991">
        <v>-2.4960000000000002E-5</v>
      </c>
      <c r="N4991" s="2">
        <v>39857</v>
      </c>
      <c r="O4991">
        <v>19.09</v>
      </c>
      <c r="Q4991" s="2">
        <v>39857</v>
      </c>
      <c r="R4991">
        <v>23416.06</v>
      </c>
      <c r="S4991" s="8">
        <f t="shared" si="698"/>
        <v>-8.8268198516884278E-3</v>
      </c>
      <c r="T4991" s="9">
        <f t="shared" si="694"/>
        <v>-8.8505398516884274E-3</v>
      </c>
      <c r="U4991" s="3">
        <f>Sheet1!$B$17+Sheet1!$B$18*'Portfolio allocation'!K4991</f>
        <v>-1.087423626091464E-2</v>
      </c>
      <c r="V4991" s="13">
        <f t="shared" si="699"/>
        <v>2.0236964092262121E-3</v>
      </c>
      <c r="W4991" s="13"/>
      <c r="X4991" s="2">
        <v>39857</v>
      </c>
      <c r="Y4991">
        <v>89.632599999999996</v>
      </c>
      <c r="AA4991" s="2">
        <v>39857</v>
      </c>
      <c r="AB4991">
        <v>1211.54</v>
      </c>
      <c r="AC4991">
        <f t="shared" si="700"/>
        <v>-1.293770673445116E-2</v>
      </c>
      <c r="AD4991">
        <f t="shared" si="695"/>
        <v>-1.2962666734451159E-2</v>
      </c>
      <c r="AE4991">
        <f>Sheet2!$B$17+Sheet2!$B$18*'Portfolio allocation'!K4991</f>
        <v>-8.7534368452507894E-3</v>
      </c>
      <c r="AF4991">
        <f t="shared" si="701"/>
        <v>-4.2092298892003697E-3</v>
      </c>
      <c r="AH4991" s="2">
        <v>39857</v>
      </c>
      <c r="AI4991">
        <v>2.895</v>
      </c>
      <c r="AJ4991">
        <v>0.624</v>
      </c>
      <c r="AK4991">
        <v>1.29095</v>
      </c>
      <c r="AR4991" s="3"/>
    </row>
    <row r="4992" spans="1:44" hidden="1" outlineLevel="1" x14ac:dyDescent="0.2">
      <c r="A4992" s="2">
        <v>39860</v>
      </c>
      <c r="B4992">
        <v>42.93</v>
      </c>
      <c r="E4992" s="2">
        <v>39860</v>
      </c>
      <c r="F4992">
        <v>826.84</v>
      </c>
      <c r="G4992">
        <f t="shared" si="696"/>
        <v>0</v>
      </c>
      <c r="H4992" s="2">
        <v>39860</v>
      </c>
      <c r="I4992">
        <v>1334.83</v>
      </c>
      <c r="J4992">
        <f t="shared" si="697"/>
        <v>0</v>
      </c>
      <c r="K4992">
        <f t="shared" si="693"/>
        <v>-2.4960000000000002E-5</v>
      </c>
      <c r="L4992">
        <v>-4.5401524806005157E-2</v>
      </c>
      <c r="N4992" s="2">
        <v>39860</v>
      </c>
      <c r="O4992">
        <v>19.09</v>
      </c>
      <c r="Q4992" s="2">
        <v>39860</v>
      </c>
      <c r="R4992">
        <v>23416.06</v>
      </c>
      <c r="S4992" s="8">
        <f t="shared" si="698"/>
        <v>0</v>
      </c>
      <c r="T4992" s="9">
        <f t="shared" si="694"/>
        <v>-2.4959999999999998E-5</v>
      </c>
      <c r="U4992" s="3">
        <f>Sheet1!$B$17+Sheet1!$B$18*'Portfolio allocation'!K4992</f>
        <v>4.5916413978411123E-4</v>
      </c>
      <c r="V4992" s="13">
        <f t="shared" si="699"/>
        <v>-4.8412413978411121E-4</v>
      </c>
      <c r="W4992" s="13"/>
      <c r="X4992" s="2">
        <v>39860</v>
      </c>
      <c r="Y4992">
        <v>89.632599999999996</v>
      </c>
      <c r="AA4992" s="2">
        <v>39860</v>
      </c>
      <c r="AB4992">
        <v>1211.54</v>
      </c>
      <c r="AC4992">
        <f t="shared" si="700"/>
        <v>0</v>
      </c>
      <c r="AD4992">
        <f t="shared" si="695"/>
        <v>-2.4960000000000002E-5</v>
      </c>
      <c r="AE4992">
        <f>Sheet2!$B$17+Sheet2!$B$18*'Portfolio allocation'!K4992</f>
        <v>3.1191942577168078E-5</v>
      </c>
      <c r="AF4992">
        <f t="shared" si="701"/>
        <v>-5.6151942577168076E-5</v>
      </c>
      <c r="AH4992" s="2">
        <v>39860</v>
      </c>
      <c r="AI4992">
        <v>2.895</v>
      </c>
      <c r="AJ4992">
        <v>0.624</v>
      </c>
      <c r="AK4992">
        <v>1.2797000000000001</v>
      </c>
      <c r="AR4992" s="3"/>
    </row>
    <row r="4993" spans="1:44" hidden="1" outlineLevel="1" x14ac:dyDescent="0.2">
      <c r="A4993" s="2">
        <v>39861</v>
      </c>
      <c r="B4993">
        <v>48.66</v>
      </c>
      <c r="E4993" s="2">
        <v>39861</v>
      </c>
      <c r="F4993">
        <v>789.17</v>
      </c>
      <c r="G4993">
        <f t="shared" si="696"/>
        <v>-4.555899569445121E-2</v>
      </c>
      <c r="H4993" s="2">
        <v>39861</v>
      </c>
      <c r="I4993">
        <v>1274.26</v>
      </c>
      <c r="J4993">
        <f t="shared" si="697"/>
        <v>-4.537656480600516E-2</v>
      </c>
      <c r="K4993">
        <f t="shared" si="693"/>
        <v>-4.5401524806005157E-2</v>
      </c>
      <c r="L4993">
        <v>-7.8494612339712955E-4</v>
      </c>
      <c r="N4993" s="2">
        <v>39861</v>
      </c>
      <c r="O4993">
        <v>18.09</v>
      </c>
      <c r="Q4993" s="2">
        <v>39861</v>
      </c>
      <c r="R4993">
        <v>22348.91</v>
      </c>
      <c r="S4993" s="8">
        <f t="shared" si="698"/>
        <v>-4.557342268511444E-2</v>
      </c>
      <c r="T4993" s="9">
        <f t="shared" si="694"/>
        <v>-4.5598382685114437E-2</v>
      </c>
      <c r="U4993" s="3">
        <f>Sheet1!$B$17+Sheet1!$B$18*'Portfolio allocation'!K4993</f>
        <v>-5.1597981000747604E-2</v>
      </c>
      <c r="V4993" s="13">
        <f t="shared" si="699"/>
        <v>5.9995983156331673E-3</v>
      </c>
      <c r="W4993" s="13"/>
      <c r="X4993" s="2">
        <v>39861</v>
      </c>
      <c r="Y4993">
        <v>86.604799999999997</v>
      </c>
      <c r="AA4993" s="2">
        <v>39861</v>
      </c>
      <c r="AB4993">
        <v>1170.6099999999999</v>
      </c>
      <c r="AC4993">
        <f t="shared" si="700"/>
        <v>-3.3783449163874102E-2</v>
      </c>
      <c r="AD4993">
        <f t="shared" si="695"/>
        <v>-3.38071691638741E-2</v>
      </c>
      <c r="AE4993">
        <f>Sheet2!$B$17+Sheet2!$B$18*'Portfolio allocation'!K4993</f>
        <v>-4.0318807143792233E-2</v>
      </c>
      <c r="AF4993">
        <f t="shared" si="701"/>
        <v>6.5116379799181334E-3</v>
      </c>
      <c r="AH4993" s="2">
        <v>39861</v>
      </c>
      <c r="AI4993">
        <v>2.65</v>
      </c>
      <c r="AJ4993">
        <v>0.59299999999999997</v>
      </c>
      <c r="AK4993">
        <v>1.25745</v>
      </c>
      <c r="AR4993" s="3"/>
    </row>
    <row r="4994" spans="1:44" hidden="1" outlineLevel="1" x14ac:dyDescent="0.2">
      <c r="A4994" s="2">
        <v>39862</v>
      </c>
      <c r="B4994">
        <v>48.46</v>
      </c>
      <c r="E4994" s="2">
        <v>39862</v>
      </c>
      <c r="F4994">
        <v>788.42</v>
      </c>
      <c r="G4994">
        <f t="shared" si="696"/>
        <v>-9.503655739574457E-4</v>
      </c>
      <c r="H4994" s="2">
        <v>39862</v>
      </c>
      <c r="I4994">
        <v>1273.29</v>
      </c>
      <c r="J4994">
        <f t="shared" si="697"/>
        <v>-7.6122612339712958E-4</v>
      </c>
      <c r="K4994">
        <f t="shared" si="693"/>
        <v>-7.8494612339712955E-4</v>
      </c>
      <c r="L4994">
        <v>-1.138922108741928E-2</v>
      </c>
      <c r="N4994" s="2">
        <v>39862</v>
      </c>
      <c r="O4994">
        <v>18.12</v>
      </c>
      <c r="Q4994" s="2">
        <v>39862</v>
      </c>
      <c r="R4994">
        <v>22385.97</v>
      </c>
      <c r="S4994" s="8">
        <f t="shared" si="698"/>
        <v>1.6582464200716185E-3</v>
      </c>
      <c r="T4994" s="9">
        <f t="shared" si="694"/>
        <v>1.6345264200716184E-3</v>
      </c>
      <c r="U4994" s="3">
        <f>Sheet1!$B$17+Sheet1!$B$18*'Portfolio allocation'!K4994</f>
        <v>-4.1271120158678672E-4</v>
      </c>
      <c r="V4994" s="13">
        <f t="shared" si="699"/>
        <v>2.0472376216584052E-3</v>
      </c>
      <c r="W4994" s="13"/>
      <c r="X4994" s="2">
        <v>39862</v>
      </c>
      <c r="Y4994">
        <v>87.4071</v>
      </c>
      <c r="AA4994" s="2">
        <v>39862</v>
      </c>
      <c r="AB4994">
        <v>1181.46</v>
      </c>
      <c r="AC4994">
        <f t="shared" si="700"/>
        <v>9.2686718890151454E-3</v>
      </c>
      <c r="AD4994">
        <f t="shared" si="695"/>
        <v>9.2437118890151462E-3</v>
      </c>
      <c r="AE4994">
        <f>Sheet2!$B$17+Sheet2!$B$18*'Portfolio allocation'!K4994</f>
        <v>-6.4460710734715152E-4</v>
      </c>
      <c r="AF4994">
        <f t="shared" si="701"/>
        <v>9.8883189963622983E-3</v>
      </c>
      <c r="AH4994" s="2">
        <v>39862</v>
      </c>
      <c r="AI4994">
        <v>2.7570000000000001</v>
      </c>
      <c r="AJ4994">
        <v>0.624</v>
      </c>
      <c r="AK4994">
        <v>1.25305</v>
      </c>
      <c r="AR4994" s="3"/>
    </row>
    <row r="4995" spans="1:44" hidden="1" outlineLevel="1" x14ac:dyDescent="0.2">
      <c r="A4995" s="2">
        <v>39863</v>
      </c>
      <c r="B4995">
        <v>47.08</v>
      </c>
      <c r="E4995" s="2">
        <v>39863</v>
      </c>
      <c r="F4995">
        <v>778.94</v>
      </c>
      <c r="G4995">
        <f t="shared" si="696"/>
        <v>-1.2024048096192286E-2</v>
      </c>
      <c r="H4995" s="2">
        <v>39863</v>
      </c>
      <c r="I4995">
        <v>1258.82</v>
      </c>
      <c r="J4995">
        <f t="shared" si="697"/>
        <v>-1.1364261087419281E-2</v>
      </c>
      <c r="K4995">
        <f t="shared" si="693"/>
        <v>-1.138922108741928E-2</v>
      </c>
      <c r="L4995">
        <v>-1.1227045984016653E-2</v>
      </c>
      <c r="N4995" s="2">
        <v>39863</v>
      </c>
      <c r="O4995">
        <v>17.91</v>
      </c>
      <c r="Q4995" s="2">
        <v>39863</v>
      </c>
      <c r="R4995">
        <v>22126.52</v>
      </c>
      <c r="S4995" s="8">
        <f t="shared" si="698"/>
        <v>-1.1589848463122276E-2</v>
      </c>
      <c r="T4995" s="9">
        <f t="shared" si="694"/>
        <v>-1.1614808463122276E-2</v>
      </c>
      <c r="U4995" s="3">
        <f>Sheet1!$B$17+Sheet1!$B$18*'Portfolio allocation'!K4995</f>
        <v>-1.2578204188379655E-2</v>
      </c>
      <c r="V4995" s="13">
        <f t="shared" si="699"/>
        <v>9.6339572525737903E-4</v>
      </c>
      <c r="W4995" s="13"/>
      <c r="X4995" s="2">
        <v>39863</v>
      </c>
      <c r="Y4995">
        <v>84.942800000000005</v>
      </c>
      <c r="AA4995" s="2">
        <v>39863</v>
      </c>
      <c r="AB4995">
        <v>1148.1500000000001</v>
      </c>
      <c r="AC4995">
        <f t="shared" si="700"/>
        <v>-2.8193929544800489E-2</v>
      </c>
      <c r="AD4995">
        <f t="shared" si="695"/>
        <v>-2.822000954480049E-2</v>
      </c>
      <c r="AE4995">
        <f>Sheet2!$B$17+Sheet2!$B$18*'Portfolio allocation'!K4995</f>
        <v>-1.0074198944878173E-2</v>
      </c>
      <c r="AF4995">
        <f t="shared" si="701"/>
        <v>-1.8145810599922318E-2</v>
      </c>
      <c r="AH4995" s="2">
        <v>39863</v>
      </c>
      <c r="AI4995">
        <v>2.8620000000000001</v>
      </c>
      <c r="AJ4995">
        <v>0.65200000000000002</v>
      </c>
      <c r="AK4995">
        <v>1.26905</v>
      </c>
      <c r="AR4995" s="3"/>
    </row>
    <row r="4996" spans="1:44" hidden="1" outlineLevel="1" x14ac:dyDescent="0.2">
      <c r="A4996" s="2">
        <v>39864</v>
      </c>
      <c r="B4996">
        <v>49.3</v>
      </c>
      <c r="E4996" s="2">
        <v>39864</v>
      </c>
      <c r="F4996">
        <v>770.05</v>
      </c>
      <c r="G4996">
        <f t="shared" si="696"/>
        <v>-1.1412945798136009E-2</v>
      </c>
      <c r="H4996" s="2">
        <v>39864</v>
      </c>
      <c r="I4996">
        <v>1244.72</v>
      </c>
      <c r="J4996">
        <f t="shared" si="697"/>
        <v>-1.1200965984016653E-2</v>
      </c>
      <c r="K4996">
        <f t="shared" ref="K4996:K5059" si="702">J4996-(AJ4995/25000)</f>
        <v>-1.1227045984016653E-2</v>
      </c>
      <c r="L4996">
        <v>-3.4699384939906222E-2</v>
      </c>
      <c r="N4996" s="2">
        <v>39864</v>
      </c>
      <c r="O4996">
        <v>18</v>
      </c>
      <c r="Q4996" s="2">
        <v>39864</v>
      </c>
      <c r="R4996">
        <v>22237.72</v>
      </c>
      <c r="S4996" s="8">
        <f t="shared" si="698"/>
        <v>5.0256434360216318E-3</v>
      </c>
      <c r="T4996" s="9">
        <f t="shared" ref="T4996:T5059" si="703">S4996-(AJ4995/100/250)</f>
        <v>4.9995634360216314E-3</v>
      </c>
      <c r="U4996" s="3">
        <f>Sheet1!$B$17+Sheet1!$B$18*'Portfolio allocation'!K4996</f>
        <v>-1.239215279969247E-2</v>
      </c>
      <c r="V4996" s="13">
        <f t="shared" si="699"/>
        <v>1.7391716235714103E-2</v>
      </c>
      <c r="W4996" s="13"/>
      <c r="X4996" s="2">
        <v>39864</v>
      </c>
      <c r="Y4996">
        <v>84.809100000000001</v>
      </c>
      <c r="AA4996" s="2">
        <v>39864</v>
      </c>
      <c r="AB4996">
        <v>1146.3399999999999</v>
      </c>
      <c r="AC4996">
        <f t="shared" si="700"/>
        <v>-1.5764490702435685E-3</v>
      </c>
      <c r="AD4996">
        <f t="shared" ref="AD4996:AD5059" si="704">AC4996-AJ4996/25000</f>
        <v>-1.6013690702435684E-3</v>
      </c>
      <c r="AE4996">
        <f>Sheet2!$B$17+Sheet2!$B$18*'Portfolio allocation'!K4996</f>
        <v>-9.9299887054714684E-3</v>
      </c>
      <c r="AF4996">
        <f t="shared" si="701"/>
        <v>8.3286196352279004E-3</v>
      </c>
      <c r="AH4996" s="2">
        <v>39864</v>
      </c>
      <c r="AI4996">
        <v>2.7930000000000001</v>
      </c>
      <c r="AJ4996">
        <v>0.623</v>
      </c>
      <c r="AK4996">
        <v>1.2615499999999999</v>
      </c>
      <c r="AR4996" s="3"/>
    </row>
    <row r="4997" spans="1:44" hidden="1" outlineLevel="1" x14ac:dyDescent="0.2">
      <c r="A4997" s="2">
        <v>39867</v>
      </c>
      <c r="B4997">
        <v>52.62</v>
      </c>
      <c r="E4997" s="2">
        <v>39867</v>
      </c>
      <c r="F4997">
        <v>743.33</v>
      </c>
      <c r="G4997">
        <f t="shared" ref="G4997:G5060" si="705">(F4997/F4996)-1</f>
        <v>-3.4699045516524807E-2</v>
      </c>
      <c r="H4997" s="2">
        <v>39867</v>
      </c>
      <c r="I4997">
        <v>1201.56</v>
      </c>
      <c r="J4997">
        <f t="shared" ref="J4997:J5060" si="706">(I4997/I4996)-1</f>
        <v>-3.4674464939906224E-2</v>
      </c>
      <c r="K4997">
        <f t="shared" si="702"/>
        <v>-3.4699384939906222E-2</v>
      </c>
      <c r="L4997">
        <v>4.0087957793535141E-2</v>
      </c>
      <c r="N4997" s="2">
        <v>39867</v>
      </c>
      <c r="O4997">
        <v>17.21</v>
      </c>
      <c r="Q4997" s="2">
        <v>39867</v>
      </c>
      <c r="R4997">
        <v>21261.72</v>
      </c>
      <c r="S4997" s="8">
        <f t="shared" ref="S4997:S5060" si="707">R4997/R4996-1</f>
        <v>-4.3889391538341149E-2</v>
      </c>
      <c r="T4997" s="9">
        <f t="shared" si="703"/>
        <v>-4.3914311538341147E-2</v>
      </c>
      <c r="U4997" s="3">
        <f>Sheet1!$B$17+Sheet1!$B$18*'Portfolio allocation'!K4997</f>
        <v>-3.9320214918065796E-2</v>
      </c>
      <c r="V4997" s="13">
        <f t="shared" ref="V4997:V5060" si="708">T4997-U4997</f>
        <v>-4.5940966202753508E-3</v>
      </c>
      <c r="W4997" s="13"/>
      <c r="X4997" s="2">
        <v>39867</v>
      </c>
      <c r="Y4997">
        <v>80.587199999999996</v>
      </c>
      <c r="AA4997" s="2">
        <v>39867</v>
      </c>
      <c r="AB4997">
        <v>1089.28</v>
      </c>
      <c r="AC4997">
        <f t="shared" ref="AC4997:AC5060" si="709">AB4997/AB4996-1</f>
        <v>-4.9775808224435947E-2</v>
      </c>
      <c r="AD4997">
        <f t="shared" si="704"/>
        <v>-4.9802368224435949E-2</v>
      </c>
      <c r="AE4997">
        <f>Sheet2!$B$17+Sheet2!$B$18*'Portfolio allocation'!K4997</f>
        <v>-3.0802191338575074E-2</v>
      </c>
      <c r="AF4997">
        <f t="shared" ref="AF4997:AF5060" si="710">AD4997-AE4997</f>
        <v>-1.9000176885860875E-2</v>
      </c>
      <c r="AH4997" s="2">
        <v>39867</v>
      </c>
      <c r="AI4997">
        <v>2.7610000000000001</v>
      </c>
      <c r="AJ4997">
        <v>0.66400000000000003</v>
      </c>
      <c r="AK4997">
        <v>1.27335</v>
      </c>
      <c r="AR4997" s="3"/>
    </row>
    <row r="4998" spans="1:44" hidden="1" outlineLevel="1" x14ac:dyDescent="0.2">
      <c r="A4998" s="2">
        <v>39868</v>
      </c>
      <c r="B4998">
        <v>45.49</v>
      </c>
      <c r="E4998" s="2">
        <v>39868</v>
      </c>
      <c r="F4998">
        <v>773.14</v>
      </c>
      <c r="G4998">
        <f t="shared" si="705"/>
        <v>4.0103318848963454E-2</v>
      </c>
      <c r="H4998" s="2">
        <v>39868</v>
      </c>
      <c r="I4998">
        <v>1249.76</v>
      </c>
      <c r="J4998">
        <f t="shared" si="706"/>
        <v>4.0114517793535143E-2</v>
      </c>
      <c r="K4998">
        <f t="shared" si="702"/>
        <v>4.0087957793535141E-2</v>
      </c>
      <c r="L4998">
        <v>-1.0445560256049109E-2</v>
      </c>
      <c r="N4998" s="2">
        <v>39868</v>
      </c>
      <c r="O4998">
        <v>17.170000000000002</v>
      </c>
      <c r="Q4998" s="2">
        <v>39868</v>
      </c>
      <c r="R4998">
        <v>21212.32</v>
      </c>
      <c r="S4998" s="8">
        <f t="shared" si="707"/>
        <v>-2.3234244454353181E-3</v>
      </c>
      <c r="T4998" s="9">
        <f t="shared" si="703"/>
        <v>-2.3499844454353182E-3</v>
      </c>
      <c r="U4998" s="3">
        <f>Sheet1!$B$17+Sheet1!$B$18*'Portfolio allocation'!K4998</f>
        <v>4.647772002905512E-2</v>
      </c>
      <c r="V4998" s="13">
        <f t="shared" si="708"/>
        <v>-4.882770447449044E-2</v>
      </c>
      <c r="W4998" s="13"/>
      <c r="X4998" s="2">
        <v>39868</v>
      </c>
      <c r="Y4998">
        <v>82.526200000000003</v>
      </c>
      <c r="AA4998" s="2">
        <v>39868</v>
      </c>
      <c r="AB4998">
        <v>1115.48</v>
      </c>
      <c r="AC4998">
        <f t="shared" si="709"/>
        <v>2.4052585193889531E-2</v>
      </c>
      <c r="AD4998">
        <f t="shared" si="704"/>
        <v>2.4025025193889531E-2</v>
      </c>
      <c r="AE4998">
        <f>Sheet2!$B$17+Sheet2!$B$18*'Portfolio allocation'!K4998</f>
        <v>3.5700621817677664E-2</v>
      </c>
      <c r="AF4998">
        <f t="shared" si="710"/>
        <v>-1.1675596623788132E-2</v>
      </c>
      <c r="AH4998" s="2">
        <v>39868</v>
      </c>
      <c r="AI4998">
        <v>2.8010000000000002</v>
      </c>
      <c r="AJ4998">
        <v>0.68899999999999995</v>
      </c>
      <c r="AK4998">
        <v>1.27505</v>
      </c>
      <c r="AR4998" s="3"/>
    </row>
    <row r="4999" spans="1:44" hidden="1" outlineLevel="1" x14ac:dyDescent="0.2">
      <c r="A4999" s="2">
        <v>39869</v>
      </c>
      <c r="B4999">
        <v>44.67</v>
      </c>
      <c r="E4999" s="2">
        <v>39869</v>
      </c>
      <c r="F4999">
        <v>764.9</v>
      </c>
      <c r="G4999">
        <f t="shared" si="705"/>
        <v>-1.0657836873011362E-2</v>
      </c>
      <c r="H4999" s="2">
        <v>39869</v>
      </c>
      <c r="I4999">
        <v>1236.74</v>
      </c>
      <c r="J4999">
        <f t="shared" si="706"/>
        <v>-1.0418000256049109E-2</v>
      </c>
      <c r="K4999">
        <f t="shared" si="702"/>
        <v>-1.0445560256049109E-2</v>
      </c>
      <c r="L4999">
        <v>-1.5593994737131514E-2</v>
      </c>
      <c r="N4999" s="2">
        <v>39869</v>
      </c>
      <c r="O4999">
        <v>16.96</v>
      </c>
      <c r="Q4999" s="2">
        <v>39869</v>
      </c>
      <c r="R4999">
        <v>20952.87</v>
      </c>
      <c r="S4999" s="8">
        <f t="shared" si="707"/>
        <v>-1.223109966283753E-2</v>
      </c>
      <c r="T4999" s="9">
        <f t="shared" si="703"/>
        <v>-1.225865966283753E-2</v>
      </c>
      <c r="U4999" s="3">
        <f>Sheet1!$B$17+Sheet1!$B$18*'Portfolio allocation'!K4999</f>
        <v>-1.1495612567085953E-2</v>
      </c>
      <c r="V4999" s="13">
        <f t="shared" si="708"/>
        <v>-7.6304709575157614E-4</v>
      </c>
      <c r="W4999" s="13"/>
      <c r="X4999" s="2">
        <v>39869</v>
      </c>
      <c r="Y4999">
        <v>82.048599999999993</v>
      </c>
      <c r="AA4999" s="2">
        <v>39869</v>
      </c>
      <c r="AB4999">
        <v>1109.03</v>
      </c>
      <c r="AC4999">
        <f t="shared" si="709"/>
        <v>-5.7822641374117856E-3</v>
      </c>
      <c r="AD4999">
        <f t="shared" si="704"/>
        <v>-5.8111441374117858E-3</v>
      </c>
      <c r="AE4999">
        <f>Sheet2!$B$17+Sheet2!$B$18*'Portfolio allocation'!K4999</f>
        <v>-9.2350716586586164E-3</v>
      </c>
      <c r="AF4999">
        <f t="shared" si="710"/>
        <v>3.4239275212468306E-3</v>
      </c>
      <c r="AH4999" s="2">
        <v>39869</v>
      </c>
      <c r="AI4999">
        <v>2.9279999999999999</v>
      </c>
      <c r="AJ4999">
        <v>0.72199999999999998</v>
      </c>
      <c r="AK4999">
        <v>1.26955</v>
      </c>
      <c r="AR4999" s="3"/>
    </row>
    <row r="5000" spans="1:44" hidden="1" outlineLevel="1" x14ac:dyDescent="0.2">
      <c r="A5000" s="2">
        <v>39870</v>
      </c>
      <c r="B5000">
        <v>44.66</v>
      </c>
      <c r="E5000" s="2">
        <v>39870</v>
      </c>
      <c r="F5000">
        <v>752.83</v>
      </c>
      <c r="G5000">
        <f t="shared" si="705"/>
        <v>-1.5779840502026299E-2</v>
      </c>
      <c r="H5000" s="2">
        <v>39870</v>
      </c>
      <c r="I5000">
        <v>1217.49</v>
      </c>
      <c r="J5000">
        <f t="shared" si="706"/>
        <v>-1.5565114737131514E-2</v>
      </c>
      <c r="K5000">
        <f t="shared" si="702"/>
        <v>-1.5593994737131514E-2</v>
      </c>
      <c r="L5000">
        <v>-2.3560500796885434E-2</v>
      </c>
      <c r="N5000" s="2">
        <v>39870</v>
      </c>
      <c r="O5000">
        <v>16.420000000000002</v>
      </c>
      <c r="Q5000" s="2">
        <v>39870</v>
      </c>
      <c r="R5000">
        <v>20285.740000000002</v>
      </c>
      <c r="S5000" s="8">
        <f t="shared" si="707"/>
        <v>-3.183955229044988E-2</v>
      </c>
      <c r="T5000" s="9">
        <f t="shared" si="703"/>
        <v>-3.1868432290449882E-2</v>
      </c>
      <c r="U5000" s="3">
        <f>Sheet1!$B$17+Sheet1!$B$18*'Portfolio allocation'!K5000</f>
        <v>-1.7402027082464955E-2</v>
      </c>
      <c r="V5000" s="13">
        <f t="shared" si="708"/>
        <v>-1.4466405207984926E-2</v>
      </c>
      <c r="W5000" s="13"/>
      <c r="X5000" s="2">
        <v>39870</v>
      </c>
      <c r="Y5000">
        <v>84.980999999999995</v>
      </c>
      <c r="AA5000" s="2">
        <v>39870</v>
      </c>
      <c r="AB5000">
        <v>1148.6600000000001</v>
      </c>
      <c r="AC5000">
        <f t="shared" si="709"/>
        <v>3.573392965023503E-2</v>
      </c>
      <c r="AD5000">
        <f t="shared" si="704"/>
        <v>3.5705449650235033E-2</v>
      </c>
      <c r="AE5000">
        <f>Sheet2!$B$17+Sheet2!$B$18*'Portfolio allocation'!K5000</f>
        <v>-1.3813190947680147E-2</v>
      </c>
      <c r="AF5000">
        <f t="shared" si="710"/>
        <v>4.9518640597915178E-2</v>
      </c>
      <c r="AH5000" s="2">
        <v>39870</v>
      </c>
      <c r="AI5000">
        <v>2.9980000000000002</v>
      </c>
      <c r="AJ5000">
        <v>0.71199999999999997</v>
      </c>
      <c r="AK5000">
        <v>1.27505</v>
      </c>
      <c r="AR5000" s="3"/>
    </row>
    <row r="5001" spans="1:44" hidden="1" outlineLevel="1" x14ac:dyDescent="0.2">
      <c r="A5001" s="2">
        <v>39871</v>
      </c>
      <c r="B5001">
        <v>46.35</v>
      </c>
      <c r="E5001" s="2">
        <v>39871</v>
      </c>
      <c r="F5001">
        <v>735.09</v>
      </c>
      <c r="G5001">
        <f t="shared" si="705"/>
        <v>-2.3564416933437804E-2</v>
      </c>
      <c r="H5001" s="2">
        <v>39871</v>
      </c>
      <c r="I5001">
        <v>1188.8399999999999</v>
      </c>
      <c r="J5001">
        <f t="shared" si="706"/>
        <v>-2.3532020796885433E-2</v>
      </c>
      <c r="K5001">
        <f t="shared" si="702"/>
        <v>-2.3560500796885434E-2</v>
      </c>
      <c r="L5001">
        <v>-4.6635738665589822E-2</v>
      </c>
      <c r="N5001" s="2">
        <v>39871</v>
      </c>
      <c r="O5001">
        <v>16.149999999999999</v>
      </c>
      <c r="Q5001" s="2">
        <v>39871</v>
      </c>
      <c r="R5001">
        <v>19952.169999999998</v>
      </c>
      <c r="S5001" s="8">
        <f t="shared" si="707"/>
        <v>-1.6443570705333088E-2</v>
      </c>
      <c r="T5001" s="9">
        <f t="shared" si="703"/>
        <v>-1.6472050705333089E-2</v>
      </c>
      <c r="U5001" s="3">
        <f>Sheet1!$B$17+Sheet1!$B$18*'Portfolio allocation'!K5001</f>
        <v>-2.6541404732327335E-2</v>
      </c>
      <c r="V5001" s="13">
        <f t="shared" si="708"/>
        <v>1.0069354026994246E-2</v>
      </c>
      <c r="W5001" s="13"/>
      <c r="X5001" s="2">
        <v>39871</v>
      </c>
      <c r="Y5001">
        <v>87.903800000000004</v>
      </c>
      <c r="AA5001" s="2">
        <v>39871</v>
      </c>
      <c r="AB5001">
        <v>1188.17</v>
      </c>
      <c r="AC5001">
        <f t="shared" si="709"/>
        <v>3.4396601257117076E-2</v>
      </c>
      <c r="AD5001">
        <f t="shared" si="704"/>
        <v>3.4369321257117079E-2</v>
      </c>
      <c r="AE5001">
        <f>Sheet2!$B$17+Sheet2!$B$18*'Portfolio allocation'!K5001</f>
        <v>-2.0897211379964753E-2</v>
      </c>
      <c r="AF5001">
        <f t="shared" si="710"/>
        <v>5.5266532637081832E-2</v>
      </c>
      <c r="AH5001" s="2">
        <v>39871</v>
      </c>
      <c r="AI5001">
        <v>3.0169999999999999</v>
      </c>
      <c r="AJ5001">
        <v>0.68200000000000005</v>
      </c>
      <c r="AK5001">
        <v>1.2700499999999999</v>
      </c>
      <c r="AR5001" s="3"/>
    </row>
    <row r="5002" spans="1:44" hidden="1" outlineLevel="1" x14ac:dyDescent="0.2">
      <c r="A5002" s="2">
        <v>39874</v>
      </c>
      <c r="B5002">
        <v>52.65</v>
      </c>
      <c r="E5002" s="2">
        <v>39874</v>
      </c>
      <c r="F5002">
        <v>700.82</v>
      </c>
      <c r="G5002">
        <f t="shared" si="705"/>
        <v>-4.6620141751350097E-2</v>
      </c>
      <c r="H5002" s="2">
        <v>39874</v>
      </c>
      <c r="I5002">
        <v>1133.43</v>
      </c>
      <c r="J5002">
        <f t="shared" si="706"/>
        <v>-4.6608458665589825E-2</v>
      </c>
      <c r="K5002">
        <f t="shared" si="702"/>
        <v>-4.6635738665589822E-2</v>
      </c>
      <c r="L5002">
        <v>-6.4222332385767064E-3</v>
      </c>
      <c r="N5002" s="2">
        <v>39874</v>
      </c>
      <c r="O5002">
        <v>15.79</v>
      </c>
      <c r="Q5002" s="2">
        <v>39874</v>
      </c>
      <c r="R5002">
        <v>19507.43</v>
      </c>
      <c r="S5002" s="8">
        <f t="shared" si="707"/>
        <v>-2.2290307269835719E-2</v>
      </c>
      <c r="T5002" s="9">
        <f t="shared" si="703"/>
        <v>-2.231758726983572E-2</v>
      </c>
      <c r="U5002" s="3">
        <f>Sheet1!$B$17+Sheet1!$B$18*'Portfolio allocation'!K5002</f>
        <v>-5.3013902419601945E-2</v>
      </c>
      <c r="V5002" s="13">
        <f t="shared" si="708"/>
        <v>3.0696315149766226E-2</v>
      </c>
      <c r="W5002" s="13"/>
      <c r="X5002" s="2">
        <v>39874</v>
      </c>
      <c r="Y5002">
        <v>85.057400000000001</v>
      </c>
      <c r="AA5002" s="2">
        <v>39874</v>
      </c>
      <c r="AB5002">
        <v>1149.7</v>
      </c>
      <c r="AC5002">
        <f t="shared" si="709"/>
        <v>-3.2377521735105219E-2</v>
      </c>
      <c r="AD5002">
        <f t="shared" si="704"/>
        <v>-3.2403241735105219E-2</v>
      </c>
      <c r="AE5002">
        <f>Sheet2!$B$17+Sheet2!$B$18*'Portfolio allocation'!K5002</f>
        <v>-4.1416301595378291E-2</v>
      </c>
      <c r="AF5002">
        <f t="shared" si="710"/>
        <v>9.0130598602730719E-3</v>
      </c>
      <c r="AH5002" s="2">
        <v>39874</v>
      </c>
      <c r="AI5002">
        <v>2.8719999999999999</v>
      </c>
      <c r="AJ5002">
        <v>0.64300000000000002</v>
      </c>
      <c r="AK5002">
        <v>1.25895</v>
      </c>
      <c r="AR5002" s="3"/>
    </row>
    <row r="5003" spans="1:44" hidden="1" outlineLevel="1" x14ac:dyDescent="0.2">
      <c r="A5003" s="2">
        <v>39875</v>
      </c>
      <c r="B5003">
        <v>50.93</v>
      </c>
      <c r="E5003" s="2">
        <v>39875</v>
      </c>
      <c r="F5003">
        <v>696.33</v>
      </c>
      <c r="G5003">
        <f t="shared" si="705"/>
        <v>-6.4067806284067164E-3</v>
      </c>
      <c r="H5003" s="2">
        <v>39875</v>
      </c>
      <c r="I5003">
        <v>1126.18</v>
      </c>
      <c r="J5003">
        <f t="shared" si="706"/>
        <v>-6.3965132385767065E-3</v>
      </c>
      <c r="K5003">
        <f t="shared" si="702"/>
        <v>-6.4222332385767064E-3</v>
      </c>
      <c r="L5003">
        <v>2.4100365821449296E-2</v>
      </c>
      <c r="N5003" s="2">
        <v>39875</v>
      </c>
      <c r="O5003">
        <v>15.88</v>
      </c>
      <c r="Q5003" s="2">
        <v>39875</v>
      </c>
      <c r="R5003">
        <v>19618.61</v>
      </c>
      <c r="S5003" s="8">
        <f t="shared" si="707"/>
        <v>5.6993668566285294E-3</v>
      </c>
      <c r="T5003" s="9">
        <f t="shared" si="703"/>
        <v>5.6736468566285295E-3</v>
      </c>
      <c r="U5003" s="3">
        <f>Sheet1!$B$17+Sheet1!$B$18*'Portfolio allocation'!K5003</f>
        <v>-6.8799498479753685E-3</v>
      </c>
      <c r="V5003" s="13">
        <f t="shared" si="708"/>
        <v>1.2553596704603898E-2</v>
      </c>
      <c r="W5003" s="13"/>
      <c r="X5003" s="2">
        <v>39875</v>
      </c>
      <c r="Y5003">
        <v>83.834800000000001</v>
      </c>
      <c r="AA5003" s="2">
        <v>39875</v>
      </c>
      <c r="AB5003">
        <v>1133.17</v>
      </c>
      <c r="AC5003">
        <f t="shared" si="709"/>
        <v>-1.4377663738366464E-2</v>
      </c>
      <c r="AD5003">
        <f t="shared" si="704"/>
        <v>-1.4403103738366464E-2</v>
      </c>
      <c r="AE5003">
        <f>Sheet2!$B$17+Sheet2!$B$18*'Portfolio allocation'!K5003</f>
        <v>-5.6574266303665577E-3</v>
      </c>
      <c r="AF5003">
        <f t="shared" si="710"/>
        <v>-8.7456771079999062E-3</v>
      </c>
      <c r="AH5003" s="2">
        <v>39875</v>
      </c>
      <c r="AI5003">
        <v>2.8860000000000001</v>
      </c>
      <c r="AJ5003">
        <v>0.63600000000000001</v>
      </c>
      <c r="AK5003">
        <v>1.2564500000000001</v>
      </c>
      <c r="AR5003" s="3"/>
    </row>
    <row r="5004" spans="1:44" hidden="1" outlineLevel="1" x14ac:dyDescent="0.2">
      <c r="A5004" s="2">
        <v>39876</v>
      </c>
      <c r="B5004">
        <v>47.56</v>
      </c>
      <c r="E5004" s="2">
        <v>39876</v>
      </c>
      <c r="F5004">
        <v>712.87</v>
      </c>
      <c r="G5004">
        <f t="shared" si="705"/>
        <v>2.3753105567762445E-2</v>
      </c>
      <c r="H5004" s="2">
        <v>39876</v>
      </c>
      <c r="I5004">
        <v>1153.3499999999999</v>
      </c>
      <c r="J5004">
        <f t="shared" si="706"/>
        <v>2.4125805821449298E-2</v>
      </c>
      <c r="K5004">
        <f t="shared" si="702"/>
        <v>2.4100365821449296E-2</v>
      </c>
      <c r="L5004">
        <v>-4.248544400398821E-2</v>
      </c>
      <c r="N5004" s="2">
        <v>39876</v>
      </c>
      <c r="O5004">
        <v>16.12</v>
      </c>
      <c r="Q5004" s="2">
        <v>39876</v>
      </c>
      <c r="R5004">
        <v>19915.11</v>
      </c>
      <c r="S5004" s="8">
        <f t="shared" si="707"/>
        <v>1.5113201190094516E-2</v>
      </c>
      <c r="T5004" s="9">
        <f t="shared" si="703"/>
        <v>1.5087761190094516E-2</v>
      </c>
      <c r="U5004" s="3">
        <f>Sheet1!$B$17+Sheet1!$B$18*'Portfolio allocation'!K5004</f>
        <v>2.8136349339215463E-2</v>
      </c>
      <c r="V5004" s="13">
        <f t="shared" si="708"/>
        <v>-1.3048588149120946E-2</v>
      </c>
      <c r="W5004" s="13"/>
      <c r="X5004" s="2">
        <v>39876</v>
      </c>
      <c r="Y5004">
        <v>85.477699999999999</v>
      </c>
      <c r="AA5004" s="2">
        <v>39876</v>
      </c>
      <c r="AB5004">
        <v>1155.3800000000001</v>
      </c>
      <c r="AC5004">
        <f t="shared" si="709"/>
        <v>1.9599883512623872E-2</v>
      </c>
      <c r="AD5004">
        <f t="shared" si="704"/>
        <v>1.9573363512623874E-2</v>
      </c>
      <c r="AE5004">
        <f>Sheet2!$B$17+Sheet2!$B$18*'Portfolio allocation'!K5004</f>
        <v>2.1484047155738113E-2</v>
      </c>
      <c r="AF5004">
        <f t="shared" si="710"/>
        <v>-1.9106836431142388E-3</v>
      </c>
      <c r="AH5004" s="2">
        <v>39876</v>
      </c>
      <c r="AI5004">
        <v>2.9820000000000002</v>
      </c>
      <c r="AJ5004">
        <v>0.66300000000000003</v>
      </c>
      <c r="AK5004">
        <v>1.2558499999999999</v>
      </c>
      <c r="AR5004" s="3"/>
    </row>
    <row r="5005" spans="1:44" hidden="1" outlineLevel="1" x14ac:dyDescent="0.2">
      <c r="A5005" s="2">
        <v>39877</v>
      </c>
      <c r="B5005">
        <v>50.17</v>
      </c>
      <c r="E5005" s="2">
        <v>39877</v>
      </c>
      <c r="F5005">
        <v>682.55</v>
      </c>
      <c r="G5005">
        <f t="shared" si="705"/>
        <v>-4.2532299016651121E-2</v>
      </c>
      <c r="H5005" s="2">
        <v>39877</v>
      </c>
      <c r="I5005">
        <v>1104.3800000000001</v>
      </c>
      <c r="J5005">
        <f t="shared" si="706"/>
        <v>-4.2458924003988208E-2</v>
      </c>
      <c r="K5005">
        <f t="shared" si="702"/>
        <v>-4.248544400398821E-2</v>
      </c>
      <c r="L5005">
        <v>1.4417663977977953E-3</v>
      </c>
      <c r="N5005" s="2">
        <v>39877</v>
      </c>
      <c r="O5005">
        <v>15.27</v>
      </c>
      <c r="Q5005" s="2">
        <v>39877</v>
      </c>
      <c r="R5005">
        <v>18865</v>
      </c>
      <c r="S5005" s="8">
        <f t="shared" si="707"/>
        <v>-5.2729309554403692E-2</v>
      </c>
      <c r="T5005" s="9">
        <f t="shared" si="703"/>
        <v>-5.2755829554403694E-2</v>
      </c>
      <c r="U5005" s="3">
        <f>Sheet1!$B$17+Sheet1!$B$18*'Portfolio allocation'!K5005</f>
        <v>-4.8252579201358309E-2</v>
      </c>
      <c r="V5005" s="13">
        <f t="shared" si="708"/>
        <v>-4.5032503530453849E-3</v>
      </c>
      <c r="W5005" s="13"/>
      <c r="X5005" s="2">
        <v>39877</v>
      </c>
      <c r="Y5005">
        <v>83.5578</v>
      </c>
      <c r="AA5005" s="2">
        <v>39877</v>
      </c>
      <c r="AB5005">
        <v>1129.43</v>
      </c>
      <c r="AC5005">
        <f t="shared" si="709"/>
        <v>-2.2460142983260933E-2</v>
      </c>
      <c r="AD5005">
        <f t="shared" si="704"/>
        <v>-2.2485262983260933E-2</v>
      </c>
      <c r="AE5005">
        <f>Sheet2!$B$17+Sheet2!$B$18*'Portfolio allocation'!K5005</f>
        <v>-3.7725753698688969E-2</v>
      </c>
      <c r="AF5005">
        <f t="shared" si="710"/>
        <v>1.5240490715428035E-2</v>
      </c>
      <c r="AH5005" s="2">
        <v>39877</v>
      </c>
      <c r="AI5005">
        <v>2.8149999999999999</v>
      </c>
      <c r="AJ5005">
        <v>0.628</v>
      </c>
      <c r="AK5005">
        <v>1.2547999999999999</v>
      </c>
      <c r="AR5005" s="3"/>
    </row>
    <row r="5006" spans="1:44" hidden="1" outlineLevel="1" x14ac:dyDescent="0.2">
      <c r="A5006" s="2">
        <v>39878</v>
      </c>
      <c r="B5006">
        <v>49.33</v>
      </c>
      <c r="E5006" s="2">
        <v>39878</v>
      </c>
      <c r="F5006">
        <v>683.38</v>
      </c>
      <c r="G5006">
        <f t="shared" si="705"/>
        <v>1.2160281298074782E-3</v>
      </c>
      <c r="H5006" s="2">
        <v>39878</v>
      </c>
      <c r="I5006">
        <v>1106</v>
      </c>
      <c r="J5006">
        <f t="shared" si="706"/>
        <v>1.4668863977977953E-3</v>
      </c>
      <c r="K5006">
        <f t="shared" si="702"/>
        <v>1.4417663977977953E-3</v>
      </c>
      <c r="L5006">
        <v>-9.9356240867993165E-3</v>
      </c>
      <c r="N5006" s="2">
        <v>39878</v>
      </c>
      <c r="O5006">
        <v>15.28</v>
      </c>
      <c r="Q5006" s="2">
        <v>39878</v>
      </c>
      <c r="R5006">
        <v>18877.36</v>
      </c>
      <c r="S5006" s="8">
        <f t="shared" si="707"/>
        <v>6.5518155314081561E-4</v>
      </c>
      <c r="T5006" s="9">
        <f t="shared" si="703"/>
        <v>6.3006155314081561E-4</v>
      </c>
      <c r="U5006" s="3">
        <f>Sheet1!$B$17+Sheet1!$B$18*'Portfolio allocation'!K5006</f>
        <v>2.1418298351278983E-3</v>
      </c>
      <c r="V5006" s="13">
        <f t="shared" si="708"/>
        <v>-1.5117682819870827E-3</v>
      </c>
      <c r="W5006" s="13"/>
      <c r="X5006" s="2">
        <v>39878</v>
      </c>
      <c r="Y5006">
        <v>81.962699999999998</v>
      </c>
      <c r="AA5006" s="2">
        <v>39878</v>
      </c>
      <c r="AB5006">
        <v>1107.8699999999999</v>
      </c>
      <c r="AC5006">
        <f t="shared" si="709"/>
        <v>-1.9089275121078941E-2</v>
      </c>
      <c r="AD5006">
        <f t="shared" si="704"/>
        <v>-1.9115315121078943E-2</v>
      </c>
      <c r="AE5006">
        <f>Sheet2!$B$17+Sheet2!$B$18*'Portfolio allocation'!K5006</f>
        <v>1.3354424750736849E-3</v>
      </c>
      <c r="AF5006">
        <f t="shared" si="710"/>
        <v>-2.0450757596152627E-2</v>
      </c>
      <c r="AH5006" s="2">
        <v>39878</v>
      </c>
      <c r="AI5006">
        <v>2.875</v>
      </c>
      <c r="AJ5006">
        <v>0.65100000000000002</v>
      </c>
      <c r="AK5006">
        <v>1.2660499999999999</v>
      </c>
      <c r="AR5006" s="3"/>
    </row>
    <row r="5007" spans="1:44" hidden="1" outlineLevel="1" x14ac:dyDescent="0.2">
      <c r="A5007" s="2">
        <v>39881</v>
      </c>
      <c r="B5007">
        <v>49.68</v>
      </c>
      <c r="E5007" s="2">
        <v>39881</v>
      </c>
      <c r="F5007">
        <v>676.53</v>
      </c>
      <c r="G5007">
        <f t="shared" si="705"/>
        <v>-1.0023705698147478E-2</v>
      </c>
      <c r="H5007" s="2">
        <v>39881</v>
      </c>
      <c r="I5007">
        <v>1095.04</v>
      </c>
      <c r="J5007">
        <f t="shared" si="706"/>
        <v>-9.9095840867993168E-3</v>
      </c>
      <c r="K5007">
        <f t="shared" si="702"/>
        <v>-9.9356240867993165E-3</v>
      </c>
      <c r="L5007">
        <v>6.3706111677381536E-2</v>
      </c>
      <c r="N5007" s="2">
        <v>39881</v>
      </c>
      <c r="O5007">
        <v>15.15</v>
      </c>
      <c r="Q5007" s="2">
        <v>39881</v>
      </c>
      <c r="R5007">
        <v>18716.75</v>
      </c>
      <c r="S5007" s="8">
        <f t="shared" si="707"/>
        <v>-8.5080752817131566E-3</v>
      </c>
      <c r="T5007" s="9">
        <f t="shared" si="703"/>
        <v>-8.5341152817131564E-3</v>
      </c>
      <c r="U5007" s="3">
        <f>Sheet1!$B$17+Sheet1!$B$18*'Portfolio allocation'!K5007</f>
        <v>-1.091060087022145E-2</v>
      </c>
      <c r="V5007" s="13">
        <f t="shared" si="708"/>
        <v>2.3764855885082935E-3</v>
      </c>
      <c r="W5007" s="13"/>
      <c r="X5007" s="2">
        <v>39881</v>
      </c>
      <c r="Y5007">
        <v>79.737099999999998</v>
      </c>
      <c r="AA5007" s="2">
        <v>39881</v>
      </c>
      <c r="AB5007">
        <v>1077.79</v>
      </c>
      <c r="AC5007">
        <f t="shared" si="709"/>
        <v>-2.7151200050547386E-2</v>
      </c>
      <c r="AD5007">
        <f t="shared" si="704"/>
        <v>-2.7177920050547387E-2</v>
      </c>
      <c r="AE5007">
        <f>Sheet2!$B$17+Sheet2!$B$18*'Portfolio allocation'!K5007</f>
        <v>-8.7816234073134023E-3</v>
      </c>
      <c r="AF5007">
        <f t="shared" si="710"/>
        <v>-1.8396296643233986E-2</v>
      </c>
      <c r="AH5007" s="2">
        <v>39881</v>
      </c>
      <c r="AI5007">
        <v>2.8639999999999999</v>
      </c>
      <c r="AJ5007">
        <v>0.66800000000000004</v>
      </c>
      <c r="AK5007">
        <v>1.2636000000000001</v>
      </c>
      <c r="AR5007" s="3"/>
    </row>
    <row r="5008" spans="1:44" hidden="1" outlineLevel="1" x14ac:dyDescent="0.2">
      <c r="A5008" s="2">
        <v>39882</v>
      </c>
      <c r="B5008">
        <v>44.37</v>
      </c>
      <c r="E5008" s="2">
        <v>39882</v>
      </c>
      <c r="F5008">
        <v>719.6</v>
      </c>
      <c r="G5008">
        <f t="shared" si="705"/>
        <v>6.3663104370833556E-2</v>
      </c>
      <c r="H5008" s="2">
        <v>39882</v>
      </c>
      <c r="I5008">
        <v>1164.83</v>
      </c>
      <c r="J5008">
        <f t="shared" si="706"/>
        <v>6.373283167738153E-2</v>
      </c>
      <c r="K5008">
        <f t="shared" si="702"/>
        <v>6.3706111677381536E-2</v>
      </c>
      <c r="L5008">
        <v>2.7542017671247617E-3</v>
      </c>
      <c r="N5008" s="2">
        <v>39882</v>
      </c>
      <c r="O5008">
        <v>16.48</v>
      </c>
      <c r="Q5008" s="2">
        <v>39882</v>
      </c>
      <c r="R5008">
        <v>20359.87</v>
      </c>
      <c r="S5008" s="8">
        <f t="shared" si="707"/>
        <v>8.7788745375131816E-2</v>
      </c>
      <c r="T5008" s="9">
        <f t="shared" si="703"/>
        <v>8.7762025375131822E-2</v>
      </c>
      <c r="U5008" s="3">
        <f>Sheet1!$B$17+Sheet1!$B$18*'Portfolio allocation'!K5008</f>
        <v>7.3573064728222226E-2</v>
      </c>
      <c r="V5008" s="13">
        <f t="shared" si="708"/>
        <v>1.4188960646909596E-2</v>
      </c>
      <c r="W5008" s="13"/>
      <c r="X5008" s="2">
        <v>39882</v>
      </c>
      <c r="Y5008">
        <v>83.338099999999997</v>
      </c>
      <c r="AA5008" s="2">
        <v>39882</v>
      </c>
      <c r="AB5008">
        <v>1126.46</v>
      </c>
      <c r="AC5008">
        <f t="shared" si="709"/>
        <v>4.5157219866578835E-2</v>
      </c>
      <c r="AD5008">
        <f t="shared" si="704"/>
        <v>4.5129899866578838E-2</v>
      </c>
      <c r="AE5008">
        <f>Sheet2!$B$17+Sheet2!$B$18*'Portfolio allocation'!K5008</f>
        <v>5.670248680479574E-2</v>
      </c>
      <c r="AF5008">
        <f t="shared" si="710"/>
        <v>-1.1572586938216903E-2</v>
      </c>
      <c r="AH5008" s="2">
        <v>39882</v>
      </c>
      <c r="AI5008">
        <v>3.01</v>
      </c>
      <c r="AJ5008">
        <v>0.68300000000000005</v>
      </c>
      <c r="AK5008">
        <v>1.27515</v>
      </c>
      <c r="AR5008" s="3"/>
    </row>
    <row r="5009" spans="1:44" hidden="1" outlineLevel="1" x14ac:dyDescent="0.2">
      <c r="A5009" s="2">
        <v>39883</v>
      </c>
      <c r="B5009">
        <v>43.61</v>
      </c>
      <c r="E5009" s="2">
        <v>39883</v>
      </c>
      <c r="F5009">
        <v>721.36</v>
      </c>
      <c r="G5009">
        <f t="shared" si="705"/>
        <v>2.4458032240133321E-3</v>
      </c>
      <c r="H5009" s="2">
        <v>39883</v>
      </c>
      <c r="I5009">
        <v>1168.07</v>
      </c>
      <c r="J5009">
        <f t="shared" si="706"/>
        <v>2.7815217671247616E-3</v>
      </c>
      <c r="K5009">
        <f t="shared" si="702"/>
        <v>2.7542017671247617E-3</v>
      </c>
      <c r="L5009">
        <v>4.0894205004837009E-2</v>
      </c>
      <c r="N5009" s="2">
        <v>39883</v>
      </c>
      <c r="O5009">
        <v>17.11</v>
      </c>
      <c r="Q5009" s="2">
        <v>39883</v>
      </c>
      <c r="R5009">
        <v>21138.17</v>
      </c>
      <c r="S5009" s="8">
        <f t="shared" si="707"/>
        <v>3.8227159603671401E-2</v>
      </c>
      <c r="T5009" s="9">
        <f t="shared" si="703"/>
        <v>3.8199839603671404E-2</v>
      </c>
      <c r="U5009" s="3">
        <f>Sheet1!$B$17+Sheet1!$B$18*'Portfolio allocation'!K5009</f>
        <v>3.6474889523552896E-3</v>
      </c>
      <c r="V5009" s="13">
        <f t="shared" si="708"/>
        <v>3.4552350651316115E-2</v>
      </c>
      <c r="W5009" s="13"/>
      <c r="X5009" s="2">
        <v>39883</v>
      </c>
      <c r="Y5009">
        <v>84.646699999999996</v>
      </c>
      <c r="AA5009" s="2">
        <v>39883</v>
      </c>
      <c r="AB5009">
        <v>1144.1500000000001</v>
      </c>
      <c r="AC5009">
        <f t="shared" si="709"/>
        <v>1.5704064059087752E-2</v>
      </c>
      <c r="AD5009">
        <f t="shared" si="704"/>
        <v>1.5676064059087752E-2</v>
      </c>
      <c r="AE5009">
        <f>Sheet2!$B$17+Sheet2!$B$18*'Portfolio allocation'!K5009</f>
        <v>2.5024934887337949E-3</v>
      </c>
      <c r="AF5009">
        <f t="shared" si="710"/>
        <v>1.3173570570353958E-2</v>
      </c>
      <c r="AH5009" s="2">
        <v>39883</v>
      </c>
      <c r="AI5009">
        <v>2.9119999999999999</v>
      </c>
      <c r="AJ5009">
        <v>0.7</v>
      </c>
      <c r="AK5009">
        <v>1.27735</v>
      </c>
      <c r="AR5009" s="3"/>
    </row>
    <row r="5010" spans="1:44" hidden="1" outlineLevel="1" x14ac:dyDescent="0.2">
      <c r="A5010" s="2">
        <v>39884</v>
      </c>
      <c r="B5010">
        <v>41.18</v>
      </c>
      <c r="E5010" s="2">
        <v>39884</v>
      </c>
      <c r="F5010">
        <v>750.74</v>
      </c>
      <c r="G5010">
        <f t="shared" si="705"/>
        <v>4.0728623710768463E-2</v>
      </c>
      <c r="H5010" s="2">
        <v>39884</v>
      </c>
      <c r="I5010">
        <v>1215.8699999999999</v>
      </c>
      <c r="J5010">
        <f t="shared" si="706"/>
        <v>4.0922205004837009E-2</v>
      </c>
      <c r="K5010">
        <f t="shared" si="702"/>
        <v>4.0894205004837009E-2</v>
      </c>
      <c r="L5010">
        <v>7.7446124898220723E-3</v>
      </c>
      <c r="N5010" s="2">
        <v>39884</v>
      </c>
      <c r="O5010">
        <v>17.010000000000002</v>
      </c>
      <c r="Q5010" s="2">
        <v>39884</v>
      </c>
      <c r="R5010">
        <v>21014.639999999999</v>
      </c>
      <c r="S5010" s="8">
        <f t="shared" si="707"/>
        <v>-5.8439306713873318E-3</v>
      </c>
      <c r="T5010" s="9">
        <f t="shared" si="703"/>
        <v>-5.871930671387332E-3</v>
      </c>
      <c r="U5010" s="3">
        <f>Sheet1!$B$17+Sheet1!$B$18*'Portfolio allocation'!K5010</f>
        <v>4.7402667262882212E-2</v>
      </c>
      <c r="V5010" s="13">
        <f t="shared" si="708"/>
        <v>-5.3274597934269544E-2</v>
      </c>
      <c r="W5010" s="13"/>
      <c r="X5010" s="2">
        <v>39884</v>
      </c>
      <c r="Y5010">
        <v>86.346900000000005</v>
      </c>
      <c r="AA5010" s="2">
        <v>39884</v>
      </c>
      <c r="AB5010">
        <v>1167.1300000000001</v>
      </c>
      <c r="AC5010">
        <f t="shared" si="709"/>
        <v>2.0084779093650251E-2</v>
      </c>
      <c r="AD5010">
        <f t="shared" si="704"/>
        <v>2.0057179093650252E-2</v>
      </c>
      <c r="AE5010">
        <f>Sheet2!$B$17+Sheet2!$B$18*'Portfolio allocation'!K5010</f>
        <v>3.6417557407193969E-2</v>
      </c>
      <c r="AF5010">
        <f t="shared" si="710"/>
        <v>-1.6360378313543717E-2</v>
      </c>
      <c r="AH5010" s="2">
        <v>39884</v>
      </c>
      <c r="AI5010">
        <v>2.8650000000000002</v>
      </c>
      <c r="AJ5010">
        <v>0.69</v>
      </c>
      <c r="AK5010">
        <v>1.2797499999999999</v>
      </c>
      <c r="AR5010" s="3"/>
    </row>
    <row r="5011" spans="1:44" hidden="1" outlineLevel="1" x14ac:dyDescent="0.2">
      <c r="A5011" s="2">
        <v>39885</v>
      </c>
      <c r="B5011">
        <v>42.36</v>
      </c>
      <c r="E5011" s="2">
        <v>39885</v>
      </c>
      <c r="F5011">
        <v>756.55</v>
      </c>
      <c r="G5011">
        <f t="shared" si="705"/>
        <v>7.7390308229212668E-3</v>
      </c>
      <c r="H5011" s="2">
        <v>39885</v>
      </c>
      <c r="I5011">
        <v>1225.32</v>
      </c>
      <c r="J5011">
        <f t="shared" si="706"/>
        <v>7.7722124898220724E-3</v>
      </c>
      <c r="K5011">
        <f t="shared" si="702"/>
        <v>7.7446124898220723E-3</v>
      </c>
      <c r="L5011">
        <v>-3.5281262364116337E-3</v>
      </c>
      <c r="N5011" s="2">
        <v>39885</v>
      </c>
      <c r="O5011">
        <v>16.649999999999999</v>
      </c>
      <c r="Q5011" s="2">
        <v>39885</v>
      </c>
      <c r="R5011">
        <v>20569.89</v>
      </c>
      <c r="S5011" s="8">
        <f t="shared" si="707"/>
        <v>-2.1163817224563397E-2</v>
      </c>
      <c r="T5011" s="9">
        <f t="shared" si="703"/>
        <v>-2.1191417224563396E-2</v>
      </c>
      <c r="U5011" s="3">
        <f>Sheet1!$B$17+Sheet1!$B$18*'Portfolio allocation'!K5011</f>
        <v>9.3726146072602937E-3</v>
      </c>
      <c r="V5011" s="13">
        <f t="shared" si="708"/>
        <v>-3.0564031831823692E-2</v>
      </c>
      <c r="W5011" s="13"/>
      <c r="X5011" s="2">
        <v>39885</v>
      </c>
      <c r="Y5011">
        <v>86.308599999999998</v>
      </c>
      <c r="AA5011" s="2">
        <v>39885</v>
      </c>
      <c r="AB5011">
        <v>1166.6099999999999</v>
      </c>
      <c r="AC5011">
        <f t="shared" si="709"/>
        <v>-4.4553734374075393E-4</v>
      </c>
      <c r="AD5011">
        <f t="shared" si="704"/>
        <v>-4.7253734374075394E-4</v>
      </c>
      <c r="AE5011">
        <f>Sheet2!$B$17+Sheet2!$B$18*'Portfolio allocation'!K5011</f>
        <v>6.9400940202486014E-3</v>
      </c>
      <c r="AF5011">
        <f t="shared" si="710"/>
        <v>-7.4126313639893554E-3</v>
      </c>
      <c r="AH5011" s="2">
        <v>39885</v>
      </c>
      <c r="AI5011">
        <v>2.8959999999999999</v>
      </c>
      <c r="AJ5011">
        <v>0.67500000000000004</v>
      </c>
      <c r="AK5011">
        <v>1.2890999999999999</v>
      </c>
      <c r="AR5011" s="3"/>
    </row>
    <row r="5012" spans="1:44" hidden="1" outlineLevel="1" x14ac:dyDescent="0.2">
      <c r="A5012" s="2">
        <v>39888</v>
      </c>
      <c r="B5012">
        <v>43.74</v>
      </c>
      <c r="E5012" s="2">
        <v>39888</v>
      </c>
      <c r="F5012">
        <v>753.89</v>
      </c>
      <c r="G5012">
        <f t="shared" si="705"/>
        <v>-3.5159606106668351E-3</v>
      </c>
      <c r="H5012" s="2">
        <v>39888</v>
      </c>
      <c r="I5012">
        <v>1221.03</v>
      </c>
      <c r="J5012">
        <f t="shared" si="706"/>
        <v>-3.5011262364116336E-3</v>
      </c>
      <c r="K5012">
        <f t="shared" si="702"/>
        <v>-3.5281262364116337E-3</v>
      </c>
      <c r="L5012">
        <v>3.2126262149496695E-2</v>
      </c>
      <c r="N5012" s="2">
        <v>39888</v>
      </c>
      <c r="O5012">
        <v>16.25</v>
      </c>
      <c r="Q5012" s="2">
        <v>39888</v>
      </c>
      <c r="R5012">
        <v>20075.72</v>
      </c>
      <c r="S5012" s="8">
        <f t="shared" si="707"/>
        <v>-2.4023949569005887E-2</v>
      </c>
      <c r="T5012" s="9">
        <f t="shared" si="703"/>
        <v>-2.4050949569005886E-2</v>
      </c>
      <c r="U5012" s="3">
        <f>Sheet1!$B$17+Sheet1!$B$18*'Portfolio allocation'!K5012</f>
        <v>-3.5597569486662951E-3</v>
      </c>
      <c r="V5012" s="13">
        <f t="shared" si="708"/>
        <v>-2.0491192620339591E-2</v>
      </c>
      <c r="W5012" s="13"/>
      <c r="X5012" s="2">
        <v>39888</v>
      </c>
      <c r="Y5012">
        <v>87.130099999999999</v>
      </c>
      <c r="AA5012" s="2">
        <v>39888</v>
      </c>
      <c r="AB5012">
        <v>1177.71</v>
      </c>
      <c r="AC5012">
        <f t="shared" si="709"/>
        <v>9.5147478591819379E-3</v>
      </c>
      <c r="AD5012">
        <f t="shared" si="704"/>
        <v>9.4878278591819382E-3</v>
      </c>
      <c r="AE5012">
        <f>Sheet2!$B$17+Sheet2!$B$18*'Portfolio allocation'!K5012</f>
        <v>-3.0839128486939171E-3</v>
      </c>
      <c r="AF5012">
        <f t="shared" si="710"/>
        <v>1.2571740707875855E-2</v>
      </c>
      <c r="AH5012" s="2">
        <v>39888</v>
      </c>
      <c r="AI5012">
        <v>2.9569999999999999</v>
      </c>
      <c r="AJ5012">
        <v>0.67300000000000004</v>
      </c>
      <c r="AK5012">
        <v>1.29965</v>
      </c>
      <c r="AR5012" s="3"/>
    </row>
    <row r="5013" spans="1:44" hidden="1" outlineLevel="1" x14ac:dyDescent="0.2">
      <c r="A5013" s="2">
        <v>39889</v>
      </c>
      <c r="B5013">
        <v>40.799999999999997</v>
      </c>
      <c r="E5013" s="2">
        <v>39889</v>
      </c>
      <c r="F5013">
        <v>778.12</v>
      </c>
      <c r="G5013">
        <f t="shared" si="705"/>
        <v>3.2139967369244848E-2</v>
      </c>
      <c r="H5013" s="2">
        <v>39889</v>
      </c>
      <c r="I5013">
        <v>1260.29</v>
      </c>
      <c r="J5013">
        <f t="shared" si="706"/>
        <v>3.2153182149496695E-2</v>
      </c>
      <c r="K5013">
        <f t="shared" si="702"/>
        <v>3.2126262149496695E-2</v>
      </c>
      <c r="L5013">
        <v>2.0864616916741251E-2</v>
      </c>
      <c r="N5013" s="2">
        <v>39889</v>
      </c>
      <c r="O5013">
        <v>16.899999999999999</v>
      </c>
      <c r="Q5013" s="2">
        <v>39889</v>
      </c>
      <c r="R5013">
        <v>20878.740000000002</v>
      </c>
      <c r="S5013" s="8">
        <f t="shared" si="707"/>
        <v>3.9999561659556981E-2</v>
      </c>
      <c r="T5013" s="9">
        <f t="shared" si="703"/>
        <v>3.9972641659556982E-2</v>
      </c>
      <c r="U5013" s="3">
        <f>Sheet1!$B$17+Sheet1!$B$18*'Portfolio allocation'!K5013</f>
        <v>3.7343861010013683E-2</v>
      </c>
      <c r="V5013" s="13">
        <f t="shared" si="708"/>
        <v>2.6287806495432983E-3</v>
      </c>
      <c r="W5013" s="13"/>
      <c r="X5013" s="2">
        <v>39889</v>
      </c>
      <c r="Y5013">
        <v>88.744299999999996</v>
      </c>
      <c r="AA5013" s="2">
        <v>39889</v>
      </c>
      <c r="AB5013">
        <v>1199.53</v>
      </c>
      <c r="AC5013">
        <f t="shared" si="709"/>
        <v>1.8527481298451942E-2</v>
      </c>
      <c r="AD5013">
        <f t="shared" si="704"/>
        <v>1.8500081298451942E-2</v>
      </c>
      <c r="AE5013">
        <f>Sheet2!$B$17+Sheet2!$B$18*'Portfolio allocation'!K5013</f>
        <v>2.862087892977206E-2</v>
      </c>
      <c r="AF5013">
        <f t="shared" si="710"/>
        <v>-1.0120797631320119E-2</v>
      </c>
      <c r="AH5013" s="2">
        <v>39889</v>
      </c>
      <c r="AI5013">
        <v>3.0139999999999998</v>
      </c>
      <c r="AJ5013">
        <v>0.68500000000000005</v>
      </c>
      <c r="AK5013">
        <v>1.29715</v>
      </c>
      <c r="AR5013" s="3"/>
    </row>
    <row r="5014" spans="1:44" hidden="1" outlineLevel="1" x14ac:dyDescent="0.2">
      <c r="A5014" s="2">
        <v>39890</v>
      </c>
      <c r="B5014">
        <v>40.06</v>
      </c>
      <c r="E5014" s="2">
        <v>39890</v>
      </c>
      <c r="F5014">
        <v>794.35</v>
      </c>
      <c r="G5014">
        <f t="shared" si="705"/>
        <v>2.085796535238793E-2</v>
      </c>
      <c r="H5014" s="2">
        <v>39890</v>
      </c>
      <c r="I5014">
        <v>1286.6199999999999</v>
      </c>
      <c r="J5014">
        <f t="shared" si="706"/>
        <v>2.0892016916741252E-2</v>
      </c>
      <c r="K5014">
        <f t="shared" si="702"/>
        <v>2.0864616916741251E-2</v>
      </c>
      <c r="L5014">
        <v>-1.2994293076743581E-2</v>
      </c>
      <c r="N5014" s="2">
        <v>39890</v>
      </c>
      <c r="O5014">
        <v>16.96</v>
      </c>
      <c r="Q5014" s="2">
        <v>39890</v>
      </c>
      <c r="R5014">
        <v>20952.87</v>
      </c>
      <c r="S5014" s="8">
        <f t="shared" si="707"/>
        <v>3.5505016107293397E-3</v>
      </c>
      <c r="T5014" s="9">
        <f t="shared" si="703"/>
        <v>3.5231016107293398E-3</v>
      </c>
      <c r="U5014" s="3">
        <f>Sheet1!$B$17+Sheet1!$B$18*'Portfolio allocation'!K5014</f>
        <v>2.4424216190951864E-2</v>
      </c>
      <c r="V5014" s="13">
        <f t="shared" si="708"/>
        <v>-2.0901114580222525E-2</v>
      </c>
      <c r="W5014" s="13"/>
      <c r="X5014" s="2">
        <v>39890</v>
      </c>
      <c r="Y5014">
        <v>87.827399999999997</v>
      </c>
      <c r="AA5014" s="2">
        <v>39890</v>
      </c>
      <c r="AB5014">
        <v>1187.1400000000001</v>
      </c>
      <c r="AC5014">
        <f t="shared" si="709"/>
        <v>-1.0329045542837534E-2</v>
      </c>
      <c r="AD5014">
        <f t="shared" si="704"/>
        <v>-1.0351365542837533E-2</v>
      </c>
      <c r="AE5014">
        <f>Sheet2!$B$17+Sheet2!$B$18*'Portfolio allocation'!K5014</f>
        <v>1.8606736678251027E-2</v>
      </c>
      <c r="AF5014">
        <f t="shared" si="710"/>
        <v>-2.895810222108856E-2</v>
      </c>
      <c r="AH5014" s="2">
        <v>39890</v>
      </c>
      <c r="AI5014">
        <v>2.5470000000000002</v>
      </c>
      <c r="AJ5014">
        <v>0.55800000000000005</v>
      </c>
      <c r="AK5014">
        <v>1.3109999999999999</v>
      </c>
      <c r="AR5014" s="3"/>
    </row>
    <row r="5015" spans="1:44" hidden="1" outlineLevel="1" x14ac:dyDescent="0.2">
      <c r="A5015" s="2">
        <v>39891</v>
      </c>
      <c r="B5015">
        <v>43.68</v>
      </c>
      <c r="E5015" s="2">
        <v>39891</v>
      </c>
      <c r="F5015">
        <v>784.04</v>
      </c>
      <c r="G5015">
        <f t="shared" si="705"/>
        <v>-1.2979165355322064E-2</v>
      </c>
      <c r="H5015" s="2">
        <v>39891</v>
      </c>
      <c r="I5015">
        <v>1269.93</v>
      </c>
      <c r="J5015">
        <f t="shared" si="706"/>
        <v>-1.2971973076743581E-2</v>
      </c>
      <c r="K5015">
        <f t="shared" si="702"/>
        <v>-1.2994293076743581E-2</v>
      </c>
      <c r="L5015">
        <v>-1.9772560030237987E-2</v>
      </c>
      <c r="N5015" s="2">
        <v>39891</v>
      </c>
      <c r="O5015">
        <v>17.14</v>
      </c>
      <c r="Q5015" s="2">
        <v>39891</v>
      </c>
      <c r="R5015">
        <v>21175.25</v>
      </c>
      <c r="S5015" s="8">
        <f t="shared" si="707"/>
        <v>1.0613343184012525E-2</v>
      </c>
      <c r="T5015" s="9">
        <f t="shared" si="703"/>
        <v>1.0591023184012525E-2</v>
      </c>
      <c r="U5015" s="3">
        <f>Sheet1!$B$17+Sheet1!$B$18*'Portfolio allocation'!K5015</f>
        <v>-1.4419583452466198E-2</v>
      </c>
      <c r="V5015" s="13">
        <f t="shared" si="708"/>
        <v>2.5010606636478722E-2</v>
      </c>
      <c r="W5015" s="13"/>
      <c r="X5015" s="2">
        <v>39891</v>
      </c>
      <c r="Y5015">
        <v>88.505499999999998</v>
      </c>
      <c r="AA5015" s="2">
        <v>39891</v>
      </c>
      <c r="AB5015">
        <v>1196.31</v>
      </c>
      <c r="AC5015">
        <f t="shared" si="709"/>
        <v>7.7244469902453261E-3</v>
      </c>
      <c r="AD5015">
        <f t="shared" si="704"/>
        <v>7.7010069902453265E-3</v>
      </c>
      <c r="AE5015">
        <f>Sheet2!$B$17+Sheet2!$B$18*'Portfolio allocation'!K5015</f>
        <v>-1.1501469906875316E-2</v>
      </c>
      <c r="AF5015">
        <f t="shared" si="710"/>
        <v>1.9202476897120645E-2</v>
      </c>
      <c r="AH5015" s="2">
        <v>39891</v>
      </c>
      <c r="AI5015">
        <v>2.61</v>
      </c>
      <c r="AJ5015">
        <v>0.58599999999999997</v>
      </c>
      <c r="AK5015">
        <v>1.3729499999999999</v>
      </c>
      <c r="AR5015" s="3"/>
    </row>
    <row r="5016" spans="1:44" hidden="1" outlineLevel="1" x14ac:dyDescent="0.2">
      <c r="A5016" s="2">
        <v>39892</v>
      </c>
      <c r="B5016">
        <v>45.89</v>
      </c>
      <c r="E5016" s="2">
        <v>39892</v>
      </c>
      <c r="F5016">
        <v>768.54</v>
      </c>
      <c r="G5016">
        <f t="shared" si="705"/>
        <v>-1.9769399520432662E-2</v>
      </c>
      <c r="H5016" s="2">
        <v>39892</v>
      </c>
      <c r="I5016">
        <v>1244.8499999999999</v>
      </c>
      <c r="J5016">
        <f t="shared" si="706"/>
        <v>-1.9749120030237988E-2</v>
      </c>
      <c r="K5016">
        <f t="shared" si="702"/>
        <v>-1.9772560030237987E-2</v>
      </c>
      <c r="L5016">
        <v>7.09569194103708E-2</v>
      </c>
      <c r="N5016" s="2">
        <v>39892</v>
      </c>
      <c r="O5016">
        <v>17.059999999999999</v>
      </c>
      <c r="Q5016" s="2">
        <v>39892</v>
      </c>
      <c r="R5016">
        <v>21076.42</v>
      </c>
      <c r="S5016" s="8">
        <f t="shared" si="707"/>
        <v>-4.6672412368213845E-3</v>
      </c>
      <c r="T5016" s="9">
        <f t="shared" si="703"/>
        <v>-4.690681236821384E-3</v>
      </c>
      <c r="U5016" s="3">
        <f>Sheet1!$B$17+Sheet1!$B$18*'Portfolio allocation'!K5016</f>
        <v>-2.2195783085644044E-2</v>
      </c>
      <c r="V5016" s="13">
        <f t="shared" si="708"/>
        <v>1.750510184882266E-2</v>
      </c>
      <c r="W5016" s="13"/>
      <c r="X5016" s="2">
        <v>39892</v>
      </c>
      <c r="Y5016">
        <v>88.362300000000005</v>
      </c>
      <c r="AA5016" s="2">
        <v>39892</v>
      </c>
      <c r="AB5016">
        <v>1194.3699999999999</v>
      </c>
      <c r="AC5016">
        <f t="shared" si="709"/>
        <v>-1.6216532504117476E-3</v>
      </c>
      <c r="AD5016">
        <f t="shared" si="704"/>
        <v>-1.6451732504117475E-3</v>
      </c>
      <c r="AE5016">
        <f>Sheet2!$B$17+Sheet2!$B$18*'Portfolio allocation'!K5016</f>
        <v>-1.7528877811152629E-2</v>
      </c>
      <c r="AF5016">
        <f t="shared" si="710"/>
        <v>1.5883704560740883E-2</v>
      </c>
      <c r="AH5016" s="2">
        <v>39892</v>
      </c>
      <c r="AI5016">
        <v>2.6339999999999999</v>
      </c>
      <c r="AJ5016">
        <v>0.58799999999999997</v>
      </c>
      <c r="AK5016">
        <v>1.3565499999999999</v>
      </c>
      <c r="AR5016" s="3"/>
    </row>
    <row r="5017" spans="1:44" hidden="1" outlineLevel="1" x14ac:dyDescent="0.2">
      <c r="A5017" s="2">
        <v>39895</v>
      </c>
      <c r="B5017">
        <v>43.23</v>
      </c>
      <c r="E5017" s="2">
        <v>39895</v>
      </c>
      <c r="F5017">
        <v>822.92</v>
      </c>
      <c r="G5017">
        <f t="shared" si="705"/>
        <v>7.0757540271163544E-2</v>
      </c>
      <c r="H5017" s="2">
        <v>39895</v>
      </c>
      <c r="I5017">
        <v>1333.21</v>
      </c>
      <c r="J5017">
        <f t="shared" si="706"/>
        <v>7.0980439410370799E-2</v>
      </c>
      <c r="K5017">
        <f t="shared" si="702"/>
        <v>7.09569194103708E-2</v>
      </c>
      <c r="L5017">
        <v>-2.0410605786935373E-2</v>
      </c>
      <c r="N5017" s="2">
        <v>39895</v>
      </c>
      <c r="O5017">
        <v>18.329999999999998</v>
      </c>
      <c r="Q5017" s="2">
        <v>39895</v>
      </c>
      <c r="R5017">
        <v>22645.4</v>
      </c>
      <c r="S5017" s="8">
        <f t="shared" si="707"/>
        <v>7.4442433771959582E-2</v>
      </c>
      <c r="T5017" s="9">
        <f t="shared" si="703"/>
        <v>7.4418913771959583E-2</v>
      </c>
      <c r="U5017" s="3">
        <f>Sheet1!$B$17+Sheet1!$B$18*'Portfolio allocation'!K5017</f>
        <v>8.1891375119412496E-2</v>
      </c>
      <c r="V5017" s="13">
        <f t="shared" si="708"/>
        <v>-7.4724613474529133E-3</v>
      </c>
      <c r="W5017" s="13"/>
      <c r="X5017" s="2">
        <v>39895</v>
      </c>
      <c r="Y5017">
        <v>94.284300000000002</v>
      </c>
      <c r="AA5017" s="2">
        <v>39895</v>
      </c>
      <c r="AB5017">
        <v>1274.42</v>
      </c>
      <c r="AC5017">
        <f t="shared" si="709"/>
        <v>6.7022781885010652E-2</v>
      </c>
      <c r="AD5017">
        <f t="shared" si="704"/>
        <v>6.6999061885010647E-2</v>
      </c>
      <c r="AE5017">
        <f>Sheet2!$B$17+Sheet2!$B$18*'Portfolio allocation'!K5017</f>
        <v>6.3150090025805489E-2</v>
      </c>
      <c r="AF5017">
        <f t="shared" si="710"/>
        <v>3.8489718592051581E-3</v>
      </c>
      <c r="AH5017" s="2">
        <v>39895</v>
      </c>
      <c r="AI5017">
        <v>2.6539999999999999</v>
      </c>
      <c r="AJ5017">
        <v>0.59299999999999997</v>
      </c>
      <c r="AK5017">
        <v>1.3568</v>
      </c>
      <c r="AR5017" s="3"/>
    </row>
    <row r="5018" spans="1:44" hidden="1" outlineLevel="1" x14ac:dyDescent="0.2">
      <c r="A5018" s="2">
        <v>39896</v>
      </c>
      <c r="B5018">
        <v>42.93</v>
      </c>
      <c r="E5018" s="2">
        <v>39896</v>
      </c>
      <c r="F5018">
        <v>806.12</v>
      </c>
      <c r="G5018">
        <f t="shared" si="705"/>
        <v>-2.0415107179312608E-2</v>
      </c>
      <c r="H5018" s="2">
        <v>39896</v>
      </c>
      <c r="I5018">
        <v>1306.03</v>
      </c>
      <c r="J5018">
        <f t="shared" si="706"/>
        <v>-2.0386885786935371E-2</v>
      </c>
      <c r="K5018">
        <f t="shared" si="702"/>
        <v>-2.0410605786935373E-2</v>
      </c>
      <c r="L5018">
        <v>9.6083242822904806E-3</v>
      </c>
      <c r="N5018" s="2">
        <v>39896</v>
      </c>
      <c r="O5018">
        <v>17.93</v>
      </c>
      <c r="Q5018" s="2">
        <v>39896</v>
      </c>
      <c r="R5018">
        <v>22151.23</v>
      </c>
      <c r="S5018" s="8">
        <f t="shared" si="707"/>
        <v>-2.182209190387463E-2</v>
      </c>
      <c r="T5018" s="9">
        <f t="shared" si="703"/>
        <v>-2.1845811903874631E-2</v>
      </c>
      <c r="U5018" s="3">
        <f>Sheet1!$B$17+Sheet1!$B$18*'Portfolio allocation'!K5018</f>
        <v>-2.2927765347957135E-2</v>
      </c>
      <c r="V5018" s="13">
        <f t="shared" si="708"/>
        <v>1.0819534440825035E-3</v>
      </c>
      <c r="W5018" s="13"/>
      <c r="X5018" s="2">
        <v>39896</v>
      </c>
      <c r="Y5018">
        <v>93.95</v>
      </c>
      <c r="AA5018" s="2">
        <v>39896</v>
      </c>
      <c r="AB5018">
        <v>1269.9000000000001</v>
      </c>
      <c r="AC5018">
        <f t="shared" si="709"/>
        <v>-3.546711445206463E-3</v>
      </c>
      <c r="AD5018">
        <f t="shared" si="704"/>
        <v>-3.5706314452064632E-3</v>
      </c>
      <c r="AE5018">
        <f>Sheet2!$B$17+Sheet2!$B$18*'Portfolio allocation'!K5018</f>
        <v>-1.8096244376027418E-2</v>
      </c>
      <c r="AF5018">
        <f t="shared" si="710"/>
        <v>1.4525612930820955E-2</v>
      </c>
      <c r="AH5018" s="2">
        <v>39896</v>
      </c>
      <c r="AI5018">
        <v>2.706</v>
      </c>
      <c r="AJ5018">
        <v>0.59799999999999998</v>
      </c>
      <c r="AK5018">
        <v>1.3523499999999999</v>
      </c>
      <c r="AR5018" s="3"/>
    </row>
    <row r="5019" spans="1:44" hidden="1" outlineLevel="1" x14ac:dyDescent="0.2">
      <c r="A5019" s="2">
        <v>39897</v>
      </c>
      <c r="B5019">
        <v>42.25</v>
      </c>
      <c r="E5019" s="2">
        <v>39897</v>
      </c>
      <c r="F5019">
        <v>813.88</v>
      </c>
      <c r="G5019">
        <f t="shared" si="705"/>
        <v>9.6263583585569634E-3</v>
      </c>
      <c r="H5019" s="2">
        <v>39897</v>
      </c>
      <c r="I5019">
        <v>1318.61</v>
      </c>
      <c r="J5019">
        <f t="shared" si="706"/>
        <v>9.6322442822904808E-3</v>
      </c>
      <c r="K5019">
        <f t="shared" si="702"/>
        <v>9.6083242822904806E-3</v>
      </c>
      <c r="L5019">
        <v>2.3304274967427867E-2</v>
      </c>
      <c r="N5019" s="2">
        <v>39897</v>
      </c>
      <c r="O5019">
        <v>17.88</v>
      </c>
      <c r="Q5019" s="2">
        <v>39897</v>
      </c>
      <c r="R5019">
        <v>22089.46</v>
      </c>
      <c r="S5019" s="8">
        <f t="shared" si="707"/>
        <v>-2.7885584683108311E-3</v>
      </c>
      <c r="T5019" s="9">
        <f t="shared" si="703"/>
        <v>-2.8124784683108313E-3</v>
      </c>
      <c r="U5019" s="3">
        <f>Sheet1!$B$17+Sheet1!$B$18*'Portfolio allocation'!K5019</f>
        <v>1.151071200831805E-2</v>
      </c>
      <c r="V5019" s="13">
        <f t="shared" si="708"/>
        <v>-1.4323190476628882E-2</v>
      </c>
      <c r="W5019" s="13"/>
      <c r="X5019" s="2">
        <v>39897</v>
      </c>
      <c r="Y5019">
        <v>93.558300000000003</v>
      </c>
      <c r="AA5019" s="2">
        <v>39897</v>
      </c>
      <c r="AB5019">
        <v>1264.5999999999999</v>
      </c>
      <c r="AC5019">
        <f t="shared" si="709"/>
        <v>-4.1735569729901556E-3</v>
      </c>
      <c r="AD5019">
        <f t="shared" si="704"/>
        <v>-4.1968769729901559E-3</v>
      </c>
      <c r="AE5019">
        <f>Sheet2!$B$17+Sheet2!$B$18*'Portfolio allocation'!K5019</f>
        <v>8.597354093699645E-3</v>
      </c>
      <c r="AF5019">
        <f t="shared" si="710"/>
        <v>-1.2794231066689801E-2</v>
      </c>
      <c r="AH5019" s="2">
        <v>39897</v>
      </c>
      <c r="AI5019">
        <v>2.7989999999999999</v>
      </c>
      <c r="AJ5019">
        <v>0.58299999999999996</v>
      </c>
      <c r="AK5019">
        <v>1.35395</v>
      </c>
      <c r="AR5019" s="3"/>
    </row>
    <row r="5020" spans="1:44" hidden="1" outlineLevel="1" x14ac:dyDescent="0.2">
      <c r="A5020" s="2">
        <v>39898</v>
      </c>
      <c r="B5020">
        <v>40.36</v>
      </c>
      <c r="E5020" s="2">
        <v>39898</v>
      </c>
      <c r="F5020">
        <v>832.86</v>
      </c>
      <c r="G5020">
        <f t="shared" si="705"/>
        <v>2.3320391212463765E-2</v>
      </c>
      <c r="H5020" s="2">
        <v>39898</v>
      </c>
      <c r="I5020">
        <v>1349.37</v>
      </c>
      <c r="J5020">
        <f t="shared" si="706"/>
        <v>2.3327594967427867E-2</v>
      </c>
      <c r="K5020">
        <f t="shared" si="702"/>
        <v>2.3304274967427867E-2</v>
      </c>
      <c r="L5020">
        <v>-2.0165253275528514E-2</v>
      </c>
      <c r="N5020" s="2">
        <v>39898</v>
      </c>
      <c r="O5020">
        <v>18.829999999999998</v>
      </c>
      <c r="Q5020" s="2">
        <v>39898</v>
      </c>
      <c r="R5020">
        <v>23263.11</v>
      </c>
      <c r="S5020" s="8">
        <f t="shared" si="707"/>
        <v>5.3131674563343889E-2</v>
      </c>
      <c r="T5020" s="9">
        <f t="shared" si="703"/>
        <v>5.3108354563343889E-2</v>
      </c>
      <c r="U5020" s="3">
        <f>Sheet1!$B$17+Sheet1!$B$18*'Portfolio allocation'!K5020</f>
        <v>2.7223053735856814E-2</v>
      </c>
      <c r="V5020" s="13">
        <f t="shared" si="708"/>
        <v>2.5885300827487075E-2</v>
      </c>
      <c r="W5020" s="13"/>
      <c r="X5020" s="2">
        <v>39898</v>
      </c>
      <c r="Y5020">
        <v>94.351200000000006</v>
      </c>
      <c r="AA5020" s="2">
        <v>39898</v>
      </c>
      <c r="AB5020">
        <v>1275.32</v>
      </c>
      <c r="AC5020">
        <f t="shared" si="709"/>
        <v>8.4769887711528824E-3</v>
      </c>
      <c r="AD5020">
        <f t="shared" si="704"/>
        <v>8.4544687711528826E-3</v>
      </c>
      <c r="AE5020">
        <f>Sheet2!$B$17+Sheet2!$B$18*'Portfolio allocation'!K5020</f>
        <v>2.0776142858227681E-2</v>
      </c>
      <c r="AF5020">
        <f t="shared" si="710"/>
        <v>-1.2321674087074798E-2</v>
      </c>
      <c r="AH5020" s="2">
        <v>39898</v>
      </c>
      <c r="AI5020">
        <v>2.746</v>
      </c>
      <c r="AJ5020">
        <v>0.56299999999999994</v>
      </c>
      <c r="AK5020">
        <v>1.35595</v>
      </c>
      <c r="AR5020" s="3"/>
    </row>
    <row r="5021" spans="1:44" hidden="1" outlineLevel="1" x14ac:dyDescent="0.2">
      <c r="A5021" s="2">
        <v>39899</v>
      </c>
      <c r="B5021">
        <v>41.04</v>
      </c>
      <c r="E5021" s="2">
        <v>39899</v>
      </c>
      <c r="F5021">
        <v>815.94</v>
      </c>
      <c r="G5021">
        <f t="shared" si="705"/>
        <v>-2.0315539226280488E-2</v>
      </c>
      <c r="H5021" s="2">
        <v>39899</v>
      </c>
      <c r="I5021">
        <v>1322.19</v>
      </c>
      <c r="J5021">
        <f t="shared" si="706"/>
        <v>-2.0142733275528513E-2</v>
      </c>
      <c r="K5021">
        <f t="shared" si="702"/>
        <v>-2.0165253275528514E-2</v>
      </c>
      <c r="L5021">
        <v>-3.4790794179958971E-2</v>
      </c>
      <c r="N5021" s="2">
        <v>39899</v>
      </c>
      <c r="O5021">
        <v>18.13</v>
      </c>
      <c r="Q5021" s="2">
        <v>39899</v>
      </c>
      <c r="R5021">
        <v>22398.32</v>
      </c>
      <c r="S5021" s="8">
        <f t="shared" si="707"/>
        <v>-3.7174307304569387E-2</v>
      </c>
      <c r="T5021" s="9">
        <f t="shared" si="703"/>
        <v>-3.7196827304569385E-2</v>
      </c>
      <c r="U5021" s="3">
        <f>Sheet1!$B$17+Sheet1!$B$18*'Portfolio allocation'!K5021</f>
        <v>-2.2646290728811646E-2</v>
      </c>
      <c r="V5021" s="13">
        <f t="shared" si="708"/>
        <v>-1.4550536575757739E-2</v>
      </c>
      <c r="W5021" s="13"/>
      <c r="X5021" s="2">
        <v>39899</v>
      </c>
      <c r="Y5021">
        <v>89.928700000000006</v>
      </c>
      <c r="AA5021" s="2">
        <v>39899</v>
      </c>
      <c r="AB5021">
        <v>1215.54</v>
      </c>
      <c r="AC5021">
        <f t="shared" si="709"/>
        <v>-4.6874509926920327E-2</v>
      </c>
      <c r="AD5021">
        <f t="shared" si="704"/>
        <v>-4.6897229926920324E-2</v>
      </c>
      <c r="AE5021">
        <f>Sheet2!$B$17+Sheet2!$B$18*'Portfolio allocation'!K5021</f>
        <v>-1.787807066337575E-2</v>
      </c>
      <c r="AF5021">
        <f t="shared" si="710"/>
        <v>-2.9019159263544574E-2</v>
      </c>
      <c r="AH5021" s="2">
        <v>39899</v>
      </c>
      <c r="AI5021">
        <v>2.7639999999999998</v>
      </c>
      <c r="AJ5021">
        <v>0.56799999999999995</v>
      </c>
      <c r="AK5021">
        <v>1.3306</v>
      </c>
      <c r="AR5021" s="3"/>
    </row>
    <row r="5022" spans="1:44" hidden="1" outlineLevel="1" x14ac:dyDescent="0.2">
      <c r="A5022" s="2">
        <v>39902</v>
      </c>
      <c r="B5022">
        <v>45.54</v>
      </c>
      <c r="E5022" s="2">
        <v>39902</v>
      </c>
      <c r="F5022">
        <v>787.53</v>
      </c>
      <c r="G5022">
        <f t="shared" si="705"/>
        <v>-3.4818736671814232E-2</v>
      </c>
      <c r="H5022" s="2">
        <v>39902</v>
      </c>
      <c r="I5022">
        <v>1276.22</v>
      </c>
      <c r="J5022">
        <f t="shared" si="706"/>
        <v>-3.4768074179958974E-2</v>
      </c>
      <c r="K5022">
        <f t="shared" si="702"/>
        <v>-3.4790794179958971E-2</v>
      </c>
      <c r="L5022">
        <v>1.3109412008587772E-2</v>
      </c>
      <c r="N5022" s="2">
        <v>39902</v>
      </c>
      <c r="O5022">
        <v>17.48</v>
      </c>
      <c r="Q5022" s="2">
        <v>39902</v>
      </c>
      <c r="R5022">
        <v>21595.29</v>
      </c>
      <c r="S5022" s="8">
        <f t="shared" si="707"/>
        <v>-3.5852242489615271E-2</v>
      </c>
      <c r="T5022" s="9">
        <f t="shared" si="703"/>
        <v>-3.5874962489615268E-2</v>
      </c>
      <c r="U5022" s="3">
        <f>Sheet1!$B$17+Sheet1!$B$18*'Portfolio allocation'!K5022</f>
        <v>-3.9425081914872526E-2</v>
      </c>
      <c r="V5022" s="13">
        <f t="shared" si="708"/>
        <v>3.5501194252572574E-3</v>
      </c>
      <c r="W5022" s="13"/>
      <c r="X5022" s="2">
        <v>39902</v>
      </c>
      <c r="Y5022">
        <v>90.2821</v>
      </c>
      <c r="AA5022" s="2">
        <v>39902</v>
      </c>
      <c r="AB5022">
        <v>1220.32</v>
      </c>
      <c r="AC5022">
        <f t="shared" si="709"/>
        <v>3.9324086414267434E-3</v>
      </c>
      <c r="AD5022">
        <f t="shared" si="704"/>
        <v>3.9092886414267437E-3</v>
      </c>
      <c r="AE5022">
        <f>Sheet2!$B$17+Sheet2!$B$18*'Portfolio allocation'!K5022</f>
        <v>-3.0883474766890608E-2</v>
      </c>
      <c r="AF5022">
        <f t="shared" si="710"/>
        <v>3.479276340831735E-2</v>
      </c>
      <c r="AH5022" s="2">
        <v>39902</v>
      </c>
      <c r="AI5022">
        <v>2.7229999999999999</v>
      </c>
      <c r="AJ5022">
        <v>0.57799999999999996</v>
      </c>
      <c r="AK5022">
        <v>1.3165</v>
      </c>
      <c r="AR5022" s="3"/>
    </row>
    <row r="5023" spans="1:44" hidden="1" outlineLevel="1" x14ac:dyDescent="0.2">
      <c r="A5023" s="2">
        <v>39903</v>
      </c>
      <c r="B5023">
        <v>44.14</v>
      </c>
      <c r="E5023" s="2">
        <v>39903</v>
      </c>
      <c r="F5023">
        <v>797.87</v>
      </c>
      <c r="G5023">
        <f t="shared" si="705"/>
        <v>1.3129658552690104E-2</v>
      </c>
      <c r="H5023" s="2">
        <v>39903</v>
      </c>
      <c r="I5023">
        <v>1292.98</v>
      </c>
      <c r="J5023">
        <f t="shared" si="706"/>
        <v>1.3132532008587772E-2</v>
      </c>
      <c r="K5023">
        <f t="shared" si="702"/>
        <v>1.3109412008587772E-2</v>
      </c>
      <c r="L5023">
        <v>1.6721945185849817E-2</v>
      </c>
      <c r="N5023" s="2">
        <v>39903</v>
      </c>
      <c r="O5023">
        <v>18.37</v>
      </c>
      <c r="Q5023" s="2">
        <v>39903</v>
      </c>
      <c r="R5023">
        <v>22694.82</v>
      </c>
      <c r="S5023" s="8">
        <f t="shared" si="707"/>
        <v>5.0915269023939835E-2</v>
      </c>
      <c r="T5023" s="9">
        <f t="shared" si="703"/>
        <v>5.0892149023939834E-2</v>
      </c>
      <c r="U5023" s="3">
        <f>Sheet1!$B$17+Sheet1!$B$18*'Portfolio allocation'!K5023</f>
        <v>1.5527248577288832E-2</v>
      </c>
      <c r="V5023" s="13">
        <f t="shared" si="708"/>
        <v>3.5364900446650999E-2</v>
      </c>
      <c r="W5023" s="13"/>
      <c r="X5023" s="2">
        <v>39903</v>
      </c>
      <c r="Y5023">
        <v>92.545900000000003</v>
      </c>
      <c r="AA5023" s="2">
        <v>39903</v>
      </c>
      <c r="AB5023">
        <v>1250.92</v>
      </c>
      <c r="AC5023">
        <f t="shared" si="709"/>
        <v>2.5075390061623404E-2</v>
      </c>
      <c r="AD5023">
        <f t="shared" si="704"/>
        <v>2.5053070061623404E-2</v>
      </c>
      <c r="AE5023">
        <f>Sheet2!$B$17+Sheet2!$B$18*'Portfolio allocation'!K5023</f>
        <v>1.1710610620749469E-2</v>
      </c>
      <c r="AF5023">
        <f t="shared" si="710"/>
        <v>1.3342459440873936E-2</v>
      </c>
      <c r="AH5023" s="2">
        <v>39903</v>
      </c>
      <c r="AI5023">
        <v>2.6680000000000001</v>
      </c>
      <c r="AJ5023">
        <v>0.55800000000000005</v>
      </c>
      <c r="AK5023">
        <v>1.3277000000000001</v>
      </c>
      <c r="AR5023" s="3"/>
    </row>
    <row r="5024" spans="1:44" hidden="1" outlineLevel="1" x14ac:dyDescent="0.2">
      <c r="A5024" s="2">
        <v>39904</v>
      </c>
      <c r="B5024">
        <v>42.28</v>
      </c>
      <c r="E5024" s="2">
        <v>39904</v>
      </c>
      <c r="F5024">
        <v>811.08</v>
      </c>
      <c r="G5024">
        <f t="shared" si="705"/>
        <v>1.6556581899306977E-2</v>
      </c>
      <c r="H5024" s="2">
        <v>39904</v>
      </c>
      <c r="I5024">
        <v>1314.63</v>
      </c>
      <c r="J5024">
        <f t="shared" si="706"/>
        <v>1.6744265185849816E-2</v>
      </c>
      <c r="K5024">
        <f t="shared" si="702"/>
        <v>1.6721945185849817E-2</v>
      </c>
      <c r="L5024">
        <v>2.8761884253059731E-2</v>
      </c>
      <c r="N5024" s="2">
        <v>39904</v>
      </c>
      <c r="O5024">
        <v>19.309999999999999</v>
      </c>
      <c r="Q5024" s="2">
        <v>39904</v>
      </c>
      <c r="R5024">
        <v>23856.13</v>
      </c>
      <c r="S5024" s="8">
        <f t="shared" si="707"/>
        <v>5.1170707676906124E-2</v>
      </c>
      <c r="T5024" s="9">
        <f t="shared" si="703"/>
        <v>5.1148387676906125E-2</v>
      </c>
      <c r="U5024" s="3">
        <f>Sheet1!$B$17+Sheet1!$B$18*'Portfolio allocation'!K5024</f>
        <v>1.9671638192009705E-2</v>
      </c>
      <c r="V5024" s="13">
        <f t="shared" si="708"/>
        <v>3.147674948489642E-2</v>
      </c>
      <c r="W5024" s="13"/>
      <c r="X5024" s="2">
        <v>39904</v>
      </c>
      <c r="Y5024">
        <v>93.233599999999996</v>
      </c>
      <c r="AA5024" s="2">
        <v>39904</v>
      </c>
      <c r="AB5024">
        <v>1260.21</v>
      </c>
      <c r="AC5024">
        <f t="shared" si="709"/>
        <v>7.4265340709238625E-3</v>
      </c>
      <c r="AD5024">
        <f t="shared" si="704"/>
        <v>7.4046540709238624E-3</v>
      </c>
      <c r="AE5024">
        <f>Sheet2!$B$17+Sheet2!$B$18*'Portfolio allocation'!K5024</f>
        <v>1.4922967286027752E-2</v>
      </c>
      <c r="AF5024">
        <f t="shared" si="710"/>
        <v>-7.51831321510389E-3</v>
      </c>
      <c r="AH5024" s="2">
        <v>39904</v>
      </c>
      <c r="AI5024">
        <v>2.6520000000000001</v>
      </c>
      <c r="AJ5024">
        <v>0.54700000000000004</v>
      </c>
      <c r="AK5024">
        <v>1.3228500000000001</v>
      </c>
      <c r="AR5024" s="3"/>
    </row>
    <row r="5025" spans="1:44" hidden="1" outlineLevel="1" x14ac:dyDescent="0.2">
      <c r="A5025" s="2">
        <v>39905</v>
      </c>
      <c r="B5025">
        <v>42.04</v>
      </c>
      <c r="E5025" s="2">
        <v>39905</v>
      </c>
      <c r="F5025">
        <v>834.38</v>
      </c>
      <c r="G5025">
        <f t="shared" si="705"/>
        <v>2.8727129259752404E-2</v>
      </c>
      <c r="H5025" s="2">
        <v>39905</v>
      </c>
      <c r="I5025">
        <v>1352.47</v>
      </c>
      <c r="J5025">
        <f t="shared" si="706"/>
        <v>2.8783764253059729E-2</v>
      </c>
      <c r="K5025">
        <f t="shared" si="702"/>
        <v>2.8761884253059731E-2</v>
      </c>
      <c r="L5025">
        <v>9.7302068582667753E-3</v>
      </c>
      <c r="N5025" s="2">
        <v>39905</v>
      </c>
      <c r="O5025">
        <v>19.29</v>
      </c>
      <c r="Q5025" s="2">
        <v>39905</v>
      </c>
      <c r="R5025">
        <v>23831.42</v>
      </c>
      <c r="S5025" s="8">
        <f t="shared" si="707"/>
        <v>-1.0357924776568384E-3</v>
      </c>
      <c r="T5025" s="9">
        <f t="shared" si="703"/>
        <v>-1.0576724776568383E-3</v>
      </c>
      <c r="U5025" s="3">
        <f>Sheet1!$B$17+Sheet1!$B$18*'Portfolio allocation'!K5025</f>
        <v>3.3484161422546503E-2</v>
      </c>
      <c r="V5025" s="13">
        <f t="shared" si="708"/>
        <v>-3.4541833900203343E-2</v>
      </c>
      <c r="W5025" s="13"/>
      <c r="X5025" s="2">
        <v>39905</v>
      </c>
      <c r="Y5025">
        <v>96.299700000000001</v>
      </c>
      <c r="AA5025" s="2">
        <v>39905</v>
      </c>
      <c r="AB5025">
        <v>1301.6600000000001</v>
      </c>
      <c r="AC5025">
        <f t="shared" si="709"/>
        <v>3.2891343506241011E-2</v>
      </c>
      <c r="AD5025">
        <f t="shared" si="704"/>
        <v>3.2869023506241012E-2</v>
      </c>
      <c r="AE5025">
        <f>Sheet2!$B$17+Sheet2!$B$18*'Portfolio allocation'!K5025</f>
        <v>2.5629188271217244E-2</v>
      </c>
      <c r="AF5025">
        <f t="shared" si="710"/>
        <v>7.2398352350237678E-3</v>
      </c>
      <c r="AH5025" s="2">
        <v>39905</v>
      </c>
      <c r="AI5025">
        <v>2.7789999999999999</v>
      </c>
      <c r="AJ5025">
        <v>0.55800000000000005</v>
      </c>
      <c r="AK5025">
        <v>1.3442499999999999</v>
      </c>
      <c r="AR5025" s="3"/>
    </row>
    <row r="5026" spans="1:44" hidden="1" outlineLevel="1" x14ac:dyDescent="0.2">
      <c r="A5026" s="2">
        <v>39906</v>
      </c>
      <c r="B5026">
        <v>39.700000000000003</v>
      </c>
      <c r="E5026" s="2">
        <v>39906</v>
      </c>
      <c r="F5026">
        <v>842.5</v>
      </c>
      <c r="G5026">
        <f t="shared" si="705"/>
        <v>9.7317768882283495E-3</v>
      </c>
      <c r="H5026" s="2">
        <v>39906</v>
      </c>
      <c r="I5026">
        <v>1365.66</v>
      </c>
      <c r="J5026">
        <f t="shared" si="706"/>
        <v>9.7525268582667746E-3</v>
      </c>
      <c r="K5026">
        <f t="shared" si="702"/>
        <v>9.7302068582667753E-3</v>
      </c>
      <c r="L5026">
        <v>-8.2975074756528999E-3</v>
      </c>
      <c r="N5026" s="2">
        <v>39906</v>
      </c>
      <c r="O5026">
        <v>18.75</v>
      </c>
      <c r="Q5026" s="2">
        <v>39906</v>
      </c>
      <c r="R5026">
        <v>23164.3</v>
      </c>
      <c r="S5026" s="8">
        <f t="shared" si="707"/>
        <v>-2.799329624504121E-2</v>
      </c>
      <c r="T5026" s="9">
        <f t="shared" si="703"/>
        <v>-2.801561624504121E-2</v>
      </c>
      <c r="U5026" s="3">
        <f>Sheet1!$B$17+Sheet1!$B$18*'Portfolio allocation'!K5026</f>
        <v>1.1650538788393306E-2</v>
      </c>
      <c r="V5026" s="13">
        <f t="shared" si="708"/>
        <v>-3.9666155033434514E-2</v>
      </c>
      <c r="W5026" s="13"/>
      <c r="X5026" s="2">
        <v>39906</v>
      </c>
      <c r="Y5026">
        <v>97.636899999999997</v>
      </c>
      <c r="AA5026" s="2">
        <v>39906</v>
      </c>
      <c r="AB5026">
        <v>1319.73</v>
      </c>
      <c r="AC5026">
        <f t="shared" si="709"/>
        <v>1.3882273404729251E-2</v>
      </c>
      <c r="AD5026">
        <f t="shared" si="704"/>
        <v>1.3859153404729251E-2</v>
      </c>
      <c r="AE5026">
        <f>Sheet2!$B$17+Sheet2!$B$18*'Portfolio allocation'!K5026</f>
        <v>8.7057351897635114E-3</v>
      </c>
      <c r="AF5026">
        <f t="shared" si="710"/>
        <v>5.1534182149657395E-3</v>
      </c>
      <c r="AH5026" s="2">
        <v>39906</v>
      </c>
      <c r="AI5026">
        <v>2.895</v>
      </c>
      <c r="AJ5026">
        <v>0.57799999999999996</v>
      </c>
      <c r="AK5026">
        <v>1.3424499999999999</v>
      </c>
      <c r="AR5026" s="3"/>
    </row>
    <row r="5027" spans="1:44" hidden="1" outlineLevel="1" x14ac:dyDescent="0.2">
      <c r="A5027" s="2">
        <v>39909</v>
      </c>
      <c r="B5027">
        <v>40.93</v>
      </c>
      <c r="E5027" s="2">
        <v>39909</v>
      </c>
      <c r="F5027">
        <v>835.48</v>
      </c>
      <c r="G5027">
        <f t="shared" si="705"/>
        <v>-8.3323442136498116E-3</v>
      </c>
      <c r="H5027" s="2">
        <v>39909</v>
      </c>
      <c r="I5027">
        <v>1354.36</v>
      </c>
      <c r="J5027">
        <f t="shared" si="706"/>
        <v>-8.2743874756529001E-3</v>
      </c>
      <c r="K5027">
        <f t="shared" si="702"/>
        <v>-8.2975074756528999E-3</v>
      </c>
      <c r="L5027">
        <v>-2.3244020097462927E-2</v>
      </c>
      <c r="N5027" s="2">
        <v>39909</v>
      </c>
      <c r="O5027">
        <v>18.760000000000002</v>
      </c>
      <c r="Q5027" s="2">
        <v>39909</v>
      </c>
      <c r="R5027">
        <v>23176.639999999999</v>
      </c>
      <c r="S5027" s="8">
        <f t="shared" si="707"/>
        <v>5.3271629188023084E-4</v>
      </c>
      <c r="T5027" s="9">
        <f t="shared" si="703"/>
        <v>5.0959629188023089E-4</v>
      </c>
      <c r="U5027" s="3">
        <f>Sheet1!$B$17+Sheet1!$B$18*'Portfolio allocation'!K5027</f>
        <v>-9.0313119785184904E-3</v>
      </c>
      <c r="V5027" s="13">
        <f t="shared" si="708"/>
        <v>9.5409082703987215E-3</v>
      </c>
      <c r="W5027" s="13"/>
      <c r="X5027" s="2">
        <v>39909</v>
      </c>
      <c r="Y5027">
        <v>97.006500000000003</v>
      </c>
      <c r="AA5027" s="2">
        <v>39909</v>
      </c>
      <c r="AB5027">
        <v>1311.21</v>
      </c>
      <c r="AC5027">
        <f t="shared" si="709"/>
        <v>-6.4558659725852952E-3</v>
      </c>
      <c r="AD5027">
        <f t="shared" si="704"/>
        <v>-6.4785859725852955E-3</v>
      </c>
      <c r="AE5027">
        <f>Sheet2!$B$17+Sheet2!$B$18*'Portfolio allocation'!K5027</f>
        <v>-7.3249683245474855E-3</v>
      </c>
      <c r="AF5027">
        <f t="shared" si="710"/>
        <v>8.4638235196218999E-4</v>
      </c>
      <c r="AH5027" s="2">
        <v>39909</v>
      </c>
      <c r="AI5027">
        <v>2.9319999999999999</v>
      </c>
      <c r="AJ5027">
        <v>0.56799999999999995</v>
      </c>
      <c r="AK5027">
        <v>1.3406</v>
      </c>
      <c r="AR5027" s="3"/>
    </row>
    <row r="5028" spans="1:44" hidden="1" outlineLevel="1" x14ac:dyDescent="0.2">
      <c r="A5028" s="2">
        <v>39910</v>
      </c>
      <c r="B5028">
        <v>40.39</v>
      </c>
      <c r="E5028" s="2">
        <v>39910</v>
      </c>
      <c r="F5028">
        <v>815.55</v>
      </c>
      <c r="G5028">
        <f t="shared" si="705"/>
        <v>-2.38545506774549E-2</v>
      </c>
      <c r="H5028" s="2">
        <v>39910</v>
      </c>
      <c r="I5028">
        <v>1322.91</v>
      </c>
      <c r="J5028">
        <f t="shared" si="706"/>
        <v>-2.3221300097462927E-2</v>
      </c>
      <c r="K5028">
        <f t="shared" si="702"/>
        <v>-2.3244020097462927E-2</v>
      </c>
      <c r="L5028">
        <v>1.1785303595860575E-2</v>
      </c>
      <c r="N5028" s="2">
        <v>39910</v>
      </c>
      <c r="O5028">
        <v>18.760000000000002</v>
      </c>
      <c r="Q5028" s="2">
        <v>39910</v>
      </c>
      <c r="R5028">
        <v>23176.639999999999</v>
      </c>
      <c r="S5028" s="8">
        <f t="shared" si="707"/>
        <v>0</v>
      </c>
      <c r="T5028" s="9">
        <f t="shared" si="703"/>
        <v>-2.2719999999999996E-5</v>
      </c>
      <c r="U5028" s="3">
        <f>Sheet1!$B$17+Sheet1!$B$18*'Portfolio allocation'!K5028</f>
        <v>-2.617833005326229E-2</v>
      </c>
      <c r="V5028" s="13">
        <f t="shared" si="708"/>
        <v>2.615561005326229E-2</v>
      </c>
      <c r="W5028" s="13"/>
      <c r="X5028" s="2">
        <v>39910</v>
      </c>
      <c r="Y5028">
        <v>94.322500000000005</v>
      </c>
      <c r="AA5028" s="2">
        <v>39910</v>
      </c>
      <c r="AB5028">
        <v>1274.93</v>
      </c>
      <c r="AC5028">
        <f t="shared" si="709"/>
        <v>-2.7669099534018193E-2</v>
      </c>
      <c r="AD5028">
        <f t="shared" si="704"/>
        <v>-2.7691099534018195E-2</v>
      </c>
      <c r="AE5028">
        <f>Sheet2!$B$17+Sheet2!$B$18*'Portfolio allocation'!K5028</f>
        <v>-2.0615788667885375E-2</v>
      </c>
      <c r="AF5028">
        <f t="shared" si="710"/>
        <v>-7.0753108661328196E-3</v>
      </c>
      <c r="AH5028" s="2">
        <v>39910</v>
      </c>
      <c r="AI5028">
        <v>2.9</v>
      </c>
      <c r="AJ5028">
        <v>0.55000000000000004</v>
      </c>
      <c r="AK5028">
        <v>1.32725</v>
      </c>
      <c r="AR5028" s="3"/>
    </row>
    <row r="5029" spans="1:44" hidden="1" outlineLevel="1" x14ac:dyDescent="0.2">
      <c r="A5029" s="2">
        <v>39911</v>
      </c>
      <c r="B5029">
        <v>38.85</v>
      </c>
      <c r="E5029" s="2">
        <v>39911</v>
      </c>
      <c r="F5029">
        <v>825.16</v>
      </c>
      <c r="G5029">
        <f t="shared" si="705"/>
        <v>1.1783459015388464E-2</v>
      </c>
      <c r="H5029" s="2">
        <v>39911</v>
      </c>
      <c r="I5029">
        <v>1338.53</v>
      </c>
      <c r="J5029">
        <f t="shared" si="706"/>
        <v>1.1807303595860574E-2</v>
      </c>
      <c r="K5029">
        <f t="shared" si="702"/>
        <v>1.1785303595860575E-2</v>
      </c>
      <c r="L5029">
        <v>3.8047935877119049E-2</v>
      </c>
      <c r="N5029" s="2">
        <v>39911</v>
      </c>
      <c r="O5029">
        <v>19.190000000000001</v>
      </c>
      <c r="Q5029" s="2">
        <v>39911</v>
      </c>
      <c r="R5029">
        <v>23707.87</v>
      </c>
      <c r="S5029" s="8">
        <f t="shared" si="707"/>
        <v>2.2920923826749595E-2</v>
      </c>
      <c r="T5029" s="9">
        <f t="shared" si="703"/>
        <v>2.2898923826749594E-2</v>
      </c>
      <c r="U5029" s="3">
        <f>Sheet1!$B$17+Sheet1!$B$18*'Portfolio allocation'!K5029</f>
        <v>1.4008197848838435E-2</v>
      </c>
      <c r="V5029" s="13">
        <f t="shared" si="708"/>
        <v>8.8907259779111587E-3</v>
      </c>
      <c r="W5029" s="13"/>
      <c r="X5029" s="2">
        <v>39911</v>
      </c>
      <c r="Y5029">
        <v>96.653099999999995</v>
      </c>
      <c r="AA5029" s="2">
        <v>39911</v>
      </c>
      <c r="AB5029">
        <v>1306.43</v>
      </c>
      <c r="AC5029">
        <f t="shared" si="709"/>
        <v>2.470723882879855E-2</v>
      </c>
      <c r="AD5029">
        <f t="shared" si="704"/>
        <v>2.4683558828798548E-2</v>
      </c>
      <c r="AE5029">
        <f>Sheet2!$B$17+Sheet2!$B$18*'Portfolio allocation'!K5029</f>
        <v>1.0533179639091603E-2</v>
      </c>
      <c r="AF5029">
        <f t="shared" si="710"/>
        <v>1.4150379189706946E-2</v>
      </c>
      <c r="AH5029" s="2">
        <v>39911</v>
      </c>
      <c r="AI5029">
        <v>2.863</v>
      </c>
      <c r="AJ5029">
        <v>0.59199999999999997</v>
      </c>
      <c r="AK5029">
        <v>1.323</v>
      </c>
      <c r="AR5029" s="3"/>
    </row>
    <row r="5030" spans="1:44" hidden="1" outlineLevel="1" x14ac:dyDescent="0.2">
      <c r="A5030" s="2">
        <v>39912</v>
      </c>
      <c r="B5030">
        <v>36.53</v>
      </c>
      <c r="E5030" s="2">
        <v>39912</v>
      </c>
      <c r="F5030">
        <v>856.56</v>
      </c>
      <c r="G5030">
        <f t="shared" si="705"/>
        <v>3.8053226041010246E-2</v>
      </c>
      <c r="H5030" s="2">
        <v>39912</v>
      </c>
      <c r="I5030">
        <v>1389.49</v>
      </c>
      <c r="J5030">
        <f t="shared" si="706"/>
        <v>3.8071615877119047E-2</v>
      </c>
      <c r="K5030">
        <f t="shared" si="702"/>
        <v>3.8047935877119049E-2</v>
      </c>
      <c r="L5030">
        <v>-2.408E-5</v>
      </c>
      <c r="N5030" s="2">
        <v>39912</v>
      </c>
      <c r="O5030">
        <v>19.670000000000002</v>
      </c>
      <c r="Q5030" s="2">
        <v>39912</v>
      </c>
      <c r="R5030">
        <v>24300.89</v>
      </c>
      <c r="S5030" s="8">
        <f t="shared" si="707"/>
        <v>2.501363471286111E-2</v>
      </c>
      <c r="T5030" s="9">
        <f t="shared" si="703"/>
        <v>2.4989954712861109E-2</v>
      </c>
      <c r="U5030" s="3">
        <f>Sheet1!$B$17+Sheet1!$B$18*'Portfolio allocation'!K5030</f>
        <v>4.4137355185511831E-2</v>
      </c>
      <c r="V5030" s="13">
        <f t="shared" si="708"/>
        <v>-1.9147400472650723E-2</v>
      </c>
      <c r="W5030" s="13"/>
      <c r="X5030" s="2">
        <v>39912</v>
      </c>
      <c r="Y5030">
        <v>97.140199999999993</v>
      </c>
      <c r="AA5030" s="2">
        <v>39912</v>
      </c>
      <c r="AB5030">
        <v>1313.02</v>
      </c>
      <c r="AC5030">
        <f t="shared" si="709"/>
        <v>5.0442809794630783E-3</v>
      </c>
      <c r="AD5030">
        <f t="shared" si="704"/>
        <v>5.0202009794630782E-3</v>
      </c>
      <c r="AE5030">
        <f>Sheet2!$B$17+Sheet2!$B$18*'Portfolio allocation'!K5030</f>
        <v>3.3886582283934263E-2</v>
      </c>
      <c r="AF5030">
        <f t="shared" si="710"/>
        <v>-2.8866381304471184E-2</v>
      </c>
      <c r="AH5030" s="2">
        <v>39912</v>
      </c>
      <c r="AI5030">
        <v>2.923</v>
      </c>
      <c r="AJ5030">
        <v>0.60199999999999998</v>
      </c>
      <c r="AK5030">
        <v>1.3207500000000001</v>
      </c>
      <c r="AR5030" s="3"/>
    </row>
    <row r="5031" spans="1:44" hidden="1" outlineLevel="1" x14ac:dyDescent="0.2">
      <c r="A5031" s="2">
        <v>39913</v>
      </c>
      <c r="B5031">
        <v>36.53</v>
      </c>
      <c r="E5031" s="2">
        <v>39913</v>
      </c>
      <c r="F5031">
        <v>856.56</v>
      </c>
      <c r="G5031">
        <f t="shared" si="705"/>
        <v>0</v>
      </c>
      <c r="H5031" s="2">
        <v>39913</v>
      </c>
      <c r="I5031">
        <v>1389.49</v>
      </c>
      <c r="J5031">
        <f t="shared" si="706"/>
        <v>0</v>
      </c>
      <c r="K5031">
        <f t="shared" si="702"/>
        <v>-2.408E-5</v>
      </c>
      <c r="L5031">
        <v>2.5955862084649879E-3</v>
      </c>
      <c r="N5031" s="2">
        <v>39913</v>
      </c>
      <c r="O5031">
        <v>19.670000000000002</v>
      </c>
      <c r="Q5031" s="2">
        <v>39913</v>
      </c>
      <c r="R5031">
        <v>24300.89</v>
      </c>
      <c r="S5031" s="8">
        <f t="shared" si="707"/>
        <v>0</v>
      </c>
      <c r="T5031" s="9">
        <f t="shared" si="703"/>
        <v>-2.408E-5</v>
      </c>
      <c r="U5031" s="3">
        <f>Sheet1!$B$17+Sheet1!$B$18*'Portfolio allocation'!K5031</f>
        <v>4.6017369808627707E-4</v>
      </c>
      <c r="V5031" s="13">
        <f t="shared" si="708"/>
        <v>-4.8425369808627707E-4</v>
      </c>
      <c r="W5031" s="13"/>
      <c r="X5031" s="2">
        <v>39913</v>
      </c>
      <c r="Y5031">
        <v>97.140199999999993</v>
      </c>
      <c r="AA5031" s="2">
        <v>39913</v>
      </c>
      <c r="AB5031">
        <v>1313.02</v>
      </c>
      <c r="AC5031">
        <f t="shared" si="709"/>
        <v>0</v>
      </c>
      <c r="AD5031">
        <f t="shared" si="704"/>
        <v>-2.408E-5</v>
      </c>
      <c r="AE5031">
        <f>Sheet2!$B$17+Sheet2!$B$18*'Portfolio allocation'!K5031</f>
        <v>3.1974461027998583E-5</v>
      </c>
      <c r="AF5031">
        <f t="shared" si="710"/>
        <v>-5.6054461027998583E-5</v>
      </c>
      <c r="AH5031" s="2">
        <v>39913</v>
      </c>
      <c r="AI5031">
        <v>2.923</v>
      </c>
      <c r="AJ5031">
        <v>0.60199999999999998</v>
      </c>
      <c r="AK5031">
        <v>1.3207500000000001</v>
      </c>
      <c r="AR5031" s="3"/>
    </row>
    <row r="5032" spans="1:44" hidden="1" outlineLevel="1" x14ac:dyDescent="0.2">
      <c r="A5032" s="2">
        <v>39916</v>
      </c>
      <c r="B5032">
        <v>37.81</v>
      </c>
      <c r="E5032" s="2">
        <v>39916</v>
      </c>
      <c r="F5032">
        <v>858.73</v>
      </c>
      <c r="G5032">
        <f t="shared" si="705"/>
        <v>2.5333893714394318E-3</v>
      </c>
      <c r="H5032" s="2">
        <v>39916</v>
      </c>
      <c r="I5032">
        <v>1393.13</v>
      </c>
      <c r="J5032">
        <f t="shared" si="706"/>
        <v>2.619666208464988E-3</v>
      </c>
      <c r="K5032">
        <f t="shared" si="702"/>
        <v>2.5955862084649879E-3</v>
      </c>
      <c r="L5032">
        <v>-2.0071420266019737E-2</v>
      </c>
      <c r="N5032" s="2">
        <v>39916</v>
      </c>
      <c r="O5032">
        <v>19.59</v>
      </c>
      <c r="Q5032" s="2">
        <v>39916</v>
      </c>
      <c r="R5032">
        <v>24202.05</v>
      </c>
      <c r="S5032" s="8">
        <f t="shared" si="707"/>
        <v>-4.0673407434871356E-3</v>
      </c>
      <c r="T5032" s="9">
        <f t="shared" si="703"/>
        <v>-4.0914207434871357E-3</v>
      </c>
      <c r="U5032" s="3">
        <f>Sheet1!$B$17+Sheet1!$B$18*'Portfolio allocation'!K5032</f>
        <v>3.4655211636079666E-3</v>
      </c>
      <c r="V5032" s="13">
        <f t="shared" si="708"/>
        <v>-7.5569419070951023E-3</v>
      </c>
      <c r="W5032" s="13"/>
      <c r="X5032" s="2">
        <v>39916</v>
      </c>
      <c r="Y5032">
        <v>95.468699999999998</v>
      </c>
      <c r="AA5032" s="2">
        <v>39916</v>
      </c>
      <c r="AB5032">
        <v>1290.42</v>
      </c>
      <c r="AC5032">
        <f t="shared" si="709"/>
        <v>-1.7212228298121857E-2</v>
      </c>
      <c r="AD5032">
        <f t="shared" si="704"/>
        <v>-1.7235268298121855E-2</v>
      </c>
      <c r="AE5032">
        <f>Sheet2!$B$17+Sheet2!$B$18*'Portfolio allocation'!K5032</f>
        <v>2.3614484873246346E-3</v>
      </c>
      <c r="AF5032">
        <f t="shared" si="710"/>
        <v>-1.9596716785446489E-2</v>
      </c>
      <c r="AH5032" s="2">
        <v>39916</v>
      </c>
      <c r="AI5032">
        <v>2.863</v>
      </c>
      <c r="AJ5032">
        <v>0.57599999999999996</v>
      </c>
      <c r="AK5032">
        <v>1.33195</v>
      </c>
      <c r="AR5032" s="3"/>
    </row>
    <row r="5033" spans="1:44" hidden="1" outlineLevel="1" x14ac:dyDescent="0.2">
      <c r="A5033" s="2">
        <v>39917</v>
      </c>
      <c r="B5033">
        <v>37.67</v>
      </c>
      <c r="E5033" s="2">
        <v>39917</v>
      </c>
      <c r="F5033">
        <v>841.5</v>
      </c>
      <c r="G5033">
        <f t="shared" si="705"/>
        <v>-2.0064513875141188E-2</v>
      </c>
      <c r="H5033" s="2">
        <v>39917</v>
      </c>
      <c r="I5033">
        <v>1365.2</v>
      </c>
      <c r="J5033">
        <f t="shared" si="706"/>
        <v>-2.0048380266019739E-2</v>
      </c>
      <c r="K5033">
        <f t="shared" si="702"/>
        <v>-2.0071420266019737E-2</v>
      </c>
      <c r="L5033">
        <v>1.254842687371812E-2</v>
      </c>
      <c r="N5033" s="2">
        <v>39917</v>
      </c>
      <c r="O5033">
        <v>19.350000000000001</v>
      </c>
      <c r="Q5033" s="2">
        <v>39917</v>
      </c>
      <c r="R5033">
        <v>23905.54</v>
      </c>
      <c r="S5033" s="8">
        <f t="shared" si="707"/>
        <v>-1.225144151011992E-2</v>
      </c>
      <c r="T5033" s="9">
        <f t="shared" si="703"/>
        <v>-1.2274481510119921E-2</v>
      </c>
      <c r="U5033" s="3">
        <f>Sheet1!$B$17+Sheet1!$B$18*'Portfolio allocation'!K5033</f>
        <v>-2.2538643122258475E-2</v>
      </c>
      <c r="V5033" s="13">
        <f t="shared" si="708"/>
        <v>1.0264161612138554E-2</v>
      </c>
      <c r="W5033" s="13"/>
      <c r="X5033" s="2">
        <v>39917</v>
      </c>
      <c r="Y5033">
        <v>94.819199999999995</v>
      </c>
      <c r="AA5033" s="2">
        <v>39917</v>
      </c>
      <c r="AB5033">
        <v>1281.6500000000001</v>
      </c>
      <c r="AC5033">
        <f t="shared" si="709"/>
        <v>-6.7962368841152365E-3</v>
      </c>
      <c r="AD5033">
        <f t="shared" si="704"/>
        <v>-6.8173968841152366E-3</v>
      </c>
      <c r="AE5033">
        <f>Sheet2!$B$17+Sheet2!$B$18*'Portfolio allocation'!K5033</f>
        <v>-1.7794631957423965E-2</v>
      </c>
      <c r="AF5033">
        <f t="shared" si="710"/>
        <v>1.0977235073308729E-2</v>
      </c>
      <c r="AH5033" s="2">
        <v>39917</v>
      </c>
      <c r="AI5033">
        <v>2.79</v>
      </c>
      <c r="AJ5033">
        <v>0.52900000000000003</v>
      </c>
      <c r="AK5033">
        <v>1.32565</v>
      </c>
      <c r="AR5033" s="3"/>
    </row>
    <row r="5034" spans="1:44" hidden="1" outlineLevel="1" x14ac:dyDescent="0.2">
      <c r="A5034" s="2">
        <v>39918</v>
      </c>
      <c r="B5034">
        <v>36.17</v>
      </c>
      <c r="E5034" s="2">
        <v>39918</v>
      </c>
      <c r="F5034">
        <v>852.06</v>
      </c>
      <c r="G5034">
        <f t="shared" si="705"/>
        <v>1.2549019607843048E-2</v>
      </c>
      <c r="H5034" s="2">
        <v>39918</v>
      </c>
      <c r="I5034">
        <v>1382.36</v>
      </c>
      <c r="J5034">
        <f t="shared" si="706"/>
        <v>1.2569586873718119E-2</v>
      </c>
      <c r="K5034">
        <f t="shared" si="702"/>
        <v>1.254842687371812E-2</v>
      </c>
      <c r="L5034">
        <v>1.5553974086055878E-2</v>
      </c>
      <c r="N5034" s="2">
        <v>39918</v>
      </c>
      <c r="O5034">
        <v>18.829999999999998</v>
      </c>
      <c r="Q5034" s="2">
        <v>39918</v>
      </c>
      <c r="R5034">
        <v>23263.11</v>
      </c>
      <c r="S5034" s="8">
        <f t="shared" si="707"/>
        <v>-2.687368701982884E-2</v>
      </c>
      <c r="T5034" s="9">
        <f t="shared" si="703"/>
        <v>-2.6894847019828839E-2</v>
      </c>
      <c r="U5034" s="3">
        <f>Sheet1!$B$17+Sheet1!$B$18*'Portfolio allocation'!K5034</f>
        <v>1.4883672213312389E-2</v>
      </c>
      <c r="V5034" s="13">
        <f t="shared" si="708"/>
        <v>-4.1778519233141229E-2</v>
      </c>
      <c r="W5034" s="13"/>
      <c r="X5034" s="2">
        <v>39918</v>
      </c>
      <c r="Y5034">
        <v>94.418000000000006</v>
      </c>
      <c r="AA5034" s="2">
        <v>39918</v>
      </c>
      <c r="AB5034">
        <v>1276.22</v>
      </c>
      <c r="AC5034">
        <f t="shared" si="709"/>
        <v>-4.2367260952678176E-3</v>
      </c>
      <c r="AD5034">
        <f t="shared" si="704"/>
        <v>-4.2575660952678179E-3</v>
      </c>
      <c r="AE5034">
        <f>Sheet2!$B$17+Sheet2!$B$18*'Portfolio allocation'!K5034</f>
        <v>1.1211768326798172E-2</v>
      </c>
      <c r="AF5034">
        <f t="shared" si="710"/>
        <v>-1.5469334422065991E-2</v>
      </c>
      <c r="AH5034" s="2">
        <v>39918</v>
      </c>
      <c r="AI5034">
        <v>2.7679999999999998</v>
      </c>
      <c r="AJ5034">
        <v>0.52100000000000002</v>
      </c>
      <c r="AK5034">
        <v>1.31775</v>
      </c>
      <c r="AR5034" s="3"/>
    </row>
    <row r="5035" spans="1:44" hidden="1" outlineLevel="1" x14ac:dyDescent="0.2">
      <c r="A5035" s="2">
        <v>39919</v>
      </c>
      <c r="B5035">
        <v>35.79</v>
      </c>
      <c r="E5035" s="2">
        <v>39919</v>
      </c>
      <c r="F5035">
        <v>865.3</v>
      </c>
      <c r="G5035">
        <f t="shared" si="705"/>
        <v>1.5538811820763776E-2</v>
      </c>
      <c r="H5035" s="2">
        <v>39919</v>
      </c>
      <c r="I5035">
        <v>1403.89</v>
      </c>
      <c r="J5035">
        <f t="shared" si="706"/>
        <v>1.5574814086055877E-2</v>
      </c>
      <c r="K5035">
        <f t="shared" si="702"/>
        <v>1.5553974086055878E-2</v>
      </c>
      <c r="L5035">
        <v>4.9370133774011725E-3</v>
      </c>
      <c r="N5035" s="2">
        <v>39919</v>
      </c>
      <c r="O5035">
        <v>19.760000000000002</v>
      </c>
      <c r="Q5035" s="2">
        <v>39919</v>
      </c>
      <c r="R5035">
        <v>24412.07</v>
      </c>
      <c r="S5035" s="8">
        <f t="shared" si="707"/>
        <v>4.9389784942769799E-2</v>
      </c>
      <c r="T5035" s="9">
        <f t="shared" si="703"/>
        <v>4.9368944942769798E-2</v>
      </c>
      <c r="U5035" s="3">
        <f>Sheet1!$B$17+Sheet1!$B$18*'Portfolio allocation'!K5035</f>
        <v>1.8331712146002075E-2</v>
      </c>
      <c r="V5035" s="13">
        <f t="shared" si="708"/>
        <v>3.1037232796767723E-2</v>
      </c>
      <c r="W5035" s="13"/>
      <c r="X5035" s="2">
        <v>39919</v>
      </c>
      <c r="Y5035">
        <v>96.882300000000001</v>
      </c>
      <c r="AA5035" s="2">
        <v>39919</v>
      </c>
      <c r="AB5035">
        <v>1309.53</v>
      </c>
      <c r="AC5035">
        <f t="shared" si="709"/>
        <v>2.6100515585087081E-2</v>
      </c>
      <c r="AD5035">
        <f t="shared" si="704"/>
        <v>2.6079875585087082E-2</v>
      </c>
      <c r="AE5035">
        <f>Sheet2!$B$17+Sheet2!$B$18*'Portfolio allocation'!K5035</f>
        <v>1.3884377586453263E-2</v>
      </c>
      <c r="AF5035">
        <f t="shared" si="710"/>
        <v>1.2195497998633819E-2</v>
      </c>
      <c r="AH5035" s="2">
        <v>39919</v>
      </c>
      <c r="AI5035">
        <v>2.84</v>
      </c>
      <c r="AJ5035">
        <v>0.51600000000000001</v>
      </c>
      <c r="AK5035">
        <v>1.3189500000000001</v>
      </c>
      <c r="AR5035" s="3"/>
    </row>
    <row r="5036" spans="1:44" hidden="1" outlineLevel="1" x14ac:dyDescent="0.2">
      <c r="A5036" s="2">
        <v>39920</v>
      </c>
      <c r="B5036">
        <v>33.94</v>
      </c>
      <c r="E5036" s="2">
        <v>39920</v>
      </c>
      <c r="F5036">
        <v>869.6</v>
      </c>
      <c r="G5036">
        <f t="shared" si="705"/>
        <v>4.9693747833121638E-3</v>
      </c>
      <c r="H5036" s="2">
        <v>39920</v>
      </c>
      <c r="I5036">
        <v>1410.85</v>
      </c>
      <c r="J5036">
        <f t="shared" si="706"/>
        <v>4.9576533774011722E-3</v>
      </c>
      <c r="K5036">
        <f t="shared" si="702"/>
        <v>4.9370133774011725E-3</v>
      </c>
      <c r="L5036">
        <v>-4.278369585994251E-2</v>
      </c>
      <c r="N5036" s="2">
        <v>39920</v>
      </c>
      <c r="O5036">
        <v>19.2</v>
      </c>
      <c r="Q5036" s="2">
        <v>39920</v>
      </c>
      <c r="R5036">
        <v>23720.23</v>
      </c>
      <c r="S5036" s="8">
        <f t="shared" si="707"/>
        <v>-2.8340079313225019E-2</v>
      </c>
      <c r="T5036" s="9">
        <f t="shared" si="703"/>
        <v>-2.8360719313225018E-2</v>
      </c>
      <c r="U5036" s="3">
        <f>Sheet1!$B$17+Sheet1!$B$18*'Portfolio allocation'!K5036</f>
        <v>6.1516657514672154E-3</v>
      </c>
      <c r="V5036" s="13">
        <f t="shared" si="708"/>
        <v>-3.451238506469223E-2</v>
      </c>
      <c r="W5036" s="13"/>
      <c r="X5036" s="2">
        <v>39920</v>
      </c>
      <c r="Y5036">
        <v>96.729500000000002</v>
      </c>
      <c r="AA5036" s="2">
        <v>39920</v>
      </c>
      <c r="AB5036">
        <v>1307.47</v>
      </c>
      <c r="AC5036">
        <f t="shared" si="709"/>
        <v>-1.5730834726962462E-3</v>
      </c>
      <c r="AD5036">
        <f t="shared" si="704"/>
        <v>-1.5953234726962461E-3</v>
      </c>
      <c r="AE5036">
        <f>Sheet2!$B$17+Sheet2!$B$18*'Portfolio allocation'!K5036</f>
        <v>4.4435052611523536E-3</v>
      </c>
      <c r="AF5036">
        <f t="shared" si="710"/>
        <v>-6.0388287338485995E-3</v>
      </c>
      <c r="AH5036" s="2">
        <v>39920</v>
      </c>
      <c r="AI5036">
        <v>2.9540000000000002</v>
      </c>
      <c r="AJ5036">
        <v>0.55600000000000005</v>
      </c>
      <c r="AK5036">
        <v>1.3044</v>
      </c>
      <c r="AR5036" s="3"/>
    </row>
    <row r="5037" spans="1:44" hidden="1" outlineLevel="1" x14ac:dyDescent="0.2">
      <c r="A5037" s="2">
        <v>39923</v>
      </c>
      <c r="B5037">
        <v>39.18</v>
      </c>
      <c r="E5037" s="2">
        <v>39923</v>
      </c>
      <c r="F5037">
        <v>832.39</v>
      </c>
      <c r="G5037">
        <f t="shared" si="705"/>
        <v>-4.2789788408463703E-2</v>
      </c>
      <c r="H5037" s="2">
        <v>39923</v>
      </c>
      <c r="I5037">
        <v>1350.52</v>
      </c>
      <c r="J5037">
        <f t="shared" si="706"/>
        <v>-4.276145585994251E-2</v>
      </c>
      <c r="K5037">
        <f t="shared" si="702"/>
        <v>-4.278369585994251E-2</v>
      </c>
      <c r="L5037">
        <v>2.1230233660516039E-2</v>
      </c>
      <c r="N5037" s="2">
        <v>39923</v>
      </c>
      <c r="O5037">
        <v>18.61</v>
      </c>
      <c r="Q5037" s="2">
        <v>39923</v>
      </c>
      <c r="R5037">
        <v>22991.32</v>
      </c>
      <c r="S5037" s="8">
        <f t="shared" si="707"/>
        <v>-3.0729465945313339E-2</v>
      </c>
      <c r="T5037" s="9">
        <f t="shared" si="703"/>
        <v>-3.0751705945313339E-2</v>
      </c>
      <c r="U5037" s="3">
        <f>Sheet1!$B$17+Sheet1!$B$18*'Portfolio allocation'!K5037</f>
        <v>-4.8594741289216301E-2</v>
      </c>
      <c r="V5037" s="13">
        <f t="shared" si="708"/>
        <v>1.7843035343902962E-2</v>
      </c>
      <c r="W5037" s="13"/>
      <c r="X5037" s="2">
        <v>39923</v>
      </c>
      <c r="Y5037">
        <v>95.927199999999999</v>
      </c>
      <c r="AA5037" s="2">
        <v>39923</v>
      </c>
      <c r="AB5037">
        <v>1296.6199999999999</v>
      </c>
      <c r="AC5037">
        <f t="shared" si="709"/>
        <v>-8.2984695633553374E-3</v>
      </c>
      <c r="AD5037">
        <f t="shared" si="704"/>
        <v>-8.3193095633553368E-3</v>
      </c>
      <c r="AE5037">
        <f>Sheet2!$B$17+Sheet2!$B$18*'Portfolio allocation'!K5037</f>
        <v>-3.799096685809656E-2</v>
      </c>
      <c r="AF5037">
        <f t="shared" si="710"/>
        <v>2.9671657294741222E-2</v>
      </c>
      <c r="AH5037" s="2">
        <v>39923</v>
      </c>
      <c r="AI5037">
        <v>2.8559999999999999</v>
      </c>
      <c r="AJ5037">
        <v>0.52100000000000002</v>
      </c>
      <c r="AK5037">
        <v>1.2920499999999999</v>
      </c>
      <c r="AR5037" s="3"/>
    </row>
    <row r="5038" spans="1:44" hidden="1" outlineLevel="1" x14ac:dyDescent="0.2">
      <c r="A5038" s="2">
        <v>39924</v>
      </c>
      <c r="B5038">
        <v>37.14</v>
      </c>
      <c r="E5038" s="2">
        <v>39924</v>
      </c>
      <c r="F5038">
        <v>850.08</v>
      </c>
      <c r="G5038">
        <f t="shared" si="705"/>
        <v>2.1252057328896345E-2</v>
      </c>
      <c r="H5038" s="2">
        <v>39924</v>
      </c>
      <c r="I5038">
        <v>1379.22</v>
      </c>
      <c r="J5038">
        <f t="shared" si="706"/>
        <v>2.125107366051604E-2</v>
      </c>
      <c r="K5038">
        <f t="shared" si="702"/>
        <v>2.1230233660516039E-2</v>
      </c>
      <c r="L5038">
        <v>-7.4885091532895E-3</v>
      </c>
      <c r="N5038" s="2">
        <v>39924</v>
      </c>
      <c r="O5038">
        <v>18.97</v>
      </c>
      <c r="Q5038" s="2">
        <v>39924</v>
      </c>
      <c r="R5038">
        <v>23436.07</v>
      </c>
      <c r="S5038" s="8">
        <f t="shared" si="707"/>
        <v>1.9344256876073329E-2</v>
      </c>
      <c r="T5038" s="9">
        <f t="shared" si="703"/>
        <v>1.9323416876073328E-2</v>
      </c>
      <c r="U5038" s="3">
        <f>Sheet1!$B$17+Sheet1!$B$18*'Portfolio allocation'!K5038</f>
        <v>2.4843660985370806E-2</v>
      </c>
      <c r="V5038" s="13">
        <f t="shared" si="708"/>
        <v>-5.5202441092974779E-3</v>
      </c>
      <c r="W5038" s="13"/>
      <c r="X5038" s="2">
        <v>39924</v>
      </c>
      <c r="Y5038">
        <v>97.722899999999996</v>
      </c>
      <c r="AA5038" s="2">
        <v>39924</v>
      </c>
      <c r="AB5038">
        <v>1320.89</v>
      </c>
      <c r="AC5038">
        <f t="shared" si="709"/>
        <v>1.8717897302216624E-2</v>
      </c>
      <c r="AD5038">
        <f t="shared" si="704"/>
        <v>1.8697377302216624E-2</v>
      </c>
      <c r="AE5038">
        <f>Sheet2!$B$17+Sheet2!$B$18*'Portfolio allocation'!K5038</f>
        <v>1.8931852414542323E-2</v>
      </c>
      <c r="AF5038">
        <f t="shared" si="710"/>
        <v>-2.344751123256987E-4</v>
      </c>
      <c r="AH5038" s="2">
        <v>39924</v>
      </c>
      <c r="AI5038">
        <v>2.903</v>
      </c>
      <c r="AJ5038">
        <v>0.51300000000000001</v>
      </c>
      <c r="AK5038">
        <v>1.29555</v>
      </c>
      <c r="AR5038" s="3"/>
    </row>
    <row r="5039" spans="1:44" hidden="1" outlineLevel="1" x14ac:dyDescent="0.2">
      <c r="A5039" s="2">
        <v>39925</v>
      </c>
      <c r="B5039">
        <v>38.1</v>
      </c>
      <c r="E5039" s="2">
        <v>39925</v>
      </c>
      <c r="F5039">
        <v>843.55</v>
      </c>
      <c r="G5039">
        <f t="shared" si="705"/>
        <v>-7.681629964238712E-3</v>
      </c>
      <c r="H5039" s="2">
        <v>39925</v>
      </c>
      <c r="I5039">
        <v>1368.92</v>
      </c>
      <c r="J5039">
        <f t="shared" si="706"/>
        <v>-7.4679891532895004E-3</v>
      </c>
      <c r="K5039">
        <f t="shared" si="702"/>
        <v>-7.4885091532895E-3</v>
      </c>
      <c r="L5039">
        <v>9.915439143266095E-3</v>
      </c>
      <c r="N5039" s="2">
        <v>39925</v>
      </c>
      <c r="O5039">
        <v>18.78</v>
      </c>
      <c r="Q5039" s="2">
        <v>39925</v>
      </c>
      <c r="R5039">
        <v>23201.360000000001</v>
      </c>
      <c r="S5039" s="8">
        <f t="shared" si="707"/>
        <v>-1.0014904376032252E-2</v>
      </c>
      <c r="T5039" s="9">
        <f t="shared" si="703"/>
        <v>-1.0035424376032252E-2</v>
      </c>
      <c r="U5039" s="3">
        <f>Sheet1!$B$17+Sheet1!$B$18*'Portfolio allocation'!K5039</f>
        <v>-8.1032086003591831E-3</v>
      </c>
      <c r="V5039" s="13">
        <f t="shared" si="708"/>
        <v>-1.9322157756730685E-3</v>
      </c>
      <c r="W5039" s="13"/>
      <c r="X5039" s="2">
        <v>39925</v>
      </c>
      <c r="Y5039">
        <v>97.952100000000002</v>
      </c>
      <c r="AA5039" s="2">
        <v>39925</v>
      </c>
      <c r="AB5039">
        <v>1323.99</v>
      </c>
      <c r="AC5039">
        <f t="shared" si="709"/>
        <v>2.3469024672757577E-3</v>
      </c>
      <c r="AD5039">
        <f t="shared" si="704"/>
        <v>2.3275024672757575E-3</v>
      </c>
      <c r="AE5039">
        <f>Sheet2!$B$17+Sheet2!$B$18*'Portfolio allocation'!K5039</f>
        <v>-6.6055863768880721E-3</v>
      </c>
      <c r="AF5039">
        <f t="shared" si="710"/>
        <v>8.9330888441638296E-3</v>
      </c>
      <c r="AH5039" s="2">
        <v>39925</v>
      </c>
      <c r="AI5039">
        <v>2.9420000000000002</v>
      </c>
      <c r="AJ5039">
        <v>0.48499999999999999</v>
      </c>
      <c r="AK5039">
        <v>1.30145</v>
      </c>
      <c r="AR5039" s="3"/>
    </row>
    <row r="5040" spans="1:44" hidden="1" outlineLevel="1" x14ac:dyDescent="0.2">
      <c r="A5040" s="2">
        <v>39926</v>
      </c>
      <c r="B5040">
        <v>37.15</v>
      </c>
      <c r="E5040" s="2">
        <v>39926</v>
      </c>
      <c r="F5040">
        <v>851.92</v>
      </c>
      <c r="G5040">
        <f t="shared" si="705"/>
        <v>9.9223519649103142E-3</v>
      </c>
      <c r="H5040" s="2">
        <v>39926</v>
      </c>
      <c r="I5040">
        <v>1382.52</v>
      </c>
      <c r="J5040">
        <f t="shared" si="706"/>
        <v>9.9348391432660943E-3</v>
      </c>
      <c r="K5040">
        <f t="shared" si="702"/>
        <v>9.915439143266095E-3</v>
      </c>
      <c r="L5040">
        <v>1.6776817064491058E-2</v>
      </c>
      <c r="N5040" s="2">
        <v>39926</v>
      </c>
      <c r="O5040">
        <v>18.920000000000002</v>
      </c>
      <c r="Q5040" s="2">
        <v>39926</v>
      </c>
      <c r="R5040">
        <v>23374.32</v>
      </c>
      <c r="S5040" s="8">
        <f t="shared" si="707"/>
        <v>7.4547354120619858E-3</v>
      </c>
      <c r="T5040" s="9">
        <f t="shared" si="703"/>
        <v>7.4353354120619856E-3</v>
      </c>
      <c r="U5040" s="3">
        <f>Sheet1!$B$17+Sheet1!$B$18*'Portfolio allocation'!K5040</f>
        <v>1.1863041960154906E-2</v>
      </c>
      <c r="V5040" s="13">
        <f t="shared" si="708"/>
        <v>-4.4277065480929209E-3</v>
      </c>
      <c r="W5040" s="13"/>
      <c r="X5040" s="2">
        <v>39926</v>
      </c>
      <c r="Y5040">
        <v>96.872799999999998</v>
      </c>
      <c r="AA5040" s="2">
        <v>39926</v>
      </c>
      <c r="AB5040">
        <v>1309.4000000000001</v>
      </c>
      <c r="AC5040">
        <f t="shared" si="709"/>
        <v>-1.1019720692754364E-2</v>
      </c>
      <c r="AD5040">
        <f t="shared" si="704"/>
        <v>-1.1038320692754365E-2</v>
      </c>
      <c r="AE5040">
        <f>Sheet2!$B$17+Sheet2!$B$18*'Portfolio allocation'!K5040</f>
        <v>8.8704484632878989E-3</v>
      </c>
      <c r="AF5040">
        <f t="shared" si="710"/>
        <v>-1.9908769156042262E-2</v>
      </c>
      <c r="AH5040" s="2">
        <v>39926</v>
      </c>
      <c r="AI5040">
        <v>2.93</v>
      </c>
      <c r="AJ5040">
        <v>0.46500000000000002</v>
      </c>
      <c r="AK5040">
        <v>1.3046500000000001</v>
      </c>
      <c r="AR5040" s="3"/>
    </row>
    <row r="5041" spans="1:44" hidden="1" outlineLevel="1" x14ac:dyDescent="0.2">
      <c r="A5041" s="2">
        <v>39927</v>
      </c>
      <c r="B5041">
        <v>36.82</v>
      </c>
      <c r="E5041" s="2">
        <v>39927</v>
      </c>
      <c r="F5041">
        <v>866.23</v>
      </c>
      <c r="G5041">
        <f t="shared" si="705"/>
        <v>1.6797351864024757E-2</v>
      </c>
      <c r="H5041" s="2">
        <v>39927</v>
      </c>
      <c r="I5041">
        <v>1405.74</v>
      </c>
      <c r="J5041">
        <f t="shared" si="706"/>
        <v>1.6795417064491058E-2</v>
      </c>
      <c r="K5041">
        <f t="shared" si="702"/>
        <v>1.6776817064491058E-2</v>
      </c>
      <c r="L5041">
        <v>-1.0092186469759738E-2</v>
      </c>
      <c r="N5041" s="2">
        <v>39927</v>
      </c>
      <c r="O5041">
        <v>20.91</v>
      </c>
      <c r="Q5041" s="2">
        <v>39927</v>
      </c>
      <c r="R5041">
        <v>25832.81</v>
      </c>
      <c r="S5041" s="8">
        <f t="shared" si="707"/>
        <v>0.10517910253645879</v>
      </c>
      <c r="T5041" s="9">
        <f t="shared" si="703"/>
        <v>0.1051605025364588</v>
      </c>
      <c r="U5041" s="3">
        <f>Sheet1!$B$17+Sheet1!$B$18*'Portfolio allocation'!K5041</f>
        <v>1.9734588601825274E-2</v>
      </c>
      <c r="V5041" s="13">
        <f t="shared" si="708"/>
        <v>8.5425913934633529E-2</v>
      </c>
      <c r="W5041" s="13"/>
      <c r="X5041" s="2">
        <v>39927</v>
      </c>
      <c r="Y5041">
        <v>95.592799999999997</v>
      </c>
      <c r="AA5041" s="2">
        <v>39927</v>
      </c>
      <c r="AB5041">
        <v>1292.0999999999999</v>
      </c>
      <c r="AC5041">
        <f t="shared" si="709"/>
        <v>-1.321215824041555E-2</v>
      </c>
      <c r="AD5041">
        <f t="shared" si="704"/>
        <v>-1.3231358240415551E-2</v>
      </c>
      <c r="AE5041">
        <f>Sheet2!$B$17+Sheet2!$B$18*'Portfolio allocation'!K5041</f>
        <v>1.4971760760423778E-2</v>
      </c>
      <c r="AF5041">
        <f t="shared" si="710"/>
        <v>-2.8203119000839327E-2</v>
      </c>
      <c r="AH5041" s="2">
        <v>39927</v>
      </c>
      <c r="AI5041">
        <v>3.0030000000000001</v>
      </c>
      <c r="AJ5041">
        <v>0.48</v>
      </c>
      <c r="AK5041">
        <v>1.3251500000000001</v>
      </c>
      <c r="AR5041" s="3"/>
    </row>
    <row r="5042" spans="1:44" hidden="1" outlineLevel="1" x14ac:dyDescent="0.2">
      <c r="A5042" s="2">
        <v>39930</v>
      </c>
      <c r="B5042">
        <v>38.32</v>
      </c>
      <c r="E5042" s="2">
        <v>39930</v>
      </c>
      <c r="F5042">
        <v>857.51</v>
      </c>
      <c r="G5042">
        <f t="shared" si="705"/>
        <v>-1.0066610484513405E-2</v>
      </c>
      <c r="H5042" s="2">
        <v>39930</v>
      </c>
      <c r="I5042">
        <v>1391.58</v>
      </c>
      <c r="J5042">
        <f t="shared" si="706"/>
        <v>-1.0072986469759737E-2</v>
      </c>
      <c r="K5042">
        <f t="shared" si="702"/>
        <v>-1.0092186469759738E-2</v>
      </c>
      <c r="L5042">
        <v>-2.7207646732491241E-3</v>
      </c>
      <c r="N5042" s="2">
        <v>39930</v>
      </c>
      <c r="O5042">
        <v>20.399999999999999</v>
      </c>
      <c r="Q5042" s="2">
        <v>39930</v>
      </c>
      <c r="R5042">
        <v>25202.75</v>
      </c>
      <c r="S5042" s="8">
        <f t="shared" si="707"/>
        <v>-2.4389913447278921E-2</v>
      </c>
      <c r="T5042" s="9">
        <f t="shared" si="703"/>
        <v>-2.4409113447278922E-2</v>
      </c>
      <c r="U5042" s="3">
        <f>Sheet1!$B$17+Sheet1!$B$18*'Portfolio allocation'!K5042</f>
        <v>-1.1090213203772084E-2</v>
      </c>
      <c r="V5042" s="13">
        <f t="shared" si="708"/>
        <v>-1.3318900243506838E-2</v>
      </c>
      <c r="W5042" s="13"/>
      <c r="X5042" s="2">
        <v>39930</v>
      </c>
      <c r="Y5042">
        <v>95.468699999999998</v>
      </c>
      <c r="AA5042" s="2">
        <v>39930</v>
      </c>
      <c r="AB5042">
        <v>1290.42</v>
      </c>
      <c r="AC5042">
        <f t="shared" si="709"/>
        <v>-1.3002089621545476E-3</v>
      </c>
      <c r="AD5042">
        <f t="shared" si="704"/>
        <v>-1.3190089621545476E-3</v>
      </c>
      <c r="AE5042">
        <f>Sheet2!$B$17+Sheet2!$B$18*'Portfolio allocation'!K5042</f>
        <v>-8.9208426725094474E-3</v>
      </c>
      <c r="AF5042">
        <f t="shared" si="710"/>
        <v>7.6018337103548996E-3</v>
      </c>
      <c r="AH5042" s="2">
        <v>39930</v>
      </c>
      <c r="AI5042">
        <v>2.9119999999999999</v>
      </c>
      <c r="AJ5042">
        <v>0.47</v>
      </c>
      <c r="AK5042">
        <v>1.3128</v>
      </c>
      <c r="AR5042" s="3"/>
    </row>
    <row r="5043" spans="1:44" hidden="1" outlineLevel="1" x14ac:dyDescent="0.2">
      <c r="A5043" s="2">
        <v>39931</v>
      </c>
      <c r="B5043">
        <v>37.950000000000003</v>
      </c>
      <c r="E5043" s="2">
        <v>39931</v>
      </c>
      <c r="F5043">
        <v>855.16</v>
      </c>
      <c r="G5043">
        <f t="shared" si="705"/>
        <v>-2.7404928222412028E-3</v>
      </c>
      <c r="H5043" s="2">
        <v>39931</v>
      </c>
      <c r="I5043">
        <v>1387.82</v>
      </c>
      <c r="J5043">
        <f t="shared" si="706"/>
        <v>-2.7019646732491243E-3</v>
      </c>
      <c r="K5043">
        <f t="shared" si="702"/>
        <v>-2.7207646732491241E-3</v>
      </c>
      <c r="L5043">
        <v>2.1719610434782707E-2</v>
      </c>
      <c r="N5043" s="2">
        <v>39931</v>
      </c>
      <c r="O5043">
        <v>19.93</v>
      </c>
      <c r="Q5043" s="2">
        <v>39931</v>
      </c>
      <c r="R5043">
        <v>24622.09</v>
      </c>
      <c r="S5043" s="8">
        <f t="shared" si="707"/>
        <v>-2.3039549255537639E-2</v>
      </c>
      <c r="T5043" s="9">
        <f t="shared" si="703"/>
        <v>-2.3058349255537638E-2</v>
      </c>
      <c r="U5043" s="3">
        <f>Sheet1!$B$17+Sheet1!$B$18*'Portfolio allocation'!K5043</f>
        <v>-2.6335313021432424E-3</v>
      </c>
      <c r="V5043" s="13">
        <f t="shared" si="708"/>
        <v>-2.0424817953394396E-2</v>
      </c>
      <c r="W5043" s="13"/>
      <c r="X5043" s="2">
        <v>39931</v>
      </c>
      <c r="Y5043">
        <v>97.369399999999999</v>
      </c>
      <c r="AA5043" s="2">
        <v>39931</v>
      </c>
      <c r="AB5043">
        <v>1316.12</v>
      </c>
      <c r="AC5043">
        <f t="shared" si="709"/>
        <v>1.9915996342275921E-2</v>
      </c>
      <c r="AD5043">
        <f t="shared" si="704"/>
        <v>1.9896476342275923E-2</v>
      </c>
      <c r="AE5043">
        <f>Sheet2!$B$17+Sheet2!$B$18*'Portfolio allocation'!K5043</f>
        <v>-2.3659863490734395E-3</v>
      </c>
      <c r="AF5043">
        <f t="shared" si="710"/>
        <v>2.2262462691349363E-2</v>
      </c>
      <c r="AH5043" s="2">
        <v>39931</v>
      </c>
      <c r="AI5043">
        <v>3.0190000000000001</v>
      </c>
      <c r="AJ5043">
        <v>0.48799999999999999</v>
      </c>
      <c r="AK5043">
        <v>1.30775</v>
      </c>
      <c r="AR5043" s="3"/>
    </row>
    <row r="5044" spans="1:44" hidden="1" outlineLevel="1" x14ac:dyDescent="0.2">
      <c r="A5044" s="2">
        <v>39932</v>
      </c>
      <c r="B5044">
        <v>36.08</v>
      </c>
      <c r="E5044" s="2">
        <v>39932</v>
      </c>
      <c r="F5044">
        <v>873.64</v>
      </c>
      <c r="G5044">
        <f t="shared" si="705"/>
        <v>2.1609991112774285E-2</v>
      </c>
      <c r="H5044" s="2">
        <v>39932</v>
      </c>
      <c r="I5044">
        <v>1417.99</v>
      </c>
      <c r="J5044">
        <f t="shared" si="706"/>
        <v>2.1739130434782705E-2</v>
      </c>
      <c r="K5044">
        <f t="shared" si="702"/>
        <v>2.1719610434782707E-2</v>
      </c>
      <c r="L5044">
        <v>-9.0726172483585738E-4</v>
      </c>
      <c r="N5044" s="2">
        <v>39932</v>
      </c>
      <c r="O5044">
        <v>20.25</v>
      </c>
      <c r="Q5044" s="2">
        <v>39932</v>
      </c>
      <c r="R5044">
        <v>25017.439999999999</v>
      </c>
      <c r="S5044" s="8">
        <f t="shared" si="707"/>
        <v>1.6056719799172114E-2</v>
      </c>
      <c r="T5044" s="9">
        <f t="shared" si="703"/>
        <v>1.6037199799172116E-2</v>
      </c>
      <c r="U5044" s="3">
        <f>Sheet1!$B$17+Sheet1!$B$18*'Portfolio allocation'!K5044</f>
        <v>2.5405086423266311E-2</v>
      </c>
      <c r="V5044" s="13">
        <f t="shared" si="708"/>
        <v>-9.3678866240941953E-3</v>
      </c>
      <c r="W5044" s="13"/>
      <c r="X5044" s="2">
        <v>39932</v>
      </c>
      <c r="Y5044">
        <v>99.375299999999996</v>
      </c>
      <c r="AA5044" s="2">
        <v>39932</v>
      </c>
      <c r="AB5044">
        <v>1343.23</v>
      </c>
      <c r="AC5044">
        <f t="shared" si="709"/>
        <v>2.0598425675470322E-2</v>
      </c>
      <c r="AD5044">
        <f t="shared" si="704"/>
        <v>2.0579745675470322E-2</v>
      </c>
      <c r="AE5044">
        <f>Sheet2!$B$17+Sheet2!$B$18*'Portfolio allocation'!K5044</f>
        <v>1.936701872735094E-2</v>
      </c>
      <c r="AF5044">
        <f t="shared" si="710"/>
        <v>1.2127269481193824E-3</v>
      </c>
      <c r="AH5044" s="2">
        <v>39932</v>
      </c>
      <c r="AI5044">
        <v>3.113</v>
      </c>
      <c r="AJ5044">
        <v>0.46700000000000003</v>
      </c>
      <c r="AK5044">
        <v>1.3267500000000001</v>
      </c>
      <c r="AR5044" s="3"/>
    </row>
    <row r="5045" spans="1:44" hidden="1" outlineLevel="1" x14ac:dyDescent="0.2">
      <c r="A5045" s="2">
        <v>39933</v>
      </c>
      <c r="B5045">
        <v>36.5</v>
      </c>
      <c r="E5045" s="2">
        <v>39933</v>
      </c>
      <c r="F5045">
        <v>872.81</v>
      </c>
      <c r="G5045">
        <f t="shared" si="705"/>
        <v>-9.5004807472187647E-4</v>
      </c>
      <c r="H5045" s="2">
        <v>39933</v>
      </c>
      <c r="I5045">
        <v>1416.73</v>
      </c>
      <c r="J5045">
        <f t="shared" si="706"/>
        <v>-8.885817248358574E-4</v>
      </c>
      <c r="K5045">
        <f t="shared" si="702"/>
        <v>-9.0726172483585738E-4</v>
      </c>
      <c r="L5045">
        <v>5.4023341229451982E-3</v>
      </c>
      <c r="N5045" s="2">
        <v>39933</v>
      </c>
      <c r="O5045">
        <v>20.260000000000002</v>
      </c>
      <c r="Q5045" s="2">
        <v>39933</v>
      </c>
      <c r="R5045">
        <v>25029.79</v>
      </c>
      <c r="S5045" s="8">
        <f t="shared" si="707"/>
        <v>4.9365562583547629E-4</v>
      </c>
      <c r="T5045" s="9">
        <f t="shared" si="703"/>
        <v>4.7497562583547631E-4</v>
      </c>
      <c r="U5045" s="3">
        <f>Sheet1!$B$17+Sheet1!$B$18*'Portfolio allocation'!K5045</f>
        <v>-5.5303475944686997E-4</v>
      </c>
      <c r="V5045" s="13">
        <f t="shared" si="708"/>
        <v>1.0280103852823462E-3</v>
      </c>
      <c r="W5045" s="13"/>
      <c r="X5045" s="2">
        <v>39933</v>
      </c>
      <c r="Y5045">
        <v>98.582499999999996</v>
      </c>
      <c r="AA5045" s="2">
        <v>39933</v>
      </c>
      <c r="AB5045">
        <v>1332.51</v>
      </c>
      <c r="AC5045">
        <f t="shared" si="709"/>
        <v>-7.9807627882045873E-3</v>
      </c>
      <c r="AD5045">
        <f t="shared" si="704"/>
        <v>-7.9993627882045878E-3</v>
      </c>
      <c r="AE5045">
        <f>Sheet2!$B$17+Sheet2!$B$18*'Portfolio allocation'!K5045</f>
        <v>-7.5337326069969078E-4</v>
      </c>
      <c r="AF5045">
        <f t="shared" si="710"/>
        <v>-7.245989527504897E-3</v>
      </c>
      <c r="AH5045" s="2">
        <v>39933</v>
      </c>
      <c r="AI5045">
        <v>3.1150000000000002</v>
      </c>
      <c r="AJ5045">
        <v>0.46500000000000002</v>
      </c>
      <c r="AK5045">
        <v>1.3250999999999999</v>
      </c>
      <c r="AR5045" s="3"/>
    </row>
    <row r="5046" spans="1:44" hidden="1" outlineLevel="1" x14ac:dyDescent="0.2">
      <c r="A5046" s="2">
        <v>39934</v>
      </c>
      <c r="B5046">
        <v>35.299999999999997</v>
      </c>
      <c r="E5046" s="2">
        <v>39934</v>
      </c>
      <c r="F5046">
        <v>877.52</v>
      </c>
      <c r="G5046">
        <f t="shared" si="705"/>
        <v>5.3963634697127283E-3</v>
      </c>
      <c r="H5046" s="2">
        <v>39934</v>
      </c>
      <c r="I5046">
        <v>1424.41</v>
      </c>
      <c r="J5046">
        <f t="shared" si="706"/>
        <v>5.4209341229451979E-3</v>
      </c>
      <c r="K5046">
        <f t="shared" si="702"/>
        <v>5.4023341229451982E-3</v>
      </c>
      <c r="L5046">
        <v>3.3841033111253062E-2</v>
      </c>
      <c r="N5046" s="2">
        <v>39934</v>
      </c>
      <c r="O5046">
        <v>20.239999999999998</v>
      </c>
      <c r="Q5046" s="2">
        <v>39934</v>
      </c>
      <c r="R5046">
        <v>25005.07</v>
      </c>
      <c r="S5046" s="8">
        <f t="shared" si="707"/>
        <v>-9.8762314825662223E-4</v>
      </c>
      <c r="T5046" s="9">
        <f t="shared" si="703"/>
        <v>-1.0062231482566221E-3</v>
      </c>
      <c r="U5046" s="3">
        <f>Sheet1!$B$17+Sheet1!$B$18*'Portfolio allocation'!K5046</f>
        <v>6.6854935035512621E-3</v>
      </c>
      <c r="V5046" s="13">
        <f t="shared" si="708"/>
        <v>-7.6917166518078841E-3</v>
      </c>
      <c r="W5046" s="13"/>
      <c r="X5046" s="2">
        <v>39934</v>
      </c>
      <c r="Y5046">
        <v>99.919700000000006</v>
      </c>
      <c r="AA5046" s="2">
        <v>39934</v>
      </c>
      <c r="AB5046">
        <v>1350.59</v>
      </c>
      <c r="AC5046">
        <f t="shared" si="709"/>
        <v>1.356837847370751E-2</v>
      </c>
      <c r="AD5046">
        <f t="shared" si="704"/>
        <v>1.3549778473707509E-2</v>
      </c>
      <c r="AE5046">
        <f>Sheet2!$B$17+Sheet2!$B$18*'Portfolio allocation'!K5046</f>
        <v>4.8572803394959967E-3</v>
      </c>
      <c r="AF5046">
        <f t="shared" si="710"/>
        <v>8.6924981342115133E-3</v>
      </c>
      <c r="AH5046" s="2">
        <v>39934</v>
      </c>
      <c r="AI5046">
        <v>3.1589999999999998</v>
      </c>
      <c r="AJ5046">
        <v>0.46500000000000002</v>
      </c>
      <c r="AK5046">
        <v>1.3252999999999999</v>
      </c>
      <c r="AR5046" s="3"/>
    </row>
    <row r="5047" spans="1:44" hidden="1" outlineLevel="1" x14ac:dyDescent="0.2">
      <c r="A5047" s="2">
        <v>39937</v>
      </c>
      <c r="B5047">
        <v>34.53</v>
      </c>
      <c r="E5047" s="2">
        <v>39937</v>
      </c>
      <c r="F5047">
        <v>907.24</v>
      </c>
      <c r="G5047">
        <f t="shared" si="705"/>
        <v>3.3868173944753499E-2</v>
      </c>
      <c r="H5047" s="2">
        <v>39937</v>
      </c>
      <c r="I5047">
        <v>1472.64</v>
      </c>
      <c r="J5047">
        <f t="shared" si="706"/>
        <v>3.3859633111253062E-2</v>
      </c>
      <c r="K5047">
        <f t="shared" si="702"/>
        <v>3.3841033111253062E-2</v>
      </c>
      <c r="L5047">
        <v>-3.6794934376358475E-3</v>
      </c>
      <c r="N5047" s="2">
        <v>39937</v>
      </c>
      <c r="O5047">
        <v>20.190000000000001</v>
      </c>
      <c r="Q5047" s="2">
        <v>39937</v>
      </c>
      <c r="R5047">
        <v>24943.3</v>
      </c>
      <c r="S5047" s="8">
        <f t="shared" si="707"/>
        <v>-2.4702990233580469E-3</v>
      </c>
      <c r="T5047" s="9">
        <f t="shared" si="703"/>
        <v>-2.488899023358047E-3</v>
      </c>
      <c r="U5047" s="3">
        <f>Sheet1!$B$17+Sheet1!$B$18*'Portfolio allocation'!K5047</f>
        <v>3.9311089715415963E-2</v>
      </c>
      <c r="V5047" s="13">
        <f t="shared" si="708"/>
        <v>-4.179998873877401E-2</v>
      </c>
      <c r="W5047" s="13"/>
      <c r="X5047" s="2">
        <v>39937</v>
      </c>
      <c r="Y5047">
        <v>101.4289</v>
      </c>
      <c r="AA5047" s="2">
        <v>39937</v>
      </c>
      <c r="AB5047">
        <v>1370.99</v>
      </c>
      <c r="AC5047">
        <f t="shared" si="709"/>
        <v>1.5104509880866868E-2</v>
      </c>
      <c r="AD5047">
        <f t="shared" si="704"/>
        <v>1.5085109880866868E-2</v>
      </c>
      <c r="AE5047">
        <f>Sheet2!$B$17+Sheet2!$B$18*'Portfolio allocation'!K5047</f>
        <v>3.01456970167297E-2</v>
      </c>
      <c r="AF5047">
        <f t="shared" si="710"/>
        <v>-1.5060587135862832E-2</v>
      </c>
      <c r="AH5047" s="2">
        <v>39937</v>
      </c>
      <c r="AI5047">
        <v>3.1549999999999998</v>
      </c>
      <c r="AJ5047">
        <v>0.48499999999999999</v>
      </c>
      <c r="AK5047">
        <v>1.3343</v>
      </c>
      <c r="AR5047" s="3"/>
    </row>
    <row r="5048" spans="1:44" hidden="1" outlineLevel="1" x14ac:dyDescent="0.2">
      <c r="A5048" s="2">
        <v>39938</v>
      </c>
      <c r="B5048">
        <v>33.36</v>
      </c>
      <c r="E5048" s="2">
        <v>39938</v>
      </c>
      <c r="F5048">
        <v>903.8</v>
      </c>
      <c r="G5048">
        <f t="shared" si="705"/>
        <v>-3.7917199418016079E-3</v>
      </c>
      <c r="H5048" s="2">
        <v>39938</v>
      </c>
      <c r="I5048">
        <v>1467.25</v>
      </c>
      <c r="J5048">
        <f t="shared" si="706"/>
        <v>-3.6600934376358474E-3</v>
      </c>
      <c r="K5048">
        <f t="shared" si="702"/>
        <v>-3.6794934376358475E-3</v>
      </c>
      <c r="L5048">
        <v>1.7741917737263631E-2</v>
      </c>
      <c r="N5048" s="2">
        <v>39938</v>
      </c>
      <c r="O5048">
        <v>19.79</v>
      </c>
      <c r="Q5048" s="2">
        <v>39938</v>
      </c>
      <c r="R5048">
        <v>24449.13</v>
      </c>
      <c r="S5048" s="8">
        <f t="shared" si="707"/>
        <v>-1.981173301046768E-2</v>
      </c>
      <c r="T5048" s="9">
        <f t="shared" si="703"/>
        <v>-1.983113301046768E-2</v>
      </c>
      <c r="U5048" s="3">
        <f>Sheet1!$B$17+Sheet1!$B$18*'Portfolio allocation'!K5048</f>
        <v>-3.7334092380657377E-3</v>
      </c>
      <c r="V5048" s="13">
        <f t="shared" si="708"/>
        <v>-1.6097723772401942E-2</v>
      </c>
      <c r="W5048" s="13"/>
      <c r="X5048" s="2">
        <v>39938</v>
      </c>
      <c r="Y5048">
        <v>101.1041</v>
      </c>
      <c r="AA5048" s="2">
        <v>39938</v>
      </c>
      <c r="AB5048">
        <v>1366.6</v>
      </c>
      <c r="AC5048">
        <f t="shared" si="709"/>
        <v>-3.2020656605811215E-3</v>
      </c>
      <c r="AD5048">
        <f t="shared" si="704"/>
        <v>-3.2212656605811216E-3</v>
      </c>
      <c r="AE5048">
        <f>Sheet2!$B$17+Sheet2!$B$18*'Portfolio allocation'!K5048</f>
        <v>-3.2185124257490543E-3</v>
      </c>
      <c r="AF5048">
        <f t="shared" si="710"/>
        <v>-2.7532348320672903E-6</v>
      </c>
      <c r="AH5048" s="2">
        <v>39938</v>
      </c>
      <c r="AI5048">
        <v>3.161</v>
      </c>
      <c r="AJ5048">
        <v>0.48</v>
      </c>
      <c r="AK5048">
        <v>1.3348500000000001</v>
      </c>
      <c r="AR5048" s="3"/>
    </row>
    <row r="5049" spans="1:44" hidden="1" outlineLevel="1" x14ac:dyDescent="0.2">
      <c r="A5049" s="2">
        <v>39939</v>
      </c>
      <c r="B5049">
        <v>32.450000000000003</v>
      </c>
      <c r="E5049" s="2">
        <v>39939</v>
      </c>
      <c r="F5049">
        <v>919.53</v>
      </c>
      <c r="G5049">
        <f t="shared" si="705"/>
        <v>1.7404292985173653E-2</v>
      </c>
      <c r="H5049" s="2">
        <v>39939</v>
      </c>
      <c r="I5049">
        <v>1493.31</v>
      </c>
      <c r="J5049">
        <f t="shared" si="706"/>
        <v>1.7761117737263632E-2</v>
      </c>
      <c r="K5049">
        <f t="shared" si="702"/>
        <v>1.7741917737263631E-2</v>
      </c>
      <c r="L5049">
        <v>-1.3179047747353071E-2</v>
      </c>
      <c r="N5049" s="2">
        <v>39939</v>
      </c>
      <c r="O5049">
        <v>19.79</v>
      </c>
      <c r="Q5049" s="2">
        <v>39939</v>
      </c>
      <c r="R5049">
        <v>24449.13</v>
      </c>
      <c r="S5049" s="8">
        <f t="shared" si="707"/>
        <v>0</v>
      </c>
      <c r="T5049" s="9">
        <f t="shared" si="703"/>
        <v>-1.9199999999999999E-5</v>
      </c>
      <c r="U5049" s="3">
        <f>Sheet1!$B$17+Sheet1!$B$18*'Portfolio allocation'!K5049</f>
        <v>2.084177655253365E-2</v>
      </c>
      <c r="V5049" s="13">
        <f t="shared" si="708"/>
        <v>-2.0860976552533651E-2</v>
      </c>
      <c r="W5049" s="13"/>
      <c r="X5049" s="2">
        <v>39939</v>
      </c>
      <c r="Y5049">
        <v>99.929299999999998</v>
      </c>
      <c r="AA5049" s="2">
        <v>39939</v>
      </c>
      <c r="AB5049">
        <v>1357.82</v>
      </c>
      <c r="AC5049">
        <f t="shared" si="709"/>
        <v>-6.4247036440802097E-3</v>
      </c>
      <c r="AD5049">
        <f t="shared" si="704"/>
        <v>-6.4450636440802093E-3</v>
      </c>
      <c r="AE5049">
        <f>Sheet2!$B$17+Sheet2!$B$18*'Portfolio allocation'!K5049</f>
        <v>1.5829952900598177E-2</v>
      </c>
      <c r="AF5049">
        <f t="shared" si="710"/>
        <v>-2.2275016544678387E-2</v>
      </c>
      <c r="AH5049" s="2">
        <v>39939</v>
      </c>
      <c r="AI5049">
        <v>3.1560000000000001</v>
      </c>
      <c r="AJ5049">
        <v>0.50900000000000001</v>
      </c>
      <c r="AK5049">
        <v>1.33</v>
      </c>
      <c r="AR5049" s="3"/>
    </row>
    <row r="5050" spans="1:44" hidden="1" outlineLevel="1" x14ac:dyDescent="0.2">
      <c r="A5050" s="2">
        <v>39940</v>
      </c>
      <c r="B5050">
        <v>33.44</v>
      </c>
      <c r="E5050" s="2">
        <v>39940</v>
      </c>
      <c r="F5050">
        <v>907.39</v>
      </c>
      <c r="G5050">
        <f t="shared" si="705"/>
        <v>-1.3202396876665246E-2</v>
      </c>
      <c r="H5050" s="2">
        <v>39940</v>
      </c>
      <c r="I5050">
        <v>1473.66</v>
      </c>
      <c r="J5050">
        <f t="shared" si="706"/>
        <v>-1.3158687747353071E-2</v>
      </c>
      <c r="K5050">
        <f t="shared" si="702"/>
        <v>-1.3179047747353071E-2</v>
      </c>
      <c r="L5050">
        <v>2.4054709821804302E-2</v>
      </c>
      <c r="N5050" s="2">
        <v>39940</v>
      </c>
      <c r="O5050">
        <v>19.32</v>
      </c>
      <c r="Q5050" s="2">
        <v>39940</v>
      </c>
      <c r="R5050">
        <v>23868.48</v>
      </c>
      <c r="S5050" s="8">
        <f t="shared" si="707"/>
        <v>-2.3749311325188316E-2</v>
      </c>
      <c r="T5050" s="9">
        <f t="shared" si="703"/>
        <v>-2.3769671325188316E-2</v>
      </c>
      <c r="U5050" s="3">
        <f>Sheet1!$B$17+Sheet1!$B$18*'Portfolio allocation'!K5050</f>
        <v>-1.4631538692895428E-2</v>
      </c>
      <c r="V5050" s="13">
        <f t="shared" si="708"/>
        <v>-9.1381326322928884E-3</v>
      </c>
      <c r="W5050" s="13"/>
      <c r="X5050" s="2">
        <v>39940</v>
      </c>
      <c r="Y5050">
        <v>97.990300000000005</v>
      </c>
      <c r="AA5050" s="2">
        <v>39940</v>
      </c>
      <c r="AB5050">
        <v>1331.47</v>
      </c>
      <c r="AC5050">
        <f t="shared" si="709"/>
        <v>-1.9406106847741134E-2</v>
      </c>
      <c r="AD5050">
        <f t="shared" si="704"/>
        <v>-1.9427506847741135E-2</v>
      </c>
      <c r="AE5050">
        <f>Sheet2!$B$17+Sheet2!$B$18*'Portfolio allocation'!K5050</f>
        <v>-1.1665758473499223E-2</v>
      </c>
      <c r="AF5050">
        <f t="shared" si="710"/>
        <v>-7.7617483742419124E-3</v>
      </c>
      <c r="AH5050" s="2">
        <v>39940</v>
      </c>
      <c r="AI5050">
        <v>3.34</v>
      </c>
      <c r="AJ5050">
        <v>0.53500000000000003</v>
      </c>
      <c r="AK5050">
        <v>1.3413999999999999</v>
      </c>
      <c r="AR5050" s="3"/>
    </row>
    <row r="5051" spans="1:44" hidden="1" outlineLevel="1" x14ac:dyDescent="0.2">
      <c r="A5051" s="2">
        <v>39941</v>
      </c>
      <c r="B5051">
        <v>32.049999999999997</v>
      </c>
      <c r="E5051" s="2">
        <v>39941</v>
      </c>
      <c r="F5051">
        <v>929.23</v>
      </c>
      <c r="G5051">
        <f t="shared" si="705"/>
        <v>2.4069033161044251E-2</v>
      </c>
      <c r="H5051" s="2">
        <v>39941</v>
      </c>
      <c r="I5051">
        <v>1509.14</v>
      </c>
      <c r="J5051">
        <f t="shared" si="706"/>
        <v>2.4076109821804303E-2</v>
      </c>
      <c r="K5051">
        <f t="shared" si="702"/>
        <v>2.4054709821804302E-2</v>
      </c>
      <c r="L5051">
        <v>-2.1186051761400513E-2</v>
      </c>
      <c r="N5051" s="2">
        <v>39941</v>
      </c>
      <c r="O5051">
        <v>19.420000000000002</v>
      </c>
      <c r="Q5051" s="2">
        <v>39941</v>
      </c>
      <c r="R5051">
        <v>23992.03</v>
      </c>
      <c r="S5051" s="8">
        <f t="shared" si="707"/>
        <v>5.1762826958399177E-3</v>
      </c>
      <c r="T5051" s="9">
        <f t="shared" si="703"/>
        <v>5.1548826958399173E-3</v>
      </c>
      <c r="U5051" s="3">
        <f>Sheet1!$B$17+Sheet1!$B$18*'Portfolio allocation'!K5051</f>
        <v>2.8083971619345824E-2</v>
      </c>
      <c r="V5051" s="13">
        <f t="shared" si="708"/>
        <v>-2.2929088923505907E-2</v>
      </c>
      <c r="W5051" s="13"/>
      <c r="X5051" s="2">
        <v>39941</v>
      </c>
      <c r="Y5051">
        <v>96.939599999999999</v>
      </c>
      <c r="AA5051" s="2">
        <v>39941</v>
      </c>
      <c r="AB5051">
        <v>1317.2</v>
      </c>
      <c r="AC5051">
        <f t="shared" si="709"/>
        <v>-1.0717477675050824E-2</v>
      </c>
      <c r="AD5051">
        <f t="shared" si="704"/>
        <v>-1.0739157675050823E-2</v>
      </c>
      <c r="AE5051">
        <f>Sheet2!$B$17+Sheet2!$B$18*'Portfolio allocation'!K5051</f>
        <v>2.1443448676063889E-2</v>
      </c>
      <c r="AF5051">
        <f t="shared" si="710"/>
        <v>-3.2182606351114709E-2</v>
      </c>
      <c r="AH5051" s="2">
        <v>39941</v>
      </c>
      <c r="AI5051">
        <v>3.2890000000000001</v>
      </c>
      <c r="AJ5051">
        <v>0.54200000000000004</v>
      </c>
      <c r="AK5051">
        <v>1.3484499999999999</v>
      </c>
      <c r="AR5051" s="3"/>
    </row>
    <row r="5052" spans="1:44" hidden="1" outlineLevel="1" x14ac:dyDescent="0.2">
      <c r="A5052" s="2">
        <v>39944</v>
      </c>
      <c r="B5052">
        <v>32.869999999999997</v>
      </c>
      <c r="E5052" s="2">
        <v>39944</v>
      </c>
      <c r="F5052">
        <v>909.24</v>
      </c>
      <c r="G5052">
        <f t="shared" si="705"/>
        <v>-2.1512435026850185E-2</v>
      </c>
      <c r="H5052" s="2">
        <v>39944</v>
      </c>
      <c r="I5052">
        <v>1477.2</v>
      </c>
      <c r="J5052">
        <f t="shared" si="706"/>
        <v>-2.1164371761400513E-2</v>
      </c>
      <c r="K5052">
        <f t="shared" si="702"/>
        <v>-2.1186051761400513E-2</v>
      </c>
      <c r="L5052">
        <v>-9.4799027349051486E-4</v>
      </c>
      <c r="N5052" s="2">
        <v>39944</v>
      </c>
      <c r="O5052">
        <v>19.32</v>
      </c>
      <c r="Q5052" s="2">
        <v>39944</v>
      </c>
      <c r="R5052">
        <v>23868.48</v>
      </c>
      <c r="S5052" s="8">
        <f t="shared" si="707"/>
        <v>-5.1496267718904587E-3</v>
      </c>
      <c r="T5052" s="9">
        <f t="shared" si="703"/>
        <v>-5.1713067718904583E-3</v>
      </c>
      <c r="U5052" s="3">
        <f>Sheet1!$B$17+Sheet1!$B$18*'Portfolio allocation'!K5052</f>
        <v>-2.3817376622277984E-2</v>
      </c>
      <c r="V5052" s="13">
        <f t="shared" si="708"/>
        <v>1.8646069850387526E-2</v>
      </c>
      <c r="W5052" s="13"/>
      <c r="X5052" s="2">
        <v>39944</v>
      </c>
      <c r="Y5052">
        <v>98.2864</v>
      </c>
      <c r="AA5052" s="2">
        <v>39944</v>
      </c>
      <c r="AB5052">
        <v>1335.5</v>
      </c>
      <c r="AC5052">
        <f t="shared" si="709"/>
        <v>1.389310658973586E-2</v>
      </c>
      <c r="AD5052">
        <f t="shared" si="704"/>
        <v>1.387254658973586E-2</v>
      </c>
      <c r="AE5052">
        <f>Sheet2!$B$17+Sheet2!$B$18*'Portfolio allocation'!K5052</f>
        <v>-1.8785790719937887E-2</v>
      </c>
      <c r="AF5052">
        <f t="shared" si="710"/>
        <v>3.2658337309673748E-2</v>
      </c>
      <c r="AH5052" s="2">
        <v>39944</v>
      </c>
      <c r="AI5052">
        <v>3.165</v>
      </c>
      <c r="AJ5052">
        <v>0.51400000000000001</v>
      </c>
      <c r="AK5052">
        <v>1.36225</v>
      </c>
      <c r="AR5052" s="3"/>
    </row>
    <row r="5053" spans="1:44" hidden="1" outlineLevel="1" x14ac:dyDescent="0.2">
      <c r="A5053" s="2">
        <v>39945</v>
      </c>
      <c r="B5053">
        <v>31.8</v>
      </c>
      <c r="E5053" s="2">
        <v>39945</v>
      </c>
      <c r="F5053">
        <v>908.35</v>
      </c>
      <c r="G5053">
        <f t="shared" si="705"/>
        <v>-9.7883947032684215E-4</v>
      </c>
      <c r="H5053" s="2">
        <v>39945</v>
      </c>
      <c r="I5053">
        <v>1475.83</v>
      </c>
      <c r="J5053">
        <f t="shared" si="706"/>
        <v>-9.2743027349051488E-4</v>
      </c>
      <c r="K5053">
        <f t="shared" si="702"/>
        <v>-9.4799027349051486E-4</v>
      </c>
      <c r="L5053">
        <v>-2.6507670483998824E-2</v>
      </c>
      <c r="N5053" s="2">
        <v>39945</v>
      </c>
      <c r="O5053">
        <v>19.89</v>
      </c>
      <c r="Q5053" s="2">
        <v>39945</v>
      </c>
      <c r="R5053">
        <v>24572.68</v>
      </c>
      <c r="S5053" s="8">
        <f t="shared" si="707"/>
        <v>2.9503344997251713E-2</v>
      </c>
      <c r="T5053" s="9">
        <f t="shared" si="703"/>
        <v>2.9482784997251713E-2</v>
      </c>
      <c r="U5053" s="3">
        <f>Sheet1!$B$17+Sheet1!$B$18*'Portfolio allocation'!K5053</f>
        <v>-5.9975958266218136E-4</v>
      </c>
      <c r="V5053" s="13">
        <f t="shared" si="708"/>
        <v>3.0082544579913894E-2</v>
      </c>
      <c r="W5053" s="13"/>
      <c r="X5053" s="2">
        <v>39945</v>
      </c>
      <c r="Y5053">
        <v>99.279799999999994</v>
      </c>
      <c r="AA5053" s="2">
        <v>39945</v>
      </c>
      <c r="AB5053">
        <v>1348.99</v>
      </c>
      <c r="AC5053">
        <f t="shared" si="709"/>
        <v>1.0101085735679582E-2</v>
      </c>
      <c r="AD5053">
        <f t="shared" si="704"/>
        <v>1.0080205735679583E-2</v>
      </c>
      <c r="AE5053">
        <f>Sheet2!$B$17+Sheet2!$B$18*'Portfolio allocation'!K5053</f>
        <v>-7.8959012524266504E-4</v>
      </c>
      <c r="AF5053">
        <f t="shared" si="710"/>
        <v>1.0869795860922248E-2</v>
      </c>
      <c r="AH5053" s="2">
        <v>39945</v>
      </c>
      <c r="AI5053">
        <v>3.1779999999999999</v>
      </c>
      <c r="AJ5053">
        <v>0.52200000000000002</v>
      </c>
      <c r="AK5053">
        <v>1.3645499999999999</v>
      </c>
      <c r="AR5053" s="3"/>
    </row>
    <row r="5054" spans="1:44" hidden="1" outlineLevel="1" x14ac:dyDescent="0.2">
      <c r="A5054" s="2">
        <v>39946</v>
      </c>
      <c r="B5054">
        <v>33.65</v>
      </c>
      <c r="E5054" s="2">
        <v>39946</v>
      </c>
      <c r="F5054">
        <v>883.92</v>
      </c>
      <c r="G5054">
        <f t="shared" si="705"/>
        <v>-2.6894919359277902E-2</v>
      </c>
      <c r="H5054" s="2">
        <v>39946</v>
      </c>
      <c r="I5054">
        <v>1436.74</v>
      </c>
      <c r="J5054">
        <f t="shared" si="706"/>
        <v>-2.6486790483998823E-2</v>
      </c>
      <c r="K5054">
        <f t="shared" si="702"/>
        <v>-2.6507670483998824E-2</v>
      </c>
      <c r="L5054">
        <v>1.0455023358993154E-2</v>
      </c>
      <c r="N5054" s="2">
        <v>39946</v>
      </c>
      <c r="O5054">
        <v>19.75</v>
      </c>
      <c r="Q5054" s="2">
        <v>39946</v>
      </c>
      <c r="R5054">
        <v>24399.72</v>
      </c>
      <c r="S5054" s="8">
        <f t="shared" si="707"/>
        <v>-7.038711284239163E-3</v>
      </c>
      <c r="T5054" s="9">
        <f t="shared" si="703"/>
        <v>-7.0595912842391631E-3</v>
      </c>
      <c r="U5054" s="3">
        <f>Sheet1!$B$17+Sheet1!$B$18*'Portfolio allocation'!K5054</f>
        <v>-2.9922472488596388E-2</v>
      </c>
      <c r="V5054" s="13">
        <f t="shared" si="708"/>
        <v>2.2862881204357224E-2</v>
      </c>
      <c r="W5054" s="13"/>
      <c r="X5054" s="2">
        <v>39946</v>
      </c>
      <c r="Y5054">
        <v>97.6751</v>
      </c>
      <c r="AA5054" s="2">
        <v>39946</v>
      </c>
      <c r="AB5054">
        <v>1327.19</v>
      </c>
      <c r="AC5054">
        <f t="shared" si="709"/>
        <v>-1.6160238400581117E-2</v>
      </c>
      <c r="AD5054">
        <f t="shared" si="704"/>
        <v>-1.6180318400581116E-2</v>
      </c>
      <c r="AE5054">
        <f>Sheet2!$B$17+Sheet2!$B$18*'Portfolio allocation'!K5054</f>
        <v>-2.3517909854844966E-2</v>
      </c>
      <c r="AF5054">
        <f t="shared" si="710"/>
        <v>7.3375914542638497E-3</v>
      </c>
      <c r="AH5054" s="2">
        <v>39946</v>
      </c>
      <c r="AI5054">
        <v>3.1120000000000001</v>
      </c>
      <c r="AJ5054">
        <v>0.502</v>
      </c>
      <c r="AK5054">
        <v>1.3603000000000001</v>
      </c>
      <c r="AR5054" s="3"/>
    </row>
    <row r="5055" spans="1:44" hidden="1" outlineLevel="1" x14ac:dyDescent="0.2">
      <c r="A5055" s="2">
        <v>39947</v>
      </c>
      <c r="B5055">
        <v>31.37</v>
      </c>
      <c r="E5055" s="2">
        <v>39947</v>
      </c>
      <c r="F5055">
        <v>893.07</v>
      </c>
      <c r="G5055">
        <f t="shared" si="705"/>
        <v>1.0351615530817426E-2</v>
      </c>
      <c r="H5055" s="2">
        <v>39947</v>
      </c>
      <c r="I5055">
        <v>1451.79</v>
      </c>
      <c r="J5055">
        <f t="shared" si="706"/>
        <v>1.0475103358993154E-2</v>
      </c>
      <c r="K5055">
        <f t="shared" si="702"/>
        <v>1.0455023358993154E-2</v>
      </c>
      <c r="L5055">
        <v>-1.1253567180101714E-2</v>
      </c>
      <c r="N5055" s="2">
        <v>39947</v>
      </c>
      <c r="O5055">
        <v>20.059999999999999</v>
      </c>
      <c r="Q5055" s="2">
        <v>39947</v>
      </c>
      <c r="R5055">
        <v>24782.7</v>
      </c>
      <c r="S5055" s="8">
        <f t="shared" si="707"/>
        <v>1.5696081758315161E-2</v>
      </c>
      <c r="T5055" s="9">
        <f t="shared" si="703"/>
        <v>1.5676001758315163E-2</v>
      </c>
      <c r="U5055" s="3">
        <f>Sheet1!$B$17+Sheet1!$B$18*'Portfolio allocation'!K5055</f>
        <v>1.2482066647319549E-2</v>
      </c>
      <c r="V5055" s="13">
        <f t="shared" si="708"/>
        <v>3.1939351109956139E-3</v>
      </c>
      <c r="W5055" s="13"/>
      <c r="X5055" s="2">
        <v>39947</v>
      </c>
      <c r="Y5055">
        <v>96.519400000000005</v>
      </c>
      <c r="AA5055" s="2">
        <v>39947</v>
      </c>
      <c r="AB5055">
        <v>1311.48</v>
      </c>
      <c r="AC5055">
        <f t="shared" si="709"/>
        <v>-1.1837039157920115E-2</v>
      </c>
      <c r="AD5055">
        <f t="shared" si="704"/>
        <v>-1.1856199157920116E-2</v>
      </c>
      <c r="AE5055">
        <f>Sheet2!$B$17+Sheet2!$B$18*'Portfolio allocation'!K5055</f>
        <v>9.3502605139507734E-3</v>
      </c>
      <c r="AF5055">
        <f t="shared" si="710"/>
        <v>-2.1206459671870889E-2</v>
      </c>
      <c r="AH5055" s="2">
        <v>39947</v>
      </c>
      <c r="AI5055">
        <v>3.0920000000000001</v>
      </c>
      <c r="AJ5055">
        <v>0.47899999999999998</v>
      </c>
      <c r="AK5055">
        <v>1.3588499999999999</v>
      </c>
      <c r="AR5055" s="3"/>
    </row>
    <row r="5056" spans="1:44" hidden="1" outlineLevel="1" x14ac:dyDescent="0.2">
      <c r="A5056" s="2">
        <v>39948</v>
      </c>
      <c r="B5056">
        <v>33.119999999999997</v>
      </c>
      <c r="E5056" s="2">
        <v>39948</v>
      </c>
      <c r="F5056">
        <v>882.88</v>
      </c>
      <c r="G5056">
        <f t="shared" si="705"/>
        <v>-1.1410079836966958E-2</v>
      </c>
      <c r="H5056" s="2">
        <v>39948</v>
      </c>
      <c r="I5056">
        <v>1435.48</v>
      </c>
      <c r="J5056">
        <f t="shared" si="706"/>
        <v>-1.1234407180101713E-2</v>
      </c>
      <c r="K5056">
        <f t="shared" si="702"/>
        <v>-1.1253567180101714E-2</v>
      </c>
      <c r="L5056">
        <v>3.0465536587622268E-2</v>
      </c>
      <c r="N5056" s="2">
        <v>39948</v>
      </c>
      <c r="O5056">
        <v>20.22</v>
      </c>
      <c r="Q5056" s="2">
        <v>39948</v>
      </c>
      <c r="R5056">
        <v>24980.36</v>
      </c>
      <c r="S5056" s="8">
        <f t="shared" si="707"/>
        <v>7.9757250017149506E-3</v>
      </c>
      <c r="T5056" s="9">
        <f t="shared" si="703"/>
        <v>7.9565650017149499E-3</v>
      </c>
      <c r="U5056" s="3">
        <f>Sheet1!$B$17+Sheet1!$B$18*'Portfolio allocation'!K5056</f>
        <v>-1.2422578587977745E-2</v>
      </c>
      <c r="V5056" s="13">
        <f t="shared" si="708"/>
        <v>2.0379143589692693E-2</v>
      </c>
      <c r="W5056" s="13"/>
      <c r="X5056" s="2">
        <v>39948</v>
      </c>
      <c r="Y5056">
        <v>96.825000000000003</v>
      </c>
      <c r="AA5056" s="2">
        <v>39948</v>
      </c>
      <c r="AB5056">
        <v>1315.64</v>
      </c>
      <c r="AC5056">
        <f t="shared" si="709"/>
        <v>3.1719888980388244E-3</v>
      </c>
      <c r="AD5056">
        <f t="shared" si="704"/>
        <v>3.1529488980388243E-3</v>
      </c>
      <c r="AE5056">
        <f>Sheet2!$B$17+Sheet2!$B$18*'Portfolio allocation'!K5056</f>
        <v>-9.9535720296472126E-3</v>
      </c>
      <c r="AF5056">
        <f t="shared" si="710"/>
        <v>1.3106520927686037E-2</v>
      </c>
      <c r="AH5056" s="2">
        <v>39948</v>
      </c>
      <c r="AI5056">
        <v>3.1339999999999999</v>
      </c>
      <c r="AJ5056">
        <v>0.47599999999999998</v>
      </c>
      <c r="AK5056">
        <v>1.3594999999999999</v>
      </c>
      <c r="AR5056" s="3"/>
    </row>
    <row r="5057" spans="1:44" hidden="1" outlineLevel="1" x14ac:dyDescent="0.2">
      <c r="A5057" s="2">
        <v>39951</v>
      </c>
      <c r="B5057">
        <v>30.24</v>
      </c>
      <c r="E5057" s="2">
        <v>39951</v>
      </c>
      <c r="F5057">
        <v>909.71</v>
      </c>
      <c r="G5057">
        <f t="shared" si="705"/>
        <v>3.0389180862631537E-2</v>
      </c>
      <c r="H5057" s="2">
        <v>39951</v>
      </c>
      <c r="I5057">
        <v>1479.24</v>
      </c>
      <c r="J5057">
        <f t="shared" si="706"/>
        <v>3.048457658762227E-2</v>
      </c>
      <c r="K5057">
        <f t="shared" si="702"/>
        <v>3.0465536587622268E-2</v>
      </c>
      <c r="L5057">
        <v>-1.5745324918200801E-3</v>
      </c>
      <c r="N5057" s="2">
        <v>39951</v>
      </c>
      <c r="O5057">
        <v>20.6</v>
      </c>
      <c r="Q5057" s="2">
        <v>39951</v>
      </c>
      <c r="R5057">
        <v>25449.83</v>
      </c>
      <c r="S5057" s="8">
        <f t="shared" si="707"/>
        <v>1.8793564224054427E-2</v>
      </c>
      <c r="T5057" s="9">
        <f t="shared" si="703"/>
        <v>1.8774524224054425E-2</v>
      </c>
      <c r="U5057" s="3">
        <f>Sheet1!$B$17+Sheet1!$B$18*'Portfolio allocation'!K5057</f>
        <v>3.5438634557048536E-2</v>
      </c>
      <c r="V5057" s="13">
        <f t="shared" si="708"/>
        <v>-1.6664110332994111E-2</v>
      </c>
      <c r="W5057" s="13"/>
      <c r="X5057" s="2">
        <v>39951</v>
      </c>
      <c r="Y5057">
        <v>99.891099999999994</v>
      </c>
      <c r="AA5057" s="2">
        <v>39951</v>
      </c>
      <c r="AB5057">
        <v>1357.3</v>
      </c>
      <c r="AC5057">
        <f t="shared" si="709"/>
        <v>3.1665197166397929E-2</v>
      </c>
      <c r="AD5057">
        <f t="shared" si="704"/>
        <v>3.1645517166397928E-2</v>
      </c>
      <c r="AE5057">
        <f>Sheet2!$B$17+Sheet2!$B$18*'Portfolio allocation'!K5057</f>
        <v>2.7144119391212293E-2</v>
      </c>
      <c r="AF5057">
        <f t="shared" si="710"/>
        <v>4.5013977751856352E-3</v>
      </c>
      <c r="AH5057" s="2">
        <v>39951</v>
      </c>
      <c r="AI5057">
        <v>3.234</v>
      </c>
      <c r="AJ5057">
        <v>0.49199999999999999</v>
      </c>
      <c r="AK5057">
        <v>1.3492</v>
      </c>
      <c r="AR5057" s="3"/>
    </row>
    <row r="5058" spans="1:44" hidden="1" outlineLevel="1" x14ac:dyDescent="0.2">
      <c r="A5058" s="2">
        <v>39952</v>
      </c>
      <c r="B5058">
        <v>28.8</v>
      </c>
      <c r="E5058" s="2">
        <v>39952</v>
      </c>
      <c r="F5058">
        <v>908.13</v>
      </c>
      <c r="G5058">
        <f t="shared" si="705"/>
        <v>-1.7368172274681015E-3</v>
      </c>
      <c r="H5058" s="2">
        <v>39952</v>
      </c>
      <c r="I5058">
        <v>1476.94</v>
      </c>
      <c r="J5058">
        <f t="shared" si="706"/>
        <v>-1.5548524918200801E-3</v>
      </c>
      <c r="K5058">
        <f t="shared" si="702"/>
        <v>-1.5745324918200801E-3</v>
      </c>
      <c r="L5058">
        <v>-5.0761945465625426E-3</v>
      </c>
      <c r="N5058" s="2">
        <v>39952</v>
      </c>
      <c r="O5058">
        <v>20.309999999999999</v>
      </c>
      <c r="Q5058" s="2">
        <v>39952</v>
      </c>
      <c r="R5058">
        <v>25252.17</v>
      </c>
      <c r="S5058" s="8">
        <f t="shared" si="707"/>
        <v>-7.7666530581934623E-3</v>
      </c>
      <c r="T5058" s="9">
        <f t="shared" si="703"/>
        <v>-7.7863330581934625E-3</v>
      </c>
      <c r="U5058" s="3">
        <f>Sheet1!$B$17+Sheet1!$B$18*'Portfolio allocation'!K5058</f>
        <v>-1.3185446942212758E-3</v>
      </c>
      <c r="V5058" s="13">
        <f t="shared" si="708"/>
        <v>-6.4677883639721869E-3</v>
      </c>
      <c r="W5058" s="13"/>
      <c r="X5058" s="2">
        <v>39952</v>
      </c>
      <c r="Y5058">
        <v>100.7794</v>
      </c>
      <c r="AA5058" s="2">
        <v>39952</v>
      </c>
      <c r="AB5058">
        <v>1369.37</v>
      </c>
      <c r="AC5058">
        <f t="shared" si="709"/>
        <v>8.892654534738087E-3</v>
      </c>
      <c r="AD5058">
        <f t="shared" si="704"/>
        <v>8.8742145347380872E-3</v>
      </c>
      <c r="AE5058">
        <f>Sheet2!$B$17+Sheet2!$B$18*'Portfolio allocation'!K5058</f>
        <v>-1.3467274503189811E-3</v>
      </c>
      <c r="AF5058">
        <f t="shared" si="710"/>
        <v>1.0220941985057068E-2</v>
      </c>
      <c r="AH5058" s="2">
        <v>39952</v>
      </c>
      <c r="AI5058">
        <v>3.2450000000000001</v>
      </c>
      <c r="AJ5058">
        <v>0.46100000000000002</v>
      </c>
      <c r="AK5058">
        <v>1.3611500000000001</v>
      </c>
      <c r="AR5058" s="3"/>
    </row>
    <row r="5059" spans="1:44" hidden="1" outlineLevel="1" x14ac:dyDescent="0.2">
      <c r="A5059" s="2">
        <v>39953</v>
      </c>
      <c r="B5059">
        <v>29.03</v>
      </c>
      <c r="E5059" s="2">
        <v>39953</v>
      </c>
      <c r="F5059">
        <v>903.47</v>
      </c>
      <c r="G5059">
        <f t="shared" si="705"/>
        <v>-5.1314239150781482E-3</v>
      </c>
      <c r="H5059" s="2">
        <v>39953</v>
      </c>
      <c r="I5059">
        <v>1469.47</v>
      </c>
      <c r="J5059">
        <f t="shared" si="706"/>
        <v>-5.0577545465625429E-3</v>
      </c>
      <c r="K5059">
        <f t="shared" si="702"/>
        <v>-5.0761945465625426E-3</v>
      </c>
      <c r="L5059">
        <v>-1.6478957489979379E-2</v>
      </c>
      <c r="N5059" s="2">
        <v>39953</v>
      </c>
      <c r="O5059">
        <v>20.38</v>
      </c>
      <c r="Q5059" s="2">
        <v>39953</v>
      </c>
      <c r="R5059">
        <v>25339.19</v>
      </c>
      <c r="S5059" s="8">
        <f t="shared" si="707"/>
        <v>3.4460404788974053E-3</v>
      </c>
      <c r="T5059" s="9">
        <f t="shared" si="703"/>
        <v>3.4276004788974051E-3</v>
      </c>
      <c r="U5059" s="3">
        <f>Sheet1!$B$17+Sheet1!$B$18*'Portfolio allocation'!K5059</f>
        <v>-5.3357401473397761E-3</v>
      </c>
      <c r="V5059" s="13">
        <f t="shared" si="708"/>
        <v>8.7633406262371816E-3</v>
      </c>
      <c r="W5059" s="13"/>
      <c r="X5059" s="2">
        <v>39953</v>
      </c>
      <c r="Y5059">
        <v>99.384900000000002</v>
      </c>
      <c r="AA5059" s="2">
        <v>39953</v>
      </c>
      <c r="AB5059">
        <v>1350.42</v>
      </c>
      <c r="AC5059">
        <f t="shared" si="709"/>
        <v>-1.3838480469120729E-2</v>
      </c>
      <c r="AD5059">
        <f t="shared" si="704"/>
        <v>-1.3855720469120729E-2</v>
      </c>
      <c r="AE5059">
        <f>Sheet2!$B$17+Sheet2!$B$18*'Portfolio allocation'!K5059</f>
        <v>-4.460494684874694E-3</v>
      </c>
      <c r="AF5059">
        <f t="shared" si="710"/>
        <v>-9.3952257842460345E-3</v>
      </c>
      <c r="AH5059" s="2">
        <v>39953</v>
      </c>
      <c r="AI5059">
        <v>3.1880000000000002</v>
      </c>
      <c r="AJ5059">
        <v>0.43099999999999999</v>
      </c>
      <c r="AK5059">
        <v>1.37825</v>
      </c>
      <c r="AR5059" s="3"/>
    </row>
    <row r="5060" spans="1:44" hidden="1" outlineLevel="1" x14ac:dyDescent="0.2">
      <c r="A5060" s="2">
        <v>39954</v>
      </c>
      <c r="B5060">
        <v>31.35</v>
      </c>
      <c r="E5060" s="2">
        <v>39954</v>
      </c>
      <c r="F5060">
        <v>888.33</v>
      </c>
      <c r="G5060">
        <f t="shared" si="705"/>
        <v>-1.6757612316955717E-2</v>
      </c>
      <c r="H5060" s="2">
        <v>39954</v>
      </c>
      <c r="I5060">
        <v>1445.28</v>
      </c>
      <c r="J5060">
        <f t="shared" si="706"/>
        <v>-1.6461717489979377E-2</v>
      </c>
      <c r="K5060">
        <f t="shared" ref="K5060:K5123" si="711">J5060-(AJ5059/25000)</f>
        <v>-1.6478957489979379E-2</v>
      </c>
      <c r="L5060">
        <v>-1.4983219439830976E-3</v>
      </c>
      <c r="N5060" s="2">
        <v>39954</v>
      </c>
      <c r="O5060">
        <v>19.82</v>
      </c>
      <c r="Q5060" s="2">
        <v>39954</v>
      </c>
      <c r="R5060">
        <v>24642.93</v>
      </c>
      <c r="S5060" s="8">
        <f t="shared" si="707"/>
        <v>-2.7477594982317832E-2</v>
      </c>
      <c r="T5060" s="9">
        <f t="shared" ref="T5060:T5123" si="712">S5060-(AJ5059/100/250)</f>
        <v>-2.7494834982317834E-2</v>
      </c>
      <c r="U5060" s="3">
        <f>Sheet1!$B$17+Sheet1!$B$18*'Portfolio allocation'!K5060</f>
        <v>-1.8417278780470732E-2</v>
      </c>
      <c r="V5060" s="13">
        <f t="shared" si="708"/>
        <v>-9.077556201847102E-3</v>
      </c>
      <c r="W5060" s="13"/>
      <c r="X5060" s="2">
        <v>39954</v>
      </c>
      <c r="Y5060">
        <v>98.21</v>
      </c>
      <c r="AA5060" s="2">
        <v>39954</v>
      </c>
      <c r="AB5060">
        <v>1334.46</v>
      </c>
      <c r="AC5060">
        <f t="shared" si="709"/>
        <v>-1.1818545341449327E-2</v>
      </c>
      <c r="AD5060">
        <f t="shared" ref="AD5060:AD5123" si="713">AC5060-AJ5060/25000</f>
        <v>-1.1836185341449326E-2</v>
      </c>
      <c r="AE5060">
        <f>Sheet2!$B$17+Sheet2!$B$18*'Portfolio allocation'!K5060</f>
        <v>-1.4600122404954249E-2</v>
      </c>
      <c r="AF5060">
        <f t="shared" si="710"/>
        <v>2.7639370635049228E-3</v>
      </c>
      <c r="AH5060" s="2">
        <v>39954</v>
      </c>
      <c r="AI5060">
        <v>3.379</v>
      </c>
      <c r="AJ5060">
        <v>0.441</v>
      </c>
      <c r="AK5060">
        <v>1.3768499999999999</v>
      </c>
      <c r="AR5060" s="3"/>
    </row>
    <row r="5061" spans="1:44" hidden="1" outlineLevel="1" x14ac:dyDescent="0.2">
      <c r="A5061" s="2">
        <v>39955</v>
      </c>
      <c r="B5061">
        <v>32.630000000000003</v>
      </c>
      <c r="E5061" s="2">
        <v>39955</v>
      </c>
      <c r="F5061">
        <v>887</v>
      </c>
      <c r="G5061">
        <f t="shared" ref="G5061:G5124" si="714">(F5061/F5060)-1</f>
        <v>-1.4971913590670072E-3</v>
      </c>
      <c r="H5061" s="2">
        <v>39955</v>
      </c>
      <c r="I5061">
        <v>1443.14</v>
      </c>
      <c r="J5061">
        <f t="shared" ref="J5061:J5124" si="715">(I5061/I5060)-1</f>
        <v>-1.4806819439830976E-3</v>
      </c>
      <c r="K5061">
        <f t="shared" si="711"/>
        <v>-1.4983219439830976E-3</v>
      </c>
      <c r="L5061">
        <v>-1.844E-5</v>
      </c>
      <c r="N5061" s="2">
        <v>39955</v>
      </c>
      <c r="O5061">
        <v>19.75</v>
      </c>
      <c r="Q5061" s="2">
        <v>39955</v>
      </c>
      <c r="R5061">
        <v>24555.9</v>
      </c>
      <c r="S5061" s="8">
        <f t="shared" ref="S5061:S5124" si="716">R5061/R5060-1</f>
        <v>-3.5316417325373939E-3</v>
      </c>
      <c r="T5061" s="9">
        <f t="shared" si="712"/>
        <v>-3.5492817325373941E-3</v>
      </c>
      <c r="U5061" s="3">
        <f>Sheet1!$B$17+Sheet1!$B$18*'Portfolio allocation'!K5061</f>
        <v>-1.2311140223105585E-3</v>
      </c>
      <c r="V5061" s="13">
        <f t="shared" ref="V5061:V5124" si="717">T5061-U5061</f>
        <v>-2.3181677102268356E-3</v>
      </c>
      <c r="W5061" s="13"/>
      <c r="X5061" s="2">
        <v>39955</v>
      </c>
      <c r="Y5061">
        <v>97.321700000000007</v>
      </c>
      <c r="AA5061" s="2">
        <v>39955</v>
      </c>
      <c r="AB5061">
        <v>1322.39</v>
      </c>
      <c r="AC5061">
        <f t="shared" ref="AC5061:AC5124" si="718">AB5061/AB5060-1</f>
        <v>-9.0448570957540886E-3</v>
      </c>
      <c r="AD5061">
        <f t="shared" si="713"/>
        <v>-9.0632970957540884E-3</v>
      </c>
      <c r="AE5061">
        <f>Sheet2!$B$17+Sheet2!$B$18*'Portfolio allocation'!K5061</f>
        <v>-1.2789590868754136E-3</v>
      </c>
      <c r="AF5061">
        <f t="shared" ref="AF5061:AF5124" si="719">AD5061-AE5061</f>
        <v>-7.7843380088786747E-3</v>
      </c>
      <c r="AH5061" s="2">
        <v>39955</v>
      </c>
      <c r="AI5061">
        <v>3.45</v>
      </c>
      <c r="AJ5061">
        <v>0.46100000000000002</v>
      </c>
      <c r="AK5061">
        <v>1.3989499999999999</v>
      </c>
      <c r="AR5061" s="3"/>
    </row>
    <row r="5062" spans="1:44" hidden="1" outlineLevel="1" x14ac:dyDescent="0.2">
      <c r="A5062" s="2">
        <v>39958</v>
      </c>
      <c r="B5062">
        <v>32.630000000000003</v>
      </c>
      <c r="E5062" s="2">
        <v>39958</v>
      </c>
      <c r="F5062">
        <v>887</v>
      </c>
      <c r="G5062">
        <f t="shared" si="714"/>
        <v>0</v>
      </c>
      <c r="H5062" s="2">
        <v>39958</v>
      </c>
      <c r="I5062">
        <v>1443.14</v>
      </c>
      <c r="J5062">
        <f t="shared" si="715"/>
        <v>0</v>
      </c>
      <c r="K5062">
        <f t="shared" si="711"/>
        <v>-1.844E-5</v>
      </c>
      <c r="L5062">
        <v>2.6285314313510728E-2</v>
      </c>
      <c r="N5062" s="2">
        <v>39958</v>
      </c>
      <c r="O5062">
        <v>19.75</v>
      </c>
      <c r="Q5062" s="2">
        <v>39958</v>
      </c>
      <c r="R5062">
        <v>24555.9</v>
      </c>
      <c r="S5062" s="8">
        <f t="shared" si="716"/>
        <v>0</v>
      </c>
      <c r="T5062" s="9">
        <f t="shared" si="712"/>
        <v>-1.8440000000000003E-5</v>
      </c>
      <c r="U5062" s="3">
        <f>Sheet1!$B$17+Sheet1!$B$18*'Portfolio allocation'!K5062</f>
        <v>4.6664404902288531E-4</v>
      </c>
      <c r="V5062" s="13">
        <f t="shared" si="717"/>
        <v>-4.850840490228853E-4</v>
      </c>
      <c r="W5062" s="13"/>
      <c r="X5062" s="2">
        <v>39958</v>
      </c>
      <c r="Y5062">
        <v>97.321700000000007</v>
      </c>
      <c r="AA5062" s="2">
        <v>39958</v>
      </c>
      <c r="AB5062">
        <v>1322.39</v>
      </c>
      <c r="AC5062">
        <f t="shared" si="718"/>
        <v>0</v>
      </c>
      <c r="AD5062">
        <f t="shared" si="713"/>
        <v>-1.844E-5</v>
      </c>
      <c r="AE5062">
        <f>Sheet2!$B$17+Sheet2!$B$18*'Portfolio allocation'!K5062</f>
        <v>3.6989692917412258E-5</v>
      </c>
      <c r="AF5062">
        <f t="shared" si="719"/>
        <v>-5.5429692917412258E-5</v>
      </c>
      <c r="AH5062" s="2">
        <v>39958</v>
      </c>
      <c r="AI5062">
        <v>3.45</v>
      </c>
      <c r="AJ5062">
        <v>0.46100000000000002</v>
      </c>
      <c r="AK5062">
        <v>1.4007499999999999</v>
      </c>
      <c r="AR5062" s="3"/>
    </row>
    <row r="5063" spans="1:44" hidden="1" outlineLevel="1" x14ac:dyDescent="0.2">
      <c r="A5063" s="2">
        <v>39959</v>
      </c>
      <c r="B5063">
        <v>30.62</v>
      </c>
      <c r="E5063" s="2">
        <v>39959</v>
      </c>
      <c r="F5063">
        <v>910.33</v>
      </c>
      <c r="G5063">
        <f t="shared" si="714"/>
        <v>2.6302142051860322E-2</v>
      </c>
      <c r="H5063" s="2">
        <v>39959</v>
      </c>
      <c r="I5063">
        <v>1481.1</v>
      </c>
      <c r="J5063">
        <f t="shared" si="715"/>
        <v>2.630375431351073E-2</v>
      </c>
      <c r="K5063">
        <f t="shared" si="711"/>
        <v>2.6285314313510728E-2</v>
      </c>
      <c r="L5063">
        <v>-1.8802096709202624E-2</v>
      </c>
      <c r="N5063" s="2">
        <v>39959</v>
      </c>
      <c r="O5063">
        <v>20.34</v>
      </c>
      <c r="Q5063" s="2">
        <v>39959</v>
      </c>
      <c r="R5063">
        <v>25289.46</v>
      </c>
      <c r="S5063" s="8">
        <f t="shared" si="716"/>
        <v>2.9873065128950493E-2</v>
      </c>
      <c r="T5063" s="9">
        <f t="shared" si="712"/>
        <v>2.9854625128950492E-2</v>
      </c>
      <c r="U5063" s="3">
        <f>Sheet1!$B$17+Sheet1!$B$18*'Portfolio allocation'!K5063</f>
        <v>3.0642977623266954E-2</v>
      </c>
      <c r="V5063" s="13">
        <f t="shared" si="717"/>
        <v>-7.8835249431646187E-4</v>
      </c>
      <c r="W5063" s="13"/>
      <c r="X5063" s="2">
        <v>39959</v>
      </c>
      <c r="Y5063">
        <v>100.31140000000001</v>
      </c>
      <c r="AA5063" s="2">
        <v>39959</v>
      </c>
      <c r="AB5063">
        <v>1363.01</v>
      </c>
      <c r="AC5063">
        <f t="shared" si="718"/>
        <v>3.0717110685954951E-2</v>
      </c>
      <c r="AD5063">
        <f t="shared" si="713"/>
        <v>3.0698350685954952E-2</v>
      </c>
      <c r="AE5063">
        <f>Sheet2!$B$17+Sheet2!$B$18*'Portfolio allocation'!K5063</f>
        <v>2.3426959097956699E-2</v>
      </c>
      <c r="AF5063">
        <f t="shared" si="719"/>
        <v>7.2713915879982528E-3</v>
      </c>
      <c r="AH5063" s="2">
        <v>39959</v>
      </c>
      <c r="AI5063">
        <v>3.5470000000000002</v>
      </c>
      <c r="AJ5063">
        <v>0.46899999999999997</v>
      </c>
      <c r="AK5063">
        <v>1.3986499999999999</v>
      </c>
      <c r="AR5063" s="3"/>
    </row>
    <row r="5064" spans="1:44" hidden="1" outlineLevel="1" x14ac:dyDescent="0.2">
      <c r="A5064" s="2">
        <v>39960</v>
      </c>
      <c r="B5064">
        <v>32.36</v>
      </c>
      <c r="E5064" s="2">
        <v>39960</v>
      </c>
      <c r="F5064">
        <v>893.06</v>
      </c>
      <c r="G5064">
        <f t="shared" si="714"/>
        <v>-1.8971142333000235E-2</v>
      </c>
      <c r="H5064" s="2">
        <v>39960</v>
      </c>
      <c r="I5064">
        <v>1453.28</v>
      </c>
      <c r="J5064">
        <f t="shared" si="715"/>
        <v>-1.8783336709202625E-2</v>
      </c>
      <c r="K5064">
        <f t="shared" si="711"/>
        <v>-1.8802096709202624E-2</v>
      </c>
      <c r="L5064">
        <v>1.5573475314323591E-2</v>
      </c>
      <c r="N5064" s="2">
        <v>39960</v>
      </c>
      <c r="O5064">
        <v>20.13</v>
      </c>
      <c r="Q5064" s="2">
        <v>39960</v>
      </c>
      <c r="R5064">
        <v>25028.36</v>
      </c>
      <c r="S5064" s="8">
        <f t="shared" si="716"/>
        <v>-1.0324459280664722E-2</v>
      </c>
      <c r="T5064" s="9">
        <f t="shared" si="712"/>
        <v>-1.0343219280664721E-2</v>
      </c>
      <c r="U5064" s="3">
        <f>Sheet1!$B$17+Sheet1!$B$18*'Portfolio allocation'!K5064</f>
        <v>-2.1082442968941018E-2</v>
      </c>
      <c r="V5064" s="13">
        <f t="shared" si="717"/>
        <v>1.0739223688276296E-2</v>
      </c>
      <c r="W5064" s="13"/>
      <c r="X5064" s="2">
        <v>39960</v>
      </c>
      <c r="Y5064">
        <v>98.315100000000001</v>
      </c>
      <c r="AA5064" s="2">
        <v>39960</v>
      </c>
      <c r="AB5064">
        <v>1335.88</v>
      </c>
      <c r="AC5064">
        <f t="shared" si="718"/>
        <v>-1.9904476122698966E-2</v>
      </c>
      <c r="AD5064">
        <f t="shared" si="713"/>
        <v>-1.9923316122698966E-2</v>
      </c>
      <c r="AE5064">
        <f>Sheet2!$B$17+Sheet2!$B$18*'Portfolio allocation'!K5064</f>
        <v>-1.6665917067329429E-2</v>
      </c>
      <c r="AF5064">
        <f t="shared" si="719"/>
        <v>-3.2573990553695364E-3</v>
      </c>
      <c r="AH5064" s="2">
        <v>39960</v>
      </c>
      <c r="AI5064">
        <v>3.738</v>
      </c>
      <c r="AJ5064">
        <v>0.47099999999999997</v>
      </c>
      <c r="AK5064">
        <v>1.3929499999999999</v>
      </c>
      <c r="AR5064" s="3"/>
    </row>
    <row r="5065" spans="1:44" hidden="1" outlineLevel="1" x14ac:dyDescent="0.2">
      <c r="A5065" s="2">
        <v>39961</v>
      </c>
      <c r="B5065">
        <v>31.67</v>
      </c>
      <c r="E5065" s="2">
        <v>39961</v>
      </c>
      <c r="F5065">
        <v>906.83</v>
      </c>
      <c r="G5065">
        <f t="shared" si="714"/>
        <v>1.5418896826641104E-2</v>
      </c>
      <c r="H5065" s="2">
        <v>39961</v>
      </c>
      <c r="I5065">
        <v>1475.94</v>
      </c>
      <c r="J5065">
        <f t="shared" si="715"/>
        <v>1.559231531432359E-2</v>
      </c>
      <c r="K5065">
        <f t="shared" si="711"/>
        <v>1.5573475314323591E-2</v>
      </c>
      <c r="L5065">
        <v>1.3552692371776713E-2</v>
      </c>
      <c r="N5065" s="2">
        <v>39961</v>
      </c>
      <c r="O5065">
        <v>20.45</v>
      </c>
      <c r="Q5065" s="2">
        <v>39961</v>
      </c>
      <c r="R5065">
        <v>25426.23</v>
      </c>
      <c r="S5065" s="8">
        <f t="shared" si="716"/>
        <v>1.5896766707846677E-2</v>
      </c>
      <c r="T5065" s="9">
        <f t="shared" si="712"/>
        <v>1.5877926707846678E-2</v>
      </c>
      <c r="U5065" s="3">
        <f>Sheet1!$B$17+Sheet1!$B$18*'Portfolio allocation'!K5065</f>
        <v>1.8354084449297644E-2</v>
      </c>
      <c r="V5065" s="13">
        <f t="shared" si="717"/>
        <v>-2.4761577414509663E-3</v>
      </c>
      <c r="W5065" s="13"/>
      <c r="X5065" s="2">
        <v>39961</v>
      </c>
      <c r="Y5065">
        <v>99.996200000000002</v>
      </c>
      <c r="AA5065" s="2">
        <v>39961</v>
      </c>
      <c r="AB5065">
        <v>1358.73</v>
      </c>
      <c r="AC5065">
        <f t="shared" si="718"/>
        <v>1.7104829775129504E-2</v>
      </c>
      <c r="AD5065">
        <f t="shared" si="713"/>
        <v>1.7086509775129505E-2</v>
      </c>
      <c r="AE5065">
        <f>Sheet2!$B$17+Sheet2!$B$18*'Portfolio allocation'!K5065</f>
        <v>1.3901718576150243E-2</v>
      </c>
      <c r="AF5065">
        <f t="shared" si="719"/>
        <v>3.1847911989792629E-3</v>
      </c>
      <c r="AH5065" s="2">
        <v>39961</v>
      </c>
      <c r="AI5065">
        <v>3.6120000000000001</v>
      </c>
      <c r="AJ5065">
        <v>0.45800000000000002</v>
      </c>
      <c r="AK5065">
        <v>1.3942000000000001</v>
      </c>
      <c r="AR5065" s="3"/>
    </row>
    <row r="5066" spans="1:44" hidden="1" outlineLevel="1" x14ac:dyDescent="0.2">
      <c r="A5066" s="2">
        <v>39962</v>
      </c>
      <c r="B5066">
        <v>28.92</v>
      </c>
      <c r="E5066" s="2">
        <v>39962</v>
      </c>
      <c r="F5066">
        <v>919.14</v>
      </c>
      <c r="G5066">
        <f t="shared" si="714"/>
        <v>1.3574760429187371E-2</v>
      </c>
      <c r="H5066" s="2">
        <v>39962</v>
      </c>
      <c r="I5066">
        <v>1495.97</v>
      </c>
      <c r="J5066">
        <f t="shared" si="715"/>
        <v>1.3571012371776714E-2</v>
      </c>
      <c r="K5066">
        <f t="shared" si="711"/>
        <v>1.3552692371776713E-2</v>
      </c>
      <c r="L5066">
        <v>2.5838093478612486E-2</v>
      </c>
      <c r="N5066" s="2">
        <v>39962</v>
      </c>
      <c r="O5066">
        <v>20.89</v>
      </c>
      <c r="Q5066" s="2">
        <v>39962</v>
      </c>
      <c r="R5066">
        <v>25973.3</v>
      </c>
      <c r="S5066" s="8">
        <f t="shared" si="716"/>
        <v>2.1515969925545386E-2</v>
      </c>
      <c r="T5066" s="9">
        <f t="shared" si="712"/>
        <v>2.1497649925545387E-2</v>
      </c>
      <c r="U5066" s="3">
        <f>Sheet1!$B$17+Sheet1!$B$18*'Portfolio allocation'!K5066</f>
        <v>1.6035791044157557E-2</v>
      </c>
      <c r="V5066" s="13">
        <f t="shared" si="717"/>
        <v>5.4618588813878308E-3</v>
      </c>
      <c r="W5066" s="13"/>
      <c r="X5066" s="2">
        <v>39962</v>
      </c>
      <c r="Y5066">
        <v>101.5149</v>
      </c>
      <c r="AA5066" s="2">
        <v>39962</v>
      </c>
      <c r="AB5066">
        <v>1379.36</v>
      </c>
      <c r="AC5066">
        <f t="shared" si="718"/>
        <v>1.5183296166272786E-2</v>
      </c>
      <c r="AD5066">
        <f t="shared" si="713"/>
        <v>1.5165256166272786E-2</v>
      </c>
      <c r="AE5066">
        <f>Sheet2!$B$17+Sheet2!$B$18*'Portfolio allocation'!K5066</f>
        <v>1.210478682880196E-2</v>
      </c>
      <c r="AF5066">
        <f t="shared" si="719"/>
        <v>3.0604693374708253E-3</v>
      </c>
      <c r="AH5066" s="2">
        <v>39962</v>
      </c>
      <c r="AI5066">
        <v>3.4609999999999999</v>
      </c>
      <c r="AJ5066">
        <v>0.45100000000000001</v>
      </c>
      <c r="AK5066">
        <v>1.4154500000000001</v>
      </c>
      <c r="AR5066" s="3"/>
    </row>
    <row r="5067" spans="1:44" hidden="1" outlineLevel="1" x14ac:dyDescent="0.2">
      <c r="A5067" s="2">
        <v>39965</v>
      </c>
      <c r="B5067">
        <v>30.04</v>
      </c>
      <c r="E5067" s="2">
        <v>39965</v>
      </c>
      <c r="F5067">
        <v>942.87</v>
      </c>
      <c r="G5067">
        <f t="shared" si="714"/>
        <v>2.5817612115673461E-2</v>
      </c>
      <c r="H5067" s="2">
        <v>39965</v>
      </c>
      <c r="I5067">
        <v>1534.65</v>
      </c>
      <c r="J5067">
        <f t="shared" si="715"/>
        <v>2.5856133478612486E-2</v>
      </c>
      <c r="K5067">
        <f t="shared" si="711"/>
        <v>2.5838093478612486E-2</v>
      </c>
      <c r="L5067">
        <v>1.962987698823753E-3</v>
      </c>
      <c r="N5067" s="2">
        <v>39965</v>
      </c>
      <c r="O5067">
        <v>21.4</v>
      </c>
      <c r="Q5067" s="2">
        <v>39965</v>
      </c>
      <c r="R5067">
        <v>26607.4</v>
      </c>
      <c r="S5067" s="8">
        <f t="shared" si="716"/>
        <v>2.4413532358229517E-2</v>
      </c>
      <c r="T5067" s="9">
        <f t="shared" si="712"/>
        <v>2.4395492358229517E-2</v>
      </c>
      <c r="U5067" s="3">
        <f>Sheet1!$B$17+Sheet1!$B$18*'Portfolio allocation'!K5067</f>
        <v>3.0129914547388486E-2</v>
      </c>
      <c r="V5067" s="13">
        <f t="shared" si="717"/>
        <v>-5.7344221891589692E-3</v>
      </c>
      <c r="W5067" s="13"/>
      <c r="X5067" s="2">
        <v>39965</v>
      </c>
      <c r="Y5067">
        <v>103.5112</v>
      </c>
      <c r="AA5067" s="2">
        <v>39965</v>
      </c>
      <c r="AB5067">
        <v>1406.49</v>
      </c>
      <c r="AC5067">
        <f t="shared" si="718"/>
        <v>1.9668541932490458E-2</v>
      </c>
      <c r="AD5067">
        <f t="shared" si="713"/>
        <v>1.9650621932490456E-2</v>
      </c>
      <c r="AE5067">
        <f>Sheet2!$B$17+Sheet2!$B$18*'Portfolio allocation'!K5067</f>
        <v>2.3029278921929772E-2</v>
      </c>
      <c r="AF5067">
        <f t="shared" si="719"/>
        <v>-3.3786569894393159E-3</v>
      </c>
      <c r="AH5067" s="2">
        <v>39965</v>
      </c>
      <c r="AI5067">
        <v>3.68</v>
      </c>
      <c r="AJ5067">
        <v>0.44800000000000001</v>
      </c>
      <c r="AK5067">
        <v>1.4157</v>
      </c>
      <c r="AR5067" s="3"/>
    </row>
    <row r="5068" spans="1:44" hidden="1" outlineLevel="1" x14ac:dyDescent="0.2">
      <c r="A5068" s="2">
        <v>39966</v>
      </c>
      <c r="B5068">
        <v>29.63</v>
      </c>
      <c r="E5068" s="2">
        <v>39966</v>
      </c>
      <c r="F5068">
        <v>944.74</v>
      </c>
      <c r="G5068">
        <f t="shared" si="714"/>
        <v>1.9833062882474994E-3</v>
      </c>
      <c r="H5068" s="2">
        <v>39966</v>
      </c>
      <c r="I5068">
        <v>1537.69</v>
      </c>
      <c r="J5068">
        <f t="shared" si="715"/>
        <v>1.9809076988237528E-3</v>
      </c>
      <c r="K5068">
        <f t="shared" si="711"/>
        <v>1.962987698823753E-3</v>
      </c>
      <c r="L5068">
        <v>-1.3550006943402056E-2</v>
      </c>
      <c r="N5068" s="2">
        <v>39966</v>
      </c>
      <c r="O5068">
        <v>21.4</v>
      </c>
      <c r="Q5068" s="2">
        <v>39966</v>
      </c>
      <c r="R5068">
        <v>26607.4</v>
      </c>
      <c r="S5068" s="8">
        <f t="shared" si="716"/>
        <v>0</v>
      </c>
      <c r="T5068" s="9">
        <f t="shared" si="712"/>
        <v>-1.7920000000000001E-5</v>
      </c>
      <c r="U5068" s="3">
        <f>Sheet1!$B$17+Sheet1!$B$18*'Portfolio allocation'!K5068</f>
        <v>2.7397881211692916E-3</v>
      </c>
      <c r="V5068" s="13">
        <f t="shared" si="717"/>
        <v>-2.7577081211692914E-3</v>
      </c>
      <c r="W5068" s="13"/>
      <c r="X5068" s="2">
        <v>39966</v>
      </c>
      <c r="Y5068">
        <v>102.0402</v>
      </c>
      <c r="AA5068" s="2">
        <v>39966</v>
      </c>
      <c r="AB5068">
        <v>1386.5</v>
      </c>
      <c r="AC5068">
        <f t="shared" si="718"/>
        <v>-1.4212685479455978E-2</v>
      </c>
      <c r="AD5068">
        <f t="shared" si="713"/>
        <v>-1.4229405479455977E-2</v>
      </c>
      <c r="AE5068">
        <f>Sheet2!$B$17+Sheet2!$B$18*'Portfolio allocation'!K5068</f>
        <v>1.7989257535040164E-3</v>
      </c>
      <c r="AF5068">
        <f t="shared" si="719"/>
        <v>-1.6028331232959995E-2</v>
      </c>
      <c r="AH5068" s="2">
        <v>39966</v>
      </c>
      <c r="AI5068">
        <v>3.613</v>
      </c>
      <c r="AJ5068">
        <v>0.41799999999999998</v>
      </c>
      <c r="AK5068">
        <v>1.4298500000000001</v>
      </c>
      <c r="AR5068" s="3"/>
    </row>
    <row r="5069" spans="1:44" hidden="1" outlineLevel="1" x14ac:dyDescent="0.2">
      <c r="A5069" s="2">
        <v>39967</v>
      </c>
      <c r="B5069">
        <v>31.02</v>
      </c>
      <c r="E5069" s="2">
        <v>39967</v>
      </c>
      <c r="F5069">
        <v>931.76</v>
      </c>
      <c r="G5069">
        <f t="shared" si="714"/>
        <v>-1.37392298410145E-2</v>
      </c>
      <c r="H5069" s="2">
        <v>39967</v>
      </c>
      <c r="I5069">
        <v>1516.88</v>
      </c>
      <c r="J5069">
        <f t="shared" si="715"/>
        <v>-1.3533286943402056E-2</v>
      </c>
      <c r="K5069">
        <f t="shared" si="711"/>
        <v>-1.3550006943402056E-2</v>
      </c>
      <c r="L5069">
        <v>1.1657600839618107E-2</v>
      </c>
      <c r="N5069" s="2">
        <v>39967</v>
      </c>
      <c r="O5069">
        <v>21.73</v>
      </c>
      <c r="Q5069" s="2">
        <v>39967</v>
      </c>
      <c r="R5069">
        <v>27017.7</v>
      </c>
      <c r="S5069" s="8">
        <f t="shared" si="716"/>
        <v>1.5420522110390245E-2</v>
      </c>
      <c r="T5069" s="9">
        <f t="shared" si="712"/>
        <v>1.5403802110390245E-2</v>
      </c>
      <c r="U5069" s="3">
        <f>Sheet1!$B$17+Sheet1!$B$18*'Portfolio allocation'!K5069</f>
        <v>-1.5057112483959077E-2</v>
      </c>
      <c r="V5069" s="13">
        <f t="shared" si="717"/>
        <v>3.0460914594349322E-2</v>
      </c>
      <c r="W5069" s="13"/>
      <c r="X5069" s="2">
        <v>39967</v>
      </c>
      <c r="Y5069">
        <v>101.71550000000001</v>
      </c>
      <c r="AA5069" s="2">
        <v>39967</v>
      </c>
      <c r="AB5069">
        <v>1382.09</v>
      </c>
      <c r="AC5069">
        <f t="shared" si="718"/>
        <v>-3.1806707536964351E-3</v>
      </c>
      <c r="AD5069">
        <f t="shared" si="713"/>
        <v>-3.1983507536964351E-3</v>
      </c>
      <c r="AE5069">
        <f>Sheet2!$B$17+Sheet2!$B$18*'Portfolio allocation'!K5069</f>
        <v>-1.199562485465102E-2</v>
      </c>
      <c r="AF5069">
        <f t="shared" si="719"/>
        <v>8.7972741009545857E-3</v>
      </c>
      <c r="AH5069" s="2">
        <v>39967</v>
      </c>
      <c r="AI5069">
        <v>3.536</v>
      </c>
      <c r="AJ5069">
        <v>0.442</v>
      </c>
      <c r="AK5069">
        <v>1.4188499999999999</v>
      </c>
      <c r="AR5069" s="3"/>
    </row>
    <row r="5070" spans="1:44" hidden="1" outlineLevel="1" x14ac:dyDescent="0.2">
      <c r="A5070" s="2">
        <v>39968</v>
      </c>
      <c r="B5070">
        <v>30.18</v>
      </c>
      <c r="E5070" s="2">
        <v>39968</v>
      </c>
      <c r="F5070">
        <v>942.46</v>
      </c>
      <c r="G5070">
        <f t="shared" si="714"/>
        <v>1.1483643856787129E-2</v>
      </c>
      <c r="H5070" s="2">
        <v>39968</v>
      </c>
      <c r="I5070">
        <v>1534.59</v>
      </c>
      <c r="J5070">
        <f t="shared" si="715"/>
        <v>1.1675280839618107E-2</v>
      </c>
      <c r="K5070">
        <f t="shared" si="711"/>
        <v>1.1657600839618107E-2</v>
      </c>
      <c r="L5070">
        <v>-2.4750822408591538E-3</v>
      </c>
      <c r="N5070" s="2">
        <v>39968</v>
      </c>
      <c r="O5070">
        <v>21.83</v>
      </c>
      <c r="Q5070" s="2">
        <v>39968</v>
      </c>
      <c r="R5070">
        <v>27142.03</v>
      </c>
      <c r="S5070" s="8">
        <f t="shared" si="716"/>
        <v>4.6017980805175274E-3</v>
      </c>
      <c r="T5070" s="9">
        <f t="shared" si="712"/>
        <v>4.5841180805175274E-3</v>
      </c>
      <c r="U5070" s="3">
        <f>Sheet1!$B$17+Sheet1!$B$18*'Portfolio allocation'!K5070</f>
        <v>1.3861694010458841E-2</v>
      </c>
      <c r="V5070" s="13">
        <f t="shared" si="717"/>
        <v>-9.2775759299413146E-3</v>
      </c>
      <c r="W5070" s="13"/>
      <c r="X5070" s="2">
        <v>39968</v>
      </c>
      <c r="Y5070">
        <v>101.5626</v>
      </c>
      <c r="AA5070" s="2">
        <v>39968</v>
      </c>
      <c r="AB5070">
        <v>1380.01</v>
      </c>
      <c r="AC5070">
        <f t="shared" si="718"/>
        <v>-1.5049671150213495E-3</v>
      </c>
      <c r="AD5070">
        <f t="shared" si="713"/>
        <v>-1.5233671150213495E-3</v>
      </c>
      <c r="AE5070">
        <f>Sheet2!$B$17+Sheet2!$B$18*'Portfolio allocation'!K5070</f>
        <v>1.0419623090248827E-2</v>
      </c>
      <c r="AF5070">
        <f t="shared" si="719"/>
        <v>-1.1942990205270176E-2</v>
      </c>
      <c r="AH5070" s="2">
        <v>39968</v>
      </c>
      <c r="AI5070">
        <v>3.7160000000000002</v>
      </c>
      <c r="AJ5070">
        <v>0.46</v>
      </c>
      <c r="AK5070">
        <v>1.4188499999999999</v>
      </c>
      <c r="AR5070" s="3"/>
    </row>
    <row r="5071" spans="1:44" hidden="1" outlineLevel="1" x14ac:dyDescent="0.2">
      <c r="A5071" s="2">
        <v>39969</v>
      </c>
      <c r="B5071">
        <v>29.62</v>
      </c>
      <c r="E5071" s="2">
        <v>39969</v>
      </c>
      <c r="F5071">
        <v>940.09</v>
      </c>
      <c r="G5071">
        <f t="shared" si="714"/>
        <v>-2.5146955838974971E-3</v>
      </c>
      <c r="H5071" s="2">
        <v>39969</v>
      </c>
      <c r="I5071">
        <v>1530.82</v>
      </c>
      <c r="J5071">
        <f t="shared" si="715"/>
        <v>-2.4566822408591538E-3</v>
      </c>
      <c r="K5071">
        <f t="shared" si="711"/>
        <v>-2.4750822408591538E-3</v>
      </c>
      <c r="L5071">
        <v>-8.2825093949649839E-4</v>
      </c>
      <c r="N5071" s="2">
        <v>39969</v>
      </c>
      <c r="O5071">
        <v>22.14</v>
      </c>
      <c r="Q5071" s="2">
        <v>39969</v>
      </c>
      <c r="R5071">
        <v>27527.48</v>
      </c>
      <c r="S5071" s="8">
        <f t="shared" si="716"/>
        <v>1.4201222237246069E-2</v>
      </c>
      <c r="T5071" s="9">
        <f t="shared" si="712"/>
        <v>1.4182822237246069E-2</v>
      </c>
      <c r="U5071" s="3">
        <f>Sheet1!$B$17+Sheet1!$B$18*'Portfolio allocation'!K5071</f>
        <v>-2.3516781892846204E-3</v>
      </c>
      <c r="V5071" s="13">
        <f t="shared" si="717"/>
        <v>1.653450042653069E-2</v>
      </c>
      <c r="W5071" s="13"/>
      <c r="X5071" s="2">
        <v>39969</v>
      </c>
      <c r="Y5071">
        <v>102.4318</v>
      </c>
      <c r="AA5071" s="2">
        <v>39969</v>
      </c>
      <c r="AB5071">
        <v>1391.82</v>
      </c>
      <c r="AC5071">
        <f t="shared" si="718"/>
        <v>8.5579090006593361E-3</v>
      </c>
      <c r="AD5071">
        <f t="shared" si="713"/>
        <v>8.5331490006593357E-3</v>
      </c>
      <c r="AE5071">
        <f>Sheet2!$B$17+Sheet2!$B$18*'Portfolio allocation'!K5071</f>
        <v>-2.1475192622665423E-3</v>
      </c>
      <c r="AF5071">
        <f t="shared" si="719"/>
        <v>1.0680668262925878E-2</v>
      </c>
      <c r="AH5071" s="2">
        <v>39969</v>
      </c>
      <c r="AI5071">
        <v>3.84</v>
      </c>
      <c r="AJ5071">
        <v>0.61899999999999999</v>
      </c>
      <c r="AK5071">
        <v>1.4008</v>
      </c>
      <c r="AR5071" s="3"/>
    </row>
    <row r="5072" spans="1:44" hidden="1" outlineLevel="1" x14ac:dyDescent="0.2">
      <c r="A5072" s="2">
        <v>39972</v>
      </c>
      <c r="B5072">
        <v>29.77</v>
      </c>
      <c r="E5072" s="2">
        <v>39972</v>
      </c>
      <c r="F5072">
        <v>939.14</v>
      </c>
      <c r="G5072">
        <f t="shared" si="714"/>
        <v>-1.010541543894794E-3</v>
      </c>
      <c r="H5072" s="2">
        <v>39972</v>
      </c>
      <c r="I5072">
        <v>1529.59</v>
      </c>
      <c r="J5072">
        <f t="shared" si="715"/>
        <v>-8.0349093949649841E-4</v>
      </c>
      <c r="K5072">
        <f t="shared" si="711"/>
        <v>-8.2825093949649839E-4</v>
      </c>
      <c r="L5072">
        <v>3.5320286068816144E-3</v>
      </c>
      <c r="N5072" s="2">
        <v>39972</v>
      </c>
      <c r="O5072">
        <v>22.05</v>
      </c>
      <c r="Q5072" s="2">
        <v>39972</v>
      </c>
      <c r="R5072">
        <v>27415.56</v>
      </c>
      <c r="S5072" s="8">
        <f t="shared" si="716"/>
        <v>-4.0657553833477467E-3</v>
      </c>
      <c r="T5072" s="9">
        <f t="shared" si="712"/>
        <v>-4.0905153833477471E-3</v>
      </c>
      <c r="U5072" s="3">
        <f>Sheet1!$B$17+Sheet1!$B$18*'Portfolio allocation'!K5072</f>
        <v>-4.6239158410597066E-4</v>
      </c>
      <c r="V5072" s="13">
        <f t="shared" si="717"/>
        <v>-3.6281237992417765E-3</v>
      </c>
      <c r="W5072" s="13"/>
      <c r="X5072" s="2">
        <v>39972</v>
      </c>
      <c r="Y5072">
        <v>102.67059999999999</v>
      </c>
      <c r="AA5072" s="2">
        <v>39972</v>
      </c>
      <c r="AB5072">
        <v>1395.07</v>
      </c>
      <c r="AC5072">
        <f t="shared" si="718"/>
        <v>2.3350720639163658E-3</v>
      </c>
      <c r="AD5072">
        <f t="shared" si="713"/>
        <v>2.3105920639163659E-3</v>
      </c>
      <c r="AE5072">
        <f>Sheet2!$B$17+Sheet2!$B$18*'Portfolio allocation'!K5072</f>
        <v>-6.8311485462849001E-4</v>
      </c>
      <c r="AF5072">
        <f t="shared" si="719"/>
        <v>2.9937069185448561E-3</v>
      </c>
      <c r="AH5072" s="2">
        <v>39972</v>
      </c>
      <c r="AI5072">
        <v>3.8969999999999998</v>
      </c>
      <c r="AJ5072">
        <v>0.61199999999999999</v>
      </c>
      <c r="AK5072">
        <v>1.38585</v>
      </c>
      <c r="AR5072" s="3"/>
    </row>
    <row r="5073" spans="1:44" hidden="1" outlineLevel="1" x14ac:dyDescent="0.2">
      <c r="A5073" s="2">
        <v>39973</v>
      </c>
      <c r="B5073">
        <v>28.27</v>
      </c>
      <c r="E5073" s="2">
        <v>39973</v>
      </c>
      <c r="F5073">
        <v>942.43</v>
      </c>
      <c r="G5073">
        <f t="shared" si="714"/>
        <v>3.5032050599483888E-3</v>
      </c>
      <c r="H5073" s="2">
        <v>39973</v>
      </c>
      <c r="I5073">
        <v>1535.03</v>
      </c>
      <c r="J5073">
        <f t="shared" si="715"/>
        <v>3.5565086068816143E-3</v>
      </c>
      <c r="K5073">
        <f t="shared" si="711"/>
        <v>3.5320286068816144E-3</v>
      </c>
      <c r="L5073">
        <v>-3.4548776581565491E-3</v>
      </c>
      <c r="N5073" s="2">
        <v>39973</v>
      </c>
      <c r="O5073">
        <v>22.08</v>
      </c>
      <c r="Q5073" s="2">
        <v>39973</v>
      </c>
      <c r="R5073">
        <v>27452.86</v>
      </c>
      <c r="S5073" s="8">
        <f t="shared" si="716"/>
        <v>1.3605412400841121E-3</v>
      </c>
      <c r="T5073" s="9">
        <f t="shared" si="712"/>
        <v>1.3360612400841122E-3</v>
      </c>
      <c r="U5073" s="3">
        <f>Sheet1!$B$17+Sheet1!$B$18*'Portfolio allocation'!K5073</f>
        <v>4.539831615677942E-3</v>
      </c>
      <c r="V5073" s="13">
        <f t="shared" si="717"/>
        <v>-3.2037703755938298E-3</v>
      </c>
      <c r="W5073" s="13"/>
      <c r="X5073" s="2">
        <v>39973</v>
      </c>
      <c r="Y5073">
        <v>103.2915</v>
      </c>
      <c r="AA5073" s="2">
        <v>39973</v>
      </c>
      <c r="AB5073">
        <v>1403.5</v>
      </c>
      <c r="AC5073">
        <f t="shared" si="718"/>
        <v>6.042707534388958E-3</v>
      </c>
      <c r="AD5073">
        <f t="shared" si="713"/>
        <v>6.0209875343889578E-3</v>
      </c>
      <c r="AE5073">
        <f>Sheet2!$B$17+Sheet2!$B$18*'Portfolio allocation'!K5073</f>
        <v>3.1941569588030201E-3</v>
      </c>
      <c r="AF5073">
        <f t="shared" si="719"/>
        <v>2.8268305755859376E-3</v>
      </c>
      <c r="AH5073" s="2">
        <v>39973</v>
      </c>
      <c r="AI5073">
        <v>3.8620000000000001</v>
      </c>
      <c r="AJ5073">
        <v>0.54300000000000004</v>
      </c>
      <c r="AK5073">
        <v>1.40045</v>
      </c>
      <c r="AR5073" s="3"/>
    </row>
    <row r="5074" spans="1:44" hidden="1" outlineLevel="1" x14ac:dyDescent="0.2">
      <c r="A5074" s="2">
        <v>39974</v>
      </c>
      <c r="B5074">
        <v>28.46</v>
      </c>
      <c r="E5074" s="2">
        <v>39974</v>
      </c>
      <c r="F5074">
        <v>939.15</v>
      </c>
      <c r="G5074">
        <f t="shared" si="714"/>
        <v>-3.4803645894124768E-3</v>
      </c>
      <c r="H5074" s="2">
        <v>39974</v>
      </c>
      <c r="I5074">
        <v>1529.76</v>
      </c>
      <c r="J5074">
        <f t="shared" si="715"/>
        <v>-3.4331576581565493E-3</v>
      </c>
      <c r="K5074">
        <f t="shared" si="711"/>
        <v>-3.4548776581565491E-3</v>
      </c>
      <c r="L5074">
        <v>6.3455718188474676E-3</v>
      </c>
      <c r="N5074" s="2">
        <v>39974</v>
      </c>
      <c r="O5074">
        <v>22.55</v>
      </c>
      <c r="Q5074" s="2">
        <v>39974</v>
      </c>
      <c r="R5074">
        <v>28037.23</v>
      </c>
      <c r="S5074" s="8">
        <f t="shared" si="716"/>
        <v>2.1286306781879816E-2</v>
      </c>
      <c r="T5074" s="9">
        <f t="shared" si="712"/>
        <v>2.1264586781879816E-2</v>
      </c>
      <c r="U5074" s="3">
        <f>Sheet1!$B$17+Sheet1!$B$18*'Portfolio allocation'!K5074</f>
        <v>-3.4757243233262233E-3</v>
      </c>
      <c r="V5074" s="13">
        <f t="shared" si="717"/>
        <v>2.4740311105206039E-2</v>
      </c>
      <c r="W5074" s="13"/>
      <c r="X5074" s="2">
        <v>39974</v>
      </c>
      <c r="Y5074">
        <v>103.49209999999999</v>
      </c>
      <c r="AA5074" s="2">
        <v>39974</v>
      </c>
      <c r="AB5074">
        <v>1406.23</v>
      </c>
      <c r="AC5074">
        <f t="shared" si="718"/>
        <v>1.9451371571073128E-3</v>
      </c>
      <c r="AD5074">
        <f t="shared" si="713"/>
        <v>1.9236971571073129E-3</v>
      </c>
      <c r="AE5074">
        <f>Sheet2!$B$17+Sheet2!$B$18*'Portfolio allocation'!K5074</f>
        <v>-3.0187783441692514E-3</v>
      </c>
      <c r="AF5074">
        <f t="shared" si="719"/>
        <v>4.9424755012765645E-3</v>
      </c>
      <c r="AH5074" s="2">
        <v>39974</v>
      </c>
      <c r="AI5074">
        <v>3.948</v>
      </c>
      <c r="AJ5074">
        <v>0.53600000000000003</v>
      </c>
      <c r="AK5074">
        <v>1.40065</v>
      </c>
      <c r="AR5074" s="3"/>
    </row>
    <row r="5075" spans="1:44" hidden="1" outlineLevel="1" x14ac:dyDescent="0.2">
      <c r="A5075" s="2">
        <v>39975</v>
      </c>
      <c r="B5075">
        <v>28.11</v>
      </c>
      <c r="E5075" s="2">
        <v>39975</v>
      </c>
      <c r="F5075">
        <v>944.89</v>
      </c>
      <c r="G5075">
        <f t="shared" si="714"/>
        <v>6.1119097055848393E-3</v>
      </c>
      <c r="H5075" s="2">
        <v>39975</v>
      </c>
      <c r="I5075">
        <v>1539.5</v>
      </c>
      <c r="J5075">
        <f t="shared" si="715"/>
        <v>6.3670118188474678E-3</v>
      </c>
      <c r="K5075">
        <f t="shared" si="711"/>
        <v>6.3455718188474676E-3</v>
      </c>
      <c r="L5075">
        <v>1.4083954011043949E-3</v>
      </c>
      <c r="N5075" s="2">
        <v>39975</v>
      </c>
      <c r="O5075">
        <v>22.83</v>
      </c>
      <c r="Q5075" s="2">
        <v>39975</v>
      </c>
      <c r="R5075">
        <v>28385.360000000001</v>
      </c>
      <c r="S5075" s="8">
        <f t="shared" si="716"/>
        <v>1.2416704503262377E-2</v>
      </c>
      <c r="T5075" s="9">
        <f t="shared" si="712"/>
        <v>1.2395264503262378E-2</v>
      </c>
      <c r="U5075" s="3">
        <f>Sheet1!$B$17+Sheet1!$B$18*'Portfolio allocation'!K5075</f>
        <v>7.7675996931125067E-3</v>
      </c>
      <c r="V5075" s="13">
        <f t="shared" si="717"/>
        <v>4.6276648101498709E-3</v>
      </c>
      <c r="W5075" s="13"/>
      <c r="X5075" s="2">
        <v>39975</v>
      </c>
      <c r="Y5075">
        <v>104.495</v>
      </c>
      <c r="AA5075" s="2">
        <v>39975</v>
      </c>
      <c r="AB5075">
        <v>1419.86</v>
      </c>
      <c r="AC5075">
        <f t="shared" si="718"/>
        <v>9.6925822945037599E-3</v>
      </c>
      <c r="AD5075">
        <f t="shared" si="713"/>
        <v>9.6719422945037593E-3</v>
      </c>
      <c r="AE5075">
        <f>Sheet2!$B$17+Sheet2!$B$18*'Portfolio allocation'!K5075</f>
        <v>5.6960313628623338E-3</v>
      </c>
      <c r="AF5075">
        <f t="shared" si="719"/>
        <v>3.9759109316414255E-3</v>
      </c>
      <c r="AH5075" s="2">
        <v>39975</v>
      </c>
      <c r="AI5075">
        <v>3.8620000000000001</v>
      </c>
      <c r="AJ5075">
        <v>0.51600000000000001</v>
      </c>
      <c r="AK5075">
        <v>1.4071499999999999</v>
      </c>
      <c r="AR5075" s="3"/>
    </row>
    <row r="5076" spans="1:44" hidden="1" outlineLevel="1" x14ac:dyDescent="0.2">
      <c r="A5076" s="2">
        <v>39976</v>
      </c>
      <c r="B5076">
        <v>28.15</v>
      </c>
      <c r="E5076" s="2">
        <v>39976</v>
      </c>
      <c r="F5076">
        <v>946.21</v>
      </c>
      <c r="G5076">
        <f t="shared" si="714"/>
        <v>1.3969880091864173E-3</v>
      </c>
      <c r="H5076" s="2">
        <v>39976</v>
      </c>
      <c r="I5076">
        <v>1541.7</v>
      </c>
      <c r="J5076">
        <f t="shared" si="715"/>
        <v>1.4290354011043949E-3</v>
      </c>
      <c r="K5076">
        <f t="shared" si="711"/>
        <v>1.4083954011043949E-3</v>
      </c>
      <c r="L5076">
        <v>-2.3785892627618925E-2</v>
      </c>
      <c r="N5076" s="2">
        <v>39976</v>
      </c>
      <c r="O5076">
        <v>23.33</v>
      </c>
      <c r="Q5076" s="2">
        <v>39976</v>
      </c>
      <c r="R5076">
        <v>29007.03</v>
      </c>
      <c r="S5076" s="8">
        <f t="shared" si="716"/>
        <v>2.1901078584171563E-2</v>
      </c>
      <c r="T5076" s="9">
        <f t="shared" si="712"/>
        <v>2.1880438584171564E-2</v>
      </c>
      <c r="U5076" s="3">
        <f>Sheet1!$B$17+Sheet1!$B$18*'Portfolio allocation'!K5076</f>
        <v>2.1035457819877047E-3</v>
      </c>
      <c r="V5076" s="13">
        <f t="shared" si="717"/>
        <v>1.9776892802183858E-2</v>
      </c>
      <c r="W5076" s="13"/>
      <c r="X5076" s="2">
        <v>39976</v>
      </c>
      <c r="Y5076">
        <v>103.3583</v>
      </c>
      <c r="AA5076" s="2">
        <v>39976</v>
      </c>
      <c r="AB5076">
        <v>1404.41</v>
      </c>
      <c r="AC5076">
        <f t="shared" si="718"/>
        <v>-1.088135449973926E-2</v>
      </c>
      <c r="AD5076">
        <f t="shared" si="713"/>
        <v>-1.0901274499739259E-2</v>
      </c>
      <c r="AE5076">
        <f>Sheet2!$B$17+Sheet2!$B$18*'Portfolio allocation'!K5076</f>
        <v>1.3057681334427878E-3</v>
      </c>
      <c r="AF5076">
        <f t="shared" si="719"/>
        <v>-1.2207042633182046E-2</v>
      </c>
      <c r="AH5076" s="2">
        <v>39976</v>
      </c>
      <c r="AI5076">
        <v>3.7919999999999998</v>
      </c>
      <c r="AJ5076">
        <v>0.498</v>
      </c>
      <c r="AK5076">
        <v>1.3996500000000001</v>
      </c>
      <c r="AR5076" s="3"/>
    </row>
    <row r="5077" spans="1:44" hidden="1" outlineLevel="1" x14ac:dyDescent="0.2">
      <c r="A5077" s="2">
        <v>39979</v>
      </c>
      <c r="B5077">
        <v>30.81</v>
      </c>
      <c r="E5077" s="2">
        <v>39979</v>
      </c>
      <c r="F5077">
        <v>923.72</v>
      </c>
      <c r="G5077">
        <f t="shared" si="714"/>
        <v>-2.376850804789632E-2</v>
      </c>
      <c r="H5077" s="2">
        <v>39979</v>
      </c>
      <c r="I5077">
        <v>1505.06</v>
      </c>
      <c r="J5077">
        <f t="shared" si="715"/>
        <v>-2.3765972627618925E-2</v>
      </c>
      <c r="K5077">
        <f t="shared" si="711"/>
        <v>-2.3785892627618925E-2</v>
      </c>
      <c r="L5077">
        <v>-1.2736180979362849E-2</v>
      </c>
      <c r="N5077" s="2">
        <v>39979</v>
      </c>
      <c r="O5077">
        <v>23.42</v>
      </c>
      <c r="Q5077" s="2">
        <v>39979</v>
      </c>
      <c r="R5077">
        <v>29118.95</v>
      </c>
      <c r="S5077" s="8">
        <f t="shared" si="716"/>
        <v>3.8583750215035462E-3</v>
      </c>
      <c r="T5077" s="9">
        <f t="shared" si="712"/>
        <v>3.8384550215035461E-3</v>
      </c>
      <c r="U5077" s="3">
        <f>Sheet1!$B$17+Sheet1!$B$18*'Portfolio allocation'!K5077</f>
        <v>-2.6799979952733411E-2</v>
      </c>
      <c r="V5077" s="13">
        <f t="shared" si="717"/>
        <v>3.0638434974236958E-2</v>
      </c>
      <c r="W5077" s="13"/>
      <c r="X5077" s="2">
        <v>39979</v>
      </c>
      <c r="Y5077">
        <v>102.7948</v>
      </c>
      <c r="AA5077" s="2">
        <v>39979</v>
      </c>
      <c r="AB5077">
        <v>1396.75</v>
      </c>
      <c r="AC5077">
        <f t="shared" si="718"/>
        <v>-5.4542476912013971E-3</v>
      </c>
      <c r="AD5077">
        <f t="shared" si="713"/>
        <v>-5.4733276912013974E-3</v>
      </c>
      <c r="AE5077">
        <f>Sheet2!$B$17+Sheet2!$B$18*'Portfolio allocation'!K5077</f>
        <v>-2.1097635546118643E-2</v>
      </c>
      <c r="AF5077">
        <f t="shared" si="719"/>
        <v>1.5624307854917245E-2</v>
      </c>
      <c r="AH5077" s="2">
        <v>39979</v>
      </c>
      <c r="AI5077">
        <v>3.7149999999999999</v>
      </c>
      <c r="AJ5077">
        <v>0.47699999999999998</v>
      </c>
      <c r="AK5077">
        <v>1.3834500000000001</v>
      </c>
      <c r="AR5077" s="3"/>
    </row>
    <row r="5078" spans="1:44" hidden="1" outlineLevel="1" x14ac:dyDescent="0.2">
      <c r="A5078" s="2">
        <v>39980</v>
      </c>
      <c r="B5078">
        <v>32.68</v>
      </c>
      <c r="E5078" s="2">
        <v>39980</v>
      </c>
      <c r="F5078">
        <v>911.97</v>
      </c>
      <c r="G5078">
        <f t="shared" si="714"/>
        <v>-1.2720304854284881E-2</v>
      </c>
      <c r="H5078" s="2">
        <v>39980</v>
      </c>
      <c r="I5078">
        <v>1485.92</v>
      </c>
      <c r="J5078">
        <f t="shared" si="715"/>
        <v>-1.271710097936285E-2</v>
      </c>
      <c r="K5078">
        <f t="shared" si="711"/>
        <v>-1.2736180979362849E-2</v>
      </c>
      <c r="L5078">
        <v>-1.3785071562399341E-3</v>
      </c>
      <c r="N5078" s="2">
        <v>39980</v>
      </c>
      <c r="O5078">
        <v>23.45</v>
      </c>
      <c r="Q5078" s="2">
        <v>39980</v>
      </c>
      <c r="R5078">
        <v>29156.25</v>
      </c>
      <c r="S5078" s="8">
        <f t="shared" si="716"/>
        <v>1.2809527816077804E-3</v>
      </c>
      <c r="T5078" s="9">
        <f t="shared" si="712"/>
        <v>1.2618727816077803E-3</v>
      </c>
      <c r="U5078" s="3">
        <f>Sheet1!$B$17+Sheet1!$B$18*'Portfolio allocation'!K5078</f>
        <v>-1.4123470712920572E-2</v>
      </c>
      <c r="V5078" s="13">
        <f t="shared" si="717"/>
        <v>1.5385343494528353E-2</v>
      </c>
      <c r="W5078" s="13"/>
      <c r="X5078" s="2">
        <v>39980</v>
      </c>
      <c r="Y5078">
        <v>102.5082</v>
      </c>
      <c r="AA5078" s="2">
        <v>39980</v>
      </c>
      <c r="AB5078">
        <v>1392.86</v>
      </c>
      <c r="AC5078">
        <f t="shared" si="718"/>
        <v>-2.7850366923215519E-3</v>
      </c>
      <c r="AD5078">
        <f t="shared" si="713"/>
        <v>-2.8041166923215518E-3</v>
      </c>
      <c r="AE5078">
        <f>Sheet2!$B$17+Sheet2!$B$18*'Portfolio allocation'!K5078</f>
        <v>-1.12719500448492E-2</v>
      </c>
      <c r="AF5078">
        <f t="shared" si="719"/>
        <v>8.4678333525276487E-3</v>
      </c>
      <c r="AH5078" s="2">
        <v>39980</v>
      </c>
      <c r="AI5078">
        <v>3.649</v>
      </c>
      <c r="AJ5078">
        <v>0.47699999999999998</v>
      </c>
      <c r="AK5078">
        <v>1.3890499999999999</v>
      </c>
      <c r="AR5078" s="3"/>
    </row>
    <row r="5079" spans="1:44" hidden="1" outlineLevel="1" x14ac:dyDescent="0.2">
      <c r="A5079" s="2">
        <v>39981</v>
      </c>
      <c r="B5079">
        <v>31.54</v>
      </c>
      <c r="E5079" s="2">
        <v>39981</v>
      </c>
      <c r="F5079">
        <v>910.71</v>
      </c>
      <c r="G5079">
        <f t="shared" si="714"/>
        <v>-1.3816243955393492E-3</v>
      </c>
      <c r="H5079" s="2">
        <v>39981</v>
      </c>
      <c r="I5079">
        <v>1483.9</v>
      </c>
      <c r="J5079">
        <f t="shared" si="715"/>
        <v>-1.359427156239934E-3</v>
      </c>
      <c r="K5079">
        <f t="shared" si="711"/>
        <v>-1.3785071562399341E-3</v>
      </c>
      <c r="L5079">
        <v>8.5327092041242499E-3</v>
      </c>
      <c r="N5079" s="2">
        <v>39981</v>
      </c>
      <c r="O5079">
        <v>23.68</v>
      </c>
      <c r="Q5079" s="2">
        <v>39981</v>
      </c>
      <c r="R5079">
        <v>29442.21</v>
      </c>
      <c r="S5079" s="8">
        <f t="shared" si="716"/>
        <v>9.8078456591639274E-3</v>
      </c>
      <c r="T5079" s="9">
        <f t="shared" si="712"/>
        <v>9.7887656591639279E-3</v>
      </c>
      <c r="U5079" s="3">
        <f>Sheet1!$B$17+Sheet1!$B$18*'Portfolio allocation'!K5079</f>
        <v>-1.093659461301074E-3</v>
      </c>
      <c r="V5079" s="13">
        <f t="shared" si="717"/>
        <v>1.0882425120465002E-2</v>
      </c>
      <c r="W5079" s="13"/>
      <c r="X5079" s="2">
        <v>39981</v>
      </c>
      <c r="Y5079">
        <v>102.2026</v>
      </c>
      <c r="AA5079" s="2">
        <v>39981</v>
      </c>
      <c r="AB5079">
        <v>1388.71</v>
      </c>
      <c r="AC5079">
        <f t="shared" si="718"/>
        <v>-2.979481067731049E-3</v>
      </c>
      <c r="AD5079">
        <f t="shared" si="713"/>
        <v>-2.9985610677310489E-3</v>
      </c>
      <c r="AE5079">
        <f>Sheet2!$B$17+Sheet2!$B$18*'Portfolio allocation'!K5079</f>
        <v>-1.1724167208624976E-3</v>
      </c>
      <c r="AF5079">
        <f t="shared" si="719"/>
        <v>-1.8261443468685513E-3</v>
      </c>
      <c r="AH5079" s="2">
        <v>39981</v>
      </c>
      <c r="AI5079">
        <v>3.6859999999999999</v>
      </c>
      <c r="AJ5079">
        <v>0.47699999999999998</v>
      </c>
      <c r="AK5079">
        <v>1.38645</v>
      </c>
      <c r="AR5079" s="3"/>
    </row>
    <row r="5080" spans="1:44" hidden="1" outlineLevel="1" x14ac:dyDescent="0.2">
      <c r="A5080" s="2">
        <v>39982</v>
      </c>
      <c r="B5080">
        <v>30.03</v>
      </c>
      <c r="E5080" s="2">
        <v>39982</v>
      </c>
      <c r="F5080">
        <v>918.37</v>
      </c>
      <c r="G5080">
        <f t="shared" si="714"/>
        <v>8.4110199734273028E-3</v>
      </c>
      <c r="H5080" s="2">
        <v>39982</v>
      </c>
      <c r="I5080">
        <v>1496.59</v>
      </c>
      <c r="J5080">
        <f t="shared" si="715"/>
        <v>8.5517892041242494E-3</v>
      </c>
      <c r="K5080">
        <f t="shared" si="711"/>
        <v>8.5327092041242499E-3</v>
      </c>
      <c r="L5080">
        <v>3.0937452475293869E-3</v>
      </c>
      <c r="N5080" s="2">
        <v>39982</v>
      </c>
      <c r="O5080">
        <v>23.5</v>
      </c>
      <c r="Q5080" s="2">
        <v>39982</v>
      </c>
      <c r="R5080">
        <v>29218.41</v>
      </c>
      <c r="S5080" s="8">
        <f t="shared" si="716"/>
        <v>-7.601331557651414E-3</v>
      </c>
      <c r="T5080" s="9">
        <f t="shared" si="712"/>
        <v>-7.6204115576514143E-3</v>
      </c>
      <c r="U5080" s="3">
        <f>Sheet1!$B$17+Sheet1!$B$18*'Portfolio allocation'!K5080</f>
        <v>1.0276739130934576E-2</v>
      </c>
      <c r="V5080" s="13">
        <f t="shared" si="717"/>
        <v>-1.7897150688585991E-2</v>
      </c>
      <c r="W5080" s="13"/>
      <c r="X5080" s="2">
        <v>39982</v>
      </c>
      <c r="Y5080">
        <v>101.5626</v>
      </c>
      <c r="AA5080" s="2">
        <v>39982</v>
      </c>
      <c r="AB5080">
        <v>1380.01</v>
      </c>
      <c r="AC5080">
        <f t="shared" si="718"/>
        <v>-6.2648069071297163E-3</v>
      </c>
      <c r="AD5080">
        <f t="shared" si="713"/>
        <v>-6.2848069071297164E-3</v>
      </c>
      <c r="AE5080">
        <f>Sheet2!$B$17+Sheet2!$B$18*'Portfolio allocation'!K5080</f>
        <v>7.6408897247717258E-3</v>
      </c>
      <c r="AF5080">
        <f t="shared" si="719"/>
        <v>-1.3925696631901442E-2</v>
      </c>
      <c r="AH5080" s="2">
        <v>39982</v>
      </c>
      <c r="AI5080">
        <v>3.8079999999999998</v>
      </c>
      <c r="AJ5080">
        <v>0.5</v>
      </c>
      <c r="AK5080">
        <v>1.39615</v>
      </c>
      <c r="AR5080" s="3"/>
    </row>
    <row r="5081" spans="1:44" hidden="1" outlineLevel="1" x14ac:dyDescent="0.2">
      <c r="A5081" s="2">
        <v>39983</v>
      </c>
      <c r="B5081">
        <v>27.99</v>
      </c>
      <c r="E5081" s="2">
        <v>39983</v>
      </c>
      <c r="F5081">
        <v>921.23</v>
      </c>
      <c r="G5081">
        <f t="shared" si="714"/>
        <v>3.1142132256063437E-3</v>
      </c>
      <c r="H5081" s="2">
        <v>39983</v>
      </c>
      <c r="I5081">
        <v>1501.25</v>
      </c>
      <c r="J5081">
        <f t="shared" si="715"/>
        <v>3.113745247529387E-3</v>
      </c>
      <c r="K5081">
        <f t="shared" si="711"/>
        <v>3.0937452475293869E-3</v>
      </c>
      <c r="L5081">
        <v>-3.0467240033305632E-2</v>
      </c>
      <c r="N5081" s="2">
        <v>39983</v>
      </c>
      <c r="O5081">
        <v>24.07</v>
      </c>
      <c r="Q5081" s="2">
        <v>39983</v>
      </c>
      <c r="R5081">
        <v>29927.11</v>
      </c>
      <c r="S5081" s="8">
        <f t="shared" si="716"/>
        <v>2.4255255505005291E-2</v>
      </c>
      <c r="T5081" s="9">
        <f t="shared" si="712"/>
        <v>2.4235255505005292E-2</v>
      </c>
      <c r="U5081" s="3">
        <f>Sheet1!$B$17+Sheet1!$B$18*'Portfolio allocation'!K5081</f>
        <v>4.0370218382516157E-3</v>
      </c>
      <c r="V5081" s="13">
        <f t="shared" si="717"/>
        <v>2.0198233666753676E-2</v>
      </c>
      <c r="W5081" s="13"/>
      <c r="X5081" s="2">
        <v>39983</v>
      </c>
      <c r="Y5081">
        <v>101.14239999999999</v>
      </c>
      <c r="AA5081" s="2">
        <v>39983</v>
      </c>
      <c r="AB5081">
        <v>1374.3</v>
      </c>
      <c r="AC5081">
        <f t="shared" si="718"/>
        <v>-4.1376511764408264E-3</v>
      </c>
      <c r="AD5081">
        <f t="shared" si="713"/>
        <v>-4.1569311764408264E-3</v>
      </c>
      <c r="AE5081">
        <f>Sheet2!$B$17+Sheet2!$B$18*'Portfolio allocation'!K5081</f>
        <v>2.8044242140472316E-3</v>
      </c>
      <c r="AF5081">
        <f t="shared" si="719"/>
        <v>-6.9613553904880575E-3</v>
      </c>
      <c r="AH5081" s="2">
        <v>39983</v>
      </c>
      <c r="AI5081">
        <v>3.7730000000000001</v>
      </c>
      <c r="AJ5081">
        <v>0.48199999999999998</v>
      </c>
      <c r="AK5081">
        <v>1.3926499999999999</v>
      </c>
      <c r="AR5081" s="3"/>
    </row>
    <row r="5082" spans="1:44" hidden="1" outlineLevel="1" x14ac:dyDescent="0.2">
      <c r="A5082" s="2">
        <v>39986</v>
      </c>
      <c r="B5082">
        <v>31.17</v>
      </c>
      <c r="E5082" s="2">
        <v>39986</v>
      </c>
      <c r="F5082">
        <v>893.04</v>
      </c>
      <c r="G5082">
        <f t="shared" si="714"/>
        <v>-3.0600392952899957E-2</v>
      </c>
      <c r="H5082" s="2">
        <v>39986</v>
      </c>
      <c r="I5082">
        <v>1455.54</v>
      </c>
      <c r="J5082">
        <f t="shared" si="715"/>
        <v>-3.0447960033305632E-2</v>
      </c>
      <c r="K5082">
        <f t="shared" si="711"/>
        <v>-3.0467240033305632E-2</v>
      </c>
      <c r="L5082">
        <v>2.3035622215809922E-3</v>
      </c>
      <c r="N5082" s="2">
        <v>39986</v>
      </c>
      <c r="O5082">
        <v>23.28</v>
      </c>
      <c r="Q5082" s="2">
        <v>39986</v>
      </c>
      <c r="R5082">
        <v>28944.880000000001</v>
      </c>
      <c r="S5082" s="8">
        <f t="shared" si="716"/>
        <v>-3.2820743466375424E-2</v>
      </c>
      <c r="T5082" s="9">
        <f t="shared" si="712"/>
        <v>-3.2840023466375427E-2</v>
      </c>
      <c r="U5082" s="3">
        <f>Sheet1!$B$17+Sheet1!$B$18*'Portfolio allocation'!K5082</f>
        <v>-3.4464991024398275E-2</v>
      </c>
      <c r="V5082" s="13">
        <f t="shared" si="717"/>
        <v>1.6249675580228481E-3</v>
      </c>
      <c r="W5082" s="13"/>
      <c r="X5082" s="2">
        <v>39986</v>
      </c>
      <c r="Y5082">
        <v>99.833799999999997</v>
      </c>
      <c r="AA5082" s="2">
        <v>39986</v>
      </c>
      <c r="AB5082">
        <v>1356.52</v>
      </c>
      <c r="AC5082">
        <f t="shared" si="718"/>
        <v>-1.2937495452230219E-2</v>
      </c>
      <c r="AD5082">
        <f t="shared" si="713"/>
        <v>-1.2956095452230219E-2</v>
      </c>
      <c r="AE5082">
        <f>Sheet2!$B$17+Sheet2!$B$18*'Portfolio allocation'!K5082</f>
        <v>-2.7038860115844054E-2</v>
      </c>
      <c r="AF5082">
        <f t="shared" si="719"/>
        <v>1.4082764663613835E-2</v>
      </c>
      <c r="AH5082" s="2">
        <v>39986</v>
      </c>
      <c r="AI5082">
        <v>3.6850000000000001</v>
      </c>
      <c r="AJ5082">
        <v>0.46500000000000002</v>
      </c>
      <c r="AK5082">
        <v>1.3879999999999999</v>
      </c>
      <c r="AR5082" s="3"/>
    </row>
    <row r="5083" spans="1:44" hidden="1" outlineLevel="1" x14ac:dyDescent="0.2">
      <c r="A5083" s="2">
        <v>39987</v>
      </c>
      <c r="B5083">
        <v>30.58</v>
      </c>
      <c r="E5083" s="2">
        <v>39987</v>
      </c>
      <c r="F5083">
        <v>895.1</v>
      </c>
      <c r="G5083">
        <f t="shared" si="714"/>
        <v>2.3067275821913036E-3</v>
      </c>
      <c r="H5083" s="2">
        <v>39987</v>
      </c>
      <c r="I5083">
        <v>1458.92</v>
      </c>
      <c r="J5083">
        <f t="shared" si="715"/>
        <v>2.3221622215809923E-3</v>
      </c>
      <c r="K5083">
        <f t="shared" si="711"/>
        <v>2.3035622215809922E-3</v>
      </c>
      <c r="L5083">
        <v>6.5343924766264345E-3</v>
      </c>
      <c r="N5083" s="2">
        <v>39987</v>
      </c>
      <c r="O5083">
        <v>23.34</v>
      </c>
      <c r="Q5083" s="2">
        <v>39987</v>
      </c>
      <c r="R5083">
        <v>29019.48</v>
      </c>
      <c r="S5083" s="8">
        <f t="shared" si="716"/>
        <v>2.5773124642423095E-3</v>
      </c>
      <c r="T5083" s="9">
        <f t="shared" si="712"/>
        <v>2.5587124642423094E-3</v>
      </c>
      <c r="U5083" s="3">
        <f>Sheet1!$B$17+Sheet1!$B$18*'Portfolio allocation'!K5083</f>
        <v>3.1305038449826249E-3</v>
      </c>
      <c r="V5083" s="13">
        <f t="shared" si="717"/>
        <v>-5.7179138074031546E-4</v>
      </c>
      <c r="W5083" s="13"/>
      <c r="X5083" s="2">
        <v>39987</v>
      </c>
      <c r="Y5083">
        <v>99.757400000000004</v>
      </c>
      <c r="AA5083" s="2">
        <v>39987</v>
      </c>
      <c r="AB5083">
        <v>1355.48</v>
      </c>
      <c r="AC5083">
        <f t="shared" si="718"/>
        <v>-7.6666764957389333E-4</v>
      </c>
      <c r="AD5083">
        <f t="shared" si="713"/>
        <v>-7.8506764957389334E-4</v>
      </c>
      <c r="AE5083">
        <f>Sheet2!$B$17+Sheet2!$B$18*'Portfolio allocation'!K5083</f>
        <v>2.101773307981667E-3</v>
      </c>
      <c r="AF5083">
        <f t="shared" si="719"/>
        <v>-2.8868409575555603E-3</v>
      </c>
      <c r="AH5083" s="2">
        <v>39987</v>
      </c>
      <c r="AI5083">
        <v>3.625</v>
      </c>
      <c r="AJ5083">
        <v>0.46</v>
      </c>
      <c r="AK5083">
        <v>1.4008499999999999</v>
      </c>
      <c r="AR5083" s="3"/>
    </row>
    <row r="5084" spans="1:44" hidden="1" outlineLevel="1" x14ac:dyDescent="0.2">
      <c r="A5084" s="2">
        <v>39988</v>
      </c>
      <c r="B5084">
        <v>29.05</v>
      </c>
      <c r="E5084" s="2">
        <v>39988</v>
      </c>
      <c r="F5084">
        <v>900.94</v>
      </c>
      <c r="G5084">
        <f t="shared" si="714"/>
        <v>6.5244106803710178E-3</v>
      </c>
      <c r="H5084" s="2">
        <v>39988</v>
      </c>
      <c r="I5084">
        <v>1468.48</v>
      </c>
      <c r="J5084">
        <f t="shared" si="715"/>
        <v>6.5527924766264345E-3</v>
      </c>
      <c r="K5084">
        <f t="shared" si="711"/>
        <v>6.5343924766264345E-3</v>
      </c>
      <c r="L5084">
        <v>2.1432151797777334E-2</v>
      </c>
      <c r="N5084" s="2">
        <v>39988</v>
      </c>
      <c r="O5084">
        <v>23.47</v>
      </c>
      <c r="Q5084" s="2">
        <v>39988</v>
      </c>
      <c r="R5084">
        <v>29181.1</v>
      </c>
      <c r="S5084" s="8">
        <f t="shared" si="716"/>
        <v>5.5693623731369879E-3</v>
      </c>
      <c r="T5084" s="9">
        <f t="shared" si="712"/>
        <v>5.5509623731369879E-3</v>
      </c>
      <c r="U5084" s="3">
        <f>Sheet1!$B$17+Sheet1!$B$18*'Portfolio allocation'!K5084</f>
        <v>7.9842195370683801E-3</v>
      </c>
      <c r="V5084" s="13">
        <f t="shared" si="717"/>
        <v>-2.4332571639313922E-3</v>
      </c>
      <c r="W5084" s="13"/>
      <c r="X5084" s="2">
        <v>39988</v>
      </c>
      <c r="Y5084">
        <v>99.480400000000003</v>
      </c>
      <c r="AA5084" s="2">
        <v>39988</v>
      </c>
      <c r="AB5084">
        <v>1351.72</v>
      </c>
      <c r="AC5084">
        <f t="shared" si="718"/>
        <v>-2.7739251040221902E-3</v>
      </c>
      <c r="AD5084">
        <f t="shared" si="713"/>
        <v>-2.7925251040221903E-3</v>
      </c>
      <c r="AE5084">
        <f>Sheet2!$B$17+Sheet2!$B$18*'Portfolio allocation'!K5084</f>
        <v>5.8639355090100544E-3</v>
      </c>
      <c r="AF5084">
        <f t="shared" si="719"/>
        <v>-8.6564606130322443E-3</v>
      </c>
      <c r="AH5084" s="2">
        <v>39988</v>
      </c>
      <c r="AI5084">
        <v>3.6949999999999998</v>
      </c>
      <c r="AJ5084">
        <v>0.46500000000000002</v>
      </c>
      <c r="AK5084">
        <v>1.4031499999999999</v>
      </c>
      <c r="AR5084" s="3"/>
    </row>
    <row r="5085" spans="1:44" hidden="1" outlineLevel="1" x14ac:dyDescent="0.2">
      <c r="A5085" s="2">
        <v>39989</v>
      </c>
      <c r="B5085">
        <v>26.36</v>
      </c>
      <c r="E5085" s="2">
        <v>39989</v>
      </c>
      <c r="F5085">
        <v>920.26</v>
      </c>
      <c r="G5085">
        <f t="shared" si="714"/>
        <v>2.1444269318711573E-2</v>
      </c>
      <c r="H5085" s="2">
        <v>39989</v>
      </c>
      <c r="I5085">
        <v>1499.98</v>
      </c>
      <c r="J5085">
        <f t="shared" si="715"/>
        <v>2.1450751797777334E-2</v>
      </c>
      <c r="K5085">
        <f t="shared" si="711"/>
        <v>2.1432151797777334E-2</v>
      </c>
      <c r="L5085">
        <v>-1.2836435557808563E-3</v>
      </c>
      <c r="N5085" s="2">
        <v>39989</v>
      </c>
      <c r="O5085">
        <v>23.79</v>
      </c>
      <c r="Q5085" s="2">
        <v>39989</v>
      </c>
      <c r="R5085">
        <v>29578.97</v>
      </c>
      <c r="S5085" s="8">
        <f t="shared" si="716"/>
        <v>1.363451000819027E-2</v>
      </c>
      <c r="T5085" s="9">
        <f t="shared" si="712"/>
        <v>1.361591000819027E-2</v>
      </c>
      <c r="U5085" s="3">
        <f>Sheet1!$B$17+Sheet1!$B$18*'Portfolio allocation'!K5085</f>
        <v>2.5075306589723078E-2</v>
      </c>
      <c r="V5085" s="13">
        <f t="shared" si="717"/>
        <v>-1.1459396581532808E-2</v>
      </c>
      <c r="W5085" s="13"/>
      <c r="X5085" s="2">
        <v>39989</v>
      </c>
      <c r="Y5085">
        <v>101.3047</v>
      </c>
      <c r="AA5085" s="2">
        <v>39989</v>
      </c>
      <c r="AB5085">
        <v>1376.51</v>
      </c>
      <c r="AC5085">
        <f t="shared" si="718"/>
        <v>1.8339596957949844E-2</v>
      </c>
      <c r="AD5085">
        <f t="shared" si="713"/>
        <v>1.8322636957949844E-2</v>
      </c>
      <c r="AE5085">
        <f>Sheet2!$B$17+Sheet2!$B$18*'Portfolio allocation'!K5085</f>
        <v>1.911140317359265E-2</v>
      </c>
      <c r="AF5085">
        <f t="shared" si="719"/>
        <v>-7.8876621564280547E-4</v>
      </c>
      <c r="AH5085" s="2">
        <v>39989</v>
      </c>
      <c r="AI5085">
        <v>3.544</v>
      </c>
      <c r="AJ5085">
        <v>0.42399999999999999</v>
      </c>
      <c r="AK5085">
        <v>1.39055</v>
      </c>
      <c r="AR5085" s="3"/>
    </row>
    <row r="5086" spans="1:44" hidden="1" outlineLevel="1" x14ac:dyDescent="0.2">
      <c r="A5086" s="2">
        <v>39990</v>
      </c>
      <c r="B5086">
        <v>25.93</v>
      </c>
      <c r="E5086" s="2">
        <v>39990</v>
      </c>
      <c r="F5086">
        <v>918.9</v>
      </c>
      <c r="G5086">
        <f t="shared" si="714"/>
        <v>-1.4778432182209755E-3</v>
      </c>
      <c r="H5086" s="2">
        <v>39990</v>
      </c>
      <c r="I5086">
        <v>1498.08</v>
      </c>
      <c r="J5086">
        <f t="shared" si="715"/>
        <v>-1.2666835557808565E-3</v>
      </c>
      <c r="K5086">
        <f t="shared" si="711"/>
        <v>-1.2836435557808563E-3</v>
      </c>
      <c r="L5086">
        <v>9.0749572957385862E-3</v>
      </c>
      <c r="N5086" s="2">
        <v>39990</v>
      </c>
      <c r="O5086">
        <v>23.35</v>
      </c>
      <c r="Q5086" s="2">
        <v>39990</v>
      </c>
      <c r="R5086">
        <v>29031.9</v>
      </c>
      <c r="S5086" s="8">
        <f t="shared" si="716"/>
        <v>-1.8495234959161833E-2</v>
      </c>
      <c r="T5086" s="9">
        <f t="shared" si="712"/>
        <v>-1.8512194959161832E-2</v>
      </c>
      <c r="U5086" s="3">
        <f>Sheet1!$B$17+Sheet1!$B$18*'Portfolio allocation'!K5086</f>
        <v>-9.8482953469107028E-4</v>
      </c>
      <c r="V5086" s="13">
        <f t="shared" si="717"/>
        <v>-1.7527365424470764E-2</v>
      </c>
      <c r="W5086" s="13"/>
      <c r="X5086" s="2">
        <v>39990</v>
      </c>
      <c r="Y5086">
        <v>100.9418</v>
      </c>
      <c r="AA5086" s="2">
        <v>39990</v>
      </c>
      <c r="AB5086">
        <v>1371.58</v>
      </c>
      <c r="AC5086">
        <f t="shared" si="718"/>
        <v>-3.5815213837895321E-3</v>
      </c>
      <c r="AD5086">
        <f t="shared" si="713"/>
        <v>-3.5982013837895319E-3</v>
      </c>
      <c r="AE5086">
        <f>Sheet2!$B$17+Sheet2!$B$18*'Portfolio allocation'!K5086</f>
        <v>-1.0880615871449507E-3</v>
      </c>
      <c r="AF5086">
        <f t="shared" si="719"/>
        <v>-2.5101397966445812E-3</v>
      </c>
      <c r="AH5086" s="2">
        <v>39990</v>
      </c>
      <c r="AI5086">
        <v>3.5289999999999999</v>
      </c>
      <c r="AJ5086">
        <v>0.41699999999999998</v>
      </c>
      <c r="AK5086">
        <v>1.4069499999999999</v>
      </c>
      <c r="AR5086" s="3"/>
    </row>
    <row r="5087" spans="1:44" hidden="1" outlineLevel="1" x14ac:dyDescent="0.2">
      <c r="A5087" s="2">
        <v>39993</v>
      </c>
      <c r="B5087">
        <v>25.35</v>
      </c>
      <c r="E5087" s="2">
        <v>39993</v>
      </c>
      <c r="F5087">
        <v>927.23</v>
      </c>
      <c r="G5087">
        <f t="shared" si="714"/>
        <v>9.065186636195488E-3</v>
      </c>
      <c r="H5087" s="2">
        <v>39993</v>
      </c>
      <c r="I5087">
        <v>1511.7</v>
      </c>
      <c r="J5087">
        <f t="shared" si="715"/>
        <v>9.091637295738586E-3</v>
      </c>
      <c r="K5087">
        <f t="shared" si="711"/>
        <v>9.0749572957385862E-3</v>
      </c>
      <c r="L5087">
        <v>-8.4588282066547053E-3</v>
      </c>
      <c r="N5087" s="2">
        <v>39993</v>
      </c>
      <c r="O5087">
        <v>23.86</v>
      </c>
      <c r="Q5087" s="2">
        <v>39993</v>
      </c>
      <c r="R5087">
        <v>29666</v>
      </c>
      <c r="S5087" s="8">
        <f t="shared" si="716"/>
        <v>2.1841491600618657E-2</v>
      </c>
      <c r="T5087" s="9">
        <f t="shared" si="712"/>
        <v>2.1824811600618655E-2</v>
      </c>
      <c r="U5087" s="3">
        <f>Sheet1!$B$17+Sheet1!$B$18*'Portfolio allocation'!K5087</f>
        <v>1.0898819884028696E-2</v>
      </c>
      <c r="V5087" s="13">
        <f t="shared" si="717"/>
        <v>1.0925991716589959E-2</v>
      </c>
      <c r="W5087" s="13"/>
      <c r="X5087" s="2">
        <v>39993</v>
      </c>
      <c r="Y5087">
        <v>101.08499999999999</v>
      </c>
      <c r="AA5087" s="2">
        <v>39993</v>
      </c>
      <c r="AB5087">
        <v>1373.52</v>
      </c>
      <c r="AC5087">
        <f t="shared" si="718"/>
        <v>1.4144271570013522E-3</v>
      </c>
      <c r="AD5087">
        <f t="shared" si="713"/>
        <v>1.3964271570013522E-3</v>
      </c>
      <c r="AE5087">
        <f>Sheet2!$B$17+Sheet2!$B$18*'Portfolio allocation'!K5087</f>
        <v>8.1230705618351891E-3</v>
      </c>
      <c r="AF5087">
        <f t="shared" si="719"/>
        <v>-6.7266434048338366E-3</v>
      </c>
      <c r="AH5087" s="2">
        <v>39993</v>
      </c>
      <c r="AI5087">
        <v>3.4790000000000001</v>
      </c>
      <c r="AJ5087">
        <v>0.45</v>
      </c>
      <c r="AK5087">
        <v>1.40585</v>
      </c>
      <c r="AR5087" s="3"/>
    </row>
    <row r="5088" spans="1:44" hidden="1" outlineLevel="1" x14ac:dyDescent="0.2">
      <c r="A5088" s="2">
        <v>39994</v>
      </c>
      <c r="B5088">
        <v>26.35</v>
      </c>
      <c r="E5088" s="2">
        <v>39994</v>
      </c>
      <c r="F5088">
        <v>919.32</v>
      </c>
      <c r="G5088">
        <f t="shared" si="714"/>
        <v>-8.5307852420650754E-3</v>
      </c>
      <c r="H5088" s="2">
        <v>39994</v>
      </c>
      <c r="I5088">
        <v>1498.94</v>
      </c>
      <c r="J5088">
        <f t="shared" si="715"/>
        <v>-8.4408282066547047E-3</v>
      </c>
      <c r="K5088">
        <f t="shared" si="711"/>
        <v>-8.4588282066547053E-3</v>
      </c>
      <c r="L5088">
        <v>4.4504253432426947E-3</v>
      </c>
      <c r="N5088" s="2">
        <v>39994</v>
      </c>
      <c r="O5088">
        <v>23.77</v>
      </c>
      <c r="Q5088" s="2">
        <v>39994</v>
      </c>
      <c r="R5088">
        <v>29554.1</v>
      </c>
      <c r="S5088" s="8">
        <f t="shared" si="716"/>
        <v>-3.7719948762894306E-3</v>
      </c>
      <c r="T5088" s="9">
        <f t="shared" si="712"/>
        <v>-3.7899948762894304E-3</v>
      </c>
      <c r="U5088" s="3">
        <f>Sheet1!$B$17+Sheet1!$B$18*'Portfolio allocation'!K5088</f>
        <v>-9.2163832095347765E-3</v>
      </c>
      <c r="V5088" s="13">
        <f t="shared" si="717"/>
        <v>5.4263883332453461E-3</v>
      </c>
      <c r="W5088" s="13"/>
      <c r="X5088" s="2">
        <v>39994</v>
      </c>
      <c r="Y5088">
        <v>99.738299999999995</v>
      </c>
      <c r="AA5088" s="2">
        <v>39994</v>
      </c>
      <c r="AB5088">
        <v>1355.22</v>
      </c>
      <c r="AC5088">
        <f t="shared" si="718"/>
        <v>-1.3323431766555927E-2</v>
      </c>
      <c r="AD5088">
        <f t="shared" si="713"/>
        <v>-1.3342831766555926E-2</v>
      </c>
      <c r="AE5088">
        <f>Sheet2!$B$17+Sheet2!$B$18*'Portfolio allocation'!K5088</f>
        <v>-7.4684188342183681E-3</v>
      </c>
      <c r="AF5088">
        <f t="shared" si="719"/>
        <v>-5.8744129323375577E-3</v>
      </c>
      <c r="AH5088" s="2">
        <v>39994</v>
      </c>
      <c r="AI5088">
        <v>3.5369999999999999</v>
      </c>
      <c r="AJ5088">
        <v>0.48499999999999999</v>
      </c>
      <c r="AK5088">
        <v>1.40265</v>
      </c>
      <c r="AR5088" s="3"/>
    </row>
    <row r="5089" spans="1:44" hidden="1" outlineLevel="1" x14ac:dyDescent="0.2">
      <c r="A5089" s="2">
        <v>39995</v>
      </c>
      <c r="B5089">
        <v>26.22</v>
      </c>
      <c r="E5089" s="2">
        <v>39995</v>
      </c>
      <c r="F5089">
        <v>923.33</v>
      </c>
      <c r="G5089">
        <f t="shared" si="714"/>
        <v>4.3619196797632931E-3</v>
      </c>
      <c r="H5089" s="2">
        <v>39995</v>
      </c>
      <c r="I5089">
        <v>1505.64</v>
      </c>
      <c r="J5089">
        <f t="shared" si="715"/>
        <v>4.4698253432426949E-3</v>
      </c>
      <c r="K5089">
        <f t="shared" si="711"/>
        <v>4.4504253432426947E-3</v>
      </c>
      <c r="L5089">
        <v>-2.913878604712954E-2</v>
      </c>
      <c r="N5089" s="2">
        <v>39995</v>
      </c>
      <c r="O5089">
        <v>24.04</v>
      </c>
      <c r="Q5089" s="2">
        <v>39995</v>
      </c>
      <c r="R5089">
        <v>29889.81</v>
      </c>
      <c r="S5089" s="8">
        <f t="shared" si="716"/>
        <v>1.1359168440250311E-2</v>
      </c>
      <c r="T5089" s="9">
        <f t="shared" si="712"/>
        <v>1.1339768440250312E-2</v>
      </c>
      <c r="U5089" s="3">
        <f>Sheet1!$B$17+Sheet1!$B$18*'Portfolio allocation'!K5089</f>
        <v>5.5934396268999004E-3</v>
      </c>
      <c r="V5089" s="13">
        <f t="shared" si="717"/>
        <v>5.7463288133504115E-3</v>
      </c>
      <c r="W5089" s="13"/>
      <c r="X5089" s="2">
        <v>39995</v>
      </c>
      <c r="Y5089">
        <v>100.13939999999999</v>
      </c>
      <c r="AA5089" s="2">
        <v>39995</v>
      </c>
      <c r="AB5089">
        <v>1360.67</v>
      </c>
      <c r="AC5089">
        <f t="shared" si="718"/>
        <v>4.0214872861970008E-3</v>
      </c>
      <c r="AD5089">
        <f t="shared" si="713"/>
        <v>3.9998872861970007E-3</v>
      </c>
      <c r="AE5089">
        <f>Sheet2!$B$17+Sheet2!$B$18*'Portfolio allocation'!K5089</f>
        <v>4.0108187671951357E-3</v>
      </c>
      <c r="AF5089">
        <f t="shared" si="719"/>
        <v>-1.0931480998135033E-5</v>
      </c>
      <c r="AH5089" s="2">
        <v>39995</v>
      </c>
      <c r="AI5089">
        <v>3.548</v>
      </c>
      <c r="AJ5089">
        <v>0.54</v>
      </c>
      <c r="AK5089">
        <v>1.4131</v>
      </c>
      <c r="AR5089" s="3"/>
    </row>
    <row r="5090" spans="1:44" hidden="1" outlineLevel="1" x14ac:dyDescent="0.2">
      <c r="A5090" s="2">
        <v>39996</v>
      </c>
      <c r="B5090">
        <v>27.95</v>
      </c>
      <c r="E5090" s="2">
        <v>39996</v>
      </c>
      <c r="F5090">
        <v>896.42</v>
      </c>
      <c r="G5090">
        <f t="shared" si="714"/>
        <v>-2.9144509546966013E-2</v>
      </c>
      <c r="H5090" s="2">
        <v>39996</v>
      </c>
      <c r="I5090">
        <v>1461.8</v>
      </c>
      <c r="J5090">
        <f t="shared" si="715"/>
        <v>-2.911718604712954E-2</v>
      </c>
      <c r="K5090">
        <f t="shared" si="711"/>
        <v>-2.913878604712954E-2</v>
      </c>
      <c r="L5090">
        <v>-1.948E-5</v>
      </c>
      <c r="N5090" s="2">
        <v>39996</v>
      </c>
      <c r="O5090">
        <v>23.37</v>
      </c>
      <c r="Q5090" s="2">
        <v>39996</v>
      </c>
      <c r="R5090">
        <v>29056.77</v>
      </c>
      <c r="S5090" s="8">
        <f t="shared" si="716"/>
        <v>-2.7870367861154044E-2</v>
      </c>
      <c r="T5090" s="9">
        <f t="shared" si="712"/>
        <v>-2.7891967861154044E-2</v>
      </c>
      <c r="U5090" s="3">
        <f>Sheet1!$B$17+Sheet1!$B$18*'Portfolio allocation'!K5090</f>
        <v>-3.2940954943955832E-2</v>
      </c>
      <c r="V5090" s="13">
        <f t="shared" si="717"/>
        <v>5.0489870828017876E-3</v>
      </c>
      <c r="W5090" s="13"/>
      <c r="X5090" s="2">
        <v>39996</v>
      </c>
      <c r="Y5090">
        <v>97.168899999999994</v>
      </c>
      <c r="AA5090" s="2">
        <v>39996</v>
      </c>
      <c r="AB5090">
        <v>1320.31</v>
      </c>
      <c r="AC5090">
        <f t="shared" si="718"/>
        <v>-2.9661857761250077E-2</v>
      </c>
      <c r="AD5090">
        <f t="shared" si="713"/>
        <v>-2.9681337761250075E-2</v>
      </c>
      <c r="AE5090">
        <f>Sheet2!$B$17+Sheet2!$B$18*'Portfolio allocation'!K5090</f>
        <v>-2.5857564939409824E-2</v>
      </c>
      <c r="AF5090">
        <f t="shared" si="719"/>
        <v>-3.8237728218402517E-3</v>
      </c>
      <c r="AH5090" s="2">
        <v>39996</v>
      </c>
      <c r="AI5090">
        <v>3.5019999999999998</v>
      </c>
      <c r="AJ5090">
        <v>0.48699999999999999</v>
      </c>
      <c r="AK5090">
        <v>1.4017500000000001</v>
      </c>
      <c r="AR5090" s="3"/>
    </row>
    <row r="5091" spans="1:44" hidden="1" outlineLevel="1" x14ac:dyDescent="0.2">
      <c r="A5091" s="2">
        <v>39997</v>
      </c>
      <c r="B5091">
        <v>27.95</v>
      </c>
      <c r="E5091" s="2">
        <v>39997</v>
      </c>
      <c r="F5091">
        <v>896.42</v>
      </c>
      <c r="G5091">
        <f t="shared" si="714"/>
        <v>0</v>
      </c>
      <c r="H5091" s="2">
        <v>39997</v>
      </c>
      <c r="I5091">
        <v>1461.8</v>
      </c>
      <c r="J5091">
        <f t="shared" si="715"/>
        <v>0</v>
      </c>
      <c r="K5091">
        <f t="shared" si="711"/>
        <v>-1.948E-5</v>
      </c>
      <c r="L5091">
        <v>2.5663730578737325E-3</v>
      </c>
      <c r="N5091" s="2">
        <v>39997</v>
      </c>
      <c r="O5091">
        <v>23.37</v>
      </c>
      <c r="Q5091" s="2">
        <v>39997</v>
      </c>
      <c r="R5091">
        <v>29056.77</v>
      </c>
      <c r="S5091" s="8">
        <f t="shared" si="716"/>
        <v>0</v>
      </c>
      <c r="T5091" s="9">
        <f t="shared" si="712"/>
        <v>-1.948E-5</v>
      </c>
      <c r="U5091" s="3">
        <f>Sheet1!$B$17+Sheet1!$B$18*'Portfolio allocation'!K5091</f>
        <v>4.6545093466578022E-4</v>
      </c>
      <c r="V5091" s="13">
        <f t="shared" si="717"/>
        <v>-4.8493093466578022E-4</v>
      </c>
      <c r="W5091" s="13"/>
      <c r="X5091" s="2">
        <v>39997</v>
      </c>
      <c r="Y5091">
        <v>97.168899999999994</v>
      </c>
      <c r="AA5091" s="2">
        <v>39997</v>
      </c>
      <c r="AB5091">
        <v>1320.31</v>
      </c>
      <c r="AC5091">
        <f t="shared" si="718"/>
        <v>0</v>
      </c>
      <c r="AD5091">
        <f t="shared" si="713"/>
        <v>-1.948E-5</v>
      </c>
      <c r="AE5091">
        <f>Sheet2!$B$17+Sheet2!$B$18*'Portfolio allocation'!K5091</f>
        <v>3.6064898384612578E-5</v>
      </c>
      <c r="AF5091">
        <f t="shared" si="719"/>
        <v>-5.5544898384612574E-5</v>
      </c>
      <c r="AH5091" s="2">
        <v>39997</v>
      </c>
      <c r="AI5091">
        <v>3.5019999999999998</v>
      </c>
      <c r="AJ5091">
        <v>0.48699999999999999</v>
      </c>
      <c r="AK5091">
        <v>1.40025</v>
      </c>
      <c r="AR5091" s="3"/>
    </row>
    <row r="5092" spans="1:44" hidden="1" outlineLevel="1" x14ac:dyDescent="0.2">
      <c r="A5092" s="2">
        <v>40000</v>
      </c>
      <c r="B5092">
        <v>29</v>
      </c>
      <c r="E5092" s="2">
        <v>40000</v>
      </c>
      <c r="F5092">
        <v>898.72</v>
      </c>
      <c r="G5092">
        <f t="shared" si="714"/>
        <v>2.5657615849714599E-3</v>
      </c>
      <c r="H5092" s="2">
        <v>40000</v>
      </c>
      <c r="I5092">
        <v>1465.58</v>
      </c>
      <c r="J5092">
        <f t="shared" si="715"/>
        <v>2.5858530578737327E-3</v>
      </c>
      <c r="K5092">
        <f t="shared" si="711"/>
        <v>2.5663730578737325E-3</v>
      </c>
      <c r="L5092">
        <v>-1.9696576132862024E-2</v>
      </c>
      <c r="N5092" s="2">
        <v>40000</v>
      </c>
      <c r="O5092">
        <v>23.2</v>
      </c>
      <c r="Q5092" s="2">
        <v>40000</v>
      </c>
      <c r="R5092">
        <v>28845.41</v>
      </c>
      <c r="S5092" s="8">
        <f t="shared" si="716"/>
        <v>-7.2740363089222049E-3</v>
      </c>
      <c r="T5092" s="9">
        <f t="shared" si="712"/>
        <v>-7.2935163089222045E-3</v>
      </c>
      <c r="U5092" s="3">
        <f>Sheet1!$B$17+Sheet1!$B$18*'Portfolio allocation'!K5092</f>
        <v>3.4320070968899869E-3</v>
      </c>
      <c r="V5092" s="13">
        <f t="shared" si="717"/>
        <v>-1.0725523405812192E-2</v>
      </c>
      <c r="W5092" s="13"/>
      <c r="X5092" s="2">
        <v>40000</v>
      </c>
      <c r="Y5092">
        <v>97.092500000000001</v>
      </c>
      <c r="AA5092" s="2">
        <v>40000</v>
      </c>
      <c r="AB5092">
        <v>1319.27</v>
      </c>
      <c r="AC5092">
        <f t="shared" si="718"/>
        <v>-7.8769379918353088E-4</v>
      </c>
      <c r="AD5092">
        <f t="shared" si="713"/>
        <v>-8.0605379918353092E-4</v>
      </c>
      <c r="AE5092">
        <f>Sheet2!$B$17+Sheet2!$B$18*'Portfolio allocation'!K5092</f>
        <v>2.3354714085240128E-3</v>
      </c>
      <c r="AF5092">
        <f t="shared" si="719"/>
        <v>-3.1415252077075439E-3</v>
      </c>
      <c r="AH5092" s="2">
        <v>40000</v>
      </c>
      <c r="AI5092">
        <v>3.51</v>
      </c>
      <c r="AJ5092">
        <v>0.45900000000000002</v>
      </c>
      <c r="AK5092">
        <v>1.39215</v>
      </c>
      <c r="AR5092" s="3"/>
    </row>
    <row r="5093" spans="1:44" hidden="1" outlineLevel="1" x14ac:dyDescent="0.2">
      <c r="A5093" s="2">
        <v>40001</v>
      </c>
      <c r="B5093">
        <v>30.85</v>
      </c>
      <c r="E5093" s="2">
        <v>40001</v>
      </c>
      <c r="F5093">
        <v>881.03</v>
      </c>
      <c r="G5093">
        <f t="shared" si="714"/>
        <v>-1.9683549937689171E-2</v>
      </c>
      <c r="H5093" s="2">
        <v>40001</v>
      </c>
      <c r="I5093">
        <v>1436.74</v>
      </c>
      <c r="J5093">
        <f t="shared" si="715"/>
        <v>-1.9678216132862025E-2</v>
      </c>
      <c r="K5093">
        <f t="shared" si="711"/>
        <v>-1.9696576132862024E-2</v>
      </c>
      <c r="L5093">
        <v>-1.0903110413852861E-3</v>
      </c>
      <c r="N5093" s="2">
        <v>40001</v>
      </c>
      <c r="O5093">
        <v>22.53</v>
      </c>
      <c r="Q5093" s="2">
        <v>40001</v>
      </c>
      <c r="R5093">
        <v>28012.38</v>
      </c>
      <c r="S5093" s="8">
        <f t="shared" si="716"/>
        <v>-2.8879118029523587E-2</v>
      </c>
      <c r="T5093" s="9">
        <f t="shared" si="712"/>
        <v>-2.8897478029523586E-2</v>
      </c>
      <c r="U5093" s="3">
        <f>Sheet1!$B$17+Sheet1!$B$18*'Portfolio allocation'!K5093</f>
        <v>-2.2108612432886296E-2</v>
      </c>
      <c r="V5093" s="13">
        <f t="shared" si="717"/>
        <v>-6.7888655966372898E-3</v>
      </c>
      <c r="W5093" s="13"/>
      <c r="X5093" s="2">
        <v>40001</v>
      </c>
      <c r="Y5093">
        <v>95.697900000000004</v>
      </c>
      <c r="AA5093" s="2">
        <v>40001</v>
      </c>
      <c r="AB5093">
        <v>1300.32</v>
      </c>
      <c r="AC5093">
        <f t="shared" si="718"/>
        <v>-1.4364004335731151E-2</v>
      </c>
      <c r="AD5093">
        <f t="shared" si="713"/>
        <v>-1.4382444335731151E-2</v>
      </c>
      <c r="AE5093">
        <f>Sheet2!$B$17+Sheet2!$B$18*'Portfolio allocation'!K5093</f>
        <v>-1.7461310991081377E-2</v>
      </c>
      <c r="AF5093">
        <f t="shared" si="719"/>
        <v>3.0788666553502268E-3</v>
      </c>
      <c r="AH5093" s="2">
        <v>40001</v>
      </c>
      <c r="AI5093">
        <v>3.4540000000000002</v>
      </c>
      <c r="AJ5093">
        <v>0.46100000000000002</v>
      </c>
      <c r="AK5093">
        <v>1.40015</v>
      </c>
      <c r="AR5093" s="3"/>
    </row>
    <row r="5094" spans="1:44" hidden="1" outlineLevel="1" x14ac:dyDescent="0.2">
      <c r="A5094" s="2">
        <v>40002</v>
      </c>
      <c r="B5094">
        <v>31.3</v>
      </c>
      <c r="E5094" s="2">
        <v>40002</v>
      </c>
      <c r="F5094">
        <v>879.56</v>
      </c>
      <c r="G5094">
        <f t="shared" si="714"/>
        <v>-1.6685016401257746E-3</v>
      </c>
      <c r="H5094" s="2">
        <v>40002</v>
      </c>
      <c r="I5094">
        <v>1435.2</v>
      </c>
      <c r="J5094">
        <f t="shared" si="715"/>
        <v>-1.0718710413852861E-3</v>
      </c>
      <c r="K5094">
        <f t="shared" si="711"/>
        <v>-1.0903110413852861E-3</v>
      </c>
      <c r="L5094">
        <v>3.535871705685519E-3</v>
      </c>
      <c r="N5094" s="2">
        <v>40002</v>
      </c>
      <c r="O5094">
        <v>22.56</v>
      </c>
      <c r="Q5094" s="2">
        <v>40002</v>
      </c>
      <c r="R5094">
        <v>28049.68</v>
      </c>
      <c r="S5094" s="8">
        <f t="shared" si="716"/>
        <v>1.331554119999856E-3</v>
      </c>
      <c r="T5094" s="9">
        <f t="shared" si="712"/>
        <v>1.313114119999856E-3</v>
      </c>
      <c r="U5094" s="3">
        <f>Sheet1!$B$17+Sheet1!$B$18*'Portfolio allocation'!K5094</f>
        <v>-7.6303357447897804E-4</v>
      </c>
      <c r="V5094" s="13">
        <f t="shared" si="717"/>
        <v>2.0761476944788342E-3</v>
      </c>
      <c r="W5094" s="13"/>
      <c r="X5094" s="2">
        <v>40002</v>
      </c>
      <c r="Y5094">
        <v>96.165999999999997</v>
      </c>
      <c r="AA5094" s="2">
        <v>40002</v>
      </c>
      <c r="AB5094">
        <v>1306.68</v>
      </c>
      <c r="AC5094">
        <f t="shared" si="718"/>
        <v>4.8911037283130288E-3</v>
      </c>
      <c r="AD5094">
        <f t="shared" si="713"/>
        <v>4.8734637283130286E-3</v>
      </c>
      <c r="AE5094">
        <f>Sheet2!$B$17+Sheet2!$B$18*'Portfolio allocation'!K5094</f>
        <v>-9.1614538298587407E-4</v>
      </c>
      <c r="AF5094">
        <f t="shared" si="719"/>
        <v>5.7896091112989026E-3</v>
      </c>
      <c r="AH5094" s="2">
        <v>40002</v>
      </c>
      <c r="AI5094">
        <v>3.306</v>
      </c>
      <c r="AJ5094">
        <v>0.441</v>
      </c>
      <c r="AK5094">
        <v>1.38985</v>
      </c>
      <c r="AR5094" s="3"/>
    </row>
    <row r="5095" spans="1:44" hidden="1" outlineLevel="1" x14ac:dyDescent="0.2">
      <c r="A5095" s="2">
        <v>40003</v>
      </c>
      <c r="B5095">
        <v>29.78</v>
      </c>
      <c r="E5095" s="2">
        <v>40003</v>
      </c>
      <c r="F5095">
        <v>882.68</v>
      </c>
      <c r="G5095">
        <f t="shared" si="714"/>
        <v>3.5472281595343436E-3</v>
      </c>
      <c r="H5095" s="2">
        <v>40003</v>
      </c>
      <c r="I5095">
        <v>1440.3</v>
      </c>
      <c r="J5095">
        <f t="shared" si="715"/>
        <v>3.5535117056855192E-3</v>
      </c>
      <c r="K5095">
        <f t="shared" si="711"/>
        <v>3.535871705685519E-3</v>
      </c>
      <c r="L5095">
        <v>-4.0449788321877435E-3</v>
      </c>
      <c r="N5095" s="2">
        <v>40003</v>
      </c>
      <c r="O5095">
        <v>22.44</v>
      </c>
      <c r="Q5095" s="2">
        <v>40003</v>
      </c>
      <c r="R5095">
        <v>27900.46</v>
      </c>
      <c r="S5095" s="8">
        <f t="shared" si="716"/>
        <v>-5.3198467861309551E-3</v>
      </c>
      <c r="T5095" s="9">
        <f t="shared" si="712"/>
        <v>-5.3374867861309553E-3</v>
      </c>
      <c r="U5095" s="3">
        <f>Sheet1!$B$17+Sheet1!$B$18*'Portfolio allocation'!K5095</f>
        <v>4.5442405160228579E-3</v>
      </c>
      <c r="V5095" s="13">
        <f t="shared" si="717"/>
        <v>-9.8817273021538123E-3</v>
      </c>
      <c r="W5095" s="13"/>
      <c r="X5095" s="2">
        <v>40003</v>
      </c>
      <c r="Y5095">
        <v>97.503200000000007</v>
      </c>
      <c r="AA5095" s="2">
        <v>40003</v>
      </c>
      <c r="AB5095">
        <v>1324.85</v>
      </c>
      <c r="AC5095">
        <f t="shared" si="718"/>
        <v>1.390547035234313E-2</v>
      </c>
      <c r="AD5095">
        <f t="shared" si="713"/>
        <v>1.388743035234313E-2</v>
      </c>
      <c r="AE5095">
        <f>Sheet2!$B$17+Sheet2!$B$18*'Portfolio allocation'!K5095</f>
        <v>3.19757434030577E-3</v>
      </c>
      <c r="AF5095">
        <f t="shared" si="719"/>
        <v>1.068985601203736E-2</v>
      </c>
      <c r="AH5095" s="2">
        <v>40003</v>
      </c>
      <c r="AI5095">
        <v>3.4129999999999998</v>
      </c>
      <c r="AJ5095">
        <v>0.45100000000000001</v>
      </c>
      <c r="AK5095">
        <v>1.39785</v>
      </c>
      <c r="AR5095" s="3"/>
    </row>
    <row r="5096" spans="1:44" hidden="1" outlineLevel="1" x14ac:dyDescent="0.2">
      <c r="A5096" s="2">
        <v>40004</v>
      </c>
      <c r="B5096">
        <v>29.02</v>
      </c>
      <c r="E5096" s="2">
        <v>40004</v>
      </c>
      <c r="F5096">
        <v>879.13</v>
      </c>
      <c r="G5096">
        <f t="shared" si="714"/>
        <v>-4.0218425703538729E-3</v>
      </c>
      <c r="H5096" s="2">
        <v>40004</v>
      </c>
      <c r="I5096">
        <v>1434.5</v>
      </c>
      <c r="J5096">
        <f t="shared" si="715"/>
        <v>-4.0269388321877431E-3</v>
      </c>
      <c r="K5096">
        <f t="shared" si="711"/>
        <v>-4.0449788321877435E-3</v>
      </c>
      <c r="L5096">
        <v>2.5029534722900031E-2</v>
      </c>
      <c r="N5096" s="2">
        <v>40004</v>
      </c>
      <c r="O5096">
        <v>22.39</v>
      </c>
      <c r="Q5096" s="2">
        <v>40004</v>
      </c>
      <c r="R5096">
        <v>27838.31</v>
      </c>
      <c r="S5096" s="8">
        <f t="shared" si="716"/>
        <v>-2.2275618394821395E-3</v>
      </c>
      <c r="T5096" s="9">
        <f t="shared" si="712"/>
        <v>-2.2456018394821395E-3</v>
      </c>
      <c r="U5096" s="3">
        <f>Sheet1!$B$17+Sheet1!$B$18*'Portfolio allocation'!K5096</f>
        <v>-4.152703345327349E-3</v>
      </c>
      <c r="V5096" s="13">
        <f t="shared" si="717"/>
        <v>1.9071015058452095E-3</v>
      </c>
      <c r="W5096" s="13"/>
      <c r="X5096" s="2">
        <v>40004</v>
      </c>
      <c r="Y5096">
        <v>96.309200000000004</v>
      </c>
      <c r="AA5096" s="2">
        <v>40004</v>
      </c>
      <c r="AB5096">
        <v>1308.6300000000001</v>
      </c>
      <c r="AC5096">
        <f t="shared" si="718"/>
        <v>-1.224289542212309E-2</v>
      </c>
      <c r="AD5096">
        <f t="shared" si="713"/>
        <v>-1.226041542212309E-2</v>
      </c>
      <c r="AE5096">
        <f>Sheet2!$B$17+Sheet2!$B$18*'Portfolio allocation'!K5096</f>
        <v>-3.5435113629603324E-3</v>
      </c>
      <c r="AF5096">
        <f t="shared" si="719"/>
        <v>-8.7169040591627573E-3</v>
      </c>
      <c r="AH5096" s="2">
        <v>40004</v>
      </c>
      <c r="AI5096">
        <v>3.2970000000000002</v>
      </c>
      <c r="AJ5096">
        <v>0.438</v>
      </c>
      <c r="AK5096">
        <v>1.39415</v>
      </c>
      <c r="AR5096" s="3"/>
    </row>
    <row r="5097" spans="1:44" hidden="1" outlineLevel="1" x14ac:dyDescent="0.2">
      <c r="A5097" s="2">
        <v>40007</v>
      </c>
      <c r="B5097">
        <v>26.31</v>
      </c>
      <c r="E5097" s="2">
        <v>40007</v>
      </c>
      <c r="F5097">
        <v>901.05</v>
      </c>
      <c r="G5097">
        <f t="shared" si="714"/>
        <v>2.4933741312433755E-2</v>
      </c>
      <c r="H5097" s="2">
        <v>40007</v>
      </c>
      <c r="I5097">
        <v>1470.43</v>
      </c>
      <c r="J5097">
        <f t="shared" si="715"/>
        <v>2.5047054722900031E-2</v>
      </c>
      <c r="K5097">
        <f t="shared" si="711"/>
        <v>2.5029534722900031E-2</v>
      </c>
      <c r="L5097">
        <v>5.2930115035737472E-3</v>
      </c>
      <c r="N5097" s="2">
        <v>40007</v>
      </c>
      <c r="O5097">
        <v>23.23</v>
      </c>
      <c r="Q5097" s="2">
        <v>40007</v>
      </c>
      <c r="R5097">
        <v>28882.71</v>
      </c>
      <c r="S5097" s="8">
        <f t="shared" si="716"/>
        <v>3.7516645227386292E-2</v>
      </c>
      <c r="T5097" s="9">
        <f t="shared" si="712"/>
        <v>3.7499125227386292E-2</v>
      </c>
      <c r="U5097" s="3">
        <f>Sheet1!$B$17+Sheet1!$B$18*'Portfolio allocation'!K5097</f>
        <v>2.9202315451231243E-2</v>
      </c>
      <c r="V5097" s="13">
        <f t="shared" si="717"/>
        <v>8.2968097761550487E-3</v>
      </c>
      <c r="W5097" s="13"/>
      <c r="X5097" s="2">
        <v>40007</v>
      </c>
      <c r="Y5097">
        <v>98.974100000000007</v>
      </c>
      <c r="AA5097" s="2">
        <v>40007</v>
      </c>
      <c r="AB5097">
        <v>1344.84</v>
      </c>
      <c r="AC5097">
        <f t="shared" si="718"/>
        <v>2.7670158868434713E-2</v>
      </c>
      <c r="AD5097">
        <f t="shared" si="713"/>
        <v>2.7651798868434715E-2</v>
      </c>
      <c r="AE5097">
        <f>Sheet2!$B$17+Sheet2!$B$18*'Portfolio allocation'!K5097</f>
        <v>2.2310287848150739E-2</v>
      </c>
      <c r="AF5097">
        <f t="shared" si="719"/>
        <v>5.3415110202839761E-3</v>
      </c>
      <c r="AH5097" s="2">
        <v>40007</v>
      </c>
      <c r="AI5097">
        <v>3.36</v>
      </c>
      <c r="AJ5097">
        <v>0.45900000000000002</v>
      </c>
      <c r="AK5097">
        <v>1.3949</v>
      </c>
      <c r="AR5097" s="3"/>
    </row>
    <row r="5098" spans="1:44" hidden="1" outlineLevel="1" x14ac:dyDescent="0.2">
      <c r="A5098" s="2">
        <v>40008</v>
      </c>
      <c r="B5098">
        <v>25.02</v>
      </c>
      <c r="E5098" s="2">
        <v>40008</v>
      </c>
      <c r="F5098">
        <v>905.84</v>
      </c>
      <c r="G5098">
        <f t="shared" si="714"/>
        <v>5.3160201986572897E-3</v>
      </c>
      <c r="H5098" s="2">
        <v>40008</v>
      </c>
      <c r="I5098">
        <v>1478.24</v>
      </c>
      <c r="J5098">
        <f t="shared" si="715"/>
        <v>5.3113715035737474E-3</v>
      </c>
      <c r="K5098">
        <f t="shared" si="711"/>
        <v>5.2930115035737472E-3</v>
      </c>
      <c r="L5098">
        <v>2.9645414075116287E-2</v>
      </c>
      <c r="N5098" s="2">
        <v>40008</v>
      </c>
      <c r="O5098">
        <v>23.11</v>
      </c>
      <c r="Q5098" s="2">
        <v>40008</v>
      </c>
      <c r="R5098">
        <v>28733.5</v>
      </c>
      <c r="S5098" s="8">
        <f t="shared" si="716"/>
        <v>-5.1660664806038037E-3</v>
      </c>
      <c r="T5098" s="9">
        <f t="shared" si="712"/>
        <v>-5.1844264806038039E-3</v>
      </c>
      <c r="U5098" s="3">
        <f>Sheet1!$B$17+Sheet1!$B$18*'Portfolio allocation'!K5098</f>
        <v>6.5600758240047137E-3</v>
      </c>
      <c r="V5098" s="13">
        <f t="shared" si="717"/>
        <v>-1.1744502304608518E-2</v>
      </c>
      <c r="W5098" s="13"/>
      <c r="X5098" s="2">
        <v>40008</v>
      </c>
      <c r="Y5098">
        <v>98.620699999999999</v>
      </c>
      <c r="AA5098" s="2">
        <v>40008</v>
      </c>
      <c r="AB5098">
        <v>1340.04</v>
      </c>
      <c r="AC5098">
        <f t="shared" si="718"/>
        <v>-3.5691978227893051E-3</v>
      </c>
      <c r="AD5098">
        <f t="shared" si="713"/>
        <v>-3.5874378227893052E-3</v>
      </c>
      <c r="AE5098">
        <f>Sheet2!$B$17+Sheet2!$B$18*'Portfolio allocation'!K5098</f>
        <v>4.7600678772786323E-3</v>
      </c>
      <c r="AF5098">
        <f t="shared" si="719"/>
        <v>-8.3475057000679375E-3</v>
      </c>
      <c r="AH5098" s="2">
        <v>40008</v>
      </c>
      <c r="AI5098">
        <v>3.4740000000000002</v>
      </c>
      <c r="AJ5098">
        <v>0.45600000000000002</v>
      </c>
      <c r="AK5098">
        <v>1.39445</v>
      </c>
      <c r="AR5098" s="3"/>
    </row>
    <row r="5099" spans="1:44" hidden="1" outlineLevel="1" x14ac:dyDescent="0.2">
      <c r="A5099" s="2">
        <v>40009</v>
      </c>
      <c r="B5099">
        <v>25.89</v>
      </c>
      <c r="E5099" s="2">
        <v>40009</v>
      </c>
      <c r="F5099">
        <v>932.68</v>
      </c>
      <c r="G5099">
        <f t="shared" si="714"/>
        <v>2.9629956725249373E-2</v>
      </c>
      <c r="H5099" s="2">
        <v>40009</v>
      </c>
      <c r="I5099">
        <v>1522.09</v>
      </c>
      <c r="J5099">
        <f t="shared" si="715"/>
        <v>2.9663654075116286E-2</v>
      </c>
      <c r="K5099">
        <f t="shared" si="711"/>
        <v>2.9645414075116287E-2</v>
      </c>
      <c r="L5099">
        <v>8.6598960466202201E-3</v>
      </c>
      <c r="N5099" s="2">
        <v>40009</v>
      </c>
      <c r="O5099">
        <v>24.12</v>
      </c>
      <c r="Q5099" s="2">
        <v>40009</v>
      </c>
      <c r="R5099">
        <v>29989.279999999999</v>
      </c>
      <c r="S5099" s="8">
        <f t="shared" si="716"/>
        <v>4.3704386865505374E-2</v>
      </c>
      <c r="T5099" s="9">
        <f t="shared" si="712"/>
        <v>4.3686146865505371E-2</v>
      </c>
      <c r="U5099" s="3">
        <f>Sheet1!$B$17+Sheet1!$B$18*'Portfolio allocation'!K5099</f>
        <v>3.449776922603319E-2</v>
      </c>
      <c r="V5099" s="13">
        <f t="shared" si="717"/>
        <v>9.1883776394721811E-3</v>
      </c>
      <c r="W5099" s="13"/>
      <c r="X5099" s="2">
        <v>40009</v>
      </c>
      <c r="Y5099">
        <v>102.4127</v>
      </c>
      <c r="AA5099" s="2">
        <v>40009</v>
      </c>
      <c r="AB5099">
        <v>1391.56</v>
      </c>
      <c r="AC5099">
        <f t="shared" si="718"/>
        <v>3.8446613533924312E-2</v>
      </c>
      <c r="AD5099">
        <f t="shared" si="713"/>
        <v>3.8427653533924314E-2</v>
      </c>
      <c r="AE5099">
        <f>Sheet2!$B$17+Sheet2!$B$18*'Portfolio allocation'!K5099</f>
        <v>2.6414845529874338E-2</v>
      </c>
      <c r="AF5099">
        <f t="shared" si="719"/>
        <v>1.2012808004049975E-2</v>
      </c>
      <c r="AH5099" s="2">
        <v>40009</v>
      </c>
      <c r="AI5099">
        <v>3.6139999999999999</v>
      </c>
      <c r="AJ5099">
        <v>0.47399999999999998</v>
      </c>
      <c r="AK5099">
        <v>1.40845</v>
      </c>
      <c r="AR5099" s="3"/>
    </row>
    <row r="5100" spans="1:44" hidden="1" outlineLevel="1" x14ac:dyDescent="0.2">
      <c r="A5100" s="2">
        <v>40010</v>
      </c>
      <c r="B5100">
        <v>25.42</v>
      </c>
      <c r="E5100" s="2">
        <v>40010</v>
      </c>
      <c r="F5100">
        <v>940.74</v>
      </c>
      <c r="G5100">
        <f t="shared" si="714"/>
        <v>8.6417635201785359E-3</v>
      </c>
      <c r="H5100" s="2">
        <v>40010</v>
      </c>
      <c r="I5100">
        <v>1535.3</v>
      </c>
      <c r="J5100">
        <f t="shared" si="715"/>
        <v>8.6788560466202203E-3</v>
      </c>
      <c r="K5100">
        <f t="shared" si="711"/>
        <v>8.6598960466202201E-3</v>
      </c>
      <c r="L5100">
        <v>-4.0872310037120646E-4</v>
      </c>
      <c r="N5100" s="2">
        <v>40010</v>
      </c>
      <c r="O5100">
        <v>24.44</v>
      </c>
      <c r="Q5100" s="2">
        <v>40010</v>
      </c>
      <c r="R5100">
        <v>30387.14</v>
      </c>
      <c r="S5100" s="8">
        <f t="shared" si="716"/>
        <v>1.3266740648658404E-2</v>
      </c>
      <c r="T5100" s="9">
        <f t="shared" si="712"/>
        <v>1.3247780648658404E-2</v>
      </c>
      <c r="U5100" s="3">
        <f>Sheet1!$B$17+Sheet1!$B$18*'Portfolio allocation'!K5100</f>
        <v>1.0422651099989194E-2</v>
      </c>
      <c r="V5100" s="13">
        <f t="shared" si="717"/>
        <v>2.8251295486692099E-3</v>
      </c>
      <c r="W5100" s="13"/>
      <c r="X5100" s="2">
        <v>40010</v>
      </c>
      <c r="Y5100">
        <v>105.6794</v>
      </c>
      <c r="AA5100" s="2">
        <v>40010</v>
      </c>
      <c r="AB5100">
        <v>1435.95</v>
      </c>
      <c r="AC5100">
        <f t="shared" si="718"/>
        <v>3.1899450975883203E-2</v>
      </c>
      <c r="AD5100">
        <f t="shared" si="713"/>
        <v>3.1881530975883206E-2</v>
      </c>
      <c r="AE5100">
        <f>Sheet2!$B$17+Sheet2!$B$18*'Portfolio allocation'!K5100</f>
        <v>7.7539875099489636E-3</v>
      </c>
      <c r="AF5100">
        <f t="shared" si="719"/>
        <v>2.4127543465934244E-2</v>
      </c>
      <c r="AH5100" s="2">
        <v>40010</v>
      </c>
      <c r="AI5100">
        <v>3.573</v>
      </c>
      <c r="AJ5100">
        <v>0.44800000000000001</v>
      </c>
      <c r="AK5100">
        <v>1.4114500000000001</v>
      </c>
      <c r="AR5100" s="3"/>
    </row>
    <row r="5101" spans="1:44" hidden="1" outlineLevel="1" x14ac:dyDescent="0.2">
      <c r="A5101" s="2">
        <v>40011</v>
      </c>
      <c r="B5101">
        <v>24.34</v>
      </c>
      <c r="E5101" s="2">
        <v>40011</v>
      </c>
      <c r="F5101">
        <v>940.38</v>
      </c>
      <c r="G5101">
        <f t="shared" si="714"/>
        <v>-3.8267746667519642E-4</v>
      </c>
      <c r="H5101" s="2">
        <v>40011</v>
      </c>
      <c r="I5101">
        <v>1534.7</v>
      </c>
      <c r="J5101">
        <f t="shared" si="715"/>
        <v>-3.9080310037120647E-4</v>
      </c>
      <c r="K5101">
        <f t="shared" si="711"/>
        <v>-4.0872310037120646E-4</v>
      </c>
      <c r="L5101">
        <v>1.1424055630416268E-2</v>
      </c>
      <c r="N5101" s="2">
        <v>40011</v>
      </c>
      <c r="O5101">
        <v>24.29</v>
      </c>
      <c r="Q5101" s="2">
        <v>40011</v>
      </c>
      <c r="R5101">
        <v>30200.639999999999</v>
      </c>
      <c r="S5101" s="8">
        <f t="shared" si="716"/>
        <v>-6.1374647301457586E-3</v>
      </c>
      <c r="T5101" s="9">
        <f t="shared" si="712"/>
        <v>-6.1553847301457588E-3</v>
      </c>
      <c r="U5101" s="3">
        <f>Sheet1!$B$17+Sheet1!$B$18*'Portfolio allocation'!K5101</f>
        <v>1.8901385187921802E-5</v>
      </c>
      <c r="V5101" s="13">
        <f t="shared" si="717"/>
        <v>-6.1742861153336803E-3</v>
      </c>
      <c r="W5101" s="13"/>
      <c r="X5101" s="2">
        <v>40011</v>
      </c>
      <c r="Y5101">
        <v>110.24509999999999</v>
      </c>
      <c r="AA5101" s="2">
        <v>40011</v>
      </c>
      <c r="AB5101">
        <v>1497.99</v>
      </c>
      <c r="AC5101">
        <f t="shared" si="718"/>
        <v>4.3204846965423593E-2</v>
      </c>
      <c r="AD5101">
        <f t="shared" si="713"/>
        <v>4.3186926965423596E-2</v>
      </c>
      <c r="AE5101">
        <f>Sheet2!$B$17+Sheet2!$B$18*'Portfolio allocation'!K5101</f>
        <v>-3.1005999695509021E-4</v>
      </c>
      <c r="AF5101">
        <f t="shared" si="719"/>
        <v>4.3496986962378685E-2</v>
      </c>
      <c r="AH5101" s="2">
        <v>40011</v>
      </c>
      <c r="AI5101">
        <v>3.6549999999999998</v>
      </c>
      <c r="AJ5101">
        <v>0.44800000000000001</v>
      </c>
      <c r="AK5101">
        <v>1.4110499999999999</v>
      </c>
      <c r="AR5101" s="3"/>
    </row>
    <row r="5102" spans="1:44" hidden="1" outlineLevel="1" x14ac:dyDescent="0.2">
      <c r="A5102" s="2">
        <v>40014</v>
      </c>
      <c r="B5102">
        <v>24.4</v>
      </c>
      <c r="E5102" s="2">
        <v>40014</v>
      </c>
      <c r="F5102">
        <v>951.13</v>
      </c>
      <c r="G5102">
        <f t="shared" si="714"/>
        <v>1.1431548948297454E-2</v>
      </c>
      <c r="H5102" s="2">
        <v>40014</v>
      </c>
      <c r="I5102">
        <v>1552.26</v>
      </c>
      <c r="J5102">
        <f t="shared" si="715"/>
        <v>1.1441975630416268E-2</v>
      </c>
      <c r="K5102">
        <f t="shared" si="711"/>
        <v>1.1424055630416268E-2</v>
      </c>
      <c r="L5102">
        <v>3.6218141481452718E-3</v>
      </c>
      <c r="N5102" s="2">
        <v>40014</v>
      </c>
      <c r="O5102">
        <v>24.53</v>
      </c>
      <c r="Q5102" s="2">
        <v>40014</v>
      </c>
      <c r="R5102">
        <v>30499.05</v>
      </c>
      <c r="S5102" s="8">
        <f t="shared" si="716"/>
        <v>9.8809164309101583E-3</v>
      </c>
      <c r="T5102" s="9">
        <f t="shared" si="712"/>
        <v>9.8629964309101589E-3</v>
      </c>
      <c r="U5102" s="3">
        <f>Sheet1!$B$17+Sheet1!$B$18*'Portfolio allocation'!K5102</f>
        <v>1.3593765027639785E-2</v>
      </c>
      <c r="V5102" s="13">
        <f t="shared" si="717"/>
        <v>-3.7307685967296264E-3</v>
      </c>
      <c r="W5102" s="13"/>
      <c r="X5102" s="2">
        <v>40014</v>
      </c>
      <c r="Y5102">
        <v>111.2193</v>
      </c>
      <c r="AA5102" s="2">
        <v>40014</v>
      </c>
      <c r="AB5102">
        <v>1511.22</v>
      </c>
      <c r="AC5102">
        <f t="shared" si="718"/>
        <v>8.8318346584423946E-3</v>
      </c>
      <c r="AD5102">
        <f t="shared" si="713"/>
        <v>8.8137946584423942E-3</v>
      </c>
      <c r="AE5102">
        <f>Sheet2!$B$17+Sheet2!$B$18*'Portfolio allocation'!K5102</f>
        <v>1.0211948731949387E-2</v>
      </c>
      <c r="AF5102">
        <f t="shared" si="719"/>
        <v>-1.3981540735069926E-3</v>
      </c>
      <c r="AH5102" s="2">
        <v>40014</v>
      </c>
      <c r="AI5102">
        <v>3.6120000000000001</v>
      </c>
      <c r="AJ5102">
        <v>0.45100000000000001</v>
      </c>
      <c r="AK5102">
        <v>1.4212499999999999</v>
      </c>
      <c r="AR5102" s="3"/>
    </row>
    <row r="5103" spans="1:44" hidden="1" outlineLevel="1" x14ac:dyDescent="0.2">
      <c r="A5103" s="2">
        <v>40015</v>
      </c>
      <c r="B5103">
        <v>23.87</v>
      </c>
      <c r="E5103" s="2">
        <v>40015</v>
      </c>
      <c r="F5103">
        <v>954.58</v>
      </c>
      <c r="G5103">
        <f t="shared" si="714"/>
        <v>3.6272644118049424E-3</v>
      </c>
      <c r="H5103" s="2">
        <v>40015</v>
      </c>
      <c r="I5103">
        <v>1557.91</v>
      </c>
      <c r="J5103">
        <f t="shared" si="715"/>
        <v>3.6398541481452718E-3</v>
      </c>
      <c r="K5103">
        <f t="shared" si="711"/>
        <v>3.6218141481452718E-3</v>
      </c>
      <c r="L5103">
        <v>-3.6393822569992393E-4</v>
      </c>
      <c r="N5103" s="2">
        <v>40015</v>
      </c>
      <c r="O5103">
        <v>24.83</v>
      </c>
      <c r="Q5103" s="2">
        <v>40015</v>
      </c>
      <c r="R5103">
        <v>30872.04</v>
      </c>
      <c r="S5103" s="8">
        <f t="shared" si="716"/>
        <v>1.2229561248629173E-2</v>
      </c>
      <c r="T5103" s="9">
        <f t="shared" si="712"/>
        <v>1.2211521248629172E-2</v>
      </c>
      <c r="U5103" s="3">
        <f>Sheet1!$B$17+Sheet1!$B$18*'Portfolio allocation'!K5103</f>
        <v>4.642835864083825E-3</v>
      </c>
      <c r="V5103" s="13">
        <f t="shared" si="717"/>
        <v>7.5686853845453473E-3</v>
      </c>
      <c r="W5103" s="13"/>
      <c r="X5103" s="2">
        <v>40015</v>
      </c>
      <c r="Y5103">
        <v>111.7924</v>
      </c>
      <c r="AA5103" s="2">
        <v>40015</v>
      </c>
      <c r="AB5103">
        <v>1519.01</v>
      </c>
      <c r="AC5103">
        <f t="shared" si="718"/>
        <v>5.1547756117573673E-3</v>
      </c>
      <c r="AD5103">
        <f t="shared" si="713"/>
        <v>5.137455611757367E-3</v>
      </c>
      <c r="AE5103">
        <f>Sheet2!$B$17+Sheet2!$B$18*'Portfolio allocation'!K5103</f>
        <v>3.273996552730992E-3</v>
      </c>
      <c r="AF5103">
        <f t="shared" si="719"/>
        <v>1.863459059026375E-3</v>
      </c>
      <c r="AH5103" s="2">
        <v>40015</v>
      </c>
      <c r="AI5103">
        <v>3.484</v>
      </c>
      <c r="AJ5103">
        <v>0.433</v>
      </c>
      <c r="AK5103">
        <v>1.42265</v>
      </c>
      <c r="AR5103" s="3"/>
    </row>
    <row r="5104" spans="1:44" hidden="1" outlineLevel="1" x14ac:dyDescent="0.2">
      <c r="A5104" s="2">
        <v>40016</v>
      </c>
      <c r="B5104">
        <v>23.47</v>
      </c>
      <c r="E5104" s="2">
        <v>40016</v>
      </c>
      <c r="F5104">
        <v>954.07</v>
      </c>
      <c r="G5104">
        <f t="shared" si="714"/>
        <v>-5.3426637893105866E-4</v>
      </c>
      <c r="H5104" s="2">
        <v>40016</v>
      </c>
      <c r="I5104">
        <v>1557.37</v>
      </c>
      <c r="J5104">
        <f t="shared" si="715"/>
        <v>-3.4661822569992395E-4</v>
      </c>
      <c r="K5104">
        <f t="shared" si="711"/>
        <v>-3.6393822569992393E-4</v>
      </c>
      <c r="L5104">
        <v>2.3278364390992609E-2</v>
      </c>
      <c r="N5104" s="2">
        <v>40016</v>
      </c>
      <c r="O5104">
        <v>24.8</v>
      </c>
      <c r="Q5104" s="2">
        <v>40016</v>
      </c>
      <c r="R5104">
        <v>30834.74</v>
      </c>
      <c r="S5104" s="8">
        <f t="shared" si="716"/>
        <v>-1.2082129979100742E-3</v>
      </c>
      <c r="T5104" s="9">
        <f t="shared" si="712"/>
        <v>-1.2255329979100741E-3</v>
      </c>
      <c r="U5104" s="3">
        <f>Sheet1!$B$17+Sheet1!$B$18*'Portfolio allocation'!K5104</f>
        <v>7.0279728410477574E-5</v>
      </c>
      <c r="V5104" s="13">
        <f t="shared" si="717"/>
        <v>-1.2958127263205518E-3</v>
      </c>
      <c r="W5104" s="13"/>
      <c r="X5104" s="2">
        <v>40016</v>
      </c>
      <c r="Y5104">
        <v>110.3884</v>
      </c>
      <c r="AA5104" s="2">
        <v>40016</v>
      </c>
      <c r="AB5104">
        <v>1499.93</v>
      </c>
      <c r="AC5104">
        <f t="shared" si="718"/>
        <v>-1.2560812634544782E-2</v>
      </c>
      <c r="AD5104">
        <f t="shared" si="713"/>
        <v>-1.2578132634544782E-2</v>
      </c>
      <c r="AE5104">
        <f>Sheet2!$B$17+Sheet2!$B$18*'Portfolio allocation'!K5104</f>
        <v>-2.7023614383189673E-4</v>
      </c>
      <c r="AF5104">
        <f t="shared" si="719"/>
        <v>-1.2307896490712886E-2</v>
      </c>
      <c r="AH5104" s="2">
        <v>40016</v>
      </c>
      <c r="AI5104">
        <v>3.544</v>
      </c>
      <c r="AJ5104">
        <v>0.433</v>
      </c>
      <c r="AK5104">
        <v>1.4208000000000001</v>
      </c>
      <c r="AR5104" s="3"/>
    </row>
    <row r="5105" spans="1:44" hidden="1" outlineLevel="1" x14ac:dyDescent="0.2">
      <c r="A5105" s="2">
        <v>40017</v>
      </c>
      <c r="B5105">
        <v>23.43</v>
      </c>
      <c r="E5105" s="2">
        <v>40017</v>
      </c>
      <c r="F5105">
        <v>976.29</v>
      </c>
      <c r="G5105">
        <f t="shared" si="714"/>
        <v>2.3289695724632242E-2</v>
      </c>
      <c r="H5105" s="2">
        <v>40017</v>
      </c>
      <c r="I5105">
        <v>1593.65</v>
      </c>
      <c r="J5105">
        <f t="shared" si="715"/>
        <v>2.329568439099261E-2</v>
      </c>
      <c r="K5105">
        <f t="shared" si="711"/>
        <v>2.3278364390992609E-2</v>
      </c>
      <c r="L5105">
        <v>3.0250082088286883E-3</v>
      </c>
      <c r="N5105" s="2">
        <v>40017</v>
      </c>
      <c r="O5105">
        <v>25.56</v>
      </c>
      <c r="Q5105" s="2">
        <v>40017</v>
      </c>
      <c r="R5105">
        <v>31779.69</v>
      </c>
      <c r="S5105" s="8">
        <f t="shared" si="716"/>
        <v>3.0645628923739787E-2</v>
      </c>
      <c r="T5105" s="9">
        <f t="shared" si="712"/>
        <v>3.0628308923739786E-2</v>
      </c>
      <c r="U5105" s="3">
        <f>Sheet1!$B$17+Sheet1!$B$18*'Portfolio allocation'!K5105</f>
        <v>2.7193328465908953E-2</v>
      </c>
      <c r="V5105" s="13">
        <f t="shared" si="717"/>
        <v>3.4349804578308329E-3</v>
      </c>
      <c r="W5105" s="13"/>
      <c r="X5105" s="2">
        <v>40017</v>
      </c>
      <c r="Y5105">
        <v>111.8116</v>
      </c>
      <c r="AA5105" s="2">
        <v>40017</v>
      </c>
      <c r="AB5105">
        <v>1519.27</v>
      </c>
      <c r="AC5105">
        <f t="shared" si="718"/>
        <v>1.2893935050302341E-2</v>
      </c>
      <c r="AD5105">
        <f t="shared" si="713"/>
        <v>1.287561505030234E-2</v>
      </c>
      <c r="AE5105">
        <f>Sheet2!$B$17+Sheet2!$B$18*'Portfolio allocation'!K5105</f>
        <v>2.075310251262286E-2</v>
      </c>
      <c r="AF5105">
        <f t="shared" si="719"/>
        <v>-7.8774874623205194E-3</v>
      </c>
      <c r="AH5105" s="2">
        <v>40017</v>
      </c>
      <c r="AI5105">
        <v>3.665</v>
      </c>
      <c r="AJ5105">
        <v>0.45800000000000002</v>
      </c>
      <c r="AK5105">
        <v>1.4248499999999999</v>
      </c>
      <c r="AR5105" s="3"/>
    </row>
    <row r="5106" spans="1:44" hidden="1" outlineLevel="1" x14ac:dyDescent="0.2">
      <c r="A5106" s="2">
        <v>40018</v>
      </c>
      <c r="B5106">
        <v>23.09</v>
      </c>
      <c r="E5106" s="2">
        <v>40018</v>
      </c>
      <c r="F5106">
        <v>979.26</v>
      </c>
      <c r="G5106">
        <f t="shared" si="714"/>
        <v>3.042128875641481E-3</v>
      </c>
      <c r="H5106" s="2">
        <v>40018</v>
      </c>
      <c r="I5106">
        <v>1598.5</v>
      </c>
      <c r="J5106">
        <f t="shared" si="715"/>
        <v>3.0433282088286884E-3</v>
      </c>
      <c r="K5106">
        <f t="shared" si="711"/>
        <v>3.0250082088286883E-3</v>
      </c>
      <c r="L5106">
        <v>2.9604716796998039E-3</v>
      </c>
      <c r="N5106" s="2">
        <v>40018</v>
      </c>
      <c r="O5106">
        <v>23.45</v>
      </c>
      <c r="Q5106" s="2">
        <v>40018</v>
      </c>
      <c r="R5106">
        <v>29156.25</v>
      </c>
      <c r="S5106" s="8">
        <f t="shared" si="716"/>
        <v>-8.2550836713636833E-2</v>
      </c>
      <c r="T5106" s="9">
        <f t="shared" si="712"/>
        <v>-8.2569156713636835E-2</v>
      </c>
      <c r="U5106" s="3">
        <f>Sheet1!$B$17+Sheet1!$B$18*'Portfolio allocation'!K5106</f>
        <v>3.9581649654259528E-3</v>
      </c>
      <c r="V5106" s="13">
        <f t="shared" si="717"/>
        <v>-8.6527321679062782E-2</v>
      </c>
      <c r="W5106" s="13"/>
      <c r="X5106" s="2">
        <v>40018</v>
      </c>
      <c r="Y5106">
        <v>112.3655</v>
      </c>
      <c r="AA5106" s="2">
        <v>40018</v>
      </c>
      <c r="AB5106">
        <v>1526.8</v>
      </c>
      <c r="AC5106">
        <f t="shared" si="718"/>
        <v>4.9563277100186376E-3</v>
      </c>
      <c r="AD5106">
        <f t="shared" si="713"/>
        <v>4.9390077100186372E-3</v>
      </c>
      <c r="AE5106">
        <f>Sheet2!$B$17+Sheet2!$B$18*'Portfolio allocation'!K5106</f>
        <v>2.7433014855941101E-3</v>
      </c>
      <c r="AF5106">
        <f t="shared" si="719"/>
        <v>2.1957062244245271E-3</v>
      </c>
      <c r="AH5106" s="2">
        <v>40018</v>
      </c>
      <c r="AI5106">
        <v>3.6579999999999999</v>
      </c>
      <c r="AJ5106">
        <v>0.433</v>
      </c>
      <c r="AK5106">
        <v>1.42005</v>
      </c>
      <c r="AR5106" s="3"/>
    </row>
    <row r="5107" spans="1:44" hidden="1" outlineLevel="1" x14ac:dyDescent="0.2">
      <c r="A5107" s="2">
        <v>40021</v>
      </c>
      <c r="B5107">
        <v>24.28</v>
      </c>
      <c r="E5107" s="2">
        <v>40021</v>
      </c>
      <c r="F5107">
        <v>982.18</v>
      </c>
      <c r="G5107">
        <f t="shared" si="714"/>
        <v>2.9818434327961718E-3</v>
      </c>
      <c r="H5107" s="2">
        <v>40021</v>
      </c>
      <c r="I5107">
        <v>1603.26</v>
      </c>
      <c r="J5107">
        <f t="shared" si="715"/>
        <v>2.9777916796998039E-3</v>
      </c>
      <c r="K5107">
        <f t="shared" si="711"/>
        <v>2.9604716796998039E-3</v>
      </c>
      <c r="L5107">
        <v>-2.6187905632275108E-3</v>
      </c>
      <c r="N5107" s="2">
        <v>40021</v>
      </c>
      <c r="O5107">
        <v>23.11</v>
      </c>
      <c r="Q5107" s="2">
        <v>40021</v>
      </c>
      <c r="R5107">
        <v>28733.5</v>
      </c>
      <c r="S5107" s="8">
        <f t="shared" si="716"/>
        <v>-1.4499464094319348E-2</v>
      </c>
      <c r="T5107" s="9">
        <f t="shared" si="712"/>
        <v>-1.4516784094319347E-2</v>
      </c>
      <c r="U5107" s="3">
        <f>Sheet1!$B$17+Sheet1!$B$18*'Portfolio allocation'!K5107</f>
        <v>3.8841270236361441E-3</v>
      </c>
      <c r="V5107" s="13">
        <f t="shared" si="717"/>
        <v>-1.8400911117955492E-2</v>
      </c>
      <c r="W5107" s="13"/>
      <c r="X5107" s="2">
        <v>40021</v>
      </c>
      <c r="Y5107">
        <v>112.35599999999999</v>
      </c>
      <c r="AA5107" s="2">
        <v>40021</v>
      </c>
      <c r="AB5107">
        <v>1526.67</v>
      </c>
      <c r="AC5107">
        <f t="shared" si="718"/>
        <v>-8.5145402148212312E-5</v>
      </c>
      <c r="AD5107">
        <f t="shared" si="713"/>
        <v>-1.0298540214821232E-4</v>
      </c>
      <c r="AE5107">
        <f>Sheet2!$B$17+Sheet2!$B$18*'Portfolio allocation'!K5107</f>
        <v>2.6859139574169372E-3</v>
      </c>
      <c r="AF5107">
        <f t="shared" si="719"/>
        <v>-2.7888993595651494E-3</v>
      </c>
      <c r="AH5107" s="2">
        <v>40021</v>
      </c>
      <c r="AI5107">
        <v>3.7250000000000001</v>
      </c>
      <c r="AJ5107">
        <v>0.44600000000000001</v>
      </c>
      <c r="AK5107">
        <v>1.4220999999999999</v>
      </c>
      <c r="AR5107" s="3"/>
    </row>
    <row r="5108" spans="1:44" hidden="1" outlineLevel="1" x14ac:dyDescent="0.2">
      <c r="A5108" s="2">
        <v>40022</v>
      </c>
      <c r="B5108">
        <v>25.01</v>
      </c>
      <c r="E5108" s="2">
        <v>40022</v>
      </c>
      <c r="F5108">
        <v>979.62</v>
      </c>
      <c r="G5108">
        <f t="shared" si="714"/>
        <v>-2.6064468834632315E-3</v>
      </c>
      <c r="H5108" s="2">
        <v>40022</v>
      </c>
      <c r="I5108">
        <v>1599.09</v>
      </c>
      <c r="J5108">
        <f t="shared" si="715"/>
        <v>-2.6009505632275109E-3</v>
      </c>
      <c r="K5108">
        <f t="shared" si="711"/>
        <v>-2.6187905632275108E-3</v>
      </c>
      <c r="L5108">
        <v>-4.4514917076586844E-3</v>
      </c>
      <c r="N5108" s="2">
        <v>40022</v>
      </c>
      <c r="O5108">
        <v>23.47</v>
      </c>
      <c r="Q5108" s="2">
        <v>40022</v>
      </c>
      <c r="R5108">
        <v>29181.1</v>
      </c>
      <c r="S5108" s="8">
        <f t="shared" si="716"/>
        <v>1.5577635860580807E-2</v>
      </c>
      <c r="T5108" s="9">
        <f t="shared" si="712"/>
        <v>1.5559795860580808E-2</v>
      </c>
      <c r="U5108" s="3">
        <f>Sheet1!$B$17+Sheet1!$B$18*'Portfolio allocation'!K5108</f>
        <v>-2.5165440187588217E-3</v>
      </c>
      <c r="V5108" s="13">
        <f t="shared" si="717"/>
        <v>1.8076339879339629E-2</v>
      </c>
      <c r="W5108" s="13"/>
      <c r="X5108" s="2">
        <v>40022</v>
      </c>
      <c r="Y5108">
        <v>112.0217</v>
      </c>
      <c r="AA5108" s="2">
        <v>40022</v>
      </c>
      <c r="AB5108">
        <v>1522.13</v>
      </c>
      <c r="AC5108">
        <f t="shared" si="718"/>
        <v>-2.9737926336405041E-3</v>
      </c>
      <c r="AD5108">
        <f t="shared" si="713"/>
        <v>-2.9915126336405042E-3</v>
      </c>
      <c r="AE5108">
        <f>Sheet2!$B$17+Sheet2!$B$18*'Portfolio allocation'!K5108</f>
        <v>-2.2753083688473803E-3</v>
      </c>
      <c r="AF5108">
        <f t="shared" si="719"/>
        <v>-7.1620426479312386E-4</v>
      </c>
      <c r="AH5108" s="2">
        <v>40022</v>
      </c>
      <c r="AI5108">
        <v>3.6859999999999999</v>
      </c>
      <c r="AJ5108">
        <v>0.443</v>
      </c>
      <c r="AK5108">
        <v>1.4178500000000001</v>
      </c>
      <c r="AR5108" s="3"/>
    </row>
    <row r="5109" spans="1:44" hidden="1" outlineLevel="1" x14ac:dyDescent="0.2">
      <c r="A5109" s="2">
        <v>40023</v>
      </c>
      <c r="B5109">
        <v>25.61</v>
      </c>
      <c r="E5109" s="2">
        <v>40023</v>
      </c>
      <c r="F5109">
        <v>975.15</v>
      </c>
      <c r="G5109">
        <f t="shared" si="714"/>
        <v>-4.5629938139278847E-3</v>
      </c>
      <c r="H5109" s="2">
        <v>40023</v>
      </c>
      <c r="I5109">
        <v>1592</v>
      </c>
      <c r="J5109">
        <f t="shared" si="715"/>
        <v>-4.4337717076586847E-3</v>
      </c>
      <c r="K5109">
        <f t="shared" si="711"/>
        <v>-4.4514917076586844E-3</v>
      </c>
      <c r="L5109">
        <v>1.2003053065326704E-2</v>
      </c>
      <c r="N5109" s="2">
        <v>40023</v>
      </c>
      <c r="O5109">
        <v>23.8</v>
      </c>
      <c r="Q5109" s="2">
        <v>40023</v>
      </c>
      <c r="R5109">
        <v>29591.4</v>
      </c>
      <c r="S5109" s="8">
        <f t="shared" si="716"/>
        <v>1.4060470647097034E-2</v>
      </c>
      <c r="T5109" s="9">
        <f t="shared" si="712"/>
        <v>1.4042750647097034E-2</v>
      </c>
      <c r="U5109" s="3">
        <f>Sheet1!$B$17+Sheet1!$B$18*'Portfolio allocation'!K5109</f>
        <v>-4.6190652184739268E-3</v>
      </c>
      <c r="V5109" s="13">
        <f t="shared" si="717"/>
        <v>1.866181586557096E-2</v>
      </c>
      <c r="W5109" s="13"/>
      <c r="X5109" s="2">
        <v>40023</v>
      </c>
      <c r="Y5109">
        <v>112.0026</v>
      </c>
      <c r="AA5109" s="2">
        <v>40023</v>
      </c>
      <c r="AB5109">
        <v>1521.87</v>
      </c>
      <c r="AC5109">
        <f t="shared" si="718"/>
        <v>-1.7081326824919252E-4</v>
      </c>
      <c r="AD5109">
        <f t="shared" si="713"/>
        <v>-1.9037326824919253E-4</v>
      </c>
      <c r="AE5109">
        <f>Sheet2!$B$17+Sheet2!$B$18*'Portfolio allocation'!K5109</f>
        <v>-3.9049929829105298E-3</v>
      </c>
      <c r="AF5109">
        <f t="shared" si="719"/>
        <v>3.7146197146613372E-3</v>
      </c>
      <c r="AH5109" s="2">
        <v>40023</v>
      </c>
      <c r="AI5109">
        <v>3.6640000000000001</v>
      </c>
      <c r="AJ5109">
        <v>0.48899999999999999</v>
      </c>
      <c r="AK5109">
        <v>1.40615</v>
      </c>
      <c r="AR5109" s="3"/>
    </row>
    <row r="5110" spans="1:44" hidden="1" outlineLevel="1" x14ac:dyDescent="0.2">
      <c r="A5110" s="2">
        <v>40024</v>
      </c>
      <c r="B5110">
        <v>25.4</v>
      </c>
      <c r="E5110" s="2">
        <v>40024</v>
      </c>
      <c r="F5110">
        <v>986.75</v>
      </c>
      <c r="G5110">
        <f t="shared" si="714"/>
        <v>1.189560580423521E-2</v>
      </c>
      <c r="H5110" s="2">
        <v>40024</v>
      </c>
      <c r="I5110">
        <v>1611.14</v>
      </c>
      <c r="J5110">
        <f t="shared" si="715"/>
        <v>1.2022613065326704E-2</v>
      </c>
      <c r="K5110">
        <f t="shared" si="711"/>
        <v>1.2003053065326704E-2</v>
      </c>
      <c r="L5110">
        <v>7.0703387514416539E-4</v>
      </c>
      <c r="N5110" s="2">
        <v>40024</v>
      </c>
      <c r="O5110">
        <v>23.81</v>
      </c>
      <c r="Q5110" s="2">
        <v>40024</v>
      </c>
      <c r="R5110">
        <v>29603.85</v>
      </c>
      <c r="S5110" s="8">
        <f t="shared" si="716"/>
        <v>4.2073034733047798E-4</v>
      </c>
      <c r="T5110" s="9">
        <f t="shared" si="712"/>
        <v>4.0117034733047797E-4</v>
      </c>
      <c r="U5110" s="3">
        <f>Sheet1!$B$17+Sheet1!$B$18*'Portfolio allocation'!K5110</f>
        <v>1.4258005558715404E-2</v>
      </c>
      <c r="V5110" s="13">
        <f t="shared" si="717"/>
        <v>-1.3856835211384927E-2</v>
      </c>
      <c r="W5110" s="13"/>
      <c r="X5110" s="2">
        <v>40024</v>
      </c>
      <c r="Y5110">
        <v>112.5757</v>
      </c>
      <c r="AA5110" s="2">
        <v>40024</v>
      </c>
      <c r="AB5110">
        <v>1529.65</v>
      </c>
      <c r="AC5110">
        <f t="shared" si="718"/>
        <v>5.112131785238061E-3</v>
      </c>
      <c r="AD5110">
        <f t="shared" si="713"/>
        <v>5.0929717852380612E-3</v>
      </c>
      <c r="AE5110">
        <f>Sheet2!$B$17+Sheet2!$B$18*'Portfolio allocation'!K5110</f>
        <v>1.0726808022632282E-2</v>
      </c>
      <c r="AF5110">
        <f t="shared" si="719"/>
        <v>-5.6338362373942212E-3</v>
      </c>
      <c r="AH5110" s="2">
        <v>40024</v>
      </c>
      <c r="AI5110">
        <v>3.6150000000000002</v>
      </c>
      <c r="AJ5110">
        <v>0.47899999999999998</v>
      </c>
      <c r="AK5110">
        <v>1.40625</v>
      </c>
      <c r="AR5110" s="3"/>
    </row>
    <row r="5111" spans="1:44" hidden="1" outlineLevel="1" x14ac:dyDescent="0.2">
      <c r="A5111" s="2">
        <v>40025</v>
      </c>
      <c r="B5111">
        <v>25.92</v>
      </c>
      <c r="E5111" s="2">
        <v>40025</v>
      </c>
      <c r="F5111">
        <v>987.48</v>
      </c>
      <c r="G5111">
        <f t="shared" si="714"/>
        <v>7.3980238155568756E-4</v>
      </c>
      <c r="H5111" s="2">
        <v>40025</v>
      </c>
      <c r="I5111">
        <v>1612.31</v>
      </c>
      <c r="J5111">
        <f t="shared" si="715"/>
        <v>7.2619387514416545E-4</v>
      </c>
      <c r="K5111">
        <f t="shared" si="711"/>
        <v>7.0703387514416539E-4</v>
      </c>
      <c r="L5111">
        <v>1.5331605967586951E-2</v>
      </c>
      <c r="N5111" s="2">
        <v>40025</v>
      </c>
      <c r="O5111">
        <v>23.52</v>
      </c>
      <c r="Q5111" s="2">
        <v>40025</v>
      </c>
      <c r="R5111">
        <v>29243.27</v>
      </c>
      <c r="S5111" s="8">
        <f t="shared" si="716"/>
        <v>-1.2180172511345622E-2</v>
      </c>
      <c r="T5111" s="9">
        <f t="shared" si="712"/>
        <v>-1.2199332511345622E-2</v>
      </c>
      <c r="U5111" s="3">
        <f>Sheet1!$B$17+Sheet1!$B$18*'Portfolio allocation'!K5111</f>
        <v>1.2989260645412969E-3</v>
      </c>
      <c r="V5111" s="13">
        <f t="shared" si="717"/>
        <v>-1.3498258575886919E-2</v>
      </c>
      <c r="W5111" s="13"/>
      <c r="X5111" s="2">
        <v>40025</v>
      </c>
      <c r="Y5111">
        <v>112.6425</v>
      </c>
      <c r="AA5111" s="2">
        <v>40025</v>
      </c>
      <c r="AB5111">
        <v>1530.56</v>
      </c>
      <c r="AC5111">
        <f t="shared" si="718"/>
        <v>5.9490733174238919E-4</v>
      </c>
      <c r="AD5111">
        <f t="shared" si="713"/>
        <v>5.7586733174238918E-4</v>
      </c>
      <c r="AE5111">
        <f>Sheet2!$B$17+Sheet2!$B$18*'Portfolio allocation'!K5111</f>
        <v>6.8209957120811003E-4</v>
      </c>
      <c r="AF5111">
        <f t="shared" si="719"/>
        <v>-1.0623223946572085E-4</v>
      </c>
      <c r="AH5111" s="2">
        <v>40025</v>
      </c>
      <c r="AI5111">
        <v>3.4820000000000002</v>
      </c>
      <c r="AJ5111">
        <v>0.47599999999999998</v>
      </c>
      <c r="AK5111">
        <v>1.4177500000000001</v>
      </c>
      <c r="AR5111" s="3"/>
    </row>
    <row r="5112" spans="1:44" hidden="1" outlineLevel="1" x14ac:dyDescent="0.2">
      <c r="A5112" s="2">
        <v>40028</v>
      </c>
      <c r="B5112">
        <v>25.56</v>
      </c>
      <c r="E5112" s="2">
        <v>40028</v>
      </c>
      <c r="F5112">
        <v>1002.63</v>
      </c>
      <c r="G5112">
        <f t="shared" si="714"/>
        <v>1.5342082877627838E-2</v>
      </c>
      <c r="H5112" s="2">
        <v>40028</v>
      </c>
      <c r="I5112">
        <v>1637.06</v>
      </c>
      <c r="J5112">
        <f t="shared" si="715"/>
        <v>1.5350645967586951E-2</v>
      </c>
      <c r="K5112">
        <f t="shared" si="711"/>
        <v>1.5331605967586951E-2</v>
      </c>
      <c r="L5112">
        <v>3.0170902652316344E-3</v>
      </c>
      <c r="N5112" s="2">
        <v>40028</v>
      </c>
      <c r="O5112">
        <v>23.83</v>
      </c>
      <c r="Q5112" s="2">
        <v>40028</v>
      </c>
      <c r="R5112">
        <v>29628.7</v>
      </c>
      <c r="S5112" s="8">
        <f t="shared" si="716"/>
        <v>1.3180126572712281E-2</v>
      </c>
      <c r="T5112" s="9">
        <f t="shared" si="712"/>
        <v>1.3161086572712281E-2</v>
      </c>
      <c r="U5112" s="3">
        <f>Sheet1!$B$17+Sheet1!$B$18*'Portfolio allocation'!K5112</f>
        <v>1.8076605804936963E-2</v>
      </c>
      <c r="V5112" s="13">
        <f t="shared" si="717"/>
        <v>-4.9155192322246823E-3</v>
      </c>
      <c r="W5112" s="13"/>
      <c r="X5112" s="2">
        <v>40028</v>
      </c>
      <c r="Y5112">
        <v>114.5433</v>
      </c>
      <c r="AA5112" s="2">
        <v>40028</v>
      </c>
      <c r="AB5112">
        <v>1556.39</v>
      </c>
      <c r="AC5112">
        <f t="shared" si="718"/>
        <v>1.6876176040142354E-2</v>
      </c>
      <c r="AD5112">
        <f t="shared" si="713"/>
        <v>1.6857336040142355E-2</v>
      </c>
      <c r="AE5112">
        <f>Sheet2!$B$17+Sheet2!$B$18*'Portfolio allocation'!K5112</f>
        <v>1.3686642182386901E-2</v>
      </c>
      <c r="AF5112">
        <f t="shared" si="719"/>
        <v>3.1706938577554539E-3</v>
      </c>
      <c r="AH5112" s="2">
        <v>40028</v>
      </c>
      <c r="AI5112">
        <v>3.6309999999999998</v>
      </c>
      <c r="AJ5112">
        <v>0.47099999999999997</v>
      </c>
      <c r="AK5112">
        <v>1.4416</v>
      </c>
      <c r="AR5112" s="3"/>
    </row>
    <row r="5113" spans="1:44" hidden="1" outlineLevel="1" x14ac:dyDescent="0.2">
      <c r="A5113" s="2">
        <v>40029</v>
      </c>
      <c r="B5113">
        <v>24.89</v>
      </c>
      <c r="E5113" s="2">
        <v>40029</v>
      </c>
      <c r="F5113">
        <v>1005.65</v>
      </c>
      <c r="G5113">
        <f t="shared" si="714"/>
        <v>3.0120782342439867E-3</v>
      </c>
      <c r="H5113" s="2">
        <v>40029</v>
      </c>
      <c r="I5113">
        <v>1642.03</v>
      </c>
      <c r="J5113">
        <f t="shared" si="715"/>
        <v>3.0359302652316345E-3</v>
      </c>
      <c r="K5113">
        <f t="shared" si="711"/>
        <v>3.0170902652316344E-3</v>
      </c>
      <c r="L5113">
        <v>-2.5883495860611386E-3</v>
      </c>
      <c r="N5113" s="2">
        <v>40029</v>
      </c>
      <c r="O5113">
        <v>23.77</v>
      </c>
      <c r="Q5113" s="2">
        <v>40029</v>
      </c>
      <c r="R5113">
        <v>29554.1</v>
      </c>
      <c r="S5113" s="8">
        <f t="shared" si="716"/>
        <v>-2.5178289968847967E-3</v>
      </c>
      <c r="T5113" s="9">
        <f t="shared" si="712"/>
        <v>-2.5366689968847967E-3</v>
      </c>
      <c r="U5113" s="3">
        <f>Sheet1!$B$17+Sheet1!$B$18*'Portfolio allocation'!K5113</f>
        <v>3.9490812998640365E-3</v>
      </c>
      <c r="V5113" s="13">
        <f t="shared" si="717"/>
        <v>-6.4857502967488332E-3</v>
      </c>
      <c r="W5113" s="13"/>
      <c r="X5113" s="2">
        <v>40029</v>
      </c>
      <c r="Y5113">
        <v>114.2377</v>
      </c>
      <c r="AA5113" s="2">
        <v>40029</v>
      </c>
      <c r="AB5113">
        <v>1552.24</v>
      </c>
      <c r="AC5113">
        <f t="shared" si="718"/>
        <v>-2.6664267953405707E-3</v>
      </c>
      <c r="AD5113">
        <f t="shared" si="713"/>
        <v>-2.6847867953405705E-3</v>
      </c>
      <c r="AE5113">
        <f>Sheet2!$B$17+Sheet2!$B$18*'Portfolio allocation'!K5113</f>
        <v>2.736260648142599E-3</v>
      </c>
      <c r="AF5113">
        <f t="shared" si="719"/>
        <v>-5.4210474434831695E-3</v>
      </c>
      <c r="AH5113" s="2">
        <v>40029</v>
      </c>
      <c r="AI5113">
        <v>3.6869999999999998</v>
      </c>
      <c r="AJ5113">
        <v>0.45900000000000002</v>
      </c>
      <c r="AK5113">
        <v>1.4397500000000001</v>
      </c>
      <c r="AR5113" s="3"/>
    </row>
    <row r="5114" spans="1:44" hidden="1" outlineLevel="1" x14ac:dyDescent="0.2">
      <c r="A5114" s="2">
        <v>40030</v>
      </c>
      <c r="B5114">
        <v>24.9</v>
      </c>
      <c r="E5114" s="2">
        <v>40030</v>
      </c>
      <c r="F5114">
        <v>1002.72</v>
      </c>
      <c r="G5114">
        <f t="shared" si="714"/>
        <v>-2.9135385074329223E-3</v>
      </c>
      <c r="H5114" s="2">
        <v>40030</v>
      </c>
      <c r="I5114">
        <v>1637.81</v>
      </c>
      <c r="J5114">
        <f t="shared" si="715"/>
        <v>-2.5699895860611388E-3</v>
      </c>
      <c r="K5114">
        <f t="shared" si="711"/>
        <v>-2.5883495860611386E-3</v>
      </c>
      <c r="L5114">
        <v>-5.5078771899060098E-3</v>
      </c>
      <c r="N5114" s="2">
        <v>40030</v>
      </c>
      <c r="O5114">
        <v>23.81</v>
      </c>
      <c r="Q5114" s="2">
        <v>40030</v>
      </c>
      <c r="R5114">
        <v>29603.85</v>
      </c>
      <c r="S5114" s="8">
        <f t="shared" si="716"/>
        <v>1.6833535786913156E-3</v>
      </c>
      <c r="T5114" s="9">
        <f t="shared" si="712"/>
        <v>1.6649935786913156E-3</v>
      </c>
      <c r="U5114" s="3">
        <f>Sheet1!$B$17+Sheet1!$B$18*'Portfolio allocation'!K5114</f>
        <v>-2.4816213582766044E-3</v>
      </c>
      <c r="V5114" s="13">
        <f t="shared" si="717"/>
        <v>4.1466149369679198E-3</v>
      </c>
      <c r="W5114" s="13"/>
      <c r="X5114" s="2">
        <v>40030</v>
      </c>
      <c r="Y5114">
        <v>113.1583</v>
      </c>
      <c r="AA5114" s="2">
        <v>40030</v>
      </c>
      <c r="AB5114">
        <v>1537.57</v>
      </c>
      <c r="AC5114">
        <f t="shared" si="718"/>
        <v>-9.4508581147245696E-3</v>
      </c>
      <c r="AD5114">
        <f t="shared" si="713"/>
        <v>-9.4696981147245687E-3</v>
      </c>
      <c r="AE5114">
        <f>Sheet2!$B$17+Sheet2!$B$18*'Portfolio allocation'!K5114</f>
        <v>-2.2482394753314755E-3</v>
      </c>
      <c r="AF5114">
        <f t="shared" si="719"/>
        <v>-7.2214586393930932E-3</v>
      </c>
      <c r="AH5114" s="2">
        <v>40030</v>
      </c>
      <c r="AI5114">
        <v>3.762</v>
      </c>
      <c r="AJ5114">
        <v>0.47099999999999997</v>
      </c>
      <c r="AK5114">
        <v>1.4386000000000001</v>
      </c>
      <c r="AR5114" s="3"/>
    </row>
    <row r="5115" spans="1:44" hidden="1" outlineLevel="1" x14ac:dyDescent="0.2">
      <c r="A5115" s="2">
        <v>40031</v>
      </c>
      <c r="B5115">
        <v>25.67</v>
      </c>
      <c r="E5115" s="2">
        <v>40031</v>
      </c>
      <c r="F5115">
        <v>997.08</v>
      </c>
      <c r="G5115">
        <f t="shared" si="714"/>
        <v>-5.6247008137865206E-3</v>
      </c>
      <c r="H5115" s="2">
        <v>40031</v>
      </c>
      <c r="I5115">
        <v>1628.82</v>
      </c>
      <c r="J5115">
        <f t="shared" si="715"/>
        <v>-5.4890371899060098E-3</v>
      </c>
      <c r="K5115">
        <f t="shared" si="711"/>
        <v>-5.5078771899060098E-3</v>
      </c>
      <c r="L5115">
        <v>1.3432615655014045E-2</v>
      </c>
      <c r="N5115" s="2">
        <v>40031</v>
      </c>
      <c r="O5115">
        <v>23.46</v>
      </c>
      <c r="Q5115" s="2">
        <v>40031</v>
      </c>
      <c r="R5115">
        <v>29168.67</v>
      </c>
      <c r="S5115" s="8">
        <f t="shared" si="716"/>
        <v>-1.4700115018823623E-2</v>
      </c>
      <c r="T5115" s="9">
        <f t="shared" si="712"/>
        <v>-1.4718955018823622E-2</v>
      </c>
      <c r="U5115" s="3">
        <f>Sheet1!$B$17+Sheet1!$B$18*'Portfolio allocation'!K5115</f>
        <v>-5.8309774160764626E-3</v>
      </c>
      <c r="V5115" s="13">
        <f t="shared" si="717"/>
        <v>-8.8879776027471595E-3</v>
      </c>
      <c r="W5115" s="13"/>
      <c r="X5115" s="2">
        <v>40031</v>
      </c>
      <c r="Y5115">
        <v>112.1172</v>
      </c>
      <c r="AA5115" s="2">
        <v>40031</v>
      </c>
      <c r="AB5115">
        <v>1530.56</v>
      </c>
      <c r="AC5115">
        <f t="shared" si="718"/>
        <v>-4.5591420228021651E-3</v>
      </c>
      <c r="AD5115">
        <f t="shared" si="713"/>
        <v>-4.5779820228021651E-3</v>
      </c>
      <c r="AE5115">
        <f>Sheet2!$B$17+Sheet2!$B$18*'Portfolio allocation'!K5115</f>
        <v>-4.8443579045559975E-3</v>
      </c>
      <c r="AF5115">
        <f t="shared" si="719"/>
        <v>2.6637588175383239E-4</v>
      </c>
      <c r="AH5115" s="2">
        <v>40031</v>
      </c>
      <c r="AI5115">
        <v>3.7559999999999998</v>
      </c>
      <c r="AJ5115">
        <v>0.47099999999999997</v>
      </c>
      <c r="AK5115">
        <v>1.43665</v>
      </c>
      <c r="AR5115" s="3"/>
    </row>
    <row r="5116" spans="1:44" hidden="1" outlineLevel="1" x14ac:dyDescent="0.2">
      <c r="A5116" s="2">
        <v>40032</v>
      </c>
      <c r="B5116">
        <v>24.76</v>
      </c>
      <c r="E5116" s="2">
        <v>40032</v>
      </c>
      <c r="F5116">
        <v>1010.48</v>
      </c>
      <c r="G5116">
        <f t="shared" si="714"/>
        <v>1.3439242588358047E-2</v>
      </c>
      <c r="H5116" s="2">
        <v>40032</v>
      </c>
      <c r="I5116">
        <v>1650.73</v>
      </c>
      <c r="J5116">
        <f t="shared" si="715"/>
        <v>1.3451455655014044E-2</v>
      </c>
      <c r="K5116">
        <f t="shared" si="711"/>
        <v>1.3432615655014045E-2</v>
      </c>
      <c r="L5116">
        <v>-3.3339654603721401E-3</v>
      </c>
      <c r="N5116" s="2">
        <v>40032</v>
      </c>
      <c r="O5116">
        <v>23.56</v>
      </c>
      <c r="Q5116" s="2">
        <v>40032</v>
      </c>
      <c r="R5116">
        <v>29293.01</v>
      </c>
      <c r="S5116" s="8">
        <f t="shared" si="716"/>
        <v>4.2627929213090443E-3</v>
      </c>
      <c r="T5116" s="9">
        <f t="shared" si="712"/>
        <v>4.2439529213090443E-3</v>
      </c>
      <c r="U5116" s="3">
        <f>Sheet1!$B$17+Sheet1!$B$18*'Portfolio allocation'!K5116</f>
        <v>1.5898035991538731E-2</v>
      </c>
      <c r="V5116" s="13">
        <f t="shared" si="717"/>
        <v>-1.1654083070229686E-2</v>
      </c>
      <c r="W5116" s="13"/>
      <c r="X5116" s="2">
        <v>40032</v>
      </c>
      <c r="Y5116">
        <v>113.9798</v>
      </c>
      <c r="AA5116" s="2">
        <v>40032</v>
      </c>
      <c r="AB5116">
        <v>1555.99</v>
      </c>
      <c r="AC5116">
        <f t="shared" si="718"/>
        <v>1.6614833786326555E-2</v>
      </c>
      <c r="AD5116">
        <f t="shared" si="713"/>
        <v>1.6594553786326554E-2</v>
      </c>
      <c r="AE5116">
        <f>Sheet2!$B$17+Sheet2!$B$18*'Portfolio allocation'!K5116</f>
        <v>1.1998011548822489E-2</v>
      </c>
      <c r="AF5116">
        <f t="shared" si="719"/>
        <v>4.5965422375040654E-3</v>
      </c>
      <c r="AH5116" s="2">
        <v>40032</v>
      </c>
      <c r="AI5116">
        <v>3.8559999999999999</v>
      </c>
      <c r="AJ5116">
        <v>0.50700000000000001</v>
      </c>
      <c r="AK5116">
        <v>1.4208000000000001</v>
      </c>
      <c r="AR5116" s="3"/>
    </row>
    <row r="5117" spans="1:44" hidden="1" outlineLevel="1" x14ac:dyDescent="0.2">
      <c r="A5117" s="2">
        <v>40035</v>
      </c>
      <c r="B5117">
        <v>24.99</v>
      </c>
      <c r="E5117" s="2">
        <v>40035</v>
      </c>
      <c r="F5117">
        <v>1007.1</v>
      </c>
      <c r="G5117">
        <f t="shared" si="714"/>
        <v>-3.3449449766447259E-3</v>
      </c>
      <c r="H5117" s="2">
        <v>40035</v>
      </c>
      <c r="I5117">
        <v>1645.26</v>
      </c>
      <c r="J5117">
        <f t="shared" si="715"/>
        <v>-3.31368546037214E-3</v>
      </c>
      <c r="K5117">
        <f t="shared" si="711"/>
        <v>-3.3339654603721401E-3</v>
      </c>
      <c r="L5117">
        <v>-1.2387505711194555E-2</v>
      </c>
      <c r="N5117" s="2">
        <v>40035</v>
      </c>
      <c r="O5117">
        <v>23.42</v>
      </c>
      <c r="Q5117" s="2">
        <v>40035</v>
      </c>
      <c r="R5117">
        <v>29118.95</v>
      </c>
      <c r="S5117" s="8">
        <f t="shared" si="716"/>
        <v>-5.9420319045395686E-3</v>
      </c>
      <c r="T5117" s="9">
        <f t="shared" si="712"/>
        <v>-5.9623119045395688E-3</v>
      </c>
      <c r="U5117" s="3">
        <f>Sheet1!$B$17+Sheet1!$B$18*'Portfolio allocation'!K5117</f>
        <v>-3.3370107857053528E-3</v>
      </c>
      <c r="V5117" s="13">
        <f t="shared" si="717"/>
        <v>-2.6253011188342159E-3</v>
      </c>
      <c r="W5117" s="13"/>
      <c r="X5117" s="2">
        <v>40035</v>
      </c>
      <c r="Y5117">
        <v>113.378</v>
      </c>
      <c r="AA5117" s="2">
        <v>40035</v>
      </c>
      <c r="AB5117">
        <v>1547.78</v>
      </c>
      <c r="AC5117">
        <f t="shared" si="718"/>
        <v>-5.2763835243156976E-3</v>
      </c>
      <c r="AD5117">
        <f t="shared" si="713"/>
        <v>-5.2950235243156979E-3</v>
      </c>
      <c r="AE5117">
        <f>Sheet2!$B$17+Sheet2!$B$18*'Portfolio allocation'!K5117</f>
        <v>-2.911260133150198E-3</v>
      </c>
      <c r="AF5117">
        <f t="shared" si="719"/>
        <v>-2.3837633911654998E-3</v>
      </c>
      <c r="AH5117" s="2">
        <v>40035</v>
      </c>
      <c r="AI5117">
        <v>3.7730000000000001</v>
      </c>
      <c r="AJ5117">
        <v>0.46600000000000003</v>
      </c>
      <c r="AK5117">
        <v>1.41635</v>
      </c>
      <c r="AR5117" s="3"/>
    </row>
    <row r="5118" spans="1:44" hidden="1" outlineLevel="1" x14ac:dyDescent="0.2">
      <c r="A5118" s="2">
        <v>40036</v>
      </c>
      <c r="B5118">
        <v>25.99</v>
      </c>
      <c r="E5118" s="2">
        <v>40036</v>
      </c>
      <c r="F5118">
        <v>994.35</v>
      </c>
      <c r="G5118">
        <f t="shared" si="714"/>
        <v>-1.2660113196306222E-2</v>
      </c>
      <c r="H5118" s="2">
        <v>40036</v>
      </c>
      <c r="I5118">
        <v>1624.91</v>
      </c>
      <c r="J5118">
        <f t="shared" si="715"/>
        <v>-1.2368865711194554E-2</v>
      </c>
      <c r="K5118">
        <f t="shared" si="711"/>
        <v>-1.2387505711194555E-2</v>
      </c>
      <c r="L5118">
        <v>1.1871649286175848E-2</v>
      </c>
      <c r="N5118" s="2">
        <v>40036</v>
      </c>
      <c r="O5118">
        <v>23.13</v>
      </c>
      <c r="Q5118" s="2">
        <v>40036</v>
      </c>
      <c r="R5118">
        <v>28758.37</v>
      </c>
      <c r="S5118" s="8">
        <f t="shared" si="716"/>
        <v>-1.2383001447511033E-2</v>
      </c>
      <c r="T5118" s="9">
        <f t="shared" si="712"/>
        <v>-1.2401641447511033E-2</v>
      </c>
      <c r="U5118" s="3">
        <f>Sheet1!$B$17+Sheet1!$B$18*'Portfolio allocation'!K5118</f>
        <v>-1.3723461608671488E-2</v>
      </c>
      <c r="V5118" s="13">
        <f t="shared" si="717"/>
        <v>1.3218201611604544E-3</v>
      </c>
      <c r="W5118" s="13"/>
      <c r="X5118" s="2">
        <v>40036</v>
      </c>
      <c r="Y5118">
        <v>112.50879999999999</v>
      </c>
      <c r="AA5118" s="2">
        <v>40036</v>
      </c>
      <c r="AB5118">
        <v>1535.91</v>
      </c>
      <c r="AC5118">
        <f t="shared" si="718"/>
        <v>-7.6690485727944901E-3</v>
      </c>
      <c r="AD5118">
        <f t="shared" si="713"/>
        <v>-7.6872885727944902E-3</v>
      </c>
      <c r="AE5118">
        <f>Sheet2!$B$17+Sheet2!$B$18*'Portfolio allocation'!K5118</f>
        <v>-1.0961899100883332E-2</v>
      </c>
      <c r="AF5118">
        <f t="shared" si="719"/>
        <v>3.2746105280888416E-3</v>
      </c>
      <c r="AH5118" s="2">
        <v>40036</v>
      </c>
      <c r="AI5118">
        <v>3.6720000000000002</v>
      </c>
      <c r="AJ5118">
        <v>0.45600000000000002</v>
      </c>
      <c r="AK5118">
        <v>1.41415</v>
      </c>
      <c r="AR5118" s="3"/>
    </row>
    <row r="5119" spans="1:44" hidden="1" outlineLevel="1" x14ac:dyDescent="0.2">
      <c r="A5119" s="2">
        <v>40037</v>
      </c>
      <c r="B5119">
        <v>25.45</v>
      </c>
      <c r="E5119" s="2">
        <v>40037</v>
      </c>
      <c r="F5119">
        <v>1005.81</v>
      </c>
      <c r="G5119">
        <f t="shared" si="714"/>
        <v>1.1525116910544586E-2</v>
      </c>
      <c r="H5119" s="2">
        <v>40037</v>
      </c>
      <c r="I5119">
        <v>1644.23</v>
      </c>
      <c r="J5119">
        <f t="shared" si="715"/>
        <v>1.1889889286175848E-2</v>
      </c>
      <c r="K5119">
        <f t="shared" si="711"/>
        <v>1.1871649286175848E-2</v>
      </c>
      <c r="L5119">
        <v>6.9339421995707048E-3</v>
      </c>
      <c r="N5119" s="2">
        <v>40037</v>
      </c>
      <c r="O5119">
        <v>23.53</v>
      </c>
      <c r="Q5119" s="2">
        <v>40037</v>
      </c>
      <c r="R5119">
        <v>29255.71</v>
      </c>
      <c r="S5119" s="8">
        <f t="shared" si="716"/>
        <v>1.7293747872358489E-2</v>
      </c>
      <c r="T5119" s="9">
        <f t="shared" si="712"/>
        <v>1.727550787235849E-2</v>
      </c>
      <c r="U5119" s="3">
        <f>Sheet1!$B$17+Sheet1!$B$18*'Portfolio allocation'!K5119</f>
        <v>1.4107255813058916E-2</v>
      </c>
      <c r="V5119" s="13">
        <f t="shared" si="717"/>
        <v>3.1682520592995738E-3</v>
      </c>
      <c r="W5119" s="13"/>
      <c r="X5119" s="2">
        <v>40037</v>
      </c>
      <c r="Y5119">
        <v>113.94159999999999</v>
      </c>
      <c r="AA5119" s="2">
        <v>40037</v>
      </c>
      <c r="AB5119">
        <v>1555.47</v>
      </c>
      <c r="AC5119">
        <f t="shared" si="718"/>
        <v>1.2735121198507615E-2</v>
      </c>
      <c r="AD5119">
        <f t="shared" si="713"/>
        <v>1.2717481198507616E-2</v>
      </c>
      <c r="AE5119">
        <f>Sheet2!$B$17+Sheet2!$B$18*'Portfolio allocation'!K5119</f>
        <v>1.0609960429797737E-2</v>
      </c>
      <c r="AF5119">
        <f t="shared" si="719"/>
        <v>2.1075207687098786E-3</v>
      </c>
      <c r="AH5119" s="2">
        <v>40037</v>
      </c>
      <c r="AI5119">
        <v>3.7109999999999999</v>
      </c>
      <c r="AJ5119">
        <v>0.441</v>
      </c>
      <c r="AK5119">
        <v>1.4212499999999999</v>
      </c>
      <c r="AR5119" s="3"/>
    </row>
    <row r="5120" spans="1:44" hidden="1" outlineLevel="1" x14ac:dyDescent="0.2">
      <c r="A5120" s="2">
        <v>40038</v>
      </c>
      <c r="B5120">
        <v>24.71</v>
      </c>
      <c r="E5120" s="2">
        <v>40038</v>
      </c>
      <c r="F5120">
        <v>1012.73</v>
      </c>
      <c r="G5120">
        <f t="shared" si="714"/>
        <v>6.8800270428810428E-3</v>
      </c>
      <c r="H5120" s="2">
        <v>40038</v>
      </c>
      <c r="I5120">
        <v>1655.66</v>
      </c>
      <c r="J5120">
        <f t="shared" si="715"/>
        <v>6.951582199570705E-3</v>
      </c>
      <c r="K5120">
        <f t="shared" si="711"/>
        <v>6.9339421995707048E-3</v>
      </c>
      <c r="L5120">
        <v>-8.5453610320959973E-3</v>
      </c>
      <c r="N5120" s="2">
        <v>40038</v>
      </c>
      <c r="O5120">
        <v>23.62</v>
      </c>
      <c r="Q5120" s="2">
        <v>40038</v>
      </c>
      <c r="R5120">
        <v>29367.61</v>
      </c>
      <c r="S5120" s="8">
        <f t="shared" si="716"/>
        <v>3.8248943539569424E-3</v>
      </c>
      <c r="T5120" s="9">
        <f t="shared" si="712"/>
        <v>3.8072543539569422E-3</v>
      </c>
      <c r="U5120" s="3">
        <f>Sheet1!$B$17+Sheet1!$B$18*'Portfolio allocation'!K5120</f>
        <v>8.442593105166608E-3</v>
      </c>
      <c r="V5120" s="13">
        <f t="shared" si="717"/>
        <v>-4.6353387512096658E-3</v>
      </c>
      <c r="W5120" s="13"/>
      <c r="X5120" s="2">
        <v>40038</v>
      </c>
      <c r="Y5120">
        <v>114.2186</v>
      </c>
      <c r="AA5120" s="2">
        <v>40038</v>
      </c>
      <c r="AB5120">
        <v>1559.25</v>
      </c>
      <c r="AC5120">
        <f t="shared" si="718"/>
        <v>2.430133657351119E-3</v>
      </c>
      <c r="AD5120">
        <f t="shared" si="713"/>
        <v>2.4130936573511191E-3</v>
      </c>
      <c r="AE5120">
        <f>Sheet2!$B$17+Sheet2!$B$18*'Portfolio allocation'!K5120</f>
        <v>6.2192253160874489E-3</v>
      </c>
      <c r="AF5120">
        <f t="shared" si="719"/>
        <v>-3.8061316587363297E-3</v>
      </c>
      <c r="AH5120" s="2">
        <v>40038</v>
      </c>
      <c r="AI5120">
        <v>3.6040000000000001</v>
      </c>
      <c r="AJ5120">
        <v>0.42599999999999999</v>
      </c>
      <c r="AK5120">
        <v>1.4293499999999999</v>
      </c>
      <c r="AR5120" s="3"/>
    </row>
    <row r="5121" spans="1:44" hidden="1" outlineLevel="1" x14ac:dyDescent="0.2">
      <c r="A5121" s="2">
        <v>40039</v>
      </c>
      <c r="B5121">
        <v>24.27</v>
      </c>
      <c r="E5121" s="2">
        <v>40039</v>
      </c>
      <c r="F5121">
        <v>1004.09</v>
      </c>
      <c r="G5121">
        <f t="shared" si="714"/>
        <v>-8.5313953373554741E-3</v>
      </c>
      <c r="H5121" s="2">
        <v>40039</v>
      </c>
      <c r="I5121">
        <v>1641.54</v>
      </c>
      <c r="J5121">
        <f t="shared" si="715"/>
        <v>-8.5283210320959979E-3</v>
      </c>
      <c r="K5121">
        <f t="shared" si="711"/>
        <v>-8.5453610320959973E-3</v>
      </c>
      <c r="L5121">
        <v>-2.4067386644248751E-2</v>
      </c>
      <c r="N5121" s="2">
        <v>40039</v>
      </c>
      <c r="O5121">
        <v>23.692</v>
      </c>
      <c r="Q5121" s="2">
        <v>40039</v>
      </c>
      <c r="R5121">
        <v>29457.119999999999</v>
      </c>
      <c r="S5121" s="8">
        <f t="shared" si="716"/>
        <v>3.0479157139446933E-3</v>
      </c>
      <c r="T5121" s="9">
        <f t="shared" si="712"/>
        <v>3.0308757139446934E-3</v>
      </c>
      <c r="U5121" s="3">
        <f>Sheet1!$B$17+Sheet1!$B$18*'Portfolio allocation'!K5121</f>
        <v>-9.3156558599144616E-3</v>
      </c>
      <c r="V5121" s="13">
        <f t="shared" si="717"/>
        <v>1.2346531573859156E-2</v>
      </c>
      <c r="W5121" s="13"/>
      <c r="X5121" s="2">
        <v>40039</v>
      </c>
      <c r="Y5121">
        <v>113.2538</v>
      </c>
      <c r="AA5121" s="2">
        <v>40039</v>
      </c>
      <c r="AB5121">
        <v>1546.08</v>
      </c>
      <c r="AC5121">
        <f t="shared" si="718"/>
        <v>-8.4463684463684796E-3</v>
      </c>
      <c r="AD5121">
        <f t="shared" si="713"/>
        <v>-8.4631684463684805E-3</v>
      </c>
      <c r="AE5121">
        <f>Sheet2!$B$17+Sheet2!$B$18*'Portfolio allocation'!K5121</f>
        <v>-7.5453660302528067E-3</v>
      </c>
      <c r="AF5121">
        <f t="shared" si="719"/>
        <v>-9.1780241611567372E-4</v>
      </c>
      <c r="AH5121" s="2">
        <v>40039</v>
      </c>
      <c r="AI5121">
        <v>3.569</v>
      </c>
      <c r="AJ5121">
        <v>0.42</v>
      </c>
      <c r="AK5121">
        <v>1.4235500000000001</v>
      </c>
      <c r="AR5121" s="3"/>
    </row>
    <row r="5122" spans="1:44" hidden="1" outlineLevel="1" x14ac:dyDescent="0.2">
      <c r="A5122" s="2">
        <v>40042</v>
      </c>
      <c r="B5122">
        <v>27.89</v>
      </c>
      <c r="E5122" s="2">
        <v>40042</v>
      </c>
      <c r="F5122">
        <v>979.73</v>
      </c>
      <c r="G5122">
        <f t="shared" si="714"/>
        <v>-2.4260773436644123E-2</v>
      </c>
      <c r="H5122" s="2">
        <v>40042</v>
      </c>
      <c r="I5122">
        <v>1602.06</v>
      </c>
      <c r="J5122">
        <f t="shared" si="715"/>
        <v>-2.405058664424875E-2</v>
      </c>
      <c r="K5122">
        <f t="shared" si="711"/>
        <v>-2.4067386644248751E-2</v>
      </c>
      <c r="L5122">
        <v>1.0307607582737221E-2</v>
      </c>
      <c r="N5122" s="2">
        <v>40042</v>
      </c>
      <c r="O5122">
        <v>23.25</v>
      </c>
      <c r="Q5122" s="2">
        <v>40042</v>
      </c>
      <c r="R5122">
        <v>28907.58</v>
      </c>
      <c r="S5122" s="8">
        <f t="shared" si="716"/>
        <v>-1.8655591585328035E-2</v>
      </c>
      <c r="T5122" s="9">
        <f t="shared" si="712"/>
        <v>-1.8672391585328036E-2</v>
      </c>
      <c r="U5122" s="3">
        <f>Sheet1!$B$17+Sheet1!$B$18*'Portfolio allocation'!K5122</f>
        <v>-2.7122917022618237E-2</v>
      </c>
      <c r="V5122" s="13">
        <f t="shared" si="717"/>
        <v>8.450525437290201E-3</v>
      </c>
      <c r="W5122" s="13"/>
      <c r="X5122" s="2">
        <v>40042</v>
      </c>
      <c r="Y5122">
        <v>111.62050000000001</v>
      </c>
      <c r="AA5122" s="2">
        <v>40042</v>
      </c>
      <c r="AB5122">
        <v>1523.78</v>
      </c>
      <c r="AC5122">
        <f t="shared" si="718"/>
        <v>-1.4423574459277666E-2</v>
      </c>
      <c r="AD5122">
        <f t="shared" si="713"/>
        <v>-1.4440174459277666E-2</v>
      </c>
      <c r="AE5122">
        <f>Sheet2!$B$17+Sheet2!$B$18*'Portfolio allocation'!K5122</f>
        <v>-2.1347947207267765E-2</v>
      </c>
      <c r="AF5122">
        <f t="shared" si="719"/>
        <v>6.9077727479900982E-3</v>
      </c>
      <c r="AH5122" s="2">
        <v>40042</v>
      </c>
      <c r="AI5122">
        <v>3.472</v>
      </c>
      <c r="AJ5122">
        <v>0.41499999999999998</v>
      </c>
      <c r="AK5122">
        <v>1.4071499999999999</v>
      </c>
      <c r="AR5122" s="3"/>
    </row>
    <row r="5123" spans="1:44" hidden="1" outlineLevel="1" x14ac:dyDescent="0.2">
      <c r="A5123" s="2">
        <v>40043</v>
      </c>
      <c r="B5123">
        <v>26.18</v>
      </c>
      <c r="E5123" s="2">
        <v>40043</v>
      </c>
      <c r="F5123">
        <v>989.67</v>
      </c>
      <c r="G5123">
        <f t="shared" si="714"/>
        <v>1.0145652373612979E-2</v>
      </c>
      <c r="H5123" s="2">
        <v>40043</v>
      </c>
      <c r="I5123">
        <v>1618.6</v>
      </c>
      <c r="J5123">
        <f t="shared" si="715"/>
        <v>1.0324207582737222E-2</v>
      </c>
      <c r="K5123">
        <f t="shared" si="711"/>
        <v>1.0307607582737221E-2</v>
      </c>
      <c r="L5123">
        <v>6.9772982577536447E-3</v>
      </c>
      <c r="N5123" s="2">
        <v>40043</v>
      </c>
      <c r="O5123">
        <v>23.58</v>
      </c>
      <c r="Q5123" s="2">
        <v>40043</v>
      </c>
      <c r="R5123">
        <v>29479.5</v>
      </c>
      <c r="S5123" s="8">
        <f t="shared" si="716"/>
        <v>1.9784430242863582E-2</v>
      </c>
      <c r="T5123" s="9">
        <f t="shared" si="712"/>
        <v>1.9767830242863584E-2</v>
      </c>
      <c r="U5123" s="3">
        <f>Sheet1!$B$17+Sheet1!$B$18*'Portfolio allocation'!K5123</f>
        <v>1.2312947532786144E-2</v>
      </c>
      <c r="V5123" s="13">
        <f t="shared" si="717"/>
        <v>7.454882710077439E-3</v>
      </c>
      <c r="W5123" s="13"/>
      <c r="X5123" s="2">
        <v>40043</v>
      </c>
      <c r="Y5123">
        <v>112.35599999999999</v>
      </c>
      <c r="AA5123" s="2">
        <v>40043</v>
      </c>
      <c r="AB5123">
        <v>1533.82</v>
      </c>
      <c r="AC5123">
        <f t="shared" si="718"/>
        <v>6.5888776595046661E-3</v>
      </c>
      <c r="AD5123">
        <f t="shared" si="713"/>
        <v>6.5724776595046663E-3</v>
      </c>
      <c r="AE5123">
        <f>Sheet2!$B$17+Sheet2!$B$18*'Portfolio allocation'!K5123</f>
        <v>9.2191746447874007E-3</v>
      </c>
      <c r="AF5123">
        <f t="shared" si="719"/>
        <v>-2.6466969852827343E-3</v>
      </c>
      <c r="AH5123" s="2">
        <v>40043</v>
      </c>
      <c r="AI5123">
        <v>3.5169999999999999</v>
      </c>
      <c r="AJ5123">
        <v>0.41</v>
      </c>
      <c r="AK5123">
        <v>1.41035</v>
      </c>
      <c r="AR5123" s="3"/>
    </row>
    <row r="5124" spans="1:44" hidden="1" outlineLevel="1" x14ac:dyDescent="0.2">
      <c r="A5124" s="2">
        <v>40044</v>
      </c>
      <c r="B5124">
        <v>26.26</v>
      </c>
      <c r="E5124" s="2">
        <v>40044</v>
      </c>
      <c r="F5124">
        <v>996.46</v>
      </c>
      <c r="G5124">
        <f t="shared" si="714"/>
        <v>6.8608728161914101E-3</v>
      </c>
      <c r="H5124" s="2">
        <v>40044</v>
      </c>
      <c r="I5124">
        <v>1629.92</v>
      </c>
      <c r="J5124">
        <f t="shared" si="715"/>
        <v>6.9936982577536444E-3</v>
      </c>
      <c r="K5124">
        <f t="shared" ref="K5124:K5187" si="720">J5124-(AJ5123/25000)</f>
        <v>6.9772982577536447E-3</v>
      </c>
      <c r="L5124">
        <v>1.09845399037989E-2</v>
      </c>
      <c r="N5124" s="2">
        <v>40044</v>
      </c>
      <c r="O5124">
        <v>23.65</v>
      </c>
      <c r="Q5124" s="2">
        <v>40044</v>
      </c>
      <c r="R5124">
        <v>29567.02</v>
      </c>
      <c r="S5124" s="8">
        <f t="shared" si="716"/>
        <v>2.9688427551348706E-3</v>
      </c>
      <c r="T5124" s="9">
        <f t="shared" ref="T5124:T5187" si="721">S5124-(AJ5123/100/250)</f>
        <v>2.9524427551348704E-3</v>
      </c>
      <c r="U5124" s="3">
        <f>Sheet1!$B$17+Sheet1!$B$18*'Portfolio allocation'!K5124</f>
        <v>8.4923322739027113E-3</v>
      </c>
      <c r="V5124" s="13">
        <f t="shared" si="717"/>
        <v>-5.5398895187678404E-3</v>
      </c>
      <c r="W5124" s="13"/>
      <c r="X5124" s="2">
        <v>40044</v>
      </c>
      <c r="Y5124">
        <v>113.2538</v>
      </c>
      <c r="AA5124" s="2">
        <v>40044</v>
      </c>
      <c r="AB5124">
        <v>1546.08</v>
      </c>
      <c r="AC5124">
        <f t="shared" si="718"/>
        <v>7.9931152286447649E-3</v>
      </c>
      <c r="AD5124">
        <f t="shared" ref="AD5124:AD5187" si="722">AC5124-AJ5124/25000</f>
        <v>7.9771152286447645E-3</v>
      </c>
      <c r="AE5124">
        <f>Sheet2!$B$17+Sheet2!$B$18*'Portfolio allocation'!K5124</f>
        <v>6.257778629136802E-3</v>
      </c>
      <c r="AF5124">
        <f t="shared" si="719"/>
        <v>1.7193365995079625E-3</v>
      </c>
      <c r="AH5124" s="2">
        <v>40044</v>
      </c>
      <c r="AI5124">
        <v>3.4550000000000001</v>
      </c>
      <c r="AJ5124">
        <v>0.4</v>
      </c>
      <c r="AK5124">
        <v>1.4218500000000001</v>
      </c>
      <c r="AR5124" s="3"/>
    </row>
    <row r="5125" spans="1:44" hidden="1" outlineLevel="1" x14ac:dyDescent="0.2">
      <c r="A5125" s="2">
        <v>40045</v>
      </c>
      <c r="B5125">
        <v>25.09</v>
      </c>
      <c r="E5125" s="2">
        <v>40045</v>
      </c>
      <c r="F5125">
        <v>1007.37</v>
      </c>
      <c r="G5125">
        <f t="shared" ref="G5125:G5188" si="723">(F5125/F5124)-1</f>
        <v>1.0948758605463293E-2</v>
      </c>
      <c r="H5125" s="2">
        <v>40045</v>
      </c>
      <c r="I5125">
        <v>1647.85</v>
      </c>
      <c r="J5125">
        <f t="shared" ref="J5125:J5188" si="724">(I5125/I5124)-1</f>
        <v>1.10005399037989E-2</v>
      </c>
      <c r="K5125">
        <f t="shared" si="720"/>
        <v>1.09845399037989E-2</v>
      </c>
      <c r="L5125">
        <v>1.8790523391085345E-2</v>
      </c>
      <c r="N5125" s="2">
        <v>40045</v>
      </c>
      <c r="O5125">
        <v>23.67</v>
      </c>
      <c r="Q5125" s="2">
        <v>40045</v>
      </c>
      <c r="R5125">
        <v>29592.03</v>
      </c>
      <c r="S5125" s="8">
        <f t="shared" ref="S5125:S5188" si="725">R5125/R5124-1</f>
        <v>8.4587489709808672E-4</v>
      </c>
      <c r="T5125" s="9">
        <f t="shared" si="721"/>
        <v>8.2987489709808676E-4</v>
      </c>
      <c r="U5125" s="3">
        <f>Sheet1!$B$17+Sheet1!$B$18*'Portfolio allocation'!K5125</f>
        <v>1.3089541447254551E-2</v>
      </c>
      <c r="V5125" s="13">
        <f t="shared" ref="V5125:V5188" si="726">T5125-U5125</f>
        <v>-1.2259666550156464E-2</v>
      </c>
      <c r="W5125" s="13"/>
      <c r="X5125" s="2">
        <v>40045</v>
      </c>
      <c r="Y5125">
        <v>113.6168</v>
      </c>
      <c r="AA5125" s="2">
        <v>40045</v>
      </c>
      <c r="AB5125">
        <v>1551.03</v>
      </c>
      <c r="AC5125">
        <f t="shared" ref="AC5125:AC5188" si="727">AB5125/AB5124-1</f>
        <v>3.2016454517231896E-3</v>
      </c>
      <c r="AD5125">
        <f t="shared" si="722"/>
        <v>3.1858454517231898E-3</v>
      </c>
      <c r="AE5125">
        <f>Sheet2!$B$17+Sheet2!$B$18*'Portfolio allocation'!K5125</f>
        <v>9.8211201347809026E-3</v>
      </c>
      <c r="AF5125">
        <f t="shared" ref="AF5125:AF5188" si="728">AD5125-AE5125</f>
        <v>-6.6352746830577129E-3</v>
      </c>
      <c r="AH5125" s="2">
        <v>40045</v>
      </c>
      <c r="AI5125">
        <v>3.4279999999999999</v>
      </c>
      <c r="AJ5125">
        <v>0.39500000000000002</v>
      </c>
      <c r="AK5125">
        <v>1.4235500000000001</v>
      </c>
      <c r="AR5125" s="3"/>
    </row>
    <row r="5126" spans="1:44" hidden="1" outlineLevel="1" x14ac:dyDescent="0.2">
      <c r="A5126" s="2">
        <v>40046</v>
      </c>
      <c r="B5126">
        <v>25.01</v>
      </c>
      <c r="E5126" s="2">
        <v>40046</v>
      </c>
      <c r="F5126">
        <v>1026.1300000000001</v>
      </c>
      <c r="G5126">
        <f t="shared" si="723"/>
        <v>1.862275033006755E-2</v>
      </c>
      <c r="H5126" s="2">
        <v>40046</v>
      </c>
      <c r="I5126">
        <v>1678.84</v>
      </c>
      <c r="J5126">
        <f t="shared" si="724"/>
        <v>1.8806323391085344E-2</v>
      </c>
      <c r="K5126">
        <f t="shared" si="720"/>
        <v>1.8790523391085345E-2</v>
      </c>
      <c r="L5126">
        <v>-5.5248443925556855E-4</v>
      </c>
      <c r="N5126" s="2">
        <v>40046</v>
      </c>
      <c r="O5126">
        <v>24.41</v>
      </c>
      <c r="Q5126" s="2">
        <v>40046</v>
      </c>
      <c r="R5126">
        <v>30517.16</v>
      </c>
      <c r="S5126" s="8">
        <f t="shared" si="725"/>
        <v>3.1262809614615916E-2</v>
      </c>
      <c r="T5126" s="9">
        <f t="shared" si="721"/>
        <v>3.1247009614615916E-2</v>
      </c>
      <c r="U5126" s="3">
        <f>Sheet1!$B$17+Sheet1!$B$18*'Portfolio allocation'!K5126</f>
        <v>2.204476353379925E-2</v>
      </c>
      <c r="V5126" s="13">
        <f t="shared" si="726"/>
        <v>9.2022460808166666E-3</v>
      </c>
      <c r="W5126" s="13"/>
      <c r="X5126" s="2">
        <v>40046</v>
      </c>
      <c r="Y5126">
        <v>114.52419999999999</v>
      </c>
      <c r="AA5126" s="2">
        <v>40046</v>
      </c>
      <c r="AB5126">
        <v>1563.42</v>
      </c>
      <c r="AC5126">
        <f t="shared" si="727"/>
        <v>7.9882400727260272E-3</v>
      </c>
      <c r="AD5126">
        <f t="shared" si="722"/>
        <v>7.9718400727260275E-3</v>
      </c>
      <c r="AE5126">
        <f>Sheet2!$B$17+Sheet2!$B$18*'Portfolio allocation'!K5126</f>
        <v>1.6762399800326212E-2</v>
      </c>
      <c r="AF5126">
        <f t="shared" si="728"/>
        <v>-8.7905597276001848E-3</v>
      </c>
      <c r="AH5126" s="2">
        <v>40046</v>
      </c>
      <c r="AI5126">
        <v>3.569</v>
      </c>
      <c r="AJ5126">
        <v>0.41</v>
      </c>
      <c r="AK5126">
        <v>1.4300999999999999</v>
      </c>
      <c r="AR5126" s="3"/>
    </row>
    <row r="5127" spans="1:44" hidden="1" outlineLevel="1" x14ac:dyDescent="0.2">
      <c r="A5127" s="2">
        <v>40049</v>
      </c>
      <c r="B5127">
        <v>25.14</v>
      </c>
      <c r="E5127" s="2">
        <v>40049</v>
      </c>
      <c r="F5127">
        <v>1025.57</v>
      </c>
      <c r="G5127">
        <f t="shared" si="723"/>
        <v>-5.4573981854166842E-4</v>
      </c>
      <c r="H5127" s="2">
        <v>40049</v>
      </c>
      <c r="I5127">
        <v>1677.94</v>
      </c>
      <c r="J5127">
        <f t="shared" si="724"/>
        <v>-5.3608443925556859E-4</v>
      </c>
      <c r="K5127">
        <f t="shared" si="720"/>
        <v>-5.5248443925556855E-4</v>
      </c>
      <c r="L5127">
        <v>2.3561560890138604E-3</v>
      </c>
      <c r="N5127" s="2">
        <v>40049</v>
      </c>
      <c r="O5127">
        <v>24.64</v>
      </c>
      <c r="Q5127" s="2">
        <v>40049</v>
      </c>
      <c r="R5127">
        <v>30804.720000000001</v>
      </c>
      <c r="S5127" s="8">
        <f t="shared" si="725"/>
        <v>9.4228951842176834E-3</v>
      </c>
      <c r="T5127" s="9">
        <f t="shared" si="721"/>
        <v>9.4064951842176836E-3</v>
      </c>
      <c r="U5127" s="3">
        <f>Sheet1!$B$17+Sheet1!$B$18*'Portfolio allocation'!K5127</f>
        <v>-1.4602526617705754E-4</v>
      </c>
      <c r="V5127" s="13">
        <f t="shared" si="726"/>
        <v>9.5525204503947407E-3</v>
      </c>
      <c r="W5127" s="13"/>
      <c r="X5127" s="2">
        <v>40049</v>
      </c>
      <c r="Y5127">
        <v>113.97020000000001</v>
      </c>
      <c r="AA5127" s="2">
        <v>40049</v>
      </c>
      <c r="AB5127">
        <v>1555.86</v>
      </c>
      <c r="AC5127">
        <f t="shared" si="727"/>
        <v>-4.835552826495837E-3</v>
      </c>
      <c r="AD5127">
        <f t="shared" si="722"/>
        <v>-4.8513528264958368E-3</v>
      </c>
      <c r="AE5127">
        <f>Sheet2!$B$17+Sheet2!$B$18*'Portfolio allocation'!K5127</f>
        <v>-4.3789624717453335E-4</v>
      </c>
      <c r="AF5127">
        <f t="shared" si="728"/>
        <v>-4.4134565793213032E-3</v>
      </c>
      <c r="AH5127" s="2">
        <v>40049</v>
      </c>
      <c r="AI5127">
        <v>3.4740000000000002</v>
      </c>
      <c r="AJ5127">
        <v>0.39500000000000002</v>
      </c>
      <c r="AK5127">
        <v>1.4319999999999999</v>
      </c>
      <c r="AR5127" s="3"/>
    </row>
    <row r="5128" spans="1:44" hidden="1" outlineLevel="1" x14ac:dyDescent="0.2">
      <c r="A5128" s="2">
        <v>40050</v>
      </c>
      <c r="B5128">
        <v>24.92</v>
      </c>
      <c r="E5128" s="2">
        <v>40050</v>
      </c>
      <c r="F5128">
        <v>1028</v>
      </c>
      <c r="G5128">
        <f t="shared" si="723"/>
        <v>2.3694140819252585E-3</v>
      </c>
      <c r="H5128" s="2">
        <v>40050</v>
      </c>
      <c r="I5128">
        <v>1681.92</v>
      </c>
      <c r="J5128">
        <f t="shared" si="724"/>
        <v>2.3719560890138602E-3</v>
      </c>
      <c r="K5128">
        <f t="shared" si="720"/>
        <v>2.3561560890138604E-3</v>
      </c>
      <c r="L5128">
        <v>2.0326668188727423E-4</v>
      </c>
      <c r="N5128" s="2">
        <v>40050</v>
      </c>
      <c r="O5128">
        <v>24.64</v>
      </c>
      <c r="Q5128" s="2">
        <v>40050</v>
      </c>
      <c r="R5128">
        <v>30804.720000000001</v>
      </c>
      <c r="S5128" s="8">
        <f t="shared" si="725"/>
        <v>0</v>
      </c>
      <c r="T5128" s="9">
        <f t="shared" si="721"/>
        <v>-1.5800000000000001E-5</v>
      </c>
      <c r="U5128" s="3">
        <f>Sheet1!$B$17+Sheet1!$B$18*'Portfolio allocation'!K5128</f>
        <v>3.1908408626074667E-3</v>
      </c>
      <c r="V5128" s="13">
        <f t="shared" si="726"/>
        <v>-3.2066408626074665E-3</v>
      </c>
      <c r="W5128" s="13"/>
      <c r="X5128" s="2">
        <v>40050</v>
      </c>
      <c r="Y5128">
        <v>113.5022</v>
      </c>
      <c r="AA5128" s="2">
        <v>40050</v>
      </c>
      <c r="AB5128">
        <v>1549.47</v>
      </c>
      <c r="AC5128">
        <f t="shared" si="727"/>
        <v>-4.1070533338474213E-3</v>
      </c>
      <c r="AD5128">
        <f t="shared" si="722"/>
        <v>-4.1237733338474209E-3</v>
      </c>
      <c r="AE5128">
        <f>Sheet2!$B$17+Sheet2!$B$18*'Portfolio allocation'!K5128</f>
        <v>2.1485411166938862E-3</v>
      </c>
      <c r="AF5128">
        <f t="shared" si="728"/>
        <v>-6.2723144505413067E-3</v>
      </c>
      <c r="AH5128" s="2">
        <v>40050</v>
      </c>
      <c r="AI5128">
        <v>3.4390000000000001</v>
      </c>
      <c r="AJ5128">
        <v>0.41799999999999998</v>
      </c>
      <c r="AK5128">
        <v>1.43285</v>
      </c>
      <c r="AR5128" s="3"/>
    </row>
    <row r="5129" spans="1:44" hidden="1" outlineLevel="1" x14ac:dyDescent="0.2">
      <c r="A5129" s="2">
        <v>40051</v>
      </c>
      <c r="B5129">
        <v>24.95</v>
      </c>
      <c r="E5129" s="2">
        <v>40051</v>
      </c>
      <c r="F5129">
        <v>1028.1199999999999</v>
      </c>
      <c r="G5129">
        <f t="shared" si="723"/>
        <v>1.167315175096828E-4</v>
      </c>
      <c r="H5129" s="2">
        <v>40051</v>
      </c>
      <c r="I5129">
        <v>1682.29</v>
      </c>
      <c r="J5129">
        <f t="shared" si="724"/>
        <v>2.1998668188727422E-4</v>
      </c>
      <c r="K5129">
        <f t="shared" si="720"/>
        <v>2.0326668188727423E-4</v>
      </c>
      <c r="L5129">
        <v>2.8768235490908537E-3</v>
      </c>
      <c r="N5129" s="2">
        <v>40051</v>
      </c>
      <c r="O5129">
        <v>24.55</v>
      </c>
      <c r="Q5129" s="2">
        <v>40051</v>
      </c>
      <c r="R5129">
        <v>30692.19</v>
      </c>
      <c r="S5129" s="8">
        <f t="shared" si="725"/>
        <v>-3.6530116164017468E-3</v>
      </c>
      <c r="T5129" s="9">
        <f t="shared" si="721"/>
        <v>-3.6697316164017468E-3</v>
      </c>
      <c r="U5129" s="3">
        <f>Sheet1!$B$17+Sheet1!$B$18*'Portfolio allocation'!K5129</f>
        <v>7.2099157327849242E-4</v>
      </c>
      <c r="V5129" s="13">
        <f t="shared" si="726"/>
        <v>-4.3907231896802394E-3</v>
      </c>
      <c r="W5129" s="13"/>
      <c r="X5129" s="2">
        <v>40051</v>
      </c>
      <c r="Y5129">
        <v>114.1135</v>
      </c>
      <c r="AA5129" s="2">
        <v>40051</v>
      </c>
      <c r="AB5129">
        <v>1557.82</v>
      </c>
      <c r="AC5129">
        <f t="shared" si="727"/>
        <v>5.3889394438098037E-3</v>
      </c>
      <c r="AD5129">
        <f t="shared" si="722"/>
        <v>5.3708994438098033E-3</v>
      </c>
      <c r="AE5129">
        <f>Sheet2!$B$17+Sheet2!$B$18*'Portfolio allocation'!K5129</f>
        <v>2.3413693070059515E-4</v>
      </c>
      <c r="AF5129">
        <f t="shared" si="728"/>
        <v>5.1367625131092083E-3</v>
      </c>
      <c r="AH5129" s="2">
        <v>40051</v>
      </c>
      <c r="AI5129">
        <v>3.4350000000000001</v>
      </c>
      <c r="AJ5129">
        <v>0.45100000000000001</v>
      </c>
      <c r="AK5129">
        <v>1.4231499999999999</v>
      </c>
      <c r="AR5129" s="3"/>
    </row>
    <row r="5130" spans="1:44" hidden="1" outlineLevel="1" x14ac:dyDescent="0.2">
      <c r="A5130" s="2">
        <v>40052</v>
      </c>
      <c r="B5130">
        <v>24.68</v>
      </c>
      <c r="E5130" s="2">
        <v>40052</v>
      </c>
      <c r="F5130">
        <v>1030.98</v>
      </c>
      <c r="G5130">
        <f t="shared" si="723"/>
        <v>2.7817764463293759E-3</v>
      </c>
      <c r="H5130" s="2">
        <v>40052</v>
      </c>
      <c r="I5130">
        <v>1687.16</v>
      </c>
      <c r="J5130">
        <f t="shared" si="724"/>
        <v>2.8948635490908536E-3</v>
      </c>
      <c r="K5130">
        <f t="shared" si="720"/>
        <v>2.8768235490908537E-3</v>
      </c>
      <c r="L5130">
        <v>-1.8609743607009433E-3</v>
      </c>
      <c r="N5130" s="2">
        <v>40052</v>
      </c>
      <c r="O5130">
        <v>24.69</v>
      </c>
      <c r="Q5130" s="2">
        <v>40052</v>
      </c>
      <c r="R5130">
        <v>30867.21</v>
      </c>
      <c r="S5130" s="8">
        <f t="shared" si="725"/>
        <v>5.7024278814903351E-3</v>
      </c>
      <c r="T5130" s="9">
        <f t="shared" si="721"/>
        <v>5.6843878814903347E-3</v>
      </c>
      <c r="U5130" s="3">
        <f>Sheet1!$B$17+Sheet1!$B$18*'Portfolio allocation'!K5130</f>
        <v>3.7881637682760116E-3</v>
      </c>
      <c r="V5130" s="13">
        <f t="shared" si="726"/>
        <v>1.8962241132143231E-3</v>
      </c>
      <c r="W5130" s="13"/>
      <c r="X5130" s="2">
        <v>40052</v>
      </c>
      <c r="Y5130">
        <v>114.0753</v>
      </c>
      <c r="AA5130" s="2">
        <v>40052</v>
      </c>
      <c r="AB5130">
        <v>1557.29</v>
      </c>
      <c r="AC5130">
        <f t="shared" si="727"/>
        <v>-3.4021902402070481E-4</v>
      </c>
      <c r="AD5130">
        <f t="shared" si="722"/>
        <v>-3.5785902402070478E-4</v>
      </c>
      <c r="AE5130">
        <f>Sheet2!$B$17+Sheet2!$B$18*'Portfolio allocation'!K5130</f>
        <v>2.6115319056226379E-3</v>
      </c>
      <c r="AF5130">
        <f t="shared" si="728"/>
        <v>-2.9693909296433429E-3</v>
      </c>
      <c r="AH5130" s="2">
        <v>40052</v>
      </c>
      <c r="AI5130">
        <v>3.464</v>
      </c>
      <c r="AJ5130">
        <v>0.441</v>
      </c>
      <c r="AK5130">
        <v>1.42275</v>
      </c>
      <c r="AR5130" s="3"/>
    </row>
    <row r="5131" spans="1:44" hidden="1" outlineLevel="1" x14ac:dyDescent="0.2">
      <c r="A5131" s="2">
        <v>40053</v>
      </c>
      <c r="B5131">
        <v>24.76</v>
      </c>
      <c r="E5131" s="2">
        <v>40053</v>
      </c>
      <c r="F5131">
        <v>1028.93</v>
      </c>
      <c r="G5131">
        <f t="shared" si="723"/>
        <v>-1.9883993869910244E-3</v>
      </c>
      <c r="H5131" s="2">
        <v>40053</v>
      </c>
      <c r="I5131">
        <v>1684.05</v>
      </c>
      <c r="J5131">
        <f t="shared" si="724"/>
        <v>-1.8433343607009434E-3</v>
      </c>
      <c r="K5131">
        <f t="shared" si="720"/>
        <v>-1.8609743607009433E-3</v>
      </c>
      <c r="L5131">
        <v>-8.0514432599981516E-3</v>
      </c>
      <c r="N5131" s="2">
        <v>40053</v>
      </c>
      <c r="O5131">
        <v>24.68</v>
      </c>
      <c r="Q5131" s="2">
        <v>40053</v>
      </c>
      <c r="R5131">
        <v>30854.720000000001</v>
      </c>
      <c r="S5131" s="8">
        <f t="shared" si="725"/>
        <v>-4.0463650585842448E-4</v>
      </c>
      <c r="T5131" s="9">
        <f t="shared" si="721"/>
        <v>-4.2227650585842445E-4</v>
      </c>
      <c r="U5131" s="3">
        <f>Sheet1!$B$17+Sheet1!$B$18*'Portfolio allocation'!K5131</f>
        <v>-1.6471580656037405E-3</v>
      </c>
      <c r="V5131" s="13">
        <f t="shared" si="726"/>
        <v>1.224881559745316E-3</v>
      </c>
      <c r="W5131" s="13"/>
      <c r="X5131" s="2">
        <v>40053</v>
      </c>
      <c r="Y5131">
        <v>112.9195</v>
      </c>
      <c r="AA5131" s="2">
        <v>40053</v>
      </c>
      <c r="AB5131">
        <v>1541.52</v>
      </c>
      <c r="AC5131">
        <f t="shared" si="727"/>
        <v>-1.0126566021742889E-2</v>
      </c>
      <c r="AD5131">
        <f t="shared" si="722"/>
        <v>-1.0143806021742889E-2</v>
      </c>
      <c r="AE5131">
        <f>Sheet2!$B$17+Sheet2!$B$18*'Portfolio allocation'!K5131</f>
        <v>-1.601438867920853E-3</v>
      </c>
      <c r="AF5131">
        <f t="shared" si="728"/>
        <v>-8.5423671538220353E-3</v>
      </c>
      <c r="AH5131" s="2">
        <v>40053</v>
      </c>
      <c r="AI5131">
        <v>3.4489999999999998</v>
      </c>
      <c r="AJ5131">
        <v>0.43099999999999999</v>
      </c>
      <c r="AK5131">
        <v>1.4373499999999999</v>
      </c>
      <c r="AR5131" s="3"/>
    </row>
    <row r="5132" spans="1:44" hidden="1" outlineLevel="1" x14ac:dyDescent="0.2">
      <c r="A5132" s="2">
        <v>40056</v>
      </c>
      <c r="B5132">
        <v>26.01</v>
      </c>
      <c r="E5132" s="2">
        <v>40056</v>
      </c>
      <c r="F5132">
        <v>1020.62</v>
      </c>
      <c r="G5132">
        <f t="shared" si="723"/>
        <v>-8.0763511609147631E-3</v>
      </c>
      <c r="H5132" s="2">
        <v>40056</v>
      </c>
      <c r="I5132">
        <v>1670.52</v>
      </c>
      <c r="J5132">
        <f t="shared" si="724"/>
        <v>-8.0342032599981517E-3</v>
      </c>
      <c r="K5132">
        <f t="shared" si="720"/>
        <v>-8.0514432599981516E-3</v>
      </c>
      <c r="L5132">
        <v>-2.2099784232933333E-2</v>
      </c>
      <c r="N5132" s="2">
        <v>40056</v>
      </c>
      <c r="O5132">
        <v>24.65</v>
      </c>
      <c r="Q5132" s="2">
        <v>40056</v>
      </c>
      <c r="R5132">
        <v>30817.21</v>
      </c>
      <c r="S5132" s="8">
        <f t="shared" si="725"/>
        <v>-1.2156973066034249E-3</v>
      </c>
      <c r="T5132" s="9">
        <f t="shared" si="721"/>
        <v>-1.2329373066034249E-3</v>
      </c>
      <c r="U5132" s="3">
        <f>Sheet1!$B$17+Sheet1!$B$18*'Portfolio allocation'!K5132</f>
        <v>-8.7490208742228414E-3</v>
      </c>
      <c r="V5132" s="13">
        <f t="shared" si="726"/>
        <v>7.5160835676194165E-3</v>
      </c>
      <c r="W5132" s="13"/>
      <c r="X5132" s="2">
        <v>40056</v>
      </c>
      <c r="Y5132">
        <v>112.7572</v>
      </c>
      <c r="AA5132" s="2">
        <v>40056</v>
      </c>
      <c r="AB5132">
        <v>1539.3</v>
      </c>
      <c r="AC5132">
        <f t="shared" si="727"/>
        <v>-1.4401370076289055E-3</v>
      </c>
      <c r="AD5132">
        <f t="shared" si="722"/>
        <v>-1.4569770076289055E-3</v>
      </c>
      <c r="AE5132">
        <f>Sheet2!$B$17+Sheet2!$B$18*'Portfolio allocation'!K5132</f>
        <v>-7.106161746321376E-3</v>
      </c>
      <c r="AF5132">
        <f t="shared" si="728"/>
        <v>5.6491847386924707E-3</v>
      </c>
      <c r="AH5132" s="2">
        <v>40056</v>
      </c>
      <c r="AI5132">
        <v>3.403</v>
      </c>
      <c r="AJ5132">
        <v>0.42099999999999999</v>
      </c>
      <c r="AK5132">
        <v>1.4350499999999999</v>
      </c>
      <c r="AR5132" s="3"/>
    </row>
    <row r="5133" spans="1:44" hidden="1" outlineLevel="1" x14ac:dyDescent="0.2">
      <c r="A5133" s="2">
        <v>40057</v>
      </c>
      <c r="B5133">
        <v>29.15</v>
      </c>
      <c r="E5133" s="2">
        <v>40057</v>
      </c>
      <c r="F5133">
        <v>998.04</v>
      </c>
      <c r="G5133">
        <f t="shared" si="723"/>
        <v>-2.2123807097646608E-2</v>
      </c>
      <c r="H5133" s="2">
        <v>40057</v>
      </c>
      <c r="I5133">
        <v>1633.63</v>
      </c>
      <c r="J5133">
        <f t="shared" si="724"/>
        <v>-2.2082944232933333E-2</v>
      </c>
      <c r="K5133">
        <f t="shared" si="720"/>
        <v>-2.2099784232933333E-2</v>
      </c>
      <c r="L5133">
        <v>-3.058304561008291E-3</v>
      </c>
      <c r="N5133" s="2">
        <v>40057</v>
      </c>
      <c r="O5133">
        <v>24</v>
      </c>
      <c r="Q5133" s="2">
        <v>40057</v>
      </c>
      <c r="R5133">
        <v>30004.6</v>
      </c>
      <c r="S5133" s="8">
        <f t="shared" si="725"/>
        <v>-2.636870761499821E-2</v>
      </c>
      <c r="T5133" s="9">
        <f t="shared" si="721"/>
        <v>-2.6385547614998211E-2</v>
      </c>
      <c r="U5133" s="3">
        <f>Sheet1!$B$17+Sheet1!$B$18*'Portfolio allocation'!K5133</f>
        <v>-2.4865633670680773E-2</v>
      </c>
      <c r="V5133" s="13">
        <f t="shared" si="726"/>
        <v>-1.519913944317438E-3</v>
      </c>
      <c r="W5133" s="13"/>
      <c r="X5133" s="2">
        <v>40057</v>
      </c>
      <c r="Y5133">
        <v>111.4581</v>
      </c>
      <c r="AA5133" s="2">
        <v>40057</v>
      </c>
      <c r="AB5133">
        <v>1521.57</v>
      </c>
      <c r="AC5133">
        <f t="shared" si="727"/>
        <v>-1.1518222568700054E-2</v>
      </c>
      <c r="AD5133">
        <f t="shared" si="722"/>
        <v>-1.1534222568700054E-2</v>
      </c>
      <c r="AE5133">
        <f>Sheet2!$B$17+Sheet2!$B$18*'Portfolio allocation'!K5133</f>
        <v>-1.9598304945048557E-2</v>
      </c>
      <c r="AF5133">
        <f t="shared" si="728"/>
        <v>8.0640823763485029E-3</v>
      </c>
      <c r="AH5133" s="2">
        <v>40057</v>
      </c>
      <c r="AI5133">
        <v>3.3679999999999999</v>
      </c>
      <c r="AJ5133">
        <v>0.4</v>
      </c>
      <c r="AK5133">
        <v>1.43035</v>
      </c>
      <c r="AR5133" s="3"/>
    </row>
    <row r="5134" spans="1:44" hidden="1" outlineLevel="1" x14ac:dyDescent="0.2">
      <c r="A5134" s="2">
        <v>40058</v>
      </c>
      <c r="B5134">
        <v>28.9</v>
      </c>
      <c r="E5134" s="2">
        <v>40058</v>
      </c>
      <c r="F5134">
        <v>994.75</v>
      </c>
      <c r="G5134">
        <f t="shared" si="723"/>
        <v>-3.2964610636847524E-3</v>
      </c>
      <c r="H5134" s="2">
        <v>40058</v>
      </c>
      <c r="I5134">
        <v>1628.66</v>
      </c>
      <c r="J5134">
        <f t="shared" si="724"/>
        <v>-3.0423045610082911E-3</v>
      </c>
      <c r="K5134">
        <f t="shared" si="720"/>
        <v>-3.058304561008291E-3</v>
      </c>
      <c r="L5134">
        <v>8.5925837589184116E-3</v>
      </c>
      <c r="N5134" s="2">
        <v>40058</v>
      </c>
      <c r="O5134">
        <v>23.86</v>
      </c>
      <c r="Q5134" s="2">
        <v>40058</v>
      </c>
      <c r="R5134">
        <v>29829.55</v>
      </c>
      <c r="S5134" s="8">
        <f t="shared" si="725"/>
        <v>-5.834105437166226E-3</v>
      </c>
      <c r="T5134" s="9">
        <f t="shared" si="721"/>
        <v>-5.8501054371662264E-3</v>
      </c>
      <c r="U5134" s="3">
        <f>Sheet1!$B$17+Sheet1!$B$18*'Portfolio allocation'!K5134</f>
        <v>-3.0207656157789087E-3</v>
      </c>
      <c r="V5134" s="13">
        <f t="shared" si="726"/>
        <v>-2.8293398213873177E-3</v>
      </c>
      <c r="W5134" s="13"/>
      <c r="X5134" s="2">
        <v>40058</v>
      </c>
      <c r="Y5134">
        <v>110.88500000000001</v>
      </c>
      <c r="AA5134" s="2">
        <v>40058</v>
      </c>
      <c r="AB5134">
        <v>1513.74</v>
      </c>
      <c r="AC5134">
        <f t="shared" si="727"/>
        <v>-5.1460005126283681E-3</v>
      </c>
      <c r="AD5134">
        <f t="shared" si="722"/>
        <v>-5.1617205126283684E-3</v>
      </c>
      <c r="AE5134">
        <f>Sheet2!$B$17+Sheet2!$B$18*'Portfolio allocation'!K5134</f>
        <v>-2.6661354286902634E-3</v>
      </c>
      <c r="AF5134">
        <f t="shared" si="728"/>
        <v>-2.495585083938105E-3</v>
      </c>
      <c r="AH5134" s="2">
        <v>40058</v>
      </c>
      <c r="AI5134">
        <v>3.3079999999999998</v>
      </c>
      <c r="AJ5134">
        <v>0.39300000000000002</v>
      </c>
      <c r="AK5134">
        <v>1.4238</v>
      </c>
      <c r="AR5134" s="3"/>
    </row>
    <row r="5135" spans="1:44" hidden="1" outlineLevel="1" x14ac:dyDescent="0.2">
      <c r="A5135" s="2">
        <v>40059</v>
      </c>
      <c r="B5135">
        <v>27.1</v>
      </c>
      <c r="E5135" s="2">
        <v>40059</v>
      </c>
      <c r="F5135">
        <v>1003.24</v>
      </c>
      <c r="G5135">
        <f t="shared" si="723"/>
        <v>8.5348077406384171E-3</v>
      </c>
      <c r="H5135" s="2">
        <v>40059</v>
      </c>
      <c r="I5135">
        <v>1642.68</v>
      </c>
      <c r="J5135">
        <f t="shared" si="724"/>
        <v>8.6083037589184119E-3</v>
      </c>
      <c r="K5135">
        <f t="shared" si="720"/>
        <v>8.5925837589184116E-3</v>
      </c>
      <c r="L5135">
        <v>1.316964959602602E-2</v>
      </c>
      <c r="N5135" s="2">
        <v>40059</v>
      </c>
      <c r="O5135">
        <v>24.11</v>
      </c>
      <c r="Q5135" s="2">
        <v>40059</v>
      </c>
      <c r="R5135">
        <v>30142.1</v>
      </c>
      <c r="S5135" s="8">
        <f t="shared" si="725"/>
        <v>1.0477865070039671E-2</v>
      </c>
      <c r="T5135" s="9">
        <f t="shared" si="721"/>
        <v>1.0462145070039671E-2</v>
      </c>
      <c r="U5135" s="3">
        <f>Sheet1!$B$17+Sheet1!$B$18*'Portfolio allocation'!K5135</f>
        <v>1.034542873761745E-2</v>
      </c>
      <c r="V5135" s="13">
        <f t="shared" si="726"/>
        <v>1.1671633242222104E-4</v>
      </c>
      <c r="W5135" s="13"/>
      <c r="X5135" s="2">
        <v>40059</v>
      </c>
      <c r="Y5135">
        <v>111.1143</v>
      </c>
      <c r="AA5135" s="2">
        <v>40059</v>
      </c>
      <c r="AB5135">
        <v>1516.87</v>
      </c>
      <c r="AC5135">
        <f t="shared" si="727"/>
        <v>2.0677262938151308E-3</v>
      </c>
      <c r="AD5135">
        <f t="shared" si="722"/>
        <v>2.0516062938151307E-3</v>
      </c>
      <c r="AE5135">
        <f>Sheet2!$B$17+Sheet2!$B$18*'Portfolio allocation'!K5135</f>
        <v>7.6941317064327412E-3</v>
      </c>
      <c r="AF5135">
        <f t="shared" si="728"/>
        <v>-5.6425254126176109E-3</v>
      </c>
      <c r="AH5135" s="2">
        <v>40059</v>
      </c>
      <c r="AI5135">
        <v>3.34</v>
      </c>
      <c r="AJ5135">
        <v>0.40300000000000002</v>
      </c>
      <c r="AK5135">
        <v>1.4258500000000001</v>
      </c>
      <c r="AR5135" s="3"/>
    </row>
    <row r="5136" spans="1:44" hidden="1" outlineLevel="1" x14ac:dyDescent="0.2">
      <c r="A5136" s="2">
        <v>40060</v>
      </c>
      <c r="B5136">
        <v>25.26</v>
      </c>
      <c r="E5136" s="2">
        <v>40060</v>
      </c>
      <c r="F5136">
        <v>1016.4</v>
      </c>
      <c r="G5136">
        <f t="shared" si="723"/>
        <v>1.3117499302260693E-2</v>
      </c>
      <c r="H5136" s="2">
        <v>40060</v>
      </c>
      <c r="I5136">
        <v>1664.34</v>
      </c>
      <c r="J5136">
        <f t="shared" si="724"/>
        <v>1.318576959602602E-2</v>
      </c>
      <c r="K5136">
        <f t="shared" si="720"/>
        <v>1.316964959602602E-2</v>
      </c>
      <c r="L5136">
        <v>-1.6399999999999999E-5</v>
      </c>
      <c r="N5136" s="2">
        <v>40060</v>
      </c>
      <c r="O5136">
        <v>24.62</v>
      </c>
      <c r="Q5136" s="2">
        <v>40060</v>
      </c>
      <c r="R5136">
        <v>30779.71</v>
      </c>
      <c r="S5136" s="8">
        <f t="shared" si="725"/>
        <v>2.1153469731704178E-2</v>
      </c>
      <c r="T5136" s="9">
        <f t="shared" si="721"/>
        <v>2.1137349731704176E-2</v>
      </c>
      <c r="U5136" s="3">
        <f>Sheet1!$B$17+Sheet1!$B$18*'Portfolio allocation'!K5136</f>
        <v>1.5596354664221471E-2</v>
      </c>
      <c r="V5136" s="13">
        <f t="shared" si="726"/>
        <v>5.5409950674827051E-3</v>
      </c>
      <c r="W5136" s="13"/>
      <c r="X5136" s="2">
        <v>40060</v>
      </c>
      <c r="Y5136">
        <v>112.1936</v>
      </c>
      <c r="AA5136" s="2">
        <v>40060</v>
      </c>
      <c r="AB5136">
        <v>1531.61</v>
      </c>
      <c r="AC5136">
        <f t="shared" si="727"/>
        <v>9.717378549249478E-3</v>
      </c>
      <c r="AD5136">
        <f t="shared" si="722"/>
        <v>9.7009785492494782E-3</v>
      </c>
      <c r="AE5136">
        <f>Sheet2!$B$17+Sheet2!$B$18*'Portfolio allocation'!K5136</f>
        <v>1.1764175420299406E-2</v>
      </c>
      <c r="AF5136">
        <f t="shared" si="728"/>
        <v>-2.0631968710499281E-3</v>
      </c>
      <c r="AH5136" s="2">
        <v>40060</v>
      </c>
      <c r="AI5136">
        <v>3.4449999999999998</v>
      </c>
      <c r="AJ5136">
        <v>0.41</v>
      </c>
      <c r="AK5136">
        <v>1.4233499999999999</v>
      </c>
      <c r="AR5136" s="3"/>
    </row>
    <row r="5137" spans="1:44" hidden="1" outlineLevel="1" x14ac:dyDescent="0.2">
      <c r="A5137" s="2">
        <v>40063</v>
      </c>
      <c r="B5137">
        <v>25.26</v>
      </c>
      <c r="E5137" s="2">
        <v>40063</v>
      </c>
      <c r="F5137">
        <v>1016.4</v>
      </c>
      <c r="G5137">
        <f t="shared" si="723"/>
        <v>0</v>
      </c>
      <c r="H5137" s="2">
        <v>40063</v>
      </c>
      <c r="I5137">
        <v>1664.34</v>
      </c>
      <c r="J5137">
        <f t="shared" si="724"/>
        <v>0</v>
      </c>
      <c r="K5137">
        <f t="shared" si="720"/>
        <v>-1.6399999999999999E-5</v>
      </c>
      <c r="L5137">
        <v>8.9841647884445763E-3</v>
      </c>
      <c r="N5137" s="2">
        <v>40063</v>
      </c>
      <c r="O5137">
        <v>24.62</v>
      </c>
      <c r="Q5137" s="2">
        <v>40063</v>
      </c>
      <c r="R5137">
        <v>30779.71</v>
      </c>
      <c r="S5137" s="8">
        <f t="shared" si="725"/>
        <v>0</v>
      </c>
      <c r="T5137" s="9">
        <f t="shared" si="721"/>
        <v>-1.6399999999999999E-5</v>
      </c>
      <c r="U5137" s="3">
        <f>Sheet1!$B$17+Sheet1!$B$18*'Portfolio allocation'!K5137</f>
        <v>4.6898438872336061E-4</v>
      </c>
      <c r="V5137" s="13">
        <f t="shared" si="726"/>
        <v>-4.8538438872336063E-4</v>
      </c>
      <c r="W5137" s="13"/>
      <c r="X5137" s="2">
        <v>40063</v>
      </c>
      <c r="Y5137">
        <v>112.1936</v>
      </c>
      <c r="AA5137" s="2">
        <v>40063</v>
      </c>
      <c r="AB5137">
        <v>1531.61</v>
      </c>
      <c r="AC5137">
        <f t="shared" si="727"/>
        <v>0</v>
      </c>
      <c r="AD5137">
        <f t="shared" si="722"/>
        <v>-1.6399999999999999E-5</v>
      </c>
      <c r="AE5137">
        <f>Sheet2!$B$17+Sheet2!$B$18*'Portfolio allocation'!K5137</f>
        <v>3.8803712962519332E-5</v>
      </c>
      <c r="AF5137">
        <f t="shared" si="728"/>
        <v>-5.5203712962519331E-5</v>
      </c>
      <c r="AH5137" s="2">
        <v>40063</v>
      </c>
      <c r="AI5137">
        <v>3.4449999999999998</v>
      </c>
      <c r="AJ5137">
        <v>0.41</v>
      </c>
      <c r="AK5137">
        <v>1.4336</v>
      </c>
      <c r="AR5137" s="3"/>
    </row>
    <row r="5138" spans="1:44" hidden="1" outlineLevel="1" x14ac:dyDescent="0.2">
      <c r="A5138" s="2">
        <v>40064</v>
      </c>
      <c r="B5138">
        <v>25.62</v>
      </c>
      <c r="E5138" s="2">
        <v>40064</v>
      </c>
      <c r="F5138">
        <v>1025.3900000000001</v>
      </c>
      <c r="G5138">
        <f t="shared" si="723"/>
        <v>8.8449429358521403E-3</v>
      </c>
      <c r="H5138" s="2">
        <v>40064</v>
      </c>
      <c r="I5138">
        <v>1679.32</v>
      </c>
      <c r="J5138">
        <f t="shared" si="724"/>
        <v>9.0005647884445761E-3</v>
      </c>
      <c r="K5138">
        <f t="shared" si="720"/>
        <v>8.9841647884445763E-3</v>
      </c>
      <c r="L5138">
        <v>7.8205852521258685E-3</v>
      </c>
      <c r="N5138" s="2">
        <v>40064</v>
      </c>
      <c r="O5138">
        <v>24.82</v>
      </c>
      <c r="Q5138" s="2">
        <v>40064</v>
      </c>
      <c r="R5138">
        <v>31029.74</v>
      </c>
      <c r="S5138" s="8">
        <f t="shared" si="725"/>
        <v>8.123208438286289E-3</v>
      </c>
      <c r="T5138" s="9">
        <f t="shared" si="721"/>
        <v>8.1068084382862893E-3</v>
      </c>
      <c r="U5138" s="3">
        <f>Sheet1!$B$17+Sheet1!$B$18*'Portfolio allocation'!K5138</f>
        <v>1.079466041867288E-2</v>
      </c>
      <c r="V5138" s="13">
        <f t="shared" si="726"/>
        <v>-2.6878519803865911E-3</v>
      </c>
      <c r="W5138" s="13"/>
      <c r="X5138" s="2">
        <v>40064</v>
      </c>
      <c r="Y5138">
        <v>111.9071</v>
      </c>
      <c r="AA5138" s="2">
        <v>40064</v>
      </c>
      <c r="AB5138">
        <v>1527.69</v>
      </c>
      <c r="AC5138">
        <f t="shared" si="727"/>
        <v>-2.5593982802409876E-3</v>
      </c>
      <c r="AD5138">
        <f t="shared" si="722"/>
        <v>-2.5753182802409876E-3</v>
      </c>
      <c r="AE5138">
        <f>Sheet2!$B$17+Sheet2!$B$18*'Portfolio allocation'!K5138</f>
        <v>8.0423355480230014E-3</v>
      </c>
      <c r="AF5138">
        <f t="shared" si="728"/>
        <v>-1.061765382826399E-2</v>
      </c>
      <c r="AH5138" s="2">
        <v>40064</v>
      </c>
      <c r="AI5138">
        <v>3.4809999999999999</v>
      </c>
      <c r="AJ5138">
        <v>0.39800000000000002</v>
      </c>
      <c r="AK5138">
        <v>1.4514499999999999</v>
      </c>
      <c r="AR5138" s="3"/>
    </row>
    <row r="5139" spans="1:44" hidden="1" outlineLevel="1" x14ac:dyDescent="0.2">
      <c r="A5139" s="2">
        <v>40065</v>
      </c>
      <c r="B5139">
        <v>24.32</v>
      </c>
      <c r="E5139" s="2">
        <v>40065</v>
      </c>
      <c r="F5139">
        <v>1033.3699999999999</v>
      </c>
      <c r="G5139">
        <f t="shared" si="723"/>
        <v>7.7824047435608446E-3</v>
      </c>
      <c r="H5139" s="2">
        <v>40065</v>
      </c>
      <c r="I5139">
        <v>1692.48</v>
      </c>
      <c r="J5139">
        <f t="shared" si="724"/>
        <v>7.8365052521258693E-3</v>
      </c>
      <c r="K5139">
        <f t="shared" si="720"/>
        <v>7.8205852521258685E-3</v>
      </c>
      <c r="L5139">
        <v>1.0418912134619053E-2</v>
      </c>
      <c r="N5139" s="2">
        <v>40065</v>
      </c>
      <c r="O5139">
        <v>24.78</v>
      </c>
      <c r="Q5139" s="2">
        <v>40065</v>
      </c>
      <c r="R5139">
        <v>30979.75</v>
      </c>
      <c r="S5139" s="8">
        <f t="shared" si="725"/>
        <v>-1.6110350908515869E-3</v>
      </c>
      <c r="T5139" s="9">
        <f t="shared" si="721"/>
        <v>-1.6269550908515869E-3</v>
      </c>
      <c r="U5139" s="3">
        <f>Sheet1!$B$17+Sheet1!$B$18*'Portfolio allocation'!K5139</f>
        <v>9.4597724855810528E-3</v>
      </c>
      <c r="V5139" s="13">
        <f t="shared" si="726"/>
        <v>-1.1086727576432639E-2</v>
      </c>
      <c r="W5139" s="13"/>
      <c r="X5139" s="2">
        <v>40065</v>
      </c>
      <c r="Y5139">
        <v>111.52500000000001</v>
      </c>
      <c r="AA5139" s="2">
        <v>40065</v>
      </c>
      <c r="AB5139">
        <v>1522.48</v>
      </c>
      <c r="AC5139">
        <f t="shared" si="727"/>
        <v>-3.4103777598858409E-3</v>
      </c>
      <c r="AD5139">
        <f t="shared" si="722"/>
        <v>-3.4258577598858409E-3</v>
      </c>
      <c r="AE5139">
        <f>Sheet2!$B$17+Sheet2!$B$18*'Portfolio allocation'!K5139</f>
        <v>7.0076509387296017E-3</v>
      </c>
      <c r="AF5139">
        <f t="shared" si="728"/>
        <v>-1.0433508698615443E-2</v>
      </c>
      <c r="AH5139" s="2">
        <v>40065</v>
      </c>
      <c r="AI5139">
        <v>3.4769999999999999</v>
      </c>
      <c r="AJ5139">
        <v>0.38700000000000001</v>
      </c>
      <c r="AK5139">
        <v>1.4581500000000001</v>
      </c>
      <c r="AR5139" s="3"/>
    </row>
    <row r="5140" spans="1:44" hidden="1" outlineLevel="1" x14ac:dyDescent="0.2">
      <c r="A5140" s="2">
        <v>40066</v>
      </c>
      <c r="B5140">
        <v>23.55</v>
      </c>
      <c r="E5140" s="2">
        <v>40066</v>
      </c>
      <c r="F5140">
        <v>1044.1400000000001</v>
      </c>
      <c r="G5140">
        <f t="shared" si="723"/>
        <v>1.0422210824777345E-2</v>
      </c>
      <c r="H5140" s="2">
        <v>40066</v>
      </c>
      <c r="I5140">
        <v>1710.14</v>
      </c>
      <c r="J5140">
        <f t="shared" si="724"/>
        <v>1.0434392134619053E-2</v>
      </c>
      <c r="K5140">
        <f t="shared" si="720"/>
        <v>1.0418912134619053E-2</v>
      </c>
      <c r="L5140">
        <v>-1.1551375227759116E-3</v>
      </c>
      <c r="N5140" s="2">
        <v>40066</v>
      </c>
      <c r="O5140">
        <v>25</v>
      </c>
      <c r="Q5140" s="2">
        <v>40066</v>
      </c>
      <c r="R5140">
        <v>31254.79</v>
      </c>
      <c r="S5140" s="8">
        <f t="shared" si="725"/>
        <v>8.8780574407476553E-3</v>
      </c>
      <c r="T5140" s="9">
        <f t="shared" si="721"/>
        <v>8.8625774407476553E-3</v>
      </c>
      <c r="U5140" s="3">
        <f>Sheet1!$B$17+Sheet1!$B$18*'Portfolio allocation'!K5140</f>
        <v>1.244063893553745E-2</v>
      </c>
      <c r="V5140" s="13">
        <f t="shared" si="726"/>
        <v>-3.5780614947897946E-3</v>
      </c>
      <c r="W5140" s="13"/>
      <c r="X5140" s="2">
        <v>40066</v>
      </c>
      <c r="Y5140">
        <v>112.3942</v>
      </c>
      <c r="AA5140" s="2">
        <v>40066</v>
      </c>
      <c r="AB5140">
        <v>1534.34</v>
      </c>
      <c r="AC5140">
        <f t="shared" si="727"/>
        <v>7.7899217066890181E-3</v>
      </c>
      <c r="AD5140">
        <f t="shared" si="722"/>
        <v>7.775041706689018E-3</v>
      </c>
      <c r="AE5140">
        <f>Sheet2!$B$17+Sheet2!$B$18*'Portfolio allocation'!K5140</f>
        <v>9.3181494919566676E-3</v>
      </c>
      <c r="AF5140">
        <f t="shared" si="728"/>
        <v>-1.5431077852676497E-3</v>
      </c>
      <c r="AH5140" s="2">
        <v>40066</v>
      </c>
      <c r="AI5140">
        <v>3.355</v>
      </c>
      <c r="AJ5140">
        <v>0.372</v>
      </c>
      <c r="AK5140">
        <v>1.45645</v>
      </c>
      <c r="AR5140" s="3"/>
    </row>
    <row r="5141" spans="1:44" hidden="1" outlineLevel="1" x14ac:dyDescent="0.2">
      <c r="A5141" s="2">
        <v>40067</v>
      </c>
      <c r="B5141">
        <v>24.15</v>
      </c>
      <c r="E5141" s="2">
        <v>40067</v>
      </c>
      <c r="F5141">
        <v>1042.73</v>
      </c>
      <c r="G5141">
        <f t="shared" si="723"/>
        <v>-1.350393625376034E-3</v>
      </c>
      <c r="H5141" s="2">
        <v>40067</v>
      </c>
      <c r="I5141">
        <v>1708.19</v>
      </c>
      <c r="J5141">
        <f t="shared" si="724"/>
        <v>-1.1402575227759115E-3</v>
      </c>
      <c r="K5141">
        <f t="shared" si="720"/>
        <v>-1.1551375227759116E-3</v>
      </c>
      <c r="L5141">
        <v>6.3370724397167509E-3</v>
      </c>
      <c r="N5141" s="2">
        <v>40067</v>
      </c>
      <c r="O5141">
        <v>24.86</v>
      </c>
      <c r="Q5141" s="2">
        <v>40067</v>
      </c>
      <c r="R5141">
        <v>31079.74</v>
      </c>
      <c r="S5141" s="8">
        <f t="shared" si="725"/>
        <v>-5.6007415183400022E-3</v>
      </c>
      <c r="T5141" s="9">
        <f t="shared" si="721"/>
        <v>-5.6156215183400023E-3</v>
      </c>
      <c r="U5141" s="3">
        <f>Sheet1!$B$17+Sheet1!$B$18*'Portfolio allocation'!K5141</f>
        <v>-8.3740415685182377E-4</v>
      </c>
      <c r="V5141" s="13">
        <f t="shared" si="726"/>
        <v>-4.7782173614881783E-3</v>
      </c>
      <c r="W5141" s="13"/>
      <c r="X5141" s="2">
        <v>40067</v>
      </c>
      <c r="Y5141">
        <v>112.7572</v>
      </c>
      <c r="AA5141" s="2">
        <v>40067</v>
      </c>
      <c r="AB5141">
        <v>1539.3</v>
      </c>
      <c r="AC5141">
        <f t="shared" si="727"/>
        <v>3.2326602969354745E-3</v>
      </c>
      <c r="AD5141">
        <f t="shared" si="722"/>
        <v>3.2179802969354745E-3</v>
      </c>
      <c r="AE5141">
        <f>Sheet2!$B$17+Sheet2!$B$18*'Portfolio allocation'!K5141</f>
        <v>-9.7379074411153854E-4</v>
      </c>
      <c r="AF5141">
        <f t="shared" si="728"/>
        <v>4.1917710410470134E-3</v>
      </c>
      <c r="AH5141" s="2">
        <v>40067</v>
      </c>
      <c r="AI5141">
        <v>3.3490000000000002</v>
      </c>
      <c r="AJ5141">
        <v>0.36699999999999999</v>
      </c>
      <c r="AK5141">
        <v>1.4612499999999999</v>
      </c>
      <c r="AR5141" s="3"/>
    </row>
    <row r="5142" spans="1:44" hidden="1" outlineLevel="1" x14ac:dyDescent="0.2">
      <c r="A5142" s="2">
        <v>40070</v>
      </c>
      <c r="B5142">
        <v>23.86</v>
      </c>
      <c r="E5142" s="2">
        <v>40070</v>
      </c>
      <c r="F5142">
        <v>1049.3399999999999</v>
      </c>
      <c r="G5142">
        <f t="shared" si="723"/>
        <v>6.3391290170993209E-3</v>
      </c>
      <c r="H5142" s="2">
        <v>40070</v>
      </c>
      <c r="I5142">
        <v>1719.04</v>
      </c>
      <c r="J5142">
        <f t="shared" si="724"/>
        <v>6.3517524397167513E-3</v>
      </c>
      <c r="K5142">
        <f t="shared" si="720"/>
        <v>6.3370724397167509E-3</v>
      </c>
      <c r="L5142">
        <v>3.13250536113183E-3</v>
      </c>
      <c r="N5142" s="2">
        <v>40070</v>
      </c>
      <c r="O5142">
        <v>25</v>
      </c>
      <c r="Q5142" s="2">
        <v>40070</v>
      </c>
      <c r="R5142">
        <v>31254.79</v>
      </c>
      <c r="S5142" s="8">
        <f t="shared" si="725"/>
        <v>5.6322864991791288E-3</v>
      </c>
      <c r="T5142" s="9">
        <f t="shared" si="721"/>
        <v>5.6176064991791284E-3</v>
      </c>
      <c r="U5142" s="3">
        <f>Sheet1!$B$17+Sheet1!$B$18*'Portfolio allocation'!K5142</f>
        <v>7.7578489899708374E-3</v>
      </c>
      <c r="V5142" s="13">
        <f t="shared" si="726"/>
        <v>-2.140242490791709E-3</v>
      </c>
      <c r="W5142" s="13"/>
      <c r="X5142" s="2">
        <v>40070</v>
      </c>
      <c r="Y5142">
        <v>113.54989999999999</v>
      </c>
      <c r="AA5142" s="2">
        <v>40070</v>
      </c>
      <c r="AB5142">
        <v>1550.12</v>
      </c>
      <c r="AC5142">
        <f t="shared" si="727"/>
        <v>7.0291691028390169E-3</v>
      </c>
      <c r="AD5142">
        <f t="shared" si="722"/>
        <v>7.0145691028390168E-3</v>
      </c>
      <c r="AE5142">
        <f>Sheet2!$B$17+Sheet2!$B$18*'Portfolio allocation'!K5142</f>
        <v>5.6884734981005273E-3</v>
      </c>
      <c r="AF5142">
        <f t="shared" si="728"/>
        <v>1.3260956047384895E-3</v>
      </c>
      <c r="AH5142" s="2">
        <v>40070</v>
      </c>
      <c r="AI5142">
        <v>3.4249999999999998</v>
      </c>
      <c r="AJ5142">
        <v>0.36499999999999999</v>
      </c>
      <c r="AK5142">
        <v>1.46305</v>
      </c>
      <c r="AR5142" s="3"/>
    </row>
    <row r="5143" spans="1:44" hidden="1" outlineLevel="1" x14ac:dyDescent="0.2">
      <c r="A5143" s="2">
        <v>40071</v>
      </c>
      <c r="B5143">
        <v>23.42</v>
      </c>
      <c r="E5143" s="2">
        <v>40071</v>
      </c>
      <c r="F5143">
        <v>1052.6300000000001</v>
      </c>
      <c r="G5143">
        <f t="shared" si="723"/>
        <v>3.1353040959081202E-3</v>
      </c>
      <c r="H5143" s="2">
        <v>40071</v>
      </c>
      <c r="I5143">
        <v>1724.45</v>
      </c>
      <c r="J5143">
        <f t="shared" si="724"/>
        <v>3.14710536113183E-3</v>
      </c>
      <c r="K5143">
        <f t="shared" si="720"/>
        <v>3.13250536113183E-3</v>
      </c>
      <c r="L5143">
        <v>1.5329222731885509E-2</v>
      </c>
      <c r="N5143" s="2">
        <v>40071</v>
      </c>
      <c r="O5143">
        <v>25.2</v>
      </c>
      <c r="Q5143" s="2">
        <v>40071</v>
      </c>
      <c r="R5143">
        <v>31504.82</v>
      </c>
      <c r="S5143" s="8">
        <f t="shared" si="725"/>
        <v>7.9997338008028773E-3</v>
      </c>
      <c r="T5143" s="9">
        <f t="shared" si="721"/>
        <v>7.9851338008028773E-3</v>
      </c>
      <c r="U5143" s="3">
        <f>Sheet1!$B$17+Sheet1!$B$18*'Portfolio allocation'!K5143</f>
        <v>4.0814884228882482E-3</v>
      </c>
      <c r="V5143" s="13">
        <f t="shared" si="726"/>
        <v>3.9036453779146291E-3</v>
      </c>
      <c r="W5143" s="13"/>
      <c r="X5143" s="2">
        <v>40071</v>
      </c>
      <c r="Y5143">
        <v>113.99890000000001</v>
      </c>
      <c r="AA5143" s="2">
        <v>40071</v>
      </c>
      <c r="AB5143">
        <v>1556.25</v>
      </c>
      <c r="AC5143">
        <f t="shared" si="727"/>
        <v>3.9545325523187014E-3</v>
      </c>
      <c r="AD5143">
        <f t="shared" si="722"/>
        <v>3.9397325523187017E-3</v>
      </c>
      <c r="AE5143">
        <f>Sheet2!$B$17+Sheet2!$B$18*'Portfolio allocation'!K5143</f>
        <v>2.838890695922457E-3</v>
      </c>
      <c r="AF5143">
        <f t="shared" si="728"/>
        <v>1.1008418563962447E-3</v>
      </c>
      <c r="AH5143" s="2">
        <v>40071</v>
      </c>
      <c r="AI5143">
        <v>3.4470000000000001</v>
      </c>
      <c r="AJ5143">
        <v>0.37</v>
      </c>
      <c r="AK5143">
        <v>1.4598500000000001</v>
      </c>
      <c r="AR5143" s="3"/>
    </row>
    <row r="5144" spans="1:44" hidden="1" outlineLevel="1" x14ac:dyDescent="0.2">
      <c r="A5144" s="2">
        <v>40072</v>
      </c>
      <c r="B5144">
        <v>23.69</v>
      </c>
      <c r="E5144" s="2">
        <v>40072</v>
      </c>
      <c r="F5144">
        <v>1068.76</v>
      </c>
      <c r="G5144">
        <f t="shared" si="723"/>
        <v>1.5323522985284388E-2</v>
      </c>
      <c r="H5144" s="2">
        <v>40072</v>
      </c>
      <c r="I5144">
        <v>1750.91</v>
      </c>
      <c r="J5144">
        <f t="shared" si="724"/>
        <v>1.5344022731885509E-2</v>
      </c>
      <c r="K5144">
        <f t="shared" si="720"/>
        <v>1.5329222731885509E-2</v>
      </c>
      <c r="L5144">
        <v>-2.9325623891577062E-3</v>
      </c>
      <c r="N5144" s="2">
        <v>40072</v>
      </c>
      <c r="O5144">
        <v>25.2</v>
      </c>
      <c r="Q5144" s="2">
        <v>40072</v>
      </c>
      <c r="R5144">
        <v>31504.82</v>
      </c>
      <c r="S5144" s="8">
        <f t="shared" si="725"/>
        <v>0</v>
      </c>
      <c r="T5144" s="9">
        <f t="shared" si="721"/>
        <v>-1.4800000000000001E-5</v>
      </c>
      <c r="U5144" s="3">
        <f>Sheet1!$B$17+Sheet1!$B$18*'Portfolio allocation'!K5144</f>
        <v>1.8073871696541042E-2</v>
      </c>
      <c r="V5144" s="13">
        <f t="shared" si="726"/>
        <v>-1.8088671696541041E-2</v>
      </c>
      <c r="W5144" s="13"/>
      <c r="X5144" s="2">
        <v>40072</v>
      </c>
      <c r="Y5144">
        <v>116.35809999999999</v>
      </c>
      <c r="AA5144" s="2">
        <v>40072</v>
      </c>
      <c r="AB5144">
        <v>1588.46</v>
      </c>
      <c r="AC5144">
        <f t="shared" si="727"/>
        <v>2.0697188755020024E-2</v>
      </c>
      <c r="AD5144">
        <f t="shared" si="722"/>
        <v>2.0683108755020024E-2</v>
      </c>
      <c r="AE5144">
        <f>Sheet2!$B$17+Sheet2!$B$18*'Portfolio allocation'!K5144</f>
        <v>1.3684522948399336E-2</v>
      </c>
      <c r="AF5144">
        <f t="shared" si="728"/>
        <v>6.9985858066206885E-3</v>
      </c>
      <c r="AH5144" s="2">
        <v>40072</v>
      </c>
      <c r="AI5144">
        <v>3.4750000000000001</v>
      </c>
      <c r="AJ5144">
        <v>0.35199999999999998</v>
      </c>
      <c r="AK5144">
        <v>1.46875</v>
      </c>
      <c r="AR5144" s="3"/>
    </row>
    <row r="5145" spans="1:44" hidden="1" outlineLevel="1" x14ac:dyDescent="0.2">
      <c r="A5145" s="2">
        <v>40073</v>
      </c>
      <c r="B5145">
        <v>23.65</v>
      </c>
      <c r="E5145" s="2">
        <v>40073</v>
      </c>
      <c r="F5145">
        <v>1065.49</v>
      </c>
      <c r="G5145">
        <f t="shared" si="723"/>
        <v>-3.0596204947789252E-3</v>
      </c>
      <c r="H5145" s="2">
        <v>40073</v>
      </c>
      <c r="I5145">
        <v>1745.8</v>
      </c>
      <c r="J5145">
        <f t="shared" si="724"/>
        <v>-2.9184823891577061E-3</v>
      </c>
      <c r="K5145">
        <f t="shared" si="720"/>
        <v>-2.9325623891577062E-3</v>
      </c>
      <c r="L5145">
        <v>2.6379992759767708E-3</v>
      </c>
      <c r="N5145" s="2">
        <v>40073</v>
      </c>
      <c r="O5145">
        <v>25.3</v>
      </c>
      <c r="Q5145" s="2">
        <v>40073</v>
      </c>
      <c r="R5145">
        <v>31629.83</v>
      </c>
      <c r="S5145" s="8">
        <f t="shared" si="725"/>
        <v>3.9679642670551463E-3</v>
      </c>
      <c r="T5145" s="9">
        <f t="shared" si="721"/>
        <v>3.9538842670551466E-3</v>
      </c>
      <c r="U5145" s="3">
        <f>Sheet1!$B$17+Sheet1!$B$18*'Portfolio allocation'!K5145</f>
        <v>-2.8765110095015007E-3</v>
      </c>
      <c r="V5145" s="13">
        <f t="shared" si="726"/>
        <v>6.8303952765566469E-3</v>
      </c>
      <c r="W5145" s="13"/>
      <c r="X5145" s="2">
        <v>40073</v>
      </c>
      <c r="Y5145">
        <v>116.41540000000001</v>
      </c>
      <c r="AA5145" s="2">
        <v>40073</v>
      </c>
      <c r="AB5145">
        <v>1589.24</v>
      </c>
      <c r="AC5145">
        <f t="shared" si="727"/>
        <v>4.9104163781277244E-4</v>
      </c>
      <c r="AD5145">
        <f t="shared" si="722"/>
        <v>4.7696163781277246E-4</v>
      </c>
      <c r="AE5145">
        <f>Sheet2!$B$17+Sheet2!$B$18*'Portfolio allocation'!K5145</f>
        <v>-2.5543222815077832E-3</v>
      </c>
      <c r="AF5145">
        <f t="shared" si="728"/>
        <v>3.0312839193205555E-3</v>
      </c>
      <c r="AH5145" s="2">
        <v>40073</v>
      </c>
      <c r="AI5145">
        <v>3.3839999999999999</v>
      </c>
      <c r="AJ5145">
        <v>0.35199999999999998</v>
      </c>
      <c r="AK5145">
        <v>1.47445</v>
      </c>
      <c r="AR5145" s="3"/>
    </row>
    <row r="5146" spans="1:44" hidden="1" outlineLevel="1" x14ac:dyDescent="0.2">
      <c r="A5146" s="2">
        <v>40074</v>
      </c>
      <c r="B5146">
        <v>23.92</v>
      </c>
      <c r="E5146" s="2">
        <v>40074</v>
      </c>
      <c r="F5146">
        <v>1068.3</v>
      </c>
      <c r="G5146">
        <f t="shared" si="723"/>
        <v>2.637284254192851E-3</v>
      </c>
      <c r="H5146" s="2">
        <v>40074</v>
      </c>
      <c r="I5146">
        <v>1750.43</v>
      </c>
      <c r="J5146">
        <f t="shared" si="724"/>
        <v>2.6520792759767708E-3</v>
      </c>
      <c r="K5146">
        <f t="shared" si="720"/>
        <v>2.6379992759767708E-3</v>
      </c>
      <c r="L5146">
        <v>-3.4196776586325104E-3</v>
      </c>
      <c r="N5146" s="2">
        <v>40074</v>
      </c>
      <c r="O5146">
        <v>25.26</v>
      </c>
      <c r="Q5146" s="2">
        <v>40074</v>
      </c>
      <c r="R5146">
        <v>31579.83</v>
      </c>
      <c r="S5146" s="8">
        <f t="shared" si="725"/>
        <v>-1.5807862388131921E-3</v>
      </c>
      <c r="T5146" s="9">
        <f t="shared" si="721"/>
        <v>-1.5948662388131922E-3</v>
      </c>
      <c r="U5146" s="3">
        <f>Sheet1!$B$17+Sheet1!$B$18*'Portfolio allocation'!K5146</f>
        <v>3.5141785095475571E-3</v>
      </c>
      <c r="V5146" s="13">
        <f t="shared" si="726"/>
        <v>-5.1090447483607493E-3</v>
      </c>
      <c r="W5146" s="13"/>
      <c r="X5146" s="2">
        <v>40074</v>
      </c>
      <c r="Y5146">
        <v>116.63509999999999</v>
      </c>
      <c r="AA5146" s="2">
        <v>40074</v>
      </c>
      <c r="AB5146">
        <v>1592.24</v>
      </c>
      <c r="AC5146">
        <f t="shared" si="727"/>
        <v>1.8876947471746508E-3</v>
      </c>
      <c r="AD5146">
        <f t="shared" si="722"/>
        <v>1.8728947471746509E-3</v>
      </c>
      <c r="AE5146">
        <f>Sheet2!$B$17+Sheet2!$B$18*'Portfolio allocation'!K5146</f>
        <v>2.3991632690113277E-3</v>
      </c>
      <c r="AF5146">
        <f t="shared" si="728"/>
        <v>-5.2626852183667683E-4</v>
      </c>
      <c r="AH5146" s="2">
        <v>40074</v>
      </c>
      <c r="AI5146">
        <v>3.4689999999999999</v>
      </c>
      <c r="AJ5146">
        <v>0.37</v>
      </c>
      <c r="AK5146">
        <v>1.4722500000000001</v>
      </c>
      <c r="AR5146" s="3"/>
    </row>
    <row r="5147" spans="1:44" hidden="1" outlineLevel="1" x14ac:dyDescent="0.2">
      <c r="A5147" s="2">
        <v>40077</v>
      </c>
      <c r="B5147">
        <v>24.06</v>
      </c>
      <c r="E5147" s="2">
        <v>40077</v>
      </c>
      <c r="F5147">
        <v>1064.6600000000001</v>
      </c>
      <c r="G5147">
        <f t="shared" si="723"/>
        <v>-3.4072825985208555E-3</v>
      </c>
      <c r="H5147" s="2">
        <v>40077</v>
      </c>
      <c r="I5147">
        <v>1744.47</v>
      </c>
      <c r="J5147">
        <f t="shared" si="724"/>
        <v>-3.4048776586325102E-3</v>
      </c>
      <c r="K5147">
        <f t="shared" si="720"/>
        <v>-3.4196776586325104E-3</v>
      </c>
      <c r="L5147">
        <v>6.5892449135839639E-3</v>
      </c>
      <c r="N5147" s="2">
        <v>40077</v>
      </c>
      <c r="O5147">
        <v>25.3</v>
      </c>
      <c r="Q5147" s="2">
        <v>40077</v>
      </c>
      <c r="R5147">
        <v>31629.83</v>
      </c>
      <c r="S5147" s="8">
        <f t="shared" si="725"/>
        <v>1.5832890804035049E-3</v>
      </c>
      <c r="T5147" s="9">
        <f t="shared" si="721"/>
        <v>1.568489080403505E-3</v>
      </c>
      <c r="U5147" s="3">
        <f>Sheet1!$B$17+Sheet1!$B$18*'Portfolio allocation'!K5147</f>
        <v>-3.4353419917856252E-3</v>
      </c>
      <c r="V5147" s="13">
        <f t="shared" si="726"/>
        <v>5.0038310721891299E-3</v>
      </c>
      <c r="W5147" s="13"/>
      <c r="X5147" s="2">
        <v>40077</v>
      </c>
      <c r="Y5147">
        <v>116.1193</v>
      </c>
      <c r="AA5147" s="2">
        <v>40077</v>
      </c>
      <c r="AB5147">
        <v>1585.2</v>
      </c>
      <c r="AC5147">
        <f t="shared" si="727"/>
        <v>-4.4214440034165969E-3</v>
      </c>
      <c r="AD5147">
        <f t="shared" si="722"/>
        <v>-4.4359240034165968E-3</v>
      </c>
      <c r="AE5147">
        <f>Sheet2!$B$17+Sheet2!$B$18*'Portfolio allocation'!K5147</f>
        <v>-2.9874776065592682E-3</v>
      </c>
      <c r="AF5147">
        <f t="shared" si="728"/>
        <v>-1.4484463968573286E-3</v>
      </c>
      <c r="AH5147" s="2">
        <v>40077</v>
      </c>
      <c r="AI5147">
        <v>3.48</v>
      </c>
      <c r="AJ5147">
        <v>0.36199999999999999</v>
      </c>
      <c r="AK5147">
        <v>1.4656499999999999</v>
      </c>
      <c r="AR5147" s="3"/>
    </row>
    <row r="5148" spans="1:44" hidden="1" outlineLevel="1" x14ac:dyDescent="0.2">
      <c r="A5148" s="2">
        <v>40078</v>
      </c>
      <c r="B5148">
        <v>23.08</v>
      </c>
      <c r="E5148" s="2">
        <v>40078</v>
      </c>
      <c r="F5148">
        <v>1071.6600000000001</v>
      </c>
      <c r="G5148">
        <f t="shared" si="723"/>
        <v>6.574868972254011E-3</v>
      </c>
      <c r="H5148" s="2">
        <v>40078</v>
      </c>
      <c r="I5148">
        <v>1755.99</v>
      </c>
      <c r="J5148">
        <f t="shared" si="724"/>
        <v>6.6037249135839637E-3</v>
      </c>
      <c r="K5148">
        <f t="shared" si="720"/>
        <v>6.5892449135839639E-3</v>
      </c>
      <c r="L5148">
        <v>-1.0077299673688336E-2</v>
      </c>
      <c r="N5148" s="2">
        <v>40078</v>
      </c>
      <c r="O5148">
        <v>25.77</v>
      </c>
      <c r="Q5148" s="2">
        <v>40078</v>
      </c>
      <c r="R5148">
        <v>32217.42</v>
      </c>
      <c r="S5148" s="8">
        <f t="shared" si="725"/>
        <v>1.8577083721284415E-2</v>
      </c>
      <c r="T5148" s="9">
        <f t="shared" si="721"/>
        <v>1.8562603721284415E-2</v>
      </c>
      <c r="U5148" s="3">
        <f>Sheet1!$B$17+Sheet1!$B$18*'Portfolio allocation'!K5148</f>
        <v>8.0471476428916767E-3</v>
      </c>
      <c r="V5148" s="13">
        <f t="shared" si="726"/>
        <v>1.0515456078392738E-2</v>
      </c>
      <c r="W5148" s="13"/>
      <c r="X5148" s="2">
        <v>40078</v>
      </c>
      <c r="Y5148">
        <v>116.1575</v>
      </c>
      <c r="AA5148" s="2">
        <v>40078</v>
      </c>
      <c r="AB5148">
        <v>1585.72</v>
      </c>
      <c r="AC5148">
        <f t="shared" si="727"/>
        <v>3.2803431743633205E-4</v>
      </c>
      <c r="AD5148">
        <f t="shared" si="722"/>
        <v>3.1343431743633207E-4</v>
      </c>
      <c r="AE5148">
        <f>Sheet2!$B$17+Sheet2!$B$18*'Portfolio allocation'!K5148</f>
        <v>5.9127116953649221E-3</v>
      </c>
      <c r="AF5148">
        <f t="shared" si="728"/>
        <v>-5.5992773779285901E-3</v>
      </c>
      <c r="AH5148" s="2">
        <v>40078</v>
      </c>
      <c r="AI5148">
        <v>3.4430000000000001</v>
      </c>
      <c r="AJ5148">
        <v>0.36499999999999999</v>
      </c>
      <c r="AK5148">
        <v>1.47925</v>
      </c>
      <c r="AR5148" s="3"/>
    </row>
    <row r="5149" spans="1:44" hidden="1" outlineLevel="1" x14ac:dyDescent="0.2">
      <c r="A5149" s="2">
        <v>40079</v>
      </c>
      <c r="B5149">
        <v>23.49</v>
      </c>
      <c r="E5149" s="2">
        <v>40079</v>
      </c>
      <c r="F5149">
        <v>1060.8699999999999</v>
      </c>
      <c r="G5149">
        <f t="shared" si="723"/>
        <v>-1.0068491872422425E-2</v>
      </c>
      <c r="H5149" s="2">
        <v>40079</v>
      </c>
      <c r="I5149">
        <v>1738.32</v>
      </c>
      <c r="J5149">
        <f t="shared" si="724"/>
        <v>-1.0062699673688336E-2</v>
      </c>
      <c r="K5149">
        <f t="shared" si="720"/>
        <v>-1.0077299673688336E-2</v>
      </c>
      <c r="L5149">
        <v>-9.3926296212435111E-3</v>
      </c>
      <c r="N5149" s="2">
        <v>40079</v>
      </c>
      <c r="O5149">
        <v>25.71</v>
      </c>
      <c r="Q5149" s="2">
        <v>40079</v>
      </c>
      <c r="R5149">
        <v>32142.41</v>
      </c>
      <c r="S5149" s="8">
        <f t="shared" si="725"/>
        <v>-2.3282435402958157E-3</v>
      </c>
      <c r="T5149" s="9">
        <f t="shared" si="721"/>
        <v>-2.3428435402958157E-3</v>
      </c>
      <c r="U5149" s="3">
        <f>Sheet1!$B$17+Sheet1!$B$18*'Portfolio allocation'!K5149</f>
        <v>-1.1073134694037387E-2</v>
      </c>
      <c r="V5149" s="13">
        <f t="shared" si="726"/>
        <v>8.730291153741571E-3</v>
      </c>
      <c r="W5149" s="13"/>
      <c r="X5149" s="2">
        <v>40079</v>
      </c>
      <c r="Y5149">
        <v>115.40300000000001</v>
      </c>
      <c r="AA5149" s="2">
        <v>40079</v>
      </c>
      <c r="AB5149">
        <v>1575.42</v>
      </c>
      <c r="AC5149">
        <f t="shared" si="727"/>
        <v>-6.4954720883888539E-3</v>
      </c>
      <c r="AD5149">
        <f t="shared" si="722"/>
        <v>-6.511232088388854E-3</v>
      </c>
      <c r="AE5149">
        <f>Sheet2!$B$17+Sheet2!$B$18*'Portfolio allocation'!K5149</f>
        <v>-8.9076049536462396E-3</v>
      </c>
      <c r="AF5149">
        <f t="shared" si="728"/>
        <v>2.3963728652573856E-3</v>
      </c>
      <c r="AH5149" s="2">
        <v>40079</v>
      </c>
      <c r="AI5149">
        <v>3.415</v>
      </c>
      <c r="AJ5149">
        <v>0.39400000000000002</v>
      </c>
      <c r="AK5149">
        <v>1.478</v>
      </c>
      <c r="AR5149" s="3"/>
    </row>
    <row r="5150" spans="1:44" hidden="1" outlineLevel="1" x14ac:dyDescent="0.2">
      <c r="A5150" s="2">
        <v>40080</v>
      </c>
      <c r="B5150">
        <v>24.95</v>
      </c>
      <c r="E5150" s="2">
        <v>40080</v>
      </c>
      <c r="F5150">
        <v>1050.78</v>
      </c>
      <c r="G5150">
        <f t="shared" si="723"/>
        <v>-9.5110616757942967E-3</v>
      </c>
      <c r="H5150" s="2">
        <v>40080</v>
      </c>
      <c r="I5150">
        <v>1722.02</v>
      </c>
      <c r="J5150">
        <f t="shared" si="724"/>
        <v>-9.376869621243511E-3</v>
      </c>
      <c r="K5150">
        <f t="shared" si="720"/>
        <v>-9.3926296212435111E-3</v>
      </c>
      <c r="L5150">
        <v>-6.1071630234259978E-3</v>
      </c>
      <c r="N5150" s="2">
        <v>40080</v>
      </c>
      <c r="O5150">
        <v>25.94</v>
      </c>
      <c r="Q5150" s="2">
        <v>40080</v>
      </c>
      <c r="R5150">
        <v>32429.95</v>
      </c>
      <c r="S5150" s="8">
        <f t="shared" si="725"/>
        <v>8.9458133350921454E-3</v>
      </c>
      <c r="T5150" s="9">
        <f t="shared" si="721"/>
        <v>8.9300533350921453E-3</v>
      </c>
      <c r="U5150" s="3">
        <f>Sheet1!$B$17+Sheet1!$B$18*'Portfolio allocation'!K5150</f>
        <v>-1.0287663858026045E-2</v>
      </c>
      <c r="V5150" s="13">
        <f t="shared" si="726"/>
        <v>1.921771719311819E-2</v>
      </c>
      <c r="W5150" s="13"/>
      <c r="X5150" s="2">
        <v>40080</v>
      </c>
      <c r="Y5150">
        <v>115.5176</v>
      </c>
      <c r="AA5150" s="2">
        <v>40080</v>
      </c>
      <c r="AB5150">
        <v>1576.98</v>
      </c>
      <c r="AC5150">
        <f t="shared" si="727"/>
        <v>9.9021213390715346E-4</v>
      </c>
      <c r="AD5150">
        <f t="shared" si="722"/>
        <v>9.7473213390715345E-4</v>
      </c>
      <c r="AE5150">
        <f>Sheet2!$B$17+Sheet2!$B$18*'Portfolio allocation'!K5150</f>
        <v>-8.2987788754994626E-3</v>
      </c>
      <c r="AF5150">
        <f t="shared" si="728"/>
        <v>9.273511009406616E-3</v>
      </c>
      <c r="AH5150" s="2">
        <v>40080</v>
      </c>
      <c r="AI5150">
        <v>3.38</v>
      </c>
      <c r="AJ5150">
        <v>0.38700000000000001</v>
      </c>
      <c r="AK5150">
        <v>1.4706999999999999</v>
      </c>
      <c r="AR5150" s="3"/>
    </row>
    <row r="5151" spans="1:44" hidden="1" outlineLevel="1" x14ac:dyDescent="0.2">
      <c r="A5151" s="2">
        <v>40081</v>
      </c>
      <c r="B5151">
        <v>25.61</v>
      </c>
      <c r="E5151" s="2">
        <v>40081</v>
      </c>
      <c r="F5151">
        <v>1044.3800000000001</v>
      </c>
      <c r="G5151">
        <f t="shared" si="723"/>
        <v>-6.0907135651609989E-3</v>
      </c>
      <c r="H5151" s="2">
        <v>40081</v>
      </c>
      <c r="I5151">
        <v>1711.53</v>
      </c>
      <c r="J5151">
        <f t="shared" si="724"/>
        <v>-6.0916830234259978E-3</v>
      </c>
      <c r="K5151">
        <f t="shared" si="720"/>
        <v>-6.1071630234259978E-3</v>
      </c>
      <c r="L5151">
        <v>1.79734718594474E-2</v>
      </c>
      <c r="N5151" s="2">
        <v>40081</v>
      </c>
      <c r="O5151">
        <v>25.55</v>
      </c>
      <c r="Q5151" s="2">
        <v>40081</v>
      </c>
      <c r="R5151">
        <v>31942.38</v>
      </c>
      <c r="S5151" s="8">
        <f t="shared" si="725"/>
        <v>-1.5034559103544676E-2</v>
      </c>
      <c r="T5151" s="9">
        <f t="shared" si="721"/>
        <v>-1.5050039103544676E-2</v>
      </c>
      <c r="U5151" s="3">
        <f>Sheet1!$B$17+Sheet1!$B$18*'Portfolio allocation'!K5151</f>
        <v>-6.5184933122133578E-3</v>
      </c>
      <c r="V5151" s="13">
        <f t="shared" si="726"/>
        <v>-8.5315457913313179E-3</v>
      </c>
      <c r="W5151" s="13"/>
      <c r="X5151" s="2">
        <v>40081</v>
      </c>
      <c r="Y5151">
        <v>115.65130000000001</v>
      </c>
      <c r="AA5151" s="2">
        <v>40081</v>
      </c>
      <c r="AB5151">
        <v>1578.81</v>
      </c>
      <c r="AC5151">
        <f t="shared" si="727"/>
        <v>1.1604459156107083E-3</v>
      </c>
      <c r="AD5151">
        <f t="shared" si="722"/>
        <v>1.1441659156107083E-3</v>
      </c>
      <c r="AE5151">
        <f>Sheet2!$B$17+Sheet2!$B$18*'Portfolio allocation'!K5151</f>
        <v>-5.3772581568863696E-3</v>
      </c>
      <c r="AF5151">
        <f t="shared" si="728"/>
        <v>6.5214240724970774E-3</v>
      </c>
      <c r="AH5151" s="2">
        <v>40081</v>
      </c>
      <c r="AI5151">
        <v>3.32</v>
      </c>
      <c r="AJ5151">
        <v>0.40699999999999997</v>
      </c>
      <c r="AK5151">
        <v>1.4691000000000001</v>
      </c>
      <c r="AR5151" s="3"/>
    </row>
    <row r="5152" spans="1:44" hidden="1" outlineLevel="1" x14ac:dyDescent="0.2">
      <c r="A5152" s="2">
        <v>40084</v>
      </c>
      <c r="B5152">
        <v>24.88</v>
      </c>
      <c r="E5152" s="2">
        <v>40084</v>
      </c>
      <c r="F5152">
        <v>1062.98</v>
      </c>
      <c r="G5152">
        <f t="shared" si="723"/>
        <v>1.7809609529098491E-2</v>
      </c>
      <c r="H5152" s="2">
        <v>40084</v>
      </c>
      <c r="I5152">
        <v>1742.32</v>
      </c>
      <c r="J5152">
        <f t="shared" si="724"/>
        <v>1.79897518594474E-2</v>
      </c>
      <c r="K5152">
        <f t="shared" si="720"/>
        <v>1.79734718594474E-2</v>
      </c>
      <c r="L5152">
        <v>-2.2194379411359256E-3</v>
      </c>
      <c r="N5152" s="2">
        <v>40084</v>
      </c>
      <c r="O5152">
        <v>25.83</v>
      </c>
      <c r="Q5152" s="2">
        <v>40084</v>
      </c>
      <c r="R5152">
        <v>32292.43</v>
      </c>
      <c r="S5152" s="8">
        <f t="shared" si="725"/>
        <v>1.0958795180572078E-2</v>
      </c>
      <c r="T5152" s="9">
        <f t="shared" si="721"/>
        <v>1.0942515180572078E-2</v>
      </c>
      <c r="U5152" s="3">
        <f>Sheet1!$B$17+Sheet1!$B$18*'Portfolio allocation'!K5152</f>
        <v>2.1107421309864722E-2</v>
      </c>
      <c r="V5152" s="13">
        <f t="shared" si="726"/>
        <v>-1.0164906129292644E-2</v>
      </c>
      <c r="W5152" s="13"/>
      <c r="X5152" s="2">
        <v>40084</v>
      </c>
      <c r="Y5152">
        <v>113.9798</v>
      </c>
      <c r="AA5152" s="2">
        <v>40084</v>
      </c>
      <c r="AB5152">
        <v>1555.99</v>
      </c>
      <c r="AC5152">
        <f t="shared" si="727"/>
        <v>-1.4453924158068343E-2</v>
      </c>
      <c r="AD5152">
        <f t="shared" si="722"/>
        <v>-1.4469404158068343E-2</v>
      </c>
      <c r="AE5152">
        <f>Sheet2!$B$17+Sheet2!$B$18*'Portfolio allocation'!K5152</f>
        <v>1.6035856733523927E-2</v>
      </c>
      <c r="AF5152">
        <f t="shared" si="728"/>
        <v>-3.0505260891592272E-2</v>
      </c>
      <c r="AH5152" s="2">
        <v>40084</v>
      </c>
      <c r="AI5152">
        <v>3.278</v>
      </c>
      <c r="AJ5152">
        <v>0.38700000000000001</v>
      </c>
      <c r="AK5152">
        <v>1.46295</v>
      </c>
      <c r="AR5152" s="3"/>
    </row>
    <row r="5153" spans="1:44" hidden="1" outlineLevel="1" x14ac:dyDescent="0.2">
      <c r="A5153" s="2">
        <v>40085</v>
      </c>
      <c r="B5153">
        <v>25.19</v>
      </c>
      <c r="E5153" s="2">
        <v>40085</v>
      </c>
      <c r="F5153">
        <v>1060.6099999999999</v>
      </c>
      <c r="G5153">
        <f t="shared" si="723"/>
        <v>-2.2295809892943774E-3</v>
      </c>
      <c r="H5153" s="2">
        <v>40085</v>
      </c>
      <c r="I5153">
        <v>1738.48</v>
      </c>
      <c r="J5153">
        <f t="shared" si="724"/>
        <v>-2.2039579411359256E-3</v>
      </c>
      <c r="K5153">
        <f t="shared" si="720"/>
        <v>-2.2194379411359256E-3</v>
      </c>
      <c r="L5153">
        <v>-3.2482690331785157E-3</v>
      </c>
      <c r="N5153" s="2">
        <v>40085</v>
      </c>
      <c r="O5153">
        <v>25.75</v>
      </c>
      <c r="Q5153" s="2">
        <v>40085</v>
      </c>
      <c r="R5153">
        <v>32192.43</v>
      </c>
      <c r="S5153" s="8">
        <f t="shared" si="725"/>
        <v>-3.0967009915326971E-3</v>
      </c>
      <c r="T5153" s="9">
        <f t="shared" si="721"/>
        <v>-3.1121809915326971E-3</v>
      </c>
      <c r="U5153" s="3">
        <f>Sheet1!$B$17+Sheet1!$B$18*'Portfolio allocation'!K5153</f>
        <v>-2.0583965697539928E-3</v>
      </c>
      <c r="V5153" s="13">
        <f t="shared" si="726"/>
        <v>-1.0537844217787043E-3</v>
      </c>
      <c r="W5153" s="13"/>
      <c r="X5153" s="2">
        <v>40085</v>
      </c>
      <c r="Y5153">
        <v>113.48309999999999</v>
      </c>
      <c r="AA5153" s="2">
        <v>40085</v>
      </c>
      <c r="AB5153">
        <v>1549.21</v>
      </c>
      <c r="AC5153">
        <f t="shared" si="727"/>
        <v>-4.3573544817125942E-3</v>
      </c>
      <c r="AD5153">
        <f t="shared" si="722"/>
        <v>-4.3729144817125946E-3</v>
      </c>
      <c r="AE5153">
        <f>Sheet2!$B$17+Sheet2!$B$18*'Portfolio allocation'!K5153</f>
        <v>-1.920193828876691E-3</v>
      </c>
      <c r="AF5153">
        <f t="shared" si="728"/>
        <v>-2.4527206528359036E-3</v>
      </c>
      <c r="AH5153" s="2">
        <v>40085</v>
      </c>
      <c r="AI5153">
        <v>3.2930000000000001</v>
      </c>
      <c r="AJ5153">
        <v>0.38900000000000001</v>
      </c>
      <c r="AK5153">
        <v>1.45435</v>
      </c>
      <c r="AR5153" s="3"/>
    </row>
    <row r="5154" spans="1:44" hidden="1" outlineLevel="1" x14ac:dyDescent="0.2">
      <c r="A5154" s="2">
        <v>40086</v>
      </c>
      <c r="B5154">
        <v>25.61</v>
      </c>
      <c r="E5154" s="2">
        <v>40086</v>
      </c>
      <c r="F5154">
        <v>1057.08</v>
      </c>
      <c r="G5154">
        <f t="shared" si="723"/>
        <v>-3.3282733521274865E-3</v>
      </c>
      <c r="H5154" s="2">
        <v>40086</v>
      </c>
      <c r="I5154">
        <v>1732.86</v>
      </c>
      <c r="J5154">
        <f t="shared" si="724"/>
        <v>-3.2327090331785158E-3</v>
      </c>
      <c r="K5154">
        <f t="shared" si="720"/>
        <v>-3.2482690331785157E-3</v>
      </c>
      <c r="L5154">
        <v>-2.5764699242639223E-2</v>
      </c>
      <c r="N5154" s="2">
        <v>40086</v>
      </c>
      <c r="O5154">
        <v>25.72</v>
      </c>
      <c r="Q5154" s="2">
        <v>40086</v>
      </c>
      <c r="R5154">
        <v>32154.91</v>
      </c>
      <c r="S5154" s="8">
        <f t="shared" si="725"/>
        <v>-1.165491390367257E-3</v>
      </c>
      <c r="T5154" s="9">
        <f t="shared" si="721"/>
        <v>-1.181051390367257E-3</v>
      </c>
      <c r="U5154" s="3">
        <f>Sheet1!$B$17+Sheet1!$B$18*'Portfolio allocation'!K5154</f>
        <v>-3.2386976725925433E-3</v>
      </c>
      <c r="V5154" s="13">
        <f t="shared" si="726"/>
        <v>2.0576462822252863E-3</v>
      </c>
      <c r="W5154" s="13"/>
      <c r="X5154" s="2">
        <v>40086</v>
      </c>
      <c r="Y5154">
        <v>114.24720000000001</v>
      </c>
      <c r="AA5154" s="2">
        <v>40086</v>
      </c>
      <c r="AB5154">
        <v>1559.64</v>
      </c>
      <c r="AC5154">
        <f t="shared" si="727"/>
        <v>6.7324636427599227E-3</v>
      </c>
      <c r="AD5154">
        <f t="shared" si="722"/>
        <v>6.7171036427599229E-3</v>
      </c>
      <c r="AE5154">
        <f>Sheet2!$B$17+Sheet2!$B$18*'Portfolio allocation'!K5154</f>
        <v>-2.8350566837760344E-3</v>
      </c>
      <c r="AF5154">
        <f t="shared" si="728"/>
        <v>9.5521603265359568E-3</v>
      </c>
      <c r="AH5154" s="2">
        <v>40086</v>
      </c>
      <c r="AI5154">
        <v>3.3050000000000002</v>
      </c>
      <c r="AJ5154">
        <v>0.38400000000000001</v>
      </c>
      <c r="AK5154">
        <v>1.4617</v>
      </c>
      <c r="AR5154" s="3"/>
    </row>
    <row r="5155" spans="1:44" hidden="1" outlineLevel="1" x14ac:dyDescent="0.2">
      <c r="A5155" s="2">
        <v>40087</v>
      </c>
      <c r="B5155">
        <v>28.27</v>
      </c>
      <c r="E5155" s="2">
        <v>40087</v>
      </c>
      <c r="F5155">
        <v>1029.8499999999999</v>
      </c>
      <c r="G5155">
        <f t="shared" si="723"/>
        <v>-2.5759639762364284E-2</v>
      </c>
      <c r="H5155" s="2">
        <v>40087</v>
      </c>
      <c r="I5155">
        <v>1688.24</v>
      </c>
      <c r="J5155">
        <f t="shared" si="724"/>
        <v>-2.5749339242639224E-2</v>
      </c>
      <c r="K5155">
        <f t="shared" si="720"/>
        <v>-2.5764699242639223E-2</v>
      </c>
      <c r="L5155">
        <v>-4.4799496412832023E-3</v>
      </c>
      <c r="N5155" s="2">
        <v>40087</v>
      </c>
      <c r="O5155">
        <v>24.88</v>
      </c>
      <c r="Q5155" s="2">
        <v>40087</v>
      </c>
      <c r="R5155">
        <v>31104.75</v>
      </c>
      <c r="S5155" s="8">
        <f t="shared" si="725"/>
        <v>-3.265939789599781E-2</v>
      </c>
      <c r="T5155" s="9">
        <f t="shared" si="721"/>
        <v>-3.2674757895997809E-2</v>
      </c>
      <c r="U5155" s="3">
        <f>Sheet1!$B$17+Sheet1!$B$18*'Portfolio allocation'!K5155</f>
        <v>-2.9070117051113398E-2</v>
      </c>
      <c r="V5155" s="13">
        <f t="shared" si="726"/>
        <v>-3.6046408448844117E-3</v>
      </c>
      <c r="W5155" s="13"/>
      <c r="X5155" s="2">
        <v>40087</v>
      </c>
      <c r="Y5155">
        <v>112.6139</v>
      </c>
      <c r="AA5155" s="2">
        <v>40087</v>
      </c>
      <c r="AB5155">
        <v>1537.34</v>
      </c>
      <c r="AC5155">
        <f t="shared" si="727"/>
        <v>-1.429817137288103E-2</v>
      </c>
      <c r="AD5155">
        <f t="shared" si="722"/>
        <v>-1.431193137288103E-2</v>
      </c>
      <c r="AE5155">
        <f>Sheet2!$B$17+Sheet2!$B$18*'Portfolio allocation'!K5155</f>
        <v>-2.2857240872117317E-2</v>
      </c>
      <c r="AF5155">
        <f t="shared" si="728"/>
        <v>8.5453094992362869E-3</v>
      </c>
      <c r="AH5155" s="2">
        <v>40087</v>
      </c>
      <c r="AI5155">
        <v>3.181</v>
      </c>
      <c r="AJ5155">
        <v>0.34399999999999997</v>
      </c>
      <c r="AK5155">
        <v>1.4561500000000001</v>
      </c>
      <c r="AR5155" s="3"/>
    </row>
    <row r="5156" spans="1:44" hidden="1" outlineLevel="1" x14ac:dyDescent="0.2">
      <c r="A5156" s="2">
        <v>40088</v>
      </c>
      <c r="B5156">
        <v>28.68</v>
      </c>
      <c r="E5156" s="2">
        <v>40088</v>
      </c>
      <c r="F5156">
        <v>1025.21</v>
      </c>
      <c r="G5156">
        <f t="shared" si="723"/>
        <v>-4.5055105112393745E-3</v>
      </c>
      <c r="H5156" s="2">
        <v>40088</v>
      </c>
      <c r="I5156">
        <v>1680.7</v>
      </c>
      <c r="J5156">
        <f t="shared" si="724"/>
        <v>-4.4661896412832025E-3</v>
      </c>
      <c r="K5156">
        <f t="shared" si="720"/>
        <v>-4.4799496412832023E-3</v>
      </c>
      <c r="L5156">
        <v>1.4878844272029431E-2</v>
      </c>
      <c r="N5156" s="2">
        <v>40088</v>
      </c>
      <c r="O5156">
        <v>24.96</v>
      </c>
      <c r="Q5156" s="2">
        <v>40088</v>
      </c>
      <c r="R5156">
        <v>31204.77</v>
      </c>
      <c r="S5156" s="8">
        <f t="shared" si="725"/>
        <v>3.2155860439322392E-3</v>
      </c>
      <c r="T5156" s="9">
        <f t="shared" si="721"/>
        <v>3.2018260439322394E-3</v>
      </c>
      <c r="U5156" s="3">
        <f>Sheet1!$B$17+Sheet1!$B$18*'Portfolio allocation'!K5156</f>
        <v>-4.6517128811479225E-3</v>
      </c>
      <c r="V5156" s="13">
        <f t="shared" si="726"/>
        <v>7.853538925080162E-3</v>
      </c>
      <c r="W5156" s="13"/>
      <c r="X5156" s="2">
        <v>40088</v>
      </c>
      <c r="Y5156">
        <v>113.6837</v>
      </c>
      <c r="AA5156" s="2">
        <v>40088</v>
      </c>
      <c r="AB5156">
        <v>1551.95</v>
      </c>
      <c r="AC5156">
        <f t="shared" si="727"/>
        <v>9.5034279990113824E-3</v>
      </c>
      <c r="AD5156">
        <f t="shared" si="722"/>
        <v>9.4896679990113825E-3</v>
      </c>
      <c r="AE5156">
        <f>Sheet2!$B$17+Sheet2!$B$18*'Portfolio allocation'!K5156</f>
        <v>-3.930298503517002E-3</v>
      </c>
      <c r="AF5156">
        <f t="shared" si="728"/>
        <v>1.3419966502528385E-2</v>
      </c>
      <c r="AH5156" s="2">
        <v>40088</v>
      </c>
      <c r="AI5156">
        <v>3.2189999999999999</v>
      </c>
      <c r="AJ5156">
        <v>0.34399999999999997</v>
      </c>
      <c r="AK5156">
        <v>1.4604999999999999</v>
      </c>
      <c r="AR5156" s="3"/>
    </row>
    <row r="5157" spans="1:44" hidden="1" outlineLevel="1" x14ac:dyDescent="0.2">
      <c r="A5157" s="2">
        <v>40091</v>
      </c>
      <c r="B5157">
        <v>26.84</v>
      </c>
      <c r="E5157" s="2">
        <v>40091</v>
      </c>
      <c r="F5157">
        <v>1040.46</v>
      </c>
      <c r="G5157">
        <f t="shared" si="723"/>
        <v>1.487500121926244E-2</v>
      </c>
      <c r="H5157" s="2">
        <v>40091</v>
      </c>
      <c r="I5157">
        <v>1705.73</v>
      </c>
      <c r="J5157">
        <f t="shared" si="724"/>
        <v>1.489260427202943E-2</v>
      </c>
      <c r="K5157">
        <f t="shared" si="720"/>
        <v>1.4878844272029431E-2</v>
      </c>
      <c r="L5157">
        <v>1.3710769172846828E-2</v>
      </c>
      <c r="N5157" s="2">
        <v>40091</v>
      </c>
      <c r="O5157">
        <v>24.64</v>
      </c>
      <c r="Q5157" s="2">
        <v>40091</v>
      </c>
      <c r="R5157">
        <v>30804.720000000001</v>
      </c>
      <c r="S5157" s="8">
        <f t="shared" si="725"/>
        <v>-1.2820155380090958E-2</v>
      </c>
      <c r="T5157" s="9">
        <f t="shared" si="721"/>
        <v>-1.2833915380090958E-2</v>
      </c>
      <c r="U5157" s="3">
        <f>Sheet1!$B$17+Sheet1!$B$18*'Portfolio allocation'!K5157</f>
        <v>1.7557186113286088E-2</v>
      </c>
      <c r="V5157" s="13">
        <f t="shared" si="726"/>
        <v>-3.0391101493377044E-2</v>
      </c>
      <c r="W5157" s="13"/>
      <c r="X5157" s="2">
        <v>40091</v>
      </c>
      <c r="Y5157">
        <v>114.3809</v>
      </c>
      <c r="AA5157" s="2">
        <v>40091</v>
      </c>
      <c r="AB5157">
        <v>1561.47</v>
      </c>
      <c r="AC5157">
        <f t="shared" si="727"/>
        <v>6.1342182415671243E-3</v>
      </c>
      <c r="AD5157">
        <f t="shared" si="722"/>
        <v>6.1206582415671241E-3</v>
      </c>
      <c r="AE5157">
        <f>Sheet2!$B$17+Sheet2!$B$18*'Portfolio allocation'!K5157</f>
        <v>1.3284034931701601E-2</v>
      </c>
      <c r="AF5157">
        <f t="shared" si="728"/>
        <v>-7.1633766901344773E-3</v>
      </c>
      <c r="AH5157" s="2">
        <v>40091</v>
      </c>
      <c r="AI5157">
        <v>3.2189999999999999</v>
      </c>
      <c r="AJ5157">
        <v>0.33900000000000002</v>
      </c>
      <c r="AK5157">
        <v>1.4628000000000001</v>
      </c>
      <c r="AR5157" s="3"/>
    </row>
    <row r="5158" spans="1:44" hidden="1" outlineLevel="1" x14ac:dyDescent="0.2">
      <c r="A5158" s="2">
        <v>40092</v>
      </c>
      <c r="B5158">
        <v>25.7</v>
      </c>
      <c r="E5158" s="2">
        <v>40092</v>
      </c>
      <c r="F5158">
        <v>1054.72</v>
      </c>
      <c r="G5158">
        <f t="shared" si="723"/>
        <v>1.3705476423889529E-2</v>
      </c>
      <c r="H5158" s="2">
        <v>40092</v>
      </c>
      <c r="I5158">
        <v>1729.14</v>
      </c>
      <c r="J5158">
        <f t="shared" si="724"/>
        <v>1.3724329172846828E-2</v>
      </c>
      <c r="K5158">
        <f t="shared" si="720"/>
        <v>1.3710769172846828E-2</v>
      </c>
      <c r="L5158">
        <v>3.2248441616063734E-3</v>
      </c>
      <c r="N5158" s="2">
        <v>40092</v>
      </c>
      <c r="O5158">
        <v>25.11</v>
      </c>
      <c r="Q5158" s="2">
        <v>40092</v>
      </c>
      <c r="R5158">
        <v>31392.29</v>
      </c>
      <c r="S5158" s="8">
        <f t="shared" si="725"/>
        <v>1.9074025019542473E-2</v>
      </c>
      <c r="T5158" s="9">
        <f t="shared" si="721"/>
        <v>1.9060465019542474E-2</v>
      </c>
      <c r="U5158" s="3">
        <f>Sheet1!$B$17+Sheet1!$B$18*'Portfolio allocation'!K5158</f>
        <v>1.6217140756544089E-2</v>
      </c>
      <c r="V5158" s="13">
        <f t="shared" si="726"/>
        <v>2.8433242629983847E-3</v>
      </c>
      <c r="W5158" s="13"/>
      <c r="X5158" s="2">
        <v>40092</v>
      </c>
      <c r="Y5158">
        <v>115.9092</v>
      </c>
      <c r="AA5158" s="2">
        <v>40092</v>
      </c>
      <c r="AB5158">
        <v>1582.33</v>
      </c>
      <c r="AC5158">
        <f t="shared" si="727"/>
        <v>1.3359206388851463E-2</v>
      </c>
      <c r="AD5158">
        <f t="shared" si="722"/>
        <v>1.3345446388851464E-2</v>
      </c>
      <c r="AE5158">
        <f>Sheet2!$B$17+Sheet2!$B$18*'Portfolio allocation'!K5158</f>
        <v>1.2245352753217448E-2</v>
      </c>
      <c r="AF5158">
        <f t="shared" si="728"/>
        <v>1.1000936356340158E-3</v>
      </c>
      <c r="AH5158" s="2">
        <v>40092</v>
      </c>
      <c r="AI5158">
        <v>3.2570000000000001</v>
      </c>
      <c r="AJ5158">
        <v>0.34399999999999997</v>
      </c>
      <c r="AK5158">
        <v>1.47475</v>
      </c>
      <c r="AR5158" s="3"/>
    </row>
    <row r="5159" spans="1:44" hidden="1" outlineLevel="1" x14ac:dyDescent="0.2">
      <c r="A5159" s="2">
        <v>40093</v>
      </c>
      <c r="B5159">
        <v>24.68</v>
      </c>
      <c r="E5159" s="2">
        <v>40093</v>
      </c>
      <c r="F5159">
        <v>1057.58</v>
      </c>
      <c r="G5159">
        <f t="shared" si="723"/>
        <v>2.7116201456309774E-3</v>
      </c>
      <c r="H5159" s="2">
        <v>40093</v>
      </c>
      <c r="I5159">
        <v>1734.74</v>
      </c>
      <c r="J5159">
        <f t="shared" si="724"/>
        <v>3.2386041616063732E-3</v>
      </c>
      <c r="K5159">
        <f t="shared" si="720"/>
        <v>3.2248441616063734E-3</v>
      </c>
      <c r="L5159">
        <v>7.4580201865409729E-3</v>
      </c>
      <c r="N5159" s="2">
        <v>40093</v>
      </c>
      <c r="O5159">
        <v>25.1</v>
      </c>
      <c r="Q5159" s="2">
        <v>40093</v>
      </c>
      <c r="R5159">
        <v>31379.8</v>
      </c>
      <c r="S5159" s="8">
        <f t="shared" si="725"/>
        <v>-3.9786839379996053E-4</v>
      </c>
      <c r="T5159" s="9">
        <f t="shared" si="721"/>
        <v>-4.1162839379996051E-4</v>
      </c>
      <c r="U5159" s="3">
        <f>Sheet1!$B$17+Sheet1!$B$18*'Portfolio allocation'!K5159</f>
        <v>4.1874218349690542E-3</v>
      </c>
      <c r="V5159" s="13">
        <f t="shared" si="726"/>
        <v>-4.5990502287690145E-3</v>
      </c>
      <c r="W5159" s="13"/>
      <c r="X5159" s="2">
        <v>40093</v>
      </c>
      <c r="Y5159">
        <v>117.27509999999999</v>
      </c>
      <c r="AA5159" s="2">
        <v>40093</v>
      </c>
      <c r="AB5159">
        <v>1600.98</v>
      </c>
      <c r="AC5159">
        <f t="shared" si="727"/>
        <v>1.1786416234287556E-2</v>
      </c>
      <c r="AD5159">
        <f t="shared" si="722"/>
        <v>1.1773576234287556E-2</v>
      </c>
      <c r="AE5159">
        <f>Sheet2!$B$17+Sheet2!$B$18*'Portfolio allocation'!K5159</f>
        <v>2.9210007130802827E-3</v>
      </c>
      <c r="AF5159">
        <f t="shared" si="728"/>
        <v>8.8525755212072732E-3</v>
      </c>
      <c r="AH5159" s="2">
        <v>40093</v>
      </c>
      <c r="AI5159">
        <v>3.1859999999999999</v>
      </c>
      <c r="AJ5159">
        <v>0.32100000000000001</v>
      </c>
      <c r="AK5159">
        <v>1.4681500000000001</v>
      </c>
      <c r="AR5159" s="3"/>
    </row>
    <row r="5160" spans="1:44" hidden="1" outlineLevel="1" x14ac:dyDescent="0.2">
      <c r="A5160" s="2">
        <v>40094</v>
      </c>
      <c r="B5160">
        <v>24.18</v>
      </c>
      <c r="E5160" s="2">
        <v>40094</v>
      </c>
      <c r="F5160">
        <v>1065.48</v>
      </c>
      <c r="G5160">
        <f t="shared" si="723"/>
        <v>7.4698840749636286E-3</v>
      </c>
      <c r="H5160" s="2">
        <v>40094</v>
      </c>
      <c r="I5160">
        <v>1747.7</v>
      </c>
      <c r="J5160">
        <f t="shared" si="724"/>
        <v>7.4708601865409729E-3</v>
      </c>
      <c r="K5160">
        <f t="shared" si="720"/>
        <v>7.4580201865409729E-3</v>
      </c>
      <c r="L5160">
        <v>5.651627743891891E-3</v>
      </c>
      <c r="N5160" s="2">
        <v>40094</v>
      </c>
      <c r="O5160">
        <v>25.67</v>
      </c>
      <c r="Q5160" s="2">
        <v>40094</v>
      </c>
      <c r="R5160">
        <v>32092.41</v>
      </c>
      <c r="S5160" s="8">
        <f t="shared" si="725"/>
        <v>2.2709195087285527E-2</v>
      </c>
      <c r="T5160" s="9">
        <f t="shared" si="721"/>
        <v>2.2696355087285527E-2</v>
      </c>
      <c r="U5160" s="3">
        <f>Sheet1!$B$17+Sheet1!$B$18*'Portfolio allocation'!K5160</f>
        <v>9.0438286537213638E-3</v>
      </c>
      <c r="V5160" s="13">
        <f t="shared" si="726"/>
        <v>1.3652526433564164E-2</v>
      </c>
      <c r="W5160" s="13"/>
      <c r="X5160" s="2">
        <v>40094</v>
      </c>
      <c r="Y5160">
        <v>116.80710000000001</v>
      </c>
      <c r="AA5160" s="2">
        <v>40094</v>
      </c>
      <c r="AB5160">
        <v>1594.59</v>
      </c>
      <c r="AC5160">
        <f t="shared" si="727"/>
        <v>-3.9913053254881925E-3</v>
      </c>
      <c r="AD5160">
        <f t="shared" si="722"/>
        <v>-4.0042653254881927E-3</v>
      </c>
      <c r="AE5160">
        <f>Sheet2!$B$17+Sheet2!$B$18*'Portfolio allocation'!K5160</f>
        <v>6.685248832540111E-3</v>
      </c>
      <c r="AF5160">
        <f t="shared" si="728"/>
        <v>-1.0689514158028303E-2</v>
      </c>
      <c r="AH5160" s="2">
        <v>40094</v>
      </c>
      <c r="AI5160">
        <v>3.2480000000000002</v>
      </c>
      <c r="AJ5160">
        <v>0.32400000000000001</v>
      </c>
      <c r="AK5160">
        <v>1.4763500000000001</v>
      </c>
      <c r="AR5160" s="3"/>
    </row>
    <row r="5161" spans="1:44" hidden="1" outlineLevel="1" x14ac:dyDescent="0.2">
      <c r="A5161" s="2">
        <v>40095</v>
      </c>
      <c r="B5161">
        <v>23.12</v>
      </c>
      <c r="E5161" s="2">
        <v>40095</v>
      </c>
      <c r="F5161">
        <v>1071.49</v>
      </c>
      <c r="G5161">
        <f t="shared" si="723"/>
        <v>5.6406502233734557E-3</v>
      </c>
      <c r="H5161" s="2">
        <v>40095</v>
      </c>
      <c r="I5161">
        <v>1757.6</v>
      </c>
      <c r="J5161">
        <f t="shared" si="724"/>
        <v>5.6645877438918912E-3</v>
      </c>
      <c r="K5161">
        <f t="shared" si="720"/>
        <v>5.651627743891891E-3</v>
      </c>
      <c r="L5161">
        <v>4.3727036322258397E-3</v>
      </c>
      <c r="N5161" s="2">
        <v>40095</v>
      </c>
      <c r="O5161">
        <v>25.55</v>
      </c>
      <c r="Q5161" s="2">
        <v>40095</v>
      </c>
      <c r="R5161">
        <v>31942.38</v>
      </c>
      <c r="S5161" s="8">
        <f t="shared" si="725"/>
        <v>-4.6749371580382393E-3</v>
      </c>
      <c r="T5161" s="9">
        <f t="shared" si="721"/>
        <v>-4.6878971580382395E-3</v>
      </c>
      <c r="U5161" s="3">
        <f>Sheet1!$B$17+Sheet1!$B$18*'Portfolio allocation'!K5161</f>
        <v>6.9714894634418448E-3</v>
      </c>
      <c r="V5161" s="13">
        <f t="shared" si="726"/>
        <v>-1.1659386621480083E-2</v>
      </c>
      <c r="W5161" s="13"/>
      <c r="X5161" s="2">
        <v>40095</v>
      </c>
      <c r="Y5161">
        <v>120.2839</v>
      </c>
      <c r="AA5161" s="2">
        <v>40095</v>
      </c>
      <c r="AB5161">
        <v>1642.05</v>
      </c>
      <c r="AC5161">
        <f t="shared" si="727"/>
        <v>2.9763136605647889E-2</v>
      </c>
      <c r="AD5161">
        <f t="shared" si="722"/>
        <v>2.9749176605647888E-2</v>
      </c>
      <c r="AE5161">
        <f>Sheet2!$B$17+Sheet2!$B$18*'Portfolio allocation'!K5161</f>
        <v>5.0789585872972835E-3</v>
      </c>
      <c r="AF5161">
        <f t="shared" si="728"/>
        <v>2.4670218018350606E-2</v>
      </c>
      <c r="AH5161" s="2">
        <v>40095</v>
      </c>
      <c r="AI5161">
        <v>3.391</v>
      </c>
      <c r="AJ5161">
        <v>0.34899999999999998</v>
      </c>
      <c r="AK5161">
        <v>1.4757499999999999</v>
      </c>
      <c r="AR5161" s="3"/>
    </row>
    <row r="5162" spans="1:44" hidden="1" outlineLevel="1" x14ac:dyDescent="0.2">
      <c r="A5162" s="2">
        <v>40098</v>
      </c>
      <c r="B5162">
        <v>23.01</v>
      </c>
      <c r="E5162" s="2">
        <v>40098</v>
      </c>
      <c r="F5162">
        <v>1076.19</v>
      </c>
      <c r="G5162">
        <f t="shared" si="723"/>
        <v>4.3864151788630679E-3</v>
      </c>
      <c r="H5162" s="2">
        <v>40098</v>
      </c>
      <c r="I5162">
        <v>1765.31</v>
      </c>
      <c r="J5162">
        <f t="shared" si="724"/>
        <v>4.3866636322258401E-3</v>
      </c>
      <c r="K5162">
        <f t="shared" si="720"/>
        <v>4.3727036322258397E-3</v>
      </c>
      <c r="L5162">
        <v>-2.733029171986721E-3</v>
      </c>
      <c r="N5162" s="2">
        <v>40098</v>
      </c>
      <c r="O5162">
        <v>25.72</v>
      </c>
      <c r="Q5162" s="2">
        <v>40098</v>
      </c>
      <c r="R5162">
        <v>32154.91</v>
      </c>
      <c r="S5162" s="8">
        <f t="shared" si="725"/>
        <v>6.6535430359291325E-3</v>
      </c>
      <c r="T5162" s="9">
        <f t="shared" si="721"/>
        <v>6.6395830359291322E-3</v>
      </c>
      <c r="U5162" s="3">
        <f>Sheet1!$B$17+Sheet1!$B$18*'Portfolio allocation'!K5162</f>
        <v>5.5042753102912661E-3</v>
      </c>
      <c r="V5162" s="13">
        <f t="shared" si="726"/>
        <v>1.1353077256378661E-3</v>
      </c>
      <c r="W5162" s="13"/>
      <c r="X5162" s="2">
        <v>40098</v>
      </c>
      <c r="Y5162">
        <v>121.3441</v>
      </c>
      <c r="AA5162" s="2">
        <v>40098</v>
      </c>
      <c r="AB5162">
        <v>1656.52</v>
      </c>
      <c r="AC5162">
        <f t="shared" si="727"/>
        <v>8.8121555372857596E-3</v>
      </c>
      <c r="AD5162">
        <f t="shared" si="722"/>
        <v>8.7981955372857593E-3</v>
      </c>
      <c r="AE5162">
        <f>Sheet2!$B$17+Sheet2!$B$18*'Portfolio allocation'!K5162</f>
        <v>3.941706638898766E-3</v>
      </c>
      <c r="AF5162">
        <f t="shared" si="728"/>
        <v>4.8564888983869932E-3</v>
      </c>
      <c r="AH5162" s="2">
        <v>40098</v>
      </c>
      <c r="AI5162">
        <v>3.391</v>
      </c>
      <c r="AJ5162">
        <v>0.34899999999999998</v>
      </c>
      <c r="AK5162">
        <v>1.48095</v>
      </c>
      <c r="AR5162" s="3"/>
    </row>
    <row r="5163" spans="1:44" hidden="1" outlineLevel="1" x14ac:dyDescent="0.2">
      <c r="A5163" s="2">
        <v>40099</v>
      </c>
      <c r="B5163">
        <v>22.99</v>
      </c>
      <c r="E5163" s="2">
        <v>40099</v>
      </c>
      <c r="F5163">
        <v>1073.19</v>
      </c>
      <c r="G5163">
        <f t="shared" si="723"/>
        <v>-2.7876118529256422E-3</v>
      </c>
      <c r="H5163" s="2">
        <v>40099</v>
      </c>
      <c r="I5163">
        <v>1760.51</v>
      </c>
      <c r="J5163">
        <f t="shared" si="724"/>
        <v>-2.719069171986721E-3</v>
      </c>
      <c r="K5163">
        <f t="shared" si="720"/>
        <v>-2.733029171986721E-3</v>
      </c>
      <c r="L5163">
        <v>1.7572773201856261E-2</v>
      </c>
      <c r="N5163" s="2">
        <v>40099</v>
      </c>
      <c r="O5163">
        <v>25.81</v>
      </c>
      <c r="Q5163" s="2">
        <v>40099</v>
      </c>
      <c r="R5163">
        <v>32267.439999999999</v>
      </c>
      <c r="S5163" s="8">
        <f t="shared" si="725"/>
        <v>3.4996210532076688E-3</v>
      </c>
      <c r="T5163" s="9">
        <f t="shared" si="721"/>
        <v>3.4856610532076689E-3</v>
      </c>
      <c r="U5163" s="3">
        <f>Sheet1!$B$17+Sheet1!$B$18*'Portfolio allocation'!K5163</f>
        <v>-2.6476014459187462E-3</v>
      </c>
      <c r="V5163" s="13">
        <f t="shared" si="726"/>
        <v>6.1332624991264151E-3</v>
      </c>
      <c r="W5163" s="13"/>
      <c r="X5163" s="2">
        <v>40099</v>
      </c>
      <c r="Y5163">
        <v>121.325</v>
      </c>
      <c r="AA5163" s="2">
        <v>40099</v>
      </c>
      <c r="AB5163">
        <v>1656.26</v>
      </c>
      <c r="AC5163">
        <f t="shared" si="727"/>
        <v>-1.5695554536010459E-4</v>
      </c>
      <c r="AD5163">
        <f t="shared" si="722"/>
        <v>-1.6999554536010458E-4</v>
      </c>
      <c r="AE5163">
        <f>Sheet2!$B$17+Sheet2!$B$18*'Portfolio allocation'!K5163</f>
        <v>-2.3768922542465724E-3</v>
      </c>
      <c r="AF5163">
        <f t="shared" si="728"/>
        <v>2.2068967088864676E-3</v>
      </c>
      <c r="AH5163" s="2">
        <v>40099</v>
      </c>
      <c r="AI5163">
        <v>3.339</v>
      </c>
      <c r="AJ5163">
        <v>0.32600000000000001</v>
      </c>
      <c r="AK5163">
        <v>1.4824999999999999</v>
      </c>
      <c r="AR5163" s="3"/>
    </row>
    <row r="5164" spans="1:44" hidden="1" outlineLevel="1" x14ac:dyDescent="0.2">
      <c r="A5164" s="2">
        <v>40100</v>
      </c>
      <c r="B5164">
        <v>22.86</v>
      </c>
      <c r="E5164" s="2">
        <v>40100</v>
      </c>
      <c r="F5164">
        <v>1092.02</v>
      </c>
      <c r="G5164">
        <f t="shared" si="723"/>
        <v>1.7545821336389489E-2</v>
      </c>
      <c r="H5164" s="2">
        <v>40100</v>
      </c>
      <c r="I5164">
        <v>1791.47</v>
      </c>
      <c r="J5164">
        <f t="shared" si="724"/>
        <v>1.758581320185626E-2</v>
      </c>
      <c r="K5164">
        <f t="shared" si="720"/>
        <v>1.7572773201856261E-2</v>
      </c>
      <c r="L5164">
        <v>4.1401740052583597E-3</v>
      </c>
      <c r="N5164" s="2">
        <v>40100</v>
      </c>
      <c r="O5164">
        <v>25.96</v>
      </c>
      <c r="Q5164" s="2">
        <v>40100</v>
      </c>
      <c r="R5164">
        <v>32454.959999999999</v>
      </c>
      <c r="S5164" s="8">
        <f t="shared" si="725"/>
        <v>5.8114309657042451E-3</v>
      </c>
      <c r="T5164" s="9">
        <f t="shared" si="721"/>
        <v>5.7983909657042454E-3</v>
      </c>
      <c r="U5164" s="3">
        <f>Sheet1!$B$17+Sheet1!$B$18*'Portfolio allocation'!K5164</f>
        <v>2.0647729654821728E-2</v>
      </c>
      <c r="V5164" s="13">
        <f t="shared" si="726"/>
        <v>-1.4849338689117482E-2</v>
      </c>
      <c r="W5164" s="13"/>
      <c r="X5164" s="2">
        <v>40100</v>
      </c>
      <c r="Y5164">
        <v>122.5954</v>
      </c>
      <c r="AA5164" s="2">
        <v>40100</v>
      </c>
      <c r="AB5164">
        <v>1673.6</v>
      </c>
      <c r="AC5164">
        <f t="shared" si="727"/>
        <v>1.0469370750969098E-2</v>
      </c>
      <c r="AD5164">
        <f t="shared" si="722"/>
        <v>1.0456530750969098E-2</v>
      </c>
      <c r="AE5164">
        <f>Sheet2!$B$17+Sheet2!$B$18*'Portfolio allocation'!K5164</f>
        <v>1.5679545264446561E-2</v>
      </c>
      <c r="AF5164">
        <f t="shared" si="728"/>
        <v>-5.2230145134774635E-3</v>
      </c>
      <c r="AH5164" s="2">
        <v>40100</v>
      </c>
      <c r="AI5164">
        <v>3.423</v>
      </c>
      <c r="AJ5164">
        <v>0.32100000000000001</v>
      </c>
      <c r="AK5164">
        <v>1.4901500000000001</v>
      </c>
      <c r="AR5164" s="3"/>
    </row>
    <row r="5165" spans="1:44" hidden="1" outlineLevel="1" x14ac:dyDescent="0.2">
      <c r="A5165" s="2">
        <v>40101</v>
      </c>
      <c r="B5165">
        <v>21.72</v>
      </c>
      <c r="E5165" s="2">
        <v>40101</v>
      </c>
      <c r="F5165">
        <v>1096.56</v>
      </c>
      <c r="G5165">
        <f t="shared" si="723"/>
        <v>4.1574330140472515E-3</v>
      </c>
      <c r="H5165" s="2">
        <v>40101</v>
      </c>
      <c r="I5165">
        <v>1798.91</v>
      </c>
      <c r="J5165">
        <f t="shared" si="724"/>
        <v>4.1530140052583597E-3</v>
      </c>
      <c r="K5165">
        <f t="shared" si="720"/>
        <v>4.1401740052583597E-3</v>
      </c>
      <c r="L5165">
        <v>-8.1067501284667817E-3</v>
      </c>
      <c r="N5165" s="2">
        <v>40101</v>
      </c>
      <c r="O5165">
        <v>26.71</v>
      </c>
      <c r="Q5165" s="2">
        <v>40101</v>
      </c>
      <c r="R5165">
        <v>33392.61</v>
      </c>
      <c r="S5165" s="8">
        <f t="shared" si="725"/>
        <v>2.8890807445148603E-2</v>
      </c>
      <c r="T5165" s="9">
        <f t="shared" si="721"/>
        <v>2.8877967445148603E-2</v>
      </c>
      <c r="U5165" s="3">
        <f>Sheet1!$B$17+Sheet1!$B$18*'Portfolio allocation'!K5165</f>
        <v>5.237511429149742E-3</v>
      </c>
      <c r="V5165" s="13">
        <f t="shared" si="726"/>
        <v>2.3640456015998859E-2</v>
      </c>
      <c r="W5165" s="13"/>
      <c r="X5165" s="2">
        <v>40101</v>
      </c>
      <c r="Y5165">
        <v>122.2419</v>
      </c>
      <c r="AA5165" s="2">
        <v>40101</v>
      </c>
      <c r="AB5165">
        <v>1668.78</v>
      </c>
      <c r="AC5165">
        <f t="shared" si="727"/>
        <v>-2.8800191204588765E-3</v>
      </c>
      <c r="AD5165">
        <f t="shared" si="722"/>
        <v>-2.8929791204588763E-3</v>
      </c>
      <c r="AE5165">
        <f>Sheet2!$B$17+Sheet2!$B$18*'Portfolio allocation'!K5165</f>
        <v>3.7349353622319627E-3</v>
      </c>
      <c r="AF5165">
        <f t="shared" si="728"/>
        <v>-6.6279144826908391E-3</v>
      </c>
      <c r="AH5165" s="2">
        <v>40101</v>
      </c>
      <c r="AI5165">
        <v>3.464</v>
      </c>
      <c r="AJ5165">
        <v>0.32400000000000001</v>
      </c>
      <c r="AK5165">
        <v>1.4939499999999999</v>
      </c>
      <c r="AR5165" s="3"/>
    </row>
    <row r="5166" spans="1:44" hidden="1" outlineLevel="1" x14ac:dyDescent="0.2">
      <c r="A5166" s="2">
        <v>40102</v>
      </c>
      <c r="B5166">
        <v>21.43</v>
      </c>
      <c r="E5166" s="2">
        <v>40102</v>
      </c>
      <c r="F5166">
        <v>1087.68</v>
      </c>
      <c r="G5166">
        <f t="shared" si="723"/>
        <v>-8.0980520901727804E-3</v>
      </c>
      <c r="H5166" s="2">
        <v>40102</v>
      </c>
      <c r="I5166">
        <v>1784.35</v>
      </c>
      <c r="J5166">
        <f t="shared" si="724"/>
        <v>-8.0937901284667824E-3</v>
      </c>
      <c r="K5166">
        <f t="shared" si="720"/>
        <v>-8.1067501284667817E-3</v>
      </c>
      <c r="L5166">
        <v>9.385220362596992E-3</v>
      </c>
      <c r="N5166" s="2">
        <v>40102</v>
      </c>
      <c r="O5166">
        <v>26.5</v>
      </c>
      <c r="Q5166" s="2">
        <v>40102</v>
      </c>
      <c r="R5166">
        <v>33130.07</v>
      </c>
      <c r="S5166" s="8">
        <f t="shared" si="725"/>
        <v>-7.8622186166340535E-3</v>
      </c>
      <c r="T5166" s="9">
        <f t="shared" si="721"/>
        <v>-7.8751786166340529E-3</v>
      </c>
      <c r="U5166" s="3">
        <f>Sheet1!$B$17+Sheet1!$B$18*'Portfolio allocation'!K5166</f>
        <v>-8.8124703153924979E-3</v>
      </c>
      <c r="V5166" s="13">
        <f t="shared" si="726"/>
        <v>9.3729169875844502E-4</v>
      </c>
      <c r="W5166" s="13"/>
      <c r="X5166" s="2">
        <v>40102</v>
      </c>
      <c r="Y5166">
        <v>116.1862</v>
      </c>
      <c r="AA5166" s="2">
        <v>40102</v>
      </c>
      <c r="AB5166">
        <v>1586.11</v>
      </c>
      <c r="AC5166">
        <f t="shared" si="727"/>
        <v>-4.9539184314289497E-2</v>
      </c>
      <c r="AD5166">
        <f t="shared" si="722"/>
        <v>-4.9552344314289495E-2</v>
      </c>
      <c r="AE5166">
        <f>Sheet2!$B$17+Sheet2!$B$18*'Portfolio allocation'!K5166</f>
        <v>-7.1553420247695105E-3</v>
      </c>
      <c r="AF5166">
        <f t="shared" si="728"/>
        <v>-4.2397002289519987E-2</v>
      </c>
      <c r="AH5166" s="2">
        <v>40102</v>
      </c>
      <c r="AI5166">
        <v>3.41</v>
      </c>
      <c r="AJ5166">
        <v>0.32900000000000001</v>
      </c>
      <c r="AK5166">
        <v>1.4876499999999999</v>
      </c>
      <c r="AR5166" s="3"/>
    </row>
    <row r="5167" spans="1:44" hidden="1" outlineLevel="1" x14ac:dyDescent="0.2">
      <c r="A5167" s="2">
        <v>40105</v>
      </c>
      <c r="B5167">
        <v>21.49</v>
      </c>
      <c r="E5167" s="2">
        <v>40105</v>
      </c>
      <c r="F5167">
        <v>1097.9100000000001</v>
      </c>
      <c r="G5167">
        <f t="shared" si="723"/>
        <v>9.4053398058253634E-3</v>
      </c>
      <c r="H5167" s="2">
        <v>40105</v>
      </c>
      <c r="I5167">
        <v>1801.12</v>
      </c>
      <c r="J5167">
        <f t="shared" si="724"/>
        <v>9.3983803625969919E-3</v>
      </c>
      <c r="K5167">
        <f t="shared" si="720"/>
        <v>9.385220362596992E-3</v>
      </c>
      <c r="L5167">
        <v>-6.2264409238694434E-3</v>
      </c>
      <c r="N5167" s="2">
        <v>40105</v>
      </c>
      <c r="O5167">
        <v>26.36</v>
      </c>
      <c r="Q5167" s="2">
        <v>40105</v>
      </c>
      <c r="R5167">
        <v>32955.03</v>
      </c>
      <c r="S5167" s="8">
        <f t="shared" si="725"/>
        <v>-5.2834177531168036E-3</v>
      </c>
      <c r="T5167" s="9">
        <f t="shared" si="721"/>
        <v>-5.2965777531168035E-3</v>
      </c>
      <c r="U5167" s="3">
        <f>Sheet1!$B$17+Sheet1!$B$18*'Portfolio allocation'!K5167</f>
        <v>1.1254761537440438E-2</v>
      </c>
      <c r="V5167" s="13">
        <f t="shared" si="726"/>
        <v>-1.6551339290557243E-2</v>
      </c>
      <c r="W5167" s="13"/>
      <c r="X5167" s="2">
        <v>40105</v>
      </c>
      <c r="Y5167">
        <v>117.5425</v>
      </c>
      <c r="AA5167" s="2">
        <v>40105</v>
      </c>
      <c r="AB5167">
        <v>1604.63</v>
      </c>
      <c r="AC5167">
        <f t="shared" si="727"/>
        <v>1.1676365447541581E-2</v>
      </c>
      <c r="AD5167">
        <f t="shared" si="722"/>
        <v>1.1662725447541581E-2</v>
      </c>
      <c r="AE5167">
        <f>Sheet2!$B$17+Sheet2!$B$18*'Portfolio allocation'!K5167</f>
        <v>8.3989643964124169E-3</v>
      </c>
      <c r="AF5167">
        <f t="shared" si="728"/>
        <v>3.2637610511291638E-3</v>
      </c>
      <c r="AH5167" s="2">
        <v>40105</v>
      </c>
      <c r="AI5167">
        <v>3.387</v>
      </c>
      <c r="AJ5167">
        <v>0.34100000000000003</v>
      </c>
      <c r="AK5167">
        <v>1.4944500000000001</v>
      </c>
      <c r="AR5167" s="3"/>
    </row>
    <row r="5168" spans="1:44" hidden="1" outlineLevel="1" x14ac:dyDescent="0.2">
      <c r="A5168" s="2">
        <v>40106</v>
      </c>
      <c r="B5168">
        <v>20.9</v>
      </c>
      <c r="E5168" s="2">
        <v>40106</v>
      </c>
      <c r="F5168">
        <v>1091.06</v>
      </c>
      <c r="G5168">
        <f t="shared" si="723"/>
        <v>-6.2391270687034428E-3</v>
      </c>
      <c r="H5168" s="2">
        <v>40106</v>
      </c>
      <c r="I5168">
        <v>1789.93</v>
      </c>
      <c r="J5168">
        <f t="shared" si="724"/>
        <v>-6.2128009238694437E-3</v>
      </c>
      <c r="K5168">
        <f t="shared" si="720"/>
        <v>-6.2264409238694434E-3</v>
      </c>
      <c r="L5168">
        <v>-8.7284646255440888E-3</v>
      </c>
      <c r="N5168" s="2">
        <v>40106</v>
      </c>
      <c r="O5168">
        <v>26.37</v>
      </c>
      <c r="Q5168" s="2">
        <v>40106</v>
      </c>
      <c r="R5168">
        <v>32967.54</v>
      </c>
      <c r="S5168" s="8">
        <f t="shared" si="725"/>
        <v>3.7960821155391677E-4</v>
      </c>
      <c r="T5168" s="9">
        <f t="shared" si="721"/>
        <v>3.6596821155391679E-4</v>
      </c>
      <c r="U5168" s="3">
        <f>Sheet1!$B$17+Sheet1!$B$18*'Portfolio allocation'!K5168</f>
        <v>-6.6553319425060719E-3</v>
      </c>
      <c r="V5168" s="13">
        <f t="shared" si="726"/>
        <v>7.021300154059989E-3</v>
      </c>
      <c r="W5168" s="13"/>
      <c r="X5168" s="2">
        <v>40106</v>
      </c>
      <c r="Y5168">
        <v>117.3133</v>
      </c>
      <c r="AA5168" s="2">
        <v>40106</v>
      </c>
      <c r="AB5168">
        <v>1601.5</v>
      </c>
      <c r="AC5168">
        <f t="shared" si="727"/>
        <v>-1.9506054355210578E-3</v>
      </c>
      <c r="AD5168">
        <f t="shared" si="722"/>
        <v>-1.963645435521058E-3</v>
      </c>
      <c r="AE5168">
        <f>Sheet2!$B$17+Sheet2!$B$18*'Portfolio allocation'!K5168</f>
        <v>-5.4833231090151424E-3</v>
      </c>
      <c r="AF5168">
        <f t="shared" si="728"/>
        <v>3.5196776734940844E-3</v>
      </c>
      <c r="AH5168" s="2">
        <v>40106</v>
      </c>
      <c r="AI5168">
        <v>3.3410000000000002</v>
      </c>
      <c r="AJ5168">
        <v>0.32600000000000001</v>
      </c>
      <c r="AK5168">
        <v>1.4943</v>
      </c>
      <c r="AR5168" s="3"/>
    </row>
    <row r="5169" spans="1:44" hidden="1" outlineLevel="1" x14ac:dyDescent="0.2">
      <c r="A5169" s="2">
        <v>40107</v>
      </c>
      <c r="B5169">
        <v>22.22</v>
      </c>
      <c r="E5169" s="2">
        <v>40107</v>
      </c>
      <c r="F5169">
        <v>1081.4000000000001</v>
      </c>
      <c r="G5169">
        <f t="shared" si="723"/>
        <v>-8.8537752277599857E-3</v>
      </c>
      <c r="H5169" s="2">
        <v>40107</v>
      </c>
      <c r="I5169">
        <v>1774.33</v>
      </c>
      <c r="J5169">
        <f t="shared" si="724"/>
        <v>-8.7154246255440881E-3</v>
      </c>
      <c r="K5169">
        <f t="shared" si="720"/>
        <v>-8.7284646255440888E-3</v>
      </c>
      <c r="L5169">
        <v>1.0698703276166281E-2</v>
      </c>
      <c r="N5169" s="2">
        <v>40107</v>
      </c>
      <c r="O5169">
        <v>26.58</v>
      </c>
      <c r="Q5169" s="2">
        <v>40107</v>
      </c>
      <c r="R5169">
        <v>33230.07</v>
      </c>
      <c r="S5169" s="8">
        <f t="shared" si="725"/>
        <v>7.9632875246378187E-3</v>
      </c>
      <c r="T5169" s="9">
        <f t="shared" si="721"/>
        <v>7.9502475246378181E-3</v>
      </c>
      <c r="U5169" s="3">
        <f>Sheet1!$B$17+Sheet1!$B$18*'Portfolio allocation'!K5169</f>
        <v>-9.525716942780274E-3</v>
      </c>
      <c r="V5169" s="13">
        <f t="shared" si="726"/>
        <v>1.7475964467418094E-2</v>
      </c>
      <c r="W5169" s="13"/>
      <c r="X5169" s="2">
        <v>40107</v>
      </c>
      <c r="Y5169">
        <v>115.4507</v>
      </c>
      <c r="AA5169" s="2">
        <v>40107</v>
      </c>
      <c r="AB5169">
        <v>1576.07</v>
      </c>
      <c r="AC5169">
        <f t="shared" si="727"/>
        <v>-1.5878863565407464E-2</v>
      </c>
      <c r="AD5169">
        <f t="shared" si="722"/>
        <v>-1.5894063565407464E-2</v>
      </c>
      <c r="AE5169">
        <f>Sheet2!$B$17+Sheet2!$B$18*'Portfolio allocation'!K5169</f>
        <v>-7.7081864169420101E-3</v>
      </c>
      <c r="AF5169">
        <f t="shared" si="728"/>
        <v>-8.1858771484654529E-3</v>
      </c>
      <c r="AH5169" s="2">
        <v>40107</v>
      </c>
      <c r="AI5169">
        <v>3.3929999999999998</v>
      </c>
      <c r="AJ5169">
        <v>0.38</v>
      </c>
      <c r="AK5169">
        <v>1.4999499999999999</v>
      </c>
      <c r="AR5169" s="3"/>
    </row>
    <row r="5170" spans="1:44" hidden="1" outlineLevel="1" x14ac:dyDescent="0.2">
      <c r="A5170" s="2">
        <v>40108</v>
      </c>
      <c r="B5170">
        <v>20.69</v>
      </c>
      <c r="E5170" s="2">
        <v>40108</v>
      </c>
      <c r="F5170">
        <v>1092.9100000000001</v>
      </c>
      <c r="G5170">
        <f t="shared" si="723"/>
        <v>1.0643610135010251E-2</v>
      </c>
      <c r="H5170" s="2">
        <v>40108</v>
      </c>
      <c r="I5170">
        <v>1793.34</v>
      </c>
      <c r="J5170">
        <f t="shared" si="724"/>
        <v>1.0713903276166281E-2</v>
      </c>
      <c r="K5170">
        <f t="shared" si="720"/>
        <v>1.0698703276166281E-2</v>
      </c>
      <c r="L5170">
        <v>-1.2193193388872167E-2</v>
      </c>
      <c r="N5170" s="2">
        <v>40108</v>
      </c>
      <c r="O5170">
        <v>26.59</v>
      </c>
      <c r="Q5170" s="2">
        <v>40108</v>
      </c>
      <c r="R5170">
        <v>33242.589999999997</v>
      </c>
      <c r="S5170" s="8">
        <f t="shared" si="725"/>
        <v>3.7676718706869394E-4</v>
      </c>
      <c r="T5170" s="9">
        <f t="shared" si="721"/>
        <v>3.6156718706869395E-4</v>
      </c>
      <c r="U5170" s="3">
        <f>Sheet1!$B$17+Sheet1!$B$18*'Portfolio allocation'!K5170</f>
        <v>1.2761622423970925E-2</v>
      </c>
      <c r="V5170" s="13">
        <f t="shared" si="726"/>
        <v>-1.2400055236902231E-2</v>
      </c>
      <c r="W5170" s="13"/>
      <c r="X5170" s="2">
        <v>40108</v>
      </c>
      <c r="Y5170">
        <v>117.1891</v>
      </c>
      <c r="AA5170" s="2">
        <v>40108</v>
      </c>
      <c r="AB5170">
        <v>1599.8</v>
      </c>
      <c r="AC5170">
        <f t="shared" si="727"/>
        <v>1.505643784857269E-2</v>
      </c>
      <c r="AD5170">
        <f t="shared" si="722"/>
        <v>1.504163784857269E-2</v>
      </c>
      <c r="AE5170">
        <f>Sheet2!$B$17+Sheet2!$B$18*'Portfolio allocation'!K5170</f>
        <v>9.5669469131380701E-3</v>
      </c>
      <c r="AF5170">
        <f t="shared" si="728"/>
        <v>5.4746909354346195E-3</v>
      </c>
      <c r="AH5170" s="2">
        <v>40108</v>
      </c>
      <c r="AI5170">
        <v>3.4209999999999998</v>
      </c>
      <c r="AJ5170">
        <v>0.37</v>
      </c>
      <c r="AK5170">
        <v>1.50075</v>
      </c>
      <c r="AR5170" s="3"/>
    </row>
    <row r="5171" spans="1:44" hidden="1" outlineLevel="1" x14ac:dyDescent="0.2">
      <c r="A5171" s="2">
        <v>40109</v>
      </c>
      <c r="B5171">
        <v>22.27</v>
      </c>
      <c r="E5171" s="2">
        <v>40109</v>
      </c>
      <c r="F5171">
        <v>1079.5999999999999</v>
      </c>
      <c r="G5171">
        <f t="shared" si="723"/>
        <v>-1.2178495942026468E-2</v>
      </c>
      <c r="H5171" s="2">
        <v>40109</v>
      </c>
      <c r="I5171">
        <v>1771.5</v>
      </c>
      <c r="J5171">
        <f t="shared" si="724"/>
        <v>-1.2178393388872166E-2</v>
      </c>
      <c r="K5171">
        <f t="shared" si="720"/>
        <v>-1.2193193388872167E-2</v>
      </c>
      <c r="L5171">
        <v>-1.172895736946095E-2</v>
      </c>
      <c r="N5171" s="2">
        <v>40109</v>
      </c>
      <c r="O5171">
        <v>28.02</v>
      </c>
      <c r="Q5171" s="2">
        <v>40109</v>
      </c>
      <c r="R5171">
        <v>35030.35</v>
      </c>
      <c r="S5171" s="8">
        <f t="shared" si="725"/>
        <v>5.3779203124666441E-2</v>
      </c>
      <c r="T5171" s="9">
        <f t="shared" si="721"/>
        <v>5.3764403124666439E-2</v>
      </c>
      <c r="U5171" s="3">
        <f>Sheet1!$B$17+Sheet1!$B$18*'Portfolio allocation'!K5171</f>
        <v>-1.3500541587974115E-2</v>
      </c>
      <c r="V5171" s="13">
        <f t="shared" si="726"/>
        <v>6.7264944712640551E-2</v>
      </c>
      <c r="W5171" s="13"/>
      <c r="X5171" s="2">
        <v>40109</v>
      </c>
      <c r="Y5171">
        <v>114.9636</v>
      </c>
      <c r="AA5171" s="2">
        <v>40109</v>
      </c>
      <c r="AB5171">
        <v>1569.42</v>
      </c>
      <c r="AC5171">
        <f t="shared" si="727"/>
        <v>-1.8989873734216678E-2</v>
      </c>
      <c r="AD5171">
        <f t="shared" si="722"/>
        <v>-1.9005593734216678E-2</v>
      </c>
      <c r="AE5171">
        <f>Sheet2!$B$17+Sheet2!$B$18*'Portfolio allocation'!K5171</f>
        <v>-1.0789111626518568E-2</v>
      </c>
      <c r="AF5171">
        <f t="shared" si="728"/>
        <v>-8.2164821076981098E-3</v>
      </c>
      <c r="AH5171" s="2">
        <v>40109</v>
      </c>
      <c r="AI5171">
        <v>3.49</v>
      </c>
      <c r="AJ5171">
        <v>0.39300000000000002</v>
      </c>
      <c r="AK5171">
        <v>1.5018</v>
      </c>
      <c r="AR5171" s="3"/>
    </row>
    <row r="5172" spans="1:44" hidden="1" outlineLevel="1" x14ac:dyDescent="0.2">
      <c r="A5172" s="2">
        <v>40112</v>
      </c>
      <c r="B5172">
        <v>24.31</v>
      </c>
      <c r="E5172" s="2">
        <v>40112</v>
      </c>
      <c r="F5172">
        <v>1066.95</v>
      </c>
      <c r="G5172">
        <f t="shared" si="723"/>
        <v>-1.1717302704705279E-2</v>
      </c>
      <c r="H5172" s="2">
        <v>40112</v>
      </c>
      <c r="I5172">
        <v>1750.75</v>
      </c>
      <c r="J5172">
        <f t="shared" si="724"/>
        <v>-1.1713237369460949E-2</v>
      </c>
      <c r="K5172">
        <f t="shared" si="720"/>
        <v>-1.172895736946095E-2</v>
      </c>
      <c r="L5172">
        <v>-3.3289859146079987E-3</v>
      </c>
      <c r="N5172" s="2">
        <v>40112</v>
      </c>
      <c r="O5172">
        <v>28.68</v>
      </c>
      <c r="Q5172" s="2">
        <v>40112</v>
      </c>
      <c r="R5172">
        <v>35855.480000000003</v>
      </c>
      <c r="S5172" s="8">
        <f t="shared" si="725"/>
        <v>2.3554717552065618E-2</v>
      </c>
      <c r="T5172" s="9">
        <f t="shared" si="721"/>
        <v>2.3538997552065618E-2</v>
      </c>
      <c r="U5172" s="3">
        <f>Sheet1!$B$17+Sheet1!$B$18*'Portfolio allocation'!K5172</f>
        <v>-1.2967958261200242E-2</v>
      </c>
      <c r="V5172" s="13">
        <f t="shared" si="726"/>
        <v>3.6506955813265858E-2</v>
      </c>
      <c r="W5172" s="13"/>
      <c r="X5172" s="2">
        <v>40112</v>
      </c>
      <c r="Y5172">
        <v>114.7248</v>
      </c>
      <c r="AA5172" s="2">
        <v>40112</v>
      </c>
      <c r="AB5172">
        <v>1566.16</v>
      </c>
      <c r="AC5172">
        <f t="shared" si="727"/>
        <v>-2.0772004944501488E-3</v>
      </c>
      <c r="AD5172">
        <f t="shared" si="722"/>
        <v>-2.0933204944501489E-3</v>
      </c>
      <c r="AE5172">
        <f>Sheet2!$B$17+Sheet2!$B$18*'Portfolio allocation'!K5172</f>
        <v>-1.0376301114326086E-2</v>
      </c>
      <c r="AF5172">
        <f t="shared" si="728"/>
        <v>8.2829806198759376E-3</v>
      </c>
      <c r="AH5172" s="2">
        <v>40112</v>
      </c>
      <c r="AI5172">
        <v>3.5579999999999998</v>
      </c>
      <c r="AJ5172">
        <v>0.40300000000000002</v>
      </c>
      <c r="AK5172">
        <v>1.4941500000000001</v>
      </c>
      <c r="AR5172" s="3"/>
    </row>
    <row r="5173" spans="1:44" hidden="1" outlineLevel="1" x14ac:dyDescent="0.2">
      <c r="A5173" s="2">
        <v>40113</v>
      </c>
      <c r="B5173">
        <v>24.83</v>
      </c>
      <c r="E5173" s="2">
        <v>40113</v>
      </c>
      <c r="F5173">
        <v>1063.4100000000001</v>
      </c>
      <c r="G5173">
        <f t="shared" si="723"/>
        <v>-3.3178686911289335E-3</v>
      </c>
      <c r="H5173" s="2">
        <v>40113</v>
      </c>
      <c r="I5173">
        <v>1744.95</v>
      </c>
      <c r="J5173">
        <f t="shared" si="724"/>
        <v>-3.3128659146079986E-3</v>
      </c>
      <c r="K5173">
        <f t="shared" si="720"/>
        <v>-3.3289859146079987E-3</v>
      </c>
      <c r="L5173">
        <v>-1.9419967466116628E-2</v>
      </c>
      <c r="N5173" s="2">
        <v>40113</v>
      </c>
      <c r="O5173">
        <v>28.59</v>
      </c>
      <c r="Q5173" s="2">
        <v>40113</v>
      </c>
      <c r="R5173">
        <v>35742.97</v>
      </c>
      <c r="S5173" s="8">
        <f t="shared" si="725"/>
        <v>-3.137874601037316E-3</v>
      </c>
      <c r="T5173" s="9">
        <f t="shared" si="721"/>
        <v>-3.1539946010373161E-3</v>
      </c>
      <c r="U5173" s="3">
        <f>Sheet1!$B$17+Sheet1!$B$18*'Portfolio allocation'!K5173</f>
        <v>-3.3312981246062579E-3</v>
      </c>
      <c r="V5173" s="13">
        <f t="shared" si="726"/>
        <v>1.7730352356894186E-4</v>
      </c>
      <c r="W5173" s="13"/>
      <c r="X5173" s="2">
        <v>40113</v>
      </c>
      <c r="Y5173">
        <v>115.2406</v>
      </c>
      <c r="AA5173" s="2">
        <v>40113</v>
      </c>
      <c r="AB5173">
        <v>1573.2</v>
      </c>
      <c r="AC5173">
        <f t="shared" si="727"/>
        <v>4.4950707462838579E-3</v>
      </c>
      <c r="AD5173">
        <f t="shared" si="722"/>
        <v>4.4796707462838583E-3</v>
      </c>
      <c r="AE5173">
        <f>Sheet2!$B$17+Sheet2!$B$18*'Portfolio allocation'!K5173</f>
        <v>-2.906832194017021E-3</v>
      </c>
      <c r="AF5173">
        <f t="shared" si="728"/>
        <v>7.3865029403008793E-3</v>
      </c>
      <c r="AH5173" s="2">
        <v>40113</v>
      </c>
      <c r="AI5173">
        <v>3.452</v>
      </c>
      <c r="AJ5173">
        <v>0.38500000000000001</v>
      </c>
      <c r="AK5173">
        <v>1.4820500000000001</v>
      </c>
      <c r="AR5173" s="3"/>
    </row>
    <row r="5174" spans="1:44" hidden="1" outlineLevel="1" x14ac:dyDescent="0.2">
      <c r="A5174" s="2">
        <v>40114</v>
      </c>
      <c r="B5174">
        <v>27.91</v>
      </c>
      <c r="E5174" s="2">
        <v>40114</v>
      </c>
      <c r="F5174">
        <v>1042.6300000000001</v>
      </c>
      <c r="G5174">
        <f t="shared" si="723"/>
        <v>-1.9540910843418802E-2</v>
      </c>
      <c r="H5174" s="2">
        <v>40114</v>
      </c>
      <c r="I5174">
        <v>1711.09</v>
      </c>
      <c r="J5174">
        <f t="shared" si="724"/>
        <v>-1.9404567466116629E-2</v>
      </c>
      <c r="K5174">
        <f t="shared" si="720"/>
        <v>-1.9419967466116628E-2</v>
      </c>
      <c r="L5174">
        <v>2.2584909475948069E-2</v>
      </c>
      <c r="N5174" s="2">
        <v>40114</v>
      </c>
      <c r="O5174">
        <v>28.02</v>
      </c>
      <c r="Q5174" s="2">
        <v>40114</v>
      </c>
      <c r="R5174">
        <v>35030.35</v>
      </c>
      <c r="S5174" s="8">
        <f t="shared" si="725"/>
        <v>-1.9937347120286941E-2</v>
      </c>
      <c r="T5174" s="9">
        <f t="shared" si="721"/>
        <v>-1.995274712028694E-2</v>
      </c>
      <c r="U5174" s="3">
        <f>Sheet1!$B$17+Sheet1!$B$18*'Portfolio allocation'!K5174</f>
        <v>-2.1791279960200121E-2</v>
      </c>
      <c r="V5174" s="13">
        <f t="shared" si="726"/>
        <v>1.838532839913181E-3</v>
      </c>
      <c r="W5174" s="13"/>
      <c r="X5174" s="2">
        <v>40114</v>
      </c>
      <c r="Y5174">
        <v>116.05249999999999</v>
      </c>
      <c r="AA5174" s="2">
        <v>40114</v>
      </c>
      <c r="AB5174">
        <v>1584.29</v>
      </c>
      <c r="AC5174">
        <f t="shared" si="727"/>
        <v>7.049326214085827E-3</v>
      </c>
      <c r="AD5174">
        <f t="shared" si="722"/>
        <v>7.0346062140858269E-3</v>
      </c>
      <c r="AE5174">
        <f>Sheet2!$B$17+Sheet2!$B$18*'Portfolio allocation'!K5174</f>
        <v>-1.721534350768604E-2</v>
      </c>
      <c r="AF5174">
        <f t="shared" si="728"/>
        <v>2.4249949721771868E-2</v>
      </c>
      <c r="AH5174" s="2">
        <v>40114</v>
      </c>
      <c r="AI5174">
        <v>3.415</v>
      </c>
      <c r="AJ5174">
        <v>0.36799999999999999</v>
      </c>
      <c r="AK5174">
        <v>1.4763500000000001</v>
      </c>
      <c r="AR5174" s="3"/>
    </row>
    <row r="5175" spans="1:44" hidden="1" outlineLevel="1" x14ac:dyDescent="0.2">
      <c r="A5175" s="2">
        <v>40115</v>
      </c>
      <c r="B5175">
        <v>24.76</v>
      </c>
      <c r="E5175" s="2">
        <v>40115</v>
      </c>
      <c r="F5175">
        <v>1066.1099999999999</v>
      </c>
      <c r="G5175">
        <f t="shared" si="723"/>
        <v>2.2519973528480675E-2</v>
      </c>
      <c r="H5175" s="2">
        <v>40115</v>
      </c>
      <c r="I5175">
        <v>1749.76</v>
      </c>
      <c r="J5175">
        <f t="shared" si="724"/>
        <v>2.2599629475948069E-2</v>
      </c>
      <c r="K5175">
        <f t="shared" si="720"/>
        <v>2.2584909475948069E-2</v>
      </c>
      <c r="L5175">
        <v>-2.8070476152157971E-2</v>
      </c>
      <c r="N5175" s="2">
        <v>40115</v>
      </c>
      <c r="O5175">
        <v>28.22</v>
      </c>
      <c r="Q5175" s="2">
        <v>40115</v>
      </c>
      <c r="R5175">
        <v>35280.39</v>
      </c>
      <c r="S5175" s="8">
        <f t="shared" si="725"/>
        <v>7.1378104986106194E-3</v>
      </c>
      <c r="T5175" s="9">
        <f t="shared" si="721"/>
        <v>7.1230904986106193E-3</v>
      </c>
      <c r="U5175" s="3">
        <f>Sheet1!$B$17+Sheet1!$B$18*'Portfolio allocation'!K5175</f>
        <v>2.6397779412885194E-2</v>
      </c>
      <c r="V5175" s="13">
        <f t="shared" si="726"/>
        <v>-1.9274688914274574E-2</v>
      </c>
      <c r="W5175" s="13"/>
      <c r="X5175" s="2">
        <v>40115</v>
      </c>
      <c r="Y5175">
        <v>117.36109999999999</v>
      </c>
      <c r="AA5175" s="2">
        <v>40115</v>
      </c>
      <c r="AB5175">
        <v>1602.15</v>
      </c>
      <c r="AC5175">
        <f t="shared" si="727"/>
        <v>1.1273188620770203E-2</v>
      </c>
      <c r="AD5175">
        <f t="shared" si="722"/>
        <v>1.1257988620770203E-2</v>
      </c>
      <c r="AE5175">
        <f>Sheet2!$B$17+Sheet2!$B$18*'Portfolio allocation'!K5175</f>
        <v>2.0136464710530301E-2</v>
      </c>
      <c r="AF5175">
        <f t="shared" si="728"/>
        <v>-8.8784760897600984E-3</v>
      </c>
      <c r="AH5175" s="2">
        <v>40115</v>
      </c>
      <c r="AI5175">
        <v>3.496</v>
      </c>
      <c r="AJ5175">
        <v>0.38</v>
      </c>
      <c r="AK5175">
        <v>1.4818499999999999</v>
      </c>
      <c r="AR5175" s="3"/>
    </row>
    <row r="5176" spans="1:44" hidden="1" outlineLevel="1" x14ac:dyDescent="0.2">
      <c r="A5176" s="2">
        <v>40116</v>
      </c>
      <c r="B5176">
        <v>30.69</v>
      </c>
      <c r="E5176" s="2">
        <v>40116</v>
      </c>
      <c r="F5176">
        <v>1036.19</v>
      </c>
      <c r="G5176">
        <f t="shared" si="723"/>
        <v>-2.8064646237254909E-2</v>
      </c>
      <c r="H5176" s="2">
        <v>40116</v>
      </c>
      <c r="I5176">
        <v>1700.67</v>
      </c>
      <c r="J5176">
        <f t="shared" si="724"/>
        <v>-2.8055276152157971E-2</v>
      </c>
      <c r="K5176">
        <f t="shared" si="720"/>
        <v>-2.8070476152157971E-2</v>
      </c>
      <c r="L5176">
        <v>6.442198995925047E-3</v>
      </c>
      <c r="N5176" s="2">
        <v>40116</v>
      </c>
      <c r="O5176">
        <v>27.73</v>
      </c>
      <c r="Q5176" s="2">
        <v>40116</v>
      </c>
      <c r="R5176">
        <v>34667.800000000003</v>
      </c>
      <c r="S5176" s="8">
        <f t="shared" si="725"/>
        <v>-1.7363470188396346E-2</v>
      </c>
      <c r="T5176" s="9">
        <f t="shared" si="721"/>
        <v>-1.7378670188396346E-2</v>
      </c>
      <c r="U5176" s="3">
        <f>Sheet1!$B$17+Sheet1!$B$18*'Portfolio allocation'!K5176</f>
        <v>-3.1715362757871235E-2</v>
      </c>
      <c r="V5176" s="13">
        <f t="shared" si="726"/>
        <v>1.4336692569474889E-2</v>
      </c>
      <c r="W5176" s="13"/>
      <c r="X5176" s="2">
        <v>40116</v>
      </c>
      <c r="Y5176">
        <v>115.2024</v>
      </c>
      <c r="AA5176" s="2">
        <v>40116</v>
      </c>
      <c r="AB5176">
        <v>1572.68</v>
      </c>
      <c r="AC5176">
        <f t="shared" si="727"/>
        <v>-1.8394033018131917E-2</v>
      </c>
      <c r="AD5176">
        <f t="shared" si="722"/>
        <v>-1.8408113018131916E-2</v>
      </c>
      <c r="AE5176">
        <f>Sheet2!$B$17+Sheet2!$B$18*'Portfolio allocation'!K5176</f>
        <v>-2.4907596525750676E-2</v>
      </c>
      <c r="AF5176">
        <f t="shared" si="728"/>
        <v>6.4994835076187599E-3</v>
      </c>
      <c r="AH5176" s="2">
        <v>40116</v>
      </c>
      <c r="AI5176">
        <v>3.3879999999999999</v>
      </c>
      <c r="AJ5176">
        <v>0.35199999999999998</v>
      </c>
      <c r="AK5176">
        <v>1.4754499999999999</v>
      </c>
      <c r="AR5176" s="3"/>
    </row>
    <row r="5177" spans="1:44" hidden="1" outlineLevel="1" x14ac:dyDescent="0.2">
      <c r="A5177" s="2">
        <v>40119</v>
      </c>
      <c r="B5177">
        <v>29.78</v>
      </c>
      <c r="E5177" s="2">
        <v>40119</v>
      </c>
      <c r="F5177">
        <v>1042.8800000000001</v>
      </c>
      <c r="G5177">
        <f t="shared" si="723"/>
        <v>6.456344878835063E-3</v>
      </c>
      <c r="H5177" s="2">
        <v>40119</v>
      </c>
      <c r="I5177">
        <v>1711.65</v>
      </c>
      <c r="J5177">
        <f t="shared" si="724"/>
        <v>6.4562789959250466E-3</v>
      </c>
      <c r="K5177">
        <f t="shared" si="720"/>
        <v>6.442198995925047E-3</v>
      </c>
      <c r="L5177">
        <v>2.4160034119124741E-3</v>
      </c>
      <c r="N5177" s="2">
        <v>40119</v>
      </c>
      <c r="O5177">
        <v>27.88</v>
      </c>
      <c r="Q5177" s="2">
        <v>40119</v>
      </c>
      <c r="R5177">
        <v>34855.33</v>
      </c>
      <c r="S5177" s="8">
        <f t="shared" si="725"/>
        <v>5.4093423868835089E-3</v>
      </c>
      <c r="T5177" s="9">
        <f t="shared" si="721"/>
        <v>5.3952623868835092E-3</v>
      </c>
      <c r="U5177" s="3">
        <f>Sheet1!$B$17+Sheet1!$B$18*'Portfolio allocation'!K5177</f>
        <v>7.8784528395142318E-3</v>
      </c>
      <c r="V5177" s="13">
        <f t="shared" si="726"/>
        <v>-2.4831904526307225E-3</v>
      </c>
      <c r="W5177" s="13"/>
      <c r="X5177" s="2">
        <v>40119</v>
      </c>
      <c r="Y5177">
        <v>115.1546</v>
      </c>
      <c r="AA5177" s="2">
        <v>40119</v>
      </c>
      <c r="AB5177">
        <v>1572.03</v>
      </c>
      <c r="AC5177">
        <f t="shared" si="727"/>
        <v>-4.1330722079513382E-4</v>
      </c>
      <c r="AD5177">
        <f t="shared" si="722"/>
        <v>-4.2770722079513385E-4</v>
      </c>
      <c r="AE5177">
        <f>Sheet2!$B$17+Sheet2!$B$18*'Portfolio allocation'!K5177</f>
        <v>5.7819547139019616E-3</v>
      </c>
      <c r="AF5177">
        <f t="shared" si="728"/>
        <v>-6.2096619346970958E-3</v>
      </c>
      <c r="AH5177" s="2">
        <v>40119</v>
      </c>
      <c r="AI5177">
        <v>3.4180000000000001</v>
      </c>
      <c r="AJ5177">
        <v>0.36</v>
      </c>
      <c r="AK5177">
        <v>1.4817499999999999</v>
      </c>
      <c r="AR5177" s="3"/>
    </row>
    <row r="5178" spans="1:44" hidden="1" outlineLevel="1" x14ac:dyDescent="0.2">
      <c r="A5178" s="2">
        <v>40120</v>
      </c>
      <c r="B5178">
        <v>28.81</v>
      </c>
      <c r="E5178" s="2">
        <v>40120</v>
      </c>
      <c r="F5178">
        <v>1045.4100000000001</v>
      </c>
      <c r="G5178">
        <f t="shared" si="723"/>
        <v>2.4259742252223937E-3</v>
      </c>
      <c r="H5178" s="2">
        <v>40120</v>
      </c>
      <c r="I5178">
        <v>1715.81</v>
      </c>
      <c r="J5178">
        <f t="shared" si="724"/>
        <v>2.430403411912474E-3</v>
      </c>
      <c r="K5178">
        <f t="shared" si="720"/>
        <v>2.4160034119124741E-3</v>
      </c>
      <c r="L5178">
        <v>1.3847562725477077E-3</v>
      </c>
      <c r="N5178" s="2">
        <v>40120</v>
      </c>
      <c r="O5178">
        <v>27.53</v>
      </c>
      <c r="Q5178" s="2">
        <v>40120</v>
      </c>
      <c r="R5178">
        <v>34417.769999999997</v>
      </c>
      <c r="S5178" s="8">
        <f t="shared" si="725"/>
        <v>-1.2553603709963612E-2</v>
      </c>
      <c r="T5178" s="9">
        <f t="shared" si="721"/>
        <v>-1.2568003709963612E-2</v>
      </c>
      <c r="U5178" s="3">
        <f>Sheet1!$B$17+Sheet1!$B$18*'Portfolio allocation'!K5178</f>
        <v>3.259499228169619E-3</v>
      </c>
      <c r="V5178" s="13">
        <f t="shared" si="726"/>
        <v>-1.5827502938133231E-2</v>
      </c>
      <c r="W5178" s="13"/>
      <c r="X5178" s="2">
        <v>40120</v>
      </c>
      <c r="Y5178">
        <v>115.7277</v>
      </c>
      <c r="AA5178" s="2">
        <v>40120</v>
      </c>
      <c r="AB5178">
        <v>1579.85</v>
      </c>
      <c r="AC5178">
        <f t="shared" si="727"/>
        <v>4.9744597749405983E-3</v>
      </c>
      <c r="AD5178">
        <f t="shared" si="722"/>
        <v>4.9604597749405982E-3</v>
      </c>
      <c r="AE5178">
        <f>Sheet2!$B$17+Sheet2!$B$18*'Portfolio allocation'!K5178</f>
        <v>2.2017588830586317E-3</v>
      </c>
      <c r="AF5178">
        <f t="shared" si="728"/>
        <v>2.7587008918819665E-3</v>
      </c>
      <c r="AH5178" s="2">
        <v>40120</v>
      </c>
      <c r="AI5178">
        <v>3.4670000000000001</v>
      </c>
      <c r="AJ5178">
        <v>0.35</v>
      </c>
      <c r="AK5178">
        <v>1.4677500000000001</v>
      </c>
      <c r="AR5178" s="3"/>
    </row>
    <row r="5179" spans="1:44" hidden="1" outlineLevel="1" x14ac:dyDescent="0.2">
      <c r="A5179" s="2">
        <v>40121</v>
      </c>
      <c r="B5179">
        <v>27.72</v>
      </c>
      <c r="E5179" s="2">
        <v>40121</v>
      </c>
      <c r="F5179">
        <v>1046.5</v>
      </c>
      <c r="G5179">
        <f t="shared" si="723"/>
        <v>1.0426531217415658E-3</v>
      </c>
      <c r="H5179" s="2">
        <v>40121</v>
      </c>
      <c r="I5179">
        <v>1718.21</v>
      </c>
      <c r="J5179">
        <f t="shared" si="724"/>
        <v>1.3987562725477076E-3</v>
      </c>
      <c r="K5179">
        <f t="shared" si="720"/>
        <v>1.3847562725477077E-3</v>
      </c>
      <c r="L5179">
        <v>1.9332314435371697E-2</v>
      </c>
      <c r="N5179" s="2">
        <v>40121</v>
      </c>
      <c r="O5179">
        <v>28.06</v>
      </c>
      <c r="Q5179" s="2">
        <v>40121</v>
      </c>
      <c r="R5179">
        <v>35080.370000000003</v>
      </c>
      <c r="S5179" s="8">
        <f t="shared" si="725"/>
        <v>1.9251683069530845E-2</v>
      </c>
      <c r="T5179" s="9">
        <f t="shared" si="721"/>
        <v>1.9237683069530845E-2</v>
      </c>
      <c r="U5179" s="3">
        <f>Sheet1!$B$17+Sheet1!$B$18*'Portfolio allocation'!K5179</f>
        <v>2.0764263746122858E-3</v>
      </c>
      <c r="V5179" s="13">
        <f t="shared" si="726"/>
        <v>1.716125669491856E-2</v>
      </c>
      <c r="W5179" s="13"/>
      <c r="X5179" s="2">
        <v>40121</v>
      </c>
      <c r="Y5179">
        <v>115.8519</v>
      </c>
      <c r="AA5179" s="2">
        <v>40121</v>
      </c>
      <c r="AB5179">
        <v>1581.55</v>
      </c>
      <c r="AC5179">
        <f t="shared" si="727"/>
        <v>1.076051523878796E-3</v>
      </c>
      <c r="AD5179">
        <f t="shared" si="722"/>
        <v>1.062651523878796E-3</v>
      </c>
      <c r="AE5179">
        <f>Sheet2!$B$17+Sheet2!$B$18*'Portfolio allocation'!K5179</f>
        <v>1.2847476172414673E-3</v>
      </c>
      <c r="AF5179">
        <f t="shared" si="728"/>
        <v>-2.220960933626713E-4</v>
      </c>
      <c r="AH5179" s="2">
        <v>40121</v>
      </c>
      <c r="AI5179">
        <v>3.5270000000000001</v>
      </c>
      <c r="AJ5179">
        <v>0.33500000000000002</v>
      </c>
      <c r="AK5179">
        <v>1.4835499999999999</v>
      </c>
      <c r="AR5179" s="3"/>
    </row>
    <row r="5180" spans="1:44" hidden="1" outlineLevel="1" x14ac:dyDescent="0.2">
      <c r="A5180" s="2">
        <v>40122</v>
      </c>
      <c r="B5180">
        <v>25.43</v>
      </c>
      <c r="E5180" s="2">
        <v>40122</v>
      </c>
      <c r="F5180">
        <v>1066.6300000000001</v>
      </c>
      <c r="G5180">
        <f t="shared" si="723"/>
        <v>1.9235547061634106E-2</v>
      </c>
      <c r="H5180" s="2">
        <v>40122</v>
      </c>
      <c r="I5180">
        <v>1751.45</v>
      </c>
      <c r="J5180">
        <f t="shared" si="724"/>
        <v>1.9345714435371697E-2</v>
      </c>
      <c r="K5180">
        <f t="shared" si="720"/>
        <v>1.9332314435371697E-2</v>
      </c>
      <c r="L5180">
        <v>2.6249343823688751E-3</v>
      </c>
      <c r="N5180" s="2">
        <v>40122</v>
      </c>
      <c r="O5180">
        <v>28.47</v>
      </c>
      <c r="Q5180" s="2">
        <v>40122</v>
      </c>
      <c r="R5180">
        <v>35592.93</v>
      </c>
      <c r="S5180" s="8">
        <f t="shared" si="725"/>
        <v>1.4611020351267712E-2</v>
      </c>
      <c r="T5180" s="9">
        <f t="shared" si="721"/>
        <v>1.4597620351267711E-2</v>
      </c>
      <c r="U5180" s="3">
        <f>Sheet1!$B$17+Sheet1!$B$18*'Portfolio allocation'!K5180</f>
        <v>2.2666319950615587E-2</v>
      </c>
      <c r="V5180" s="13">
        <f t="shared" si="726"/>
        <v>-8.0686995993478755E-3</v>
      </c>
      <c r="W5180" s="13"/>
      <c r="X5180" s="2">
        <v>40122</v>
      </c>
      <c r="Y5180">
        <v>117.58069999999999</v>
      </c>
      <c r="AA5180" s="2">
        <v>40122</v>
      </c>
      <c r="AB5180">
        <v>1605.15</v>
      </c>
      <c r="AC5180">
        <f t="shared" si="727"/>
        <v>1.492207012108393E-2</v>
      </c>
      <c r="AD5180">
        <f t="shared" si="722"/>
        <v>1.490919012108393E-2</v>
      </c>
      <c r="AE5180">
        <f>Sheet2!$B$17+Sheet2!$B$18*'Portfolio allocation'!K5180</f>
        <v>1.72441742192453E-2</v>
      </c>
      <c r="AF5180">
        <f t="shared" si="728"/>
        <v>-2.3349840981613697E-3</v>
      </c>
      <c r="AH5180" s="2">
        <v>40122</v>
      </c>
      <c r="AI5180">
        <v>3.5289999999999999</v>
      </c>
      <c r="AJ5180">
        <v>0.32200000000000001</v>
      </c>
      <c r="AK5180">
        <v>1.48885</v>
      </c>
      <c r="AR5180" s="3"/>
    </row>
    <row r="5181" spans="1:44" hidden="1" outlineLevel="1" x14ac:dyDescent="0.2">
      <c r="A5181" s="2">
        <v>40123</v>
      </c>
      <c r="B5181">
        <v>24.19</v>
      </c>
      <c r="E5181" s="2">
        <v>40123</v>
      </c>
      <c r="F5181">
        <v>1069.3</v>
      </c>
      <c r="G5181">
        <f t="shared" si="723"/>
        <v>2.5032110478795389E-3</v>
      </c>
      <c r="H5181" s="2">
        <v>40123</v>
      </c>
      <c r="I5181">
        <v>1756.07</v>
      </c>
      <c r="J5181">
        <f t="shared" si="724"/>
        <v>2.6378143823688749E-3</v>
      </c>
      <c r="K5181">
        <f t="shared" si="720"/>
        <v>2.6249343823688751E-3</v>
      </c>
      <c r="L5181">
        <v>2.2475434043289753E-2</v>
      </c>
      <c r="N5181" s="2">
        <v>40123</v>
      </c>
      <c r="O5181">
        <v>28.52</v>
      </c>
      <c r="Q5181" s="2">
        <v>40123</v>
      </c>
      <c r="R5181">
        <v>35655.449999999997</v>
      </c>
      <c r="S5181" s="8">
        <f t="shared" si="725"/>
        <v>1.7565286139691327E-3</v>
      </c>
      <c r="T5181" s="9">
        <f t="shared" si="721"/>
        <v>1.7436486139691327E-3</v>
      </c>
      <c r="U5181" s="3">
        <f>Sheet1!$B$17+Sheet1!$B$18*'Portfolio allocation'!K5181</f>
        <v>3.4991901324921432E-3</v>
      </c>
      <c r="V5181" s="13">
        <f t="shared" si="726"/>
        <v>-1.7555415185230106E-3</v>
      </c>
      <c r="W5181" s="13"/>
      <c r="X5181" s="2">
        <v>40123</v>
      </c>
      <c r="Y5181">
        <v>117.9532</v>
      </c>
      <c r="AA5181" s="2">
        <v>40123</v>
      </c>
      <c r="AB5181">
        <v>1617.41</v>
      </c>
      <c r="AC5181">
        <f t="shared" si="727"/>
        <v>7.6379154596144527E-3</v>
      </c>
      <c r="AD5181">
        <f t="shared" si="722"/>
        <v>7.6256354596144528E-3</v>
      </c>
      <c r="AE5181">
        <f>Sheet2!$B$17+Sheet2!$B$18*'Portfolio allocation'!K5181</f>
        <v>2.3875456322996051E-3</v>
      </c>
      <c r="AF5181">
        <f t="shared" si="728"/>
        <v>5.2380898273148482E-3</v>
      </c>
      <c r="AH5181" s="2">
        <v>40123</v>
      </c>
      <c r="AI5181">
        <v>3.4990000000000001</v>
      </c>
      <c r="AJ5181">
        <v>0.307</v>
      </c>
      <c r="AK5181">
        <v>1.4871000000000001</v>
      </c>
      <c r="AR5181" s="3"/>
    </row>
    <row r="5182" spans="1:44" hidden="1" outlineLevel="1" x14ac:dyDescent="0.2">
      <c r="A5182" s="2">
        <v>40126</v>
      </c>
      <c r="B5182">
        <v>23.15</v>
      </c>
      <c r="E5182" s="2">
        <v>40126</v>
      </c>
      <c r="F5182">
        <v>1093.08</v>
      </c>
      <c r="G5182">
        <f t="shared" si="723"/>
        <v>2.2238847844384235E-2</v>
      </c>
      <c r="H5182" s="2">
        <v>40126</v>
      </c>
      <c r="I5182">
        <v>1795.56</v>
      </c>
      <c r="J5182">
        <f t="shared" si="724"/>
        <v>2.2487714043289753E-2</v>
      </c>
      <c r="K5182">
        <f t="shared" si="720"/>
        <v>2.2475434043289753E-2</v>
      </c>
      <c r="L5182">
        <v>1.7695596694080736E-4</v>
      </c>
      <c r="N5182" s="2">
        <v>40126</v>
      </c>
      <c r="O5182">
        <v>28.99</v>
      </c>
      <c r="Q5182" s="2">
        <v>40126</v>
      </c>
      <c r="R5182">
        <v>36243.040000000001</v>
      </c>
      <c r="S5182" s="8">
        <f t="shared" si="725"/>
        <v>1.6479668606061759E-2</v>
      </c>
      <c r="T5182" s="9">
        <f t="shared" si="721"/>
        <v>1.6467388606061759E-2</v>
      </c>
      <c r="U5182" s="3">
        <f>Sheet1!$B$17+Sheet1!$B$18*'Portfolio allocation'!K5182</f>
        <v>2.6272186422063148E-2</v>
      </c>
      <c r="V5182" s="13">
        <f t="shared" si="726"/>
        <v>-9.8047978160013885E-3</v>
      </c>
      <c r="W5182" s="13"/>
      <c r="X5182" s="2">
        <v>40126</v>
      </c>
      <c r="Y5182">
        <v>120.3507</v>
      </c>
      <c r="AA5182" s="2">
        <v>40126</v>
      </c>
      <c r="AB5182">
        <v>1650.28</v>
      </c>
      <c r="AC5182">
        <f t="shared" si="727"/>
        <v>2.0322614550423168E-2</v>
      </c>
      <c r="AD5182">
        <f t="shared" si="722"/>
        <v>2.0310214550423169E-2</v>
      </c>
      <c r="AE5182">
        <f>Sheet2!$B$17+Sheet2!$B$18*'Portfolio allocation'!K5182</f>
        <v>2.0039116362839636E-2</v>
      </c>
      <c r="AF5182">
        <f t="shared" si="728"/>
        <v>2.7109818758353291E-4</v>
      </c>
      <c r="AH5182" s="2">
        <v>40126</v>
      </c>
      <c r="AI5182">
        <v>3.488</v>
      </c>
      <c r="AJ5182">
        <v>0.31</v>
      </c>
      <c r="AK5182">
        <v>1.50065</v>
      </c>
      <c r="AR5182" s="3"/>
    </row>
    <row r="5183" spans="1:44" hidden="1" outlineLevel="1" x14ac:dyDescent="0.2">
      <c r="A5183" s="2">
        <v>40127</v>
      </c>
      <c r="B5183">
        <v>22.84</v>
      </c>
      <c r="E5183" s="2">
        <v>40127</v>
      </c>
      <c r="F5183">
        <v>1093.01</v>
      </c>
      <c r="G5183">
        <f t="shared" si="723"/>
        <v>-6.4039228601653342E-5</v>
      </c>
      <c r="H5183" s="2">
        <v>40127</v>
      </c>
      <c r="I5183">
        <v>1795.9</v>
      </c>
      <c r="J5183">
        <f t="shared" si="724"/>
        <v>1.8935596694080736E-4</v>
      </c>
      <c r="K5183">
        <f t="shared" si="720"/>
        <v>1.7695596694080736E-4</v>
      </c>
      <c r="L5183">
        <v>5.0160396057686548E-3</v>
      </c>
      <c r="N5183" s="2">
        <v>40127</v>
      </c>
      <c r="O5183">
        <v>29.01</v>
      </c>
      <c r="Q5183" s="2">
        <v>40127</v>
      </c>
      <c r="R5183">
        <v>36268.050000000003</v>
      </c>
      <c r="S5183" s="8">
        <f t="shared" si="725"/>
        <v>6.9006352667999593E-4</v>
      </c>
      <c r="T5183" s="9">
        <f t="shared" si="721"/>
        <v>6.7766352667999595E-4</v>
      </c>
      <c r="U5183" s="3">
        <f>Sheet1!$B$17+Sheet1!$B$18*'Portfolio allocation'!K5183</f>
        <v>6.9080725428971525E-4</v>
      </c>
      <c r="V5183" s="13">
        <f t="shared" si="726"/>
        <v>-1.3143727609719294E-5</v>
      </c>
      <c r="W5183" s="13"/>
      <c r="X5183" s="2">
        <v>40127</v>
      </c>
      <c r="Y5183">
        <v>121.2199</v>
      </c>
      <c r="AA5183" s="2">
        <v>40127</v>
      </c>
      <c r="AB5183">
        <v>1662.2</v>
      </c>
      <c r="AC5183">
        <f t="shared" si="727"/>
        <v>7.2230167001963164E-3</v>
      </c>
      <c r="AD5183">
        <f t="shared" si="722"/>
        <v>7.2109367001963161E-3</v>
      </c>
      <c r="AE5183">
        <f>Sheet2!$B$17+Sheet2!$B$18*'Portfolio allocation'!K5183</f>
        <v>2.1074077172314945E-4</v>
      </c>
      <c r="AF5183">
        <f t="shared" si="728"/>
        <v>7.0001959284731663E-3</v>
      </c>
      <c r="AH5183" s="2">
        <v>40127</v>
      </c>
      <c r="AI5183">
        <v>3.4780000000000002</v>
      </c>
      <c r="AJ5183">
        <v>0.30199999999999999</v>
      </c>
      <c r="AK5183">
        <v>1.4967999999999999</v>
      </c>
      <c r="AR5183" s="3"/>
    </row>
    <row r="5184" spans="1:44" hidden="1" outlineLevel="1" x14ac:dyDescent="0.2">
      <c r="A5184" s="2">
        <v>40128</v>
      </c>
      <c r="B5184">
        <v>23.04</v>
      </c>
      <c r="E5184" s="2">
        <v>40128</v>
      </c>
      <c r="F5184">
        <v>1098.51</v>
      </c>
      <c r="G5184">
        <f t="shared" si="723"/>
        <v>5.0319759197079428E-3</v>
      </c>
      <c r="H5184" s="2">
        <v>40128</v>
      </c>
      <c r="I5184">
        <v>1804.93</v>
      </c>
      <c r="J5184">
        <f t="shared" si="724"/>
        <v>5.028119605768655E-3</v>
      </c>
      <c r="K5184">
        <f t="shared" si="720"/>
        <v>5.0160396057686548E-3</v>
      </c>
      <c r="L5184">
        <v>-1.013435621015771E-2</v>
      </c>
      <c r="N5184" s="2">
        <v>40128</v>
      </c>
      <c r="O5184">
        <v>29.12</v>
      </c>
      <c r="Q5184" s="2">
        <v>40128</v>
      </c>
      <c r="R5184">
        <v>36405.57</v>
      </c>
      <c r="S5184" s="8">
        <f t="shared" si="725"/>
        <v>3.7917671338822956E-3</v>
      </c>
      <c r="T5184" s="9">
        <f t="shared" si="721"/>
        <v>3.7796871338822958E-3</v>
      </c>
      <c r="U5184" s="3">
        <f>Sheet1!$B$17+Sheet1!$B$18*'Portfolio allocation'!K5184</f>
        <v>6.2423266434413569E-3</v>
      </c>
      <c r="V5184" s="13">
        <f t="shared" si="726"/>
        <v>-2.4626395095590612E-3</v>
      </c>
      <c r="W5184" s="13"/>
      <c r="X5184" s="2">
        <v>40128</v>
      </c>
      <c r="Y5184">
        <v>121.48739999999999</v>
      </c>
      <c r="AA5184" s="2">
        <v>40128</v>
      </c>
      <c r="AB5184">
        <v>1665.87</v>
      </c>
      <c r="AC5184">
        <f t="shared" si="727"/>
        <v>2.2079172181446172E-3</v>
      </c>
      <c r="AD5184">
        <f t="shared" si="722"/>
        <v>2.1958372181446173E-3</v>
      </c>
      <c r="AE5184">
        <f>Sheet2!$B$17+Sheet2!$B$18*'Portfolio allocation'!K5184</f>
        <v>4.5137773995581488E-3</v>
      </c>
      <c r="AF5184">
        <f t="shared" si="728"/>
        <v>-2.3179401814135314E-3</v>
      </c>
      <c r="AH5184" s="2">
        <v>40128</v>
      </c>
      <c r="AI5184">
        <v>3.4780000000000002</v>
      </c>
      <c r="AJ5184">
        <v>0.30199999999999999</v>
      </c>
      <c r="AK5184">
        <v>1.49885</v>
      </c>
      <c r="AR5184" s="3"/>
    </row>
    <row r="5185" spans="1:44" hidden="1" outlineLevel="1" x14ac:dyDescent="0.2">
      <c r="A5185" s="2">
        <v>40129</v>
      </c>
      <c r="B5185">
        <v>24.24</v>
      </c>
      <c r="E5185" s="2">
        <v>40129</v>
      </c>
      <c r="F5185">
        <v>1087.24</v>
      </c>
      <c r="G5185">
        <f t="shared" si="723"/>
        <v>-1.0259351303128716E-2</v>
      </c>
      <c r="H5185" s="2">
        <v>40129</v>
      </c>
      <c r="I5185">
        <v>1786.66</v>
      </c>
      <c r="J5185">
        <f t="shared" si="724"/>
        <v>-1.012227621015771E-2</v>
      </c>
      <c r="K5185">
        <f t="shared" si="720"/>
        <v>-1.013435621015771E-2</v>
      </c>
      <c r="L5185">
        <v>5.7364757767007363E-3</v>
      </c>
      <c r="N5185" s="2">
        <v>40129</v>
      </c>
      <c r="O5185">
        <v>29.36</v>
      </c>
      <c r="Q5185" s="2">
        <v>40129</v>
      </c>
      <c r="R5185">
        <v>36705.61</v>
      </c>
      <c r="S5185" s="8">
        <f t="shared" si="725"/>
        <v>8.2415959975354891E-3</v>
      </c>
      <c r="T5185" s="9">
        <f t="shared" si="721"/>
        <v>8.2295159975354897E-3</v>
      </c>
      <c r="U5185" s="3">
        <f>Sheet1!$B$17+Sheet1!$B$18*'Portfolio allocation'!K5185</f>
        <v>-1.1138591398679983E-2</v>
      </c>
      <c r="V5185" s="13">
        <f t="shared" si="726"/>
        <v>1.9368107396215473E-2</v>
      </c>
      <c r="W5185" s="13"/>
      <c r="X5185" s="2">
        <v>40129</v>
      </c>
      <c r="Y5185">
        <v>120.59910000000001</v>
      </c>
      <c r="AA5185" s="2">
        <v>40129</v>
      </c>
      <c r="AB5185">
        <v>1653.69</v>
      </c>
      <c r="AC5185">
        <f t="shared" si="727"/>
        <v>-7.3114948945595115E-3</v>
      </c>
      <c r="AD5185">
        <f t="shared" si="722"/>
        <v>-7.3231748945595115E-3</v>
      </c>
      <c r="AE5185">
        <f>Sheet2!$B$17+Sheet2!$B$18*'Portfolio allocation'!K5185</f>
        <v>-8.9583410815187049E-3</v>
      </c>
      <c r="AF5185">
        <f t="shared" si="728"/>
        <v>1.6351661869591933E-3</v>
      </c>
      <c r="AH5185" s="2">
        <v>40129</v>
      </c>
      <c r="AI5185">
        <v>3.4460000000000002</v>
      </c>
      <c r="AJ5185">
        <v>0.29199999999999998</v>
      </c>
      <c r="AK5185">
        <v>1.4882500000000001</v>
      </c>
      <c r="AR5185" s="3"/>
    </row>
    <row r="5186" spans="1:44" hidden="1" outlineLevel="1" x14ac:dyDescent="0.2">
      <c r="A5186" s="2">
        <v>40130</v>
      </c>
      <c r="B5186">
        <v>23.36</v>
      </c>
      <c r="E5186" s="2">
        <v>40130</v>
      </c>
      <c r="F5186">
        <v>1093.48</v>
      </c>
      <c r="G5186">
        <f t="shared" si="723"/>
        <v>5.739303189728151E-3</v>
      </c>
      <c r="H5186" s="2">
        <v>40130</v>
      </c>
      <c r="I5186">
        <v>1796.93</v>
      </c>
      <c r="J5186">
        <f t="shared" si="724"/>
        <v>5.7481557767007363E-3</v>
      </c>
      <c r="K5186">
        <f t="shared" si="720"/>
        <v>5.7364757767007363E-3</v>
      </c>
      <c r="L5186">
        <v>1.4657704030318214E-2</v>
      </c>
      <c r="N5186" s="2">
        <v>40130</v>
      </c>
      <c r="O5186">
        <v>29.63</v>
      </c>
      <c r="Q5186" s="2">
        <v>40130</v>
      </c>
      <c r="R5186">
        <v>37043.160000000003</v>
      </c>
      <c r="S5186" s="8">
        <f t="shared" si="725"/>
        <v>9.1961419521431331E-3</v>
      </c>
      <c r="T5186" s="9">
        <f t="shared" si="721"/>
        <v>9.1844619521431331E-3</v>
      </c>
      <c r="U5186" s="3">
        <f>Sheet1!$B$17+Sheet1!$B$18*'Portfolio allocation'!K5186</f>
        <v>7.0688292770152619E-3</v>
      </c>
      <c r="V5186" s="13">
        <f t="shared" si="726"/>
        <v>2.1156326751278712E-3</v>
      </c>
      <c r="W5186" s="13"/>
      <c r="X5186" s="2">
        <v>40130</v>
      </c>
      <c r="Y5186">
        <v>121.33450000000001</v>
      </c>
      <c r="AA5186" s="2">
        <v>40130</v>
      </c>
      <c r="AB5186">
        <v>1663.77</v>
      </c>
      <c r="AC5186">
        <f t="shared" si="727"/>
        <v>6.095459245686774E-3</v>
      </c>
      <c r="AD5186">
        <f t="shared" si="722"/>
        <v>6.0836992456867736E-3</v>
      </c>
      <c r="AE5186">
        <f>Sheet2!$B$17+Sheet2!$B$18*'Portfolio allocation'!K5186</f>
        <v>5.1544076227400034E-3</v>
      </c>
      <c r="AF5186">
        <f t="shared" si="728"/>
        <v>9.2929162294677018E-4</v>
      </c>
      <c r="AH5186" s="2">
        <v>40130</v>
      </c>
      <c r="AI5186">
        <v>3.423</v>
      </c>
      <c r="AJ5186">
        <v>0.29399999999999998</v>
      </c>
      <c r="AK5186">
        <v>1.48875</v>
      </c>
      <c r="AR5186" s="3"/>
    </row>
    <row r="5187" spans="1:44" hidden="1" outlineLevel="1" x14ac:dyDescent="0.2">
      <c r="A5187" s="2">
        <v>40133</v>
      </c>
      <c r="B5187">
        <v>22.89</v>
      </c>
      <c r="E5187" s="2">
        <v>40133</v>
      </c>
      <c r="F5187">
        <v>1109.3</v>
      </c>
      <c r="G5187">
        <f t="shared" si="723"/>
        <v>1.4467571423345538E-2</v>
      </c>
      <c r="H5187" s="2">
        <v>40133</v>
      </c>
      <c r="I5187">
        <v>1823.29</v>
      </c>
      <c r="J5187">
        <f t="shared" si="724"/>
        <v>1.4669464030318213E-2</v>
      </c>
      <c r="K5187">
        <f t="shared" si="720"/>
        <v>1.4657704030318214E-2</v>
      </c>
      <c r="L5187">
        <v>1.0255077068376773E-3</v>
      </c>
      <c r="N5187" s="2">
        <v>40133</v>
      </c>
      <c r="O5187">
        <v>29.54</v>
      </c>
      <c r="Q5187" s="2">
        <v>40133</v>
      </c>
      <c r="R5187">
        <v>36930.65</v>
      </c>
      <c r="S5187" s="8">
        <f t="shared" si="725"/>
        <v>-3.0372678788743723E-3</v>
      </c>
      <c r="T5187" s="9">
        <f t="shared" si="721"/>
        <v>-3.0490278788743723E-3</v>
      </c>
      <c r="U5187" s="3">
        <f>Sheet1!$B$17+Sheet1!$B$18*'Portfolio allocation'!K5187</f>
        <v>1.7303488423555956E-2</v>
      </c>
      <c r="V5187" s="13">
        <f t="shared" si="726"/>
        <v>-2.0352516302430328E-2</v>
      </c>
      <c r="W5187" s="13"/>
      <c r="X5187" s="2">
        <v>40133</v>
      </c>
      <c r="Y5187">
        <v>122.4616</v>
      </c>
      <c r="AA5187" s="2">
        <v>40133</v>
      </c>
      <c r="AB5187">
        <v>1679.23</v>
      </c>
      <c r="AC5187">
        <f t="shared" si="727"/>
        <v>9.2921497562763467E-3</v>
      </c>
      <c r="AD5187">
        <f t="shared" si="722"/>
        <v>9.2810697562763465E-3</v>
      </c>
      <c r="AE5187">
        <f>Sheet2!$B$17+Sheet2!$B$18*'Portfolio allocation'!K5187</f>
        <v>1.3087391386974165E-2</v>
      </c>
      <c r="AF5187">
        <f t="shared" si="728"/>
        <v>-3.8063216306978183E-3</v>
      </c>
      <c r="AH5187" s="2">
        <v>40133</v>
      </c>
      <c r="AI5187">
        <v>3.3359999999999999</v>
      </c>
      <c r="AJ5187">
        <v>0.27700000000000002</v>
      </c>
      <c r="AK5187">
        <v>1.4978499999999999</v>
      </c>
      <c r="AR5187" s="3"/>
    </row>
    <row r="5188" spans="1:44" hidden="1" outlineLevel="1" x14ac:dyDescent="0.2">
      <c r="A5188" s="2">
        <v>40134</v>
      </c>
      <c r="B5188">
        <v>22.41</v>
      </c>
      <c r="E5188" s="2">
        <v>40134</v>
      </c>
      <c r="F5188">
        <v>1110.32</v>
      </c>
      <c r="G5188">
        <f t="shared" si="723"/>
        <v>9.1949878301633703E-4</v>
      </c>
      <c r="H5188" s="2">
        <v>40134</v>
      </c>
      <c r="I5188">
        <v>1825.18</v>
      </c>
      <c r="J5188">
        <f t="shared" si="724"/>
        <v>1.0365877068376772E-3</v>
      </c>
      <c r="K5188">
        <f t="shared" ref="K5188:K5251" si="729">J5188-(AJ5187/25000)</f>
        <v>1.0255077068376773E-3</v>
      </c>
      <c r="L5188">
        <v>-3.2297796513232433E-4</v>
      </c>
      <c r="N5188" s="2">
        <v>40134</v>
      </c>
      <c r="O5188">
        <v>30</v>
      </c>
      <c r="Q5188" s="2">
        <v>40134</v>
      </c>
      <c r="R5188">
        <v>37668.269999999997</v>
      </c>
      <c r="S5188" s="8">
        <f t="shared" si="725"/>
        <v>1.9973111764888918E-2</v>
      </c>
      <c r="T5188" s="9">
        <f t="shared" ref="T5188:T5251" si="730">S5188-(AJ5187/100/250)</f>
        <v>1.9962031764888918E-2</v>
      </c>
      <c r="U5188" s="3">
        <f>Sheet1!$B$17+Sheet1!$B$18*'Portfolio allocation'!K5188</f>
        <v>1.6642873154603258E-3</v>
      </c>
      <c r="V5188" s="13">
        <f t="shared" si="726"/>
        <v>1.8297744449428593E-2</v>
      </c>
      <c r="W5188" s="13"/>
      <c r="X5188" s="2">
        <v>40134</v>
      </c>
      <c r="Y5188">
        <v>122.86279999999999</v>
      </c>
      <c r="AA5188" s="2">
        <v>40134</v>
      </c>
      <c r="AB5188">
        <v>1684.73</v>
      </c>
      <c r="AC5188">
        <f t="shared" si="727"/>
        <v>3.2753107078840049E-3</v>
      </c>
      <c r="AD5188">
        <f t="shared" ref="AD5188:AD5251" si="731">AC5188-AJ5188/25000</f>
        <v>3.264630707884005E-3</v>
      </c>
      <c r="AE5188">
        <f>Sheet2!$B$17+Sheet2!$B$18*'Portfolio allocation'!K5188</f>
        <v>9.6529462735227051E-4</v>
      </c>
      <c r="AF5188">
        <f t="shared" si="728"/>
        <v>2.2993360805317344E-3</v>
      </c>
      <c r="AH5188" s="2">
        <v>40134</v>
      </c>
      <c r="AI5188">
        <v>3.327</v>
      </c>
      <c r="AJ5188">
        <v>0.26700000000000002</v>
      </c>
      <c r="AK5188">
        <v>1.4840500000000001</v>
      </c>
      <c r="AR5188" s="3"/>
    </row>
    <row r="5189" spans="1:44" hidden="1" outlineLevel="1" x14ac:dyDescent="0.2">
      <c r="A5189" s="2">
        <v>40135</v>
      </c>
      <c r="B5189">
        <v>21.63</v>
      </c>
      <c r="E5189" s="2">
        <v>40135</v>
      </c>
      <c r="F5189">
        <v>1109.8</v>
      </c>
      <c r="G5189">
        <f t="shared" ref="G5189:G5252" si="732">(F5189/F5188)-1</f>
        <v>-4.6833345341878996E-4</v>
      </c>
      <c r="H5189" s="2">
        <v>40135</v>
      </c>
      <c r="I5189">
        <v>1824.61</v>
      </c>
      <c r="J5189">
        <f t="shared" ref="J5189:J5252" si="733">(I5189/I5188)-1</f>
        <v>-3.1229796513232433E-4</v>
      </c>
      <c r="K5189">
        <f t="shared" si="729"/>
        <v>-3.2297796513232433E-4</v>
      </c>
      <c r="L5189">
        <v>-1.3433886355111462E-2</v>
      </c>
      <c r="N5189" s="2">
        <v>40135</v>
      </c>
      <c r="O5189">
        <v>30.11</v>
      </c>
      <c r="Q5189" s="2">
        <v>40135</v>
      </c>
      <c r="R5189">
        <v>37806.370000000003</v>
      </c>
      <c r="S5189" s="8">
        <f t="shared" ref="S5189:S5252" si="734">R5189/R5188-1</f>
        <v>3.6662156239191113E-3</v>
      </c>
      <c r="T5189" s="9">
        <f t="shared" si="730"/>
        <v>3.6555356239191114E-3</v>
      </c>
      <c r="U5189" s="3">
        <f>Sheet1!$B$17+Sheet1!$B$18*'Portfolio allocation'!K5189</f>
        <v>1.1727037740467695E-4</v>
      </c>
      <c r="V5189" s="13">
        <f t="shared" ref="V5189:V5252" si="735">T5189-U5189</f>
        <v>3.5382652465144344E-3</v>
      </c>
      <c r="W5189" s="13"/>
      <c r="X5189" s="2">
        <v>40135</v>
      </c>
      <c r="Y5189">
        <v>122.40430000000001</v>
      </c>
      <c r="AA5189" s="2">
        <v>40135</v>
      </c>
      <c r="AB5189">
        <v>1678.44</v>
      </c>
      <c r="AC5189">
        <f t="shared" ref="AC5189:AC5252" si="736">AB5189/AB5188-1</f>
        <v>-3.7335359375092469E-3</v>
      </c>
      <c r="AD5189">
        <f t="shared" si="731"/>
        <v>-3.7453759375092469E-3</v>
      </c>
      <c r="AE5189">
        <f>Sheet2!$B$17+Sheet2!$B$18*'Portfolio allocation'!K5189</f>
        <v>-2.3381323514442881E-4</v>
      </c>
      <c r="AF5189">
        <f t="shared" ref="AF5189:AF5252" si="737">AD5189-AE5189</f>
        <v>-3.511562702364818E-3</v>
      </c>
      <c r="AH5189" s="2">
        <v>40135</v>
      </c>
      <c r="AI5189">
        <v>3.3660000000000001</v>
      </c>
      <c r="AJ5189">
        <v>0.29599999999999999</v>
      </c>
      <c r="AK5189">
        <v>1.49685</v>
      </c>
      <c r="AR5189" s="3"/>
    </row>
    <row r="5190" spans="1:44" hidden="1" outlineLevel="1" x14ac:dyDescent="0.2">
      <c r="A5190" s="2">
        <v>40136</v>
      </c>
      <c r="B5190">
        <v>22.63</v>
      </c>
      <c r="E5190" s="2">
        <v>40136</v>
      </c>
      <c r="F5190">
        <v>1094.9000000000001</v>
      </c>
      <c r="G5190">
        <f t="shared" si="732"/>
        <v>-1.3425842494142914E-2</v>
      </c>
      <c r="H5190" s="2">
        <v>40136</v>
      </c>
      <c r="I5190">
        <v>1800.12</v>
      </c>
      <c r="J5190">
        <f t="shared" si="733"/>
        <v>-1.3422046355111461E-2</v>
      </c>
      <c r="K5190">
        <f t="shared" si="729"/>
        <v>-1.3433886355111462E-2</v>
      </c>
      <c r="L5190">
        <v>-3.0490463098014195E-3</v>
      </c>
      <c r="N5190" s="2">
        <v>40136</v>
      </c>
      <c r="O5190">
        <v>29.78</v>
      </c>
      <c r="Q5190" s="2">
        <v>40136</v>
      </c>
      <c r="R5190">
        <v>37392.04</v>
      </c>
      <c r="S5190" s="8">
        <f t="shared" si="734"/>
        <v>-1.0959264272132008E-2</v>
      </c>
      <c r="T5190" s="9">
        <f t="shared" si="730"/>
        <v>-1.0971104272132009E-2</v>
      </c>
      <c r="U5190" s="3">
        <f>Sheet1!$B$17+Sheet1!$B$18*'Portfolio allocation'!K5190</f>
        <v>-1.4923896002185045E-2</v>
      </c>
      <c r="V5190" s="13">
        <f t="shared" si="735"/>
        <v>3.952791730053036E-3</v>
      </c>
      <c r="W5190" s="13"/>
      <c r="X5190" s="2">
        <v>40136</v>
      </c>
      <c r="Y5190">
        <v>121.82170000000001</v>
      </c>
      <c r="AA5190" s="2">
        <v>40136</v>
      </c>
      <c r="AB5190">
        <v>1670.45</v>
      </c>
      <c r="AC5190">
        <f t="shared" si="736"/>
        <v>-4.7603727270560947E-3</v>
      </c>
      <c r="AD5190">
        <f t="shared" si="731"/>
        <v>-4.7707327270560948E-3</v>
      </c>
      <c r="AE5190">
        <f>Sheet2!$B$17+Sheet2!$B$18*'Portfolio allocation'!K5190</f>
        <v>-1.189236746503888E-2</v>
      </c>
      <c r="AF5190">
        <f t="shared" si="737"/>
        <v>7.1216347379827851E-3</v>
      </c>
      <c r="AH5190" s="2">
        <v>40136</v>
      </c>
      <c r="AI5190">
        <v>3.34</v>
      </c>
      <c r="AJ5190">
        <v>0.25900000000000001</v>
      </c>
      <c r="AK5190">
        <v>1.4858499999999999</v>
      </c>
      <c r="AR5190" s="3"/>
    </row>
    <row r="5191" spans="1:44" hidden="1" outlineLevel="1" x14ac:dyDescent="0.2">
      <c r="A5191" s="2">
        <v>40137</v>
      </c>
      <c r="B5191">
        <v>22.19</v>
      </c>
      <c r="E5191" s="2">
        <v>40137</v>
      </c>
      <c r="F5191">
        <v>1091.3800000000001</v>
      </c>
      <c r="G5191">
        <f t="shared" si="732"/>
        <v>-3.2149054708192626E-3</v>
      </c>
      <c r="H5191" s="2">
        <v>40137</v>
      </c>
      <c r="I5191">
        <v>1794.65</v>
      </c>
      <c r="J5191">
        <f t="shared" si="733"/>
        <v>-3.0386863098014194E-3</v>
      </c>
      <c r="K5191">
        <f t="shared" si="729"/>
        <v>-3.0490463098014195E-3</v>
      </c>
      <c r="L5191">
        <v>1.3652191192711612E-2</v>
      </c>
      <c r="N5191" s="2">
        <v>40137</v>
      </c>
      <c r="O5191">
        <v>29.62</v>
      </c>
      <c r="Q5191" s="2">
        <v>40137</v>
      </c>
      <c r="R5191">
        <v>37191.129999999997</v>
      </c>
      <c r="S5191" s="8">
        <f t="shared" si="734"/>
        <v>-5.3730687066018135E-3</v>
      </c>
      <c r="T5191" s="9">
        <f t="shared" si="730"/>
        <v>-5.3834287066018135E-3</v>
      </c>
      <c r="U5191" s="3">
        <f>Sheet1!$B$17+Sheet1!$B$18*'Portfolio allocation'!K5191</f>
        <v>-3.0101443153590975E-3</v>
      </c>
      <c r="V5191" s="13">
        <f t="shared" si="735"/>
        <v>-2.373284391242716E-3</v>
      </c>
      <c r="W5191" s="13"/>
      <c r="X5191" s="2">
        <v>40137</v>
      </c>
      <c r="Y5191">
        <v>121.2677</v>
      </c>
      <c r="AA5191" s="2">
        <v>40137</v>
      </c>
      <c r="AB5191">
        <v>1662.85</v>
      </c>
      <c r="AC5191">
        <f t="shared" si="736"/>
        <v>-4.5496722440061532E-3</v>
      </c>
      <c r="AD5191">
        <f t="shared" si="731"/>
        <v>-4.5603122440061533E-3</v>
      </c>
      <c r="AE5191">
        <f>Sheet2!$B$17+Sheet2!$B$18*'Portfolio allocation'!K5191</f>
        <v>-2.6579027555177627E-3</v>
      </c>
      <c r="AF5191">
        <f t="shared" si="737"/>
        <v>-1.9024094884883907E-3</v>
      </c>
      <c r="AH5191" s="2">
        <v>40137</v>
      </c>
      <c r="AI5191">
        <v>3.371</v>
      </c>
      <c r="AJ5191">
        <v>0.26600000000000001</v>
      </c>
      <c r="AK5191">
        <v>1.48465</v>
      </c>
      <c r="AR5191" s="3"/>
    </row>
    <row r="5192" spans="1:44" hidden="1" outlineLevel="1" x14ac:dyDescent="0.2">
      <c r="A5192" s="2">
        <v>40140</v>
      </c>
      <c r="B5192">
        <v>21.16</v>
      </c>
      <c r="E5192" s="2">
        <v>40140</v>
      </c>
      <c r="F5192">
        <v>1106.24</v>
      </c>
      <c r="G5192">
        <f t="shared" si="732"/>
        <v>1.361578918433537E-2</v>
      </c>
      <c r="H5192" s="2">
        <v>40140</v>
      </c>
      <c r="I5192">
        <v>1819.17</v>
      </c>
      <c r="J5192">
        <f t="shared" si="733"/>
        <v>1.3662831192711611E-2</v>
      </c>
      <c r="K5192">
        <f t="shared" si="729"/>
        <v>1.3652191192711612E-2</v>
      </c>
      <c r="L5192">
        <v>-4.8390306414468727E-4</v>
      </c>
      <c r="N5192" s="2">
        <v>40140</v>
      </c>
      <c r="O5192">
        <v>29.94</v>
      </c>
      <c r="Q5192" s="2">
        <v>40140</v>
      </c>
      <c r="R5192">
        <v>37592.92</v>
      </c>
      <c r="S5192" s="8">
        <f t="shared" si="734"/>
        <v>1.0803382419410257E-2</v>
      </c>
      <c r="T5192" s="9">
        <f t="shared" si="730"/>
        <v>1.0792742419410258E-2</v>
      </c>
      <c r="U5192" s="3">
        <f>Sheet1!$B$17+Sheet1!$B$18*'Portfolio allocation'!K5192</f>
        <v>1.6149938613169528E-2</v>
      </c>
      <c r="V5192" s="13">
        <f t="shared" si="735"/>
        <v>-5.3571961937592706E-3</v>
      </c>
      <c r="W5192" s="13"/>
      <c r="X5192" s="2">
        <v>40140</v>
      </c>
      <c r="Y5192">
        <v>122.4521</v>
      </c>
      <c r="AA5192" s="2">
        <v>40140</v>
      </c>
      <c r="AB5192">
        <v>1679.09</v>
      </c>
      <c r="AC5192">
        <f t="shared" si="736"/>
        <v>9.7663649757946391E-3</v>
      </c>
      <c r="AD5192">
        <f t="shared" si="731"/>
        <v>9.7552049757946395E-3</v>
      </c>
      <c r="AE5192">
        <f>Sheet2!$B$17+Sheet2!$B$18*'Portfolio allocation'!K5192</f>
        <v>1.2193263718821777E-2</v>
      </c>
      <c r="AF5192">
        <f t="shared" si="737"/>
        <v>-2.438058743027138E-3</v>
      </c>
      <c r="AH5192" s="2">
        <v>40140</v>
      </c>
      <c r="AI5192">
        <v>3.3530000000000002</v>
      </c>
      <c r="AJ5192">
        <v>0.27900000000000003</v>
      </c>
      <c r="AK5192">
        <v>1.498</v>
      </c>
      <c r="AR5192" s="3"/>
    </row>
    <row r="5193" spans="1:44" hidden="1" outlineLevel="1" x14ac:dyDescent="0.2">
      <c r="A5193" s="2">
        <v>40141</v>
      </c>
      <c r="B5193">
        <v>20.47</v>
      </c>
      <c r="E5193" s="2">
        <v>40141</v>
      </c>
      <c r="F5193">
        <v>1105.6500000000001</v>
      </c>
      <c r="G5193">
        <f t="shared" si="732"/>
        <v>-5.3333815446909849E-4</v>
      </c>
      <c r="H5193" s="2">
        <v>40141</v>
      </c>
      <c r="I5193">
        <v>1818.31</v>
      </c>
      <c r="J5193">
        <f t="shared" si="733"/>
        <v>-4.7274306414468725E-4</v>
      </c>
      <c r="K5193">
        <f t="shared" si="729"/>
        <v>-4.8390306414468727E-4</v>
      </c>
      <c r="L5193">
        <v>4.6257331497930329E-3</v>
      </c>
      <c r="N5193" s="2">
        <v>40141</v>
      </c>
      <c r="O5193">
        <v>29.91</v>
      </c>
      <c r="Q5193" s="2">
        <v>40141</v>
      </c>
      <c r="R5193">
        <v>37555.25</v>
      </c>
      <c r="S5193" s="8">
        <f t="shared" si="734"/>
        <v>-1.002050386083253E-3</v>
      </c>
      <c r="T5193" s="9">
        <f t="shared" si="730"/>
        <v>-1.0132103860832531E-3</v>
      </c>
      <c r="U5193" s="3">
        <f>Sheet1!$B$17+Sheet1!$B$18*'Portfolio allocation'!K5193</f>
        <v>-6.7346974566672726E-5</v>
      </c>
      <c r="V5193" s="13">
        <f t="shared" si="735"/>
        <v>-9.4586341151658038E-4</v>
      </c>
      <c r="W5193" s="13"/>
      <c r="X5193" s="2">
        <v>40141</v>
      </c>
      <c r="Y5193">
        <v>122.1942</v>
      </c>
      <c r="AA5193" s="2">
        <v>40141</v>
      </c>
      <c r="AB5193">
        <v>1675.56</v>
      </c>
      <c r="AC5193">
        <f t="shared" si="736"/>
        <v>-2.1023292378610225E-3</v>
      </c>
      <c r="AD5193">
        <f t="shared" si="731"/>
        <v>-2.1127692378610226E-3</v>
      </c>
      <c r="AE5193">
        <f>Sheet2!$B$17+Sheet2!$B$18*'Portfolio allocation'!K5193</f>
        <v>-3.7691193875681464E-4</v>
      </c>
      <c r="AF5193">
        <f t="shared" si="737"/>
        <v>-1.7358572991042079E-3</v>
      </c>
      <c r="AH5193" s="2">
        <v>40141</v>
      </c>
      <c r="AI5193">
        <v>3.3050000000000002</v>
      </c>
      <c r="AJ5193">
        <v>0.26100000000000001</v>
      </c>
      <c r="AK5193">
        <v>1.49475</v>
      </c>
      <c r="AR5193" s="3"/>
    </row>
    <row r="5194" spans="1:44" hidden="1" outlineLevel="1" x14ac:dyDescent="0.2">
      <c r="A5194" s="2">
        <v>40142</v>
      </c>
      <c r="B5194">
        <v>20.48</v>
      </c>
      <c r="E5194" s="2">
        <v>40142</v>
      </c>
      <c r="F5194">
        <v>1110.6300000000001</v>
      </c>
      <c r="G5194">
        <f t="shared" si="732"/>
        <v>4.5041378374712782E-3</v>
      </c>
      <c r="H5194" s="2">
        <v>40142</v>
      </c>
      <c r="I5194">
        <v>1826.74</v>
      </c>
      <c r="J5194">
        <f t="shared" si="733"/>
        <v>4.6361731497930325E-3</v>
      </c>
      <c r="K5194">
        <f t="shared" si="729"/>
        <v>4.6257331497930329E-3</v>
      </c>
      <c r="L5194">
        <v>-9.9199999999999999E-6</v>
      </c>
      <c r="N5194" s="2">
        <v>40142</v>
      </c>
      <c r="O5194">
        <v>29.79</v>
      </c>
      <c r="Q5194" s="2">
        <v>40142</v>
      </c>
      <c r="R5194">
        <v>37404.589999999997</v>
      </c>
      <c r="S5194" s="8">
        <f t="shared" si="734"/>
        <v>-4.0116894442189244E-3</v>
      </c>
      <c r="T5194" s="9">
        <f t="shared" si="730"/>
        <v>-4.022129444218924E-3</v>
      </c>
      <c r="U5194" s="3">
        <f>Sheet1!$B$17+Sheet1!$B$18*'Portfolio allocation'!K5194</f>
        <v>5.7945571854650987E-3</v>
      </c>
      <c r="V5194" s="13">
        <f t="shared" si="735"/>
        <v>-9.8166866296840218E-3</v>
      </c>
      <c r="W5194" s="13"/>
      <c r="X5194" s="2">
        <v>40142</v>
      </c>
      <c r="Y5194">
        <v>121.5733</v>
      </c>
      <c r="AA5194" s="2">
        <v>40142</v>
      </c>
      <c r="AB5194">
        <v>1667.04</v>
      </c>
      <c r="AC5194">
        <f t="shared" si="736"/>
        <v>-5.084867148893446E-3</v>
      </c>
      <c r="AD5194">
        <f t="shared" si="731"/>
        <v>-5.0947871488934461E-3</v>
      </c>
      <c r="AE5194">
        <f>Sheet2!$B$17+Sheet2!$B$18*'Portfolio allocation'!K5194</f>
        <v>4.1667069412863449E-3</v>
      </c>
      <c r="AF5194">
        <f t="shared" si="737"/>
        <v>-9.261494090179791E-3</v>
      </c>
      <c r="AH5194" s="2">
        <v>40142</v>
      </c>
      <c r="AI5194">
        <v>3.2679999999999998</v>
      </c>
      <c r="AJ5194">
        <v>0.248</v>
      </c>
      <c r="AK5194">
        <v>1.50545</v>
      </c>
      <c r="AR5194" s="3"/>
    </row>
    <row r="5195" spans="1:44" hidden="1" outlineLevel="1" x14ac:dyDescent="0.2">
      <c r="A5195" s="2">
        <v>40143</v>
      </c>
      <c r="B5195">
        <v>20.48</v>
      </c>
      <c r="E5195" s="2">
        <v>40143</v>
      </c>
      <c r="F5195">
        <v>1110.6300000000001</v>
      </c>
      <c r="G5195">
        <f t="shared" si="732"/>
        <v>0</v>
      </c>
      <c r="H5195" s="2">
        <v>40143</v>
      </c>
      <c r="I5195">
        <v>1826.74</v>
      </c>
      <c r="J5195">
        <f t="shared" si="733"/>
        <v>0</v>
      </c>
      <c r="K5195">
        <f t="shared" si="729"/>
        <v>-9.9199999999999999E-6</v>
      </c>
      <c r="L5195">
        <v>-1.7001938568597556E-2</v>
      </c>
      <c r="N5195" s="2">
        <v>40143</v>
      </c>
      <c r="O5195">
        <v>29.79</v>
      </c>
      <c r="Q5195" s="2">
        <v>40143</v>
      </c>
      <c r="R5195">
        <v>37404.589999999997</v>
      </c>
      <c r="S5195" s="8">
        <f t="shared" si="734"/>
        <v>0</v>
      </c>
      <c r="T5195" s="9">
        <f t="shared" si="730"/>
        <v>-9.9199999999999999E-6</v>
      </c>
      <c r="U5195" s="3">
        <f>Sheet1!$B$17+Sheet1!$B$18*'Portfolio allocation'!K5195</f>
        <v>4.7641840894839982E-4</v>
      </c>
      <c r="V5195" s="13">
        <f t="shared" si="735"/>
        <v>-4.8633840894839983E-4</v>
      </c>
      <c r="W5195" s="13"/>
      <c r="X5195" s="2">
        <v>40143</v>
      </c>
      <c r="Y5195">
        <v>121.5733</v>
      </c>
      <c r="AA5195" s="2">
        <v>40143</v>
      </c>
      <c r="AB5195">
        <v>1667.04</v>
      </c>
      <c r="AC5195">
        <f t="shared" si="736"/>
        <v>0</v>
      </c>
      <c r="AD5195">
        <f t="shared" si="731"/>
        <v>-9.9199999999999999E-6</v>
      </c>
      <c r="AE5195">
        <f>Sheet2!$B$17+Sheet2!$B$18*'Portfolio allocation'!K5195</f>
        <v>4.4565894282271219E-5</v>
      </c>
      <c r="AF5195">
        <f t="shared" si="737"/>
        <v>-5.4485894282271219E-5</v>
      </c>
      <c r="AH5195" s="2">
        <v>40143</v>
      </c>
      <c r="AI5195">
        <v>3.2679999999999998</v>
      </c>
      <c r="AJ5195">
        <v>0.248</v>
      </c>
      <c r="AK5195">
        <v>1.4986999999999999</v>
      </c>
      <c r="AR5195" s="3"/>
    </row>
    <row r="5196" spans="1:44" hidden="1" outlineLevel="1" x14ac:dyDescent="0.2">
      <c r="A5196" s="2">
        <v>40144</v>
      </c>
      <c r="B5196">
        <v>24.74</v>
      </c>
      <c r="E5196" s="2">
        <v>40144</v>
      </c>
      <c r="F5196">
        <v>1091.49</v>
      </c>
      <c r="G5196">
        <f t="shared" si="732"/>
        <v>-1.7233462089084717E-2</v>
      </c>
      <c r="H5196" s="2">
        <v>40144</v>
      </c>
      <c r="I5196">
        <v>1795.7</v>
      </c>
      <c r="J5196">
        <f t="shared" si="733"/>
        <v>-1.6992018568597556E-2</v>
      </c>
      <c r="K5196">
        <f t="shared" si="729"/>
        <v>-1.7001938568597556E-2</v>
      </c>
      <c r="L5196">
        <v>3.8776235406804689E-3</v>
      </c>
      <c r="N5196" s="2">
        <v>40144</v>
      </c>
      <c r="O5196">
        <v>29.22</v>
      </c>
      <c r="Q5196" s="2">
        <v>40144</v>
      </c>
      <c r="R5196">
        <v>36688.879999999997</v>
      </c>
      <c r="S5196" s="8">
        <f t="shared" si="734"/>
        <v>-1.9134282717709228E-2</v>
      </c>
      <c r="T5196" s="9">
        <f t="shared" si="730"/>
        <v>-1.9144202717709228E-2</v>
      </c>
      <c r="U5196" s="3">
        <f>Sheet1!$B$17+Sheet1!$B$18*'Portfolio allocation'!K5196</f>
        <v>-1.9017255927964612E-2</v>
      </c>
      <c r="V5196" s="13">
        <f t="shared" si="735"/>
        <v>-1.2694678974461623E-4</v>
      </c>
      <c r="W5196" s="13"/>
      <c r="X5196" s="2">
        <v>40144</v>
      </c>
      <c r="Y5196">
        <v>120.0642</v>
      </c>
      <c r="AA5196" s="2">
        <v>40144</v>
      </c>
      <c r="AB5196">
        <v>1646.35</v>
      </c>
      <c r="AC5196">
        <f t="shared" si="736"/>
        <v>-1.2411219886745428E-2</v>
      </c>
      <c r="AD5196">
        <f t="shared" si="731"/>
        <v>-1.2420659886745428E-2</v>
      </c>
      <c r="AE5196">
        <f>Sheet2!$B$17+Sheet2!$B$18*'Portfolio allocation'!K5196</f>
        <v>-1.5065170522515568E-2</v>
      </c>
      <c r="AF5196">
        <f t="shared" si="737"/>
        <v>2.6445106357701406E-3</v>
      </c>
      <c r="AH5196" s="2">
        <v>40144</v>
      </c>
      <c r="AI5196">
        <v>3.2069999999999999</v>
      </c>
      <c r="AJ5196">
        <v>0.23599999999999999</v>
      </c>
      <c r="AK5196">
        <v>1.4977499999999999</v>
      </c>
      <c r="AR5196" s="3"/>
    </row>
    <row r="5197" spans="1:44" hidden="1" outlineLevel="1" x14ac:dyDescent="0.2">
      <c r="A5197" s="2">
        <v>40147</v>
      </c>
      <c r="B5197">
        <v>24.51</v>
      </c>
      <c r="E5197" s="2">
        <v>40147</v>
      </c>
      <c r="F5197">
        <v>1095.6300000000001</v>
      </c>
      <c r="G5197">
        <f t="shared" si="732"/>
        <v>3.7929802380234356E-3</v>
      </c>
      <c r="H5197" s="2">
        <v>40147</v>
      </c>
      <c r="I5197">
        <v>1802.68</v>
      </c>
      <c r="J5197">
        <f t="shared" si="733"/>
        <v>3.8870635406804688E-3</v>
      </c>
      <c r="K5197">
        <f t="shared" si="729"/>
        <v>3.8776235406804689E-3</v>
      </c>
      <c r="L5197">
        <v>1.2116469597709952E-2</v>
      </c>
      <c r="N5197" s="2">
        <v>40147</v>
      </c>
      <c r="O5197">
        <v>29.41</v>
      </c>
      <c r="Q5197" s="2">
        <v>40147</v>
      </c>
      <c r="R5197">
        <v>36927.449999999997</v>
      </c>
      <c r="S5197" s="8">
        <f t="shared" si="734"/>
        <v>6.5025152035167455E-3</v>
      </c>
      <c r="T5197" s="9">
        <f t="shared" si="730"/>
        <v>6.4930752035167452E-3</v>
      </c>
      <c r="U5197" s="3">
        <f>Sheet1!$B$17+Sheet1!$B$18*'Portfolio allocation'!K5197</f>
        <v>4.9363068822723521E-3</v>
      </c>
      <c r="V5197" s="13">
        <f t="shared" si="735"/>
        <v>1.5567683212443931E-3</v>
      </c>
      <c r="W5197" s="13"/>
      <c r="X5197" s="2">
        <v>40147</v>
      </c>
      <c r="Y5197">
        <v>120.685</v>
      </c>
      <c r="AA5197" s="2">
        <v>40147</v>
      </c>
      <c r="AB5197">
        <v>1654.86</v>
      </c>
      <c r="AC5197">
        <f t="shared" si="736"/>
        <v>5.169010234761684E-3</v>
      </c>
      <c r="AD5197">
        <f t="shared" si="731"/>
        <v>5.1590902347616839E-3</v>
      </c>
      <c r="AE5197">
        <f>Sheet2!$B$17+Sheet2!$B$18*'Portfolio allocation'!K5197</f>
        <v>3.501468790861145E-3</v>
      </c>
      <c r="AF5197">
        <f t="shared" si="737"/>
        <v>1.6576214439005389E-3</v>
      </c>
      <c r="AH5197" s="2">
        <v>40147</v>
      </c>
      <c r="AI5197">
        <v>3.2</v>
      </c>
      <c r="AJ5197">
        <v>0.248</v>
      </c>
      <c r="AK5197">
        <v>1.50135</v>
      </c>
      <c r="AR5197" s="3"/>
    </row>
    <row r="5198" spans="1:44" hidden="1" outlineLevel="1" x14ac:dyDescent="0.2">
      <c r="A5198" s="2">
        <v>40148</v>
      </c>
      <c r="B5198">
        <v>21.92</v>
      </c>
      <c r="E5198" s="2">
        <v>40148</v>
      </c>
      <c r="F5198">
        <v>1108.8599999999999</v>
      </c>
      <c r="G5198">
        <f t="shared" si="732"/>
        <v>1.2075244379945671E-2</v>
      </c>
      <c r="H5198" s="2">
        <v>40148</v>
      </c>
      <c r="I5198">
        <v>1824.54</v>
      </c>
      <c r="J5198">
        <f t="shared" si="733"/>
        <v>1.2126389597709952E-2</v>
      </c>
      <c r="K5198">
        <f t="shared" si="729"/>
        <v>1.2116469597709952E-2</v>
      </c>
      <c r="L5198">
        <v>4.6163168316403408E-4</v>
      </c>
      <c r="N5198" s="2">
        <v>40148</v>
      </c>
      <c r="O5198">
        <v>30.01</v>
      </c>
      <c r="Q5198" s="2">
        <v>40148</v>
      </c>
      <c r="R5198">
        <v>37680.82</v>
      </c>
      <c r="S5198" s="8">
        <f t="shared" si="734"/>
        <v>2.0401354547904038E-2</v>
      </c>
      <c r="T5198" s="9">
        <f t="shared" si="730"/>
        <v>2.0391434547904038E-2</v>
      </c>
      <c r="U5198" s="3">
        <f>Sheet1!$B$17+Sheet1!$B$18*'Portfolio allocation'!K5198</f>
        <v>1.4388119879022641E-2</v>
      </c>
      <c r="V5198" s="13">
        <f t="shared" si="735"/>
        <v>6.0033146688813974E-3</v>
      </c>
      <c r="W5198" s="13"/>
      <c r="X5198" s="2">
        <v>40148</v>
      </c>
      <c r="Y5198">
        <v>122.2037</v>
      </c>
      <c r="AA5198" s="2">
        <v>40148</v>
      </c>
      <c r="AB5198">
        <v>1675.69</v>
      </c>
      <c r="AC5198">
        <f t="shared" si="736"/>
        <v>1.2587167494531259E-2</v>
      </c>
      <c r="AD5198">
        <f t="shared" si="731"/>
        <v>1.257744749453126E-2</v>
      </c>
      <c r="AE5198">
        <f>Sheet2!$B$17+Sheet2!$B$18*'Portfolio allocation'!K5198</f>
        <v>1.0827660896744905E-2</v>
      </c>
      <c r="AF5198">
        <f t="shared" si="737"/>
        <v>1.7497865977863548E-3</v>
      </c>
      <c r="AH5198" s="2">
        <v>40148</v>
      </c>
      <c r="AI5198">
        <v>3.286</v>
      </c>
      <c r="AJ5198">
        <v>0.24299999999999999</v>
      </c>
      <c r="AK5198">
        <v>1.50935</v>
      </c>
      <c r="AR5198" s="3"/>
    </row>
    <row r="5199" spans="1:44" hidden="1" outlineLevel="1" x14ac:dyDescent="0.2">
      <c r="A5199" s="2">
        <v>40149</v>
      </c>
      <c r="B5199">
        <v>21.12</v>
      </c>
      <c r="E5199" s="2">
        <v>40149</v>
      </c>
      <c r="F5199">
        <v>1109.24</v>
      </c>
      <c r="G5199">
        <f t="shared" si="732"/>
        <v>3.4269429864908219E-4</v>
      </c>
      <c r="H5199" s="2">
        <v>40149</v>
      </c>
      <c r="I5199">
        <v>1825.4</v>
      </c>
      <c r="J5199">
        <f t="shared" si="733"/>
        <v>4.7135168316403409E-4</v>
      </c>
      <c r="K5199">
        <f t="shared" si="729"/>
        <v>4.6163168316403408E-4</v>
      </c>
      <c r="L5199">
        <v>-8.3758097994960229E-3</v>
      </c>
      <c r="N5199" s="2">
        <v>40149</v>
      </c>
      <c r="O5199">
        <v>29.78</v>
      </c>
      <c r="Q5199" s="2">
        <v>40149</v>
      </c>
      <c r="R5199">
        <v>37392.04</v>
      </c>
      <c r="S5199" s="8">
        <f t="shared" si="734"/>
        <v>-7.663845956643156E-3</v>
      </c>
      <c r="T5199" s="9">
        <f t="shared" si="730"/>
        <v>-7.6735659566431564E-3</v>
      </c>
      <c r="U5199" s="3">
        <f>Sheet1!$B$17+Sheet1!$B$18*'Portfolio allocation'!K5199</f>
        <v>1.0173944505830787E-3</v>
      </c>
      <c r="V5199" s="13">
        <f t="shared" si="735"/>
        <v>-8.6909604072262347E-3</v>
      </c>
      <c r="W5199" s="13"/>
      <c r="X5199" s="2">
        <v>40149</v>
      </c>
      <c r="Y5199">
        <v>121.5065</v>
      </c>
      <c r="AA5199" s="2">
        <v>40149</v>
      </c>
      <c r="AB5199">
        <v>1666.13</v>
      </c>
      <c r="AC5199">
        <f t="shared" si="736"/>
        <v>-5.7051125208122944E-3</v>
      </c>
      <c r="AD5199">
        <f t="shared" si="731"/>
        <v>-5.7156325208122943E-3</v>
      </c>
      <c r="AE5199">
        <f>Sheet2!$B$17+Sheet2!$B$18*'Portfolio allocation'!K5199</f>
        <v>4.6388168132322134E-4</v>
      </c>
      <c r="AF5199">
        <f t="shared" si="737"/>
        <v>-6.1795142021355155E-3</v>
      </c>
      <c r="AH5199" s="2">
        <v>40149</v>
      </c>
      <c r="AI5199">
        <v>3.3119999999999998</v>
      </c>
      <c r="AJ5199">
        <v>0.26300000000000001</v>
      </c>
      <c r="AK5199">
        <v>1.5075499999999999</v>
      </c>
      <c r="AR5199" s="3"/>
    </row>
    <row r="5200" spans="1:44" hidden="1" outlineLevel="1" x14ac:dyDescent="0.2">
      <c r="A5200" s="2">
        <v>40150</v>
      </c>
      <c r="B5200">
        <v>22.46</v>
      </c>
      <c r="E5200" s="2">
        <v>40150</v>
      </c>
      <c r="F5200">
        <v>1099.92</v>
      </c>
      <c r="G5200">
        <f t="shared" si="732"/>
        <v>-8.402149219285171E-3</v>
      </c>
      <c r="H5200" s="2">
        <v>40150</v>
      </c>
      <c r="I5200">
        <v>1810.13</v>
      </c>
      <c r="J5200">
        <f t="shared" si="733"/>
        <v>-8.3652897994960229E-3</v>
      </c>
      <c r="K5200">
        <f t="shared" si="729"/>
        <v>-8.3758097994960229E-3</v>
      </c>
      <c r="L5200">
        <v>5.5028961634797785E-3</v>
      </c>
      <c r="N5200" s="2">
        <v>40150</v>
      </c>
      <c r="O5200">
        <v>29.83</v>
      </c>
      <c r="Q5200" s="2">
        <v>40150</v>
      </c>
      <c r="R5200">
        <v>37454.800000000003</v>
      </c>
      <c r="S5200" s="8">
        <f t="shared" si="734"/>
        <v>1.6784320941034547E-3</v>
      </c>
      <c r="T5200" s="9">
        <f t="shared" si="730"/>
        <v>1.6679120941034548E-3</v>
      </c>
      <c r="U5200" s="3">
        <f>Sheet1!$B$17+Sheet1!$B$18*'Portfolio allocation'!K5200</f>
        <v>-9.1211423888761054E-3</v>
      </c>
      <c r="V5200" s="13">
        <f t="shared" si="735"/>
        <v>1.078905448297956E-2</v>
      </c>
      <c r="W5200" s="13"/>
      <c r="X5200" s="2">
        <v>40150</v>
      </c>
      <c r="Y5200">
        <v>121.8312</v>
      </c>
      <c r="AA5200" s="2">
        <v>40150</v>
      </c>
      <c r="AB5200">
        <v>1670.58</v>
      </c>
      <c r="AC5200">
        <f t="shared" si="736"/>
        <v>2.6708600169254026E-3</v>
      </c>
      <c r="AD5200">
        <f t="shared" si="731"/>
        <v>2.6603400169254027E-3</v>
      </c>
      <c r="AE5200">
        <f>Sheet2!$B$17+Sheet2!$B$18*'Portfolio allocation'!K5200</f>
        <v>-7.3945967485817459E-3</v>
      </c>
      <c r="AF5200">
        <f t="shared" si="737"/>
        <v>1.0054936765507148E-2</v>
      </c>
      <c r="AH5200" s="2">
        <v>40150</v>
      </c>
      <c r="AI5200">
        <v>3.38</v>
      </c>
      <c r="AJ5200">
        <v>0.26300000000000001</v>
      </c>
      <c r="AK5200">
        <v>1.50875</v>
      </c>
      <c r="AR5200" s="3"/>
    </row>
    <row r="5201" spans="1:44" hidden="1" outlineLevel="1" x14ac:dyDescent="0.2">
      <c r="A5201" s="2">
        <v>40151</v>
      </c>
      <c r="B5201">
        <v>21.25</v>
      </c>
      <c r="E5201" s="2">
        <v>40151</v>
      </c>
      <c r="F5201">
        <v>1105.98</v>
      </c>
      <c r="G5201">
        <f t="shared" si="732"/>
        <v>5.5094915993889604E-3</v>
      </c>
      <c r="H5201" s="2">
        <v>40151</v>
      </c>
      <c r="I5201">
        <v>1820.11</v>
      </c>
      <c r="J5201">
        <f t="shared" si="733"/>
        <v>5.5134161634797785E-3</v>
      </c>
      <c r="K5201">
        <f t="shared" si="729"/>
        <v>5.5028961634797785E-3</v>
      </c>
      <c r="L5201">
        <v>-2.4360904822235286E-3</v>
      </c>
      <c r="N5201" s="2">
        <v>40151</v>
      </c>
      <c r="O5201">
        <v>29.98</v>
      </c>
      <c r="Q5201" s="2">
        <v>40151</v>
      </c>
      <c r="R5201">
        <v>37643.15</v>
      </c>
      <c r="S5201" s="8">
        <f t="shared" si="734"/>
        <v>5.0287279601011203E-3</v>
      </c>
      <c r="T5201" s="9">
        <f t="shared" si="730"/>
        <v>5.0182079601011204E-3</v>
      </c>
      <c r="U5201" s="3">
        <f>Sheet1!$B$17+Sheet1!$B$18*'Portfolio allocation'!K5201</f>
        <v>6.8008608250335594E-3</v>
      </c>
      <c r="V5201" s="13">
        <f t="shared" si="735"/>
        <v>-1.7826528649324391E-3</v>
      </c>
      <c r="W5201" s="13"/>
      <c r="X5201" s="2">
        <v>40151</v>
      </c>
      <c r="Y5201">
        <v>121.54470000000001</v>
      </c>
      <c r="AA5201" s="2">
        <v>40151</v>
      </c>
      <c r="AB5201">
        <v>1666.65</v>
      </c>
      <c r="AC5201">
        <f t="shared" si="736"/>
        <v>-2.3524763854468889E-3</v>
      </c>
      <c r="AD5201">
        <f t="shared" si="731"/>
        <v>-2.3656363854468888E-3</v>
      </c>
      <c r="AE5201">
        <f>Sheet2!$B$17+Sheet2!$B$18*'Portfolio allocation'!K5201</f>
        <v>4.9467026715090357E-3</v>
      </c>
      <c r="AF5201">
        <f t="shared" si="737"/>
        <v>-7.3123390569559245E-3</v>
      </c>
      <c r="AH5201" s="2">
        <v>40151</v>
      </c>
      <c r="AI5201">
        <v>3.476</v>
      </c>
      <c r="AJ5201">
        <v>0.32900000000000001</v>
      </c>
      <c r="AK5201">
        <v>1.4888999999999999</v>
      </c>
      <c r="AR5201" s="3"/>
    </row>
    <row r="5202" spans="1:44" hidden="1" outlineLevel="1" x14ac:dyDescent="0.2">
      <c r="A5202" s="2">
        <v>40154</v>
      </c>
      <c r="B5202">
        <v>22.1</v>
      </c>
      <c r="E5202" s="2">
        <v>40154</v>
      </c>
      <c r="F5202">
        <v>1103.25</v>
      </c>
      <c r="G5202">
        <f t="shared" si="732"/>
        <v>-2.4683990668908917E-3</v>
      </c>
      <c r="H5202" s="2">
        <v>40154</v>
      </c>
      <c r="I5202">
        <v>1815.7</v>
      </c>
      <c r="J5202">
        <f t="shared" si="733"/>
        <v>-2.4229304822235287E-3</v>
      </c>
      <c r="K5202">
        <f t="shared" si="729"/>
        <v>-2.4360904822235286E-3</v>
      </c>
      <c r="L5202">
        <v>-1.0139965163848762E-2</v>
      </c>
      <c r="N5202" s="2">
        <v>40154</v>
      </c>
      <c r="O5202">
        <v>29.79</v>
      </c>
      <c r="Q5202" s="2">
        <v>40154</v>
      </c>
      <c r="R5202">
        <v>37404.589999999997</v>
      </c>
      <c r="S5202" s="8">
        <f t="shared" si="734"/>
        <v>-6.3374080011902034E-3</v>
      </c>
      <c r="T5202" s="9">
        <f t="shared" si="730"/>
        <v>-6.3505680011902033E-3</v>
      </c>
      <c r="U5202" s="3">
        <f>Sheet1!$B$17+Sheet1!$B$18*'Portfolio allocation'!K5202</f>
        <v>-2.3069458555952556E-3</v>
      </c>
      <c r="V5202" s="13">
        <f t="shared" si="735"/>
        <v>-4.0436221455949477E-3</v>
      </c>
      <c r="W5202" s="13"/>
      <c r="X5202" s="2">
        <v>40154</v>
      </c>
      <c r="Y5202">
        <v>121.3441</v>
      </c>
      <c r="AA5202" s="2">
        <v>40154</v>
      </c>
      <c r="AB5202">
        <v>1663.9</v>
      </c>
      <c r="AC5202">
        <f t="shared" si="736"/>
        <v>-1.6500165001650524E-3</v>
      </c>
      <c r="AD5202">
        <f t="shared" si="731"/>
        <v>-1.6616565001650525E-3</v>
      </c>
      <c r="AE5202">
        <f>Sheet2!$B$17+Sheet2!$B$18*'Portfolio allocation'!K5202</f>
        <v>-2.1128467957180126E-3</v>
      </c>
      <c r="AF5202">
        <f t="shared" si="737"/>
        <v>4.5119029555296011E-4</v>
      </c>
      <c r="AH5202" s="2">
        <v>40154</v>
      </c>
      <c r="AI5202">
        <v>3.431</v>
      </c>
      <c r="AJ5202">
        <v>0.29099999999999998</v>
      </c>
      <c r="AK5202">
        <v>1.48285</v>
      </c>
      <c r="AR5202" s="3"/>
    </row>
    <row r="5203" spans="1:44" hidden="1" outlineLevel="1" x14ac:dyDescent="0.2">
      <c r="A5203" s="2">
        <v>40155</v>
      </c>
      <c r="B5203">
        <v>23.69</v>
      </c>
      <c r="E5203" s="2">
        <v>40155</v>
      </c>
      <c r="F5203">
        <v>1091.94</v>
      </c>
      <c r="G5203">
        <f t="shared" si="732"/>
        <v>-1.025152957171982E-2</v>
      </c>
      <c r="H5203" s="2">
        <v>40155</v>
      </c>
      <c r="I5203">
        <v>1797.31</v>
      </c>
      <c r="J5203">
        <f t="shared" si="733"/>
        <v>-1.0128325163848761E-2</v>
      </c>
      <c r="K5203">
        <f t="shared" si="729"/>
        <v>-1.0139965163848762E-2</v>
      </c>
      <c r="L5203">
        <v>3.7672280361206794E-3</v>
      </c>
      <c r="N5203" s="2">
        <v>40155</v>
      </c>
      <c r="O5203">
        <v>29.57</v>
      </c>
      <c r="Q5203" s="2">
        <v>40155</v>
      </c>
      <c r="R5203">
        <v>37128.35</v>
      </c>
      <c r="S5203" s="8">
        <f t="shared" si="734"/>
        <v>-7.3851898924703896E-3</v>
      </c>
      <c r="T5203" s="9">
        <f t="shared" si="730"/>
        <v>-7.3968298924703899E-3</v>
      </c>
      <c r="U5203" s="3">
        <f>Sheet1!$B$17+Sheet1!$B$18*'Portfolio allocation'!K5203</f>
        <v>-1.1145026132504147E-2</v>
      </c>
      <c r="V5203" s="13">
        <f t="shared" si="735"/>
        <v>3.7481962400337573E-3</v>
      </c>
      <c r="W5203" s="13"/>
      <c r="X5203" s="2">
        <v>40155</v>
      </c>
      <c r="Y5203">
        <v>121.11490000000001</v>
      </c>
      <c r="AA5203" s="2">
        <v>40155</v>
      </c>
      <c r="AB5203">
        <v>1660.76</v>
      </c>
      <c r="AC5203">
        <f t="shared" si="736"/>
        <v>-1.8871326401828092E-3</v>
      </c>
      <c r="AD5203">
        <f t="shared" si="731"/>
        <v>-1.8977726401828092E-3</v>
      </c>
      <c r="AE5203">
        <f>Sheet2!$B$17+Sheet2!$B$18*'Portfolio allocation'!K5203</f>
        <v>-8.9633287062381387E-3</v>
      </c>
      <c r="AF5203">
        <f t="shared" si="737"/>
        <v>7.0655560660553294E-3</v>
      </c>
      <c r="AH5203" s="2">
        <v>40155</v>
      </c>
      <c r="AI5203">
        <v>3.3839999999999999</v>
      </c>
      <c r="AJ5203">
        <v>0.26600000000000001</v>
      </c>
      <c r="AK5203">
        <v>1.4735</v>
      </c>
      <c r="AR5203" s="3"/>
    </row>
    <row r="5204" spans="1:44" hidden="1" outlineLevel="1" x14ac:dyDescent="0.2">
      <c r="A5204" s="2">
        <v>40156</v>
      </c>
      <c r="B5204">
        <v>22.66</v>
      </c>
      <c r="E5204" s="2">
        <v>40156</v>
      </c>
      <c r="F5204">
        <v>1095.95</v>
      </c>
      <c r="G5204">
        <f t="shared" si="732"/>
        <v>3.6723629503452315E-3</v>
      </c>
      <c r="H5204" s="2">
        <v>40156</v>
      </c>
      <c r="I5204">
        <v>1804.1</v>
      </c>
      <c r="J5204">
        <f t="shared" si="733"/>
        <v>3.7778680361206796E-3</v>
      </c>
      <c r="K5204">
        <f t="shared" si="729"/>
        <v>3.7672280361206794E-3</v>
      </c>
      <c r="L5204">
        <v>5.9253580222825876E-3</v>
      </c>
      <c r="N5204" s="2">
        <v>40156</v>
      </c>
      <c r="O5204">
        <v>29.71</v>
      </c>
      <c r="Q5204" s="2">
        <v>40156</v>
      </c>
      <c r="R5204">
        <v>37304.129999999997</v>
      </c>
      <c r="S5204" s="8">
        <f t="shared" si="734"/>
        <v>4.7343876040815136E-3</v>
      </c>
      <c r="T5204" s="9">
        <f t="shared" si="730"/>
        <v>4.7237476040815135E-3</v>
      </c>
      <c r="U5204" s="3">
        <f>Sheet1!$B$17+Sheet1!$B$18*'Portfolio allocation'!K5204</f>
        <v>4.8096583616472153E-3</v>
      </c>
      <c r="V5204" s="13">
        <f t="shared" si="735"/>
        <v>-8.5910757565701816E-5</v>
      </c>
      <c r="W5204" s="13"/>
      <c r="X5204" s="2">
        <v>40156</v>
      </c>
      <c r="Y5204">
        <v>122.6336</v>
      </c>
      <c r="AA5204" s="2">
        <v>40156</v>
      </c>
      <c r="AB5204">
        <v>1681.58</v>
      </c>
      <c r="AC5204">
        <f t="shared" si="736"/>
        <v>1.2536429104747171E-2</v>
      </c>
      <c r="AD5204">
        <f t="shared" si="731"/>
        <v>1.2525309104747171E-2</v>
      </c>
      <c r="AE5204">
        <f>Sheet2!$B$17+Sheet2!$B$18*'Portfolio allocation'!K5204</f>
        <v>3.4033022917625334E-3</v>
      </c>
      <c r="AF5204">
        <f t="shared" si="737"/>
        <v>9.1220068129846382E-3</v>
      </c>
      <c r="AH5204" s="2">
        <v>40156</v>
      </c>
      <c r="AI5204">
        <v>3.4380000000000002</v>
      </c>
      <c r="AJ5204">
        <v>0.27800000000000002</v>
      </c>
      <c r="AK5204">
        <v>1.47455</v>
      </c>
      <c r="AR5204" s="3"/>
    </row>
    <row r="5205" spans="1:44" hidden="1" outlineLevel="1" x14ac:dyDescent="0.2">
      <c r="A5205" s="2">
        <v>40157</v>
      </c>
      <c r="B5205">
        <v>22.32</v>
      </c>
      <c r="E5205" s="2">
        <v>40157</v>
      </c>
      <c r="F5205">
        <v>1102.3499999999999</v>
      </c>
      <c r="G5205">
        <f t="shared" si="732"/>
        <v>5.8396824672657388E-3</v>
      </c>
      <c r="H5205" s="2">
        <v>40157</v>
      </c>
      <c r="I5205">
        <v>1814.81</v>
      </c>
      <c r="J5205">
        <f t="shared" si="733"/>
        <v>5.9364780222825875E-3</v>
      </c>
      <c r="K5205">
        <f t="shared" si="729"/>
        <v>5.9253580222825876E-3</v>
      </c>
      <c r="L5205">
        <v>3.8398828717054741E-3</v>
      </c>
      <c r="N5205" s="2">
        <v>40157</v>
      </c>
      <c r="O5205">
        <v>29.87</v>
      </c>
      <c r="Q5205" s="2">
        <v>40157</v>
      </c>
      <c r="R5205">
        <v>37505.040000000001</v>
      </c>
      <c r="S5205" s="8">
        <f t="shared" si="734"/>
        <v>5.385730748847406E-3</v>
      </c>
      <c r="T5205" s="9">
        <f t="shared" si="730"/>
        <v>5.3746107488474061E-3</v>
      </c>
      <c r="U5205" s="3">
        <f>Sheet1!$B$17+Sheet1!$B$18*'Portfolio allocation'!K5205</f>
        <v>7.2855197760594466E-3</v>
      </c>
      <c r="V5205" s="13">
        <f t="shared" si="735"/>
        <v>-1.9109090272120405E-3</v>
      </c>
      <c r="W5205" s="13"/>
      <c r="X5205" s="2">
        <v>40157</v>
      </c>
      <c r="Y5205">
        <v>123.541</v>
      </c>
      <c r="AA5205" s="2">
        <v>40157</v>
      </c>
      <c r="AB5205">
        <v>1694.03</v>
      </c>
      <c r="AC5205">
        <f t="shared" si="736"/>
        <v>7.4037512339586442E-3</v>
      </c>
      <c r="AD5205">
        <f t="shared" si="731"/>
        <v>7.3919912339586438E-3</v>
      </c>
      <c r="AE5205">
        <f>Sheet2!$B$17+Sheet2!$B$18*'Portfolio allocation'!K5205</f>
        <v>5.3223665343332957E-3</v>
      </c>
      <c r="AF5205">
        <f t="shared" si="737"/>
        <v>2.069624699625348E-3</v>
      </c>
      <c r="AH5205" s="2">
        <v>40157</v>
      </c>
      <c r="AI5205">
        <v>3.5009999999999999</v>
      </c>
      <c r="AJ5205">
        <v>0.29399999999999998</v>
      </c>
      <c r="AK5205">
        <v>1.472</v>
      </c>
      <c r="AR5205" s="3"/>
    </row>
    <row r="5206" spans="1:44" hidden="1" outlineLevel="1" x14ac:dyDescent="0.2">
      <c r="A5206" s="2">
        <v>40158</v>
      </c>
      <c r="B5206">
        <v>21.59</v>
      </c>
      <c r="E5206" s="2">
        <v>40158</v>
      </c>
      <c r="F5206">
        <v>1106.4100000000001</v>
      </c>
      <c r="G5206">
        <f t="shared" si="732"/>
        <v>3.6830407765231499E-3</v>
      </c>
      <c r="H5206" s="2">
        <v>40158</v>
      </c>
      <c r="I5206">
        <v>1821.8</v>
      </c>
      <c r="J5206">
        <f t="shared" si="733"/>
        <v>3.851642871705474E-3</v>
      </c>
      <c r="K5206">
        <f t="shared" si="729"/>
        <v>3.8398828717054741E-3</v>
      </c>
      <c r="L5206">
        <v>6.9861328400483451E-3</v>
      </c>
      <c r="N5206" s="2">
        <v>40158</v>
      </c>
      <c r="O5206">
        <v>29.85</v>
      </c>
      <c r="Q5206" s="2">
        <v>40158</v>
      </c>
      <c r="R5206">
        <v>37479.919999999998</v>
      </c>
      <c r="S5206" s="8">
        <f t="shared" si="734"/>
        <v>-6.6977664868517195E-4</v>
      </c>
      <c r="T5206" s="9">
        <f t="shared" si="730"/>
        <v>-6.8153664868517193E-4</v>
      </c>
      <c r="U5206" s="3">
        <f>Sheet1!$B$17+Sheet1!$B$18*'Portfolio allocation'!K5206</f>
        <v>4.8930098303484916E-3</v>
      </c>
      <c r="V5206" s="13">
        <f t="shared" si="735"/>
        <v>-5.5745464790336631E-3</v>
      </c>
      <c r="W5206" s="13"/>
      <c r="X5206" s="2">
        <v>40158</v>
      </c>
      <c r="Y5206">
        <v>123.8657</v>
      </c>
      <c r="AA5206" s="2">
        <v>40158</v>
      </c>
      <c r="AB5206">
        <v>1698.48</v>
      </c>
      <c r="AC5206">
        <f t="shared" si="736"/>
        <v>2.6268720152535785E-3</v>
      </c>
      <c r="AD5206">
        <f t="shared" si="731"/>
        <v>2.6144320152535786E-3</v>
      </c>
      <c r="AE5206">
        <f>Sheet2!$B$17+Sheet2!$B$18*'Portfolio allocation'!K5206</f>
        <v>3.4679088251570313E-3</v>
      </c>
      <c r="AF5206">
        <f t="shared" si="737"/>
        <v>-8.5347680990345261E-4</v>
      </c>
      <c r="AH5206" s="2">
        <v>40158</v>
      </c>
      <c r="AI5206">
        <v>3.5539999999999998</v>
      </c>
      <c r="AJ5206">
        <v>0.311</v>
      </c>
      <c r="AK5206">
        <v>1.4621999999999999</v>
      </c>
      <c r="AR5206" s="3"/>
    </row>
    <row r="5207" spans="1:44" hidden="1" outlineLevel="1" x14ac:dyDescent="0.2">
      <c r="A5207" s="2">
        <v>40161</v>
      </c>
      <c r="B5207">
        <v>21.15</v>
      </c>
      <c r="E5207" s="2">
        <v>40161</v>
      </c>
      <c r="F5207">
        <v>1114.1099999999999</v>
      </c>
      <c r="G5207">
        <f t="shared" si="732"/>
        <v>6.9594454135446515E-3</v>
      </c>
      <c r="H5207" s="2">
        <v>40161</v>
      </c>
      <c r="I5207">
        <v>1834.55</v>
      </c>
      <c r="J5207">
        <f t="shared" si="733"/>
        <v>6.9985728400483449E-3</v>
      </c>
      <c r="K5207">
        <f t="shared" si="729"/>
        <v>6.9861328400483451E-3</v>
      </c>
      <c r="L5207">
        <v>-5.5620847248643935E-3</v>
      </c>
      <c r="N5207" s="2">
        <v>40161</v>
      </c>
      <c r="O5207">
        <v>30.11</v>
      </c>
      <c r="Q5207" s="2">
        <v>40161</v>
      </c>
      <c r="R5207">
        <v>37806.370000000003</v>
      </c>
      <c r="S5207" s="8">
        <f t="shared" si="734"/>
        <v>8.7099972465256581E-3</v>
      </c>
      <c r="T5207" s="9">
        <f t="shared" si="730"/>
        <v>8.6975572465256574E-3</v>
      </c>
      <c r="U5207" s="3">
        <f>Sheet1!$B$17+Sheet1!$B$18*'Portfolio allocation'!K5207</f>
        <v>8.5024675306092819E-3</v>
      </c>
      <c r="V5207" s="13">
        <f t="shared" si="735"/>
        <v>1.9508971591637551E-4</v>
      </c>
      <c r="W5207" s="13"/>
      <c r="X5207" s="2">
        <v>40161</v>
      </c>
      <c r="Y5207">
        <v>124.1045</v>
      </c>
      <c r="AA5207" s="2">
        <v>40161</v>
      </c>
      <c r="AB5207">
        <v>1701.75</v>
      </c>
      <c r="AC5207">
        <f t="shared" si="736"/>
        <v>1.9252508124911749E-3</v>
      </c>
      <c r="AD5207">
        <f t="shared" si="731"/>
        <v>1.9122108124911749E-3</v>
      </c>
      <c r="AE5207">
        <f>Sheet2!$B$17+Sheet2!$B$18*'Portfolio allocation'!K5207</f>
        <v>6.2656345651038291E-3</v>
      </c>
      <c r="AF5207">
        <f t="shared" si="737"/>
        <v>-4.353423752612654E-3</v>
      </c>
      <c r="AH5207" s="2">
        <v>40161</v>
      </c>
      <c r="AI5207">
        <v>3.552</v>
      </c>
      <c r="AJ5207">
        <v>0.32600000000000001</v>
      </c>
      <c r="AK5207">
        <v>1.4654499999999999</v>
      </c>
      <c r="AR5207" s="3"/>
    </row>
    <row r="5208" spans="1:44" hidden="1" outlineLevel="1" x14ac:dyDescent="0.2">
      <c r="A5208" s="2">
        <v>40162</v>
      </c>
      <c r="B5208">
        <v>21.49</v>
      </c>
      <c r="E5208" s="2">
        <v>40162</v>
      </c>
      <c r="F5208">
        <v>1107.93</v>
      </c>
      <c r="G5208">
        <f t="shared" si="732"/>
        <v>-5.5470285698897559E-3</v>
      </c>
      <c r="H5208" s="2">
        <v>40162</v>
      </c>
      <c r="I5208">
        <v>1824.37</v>
      </c>
      <c r="J5208">
        <f t="shared" si="733"/>
        <v>-5.5490447248643937E-3</v>
      </c>
      <c r="K5208">
        <f t="shared" si="729"/>
        <v>-5.5620847248643935E-3</v>
      </c>
      <c r="L5208">
        <v>1.1258796029314775E-3</v>
      </c>
      <c r="N5208" s="2">
        <v>40162</v>
      </c>
      <c r="O5208">
        <v>30.02</v>
      </c>
      <c r="Q5208" s="2">
        <v>40162</v>
      </c>
      <c r="R5208">
        <v>37693.370000000003</v>
      </c>
      <c r="S5208" s="8">
        <f t="shared" si="734"/>
        <v>-2.9889143020078723E-3</v>
      </c>
      <c r="T5208" s="9">
        <f t="shared" si="730"/>
        <v>-3.0019543020078725E-3</v>
      </c>
      <c r="U5208" s="3">
        <f>Sheet1!$B$17+Sheet1!$B$18*'Portfolio allocation'!K5208</f>
        <v>-5.8931656739823497E-3</v>
      </c>
      <c r="V5208" s="13">
        <f t="shared" si="735"/>
        <v>2.8912113719744771E-3</v>
      </c>
      <c r="W5208" s="13"/>
      <c r="X5208" s="2">
        <v>40162</v>
      </c>
      <c r="Y5208">
        <v>122.7291</v>
      </c>
      <c r="AA5208" s="2">
        <v>40162</v>
      </c>
      <c r="AB5208">
        <v>1682.89</v>
      </c>
      <c r="AC5208">
        <f t="shared" si="736"/>
        <v>-1.1082708976054012E-2</v>
      </c>
      <c r="AD5208">
        <f t="shared" si="731"/>
        <v>-1.1096948976054012E-2</v>
      </c>
      <c r="AE5208">
        <f>Sheet2!$B$17+Sheet2!$B$18*'Portfolio allocation'!K5208</f>
        <v>-4.8925606276002866E-3</v>
      </c>
      <c r="AF5208">
        <f t="shared" si="737"/>
        <v>-6.2043883484537259E-3</v>
      </c>
      <c r="AH5208" s="2">
        <v>40162</v>
      </c>
      <c r="AI5208">
        <v>3.59</v>
      </c>
      <c r="AJ5208">
        <v>0.35599999999999998</v>
      </c>
      <c r="AK5208">
        <v>1.4556500000000001</v>
      </c>
      <c r="AR5208" s="3"/>
    </row>
    <row r="5209" spans="1:44" hidden="1" outlineLevel="1" x14ac:dyDescent="0.2">
      <c r="A5209" s="2">
        <v>40163</v>
      </c>
      <c r="B5209">
        <v>20.54</v>
      </c>
      <c r="E5209" s="2">
        <v>40163</v>
      </c>
      <c r="F5209">
        <v>1109.18</v>
      </c>
      <c r="G5209">
        <f t="shared" si="732"/>
        <v>1.1282301228416891E-3</v>
      </c>
      <c r="H5209" s="2">
        <v>40163</v>
      </c>
      <c r="I5209">
        <v>1826.45</v>
      </c>
      <c r="J5209">
        <f t="shared" si="733"/>
        <v>1.1401196029314775E-3</v>
      </c>
      <c r="K5209">
        <f t="shared" si="729"/>
        <v>1.1258796029314775E-3</v>
      </c>
      <c r="L5209">
        <v>-1.1781114141640923E-2</v>
      </c>
      <c r="N5209" s="2">
        <v>40163</v>
      </c>
      <c r="O5209">
        <v>30.1</v>
      </c>
      <c r="Q5209" s="2">
        <v>40163</v>
      </c>
      <c r="R5209">
        <v>37793.82</v>
      </c>
      <c r="S5209" s="8">
        <f t="shared" si="734"/>
        <v>2.6649248926269298E-3</v>
      </c>
      <c r="T5209" s="9">
        <f t="shared" si="730"/>
        <v>2.6506848926269298E-3</v>
      </c>
      <c r="U5209" s="3">
        <f>Sheet1!$B$17+Sheet1!$B$18*'Portfolio allocation'!K5209</f>
        <v>1.779436498421259E-3</v>
      </c>
      <c r="V5209" s="13">
        <f t="shared" si="735"/>
        <v>8.7124839420567074E-4</v>
      </c>
      <c r="W5209" s="13"/>
      <c r="X5209" s="2">
        <v>40163</v>
      </c>
      <c r="Y5209">
        <v>122.9392</v>
      </c>
      <c r="AA5209" s="2">
        <v>40163</v>
      </c>
      <c r="AB5209">
        <v>1685.77</v>
      </c>
      <c r="AC5209">
        <f t="shared" si="736"/>
        <v>1.7113417989291779E-3</v>
      </c>
      <c r="AD5209">
        <f t="shared" si="731"/>
        <v>1.6962217989291779E-3</v>
      </c>
      <c r="AE5209">
        <f>Sheet2!$B$17+Sheet2!$B$18*'Portfolio allocation'!K5209</f>
        <v>1.0545478780775441E-3</v>
      </c>
      <c r="AF5209">
        <f t="shared" si="737"/>
        <v>6.4167392085163382E-4</v>
      </c>
      <c r="AH5209" s="2">
        <v>40163</v>
      </c>
      <c r="AI5209">
        <v>3.5990000000000002</v>
      </c>
      <c r="AJ5209">
        <v>0.378</v>
      </c>
      <c r="AK5209">
        <v>1.4579500000000001</v>
      </c>
      <c r="AR5209" s="3"/>
    </row>
    <row r="5210" spans="1:44" hidden="1" outlineLevel="1" x14ac:dyDescent="0.2">
      <c r="A5210" s="2">
        <v>40164</v>
      </c>
      <c r="B5210">
        <v>22.51</v>
      </c>
      <c r="E5210" s="2">
        <v>40164</v>
      </c>
      <c r="F5210">
        <v>1096.08</v>
      </c>
      <c r="G5210">
        <f t="shared" si="732"/>
        <v>-1.1810526695396728E-2</v>
      </c>
      <c r="H5210" s="2">
        <v>40164</v>
      </c>
      <c r="I5210">
        <v>1804.96</v>
      </c>
      <c r="J5210">
        <f t="shared" si="733"/>
        <v>-1.1765994141640923E-2</v>
      </c>
      <c r="K5210">
        <f t="shared" si="729"/>
        <v>-1.1781114141640923E-2</v>
      </c>
      <c r="L5210">
        <v>5.8259845864727759E-3</v>
      </c>
      <c r="N5210" s="2">
        <v>40164</v>
      </c>
      <c r="O5210">
        <v>29.6</v>
      </c>
      <c r="Q5210" s="2">
        <v>40164</v>
      </c>
      <c r="R5210">
        <v>37166.019999999997</v>
      </c>
      <c r="S5210" s="8">
        <f t="shared" si="734"/>
        <v>-1.6611181404790565E-2</v>
      </c>
      <c r="T5210" s="9">
        <f t="shared" si="730"/>
        <v>-1.6626301404790565E-2</v>
      </c>
      <c r="U5210" s="3">
        <f>Sheet1!$B$17+Sheet1!$B$18*'Portfolio allocation'!K5210</f>
        <v>-1.3027793832073496E-2</v>
      </c>
      <c r="V5210" s="13">
        <f t="shared" si="735"/>
        <v>-3.598507572717069E-3</v>
      </c>
      <c r="W5210" s="13"/>
      <c r="X5210" s="2">
        <v>40164</v>
      </c>
      <c r="Y5210">
        <v>121.6879</v>
      </c>
      <c r="AA5210" s="2">
        <v>40164</v>
      </c>
      <c r="AB5210">
        <v>1668.62</v>
      </c>
      <c r="AC5210">
        <f t="shared" si="736"/>
        <v>-1.0173392574313267E-2</v>
      </c>
      <c r="AD5210">
        <f t="shared" si="731"/>
        <v>-1.0186872574313267E-2</v>
      </c>
      <c r="AE5210">
        <f>Sheet2!$B$17+Sheet2!$B$18*'Portfolio allocation'!K5210</f>
        <v>-1.0422680246788123E-2</v>
      </c>
      <c r="AF5210">
        <f t="shared" si="737"/>
        <v>2.3580767247485639E-4</v>
      </c>
      <c r="AH5210" s="2">
        <v>40164</v>
      </c>
      <c r="AI5210">
        <v>3.4820000000000002</v>
      </c>
      <c r="AJ5210">
        <v>0.33700000000000002</v>
      </c>
      <c r="AK5210">
        <v>1.4348000000000001</v>
      </c>
      <c r="AR5210" s="3"/>
    </row>
    <row r="5211" spans="1:44" hidden="1" outlineLevel="1" x14ac:dyDescent="0.2">
      <c r="A5211" s="2">
        <v>40165</v>
      </c>
      <c r="B5211">
        <v>21.68</v>
      </c>
      <c r="E5211" s="2">
        <v>40165</v>
      </c>
      <c r="F5211">
        <v>1102.47</v>
      </c>
      <c r="G5211">
        <f t="shared" si="732"/>
        <v>5.8298664331071226E-3</v>
      </c>
      <c r="H5211" s="2">
        <v>40165</v>
      </c>
      <c r="I5211">
        <v>1815.5</v>
      </c>
      <c r="J5211">
        <f t="shared" si="733"/>
        <v>5.8394645864727757E-3</v>
      </c>
      <c r="K5211">
        <f t="shared" si="729"/>
        <v>5.8259845864727759E-3</v>
      </c>
      <c r="L5211">
        <v>1.0501009639217698E-2</v>
      </c>
      <c r="N5211" s="2">
        <v>40165</v>
      </c>
      <c r="O5211">
        <v>30.36</v>
      </c>
      <c r="Q5211" s="2">
        <v>40165</v>
      </c>
      <c r="R5211">
        <v>38120.269999999997</v>
      </c>
      <c r="S5211" s="8">
        <f t="shared" si="734"/>
        <v>2.5675334620171908E-2</v>
      </c>
      <c r="T5211" s="9">
        <f t="shared" si="730"/>
        <v>2.5661854620171908E-2</v>
      </c>
      <c r="U5211" s="3">
        <f>Sheet1!$B$17+Sheet1!$B$18*'Portfolio allocation'!K5211</f>
        <v>7.1715160520406523E-3</v>
      </c>
      <c r="V5211" s="13">
        <f t="shared" si="735"/>
        <v>1.8490338568131256E-2</v>
      </c>
      <c r="W5211" s="13"/>
      <c r="X5211" s="2">
        <v>40165</v>
      </c>
      <c r="Y5211">
        <v>122.1751</v>
      </c>
      <c r="AA5211" s="2">
        <v>40165</v>
      </c>
      <c r="AB5211">
        <v>1675.3</v>
      </c>
      <c r="AC5211">
        <f t="shared" si="736"/>
        <v>4.0033081228800782E-3</v>
      </c>
      <c r="AD5211">
        <f t="shared" si="731"/>
        <v>3.9893081228800781E-3</v>
      </c>
      <c r="AE5211">
        <f>Sheet2!$B$17+Sheet2!$B$18*'Portfolio allocation'!K5211</f>
        <v>5.2340011399655698E-3</v>
      </c>
      <c r="AF5211">
        <f t="shared" si="737"/>
        <v>-1.2446930170854917E-3</v>
      </c>
      <c r="AH5211" s="2">
        <v>40165</v>
      </c>
      <c r="AI5211">
        <v>3.5409999999999999</v>
      </c>
      <c r="AJ5211">
        <v>0.35</v>
      </c>
      <c r="AK5211">
        <v>1.4277</v>
      </c>
      <c r="AR5211" s="3"/>
    </row>
    <row r="5212" spans="1:44" hidden="1" outlineLevel="1" x14ac:dyDescent="0.2">
      <c r="A5212" s="2">
        <v>40168</v>
      </c>
      <c r="B5212">
        <v>20.49</v>
      </c>
      <c r="E5212" s="2">
        <v>40168</v>
      </c>
      <c r="F5212">
        <v>1114.05</v>
      </c>
      <c r="G5212">
        <f t="shared" si="732"/>
        <v>1.0503687175161147E-2</v>
      </c>
      <c r="H5212" s="2">
        <v>40168</v>
      </c>
      <c r="I5212">
        <v>1834.59</v>
      </c>
      <c r="J5212">
        <f t="shared" si="733"/>
        <v>1.0515009639217698E-2</v>
      </c>
      <c r="K5212">
        <f t="shared" si="729"/>
        <v>1.0501009639217698E-2</v>
      </c>
      <c r="L5212">
        <v>3.5711124355851018E-3</v>
      </c>
      <c r="N5212" s="2">
        <v>40168</v>
      </c>
      <c r="O5212">
        <v>30.52</v>
      </c>
      <c r="Q5212" s="2">
        <v>40168</v>
      </c>
      <c r="R5212">
        <v>38321.18</v>
      </c>
      <c r="S5212" s="8">
        <f t="shared" si="734"/>
        <v>5.2704243700267828E-3</v>
      </c>
      <c r="T5212" s="9">
        <f t="shared" si="730"/>
        <v>5.2564243700267826E-3</v>
      </c>
      <c r="U5212" s="3">
        <f>Sheet1!$B$17+Sheet1!$B$18*'Portfolio allocation'!K5212</f>
        <v>1.2534823273440472E-2</v>
      </c>
      <c r="V5212" s="13">
        <f t="shared" si="735"/>
        <v>-7.2783989034136895E-3</v>
      </c>
      <c r="W5212" s="13"/>
      <c r="X5212" s="2">
        <v>40168</v>
      </c>
      <c r="Y5212">
        <v>122.8819</v>
      </c>
      <c r="AA5212" s="2">
        <v>40168</v>
      </c>
      <c r="AB5212">
        <v>1684.99</v>
      </c>
      <c r="AC5212">
        <f t="shared" si="736"/>
        <v>5.7840386796395027E-3</v>
      </c>
      <c r="AD5212">
        <f t="shared" si="731"/>
        <v>5.7685186796395029E-3</v>
      </c>
      <c r="AE5212">
        <f>Sheet2!$B$17+Sheet2!$B$18*'Portfolio allocation'!K5212</f>
        <v>9.3911526875425557E-3</v>
      </c>
      <c r="AF5212">
        <f t="shared" si="737"/>
        <v>-3.6226340079030528E-3</v>
      </c>
      <c r="AH5212" s="2">
        <v>40168</v>
      </c>
      <c r="AI5212">
        <v>3.6760000000000002</v>
      </c>
      <c r="AJ5212">
        <v>0.38800000000000001</v>
      </c>
      <c r="AK5212">
        <v>1.4314499999999999</v>
      </c>
      <c r="AR5212" s="3"/>
    </row>
    <row r="5213" spans="1:44" hidden="1" outlineLevel="1" x14ac:dyDescent="0.2">
      <c r="A5213" s="2">
        <v>40169</v>
      </c>
      <c r="B5213">
        <v>19.54</v>
      </c>
      <c r="E5213" s="2">
        <v>40169</v>
      </c>
      <c r="F5213">
        <v>1118.02</v>
      </c>
      <c r="G5213">
        <f t="shared" si="732"/>
        <v>3.5635743458553026E-3</v>
      </c>
      <c r="H5213" s="2">
        <v>40169</v>
      </c>
      <c r="I5213">
        <v>1841.17</v>
      </c>
      <c r="J5213">
        <f t="shared" si="733"/>
        <v>3.586632435585102E-3</v>
      </c>
      <c r="K5213">
        <f t="shared" si="729"/>
        <v>3.5711124355851018E-3</v>
      </c>
      <c r="L5213">
        <v>2.4987853232454919E-3</v>
      </c>
      <c r="N5213" s="2">
        <v>40169</v>
      </c>
      <c r="O5213">
        <v>30.82</v>
      </c>
      <c r="Q5213" s="2">
        <v>40169</v>
      </c>
      <c r="R5213">
        <v>38697.86</v>
      </c>
      <c r="S5213" s="8">
        <f t="shared" si="734"/>
        <v>9.8295511777037881E-3</v>
      </c>
      <c r="T5213" s="9">
        <f t="shared" si="730"/>
        <v>9.8140311777037883E-3</v>
      </c>
      <c r="U5213" s="3">
        <f>Sheet1!$B$17+Sheet1!$B$18*'Portfolio allocation'!K5213</f>
        <v>4.5846695744825253E-3</v>
      </c>
      <c r="V5213" s="13">
        <f t="shared" si="735"/>
        <v>5.2293616032212629E-3</v>
      </c>
      <c r="W5213" s="13"/>
      <c r="X5213" s="2">
        <v>40169</v>
      </c>
      <c r="Y5213">
        <v>124.1045</v>
      </c>
      <c r="AA5213" s="2">
        <v>40169</v>
      </c>
      <c r="AB5213">
        <v>1701.75</v>
      </c>
      <c r="AC5213">
        <f t="shared" si="736"/>
        <v>9.9466465676354421E-3</v>
      </c>
      <c r="AD5213">
        <f t="shared" si="731"/>
        <v>9.9307265676354412E-3</v>
      </c>
      <c r="AE5213">
        <f>Sheet2!$B$17+Sheet2!$B$18*'Portfolio allocation'!K5213</f>
        <v>3.2289112964048127E-3</v>
      </c>
      <c r="AF5213">
        <f t="shared" si="737"/>
        <v>6.7018152712306281E-3</v>
      </c>
      <c r="AH5213" s="2">
        <v>40169</v>
      </c>
      <c r="AI5213">
        <v>3.7559999999999998</v>
      </c>
      <c r="AJ5213">
        <v>0.39800000000000002</v>
      </c>
      <c r="AK5213">
        <v>1.4232</v>
      </c>
      <c r="AR5213" s="3"/>
    </row>
    <row r="5214" spans="1:44" hidden="1" outlineLevel="1" x14ac:dyDescent="0.2">
      <c r="A5214" s="2">
        <v>40170</v>
      </c>
      <c r="B5214">
        <v>19.71</v>
      </c>
      <c r="E5214" s="2">
        <v>40170</v>
      </c>
      <c r="F5214">
        <v>1120.5899999999999</v>
      </c>
      <c r="G5214">
        <f t="shared" si="732"/>
        <v>2.2987066420994129E-3</v>
      </c>
      <c r="H5214" s="2">
        <v>40170</v>
      </c>
      <c r="I5214">
        <v>1845.8</v>
      </c>
      <c r="J5214">
        <f t="shared" si="733"/>
        <v>2.5147053232454919E-3</v>
      </c>
      <c r="K5214">
        <f t="shared" si="729"/>
        <v>2.4987853232454919E-3</v>
      </c>
      <c r="L5214">
        <v>5.2392539083324112E-3</v>
      </c>
      <c r="N5214" s="2">
        <v>40170</v>
      </c>
      <c r="O5214">
        <v>30.92</v>
      </c>
      <c r="Q5214" s="2">
        <v>40170</v>
      </c>
      <c r="R5214">
        <v>38823.43</v>
      </c>
      <c r="S5214" s="8">
        <f t="shared" si="734"/>
        <v>3.2448822751438566E-3</v>
      </c>
      <c r="T5214" s="9">
        <f t="shared" si="730"/>
        <v>3.2289622751438566E-3</v>
      </c>
      <c r="U5214" s="3">
        <f>Sheet1!$B$17+Sheet1!$B$18*'Portfolio allocation'!K5214</f>
        <v>3.3544687348234861E-3</v>
      </c>
      <c r="V5214" s="13">
        <f t="shared" si="735"/>
        <v>-1.2550645967962949E-4</v>
      </c>
      <c r="W5214" s="13"/>
      <c r="X5214" s="2">
        <v>40170</v>
      </c>
      <c r="Y5214">
        <v>124.17140000000001</v>
      </c>
      <c r="AA5214" s="2">
        <v>40170</v>
      </c>
      <c r="AB5214">
        <v>1702.67</v>
      </c>
      <c r="AC5214">
        <f t="shared" si="736"/>
        <v>5.4061995005150187E-4</v>
      </c>
      <c r="AD5214">
        <f t="shared" si="731"/>
        <v>5.2469995005150188E-4</v>
      </c>
      <c r="AE5214">
        <f>Sheet2!$B$17+Sheet2!$B$18*'Portfolio allocation'!K5214</f>
        <v>2.2753706705735195E-3</v>
      </c>
      <c r="AF5214">
        <f t="shared" si="737"/>
        <v>-1.7506707205220177E-3</v>
      </c>
      <c r="AH5214" s="2">
        <v>40170</v>
      </c>
      <c r="AI5214">
        <v>3.7559999999999998</v>
      </c>
      <c r="AJ5214">
        <v>0.39800000000000002</v>
      </c>
      <c r="AK5214">
        <v>1.4332499999999999</v>
      </c>
      <c r="AR5214" s="3"/>
    </row>
    <row r="5215" spans="1:44" hidden="1" outlineLevel="1" x14ac:dyDescent="0.2">
      <c r="A5215" s="2">
        <v>40171</v>
      </c>
      <c r="B5215">
        <v>19.47</v>
      </c>
      <c r="E5215" s="2">
        <v>40171</v>
      </c>
      <c r="F5215">
        <v>1126.48</v>
      </c>
      <c r="G5215">
        <f t="shared" si="732"/>
        <v>5.256159701585883E-3</v>
      </c>
      <c r="H5215" s="2">
        <v>40171</v>
      </c>
      <c r="I5215">
        <v>1855.5</v>
      </c>
      <c r="J5215">
        <f t="shared" si="733"/>
        <v>5.2551739083324112E-3</v>
      </c>
      <c r="K5215">
        <f t="shared" si="729"/>
        <v>5.2392539083324112E-3</v>
      </c>
      <c r="L5215">
        <v>-1.6200000000000001E-5</v>
      </c>
      <c r="N5215" s="2">
        <v>40171</v>
      </c>
      <c r="O5215">
        <v>31</v>
      </c>
      <c r="Q5215" s="2">
        <v>40171</v>
      </c>
      <c r="R5215">
        <v>38923.879999999997</v>
      </c>
      <c r="S5215" s="8">
        <f t="shared" si="734"/>
        <v>2.5873551100454861E-3</v>
      </c>
      <c r="T5215" s="9">
        <f t="shared" si="730"/>
        <v>2.5714351100454861E-3</v>
      </c>
      <c r="U5215" s="3">
        <f>Sheet1!$B$17+Sheet1!$B$18*'Portfolio allocation'!K5215</f>
        <v>6.4984037483452137E-3</v>
      </c>
      <c r="V5215" s="13">
        <f t="shared" si="735"/>
        <v>-3.9269686382997276E-3</v>
      </c>
      <c r="W5215" s="13"/>
      <c r="X5215" s="2">
        <v>40171</v>
      </c>
      <c r="Y5215">
        <v>124.7158</v>
      </c>
      <c r="AA5215" s="2">
        <v>40171</v>
      </c>
      <c r="AB5215">
        <v>1710.14</v>
      </c>
      <c r="AC5215">
        <f t="shared" si="736"/>
        <v>4.3872271197589185E-3</v>
      </c>
      <c r="AD5215">
        <f t="shared" si="731"/>
        <v>4.3710271197589185E-3</v>
      </c>
      <c r="AE5215">
        <f>Sheet2!$B$17+Sheet2!$B$18*'Portfolio allocation'!K5215</f>
        <v>4.7122652521097421E-3</v>
      </c>
      <c r="AF5215">
        <f t="shared" si="737"/>
        <v>-3.4123813235082366E-4</v>
      </c>
      <c r="AH5215" s="2">
        <v>40171</v>
      </c>
      <c r="AI5215">
        <v>3.8050000000000002</v>
      </c>
      <c r="AJ5215">
        <v>0.40500000000000003</v>
      </c>
      <c r="AK5215">
        <v>1.4357</v>
      </c>
      <c r="AR5215" s="3"/>
    </row>
    <row r="5216" spans="1:44" hidden="1" outlineLevel="1" x14ac:dyDescent="0.2">
      <c r="A5216" s="2">
        <v>40172</v>
      </c>
      <c r="B5216">
        <v>19.47</v>
      </c>
      <c r="E5216" s="2">
        <v>40172</v>
      </c>
      <c r="F5216">
        <v>1126.48</v>
      </c>
      <c r="G5216">
        <f t="shared" si="732"/>
        <v>0</v>
      </c>
      <c r="H5216" s="2">
        <v>40172</v>
      </c>
      <c r="I5216">
        <v>1855.5</v>
      </c>
      <c r="J5216">
        <f t="shared" si="733"/>
        <v>0</v>
      </c>
      <c r="K5216">
        <f t="shared" si="729"/>
        <v>-1.6200000000000001E-5</v>
      </c>
      <c r="L5216">
        <v>1.2718625168418813E-3</v>
      </c>
      <c r="N5216" s="2">
        <v>40172</v>
      </c>
      <c r="O5216">
        <v>31</v>
      </c>
      <c r="Q5216" s="2">
        <v>40172</v>
      </c>
      <c r="R5216">
        <v>38923.879999999997</v>
      </c>
      <c r="S5216" s="8">
        <f t="shared" si="734"/>
        <v>0</v>
      </c>
      <c r="T5216" s="9">
        <f t="shared" si="730"/>
        <v>-1.6200000000000004E-5</v>
      </c>
      <c r="U5216" s="3">
        <f>Sheet1!$B$17+Sheet1!$B$18*'Portfolio allocation'!K5216</f>
        <v>4.6921383379203466E-4</v>
      </c>
      <c r="V5216" s="13">
        <f t="shared" si="735"/>
        <v>-4.8541383379203468E-4</v>
      </c>
      <c r="W5216" s="13"/>
      <c r="X5216" s="2">
        <v>40172</v>
      </c>
      <c r="Y5216">
        <v>124.7158</v>
      </c>
      <c r="AA5216" s="2">
        <v>40172</v>
      </c>
      <c r="AB5216">
        <v>1710.14</v>
      </c>
      <c r="AC5216">
        <f t="shared" si="736"/>
        <v>0</v>
      </c>
      <c r="AD5216">
        <f t="shared" si="731"/>
        <v>-1.6200000000000001E-5</v>
      </c>
      <c r="AE5216">
        <f>Sheet2!$B$17+Sheet2!$B$18*'Portfolio allocation'!K5216</f>
        <v>3.8981558064980808E-5</v>
      </c>
      <c r="AF5216">
        <f t="shared" si="737"/>
        <v>-5.5181558064980809E-5</v>
      </c>
      <c r="AH5216" s="2">
        <v>40172</v>
      </c>
      <c r="AI5216">
        <v>3.8050000000000002</v>
      </c>
      <c r="AJ5216">
        <v>0.40500000000000003</v>
      </c>
      <c r="AK5216">
        <v>1.4357</v>
      </c>
      <c r="AR5216" s="3"/>
    </row>
    <row r="5217" spans="1:44" hidden="1" outlineLevel="1" x14ac:dyDescent="0.2">
      <c r="A5217" s="2">
        <v>40175</v>
      </c>
      <c r="B5217">
        <v>19.93</v>
      </c>
      <c r="E5217" s="2">
        <v>40175</v>
      </c>
      <c r="F5217">
        <v>1127.78</v>
      </c>
      <c r="G5217">
        <f t="shared" si="732"/>
        <v>1.1540373553013961E-3</v>
      </c>
      <c r="H5217" s="2">
        <v>40175</v>
      </c>
      <c r="I5217">
        <v>1857.89</v>
      </c>
      <c r="J5217">
        <f t="shared" si="733"/>
        <v>1.2880625168418813E-3</v>
      </c>
      <c r="K5217">
        <f t="shared" si="729"/>
        <v>1.2718625168418813E-3</v>
      </c>
      <c r="L5217">
        <v>-1.2451185962571952E-3</v>
      </c>
      <c r="N5217" s="2">
        <v>40175</v>
      </c>
      <c r="O5217">
        <v>31.17</v>
      </c>
      <c r="Q5217" s="2">
        <v>40175</v>
      </c>
      <c r="R5217">
        <v>39137.33</v>
      </c>
      <c r="S5217" s="8">
        <f t="shared" si="734"/>
        <v>5.4837801370264394E-3</v>
      </c>
      <c r="T5217" s="9">
        <f t="shared" si="730"/>
        <v>5.4675801370264393E-3</v>
      </c>
      <c r="U5217" s="3">
        <f>Sheet1!$B$17+Sheet1!$B$18*'Portfolio allocation'!K5217</f>
        <v>1.9469117969583116E-3</v>
      </c>
      <c r="V5217" s="13">
        <f t="shared" si="735"/>
        <v>3.5206683400681275E-3</v>
      </c>
      <c r="W5217" s="13"/>
      <c r="X5217" s="2">
        <v>40175</v>
      </c>
      <c r="Y5217">
        <v>126.37779999999999</v>
      </c>
      <c r="AA5217" s="2">
        <v>40175</v>
      </c>
      <c r="AB5217">
        <v>1732.93</v>
      </c>
      <c r="AC5217">
        <f t="shared" si="736"/>
        <v>1.3326394330288815E-2</v>
      </c>
      <c r="AD5217">
        <f t="shared" si="731"/>
        <v>1.3308474330288816E-2</v>
      </c>
      <c r="AE5217">
        <f>Sheet2!$B$17+Sheet2!$B$18*'Portfolio allocation'!K5217</f>
        <v>1.1843596094876486E-3</v>
      </c>
      <c r="AF5217">
        <f t="shared" si="737"/>
        <v>1.2124114720801167E-2</v>
      </c>
      <c r="AH5217" s="2">
        <v>40175</v>
      </c>
      <c r="AI5217">
        <v>3.8460000000000001</v>
      </c>
      <c r="AJ5217">
        <v>0.44800000000000001</v>
      </c>
      <c r="AK5217">
        <v>1.4390499999999999</v>
      </c>
      <c r="AR5217" s="3"/>
    </row>
    <row r="5218" spans="1:44" hidden="1" outlineLevel="1" x14ac:dyDescent="0.2">
      <c r="A5218" s="2">
        <v>40176</v>
      </c>
      <c r="B5218">
        <v>20.010000000000002</v>
      </c>
      <c r="E5218" s="2">
        <v>40176</v>
      </c>
      <c r="F5218">
        <v>1126.2</v>
      </c>
      <c r="G5218">
        <f t="shared" si="732"/>
        <v>-1.4009824611181942E-3</v>
      </c>
      <c r="H5218" s="2">
        <v>40176</v>
      </c>
      <c r="I5218">
        <v>1855.61</v>
      </c>
      <c r="J5218">
        <f t="shared" si="733"/>
        <v>-1.2271985962571952E-3</v>
      </c>
      <c r="K5218">
        <f t="shared" si="729"/>
        <v>-1.2451185962571952E-3</v>
      </c>
      <c r="L5218">
        <v>2.6798036203738653E-4</v>
      </c>
      <c r="N5218" s="2">
        <v>40176</v>
      </c>
      <c r="O5218">
        <v>31.39</v>
      </c>
      <c r="Q5218" s="2">
        <v>40176</v>
      </c>
      <c r="R5218">
        <v>39413.57</v>
      </c>
      <c r="S5218" s="8">
        <f t="shared" si="734"/>
        <v>7.0582229293618681E-3</v>
      </c>
      <c r="T5218" s="9">
        <f t="shared" si="730"/>
        <v>7.0403029293618679E-3</v>
      </c>
      <c r="U5218" s="3">
        <f>Sheet1!$B$17+Sheet1!$B$18*'Portfolio allocation'!K5218</f>
        <v>-9.4063272477321307E-4</v>
      </c>
      <c r="V5218" s="13">
        <f t="shared" si="735"/>
        <v>7.9809356541350809E-3</v>
      </c>
      <c r="W5218" s="13"/>
      <c r="X5218" s="2">
        <v>40176</v>
      </c>
      <c r="Y5218">
        <v>125.9384</v>
      </c>
      <c r="AA5218" s="2">
        <v>40176</v>
      </c>
      <c r="AB5218">
        <v>1726.9</v>
      </c>
      <c r="AC5218">
        <f t="shared" si="736"/>
        <v>-3.4796558429942559E-3</v>
      </c>
      <c r="AD5218">
        <f t="shared" si="731"/>
        <v>-3.4972958429942561E-3</v>
      </c>
      <c r="AE5218">
        <f>Sheet2!$B$17+Sheet2!$B$18*'Portfolio allocation'!K5218</f>
        <v>-1.0538042102759019E-3</v>
      </c>
      <c r="AF5218">
        <f t="shared" si="737"/>
        <v>-2.4434916327183542E-3</v>
      </c>
      <c r="AH5218" s="2">
        <v>40176</v>
      </c>
      <c r="AI5218">
        <v>3.7989999999999999</v>
      </c>
      <c r="AJ5218">
        <v>0.441</v>
      </c>
      <c r="AK5218">
        <v>1.44065</v>
      </c>
      <c r="AR5218" s="3"/>
    </row>
    <row r="5219" spans="1:44" hidden="1" outlineLevel="1" x14ac:dyDescent="0.2">
      <c r="A5219" s="2">
        <v>40177</v>
      </c>
      <c r="B5219">
        <v>19.96</v>
      </c>
      <c r="E5219" s="2">
        <v>40177</v>
      </c>
      <c r="F5219">
        <v>1126.42</v>
      </c>
      <c r="G5219">
        <f t="shared" si="732"/>
        <v>1.9534718522473682E-4</v>
      </c>
      <c r="H5219" s="2">
        <v>40177</v>
      </c>
      <c r="I5219">
        <v>1856.14</v>
      </c>
      <c r="J5219">
        <f t="shared" si="733"/>
        <v>2.856203620373865E-4</v>
      </c>
      <c r="K5219">
        <f t="shared" si="729"/>
        <v>2.6798036203738653E-4</v>
      </c>
      <c r="L5219">
        <v>-1.0059065943732766E-2</v>
      </c>
      <c r="N5219" s="2">
        <v>40177</v>
      </c>
      <c r="O5219">
        <v>30.96</v>
      </c>
      <c r="Q5219" s="2">
        <v>40177</v>
      </c>
      <c r="R5219">
        <v>38873.64</v>
      </c>
      <c r="S5219" s="8">
        <f t="shared" si="734"/>
        <v>-1.3699088917852431E-2</v>
      </c>
      <c r="T5219" s="9">
        <f t="shared" si="730"/>
        <v>-1.371672891785243E-2</v>
      </c>
      <c r="U5219" s="3">
        <f>Sheet1!$B$17+Sheet1!$B$18*'Portfolio allocation'!K5219</f>
        <v>7.952327472094576E-4</v>
      </c>
      <c r="V5219" s="13">
        <f t="shared" si="735"/>
        <v>-1.4511961665061888E-2</v>
      </c>
      <c r="W5219" s="13"/>
      <c r="X5219" s="2">
        <v>40177</v>
      </c>
      <c r="Y5219">
        <v>126.62609999999999</v>
      </c>
      <c r="AA5219" s="2">
        <v>40177</v>
      </c>
      <c r="AB5219">
        <v>1736.33</v>
      </c>
      <c r="AC5219">
        <f t="shared" si="736"/>
        <v>5.4606520354392174E-3</v>
      </c>
      <c r="AD5219">
        <f t="shared" si="731"/>
        <v>5.4439320354392178E-3</v>
      </c>
      <c r="AE5219">
        <f>Sheet2!$B$17+Sheet2!$B$18*'Portfolio allocation'!K5219</f>
        <v>2.9168198608537532E-4</v>
      </c>
      <c r="AF5219">
        <f t="shared" si="737"/>
        <v>5.1522500493538428E-3</v>
      </c>
      <c r="AH5219" s="2">
        <v>40177</v>
      </c>
      <c r="AI5219">
        <v>3.7919999999999998</v>
      </c>
      <c r="AJ5219">
        <v>0.41799999999999998</v>
      </c>
      <c r="AK5219">
        <v>1.4300999999999999</v>
      </c>
      <c r="AR5219" s="3"/>
    </row>
    <row r="5220" spans="1:44" hidden="1" outlineLevel="1" x14ac:dyDescent="0.2">
      <c r="A5220" s="2">
        <v>40178</v>
      </c>
      <c r="B5220">
        <v>21.68</v>
      </c>
      <c r="E5220" s="2">
        <v>40178</v>
      </c>
      <c r="F5220">
        <v>1115.0999999999999</v>
      </c>
      <c r="G5220">
        <f t="shared" si="732"/>
        <v>-1.004953747270132E-2</v>
      </c>
      <c r="H5220" s="2">
        <v>40178</v>
      </c>
      <c r="I5220">
        <v>1837.5</v>
      </c>
      <c r="J5220">
        <f t="shared" si="733"/>
        <v>-1.0042345943732767E-2</v>
      </c>
      <c r="K5220">
        <f t="shared" si="729"/>
        <v>-1.0059065943732766E-2</v>
      </c>
      <c r="L5220">
        <v>-1.7520000000000002E-5</v>
      </c>
      <c r="N5220" s="2">
        <v>40178</v>
      </c>
      <c r="O5220">
        <v>30.48</v>
      </c>
      <c r="Q5220" s="2">
        <v>40178</v>
      </c>
      <c r="R5220">
        <v>38270.959999999999</v>
      </c>
      <c r="S5220" s="8">
        <f t="shared" si="734"/>
        <v>-1.5503564883556087E-2</v>
      </c>
      <c r="T5220" s="9">
        <f t="shared" si="730"/>
        <v>-1.5520284883556086E-2</v>
      </c>
      <c r="U5220" s="3">
        <f>Sheet1!$B$17+Sheet1!$B$18*'Portfolio allocation'!K5220</f>
        <v>-1.105221649692819E-2</v>
      </c>
      <c r="V5220" s="13">
        <f t="shared" si="735"/>
        <v>-4.4680683866278968E-3</v>
      </c>
      <c r="W5220" s="13"/>
      <c r="X5220" s="2">
        <v>40178</v>
      </c>
      <c r="Y5220">
        <v>125.03100000000001</v>
      </c>
      <c r="AA5220" s="2">
        <v>40178</v>
      </c>
      <c r="AB5220">
        <v>1714.46</v>
      </c>
      <c r="AC5220">
        <f t="shared" si="736"/>
        <v>-1.259553195533103E-2</v>
      </c>
      <c r="AD5220">
        <f t="shared" si="731"/>
        <v>-1.261305195533103E-2</v>
      </c>
      <c r="AE5220">
        <f>Sheet2!$B$17+Sheet2!$B$18*'Portfolio allocation'!K5220</f>
        <v>-8.8913910557852239E-3</v>
      </c>
      <c r="AF5220">
        <f t="shared" si="737"/>
        <v>-3.7216608995458058E-3</v>
      </c>
      <c r="AH5220" s="2">
        <v>40178</v>
      </c>
      <c r="AI5220">
        <v>3.8370000000000002</v>
      </c>
      <c r="AJ5220">
        <v>0.438</v>
      </c>
      <c r="AK5220">
        <v>1.43475</v>
      </c>
      <c r="AR5220" s="3"/>
    </row>
    <row r="5221" spans="1:44" hidden="1" outlineLevel="1" x14ac:dyDescent="0.2">
      <c r="A5221" s="2">
        <v>40179</v>
      </c>
      <c r="B5221">
        <v>21.68</v>
      </c>
      <c r="E5221" s="2">
        <v>40179</v>
      </c>
      <c r="F5221">
        <v>1115.0999999999999</v>
      </c>
      <c r="G5221">
        <f t="shared" si="732"/>
        <v>0</v>
      </c>
      <c r="H5221" s="2">
        <v>40179</v>
      </c>
      <c r="I5221">
        <v>1837.5</v>
      </c>
      <c r="J5221">
        <f t="shared" si="733"/>
        <v>0</v>
      </c>
      <c r="K5221">
        <f t="shared" si="729"/>
        <v>-1.7520000000000002E-5</v>
      </c>
      <c r="L5221">
        <v>1.6069554829931991E-2</v>
      </c>
      <c r="N5221" s="2">
        <v>40179</v>
      </c>
      <c r="O5221">
        <v>30.48</v>
      </c>
      <c r="Q5221" s="2">
        <v>40179</v>
      </c>
      <c r="R5221">
        <v>38270.959999999999</v>
      </c>
      <c r="S5221" s="8">
        <f t="shared" si="734"/>
        <v>0</v>
      </c>
      <c r="T5221" s="9">
        <f t="shared" si="730"/>
        <v>-1.7520000000000002E-5</v>
      </c>
      <c r="U5221" s="3">
        <f>Sheet1!$B$17+Sheet1!$B$18*'Portfolio allocation'!K5221</f>
        <v>4.676994963387859E-4</v>
      </c>
      <c r="V5221" s="13">
        <f t="shared" si="735"/>
        <v>-4.8521949633878588E-4</v>
      </c>
      <c r="W5221" s="13"/>
      <c r="X5221" s="2">
        <v>40179</v>
      </c>
      <c r="Y5221">
        <v>125.03100000000001</v>
      </c>
      <c r="AA5221" s="2">
        <v>40179</v>
      </c>
      <c r="AB5221">
        <v>1714.46</v>
      </c>
      <c r="AC5221">
        <f t="shared" si="736"/>
        <v>0</v>
      </c>
      <c r="AD5221">
        <f t="shared" si="731"/>
        <v>-1.7520000000000002E-5</v>
      </c>
      <c r="AE5221">
        <f>Sheet2!$B$17+Sheet2!$B$18*'Portfolio allocation'!K5221</f>
        <v>3.7807780388735057E-5</v>
      </c>
      <c r="AF5221">
        <f t="shared" si="737"/>
        <v>-5.5327780388735059E-5</v>
      </c>
      <c r="AH5221" s="2">
        <v>40179</v>
      </c>
      <c r="AI5221">
        <v>3.8370000000000002</v>
      </c>
      <c r="AJ5221">
        <v>0.438</v>
      </c>
      <c r="AK5221">
        <v>1.43475</v>
      </c>
      <c r="AR5221" s="3"/>
    </row>
    <row r="5222" spans="1:44" hidden="1" outlineLevel="1" x14ac:dyDescent="0.2">
      <c r="A5222" s="2">
        <v>40182</v>
      </c>
      <c r="B5222">
        <v>20.04</v>
      </c>
      <c r="E5222" s="2">
        <v>40182</v>
      </c>
      <c r="F5222">
        <v>1132.99</v>
      </c>
      <c r="G5222">
        <f t="shared" si="732"/>
        <v>1.6043404178997411E-2</v>
      </c>
      <c r="H5222" s="2">
        <v>40182</v>
      </c>
      <c r="I5222">
        <v>1867.06</v>
      </c>
      <c r="J5222">
        <f t="shared" si="733"/>
        <v>1.6087074829931991E-2</v>
      </c>
      <c r="K5222">
        <f t="shared" si="729"/>
        <v>1.6069554829931991E-2</v>
      </c>
      <c r="L5222">
        <v>3.1117123327585533E-3</v>
      </c>
      <c r="N5222" s="2">
        <v>40182</v>
      </c>
      <c r="O5222">
        <v>30.95</v>
      </c>
      <c r="Q5222" s="2">
        <v>40182</v>
      </c>
      <c r="R5222">
        <v>38861.1</v>
      </c>
      <c r="S5222" s="8">
        <f t="shared" si="734"/>
        <v>1.5420046949436328E-2</v>
      </c>
      <c r="T5222" s="9">
        <f t="shared" si="730"/>
        <v>1.5402526949436328E-2</v>
      </c>
      <c r="U5222" s="3">
        <f>Sheet1!$B$17+Sheet1!$B$18*'Portfolio allocation'!K5222</f>
        <v>1.8923199441930438E-2</v>
      </c>
      <c r="V5222" s="13">
        <f t="shared" si="735"/>
        <v>-3.5206724924941105E-3</v>
      </c>
      <c r="W5222" s="13"/>
      <c r="X5222" s="2">
        <v>40182</v>
      </c>
      <c r="Y5222">
        <v>126.5115</v>
      </c>
      <c r="AA5222" s="2">
        <v>40182</v>
      </c>
      <c r="AB5222">
        <v>1734.76</v>
      </c>
      <c r="AC5222">
        <f t="shared" si="736"/>
        <v>1.1840462886273162E-2</v>
      </c>
      <c r="AD5222">
        <f t="shared" si="731"/>
        <v>1.1824262886273163E-2</v>
      </c>
      <c r="AE5222">
        <f>Sheet2!$B$17+Sheet2!$B$18*'Portfolio allocation'!K5222</f>
        <v>1.4342845137562324E-2</v>
      </c>
      <c r="AF5222">
        <f t="shared" si="737"/>
        <v>-2.5185822512891615E-3</v>
      </c>
      <c r="AH5222" s="2">
        <v>40182</v>
      </c>
      <c r="AI5222">
        <v>3.8250000000000002</v>
      </c>
      <c r="AJ5222">
        <v>0.40500000000000003</v>
      </c>
      <c r="AK5222">
        <v>1.4438500000000001</v>
      </c>
      <c r="AR5222" s="3"/>
    </row>
    <row r="5223" spans="1:44" hidden="1" outlineLevel="1" x14ac:dyDescent="0.2">
      <c r="A5223" s="2">
        <v>40183</v>
      </c>
      <c r="B5223">
        <v>19.350000000000001</v>
      </c>
      <c r="E5223" s="2">
        <v>40183</v>
      </c>
      <c r="F5223">
        <v>1136.52</v>
      </c>
      <c r="G5223">
        <f t="shared" si="732"/>
        <v>3.1156497409510209E-3</v>
      </c>
      <c r="H5223" s="2">
        <v>40183</v>
      </c>
      <c r="I5223">
        <v>1872.9</v>
      </c>
      <c r="J5223">
        <f t="shared" si="733"/>
        <v>3.1279123327585534E-3</v>
      </c>
      <c r="K5223">
        <f t="shared" si="729"/>
        <v>3.1117123327585533E-3</v>
      </c>
      <c r="L5223">
        <v>9.6217434566706224E-4</v>
      </c>
      <c r="N5223" s="2">
        <v>40183</v>
      </c>
      <c r="O5223">
        <v>30.96</v>
      </c>
      <c r="Q5223" s="2">
        <v>40183</v>
      </c>
      <c r="R5223">
        <v>38873.64</v>
      </c>
      <c r="S5223" s="8">
        <f t="shared" si="734"/>
        <v>3.2268772628674114E-4</v>
      </c>
      <c r="T5223" s="9">
        <f t="shared" si="730"/>
        <v>3.0648772628674112E-4</v>
      </c>
      <c r="U5223" s="3">
        <f>Sheet1!$B$17+Sheet1!$B$18*'Portfolio allocation'!K5223</f>
        <v>4.0576341337730092E-3</v>
      </c>
      <c r="V5223" s="13">
        <f t="shared" si="735"/>
        <v>-3.7511464074862682E-3</v>
      </c>
      <c r="W5223" s="13"/>
      <c r="X5223" s="2">
        <v>40183</v>
      </c>
      <c r="Y5223">
        <v>124.9833</v>
      </c>
      <c r="AA5223" s="2">
        <v>40183</v>
      </c>
      <c r="AB5223">
        <v>1713.8</v>
      </c>
      <c r="AC5223">
        <f t="shared" si="736"/>
        <v>-1.2082362978164118E-2</v>
      </c>
      <c r="AD5223">
        <f t="shared" si="731"/>
        <v>-1.2097282978164118E-2</v>
      </c>
      <c r="AE5223">
        <f>Sheet2!$B$17+Sheet2!$B$18*'Portfolio allocation'!K5223</f>
        <v>2.8204010046148078E-3</v>
      </c>
      <c r="AF5223">
        <f t="shared" si="737"/>
        <v>-1.4917683982778925E-2</v>
      </c>
      <c r="AH5223" s="2">
        <v>40183</v>
      </c>
      <c r="AI5223">
        <v>3.7650000000000001</v>
      </c>
      <c r="AJ5223">
        <v>0.373</v>
      </c>
      <c r="AK5223">
        <v>1.4416500000000001</v>
      </c>
      <c r="AR5223" s="3"/>
    </row>
    <row r="5224" spans="1:44" hidden="1" outlineLevel="1" x14ac:dyDescent="0.2">
      <c r="A5224" s="2">
        <v>40184</v>
      </c>
      <c r="B5224">
        <v>19.16</v>
      </c>
      <c r="E5224" s="2">
        <v>40184</v>
      </c>
      <c r="F5224">
        <v>1137.1400000000001</v>
      </c>
      <c r="G5224">
        <f t="shared" si="732"/>
        <v>5.4552493576887073E-4</v>
      </c>
      <c r="H5224" s="2">
        <v>40184</v>
      </c>
      <c r="I5224">
        <v>1874.73</v>
      </c>
      <c r="J5224">
        <f t="shared" si="733"/>
        <v>9.7709434566706221E-4</v>
      </c>
      <c r="K5224">
        <f t="shared" si="729"/>
        <v>9.6217434566706224E-4</v>
      </c>
      <c r="L5224">
        <v>4.04477119883932E-3</v>
      </c>
      <c r="N5224" s="2">
        <v>40184</v>
      </c>
      <c r="O5224">
        <v>30.77</v>
      </c>
      <c r="Q5224" s="2">
        <v>40184</v>
      </c>
      <c r="R5224">
        <v>38635.07</v>
      </c>
      <c r="S5224" s="8">
        <f t="shared" si="734"/>
        <v>-6.1370635731564649E-3</v>
      </c>
      <c r="T5224" s="9">
        <f t="shared" si="730"/>
        <v>-6.1519835731564648E-3</v>
      </c>
      <c r="U5224" s="3">
        <f>Sheet1!$B$17+Sheet1!$B$18*'Portfolio allocation'!K5224</f>
        <v>1.5916296784445748E-3</v>
      </c>
      <c r="V5224" s="13">
        <f t="shared" si="735"/>
        <v>-7.7436132516010394E-3</v>
      </c>
      <c r="W5224" s="13"/>
      <c r="X5224" s="2">
        <v>40184</v>
      </c>
      <c r="Y5224">
        <v>124.17140000000001</v>
      </c>
      <c r="AA5224" s="2">
        <v>40184</v>
      </c>
      <c r="AB5224">
        <v>1702.67</v>
      </c>
      <c r="AC5224">
        <f t="shared" si="736"/>
        <v>-6.494340063017745E-3</v>
      </c>
      <c r="AD5224">
        <f t="shared" si="731"/>
        <v>-6.5088200630177449E-3</v>
      </c>
      <c r="AE5224">
        <f>Sheet2!$B$17+Sheet2!$B$18*'Portfolio allocation'!K5224</f>
        <v>9.0897698681918142E-4</v>
      </c>
      <c r="AF5224">
        <f t="shared" si="737"/>
        <v>-7.4177970498369265E-3</v>
      </c>
      <c r="AH5224" s="2">
        <v>40184</v>
      </c>
      <c r="AI5224">
        <v>3.8250000000000002</v>
      </c>
      <c r="AJ5224">
        <v>0.36199999999999999</v>
      </c>
      <c r="AK5224">
        <v>1.43875</v>
      </c>
      <c r="AR5224" s="3"/>
    </row>
    <row r="5225" spans="1:44" hidden="1" outlineLevel="1" x14ac:dyDescent="0.2">
      <c r="A5225" s="2">
        <v>40185</v>
      </c>
      <c r="B5225">
        <v>19.059999999999999</v>
      </c>
      <c r="E5225" s="2">
        <v>40185</v>
      </c>
      <c r="F5225">
        <v>1141.69</v>
      </c>
      <c r="G5225">
        <f t="shared" si="732"/>
        <v>4.0012663348401034E-3</v>
      </c>
      <c r="H5225" s="2">
        <v>40185</v>
      </c>
      <c r="I5225">
        <v>1882.34</v>
      </c>
      <c r="J5225">
        <f t="shared" si="733"/>
        <v>4.0592511988393198E-3</v>
      </c>
      <c r="K5225">
        <f t="shared" si="729"/>
        <v>4.04477119883932E-3</v>
      </c>
      <c r="L5225">
        <v>2.8701073323630123E-3</v>
      </c>
      <c r="N5225" s="2">
        <v>40185</v>
      </c>
      <c r="O5225">
        <v>30.452000000000002</v>
      </c>
      <c r="Q5225" s="2">
        <v>40185</v>
      </c>
      <c r="R5225">
        <v>38235.800000000003</v>
      </c>
      <c r="S5225" s="8">
        <f t="shared" si="734"/>
        <v>-1.0334393078619941E-2</v>
      </c>
      <c r="T5225" s="9">
        <f t="shared" si="730"/>
        <v>-1.0348873078619942E-2</v>
      </c>
      <c r="U5225" s="3">
        <f>Sheet1!$B$17+Sheet1!$B$18*'Portfolio allocation'!K5225</f>
        <v>5.1280629117971734E-3</v>
      </c>
      <c r="V5225" s="13">
        <f t="shared" si="735"/>
        <v>-1.5476935990417115E-2</v>
      </c>
      <c r="W5225" s="13"/>
      <c r="X5225" s="2">
        <v>40185</v>
      </c>
      <c r="Y5225">
        <v>123.7415</v>
      </c>
      <c r="AA5225" s="2">
        <v>40185</v>
      </c>
      <c r="AB5225">
        <v>1696.78</v>
      </c>
      <c r="AC5225">
        <f t="shared" si="736"/>
        <v>-3.4592727892075459E-3</v>
      </c>
      <c r="AD5225">
        <f t="shared" si="731"/>
        <v>-3.4738727892075459E-3</v>
      </c>
      <c r="AE5225">
        <f>Sheet2!$B$17+Sheet2!$B$18*'Portfolio allocation'!K5225</f>
        <v>3.6501007528184294E-3</v>
      </c>
      <c r="AF5225">
        <f t="shared" si="737"/>
        <v>-7.1239735420259749E-3</v>
      </c>
      <c r="AH5225" s="2">
        <v>40185</v>
      </c>
      <c r="AI5225">
        <v>3.827</v>
      </c>
      <c r="AJ5225">
        <v>0.36499999999999999</v>
      </c>
      <c r="AK5225">
        <v>1.43265</v>
      </c>
      <c r="AR5225" s="3"/>
    </row>
    <row r="5226" spans="1:44" hidden="1" outlineLevel="1" x14ac:dyDescent="0.2">
      <c r="A5226" s="2">
        <v>40186</v>
      </c>
      <c r="B5226">
        <v>18.13</v>
      </c>
      <c r="E5226" s="2">
        <v>40186</v>
      </c>
      <c r="F5226">
        <v>1144.98</v>
      </c>
      <c r="G5226">
        <f t="shared" si="732"/>
        <v>2.8816929289035009E-3</v>
      </c>
      <c r="H5226" s="2">
        <v>40186</v>
      </c>
      <c r="I5226">
        <v>1887.77</v>
      </c>
      <c r="J5226">
        <f t="shared" si="733"/>
        <v>2.8847073323630124E-3</v>
      </c>
      <c r="K5226">
        <f t="shared" si="729"/>
        <v>2.8701073323630123E-3</v>
      </c>
      <c r="L5226">
        <v>1.7297170568448803E-3</v>
      </c>
      <c r="N5226" s="2">
        <v>40186</v>
      </c>
      <c r="O5226">
        <v>30.66</v>
      </c>
      <c r="Q5226" s="2">
        <v>40186</v>
      </c>
      <c r="R5226">
        <v>38496.959999999999</v>
      </c>
      <c r="S5226" s="8">
        <f t="shared" si="734"/>
        <v>6.8302480921020869E-3</v>
      </c>
      <c r="T5226" s="9">
        <f t="shared" si="730"/>
        <v>6.8156480921020869E-3</v>
      </c>
      <c r="U5226" s="3">
        <f>Sheet1!$B$17+Sheet1!$B$18*'Portfolio allocation'!K5226</f>
        <v>3.7804587542342649E-3</v>
      </c>
      <c r="V5226" s="13">
        <f t="shared" si="735"/>
        <v>3.035189337867822E-3</v>
      </c>
      <c r="W5226" s="13"/>
      <c r="X5226" s="2">
        <v>40186</v>
      </c>
      <c r="Y5226">
        <v>124.9833</v>
      </c>
      <c r="AA5226" s="2">
        <v>40186</v>
      </c>
      <c r="AB5226">
        <v>1713.8</v>
      </c>
      <c r="AC5226">
        <f t="shared" si="736"/>
        <v>1.0030764153278637E-2</v>
      </c>
      <c r="AD5226">
        <f t="shared" si="731"/>
        <v>1.0017684153278637E-2</v>
      </c>
      <c r="AE5226">
        <f>Sheet2!$B$17+Sheet2!$B$18*'Portfolio allocation'!K5226</f>
        <v>2.6055596743620557E-3</v>
      </c>
      <c r="AF5226">
        <f t="shared" si="737"/>
        <v>7.4121244789165808E-3</v>
      </c>
      <c r="AH5226" s="2">
        <v>40186</v>
      </c>
      <c r="AI5226">
        <v>3.8380000000000001</v>
      </c>
      <c r="AJ5226">
        <v>0.32700000000000001</v>
      </c>
      <c r="AK5226">
        <v>1.43255</v>
      </c>
      <c r="AR5226" s="3"/>
    </row>
    <row r="5227" spans="1:44" hidden="1" outlineLevel="1" x14ac:dyDescent="0.2">
      <c r="A5227" s="2">
        <v>40189</v>
      </c>
      <c r="B5227">
        <v>17.55</v>
      </c>
      <c r="E5227" s="2">
        <v>40189</v>
      </c>
      <c r="F5227">
        <v>1146.98</v>
      </c>
      <c r="G5227">
        <f t="shared" si="732"/>
        <v>1.7467554018411047E-3</v>
      </c>
      <c r="H5227" s="2">
        <v>40189</v>
      </c>
      <c r="I5227">
        <v>1891.06</v>
      </c>
      <c r="J5227">
        <f t="shared" si="733"/>
        <v>1.7427970568448803E-3</v>
      </c>
      <c r="K5227">
        <f t="shared" si="729"/>
        <v>1.7297170568448803E-3</v>
      </c>
      <c r="L5227">
        <v>-9.3930620946981753E-3</v>
      </c>
      <c r="N5227" s="2">
        <v>40189</v>
      </c>
      <c r="O5227">
        <v>30.27</v>
      </c>
      <c r="Q5227" s="2">
        <v>40189</v>
      </c>
      <c r="R5227">
        <v>38007.269999999997</v>
      </c>
      <c r="S5227" s="8">
        <f t="shared" si="734"/>
        <v>-1.2720225181417022E-2</v>
      </c>
      <c r="T5227" s="9">
        <f t="shared" si="730"/>
        <v>-1.2733305181417022E-2</v>
      </c>
      <c r="U5227" s="3">
        <f>Sheet1!$B$17+Sheet1!$B$18*'Portfolio allocation'!K5227</f>
        <v>2.4721741288268807E-3</v>
      </c>
      <c r="V5227" s="13">
        <f t="shared" si="735"/>
        <v>-1.5205479310243903E-2</v>
      </c>
      <c r="W5227" s="13"/>
      <c r="X5227" s="2">
        <v>40189</v>
      </c>
      <c r="Y5227">
        <v>123.6747</v>
      </c>
      <c r="AA5227" s="2">
        <v>40189</v>
      </c>
      <c r="AB5227">
        <v>1695.86</v>
      </c>
      <c r="AC5227">
        <f t="shared" si="736"/>
        <v>-1.046796592367838E-2</v>
      </c>
      <c r="AD5227">
        <f t="shared" si="731"/>
        <v>-1.0480045923678379E-2</v>
      </c>
      <c r="AE5227">
        <f>Sheet2!$B$17+Sheet2!$B$18*'Portfolio allocation'!K5227</f>
        <v>1.5914955473840795E-3</v>
      </c>
      <c r="AF5227">
        <f t="shared" si="737"/>
        <v>-1.2071541471062458E-2</v>
      </c>
      <c r="AH5227" s="2">
        <v>40189</v>
      </c>
      <c r="AI5227">
        <v>3.8220000000000001</v>
      </c>
      <c r="AJ5227">
        <v>0.30199999999999999</v>
      </c>
      <c r="AK5227">
        <v>1.45465</v>
      </c>
      <c r="AR5227" s="3"/>
    </row>
    <row r="5228" spans="1:44" hidden="1" outlineLevel="1" x14ac:dyDescent="0.2">
      <c r="A5228" s="2">
        <v>40190</v>
      </c>
      <c r="B5228">
        <v>18.25</v>
      </c>
      <c r="E5228" s="2">
        <v>40190</v>
      </c>
      <c r="F5228">
        <v>1136.22</v>
      </c>
      <c r="G5228">
        <f t="shared" si="732"/>
        <v>-9.3811574744110393E-3</v>
      </c>
      <c r="H5228" s="2">
        <v>40190</v>
      </c>
      <c r="I5228">
        <v>1873.32</v>
      </c>
      <c r="J5228">
        <f t="shared" si="733"/>
        <v>-9.3809820946981759E-3</v>
      </c>
      <c r="K5228">
        <f t="shared" si="729"/>
        <v>-9.3930620946981753E-3</v>
      </c>
      <c r="L5228">
        <v>8.4116674985587805E-3</v>
      </c>
      <c r="N5228" s="2">
        <v>40190</v>
      </c>
      <c r="O5228">
        <v>30.07</v>
      </c>
      <c r="Q5228" s="2">
        <v>40190</v>
      </c>
      <c r="R5228">
        <v>37756.15</v>
      </c>
      <c r="S5228" s="8">
        <f t="shared" si="734"/>
        <v>-6.6071569991740242E-3</v>
      </c>
      <c r="T5228" s="9">
        <f t="shared" si="730"/>
        <v>-6.6192369991740245E-3</v>
      </c>
      <c r="U5228" s="3">
        <f>Sheet1!$B$17+Sheet1!$B$18*'Portfolio allocation'!K5228</f>
        <v>-1.0288160002533572E-2</v>
      </c>
      <c r="V5228" s="13">
        <f t="shared" si="735"/>
        <v>3.6689230033595472E-3</v>
      </c>
      <c r="W5228" s="13"/>
      <c r="X5228" s="2">
        <v>40190</v>
      </c>
      <c r="Y5228">
        <v>124.6585</v>
      </c>
      <c r="AA5228" s="2">
        <v>40190</v>
      </c>
      <c r="AB5228">
        <v>1709.35</v>
      </c>
      <c r="AC5228">
        <f t="shared" si="736"/>
        <v>7.9546660691329762E-3</v>
      </c>
      <c r="AD5228">
        <f t="shared" si="731"/>
        <v>7.9427860691329757E-3</v>
      </c>
      <c r="AE5228">
        <f>Sheet2!$B$17+Sheet2!$B$18*'Portfolio allocation'!K5228</f>
        <v>-8.2991634419287471E-3</v>
      </c>
      <c r="AF5228">
        <f t="shared" si="737"/>
        <v>1.6241949511061723E-2</v>
      </c>
      <c r="AH5228" s="2">
        <v>40190</v>
      </c>
      <c r="AI5228">
        <v>3.7149999999999999</v>
      </c>
      <c r="AJ5228">
        <v>0.29699999999999999</v>
      </c>
      <c r="AK5228">
        <v>1.454</v>
      </c>
      <c r="AR5228" s="3"/>
    </row>
    <row r="5229" spans="1:44" hidden="1" outlineLevel="1" x14ac:dyDescent="0.2">
      <c r="A5229" s="2">
        <v>40191</v>
      </c>
      <c r="B5229">
        <v>17.850000000000001</v>
      </c>
      <c r="E5229" s="2">
        <v>40191</v>
      </c>
      <c r="F5229">
        <v>1145.68</v>
      </c>
      <c r="G5229">
        <f t="shared" si="732"/>
        <v>8.3258523877418611E-3</v>
      </c>
      <c r="H5229" s="2">
        <v>40191</v>
      </c>
      <c r="I5229">
        <v>1889.1</v>
      </c>
      <c r="J5229">
        <f t="shared" si="733"/>
        <v>8.423547498558781E-3</v>
      </c>
      <c r="K5229">
        <f t="shared" si="729"/>
        <v>8.4116674985587805E-3</v>
      </c>
      <c r="L5229">
        <v>2.4312490201683266E-3</v>
      </c>
      <c r="N5229" s="2">
        <v>40191</v>
      </c>
      <c r="O5229">
        <v>30.35</v>
      </c>
      <c r="Q5229" s="2">
        <v>40191</v>
      </c>
      <c r="R5229">
        <v>38107.72</v>
      </c>
      <c r="S5229" s="8">
        <f t="shared" si="734"/>
        <v>9.3115955943601225E-3</v>
      </c>
      <c r="T5229" s="9">
        <f t="shared" si="730"/>
        <v>9.2997155943601219E-3</v>
      </c>
      <c r="U5229" s="3">
        <f>Sheet1!$B$17+Sheet1!$B$18*'Portfolio allocation'!K5229</f>
        <v>1.013787701870511E-2</v>
      </c>
      <c r="V5229" s="13">
        <f t="shared" si="735"/>
        <v>-8.3816142434498843E-4</v>
      </c>
      <c r="W5229" s="13"/>
      <c r="X5229" s="2">
        <v>40191</v>
      </c>
      <c r="Y5229">
        <v>124.39109999999999</v>
      </c>
      <c r="AA5229" s="2">
        <v>40191</v>
      </c>
      <c r="AB5229">
        <v>1705.68</v>
      </c>
      <c r="AC5229">
        <f t="shared" si="736"/>
        <v>-2.1470149472020417E-3</v>
      </c>
      <c r="AD5229">
        <f t="shared" si="731"/>
        <v>-2.1613749472020418E-3</v>
      </c>
      <c r="AE5229">
        <f>Sheet2!$B$17+Sheet2!$B$18*'Portfolio allocation'!K5229</f>
        <v>7.5332563521297103E-3</v>
      </c>
      <c r="AF5229">
        <f t="shared" si="737"/>
        <v>-9.6946312993317525E-3</v>
      </c>
      <c r="AH5229" s="2">
        <v>40191</v>
      </c>
      <c r="AI5229">
        <v>3.7930000000000001</v>
      </c>
      <c r="AJ5229">
        <v>0.35899999999999999</v>
      </c>
      <c r="AK5229">
        <v>1.4508000000000001</v>
      </c>
      <c r="AR5229" s="3"/>
    </row>
    <row r="5230" spans="1:44" hidden="1" outlineLevel="1" x14ac:dyDescent="0.2">
      <c r="A5230" s="2">
        <v>40192</v>
      </c>
      <c r="B5230">
        <v>17.63</v>
      </c>
      <c r="E5230" s="2">
        <v>40192</v>
      </c>
      <c r="F5230">
        <v>1148.46</v>
      </c>
      <c r="G5230">
        <f t="shared" si="732"/>
        <v>2.426506528873551E-3</v>
      </c>
      <c r="H5230" s="2">
        <v>40192</v>
      </c>
      <c r="I5230">
        <v>1893.72</v>
      </c>
      <c r="J5230">
        <f t="shared" si="733"/>
        <v>2.4456090201683267E-3</v>
      </c>
      <c r="K5230">
        <f t="shared" si="729"/>
        <v>2.4312490201683266E-3</v>
      </c>
      <c r="L5230">
        <v>-1.0796369103774611E-2</v>
      </c>
      <c r="N5230" s="2">
        <v>40192</v>
      </c>
      <c r="O5230">
        <v>30.96</v>
      </c>
      <c r="Q5230" s="2">
        <v>40192</v>
      </c>
      <c r="R5230">
        <v>38873.64</v>
      </c>
      <c r="S5230" s="8">
        <f t="shared" si="734"/>
        <v>2.0098814623388694E-2</v>
      </c>
      <c r="T5230" s="9">
        <f t="shared" si="730"/>
        <v>2.0084454623388693E-2</v>
      </c>
      <c r="U5230" s="3">
        <f>Sheet1!$B$17+Sheet1!$B$18*'Portfolio allocation'!K5230</f>
        <v>3.2769893763358276E-3</v>
      </c>
      <c r="V5230" s="13">
        <f t="shared" si="735"/>
        <v>1.6807465247052865E-2</v>
      </c>
      <c r="W5230" s="13"/>
      <c r="X5230" s="2">
        <v>40192</v>
      </c>
      <c r="Y5230">
        <v>126.37779999999999</v>
      </c>
      <c r="AA5230" s="2">
        <v>40192</v>
      </c>
      <c r="AB5230">
        <v>1732.93</v>
      </c>
      <c r="AC5230">
        <f t="shared" si="736"/>
        <v>1.5976033019089231E-2</v>
      </c>
      <c r="AD5230">
        <f t="shared" si="731"/>
        <v>1.596267301908923E-2</v>
      </c>
      <c r="AE5230">
        <f>Sheet2!$B$17+Sheet2!$B$18*'Portfolio allocation'!K5230</f>
        <v>2.2153156668703799E-3</v>
      </c>
      <c r="AF5230">
        <f t="shared" si="737"/>
        <v>1.374735735221885E-2</v>
      </c>
      <c r="AH5230" s="2">
        <v>40192</v>
      </c>
      <c r="AI5230">
        <v>3.742</v>
      </c>
      <c r="AJ5230">
        <v>0.33400000000000002</v>
      </c>
      <c r="AK5230">
        <v>1.4474</v>
      </c>
      <c r="AR5230" s="3"/>
    </row>
    <row r="5231" spans="1:44" hidden="1" outlineLevel="1" x14ac:dyDescent="0.2">
      <c r="A5231" s="2">
        <v>40193</v>
      </c>
      <c r="B5231">
        <v>17.91</v>
      </c>
      <c r="E5231" s="2">
        <v>40193</v>
      </c>
      <c r="F5231">
        <v>1136.03</v>
      </c>
      <c r="G5231">
        <f t="shared" si="732"/>
        <v>-1.0823189314386306E-2</v>
      </c>
      <c r="H5231" s="2">
        <v>40193</v>
      </c>
      <c r="I5231">
        <v>1873.3</v>
      </c>
      <c r="J5231">
        <f t="shared" si="733"/>
        <v>-1.078300910377461E-2</v>
      </c>
      <c r="K5231">
        <f t="shared" si="729"/>
        <v>-1.0796369103774611E-2</v>
      </c>
      <c r="L5231">
        <v>-1.2640000000000001E-5</v>
      </c>
      <c r="N5231" s="2">
        <v>40193</v>
      </c>
      <c r="O5231">
        <v>30.86</v>
      </c>
      <c r="Q5231" s="2">
        <v>40193</v>
      </c>
      <c r="R5231">
        <v>38748.080000000002</v>
      </c>
      <c r="S5231" s="8">
        <f t="shared" si="734"/>
        <v>-3.2299522246951318E-3</v>
      </c>
      <c r="T5231" s="9">
        <f t="shared" si="730"/>
        <v>-3.2433122246951318E-3</v>
      </c>
      <c r="U5231" s="3">
        <f>Sheet1!$B$17+Sheet1!$B$18*'Portfolio allocation'!K5231</f>
        <v>-1.1898069367875165E-2</v>
      </c>
      <c r="V5231" s="13">
        <f t="shared" si="735"/>
        <v>8.6547571431800328E-3</v>
      </c>
      <c r="W5231" s="13"/>
      <c r="X5231" s="2">
        <v>40193</v>
      </c>
      <c r="Y5231">
        <v>125.8716</v>
      </c>
      <c r="AA5231" s="2">
        <v>40193</v>
      </c>
      <c r="AB5231">
        <v>1725.98</v>
      </c>
      <c r="AC5231">
        <f t="shared" si="736"/>
        <v>-4.010548608426201E-3</v>
      </c>
      <c r="AD5231">
        <f t="shared" si="731"/>
        <v>-4.0231886084262014E-3</v>
      </c>
      <c r="AE5231">
        <f>Sheet2!$B$17+Sheet2!$B$18*'Portfolio allocation'!K5231</f>
        <v>-9.547019835999291E-3</v>
      </c>
      <c r="AF5231">
        <f t="shared" si="737"/>
        <v>5.5238312275730896E-3</v>
      </c>
      <c r="AH5231" s="2">
        <v>40193</v>
      </c>
      <c r="AI5231">
        <v>3.6760000000000002</v>
      </c>
      <c r="AJ5231">
        <v>0.316</v>
      </c>
      <c r="AK5231">
        <v>1.43685</v>
      </c>
      <c r="AR5231" s="3"/>
    </row>
    <row r="5232" spans="1:44" hidden="1" outlineLevel="1" x14ac:dyDescent="0.2">
      <c r="A5232" s="2">
        <v>40196</v>
      </c>
      <c r="B5232">
        <v>17.91</v>
      </c>
      <c r="E5232" s="2">
        <v>40196</v>
      </c>
      <c r="F5232">
        <v>1136.03</v>
      </c>
      <c r="G5232">
        <f t="shared" si="732"/>
        <v>0</v>
      </c>
      <c r="H5232" s="2">
        <v>40196</v>
      </c>
      <c r="I5232">
        <v>1873.3</v>
      </c>
      <c r="J5232">
        <f t="shared" si="733"/>
        <v>0</v>
      </c>
      <c r="K5232">
        <f t="shared" si="729"/>
        <v>-1.2640000000000001E-5</v>
      </c>
      <c r="L5232">
        <v>1.2489361814978847E-2</v>
      </c>
      <c r="N5232" s="2">
        <v>40196</v>
      </c>
      <c r="O5232">
        <v>30.86</v>
      </c>
      <c r="Q5232" s="2">
        <v>40196</v>
      </c>
      <c r="R5232">
        <v>38748.080000000002</v>
      </c>
      <c r="S5232" s="8">
        <f t="shared" si="734"/>
        <v>0</v>
      </c>
      <c r="T5232" s="9">
        <f t="shared" si="730"/>
        <v>-1.2640000000000001E-5</v>
      </c>
      <c r="U5232" s="3">
        <f>Sheet1!$B$17+Sheet1!$B$18*'Portfolio allocation'!K5232</f>
        <v>4.7329795601443273E-4</v>
      </c>
      <c r="V5232" s="13">
        <f t="shared" si="735"/>
        <v>-4.8593795601443274E-4</v>
      </c>
      <c r="W5232" s="13"/>
      <c r="X5232" s="2">
        <v>40196</v>
      </c>
      <c r="Y5232">
        <v>125.8716</v>
      </c>
      <c r="AA5232" s="2">
        <v>40196</v>
      </c>
      <c r="AB5232">
        <v>1725.98</v>
      </c>
      <c r="AC5232">
        <f t="shared" si="736"/>
        <v>0</v>
      </c>
      <c r="AD5232">
        <f t="shared" si="731"/>
        <v>-1.2640000000000001E-5</v>
      </c>
      <c r="AE5232">
        <f>Sheet2!$B$17+Sheet2!$B$18*'Portfolio allocation'!K5232</f>
        <v>4.2147200888795116E-5</v>
      </c>
      <c r="AF5232">
        <f t="shared" si="737"/>
        <v>-5.4787200888795117E-5</v>
      </c>
      <c r="AH5232" s="2">
        <v>40196</v>
      </c>
      <c r="AI5232">
        <v>3.6760000000000002</v>
      </c>
      <c r="AJ5232">
        <v>0.316</v>
      </c>
      <c r="AK5232">
        <v>1.43845</v>
      </c>
      <c r="AR5232" s="3"/>
    </row>
    <row r="5233" spans="1:44" hidden="1" outlineLevel="1" x14ac:dyDescent="0.2">
      <c r="A5233" s="2">
        <v>40197</v>
      </c>
      <c r="B5233">
        <v>17.579999999999998</v>
      </c>
      <c r="E5233" s="2">
        <v>40197</v>
      </c>
      <c r="F5233">
        <v>1150.23</v>
      </c>
      <c r="G5233">
        <f t="shared" si="732"/>
        <v>1.2499669903083488E-2</v>
      </c>
      <c r="H5233" s="2">
        <v>40197</v>
      </c>
      <c r="I5233">
        <v>1896.72</v>
      </c>
      <c r="J5233">
        <f t="shared" si="733"/>
        <v>1.2502001814978847E-2</v>
      </c>
      <c r="K5233">
        <f t="shared" si="729"/>
        <v>1.2489361814978847E-2</v>
      </c>
      <c r="L5233">
        <v>-1.046217828841362E-2</v>
      </c>
      <c r="N5233" s="2">
        <v>40197</v>
      </c>
      <c r="O5233">
        <v>31.1</v>
      </c>
      <c r="Q5233" s="2">
        <v>40197</v>
      </c>
      <c r="R5233">
        <v>39049.43</v>
      </c>
      <c r="S5233" s="8">
        <f t="shared" si="734"/>
        <v>7.7771595392597259E-3</v>
      </c>
      <c r="T5233" s="9">
        <f t="shared" si="730"/>
        <v>7.7645195392597255E-3</v>
      </c>
      <c r="U5233" s="3">
        <f>Sheet1!$B$17+Sheet1!$B$18*'Portfolio allocation'!K5233</f>
        <v>1.4815911281019042E-2</v>
      </c>
      <c r="V5233" s="13">
        <f t="shared" si="735"/>
        <v>-7.0513917417593169E-3</v>
      </c>
      <c r="W5233" s="13"/>
      <c r="X5233" s="2">
        <v>40197</v>
      </c>
      <c r="Y5233">
        <v>128.1258</v>
      </c>
      <c r="AA5233" s="2">
        <v>40197</v>
      </c>
      <c r="AB5233">
        <v>1756.89</v>
      </c>
      <c r="AC5233">
        <f t="shared" si="736"/>
        <v>1.7908666380838767E-2</v>
      </c>
      <c r="AD5233">
        <f t="shared" si="731"/>
        <v>1.7896106380838769E-2</v>
      </c>
      <c r="AE5233">
        <f>Sheet2!$B$17+Sheet2!$B$18*'Portfolio allocation'!K5233</f>
        <v>1.1159246169681277E-2</v>
      </c>
      <c r="AF5233">
        <f t="shared" si="737"/>
        <v>6.7368602111574916E-3</v>
      </c>
      <c r="AH5233" s="2">
        <v>40197</v>
      </c>
      <c r="AI5233">
        <v>3.698</v>
      </c>
      <c r="AJ5233">
        <v>0.314</v>
      </c>
      <c r="AK5233">
        <v>1.42815</v>
      </c>
      <c r="AR5233" s="3"/>
    </row>
    <row r="5234" spans="1:44" hidden="1" outlineLevel="1" x14ac:dyDescent="0.2">
      <c r="A5234" s="2">
        <v>40198</v>
      </c>
      <c r="B5234">
        <v>18.68</v>
      </c>
      <c r="E5234" s="2">
        <v>40198</v>
      </c>
      <c r="F5234">
        <v>1138.04</v>
      </c>
      <c r="G5234">
        <f t="shared" si="732"/>
        <v>-1.0597880423915296E-2</v>
      </c>
      <c r="H5234" s="2">
        <v>40198</v>
      </c>
      <c r="I5234">
        <v>1876.9</v>
      </c>
      <c r="J5234">
        <f t="shared" si="733"/>
        <v>-1.044961828841362E-2</v>
      </c>
      <c r="K5234">
        <f t="shared" si="729"/>
        <v>-1.046217828841362E-2</v>
      </c>
      <c r="L5234">
        <v>-1.8931734911822654E-2</v>
      </c>
      <c r="N5234" s="2">
        <v>40198</v>
      </c>
      <c r="O5234">
        <v>30.585000000000001</v>
      </c>
      <c r="Q5234" s="2">
        <v>40198</v>
      </c>
      <c r="R5234">
        <v>38402.79</v>
      </c>
      <c r="S5234" s="8">
        <f t="shared" si="734"/>
        <v>-1.6559524684483184E-2</v>
      </c>
      <c r="T5234" s="9">
        <f t="shared" si="730"/>
        <v>-1.6572084684483183E-2</v>
      </c>
      <c r="U5234" s="3">
        <f>Sheet1!$B$17+Sheet1!$B$18*'Portfolio allocation'!K5234</f>
        <v>-1.1514677194971469E-2</v>
      </c>
      <c r="V5234" s="13">
        <f t="shared" si="735"/>
        <v>-5.057407489511714E-3</v>
      </c>
      <c r="W5234" s="13"/>
      <c r="X5234" s="2">
        <v>40198</v>
      </c>
      <c r="Y5234">
        <v>124.4102</v>
      </c>
      <c r="AA5234" s="2">
        <v>40198</v>
      </c>
      <c r="AB5234">
        <v>1705.94</v>
      </c>
      <c r="AC5234">
        <f t="shared" si="736"/>
        <v>-2.9000108145643799E-2</v>
      </c>
      <c r="AD5234">
        <f t="shared" si="731"/>
        <v>-2.9012348145643799E-2</v>
      </c>
      <c r="AE5234">
        <f>Sheet2!$B$17+Sheet2!$B$18*'Portfolio allocation'!K5234</f>
        <v>-9.2498488370014887E-3</v>
      </c>
      <c r="AF5234">
        <f t="shared" si="737"/>
        <v>-1.9762499308642309E-2</v>
      </c>
      <c r="AH5234" s="2">
        <v>40198</v>
      </c>
      <c r="AI5234">
        <v>3.6509999999999998</v>
      </c>
      <c r="AJ5234">
        <v>0.30599999999999999</v>
      </c>
      <c r="AK5234">
        <v>1.4115500000000001</v>
      </c>
      <c r="AR5234" s="3"/>
    </row>
    <row r="5235" spans="1:44" hidden="1" outlineLevel="1" x14ac:dyDescent="0.2">
      <c r="A5235" s="2">
        <v>40199</v>
      </c>
      <c r="B5235">
        <v>22.27</v>
      </c>
      <c r="E5235" s="2">
        <v>40199</v>
      </c>
      <c r="F5235">
        <v>1116.48</v>
      </c>
      <c r="G5235">
        <f t="shared" si="732"/>
        <v>-1.894485255351297E-2</v>
      </c>
      <c r="H5235" s="2">
        <v>40199</v>
      </c>
      <c r="I5235">
        <v>1841.39</v>
      </c>
      <c r="J5235">
        <f t="shared" si="733"/>
        <v>-1.8919494911822654E-2</v>
      </c>
      <c r="K5235">
        <f t="shared" si="729"/>
        <v>-1.8931734911822654E-2</v>
      </c>
      <c r="L5235">
        <v>-2.2157753382825024E-2</v>
      </c>
      <c r="N5235" s="2">
        <v>40199</v>
      </c>
      <c r="O5235">
        <v>30.01</v>
      </c>
      <c r="Q5235" s="2">
        <v>40199</v>
      </c>
      <c r="R5235">
        <v>37680.82</v>
      </c>
      <c r="S5235" s="8">
        <f t="shared" si="734"/>
        <v>-1.8799936150472485E-2</v>
      </c>
      <c r="T5235" s="9">
        <f t="shared" si="730"/>
        <v>-1.8812176150472485E-2</v>
      </c>
      <c r="U5235" s="3">
        <f>Sheet1!$B$17+Sheet1!$B$18*'Portfolio allocation'!K5235</f>
        <v>-2.1231167200455682E-2</v>
      </c>
      <c r="V5235" s="13">
        <f t="shared" si="735"/>
        <v>2.4189910499831969E-3</v>
      </c>
      <c r="W5235" s="13"/>
      <c r="X5235" s="2">
        <v>40199</v>
      </c>
      <c r="Y5235">
        <v>123.2162</v>
      </c>
      <c r="AA5235" s="2">
        <v>40199</v>
      </c>
      <c r="AB5235">
        <v>1689.57</v>
      </c>
      <c r="AC5235">
        <f t="shared" si="736"/>
        <v>-9.5958826218977E-3</v>
      </c>
      <c r="AD5235">
        <f t="shared" si="731"/>
        <v>-9.6073226218976997E-3</v>
      </c>
      <c r="AE5235">
        <f>Sheet2!$B$17+Sheet2!$B$18*'Portfolio allocation'!K5235</f>
        <v>-1.6781194664468833E-2</v>
      </c>
      <c r="AF5235">
        <f t="shared" si="737"/>
        <v>7.1738720425711337E-3</v>
      </c>
      <c r="AH5235" s="2">
        <v>40199</v>
      </c>
      <c r="AI5235">
        <v>3.5920000000000001</v>
      </c>
      <c r="AJ5235">
        <v>0.28599999999999998</v>
      </c>
      <c r="AK5235">
        <v>1.4055</v>
      </c>
      <c r="AR5235" s="3"/>
    </row>
    <row r="5236" spans="1:44" hidden="1" outlineLevel="1" x14ac:dyDescent="0.2">
      <c r="A5236" s="2">
        <v>40200</v>
      </c>
      <c r="B5236">
        <v>27.31</v>
      </c>
      <c r="E5236" s="2">
        <v>40200</v>
      </c>
      <c r="F5236">
        <v>1091.76</v>
      </c>
      <c r="G5236">
        <f t="shared" si="732"/>
        <v>-2.2141014617368948E-2</v>
      </c>
      <c r="H5236" s="2">
        <v>40200</v>
      </c>
      <c r="I5236">
        <v>1800.61</v>
      </c>
      <c r="J5236">
        <f t="shared" si="733"/>
        <v>-2.2146313382825022E-2</v>
      </c>
      <c r="K5236">
        <f t="shared" si="729"/>
        <v>-2.2157753382825024E-2</v>
      </c>
      <c r="L5236">
        <v>4.60949633313169E-3</v>
      </c>
      <c r="N5236" s="2">
        <v>40200</v>
      </c>
      <c r="O5236">
        <v>28.96</v>
      </c>
      <c r="Q5236" s="2">
        <v>40200</v>
      </c>
      <c r="R5236">
        <v>36362.43</v>
      </c>
      <c r="S5236" s="8">
        <f t="shared" si="734"/>
        <v>-3.4988357472050757E-2</v>
      </c>
      <c r="T5236" s="9">
        <f t="shared" si="730"/>
        <v>-3.4999797472050759E-2</v>
      </c>
      <c r="U5236" s="3">
        <f>Sheet1!$B$17+Sheet1!$B$18*'Portfolio allocation'!K5236</f>
        <v>-2.4932137348570148E-2</v>
      </c>
      <c r="V5236" s="13">
        <f t="shared" si="735"/>
        <v>-1.006766012348061E-2</v>
      </c>
      <c r="W5236" s="13"/>
      <c r="X5236" s="2">
        <v>40200</v>
      </c>
      <c r="Y5236">
        <v>119.87309999999999</v>
      </c>
      <c r="AA5236" s="2">
        <v>40200</v>
      </c>
      <c r="AB5236">
        <v>1643.73</v>
      </c>
      <c r="AC5236">
        <f t="shared" si="736"/>
        <v>-2.7131163550489168E-2</v>
      </c>
      <c r="AD5236">
        <f t="shared" si="731"/>
        <v>-2.7142323550489168E-2</v>
      </c>
      <c r="AE5236">
        <f>Sheet2!$B$17+Sheet2!$B$18*'Portfolio allocation'!K5236</f>
        <v>-1.9649852592059019E-2</v>
      </c>
      <c r="AF5236">
        <f t="shared" si="737"/>
        <v>-7.4924709584301488E-3</v>
      </c>
      <c r="AH5236" s="2">
        <v>40200</v>
      </c>
      <c r="AI5236">
        <v>3.6110000000000002</v>
      </c>
      <c r="AJ5236">
        <v>0.27900000000000003</v>
      </c>
      <c r="AK5236">
        <v>1.4129</v>
      </c>
      <c r="AR5236" s="3"/>
    </row>
    <row r="5237" spans="1:44" hidden="1" outlineLevel="1" x14ac:dyDescent="0.2">
      <c r="A5237" s="2">
        <v>40203</v>
      </c>
      <c r="B5237">
        <v>25.41</v>
      </c>
      <c r="E5237" s="2">
        <v>40203</v>
      </c>
      <c r="F5237">
        <v>1096.78</v>
      </c>
      <c r="G5237">
        <f t="shared" si="732"/>
        <v>4.5980801641385405E-3</v>
      </c>
      <c r="H5237" s="2">
        <v>40203</v>
      </c>
      <c r="I5237">
        <v>1808.93</v>
      </c>
      <c r="J5237">
        <f t="shared" si="733"/>
        <v>4.6206563331316897E-3</v>
      </c>
      <c r="K5237">
        <f t="shared" si="729"/>
        <v>4.60949633313169E-3</v>
      </c>
      <c r="L5237">
        <v>-4.2074105857054849E-3</v>
      </c>
      <c r="N5237" s="2">
        <v>40203</v>
      </c>
      <c r="O5237">
        <v>29.32</v>
      </c>
      <c r="Q5237" s="2">
        <v>40203</v>
      </c>
      <c r="R5237">
        <v>36814.449999999997</v>
      </c>
      <c r="S5237" s="8">
        <f t="shared" si="734"/>
        <v>1.2430962397177447E-2</v>
      </c>
      <c r="T5237" s="9">
        <f t="shared" si="730"/>
        <v>1.2419802397177448E-2</v>
      </c>
      <c r="U5237" s="3">
        <f>Sheet1!$B$17+Sheet1!$B$18*'Portfolio allocation'!K5237</f>
        <v>5.7759298978955487E-3</v>
      </c>
      <c r="V5237" s="13">
        <f t="shared" si="735"/>
        <v>6.6438724992818991E-3</v>
      </c>
      <c r="W5237" s="13"/>
      <c r="X5237" s="2">
        <v>40203</v>
      </c>
      <c r="Y5237">
        <v>120.4653</v>
      </c>
      <c r="AA5237" s="2">
        <v>40203</v>
      </c>
      <c r="AB5237">
        <v>1651.85</v>
      </c>
      <c r="AC5237">
        <f t="shared" si="736"/>
        <v>4.9399840606425549E-3</v>
      </c>
      <c r="AD5237">
        <f t="shared" si="731"/>
        <v>4.928424060642555E-3</v>
      </c>
      <c r="AE5237">
        <f>Sheet2!$B$17+Sheet2!$B$18*'Portfolio allocation'!K5237</f>
        <v>4.1522687496724211E-3</v>
      </c>
      <c r="AF5237">
        <f t="shared" si="737"/>
        <v>7.7615531097013392E-4</v>
      </c>
      <c r="AH5237" s="2">
        <v>40203</v>
      </c>
      <c r="AI5237">
        <v>3.63</v>
      </c>
      <c r="AJ5237">
        <v>0.28899999999999998</v>
      </c>
      <c r="AK5237">
        <v>1.4156</v>
      </c>
      <c r="AR5237" s="3"/>
    </row>
    <row r="5238" spans="1:44" hidden="1" outlineLevel="1" x14ac:dyDescent="0.2">
      <c r="A5238" s="2">
        <v>40204</v>
      </c>
      <c r="B5238">
        <v>24.55</v>
      </c>
      <c r="E5238" s="2">
        <v>40204</v>
      </c>
      <c r="F5238">
        <v>1092.17</v>
      </c>
      <c r="G5238">
        <f t="shared" si="732"/>
        <v>-4.2032130418132585E-3</v>
      </c>
      <c r="H5238" s="2">
        <v>40204</v>
      </c>
      <c r="I5238">
        <v>1801.34</v>
      </c>
      <c r="J5238">
        <f t="shared" si="733"/>
        <v>-4.1958505857054851E-3</v>
      </c>
      <c r="K5238">
        <f t="shared" si="729"/>
        <v>-4.2074105857054849E-3</v>
      </c>
      <c r="L5238">
        <v>4.912472049918383E-3</v>
      </c>
      <c r="N5238" s="2">
        <v>40204</v>
      </c>
      <c r="O5238">
        <v>29.5</v>
      </c>
      <c r="Q5238" s="2">
        <v>40204</v>
      </c>
      <c r="R5238">
        <v>37040.46</v>
      </c>
      <c r="S5238" s="8">
        <f t="shared" si="734"/>
        <v>6.1391654635611914E-3</v>
      </c>
      <c r="T5238" s="9">
        <f t="shared" si="730"/>
        <v>6.1276054635611915E-3</v>
      </c>
      <c r="U5238" s="3">
        <f>Sheet1!$B$17+Sheet1!$B$18*'Portfolio allocation'!K5238</f>
        <v>-4.3390491695309719E-3</v>
      </c>
      <c r="V5238" s="13">
        <f t="shared" si="735"/>
        <v>1.0466654633092164E-2</v>
      </c>
      <c r="W5238" s="13"/>
      <c r="X5238" s="2">
        <v>40204</v>
      </c>
      <c r="Y5238">
        <v>120.11190000000001</v>
      </c>
      <c r="AA5238" s="2">
        <v>40204</v>
      </c>
      <c r="AB5238">
        <v>1647.01</v>
      </c>
      <c r="AC5238">
        <f t="shared" si="736"/>
        <v>-2.9300481278565771E-3</v>
      </c>
      <c r="AD5238">
        <f t="shared" si="731"/>
        <v>-2.9416881278565769E-3</v>
      </c>
      <c r="AE5238">
        <f>Sheet2!$B$17+Sheet2!$B$18*'Portfolio allocation'!K5238</f>
        <v>-3.6879498221971336E-3</v>
      </c>
      <c r="AF5238">
        <f t="shared" si="737"/>
        <v>7.4626169434055664E-4</v>
      </c>
      <c r="AH5238" s="2">
        <v>40204</v>
      </c>
      <c r="AI5238">
        <v>3.6230000000000002</v>
      </c>
      <c r="AJ5238">
        <v>0.29099999999999998</v>
      </c>
      <c r="AK5238">
        <v>1.4057500000000001</v>
      </c>
      <c r="AR5238" s="3"/>
    </row>
    <row r="5239" spans="1:44" hidden="1" outlineLevel="1" x14ac:dyDescent="0.2">
      <c r="A5239" s="2">
        <v>40205</v>
      </c>
      <c r="B5239">
        <v>23.14</v>
      </c>
      <c r="E5239" s="2">
        <v>40205</v>
      </c>
      <c r="F5239">
        <v>1097.5</v>
      </c>
      <c r="G5239">
        <f t="shared" si="732"/>
        <v>4.8801926440023013E-3</v>
      </c>
      <c r="H5239" s="2">
        <v>40205</v>
      </c>
      <c r="I5239">
        <v>1810.21</v>
      </c>
      <c r="J5239">
        <f t="shared" si="733"/>
        <v>4.9241120499183832E-3</v>
      </c>
      <c r="K5239">
        <f t="shared" si="729"/>
        <v>4.912472049918383E-3</v>
      </c>
      <c r="L5239">
        <v>-1.1746005290877831E-2</v>
      </c>
      <c r="N5239" s="2">
        <v>40205</v>
      </c>
      <c r="O5239">
        <v>29.67</v>
      </c>
      <c r="Q5239" s="2">
        <v>40205</v>
      </c>
      <c r="R5239">
        <v>37253.919999999998</v>
      </c>
      <c r="S5239" s="8">
        <f t="shared" si="734"/>
        <v>5.762887393947036E-3</v>
      </c>
      <c r="T5239" s="9">
        <f t="shared" si="730"/>
        <v>5.7512473939470357E-3</v>
      </c>
      <c r="U5239" s="3">
        <f>Sheet1!$B$17+Sheet1!$B$18*'Portfolio allocation'!K5239</f>
        <v>6.1235113186190113E-3</v>
      </c>
      <c r="V5239" s="13">
        <f t="shared" si="735"/>
        <v>-3.7226392467197555E-4</v>
      </c>
      <c r="W5239" s="13"/>
      <c r="X5239" s="2">
        <v>40205</v>
      </c>
      <c r="Y5239">
        <v>120.66589999999999</v>
      </c>
      <c r="AA5239" s="2">
        <v>40205</v>
      </c>
      <c r="AB5239">
        <v>1654.6</v>
      </c>
      <c r="AC5239">
        <f t="shared" si="736"/>
        <v>4.608350890401347E-3</v>
      </c>
      <c r="AD5239">
        <f t="shared" si="731"/>
        <v>4.595790890401347E-3</v>
      </c>
      <c r="AE5239">
        <f>Sheet2!$B$17+Sheet2!$B$18*'Portfolio allocation'!K5239</f>
        <v>4.421682486648767E-3</v>
      </c>
      <c r="AF5239">
        <f t="shared" si="737"/>
        <v>1.7410840375258006E-4</v>
      </c>
      <c r="AH5239" s="2">
        <v>40205</v>
      </c>
      <c r="AI5239">
        <v>3.6520000000000001</v>
      </c>
      <c r="AJ5239">
        <v>0.314</v>
      </c>
      <c r="AK5239">
        <v>1.4040999999999999</v>
      </c>
      <c r="AR5239" s="3"/>
    </row>
    <row r="5240" spans="1:44" hidden="1" outlineLevel="1" x14ac:dyDescent="0.2">
      <c r="A5240" s="2">
        <v>40206</v>
      </c>
      <c r="B5240">
        <v>23.73</v>
      </c>
      <c r="E5240" s="2">
        <v>40206</v>
      </c>
      <c r="F5240">
        <v>1084.53</v>
      </c>
      <c r="G5240">
        <f t="shared" si="732"/>
        <v>-1.1817767653758526E-2</v>
      </c>
      <c r="H5240" s="2">
        <v>40206</v>
      </c>
      <c r="I5240">
        <v>1788.97</v>
      </c>
      <c r="J5240">
        <f t="shared" si="733"/>
        <v>-1.1733445290877831E-2</v>
      </c>
      <c r="K5240">
        <f t="shared" si="729"/>
        <v>-1.1746005290877831E-2</v>
      </c>
      <c r="L5240">
        <v>-9.8327338171126082E-3</v>
      </c>
      <c r="N5240" s="2">
        <v>40206</v>
      </c>
      <c r="O5240">
        <v>29.16</v>
      </c>
      <c r="Q5240" s="2">
        <v>40206</v>
      </c>
      <c r="R5240">
        <v>36613.54</v>
      </c>
      <c r="S5240" s="8">
        <f t="shared" si="734"/>
        <v>-1.7189600450100206E-2</v>
      </c>
      <c r="T5240" s="9">
        <f t="shared" si="730"/>
        <v>-1.7202160450100205E-2</v>
      </c>
      <c r="U5240" s="3">
        <f>Sheet1!$B$17+Sheet1!$B$18*'Portfolio allocation'!K5240</f>
        <v>-1.2987516068701473E-2</v>
      </c>
      <c r="V5240" s="13">
        <f t="shared" si="735"/>
        <v>-4.2146443813987321E-3</v>
      </c>
      <c r="W5240" s="13"/>
      <c r="X5240" s="2">
        <v>40206</v>
      </c>
      <c r="Y5240">
        <v>118.2016</v>
      </c>
      <c r="AA5240" s="2">
        <v>40206</v>
      </c>
      <c r="AB5240">
        <v>1620.81</v>
      </c>
      <c r="AC5240">
        <f t="shared" si="736"/>
        <v>-2.0421854224585978E-2</v>
      </c>
      <c r="AD5240">
        <f t="shared" si="731"/>
        <v>-2.0433294224585979E-2</v>
      </c>
      <c r="AE5240">
        <f>Sheet2!$B$17+Sheet2!$B$18*'Portfolio allocation'!K5240</f>
        <v>-1.0391460560981787E-2</v>
      </c>
      <c r="AF5240">
        <f t="shared" si="737"/>
        <v>-1.0041833663604192E-2</v>
      </c>
      <c r="AH5240" s="2">
        <v>40206</v>
      </c>
      <c r="AI5240">
        <v>3.64</v>
      </c>
      <c r="AJ5240">
        <v>0.28599999999999998</v>
      </c>
      <c r="AK5240">
        <v>1.3959999999999999</v>
      </c>
      <c r="AR5240" s="3"/>
    </row>
    <row r="5241" spans="1:44" hidden="1" outlineLevel="1" x14ac:dyDescent="0.2">
      <c r="A5241" s="2">
        <v>40207</v>
      </c>
      <c r="B5241">
        <v>24.62</v>
      </c>
      <c r="E5241" s="2">
        <v>40207</v>
      </c>
      <c r="F5241">
        <v>1073.8699999999999</v>
      </c>
      <c r="G5241">
        <f t="shared" si="732"/>
        <v>-9.8291425778909147E-3</v>
      </c>
      <c r="H5241" s="2">
        <v>40207</v>
      </c>
      <c r="I5241">
        <v>1771.4</v>
      </c>
      <c r="J5241">
        <f t="shared" si="733"/>
        <v>-9.8212938171126085E-3</v>
      </c>
      <c r="K5241">
        <f t="shared" si="729"/>
        <v>-9.8327338171126082E-3</v>
      </c>
      <c r="L5241">
        <v>1.4254312670204241E-2</v>
      </c>
      <c r="N5241" s="2">
        <v>40207</v>
      </c>
      <c r="O5241">
        <v>28.18</v>
      </c>
      <c r="Q5241" s="2">
        <v>40207</v>
      </c>
      <c r="R5241">
        <v>35383.050000000003</v>
      </c>
      <c r="S5241" s="8">
        <f t="shared" si="734"/>
        <v>-3.3607512412074825E-2</v>
      </c>
      <c r="T5241" s="9">
        <f t="shared" si="730"/>
        <v>-3.3618952412074826E-2</v>
      </c>
      <c r="U5241" s="3">
        <f>Sheet1!$B$17+Sheet1!$B$18*'Portfolio allocation'!K5241</f>
        <v>-1.0792562545250659E-2</v>
      </c>
      <c r="V5241" s="13">
        <f t="shared" si="735"/>
        <v>-2.2826389866824167E-2</v>
      </c>
      <c r="W5241" s="13"/>
      <c r="X5241" s="2">
        <v>40207</v>
      </c>
      <c r="Y5241">
        <v>116.90260000000001</v>
      </c>
      <c r="AA5241" s="2">
        <v>40207</v>
      </c>
      <c r="AB5241">
        <v>1603</v>
      </c>
      <c r="AC5241">
        <f t="shared" si="736"/>
        <v>-1.0988332993996819E-2</v>
      </c>
      <c r="AD5241">
        <f t="shared" si="731"/>
        <v>-1.0999572993996818E-2</v>
      </c>
      <c r="AE5241">
        <f>Sheet2!$B$17+Sheet2!$B$18*'Portfolio allocation'!K5241</f>
        <v>-8.6901307545397925E-3</v>
      </c>
      <c r="AF5241">
        <f t="shared" si="737"/>
        <v>-2.3094422394570255E-3</v>
      </c>
      <c r="AH5241" s="2">
        <v>40207</v>
      </c>
      <c r="AI5241">
        <v>3.5840000000000001</v>
      </c>
      <c r="AJ5241">
        <v>0.28100000000000003</v>
      </c>
      <c r="AK5241">
        <v>1.38995</v>
      </c>
      <c r="AR5241" s="3"/>
    </row>
    <row r="5242" spans="1:44" hidden="1" outlineLevel="1" x14ac:dyDescent="0.2">
      <c r="A5242" s="2">
        <v>40210</v>
      </c>
      <c r="B5242">
        <v>22.59</v>
      </c>
      <c r="E5242" s="2">
        <v>40210</v>
      </c>
      <c r="F5242">
        <v>1089.19</v>
      </c>
      <c r="G5242">
        <f t="shared" si="732"/>
        <v>1.4266158846042876E-2</v>
      </c>
      <c r="H5242" s="2">
        <v>40210</v>
      </c>
      <c r="I5242">
        <v>1796.67</v>
      </c>
      <c r="J5242">
        <f t="shared" si="733"/>
        <v>1.426555267020424E-2</v>
      </c>
      <c r="K5242">
        <f t="shared" si="729"/>
        <v>1.4254312670204241E-2</v>
      </c>
      <c r="L5242">
        <v>1.2967527755903921E-2</v>
      </c>
      <c r="N5242" s="2">
        <v>40210</v>
      </c>
      <c r="O5242">
        <v>28.41</v>
      </c>
      <c r="Q5242" s="2">
        <v>40210</v>
      </c>
      <c r="R5242">
        <v>35671.839999999997</v>
      </c>
      <c r="S5242" s="8">
        <f t="shared" si="734"/>
        <v>8.1618175934521364E-3</v>
      </c>
      <c r="T5242" s="9">
        <f t="shared" si="730"/>
        <v>8.1505775934521373E-3</v>
      </c>
      <c r="U5242" s="3">
        <f>Sheet1!$B$17+Sheet1!$B$18*'Portfolio allocation'!K5242</f>
        <v>1.6840707631936614E-2</v>
      </c>
      <c r="V5242" s="13">
        <f t="shared" si="735"/>
        <v>-8.6901300384844768E-3</v>
      </c>
      <c r="W5242" s="13"/>
      <c r="X5242" s="2">
        <v>40210</v>
      </c>
      <c r="Y5242">
        <v>119.0804</v>
      </c>
      <c r="AA5242" s="2">
        <v>40210</v>
      </c>
      <c r="AB5242">
        <v>1632.86</v>
      </c>
      <c r="AC5242">
        <f t="shared" si="736"/>
        <v>1.8627573300062261E-2</v>
      </c>
      <c r="AD5242">
        <f t="shared" si="731"/>
        <v>1.861553330006226E-2</v>
      </c>
      <c r="AE5242">
        <f>Sheet2!$B$17+Sheet2!$B$18*'Portfolio allocation'!K5242</f>
        <v>1.2728685498116442E-2</v>
      </c>
      <c r="AF5242">
        <f t="shared" si="737"/>
        <v>5.8868478019458177E-3</v>
      </c>
      <c r="AH5242" s="2">
        <v>40210</v>
      </c>
      <c r="AI5242">
        <v>3.6539999999999999</v>
      </c>
      <c r="AJ5242">
        <v>0.30099999999999999</v>
      </c>
      <c r="AK5242">
        <v>1.3895500000000001</v>
      </c>
      <c r="AR5242" s="3"/>
    </row>
    <row r="5243" spans="1:44" hidden="1" outlineLevel="1" x14ac:dyDescent="0.2">
      <c r="A5243" s="2">
        <v>40211</v>
      </c>
      <c r="B5243">
        <v>21.48</v>
      </c>
      <c r="E5243" s="2">
        <v>40211</v>
      </c>
      <c r="F5243">
        <v>1103.32</v>
      </c>
      <c r="G5243">
        <f t="shared" si="732"/>
        <v>1.2972943196320141E-2</v>
      </c>
      <c r="H5243" s="2">
        <v>40211</v>
      </c>
      <c r="I5243">
        <v>1819.99</v>
      </c>
      <c r="J5243">
        <f t="shared" si="733"/>
        <v>1.297956775590392E-2</v>
      </c>
      <c r="K5243">
        <f t="shared" si="729"/>
        <v>1.2967527755903921E-2</v>
      </c>
      <c r="L5243">
        <v>-5.1492308647849297E-3</v>
      </c>
      <c r="N5243" s="2">
        <v>40211</v>
      </c>
      <c r="O5243">
        <v>28.46</v>
      </c>
      <c r="Q5243" s="2">
        <v>40211</v>
      </c>
      <c r="R5243">
        <v>35734.620000000003</v>
      </c>
      <c r="S5243" s="8">
        <f t="shared" si="734"/>
        <v>1.7599316435599199E-3</v>
      </c>
      <c r="T5243" s="9">
        <f t="shared" si="730"/>
        <v>1.7478916435599199E-3</v>
      </c>
      <c r="U5243" s="3">
        <f>Sheet1!$B$17+Sheet1!$B$18*'Portfolio allocation'!K5243</f>
        <v>1.5364475366784768E-2</v>
      </c>
      <c r="V5243" s="13">
        <f t="shared" si="735"/>
        <v>-1.3616583723224848E-2</v>
      </c>
      <c r="W5243" s="13"/>
      <c r="X5243" s="2">
        <v>40211</v>
      </c>
      <c r="Y5243">
        <v>119.90179999999999</v>
      </c>
      <c r="AA5243" s="2">
        <v>40211</v>
      </c>
      <c r="AB5243">
        <v>1644.12</v>
      </c>
      <c r="AC5243">
        <f t="shared" si="736"/>
        <v>6.895875947723562E-3</v>
      </c>
      <c r="AD5243">
        <f t="shared" si="731"/>
        <v>6.8840359477235621E-3</v>
      </c>
      <c r="AE5243">
        <f>Sheet2!$B$17+Sheet2!$B$18*'Portfolio allocation'!K5243</f>
        <v>1.1584443523468321E-2</v>
      </c>
      <c r="AF5243">
        <f t="shared" si="737"/>
        <v>-4.7004075757447585E-3</v>
      </c>
      <c r="AH5243" s="2">
        <v>40211</v>
      </c>
      <c r="AI5243">
        <v>3.6419999999999999</v>
      </c>
      <c r="AJ5243">
        <v>0.29599999999999999</v>
      </c>
      <c r="AK5243">
        <v>1.3951499999999999</v>
      </c>
      <c r="AR5243" s="3"/>
    </row>
    <row r="5244" spans="1:44" hidden="1" outlineLevel="1" x14ac:dyDescent="0.2">
      <c r="A5244" s="2">
        <v>40212</v>
      </c>
      <c r="B5244">
        <v>21.6</v>
      </c>
      <c r="E5244" s="2">
        <v>40212</v>
      </c>
      <c r="F5244">
        <v>1097.28</v>
      </c>
      <c r="G5244">
        <f t="shared" si="732"/>
        <v>-5.4743863974187068E-3</v>
      </c>
      <c r="H5244" s="2">
        <v>40212</v>
      </c>
      <c r="I5244">
        <v>1810.64</v>
      </c>
      <c r="J5244">
        <f t="shared" si="733"/>
        <v>-5.1373908647849298E-3</v>
      </c>
      <c r="K5244">
        <f t="shared" si="729"/>
        <v>-5.1492308647849297E-3</v>
      </c>
      <c r="L5244">
        <v>-3.1128509456104011E-2</v>
      </c>
      <c r="N5244" s="2">
        <v>40212</v>
      </c>
      <c r="O5244">
        <v>28.63</v>
      </c>
      <c r="Q5244" s="2">
        <v>40212</v>
      </c>
      <c r="R5244">
        <v>35948.07</v>
      </c>
      <c r="S5244" s="8">
        <f t="shared" si="734"/>
        <v>5.973199099360782E-3</v>
      </c>
      <c r="T5244" s="9">
        <f t="shared" si="730"/>
        <v>5.961359099360782E-3</v>
      </c>
      <c r="U5244" s="3">
        <f>Sheet1!$B$17+Sheet1!$B$18*'Portfolio allocation'!K5244</f>
        <v>-5.4195292625909535E-3</v>
      </c>
      <c r="V5244" s="13">
        <f t="shared" si="735"/>
        <v>1.1380888361951735E-2</v>
      </c>
      <c r="W5244" s="13"/>
      <c r="X5244" s="2">
        <v>40212</v>
      </c>
      <c r="Y5244">
        <v>120.026</v>
      </c>
      <c r="AA5244" s="2">
        <v>40212</v>
      </c>
      <c r="AB5244">
        <v>1645.83</v>
      </c>
      <c r="AC5244">
        <f t="shared" si="736"/>
        <v>1.0400700678783181E-3</v>
      </c>
      <c r="AD5244">
        <f t="shared" si="731"/>
        <v>1.0276300678783181E-3</v>
      </c>
      <c r="AE5244">
        <f>Sheet2!$B$17+Sheet2!$B$18*'Portfolio allocation'!K5244</f>
        <v>-4.5254404423630424E-3</v>
      </c>
      <c r="AF5244">
        <f t="shared" si="737"/>
        <v>5.5530705102413607E-3</v>
      </c>
      <c r="AH5244" s="2">
        <v>40212</v>
      </c>
      <c r="AI5244">
        <v>3.7090000000000001</v>
      </c>
      <c r="AJ5244">
        <v>0.311</v>
      </c>
      <c r="AK5244">
        <v>1.3913500000000001</v>
      </c>
      <c r="AR5244" s="3"/>
    </row>
    <row r="5245" spans="1:44" hidden="1" outlineLevel="1" x14ac:dyDescent="0.2">
      <c r="A5245" s="2">
        <v>40213</v>
      </c>
      <c r="B5245">
        <v>26.08</v>
      </c>
      <c r="E5245" s="2">
        <v>40213</v>
      </c>
      <c r="F5245">
        <v>1063.1099999999999</v>
      </c>
      <c r="G5245">
        <f t="shared" si="732"/>
        <v>-3.1140638670166254E-2</v>
      </c>
      <c r="H5245" s="2">
        <v>40213</v>
      </c>
      <c r="I5245">
        <v>1754.3</v>
      </c>
      <c r="J5245">
        <f t="shared" si="733"/>
        <v>-3.1116069456104012E-2</v>
      </c>
      <c r="K5245">
        <f t="shared" si="729"/>
        <v>-3.1128509456104011E-2</v>
      </c>
      <c r="L5245">
        <v>2.8843818913526654E-3</v>
      </c>
      <c r="N5245" s="2">
        <v>40213</v>
      </c>
      <c r="O5245">
        <v>27.84</v>
      </c>
      <c r="Q5245" s="2">
        <v>40213</v>
      </c>
      <c r="R5245">
        <v>34956.15</v>
      </c>
      <c r="S5245" s="8">
        <f t="shared" si="734"/>
        <v>-2.7593136432637388E-2</v>
      </c>
      <c r="T5245" s="9">
        <f t="shared" si="730"/>
        <v>-2.7605576432637387E-2</v>
      </c>
      <c r="U5245" s="3">
        <f>Sheet1!$B$17+Sheet1!$B$18*'Portfolio allocation'!K5245</f>
        <v>-3.5223616065028399E-2</v>
      </c>
      <c r="V5245" s="13">
        <f t="shared" si="735"/>
        <v>7.6180396323910111E-3</v>
      </c>
      <c r="W5245" s="13"/>
      <c r="X5245" s="2">
        <v>40213</v>
      </c>
      <c r="Y5245">
        <v>117.48520000000001</v>
      </c>
      <c r="AA5245" s="2">
        <v>40213</v>
      </c>
      <c r="AB5245">
        <v>1610.99</v>
      </c>
      <c r="AC5245">
        <f t="shared" si="736"/>
        <v>-2.116865046815275E-2</v>
      </c>
      <c r="AD5245">
        <f t="shared" si="731"/>
        <v>-2.1180010468152748E-2</v>
      </c>
      <c r="AE5245">
        <f>Sheet2!$B$17+Sheet2!$B$18*'Portfolio allocation'!K5245</f>
        <v>-2.7626877757105154E-2</v>
      </c>
      <c r="AF5245">
        <f t="shared" si="737"/>
        <v>6.4468672889524056E-3</v>
      </c>
      <c r="AH5245" s="2">
        <v>40213</v>
      </c>
      <c r="AI5245">
        <v>3.61</v>
      </c>
      <c r="AJ5245">
        <v>0.28399999999999997</v>
      </c>
      <c r="AK5245">
        <v>1.3779999999999999</v>
      </c>
      <c r="AR5245" s="3"/>
    </row>
    <row r="5246" spans="1:44" hidden="1" outlineLevel="1" x14ac:dyDescent="0.2">
      <c r="A5246" s="2">
        <v>40214</v>
      </c>
      <c r="B5246">
        <v>26.11</v>
      </c>
      <c r="E5246" s="2">
        <v>40214</v>
      </c>
      <c r="F5246">
        <v>1066.19</v>
      </c>
      <c r="G5246">
        <f t="shared" si="732"/>
        <v>2.897160218604089E-3</v>
      </c>
      <c r="H5246" s="2">
        <v>40214</v>
      </c>
      <c r="I5246">
        <v>1759.38</v>
      </c>
      <c r="J5246">
        <f t="shared" si="733"/>
        <v>2.8957418913526656E-3</v>
      </c>
      <c r="K5246">
        <f t="shared" si="729"/>
        <v>2.8843818913526654E-3</v>
      </c>
      <c r="L5246">
        <v>-8.5426544755540547E-3</v>
      </c>
      <c r="N5246" s="2">
        <v>40214</v>
      </c>
      <c r="O5246">
        <v>28.02</v>
      </c>
      <c r="Q5246" s="2">
        <v>40214</v>
      </c>
      <c r="R5246">
        <v>35182.15</v>
      </c>
      <c r="S5246" s="8">
        <f t="shared" si="734"/>
        <v>6.4652428828688713E-3</v>
      </c>
      <c r="T5246" s="9">
        <f t="shared" si="730"/>
        <v>6.4538828828688711E-3</v>
      </c>
      <c r="U5246" s="3">
        <f>Sheet1!$B$17+Sheet1!$B$18*'Portfolio allocation'!K5246</f>
        <v>3.7968348900726282E-3</v>
      </c>
      <c r="V5246" s="13">
        <f t="shared" si="735"/>
        <v>2.6570479927962428E-3</v>
      </c>
      <c r="W5246" s="13"/>
      <c r="X5246" s="2">
        <v>40214</v>
      </c>
      <c r="Y5246">
        <v>117.9819</v>
      </c>
      <c r="AA5246" s="2">
        <v>40214</v>
      </c>
      <c r="AB5246">
        <v>1617.8</v>
      </c>
      <c r="AC5246">
        <f t="shared" si="736"/>
        <v>4.2272143216282032E-3</v>
      </c>
      <c r="AD5246">
        <f t="shared" si="731"/>
        <v>4.2159743216282032E-3</v>
      </c>
      <c r="AE5246">
        <f>Sheet2!$B$17+Sheet2!$B$18*'Portfolio allocation'!K5246</f>
        <v>2.6182529763925919E-3</v>
      </c>
      <c r="AF5246">
        <f t="shared" si="737"/>
        <v>1.5977213452356112E-3</v>
      </c>
      <c r="AH5246" s="2">
        <v>40214</v>
      </c>
      <c r="AI5246">
        <v>3.5670000000000002</v>
      </c>
      <c r="AJ5246">
        <v>0.28100000000000003</v>
      </c>
      <c r="AK5246">
        <v>1.3670500000000001</v>
      </c>
      <c r="AR5246" s="3"/>
    </row>
    <row r="5247" spans="1:44" hidden="1" outlineLevel="1" x14ac:dyDescent="0.2">
      <c r="A5247" s="2">
        <v>40217</v>
      </c>
      <c r="B5247">
        <v>26.51</v>
      </c>
      <c r="E5247" s="2">
        <v>40217</v>
      </c>
      <c r="F5247">
        <v>1056.74</v>
      </c>
      <c r="G5247">
        <f t="shared" si="732"/>
        <v>-8.8633358031871001E-3</v>
      </c>
      <c r="H5247" s="2">
        <v>40217</v>
      </c>
      <c r="I5247">
        <v>1744.37</v>
      </c>
      <c r="J5247">
        <f t="shared" si="733"/>
        <v>-8.5314144755540555E-3</v>
      </c>
      <c r="K5247">
        <f t="shared" si="729"/>
        <v>-8.5426544755540547E-3</v>
      </c>
      <c r="L5247">
        <v>1.3064914213842345E-2</v>
      </c>
      <c r="N5247" s="2">
        <v>40217</v>
      </c>
      <c r="O5247">
        <v>27.72</v>
      </c>
      <c r="Q5247" s="2">
        <v>40217</v>
      </c>
      <c r="R5247">
        <v>34805.46</v>
      </c>
      <c r="S5247" s="8">
        <f t="shared" si="734"/>
        <v>-1.0706849922474948E-2</v>
      </c>
      <c r="T5247" s="9">
        <f t="shared" si="730"/>
        <v>-1.0718089922474947E-2</v>
      </c>
      <c r="U5247" s="3">
        <f>Sheet1!$B$17+Sheet1!$B$18*'Portfolio allocation'!K5247</f>
        <v>-9.3125508296562805E-3</v>
      </c>
      <c r="V5247" s="13">
        <f t="shared" si="735"/>
        <v>-1.4055390928186667E-3</v>
      </c>
      <c r="W5247" s="13"/>
      <c r="X5247" s="2">
        <v>40217</v>
      </c>
      <c r="Y5247">
        <v>116.41540000000001</v>
      </c>
      <c r="AA5247" s="2">
        <v>40217</v>
      </c>
      <c r="AB5247">
        <v>1603.52</v>
      </c>
      <c r="AC5247">
        <f t="shared" si="736"/>
        <v>-8.8268018296451256E-3</v>
      </c>
      <c r="AD5247">
        <f t="shared" si="731"/>
        <v>-8.8382418296451253E-3</v>
      </c>
      <c r="AE5247">
        <f>Sheet2!$B$17+Sheet2!$B$18*'Portfolio allocation'!K5247</f>
        <v>-7.5429592911252091E-3</v>
      </c>
      <c r="AF5247">
        <f t="shared" si="737"/>
        <v>-1.2952825385199162E-3</v>
      </c>
      <c r="AH5247" s="2">
        <v>40217</v>
      </c>
      <c r="AI5247">
        <v>3.5619999999999998</v>
      </c>
      <c r="AJ5247">
        <v>0.28599999999999998</v>
      </c>
      <c r="AK5247">
        <v>1.3701000000000001</v>
      </c>
      <c r="AR5247" s="3"/>
    </row>
    <row r="5248" spans="1:44" hidden="1" outlineLevel="1" x14ac:dyDescent="0.2">
      <c r="A5248" s="2">
        <v>40218</v>
      </c>
      <c r="B5248">
        <v>26</v>
      </c>
      <c r="E5248" s="2">
        <v>40218</v>
      </c>
      <c r="F5248">
        <v>1070.52</v>
      </c>
      <c r="G5248">
        <f t="shared" si="732"/>
        <v>1.3040104472244796E-2</v>
      </c>
      <c r="H5248" s="2">
        <v>40218</v>
      </c>
      <c r="I5248">
        <v>1767.18</v>
      </c>
      <c r="J5248">
        <f t="shared" si="733"/>
        <v>1.3076354213842345E-2</v>
      </c>
      <c r="K5248">
        <f t="shared" si="729"/>
        <v>1.3064914213842345E-2</v>
      </c>
      <c r="L5248">
        <v>-1.986937859867153E-3</v>
      </c>
      <c r="N5248" s="2">
        <v>40218</v>
      </c>
      <c r="O5248">
        <v>28.01</v>
      </c>
      <c r="Q5248" s="2">
        <v>40218</v>
      </c>
      <c r="R5248">
        <v>35169.599999999999</v>
      </c>
      <c r="S5248" s="8">
        <f t="shared" si="734"/>
        <v>1.046215162793418E-2</v>
      </c>
      <c r="T5248" s="9">
        <f t="shared" si="730"/>
        <v>1.045071162793418E-2</v>
      </c>
      <c r="U5248" s="3">
        <f>Sheet1!$B$17+Sheet1!$B$18*'Portfolio allocation'!K5248</f>
        <v>1.5476199579432791E-2</v>
      </c>
      <c r="V5248" s="13">
        <f t="shared" si="735"/>
        <v>-5.0254879514986112E-3</v>
      </c>
      <c r="W5248" s="13"/>
      <c r="X5248" s="2">
        <v>40218</v>
      </c>
      <c r="Y5248">
        <v>117.6858</v>
      </c>
      <c r="AA5248" s="2">
        <v>40218</v>
      </c>
      <c r="AB5248">
        <v>1621.02</v>
      </c>
      <c r="AC5248">
        <f t="shared" si="736"/>
        <v>1.0913490321293073E-2</v>
      </c>
      <c r="AD5248">
        <f t="shared" si="731"/>
        <v>1.0901450321293074E-2</v>
      </c>
      <c r="AE5248">
        <f>Sheet2!$B$17+Sheet2!$B$18*'Portfolio allocation'!K5248</f>
        <v>1.1671042046420417E-2</v>
      </c>
      <c r="AF5248">
        <f t="shared" si="737"/>
        <v>-7.6959172512734361E-4</v>
      </c>
      <c r="AH5248" s="2">
        <v>40218</v>
      </c>
      <c r="AI5248">
        <v>3.645</v>
      </c>
      <c r="AJ5248">
        <v>0.30099999999999999</v>
      </c>
      <c r="AK5248">
        <v>1.37355</v>
      </c>
      <c r="AR5248" s="3"/>
    </row>
    <row r="5249" spans="1:44" hidden="1" outlineLevel="1" x14ac:dyDescent="0.2">
      <c r="A5249" s="2">
        <v>40219</v>
      </c>
      <c r="B5249">
        <v>25.4</v>
      </c>
      <c r="E5249" s="2">
        <v>40219</v>
      </c>
      <c r="F5249">
        <v>1068.1300000000001</v>
      </c>
      <c r="G5249">
        <f t="shared" si="732"/>
        <v>-2.2325598774426414E-3</v>
      </c>
      <c r="H5249" s="2">
        <v>40219</v>
      </c>
      <c r="I5249">
        <v>1763.69</v>
      </c>
      <c r="J5249">
        <f t="shared" si="733"/>
        <v>-1.9748978598671529E-3</v>
      </c>
      <c r="K5249">
        <f t="shared" si="729"/>
        <v>-1.986937859867153E-3</v>
      </c>
      <c r="L5249">
        <v>9.8057598974875503E-3</v>
      </c>
      <c r="N5249" s="2">
        <v>40219</v>
      </c>
      <c r="O5249">
        <v>27.99</v>
      </c>
      <c r="Q5249" s="2">
        <v>40219</v>
      </c>
      <c r="R5249">
        <v>35144.480000000003</v>
      </c>
      <c r="S5249" s="8">
        <f t="shared" si="734"/>
        <v>-7.1425321868878733E-4</v>
      </c>
      <c r="T5249" s="9">
        <f t="shared" si="730"/>
        <v>-7.2629321868878738E-4</v>
      </c>
      <c r="U5249" s="3">
        <f>Sheet1!$B$17+Sheet1!$B$18*'Portfolio allocation'!K5249</f>
        <v>-1.7916665841868139E-3</v>
      </c>
      <c r="V5249" s="13">
        <f t="shared" si="735"/>
        <v>1.0653733654980265E-3</v>
      </c>
      <c r="W5249" s="13"/>
      <c r="X5249" s="2">
        <v>40219</v>
      </c>
      <c r="Y5249">
        <v>117.3038</v>
      </c>
      <c r="AA5249" s="2">
        <v>40219</v>
      </c>
      <c r="AB5249">
        <v>1615.76</v>
      </c>
      <c r="AC5249">
        <f t="shared" si="736"/>
        <v>-3.2448705136272071E-3</v>
      </c>
      <c r="AD5249">
        <f t="shared" si="731"/>
        <v>-3.259430513627207E-3</v>
      </c>
      <c r="AE5249">
        <f>Sheet2!$B$17+Sheet2!$B$18*'Portfolio allocation'!K5249</f>
        <v>-1.713448824998957E-3</v>
      </c>
      <c r="AF5249">
        <f t="shared" si="737"/>
        <v>-1.54598168862825E-3</v>
      </c>
      <c r="AH5249" s="2">
        <v>40219</v>
      </c>
      <c r="AI5249">
        <v>3.6920000000000002</v>
      </c>
      <c r="AJ5249">
        <v>0.36399999999999999</v>
      </c>
      <c r="AK5249">
        <v>1.36985</v>
      </c>
      <c r="AR5249" s="3"/>
    </row>
    <row r="5250" spans="1:44" hidden="1" outlineLevel="1" x14ac:dyDescent="0.2">
      <c r="A5250" s="2">
        <v>40220</v>
      </c>
      <c r="B5250">
        <v>23.96</v>
      </c>
      <c r="E5250" s="2">
        <v>40220</v>
      </c>
      <c r="F5250">
        <v>1078.47</v>
      </c>
      <c r="G5250">
        <f t="shared" si="732"/>
        <v>9.680469605759523E-3</v>
      </c>
      <c r="H5250" s="2">
        <v>40220</v>
      </c>
      <c r="I5250">
        <v>1781.01</v>
      </c>
      <c r="J5250">
        <f t="shared" si="733"/>
        <v>9.8203198974875505E-3</v>
      </c>
      <c r="K5250">
        <f t="shared" si="729"/>
        <v>9.8057598974875503E-3</v>
      </c>
      <c r="L5250">
        <v>-2.5465510147612783E-3</v>
      </c>
      <c r="N5250" s="2">
        <v>40220</v>
      </c>
      <c r="O5250">
        <v>28.12</v>
      </c>
      <c r="Q5250" s="2">
        <v>40220</v>
      </c>
      <c r="R5250">
        <v>35307.72</v>
      </c>
      <c r="S5250" s="8">
        <f t="shared" si="734"/>
        <v>4.6448261576212957E-3</v>
      </c>
      <c r="T5250" s="9">
        <f t="shared" si="730"/>
        <v>4.6302661576212954E-3</v>
      </c>
      <c r="U5250" s="3">
        <f>Sheet1!$B$17+Sheet1!$B$18*'Portfolio allocation'!K5250</f>
        <v>1.1737215149756026E-2</v>
      </c>
      <c r="V5250" s="13">
        <f t="shared" si="735"/>
        <v>-7.1069489921347304E-3</v>
      </c>
      <c r="W5250" s="13"/>
      <c r="X5250" s="2">
        <v>40220</v>
      </c>
      <c r="Y5250">
        <v>118.1825</v>
      </c>
      <c r="AA5250" s="2">
        <v>40220</v>
      </c>
      <c r="AB5250">
        <v>1627.86</v>
      </c>
      <c r="AC5250">
        <f t="shared" si="736"/>
        <v>7.4887359508837292E-3</v>
      </c>
      <c r="AD5250">
        <f t="shared" si="731"/>
        <v>7.474455950883729E-3</v>
      </c>
      <c r="AE5250">
        <f>Sheet2!$B$17+Sheet2!$B$18*'Portfolio allocation'!K5250</f>
        <v>8.7729188797709846E-3</v>
      </c>
      <c r="AF5250">
        <f t="shared" si="737"/>
        <v>-1.2984629288872555E-3</v>
      </c>
      <c r="AH5250" s="2">
        <v>40220</v>
      </c>
      <c r="AI5250">
        <v>3.7210000000000001</v>
      </c>
      <c r="AJ5250">
        <v>0.35699999999999998</v>
      </c>
      <c r="AK5250">
        <v>1.3606</v>
      </c>
      <c r="AR5250" s="3"/>
    </row>
    <row r="5251" spans="1:44" hidden="1" outlineLevel="1" x14ac:dyDescent="0.2">
      <c r="A5251" s="2">
        <v>40221</v>
      </c>
      <c r="B5251">
        <v>22.73</v>
      </c>
      <c r="E5251" s="2">
        <v>40221</v>
      </c>
      <c r="F5251">
        <v>1075.51</v>
      </c>
      <c r="G5251">
        <f t="shared" si="732"/>
        <v>-2.7446289651079647E-3</v>
      </c>
      <c r="H5251" s="2">
        <v>40221</v>
      </c>
      <c r="I5251">
        <v>1776.5</v>
      </c>
      <c r="J5251">
        <f t="shared" si="733"/>
        <v>-2.5322710147612781E-3</v>
      </c>
      <c r="K5251">
        <f t="shared" si="729"/>
        <v>-2.5465510147612783E-3</v>
      </c>
      <c r="L5251">
        <v>-1.3560000000000001E-5</v>
      </c>
      <c r="N5251" s="2">
        <v>40221</v>
      </c>
      <c r="O5251">
        <v>27.93</v>
      </c>
      <c r="Q5251" s="2">
        <v>40221</v>
      </c>
      <c r="R5251">
        <v>35069.15</v>
      </c>
      <c r="S5251" s="8">
        <f t="shared" si="734"/>
        <v>-6.7568792320772397E-3</v>
      </c>
      <c r="T5251" s="9">
        <f t="shared" si="730"/>
        <v>-6.7711592320772399E-3</v>
      </c>
      <c r="U5251" s="3">
        <f>Sheet1!$B$17+Sheet1!$B$18*'Portfolio allocation'!K5251</f>
        <v>-2.433668977964736E-3</v>
      </c>
      <c r="V5251" s="13">
        <f t="shared" si="735"/>
        <v>-4.3374902541125039E-3</v>
      </c>
      <c r="W5251" s="13"/>
      <c r="X5251" s="2">
        <v>40221</v>
      </c>
      <c r="Y5251">
        <v>118.4404</v>
      </c>
      <c r="AA5251" s="2">
        <v>40221</v>
      </c>
      <c r="AB5251">
        <v>1631.41</v>
      </c>
      <c r="AC5251">
        <f t="shared" si="736"/>
        <v>2.1807772167141692E-3</v>
      </c>
      <c r="AD5251">
        <f t="shared" si="731"/>
        <v>2.1672172167141691E-3</v>
      </c>
      <c r="AE5251">
        <f>Sheet2!$B$17+Sheet2!$B$18*'Portfolio allocation'!K5251</f>
        <v>-2.21107111935364E-3</v>
      </c>
      <c r="AF5251">
        <f t="shared" si="737"/>
        <v>4.3782883360678091E-3</v>
      </c>
      <c r="AH5251" s="2">
        <v>40221</v>
      </c>
      <c r="AI5251">
        <v>3.6949999999999998</v>
      </c>
      <c r="AJ5251">
        <v>0.33900000000000002</v>
      </c>
      <c r="AK5251">
        <v>1.361</v>
      </c>
      <c r="AR5251" s="3"/>
    </row>
    <row r="5252" spans="1:44" hidden="1" outlineLevel="1" x14ac:dyDescent="0.2">
      <c r="A5252" s="2">
        <v>40224</v>
      </c>
      <c r="B5252">
        <v>22.73</v>
      </c>
      <c r="E5252" s="2">
        <v>40224</v>
      </c>
      <c r="F5252">
        <v>1075.51</v>
      </c>
      <c r="G5252">
        <f t="shared" si="732"/>
        <v>0</v>
      </c>
      <c r="H5252" s="2">
        <v>40224</v>
      </c>
      <c r="I5252">
        <v>1776.5</v>
      </c>
      <c r="J5252">
        <f t="shared" si="733"/>
        <v>0</v>
      </c>
      <c r="K5252">
        <f t="shared" ref="K5252:K5315" si="738">J5252-(AJ5251/25000)</f>
        <v>-1.3560000000000001E-5</v>
      </c>
      <c r="L5252">
        <v>1.8123225814804491E-2</v>
      </c>
      <c r="N5252" s="2">
        <v>40224</v>
      </c>
      <c r="O5252">
        <v>27.93</v>
      </c>
      <c r="Q5252" s="2">
        <v>40224</v>
      </c>
      <c r="R5252">
        <v>35069.15</v>
      </c>
      <c r="S5252" s="8">
        <f t="shared" si="734"/>
        <v>0</v>
      </c>
      <c r="T5252" s="9">
        <f t="shared" ref="T5252:T5315" si="739">S5252-(AJ5251/100/250)</f>
        <v>-1.3560000000000001E-5</v>
      </c>
      <c r="U5252" s="3">
        <f>Sheet1!$B$17+Sheet1!$B$18*'Portfolio allocation'!K5252</f>
        <v>4.7224250869853213E-4</v>
      </c>
      <c r="V5252" s="13">
        <f t="shared" si="735"/>
        <v>-4.8580250869853216E-4</v>
      </c>
      <c r="W5252" s="13"/>
      <c r="X5252" s="2">
        <v>40224</v>
      </c>
      <c r="Y5252">
        <v>118.4404</v>
      </c>
      <c r="AA5252" s="2">
        <v>40224</v>
      </c>
      <c r="AB5252">
        <v>1631.41</v>
      </c>
      <c r="AC5252">
        <f t="shared" si="736"/>
        <v>0</v>
      </c>
      <c r="AD5252">
        <f t="shared" ref="AD5252:AD5315" si="740">AC5252-AJ5252/25000</f>
        <v>-1.3560000000000001E-5</v>
      </c>
      <c r="AE5252">
        <f>Sheet2!$B$17+Sheet2!$B$18*'Portfolio allocation'!K5252</f>
        <v>4.1329113417472324E-5</v>
      </c>
      <c r="AF5252">
        <f t="shared" si="737"/>
        <v>-5.4889113417472323E-5</v>
      </c>
      <c r="AH5252" s="2">
        <v>40224</v>
      </c>
      <c r="AI5252">
        <v>3.6949999999999998</v>
      </c>
      <c r="AJ5252">
        <v>0.33900000000000002</v>
      </c>
      <c r="AK5252">
        <v>1.35955</v>
      </c>
      <c r="AR5252" s="3"/>
    </row>
    <row r="5253" spans="1:44" hidden="1" outlineLevel="1" x14ac:dyDescent="0.2">
      <c r="A5253" s="2">
        <v>40225</v>
      </c>
      <c r="B5253">
        <v>22.25</v>
      </c>
      <c r="E5253" s="2">
        <v>40225</v>
      </c>
      <c r="F5253">
        <v>1094.8699999999999</v>
      </c>
      <c r="G5253">
        <f t="shared" ref="G5253:G5316" si="741">(F5253/F5252)-1</f>
        <v>1.8000762428987072E-2</v>
      </c>
      <c r="H5253" s="2">
        <v>40225</v>
      </c>
      <c r="I5253">
        <v>1808.72</v>
      </c>
      <c r="J5253">
        <f t="shared" ref="J5253:J5316" si="742">(I5253/I5252)-1</f>
        <v>1.813678581480449E-2</v>
      </c>
      <c r="K5253">
        <f t="shared" si="738"/>
        <v>1.8123225814804491E-2</v>
      </c>
      <c r="L5253">
        <v>4.3989198390022221E-3</v>
      </c>
      <c r="N5253" s="2">
        <v>40225</v>
      </c>
      <c r="O5253">
        <v>28.35</v>
      </c>
      <c r="Q5253" s="2">
        <v>40225</v>
      </c>
      <c r="R5253">
        <v>35759.730000000003</v>
      </c>
      <c r="S5253" s="8">
        <f t="shared" ref="S5253:S5316" si="743">R5253/R5252-1</f>
        <v>1.9691951473018277E-2</v>
      </c>
      <c r="T5253" s="9">
        <f t="shared" si="739"/>
        <v>1.9678391473018277E-2</v>
      </c>
      <c r="U5253" s="3">
        <f>Sheet1!$B$17+Sheet1!$B$18*'Portfolio allocation'!K5253</f>
        <v>2.1279222842720314E-2</v>
      </c>
      <c r="V5253" s="13">
        <f t="shared" ref="V5253:V5316" si="744">T5253-U5253</f>
        <v>-1.6008313697020368E-3</v>
      </c>
      <c r="W5253" s="13"/>
      <c r="X5253" s="2">
        <v>40225</v>
      </c>
      <c r="Y5253">
        <v>119.6152</v>
      </c>
      <c r="AA5253" s="2">
        <v>40225</v>
      </c>
      <c r="AB5253">
        <v>1647.6</v>
      </c>
      <c r="AC5253">
        <f t="shared" ref="AC5253:AC5316" si="745">AB5253/AB5252-1</f>
        <v>9.923930832837824E-3</v>
      </c>
      <c r="AD5253">
        <f t="shared" si="740"/>
        <v>9.9108908328378233E-3</v>
      </c>
      <c r="AE5253">
        <f>Sheet2!$B$17+Sheet2!$B$18*'Portfolio allocation'!K5253</f>
        <v>1.6169021771196394E-2</v>
      </c>
      <c r="AF5253">
        <f t="shared" ref="AF5253:AF5316" si="746">AD5253-AE5253</f>
        <v>-6.2581309383585703E-3</v>
      </c>
      <c r="AH5253" s="2">
        <v>40225</v>
      </c>
      <c r="AI5253">
        <v>3.661</v>
      </c>
      <c r="AJ5253">
        <v>0.32600000000000001</v>
      </c>
      <c r="AK5253">
        <v>1.3702000000000001</v>
      </c>
      <c r="AR5253" s="3"/>
    </row>
    <row r="5254" spans="1:44" hidden="1" outlineLevel="1" x14ac:dyDescent="0.2">
      <c r="A5254" s="2">
        <v>40226</v>
      </c>
      <c r="B5254">
        <v>21.72</v>
      </c>
      <c r="E5254" s="2">
        <v>40226</v>
      </c>
      <c r="F5254">
        <v>1099.51</v>
      </c>
      <c r="G5254">
        <f t="shared" si="741"/>
        <v>4.2379460575228123E-3</v>
      </c>
      <c r="H5254" s="2">
        <v>40226</v>
      </c>
      <c r="I5254">
        <v>1816.7</v>
      </c>
      <c r="J5254">
        <f t="shared" si="742"/>
        <v>4.4119598390022219E-3</v>
      </c>
      <c r="K5254">
        <f t="shared" si="738"/>
        <v>4.3989198390022221E-3</v>
      </c>
      <c r="L5254">
        <v>6.6523727351790142E-3</v>
      </c>
      <c r="N5254" s="2">
        <v>40226</v>
      </c>
      <c r="O5254">
        <v>28.59</v>
      </c>
      <c r="Q5254" s="2">
        <v>40226</v>
      </c>
      <c r="R5254">
        <v>36062.47</v>
      </c>
      <c r="S5254" s="8">
        <f t="shared" si="743"/>
        <v>8.4659475896489145E-3</v>
      </c>
      <c r="T5254" s="9">
        <f t="shared" si="739"/>
        <v>8.4529075896489139E-3</v>
      </c>
      <c r="U5254" s="3">
        <f>Sheet1!$B$17+Sheet1!$B$18*'Portfolio allocation'!K5254</f>
        <v>5.5343512071121658E-3</v>
      </c>
      <c r="V5254" s="13">
        <f t="shared" si="744"/>
        <v>2.918556382536748E-3</v>
      </c>
      <c r="W5254" s="13"/>
      <c r="X5254" s="2">
        <v>40226</v>
      </c>
      <c r="Y5254">
        <v>120.66589999999999</v>
      </c>
      <c r="AA5254" s="2">
        <v>40226</v>
      </c>
      <c r="AB5254">
        <v>1662.07</v>
      </c>
      <c r="AC5254">
        <f t="shared" si="745"/>
        <v>8.7824714736586262E-3</v>
      </c>
      <c r="AD5254">
        <f t="shared" si="740"/>
        <v>8.768911473658627E-3</v>
      </c>
      <c r="AE5254">
        <f>Sheet2!$B$17+Sheet2!$B$18*'Portfolio allocation'!K5254</f>
        <v>3.9650187588002516E-3</v>
      </c>
      <c r="AF5254">
        <f t="shared" si="746"/>
        <v>4.8038927148583753E-3</v>
      </c>
      <c r="AH5254" s="2">
        <v>40226</v>
      </c>
      <c r="AI5254">
        <v>3.738</v>
      </c>
      <c r="AJ5254">
        <v>0.33900000000000002</v>
      </c>
      <c r="AK5254">
        <v>1.3654500000000001</v>
      </c>
      <c r="AR5254" s="3"/>
    </row>
    <row r="5255" spans="1:44" hidden="1" outlineLevel="1" x14ac:dyDescent="0.2">
      <c r="A5255" s="2">
        <v>40227</v>
      </c>
      <c r="B5255">
        <v>20.63</v>
      </c>
      <c r="E5255" s="2">
        <v>40227</v>
      </c>
      <c r="F5255">
        <v>1106.75</v>
      </c>
      <c r="G5255">
        <f t="shared" si="741"/>
        <v>6.5847513892551834E-3</v>
      </c>
      <c r="H5255" s="2">
        <v>40227</v>
      </c>
      <c r="I5255">
        <v>1828.81</v>
      </c>
      <c r="J5255">
        <f t="shared" si="742"/>
        <v>6.6659327351790143E-3</v>
      </c>
      <c r="K5255">
        <f t="shared" si="738"/>
        <v>6.6523727351790142E-3</v>
      </c>
      <c r="L5255">
        <v>2.3257596614191215E-3</v>
      </c>
      <c r="N5255" s="2">
        <v>40227</v>
      </c>
      <c r="O5255">
        <v>28.969000000000001</v>
      </c>
      <c r="Q5255" s="2">
        <v>40227</v>
      </c>
      <c r="R5255">
        <v>36540.519999999997</v>
      </c>
      <c r="S5255" s="8">
        <f t="shared" si="743"/>
        <v>1.3256163540655841E-2</v>
      </c>
      <c r="T5255" s="9">
        <f t="shared" si="739"/>
        <v>1.3242603540655842E-2</v>
      </c>
      <c r="U5255" s="3">
        <f>Sheet1!$B$17+Sheet1!$B$18*'Portfolio allocation'!K5255</f>
        <v>8.1195694796972733E-3</v>
      </c>
      <c r="V5255" s="13">
        <f t="shared" si="744"/>
        <v>5.1230340609585683E-3</v>
      </c>
      <c r="W5255" s="13"/>
      <c r="X5255" s="2">
        <v>40227</v>
      </c>
      <c r="Y5255">
        <v>122.0796</v>
      </c>
      <c r="AA5255" s="2">
        <v>40227</v>
      </c>
      <c r="AB5255">
        <v>1681.54</v>
      </c>
      <c r="AC5255">
        <f t="shared" si="745"/>
        <v>1.1714308061633982E-2</v>
      </c>
      <c r="AD5255">
        <f t="shared" si="740"/>
        <v>1.1699748061633982E-2</v>
      </c>
      <c r="AE5255">
        <f>Sheet2!$B$17+Sheet2!$B$18*'Portfolio allocation'!K5255</f>
        <v>5.9688465648636297E-3</v>
      </c>
      <c r="AF5255">
        <f t="shared" si="746"/>
        <v>5.7309014967703523E-3</v>
      </c>
      <c r="AH5255" s="2">
        <v>40227</v>
      </c>
      <c r="AI5255">
        <v>3.8029999999999999</v>
      </c>
      <c r="AJ5255">
        <v>0.36399999999999999</v>
      </c>
      <c r="AK5255">
        <v>1.3625499999999999</v>
      </c>
      <c r="AR5255" s="3"/>
    </row>
    <row r="5256" spans="1:44" hidden="1" outlineLevel="1" x14ac:dyDescent="0.2">
      <c r="A5256" s="2">
        <v>40228</v>
      </c>
      <c r="B5256">
        <v>20.02</v>
      </c>
      <c r="E5256" s="2">
        <v>40228</v>
      </c>
      <c r="F5256">
        <v>1109.17</v>
      </c>
      <c r="G5256">
        <f t="shared" si="741"/>
        <v>2.1865823356674863E-3</v>
      </c>
      <c r="H5256" s="2">
        <v>40228</v>
      </c>
      <c r="I5256">
        <v>1833.09</v>
      </c>
      <c r="J5256">
        <f t="shared" si="742"/>
        <v>2.3403196614191213E-3</v>
      </c>
      <c r="K5256">
        <f t="shared" si="738"/>
        <v>2.3257596614191215E-3</v>
      </c>
      <c r="L5256">
        <v>-1.0400706693069639E-3</v>
      </c>
      <c r="N5256" s="2">
        <v>40228</v>
      </c>
      <c r="O5256">
        <v>28.77</v>
      </c>
      <c r="Q5256" s="2">
        <v>40228</v>
      </c>
      <c r="R5256">
        <v>36289.5</v>
      </c>
      <c r="S5256" s="8">
        <f t="shared" si="743"/>
        <v>-6.8696340391433131E-3</v>
      </c>
      <c r="T5256" s="9">
        <f t="shared" si="739"/>
        <v>-6.8841940391433133E-3</v>
      </c>
      <c r="U5256" s="3">
        <f>Sheet1!$B$17+Sheet1!$B$18*'Portfolio allocation'!K5256</f>
        <v>3.1559693105228633E-3</v>
      </c>
      <c r="V5256" s="13">
        <f t="shared" si="744"/>
        <v>-1.0040163349666176E-2</v>
      </c>
      <c r="W5256" s="13"/>
      <c r="X5256" s="2">
        <v>40228</v>
      </c>
      <c r="Y5256">
        <v>121.48739999999999</v>
      </c>
      <c r="AA5256" s="2">
        <v>40228</v>
      </c>
      <c r="AB5256">
        <v>1673.38</v>
      </c>
      <c r="AC5256">
        <f t="shared" si="745"/>
        <v>-4.8526945538017729E-3</v>
      </c>
      <c r="AD5256">
        <f t="shared" si="740"/>
        <v>-4.8671745538017728E-3</v>
      </c>
      <c r="AE5256">
        <f>Sheet2!$B$17+Sheet2!$B$18*'Portfolio allocation'!K5256</f>
        <v>2.12151183779364E-3</v>
      </c>
      <c r="AF5256">
        <f t="shared" si="746"/>
        <v>-6.9886863915954132E-3</v>
      </c>
      <c r="AH5256" s="2">
        <v>40228</v>
      </c>
      <c r="AI5256">
        <v>3.7759999999999998</v>
      </c>
      <c r="AJ5256">
        <v>0.36199999999999999</v>
      </c>
      <c r="AK5256">
        <v>1.3512500000000001</v>
      </c>
      <c r="AR5256" s="3"/>
    </row>
    <row r="5257" spans="1:44" hidden="1" outlineLevel="1" x14ac:dyDescent="0.2">
      <c r="A5257" s="2">
        <v>40231</v>
      </c>
      <c r="B5257">
        <v>19.940000000000001</v>
      </c>
      <c r="E5257" s="2">
        <v>40231</v>
      </c>
      <c r="F5257">
        <v>1108.01</v>
      </c>
      <c r="G5257">
        <f t="shared" si="741"/>
        <v>-1.0458270598736608E-3</v>
      </c>
      <c r="H5257" s="2">
        <v>40231</v>
      </c>
      <c r="I5257">
        <v>1831.21</v>
      </c>
      <c r="J5257">
        <f t="shared" si="742"/>
        <v>-1.0255906693069639E-3</v>
      </c>
      <c r="K5257">
        <f t="shared" si="738"/>
        <v>-1.0400706693069639E-3</v>
      </c>
      <c r="L5257">
        <v>-1.2114928219264928E-2</v>
      </c>
      <c r="N5257" s="2">
        <v>40231</v>
      </c>
      <c r="O5257">
        <v>28.73</v>
      </c>
      <c r="Q5257" s="2">
        <v>40231</v>
      </c>
      <c r="R5257">
        <v>36239.06</v>
      </c>
      <c r="S5257" s="8">
        <f t="shared" si="743"/>
        <v>-1.3899337273868273E-3</v>
      </c>
      <c r="T5257" s="9">
        <f t="shared" si="739"/>
        <v>-1.4044137273868274E-3</v>
      </c>
      <c r="U5257" s="3">
        <f>Sheet1!$B$17+Sheet1!$B$18*'Portfolio allocation'!K5257</f>
        <v>-7.0539654637037587E-4</v>
      </c>
      <c r="V5257" s="13">
        <f t="shared" si="744"/>
        <v>-6.9901718101645152E-4</v>
      </c>
      <c r="W5257" s="13"/>
      <c r="X5257" s="2">
        <v>40231</v>
      </c>
      <c r="Y5257">
        <v>121.1626</v>
      </c>
      <c r="AA5257" s="2">
        <v>40231</v>
      </c>
      <c r="AB5257">
        <v>1668.91</v>
      </c>
      <c r="AC5257">
        <f t="shared" si="745"/>
        <v>-2.6712402442959915E-3</v>
      </c>
      <c r="AD5257">
        <f t="shared" si="740"/>
        <v>-2.6848802442959916E-3</v>
      </c>
      <c r="AE5257">
        <f>Sheet2!$B$17+Sheet2!$B$18*'Portfolio allocation'!K5257</f>
        <v>-8.7147036238601416E-4</v>
      </c>
      <c r="AF5257">
        <f t="shared" si="746"/>
        <v>-1.8134098819099775E-3</v>
      </c>
      <c r="AH5257" s="2">
        <v>40231</v>
      </c>
      <c r="AI5257">
        <v>3.7970000000000002</v>
      </c>
      <c r="AJ5257">
        <v>0.34100000000000003</v>
      </c>
      <c r="AK5257">
        <v>1.3591</v>
      </c>
      <c r="AR5257" s="3"/>
    </row>
    <row r="5258" spans="1:44" hidden="1" outlineLevel="1" x14ac:dyDescent="0.2">
      <c r="A5258" s="2">
        <v>40232</v>
      </c>
      <c r="B5258">
        <v>21.37</v>
      </c>
      <c r="E5258" s="2">
        <v>40232</v>
      </c>
      <c r="F5258">
        <v>1094.5999999999999</v>
      </c>
      <c r="G5258">
        <f t="shared" si="741"/>
        <v>-1.2102778855786589E-2</v>
      </c>
      <c r="H5258" s="2">
        <v>40232</v>
      </c>
      <c r="I5258">
        <v>1809.05</v>
      </c>
      <c r="J5258">
        <f t="shared" si="742"/>
        <v>-1.2101288219264927E-2</v>
      </c>
      <c r="K5258">
        <f t="shared" si="738"/>
        <v>-1.2114928219264928E-2</v>
      </c>
      <c r="L5258">
        <v>9.903647163981023E-3</v>
      </c>
      <c r="N5258" s="2">
        <v>40232</v>
      </c>
      <c r="O5258">
        <v>28.33</v>
      </c>
      <c r="Q5258" s="2">
        <v>40232</v>
      </c>
      <c r="R5258">
        <v>35734.5</v>
      </c>
      <c r="S5258" s="8">
        <f t="shared" si="743"/>
        <v>-1.3923098446813942E-2</v>
      </c>
      <c r="T5258" s="9">
        <f t="shared" si="739"/>
        <v>-1.3936738446813942E-2</v>
      </c>
      <c r="U5258" s="3">
        <f>Sheet1!$B$17+Sheet1!$B$18*'Portfolio allocation'!K5258</f>
        <v>-1.3410753801897518E-2</v>
      </c>
      <c r="V5258" s="13">
        <f t="shared" si="744"/>
        <v>-5.2598464491642426E-4</v>
      </c>
      <c r="W5258" s="13"/>
      <c r="X5258" s="2">
        <v>40232</v>
      </c>
      <c r="Y5258">
        <v>120.7901</v>
      </c>
      <c r="AA5258" s="2">
        <v>40232</v>
      </c>
      <c r="AB5258">
        <v>1663.78</v>
      </c>
      <c r="AC5258">
        <f t="shared" si="745"/>
        <v>-3.0738625809660913E-3</v>
      </c>
      <c r="AD5258">
        <f t="shared" si="740"/>
        <v>-3.0870225809660912E-3</v>
      </c>
      <c r="AE5258">
        <f>Sheet2!$B$17+Sheet2!$B$18*'Portfolio allocation'!K5258</f>
        <v>-1.0719516240978746E-2</v>
      </c>
      <c r="AF5258">
        <f t="shared" si="746"/>
        <v>7.6324936600126545E-3</v>
      </c>
      <c r="AH5258" s="2">
        <v>40232</v>
      </c>
      <c r="AI5258">
        <v>3.6890000000000001</v>
      </c>
      <c r="AJ5258">
        <v>0.32900000000000001</v>
      </c>
      <c r="AK5258">
        <v>1.3570500000000001</v>
      </c>
      <c r="AR5258" s="3"/>
    </row>
    <row r="5259" spans="1:44" hidden="1" outlineLevel="1" x14ac:dyDescent="0.2">
      <c r="A5259" s="2">
        <v>40233</v>
      </c>
      <c r="B5259">
        <v>20.27</v>
      </c>
      <c r="E5259" s="2">
        <v>40233</v>
      </c>
      <c r="F5259">
        <v>1105.24</v>
      </c>
      <c r="G5259">
        <f t="shared" si="741"/>
        <v>9.720445824958901E-3</v>
      </c>
      <c r="H5259" s="2">
        <v>40233</v>
      </c>
      <c r="I5259">
        <v>1826.99</v>
      </c>
      <c r="J5259">
        <f t="shared" si="742"/>
        <v>9.9168071639810229E-3</v>
      </c>
      <c r="K5259">
        <f t="shared" si="738"/>
        <v>9.903647163981023E-3</v>
      </c>
      <c r="L5259">
        <v>-1.8461770422388332E-3</v>
      </c>
      <c r="N5259" s="2">
        <v>40233</v>
      </c>
      <c r="O5259">
        <v>28.63</v>
      </c>
      <c r="Q5259" s="2">
        <v>40233</v>
      </c>
      <c r="R5259">
        <v>36112.910000000003</v>
      </c>
      <c r="S5259" s="8">
        <f t="shared" si="743"/>
        <v>1.0589486350725652E-2</v>
      </c>
      <c r="T5259" s="9">
        <f t="shared" si="739"/>
        <v>1.0576326350725652E-2</v>
      </c>
      <c r="U5259" s="3">
        <f>Sheet1!$B$17+Sheet1!$B$18*'Portfolio allocation'!K5259</f>
        <v>1.1849513902670574E-2</v>
      </c>
      <c r="V5259" s="13">
        <f t="shared" si="744"/>
        <v>-1.2731875519449223E-3</v>
      </c>
      <c r="W5259" s="13"/>
      <c r="X5259" s="2">
        <v>40233</v>
      </c>
      <c r="Y5259">
        <v>121.8694</v>
      </c>
      <c r="AA5259" s="2">
        <v>40233</v>
      </c>
      <c r="AB5259">
        <v>1678.65</v>
      </c>
      <c r="AC5259">
        <f t="shared" si="745"/>
        <v>8.9374797148662477E-3</v>
      </c>
      <c r="AD5259">
        <f t="shared" si="740"/>
        <v>8.9249197148662477E-3</v>
      </c>
      <c r="AE5259">
        <f>Sheet2!$B$17+Sheet2!$B$18*'Portfolio allocation'!K5259</f>
        <v>8.8599627344670123E-3</v>
      </c>
      <c r="AF5259">
        <f t="shared" si="746"/>
        <v>6.4956980399235448E-5</v>
      </c>
      <c r="AH5259" s="2">
        <v>40233</v>
      </c>
      <c r="AI5259">
        <v>3.6930000000000001</v>
      </c>
      <c r="AJ5259">
        <v>0.314</v>
      </c>
      <c r="AK5259">
        <v>1.3607</v>
      </c>
      <c r="AR5259" s="3"/>
    </row>
    <row r="5260" spans="1:44" hidden="1" outlineLevel="1" x14ac:dyDescent="0.2">
      <c r="A5260" s="2">
        <v>40234</v>
      </c>
      <c r="B5260">
        <v>20.100000000000001</v>
      </c>
      <c r="E5260" s="2">
        <v>40234</v>
      </c>
      <c r="F5260">
        <v>1102.94</v>
      </c>
      <c r="G5260">
        <f t="shared" si="741"/>
        <v>-2.080995982772893E-3</v>
      </c>
      <c r="H5260" s="2">
        <v>40234</v>
      </c>
      <c r="I5260">
        <v>1823.64</v>
      </c>
      <c r="J5260">
        <f t="shared" si="742"/>
        <v>-1.8336170422388332E-3</v>
      </c>
      <c r="K5260">
        <f t="shared" si="738"/>
        <v>-1.8461770422388332E-3</v>
      </c>
      <c r="L5260">
        <v>1.4304106038472149E-3</v>
      </c>
      <c r="N5260" s="2">
        <v>40234</v>
      </c>
      <c r="O5260">
        <v>28.6</v>
      </c>
      <c r="Q5260" s="2">
        <v>40234</v>
      </c>
      <c r="R5260">
        <v>36075.07</v>
      </c>
      <c r="S5260" s="8">
        <f t="shared" si="743"/>
        <v>-1.0478247252853068E-3</v>
      </c>
      <c r="T5260" s="9">
        <f t="shared" si="739"/>
        <v>-1.0603847252853068E-3</v>
      </c>
      <c r="U5260" s="3">
        <f>Sheet1!$B$17+Sheet1!$B$18*'Portfolio allocation'!K5260</f>
        <v>-1.630182206850087E-3</v>
      </c>
      <c r="V5260" s="13">
        <f t="shared" si="744"/>
        <v>5.6979748156478017E-4</v>
      </c>
      <c r="W5260" s="13"/>
      <c r="X5260" s="2">
        <v>40234</v>
      </c>
      <c r="Y5260">
        <v>121.37269999999999</v>
      </c>
      <c r="AA5260" s="2">
        <v>40234</v>
      </c>
      <c r="AB5260">
        <v>1671.8</v>
      </c>
      <c r="AC5260">
        <f t="shared" si="745"/>
        <v>-4.0806600542102611E-3</v>
      </c>
      <c r="AD5260">
        <f t="shared" si="740"/>
        <v>-4.0924200542102615E-3</v>
      </c>
      <c r="AE5260">
        <f>Sheet2!$B$17+Sheet2!$B$18*'Portfolio allocation'!K5260</f>
        <v>-1.5882807148306071E-3</v>
      </c>
      <c r="AF5260">
        <f t="shared" si="746"/>
        <v>-2.5041393393796544E-3</v>
      </c>
      <c r="AH5260" s="2">
        <v>40234</v>
      </c>
      <c r="AI5260">
        <v>3.6320000000000001</v>
      </c>
      <c r="AJ5260">
        <v>0.29399999999999998</v>
      </c>
      <c r="AK5260">
        <v>1.3523000000000001</v>
      </c>
      <c r="AR5260" s="3"/>
    </row>
    <row r="5261" spans="1:44" hidden="1" outlineLevel="1" x14ac:dyDescent="0.2">
      <c r="A5261" s="2">
        <v>40235</v>
      </c>
      <c r="B5261">
        <v>19.5</v>
      </c>
      <c r="E5261" s="2">
        <v>40235</v>
      </c>
      <c r="F5261">
        <v>1104.49</v>
      </c>
      <c r="G5261">
        <f t="shared" si="741"/>
        <v>1.4053348323570525E-3</v>
      </c>
      <c r="H5261" s="2">
        <v>40235</v>
      </c>
      <c r="I5261">
        <v>1826.27</v>
      </c>
      <c r="J5261">
        <f t="shared" si="742"/>
        <v>1.4421706038472148E-3</v>
      </c>
      <c r="K5261">
        <f t="shared" si="738"/>
        <v>1.4304106038472149E-3</v>
      </c>
      <c r="L5261">
        <v>1.0172853391448007E-2</v>
      </c>
      <c r="N5261" s="2">
        <v>40235</v>
      </c>
      <c r="O5261">
        <v>28.67</v>
      </c>
      <c r="Q5261" s="2">
        <v>40235</v>
      </c>
      <c r="R5261">
        <v>36163.379999999997</v>
      </c>
      <c r="S5261" s="8">
        <f t="shared" si="743"/>
        <v>2.4479508979469156E-3</v>
      </c>
      <c r="T5261" s="9">
        <f t="shared" si="739"/>
        <v>2.4361908979469156E-3</v>
      </c>
      <c r="U5261" s="3">
        <f>Sheet1!$B$17+Sheet1!$B$18*'Portfolio allocation'!K5261</f>
        <v>2.128802180513702E-3</v>
      </c>
      <c r="V5261" s="13">
        <f t="shared" si="744"/>
        <v>3.0738871743321355E-4</v>
      </c>
      <c r="W5261" s="13"/>
      <c r="X5261" s="2">
        <v>40235</v>
      </c>
      <c r="Y5261">
        <v>121.45869999999999</v>
      </c>
      <c r="AA5261" s="2">
        <v>40235</v>
      </c>
      <c r="AB5261">
        <v>1672.99</v>
      </c>
      <c r="AC5261">
        <f t="shared" si="745"/>
        <v>7.1180763249190093E-4</v>
      </c>
      <c r="AD5261">
        <f t="shared" si="740"/>
        <v>6.9996763249190088E-4</v>
      </c>
      <c r="AE5261">
        <f>Sheet2!$B$17+Sheet2!$B$18*'Portfolio allocation'!K5261</f>
        <v>1.3253446133803227E-3</v>
      </c>
      <c r="AF5261">
        <f t="shared" si="746"/>
        <v>-6.2537698088842178E-4</v>
      </c>
      <c r="AH5261" s="2">
        <v>40235</v>
      </c>
      <c r="AI5261">
        <v>3.617</v>
      </c>
      <c r="AJ5261">
        <v>0.29599999999999999</v>
      </c>
      <c r="AK5261">
        <v>1.3647</v>
      </c>
      <c r="AR5261" s="3"/>
    </row>
    <row r="5262" spans="1:44" hidden="1" outlineLevel="1" x14ac:dyDescent="0.2">
      <c r="A5262" s="2">
        <v>40238</v>
      </c>
      <c r="B5262">
        <v>19.260000000000002</v>
      </c>
      <c r="E5262" s="2">
        <v>40238</v>
      </c>
      <c r="F5262">
        <v>1115.71</v>
      </c>
      <c r="G5262">
        <f t="shared" si="741"/>
        <v>1.0158534708326838E-2</v>
      </c>
      <c r="H5262" s="2">
        <v>40238</v>
      </c>
      <c r="I5262">
        <v>1844.87</v>
      </c>
      <c r="J5262">
        <f t="shared" si="742"/>
        <v>1.0184693391448008E-2</v>
      </c>
      <c r="K5262">
        <f t="shared" si="738"/>
        <v>1.0172853391448007E-2</v>
      </c>
      <c r="L5262">
        <v>2.3189475351652463E-3</v>
      </c>
      <c r="N5262" s="2">
        <v>40238</v>
      </c>
      <c r="O5262">
        <v>29.02</v>
      </c>
      <c r="Q5262" s="2">
        <v>40238</v>
      </c>
      <c r="R5262">
        <v>36604.85</v>
      </c>
      <c r="S5262" s="8">
        <f t="shared" si="743"/>
        <v>1.2207653156314446E-2</v>
      </c>
      <c r="T5262" s="9">
        <f t="shared" si="739"/>
        <v>1.2195813156314446E-2</v>
      </c>
      <c r="U5262" s="3">
        <f>Sheet1!$B$17+Sheet1!$B$18*'Portfolio allocation'!K5262</f>
        <v>1.2158354109413795E-2</v>
      </c>
      <c r="V5262" s="13">
        <f t="shared" si="744"/>
        <v>3.7459046900650134E-5</v>
      </c>
      <c r="W5262" s="13"/>
      <c r="X5262" s="2">
        <v>40238</v>
      </c>
      <c r="Y5262">
        <v>122.80549999999999</v>
      </c>
      <c r="AA5262" s="2">
        <v>40238</v>
      </c>
      <c r="AB5262">
        <v>1691.54</v>
      </c>
      <c r="AC5262">
        <f t="shared" si="745"/>
        <v>1.1087932384532984E-2</v>
      </c>
      <c r="AD5262">
        <f t="shared" si="740"/>
        <v>1.1076092384532983E-2</v>
      </c>
      <c r="AE5262">
        <f>Sheet2!$B$17+Sheet2!$B$18*'Portfolio allocation'!K5262</f>
        <v>9.0993477800026812E-3</v>
      </c>
      <c r="AF5262">
        <f t="shared" si="746"/>
        <v>1.9767446045303016E-3</v>
      </c>
      <c r="AH5262" s="2">
        <v>40238</v>
      </c>
      <c r="AI5262">
        <v>3.61</v>
      </c>
      <c r="AJ5262">
        <v>0.29599999999999999</v>
      </c>
      <c r="AK5262">
        <v>1.34785</v>
      </c>
      <c r="AR5262" s="3"/>
    </row>
    <row r="5263" spans="1:44" hidden="1" outlineLevel="1" x14ac:dyDescent="0.2">
      <c r="A5263" s="2">
        <v>40239</v>
      </c>
      <c r="B5263">
        <v>19.059999999999999</v>
      </c>
      <c r="E5263" s="2">
        <v>40239</v>
      </c>
      <c r="F5263">
        <v>1118.31</v>
      </c>
      <c r="G5263">
        <f t="shared" si="741"/>
        <v>2.3303546620536686E-3</v>
      </c>
      <c r="H5263" s="2">
        <v>40239</v>
      </c>
      <c r="I5263">
        <v>1849.17</v>
      </c>
      <c r="J5263">
        <f t="shared" si="742"/>
        <v>2.3307875351652463E-3</v>
      </c>
      <c r="K5263">
        <f t="shared" si="738"/>
        <v>2.3189475351652463E-3</v>
      </c>
      <c r="L5263">
        <v>5.6687798352775222E-4</v>
      </c>
      <c r="N5263" s="2">
        <v>40239</v>
      </c>
      <c r="O5263">
        <v>28.46</v>
      </c>
      <c r="Q5263" s="2">
        <v>40239</v>
      </c>
      <c r="R5263">
        <v>35898.480000000003</v>
      </c>
      <c r="S5263" s="8">
        <f t="shared" si="743"/>
        <v>-1.9297169637356726E-2</v>
      </c>
      <c r="T5263" s="9">
        <f t="shared" si="739"/>
        <v>-1.9309009637356725E-2</v>
      </c>
      <c r="U5263" s="3">
        <f>Sheet1!$B$17+Sheet1!$B$18*'Portfolio allocation'!K5263</f>
        <v>3.1481542666421799E-3</v>
      </c>
      <c r="V5263" s="13">
        <f t="shared" si="744"/>
        <v>-2.2457163903998906E-2</v>
      </c>
      <c r="W5263" s="13"/>
      <c r="X5263" s="2">
        <v>40239</v>
      </c>
      <c r="Y5263">
        <v>121.7071</v>
      </c>
      <c r="AA5263" s="2">
        <v>40239</v>
      </c>
      <c r="AB5263">
        <v>1676.41</v>
      </c>
      <c r="AC5263">
        <f t="shared" si="745"/>
        <v>-8.9445121013986828E-3</v>
      </c>
      <c r="AD5263">
        <f t="shared" si="740"/>
        <v>-8.9562721013986824E-3</v>
      </c>
      <c r="AE5263">
        <f>Sheet2!$B$17+Sheet2!$B$18*'Portfolio allocation'!K5263</f>
        <v>2.1154543213356353E-3</v>
      </c>
      <c r="AF5263">
        <f t="shared" si="746"/>
        <v>-1.1071726422734317E-2</v>
      </c>
      <c r="AH5263" s="2">
        <v>40239</v>
      </c>
      <c r="AI5263">
        <v>3.6080000000000001</v>
      </c>
      <c r="AJ5263">
        <v>0.29399999999999998</v>
      </c>
      <c r="AK5263">
        <v>1.3560000000000001</v>
      </c>
      <c r="AR5263" s="3"/>
    </row>
    <row r="5264" spans="1:44" hidden="1" outlineLevel="1" x14ac:dyDescent="0.2">
      <c r="A5264" s="2">
        <v>40240</v>
      </c>
      <c r="B5264">
        <v>18.829999999999998</v>
      </c>
      <c r="E5264" s="2">
        <v>40240</v>
      </c>
      <c r="F5264">
        <v>1118.79</v>
      </c>
      <c r="G5264">
        <f t="shared" si="741"/>
        <v>4.2921908951898402E-4</v>
      </c>
      <c r="H5264" s="2">
        <v>40240</v>
      </c>
      <c r="I5264">
        <v>1850.24</v>
      </c>
      <c r="J5264">
        <f t="shared" si="742"/>
        <v>5.786379835277522E-4</v>
      </c>
      <c r="K5264">
        <f t="shared" si="738"/>
        <v>5.6687798352775222E-4</v>
      </c>
      <c r="L5264">
        <v>3.7498341611898875E-3</v>
      </c>
      <c r="N5264" s="2">
        <v>40240</v>
      </c>
      <c r="O5264">
        <v>28.46</v>
      </c>
      <c r="Q5264" s="2">
        <v>40240</v>
      </c>
      <c r="R5264">
        <v>35898.480000000003</v>
      </c>
      <c r="S5264" s="8">
        <f t="shared" si="743"/>
        <v>0</v>
      </c>
      <c r="T5264" s="9">
        <f t="shared" si="739"/>
        <v>-1.1759999999999999E-5</v>
      </c>
      <c r="U5264" s="3">
        <f>Sheet1!$B$17+Sheet1!$B$18*'Portfolio allocation'!K5264</f>
        <v>1.1381356736562937E-3</v>
      </c>
      <c r="V5264" s="13">
        <f t="shared" si="744"/>
        <v>-1.1498956736562937E-3</v>
      </c>
      <c r="W5264" s="13"/>
      <c r="X5264" s="2">
        <v>40240</v>
      </c>
      <c r="Y5264">
        <v>121.1913</v>
      </c>
      <c r="AA5264" s="2">
        <v>40240</v>
      </c>
      <c r="AB5264">
        <v>1669.3</v>
      </c>
      <c r="AC5264">
        <f t="shared" si="745"/>
        <v>-4.2412059102487909E-3</v>
      </c>
      <c r="AD5264">
        <f t="shared" si="740"/>
        <v>-4.2530459102487908E-3</v>
      </c>
      <c r="AE5264">
        <f>Sheet2!$B$17+Sheet2!$B$18*'Portfolio allocation'!K5264</f>
        <v>5.57469376682606E-4</v>
      </c>
      <c r="AF5264">
        <f t="shared" si="746"/>
        <v>-4.8105152869313966E-3</v>
      </c>
      <c r="AH5264" s="2">
        <v>40240</v>
      </c>
      <c r="AI5264">
        <v>3.621</v>
      </c>
      <c r="AJ5264">
        <v>0.29599999999999999</v>
      </c>
      <c r="AK5264">
        <v>1.369</v>
      </c>
      <c r="AR5264" s="3"/>
    </row>
    <row r="5265" spans="1:44" hidden="1" outlineLevel="1" x14ac:dyDescent="0.2">
      <c r="A5265" s="2">
        <v>40241</v>
      </c>
      <c r="B5265">
        <v>18.72</v>
      </c>
      <c r="E5265" s="2">
        <v>40241</v>
      </c>
      <c r="F5265">
        <v>1122.97</v>
      </c>
      <c r="G5265">
        <f t="shared" si="741"/>
        <v>3.7361792650989489E-3</v>
      </c>
      <c r="H5265" s="2">
        <v>40241</v>
      </c>
      <c r="I5265">
        <v>1857.2</v>
      </c>
      <c r="J5265">
        <f t="shared" si="742"/>
        <v>3.7616741611898874E-3</v>
      </c>
      <c r="K5265">
        <f t="shared" si="738"/>
        <v>3.7498341611898875E-3</v>
      </c>
      <c r="L5265">
        <v>1.4030284841697039E-2</v>
      </c>
      <c r="N5265" s="2">
        <v>40241</v>
      </c>
      <c r="O5265">
        <v>28.63</v>
      </c>
      <c r="Q5265" s="2">
        <v>40241</v>
      </c>
      <c r="R5265">
        <v>36112.910000000003</v>
      </c>
      <c r="S5265" s="8">
        <f t="shared" si="743"/>
        <v>5.9732334070969895E-3</v>
      </c>
      <c r="T5265" s="9">
        <f t="shared" si="739"/>
        <v>5.9613934070969895E-3</v>
      </c>
      <c r="U5265" s="3">
        <f>Sheet1!$B$17+Sheet1!$B$18*'Portfolio allocation'!K5265</f>
        <v>4.7897036675071981E-3</v>
      </c>
      <c r="V5265" s="13">
        <f t="shared" si="744"/>
        <v>1.1716897395897914E-3</v>
      </c>
      <c r="W5265" s="13"/>
      <c r="X5265" s="2">
        <v>40241</v>
      </c>
      <c r="Y5265">
        <v>121.0384</v>
      </c>
      <c r="AA5265" s="2">
        <v>40241</v>
      </c>
      <c r="AB5265">
        <v>1667.2</v>
      </c>
      <c r="AC5265">
        <f t="shared" si="745"/>
        <v>-1.258012340501935E-3</v>
      </c>
      <c r="AD5265">
        <f t="shared" si="740"/>
        <v>-1.2703723405019351E-3</v>
      </c>
      <c r="AE5265">
        <f>Sheet2!$B$17+Sheet2!$B$18*'Portfolio allocation'!K5265</f>
        <v>3.3878352144161893E-3</v>
      </c>
      <c r="AF5265">
        <f t="shared" si="746"/>
        <v>-4.6582075549181246E-3</v>
      </c>
      <c r="AH5265" s="2">
        <v>40241</v>
      </c>
      <c r="AI5265">
        <v>3.6059999999999999</v>
      </c>
      <c r="AJ5265">
        <v>0.309</v>
      </c>
      <c r="AK5265">
        <v>1.3607</v>
      </c>
      <c r="AR5265" s="3"/>
    </row>
    <row r="5266" spans="1:44" hidden="1" outlineLevel="1" x14ac:dyDescent="0.2">
      <c r="A5266" s="2">
        <v>40242</v>
      </c>
      <c r="B5266">
        <v>17.420000000000002</v>
      </c>
      <c r="E5266" s="2">
        <v>40242</v>
      </c>
      <c r="F5266">
        <v>1138.7</v>
      </c>
      <c r="G5266">
        <f t="shared" si="741"/>
        <v>1.4007497974122263E-2</v>
      </c>
      <c r="H5266" s="2">
        <v>40242</v>
      </c>
      <c r="I5266">
        <v>1883.28</v>
      </c>
      <c r="J5266">
        <f t="shared" si="742"/>
        <v>1.4042644841697038E-2</v>
      </c>
      <c r="K5266">
        <f t="shared" si="738"/>
        <v>1.4030284841697039E-2</v>
      </c>
      <c r="L5266">
        <v>-8.0501151182121489E-6</v>
      </c>
      <c r="N5266" s="2">
        <v>40242</v>
      </c>
      <c r="O5266">
        <v>28.587499999999999</v>
      </c>
      <c r="Q5266" s="2">
        <v>40242</v>
      </c>
      <c r="R5266">
        <v>36059.31</v>
      </c>
      <c r="S5266" s="8">
        <f t="shared" si="743"/>
        <v>-1.4842337546324691E-3</v>
      </c>
      <c r="T5266" s="9">
        <f t="shared" si="739"/>
        <v>-1.4965937546324692E-3</v>
      </c>
      <c r="U5266" s="3">
        <f>Sheet1!$B$17+Sheet1!$B$18*'Portfolio allocation'!K5266</f>
        <v>1.6583697229452948E-2</v>
      </c>
      <c r="V5266" s="13">
        <f t="shared" si="744"/>
        <v>-1.8080290984085416E-2</v>
      </c>
      <c r="W5266" s="13"/>
      <c r="X5266" s="2">
        <v>40242</v>
      </c>
      <c r="Y5266">
        <v>121.54470000000001</v>
      </c>
      <c r="AA5266" s="2">
        <v>40242</v>
      </c>
      <c r="AB5266">
        <v>1674.17</v>
      </c>
      <c r="AC5266">
        <f t="shared" si="745"/>
        <v>4.1806621880997596E-3</v>
      </c>
      <c r="AD5266">
        <f t="shared" si="740"/>
        <v>4.1673021880997601E-3</v>
      </c>
      <c r="AE5266">
        <f>Sheet2!$B$17+Sheet2!$B$18*'Portfolio allocation'!K5266</f>
        <v>1.2529474237541013E-2</v>
      </c>
      <c r="AF5266">
        <f t="shared" si="746"/>
        <v>-8.3621720494412542E-3</v>
      </c>
      <c r="AH5266" s="2">
        <v>40242</v>
      </c>
      <c r="AI5266">
        <v>3.6819999999999999</v>
      </c>
      <c r="AJ5266">
        <v>0.33400000000000002</v>
      </c>
      <c r="AK5266">
        <v>1.3608</v>
      </c>
      <c r="AR5266" s="3"/>
    </row>
    <row r="5267" spans="1:44" hidden="1" outlineLevel="1" x14ac:dyDescent="0.2">
      <c r="A5267" s="2">
        <v>40245</v>
      </c>
      <c r="B5267">
        <v>17.79</v>
      </c>
      <c r="E5267" s="2">
        <v>40245</v>
      </c>
      <c r="F5267">
        <v>1138.5</v>
      </c>
      <c r="G5267">
        <f t="shared" si="741"/>
        <v>-1.7563888644944736E-4</v>
      </c>
      <c r="H5267" s="2">
        <v>40245</v>
      </c>
      <c r="I5267">
        <v>1883.29</v>
      </c>
      <c r="J5267">
        <f t="shared" si="742"/>
        <v>5.3098848817878519E-6</v>
      </c>
      <c r="K5267">
        <f t="shared" si="738"/>
        <v>-8.0501151182121489E-6</v>
      </c>
      <c r="L5267">
        <v>1.7438025633863278E-3</v>
      </c>
      <c r="N5267" s="2">
        <v>40245</v>
      </c>
      <c r="O5267">
        <v>28.63</v>
      </c>
      <c r="Q5267" s="2">
        <v>40245</v>
      </c>
      <c r="R5267">
        <v>36112.910000000003</v>
      </c>
      <c r="S5267" s="8">
        <f t="shared" si="743"/>
        <v>1.486439979023535E-3</v>
      </c>
      <c r="T5267" s="9">
        <f t="shared" si="739"/>
        <v>1.473079979023535E-3</v>
      </c>
      <c r="U5267" s="3">
        <f>Sheet1!$B$17+Sheet1!$B$18*'Portfolio allocation'!K5267</f>
        <v>4.7856358827397174E-4</v>
      </c>
      <c r="V5267" s="13">
        <f t="shared" si="744"/>
        <v>9.9451639074956332E-4</v>
      </c>
      <c r="W5267" s="13"/>
      <c r="X5267" s="2">
        <v>40245</v>
      </c>
      <c r="Y5267">
        <v>120.7423</v>
      </c>
      <c r="AA5267" s="2">
        <v>40245</v>
      </c>
      <c r="AB5267">
        <v>1663.12</v>
      </c>
      <c r="AC5267">
        <f t="shared" si="745"/>
        <v>-6.6002855146133355E-3</v>
      </c>
      <c r="AD5267">
        <f t="shared" si="740"/>
        <v>-6.6140455146133353E-3</v>
      </c>
      <c r="AE5267">
        <f>Sheet2!$B$17+Sheet2!$B$18*'Portfolio allocation'!K5267</f>
        <v>4.6228643624234867E-5</v>
      </c>
      <c r="AF5267">
        <f t="shared" si="746"/>
        <v>-6.6602741582375705E-3</v>
      </c>
      <c r="AH5267" s="2">
        <v>40245</v>
      </c>
      <c r="AI5267">
        <v>3.7210000000000001</v>
      </c>
      <c r="AJ5267">
        <v>0.34399999999999997</v>
      </c>
      <c r="AK5267">
        <v>1.3652500000000001</v>
      </c>
      <c r="AR5267" s="3"/>
    </row>
    <row r="5268" spans="1:44" hidden="1" outlineLevel="1" x14ac:dyDescent="0.2">
      <c r="A5268" s="2">
        <v>40246</v>
      </c>
      <c r="B5268">
        <v>17.920000000000002</v>
      </c>
      <c r="E5268" s="2">
        <v>40246</v>
      </c>
      <c r="F5268">
        <v>1140.45</v>
      </c>
      <c r="G5268">
        <f t="shared" si="741"/>
        <v>1.712779973649603E-3</v>
      </c>
      <c r="H5268" s="2">
        <v>40246</v>
      </c>
      <c r="I5268">
        <v>1886.6</v>
      </c>
      <c r="J5268">
        <f t="shared" si="742"/>
        <v>1.7575625633863279E-3</v>
      </c>
      <c r="K5268">
        <f t="shared" si="738"/>
        <v>1.7438025633863278E-3</v>
      </c>
      <c r="L5268">
        <v>4.6403146952189401E-3</v>
      </c>
      <c r="N5268" s="2">
        <v>40246</v>
      </c>
      <c r="O5268">
        <v>28.8</v>
      </c>
      <c r="Q5268" s="2">
        <v>40246</v>
      </c>
      <c r="R5268">
        <v>36327.339999999997</v>
      </c>
      <c r="S5268" s="8">
        <f t="shared" si="743"/>
        <v>5.937765746376833E-3</v>
      </c>
      <c r="T5268" s="9">
        <f t="shared" si="739"/>
        <v>5.9240057463768332E-3</v>
      </c>
      <c r="U5268" s="3">
        <f>Sheet1!$B$17+Sheet1!$B$18*'Portfolio allocation'!K5268</f>
        <v>2.4883333789054367E-3</v>
      </c>
      <c r="V5268" s="13">
        <f t="shared" si="744"/>
        <v>3.4356723674713965E-3</v>
      </c>
      <c r="W5268" s="13"/>
      <c r="X5268" s="2">
        <v>40246</v>
      </c>
      <c r="Y5268">
        <v>119.9209</v>
      </c>
      <c r="AA5268" s="2">
        <v>40246</v>
      </c>
      <c r="AB5268">
        <v>1651.81</v>
      </c>
      <c r="AC5268">
        <f t="shared" si="745"/>
        <v>-6.8004714031458802E-3</v>
      </c>
      <c r="AD5268">
        <f t="shared" si="740"/>
        <v>-6.8140314031458803E-3</v>
      </c>
      <c r="AE5268">
        <f>Sheet2!$B$17+Sheet2!$B$18*'Portfolio allocation'!K5268</f>
        <v>1.6040207391545074E-3</v>
      </c>
      <c r="AF5268">
        <f t="shared" si="746"/>
        <v>-8.4180521423003873E-3</v>
      </c>
      <c r="AH5268" s="2">
        <v>40246</v>
      </c>
      <c r="AI5268">
        <v>3.702</v>
      </c>
      <c r="AJ5268">
        <v>0.33900000000000002</v>
      </c>
      <c r="AK5268">
        <v>1.3582000000000001</v>
      </c>
      <c r="AR5268" s="3"/>
    </row>
    <row r="5269" spans="1:44" hidden="1" outlineLevel="1" x14ac:dyDescent="0.2">
      <c r="A5269" s="2">
        <v>40247</v>
      </c>
      <c r="B5269">
        <v>18.57</v>
      </c>
      <c r="E5269" s="2">
        <v>40247</v>
      </c>
      <c r="F5269">
        <v>1145.6099999999999</v>
      </c>
      <c r="G5269">
        <f t="shared" si="741"/>
        <v>4.5245297908718118E-3</v>
      </c>
      <c r="H5269" s="2">
        <v>40247</v>
      </c>
      <c r="I5269">
        <v>1895.38</v>
      </c>
      <c r="J5269">
        <f t="shared" si="742"/>
        <v>4.6538746952189403E-3</v>
      </c>
      <c r="K5269">
        <f t="shared" si="738"/>
        <v>4.6403146952189401E-3</v>
      </c>
      <c r="L5269">
        <v>4.3638691048759545E-3</v>
      </c>
      <c r="N5269" s="2">
        <v>40247</v>
      </c>
      <c r="O5269">
        <v>28.97</v>
      </c>
      <c r="Q5269" s="2">
        <v>40247</v>
      </c>
      <c r="R5269">
        <v>36541.769999999997</v>
      </c>
      <c r="S5269" s="8">
        <f t="shared" si="743"/>
        <v>5.9027167967706795E-3</v>
      </c>
      <c r="T5269" s="9">
        <f t="shared" si="739"/>
        <v>5.8891567967706794E-3</v>
      </c>
      <c r="U5269" s="3">
        <f>Sheet1!$B$17+Sheet1!$B$18*'Portfolio allocation'!K5269</f>
        <v>5.8112855039232029E-3</v>
      </c>
      <c r="V5269" s="13">
        <f t="shared" si="744"/>
        <v>7.7871292847476493E-5</v>
      </c>
      <c r="W5269" s="13"/>
      <c r="X5269" s="2">
        <v>40247</v>
      </c>
      <c r="Y5269">
        <v>119.98779999999999</v>
      </c>
      <c r="AA5269" s="2">
        <v>40247</v>
      </c>
      <c r="AB5269">
        <v>1652.73</v>
      </c>
      <c r="AC5269">
        <f t="shared" si="745"/>
        <v>5.5696478408528982E-4</v>
      </c>
      <c r="AD5269">
        <f t="shared" si="740"/>
        <v>5.4176478408528978E-4</v>
      </c>
      <c r="AE5269">
        <f>Sheet2!$B$17+Sheet2!$B$18*'Portfolio allocation'!K5269</f>
        <v>4.1796732234879314E-3</v>
      </c>
      <c r="AF5269">
        <f t="shared" si="746"/>
        <v>-3.6379084394026415E-3</v>
      </c>
      <c r="AH5269" s="2">
        <v>40247</v>
      </c>
      <c r="AI5269">
        <v>3.7229999999999999</v>
      </c>
      <c r="AJ5269">
        <v>0.38</v>
      </c>
      <c r="AK5269">
        <v>1.3664499999999999</v>
      </c>
      <c r="AR5269" s="3"/>
    </row>
    <row r="5270" spans="1:44" hidden="1" outlineLevel="1" x14ac:dyDescent="0.2">
      <c r="A5270" s="2">
        <v>40248</v>
      </c>
      <c r="B5270">
        <v>18.059999999999999</v>
      </c>
      <c r="E5270" s="2">
        <v>40248</v>
      </c>
      <c r="F5270">
        <v>1150.24</v>
      </c>
      <c r="G5270">
        <f t="shared" si="741"/>
        <v>4.0415150007420131E-3</v>
      </c>
      <c r="H5270" s="2">
        <v>40248</v>
      </c>
      <c r="I5270">
        <v>1903.68</v>
      </c>
      <c r="J5270">
        <f t="shared" si="742"/>
        <v>4.3790691048759545E-3</v>
      </c>
      <c r="K5270">
        <f t="shared" si="738"/>
        <v>4.3638691048759545E-3</v>
      </c>
      <c r="L5270">
        <v>-2.2058636409489111E-4</v>
      </c>
      <c r="N5270" s="2">
        <v>40248</v>
      </c>
      <c r="O5270">
        <v>29.18</v>
      </c>
      <c r="Q5270" s="2">
        <v>40248</v>
      </c>
      <c r="R5270">
        <v>36806.67</v>
      </c>
      <c r="S5270" s="8">
        <f t="shared" si="743"/>
        <v>7.2492383373876645E-3</v>
      </c>
      <c r="T5270" s="9">
        <f t="shared" si="739"/>
        <v>7.2340383373876646E-3</v>
      </c>
      <c r="U5270" s="3">
        <f>Sheet1!$B$17+Sheet1!$B$18*'Portfolio allocation'!K5270</f>
        <v>5.4941401166187804E-3</v>
      </c>
      <c r="V5270" s="13">
        <f t="shared" si="744"/>
        <v>1.7398982207688842E-3</v>
      </c>
      <c r="W5270" s="13"/>
      <c r="X5270" s="2">
        <v>40248</v>
      </c>
      <c r="Y5270">
        <v>121.879</v>
      </c>
      <c r="AA5270" s="2">
        <v>40248</v>
      </c>
      <c r="AB5270">
        <v>1678.78</v>
      </c>
      <c r="AC5270">
        <f t="shared" si="745"/>
        <v>1.5761800173047069E-2</v>
      </c>
      <c r="AD5270">
        <f t="shared" si="740"/>
        <v>1.5746080173047069E-2</v>
      </c>
      <c r="AE5270">
        <f>Sheet2!$B$17+Sheet2!$B$18*'Portfolio allocation'!K5270</f>
        <v>3.9338507517900712E-3</v>
      </c>
      <c r="AF5270">
        <f t="shared" si="746"/>
        <v>1.1812229421256999E-2</v>
      </c>
      <c r="AH5270" s="2">
        <v>40248</v>
      </c>
      <c r="AI5270">
        <v>3.7290000000000001</v>
      </c>
      <c r="AJ5270">
        <v>0.39300000000000002</v>
      </c>
      <c r="AK5270">
        <v>1.3673999999999999</v>
      </c>
      <c r="AR5270" s="3"/>
    </row>
    <row r="5271" spans="1:44" hidden="1" outlineLevel="1" x14ac:dyDescent="0.2">
      <c r="A5271" s="2">
        <v>40249</v>
      </c>
      <c r="B5271">
        <v>17.579999999999998</v>
      </c>
      <c r="E5271" s="2">
        <v>40249</v>
      </c>
      <c r="F5271">
        <v>1149.99</v>
      </c>
      <c r="G5271">
        <f t="shared" si="741"/>
        <v>-2.1734594519406958E-4</v>
      </c>
      <c r="H5271" s="2">
        <v>40249</v>
      </c>
      <c r="I5271">
        <v>1903.29</v>
      </c>
      <c r="J5271">
        <f t="shared" si="742"/>
        <v>-2.0486636409489112E-4</v>
      </c>
      <c r="K5271">
        <f t="shared" si="738"/>
        <v>-2.2058636409489111E-4</v>
      </c>
      <c r="L5271">
        <v>4.5654540674318366E-4</v>
      </c>
      <c r="N5271" s="2">
        <v>40249</v>
      </c>
      <c r="O5271">
        <v>29.27</v>
      </c>
      <c r="Q5271" s="2">
        <v>40249</v>
      </c>
      <c r="R5271">
        <v>36920.19</v>
      </c>
      <c r="S5271" s="8">
        <f t="shared" si="743"/>
        <v>3.0842235931693995E-3</v>
      </c>
      <c r="T5271" s="9">
        <f t="shared" si="739"/>
        <v>3.0685035931693997E-3</v>
      </c>
      <c r="U5271" s="3">
        <f>Sheet1!$B$17+Sheet1!$B$18*'Portfolio allocation'!K5271</f>
        <v>2.3473661706307602E-4</v>
      </c>
      <c r="V5271" s="13">
        <f t="shared" si="744"/>
        <v>2.8337669761063235E-3</v>
      </c>
      <c r="W5271" s="13"/>
      <c r="X5271" s="2">
        <v>40249</v>
      </c>
      <c r="Y5271">
        <v>122.2037</v>
      </c>
      <c r="AA5271" s="2">
        <v>40249</v>
      </c>
      <c r="AB5271">
        <v>1683.25</v>
      </c>
      <c r="AC5271">
        <f t="shared" si="745"/>
        <v>2.6626478752427296E-3</v>
      </c>
      <c r="AD5271">
        <f t="shared" si="740"/>
        <v>2.6463278752427298E-3</v>
      </c>
      <c r="AE5271">
        <f>Sheet2!$B$17+Sheet2!$B$18*'Portfolio allocation'!K5271</f>
        <v>-1.4276401125594342E-4</v>
      </c>
      <c r="AF5271">
        <f t="shared" si="746"/>
        <v>2.7890918864986731E-3</v>
      </c>
      <c r="AH5271" s="2">
        <v>40249</v>
      </c>
      <c r="AI5271">
        <v>3.7029999999999998</v>
      </c>
      <c r="AJ5271">
        <v>0.40799999999999997</v>
      </c>
      <c r="AK5271">
        <v>1.37565</v>
      </c>
      <c r="AR5271" s="3"/>
    </row>
    <row r="5272" spans="1:44" hidden="1" outlineLevel="1" x14ac:dyDescent="0.2">
      <c r="A5272" s="2">
        <v>40252</v>
      </c>
      <c r="B5272">
        <v>18</v>
      </c>
      <c r="E5272" s="2">
        <v>40252</v>
      </c>
      <c r="F5272">
        <v>1150.51</v>
      </c>
      <c r="G5272">
        <f t="shared" si="741"/>
        <v>4.5217784502482594E-4</v>
      </c>
      <c r="H5272" s="2">
        <v>40252</v>
      </c>
      <c r="I5272">
        <v>1904.19</v>
      </c>
      <c r="J5272">
        <f t="shared" si="742"/>
        <v>4.7286540674318367E-4</v>
      </c>
      <c r="K5272">
        <f t="shared" si="738"/>
        <v>4.5654540674318366E-4</v>
      </c>
      <c r="L5272">
        <v>7.7717683735341742E-3</v>
      </c>
      <c r="N5272" s="2">
        <v>40252</v>
      </c>
      <c r="O5272">
        <v>29.29</v>
      </c>
      <c r="Q5272" s="2">
        <v>40252</v>
      </c>
      <c r="R5272">
        <v>36945.42</v>
      </c>
      <c r="S5272" s="8">
        <f t="shared" si="743"/>
        <v>6.8336593067352958E-4</v>
      </c>
      <c r="T5272" s="9">
        <f t="shared" si="739"/>
        <v>6.6704593067352957E-4</v>
      </c>
      <c r="U5272" s="3">
        <f>Sheet1!$B$17+Sheet1!$B$18*'Portfolio allocation'!K5272</f>
        <v>1.0115593453696925E-3</v>
      </c>
      <c r="V5272" s="13">
        <f t="shared" si="744"/>
        <v>-3.4451341469616289E-4</v>
      </c>
      <c r="W5272" s="13"/>
      <c r="X5272" s="2">
        <v>40252</v>
      </c>
      <c r="Y5272">
        <v>122.09869999999999</v>
      </c>
      <c r="AA5272" s="2">
        <v>40252</v>
      </c>
      <c r="AB5272">
        <v>1681.8</v>
      </c>
      <c r="AC5272">
        <f t="shared" si="745"/>
        <v>-8.6142878360317976E-4</v>
      </c>
      <c r="AD5272">
        <f t="shared" si="740"/>
        <v>-8.7774878360317977E-4</v>
      </c>
      <c r="AE5272">
        <f>Sheet2!$B$17+Sheet2!$B$18*'Portfolio allocation'!K5272</f>
        <v>4.593588345671536E-4</v>
      </c>
      <c r="AF5272">
        <f t="shared" si="746"/>
        <v>-1.3371076181703334E-3</v>
      </c>
      <c r="AH5272" s="2">
        <v>40252</v>
      </c>
      <c r="AI5272">
        <v>3.6970000000000001</v>
      </c>
      <c r="AJ5272">
        <v>0.40799999999999997</v>
      </c>
      <c r="AK5272">
        <v>1.3651500000000001</v>
      </c>
      <c r="AR5272" s="3"/>
    </row>
    <row r="5273" spans="1:44" hidden="1" outlineLevel="1" x14ac:dyDescent="0.2">
      <c r="A5273" s="2">
        <v>40253</v>
      </c>
      <c r="B5273">
        <v>17.690000000000001</v>
      </c>
      <c r="E5273" s="2">
        <v>40253</v>
      </c>
      <c r="F5273">
        <v>1159.46</v>
      </c>
      <c r="G5273">
        <f t="shared" si="741"/>
        <v>7.7791588078330864E-3</v>
      </c>
      <c r="H5273" s="2">
        <v>40253</v>
      </c>
      <c r="I5273">
        <v>1919.02</v>
      </c>
      <c r="J5273">
        <f t="shared" si="742"/>
        <v>7.7880883735341744E-3</v>
      </c>
      <c r="K5273">
        <f t="shared" si="738"/>
        <v>7.7717683735341742E-3</v>
      </c>
      <c r="L5273">
        <v>5.8209122843951846E-3</v>
      </c>
      <c r="N5273" s="2">
        <v>40253</v>
      </c>
      <c r="O5273">
        <v>29.37</v>
      </c>
      <c r="Q5273" s="2">
        <v>40253</v>
      </c>
      <c r="R5273">
        <v>37046.33</v>
      </c>
      <c r="S5273" s="8">
        <f t="shared" si="743"/>
        <v>2.7313263727954951E-3</v>
      </c>
      <c r="T5273" s="9">
        <f t="shared" si="739"/>
        <v>2.7150063727954953E-3</v>
      </c>
      <c r="U5273" s="3">
        <f>Sheet1!$B$17+Sheet1!$B$18*'Portfolio allocation'!K5273</f>
        <v>9.4037685252764333E-3</v>
      </c>
      <c r="V5273" s="13">
        <f t="shared" si="744"/>
        <v>-6.6887621524809385E-3</v>
      </c>
      <c r="W5273" s="13"/>
      <c r="X5273" s="2">
        <v>40253</v>
      </c>
      <c r="Y5273">
        <v>122.901</v>
      </c>
      <c r="AA5273" s="2">
        <v>40253</v>
      </c>
      <c r="AB5273">
        <v>1692.86</v>
      </c>
      <c r="AC5273">
        <f t="shared" si="745"/>
        <v>6.5762873112140685E-3</v>
      </c>
      <c r="AD5273">
        <f t="shared" si="740"/>
        <v>6.5608873112140689E-3</v>
      </c>
      <c r="AE5273">
        <f>Sheet2!$B$17+Sheet2!$B$18*'Portfolio allocation'!K5273</f>
        <v>6.964241724854655E-3</v>
      </c>
      <c r="AF5273">
        <f t="shared" si="746"/>
        <v>-4.0335441364058606E-4</v>
      </c>
      <c r="AH5273" s="2">
        <v>40253</v>
      </c>
      <c r="AI5273">
        <v>3.653</v>
      </c>
      <c r="AJ5273">
        <v>0.38500000000000001</v>
      </c>
      <c r="AK5273">
        <v>1.3757999999999999</v>
      </c>
      <c r="AR5273" s="3"/>
    </row>
    <row r="5274" spans="1:44" hidden="1" outlineLevel="1" x14ac:dyDescent="0.2">
      <c r="A5274" s="2">
        <v>40254</v>
      </c>
      <c r="B5274">
        <v>16.91</v>
      </c>
      <c r="E5274" s="2">
        <v>40254</v>
      </c>
      <c r="F5274">
        <v>1166.21</v>
      </c>
      <c r="G5274">
        <f t="shared" si="741"/>
        <v>5.8216756076103771E-3</v>
      </c>
      <c r="H5274" s="2">
        <v>40254</v>
      </c>
      <c r="I5274">
        <v>1930.22</v>
      </c>
      <c r="J5274">
        <f t="shared" si="742"/>
        <v>5.8363122843951842E-3</v>
      </c>
      <c r="K5274">
        <f t="shared" si="738"/>
        <v>5.8209122843951846E-3</v>
      </c>
      <c r="L5274">
        <v>-3.2086463926384734E-4</v>
      </c>
      <c r="N5274" s="2">
        <v>40254</v>
      </c>
      <c r="O5274">
        <v>29.63</v>
      </c>
      <c r="Q5274" s="2">
        <v>40254</v>
      </c>
      <c r="R5274">
        <v>37374.28</v>
      </c>
      <c r="S5274" s="8">
        <f t="shared" si="743"/>
        <v>8.8524288370803728E-3</v>
      </c>
      <c r="T5274" s="9">
        <f t="shared" si="739"/>
        <v>8.8370288370803723E-3</v>
      </c>
      <c r="U5274" s="3">
        <f>Sheet1!$B$17+Sheet1!$B$18*'Portfolio allocation'!K5274</f>
        <v>7.1656969785480109E-3</v>
      </c>
      <c r="V5274" s="13">
        <f t="shared" si="744"/>
        <v>1.6713318585323614E-3</v>
      </c>
      <c r="W5274" s="13"/>
      <c r="X5274" s="2">
        <v>40254</v>
      </c>
      <c r="Y5274">
        <v>122.0318</v>
      </c>
      <c r="AA5274" s="2">
        <v>40254</v>
      </c>
      <c r="AB5274">
        <v>1680.88</v>
      </c>
      <c r="AC5274">
        <f t="shared" si="745"/>
        <v>-7.0767813050103268E-3</v>
      </c>
      <c r="AD5274">
        <f t="shared" si="740"/>
        <v>-7.0919813050103267E-3</v>
      </c>
      <c r="AE5274">
        <f>Sheet2!$B$17+Sheet2!$B$18*'Portfolio allocation'!K5274</f>
        <v>5.2294907195520463E-3</v>
      </c>
      <c r="AF5274">
        <f t="shared" si="746"/>
        <v>-1.2321472024562373E-2</v>
      </c>
      <c r="AH5274" s="2">
        <v>40254</v>
      </c>
      <c r="AI5274">
        <v>3.6419999999999999</v>
      </c>
      <c r="AJ5274">
        <v>0.38</v>
      </c>
      <c r="AK5274">
        <v>1.3738999999999999</v>
      </c>
      <c r="AR5274" s="3"/>
    </row>
    <row r="5275" spans="1:44" hidden="1" outlineLevel="1" x14ac:dyDescent="0.2">
      <c r="A5275" s="2">
        <v>40255</v>
      </c>
      <c r="B5275">
        <v>16.62</v>
      </c>
      <c r="E5275" s="2">
        <v>40255</v>
      </c>
      <c r="F5275">
        <v>1165.83</v>
      </c>
      <c r="G5275">
        <f t="shared" si="741"/>
        <v>-3.2584182951622687E-4</v>
      </c>
      <c r="H5275" s="2">
        <v>40255</v>
      </c>
      <c r="I5275">
        <v>1929.63</v>
      </c>
      <c r="J5275">
        <f t="shared" si="742"/>
        <v>-3.0566463926384735E-4</v>
      </c>
      <c r="K5275">
        <f t="shared" si="738"/>
        <v>-3.2086463926384734E-4</v>
      </c>
      <c r="L5275">
        <v>-5.1096408648291245E-3</v>
      </c>
      <c r="N5275" s="2">
        <v>40255</v>
      </c>
      <c r="O5275">
        <v>29.61</v>
      </c>
      <c r="Q5275" s="2">
        <v>40255</v>
      </c>
      <c r="R5275">
        <v>37349.050000000003</v>
      </c>
      <c r="S5275" s="8">
        <f t="shared" si="743"/>
        <v>-6.750631717854505E-4</v>
      </c>
      <c r="T5275" s="9">
        <f t="shared" si="739"/>
        <v>-6.9026317178545054E-4</v>
      </c>
      <c r="U5275" s="3">
        <f>Sheet1!$B$17+Sheet1!$B$18*'Portfolio allocation'!K5275</f>
        <v>1.1969483839979371E-4</v>
      </c>
      <c r="V5275" s="13">
        <f t="shared" si="744"/>
        <v>-8.099580101852443E-4</v>
      </c>
      <c r="W5275" s="13"/>
      <c r="X5275" s="2">
        <v>40255</v>
      </c>
      <c r="Y5275">
        <v>122.624</v>
      </c>
      <c r="AA5275" s="2">
        <v>40255</v>
      </c>
      <c r="AB5275">
        <v>1689.04</v>
      </c>
      <c r="AC5275">
        <f t="shared" si="745"/>
        <v>4.8545999714435517E-3</v>
      </c>
      <c r="AD5275">
        <f t="shared" si="740"/>
        <v>4.8391999714435521E-3</v>
      </c>
      <c r="AE5275">
        <f>Sheet2!$B$17+Sheet2!$B$18*'Portfolio allocation'!K5275</f>
        <v>-2.3193401186635988E-4</v>
      </c>
      <c r="AF5275">
        <f t="shared" si="746"/>
        <v>5.071133983309912E-3</v>
      </c>
      <c r="AH5275" s="2">
        <v>40255</v>
      </c>
      <c r="AI5275">
        <v>3.6760000000000002</v>
      </c>
      <c r="AJ5275">
        <v>0.38500000000000001</v>
      </c>
      <c r="AK5275">
        <v>1.3602000000000001</v>
      </c>
      <c r="AR5275" s="3"/>
    </row>
    <row r="5276" spans="1:44" hidden="1" outlineLevel="1" x14ac:dyDescent="0.2">
      <c r="A5276" s="2">
        <v>40256</v>
      </c>
      <c r="B5276">
        <v>16.97</v>
      </c>
      <c r="E5276" s="2">
        <v>40256</v>
      </c>
      <c r="F5276">
        <v>1159.9000000000001</v>
      </c>
      <c r="G5276">
        <f t="shared" si="741"/>
        <v>-5.0865048935092583E-3</v>
      </c>
      <c r="H5276" s="2">
        <v>40256</v>
      </c>
      <c r="I5276">
        <v>1919.8</v>
      </c>
      <c r="J5276">
        <f t="shared" si="742"/>
        <v>-5.0942408648291249E-3</v>
      </c>
      <c r="K5276">
        <f t="shared" si="738"/>
        <v>-5.1096408648291245E-3</v>
      </c>
      <c r="L5276">
        <v>5.1092139097824313E-3</v>
      </c>
      <c r="N5276" s="2">
        <v>40256</v>
      </c>
      <c r="O5276">
        <v>29.59</v>
      </c>
      <c r="Q5276" s="2">
        <v>40256</v>
      </c>
      <c r="R5276">
        <v>37323.839999999997</v>
      </c>
      <c r="S5276" s="8">
        <f t="shared" si="743"/>
        <v>-6.7498370105811833E-4</v>
      </c>
      <c r="T5276" s="9">
        <f t="shared" si="739"/>
        <v>-6.9038370105811838E-4</v>
      </c>
      <c r="U5276" s="3">
        <f>Sheet1!$B$17+Sheet1!$B$18*'Portfolio allocation'!K5276</f>
        <v>-5.3741106112976268E-3</v>
      </c>
      <c r="V5276" s="13">
        <f t="shared" si="744"/>
        <v>4.6837269102395079E-3</v>
      </c>
      <c r="W5276" s="13"/>
      <c r="X5276" s="2">
        <v>40256</v>
      </c>
      <c r="Y5276">
        <v>121.9841</v>
      </c>
      <c r="AA5276" s="2">
        <v>40256</v>
      </c>
      <c r="AB5276">
        <v>1680.22</v>
      </c>
      <c r="AC5276">
        <f t="shared" si="745"/>
        <v>-5.2219011983137831E-3</v>
      </c>
      <c r="AD5276">
        <f t="shared" si="740"/>
        <v>-5.2382211983137833E-3</v>
      </c>
      <c r="AE5276">
        <f>Sheet2!$B$17+Sheet2!$B$18*'Portfolio allocation'!K5276</f>
        <v>-4.4902360043700918E-3</v>
      </c>
      <c r="AF5276">
        <f t="shared" si="746"/>
        <v>-7.4798519394369146E-4</v>
      </c>
      <c r="AH5276" s="2">
        <v>40256</v>
      </c>
      <c r="AI5276">
        <v>3.6930000000000001</v>
      </c>
      <c r="AJ5276">
        <v>0.40799999999999997</v>
      </c>
      <c r="AK5276">
        <v>1.3528</v>
      </c>
      <c r="AR5276" s="3"/>
    </row>
    <row r="5277" spans="1:44" hidden="1" outlineLevel="1" x14ac:dyDescent="0.2">
      <c r="A5277" s="2">
        <v>40259</v>
      </c>
      <c r="B5277">
        <v>16.87</v>
      </c>
      <c r="E5277" s="2">
        <v>40259</v>
      </c>
      <c r="F5277">
        <v>1165.81</v>
      </c>
      <c r="G5277">
        <f t="shared" si="741"/>
        <v>5.0952668333474893E-3</v>
      </c>
      <c r="H5277" s="2">
        <v>40259</v>
      </c>
      <c r="I5277">
        <v>1929.64</v>
      </c>
      <c r="J5277">
        <f t="shared" si="742"/>
        <v>5.1255339097824315E-3</v>
      </c>
      <c r="K5277">
        <f t="shared" si="738"/>
        <v>5.1092139097824313E-3</v>
      </c>
      <c r="L5277">
        <v>7.2704132020480787E-3</v>
      </c>
      <c r="N5277" s="2">
        <v>40259</v>
      </c>
      <c r="O5277">
        <v>29.6</v>
      </c>
      <c r="Q5277" s="2">
        <v>40259</v>
      </c>
      <c r="R5277">
        <v>37336.44</v>
      </c>
      <c r="S5277" s="8">
        <f t="shared" si="743"/>
        <v>3.3758584325749297E-4</v>
      </c>
      <c r="T5277" s="9">
        <f t="shared" si="739"/>
        <v>3.2126584325749296E-4</v>
      </c>
      <c r="U5277" s="3">
        <f>Sheet1!$B$17+Sheet1!$B$18*'Portfolio allocation'!K5277</f>
        <v>6.3492185663568453E-3</v>
      </c>
      <c r="V5277" s="13">
        <f t="shared" si="744"/>
        <v>-6.0279527230993526E-3</v>
      </c>
      <c r="W5277" s="13"/>
      <c r="X5277" s="2">
        <v>40259</v>
      </c>
      <c r="Y5277">
        <v>122.2419</v>
      </c>
      <c r="AA5277" s="2">
        <v>40259</v>
      </c>
      <c r="AB5277">
        <v>1683.78</v>
      </c>
      <c r="AC5277">
        <f t="shared" si="745"/>
        <v>2.1187701610503318E-3</v>
      </c>
      <c r="AD5277">
        <f t="shared" si="740"/>
        <v>2.1028501610503318E-3</v>
      </c>
      <c r="AE5277">
        <f>Sheet2!$B$17+Sheet2!$B$18*'Portfolio allocation'!K5277</f>
        <v>4.5966303677786842E-3</v>
      </c>
      <c r="AF5277">
        <f t="shared" si="746"/>
        <v>-2.4937802067283524E-3</v>
      </c>
      <c r="AH5277" s="2">
        <v>40259</v>
      </c>
      <c r="AI5277">
        <v>3.661</v>
      </c>
      <c r="AJ5277">
        <v>0.39800000000000002</v>
      </c>
      <c r="AK5277">
        <v>1.3530500000000001</v>
      </c>
      <c r="AR5277" s="3"/>
    </row>
    <row r="5278" spans="1:44" hidden="1" outlineLevel="1" x14ac:dyDescent="0.2">
      <c r="A5278" s="2">
        <v>40260</v>
      </c>
      <c r="B5278">
        <v>16.350000000000001</v>
      </c>
      <c r="E5278" s="2">
        <v>40260</v>
      </c>
      <c r="F5278">
        <v>1174.17</v>
      </c>
      <c r="G5278">
        <f t="shared" si="741"/>
        <v>7.170979833763802E-3</v>
      </c>
      <c r="H5278" s="2">
        <v>40260</v>
      </c>
      <c r="I5278">
        <v>1943.7</v>
      </c>
      <c r="J5278">
        <f t="shared" si="742"/>
        <v>7.2863332020480787E-3</v>
      </c>
      <c r="K5278">
        <f t="shared" si="738"/>
        <v>7.2704132020480787E-3</v>
      </c>
      <c r="L5278">
        <v>-5.4999854504296187E-3</v>
      </c>
      <c r="N5278" s="2">
        <v>40260</v>
      </c>
      <c r="O5278">
        <v>29.88</v>
      </c>
      <c r="Q5278" s="2">
        <v>40260</v>
      </c>
      <c r="R5278">
        <v>37689.629999999997</v>
      </c>
      <c r="S5278" s="8">
        <f t="shared" si="743"/>
        <v>9.4596592497837584E-3</v>
      </c>
      <c r="T5278" s="9">
        <f t="shared" si="739"/>
        <v>9.4437392497837575E-3</v>
      </c>
      <c r="U5278" s="3">
        <f>Sheet1!$B$17+Sheet1!$B$18*'Portfolio allocation'!K5278</f>
        <v>8.8286011665178465E-3</v>
      </c>
      <c r="V5278" s="13">
        <f t="shared" si="744"/>
        <v>6.1513808326591098E-4</v>
      </c>
      <c r="W5278" s="13"/>
      <c r="X5278" s="2">
        <v>40260</v>
      </c>
      <c r="Y5278">
        <v>123.56959999999999</v>
      </c>
      <c r="AA5278" s="2">
        <v>40260</v>
      </c>
      <c r="AB5278">
        <v>1702.06</v>
      </c>
      <c r="AC5278">
        <f t="shared" si="745"/>
        <v>1.0856525199254063E-2</v>
      </c>
      <c r="AD5278">
        <f t="shared" si="740"/>
        <v>1.0840925199254064E-2</v>
      </c>
      <c r="AE5278">
        <f>Sheet2!$B$17+Sheet2!$B$18*'Portfolio allocation'!K5278</f>
        <v>6.5184239156419726E-3</v>
      </c>
      <c r="AF5278">
        <f t="shared" si="746"/>
        <v>4.3225012836120916E-3</v>
      </c>
      <c r="AH5278" s="2">
        <v>40260</v>
      </c>
      <c r="AI5278">
        <v>3.6890000000000001</v>
      </c>
      <c r="AJ5278">
        <v>0.39</v>
      </c>
      <c r="AK5278">
        <v>1.3532500000000001</v>
      </c>
      <c r="AR5278" s="3"/>
    </row>
    <row r="5279" spans="1:44" hidden="1" outlineLevel="1" x14ac:dyDescent="0.2">
      <c r="A5279" s="2">
        <v>40261</v>
      </c>
      <c r="B5279">
        <v>17.55</v>
      </c>
      <c r="E5279" s="2">
        <v>40261</v>
      </c>
      <c r="F5279">
        <v>1167.72</v>
      </c>
      <c r="G5279">
        <f t="shared" si="741"/>
        <v>-5.4932420347990618E-3</v>
      </c>
      <c r="H5279" s="2">
        <v>40261</v>
      </c>
      <c r="I5279">
        <v>1933.04</v>
      </c>
      <c r="J5279">
        <f t="shared" si="742"/>
        <v>-5.4843854504296186E-3</v>
      </c>
      <c r="K5279">
        <f t="shared" si="738"/>
        <v>-5.4999854504296187E-3</v>
      </c>
      <c r="L5279">
        <v>-1.7183823697388414E-3</v>
      </c>
      <c r="N5279" s="2">
        <v>40261</v>
      </c>
      <c r="O5279">
        <v>29.65</v>
      </c>
      <c r="Q5279" s="2">
        <v>40261</v>
      </c>
      <c r="R5279">
        <v>37399.519999999997</v>
      </c>
      <c r="S5279" s="8">
        <f t="shared" si="743"/>
        <v>-7.6973427438794539E-3</v>
      </c>
      <c r="T5279" s="9">
        <f t="shared" si="739"/>
        <v>-7.7129427438794541E-3</v>
      </c>
      <c r="U5279" s="3">
        <f>Sheet1!$B$17+Sheet1!$B$18*'Portfolio allocation'!K5279</f>
        <v>-5.8219238125458723E-3</v>
      </c>
      <c r="V5279" s="13">
        <f t="shared" si="744"/>
        <v>-1.8910189313335818E-3</v>
      </c>
      <c r="W5279" s="13"/>
      <c r="X5279" s="2">
        <v>40261</v>
      </c>
      <c r="Y5279">
        <v>122.76730000000001</v>
      </c>
      <c r="AA5279" s="2">
        <v>40261</v>
      </c>
      <c r="AB5279">
        <v>1691.01</v>
      </c>
      <c r="AC5279">
        <f t="shared" si="745"/>
        <v>-6.4921330622892404E-3</v>
      </c>
      <c r="AD5279">
        <f t="shared" si="740"/>
        <v>-6.5085330622892401E-3</v>
      </c>
      <c r="AE5279">
        <f>Sheet2!$B$17+Sheet2!$B$18*'Portfolio allocation'!K5279</f>
        <v>-4.8373403684771072E-3</v>
      </c>
      <c r="AF5279">
        <f t="shared" si="746"/>
        <v>-1.6711926938121329E-3</v>
      </c>
      <c r="AH5279" s="2">
        <v>40261</v>
      </c>
      <c r="AI5279">
        <v>3.851</v>
      </c>
      <c r="AJ5279">
        <v>0.41</v>
      </c>
      <c r="AK5279">
        <v>1.3348</v>
      </c>
      <c r="AR5279" s="3"/>
    </row>
    <row r="5280" spans="1:44" hidden="1" outlineLevel="1" x14ac:dyDescent="0.2">
      <c r="A5280" s="2">
        <v>40262</v>
      </c>
      <c r="B5280">
        <v>18.399999999999999</v>
      </c>
      <c r="E5280" s="2">
        <v>40262</v>
      </c>
      <c r="F5280">
        <v>1165.73</v>
      </c>
      <c r="G5280">
        <f t="shared" si="741"/>
        <v>-1.7041756585483014E-3</v>
      </c>
      <c r="H5280" s="2">
        <v>40262</v>
      </c>
      <c r="I5280">
        <v>1929.75</v>
      </c>
      <c r="J5280">
        <f t="shared" si="742"/>
        <v>-1.7019823697388414E-3</v>
      </c>
      <c r="K5280">
        <f t="shared" si="738"/>
        <v>-1.7183823697388414E-3</v>
      </c>
      <c r="L5280">
        <v>7.2490863065172997E-4</v>
      </c>
      <c r="N5280" s="2">
        <v>40262</v>
      </c>
      <c r="O5280">
        <v>30.01</v>
      </c>
      <c r="Q5280" s="2">
        <v>40262</v>
      </c>
      <c r="R5280">
        <v>37853.61</v>
      </c>
      <c r="S5280" s="8">
        <f t="shared" si="743"/>
        <v>1.2141599678284765E-2</v>
      </c>
      <c r="T5280" s="9">
        <f t="shared" si="739"/>
        <v>1.2125199678284765E-2</v>
      </c>
      <c r="U5280" s="3">
        <f>Sheet1!$B$17+Sheet1!$B$18*'Portfolio allocation'!K5280</f>
        <v>-1.4835729198103952E-3</v>
      </c>
      <c r="V5280" s="13">
        <f t="shared" si="744"/>
        <v>1.360877259809516E-2</v>
      </c>
      <c r="W5280" s="13"/>
      <c r="X5280" s="2">
        <v>40262</v>
      </c>
      <c r="Y5280">
        <v>123.44540000000001</v>
      </c>
      <c r="AA5280" s="2">
        <v>40262</v>
      </c>
      <c r="AB5280">
        <v>1700.35</v>
      </c>
      <c r="AC5280">
        <f t="shared" si="745"/>
        <v>5.5233262961187357E-3</v>
      </c>
      <c r="AD5280">
        <f t="shared" si="740"/>
        <v>5.507206296118736E-3</v>
      </c>
      <c r="AE5280">
        <f>Sheet2!$B$17+Sheet2!$B$18*'Portfolio allocation'!K5280</f>
        <v>-1.474642431706647E-3</v>
      </c>
      <c r="AF5280">
        <f t="shared" si="746"/>
        <v>6.981848727825383E-3</v>
      </c>
      <c r="AH5280" s="2">
        <v>40262</v>
      </c>
      <c r="AI5280">
        <v>3.8820000000000001</v>
      </c>
      <c r="AJ5280">
        <v>0.40300000000000002</v>
      </c>
      <c r="AK5280">
        <v>1.3343</v>
      </c>
      <c r="AR5280" s="3"/>
    </row>
    <row r="5281" spans="1:44" hidden="1" outlineLevel="1" x14ac:dyDescent="0.2">
      <c r="A5281" s="2">
        <v>40263</v>
      </c>
      <c r="B5281">
        <v>17.77</v>
      </c>
      <c r="E5281" s="2">
        <v>40263</v>
      </c>
      <c r="F5281">
        <v>1166.5899999999999</v>
      </c>
      <c r="G5281">
        <f t="shared" si="741"/>
        <v>7.3773515307995474E-4</v>
      </c>
      <c r="H5281" s="2">
        <v>40263</v>
      </c>
      <c r="I5281">
        <v>1931.18</v>
      </c>
      <c r="J5281">
        <f t="shared" si="742"/>
        <v>7.4102863065172997E-4</v>
      </c>
      <c r="K5281">
        <f t="shared" si="738"/>
        <v>7.2490863065172997E-4</v>
      </c>
      <c r="L5281">
        <v>5.851079317308449E-3</v>
      </c>
      <c r="N5281" s="2">
        <v>40263</v>
      </c>
      <c r="O5281">
        <v>29.66</v>
      </c>
      <c r="Q5281" s="2">
        <v>40263</v>
      </c>
      <c r="R5281">
        <v>37412.120000000003</v>
      </c>
      <c r="S5281" s="8">
        <f t="shared" si="743"/>
        <v>-1.1663088408212507E-2</v>
      </c>
      <c r="T5281" s="9">
        <f t="shared" si="739"/>
        <v>-1.1679208408212507E-2</v>
      </c>
      <c r="U5281" s="3">
        <f>Sheet1!$B$17+Sheet1!$B$18*'Portfolio allocation'!K5281</f>
        <v>1.3194324370661222E-3</v>
      </c>
      <c r="V5281" s="13">
        <f t="shared" si="744"/>
        <v>-1.2998640845278629E-2</v>
      </c>
      <c r="W5281" s="13"/>
      <c r="X5281" s="2">
        <v>40263</v>
      </c>
      <c r="Y5281">
        <v>123.4646</v>
      </c>
      <c r="AA5281" s="2">
        <v>40263</v>
      </c>
      <c r="AB5281">
        <v>1700.62</v>
      </c>
      <c r="AC5281">
        <f t="shared" si="745"/>
        <v>1.5879083718051135E-4</v>
      </c>
      <c r="AD5281">
        <f t="shared" si="740"/>
        <v>1.4299083718051134E-4</v>
      </c>
      <c r="AE5281">
        <f>Sheet2!$B$17+Sheet2!$B$18*'Portfolio allocation'!K5281</f>
        <v>6.9799425983169345E-4</v>
      </c>
      <c r="AF5281">
        <f t="shared" si="746"/>
        <v>-5.5500342265118216E-4</v>
      </c>
      <c r="AH5281" s="2">
        <v>40263</v>
      </c>
      <c r="AI5281">
        <v>3.851</v>
      </c>
      <c r="AJ5281">
        <v>0.39500000000000002</v>
      </c>
      <c r="AK5281">
        <v>1.33985</v>
      </c>
      <c r="AR5281" s="3"/>
    </row>
    <row r="5282" spans="1:44" hidden="1" outlineLevel="1" x14ac:dyDescent="0.2">
      <c r="A5282" s="2">
        <v>40266</v>
      </c>
      <c r="B5282">
        <v>17.59</v>
      </c>
      <c r="E5282" s="2">
        <v>40266</v>
      </c>
      <c r="F5282">
        <v>1173.22</v>
      </c>
      <c r="G5282">
        <f t="shared" si="741"/>
        <v>5.683230612297363E-3</v>
      </c>
      <c r="H5282" s="2">
        <v>40266</v>
      </c>
      <c r="I5282">
        <v>1942.51</v>
      </c>
      <c r="J5282">
        <f t="shared" si="742"/>
        <v>5.8668793173084488E-3</v>
      </c>
      <c r="K5282">
        <f t="shared" si="738"/>
        <v>5.851079317308449E-3</v>
      </c>
      <c r="L5282">
        <v>1.3883935938552755E-4</v>
      </c>
      <c r="N5282" s="2">
        <v>40266</v>
      </c>
      <c r="O5282">
        <v>29.59</v>
      </c>
      <c r="Q5282" s="2">
        <v>40266</v>
      </c>
      <c r="R5282">
        <v>37323.839999999997</v>
      </c>
      <c r="S5282" s="8">
        <f t="shared" si="743"/>
        <v>-2.3596631252119638E-3</v>
      </c>
      <c r="T5282" s="9">
        <f t="shared" si="739"/>
        <v>-2.3754631252119636E-3</v>
      </c>
      <c r="U5282" s="3">
        <f>Sheet1!$B$17+Sheet1!$B$18*'Portfolio allocation'!K5282</f>
        <v>7.2003053632403915E-3</v>
      </c>
      <c r="V5282" s="13">
        <f t="shared" si="744"/>
        <v>-9.5757684884523551E-3</v>
      </c>
      <c r="W5282" s="13"/>
      <c r="X5282" s="2">
        <v>40266</v>
      </c>
      <c r="Y5282">
        <v>122.8246</v>
      </c>
      <c r="AA5282" s="2">
        <v>40266</v>
      </c>
      <c r="AB5282">
        <v>1691.8</v>
      </c>
      <c r="AC5282">
        <f t="shared" si="745"/>
        <v>-5.1863438040243848E-3</v>
      </c>
      <c r="AD5282">
        <f t="shared" si="740"/>
        <v>-5.2019438040243849E-3</v>
      </c>
      <c r="AE5282">
        <f>Sheet2!$B$17+Sheet2!$B$18*'Portfolio allocation'!K5282</f>
        <v>5.2563160148491371E-3</v>
      </c>
      <c r="AF5282">
        <f t="shared" si="746"/>
        <v>-1.0458259818873522E-2</v>
      </c>
      <c r="AH5282" s="2">
        <v>40266</v>
      </c>
      <c r="AI5282">
        <v>3.8679999999999999</v>
      </c>
      <c r="AJ5282">
        <v>0.39</v>
      </c>
      <c r="AK5282">
        <v>1.3471</v>
      </c>
      <c r="AR5282" s="3"/>
    </row>
    <row r="5283" spans="1:44" hidden="1" outlineLevel="1" x14ac:dyDescent="0.2">
      <c r="A5283" s="2">
        <v>40267</v>
      </c>
      <c r="B5283">
        <v>17.13</v>
      </c>
      <c r="E5283" s="2">
        <v>40267</v>
      </c>
      <c r="F5283">
        <v>1173.27</v>
      </c>
      <c r="G5283">
        <f t="shared" si="741"/>
        <v>4.2617752851192847E-5</v>
      </c>
      <c r="H5283" s="2">
        <v>40267</v>
      </c>
      <c r="I5283">
        <v>1942.81</v>
      </c>
      <c r="J5283">
        <f t="shared" si="742"/>
        <v>1.5443935938552755E-4</v>
      </c>
      <c r="K5283">
        <f t="shared" si="738"/>
        <v>1.3883935938552755E-4</v>
      </c>
      <c r="L5283">
        <v>-3.2740872937651573E-3</v>
      </c>
      <c r="N5283" s="2">
        <v>40267</v>
      </c>
      <c r="O5283">
        <v>29.77</v>
      </c>
      <c r="Q5283" s="2">
        <v>40267</v>
      </c>
      <c r="R5283">
        <v>37550.870000000003</v>
      </c>
      <c r="S5283" s="8">
        <f t="shared" si="743"/>
        <v>6.0827074598970299E-3</v>
      </c>
      <c r="T5283" s="9">
        <f t="shared" si="739"/>
        <v>6.0671074598970297E-3</v>
      </c>
      <c r="U5283" s="3">
        <f>Sheet1!$B$17+Sheet1!$B$18*'Portfolio allocation'!K5283</f>
        <v>6.4707891609900019E-4</v>
      </c>
      <c r="V5283" s="13">
        <f t="shared" si="744"/>
        <v>5.4200285437980295E-3</v>
      </c>
      <c r="W5283" s="13"/>
      <c r="X5283" s="2">
        <v>40267</v>
      </c>
      <c r="Y5283">
        <v>122.9965</v>
      </c>
      <c r="AA5283" s="2">
        <v>40267</v>
      </c>
      <c r="AB5283">
        <v>1694.17</v>
      </c>
      <c r="AC5283">
        <f t="shared" si="745"/>
        <v>1.400874807897079E-3</v>
      </c>
      <c r="AD5283">
        <f t="shared" si="740"/>
        <v>1.384954807897079E-3</v>
      </c>
      <c r="AE5283">
        <f>Sheet2!$B$17+Sheet2!$B$18*'Portfolio allocation'!K5283</f>
        <v>1.7684651184238606E-4</v>
      </c>
      <c r="AF5283">
        <f t="shared" si="746"/>
        <v>1.208108296054693E-3</v>
      </c>
      <c r="AH5283" s="2">
        <v>40267</v>
      </c>
      <c r="AI5283">
        <v>3.859</v>
      </c>
      <c r="AJ5283">
        <v>0.39800000000000002</v>
      </c>
      <c r="AK5283">
        <v>1.3422000000000001</v>
      </c>
      <c r="AR5283" s="3"/>
    </row>
    <row r="5284" spans="1:44" hidden="1" outlineLevel="1" x14ac:dyDescent="0.2">
      <c r="A5284" s="2">
        <v>40268</v>
      </c>
      <c r="B5284">
        <v>17.59</v>
      </c>
      <c r="E5284" s="2">
        <v>40268</v>
      </c>
      <c r="F5284">
        <v>1169.43</v>
      </c>
      <c r="G5284">
        <f t="shared" si="741"/>
        <v>-3.2729039351555578E-3</v>
      </c>
      <c r="H5284" s="2">
        <v>40268</v>
      </c>
      <c r="I5284">
        <v>1936.48</v>
      </c>
      <c r="J5284">
        <f t="shared" si="742"/>
        <v>-3.2581672937651573E-3</v>
      </c>
      <c r="K5284">
        <f t="shared" si="738"/>
        <v>-3.2740872937651573E-3</v>
      </c>
      <c r="L5284">
        <v>7.43618487647686E-3</v>
      </c>
      <c r="N5284" s="2">
        <v>40268</v>
      </c>
      <c r="O5284">
        <v>29.287500000000001</v>
      </c>
      <c r="Q5284" s="2">
        <v>40268</v>
      </c>
      <c r="R5284">
        <v>36942.269999999997</v>
      </c>
      <c r="S5284" s="8">
        <f t="shared" si="743"/>
        <v>-1.6207347526169369E-2</v>
      </c>
      <c r="T5284" s="9">
        <f t="shared" si="739"/>
        <v>-1.6223267526169368E-2</v>
      </c>
      <c r="U5284" s="3">
        <f>Sheet1!$B$17+Sheet1!$B$18*'Portfolio allocation'!K5284</f>
        <v>-3.2683170354592759E-3</v>
      </c>
      <c r="V5284" s="13">
        <f t="shared" si="744"/>
        <v>-1.2954950490710092E-2</v>
      </c>
      <c r="W5284" s="13"/>
      <c r="X5284" s="2">
        <v>40268</v>
      </c>
      <c r="Y5284">
        <v>122.49979999999999</v>
      </c>
      <c r="AA5284" s="2">
        <v>40268</v>
      </c>
      <c r="AB5284">
        <v>1687.33</v>
      </c>
      <c r="AC5284">
        <f t="shared" si="745"/>
        <v>-4.0373752338904723E-3</v>
      </c>
      <c r="AD5284">
        <f t="shared" si="740"/>
        <v>-4.0528552338904723E-3</v>
      </c>
      <c r="AE5284">
        <f>Sheet2!$B$17+Sheet2!$B$18*'Portfolio allocation'!K5284</f>
        <v>-2.8580149397730765E-3</v>
      </c>
      <c r="AF5284">
        <f t="shared" si="746"/>
        <v>-1.1948402941173958E-3</v>
      </c>
      <c r="AH5284" s="2">
        <v>40268</v>
      </c>
      <c r="AI5284">
        <v>3.8330000000000002</v>
      </c>
      <c r="AJ5284">
        <v>0.38700000000000001</v>
      </c>
      <c r="AK5284">
        <v>1.3531</v>
      </c>
      <c r="AR5284" s="3"/>
    </row>
    <row r="5285" spans="1:44" hidden="1" outlineLevel="1" x14ac:dyDescent="0.2">
      <c r="A5285" s="2">
        <v>40269</v>
      </c>
      <c r="B5285">
        <v>17.47</v>
      </c>
      <c r="E5285" s="2">
        <v>40269</v>
      </c>
      <c r="F5285">
        <v>1178.0999999999999</v>
      </c>
      <c r="G5285">
        <f t="shared" si="741"/>
        <v>7.4138682948101664E-3</v>
      </c>
      <c r="H5285" s="2">
        <v>40269</v>
      </c>
      <c r="I5285">
        <v>1950.91</v>
      </c>
      <c r="J5285">
        <f t="shared" si="742"/>
        <v>7.45166487647686E-3</v>
      </c>
      <c r="K5285">
        <f t="shared" si="738"/>
        <v>7.43618487647686E-3</v>
      </c>
      <c r="L5285">
        <v>-1.5800000000000001E-5</v>
      </c>
      <c r="N5285" s="2">
        <v>40269</v>
      </c>
      <c r="O5285">
        <v>29.16</v>
      </c>
      <c r="Q5285" s="2">
        <v>40269</v>
      </c>
      <c r="R5285">
        <v>36781.440000000002</v>
      </c>
      <c r="S5285" s="8">
        <f t="shared" si="743"/>
        <v>-4.3535494705656541E-3</v>
      </c>
      <c r="T5285" s="9">
        <f t="shared" si="739"/>
        <v>-4.3690294705656541E-3</v>
      </c>
      <c r="U5285" s="3">
        <f>Sheet1!$B$17+Sheet1!$B$18*'Portfolio allocation'!K5285</f>
        <v>9.0187786326354664E-3</v>
      </c>
      <c r="V5285" s="13">
        <f t="shared" si="744"/>
        <v>-1.3387808103201121E-2</v>
      </c>
      <c r="W5285" s="13"/>
      <c r="X5285" s="2">
        <v>40269</v>
      </c>
      <c r="Y5285">
        <v>122.49979999999999</v>
      </c>
      <c r="AA5285" s="2">
        <v>40269</v>
      </c>
      <c r="AB5285">
        <v>1687.33</v>
      </c>
      <c r="AC5285">
        <f t="shared" si="745"/>
        <v>0</v>
      </c>
      <c r="AD5285">
        <f t="shared" si="740"/>
        <v>-1.5800000000000001E-5</v>
      </c>
      <c r="AE5285">
        <f>Sheet2!$B$17+Sheet2!$B$18*'Portfolio allocation'!K5285</f>
        <v>6.6658323177619591E-3</v>
      </c>
      <c r="AF5285">
        <f t="shared" si="746"/>
        <v>-6.681632317761959E-3</v>
      </c>
      <c r="AH5285" s="2">
        <v>40269</v>
      </c>
      <c r="AI5285">
        <v>3.8690000000000002</v>
      </c>
      <c r="AJ5285">
        <v>0.39500000000000002</v>
      </c>
      <c r="AK5285">
        <v>1.35375</v>
      </c>
      <c r="AR5285" s="3"/>
    </row>
    <row r="5286" spans="1:44" hidden="1" outlineLevel="1" x14ac:dyDescent="0.2">
      <c r="A5286" s="2">
        <v>40270</v>
      </c>
      <c r="B5286">
        <v>17.47</v>
      </c>
      <c r="E5286" s="2">
        <v>40270</v>
      </c>
      <c r="F5286">
        <v>1178.0999999999999</v>
      </c>
      <c r="G5286">
        <f t="shared" si="741"/>
        <v>0</v>
      </c>
      <c r="H5286" s="2">
        <v>40270</v>
      </c>
      <c r="I5286">
        <v>1950.91</v>
      </c>
      <c r="J5286">
        <f t="shared" si="742"/>
        <v>0</v>
      </c>
      <c r="K5286">
        <f t="shared" si="738"/>
        <v>-1.5800000000000001E-5</v>
      </c>
      <c r="L5286">
        <v>7.9434677165015379E-3</v>
      </c>
      <c r="N5286" s="2">
        <v>40270</v>
      </c>
      <c r="O5286">
        <v>29.16</v>
      </c>
      <c r="Q5286" s="2">
        <v>40270</v>
      </c>
      <c r="R5286">
        <v>36781.440000000002</v>
      </c>
      <c r="S5286" s="8">
        <f t="shared" si="743"/>
        <v>0</v>
      </c>
      <c r="T5286" s="9">
        <f t="shared" si="739"/>
        <v>-1.5800000000000001E-5</v>
      </c>
      <c r="U5286" s="3">
        <f>Sheet1!$B$17+Sheet1!$B$18*'Portfolio allocation'!K5286</f>
        <v>4.6967272392938277E-4</v>
      </c>
      <c r="V5286" s="13">
        <f t="shared" si="744"/>
        <v>-4.8547272392938278E-4</v>
      </c>
      <c r="W5286" s="13"/>
      <c r="X5286" s="2">
        <v>40270</v>
      </c>
      <c r="Y5286">
        <v>122.49979999999999</v>
      </c>
      <c r="AA5286" s="2">
        <v>40270</v>
      </c>
      <c r="AB5286">
        <v>1687.33</v>
      </c>
      <c r="AC5286">
        <f t="shared" si="745"/>
        <v>0</v>
      </c>
      <c r="AD5286">
        <f t="shared" si="740"/>
        <v>-1.6920000000000001E-5</v>
      </c>
      <c r="AE5286">
        <f>Sheet2!$B$17+Sheet2!$B$18*'Portfolio allocation'!K5286</f>
        <v>3.9337248269903767E-5</v>
      </c>
      <c r="AF5286">
        <f t="shared" si="746"/>
        <v>-5.6257248269903768E-5</v>
      </c>
      <c r="AH5286" s="2">
        <v>40270</v>
      </c>
      <c r="AI5286">
        <v>3.9430000000000001</v>
      </c>
      <c r="AJ5286">
        <v>0.42299999999999999</v>
      </c>
      <c r="AK5286">
        <v>1.35375</v>
      </c>
      <c r="AR5286" s="3"/>
    </row>
    <row r="5287" spans="1:44" hidden="1" outlineLevel="1" x14ac:dyDescent="0.2">
      <c r="A5287" s="2">
        <v>40273</v>
      </c>
      <c r="B5287">
        <v>17.02</v>
      </c>
      <c r="E5287" s="2">
        <v>40273</v>
      </c>
      <c r="F5287">
        <v>1187.44</v>
      </c>
      <c r="G5287">
        <f t="shared" si="741"/>
        <v>7.9280196927256075E-3</v>
      </c>
      <c r="H5287" s="2">
        <v>40273</v>
      </c>
      <c r="I5287">
        <v>1966.44</v>
      </c>
      <c r="J5287">
        <f t="shared" si="742"/>
        <v>7.960387716501538E-3</v>
      </c>
      <c r="K5287">
        <f t="shared" si="738"/>
        <v>7.9434677165015379E-3</v>
      </c>
      <c r="L5287">
        <v>1.6706901804275775E-3</v>
      </c>
      <c r="N5287" s="2">
        <v>40273</v>
      </c>
      <c r="O5287">
        <v>29.27</v>
      </c>
      <c r="Q5287" s="2">
        <v>40273</v>
      </c>
      <c r="R5287">
        <v>36920.19</v>
      </c>
      <c r="S5287" s="8">
        <f t="shared" si="743"/>
        <v>3.7722829775017619E-3</v>
      </c>
      <c r="T5287" s="9">
        <f t="shared" si="739"/>
        <v>3.7553629775017618E-3</v>
      </c>
      <c r="U5287" s="3">
        <f>Sheet1!$B$17+Sheet1!$B$18*'Portfolio allocation'!K5287</f>
        <v>9.6007463629686138E-3</v>
      </c>
      <c r="V5287" s="13">
        <f t="shared" si="744"/>
        <v>-5.845383385466852E-3</v>
      </c>
      <c r="W5287" s="13"/>
      <c r="X5287" s="2">
        <v>40273</v>
      </c>
      <c r="Y5287">
        <v>123.5505</v>
      </c>
      <c r="AA5287" s="2">
        <v>40273</v>
      </c>
      <c r="AB5287">
        <v>1701.8</v>
      </c>
      <c r="AC5287">
        <f t="shared" si="745"/>
        <v>8.5756787350430574E-3</v>
      </c>
      <c r="AD5287">
        <f t="shared" si="740"/>
        <v>8.5580387350430581E-3</v>
      </c>
      <c r="AE5287">
        <f>Sheet2!$B$17+Sheet2!$B$18*'Portfolio allocation'!K5287</f>
        <v>7.1169211610676505E-3</v>
      </c>
      <c r="AF5287">
        <f t="shared" si="746"/>
        <v>1.4411175739754076E-3</v>
      </c>
      <c r="AH5287" s="2">
        <v>40273</v>
      </c>
      <c r="AI5287">
        <v>3.988</v>
      </c>
      <c r="AJ5287">
        <v>0.441</v>
      </c>
      <c r="AK5287">
        <v>1.3506499999999999</v>
      </c>
      <c r="AR5287" s="3"/>
    </row>
    <row r="5288" spans="1:44" hidden="1" outlineLevel="1" x14ac:dyDescent="0.2">
      <c r="A5288" s="2">
        <v>40274</v>
      </c>
      <c r="B5288">
        <v>16.23</v>
      </c>
      <c r="E5288" s="2">
        <v>40274</v>
      </c>
      <c r="F5288">
        <v>1189.44</v>
      </c>
      <c r="G5288">
        <f t="shared" si="741"/>
        <v>1.684295627568444E-3</v>
      </c>
      <c r="H5288" s="2">
        <v>40274</v>
      </c>
      <c r="I5288">
        <v>1969.76</v>
      </c>
      <c r="J5288">
        <f t="shared" si="742"/>
        <v>1.6883301804275774E-3</v>
      </c>
      <c r="K5288">
        <f t="shared" si="738"/>
        <v>1.6706901804275775E-3</v>
      </c>
      <c r="L5288">
        <v>-5.4598073852651988E-3</v>
      </c>
      <c r="N5288" s="2">
        <v>40274</v>
      </c>
      <c r="O5288">
        <v>29.32</v>
      </c>
      <c r="Q5288" s="2">
        <v>40274</v>
      </c>
      <c r="R5288">
        <v>36983.26</v>
      </c>
      <c r="S5288" s="8">
        <f t="shared" si="743"/>
        <v>1.7082793994289691E-3</v>
      </c>
      <c r="T5288" s="9">
        <f t="shared" si="739"/>
        <v>1.6906393994289691E-3</v>
      </c>
      <c r="U5288" s="3">
        <f>Sheet1!$B$17+Sheet1!$B$18*'Portfolio allocation'!K5288</f>
        <v>2.4044570002609671E-3</v>
      </c>
      <c r="V5288" s="13">
        <f t="shared" si="744"/>
        <v>-7.1381760083199792E-4</v>
      </c>
      <c r="W5288" s="13"/>
      <c r="X5288" s="2">
        <v>40274</v>
      </c>
      <c r="Y5288">
        <v>123.1494</v>
      </c>
      <c r="AA5288" s="2">
        <v>40274</v>
      </c>
      <c r="AB5288">
        <v>1696.28</v>
      </c>
      <c r="AC5288">
        <f t="shared" si="745"/>
        <v>-3.2436243976965429E-3</v>
      </c>
      <c r="AD5288">
        <f t="shared" si="740"/>
        <v>-3.2611443976965429E-3</v>
      </c>
      <c r="AE5288">
        <f>Sheet2!$B$17+Sheet2!$B$18*'Portfolio allocation'!K5288</f>
        <v>1.5390073429619984E-3</v>
      </c>
      <c r="AF5288">
        <f t="shared" si="746"/>
        <v>-4.8001517406585413E-3</v>
      </c>
      <c r="AH5288" s="2">
        <v>40274</v>
      </c>
      <c r="AI5288">
        <v>3.956</v>
      </c>
      <c r="AJ5288">
        <v>0.438</v>
      </c>
      <c r="AK5288">
        <v>1.3383499999999999</v>
      </c>
      <c r="AR5288" s="3"/>
    </row>
    <row r="5289" spans="1:44" hidden="1" outlineLevel="1" x14ac:dyDescent="0.2">
      <c r="A5289" s="2">
        <v>40275</v>
      </c>
      <c r="B5289">
        <v>16.62</v>
      </c>
      <c r="E5289" s="2">
        <v>40275</v>
      </c>
      <c r="F5289">
        <v>1182.45</v>
      </c>
      <c r="G5289">
        <f t="shared" si="741"/>
        <v>-5.8767150928168421E-3</v>
      </c>
      <c r="H5289" s="2">
        <v>40275</v>
      </c>
      <c r="I5289">
        <v>1959.04</v>
      </c>
      <c r="J5289">
        <f t="shared" si="742"/>
        <v>-5.4422873852651987E-3</v>
      </c>
      <c r="K5289">
        <f t="shared" si="738"/>
        <v>-5.4598073852651988E-3</v>
      </c>
      <c r="L5289">
        <v>3.391633387781891E-3</v>
      </c>
      <c r="N5289" s="2">
        <v>40275</v>
      </c>
      <c r="O5289">
        <v>29.35</v>
      </c>
      <c r="Q5289" s="2">
        <v>40275</v>
      </c>
      <c r="R5289">
        <v>37021.1</v>
      </c>
      <c r="S5289" s="8">
        <f t="shared" si="743"/>
        <v>1.0231656160111235E-3</v>
      </c>
      <c r="T5289" s="9">
        <f t="shared" si="739"/>
        <v>1.0056456160111235E-3</v>
      </c>
      <c r="U5289" s="3">
        <f>Sheet1!$B$17+Sheet1!$B$18*'Portfolio allocation'!K5289</f>
        <v>-5.7758305179416679E-3</v>
      </c>
      <c r="V5289" s="13">
        <f t="shared" si="744"/>
        <v>6.7814761339527914E-3</v>
      </c>
      <c r="W5289" s="13"/>
      <c r="X5289" s="2">
        <v>40275</v>
      </c>
      <c r="Y5289">
        <v>122.7195</v>
      </c>
      <c r="AA5289" s="2">
        <v>40275</v>
      </c>
      <c r="AB5289">
        <v>1690.36</v>
      </c>
      <c r="AC5289">
        <f t="shared" si="745"/>
        <v>-3.4899898601646884E-3</v>
      </c>
      <c r="AD5289">
        <f t="shared" si="740"/>
        <v>-3.5081898601646883E-3</v>
      </c>
      <c r="AE5289">
        <f>Sheet2!$B$17+Sheet2!$B$18*'Portfolio allocation'!K5289</f>
        <v>-4.8016130078977559E-3</v>
      </c>
      <c r="AF5289">
        <f t="shared" si="746"/>
        <v>1.2934231477330677E-3</v>
      </c>
      <c r="AH5289" s="2">
        <v>40275</v>
      </c>
      <c r="AI5289">
        <v>3.863</v>
      </c>
      <c r="AJ5289">
        <v>0.45500000000000002</v>
      </c>
      <c r="AK5289">
        <v>1.3344499999999999</v>
      </c>
      <c r="AR5289" s="3"/>
    </row>
    <row r="5290" spans="1:44" hidden="1" outlineLevel="1" x14ac:dyDescent="0.2">
      <c r="A5290" s="2">
        <v>40276</v>
      </c>
      <c r="B5290">
        <v>16.48</v>
      </c>
      <c r="E5290" s="2">
        <v>40276</v>
      </c>
      <c r="F5290">
        <v>1186.44</v>
      </c>
      <c r="G5290">
        <f t="shared" si="741"/>
        <v>3.3743498668019622E-3</v>
      </c>
      <c r="H5290" s="2">
        <v>40276</v>
      </c>
      <c r="I5290">
        <v>1965.72</v>
      </c>
      <c r="J5290">
        <f t="shared" si="742"/>
        <v>3.4098333877818909E-3</v>
      </c>
      <c r="K5290">
        <f t="shared" si="738"/>
        <v>3.391633387781891E-3</v>
      </c>
      <c r="L5290">
        <v>6.6666935913558805E-3</v>
      </c>
      <c r="N5290" s="2">
        <v>40276</v>
      </c>
      <c r="O5290">
        <v>29.92</v>
      </c>
      <c r="Q5290" s="2">
        <v>40276</v>
      </c>
      <c r="R5290">
        <v>37740.089999999997</v>
      </c>
      <c r="S5290" s="8">
        <f t="shared" si="743"/>
        <v>1.9421086893690376E-2</v>
      </c>
      <c r="T5290" s="9">
        <f t="shared" si="739"/>
        <v>1.9402886893690376E-2</v>
      </c>
      <c r="U5290" s="3">
        <f>Sheet1!$B$17+Sheet1!$B$18*'Portfolio allocation'!K5290</f>
        <v>4.3787666622387205E-3</v>
      </c>
      <c r="V5290" s="13">
        <f t="shared" si="744"/>
        <v>1.5024120231451655E-2</v>
      </c>
      <c r="W5290" s="13"/>
      <c r="X5290" s="2">
        <v>40276</v>
      </c>
      <c r="Y5290">
        <v>121.88849999999999</v>
      </c>
      <c r="AA5290" s="2">
        <v>40276</v>
      </c>
      <c r="AB5290">
        <v>1678.91</v>
      </c>
      <c r="AC5290">
        <f t="shared" si="745"/>
        <v>-6.7737050095836304E-3</v>
      </c>
      <c r="AD5290">
        <f t="shared" si="740"/>
        <v>-6.7915850095836301E-3</v>
      </c>
      <c r="AE5290">
        <f>Sheet2!$B$17+Sheet2!$B$18*'Portfolio allocation'!K5290</f>
        <v>3.0693139481735602E-3</v>
      </c>
      <c r="AF5290">
        <f t="shared" si="746"/>
        <v>-9.8608989577571894E-3</v>
      </c>
      <c r="AH5290" s="2">
        <v>40276</v>
      </c>
      <c r="AI5290">
        <v>3.89</v>
      </c>
      <c r="AJ5290">
        <v>0.44700000000000001</v>
      </c>
      <c r="AK5290">
        <v>1.33565</v>
      </c>
      <c r="AR5290" s="3"/>
    </row>
    <row r="5291" spans="1:44" hidden="1" outlineLevel="1" x14ac:dyDescent="0.2">
      <c r="A5291" s="2">
        <v>40277</v>
      </c>
      <c r="B5291">
        <v>16.14</v>
      </c>
      <c r="E5291" s="2">
        <v>40277</v>
      </c>
      <c r="F5291">
        <v>1194.3699999999999</v>
      </c>
      <c r="G5291">
        <f t="shared" si="741"/>
        <v>6.6838609622061895E-3</v>
      </c>
      <c r="H5291" s="2">
        <v>40277</v>
      </c>
      <c r="I5291">
        <v>1978.86</v>
      </c>
      <c r="J5291">
        <f t="shared" si="742"/>
        <v>6.6845735913558801E-3</v>
      </c>
      <c r="K5291">
        <f t="shared" si="738"/>
        <v>6.6666935913558805E-3</v>
      </c>
      <c r="L5291">
        <v>1.7711087656530743E-3</v>
      </c>
      <c r="N5291" s="2">
        <v>40277</v>
      </c>
      <c r="O5291">
        <v>30.34</v>
      </c>
      <c r="Q5291" s="2">
        <v>40277</v>
      </c>
      <c r="R5291">
        <v>38269.86</v>
      </c>
      <c r="S5291" s="8">
        <f t="shared" si="743"/>
        <v>1.4037327414958556E-2</v>
      </c>
      <c r="T5291" s="9">
        <f t="shared" si="739"/>
        <v>1.4019447414958556E-2</v>
      </c>
      <c r="U5291" s="3">
        <f>Sheet1!$B$17+Sheet1!$B$18*'Portfolio allocation'!K5291</f>
        <v>8.1359987288421344E-3</v>
      </c>
      <c r="V5291" s="13">
        <f t="shared" si="744"/>
        <v>5.8834486861164218E-3</v>
      </c>
      <c r="W5291" s="13"/>
      <c r="X5291" s="2">
        <v>40277</v>
      </c>
      <c r="Y5291">
        <v>122.98699999999999</v>
      </c>
      <c r="AA5291" s="2">
        <v>40277</v>
      </c>
      <c r="AB5291">
        <v>1694.04</v>
      </c>
      <c r="AC5291">
        <f t="shared" si="745"/>
        <v>9.0117993221792148E-3</v>
      </c>
      <c r="AD5291">
        <f t="shared" si="740"/>
        <v>8.9939993221792146E-3</v>
      </c>
      <c r="AE5291">
        <f>Sheet2!$B$17+Sheet2!$B$18*'Portfolio allocation'!K5291</f>
        <v>5.9815810355341847E-3</v>
      </c>
      <c r="AF5291">
        <f t="shared" si="746"/>
        <v>3.01241828664503E-3</v>
      </c>
      <c r="AH5291" s="2">
        <v>40277</v>
      </c>
      <c r="AI5291">
        <v>3.883</v>
      </c>
      <c r="AJ5291">
        <v>0.44500000000000001</v>
      </c>
      <c r="AK5291">
        <v>1.3445499999999999</v>
      </c>
      <c r="AR5291" s="3"/>
    </row>
    <row r="5292" spans="1:44" hidden="1" outlineLevel="1" x14ac:dyDescent="0.2">
      <c r="A5292" s="2">
        <v>40280</v>
      </c>
      <c r="B5292">
        <v>15.58</v>
      </c>
      <c r="E5292" s="2">
        <v>40280</v>
      </c>
      <c r="F5292">
        <v>1196.48</v>
      </c>
      <c r="G5292">
        <f t="shared" si="741"/>
        <v>1.7666217336338441E-3</v>
      </c>
      <c r="H5292" s="2">
        <v>40280</v>
      </c>
      <c r="I5292">
        <v>1982.4</v>
      </c>
      <c r="J5292">
        <f t="shared" si="742"/>
        <v>1.7889087656530744E-3</v>
      </c>
      <c r="K5292">
        <f t="shared" si="738"/>
        <v>1.7711087656530743E-3</v>
      </c>
      <c r="L5292">
        <v>7.4442298627920014E-4</v>
      </c>
      <c r="N5292" s="2">
        <v>40280</v>
      </c>
      <c r="O5292">
        <v>30.32</v>
      </c>
      <c r="Q5292" s="2">
        <v>40280</v>
      </c>
      <c r="R5292">
        <v>38244.629999999997</v>
      </c>
      <c r="S5292" s="8">
        <f t="shared" si="743"/>
        <v>-6.5926554212647481E-4</v>
      </c>
      <c r="T5292" s="9">
        <f t="shared" si="739"/>
        <v>-6.7706554212647481E-4</v>
      </c>
      <c r="U5292" s="3">
        <f>Sheet1!$B$17+Sheet1!$B$18*'Portfolio allocation'!K5292</f>
        <v>2.5196597461770425E-3</v>
      </c>
      <c r="V5292" s="13">
        <f t="shared" si="744"/>
        <v>-3.1967252883035174E-3</v>
      </c>
      <c r="W5292" s="13"/>
      <c r="X5292" s="2">
        <v>40280</v>
      </c>
      <c r="Y5292">
        <v>122.6049</v>
      </c>
      <c r="AA5292" s="2">
        <v>40280</v>
      </c>
      <c r="AB5292">
        <v>1688.78</v>
      </c>
      <c r="AC5292">
        <f t="shared" si="745"/>
        <v>-3.1050034237680713E-3</v>
      </c>
      <c r="AD5292">
        <f t="shared" si="740"/>
        <v>-3.1222834237680714E-3</v>
      </c>
      <c r="AE5292">
        <f>Sheet2!$B$17+Sheet2!$B$18*'Portfolio allocation'!K5292</f>
        <v>1.6283021108543243E-3</v>
      </c>
      <c r="AF5292">
        <f t="shared" si="746"/>
        <v>-4.7505855346223957E-3</v>
      </c>
      <c r="AH5292" s="2">
        <v>40280</v>
      </c>
      <c r="AI5292">
        <v>3.8380000000000001</v>
      </c>
      <c r="AJ5292">
        <v>0.432</v>
      </c>
      <c r="AK5292">
        <v>1.3608</v>
      </c>
      <c r="AR5292" s="3"/>
    </row>
    <row r="5293" spans="1:44" hidden="1" outlineLevel="1" x14ac:dyDescent="0.2">
      <c r="A5293" s="2">
        <v>40281</v>
      </c>
      <c r="B5293">
        <v>16.2</v>
      </c>
      <c r="E5293" s="2">
        <v>40281</v>
      </c>
      <c r="F5293">
        <v>1197.3</v>
      </c>
      <c r="G5293">
        <f t="shared" si="741"/>
        <v>6.8534367477934843E-4</v>
      </c>
      <c r="H5293" s="2">
        <v>40281</v>
      </c>
      <c r="I5293">
        <v>1983.91</v>
      </c>
      <c r="J5293">
        <f t="shared" si="742"/>
        <v>7.6170298627920019E-4</v>
      </c>
      <c r="K5293">
        <f t="shared" si="738"/>
        <v>7.4442298627920014E-4</v>
      </c>
      <c r="L5293">
        <v>1.1147540984822743E-2</v>
      </c>
      <c r="N5293" s="2">
        <v>40281</v>
      </c>
      <c r="O5293">
        <v>30.45</v>
      </c>
      <c r="Q5293" s="2">
        <v>40281</v>
      </c>
      <c r="R5293">
        <v>38408.61</v>
      </c>
      <c r="S5293" s="8">
        <f t="shared" si="743"/>
        <v>4.2876607774740005E-3</v>
      </c>
      <c r="T5293" s="9">
        <f t="shared" si="739"/>
        <v>4.2703807774740008E-3</v>
      </c>
      <c r="U5293" s="3">
        <f>Sheet1!$B$17+Sheet1!$B$18*'Portfolio allocation'!K5293</f>
        <v>1.3418198004014957E-3</v>
      </c>
      <c r="V5293" s="13">
        <f t="shared" si="744"/>
        <v>2.9285609770725051E-3</v>
      </c>
      <c r="W5293" s="13"/>
      <c r="X5293" s="2">
        <v>40281</v>
      </c>
      <c r="Y5293">
        <v>123.2449</v>
      </c>
      <c r="AA5293" s="2">
        <v>40281</v>
      </c>
      <c r="AB5293">
        <v>1697.59</v>
      </c>
      <c r="AC5293">
        <f t="shared" si="745"/>
        <v>5.2167837136867234E-3</v>
      </c>
      <c r="AD5293">
        <f t="shared" si="740"/>
        <v>5.1995037136867237E-3</v>
      </c>
      <c r="AE5293">
        <f>Sheet2!$B$17+Sheet2!$B$18*'Portfolio allocation'!K5293</f>
        <v>7.1534692271187918E-4</v>
      </c>
      <c r="AF5293">
        <f t="shared" si="746"/>
        <v>4.4841567909748442E-3</v>
      </c>
      <c r="AH5293" s="2">
        <v>40281</v>
      </c>
      <c r="AI5293">
        <v>3.82</v>
      </c>
      <c r="AJ5293">
        <v>0.432</v>
      </c>
      <c r="AK5293">
        <v>1.35625</v>
      </c>
      <c r="AR5293" s="3"/>
    </row>
    <row r="5294" spans="1:44" hidden="1" outlineLevel="1" x14ac:dyDescent="0.2">
      <c r="A5294" s="2">
        <v>40282</v>
      </c>
      <c r="B5294">
        <v>15.59</v>
      </c>
      <c r="E5294" s="2">
        <v>40282</v>
      </c>
      <c r="F5294">
        <v>1210.6500000000001</v>
      </c>
      <c r="G5294">
        <f t="shared" si="741"/>
        <v>1.1150087697319178E-2</v>
      </c>
      <c r="H5294" s="2">
        <v>40282</v>
      </c>
      <c r="I5294">
        <v>2006.06</v>
      </c>
      <c r="J5294">
        <f t="shared" si="742"/>
        <v>1.1164820984822743E-2</v>
      </c>
      <c r="K5294">
        <f t="shared" si="738"/>
        <v>1.1147540984822743E-2</v>
      </c>
      <c r="L5294">
        <v>8.201824886593462E-4</v>
      </c>
      <c r="N5294" s="2">
        <v>40282</v>
      </c>
      <c r="O5294">
        <v>30.82</v>
      </c>
      <c r="Q5294" s="2">
        <v>40282</v>
      </c>
      <c r="R5294">
        <v>38875.31</v>
      </c>
      <c r="S5294" s="8">
        <f t="shared" si="743"/>
        <v>1.2150921368932588E-2</v>
      </c>
      <c r="T5294" s="9">
        <f t="shared" si="739"/>
        <v>1.2133641368932588E-2</v>
      </c>
      <c r="U5294" s="3">
        <f>Sheet1!$B$17+Sheet1!$B$18*'Portfolio allocation'!K5294</f>
        <v>1.3276540418401851E-2</v>
      </c>
      <c r="V5294" s="13">
        <f t="shared" si="744"/>
        <v>-1.1428990494692631E-3</v>
      </c>
      <c r="W5294" s="13"/>
      <c r="X5294" s="2">
        <v>40282</v>
      </c>
      <c r="Y5294">
        <v>125.3653</v>
      </c>
      <c r="AA5294" s="2">
        <v>40282</v>
      </c>
      <c r="AB5294">
        <v>1726.8</v>
      </c>
      <c r="AC5294">
        <f t="shared" si="745"/>
        <v>1.7206746034083675E-2</v>
      </c>
      <c r="AD5294">
        <f t="shared" si="740"/>
        <v>1.7189466034083674E-2</v>
      </c>
      <c r="AE5294">
        <f>Sheet2!$B$17+Sheet2!$B$18*'Portfolio allocation'!K5294</f>
        <v>9.9660648545609881E-3</v>
      </c>
      <c r="AF5294">
        <f t="shared" si="746"/>
        <v>7.2234011795226857E-3</v>
      </c>
      <c r="AH5294" s="2">
        <v>40282</v>
      </c>
      <c r="AI5294">
        <v>3.8650000000000002</v>
      </c>
      <c r="AJ5294">
        <v>0.432</v>
      </c>
      <c r="AK5294">
        <v>1.3626499999999999</v>
      </c>
      <c r="AR5294" s="3"/>
    </row>
    <row r="5295" spans="1:44" hidden="1" outlineLevel="1" x14ac:dyDescent="0.2">
      <c r="A5295" s="2">
        <v>40283</v>
      </c>
      <c r="B5295">
        <v>15.89</v>
      </c>
      <c r="E5295" s="2">
        <v>40283</v>
      </c>
      <c r="F5295">
        <v>1211.67</v>
      </c>
      <c r="G5295">
        <f t="shared" si="741"/>
        <v>8.4252261182005128E-4</v>
      </c>
      <c r="H5295" s="2">
        <v>40283</v>
      </c>
      <c r="I5295">
        <v>2007.74</v>
      </c>
      <c r="J5295">
        <f t="shared" si="742"/>
        <v>8.3746248865934625E-4</v>
      </c>
      <c r="K5295">
        <f t="shared" si="738"/>
        <v>8.201824886593462E-4</v>
      </c>
      <c r="L5295">
        <v>-1.6144066241246438E-2</v>
      </c>
      <c r="N5295" s="2">
        <v>40283</v>
      </c>
      <c r="O5295">
        <v>30.87</v>
      </c>
      <c r="Q5295" s="2">
        <v>40283</v>
      </c>
      <c r="R5295">
        <v>38938.379999999997</v>
      </c>
      <c r="S5295" s="8">
        <f t="shared" si="743"/>
        <v>1.6223664840229191E-3</v>
      </c>
      <c r="T5295" s="9">
        <f t="shared" si="739"/>
        <v>1.6050864840229191E-3</v>
      </c>
      <c r="U5295" s="3">
        <f>Sheet1!$B$17+Sheet1!$B$18*'Portfolio allocation'!K5295</f>
        <v>1.4287330215331183E-3</v>
      </c>
      <c r="V5295" s="13">
        <f t="shared" si="744"/>
        <v>1.7635346248980077E-4</v>
      </c>
      <c r="W5295" s="13"/>
      <c r="X5295" s="2">
        <v>40283</v>
      </c>
      <c r="Y5295">
        <v>125.0215</v>
      </c>
      <c r="AA5295" s="2">
        <v>40283</v>
      </c>
      <c r="AB5295">
        <v>1722.06</v>
      </c>
      <c r="AC5295">
        <f t="shared" si="745"/>
        <v>-2.7449617790131775E-3</v>
      </c>
      <c r="AD5295">
        <f t="shared" si="740"/>
        <v>-2.7614417790131776E-3</v>
      </c>
      <c r="AE5295">
        <f>Sheet2!$B$17+Sheet2!$B$18*'Portfolio allocation'!K5295</f>
        <v>7.8271420502801746E-4</v>
      </c>
      <c r="AF5295">
        <f t="shared" si="746"/>
        <v>-3.5441559840411951E-3</v>
      </c>
      <c r="AH5295" s="2">
        <v>40283</v>
      </c>
      <c r="AI5295">
        <v>3.8359999999999999</v>
      </c>
      <c r="AJ5295">
        <v>0.41199999999999998</v>
      </c>
      <c r="AK5295">
        <v>1.3566</v>
      </c>
      <c r="AR5295" s="3"/>
    </row>
    <row r="5296" spans="1:44" hidden="1" outlineLevel="1" x14ac:dyDescent="0.2">
      <c r="A5296" s="2">
        <v>40284</v>
      </c>
      <c r="B5296">
        <v>18.36</v>
      </c>
      <c r="E5296" s="2">
        <v>40284</v>
      </c>
      <c r="F5296">
        <v>1192.1300000000001</v>
      </c>
      <c r="G5296">
        <f t="shared" si="741"/>
        <v>-1.6126503090775457E-2</v>
      </c>
      <c r="H5296" s="2">
        <v>40284</v>
      </c>
      <c r="I5296">
        <v>1975.36</v>
      </c>
      <c r="J5296">
        <f t="shared" si="742"/>
        <v>-1.6127586241246439E-2</v>
      </c>
      <c r="K5296">
        <f t="shared" si="738"/>
        <v>-1.6144066241246438E-2</v>
      </c>
      <c r="L5296">
        <v>4.5202420670662326E-3</v>
      </c>
      <c r="N5296" s="2">
        <v>40284</v>
      </c>
      <c r="O5296">
        <v>30.67</v>
      </c>
      <c r="Q5296" s="2">
        <v>40284</v>
      </c>
      <c r="R5296">
        <v>38686.11</v>
      </c>
      <c r="S5296" s="8">
        <f t="shared" si="743"/>
        <v>-6.4786978811136597E-3</v>
      </c>
      <c r="T5296" s="9">
        <f t="shared" si="739"/>
        <v>-6.4951778811136599E-3</v>
      </c>
      <c r="U5296" s="3">
        <f>Sheet1!$B$17+Sheet1!$B$18*'Portfolio allocation'!K5296</f>
        <v>-1.8033083052651392E-2</v>
      </c>
      <c r="V5296" s="13">
        <f t="shared" si="744"/>
        <v>1.1537905171537733E-2</v>
      </c>
      <c r="W5296" s="13"/>
      <c r="X5296" s="2">
        <v>40284</v>
      </c>
      <c r="Y5296">
        <v>124.7731</v>
      </c>
      <c r="AA5296" s="2">
        <v>40284</v>
      </c>
      <c r="AB5296">
        <v>1718.64</v>
      </c>
      <c r="AC5296">
        <f t="shared" si="745"/>
        <v>-1.9859935193894396E-3</v>
      </c>
      <c r="AD5296">
        <f t="shared" si="740"/>
        <v>-2.0016335193894395E-3</v>
      </c>
      <c r="AE5296">
        <f>Sheet2!$B$17+Sheet2!$B$18*'Portfolio allocation'!K5296</f>
        <v>-1.4302328562732437E-2</v>
      </c>
      <c r="AF5296">
        <f t="shared" si="746"/>
        <v>1.2300695043342996E-2</v>
      </c>
      <c r="AH5296" s="2">
        <v>40284</v>
      </c>
      <c r="AI5296">
        <v>3.77</v>
      </c>
      <c r="AJ5296">
        <v>0.39100000000000001</v>
      </c>
      <c r="AK5296">
        <v>1.3507499999999999</v>
      </c>
      <c r="AR5296" s="3"/>
    </row>
    <row r="5297" spans="1:44" hidden="1" outlineLevel="1" x14ac:dyDescent="0.2">
      <c r="A5297" s="2">
        <v>40287</v>
      </c>
      <c r="B5297">
        <v>17.34</v>
      </c>
      <c r="E5297" s="2">
        <v>40287</v>
      </c>
      <c r="F5297">
        <v>1197.52</v>
      </c>
      <c r="G5297">
        <f t="shared" si="741"/>
        <v>4.5213189836676992E-3</v>
      </c>
      <c r="H5297" s="2">
        <v>40287</v>
      </c>
      <c r="I5297">
        <v>1984.32</v>
      </c>
      <c r="J5297">
        <f t="shared" si="742"/>
        <v>4.5358820670662325E-3</v>
      </c>
      <c r="K5297">
        <f t="shared" si="738"/>
        <v>4.5202420670662326E-3</v>
      </c>
      <c r="L5297">
        <v>8.0526151201418643E-3</v>
      </c>
      <c r="N5297" s="2">
        <v>40287</v>
      </c>
      <c r="O5297">
        <v>31.039000000000001</v>
      </c>
      <c r="Q5297" s="2">
        <v>40287</v>
      </c>
      <c r="R5297">
        <v>39151.54</v>
      </c>
      <c r="S5297" s="8">
        <f t="shared" si="743"/>
        <v>1.2030933066157434E-2</v>
      </c>
      <c r="T5297" s="9">
        <f t="shared" si="739"/>
        <v>1.2015293066157434E-2</v>
      </c>
      <c r="U5297" s="3">
        <f>Sheet1!$B$17+Sheet1!$B$18*'Portfolio allocation'!K5297</f>
        <v>5.6735351418613442E-3</v>
      </c>
      <c r="V5297" s="13">
        <f t="shared" si="744"/>
        <v>6.3417579242960893E-3</v>
      </c>
      <c r="W5297" s="13"/>
      <c r="X5297" s="2">
        <v>40287</v>
      </c>
      <c r="Y5297">
        <v>126.3014</v>
      </c>
      <c r="AA5297" s="2">
        <v>40287</v>
      </c>
      <c r="AB5297">
        <v>1739.69</v>
      </c>
      <c r="AC5297">
        <f t="shared" si="745"/>
        <v>1.2248056602895296E-2</v>
      </c>
      <c r="AD5297">
        <f t="shared" si="740"/>
        <v>1.2232416602895296E-2</v>
      </c>
      <c r="AE5297">
        <f>Sheet2!$B$17+Sheet2!$B$18*'Portfolio allocation'!K5297</f>
        <v>4.0729015792047452E-3</v>
      </c>
      <c r="AF5297">
        <f t="shared" si="746"/>
        <v>8.1595150236905504E-3</v>
      </c>
      <c r="AH5297" s="2">
        <v>40287</v>
      </c>
      <c r="AI5297">
        <v>3.8029999999999999</v>
      </c>
      <c r="AJ5297">
        <v>0.39100000000000001</v>
      </c>
      <c r="AK5297">
        <v>1.3466</v>
      </c>
      <c r="AR5297" s="3"/>
    </row>
    <row r="5298" spans="1:44" hidden="1" outlineLevel="1" x14ac:dyDescent="0.2">
      <c r="A5298" s="2">
        <v>40288</v>
      </c>
      <c r="B5298">
        <v>15.73</v>
      </c>
      <c r="E5298" s="2">
        <v>40288</v>
      </c>
      <c r="F5298">
        <v>1207.17</v>
      </c>
      <c r="G5298">
        <f t="shared" si="741"/>
        <v>8.05832052909361E-3</v>
      </c>
      <c r="H5298" s="2">
        <v>40288</v>
      </c>
      <c r="I5298">
        <v>2000.33</v>
      </c>
      <c r="J5298">
        <f t="shared" si="742"/>
        <v>8.0682551201418651E-3</v>
      </c>
      <c r="K5298">
        <f t="shared" si="738"/>
        <v>8.0526151201418643E-3</v>
      </c>
      <c r="L5298">
        <v>-1.0259933774927194E-3</v>
      </c>
      <c r="N5298" s="2">
        <v>40288</v>
      </c>
      <c r="O5298">
        <v>31.36</v>
      </c>
      <c r="Q5298" s="2">
        <v>40288</v>
      </c>
      <c r="R5298">
        <v>39556.44</v>
      </c>
      <c r="S5298" s="8">
        <f t="shared" si="743"/>
        <v>1.0341866501292207E-2</v>
      </c>
      <c r="T5298" s="9">
        <f t="shared" si="739"/>
        <v>1.0326226501292207E-2</v>
      </c>
      <c r="U5298" s="3">
        <f>Sheet1!$B$17+Sheet1!$B$18*'Portfolio allocation'!K5298</f>
        <v>9.7259630305878576E-3</v>
      </c>
      <c r="V5298" s="13">
        <f t="shared" si="744"/>
        <v>6.0026347070434895E-4</v>
      </c>
      <c r="W5298" s="13"/>
      <c r="X5298" s="2">
        <v>40288</v>
      </c>
      <c r="Y5298">
        <v>123.8753</v>
      </c>
      <c r="AA5298" s="2">
        <v>40288</v>
      </c>
      <c r="AB5298">
        <v>1706.27</v>
      </c>
      <c r="AC5298">
        <f t="shared" si="745"/>
        <v>-1.9210319079836058E-2</v>
      </c>
      <c r="AD5298">
        <f t="shared" si="740"/>
        <v>-1.9226479079836059E-2</v>
      </c>
      <c r="AE5298">
        <f>Sheet2!$B$17+Sheet2!$B$18*'Portfolio allocation'!K5298</f>
        <v>7.213977816986742E-3</v>
      </c>
      <c r="AF5298">
        <f t="shared" si="746"/>
        <v>-2.6440456896822801E-2</v>
      </c>
      <c r="AH5298" s="2">
        <v>40288</v>
      </c>
      <c r="AI5298">
        <v>3.7970000000000002</v>
      </c>
      <c r="AJ5298">
        <v>0.40400000000000003</v>
      </c>
      <c r="AK5298">
        <v>1.34615</v>
      </c>
      <c r="AR5298" s="3"/>
    </row>
    <row r="5299" spans="1:44" hidden="1" outlineLevel="1" x14ac:dyDescent="0.2">
      <c r="A5299" s="2">
        <v>40289</v>
      </c>
      <c r="B5299">
        <v>16.32</v>
      </c>
      <c r="E5299" s="2">
        <v>40289</v>
      </c>
      <c r="F5299">
        <v>1205.94</v>
      </c>
      <c r="G5299">
        <f t="shared" si="741"/>
        <v>-1.0189120007952912E-3</v>
      </c>
      <c r="H5299" s="2">
        <v>40289</v>
      </c>
      <c r="I5299">
        <v>1998.31</v>
      </c>
      <c r="J5299">
        <f t="shared" si="742"/>
        <v>-1.0098333774927193E-3</v>
      </c>
      <c r="K5299">
        <f t="shared" si="738"/>
        <v>-1.0259933774927194E-3</v>
      </c>
      <c r="L5299">
        <v>2.2957936007927267E-3</v>
      </c>
      <c r="N5299" s="2">
        <v>40289</v>
      </c>
      <c r="O5299">
        <v>31.332000000000001</v>
      </c>
      <c r="Q5299" s="2">
        <v>40289</v>
      </c>
      <c r="R5299">
        <v>39521.120000000003</v>
      </c>
      <c r="S5299" s="8">
        <f t="shared" si="743"/>
        <v>-8.9290138344100267E-4</v>
      </c>
      <c r="T5299" s="9">
        <f t="shared" si="739"/>
        <v>-9.0906138344100265E-4</v>
      </c>
      <c r="U5299" s="3">
        <f>Sheet1!$B$17+Sheet1!$B$18*'Portfolio allocation'!K5299</f>
        <v>-6.8924672043505593E-4</v>
      </c>
      <c r="V5299" s="13">
        <f t="shared" si="744"/>
        <v>-2.1981466300594673E-4</v>
      </c>
      <c r="W5299" s="13"/>
      <c r="X5299" s="2">
        <v>40289</v>
      </c>
      <c r="Y5299">
        <v>123.20659999999999</v>
      </c>
      <c r="AA5299" s="2">
        <v>40289</v>
      </c>
      <c r="AB5299">
        <v>1697.07</v>
      </c>
      <c r="AC5299">
        <f t="shared" si="745"/>
        <v>-5.391878190438848E-3</v>
      </c>
      <c r="AD5299">
        <f t="shared" si="740"/>
        <v>-5.4080381904388483E-3</v>
      </c>
      <c r="AE5299">
        <f>Sheet2!$B$17+Sheet2!$B$18*'Portfolio allocation'!K5299</f>
        <v>-8.5895247536059188E-4</v>
      </c>
      <c r="AF5299">
        <f t="shared" si="746"/>
        <v>-4.5490857150782566E-3</v>
      </c>
      <c r="AH5299" s="2">
        <v>40289</v>
      </c>
      <c r="AI5299">
        <v>3.7429999999999999</v>
      </c>
      <c r="AJ5299">
        <v>0.40400000000000003</v>
      </c>
      <c r="AK5299">
        <v>1.3392999999999999</v>
      </c>
      <c r="AR5299" s="3"/>
    </row>
    <row r="5300" spans="1:44" hidden="1" outlineLevel="1" x14ac:dyDescent="0.2">
      <c r="A5300" s="2">
        <v>40290</v>
      </c>
      <c r="B5300">
        <v>16.47</v>
      </c>
      <c r="E5300" s="2">
        <v>40290</v>
      </c>
      <c r="F5300">
        <v>1208.67</v>
      </c>
      <c r="G5300">
        <f t="shared" si="741"/>
        <v>2.2637942186178872E-3</v>
      </c>
      <c r="H5300" s="2">
        <v>40290</v>
      </c>
      <c r="I5300">
        <v>2002.93</v>
      </c>
      <c r="J5300">
        <f t="shared" si="742"/>
        <v>2.3119536007927266E-3</v>
      </c>
      <c r="K5300">
        <f t="shared" si="738"/>
        <v>2.2957936007927267E-3</v>
      </c>
      <c r="L5300">
        <v>7.1030098301986802E-3</v>
      </c>
      <c r="N5300" s="2">
        <v>40290</v>
      </c>
      <c r="O5300">
        <v>31.39</v>
      </c>
      <c r="Q5300" s="2">
        <v>40290</v>
      </c>
      <c r="R5300">
        <v>39594.300000000003</v>
      </c>
      <c r="S5300" s="8">
        <f t="shared" si="743"/>
        <v>1.8516681713474092E-3</v>
      </c>
      <c r="T5300" s="9">
        <f t="shared" si="739"/>
        <v>1.8355081713474092E-3</v>
      </c>
      <c r="U5300" s="3">
        <f>Sheet1!$B$17+Sheet1!$B$18*'Portfolio allocation'!K5300</f>
        <v>3.1215914863312938E-3</v>
      </c>
      <c r="V5300" s="13">
        <f t="shared" si="744"/>
        <v>-1.2860833149838846E-3</v>
      </c>
      <c r="W5300" s="13"/>
      <c r="X5300" s="2">
        <v>40290</v>
      </c>
      <c r="Y5300">
        <v>123.3404</v>
      </c>
      <c r="AA5300" s="2">
        <v>40290</v>
      </c>
      <c r="AB5300">
        <v>1698.91</v>
      </c>
      <c r="AC5300">
        <f t="shared" si="745"/>
        <v>1.0842216290429807E-3</v>
      </c>
      <c r="AD5300">
        <f t="shared" si="740"/>
        <v>1.0676616290429806E-3</v>
      </c>
      <c r="AE5300">
        <f>Sheet2!$B$17+Sheet2!$B$18*'Portfolio allocation'!K5300</f>
        <v>2.0948652521812997E-3</v>
      </c>
      <c r="AF5300">
        <f t="shared" si="746"/>
        <v>-1.0272036231383191E-3</v>
      </c>
      <c r="AH5300" s="2">
        <v>40290</v>
      </c>
      <c r="AI5300">
        <v>3.77</v>
      </c>
      <c r="AJ5300">
        <v>0.41399999999999998</v>
      </c>
      <c r="AK5300">
        <v>1.3301499999999999</v>
      </c>
      <c r="AR5300" s="3"/>
    </row>
    <row r="5301" spans="1:44" hidden="1" outlineLevel="1" x14ac:dyDescent="0.2">
      <c r="A5301" s="2">
        <v>40291</v>
      </c>
      <c r="B5301">
        <v>16.62</v>
      </c>
      <c r="E5301" s="2">
        <v>40291</v>
      </c>
      <c r="F5301">
        <v>1217.28</v>
      </c>
      <c r="G5301">
        <f t="shared" si="741"/>
        <v>7.1235324778473608E-3</v>
      </c>
      <c r="H5301" s="2">
        <v>40291</v>
      </c>
      <c r="I5301">
        <v>2017.19</v>
      </c>
      <c r="J5301">
        <f t="shared" si="742"/>
        <v>7.1195698301986798E-3</v>
      </c>
      <c r="K5301">
        <f t="shared" si="738"/>
        <v>7.1030098301986802E-3</v>
      </c>
      <c r="L5301">
        <v>-4.300546016190932E-3</v>
      </c>
      <c r="N5301" s="2">
        <v>40291</v>
      </c>
      <c r="O5301">
        <v>30.96</v>
      </c>
      <c r="Q5301" s="2">
        <v>40291</v>
      </c>
      <c r="R5301">
        <v>39051.9</v>
      </c>
      <c r="S5301" s="8">
        <f t="shared" si="743"/>
        <v>-1.3698941514308949E-2</v>
      </c>
      <c r="T5301" s="9">
        <f t="shared" si="739"/>
        <v>-1.3715501514308949E-2</v>
      </c>
      <c r="U5301" s="3">
        <f>Sheet1!$B$17+Sheet1!$B$18*'Portfolio allocation'!K5301</f>
        <v>8.6365517757665822E-3</v>
      </c>
      <c r="V5301" s="13">
        <f t="shared" si="744"/>
        <v>-2.235205329007553E-2</v>
      </c>
      <c r="W5301" s="13"/>
      <c r="X5301" s="2">
        <v>40291</v>
      </c>
      <c r="Y5301">
        <v>124.1618</v>
      </c>
      <c r="AA5301" s="2">
        <v>40291</v>
      </c>
      <c r="AB5301">
        <v>1710.22</v>
      </c>
      <c r="AC5301">
        <f t="shared" si="745"/>
        <v>6.6572096226402699E-3</v>
      </c>
      <c r="AD5301">
        <f t="shared" si="740"/>
        <v>6.6398496226402698E-3</v>
      </c>
      <c r="AE5301">
        <f>Sheet2!$B$17+Sheet2!$B$18*'Portfolio allocation'!K5301</f>
        <v>6.3695645665472062E-3</v>
      </c>
      <c r="AF5301">
        <f t="shared" si="746"/>
        <v>2.7028505609306367E-4</v>
      </c>
      <c r="AH5301" s="2">
        <v>40291</v>
      </c>
      <c r="AI5301">
        <v>3.8170000000000002</v>
      </c>
      <c r="AJ5301">
        <v>0.434</v>
      </c>
      <c r="AK5301">
        <v>1.33605</v>
      </c>
      <c r="AR5301" s="3"/>
    </row>
    <row r="5302" spans="1:44" hidden="1" outlineLevel="1" x14ac:dyDescent="0.2">
      <c r="A5302" s="2">
        <v>40294</v>
      </c>
      <c r="B5302">
        <v>17.47</v>
      </c>
      <c r="E5302" s="2">
        <v>40294</v>
      </c>
      <c r="F5302">
        <v>1212.05</v>
      </c>
      <c r="G5302">
        <f t="shared" si="741"/>
        <v>-4.2964642481598814E-3</v>
      </c>
      <c r="H5302" s="2">
        <v>40294</v>
      </c>
      <c r="I5302">
        <v>2008.55</v>
      </c>
      <c r="J5302">
        <f t="shared" si="742"/>
        <v>-4.2831860161909319E-3</v>
      </c>
      <c r="K5302">
        <f t="shared" si="738"/>
        <v>-4.300546016190932E-3</v>
      </c>
      <c r="L5302">
        <v>-2.3392031569042394E-2</v>
      </c>
      <c r="N5302" s="2">
        <v>40294</v>
      </c>
      <c r="O5302">
        <v>31.11</v>
      </c>
      <c r="Q5302" s="2">
        <v>40294</v>
      </c>
      <c r="R5302">
        <v>39241.1</v>
      </c>
      <c r="S5302" s="8">
        <f t="shared" si="743"/>
        <v>4.8448346943426035E-3</v>
      </c>
      <c r="T5302" s="9">
        <f t="shared" si="739"/>
        <v>4.8274746943426034E-3</v>
      </c>
      <c r="U5302" s="3">
        <f>Sheet1!$B$17+Sheet1!$B$18*'Portfolio allocation'!K5302</f>
        <v>-4.4458964957495746E-3</v>
      </c>
      <c r="V5302" s="13">
        <f t="shared" si="744"/>
        <v>9.2733711900921771E-3</v>
      </c>
      <c r="W5302" s="13"/>
      <c r="X5302" s="2">
        <v>40294</v>
      </c>
      <c r="Y5302">
        <v>124.8686</v>
      </c>
      <c r="AA5302" s="2">
        <v>40294</v>
      </c>
      <c r="AB5302">
        <v>1719.96</v>
      </c>
      <c r="AC5302">
        <f t="shared" si="745"/>
        <v>5.6951737203401187E-3</v>
      </c>
      <c r="AD5302">
        <f t="shared" si="740"/>
        <v>5.6782137203401188E-3</v>
      </c>
      <c r="AE5302">
        <f>Sheet2!$B$17+Sheet2!$B$18*'Portfolio allocation'!K5302</f>
        <v>-3.7707682230845247E-3</v>
      </c>
      <c r="AF5302">
        <f t="shared" si="746"/>
        <v>9.4489819434246426E-3</v>
      </c>
      <c r="AH5302" s="2">
        <v>40294</v>
      </c>
      <c r="AI5302">
        <v>3.8090000000000002</v>
      </c>
      <c r="AJ5302">
        <v>0.42399999999999999</v>
      </c>
      <c r="AK5302">
        <v>1.3324</v>
      </c>
      <c r="AR5302" s="3"/>
    </row>
    <row r="5303" spans="1:44" hidden="1" outlineLevel="1" x14ac:dyDescent="0.2">
      <c r="A5303" s="2">
        <v>40295</v>
      </c>
      <c r="B5303">
        <v>22.81</v>
      </c>
      <c r="E5303" s="2">
        <v>40295</v>
      </c>
      <c r="F5303">
        <v>1183.71</v>
      </c>
      <c r="G5303">
        <f t="shared" si="741"/>
        <v>-2.3381873685078935E-2</v>
      </c>
      <c r="H5303" s="2">
        <v>40295</v>
      </c>
      <c r="I5303">
        <v>1961.6</v>
      </c>
      <c r="J5303">
        <f t="shared" si="742"/>
        <v>-2.3375071569042394E-2</v>
      </c>
      <c r="K5303">
        <f t="shared" si="738"/>
        <v>-2.3392031569042394E-2</v>
      </c>
      <c r="L5303">
        <v>6.6272967047309173E-3</v>
      </c>
      <c r="N5303" s="2">
        <v>40295</v>
      </c>
      <c r="O5303">
        <v>30.844999999999999</v>
      </c>
      <c r="Q5303" s="2">
        <v>40295</v>
      </c>
      <c r="R5303">
        <v>38906.839999999997</v>
      </c>
      <c r="S5303" s="8">
        <f t="shared" si="743"/>
        <v>-8.5181098389189858E-3</v>
      </c>
      <c r="T5303" s="9">
        <f t="shared" si="739"/>
        <v>-8.5350698389189857E-3</v>
      </c>
      <c r="U5303" s="3">
        <f>Sheet1!$B$17+Sheet1!$B$18*'Portfolio allocation'!K5303</f>
        <v>-2.6348132564567781E-2</v>
      </c>
      <c r="V5303" s="13">
        <f t="shared" si="744"/>
        <v>1.7813062725648796E-2</v>
      </c>
      <c r="W5303" s="13"/>
      <c r="X5303" s="2">
        <v>40295</v>
      </c>
      <c r="Y5303">
        <v>123.04430000000001</v>
      </c>
      <c r="AA5303" s="2">
        <v>40295</v>
      </c>
      <c r="AB5303">
        <v>1694.83</v>
      </c>
      <c r="AC5303">
        <f t="shared" si="745"/>
        <v>-1.46108049024396E-2</v>
      </c>
      <c r="AD5303">
        <f t="shared" si="740"/>
        <v>-1.46260449024396E-2</v>
      </c>
      <c r="AE5303">
        <f>Sheet2!$B$17+Sheet2!$B$18*'Portfolio allocation'!K5303</f>
        <v>-2.0747404244527996E-2</v>
      </c>
      <c r="AF5303">
        <f t="shared" si="746"/>
        <v>6.1213593420883956E-3</v>
      </c>
      <c r="AH5303" s="2">
        <v>40295</v>
      </c>
      <c r="AI5303">
        <v>3.6930000000000001</v>
      </c>
      <c r="AJ5303">
        <v>0.38100000000000001</v>
      </c>
      <c r="AK5303">
        <v>1.33155</v>
      </c>
      <c r="AR5303" s="3"/>
    </row>
    <row r="5304" spans="1:44" hidden="1" outlineLevel="1" x14ac:dyDescent="0.2">
      <c r="A5304" s="2">
        <v>40296</v>
      </c>
      <c r="B5304">
        <v>21.08</v>
      </c>
      <c r="E5304" s="2">
        <v>40296</v>
      </c>
      <c r="F5304">
        <v>1191.3599999999999</v>
      </c>
      <c r="G5304">
        <f t="shared" si="741"/>
        <v>6.4627315812149089E-3</v>
      </c>
      <c r="H5304" s="2">
        <v>40296</v>
      </c>
      <c r="I5304">
        <v>1974.63</v>
      </c>
      <c r="J5304">
        <f t="shared" si="742"/>
        <v>6.642536704730917E-3</v>
      </c>
      <c r="K5304">
        <f t="shared" si="738"/>
        <v>6.6272967047309173E-3</v>
      </c>
      <c r="L5304">
        <v>1.3004920738973719E-2</v>
      </c>
      <c r="N5304" s="2">
        <v>40296</v>
      </c>
      <c r="O5304">
        <v>30.91</v>
      </c>
      <c r="Q5304" s="2">
        <v>40296</v>
      </c>
      <c r="R5304">
        <v>38988.83</v>
      </c>
      <c r="S5304" s="8">
        <f t="shared" si="743"/>
        <v>2.1073415368610959E-3</v>
      </c>
      <c r="T5304" s="9">
        <f t="shared" si="739"/>
        <v>2.0921015368610958E-3</v>
      </c>
      <c r="U5304" s="3">
        <f>Sheet1!$B$17+Sheet1!$B$18*'Portfolio allocation'!K5304</f>
        <v>8.0908016220560923E-3</v>
      </c>
      <c r="V5304" s="13">
        <f t="shared" si="744"/>
        <v>-5.9987000851949961E-3</v>
      </c>
      <c r="W5304" s="13"/>
      <c r="X5304" s="2">
        <v>40296</v>
      </c>
      <c r="Y5304">
        <v>124.26690000000001</v>
      </c>
      <c r="AA5304" s="2">
        <v>40296</v>
      </c>
      <c r="AB5304">
        <v>1711.67</v>
      </c>
      <c r="AC5304">
        <f t="shared" si="745"/>
        <v>9.9360997858193301E-3</v>
      </c>
      <c r="AD5304">
        <f t="shared" si="740"/>
        <v>9.9208597858193304E-3</v>
      </c>
      <c r="AE5304">
        <f>Sheet2!$B$17+Sheet2!$B$18*'Portfolio allocation'!K5304</f>
        <v>5.9465483188417857E-3</v>
      </c>
      <c r="AF5304">
        <f t="shared" si="746"/>
        <v>3.9743114669775446E-3</v>
      </c>
      <c r="AH5304" s="2">
        <v>40296</v>
      </c>
      <c r="AI5304">
        <v>3.7669999999999999</v>
      </c>
      <c r="AJ5304">
        <v>0.38100000000000001</v>
      </c>
      <c r="AK5304">
        <v>1.3204</v>
      </c>
      <c r="AR5304" s="3"/>
    </row>
    <row r="5305" spans="1:44" hidden="1" outlineLevel="1" x14ac:dyDescent="0.2">
      <c r="A5305" s="2">
        <v>40297</v>
      </c>
      <c r="B5305">
        <v>18.440000000000001</v>
      </c>
      <c r="E5305" s="2">
        <v>40297</v>
      </c>
      <c r="F5305">
        <v>1206.78</v>
      </c>
      <c r="G5305">
        <f t="shared" si="741"/>
        <v>1.2943190975020169E-2</v>
      </c>
      <c r="H5305" s="2">
        <v>40297</v>
      </c>
      <c r="I5305">
        <v>2000.34</v>
      </c>
      <c r="J5305">
        <f t="shared" si="742"/>
        <v>1.3020160738973718E-2</v>
      </c>
      <c r="K5305">
        <f t="shared" si="738"/>
        <v>1.3004920738973719E-2</v>
      </c>
      <c r="L5305">
        <v>-1.6657410830958758E-2</v>
      </c>
      <c r="N5305" s="2">
        <v>40297</v>
      </c>
      <c r="O5305">
        <v>31.003</v>
      </c>
      <c r="Q5305" s="2">
        <v>40297</v>
      </c>
      <c r="R5305">
        <v>39106.14</v>
      </c>
      <c r="S5305" s="8">
        <f t="shared" si="743"/>
        <v>3.0088104721275322E-3</v>
      </c>
      <c r="T5305" s="9">
        <f t="shared" si="739"/>
        <v>2.993570472127532E-3</v>
      </c>
      <c r="U5305" s="3">
        <f>Sheet1!$B$17+Sheet1!$B$18*'Portfolio allocation'!K5305</f>
        <v>1.5407373544626657E-2</v>
      </c>
      <c r="V5305" s="13">
        <f t="shared" si="744"/>
        <v>-1.2413803072499124E-2</v>
      </c>
      <c r="W5305" s="13"/>
      <c r="X5305" s="2">
        <v>40297</v>
      </c>
      <c r="Y5305">
        <v>124.61069999999999</v>
      </c>
      <c r="AA5305" s="2">
        <v>40297</v>
      </c>
      <c r="AB5305">
        <v>1716.41</v>
      </c>
      <c r="AC5305">
        <f t="shared" si="745"/>
        <v>2.7692253763869079E-3</v>
      </c>
      <c r="AD5305">
        <f t="shared" si="740"/>
        <v>2.7539853763869078E-3</v>
      </c>
      <c r="AE5305">
        <f>Sheet2!$B$17+Sheet2!$B$18*'Portfolio allocation'!K5305</f>
        <v>1.1617694317995263E-2</v>
      </c>
      <c r="AF5305">
        <f t="shared" si="746"/>
        <v>-8.8637089416083552E-3</v>
      </c>
      <c r="AH5305" s="2">
        <v>40297</v>
      </c>
      <c r="AI5305">
        <v>3.7320000000000002</v>
      </c>
      <c r="AJ5305">
        <v>0.38100000000000001</v>
      </c>
      <c r="AK5305">
        <v>1.3244</v>
      </c>
      <c r="AR5305" s="3"/>
    </row>
    <row r="5306" spans="1:44" hidden="1" outlineLevel="1" x14ac:dyDescent="0.2">
      <c r="A5306" s="2">
        <v>40298</v>
      </c>
      <c r="B5306">
        <v>22.05</v>
      </c>
      <c r="E5306" s="2">
        <v>40298</v>
      </c>
      <c r="F5306">
        <v>1186.69</v>
      </c>
      <c r="G5306">
        <f t="shared" si="741"/>
        <v>-1.6647607683256238E-2</v>
      </c>
      <c r="H5306" s="2">
        <v>40298</v>
      </c>
      <c r="I5306">
        <v>1967.05</v>
      </c>
      <c r="J5306">
        <f t="shared" si="742"/>
        <v>-1.6642170830958758E-2</v>
      </c>
      <c r="K5306">
        <f t="shared" si="738"/>
        <v>-1.6657410830958758E-2</v>
      </c>
      <c r="L5306">
        <v>1.3111015051981284E-2</v>
      </c>
      <c r="N5306" s="2">
        <v>40298</v>
      </c>
      <c r="O5306">
        <v>30.535</v>
      </c>
      <c r="Q5306" s="2">
        <v>40298</v>
      </c>
      <c r="R5306">
        <v>38515.82</v>
      </c>
      <c r="S5306" s="8">
        <f t="shared" si="743"/>
        <v>-1.5095327741372566E-2</v>
      </c>
      <c r="T5306" s="9">
        <f t="shared" si="739"/>
        <v>-1.5110567741372566E-2</v>
      </c>
      <c r="U5306" s="3">
        <f>Sheet1!$B$17+Sheet1!$B$18*'Portfolio allocation'!K5306</f>
        <v>-1.8622004975851366E-2</v>
      </c>
      <c r="V5306" s="13">
        <f t="shared" si="744"/>
        <v>3.5114372344788002E-3</v>
      </c>
      <c r="W5306" s="13"/>
      <c r="X5306" s="2">
        <v>40298</v>
      </c>
      <c r="Y5306">
        <v>123.2162</v>
      </c>
      <c r="AA5306" s="2">
        <v>40298</v>
      </c>
      <c r="AB5306">
        <v>1697.2</v>
      </c>
      <c r="AC5306">
        <f t="shared" si="745"/>
        <v>-1.1191964623836981E-2</v>
      </c>
      <c r="AD5306">
        <f t="shared" si="740"/>
        <v>-1.120720462383698E-2</v>
      </c>
      <c r="AE5306">
        <f>Sheet2!$B$17+Sheet2!$B$18*'Portfolio allocation'!K5306</f>
        <v>-1.4758807668509602E-2</v>
      </c>
      <c r="AF5306">
        <f t="shared" si="746"/>
        <v>3.5516030446726219E-3</v>
      </c>
      <c r="AH5306" s="2">
        <v>40298</v>
      </c>
      <c r="AI5306">
        <v>3.6589999999999998</v>
      </c>
      <c r="AJ5306">
        <v>0.38100000000000001</v>
      </c>
      <c r="AK5306">
        <v>1.32965</v>
      </c>
      <c r="AR5306" s="3"/>
    </row>
    <row r="5307" spans="1:44" hidden="1" outlineLevel="1" x14ac:dyDescent="0.2">
      <c r="A5307" s="2">
        <v>40301</v>
      </c>
      <c r="B5307">
        <v>20.190000000000001</v>
      </c>
      <c r="E5307" s="2">
        <v>40301</v>
      </c>
      <c r="F5307">
        <v>1202.26</v>
      </c>
      <c r="G5307">
        <f t="shared" si="741"/>
        <v>1.3120528528933306E-2</v>
      </c>
      <c r="H5307" s="2">
        <v>40301</v>
      </c>
      <c r="I5307">
        <v>1992.87</v>
      </c>
      <c r="J5307">
        <f t="shared" si="742"/>
        <v>1.3126255051981284E-2</v>
      </c>
      <c r="K5307">
        <f t="shared" si="738"/>
        <v>1.3111015051981284E-2</v>
      </c>
      <c r="L5307">
        <v>-2.3850531674017825E-2</v>
      </c>
      <c r="N5307" s="2">
        <v>40301</v>
      </c>
      <c r="O5307">
        <v>30.86</v>
      </c>
      <c r="Q5307" s="2">
        <v>40301</v>
      </c>
      <c r="R5307">
        <v>38925.760000000002</v>
      </c>
      <c r="S5307" s="8">
        <f t="shared" si="743"/>
        <v>1.0643418730277743E-2</v>
      </c>
      <c r="T5307" s="9">
        <f t="shared" si="739"/>
        <v>1.0628178730277743E-2</v>
      </c>
      <c r="U5307" s="3">
        <f>Sheet1!$B$17+Sheet1!$B$18*'Portfolio allocation'!K5307</f>
        <v>1.5529087629296391E-2</v>
      </c>
      <c r="V5307" s="13">
        <f t="shared" si="744"/>
        <v>-4.9009088990186484E-3</v>
      </c>
      <c r="W5307" s="13"/>
      <c r="X5307" s="2">
        <v>40301</v>
      </c>
      <c r="Y5307">
        <v>123.7893</v>
      </c>
      <c r="AA5307" s="2">
        <v>40301</v>
      </c>
      <c r="AB5307">
        <v>1705.09</v>
      </c>
      <c r="AC5307">
        <f t="shared" si="745"/>
        <v>4.64883337261357E-3</v>
      </c>
      <c r="AD5307">
        <f t="shared" si="740"/>
        <v>4.6332733726135696E-3</v>
      </c>
      <c r="AE5307">
        <f>Sheet2!$B$17+Sheet2!$B$18*'Portfolio allocation'!K5307</f>
        <v>1.1712036087832315E-2</v>
      </c>
      <c r="AF5307">
        <f t="shared" si="746"/>
        <v>-7.0787627152187451E-3</v>
      </c>
      <c r="AH5307" s="2">
        <v>40301</v>
      </c>
      <c r="AI5307">
        <v>3.6920000000000002</v>
      </c>
      <c r="AJ5307">
        <v>0.38900000000000001</v>
      </c>
      <c r="AK5307">
        <v>1.3174999999999999</v>
      </c>
      <c r="AR5307" s="3"/>
    </row>
    <row r="5308" spans="1:44" hidden="1" outlineLevel="1" x14ac:dyDescent="0.2">
      <c r="A5308" s="2">
        <v>40302</v>
      </c>
      <c r="B5308">
        <v>23.84</v>
      </c>
      <c r="E5308" s="2">
        <v>40302</v>
      </c>
      <c r="F5308">
        <v>1173.5999999999999</v>
      </c>
      <c r="G5308">
        <f t="shared" si="741"/>
        <v>-2.3838437609169483E-2</v>
      </c>
      <c r="H5308" s="2">
        <v>40302</v>
      </c>
      <c r="I5308">
        <v>1945.37</v>
      </c>
      <c r="J5308">
        <f t="shared" si="742"/>
        <v>-2.3834971674017824E-2</v>
      </c>
      <c r="K5308">
        <f t="shared" si="738"/>
        <v>-2.3850531674017825E-2</v>
      </c>
      <c r="L5308">
        <v>-6.2449372927514376E-3</v>
      </c>
      <c r="N5308" s="2">
        <v>40302</v>
      </c>
      <c r="O5308">
        <v>30.13</v>
      </c>
      <c r="Q5308" s="2">
        <v>40302</v>
      </c>
      <c r="R5308">
        <v>38004.959999999999</v>
      </c>
      <c r="S5308" s="8">
        <f t="shared" si="743"/>
        <v>-2.3655286370773521E-2</v>
      </c>
      <c r="T5308" s="9">
        <f t="shared" si="739"/>
        <v>-2.3670846370773522E-2</v>
      </c>
      <c r="U5308" s="3">
        <f>Sheet1!$B$17+Sheet1!$B$18*'Portfolio allocation'!K5308</f>
        <v>-2.6874135504933516E-2</v>
      </c>
      <c r="V5308" s="13">
        <f t="shared" si="744"/>
        <v>3.2032891341599937E-3</v>
      </c>
      <c r="W5308" s="13"/>
      <c r="X5308" s="2">
        <v>40302</v>
      </c>
      <c r="Y5308">
        <v>122.37569999999999</v>
      </c>
      <c r="AA5308" s="2">
        <v>40302</v>
      </c>
      <c r="AB5308">
        <v>1685.62</v>
      </c>
      <c r="AC5308">
        <f t="shared" si="745"/>
        <v>-1.1418752089332518E-2</v>
      </c>
      <c r="AD5308">
        <f t="shared" si="740"/>
        <v>-1.1433512089332519E-2</v>
      </c>
      <c r="AE5308">
        <f>Sheet2!$B$17+Sheet2!$B$18*'Portfolio allocation'!K5308</f>
        <v>-2.1155114235267766E-2</v>
      </c>
      <c r="AF5308">
        <f t="shared" si="746"/>
        <v>9.7216021459352476E-3</v>
      </c>
      <c r="AH5308" s="2">
        <v>40302</v>
      </c>
      <c r="AI5308">
        <v>3.5979999999999999</v>
      </c>
      <c r="AJ5308">
        <v>0.36899999999999999</v>
      </c>
      <c r="AK5308">
        <v>1.3032999999999999</v>
      </c>
      <c r="AR5308" s="3"/>
    </row>
    <row r="5309" spans="1:44" hidden="1" outlineLevel="1" x14ac:dyDescent="0.2">
      <c r="A5309" s="2">
        <v>40303</v>
      </c>
      <c r="B5309">
        <v>24.91</v>
      </c>
      <c r="E5309" s="2">
        <v>40303</v>
      </c>
      <c r="F5309">
        <v>1165.9000000000001</v>
      </c>
      <c r="G5309">
        <f t="shared" si="741"/>
        <v>-6.5610088616222528E-3</v>
      </c>
      <c r="H5309" s="2">
        <v>40303</v>
      </c>
      <c r="I5309">
        <v>1933.25</v>
      </c>
      <c r="J5309">
        <f t="shared" si="742"/>
        <v>-6.2301772927514376E-3</v>
      </c>
      <c r="K5309">
        <f t="shared" si="738"/>
        <v>-6.2449372927514376E-3</v>
      </c>
      <c r="L5309">
        <v>-3.224104696236902E-2</v>
      </c>
      <c r="N5309" s="2">
        <v>40303</v>
      </c>
      <c r="O5309">
        <v>29.85</v>
      </c>
      <c r="Q5309" s="2">
        <v>40303</v>
      </c>
      <c r="R5309">
        <v>37651.79</v>
      </c>
      <c r="S5309" s="8">
        <f t="shared" si="743"/>
        <v>-9.2927344220332664E-3</v>
      </c>
      <c r="T5309" s="9">
        <f t="shared" si="739"/>
        <v>-9.3074944220332672E-3</v>
      </c>
      <c r="U5309" s="3">
        <f>Sheet1!$B$17+Sheet1!$B$18*'Portfolio allocation'!K5309</f>
        <v>-6.6765514456478218E-3</v>
      </c>
      <c r="V5309" s="13">
        <f t="shared" si="744"/>
        <v>-2.6309429763854454E-3</v>
      </c>
      <c r="W5309" s="13"/>
      <c r="X5309" s="2">
        <v>40303</v>
      </c>
      <c r="Y5309">
        <v>121.7453</v>
      </c>
      <c r="AA5309" s="2">
        <v>40303</v>
      </c>
      <c r="AB5309">
        <v>1676.94</v>
      </c>
      <c r="AC5309">
        <f t="shared" si="745"/>
        <v>-5.1494405619296746E-3</v>
      </c>
      <c r="AD5309">
        <f t="shared" si="740"/>
        <v>-5.1649605619296744E-3</v>
      </c>
      <c r="AE5309">
        <f>Sheet2!$B$17+Sheet2!$B$18*'Portfolio allocation'!K5309</f>
        <v>-5.4997705521100601E-3</v>
      </c>
      <c r="AF5309">
        <f t="shared" si="746"/>
        <v>3.3480999018038575E-4</v>
      </c>
      <c r="AH5309" s="2">
        <v>40303</v>
      </c>
      <c r="AI5309">
        <v>3.5459999999999998</v>
      </c>
      <c r="AJ5309">
        <v>0.38800000000000001</v>
      </c>
      <c r="AK5309">
        <v>1.2865</v>
      </c>
      <c r="AR5309" s="3"/>
    </row>
    <row r="5310" spans="1:44" hidden="1" outlineLevel="1" x14ac:dyDescent="0.2">
      <c r="A5310" s="2">
        <v>40304</v>
      </c>
      <c r="B5310">
        <v>32.799999999999997</v>
      </c>
      <c r="E5310" s="2">
        <v>40304</v>
      </c>
      <c r="F5310">
        <v>1128.1500000000001</v>
      </c>
      <c r="G5310">
        <f t="shared" si="741"/>
        <v>-3.2378420104640204E-2</v>
      </c>
      <c r="H5310" s="2">
        <v>40304</v>
      </c>
      <c r="I5310">
        <v>1870.95</v>
      </c>
      <c r="J5310">
        <f t="shared" si="742"/>
        <v>-3.2225526962369022E-2</v>
      </c>
      <c r="K5310">
        <f t="shared" si="738"/>
        <v>-3.224104696236902E-2</v>
      </c>
      <c r="L5310">
        <v>-1.5316666488147746E-2</v>
      </c>
      <c r="N5310" s="2">
        <v>40304</v>
      </c>
      <c r="O5310">
        <v>28.98</v>
      </c>
      <c r="Q5310" s="2">
        <v>40304</v>
      </c>
      <c r="R5310">
        <v>36554.400000000001</v>
      </c>
      <c r="S5310" s="8">
        <f t="shared" si="743"/>
        <v>-2.914575907280903E-2</v>
      </c>
      <c r="T5310" s="9">
        <f t="shared" si="739"/>
        <v>-2.9161279072809031E-2</v>
      </c>
      <c r="U5310" s="3">
        <f>Sheet1!$B$17+Sheet1!$B$18*'Portfolio allocation'!K5310</f>
        <v>-3.6499947287665556E-2</v>
      </c>
      <c r="V5310" s="13">
        <f t="shared" si="744"/>
        <v>7.3386682148565245E-3</v>
      </c>
      <c r="W5310" s="13"/>
      <c r="X5310" s="2">
        <v>40304</v>
      </c>
      <c r="Y5310">
        <v>118.364</v>
      </c>
      <c r="AA5310" s="2">
        <v>40304</v>
      </c>
      <c r="AB5310">
        <v>1638.91</v>
      </c>
      <c r="AC5310">
        <f t="shared" si="745"/>
        <v>-2.2678211504287504E-2</v>
      </c>
      <c r="AD5310">
        <f t="shared" si="740"/>
        <v>-2.2692491504287503E-2</v>
      </c>
      <c r="AE5310">
        <f>Sheet2!$B$17+Sheet2!$B$18*'Portfolio allocation'!K5310</f>
        <v>-2.8616174491074842E-2</v>
      </c>
      <c r="AF5310">
        <f t="shared" si="746"/>
        <v>5.9236829867873389E-3</v>
      </c>
      <c r="AH5310" s="2">
        <v>40304</v>
      </c>
      <c r="AI5310">
        <v>3.4049999999999998</v>
      </c>
      <c r="AJ5310">
        <v>0.35699999999999998</v>
      </c>
      <c r="AK5310">
        <v>1.27095</v>
      </c>
      <c r="AR5310" s="3"/>
    </row>
    <row r="5311" spans="1:44" hidden="1" outlineLevel="1" x14ac:dyDescent="0.2">
      <c r="A5311" s="2">
        <v>40305</v>
      </c>
      <c r="B5311">
        <v>40.950000000000003</v>
      </c>
      <c r="E5311" s="2">
        <v>40305</v>
      </c>
      <c r="F5311">
        <v>1110.8800000000001</v>
      </c>
      <c r="G5311">
        <f t="shared" si="741"/>
        <v>-1.5308248016664416E-2</v>
      </c>
      <c r="H5311" s="2">
        <v>40305</v>
      </c>
      <c r="I5311">
        <v>1842.32</v>
      </c>
      <c r="J5311">
        <f t="shared" si="742"/>
        <v>-1.5302386488147746E-2</v>
      </c>
      <c r="K5311">
        <f t="shared" si="738"/>
        <v>-1.5316666488147746E-2</v>
      </c>
      <c r="L5311">
        <v>4.3989418927439398E-2</v>
      </c>
      <c r="N5311" s="2">
        <v>40305</v>
      </c>
      <c r="O5311">
        <v>28.21</v>
      </c>
      <c r="Q5311" s="2">
        <v>40305</v>
      </c>
      <c r="R5311">
        <v>35583.14</v>
      </c>
      <c r="S5311" s="8">
        <f t="shared" si="743"/>
        <v>-2.6570262403431633E-2</v>
      </c>
      <c r="T5311" s="9">
        <f t="shared" si="739"/>
        <v>-2.6584542403431631E-2</v>
      </c>
      <c r="U5311" s="3">
        <f>Sheet1!$B$17+Sheet1!$B$18*'Portfolio allocation'!K5311</f>
        <v>-1.7083869086798282E-2</v>
      </c>
      <c r="V5311" s="13">
        <f t="shared" si="744"/>
        <v>-9.5006733166333492E-3</v>
      </c>
      <c r="W5311" s="13"/>
      <c r="X5311" s="2">
        <v>40305</v>
      </c>
      <c r="Y5311">
        <v>116.62560000000001</v>
      </c>
      <c r="AA5311" s="2">
        <v>40305</v>
      </c>
      <c r="AB5311">
        <v>1614.84</v>
      </c>
      <c r="AC5311">
        <f t="shared" si="745"/>
        <v>-1.4686590477817618E-2</v>
      </c>
      <c r="AD5311">
        <f t="shared" si="740"/>
        <v>-1.4701470477817618E-2</v>
      </c>
      <c r="AE5311">
        <f>Sheet2!$B$17+Sheet2!$B$18*'Portfolio allocation'!K5311</f>
        <v>-1.3566583593400246E-2</v>
      </c>
      <c r="AF5311">
        <f t="shared" si="746"/>
        <v>-1.1348868844173726E-3</v>
      </c>
      <c r="AH5311" s="2">
        <v>40305</v>
      </c>
      <c r="AI5311">
        <v>3.42</v>
      </c>
      <c r="AJ5311">
        <v>0.372</v>
      </c>
      <c r="AK5311">
        <v>1.26505</v>
      </c>
      <c r="AR5311" s="3"/>
    </row>
    <row r="5312" spans="1:44" hidden="1" outlineLevel="1" x14ac:dyDescent="0.2">
      <c r="A5312" s="2">
        <v>40308</v>
      </c>
      <c r="B5312">
        <v>28.84</v>
      </c>
      <c r="E5312" s="2">
        <v>40308</v>
      </c>
      <c r="F5312">
        <v>1159.73</v>
      </c>
      <c r="G5312">
        <f t="shared" si="741"/>
        <v>4.3974146622497434E-2</v>
      </c>
      <c r="H5312" s="2">
        <v>40308</v>
      </c>
      <c r="I5312">
        <v>1923.39</v>
      </c>
      <c r="J5312">
        <f t="shared" si="742"/>
        <v>4.40042989274394E-2</v>
      </c>
      <c r="K5312">
        <f t="shared" si="738"/>
        <v>4.3989418927439398E-2</v>
      </c>
      <c r="L5312">
        <v>-3.2080802967677687E-3</v>
      </c>
      <c r="N5312" s="2">
        <v>40308</v>
      </c>
      <c r="O5312">
        <v>28.94</v>
      </c>
      <c r="Q5312" s="2">
        <v>40308</v>
      </c>
      <c r="R5312">
        <v>36503.93</v>
      </c>
      <c r="S5312" s="8">
        <f t="shared" si="743"/>
        <v>2.587714293904364E-2</v>
      </c>
      <c r="T5312" s="9">
        <f t="shared" si="739"/>
        <v>2.5862262939043642E-2</v>
      </c>
      <c r="U5312" s="3">
        <f>Sheet1!$B$17+Sheet1!$B$18*'Portfolio allocation'!K5312</f>
        <v>5.0953575118044124E-2</v>
      </c>
      <c r="V5312" s="13">
        <f t="shared" si="744"/>
        <v>-2.5091312179000482E-2</v>
      </c>
      <c r="W5312" s="13"/>
      <c r="X5312" s="2">
        <v>40308</v>
      </c>
      <c r="Y5312">
        <v>120.6086</v>
      </c>
      <c r="AA5312" s="2">
        <v>40308</v>
      </c>
      <c r="AB5312">
        <v>1669.99</v>
      </c>
      <c r="AC5312">
        <f t="shared" si="745"/>
        <v>3.4151990290059775E-2</v>
      </c>
      <c r="AD5312">
        <f t="shared" si="740"/>
        <v>3.4136190290059772E-2</v>
      </c>
      <c r="AE5312">
        <f>Sheet2!$B$17+Sheet2!$B$18*'Portfolio allocation'!K5312</f>
        <v>3.9169900593221042E-2</v>
      </c>
      <c r="AF5312">
        <f t="shared" si="746"/>
        <v>-5.0337103031612707E-3</v>
      </c>
      <c r="AH5312" s="2">
        <v>40308</v>
      </c>
      <c r="AI5312">
        <v>3.5409999999999999</v>
      </c>
      <c r="AJ5312">
        <v>0.39500000000000002</v>
      </c>
      <c r="AK5312">
        <v>1.2839499999999999</v>
      </c>
      <c r="AR5312" s="3"/>
    </row>
    <row r="5313" spans="1:44" hidden="1" outlineLevel="1" x14ac:dyDescent="0.2">
      <c r="A5313" s="2">
        <v>40309</v>
      </c>
      <c r="B5313">
        <v>28.32</v>
      </c>
      <c r="E5313" s="2">
        <v>40309</v>
      </c>
      <c r="F5313">
        <v>1155.79</v>
      </c>
      <c r="G5313">
        <f t="shared" si="741"/>
        <v>-3.3973424848887657E-3</v>
      </c>
      <c r="H5313" s="2">
        <v>40309</v>
      </c>
      <c r="I5313">
        <v>1917.25</v>
      </c>
      <c r="J5313">
        <f t="shared" si="742"/>
        <v>-3.1922802967677688E-3</v>
      </c>
      <c r="K5313">
        <f t="shared" si="738"/>
        <v>-3.2080802967677687E-3</v>
      </c>
      <c r="L5313">
        <v>1.4067470491589511E-2</v>
      </c>
      <c r="N5313" s="2">
        <v>40309</v>
      </c>
      <c r="O5313">
        <v>28.88</v>
      </c>
      <c r="Q5313" s="2">
        <v>40309</v>
      </c>
      <c r="R5313">
        <v>36428.26</v>
      </c>
      <c r="S5313" s="8">
        <f t="shared" si="743"/>
        <v>-2.07292749027288E-3</v>
      </c>
      <c r="T5313" s="9">
        <f t="shared" si="739"/>
        <v>-2.0887274902728799E-3</v>
      </c>
      <c r="U5313" s="3">
        <f>Sheet1!$B$17+Sheet1!$B$18*'Portfolio allocation'!K5313</f>
        <v>-3.1925921356641077E-3</v>
      </c>
      <c r="V5313" s="13">
        <f t="shared" si="744"/>
        <v>1.1038646453912278E-3</v>
      </c>
      <c r="W5313" s="13"/>
      <c r="X5313" s="2">
        <v>40309</v>
      </c>
      <c r="Y5313">
        <v>121.2008</v>
      </c>
      <c r="AA5313" s="2">
        <v>40309</v>
      </c>
      <c r="AB5313">
        <v>1678.19</v>
      </c>
      <c r="AC5313">
        <f t="shared" si="745"/>
        <v>4.9102090431678569E-3</v>
      </c>
      <c r="AD5313">
        <f t="shared" si="740"/>
        <v>4.895009043167857E-3</v>
      </c>
      <c r="AE5313">
        <f>Sheet2!$B$17+Sheet2!$B$18*'Portfolio allocation'!K5313</f>
        <v>-2.7993198340522012E-3</v>
      </c>
      <c r="AF5313">
        <f t="shared" si="746"/>
        <v>7.6943288772200582E-3</v>
      </c>
      <c r="AH5313" s="2">
        <v>40309</v>
      </c>
      <c r="AI5313">
        <v>3.5310000000000001</v>
      </c>
      <c r="AJ5313">
        <v>0.38</v>
      </c>
      <c r="AK5313">
        <v>1.26905</v>
      </c>
      <c r="AR5313" s="3"/>
    </row>
    <row r="5314" spans="1:44" hidden="1" outlineLevel="1" x14ac:dyDescent="0.2">
      <c r="A5314" s="2">
        <v>40310</v>
      </c>
      <c r="B5314">
        <v>25.52</v>
      </c>
      <c r="E5314" s="2">
        <v>40310</v>
      </c>
      <c r="F5314">
        <v>1171.67</v>
      </c>
      <c r="G5314">
        <f t="shared" si="741"/>
        <v>1.3739520155045648E-2</v>
      </c>
      <c r="H5314" s="2">
        <v>40310</v>
      </c>
      <c r="I5314">
        <v>1944.25</v>
      </c>
      <c r="J5314">
        <f t="shared" si="742"/>
        <v>1.4082670491589511E-2</v>
      </c>
      <c r="K5314">
        <f t="shared" si="738"/>
        <v>1.4067470491589511E-2</v>
      </c>
      <c r="L5314">
        <v>-1.2096979606532117E-2</v>
      </c>
      <c r="N5314" s="2">
        <v>40310</v>
      </c>
      <c r="O5314">
        <v>29.44</v>
      </c>
      <c r="Q5314" s="2">
        <v>40310</v>
      </c>
      <c r="R5314">
        <v>37134.620000000003</v>
      </c>
      <c r="S5314" s="8">
        <f t="shared" si="743"/>
        <v>1.9390440279058119E-2</v>
      </c>
      <c r="T5314" s="9">
        <f t="shared" si="739"/>
        <v>1.9375240279058119E-2</v>
      </c>
      <c r="U5314" s="3">
        <f>Sheet1!$B$17+Sheet1!$B$18*'Portfolio allocation'!K5314</f>
        <v>1.6626357549419282E-2</v>
      </c>
      <c r="V5314" s="13">
        <f t="shared" si="744"/>
        <v>2.7488827296388366E-3</v>
      </c>
      <c r="W5314" s="13"/>
      <c r="X5314" s="2">
        <v>40310</v>
      </c>
      <c r="Y5314">
        <v>126.7312</v>
      </c>
      <c r="AA5314" s="2">
        <v>40310</v>
      </c>
      <c r="AB5314">
        <v>1754.77</v>
      </c>
      <c r="AC5314">
        <f t="shared" si="745"/>
        <v>4.5632496916320431E-2</v>
      </c>
      <c r="AD5314">
        <f t="shared" si="740"/>
        <v>4.5617296916320431E-2</v>
      </c>
      <c r="AE5314">
        <f>Sheet2!$B$17+Sheet2!$B$18*'Portfolio allocation'!K5314</f>
        <v>1.2562540666117131E-2</v>
      </c>
      <c r="AF5314">
        <f t="shared" si="746"/>
        <v>3.30547562502033E-2</v>
      </c>
      <c r="AH5314" s="2">
        <v>40310</v>
      </c>
      <c r="AI5314">
        <v>3.5710000000000002</v>
      </c>
      <c r="AJ5314">
        <v>0.38</v>
      </c>
      <c r="AK5314">
        <v>1.2680499999999999</v>
      </c>
      <c r="AR5314" s="3"/>
    </row>
    <row r="5315" spans="1:44" hidden="1" outlineLevel="1" x14ac:dyDescent="0.2">
      <c r="A5315" s="2">
        <v>40311</v>
      </c>
      <c r="B5315">
        <v>26.68</v>
      </c>
      <c r="E5315" s="2">
        <v>40311</v>
      </c>
      <c r="F5315">
        <v>1157.44</v>
      </c>
      <c r="G5315">
        <f t="shared" si="741"/>
        <v>-1.214505790879683E-2</v>
      </c>
      <c r="H5315" s="2">
        <v>40311</v>
      </c>
      <c r="I5315">
        <v>1920.76</v>
      </c>
      <c r="J5315">
        <f t="shared" si="742"/>
        <v>-1.2081779606532117E-2</v>
      </c>
      <c r="K5315">
        <f t="shared" si="738"/>
        <v>-1.2096979606532117E-2</v>
      </c>
      <c r="L5315">
        <v>-1.8804237514317163E-2</v>
      </c>
      <c r="N5315" s="2">
        <v>40311</v>
      </c>
      <c r="O5315">
        <v>29.24</v>
      </c>
      <c r="Q5315" s="2">
        <v>40311</v>
      </c>
      <c r="R5315">
        <v>36882.35</v>
      </c>
      <c r="S5315" s="8">
        <f t="shared" si="743"/>
        <v>-6.7933911805211356E-3</v>
      </c>
      <c r="T5315" s="9">
        <f t="shared" si="739"/>
        <v>-6.8085911805211355E-3</v>
      </c>
      <c r="U5315" s="3">
        <f>Sheet1!$B$17+Sheet1!$B$18*'Portfolio allocation'!K5315</f>
        <v>-1.33901626984921E-2</v>
      </c>
      <c r="V5315" s="13">
        <f t="shared" si="744"/>
        <v>6.5815715179709643E-3</v>
      </c>
      <c r="W5315" s="13"/>
      <c r="X5315" s="2">
        <v>40311</v>
      </c>
      <c r="Y5315">
        <v>125.58499999999999</v>
      </c>
      <c r="AA5315" s="2">
        <v>40311</v>
      </c>
      <c r="AB5315">
        <v>1738.9</v>
      </c>
      <c r="AC5315">
        <f t="shared" si="745"/>
        <v>-9.0439202858493273E-3</v>
      </c>
      <c r="AD5315">
        <f t="shared" si="740"/>
        <v>-9.0587202858493279E-3</v>
      </c>
      <c r="AE5315">
        <f>Sheet2!$B$17+Sheet2!$B$18*'Portfolio allocation'!K5315</f>
        <v>-1.0703555876626206E-2</v>
      </c>
      <c r="AF5315">
        <f t="shared" si="746"/>
        <v>1.6448355907768778E-3</v>
      </c>
      <c r="AH5315" s="2">
        <v>40311</v>
      </c>
      <c r="AI5315">
        <v>3.5369999999999999</v>
      </c>
      <c r="AJ5315">
        <v>0.37</v>
      </c>
      <c r="AK5315">
        <v>1.2565999999999999</v>
      </c>
      <c r="AR5315" s="3"/>
    </row>
    <row r="5316" spans="1:44" hidden="1" outlineLevel="1" x14ac:dyDescent="0.2">
      <c r="A5316" s="2">
        <v>40312</v>
      </c>
      <c r="B5316">
        <v>31.24</v>
      </c>
      <c r="E5316" s="2">
        <v>40312</v>
      </c>
      <c r="F5316">
        <v>1135.68</v>
      </c>
      <c r="G5316">
        <f t="shared" si="741"/>
        <v>-1.8800110588885754E-2</v>
      </c>
      <c r="H5316" s="2">
        <v>40312</v>
      </c>
      <c r="I5316">
        <v>1884.67</v>
      </c>
      <c r="J5316">
        <f t="shared" si="742"/>
        <v>-1.8789437514317164E-2</v>
      </c>
      <c r="K5316">
        <f t="shared" ref="K5316:K5379" si="747">J5316-(AJ5315/25000)</f>
        <v>-1.8804237514317163E-2</v>
      </c>
      <c r="L5316">
        <v>1.2811763589379956E-3</v>
      </c>
      <c r="N5316" s="2">
        <v>40312</v>
      </c>
      <c r="O5316">
        <v>28.93</v>
      </c>
      <c r="Q5316" s="2">
        <v>40312</v>
      </c>
      <c r="R5316">
        <v>36491.33</v>
      </c>
      <c r="S5316" s="8">
        <f t="shared" si="743"/>
        <v>-1.0601819027258208E-2</v>
      </c>
      <c r="T5316" s="9">
        <f t="shared" ref="T5316:T5379" si="748">S5316-(AJ5315/100/250)</f>
        <v>-1.0616619027258209E-2</v>
      </c>
      <c r="U5316" s="3">
        <f>Sheet1!$B$17+Sheet1!$B$18*'Portfolio allocation'!K5316</f>
        <v>-2.1084898954823631E-2</v>
      </c>
      <c r="V5316" s="13">
        <f t="shared" si="744"/>
        <v>1.0468279927565423E-2</v>
      </c>
      <c r="W5316" s="13"/>
      <c r="X5316" s="2">
        <v>40312</v>
      </c>
      <c r="Y5316">
        <v>125.30800000000001</v>
      </c>
      <c r="AA5316" s="2">
        <v>40312</v>
      </c>
      <c r="AB5316">
        <v>1735.06</v>
      </c>
      <c r="AC5316">
        <f t="shared" si="745"/>
        <v>-2.2082925987694235E-3</v>
      </c>
      <c r="AD5316">
        <f t="shared" ref="AD5316:AD5379" si="749">AC5316-AJ5316/25000</f>
        <v>-2.2217725987694237E-3</v>
      </c>
      <c r="AE5316">
        <f>Sheet2!$B$17+Sheet2!$B$18*'Portfolio allocation'!K5316</f>
        <v>-1.6667820725854154E-2</v>
      </c>
      <c r="AF5316">
        <f t="shared" si="746"/>
        <v>1.4446048127084731E-2</v>
      </c>
      <c r="AH5316" s="2">
        <v>40312</v>
      </c>
      <c r="AI5316">
        <v>3.4569999999999999</v>
      </c>
      <c r="AJ5316">
        <v>0.33700000000000002</v>
      </c>
      <c r="AK5316">
        <v>1.2424999999999999</v>
      </c>
      <c r="AR5316" s="3"/>
    </row>
    <row r="5317" spans="1:44" hidden="1" outlineLevel="1" x14ac:dyDescent="0.2">
      <c r="A5317" s="2">
        <v>40315</v>
      </c>
      <c r="B5317">
        <v>30.84</v>
      </c>
      <c r="E5317" s="2">
        <v>40315</v>
      </c>
      <c r="F5317">
        <v>1136.94</v>
      </c>
      <c r="G5317">
        <f t="shared" ref="G5317:G5380" si="750">(F5317/F5316)-1</f>
        <v>1.1094674556213491E-3</v>
      </c>
      <c r="H5317" s="2">
        <v>40315</v>
      </c>
      <c r="I5317">
        <v>1887.11</v>
      </c>
      <c r="J5317">
        <f t="shared" ref="J5317:J5380" si="751">(I5317/I5316)-1</f>
        <v>1.2946563589379956E-3</v>
      </c>
      <c r="K5317">
        <f t="shared" si="747"/>
        <v>1.2811763589379956E-3</v>
      </c>
      <c r="L5317">
        <v>-1.4035320191615665E-2</v>
      </c>
      <c r="N5317" s="2">
        <v>40315</v>
      </c>
      <c r="O5317">
        <v>28.94</v>
      </c>
      <c r="Q5317" s="2">
        <v>40315</v>
      </c>
      <c r="R5317">
        <v>36503.93</v>
      </c>
      <c r="S5317" s="8">
        <f t="shared" ref="S5317:S5380" si="752">R5317/R5316-1</f>
        <v>3.452874970575337E-4</v>
      </c>
      <c r="T5317" s="9">
        <f t="shared" si="748"/>
        <v>3.3180749705753369E-4</v>
      </c>
      <c r="U5317" s="3">
        <f>Sheet1!$B$17+Sheet1!$B$18*'Portfolio allocation'!K5317</f>
        <v>1.9575968726551225E-3</v>
      </c>
      <c r="V5317" s="13">
        <f t="shared" ref="V5317:V5380" si="753">T5317-U5317</f>
        <v>-1.6257893755975887E-3</v>
      </c>
      <c r="W5317" s="13"/>
      <c r="X5317" s="2">
        <v>40315</v>
      </c>
      <c r="Y5317">
        <v>124.5916</v>
      </c>
      <c r="AA5317" s="2">
        <v>40315</v>
      </c>
      <c r="AB5317">
        <v>1725.14</v>
      </c>
      <c r="AC5317">
        <f t="shared" ref="AC5317:AC5380" si="754">AB5317/AB5316-1</f>
        <v>-5.7173815314742749E-3</v>
      </c>
      <c r="AD5317">
        <f t="shared" si="749"/>
        <v>-5.7312615314742748E-3</v>
      </c>
      <c r="AE5317">
        <f>Sheet2!$B$17+Sheet2!$B$18*'Portfolio allocation'!K5317</f>
        <v>1.1926417154971159E-3</v>
      </c>
      <c r="AF5317">
        <f t="shared" ref="AF5317:AF5380" si="755">AD5317-AE5317</f>
        <v>-6.9239032469713907E-3</v>
      </c>
      <c r="AH5317" s="2">
        <v>40315</v>
      </c>
      <c r="AI5317">
        <v>3.4910000000000001</v>
      </c>
      <c r="AJ5317">
        <v>0.34699999999999998</v>
      </c>
      <c r="AK5317">
        <v>1.2335499999999999</v>
      </c>
      <c r="AR5317" s="3"/>
    </row>
    <row r="5318" spans="1:44" hidden="1" outlineLevel="1" x14ac:dyDescent="0.2">
      <c r="A5318" s="2">
        <v>40316</v>
      </c>
      <c r="B5318">
        <v>33.549999999999997</v>
      </c>
      <c r="E5318" s="2">
        <v>40316</v>
      </c>
      <c r="F5318">
        <v>1120.8</v>
      </c>
      <c r="G5318">
        <f t="shared" si="750"/>
        <v>-1.4195999788907177E-2</v>
      </c>
      <c r="H5318" s="2">
        <v>40316</v>
      </c>
      <c r="I5318">
        <v>1860.65</v>
      </c>
      <c r="J5318">
        <f t="shared" si="751"/>
        <v>-1.4021440191615664E-2</v>
      </c>
      <c r="K5318">
        <f t="shared" si="747"/>
        <v>-1.4035320191615665E-2</v>
      </c>
      <c r="L5318">
        <v>-5.0489545599656811E-3</v>
      </c>
      <c r="N5318" s="2">
        <v>40316</v>
      </c>
      <c r="O5318">
        <v>28.5975</v>
      </c>
      <c r="Q5318" s="2">
        <v>40316</v>
      </c>
      <c r="R5318">
        <v>36235.89</v>
      </c>
      <c r="S5318" s="8">
        <f t="shared" si="752"/>
        <v>-7.3427710386251288E-3</v>
      </c>
      <c r="T5318" s="9">
        <f t="shared" si="748"/>
        <v>-7.3566510386251288E-3</v>
      </c>
      <c r="U5318" s="3">
        <f>Sheet1!$B$17+Sheet1!$B$18*'Portfolio allocation'!K5318</f>
        <v>-1.5613876141783067E-2</v>
      </c>
      <c r="V5318" s="13">
        <f t="shared" si="753"/>
        <v>8.257225103157937E-3</v>
      </c>
      <c r="W5318" s="13"/>
      <c r="X5318" s="2">
        <v>40316</v>
      </c>
      <c r="Y5318">
        <v>124.1236</v>
      </c>
      <c r="AA5318" s="2">
        <v>40316</v>
      </c>
      <c r="AB5318">
        <v>1718.66</v>
      </c>
      <c r="AC5318">
        <f t="shared" si="754"/>
        <v>-3.7562168867454337E-3</v>
      </c>
      <c r="AD5318">
        <f t="shared" si="749"/>
        <v>-3.7692968867454337E-3</v>
      </c>
      <c r="AE5318">
        <f>Sheet2!$B$17+Sheet2!$B$18*'Portfolio allocation'!K5318</f>
        <v>-1.2427177776423329E-2</v>
      </c>
      <c r="AF5318">
        <f t="shared" si="755"/>
        <v>8.6578808896778953E-3</v>
      </c>
      <c r="AH5318" s="2">
        <v>40316</v>
      </c>
      <c r="AI5318">
        <v>3.3540000000000001</v>
      </c>
      <c r="AJ5318">
        <v>0.32700000000000001</v>
      </c>
      <c r="AK5318">
        <v>1.2373499999999999</v>
      </c>
      <c r="AR5318" s="3"/>
    </row>
    <row r="5319" spans="1:44" hidden="1" outlineLevel="1" x14ac:dyDescent="0.2">
      <c r="A5319" s="2">
        <v>40317</v>
      </c>
      <c r="B5319">
        <v>35.32</v>
      </c>
      <c r="E5319" s="2">
        <v>40317</v>
      </c>
      <c r="F5319">
        <v>1115.05</v>
      </c>
      <c r="G5319">
        <f t="shared" si="750"/>
        <v>-5.1302640970735114E-3</v>
      </c>
      <c r="H5319" s="2">
        <v>40317</v>
      </c>
      <c r="I5319">
        <v>1851.28</v>
      </c>
      <c r="J5319">
        <f t="shared" si="751"/>
        <v>-5.0358745599656807E-3</v>
      </c>
      <c r="K5319">
        <f t="shared" si="747"/>
        <v>-5.0489545599656811E-3</v>
      </c>
      <c r="L5319">
        <v>-3.8894686516572345E-2</v>
      </c>
      <c r="N5319" s="2">
        <v>40317</v>
      </c>
      <c r="O5319">
        <v>28.24</v>
      </c>
      <c r="Q5319" s="2">
        <v>40317</v>
      </c>
      <c r="R5319">
        <v>35782.910000000003</v>
      </c>
      <c r="S5319" s="8">
        <f t="shared" si="752"/>
        <v>-1.2500865854267573E-2</v>
      </c>
      <c r="T5319" s="9">
        <f t="shared" si="748"/>
        <v>-1.2513945854267574E-2</v>
      </c>
      <c r="U5319" s="3">
        <f>Sheet1!$B$17+Sheet1!$B$18*'Portfolio allocation'!K5319</f>
        <v>-5.3044897443627909E-3</v>
      </c>
      <c r="V5319" s="13">
        <f t="shared" si="753"/>
        <v>-7.2094561099047827E-3</v>
      </c>
      <c r="W5319" s="13"/>
      <c r="X5319" s="2">
        <v>40317</v>
      </c>
      <c r="Y5319">
        <v>123.0825</v>
      </c>
      <c r="AA5319" s="2">
        <v>40317</v>
      </c>
      <c r="AB5319">
        <v>1704.25</v>
      </c>
      <c r="AC5319">
        <f t="shared" si="754"/>
        <v>-8.3844390397170843E-3</v>
      </c>
      <c r="AD5319">
        <f t="shared" si="749"/>
        <v>-8.397919039717084E-3</v>
      </c>
      <c r="AE5319">
        <f>Sheet2!$B$17+Sheet2!$B$18*'Portfolio allocation'!K5319</f>
        <v>-4.4362721938378535E-3</v>
      </c>
      <c r="AF5319">
        <f t="shared" si="755"/>
        <v>-3.9616468458792305E-3</v>
      </c>
      <c r="AH5319" s="2">
        <v>40317</v>
      </c>
      <c r="AI5319">
        <v>3.37</v>
      </c>
      <c r="AJ5319">
        <v>0.33700000000000002</v>
      </c>
      <c r="AK5319">
        <v>1.2336499999999999</v>
      </c>
      <c r="AR5319" s="3"/>
    </row>
    <row r="5320" spans="1:44" hidden="1" outlineLevel="1" x14ac:dyDescent="0.2">
      <c r="A5320" s="2">
        <v>40318</v>
      </c>
      <c r="B5320">
        <v>45.79</v>
      </c>
      <c r="E5320" s="2">
        <v>40318</v>
      </c>
      <c r="F5320">
        <v>1071.5899999999999</v>
      </c>
      <c r="G5320">
        <f t="shared" si="750"/>
        <v>-3.8975830680238577E-2</v>
      </c>
      <c r="H5320" s="2">
        <v>40318</v>
      </c>
      <c r="I5320">
        <v>1779.3</v>
      </c>
      <c r="J5320">
        <f t="shared" si="751"/>
        <v>-3.8881206516572342E-2</v>
      </c>
      <c r="K5320">
        <f t="shared" si="747"/>
        <v>-3.8894686516572345E-2</v>
      </c>
      <c r="L5320">
        <v>1.5021442135671409E-2</v>
      </c>
      <c r="N5320" s="2">
        <v>40318</v>
      </c>
      <c r="O5320">
        <v>27.11</v>
      </c>
      <c r="Q5320" s="2">
        <v>40318</v>
      </c>
      <c r="R5320">
        <v>34351.08</v>
      </c>
      <c r="S5320" s="8">
        <f t="shared" si="752"/>
        <v>-4.0014353220573784E-2</v>
      </c>
      <c r="T5320" s="9">
        <f t="shared" si="748"/>
        <v>-4.0027833220573787E-2</v>
      </c>
      <c r="U5320" s="3">
        <f>Sheet1!$B$17+Sheet1!$B$18*'Portfolio allocation'!K5320</f>
        <v>-4.4133171209898348E-2</v>
      </c>
      <c r="V5320" s="13">
        <f t="shared" si="753"/>
        <v>4.1053379893245603E-3</v>
      </c>
      <c r="W5320" s="13"/>
      <c r="X5320" s="2">
        <v>40318</v>
      </c>
      <c r="Y5320">
        <v>118.24939999999999</v>
      </c>
      <c r="AA5320" s="2">
        <v>40318</v>
      </c>
      <c r="AB5320">
        <v>1637.33</v>
      </c>
      <c r="AC5320">
        <f t="shared" si="754"/>
        <v>-3.9266539533519218E-2</v>
      </c>
      <c r="AD5320">
        <f t="shared" si="749"/>
        <v>-3.927909953351922E-2</v>
      </c>
      <c r="AE5320">
        <f>Sheet2!$B$17+Sheet2!$B$18*'Portfolio allocation'!K5320</f>
        <v>-3.4532760532370005E-2</v>
      </c>
      <c r="AF5320">
        <f t="shared" si="755"/>
        <v>-4.7463390011492149E-3</v>
      </c>
      <c r="AH5320" s="2">
        <v>40318</v>
      </c>
      <c r="AI5320">
        <v>3.2160000000000002</v>
      </c>
      <c r="AJ5320">
        <v>0.314</v>
      </c>
      <c r="AK5320">
        <v>1.2334499999999999</v>
      </c>
      <c r="AR5320" s="3"/>
    </row>
    <row r="5321" spans="1:44" hidden="1" outlineLevel="1" x14ac:dyDescent="0.2">
      <c r="A5321" s="2">
        <v>40319</v>
      </c>
      <c r="B5321">
        <v>40.1</v>
      </c>
      <c r="E5321" s="2">
        <v>40319</v>
      </c>
      <c r="F5321">
        <v>1087.69</v>
      </c>
      <c r="G5321">
        <f t="shared" si="750"/>
        <v>1.5024402989949559E-2</v>
      </c>
      <c r="H5321" s="2">
        <v>40319</v>
      </c>
      <c r="I5321">
        <v>1806.05</v>
      </c>
      <c r="J5321">
        <f t="shared" si="751"/>
        <v>1.5034002135671409E-2</v>
      </c>
      <c r="K5321">
        <f t="shared" si="747"/>
        <v>1.5021442135671409E-2</v>
      </c>
      <c r="L5321">
        <v>-1.2903288582265188E-2</v>
      </c>
      <c r="N5321" s="2">
        <v>40319</v>
      </c>
      <c r="O5321">
        <v>26.84</v>
      </c>
      <c r="Q5321" s="2">
        <v>40319</v>
      </c>
      <c r="R5321">
        <v>34008.980000000003</v>
      </c>
      <c r="S5321" s="8">
        <f t="shared" si="752"/>
        <v>-9.9589299666851261E-3</v>
      </c>
      <c r="T5321" s="9">
        <f t="shared" si="748"/>
        <v>-9.9714899666851261E-3</v>
      </c>
      <c r="U5321" s="3">
        <f>Sheet1!$B$17+Sheet1!$B$18*'Portfolio allocation'!K5321</f>
        <v>1.7720777996366621E-2</v>
      </c>
      <c r="V5321" s="13">
        <f t="shared" si="753"/>
        <v>-2.7692267963051749E-2</v>
      </c>
      <c r="W5321" s="13"/>
      <c r="X5321" s="2">
        <v>40319</v>
      </c>
      <c r="Y5321">
        <v>119.7967</v>
      </c>
      <c r="AA5321" s="2">
        <v>40319</v>
      </c>
      <c r="AB5321">
        <v>1658.75</v>
      </c>
      <c r="AC5321">
        <f t="shared" si="754"/>
        <v>1.3082274190297616E-2</v>
      </c>
      <c r="AD5321">
        <f t="shared" si="749"/>
        <v>1.3068994190297617E-2</v>
      </c>
      <c r="AE5321">
        <f>Sheet2!$B$17+Sheet2!$B$18*'Portfolio allocation'!K5321</f>
        <v>1.341083659005258E-2</v>
      </c>
      <c r="AF5321">
        <f t="shared" si="755"/>
        <v>-3.4184239975496369E-4</v>
      </c>
      <c r="AH5321" s="2">
        <v>40319</v>
      </c>
      <c r="AI5321">
        <v>3.2360000000000002</v>
      </c>
      <c r="AJ5321">
        <v>0.33200000000000002</v>
      </c>
      <c r="AK5321">
        <v>1.2557</v>
      </c>
      <c r="AR5321" s="3"/>
    </row>
    <row r="5322" spans="1:44" hidden="1" outlineLevel="1" x14ac:dyDescent="0.2">
      <c r="A5322" s="2">
        <v>40322</v>
      </c>
      <c r="B5322">
        <v>38.32</v>
      </c>
      <c r="E5322" s="2">
        <v>40322</v>
      </c>
      <c r="F5322">
        <v>1073.6500000000001</v>
      </c>
      <c r="G5322">
        <f t="shared" si="750"/>
        <v>-1.2908089621123664E-2</v>
      </c>
      <c r="H5322" s="2">
        <v>40322</v>
      </c>
      <c r="I5322">
        <v>1782.77</v>
      </c>
      <c r="J5322">
        <f t="shared" si="751"/>
        <v>-1.2890008582265189E-2</v>
      </c>
      <c r="K5322">
        <f t="shared" si="747"/>
        <v>-1.2903288582265188E-2</v>
      </c>
      <c r="L5322">
        <v>3.3990265732542949E-4</v>
      </c>
      <c r="N5322" s="2">
        <v>40322</v>
      </c>
      <c r="O5322">
        <v>26.27</v>
      </c>
      <c r="Q5322" s="2">
        <v>40322</v>
      </c>
      <c r="R5322">
        <v>33286.720000000001</v>
      </c>
      <c r="S5322" s="8">
        <f t="shared" si="752"/>
        <v>-2.1237332022307154E-2</v>
      </c>
      <c r="T5322" s="9">
        <f t="shared" si="748"/>
        <v>-2.1250612022307155E-2</v>
      </c>
      <c r="U5322" s="3">
        <f>Sheet1!$B$17+Sheet1!$B$18*'Portfolio allocation'!K5322</f>
        <v>-1.4315180790039989E-2</v>
      </c>
      <c r="V5322" s="13">
        <f t="shared" si="753"/>
        <v>-6.9354312322671662E-3</v>
      </c>
      <c r="W5322" s="13"/>
      <c r="X5322" s="2">
        <v>40322</v>
      </c>
      <c r="Y5322">
        <v>118.8702</v>
      </c>
      <c r="AA5322" s="2">
        <v>40322</v>
      </c>
      <c r="AB5322">
        <v>1645.92</v>
      </c>
      <c r="AC5322">
        <f t="shared" si="754"/>
        <v>-7.7347400150715728E-3</v>
      </c>
      <c r="AD5322">
        <f t="shared" si="749"/>
        <v>-7.7482200150715726E-3</v>
      </c>
      <c r="AE5322">
        <f>Sheet2!$B$17+Sheet2!$B$18*'Portfolio allocation'!K5322</f>
        <v>-1.1420546388650492E-2</v>
      </c>
      <c r="AF5322">
        <f t="shared" si="755"/>
        <v>3.6723263735789196E-3</v>
      </c>
      <c r="AH5322" s="2">
        <v>40322</v>
      </c>
      <c r="AI5322">
        <v>3.198</v>
      </c>
      <c r="AJ5322">
        <v>0.33700000000000002</v>
      </c>
      <c r="AK5322">
        <v>1.2378</v>
      </c>
      <c r="AR5322" s="3"/>
    </row>
    <row r="5323" spans="1:44" hidden="1" outlineLevel="1" x14ac:dyDescent="0.2">
      <c r="A5323" s="2">
        <v>40323</v>
      </c>
      <c r="B5323">
        <v>34.61</v>
      </c>
      <c r="E5323" s="2">
        <v>40323</v>
      </c>
      <c r="F5323">
        <v>1074.03</v>
      </c>
      <c r="G5323">
        <f t="shared" si="750"/>
        <v>3.5393284589946283E-4</v>
      </c>
      <c r="H5323" s="2">
        <v>40323</v>
      </c>
      <c r="I5323">
        <v>1783.4</v>
      </c>
      <c r="J5323">
        <f t="shared" si="751"/>
        <v>3.5338265732542951E-4</v>
      </c>
      <c r="K5323">
        <f t="shared" si="747"/>
        <v>3.3990265732542949E-4</v>
      </c>
      <c r="L5323">
        <v>-5.4801653426039838E-3</v>
      </c>
      <c r="N5323" s="2">
        <v>40323</v>
      </c>
      <c r="O5323">
        <v>26.07</v>
      </c>
      <c r="Q5323" s="2">
        <v>40323</v>
      </c>
      <c r="R5323">
        <v>33033.300000000003</v>
      </c>
      <c r="S5323" s="8">
        <f t="shared" si="752"/>
        <v>-7.613246363714965E-3</v>
      </c>
      <c r="T5323" s="9">
        <f t="shared" si="748"/>
        <v>-7.6267263637149647E-3</v>
      </c>
      <c r="U5323" s="3">
        <f>Sheet1!$B$17+Sheet1!$B$18*'Portfolio allocation'!K5323</f>
        <v>8.7774382711725929E-4</v>
      </c>
      <c r="V5323" s="13">
        <f t="shared" si="753"/>
        <v>-8.5044701908322234E-3</v>
      </c>
      <c r="W5323" s="13"/>
      <c r="X5323" s="2">
        <v>40323</v>
      </c>
      <c r="Y5323">
        <v>118.9371</v>
      </c>
      <c r="AA5323" s="2">
        <v>40323</v>
      </c>
      <c r="AB5323">
        <v>1646.85</v>
      </c>
      <c r="AC5323">
        <f t="shared" si="754"/>
        <v>5.6503353747427987E-4</v>
      </c>
      <c r="AD5323">
        <f t="shared" si="749"/>
        <v>5.5195353747427992E-4</v>
      </c>
      <c r="AE5323">
        <f>Sheet2!$B$17+Sheet2!$B$18*'Portfolio allocation'!K5323</f>
        <v>3.5563712595920868E-4</v>
      </c>
      <c r="AF5323">
        <f t="shared" si="755"/>
        <v>1.9631641151507124E-4</v>
      </c>
      <c r="AH5323" s="2">
        <v>40323</v>
      </c>
      <c r="AI5323">
        <v>3.16</v>
      </c>
      <c r="AJ5323">
        <v>0.32700000000000001</v>
      </c>
      <c r="AK5323">
        <v>1.2242999999999999</v>
      </c>
      <c r="AR5323" s="3"/>
    </row>
    <row r="5324" spans="1:44" hidden="1" outlineLevel="1" x14ac:dyDescent="0.2">
      <c r="A5324" s="2">
        <v>40324</v>
      </c>
      <c r="B5324">
        <v>35.020000000000003</v>
      </c>
      <c r="E5324" s="2">
        <v>40324</v>
      </c>
      <c r="F5324">
        <v>1067.95</v>
      </c>
      <c r="G5324">
        <f t="shared" si="750"/>
        <v>-5.6609219481764672E-3</v>
      </c>
      <c r="H5324" s="2">
        <v>40324</v>
      </c>
      <c r="I5324">
        <v>1773.65</v>
      </c>
      <c r="J5324">
        <f t="shared" si="751"/>
        <v>-5.4670853426039834E-3</v>
      </c>
      <c r="K5324">
        <f t="shared" si="747"/>
        <v>-5.4801653426039838E-3</v>
      </c>
      <c r="L5324">
        <v>3.3228704196430987E-2</v>
      </c>
      <c r="N5324" s="2">
        <v>40324</v>
      </c>
      <c r="O5324">
        <v>25.01</v>
      </c>
      <c r="Q5324" s="2">
        <v>40324</v>
      </c>
      <c r="R5324">
        <v>31690.18</v>
      </c>
      <c r="S5324" s="8">
        <f t="shared" si="752"/>
        <v>-4.0659576851238111E-2</v>
      </c>
      <c r="T5324" s="9">
        <f t="shared" si="748"/>
        <v>-4.0672656851238109E-2</v>
      </c>
      <c r="U5324" s="3">
        <f>Sheet1!$B$17+Sheet1!$B$18*'Portfolio allocation'!K5324</f>
        <v>-5.7991856825399726E-3</v>
      </c>
      <c r="V5324" s="13">
        <f t="shared" si="753"/>
        <v>-3.4873471168698135E-2</v>
      </c>
      <c r="W5324" s="13"/>
      <c r="X5324" s="2">
        <v>40324</v>
      </c>
      <c r="Y5324">
        <v>117.70489999999999</v>
      </c>
      <c r="AA5324" s="2">
        <v>40324</v>
      </c>
      <c r="AB5324">
        <v>1629.79</v>
      </c>
      <c r="AC5324">
        <f t="shared" si="754"/>
        <v>-1.0359170537693085E-2</v>
      </c>
      <c r="AD5324">
        <f t="shared" si="749"/>
        <v>-1.0372650537693085E-2</v>
      </c>
      <c r="AE5324">
        <f>Sheet2!$B$17+Sheet2!$B$18*'Portfolio allocation'!K5324</f>
        <v>-4.8197158229418688E-3</v>
      </c>
      <c r="AF5324">
        <f t="shared" si="755"/>
        <v>-5.5529347147512164E-3</v>
      </c>
      <c r="AH5324" s="2">
        <v>40324</v>
      </c>
      <c r="AI5324">
        <v>3.1920000000000002</v>
      </c>
      <c r="AJ5324">
        <v>0.33700000000000002</v>
      </c>
      <c r="AK5324">
        <v>1.2220500000000001</v>
      </c>
      <c r="AR5324" s="3"/>
    </row>
    <row r="5325" spans="1:44" hidden="1" outlineLevel="1" x14ac:dyDescent="0.2">
      <c r="A5325" s="2">
        <v>40325</v>
      </c>
      <c r="B5325">
        <v>29.68</v>
      </c>
      <c r="E5325" s="2">
        <v>40325</v>
      </c>
      <c r="F5325">
        <v>1103.06</v>
      </c>
      <c r="G5325">
        <f t="shared" si="750"/>
        <v>3.2876070977105654E-2</v>
      </c>
      <c r="H5325" s="2">
        <v>40325</v>
      </c>
      <c r="I5325">
        <v>1832.61</v>
      </c>
      <c r="J5325">
        <f t="shared" si="751"/>
        <v>3.3242184196430991E-2</v>
      </c>
      <c r="K5325">
        <f t="shared" si="747"/>
        <v>3.3228704196430987E-2</v>
      </c>
      <c r="L5325">
        <v>-1.236226841150048E-2</v>
      </c>
      <c r="N5325" s="2">
        <v>40325</v>
      </c>
      <c r="O5325">
        <v>26</v>
      </c>
      <c r="Q5325" s="2">
        <v>40325</v>
      </c>
      <c r="R5325">
        <v>32944.620000000003</v>
      </c>
      <c r="S5325" s="8">
        <f t="shared" si="752"/>
        <v>3.9584502202259619E-2</v>
      </c>
      <c r="T5325" s="9">
        <f t="shared" si="748"/>
        <v>3.9571022202259616E-2</v>
      </c>
      <c r="U5325" s="3">
        <f>Sheet1!$B$17+Sheet1!$B$18*'Portfolio allocation'!K5325</f>
        <v>3.8608610465853677E-2</v>
      </c>
      <c r="V5325" s="13">
        <f t="shared" si="753"/>
        <v>9.6241173640593952E-4</v>
      </c>
      <c r="W5325" s="13"/>
      <c r="X5325" s="2">
        <v>40325</v>
      </c>
      <c r="Y5325">
        <v>120.72320000000001</v>
      </c>
      <c r="AA5325" s="2">
        <v>40325</v>
      </c>
      <c r="AB5325">
        <v>1671.58</v>
      </c>
      <c r="AC5325">
        <f t="shared" si="754"/>
        <v>2.5641340295375459E-2</v>
      </c>
      <c r="AD5325">
        <f t="shared" si="749"/>
        <v>2.5627580295375457E-2</v>
      </c>
      <c r="AE5325">
        <f>Sheet2!$B$17+Sheet2!$B$18*'Portfolio allocation'!K5325</f>
        <v>2.9601198523746413E-2</v>
      </c>
      <c r="AF5325">
        <f t="shared" si="755"/>
        <v>-3.9736182283709558E-3</v>
      </c>
      <c r="AH5325" s="2">
        <v>40325</v>
      </c>
      <c r="AI5325">
        <v>3.3570000000000002</v>
      </c>
      <c r="AJ5325">
        <v>0.34399999999999997</v>
      </c>
      <c r="AK5325">
        <v>1.2264999999999999</v>
      </c>
      <c r="AR5325" s="3"/>
    </row>
    <row r="5326" spans="1:44" hidden="1" outlineLevel="1" x14ac:dyDescent="0.2">
      <c r="A5326" s="2">
        <v>40326</v>
      </c>
      <c r="B5326">
        <v>32.07</v>
      </c>
      <c r="E5326" s="2">
        <v>40326</v>
      </c>
      <c r="F5326">
        <v>1089.4100000000001</v>
      </c>
      <c r="G5326">
        <f t="shared" si="750"/>
        <v>-1.2374666835892723E-2</v>
      </c>
      <c r="H5326" s="2">
        <v>40326</v>
      </c>
      <c r="I5326">
        <v>1809.98</v>
      </c>
      <c r="J5326">
        <f t="shared" si="751"/>
        <v>-1.2348508411500481E-2</v>
      </c>
      <c r="K5326">
        <f t="shared" si="747"/>
        <v>-1.236226841150048E-2</v>
      </c>
      <c r="L5326">
        <v>-1.2840000000000001E-5</v>
      </c>
      <c r="N5326" s="2">
        <v>40326</v>
      </c>
      <c r="O5326">
        <v>25.8</v>
      </c>
      <c r="Q5326" s="2">
        <v>40326</v>
      </c>
      <c r="R5326">
        <v>32691.18</v>
      </c>
      <c r="S5326" s="8">
        <f t="shared" si="752"/>
        <v>-7.692910101861905E-3</v>
      </c>
      <c r="T5326" s="9">
        <f t="shared" si="748"/>
        <v>-7.7066701018619049E-3</v>
      </c>
      <c r="U5326" s="3">
        <f>Sheet1!$B$17+Sheet1!$B$18*'Portfolio allocation'!K5326</f>
        <v>-1.3694508738864214E-2</v>
      </c>
      <c r="V5326" s="13">
        <f t="shared" si="753"/>
        <v>5.9878386370023091E-3</v>
      </c>
      <c r="W5326" s="13"/>
      <c r="X5326" s="2">
        <v>40326</v>
      </c>
      <c r="Y5326">
        <v>119.6439</v>
      </c>
      <c r="AA5326" s="2">
        <v>40326</v>
      </c>
      <c r="AB5326">
        <v>1656.64</v>
      </c>
      <c r="AC5326">
        <f t="shared" si="754"/>
        <v>-8.9376518024861795E-3</v>
      </c>
      <c r="AD5326">
        <f t="shared" si="749"/>
        <v>-8.9504918024861796E-3</v>
      </c>
      <c r="AE5326">
        <f>Sheet2!$B$17+Sheet2!$B$18*'Portfolio allocation'!K5326</f>
        <v>-1.0939457450133614E-2</v>
      </c>
      <c r="AF5326">
        <f t="shared" si="755"/>
        <v>1.9889656476474345E-3</v>
      </c>
      <c r="AH5326" s="2">
        <v>40326</v>
      </c>
      <c r="AI5326">
        <v>3.3029999999999999</v>
      </c>
      <c r="AJ5326">
        <v>0.32100000000000001</v>
      </c>
      <c r="AK5326">
        <v>1.23315</v>
      </c>
      <c r="AR5326" s="3"/>
    </row>
    <row r="5327" spans="1:44" hidden="1" outlineLevel="1" x14ac:dyDescent="0.2">
      <c r="A5327" s="2">
        <v>40329</v>
      </c>
      <c r="B5327">
        <v>32.07</v>
      </c>
      <c r="E5327" s="2">
        <v>40329</v>
      </c>
      <c r="F5327">
        <v>1089.4100000000001</v>
      </c>
      <c r="G5327">
        <f t="shared" si="750"/>
        <v>0</v>
      </c>
      <c r="H5327" s="2">
        <v>40329</v>
      </c>
      <c r="I5327">
        <v>1809.98</v>
      </c>
      <c r="J5327">
        <f t="shared" si="751"/>
        <v>0</v>
      </c>
      <c r="K5327">
        <f t="shared" si="747"/>
        <v>-1.2840000000000001E-5</v>
      </c>
      <c r="L5327">
        <v>-1.7134576151780698E-2</v>
      </c>
      <c r="N5327" s="2">
        <v>40329</v>
      </c>
      <c r="O5327">
        <v>25.8</v>
      </c>
      <c r="Q5327" s="2">
        <v>40329</v>
      </c>
      <c r="R5327">
        <v>32691.18</v>
      </c>
      <c r="S5327" s="8">
        <f t="shared" si="752"/>
        <v>0</v>
      </c>
      <c r="T5327" s="9">
        <f t="shared" si="748"/>
        <v>-1.2840000000000001E-5</v>
      </c>
      <c r="U5327" s="3">
        <f>Sheet1!$B$17+Sheet1!$B$18*'Portfolio allocation'!K5327</f>
        <v>4.7306851094575868E-4</v>
      </c>
      <c r="V5327" s="13">
        <f t="shared" si="753"/>
        <v>-4.8590851094575869E-4</v>
      </c>
      <c r="W5327" s="13"/>
      <c r="X5327" s="2">
        <v>40329</v>
      </c>
      <c r="Y5327">
        <v>119.6439</v>
      </c>
      <c r="AA5327" s="2">
        <v>40329</v>
      </c>
      <c r="AB5327">
        <v>1656.64</v>
      </c>
      <c r="AC5327">
        <f t="shared" si="754"/>
        <v>0</v>
      </c>
      <c r="AD5327">
        <f t="shared" si="749"/>
        <v>-1.2840000000000001E-5</v>
      </c>
      <c r="AE5327">
        <f>Sheet2!$B$17+Sheet2!$B$18*'Portfolio allocation'!K5327</f>
        <v>4.196935578633364E-5</v>
      </c>
      <c r="AF5327">
        <f t="shared" si="755"/>
        <v>-5.4809355786333639E-5</v>
      </c>
      <c r="AH5327" s="2">
        <v>40329</v>
      </c>
      <c r="AI5327">
        <v>3.3029999999999999</v>
      </c>
      <c r="AJ5327">
        <v>0.32100000000000001</v>
      </c>
      <c r="AK5327">
        <v>1.22705</v>
      </c>
      <c r="AR5327" s="3"/>
    </row>
    <row r="5328" spans="1:44" hidden="1" outlineLevel="1" x14ac:dyDescent="0.2">
      <c r="A5328" s="2">
        <v>40330</v>
      </c>
      <c r="B5328">
        <v>35.54</v>
      </c>
      <c r="E5328" s="2">
        <v>40330</v>
      </c>
      <c r="F5328">
        <v>1070.71</v>
      </c>
      <c r="G5328">
        <f t="shared" si="750"/>
        <v>-1.7165254587345524E-2</v>
      </c>
      <c r="H5328" s="2">
        <v>40330</v>
      </c>
      <c r="I5328">
        <v>1778.99</v>
      </c>
      <c r="J5328">
        <f t="shared" si="751"/>
        <v>-1.7121736151780698E-2</v>
      </c>
      <c r="K5328">
        <f t="shared" si="747"/>
        <v>-1.7134576151780698E-2</v>
      </c>
      <c r="L5328">
        <v>2.5990678850583829E-2</v>
      </c>
      <c r="N5328" s="2">
        <v>40330</v>
      </c>
      <c r="O5328">
        <v>25.89</v>
      </c>
      <c r="Q5328" s="2">
        <v>40330</v>
      </c>
      <c r="R5328">
        <v>32805.230000000003</v>
      </c>
      <c r="S5328" s="8">
        <f t="shared" si="752"/>
        <v>3.4887085752182134E-3</v>
      </c>
      <c r="T5328" s="9">
        <f t="shared" si="748"/>
        <v>3.4758685752182134E-3</v>
      </c>
      <c r="U5328" s="3">
        <f>Sheet1!$B$17+Sheet1!$B$18*'Portfolio allocation'!K5328</f>
        <v>-1.9169421124875692E-2</v>
      </c>
      <c r="V5328" s="13">
        <f t="shared" si="753"/>
        <v>2.2645289700093905E-2</v>
      </c>
      <c r="W5328" s="13"/>
      <c r="X5328" s="2">
        <v>40330</v>
      </c>
      <c r="Y5328">
        <v>118.76519999999999</v>
      </c>
      <c r="AA5328" s="2">
        <v>40330</v>
      </c>
      <c r="AB5328">
        <v>1644.47</v>
      </c>
      <c r="AC5328">
        <f t="shared" si="754"/>
        <v>-7.3461947073595324E-3</v>
      </c>
      <c r="AD5328">
        <f t="shared" si="749"/>
        <v>-7.3590347073595325E-3</v>
      </c>
      <c r="AE5328">
        <f>Sheet2!$B$17+Sheet2!$B$18*'Portfolio allocation'!K5328</f>
        <v>-1.5183115245372811E-2</v>
      </c>
      <c r="AF5328">
        <f t="shared" si="755"/>
        <v>7.8240805380132786E-3</v>
      </c>
      <c r="AH5328" s="2">
        <v>40330</v>
      </c>
      <c r="AI5328">
        <v>3.2629999999999999</v>
      </c>
      <c r="AJ5328">
        <v>0.32100000000000001</v>
      </c>
      <c r="AK5328">
        <v>1.22875</v>
      </c>
      <c r="AR5328" s="3"/>
    </row>
    <row r="5329" spans="1:44" hidden="1" outlineLevel="1" x14ac:dyDescent="0.2">
      <c r="A5329" s="2">
        <v>40331</v>
      </c>
      <c r="B5329">
        <v>30.17</v>
      </c>
      <c r="E5329" s="2">
        <v>40331</v>
      </c>
      <c r="F5329">
        <v>1098.3800000000001</v>
      </c>
      <c r="G5329">
        <f t="shared" si="750"/>
        <v>2.5842665147425503E-2</v>
      </c>
      <c r="H5329" s="2">
        <v>40331</v>
      </c>
      <c r="I5329">
        <v>1825.25</v>
      </c>
      <c r="J5329">
        <f t="shared" si="751"/>
        <v>2.6003518850583829E-2</v>
      </c>
      <c r="K5329">
        <f t="shared" si="747"/>
        <v>2.5990678850583829E-2</v>
      </c>
      <c r="L5329">
        <v>4.0795100561568081E-3</v>
      </c>
      <c r="N5329" s="2">
        <v>40331</v>
      </c>
      <c r="O5329">
        <v>26.46</v>
      </c>
      <c r="Q5329" s="2">
        <v>40331</v>
      </c>
      <c r="R5329">
        <v>33527.47</v>
      </c>
      <c r="S5329" s="8">
        <f t="shared" si="752"/>
        <v>2.2016001716799405E-2</v>
      </c>
      <c r="T5329" s="9">
        <f t="shared" si="748"/>
        <v>2.2003161716799405E-2</v>
      </c>
      <c r="U5329" s="3">
        <f>Sheet1!$B$17+Sheet1!$B$18*'Portfolio allocation'!K5329</f>
        <v>3.0304964353141589E-2</v>
      </c>
      <c r="V5329" s="13">
        <f t="shared" si="753"/>
        <v>-8.3018026363421843E-3</v>
      </c>
      <c r="W5329" s="13"/>
      <c r="X5329" s="2">
        <v>40331</v>
      </c>
      <c r="Y5329">
        <v>121.69750000000001</v>
      </c>
      <c r="AA5329" s="2">
        <v>40331</v>
      </c>
      <c r="AB5329">
        <v>1685.07</v>
      </c>
      <c r="AC5329">
        <f t="shared" si="754"/>
        <v>2.4688805511806189E-2</v>
      </c>
      <c r="AD5329">
        <f t="shared" si="749"/>
        <v>2.467572551180619E-2</v>
      </c>
      <c r="AE5329">
        <f>Sheet2!$B$17+Sheet2!$B$18*'Portfolio allocation'!K5329</f>
        <v>2.3164961727491603E-2</v>
      </c>
      <c r="AF5329">
        <f t="shared" si="755"/>
        <v>1.5107637843145873E-3</v>
      </c>
      <c r="AH5329" s="2">
        <v>40331</v>
      </c>
      <c r="AI5329">
        <v>3.347</v>
      </c>
      <c r="AJ5329">
        <v>0.32700000000000001</v>
      </c>
      <c r="AK5329">
        <v>1.2201500000000001</v>
      </c>
      <c r="AR5329" s="3"/>
    </row>
    <row r="5330" spans="1:44" hidden="1" outlineLevel="1" x14ac:dyDescent="0.2">
      <c r="A5330" s="2">
        <v>40332</v>
      </c>
      <c r="B5330">
        <v>29.46</v>
      </c>
      <c r="E5330" s="2">
        <v>40332</v>
      </c>
      <c r="F5330">
        <v>1102.83</v>
      </c>
      <c r="G5330">
        <f t="shared" si="750"/>
        <v>4.0514211839253189E-3</v>
      </c>
      <c r="H5330" s="2">
        <v>40332</v>
      </c>
      <c r="I5330">
        <v>1832.72</v>
      </c>
      <c r="J5330">
        <f t="shared" si="751"/>
        <v>4.0925900561568085E-3</v>
      </c>
      <c r="K5330">
        <f t="shared" si="747"/>
        <v>4.0795100561568081E-3</v>
      </c>
      <c r="L5330">
        <v>-3.439009640927148E-2</v>
      </c>
      <c r="N5330" s="2">
        <v>40332</v>
      </c>
      <c r="O5330">
        <v>26.86</v>
      </c>
      <c r="Q5330" s="2">
        <v>40332</v>
      </c>
      <c r="R5330">
        <v>34034.300000000003</v>
      </c>
      <c r="S5330" s="8">
        <f t="shared" si="752"/>
        <v>1.5116857907858883E-2</v>
      </c>
      <c r="T5330" s="9">
        <f t="shared" si="748"/>
        <v>1.5103777907858882E-2</v>
      </c>
      <c r="U5330" s="3">
        <f>Sheet1!$B$17+Sheet1!$B$18*'Portfolio allocation'!K5330</f>
        <v>5.1679162093115193E-3</v>
      </c>
      <c r="V5330" s="13">
        <f t="shared" si="753"/>
        <v>9.935861698547363E-3</v>
      </c>
      <c r="W5330" s="13"/>
      <c r="X5330" s="2">
        <v>40332</v>
      </c>
      <c r="Y5330">
        <v>122.22280000000001</v>
      </c>
      <c r="AA5330" s="2">
        <v>40332</v>
      </c>
      <c r="AB5330">
        <v>1692.34</v>
      </c>
      <c r="AC5330">
        <f t="shared" si="754"/>
        <v>4.3143608277400602E-3</v>
      </c>
      <c r="AD5330">
        <f t="shared" si="749"/>
        <v>4.2994008277400606E-3</v>
      </c>
      <c r="AE5330">
        <f>Sheet2!$B$17+Sheet2!$B$18*'Portfolio allocation'!K5330</f>
        <v>3.6809914310135462E-3</v>
      </c>
      <c r="AF5330">
        <f t="shared" si="755"/>
        <v>6.1840939672651437E-4</v>
      </c>
      <c r="AH5330" s="2">
        <v>40332</v>
      </c>
      <c r="AI5330">
        <v>3.37</v>
      </c>
      <c r="AJ5330">
        <v>0.374</v>
      </c>
      <c r="AK5330">
        <v>1.22045</v>
      </c>
      <c r="AR5330" s="3"/>
    </row>
    <row r="5331" spans="1:44" hidden="1" outlineLevel="1" x14ac:dyDescent="0.2">
      <c r="A5331" s="2">
        <v>40333</v>
      </c>
      <c r="B5331">
        <v>35.479999999999997</v>
      </c>
      <c r="E5331" s="2">
        <v>40333</v>
      </c>
      <c r="F5331">
        <v>1064.8800000000001</v>
      </c>
      <c r="G5331">
        <f t="shared" si="750"/>
        <v>-3.4411468676042389E-2</v>
      </c>
      <c r="H5331" s="2">
        <v>40333</v>
      </c>
      <c r="I5331">
        <v>1769.72</v>
      </c>
      <c r="J5331">
        <f t="shared" si="751"/>
        <v>-3.4375136409271478E-2</v>
      </c>
      <c r="K5331">
        <f t="shared" si="747"/>
        <v>-3.439009640927148E-2</v>
      </c>
      <c r="L5331">
        <v>-1.3489948179825158E-2</v>
      </c>
      <c r="N5331" s="2">
        <v>40333</v>
      </c>
      <c r="O5331">
        <v>25.79</v>
      </c>
      <c r="Q5331" s="2">
        <v>40333</v>
      </c>
      <c r="R5331">
        <v>32678.52</v>
      </c>
      <c r="S5331" s="8">
        <f t="shared" si="752"/>
        <v>-3.9835695166346996E-2</v>
      </c>
      <c r="T5331" s="9">
        <f t="shared" si="748"/>
        <v>-3.9850655166346997E-2</v>
      </c>
      <c r="U5331" s="3">
        <f>Sheet1!$B$17+Sheet1!$B$18*'Portfolio allocation'!K5331</f>
        <v>-3.8965391277307873E-2</v>
      </c>
      <c r="V5331" s="13">
        <f t="shared" si="753"/>
        <v>-8.8526388903912429E-4</v>
      </c>
      <c r="W5331" s="13"/>
      <c r="X5331" s="2">
        <v>40333</v>
      </c>
      <c r="Y5331">
        <v>119.663</v>
      </c>
      <c r="AA5331" s="2">
        <v>40333</v>
      </c>
      <c r="AB5331">
        <v>1656.9</v>
      </c>
      <c r="AC5331">
        <f t="shared" si="754"/>
        <v>-2.0941418391103306E-2</v>
      </c>
      <c r="AD5331">
        <f t="shared" si="749"/>
        <v>-2.0954658391103307E-2</v>
      </c>
      <c r="AE5331">
        <f>Sheet2!$B$17+Sheet2!$B$18*'Portfolio allocation'!K5331</f>
        <v>-3.0527164086470594E-2</v>
      </c>
      <c r="AF5331">
        <f t="shared" si="755"/>
        <v>9.5725056953672866E-3</v>
      </c>
      <c r="AH5331" s="2">
        <v>40333</v>
      </c>
      <c r="AI5331">
        <v>3.2080000000000002</v>
      </c>
      <c r="AJ5331">
        <v>0.33100000000000002</v>
      </c>
      <c r="AK5331">
        <v>1.2036</v>
      </c>
      <c r="AR5331" s="3"/>
    </row>
    <row r="5332" spans="1:44" hidden="1" outlineLevel="1" x14ac:dyDescent="0.2">
      <c r="A5332" s="2">
        <v>40336</v>
      </c>
      <c r="B5332">
        <v>36.57</v>
      </c>
      <c r="E5332" s="2">
        <v>40336</v>
      </c>
      <c r="F5332">
        <v>1050.47</v>
      </c>
      <c r="G5332">
        <f t="shared" si="750"/>
        <v>-1.353204116895812E-2</v>
      </c>
      <c r="H5332" s="2">
        <v>40336</v>
      </c>
      <c r="I5332">
        <v>1745.87</v>
      </c>
      <c r="J5332">
        <f t="shared" si="751"/>
        <v>-1.3476708179825159E-2</v>
      </c>
      <c r="K5332">
        <f t="shared" si="747"/>
        <v>-1.3489948179825158E-2</v>
      </c>
      <c r="L5332">
        <v>1.1110274067141357E-2</v>
      </c>
      <c r="N5332" s="2">
        <v>40336</v>
      </c>
      <c r="O5332">
        <v>25.29</v>
      </c>
      <c r="Q5332" s="2">
        <v>40336</v>
      </c>
      <c r="R5332">
        <v>32044.97</v>
      </c>
      <c r="S5332" s="8">
        <f t="shared" si="752"/>
        <v>-1.9387352915615441E-2</v>
      </c>
      <c r="T5332" s="9">
        <f t="shared" si="748"/>
        <v>-1.9400592915615442E-2</v>
      </c>
      <c r="U5332" s="3">
        <f>Sheet1!$B$17+Sheet1!$B$18*'Portfolio allocation'!K5332</f>
        <v>-1.4988211548292179E-2</v>
      </c>
      <c r="V5332" s="13">
        <f t="shared" si="753"/>
        <v>-4.4123813673232638E-3</v>
      </c>
      <c r="W5332" s="13"/>
      <c r="X5332" s="2">
        <v>40336</v>
      </c>
      <c r="Y5332">
        <v>118.5646</v>
      </c>
      <c r="AA5332" s="2">
        <v>40336</v>
      </c>
      <c r="AB5332">
        <v>1641.69</v>
      </c>
      <c r="AC5332">
        <f t="shared" si="754"/>
        <v>-9.1797935904399663E-3</v>
      </c>
      <c r="AD5332">
        <f t="shared" si="749"/>
        <v>-9.1929135904399665E-3</v>
      </c>
      <c r="AE5332">
        <f>Sheet2!$B$17+Sheet2!$B$18*'Portfolio allocation'!K5332</f>
        <v>-1.1942219069840804E-2</v>
      </c>
      <c r="AF5332">
        <f t="shared" si="755"/>
        <v>2.7493054794008372E-3</v>
      </c>
      <c r="AH5332" s="2">
        <v>40336</v>
      </c>
      <c r="AI5332">
        <v>3.1459999999999999</v>
      </c>
      <c r="AJ5332">
        <v>0.32800000000000001</v>
      </c>
      <c r="AK5332">
        <v>1.1930000000000001</v>
      </c>
      <c r="AR5332" s="3"/>
    </row>
    <row r="5333" spans="1:44" hidden="1" outlineLevel="1" x14ac:dyDescent="0.2">
      <c r="A5333" s="2">
        <v>40337</v>
      </c>
      <c r="B5333">
        <v>33.700000000000003</v>
      </c>
      <c r="E5333" s="2">
        <v>40337</v>
      </c>
      <c r="F5333">
        <v>1062</v>
      </c>
      <c r="G5333">
        <f t="shared" si="750"/>
        <v>1.0976039296695772E-2</v>
      </c>
      <c r="H5333" s="2">
        <v>40337</v>
      </c>
      <c r="I5333">
        <v>1765.29</v>
      </c>
      <c r="J5333">
        <f t="shared" si="751"/>
        <v>1.1123394067141357E-2</v>
      </c>
      <c r="K5333">
        <f t="shared" si="747"/>
        <v>1.1110274067141357E-2</v>
      </c>
      <c r="L5333">
        <v>-5.8930937022244412E-3</v>
      </c>
      <c r="N5333" s="2">
        <v>40337</v>
      </c>
      <c r="O5333">
        <v>25.11</v>
      </c>
      <c r="Q5333" s="2">
        <v>40337</v>
      </c>
      <c r="R5333">
        <v>31816.880000000001</v>
      </c>
      <c r="S5333" s="8">
        <f t="shared" si="752"/>
        <v>-7.1178097529814854E-3</v>
      </c>
      <c r="T5333" s="9">
        <f t="shared" si="748"/>
        <v>-7.1309297529814856E-3</v>
      </c>
      <c r="U5333" s="3">
        <f>Sheet1!$B$17+Sheet1!$B$18*'Portfolio allocation'!K5333</f>
        <v>1.3233786865968471E-2</v>
      </c>
      <c r="V5333" s="13">
        <f t="shared" si="753"/>
        <v>-2.0364716618949959E-2</v>
      </c>
      <c r="W5333" s="13"/>
      <c r="X5333" s="2">
        <v>40337</v>
      </c>
      <c r="Y5333">
        <v>118.1729</v>
      </c>
      <c r="AA5333" s="2">
        <v>40337</v>
      </c>
      <c r="AB5333">
        <v>1636.27</v>
      </c>
      <c r="AC5333">
        <f t="shared" si="754"/>
        <v>-3.3014759181088094E-3</v>
      </c>
      <c r="AD5333">
        <f t="shared" si="749"/>
        <v>-3.3145159181088095E-3</v>
      </c>
      <c r="AE5333">
        <f>Sheet2!$B$17+Sheet2!$B$18*'Portfolio allocation'!K5333</f>
        <v>9.932926160593639E-3</v>
      </c>
      <c r="AF5333">
        <f t="shared" si="755"/>
        <v>-1.3247442078702449E-2</v>
      </c>
      <c r="AH5333" s="2">
        <v>40337</v>
      </c>
      <c r="AI5333">
        <v>3.1890000000000001</v>
      </c>
      <c r="AJ5333">
        <v>0.32600000000000001</v>
      </c>
      <c r="AK5333">
        <v>1.1948000000000001</v>
      </c>
      <c r="AR5333" s="3"/>
    </row>
    <row r="5334" spans="1:44" hidden="1" outlineLevel="1" x14ac:dyDescent="0.2">
      <c r="A5334" s="2">
        <v>40338</v>
      </c>
      <c r="B5334">
        <v>33.729999999999997</v>
      </c>
      <c r="E5334" s="2">
        <v>40338</v>
      </c>
      <c r="F5334">
        <v>1055.69</v>
      </c>
      <c r="G5334">
        <f t="shared" si="750"/>
        <v>-5.9416195856872855E-3</v>
      </c>
      <c r="H5334" s="2">
        <v>40338</v>
      </c>
      <c r="I5334">
        <v>1754.91</v>
      </c>
      <c r="J5334">
        <f t="shared" si="751"/>
        <v>-5.8800537022244415E-3</v>
      </c>
      <c r="K5334">
        <f t="shared" si="747"/>
        <v>-5.8930937022244412E-3</v>
      </c>
      <c r="L5334">
        <v>2.9493266621536025E-2</v>
      </c>
      <c r="N5334" s="2">
        <v>40338</v>
      </c>
      <c r="O5334">
        <v>24.79</v>
      </c>
      <c r="Q5334" s="2">
        <v>40338</v>
      </c>
      <c r="R5334">
        <v>31411.42</v>
      </c>
      <c r="S5334" s="8">
        <f t="shared" si="752"/>
        <v>-1.2743549964672973E-2</v>
      </c>
      <c r="T5334" s="9">
        <f t="shared" si="748"/>
        <v>-1.2756589964672974E-2</v>
      </c>
      <c r="U5334" s="3">
        <f>Sheet1!$B$17+Sheet1!$B$18*'Portfolio allocation'!K5334</f>
        <v>-6.2729075616928653E-3</v>
      </c>
      <c r="V5334" s="13">
        <f t="shared" si="753"/>
        <v>-6.4836824029801086E-3</v>
      </c>
      <c r="W5334" s="13"/>
      <c r="X5334" s="2">
        <v>40338</v>
      </c>
      <c r="Y5334">
        <v>118.3449</v>
      </c>
      <c r="AA5334" s="2">
        <v>40338</v>
      </c>
      <c r="AB5334">
        <v>1638.65</v>
      </c>
      <c r="AC5334">
        <f t="shared" si="754"/>
        <v>1.4545276757504944E-3</v>
      </c>
      <c r="AD5334">
        <f t="shared" si="749"/>
        <v>1.4420076757504943E-3</v>
      </c>
      <c r="AE5334">
        <f>Sheet2!$B$17+Sheet2!$B$18*'Portfolio allocation'!K5334</f>
        <v>-5.1869022550716203E-3</v>
      </c>
      <c r="AF5334">
        <f t="shared" si="755"/>
        <v>6.6289099308221144E-3</v>
      </c>
      <c r="AH5334" s="2">
        <v>40338</v>
      </c>
      <c r="AI5334">
        <v>3.1779999999999999</v>
      </c>
      <c r="AJ5334">
        <v>0.313</v>
      </c>
      <c r="AK5334">
        <v>1.2057</v>
      </c>
      <c r="AR5334" s="3"/>
    </row>
    <row r="5335" spans="1:44" hidden="1" outlineLevel="1" x14ac:dyDescent="0.2">
      <c r="A5335" s="2">
        <v>40339</v>
      </c>
      <c r="B5335">
        <v>30.57</v>
      </c>
      <c r="E5335" s="2">
        <v>40339</v>
      </c>
      <c r="F5335">
        <v>1086.8399999999999</v>
      </c>
      <c r="G5335">
        <f t="shared" si="750"/>
        <v>2.9506768085328039E-2</v>
      </c>
      <c r="H5335" s="2">
        <v>40339</v>
      </c>
      <c r="I5335">
        <v>1806.69</v>
      </c>
      <c r="J5335">
        <f t="shared" si="751"/>
        <v>2.9505786621536023E-2</v>
      </c>
      <c r="K5335">
        <f t="shared" si="747"/>
        <v>2.9493266621536025E-2</v>
      </c>
      <c r="L5335">
        <v>4.730441172752251E-3</v>
      </c>
      <c r="N5335" s="2">
        <v>40339</v>
      </c>
      <c r="O5335">
        <v>25</v>
      </c>
      <c r="Q5335" s="2">
        <v>40339</v>
      </c>
      <c r="R5335">
        <v>31677.52</v>
      </c>
      <c r="S5335" s="8">
        <f t="shared" si="752"/>
        <v>8.4714412783630788E-3</v>
      </c>
      <c r="T5335" s="9">
        <f t="shared" si="748"/>
        <v>8.4589212783630786E-3</v>
      </c>
      <c r="U5335" s="3">
        <f>Sheet1!$B$17+Sheet1!$B$18*'Portfolio allocation'!K5335</f>
        <v>3.4323221811356663E-2</v>
      </c>
      <c r="V5335" s="13">
        <f t="shared" si="753"/>
        <v>-2.5864300532993587E-2</v>
      </c>
      <c r="W5335" s="13"/>
      <c r="X5335" s="2">
        <v>40339</v>
      </c>
      <c r="Y5335">
        <v>121.9554</v>
      </c>
      <c r="AA5335" s="2">
        <v>40339</v>
      </c>
      <c r="AB5335">
        <v>1688.64</v>
      </c>
      <c r="AC5335">
        <f t="shared" si="754"/>
        <v>3.0506819638116855E-2</v>
      </c>
      <c r="AD5335">
        <f t="shared" si="749"/>
        <v>3.0493779638116857E-2</v>
      </c>
      <c r="AE5335">
        <f>Sheet2!$B$17+Sheet2!$B$18*'Portfolio allocation'!K5335</f>
        <v>2.6279552132518168E-2</v>
      </c>
      <c r="AF5335">
        <f t="shared" si="755"/>
        <v>4.2142275055986889E-3</v>
      </c>
      <c r="AH5335" s="2">
        <v>40339</v>
      </c>
      <c r="AI5335">
        <v>3.3250000000000002</v>
      </c>
      <c r="AJ5335">
        <v>0.32600000000000001</v>
      </c>
      <c r="AK5335">
        <v>1.2105999999999999</v>
      </c>
      <c r="AR5335" s="3"/>
    </row>
    <row r="5336" spans="1:44" hidden="1" outlineLevel="1" x14ac:dyDescent="0.2">
      <c r="A5336" s="2">
        <v>40340</v>
      </c>
      <c r="B5336">
        <v>28.79</v>
      </c>
      <c r="E5336" s="2">
        <v>40340</v>
      </c>
      <c r="F5336">
        <v>1091.5999999999999</v>
      </c>
      <c r="G5336">
        <f t="shared" si="750"/>
        <v>4.3796695005704489E-3</v>
      </c>
      <c r="H5336" s="2">
        <v>40340</v>
      </c>
      <c r="I5336">
        <v>1815.26</v>
      </c>
      <c r="J5336">
        <f t="shared" si="751"/>
        <v>4.7434811727522508E-3</v>
      </c>
      <c r="K5336">
        <f t="shared" si="747"/>
        <v>4.730441172752251E-3</v>
      </c>
      <c r="L5336">
        <v>-1.7966682833313534E-3</v>
      </c>
      <c r="N5336" s="2">
        <v>40340</v>
      </c>
      <c r="O5336">
        <v>25.66</v>
      </c>
      <c r="Q5336" s="2">
        <v>40340</v>
      </c>
      <c r="R5336">
        <v>32513.79</v>
      </c>
      <c r="S5336" s="8">
        <f t="shared" si="752"/>
        <v>2.6399478241983632E-2</v>
      </c>
      <c r="T5336" s="9">
        <f t="shared" si="748"/>
        <v>2.6386438241983633E-2</v>
      </c>
      <c r="U5336" s="3">
        <f>Sheet1!$B$17+Sheet1!$B$18*'Portfolio allocation'!K5336</f>
        <v>5.9146808830581078E-3</v>
      </c>
      <c r="V5336" s="13">
        <f t="shared" si="753"/>
        <v>2.0471757358925525E-2</v>
      </c>
      <c r="W5336" s="13"/>
      <c r="X5336" s="2">
        <v>40340</v>
      </c>
      <c r="Y5336">
        <v>122.6909</v>
      </c>
      <c r="AA5336" s="2">
        <v>40340</v>
      </c>
      <c r="AB5336">
        <v>1698.83</v>
      </c>
      <c r="AC5336">
        <f t="shared" si="754"/>
        <v>6.0344419177562614E-3</v>
      </c>
      <c r="AD5336">
        <f t="shared" si="749"/>
        <v>6.0226419177562612E-3</v>
      </c>
      <c r="AE5336">
        <f>Sheet2!$B$17+Sheet2!$B$18*'Portfolio allocation'!K5336</f>
        <v>4.2598159866449499E-3</v>
      </c>
      <c r="AF5336">
        <f t="shared" si="755"/>
        <v>1.7628259311113113E-3</v>
      </c>
      <c r="AH5336" s="2">
        <v>40340</v>
      </c>
      <c r="AI5336">
        <v>3.2330000000000001</v>
      </c>
      <c r="AJ5336">
        <v>0.29499999999999998</v>
      </c>
      <c r="AK5336">
        <v>1.2093499999999999</v>
      </c>
      <c r="AR5336" s="3"/>
    </row>
    <row r="5337" spans="1:44" hidden="1" outlineLevel="1" x14ac:dyDescent="0.2">
      <c r="A5337" s="2">
        <v>40343</v>
      </c>
      <c r="B5337">
        <v>28.58</v>
      </c>
      <c r="E5337" s="2">
        <v>40343</v>
      </c>
      <c r="F5337">
        <v>1089.6300000000001</v>
      </c>
      <c r="G5337">
        <f t="shared" si="750"/>
        <v>-1.8046903627700894E-3</v>
      </c>
      <c r="H5337" s="2">
        <v>40343</v>
      </c>
      <c r="I5337">
        <v>1812.02</v>
      </c>
      <c r="J5337">
        <f t="shared" si="751"/>
        <v>-1.7848682833313534E-3</v>
      </c>
      <c r="K5337">
        <f t="shared" si="747"/>
        <v>-1.7966682833313534E-3</v>
      </c>
      <c r="L5337">
        <v>2.3492635583271568E-2</v>
      </c>
      <c r="N5337" s="2">
        <v>40343</v>
      </c>
      <c r="O5337">
        <v>25.495000000000001</v>
      </c>
      <c r="Q5337" s="2">
        <v>40343</v>
      </c>
      <c r="R5337">
        <v>32304.73</v>
      </c>
      <c r="S5337" s="8">
        <f t="shared" si="752"/>
        <v>-6.4298871340437991E-3</v>
      </c>
      <c r="T5337" s="9">
        <f t="shared" si="748"/>
        <v>-6.4416871340437993E-3</v>
      </c>
      <c r="U5337" s="3">
        <f>Sheet1!$B$17+Sheet1!$B$18*'Portfolio allocation'!K5337</f>
        <v>-1.5733845039126188E-3</v>
      </c>
      <c r="V5337" s="13">
        <f t="shared" si="753"/>
        <v>-4.8683026301311804E-3</v>
      </c>
      <c r="W5337" s="13"/>
      <c r="X5337" s="2">
        <v>40343</v>
      </c>
      <c r="Y5337">
        <v>122.73860000000001</v>
      </c>
      <c r="AA5337" s="2">
        <v>40343</v>
      </c>
      <c r="AB5337">
        <v>1699.49</v>
      </c>
      <c r="AC5337">
        <f t="shared" si="754"/>
        <v>3.8850267537071659E-4</v>
      </c>
      <c r="AD5337">
        <f t="shared" si="749"/>
        <v>3.7698267537071659E-4</v>
      </c>
      <c r="AE5337">
        <f>Sheet2!$B$17+Sheet2!$B$18*'Portfolio allocation'!K5337</f>
        <v>-1.5442562633274006E-3</v>
      </c>
      <c r="AF5337">
        <f t="shared" si="755"/>
        <v>1.9212389386981171E-3</v>
      </c>
      <c r="AH5337" s="2">
        <v>40343</v>
      </c>
      <c r="AI5337">
        <v>3.262</v>
      </c>
      <c r="AJ5337">
        <v>0.28799999999999998</v>
      </c>
      <c r="AK5337">
        <v>1.2277</v>
      </c>
      <c r="AR5337" s="3"/>
    </row>
    <row r="5338" spans="1:44" hidden="1" outlineLevel="1" x14ac:dyDescent="0.2">
      <c r="A5338" s="2">
        <v>40344</v>
      </c>
      <c r="B5338">
        <v>25.87</v>
      </c>
      <c r="E5338" s="2">
        <v>40344</v>
      </c>
      <c r="F5338">
        <v>1115.23</v>
      </c>
      <c r="G5338">
        <f t="shared" si="750"/>
        <v>2.3494213632150318E-2</v>
      </c>
      <c r="H5338" s="2">
        <v>40344</v>
      </c>
      <c r="I5338">
        <v>1854.61</v>
      </c>
      <c r="J5338">
        <f t="shared" si="751"/>
        <v>2.3504155583271569E-2</v>
      </c>
      <c r="K5338">
        <f t="shared" si="747"/>
        <v>2.3492635583271568E-2</v>
      </c>
      <c r="L5338">
        <v>-5.4540495090615816E-4</v>
      </c>
      <c r="N5338" s="2">
        <v>40344</v>
      </c>
      <c r="O5338">
        <v>26.5825</v>
      </c>
      <c r="Q5338" s="2">
        <v>40344</v>
      </c>
      <c r="R5338">
        <v>33682.69</v>
      </c>
      <c r="S5338" s="8">
        <f t="shared" si="752"/>
        <v>4.2655053919348651E-2</v>
      </c>
      <c r="T5338" s="9">
        <f t="shared" si="748"/>
        <v>4.264353391934865E-2</v>
      </c>
      <c r="U5338" s="3">
        <f>Sheet1!$B$17+Sheet1!$B$18*'Portfolio allocation'!K5338</f>
        <v>2.7439145808045535E-2</v>
      </c>
      <c r="V5338" s="13">
        <f t="shared" si="753"/>
        <v>1.5204388111303115E-2</v>
      </c>
      <c r="W5338" s="13"/>
      <c r="X5338" s="2">
        <v>40344</v>
      </c>
      <c r="Y5338">
        <v>123.9708</v>
      </c>
      <c r="AA5338" s="2">
        <v>40344</v>
      </c>
      <c r="AB5338">
        <v>1716.55</v>
      </c>
      <c r="AC5338">
        <f t="shared" si="754"/>
        <v>1.0038305609329834E-2</v>
      </c>
      <c r="AD5338">
        <f t="shared" si="749"/>
        <v>1.0026705609329833E-2</v>
      </c>
      <c r="AE5338">
        <f>Sheet2!$B$17+Sheet2!$B$18*'Portfolio allocation'!K5338</f>
        <v>2.0943637923349832E-2</v>
      </c>
      <c r="AF5338">
        <f t="shared" si="755"/>
        <v>-1.0916932314019998E-2</v>
      </c>
      <c r="AH5338" s="2">
        <v>40344</v>
      </c>
      <c r="AI5338">
        <v>3.3079999999999998</v>
      </c>
      <c r="AJ5338">
        <v>0.28999999999999998</v>
      </c>
      <c r="AK5338">
        <v>1.2307999999999999</v>
      </c>
      <c r="AR5338" s="3"/>
    </row>
    <row r="5339" spans="1:44" hidden="1" outlineLevel="1" x14ac:dyDescent="0.2">
      <c r="A5339" s="2">
        <v>40345</v>
      </c>
      <c r="B5339">
        <v>25.92</v>
      </c>
      <c r="E5339" s="2">
        <v>40345</v>
      </c>
      <c r="F5339">
        <v>1114.6099999999999</v>
      </c>
      <c r="G5339">
        <f t="shared" si="750"/>
        <v>-5.5593913363172209E-4</v>
      </c>
      <c r="H5339" s="2">
        <v>40345</v>
      </c>
      <c r="I5339">
        <v>1853.62</v>
      </c>
      <c r="J5339">
        <f t="shared" si="751"/>
        <v>-5.338049509061582E-4</v>
      </c>
      <c r="K5339">
        <f t="shared" si="747"/>
        <v>-5.4540495090615816E-4</v>
      </c>
      <c r="L5339">
        <v>1.407845286520476E-3</v>
      </c>
      <c r="N5339" s="2">
        <v>40345</v>
      </c>
      <c r="O5339">
        <v>26.32</v>
      </c>
      <c r="Q5339" s="2">
        <v>40345</v>
      </c>
      <c r="R5339">
        <v>33350.080000000002</v>
      </c>
      <c r="S5339" s="8">
        <f t="shared" si="752"/>
        <v>-9.8748051298753747E-3</v>
      </c>
      <c r="T5339" s="9">
        <f t="shared" si="748"/>
        <v>-9.8864051298753752E-3</v>
      </c>
      <c r="U5339" s="3">
        <f>Sheet1!$B$17+Sheet1!$B$18*'Portfolio allocation'!K5339</f>
        <v>-1.3790349772451946E-4</v>
      </c>
      <c r="V5339" s="13">
        <f t="shared" si="753"/>
        <v>-9.7485016321508557E-3</v>
      </c>
      <c r="W5339" s="13"/>
      <c r="X5339" s="2">
        <v>40345</v>
      </c>
      <c r="Y5339">
        <v>124.5057</v>
      </c>
      <c r="AA5339" s="2">
        <v>40345</v>
      </c>
      <c r="AB5339">
        <v>1723.95</v>
      </c>
      <c r="AC5339">
        <f t="shared" si="754"/>
        <v>4.3109725903702767E-3</v>
      </c>
      <c r="AD5339">
        <f t="shared" si="749"/>
        <v>4.299972590370277E-3</v>
      </c>
      <c r="AE5339">
        <f>Sheet2!$B$17+Sheet2!$B$18*'Portfolio allocation'!K5339</f>
        <v>-4.3160098552015466E-4</v>
      </c>
      <c r="AF5339">
        <f t="shared" si="755"/>
        <v>4.7315735758904319E-3</v>
      </c>
      <c r="AH5339" s="2">
        <v>40345</v>
      </c>
      <c r="AI5339">
        <v>3.2639999999999998</v>
      </c>
      <c r="AJ5339">
        <v>0.27500000000000002</v>
      </c>
      <c r="AK5339">
        <v>1.2316499999999999</v>
      </c>
      <c r="AR5339" s="3"/>
    </row>
    <row r="5340" spans="1:44" hidden="1" outlineLevel="1" x14ac:dyDescent="0.2">
      <c r="A5340" s="2">
        <v>40346</v>
      </c>
      <c r="B5340">
        <v>25.05</v>
      </c>
      <c r="E5340" s="2">
        <v>40346</v>
      </c>
      <c r="F5340">
        <v>1116.04</v>
      </c>
      <c r="G5340">
        <f t="shared" si="750"/>
        <v>1.2829599590888918E-3</v>
      </c>
      <c r="H5340" s="2">
        <v>40346</v>
      </c>
      <c r="I5340">
        <v>1856.25</v>
      </c>
      <c r="J5340">
        <f t="shared" si="751"/>
        <v>1.4188452865204759E-3</v>
      </c>
      <c r="K5340">
        <f t="shared" si="747"/>
        <v>1.407845286520476E-3</v>
      </c>
      <c r="L5340">
        <v>1.3092653198653876E-3</v>
      </c>
      <c r="N5340" s="2">
        <v>40346</v>
      </c>
      <c r="O5340">
        <v>26.37</v>
      </c>
      <c r="Q5340" s="2">
        <v>40346</v>
      </c>
      <c r="R5340">
        <v>33413.440000000002</v>
      </c>
      <c r="S5340" s="8">
        <f t="shared" si="752"/>
        <v>1.8998455176120199E-3</v>
      </c>
      <c r="T5340" s="9">
        <f t="shared" si="748"/>
        <v>1.88884551761202E-3</v>
      </c>
      <c r="U5340" s="3">
        <f>Sheet1!$B$17+Sheet1!$B$18*'Portfolio allocation'!K5340</f>
        <v>2.1029146765952755E-3</v>
      </c>
      <c r="V5340" s="13">
        <f t="shared" si="753"/>
        <v>-2.1406915898325549E-4</v>
      </c>
      <c r="W5340" s="13"/>
      <c r="X5340" s="2">
        <v>40346</v>
      </c>
      <c r="Y5340">
        <v>125.1074</v>
      </c>
      <c r="AA5340" s="2">
        <v>40346</v>
      </c>
      <c r="AB5340">
        <v>1732.29</v>
      </c>
      <c r="AC5340">
        <f t="shared" si="754"/>
        <v>4.8377273122770514E-3</v>
      </c>
      <c r="AD5340">
        <f t="shared" si="749"/>
        <v>4.8271273122770511E-3</v>
      </c>
      <c r="AE5340">
        <f>Sheet2!$B$17+Sheet2!$B$18*'Portfolio allocation'!K5340</f>
        <v>1.3052789575200745E-3</v>
      </c>
      <c r="AF5340">
        <f t="shared" si="755"/>
        <v>3.5218483547569766E-3</v>
      </c>
      <c r="AH5340" s="2">
        <v>40346</v>
      </c>
      <c r="AI5340">
        <v>3.1920000000000002</v>
      </c>
      <c r="AJ5340">
        <v>0.26500000000000001</v>
      </c>
      <c r="AK5340">
        <v>1.2355</v>
      </c>
      <c r="AR5340" s="3"/>
    </row>
    <row r="5341" spans="1:44" hidden="1" outlineLevel="1" x14ac:dyDescent="0.2">
      <c r="A5341" s="2">
        <v>40347</v>
      </c>
      <c r="B5341">
        <v>23.95</v>
      </c>
      <c r="E5341" s="2">
        <v>40347</v>
      </c>
      <c r="F5341">
        <v>1117.51</v>
      </c>
      <c r="G5341">
        <f t="shared" si="750"/>
        <v>1.3171570911436614E-3</v>
      </c>
      <c r="H5341" s="2">
        <v>40347</v>
      </c>
      <c r="I5341">
        <v>1858.7</v>
      </c>
      <c r="J5341">
        <f t="shared" si="751"/>
        <v>1.3198653198653876E-3</v>
      </c>
      <c r="K5341">
        <f t="shared" si="747"/>
        <v>1.3092653198653876E-3</v>
      </c>
      <c r="L5341">
        <v>-3.8575746274277737E-3</v>
      </c>
      <c r="N5341" s="2">
        <v>40347</v>
      </c>
      <c r="O5341">
        <v>26.44</v>
      </c>
      <c r="Q5341" s="2">
        <v>40347</v>
      </c>
      <c r="R5341">
        <v>33502.129999999997</v>
      </c>
      <c r="S5341" s="8">
        <f t="shared" si="752"/>
        <v>2.6543211354470575E-3</v>
      </c>
      <c r="T5341" s="9">
        <f t="shared" si="748"/>
        <v>2.6437211354470576E-3</v>
      </c>
      <c r="U5341" s="3">
        <f>Sheet1!$B$17+Sheet1!$B$18*'Portfolio allocation'!K5341</f>
        <v>1.9898212404999638E-3</v>
      </c>
      <c r="V5341" s="13">
        <f t="shared" si="753"/>
        <v>6.5389989494709375E-4</v>
      </c>
      <c r="W5341" s="13"/>
      <c r="X5341" s="2">
        <v>40347</v>
      </c>
      <c r="Y5341">
        <v>124.3147</v>
      </c>
      <c r="AA5341" s="2">
        <v>40347</v>
      </c>
      <c r="AB5341">
        <v>1721.31</v>
      </c>
      <c r="AC5341">
        <f t="shared" si="754"/>
        <v>-6.338430632284453E-3</v>
      </c>
      <c r="AD5341">
        <f t="shared" si="749"/>
        <v>-6.3492306322844531E-3</v>
      </c>
      <c r="AE5341">
        <f>Sheet2!$B$17+Sheet2!$B$18*'Portfolio allocation'!K5341</f>
        <v>1.2176191361679581E-3</v>
      </c>
      <c r="AF5341">
        <f t="shared" si="755"/>
        <v>-7.5668497684524116E-3</v>
      </c>
      <c r="AH5341" s="2">
        <v>40347</v>
      </c>
      <c r="AI5341">
        <v>3.2250000000000001</v>
      </c>
      <c r="AJ5341">
        <v>0.27</v>
      </c>
      <c r="AK5341">
        <v>1.2383</v>
      </c>
      <c r="AR5341" s="3"/>
    </row>
    <row r="5342" spans="1:44" hidden="1" outlineLevel="1" x14ac:dyDescent="0.2">
      <c r="A5342" s="2">
        <v>40350</v>
      </c>
      <c r="B5342">
        <v>24.88</v>
      </c>
      <c r="E5342" s="2">
        <v>40350</v>
      </c>
      <c r="F5342">
        <v>1113.2</v>
      </c>
      <c r="G5342">
        <f t="shared" si="750"/>
        <v>-3.8567887535680967E-3</v>
      </c>
      <c r="H5342" s="2">
        <v>40350</v>
      </c>
      <c r="I5342">
        <v>1851.55</v>
      </c>
      <c r="J5342">
        <f t="shared" si="751"/>
        <v>-3.8467746274277737E-3</v>
      </c>
      <c r="K5342">
        <f t="shared" si="747"/>
        <v>-3.8575746274277737E-3</v>
      </c>
      <c r="L5342">
        <v>-1.5943517013313178E-2</v>
      </c>
      <c r="N5342" s="2">
        <v>40350</v>
      </c>
      <c r="O5342">
        <v>25.95</v>
      </c>
      <c r="Q5342" s="2">
        <v>40350</v>
      </c>
      <c r="R5342">
        <v>32881.26</v>
      </c>
      <c r="S5342" s="8">
        <f t="shared" si="752"/>
        <v>-1.853225451635454E-2</v>
      </c>
      <c r="T5342" s="9">
        <f t="shared" si="748"/>
        <v>-1.8543054516354539E-2</v>
      </c>
      <c r="U5342" s="3">
        <f>Sheet1!$B$17+Sheet1!$B$18*'Portfolio allocation'!K5342</f>
        <v>-3.937708492172563E-3</v>
      </c>
      <c r="V5342" s="13">
        <f t="shared" si="753"/>
        <v>-1.4605346024181976E-2</v>
      </c>
      <c r="W5342" s="13"/>
      <c r="X5342" s="2">
        <v>40350</v>
      </c>
      <c r="Y5342">
        <v>124.79219999999999</v>
      </c>
      <c r="AA5342" s="2">
        <v>40350</v>
      </c>
      <c r="AB5342">
        <v>1727.92</v>
      </c>
      <c r="AC5342">
        <f t="shared" si="754"/>
        <v>3.8400985296083157E-3</v>
      </c>
      <c r="AD5342">
        <f t="shared" si="749"/>
        <v>3.8291785296083155E-3</v>
      </c>
      <c r="AE5342">
        <f>Sheet2!$B$17+Sheet2!$B$18*'Portfolio allocation'!K5342</f>
        <v>-3.3768667629740894E-3</v>
      </c>
      <c r="AF5342">
        <f t="shared" si="755"/>
        <v>7.2060452925824048E-3</v>
      </c>
      <c r="AH5342" s="2">
        <v>40350</v>
      </c>
      <c r="AI5342">
        <v>3.2469999999999999</v>
      </c>
      <c r="AJ5342">
        <v>0.27300000000000002</v>
      </c>
      <c r="AK5342">
        <v>1.238</v>
      </c>
      <c r="AR5342" s="3"/>
    </row>
    <row r="5343" spans="1:44" hidden="1" outlineLevel="1" x14ac:dyDescent="0.2">
      <c r="A5343" s="2">
        <v>40351</v>
      </c>
      <c r="B5343">
        <v>27.05</v>
      </c>
      <c r="E5343" s="2">
        <v>40351</v>
      </c>
      <c r="F5343">
        <v>1095.31</v>
      </c>
      <c r="G5343">
        <f t="shared" si="750"/>
        <v>-1.6070786920589386E-2</v>
      </c>
      <c r="H5343" s="2">
        <v>40351</v>
      </c>
      <c r="I5343">
        <v>1822.05</v>
      </c>
      <c r="J5343">
        <f t="shared" si="751"/>
        <v>-1.5932597013313177E-2</v>
      </c>
      <c r="K5343">
        <f t="shared" si="747"/>
        <v>-1.5943517013313178E-2</v>
      </c>
      <c r="L5343">
        <v>-2.9744947394418023E-3</v>
      </c>
      <c r="N5343" s="2">
        <v>40351</v>
      </c>
      <c r="O5343">
        <v>25.77</v>
      </c>
      <c r="Q5343" s="2">
        <v>40351</v>
      </c>
      <c r="R5343">
        <v>32653.17</v>
      </c>
      <c r="S5343" s="8">
        <f t="shared" si="752"/>
        <v>-6.9367779701874355E-3</v>
      </c>
      <c r="T5343" s="9">
        <f t="shared" si="748"/>
        <v>-6.9476979701874357E-3</v>
      </c>
      <c r="U5343" s="3">
        <f>Sheet1!$B$17+Sheet1!$B$18*'Portfolio allocation'!K5343</f>
        <v>-1.7803007895773017E-2</v>
      </c>
      <c r="V5343" s="13">
        <f t="shared" si="753"/>
        <v>1.0855309925585581E-2</v>
      </c>
      <c r="W5343" s="13"/>
      <c r="X5343" s="2">
        <v>40351</v>
      </c>
      <c r="Y5343">
        <v>123.5027</v>
      </c>
      <c r="AA5343" s="2">
        <v>40351</v>
      </c>
      <c r="AB5343">
        <v>1710.07</v>
      </c>
      <c r="AC5343">
        <f t="shared" si="754"/>
        <v>-1.0330339367563446E-2</v>
      </c>
      <c r="AD5343">
        <f t="shared" si="749"/>
        <v>-1.0341139367563446E-2</v>
      </c>
      <c r="AE5343">
        <f>Sheet2!$B$17+Sheet2!$B$18*'Portfolio allocation'!K5343</f>
        <v>-1.4123995072780633E-2</v>
      </c>
      <c r="AF5343">
        <f t="shared" si="755"/>
        <v>3.7828557052171866E-3</v>
      </c>
      <c r="AH5343" s="2">
        <v>40351</v>
      </c>
      <c r="AI5343">
        <v>3.165</v>
      </c>
      <c r="AJ5343">
        <v>0.27</v>
      </c>
      <c r="AK5343">
        <v>1.2282</v>
      </c>
      <c r="AR5343" s="3"/>
    </row>
    <row r="5344" spans="1:44" hidden="1" outlineLevel="1" x14ac:dyDescent="0.2">
      <c r="A5344" s="2">
        <v>40352</v>
      </c>
      <c r="B5344">
        <v>26.91</v>
      </c>
      <c r="E5344" s="2">
        <v>40352</v>
      </c>
      <c r="F5344">
        <v>1092.04</v>
      </c>
      <c r="G5344">
        <f t="shared" si="750"/>
        <v>-2.9854561722252315E-3</v>
      </c>
      <c r="H5344" s="2">
        <v>40352</v>
      </c>
      <c r="I5344">
        <v>1816.65</v>
      </c>
      <c r="J5344">
        <f t="shared" si="751"/>
        <v>-2.9636947394418023E-3</v>
      </c>
      <c r="K5344">
        <f t="shared" si="747"/>
        <v>-2.9744947394418023E-3</v>
      </c>
      <c r="L5344">
        <v>-1.6811074129854362E-2</v>
      </c>
      <c r="N5344" s="2">
        <v>40352</v>
      </c>
      <c r="O5344">
        <v>25.308</v>
      </c>
      <c r="Q5344" s="2">
        <v>40352</v>
      </c>
      <c r="R5344">
        <v>32067.78</v>
      </c>
      <c r="S5344" s="8">
        <f t="shared" si="752"/>
        <v>-1.7927509028985544E-2</v>
      </c>
      <c r="T5344" s="9">
        <f t="shared" si="748"/>
        <v>-1.7938309028985543E-2</v>
      </c>
      <c r="U5344" s="3">
        <f>Sheet1!$B$17+Sheet1!$B$18*'Portfolio allocation'!K5344</f>
        <v>-2.9246168644544942E-3</v>
      </c>
      <c r="V5344" s="13">
        <f t="shared" si="753"/>
        <v>-1.5013692164531049E-2</v>
      </c>
      <c r="W5344" s="13"/>
      <c r="X5344" s="2">
        <v>40352</v>
      </c>
      <c r="Y5344">
        <v>124.2764</v>
      </c>
      <c r="AA5344" s="2">
        <v>40352</v>
      </c>
      <c r="AB5344">
        <v>1720.78</v>
      </c>
      <c r="AC5344">
        <f t="shared" si="754"/>
        <v>6.262901518651276E-3</v>
      </c>
      <c r="AD5344">
        <f t="shared" si="749"/>
        <v>6.2519815186512758E-3</v>
      </c>
      <c r="AE5344">
        <f>Sheet2!$B$17+Sheet2!$B$18*'Portfolio allocation'!K5344</f>
        <v>-2.5916095971714116E-3</v>
      </c>
      <c r="AF5344">
        <f t="shared" si="755"/>
        <v>8.8435911158226879E-3</v>
      </c>
      <c r="AH5344" s="2">
        <v>40352</v>
      </c>
      <c r="AI5344">
        <v>3.125</v>
      </c>
      <c r="AJ5344">
        <v>0.27300000000000002</v>
      </c>
      <c r="AK5344">
        <v>1.2239500000000001</v>
      </c>
      <c r="AR5344" s="3"/>
    </row>
    <row r="5345" spans="1:44" hidden="1" outlineLevel="1" x14ac:dyDescent="0.2">
      <c r="A5345" s="2">
        <v>40353</v>
      </c>
      <c r="B5345">
        <v>29.74</v>
      </c>
      <c r="E5345" s="2">
        <v>40353</v>
      </c>
      <c r="F5345">
        <v>1073.69</v>
      </c>
      <c r="G5345">
        <f t="shared" si="750"/>
        <v>-1.6803413794366451E-2</v>
      </c>
      <c r="H5345" s="2">
        <v>40353</v>
      </c>
      <c r="I5345">
        <v>1786.13</v>
      </c>
      <c r="J5345">
        <f t="shared" si="751"/>
        <v>-1.6800154129854361E-2</v>
      </c>
      <c r="K5345">
        <f t="shared" si="747"/>
        <v>-1.6811074129854362E-2</v>
      </c>
      <c r="L5345">
        <v>2.8498139745706565E-3</v>
      </c>
      <c r="N5345" s="2">
        <v>40353</v>
      </c>
      <c r="O5345">
        <v>25</v>
      </c>
      <c r="Q5345" s="2">
        <v>40353</v>
      </c>
      <c r="R5345">
        <v>31677.52</v>
      </c>
      <c r="S5345" s="8">
        <f t="shared" si="752"/>
        <v>-1.2169847741252959E-2</v>
      </c>
      <c r="T5345" s="9">
        <f t="shared" si="748"/>
        <v>-1.2180767741252959E-2</v>
      </c>
      <c r="U5345" s="3">
        <f>Sheet1!$B$17+Sheet1!$B$18*'Portfolio allocation'!K5345</f>
        <v>-1.8798291406690284E-2</v>
      </c>
      <c r="V5345" s="13">
        <f t="shared" si="753"/>
        <v>6.6175236654373252E-3</v>
      </c>
      <c r="W5345" s="13"/>
      <c r="X5345" s="2">
        <v>40353</v>
      </c>
      <c r="Y5345">
        <v>122.4425</v>
      </c>
      <c r="AA5345" s="2">
        <v>40353</v>
      </c>
      <c r="AB5345">
        <v>1695.39</v>
      </c>
      <c r="AC5345">
        <f t="shared" si="754"/>
        <v>-1.4754936714745592E-2</v>
      </c>
      <c r="AD5345">
        <f t="shared" si="749"/>
        <v>-1.4766056714745592E-2</v>
      </c>
      <c r="AE5345">
        <f>Sheet2!$B$17+Sheet2!$B$18*'Portfolio allocation'!K5345</f>
        <v>-1.489544899419289E-2</v>
      </c>
      <c r="AF5345">
        <f t="shared" si="755"/>
        <v>1.2939227944729764E-4</v>
      </c>
      <c r="AH5345" s="2">
        <v>40353</v>
      </c>
      <c r="AI5345">
        <v>3.1349999999999998</v>
      </c>
      <c r="AJ5345">
        <v>0.27800000000000002</v>
      </c>
      <c r="AK5345">
        <v>1.2316</v>
      </c>
      <c r="AR5345" s="3"/>
    </row>
    <row r="5346" spans="1:44" hidden="1" outlineLevel="1" x14ac:dyDescent="0.2">
      <c r="A5346" s="2">
        <v>40354</v>
      </c>
      <c r="B5346">
        <v>28.53</v>
      </c>
      <c r="E5346" s="2">
        <v>40354</v>
      </c>
      <c r="F5346">
        <v>1076.76</v>
      </c>
      <c r="G5346">
        <f t="shared" si="750"/>
        <v>2.8592983077051493E-3</v>
      </c>
      <c r="H5346" s="2">
        <v>40354</v>
      </c>
      <c r="I5346">
        <v>1791.24</v>
      </c>
      <c r="J5346">
        <f t="shared" si="751"/>
        <v>2.8609339745706563E-3</v>
      </c>
      <c r="K5346">
        <f t="shared" si="747"/>
        <v>2.8498139745706565E-3</v>
      </c>
      <c r="L5346">
        <v>-1.8534191893883856E-3</v>
      </c>
      <c r="N5346" s="2">
        <v>40354</v>
      </c>
      <c r="O5346">
        <v>24.532499999999999</v>
      </c>
      <c r="Q5346" s="2">
        <v>40354</v>
      </c>
      <c r="R5346">
        <v>31085.13</v>
      </c>
      <c r="S5346" s="8">
        <f t="shared" si="752"/>
        <v>-1.8700643232172243E-2</v>
      </c>
      <c r="T5346" s="9">
        <f t="shared" si="748"/>
        <v>-1.8711763232172243E-2</v>
      </c>
      <c r="U5346" s="3">
        <f>Sheet1!$B$17+Sheet1!$B$18*'Portfolio allocation'!K5346</f>
        <v>3.7571776998727938E-3</v>
      </c>
      <c r="V5346" s="13">
        <f t="shared" si="753"/>
        <v>-2.2468940932045038E-2</v>
      </c>
      <c r="W5346" s="13"/>
      <c r="X5346" s="2">
        <v>40354</v>
      </c>
      <c r="Y5346">
        <v>121.4205</v>
      </c>
      <c r="AA5346" s="2">
        <v>40354</v>
      </c>
      <c r="AB5346">
        <v>1681.24</v>
      </c>
      <c r="AC5346">
        <f t="shared" si="754"/>
        <v>-8.346162239956656E-3</v>
      </c>
      <c r="AD5346">
        <f t="shared" si="749"/>
        <v>-8.3572822399566558E-3</v>
      </c>
      <c r="AE5346">
        <f>Sheet2!$B$17+Sheet2!$B$18*'Portfolio allocation'!K5346</f>
        <v>2.5875143028827111E-3</v>
      </c>
      <c r="AF5346">
        <f t="shared" si="755"/>
        <v>-1.0944796542839367E-2</v>
      </c>
      <c r="AH5346" s="2">
        <v>40354</v>
      </c>
      <c r="AI5346">
        <v>3.11</v>
      </c>
      <c r="AJ5346">
        <v>0.27800000000000002</v>
      </c>
      <c r="AK5346">
        <v>1.2292000000000001</v>
      </c>
      <c r="AR5346" s="3"/>
    </row>
    <row r="5347" spans="1:44" hidden="1" outlineLevel="1" x14ac:dyDescent="0.2">
      <c r="A5347" s="2">
        <v>40357</v>
      </c>
      <c r="B5347">
        <v>29</v>
      </c>
      <c r="E5347" s="2">
        <v>40357</v>
      </c>
      <c r="F5347">
        <v>1074.57</v>
      </c>
      <c r="G5347">
        <f t="shared" si="750"/>
        <v>-2.0338794160259521E-3</v>
      </c>
      <c r="H5347" s="2">
        <v>40357</v>
      </c>
      <c r="I5347">
        <v>1787.94</v>
      </c>
      <c r="J5347">
        <f t="shared" si="751"/>
        <v>-1.8422991893883855E-3</v>
      </c>
      <c r="K5347">
        <f t="shared" si="747"/>
        <v>-1.8534191893883856E-3</v>
      </c>
      <c r="L5347">
        <v>-3.0990706793740361E-2</v>
      </c>
      <c r="N5347" s="2">
        <v>40357</v>
      </c>
      <c r="O5347">
        <v>24.31</v>
      </c>
      <c r="Q5347" s="2">
        <v>40357</v>
      </c>
      <c r="R5347">
        <v>30803.21</v>
      </c>
      <c r="S5347" s="8">
        <f t="shared" si="752"/>
        <v>-9.0692881129981195E-3</v>
      </c>
      <c r="T5347" s="9">
        <f t="shared" si="748"/>
        <v>-9.0804081129981194E-3</v>
      </c>
      <c r="U5347" s="3">
        <f>Sheet1!$B$17+Sheet1!$B$18*'Portfolio allocation'!K5347</f>
        <v>-1.6384905816004703E-3</v>
      </c>
      <c r="V5347" s="13">
        <f t="shared" si="753"/>
        <v>-7.4419175313976491E-3</v>
      </c>
      <c r="W5347" s="13"/>
      <c r="X5347" s="2">
        <v>40357</v>
      </c>
      <c r="Y5347">
        <v>123.19710000000001</v>
      </c>
      <c r="AA5347" s="2">
        <v>40357</v>
      </c>
      <c r="AB5347">
        <v>1705.83</v>
      </c>
      <c r="AC5347">
        <f t="shared" si="754"/>
        <v>1.4626109300278411E-2</v>
      </c>
      <c r="AD5347">
        <f t="shared" si="749"/>
        <v>1.4615189300278412E-2</v>
      </c>
      <c r="AE5347">
        <f>Sheet2!$B$17+Sheet2!$B$18*'Portfolio allocation'!K5347</f>
        <v>-1.5947206168398734E-3</v>
      </c>
      <c r="AF5347">
        <f t="shared" si="755"/>
        <v>1.6209909917118286E-2</v>
      </c>
      <c r="AH5347" s="2">
        <v>40357</v>
      </c>
      <c r="AI5347">
        <v>3.0230000000000001</v>
      </c>
      <c r="AJ5347">
        <v>0.27300000000000002</v>
      </c>
      <c r="AK5347">
        <v>1.2333000000000001</v>
      </c>
      <c r="AR5347" s="3"/>
    </row>
    <row r="5348" spans="1:44" hidden="1" outlineLevel="1" x14ac:dyDescent="0.2">
      <c r="A5348" s="2">
        <v>40358</v>
      </c>
      <c r="B5348">
        <v>34.130000000000003</v>
      </c>
      <c r="E5348" s="2">
        <v>40358</v>
      </c>
      <c r="F5348">
        <v>1041.24</v>
      </c>
      <c r="G5348">
        <f t="shared" si="750"/>
        <v>-3.1017057985984975E-2</v>
      </c>
      <c r="H5348" s="2">
        <v>40358</v>
      </c>
      <c r="I5348">
        <v>1732.55</v>
      </c>
      <c r="J5348">
        <f t="shared" si="751"/>
        <v>-3.097978679374036E-2</v>
      </c>
      <c r="K5348">
        <f t="shared" si="747"/>
        <v>-3.0990706793740361E-2</v>
      </c>
      <c r="L5348">
        <v>-1.0007745488441829E-2</v>
      </c>
      <c r="N5348" s="2">
        <v>40358</v>
      </c>
      <c r="O5348">
        <v>23.31</v>
      </c>
      <c r="Q5348" s="2">
        <v>40358</v>
      </c>
      <c r="R5348">
        <v>29536.11</v>
      </c>
      <c r="S5348" s="8">
        <f t="shared" si="752"/>
        <v>-4.1135323234169352E-2</v>
      </c>
      <c r="T5348" s="9">
        <f t="shared" si="748"/>
        <v>-4.114624323416935E-2</v>
      </c>
      <c r="U5348" s="3">
        <f>Sheet1!$B$17+Sheet1!$B$18*'Portfolio allocation'!K5348</f>
        <v>-3.5065525358380922E-2</v>
      </c>
      <c r="V5348" s="13">
        <f t="shared" si="753"/>
        <v>-6.0807178757884273E-3</v>
      </c>
      <c r="W5348" s="13"/>
      <c r="X5348" s="2">
        <v>40358</v>
      </c>
      <c r="Y5348">
        <v>119.4815</v>
      </c>
      <c r="AA5348" s="2">
        <v>40358</v>
      </c>
      <c r="AB5348">
        <v>1654.39</v>
      </c>
      <c r="AC5348">
        <f t="shared" si="754"/>
        <v>-3.0155408217700352E-2</v>
      </c>
      <c r="AD5348">
        <f t="shared" si="749"/>
        <v>-3.0166328217700353E-2</v>
      </c>
      <c r="AE5348">
        <f>Sheet2!$B$17+Sheet2!$B$18*'Portfolio allocation'!K5348</f>
        <v>-2.7504340114067515E-2</v>
      </c>
      <c r="AF5348">
        <f t="shared" si="755"/>
        <v>-2.661988103632839E-3</v>
      </c>
      <c r="AH5348" s="2">
        <v>40358</v>
      </c>
      <c r="AI5348">
        <v>2.9529999999999998</v>
      </c>
      <c r="AJ5348">
        <v>0.27300000000000002</v>
      </c>
      <c r="AK5348">
        <v>1.2178</v>
      </c>
      <c r="AR5348" s="3"/>
    </row>
    <row r="5349" spans="1:44" hidden="1" outlineLevel="1" x14ac:dyDescent="0.2">
      <c r="A5349" s="2">
        <v>40359</v>
      </c>
      <c r="B5349">
        <v>34.54</v>
      </c>
      <c r="E5349" s="2">
        <v>40359</v>
      </c>
      <c r="F5349">
        <v>1030.71</v>
      </c>
      <c r="G5349">
        <f t="shared" si="750"/>
        <v>-1.0112942261150115E-2</v>
      </c>
      <c r="H5349" s="2">
        <v>40359</v>
      </c>
      <c r="I5349">
        <v>1715.23</v>
      </c>
      <c r="J5349">
        <f t="shared" si="751"/>
        <v>-9.9968254884418295E-3</v>
      </c>
      <c r="K5349">
        <f t="shared" si="747"/>
        <v>-1.0007745488441829E-2</v>
      </c>
      <c r="L5349">
        <v>-3.1958865616856708E-3</v>
      </c>
      <c r="N5349" s="2">
        <v>40359</v>
      </c>
      <c r="O5349">
        <v>23.01</v>
      </c>
      <c r="Q5349" s="2">
        <v>40359</v>
      </c>
      <c r="R5349">
        <v>29155.98</v>
      </c>
      <c r="S5349" s="8">
        <f t="shared" si="752"/>
        <v>-1.287000894836865E-2</v>
      </c>
      <c r="T5349" s="9">
        <f t="shared" si="748"/>
        <v>-1.2880928948368649E-2</v>
      </c>
      <c r="U5349" s="3">
        <f>Sheet1!$B$17+Sheet1!$B$18*'Portfolio allocation'!K5349</f>
        <v>-1.0993340369985125E-2</v>
      </c>
      <c r="V5349" s="13">
        <f t="shared" si="753"/>
        <v>-1.8875885783835242E-3</v>
      </c>
      <c r="W5349" s="13"/>
      <c r="X5349" s="2">
        <v>40359</v>
      </c>
      <c r="Y5349">
        <v>117.94370000000001</v>
      </c>
      <c r="AA5349" s="2">
        <v>40359</v>
      </c>
      <c r="AB5349">
        <v>1633.09</v>
      </c>
      <c r="AC5349">
        <f t="shared" si="754"/>
        <v>-1.2874836042287563E-2</v>
      </c>
      <c r="AD5349">
        <f t="shared" si="749"/>
        <v>-1.2887476042287562E-2</v>
      </c>
      <c r="AE5349">
        <f>Sheet2!$B$17+Sheet2!$B$18*'Portfolio allocation'!K5349</f>
        <v>-8.8457555976372924E-3</v>
      </c>
      <c r="AF5349">
        <f t="shared" si="755"/>
        <v>-4.0417204446502701E-3</v>
      </c>
      <c r="AH5349" s="2">
        <v>40359</v>
      </c>
      <c r="AI5349">
        <v>2.9350000000000001</v>
      </c>
      <c r="AJ5349">
        <v>0.316</v>
      </c>
      <c r="AK5349">
        <v>1.2249000000000001</v>
      </c>
      <c r="AR5349" s="3"/>
    </row>
    <row r="5350" spans="1:44" hidden="1" outlineLevel="1" x14ac:dyDescent="0.2">
      <c r="A5350" s="2">
        <v>40360</v>
      </c>
      <c r="B5350">
        <v>32.86</v>
      </c>
      <c r="E5350" s="2">
        <v>40360</v>
      </c>
      <c r="F5350">
        <v>1027.3699999999999</v>
      </c>
      <c r="G5350">
        <f t="shared" si="750"/>
        <v>-3.2404847144202886E-3</v>
      </c>
      <c r="H5350" s="2">
        <v>40360</v>
      </c>
      <c r="I5350">
        <v>1709.77</v>
      </c>
      <c r="J5350">
        <f t="shared" si="751"/>
        <v>-3.1832465616856709E-3</v>
      </c>
      <c r="K5350">
        <f t="shared" si="747"/>
        <v>-3.1958865616856708E-3</v>
      </c>
      <c r="L5350">
        <v>-4.6387932521918503E-3</v>
      </c>
      <c r="N5350" s="2">
        <v>40360</v>
      </c>
      <c r="O5350">
        <v>23.16</v>
      </c>
      <c r="Q5350" s="2">
        <v>40360</v>
      </c>
      <c r="R5350">
        <v>29346.04</v>
      </c>
      <c r="S5350" s="8">
        <f t="shared" si="752"/>
        <v>6.5187313202985653E-3</v>
      </c>
      <c r="T5350" s="9">
        <f t="shared" si="748"/>
        <v>6.5060913202985649E-3</v>
      </c>
      <c r="U5350" s="3">
        <f>Sheet1!$B$17+Sheet1!$B$18*'Portfolio allocation'!K5350</f>
        <v>-3.1786031737475822E-3</v>
      </c>
      <c r="V5350" s="13">
        <f t="shared" si="753"/>
        <v>9.6846944940461466E-3</v>
      </c>
      <c r="W5350" s="13"/>
      <c r="X5350" s="2">
        <v>40360</v>
      </c>
      <c r="Y5350">
        <v>117.0745</v>
      </c>
      <c r="AA5350" s="2">
        <v>40360</v>
      </c>
      <c r="AB5350">
        <v>1621.06</v>
      </c>
      <c r="AC5350">
        <f t="shared" si="754"/>
        <v>-7.3664035662455163E-3</v>
      </c>
      <c r="AD5350">
        <f t="shared" si="749"/>
        <v>-7.3788435662455161E-3</v>
      </c>
      <c r="AE5350">
        <f>Sheet2!$B$17+Sheet2!$B$18*'Portfolio allocation'!K5350</f>
        <v>-2.788476853726882E-3</v>
      </c>
      <c r="AF5350">
        <f t="shared" si="755"/>
        <v>-4.5903667125186346E-3</v>
      </c>
      <c r="AH5350" s="2">
        <v>40360</v>
      </c>
      <c r="AI5350">
        <v>2.9540000000000002</v>
      </c>
      <c r="AJ5350">
        <v>0.311</v>
      </c>
      <c r="AK5350">
        <v>1.2455000000000001</v>
      </c>
      <c r="AR5350" s="3"/>
    </row>
    <row r="5351" spans="1:44" hidden="1" outlineLevel="1" x14ac:dyDescent="0.2">
      <c r="A5351" s="2">
        <v>40361</v>
      </c>
      <c r="B5351">
        <v>30.12</v>
      </c>
      <c r="E5351" s="2">
        <v>40361</v>
      </c>
      <c r="F5351">
        <v>1022.58</v>
      </c>
      <c r="G5351">
        <f t="shared" si="750"/>
        <v>-4.6623903754244855E-3</v>
      </c>
      <c r="H5351" s="2">
        <v>40361</v>
      </c>
      <c r="I5351">
        <v>1701.86</v>
      </c>
      <c r="J5351">
        <f t="shared" si="751"/>
        <v>-4.6263532521918505E-3</v>
      </c>
      <c r="K5351">
        <f t="shared" si="747"/>
        <v>-4.6387932521918503E-3</v>
      </c>
      <c r="L5351">
        <v>-1.2320000000000001E-5</v>
      </c>
      <c r="N5351" s="2">
        <v>40361</v>
      </c>
      <c r="O5351">
        <v>23.27</v>
      </c>
      <c r="Q5351" s="2">
        <v>40361</v>
      </c>
      <c r="R5351">
        <v>29485.42</v>
      </c>
      <c r="S5351" s="8">
        <f t="shared" si="752"/>
        <v>4.7495334975349301E-3</v>
      </c>
      <c r="T5351" s="9">
        <f t="shared" si="748"/>
        <v>4.7370934975349303E-3</v>
      </c>
      <c r="U5351" s="3">
        <f>Sheet1!$B$17+Sheet1!$B$18*'Portfolio allocation'!K5351</f>
        <v>-4.8339422972147657E-3</v>
      </c>
      <c r="V5351" s="13">
        <f t="shared" si="753"/>
        <v>9.5710357947496952E-3</v>
      </c>
      <c r="W5351" s="13"/>
      <c r="X5351" s="2">
        <v>40361</v>
      </c>
      <c r="Y5351">
        <v>116.3963</v>
      </c>
      <c r="AA5351" s="2">
        <v>40361</v>
      </c>
      <c r="AB5351">
        <v>1611.67</v>
      </c>
      <c r="AC5351">
        <f t="shared" si="754"/>
        <v>-5.7925061379590082E-3</v>
      </c>
      <c r="AD5351">
        <f t="shared" si="749"/>
        <v>-5.8048261379590078E-3</v>
      </c>
      <c r="AE5351">
        <f>Sheet2!$B$17+Sheet2!$B$18*'Portfolio allocation'!K5351</f>
        <v>-4.0715462948040003E-3</v>
      </c>
      <c r="AF5351">
        <f t="shared" si="755"/>
        <v>-1.7332798431550075E-3</v>
      </c>
      <c r="AH5351" s="2">
        <v>40361</v>
      </c>
      <c r="AI5351">
        <v>2.9769999999999999</v>
      </c>
      <c r="AJ5351">
        <v>0.308</v>
      </c>
      <c r="AK5351">
        <v>1.2601500000000001</v>
      </c>
      <c r="AR5351" s="3"/>
    </row>
    <row r="5352" spans="1:44" hidden="1" outlineLevel="1" x14ac:dyDescent="0.2">
      <c r="A5352" s="2">
        <v>40364</v>
      </c>
      <c r="B5352">
        <v>30.12</v>
      </c>
      <c r="E5352" s="2">
        <v>40364</v>
      </c>
      <c r="F5352">
        <v>1022.58</v>
      </c>
      <c r="G5352">
        <f t="shared" si="750"/>
        <v>0</v>
      </c>
      <c r="H5352" s="2">
        <v>40364</v>
      </c>
      <c r="I5352">
        <v>1701.86</v>
      </c>
      <c r="J5352">
        <f t="shared" si="751"/>
        <v>0</v>
      </c>
      <c r="K5352">
        <f t="shared" si="747"/>
        <v>-1.2320000000000001E-5</v>
      </c>
      <c r="L5352">
        <v>5.3406467540221929E-3</v>
      </c>
      <c r="N5352" s="2">
        <v>40364</v>
      </c>
      <c r="O5352">
        <v>23.27</v>
      </c>
      <c r="Q5352" s="2">
        <v>40364</v>
      </c>
      <c r="R5352">
        <v>29485.42</v>
      </c>
      <c r="S5352" s="8">
        <f t="shared" si="752"/>
        <v>0</v>
      </c>
      <c r="T5352" s="9">
        <f t="shared" si="748"/>
        <v>-1.2319999999999999E-5</v>
      </c>
      <c r="U5352" s="3">
        <f>Sheet1!$B$17+Sheet1!$B$18*'Portfolio allocation'!K5352</f>
        <v>4.7366506812431122E-4</v>
      </c>
      <c r="V5352" s="13">
        <f t="shared" si="753"/>
        <v>-4.8598506812431124E-4</v>
      </c>
      <c r="W5352" s="13"/>
      <c r="X5352" s="2">
        <v>40364</v>
      </c>
      <c r="Y5352">
        <v>116.3963</v>
      </c>
      <c r="AA5352" s="2">
        <v>40364</v>
      </c>
      <c r="AB5352">
        <v>1611.67</v>
      </c>
      <c r="AC5352">
        <f t="shared" si="754"/>
        <v>0</v>
      </c>
      <c r="AD5352">
        <f t="shared" si="749"/>
        <v>-1.2320000000000001E-5</v>
      </c>
      <c r="AE5352">
        <f>Sheet2!$B$17+Sheet2!$B$18*'Portfolio allocation'!K5352</f>
        <v>4.243175305273348E-5</v>
      </c>
      <c r="AF5352">
        <f t="shared" si="755"/>
        <v>-5.4751753052733484E-5</v>
      </c>
      <c r="AH5352" s="2">
        <v>40364</v>
      </c>
      <c r="AI5352">
        <v>2.9769999999999999</v>
      </c>
      <c r="AJ5352">
        <v>0.308</v>
      </c>
      <c r="AK5352">
        <v>1.25315</v>
      </c>
      <c r="AR5352" s="3"/>
    </row>
    <row r="5353" spans="1:44" hidden="1" outlineLevel="1" x14ac:dyDescent="0.2">
      <c r="A5353" s="2">
        <v>40365</v>
      </c>
      <c r="B5353">
        <v>29.65</v>
      </c>
      <c r="E5353" s="2">
        <v>40365</v>
      </c>
      <c r="F5353">
        <v>1028.06</v>
      </c>
      <c r="G5353">
        <f t="shared" si="750"/>
        <v>5.3589939173461776E-3</v>
      </c>
      <c r="H5353" s="2">
        <v>40365</v>
      </c>
      <c r="I5353">
        <v>1710.97</v>
      </c>
      <c r="J5353">
        <f t="shared" si="751"/>
        <v>5.3529667540221926E-3</v>
      </c>
      <c r="K5353">
        <f t="shared" si="747"/>
        <v>5.3406467540221929E-3</v>
      </c>
      <c r="L5353">
        <v>3.1811853022554425E-2</v>
      </c>
      <c r="N5353" s="2">
        <v>40365</v>
      </c>
      <c r="O5353">
        <v>23.82</v>
      </c>
      <c r="Q5353" s="2">
        <v>40365</v>
      </c>
      <c r="R5353">
        <v>30182.33</v>
      </c>
      <c r="S5353" s="8">
        <f t="shared" si="752"/>
        <v>2.3635749465328981E-2</v>
      </c>
      <c r="T5353" s="9">
        <f t="shared" si="748"/>
        <v>2.3623429465328982E-2</v>
      </c>
      <c r="U5353" s="3">
        <f>Sheet1!$B$17+Sheet1!$B$18*'Portfolio allocation'!K5353</f>
        <v>6.6147241905569597E-3</v>
      </c>
      <c r="V5353" s="13">
        <f t="shared" si="753"/>
        <v>1.7008705274772024E-2</v>
      </c>
      <c r="W5353" s="13"/>
      <c r="X5353" s="2">
        <v>40365</v>
      </c>
      <c r="Y5353">
        <v>117.9246</v>
      </c>
      <c r="AA5353" s="2">
        <v>40365</v>
      </c>
      <c r="AB5353">
        <v>1632.83</v>
      </c>
      <c r="AC5353">
        <f t="shared" si="754"/>
        <v>1.3129238615845695E-2</v>
      </c>
      <c r="AD5353">
        <f t="shared" si="749"/>
        <v>1.3117038615845695E-2</v>
      </c>
      <c r="AE5353">
        <f>Sheet2!$B$17+Sheet2!$B$18*'Portfolio allocation'!K5353</f>
        <v>4.8024263572625427E-3</v>
      </c>
      <c r="AF5353">
        <f t="shared" si="755"/>
        <v>8.3146122585831522E-3</v>
      </c>
      <c r="AH5353" s="2">
        <v>40365</v>
      </c>
      <c r="AI5353">
        <v>2.9359999999999999</v>
      </c>
      <c r="AJ5353">
        <v>0.30499999999999999</v>
      </c>
      <c r="AK5353">
        <v>1.26475</v>
      </c>
      <c r="AR5353" s="3"/>
    </row>
    <row r="5354" spans="1:44" hidden="1" outlineLevel="1" x14ac:dyDescent="0.2">
      <c r="A5354" s="2">
        <v>40366</v>
      </c>
      <c r="B5354">
        <v>26.84</v>
      </c>
      <c r="E5354" s="2">
        <v>40366</v>
      </c>
      <c r="F5354">
        <v>1060.27</v>
      </c>
      <c r="G5354">
        <f t="shared" si="750"/>
        <v>3.1330856175709521E-2</v>
      </c>
      <c r="H5354" s="2">
        <v>40366</v>
      </c>
      <c r="I5354">
        <v>1765.42</v>
      </c>
      <c r="J5354">
        <f t="shared" si="751"/>
        <v>3.1824053022554422E-2</v>
      </c>
      <c r="K5354">
        <f t="shared" si="747"/>
        <v>3.1811853022554425E-2</v>
      </c>
      <c r="L5354">
        <v>9.4363766378538008E-3</v>
      </c>
      <c r="N5354" s="2">
        <v>40366</v>
      </c>
      <c r="O5354">
        <v>24.3</v>
      </c>
      <c r="Q5354" s="2">
        <v>40366</v>
      </c>
      <c r="R5354">
        <v>30790.53</v>
      </c>
      <c r="S5354" s="8">
        <f t="shared" si="752"/>
        <v>2.0150863104339445E-2</v>
      </c>
      <c r="T5354" s="9">
        <f t="shared" si="748"/>
        <v>2.0138663104339444E-2</v>
      </c>
      <c r="U5354" s="3">
        <f>Sheet1!$B$17+Sheet1!$B$18*'Portfolio allocation'!K5354</f>
        <v>3.6983162891398594E-2</v>
      </c>
      <c r="V5354" s="13">
        <f t="shared" si="753"/>
        <v>-1.6844499787059149E-2</v>
      </c>
      <c r="W5354" s="13"/>
      <c r="X5354" s="2">
        <v>40366</v>
      </c>
      <c r="Y5354">
        <v>121.30589999999999</v>
      </c>
      <c r="AA5354" s="2">
        <v>40366</v>
      </c>
      <c r="AB5354">
        <v>1679.65</v>
      </c>
      <c r="AC5354">
        <f t="shared" si="754"/>
        <v>2.8674142439813144E-2</v>
      </c>
      <c r="AD5354">
        <f t="shared" si="749"/>
        <v>2.8662342439813145E-2</v>
      </c>
      <c r="AE5354">
        <f>Sheet2!$B$17+Sheet2!$B$18*'Portfolio allocation'!K5354</f>
        <v>2.8341298312792699E-2</v>
      </c>
      <c r="AF5354">
        <f t="shared" si="755"/>
        <v>3.2104412702044574E-4</v>
      </c>
      <c r="AH5354" s="2">
        <v>40366</v>
      </c>
      <c r="AI5354">
        <v>2.984</v>
      </c>
      <c r="AJ5354">
        <v>0.29499999999999998</v>
      </c>
      <c r="AK5354">
        <v>1.2633000000000001</v>
      </c>
      <c r="AR5354" s="3"/>
    </row>
    <row r="5355" spans="1:44" hidden="1" outlineLevel="1" x14ac:dyDescent="0.2">
      <c r="A5355" s="2">
        <v>40367</v>
      </c>
      <c r="B5355">
        <v>25.71</v>
      </c>
      <c r="E5355" s="2">
        <v>40367</v>
      </c>
      <c r="F5355">
        <v>1070.25</v>
      </c>
      <c r="G5355">
        <f t="shared" si="750"/>
        <v>9.4126967659180494E-3</v>
      </c>
      <c r="H5355" s="2">
        <v>40367</v>
      </c>
      <c r="I5355">
        <v>1782.1</v>
      </c>
      <c r="J5355">
        <f t="shared" si="751"/>
        <v>9.4481766378538001E-3</v>
      </c>
      <c r="K5355">
        <f t="shared" si="747"/>
        <v>9.4363766378538008E-3</v>
      </c>
      <c r="L5355">
        <v>7.1933828853599788E-3</v>
      </c>
      <c r="N5355" s="2">
        <v>40367</v>
      </c>
      <c r="O5355">
        <v>24.409500000000001</v>
      </c>
      <c r="Q5355" s="2">
        <v>40367</v>
      </c>
      <c r="R5355">
        <v>30929.27</v>
      </c>
      <c r="S5355" s="8">
        <f t="shared" si="752"/>
        <v>4.5059308819952459E-3</v>
      </c>
      <c r="T5355" s="9">
        <f t="shared" si="748"/>
        <v>4.4941308819952458E-3</v>
      </c>
      <c r="U5355" s="3">
        <f>Sheet1!$B$17+Sheet1!$B$18*'Portfolio allocation'!K5355</f>
        <v>1.1313449312887474E-2</v>
      </c>
      <c r="V5355" s="13">
        <f t="shared" si="753"/>
        <v>-6.8193184308922286E-3</v>
      </c>
      <c r="W5355" s="13"/>
      <c r="X5355" s="2">
        <v>40367</v>
      </c>
      <c r="Y5355">
        <v>122.2324</v>
      </c>
      <c r="AA5355" s="2">
        <v>40367</v>
      </c>
      <c r="AB5355">
        <v>1692.48</v>
      </c>
      <c r="AC5355">
        <f t="shared" si="754"/>
        <v>7.6384961152620168E-3</v>
      </c>
      <c r="AD5355">
        <f t="shared" si="749"/>
        <v>7.6268961152620171E-3</v>
      </c>
      <c r="AE5355">
        <f>Sheet2!$B$17+Sheet2!$B$18*'Portfolio allocation'!K5355</f>
        <v>8.444453861485391E-3</v>
      </c>
      <c r="AF5355">
        <f t="shared" si="755"/>
        <v>-8.175577462233739E-4</v>
      </c>
      <c r="AH5355" s="2">
        <v>40367</v>
      </c>
      <c r="AI5355">
        <v>3.0379999999999998</v>
      </c>
      <c r="AJ5355">
        <v>0.28999999999999998</v>
      </c>
      <c r="AK5355">
        <v>1.268</v>
      </c>
      <c r="AR5355" s="3"/>
    </row>
    <row r="5356" spans="1:44" hidden="1" outlineLevel="1" x14ac:dyDescent="0.2">
      <c r="A5356" s="2">
        <v>40368</v>
      </c>
      <c r="B5356">
        <v>24.98</v>
      </c>
      <c r="E5356" s="2">
        <v>40368</v>
      </c>
      <c r="F5356">
        <v>1077.96</v>
      </c>
      <c r="G5356">
        <f t="shared" si="750"/>
        <v>7.2039243167485445E-3</v>
      </c>
      <c r="H5356" s="2">
        <v>40368</v>
      </c>
      <c r="I5356">
        <v>1794.94</v>
      </c>
      <c r="J5356">
        <f t="shared" si="751"/>
        <v>7.2049828853599784E-3</v>
      </c>
      <c r="K5356">
        <f t="shared" si="747"/>
        <v>7.1933828853599788E-3</v>
      </c>
      <c r="L5356">
        <v>7.4616549366550531E-4</v>
      </c>
      <c r="N5356" s="2">
        <v>40368</v>
      </c>
      <c r="O5356">
        <v>24.27</v>
      </c>
      <c r="Q5356" s="2">
        <v>40368</v>
      </c>
      <c r="R5356">
        <v>30752.52</v>
      </c>
      <c r="S5356" s="8">
        <f t="shared" si="752"/>
        <v>-5.7146515258846842E-3</v>
      </c>
      <c r="T5356" s="9">
        <f t="shared" si="748"/>
        <v>-5.7262515258846838E-3</v>
      </c>
      <c r="U5356" s="3">
        <f>Sheet1!$B$17+Sheet1!$B$18*'Portfolio allocation'!K5356</f>
        <v>8.740230035005422E-3</v>
      </c>
      <c r="V5356" s="13">
        <f t="shared" si="753"/>
        <v>-1.4466481560890105E-2</v>
      </c>
      <c r="W5356" s="13"/>
      <c r="X5356" s="2">
        <v>40368</v>
      </c>
      <c r="Y5356">
        <v>122.22280000000001</v>
      </c>
      <c r="AA5356" s="2">
        <v>40368</v>
      </c>
      <c r="AB5356">
        <v>1692.34</v>
      </c>
      <c r="AC5356">
        <f t="shared" si="754"/>
        <v>-8.2718850444418734E-5</v>
      </c>
      <c r="AD5356">
        <f t="shared" si="749"/>
        <v>-9.4238850444418733E-5</v>
      </c>
      <c r="AE5356">
        <f>Sheet2!$B$17+Sheet2!$B$18*'Portfolio allocation'!K5356</f>
        <v>6.4499265928217959E-3</v>
      </c>
      <c r="AF5356">
        <f t="shared" si="755"/>
        <v>-6.5441654432662148E-3</v>
      </c>
      <c r="AH5356" s="2">
        <v>40368</v>
      </c>
      <c r="AI5356">
        <v>3.0569999999999999</v>
      </c>
      <c r="AJ5356">
        <v>0.28799999999999998</v>
      </c>
      <c r="AK5356">
        <v>1.26335</v>
      </c>
      <c r="AR5356" s="3"/>
    </row>
    <row r="5357" spans="1:44" hidden="1" outlineLevel="1" x14ac:dyDescent="0.2">
      <c r="A5357" s="2">
        <v>40371</v>
      </c>
      <c r="B5357">
        <v>24.43</v>
      </c>
      <c r="E5357" s="2">
        <v>40371</v>
      </c>
      <c r="F5357">
        <v>1078.75</v>
      </c>
      <c r="G5357">
        <f t="shared" si="750"/>
        <v>7.32865783517056E-4</v>
      </c>
      <c r="H5357" s="2">
        <v>40371</v>
      </c>
      <c r="I5357">
        <v>1796.3</v>
      </c>
      <c r="J5357">
        <f t="shared" si="751"/>
        <v>7.5768549366550531E-4</v>
      </c>
      <c r="K5357">
        <f t="shared" si="747"/>
        <v>7.4616549366550531E-4</v>
      </c>
      <c r="L5357">
        <v>1.5447955753493336E-2</v>
      </c>
      <c r="N5357" s="2">
        <v>40371</v>
      </c>
      <c r="O5357">
        <v>24.83</v>
      </c>
      <c r="Q5357" s="2">
        <v>40371</v>
      </c>
      <c r="R5357">
        <v>31462.09</v>
      </c>
      <c r="S5357" s="8">
        <f t="shared" si="752"/>
        <v>2.3073556248398575E-2</v>
      </c>
      <c r="T5357" s="9">
        <f t="shared" si="748"/>
        <v>2.3062036248398574E-2</v>
      </c>
      <c r="U5357" s="3">
        <f>Sheet1!$B$17+Sheet1!$B$18*'Portfolio allocation'!K5357</f>
        <v>1.343818849036075E-3</v>
      </c>
      <c r="V5357" s="13">
        <f t="shared" si="753"/>
        <v>2.1718217399362499E-2</v>
      </c>
      <c r="W5357" s="13"/>
      <c r="X5357" s="2">
        <v>40371</v>
      </c>
      <c r="Y5357">
        <v>122.901</v>
      </c>
      <c r="AA5357" s="2">
        <v>40371</v>
      </c>
      <c r="AB5357">
        <v>1701.73</v>
      </c>
      <c r="AC5357">
        <f t="shared" si="754"/>
        <v>5.5485304371463151E-3</v>
      </c>
      <c r="AD5357">
        <f t="shared" si="749"/>
        <v>5.5369304371463155E-3</v>
      </c>
      <c r="AE5357">
        <f>Sheet2!$B$17+Sheet2!$B$18*'Portfolio allocation'!K5357</f>
        <v>7.1689640473516581E-4</v>
      </c>
      <c r="AF5357">
        <f t="shared" si="755"/>
        <v>4.8200340324111492E-3</v>
      </c>
      <c r="AH5357" s="2">
        <v>40371</v>
      </c>
      <c r="AI5357">
        <v>3.0659999999999998</v>
      </c>
      <c r="AJ5357">
        <v>0.28999999999999998</v>
      </c>
      <c r="AK5357">
        <v>1.2585</v>
      </c>
      <c r="AR5357" s="3"/>
    </row>
    <row r="5358" spans="1:44" hidden="1" outlineLevel="1" x14ac:dyDescent="0.2">
      <c r="A5358" s="2">
        <v>40372</v>
      </c>
      <c r="B5358">
        <v>24.56</v>
      </c>
      <c r="E5358" s="2">
        <v>40372</v>
      </c>
      <c r="F5358">
        <v>1095.3399999999999</v>
      </c>
      <c r="G5358">
        <f t="shared" si="750"/>
        <v>1.5378910776361554E-2</v>
      </c>
      <c r="H5358" s="2">
        <v>40372</v>
      </c>
      <c r="I5358">
        <v>1824.07</v>
      </c>
      <c r="J5358">
        <f t="shared" si="751"/>
        <v>1.5459555753493337E-2</v>
      </c>
      <c r="K5358">
        <f t="shared" si="747"/>
        <v>1.5447955753493336E-2</v>
      </c>
      <c r="L5358">
        <v>-1.4877614367864883E-4</v>
      </c>
      <c r="N5358" s="2">
        <v>40372</v>
      </c>
      <c r="O5358">
        <v>25.13</v>
      </c>
      <c r="Q5358" s="2">
        <v>40372</v>
      </c>
      <c r="R5358">
        <v>31842.23</v>
      </c>
      <c r="S5358" s="8">
        <f t="shared" si="752"/>
        <v>1.2082477673924341E-2</v>
      </c>
      <c r="T5358" s="9">
        <f t="shared" si="748"/>
        <v>1.2070877673924341E-2</v>
      </c>
      <c r="U5358" s="3">
        <f>Sheet1!$B$17+Sheet1!$B$18*'Portfolio allocation'!K5358</f>
        <v>1.8210085228024472E-2</v>
      </c>
      <c r="V5358" s="13">
        <f t="shared" si="753"/>
        <v>-6.1392075541001311E-3</v>
      </c>
      <c r="W5358" s="13"/>
      <c r="X5358" s="2">
        <v>40372</v>
      </c>
      <c r="Y5358">
        <v>124.62990000000001</v>
      </c>
      <c r="AA5358" s="2">
        <v>40372</v>
      </c>
      <c r="AB5358">
        <v>1725.67</v>
      </c>
      <c r="AC5358">
        <f t="shared" si="754"/>
        <v>1.4068036645061177E-2</v>
      </c>
      <c r="AD5358">
        <f t="shared" si="749"/>
        <v>1.4056316645061177E-2</v>
      </c>
      <c r="AE5358">
        <f>Sheet2!$B$17+Sheet2!$B$18*'Portfolio allocation'!K5358</f>
        <v>1.3790103380366361E-2</v>
      </c>
      <c r="AF5358">
        <f t="shared" si="755"/>
        <v>2.6621326469481593E-4</v>
      </c>
      <c r="AH5358" s="2">
        <v>40372</v>
      </c>
      <c r="AI5358">
        <v>3.1230000000000002</v>
      </c>
      <c r="AJ5358">
        <v>0.29299999999999998</v>
      </c>
      <c r="AK5358">
        <v>1.26695</v>
      </c>
      <c r="AR5358" s="3"/>
    </row>
    <row r="5359" spans="1:44" hidden="1" outlineLevel="1" x14ac:dyDescent="0.2">
      <c r="A5359" s="2">
        <v>40373</v>
      </c>
      <c r="B5359">
        <v>24.89</v>
      </c>
      <c r="E5359" s="2">
        <v>40373</v>
      </c>
      <c r="F5359">
        <v>1095.17</v>
      </c>
      <c r="G5359">
        <f t="shared" si="750"/>
        <v>-1.5520295068183199E-4</v>
      </c>
      <c r="H5359" s="2">
        <v>40373</v>
      </c>
      <c r="I5359">
        <v>1823.82</v>
      </c>
      <c r="J5359">
        <f t="shared" si="751"/>
        <v>-1.3705614367864882E-4</v>
      </c>
      <c r="K5359">
        <f t="shared" si="747"/>
        <v>-1.4877614367864883E-4</v>
      </c>
      <c r="L5359">
        <v>1.1845733951815402E-3</v>
      </c>
      <c r="N5359" s="2">
        <v>40373</v>
      </c>
      <c r="O5359">
        <v>25.44</v>
      </c>
      <c r="Q5359" s="2">
        <v>40373</v>
      </c>
      <c r="R5359">
        <v>32235.02</v>
      </c>
      <c r="S5359" s="8">
        <f t="shared" si="752"/>
        <v>1.2335505396450008E-2</v>
      </c>
      <c r="T5359" s="9">
        <f t="shared" si="748"/>
        <v>1.2323785396450009E-2</v>
      </c>
      <c r="U5359" s="3">
        <f>Sheet1!$B$17+Sheet1!$B$18*'Portfolio allocation'!K5359</f>
        <v>3.17119121837593E-4</v>
      </c>
      <c r="V5359" s="13">
        <f t="shared" si="753"/>
        <v>1.2006666274612415E-2</v>
      </c>
      <c r="W5359" s="13"/>
      <c r="X5359" s="2">
        <v>40373</v>
      </c>
      <c r="Y5359">
        <v>124.8591</v>
      </c>
      <c r="AA5359" s="2">
        <v>40373</v>
      </c>
      <c r="AB5359">
        <v>1728.85</v>
      </c>
      <c r="AC5359">
        <f t="shared" si="754"/>
        <v>1.8427625212236176E-3</v>
      </c>
      <c r="AD5359">
        <f t="shared" si="749"/>
        <v>1.8320425212236175E-3</v>
      </c>
      <c r="AE5359">
        <f>Sheet2!$B$17+Sheet2!$B$18*'Portfolio allocation'!K5359</f>
        <v>-7.8908531217403789E-5</v>
      </c>
      <c r="AF5359">
        <f t="shared" si="755"/>
        <v>1.9109510524410213E-3</v>
      </c>
      <c r="AH5359" s="2">
        <v>40373</v>
      </c>
      <c r="AI5359">
        <v>3.05</v>
      </c>
      <c r="AJ5359">
        <v>0.26800000000000002</v>
      </c>
      <c r="AK5359">
        <v>1.27295</v>
      </c>
      <c r="AR5359" s="3"/>
    </row>
    <row r="5360" spans="1:44" hidden="1" outlineLevel="1" x14ac:dyDescent="0.2">
      <c r="A5360" s="2">
        <v>40374</v>
      </c>
      <c r="B5360">
        <v>25.14</v>
      </c>
      <c r="E5360" s="2">
        <v>40374</v>
      </c>
      <c r="F5360">
        <v>1096.48</v>
      </c>
      <c r="G5360">
        <f t="shared" si="750"/>
        <v>1.1961613265520921E-3</v>
      </c>
      <c r="H5360" s="2">
        <v>40374</v>
      </c>
      <c r="I5360">
        <v>1826</v>
      </c>
      <c r="J5360">
        <f t="shared" si="751"/>
        <v>1.1952933951815403E-3</v>
      </c>
      <c r="K5360">
        <f t="shared" si="747"/>
        <v>1.1845733951815402E-3</v>
      </c>
      <c r="L5360">
        <v>-2.8799984271631968E-2</v>
      </c>
      <c r="N5360" s="2">
        <v>40374</v>
      </c>
      <c r="O5360">
        <v>25.51</v>
      </c>
      <c r="Q5360" s="2">
        <v>40374</v>
      </c>
      <c r="R5360">
        <v>32323.73</v>
      </c>
      <c r="S5360" s="8">
        <f t="shared" si="752"/>
        <v>2.7519759565839408E-3</v>
      </c>
      <c r="T5360" s="9">
        <f t="shared" si="748"/>
        <v>2.7412559565839407E-3</v>
      </c>
      <c r="U5360" s="3">
        <f>Sheet1!$B$17+Sheet1!$B$18*'Portfolio allocation'!K5360</f>
        <v>1.8467715043890393E-3</v>
      </c>
      <c r="V5360" s="13">
        <f t="shared" si="753"/>
        <v>8.9448445219490139E-4</v>
      </c>
      <c r="W5360" s="13"/>
      <c r="X5360" s="2">
        <v>40374</v>
      </c>
      <c r="Y5360">
        <v>124.8591</v>
      </c>
      <c r="AA5360" s="2">
        <v>40374</v>
      </c>
      <c r="AB5360">
        <v>1728.85</v>
      </c>
      <c r="AC5360">
        <f t="shared" si="754"/>
        <v>0</v>
      </c>
      <c r="AD5360">
        <f t="shared" si="749"/>
        <v>-1.028E-5</v>
      </c>
      <c r="AE5360">
        <f>Sheet2!$B$17+Sheet2!$B$18*'Portfolio allocation'!K5360</f>
        <v>1.1067398955603696E-3</v>
      </c>
      <c r="AF5360">
        <f t="shared" si="755"/>
        <v>-1.1170198955603697E-3</v>
      </c>
      <c r="AH5360" s="2">
        <v>40374</v>
      </c>
      <c r="AI5360">
        <v>2.9940000000000002</v>
      </c>
      <c r="AJ5360">
        <v>0.25700000000000001</v>
      </c>
      <c r="AK5360">
        <v>1.28935</v>
      </c>
      <c r="AR5360" s="3"/>
    </row>
    <row r="5361" spans="1:44" hidden="1" outlineLevel="1" x14ac:dyDescent="0.2">
      <c r="A5361" s="2">
        <v>40375</v>
      </c>
      <c r="B5361">
        <v>26.25</v>
      </c>
      <c r="E5361" s="2">
        <v>40375</v>
      </c>
      <c r="F5361">
        <v>1064.8800000000001</v>
      </c>
      <c r="G5361">
        <f t="shared" si="750"/>
        <v>-2.8819495111629845E-2</v>
      </c>
      <c r="H5361" s="2">
        <v>40375</v>
      </c>
      <c r="I5361">
        <v>1773.43</v>
      </c>
      <c r="J5361">
        <f t="shared" si="751"/>
        <v>-2.8789704271631966E-2</v>
      </c>
      <c r="K5361">
        <f t="shared" si="747"/>
        <v>-2.8799984271631968E-2</v>
      </c>
      <c r="L5361">
        <v>5.9839541597919389E-3</v>
      </c>
      <c r="N5361" s="2">
        <v>40375</v>
      </c>
      <c r="O5361">
        <v>24.89</v>
      </c>
      <c r="Q5361" s="2">
        <v>40375</v>
      </c>
      <c r="R5361">
        <v>31538.13</v>
      </c>
      <c r="S5361" s="8">
        <f t="shared" si="752"/>
        <v>-2.4304125792413145E-2</v>
      </c>
      <c r="T5361" s="9">
        <f t="shared" si="748"/>
        <v>-2.4314405792413146E-2</v>
      </c>
      <c r="U5361" s="3">
        <f>Sheet1!$B$17+Sheet1!$B$18*'Portfolio allocation'!K5361</f>
        <v>-3.2552272960726179E-2</v>
      </c>
      <c r="V5361" s="13">
        <f t="shared" si="753"/>
        <v>8.2378671683130331E-3</v>
      </c>
      <c r="W5361" s="13"/>
      <c r="X5361" s="2">
        <v>40375</v>
      </c>
      <c r="Y5361">
        <v>122.2897</v>
      </c>
      <c r="AA5361" s="2">
        <v>40375</v>
      </c>
      <c r="AB5361">
        <v>1693.27</v>
      </c>
      <c r="AC5361">
        <f t="shared" si="754"/>
        <v>-2.0580154437921161E-2</v>
      </c>
      <c r="AD5361">
        <f t="shared" si="749"/>
        <v>-2.059023443792116E-2</v>
      </c>
      <c r="AE5361">
        <f>Sheet2!$B$17+Sheet2!$B$18*'Portfolio allocation'!K5361</f>
        <v>-2.5556293757022341E-2</v>
      </c>
      <c r="AF5361">
        <f t="shared" si="755"/>
        <v>4.9660593191011813E-3</v>
      </c>
      <c r="AH5361" s="2">
        <v>40375</v>
      </c>
      <c r="AI5361">
        <v>2.927</v>
      </c>
      <c r="AJ5361">
        <v>0.252</v>
      </c>
      <c r="AK5361">
        <v>1.2951999999999999</v>
      </c>
      <c r="AR5361" s="3"/>
    </row>
    <row r="5362" spans="1:44" hidden="1" outlineLevel="1" x14ac:dyDescent="0.2">
      <c r="A5362" s="2">
        <v>40378</v>
      </c>
      <c r="B5362">
        <v>25.97</v>
      </c>
      <c r="E5362" s="2">
        <v>40378</v>
      </c>
      <c r="F5362">
        <v>1071.25</v>
      </c>
      <c r="G5362">
        <f t="shared" si="750"/>
        <v>5.9818946735781253E-3</v>
      </c>
      <c r="H5362" s="2">
        <v>40378</v>
      </c>
      <c r="I5362">
        <v>1784.06</v>
      </c>
      <c r="J5362">
        <f t="shared" si="751"/>
        <v>5.9940341597919389E-3</v>
      </c>
      <c r="K5362">
        <f t="shared" si="747"/>
        <v>5.9839541597919389E-3</v>
      </c>
      <c r="L5362">
        <v>1.1435603392262643E-2</v>
      </c>
      <c r="N5362" s="2">
        <v>40378</v>
      </c>
      <c r="O5362">
        <v>25.23</v>
      </c>
      <c r="Q5362" s="2">
        <v>40378</v>
      </c>
      <c r="R5362">
        <v>31968.95</v>
      </c>
      <c r="S5362" s="8">
        <f t="shared" si="752"/>
        <v>1.3660289941096693E-2</v>
      </c>
      <c r="T5362" s="9">
        <f t="shared" si="748"/>
        <v>1.3650209941096692E-2</v>
      </c>
      <c r="U5362" s="3">
        <f>Sheet1!$B$17+Sheet1!$B$18*'Portfolio allocation'!K5362</f>
        <v>7.3527427500337823E-3</v>
      </c>
      <c r="V5362" s="13">
        <f t="shared" si="753"/>
        <v>6.2974671910629096E-3</v>
      </c>
      <c r="W5362" s="13"/>
      <c r="X5362" s="2">
        <v>40378</v>
      </c>
      <c r="Y5362">
        <v>123.9708</v>
      </c>
      <c r="AA5362" s="2">
        <v>40378</v>
      </c>
      <c r="AB5362">
        <v>1716.55</v>
      </c>
      <c r="AC5362">
        <f t="shared" si="754"/>
        <v>1.3748545713323956E-2</v>
      </c>
      <c r="AD5362">
        <f t="shared" si="749"/>
        <v>1.3738345713323956E-2</v>
      </c>
      <c r="AE5362">
        <f>Sheet2!$B$17+Sheet2!$B$18*'Portfolio allocation'!K5362</f>
        <v>5.3744717147292823E-3</v>
      </c>
      <c r="AF5362">
        <f t="shared" si="755"/>
        <v>8.3638739985946731E-3</v>
      </c>
      <c r="AH5362" s="2">
        <v>40378</v>
      </c>
      <c r="AI5362">
        <v>2.9630000000000001</v>
      </c>
      <c r="AJ5362">
        <v>0.255</v>
      </c>
      <c r="AK5362">
        <v>1.2967500000000001</v>
      </c>
      <c r="AR5362" s="3"/>
    </row>
    <row r="5363" spans="1:44" hidden="1" outlineLevel="1" x14ac:dyDescent="0.2">
      <c r="A5363" s="2">
        <v>40379</v>
      </c>
      <c r="B5363">
        <v>23.93</v>
      </c>
      <c r="E5363" s="2">
        <v>40379</v>
      </c>
      <c r="F5363">
        <v>1083.48</v>
      </c>
      <c r="G5363">
        <f t="shared" si="750"/>
        <v>1.1416569428237988E-2</v>
      </c>
      <c r="H5363" s="2">
        <v>40379</v>
      </c>
      <c r="I5363">
        <v>1804.48</v>
      </c>
      <c r="J5363">
        <f t="shared" si="751"/>
        <v>1.1445803392262643E-2</v>
      </c>
      <c r="K5363">
        <f t="shared" si="747"/>
        <v>1.1435603392262643E-2</v>
      </c>
      <c r="L5363">
        <v>-1.2689633112253995E-2</v>
      </c>
      <c r="N5363" s="2">
        <v>40379</v>
      </c>
      <c r="O5363">
        <v>25.48</v>
      </c>
      <c r="Q5363" s="2">
        <v>40379</v>
      </c>
      <c r="R5363">
        <v>32285.72</v>
      </c>
      <c r="S5363" s="8">
        <f t="shared" si="752"/>
        <v>9.9086770131644464E-3</v>
      </c>
      <c r="T5363" s="9">
        <f t="shared" si="748"/>
        <v>9.8984770131644462E-3</v>
      </c>
      <c r="U5363" s="3">
        <f>Sheet1!$B$17+Sheet1!$B$18*'Portfolio allocation'!K5363</f>
        <v>1.3607012912689152E-2</v>
      </c>
      <c r="V5363" s="13">
        <f t="shared" si="753"/>
        <v>-3.7085358995247054E-3</v>
      </c>
      <c r="W5363" s="13"/>
      <c r="X5363" s="2">
        <v>40379</v>
      </c>
      <c r="Y5363">
        <v>120.87609999999999</v>
      </c>
      <c r="AA5363" s="2">
        <v>40379</v>
      </c>
      <c r="AB5363">
        <v>1673.7</v>
      </c>
      <c r="AC5363">
        <f t="shared" si="754"/>
        <v>-2.4962861553697757E-2</v>
      </c>
      <c r="AD5363">
        <f t="shared" si="749"/>
        <v>-2.4972941553697756E-2</v>
      </c>
      <c r="AE5363">
        <f>Sheet2!$B$17+Sheet2!$B$18*'Portfolio allocation'!K5363</f>
        <v>1.0222217296393233E-2</v>
      </c>
      <c r="AF5363">
        <f t="shared" si="755"/>
        <v>-3.5195158850090988E-2</v>
      </c>
      <c r="AH5363" s="2">
        <v>40379</v>
      </c>
      <c r="AI5363">
        <v>2.9569999999999999</v>
      </c>
      <c r="AJ5363">
        <v>0.252</v>
      </c>
      <c r="AK5363">
        <v>1.2884</v>
      </c>
      <c r="AR5363" s="3"/>
    </row>
    <row r="5364" spans="1:44" hidden="1" outlineLevel="1" x14ac:dyDescent="0.2">
      <c r="A5364" s="2">
        <v>40380</v>
      </c>
      <c r="B5364">
        <v>25.64</v>
      </c>
      <c r="E5364" s="2">
        <v>40380</v>
      </c>
      <c r="F5364">
        <v>1069.5899999999999</v>
      </c>
      <c r="G5364">
        <f t="shared" si="750"/>
        <v>-1.2819802857459428E-2</v>
      </c>
      <c r="H5364" s="2">
        <v>40380</v>
      </c>
      <c r="I5364">
        <v>1781.6</v>
      </c>
      <c r="J5364">
        <f t="shared" si="751"/>
        <v>-1.2679553112253994E-2</v>
      </c>
      <c r="K5364">
        <f t="shared" si="747"/>
        <v>-1.2689633112253995E-2</v>
      </c>
      <c r="L5364">
        <v>2.2531735698248793E-2</v>
      </c>
      <c r="N5364" s="2">
        <v>40380</v>
      </c>
      <c r="O5364">
        <v>25.12</v>
      </c>
      <c r="Q5364" s="2">
        <v>40380</v>
      </c>
      <c r="R5364">
        <v>31829.56</v>
      </c>
      <c r="S5364" s="8">
        <f t="shared" si="752"/>
        <v>-1.4128847056841254E-2</v>
      </c>
      <c r="T5364" s="9">
        <f t="shared" si="748"/>
        <v>-1.4138927056841255E-2</v>
      </c>
      <c r="U5364" s="3">
        <f>Sheet1!$B$17+Sheet1!$B$18*'Portfolio allocation'!K5364</f>
        <v>-1.4070069820093465E-2</v>
      </c>
      <c r="V5364" s="13">
        <f t="shared" si="753"/>
        <v>-6.8857236747790068E-5</v>
      </c>
      <c r="W5364" s="13"/>
      <c r="X5364" s="2">
        <v>40380</v>
      </c>
      <c r="Y5364">
        <v>119.6534</v>
      </c>
      <c r="AA5364" s="2">
        <v>40380</v>
      </c>
      <c r="AB5364">
        <v>1656.77</v>
      </c>
      <c r="AC5364">
        <f t="shared" si="754"/>
        <v>-1.0115313377546786E-2</v>
      </c>
      <c r="AD5364">
        <f t="shared" si="749"/>
        <v>-1.0125113377546787E-2</v>
      </c>
      <c r="AE5364">
        <f>Sheet2!$B$17+Sheet2!$B$18*'Portfolio allocation'!K5364</f>
        <v>-1.1230558493872512E-2</v>
      </c>
      <c r="AF5364">
        <f t="shared" si="755"/>
        <v>1.1054451163257251E-3</v>
      </c>
      <c r="AH5364" s="2">
        <v>40380</v>
      </c>
      <c r="AI5364">
        <v>2.8820000000000001</v>
      </c>
      <c r="AJ5364">
        <v>0.245</v>
      </c>
      <c r="AK5364">
        <v>1.2818000000000001</v>
      </c>
      <c r="AR5364" s="3"/>
    </row>
    <row r="5365" spans="1:44" hidden="1" outlineLevel="1" x14ac:dyDescent="0.2">
      <c r="A5365" s="2">
        <v>40381</v>
      </c>
      <c r="B5365">
        <v>24.63</v>
      </c>
      <c r="E5365" s="2">
        <v>40381</v>
      </c>
      <c r="F5365">
        <v>1093.67</v>
      </c>
      <c r="G5365">
        <f t="shared" si="750"/>
        <v>2.2513299488589267E-2</v>
      </c>
      <c r="H5365" s="2">
        <v>40381</v>
      </c>
      <c r="I5365">
        <v>1821.76</v>
      </c>
      <c r="J5365">
        <f t="shared" si="751"/>
        <v>2.2541535698248794E-2</v>
      </c>
      <c r="K5365">
        <f t="shared" si="747"/>
        <v>2.2531735698248793E-2</v>
      </c>
      <c r="L5365">
        <v>8.2184266924293543E-3</v>
      </c>
      <c r="N5365" s="2">
        <v>40381</v>
      </c>
      <c r="O5365">
        <v>25.84</v>
      </c>
      <c r="Q5365" s="2">
        <v>40381</v>
      </c>
      <c r="R5365">
        <v>32741.88</v>
      </c>
      <c r="S5365" s="8">
        <f t="shared" si="752"/>
        <v>2.8662664516883041E-2</v>
      </c>
      <c r="T5365" s="9">
        <f t="shared" si="748"/>
        <v>2.865286451688304E-2</v>
      </c>
      <c r="U5365" s="3">
        <f>Sheet1!$B$17+Sheet1!$B$18*'Portfolio allocation'!K5365</f>
        <v>2.6336777107505847E-2</v>
      </c>
      <c r="V5365" s="13">
        <f t="shared" si="753"/>
        <v>2.3160874093771933E-3</v>
      </c>
      <c r="W5365" s="13"/>
      <c r="X5365" s="2">
        <v>40381</v>
      </c>
      <c r="Y5365">
        <v>121.7548</v>
      </c>
      <c r="AA5365" s="2">
        <v>40381</v>
      </c>
      <c r="AB5365">
        <v>1685.86</v>
      </c>
      <c r="AC5365">
        <f t="shared" si="754"/>
        <v>1.7558260953542071E-2</v>
      </c>
      <c r="AD5365">
        <f t="shared" si="749"/>
        <v>1.7548380953542071E-2</v>
      </c>
      <c r="AE5365">
        <f>Sheet2!$B$17+Sheet2!$B$18*'Portfolio allocation'!K5365</f>
        <v>2.0089181230814341E-2</v>
      </c>
      <c r="AF5365">
        <f t="shared" si="755"/>
        <v>-2.5408002772722704E-3</v>
      </c>
      <c r="AH5365" s="2">
        <v>40381</v>
      </c>
      <c r="AI5365">
        <v>2.9319999999999999</v>
      </c>
      <c r="AJ5365">
        <v>0.247</v>
      </c>
      <c r="AK5365">
        <v>1.2907500000000001</v>
      </c>
      <c r="AR5365" s="3"/>
    </row>
    <row r="5366" spans="1:44" hidden="1" outlineLevel="1" x14ac:dyDescent="0.2">
      <c r="A5366" s="2">
        <v>40382</v>
      </c>
      <c r="B5366">
        <v>23.47</v>
      </c>
      <c r="E5366" s="2">
        <v>40382</v>
      </c>
      <c r="F5366">
        <v>1102.6600000000001</v>
      </c>
      <c r="G5366">
        <f t="shared" si="750"/>
        <v>8.2200298078944911E-3</v>
      </c>
      <c r="H5366" s="2">
        <v>40382</v>
      </c>
      <c r="I5366">
        <v>1836.75</v>
      </c>
      <c r="J5366">
        <f t="shared" si="751"/>
        <v>8.2283066924293546E-3</v>
      </c>
      <c r="K5366">
        <f t="shared" si="747"/>
        <v>8.2184266924293543E-3</v>
      </c>
      <c r="L5366">
        <v>1.1199937694296858E-2</v>
      </c>
      <c r="N5366" s="2">
        <v>40382</v>
      </c>
      <c r="O5366">
        <v>25.81</v>
      </c>
      <c r="Q5366" s="2">
        <v>40382</v>
      </c>
      <c r="R5366">
        <v>32703.86</v>
      </c>
      <c r="S5366" s="8">
        <f t="shared" si="752"/>
        <v>-1.1612039381978523E-3</v>
      </c>
      <c r="T5366" s="9">
        <f t="shared" si="748"/>
        <v>-1.1710839381978524E-3</v>
      </c>
      <c r="U5366" s="3">
        <f>Sheet1!$B$17+Sheet1!$B$18*'Portfolio allocation'!K5366</f>
        <v>9.916186268540135E-3</v>
      </c>
      <c r="V5366" s="13">
        <f t="shared" si="753"/>
        <v>-1.1087270206737988E-2</v>
      </c>
      <c r="W5366" s="13"/>
      <c r="X5366" s="2">
        <v>40382</v>
      </c>
      <c r="Y5366">
        <v>122.624</v>
      </c>
      <c r="AA5366" s="2">
        <v>40382</v>
      </c>
      <c r="AB5366">
        <v>1697.9</v>
      </c>
      <c r="AC5366">
        <f t="shared" si="754"/>
        <v>7.1417555431649848E-3</v>
      </c>
      <c r="AD5366">
        <f t="shared" si="749"/>
        <v>7.1316755431649849E-3</v>
      </c>
      <c r="AE5366">
        <f>Sheet2!$B$17+Sheet2!$B$18*'Portfolio allocation'!K5366</f>
        <v>7.3614216973005792E-3</v>
      </c>
      <c r="AF5366">
        <f t="shared" si="755"/>
        <v>-2.2974615413559434E-4</v>
      </c>
      <c r="AH5366" s="2">
        <v>40382</v>
      </c>
      <c r="AI5366">
        <v>3</v>
      </c>
      <c r="AJ5366">
        <v>0.252</v>
      </c>
      <c r="AK5366">
        <v>1.2818000000000001</v>
      </c>
      <c r="AR5366" s="3"/>
    </row>
    <row r="5367" spans="1:44" hidden="1" outlineLevel="1" x14ac:dyDescent="0.2">
      <c r="A5367" s="2">
        <v>40385</v>
      </c>
      <c r="B5367">
        <v>22.73</v>
      </c>
      <c r="E5367" s="2">
        <v>40385</v>
      </c>
      <c r="F5367">
        <v>1115.01</v>
      </c>
      <c r="G5367">
        <f t="shared" si="750"/>
        <v>1.1200188634755914E-2</v>
      </c>
      <c r="H5367" s="2">
        <v>40385</v>
      </c>
      <c r="I5367">
        <v>1857.34</v>
      </c>
      <c r="J5367">
        <f t="shared" si="751"/>
        <v>1.1210017694296859E-2</v>
      </c>
      <c r="K5367">
        <f t="shared" si="747"/>
        <v>1.1199937694296858E-2</v>
      </c>
      <c r="L5367">
        <v>-1.0603685502923105E-3</v>
      </c>
      <c r="N5367" s="2">
        <v>40385</v>
      </c>
      <c r="O5367">
        <v>26.1</v>
      </c>
      <c r="Q5367" s="2">
        <v>40385</v>
      </c>
      <c r="R5367">
        <v>33071.32</v>
      </c>
      <c r="S5367" s="8">
        <f t="shared" si="752"/>
        <v>1.1235982541510259E-2</v>
      </c>
      <c r="T5367" s="9">
        <f t="shared" si="748"/>
        <v>1.1225902541510258E-2</v>
      </c>
      <c r="U5367" s="3">
        <f>Sheet1!$B$17+Sheet1!$B$18*'Portfolio allocation'!K5367</f>
        <v>1.3336651251419763E-2</v>
      </c>
      <c r="V5367" s="13">
        <f t="shared" si="753"/>
        <v>-2.1107487099095053E-3</v>
      </c>
      <c r="W5367" s="13"/>
      <c r="X5367" s="2">
        <v>40385</v>
      </c>
      <c r="Y5367">
        <v>122.6527</v>
      </c>
      <c r="AA5367" s="2">
        <v>40385</v>
      </c>
      <c r="AB5367">
        <v>1698.3</v>
      </c>
      <c r="AC5367">
        <f t="shared" si="754"/>
        <v>2.3558513457788699E-4</v>
      </c>
      <c r="AD5367">
        <f t="shared" si="749"/>
        <v>2.25105134577887E-4</v>
      </c>
      <c r="AE5367">
        <f>Sheet2!$B$17+Sheet2!$B$18*'Portfolio allocation'!K5367</f>
        <v>1.0012657345386328E-2</v>
      </c>
      <c r="AF5367">
        <f t="shared" si="755"/>
        <v>-9.7875522108084416E-3</v>
      </c>
      <c r="AH5367" s="2">
        <v>40385</v>
      </c>
      <c r="AI5367">
        <v>2.996</v>
      </c>
      <c r="AJ5367">
        <v>0.26200000000000001</v>
      </c>
      <c r="AK5367">
        <v>1.2936000000000001</v>
      </c>
      <c r="AR5367" s="3"/>
    </row>
    <row r="5368" spans="1:44" hidden="1" outlineLevel="1" x14ac:dyDescent="0.2">
      <c r="A5368" s="2">
        <v>40386</v>
      </c>
      <c r="B5368">
        <v>23.19</v>
      </c>
      <c r="E5368" s="2">
        <v>40386</v>
      </c>
      <c r="F5368">
        <v>1113.8399999999999</v>
      </c>
      <c r="G5368">
        <f t="shared" si="750"/>
        <v>-1.0493179433368471E-3</v>
      </c>
      <c r="H5368" s="2">
        <v>40386</v>
      </c>
      <c r="I5368">
        <v>1855.39</v>
      </c>
      <c r="J5368">
        <f t="shared" si="751"/>
        <v>-1.0498885502923105E-3</v>
      </c>
      <c r="K5368">
        <f t="shared" si="747"/>
        <v>-1.0603685502923105E-3</v>
      </c>
      <c r="L5368">
        <v>-6.8722111991549005E-3</v>
      </c>
      <c r="N5368" s="2">
        <v>40386</v>
      </c>
      <c r="O5368">
        <v>26.16</v>
      </c>
      <c r="Q5368" s="2">
        <v>40386</v>
      </c>
      <c r="R5368">
        <v>33147.339999999997</v>
      </c>
      <c r="S5368" s="8">
        <f t="shared" si="752"/>
        <v>2.2986684535117874E-3</v>
      </c>
      <c r="T5368" s="9">
        <f t="shared" si="748"/>
        <v>2.2881884535117872E-3</v>
      </c>
      <c r="U5368" s="3">
        <f>Sheet1!$B$17+Sheet1!$B$18*'Portfolio allocation'!K5368</f>
        <v>-7.2868278985347866E-4</v>
      </c>
      <c r="V5368" s="13">
        <f t="shared" si="753"/>
        <v>3.0168712433652658E-3</v>
      </c>
      <c r="W5368" s="13"/>
      <c r="X5368" s="2">
        <v>40386</v>
      </c>
      <c r="Y5368">
        <v>122.86279999999999</v>
      </c>
      <c r="AA5368" s="2">
        <v>40386</v>
      </c>
      <c r="AB5368">
        <v>1701.21</v>
      </c>
      <c r="AC5368">
        <f t="shared" si="754"/>
        <v>1.7134781840664193E-3</v>
      </c>
      <c r="AD5368">
        <f t="shared" si="749"/>
        <v>1.7023581840664192E-3</v>
      </c>
      <c r="AE5368">
        <f>Sheet2!$B$17+Sheet2!$B$18*'Portfolio allocation'!K5368</f>
        <v>-8.8951975600396339E-4</v>
      </c>
      <c r="AF5368">
        <f t="shared" si="755"/>
        <v>2.5918779400703825E-3</v>
      </c>
      <c r="AH5368" s="2">
        <v>40386</v>
      </c>
      <c r="AI5368">
        <v>3.0489999999999999</v>
      </c>
      <c r="AJ5368">
        <v>0.27800000000000002</v>
      </c>
      <c r="AK5368">
        <v>1.2984500000000001</v>
      </c>
      <c r="AR5368" s="3"/>
    </row>
    <row r="5369" spans="1:44" hidden="1" outlineLevel="1" x14ac:dyDescent="0.2">
      <c r="A5369" s="2">
        <v>40387</v>
      </c>
      <c r="B5369">
        <v>24.25</v>
      </c>
      <c r="E5369" s="2">
        <v>40387</v>
      </c>
      <c r="F5369">
        <v>1106.1300000000001</v>
      </c>
      <c r="G5369">
        <f t="shared" si="750"/>
        <v>-6.921999569058257E-3</v>
      </c>
      <c r="H5369" s="2">
        <v>40387</v>
      </c>
      <c r="I5369">
        <v>1842.66</v>
      </c>
      <c r="J5369">
        <f t="shared" si="751"/>
        <v>-6.8610911991549006E-3</v>
      </c>
      <c r="K5369">
        <f t="shared" si="747"/>
        <v>-6.8722111991549005E-3</v>
      </c>
      <c r="L5369">
        <v>-4.0114926760227579E-3</v>
      </c>
      <c r="N5369" s="2">
        <v>40387</v>
      </c>
      <c r="O5369">
        <v>25.95</v>
      </c>
      <c r="Q5369" s="2">
        <v>40387</v>
      </c>
      <c r="R5369">
        <v>32881.26</v>
      </c>
      <c r="S5369" s="8">
        <f t="shared" si="752"/>
        <v>-8.0271901154057579E-3</v>
      </c>
      <c r="T5369" s="9">
        <f t="shared" si="748"/>
        <v>-8.0383101154057578E-3</v>
      </c>
      <c r="U5369" s="3">
        <f>Sheet1!$B$17+Sheet1!$B$18*'Portfolio allocation'!K5369</f>
        <v>-7.3961759683087332E-3</v>
      </c>
      <c r="V5369" s="13">
        <f t="shared" si="753"/>
        <v>-6.421341470970246E-4</v>
      </c>
      <c r="W5369" s="13"/>
      <c r="X5369" s="2">
        <v>40387</v>
      </c>
      <c r="Y5369">
        <v>122.6718</v>
      </c>
      <c r="AA5369" s="2">
        <v>40387</v>
      </c>
      <c r="AB5369">
        <v>1698.56</v>
      </c>
      <c r="AC5369">
        <f t="shared" si="754"/>
        <v>-1.5577148029932708E-3</v>
      </c>
      <c r="AD5369">
        <f t="shared" si="749"/>
        <v>-1.5695548029932707E-3</v>
      </c>
      <c r="AE5369">
        <f>Sheet2!$B$17+Sheet2!$B$18*'Portfolio allocation'!K5369</f>
        <v>-6.0575585128887369E-3</v>
      </c>
      <c r="AF5369">
        <f t="shared" si="755"/>
        <v>4.4880037098954662E-3</v>
      </c>
      <c r="AH5369" s="2">
        <v>40387</v>
      </c>
      <c r="AI5369">
        <v>2.996</v>
      </c>
      <c r="AJ5369">
        <v>0.29599999999999999</v>
      </c>
      <c r="AK5369">
        <v>1.3015000000000001</v>
      </c>
      <c r="AR5369" s="3"/>
    </row>
    <row r="5370" spans="1:44" hidden="1" outlineLevel="1" x14ac:dyDescent="0.2">
      <c r="A5370" s="2">
        <v>40388</v>
      </c>
      <c r="B5370">
        <v>24.13</v>
      </c>
      <c r="E5370" s="2">
        <v>40388</v>
      </c>
      <c r="F5370">
        <v>1101.53</v>
      </c>
      <c r="G5370">
        <f t="shared" si="750"/>
        <v>-4.1586431974542926E-3</v>
      </c>
      <c r="H5370" s="2">
        <v>40388</v>
      </c>
      <c r="I5370">
        <v>1835.29</v>
      </c>
      <c r="J5370">
        <f t="shared" si="751"/>
        <v>-3.999652676022758E-3</v>
      </c>
      <c r="K5370">
        <f t="shared" si="747"/>
        <v>-4.0114926760227579E-3</v>
      </c>
      <c r="L5370">
        <v>4.8296031907792401E-5</v>
      </c>
      <c r="N5370" s="2">
        <v>40388</v>
      </c>
      <c r="O5370">
        <v>26.03</v>
      </c>
      <c r="Q5370" s="2">
        <v>40388</v>
      </c>
      <c r="R5370">
        <v>32982.629999999997</v>
      </c>
      <c r="S5370" s="8">
        <f t="shared" si="752"/>
        <v>3.0829110563279638E-3</v>
      </c>
      <c r="T5370" s="9">
        <f t="shared" si="748"/>
        <v>3.0710710563279639E-3</v>
      </c>
      <c r="U5370" s="3">
        <f>Sheet1!$B$17+Sheet1!$B$18*'Portfolio allocation'!K5370</f>
        <v>-4.114287178322823E-3</v>
      </c>
      <c r="V5370" s="13">
        <f t="shared" si="753"/>
        <v>7.1853582346507868E-3</v>
      </c>
      <c r="W5370" s="13"/>
      <c r="X5370" s="2">
        <v>40388</v>
      </c>
      <c r="Y5370">
        <v>122.2801</v>
      </c>
      <c r="AA5370" s="2">
        <v>40388</v>
      </c>
      <c r="AB5370">
        <v>1693.14</v>
      </c>
      <c r="AC5370">
        <f t="shared" si="754"/>
        <v>-3.1909382064806424E-3</v>
      </c>
      <c r="AD5370">
        <f t="shared" si="749"/>
        <v>-3.2025782064806422E-3</v>
      </c>
      <c r="AE5370">
        <f>Sheet2!$B$17+Sheet2!$B$18*'Portfolio allocation'!K5370</f>
        <v>-3.5137346185893179E-3</v>
      </c>
      <c r="AF5370">
        <f t="shared" si="755"/>
        <v>3.1115641210867568E-4</v>
      </c>
      <c r="AH5370" s="2">
        <v>40388</v>
      </c>
      <c r="AI5370">
        <v>2.9870000000000001</v>
      </c>
      <c r="AJ5370">
        <v>0.29099999999999998</v>
      </c>
      <c r="AK5370">
        <v>1.3085</v>
      </c>
      <c r="AR5370" s="3"/>
    </row>
    <row r="5371" spans="1:44" hidden="1" outlineLevel="1" x14ac:dyDescent="0.2">
      <c r="A5371" s="2">
        <v>40389</v>
      </c>
      <c r="B5371">
        <v>23.5</v>
      </c>
      <c r="E5371" s="2">
        <v>40389</v>
      </c>
      <c r="F5371">
        <v>1101.5999999999999</v>
      </c>
      <c r="G5371">
        <f t="shared" si="750"/>
        <v>6.3547974181288325E-5</v>
      </c>
      <c r="H5371" s="2">
        <v>40389</v>
      </c>
      <c r="I5371">
        <v>1835.4</v>
      </c>
      <c r="J5371">
        <f t="shared" si="751"/>
        <v>5.9936031907792398E-5</v>
      </c>
      <c r="K5371">
        <f t="shared" si="747"/>
        <v>4.8296031907792401E-5</v>
      </c>
      <c r="L5371">
        <v>2.2027432633758188E-2</v>
      </c>
      <c r="N5371" s="2">
        <v>40389</v>
      </c>
      <c r="O5371">
        <v>25.81</v>
      </c>
      <c r="Q5371" s="2">
        <v>40389</v>
      </c>
      <c r="R5371">
        <v>32703.86</v>
      </c>
      <c r="S5371" s="8">
        <f t="shared" si="752"/>
        <v>-8.4520245959766038E-3</v>
      </c>
      <c r="T5371" s="9">
        <f t="shared" si="748"/>
        <v>-8.4636645959766041E-3</v>
      </c>
      <c r="U5371" s="3">
        <f>Sheet1!$B$17+Sheet1!$B$18*'Portfolio allocation'!K5371</f>
        <v>5.4320531614347051E-4</v>
      </c>
      <c r="V5371" s="13">
        <f t="shared" si="753"/>
        <v>-9.0068699121200746E-3</v>
      </c>
      <c r="W5371" s="13"/>
      <c r="X5371" s="2">
        <v>40389</v>
      </c>
      <c r="Y5371">
        <v>122.6431</v>
      </c>
      <c r="AA5371" s="2">
        <v>40389</v>
      </c>
      <c r="AB5371">
        <v>1698.16</v>
      </c>
      <c r="AC5371">
        <f t="shared" si="754"/>
        <v>2.9649054419598198E-3</v>
      </c>
      <c r="AD5371">
        <f t="shared" si="749"/>
        <v>2.9535454419598196E-3</v>
      </c>
      <c r="AE5371">
        <f>Sheet2!$B$17+Sheet2!$B$18*'Portfolio allocation'!K5371</f>
        <v>9.6333075079981255E-5</v>
      </c>
      <c r="AF5371">
        <f t="shared" si="755"/>
        <v>2.8572123668798382E-3</v>
      </c>
      <c r="AH5371" s="2">
        <v>40389</v>
      </c>
      <c r="AI5371">
        <v>2.9049999999999998</v>
      </c>
      <c r="AJ5371">
        <v>0.28399999999999997</v>
      </c>
      <c r="AK5371">
        <v>1.3028</v>
      </c>
      <c r="AR5371" s="3"/>
    </row>
    <row r="5372" spans="1:44" hidden="1" outlineLevel="1" x14ac:dyDescent="0.2">
      <c r="A5372" s="2">
        <v>40392</v>
      </c>
      <c r="B5372">
        <v>22.01</v>
      </c>
      <c r="E5372" s="2">
        <v>40392</v>
      </c>
      <c r="F5372">
        <v>1125.8599999999999</v>
      </c>
      <c r="G5372">
        <f t="shared" si="750"/>
        <v>2.202251270878719E-2</v>
      </c>
      <c r="H5372" s="2">
        <v>40392</v>
      </c>
      <c r="I5372">
        <v>1875.85</v>
      </c>
      <c r="J5372">
        <f t="shared" si="751"/>
        <v>2.2038792633758186E-2</v>
      </c>
      <c r="K5372">
        <f t="shared" si="747"/>
        <v>2.2027432633758188E-2</v>
      </c>
      <c r="L5372">
        <v>-4.7982031527041107E-3</v>
      </c>
      <c r="N5372" s="2">
        <v>40392</v>
      </c>
      <c r="O5372">
        <v>26.33</v>
      </c>
      <c r="Q5372" s="2">
        <v>40392</v>
      </c>
      <c r="R5372">
        <v>33362.74</v>
      </c>
      <c r="S5372" s="8">
        <f t="shared" si="752"/>
        <v>2.0146857282290043E-2</v>
      </c>
      <c r="T5372" s="9">
        <f t="shared" si="748"/>
        <v>2.0135497282290044E-2</v>
      </c>
      <c r="U5372" s="3">
        <f>Sheet1!$B$17+Sheet1!$B$18*'Portfolio allocation'!K5372</f>
        <v>2.5758227851182942E-2</v>
      </c>
      <c r="V5372" s="13">
        <f t="shared" si="753"/>
        <v>-5.6227305688928975E-3</v>
      </c>
      <c r="W5372" s="13"/>
      <c r="X5372" s="2">
        <v>40392</v>
      </c>
      <c r="Y5372">
        <v>124.8973</v>
      </c>
      <c r="AA5372" s="2">
        <v>40392</v>
      </c>
      <c r="AB5372">
        <v>1729.38</v>
      </c>
      <c r="AC5372">
        <f t="shared" si="754"/>
        <v>1.8384604513120184E-2</v>
      </c>
      <c r="AD5372">
        <f t="shared" si="749"/>
        <v>1.8373564513120184E-2</v>
      </c>
      <c r="AE5372">
        <f>Sheet2!$B$17+Sheet2!$B$18*'Portfolio allocation'!K5372</f>
        <v>1.9640742079934499E-2</v>
      </c>
      <c r="AF5372">
        <f t="shared" si="755"/>
        <v>-1.2671775668143155E-3</v>
      </c>
      <c r="AH5372" s="2">
        <v>40392</v>
      </c>
      <c r="AI5372">
        <v>2.968</v>
      </c>
      <c r="AJ5372">
        <v>0.27600000000000002</v>
      </c>
      <c r="AK5372">
        <v>1.3185500000000001</v>
      </c>
      <c r="AR5372" s="3"/>
    </row>
    <row r="5373" spans="1:44" hidden="1" outlineLevel="1" x14ac:dyDescent="0.2">
      <c r="A5373" s="2">
        <v>40393</v>
      </c>
      <c r="B5373">
        <v>22.63</v>
      </c>
      <c r="E5373" s="2">
        <v>40393</v>
      </c>
      <c r="F5373">
        <v>1120.46</v>
      </c>
      <c r="G5373">
        <f t="shared" si="750"/>
        <v>-4.796333469525349E-3</v>
      </c>
      <c r="H5373" s="2">
        <v>40393</v>
      </c>
      <c r="I5373">
        <v>1866.87</v>
      </c>
      <c r="J5373">
        <f t="shared" si="751"/>
        <v>-4.7871631527041103E-3</v>
      </c>
      <c r="K5373">
        <f t="shared" si="747"/>
        <v>-4.7982031527041107E-3</v>
      </c>
      <c r="L5373">
        <v>6.385411893490186E-3</v>
      </c>
      <c r="N5373" s="2">
        <v>40393</v>
      </c>
      <c r="O5373">
        <v>26.16</v>
      </c>
      <c r="Q5373" s="2">
        <v>40393</v>
      </c>
      <c r="R5373">
        <v>33147.339999999997</v>
      </c>
      <c r="S5373" s="8">
        <f t="shared" si="752"/>
        <v>-6.456304248392164E-3</v>
      </c>
      <c r="T5373" s="9">
        <f t="shared" si="748"/>
        <v>-6.4673442483921643E-3</v>
      </c>
      <c r="U5373" s="3">
        <f>Sheet1!$B$17+Sheet1!$B$18*'Portfolio allocation'!K5373</f>
        <v>-5.0168213750665623E-3</v>
      </c>
      <c r="V5373" s="13">
        <f t="shared" si="753"/>
        <v>-1.450522873325602E-3</v>
      </c>
      <c r="W5373" s="13"/>
      <c r="X5373" s="2">
        <v>40393</v>
      </c>
      <c r="Y5373">
        <v>124.5248</v>
      </c>
      <c r="AA5373" s="2">
        <v>40393</v>
      </c>
      <c r="AB5373">
        <v>1724.22</v>
      </c>
      <c r="AC5373">
        <f t="shared" si="754"/>
        <v>-2.9837282725601044E-3</v>
      </c>
      <c r="AD5373">
        <f t="shared" si="749"/>
        <v>-2.9940482725601043E-3</v>
      </c>
      <c r="AE5373">
        <f>Sheet2!$B$17+Sheet2!$B$18*'Portfolio allocation'!K5373</f>
        <v>-4.2132976452538846E-3</v>
      </c>
      <c r="AF5373">
        <f t="shared" si="755"/>
        <v>1.2192493726937803E-3</v>
      </c>
      <c r="AH5373" s="2">
        <v>40393</v>
      </c>
      <c r="AI5373">
        <v>2.9089999999999998</v>
      </c>
      <c r="AJ5373">
        <v>0.25800000000000001</v>
      </c>
      <c r="AK5373">
        <v>1.3221499999999999</v>
      </c>
      <c r="AR5373" s="3"/>
    </row>
    <row r="5374" spans="1:44" hidden="1" outlineLevel="1" x14ac:dyDescent="0.2">
      <c r="A5374" s="2">
        <v>40394</v>
      </c>
      <c r="B5374">
        <v>22.21</v>
      </c>
      <c r="E5374" s="2">
        <v>40394</v>
      </c>
      <c r="F5374">
        <v>1127.24</v>
      </c>
      <c r="G5374">
        <f t="shared" si="750"/>
        <v>6.0510861610409972E-3</v>
      </c>
      <c r="H5374" s="2">
        <v>40394</v>
      </c>
      <c r="I5374">
        <v>1878.81</v>
      </c>
      <c r="J5374">
        <f t="shared" si="751"/>
        <v>6.3957318934901863E-3</v>
      </c>
      <c r="K5374">
        <f t="shared" si="747"/>
        <v>6.385411893490186E-3</v>
      </c>
      <c r="L5374">
        <v>-1.2346191346649933E-3</v>
      </c>
      <c r="N5374" s="2">
        <v>40394</v>
      </c>
      <c r="O5374">
        <v>25.73</v>
      </c>
      <c r="Q5374" s="2">
        <v>40394</v>
      </c>
      <c r="R5374">
        <v>32602.5</v>
      </c>
      <c r="S5374" s="8">
        <f t="shared" si="752"/>
        <v>-1.6436914696624116E-2</v>
      </c>
      <c r="T5374" s="9">
        <f t="shared" si="748"/>
        <v>-1.6447234696624118E-2</v>
      </c>
      <c r="U5374" s="3">
        <f>Sheet1!$B$17+Sheet1!$B$18*'Portfolio allocation'!K5374</f>
        <v>7.813305236424397E-3</v>
      </c>
      <c r="V5374" s="13">
        <f t="shared" si="753"/>
        <v>-2.4260539933048515E-2</v>
      </c>
      <c r="W5374" s="13"/>
      <c r="X5374" s="2">
        <v>40394</v>
      </c>
      <c r="Y5374">
        <v>125.3844</v>
      </c>
      <c r="AA5374" s="2">
        <v>40394</v>
      </c>
      <c r="AB5374">
        <v>1736.12</v>
      </c>
      <c r="AC5374">
        <f t="shared" si="754"/>
        <v>6.9016714804375212E-3</v>
      </c>
      <c r="AD5374">
        <f t="shared" si="749"/>
        <v>6.8912314804375216E-3</v>
      </c>
      <c r="AE5374">
        <f>Sheet2!$B$17+Sheet2!$B$18*'Portfolio allocation'!K5374</f>
        <v>5.7314581736468704E-3</v>
      </c>
      <c r="AF5374">
        <f t="shared" si="755"/>
        <v>1.1597733067906513E-3</v>
      </c>
      <c r="AH5374" s="2">
        <v>40394</v>
      </c>
      <c r="AI5374">
        <v>2.9550000000000001</v>
      </c>
      <c r="AJ5374">
        <v>0.26100000000000001</v>
      </c>
      <c r="AK5374">
        <v>1.3144</v>
      </c>
      <c r="AR5374" s="3"/>
    </row>
    <row r="5375" spans="1:44" hidden="1" outlineLevel="1" x14ac:dyDescent="0.2">
      <c r="A5375" s="2">
        <v>40395</v>
      </c>
      <c r="B5375">
        <v>22.1</v>
      </c>
      <c r="E5375" s="2">
        <v>40395</v>
      </c>
      <c r="F5375">
        <v>1125.81</v>
      </c>
      <c r="G5375">
        <f t="shared" si="750"/>
        <v>-1.2685852169902478E-3</v>
      </c>
      <c r="H5375" s="2">
        <v>40395</v>
      </c>
      <c r="I5375">
        <v>1876.51</v>
      </c>
      <c r="J5375">
        <f t="shared" si="751"/>
        <v>-1.2241791346649933E-3</v>
      </c>
      <c r="K5375">
        <f t="shared" si="747"/>
        <v>-1.2346191346649933E-3</v>
      </c>
      <c r="L5375">
        <v>-3.6018940912652098E-3</v>
      </c>
      <c r="N5375" s="2">
        <v>40395</v>
      </c>
      <c r="O5375">
        <v>25.37</v>
      </c>
      <c r="Q5375" s="2">
        <v>40395</v>
      </c>
      <c r="R5375">
        <v>32146.34</v>
      </c>
      <c r="S5375" s="8">
        <f t="shared" si="752"/>
        <v>-1.3991565064028877E-2</v>
      </c>
      <c r="T5375" s="9">
        <f t="shared" si="748"/>
        <v>-1.4002005064028877E-2</v>
      </c>
      <c r="U5375" s="3">
        <f>Sheet1!$B$17+Sheet1!$B$18*'Portfolio allocation'!K5375</f>
        <v>-9.2858747634289637E-4</v>
      </c>
      <c r="V5375" s="13">
        <f t="shared" si="753"/>
        <v>-1.307341758768598E-2</v>
      </c>
      <c r="W5375" s="13"/>
      <c r="X5375" s="2">
        <v>40395</v>
      </c>
      <c r="Y5375">
        <v>125.91930000000001</v>
      </c>
      <c r="AA5375" s="2">
        <v>40395</v>
      </c>
      <c r="AB5375">
        <v>1743.53</v>
      </c>
      <c r="AC5375">
        <f t="shared" si="754"/>
        <v>4.2681381471327828E-3</v>
      </c>
      <c r="AD5375">
        <f t="shared" si="749"/>
        <v>4.2580181471327831E-3</v>
      </c>
      <c r="AE5375">
        <f>Sheet2!$B$17+Sheet2!$B$18*'Portfolio allocation'!K5375</f>
        <v>-1.0444678211626243E-3</v>
      </c>
      <c r="AF5375">
        <f t="shared" si="755"/>
        <v>5.3024859682954074E-3</v>
      </c>
      <c r="AH5375" s="2">
        <v>40395</v>
      </c>
      <c r="AI5375">
        <v>2.9009999999999998</v>
      </c>
      <c r="AJ5375">
        <v>0.253</v>
      </c>
      <c r="AK5375">
        <v>1.31555</v>
      </c>
      <c r="AR5375" s="3"/>
    </row>
    <row r="5376" spans="1:44" hidden="1" outlineLevel="1" x14ac:dyDescent="0.2">
      <c r="A5376" s="2">
        <v>40396</v>
      </c>
      <c r="B5376">
        <v>21.74</v>
      </c>
      <c r="E5376" s="2">
        <v>40396</v>
      </c>
      <c r="F5376">
        <v>1121.6400000000001</v>
      </c>
      <c r="G5376">
        <f t="shared" si="750"/>
        <v>-3.7039997868200114E-3</v>
      </c>
      <c r="H5376" s="2">
        <v>40396</v>
      </c>
      <c r="I5376">
        <v>1869.77</v>
      </c>
      <c r="J5376">
        <f t="shared" si="751"/>
        <v>-3.5917740912652096E-3</v>
      </c>
      <c r="K5376">
        <f t="shared" si="747"/>
        <v>-3.6018940912652098E-3</v>
      </c>
      <c r="L5376">
        <v>5.4935106794952561E-3</v>
      </c>
      <c r="N5376" s="2">
        <v>40396</v>
      </c>
      <c r="O5376">
        <v>25.55</v>
      </c>
      <c r="Q5376" s="2">
        <v>40396</v>
      </c>
      <c r="R5376">
        <v>32374.41</v>
      </c>
      <c r="S5376" s="8">
        <f t="shared" si="752"/>
        <v>7.0947423563616496E-3</v>
      </c>
      <c r="T5376" s="9">
        <f t="shared" si="748"/>
        <v>7.0846223563616499E-3</v>
      </c>
      <c r="U5376" s="3">
        <f>Sheet1!$B$17+Sheet1!$B$18*'Portfolio allocation'!K5376</f>
        <v>-3.6443853012803761E-3</v>
      </c>
      <c r="V5376" s="13">
        <f t="shared" si="753"/>
        <v>1.0729007657642026E-2</v>
      </c>
      <c r="W5376" s="13"/>
      <c r="X5376" s="2">
        <v>40396</v>
      </c>
      <c r="Y5376">
        <v>124.3051</v>
      </c>
      <c r="AA5376" s="2">
        <v>40396</v>
      </c>
      <c r="AB5376">
        <v>1729.77</v>
      </c>
      <c r="AC5376">
        <f t="shared" si="754"/>
        <v>-7.892035124144714E-3</v>
      </c>
      <c r="AD5376">
        <f t="shared" si="749"/>
        <v>-7.9018751241447145E-3</v>
      </c>
      <c r="AE5376">
        <f>Sheet2!$B$17+Sheet2!$B$18*'Portfolio allocation'!K5376</f>
        <v>-3.1495091072179051E-3</v>
      </c>
      <c r="AF5376">
        <f t="shared" si="755"/>
        <v>-4.7523660169268098E-3</v>
      </c>
      <c r="AH5376" s="2">
        <v>40396</v>
      </c>
      <c r="AI5376">
        <v>2.8220000000000001</v>
      </c>
      <c r="AJ5376">
        <v>0.246</v>
      </c>
      <c r="AK5376">
        <v>1.3291999999999999</v>
      </c>
      <c r="AR5376" s="3"/>
    </row>
    <row r="5377" spans="1:44" hidden="1" outlineLevel="1" x14ac:dyDescent="0.2">
      <c r="A5377" s="2">
        <v>40399</v>
      </c>
      <c r="B5377">
        <v>22.14</v>
      </c>
      <c r="E5377" s="2">
        <v>40399</v>
      </c>
      <c r="F5377">
        <v>1127.79</v>
      </c>
      <c r="G5377">
        <f t="shared" si="750"/>
        <v>5.4830426874932225E-3</v>
      </c>
      <c r="H5377" s="2">
        <v>40399</v>
      </c>
      <c r="I5377">
        <v>1880.06</v>
      </c>
      <c r="J5377">
        <f t="shared" si="751"/>
        <v>5.5033506794952558E-3</v>
      </c>
      <c r="K5377">
        <f t="shared" si="747"/>
        <v>5.4935106794952561E-3</v>
      </c>
      <c r="L5377">
        <v>-5.9565387249341829E-3</v>
      </c>
      <c r="N5377" s="2">
        <v>40399</v>
      </c>
      <c r="O5377">
        <v>25.61</v>
      </c>
      <c r="Q5377" s="2">
        <v>40399</v>
      </c>
      <c r="R5377">
        <v>32450.43</v>
      </c>
      <c r="S5377" s="8">
        <f t="shared" si="752"/>
        <v>2.3481509006650914E-3</v>
      </c>
      <c r="T5377" s="9">
        <f t="shared" si="748"/>
        <v>2.3383109006650912E-3</v>
      </c>
      <c r="U5377" s="3">
        <f>Sheet1!$B$17+Sheet1!$B$18*'Portfolio allocation'!K5377</f>
        <v>6.7900935599467197E-3</v>
      </c>
      <c r="V5377" s="13">
        <f t="shared" si="753"/>
        <v>-4.4517826592816289E-3</v>
      </c>
      <c r="W5377" s="13"/>
      <c r="X5377" s="2">
        <v>40399</v>
      </c>
      <c r="Y5377">
        <v>126.0817</v>
      </c>
      <c r="AA5377" s="2">
        <v>40399</v>
      </c>
      <c r="AB5377">
        <v>1754.5</v>
      </c>
      <c r="AC5377">
        <f t="shared" si="754"/>
        <v>1.4296698404990371E-2</v>
      </c>
      <c r="AD5377">
        <f t="shared" si="749"/>
        <v>1.4286778404990371E-2</v>
      </c>
      <c r="AE5377">
        <f>Sheet2!$B$17+Sheet2!$B$18*'Portfolio allocation'!K5377</f>
        <v>4.9383568597046457E-3</v>
      </c>
      <c r="AF5377">
        <f t="shared" si="755"/>
        <v>9.3484215452857254E-3</v>
      </c>
      <c r="AH5377" s="2">
        <v>40399</v>
      </c>
      <c r="AI5377">
        <v>2.8290000000000002</v>
      </c>
      <c r="AJ5377">
        <v>0.248</v>
      </c>
      <c r="AK5377">
        <v>1.3245</v>
      </c>
      <c r="AR5377" s="3"/>
    </row>
    <row r="5378" spans="1:44" hidden="1" outlineLevel="1" x14ac:dyDescent="0.2">
      <c r="A5378" s="2">
        <v>40400</v>
      </c>
      <c r="B5378">
        <v>22.37</v>
      </c>
      <c r="E5378" s="2">
        <v>40400</v>
      </c>
      <c r="F5378">
        <v>1121.06</v>
      </c>
      <c r="G5378">
        <f t="shared" si="750"/>
        <v>-5.9674230131496753E-3</v>
      </c>
      <c r="H5378" s="2">
        <v>40400</v>
      </c>
      <c r="I5378">
        <v>1868.88</v>
      </c>
      <c r="J5378">
        <f t="shared" si="751"/>
        <v>-5.9466187249341829E-3</v>
      </c>
      <c r="K5378">
        <f t="shared" si="747"/>
        <v>-5.9565387249341829E-3</v>
      </c>
      <c r="L5378">
        <v>-2.7700101404905652E-2</v>
      </c>
      <c r="N5378" s="2">
        <v>40400</v>
      </c>
      <c r="O5378">
        <v>25.07</v>
      </c>
      <c r="Q5378" s="2">
        <v>40400</v>
      </c>
      <c r="R5378">
        <v>31766.2</v>
      </c>
      <c r="S5378" s="8">
        <f t="shared" si="752"/>
        <v>-2.1085390856145803E-2</v>
      </c>
      <c r="T5378" s="9">
        <f t="shared" si="748"/>
        <v>-2.1095310856145803E-2</v>
      </c>
      <c r="U5378" s="3">
        <f>Sheet1!$B$17+Sheet1!$B$18*'Portfolio allocation'!K5378</f>
        <v>-6.345693299656183E-3</v>
      </c>
      <c r="V5378" s="13">
        <f t="shared" si="753"/>
        <v>-1.474961755648962E-2</v>
      </c>
      <c r="W5378" s="13"/>
      <c r="X5378" s="2">
        <v>40400</v>
      </c>
      <c r="Y5378">
        <v>125.9289</v>
      </c>
      <c r="AA5378" s="2">
        <v>40400</v>
      </c>
      <c r="AB5378">
        <v>1752.37</v>
      </c>
      <c r="AC5378">
        <f t="shared" si="754"/>
        <v>-1.2140210886293357E-3</v>
      </c>
      <c r="AD5378">
        <f t="shared" si="749"/>
        <v>-1.2237410886293356E-3</v>
      </c>
      <c r="AE5378">
        <f>Sheet2!$B$17+Sheet2!$B$18*'Portfolio allocation'!K5378</f>
        <v>-5.2433191878940438E-3</v>
      </c>
      <c r="AF5378">
        <f t="shared" si="755"/>
        <v>4.0195780992647086E-3</v>
      </c>
      <c r="AH5378" s="2">
        <v>40400</v>
      </c>
      <c r="AI5378">
        <v>2.7679999999999998</v>
      </c>
      <c r="AJ5378">
        <v>0.24299999999999999</v>
      </c>
      <c r="AK5378">
        <v>1.3087500000000001</v>
      </c>
      <c r="AR5378" s="3"/>
    </row>
    <row r="5379" spans="1:44" hidden="1" outlineLevel="1" x14ac:dyDescent="0.2">
      <c r="A5379" s="2">
        <v>40401</v>
      </c>
      <c r="B5379">
        <v>25.39</v>
      </c>
      <c r="E5379" s="2">
        <v>40401</v>
      </c>
      <c r="F5379">
        <v>1089.47</v>
      </c>
      <c r="G5379">
        <f t="shared" si="750"/>
        <v>-2.8178688027402532E-2</v>
      </c>
      <c r="H5379" s="2">
        <v>40401</v>
      </c>
      <c r="I5379">
        <v>1817.13</v>
      </c>
      <c r="J5379">
        <f t="shared" si="751"/>
        <v>-2.7690381404905651E-2</v>
      </c>
      <c r="K5379">
        <f t="shared" si="747"/>
        <v>-2.7700101404905652E-2</v>
      </c>
      <c r="L5379">
        <v>-5.2484307793059862E-3</v>
      </c>
      <c r="N5379" s="2">
        <v>40401</v>
      </c>
      <c r="O5379">
        <v>24.86</v>
      </c>
      <c r="Q5379" s="2">
        <v>40401</v>
      </c>
      <c r="R5379">
        <v>31500.11</v>
      </c>
      <c r="S5379" s="8">
        <f t="shared" si="752"/>
        <v>-8.3765134010362896E-3</v>
      </c>
      <c r="T5379" s="9">
        <f t="shared" si="748"/>
        <v>-8.3862334010362891E-3</v>
      </c>
      <c r="U5379" s="3">
        <f>Sheet1!$B$17+Sheet1!$B$18*'Portfolio allocation'!K5379</f>
        <v>-3.1290459461279022E-2</v>
      </c>
      <c r="V5379" s="13">
        <f t="shared" si="753"/>
        <v>2.2904226060242734E-2</v>
      </c>
      <c r="W5379" s="13"/>
      <c r="X5379" s="2">
        <v>40401</v>
      </c>
      <c r="Y5379">
        <v>124.009</v>
      </c>
      <c r="AA5379" s="2">
        <v>40401</v>
      </c>
      <c r="AB5379">
        <v>1725.65</v>
      </c>
      <c r="AC5379">
        <f t="shared" si="754"/>
        <v>-1.5247921386465024E-2</v>
      </c>
      <c r="AD5379">
        <f t="shared" si="749"/>
        <v>-1.5257321386465024E-2</v>
      </c>
      <c r="AE5379">
        <f>Sheet2!$B$17+Sheet2!$B$18*'Portfolio allocation'!K5379</f>
        <v>-2.4578249851379512E-2</v>
      </c>
      <c r="AF5379">
        <f t="shared" si="755"/>
        <v>9.320928464914488E-3</v>
      </c>
      <c r="AH5379" s="2">
        <v>40401</v>
      </c>
      <c r="AI5379">
        <v>2.69</v>
      </c>
      <c r="AJ5379">
        <v>0.23499999999999999</v>
      </c>
      <c r="AK5379">
        <v>1.29</v>
      </c>
      <c r="AR5379" s="3"/>
    </row>
    <row r="5380" spans="1:44" hidden="1" outlineLevel="1" x14ac:dyDescent="0.2">
      <c r="A5380" s="2">
        <v>40402</v>
      </c>
      <c r="B5380">
        <v>25.73</v>
      </c>
      <c r="E5380" s="2">
        <v>40402</v>
      </c>
      <c r="F5380">
        <v>1083.6099999999999</v>
      </c>
      <c r="G5380">
        <f t="shared" si="750"/>
        <v>-5.3787621504035599E-3</v>
      </c>
      <c r="H5380" s="2">
        <v>40402</v>
      </c>
      <c r="I5380">
        <v>1807.61</v>
      </c>
      <c r="J5380">
        <f t="shared" si="751"/>
        <v>-5.2390307793059865E-3</v>
      </c>
      <c r="K5380">
        <f t="shared" ref="K5380:K5443" si="756">J5380-(AJ5379/25000)</f>
        <v>-5.2484307793059862E-3</v>
      </c>
      <c r="L5380">
        <v>-4.0037444178776674E-3</v>
      </c>
      <c r="N5380" s="2">
        <v>40402</v>
      </c>
      <c r="O5380">
        <v>24.49</v>
      </c>
      <c r="Q5380" s="2">
        <v>40402</v>
      </c>
      <c r="R5380">
        <v>31031.279999999999</v>
      </c>
      <c r="S5380" s="8">
        <f t="shared" si="752"/>
        <v>-1.4883440089574318E-2</v>
      </c>
      <c r="T5380" s="9">
        <f t="shared" ref="T5380:T5443" si="757">S5380-(AJ5379/100/250)</f>
        <v>-1.4892840089574318E-2</v>
      </c>
      <c r="U5380" s="3">
        <f>Sheet1!$B$17+Sheet1!$B$18*'Portfolio allocation'!K5380</f>
        <v>-5.533333918589671E-3</v>
      </c>
      <c r="V5380" s="13">
        <f t="shared" si="753"/>
        <v>-9.3595061709846467E-3</v>
      </c>
      <c r="W5380" s="13"/>
      <c r="X5380" s="2">
        <v>40402</v>
      </c>
      <c r="Y5380">
        <v>122.5476</v>
      </c>
      <c r="AA5380" s="2">
        <v>40402</v>
      </c>
      <c r="AB5380">
        <v>1705.32</v>
      </c>
      <c r="AC5380">
        <f t="shared" si="754"/>
        <v>-1.1781068003361095E-2</v>
      </c>
      <c r="AD5380">
        <f t="shared" ref="AD5380:AD5443" si="758">AC5380-AJ5380/25000</f>
        <v>-1.1790588003361096E-2</v>
      </c>
      <c r="AE5380">
        <f>Sheet2!$B$17+Sheet2!$B$18*'Portfolio allocation'!K5380</f>
        <v>-4.6136515371738782E-3</v>
      </c>
      <c r="AF5380">
        <f t="shared" si="755"/>
        <v>-7.1769364661872174E-3</v>
      </c>
      <c r="AH5380" s="2">
        <v>40402</v>
      </c>
      <c r="AI5380">
        <v>2.7469999999999999</v>
      </c>
      <c r="AJ5380">
        <v>0.23799999999999999</v>
      </c>
      <c r="AK5380">
        <v>1.2844500000000001</v>
      </c>
      <c r="AR5380" s="3"/>
    </row>
    <row r="5381" spans="1:44" hidden="1" outlineLevel="1" x14ac:dyDescent="0.2">
      <c r="A5381" s="2">
        <v>40403</v>
      </c>
      <c r="B5381">
        <v>26.24</v>
      </c>
      <c r="E5381" s="2">
        <v>40403</v>
      </c>
      <c r="F5381">
        <v>1079.25</v>
      </c>
      <c r="G5381">
        <f t="shared" ref="G5381:G5444" si="759">(F5381/F5380)-1</f>
        <v>-4.0235878221868138E-3</v>
      </c>
      <c r="H5381" s="2">
        <v>40403</v>
      </c>
      <c r="I5381">
        <v>1800.39</v>
      </c>
      <c r="J5381">
        <f t="shared" ref="J5381:J5444" si="760">(I5381/I5380)-1</f>
        <v>-3.9942244178776676E-3</v>
      </c>
      <c r="K5381">
        <f t="shared" si="756"/>
        <v>-4.0037444178776674E-3</v>
      </c>
      <c r="L5381">
        <v>1.6266491549053638E-4</v>
      </c>
      <c r="N5381" s="2">
        <v>40403</v>
      </c>
      <c r="O5381">
        <v>24.4</v>
      </c>
      <c r="Q5381" s="2">
        <v>40403</v>
      </c>
      <c r="R5381">
        <v>30917.25</v>
      </c>
      <c r="S5381" s="8">
        <f t="shared" ref="S5381:S5444" si="761">R5381/R5380-1</f>
        <v>-3.674679226896127E-3</v>
      </c>
      <c r="T5381" s="9">
        <f t="shared" si="757"/>
        <v>-3.6841992268961269E-3</v>
      </c>
      <c r="U5381" s="3">
        <f>Sheet1!$B$17+Sheet1!$B$18*'Portfolio allocation'!K5381</f>
        <v>-4.1053981802118E-3</v>
      </c>
      <c r="V5381" s="13">
        <f t="shared" ref="V5381:V5444" si="762">T5381-U5381</f>
        <v>4.2119895331567316E-4</v>
      </c>
      <c r="W5381" s="13"/>
      <c r="X5381" s="2">
        <v>40403</v>
      </c>
      <c r="Y5381">
        <v>122.1369</v>
      </c>
      <c r="AA5381" s="2">
        <v>40403</v>
      </c>
      <c r="AB5381">
        <v>1699.6</v>
      </c>
      <c r="AC5381">
        <f t="shared" ref="AC5381:AC5444" si="763">AB5381/AB5380-1</f>
        <v>-3.3542091806816332E-3</v>
      </c>
      <c r="AD5381">
        <f t="shared" si="758"/>
        <v>-3.363729180681633E-3</v>
      </c>
      <c r="AE5381">
        <f>Sheet2!$B$17+Sheet2!$B$18*'Portfolio allocation'!K5381</f>
        <v>-3.50684466977076E-3</v>
      </c>
      <c r="AF5381">
        <f t="shared" ref="AF5381:AF5444" si="764">AD5381-AE5381</f>
        <v>1.4311548908912692E-4</v>
      </c>
      <c r="AH5381" s="2">
        <v>40403</v>
      </c>
      <c r="AI5381">
        <v>2.6789999999999998</v>
      </c>
      <c r="AJ5381">
        <v>0.23799999999999999</v>
      </c>
      <c r="AK5381">
        <v>1.2761</v>
      </c>
      <c r="AR5381" s="3"/>
    </row>
    <row r="5382" spans="1:44" hidden="1" outlineLevel="1" x14ac:dyDescent="0.2">
      <c r="A5382" s="2">
        <v>40406</v>
      </c>
      <c r="B5382">
        <v>26.1</v>
      </c>
      <c r="E5382" s="2">
        <v>40406</v>
      </c>
      <c r="F5382">
        <v>1079.3800000000001</v>
      </c>
      <c r="G5382">
        <f t="shared" si="759"/>
        <v>1.2045401899474228E-4</v>
      </c>
      <c r="H5382" s="2">
        <v>40406</v>
      </c>
      <c r="I5382">
        <v>1800.7</v>
      </c>
      <c r="J5382">
        <f t="shared" si="760"/>
        <v>1.7218491549053638E-4</v>
      </c>
      <c r="K5382">
        <f t="shared" si="756"/>
        <v>1.6266491549053638E-4</v>
      </c>
      <c r="L5382">
        <v>1.2474513986782882E-2</v>
      </c>
      <c r="N5382" s="2">
        <v>40406</v>
      </c>
      <c r="O5382">
        <v>24.5</v>
      </c>
      <c r="Q5382" s="2">
        <v>40406</v>
      </c>
      <c r="R5382">
        <v>31043.96</v>
      </c>
      <c r="S5382" s="8">
        <f t="shared" si="761"/>
        <v>4.0983593301473498E-3</v>
      </c>
      <c r="T5382" s="9">
        <f t="shared" si="757"/>
        <v>4.0888393301473499E-3</v>
      </c>
      <c r="U5382" s="3">
        <f>Sheet1!$B$17+Sheet1!$B$18*'Portfolio allocation'!K5382</f>
        <v>6.7441219788255615E-4</v>
      </c>
      <c r="V5382" s="13">
        <f t="shared" si="762"/>
        <v>3.414427132264794E-3</v>
      </c>
      <c r="W5382" s="13"/>
      <c r="X5382" s="2">
        <v>40406</v>
      </c>
      <c r="Y5382">
        <v>122.0414</v>
      </c>
      <c r="AA5382" s="2">
        <v>40406</v>
      </c>
      <c r="AB5382">
        <v>1698.27</v>
      </c>
      <c r="AC5382">
        <f t="shared" si="763"/>
        <v>-7.8253706754527474E-4</v>
      </c>
      <c r="AD5382">
        <f t="shared" si="758"/>
        <v>-7.9205706754527469E-4</v>
      </c>
      <c r="AE5382">
        <f>Sheet2!$B$17+Sheet2!$B$18*'Portfolio allocation'!K5382</f>
        <v>1.9803280417587097E-4</v>
      </c>
      <c r="AF5382">
        <f t="shared" si="764"/>
        <v>-9.9008987172114577E-4</v>
      </c>
      <c r="AH5382" s="2">
        <v>40406</v>
      </c>
      <c r="AI5382">
        <v>2.573</v>
      </c>
      <c r="AJ5382">
        <v>0.23799999999999999</v>
      </c>
      <c r="AK5382">
        <v>1.2845</v>
      </c>
      <c r="AR5382" s="3"/>
    </row>
    <row r="5383" spans="1:44" hidden="1" outlineLevel="1" x14ac:dyDescent="0.2">
      <c r="A5383" s="2">
        <v>40407</v>
      </c>
      <c r="B5383">
        <v>24.33</v>
      </c>
      <c r="E5383" s="2">
        <v>40407</v>
      </c>
      <c r="F5383">
        <v>1092.54</v>
      </c>
      <c r="G5383">
        <f t="shared" si="759"/>
        <v>1.2192184402156636E-2</v>
      </c>
      <c r="H5383" s="2">
        <v>40407</v>
      </c>
      <c r="I5383">
        <v>1823.18</v>
      </c>
      <c r="J5383">
        <f t="shared" si="760"/>
        <v>1.2484033986782883E-2</v>
      </c>
      <c r="K5383">
        <f t="shared" si="756"/>
        <v>1.2474513986782882E-2</v>
      </c>
      <c r="L5383">
        <v>1.6138168970700659E-3</v>
      </c>
      <c r="N5383" s="2">
        <v>40407</v>
      </c>
      <c r="O5383">
        <v>24.71</v>
      </c>
      <c r="Q5383" s="2">
        <v>40407</v>
      </c>
      <c r="R5383">
        <v>31474.77</v>
      </c>
      <c r="S5383" s="8">
        <f t="shared" si="761"/>
        <v>1.3877417700576933E-2</v>
      </c>
      <c r="T5383" s="9">
        <f t="shared" si="757"/>
        <v>1.3867897700576932E-2</v>
      </c>
      <c r="U5383" s="3">
        <f>Sheet1!$B$17+Sheet1!$B$18*'Portfolio allocation'!K5383</f>
        <v>1.4798877476218624E-2</v>
      </c>
      <c r="V5383" s="13">
        <f t="shared" si="762"/>
        <v>-9.3097977564169168E-4</v>
      </c>
      <c r="W5383" s="13"/>
      <c r="X5383" s="2">
        <v>40407</v>
      </c>
      <c r="Y5383">
        <v>122.6909</v>
      </c>
      <c r="AA5383" s="2">
        <v>40407</v>
      </c>
      <c r="AB5383">
        <v>1707.31</v>
      </c>
      <c r="AC5383">
        <f t="shared" si="763"/>
        <v>5.3230640593073808E-3</v>
      </c>
      <c r="AD5383">
        <f t="shared" si="758"/>
        <v>5.3133440593073804E-3</v>
      </c>
      <c r="AE5383">
        <f>Sheet2!$B$17+Sheet2!$B$18*'Portfolio allocation'!K5383</f>
        <v>1.1146043102047068E-2</v>
      </c>
      <c r="AF5383">
        <f t="shared" si="764"/>
        <v>-5.8326990427396879E-3</v>
      </c>
      <c r="AH5383" s="2">
        <v>40407</v>
      </c>
      <c r="AI5383">
        <v>2.641</v>
      </c>
      <c r="AJ5383">
        <v>0.24299999999999999</v>
      </c>
      <c r="AK5383">
        <v>1.2869999999999999</v>
      </c>
      <c r="AR5383" s="3"/>
    </row>
    <row r="5384" spans="1:44" hidden="1" outlineLevel="1" x14ac:dyDescent="0.2">
      <c r="A5384" s="2">
        <v>40408</v>
      </c>
      <c r="B5384">
        <v>24.59</v>
      </c>
      <c r="E5384" s="2">
        <v>40408</v>
      </c>
      <c r="F5384">
        <v>1094.1600000000001</v>
      </c>
      <c r="G5384">
        <f t="shared" si="759"/>
        <v>1.4827832390578166E-3</v>
      </c>
      <c r="H5384" s="2">
        <v>40408</v>
      </c>
      <c r="I5384">
        <v>1826.14</v>
      </c>
      <c r="J5384">
        <f t="shared" si="760"/>
        <v>1.6235368970700659E-3</v>
      </c>
      <c r="K5384">
        <f t="shared" si="756"/>
        <v>1.6138168970700659E-3</v>
      </c>
      <c r="L5384">
        <v>-1.6930537058495065E-2</v>
      </c>
      <c r="N5384" s="2">
        <v>40408</v>
      </c>
      <c r="O5384">
        <v>24.82</v>
      </c>
      <c r="Q5384" s="2">
        <v>40408</v>
      </c>
      <c r="R5384">
        <v>31614.880000000001</v>
      </c>
      <c r="S5384" s="8">
        <f t="shared" si="761"/>
        <v>4.4515019490214414E-3</v>
      </c>
      <c r="T5384" s="9">
        <f t="shared" si="757"/>
        <v>4.441781949021441E-3</v>
      </c>
      <c r="U5384" s="3">
        <f>Sheet1!$B$17+Sheet1!$B$18*'Portfolio allocation'!K5384</f>
        <v>2.3392105282325523E-3</v>
      </c>
      <c r="V5384" s="13">
        <f t="shared" si="762"/>
        <v>2.1025714207888887E-3</v>
      </c>
      <c r="W5384" s="13"/>
      <c r="X5384" s="2">
        <v>40408</v>
      </c>
      <c r="Y5384">
        <v>123.5911</v>
      </c>
      <c r="AA5384" s="2">
        <v>40408</v>
      </c>
      <c r="AB5384">
        <v>1719.84</v>
      </c>
      <c r="AC5384">
        <f t="shared" si="763"/>
        <v>7.3390304045544141E-3</v>
      </c>
      <c r="AD5384">
        <f t="shared" si="758"/>
        <v>7.3294304045544139E-3</v>
      </c>
      <c r="AE5384">
        <f>Sheet2!$B$17+Sheet2!$B$18*'Portfolio allocation'!K5384</f>
        <v>1.4884341684318118E-3</v>
      </c>
      <c r="AF5384">
        <f t="shared" si="764"/>
        <v>5.8409962361226017E-3</v>
      </c>
      <c r="AH5384" s="2">
        <v>40408</v>
      </c>
      <c r="AI5384">
        <v>2.6379999999999999</v>
      </c>
      <c r="AJ5384">
        <v>0.24</v>
      </c>
      <c r="AK5384">
        <v>1.2854000000000001</v>
      </c>
      <c r="AR5384" s="3"/>
    </row>
    <row r="5385" spans="1:44" hidden="1" outlineLevel="1" x14ac:dyDescent="0.2">
      <c r="A5385" s="2">
        <v>40409</v>
      </c>
      <c r="B5385">
        <v>26.44</v>
      </c>
      <c r="E5385" s="2">
        <v>40409</v>
      </c>
      <c r="F5385">
        <v>1075.6300000000001</v>
      </c>
      <c r="G5385">
        <f t="shared" si="759"/>
        <v>-1.6935365942823744E-2</v>
      </c>
      <c r="H5385" s="2">
        <v>40409</v>
      </c>
      <c r="I5385">
        <v>1795.24</v>
      </c>
      <c r="J5385">
        <f t="shared" si="760"/>
        <v>-1.6920937058495067E-2</v>
      </c>
      <c r="K5385">
        <f t="shared" si="756"/>
        <v>-1.6930537058495065E-2</v>
      </c>
      <c r="L5385">
        <v>-3.6691978146653629E-3</v>
      </c>
      <c r="N5385" s="2">
        <v>40409</v>
      </c>
      <c r="O5385">
        <v>24.44</v>
      </c>
      <c r="Q5385" s="2">
        <v>40409</v>
      </c>
      <c r="R5385">
        <v>31130.85</v>
      </c>
      <c r="S5385" s="8">
        <f t="shared" si="761"/>
        <v>-1.5310195705313556E-2</v>
      </c>
      <c r="T5385" s="9">
        <f t="shared" si="757"/>
        <v>-1.5319795705313556E-2</v>
      </c>
      <c r="U5385" s="3">
        <f>Sheet1!$B$17+Sheet1!$B$18*'Portfolio allocation'!K5385</f>
        <v>-1.893534230602013E-2</v>
      </c>
      <c r="V5385" s="13">
        <f t="shared" si="762"/>
        <v>3.6155466007065738E-3</v>
      </c>
      <c r="W5385" s="13"/>
      <c r="X5385" s="2">
        <v>40409</v>
      </c>
      <c r="Y5385">
        <v>123.1207</v>
      </c>
      <c r="AA5385" s="2">
        <v>40409</v>
      </c>
      <c r="AB5385">
        <v>1713.29</v>
      </c>
      <c r="AC5385">
        <f t="shared" si="763"/>
        <v>-3.808493813378E-3</v>
      </c>
      <c r="AD5385">
        <f t="shared" si="758"/>
        <v>-3.8180138133779998E-3</v>
      </c>
      <c r="AE5385">
        <f>Sheet2!$B$17+Sheet2!$B$18*'Portfolio allocation'!K5385</f>
        <v>-1.500167847811516E-2</v>
      </c>
      <c r="AF5385">
        <f t="shared" si="764"/>
        <v>1.1183664664737161E-2</v>
      </c>
      <c r="AH5385" s="2">
        <v>40409</v>
      </c>
      <c r="AI5385">
        <v>2.5750000000000002</v>
      </c>
      <c r="AJ5385">
        <v>0.23799999999999999</v>
      </c>
      <c r="AK5385">
        <v>1.2866</v>
      </c>
      <c r="AR5385" s="3"/>
    </row>
    <row r="5386" spans="1:44" hidden="1" outlineLevel="1" x14ac:dyDescent="0.2">
      <c r="A5386" s="2">
        <v>40410</v>
      </c>
      <c r="B5386">
        <v>25.49</v>
      </c>
      <c r="E5386" s="2">
        <v>40410</v>
      </c>
      <c r="F5386">
        <v>1071.69</v>
      </c>
      <c r="G5386">
        <f t="shared" si="759"/>
        <v>-3.6629696085085373E-3</v>
      </c>
      <c r="H5386" s="2">
        <v>40410</v>
      </c>
      <c r="I5386">
        <v>1788.67</v>
      </c>
      <c r="J5386">
        <f t="shared" si="760"/>
        <v>-3.659677814665363E-3</v>
      </c>
      <c r="K5386">
        <f t="shared" si="756"/>
        <v>-3.6691978146653629E-3</v>
      </c>
      <c r="L5386">
        <v>-4.03485726176435E-3</v>
      </c>
      <c r="N5386" s="2">
        <v>40410</v>
      </c>
      <c r="O5386">
        <v>24.23</v>
      </c>
      <c r="Q5386" s="2">
        <v>40410</v>
      </c>
      <c r="R5386">
        <v>30863.37</v>
      </c>
      <c r="S5386" s="8">
        <f t="shared" si="761"/>
        <v>-8.5921200352704341E-3</v>
      </c>
      <c r="T5386" s="9">
        <f t="shared" si="757"/>
        <v>-8.6016400352704348E-3</v>
      </c>
      <c r="U5386" s="3">
        <f>Sheet1!$B$17+Sheet1!$B$18*'Portfolio allocation'!K5386</f>
        <v>-3.7215978384682129E-3</v>
      </c>
      <c r="V5386" s="13">
        <f t="shared" si="762"/>
        <v>-4.8800421968022215E-3</v>
      </c>
      <c r="W5386" s="13"/>
      <c r="X5386" s="2">
        <v>40410</v>
      </c>
      <c r="Y5386">
        <v>121.7835</v>
      </c>
      <c r="AA5386" s="2">
        <v>40410</v>
      </c>
      <c r="AB5386">
        <v>1694.68</v>
      </c>
      <c r="AC5386">
        <f t="shared" si="763"/>
        <v>-1.0862142427726762E-2</v>
      </c>
      <c r="AD5386">
        <f t="shared" si="758"/>
        <v>-1.0871662427726763E-2</v>
      </c>
      <c r="AE5386">
        <f>Sheet2!$B$17+Sheet2!$B$18*'Portfolio allocation'!K5386</f>
        <v>-3.2093572951386014E-3</v>
      </c>
      <c r="AF5386">
        <f t="shared" si="764"/>
        <v>-7.6623051325881613E-3</v>
      </c>
      <c r="AH5386" s="2">
        <v>40410</v>
      </c>
      <c r="AI5386">
        <v>2.6160000000000001</v>
      </c>
      <c r="AJ5386">
        <v>0.23799999999999999</v>
      </c>
      <c r="AK5386">
        <v>1.2685500000000001</v>
      </c>
      <c r="AR5386" s="3"/>
    </row>
    <row r="5387" spans="1:44" hidden="1" outlineLevel="1" x14ac:dyDescent="0.2">
      <c r="A5387" s="2">
        <v>40413</v>
      </c>
      <c r="B5387">
        <v>25.66</v>
      </c>
      <c r="E5387" s="2">
        <v>40413</v>
      </c>
      <c r="F5387">
        <v>1067.3599999999999</v>
      </c>
      <c r="G5387">
        <f t="shared" si="759"/>
        <v>-4.0403474885463142E-3</v>
      </c>
      <c r="H5387" s="2">
        <v>40413</v>
      </c>
      <c r="I5387">
        <v>1781.47</v>
      </c>
      <c r="J5387">
        <f t="shared" si="760"/>
        <v>-4.0253372617643501E-3</v>
      </c>
      <c r="K5387">
        <f t="shared" si="756"/>
        <v>-4.03485726176435E-3</v>
      </c>
      <c r="L5387">
        <v>-1.4503368503763667E-2</v>
      </c>
      <c r="N5387" s="2">
        <v>40413</v>
      </c>
      <c r="O5387">
        <v>24.28</v>
      </c>
      <c r="Q5387" s="2">
        <v>40413</v>
      </c>
      <c r="R5387">
        <v>30927.06</v>
      </c>
      <c r="S5387" s="8">
        <f t="shared" si="761"/>
        <v>2.0636113295471326E-3</v>
      </c>
      <c r="T5387" s="9">
        <f t="shared" si="757"/>
        <v>2.0540913295471327E-3</v>
      </c>
      <c r="U5387" s="3">
        <f>Sheet1!$B$17+Sheet1!$B$18*'Portfolio allocation'!K5387</f>
        <v>-4.1410916232229242E-3</v>
      </c>
      <c r="V5387" s="13">
        <f t="shared" si="762"/>
        <v>6.1951829527700569E-3</v>
      </c>
      <c r="W5387" s="13"/>
      <c r="X5387" s="2">
        <v>40413</v>
      </c>
      <c r="Y5387">
        <v>120.7996</v>
      </c>
      <c r="AA5387" s="2">
        <v>40413</v>
      </c>
      <c r="AB5387">
        <v>1680.99</v>
      </c>
      <c r="AC5387">
        <f t="shared" si="763"/>
        <v>-8.0782212571105516E-3</v>
      </c>
      <c r="AD5387">
        <f t="shared" si="758"/>
        <v>-8.0879412571105511E-3</v>
      </c>
      <c r="AE5387">
        <f>Sheet2!$B$17+Sheet2!$B$18*'Portfolio allocation'!K5387</f>
        <v>-3.534511004315235E-3</v>
      </c>
      <c r="AF5387">
        <f t="shared" si="764"/>
        <v>-4.5534302527953166E-3</v>
      </c>
      <c r="AH5387" s="2">
        <v>40413</v>
      </c>
      <c r="AI5387">
        <v>2.6</v>
      </c>
      <c r="AJ5387">
        <v>0.24299999999999999</v>
      </c>
      <c r="AK5387">
        <v>1.2656499999999999</v>
      </c>
      <c r="AR5387" s="3"/>
    </row>
    <row r="5388" spans="1:44" hidden="1" outlineLevel="1" x14ac:dyDescent="0.2">
      <c r="A5388" s="2">
        <v>40414</v>
      </c>
      <c r="B5388">
        <v>27.46</v>
      </c>
      <c r="E5388" s="2">
        <v>40414</v>
      </c>
      <c r="F5388">
        <v>1051.8699999999999</v>
      </c>
      <c r="G5388">
        <f t="shared" si="759"/>
        <v>-1.4512441912756691E-2</v>
      </c>
      <c r="H5388" s="2">
        <v>40414</v>
      </c>
      <c r="I5388">
        <v>1755.65</v>
      </c>
      <c r="J5388">
        <f t="shared" si="760"/>
        <v>-1.4493648503763668E-2</v>
      </c>
      <c r="K5388">
        <f t="shared" si="756"/>
        <v>-1.4503368503763667E-2</v>
      </c>
      <c r="L5388">
        <v>3.3906499757922525E-3</v>
      </c>
      <c r="N5388" s="2">
        <v>40414</v>
      </c>
      <c r="O5388">
        <v>24.04</v>
      </c>
      <c r="Q5388" s="2">
        <v>40414</v>
      </c>
      <c r="R5388">
        <v>30621.35</v>
      </c>
      <c r="S5388" s="8">
        <f t="shared" si="761"/>
        <v>-9.8848710482019042E-3</v>
      </c>
      <c r="T5388" s="9">
        <f t="shared" si="757"/>
        <v>-9.8945910482019037E-3</v>
      </c>
      <c r="U5388" s="3">
        <f>Sheet1!$B$17+Sheet1!$B$18*'Portfolio allocation'!K5388</f>
        <v>-1.6150833027400925E-2</v>
      </c>
      <c r="V5388" s="13">
        <f t="shared" si="762"/>
        <v>6.2562419791990214E-3</v>
      </c>
      <c r="W5388" s="13"/>
      <c r="X5388" s="2">
        <v>40414</v>
      </c>
      <c r="Y5388">
        <v>119.3</v>
      </c>
      <c r="AA5388" s="2">
        <v>40414</v>
      </c>
      <c r="AB5388">
        <v>1660.12</v>
      </c>
      <c r="AC5388">
        <f t="shared" si="763"/>
        <v>-1.2415302886989332E-2</v>
      </c>
      <c r="AD5388">
        <f t="shared" si="758"/>
        <v>-1.2425102886989333E-2</v>
      </c>
      <c r="AE5388">
        <f>Sheet2!$B$17+Sheet2!$B$18*'Portfolio allocation'!K5388</f>
        <v>-1.2843378276577746E-2</v>
      </c>
      <c r="AF5388">
        <f t="shared" si="764"/>
        <v>4.1827538958841282E-4</v>
      </c>
      <c r="AH5388" s="2">
        <v>40414</v>
      </c>
      <c r="AI5388">
        <v>2.4929999999999999</v>
      </c>
      <c r="AJ5388">
        <v>0.245</v>
      </c>
      <c r="AK5388">
        <v>1.2683</v>
      </c>
      <c r="AR5388" s="3"/>
    </row>
    <row r="5389" spans="1:44" hidden="1" outlineLevel="1" x14ac:dyDescent="0.2">
      <c r="A5389" s="2">
        <v>40415</v>
      </c>
      <c r="B5389">
        <v>26.7</v>
      </c>
      <c r="E5389" s="2">
        <v>40415</v>
      </c>
      <c r="F5389">
        <v>1055.33</v>
      </c>
      <c r="G5389">
        <f t="shared" si="759"/>
        <v>3.2893798663333751E-3</v>
      </c>
      <c r="H5389" s="2">
        <v>40415</v>
      </c>
      <c r="I5389">
        <v>1761.62</v>
      </c>
      <c r="J5389">
        <f t="shared" si="760"/>
        <v>3.4004499757922524E-3</v>
      </c>
      <c r="K5389">
        <f t="shared" si="756"/>
        <v>3.3906499757922525E-3</v>
      </c>
      <c r="L5389">
        <v>-7.6625675471439919E-3</v>
      </c>
      <c r="N5389" s="2">
        <v>40415</v>
      </c>
      <c r="O5389">
        <v>24.1</v>
      </c>
      <c r="Q5389" s="2">
        <v>40415</v>
      </c>
      <c r="R5389">
        <v>30697.77</v>
      </c>
      <c r="S5389" s="8">
        <f t="shared" si="761"/>
        <v>2.4956443788404226E-3</v>
      </c>
      <c r="T5389" s="9">
        <f t="shared" si="757"/>
        <v>2.4858443788404226E-3</v>
      </c>
      <c r="U5389" s="3">
        <f>Sheet1!$B$17+Sheet1!$B$18*'Portfolio allocation'!K5389</f>
        <v>4.3776384670812327E-3</v>
      </c>
      <c r="V5389" s="13">
        <f t="shared" si="762"/>
        <v>-1.8917940882408101E-3</v>
      </c>
      <c r="W5389" s="13"/>
      <c r="X5389" s="2">
        <v>40415</v>
      </c>
      <c r="Y5389">
        <v>119.6534</v>
      </c>
      <c r="AA5389" s="2">
        <v>40415</v>
      </c>
      <c r="AB5389">
        <v>1665.04</v>
      </c>
      <c r="AC5389">
        <f t="shared" si="763"/>
        <v>2.963641182565091E-3</v>
      </c>
      <c r="AD5389">
        <f t="shared" si="758"/>
        <v>2.953121182565091E-3</v>
      </c>
      <c r="AE5389">
        <f>Sheet2!$B$17+Sheet2!$B$18*'Portfolio allocation'!K5389</f>
        <v>3.0684394731432646E-3</v>
      </c>
      <c r="AF5389">
        <f t="shared" si="764"/>
        <v>-1.1531829057817361E-4</v>
      </c>
      <c r="AH5389" s="2">
        <v>40415</v>
      </c>
      <c r="AI5389">
        <v>2.5390000000000001</v>
      </c>
      <c r="AJ5389">
        <v>0.26300000000000001</v>
      </c>
      <c r="AK5389">
        <v>1.2626999999999999</v>
      </c>
      <c r="AR5389" s="3"/>
    </row>
    <row r="5390" spans="1:44" hidden="1" outlineLevel="1" x14ac:dyDescent="0.2">
      <c r="A5390" s="2">
        <v>40416</v>
      </c>
      <c r="B5390">
        <v>27.37</v>
      </c>
      <c r="E5390" s="2">
        <v>40416</v>
      </c>
      <c r="F5390">
        <v>1047.22</v>
      </c>
      <c r="G5390">
        <f t="shared" si="759"/>
        <v>-7.6848000151610307E-3</v>
      </c>
      <c r="H5390" s="2">
        <v>40416</v>
      </c>
      <c r="I5390">
        <v>1748.14</v>
      </c>
      <c r="J5390">
        <f t="shared" si="760"/>
        <v>-7.6520475471439919E-3</v>
      </c>
      <c r="K5390">
        <f t="shared" si="756"/>
        <v>-7.6625675471439919E-3</v>
      </c>
      <c r="L5390">
        <v>1.6841877192444461E-2</v>
      </c>
      <c r="N5390" s="2">
        <v>40416</v>
      </c>
      <c r="O5390">
        <v>23.82</v>
      </c>
      <c r="Q5390" s="2">
        <v>40416</v>
      </c>
      <c r="R5390">
        <v>30341.119999999999</v>
      </c>
      <c r="S5390" s="8">
        <f t="shared" si="761"/>
        <v>-1.1618107764831187E-2</v>
      </c>
      <c r="T5390" s="9">
        <f t="shared" si="757"/>
        <v>-1.1628627764831187E-2</v>
      </c>
      <c r="U5390" s="3">
        <f>Sheet1!$B$17+Sheet1!$B$18*'Portfolio allocation'!K5390</f>
        <v>-8.3028928010153765E-3</v>
      </c>
      <c r="V5390" s="13">
        <f t="shared" si="762"/>
        <v>-3.3257349638158105E-3</v>
      </c>
      <c r="W5390" s="13"/>
      <c r="X5390" s="2">
        <v>40416</v>
      </c>
      <c r="Y5390">
        <v>117.27509999999999</v>
      </c>
      <c r="AA5390" s="2">
        <v>40416</v>
      </c>
      <c r="AB5390">
        <v>1631.95</v>
      </c>
      <c r="AC5390">
        <f t="shared" si="763"/>
        <v>-1.9873396434920476E-2</v>
      </c>
      <c r="AD5390">
        <f t="shared" si="758"/>
        <v>-1.9883716434920477E-2</v>
      </c>
      <c r="AE5390">
        <f>Sheet2!$B$17+Sheet2!$B$18*'Portfolio allocation'!K5390</f>
        <v>-6.7603635413347341E-3</v>
      </c>
      <c r="AF5390">
        <f t="shared" si="764"/>
        <v>-1.3123352893585743E-2</v>
      </c>
      <c r="AH5390" s="2">
        <v>40416</v>
      </c>
      <c r="AI5390">
        <v>2.4809999999999999</v>
      </c>
      <c r="AJ5390">
        <v>0.25800000000000001</v>
      </c>
      <c r="AK5390">
        <v>1.2738499999999999</v>
      </c>
      <c r="AR5390" s="3"/>
    </row>
    <row r="5391" spans="1:44" hidden="1" outlineLevel="1" x14ac:dyDescent="0.2">
      <c r="A5391" s="2">
        <v>40417</v>
      </c>
      <c r="B5391">
        <v>24.45</v>
      </c>
      <c r="E5391" s="2">
        <v>40417</v>
      </c>
      <c r="F5391">
        <v>1064.5899999999999</v>
      </c>
      <c r="G5391">
        <f t="shared" si="759"/>
        <v>1.6586772597925847E-2</v>
      </c>
      <c r="H5391" s="2">
        <v>40417</v>
      </c>
      <c r="I5391">
        <v>1777.6</v>
      </c>
      <c r="J5391">
        <f t="shared" si="760"/>
        <v>1.6852197192444462E-2</v>
      </c>
      <c r="K5391">
        <f t="shared" si="756"/>
        <v>1.6841877192444461E-2</v>
      </c>
      <c r="L5391">
        <v>-1.4529896957695789E-2</v>
      </c>
      <c r="N5391" s="2">
        <v>40417</v>
      </c>
      <c r="O5391">
        <v>23.93</v>
      </c>
      <c r="Q5391" s="2">
        <v>40417</v>
      </c>
      <c r="R5391">
        <v>30481.23</v>
      </c>
      <c r="S5391" s="8">
        <f t="shared" si="761"/>
        <v>4.6178255779616428E-3</v>
      </c>
      <c r="T5391" s="9">
        <f t="shared" si="757"/>
        <v>4.6075055779616425E-3</v>
      </c>
      <c r="U5391" s="3">
        <f>Sheet1!$B$17+Sheet1!$B$18*'Portfolio allocation'!K5391</f>
        <v>1.9809227229456328E-2</v>
      </c>
      <c r="V5391" s="13">
        <f t="shared" si="762"/>
        <v>-1.5201721651494686E-2</v>
      </c>
      <c r="W5391" s="13"/>
      <c r="X5391" s="2">
        <v>40417</v>
      </c>
      <c r="Y5391">
        <v>119.13760000000001</v>
      </c>
      <c r="AA5391" s="2">
        <v>40417</v>
      </c>
      <c r="AB5391">
        <v>1657.87</v>
      </c>
      <c r="AC5391">
        <f t="shared" si="763"/>
        <v>1.5882839547780137E-2</v>
      </c>
      <c r="AD5391">
        <f t="shared" si="758"/>
        <v>1.5872519547780135E-2</v>
      </c>
      <c r="AE5391">
        <f>Sheet2!$B$17+Sheet2!$B$18*'Portfolio allocation'!K5391</f>
        <v>1.5029613886033929E-2</v>
      </c>
      <c r="AF5391">
        <f t="shared" si="764"/>
        <v>8.4290566174620614E-4</v>
      </c>
      <c r="AH5391" s="2">
        <v>40417</v>
      </c>
      <c r="AI5391">
        <v>2.6469999999999998</v>
      </c>
      <c r="AJ5391">
        <v>0.25800000000000001</v>
      </c>
      <c r="AK5391">
        <v>1.2719</v>
      </c>
      <c r="AR5391" s="3"/>
    </row>
    <row r="5392" spans="1:44" hidden="1" outlineLevel="1" x14ac:dyDescent="0.2">
      <c r="A5392" s="2">
        <v>40420</v>
      </c>
      <c r="B5392">
        <v>27.21</v>
      </c>
      <c r="E5392" s="2">
        <v>40420</v>
      </c>
      <c r="F5392">
        <v>1048.92</v>
      </c>
      <c r="G5392">
        <f t="shared" si="759"/>
        <v>-1.4719281601367484E-2</v>
      </c>
      <c r="H5392" s="2">
        <v>40420</v>
      </c>
      <c r="I5392">
        <v>1751.79</v>
      </c>
      <c r="J5392">
        <f t="shared" si="760"/>
        <v>-1.451957695769579E-2</v>
      </c>
      <c r="K5392">
        <f t="shared" si="756"/>
        <v>-1.4529896957695789E-2</v>
      </c>
      <c r="L5392">
        <v>4.2392195594220464E-4</v>
      </c>
      <c r="N5392" s="2">
        <v>40420</v>
      </c>
      <c r="O5392">
        <v>23.64</v>
      </c>
      <c r="Q5392" s="2">
        <v>40420</v>
      </c>
      <c r="R5392">
        <v>30111.85</v>
      </c>
      <c r="S5392" s="8">
        <f t="shared" si="761"/>
        <v>-1.211827737922655E-2</v>
      </c>
      <c r="T5392" s="9">
        <f t="shared" si="757"/>
        <v>-1.2128597379226549E-2</v>
      </c>
      <c r="U5392" s="3">
        <f>Sheet1!$B$17+Sheet1!$B$18*'Portfolio allocation'!K5392</f>
        <v>-1.6181267142072287E-2</v>
      </c>
      <c r="V5392" s="13">
        <f t="shared" si="762"/>
        <v>4.052669762845738E-3</v>
      </c>
      <c r="W5392" s="13"/>
      <c r="X5392" s="2">
        <v>40420</v>
      </c>
      <c r="Y5392">
        <v>117.8673</v>
      </c>
      <c r="AA5392" s="2">
        <v>40420</v>
      </c>
      <c r="AB5392">
        <v>1640.19</v>
      </c>
      <c r="AC5392">
        <f t="shared" si="763"/>
        <v>-1.0664286102046505E-2</v>
      </c>
      <c r="AD5392">
        <f t="shared" si="758"/>
        <v>-1.0674206102046505E-2</v>
      </c>
      <c r="AE5392">
        <f>Sheet2!$B$17+Sheet2!$B$18*'Portfolio allocation'!K5392</f>
        <v>-1.2866968054616261E-2</v>
      </c>
      <c r="AF5392">
        <f t="shared" si="764"/>
        <v>2.1927619525697554E-3</v>
      </c>
      <c r="AH5392" s="2">
        <v>40420</v>
      </c>
      <c r="AI5392">
        <v>2.5299999999999998</v>
      </c>
      <c r="AJ5392">
        <v>0.248</v>
      </c>
      <c r="AK5392">
        <v>1.2686999999999999</v>
      </c>
      <c r="AR5392" s="3"/>
    </row>
    <row r="5393" spans="1:44" hidden="1" outlineLevel="1" x14ac:dyDescent="0.2">
      <c r="A5393" s="2">
        <v>40421</v>
      </c>
      <c r="B5393">
        <v>26.05</v>
      </c>
      <c r="E5393" s="2">
        <v>40421</v>
      </c>
      <c r="F5393">
        <v>1049.33</v>
      </c>
      <c r="G5393">
        <f t="shared" si="759"/>
        <v>3.908782366623953E-4</v>
      </c>
      <c r="H5393" s="2">
        <v>40421</v>
      </c>
      <c r="I5393">
        <v>1752.55</v>
      </c>
      <c r="J5393">
        <f t="shared" si="760"/>
        <v>4.3384195594220465E-4</v>
      </c>
      <c r="K5393">
        <f t="shared" si="756"/>
        <v>4.2392195594220464E-4</v>
      </c>
      <c r="L5393">
        <v>2.9610297012924107E-2</v>
      </c>
      <c r="N5393" s="2">
        <v>40421</v>
      </c>
      <c r="O5393">
        <v>23.465</v>
      </c>
      <c r="Q5393" s="2">
        <v>40421</v>
      </c>
      <c r="R5393">
        <v>29888.94</v>
      </c>
      <c r="S5393" s="8">
        <f t="shared" si="761"/>
        <v>-7.4027334753593577E-3</v>
      </c>
      <c r="T5393" s="9">
        <f t="shared" si="757"/>
        <v>-7.4126534753593577E-3</v>
      </c>
      <c r="U5393" s="3">
        <f>Sheet1!$B$17+Sheet1!$B$18*'Portfolio allocation'!K5393</f>
        <v>9.7413289582261688E-4</v>
      </c>
      <c r="V5393" s="13">
        <f t="shared" si="762"/>
        <v>-8.3867863711819743E-3</v>
      </c>
      <c r="W5393" s="13"/>
      <c r="X5393" s="2">
        <v>40421</v>
      </c>
      <c r="Y5393">
        <v>117.60939999999999</v>
      </c>
      <c r="AA5393" s="2">
        <v>40421</v>
      </c>
      <c r="AB5393">
        <v>1636.6</v>
      </c>
      <c r="AC5393">
        <f t="shared" si="763"/>
        <v>-2.1887708131376193E-3</v>
      </c>
      <c r="AD5393">
        <f t="shared" si="758"/>
        <v>-2.1981708131376195E-3</v>
      </c>
      <c r="AE5393">
        <f>Sheet2!$B$17+Sheet2!$B$18*'Portfolio allocation'!K5393</f>
        <v>4.3034922981541812E-4</v>
      </c>
      <c r="AF5393">
        <f t="shared" si="764"/>
        <v>-2.6285200429530375E-3</v>
      </c>
      <c r="AH5393" s="2">
        <v>40421</v>
      </c>
      <c r="AI5393">
        <v>2.4700000000000002</v>
      </c>
      <c r="AJ5393">
        <v>0.23499999999999999</v>
      </c>
      <c r="AK5393">
        <v>1.27095</v>
      </c>
      <c r="AR5393" s="3"/>
    </row>
    <row r="5394" spans="1:44" hidden="1" outlineLevel="1" x14ac:dyDescent="0.2">
      <c r="A5394" s="2">
        <v>40422</v>
      </c>
      <c r="B5394">
        <v>23.89</v>
      </c>
      <c r="E5394" s="2">
        <v>40422</v>
      </c>
      <c r="F5394">
        <v>1080.29</v>
      </c>
      <c r="G5394">
        <f t="shared" si="759"/>
        <v>2.9504540992824069E-2</v>
      </c>
      <c r="H5394" s="2">
        <v>40422</v>
      </c>
      <c r="I5394">
        <v>1804.46</v>
      </c>
      <c r="J5394">
        <f t="shared" si="760"/>
        <v>2.9619697012924107E-2</v>
      </c>
      <c r="K5394">
        <f t="shared" si="756"/>
        <v>2.9610297012924107E-2</v>
      </c>
      <c r="L5394">
        <v>9.1455734905733065E-3</v>
      </c>
      <c r="N5394" s="2">
        <v>40422</v>
      </c>
      <c r="O5394">
        <v>23.9</v>
      </c>
      <c r="Q5394" s="2">
        <v>40422</v>
      </c>
      <c r="R5394">
        <v>30443.02</v>
      </c>
      <c r="S5394" s="8">
        <f t="shared" si="761"/>
        <v>1.8537960864453584E-2</v>
      </c>
      <c r="T5394" s="9">
        <f t="shared" si="757"/>
        <v>1.8528560864453585E-2</v>
      </c>
      <c r="U5394" s="3">
        <f>Sheet1!$B$17+Sheet1!$B$18*'Portfolio allocation'!K5394</f>
        <v>3.4457482042301611E-2</v>
      </c>
      <c r="V5394" s="13">
        <f t="shared" si="762"/>
        <v>-1.5928921177848027E-2</v>
      </c>
      <c r="W5394" s="13"/>
      <c r="X5394" s="2">
        <v>40422</v>
      </c>
      <c r="Y5394">
        <v>120.131</v>
      </c>
      <c r="AA5394" s="2">
        <v>40422</v>
      </c>
      <c r="AB5394">
        <v>1671.69</v>
      </c>
      <c r="AC5394">
        <f t="shared" si="763"/>
        <v>2.1440791885616539E-2</v>
      </c>
      <c r="AD5394">
        <f t="shared" si="758"/>
        <v>2.143127188561654E-2</v>
      </c>
      <c r="AE5394">
        <f>Sheet2!$B$17+Sheet2!$B$18*'Portfolio allocation'!K5394</f>
        <v>2.6383618542255769E-2</v>
      </c>
      <c r="AF5394">
        <f t="shared" si="764"/>
        <v>-4.9523466566392289E-3</v>
      </c>
      <c r="AH5394" s="2">
        <v>40422</v>
      </c>
      <c r="AI5394">
        <v>2.58</v>
      </c>
      <c r="AJ5394">
        <v>0.23799999999999999</v>
      </c>
      <c r="AK5394">
        <v>1.282</v>
      </c>
      <c r="AR5394" s="3"/>
    </row>
    <row r="5395" spans="1:44" hidden="1" outlineLevel="1" x14ac:dyDescent="0.2">
      <c r="A5395" s="2">
        <v>40423</v>
      </c>
      <c r="B5395">
        <v>23.19</v>
      </c>
      <c r="E5395" s="2">
        <v>40423</v>
      </c>
      <c r="F5395">
        <v>1090.0999999999999</v>
      </c>
      <c r="G5395">
        <f t="shared" si="759"/>
        <v>9.0808949448759613E-3</v>
      </c>
      <c r="H5395" s="2">
        <v>40423</v>
      </c>
      <c r="I5395">
        <v>1820.98</v>
      </c>
      <c r="J5395">
        <f t="shared" si="760"/>
        <v>9.1550934905733072E-3</v>
      </c>
      <c r="K5395">
        <f t="shared" si="756"/>
        <v>9.1455734905733065E-3</v>
      </c>
      <c r="L5395">
        <v>1.3236294998517174E-2</v>
      </c>
      <c r="N5395" s="2">
        <v>40423</v>
      </c>
      <c r="O5395">
        <v>23.94</v>
      </c>
      <c r="Q5395" s="2">
        <v>40423</v>
      </c>
      <c r="R5395">
        <v>30493.96</v>
      </c>
      <c r="S5395" s="8">
        <f t="shared" si="761"/>
        <v>1.6732899692606384E-3</v>
      </c>
      <c r="T5395" s="9">
        <f t="shared" si="757"/>
        <v>1.6637699692606384E-3</v>
      </c>
      <c r="U5395" s="3">
        <f>Sheet1!$B$17+Sheet1!$B$18*'Portfolio allocation'!K5395</f>
        <v>1.0979832572395459E-2</v>
      </c>
      <c r="V5395" s="13">
        <f t="shared" si="762"/>
        <v>-9.3160626031348216E-3</v>
      </c>
      <c r="W5395" s="13"/>
      <c r="X5395" s="2">
        <v>40423</v>
      </c>
      <c r="Y5395">
        <v>119.43380000000001</v>
      </c>
      <c r="AA5395" s="2">
        <v>40423</v>
      </c>
      <c r="AB5395">
        <v>1661.99</v>
      </c>
      <c r="AC5395">
        <f t="shared" si="763"/>
        <v>-5.8025112311493876E-3</v>
      </c>
      <c r="AD5395">
        <f t="shared" si="758"/>
        <v>-5.8118312311493878E-3</v>
      </c>
      <c r="AE5395">
        <f>Sheet2!$B$17+Sheet2!$B$18*'Portfolio allocation'!K5395</f>
        <v>8.1858642838642907E-3</v>
      </c>
      <c r="AF5395">
        <f t="shared" si="764"/>
        <v>-1.3997695515013679E-2</v>
      </c>
      <c r="AH5395" s="2">
        <v>40423</v>
      </c>
      <c r="AI5395">
        <v>2.6269999999999998</v>
      </c>
      <c r="AJ5395">
        <v>0.23300000000000001</v>
      </c>
      <c r="AK5395">
        <v>1.2827999999999999</v>
      </c>
      <c r="AR5395" s="3"/>
    </row>
    <row r="5396" spans="1:44" hidden="1" outlineLevel="1" x14ac:dyDescent="0.2">
      <c r="A5396" s="2">
        <v>40424</v>
      </c>
      <c r="B5396">
        <v>21.31</v>
      </c>
      <c r="E5396" s="2">
        <v>40424</v>
      </c>
      <c r="F5396">
        <v>1104.51</v>
      </c>
      <c r="G5396">
        <f t="shared" si="759"/>
        <v>1.3218970736629698E-2</v>
      </c>
      <c r="H5396" s="2">
        <v>40424</v>
      </c>
      <c r="I5396">
        <v>1845.1</v>
      </c>
      <c r="J5396">
        <f t="shared" si="760"/>
        <v>1.3245614998517174E-2</v>
      </c>
      <c r="K5396">
        <f t="shared" si="756"/>
        <v>1.3236294998517174E-2</v>
      </c>
      <c r="L5396">
        <v>-9.3999999999999998E-6</v>
      </c>
      <c r="N5396" s="2">
        <v>40424</v>
      </c>
      <c r="O5396">
        <v>24.29</v>
      </c>
      <c r="Q5396" s="2">
        <v>40424</v>
      </c>
      <c r="R5396">
        <v>30939.79</v>
      </c>
      <c r="S5396" s="8">
        <f t="shared" si="761"/>
        <v>1.462027234245733E-2</v>
      </c>
      <c r="T5396" s="9">
        <f t="shared" si="757"/>
        <v>1.461095234245733E-2</v>
      </c>
      <c r="U5396" s="3">
        <f>Sheet1!$B$17+Sheet1!$B$18*'Portfolio allocation'!K5396</f>
        <v>1.5672811958978437E-2</v>
      </c>
      <c r="V5396" s="13">
        <f t="shared" si="762"/>
        <v>-1.0618596165211068E-3</v>
      </c>
      <c r="W5396" s="13"/>
      <c r="X5396" s="2">
        <v>40424</v>
      </c>
      <c r="Y5396">
        <v>121.8599</v>
      </c>
      <c r="AA5396" s="2">
        <v>40424</v>
      </c>
      <c r="AB5396">
        <v>1695.75</v>
      </c>
      <c r="AC5396">
        <f t="shared" si="763"/>
        <v>2.031299827315447E-2</v>
      </c>
      <c r="AD5396">
        <f t="shared" si="758"/>
        <v>2.030359827315447E-2</v>
      </c>
      <c r="AE5396">
        <f>Sheet2!$B$17+Sheet2!$B$18*'Portfolio allocation'!K5396</f>
        <v>1.1823438212472535E-2</v>
      </c>
      <c r="AF5396">
        <f t="shared" si="764"/>
        <v>8.4801600606819356E-3</v>
      </c>
      <c r="AH5396" s="2">
        <v>40424</v>
      </c>
      <c r="AI5396">
        <v>2.7130000000000001</v>
      </c>
      <c r="AJ5396">
        <v>0.23499999999999999</v>
      </c>
      <c r="AK5396">
        <v>1.2862499999999999</v>
      </c>
      <c r="AR5396" s="3"/>
    </row>
    <row r="5397" spans="1:44" hidden="1" outlineLevel="1" x14ac:dyDescent="0.2">
      <c r="A5397" s="2">
        <v>40427</v>
      </c>
      <c r="B5397">
        <v>21.31</v>
      </c>
      <c r="E5397" s="2">
        <v>40427</v>
      </c>
      <c r="F5397">
        <v>1104.51</v>
      </c>
      <c r="G5397">
        <f t="shared" si="759"/>
        <v>0</v>
      </c>
      <c r="H5397" s="2">
        <v>40427</v>
      </c>
      <c r="I5397">
        <v>1845.1</v>
      </c>
      <c r="J5397">
        <f t="shared" si="760"/>
        <v>0</v>
      </c>
      <c r="K5397">
        <f t="shared" si="756"/>
        <v>-9.3999999999999998E-6</v>
      </c>
      <c r="L5397">
        <v>-1.141799574006825E-2</v>
      </c>
      <c r="N5397" s="2">
        <v>40427</v>
      </c>
      <c r="O5397">
        <v>24.29</v>
      </c>
      <c r="Q5397" s="2">
        <v>40427</v>
      </c>
      <c r="R5397">
        <v>30939.79</v>
      </c>
      <c r="S5397" s="8">
        <f t="shared" si="761"/>
        <v>0</v>
      </c>
      <c r="T5397" s="9">
        <f t="shared" si="757"/>
        <v>-9.3999999999999981E-6</v>
      </c>
      <c r="U5397" s="3">
        <f>Sheet1!$B$17+Sheet1!$B$18*'Portfolio allocation'!K5397</f>
        <v>4.7701496612695236E-4</v>
      </c>
      <c r="V5397" s="13">
        <f t="shared" si="762"/>
        <v>-4.8641496612695237E-4</v>
      </c>
      <c r="W5397" s="13"/>
      <c r="X5397" s="2">
        <v>40427</v>
      </c>
      <c r="Y5397">
        <v>121.8599</v>
      </c>
      <c r="AA5397" s="2">
        <v>40427</v>
      </c>
      <c r="AB5397">
        <v>1695.75</v>
      </c>
      <c r="AC5397">
        <f t="shared" si="763"/>
        <v>0</v>
      </c>
      <c r="AD5397">
        <f t="shared" si="758"/>
        <v>-9.3999999999999998E-6</v>
      </c>
      <c r="AE5397">
        <f>Sheet2!$B$17+Sheet2!$B$18*'Portfolio allocation'!K5397</f>
        <v>4.5028291548671059E-5</v>
      </c>
      <c r="AF5397">
        <f t="shared" si="764"/>
        <v>-5.4428291548671057E-5</v>
      </c>
      <c r="AH5397" s="2">
        <v>40427</v>
      </c>
      <c r="AI5397">
        <v>2.7130000000000001</v>
      </c>
      <c r="AJ5397">
        <v>0.23499999999999999</v>
      </c>
      <c r="AK5397">
        <v>1.2879</v>
      </c>
      <c r="AR5397" s="3"/>
    </row>
    <row r="5398" spans="1:44" hidden="1" outlineLevel="1" x14ac:dyDescent="0.2">
      <c r="A5398" s="2">
        <v>40428</v>
      </c>
      <c r="B5398">
        <v>23.8</v>
      </c>
      <c r="E5398" s="2">
        <v>40428</v>
      </c>
      <c r="F5398">
        <v>1091.8399999999999</v>
      </c>
      <c r="G5398">
        <f t="shared" si="759"/>
        <v>-1.1471150102760563E-2</v>
      </c>
      <c r="H5398" s="2">
        <v>40428</v>
      </c>
      <c r="I5398">
        <v>1824.05</v>
      </c>
      <c r="J5398">
        <f t="shared" si="760"/>
        <v>-1.140859574006825E-2</v>
      </c>
      <c r="K5398">
        <f t="shared" si="756"/>
        <v>-1.141799574006825E-2</v>
      </c>
      <c r="L5398">
        <v>6.6571639231380667E-3</v>
      </c>
      <c r="N5398" s="2">
        <v>40428</v>
      </c>
      <c r="O5398">
        <v>23.96</v>
      </c>
      <c r="Q5398" s="2">
        <v>40428</v>
      </c>
      <c r="R5398">
        <v>30519.45</v>
      </c>
      <c r="S5398" s="8">
        <f t="shared" si="761"/>
        <v>-1.3585741855390743E-2</v>
      </c>
      <c r="T5398" s="9">
        <f t="shared" si="757"/>
        <v>-1.3595141855390742E-2</v>
      </c>
      <c r="U5398" s="3">
        <f>Sheet1!$B$17+Sheet1!$B$18*'Portfolio allocation'!K5398</f>
        <v>-1.261121519914523E-2</v>
      </c>
      <c r="V5398" s="13">
        <f t="shared" si="762"/>
        <v>-9.8392665624551234E-4</v>
      </c>
      <c r="W5398" s="13"/>
      <c r="X5398" s="2">
        <v>40428</v>
      </c>
      <c r="Y5398">
        <v>120.303</v>
      </c>
      <c r="AA5398" s="2">
        <v>40428</v>
      </c>
      <c r="AB5398">
        <v>1674.08</v>
      </c>
      <c r="AC5398">
        <f t="shared" si="763"/>
        <v>-1.2779006339377896E-2</v>
      </c>
      <c r="AD5398">
        <f t="shared" si="758"/>
        <v>-1.2788326339377896E-2</v>
      </c>
      <c r="AE5398">
        <f>Sheet2!$B$17+Sheet2!$B$18*'Portfolio allocation'!K5398</f>
        <v>-1.0099786100121421E-2</v>
      </c>
      <c r="AF5398">
        <f t="shared" si="764"/>
        <v>-2.6885402392564754E-3</v>
      </c>
      <c r="AH5398" s="2">
        <v>40428</v>
      </c>
      <c r="AI5398">
        <v>2.5979999999999999</v>
      </c>
      <c r="AJ5398">
        <v>0.23300000000000001</v>
      </c>
      <c r="AK5398">
        <v>1.2726500000000001</v>
      </c>
      <c r="AR5398" s="3"/>
    </row>
    <row r="5399" spans="1:44" hidden="1" outlineLevel="1" x14ac:dyDescent="0.2">
      <c r="A5399" s="2">
        <v>40429</v>
      </c>
      <c r="B5399">
        <v>23.25</v>
      </c>
      <c r="E5399" s="2">
        <v>40429</v>
      </c>
      <c r="F5399">
        <v>1098.8699999999999</v>
      </c>
      <c r="G5399">
        <f t="shared" si="759"/>
        <v>6.4386723329425966E-3</v>
      </c>
      <c r="H5399" s="2">
        <v>40429</v>
      </c>
      <c r="I5399">
        <v>1836.21</v>
      </c>
      <c r="J5399">
        <f t="shared" si="760"/>
        <v>6.6664839231380668E-3</v>
      </c>
      <c r="K5399">
        <f t="shared" si="756"/>
        <v>6.6571639231380667E-3</v>
      </c>
      <c r="L5399">
        <v>4.8267281644256213E-3</v>
      </c>
      <c r="N5399" s="2">
        <v>40429</v>
      </c>
      <c r="O5399">
        <v>23.93</v>
      </c>
      <c r="Q5399" s="2">
        <v>40429</v>
      </c>
      <c r="R5399">
        <v>30481.23</v>
      </c>
      <c r="S5399" s="8">
        <f t="shared" si="761"/>
        <v>-1.252316145933241E-3</v>
      </c>
      <c r="T5399" s="9">
        <f t="shared" si="757"/>
        <v>-1.261636145933241E-3</v>
      </c>
      <c r="U5399" s="3">
        <f>Sheet1!$B$17+Sheet1!$B$18*'Portfolio allocation'!K5399</f>
        <v>8.1250660519487494E-3</v>
      </c>
      <c r="V5399" s="13">
        <f t="shared" si="762"/>
        <v>-9.3867021978819905E-3</v>
      </c>
      <c r="W5399" s="13"/>
      <c r="X5399" s="2">
        <v>40429</v>
      </c>
      <c r="Y5399">
        <v>120.4271</v>
      </c>
      <c r="AA5399" s="2">
        <v>40429</v>
      </c>
      <c r="AB5399">
        <v>1675.81</v>
      </c>
      <c r="AC5399">
        <f t="shared" si="763"/>
        <v>1.0334034215808696E-3</v>
      </c>
      <c r="AD5399">
        <f t="shared" si="758"/>
        <v>1.0240834215808697E-3</v>
      </c>
      <c r="AE5399">
        <f>Sheet2!$B$17+Sheet2!$B$18*'Portfolio allocation'!K5399</f>
        <v>5.9731070114310792E-3</v>
      </c>
      <c r="AF5399">
        <f t="shared" si="764"/>
        <v>-4.9490235898502098E-3</v>
      </c>
      <c r="AH5399" s="2">
        <v>40429</v>
      </c>
      <c r="AI5399">
        <v>2.6539999999999999</v>
      </c>
      <c r="AJ5399">
        <v>0.23300000000000001</v>
      </c>
      <c r="AK5399">
        <v>1.2745</v>
      </c>
      <c r="AR5399" s="3"/>
    </row>
    <row r="5400" spans="1:44" hidden="1" outlineLevel="1" x14ac:dyDescent="0.2">
      <c r="A5400" s="2">
        <v>40430</v>
      </c>
      <c r="B5400">
        <v>22.81</v>
      </c>
      <c r="E5400" s="2">
        <v>40430</v>
      </c>
      <c r="F5400">
        <v>1104.18</v>
      </c>
      <c r="G5400">
        <f t="shared" si="759"/>
        <v>4.8322367523001564E-3</v>
      </c>
      <c r="H5400" s="2">
        <v>40430</v>
      </c>
      <c r="I5400">
        <v>1845.09</v>
      </c>
      <c r="J5400">
        <f t="shared" si="760"/>
        <v>4.8360481644256215E-3</v>
      </c>
      <c r="K5400">
        <f t="shared" si="756"/>
        <v>4.8267281644256213E-3</v>
      </c>
      <c r="L5400">
        <v>4.8736306283161928E-3</v>
      </c>
      <c r="N5400" s="2">
        <v>40430</v>
      </c>
      <c r="O5400">
        <v>24.01</v>
      </c>
      <c r="Q5400" s="2">
        <v>40430</v>
      </c>
      <c r="R5400">
        <v>30583.14</v>
      </c>
      <c r="S5400" s="8">
        <f t="shared" si="761"/>
        <v>3.3433690175888042E-3</v>
      </c>
      <c r="T5400" s="9">
        <f t="shared" si="757"/>
        <v>3.3340490175888041E-3</v>
      </c>
      <c r="U5400" s="3">
        <f>Sheet1!$B$17+Sheet1!$B$18*'Portfolio allocation'!K5400</f>
        <v>6.0251437601426781E-3</v>
      </c>
      <c r="V5400" s="13">
        <f t="shared" si="762"/>
        <v>-2.6910947425538741E-3</v>
      </c>
      <c r="W5400" s="13"/>
      <c r="X5400" s="2">
        <v>40430</v>
      </c>
      <c r="Y5400">
        <v>120.69459999999999</v>
      </c>
      <c r="AA5400" s="2">
        <v>40430</v>
      </c>
      <c r="AB5400">
        <v>1679.53</v>
      </c>
      <c r="AC5400">
        <f t="shared" si="763"/>
        <v>2.2198220561997495E-3</v>
      </c>
      <c r="AD5400">
        <f t="shared" si="758"/>
        <v>2.2102220561997497E-3</v>
      </c>
      <c r="AE5400">
        <f>Sheet2!$B$17+Sheet2!$B$18*'Portfolio allocation'!K5400</f>
        <v>4.34543683614424E-3</v>
      </c>
      <c r="AF5400">
        <f t="shared" si="764"/>
        <v>-2.1352147799444904E-3</v>
      </c>
      <c r="AH5400" s="2">
        <v>40430</v>
      </c>
      <c r="AI5400">
        <v>2.7570000000000001</v>
      </c>
      <c r="AJ5400">
        <v>0.24</v>
      </c>
      <c r="AK5400">
        <v>1.2738</v>
      </c>
      <c r="AR5400" s="3"/>
    </row>
    <row r="5401" spans="1:44" hidden="1" outlineLevel="1" x14ac:dyDescent="0.2">
      <c r="A5401" s="2">
        <v>40431</v>
      </c>
      <c r="B5401">
        <v>21.99</v>
      </c>
      <c r="E5401" s="2">
        <v>40431</v>
      </c>
      <c r="F5401">
        <v>1109.55</v>
      </c>
      <c r="G5401">
        <f t="shared" si="759"/>
        <v>4.8633374993207745E-3</v>
      </c>
      <c r="H5401" s="2">
        <v>40431</v>
      </c>
      <c r="I5401">
        <v>1854.1</v>
      </c>
      <c r="J5401">
        <f t="shared" si="760"/>
        <v>4.883230628316193E-3</v>
      </c>
      <c r="K5401">
        <f t="shared" si="756"/>
        <v>4.8736306283161928E-3</v>
      </c>
      <c r="L5401">
        <v>1.1483646955396224E-2</v>
      </c>
      <c r="N5401" s="2">
        <v>40431</v>
      </c>
      <c r="O5401">
        <v>23.85</v>
      </c>
      <c r="Q5401" s="2">
        <v>40431</v>
      </c>
      <c r="R5401">
        <v>30379.33</v>
      </c>
      <c r="S5401" s="8">
        <f t="shared" si="761"/>
        <v>-6.6641293209264152E-3</v>
      </c>
      <c r="T5401" s="9">
        <f t="shared" si="757"/>
        <v>-6.6737293209264154E-3</v>
      </c>
      <c r="U5401" s="3">
        <f>Sheet1!$B$17+Sheet1!$B$18*'Portfolio allocation'!K5401</f>
        <v>6.0789514553844497E-3</v>
      </c>
      <c r="V5401" s="13">
        <f t="shared" si="762"/>
        <v>-1.2752680776310865E-2</v>
      </c>
      <c r="W5401" s="13"/>
      <c r="X5401" s="2">
        <v>40431</v>
      </c>
      <c r="Y5401">
        <v>122.25149999999999</v>
      </c>
      <c r="AA5401" s="2">
        <v>40431</v>
      </c>
      <c r="AB5401">
        <v>1701.2</v>
      </c>
      <c r="AC5401">
        <f t="shared" si="763"/>
        <v>1.2902419129161125E-2</v>
      </c>
      <c r="AD5401">
        <f t="shared" si="758"/>
        <v>1.2892619129161124E-2</v>
      </c>
      <c r="AE5401">
        <f>Sheet2!$B$17+Sheet2!$B$18*'Portfolio allocation'!K5401</f>
        <v>4.3871437036258117E-3</v>
      </c>
      <c r="AF5401">
        <f t="shared" si="764"/>
        <v>8.505475425535312E-3</v>
      </c>
      <c r="AH5401" s="2">
        <v>40431</v>
      </c>
      <c r="AI5401">
        <v>2.7949999999999999</v>
      </c>
      <c r="AJ5401">
        <v>0.245</v>
      </c>
      <c r="AK5401">
        <v>1.2726</v>
      </c>
      <c r="AR5401" s="3"/>
    </row>
    <row r="5402" spans="1:44" hidden="1" outlineLevel="1" x14ac:dyDescent="0.2">
      <c r="A5402" s="2">
        <v>40434</v>
      </c>
      <c r="B5402">
        <v>21.21</v>
      </c>
      <c r="E5402" s="2">
        <v>40434</v>
      </c>
      <c r="F5402">
        <v>1121.9000000000001</v>
      </c>
      <c r="G5402">
        <f t="shared" si="759"/>
        <v>1.1130638547158789E-2</v>
      </c>
      <c r="H5402" s="2">
        <v>40434</v>
      </c>
      <c r="I5402">
        <v>1875.41</v>
      </c>
      <c r="J5402">
        <f t="shared" si="760"/>
        <v>1.1493446955396225E-2</v>
      </c>
      <c r="K5402">
        <f t="shared" si="756"/>
        <v>1.1483646955396224E-2</v>
      </c>
      <c r="L5402">
        <v>-7.243104270533942E-4</v>
      </c>
      <c r="N5402" s="2">
        <v>40434</v>
      </c>
      <c r="O5402">
        <v>25.11</v>
      </c>
      <c r="Q5402" s="2">
        <v>40434</v>
      </c>
      <c r="R5402">
        <v>31984.27</v>
      </c>
      <c r="S5402" s="8">
        <f t="shared" si="761"/>
        <v>5.282999987162329E-2</v>
      </c>
      <c r="T5402" s="9">
        <f t="shared" si="757"/>
        <v>5.2820199871623293E-2</v>
      </c>
      <c r="U5402" s="3">
        <f>Sheet1!$B$17+Sheet1!$B$18*'Portfolio allocation'!K5402</f>
        <v>1.3662129705901804E-2</v>
      </c>
      <c r="V5402" s="13">
        <f t="shared" si="762"/>
        <v>3.9158070165721488E-2</v>
      </c>
      <c r="W5402" s="13"/>
      <c r="X5402" s="2">
        <v>40434</v>
      </c>
      <c r="Y5402">
        <v>123.7989</v>
      </c>
      <c r="AA5402" s="2">
        <v>40434</v>
      </c>
      <c r="AB5402">
        <v>1722.73</v>
      </c>
      <c r="AC5402">
        <f t="shared" si="763"/>
        <v>1.2655772395955722E-2</v>
      </c>
      <c r="AD5402">
        <f t="shared" si="758"/>
        <v>1.2645972395955721E-2</v>
      </c>
      <c r="AE5402">
        <f>Sheet2!$B$17+Sheet2!$B$18*'Portfolio allocation'!K5402</f>
        <v>1.0264938858433765E-2</v>
      </c>
      <c r="AF5402">
        <f t="shared" si="764"/>
        <v>2.3810335375219569E-3</v>
      </c>
      <c r="AH5402" s="2">
        <v>40434</v>
      </c>
      <c r="AI5402">
        <v>2.746</v>
      </c>
      <c r="AJ5402">
        <v>0.245</v>
      </c>
      <c r="AK5402">
        <v>1.28695</v>
      </c>
      <c r="AR5402" s="3"/>
    </row>
    <row r="5403" spans="1:44" hidden="1" outlineLevel="1" x14ac:dyDescent="0.2">
      <c r="A5403" s="2">
        <v>40435</v>
      </c>
      <c r="B5403">
        <v>21.56</v>
      </c>
      <c r="E5403" s="2">
        <v>40435</v>
      </c>
      <c r="F5403">
        <v>1121.0999999999999</v>
      </c>
      <c r="G5403">
        <f t="shared" si="759"/>
        <v>-7.1307603173209611E-4</v>
      </c>
      <c r="H5403" s="2">
        <v>40435</v>
      </c>
      <c r="I5403">
        <v>1874.07</v>
      </c>
      <c r="J5403">
        <f t="shared" si="760"/>
        <v>-7.1451042705339418E-4</v>
      </c>
      <c r="K5403">
        <f t="shared" si="756"/>
        <v>-7.243104270533942E-4</v>
      </c>
      <c r="L5403">
        <v>3.5493786462619157E-3</v>
      </c>
      <c r="N5403" s="2">
        <v>40435</v>
      </c>
      <c r="O5403">
        <v>25.03</v>
      </c>
      <c r="Q5403" s="2">
        <v>40435</v>
      </c>
      <c r="R5403">
        <v>31882.38</v>
      </c>
      <c r="S5403" s="8">
        <f t="shared" si="761"/>
        <v>-3.1856284354777609E-3</v>
      </c>
      <c r="T5403" s="9">
        <f t="shared" si="757"/>
        <v>-3.1954284354777608E-3</v>
      </c>
      <c r="U5403" s="3">
        <f>Sheet1!$B$17+Sheet1!$B$18*'Portfolio allocation'!K5403</f>
        <v>-3.4314839402835068E-4</v>
      </c>
      <c r="V5403" s="13">
        <f t="shared" si="762"/>
        <v>-2.8522800414494103E-3</v>
      </c>
      <c r="W5403" s="13"/>
      <c r="X5403" s="2">
        <v>40435</v>
      </c>
      <c r="Y5403">
        <v>123.0729</v>
      </c>
      <c r="AA5403" s="2">
        <v>40435</v>
      </c>
      <c r="AB5403">
        <v>1712.63</v>
      </c>
      <c r="AC5403">
        <f t="shared" si="763"/>
        <v>-5.862787552315174E-3</v>
      </c>
      <c r="AD5403">
        <f t="shared" si="758"/>
        <v>-5.8725075523151744E-3</v>
      </c>
      <c r="AE5403">
        <f>Sheet2!$B$17+Sheet2!$B$18*'Portfolio allocation'!K5403</f>
        <v>-5.9068829920177817E-4</v>
      </c>
      <c r="AF5403">
        <f t="shared" si="764"/>
        <v>-5.2818192531133967E-3</v>
      </c>
      <c r="AH5403" s="2">
        <v>40435</v>
      </c>
      <c r="AI5403">
        <v>2.6789999999999998</v>
      </c>
      <c r="AJ5403">
        <v>0.24299999999999999</v>
      </c>
      <c r="AK5403">
        <v>1.29765</v>
      </c>
      <c r="AR5403" s="3"/>
    </row>
    <row r="5404" spans="1:44" hidden="1" outlineLevel="1" x14ac:dyDescent="0.2">
      <c r="A5404" s="2">
        <v>40436</v>
      </c>
      <c r="B5404">
        <v>22.1</v>
      </c>
      <c r="E5404" s="2">
        <v>40436</v>
      </c>
      <c r="F5404">
        <v>1125.07</v>
      </c>
      <c r="G5404">
        <f t="shared" si="759"/>
        <v>3.5411649273036083E-3</v>
      </c>
      <c r="H5404" s="2">
        <v>40436</v>
      </c>
      <c r="I5404">
        <v>1880.74</v>
      </c>
      <c r="J5404">
        <f t="shared" si="760"/>
        <v>3.5590986462619156E-3</v>
      </c>
      <c r="K5404">
        <f t="shared" si="756"/>
        <v>3.5493786462619157E-3</v>
      </c>
      <c r="L5404">
        <v>-2.0625107393902712E-4</v>
      </c>
      <c r="N5404" s="2">
        <v>40436</v>
      </c>
      <c r="O5404">
        <v>25.114999999999998</v>
      </c>
      <c r="Q5404" s="2">
        <v>40436</v>
      </c>
      <c r="R5404">
        <v>31990.639999999999</v>
      </c>
      <c r="S5404" s="8">
        <f t="shared" si="761"/>
        <v>3.3956059742088485E-3</v>
      </c>
      <c r="T5404" s="9">
        <f t="shared" si="757"/>
        <v>3.3858859742088485E-3</v>
      </c>
      <c r="U5404" s="3">
        <f>Sheet1!$B$17+Sheet1!$B$18*'Portfolio allocation'!K5404</f>
        <v>4.5597360205634953E-3</v>
      </c>
      <c r="V5404" s="13">
        <f t="shared" si="762"/>
        <v>-1.1738500463546468E-3</v>
      </c>
      <c r="W5404" s="13"/>
      <c r="X5404" s="2">
        <v>40436</v>
      </c>
      <c r="Y5404">
        <v>123.62690000000001</v>
      </c>
      <c r="AA5404" s="2">
        <v>40436</v>
      </c>
      <c r="AB5404">
        <v>1720.34</v>
      </c>
      <c r="AC5404">
        <f t="shared" si="763"/>
        <v>4.5018480348935075E-3</v>
      </c>
      <c r="AD5404">
        <f t="shared" si="758"/>
        <v>4.4923280348935076E-3</v>
      </c>
      <c r="AE5404">
        <f>Sheet2!$B$17+Sheet2!$B$18*'Portfolio allocation'!K5404</f>
        <v>3.209585056459522E-3</v>
      </c>
      <c r="AF5404">
        <f t="shared" si="764"/>
        <v>1.2827429784339857E-3</v>
      </c>
      <c r="AH5404" s="2">
        <v>40436</v>
      </c>
      <c r="AI5404">
        <v>2.7229999999999999</v>
      </c>
      <c r="AJ5404">
        <v>0.23799999999999999</v>
      </c>
      <c r="AK5404">
        <v>1.3029500000000001</v>
      </c>
      <c r="AR5404" s="3"/>
    </row>
    <row r="5405" spans="1:44" hidden="1" outlineLevel="1" x14ac:dyDescent="0.2">
      <c r="A5405" s="2">
        <v>40437</v>
      </c>
      <c r="B5405">
        <v>21.72</v>
      </c>
      <c r="E5405" s="2">
        <v>40437</v>
      </c>
      <c r="F5405">
        <v>1124.6600000000001</v>
      </c>
      <c r="G5405">
        <f t="shared" si="759"/>
        <v>-3.6442176931195114E-4</v>
      </c>
      <c r="H5405" s="2">
        <v>40437</v>
      </c>
      <c r="I5405">
        <v>1880.37</v>
      </c>
      <c r="J5405">
        <f t="shared" si="760"/>
        <v>-1.9673107393902711E-4</v>
      </c>
      <c r="K5405">
        <f t="shared" si="756"/>
        <v>-2.0625107393902712E-4</v>
      </c>
      <c r="L5405">
        <v>8.1990395698737983E-4</v>
      </c>
      <c r="N5405" s="2">
        <v>40437</v>
      </c>
      <c r="O5405">
        <v>25.33</v>
      </c>
      <c r="Q5405" s="2">
        <v>40437</v>
      </c>
      <c r="R5405">
        <v>32264.5</v>
      </c>
      <c r="S5405" s="8">
        <f t="shared" si="761"/>
        <v>8.5606289839779137E-3</v>
      </c>
      <c r="T5405" s="9">
        <f t="shared" si="757"/>
        <v>8.551108983977913E-3</v>
      </c>
      <c r="U5405" s="3">
        <f>Sheet1!$B$17+Sheet1!$B$18*'Portfolio allocation'!K5405</f>
        <v>2.5118242523444929E-4</v>
      </c>
      <c r="V5405" s="13">
        <f t="shared" si="762"/>
        <v>8.2999265587434638E-3</v>
      </c>
      <c r="W5405" s="13"/>
      <c r="X5405" s="2">
        <v>40437</v>
      </c>
      <c r="Y5405">
        <v>123.8562</v>
      </c>
      <c r="AA5405" s="2">
        <v>40437</v>
      </c>
      <c r="AB5405">
        <v>1723.53</v>
      </c>
      <c r="AC5405">
        <f t="shared" si="763"/>
        <v>1.8542846181568429E-3</v>
      </c>
      <c r="AD5405">
        <f t="shared" si="758"/>
        <v>1.8445646181568429E-3</v>
      </c>
      <c r="AE5405">
        <f>Sheet2!$B$17+Sheet2!$B$18*'Portfolio allocation'!K5405</f>
        <v>-1.3001670552302016E-4</v>
      </c>
      <c r="AF5405">
        <f t="shared" si="764"/>
        <v>1.9745813236798629E-3</v>
      </c>
      <c r="AH5405" s="2">
        <v>40437</v>
      </c>
      <c r="AI5405">
        <v>2.7629999999999999</v>
      </c>
      <c r="AJ5405">
        <v>0.24299999999999999</v>
      </c>
      <c r="AK5405">
        <v>1.3101499999999999</v>
      </c>
      <c r="AR5405" s="3"/>
    </row>
    <row r="5406" spans="1:44" hidden="1" outlineLevel="1" x14ac:dyDescent="0.2">
      <c r="A5406" s="2">
        <v>40438</v>
      </c>
      <c r="B5406">
        <v>22.01</v>
      </c>
      <c r="E5406" s="2">
        <v>40438</v>
      </c>
      <c r="F5406">
        <v>1125.5899999999999</v>
      </c>
      <c r="G5406">
        <f t="shared" si="759"/>
        <v>8.2691657923272821E-4</v>
      </c>
      <c r="H5406" s="2">
        <v>40438</v>
      </c>
      <c r="I5406">
        <v>1881.93</v>
      </c>
      <c r="J5406">
        <f t="shared" si="760"/>
        <v>8.2962395698737978E-4</v>
      </c>
      <c r="K5406">
        <f t="shared" si="756"/>
        <v>8.1990395698737983E-4</v>
      </c>
      <c r="L5406">
        <v>1.5224640470368192E-2</v>
      </c>
      <c r="N5406" s="2">
        <v>40438</v>
      </c>
      <c r="O5406">
        <v>25.22</v>
      </c>
      <c r="Q5406" s="2">
        <v>40438</v>
      </c>
      <c r="R5406">
        <v>32124.38</v>
      </c>
      <c r="S5406" s="8">
        <f t="shared" si="761"/>
        <v>-4.342853600706631E-3</v>
      </c>
      <c r="T5406" s="9">
        <f t="shared" si="757"/>
        <v>-4.3525736007066313E-3</v>
      </c>
      <c r="U5406" s="3">
        <f>Sheet1!$B$17+Sheet1!$B$18*'Portfolio allocation'!K5406</f>
        <v>1.4284134829401071E-3</v>
      </c>
      <c r="V5406" s="13">
        <f t="shared" si="762"/>
        <v>-5.7809870836467384E-3</v>
      </c>
      <c r="W5406" s="13"/>
      <c r="X5406" s="2">
        <v>40438</v>
      </c>
      <c r="Y5406">
        <v>124.3528</v>
      </c>
      <c r="AA5406" s="2">
        <v>40438</v>
      </c>
      <c r="AB5406">
        <v>1730.44</v>
      </c>
      <c r="AC5406">
        <f t="shared" si="763"/>
        <v>4.0092136487326346E-3</v>
      </c>
      <c r="AD5406">
        <f t="shared" si="758"/>
        <v>3.9994936487326343E-3</v>
      </c>
      <c r="AE5406">
        <f>Sheet2!$B$17+Sheet2!$B$18*'Portfolio allocation'!K5406</f>
        <v>7.8246652755931936E-4</v>
      </c>
      <c r="AF5406">
        <f t="shared" si="764"/>
        <v>3.2170271211733148E-3</v>
      </c>
      <c r="AH5406" s="2">
        <v>40438</v>
      </c>
      <c r="AI5406">
        <v>2.7429999999999999</v>
      </c>
      <c r="AJ5406">
        <v>0.24299999999999999</v>
      </c>
      <c r="AK5406">
        <v>1.3045500000000001</v>
      </c>
      <c r="AR5406" s="3"/>
    </row>
    <row r="5407" spans="1:44" hidden="1" outlineLevel="1" x14ac:dyDescent="0.2">
      <c r="A5407" s="2">
        <v>40441</v>
      </c>
      <c r="B5407">
        <v>21.5</v>
      </c>
      <c r="E5407" s="2">
        <v>40441</v>
      </c>
      <c r="F5407">
        <v>1142.71</v>
      </c>
      <c r="G5407">
        <f t="shared" si="759"/>
        <v>1.520980108209935E-2</v>
      </c>
      <c r="H5407" s="2">
        <v>40441</v>
      </c>
      <c r="I5407">
        <v>1910.6</v>
      </c>
      <c r="J5407">
        <f t="shared" si="760"/>
        <v>1.5234360470368191E-2</v>
      </c>
      <c r="K5407">
        <f t="shared" si="756"/>
        <v>1.5224640470368192E-2</v>
      </c>
      <c r="L5407">
        <v>-2.5535035486234326E-3</v>
      </c>
      <c r="N5407" s="2">
        <v>40441</v>
      </c>
      <c r="O5407">
        <v>25.43</v>
      </c>
      <c r="Q5407" s="2">
        <v>40441</v>
      </c>
      <c r="R5407">
        <v>32391.88</v>
      </c>
      <c r="S5407" s="8">
        <f t="shared" si="761"/>
        <v>8.3270089570599559E-3</v>
      </c>
      <c r="T5407" s="9">
        <f t="shared" si="757"/>
        <v>8.3172889570599564E-3</v>
      </c>
      <c r="U5407" s="3">
        <f>Sheet1!$B$17+Sheet1!$B$18*'Portfolio allocation'!K5407</f>
        <v>1.7953892275661403E-2</v>
      </c>
      <c r="V5407" s="13">
        <f t="shared" si="762"/>
        <v>-9.6366033186014461E-3</v>
      </c>
      <c r="W5407" s="13"/>
      <c r="X5407" s="2">
        <v>40441</v>
      </c>
      <c r="Y5407">
        <v>125.8811</v>
      </c>
      <c r="AA5407" s="2">
        <v>40441</v>
      </c>
      <c r="AB5407">
        <v>1751.7</v>
      </c>
      <c r="AC5407">
        <f t="shared" si="763"/>
        <v>1.2285892605348847E-2</v>
      </c>
      <c r="AD5407">
        <f t="shared" si="758"/>
        <v>1.2276092605348846E-2</v>
      </c>
      <c r="AE5407">
        <f>Sheet2!$B$17+Sheet2!$B$18*'Portfolio allocation'!K5407</f>
        <v>1.3591525733323334E-2</v>
      </c>
      <c r="AF5407">
        <f t="shared" si="764"/>
        <v>-1.3154331279744882E-3</v>
      </c>
      <c r="AH5407" s="2">
        <v>40441</v>
      </c>
      <c r="AI5407">
        <v>2.7050000000000001</v>
      </c>
      <c r="AJ5407">
        <v>0.245</v>
      </c>
      <c r="AK5407">
        <v>1.3084499999999999</v>
      </c>
      <c r="AR5407" s="3"/>
    </row>
    <row r="5408" spans="1:44" hidden="1" outlineLevel="1" x14ac:dyDescent="0.2">
      <c r="A5408" s="2">
        <v>40442</v>
      </c>
      <c r="B5408">
        <v>22.35</v>
      </c>
      <c r="E5408" s="2">
        <v>40442</v>
      </c>
      <c r="F5408">
        <v>1139.78</v>
      </c>
      <c r="G5408">
        <f t="shared" si="759"/>
        <v>-2.5640801253161705E-3</v>
      </c>
      <c r="H5408" s="2">
        <v>40442</v>
      </c>
      <c r="I5408">
        <v>1905.74</v>
      </c>
      <c r="J5408">
        <f t="shared" si="760"/>
        <v>-2.5437035486234327E-3</v>
      </c>
      <c r="K5408">
        <f t="shared" si="756"/>
        <v>-2.5535035486234326E-3</v>
      </c>
      <c r="L5408">
        <v>-4.7173530412333159E-3</v>
      </c>
      <c r="N5408" s="2">
        <v>40442</v>
      </c>
      <c r="O5408">
        <v>25.15</v>
      </c>
      <c r="Q5408" s="2">
        <v>40442</v>
      </c>
      <c r="R5408">
        <v>32035.23</v>
      </c>
      <c r="S5408" s="8">
        <f t="shared" si="761"/>
        <v>-1.1010475464838798E-2</v>
      </c>
      <c r="T5408" s="9">
        <f t="shared" si="757"/>
        <v>-1.1020275464838799E-2</v>
      </c>
      <c r="U5408" s="3">
        <f>Sheet1!$B$17+Sheet1!$B$18*'Portfolio allocation'!K5408</f>
        <v>-2.4416451010120395E-3</v>
      </c>
      <c r="V5408" s="13">
        <f t="shared" si="762"/>
        <v>-8.5786303638267589E-3</v>
      </c>
      <c r="W5408" s="13"/>
      <c r="X5408" s="2">
        <v>40442</v>
      </c>
      <c r="Y5408">
        <v>126.0626</v>
      </c>
      <c r="AA5408" s="2">
        <v>40442</v>
      </c>
      <c r="AB5408">
        <v>1754.23</v>
      </c>
      <c r="AC5408">
        <f t="shared" si="763"/>
        <v>1.4443112405091441E-3</v>
      </c>
      <c r="AD5408">
        <f t="shared" si="758"/>
        <v>1.4337912405091441E-3</v>
      </c>
      <c r="AE5408">
        <f>Sheet2!$B$17+Sheet2!$B$18*'Portfolio allocation'!K5408</f>
        <v>-2.2172534898390489E-3</v>
      </c>
      <c r="AF5408">
        <f t="shared" si="764"/>
        <v>3.6510447303481929E-3</v>
      </c>
      <c r="AH5408" s="2">
        <v>40442</v>
      </c>
      <c r="AI5408">
        <v>2.5760000000000001</v>
      </c>
      <c r="AJ5408">
        <v>0.26300000000000001</v>
      </c>
      <c r="AK5408">
        <v>1.31325</v>
      </c>
      <c r="AR5408" s="3"/>
    </row>
    <row r="5409" spans="1:44" hidden="1" outlineLevel="1" x14ac:dyDescent="0.2">
      <c r="A5409" s="2">
        <v>40443</v>
      </c>
      <c r="B5409">
        <v>22.51</v>
      </c>
      <c r="E5409" s="2">
        <v>40443</v>
      </c>
      <c r="F5409">
        <v>1134.28</v>
      </c>
      <c r="G5409">
        <f t="shared" si="759"/>
        <v>-4.8254926389302844E-3</v>
      </c>
      <c r="H5409" s="2">
        <v>40443</v>
      </c>
      <c r="I5409">
        <v>1896.77</v>
      </c>
      <c r="J5409">
        <f t="shared" si="760"/>
        <v>-4.7068330412333159E-3</v>
      </c>
      <c r="K5409">
        <f t="shared" si="756"/>
        <v>-4.7173530412333159E-3</v>
      </c>
      <c r="L5409">
        <v>-8.3400703893460309E-3</v>
      </c>
      <c r="N5409" s="2">
        <v>40443</v>
      </c>
      <c r="O5409">
        <v>24.61</v>
      </c>
      <c r="Q5409" s="2">
        <v>40443</v>
      </c>
      <c r="R5409">
        <v>31347.39</v>
      </c>
      <c r="S5409" s="8">
        <f t="shared" si="761"/>
        <v>-2.147136137308836E-2</v>
      </c>
      <c r="T5409" s="9">
        <f t="shared" si="757"/>
        <v>-2.148188137308836E-2</v>
      </c>
      <c r="U5409" s="3">
        <f>Sheet1!$B$17+Sheet1!$B$18*'Portfolio allocation'!K5409</f>
        <v>-4.9240680781729562E-3</v>
      </c>
      <c r="V5409" s="13">
        <f t="shared" si="762"/>
        <v>-1.6557813294915402E-2</v>
      </c>
      <c r="W5409" s="13"/>
      <c r="X5409" s="2">
        <v>40443</v>
      </c>
      <c r="Y5409">
        <v>126.62609999999999</v>
      </c>
      <c r="AA5409" s="2">
        <v>40443</v>
      </c>
      <c r="AB5409">
        <v>1762.07</v>
      </c>
      <c r="AC5409">
        <f t="shared" si="763"/>
        <v>4.4691973116408601E-3</v>
      </c>
      <c r="AD5409">
        <f t="shared" si="758"/>
        <v>4.4590773116408603E-3</v>
      </c>
      <c r="AE5409">
        <f>Sheet2!$B$17+Sheet2!$B$18*'Portfolio allocation'!K5409</f>
        <v>-4.1414036634611576E-3</v>
      </c>
      <c r="AF5409">
        <f t="shared" si="764"/>
        <v>8.6004809751020171E-3</v>
      </c>
      <c r="AH5409" s="2">
        <v>40443</v>
      </c>
      <c r="AI5409">
        <v>2.5550000000000002</v>
      </c>
      <c r="AJ5409">
        <v>0.253</v>
      </c>
      <c r="AK5409">
        <v>1.3411500000000001</v>
      </c>
      <c r="AR5409" s="3"/>
    </row>
    <row r="5410" spans="1:44" hidden="1" outlineLevel="1" x14ac:dyDescent="0.2">
      <c r="A5410" s="2">
        <v>40444</v>
      </c>
      <c r="B5410">
        <v>23.87</v>
      </c>
      <c r="E5410" s="2">
        <v>40444</v>
      </c>
      <c r="F5410">
        <v>1124.83</v>
      </c>
      <c r="G5410">
        <f t="shared" si="759"/>
        <v>-8.3312762280918218E-3</v>
      </c>
      <c r="H5410" s="2">
        <v>40444</v>
      </c>
      <c r="I5410">
        <v>1880.97</v>
      </c>
      <c r="J5410">
        <f t="shared" si="760"/>
        <v>-8.3299503893460303E-3</v>
      </c>
      <c r="K5410">
        <f t="shared" si="756"/>
        <v>-8.3400703893460309E-3</v>
      </c>
      <c r="L5410">
        <v>2.1186590311169092E-2</v>
      </c>
      <c r="N5410" s="2">
        <v>40444</v>
      </c>
      <c r="O5410">
        <v>24.43</v>
      </c>
      <c r="Q5410" s="2">
        <v>40444</v>
      </c>
      <c r="R5410">
        <v>31118.12</v>
      </c>
      <c r="S5410" s="8">
        <f t="shared" si="761"/>
        <v>-7.3138465435240718E-3</v>
      </c>
      <c r="T5410" s="9">
        <f t="shared" si="757"/>
        <v>-7.3239665435240716E-3</v>
      </c>
      <c r="U5410" s="3">
        <f>Sheet1!$B$17+Sheet1!$B$18*'Portfolio allocation'!K5410</f>
        <v>-9.0801412317949321E-3</v>
      </c>
      <c r="V5410" s="13">
        <f t="shared" si="762"/>
        <v>1.7561746882708605E-3</v>
      </c>
      <c r="W5410" s="13"/>
      <c r="X5410" s="2">
        <v>40444</v>
      </c>
      <c r="Y5410">
        <v>125.76649999999999</v>
      </c>
      <c r="AA5410" s="2">
        <v>40444</v>
      </c>
      <c r="AB5410">
        <v>1750.11</v>
      </c>
      <c r="AC5410">
        <f t="shared" si="763"/>
        <v>-6.7874715533435825E-3</v>
      </c>
      <c r="AD5410">
        <f t="shared" si="758"/>
        <v>-6.7973915533435826E-3</v>
      </c>
      <c r="AE5410">
        <f>Sheet2!$B$17+Sheet2!$B$18*'Portfolio allocation'!K5410</f>
        <v>-7.3628163532815545E-3</v>
      </c>
      <c r="AF5410">
        <f t="shared" si="764"/>
        <v>5.654247999379719E-4</v>
      </c>
      <c r="AH5410" s="2">
        <v>40444</v>
      </c>
      <c r="AI5410">
        <v>2.5510000000000002</v>
      </c>
      <c r="AJ5410">
        <v>0.248</v>
      </c>
      <c r="AK5410">
        <v>1.3332999999999999</v>
      </c>
      <c r="AR5410" s="3"/>
    </row>
    <row r="5411" spans="1:44" hidden="1" outlineLevel="1" x14ac:dyDescent="0.2">
      <c r="A5411" s="2">
        <v>40445</v>
      </c>
      <c r="B5411">
        <v>21.71</v>
      </c>
      <c r="E5411" s="2">
        <v>40445</v>
      </c>
      <c r="F5411">
        <v>1148.67</v>
      </c>
      <c r="G5411">
        <f t="shared" si="759"/>
        <v>2.1194313807419984E-2</v>
      </c>
      <c r="H5411" s="2">
        <v>40445</v>
      </c>
      <c r="I5411">
        <v>1920.84</v>
      </c>
      <c r="J5411">
        <f t="shared" si="760"/>
        <v>2.1196510311169092E-2</v>
      </c>
      <c r="K5411">
        <f t="shared" si="756"/>
        <v>2.1186590311169092E-2</v>
      </c>
      <c r="L5411">
        <v>-5.6638164727930819E-3</v>
      </c>
      <c r="N5411" s="2">
        <v>40445</v>
      </c>
      <c r="O5411">
        <v>24.774999999999999</v>
      </c>
      <c r="Q5411" s="2">
        <v>40445</v>
      </c>
      <c r="R5411">
        <v>31557.57</v>
      </c>
      <c r="S5411" s="8">
        <f t="shared" si="761"/>
        <v>1.4121997087227722E-2</v>
      </c>
      <c r="T5411" s="9">
        <f t="shared" si="757"/>
        <v>1.4112077087227722E-2</v>
      </c>
      <c r="U5411" s="3">
        <f>Sheet1!$B$17+Sheet1!$B$18*'Portfolio allocation'!K5411</f>
        <v>2.479359222893043E-2</v>
      </c>
      <c r="V5411" s="13">
        <f t="shared" si="762"/>
        <v>-1.0681515141702708E-2</v>
      </c>
      <c r="W5411" s="13"/>
      <c r="X5411" s="2">
        <v>40445</v>
      </c>
      <c r="Y5411">
        <v>128.09710000000001</v>
      </c>
      <c r="AA5411" s="2">
        <v>40445</v>
      </c>
      <c r="AB5411">
        <v>1782.54</v>
      </c>
      <c r="AC5411">
        <f t="shared" si="763"/>
        <v>1.8530263811989078E-2</v>
      </c>
      <c r="AD5411">
        <f t="shared" si="758"/>
        <v>1.8520223811989079E-2</v>
      </c>
      <c r="AE5411">
        <f>Sheet2!$B$17+Sheet2!$B$18*'Portfolio allocation'!K5411</f>
        <v>1.8893043634860475E-2</v>
      </c>
      <c r="AF5411">
        <f t="shared" si="764"/>
        <v>-3.7281982287139595E-4</v>
      </c>
      <c r="AH5411" s="2">
        <v>40445</v>
      </c>
      <c r="AI5411">
        <v>2.6070000000000002</v>
      </c>
      <c r="AJ5411">
        <v>0.251</v>
      </c>
      <c r="AK5411">
        <v>1.3475999999999999</v>
      </c>
      <c r="AR5411" s="3"/>
    </row>
    <row r="5412" spans="1:44" hidden="1" outlineLevel="1" x14ac:dyDescent="0.2">
      <c r="A5412" s="2">
        <v>40448</v>
      </c>
      <c r="B5412">
        <v>22.54</v>
      </c>
      <c r="E5412" s="2">
        <v>40448</v>
      </c>
      <c r="F5412">
        <v>1142.1600000000001</v>
      </c>
      <c r="G5412">
        <f t="shared" si="759"/>
        <v>-5.6674240643527218E-3</v>
      </c>
      <c r="H5412" s="2">
        <v>40448</v>
      </c>
      <c r="I5412">
        <v>1909.98</v>
      </c>
      <c r="J5412">
        <f t="shared" si="760"/>
        <v>-5.6537764727930817E-3</v>
      </c>
      <c r="K5412">
        <f t="shared" si="756"/>
        <v>-5.6638164727930819E-3</v>
      </c>
      <c r="L5412">
        <v>5.0214262980763811E-3</v>
      </c>
      <c r="N5412" s="2">
        <v>40448</v>
      </c>
      <c r="O5412">
        <v>24.732500000000002</v>
      </c>
      <c r="Q5412" s="2">
        <v>40448</v>
      </c>
      <c r="R5412">
        <v>31503.439999999999</v>
      </c>
      <c r="S5412" s="8">
        <f t="shared" si="761"/>
        <v>-1.7152778239896138E-3</v>
      </c>
      <c r="T5412" s="9">
        <f t="shared" si="757"/>
        <v>-1.7253178239896138E-3</v>
      </c>
      <c r="U5412" s="3">
        <f>Sheet1!$B$17+Sheet1!$B$18*'Portfolio allocation'!K5412</f>
        <v>-6.0098749134314955E-3</v>
      </c>
      <c r="V5412" s="13">
        <f t="shared" si="762"/>
        <v>4.2845570894418815E-3</v>
      </c>
      <c r="W5412" s="13"/>
      <c r="X5412" s="2">
        <v>40448</v>
      </c>
      <c r="Y5412">
        <v>128.6129</v>
      </c>
      <c r="AA5412" s="2">
        <v>40448</v>
      </c>
      <c r="AB5412">
        <v>1789.72</v>
      </c>
      <c r="AC5412">
        <f t="shared" si="763"/>
        <v>4.027960101877115E-3</v>
      </c>
      <c r="AD5412">
        <f t="shared" si="758"/>
        <v>4.0179201018771147E-3</v>
      </c>
      <c r="AE5412">
        <f>Sheet2!$B$17+Sheet2!$B$18*'Portfolio allocation'!K5412</f>
        <v>-4.9830230932701005E-3</v>
      </c>
      <c r="AF5412">
        <f t="shared" si="764"/>
        <v>9.0009431951472152E-3</v>
      </c>
      <c r="AH5412" s="2">
        <v>40448</v>
      </c>
      <c r="AI5412">
        <v>2.5310000000000001</v>
      </c>
      <c r="AJ5412">
        <v>0.251</v>
      </c>
      <c r="AK5412">
        <v>1.3470500000000001</v>
      </c>
      <c r="AR5412" s="3"/>
    </row>
    <row r="5413" spans="1:44" hidden="1" outlineLevel="1" x14ac:dyDescent="0.2">
      <c r="A5413" s="2">
        <v>40449</v>
      </c>
      <c r="B5413">
        <v>22.6</v>
      </c>
      <c r="E5413" s="2">
        <v>40449</v>
      </c>
      <c r="F5413">
        <v>1147.7</v>
      </c>
      <c r="G5413">
        <f t="shared" si="759"/>
        <v>4.850458779855682E-3</v>
      </c>
      <c r="H5413" s="2">
        <v>40449</v>
      </c>
      <c r="I5413">
        <v>1919.59</v>
      </c>
      <c r="J5413">
        <f t="shared" si="760"/>
        <v>5.0314662980763813E-3</v>
      </c>
      <c r="K5413">
        <f t="shared" si="756"/>
        <v>5.0214262980763811E-3</v>
      </c>
      <c r="L5413">
        <v>-2.4847267393557967E-3</v>
      </c>
      <c r="N5413" s="2">
        <v>40449</v>
      </c>
      <c r="O5413">
        <v>24.677499999999998</v>
      </c>
      <c r="Q5413" s="2">
        <v>40449</v>
      </c>
      <c r="R5413">
        <v>31433.37</v>
      </c>
      <c r="S5413" s="8">
        <f t="shared" si="761"/>
        <v>-2.2242015475135712E-3</v>
      </c>
      <c r="T5413" s="9">
        <f t="shared" si="757"/>
        <v>-2.234241547513571E-3</v>
      </c>
      <c r="U5413" s="3">
        <f>Sheet1!$B$17+Sheet1!$B$18*'Portfolio allocation'!K5413</f>
        <v>6.2485063933737182E-3</v>
      </c>
      <c r="V5413" s="13">
        <f t="shared" si="762"/>
        <v>-8.4827479408872888E-3</v>
      </c>
      <c r="W5413" s="13"/>
      <c r="X5413" s="2">
        <v>40449</v>
      </c>
      <c r="Y5413">
        <v>128.84209999999999</v>
      </c>
      <c r="AA5413" s="2">
        <v>40449</v>
      </c>
      <c r="AB5413">
        <v>1792.91</v>
      </c>
      <c r="AC5413">
        <f t="shared" si="763"/>
        <v>1.7824017164695949E-3</v>
      </c>
      <c r="AD5413">
        <f t="shared" si="758"/>
        <v>1.772161716469595E-3</v>
      </c>
      <c r="AE5413">
        <f>Sheet2!$B$17+Sheet2!$B$18*'Portfolio allocation'!K5413</f>
        <v>4.5185673837851298E-3</v>
      </c>
      <c r="AF5413">
        <f t="shared" si="764"/>
        <v>-2.7464056673155348E-3</v>
      </c>
      <c r="AH5413" s="2">
        <v>40449</v>
      </c>
      <c r="AI5413">
        <v>2.4689999999999999</v>
      </c>
      <c r="AJ5413">
        <v>0.25600000000000001</v>
      </c>
      <c r="AK5413">
        <v>1.3546</v>
      </c>
      <c r="AR5413" s="3"/>
    </row>
    <row r="5414" spans="1:44" hidden="1" outlineLevel="1" x14ac:dyDescent="0.2">
      <c r="A5414" s="2">
        <v>40450</v>
      </c>
      <c r="B5414">
        <v>23.25</v>
      </c>
      <c r="E5414" s="2">
        <v>40450</v>
      </c>
      <c r="F5414">
        <v>1144.73</v>
      </c>
      <c r="G5414">
        <f t="shared" si="759"/>
        <v>-2.5877842641806037E-3</v>
      </c>
      <c r="H5414" s="2">
        <v>40450</v>
      </c>
      <c r="I5414">
        <v>1914.84</v>
      </c>
      <c r="J5414">
        <f t="shared" si="760"/>
        <v>-2.4744867393557968E-3</v>
      </c>
      <c r="K5414">
        <f t="shared" si="756"/>
        <v>-2.4847267393557967E-3</v>
      </c>
      <c r="L5414">
        <v>-3.0860150161892805E-3</v>
      </c>
      <c r="N5414" s="2">
        <v>40450</v>
      </c>
      <c r="O5414">
        <v>24.5</v>
      </c>
      <c r="Q5414" s="2">
        <v>40450</v>
      </c>
      <c r="R5414">
        <v>31207.29</v>
      </c>
      <c r="S5414" s="8">
        <f t="shared" si="761"/>
        <v>-7.1923564034017673E-3</v>
      </c>
      <c r="T5414" s="9">
        <f t="shared" si="757"/>
        <v>-7.2025964034017672E-3</v>
      </c>
      <c r="U5414" s="3">
        <f>Sheet1!$B$17+Sheet1!$B$18*'Portfolio allocation'!K5414</f>
        <v>-2.3627426023840655E-3</v>
      </c>
      <c r="V5414" s="13">
        <f t="shared" si="762"/>
        <v>-4.8398538010177017E-3</v>
      </c>
      <c r="W5414" s="13"/>
      <c r="X5414" s="2">
        <v>40450</v>
      </c>
      <c r="Y5414">
        <v>129.4057</v>
      </c>
      <c r="AA5414" s="2">
        <v>40450</v>
      </c>
      <c r="AB5414">
        <v>1800.75</v>
      </c>
      <c r="AC5414">
        <f t="shared" si="763"/>
        <v>4.372779447936459E-3</v>
      </c>
      <c r="AD5414">
        <f t="shared" si="758"/>
        <v>4.3627394479364588E-3</v>
      </c>
      <c r="AE5414">
        <f>Sheet2!$B$17+Sheet2!$B$18*'Portfolio allocation'!K5414</f>
        <v>-2.1560953963831674E-3</v>
      </c>
      <c r="AF5414">
        <f t="shared" si="764"/>
        <v>6.5188348443196258E-3</v>
      </c>
      <c r="AH5414" s="2">
        <v>40450</v>
      </c>
      <c r="AI5414">
        <v>2.5009999999999999</v>
      </c>
      <c r="AJ5414">
        <v>0.251</v>
      </c>
      <c r="AK5414">
        <v>1.3599000000000001</v>
      </c>
      <c r="AR5414" s="3"/>
    </row>
    <row r="5415" spans="1:44" hidden="1" outlineLevel="1" x14ac:dyDescent="0.2">
      <c r="A5415" s="2">
        <v>40451</v>
      </c>
      <c r="B5415">
        <v>23.7</v>
      </c>
      <c r="E5415" s="2">
        <v>40451</v>
      </c>
      <c r="F5415">
        <v>1141.2</v>
      </c>
      <c r="G5415">
        <f t="shared" si="759"/>
        <v>-3.0836965922095283E-3</v>
      </c>
      <c r="H5415" s="2">
        <v>40451</v>
      </c>
      <c r="I5415">
        <v>1908.95</v>
      </c>
      <c r="J5415">
        <f t="shared" si="760"/>
        <v>-3.0759750161892807E-3</v>
      </c>
      <c r="K5415">
        <f t="shared" si="756"/>
        <v>-3.0860150161892805E-3</v>
      </c>
      <c r="L5415">
        <v>4.4269541590927107E-3</v>
      </c>
      <c r="N5415" s="2">
        <v>40451</v>
      </c>
      <c r="O5415">
        <v>24.49</v>
      </c>
      <c r="Q5415" s="2">
        <v>40451</v>
      </c>
      <c r="R5415">
        <v>31194.54</v>
      </c>
      <c r="S5415" s="8">
        <f t="shared" si="761"/>
        <v>-4.0855838491582475E-4</v>
      </c>
      <c r="T5415" s="9">
        <f t="shared" si="757"/>
        <v>-4.1859838491582475E-4</v>
      </c>
      <c r="U5415" s="3">
        <f>Sheet1!$B$17+Sheet1!$B$18*'Portfolio allocation'!K5415</f>
        <v>-3.0525557522388656E-3</v>
      </c>
      <c r="V5415" s="13">
        <f t="shared" si="762"/>
        <v>2.633957367323041E-3</v>
      </c>
      <c r="W5415" s="13"/>
      <c r="X5415" s="2">
        <v>40451</v>
      </c>
      <c r="Y5415">
        <v>128.1258</v>
      </c>
      <c r="AA5415" s="2">
        <v>40451</v>
      </c>
      <c r="AB5415">
        <v>1782.94</v>
      </c>
      <c r="AC5415">
        <f t="shared" si="763"/>
        <v>-9.8903234763292325E-3</v>
      </c>
      <c r="AD5415">
        <f t="shared" si="758"/>
        <v>-9.9003634763292318E-3</v>
      </c>
      <c r="AE5415">
        <f>Sheet2!$B$17+Sheet2!$B$18*'Portfolio allocation'!K5415</f>
        <v>-2.6907762723948499E-3</v>
      </c>
      <c r="AF5415">
        <f t="shared" si="764"/>
        <v>-7.2095872039343815E-3</v>
      </c>
      <c r="AH5415" s="2">
        <v>40451</v>
      </c>
      <c r="AI5415">
        <v>2.512</v>
      </c>
      <c r="AJ5415">
        <v>0.251</v>
      </c>
      <c r="AK5415">
        <v>1.3652</v>
      </c>
      <c r="AR5415" s="3"/>
    </row>
    <row r="5416" spans="1:44" hidden="1" outlineLevel="1" x14ac:dyDescent="0.2">
      <c r="A5416" s="2">
        <v>40452</v>
      </c>
      <c r="B5416">
        <v>22.5</v>
      </c>
      <c r="E5416" s="2">
        <v>40452</v>
      </c>
      <c r="F5416">
        <v>1146.24</v>
      </c>
      <c r="G5416">
        <f t="shared" si="759"/>
        <v>4.4164037854890204E-3</v>
      </c>
      <c r="H5416" s="2">
        <v>40452</v>
      </c>
      <c r="I5416">
        <v>1917.42</v>
      </c>
      <c r="J5416">
        <f t="shared" si="760"/>
        <v>4.4369941590927109E-3</v>
      </c>
      <c r="K5416">
        <f t="shared" si="756"/>
        <v>4.4269541590927107E-3</v>
      </c>
      <c r="L5416">
        <v>-7.9736663917138913E-3</v>
      </c>
      <c r="N5416" s="2">
        <v>40452</v>
      </c>
      <c r="O5416">
        <v>24.38</v>
      </c>
      <c r="Q5416" s="2">
        <v>40452</v>
      </c>
      <c r="R5416">
        <v>31054.43</v>
      </c>
      <c r="S5416" s="8">
        <f t="shared" si="761"/>
        <v>-4.4914911391544798E-3</v>
      </c>
      <c r="T5416" s="9">
        <f t="shared" si="757"/>
        <v>-4.5015311391544801E-3</v>
      </c>
      <c r="U5416" s="3">
        <f>Sheet1!$B$17+Sheet1!$B$18*'Portfolio allocation'!K5416</f>
        <v>5.5665128896041291E-3</v>
      </c>
      <c r="V5416" s="13">
        <f t="shared" si="762"/>
        <v>-1.0068044028758608E-2</v>
      </c>
      <c r="W5416" s="13"/>
      <c r="X5416" s="2">
        <v>40452</v>
      </c>
      <c r="Y5416">
        <v>129.55850000000001</v>
      </c>
      <c r="AA5416" s="2">
        <v>40452</v>
      </c>
      <c r="AB5416">
        <v>1802.88</v>
      </c>
      <c r="AC5416">
        <f t="shared" si="763"/>
        <v>1.1183775113015715E-2</v>
      </c>
      <c r="AD5416">
        <f t="shared" si="758"/>
        <v>1.1173935113015714E-2</v>
      </c>
      <c r="AE5416">
        <f>Sheet2!$B$17+Sheet2!$B$18*'Portfolio allocation'!K5416</f>
        <v>3.989947591444905E-3</v>
      </c>
      <c r="AF5416">
        <f t="shared" si="764"/>
        <v>7.1839875215708093E-3</v>
      </c>
      <c r="AH5416" s="2">
        <v>40452</v>
      </c>
      <c r="AI5416">
        <v>2.5129999999999999</v>
      </c>
      <c r="AJ5416">
        <v>0.246</v>
      </c>
      <c r="AK5416">
        <v>1.3746499999999999</v>
      </c>
      <c r="AR5416" s="3"/>
    </row>
    <row r="5417" spans="1:44" hidden="1" outlineLevel="1" x14ac:dyDescent="0.2">
      <c r="A5417" s="2">
        <v>40455</v>
      </c>
      <c r="B5417">
        <v>23.53</v>
      </c>
      <c r="E5417" s="2">
        <v>40455</v>
      </c>
      <c r="F5417">
        <v>1137.03</v>
      </c>
      <c r="G5417">
        <f t="shared" si="759"/>
        <v>-8.0349664991624659E-3</v>
      </c>
      <c r="H5417" s="2">
        <v>40455</v>
      </c>
      <c r="I5417">
        <v>1902.15</v>
      </c>
      <c r="J5417">
        <f t="shared" si="760"/>
        <v>-7.9638263917138907E-3</v>
      </c>
      <c r="K5417">
        <f t="shared" si="756"/>
        <v>-7.9736663917138913E-3</v>
      </c>
      <c r="L5417">
        <v>2.084570789580201E-2</v>
      </c>
      <c r="N5417" s="2">
        <v>40455</v>
      </c>
      <c r="O5417">
        <v>23.91</v>
      </c>
      <c r="Q5417" s="2">
        <v>40455</v>
      </c>
      <c r="R5417">
        <v>30455.75</v>
      </c>
      <c r="S5417" s="8">
        <f t="shared" si="761"/>
        <v>-1.9278408909775502E-2</v>
      </c>
      <c r="T5417" s="9">
        <f t="shared" si="757"/>
        <v>-1.9288248909775502E-2</v>
      </c>
      <c r="U5417" s="3">
        <f>Sheet1!$B$17+Sheet1!$B$18*'Portfolio allocation'!K5417</f>
        <v>-8.6597932797991672E-3</v>
      </c>
      <c r="V5417" s="13">
        <f t="shared" si="762"/>
        <v>-1.0628455629976335E-2</v>
      </c>
      <c r="W5417" s="13"/>
      <c r="X5417" s="2">
        <v>40455</v>
      </c>
      <c r="Y5417">
        <v>129.18600000000001</v>
      </c>
      <c r="AA5417" s="2">
        <v>40455</v>
      </c>
      <c r="AB5417">
        <v>1797.69</v>
      </c>
      <c r="AC5417">
        <f t="shared" si="763"/>
        <v>-2.878727369542089E-3</v>
      </c>
      <c r="AD5417">
        <f t="shared" si="758"/>
        <v>-2.888367369542089E-3</v>
      </c>
      <c r="AE5417">
        <f>Sheet2!$B$17+Sheet2!$B$18*'Portfolio allocation'!K5417</f>
        <v>-7.0370005707756401E-3</v>
      </c>
      <c r="AF5417">
        <f t="shared" si="764"/>
        <v>4.1486332012335512E-3</v>
      </c>
      <c r="AH5417" s="2">
        <v>40455</v>
      </c>
      <c r="AI5417">
        <v>2.4790000000000001</v>
      </c>
      <c r="AJ5417">
        <v>0.24099999999999999</v>
      </c>
      <c r="AK5417">
        <v>1.36815</v>
      </c>
      <c r="AR5417" s="3"/>
    </row>
    <row r="5418" spans="1:44" hidden="1" outlineLevel="1" x14ac:dyDescent="0.2">
      <c r="A5418" s="2">
        <v>40456</v>
      </c>
      <c r="B5418">
        <v>21.76</v>
      </c>
      <c r="E5418" s="2">
        <v>40456</v>
      </c>
      <c r="F5418">
        <v>1160.75</v>
      </c>
      <c r="G5418">
        <f t="shared" si="759"/>
        <v>2.0861366894453059E-2</v>
      </c>
      <c r="H5418" s="2">
        <v>40456</v>
      </c>
      <c r="I5418">
        <v>1941.82</v>
      </c>
      <c r="J5418">
        <f t="shared" si="760"/>
        <v>2.0855347895802012E-2</v>
      </c>
      <c r="K5418">
        <f t="shared" si="756"/>
        <v>2.084570789580201E-2</v>
      </c>
      <c r="L5418">
        <v>-1.7423385318923788E-4</v>
      </c>
      <c r="N5418" s="2">
        <v>40456</v>
      </c>
      <c r="O5418">
        <v>24.35</v>
      </c>
      <c r="Q5418" s="2">
        <v>40456</v>
      </c>
      <c r="R5418">
        <v>31016.21</v>
      </c>
      <c r="S5418" s="8">
        <f t="shared" si="761"/>
        <v>1.8402436321548477E-2</v>
      </c>
      <c r="T5418" s="9">
        <f t="shared" si="757"/>
        <v>1.8392796321548475E-2</v>
      </c>
      <c r="U5418" s="3">
        <f>Sheet1!$B$17+Sheet1!$B$18*'Portfolio allocation'!K5418</f>
        <v>2.4402523282912047E-2</v>
      </c>
      <c r="V5418" s="13">
        <f t="shared" si="762"/>
        <v>-6.009726961363572E-3</v>
      </c>
      <c r="W5418" s="13"/>
      <c r="X5418" s="2">
        <v>40456</v>
      </c>
      <c r="Y5418">
        <v>131.4879</v>
      </c>
      <c r="AA5418" s="2">
        <v>40456</v>
      </c>
      <c r="AB5418">
        <v>1829.73</v>
      </c>
      <c r="AC5418">
        <f t="shared" si="763"/>
        <v>1.7822872686614533E-2</v>
      </c>
      <c r="AD5418">
        <f t="shared" si="758"/>
        <v>1.7813432686614533E-2</v>
      </c>
      <c r="AE5418">
        <f>Sheet2!$B$17+Sheet2!$B$18*'Portfolio allocation'!K5418</f>
        <v>1.8589922294419099E-2</v>
      </c>
      <c r="AF5418">
        <f t="shared" si="764"/>
        <v>-7.7648960780456536E-4</v>
      </c>
      <c r="AH5418" s="2">
        <v>40456</v>
      </c>
      <c r="AI5418">
        <v>2.472</v>
      </c>
      <c r="AJ5418">
        <v>0.23599999999999999</v>
      </c>
      <c r="AK5418">
        <v>1.38395</v>
      </c>
      <c r="AR5418" s="3"/>
    </row>
    <row r="5419" spans="1:44" hidden="1" outlineLevel="1" x14ac:dyDescent="0.2">
      <c r="A5419" s="2">
        <v>40457</v>
      </c>
      <c r="B5419">
        <v>21.49</v>
      </c>
      <c r="E5419" s="2">
        <v>40457</v>
      </c>
      <c r="F5419">
        <v>1159.97</v>
      </c>
      <c r="G5419">
        <f t="shared" si="759"/>
        <v>-6.719793237131011E-4</v>
      </c>
      <c r="H5419" s="2">
        <v>40457</v>
      </c>
      <c r="I5419">
        <v>1941.5</v>
      </c>
      <c r="J5419">
        <f t="shared" si="760"/>
        <v>-1.6479385318923789E-4</v>
      </c>
      <c r="K5419">
        <f t="shared" si="756"/>
        <v>-1.7423385318923788E-4</v>
      </c>
      <c r="L5419">
        <v>-1.6520994900850305E-3</v>
      </c>
      <c r="N5419" s="2">
        <v>40457</v>
      </c>
      <c r="O5419">
        <v>24.43</v>
      </c>
      <c r="Q5419" s="2">
        <v>40457</v>
      </c>
      <c r="R5419">
        <v>31118.12</v>
      </c>
      <c r="S5419" s="8">
        <f t="shared" si="761"/>
        <v>3.2857012510554284E-3</v>
      </c>
      <c r="T5419" s="9">
        <f t="shared" si="757"/>
        <v>3.2762612510554285E-3</v>
      </c>
      <c r="U5419" s="3">
        <f>Sheet1!$B$17+Sheet1!$B$18*'Portfolio allocation'!K5419</f>
        <v>2.8791339230288738E-4</v>
      </c>
      <c r="V5419" s="13">
        <f t="shared" si="762"/>
        <v>2.988347858752541E-3</v>
      </c>
      <c r="W5419" s="13"/>
      <c r="X5419" s="2">
        <v>40457</v>
      </c>
      <c r="Y5419">
        <v>131.65989999999999</v>
      </c>
      <c r="AA5419" s="2">
        <v>40457</v>
      </c>
      <c r="AB5419">
        <v>1832.12</v>
      </c>
      <c r="AC5419">
        <f t="shared" si="763"/>
        <v>1.3062036475326444E-3</v>
      </c>
      <c r="AD5419">
        <f t="shared" si="758"/>
        <v>1.2971636475326443E-3</v>
      </c>
      <c r="AE5419">
        <f>Sheet2!$B$17+Sheet2!$B$18*'Portfolio allocation'!K5419</f>
        <v>-1.0154617599913006E-4</v>
      </c>
      <c r="AF5419">
        <f t="shared" si="764"/>
        <v>1.3987098235317744E-3</v>
      </c>
      <c r="AH5419" s="2">
        <v>40457</v>
      </c>
      <c r="AI5419">
        <v>2.3919999999999999</v>
      </c>
      <c r="AJ5419">
        <v>0.22600000000000001</v>
      </c>
      <c r="AK5419">
        <v>1.3889499999999999</v>
      </c>
      <c r="AR5419" s="3"/>
    </row>
    <row r="5420" spans="1:44" hidden="1" outlineLevel="1" x14ac:dyDescent="0.2">
      <c r="A5420" s="2">
        <v>40458</v>
      </c>
      <c r="B5420">
        <v>21.56</v>
      </c>
      <c r="E5420" s="2">
        <v>40458</v>
      </c>
      <c r="F5420">
        <v>1158.06</v>
      </c>
      <c r="G5420">
        <f t="shared" si="759"/>
        <v>-1.6465943084735812E-3</v>
      </c>
      <c r="H5420" s="2">
        <v>40458</v>
      </c>
      <c r="I5420">
        <v>1938.31</v>
      </c>
      <c r="J5420">
        <f t="shared" si="760"/>
        <v>-1.6430594900850304E-3</v>
      </c>
      <c r="K5420">
        <f t="shared" si="756"/>
        <v>-1.6520994900850305E-3</v>
      </c>
      <c r="L5420">
        <v>6.1156514311951835E-3</v>
      </c>
      <c r="N5420" s="2">
        <v>40458</v>
      </c>
      <c r="O5420">
        <v>24.53</v>
      </c>
      <c r="Q5420" s="2">
        <v>40458</v>
      </c>
      <c r="R5420">
        <v>31245.5</v>
      </c>
      <c r="S5420" s="8">
        <f t="shared" si="761"/>
        <v>4.0934349504404555E-3</v>
      </c>
      <c r="T5420" s="9">
        <f t="shared" si="757"/>
        <v>4.0843949504404554E-3</v>
      </c>
      <c r="U5420" s="3">
        <f>Sheet1!$B$17+Sheet1!$B$18*'Portfolio allocation'!K5420</f>
        <v>-1.4075315204399831E-3</v>
      </c>
      <c r="V5420" s="13">
        <f t="shared" si="762"/>
        <v>5.4919264708804382E-3</v>
      </c>
      <c r="W5420" s="13"/>
      <c r="X5420" s="2">
        <v>40458</v>
      </c>
      <c r="Y5420">
        <v>132.50040000000001</v>
      </c>
      <c r="AA5420" s="2">
        <v>40458</v>
      </c>
      <c r="AB5420">
        <v>1843.81</v>
      </c>
      <c r="AC5420">
        <f t="shared" si="763"/>
        <v>6.3805864244701471E-3</v>
      </c>
      <c r="AD5420">
        <f t="shared" si="758"/>
        <v>6.3723464244701475E-3</v>
      </c>
      <c r="AE5420">
        <f>Sheet2!$B$17+Sheet2!$B$18*'Portfolio allocation'!K5420</f>
        <v>-1.415702004089278E-3</v>
      </c>
      <c r="AF5420">
        <f t="shared" si="764"/>
        <v>7.7880484285594255E-3</v>
      </c>
      <c r="AH5420" s="2">
        <v>40458</v>
      </c>
      <c r="AI5420">
        <v>2.3849999999999998</v>
      </c>
      <c r="AJ5420">
        <v>0.20599999999999999</v>
      </c>
      <c r="AK5420">
        <v>1.39405</v>
      </c>
      <c r="AR5420" s="3"/>
    </row>
    <row r="5421" spans="1:44" hidden="1" outlineLevel="1" x14ac:dyDescent="0.2">
      <c r="A5421" s="2">
        <v>40459</v>
      </c>
      <c r="B5421">
        <v>20.71</v>
      </c>
      <c r="E5421" s="2">
        <v>40459</v>
      </c>
      <c r="F5421">
        <v>1165.1500000000001</v>
      </c>
      <c r="G5421">
        <f t="shared" si="759"/>
        <v>6.1223079978585115E-3</v>
      </c>
      <c r="H5421" s="2">
        <v>40459</v>
      </c>
      <c r="I5421">
        <v>1950.18</v>
      </c>
      <c r="J5421">
        <f t="shared" si="760"/>
        <v>6.1238914311951831E-3</v>
      </c>
      <c r="K5421">
        <f t="shared" si="756"/>
        <v>6.1156514311951835E-3</v>
      </c>
      <c r="L5421">
        <v>1.4086422217438949E-4</v>
      </c>
      <c r="N5421" s="2">
        <v>40459</v>
      </c>
      <c r="O5421">
        <v>24.57</v>
      </c>
      <c r="Q5421" s="2">
        <v>40459</v>
      </c>
      <c r="R5421">
        <v>31296.44</v>
      </c>
      <c r="S5421" s="8">
        <f t="shared" si="761"/>
        <v>1.6303147653262684E-3</v>
      </c>
      <c r="T5421" s="9">
        <f t="shared" si="757"/>
        <v>1.6220747653262683E-3</v>
      </c>
      <c r="U5421" s="3">
        <f>Sheet1!$B$17+Sheet1!$B$18*'Portfolio allocation'!K5421</f>
        <v>7.5038291974402951E-3</v>
      </c>
      <c r="V5421" s="13">
        <f t="shared" si="762"/>
        <v>-5.8817544321140263E-3</v>
      </c>
      <c r="W5421" s="13"/>
      <c r="X5421" s="2">
        <v>40459</v>
      </c>
      <c r="Y5421">
        <v>132.62459999999999</v>
      </c>
      <c r="AA5421" s="2">
        <v>40459</v>
      </c>
      <c r="AB5421">
        <v>1845.54</v>
      </c>
      <c r="AC5421">
        <f t="shared" si="763"/>
        <v>9.3827455106554325E-4</v>
      </c>
      <c r="AD5421">
        <f t="shared" si="758"/>
        <v>9.304345510655433E-4</v>
      </c>
      <c r="AE5421">
        <f>Sheet2!$B$17+Sheet2!$B$18*'Portfolio allocation'!K5421</f>
        <v>5.4915802883623178E-3</v>
      </c>
      <c r="AF5421">
        <f t="shared" si="764"/>
        <v>-4.5611457372967748E-3</v>
      </c>
      <c r="AH5421" s="2">
        <v>40459</v>
      </c>
      <c r="AI5421">
        <v>2.395</v>
      </c>
      <c r="AJ5421">
        <v>0.19600000000000001</v>
      </c>
      <c r="AK5421">
        <v>1.3932500000000001</v>
      </c>
      <c r="AR5421" s="3"/>
    </row>
    <row r="5422" spans="1:44" hidden="1" outlineLevel="1" x14ac:dyDescent="0.2">
      <c r="A5422" s="2">
        <v>40462</v>
      </c>
      <c r="B5422">
        <v>18.96</v>
      </c>
      <c r="E5422" s="2">
        <v>40462</v>
      </c>
      <c r="F5422">
        <v>1165.32</v>
      </c>
      <c r="G5422">
        <f t="shared" si="759"/>
        <v>1.4590396086333612E-4</v>
      </c>
      <c r="H5422" s="2">
        <v>40462</v>
      </c>
      <c r="I5422">
        <v>1950.47</v>
      </c>
      <c r="J5422">
        <f t="shared" si="760"/>
        <v>1.487042221743895E-4</v>
      </c>
      <c r="K5422">
        <f t="shared" si="756"/>
        <v>1.4086422217438949E-4</v>
      </c>
      <c r="L5422">
        <v>3.8117522008541496E-3</v>
      </c>
      <c r="N5422" s="2">
        <v>40462</v>
      </c>
      <c r="O5422">
        <v>24.59</v>
      </c>
      <c r="Q5422" s="2">
        <v>40462</v>
      </c>
      <c r="R5422">
        <v>31321.919999999998</v>
      </c>
      <c r="S5422" s="8">
        <f t="shared" si="761"/>
        <v>8.141501078078317E-4</v>
      </c>
      <c r="T5422" s="9">
        <f t="shared" si="757"/>
        <v>8.0631010780783175E-4</v>
      </c>
      <c r="U5422" s="3">
        <f>Sheet1!$B$17+Sheet1!$B$18*'Portfolio allocation'!K5422</f>
        <v>6.4940189000723E-4</v>
      </c>
      <c r="V5422" s="13">
        <f t="shared" si="762"/>
        <v>1.5690821780060176E-4</v>
      </c>
      <c r="W5422" s="13"/>
      <c r="X5422" s="2">
        <v>40462</v>
      </c>
      <c r="Y5422">
        <v>133.39830000000001</v>
      </c>
      <c r="AA5422" s="2">
        <v>40462</v>
      </c>
      <c r="AB5422">
        <v>1856.31</v>
      </c>
      <c r="AC5422">
        <f t="shared" si="763"/>
        <v>5.8356903670471194E-3</v>
      </c>
      <c r="AD5422">
        <f t="shared" si="758"/>
        <v>5.8278503670471191E-3</v>
      </c>
      <c r="AE5422">
        <f>Sheet2!$B$17+Sheet2!$B$18*'Portfolio allocation'!K5422</f>
        <v>1.7864707149316399E-4</v>
      </c>
      <c r="AF5422">
        <f t="shared" si="764"/>
        <v>5.6492032955539548E-3</v>
      </c>
      <c r="AH5422" s="2">
        <v>40462</v>
      </c>
      <c r="AI5422">
        <v>2.395</v>
      </c>
      <c r="AJ5422">
        <v>0.19600000000000001</v>
      </c>
      <c r="AK5422">
        <v>1.3894</v>
      </c>
      <c r="AR5422" s="3"/>
    </row>
    <row r="5423" spans="1:44" hidden="1" outlineLevel="1" x14ac:dyDescent="0.2">
      <c r="A5423" s="2">
        <v>40463</v>
      </c>
      <c r="B5423">
        <v>18.93</v>
      </c>
      <c r="E5423" s="2">
        <v>40463</v>
      </c>
      <c r="F5423">
        <v>1169.77</v>
      </c>
      <c r="G5423">
        <f t="shared" si="759"/>
        <v>3.8186935777297926E-3</v>
      </c>
      <c r="H5423" s="2">
        <v>40463</v>
      </c>
      <c r="I5423">
        <v>1957.92</v>
      </c>
      <c r="J5423">
        <f t="shared" si="760"/>
        <v>3.8195922008541494E-3</v>
      </c>
      <c r="K5423">
        <f t="shared" si="756"/>
        <v>3.8117522008541496E-3</v>
      </c>
      <c r="L5423">
        <v>7.2241247462612049E-3</v>
      </c>
      <c r="N5423" s="2">
        <v>40463</v>
      </c>
      <c r="O5423">
        <v>24.83</v>
      </c>
      <c r="Q5423" s="2">
        <v>40463</v>
      </c>
      <c r="R5423">
        <v>31627.61</v>
      </c>
      <c r="S5423" s="8">
        <f t="shared" si="761"/>
        <v>9.7596188228563641E-3</v>
      </c>
      <c r="T5423" s="9">
        <f t="shared" si="757"/>
        <v>9.7517788228563638E-3</v>
      </c>
      <c r="U5423" s="3">
        <f>Sheet1!$B$17+Sheet1!$B$18*'Portfolio allocation'!K5423</f>
        <v>4.8607376118218453E-3</v>
      </c>
      <c r="V5423" s="13">
        <f t="shared" si="762"/>
        <v>4.8910412110345185E-3</v>
      </c>
      <c r="W5423" s="13"/>
      <c r="X5423" s="2">
        <v>40463</v>
      </c>
      <c r="Y5423">
        <v>133.5797</v>
      </c>
      <c r="AA5423" s="2">
        <v>40463</v>
      </c>
      <c r="AB5423">
        <v>1858.83</v>
      </c>
      <c r="AC5423">
        <f t="shared" si="763"/>
        <v>1.3575318777574452E-3</v>
      </c>
      <c r="AD5423">
        <f t="shared" si="758"/>
        <v>1.3494918777574453E-3</v>
      </c>
      <c r="AE5423">
        <f>Sheet2!$B$17+Sheet2!$B$18*'Portfolio allocation'!K5423</f>
        <v>3.442894314957712E-3</v>
      </c>
      <c r="AF5423">
        <f t="shared" si="764"/>
        <v>-2.0934024372002667E-3</v>
      </c>
      <c r="AH5423" s="2">
        <v>40463</v>
      </c>
      <c r="AI5423">
        <v>2.4329999999999998</v>
      </c>
      <c r="AJ5423">
        <v>0.20100000000000001</v>
      </c>
      <c r="AK5423">
        <v>1.3834500000000001</v>
      </c>
      <c r="AR5423" s="3"/>
    </row>
    <row r="5424" spans="1:44" hidden="1" outlineLevel="1" x14ac:dyDescent="0.2">
      <c r="A5424" s="2">
        <v>40464</v>
      </c>
      <c r="B5424">
        <v>19.07</v>
      </c>
      <c r="E5424" s="2">
        <v>40464</v>
      </c>
      <c r="F5424">
        <v>1178.0999999999999</v>
      </c>
      <c r="G5424">
        <f t="shared" si="759"/>
        <v>7.1210579857579059E-3</v>
      </c>
      <c r="H5424" s="2">
        <v>40464</v>
      </c>
      <c r="I5424">
        <v>1972.08</v>
      </c>
      <c r="J5424">
        <f t="shared" si="760"/>
        <v>7.2321647462612049E-3</v>
      </c>
      <c r="K5424">
        <f t="shared" si="756"/>
        <v>7.2241247462612049E-3</v>
      </c>
      <c r="L5424">
        <v>-3.6488659299824941E-3</v>
      </c>
      <c r="N5424" s="2">
        <v>40464</v>
      </c>
      <c r="O5424">
        <v>25.34</v>
      </c>
      <c r="Q5424" s="2">
        <v>40464</v>
      </c>
      <c r="R5424">
        <v>32277.25</v>
      </c>
      <c r="S5424" s="8">
        <f t="shared" si="761"/>
        <v>2.0540281102492397E-2</v>
      </c>
      <c r="T5424" s="9">
        <f t="shared" si="757"/>
        <v>2.0532241102492396E-2</v>
      </c>
      <c r="U5424" s="3">
        <f>Sheet1!$B$17+Sheet1!$B$18*'Portfolio allocation'!K5424</f>
        <v>8.7754978769336717E-3</v>
      </c>
      <c r="V5424" s="13">
        <f t="shared" si="762"/>
        <v>1.1756743225558725E-2</v>
      </c>
      <c r="W5424" s="13"/>
      <c r="X5424" s="2">
        <v>40464</v>
      </c>
      <c r="Y5424">
        <v>134.07640000000001</v>
      </c>
      <c r="AA5424" s="2">
        <v>40464</v>
      </c>
      <c r="AB5424">
        <v>1865.75</v>
      </c>
      <c r="AC5424">
        <f t="shared" si="763"/>
        <v>3.7227718511105845E-3</v>
      </c>
      <c r="AD5424">
        <f t="shared" si="758"/>
        <v>3.7147318511105845E-3</v>
      </c>
      <c r="AE5424">
        <f>Sheet2!$B$17+Sheet2!$B$18*'Portfolio allocation'!K5424</f>
        <v>6.4772630398309715E-3</v>
      </c>
      <c r="AF5424">
        <f t="shared" si="764"/>
        <v>-2.7625311887203869E-3</v>
      </c>
      <c r="AH5424" s="2">
        <v>40464</v>
      </c>
      <c r="AI5424">
        <v>2.4220000000000002</v>
      </c>
      <c r="AJ5424">
        <v>0.20100000000000001</v>
      </c>
      <c r="AK5424">
        <v>1.39605</v>
      </c>
      <c r="AR5424" s="3"/>
    </row>
    <row r="5425" spans="1:44" hidden="1" outlineLevel="1" x14ac:dyDescent="0.2">
      <c r="A5425" s="2">
        <v>40465</v>
      </c>
      <c r="B5425">
        <v>19.88</v>
      </c>
      <c r="E5425" s="2">
        <v>40465</v>
      </c>
      <c r="F5425">
        <v>1173.81</v>
      </c>
      <c r="G5425">
        <f t="shared" si="759"/>
        <v>-3.6414565826330403E-3</v>
      </c>
      <c r="H5425" s="2">
        <v>40465</v>
      </c>
      <c r="I5425">
        <v>1964.9</v>
      </c>
      <c r="J5425">
        <f t="shared" si="760"/>
        <v>-3.6408259299824941E-3</v>
      </c>
      <c r="K5425">
        <f t="shared" si="756"/>
        <v>-3.6488659299824941E-3</v>
      </c>
      <c r="L5425">
        <v>2.0121390564403268E-3</v>
      </c>
      <c r="N5425" s="2">
        <v>40465</v>
      </c>
      <c r="O5425">
        <v>25.23</v>
      </c>
      <c r="Q5425" s="2">
        <v>40465</v>
      </c>
      <c r="R5425">
        <v>32137.13</v>
      </c>
      <c r="S5425" s="8">
        <f t="shared" si="761"/>
        <v>-4.3411381081102096E-3</v>
      </c>
      <c r="T5425" s="9">
        <f t="shared" si="757"/>
        <v>-4.3491781081102096E-3</v>
      </c>
      <c r="U5425" s="3">
        <f>Sheet1!$B$17+Sheet1!$B$18*'Portfolio allocation'!K5425</f>
        <v>-3.6982725850815443E-3</v>
      </c>
      <c r="V5425" s="13">
        <f t="shared" si="762"/>
        <v>-6.5090552302866532E-4</v>
      </c>
      <c r="W5425" s="13"/>
      <c r="X5425" s="2">
        <v>40465</v>
      </c>
      <c r="Y5425">
        <v>135.1558</v>
      </c>
      <c r="AA5425" s="2">
        <v>40465</v>
      </c>
      <c r="AB5425">
        <v>1880.77</v>
      </c>
      <c r="AC5425">
        <f t="shared" si="763"/>
        <v>8.0503818839607888E-3</v>
      </c>
      <c r="AD5425">
        <f t="shared" si="758"/>
        <v>8.0420618839607896E-3</v>
      </c>
      <c r="AE5425">
        <f>Sheet2!$B$17+Sheet2!$B$18*'Portfolio allocation'!K5425</f>
        <v>-3.1912776645653023E-3</v>
      </c>
      <c r="AF5425">
        <f t="shared" si="764"/>
        <v>1.1233339548526091E-2</v>
      </c>
      <c r="AH5425" s="2">
        <v>40465</v>
      </c>
      <c r="AI5425">
        <v>2.5059999999999998</v>
      </c>
      <c r="AJ5425">
        <v>0.20799999999999999</v>
      </c>
      <c r="AK5425">
        <v>1.40845</v>
      </c>
      <c r="AR5425" s="3"/>
    </row>
    <row r="5426" spans="1:44" hidden="1" outlineLevel="1" x14ac:dyDescent="0.2">
      <c r="A5426" s="2">
        <v>40466</v>
      </c>
      <c r="B5426">
        <v>19.03</v>
      </c>
      <c r="E5426" s="2">
        <v>40466</v>
      </c>
      <c r="F5426">
        <v>1176.19</v>
      </c>
      <c r="G5426">
        <f t="shared" si="759"/>
        <v>2.027585384346775E-3</v>
      </c>
      <c r="H5426" s="2">
        <v>40466</v>
      </c>
      <c r="I5426">
        <v>1968.87</v>
      </c>
      <c r="J5426">
        <f t="shared" si="760"/>
        <v>2.0204590564403269E-3</v>
      </c>
      <c r="K5426">
        <f t="shared" si="756"/>
        <v>2.0121390564403268E-3</v>
      </c>
      <c r="L5426">
        <v>7.2547293633405457E-3</v>
      </c>
      <c r="N5426" s="2">
        <v>40466</v>
      </c>
      <c r="O5426">
        <v>25.54</v>
      </c>
      <c r="Q5426" s="2">
        <v>40466</v>
      </c>
      <c r="R5426">
        <v>32532</v>
      </c>
      <c r="S5426" s="8">
        <f t="shared" si="761"/>
        <v>1.2287033720808305E-2</v>
      </c>
      <c r="T5426" s="9">
        <f t="shared" si="757"/>
        <v>1.2278713720808306E-2</v>
      </c>
      <c r="U5426" s="3">
        <f>Sheet1!$B$17+Sheet1!$B$18*'Portfolio allocation'!K5426</f>
        <v>2.7961758042880798E-3</v>
      </c>
      <c r="V5426" s="13">
        <f t="shared" si="762"/>
        <v>9.4825379165202252E-3</v>
      </c>
      <c r="W5426" s="13"/>
      <c r="X5426" s="2">
        <v>40466</v>
      </c>
      <c r="Y5426">
        <v>134.7355</v>
      </c>
      <c r="AA5426" s="2">
        <v>40466</v>
      </c>
      <c r="AB5426">
        <v>1874.92</v>
      </c>
      <c r="AC5426">
        <f t="shared" si="763"/>
        <v>-3.1104281756939578E-3</v>
      </c>
      <c r="AD5426">
        <f t="shared" si="758"/>
        <v>-3.1187481756939578E-3</v>
      </c>
      <c r="AE5426">
        <f>Sheet2!$B$17+Sheet2!$B$18*'Portfolio allocation'!K5426</f>
        <v>1.8426323946612176E-3</v>
      </c>
      <c r="AF5426">
        <f t="shared" si="764"/>
        <v>-4.9613805703551759E-3</v>
      </c>
      <c r="AH5426" s="2">
        <v>40466</v>
      </c>
      <c r="AI5426">
        <v>2.5670000000000002</v>
      </c>
      <c r="AJ5426">
        <v>0.20799999999999999</v>
      </c>
      <c r="AK5426">
        <v>1.4011499999999999</v>
      </c>
      <c r="AR5426" s="3"/>
    </row>
    <row r="5427" spans="1:44" hidden="1" outlineLevel="1" x14ac:dyDescent="0.2">
      <c r="A5427" s="2">
        <v>40469</v>
      </c>
      <c r="B5427">
        <v>19.09</v>
      </c>
      <c r="E5427" s="2">
        <v>40469</v>
      </c>
      <c r="F5427">
        <v>1184.71</v>
      </c>
      <c r="G5427">
        <f t="shared" si="759"/>
        <v>7.2437276290395758E-3</v>
      </c>
      <c r="H5427" s="2">
        <v>40469</v>
      </c>
      <c r="I5427">
        <v>1983.17</v>
      </c>
      <c r="J5427">
        <f t="shared" si="760"/>
        <v>7.2630493633405457E-3</v>
      </c>
      <c r="K5427">
        <f t="shared" si="756"/>
        <v>7.2547293633405457E-3</v>
      </c>
      <c r="L5427">
        <v>-1.5892301007377038E-2</v>
      </c>
      <c r="N5427" s="2">
        <v>40469</v>
      </c>
      <c r="O5427">
        <v>25.82</v>
      </c>
      <c r="Q5427" s="2">
        <v>40469</v>
      </c>
      <c r="R5427">
        <v>32888.65</v>
      </c>
      <c r="S5427" s="8">
        <f t="shared" si="761"/>
        <v>1.0963051764416587E-2</v>
      </c>
      <c r="T5427" s="9">
        <f t="shared" si="757"/>
        <v>1.0954731764416588E-2</v>
      </c>
      <c r="U5427" s="3">
        <f>Sheet1!$B$17+Sheet1!$B$18*'Portfolio allocation'!K5427</f>
        <v>8.8106082692712331E-3</v>
      </c>
      <c r="V5427" s="13">
        <f t="shared" si="762"/>
        <v>2.1441234951453548E-3</v>
      </c>
      <c r="W5427" s="13"/>
      <c r="X5427" s="2">
        <v>40469</v>
      </c>
      <c r="Y5427">
        <v>136.42609999999999</v>
      </c>
      <c r="AA5427" s="2">
        <v>40469</v>
      </c>
      <c r="AB5427">
        <v>1898.44</v>
      </c>
      <c r="AC5427">
        <f t="shared" si="763"/>
        <v>1.2544535233503185E-2</v>
      </c>
      <c r="AD5427">
        <f t="shared" si="758"/>
        <v>1.2535895233503184E-2</v>
      </c>
      <c r="AE5427">
        <f>Sheet2!$B$17+Sheet2!$B$18*'Portfolio allocation'!K5427</f>
        <v>6.5044774461323202E-3</v>
      </c>
      <c r="AF5427">
        <f t="shared" si="764"/>
        <v>6.0314177873708637E-3</v>
      </c>
      <c r="AH5427" s="2">
        <v>40469</v>
      </c>
      <c r="AI5427">
        <v>2.5150000000000001</v>
      </c>
      <c r="AJ5427">
        <v>0.216</v>
      </c>
      <c r="AK5427">
        <v>1.3967000000000001</v>
      </c>
      <c r="AR5427" s="3"/>
    </row>
    <row r="5428" spans="1:44" hidden="1" outlineLevel="1" x14ac:dyDescent="0.2">
      <c r="A5428" s="2">
        <v>40470</v>
      </c>
      <c r="B5428">
        <v>20.63</v>
      </c>
      <c r="E5428" s="2">
        <v>40470</v>
      </c>
      <c r="F5428">
        <v>1165.9000000000001</v>
      </c>
      <c r="G5428">
        <f t="shared" si="759"/>
        <v>-1.5877303306294333E-2</v>
      </c>
      <c r="H5428" s="2">
        <v>40470</v>
      </c>
      <c r="I5428">
        <v>1951.67</v>
      </c>
      <c r="J5428">
        <f t="shared" si="760"/>
        <v>-1.5883661007377037E-2</v>
      </c>
      <c r="K5428">
        <f t="shared" si="756"/>
        <v>-1.5892301007377038E-2</v>
      </c>
      <c r="L5428">
        <v>1.0669394708736516E-2</v>
      </c>
      <c r="N5428" s="2">
        <v>40470</v>
      </c>
      <c r="O5428">
        <v>25.1</v>
      </c>
      <c r="Q5428" s="2">
        <v>40470</v>
      </c>
      <c r="R5428">
        <v>31971.54</v>
      </c>
      <c r="S5428" s="8">
        <f t="shared" si="761"/>
        <v>-2.7885303896633018E-2</v>
      </c>
      <c r="T5428" s="9">
        <f t="shared" si="757"/>
        <v>-2.7893943896633019E-2</v>
      </c>
      <c r="U5428" s="3">
        <f>Sheet1!$B$17+Sheet1!$B$18*'Portfolio allocation'!K5428</f>
        <v>-1.7744251595776875E-2</v>
      </c>
      <c r="V5428" s="13">
        <f t="shared" si="762"/>
        <v>-1.0149692300856144E-2</v>
      </c>
      <c r="W5428" s="13"/>
      <c r="X5428" s="2">
        <v>40470</v>
      </c>
      <c r="Y5428">
        <v>131.84139999999999</v>
      </c>
      <c r="AA5428" s="2">
        <v>40470</v>
      </c>
      <c r="AB5428">
        <v>1834.64</v>
      </c>
      <c r="AC5428">
        <f t="shared" si="763"/>
        <v>-3.3606540106613791E-2</v>
      </c>
      <c r="AD5428">
        <f t="shared" si="758"/>
        <v>-3.3615180106613789E-2</v>
      </c>
      <c r="AE5428">
        <f>Sheet2!$B$17+Sheet2!$B$18*'Portfolio allocation'!K5428</f>
        <v>-1.407845249366373E-2</v>
      </c>
      <c r="AF5428">
        <f t="shared" si="764"/>
        <v>-1.9536727612950059E-2</v>
      </c>
      <c r="AH5428" s="2">
        <v>40470</v>
      </c>
      <c r="AI5428">
        <v>2.4809999999999999</v>
      </c>
      <c r="AJ5428">
        <v>0.216</v>
      </c>
      <c r="AK5428">
        <v>1.3789499999999999</v>
      </c>
      <c r="AR5428" s="3"/>
    </row>
    <row r="5429" spans="1:44" hidden="1" outlineLevel="1" x14ac:dyDescent="0.2">
      <c r="A5429" s="2">
        <v>40471</v>
      </c>
      <c r="B5429">
        <v>19.79</v>
      </c>
      <c r="E5429" s="2">
        <v>40471</v>
      </c>
      <c r="F5429">
        <v>1178.17</v>
      </c>
      <c r="G5429">
        <f t="shared" si="759"/>
        <v>1.0524058667124025E-2</v>
      </c>
      <c r="H5429" s="2">
        <v>40471</v>
      </c>
      <c r="I5429">
        <v>1972.51</v>
      </c>
      <c r="J5429">
        <f t="shared" si="760"/>
        <v>1.0678034708736517E-2</v>
      </c>
      <c r="K5429">
        <f t="shared" si="756"/>
        <v>1.0669394708736516E-2</v>
      </c>
      <c r="L5429">
        <v>1.8213154871711368E-3</v>
      </c>
      <c r="N5429" s="2">
        <v>40471</v>
      </c>
      <c r="O5429">
        <v>25.31</v>
      </c>
      <c r="Q5429" s="2">
        <v>40471</v>
      </c>
      <c r="R5429">
        <v>32239.040000000001</v>
      </c>
      <c r="S5429" s="8">
        <f t="shared" si="761"/>
        <v>8.3668162371910437E-3</v>
      </c>
      <c r="T5429" s="9">
        <f t="shared" si="757"/>
        <v>8.358176237191043E-3</v>
      </c>
      <c r="U5429" s="3">
        <f>Sheet1!$B$17+Sheet1!$B$18*'Portfolio allocation'!K5429</f>
        <v>1.2727998892637623E-2</v>
      </c>
      <c r="V5429" s="13">
        <f t="shared" si="762"/>
        <v>-4.3698226554465796E-3</v>
      </c>
      <c r="W5429" s="13"/>
      <c r="X5429" s="2">
        <v>40471</v>
      </c>
      <c r="Y5429">
        <v>132.8347</v>
      </c>
      <c r="AA5429" s="2">
        <v>40471</v>
      </c>
      <c r="AB5429">
        <v>1848.47</v>
      </c>
      <c r="AC5429">
        <f t="shared" si="763"/>
        <v>7.5382636375527223E-3</v>
      </c>
      <c r="AD5429">
        <f t="shared" si="758"/>
        <v>7.5294236375527219E-3</v>
      </c>
      <c r="AE5429">
        <f>Sheet2!$B$17+Sheet2!$B$18*'Portfolio allocation'!K5429</f>
        <v>9.5408849872503417E-3</v>
      </c>
      <c r="AF5429">
        <f t="shared" si="764"/>
        <v>-2.0114613496976198E-3</v>
      </c>
      <c r="AH5429" s="2">
        <v>40471</v>
      </c>
      <c r="AI5429">
        <v>2.484</v>
      </c>
      <c r="AJ5429">
        <v>0.221</v>
      </c>
      <c r="AK5429">
        <v>1.3968499999999999</v>
      </c>
      <c r="AR5429" s="3"/>
    </row>
    <row r="5430" spans="1:44" hidden="1" outlineLevel="1" x14ac:dyDescent="0.2">
      <c r="A5430" s="2">
        <v>40472</v>
      </c>
      <c r="B5430">
        <v>19.27</v>
      </c>
      <c r="E5430" s="2">
        <v>40472</v>
      </c>
      <c r="F5430">
        <v>1180.26</v>
      </c>
      <c r="G5430">
        <f t="shared" si="759"/>
        <v>1.7739375472130003E-3</v>
      </c>
      <c r="H5430" s="2">
        <v>40472</v>
      </c>
      <c r="I5430">
        <v>1976.12</v>
      </c>
      <c r="J5430">
        <f t="shared" si="760"/>
        <v>1.8301554871711367E-3</v>
      </c>
      <c r="K5430">
        <f t="shared" si="756"/>
        <v>1.8213154871711368E-3</v>
      </c>
      <c r="L5430">
        <v>2.3746984944233406E-3</v>
      </c>
      <c r="N5430" s="2">
        <v>40472</v>
      </c>
      <c r="O5430">
        <v>25.42</v>
      </c>
      <c r="Q5430" s="2">
        <v>40472</v>
      </c>
      <c r="R5430">
        <v>32379.15</v>
      </c>
      <c r="S5430" s="8">
        <f t="shared" si="761"/>
        <v>4.3459730810844199E-3</v>
      </c>
      <c r="T5430" s="9">
        <f t="shared" si="757"/>
        <v>4.3371330810844195E-3</v>
      </c>
      <c r="U5430" s="3">
        <f>Sheet1!$B$17+Sheet1!$B$18*'Portfolio allocation'!K5430</f>
        <v>2.5772581695100963E-3</v>
      </c>
      <c r="V5430" s="13">
        <f t="shared" si="762"/>
        <v>1.7598749115743232E-3</v>
      </c>
      <c r="W5430" s="13"/>
      <c r="X5430" s="2">
        <v>40472</v>
      </c>
      <c r="Y5430">
        <v>133.56059999999999</v>
      </c>
      <c r="AA5430" s="2">
        <v>40472</v>
      </c>
      <c r="AB5430">
        <v>1858.57</v>
      </c>
      <c r="AC5430">
        <f t="shared" si="763"/>
        <v>5.4639783172028E-3</v>
      </c>
      <c r="AD5430">
        <f t="shared" si="758"/>
        <v>5.4552183172028E-3</v>
      </c>
      <c r="AE5430">
        <f>Sheet2!$B$17+Sheet2!$B$18*'Portfolio allocation'!K5430</f>
        <v>1.6729472085174977E-3</v>
      </c>
      <c r="AF5430">
        <f t="shared" si="764"/>
        <v>3.7822711086853023E-3</v>
      </c>
      <c r="AH5430" s="2">
        <v>40472</v>
      </c>
      <c r="AI5430">
        <v>2.5419999999999998</v>
      </c>
      <c r="AJ5430">
        <v>0.219</v>
      </c>
      <c r="AK5430">
        <v>1.4001999999999999</v>
      </c>
      <c r="AR5430" s="3"/>
    </row>
    <row r="5431" spans="1:44" hidden="1" outlineLevel="1" x14ac:dyDescent="0.2">
      <c r="A5431" s="2">
        <v>40473</v>
      </c>
      <c r="B5431">
        <v>18.78</v>
      </c>
      <c r="E5431" s="2">
        <v>40473</v>
      </c>
      <c r="F5431">
        <v>1183.08</v>
      </c>
      <c r="G5431">
        <f t="shared" si="759"/>
        <v>2.38930405164961E-3</v>
      </c>
      <c r="H5431" s="2">
        <v>40473</v>
      </c>
      <c r="I5431">
        <v>1980.83</v>
      </c>
      <c r="J5431">
        <f t="shared" si="760"/>
        <v>2.3834584944233406E-3</v>
      </c>
      <c r="K5431">
        <f t="shared" si="756"/>
        <v>2.3746984944233406E-3</v>
      </c>
      <c r="L5431">
        <v>2.1521504092729036E-3</v>
      </c>
      <c r="N5431" s="2">
        <v>40473</v>
      </c>
      <c r="O5431">
        <v>25.377500000000001</v>
      </c>
      <c r="Q5431" s="2">
        <v>40473</v>
      </c>
      <c r="R5431">
        <v>32325</v>
      </c>
      <c r="S5431" s="8">
        <f t="shared" si="761"/>
        <v>-1.6723724989693434E-3</v>
      </c>
      <c r="T5431" s="9">
        <f t="shared" si="757"/>
        <v>-1.6811324989693434E-3</v>
      </c>
      <c r="U5431" s="3">
        <f>Sheet1!$B$17+Sheet1!$B$18*'Portfolio allocation'!K5431</f>
        <v>3.2121131800202677E-3</v>
      </c>
      <c r="V5431" s="13">
        <f t="shared" si="762"/>
        <v>-4.8932456789896111E-3</v>
      </c>
      <c r="W5431" s="13"/>
      <c r="X5431" s="2">
        <v>40473</v>
      </c>
      <c r="Y5431">
        <v>133.40780000000001</v>
      </c>
      <c r="AA5431" s="2">
        <v>40473</v>
      </c>
      <c r="AB5431">
        <v>1856.44</v>
      </c>
      <c r="AC5431">
        <f t="shared" si="763"/>
        <v>-1.1460423874268821E-3</v>
      </c>
      <c r="AD5431">
        <f t="shared" si="758"/>
        <v>-1.154602387426882E-3</v>
      </c>
      <c r="AE5431">
        <f>Sheet2!$B$17+Sheet2!$B$18*'Portfolio allocation'!K5431</f>
        <v>2.1650294966435424E-3</v>
      </c>
      <c r="AF5431">
        <f t="shared" si="764"/>
        <v>-3.3196318840704245E-3</v>
      </c>
      <c r="AH5431" s="2">
        <v>40473</v>
      </c>
      <c r="AI5431">
        <v>2.5609999999999999</v>
      </c>
      <c r="AJ5431">
        <v>0.214</v>
      </c>
      <c r="AK5431">
        <v>1.39245</v>
      </c>
      <c r="AR5431" s="3"/>
    </row>
    <row r="5432" spans="1:44" hidden="1" outlineLevel="1" x14ac:dyDescent="0.2">
      <c r="A5432" s="2">
        <v>40476</v>
      </c>
      <c r="B5432">
        <v>19.850000000000001</v>
      </c>
      <c r="E5432" s="2">
        <v>40476</v>
      </c>
      <c r="F5432">
        <v>1185.6199999999999</v>
      </c>
      <c r="G5432">
        <f t="shared" si="759"/>
        <v>2.146938499509643E-3</v>
      </c>
      <c r="H5432" s="2">
        <v>40476</v>
      </c>
      <c r="I5432">
        <v>1985.11</v>
      </c>
      <c r="J5432">
        <f t="shared" si="760"/>
        <v>2.1607104092729035E-3</v>
      </c>
      <c r="K5432">
        <f t="shared" si="756"/>
        <v>2.1521504092729036E-3</v>
      </c>
      <c r="L5432">
        <v>1.6350084379708222E-6</v>
      </c>
      <c r="N5432" s="2">
        <v>40476</v>
      </c>
      <c r="O5432">
        <v>25.19</v>
      </c>
      <c r="Q5432" s="2">
        <v>40476</v>
      </c>
      <c r="R5432">
        <v>32086.17</v>
      </c>
      <c r="S5432" s="8">
        <f t="shared" si="761"/>
        <v>-7.3883990719257886E-3</v>
      </c>
      <c r="T5432" s="9">
        <f t="shared" si="757"/>
        <v>-7.3969590719257889E-3</v>
      </c>
      <c r="U5432" s="3">
        <f>Sheet1!$B$17+Sheet1!$B$18*'Portfolio allocation'!K5432</f>
        <v>2.9568003766171657E-3</v>
      </c>
      <c r="V5432" s="13">
        <f t="shared" si="762"/>
        <v>-1.0353759448542955E-2</v>
      </c>
      <c r="W5432" s="13"/>
      <c r="X5432" s="2">
        <v>40476</v>
      </c>
      <c r="Y5432">
        <v>133.5702</v>
      </c>
      <c r="AA5432" s="2">
        <v>40476</v>
      </c>
      <c r="AB5432">
        <v>1858.7</v>
      </c>
      <c r="AC5432">
        <f t="shared" si="763"/>
        <v>1.2173838098725742E-3</v>
      </c>
      <c r="AD5432">
        <f t="shared" si="758"/>
        <v>1.2089438098725743E-3</v>
      </c>
      <c r="AE5432">
        <f>Sheet2!$B$17+Sheet2!$B$18*'Portfolio allocation'!K5432</f>
        <v>1.9671340616126166E-3</v>
      </c>
      <c r="AF5432">
        <f t="shared" si="764"/>
        <v>-7.5819025174004239E-4</v>
      </c>
      <c r="AH5432" s="2">
        <v>40476</v>
      </c>
      <c r="AI5432">
        <v>2.5670000000000002</v>
      </c>
      <c r="AJ5432">
        <v>0.21099999999999999</v>
      </c>
      <c r="AK5432">
        <v>1.39785</v>
      </c>
      <c r="AR5432" s="3"/>
    </row>
    <row r="5433" spans="1:44" hidden="1" outlineLevel="1" x14ac:dyDescent="0.2">
      <c r="A5433" s="2">
        <v>40477</v>
      </c>
      <c r="B5433">
        <v>20.22</v>
      </c>
      <c r="E5433" s="2">
        <v>40477</v>
      </c>
      <c r="F5433">
        <v>1185.6400000000001</v>
      </c>
      <c r="G5433">
        <f t="shared" si="759"/>
        <v>1.6868811254955318E-5</v>
      </c>
      <c r="H5433" s="2">
        <v>40477</v>
      </c>
      <c r="I5433">
        <v>1985.13</v>
      </c>
      <c r="J5433">
        <f t="shared" si="760"/>
        <v>1.0075008437970823E-5</v>
      </c>
      <c r="K5433">
        <f t="shared" si="756"/>
        <v>1.6350084379708222E-6</v>
      </c>
      <c r="L5433">
        <v>-2.5679863609940324E-3</v>
      </c>
      <c r="N5433" s="2">
        <v>40477</v>
      </c>
      <c r="O5433">
        <v>25.9</v>
      </c>
      <c r="Q5433" s="2">
        <v>40477</v>
      </c>
      <c r="R5433">
        <v>32990.550000000003</v>
      </c>
      <c r="S5433" s="8">
        <f t="shared" si="761"/>
        <v>2.8185975452975631E-2</v>
      </c>
      <c r="T5433" s="9">
        <f t="shared" si="757"/>
        <v>2.8177535452975633E-2</v>
      </c>
      <c r="U5433" s="3">
        <f>Sheet1!$B$17+Sheet1!$B$18*'Portfolio allocation'!K5433</f>
        <v>4.8967460747129706E-4</v>
      </c>
      <c r="V5433" s="13">
        <f t="shared" si="762"/>
        <v>2.7687860845504335E-2</v>
      </c>
      <c r="W5433" s="13"/>
      <c r="X5433" s="2">
        <v>40477</v>
      </c>
      <c r="Y5433">
        <v>134.363</v>
      </c>
      <c r="AA5433" s="2">
        <v>40477</v>
      </c>
      <c r="AB5433">
        <v>1869.73</v>
      </c>
      <c r="AC5433">
        <f t="shared" si="763"/>
        <v>5.9342551245493702E-3</v>
      </c>
      <c r="AD5433">
        <f t="shared" si="758"/>
        <v>5.9252951245493705E-3</v>
      </c>
      <c r="AE5433">
        <f>Sheet2!$B$17+Sheet2!$B$18*'Portfolio allocation'!K5433</f>
        <v>5.4840902580242035E-5</v>
      </c>
      <c r="AF5433">
        <f t="shared" si="764"/>
        <v>5.8704542219691286E-3</v>
      </c>
      <c r="AH5433" s="2">
        <v>40477</v>
      </c>
      <c r="AI5433">
        <v>2.645</v>
      </c>
      <c r="AJ5433">
        <v>0.224</v>
      </c>
      <c r="AK5433">
        <v>1.3868499999999999</v>
      </c>
      <c r="AR5433" s="3"/>
    </row>
    <row r="5434" spans="1:44" hidden="1" outlineLevel="1" x14ac:dyDescent="0.2">
      <c r="A5434" s="2">
        <v>40478</v>
      </c>
      <c r="B5434">
        <v>20.71</v>
      </c>
      <c r="E5434" s="2">
        <v>40478</v>
      </c>
      <c r="F5434">
        <v>1182.45</v>
      </c>
      <c r="G5434">
        <f t="shared" si="759"/>
        <v>-2.6905300091090156E-3</v>
      </c>
      <c r="H5434" s="2">
        <v>40478</v>
      </c>
      <c r="I5434">
        <v>1980.05</v>
      </c>
      <c r="J5434">
        <f t="shared" si="760"/>
        <v>-2.5590263609940322E-3</v>
      </c>
      <c r="K5434">
        <f t="shared" si="756"/>
        <v>-2.5679863609940324E-3</v>
      </c>
      <c r="L5434">
        <v>1.2031306037726976E-3</v>
      </c>
      <c r="N5434" s="2">
        <v>40478</v>
      </c>
      <c r="O5434">
        <v>26.05</v>
      </c>
      <c r="Q5434" s="2">
        <v>40478</v>
      </c>
      <c r="R5434">
        <v>33181.61</v>
      </c>
      <c r="S5434" s="8">
        <f t="shared" si="761"/>
        <v>5.7913554032895664E-3</v>
      </c>
      <c r="T5434" s="9">
        <f t="shared" si="757"/>
        <v>5.7823954032895667E-3</v>
      </c>
      <c r="U5434" s="3">
        <f>Sheet1!$B$17+Sheet1!$B$18*'Portfolio allocation'!K5434</f>
        <v>-2.4582601504068674E-3</v>
      </c>
      <c r="V5434" s="13">
        <f t="shared" si="762"/>
        <v>8.2406555536964337E-3</v>
      </c>
      <c r="W5434" s="13"/>
      <c r="X5434" s="2">
        <v>40478</v>
      </c>
      <c r="Y5434">
        <v>135.0889</v>
      </c>
      <c r="AA5434" s="2">
        <v>40478</v>
      </c>
      <c r="AB5434">
        <v>1879.84</v>
      </c>
      <c r="AC5434">
        <f t="shared" si="763"/>
        <v>5.4071978307028701E-3</v>
      </c>
      <c r="AD5434">
        <f t="shared" si="758"/>
        <v>5.3982378307028704E-3</v>
      </c>
      <c r="AE5434">
        <f>Sheet2!$B$17+Sheet2!$B$18*'Portfolio allocation'!K5434</f>
        <v>-2.2301319760889473E-3</v>
      </c>
      <c r="AF5434">
        <f t="shared" si="764"/>
        <v>7.6283698067918177E-3</v>
      </c>
      <c r="AH5434" s="2">
        <v>40478</v>
      </c>
      <c r="AI5434">
        <v>2.7290000000000001</v>
      </c>
      <c r="AJ5434">
        <v>0.224</v>
      </c>
      <c r="AK5434">
        <v>1.3778999999999999</v>
      </c>
      <c r="AR5434" s="3"/>
    </row>
    <row r="5435" spans="1:44" hidden="1" outlineLevel="1" x14ac:dyDescent="0.2">
      <c r="A5435" s="2">
        <v>40479</v>
      </c>
      <c r="B5435">
        <v>20.88</v>
      </c>
      <c r="E5435" s="2">
        <v>40479</v>
      </c>
      <c r="F5435">
        <v>1183.78</v>
      </c>
      <c r="G5435">
        <f t="shared" si="759"/>
        <v>1.1247832889338394E-3</v>
      </c>
      <c r="H5435" s="2">
        <v>40479</v>
      </c>
      <c r="I5435">
        <v>1982.45</v>
      </c>
      <c r="J5435">
        <f t="shared" si="760"/>
        <v>1.2120906037726975E-3</v>
      </c>
      <c r="K5435">
        <f t="shared" si="756"/>
        <v>1.2031306037726976E-3</v>
      </c>
      <c r="L5435">
        <v>-4.4256665338355053E-4</v>
      </c>
      <c r="N5435" s="2">
        <v>40479</v>
      </c>
      <c r="O5435">
        <v>26.28</v>
      </c>
      <c r="Q5435" s="2">
        <v>40479</v>
      </c>
      <c r="R5435">
        <v>33474.589999999997</v>
      </c>
      <c r="S5435" s="8">
        <f t="shared" si="761"/>
        <v>8.8295896431787035E-3</v>
      </c>
      <c r="T5435" s="9">
        <f t="shared" si="757"/>
        <v>8.820629643178703E-3</v>
      </c>
      <c r="U5435" s="3">
        <f>Sheet1!$B$17+Sheet1!$B$18*'Portfolio allocation'!K5435</f>
        <v>1.8680608043870231E-3</v>
      </c>
      <c r="V5435" s="13">
        <f t="shared" si="762"/>
        <v>6.9525688387916795E-3</v>
      </c>
      <c r="W5435" s="13"/>
      <c r="X5435" s="2">
        <v>40479</v>
      </c>
      <c r="Y5435">
        <v>134.58269999999999</v>
      </c>
      <c r="AA5435" s="2">
        <v>40479</v>
      </c>
      <c r="AB5435">
        <v>1872.79</v>
      </c>
      <c r="AC5435">
        <f t="shared" si="763"/>
        <v>-3.7503191761000254E-3</v>
      </c>
      <c r="AD5435">
        <f t="shared" si="758"/>
        <v>-3.7590791761000254E-3</v>
      </c>
      <c r="AE5435">
        <f>Sheet2!$B$17+Sheet2!$B$18*'Portfolio allocation'!K5435</f>
        <v>1.1232414388768364E-3</v>
      </c>
      <c r="AF5435">
        <f t="shared" si="764"/>
        <v>-4.8823206149768619E-3</v>
      </c>
      <c r="AH5435" s="2">
        <v>40479</v>
      </c>
      <c r="AI5435">
        <v>2.6669999999999998</v>
      </c>
      <c r="AJ5435">
        <v>0.219</v>
      </c>
      <c r="AK5435">
        <v>1.39005</v>
      </c>
      <c r="AR5435" s="3"/>
    </row>
    <row r="5436" spans="1:44" hidden="1" outlineLevel="1" x14ac:dyDescent="0.2">
      <c r="A5436" s="2">
        <v>40480</v>
      </c>
      <c r="B5436">
        <v>21.2</v>
      </c>
      <c r="E5436" s="2">
        <v>40480</v>
      </c>
      <c r="F5436">
        <v>1183.26</v>
      </c>
      <c r="G5436">
        <f t="shared" si="759"/>
        <v>-4.3927081045458394E-4</v>
      </c>
      <c r="H5436" s="2">
        <v>40480</v>
      </c>
      <c r="I5436">
        <v>1981.59</v>
      </c>
      <c r="J5436">
        <f t="shared" si="760"/>
        <v>-4.3380665338355051E-4</v>
      </c>
      <c r="K5436">
        <f t="shared" si="756"/>
        <v>-4.4256665338355053E-4</v>
      </c>
      <c r="L5436">
        <v>9.4037308807574829E-4</v>
      </c>
      <c r="N5436" s="2">
        <v>40480</v>
      </c>
      <c r="O5436">
        <v>26.664999999999999</v>
      </c>
      <c r="Q5436" s="2">
        <v>40480</v>
      </c>
      <c r="R5436">
        <v>33964.980000000003</v>
      </c>
      <c r="S5436" s="8">
        <f t="shared" si="761"/>
        <v>1.46496193082577E-2</v>
      </c>
      <c r="T5436" s="9">
        <f t="shared" si="757"/>
        <v>1.46408593082577E-2</v>
      </c>
      <c r="U5436" s="3">
        <f>Sheet1!$B$17+Sheet1!$B$18*'Portfolio allocation'!K5436</f>
        <v>-1.9924796537533897E-5</v>
      </c>
      <c r="V5436" s="13">
        <f t="shared" si="762"/>
        <v>1.4660784104795233E-2</v>
      </c>
      <c r="W5436" s="13"/>
      <c r="X5436" s="2">
        <v>40480</v>
      </c>
      <c r="Y5436">
        <v>137.16159999999999</v>
      </c>
      <c r="AA5436" s="2">
        <v>40480</v>
      </c>
      <c r="AB5436">
        <v>1908.68</v>
      </c>
      <c r="AC5436">
        <f t="shared" si="763"/>
        <v>1.9163921208464441E-2</v>
      </c>
      <c r="AD5436">
        <f t="shared" si="758"/>
        <v>1.9155561208464442E-2</v>
      </c>
      <c r="AE5436">
        <f>Sheet2!$B$17+Sheet2!$B$18*'Portfolio allocation'!K5436</f>
        <v>-3.4015454772079413E-4</v>
      </c>
      <c r="AF5436">
        <f t="shared" si="764"/>
        <v>1.9495715756185236E-2</v>
      </c>
      <c r="AH5436" s="2">
        <v>40480</v>
      </c>
      <c r="AI5436">
        <v>2.6030000000000002</v>
      </c>
      <c r="AJ5436">
        <v>0.20899999999999999</v>
      </c>
      <c r="AK5436">
        <v>1.3898999999999999</v>
      </c>
      <c r="AR5436" s="3"/>
    </row>
    <row r="5437" spans="1:44" hidden="1" outlineLevel="1" x14ac:dyDescent="0.2">
      <c r="A5437" s="2">
        <v>40483</v>
      </c>
      <c r="B5437">
        <v>21.83</v>
      </c>
      <c r="E5437" s="2">
        <v>40483</v>
      </c>
      <c r="F5437">
        <v>1184.3800000000001</v>
      </c>
      <c r="G5437">
        <f t="shared" si="759"/>
        <v>9.4653753190354628E-4</v>
      </c>
      <c r="H5437" s="2">
        <v>40483</v>
      </c>
      <c r="I5437">
        <v>1983.47</v>
      </c>
      <c r="J5437">
        <f t="shared" si="760"/>
        <v>9.487330880757483E-4</v>
      </c>
      <c r="K5437">
        <f t="shared" si="756"/>
        <v>9.4037308807574829E-4</v>
      </c>
      <c r="L5437">
        <v>7.750969202861592E-3</v>
      </c>
      <c r="N5437" s="2">
        <v>40483</v>
      </c>
      <c r="O5437">
        <v>26.95</v>
      </c>
      <c r="Q5437" s="2">
        <v>40483</v>
      </c>
      <c r="R5437">
        <v>34328.019999999997</v>
      </c>
      <c r="S5437" s="8">
        <f t="shared" si="761"/>
        <v>1.0688656374889582E-2</v>
      </c>
      <c r="T5437" s="9">
        <f t="shared" si="757"/>
        <v>1.0680296374889582E-2</v>
      </c>
      <c r="U5437" s="3">
        <f>Sheet1!$B$17+Sheet1!$B$18*'Portfolio allocation'!K5437</f>
        <v>1.5666187232184763E-3</v>
      </c>
      <c r="V5437" s="13">
        <f t="shared" si="762"/>
        <v>9.1136776516711048E-3</v>
      </c>
      <c r="W5437" s="13"/>
      <c r="X5437" s="2">
        <v>40483</v>
      </c>
      <c r="Y5437">
        <v>136.89420000000001</v>
      </c>
      <c r="AA5437" s="2">
        <v>40483</v>
      </c>
      <c r="AB5437">
        <v>1904.96</v>
      </c>
      <c r="AC5437">
        <f t="shared" si="763"/>
        <v>-1.9489909256659166E-3</v>
      </c>
      <c r="AD5437">
        <f t="shared" si="758"/>
        <v>-1.9571509256659167E-3</v>
      </c>
      <c r="AE5437">
        <f>Sheet2!$B$17+Sheet2!$B$18*'Portfolio allocation'!K5437</f>
        <v>8.8959075236859982E-4</v>
      </c>
      <c r="AF5437">
        <f t="shared" si="764"/>
        <v>-2.8467416780345164E-3</v>
      </c>
      <c r="AH5437" s="2">
        <v>40483</v>
      </c>
      <c r="AI5437">
        <v>2.6280000000000001</v>
      </c>
      <c r="AJ5437">
        <v>0.20399999999999999</v>
      </c>
      <c r="AK5437">
        <v>1.3888</v>
      </c>
      <c r="AR5437" s="3"/>
    </row>
    <row r="5438" spans="1:44" hidden="1" outlineLevel="1" x14ac:dyDescent="0.2">
      <c r="A5438" s="2">
        <v>40484</v>
      </c>
      <c r="B5438">
        <v>21.57</v>
      </c>
      <c r="E5438" s="2">
        <v>40484</v>
      </c>
      <c r="F5438">
        <v>1193.57</v>
      </c>
      <c r="G5438">
        <f t="shared" si="759"/>
        <v>7.7593339975343678E-3</v>
      </c>
      <c r="H5438" s="2">
        <v>40484</v>
      </c>
      <c r="I5438">
        <v>1998.86</v>
      </c>
      <c r="J5438">
        <f t="shared" si="760"/>
        <v>7.7591292028615921E-3</v>
      </c>
      <c r="K5438">
        <f t="shared" si="756"/>
        <v>7.750969202861592E-3</v>
      </c>
      <c r="L5438">
        <v>3.8539614548292948E-3</v>
      </c>
      <c r="N5438" s="2">
        <v>40484</v>
      </c>
      <c r="O5438">
        <v>27.39</v>
      </c>
      <c r="Q5438" s="2">
        <v>40484</v>
      </c>
      <c r="R5438">
        <v>34888.480000000003</v>
      </c>
      <c r="S5438" s="8">
        <f t="shared" si="761"/>
        <v>1.6326604330806349E-2</v>
      </c>
      <c r="T5438" s="9">
        <f t="shared" si="757"/>
        <v>1.6318444330806349E-2</v>
      </c>
      <c r="U5438" s="3">
        <f>Sheet1!$B$17+Sheet1!$B$18*'Portfolio allocation'!K5438</f>
        <v>9.3799071895597635E-3</v>
      </c>
      <c r="V5438" s="13">
        <f t="shared" si="762"/>
        <v>6.9385371412465854E-3</v>
      </c>
      <c r="W5438" s="13"/>
      <c r="X5438" s="2">
        <v>40484</v>
      </c>
      <c r="Y5438">
        <v>137.39089999999999</v>
      </c>
      <c r="AA5438" s="2">
        <v>40484</v>
      </c>
      <c r="AB5438">
        <v>1911.87</v>
      </c>
      <c r="AC5438">
        <f t="shared" si="763"/>
        <v>3.6273727532336597E-3</v>
      </c>
      <c r="AD5438">
        <f t="shared" si="758"/>
        <v>3.6191327532336596E-3</v>
      </c>
      <c r="AE5438">
        <f>Sheet2!$B$17+Sheet2!$B$18*'Portfolio allocation'!K5438</f>
        <v>6.9457465716577594E-3</v>
      </c>
      <c r="AF5438">
        <f t="shared" si="764"/>
        <v>-3.3266138184240997E-3</v>
      </c>
      <c r="AH5438" s="2">
        <v>40484</v>
      </c>
      <c r="AI5438">
        <v>2.5920000000000001</v>
      </c>
      <c r="AJ5438">
        <v>0.20599999999999999</v>
      </c>
      <c r="AK5438">
        <v>1.40255</v>
      </c>
      <c r="AR5438" s="3"/>
    </row>
    <row r="5439" spans="1:44" hidden="1" outlineLevel="1" x14ac:dyDescent="0.2">
      <c r="A5439" s="2">
        <v>40485</v>
      </c>
      <c r="B5439">
        <v>19.559999999999999</v>
      </c>
      <c r="E5439" s="2">
        <v>40485</v>
      </c>
      <c r="F5439">
        <v>1197.96</v>
      </c>
      <c r="G5439">
        <f t="shared" si="759"/>
        <v>3.6780415057349192E-3</v>
      </c>
      <c r="H5439" s="2">
        <v>40485</v>
      </c>
      <c r="I5439">
        <v>2006.58</v>
      </c>
      <c r="J5439">
        <f t="shared" si="760"/>
        <v>3.8622014548292949E-3</v>
      </c>
      <c r="K5439">
        <f t="shared" si="756"/>
        <v>3.8539614548292948E-3</v>
      </c>
      <c r="L5439">
        <v>1.9447949793579097E-2</v>
      </c>
      <c r="N5439" s="2">
        <v>40485</v>
      </c>
      <c r="O5439">
        <v>27.03</v>
      </c>
      <c r="Q5439" s="2">
        <v>40485</v>
      </c>
      <c r="R5439">
        <v>34429.919999999998</v>
      </c>
      <c r="S5439" s="8">
        <f t="shared" si="761"/>
        <v>-1.3143593530013487E-2</v>
      </c>
      <c r="T5439" s="9">
        <f t="shared" si="757"/>
        <v>-1.3151833530013486E-2</v>
      </c>
      <c r="U5439" s="3">
        <f>Sheet1!$B$17+Sheet1!$B$18*'Portfolio allocation'!K5439</f>
        <v>4.9091611377068828E-3</v>
      </c>
      <c r="V5439" s="13">
        <f t="shared" si="762"/>
        <v>-1.8060994667720369E-2</v>
      </c>
      <c r="W5439" s="13"/>
      <c r="X5439" s="2">
        <v>40485</v>
      </c>
      <c r="Y5439">
        <v>137.70609999999999</v>
      </c>
      <c r="AA5439" s="2">
        <v>40485</v>
      </c>
      <c r="AB5439">
        <v>1916.25</v>
      </c>
      <c r="AC5439">
        <f t="shared" si="763"/>
        <v>2.2909507445589838E-3</v>
      </c>
      <c r="AD5439">
        <f t="shared" si="758"/>
        <v>2.2829107445589839E-3</v>
      </c>
      <c r="AE5439">
        <f>Sheet2!$B$17+Sheet2!$B$18*'Portfolio allocation'!K5439</f>
        <v>3.480427860447873E-3</v>
      </c>
      <c r="AF5439">
        <f t="shared" si="764"/>
        <v>-1.1975171158888891E-3</v>
      </c>
      <c r="AH5439" s="2">
        <v>40485</v>
      </c>
      <c r="AI5439">
        <v>2.5790000000000002</v>
      </c>
      <c r="AJ5439">
        <v>0.20100000000000001</v>
      </c>
      <c r="AK5439">
        <v>1.4014</v>
      </c>
      <c r="AR5439" s="3"/>
    </row>
    <row r="5440" spans="1:44" hidden="1" outlineLevel="1" x14ac:dyDescent="0.2">
      <c r="A5440" s="2">
        <v>40486</v>
      </c>
      <c r="B5440">
        <v>18.52</v>
      </c>
      <c r="E5440" s="2">
        <v>40486</v>
      </c>
      <c r="F5440">
        <v>1221.06</v>
      </c>
      <c r="G5440">
        <f t="shared" si="759"/>
        <v>1.9282780727236215E-2</v>
      </c>
      <c r="H5440" s="2">
        <v>40486</v>
      </c>
      <c r="I5440">
        <v>2045.62</v>
      </c>
      <c r="J5440">
        <f t="shared" si="760"/>
        <v>1.9455989793579098E-2</v>
      </c>
      <c r="K5440">
        <f t="shared" si="756"/>
        <v>1.9447949793579097E-2</v>
      </c>
      <c r="L5440">
        <v>3.9762821732286322E-3</v>
      </c>
      <c r="N5440" s="2">
        <v>40486</v>
      </c>
      <c r="O5440">
        <v>27.14</v>
      </c>
      <c r="Q5440" s="2">
        <v>40486</v>
      </c>
      <c r="R5440">
        <v>34570.04</v>
      </c>
      <c r="S5440" s="8">
        <f t="shared" si="761"/>
        <v>4.0697161073857124E-3</v>
      </c>
      <c r="T5440" s="9">
        <f t="shared" si="757"/>
        <v>4.0616761073857125E-3</v>
      </c>
      <c r="U5440" s="3">
        <f>Sheet1!$B$17+Sheet1!$B$18*'Portfolio allocation'!K5440</f>
        <v>2.2798979764140817E-2</v>
      </c>
      <c r="V5440" s="13">
        <f t="shared" si="762"/>
        <v>-1.8737303656755105E-2</v>
      </c>
      <c r="W5440" s="13"/>
      <c r="X5440" s="2">
        <v>40486</v>
      </c>
      <c r="Y5440">
        <v>140.20859999999999</v>
      </c>
      <c r="AA5440" s="2">
        <v>40486</v>
      </c>
      <c r="AB5440">
        <v>1951.08</v>
      </c>
      <c r="AC5440">
        <f t="shared" si="763"/>
        <v>1.8176125244618424E-2</v>
      </c>
      <c r="AD5440">
        <f t="shared" si="758"/>
        <v>1.8168285244618426E-2</v>
      </c>
      <c r="AE5440">
        <f>Sheet2!$B$17+Sheet2!$B$18*'Portfolio allocation'!K5440</f>
        <v>1.7347000129888126E-2</v>
      </c>
      <c r="AF5440">
        <f t="shared" si="764"/>
        <v>8.2128511473029964E-4</v>
      </c>
      <c r="AH5440" s="2">
        <v>40486</v>
      </c>
      <c r="AI5440">
        <v>2.4910000000000001</v>
      </c>
      <c r="AJ5440">
        <v>0.19600000000000001</v>
      </c>
      <c r="AK5440">
        <v>1.42245</v>
      </c>
      <c r="AR5440" s="3"/>
    </row>
    <row r="5441" spans="1:44" hidden="1" outlineLevel="1" x14ac:dyDescent="0.2">
      <c r="A5441" s="2">
        <v>40487</v>
      </c>
      <c r="B5441">
        <v>18.260000000000002</v>
      </c>
      <c r="E5441" s="2">
        <v>40487</v>
      </c>
      <c r="F5441">
        <v>1225.8499999999999</v>
      </c>
      <c r="G5441">
        <f t="shared" si="759"/>
        <v>3.9228211553894443E-3</v>
      </c>
      <c r="H5441" s="2">
        <v>40487</v>
      </c>
      <c r="I5441">
        <v>2053.77</v>
      </c>
      <c r="J5441">
        <f t="shared" si="760"/>
        <v>3.9841221732286325E-3</v>
      </c>
      <c r="K5441">
        <f t="shared" si="756"/>
        <v>3.9762821732286322E-3</v>
      </c>
      <c r="L5441">
        <v>-1.9948305140302732E-3</v>
      </c>
      <c r="N5441" s="2">
        <v>40487</v>
      </c>
      <c r="O5441">
        <v>26.85</v>
      </c>
      <c r="Q5441" s="2">
        <v>40487</v>
      </c>
      <c r="R5441">
        <v>34200.629999999997</v>
      </c>
      <c r="S5441" s="8">
        <f t="shared" si="761"/>
        <v>-1.0685842423092451E-2</v>
      </c>
      <c r="T5441" s="9">
        <f t="shared" si="757"/>
        <v>-1.0693682423092451E-2</v>
      </c>
      <c r="U5441" s="3">
        <f>Sheet1!$B$17+Sheet1!$B$18*'Portfolio allocation'!K5441</f>
        <v>5.0494905658738584E-3</v>
      </c>
      <c r="V5441" s="13">
        <f t="shared" si="762"/>
        <v>-1.5743172988966311E-2</v>
      </c>
      <c r="W5441" s="13"/>
      <c r="X5441" s="2">
        <v>40487</v>
      </c>
      <c r="Y5441">
        <v>140.33279999999999</v>
      </c>
      <c r="AA5441" s="2">
        <v>40487</v>
      </c>
      <c r="AB5441">
        <v>1952.81</v>
      </c>
      <c r="AC5441">
        <f t="shared" si="763"/>
        <v>8.8668839822059198E-4</v>
      </c>
      <c r="AD5441">
        <f t="shared" si="758"/>
        <v>8.7844839822059202E-4</v>
      </c>
      <c r="AE5441">
        <f>Sheet2!$B$17+Sheet2!$B$18*'Portfolio allocation'!K5441</f>
        <v>3.5891985639323319E-3</v>
      </c>
      <c r="AF5441">
        <f t="shared" si="764"/>
        <v>-2.71075016571174E-3</v>
      </c>
      <c r="AH5441" s="2">
        <v>40487</v>
      </c>
      <c r="AI5441">
        <v>2.5390000000000001</v>
      </c>
      <c r="AJ5441">
        <v>0.20599999999999999</v>
      </c>
      <c r="AK5441">
        <v>1.4032</v>
      </c>
      <c r="AR5441" s="3"/>
    </row>
    <row r="5442" spans="1:44" hidden="1" outlineLevel="1" x14ac:dyDescent="0.2">
      <c r="A5442" s="2">
        <v>40490</v>
      </c>
      <c r="B5442">
        <v>18.29</v>
      </c>
      <c r="E5442" s="2">
        <v>40490</v>
      </c>
      <c r="F5442">
        <v>1223.25</v>
      </c>
      <c r="G5442">
        <f t="shared" si="759"/>
        <v>-2.120977281070191E-3</v>
      </c>
      <c r="H5442" s="2">
        <v>40490</v>
      </c>
      <c r="I5442">
        <v>2049.69</v>
      </c>
      <c r="J5442">
        <f t="shared" si="760"/>
        <v>-1.9865905140302731E-3</v>
      </c>
      <c r="K5442">
        <f t="shared" si="756"/>
        <v>-1.9948305140302732E-3</v>
      </c>
      <c r="L5442">
        <v>-7.7366378923643354E-3</v>
      </c>
      <c r="N5442" s="2">
        <v>40490</v>
      </c>
      <c r="O5442">
        <v>26.81</v>
      </c>
      <c r="Q5442" s="2">
        <v>40490</v>
      </c>
      <c r="R5442">
        <v>34149.69</v>
      </c>
      <c r="S5442" s="8">
        <f t="shared" si="761"/>
        <v>-1.489446247042725E-3</v>
      </c>
      <c r="T5442" s="9">
        <f t="shared" si="757"/>
        <v>-1.4976862470427251E-3</v>
      </c>
      <c r="U5442" s="3">
        <f>Sheet1!$B$17+Sheet1!$B$18*'Portfolio allocation'!K5442</f>
        <v>-1.8007212370692019E-3</v>
      </c>
      <c r="V5442" s="13">
        <f t="shared" si="762"/>
        <v>3.030349900264768E-4</v>
      </c>
      <c r="W5442" s="13"/>
      <c r="X5442" s="2">
        <v>40490</v>
      </c>
      <c r="Y5442">
        <v>139.89340000000001</v>
      </c>
      <c r="AA5442" s="2">
        <v>40490</v>
      </c>
      <c r="AB5442">
        <v>1955.33</v>
      </c>
      <c r="AC5442">
        <f t="shared" si="763"/>
        <v>1.2904481234734533E-3</v>
      </c>
      <c r="AD5442">
        <f t="shared" si="758"/>
        <v>1.2818081234734532E-3</v>
      </c>
      <c r="AE5442">
        <f>Sheet2!$B$17+Sheet2!$B$18*'Portfolio allocation'!K5442</f>
        <v>-1.7204671744406228E-3</v>
      </c>
      <c r="AF5442">
        <f t="shared" si="764"/>
        <v>3.0022752979140758E-3</v>
      </c>
      <c r="AH5442" s="2">
        <v>40490</v>
      </c>
      <c r="AI5442">
        <v>2.5569999999999999</v>
      </c>
      <c r="AJ5442">
        <v>0.216</v>
      </c>
      <c r="AK5442">
        <v>1.39005</v>
      </c>
      <c r="AR5442" s="3"/>
    </row>
    <row r="5443" spans="1:44" hidden="1" outlineLevel="1" x14ac:dyDescent="0.2">
      <c r="A5443" s="2">
        <v>40491</v>
      </c>
      <c r="B5443">
        <v>19.079999999999998</v>
      </c>
      <c r="E5443" s="2">
        <v>40491</v>
      </c>
      <c r="F5443">
        <v>1213.4000000000001</v>
      </c>
      <c r="G5443">
        <f t="shared" si="759"/>
        <v>-8.0523196403023967E-3</v>
      </c>
      <c r="H5443" s="2">
        <v>40491</v>
      </c>
      <c r="I5443">
        <v>2033.85</v>
      </c>
      <c r="J5443">
        <f t="shared" si="760"/>
        <v>-7.7279978923643355E-3</v>
      </c>
      <c r="K5443">
        <f t="shared" si="756"/>
        <v>-7.7366378923643354E-3</v>
      </c>
      <c r="L5443">
        <v>4.5683653828945759E-3</v>
      </c>
      <c r="N5443" s="2">
        <v>40491</v>
      </c>
      <c r="O5443">
        <v>26.95</v>
      </c>
      <c r="Q5443" s="2">
        <v>40491</v>
      </c>
      <c r="R5443">
        <v>34328.019999999997</v>
      </c>
      <c r="S5443" s="8">
        <f t="shared" si="761"/>
        <v>5.2220093359558462E-3</v>
      </c>
      <c r="T5443" s="9">
        <f t="shared" si="757"/>
        <v>5.2133693359558463E-3</v>
      </c>
      <c r="U5443" s="3">
        <f>Sheet1!$B$17+Sheet1!$B$18*'Portfolio allocation'!K5443</f>
        <v>-8.3878681782443374E-3</v>
      </c>
      <c r="V5443" s="13">
        <f t="shared" si="762"/>
        <v>1.3601237514200185E-2</v>
      </c>
      <c r="W5443" s="13"/>
      <c r="X5443" s="2">
        <v>40491</v>
      </c>
      <c r="Y5443">
        <v>139.58770000000001</v>
      </c>
      <c r="AA5443" s="2">
        <v>40491</v>
      </c>
      <c r="AB5443">
        <v>1951.06</v>
      </c>
      <c r="AC5443">
        <f t="shared" si="763"/>
        <v>-2.1837746058209762E-3</v>
      </c>
      <c r="AD5443">
        <f t="shared" si="758"/>
        <v>-2.192934605820976E-3</v>
      </c>
      <c r="AE5443">
        <f>Sheet2!$B$17+Sheet2!$B$18*'Portfolio allocation'!K5443</f>
        <v>-6.8262287820100792E-3</v>
      </c>
      <c r="AF5443">
        <f t="shared" si="764"/>
        <v>4.6332941761891028E-3</v>
      </c>
      <c r="AH5443" s="2">
        <v>40491</v>
      </c>
      <c r="AI5443">
        <v>2.6629999999999998</v>
      </c>
      <c r="AJ5443">
        <v>0.22900000000000001</v>
      </c>
      <c r="AK5443">
        <v>1.3912500000000001</v>
      </c>
      <c r="AR5443" s="3"/>
    </row>
    <row r="5444" spans="1:44" hidden="1" outlineLevel="1" x14ac:dyDescent="0.2">
      <c r="A5444" s="2">
        <v>40492</v>
      </c>
      <c r="B5444">
        <v>18.47</v>
      </c>
      <c r="E5444" s="2">
        <v>40492</v>
      </c>
      <c r="F5444">
        <v>1218.71</v>
      </c>
      <c r="G5444">
        <f t="shared" si="759"/>
        <v>4.3761331794955893E-3</v>
      </c>
      <c r="H5444" s="2">
        <v>40492</v>
      </c>
      <c r="I5444">
        <v>2043.16</v>
      </c>
      <c r="J5444">
        <f t="shared" si="760"/>
        <v>4.5775253828945761E-3</v>
      </c>
      <c r="K5444">
        <f t="shared" ref="K5444:K5507" si="765">J5444-(AJ5443/25000)</f>
        <v>4.5683653828945759E-3</v>
      </c>
      <c r="L5444">
        <v>-4.2574812279018636E-3</v>
      </c>
      <c r="N5444" s="2">
        <v>40492</v>
      </c>
      <c r="O5444">
        <v>26.94</v>
      </c>
      <c r="Q5444" s="2">
        <v>40492</v>
      </c>
      <c r="R5444">
        <v>34315.269999999997</v>
      </c>
      <c r="S5444" s="8">
        <f t="shared" si="761"/>
        <v>-3.7141670274021266E-4</v>
      </c>
      <c r="T5444" s="9">
        <f t="shared" ref="T5444:T5507" si="766">S5444-(AJ5443/100/250)</f>
        <v>-3.8057670274021268E-4</v>
      </c>
      <c r="U5444" s="3">
        <f>Sheet1!$B$17+Sheet1!$B$18*'Portfolio allocation'!K5444</f>
        <v>5.7287434293866318E-3</v>
      </c>
      <c r="V5444" s="13">
        <f t="shared" si="762"/>
        <v>-6.1093201321268447E-3</v>
      </c>
      <c r="W5444" s="13"/>
      <c r="X5444" s="2">
        <v>40492</v>
      </c>
      <c r="Y5444">
        <v>139.97929999999999</v>
      </c>
      <c r="AA5444" s="2">
        <v>40492</v>
      </c>
      <c r="AB5444">
        <v>1956.53</v>
      </c>
      <c r="AC5444">
        <f t="shared" si="763"/>
        <v>2.8036041946428725E-3</v>
      </c>
      <c r="AD5444">
        <f t="shared" ref="AD5444:AD5507" si="767">AC5444-AJ5444/25000</f>
        <v>2.7944441946428727E-3</v>
      </c>
      <c r="AE5444">
        <f>Sheet2!$B$17+Sheet2!$B$18*'Portfolio allocation'!K5444</f>
        <v>4.1156940593761338E-3</v>
      </c>
      <c r="AF5444">
        <f t="shared" si="764"/>
        <v>-1.3212498647332612E-3</v>
      </c>
      <c r="AH5444" s="2">
        <v>40492</v>
      </c>
      <c r="AI5444">
        <v>2.6480000000000001</v>
      </c>
      <c r="AJ5444">
        <v>0.22900000000000001</v>
      </c>
      <c r="AK5444">
        <v>1.36985</v>
      </c>
      <c r="AR5444" s="3"/>
    </row>
    <row r="5445" spans="1:44" hidden="1" outlineLevel="1" x14ac:dyDescent="0.2">
      <c r="A5445" s="2">
        <v>40493</v>
      </c>
      <c r="B5445">
        <v>18.64</v>
      </c>
      <c r="E5445" s="2">
        <v>40493</v>
      </c>
      <c r="F5445">
        <v>1213.54</v>
      </c>
      <c r="G5445">
        <f t="shared" ref="G5445:G5508" si="768">(F5445/F5444)-1</f>
        <v>-4.2421905129194082E-3</v>
      </c>
      <c r="H5445" s="2">
        <v>40493</v>
      </c>
      <c r="I5445">
        <v>2034.48</v>
      </c>
      <c r="J5445">
        <f t="shared" ref="J5445:J5508" si="769">(I5445/I5444)-1</f>
        <v>-4.2483212279018634E-3</v>
      </c>
      <c r="K5445">
        <f t="shared" si="765"/>
        <v>-4.2574812279018636E-3</v>
      </c>
      <c r="L5445">
        <v>-1.1761548816798409E-2</v>
      </c>
      <c r="N5445" s="2">
        <v>40493</v>
      </c>
      <c r="O5445">
        <v>26.68</v>
      </c>
      <c r="Q5445" s="2">
        <v>40493</v>
      </c>
      <c r="R5445">
        <v>33984.089999999997</v>
      </c>
      <c r="S5445" s="8">
        <f t="shared" ref="S5445:S5508" si="770">R5445/R5444-1</f>
        <v>-9.6510970189073175E-3</v>
      </c>
      <c r="T5445" s="9">
        <f t="shared" si="766"/>
        <v>-9.6602570189073169E-3</v>
      </c>
      <c r="U5445" s="3">
        <f>Sheet1!$B$17+Sheet1!$B$18*'Portfolio allocation'!K5445</f>
        <v>-4.3964914792174806E-3</v>
      </c>
      <c r="V5445" s="13">
        <f t="shared" ref="V5445:V5508" si="771">T5445-U5445</f>
        <v>-5.2637655396898363E-3</v>
      </c>
      <c r="W5445" s="13"/>
      <c r="X5445" s="2">
        <v>40493</v>
      </c>
      <c r="Y5445">
        <v>138.90960000000001</v>
      </c>
      <c r="AA5445" s="2">
        <v>40493</v>
      </c>
      <c r="AB5445">
        <v>1941.58</v>
      </c>
      <c r="AC5445">
        <f t="shared" ref="AC5445:AC5508" si="772">AB5445/AB5444-1</f>
        <v>-7.6410788487781822E-3</v>
      </c>
      <c r="AD5445">
        <f t="shared" si="767"/>
        <v>-7.6502388487781825E-3</v>
      </c>
      <c r="AE5445">
        <f>Sheet2!$B$17+Sheet2!$B$18*'Portfolio allocation'!K5445</f>
        <v>-3.7324739146557683E-3</v>
      </c>
      <c r="AF5445">
        <f t="shared" ref="AF5445:AF5508" si="773">AD5445-AE5445</f>
        <v>-3.9177649341224138E-3</v>
      </c>
      <c r="AH5445" s="2">
        <v>40493</v>
      </c>
      <c r="AI5445">
        <v>2.6480000000000001</v>
      </c>
      <c r="AJ5445">
        <v>0.22900000000000001</v>
      </c>
      <c r="AK5445">
        <v>1.3669500000000001</v>
      </c>
      <c r="AR5445" s="3"/>
    </row>
    <row r="5446" spans="1:44" hidden="1" outlineLevel="1" x14ac:dyDescent="0.2">
      <c r="A5446" s="2">
        <v>40494</v>
      </c>
      <c r="B5446">
        <v>20.61</v>
      </c>
      <c r="E5446" s="2">
        <v>40494</v>
      </c>
      <c r="F5446">
        <v>1199.21</v>
      </c>
      <c r="G5446">
        <f t="shared" si="768"/>
        <v>-1.1808428234751145E-2</v>
      </c>
      <c r="H5446" s="2">
        <v>40494</v>
      </c>
      <c r="I5446">
        <v>2010.57</v>
      </c>
      <c r="J5446">
        <f t="shared" si="769"/>
        <v>-1.1752388816798409E-2</v>
      </c>
      <c r="K5446">
        <f t="shared" si="765"/>
        <v>-1.1761548816798409E-2</v>
      </c>
      <c r="L5446">
        <v>-1.1639416298860449E-3</v>
      </c>
      <c r="N5446" s="2">
        <v>40494</v>
      </c>
      <c r="O5446">
        <v>26.27</v>
      </c>
      <c r="Q5446" s="2">
        <v>40494</v>
      </c>
      <c r="R5446">
        <v>33461.839999999997</v>
      </c>
      <c r="S5446" s="8">
        <f t="shared" si="770"/>
        <v>-1.5367485196749464E-2</v>
      </c>
      <c r="T5446" s="9">
        <f t="shared" si="766"/>
        <v>-1.5376645196749463E-2</v>
      </c>
      <c r="U5446" s="3">
        <f>Sheet1!$B$17+Sheet1!$B$18*'Portfolio allocation'!K5446</f>
        <v>-1.3005347995562891E-2</v>
      </c>
      <c r="V5446" s="13">
        <f t="shared" si="771"/>
        <v>-2.3712972011865723E-3</v>
      </c>
      <c r="W5446" s="13"/>
      <c r="X5446" s="2">
        <v>40494</v>
      </c>
      <c r="Y5446">
        <v>137.2953</v>
      </c>
      <c r="AA5446" s="2">
        <v>40494</v>
      </c>
      <c r="AB5446">
        <v>1919.02</v>
      </c>
      <c r="AC5446">
        <f t="shared" si="772"/>
        <v>-1.1619402754457719E-2</v>
      </c>
      <c r="AD5446">
        <f t="shared" si="767"/>
        <v>-1.1629442754457719E-2</v>
      </c>
      <c r="AE5446">
        <f>Sheet2!$B$17+Sheet2!$B$18*'Portfolio allocation'!K5446</f>
        <v>-1.0405282260781577E-2</v>
      </c>
      <c r="AF5446">
        <f t="shared" si="773"/>
        <v>-1.2241604936761418E-3</v>
      </c>
      <c r="AH5446" s="2">
        <v>40494</v>
      </c>
      <c r="AI5446">
        <v>2.7850000000000001</v>
      </c>
      <c r="AJ5446">
        <v>0.251</v>
      </c>
      <c r="AK5446">
        <v>1.37025</v>
      </c>
      <c r="AR5446" s="3"/>
    </row>
    <row r="5447" spans="1:44" hidden="1" outlineLevel="1" x14ac:dyDescent="0.2">
      <c r="A5447" s="2">
        <v>40497</v>
      </c>
      <c r="B5447">
        <v>20.2</v>
      </c>
      <c r="E5447" s="2">
        <v>40497</v>
      </c>
      <c r="F5447">
        <v>1197.75</v>
      </c>
      <c r="G5447">
        <f t="shared" si="768"/>
        <v>-1.2174681665430009E-3</v>
      </c>
      <c r="H5447" s="2">
        <v>40497</v>
      </c>
      <c r="I5447">
        <v>2008.25</v>
      </c>
      <c r="J5447">
        <f t="shared" si="769"/>
        <v>-1.1539016298860449E-3</v>
      </c>
      <c r="K5447">
        <f t="shared" si="765"/>
        <v>-1.1639416298860449E-3</v>
      </c>
      <c r="L5447">
        <v>-1.5940051671853639E-2</v>
      </c>
      <c r="N5447" s="2">
        <v>40497</v>
      </c>
      <c r="O5447">
        <v>26.2</v>
      </c>
      <c r="Q5447" s="2">
        <v>40497</v>
      </c>
      <c r="R5447">
        <v>33372.69</v>
      </c>
      <c r="S5447" s="8">
        <f t="shared" si="770"/>
        <v>-2.6642288648799362E-3</v>
      </c>
      <c r="T5447" s="9">
        <f t="shared" si="766"/>
        <v>-2.6742688648799359E-3</v>
      </c>
      <c r="U5447" s="3">
        <f>Sheet1!$B$17+Sheet1!$B$18*'Portfolio allocation'!K5447</f>
        <v>-8.4750445165431487E-4</v>
      </c>
      <c r="V5447" s="13">
        <f t="shared" si="771"/>
        <v>-1.8267644132256211E-3</v>
      </c>
      <c r="W5447" s="13"/>
      <c r="X5447" s="2">
        <v>40497</v>
      </c>
      <c r="Y5447">
        <v>137.19980000000001</v>
      </c>
      <c r="AA5447" s="2">
        <v>40497</v>
      </c>
      <c r="AB5447">
        <v>1917.68</v>
      </c>
      <c r="AC5447">
        <f t="shared" si="772"/>
        <v>-6.9827307688297147E-4</v>
      </c>
      <c r="AD5447">
        <f t="shared" si="767"/>
        <v>-7.0903307688297142E-4</v>
      </c>
      <c r="AE5447">
        <f>Sheet2!$B$17+Sheet2!$B$18*'Portfolio allocation'!K5447</f>
        <v>-9.8161958076695578E-4</v>
      </c>
      <c r="AF5447">
        <f t="shared" si="773"/>
        <v>2.7258650388398435E-4</v>
      </c>
      <c r="AH5447" s="2">
        <v>40497</v>
      </c>
      <c r="AI5447">
        <v>2.9609999999999999</v>
      </c>
      <c r="AJ5447">
        <v>0.26900000000000002</v>
      </c>
      <c r="AK5447">
        <v>1.3594999999999999</v>
      </c>
      <c r="AR5447" s="3"/>
    </row>
    <row r="5448" spans="1:44" hidden="1" outlineLevel="1" x14ac:dyDescent="0.2">
      <c r="A5448" s="2">
        <v>40498</v>
      </c>
      <c r="B5448">
        <v>22.58</v>
      </c>
      <c r="E5448" s="2">
        <v>40498</v>
      </c>
      <c r="F5448">
        <v>1178.3399999999999</v>
      </c>
      <c r="G5448">
        <f t="shared" si="768"/>
        <v>-1.6205385097057046E-2</v>
      </c>
      <c r="H5448" s="2">
        <v>40498</v>
      </c>
      <c r="I5448">
        <v>1976.26</v>
      </c>
      <c r="J5448">
        <f t="shared" si="769"/>
        <v>-1.592929167185364E-2</v>
      </c>
      <c r="K5448">
        <f t="shared" si="765"/>
        <v>-1.5940051671853639E-2</v>
      </c>
      <c r="L5448">
        <v>3.6408465809155502E-4</v>
      </c>
      <c r="N5448" s="2">
        <v>40498</v>
      </c>
      <c r="O5448">
        <v>25.81</v>
      </c>
      <c r="Q5448" s="2">
        <v>40498</v>
      </c>
      <c r="R5448">
        <v>33079.72</v>
      </c>
      <c r="S5448" s="8">
        <f t="shared" si="770"/>
        <v>-8.7787349476473597E-3</v>
      </c>
      <c r="T5448" s="9">
        <f t="shared" si="766"/>
        <v>-8.78949494764736E-3</v>
      </c>
      <c r="U5448" s="3">
        <f>Sheet1!$B$17+Sheet1!$B$18*'Portfolio allocation'!K5448</f>
        <v>-1.7799032368227202E-2</v>
      </c>
      <c r="V5448" s="13">
        <f t="shared" si="771"/>
        <v>9.0095374205798415E-3</v>
      </c>
      <c r="W5448" s="13"/>
      <c r="X5448" s="2">
        <v>40498</v>
      </c>
      <c r="Y5448">
        <v>135.86259999999999</v>
      </c>
      <c r="AA5448" s="2">
        <v>40498</v>
      </c>
      <c r="AB5448">
        <v>1898.99</v>
      </c>
      <c r="AC5448">
        <f t="shared" si="772"/>
        <v>-9.7461515998498172E-3</v>
      </c>
      <c r="AD5448">
        <f t="shared" si="767"/>
        <v>-9.7565115998498163E-3</v>
      </c>
      <c r="AE5448">
        <f>Sheet2!$B$17+Sheet2!$B$18*'Portfolio allocation'!K5448</f>
        <v>-1.4120913602745954E-2</v>
      </c>
      <c r="AF5448">
        <f t="shared" si="773"/>
        <v>4.3644020028961381E-3</v>
      </c>
      <c r="AH5448" s="2">
        <v>40498</v>
      </c>
      <c r="AI5448">
        <v>2.8420000000000001</v>
      </c>
      <c r="AJ5448">
        <v>0.25900000000000001</v>
      </c>
      <c r="AK5448">
        <v>1.3553999999999999</v>
      </c>
      <c r="AR5448" s="3"/>
    </row>
    <row r="5449" spans="1:44" hidden="1" outlineLevel="1" x14ac:dyDescent="0.2">
      <c r="A5449" s="2">
        <v>40499</v>
      </c>
      <c r="B5449">
        <v>21.76</v>
      </c>
      <c r="E5449" s="2">
        <v>40499</v>
      </c>
      <c r="F5449">
        <v>1178.5899999999999</v>
      </c>
      <c r="G5449">
        <f t="shared" si="768"/>
        <v>2.1216287319458793E-4</v>
      </c>
      <c r="H5449" s="2">
        <v>40499</v>
      </c>
      <c r="I5449">
        <v>1977</v>
      </c>
      <c r="J5449">
        <f t="shared" si="769"/>
        <v>3.7444465809155503E-4</v>
      </c>
      <c r="K5449">
        <f t="shared" si="765"/>
        <v>3.6408465809155502E-4</v>
      </c>
      <c r="L5449">
        <v>1.5356397248356255E-2</v>
      </c>
      <c r="N5449" s="2">
        <v>40499</v>
      </c>
      <c r="O5449">
        <v>25.57</v>
      </c>
      <c r="Q5449" s="2">
        <v>40499</v>
      </c>
      <c r="R5449">
        <v>32772.120000000003</v>
      </c>
      <c r="S5449" s="8">
        <f t="shared" si="770"/>
        <v>-9.2987485988393903E-3</v>
      </c>
      <c r="T5449" s="9">
        <f t="shared" si="766"/>
        <v>-9.3091085988393895E-3</v>
      </c>
      <c r="U5449" s="3">
        <f>Sheet1!$B$17+Sheet1!$B$18*'Portfolio allocation'!K5449</f>
        <v>9.0548603124955746E-4</v>
      </c>
      <c r="V5449" s="13">
        <f t="shared" si="771"/>
        <v>-1.0214594630088947E-2</v>
      </c>
      <c r="W5449" s="13"/>
      <c r="X5449" s="2">
        <v>40499</v>
      </c>
      <c r="Y5449">
        <v>135.5856</v>
      </c>
      <c r="AA5449" s="2">
        <v>40499</v>
      </c>
      <c r="AB5449">
        <v>1895.12</v>
      </c>
      <c r="AC5449">
        <f t="shared" si="772"/>
        <v>-2.0379254235146638E-3</v>
      </c>
      <c r="AD5449">
        <f t="shared" si="767"/>
        <v>-2.0482454235146636E-3</v>
      </c>
      <c r="AE5449">
        <f>Sheet2!$B$17+Sheet2!$B$18*'Portfolio allocation'!K5449</f>
        <v>3.7714037797908432E-4</v>
      </c>
      <c r="AF5449">
        <f t="shared" si="773"/>
        <v>-2.4253858014937481E-3</v>
      </c>
      <c r="AH5449" s="2">
        <v>40499</v>
      </c>
      <c r="AI5449">
        <v>2.8820000000000001</v>
      </c>
      <c r="AJ5449">
        <v>0.25800000000000001</v>
      </c>
      <c r="AK5449">
        <v>1.35415</v>
      </c>
      <c r="AR5449" s="3"/>
    </row>
    <row r="5450" spans="1:44" hidden="1" outlineLevel="1" x14ac:dyDescent="0.2">
      <c r="A5450" s="2">
        <v>40500</v>
      </c>
      <c r="B5450">
        <v>18.75</v>
      </c>
      <c r="E5450" s="2">
        <v>40500</v>
      </c>
      <c r="F5450">
        <v>1196.69</v>
      </c>
      <c r="G5450">
        <f t="shared" si="768"/>
        <v>1.5357333763225567E-2</v>
      </c>
      <c r="H5450" s="2">
        <v>40500</v>
      </c>
      <c r="I5450">
        <v>2007.38</v>
      </c>
      <c r="J5450">
        <f t="shared" si="769"/>
        <v>1.5366717248356254E-2</v>
      </c>
      <c r="K5450">
        <f t="shared" si="765"/>
        <v>1.5356397248356255E-2</v>
      </c>
      <c r="L5450">
        <v>2.5851028895375132E-3</v>
      </c>
      <c r="N5450" s="2">
        <v>40500</v>
      </c>
      <c r="O5450">
        <v>25.837499999999999</v>
      </c>
      <c r="Q5450" s="2">
        <v>40500</v>
      </c>
      <c r="R5450">
        <v>33114.959999999999</v>
      </c>
      <c r="S5450" s="8">
        <f t="shared" si="770"/>
        <v>1.0461331155872555E-2</v>
      </c>
      <c r="T5450" s="9">
        <f t="shared" si="766"/>
        <v>1.0451011155872556E-2</v>
      </c>
      <c r="U5450" s="3">
        <f>Sheet1!$B$17+Sheet1!$B$18*'Portfolio allocation'!K5450</f>
        <v>1.8105046990530116E-2</v>
      </c>
      <c r="V5450" s="13">
        <f t="shared" si="771"/>
        <v>-7.6540358346575601E-3</v>
      </c>
      <c r="W5450" s="13"/>
      <c r="X5450" s="2">
        <v>40500</v>
      </c>
      <c r="Y5450">
        <v>137.88749999999999</v>
      </c>
      <c r="AA5450" s="2">
        <v>40500</v>
      </c>
      <c r="AB5450">
        <v>1927.3</v>
      </c>
      <c r="AC5450">
        <f t="shared" si="772"/>
        <v>1.6980455063531741E-2</v>
      </c>
      <c r="AD5450">
        <f t="shared" si="767"/>
        <v>1.697013506353174E-2</v>
      </c>
      <c r="AE5450">
        <f>Sheet2!$B$17+Sheet2!$B$18*'Portfolio allocation'!K5450</f>
        <v>1.3708687221729741E-2</v>
      </c>
      <c r="AF5450">
        <f t="shared" si="773"/>
        <v>3.2614478418019986E-3</v>
      </c>
      <c r="AH5450" s="2">
        <v>40500</v>
      </c>
      <c r="AI5450">
        <v>2.9009999999999998</v>
      </c>
      <c r="AJ5450">
        <v>0.25800000000000001</v>
      </c>
      <c r="AK5450">
        <v>1.3602000000000001</v>
      </c>
      <c r="AR5450" s="3"/>
    </row>
    <row r="5451" spans="1:44" hidden="1" outlineLevel="1" x14ac:dyDescent="0.2">
      <c r="A5451" s="2">
        <v>40501</v>
      </c>
      <c r="B5451">
        <v>18.04</v>
      </c>
      <c r="E5451" s="2">
        <v>40501</v>
      </c>
      <c r="F5451">
        <v>1199.73</v>
      </c>
      <c r="G5451">
        <f t="shared" si="768"/>
        <v>2.5403404390442752E-3</v>
      </c>
      <c r="H5451" s="2">
        <v>40501</v>
      </c>
      <c r="I5451">
        <v>2012.59</v>
      </c>
      <c r="J5451">
        <f t="shared" si="769"/>
        <v>2.5954228895375131E-3</v>
      </c>
      <c r="K5451">
        <f t="shared" si="765"/>
        <v>2.5851028895375132E-3</v>
      </c>
      <c r="L5451">
        <v>-1.5357176219696819E-3</v>
      </c>
      <c r="N5451" s="2">
        <v>40501</v>
      </c>
      <c r="O5451">
        <v>25.69</v>
      </c>
      <c r="Q5451" s="2">
        <v>40501</v>
      </c>
      <c r="R5451">
        <v>32925.910000000003</v>
      </c>
      <c r="S5451" s="8">
        <f t="shared" si="770"/>
        <v>-5.7089001466404943E-3</v>
      </c>
      <c r="T5451" s="9">
        <f t="shared" si="766"/>
        <v>-5.7192201466404946E-3</v>
      </c>
      <c r="U5451" s="3">
        <f>Sheet1!$B$17+Sheet1!$B$18*'Portfolio allocation'!K5451</f>
        <v>3.4534944344517347E-3</v>
      </c>
      <c r="V5451" s="13">
        <f t="shared" si="771"/>
        <v>-9.1727145810922284E-3</v>
      </c>
      <c r="W5451" s="13"/>
      <c r="X5451" s="2">
        <v>40501</v>
      </c>
      <c r="Y5451">
        <v>138.54660000000001</v>
      </c>
      <c r="AA5451" s="2">
        <v>40501</v>
      </c>
      <c r="AB5451">
        <v>1936.51</v>
      </c>
      <c r="AC5451">
        <f t="shared" si="772"/>
        <v>4.7787059617081518E-3</v>
      </c>
      <c r="AD5451">
        <f t="shared" si="767"/>
        <v>4.7683859617081515E-3</v>
      </c>
      <c r="AE5451">
        <f>Sheet2!$B$17+Sheet2!$B$18*'Portfolio allocation'!K5451</f>
        <v>2.3521264526806694E-3</v>
      </c>
      <c r="AF5451">
        <f t="shared" si="773"/>
        <v>2.4162595090274821E-3</v>
      </c>
      <c r="AH5451" s="2">
        <v>40501</v>
      </c>
      <c r="AI5451">
        <v>2.8769999999999998</v>
      </c>
      <c r="AJ5451">
        <v>0.25800000000000001</v>
      </c>
      <c r="AK5451">
        <v>1.36615</v>
      </c>
      <c r="AR5451" s="3"/>
    </row>
    <row r="5452" spans="1:44" hidden="1" outlineLevel="1" x14ac:dyDescent="0.2">
      <c r="A5452" s="2">
        <v>40504</v>
      </c>
      <c r="B5452">
        <v>18.37</v>
      </c>
      <c r="E5452" s="2">
        <v>40504</v>
      </c>
      <c r="F5452">
        <v>1197.8399999999999</v>
      </c>
      <c r="G5452">
        <f t="shared" si="768"/>
        <v>-1.5753544547524312E-3</v>
      </c>
      <c r="H5452" s="2">
        <v>40504</v>
      </c>
      <c r="I5452">
        <v>2009.52</v>
      </c>
      <c r="J5452">
        <f t="shared" si="769"/>
        <v>-1.5253976219696819E-3</v>
      </c>
      <c r="K5452">
        <f t="shared" si="765"/>
        <v>-1.5357176219696819E-3</v>
      </c>
      <c r="L5452">
        <v>-1.4257303406982723E-2</v>
      </c>
      <c r="N5452" s="2">
        <v>40504</v>
      </c>
      <c r="O5452">
        <v>25.73</v>
      </c>
      <c r="Q5452" s="2">
        <v>40504</v>
      </c>
      <c r="R5452">
        <v>32977.19</v>
      </c>
      <c r="S5452" s="8">
        <f t="shared" si="770"/>
        <v>1.5574360739003534E-3</v>
      </c>
      <c r="T5452" s="9">
        <f t="shared" si="766"/>
        <v>1.5471160739003534E-3</v>
      </c>
      <c r="U5452" s="3">
        <f>Sheet1!$B$17+Sheet1!$B$18*'Portfolio allocation'!K5452</f>
        <v>-1.2740152918292811E-3</v>
      </c>
      <c r="V5452" s="13">
        <f t="shared" si="771"/>
        <v>2.8211313657296342E-3</v>
      </c>
      <c r="W5452" s="13"/>
      <c r="X5452" s="2">
        <v>40504</v>
      </c>
      <c r="Y5452">
        <v>138.87139999999999</v>
      </c>
      <c r="AA5452" s="2">
        <v>40504</v>
      </c>
      <c r="AB5452">
        <v>1941.05</v>
      </c>
      <c r="AC5452">
        <f t="shared" si="772"/>
        <v>2.3444237313516858E-3</v>
      </c>
      <c r="AD5452">
        <f t="shared" si="767"/>
        <v>2.3343037313516856E-3</v>
      </c>
      <c r="AE5452">
        <f>Sheet2!$B$17+Sheet2!$B$18*'Portfolio allocation'!K5452</f>
        <v>-1.3122122777911162E-3</v>
      </c>
      <c r="AF5452">
        <f t="shared" si="773"/>
        <v>3.6465160091428018E-3</v>
      </c>
      <c r="AH5452" s="2">
        <v>40504</v>
      </c>
      <c r="AI5452">
        <v>2.806</v>
      </c>
      <c r="AJ5452">
        <v>0.253</v>
      </c>
      <c r="AK5452">
        <v>1.3609</v>
      </c>
      <c r="AR5452" s="3"/>
    </row>
    <row r="5453" spans="1:44" hidden="1" outlineLevel="1" x14ac:dyDescent="0.2">
      <c r="A5453" s="2">
        <v>40505</v>
      </c>
      <c r="B5453">
        <v>20.63</v>
      </c>
      <c r="E5453" s="2">
        <v>40505</v>
      </c>
      <c r="F5453">
        <v>1180.73</v>
      </c>
      <c r="G5453">
        <f t="shared" si="768"/>
        <v>-1.4284044613637747E-2</v>
      </c>
      <c r="H5453" s="2">
        <v>40505</v>
      </c>
      <c r="I5453">
        <v>1980.89</v>
      </c>
      <c r="J5453">
        <f t="shared" si="769"/>
        <v>-1.4247183406982722E-2</v>
      </c>
      <c r="K5453">
        <f t="shared" si="765"/>
        <v>-1.4257303406982723E-2</v>
      </c>
      <c r="L5453">
        <v>1.4968195897399613E-2</v>
      </c>
      <c r="N5453" s="2">
        <v>40505</v>
      </c>
      <c r="O5453">
        <v>25.12</v>
      </c>
      <c r="Q5453" s="2">
        <v>40505</v>
      </c>
      <c r="R5453">
        <v>32195.37</v>
      </c>
      <c r="S5453" s="8">
        <f t="shared" si="770"/>
        <v>-2.3707902340981857E-2</v>
      </c>
      <c r="T5453" s="9">
        <f t="shared" si="766"/>
        <v>-2.3718022340981856E-2</v>
      </c>
      <c r="U5453" s="3">
        <f>Sheet1!$B$17+Sheet1!$B$18*'Portfolio allocation'!K5453</f>
        <v>-1.5868540912254973E-2</v>
      </c>
      <c r="V5453" s="13">
        <f t="shared" si="771"/>
        <v>-7.8494814287268823E-3</v>
      </c>
      <c r="W5453" s="13"/>
      <c r="X5453" s="2">
        <v>40505</v>
      </c>
      <c r="Y5453">
        <v>136.7604</v>
      </c>
      <c r="AA5453" s="2">
        <v>40505</v>
      </c>
      <c r="AB5453">
        <v>1911.54</v>
      </c>
      <c r="AC5453">
        <f t="shared" si="772"/>
        <v>-1.5203111717884688E-2</v>
      </c>
      <c r="AD5453">
        <f t="shared" si="767"/>
        <v>-1.5213031717884688E-2</v>
      </c>
      <c r="AE5453">
        <f>Sheet2!$B$17+Sheet2!$B$18*'Portfolio allocation'!K5453</f>
        <v>-1.2624570914831743E-2</v>
      </c>
      <c r="AF5453">
        <f t="shared" si="773"/>
        <v>-2.5884608030529443E-3</v>
      </c>
      <c r="AH5453" s="2">
        <v>40505</v>
      </c>
      <c r="AI5453">
        <v>2.782</v>
      </c>
      <c r="AJ5453">
        <v>0.248</v>
      </c>
      <c r="AK5453">
        <v>1.34335</v>
      </c>
      <c r="AR5453" s="3"/>
    </row>
    <row r="5454" spans="1:44" hidden="1" outlineLevel="1" x14ac:dyDescent="0.2">
      <c r="A5454" s="2">
        <v>40506</v>
      </c>
      <c r="B5454">
        <v>19.559999999999999</v>
      </c>
      <c r="E5454" s="2">
        <v>40506</v>
      </c>
      <c r="F5454">
        <v>1198.3499999999999</v>
      </c>
      <c r="G5454">
        <f t="shared" si="768"/>
        <v>1.4922971382111072E-2</v>
      </c>
      <c r="H5454" s="2">
        <v>40506</v>
      </c>
      <c r="I5454">
        <v>2010.56</v>
      </c>
      <c r="J5454">
        <f t="shared" si="769"/>
        <v>1.4978115897399613E-2</v>
      </c>
      <c r="K5454">
        <f t="shared" si="765"/>
        <v>1.4968195897399613E-2</v>
      </c>
      <c r="L5454">
        <v>-1.0840000000000001E-5</v>
      </c>
      <c r="N5454" s="2">
        <v>40506</v>
      </c>
      <c r="O5454">
        <v>25.37</v>
      </c>
      <c r="Q5454" s="2">
        <v>40506</v>
      </c>
      <c r="R5454">
        <v>32515.79</v>
      </c>
      <c r="S5454" s="8">
        <f t="shared" si="770"/>
        <v>9.9523627155084782E-3</v>
      </c>
      <c r="T5454" s="9">
        <f t="shared" si="766"/>
        <v>9.9424427155084781E-3</v>
      </c>
      <c r="U5454" s="3">
        <f>Sheet1!$B$17+Sheet1!$B$18*'Portfolio allocation'!K5454</f>
        <v>1.7659692562382086E-2</v>
      </c>
      <c r="V5454" s="13">
        <f t="shared" si="771"/>
        <v>-7.7172498468736084E-3</v>
      </c>
      <c r="W5454" s="13"/>
      <c r="X5454" s="2">
        <v>40506</v>
      </c>
      <c r="Y5454">
        <v>139.27250000000001</v>
      </c>
      <c r="AA5454" s="2">
        <v>40506</v>
      </c>
      <c r="AB5454">
        <v>1946.65</v>
      </c>
      <c r="AC5454">
        <f t="shared" si="772"/>
        <v>1.8367389643952015E-2</v>
      </c>
      <c r="AD5454">
        <f t="shared" si="767"/>
        <v>1.8356549643952013E-2</v>
      </c>
      <c r="AE5454">
        <f>Sheet2!$B$17+Sheet2!$B$18*'Portfolio allocation'!K5454</f>
        <v>1.33634886765469E-2</v>
      </c>
      <c r="AF5454">
        <f t="shared" si="773"/>
        <v>4.9930609674051132E-3</v>
      </c>
      <c r="AH5454" s="2">
        <v>40506</v>
      </c>
      <c r="AI5454">
        <v>2.9119999999999999</v>
      </c>
      <c r="AJ5454">
        <v>0.27100000000000002</v>
      </c>
      <c r="AK5454">
        <v>1.3392999999999999</v>
      </c>
      <c r="AR5454" s="3"/>
    </row>
    <row r="5455" spans="1:44" hidden="1" outlineLevel="1" x14ac:dyDescent="0.2">
      <c r="A5455" s="2">
        <v>40507</v>
      </c>
      <c r="B5455">
        <v>19.559999999999999</v>
      </c>
      <c r="E5455" s="2">
        <v>40507</v>
      </c>
      <c r="F5455">
        <v>1198.3499999999999</v>
      </c>
      <c r="G5455">
        <f t="shared" si="768"/>
        <v>0</v>
      </c>
      <c r="H5455" s="2">
        <v>40507</v>
      </c>
      <c r="I5455">
        <v>2010.56</v>
      </c>
      <c r="J5455">
        <f t="shared" si="769"/>
        <v>0</v>
      </c>
      <c r="K5455">
        <f t="shared" si="765"/>
        <v>-1.0840000000000001E-5</v>
      </c>
      <c r="L5455">
        <v>-7.2376822727995716E-3</v>
      </c>
      <c r="N5455" s="2">
        <v>40507</v>
      </c>
      <c r="O5455">
        <v>25.37</v>
      </c>
      <c r="Q5455" s="2">
        <v>40507</v>
      </c>
      <c r="R5455">
        <v>32515.79</v>
      </c>
      <c r="S5455" s="8">
        <f t="shared" si="770"/>
        <v>0</v>
      </c>
      <c r="T5455" s="9">
        <f t="shared" si="766"/>
        <v>-1.0840000000000001E-5</v>
      </c>
      <c r="U5455" s="3">
        <f>Sheet1!$B$17+Sheet1!$B$18*'Portfolio allocation'!K5455</f>
        <v>4.7536296163249917E-4</v>
      </c>
      <c r="V5455" s="13">
        <f t="shared" si="771"/>
        <v>-4.8620296163249919E-4</v>
      </c>
      <c r="W5455" s="13"/>
      <c r="X5455" s="2">
        <v>40507</v>
      </c>
      <c r="Y5455">
        <v>139.27250000000001</v>
      </c>
      <c r="AA5455" s="2">
        <v>40507</v>
      </c>
      <c r="AB5455">
        <v>1946.65</v>
      </c>
      <c r="AC5455">
        <f t="shared" si="772"/>
        <v>0</v>
      </c>
      <c r="AD5455">
        <f t="shared" si="767"/>
        <v>-1.0840000000000001E-5</v>
      </c>
      <c r="AE5455">
        <f>Sheet2!$B$17+Sheet2!$B$18*'Portfolio allocation'!K5455</f>
        <v>4.374780681094842E-5</v>
      </c>
      <c r="AF5455">
        <f t="shared" si="773"/>
        <v>-5.4587806810948425E-5</v>
      </c>
      <c r="AH5455" s="2">
        <v>40507</v>
      </c>
      <c r="AI5455">
        <v>2.9119999999999999</v>
      </c>
      <c r="AJ5455">
        <v>0.27100000000000002</v>
      </c>
      <c r="AK5455">
        <v>1.33725</v>
      </c>
      <c r="AR5455" s="3"/>
    </row>
    <row r="5456" spans="1:44" hidden="1" outlineLevel="1" x14ac:dyDescent="0.2">
      <c r="A5456" s="2">
        <v>40508</v>
      </c>
      <c r="B5456">
        <v>22.22</v>
      </c>
      <c r="E5456" s="2">
        <v>40508</v>
      </c>
      <c r="F5456">
        <v>1189.4000000000001</v>
      </c>
      <c r="G5456">
        <f t="shared" si="768"/>
        <v>-7.4686026619934509E-3</v>
      </c>
      <c r="H5456" s="2">
        <v>40508</v>
      </c>
      <c r="I5456">
        <v>1996.03</v>
      </c>
      <c r="J5456">
        <f t="shared" si="769"/>
        <v>-7.2268422727995718E-3</v>
      </c>
      <c r="K5456">
        <f t="shared" si="765"/>
        <v>-7.2376822727995716E-3</v>
      </c>
      <c r="L5456">
        <v>-1.1129078428680854E-3</v>
      </c>
      <c r="N5456" s="2">
        <v>40508</v>
      </c>
      <c r="O5456">
        <v>25.33</v>
      </c>
      <c r="Q5456" s="2">
        <v>40508</v>
      </c>
      <c r="R5456">
        <v>32464.51</v>
      </c>
      <c r="S5456" s="8">
        <f t="shared" si="770"/>
        <v>-1.5770799356251697E-3</v>
      </c>
      <c r="T5456" s="9">
        <f t="shared" si="766"/>
        <v>-1.5879199356251697E-3</v>
      </c>
      <c r="U5456" s="3">
        <f>Sheet1!$B$17+Sheet1!$B$18*'Portfolio allocation'!K5456</f>
        <v>-7.8154536462626354E-3</v>
      </c>
      <c r="V5456" s="13">
        <f t="shared" si="771"/>
        <v>6.2275337106374659E-3</v>
      </c>
      <c r="W5456" s="13"/>
      <c r="X5456" s="2">
        <v>40508</v>
      </c>
      <c r="Y5456">
        <v>137.64869999999999</v>
      </c>
      <c r="AA5456" s="2">
        <v>40508</v>
      </c>
      <c r="AB5456">
        <v>1923.96</v>
      </c>
      <c r="AC5456">
        <f t="shared" si="772"/>
        <v>-1.1655921711658523E-2</v>
      </c>
      <c r="AD5456">
        <f t="shared" si="767"/>
        <v>-1.1666641711658524E-2</v>
      </c>
      <c r="AE5456">
        <f>Sheet2!$B$17+Sheet2!$B$18*'Portfolio allocation'!K5456</f>
        <v>-6.382544715583951E-3</v>
      </c>
      <c r="AF5456">
        <f t="shared" si="773"/>
        <v>-5.2840969960745729E-3</v>
      </c>
      <c r="AH5456" s="2">
        <v>40508</v>
      </c>
      <c r="AI5456">
        <v>2.87</v>
      </c>
      <c r="AJ5456">
        <v>0.26800000000000002</v>
      </c>
      <c r="AK5456">
        <v>1.32155</v>
      </c>
      <c r="AR5456" s="3"/>
    </row>
    <row r="5457" spans="1:44" hidden="1" outlineLevel="1" x14ac:dyDescent="0.2">
      <c r="A5457" s="2">
        <v>40511</v>
      </c>
      <c r="B5457">
        <v>21.53</v>
      </c>
      <c r="E5457" s="2">
        <v>40511</v>
      </c>
      <c r="F5457">
        <v>1187.76</v>
      </c>
      <c r="G5457">
        <f t="shared" si="768"/>
        <v>-1.378846477215534E-3</v>
      </c>
      <c r="H5457" s="2">
        <v>40511</v>
      </c>
      <c r="I5457">
        <v>1993.83</v>
      </c>
      <c r="J5457">
        <f t="shared" si="769"/>
        <v>-1.1021878428680854E-3</v>
      </c>
      <c r="K5457">
        <f t="shared" si="765"/>
        <v>-1.1129078428680854E-3</v>
      </c>
      <c r="L5457">
        <v>-6.0242718073256563E-3</v>
      </c>
      <c r="N5457" s="2">
        <v>40511</v>
      </c>
      <c r="O5457">
        <v>25.31</v>
      </c>
      <c r="Q5457" s="2">
        <v>40511</v>
      </c>
      <c r="R5457">
        <v>32438.89</v>
      </c>
      <c r="S5457" s="8">
        <f t="shared" si="770"/>
        <v>-7.8916946536389254E-4</v>
      </c>
      <c r="T5457" s="9">
        <f t="shared" si="766"/>
        <v>-7.9988946536389252E-4</v>
      </c>
      <c r="U5457" s="3">
        <f>Sheet1!$B$17+Sheet1!$B$18*'Portfolio allocation'!K5457</f>
        <v>-7.8895719781915197E-4</v>
      </c>
      <c r="V5457" s="13">
        <f t="shared" si="771"/>
        <v>-1.0932267544740549E-5</v>
      </c>
      <c r="W5457" s="13"/>
      <c r="X5457" s="2">
        <v>40511</v>
      </c>
      <c r="Y5457">
        <v>136.48349999999999</v>
      </c>
      <c r="AA5457" s="2">
        <v>40511</v>
      </c>
      <c r="AB5457">
        <v>1907.67</v>
      </c>
      <c r="AC5457">
        <f t="shared" si="772"/>
        <v>-8.4669119940122828E-3</v>
      </c>
      <c r="AD5457">
        <f t="shared" si="767"/>
        <v>-8.4776319940122833E-3</v>
      </c>
      <c r="AE5457">
        <f>Sheet2!$B$17+Sheet2!$B$18*'Portfolio allocation'!K5457</f>
        <v>-9.3623903536092475E-4</v>
      </c>
      <c r="AF5457">
        <f t="shared" si="773"/>
        <v>-7.5413929586513589E-3</v>
      </c>
      <c r="AH5457" s="2">
        <v>40511</v>
      </c>
      <c r="AI5457">
        <v>2.8260000000000001</v>
      </c>
      <c r="AJ5457">
        <v>0.26800000000000002</v>
      </c>
      <c r="AK5457">
        <v>1.3088</v>
      </c>
      <c r="AR5457" s="3"/>
    </row>
    <row r="5458" spans="1:44" hidden="1" outlineLevel="1" x14ac:dyDescent="0.2">
      <c r="A5458" s="2">
        <v>40512</v>
      </c>
      <c r="B5458">
        <v>23.54</v>
      </c>
      <c r="E5458" s="2">
        <v>40512</v>
      </c>
      <c r="F5458">
        <v>1180.55</v>
      </c>
      <c r="G5458">
        <f t="shared" si="768"/>
        <v>-6.0702498821311179E-3</v>
      </c>
      <c r="H5458" s="2">
        <v>40512</v>
      </c>
      <c r="I5458">
        <v>1981.84</v>
      </c>
      <c r="J5458">
        <f t="shared" si="769"/>
        <v>-6.0135518073256566E-3</v>
      </c>
      <c r="K5458">
        <f t="shared" si="765"/>
        <v>-6.0242718073256563E-3</v>
      </c>
      <c r="L5458">
        <v>2.1752164448391398E-2</v>
      </c>
      <c r="N5458" s="2">
        <v>40512</v>
      </c>
      <c r="O5458">
        <v>25.2575</v>
      </c>
      <c r="Q5458" s="2">
        <v>40512</v>
      </c>
      <c r="R5458">
        <v>32371.599999999999</v>
      </c>
      <c r="S5458" s="8">
        <f t="shared" si="770"/>
        <v>-2.074361977243977E-3</v>
      </c>
      <c r="T5458" s="9">
        <f t="shared" si="766"/>
        <v>-2.0850819772439771E-3</v>
      </c>
      <c r="U5458" s="3">
        <f>Sheet1!$B$17+Sheet1!$B$18*'Portfolio allocation'!K5458</f>
        <v>-6.423398408360266E-3</v>
      </c>
      <c r="V5458" s="13">
        <f t="shared" si="771"/>
        <v>4.3383164311162885E-3</v>
      </c>
      <c r="W5458" s="13"/>
      <c r="X5458" s="2">
        <v>40512</v>
      </c>
      <c r="Y5458">
        <v>135.11760000000001</v>
      </c>
      <c r="AA5458" s="2">
        <v>40512</v>
      </c>
      <c r="AB5458">
        <v>1888.58</v>
      </c>
      <c r="AC5458">
        <f t="shared" si="772"/>
        <v>-1.0006971855719304E-2</v>
      </c>
      <c r="AD5458">
        <f t="shared" si="767"/>
        <v>-1.0017411855719305E-2</v>
      </c>
      <c r="AE5458">
        <f>Sheet2!$B$17+Sheet2!$B$18*'Portfolio allocation'!K5458</f>
        <v>-5.3035491727837607E-3</v>
      </c>
      <c r="AF5458">
        <f t="shared" si="773"/>
        <v>-4.7138626829355441E-3</v>
      </c>
      <c r="AH5458" s="2">
        <v>40512</v>
      </c>
      <c r="AI5458">
        <v>2.7970000000000002</v>
      </c>
      <c r="AJ5458">
        <v>0.26100000000000001</v>
      </c>
      <c r="AK5458">
        <v>1.30175</v>
      </c>
      <c r="AR5458" s="3"/>
    </row>
    <row r="5459" spans="1:44" hidden="1" outlineLevel="1" x14ac:dyDescent="0.2">
      <c r="A5459" s="2">
        <v>40513</v>
      </c>
      <c r="B5459">
        <v>21.36</v>
      </c>
      <c r="E5459" s="2">
        <v>40513</v>
      </c>
      <c r="F5459">
        <v>1206.07</v>
      </c>
      <c r="G5459">
        <f t="shared" si="768"/>
        <v>2.1617042903731232E-2</v>
      </c>
      <c r="H5459" s="2">
        <v>40513</v>
      </c>
      <c r="I5459">
        <v>2024.97</v>
      </c>
      <c r="J5459">
        <f t="shared" si="769"/>
        <v>2.1762604448391398E-2</v>
      </c>
      <c r="K5459">
        <f t="shared" si="765"/>
        <v>2.1752164448391398E-2</v>
      </c>
      <c r="L5459">
        <v>1.2823838045798145E-2</v>
      </c>
      <c r="N5459" s="2">
        <v>40513</v>
      </c>
      <c r="O5459">
        <v>26.04</v>
      </c>
      <c r="Q5459" s="2">
        <v>40513</v>
      </c>
      <c r="R5459">
        <v>33374.5</v>
      </c>
      <c r="S5459" s="8">
        <f t="shared" si="770"/>
        <v>3.0980859765967761E-2</v>
      </c>
      <c r="T5459" s="9">
        <f t="shared" si="766"/>
        <v>3.097041976596776E-2</v>
      </c>
      <c r="U5459" s="3">
        <f>Sheet1!$B$17+Sheet1!$B$18*'Portfolio allocation'!K5459</f>
        <v>2.544243321270662E-2</v>
      </c>
      <c r="V5459" s="13">
        <f t="shared" si="771"/>
        <v>5.5279865532611404E-3</v>
      </c>
      <c r="W5459" s="13"/>
      <c r="X5459" s="2">
        <v>40513</v>
      </c>
      <c r="Y5459">
        <v>137.93530000000001</v>
      </c>
      <c r="AA5459" s="2">
        <v>40513</v>
      </c>
      <c r="AB5459">
        <v>1927.96</v>
      </c>
      <c r="AC5459">
        <f t="shared" si="772"/>
        <v>2.0851645151383602E-2</v>
      </c>
      <c r="AD5459">
        <f t="shared" si="767"/>
        <v>2.0840725151383601E-2</v>
      </c>
      <c r="AE5459">
        <f>Sheet2!$B$17+Sheet2!$B$18*'Portfolio allocation'!K5459</f>
        <v>1.9395966586779789E-2</v>
      </c>
      <c r="AF5459">
        <f t="shared" si="773"/>
        <v>1.4447585646038125E-3</v>
      </c>
      <c r="AH5459" s="2">
        <v>40513</v>
      </c>
      <c r="AI5459">
        <v>2.9660000000000002</v>
      </c>
      <c r="AJ5459">
        <v>0.27300000000000002</v>
      </c>
      <c r="AK5459">
        <v>1.3063</v>
      </c>
      <c r="AR5459" s="3"/>
    </row>
    <row r="5460" spans="1:44" hidden="1" outlineLevel="1" x14ac:dyDescent="0.2">
      <c r="A5460" s="2">
        <v>40514</v>
      </c>
      <c r="B5460">
        <v>19.39</v>
      </c>
      <c r="E5460" s="2">
        <v>40514</v>
      </c>
      <c r="F5460">
        <v>1221.53</v>
      </c>
      <c r="G5460">
        <f t="shared" si="768"/>
        <v>1.2818493122289887E-2</v>
      </c>
      <c r="H5460" s="2">
        <v>40514</v>
      </c>
      <c r="I5460">
        <v>2050.96</v>
      </c>
      <c r="J5460">
        <f t="shared" si="769"/>
        <v>1.2834758045798145E-2</v>
      </c>
      <c r="K5460">
        <f t="shared" si="765"/>
        <v>1.2823838045798145E-2</v>
      </c>
      <c r="L5460">
        <v>2.6415764293795229E-3</v>
      </c>
      <c r="N5460" s="2">
        <v>40514</v>
      </c>
      <c r="O5460">
        <v>26.89</v>
      </c>
      <c r="Q5460" s="2">
        <v>40514</v>
      </c>
      <c r="R5460">
        <v>34463.919999999998</v>
      </c>
      <c r="S5460" s="8">
        <f t="shared" si="770"/>
        <v>3.2642286775831808E-2</v>
      </c>
      <c r="T5460" s="9">
        <f t="shared" si="766"/>
        <v>3.263136677583181E-2</v>
      </c>
      <c r="U5460" s="3">
        <f>Sheet1!$B$17+Sheet1!$B$18*'Portfolio allocation'!K5460</f>
        <v>1.5199630889769899E-2</v>
      </c>
      <c r="V5460" s="13">
        <f t="shared" si="771"/>
        <v>1.7431735886061912E-2</v>
      </c>
      <c r="W5460" s="13"/>
      <c r="X5460" s="2">
        <v>40514</v>
      </c>
      <c r="Y5460">
        <v>138.67080000000001</v>
      </c>
      <c r="AA5460" s="2">
        <v>40514</v>
      </c>
      <c r="AB5460">
        <v>1938.24</v>
      </c>
      <c r="AC5460">
        <f t="shared" si="772"/>
        <v>5.332060831137575E-3</v>
      </c>
      <c r="AD5460">
        <f t="shared" si="767"/>
        <v>5.3212208311375752E-3</v>
      </c>
      <c r="AE5460">
        <f>Sheet2!$B$17+Sheet2!$B$18*'Portfolio allocation'!K5460</f>
        <v>1.1456670967386211E-2</v>
      </c>
      <c r="AF5460">
        <f t="shared" si="773"/>
        <v>-6.1354501362486363E-3</v>
      </c>
      <c r="AH5460" s="2">
        <v>40514</v>
      </c>
      <c r="AI5460">
        <v>2.9980000000000002</v>
      </c>
      <c r="AJ5460">
        <v>0.27100000000000002</v>
      </c>
      <c r="AK5460">
        <v>1.3169500000000001</v>
      </c>
      <c r="AR5460" s="3"/>
    </row>
    <row r="5461" spans="1:44" hidden="1" outlineLevel="1" x14ac:dyDescent="0.2">
      <c r="A5461" s="2">
        <v>40515</v>
      </c>
      <c r="B5461">
        <v>18.010000000000002</v>
      </c>
      <c r="E5461" s="2">
        <v>40515</v>
      </c>
      <c r="F5461">
        <v>1224.71</v>
      </c>
      <c r="G5461">
        <f t="shared" si="768"/>
        <v>2.6032925920771444E-3</v>
      </c>
      <c r="H5461" s="2">
        <v>40515</v>
      </c>
      <c r="I5461">
        <v>2056.4</v>
      </c>
      <c r="J5461">
        <f t="shared" si="769"/>
        <v>2.6524164293795227E-3</v>
      </c>
      <c r="K5461">
        <f t="shared" si="765"/>
        <v>2.6415764293795229E-3</v>
      </c>
      <c r="L5461">
        <v>-1.2745854580820722E-3</v>
      </c>
      <c r="N5461" s="2">
        <v>40515</v>
      </c>
      <c r="O5461">
        <v>27.02</v>
      </c>
      <c r="Q5461" s="2">
        <v>40515</v>
      </c>
      <c r="R5461">
        <v>34630.519999999997</v>
      </c>
      <c r="S5461" s="8">
        <f t="shared" si="770"/>
        <v>4.8340409332425782E-3</v>
      </c>
      <c r="T5461" s="9">
        <f t="shared" si="766"/>
        <v>4.8232009332425784E-3</v>
      </c>
      <c r="U5461" s="3">
        <f>Sheet1!$B$17+Sheet1!$B$18*'Portfolio allocation'!K5461</f>
        <v>3.5182823105883178E-3</v>
      </c>
      <c r="V5461" s="13">
        <f t="shared" si="771"/>
        <v>1.3049186226542606E-3</v>
      </c>
      <c r="W5461" s="13"/>
      <c r="X5461" s="2">
        <v>40515</v>
      </c>
      <c r="Y5461">
        <v>138.86179999999999</v>
      </c>
      <c r="AA5461" s="2">
        <v>40515</v>
      </c>
      <c r="AB5461">
        <v>1940.91</v>
      </c>
      <c r="AC5461">
        <f t="shared" si="772"/>
        <v>1.377538385339383E-3</v>
      </c>
      <c r="AD5461">
        <f t="shared" si="767"/>
        <v>1.3672983853393831E-3</v>
      </c>
      <c r="AE5461">
        <f>Sheet2!$B$17+Sheet2!$B$18*'Portfolio allocation'!K5461</f>
        <v>2.4023441650784919E-3</v>
      </c>
      <c r="AF5461">
        <f t="shared" si="773"/>
        <v>-1.0350457797391088E-3</v>
      </c>
      <c r="AH5461" s="2">
        <v>40515</v>
      </c>
      <c r="AI5461">
        <v>3.0070000000000001</v>
      </c>
      <c r="AJ5461">
        <v>0.25600000000000001</v>
      </c>
      <c r="AK5461">
        <v>1.3382499999999999</v>
      </c>
      <c r="AR5461" s="3"/>
    </row>
    <row r="5462" spans="1:44" hidden="1" outlineLevel="1" x14ac:dyDescent="0.2">
      <c r="A5462" s="2">
        <v>40518</v>
      </c>
      <c r="B5462">
        <v>18.02</v>
      </c>
      <c r="E5462" s="2">
        <v>40518</v>
      </c>
      <c r="F5462">
        <v>1223.1199999999999</v>
      </c>
      <c r="G5462">
        <f t="shared" si="768"/>
        <v>-1.2982665284028139E-3</v>
      </c>
      <c r="H5462" s="2">
        <v>40518</v>
      </c>
      <c r="I5462">
        <v>2053.8000000000002</v>
      </c>
      <c r="J5462">
        <f t="shared" si="769"/>
        <v>-1.2643454580820723E-3</v>
      </c>
      <c r="K5462">
        <f t="shared" si="765"/>
        <v>-1.2745854580820722E-3</v>
      </c>
      <c r="L5462">
        <v>5.2108353685834628E-4</v>
      </c>
      <c r="N5462" s="2">
        <v>40518</v>
      </c>
      <c r="O5462">
        <v>26.84</v>
      </c>
      <c r="Q5462" s="2">
        <v>40518</v>
      </c>
      <c r="R5462">
        <v>34399.839999999997</v>
      </c>
      <c r="S5462" s="8">
        <f t="shared" si="770"/>
        <v>-6.661176326546614E-3</v>
      </c>
      <c r="T5462" s="9">
        <f t="shared" si="766"/>
        <v>-6.6714163265466139E-3</v>
      </c>
      <c r="U5462" s="3">
        <f>Sheet1!$B$17+Sheet1!$B$18*'Portfolio allocation'!K5462</f>
        <v>-9.7443785544830126E-4</v>
      </c>
      <c r="V5462" s="13">
        <f t="shared" si="771"/>
        <v>-5.6969784710983124E-3</v>
      </c>
      <c r="W5462" s="13"/>
      <c r="X5462" s="2">
        <v>40518</v>
      </c>
      <c r="Y5462">
        <v>138.48929999999999</v>
      </c>
      <c r="AA5462" s="2">
        <v>40518</v>
      </c>
      <c r="AB5462">
        <v>1935.71</v>
      </c>
      <c r="AC5462">
        <f t="shared" si="772"/>
        <v>-2.6791556537912875E-3</v>
      </c>
      <c r="AD5462">
        <f t="shared" si="767"/>
        <v>-2.6887956537912875E-3</v>
      </c>
      <c r="AE5462">
        <f>Sheet2!$B$17+Sheet2!$B$18*'Portfolio allocation'!K5462</f>
        <v>-1.0800068955782189E-3</v>
      </c>
      <c r="AF5462">
        <f t="shared" si="773"/>
        <v>-1.6087887582130686E-3</v>
      </c>
      <c r="AH5462" s="2">
        <v>40518</v>
      </c>
      <c r="AI5462">
        <v>2.9289999999999998</v>
      </c>
      <c r="AJ5462">
        <v>0.24099999999999999</v>
      </c>
      <c r="AK5462">
        <v>1.3286500000000001</v>
      </c>
      <c r="AR5462" s="3"/>
    </row>
    <row r="5463" spans="1:44" hidden="1" outlineLevel="1" x14ac:dyDescent="0.2">
      <c r="A5463" s="2">
        <v>40519</v>
      </c>
      <c r="B5463">
        <v>17.989999999999998</v>
      </c>
      <c r="E5463" s="2">
        <v>40519</v>
      </c>
      <c r="F5463">
        <v>1223.75</v>
      </c>
      <c r="G5463">
        <f t="shared" si="768"/>
        <v>5.1507619857416032E-4</v>
      </c>
      <c r="H5463" s="2">
        <v>40519</v>
      </c>
      <c r="I5463">
        <v>2054.89</v>
      </c>
      <c r="J5463">
        <f t="shared" si="769"/>
        <v>5.3072353685834628E-4</v>
      </c>
      <c r="K5463">
        <f t="shared" si="765"/>
        <v>5.2108353685834628E-4</v>
      </c>
      <c r="L5463">
        <v>3.9510425990686941E-3</v>
      </c>
      <c r="N5463" s="2">
        <v>40519</v>
      </c>
      <c r="O5463">
        <v>26.87</v>
      </c>
      <c r="Q5463" s="2">
        <v>40519</v>
      </c>
      <c r="R5463">
        <v>34438.29</v>
      </c>
      <c r="S5463" s="8">
        <f t="shared" si="770"/>
        <v>1.1177377569200342E-3</v>
      </c>
      <c r="T5463" s="9">
        <f t="shared" si="766"/>
        <v>1.1080977569200342E-3</v>
      </c>
      <c r="U5463" s="3">
        <f>Sheet1!$B$17+Sheet1!$B$18*'Portfolio allocation'!K5463</f>
        <v>1.0855991238515339E-3</v>
      </c>
      <c r="V5463" s="13">
        <f t="shared" si="771"/>
        <v>2.2498633068500319E-5</v>
      </c>
      <c r="W5463" s="13"/>
      <c r="X5463" s="2">
        <v>40519</v>
      </c>
      <c r="Y5463">
        <v>137.56280000000001</v>
      </c>
      <c r="AA5463" s="2">
        <v>40519</v>
      </c>
      <c r="AB5463">
        <v>1922.76</v>
      </c>
      <c r="AC5463">
        <f t="shared" si="772"/>
        <v>-6.6900517122916447E-3</v>
      </c>
      <c r="AD5463">
        <f t="shared" si="767"/>
        <v>-6.7002917122916446E-3</v>
      </c>
      <c r="AE5463">
        <f>Sheet2!$B$17+Sheet2!$B$18*'Portfolio allocation'!K5463</f>
        <v>5.1674778638217001E-4</v>
      </c>
      <c r="AF5463">
        <f t="shared" si="773"/>
        <v>-7.2170394986738147E-3</v>
      </c>
      <c r="AH5463" s="2">
        <v>40519</v>
      </c>
      <c r="AI5463">
        <v>3.141</v>
      </c>
      <c r="AJ5463">
        <v>0.25600000000000001</v>
      </c>
      <c r="AK5463">
        <v>1.3344499999999999</v>
      </c>
      <c r="AR5463" s="3"/>
    </row>
    <row r="5464" spans="1:44" hidden="1" outlineLevel="1" x14ac:dyDescent="0.2">
      <c r="A5464" s="2">
        <v>40520</v>
      </c>
      <c r="B5464">
        <v>17.739999999999998</v>
      </c>
      <c r="E5464" s="2">
        <v>40520</v>
      </c>
      <c r="F5464">
        <v>1228.28</v>
      </c>
      <c r="G5464">
        <f t="shared" si="768"/>
        <v>3.7017364657814245E-3</v>
      </c>
      <c r="H5464" s="2">
        <v>40520</v>
      </c>
      <c r="I5464">
        <v>2063.0300000000002</v>
      </c>
      <c r="J5464">
        <f t="shared" si="769"/>
        <v>3.961282599068694E-3</v>
      </c>
      <c r="K5464">
        <f t="shared" si="765"/>
        <v>3.9510425990686941E-3</v>
      </c>
      <c r="L5464">
        <v>3.9105765571996864E-3</v>
      </c>
      <c r="N5464" s="2">
        <v>40520</v>
      </c>
      <c r="O5464">
        <v>27.23</v>
      </c>
      <c r="Q5464" s="2">
        <v>40520</v>
      </c>
      <c r="R5464">
        <v>34899.68</v>
      </c>
      <c r="S5464" s="8">
        <f t="shared" si="770"/>
        <v>1.3397587394728294E-2</v>
      </c>
      <c r="T5464" s="9">
        <f t="shared" si="766"/>
        <v>1.3387347394728294E-2</v>
      </c>
      <c r="U5464" s="3">
        <f>Sheet1!$B$17+Sheet1!$B$18*'Portfolio allocation'!K5464</f>
        <v>5.0205350867417037E-3</v>
      </c>
      <c r="V5464" s="13">
        <f t="shared" si="771"/>
        <v>8.3668123079865906E-3</v>
      </c>
      <c r="W5464" s="13"/>
      <c r="X5464" s="2">
        <v>40520</v>
      </c>
      <c r="Y5464">
        <v>138.47980000000001</v>
      </c>
      <c r="AA5464" s="2">
        <v>40520</v>
      </c>
      <c r="AB5464">
        <v>1935.57</v>
      </c>
      <c r="AC5464">
        <f t="shared" si="772"/>
        <v>6.6622979467014787E-3</v>
      </c>
      <c r="AD5464">
        <f t="shared" si="767"/>
        <v>6.6514579467014789E-3</v>
      </c>
      <c r="AE5464">
        <f>Sheet2!$B$17+Sheet2!$B$18*'Portfolio allocation'!K5464</f>
        <v>3.5667548906695404E-3</v>
      </c>
      <c r="AF5464">
        <f t="shared" si="773"/>
        <v>3.0847030560319385E-3</v>
      </c>
      <c r="AH5464" s="2">
        <v>40520</v>
      </c>
      <c r="AI5464">
        <v>3.2719999999999998</v>
      </c>
      <c r="AJ5464">
        <v>0.27100000000000002</v>
      </c>
      <c r="AK5464">
        <v>1.32145</v>
      </c>
      <c r="AR5464" s="3"/>
    </row>
    <row r="5465" spans="1:44" hidden="1" outlineLevel="1" x14ac:dyDescent="0.2">
      <c r="A5465" s="2">
        <v>40521</v>
      </c>
      <c r="B5465">
        <v>17.25</v>
      </c>
      <c r="E5465" s="2">
        <v>40521</v>
      </c>
      <c r="F5465">
        <v>1233</v>
      </c>
      <c r="G5465">
        <f t="shared" si="768"/>
        <v>3.842772006382944E-3</v>
      </c>
      <c r="H5465" s="2">
        <v>40521</v>
      </c>
      <c r="I5465">
        <v>2071.12</v>
      </c>
      <c r="J5465">
        <f t="shared" si="769"/>
        <v>3.9214165571996862E-3</v>
      </c>
      <c r="K5465">
        <f t="shared" si="765"/>
        <v>3.9105765571996864E-3</v>
      </c>
      <c r="L5465">
        <v>6.0003202951062458E-3</v>
      </c>
      <c r="N5465" s="2">
        <v>40521</v>
      </c>
      <c r="O5465">
        <v>27.08</v>
      </c>
      <c r="Q5465" s="2">
        <v>40521</v>
      </c>
      <c r="R5465">
        <v>34707.42</v>
      </c>
      <c r="S5465" s="8">
        <f t="shared" si="770"/>
        <v>-5.5089330331968833E-3</v>
      </c>
      <c r="T5465" s="9">
        <f t="shared" si="766"/>
        <v>-5.5197730331968831E-3</v>
      </c>
      <c r="U5465" s="3">
        <f>Sheet1!$B$17+Sheet1!$B$18*'Portfolio allocation'!K5465</f>
        <v>4.9741114179636964E-3</v>
      </c>
      <c r="V5465" s="13">
        <f t="shared" si="771"/>
        <v>-1.049388445116058E-2</v>
      </c>
      <c r="W5465" s="13"/>
      <c r="X5465" s="2">
        <v>40521</v>
      </c>
      <c r="Y5465">
        <v>137.83019999999999</v>
      </c>
      <c r="AA5465" s="2">
        <v>40521</v>
      </c>
      <c r="AB5465">
        <v>1926.49</v>
      </c>
      <c r="AC5465">
        <f t="shared" si="772"/>
        <v>-4.6911245782895739E-3</v>
      </c>
      <c r="AD5465">
        <f t="shared" si="767"/>
        <v>-4.7020445782895741E-3</v>
      </c>
      <c r="AE5465">
        <f>Sheet2!$B$17+Sheet2!$B$18*'Portfolio allocation'!K5465</f>
        <v>3.53077145385752E-3</v>
      </c>
      <c r="AF5465">
        <f t="shared" si="773"/>
        <v>-8.2328160321470945E-3</v>
      </c>
      <c r="AH5465" s="2">
        <v>40521</v>
      </c>
      <c r="AI5465">
        <v>3.2130000000000001</v>
      </c>
      <c r="AJ5465">
        <v>0.27300000000000002</v>
      </c>
      <c r="AK5465">
        <v>1.3177000000000001</v>
      </c>
      <c r="AR5465" s="3"/>
    </row>
    <row r="5466" spans="1:44" hidden="1" outlineLevel="1" x14ac:dyDescent="0.2">
      <c r="A5466" s="2">
        <v>40522</v>
      </c>
      <c r="B5466">
        <v>17.61</v>
      </c>
      <c r="E5466" s="2">
        <v>40522</v>
      </c>
      <c r="F5466">
        <v>1240.4000000000001</v>
      </c>
      <c r="G5466">
        <f t="shared" si="768"/>
        <v>6.0016220600163095E-3</v>
      </c>
      <c r="H5466" s="2">
        <v>40522</v>
      </c>
      <c r="I5466">
        <v>2083.5700000000002</v>
      </c>
      <c r="J5466">
        <f t="shared" si="769"/>
        <v>6.011240295106246E-3</v>
      </c>
      <c r="K5466">
        <f t="shared" si="765"/>
        <v>6.0003202951062458E-3</v>
      </c>
      <c r="L5466">
        <v>1.9553655562327773E-4</v>
      </c>
      <c r="N5466" s="2">
        <v>40522</v>
      </c>
      <c r="O5466">
        <v>27.34</v>
      </c>
      <c r="Q5466" s="2">
        <v>40522</v>
      </c>
      <c r="R5466">
        <v>35040.67</v>
      </c>
      <c r="S5466" s="8">
        <f t="shared" si="770"/>
        <v>9.6016932402351873E-3</v>
      </c>
      <c r="T5466" s="9">
        <f t="shared" si="766"/>
        <v>9.590773240235188E-3</v>
      </c>
      <c r="U5466" s="3">
        <f>Sheet1!$B$17+Sheet1!$B$18*'Portfolio allocation'!K5466</f>
        <v>7.3715183952393817E-3</v>
      </c>
      <c r="V5466" s="13">
        <f t="shared" si="771"/>
        <v>2.2192548449958063E-3</v>
      </c>
      <c r="W5466" s="13"/>
      <c r="X5466" s="2">
        <v>40522</v>
      </c>
      <c r="Y5466">
        <v>138.32689999999999</v>
      </c>
      <c r="AA5466" s="2">
        <v>40522</v>
      </c>
      <c r="AB5466">
        <v>1933.44</v>
      </c>
      <c r="AC5466">
        <f t="shared" si="772"/>
        <v>3.6075972364248976E-3</v>
      </c>
      <c r="AD5466">
        <f t="shared" si="767"/>
        <v>3.5967572364248978E-3</v>
      </c>
      <c r="AE5466">
        <f>Sheet2!$B$17+Sheet2!$B$18*'Portfolio allocation'!K5466</f>
        <v>5.3890248997886395E-3</v>
      </c>
      <c r="AF5466">
        <f t="shared" si="773"/>
        <v>-1.7922676633637417E-3</v>
      </c>
      <c r="AH5466" s="2">
        <v>40522</v>
      </c>
      <c r="AI5466">
        <v>3.323</v>
      </c>
      <c r="AJ5466">
        <v>0.27100000000000002</v>
      </c>
      <c r="AK5466">
        <v>1.3221000000000001</v>
      </c>
      <c r="AR5466" s="3"/>
    </row>
    <row r="5467" spans="1:44" hidden="1" outlineLevel="1" x14ac:dyDescent="0.2">
      <c r="A5467" s="2">
        <v>40525</v>
      </c>
      <c r="B5467">
        <v>17.55</v>
      </c>
      <c r="E5467" s="2">
        <v>40525</v>
      </c>
      <c r="F5467">
        <v>1240.46</v>
      </c>
      <c r="G5467">
        <f t="shared" si="768"/>
        <v>4.8371493066801108E-5</v>
      </c>
      <c r="H5467" s="2">
        <v>40525</v>
      </c>
      <c r="I5467">
        <v>2084</v>
      </c>
      <c r="J5467">
        <f t="shared" si="769"/>
        <v>2.0637655562327772E-4</v>
      </c>
      <c r="K5467">
        <f t="shared" si="765"/>
        <v>1.9553655562327773E-4</v>
      </c>
      <c r="L5467">
        <v>9.1526364683287647E-4</v>
      </c>
      <c r="N5467" s="2">
        <v>40525</v>
      </c>
      <c r="O5467">
        <v>27.245000000000001</v>
      </c>
      <c r="Q5467" s="2">
        <v>40525</v>
      </c>
      <c r="R5467">
        <v>34918.910000000003</v>
      </c>
      <c r="S5467" s="8">
        <f t="shared" si="770"/>
        <v>-3.4748194027109935E-3</v>
      </c>
      <c r="T5467" s="9">
        <f t="shared" si="766"/>
        <v>-3.4856594027109934E-3</v>
      </c>
      <c r="U5467" s="3">
        <f>Sheet1!$B$17+Sheet1!$B$18*'Portfolio allocation'!K5467</f>
        <v>7.1212337652098372E-4</v>
      </c>
      <c r="V5467" s="13">
        <f t="shared" si="771"/>
        <v>-4.1977827792319773E-3</v>
      </c>
      <c r="W5467" s="13"/>
      <c r="X5467" s="2">
        <v>40525</v>
      </c>
      <c r="Y5467">
        <v>137.81110000000001</v>
      </c>
      <c r="AA5467" s="2">
        <v>40525</v>
      </c>
      <c r="AB5467">
        <v>1926.23</v>
      </c>
      <c r="AC5467">
        <f t="shared" si="772"/>
        <v>-3.7291046011255213E-3</v>
      </c>
      <c r="AD5467">
        <f t="shared" si="767"/>
        <v>-3.7399446011255211E-3</v>
      </c>
      <c r="AE5467">
        <f>Sheet2!$B$17+Sheet2!$B$18*'Portfolio allocation'!K5467</f>
        <v>2.2726310521329205E-4</v>
      </c>
      <c r="AF5467">
        <f t="shared" si="773"/>
        <v>-3.9672077063388133E-3</v>
      </c>
      <c r="AH5467" s="2">
        <v>40525</v>
      </c>
      <c r="AI5467">
        <v>3.2789999999999999</v>
      </c>
      <c r="AJ5467">
        <v>0.27100000000000002</v>
      </c>
      <c r="AK5467">
        <v>1.3387500000000001</v>
      </c>
      <c r="AR5467" s="3"/>
    </row>
    <row r="5468" spans="1:44" hidden="1" outlineLevel="1" x14ac:dyDescent="0.2">
      <c r="A5468" s="2">
        <v>40526</v>
      </c>
      <c r="B5468">
        <v>17.61</v>
      </c>
      <c r="E5468" s="2">
        <v>40526</v>
      </c>
      <c r="F5468">
        <v>1241.5899999999999</v>
      </c>
      <c r="G5468">
        <f t="shared" si="768"/>
        <v>9.1095238862992645E-4</v>
      </c>
      <c r="H5468" s="2">
        <v>40526</v>
      </c>
      <c r="I5468">
        <v>2085.9299999999998</v>
      </c>
      <c r="J5468">
        <f t="shared" si="769"/>
        <v>9.2610364683287649E-4</v>
      </c>
      <c r="K5468">
        <f t="shared" si="765"/>
        <v>9.1526364683287647E-4</v>
      </c>
      <c r="L5468">
        <v>-5.1118823101446269E-3</v>
      </c>
      <c r="N5468" s="2">
        <v>40526</v>
      </c>
      <c r="O5468">
        <v>27.62</v>
      </c>
      <c r="Q5468" s="2">
        <v>40526</v>
      </c>
      <c r="R5468">
        <v>35399.53</v>
      </c>
      <c r="S5468" s="8">
        <f t="shared" si="770"/>
        <v>1.376388896446068E-2</v>
      </c>
      <c r="T5468" s="9">
        <f t="shared" si="766"/>
        <v>1.375304896446068E-2</v>
      </c>
      <c r="U5468" s="3">
        <f>Sheet1!$B$17+Sheet1!$B$18*'Portfolio allocation'!K5468</f>
        <v>1.5378125358667875E-3</v>
      </c>
      <c r="V5468" s="13">
        <f t="shared" si="771"/>
        <v>1.2215236428593892E-2</v>
      </c>
      <c r="W5468" s="13"/>
      <c r="X5468" s="2">
        <v>40526</v>
      </c>
      <c r="Y5468">
        <v>139.28210000000001</v>
      </c>
      <c r="AA5468" s="2">
        <v>40526</v>
      </c>
      <c r="AB5468">
        <v>1946.79</v>
      </c>
      <c r="AC5468">
        <f t="shared" si="772"/>
        <v>1.0673699402459658E-2</v>
      </c>
      <c r="AD5468">
        <f t="shared" si="767"/>
        <v>1.0662659402459657E-2</v>
      </c>
      <c r="AE5468">
        <f>Sheet2!$B$17+Sheet2!$B$18*'Portfolio allocation'!K5468</f>
        <v>8.6726279661565489E-4</v>
      </c>
      <c r="AF5468">
        <f t="shared" si="773"/>
        <v>9.7953966058440031E-3</v>
      </c>
      <c r="AH5468" s="2">
        <v>40526</v>
      </c>
      <c r="AI5468">
        <v>3.4729999999999999</v>
      </c>
      <c r="AJ5468">
        <v>0.27600000000000002</v>
      </c>
      <c r="AK5468">
        <v>1.3383499999999999</v>
      </c>
      <c r="AR5468" s="3"/>
    </row>
    <row r="5469" spans="1:44" hidden="1" outlineLevel="1" x14ac:dyDescent="0.2">
      <c r="A5469" s="2">
        <v>40527</v>
      </c>
      <c r="B5469">
        <v>17.940000000000001</v>
      </c>
      <c r="E5469" s="2">
        <v>40527</v>
      </c>
      <c r="F5469">
        <v>1235.23</v>
      </c>
      <c r="G5469">
        <f t="shared" si="768"/>
        <v>-5.1224639373705916E-3</v>
      </c>
      <c r="H5469" s="2">
        <v>40527</v>
      </c>
      <c r="I5469">
        <v>2075.29</v>
      </c>
      <c r="J5469">
        <f t="shared" si="769"/>
        <v>-5.1008423101446265E-3</v>
      </c>
      <c r="K5469">
        <f t="shared" si="765"/>
        <v>-5.1118823101446269E-3</v>
      </c>
      <c r="L5469">
        <v>6.2037987278886937E-3</v>
      </c>
      <c r="N5469" s="2">
        <v>40527</v>
      </c>
      <c r="O5469">
        <v>27.85</v>
      </c>
      <c r="Q5469" s="2">
        <v>40527</v>
      </c>
      <c r="R5469">
        <v>35694.31</v>
      </c>
      <c r="S5469" s="8">
        <f t="shared" si="770"/>
        <v>8.3272292033256257E-3</v>
      </c>
      <c r="T5469" s="9">
        <f t="shared" si="766"/>
        <v>8.3161892033256253E-3</v>
      </c>
      <c r="U5469" s="3">
        <f>Sheet1!$B$17+Sheet1!$B$18*'Portfolio allocation'!K5469</f>
        <v>-5.3766820541693485E-3</v>
      </c>
      <c r="V5469" s="13">
        <f t="shared" si="771"/>
        <v>1.3692871257494974E-2</v>
      </c>
      <c r="W5469" s="13"/>
      <c r="X5469" s="2">
        <v>40527</v>
      </c>
      <c r="Y5469">
        <v>138.23140000000001</v>
      </c>
      <c r="AA5469" s="2">
        <v>40527</v>
      </c>
      <c r="AB5469">
        <v>1932.1</v>
      </c>
      <c r="AC5469">
        <f t="shared" si="772"/>
        <v>-7.5457548066304447E-3</v>
      </c>
      <c r="AD5469">
        <f t="shared" si="767"/>
        <v>-7.5579548066304451E-3</v>
      </c>
      <c r="AE5469">
        <f>Sheet2!$B$17+Sheet2!$B$18*'Portfolio allocation'!K5469</f>
        <v>-4.492229154729078E-3</v>
      </c>
      <c r="AF5469">
        <f t="shared" si="773"/>
        <v>-3.0657256519013671E-3</v>
      </c>
      <c r="AH5469" s="2">
        <v>40527</v>
      </c>
      <c r="AI5469">
        <v>3.5379999999999998</v>
      </c>
      <c r="AJ5469">
        <v>0.30499999999999999</v>
      </c>
      <c r="AK5469">
        <v>1.3329</v>
      </c>
      <c r="AR5469" s="3"/>
    </row>
    <row r="5470" spans="1:44" hidden="1" outlineLevel="1" x14ac:dyDescent="0.2">
      <c r="A5470" s="2">
        <v>40528</v>
      </c>
      <c r="B5470">
        <v>17.39</v>
      </c>
      <c r="E5470" s="2">
        <v>40528</v>
      </c>
      <c r="F5470">
        <v>1242.8699999999999</v>
      </c>
      <c r="G5470">
        <f t="shared" si="768"/>
        <v>6.185082940019182E-3</v>
      </c>
      <c r="H5470" s="2">
        <v>40528</v>
      </c>
      <c r="I5470">
        <v>2088.19</v>
      </c>
      <c r="J5470">
        <f t="shared" si="769"/>
        <v>6.2159987278886941E-3</v>
      </c>
      <c r="K5470">
        <f t="shared" si="765"/>
        <v>6.2037987278886937E-3</v>
      </c>
      <c r="L5470">
        <v>8.3083518262218141E-4</v>
      </c>
      <c r="N5470" s="2">
        <v>40528</v>
      </c>
      <c r="O5470">
        <v>27.987500000000001</v>
      </c>
      <c r="Q5470" s="2">
        <v>40528</v>
      </c>
      <c r="R5470">
        <v>35870.53</v>
      </c>
      <c r="S5470" s="8">
        <f t="shared" si="770"/>
        <v>4.9369213188321659E-3</v>
      </c>
      <c r="T5470" s="9">
        <f t="shared" si="766"/>
        <v>4.9247213188321655E-3</v>
      </c>
      <c r="U5470" s="3">
        <f>Sheet1!$B$17+Sheet1!$B$18*'Portfolio allocation'!K5470</f>
        <v>7.604954010156666E-3</v>
      </c>
      <c r="V5470" s="13">
        <f t="shared" si="771"/>
        <v>-2.6802326913245005E-3</v>
      </c>
      <c r="W5470" s="13"/>
      <c r="X5470" s="2">
        <v>40528</v>
      </c>
      <c r="Y5470">
        <v>138.06899999999999</v>
      </c>
      <c r="AA5470" s="2">
        <v>40528</v>
      </c>
      <c r="AB5470">
        <v>1929.83</v>
      </c>
      <c r="AC5470">
        <f t="shared" si="772"/>
        <v>-1.1748874281869437E-3</v>
      </c>
      <c r="AD5470">
        <f t="shared" si="767"/>
        <v>-1.1868874281869438E-3</v>
      </c>
      <c r="AE5470">
        <f>Sheet2!$B$17+Sheet2!$B$18*'Portfolio allocation'!K5470</f>
        <v>5.5699631134231162E-3</v>
      </c>
      <c r="AF5470">
        <f t="shared" si="773"/>
        <v>-6.7568505416100598E-3</v>
      </c>
      <c r="AH5470" s="2">
        <v>40528</v>
      </c>
      <c r="AI5470">
        <v>3.4340000000000002</v>
      </c>
      <c r="AJ5470">
        <v>0.3</v>
      </c>
      <c r="AK5470">
        <v>1.31945</v>
      </c>
      <c r="AR5470" s="3"/>
    </row>
    <row r="5471" spans="1:44" hidden="1" outlineLevel="1" x14ac:dyDescent="0.2">
      <c r="A5471" s="2">
        <v>40529</v>
      </c>
      <c r="B5471">
        <v>16.11</v>
      </c>
      <c r="E5471" s="2">
        <v>40529</v>
      </c>
      <c r="F5471">
        <v>1243.9100000000001</v>
      </c>
      <c r="G5471">
        <f t="shared" si="768"/>
        <v>8.3677295292372555E-4</v>
      </c>
      <c r="H5471" s="2">
        <v>40529</v>
      </c>
      <c r="I5471">
        <v>2089.9499999999998</v>
      </c>
      <c r="J5471">
        <f t="shared" si="769"/>
        <v>8.4283518262218138E-4</v>
      </c>
      <c r="K5471">
        <f t="shared" si="765"/>
        <v>8.3083518262218141E-4</v>
      </c>
      <c r="L5471">
        <v>2.5577594602744363E-3</v>
      </c>
      <c r="N5471" s="2">
        <v>40529</v>
      </c>
      <c r="O5471">
        <v>27.9025</v>
      </c>
      <c r="Q5471" s="2">
        <v>40529</v>
      </c>
      <c r="R5471">
        <v>35761.599999999999</v>
      </c>
      <c r="S5471" s="8">
        <f t="shared" si="770"/>
        <v>-3.0367546841376658E-3</v>
      </c>
      <c r="T5471" s="9">
        <f t="shared" si="766"/>
        <v>-3.0487546841376657E-3</v>
      </c>
      <c r="U5471" s="3">
        <f>Sheet1!$B$17+Sheet1!$B$18*'Portfolio allocation'!K5471</f>
        <v>1.44095406202245E-3</v>
      </c>
      <c r="V5471" s="13">
        <f t="shared" si="771"/>
        <v>-4.4897087461601157E-3</v>
      </c>
      <c r="W5471" s="13"/>
      <c r="X5471" s="2">
        <v>40529</v>
      </c>
      <c r="Y5471">
        <v>138.49889999999999</v>
      </c>
      <c r="AA5471" s="2">
        <v>40529</v>
      </c>
      <c r="AB5471">
        <v>1935.84</v>
      </c>
      <c r="AC5471">
        <f t="shared" si="772"/>
        <v>3.1142639507106828E-3</v>
      </c>
      <c r="AD5471">
        <f t="shared" si="767"/>
        <v>3.1025839507106828E-3</v>
      </c>
      <c r="AE5471">
        <f>Sheet2!$B$17+Sheet2!$B$18*'Portfolio allocation'!K5471</f>
        <v>7.9218685227457346E-4</v>
      </c>
      <c r="AF5471">
        <f t="shared" si="773"/>
        <v>2.3103970984361096E-3</v>
      </c>
      <c r="AH5471" s="2">
        <v>40529</v>
      </c>
      <c r="AI5471">
        <v>3.3380000000000001</v>
      </c>
      <c r="AJ5471">
        <v>0.29199999999999998</v>
      </c>
      <c r="AK5471">
        <v>1.3149999999999999</v>
      </c>
      <c r="AR5471" s="3"/>
    </row>
    <row r="5472" spans="1:44" hidden="1" outlineLevel="1" x14ac:dyDescent="0.2">
      <c r="A5472" s="2">
        <v>40532</v>
      </c>
      <c r="B5472">
        <v>16.41</v>
      </c>
      <c r="E5472" s="2">
        <v>40532</v>
      </c>
      <c r="F5472">
        <v>1247.08</v>
      </c>
      <c r="G5472">
        <f t="shared" si="768"/>
        <v>2.5484158821778014E-3</v>
      </c>
      <c r="H5472" s="2">
        <v>40532</v>
      </c>
      <c r="I5472">
        <v>2095.3200000000002</v>
      </c>
      <c r="J5472">
        <f t="shared" si="769"/>
        <v>2.5694394602744364E-3</v>
      </c>
      <c r="K5472">
        <f t="shared" si="765"/>
        <v>2.5577594602744363E-3</v>
      </c>
      <c r="L5472">
        <v>6.1639876784452402E-3</v>
      </c>
      <c r="N5472" s="2">
        <v>40532</v>
      </c>
      <c r="O5472">
        <v>27.81</v>
      </c>
      <c r="Q5472" s="2">
        <v>40532</v>
      </c>
      <c r="R5472">
        <v>35643.050000000003</v>
      </c>
      <c r="S5472" s="8">
        <f t="shared" si="770"/>
        <v>-3.3150082770344591E-3</v>
      </c>
      <c r="T5472" s="9">
        <f t="shared" si="766"/>
        <v>-3.3266882770344591E-3</v>
      </c>
      <c r="U5472" s="3">
        <f>Sheet1!$B$17+Sheet1!$B$18*'Portfolio allocation'!K5472</f>
        <v>3.422125359426481E-3</v>
      </c>
      <c r="V5472" s="13">
        <f t="shared" si="771"/>
        <v>-6.7488136364609406E-3</v>
      </c>
      <c r="W5472" s="13"/>
      <c r="X5472" s="2">
        <v>40532</v>
      </c>
      <c r="Y5472">
        <v>138.0308</v>
      </c>
      <c r="AA5472" s="2">
        <v>40532</v>
      </c>
      <c r="AB5472">
        <v>1929.3</v>
      </c>
      <c r="AC5472">
        <f t="shared" si="772"/>
        <v>-3.3783783783783994E-3</v>
      </c>
      <c r="AD5472">
        <f t="shared" si="767"/>
        <v>-3.3900583783783994E-3</v>
      </c>
      <c r="AE5472">
        <f>Sheet2!$B$17+Sheet2!$B$18*'Portfolio allocation'!K5472</f>
        <v>2.3278119777859689E-3</v>
      </c>
      <c r="AF5472">
        <f t="shared" si="773"/>
        <v>-5.7178703561643687E-3</v>
      </c>
      <c r="AH5472" s="2">
        <v>40532</v>
      </c>
      <c r="AI5472">
        <v>3.34</v>
      </c>
      <c r="AJ5472">
        <v>0.29199999999999998</v>
      </c>
      <c r="AK5472">
        <v>1.3100499999999999</v>
      </c>
      <c r="AR5472" s="3"/>
    </row>
    <row r="5473" spans="1:44" hidden="1" outlineLevel="1" x14ac:dyDescent="0.2">
      <c r="A5473" s="2">
        <v>40533</v>
      </c>
      <c r="B5473">
        <v>16.489999999999998</v>
      </c>
      <c r="E5473" s="2">
        <v>40533</v>
      </c>
      <c r="F5473">
        <v>1254.5999999999999</v>
      </c>
      <c r="G5473">
        <f t="shared" si="768"/>
        <v>6.0300862815536593E-3</v>
      </c>
      <c r="H5473" s="2">
        <v>40533</v>
      </c>
      <c r="I5473">
        <v>2108.2600000000002</v>
      </c>
      <c r="J5473">
        <f t="shared" si="769"/>
        <v>6.1756676784452402E-3</v>
      </c>
      <c r="K5473">
        <f t="shared" si="765"/>
        <v>6.1639876784452402E-3</v>
      </c>
      <c r="L5473">
        <v>3.5127532539628941E-3</v>
      </c>
      <c r="N5473" s="2">
        <v>40533</v>
      </c>
      <c r="O5473">
        <v>28.07</v>
      </c>
      <c r="Q5473" s="2">
        <v>40533</v>
      </c>
      <c r="R5473">
        <v>35976.28</v>
      </c>
      <c r="S5473" s="8">
        <f t="shared" si="770"/>
        <v>9.3490876903070674E-3</v>
      </c>
      <c r="T5473" s="9">
        <f t="shared" si="766"/>
        <v>9.3374076903070674E-3</v>
      </c>
      <c r="U5473" s="3">
        <f>Sheet1!$B$17+Sheet1!$B$18*'Portfolio allocation'!K5473</f>
        <v>7.5592817652889704E-3</v>
      </c>
      <c r="V5473" s="13">
        <f t="shared" si="771"/>
        <v>1.778125925018097E-3</v>
      </c>
      <c r="W5473" s="13"/>
      <c r="X5473" s="2">
        <v>40533</v>
      </c>
      <c r="Y5473">
        <v>139.20570000000001</v>
      </c>
      <c r="AA5473" s="2">
        <v>40533</v>
      </c>
      <c r="AB5473">
        <v>1945.72</v>
      </c>
      <c r="AC5473">
        <f t="shared" si="772"/>
        <v>8.5108588607267777E-3</v>
      </c>
      <c r="AD5473">
        <f t="shared" si="767"/>
        <v>8.4993788607267782E-3</v>
      </c>
      <c r="AE5473">
        <f>Sheet2!$B$17+Sheet2!$B$18*'Portfolio allocation'!K5473</f>
        <v>5.5345621125862665E-3</v>
      </c>
      <c r="AF5473">
        <f t="shared" si="773"/>
        <v>2.9648167481405117E-3</v>
      </c>
      <c r="AH5473" s="2">
        <v>40533</v>
      </c>
      <c r="AI5473">
        <v>3.3029999999999999</v>
      </c>
      <c r="AJ5473">
        <v>0.28699999999999998</v>
      </c>
      <c r="AK5473">
        <v>1.31335</v>
      </c>
      <c r="AR5473" s="3"/>
    </row>
    <row r="5474" spans="1:44" hidden="1" outlineLevel="1" x14ac:dyDescent="0.2">
      <c r="A5474" s="2">
        <v>40534</v>
      </c>
      <c r="B5474">
        <v>15.45</v>
      </c>
      <c r="E5474" s="2">
        <v>40534</v>
      </c>
      <c r="F5474">
        <v>1258.8399999999999</v>
      </c>
      <c r="G5474">
        <f t="shared" si="768"/>
        <v>3.3795632073967408E-3</v>
      </c>
      <c r="H5474" s="2">
        <v>40534</v>
      </c>
      <c r="I5474">
        <v>2115.69</v>
      </c>
      <c r="J5474">
        <f t="shared" si="769"/>
        <v>3.524233253962894E-3</v>
      </c>
      <c r="K5474">
        <f t="shared" si="765"/>
        <v>3.5127532539628941E-3</v>
      </c>
      <c r="L5474">
        <v>-1.5807080059933505E-3</v>
      </c>
      <c r="N5474" s="2">
        <v>40534</v>
      </c>
      <c r="O5474">
        <v>28.1875</v>
      </c>
      <c r="Q5474" s="2">
        <v>40534</v>
      </c>
      <c r="R5474">
        <v>36126.879999999997</v>
      </c>
      <c r="S5474" s="8">
        <f t="shared" si="770"/>
        <v>4.1860915025122569E-3</v>
      </c>
      <c r="T5474" s="9">
        <f t="shared" si="766"/>
        <v>4.1746115025122566E-3</v>
      </c>
      <c r="U5474" s="3">
        <f>Sheet1!$B$17+Sheet1!$B$18*'Portfolio allocation'!K5474</f>
        <v>4.5177184423071809E-3</v>
      </c>
      <c r="V5474" s="13">
        <f t="shared" si="771"/>
        <v>-3.4310693979492431E-4</v>
      </c>
      <c r="W5474" s="13"/>
      <c r="X5474" s="2">
        <v>40534</v>
      </c>
      <c r="Y5474">
        <v>139.40629999999999</v>
      </c>
      <c r="AA5474" s="2">
        <v>40534</v>
      </c>
      <c r="AB5474">
        <v>1948.52</v>
      </c>
      <c r="AC5474">
        <f t="shared" si="772"/>
        <v>1.4390559792776259E-3</v>
      </c>
      <c r="AD5474">
        <f t="shared" si="767"/>
        <v>1.4275759792776259E-3</v>
      </c>
      <c r="AE5474">
        <f>Sheet2!$B$17+Sheet2!$B$18*'Portfolio allocation'!K5474</f>
        <v>3.177016823228965E-3</v>
      </c>
      <c r="AF5474">
        <f t="shared" si="773"/>
        <v>-1.749440843951339E-3</v>
      </c>
      <c r="AH5474" s="2">
        <v>40534</v>
      </c>
      <c r="AI5474">
        <v>3.3479999999999999</v>
      </c>
      <c r="AJ5474">
        <v>0.28699999999999998</v>
      </c>
      <c r="AK5474">
        <v>1.3097000000000001</v>
      </c>
      <c r="AR5474" s="3"/>
    </row>
    <row r="5475" spans="1:44" hidden="1" outlineLevel="1" x14ac:dyDescent="0.2">
      <c r="A5475" s="2">
        <v>40535</v>
      </c>
      <c r="B5475">
        <v>16.47</v>
      </c>
      <c r="E5475" s="2">
        <v>40535</v>
      </c>
      <c r="F5475">
        <v>1256.77</v>
      </c>
      <c r="G5475">
        <f t="shared" si="768"/>
        <v>-1.6443710082297835E-3</v>
      </c>
      <c r="H5475" s="2">
        <v>40535</v>
      </c>
      <c r="I5475">
        <v>2112.37</v>
      </c>
      <c r="J5475">
        <f t="shared" si="769"/>
        <v>-1.5692280059933505E-3</v>
      </c>
      <c r="K5475">
        <f t="shared" si="765"/>
        <v>-1.5807080059933505E-3</v>
      </c>
      <c r="L5475">
        <v>-1.1479999999999999E-5</v>
      </c>
      <c r="N5475" s="2">
        <v>40535</v>
      </c>
      <c r="O5475">
        <v>28.3</v>
      </c>
      <c r="Q5475" s="2">
        <v>40535</v>
      </c>
      <c r="R5475">
        <v>36271.050000000003</v>
      </c>
      <c r="S5475" s="8">
        <f t="shared" si="770"/>
        <v>3.9906573720178695E-3</v>
      </c>
      <c r="T5475" s="9">
        <f t="shared" si="766"/>
        <v>3.9791773720178692E-3</v>
      </c>
      <c r="U5475" s="3">
        <f>Sheet1!$B$17+Sheet1!$B$18*'Portfolio allocation'!K5475</f>
        <v>-1.3256294005891936E-3</v>
      </c>
      <c r="V5475" s="13">
        <f t="shared" si="771"/>
        <v>5.304806772607063E-3</v>
      </c>
      <c r="W5475" s="13"/>
      <c r="X5475" s="2">
        <v>40535</v>
      </c>
      <c r="Y5475">
        <v>139.34899999999999</v>
      </c>
      <c r="AA5475" s="2">
        <v>40535</v>
      </c>
      <c r="AB5475">
        <v>1947.72</v>
      </c>
      <c r="AC5475">
        <f t="shared" si="772"/>
        <v>-4.1056802085681632E-4</v>
      </c>
      <c r="AD5475">
        <f t="shared" si="767"/>
        <v>-4.2204802085681634E-4</v>
      </c>
      <c r="AE5475">
        <f>Sheet2!$B$17+Sheet2!$B$18*'Portfolio allocation'!K5475</f>
        <v>-1.3522188750734691E-3</v>
      </c>
      <c r="AF5475">
        <f t="shared" si="773"/>
        <v>9.3017085421665273E-4</v>
      </c>
      <c r="AH5475" s="2">
        <v>40535</v>
      </c>
      <c r="AI5475">
        <v>3.3969999999999998</v>
      </c>
      <c r="AJ5475">
        <v>0.28699999999999998</v>
      </c>
      <c r="AK5475">
        <v>1.3068</v>
      </c>
      <c r="AR5475" s="3"/>
    </row>
    <row r="5476" spans="1:44" hidden="1" outlineLevel="1" x14ac:dyDescent="0.2">
      <c r="A5476" s="2">
        <v>40536</v>
      </c>
      <c r="B5476">
        <v>16.47</v>
      </c>
      <c r="E5476" s="2">
        <v>40536</v>
      </c>
      <c r="F5476">
        <v>1256.77</v>
      </c>
      <c r="G5476">
        <f t="shared" si="768"/>
        <v>0</v>
      </c>
      <c r="H5476" s="2">
        <v>40536</v>
      </c>
      <c r="I5476">
        <v>2112.37</v>
      </c>
      <c r="J5476">
        <f t="shared" si="769"/>
        <v>0</v>
      </c>
      <c r="K5476">
        <f t="shared" si="765"/>
        <v>-1.1479999999999999E-5</v>
      </c>
      <c r="L5476">
        <v>6.0394248753787552E-4</v>
      </c>
      <c r="N5476" s="2">
        <v>40536</v>
      </c>
      <c r="O5476">
        <v>28.3</v>
      </c>
      <c r="Q5476" s="2">
        <v>40536</v>
      </c>
      <c r="R5476">
        <v>36271.050000000003</v>
      </c>
      <c r="S5476" s="8">
        <f t="shared" si="770"/>
        <v>0</v>
      </c>
      <c r="T5476" s="9">
        <f t="shared" si="766"/>
        <v>-1.1479999999999999E-5</v>
      </c>
      <c r="U5476" s="3">
        <f>Sheet1!$B$17+Sheet1!$B$18*'Portfolio allocation'!K5476</f>
        <v>4.7462873741274225E-4</v>
      </c>
      <c r="V5476" s="13">
        <f t="shared" si="771"/>
        <v>-4.8610873741274227E-4</v>
      </c>
      <c r="W5476" s="13"/>
      <c r="X5476" s="2">
        <v>40536</v>
      </c>
      <c r="Y5476">
        <v>139.34899999999999</v>
      </c>
      <c r="AA5476" s="2">
        <v>40536</v>
      </c>
      <c r="AB5476">
        <v>1947.72</v>
      </c>
      <c r="AC5476">
        <f t="shared" si="772"/>
        <v>0</v>
      </c>
      <c r="AD5476">
        <f t="shared" si="767"/>
        <v>-1.1479999999999999E-5</v>
      </c>
      <c r="AE5476">
        <f>Sheet2!$B$17+Sheet2!$B$18*'Portfolio allocation'!K5476</f>
        <v>4.3178702483071691E-5</v>
      </c>
      <c r="AF5476">
        <f t="shared" si="773"/>
        <v>-5.465870248307169E-5</v>
      </c>
      <c r="AH5476" s="2">
        <v>40536</v>
      </c>
      <c r="AI5476">
        <v>3.3969999999999998</v>
      </c>
      <c r="AJ5476">
        <v>0.28699999999999998</v>
      </c>
      <c r="AK5476">
        <v>1.3119499999999999</v>
      </c>
      <c r="AR5476" s="3"/>
    </row>
    <row r="5477" spans="1:44" hidden="1" outlineLevel="1" x14ac:dyDescent="0.2">
      <c r="A5477" s="2">
        <v>40539</v>
      </c>
      <c r="B5477">
        <v>17.670000000000002</v>
      </c>
      <c r="E5477" s="2">
        <v>40539</v>
      </c>
      <c r="F5477">
        <v>1257.54</v>
      </c>
      <c r="G5477">
        <f t="shared" si="768"/>
        <v>6.1268171582695707E-4</v>
      </c>
      <c r="H5477" s="2">
        <v>40539</v>
      </c>
      <c r="I5477">
        <v>2113.67</v>
      </c>
      <c r="J5477">
        <f t="shared" si="769"/>
        <v>6.1542248753787554E-4</v>
      </c>
      <c r="K5477">
        <f t="shared" si="765"/>
        <v>6.0394248753787552E-4</v>
      </c>
      <c r="L5477">
        <v>7.6895273831774358E-4</v>
      </c>
      <c r="N5477" s="2">
        <v>40539</v>
      </c>
      <c r="O5477">
        <v>28.07</v>
      </c>
      <c r="Q5477" s="2">
        <v>40539</v>
      </c>
      <c r="R5477">
        <v>35976.28</v>
      </c>
      <c r="S5477" s="8">
        <f t="shared" si="770"/>
        <v>-8.126867019289552E-3</v>
      </c>
      <c r="T5477" s="9">
        <f t="shared" si="766"/>
        <v>-8.1383470192895515E-3</v>
      </c>
      <c r="U5477" s="3">
        <f>Sheet1!$B$17+Sheet1!$B$18*'Portfolio allocation'!K5477</f>
        <v>1.1806570119961557E-3</v>
      </c>
      <c r="V5477" s="13">
        <f t="shared" si="771"/>
        <v>-9.3190040312857072E-3</v>
      </c>
      <c r="W5477" s="13"/>
      <c r="X5477" s="2">
        <v>40539</v>
      </c>
      <c r="Y5477">
        <v>138.8236</v>
      </c>
      <c r="AA5477" s="2">
        <v>40539</v>
      </c>
      <c r="AB5477">
        <v>1940.38</v>
      </c>
      <c r="AC5477">
        <f t="shared" si="772"/>
        <v>-3.7685088205696715E-3</v>
      </c>
      <c r="AD5477">
        <f t="shared" si="767"/>
        <v>-3.7801888205696715E-3</v>
      </c>
      <c r="AE5477">
        <f>Sheet2!$B$17+Sheet2!$B$18*'Portfolio allocation'!K5477</f>
        <v>5.9042807924942716E-4</v>
      </c>
      <c r="AF5477">
        <f t="shared" si="773"/>
        <v>-4.3706168998190985E-3</v>
      </c>
      <c r="AH5477" s="2">
        <v>40539</v>
      </c>
      <c r="AI5477">
        <v>3.327</v>
      </c>
      <c r="AJ5477">
        <v>0.29199999999999998</v>
      </c>
      <c r="AK5477">
        <v>1.3150500000000001</v>
      </c>
      <c r="AR5477" s="3"/>
    </row>
    <row r="5478" spans="1:44" hidden="1" outlineLevel="1" x14ac:dyDescent="0.2">
      <c r="A5478" s="2">
        <v>40540</v>
      </c>
      <c r="B5478">
        <v>17.52</v>
      </c>
      <c r="E5478" s="2">
        <v>40540</v>
      </c>
      <c r="F5478">
        <v>1258.51</v>
      </c>
      <c r="G5478">
        <f t="shared" si="768"/>
        <v>7.7134723348759593E-4</v>
      </c>
      <c r="H5478" s="2">
        <v>40540</v>
      </c>
      <c r="I5478">
        <v>2115.3200000000002</v>
      </c>
      <c r="J5478">
        <f t="shared" si="769"/>
        <v>7.806327383177436E-4</v>
      </c>
      <c r="K5478">
        <f t="shared" si="765"/>
        <v>7.6895273831774358E-4</v>
      </c>
      <c r="L5478">
        <v>1.1749016992226996E-3</v>
      </c>
      <c r="N5478" s="2">
        <v>40540</v>
      </c>
      <c r="O5478">
        <v>28.01</v>
      </c>
      <c r="Q5478" s="2">
        <v>40540</v>
      </c>
      <c r="R5478">
        <v>35899.379999999997</v>
      </c>
      <c r="S5478" s="8">
        <f t="shared" si="770"/>
        <v>-2.1375194989587953E-3</v>
      </c>
      <c r="T5478" s="9">
        <f t="shared" si="766"/>
        <v>-2.1491994989587954E-3</v>
      </c>
      <c r="U5478" s="3">
        <f>Sheet1!$B$17+Sheet1!$B$18*'Portfolio allocation'!K5478</f>
        <v>1.3699609536067009E-3</v>
      </c>
      <c r="V5478" s="13">
        <f t="shared" si="771"/>
        <v>-3.5191604525654963E-3</v>
      </c>
      <c r="W5478" s="13"/>
      <c r="X5478" s="2">
        <v>40540</v>
      </c>
      <c r="Y5478">
        <v>139.17699999999999</v>
      </c>
      <c r="AA5478" s="2">
        <v>40540</v>
      </c>
      <c r="AB5478">
        <v>1945.32</v>
      </c>
      <c r="AC5478">
        <f t="shared" si="772"/>
        <v>2.5458930724908679E-3</v>
      </c>
      <c r="AD5478">
        <f t="shared" si="767"/>
        <v>2.5342130724908679E-3</v>
      </c>
      <c r="AE5478">
        <f>Sheet2!$B$17+Sheet2!$B$18*'Portfolio allocation'!K5478</f>
        <v>7.3715940403512625E-4</v>
      </c>
      <c r="AF5478">
        <f t="shared" si="773"/>
        <v>1.7970536684557416E-3</v>
      </c>
      <c r="AH5478" s="2">
        <v>40540</v>
      </c>
      <c r="AI5478">
        <v>3.4910000000000001</v>
      </c>
      <c r="AJ5478">
        <v>0.29199999999999998</v>
      </c>
      <c r="AK5478">
        <v>1.3131999999999999</v>
      </c>
      <c r="AR5478" s="3"/>
    </row>
    <row r="5479" spans="1:44" hidden="1" outlineLevel="1" x14ac:dyDescent="0.2">
      <c r="A5479" s="2">
        <v>40541</v>
      </c>
      <c r="B5479">
        <v>17.28</v>
      </c>
      <c r="E5479" s="2">
        <v>40541</v>
      </c>
      <c r="F5479">
        <v>1259.78</v>
      </c>
      <c r="G5479">
        <f t="shared" si="768"/>
        <v>1.0091298440217944E-3</v>
      </c>
      <c r="H5479" s="2">
        <v>40541</v>
      </c>
      <c r="I5479">
        <v>2117.83</v>
      </c>
      <c r="J5479">
        <f t="shared" si="769"/>
        <v>1.1865816992226996E-3</v>
      </c>
      <c r="K5479">
        <f t="shared" si="765"/>
        <v>1.1749016992226996E-3</v>
      </c>
      <c r="L5479">
        <v>-1.488887879008245E-3</v>
      </c>
      <c r="N5479" s="2">
        <v>40541</v>
      </c>
      <c r="O5479">
        <v>27.97</v>
      </c>
      <c r="Q5479" s="2">
        <v>40541</v>
      </c>
      <c r="R5479">
        <v>35848.1</v>
      </c>
      <c r="S5479" s="8">
        <f t="shared" si="770"/>
        <v>-1.4284369256516438E-3</v>
      </c>
      <c r="T5479" s="9">
        <f t="shared" si="766"/>
        <v>-1.4401169256516438E-3</v>
      </c>
      <c r="U5479" s="3">
        <f>Sheet1!$B$17+Sheet1!$B$18*'Portfolio allocation'!K5479</f>
        <v>1.8356758896716857E-3</v>
      </c>
      <c r="V5479" s="13">
        <f t="shared" si="771"/>
        <v>-3.2757928153233293E-3</v>
      </c>
      <c r="W5479" s="13"/>
      <c r="X5479" s="2">
        <v>40541</v>
      </c>
      <c r="Y5479">
        <v>139.95070000000001</v>
      </c>
      <c r="AA5479" s="2">
        <v>40541</v>
      </c>
      <c r="AB5479">
        <v>1956.13</v>
      </c>
      <c r="AC5479">
        <f t="shared" si="772"/>
        <v>5.5569263668702185E-3</v>
      </c>
      <c r="AD5479">
        <f t="shared" si="767"/>
        <v>5.5459663668702185E-3</v>
      </c>
      <c r="AE5479">
        <f>Sheet2!$B$17+Sheet2!$B$18*'Portfolio allocation'!K5479</f>
        <v>1.098139576766488E-3</v>
      </c>
      <c r="AF5479">
        <f t="shared" si="773"/>
        <v>4.4478267901037309E-3</v>
      </c>
      <c r="AH5479" s="2">
        <v>40541</v>
      </c>
      <c r="AI5479">
        <v>3.3570000000000002</v>
      </c>
      <c r="AJ5479">
        <v>0.27400000000000002</v>
      </c>
      <c r="AK5479">
        <v>1.31365</v>
      </c>
      <c r="AR5479" s="3"/>
    </row>
    <row r="5480" spans="1:44" hidden="1" outlineLevel="1" x14ac:dyDescent="0.2">
      <c r="A5480" s="2">
        <v>40542</v>
      </c>
      <c r="B5480">
        <v>17.52</v>
      </c>
      <c r="E5480" s="2">
        <v>40542</v>
      </c>
      <c r="F5480">
        <v>1257.8800000000001</v>
      </c>
      <c r="G5480">
        <f t="shared" si="768"/>
        <v>-1.5081998444171907E-3</v>
      </c>
      <c r="H5480" s="2">
        <v>40542</v>
      </c>
      <c r="I5480">
        <v>2114.6999999999998</v>
      </c>
      <c r="J5480">
        <f t="shared" si="769"/>
        <v>-1.4779278790082451E-3</v>
      </c>
      <c r="K5480">
        <f t="shared" si="765"/>
        <v>-1.488887879008245E-3</v>
      </c>
      <c r="L5480">
        <v>-2.0476092873684482E-4</v>
      </c>
      <c r="N5480" s="2">
        <v>40542</v>
      </c>
      <c r="O5480">
        <v>27.85</v>
      </c>
      <c r="Q5480" s="2">
        <v>40542</v>
      </c>
      <c r="R5480">
        <v>35694.31</v>
      </c>
      <c r="S5480" s="8">
        <f t="shared" si="770"/>
        <v>-4.2900460554394781E-3</v>
      </c>
      <c r="T5480" s="9">
        <f t="shared" si="766"/>
        <v>-4.3010060554394781E-3</v>
      </c>
      <c r="U5480" s="3">
        <f>Sheet1!$B$17+Sheet1!$B$18*'Portfolio allocation'!K5480</f>
        <v>-1.220291023880406E-3</v>
      </c>
      <c r="V5480" s="13">
        <f t="shared" si="771"/>
        <v>-3.0807150315590721E-3</v>
      </c>
      <c r="W5480" s="13"/>
      <c r="X5480" s="2">
        <v>40542</v>
      </c>
      <c r="Y5480">
        <v>140.09399999999999</v>
      </c>
      <c r="AA5480" s="2">
        <v>40542</v>
      </c>
      <c r="AB5480">
        <v>1958.14</v>
      </c>
      <c r="AC5480">
        <f t="shared" si="772"/>
        <v>1.0275390694891584E-3</v>
      </c>
      <c r="AD5480">
        <f t="shared" si="767"/>
        <v>1.0166590694891584E-3</v>
      </c>
      <c r="AE5480">
        <f>Sheet2!$B$17+Sheet2!$B$18*'Portfolio allocation'!K5480</f>
        <v>-1.270570075615009E-3</v>
      </c>
      <c r="AF5480">
        <f t="shared" si="773"/>
        <v>2.2872291451041674E-3</v>
      </c>
      <c r="AH5480" s="2">
        <v>40542</v>
      </c>
      <c r="AI5480">
        <v>3.367</v>
      </c>
      <c r="AJ5480">
        <v>0.27200000000000002</v>
      </c>
      <c r="AK5480">
        <v>1.3282</v>
      </c>
      <c r="AR5480" s="3"/>
    </row>
    <row r="5481" spans="1:44" hidden="1" outlineLevel="1" x14ac:dyDescent="0.2">
      <c r="A5481" s="2">
        <v>40543</v>
      </c>
      <c r="B5481">
        <v>17.75</v>
      </c>
      <c r="E5481" s="2">
        <v>40543</v>
      </c>
      <c r="F5481">
        <v>1257.6400000000001</v>
      </c>
      <c r="G5481">
        <f t="shared" si="768"/>
        <v>-1.9079721436066066E-4</v>
      </c>
      <c r="H5481" s="2">
        <v>40543</v>
      </c>
      <c r="I5481">
        <v>2114.29</v>
      </c>
      <c r="J5481">
        <f t="shared" si="769"/>
        <v>-1.9388092873684482E-4</v>
      </c>
      <c r="K5481">
        <f t="shared" si="765"/>
        <v>-2.0476092873684482E-4</v>
      </c>
      <c r="L5481">
        <v>1.1345378062044649E-2</v>
      </c>
      <c r="N5481" s="2">
        <v>40543</v>
      </c>
      <c r="O5481">
        <v>27.91</v>
      </c>
      <c r="Q5481" s="2">
        <v>40543</v>
      </c>
      <c r="R5481">
        <v>35771.199999999997</v>
      </c>
      <c r="S5481" s="8">
        <f t="shared" si="770"/>
        <v>2.1541248451082406E-3</v>
      </c>
      <c r="T5481" s="9">
        <f t="shared" si="766"/>
        <v>2.1432448451082406E-3</v>
      </c>
      <c r="U5481" s="3">
        <f>Sheet1!$B$17+Sheet1!$B$18*'Portfolio allocation'!K5481</f>
        <v>2.528919575756944E-4</v>
      </c>
      <c r="V5481" s="13">
        <f t="shared" si="771"/>
        <v>1.8903528875325462E-3</v>
      </c>
      <c r="W5481" s="13"/>
      <c r="X5481" s="2">
        <v>40543</v>
      </c>
      <c r="Y5481">
        <v>140.1799</v>
      </c>
      <c r="AA5481" s="2">
        <v>40543</v>
      </c>
      <c r="AB5481">
        <v>1959.34</v>
      </c>
      <c r="AC5481">
        <f t="shared" si="772"/>
        <v>6.1282645776095102E-4</v>
      </c>
      <c r="AD5481">
        <f t="shared" si="767"/>
        <v>6.0214645776095102E-4</v>
      </c>
      <c r="AE5481">
        <f>Sheet2!$B$17+Sheet2!$B$18*'Portfolio allocation'!K5481</f>
        <v>-1.2869163039219722E-4</v>
      </c>
      <c r="AF5481">
        <f t="shared" si="773"/>
        <v>7.3083808815314823E-4</v>
      </c>
      <c r="AH5481" s="2">
        <v>40543</v>
      </c>
      <c r="AI5481">
        <v>3.2879999999999998</v>
      </c>
      <c r="AJ5481">
        <v>0.26700000000000002</v>
      </c>
      <c r="AK5481">
        <v>1.34155</v>
      </c>
      <c r="AR5481" s="3"/>
    </row>
    <row r="5482" spans="1:44" hidden="1" outlineLevel="1" x14ac:dyDescent="0.2">
      <c r="A5482" s="2">
        <v>40546</v>
      </c>
      <c r="B5482">
        <v>17.61</v>
      </c>
      <c r="E5482" s="2">
        <v>40546</v>
      </c>
      <c r="F5482">
        <v>1271.8699999999999</v>
      </c>
      <c r="G5482">
        <f t="shared" si="768"/>
        <v>1.1314843675455544E-2</v>
      </c>
      <c r="H5482" s="2">
        <v>40546</v>
      </c>
      <c r="I5482">
        <v>2138.3000000000002</v>
      </c>
      <c r="J5482">
        <f t="shared" si="769"/>
        <v>1.1356058062044649E-2</v>
      </c>
      <c r="K5482">
        <f t="shared" si="765"/>
        <v>1.1345378062044649E-2</v>
      </c>
      <c r="L5482">
        <v>-1.3061815965954586E-3</v>
      </c>
      <c r="N5482" s="2">
        <v>40546</v>
      </c>
      <c r="O5482">
        <v>27.98</v>
      </c>
      <c r="Q5482" s="2">
        <v>40546</v>
      </c>
      <c r="R5482">
        <v>35860.93</v>
      </c>
      <c r="S5482" s="8">
        <f t="shared" si="770"/>
        <v>2.5084425459589443E-3</v>
      </c>
      <c r="T5482" s="9">
        <f t="shared" si="766"/>
        <v>2.4977625459589444E-3</v>
      </c>
      <c r="U5482" s="3">
        <f>Sheet1!$B$17+Sheet1!$B$18*'Portfolio allocation'!K5482</f>
        <v>1.3503504127249117E-2</v>
      </c>
      <c r="V5482" s="13">
        <f t="shared" si="771"/>
        <v>-1.1005741581290172E-2</v>
      </c>
      <c r="W5482" s="13"/>
      <c r="X5482" s="2">
        <v>40546</v>
      </c>
      <c r="Y5482">
        <v>140.86760000000001</v>
      </c>
      <c r="AA5482" s="2">
        <v>40546</v>
      </c>
      <c r="AB5482">
        <v>1968.95</v>
      </c>
      <c r="AC5482">
        <f t="shared" si="772"/>
        <v>4.9047128114569905E-3</v>
      </c>
      <c r="AD5482">
        <f t="shared" si="767"/>
        <v>4.8939528114569902E-3</v>
      </c>
      <c r="AE5482">
        <f>Sheet2!$B$17+Sheet2!$B$18*'Portfolio allocation'!K5482</f>
        <v>1.0141986630907034E-2</v>
      </c>
      <c r="AF5482">
        <f t="shared" si="773"/>
        <v>-5.2480338194500434E-3</v>
      </c>
      <c r="AH5482" s="2">
        <v>40546</v>
      </c>
      <c r="AI5482">
        <v>3.3359999999999999</v>
      </c>
      <c r="AJ5482">
        <v>0.26900000000000002</v>
      </c>
      <c r="AK5482">
        <v>1.3362000000000001</v>
      </c>
      <c r="AR5482" s="3"/>
    </row>
    <row r="5483" spans="1:44" hidden="1" outlineLevel="1" x14ac:dyDescent="0.2">
      <c r="A5483" s="2">
        <v>40547</v>
      </c>
      <c r="B5483">
        <v>17.38</v>
      </c>
      <c r="E5483" s="2">
        <v>40547</v>
      </c>
      <c r="F5483">
        <v>1270.2</v>
      </c>
      <c r="G5483">
        <f t="shared" si="768"/>
        <v>-1.3130272747999827E-3</v>
      </c>
      <c r="H5483" s="2">
        <v>40547</v>
      </c>
      <c r="I5483">
        <v>2135.5300000000002</v>
      </c>
      <c r="J5483">
        <f t="shared" si="769"/>
        <v>-1.2954215965954585E-3</v>
      </c>
      <c r="K5483">
        <f t="shared" si="765"/>
        <v>-1.3061815965954586E-3</v>
      </c>
      <c r="L5483">
        <v>5.1262181002373194E-3</v>
      </c>
      <c r="N5483" s="2">
        <v>40547</v>
      </c>
      <c r="O5483">
        <v>28.087499999999999</v>
      </c>
      <c r="Q5483" s="2">
        <v>40547</v>
      </c>
      <c r="R5483">
        <v>35998.71</v>
      </c>
      <c r="S5483" s="8">
        <f t="shared" si="770"/>
        <v>3.8420643301777524E-3</v>
      </c>
      <c r="T5483" s="9">
        <f t="shared" si="766"/>
        <v>3.8313043301777525E-3</v>
      </c>
      <c r="U5483" s="3">
        <f>Sheet1!$B$17+Sheet1!$B$18*'Portfolio allocation'!K5483</f>
        <v>-1.010685746303495E-3</v>
      </c>
      <c r="V5483" s="13">
        <f t="shared" si="771"/>
        <v>4.8419900764812476E-3</v>
      </c>
      <c r="W5483" s="13"/>
      <c r="X5483" s="2">
        <v>40547</v>
      </c>
      <c r="Y5483">
        <v>141.0205</v>
      </c>
      <c r="AA5483" s="2">
        <v>40547</v>
      </c>
      <c r="AB5483">
        <v>1971.09</v>
      </c>
      <c r="AC5483">
        <f t="shared" si="772"/>
        <v>1.0868737144162921E-3</v>
      </c>
      <c r="AD5483">
        <f t="shared" si="767"/>
        <v>1.076193714416292E-3</v>
      </c>
      <c r="AE5483">
        <f>Sheet2!$B$17+Sheet2!$B$18*'Portfolio allocation'!K5483</f>
        <v>-1.1081029880347201E-3</v>
      </c>
      <c r="AF5483">
        <f t="shared" si="773"/>
        <v>2.1842967024510119E-3</v>
      </c>
      <c r="AH5483" s="2">
        <v>40547</v>
      </c>
      <c r="AI5483">
        <v>3.3380000000000001</v>
      </c>
      <c r="AJ5483">
        <v>0.26700000000000002</v>
      </c>
      <c r="AK5483">
        <v>1.33175</v>
      </c>
      <c r="AR5483" s="3"/>
    </row>
    <row r="5484" spans="1:44" hidden="1" outlineLevel="1" x14ac:dyDescent="0.2">
      <c r="A5484" s="2">
        <v>40548</v>
      </c>
      <c r="B5484">
        <v>17.02</v>
      </c>
      <c r="E5484" s="2">
        <v>40548</v>
      </c>
      <c r="F5484">
        <v>1276.56</v>
      </c>
      <c r="G5484">
        <f t="shared" si="768"/>
        <v>5.0070854983466084E-3</v>
      </c>
      <c r="H5484" s="2">
        <v>40548</v>
      </c>
      <c r="I5484">
        <v>2146.5</v>
      </c>
      <c r="J5484">
        <f t="shared" si="769"/>
        <v>5.1368981002373193E-3</v>
      </c>
      <c r="K5484">
        <f t="shared" si="765"/>
        <v>5.1262181002373194E-3</v>
      </c>
      <c r="L5484">
        <v>-1.7538513021196273E-3</v>
      </c>
      <c r="N5484" s="2">
        <v>40548</v>
      </c>
      <c r="O5484">
        <v>28</v>
      </c>
      <c r="Q5484" s="2">
        <v>40548</v>
      </c>
      <c r="R5484">
        <v>35886.57</v>
      </c>
      <c r="S5484" s="8">
        <f t="shared" si="770"/>
        <v>-3.1151116248332444E-3</v>
      </c>
      <c r="T5484" s="9">
        <f t="shared" si="766"/>
        <v>-3.1257916248332443E-3</v>
      </c>
      <c r="U5484" s="3">
        <f>Sheet1!$B$17+Sheet1!$B$18*'Portfolio allocation'!K5484</f>
        <v>6.3687262045901867E-3</v>
      </c>
      <c r="V5484" s="13">
        <f t="shared" si="771"/>
        <v>-9.4945178294234302E-3</v>
      </c>
      <c r="W5484" s="13"/>
      <c r="X5484" s="2">
        <v>40548</v>
      </c>
      <c r="Y5484">
        <v>140.45689999999999</v>
      </c>
      <c r="AA5484" s="2">
        <v>40548</v>
      </c>
      <c r="AB5484">
        <v>1963.21</v>
      </c>
      <c r="AC5484">
        <f t="shared" si="772"/>
        <v>-3.9977880259145504E-3</v>
      </c>
      <c r="AD5484">
        <f t="shared" si="767"/>
        <v>-4.0092680259145507E-3</v>
      </c>
      <c r="AE5484">
        <f>Sheet2!$B$17+Sheet2!$B$18*'Portfolio allocation'!K5484</f>
        <v>4.6117509277473047E-3</v>
      </c>
      <c r="AF5484">
        <f t="shared" si="773"/>
        <v>-8.6210189536618555E-3</v>
      </c>
      <c r="AH5484" s="2">
        <v>40548</v>
      </c>
      <c r="AI5484">
        <v>3.4630000000000001</v>
      </c>
      <c r="AJ5484">
        <v>0.28699999999999998</v>
      </c>
      <c r="AK5484">
        <v>1.3144499999999999</v>
      </c>
      <c r="AR5484" s="3"/>
    </row>
    <row r="5485" spans="1:44" hidden="1" outlineLevel="1" x14ac:dyDescent="0.2">
      <c r="A5485" s="2">
        <v>40549</v>
      </c>
      <c r="B5485">
        <v>17.399999999999999</v>
      </c>
      <c r="E5485" s="2">
        <v>40549</v>
      </c>
      <c r="F5485">
        <v>1273.8499999999999</v>
      </c>
      <c r="G5485">
        <f t="shared" si="768"/>
        <v>-2.1228927743310866E-3</v>
      </c>
      <c r="H5485" s="2">
        <v>40549</v>
      </c>
      <c r="I5485">
        <v>2142.7600000000002</v>
      </c>
      <c r="J5485">
        <f t="shared" si="769"/>
        <v>-1.7423713021196274E-3</v>
      </c>
      <c r="K5485">
        <f t="shared" si="765"/>
        <v>-1.7538513021196273E-3</v>
      </c>
      <c r="L5485">
        <v>-1.8547769015663082E-3</v>
      </c>
      <c r="N5485" s="2">
        <v>40549</v>
      </c>
      <c r="O5485">
        <v>28.82</v>
      </c>
      <c r="Q5485" s="2">
        <v>40549</v>
      </c>
      <c r="R5485">
        <v>36937.519999999997</v>
      </c>
      <c r="S5485" s="8">
        <f t="shared" si="770"/>
        <v>2.928532874554457E-2</v>
      </c>
      <c r="T5485" s="9">
        <f t="shared" si="766"/>
        <v>2.9273848745544569E-2</v>
      </c>
      <c r="U5485" s="3">
        <f>Sheet1!$B$17+Sheet1!$B$18*'Portfolio allocation'!K5485</f>
        <v>-1.5242637779399187E-3</v>
      </c>
      <c r="V5485" s="13">
        <f t="shared" si="771"/>
        <v>3.0798112523484487E-2</v>
      </c>
      <c r="W5485" s="13"/>
      <c r="X5485" s="2">
        <v>40549</v>
      </c>
      <c r="Y5485">
        <v>141.99469999999999</v>
      </c>
      <c r="AA5485" s="2">
        <v>40549</v>
      </c>
      <c r="AB5485">
        <v>1984.7</v>
      </c>
      <c r="AC5485">
        <f t="shared" si="772"/>
        <v>1.0946358260196298E-2</v>
      </c>
      <c r="AD5485">
        <f t="shared" si="767"/>
        <v>1.0934998260196298E-2</v>
      </c>
      <c r="AE5485">
        <f>Sheet2!$B$17+Sheet2!$B$18*'Portfolio allocation'!K5485</f>
        <v>-1.5061823112739476E-3</v>
      </c>
      <c r="AF5485">
        <f t="shared" si="773"/>
        <v>1.2441180571470246E-2</v>
      </c>
      <c r="AH5485" s="2">
        <v>40549</v>
      </c>
      <c r="AI5485">
        <v>3.403</v>
      </c>
      <c r="AJ5485">
        <v>0.28399999999999997</v>
      </c>
      <c r="AK5485">
        <v>1.30355</v>
      </c>
      <c r="AR5485" s="3"/>
    </row>
    <row r="5486" spans="1:44" hidden="1" outlineLevel="1" x14ac:dyDescent="0.2">
      <c r="A5486" s="2">
        <v>40550</v>
      </c>
      <c r="B5486">
        <v>17.14</v>
      </c>
      <c r="E5486" s="2">
        <v>40550</v>
      </c>
      <c r="F5486">
        <v>1271.5</v>
      </c>
      <c r="G5486">
        <f t="shared" si="768"/>
        <v>-1.8448011932330477E-3</v>
      </c>
      <c r="H5486" s="2">
        <v>40550</v>
      </c>
      <c r="I5486">
        <v>2138.81</v>
      </c>
      <c r="J5486">
        <f t="shared" si="769"/>
        <v>-1.8434169015663082E-3</v>
      </c>
      <c r="K5486">
        <f t="shared" si="765"/>
        <v>-1.8547769015663082E-3</v>
      </c>
      <c r="L5486">
        <v>-1.3901516510582226E-3</v>
      </c>
      <c r="N5486" s="2">
        <v>40550</v>
      </c>
      <c r="O5486">
        <v>28.6</v>
      </c>
      <c r="Q5486" s="2">
        <v>40550</v>
      </c>
      <c r="R5486">
        <v>36655.550000000003</v>
      </c>
      <c r="S5486" s="8">
        <f t="shared" si="770"/>
        <v>-7.6337014504491707E-3</v>
      </c>
      <c r="T5486" s="9">
        <f t="shared" si="766"/>
        <v>-7.6450614504491709E-3</v>
      </c>
      <c r="U5486" s="3">
        <f>Sheet1!$B$17+Sheet1!$B$18*'Portfolio allocation'!K5486</f>
        <v>-1.6400481834199857E-3</v>
      </c>
      <c r="V5486" s="13">
        <f t="shared" si="771"/>
        <v>-6.0050132670291852E-3</v>
      </c>
      <c r="W5486" s="13"/>
      <c r="X5486" s="2">
        <v>40550</v>
      </c>
      <c r="Y5486">
        <v>141.29750000000001</v>
      </c>
      <c r="AA5486" s="2">
        <v>40550</v>
      </c>
      <c r="AB5486">
        <v>1974.96</v>
      </c>
      <c r="AC5486">
        <f t="shared" si="772"/>
        <v>-4.9075427016677109E-3</v>
      </c>
      <c r="AD5486">
        <f t="shared" si="767"/>
        <v>-4.9184227016677105E-3</v>
      </c>
      <c r="AE5486">
        <f>Sheet2!$B$17+Sheet2!$B$18*'Portfolio allocation'!K5486</f>
        <v>-1.5959279291468528E-3</v>
      </c>
      <c r="AF5486">
        <f t="shared" si="773"/>
        <v>-3.3224947725208577E-3</v>
      </c>
      <c r="AH5486" s="2">
        <v>40550</v>
      </c>
      <c r="AI5486">
        <v>3.3260000000000001</v>
      </c>
      <c r="AJ5486">
        <v>0.27200000000000002</v>
      </c>
      <c r="AK5486">
        <v>1.2982499999999999</v>
      </c>
      <c r="AR5486" s="3"/>
    </row>
    <row r="5487" spans="1:44" hidden="1" outlineLevel="1" x14ac:dyDescent="0.2">
      <c r="A5487" s="2">
        <v>40553</v>
      </c>
      <c r="B5487">
        <v>17.54</v>
      </c>
      <c r="E5487" s="2">
        <v>40553</v>
      </c>
      <c r="F5487">
        <v>1269.75</v>
      </c>
      <c r="G5487">
        <f t="shared" si="768"/>
        <v>-1.376327172630698E-3</v>
      </c>
      <c r="H5487" s="2">
        <v>40553</v>
      </c>
      <c r="I5487">
        <v>2135.86</v>
      </c>
      <c r="J5487">
        <f t="shared" si="769"/>
        <v>-1.3792716510582226E-3</v>
      </c>
      <c r="K5487">
        <f t="shared" si="765"/>
        <v>-1.3901516510582226E-3</v>
      </c>
      <c r="L5487">
        <v>3.7161560285787062E-3</v>
      </c>
      <c r="N5487" s="2">
        <v>40553</v>
      </c>
      <c r="O5487">
        <v>28.22</v>
      </c>
      <c r="Q5487" s="2">
        <v>40553</v>
      </c>
      <c r="R5487">
        <v>36168.519999999997</v>
      </c>
      <c r="S5487" s="8">
        <f t="shared" si="770"/>
        <v>-1.3286664638779255E-2</v>
      </c>
      <c r="T5487" s="9">
        <f t="shared" si="766"/>
        <v>-1.3297544638779255E-2</v>
      </c>
      <c r="U5487" s="3">
        <f>Sheet1!$B$17+Sheet1!$B$18*'Portfolio allocation'!K5487</f>
        <v>-1.1070183208673581E-3</v>
      </c>
      <c r="V5487" s="13">
        <f t="shared" si="771"/>
        <v>-1.2190526317911897E-2</v>
      </c>
      <c r="W5487" s="13"/>
      <c r="X5487" s="2">
        <v>40553</v>
      </c>
      <c r="Y5487">
        <v>141.0205</v>
      </c>
      <c r="AA5487" s="2">
        <v>40553</v>
      </c>
      <c r="AB5487">
        <v>1971.09</v>
      </c>
      <c r="AC5487">
        <f t="shared" si="772"/>
        <v>-1.959533357637655E-3</v>
      </c>
      <c r="AD5487">
        <f t="shared" si="767"/>
        <v>-1.9702133576376549E-3</v>
      </c>
      <c r="AE5487">
        <f>Sheet2!$B$17+Sheet2!$B$18*'Portfolio allocation'!K5487</f>
        <v>-1.1827713027328509E-3</v>
      </c>
      <c r="AF5487">
        <f t="shared" si="773"/>
        <v>-7.8744205490480397E-4</v>
      </c>
      <c r="AH5487" s="2">
        <v>40553</v>
      </c>
      <c r="AI5487">
        <v>3.2869999999999999</v>
      </c>
      <c r="AJ5487">
        <v>0.26700000000000002</v>
      </c>
      <c r="AK5487">
        <v>1.2939499999999999</v>
      </c>
      <c r="AR5487" s="3"/>
    </row>
    <row r="5488" spans="1:44" hidden="1" outlineLevel="1" x14ac:dyDescent="0.2">
      <c r="A5488" s="2">
        <v>40554</v>
      </c>
      <c r="B5488">
        <v>16.89</v>
      </c>
      <c r="E5488" s="2">
        <v>40554</v>
      </c>
      <c r="F5488">
        <v>1274.48</v>
      </c>
      <c r="G5488">
        <f t="shared" si="768"/>
        <v>3.7251427446347574E-3</v>
      </c>
      <c r="H5488" s="2">
        <v>40554</v>
      </c>
      <c r="I5488">
        <v>2143.8200000000002</v>
      </c>
      <c r="J5488">
        <f t="shared" si="769"/>
        <v>3.7268360285787061E-3</v>
      </c>
      <c r="K5488">
        <f t="shared" si="765"/>
        <v>3.7161560285787062E-3</v>
      </c>
      <c r="L5488">
        <v>9.1043311860136648E-3</v>
      </c>
      <c r="N5488" s="2">
        <v>40554</v>
      </c>
      <c r="O5488">
        <v>28.11</v>
      </c>
      <c r="Q5488" s="2">
        <v>40554</v>
      </c>
      <c r="R5488">
        <v>36027.54</v>
      </c>
      <c r="S5488" s="8">
        <f t="shared" si="770"/>
        <v>-3.8978647730124605E-3</v>
      </c>
      <c r="T5488" s="9">
        <f t="shared" si="766"/>
        <v>-3.9085447730124604E-3</v>
      </c>
      <c r="U5488" s="3">
        <f>Sheet1!$B$17+Sheet1!$B$18*'Portfolio allocation'!K5488</f>
        <v>4.7510672602582675E-3</v>
      </c>
      <c r="V5488" s="13">
        <f t="shared" si="771"/>
        <v>-8.659612033270727E-3</v>
      </c>
      <c r="W5488" s="13"/>
      <c r="X5488" s="2">
        <v>40554</v>
      </c>
      <c r="Y5488">
        <v>140.67660000000001</v>
      </c>
      <c r="AA5488" s="2">
        <v>40554</v>
      </c>
      <c r="AB5488">
        <v>1966.28</v>
      </c>
      <c r="AC5488">
        <f t="shared" si="772"/>
        <v>-2.4402741630265012E-3</v>
      </c>
      <c r="AD5488">
        <f t="shared" si="767"/>
        <v>-2.4505141630265011E-3</v>
      </c>
      <c r="AE5488">
        <f>Sheet2!$B$17+Sheet2!$B$18*'Portfolio allocation'!K5488</f>
        <v>3.3578877596914551E-3</v>
      </c>
      <c r="AF5488">
        <f t="shared" si="773"/>
        <v>-5.8084019227179562E-3</v>
      </c>
      <c r="AH5488" s="2">
        <v>40554</v>
      </c>
      <c r="AI5488">
        <v>3.34</v>
      </c>
      <c r="AJ5488">
        <v>0.25600000000000001</v>
      </c>
      <c r="AK5488">
        <v>1.2932999999999999</v>
      </c>
      <c r="AR5488" s="3"/>
    </row>
    <row r="5489" spans="1:44" hidden="1" outlineLevel="1" x14ac:dyDescent="0.2">
      <c r="A5489" s="2">
        <v>40555</v>
      </c>
      <c r="B5489">
        <v>16.239999999999998</v>
      </c>
      <c r="E5489" s="2">
        <v>40555</v>
      </c>
      <c r="F5489">
        <v>1285.96</v>
      </c>
      <c r="G5489">
        <f t="shared" si="768"/>
        <v>9.0075952545352056E-3</v>
      </c>
      <c r="H5489" s="2">
        <v>40555</v>
      </c>
      <c r="I5489">
        <v>2163.36</v>
      </c>
      <c r="J5489">
        <f t="shared" si="769"/>
        <v>9.1145711860136647E-3</v>
      </c>
      <c r="K5489">
        <f t="shared" si="765"/>
        <v>9.1043311860136648E-3</v>
      </c>
      <c r="L5489">
        <v>-1.7207424924193244E-3</v>
      </c>
      <c r="N5489" s="2">
        <v>40555</v>
      </c>
      <c r="O5489">
        <v>28.55</v>
      </c>
      <c r="Q5489" s="2">
        <v>40555</v>
      </c>
      <c r="R5489">
        <v>36591.47</v>
      </c>
      <c r="S5489" s="8">
        <f t="shared" si="770"/>
        <v>1.5652747870101624E-2</v>
      </c>
      <c r="T5489" s="9">
        <f t="shared" si="766"/>
        <v>1.5642507870101623E-2</v>
      </c>
      <c r="U5489" s="3">
        <f>Sheet1!$B$17+Sheet1!$B$18*'Portfolio allocation'!K5489</f>
        <v>1.0932518355385643E-2</v>
      </c>
      <c r="V5489" s="13">
        <f t="shared" si="771"/>
        <v>4.7099895147159794E-3</v>
      </c>
      <c r="W5489" s="13"/>
      <c r="X5489" s="2">
        <v>40555</v>
      </c>
      <c r="Y5489">
        <v>142.41499999999999</v>
      </c>
      <c r="AA5489" s="2">
        <v>40555</v>
      </c>
      <c r="AB5489">
        <v>1990.58</v>
      </c>
      <c r="AC5489">
        <f t="shared" si="772"/>
        <v>1.2358361983033861E-2</v>
      </c>
      <c r="AD5489">
        <f t="shared" si="767"/>
        <v>1.234792198303386E-2</v>
      </c>
      <c r="AE5489">
        <f>Sheet2!$B$17+Sheet2!$B$18*'Portfolio allocation'!K5489</f>
        <v>8.1491905744635069E-3</v>
      </c>
      <c r="AF5489">
        <f t="shared" si="773"/>
        <v>4.1987314085703536E-3</v>
      </c>
      <c r="AH5489" s="2">
        <v>40555</v>
      </c>
      <c r="AI5489">
        <v>3.367</v>
      </c>
      <c r="AJ5489">
        <v>0.26100000000000001</v>
      </c>
      <c r="AK5489">
        <v>1.3061499999999999</v>
      </c>
      <c r="AR5489" s="3"/>
    </row>
    <row r="5490" spans="1:44" hidden="1" outlineLevel="1" x14ac:dyDescent="0.2">
      <c r="A5490" s="2">
        <v>40556</v>
      </c>
      <c r="B5490">
        <v>16.39</v>
      </c>
      <c r="E5490" s="2">
        <v>40556</v>
      </c>
      <c r="F5490">
        <v>1283.76</v>
      </c>
      <c r="G5490">
        <f t="shared" si="768"/>
        <v>-1.7107841612492569E-3</v>
      </c>
      <c r="H5490" s="2">
        <v>40556</v>
      </c>
      <c r="I5490">
        <v>2159.66</v>
      </c>
      <c r="J5490">
        <f t="shared" si="769"/>
        <v>-1.7103024924193244E-3</v>
      </c>
      <c r="K5490">
        <f t="shared" si="765"/>
        <v>-1.7207424924193244E-3</v>
      </c>
      <c r="L5490">
        <v>7.4077142887305518E-3</v>
      </c>
      <c r="N5490" s="2">
        <v>40556</v>
      </c>
      <c r="O5490">
        <v>28.19</v>
      </c>
      <c r="Q5490" s="2">
        <v>40556</v>
      </c>
      <c r="R5490">
        <v>36130.07</v>
      </c>
      <c r="S5490" s="8">
        <f t="shared" si="770"/>
        <v>-1.260949614759943E-2</v>
      </c>
      <c r="T5490" s="9">
        <f t="shared" si="766"/>
        <v>-1.2619936147599431E-2</v>
      </c>
      <c r="U5490" s="3">
        <f>Sheet1!$B$17+Sheet1!$B$18*'Portfolio allocation'!K5490</f>
        <v>-1.4862805123629086E-3</v>
      </c>
      <c r="V5490" s="13">
        <f t="shared" si="771"/>
        <v>-1.1133655635236522E-2</v>
      </c>
      <c r="W5490" s="13"/>
      <c r="X5490" s="2">
        <v>40556</v>
      </c>
      <c r="Y5490">
        <v>142.14760000000001</v>
      </c>
      <c r="AA5490" s="2">
        <v>40556</v>
      </c>
      <c r="AB5490">
        <v>1986.84</v>
      </c>
      <c r="AC5490">
        <f t="shared" si="772"/>
        <v>-1.8788493805825812E-3</v>
      </c>
      <c r="AD5490">
        <f t="shared" si="767"/>
        <v>-1.8889693805825812E-3</v>
      </c>
      <c r="AE5490">
        <f>Sheet2!$B$17+Sheet2!$B$18*'Portfolio allocation'!K5490</f>
        <v>-1.476741113006308E-3</v>
      </c>
      <c r="AF5490">
        <f t="shared" si="773"/>
        <v>-4.1222826757627315E-4</v>
      </c>
      <c r="AH5490" s="2">
        <v>40556</v>
      </c>
      <c r="AI5490">
        <v>3.3029999999999999</v>
      </c>
      <c r="AJ5490">
        <v>0.253</v>
      </c>
      <c r="AK5490">
        <v>1.33345</v>
      </c>
      <c r="AR5490" s="3"/>
    </row>
    <row r="5491" spans="1:44" hidden="1" outlineLevel="1" x14ac:dyDescent="0.2">
      <c r="A5491" s="2">
        <v>40557</v>
      </c>
      <c r="B5491">
        <v>15.46</v>
      </c>
      <c r="E5491" s="2">
        <v>40557</v>
      </c>
      <c r="F5491">
        <v>1293.24</v>
      </c>
      <c r="G5491">
        <f t="shared" si="768"/>
        <v>7.3845578612825591E-3</v>
      </c>
      <c r="H5491" s="2">
        <v>40557</v>
      </c>
      <c r="I5491">
        <v>2175.6799999999998</v>
      </c>
      <c r="J5491">
        <f t="shared" si="769"/>
        <v>7.4178342887305515E-3</v>
      </c>
      <c r="K5491">
        <f t="shared" si="765"/>
        <v>7.4077142887305518E-3</v>
      </c>
      <c r="L5491">
        <v>-1.0319999999999999E-5</v>
      </c>
      <c r="N5491" s="2">
        <v>40557</v>
      </c>
      <c r="O5491">
        <v>28.3</v>
      </c>
      <c r="Q5491" s="2">
        <v>40557</v>
      </c>
      <c r="R5491">
        <v>36271.050000000003</v>
      </c>
      <c r="S5491" s="8">
        <f t="shared" si="770"/>
        <v>3.9020129216467137E-3</v>
      </c>
      <c r="T5491" s="9">
        <f t="shared" si="766"/>
        <v>3.8918929216467135E-3</v>
      </c>
      <c r="U5491" s="3">
        <f>Sheet1!$B$17+Sheet1!$B$18*'Portfolio allocation'!K5491</f>
        <v>8.9861164528322549E-3</v>
      </c>
      <c r="V5491" s="13">
        <f t="shared" si="771"/>
        <v>-5.0942235311855419E-3</v>
      </c>
      <c r="W5491" s="13"/>
      <c r="X5491" s="2">
        <v>40557</v>
      </c>
      <c r="Y5491">
        <v>143.2747</v>
      </c>
      <c r="AA5491" s="2">
        <v>40557</v>
      </c>
      <c r="AB5491">
        <v>2002.59</v>
      </c>
      <c r="AC5491">
        <f t="shared" si="772"/>
        <v>7.9271607175213088E-3</v>
      </c>
      <c r="AD5491">
        <f t="shared" si="767"/>
        <v>7.9168407175213094E-3</v>
      </c>
      <c r="AE5491">
        <f>Sheet2!$B$17+Sheet2!$B$18*'Portfolio allocation'!K5491</f>
        <v>6.6405155447875558E-3</v>
      </c>
      <c r="AF5491">
        <f t="shared" si="773"/>
        <v>1.2763251727337535E-3</v>
      </c>
      <c r="AH5491" s="2">
        <v>40557</v>
      </c>
      <c r="AI5491">
        <v>3.331</v>
      </c>
      <c r="AJ5491">
        <v>0.25800000000000001</v>
      </c>
      <c r="AK5491">
        <v>1.3362000000000001</v>
      </c>
      <c r="AR5491" s="3"/>
    </row>
    <row r="5492" spans="1:44" hidden="1" outlineLevel="1" x14ac:dyDescent="0.2">
      <c r="A5492" s="2">
        <v>40560</v>
      </c>
      <c r="B5492">
        <v>15.46</v>
      </c>
      <c r="E5492" s="2">
        <v>40560</v>
      </c>
      <c r="F5492">
        <v>1293.24</v>
      </c>
      <c r="G5492">
        <f t="shared" si="768"/>
        <v>0</v>
      </c>
      <c r="H5492" s="2">
        <v>40560</v>
      </c>
      <c r="I5492">
        <v>2175.6799999999998</v>
      </c>
      <c r="J5492">
        <f t="shared" si="769"/>
        <v>0</v>
      </c>
      <c r="K5492">
        <f t="shared" si="765"/>
        <v>-1.0319999999999999E-5</v>
      </c>
      <c r="L5492">
        <v>1.3869443035740084E-3</v>
      </c>
      <c r="N5492" s="2">
        <v>40560</v>
      </c>
      <c r="O5492">
        <v>28.3</v>
      </c>
      <c r="Q5492" s="2">
        <v>40560</v>
      </c>
      <c r="R5492">
        <v>36271.050000000003</v>
      </c>
      <c r="S5492" s="8">
        <f t="shared" si="770"/>
        <v>0</v>
      </c>
      <c r="T5492" s="9">
        <f t="shared" si="766"/>
        <v>-1.0320000000000001E-5</v>
      </c>
      <c r="U5492" s="3">
        <f>Sheet1!$B$17+Sheet1!$B$18*'Portfolio allocation'!K5492</f>
        <v>4.7595951881105171E-4</v>
      </c>
      <c r="V5492" s="13">
        <f t="shared" si="771"/>
        <v>-4.8627951881105173E-4</v>
      </c>
      <c r="W5492" s="13"/>
      <c r="X5492" s="2">
        <v>40560</v>
      </c>
      <c r="Y5492">
        <v>143.2747</v>
      </c>
      <c r="AA5492" s="2">
        <v>40560</v>
      </c>
      <c r="AB5492">
        <v>2002.59</v>
      </c>
      <c r="AC5492">
        <f t="shared" si="772"/>
        <v>0</v>
      </c>
      <c r="AD5492">
        <f t="shared" si="767"/>
        <v>-1.0319999999999999E-5</v>
      </c>
      <c r="AE5492">
        <f>Sheet2!$B$17+Sheet2!$B$18*'Portfolio allocation'!K5492</f>
        <v>4.4210204077348267E-5</v>
      </c>
      <c r="AF5492">
        <f t="shared" si="773"/>
        <v>-5.4530204077348263E-5</v>
      </c>
      <c r="AH5492" s="2">
        <v>40560</v>
      </c>
      <c r="AI5492">
        <v>3.331</v>
      </c>
      <c r="AJ5492">
        <v>0.25800000000000001</v>
      </c>
      <c r="AK5492">
        <v>1.3288</v>
      </c>
      <c r="AR5492" s="3"/>
    </row>
    <row r="5493" spans="1:44" hidden="1" outlineLevel="1" x14ac:dyDescent="0.2">
      <c r="A5493" s="2">
        <v>40561</v>
      </c>
      <c r="B5493">
        <v>15.87</v>
      </c>
      <c r="E5493" s="2">
        <v>40561</v>
      </c>
      <c r="F5493">
        <v>1295.02</v>
      </c>
      <c r="G5493">
        <f t="shared" si="768"/>
        <v>1.3763879867618733E-3</v>
      </c>
      <c r="H5493" s="2">
        <v>40561</v>
      </c>
      <c r="I5493">
        <v>2178.7199999999998</v>
      </c>
      <c r="J5493">
        <f t="shared" si="769"/>
        <v>1.3972643035740084E-3</v>
      </c>
      <c r="K5493">
        <f t="shared" si="765"/>
        <v>1.3869443035740084E-3</v>
      </c>
      <c r="L5493">
        <v>-9.9931657545714921E-3</v>
      </c>
      <c r="N5493" s="2">
        <v>40561</v>
      </c>
      <c r="O5493">
        <v>28.66</v>
      </c>
      <c r="Q5493" s="2">
        <v>40561</v>
      </c>
      <c r="R5493">
        <v>36732.449999999997</v>
      </c>
      <c r="S5493" s="8">
        <f t="shared" si="770"/>
        <v>1.2720888973437372E-2</v>
      </c>
      <c r="T5493" s="9">
        <f t="shared" si="766"/>
        <v>1.2710568973437373E-2</v>
      </c>
      <c r="U5493" s="3">
        <f>Sheet1!$B$17+Sheet1!$B$18*'Portfolio allocation'!K5493</f>
        <v>2.0789365392577383E-3</v>
      </c>
      <c r="V5493" s="13">
        <f t="shared" si="771"/>
        <v>1.0631632434179635E-2</v>
      </c>
      <c r="W5493" s="13"/>
      <c r="X5493" s="2">
        <v>40561</v>
      </c>
      <c r="Y5493">
        <v>143.8955</v>
      </c>
      <c r="AA5493" s="2">
        <v>40561</v>
      </c>
      <c r="AB5493">
        <v>2011.27</v>
      </c>
      <c r="AC5493">
        <f t="shared" si="772"/>
        <v>4.3343869688754477E-3</v>
      </c>
      <c r="AD5493">
        <f t="shared" si="767"/>
        <v>4.3241469688754478E-3</v>
      </c>
      <c r="AE5493">
        <f>Sheet2!$B$17+Sheet2!$B$18*'Portfolio allocation'!K5493</f>
        <v>1.2866932702517739E-3</v>
      </c>
      <c r="AF5493">
        <f t="shared" si="773"/>
        <v>3.037453698623674E-3</v>
      </c>
      <c r="AH5493" s="2">
        <v>40561</v>
      </c>
      <c r="AI5493">
        <v>3.37</v>
      </c>
      <c r="AJ5493">
        <v>0.25600000000000001</v>
      </c>
      <c r="AK5493">
        <v>1.3391</v>
      </c>
      <c r="AR5493" s="3"/>
    </row>
    <row r="5494" spans="1:44" hidden="1" outlineLevel="1" x14ac:dyDescent="0.2">
      <c r="A5494" s="2">
        <v>40562</v>
      </c>
      <c r="B5494">
        <v>17.309999999999999</v>
      </c>
      <c r="E5494" s="2">
        <v>40562</v>
      </c>
      <c r="F5494">
        <v>1281.92</v>
      </c>
      <c r="G5494">
        <f t="shared" si="768"/>
        <v>-1.0115673889206311E-2</v>
      </c>
      <c r="H5494" s="2">
        <v>40562</v>
      </c>
      <c r="I5494">
        <v>2156.9699999999998</v>
      </c>
      <c r="J5494">
        <f t="shared" si="769"/>
        <v>-9.9829257545714922E-3</v>
      </c>
      <c r="K5494">
        <f t="shared" si="765"/>
        <v>-9.9931657545714921E-3</v>
      </c>
      <c r="L5494">
        <v>-1.3036011332563356E-3</v>
      </c>
      <c r="N5494" s="2">
        <v>40562</v>
      </c>
      <c r="O5494">
        <v>28.47</v>
      </c>
      <c r="Q5494" s="2">
        <v>40562</v>
      </c>
      <c r="R5494">
        <v>36488.93</v>
      </c>
      <c r="S5494" s="8">
        <f t="shared" si="770"/>
        <v>-6.6295605112099976E-3</v>
      </c>
      <c r="T5494" s="9">
        <f t="shared" si="766"/>
        <v>-6.6398005112099975E-3</v>
      </c>
      <c r="U5494" s="3">
        <f>Sheet1!$B$17+Sheet1!$B$18*'Portfolio allocation'!K5494</f>
        <v>-1.0976614129789482E-2</v>
      </c>
      <c r="V5494" s="13">
        <f t="shared" si="771"/>
        <v>4.3368136185794846E-3</v>
      </c>
      <c r="W5494" s="13"/>
      <c r="X5494" s="2">
        <v>40562</v>
      </c>
      <c r="Y5494">
        <v>148.70949999999999</v>
      </c>
      <c r="AA5494" s="2">
        <v>40562</v>
      </c>
      <c r="AB5494">
        <v>2078.56</v>
      </c>
      <c r="AC5494">
        <f t="shared" si="772"/>
        <v>3.3456472775907686E-2</v>
      </c>
      <c r="AD5494">
        <f t="shared" si="767"/>
        <v>3.3446352775907684E-2</v>
      </c>
      <c r="AE5494">
        <f>Sheet2!$B$17+Sheet2!$B$18*'Portfolio allocation'!K5494</f>
        <v>-8.8327909263171359E-3</v>
      </c>
      <c r="AF5494">
        <f t="shared" si="773"/>
        <v>4.2279143702224818E-2</v>
      </c>
      <c r="AH5494" s="2">
        <v>40562</v>
      </c>
      <c r="AI5494">
        <v>3.3370000000000002</v>
      </c>
      <c r="AJ5494">
        <v>0.253</v>
      </c>
      <c r="AK5494">
        <v>1.3492999999999999</v>
      </c>
      <c r="AR5494" s="3"/>
    </row>
    <row r="5495" spans="1:44" hidden="1" outlineLevel="1" x14ac:dyDescent="0.2">
      <c r="A5495" s="2">
        <v>40563</v>
      </c>
      <c r="B5495">
        <v>17.989999999999998</v>
      </c>
      <c r="E5495" s="2">
        <v>40563</v>
      </c>
      <c r="F5495">
        <v>1280.26</v>
      </c>
      <c r="G5495">
        <f t="shared" si="768"/>
        <v>-1.2949326010983642E-3</v>
      </c>
      <c r="H5495" s="2">
        <v>40563</v>
      </c>
      <c r="I5495">
        <v>2154.1799999999998</v>
      </c>
      <c r="J5495">
        <f t="shared" si="769"/>
        <v>-1.2934811332563356E-3</v>
      </c>
      <c r="K5495">
        <f t="shared" si="765"/>
        <v>-1.3036011332563356E-3</v>
      </c>
      <c r="L5495">
        <v>2.4266822460519703E-3</v>
      </c>
      <c r="N5495" s="2">
        <v>40563</v>
      </c>
      <c r="O5495">
        <v>28.352499999999999</v>
      </c>
      <c r="Q5495" s="2">
        <v>40563</v>
      </c>
      <c r="R5495">
        <v>36338.35</v>
      </c>
      <c r="S5495" s="8">
        <f t="shared" si="770"/>
        <v>-4.1267310387014255E-3</v>
      </c>
      <c r="T5495" s="9">
        <f t="shared" si="766"/>
        <v>-4.1368510387014253E-3</v>
      </c>
      <c r="U5495" s="3">
        <f>Sheet1!$B$17+Sheet1!$B$18*'Portfolio allocation'!K5495</f>
        <v>-1.0077253733632152E-3</v>
      </c>
      <c r="V5495" s="13">
        <f t="shared" si="771"/>
        <v>-3.1291256653382098E-3</v>
      </c>
      <c r="W5495" s="13"/>
      <c r="X5495" s="2">
        <v>40563</v>
      </c>
      <c r="Y5495">
        <v>148.81460000000001</v>
      </c>
      <c r="AA5495" s="2">
        <v>40563</v>
      </c>
      <c r="AB5495">
        <v>2080.0300000000002</v>
      </c>
      <c r="AC5495">
        <f t="shared" si="772"/>
        <v>7.0722038334247728E-4</v>
      </c>
      <c r="AD5495">
        <f t="shared" si="767"/>
        <v>6.9678038334247726E-4</v>
      </c>
      <c r="AE5495">
        <f>Sheet2!$B$17+Sheet2!$B$18*'Portfolio allocation'!K5495</f>
        <v>-1.105808374199998E-3</v>
      </c>
      <c r="AF5495">
        <f t="shared" si="773"/>
        <v>1.8025887575424753E-3</v>
      </c>
      <c r="AH5495" s="2">
        <v>40563</v>
      </c>
      <c r="AI5495">
        <v>3.4550000000000001</v>
      </c>
      <c r="AJ5495">
        <v>0.26100000000000001</v>
      </c>
      <c r="AK5495">
        <v>1.3411999999999999</v>
      </c>
      <c r="AR5495" s="3"/>
    </row>
    <row r="5496" spans="1:44" hidden="1" outlineLevel="1" x14ac:dyDescent="0.2">
      <c r="A5496" s="2">
        <v>40564</v>
      </c>
      <c r="B5496">
        <v>18.47</v>
      </c>
      <c r="E5496" s="2">
        <v>40564</v>
      </c>
      <c r="F5496">
        <v>1283.3499999999999</v>
      </c>
      <c r="G5496">
        <f t="shared" si="768"/>
        <v>2.4135722431379847E-3</v>
      </c>
      <c r="H5496" s="2">
        <v>40564</v>
      </c>
      <c r="I5496">
        <v>2159.4299999999998</v>
      </c>
      <c r="J5496">
        <f t="shared" si="769"/>
        <v>2.4371222460519704E-3</v>
      </c>
      <c r="K5496">
        <f t="shared" si="765"/>
        <v>2.4266822460519703E-3</v>
      </c>
      <c r="L5496">
        <v>5.8244330915103179E-3</v>
      </c>
      <c r="N5496" s="2">
        <v>40564</v>
      </c>
      <c r="O5496">
        <v>28.02</v>
      </c>
      <c r="Q5496" s="2">
        <v>40564</v>
      </c>
      <c r="R5496">
        <v>35912.19</v>
      </c>
      <c r="S5496" s="8">
        <f t="shared" si="770"/>
        <v>-1.1727555048591798E-2</v>
      </c>
      <c r="T5496" s="9">
        <f t="shared" si="766"/>
        <v>-1.1737995048591798E-2</v>
      </c>
      <c r="U5496" s="3">
        <f>Sheet1!$B$17+Sheet1!$B$18*'Portfolio allocation'!K5496</f>
        <v>3.2717502573320965E-3</v>
      </c>
      <c r="V5496" s="13">
        <f t="shared" si="771"/>
        <v>-1.5009745305923895E-2</v>
      </c>
      <c r="W5496" s="13"/>
      <c r="X5496" s="2">
        <v>40564</v>
      </c>
      <c r="Y5496">
        <v>148.52809999999999</v>
      </c>
      <c r="AA5496" s="2">
        <v>40564</v>
      </c>
      <c r="AB5496">
        <v>2076.02</v>
      </c>
      <c r="AC5496">
        <f t="shared" si="772"/>
        <v>-1.9278568097577109E-3</v>
      </c>
      <c r="AD5496">
        <f t="shared" si="767"/>
        <v>-1.9382968097577109E-3</v>
      </c>
      <c r="AE5496">
        <f>Sheet2!$B$17+Sheet2!$B$18*'Portfolio allocation'!K5496</f>
        <v>2.2112547748171711E-3</v>
      </c>
      <c r="AF5496">
        <f t="shared" si="773"/>
        <v>-4.149551584574882E-3</v>
      </c>
      <c r="AH5496" s="2">
        <v>40564</v>
      </c>
      <c r="AI5496">
        <v>3.4079999999999999</v>
      </c>
      <c r="AJ5496">
        <v>0.26100000000000001</v>
      </c>
      <c r="AK5496">
        <v>1.3584499999999999</v>
      </c>
      <c r="AR5496" s="3"/>
    </row>
    <row r="5497" spans="1:44" hidden="1" outlineLevel="1" x14ac:dyDescent="0.2">
      <c r="A5497" s="2">
        <v>40567</v>
      </c>
      <c r="B5497">
        <v>17.649999999999999</v>
      </c>
      <c r="E5497" s="2">
        <v>40567</v>
      </c>
      <c r="F5497">
        <v>1290.8399999999999</v>
      </c>
      <c r="G5497">
        <f t="shared" si="768"/>
        <v>5.8362878404176755E-3</v>
      </c>
      <c r="H5497" s="2">
        <v>40567</v>
      </c>
      <c r="I5497">
        <v>2172.0300000000002</v>
      </c>
      <c r="J5497">
        <f t="shared" si="769"/>
        <v>5.8348730915103175E-3</v>
      </c>
      <c r="K5497">
        <f t="shared" si="765"/>
        <v>5.8244330915103179E-3</v>
      </c>
      <c r="L5497">
        <v>2.8421523036042994E-4</v>
      </c>
      <c r="N5497" s="2">
        <v>40567</v>
      </c>
      <c r="O5497">
        <v>28.38</v>
      </c>
      <c r="Q5497" s="2">
        <v>40567</v>
      </c>
      <c r="R5497">
        <v>36373.589999999997</v>
      </c>
      <c r="S5497" s="8">
        <f t="shared" si="770"/>
        <v>1.2848005092421122E-2</v>
      </c>
      <c r="T5497" s="9">
        <f t="shared" si="766"/>
        <v>1.2837565092421122E-2</v>
      </c>
      <c r="U5497" s="3">
        <f>Sheet1!$B$17+Sheet1!$B$18*'Portfolio allocation'!K5497</f>
        <v>7.1697361376996099E-3</v>
      </c>
      <c r="V5497" s="13">
        <f t="shared" si="771"/>
        <v>5.6678289547215117E-3</v>
      </c>
      <c r="W5497" s="13"/>
      <c r="X5497" s="2">
        <v>40567</v>
      </c>
      <c r="Y5497">
        <v>152.47290000000001</v>
      </c>
      <c r="AA5497" s="2">
        <v>40567</v>
      </c>
      <c r="AB5497">
        <v>2131.16</v>
      </c>
      <c r="AC5497">
        <f t="shared" si="772"/>
        <v>2.656043776071515E-2</v>
      </c>
      <c r="AD5497">
        <f t="shared" si="767"/>
        <v>2.6549997760715149E-2</v>
      </c>
      <c r="AE5497">
        <f>Sheet2!$B$17+Sheet2!$B$18*'Portfolio allocation'!K5497</f>
        <v>5.2326215110627362E-3</v>
      </c>
      <c r="AF5497">
        <f t="shared" si="773"/>
        <v>2.1317376249652412E-2</v>
      </c>
      <c r="AH5497" s="2">
        <v>40567</v>
      </c>
      <c r="AI5497">
        <v>3.4039999999999999</v>
      </c>
      <c r="AJ5497">
        <v>0.26100000000000001</v>
      </c>
      <c r="AK5497">
        <v>1.3674999999999999</v>
      </c>
      <c r="AR5497" s="3"/>
    </row>
    <row r="5498" spans="1:44" hidden="1" outlineLevel="1" x14ac:dyDescent="0.2">
      <c r="A5498" s="2">
        <v>40568</v>
      </c>
      <c r="B5498">
        <v>17.59</v>
      </c>
      <c r="E5498" s="2">
        <v>40568</v>
      </c>
      <c r="F5498">
        <v>1291.18</v>
      </c>
      <c r="G5498">
        <f t="shared" si="768"/>
        <v>2.6339437885414263E-4</v>
      </c>
      <c r="H5498" s="2">
        <v>40568</v>
      </c>
      <c r="I5498">
        <v>2172.67</v>
      </c>
      <c r="J5498">
        <f t="shared" si="769"/>
        <v>2.9465523036042995E-4</v>
      </c>
      <c r="K5498">
        <f t="shared" si="765"/>
        <v>2.8421523036042994E-4</v>
      </c>
      <c r="L5498">
        <v>4.2471144009904671E-3</v>
      </c>
      <c r="N5498" s="2">
        <v>40568</v>
      </c>
      <c r="O5498">
        <v>28.45</v>
      </c>
      <c r="Q5498" s="2">
        <v>40568</v>
      </c>
      <c r="R5498">
        <v>36463.31</v>
      </c>
      <c r="S5498" s="8">
        <f t="shared" si="770"/>
        <v>2.4666248231204335E-3</v>
      </c>
      <c r="T5498" s="9">
        <f t="shared" si="766"/>
        <v>2.4561848231204335E-3</v>
      </c>
      <c r="U5498" s="3">
        <f>Sheet1!$B$17+Sheet1!$B$18*'Portfolio allocation'!K5498</f>
        <v>8.1385779959593197E-4</v>
      </c>
      <c r="V5498" s="13">
        <f t="shared" si="771"/>
        <v>1.6423270235245016E-3</v>
      </c>
      <c r="W5498" s="13"/>
      <c r="X5498" s="2">
        <v>40568</v>
      </c>
      <c r="Y5498">
        <v>154.20169999999999</v>
      </c>
      <c r="AA5498" s="2">
        <v>40568</v>
      </c>
      <c r="AB5498">
        <v>2155.3200000000002</v>
      </c>
      <c r="AC5498">
        <f t="shared" si="772"/>
        <v>1.1336549109405292E-2</v>
      </c>
      <c r="AD5498">
        <f t="shared" si="767"/>
        <v>1.1326229109405292E-2</v>
      </c>
      <c r="AE5498">
        <f>Sheet2!$B$17+Sheet2!$B$18*'Portfolio allocation'!K5498</f>
        <v>3.0611844518717659E-4</v>
      </c>
      <c r="AF5498">
        <f t="shared" si="773"/>
        <v>1.1020110664218116E-2</v>
      </c>
      <c r="AH5498" s="2">
        <v>40568</v>
      </c>
      <c r="AI5498">
        <v>3.33</v>
      </c>
      <c r="AJ5498">
        <v>0.25800000000000001</v>
      </c>
      <c r="AK5498">
        <v>1.3673</v>
      </c>
      <c r="AR5498" s="3"/>
    </row>
    <row r="5499" spans="1:44" hidden="1" outlineLevel="1" x14ac:dyDescent="0.2">
      <c r="A5499" s="2">
        <v>40569</v>
      </c>
      <c r="B5499">
        <v>16.64</v>
      </c>
      <c r="E5499" s="2">
        <v>40569</v>
      </c>
      <c r="F5499">
        <v>1296.6300000000001</v>
      </c>
      <c r="G5499">
        <f t="shared" si="768"/>
        <v>4.2209451819266164E-3</v>
      </c>
      <c r="H5499" s="2">
        <v>40569</v>
      </c>
      <c r="I5499">
        <v>2181.92</v>
      </c>
      <c r="J5499">
        <f t="shared" si="769"/>
        <v>4.2574344009904674E-3</v>
      </c>
      <c r="K5499">
        <f t="shared" si="765"/>
        <v>4.2471144009904671E-3</v>
      </c>
      <c r="L5499">
        <v>2.2857028466670153E-3</v>
      </c>
      <c r="N5499" s="2">
        <v>40569</v>
      </c>
      <c r="O5499">
        <v>28.78</v>
      </c>
      <c r="Q5499" s="2">
        <v>40569</v>
      </c>
      <c r="R5499">
        <v>36886.269999999997</v>
      </c>
      <c r="S5499" s="8">
        <f t="shared" si="770"/>
        <v>1.1599605192178064E-2</v>
      </c>
      <c r="T5499" s="9">
        <f t="shared" si="766"/>
        <v>1.1589285192178065E-2</v>
      </c>
      <c r="U5499" s="3">
        <f>Sheet1!$B$17+Sheet1!$B$18*'Portfolio allocation'!K5499</f>
        <v>5.3601961613636596E-3</v>
      </c>
      <c r="V5499" s="13">
        <f t="shared" si="771"/>
        <v>6.229089030814405E-3</v>
      </c>
      <c r="W5499" s="13"/>
      <c r="X5499" s="2">
        <v>40569</v>
      </c>
      <c r="Y5499">
        <v>153.81970000000001</v>
      </c>
      <c r="AA5499" s="2">
        <v>40569</v>
      </c>
      <c r="AB5499">
        <v>2149.98</v>
      </c>
      <c r="AC5499">
        <f t="shared" si="772"/>
        <v>-2.4775903346139216E-3</v>
      </c>
      <c r="AD5499">
        <f t="shared" si="767"/>
        <v>-2.4880303346139217E-3</v>
      </c>
      <c r="AE5499">
        <f>Sheet2!$B$17+Sheet2!$B$18*'Portfolio allocation'!K5499</f>
        <v>3.8300294904132014E-3</v>
      </c>
      <c r="AF5499">
        <f t="shared" si="773"/>
        <v>-6.318059825027123E-3</v>
      </c>
      <c r="AH5499" s="2">
        <v>40569</v>
      </c>
      <c r="AI5499">
        <v>3.42</v>
      </c>
      <c r="AJ5499">
        <v>0.26100000000000001</v>
      </c>
      <c r="AK5499">
        <v>1.3692</v>
      </c>
      <c r="AR5499" s="3"/>
    </row>
    <row r="5500" spans="1:44" hidden="1" outlineLevel="1" x14ac:dyDescent="0.2">
      <c r="A5500" s="2">
        <v>40570</v>
      </c>
      <c r="B5500">
        <v>16.149999999999999</v>
      </c>
      <c r="E5500" s="2">
        <v>40570</v>
      </c>
      <c r="F5500">
        <v>1299.54</v>
      </c>
      <c r="G5500">
        <f t="shared" si="768"/>
        <v>2.2442794012169642E-3</v>
      </c>
      <c r="H5500" s="2">
        <v>40570</v>
      </c>
      <c r="I5500">
        <v>2186.9299999999998</v>
      </c>
      <c r="J5500">
        <f t="shared" si="769"/>
        <v>2.2961428466670153E-3</v>
      </c>
      <c r="K5500">
        <f t="shared" si="765"/>
        <v>2.2857028466670153E-3</v>
      </c>
      <c r="L5500">
        <v>-1.7833713015597188E-2</v>
      </c>
      <c r="N5500" s="2">
        <v>40570</v>
      </c>
      <c r="O5500">
        <v>28.87</v>
      </c>
      <c r="Q5500" s="2">
        <v>40570</v>
      </c>
      <c r="R5500">
        <v>37001.61</v>
      </c>
      <c r="S5500" s="8">
        <f t="shared" si="770"/>
        <v>3.1269087386716077E-3</v>
      </c>
      <c r="T5500" s="9">
        <f t="shared" si="766"/>
        <v>3.1164687386716077E-3</v>
      </c>
      <c r="U5500" s="3">
        <f>Sheet1!$B$17+Sheet1!$B$18*'Portfolio allocation'!K5500</f>
        <v>3.1100151174645596E-3</v>
      </c>
      <c r="V5500" s="13">
        <f t="shared" si="771"/>
        <v>6.4536212070480554E-6</v>
      </c>
      <c r="W5500" s="13"/>
      <c r="X5500" s="2">
        <v>40570</v>
      </c>
      <c r="Y5500">
        <v>153.84829999999999</v>
      </c>
      <c r="AA5500" s="2">
        <v>40570</v>
      </c>
      <c r="AB5500">
        <v>2150.38</v>
      </c>
      <c r="AC5500">
        <f t="shared" si="772"/>
        <v>1.8604824230927797E-4</v>
      </c>
      <c r="AD5500">
        <f t="shared" si="767"/>
        <v>1.7640824230927797E-4</v>
      </c>
      <c r="AE5500">
        <f>Sheet2!$B$17+Sheet2!$B$18*'Portfolio allocation'!K5500</f>
        <v>2.0858922961742962E-3</v>
      </c>
      <c r="AF5500">
        <f t="shared" si="773"/>
        <v>-1.9094840538650183E-3</v>
      </c>
      <c r="AH5500" s="2">
        <v>40570</v>
      </c>
      <c r="AI5500">
        <v>3.3889999999999998</v>
      </c>
      <c r="AJ5500">
        <v>0.24099999999999999</v>
      </c>
      <c r="AK5500">
        <v>1.3731500000000001</v>
      </c>
      <c r="AR5500" s="3"/>
    </row>
    <row r="5501" spans="1:44" hidden="1" outlineLevel="1" x14ac:dyDescent="0.2">
      <c r="A5501" s="2">
        <v>40571</v>
      </c>
      <c r="B5501">
        <v>20.04</v>
      </c>
      <c r="E5501" s="2">
        <v>40571</v>
      </c>
      <c r="F5501">
        <v>1276.3399999999999</v>
      </c>
      <c r="G5501">
        <f t="shared" si="768"/>
        <v>-1.7852470874309412E-2</v>
      </c>
      <c r="H5501" s="2">
        <v>40571</v>
      </c>
      <c r="I5501">
        <v>2147.9499999999998</v>
      </c>
      <c r="J5501">
        <f t="shared" si="769"/>
        <v>-1.7824073015597186E-2</v>
      </c>
      <c r="K5501">
        <f t="shared" si="765"/>
        <v>-1.7833713015597188E-2</v>
      </c>
      <c r="L5501">
        <v>7.6491450480691073E-3</v>
      </c>
      <c r="N5501" s="2">
        <v>40571</v>
      </c>
      <c r="O5501">
        <v>27.751000000000001</v>
      </c>
      <c r="Q5501" s="2">
        <v>40571</v>
      </c>
      <c r="R5501">
        <v>35567.43</v>
      </c>
      <c r="S5501" s="8">
        <f t="shared" si="770"/>
        <v>-3.8759935040664439E-2</v>
      </c>
      <c r="T5501" s="9">
        <f t="shared" si="766"/>
        <v>-3.8769575040664438E-2</v>
      </c>
      <c r="U5501" s="3">
        <f>Sheet1!$B$17+Sheet1!$B$18*'Portfolio allocation'!K5501</f>
        <v>-1.9971488653530368E-2</v>
      </c>
      <c r="V5501" s="13">
        <f t="shared" si="771"/>
        <v>-1.879808638713407E-2</v>
      </c>
      <c r="W5501" s="13"/>
      <c r="X5501" s="2">
        <v>40571</v>
      </c>
      <c r="Y5501">
        <v>152.07169999999999</v>
      </c>
      <c r="AA5501" s="2">
        <v>40571</v>
      </c>
      <c r="AB5501">
        <v>2125.5500000000002</v>
      </c>
      <c r="AC5501">
        <f t="shared" si="772"/>
        <v>-1.154679638017464E-2</v>
      </c>
      <c r="AD5501">
        <f t="shared" si="767"/>
        <v>-1.155611638017464E-2</v>
      </c>
      <c r="AE5501">
        <f>Sheet2!$B$17+Sheet2!$B$18*'Portfolio allocation'!K5501</f>
        <v>-1.5804805581273014E-2</v>
      </c>
      <c r="AF5501">
        <f t="shared" si="773"/>
        <v>4.248689201098374E-3</v>
      </c>
      <c r="AH5501" s="2">
        <v>40571</v>
      </c>
      <c r="AI5501">
        <v>3.3290000000000002</v>
      </c>
      <c r="AJ5501">
        <v>0.23300000000000001</v>
      </c>
      <c r="AK5501">
        <v>1.3625</v>
      </c>
      <c r="AR5501" s="3"/>
    </row>
    <row r="5502" spans="1:44" hidden="1" outlineLevel="1" x14ac:dyDescent="0.2">
      <c r="A5502" s="2">
        <v>40574</v>
      </c>
      <c r="B5502">
        <v>19.53</v>
      </c>
      <c r="E5502" s="2">
        <v>40574</v>
      </c>
      <c r="F5502">
        <v>1286.1199999999999</v>
      </c>
      <c r="G5502">
        <f t="shared" si="768"/>
        <v>7.662535061190523E-3</v>
      </c>
      <c r="H5502" s="2">
        <v>40574</v>
      </c>
      <c r="I5502">
        <v>2164.4</v>
      </c>
      <c r="J5502">
        <f t="shared" si="769"/>
        <v>7.6584650480691074E-3</v>
      </c>
      <c r="K5502">
        <f t="shared" si="765"/>
        <v>7.6491450480691073E-3</v>
      </c>
      <c r="L5502">
        <v>1.6687828120495216E-2</v>
      </c>
      <c r="N5502" s="2">
        <v>40574</v>
      </c>
      <c r="O5502">
        <v>27.725000000000001</v>
      </c>
      <c r="Q5502" s="2">
        <v>40574</v>
      </c>
      <c r="R5502">
        <v>35534.1</v>
      </c>
      <c r="S5502" s="8">
        <f t="shared" si="770"/>
        <v>-9.3709329012525711E-4</v>
      </c>
      <c r="T5502" s="9">
        <f t="shared" si="766"/>
        <v>-9.4641329012525716E-4</v>
      </c>
      <c r="U5502" s="3">
        <f>Sheet1!$B$17+Sheet1!$B$18*'Portfolio allocation'!K5502</f>
        <v>9.2630919386145691E-3</v>
      </c>
      <c r="V5502" s="13">
        <f t="shared" si="771"/>
        <v>-1.0209505228739826E-2</v>
      </c>
      <c r="W5502" s="13"/>
      <c r="X5502" s="2">
        <v>40574</v>
      </c>
      <c r="Y5502">
        <v>154.73660000000001</v>
      </c>
      <c r="AA5502" s="2">
        <v>40574</v>
      </c>
      <c r="AB5502">
        <v>2162.8000000000002</v>
      </c>
      <c r="AC5502">
        <f t="shared" si="772"/>
        <v>1.7524875914469273E-2</v>
      </c>
      <c r="AD5502">
        <f t="shared" si="767"/>
        <v>1.7515235914469272E-2</v>
      </c>
      <c r="AE5502">
        <f>Sheet2!$B$17+Sheet2!$B$18*'Portfolio allocation'!K5502</f>
        <v>6.8552019354471451E-3</v>
      </c>
      <c r="AF5502">
        <f t="shared" si="773"/>
        <v>1.0660033979022127E-2</v>
      </c>
      <c r="AH5502" s="2">
        <v>40574</v>
      </c>
      <c r="AI5502">
        <v>3.3740000000000001</v>
      </c>
      <c r="AJ5502">
        <v>0.24099999999999999</v>
      </c>
      <c r="AK5502">
        <v>1.371</v>
      </c>
      <c r="AR5502" s="3"/>
    </row>
    <row r="5503" spans="1:44" hidden="1" outlineLevel="1" x14ac:dyDescent="0.2">
      <c r="A5503" s="2">
        <v>40575</v>
      </c>
      <c r="B5503">
        <v>17.63</v>
      </c>
      <c r="E5503" s="2">
        <v>40575</v>
      </c>
      <c r="F5503">
        <v>1307.5899999999999</v>
      </c>
      <c r="G5503">
        <f t="shared" si="768"/>
        <v>1.6693621124000968E-2</v>
      </c>
      <c r="H5503" s="2">
        <v>40575</v>
      </c>
      <c r="I5503">
        <v>2200.54</v>
      </c>
      <c r="J5503">
        <f t="shared" si="769"/>
        <v>1.6697468120495218E-2</v>
      </c>
      <c r="K5503">
        <f t="shared" si="765"/>
        <v>1.6687828120495216E-2</v>
      </c>
      <c r="L5503">
        <v>-2.5546699053868474E-3</v>
      </c>
      <c r="N5503" s="2">
        <v>40575</v>
      </c>
      <c r="O5503">
        <v>27.9925</v>
      </c>
      <c r="Q5503" s="2">
        <v>40575</v>
      </c>
      <c r="R5503">
        <v>35876.949999999997</v>
      </c>
      <c r="S5503" s="8">
        <f t="shared" si="770"/>
        <v>9.648478503747171E-3</v>
      </c>
      <c r="T5503" s="9">
        <f t="shared" si="766"/>
        <v>9.638838503747171E-3</v>
      </c>
      <c r="U5503" s="3">
        <f>Sheet1!$B$17+Sheet1!$B$18*'Portfolio allocation'!K5503</f>
        <v>1.9632498229993488E-2</v>
      </c>
      <c r="V5503" s="13">
        <f t="shared" si="771"/>
        <v>-9.9936597262463168E-3</v>
      </c>
      <c r="W5503" s="13"/>
      <c r="X5503" s="2">
        <v>40575</v>
      </c>
      <c r="Y5503">
        <v>156.22669999999999</v>
      </c>
      <c r="AA5503" s="2">
        <v>40575</v>
      </c>
      <c r="AB5503">
        <v>2183.63</v>
      </c>
      <c r="AC5503">
        <f t="shared" si="772"/>
        <v>9.6310338450156241E-3</v>
      </c>
      <c r="AD5503">
        <f t="shared" si="767"/>
        <v>9.6211938450156236E-3</v>
      </c>
      <c r="AE5503">
        <f>Sheet2!$B$17+Sheet2!$B$18*'Portfolio allocation'!K5503</f>
        <v>1.4892629521109384E-2</v>
      </c>
      <c r="AF5503">
        <f t="shared" si="773"/>
        <v>-5.2714356760937605E-3</v>
      </c>
      <c r="AH5503" s="2">
        <v>40575</v>
      </c>
      <c r="AI5503">
        <v>3.4350000000000001</v>
      </c>
      <c r="AJ5503">
        <v>0.246</v>
      </c>
      <c r="AK5503">
        <v>1.3792</v>
      </c>
      <c r="AR5503" s="3"/>
    </row>
    <row r="5504" spans="1:44" hidden="1" outlineLevel="1" x14ac:dyDescent="0.2">
      <c r="A5504" s="2">
        <v>40576</v>
      </c>
      <c r="B5504">
        <v>17.3</v>
      </c>
      <c r="E5504" s="2">
        <v>40576</v>
      </c>
      <c r="F5504">
        <v>1304.03</v>
      </c>
      <c r="G5504">
        <f t="shared" si="768"/>
        <v>-2.7225659419236603E-3</v>
      </c>
      <c r="H5504" s="2">
        <v>40576</v>
      </c>
      <c r="I5504">
        <v>2194.94</v>
      </c>
      <c r="J5504">
        <f t="shared" si="769"/>
        <v>-2.5448299053868473E-3</v>
      </c>
      <c r="K5504">
        <f t="shared" si="765"/>
        <v>-2.5546699053868474E-3</v>
      </c>
      <c r="L5504">
        <v>2.4862113891040431E-3</v>
      </c>
      <c r="N5504" s="2">
        <v>40576</v>
      </c>
      <c r="O5504">
        <v>27.94</v>
      </c>
      <c r="Q5504" s="2">
        <v>40576</v>
      </c>
      <c r="R5504">
        <v>35809.65</v>
      </c>
      <c r="S5504" s="8">
        <f t="shared" si="770"/>
        <v>-1.8758562252364497E-3</v>
      </c>
      <c r="T5504" s="9">
        <f t="shared" si="766"/>
        <v>-1.8856962252364496E-3</v>
      </c>
      <c r="U5504" s="3">
        <f>Sheet1!$B$17+Sheet1!$B$18*'Portfolio allocation'!K5504</f>
        <v>-2.44298317505044E-3</v>
      </c>
      <c r="V5504" s="13">
        <f t="shared" si="771"/>
        <v>5.5728694981399042E-4</v>
      </c>
      <c r="W5504" s="13"/>
      <c r="X5504" s="2">
        <v>40576</v>
      </c>
      <c r="Y5504">
        <v>155.97829999999999</v>
      </c>
      <c r="AA5504" s="2">
        <v>40576</v>
      </c>
      <c r="AB5504">
        <v>2180.16</v>
      </c>
      <c r="AC5504">
        <f t="shared" si="772"/>
        <v>-1.5890970539882421E-3</v>
      </c>
      <c r="AD5504">
        <f t="shared" si="767"/>
        <v>-1.5995370539882421E-3</v>
      </c>
      <c r="AE5504">
        <f>Sheet2!$B$17+Sheet2!$B$18*'Portfolio allocation'!K5504</f>
        <v>-2.2182906440295293E-3</v>
      </c>
      <c r="AF5504">
        <f t="shared" si="773"/>
        <v>6.187535900412872E-4</v>
      </c>
      <c r="AH5504" s="2">
        <v>40576</v>
      </c>
      <c r="AI5504">
        <v>3.4790000000000001</v>
      </c>
      <c r="AJ5504">
        <v>0.26100000000000001</v>
      </c>
      <c r="AK5504">
        <v>1.3809</v>
      </c>
      <c r="AR5504" s="3"/>
    </row>
    <row r="5505" spans="1:44" hidden="1" outlineLevel="1" x14ac:dyDescent="0.2">
      <c r="A5505" s="2">
        <v>40577</v>
      </c>
      <c r="B5505">
        <v>16.690000000000001</v>
      </c>
      <c r="E5505" s="2">
        <v>40577</v>
      </c>
      <c r="F5505">
        <v>1307.0999999999999</v>
      </c>
      <c r="G5505">
        <f t="shared" si="768"/>
        <v>2.3542403165570658E-3</v>
      </c>
      <c r="H5505" s="2">
        <v>40577</v>
      </c>
      <c r="I5505">
        <v>2200.42</v>
      </c>
      <c r="J5505">
        <f t="shared" si="769"/>
        <v>2.4966513891040432E-3</v>
      </c>
      <c r="K5505">
        <f t="shared" si="765"/>
        <v>2.4862113891040431E-3</v>
      </c>
      <c r="L5505">
        <v>2.8886064693103963E-3</v>
      </c>
      <c r="N5505" s="2">
        <v>40577</v>
      </c>
      <c r="O5505">
        <v>27.65</v>
      </c>
      <c r="Q5505" s="2">
        <v>40577</v>
      </c>
      <c r="R5505">
        <v>35437.980000000003</v>
      </c>
      <c r="S5505" s="8">
        <f t="shared" si="770"/>
        <v>-1.0379045871713344E-2</v>
      </c>
      <c r="T5505" s="9">
        <f t="shared" si="766"/>
        <v>-1.0389485871713344E-2</v>
      </c>
      <c r="U5505" s="3">
        <f>Sheet1!$B$17+Sheet1!$B$18*'Portfolio allocation'!K5505</f>
        <v>3.3400435989105475E-3</v>
      </c>
      <c r="V5505" s="13">
        <f t="shared" si="771"/>
        <v>-1.3729529470623891E-2</v>
      </c>
      <c r="W5505" s="13"/>
      <c r="X5505" s="2">
        <v>40577</v>
      </c>
      <c r="Y5505">
        <v>156.19810000000001</v>
      </c>
      <c r="AA5505" s="2">
        <v>40577</v>
      </c>
      <c r="AB5505">
        <v>2183.23</v>
      </c>
      <c r="AC5505">
        <f t="shared" si="772"/>
        <v>1.4081535300163317E-3</v>
      </c>
      <c r="AD5505">
        <f t="shared" si="767"/>
        <v>1.3973135300163317E-3</v>
      </c>
      <c r="AE5505">
        <f>Sheet2!$B$17+Sheet2!$B$18*'Portfolio allocation'!K5505</f>
        <v>2.2641896075448701E-3</v>
      </c>
      <c r="AF5505">
        <f t="shared" si="773"/>
        <v>-8.6687607752853842E-4</v>
      </c>
      <c r="AH5505" s="2">
        <v>40577</v>
      </c>
      <c r="AI5505">
        <v>3.5470000000000002</v>
      </c>
      <c r="AJ5505">
        <v>0.27100000000000002</v>
      </c>
      <c r="AK5505">
        <v>1.3631</v>
      </c>
      <c r="AR5505" s="3"/>
    </row>
    <row r="5506" spans="1:44" hidden="1" outlineLevel="1" x14ac:dyDescent="0.2">
      <c r="A5506" s="2">
        <v>40578</v>
      </c>
      <c r="B5506">
        <v>15.93</v>
      </c>
      <c r="E5506" s="2">
        <v>40578</v>
      </c>
      <c r="F5506">
        <v>1310.87</v>
      </c>
      <c r="G5506">
        <f t="shared" si="768"/>
        <v>2.8842475709585091E-3</v>
      </c>
      <c r="H5506" s="2">
        <v>40578</v>
      </c>
      <c r="I5506">
        <v>2206.8000000000002</v>
      </c>
      <c r="J5506">
        <f t="shared" si="769"/>
        <v>2.8994464693103961E-3</v>
      </c>
      <c r="K5506">
        <f t="shared" si="765"/>
        <v>2.8886064693103963E-3</v>
      </c>
      <c r="L5506">
        <v>6.242478586188119E-3</v>
      </c>
      <c r="N5506" s="2">
        <v>40578</v>
      </c>
      <c r="O5506">
        <v>27.77</v>
      </c>
      <c r="Q5506" s="2">
        <v>40578</v>
      </c>
      <c r="R5506">
        <v>35591.769999999997</v>
      </c>
      <c r="S5506" s="8">
        <f t="shared" si="770"/>
        <v>4.3396943053750636E-3</v>
      </c>
      <c r="T5506" s="9">
        <f t="shared" si="766"/>
        <v>4.3288543053750638E-3</v>
      </c>
      <c r="U5506" s="3">
        <f>Sheet1!$B$17+Sheet1!$B$18*'Portfolio allocation'!K5506</f>
        <v>3.8016814329707807E-3</v>
      </c>
      <c r="V5506" s="13">
        <f t="shared" si="771"/>
        <v>5.2717287240428316E-4</v>
      </c>
      <c r="W5506" s="13"/>
      <c r="X5506" s="2">
        <v>40578</v>
      </c>
      <c r="Y5506">
        <v>156.64699999999999</v>
      </c>
      <c r="AA5506" s="2">
        <v>40578</v>
      </c>
      <c r="AB5506">
        <v>2189.5</v>
      </c>
      <c r="AC5506">
        <f t="shared" si="772"/>
        <v>2.8718916467802558E-3</v>
      </c>
      <c r="AD5506">
        <f t="shared" si="767"/>
        <v>2.8609716467802556E-3</v>
      </c>
      <c r="AE5506">
        <f>Sheet2!$B$17+Sheet2!$B$18*'Portfolio allocation'!K5506</f>
        <v>2.6220095788913379E-3</v>
      </c>
      <c r="AF5506">
        <f t="shared" si="773"/>
        <v>2.3896206788891769E-4</v>
      </c>
      <c r="AH5506" s="2">
        <v>40578</v>
      </c>
      <c r="AI5506">
        <v>3.64</v>
      </c>
      <c r="AJ5506">
        <v>0.27300000000000002</v>
      </c>
      <c r="AK5506">
        <v>1.3553999999999999</v>
      </c>
      <c r="AR5506" s="3"/>
    </row>
    <row r="5507" spans="1:44" hidden="1" outlineLevel="1" x14ac:dyDescent="0.2">
      <c r="A5507" s="2">
        <v>40581</v>
      </c>
      <c r="B5507">
        <v>16.28</v>
      </c>
      <c r="E5507" s="2">
        <v>40581</v>
      </c>
      <c r="F5507">
        <v>1319.05</v>
      </c>
      <c r="G5507">
        <f t="shared" si="768"/>
        <v>6.240130600288385E-3</v>
      </c>
      <c r="H5507" s="2">
        <v>40581</v>
      </c>
      <c r="I5507">
        <v>2220.6</v>
      </c>
      <c r="J5507">
        <f t="shared" si="769"/>
        <v>6.2533985861881192E-3</v>
      </c>
      <c r="K5507">
        <f t="shared" si="765"/>
        <v>6.242478586188119E-3</v>
      </c>
      <c r="L5507">
        <v>4.4876641124022322E-3</v>
      </c>
      <c r="N5507" s="2">
        <v>40581</v>
      </c>
      <c r="O5507">
        <v>28.197500000000002</v>
      </c>
      <c r="Q5507" s="2">
        <v>40581</v>
      </c>
      <c r="R5507">
        <v>36139.69</v>
      </c>
      <c r="S5507" s="8">
        <f t="shared" si="770"/>
        <v>1.5394570149222853E-2</v>
      </c>
      <c r="T5507" s="9">
        <f t="shared" si="766"/>
        <v>1.5383650149222853E-2</v>
      </c>
      <c r="U5507" s="3">
        <f>Sheet1!$B$17+Sheet1!$B$18*'Portfolio allocation'!K5507</f>
        <v>7.6493285238757366E-3</v>
      </c>
      <c r="V5507" s="13">
        <f t="shared" si="771"/>
        <v>7.7343216253471167E-3</v>
      </c>
      <c r="W5507" s="13"/>
      <c r="X5507" s="2">
        <v>40581</v>
      </c>
      <c r="Y5507">
        <v>157.43020000000001</v>
      </c>
      <c r="AA5507" s="2">
        <v>40581</v>
      </c>
      <c r="AB5507">
        <v>2200.4499999999998</v>
      </c>
      <c r="AC5507">
        <f t="shared" si="772"/>
        <v>5.0011418131992169E-3</v>
      </c>
      <c r="AD5507">
        <f t="shared" si="767"/>
        <v>4.990021813199217E-3</v>
      </c>
      <c r="AE5507">
        <f>Sheet2!$B$17+Sheet2!$B$18*'Portfolio allocation'!K5507</f>
        <v>5.6043582302353996E-3</v>
      </c>
      <c r="AF5507">
        <f t="shared" si="773"/>
        <v>-6.1433641703618255E-4</v>
      </c>
      <c r="AH5507" s="2">
        <v>40581</v>
      </c>
      <c r="AI5507">
        <v>3.64</v>
      </c>
      <c r="AJ5507">
        <v>0.27800000000000002</v>
      </c>
      <c r="AK5507">
        <v>1.3543000000000001</v>
      </c>
      <c r="AR5507" s="3"/>
    </row>
    <row r="5508" spans="1:44" hidden="1" outlineLevel="1" x14ac:dyDescent="0.2">
      <c r="A5508" s="2">
        <v>40582</v>
      </c>
      <c r="B5508">
        <v>15.81</v>
      </c>
      <c r="E5508" s="2">
        <v>40582</v>
      </c>
      <c r="F5508">
        <v>1324.57</v>
      </c>
      <c r="G5508">
        <f t="shared" si="768"/>
        <v>4.1848299912816689E-3</v>
      </c>
      <c r="H5508" s="2">
        <v>40582</v>
      </c>
      <c r="I5508">
        <v>2230.59</v>
      </c>
      <c r="J5508">
        <f t="shared" si="769"/>
        <v>4.4987841124022321E-3</v>
      </c>
      <c r="K5508">
        <f t="shared" ref="K5508:K5571" si="774">J5508-(AJ5507/25000)</f>
        <v>4.4876641124022322E-3</v>
      </c>
      <c r="L5508">
        <v>-2.6789756955784691E-3</v>
      </c>
      <c r="N5508" s="2">
        <v>40582</v>
      </c>
      <c r="O5508">
        <v>28.282499999999999</v>
      </c>
      <c r="Q5508" s="2">
        <v>40582</v>
      </c>
      <c r="R5508">
        <v>36248.620000000003</v>
      </c>
      <c r="S5508" s="8">
        <f t="shared" si="770"/>
        <v>3.0141376420218524E-3</v>
      </c>
      <c r="T5508" s="9">
        <f t="shared" ref="T5508:T5571" si="775">S5508-(AJ5507/100/250)</f>
        <v>3.0030176420218525E-3</v>
      </c>
      <c r="U5508" s="3">
        <f>Sheet1!$B$17+Sheet1!$B$18*'Portfolio allocation'!K5508</f>
        <v>5.6361608866356359E-3</v>
      </c>
      <c r="V5508" s="13">
        <f t="shared" si="771"/>
        <v>-2.6331432446137833E-3</v>
      </c>
      <c r="W5508" s="13"/>
      <c r="X5508" s="2">
        <v>40582</v>
      </c>
      <c r="Y5508">
        <v>158.60509999999999</v>
      </c>
      <c r="AA5508" s="2">
        <v>40582</v>
      </c>
      <c r="AB5508">
        <v>2225.5500000000002</v>
      </c>
      <c r="AC5508">
        <f t="shared" si="772"/>
        <v>1.1406757708650739E-2</v>
      </c>
      <c r="AD5508">
        <f t="shared" ref="AD5508:AD5571" si="776">AC5508-AJ5508/25000</f>
        <v>1.139523770865074E-2</v>
      </c>
      <c r="AE5508">
        <f>Sheet2!$B$17+Sheet2!$B$18*'Portfolio allocation'!K5508</f>
        <v>4.0439324307787227E-3</v>
      </c>
      <c r="AF5508">
        <f t="shared" si="773"/>
        <v>7.3513052778720169E-3</v>
      </c>
      <c r="AH5508" s="2">
        <v>40582</v>
      </c>
      <c r="AI5508">
        <v>3.7370000000000001</v>
      </c>
      <c r="AJ5508">
        <v>0.28799999999999998</v>
      </c>
      <c r="AK5508">
        <v>1.3672</v>
      </c>
      <c r="AR5508" s="3"/>
    </row>
    <row r="5509" spans="1:44" hidden="1" outlineLevel="1" x14ac:dyDescent="0.2">
      <c r="A5509" s="2">
        <v>40583</v>
      </c>
      <c r="B5509">
        <v>15.87</v>
      </c>
      <c r="E5509" s="2">
        <v>40583</v>
      </c>
      <c r="F5509">
        <v>1320.88</v>
      </c>
      <c r="G5509">
        <f t="shared" ref="G5509:G5572" si="777">(F5509/F5508)-1</f>
        <v>-2.7858097344797272E-3</v>
      </c>
      <c r="H5509" s="2">
        <v>40583</v>
      </c>
      <c r="I5509">
        <v>2224.64</v>
      </c>
      <c r="J5509">
        <f t="shared" ref="J5509:J5572" si="778">(I5509/I5508)-1</f>
        <v>-2.667455695578469E-3</v>
      </c>
      <c r="K5509">
        <f t="shared" si="774"/>
        <v>-2.6789756955784691E-3</v>
      </c>
      <c r="L5509">
        <v>8.2862544303822204E-4</v>
      </c>
      <c r="N5509" s="2">
        <v>40583</v>
      </c>
      <c r="O5509">
        <v>27.97</v>
      </c>
      <c r="Q5509" s="2">
        <v>40583</v>
      </c>
      <c r="R5509">
        <v>35848.1</v>
      </c>
      <c r="S5509" s="8">
        <f t="shared" ref="S5509:S5572" si="779">R5509/R5508-1</f>
        <v>-1.1049248219656471E-2</v>
      </c>
      <c r="T5509" s="9">
        <f t="shared" si="775"/>
        <v>-1.106076821965647E-2</v>
      </c>
      <c r="U5509" s="3">
        <f>Sheet1!$B$17+Sheet1!$B$18*'Portfolio allocation'!K5509</f>
        <v>-2.5855899278859336E-3</v>
      </c>
      <c r="V5509" s="13">
        <f t="shared" ref="V5509:V5572" si="780">T5509-U5509</f>
        <v>-8.4751782917705364E-3</v>
      </c>
      <c r="W5509" s="13"/>
      <c r="X5509" s="2">
        <v>40583</v>
      </c>
      <c r="Y5509">
        <v>157.26779999999999</v>
      </c>
      <c r="AA5509" s="2">
        <v>40583</v>
      </c>
      <c r="AB5509">
        <v>2206.7800000000002</v>
      </c>
      <c r="AC5509">
        <f t="shared" ref="AC5509:AC5572" si="781">AB5509/AB5508-1</f>
        <v>-8.4338702792567943E-3</v>
      </c>
      <c r="AD5509">
        <f t="shared" si="776"/>
        <v>-8.4458302792567944E-3</v>
      </c>
      <c r="AE5509">
        <f>Sheet2!$B$17+Sheet2!$B$18*'Portfolio allocation'!K5509</f>
        <v>-2.328826523995449E-3</v>
      </c>
      <c r="AF5509">
        <f t="shared" ref="AF5509:AF5572" si="782">AD5509-AE5509</f>
        <v>-6.1170037552613458E-3</v>
      </c>
      <c r="AH5509" s="2">
        <v>40583</v>
      </c>
      <c r="AI5509">
        <v>3.6520000000000001</v>
      </c>
      <c r="AJ5509">
        <v>0.29899999999999999</v>
      </c>
      <c r="AK5509">
        <v>1.3707</v>
      </c>
      <c r="AR5509" s="3"/>
    </row>
    <row r="5510" spans="1:44" hidden="1" outlineLevel="1" x14ac:dyDescent="0.2">
      <c r="A5510" s="2">
        <v>40584</v>
      </c>
      <c r="B5510">
        <v>16.09</v>
      </c>
      <c r="E5510" s="2">
        <v>40584</v>
      </c>
      <c r="F5510">
        <v>1321.87</v>
      </c>
      <c r="G5510">
        <f t="shared" si="777"/>
        <v>7.495003331110528E-4</v>
      </c>
      <c r="H5510" s="2">
        <v>40584</v>
      </c>
      <c r="I5510">
        <v>2226.5100000000002</v>
      </c>
      <c r="J5510">
        <f t="shared" si="778"/>
        <v>8.4058544303822202E-4</v>
      </c>
      <c r="K5510">
        <f t="shared" si="774"/>
        <v>8.2862544303822204E-4</v>
      </c>
      <c r="L5510">
        <v>5.6338468016761392E-3</v>
      </c>
      <c r="N5510" s="2">
        <v>40584</v>
      </c>
      <c r="O5510">
        <v>27.5</v>
      </c>
      <c r="Q5510" s="2">
        <v>40584</v>
      </c>
      <c r="R5510">
        <v>35245.74</v>
      </c>
      <c r="S5510" s="8">
        <f t="shared" si="779"/>
        <v>-1.6803122062257203E-2</v>
      </c>
      <c r="T5510" s="9">
        <f t="shared" si="775"/>
        <v>-1.6815082062257201E-2</v>
      </c>
      <c r="U5510" s="3">
        <f>Sheet1!$B$17+Sheet1!$B$18*'Portfolio allocation'!K5510</f>
        <v>1.4384189927694833E-3</v>
      </c>
      <c r="V5510" s="13">
        <f t="shared" si="780"/>
        <v>-1.8253501055026683E-2</v>
      </c>
      <c r="W5510" s="13"/>
      <c r="X5510" s="2">
        <v>40584</v>
      </c>
      <c r="Y5510">
        <v>156.7329</v>
      </c>
      <c r="AA5510" s="2">
        <v>40584</v>
      </c>
      <c r="AB5510">
        <v>2199.2800000000002</v>
      </c>
      <c r="AC5510">
        <f t="shared" si="781"/>
        <v>-3.3986169894597573E-3</v>
      </c>
      <c r="AD5510">
        <f t="shared" si="776"/>
        <v>-3.4103769894597573E-3</v>
      </c>
      <c r="AE5510">
        <f>Sheet2!$B$17+Sheet2!$B$18*'Portfolio allocation'!K5510</f>
        <v>7.9022189546096126E-4</v>
      </c>
      <c r="AF5510">
        <f t="shared" si="782"/>
        <v>-4.2005988849207181E-3</v>
      </c>
      <c r="AH5510" s="2">
        <v>40584</v>
      </c>
      <c r="AI5510">
        <v>3.702</v>
      </c>
      <c r="AJ5510">
        <v>0.29399999999999998</v>
      </c>
      <c r="AK5510">
        <v>1.3601000000000001</v>
      </c>
      <c r="AR5510" s="3"/>
    </row>
    <row r="5511" spans="1:44" hidden="1" outlineLevel="1" x14ac:dyDescent="0.2">
      <c r="A5511" s="2">
        <v>40585</v>
      </c>
      <c r="B5511">
        <v>15.69</v>
      </c>
      <c r="E5511" s="2">
        <v>40585</v>
      </c>
      <c r="F5511">
        <v>1329.15</v>
      </c>
      <c r="G5511">
        <f t="shared" si="777"/>
        <v>5.5073494367829934E-3</v>
      </c>
      <c r="H5511" s="2">
        <v>40585</v>
      </c>
      <c r="I5511">
        <v>2239.08</v>
      </c>
      <c r="J5511">
        <f t="shared" si="778"/>
        <v>5.6456068016761396E-3</v>
      </c>
      <c r="K5511">
        <f t="shared" si="774"/>
        <v>5.6338468016761392E-3</v>
      </c>
      <c r="L5511">
        <v>2.5832557278881113E-3</v>
      </c>
      <c r="N5511" s="2">
        <v>40585</v>
      </c>
      <c r="O5511">
        <v>27.25</v>
      </c>
      <c r="Q5511" s="2">
        <v>40585</v>
      </c>
      <c r="R5511">
        <v>34925.32</v>
      </c>
      <c r="S5511" s="8">
        <f t="shared" si="779"/>
        <v>-9.0910277383876581E-3</v>
      </c>
      <c r="T5511" s="9">
        <f t="shared" si="775"/>
        <v>-9.1027877383876576E-3</v>
      </c>
      <c r="U5511" s="3">
        <f>Sheet1!$B$17+Sheet1!$B$18*'Portfolio allocation'!K5511</f>
        <v>6.9510907159029325E-3</v>
      </c>
      <c r="V5511" s="13">
        <f t="shared" si="780"/>
        <v>-1.6053878454290592E-2</v>
      </c>
      <c r="W5511" s="13"/>
      <c r="X5511" s="2">
        <v>40585</v>
      </c>
      <c r="Y5511">
        <v>156.50370000000001</v>
      </c>
      <c r="AA5511" s="2">
        <v>40585</v>
      </c>
      <c r="AB5511">
        <v>2196.06</v>
      </c>
      <c r="AC5511">
        <f t="shared" si="781"/>
        <v>-1.4641155287186125E-3</v>
      </c>
      <c r="AD5511">
        <f t="shared" si="776"/>
        <v>-1.4756755287186126E-3</v>
      </c>
      <c r="AE5511">
        <f>Sheet2!$B$17+Sheet2!$B$18*'Portfolio allocation'!K5511</f>
        <v>5.0631473198461735E-3</v>
      </c>
      <c r="AF5511">
        <f t="shared" si="782"/>
        <v>-6.5388228485647858E-3</v>
      </c>
      <c r="AH5511" s="2">
        <v>40585</v>
      </c>
      <c r="AI5511">
        <v>3.6379999999999999</v>
      </c>
      <c r="AJ5511">
        <v>0.28899999999999998</v>
      </c>
      <c r="AK5511">
        <v>1.3551</v>
      </c>
      <c r="AR5511" s="3"/>
    </row>
    <row r="5512" spans="1:44" hidden="1" outlineLevel="1" x14ac:dyDescent="0.2">
      <c r="A5512" s="2">
        <v>40588</v>
      </c>
      <c r="B5512">
        <v>15.95</v>
      </c>
      <c r="E5512" s="2">
        <v>40588</v>
      </c>
      <c r="F5512">
        <v>1332.32</v>
      </c>
      <c r="G5512">
        <f t="shared" si="777"/>
        <v>2.3849828837978482E-3</v>
      </c>
      <c r="H5512" s="2">
        <v>40588</v>
      </c>
      <c r="I5512">
        <v>2244.89</v>
      </c>
      <c r="J5512">
        <f t="shared" si="778"/>
        <v>2.5948157278881112E-3</v>
      </c>
      <c r="K5512">
        <f t="shared" si="774"/>
        <v>2.5832557278881113E-3</v>
      </c>
      <c r="L5512">
        <v>-3.1251783123448494E-3</v>
      </c>
      <c r="N5512" s="2">
        <v>40588</v>
      </c>
      <c r="O5512">
        <v>27.23</v>
      </c>
      <c r="Q5512" s="2">
        <v>40588</v>
      </c>
      <c r="R5512">
        <v>34899.68</v>
      </c>
      <c r="S5512" s="8">
        <f t="shared" si="779"/>
        <v>-7.3413786903020473E-4</v>
      </c>
      <c r="T5512" s="9">
        <f t="shared" si="775"/>
        <v>-7.456978690302047E-4</v>
      </c>
      <c r="U5512" s="3">
        <f>Sheet1!$B$17+Sheet1!$B$18*'Portfolio allocation'!K5512</f>
        <v>3.4513753237942393E-3</v>
      </c>
      <c r="V5512" s="13">
        <f t="shared" si="780"/>
        <v>-4.1970731928244439E-3</v>
      </c>
      <c r="W5512" s="13"/>
      <c r="X5512" s="2">
        <v>40588</v>
      </c>
      <c r="Y5512">
        <v>155.90190000000001</v>
      </c>
      <c r="AA5512" s="2">
        <v>40588</v>
      </c>
      <c r="AB5512">
        <v>2187.62</v>
      </c>
      <c r="AC5512">
        <f t="shared" si="781"/>
        <v>-3.8432465415334516E-3</v>
      </c>
      <c r="AD5512">
        <f t="shared" si="776"/>
        <v>-3.8546865415334517E-3</v>
      </c>
      <c r="AE5512">
        <f>Sheet2!$B$17+Sheet2!$B$18*'Portfolio allocation'!K5512</f>
        <v>2.3504839094166652E-3</v>
      </c>
      <c r="AF5512">
        <f t="shared" si="782"/>
        <v>-6.205170450950117E-3</v>
      </c>
      <c r="AH5512" s="2">
        <v>40588</v>
      </c>
      <c r="AI5512">
        <v>3.621</v>
      </c>
      <c r="AJ5512">
        <v>0.28599999999999998</v>
      </c>
      <c r="AK5512">
        <v>1.3461000000000001</v>
      </c>
      <c r="AR5512" s="3"/>
    </row>
    <row r="5513" spans="1:44" hidden="1" outlineLevel="1" x14ac:dyDescent="0.2">
      <c r="A5513" s="2">
        <v>40589</v>
      </c>
      <c r="B5513">
        <v>16.37</v>
      </c>
      <c r="E5513" s="2">
        <v>40589</v>
      </c>
      <c r="F5513">
        <v>1328.01</v>
      </c>
      <c r="G5513">
        <f t="shared" si="777"/>
        <v>-3.2349585685120807E-3</v>
      </c>
      <c r="H5513" s="2">
        <v>40589</v>
      </c>
      <c r="I5513">
        <v>2237.9</v>
      </c>
      <c r="J5513">
        <f t="shared" si="778"/>
        <v>-3.1137383123448492E-3</v>
      </c>
      <c r="K5513">
        <f t="shared" si="774"/>
        <v>-3.1251783123448494E-3</v>
      </c>
      <c r="L5513">
        <v>6.4231638696994071E-3</v>
      </c>
      <c r="N5513" s="2">
        <v>40589</v>
      </c>
      <c r="O5513">
        <v>26.96</v>
      </c>
      <c r="Q5513" s="2">
        <v>40589</v>
      </c>
      <c r="R5513">
        <v>34758.699999999997</v>
      </c>
      <c r="S5513" s="8">
        <f t="shared" si="779"/>
        <v>-4.0395785863940326E-3</v>
      </c>
      <c r="T5513" s="9">
        <f t="shared" si="775"/>
        <v>-4.0510185863940323E-3</v>
      </c>
      <c r="U5513" s="3">
        <f>Sheet1!$B$17+Sheet1!$B$18*'Portfolio allocation'!K5513</f>
        <v>-3.0974848781184488E-3</v>
      </c>
      <c r="V5513" s="13">
        <f t="shared" si="780"/>
        <v>-9.5353370827558348E-4</v>
      </c>
      <c r="W5513" s="13"/>
      <c r="X5513" s="2">
        <v>40589</v>
      </c>
      <c r="Y5513">
        <v>155.53899999999999</v>
      </c>
      <c r="AA5513" s="2">
        <v>40589</v>
      </c>
      <c r="AB5513">
        <v>2182.5300000000002</v>
      </c>
      <c r="AC5513">
        <f t="shared" si="781"/>
        <v>-2.3267295051241366E-3</v>
      </c>
      <c r="AD5513">
        <f t="shared" si="776"/>
        <v>-2.3381695051241367E-3</v>
      </c>
      <c r="AE5513">
        <f>Sheet2!$B$17+Sheet2!$B$18*'Portfolio allocation'!K5513</f>
        <v>-2.7256012744824314E-3</v>
      </c>
      <c r="AF5513">
        <f t="shared" si="782"/>
        <v>3.8743176935829467E-4</v>
      </c>
      <c r="AH5513" s="2">
        <v>40589</v>
      </c>
      <c r="AI5513">
        <v>3.6040000000000001</v>
      </c>
      <c r="AJ5513">
        <v>0.28599999999999998</v>
      </c>
      <c r="AK5513">
        <v>1.3513500000000001</v>
      </c>
      <c r="AR5513" s="3"/>
    </row>
    <row r="5514" spans="1:44" hidden="1" outlineLevel="1" x14ac:dyDescent="0.2">
      <c r="A5514" s="2">
        <v>40590</v>
      </c>
      <c r="B5514">
        <v>16.72</v>
      </c>
      <c r="E5514" s="2">
        <v>40590</v>
      </c>
      <c r="F5514">
        <v>1336.32</v>
      </c>
      <c r="G5514">
        <f t="shared" si="777"/>
        <v>6.2574830008810256E-3</v>
      </c>
      <c r="H5514" s="2">
        <v>40590</v>
      </c>
      <c r="I5514">
        <v>2252.3000000000002</v>
      </c>
      <c r="J5514">
        <f t="shared" si="778"/>
        <v>6.4346038696994068E-3</v>
      </c>
      <c r="K5514">
        <f t="shared" si="774"/>
        <v>6.4231638696994071E-3</v>
      </c>
      <c r="L5514">
        <v>3.1499729822846668E-3</v>
      </c>
      <c r="N5514" s="2">
        <v>40590</v>
      </c>
      <c r="O5514">
        <v>27.02</v>
      </c>
      <c r="Q5514" s="2">
        <v>40590</v>
      </c>
      <c r="R5514">
        <v>34836.050000000003</v>
      </c>
      <c r="S5514" s="8">
        <f t="shared" si="779"/>
        <v>2.22534214455683E-3</v>
      </c>
      <c r="T5514" s="9">
        <f t="shared" si="775"/>
        <v>2.2139021445568298E-3</v>
      </c>
      <c r="U5514" s="3">
        <f>Sheet1!$B$17+Sheet1!$B$18*'Portfolio allocation'!K5514</f>
        <v>7.8566152602939261E-3</v>
      </c>
      <c r="V5514" s="13">
        <f t="shared" si="780"/>
        <v>-5.6427131157370958E-3</v>
      </c>
      <c r="W5514" s="13"/>
      <c r="X5514" s="2">
        <v>40590</v>
      </c>
      <c r="Y5514">
        <v>156.07390000000001</v>
      </c>
      <c r="AA5514" s="2">
        <v>40590</v>
      </c>
      <c r="AB5514">
        <v>2190.0300000000002</v>
      </c>
      <c r="AC5514">
        <f t="shared" si="781"/>
        <v>3.4363788813900342E-3</v>
      </c>
      <c r="AD5514">
        <f t="shared" si="776"/>
        <v>3.4251388813900342E-3</v>
      </c>
      <c r="AE5514">
        <f>Sheet2!$B$17+Sheet2!$B$18*'Portfolio allocation'!K5514</f>
        <v>5.7650281940321308E-3</v>
      </c>
      <c r="AF5514">
        <f t="shared" si="782"/>
        <v>-2.3398893126420966E-3</v>
      </c>
      <c r="AH5514" s="2">
        <v>40590</v>
      </c>
      <c r="AI5514">
        <v>3.6230000000000002</v>
      </c>
      <c r="AJ5514">
        <v>0.28100000000000003</v>
      </c>
      <c r="AK5514">
        <v>1.35175</v>
      </c>
      <c r="AR5514" s="3"/>
    </row>
    <row r="5515" spans="1:44" hidden="1" outlineLevel="1" x14ac:dyDescent="0.2">
      <c r="A5515" s="2">
        <v>40591</v>
      </c>
      <c r="B5515">
        <v>16.59</v>
      </c>
      <c r="E5515" s="2">
        <v>40591</v>
      </c>
      <c r="F5515">
        <v>1340.43</v>
      </c>
      <c r="G5515">
        <f t="shared" si="777"/>
        <v>3.0756106321840893E-3</v>
      </c>
      <c r="H5515" s="2">
        <v>40591</v>
      </c>
      <c r="I5515">
        <v>2259.42</v>
      </c>
      <c r="J5515">
        <f t="shared" si="778"/>
        <v>3.1612129822846669E-3</v>
      </c>
      <c r="K5515">
        <f t="shared" si="774"/>
        <v>3.1499729822846668E-3</v>
      </c>
      <c r="L5515">
        <v>1.9236046868664897E-3</v>
      </c>
      <c r="N5515" s="2">
        <v>40591</v>
      </c>
      <c r="O5515">
        <v>27.21</v>
      </c>
      <c r="Q5515" s="2">
        <v>40591</v>
      </c>
      <c r="R5515">
        <v>35081.01</v>
      </c>
      <c r="S5515" s="8">
        <f t="shared" si="779"/>
        <v>7.031796084802977E-3</v>
      </c>
      <c r="T5515" s="9">
        <f t="shared" si="775"/>
        <v>7.020556084802977E-3</v>
      </c>
      <c r="U5515" s="3">
        <f>Sheet1!$B$17+Sheet1!$B$18*'Portfolio allocation'!K5515</f>
        <v>4.101527720563174E-3</v>
      </c>
      <c r="V5515" s="13">
        <f t="shared" si="780"/>
        <v>2.919028364239803E-3</v>
      </c>
      <c r="W5515" s="13"/>
      <c r="X5515" s="2">
        <v>40591</v>
      </c>
      <c r="Y5515">
        <v>156.87620000000001</v>
      </c>
      <c r="AA5515" s="2">
        <v>40591</v>
      </c>
      <c r="AB5515">
        <v>2201.29</v>
      </c>
      <c r="AC5515">
        <f t="shared" si="781"/>
        <v>5.1414820801540806E-3</v>
      </c>
      <c r="AD5515">
        <f t="shared" si="776"/>
        <v>5.1309620801540806E-3</v>
      </c>
      <c r="AE5515">
        <f>Sheet2!$B$17+Sheet2!$B$18*'Portfolio allocation'!K5515</f>
        <v>2.8544233502908797E-3</v>
      </c>
      <c r="AF5515">
        <f t="shared" si="782"/>
        <v>2.276538729863201E-3</v>
      </c>
      <c r="AH5515" s="2">
        <v>40591</v>
      </c>
      <c r="AI5515">
        <v>3.5760000000000001</v>
      </c>
      <c r="AJ5515">
        <v>0.26300000000000001</v>
      </c>
      <c r="AK5515">
        <v>1.3579000000000001</v>
      </c>
      <c r="AR5515" s="3"/>
    </row>
    <row r="5516" spans="1:44" hidden="1" outlineLevel="1" x14ac:dyDescent="0.2">
      <c r="A5516" s="2">
        <v>40592</v>
      </c>
      <c r="B5516">
        <v>16.43</v>
      </c>
      <c r="E5516" s="2">
        <v>40592</v>
      </c>
      <c r="F5516">
        <v>1343.01</v>
      </c>
      <c r="G5516">
        <f t="shared" si="777"/>
        <v>1.9247554889101348E-3</v>
      </c>
      <c r="H5516" s="2">
        <v>40592</v>
      </c>
      <c r="I5516">
        <v>2263.79</v>
      </c>
      <c r="J5516">
        <f t="shared" si="778"/>
        <v>1.9341246868664896E-3</v>
      </c>
      <c r="K5516">
        <f t="shared" si="774"/>
        <v>1.9236046868664897E-3</v>
      </c>
      <c r="L5516">
        <v>-1.044E-5</v>
      </c>
      <c r="N5516" s="2">
        <v>40592</v>
      </c>
      <c r="O5516">
        <v>27.06</v>
      </c>
      <c r="Q5516" s="2">
        <v>40592</v>
      </c>
      <c r="R5516">
        <v>34887.629999999997</v>
      </c>
      <c r="S5516" s="8">
        <f t="shared" si="779"/>
        <v>-5.5123840505163502E-3</v>
      </c>
      <c r="T5516" s="9">
        <f t="shared" si="775"/>
        <v>-5.5229040505163501E-3</v>
      </c>
      <c r="U5516" s="3">
        <f>Sheet1!$B$17+Sheet1!$B$18*'Portfolio allocation'!K5516</f>
        <v>2.6946069317536655E-3</v>
      </c>
      <c r="V5516" s="13">
        <f t="shared" si="780"/>
        <v>-8.2175109822700161E-3</v>
      </c>
      <c r="W5516" s="13"/>
      <c r="X5516" s="2">
        <v>40592</v>
      </c>
      <c r="Y5516">
        <v>157.44929999999999</v>
      </c>
      <c r="AA5516" s="2">
        <v>40592</v>
      </c>
      <c r="AB5516">
        <v>2209.33</v>
      </c>
      <c r="AC5516">
        <f t="shared" si="781"/>
        <v>3.6524038177614404E-3</v>
      </c>
      <c r="AD5516">
        <f t="shared" si="776"/>
        <v>3.6419638177614404E-3</v>
      </c>
      <c r="AE5516">
        <f>Sheet2!$B$17+Sheet2!$B$18*'Portfolio allocation'!K5516</f>
        <v>1.7639053745201107E-3</v>
      </c>
      <c r="AF5516">
        <f t="shared" si="782"/>
        <v>1.8780584432413296E-3</v>
      </c>
      <c r="AH5516" s="2">
        <v>40592</v>
      </c>
      <c r="AI5516">
        <v>3.5819999999999999</v>
      </c>
      <c r="AJ5516">
        <v>0.26100000000000001</v>
      </c>
      <c r="AK5516">
        <v>1.3636999999999999</v>
      </c>
      <c r="AR5516" s="3"/>
    </row>
    <row r="5517" spans="1:44" hidden="1" outlineLevel="1" x14ac:dyDescent="0.2">
      <c r="A5517" s="2">
        <v>40595</v>
      </c>
      <c r="B5517">
        <v>16.43</v>
      </c>
      <c r="E5517" s="2">
        <v>40595</v>
      </c>
      <c r="F5517">
        <v>1343.01</v>
      </c>
      <c r="G5517">
        <f t="shared" si="777"/>
        <v>0</v>
      </c>
      <c r="H5517" s="2">
        <v>40595</v>
      </c>
      <c r="I5517">
        <v>2263.79</v>
      </c>
      <c r="J5517">
        <f t="shared" si="778"/>
        <v>0</v>
      </c>
      <c r="K5517">
        <f t="shared" si="774"/>
        <v>-1.044E-5</v>
      </c>
      <c r="L5517">
        <v>-2.0524710316593031E-2</v>
      </c>
      <c r="N5517" s="2">
        <v>40595</v>
      </c>
      <c r="O5517">
        <v>27.06</v>
      </c>
      <c r="Q5517" s="2">
        <v>40595</v>
      </c>
      <c r="R5517">
        <v>34887.629999999997</v>
      </c>
      <c r="S5517" s="8">
        <f t="shared" si="779"/>
        <v>0</v>
      </c>
      <c r="T5517" s="9">
        <f t="shared" si="775"/>
        <v>-1.044E-5</v>
      </c>
      <c r="U5517" s="3">
        <f>Sheet1!$B$17+Sheet1!$B$18*'Portfolio allocation'!K5517</f>
        <v>4.7582185176984728E-4</v>
      </c>
      <c r="V5517" s="13">
        <f t="shared" si="780"/>
        <v>-4.8626185176984729E-4</v>
      </c>
      <c r="W5517" s="13"/>
      <c r="X5517" s="2">
        <v>40595</v>
      </c>
      <c r="Y5517">
        <v>157.44929999999999</v>
      </c>
      <c r="AA5517" s="2">
        <v>40595</v>
      </c>
      <c r="AB5517">
        <v>2209.33</v>
      </c>
      <c r="AC5517">
        <f t="shared" si="781"/>
        <v>0</v>
      </c>
      <c r="AD5517">
        <f t="shared" si="776"/>
        <v>-1.044E-5</v>
      </c>
      <c r="AE5517">
        <f>Sheet2!$B$17+Sheet2!$B$18*'Portfolio allocation'!K5517</f>
        <v>4.4103497015871379E-5</v>
      </c>
      <c r="AF5517">
        <f t="shared" si="782"/>
        <v>-5.454349701587138E-5</v>
      </c>
      <c r="AH5517" s="2">
        <v>40595</v>
      </c>
      <c r="AI5517">
        <v>3.5819999999999999</v>
      </c>
      <c r="AJ5517">
        <v>0.26100000000000001</v>
      </c>
      <c r="AK5517">
        <v>1.367</v>
      </c>
      <c r="AR5517" s="3"/>
    </row>
    <row r="5518" spans="1:44" hidden="1" outlineLevel="1" x14ac:dyDescent="0.2">
      <c r="A5518" s="2">
        <v>40596</v>
      </c>
      <c r="B5518">
        <v>20.8</v>
      </c>
      <c r="E5518" s="2">
        <v>40596</v>
      </c>
      <c r="F5518">
        <v>1315.44</v>
      </c>
      <c r="G5518">
        <f t="shared" si="777"/>
        <v>-2.052851430741387E-2</v>
      </c>
      <c r="H5518" s="2">
        <v>40596</v>
      </c>
      <c r="I5518">
        <v>2217.35</v>
      </c>
      <c r="J5518">
        <f t="shared" si="778"/>
        <v>-2.0514270316593031E-2</v>
      </c>
      <c r="K5518">
        <f t="shared" si="774"/>
        <v>-2.0524710316593031E-2</v>
      </c>
      <c r="L5518">
        <v>-6.0804291528175876E-3</v>
      </c>
      <c r="N5518" s="2">
        <v>40596</v>
      </c>
      <c r="O5518">
        <v>26.59</v>
      </c>
      <c r="Q5518" s="2">
        <v>40596</v>
      </c>
      <c r="R5518">
        <v>34281.67</v>
      </c>
      <c r="S5518" s="8">
        <f t="shared" si="779"/>
        <v>-1.7368906973617815E-2</v>
      </c>
      <c r="T5518" s="9">
        <f t="shared" si="775"/>
        <v>-1.7379346973617815E-2</v>
      </c>
      <c r="U5518" s="3">
        <f>Sheet1!$B$17+Sheet1!$B$18*'Portfolio allocation'!K5518</f>
        <v>-2.3058668956173742E-2</v>
      </c>
      <c r="V5518" s="13">
        <f t="shared" si="780"/>
        <v>5.6793219825559266E-3</v>
      </c>
      <c r="W5518" s="13"/>
      <c r="X5518" s="2">
        <v>40596</v>
      </c>
      <c r="Y5518">
        <v>154.68889999999999</v>
      </c>
      <c r="AA5518" s="2">
        <v>40596</v>
      </c>
      <c r="AB5518">
        <v>2170.6</v>
      </c>
      <c r="AC5518">
        <f t="shared" si="781"/>
        <v>-1.753020146379225E-2</v>
      </c>
      <c r="AD5518">
        <f t="shared" si="776"/>
        <v>-1.7540321463792249E-2</v>
      </c>
      <c r="AE5518">
        <f>Sheet2!$B$17+Sheet2!$B$18*'Portfolio allocation'!K5518</f>
        <v>-1.8197709034868843E-2</v>
      </c>
      <c r="AF5518">
        <f t="shared" si="782"/>
        <v>6.573875710765946E-4</v>
      </c>
      <c r="AH5518" s="2">
        <v>40596</v>
      </c>
      <c r="AI5518">
        <v>3.4590000000000001</v>
      </c>
      <c r="AJ5518">
        <v>0.253</v>
      </c>
      <c r="AK5518">
        <v>1.3694500000000001</v>
      </c>
      <c r="AR5518" s="3"/>
    </row>
    <row r="5519" spans="1:44" hidden="1" outlineLevel="1" x14ac:dyDescent="0.2">
      <c r="A5519" s="2">
        <v>40597</v>
      </c>
      <c r="B5519">
        <v>22.13</v>
      </c>
      <c r="E5519" s="2">
        <v>40597</v>
      </c>
      <c r="F5519">
        <v>1307.4000000000001</v>
      </c>
      <c r="G5519">
        <f t="shared" si="777"/>
        <v>-6.1120233534026625E-3</v>
      </c>
      <c r="H5519" s="2">
        <v>40597</v>
      </c>
      <c r="I5519">
        <v>2203.89</v>
      </c>
      <c r="J5519">
        <f t="shared" si="778"/>
        <v>-6.0703091528175879E-3</v>
      </c>
      <c r="K5519">
        <f t="shared" si="774"/>
        <v>-6.0804291528175876E-3</v>
      </c>
      <c r="L5519">
        <v>-7.6305363588920498E-4</v>
      </c>
      <c r="N5519" s="2">
        <v>40597</v>
      </c>
      <c r="O5519">
        <v>26.59</v>
      </c>
      <c r="Q5519" s="2">
        <v>40597</v>
      </c>
      <c r="R5519">
        <v>34281.67</v>
      </c>
      <c r="S5519" s="8">
        <f t="shared" si="779"/>
        <v>0</v>
      </c>
      <c r="T5519" s="9">
        <f t="shared" si="775"/>
        <v>-1.0120000000000001E-5</v>
      </c>
      <c r="U5519" s="3">
        <f>Sheet1!$B$17+Sheet1!$B$18*'Portfolio allocation'!K5519</f>
        <v>-6.4878235383250098E-3</v>
      </c>
      <c r="V5519" s="13">
        <f t="shared" si="780"/>
        <v>6.47770353832501E-3</v>
      </c>
      <c r="W5519" s="13"/>
      <c r="X5519" s="2">
        <v>40597</v>
      </c>
      <c r="Y5519">
        <v>152.9982</v>
      </c>
      <c r="AA5519" s="2">
        <v>40597</v>
      </c>
      <c r="AB5519">
        <v>2146.87</v>
      </c>
      <c r="AC5519">
        <f t="shared" si="781"/>
        <v>-1.0932461070671695E-2</v>
      </c>
      <c r="AD5519">
        <f t="shared" si="776"/>
        <v>-1.0942301070671696E-2</v>
      </c>
      <c r="AE5519">
        <f>Sheet2!$B$17+Sheet2!$B$18*'Portfolio allocation'!K5519</f>
        <v>-5.3534857170986468E-3</v>
      </c>
      <c r="AF5519">
        <f t="shared" si="782"/>
        <v>-5.5888153535730489E-3</v>
      </c>
      <c r="AH5519" s="2">
        <v>40597</v>
      </c>
      <c r="AI5519">
        <v>3.4830000000000001</v>
      </c>
      <c r="AJ5519">
        <v>0.246</v>
      </c>
      <c r="AK5519">
        <v>1.3762000000000001</v>
      </c>
      <c r="AR5519" s="3"/>
    </row>
    <row r="5520" spans="1:44" hidden="1" outlineLevel="1" x14ac:dyDescent="0.2">
      <c r="A5520" s="2">
        <v>40598</v>
      </c>
      <c r="B5520">
        <v>21.32</v>
      </c>
      <c r="E5520" s="2">
        <v>40598</v>
      </c>
      <c r="F5520">
        <v>1306.0999999999999</v>
      </c>
      <c r="G5520">
        <f t="shared" si="777"/>
        <v>-9.9433991127440002E-4</v>
      </c>
      <c r="H5520" s="2">
        <v>40598</v>
      </c>
      <c r="I5520">
        <v>2202.23</v>
      </c>
      <c r="J5520">
        <f t="shared" si="778"/>
        <v>-7.5321363588920498E-4</v>
      </c>
      <c r="K5520">
        <f t="shared" si="774"/>
        <v>-7.6305363588920498E-4</v>
      </c>
      <c r="L5520">
        <v>1.0806788923227824E-2</v>
      </c>
      <c r="N5520" s="2">
        <v>40598</v>
      </c>
      <c r="O5520">
        <v>26.77</v>
      </c>
      <c r="Q5520" s="2">
        <v>40598</v>
      </c>
      <c r="R5520">
        <v>34513.730000000003</v>
      </c>
      <c r="S5520" s="8">
        <f t="shared" si="779"/>
        <v>6.7692151520040156E-3</v>
      </c>
      <c r="T5520" s="9">
        <f t="shared" si="775"/>
        <v>6.7593751520040159E-3</v>
      </c>
      <c r="U5520" s="3">
        <f>Sheet1!$B$17+Sheet1!$B$18*'Portfolio allocation'!K5520</f>
        <v>-3.8759558508827895E-4</v>
      </c>
      <c r="V5520" s="13">
        <f t="shared" si="780"/>
        <v>7.1469707370922951E-3</v>
      </c>
      <c r="W5520" s="13"/>
      <c r="X5520" s="2">
        <v>40598</v>
      </c>
      <c r="Y5520">
        <v>153.56180000000001</v>
      </c>
      <c r="AA5520" s="2">
        <v>40598</v>
      </c>
      <c r="AB5520">
        <v>2154.7800000000002</v>
      </c>
      <c r="AC5520">
        <f t="shared" si="781"/>
        <v>3.6844336173127434E-3</v>
      </c>
      <c r="AD5520">
        <f t="shared" si="776"/>
        <v>3.6749136173127436E-3</v>
      </c>
      <c r="AE5520">
        <f>Sheet2!$B$17+Sheet2!$B$18*'Portfolio allocation'!K5520</f>
        <v>-6.2513974892723417E-4</v>
      </c>
      <c r="AF5520">
        <f t="shared" si="782"/>
        <v>4.3000533662399774E-3</v>
      </c>
      <c r="AH5520" s="2">
        <v>40598</v>
      </c>
      <c r="AI5520">
        <v>3.45</v>
      </c>
      <c r="AJ5520">
        <v>0.23799999999999999</v>
      </c>
      <c r="AK5520">
        <v>1.3790500000000001</v>
      </c>
      <c r="AR5520" s="3"/>
    </row>
    <row r="5521" spans="1:44" hidden="1" outlineLevel="1" x14ac:dyDescent="0.2">
      <c r="A5521" s="2">
        <v>40599</v>
      </c>
      <c r="B5521">
        <v>19.22</v>
      </c>
      <c r="E5521" s="2">
        <v>40599</v>
      </c>
      <c r="F5521">
        <v>1319.88</v>
      </c>
      <c r="G5521">
        <f t="shared" si="777"/>
        <v>1.0550493836612995E-2</v>
      </c>
      <c r="H5521" s="2">
        <v>40599</v>
      </c>
      <c r="I5521">
        <v>2226.0500000000002</v>
      </c>
      <c r="J5521">
        <f t="shared" si="778"/>
        <v>1.0816308923227824E-2</v>
      </c>
      <c r="K5521">
        <f t="shared" si="774"/>
        <v>1.0806788923227824E-2</v>
      </c>
      <c r="L5521">
        <v>5.6056875982120388E-3</v>
      </c>
      <c r="N5521" s="2">
        <v>40599</v>
      </c>
      <c r="O5521">
        <v>26.55</v>
      </c>
      <c r="Q5521" s="2">
        <v>40599</v>
      </c>
      <c r="R5521">
        <v>34230.089999999997</v>
      </c>
      <c r="S5521" s="8">
        <f t="shared" si="779"/>
        <v>-8.2181786784565336E-3</v>
      </c>
      <c r="T5521" s="9">
        <f t="shared" si="775"/>
        <v>-8.2276986784565343E-3</v>
      </c>
      <c r="U5521" s="3">
        <f>Sheet1!$B$17+Sheet1!$B$18*'Portfolio allocation'!K5521</f>
        <v>1.2885621017534498E-2</v>
      </c>
      <c r="V5521" s="13">
        <f t="shared" si="780"/>
        <v>-2.1113319695991034E-2</v>
      </c>
      <c r="W5521" s="13"/>
      <c r="X5521" s="2">
        <v>40599</v>
      </c>
      <c r="Y5521">
        <v>155.00409999999999</v>
      </c>
      <c r="AA5521" s="2">
        <v>40599</v>
      </c>
      <c r="AB5521">
        <v>2175.02</v>
      </c>
      <c r="AC5521">
        <f t="shared" si="781"/>
        <v>9.3930702902382812E-3</v>
      </c>
      <c r="AD5521">
        <f t="shared" si="776"/>
        <v>9.3834302902382812E-3</v>
      </c>
      <c r="AE5521">
        <f>Sheet2!$B$17+Sheet2!$B$18*'Portfolio allocation'!K5521</f>
        <v>9.6630594280194462E-3</v>
      </c>
      <c r="AF5521">
        <f t="shared" si="782"/>
        <v>-2.7962913778116494E-4</v>
      </c>
      <c r="AH5521" s="2">
        <v>40599</v>
      </c>
      <c r="AI5521">
        <v>3.4159999999999999</v>
      </c>
      <c r="AJ5521">
        <v>0.24099999999999999</v>
      </c>
      <c r="AK5521">
        <v>1.3747499999999999</v>
      </c>
      <c r="AR5521" s="3"/>
    </row>
    <row r="5522" spans="1:44" hidden="1" outlineLevel="1" x14ac:dyDescent="0.2">
      <c r="A5522" s="2">
        <v>40602</v>
      </c>
      <c r="B5522">
        <v>18.350000000000001</v>
      </c>
      <c r="E5522" s="2">
        <v>40602</v>
      </c>
      <c r="F5522">
        <v>1327.22</v>
      </c>
      <c r="G5522">
        <f t="shared" si="777"/>
        <v>5.5611116162075369E-3</v>
      </c>
      <c r="H5522" s="2">
        <v>40602</v>
      </c>
      <c r="I5522">
        <v>2238.5500000000002</v>
      </c>
      <c r="J5522">
        <f t="shared" si="778"/>
        <v>5.6153275982120388E-3</v>
      </c>
      <c r="K5522">
        <f t="shared" si="774"/>
        <v>5.6056875982120388E-3</v>
      </c>
      <c r="L5522">
        <v>-1.5747506029349347E-2</v>
      </c>
      <c r="N5522" s="2">
        <v>40602</v>
      </c>
      <c r="O5522">
        <v>26.58</v>
      </c>
      <c r="Q5522" s="2">
        <v>40602</v>
      </c>
      <c r="R5522">
        <v>34268.769999999997</v>
      </c>
      <c r="S5522" s="8">
        <f t="shared" si="779"/>
        <v>1.1299999503360247E-3</v>
      </c>
      <c r="T5522" s="9">
        <f t="shared" si="775"/>
        <v>1.1203599503360247E-3</v>
      </c>
      <c r="U5522" s="3">
        <f>Sheet1!$B$17+Sheet1!$B$18*'Portfolio allocation'!K5522</f>
        <v>6.9187857640397969E-3</v>
      </c>
      <c r="V5522" s="13">
        <f t="shared" si="780"/>
        <v>-5.7984258137037722E-3</v>
      </c>
      <c r="W5522" s="13"/>
      <c r="X5522" s="2">
        <v>40602</v>
      </c>
      <c r="Y5522">
        <v>154.62200000000001</v>
      </c>
      <c r="AA5522" s="2">
        <v>40602</v>
      </c>
      <c r="AB5522">
        <v>2169.66</v>
      </c>
      <c r="AC5522">
        <f t="shared" si="781"/>
        <v>-2.464345155446912E-3</v>
      </c>
      <c r="AD5522">
        <f t="shared" si="776"/>
        <v>-2.473985155446912E-3</v>
      </c>
      <c r="AE5522">
        <f>Sheet2!$B$17+Sheet2!$B$18*'Portfolio allocation'!K5522</f>
        <v>5.0381074377196409E-3</v>
      </c>
      <c r="AF5522">
        <f t="shared" si="782"/>
        <v>-7.5120925931665529E-3</v>
      </c>
      <c r="AH5522" s="2">
        <v>40602</v>
      </c>
      <c r="AI5522">
        <v>3.4220000000000002</v>
      </c>
      <c r="AJ5522">
        <v>0.24099999999999999</v>
      </c>
      <c r="AK5522">
        <v>1.3812</v>
      </c>
      <c r="AR5522" s="3"/>
    </row>
    <row r="5523" spans="1:44" hidden="1" outlineLevel="1" x14ac:dyDescent="0.2">
      <c r="A5523" s="2">
        <v>40603</v>
      </c>
      <c r="B5523">
        <v>21.01</v>
      </c>
      <c r="E5523" s="2">
        <v>40603</v>
      </c>
      <c r="F5523">
        <v>1306.33</v>
      </c>
      <c r="G5523">
        <f t="shared" si="777"/>
        <v>-1.5739666370307992E-2</v>
      </c>
      <c r="H5523" s="2">
        <v>40603</v>
      </c>
      <c r="I5523">
        <v>2203.3200000000002</v>
      </c>
      <c r="J5523">
        <f t="shared" si="778"/>
        <v>-1.5737866029349346E-2</v>
      </c>
      <c r="K5523">
        <f t="shared" si="774"/>
        <v>-1.5747506029349347E-2</v>
      </c>
      <c r="L5523">
        <v>1.7698933079169025E-3</v>
      </c>
      <c r="N5523" s="2">
        <v>40603</v>
      </c>
      <c r="O5523">
        <v>26.16</v>
      </c>
      <c r="Q5523" s="2">
        <v>40603</v>
      </c>
      <c r="R5523">
        <v>33727.269999999997</v>
      </c>
      <c r="S5523" s="8">
        <f t="shared" si="779"/>
        <v>-1.5801559262267117E-2</v>
      </c>
      <c r="T5523" s="9">
        <f t="shared" si="775"/>
        <v>-1.5811199262267119E-2</v>
      </c>
      <c r="U5523" s="3">
        <f>Sheet1!$B$17+Sheet1!$B$18*'Portfolio allocation'!K5523</f>
        <v>-1.7578139127390771E-2</v>
      </c>
      <c r="V5523" s="13">
        <f t="shared" si="780"/>
        <v>1.7669398651236519E-3</v>
      </c>
      <c r="W5523" s="13"/>
      <c r="X5523" s="2">
        <v>40603</v>
      </c>
      <c r="Y5523">
        <v>152.79769999999999</v>
      </c>
      <c r="AA5523" s="2">
        <v>40603</v>
      </c>
      <c r="AB5523">
        <v>2144.06</v>
      </c>
      <c r="AC5523">
        <f t="shared" si="781"/>
        <v>-1.1799083727404236E-2</v>
      </c>
      <c r="AD5523">
        <f t="shared" si="776"/>
        <v>-1.1808323727404237E-2</v>
      </c>
      <c r="AE5523">
        <f>Sheet2!$B$17+Sheet2!$B$18*'Portfolio allocation'!K5523</f>
        <v>-1.394969710514752E-2</v>
      </c>
      <c r="AF5523">
        <f t="shared" si="782"/>
        <v>2.1413733777432831E-3</v>
      </c>
      <c r="AH5523" s="2">
        <v>40603</v>
      </c>
      <c r="AI5523">
        <v>3.403</v>
      </c>
      <c r="AJ5523">
        <v>0.23100000000000001</v>
      </c>
      <c r="AK5523">
        <v>1.3829</v>
      </c>
      <c r="AR5523" s="3"/>
    </row>
    <row r="5524" spans="1:44" hidden="1" outlineLevel="1" x14ac:dyDescent="0.2">
      <c r="A5524" s="2">
        <v>40604</v>
      </c>
      <c r="B5524">
        <v>20.7</v>
      </c>
      <c r="E5524" s="2">
        <v>40604</v>
      </c>
      <c r="F5524">
        <v>1308.44</v>
      </c>
      <c r="G5524">
        <f t="shared" si="777"/>
        <v>1.6152120827050975E-3</v>
      </c>
      <c r="H5524" s="2">
        <v>40604</v>
      </c>
      <c r="I5524">
        <v>2207.2399999999998</v>
      </c>
      <c r="J5524">
        <f t="shared" si="778"/>
        <v>1.7791333079169025E-3</v>
      </c>
      <c r="K5524">
        <f t="shared" si="774"/>
        <v>1.7698933079169025E-3</v>
      </c>
      <c r="L5524">
        <v>1.7247405653395248E-2</v>
      </c>
      <c r="N5524" s="2">
        <v>40604</v>
      </c>
      <c r="O5524">
        <v>26.077500000000001</v>
      </c>
      <c r="Q5524" s="2">
        <v>40604</v>
      </c>
      <c r="R5524">
        <v>33620.93</v>
      </c>
      <c r="S5524" s="8">
        <f t="shared" si="779"/>
        <v>-3.1529382603453504E-3</v>
      </c>
      <c r="T5524" s="9">
        <f t="shared" si="775"/>
        <v>-3.1621782603453506E-3</v>
      </c>
      <c r="U5524" s="3">
        <f>Sheet1!$B$17+Sheet1!$B$18*'Portfolio allocation'!K5524</f>
        <v>2.5182653422583107E-3</v>
      </c>
      <c r="V5524" s="13">
        <f t="shared" si="780"/>
        <v>-5.6804436026036617E-3</v>
      </c>
      <c r="W5524" s="13"/>
      <c r="X5524" s="2">
        <v>40604</v>
      </c>
      <c r="Y5524">
        <v>152.97909999999999</v>
      </c>
      <c r="AA5524" s="2">
        <v>40604</v>
      </c>
      <c r="AB5524">
        <v>2146.61</v>
      </c>
      <c r="AC5524">
        <f t="shared" si="781"/>
        <v>1.1893323880862727E-3</v>
      </c>
      <c r="AD5524">
        <f t="shared" si="776"/>
        <v>1.1798923880862726E-3</v>
      </c>
      <c r="AE5524">
        <f>Sheet2!$B$17+Sheet2!$B$18*'Portfolio allocation'!K5524</f>
        <v>1.6272212948261885E-3</v>
      </c>
      <c r="AF5524">
        <f t="shared" si="782"/>
        <v>-4.4732890673991588E-4</v>
      </c>
      <c r="AH5524" s="2">
        <v>40604</v>
      </c>
      <c r="AI5524">
        <v>3.4710000000000001</v>
      </c>
      <c r="AJ5524">
        <v>0.23599999999999999</v>
      </c>
      <c r="AK5524">
        <v>1.3879999999999999</v>
      </c>
      <c r="AR5524" s="3"/>
    </row>
    <row r="5525" spans="1:44" hidden="1" outlineLevel="1" x14ac:dyDescent="0.2">
      <c r="A5525" s="2">
        <v>40605</v>
      </c>
      <c r="B5525">
        <v>18.600000000000001</v>
      </c>
      <c r="E5525" s="2">
        <v>40605</v>
      </c>
      <c r="F5525">
        <v>1330.97</v>
      </c>
      <c r="G5525">
        <f t="shared" si="777"/>
        <v>1.7218978325334033E-2</v>
      </c>
      <c r="H5525" s="2">
        <v>40605</v>
      </c>
      <c r="I5525">
        <v>2245.33</v>
      </c>
      <c r="J5525">
        <f t="shared" si="778"/>
        <v>1.7256845653395247E-2</v>
      </c>
      <c r="K5525">
        <f t="shared" si="774"/>
        <v>1.7247405653395248E-2</v>
      </c>
      <c r="L5525">
        <v>-7.3808941728831902E-3</v>
      </c>
      <c r="N5525" s="2">
        <v>40605</v>
      </c>
      <c r="O5525">
        <v>26.2</v>
      </c>
      <c r="Q5525" s="2">
        <v>40605</v>
      </c>
      <c r="R5525">
        <v>33778.86</v>
      </c>
      <c r="S5525" s="8">
        <f t="shared" si="779"/>
        <v>4.6973715480207456E-3</v>
      </c>
      <c r="T5525" s="9">
        <f t="shared" si="775"/>
        <v>4.6879315480207453E-3</v>
      </c>
      <c r="U5525" s="3">
        <f>Sheet1!$B$17+Sheet1!$B$18*'Portfolio allocation'!K5525</f>
        <v>2.0274459757317006E-2</v>
      </c>
      <c r="V5525" s="13">
        <f t="shared" si="780"/>
        <v>-1.558652820929626E-2</v>
      </c>
      <c r="W5525" s="13"/>
      <c r="X5525" s="2">
        <v>40605</v>
      </c>
      <c r="Y5525">
        <v>156.15029999999999</v>
      </c>
      <c r="AA5525" s="2">
        <v>40605</v>
      </c>
      <c r="AB5525">
        <v>2191.1</v>
      </c>
      <c r="AC5525">
        <f t="shared" si="781"/>
        <v>2.0725702386553468E-2</v>
      </c>
      <c r="AD5525">
        <f t="shared" si="776"/>
        <v>2.0715662386553469E-2</v>
      </c>
      <c r="AE5525">
        <f>Sheet2!$B$17+Sheet2!$B$18*'Portfolio allocation'!K5525</f>
        <v>1.539022013947812E-2</v>
      </c>
      <c r="AF5525">
        <f t="shared" si="782"/>
        <v>5.3254422470753494E-3</v>
      </c>
      <c r="AH5525" s="2">
        <v>40605</v>
      </c>
      <c r="AI5525">
        <v>3.5550000000000002</v>
      </c>
      <c r="AJ5525">
        <v>0.251</v>
      </c>
      <c r="AK5525">
        <v>1.39395</v>
      </c>
      <c r="AR5525" s="3"/>
    </row>
    <row r="5526" spans="1:44" hidden="1" outlineLevel="1" x14ac:dyDescent="0.2">
      <c r="A5526" s="2">
        <v>40606</v>
      </c>
      <c r="B5526">
        <v>19.059999999999999</v>
      </c>
      <c r="E5526" s="2">
        <v>40606</v>
      </c>
      <c r="F5526">
        <v>1321.15</v>
      </c>
      <c r="G5526">
        <f t="shared" si="777"/>
        <v>-7.37807764262155E-3</v>
      </c>
      <c r="H5526" s="2">
        <v>40606</v>
      </c>
      <c r="I5526">
        <v>2228.7800000000002</v>
      </c>
      <c r="J5526">
        <f t="shared" si="778"/>
        <v>-7.37085417288319E-3</v>
      </c>
      <c r="K5526">
        <f t="shared" si="774"/>
        <v>-7.3808941728831902E-3</v>
      </c>
      <c r="L5526">
        <v>-8.3187987282728124E-3</v>
      </c>
      <c r="N5526" s="2">
        <v>40606</v>
      </c>
      <c r="O5526">
        <v>25.952500000000001</v>
      </c>
      <c r="Q5526" s="2">
        <v>40606</v>
      </c>
      <c r="R5526">
        <v>33459.769999999997</v>
      </c>
      <c r="S5526" s="8">
        <f t="shared" si="779"/>
        <v>-9.4464407620625801E-3</v>
      </c>
      <c r="T5526" s="9">
        <f t="shared" si="775"/>
        <v>-9.4564807620625795E-3</v>
      </c>
      <c r="U5526" s="3">
        <f>Sheet1!$B$17+Sheet1!$B$18*'Portfolio allocation'!K5526</f>
        <v>-7.9797499675107707E-3</v>
      </c>
      <c r="V5526" s="13">
        <f t="shared" si="780"/>
        <v>-1.4767307945518088E-3</v>
      </c>
      <c r="W5526" s="13"/>
      <c r="X5526" s="2">
        <v>40606</v>
      </c>
      <c r="Y5526">
        <v>154.57419999999999</v>
      </c>
      <c r="AA5526" s="2">
        <v>40606</v>
      </c>
      <c r="AB5526">
        <v>2168.9899999999998</v>
      </c>
      <c r="AC5526">
        <f t="shared" si="781"/>
        <v>-1.009082196157185E-2</v>
      </c>
      <c r="AD5526">
        <f t="shared" si="776"/>
        <v>-1.010014196157185E-2</v>
      </c>
      <c r="AE5526">
        <f>Sheet2!$B$17+Sheet2!$B$18*'Portfolio allocation'!K5526</f>
        <v>-6.5098923908043218E-3</v>
      </c>
      <c r="AF5526">
        <f t="shared" si="782"/>
        <v>-3.5902495707675281E-3</v>
      </c>
      <c r="AH5526" s="2">
        <v>40606</v>
      </c>
      <c r="AI5526">
        <v>3.4940000000000002</v>
      </c>
      <c r="AJ5526">
        <v>0.23300000000000001</v>
      </c>
      <c r="AK5526">
        <v>1.399</v>
      </c>
      <c r="AR5526" s="3"/>
    </row>
    <row r="5527" spans="1:44" hidden="1" outlineLevel="1" x14ac:dyDescent="0.2">
      <c r="A5527" s="2">
        <v>40609</v>
      </c>
      <c r="B5527">
        <v>20.66</v>
      </c>
      <c r="E5527" s="2">
        <v>40609</v>
      </c>
      <c r="F5527">
        <v>1310.1300000000001</v>
      </c>
      <c r="G5527">
        <f t="shared" si="777"/>
        <v>-8.3412178783635049E-3</v>
      </c>
      <c r="H5527" s="2">
        <v>40609</v>
      </c>
      <c r="I5527">
        <v>2210.2600000000002</v>
      </c>
      <c r="J5527">
        <f t="shared" si="778"/>
        <v>-8.3094787282728122E-3</v>
      </c>
      <c r="K5527">
        <f t="shared" si="774"/>
        <v>-8.3187987282728124E-3</v>
      </c>
      <c r="L5527">
        <v>9.102610166043773E-3</v>
      </c>
      <c r="N5527" s="2">
        <v>40609</v>
      </c>
      <c r="O5527">
        <v>25.72</v>
      </c>
      <c r="Q5527" s="2">
        <v>40609</v>
      </c>
      <c r="R5527">
        <v>33159.99</v>
      </c>
      <c r="S5527" s="8">
        <f t="shared" si="779"/>
        <v>-8.9594160390223943E-3</v>
      </c>
      <c r="T5527" s="9">
        <f t="shared" si="775"/>
        <v>-8.9687360390223944E-3</v>
      </c>
      <c r="U5527" s="3">
        <f>Sheet1!$B$17+Sheet1!$B$18*'Portfolio allocation'!K5527</f>
        <v>-9.0557378431161527E-3</v>
      </c>
      <c r="V5527" s="13">
        <f t="shared" si="780"/>
        <v>8.7001804093758336E-5</v>
      </c>
      <c r="W5527" s="13"/>
      <c r="X5527" s="2">
        <v>40609</v>
      </c>
      <c r="Y5527">
        <v>152.7594</v>
      </c>
      <c r="AA5527" s="2">
        <v>40609</v>
      </c>
      <c r="AB5527">
        <v>2143.52</v>
      </c>
      <c r="AC5527">
        <f t="shared" si="781"/>
        <v>-1.1742792728412721E-2</v>
      </c>
      <c r="AD5527">
        <f t="shared" si="776"/>
        <v>-1.175223272841272E-2</v>
      </c>
      <c r="AE5527">
        <f>Sheet2!$B$17+Sheet2!$B$18*'Portfolio allocation'!K5527</f>
        <v>-7.3439010495660933E-3</v>
      </c>
      <c r="AF5527">
        <f t="shared" si="782"/>
        <v>-4.4083316788466271E-3</v>
      </c>
      <c r="AH5527" s="2">
        <v>40609</v>
      </c>
      <c r="AI5527">
        <v>3.516</v>
      </c>
      <c r="AJ5527">
        <v>0.23599999999999999</v>
      </c>
      <c r="AK5527">
        <v>1.4014</v>
      </c>
      <c r="AR5527" s="3"/>
    </row>
    <row r="5528" spans="1:44" hidden="1" outlineLevel="1" x14ac:dyDescent="0.2">
      <c r="A5528" s="2">
        <v>40610</v>
      </c>
      <c r="B5528">
        <v>19.82</v>
      </c>
      <c r="E5528" s="2">
        <v>40610</v>
      </c>
      <c r="F5528">
        <v>1321.82</v>
      </c>
      <c r="G5528">
        <f t="shared" si="777"/>
        <v>8.9227786555532429E-3</v>
      </c>
      <c r="H5528" s="2">
        <v>40610</v>
      </c>
      <c r="I5528">
        <v>2230.4</v>
      </c>
      <c r="J5528">
        <f t="shared" si="778"/>
        <v>9.1120501660437725E-3</v>
      </c>
      <c r="K5528">
        <f t="shared" si="774"/>
        <v>9.102610166043773E-3</v>
      </c>
      <c r="L5528">
        <v>-1.2199851936873514E-3</v>
      </c>
      <c r="N5528" s="2">
        <v>40610</v>
      </c>
      <c r="O5528">
        <v>25.91</v>
      </c>
      <c r="Q5528" s="2">
        <v>40610</v>
      </c>
      <c r="R5528">
        <v>33404.959999999999</v>
      </c>
      <c r="S5528" s="8">
        <f t="shared" si="779"/>
        <v>7.3875173062476485E-3</v>
      </c>
      <c r="T5528" s="9">
        <f t="shared" si="775"/>
        <v>7.3780773062476481E-3</v>
      </c>
      <c r="U5528" s="3">
        <f>Sheet1!$B$17+Sheet1!$B$18*'Portfolio allocation'!K5528</f>
        <v>1.0930543957659737E-2</v>
      </c>
      <c r="V5528" s="13">
        <f t="shared" si="780"/>
        <v>-3.552466651412089E-3</v>
      </c>
      <c r="W5528" s="13"/>
      <c r="X5528" s="2">
        <v>40610</v>
      </c>
      <c r="Y5528">
        <v>155.00409999999999</v>
      </c>
      <c r="AA5528" s="2">
        <v>40610</v>
      </c>
      <c r="AB5528">
        <v>2175.02</v>
      </c>
      <c r="AC5528">
        <f t="shared" si="781"/>
        <v>1.469545420616547E-2</v>
      </c>
      <c r="AD5528">
        <f t="shared" si="776"/>
        <v>1.4686014206165471E-2</v>
      </c>
      <c r="AE5528">
        <f>Sheet2!$B$17+Sheet2!$B$18*'Portfolio allocation'!K5528</f>
        <v>8.1476601995990883E-3</v>
      </c>
      <c r="AF5528">
        <f t="shared" si="782"/>
        <v>6.5383540065663825E-3</v>
      </c>
      <c r="AH5528" s="2">
        <v>40610</v>
      </c>
      <c r="AI5528">
        <v>3.5459999999999998</v>
      </c>
      <c r="AJ5528">
        <v>0.23599999999999999</v>
      </c>
      <c r="AK5528">
        <v>1.3898999999999999</v>
      </c>
      <c r="AR5528" s="3"/>
    </row>
    <row r="5529" spans="1:44" hidden="1" outlineLevel="1" x14ac:dyDescent="0.2">
      <c r="A5529" s="2">
        <v>40611</v>
      </c>
      <c r="B5529">
        <v>20.22</v>
      </c>
      <c r="E5529" s="2">
        <v>40611</v>
      </c>
      <c r="F5529">
        <v>1320.02</v>
      </c>
      <c r="G5529">
        <f t="shared" si="777"/>
        <v>-1.3617587871268544E-3</v>
      </c>
      <c r="H5529" s="2">
        <v>40611</v>
      </c>
      <c r="I5529">
        <v>2227.6999999999998</v>
      </c>
      <c r="J5529">
        <f t="shared" si="778"/>
        <v>-1.2105451936873513E-3</v>
      </c>
      <c r="K5529">
        <f t="shared" si="774"/>
        <v>-1.2199851936873514E-3</v>
      </c>
      <c r="L5529">
        <v>-1.8885890732145087E-2</v>
      </c>
      <c r="N5529" s="2">
        <v>40611</v>
      </c>
      <c r="O5529">
        <v>25.89</v>
      </c>
      <c r="Q5529" s="2">
        <v>40611</v>
      </c>
      <c r="R5529">
        <v>33379.19</v>
      </c>
      <c r="S5529" s="8">
        <f t="shared" si="779"/>
        <v>-7.7144232473247421E-4</v>
      </c>
      <c r="T5529" s="9">
        <f t="shared" si="775"/>
        <v>-7.808823247324742E-4</v>
      </c>
      <c r="U5529" s="3">
        <f>Sheet1!$B$17+Sheet1!$B$18*'Portfolio allocation'!K5529</f>
        <v>-9.1179904837996109E-4</v>
      </c>
      <c r="V5529" s="13">
        <f t="shared" si="780"/>
        <v>1.309167236474869E-4</v>
      </c>
      <c r="W5529" s="13"/>
      <c r="X5529" s="2">
        <v>40611</v>
      </c>
      <c r="Y5529">
        <v>158.42359999999999</v>
      </c>
      <c r="AA5529" s="2">
        <v>40611</v>
      </c>
      <c r="AB5529">
        <v>2223</v>
      </c>
      <c r="AC5529">
        <f t="shared" si="781"/>
        <v>2.2059567268347013E-2</v>
      </c>
      <c r="AD5529">
        <f t="shared" si="776"/>
        <v>2.2049647268347013E-2</v>
      </c>
      <c r="AE5529">
        <f>Sheet2!$B$17+Sheet2!$B$18*'Portfolio allocation'!K5529</f>
        <v>-1.0314549474997044E-3</v>
      </c>
      <c r="AF5529">
        <f t="shared" si="782"/>
        <v>2.3081102215846718E-2</v>
      </c>
      <c r="AH5529" s="2">
        <v>40611</v>
      </c>
      <c r="AI5529">
        <v>3.4689999999999999</v>
      </c>
      <c r="AJ5529">
        <v>0.248</v>
      </c>
      <c r="AK5529">
        <v>1.3920999999999999</v>
      </c>
      <c r="AR5529" s="3"/>
    </row>
    <row r="5530" spans="1:44" hidden="1" outlineLevel="1" x14ac:dyDescent="0.2">
      <c r="A5530" s="2">
        <v>40612</v>
      </c>
      <c r="B5530">
        <v>21.88</v>
      </c>
      <c r="E5530" s="2">
        <v>40612</v>
      </c>
      <c r="F5530">
        <v>1295.1099999999999</v>
      </c>
      <c r="G5530">
        <f t="shared" si="777"/>
        <v>-1.8870926198087945E-2</v>
      </c>
      <c r="H5530" s="2">
        <v>40612</v>
      </c>
      <c r="I5530">
        <v>2185.65</v>
      </c>
      <c r="J5530">
        <f t="shared" si="778"/>
        <v>-1.8875970732145086E-2</v>
      </c>
      <c r="K5530">
        <f t="shared" si="774"/>
        <v>-1.8885890732145087E-2</v>
      </c>
      <c r="L5530">
        <v>7.3843615135084986E-3</v>
      </c>
      <c r="N5530" s="2">
        <v>40612</v>
      </c>
      <c r="O5530">
        <v>25.41</v>
      </c>
      <c r="Q5530" s="2">
        <v>40612</v>
      </c>
      <c r="R5530">
        <v>32760.32</v>
      </c>
      <c r="S5530" s="8">
        <f t="shared" si="779"/>
        <v>-1.854059370523975E-2</v>
      </c>
      <c r="T5530" s="9">
        <f t="shared" si="775"/>
        <v>-1.855051370523975E-2</v>
      </c>
      <c r="U5530" s="3">
        <f>Sheet1!$B$17+Sheet1!$B$18*'Portfolio allocation'!K5530</f>
        <v>-2.1178573595683557E-2</v>
      </c>
      <c r="V5530" s="13">
        <f t="shared" si="780"/>
        <v>2.6280598904438075E-3</v>
      </c>
      <c r="W5530" s="13"/>
      <c r="X5530" s="2">
        <v>40612</v>
      </c>
      <c r="Y5530">
        <v>154.75569999999999</v>
      </c>
      <c r="AA5530" s="2">
        <v>40612</v>
      </c>
      <c r="AB5530">
        <v>2171.5300000000002</v>
      </c>
      <c r="AC5530">
        <f t="shared" si="781"/>
        <v>-2.3153396311290986E-2</v>
      </c>
      <c r="AD5530">
        <f t="shared" si="776"/>
        <v>-2.3162716311290986E-2</v>
      </c>
      <c r="AE5530">
        <f>Sheet2!$B$17+Sheet2!$B$18*'Portfolio allocation'!K5530</f>
        <v>-1.6740428850308738E-2</v>
      </c>
      <c r="AF5530">
        <f t="shared" si="782"/>
        <v>-6.4222874609822476E-3</v>
      </c>
      <c r="AH5530" s="2">
        <v>40612</v>
      </c>
      <c r="AI5530">
        <v>3.3620000000000001</v>
      </c>
      <c r="AJ5530">
        <v>0.23300000000000001</v>
      </c>
      <c r="AK5530">
        <v>1.3798999999999999</v>
      </c>
      <c r="AR5530" s="3"/>
    </row>
    <row r="5531" spans="1:44" hidden="1" outlineLevel="1" x14ac:dyDescent="0.2">
      <c r="A5531" s="2">
        <v>40613</v>
      </c>
      <c r="B5531">
        <v>20.079999999999998</v>
      </c>
      <c r="E5531" s="2">
        <v>40613</v>
      </c>
      <c r="F5531">
        <v>1304.28</v>
      </c>
      <c r="G5531">
        <f t="shared" si="777"/>
        <v>7.0804796503771694E-3</v>
      </c>
      <c r="H5531" s="2">
        <v>40613</v>
      </c>
      <c r="I5531">
        <v>2201.81</v>
      </c>
      <c r="J5531">
        <f t="shared" si="778"/>
        <v>7.3936815135084988E-3</v>
      </c>
      <c r="K5531">
        <f t="shared" si="774"/>
        <v>7.3843615135084986E-3</v>
      </c>
      <c r="L5531">
        <v>-6.0268962840571965E-3</v>
      </c>
      <c r="N5531" s="2">
        <v>40613</v>
      </c>
      <c r="O5531">
        <v>25.68</v>
      </c>
      <c r="Q5531" s="2">
        <v>40613</v>
      </c>
      <c r="R5531">
        <v>33108.43</v>
      </c>
      <c r="S5531" s="8">
        <f t="shared" si="779"/>
        <v>1.0625964581542524E-2</v>
      </c>
      <c r="T5531" s="9">
        <f t="shared" si="775"/>
        <v>1.0616644581542524E-2</v>
      </c>
      <c r="U5531" s="3">
        <f>Sheet1!$B$17+Sheet1!$B$18*'Portfolio allocation'!K5531</f>
        <v>8.9593255572594857E-3</v>
      </c>
      <c r="V5531" s="13">
        <f t="shared" si="780"/>
        <v>1.6573190242830382E-3</v>
      </c>
      <c r="W5531" s="13"/>
      <c r="X5531" s="2">
        <v>40613</v>
      </c>
      <c r="Y5531">
        <v>155.1474</v>
      </c>
      <c r="AA5531" s="2">
        <v>40613</v>
      </c>
      <c r="AB5531">
        <v>2177.0300000000002</v>
      </c>
      <c r="AC5531">
        <f t="shared" si="781"/>
        <v>2.5327764295219879E-3</v>
      </c>
      <c r="AD5531">
        <f t="shared" si="776"/>
        <v>2.5236564295219878E-3</v>
      </c>
      <c r="AE5531">
        <f>Sheet2!$B$17+Sheet2!$B$18*'Portfolio allocation'!K5531</f>
        <v>6.6197496612769259E-3</v>
      </c>
      <c r="AF5531">
        <f t="shared" si="782"/>
        <v>-4.0960932317549385E-3</v>
      </c>
      <c r="AH5531" s="2">
        <v>40613</v>
      </c>
      <c r="AI5531">
        <v>3.4020000000000001</v>
      </c>
      <c r="AJ5531">
        <v>0.22800000000000001</v>
      </c>
      <c r="AK5531">
        <v>1.38395</v>
      </c>
      <c r="AR5531" s="3"/>
    </row>
    <row r="5532" spans="1:44" hidden="1" outlineLevel="1" x14ac:dyDescent="0.2">
      <c r="A5532" s="2">
        <v>40616</v>
      </c>
      <c r="B5532">
        <v>21.13</v>
      </c>
      <c r="E5532" s="2">
        <v>40616</v>
      </c>
      <c r="F5532">
        <v>1296.3900000000001</v>
      </c>
      <c r="G5532">
        <f t="shared" si="777"/>
        <v>-6.0493145643571999E-3</v>
      </c>
      <c r="H5532" s="2">
        <v>40616</v>
      </c>
      <c r="I5532">
        <v>2188.56</v>
      </c>
      <c r="J5532">
        <f t="shared" si="778"/>
        <v>-6.0177762840571969E-3</v>
      </c>
      <c r="K5532">
        <f t="shared" si="774"/>
        <v>-6.0268962840571965E-3</v>
      </c>
      <c r="L5532">
        <v>-1.1203295428592368E-2</v>
      </c>
      <c r="N5532" s="2">
        <v>40616</v>
      </c>
      <c r="O5532">
        <v>25.69</v>
      </c>
      <c r="Q5532" s="2">
        <v>40616</v>
      </c>
      <c r="R5532">
        <v>33121.32</v>
      </c>
      <c r="S5532" s="8">
        <f t="shared" si="779"/>
        <v>3.8932682703474164E-4</v>
      </c>
      <c r="T5532" s="9">
        <f t="shared" si="775"/>
        <v>3.8020682703474165E-4</v>
      </c>
      <c r="U5532" s="3">
        <f>Sheet1!$B$17+Sheet1!$B$18*'Portfolio allocation'!K5532</f>
        <v>-6.4264092745797748E-3</v>
      </c>
      <c r="V5532" s="13">
        <f t="shared" si="780"/>
        <v>6.8066161016145169E-3</v>
      </c>
      <c r="W5532" s="13"/>
      <c r="X5532" s="2">
        <v>40616</v>
      </c>
      <c r="Y5532">
        <v>154.154</v>
      </c>
      <c r="AA5532" s="2">
        <v>40616</v>
      </c>
      <c r="AB5532">
        <v>2163.09</v>
      </c>
      <c r="AC5532">
        <f t="shared" si="781"/>
        <v>-6.403219064505361E-3</v>
      </c>
      <c r="AD5532">
        <f t="shared" si="776"/>
        <v>-6.4119390645053613E-3</v>
      </c>
      <c r="AE5532">
        <f>Sheet2!$B$17+Sheet2!$B$18*'Portfolio allocation'!K5532</f>
        <v>-5.3058829244499034E-3</v>
      </c>
      <c r="AF5532">
        <f t="shared" si="782"/>
        <v>-1.1060561400554579E-3</v>
      </c>
      <c r="AH5532" s="2">
        <v>40616</v>
      </c>
      <c r="AI5532">
        <v>3.3650000000000002</v>
      </c>
      <c r="AJ5532">
        <v>0.218</v>
      </c>
      <c r="AK5532">
        <v>1.3975</v>
      </c>
      <c r="AR5532" s="3"/>
    </row>
    <row r="5533" spans="1:44" hidden="1" outlineLevel="1" x14ac:dyDescent="0.2">
      <c r="A5533" s="2">
        <v>40617</v>
      </c>
      <c r="B5533">
        <v>24.32</v>
      </c>
      <c r="E5533" s="2">
        <v>40617</v>
      </c>
      <c r="F5533">
        <v>1281.8699999999999</v>
      </c>
      <c r="G5533">
        <f t="shared" si="777"/>
        <v>-1.1200333233055026E-2</v>
      </c>
      <c r="H5533" s="2">
        <v>40617</v>
      </c>
      <c r="I5533">
        <v>2164.06</v>
      </c>
      <c r="J5533">
        <f t="shared" si="778"/>
        <v>-1.1194575428592368E-2</v>
      </c>
      <c r="K5533">
        <f t="shared" si="774"/>
        <v>-1.1203295428592368E-2</v>
      </c>
      <c r="L5533">
        <v>-1.9472335986617715E-2</v>
      </c>
      <c r="N5533" s="2">
        <v>40617</v>
      </c>
      <c r="O5533">
        <v>25.39</v>
      </c>
      <c r="Q5533" s="2">
        <v>40617</v>
      </c>
      <c r="R5533">
        <v>32734.55</v>
      </c>
      <c r="S5533" s="8">
        <f t="shared" si="779"/>
        <v>-1.1677372761713656E-2</v>
      </c>
      <c r="T5533" s="9">
        <f t="shared" si="775"/>
        <v>-1.1686092761713656E-2</v>
      </c>
      <c r="U5533" s="3">
        <f>Sheet1!$B$17+Sheet1!$B$18*'Portfolio allocation'!K5533</f>
        <v>-1.2364905560590611E-2</v>
      </c>
      <c r="V5533" s="13">
        <f t="shared" si="780"/>
        <v>6.7881279887695503E-4</v>
      </c>
      <c r="W5533" s="13"/>
      <c r="X5533" s="2">
        <v>40617</v>
      </c>
      <c r="Y5533">
        <v>151.89019999999999</v>
      </c>
      <c r="AA5533" s="2">
        <v>40617</v>
      </c>
      <c r="AB5533">
        <v>2131.33</v>
      </c>
      <c r="AC5533">
        <f t="shared" si="781"/>
        <v>-1.4682699286668655E-2</v>
      </c>
      <c r="AD5533">
        <f t="shared" si="776"/>
        <v>-1.4691619286668655E-2</v>
      </c>
      <c r="AE5533">
        <f>Sheet2!$B$17+Sheet2!$B$18*'Portfolio allocation'!K5533</f>
        <v>-9.9088691056567237E-3</v>
      </c>
      <c r="AF5533">
        <f t="shared" si="782"/>
        <v>-4.7827501810119317E-3</v>
      </c>
      <c r="AH5533" s="2">
        <v>40617</v>
      </c>
      <c r="AI5533">
        <v>3.3010000000000002</v>
      </c>
      <c r="AJ5533">
        <v>0.223</v>
      </c>
      <c r="AK5533">
        <v>1.3968</v>
      </c>
      <c r="AR5533" s="3"/>
    </row>
    <row r="5534" spans="1:44" hidden="1" outlineLevel="1" x14ac:dyDescent="0.2">
      <c r="A5534" s="2">
        <v>40618</v>
      </c>
      <c r="B5534">
        <v>29.4</v>
      </c>
      <c r="E5534" s="2">
        <v>40618</v>
      </c>
      <c r="F5534">
        <v>1256.8800000000001</v>
      </c>
      <c r="G5534">
        <f t="shared" si="777"/>
        <v>-1.9494956586861178E-2</v>
      </c>
      <c r="H5534" s="2">
        <v>40618</v>
      </c>
      <c r="I5534">
        <v>2121.94</v>
      </c>
      <c r="J5534">
        <f t="shared" si="778"/>
        <v>-1.9463415986617716E-2</v>
      </c>
      <c r="K5534">
        <f t="shared" si="774"/>
        <v>-1.9472335986617715E-2</v>
      </c>
      <c r="L5534">
        <v>1.3417992829203326E-2</v>
      </c>
      <c r="N5534" s="2">
        <v>40618</v>
      </c>
      <c r="O5534">
        <v>24.79</v>
      </c>
      <c r="Q5534" s="2">
        <v>40618</v>
      </c>
      <c r="R5534">
        <v>31960.98</v>
      </c>
      <c r="S5534" s="8">
        <f t="shared" si="779"/>
        <v>-2.3631606360863366E-2</v>
      </c>
      <c r="T5534" s="9">
        <f t="shared" si="775"/>
        <v>-2.3640526360863365E-2</v>
      </c>
      <c r="U5534" s="3">
        <f>Sheet1!$B$17+Sheet1!$B$18*'Portfolio allocation'!K5534</f>
        <v>-2.1851358454113772E-2</v>
      </c>
      <c r="V5534" s="13">
        <f t="shared" si="780"/>
        <v>-1.7891679067495933E-3</v>
      </c>
      <c r="W5534" s="13"/>
      <c r="X5534" s="2">
        <v>40618</v>
      </c>
      <c r="Y5534">
        <v>146.14019999999999</v>
      </c>
      <c r="AA5534" s="2">
        <v>40618</v>
      </c>
      <c r="AB5534">
        <v>2050.64</v>
      </c>
      <c r="AC5534">
        <f t="shared" si="781"/>
        <v>-3.7858989457287273E-2</v>
      </c>
      <c r="AD5534">
        <f t="shared" si="776"/>
        <v>-3.7867389457287272E-2</v>
      </c>
      <c r="AE5534">
        <f>Sheet2!$B$17+Sheet2!$B$18*'Portfolio allocation'!K5534</f>
        <v>-1.7261910932157398E-2</v>
      </c>
      <c r="AF5534">
        <f t="shared" si="782"/>
        <v>-2.0605478525129874E-2</v>
      </c>
      <c r="AH5534" s="2">
        <v>40618</v>
      </c>
      <c r="AI5534">
        <v>3.2040000000000002</v>
      </c>
      <c r="AJ5534">
        <v>0.21</v>
      </c>
      <c r="AK5534">
        <v>1.3920999999999999</v>
      </c>
      <c r="AR5534" s="3"/>
    </row>
    <row r="5535" spans="1:44" hidden="1" outlineLevel="1" x14ac:dyDescent="0.2">
      <c r="A5535" s="2">
        <v>40619</v>
      </c>
      <c r="B5535">
        <v>26.37</v>
      </c>
      <c r="E5535" s="2">
        <v>40619</v>
      </c>
      <c r="F5535">
        <v>1273.72</v>
      </c>
      <c r="G5535">
        <f t="shared" si="777"/>
        <v>1.339825599898159E-2</v>
      </c>
      <c r="H5535" s="2">
        <v>40619</v>
      </c>
      <c r="I5535">
        <v>2150.4299999999998</v>
      </c>
      <c r="J5535">
        <f t="shared" si="778"/>
        <v>1.3426392829203326E-2</v>
      </c>
      <c r="K5535">
        <f t="shared" si="774"/>
        <v>1.3417992829203326E-2</v>
      </c>
      <c r="L5535">
        <v>4.2973955210819544E-3</v>
      </c>
      <c r="N5535" s="2">
        <v>40619</v>
      </c>
      <c r="O5535">
        <v>24.78</v>
      </c>
      <c r="Q5535" s="2">
        <v>40619</v>
      </c>
      <c r="R5535">
        <v>31948.1</v>
      </c>
      <c r="S5535" s="8">
        <f t="shared" si="779"/>
        <v>-4.029913976355548E-4</v>
      </c>
      <c r="T5535" s="9">
        <f t="shared" si="775"/>
        <v>-4.1139139763555479E-4</v>
      </c>
      <c r="U5535" s="3">
        <f>Sheet1!$B$17+Sheet1!$B$18*'Portfolio allocation'!K5535</f>
        <v>1.5881260315176986E-2</v>
      </c>
      <c r="V5535" s="13">
        <f t="shared" si="780"/>
        <v>-1.629265171281254E-2</v>
      </c>
      <c r="W5535" s="13"/>
      <c r="X5535" s="2">
        <v>40619</v>
      </c>
      <c r="Y5535">
        <v>147.2672</v>
      </c>
      <c r="AA5535" s="2">
        <v>40619</v>
      </c>
      <c r="AB5535">
        <v>2066.46</v>
      </c>
      <c r="AC5535">
        <f t="shared" si="781"/>
        <v>7.714664690048112E-3</v>
      </c>
      <c r="AD5535">
        <f t="shared" si="776"/>
        <v>7.7059446900481117E-3</v>
      </c>
      <c r="AE5535">
        <f>Sheet2!$B$17+Sheet2!$B$18*'Portfolio allocation'!K5535</f>
        <v>1.1985008559049569E-2</v>
      </c>
      <c r="AF5535">
        <f t="shared" si="782"/>
        <v>-4.2790638690014572E-3</v>
      </c>
      <c r="AH5535" s="2">
        <v>40619</v>
      </c>
      <c r="AI5535">
        <v>3.2570000000000001</v>
      </c>
      <c r="AJ5535">
        <v>0.218</v>
      </c>
      <c r="AK5535">
        <v>1.4020999999999999</v>
      </c>
      <c r="AR5535" s="3"/>
    </row>
    <row r="5536" spans="1:44" hidden="1" outlineLevel="1" x14ac:dyDescent="0.2">
      <c r="A5536" s="2">
        <v>40620</v>
      </c>
      <c r="B5536">
        <v>24.44</v>
      </c>
      <c r="E5536" s="2">
        <v>40620</v>
      </c>
      <c r="F5536">
        <v>1279.2</v>
      </c>
      <c r="G5536">
        <f t="shared" si="777"/>
        <v>4.3023584461263642E-3</v>
      </c>
      <c r="H5536" s="2">
        <v>40620</v>
      </c>
      <c r="I5536">
        <v>2159.69</v>
      </c>
      <c r="J5536">
        <f t="shared" si="778"/>
        <v>4.3061155210819546E-3</v>
      </c>
      <c r="K5536">
        <f t="shared" si="774"/>
        <v>4.2973955210819544E-3</v>
      </c>
      <c r="L5536">
        <v>1.4993433086785652E-2</v>
      </c>
      <c r="N5536" s="2">
        <v>40620</v>
      </c>
      <c r="O5536">
        <v>24.8</v>
      </c>
      <c r="Q5536" s="2">
        <v>40620</v>
      </c>
      <c r="R5536">
        <v>31973.87</v>
      </c>
      <c r="S5536" s="8">
        <f t="shared" si="779"/>
        <v>8.066207380095225E-4</v>
      </c>
      <c r="T5536" s="9">
        <f t="shared" si="775"/>
        <v>7.9790073800952246E-4</v>
      </c>
      <c r="U5536" s="3">
        <f>Sheet1!$B$17+Sheet1!$B$18*'Portfolio allocation'!K5536</f>
        <v>5.417879936625656E-3</v>
      </c>
      <c r="V5536" s="13">
        <f t="shared" si="780"/>
        <v>-4.6199791986161337E-3</v>
      </c>
      <c r="W5536" s="13"/>
      <c r="X5536" s="2">
        <v>40620</v>
      </c>
      <c r="Y5536">
        <v>148.9006</v>
      </c>
      <c r="AA5536" s="2">
        <v>40620</v>
      </c>
      <c r="AB5536">
        <v>2089.38</v>
      </c>
      <c r="AC5536">
        <f t="shared" si="781"/>
        <v>1.1091431723817546E-2</v>
      </c>
      <c r="AD5536">
        <f t="shared" si="776"/>
        <v>1.1082711723817546E-2</v>
      </c>
      <c r="AE5536">
        <f>Sheet2!$B$17+Sheet2!$B$18*'Portfolio allocation'!K5536</f>
        <v>3.8747407451859431E-3</v>
      </c>
      <c r="AF5536">
        <f t="shared" si="782"/>
        <v>7.207970978631603E-3</v>
      </c>
      <c r="AH5536" s="2">
        <v>40620</v>
      </c>
      <c r="AI5536">
        <v>3.2679999999999998</v>
      </c>
      <c r="AJ5536">
        <v>0.218</v>
      </c>
      <c r="AK5536">
        <v>1.4137999999999999</v>
      </c>
      <c r="AR5536" s="3"/>
    </row>
    <row r="5537" spans="1:44" hidden="1" outlineLevel="1" x14ac:dyDescent="0.2">
      <c r="A5537" s="2">
        <v>40623</v>
      </c>
      <c r="B5537">
        <v>20.61</v>
      </c>
      <c r="E5537" s="2">
        <v>40623</v>
      </c>
      <c r="F5537">
        <v>1298.3800000000001</v>
      </c>
      <c r="G5537">
        <f t="shared" si="777"/>
        <v>1.4993746091307214E-2</v>
      </c>
      <c r="H5537" s="2">
        <v>40623</v>
      </c>
      <c r="I5537">
        <v>2192.09</v>
      </c>
      <c r="J5537">
        <f t="shared" si="778"/>
        <v>1.5002153086785652E-2</v>
      </c>
      <c r="K5537">
        <f t="shared" si="774"/>
        <v>1.4993433086785652E-2</v>
      </c>
      <c r="L5537">
        <v>-3.4397160828250747E-3</v>
      </c>
      <c r="N5537" s="2">
        <v>40623</v>
      </c>
      <c r="O5537">
        <v>25.33</v>
      </c>
      <c r="Q5537" s="2">
        <v>40623</v>
      </c>
      <c r="R5537">
        <v>32657.18</v>
      </c>
      <c r="S5537" s="8">
        <f t="shared" si="779"/>
        <v>2.1370888165868074E-2</v>
      </c>
      <c r="T5537" s="9">
        <f t="shared" si="775"/>
        <v>2.1362168165868074E-2</v>
      </c>
      <c r="U5537" s="3">
        <f>Sheet1!$B$17+Sheet1!$B$18*'Portfolio allocation'!K5537</f>
        <v>1.7688645305641185E-2</v>
      </c>
      <c r="V5537" s="13">
        <f t="shared" si="780"/>
        <v>3.6735228602268882E-3</v>
      </c>
      <c r="W5537" s="13"/>
      <c r="X5537" s="2">
        <v>40623</v>
      </c>
      <c r="Y5537">
        <v>150.6103</v>
      </c>
      <c r="AA5537" s="2">
        <v>40623</v>
      </c>
      <c r="AB5537">
        <v>2113.37</v>
      </c>
      <c r="AC5537">
        <f t="shared" si="781"/>
        <v>1.1481875005982634E-2</v>
      </c>
      <c r="AD5537">
        <f t="shared" si="776"/>
        <v>1.1472675005982634E-2</v>
      </c>
      <c r="AE5537">
        <f>Sheet2!$B$17+Sheet2!$B$18*'Portfolio allocation'!K5537</f>
        <v>1.33859302292079E-2</v>
      </c>
      <c r="AF5537">
        <f t="shared" si="782"/>
        <v>-1.9132552232252655E-3</v>
      </c>
      <c r="AH5537" s="2">
        <v>40623</v>
      </c>
      <c r="AI5537">
        <v>3.3260000000000001</v>
      </c>
      <c r="AJ5537">
        <v>0.23</v>
      </c>
      <c r="AK5537">
        <v>1.41845</v>
      </c>
      <c r="AR5537" s="3"/>
    </row>
    <row r="5538" spans="1:44" hidden="1" outlineLevel="1" x14ac:dyDescent="0.2">
      <c r="A5538" s="2">
        <v>40624</v>
      </c>
      <c r="B5538">
        <v>20.21</v>
      </c>
      <c r="E5538" s="2">
        <v>40624</v>
      </c>
      <c r="F5538">
        <v>1293.77</v>
      </c>
      <c r="G5538">
        <f t="shared" si="777"/>
        <v>-3.55057841309947E-3</v>
      </c>
      <c r="H5538" s="2">
        <v>40624</v>
      </c>
      <c r="I5538">
        <v>2184.5700000000002</v>
      </c>
      <c r="J5538">
        <f t="shared" si="778"/>
        <v>-3.4305160828250747E-3</v>
      </c>
      <c r="K5538">
        <f t="shared" si="774"/>
        <v>-3.4397160828250747E-3</v>
      </c>
      <c r="L5538">
        <v>2.9157407671074123E-3</v>
      </c>
      <c r="N5538" s="2">
        <v>40624</v>
      </c>
      <c r="O5538">
        <v>25.295000000000002</v>
      </c>
      <c r="Q5538" s="2">
        <v>40624</v>
      </c>
      <c r="R5538">
        <v>32612.07</v>
      </c>
      <c r="S5538" s="8">
        <f t="shared" si="779"/>
        <v>-1.38131951380982E-3</v>
      </c>
      <c r="T5538" s="9">
        <f t="shared" si="775"/>
        <v>-1.39051951380982E-3</v>
      </c>
      <c r="U5538" s="3">
        <f>Sheet1!$B$17+Sheet1!$B$18*'Portfolio allocation'!K5538</f>
        <v>-3.4583305798605384E-3</v>
      </c>
      <c r="V5538" s="13">
        <f t="shared" si="780"/>
        <v>2.0678110660507184E-3</v>
      </c>
      <c r="W5538" s="13"/>
      <c r="X5538" s="2">
        <v>40624</v>
      </c>
      <c r="Y5538">
        <v>150.916</v>
      </c>
      <c r="AA5538" s="2">
        <v>40624</v>
      </c>
      <c r="AB5538">
        <v>2117.66</v>
      </c>
      <c r="AC5538">
        <f t="shared" si="781"/>
        <v>2.0299332345967702E-3</v>
      </c>
      <c r="AD5538">
        <f t="shared" si="776"/>
        <v>2.0206132345967701E-3</v>
      </c>
      <c r="AE5538">
        <f>Sheet2!$B$17+Sheet2!$B$18*'Portfolio allocation'!K5538</f>
        <v>-3.005296284577734E-3</v>
      </c>
      <c r="AF5538">
        <f t="shared" si="782"/>
        <v>5.025909519174504E-3</v>
      </c>
      <c r="AH5538" s="2">
        <v>40624</v>
      </c>
      <c r="AI5538">
        <v>3.3279999999999998</v>
      </c>
      <c r="AJ5538">
        <v>0.23300000000000001</v>
      </c>
      <c r="AK5538">
        <v>1.4211499999999999</v>
      </c>
      <c r="AR5538" s="3"/>
    </row>
    <row r="5539" spans="1:44" hidden="1" outlineLevel="1" x14ac:dyDescent="0.2">
      <c r="A5539" s="2">
        <v>40625</v>
      </c>
      <c r="B5539">
        <v>19.170000000000002</v>
      </c>
      <c r="E5539" s="2">
        <v>40625</v>
      </c>
      <c r="F5539">
        <v>1297.54</v>
      </c>
      <c r="G5539">
        <f t="shared" si="777"/>
        <v>2.913964615039788E-3</v>
      </c>
      <c r="H5539" s="2">
        <v>40625</v>
      </c>
      <c r="I5539">
        <v>2190.96</v>
      </c>
      <c r="J5539">
        <f t="shared" si="778"/>
        <v>2.9250607671074125E-3</v>
      </c>
      <c r="K5539">
        <f t="shared" si="774"/>
        <v>2.9157407671074123E-3</v>
      </c>
      <c r="L5539">
        <v>9.3290522203965734E-3</v>
      </c>
      <c r="N5539" s="2">
        <v>40625</v>
      </c>
      <c r="O5539">
        <v>25.54</v>
      </c>
      <c r="Q5539" s="2">
        <v>40625</v>
      </c>
      <c r="R5539">
        <v>32927.93</v>
      </c>
      <c r="S5539" s="8">
        <f t="shared" si="779"/>
        <v>9.6853710911328772E-3</v>
      </c>
      <c r="T5539" s="9">
        <f t="shared" si="775"/>
        <v>9.676051091132877E-3</v>
      </c>
      <c r="U5539" s="3">
        <f>Sheet1!$B$17+Sheet1!$B$18*'Portfolio allocation'!K5539</f>
        <v>3.8328105870780731E-3</v>
      </c>
      <c r="V5539" s="13">
        <f t="shared" si="780"/>
        <v>5.8432405040548044E-3</v>
      </c>
      <c r="W5539" s="13"/>
      <c r="X5539" s="2">
        <v>40625</v>
      </c>
      <c r="Y5539">
        <v>152.37739999999999</v>
      </c>
      <c r="AA5539" s="2">
        <v>40625</v>
      </c>
      <c r="AB5539">
        <v>2138.16</v>
      </c>
      <c r="AC5539">
        <f t="shared" si="781"/>
        <v>9.6804963969665536E-3</v>
      </c>
      <c r="AD5539">
        <f t="shared" si="776"/>
        <v>9.6711763969665535E-3</v>
      </c>
      <c r="AE5539">
        <f>Sheet2!$B$17+Sheet2!$B$18*'Portfolio allocation'!K5539</f>
        <v>2.6461380887509906E-3</v>
      </c>
      <c r="AF5539">
        <f t="shared" si="782"/>
        <v>7.0250383082155633E-3</v>
      </c>
      <c r="AH5539" s="2">
        <v>40625</v>
      </c>
      <c r="AI5539">
        <v>3.3450000000000002</v>
      </c>
      <c r="AJ5539">
        <v>0.23300000000000001</v>
      </c>
      <c r="AK5539">
        <v>1.41235</v>
      </c>
      <c r="AR5539" s="3"/>
    </row>
    <row r="5540" spans="1:44" hidden="1" outlineLevel="1" x14ac:dyDescent="0.2">
      <c r="A5540" s="2">
        <v>40626</v>
      </c>
      <c r="B5540">
        <v>18</v>
      </c>
      <c r="E5540" s="2">
        <v>40626</v>
      </c>
      <c r="F5540">
        <v>1309.6600000000001</v>
      </c>
      <c r="G5540">
        <f t="shared" si="777"/>
        <v>9.3407525008863956E-3</v>
      </c>
      <c r="H5540" s="2">
        <v>40626</v>
      </c>
      <c r="I5540">
        <v>2211.42</v>
      </c>
      <c r="J5540">
        <f t="shared" si="778"/>
        <v>9.3383722203965736E-3</v>
      </c>
      <c r="K5540">
        <f t="shared" si="774"/>
        <v>9.3290522203965734E-3</v>
      </c>
      <c r="L5540">
        <v>3.1556669459442597E-3</v>
      </c>
      <c r="N5540" s="2">
        <v>40626</v>
      </c>
      <c r="O5540">
        <v>25.81</v>
      </c>
      <c r="Q5540" s="2">
        <v>40626</v>
      </c>
      <c r="R5540">
        <v>33276.04</v>
      </c>
      <c r="S5540" s="8">
        <f t="shared" si="779"/>
        <v>1.0571876215723197E-2</v>
      </c>
      <c r="T5540" s="9">
        <f t="shared" si="775"/>
        <v>1.0562556215723197E-2</v>
      </c>
      <c r="U5540" s="3">
        <f>Sheet1!$B$17+Sheet1!$B$18*'Portfolio allocation'!K5540</f>
        <v>1.1190324021218095E-2</v>
      </c>
      <c r="V5540" s="13">
        <f t="shared" si="780"/>
        <v>-6.2776780549489777E-4</v>
      </c>
      <c r="W5540" s="13"/>
      <c r="X5540" s="2">
        <v>40626</v>
      </c>
      <c r="Y5540">
        <v>152.86449999999999</v>
      </c>
      <c r="AA5540" s="2">
        <v>40626</v>
      </c>
      <c r="AB5540">
        <v>2145</v>
      </c>
      <c r="AC5540">
        <f t="shared" si="781"/>
        <v>3.1990122348188876E-3</v>
      </c>
      <c r="AD5540">
        <f t="shared" si="776"/>
        <v>3.1892922348188877E-3</v>
      </c>
      <c r="AE5540">
        <f>Sheet2!$B$17+Sheet2!$B$18*'Portfolio allocation'!K5540</f>
        <v>8.3490182513888955E-3</v>
      </c>
      <c r="AF5540">
        <f t="shared" si="782"/>
        <v>-5.1597260165700074E-3</v>
      </c>
      <c r="AH5540" s="2">
        <v>40626</v>
      </c>
      <c r="AI5540">
        <v>3.407</v>
      </c>
      <c r="AJ5540">
        <v>0.24299999999999999</v>
      </c>
      <c r="AK5540">
        <v>1.42</v>
      </c>
      <c r="AR5540" s="3"/>
    </row>
    <row r="5541" spans="1:44" hidden="1" outlineLevel="1" x14ac:dyDescent="0.2">
      <c r="A5541" s="2">
        <v>40627</v>
      </c>
      <c r="B5541">
        <v>17.91</v>
      </c>
      <c r="E5541" s="2">
        <v>40627</v>
      </c>
      <c r="F5541">
        <v>1313.8</v>
      </c>
      <c r="G5541">
        <f t="shared" si="777"/>
        <v>3.1611257883723543E-3</v>
      </c>
      <c r="H5541" s="2">
        <v>40627</v>
      </c>
      <c r="I5541">
        <v>2218.42</v>
      </c>
      <c r="J5541">
        <f t="shared" si="778"/>
        <v>3.1653869459442596E-3</v>
      </c>
      <c r="K5541">
        <f t="shared" si="774"/>
        <v>3.1556669459442597E-3</v>
      </c>
      <c r="L5541">
        <v>-2.7602247448183931E-3</v>
      </c>
      <c r="N5541" s="2">
        <v>40627</v>
      </c>
      <c r="O5541">
        <v>25.62</v>
      </c>
      <c r="Q5541" s="2">
        <v>40627</v>
      </c>
      <c r="R5541">
        <v>33031.08</v>
      </c>
      <c r="S5541" s="8">
        <f t="shared" si="779"/>
        <v>-7.3614528651846367E-3</v>
      </c>
      <c r="T5541" s="9">
        <f t="shared" si="775"/>
        <v>-7.3711728651846371E-3</v>
      </c>
      <c r="U5541" s="3">
        <f>Sheet1!$B$17+Sheet1!$B$18*'Portfolio allocation'!K5541</f>
        <v>4.1080599799776874E-3</v>
      </c>
      <c r="V5541" s="13">
        <f t="shared" si="780"/>
        <v>-1.1479232845162324E-2</v>
      </c>
      <c r="W5541" s="13"/>
      <c r="X5541" s="2">
        <v>40627</v>
      </c>
      <c r="Y5541">
        <v>154.90860000000001</v>
      </c>
      <c r="AA5541" s="2">
        <v>40627</v>
      </c>
      <c r="AB5541">
        <v>2173.6799999999998</v>
      </c>
      <c r="AC5541">
        <f t="shared" si="781"/>
        <v>1.3370629370629272E-2</v>
      </c>
      <c r="AD5541">
        <f t="shared" si="776"/>
        <v>1.3360109370629272E-2</v>
      </c>
      <c r="AE5541">
        <f>Sheet2!$B$17+Sheet2!$B$18*'Portfolio allocation'!K5541</f>
        <v>2.8594865680431408E-3</v>
      </c>
      <c r="AF5541">
        <f t="shared" si="782"/>
        <v>1.0500622802586131E-2</v>
      </c>
      <c r="AH5541" s="2">
        <v>40627</v>
      </c>
      <c r="AI5541">
        <v>3.4409999999999998</v>
      </c>
      <c r="AJ5541">
        <v>0.26300000000000001</v>
      </c>
      <c r="AK5541">
        <v>1.4144000000000001</v>
      </c>
      <c r="AR5541" s="3"/>
    </row>
    <row r="5542" spans="1:44" hidden="1" outlineLevel="1" x14ac:dyDescent="0.2">
      <c r="A5542" s="2">
        <v>40630</v>
      </c>
      <c r="B5542">
        <v>19.440000000000001</v>
      </c>
      <c r="E5542" s="2">
        <v>40630</v>
      </c>
      <c r="F5542">
        <v>1310.19</v>
      </c>
      <c r="G5542">
        <f t="shared" si="777"/>
        <v>-2.7477546049626822E-3</v>
      </c>
      <c r="H5542" s="2">
        <v>40630</v>
      </c>
      <c r="I5542">
        <v>2212.3200000000002</v>
      </c>
      <c r="J5542">
        <f t="shared" si="778"/>
        <v>-2.7497047448183931E-3</v>
      </c>
      <c r="K5542">
        <f t="shared" si="774"/>
        <v>-2.7602247448183931E-3</v>
      </c>
      <c r="L5542">
        <v>7.2618680783970886E-3</v>
      </c>
      <c r="N5542" s="2">
        <v>40630</v>
      </c>
      <c r="O5542">
        <v>25.41</v>
      </c>
      <c r="Q5542" s="2">
        <v>40630</v>
      </c>
      <c r="R5542">
        <v>32760.32</v>
      </c>
      <c r="S5542" s="8">
        <f t="shared" si="779"/>
        <v>-8.1971282803954271E-3</v>
      </c>
      <c r="T5542" s="9">
        <f t="shared" si="775"/>
        <v>-8.207648280395427E-3</v>
      </c>
      <c r="U5542" s="3">
        <f>Sheet1!$B$17+Sheet1!$B$18*'Portfolio allocation'!K5542</f>
        <v>-2.6788008962987117E-3</v>
      </c>
      <c r="V5542" s="13">
        <f t="shared" si="780"/>
        <v>-5.5288473840967153E-3</v>
      </c>
      <c r="W5542" s="13"/>
      <c r="X5542" s="2">
        <v>40630</v>
      </c>
      <c r="Y5542">
        <v>154.13489999999999</v>
      </c>
      <c r="AA5542" s="2">
        <v>40630</v>
      </c>
      <c r="AB5542">
        <v>2162.8200000000002</v>
      </c>
      <c r="AC5542">
        <f t="shared" si="781"/>
        <v>-4.9961355857346401E-3</v>
      </c>
      <c r="AD5542">
        <f t="shared" si="776"/>
        <v>-5.0071755857346405E-3</v>
      </c>
      <c r="AE5542">
        <f>Sheet2!$B$17+Sheet2!$B$18*'Portfolio allocation'!K5542</f>
        <v>-2.4010752514303088E-3</v>
      </c>
      <c r="AF5542">
        <f t="shared" si="782"/>
        <v>-2.6061003343043317E-3</v>
      </c>
      <c r="AH5542" s="2">
        <v>40630</v>
      </c>
      <c r="AI5542">
        <v>3.4390000000000001</v>
      </c>
      <c r="AJ5542">
        <v>0.27600000000000002</v>
      </c>
      <c r="AK5542">
        <v>1.4106000000000001</v>
      </c>
      <c r="AR5542" s="3"/>
    </row>
    <row r="5543" spans="1:44" hidden="1" outlineLevel="1" x14ac:dyDescent="0.2">
      <c r="A5543" s="2">
        <v>40631</v>
      </c>
      <c r="B5543">
        <v>18.16</v>
      </c>
      <c r="E5543" s="2">
        <v>40631</v>
      </c>
      <c r="F5543">
        <v>1319.44</v>
      </c>
      <c r="G5543">
        <f t="shared" si="777"/>
        <v>7.0600447263373667E-3</v>
      </c>
      <c r="H5543" s="2">
        <v>40631</v>
      </c>
      <c r="I5543">
        <v>2228.41</v>
      </c>
      <c r="J5543">
        <f t="shared" si="778"/>
        <v>7.272908078397089E-3</v>
      </c>
      <c r="K5543">
        <f t="shared" si="774"/>
        <v>7.2618680783970886E-3</v>
      </c>
      <c r="L5543">
        <v>6.7828418790079848E-3</v>
      </c>
      <c r="N5543" s="2">
        <v>40631</v>
      </c>
      <c r="O5543">
        <v>25.49</v>
      </c>
      <c r="Q5543" s="2">
        <v>40631</v>
      </c>
      <c r="R5543">
        <v>32863.46</v>
      </c>
      <c r="S5543" s="8">
        <f t="shared" si="779"/>
        <v>3.1483208955223052E-3</v>
      </c>
      <c r="T5543" s="9">
        <f t="shared" si="775"/>
        <v>3.1372808955223053E-3</v>
      </c>
      <c r="U5543" s="3">
        <f>Sheet1!$B$17+Sheet1!$B$18*'Portfolio allocation'!K5543</f>
        <v>8.818797984103198E-3</v>
      </c>
      <c r="V5543" s="13">
        <f t="shared" si="780"/>
        <v>-5.6815170885808931E-3</v>
      </c>
      <c r="W5543" s="13"/>
      <c r="X5543" s="2">
        <v>40631</v>
      </c>
      <c r="Y5543">
        <v>155.5772</v>
      </c>
      <c r="AA5543" s="2">
        <v>40631</v>
      </c>
      <c r="AB5543">
        <v>2183.06</v>
      </c>
      <c r="AC5543">
        <f t="shared" si="781"/>
        <v>9.3581527820159049E-3</v>
      </c>
      <c r="AD5543">
        <f t="shared" si="776"/>
        <v>9.3469127820159058E-3</v>
      </c>
      <c r="AE5543">
        <f>Sheet2!$B$17+Sheet2!$B$18*'Portfolio allocation'!K5543</f>
        <v>6.5108253736856905E-3</v>
      </c>
      <c r="AF5543">
        <f t="shared" si="782"/>
        <v>2.8360874083302153E-3</v>
      </c>
      <c r="AH5543" s="2">
        <v>40631</v>
      </c>
      <c r="AI5543">
        <v>3.4870000000000001</v>
      </c>
      <c r="AJ5543">
        <v>0.28100000000000003</v>
      </c>
      <c r="AK5543">
        <v>1.4068499999999999</v>
      </c>
      <c r="AR5543" s="3"/>
    </row>
    <row r="5544" spans="1:44" hidden="1" outlineLevel="1" x14ac:dyDescent="0.2">
      <c r="A5544" s="2">
        <v>40632</v>
      </c>
      <c r="B5544">
        <v>17.71</v>
      </c>
      <c r="E5544" s="2">
        <v>40632</v>
      </c>
      <c r="F5544">
        <v>1328.26</v>
      </c>
      <c r="G5544">
        <f t="shared" si="777"/>
        <v>6.6846540956768674E-3</v>
      </c>
      <c r="H5544" s="2">
        <v>40632</v>
      </c>
      <c r="I5544">
        <v>2243.5500000000002</v>
      </c>
      <c r="J5544">
        <f t="shared" si="778"/>
        <v>6.7940818790079849E-3</v>
      </c>
      <c r="K5544">
        <f t="shared" si="774"/>
        <v>6.7828418790079848E-3</v>
      </c>
      <c r="L5544">
        <v>-1.842758165407509E-3</v>
      </c>
      <c r="N5544" s="2">
        <v>40632</v>
      </c>
      <c r="O5544">
        <v>25.61</v>
      </c>
      <c r="Q5544" s="2">
        <v>40632</v>
      </c>
      <c r="R5544">
        <v>33018.17</v>
      </c>
      <c r="S5544" s="8">
        <f t="shared" si="779"/>
        <v>4.7076601185631617E-3</v>
      </c>
      <c r="T5544" s="9">
        <f t="shared" si="775"/>
        <v>4.6964201185631617E-3</v>
      </c>
      <c r="U5544" s="3">
        <f>Sheet1!$B$17+Sheet1!$B$18*'Portfolio allocation'!K5544</f>
        <v>8.2692469880256865E-3</v>
      </c>
      <c r="V5544" s="13">
        <f t="shared" si="780"/>
        <v>-3.5728268694625248E-3</v>
      </c>
      <c r="W5544" s="13"/>
      <c r="X5544" s="2">
        <v>40632</v>
      </c>
      <c r="Y5544">
        <v>156.26490000000001</v>
      </c>
      <c r="AA5544" s="2">
        <v>40632</v>
      </c>
      <c r="AB5544">
        <v>2192.71</v>
      </c>
      <c r="AC5544">
        <f t="shared" si="781"/>
        <v>4.4204007219224017E-3</v>
      </c>
      <c r="AD5544">
        <f t="shared" si="776"/>
        <v>4.4095607219224019E-3</v>
      </c>
      <c r="AE5544">
        <f>Sheet2!$B$17+Sheet2!$B$18*'Portfolio allocation'!K5544</f>
        <v>6.0848630561252531E-3</v>
      </c>
      <c r="AF5544">
        <f t="shared" si="782"/>
        <v>-1.6753023342028512E-3</v>
      </c>
      <c r="AH5544" s="2">
        <v>40632</v>
      </c>
      <c r="AI5544">
        <v>3.444</v>
      </c>
      <c r="AJ5544">
        <v>0.27100000000000002</v>
      </c>
      <c r="AK5544">
        <v>1.4095</v>
      </c>
      <c r="AR5544" s="3"/>
    </row>
    <row r="5545" spans="1:44" hidden="1" outlineLevel="1" x14ac:dyDescent="0.2">
      <c r="A5545" s="2">
        <v>40633</v>
      </c>
      <c r="B5545">
        <v>17.739999999999998</v>
      </c>
      <c r="E5545" s="2">
        <v>40633</v>
      </c>
      <c r="F5545">
        <v>1325.83</v>
      </c>
      <c r="G5545">
        <f t="shared" si="777"/>
        <v>-1.8294610994835647E-3</v>
      </c>
      <c r="H5545" s="2">
        <v>40633</v>
      </c>
      <c r="I5545">
        <v>2239.44</v>
      </c>
      <c r="J5545">
        <f t="shared" si="778"/>
        <v>-1.831918165407509E-3</v>
      </c>
      <c r="K5545">
        <f t="shared" si="774"/>
        <v>-1.842758165407509E-3</v>
      </c>
      <c r="L5545">
        <v>4.963537900189355E-3</v>
      </c>
      <c r="N5545" s="2">
        <v>40633</v>
      </c>
      <c r="O5545">
        <v>25.39</v>
      </c>
      <c r="Q5545" s="2">
        <v>40633</v>
      </c>
      <c r="R5545">
        <v>32734.55</v>
      </c>
      <c r="S5545" s="8">
        <f t="shared" si="779"/>
        <v>-8.5898158498789456E-3</v>
      </c>
      <c r="T5545" s="9">
        <f t="shared" si="775"/>
        <v>-8.6006558498789454E-3</v>
      </c>
      <c r="U5545" s="3">
        <f>Sheet1!$B$17+Sheet1!$B$18*'Portfolio allocation'!K5545</f>
        <v>-1.6262599847033307E-3</v>
      </c>
      <c r="V5545" s="13">
        <f t="shared" si="780"/>
        <v>-6.9743958651756147E-3</v>
      </c>
      <c r="W5545" s="13"/>
      <c r="X5545" s="2">
        <v>40633</v>
      </c>
      <c r="Y5545">
        <v>155.7587</v>
      </c>
      <c r="AA5545" s="2">
        <v>40633</v>
      </c>
      <c r="AB5545">
        <v>2185.61</v>
      </c>
      <c r="AC5545">
        <f t="shared" si="781"/>
        <v>-3.2380022894044069E-3</v>
      </c>
      <c r="AD5545">
        <f t="shared" si="776"/>
        <v>-3.2489222894044071E-3</v>
      </c>
      <c r="AE5545">
        <f>Sheet2!$B$17+Sheet2!$B$18*'Portfolio allocation'!K5545</f>
        <v>-1.5852405623287573E-3</v>
      </c>
      <c r="AF5545">
        <f t="shared" si="782"/>
        <v>-1.6636817270756499E-3</v>
      </c>
      <c r="AH5545" s="2">
        <v>40633</v>
      </c>
      <c r="AI5545">
        <v>3.468</v>
      </c>
      <c r="AJ5545">
        <v>0.27300000000000002</v>
      </c>
      <c r="AK5545">
        <v>1.4191</v>
      </c>
      <c r="AR5545" s="3"/>
    </row>
    <row r="5546" spans="1:44" hidden="1" outlineLevel="1" x14ac:dyDescent="0.2">
      <c r="A5546" s="2">
        <v>40634</v>
      </c>
      <c r="B5546">
        <v>17.399999999999999</v>
      </c>
      <c r="E5546" s="2">
        <v>40634</v>
      </c>
      <c r="F5546">
        <v>1332.41</v>
      </c>
      <c r="G5546">
        <f t="shared" si="777"/>
        <v>4.9629288822852224E-3</v>
      </c>
      <c r="H5546" s="2">
        <v>40634</v>
      </c>
      <c r="I5546">
        <v>2250.58</v>
      </c>
      <c r="J5546">
        <f t="shared" si="778"/>
        <v>4.9744579001893552E-3</v>
      </c>
      <c r="K5546">
        <f t="shared" si="774"/>
        <v>4.963537900189355E-3</v>
      </c>
      <c r="L5546">
        <v>4.6158970043268905E-4</v>
      </c>
      <c r="N5546" s="2">
        <v>40634</v>
      </c>
      <c r="O5546">
        <v>25.48</v>
      </c>
      <c r="Q5546" s="2">
        <v>40634</v>
      </c>
      <c r="R5546">
        <v>32850.58</v>
      </c>
      <c r="S5546" s="8">
        <f t="shared" si="779"/>
        <v>3.5445729359346867E-3</v>
      </c>
      <c r="T5546" s="9">
        <f t="shared" si="775"/>
        <v>3.5336529359346865E-3</v>
      </c>
      <c r="U5546" s="3">
        <f>Sheet1!$B$17+Sheet1!$B$18*'Portfolio allocation'!K5546</f>
        <v>6.18209535623062E-3</v>
      </c>
      <c r="V5546" s="13">
        <f t="shared" si="780"/>
        <v>-2.6484424202959335E-3</v>
      </c>
      <c r="W5546" s="13"/>
      <c r="X5546" s="2">
        <v>40634</v>
      </c>
      <c r="Y5546">
        <v>156.9049</v>
      </c>
      <c r="AA5546" s="2">
        <v>40634</v>
      </c>
      <c r="AB5546">
        <v>2201.69</v>
      </c>
      <c r="AC5546">
        <f t="shared" si="781"/>
        <v>7.3572137755590905E-3</v>
      </c>
      <c r="AD5546">
        <f t="shared" si="776"/>
        <v>7.3478137755590908E-3</v>
      </c>
      <c r="AE5546">
        <f>Sheet2!$B$17+Sheet2!$B$18*'Portfolio allocation'!K5546</f>
        <v>4.4670915435173842E-3</v>
      </c>
      <c r="AF5546">
        <f t="shared" si="782"/>
        <v>2.8807222320417067E-3</v>
      </c>
      <c r="AH5546" s="2">
        <v>40634</v>
      </c>
      <c r="AI5546">
        <v>3.45</v>
      </c>
      <c r="AJ5546">
        <v>0.23499999999999999</v>
      </c>
      <c r="AK5546">
        <v>1.4146000000000001</v>
      </c>
      <c r="AR5546" s="3"/>
    </row>
    <row r="5547" spans="1:44" hidden="1" outlineLevel="1" x14ac:dyDescent="0.2">
      <c r="A5547" s="2">
        <v>40637</v>
      </c>
      <c r="B5547">
        <v>17.5</v>
      </c>
      <c r="E5547" s="2">
        <v>40637</v>
      </c>
      <c r="F5547">
        <v>1332.87</v>
      </c>
      <c r="G5547">
        <f t="shared" si="777"/>
        <v>3.4523907806138787E-4</v>
      </c>
      <c r="H5547" s="2">
        <v>40637</v>
      </c>
      <c r="I5547">
        <v>2251.64</v>
      </c>
      <c r="J5547">
        <f t="shared" si="778"/>
        <v>4.7098970043268906E-4</v>
      </c>
      <c r="K5547">
        <f t="shared" si="774"/>
        <v>4.6158970043268905E-4</v>
      </c>
      <c r="L5547">
        <v>-1.7656587731595727E-4</v>
      </c>
      <c r="N5547" s="2">
        <v>40637</v>
      </c>
      <c r="O5547">
        <v>25.55</v>
      </c>
      <c r="Q5547" s="2">
        <v>40637</v>
      </c>
      <c r="R5547">
        <v>32940.82</v>
      </c>
      <c r="S5547" s="8">
        <f t="shared" si="779"/>
        <v>2.7469834626967504E-3</v>
      </c>
      <c r="T5547" s="9">
        <f t="shared" si="775"/>
        <v>2.7375834626967503E-3</v>
      </c>
      <c r="U5547" s="3">
        <f>Sheet1!$B$17+Sheet1!$B$18*'Portfolio allocation'!K5547</f>
        <v>1.0173462869296959E-3</v>
      </c>
      <c r="V5547" s="13">
        <f t="shared" si="780"/>
        <v>1.7202371757670545E-3</v>
      </c>
      <c r="W5547" s="13"/>
      <c r="X5547" s="2">
        <v>40637</v>
      </c>
      <c r="Y5547">
        <v>156.88579999999999</v>
      </c>
      <c r="AA5547" s="2">
        <v>40637</v>
      </c>
      <c r="AB5547">
        <v>2201.42</v>
      </c>
      <c r="AC5547">
        <f t="shared" si="781"/>
        <v>-1.2263306823390163E-4</v>
      </c>
      <c r="AD5547">
        <f t="shared" si="776"/>
        <v>-1.3043306823390163E-4</v>
      </c>
      <c r="AE5547">
        <f>Sheet2!$B$17+Sheet2!$B$18*'Portfolio allocation'!K5547</f>
        <v>4.6384434920743298E-4</v>
      </c>
      <c r="AF5547">
        <f t="shared" si="782"/>
        <v>-5.9427741744133458E-4</v>
      </c>
      <c r="AH5547" s="2">
        <v>40637</v>
      </c>
      <c r="AI5547">
        <v>3.4249999999999998</v>
      </c>
      <c r="AJ5547">
        <v>0.19500000000000001</v>
      </c>
      <c r="AK5547">
        <v>1.4234500000000001</v>
      </c>
      <c r="AR5547" s="3"/>
    </row>
    <row r="5548" spans="1:44" hidden="1" outlineLevel="1" x14ac:dyDescent="0.2">
      <c r="A5548" s="2">
        <v>40638</v>
      </c>
      <c r="B5548">
        <v>17.25</v>
      </c>
      <c r="E5548" s="2">
        <v>40638</v>
      </c>
      <c r="F5548">
        <v>1332.63</v>
      </c>
      <c r="G5548">
        <f t="shared" si="777"/>
        <v>-1.8006257174352225E-4</v>
      </c>
      <c r="H5548" s="2">
        <v>40638</v>
      </c>
      <c r="I5548">
        <v>2251.2600000000002</v>
      </c>
      <c r="J5548">
        <f t="shared" si="778"/>
        <v>-1.6876587731595727E-4</v>
      </c>
      <c r="K5548">
        <f t="shared" si="774"/>
        <v>-1.7656587731595727E-4</v>
      </c>
      <c r="L5548">
        <v>2.588824814903514E-3</v>
      </c>
      <c r="N5548" s="2">
        <v>40638</v>
      </c>
      <c r="O5548">
        <v>25.78</v>
      </c>
      <c r="Q5548" s="2">
        <v>40638</v>
      </c>
      <c r="R5548">
        <v>33237.370000000003</v>
      </c>
      <c r="S5548" s="8">
        <f t="shared" si="779"/>
        <v>9.0025081342846036E-3</v>
      </c>
      <c r="T5548" s="9">
        <f t="shared" si="775"/>
        <v>8.9947081342846031E-3</v>
      </c>
      <c r="U5548" s="3">
        <f>Sheet1!$B$17+Sheet1!$B$18*'Portfolio allocation'!K5548</f>
        <v>2.8523803512336401E-4</v>
      </c>
      <c r="V5548" s="13">
        <f t="shared" si="780"/>
        <v>8.7094700991612387E-3</v>
      </c>
      <c r="W5548" s="13"/>
      <c r="X5548" s="2">
        <v>40638</v>
      </c>
      <c r="Y5548">
        <v>156.63740000000001</v>
      </c>
      <c r="AA5548" s="2">
        <v>40638</v>
      </c>
      <c r="AB5548">
        <v>2197.94</v>
      </c>
      <c r="AC5548">
        <f t="shared" si="781"/>
        <v>-1.580797848661275E-3</v>
      </c>
      <c r="AD5548">
        <f t="shared" si="776"/>
        <v>-1.590517848661275E-3</v>
      </c>
      <c r="AE5548">
        <f>Sheet2!$B$17+Sheet2!$B$18*'Portfolio allocation'!K5548</f>
        <v>-1.0361987134792529E-4</v>
      </c>
      <c r="AF5548">
        <f t="shared" si="782"/>
        <v>-1.4868979773133497E-3</v>
      </c>
      <c r="AH5548" s="2">
        <v>40638</v>
      </c>
      <c r="AI5548">
        <v>3.4870000000000001</v>
      </c>
      <c r="AJ5548">
        <v>0.24299999999999999</v>
      </c>
      <c r="AK5548">
        <v>1.4206000000000001</v>
      </c>
      <c r="AR5548" s="3"/>
    </row>
    <row r="5549" spans="1:44" hidden="1" outlineLevel="1" x14ac:dyDescent="0.2">
      <c r="A5549" s="2">
        <v>40639</v>
      </c>
      <c r="B5549">
        <v>16.899999999999999</v>
      </c>
      <c r="E5549" s="2">
        <v>40639</v>
      </c>
      <c r="F5549">
        <v>1335.54</v>
      </c>
      <c r="G5549">
        <f t="shared" si="777"/>
        <v>2.1836518763647117E-3</v>
      </c>
      <c r="H5549" s="2">
        <v>40639</v>
      </c>
      <c r="I5549">
        <v>2257.11</v>
      </c>
      <c r="J5549">
        <f t="shared" si="778"/>
        <v>2.598544814903514E-3</v>
      </c>
      <c r="K5549">
        <f t="shared" si="774"/>
        <v>2.588824814903514E-3</v>
      </c>
      <c r="L5549">
        <v>-1.4953988206156787E-3</v>
      </c>
      <c r="N5549" s="2">
        <v>40639</v>
      </c>
      <c r="O5549">
        <v>26.15</v>
      </c>
      <c r="Q5549" s="2">
        <v>40639</v>
      </c>
      <c r="R5549">
        <v>33714.39</v>
      </c>
      <c r="S5549" s="8">
        <f t="shared" si="779"/>
        <v>1.4351917735969888E-2</v>
      </c>
      <c r="T5549" s="9">
        <f t="shared" si="775"/>
        <v>1.4342197735969888E-2</v>
      </c>
      <c r="U5549" s="3">
        <f>Sheet1!$B$17+Sheet1!$B$18*'Portfolio allocation'!K5549</f>
        <v>3.4577643215577434E-3</v>
      </c>
      <c r="V5549" s="13">
        <f t="shared" si="780"/>
        <v>1.0884433414412146E-2</v>
      </c>
      <c r="W5549" s="13"/>
      <c r="X5549" s="2">
        <v>40639</v>
      </c>
      <c r="Y5549">
        <v>156.68520000000001</v>
      </c>
      <c r="AA5549" s="2">
        <v>40639</v>
      </c>
      <c r="AB5549">
        <v>2198.61</v>
      </c>
      <c r="AC5549">
        <f t="shared" si="781"/>
        <v>3.0483088710342443E-4</v>
      </c>
      <c r="AD5549">
        <f t="shared" si="776"/>
        <v>2.9363088710342443E-4</v>
      </c>
      <c r="AE5549">
        <f>Sheet2!$B$17+Sheet2!$B$18*'Portfolio allocation'!K5549</f>
        <v>2.3554360836710213E-3</v>
      </c>
      <c r="AF5549">
        <f t="shared" si="782"/>
        <v>-2.0618051965675967E-3</v>
      </c>
      <c r="AH5549" s="2">
        <v>40639</v>
      </c>
      <c r="AI5549">
        <v>3.5489999999999999</v>
      </c>
      <c r="AJ5549">
        <v>0.28000000000000003</v>
      </c>
      <c r="AK5549">
        <v>1.4347000000000001</v>
      </c>
      <c r="AR5549" s="3"/>
    </row>
    <row r="5550" spans="1:44" hidden="1" outlineLevel="1" x14ac:dyDescent="0.2">
      <c r="A5550" s="2">
        <v>40640</v>
      </c>
      <c r="B5550">
        <v>17.11</v>
      </c>
      <c r="E5550" s="2">
        <v>40640</v>
      </c>
      <c r="F5550">
        <v>1333.51</v>
      </c>
      <c r="G5550">
        <f t="shared" si="777"/>
        <v>-1.5199844257752781E-3</v>
      </c>
      <c r="H5550" s="2">
        <v>40640</v>
      </c>
      <c r="I5550">
        <v>2253.7600000000002</v>
      </c>
      <c r="J5550">
        <f t="shared" si="778"/>
        <v>-1.4841988206156786E-3</v>
      </c>
      <c r="K5550">
        <f t="shared" si="774"/>
        <v>-1.4953988206156787E-3</v>
      </c>
      <c r="L5550">
        <v>-4.012480766718866E-3</v>
      </c>
      <c r="N5550" s="2">
        <v>40640</v>
      </c>
      <c r="O5550">
        <v>26.2</v>
      </c>
      <c r="Q5550" s="2">
        <v>40640</v>
      </c>
      <c r="R5550">
        <v>33778.86</v>
      </c>
      <c r="S5550" s="8">
        <f t="shared" si="779"/>
        <v>1.9122398477326996E-3</v>
      </c>
      <c r="T5550" s="9">
        <f t="shared" si="775"/>
        <v>1.9010398477326996E-3</v>
      </c>
      <c r="U5550" s="3">
        <f>Sheet1!$B$17+Sheet1!$B$18*'Portfolio allocation'!K5550</f>
        <v>-1.2277605411016577E-3</v>
      </c>
      <c r="V5550" s="13">
        <f t="shared" si="780"/>
        <v>3.1288003888343572E-3</v>
      </c>
      <c r="W5550" s="13"/>
      <c r="X5550" s="2">
        <v>40640</v>
      </c>
      <c r="Y5550">
        <v>157.00989999999999</v>
      </c>
      <c r="AA5550" s="2">
        <v>40640</v>
      </c>
      <c r="AB5550">
        <v>2203.17</v>
      </c>
      <c r="AC5550">
        <f t="shared" si="781"/>
        <v>2.0740376874479605E-3</v>
      </c>
      <c r="AD5550">
        <f t="shared" si="776"/>
        <v>2.0637576874479604E-3</v>
      </c>
      <c r="AE5550">
        <f>Sheet2!$B$17+Sheet2!$B$18*'Portfolio allocation'!K5550</f>
        <v>-1.2763597710014826E-3</v>
      </c>
      <c r="AF5550">
        <f t="shared" si="782"/>
        <v>3.340117458449443E-3</v>
      </c>
      <c r="AH5550" s="2">
        <v>40640</v>
      </c>
      <c r="AI5550">
        <v>3.5489999999999999</v>
      </c>
      <c r="AJ5550">
        <v>0.25700000000000001</v>
      </c>
      <c r="AK5550">
        <v>1.4290499999999999</v>
      </c>
      <c r="AR5550" s="3"/>
    </row>
    <row r="5551" spans="1:44" hidden="1" outlineLevel="1" x14ac:dyDescent="0.2">
      <c r="A5551" s="2">
        <v>40641</v>
      </c>
      <c r="B5551">
        <v>17.87</v>
      </c>
      <c r="E5551" s="2">
        <v>40641</v>
      </c>
      <c r="F5551">
        <v>1328.17</v>
      </c>
      <c r="G5551">
        <f t="shared" si="777"/>
        <v>-4.0044694078034127E-3</v>
      </c>
      <c r="H5551" s="2">
        <v>40641</v>
      </c>
      <c r="I5551">
        <v>2244.7399999999998</v>
      </c>
      <c r="J5551">
        <f t="shared" si="778"/>
        <v>-4.0022007667188664E-3</v>
      </c>
      <c r="K5551">
        <f t="shared" si="774"/>
        <v>-4.012480766718866E-3</v>
      </c>
      <c r="L5551">
        <v>-2.7856571038069309E-3</v>
      </c>
      <c r="N5551" s="2">
        <v>40641</v>
      </c>
      <c r="O5551">
        <v>26.07</v>
      </c>
      <c r="Q5551" s="2">
        <v>40641</v>
      </c>
      <c r="R5551">
        <v>33611.25</v>
      </c>
      <c r="S5551" s="8">
        <f t="shared" si="779"/>
        <v>-4.9619791786934542E-3</v>
      </c>
      <c r="T5551" s="9">
        <f t="shared" si="775"/>
        <v>-4.9722591786934538E-3</v>
      </c>
      <c r="U5551" s="3">
        <f>Sheet1!$B$17+Sheet1!$B$18*'Portfolio allocation'!K5551</f>
        <v>-4.1154207410109469E-3</v>
      </c>
      <c r="V5551" s="13">
        <f t="shared" si="780"/>
        <v>-8.5683843768250695E-4</v>
      </c>
      <c r="W5551" s="13"/>
      <c r="X5551" s="2">
        <v>40641</v>
      </c>
      <c r="Y5551">
        <v>156.69470000000001</v>
      </c>
      <c r="AA5551" s="2">
        <v>40641</v>
      </c>
      <c r="AB5551">
        <v>2198.7399999999998</v>
      </c>
      <c r="AC5551">
        <f t="shared" si="781"/>
        <v>-2.010739071429013E-3</v>
      </c>
      <c r="AD5551">
        <f t="shared" si="776"/>
        <v>-2.0210190714290131E-3</v>
      </c>
      <c r="AE5551">
        <f>Sheet2!$B$17+Sheet2!$B$18*'Portfolio allocation'!K5551</f>
        <v>-3.5146132540447707E-3</v>
      </c>
      <c r="AF5551">
        <f t="shared" si="782"/>
        <v>1.4935941826157576E-3</v>
      </c>
      <c r="AH5551" s="2">
        <v>40641</v>
      </c>
      <c r="AI5551">
        <v>3.5830000000000002</v>
      </c>
      <c r="AJ5551">
        <v>0.25700000000000001</v>
      </c>
      <c r="AK5551">
        <v>1.4435</v>
      </c>
      <c r="AR5551" s="3"/>
    </row>
    <row r="5552" spans="1:44" hidden="1" outlineLevel="1" x14ac:dyDescent="0.2">
      <c r="A5552" s="2">
        <v>40644</v>
      </c>
      <c r="B5552">
        <v>16.59</v>
      </c>
      <c r="E5552" s="2">
        <v>40644</v>
      </c>
      <c r="F5552">
        <v>1324.46</v>
      </c>
      <c r="G5552">
        <f t="shared" si="777"/>
        <v>-2.7933171205493101E-3</v>
      </c>
      <c r="H5552" s="2">
        <v>40644</v>
      </c>
      <c r="I5552">
        <v>2238.5100000000002</v>
      </c>
      <c r="J5552">
        <f t="shared" si="778"/>
        <v>-2.7753771038069308E-3</v>
      </c>
      <c r="K5552">
        <f t="shared" si="774"/>
        <v>-2.7856571038069309E-3</v>
      </c>
      <c r="L5552">
        <v>-7.7786403370100109E-3</v>
      </c>
      <c r="N5552" s="2">
        <v>40644</v>
      </c>
      <c r="O5552">
        <v>25.98</v>
      </c>
      <c r="Q5552" s="2">
        <v>40644</v>
      </c>
      <c r="R5552">
        <v>33495.21</v>
      </c>
      <c r="S5552" s="8">
        <f t="shared" si="779"/>
        <v>-3.4524154858864842E-3</v>
      </c>
      <c r="T5552" s="9">
        <f t="shared" si="775"/>
        <v>-3.4626954858864843E-3</v>
      </c>
      <c r="U5552" s="3">
        <f>Sheet1!$B$17+Sheet1!$B$18*'Portfolio allocation'!K5552</f>
        <v>-2.7079775430720529E-3</v>
      </c>
      <c r="V5552" s="13">
        <f t="shared" si="780"/>
        <v>-7.5471794281443136E-4</v>
      </c>
      <c r="W5552" s="13"/>
      <c r="X5552" s="2">
        <v>40644</v>
      </c>
      <c r="Y5552">
        <v>156.5992</v>
      </c>
      <c r="AA5552" s="2">
        <v>40644</v>
      </c>
      <c r="AB5552">
        <v>2197.4</v>
      </c>
      <c r="AC5552">
        <f t="shared" si="781"/>
        <v>-6.0943995197237921E-4</v>
      </c>
      <c r="AD5552">
        <f t="shared" si="776"/>
        <v>-6.195199519723792E-4</v>
      </c>
      <c r="AE5552">
        <f>Sheet2!$B$17+Sheet2!$B$18*'Portfolio allocation'!K5552</f>
        <v>-2.4236903538810768E-3</v>
      </c>
      <c r="AF5552">
        <f t="shared" si="782"/>
        <v>1.8041704019086976E-3</v>
      </c>
      <c r="AH5552" s="2">
        <v>40644</v>
      </c>
      <c r="AI5552">
        <v>3.5870000000000002</v>
      </c>
      <c r="AJ5552">
        <v>0.252</v>
      </c>
      <c r="AK5552">
        <v>1.4452499999999999</v>
      </c>
      <c r="AR5552" s="3"/>
    </row>
    <row r="5553" spans="1:44" hidden="1" outlineLevel="1" x14ac:dyDescent="0.2">
      <c r="A5553" s="2">
        <v>40645</v>
      </c>
      <c r="B5553">
        <v>17.09</v>
      </c>
      <c r="E5553" s="2">
        <v>40645</v>
      </c>
      <c r="F5553">
        <v>1314.16</v>
      </c>
      <c r="G5553">
        <f t="shared" si="777"/>
        <v>-7.7767542998655736E-3</v>
      </c>
      <c r="H5553" s="2">
        <v>40645</v>
      </c>
      <c r="I5553">
        <v>2221.12</v>
      </c>
      <c r="J5553">
        <f t="shared" si="778"/>
        <v>-7.7685603370100109E-3</v>
      </c>
      <c r="K5553">
        <f t="shared" si="774"/>
        <v>-7.7786403370100109E-3</v>
      </c>
      <c r="L5553">
        <v>2.83165151995341E-4</v>
      </c>
      <c r="N5553" s="2">
        <v>40645</v>
      </c>
      <c r="O5553">
        <v>25.64</v>
      </c>
      <c r="Q5553" s="2">
        <v>40645</v>
      </c>
      <c r="R5553">
        <v>33056.870000000003</v>
      </c>
      <c r="S5553" s="8">
        <f t="shared" si="779"/>
        <v>-1.3086647314645816E-2</v>
      </c>
      <c r="T5553" s="9">
        <f t="shared" si="775"/>
        <v>-1.3096727314645817E-2</v>
      </c>
      <c r="U5553" s="3">
        <f>Sheet1!$B$17+Sheet1!$B$18*'Portfolio allocation'!K5553</f>
        <v>-8.4360544472253628E-3</v>
      </c>
      <c r="V5553" s="13">
        <f t="shared" si="780"/>
        <v>-4.6606728674204543E-3</v>
      </c>
      <c r="W5553" s="13"/>
      <c r="X5553" s="2">
        <v>40645</v>
      </c>
      <c r="Y5553">
        <v>155.9306</v>
      </c>
      <c r="AA5553" s="2">
        <v>40645</v>
      </c>
      <c r="AB5553">
        <v>2188.02</v>
      </c>
      <c r="AC5553">
        <f t="shared" si="781"/>
        <v>-4.268681168653865E-3</v>
      </c>
      <c r="AD5553">
        <f t="shared" si="776"/>
        <v>-4.2781611686538651E-3</v>
      </c>
      <c r="AE5553">
        <f>Sheet2!$B$17+Sheet2!$B$18*'Portfolio allocation'!K5553</f>
        <v>-6.8635784273682931E-3</v>
      </c>
      <c r="AF5553">
        <f t="shared" si="782"/>
        <v>2.5854172587144279E-3</v>
      </c>
      <c r="AH5553" s="2">
        <v>40645</v>
      </c>
      <c r="AI5553">
        <v>3.492</v>
      </c>
      <c r="AJ5553">
        <v>0.23699999999999999</v>
      </c>
      <c r="AK5553">
        <v>1.4495</v>
      </c>
      <c r="AR5553" s="3"/>
    </row>
    <row r="5554" spans="1:44" hidden="1" outlineLevel="1" x14ac:dyDescent="0.2">
      <c r="A5554" s="2">
        <v>40646</v>
      </c>
      <c r="B5554">
        <v>16.920000000000002</v>
      </c>
      <c r="E5554" s="2">
        <v>40646</v>
      </c>
      <c r="F5554">
        <v>1314.41</v>
      </c>
      <c r="G5554">
        <f t="shared" si="777"/>
        <v>1.9023558775188576E-4</v>
      </c>
      <c r="H5554" s="2">
        <v>40646</v>
      </c>
      <c r="I5554">
        <v>2221.77</v>
      </c>
      <c r="J5554">
        <f t="shared" si="778"/>
        <v>2.9264515199534102E-4</v>
      </c>
      <c r="K5554">
        <f t="shared" si="774"/>
        <v>2.83165151995341E-4</v>
      </c>
      <c r="L5554">
        <v>8.994015060059277E-5</v>
      </c>
      <c r="N5554" s="2">
        <v>40646</v>
      </c>
      <c r="O5554">
        <v>25.63</v>
      </c>
      <c r="Q5554" s="2">
        <v>40646</v>
      </c>
      <c r="R5554">
        <v>33043.96</v>
      </c>
      <c r="S5554" s="8">
        <f t="shared" si="779"/>
        <v>-3.9053909217667826E-4</v>
      </c>
      <c r="T5554" s="9">
        <f t="shared" si="775"/>
        <v>-4.0001909217667828E-4</v>
      </c>
      <c r="U5554" s="3">
        <f>Sheet1!$B$17+Sheet1!$B$18*'Portfolio allocation'!K5554</f>
        <v>8.1265312308297717E-4</v>
      </c>
      <c r="V5554" s="13">
        <f t="shared" si="780"/>
        <v>-1.2126722152596555E-3</v>
      </c>
      <c r="W5554" s="13"/>
      <c r="X5554" s="2">
        <v>40646</v>
      </c>
      <c r="Y5554">
        <v>156.5992</v>
      </c>
      <c r="AA5554" s="2">
        <v>40646</v>
      </c>
      <c r="AB5554">
        <v>2197.4</v>
      </c>
      <c r="AC5554">
        <f t="shared" si="781"/>
        <v>4.2869809233920808E-3</v>
      </c>
      <c r="AD5554">
        <f t="shared" si="776"/>
        <v>4.277900923392081E-3</v>
      </c>
      <c r="AE5554">
        <f>Sheet2!$B$17+Sheet2!$B$18*'Portfolio allocation'!K5554</f>
        <v>3.0518468871501748E-4</v>
      </c>
      <c r="AF5554">
        <f t="shared" si="782"/>
        <v>3.9727162346770636E-3</v>
      </c>
      <c r="AH5554" s="2">
        <v>40646</v>
      </c>
      <c r="AI5554">
        <v>3.4580000000000002</v>
      </c>
      <c r="AJ5554">
        <v>0.22700000000000001</v>
      </c>
      <c r="AK5554">
        <v>1.4502999999999999</v>
      </c>
      <c r="AR5554" s="3"/>
    </row>
    <row r="5555" spans="1:44" hidden="1" outlineLevel="1" x14ac:dyDescent="0.2">
      <c r="A5555" s="2">
        <v>40647</v>
      </c>
      <c r="B5555">
        <v>16.27</v>
      </c>
      <c r="E5555" s="2">
        <v>40647</v>
      </c>
      <c r="F5555">
        <v>1314.52</v>
      </c>
      <c r="G5555">
        <f t="shared" si="777"/>
        <v>8.3687738224647035E-5</v>
      </c>
      <c r="H5555" s="2">
        <v>40647</v>
      </c>
      <c r="I5555">
        <v>2221.9899999999998</v>
      </c>
      <c r="J5555">
        <f t="shared" si="778"/>
        <v>9.9020150600592771E-5</v>
      </c>
      <c r="K5555">
        <f t="shared" si="774"/>
        <v>8.994015060059277E-5</v>
      </c>
      <c r="L5555">
        <v>3.9102296305564398E-3</v>
      </c>
      <c r="N5555" s="2">
        <v>40647</v>
      </c>
      <c r="O5555">
        <v>25.42</v>
      </c>
      <c r="Q5555" s="2">
        <v>40647</v>
      </c>
      <c r="R5555">
        <v>32773.230000000003</v>
      </c>
      <c r="S5555" s="8">
        <f t="shared" si="779"/>
        <v>-8.1930252911575074E-3</v>
      </c>
      <c r="T5555" s="9">
        <f t="shared" si="775"/>
        <v>-8.2021052911575073E-3</v>
      </c>
      <c r="U5555" s="3">
        <f>Sheet1!$B$17+Sheet1!$B$18*'Portfolio allocation'!K5555</f>
        <v>5.9098050451016982E-4</v>
      </c>
      <c r="V5555" s="13">
        <f t="shared" si="780"/>
        <v>-8.7930857956676767E-3</v>
      </c>
      <c r="W5555" s="13"/>
      <c r="X5555" s="2">
        <v>40647</v>
      </c>
      <c r="Y5555">
        <v>157.5735</v>
      </c>
      <c r="AA5555" s="2">
        <v>40647</v>
      </c>
      <c r="AB5555">
        <v>2211.0700000000002</v>
      </c>
      <c r="AC5555">
        <f t="shared" si="781"/>
        <v>6.2209884408848115E-3</v>
      </c>
      <c r="AD5555">
        <f t="shared" si="776"/>
        <v>6.2113084408848118E-3</v>
      </c>
      <c r="AE5555">
        <f>Sheet2!$B$17+Sheet2!$B$18*'Portfolio allocation'!K5555</f>
        <v>1.3336408785917642E-4</v>
      </c>
      <c r="AF5555">
        <f t="shared" si="782"/>
        <v>6.0779443530256357E-3</v>
      </c>
      <c r="AH5555" s="2">
        <v>40647</v>
      </c>
      <c r="AI5555">
        <v>3.496</v>
      </c>
      <c r="AJ5555">
        <v>0.24199999999999999</v>
      </c>
      <c r="AK5555">
        <v>1.4459500000000001</v>
      </c>
      <c r="AR5555" s="3"/>
    </row>
    <row r="5556" spans="1:44" hidden="1" outlineLevel="1" x14ac:dyDescent="0.2">
      <c r="A5556" s="2">
        <v>40648</v>
      </c>
      <c r="B5556">
        <v>15.32</v>
      </c>
      <c r="E5556" s="2">
        <v>40648</v>
      </c>
      <c r="F5556">
        <v>1319.68</v>
      </c>
      <c r="G5556">
        <f t="shared" si="777"/>
        <v>3.9253872135838197E-3</v>
      </c>
      <c r="H5556" s="2">
        <v>40648</v>
      </c>
      <c r="I5556">
        <v>2230.6999999999998</v>
      </c>
      <c r="J5556">
        <f t="shared" si="778"/>
        <v>3.9199096305564396E-3</v>
      </c>
      <c r="K5556">
        <f t="shared" si="774"/>
        <v>3.9102296305564398E-3</v>
      </c>
      <c r="L5556">
        <v>-1.1014593964226332E-2</v>
      </c>
      <c r="N5556" s="2">
        <v>40648</v>
      </c>
      <c r="O5556">
        <v>25.37</v>
      </c>
      <c r="Q5556" s="2">
        <v>40648</v>
      </c>
      <c r="R5556">
        <v>32708.76</v>
      </c>
      <c r="S5556" s="8">
        <f t="shared" si="779"/>
        <v>-1.9671542902547356E-3</v>
      </c>
      <c r="T5556" s="9">
        <f t="shared" si="775"/>
        <v>-1.9768342902547358E-3</v>
      </c>
      <c r="U5556" s="3">
        <f>Sheet1!$B$17+Sheet1!$B$18*'Portfolio allocation'!K5556</f>
        <v>4.973713414926275E-3</v>
      </c>
      <c r="V5556" s="13">
        <f t="shared" si="780"/>
        <v>-6.9505477051810104E-3</v>
      </c>
      <c r="W5556" s="13"/>
      <c r="X5556" s="2">
        <v>40648</v>
      </c>
      <c r="Y5556">
        <v>158.75790000000001</v>
      </c>
      <c r="AA5556" s="2">
        <v>40648</v>
      </c>
      <c r="AB5556">
        <v>2227.69</v>
      </c>
      <c r="AC5556">
        <f t="shared" si="781"/>
        <v>7.5167226727330672E-3</v>
      </c>
      <c r="AD5556">
        <f t="shared" si="776"/>
        <v>7.5076426727330673E-3</v>
      </c>
      <c r="AE5556">
        <f>Sheet2!$B$17+Sheet2!$B$18*'Portfolio allocation'!K5556</f>
        <v>3.5304629578354458E-3</v>
      </c>
      <c r="AF5556">
        <f t="shared" si="782"/>
        <v>3.9771797148976211E-3</v>
      </c>
      <c r="AH5556" s="2">
        <v>40648</v>
      </c>
      <c r="AI5556">
        <v>3.4129999999999998</v>
      </c>
      <c r="AJ5556">
        <v>0.22700000000000001</v>
      </c>
      <c r="AK5556">
        <v>1.4418</v>
      </c>
      <c r="AR5556" s="3"/>
    </row>
    <row r="5557" spans="1:44" hidden="1" outlineLevel="1" x14ac:dyDescent="0.2">
      <c r="A5557" s="2">
        <v>40651</v>
      </c>
      <c r="B5557">
        <v>16.96</v>
      </c>
      <c r="E5557" s="2">
        <v>40651</v>
      </c>
      <c r="F5557">
        <v>1305.1400000000001</v>
      </c>
      <c r="G5557">
        <f t="shared" si="777"/>
        <v>-1.1017822502424779E-2</v>
      </c>
      <c r="H5557" s="2">
        <v>40651</v>
      </c>
      <c r="I5557">
        <v>2206.15</v>
      </c>
      <c r="J5557">
        <f t="shared" si="778"/>
        <v>-1.1005513964226332E-2</v>
      </c>
      <c r="K5557">
        <f t="shared" si="774"/>
        <v>-1.1014593964226332E-2</v>
      </c>
      <c r="L5557">
        <v>5.7524876449924602E-3</v>
      </c>
      <c r="N5557" s="2">
        <v>40651</v>
      </c>
      <c r="O5557">
        <v>25.08</v>
      </c>
      <c r="Q5557" s="2">
        <v>40651</v>
      </c>
      <c r="R5557">
        <v>32334.86</v>
      </c>
      <c r="S5557" s="8">
        <f t="shared" si="779"/>
        <v>-1.1431188464496866E-2</v>
      </c>
      <c r="T5557" s="9">
        <f t="shared" si="775"/>
        <v>-1.1440268464496866E-2</v>
      </c>
      <c r="U5557" s="3">
        <f>Sheet1!$B$17+Sheet1!$B$18*'Portfolio allocation'!K5557</f>
        <v>-1.2148422458338816E-2</v>
      </c>
      <c r="V5557" s="13">
        <f t="shared" si="780"/>
        <v>7.0815399384194927E-4</v>
      </c>
      <c r="W5557" s="13"/>
      <c r="X5557" s="2">
        <v>40651</v>
      </c>
      <c r="Y5557">
        <v>158.5</v>
      </c>
      <c r="AA5557" s="2">
        <v>40651</v>
      </c>
      <c r="AB5557">
        <v>2224.0700000000002</v>
      </c>
      <c r="AC5557">
        <f t="shared" si="781"/>
        <v>-1.6250016833579961E-3</v>
      </c>
      <c r="AD5557">
        <f t="shared" si="776"/>
        <v>-1.6336816833579962E-3</v>
      </c>
      <c r="AE5557">
        <f>Sheet2!$B$17+Sheet2!$B$18*'Portfolio allocation'!K5557</f>
        <v>-9.7410709493326812E-3</v>
      </c>
      <c r="AF5557">
        <f t="shared" si="782"/>
        <v>8.1073892659746846E-3</v>
      </c>
      <c r="AH5557" s="2">
        <v>40651</v>
      </c>
      <c r="AI5557">
        <v>3.38</v>
      </c>
      <c r="AJ5557">
        <v>0.217</v>
      </c>
      <c r="AK5557">
        <v>1.4205000000000001</v>
      </c>
      <c r="AR5557" s="3"/>
    </row>
    <row r="5558" spans="1:44" hidden="1" outlineLevel="1" x14ac:dyDescent="0.2">
      <c r="A5558" s="2">
        <v>40652</v>
      </c>
      <c r="B5558">
        <v>15.83</v>
      </c>
      <c r="E5558" s="2">
        <v>40652</v>
      </c>
      <c r="F5558">
        <v>1312.62</v>
      </c>
      <c r="G5558">
        <f t="shared" si="777"/>
        <v>5.7311859264139731E-3</v>
      </c>
      <c r="H5558" s="2">
        <v>40652</v>
      </c>
      <c r="I5558">
        <v>2218.86</v>
      </c>
      <c r="J5558">
        <f t="shared" si="778"/>
        <v>5.7611676449924598E-3</v>
      </c>
      <c r="K5558">
        <f t="shared" si="774"/>
        <v>5.7524876449924602E-3</v>
      </c>
      <c r="L5558">
        <v>1.3529803725877181E-2</v>
      </c>
      <c r="N5558" s="2">
        <v>40652</v>
      </c>
      <c r="O5558">
        <v>25.15</v>
      </c>
      <c r="Q5558" s="2">
        <v>40652</v>
      </c>
      <c r="R5558">
        <v>32425.119999999999</v>
      </c>
      <c r="S5558" s="8">
        <f t="shared" si="779"/>
        <v>2.7914145909397892E-3</v>
      </c>
      <c r="T5558" s="9">
        <f t="shared" si="775"/>
        <v>2.7827345909397891E-3</v>
      </c>
      <c r="U5558" s="3">
        <f>Sheet1!$B$17+Sheet1!$B$18*'Portfolio allocation'!K5558</f>
        <v>7.087198498114235E-3</v>
      </c>
      <c r="V5558" s="13">
        <f t="shared" si="780"/>
        <v>-4.3044639071744464E-3</v>
      </c>
      <c r="W5558" s="13"/>
      <c r="X5558" s="2">
        <v>40652</v>
      </c>
      <c r="Y5558">
        <v>157.98419999999999</v>
      </c>
      <c r="AA5558" s="2">
        <v>40652</v>
      </c>
      <c r="AB5558">
        <v>2216.84</v>
      </c>
      <c r="AC5558">
        <f t="shared" si="781"/>
        <v>-3.2507969623258859E-3</v>
      </c>
      <c r="AD5558">
        <f t="shared" si="776"/>
        <v>-3.2594769623258859E-3</v>
      </c>
      <c r="AE5558">
        <f>Sheet2!$B$17+Sheet2!$B$18*'Portfolio allocation'!K5558</f>
        <v>5.1686457845247103E-3</v>
      </c>
      <c r="AF5558">
        <f t="shared" si="782"/>
        <v>-8.4281227468505967E-3</v>
      </c>
      <c r="AH5558" s="2">
        <v>40652</v>
      </c>
      <c r="AI5558">
        <v>3.3650000000000002</v>
      </c>
      <c r="AJ5558">
        <v>0.217</v>
      </c>
      <c r="AK5558">
        <v>1.4313499999999999</v>
      </c>
      <c r="AR5558" s="3"/>
    </row>
    <row r="5559" spans="1:44" hidden="1" outlineLevel="1" x14ac:dyDescent="0.2">
      <c r="A5559" s="2">
        <v>40653</v>
      </c>
      <c r="B5559">
        <v>15.07</v>
      </c>
      <c r="E5559" s="2">
        <v>40653</v>
      </c>
      <c r="F5559">
        <v>1330.36</v>
      </c>
      <c r="G5559">
        <f t="shared" si="777"/>
        <v>1.3514954823178105E-2</v>
      </c>
      <c r="H5559" s="2">
        <v>40653</v>
      </c>
      <c r="I5559">
        <v>2248.9</v>
      </c>
      <c r="J5559">
        <f t="shared" si="778"/>
        <v>1.3538483725877182E-2</v>
      </c>
      <c r="K5559">
        <f t="shared" si="774"/>
        <v>1.3529803725877181E-2</v>
      </c>
      <c r="L5559">
        <v>5.3005823060162495E-3</v>
      </c>
      <c r="N5559" s="2">
        <v>40653</v>
      </c>
      <c r="O5559">
        <v>25.76</v>
      </c>
      <c r="Q5559" s="2">
        <v>40653</v>
      </c>
      <c r="R5559">
        <v>33211.57</v>
      </c>
      <c r="S5559" s="8">
        <f t="shared" si="779"/>
        <v>2.425434354599143E-2</v>
      </c>
      <c r="T5559" s="9">
        <f t="shared" si="775"/>
        <v>2.424566354599143E-2</v>
      </c>
      <c r="U5559" s="3">
        <f>Sheet1!$B$17+Sheet1!$B$18*'Portfolio allocation'!K5559</f>
        <v>1.6009532609506185E-2</v>
      </c>
      <c r="V5559" s="13">
        <f t="shared" si="780"/>
        <v>8.2361309364852447E-3</v>
      </c>
      <c r="W5559" s="13"/>
      <c r="X5559" s="2">
        <v>40653</v>
      </c>
      <c r="Y5559">
        <v>157.36330000000001</v>
      </c>
      <c r="AA5559" s="2">
        <v>40653</v>
      </c>
      <c r="AB5559">
        <v>2208.12</v>
      </c>
      <c r="AC5559">
        <f t="shared" si="781"/>
        <v>-3.9335270023999058E-3</v>
      </c>
      <c r="AD5559">
        <f t="shared" si="776"/>
        <v>-3.9422070023999055E-3</v>
      </c>
      <c r="AE5559">
        <f>Sheet2!$B$17+Sheet2!$B$18*'Portfolio allocation'!K5559</f>
        <v>1.2084433660925927E-2</v>
      </c>
      <c r="AF5559">
        <f t="shared" si="782"/>
        <v>-1.6026640663325833E-2</v>
      </c>
      <c r="AH5559" s="2">
        <v>40653</v>
      </c>
      <c r="AI5559">
        <v>3.4079999999999999</v>
      </c>
      <c r="AJ5559">
        <v>0.217</v>
      </c>
      <c r="AK5559">
        <v>1.45105</v>
      </c>
      <c r="AR5559" s="3"/>
    </row>
    <row r="5560" spans="1:44" hidden="1" outlineLevel="1" x14ac:dyDescent="0.2">
      <c r="A5560" s="2">
        <v>40654</v>
      </c>
      <c r="B5560">
        <v>14.69</v>
      </c>
      <c r="E5560" s="2">
        <v>40654</v>
      </c>
      <c r="F5560">
        <v>1337.38</v>
      </c>
      <c r="G5560">
        <f t="shared" si="777"/>
        <v>5.2767671908358071E-3</v>
      </c>
      <c r="H5560" s="2">
        <v>40654</v>
      </c>
      <c r="I5560">
        <v>2260.84</v>
      </c>
      <c r="J5560">
        <f t="shared" si="778"/>
        <v>5.3092623060162492E-3</v>
      </c>
      <c r="K5560">
        <f t="shared" si="774"/>
        <v>5.3005823060162495E-3</v>
      </c>
      <c r="L5560">
        <v>-8.4800000000000001E-6</v>
      </c>
      <c r="N5560" s="2">
        <v>40654</v>
      </c>
      <c r="O5560">
        <v>25.52</v>
      </c>
      <c r="Q5560" s="2">
        <v>40654</v>
      </c>
      <c r="R5560">
        <v>32902.14</v>
      </c>
      <c r="S5560" s="8">
        <f t="shared" si="779"/>
        <v>-9.3169338275788105E-3</v>
      </c>
      <c r="T5560" s="9">
        <f t="shared" si="775"/>
        <v>-9.325613827578811E-3</v>
      </c>
      <c r="U5560" s="3">
        <f>Sheet1!$B$17+Sheet1!$B$18*'Portfolio allocation'!K5560</f>
        <v>6.568761240436401E-3</v>
      </c>
      <c r="V5560" s="13">
        <f t="shared" si="780"/>
        <v>-1.5894375068015214E-2</v>
      </c>
      <c r="W5560" s="13"/>
      <c r="X5560" s="2">
        <v>40654</v>
      </c>
      <c r="Y5560">
        <v>160.73509999999999</v>
      </c>
      <c r="AA5560" s="2">
        <v>40654</v>
      </c>
      <c r="AB5560">
        <v>2255.44</v>
      </c>
      <c r="AC5560">
        <f t="shared" si="781"/>
        <v>2.1429994746662295E-2</v>
      </c>
      <c r="AD5560">
        <f t="shared" si="776"/>
        <v>2.1421514746662294E-2</v>
      </c>
      <c r="AE5560">
        <f>Sheet2!$B$17+Sheet2!$B$18*'Portfolio allocation'!K5560</f>
        <v>4.7668000279591444E-3</v>
      </c>
      <c r="AF5560">
        <f t="shared" si="782"/>
        <v>1.665471471870315E-2</v>
      </c>
      <c r="AH5560" s="2">
        <v>40654</v>
      </c>
      <c r="AI5560">
        <v>3.3940000000000001</v>
      </c>
      <c r="AJ5560">
        <v>0.21199999999999999</v>
      </c>
      <c r="AK5560">
        <v>1.45705</v>
      </c>
      <c r="AR5560" s="3"/>
    </row>
    <row r="5561" spans="1:44" hidden="1" outlineLevel="1" x14ac:dyDescent="0.2">
      <c r="A5561" s="2">
        <v>40655</v>
      </c>
      <c r="B5561">
        <v>14.69</v>
      </c>
      <c r="E5561" s="2">
        <v>40655</v>
      </c>
      <c r="F5561">
        <v>1337.38</v>
      </c>
      <c r="G5561">
        <f t="shared" si="777"/>
        <v>0</v>
      </c>
      <c r="H5561" s="2">
        <v>40655</v>
      </c>
      <c r="I5561">
        <v>2260.84</v>
      </c>
      <c r="J5561">
        <f t="shared" si="778"/>
        <v>0</v>
      </c>
      <c r="K5561">
        <f t="shared" si="774"/>
        <v>-8.4800000000000001E-6</v>
      </c>
      <c r="L5561">
        <v>-1.6008085150654109E-3</v>
      </c>
      <c r="N5561" s="2">
        <v>40655</v>
      </c>
      <c r="O5561">
        <v>25.52</v>
      </c>
      <c r="Q5561" s="2">
        <v>40655</v>
      </c>
      <c r="R5561">
        <v>32902.14</v>
      </c>
      <c r="S5561" s="8">
        <f t="shared" si="779"/>
        <v>0</v>
      </c>
      <c r="T5561" s="9">
        <f t="shared" si="775"/>
        <v>-8.4800000000000001E-6</v>
      </c>
      <c r="U5561" s="3">
        <f>Sheet1!$B$17+Sheet1!$B$18*'Portfolio allocation'!K5561</f>
        <v>4.7807041344285301E-4</v>
      </c>
      <c r="V5561" s="13">
        <f t="shared" si="780"/>
        <v>-4.8655041344285301E-4</v>
      </c>
      <c r="W5561" s="13"/>
      <c r="X5561" s="2">
        <v>40655</v>
      </c>
      <c r="Y5561">
        <v>160.73509999999999</v>
      </c>
      <c r="AA5561" s="2">
        <v>40655</v>
      </c>
      <c r="AB5561">
        <v>2255.44</v>
      </c>
      <c r="AC5561">
        <f t="shared" si="781"/>
        <v>0</v>
      </c>
      <c r="AD5561">
        <f t="shared" si="776"/>
        <v>-8.4800000000000001E-6</v>
      </c>
      <c r="AE5561">
        <f>Sheet2!$B$17+Sheet2!$B$18*'Portfolio allocation'!K5561</f>
        <v>4.5846379019993858E-5</v>
      </c>
      <c r="AF5561">
        <f t="shared" si="782"/>
        <v>-5.4326379019993858E-5</v>
      </c>
      <c r="AH5561" s="2">
        <v>40655</v>
      </c>
      <c r="AI5561">
        <v>3.3940000000000001</v>
      </c>
      <c r="AJ5561">
        <v>0.21199999999999999</v>
      </c>
      <c r="AK5561">
        <v>1.45705</v>
      </c>
      <c r="AR5561" s="3"/>
    </row>
    <row r="5562" spans="1:44" hidden="1" outlineLevel="1" x14ac:dyDescent="0.2">
      <c r="A5562" s="2">
        <v>40658</v>
      </c>
      <c r="B5562">
        <v>15.77</v>
      </c>
      <c r="E5562" s="2">
        <v>40658</v>
      </c>
      <c r="F5562">
        <v>1335.25</v>
      </c>
      <c r="G5562">
        <f t="shared" si="777"/>
        <v>-1.592666257907327E-3</v>
      </c>
      <c r="H5562" s="2">
        <v>40658</v>
      </c>
      <c r="I5562">
        <v>2257.2399999999998</v>
      </c>
      <c r="J5562">
        <f t="shared" si="778"/>
        <v>-1.592328515065411E-3</v>
      </c>
      <c r="K5562">
        <f t="shared" si="774"/>
        <v>-1.6008085150654109E-3</v>
      </c>
      <c r="L5562">
        <v>8.971713266112763E-3</v>
      </c>
      <c r="N5562" s="2">
        <v>40658</v>
      </c>
      <c r="O5562">
        <v>25.61</v>
      </c>
      <c r="Q5562" s="2">
        <v>40658</v>
      </c>
      <c r="R5562">
        <v>33018.17</v>
      </c>
      <c r="S5562" s="8">
        <f t="shared" si="779"/>
        <v>3.5265183358894614E-3</v>
      </c>
      <c r="T5562" s="9">
        <f t="shared" si="775"/>
        <v>3.5180383358894615E-3</v>
      </c>
      <c r="U5562" s="3">
        <f>Sheet1!$B$17+Sheet1!$B$18*'Portfolio allocation'!K5562</f>
        <v>-1.3486892140113051E-3</v>
      </c>
      <c r="V5562" s="13">
        <f t="shared" si="780"/>
        <v>4.8667275499007668E-3</v>
      </c>
      <c r="W5562" s="13"/>
      <c r="X5562" s="2">
        <v>40658</v>
      </c>
      <c r="Y5562">
        <v>160.1524</v>
      </c>
      <c r="AA5562" s="2">
        <v>40658</v>
      </c>
      <c r="AB5562">
        <v>2247.2600000000002</v>
      </c>
      <c r="AC5562">
        <f t="shared" si="781"/>
        <v>-3.6267867910473317E-3</v>
      </c>
      <c r="AD5562">
        <f t="shared" si="776"/>
        <v>-3.6350667910473315E-3</v>
      </c>
      <c r="AE5562">
        <f>Sheet2!$B$17+Sheet2!$B$18*'Portfolio allocation'!K5562</f>
        <v>-1.3700927605507112E-3</v>
      </c>
      <c r="AF5562">
        <f t="shared" si="782"/>
        <v>-2.2649740304966203E-3</v>
      </c>
      <c r="AH5562" s="2">
        <v>40658</v>
      </c>
      <c r="AI5562">
        <v>3.363</v>
      </c>
      <c r="AJ5562">
        <v>0.20699999999999999</v>
      </c>
      <c r="AK5562">
        <v>1.456</v>
      </c>
      <c r="AR5562" s="3"/>
    </row>
    <row r="5563" spans="1:44" hidden="1" outlineLevel="1" x14ac:dyDescent="0.2">
      <c r="A5563" s="2">
        <v>40659</v>
      </c>
      <c r="B5563">
        <v>15.62</v>
      </c>
      <c r="E5563" s="2">
        <v>40659</v>
      </c>
      <c r="F5563">
        <v>1347.24</v>
      </c>
      <c r="G5563">
        <f t="shared" si="777"/>
        <v>8.9795918367348015E-3</v>
      </c>
      <c r="H5563" s="2">
        <v>40659</v>
      </c>
      <c r="I5563">
        <v>2277.5100000000002</v>
      </c>
      <c r="J5563">
        <f t="shared" si="778"/>
        <v>8.9799932661127624E-3</v>
      </c>
      <c r="K5563">
        <f t="shared" si="774"/>
        <v>8.971713266112763E-3</v>
      </c>
      <c r="L5563">
        <v>6.4112112435070418E-3</v>
      </c>
      <c r="N5563" s="2">
        <v>40659</v>
      </c>
      <c r="O5563">
        <v>26.19</v>
      </c>
      <c r="Q5563" s="2">
        <v>40659</v>
      </c>
      <c r="R5563">
        <v>33765.949999999997</v>
      </c>
      <c r="S5563" s="8">
        <f t="shared" si="779"/>
        <v>2.2647530132651195E-2</v>
      </c>
      <c r="T5563" s="9">
        <f t="shared" si="775"/>
        <v>2.2639250132651195E-2</v>
      </c>
      <c r="U5563" s="3">
        <f>Sheet1!$B$17+Sheet1!$B$18*'Portfolio allocation'!K5563</f>
        <v>1.0780375716690284E-2</v>
      </c>
      <c r="V5563" s="13">
        <f t="shared" si="780"/>
        <v>1.1858874415960912E-2</v>
      </c>
      <c r="W5563" s="13"/>
      <c r="X5563" s="2">
        <v>40659</v>
      </c>
      <c r="Y5563">
        <v>160.9357</v>
      </c>
      <c r="AA5563" s="2">
        <v>40659</v>
      </c>
      <c r="AB5563">
        <v>2258.25</v>
      </c>
      <c r="AC5563">
        <f t="shared" si="781"/>
        <v>4.8903998647240599E-3</v>
      </c>
      <c r="AD5563">
        <f t="shared" si="776"/>
        <v>4.8823198647240601E-3</v>
      </c>
      <c r="AE5563">
        <f>Sheet2!$B$17+Sheet2!$B$18*'Portfolio allocation'!K5563</f>
        <v>8.0312633366984871E-3</v>
      </c>
      <c r="AF5563">
        <f t="shared" si="782"/>
        <v>-3.148943471974427E-3</v>
      </c>
      <c r="AH5563" s="2">
        <v>40659</v>
      </c>
      <c r="AI5563">
        <v>3.3090000000000002</v>
      </c>
      <c r="AJ5563">
        <v>0.20200000000000001</v>
      </c>
      <c r="AK5563">
        <v>1.4625999999999999</v>
      </c>
      <c r="AR5563" s="3"/>
    </row>
    <row r="5564" spans="1:44" hidden="1" outlineLevel="1" x14ac:dyDescent="0.2">
      <c r="A5564" s="2">
        <v>40660</v>
      </c>
      <c r="B5564">
        <v>15.35</v>
      </c>
      <c r="E5564" s="2">
        <v>40660</v>
      </c>
      <c r="F5564">
        <v>1355.66</v>
      </c>
      <c r="G5564">
        <f t="shared" si="777"/>
        <v>6.2498144354383722E-3</v>
      </c>
      <c r="H5564" s="2">
        <v>40660</v>
      </c>
      <c r="I5564">
        <v>2292.13</v>
      </c>
      <c r="J5564">
        <f t="shared" si="778"/>
        <v>6.4192912435070415E-3</v>
      </c>
      <c r="K5564">
        <f t="shared" si="774"/>
        <v>6.4112112435070418E-3</v>
      </c>
      <c r="L5564">
        <v>3.6260943269361347E-3</v>
      </c>
      <c r="N5564" s="2">
        <v>40660</v>
      </c>
      <c r="O5564">
        <v>26.38</v>
      </c>
      <c r="Q5564" s="2">
        <v>40660</v>
      </c>
      <c r="R5564">
        <v>34010.910000000003</v>
      </c>
      <c r="S5564" s="8">
        <f t="shared" si="779"/>
        <v>7.2546455823101486E-3</v>
      </c>
      <c r="T5564" s="9">
        <f t="shared" si="775"/>
        <v>7.2465655823101488E-3</v>
      </c>
      <c r="U5564" s="3">
        <f>Sheet1!$B$17+Sheet1!$B$18*'Portfolio allocation'!K5564</f>
        <v>7.8429029046062134E-3</v>
      </c>
      <c r="V5564" s="13">
        <f t="shared" si="780"/>
        <v>-5.9633732229606457E-4</v>
      </c>
      <c r="W5564" s="13"/>
      <c r="X5564" s="2">
        <v>40660</v>
      </c>
      <c r="Y5564">
        <v>162.73140000000001</v>
      </c>
      <c r="AA5564" s="2">
        <v>40660</v>
      </c>
      <c r="AB5564">
        <v>2283.4499999999998</v>
      </c>
      <c r="AC5564">
        <f t="shared" si="781"/>
        <v>1.115908336100957E-2</v>
      </c>
      <c r="AD5564">
        <f t="shared" si="776"/>
        <v>1.1151003361009569E-2</v>
      </c>
      <c r="AE5564">
        <f>Sheet2!$B$17+Sheet2!$B$18*'Portfolio allocation'!K5564</f>
        <v>5.754399613882806E-3</v>
      </c>
      <c r="AF5564">
        <f t="shared" si="782"/>
        <v>5.3966037471267631E-3</v>
      </c>
      <c r="AH5564" s="2">
        <v>40660</v>
      </c>
      <c r="AI5564">
        <v>3.359</v>
      </c>
      <c r="AJ5564">
        <v>0.20200000000000001</v>
      </c>
      <c r="AK5564">
        <v>1.4641999999999999</v>
      </c>
      <c r="AR5564" s="3"/>
    </row>
    <row r="5565" spans="1:44" hidden="1" outlineLevel="1" x14ac:dyDescent="0.2">
      <c r="A5565" s="2">
        <v>40661</v>
      </c>
      <c r="B5565">
        <v>14.62</v>
      </c>
      <c r="E5565" s="2">
        <v>40661</v>
      </c>
      <c r="F5565">
        <v>1360.48</v>
      </c>
      <c r="G5565">
        <f t="shared" si="777"/>
        <v>3.5554637593495642E-3</v>
      </c>
      <c r="H5565" s="2">
        <v>40661</v>
      </c>
      <c r="I5565">
        <v>2300.46</v>
      </c>
      <c r="J5565">
        <f t="shared" si="778"/>
        <v>3.6341743269361348E-3</v>
      </c>
      <c r="K5565">
        <f t="shared" si="774"/>
        <v>3.6260943269361347E-3</v>
      </c>
      <c r="L5565">
        <v>2.2960070486773444E-3</v>
      </c>
      <c r="N5565" s="2">
        <v>40661</v>
      </c>
      <c r="O5565">
        <v>26.71</v>
      </c>
      <c r="Q5565" s="2">
        <v>40661</v>
      </c>
      <c r="R5565">
        <v>34436.379999999997</v>
      </c>
      <c r="S5565" s="8">
        <f t="shared" si="779"/>
        <v>1.2509809352351686E-2</v>
      </c>
      <c r="T5565" s="9">
        <f t="shared" si="775"/>
        <v>1.2501729352351686E-2</v>
      </c>
      <c r="U5565" s="3">
        <f>Sheet1!$B$17+Sheet1!$B$18*'Portfolio allocation'!K5565</f>
        <v>4.6477461936668598E-3</v>
      </c>
      <c r="V5565" s="13">
        <f t="shared" si="780"/>
        <v>7.8539831586848258E-3</v>
      </c>
      <c r="W5565" s="13"/>
      <c r="X5565" s="2">
        <v>40661</v>
      </c>
      <c r="Y5565">
        <v>163.12299999999999</v>
      </c>
      <c r="AA5565" s="2">
        <v>40661</v>
      </c>
      <c r="AB5565">
        <v>2288.94</v>
      </c>
      <c r="AC5565">
        <f t="shared" si="781"/>
        <v>2.4042567168101048E-3</v>
      </c>
      <c r="AD5565">
        <f t="shared" si="776"/>
        <v>2.3963767168101047E-3</v>
      </c>
      <c r="AE5565">
        <f>Sheet2!$B$17+Sheet2!$B$18*'Portfolio allocation'!K5565</f>
        <v>3.2778025969090645E-3</v>
      </c>
      <c r="AF5565">
        <f t="shared" si="782"/>
        <v>-8.8142588009895977E-4</v>
      </c>
      <c r="AH5565" s="2">
        <v>40661</v>
      </c>
      <c r="AI5565">
        <v>3.3119999999999998</v>
      </c>
      <c r="AJ5565">
        <v>0.19700000000000001</v>
      </c>
      <c r="AK5565">
        <v>1.4823</v>
      </c>
      <c r="AR5565" s="3"/>
    </row>
    <row r="5566" spans="1:44" hidden="1" outlineLevel="1" x14ac:dyDescent="0.2">
      <c r="A5566" s="2">
        <v>40662</v>
      </c>
      <c r="B5566">
        <v>14.75</v>
      </c>
      <c r="E5566" s="2">
        <v>40662</v>
      </c>
      <c r="F5566">
        <v>1363.61</v>
      </c>
      <c r="G5566">
        <f t="shared" si="777"/>
        <v>2.3006585910854138E-3</v>
      </c>
      <c r="H5566" s="2">
        <v>40662</v>
      </c>
      <c r="I5566">
        <v>2305.7600000000002</v>
      </c>
      <c r="J5566">
        <f t="shared" si="778"/>
        <v>2.3038870486773444E-3</v>
      </c>
      <c r="K5566">
        <f t="shared" si="774"/>
        <v>2.2960070486773444E-3</v>
      </c>
      <c r="L5566">
        <v>-1.7596137866909237E-3</v>
      </c>
      <c r="N5566" s="2">
        <v>40662</v>
      </c>
      <c r="O5566">
        <v>25.92</v>
      </c>
      <c r="Q5566" s="2">
        <v>40662</v>
      </c>
      <c r="R5566">
        <v>33417.86</v>
      </c>
      <c r="S5566" s="8">
        <f t="shared" si="779"/>
        <v>-2.9576860285546736E-2</v>
      </c>
      <c r="T5566" s="9">
        <f t="shared" si="775"/>
        <v>-2.9584740285546734E-2</v>
      </c>
      <c r="U5566" s="3">
        <f>Sheet1!$B$17+Sheet1!$B$18*'Portfolio allocation'!K5566</f>
        <v>3.1218363591540158E-3</v>
      </c>
      <c r="V5566" s="13">
        <f t="shared" si="780"/>
        <v>-3.2706576644700752E-2</v>
      </c>
      <c r="W5566" s="13"/>
      <c r="X5566" s="2">
        <v>40662</v>
      </c>
      <c r="Y5566">
        <v>162.93190000000001</v>
      </c>
      <c r="AA5566" s="2">
        <v>40662</v>
      </c>
      <c r="AB5566">
        <v>2286.2600000000002</v>
      </c>
      <c r="AC5566">
        <f t="shared" si="781"/>
        <v>-1.1708476412661817E-3</v>
      </c>
      <c r="AD5566">
        <f t="shared" si="776"/>
        <v>-1.1783276412661817E-3</v>
      </c>
      <c r="AE5566">
        <f>Sheet2!$B$17+Sheet2!$B$18*'Portfolio allocation'!K5566</f>
        <v>2.09505505548585E-3</v>
      </c>
      <c r="AF5566">
        <f t="shared" si="782"/>
        <v>-3.273382696752032E-3</v>
      </c>
      <c r="AH5566" s="2">
        <v>40662</v>
      </c>
      <c r="AI5566">
        <v>3.29</v>
      </c>
      <c r="AJ5566">
        <v>0.187</v>
      </c>
      <c r="AK5566">
        <v>1.4836</v>
      </c>
      <c r="AR5566" s="3"/>
    </row>
    <row r="5567" spans="1:44" hidden="1" outlineLevel="1" x14ac:dyDescent="0.2">
      <c r="A5567" s="2">
        <v>40665</v>
      </c>
      <c r="B5567">
        <v>15.99</v>
      </c>
      <c r="E5567" s="2">
        <v>40665</v>
      </c>
      <c r="F5567">
        <v>1361.22</v>
      </c>
      <c r="G5567">
        <f t="shared" si="777"/>
        <v>-1.752700552210551E-3</v>
      </c>
      <c r="H5567" s="2">
        <v>40665</v>
      </c>
      <c r="I5567">
        <v>2301.7199999999998</v>
      </c>
      <c r="J5567">
        <f t="shared" si="778"/>
        <v>-1.7521337866909237E-3</v>
      </c>
      <c r="K5567">
        <f t="shared" si="774"/>
        <v>-1.7596137866909237E-3</v>
      </c>
      <c r="L5567">
        <v>-3.3832164058182302E-3</v>
      </c>
      <c r="N5567" s="2">
        <v>40665</v>
      </c>
      <c r="O5567">
        <v>25.66</v>
      </c>
      <c r="Q5567" s="2">
        <v>40665</v>
      </c>
      <c r="R5567">
        <v>33082.639999999999</v>
      </c>
      <c r="S5567" s="8">
        <f t="shared" si="779"/>
        <v>-1.0031162976923191E-2</v>
      </c>
      <c r="T5567" s="9">
        <f t="shared" si="775"/>
        <v>-1.0038642976923192E-2</v>
      </c>
      <c r="U5567" s="3">
        <f>Sheet1!$B$17+Sheet1!$B$18*'Portfolio allocation'!K5567</f>
        <v>-1.5308746462808901E-3</v>
      </c>
      <c r="V5567" s="13">
        <f t="shared" si="780"/>
        <v>-8.5077683306423024E-3</v>
      </c>
      <c r="W5567" s="13"/>
      <c r="X5567" s="2">
        <v>40665</v>
      </c>
      <c r="Y5567">
        <v>164.4316</v>
      </c>
      <c r="AA5567" s="2">
        <v>40665</v>
      </c>
      <c r="AB5567">
        <v>2307.31</v>
      </c>
      <c r="AC5567">
        <f t="shared" si="781"/>
        <v>9.2071767865420373E-3</v>
      </c>
      <c r="AD5567">
        <f t="shared" si="776"/>
        <v>9.1996967865420366E-3</v>
      </c>
      <c r="AE5567">
        <f>Sheet2!$B$17+Sheet2!$B$18*'Portfolio allocation'!K5567</f>
        <v>-1.5113064595690222E-3</v>
      </c>
      <c r="AF5567">
        <f t="shared" si="782"/>
        <v>1.0711003246111059E-2</v>
      </c>
      <c r="AH5567" s="2">
        <v>40665</v>
      </c>
      <c r="AI5567">
        <v>3.2810000000000001</v>
      </c>
      <c r="AJ5567">
        <v>0.187</v>
      </c>
      <c r="AK5567">
        <v>1.48915</v>
      </c>
      <c r="AR5567" s="3"/>
    </row>
    <row r="5568" spans="1:44" hidden="1" outlineLevel="1" x14ac:dyDescent="0.2">
      <c r="A5568" s="2">
        <v>40666</v>
      </c>
      <c r="B5568">
        <v>16.7</v>
      </c>
      <c r="E5568" s="2">
        <v>40666</v>
      </c>
      <c r="F5568">
        <v>1356.62</v>
      </c>
      <c r="G5568">
        <f t="shared" si="777"/>
        <v>-3.3793214910154967E-3</v>
      </c>
      <c r="H5568" s="2">
        <v>40666</v>
      </c>
      <c r="I5568">
        <v>2293.9499999999998</v>
      </c>
      <c r="J5568">
        <f t="shared" si="778"/>
        <v>-3.3757364058182304E-3</v>
      </c>
      <c r="K5568">
        <f t="shared" si="774"/>
        <v>-3.3832164058182302E-3</v>
      </c>
      <c r="L5568">
        <v>-6.6852767575577487E-3</v>
      </c>
      <c r="N5568" s="2">
        <v>40666</v>
      </c>
      <c r="O5568">
        <v>25.81</v>
      </c>
      <c r="Q5568" s="2">
        <v>40666</v>
      </c>
      <c r="R5568">
        <v>33276.04</v>
      </c>
      <c r="S5568" s="8">
        <f t="shared" si="779"/>
        <v>5.8459663436776221E-3</v>
      </c>
      <c r="T5568" s="9">
        <f t="shared" si="775"/>
        <v>5.8384863436776223E-3</v>
      </c>
      <c r="U5568" s="3">
        <f>Sheet1!$B$17+Sheet1!$B$18*'Portfolio allocation'!K5568</f>
        <v>-3.3935127185060533E-3</v>
      </c>
      <c r="V5568" s="13">
        <f t="shared" si="780"/>
        <v>9.231999062183676E-3</v>
      </c>
      <c r="W5568" s="13"/>
      <c r="X5568" s="2">
        <v>40666</v>
      </c>
      <c r="Y5568">
        <v>165.11930000000001</v>
      </c>
      <c r="AA5568" s="2">
        <v>40666</v>
      </c>
      <c r="AB5568">
        <v>2316.96</v>
      </c>
      <c r="AC5568">
        <f t="shared" si="781"/>
        <v>4.1823595442311845E-3</v>
      </c>
      <c r="AD5568">
        <f t="shared" si="776"/>
        <v>4.1755195442311844E-3</v>
      </c>
      <c r="AE5568">
        <f>Sheet2!$B$17+Sheet2!$B$18*'Portfolio allocation'!K5568</f>
        <v>-2.9550553303461205E-3</v>
      </c>
      <c r="AF5568">
        <f t="shared" si="782"/>
        <v>7.1305748745773053E-3</v>
      </c>
      <c r="AH5568" s="2">
        <v>40666</v>
      </c>
      <c r="AI5568">
        <v>3.2509999999999999</v>
      </c>
      <c r="AJ5568">
        <v>0.17100000000000001</v>
      </c>
      <c r="AK5568">
        <v>1.4841</v>
      </c>
      <c r="AR5568" s="3"/>
    </row>
    <row r="5569" spans="1:44" hidden="1" outlineLevel="1" x14ac:dyDescent="0.2">
      <c r="A5569" s="2">
        <v>40667</v>
      </c>
      <c r="B5569">
        <v>17.079999999999998</v>
      </c>
      <c r="E5569" s="2">
        <v>40667</v>
      </c>
      <c r="F5569">
        <v>1347.32</v>
      </c>
      <c r="G5569">
        <f t="shared" si="777"/>
        <v>-6.8552726629417249E-3</v>
      </c>
      <c r="H5569" s="2">
        <v>40667</v>
      </c>
      <c r="I5569">
        <v>2278.63</v>
      </c>
      <c r="J5569">
        <f t="shared" si="778"/>
        <v>-6.6784367575577486E-3</v>
      </c>
      <c r="K5569">
        <f t="shared" si="774"/>
        <v>-6.6852767575577487E-3</v>
      </c>
      <c r="L5569">
        <v>-9.0260569519405275E-3</v>
      </c>
      <c r="N5569" s="2">
        <v>40667</v>
      </c>
      <c r="O5569">
        <v>26.06</v>
      </c>
      <c r="Q5569" s="2">
        <v>40667</v>
      </c>
      <c r="R5569">
        <v>33598.36</v>
      </c>
      <c r="S5569" s="8">
        <f t="shared" si="779"/>
        <v>9.6862487243072337E-3</v>
      </c>
      <c r="T5569" s="9">
        <f t="shared" si="775"/>
        <v>9.6794087243072344E-3</v>
      </c>
      <c r="U5569" s="3">
        <f>Sheet1!$B$17+Sheet1!$B$18*'Portfolio allocation'!K5569</f>
        <v>-7.1817200393597142E-3</v>
      </c>
      <c r="V5569" s="13">
        <f t="shared" si="780"/>
        <v>1.6861128763666949E-2</v>
      </c>
      <c r="W5569" s="13"/>
      <c r="X5569" s="2">
        <v>40667</v>
      </c>
      <c r="Y5569">
        <v>162.97020000000001</v>
      </c>
      <c r="AA5569" s="2">
        <v>40667</v>
      </c>
      <c r="AB5569">
        <v>2286.8000000000002</v>
      </c>
      <c r="AC5569">
        <f t="shared" si="781"/>
        <v>-1.3017056833091623E-2</v>
      </c>
      <c r="AD5569">
        <f t="shared" si="776"/>
        <v>-1.3024536833091623E-2</v>
      </c>
      <c r="AE5569">
        <f>Sheet2!$B$17+Sheet2!$B$18*'Portfolio allocation'!K5569</f>
        <v>-5.8913316382916137E-3</v>
      </c>
      <c r="AF5569">
        <f t="shared" si="782"/>
        <v>-7.1332051948000096E-3</v>
      </c>
      <c r="AH5569" s="2">
        <v>40667</v>
      </c>
      <c r="AI5569">
        <v>3.2210000000000001</v>
      </c>
      <c r="AJ5569">
        <v>0.187</v>
      </c>
      <c r="AK5569">
        <v>1.4882500000000001</v>
      </c>
      <c r="AR5569" s="3"/>
    </row>
    <row r="5570" spans="1:44" hidden="1" outlineLevel="1" x14ac:dyDescent="0.2">
      <c r="A5570" s="2">
        <v>40668</v>
      </c>
      <c r="B5570">
        <v>18.2</v>
      </c>
      <c r="E5570" s="2">
        <v>40668</v>
      </c>
      <c r="F5570">
        <v>1335.1</v>
      </c>
      <c r="G5570">
        <f t="shared" si="777"/>
        <v>-9.0698571979930254E-3</v>
      </c>
      <c r="H5570" s="2">
        <v>40668</v>
      </c>
      <c r="I5570">
        <v>2258.08</v>
      </c>
      <c r="J5570">
        <f t="shared" si="778"/>
        <v>-9.0185769519405268E-3</v>
      </c>
      <c r="K5570">
        <f t="shared" si="774"/>
        <v>-9.0260569519405275E-3</v>
      </c>
      <c r="L5570">
        <v>3.9298930036136201E-3</v>
      </c>
      <c r="N5570" s="2">
        <v>40668</v>
      </c>
      <c r="O5570">
        <v>25.79</v>
      </c>
      <c r="Q5570" s="2">
        <v>40668</v>
      </c>
      <c r="R5570">
        <v>33250.25</v>
      </c>
      <c r="S5570" s="8">
        <f t="shared" si="779"/>
        <v>-1.0360922378354176E-2</v>
      </c>
      <c r="T5570" s="9">
        <f t="shared" si="775"/>
        <v>-1.0368402378354177E-2</v>
      </c>
      <c r="U5570" s="3">
        <f>Sheet1!$B$17+Sheet1!$B$18*'Portfolio allocation'!K5570</f>
        <v>-9.8671224016147804E-3</v>
      </c>
      <c r="V5570" s="13">
        <f t="shared" si="780"/>
        <v>-5.0127997673939627E-4</v>
      </c>
      <c r="W5570" s="13"/>
      <c r="X5570" s="2">
        <v>40668</v>
      </c>
      <c r="Y5570">
        <v>160.90700000000001</v>
      </c>
      <c r="AA5570" s="2">
        <v>40668</v>
      </c>
      <c r="AB5570">
        <v>2257.85</v>
      </c>
      <c r="AC5570">
        <f t="shared" si="781"/>
        <v>-1.2659611684449956E-2</v>
      </c>
      <c r="AD5570">
        <f t="shared" si="776"/>
        <v>-1.2666691684449956E-2</v>
      </c>
      <c r="AE5570">
        <f>Sheet2!$B$17+Sheet2!$B$18*'Portfolio allocation'!K5570</f>
        <v>-7.9728131058406301E-3</v>
      </c>
      <c r="AF5570">
        <f t="shared" si="782"/>
        <v>-4.6938785786093257E-3</v>
      </c>
      <c r="AH5570" s="2">
        <v>40668</v>
      </c>
      <c r="AI5570">
        <v>3.153</v>
      </c>
      <c r="AJ5570">
        <v>0.17699999999999999</v>
      </c>
      <c r="AK5570">
        <v>1.4612499999999999</v>
      </c>
      <c r="AR5570" s="3"/>
    </row>
    <row r="5571" spans="1:44" hidden="1" outlineLevel="1" x14ac:dyDescent="0.2">
      <c r="A5571" s="2">
        <v>40669</v>
      </c>
      <c r="B5571">
        <v>18.399999999999999</v>
      </c>
      <c r="E5571" s="2">
        <v>40669</v>
      </c>
      <c r="F5571">
        <v>1340.2</v>
      </c>
      <c r="G5571">
        <f t="shared" si="777"/>
        <v>3.8199385813797448E-3</v>
      </c>
      <c r="H5571" s="2">
        <v>40669</v>
      </c>
      <c r="I5571">
        <v>2266.9699999999998</v>
      </c>
      <c r="J5571">
        <f t="shared" si="778"/>
        <v>3.9369730036136197E-3</v>
      </c>
      <c r="K5571">
        <f t="shared" si="774"/>
        <v>3.9298930036136201E-3</v>
      </c>
      <c r="L5571">
        <v>4.549983141726827E-3</v>
      </c>
      <c r="N5571" s="2">
        <v>40669</v>
      </c>
      <c r="O5571">
        <v>25.87</v>
      </c>
      <c r="Q5571" s="2">
        <v>40669</v>
      </c>
      <c r="R5571">
        <v>33353.39</v>
      </c>
      <c r="S5571" s="8">
        <f t="shared" si="779"/>
        <v>3.1019315644242873E-3</v>
      </c>
      <c r="T5571" s="9">
        <f t="shared" si="775"/>
        <v>3.0948515644242873E-3</v>
      </c>
      <c r="U5571" s="3">
        <f>Sheet1!$B$17+Sheet1!$B$18*'Portfolio allocation'!K5571</f>
        <v>4.9962717348336159E-3</v>
      </c>
      <c r="V5571" s="13">
        <f t="shared" si="780"/>
        <v>-1.9014201704093286E-3</v>
      </c>
      <c r="W5571" s="13"/>
      <c r="X5571" s="2">
        <v>40669</v>
      </c>
      <c r="Y5571">
        <v>161.3177</v>
      </c>
      <c r="AA5571" s="2">
        <v>40669</v>
      </c>
      <c r="AB5571">
        <v>2273.66</v>
      </c>
      <c r="AC5571">
        <f t="shared" si="781"/>
        <v>7.0022366410522618E-3</v>
      </c>
      <c r="AD5571">
        <f t="shared" si="776"/>
        <v>6.9954766410522621E-3</v>
      </c>
      <c r="AE5571">
        <f>Sheet2!$B$17+Sheet2!$B$18*'Portfolio allocation'!K5571</f>
        <v>3.5479481308159084E-3</v>
      </c>
      <c r="AF5571">
        <f t="shared" si="782"/>
        <v>3.4475285102363537E-3</v>
      </c>
      <c r="AH5571" s="2">
        <v>40669</v>
      </c>
      <c r="AI5571">
        <v>3.1480000000000001</v>
      </c>
      <c r="AJ5571">
        <v>0.16900000000000001</v>
      </c>
      <c r="AK5571">
        <v>1.45065</v>
      </c>
      <c r="AR5571" s="3"/>
    </row>
    <row r="5572" spans="1:44" hidden="1" outlineLevel="1" x14ac:dyDescent="0.2">
      <c r="A5572" s="2">
        <v>40672</v>
      </c>
      <c r="B5572">
        <v>17.16</v>
      </c>
      <c r="E5572" s="2">
        <v>40672</v>
      </c>
      <c r="F5572">
        <v>1346.29</v>
      </c>
      <c r="G5572">
        <f t="shared" si="777"/>
        <v>4.5440978958364298E-3</v>
      </c>
      <c r="H5572" s="2">
        <v>40672</v>
      </c>
      <c r="I5572">
        <v>2277.3000000000002</v>
      </c>
      <c r="J5572">
        <f t="shared" si="778"/>
        <v>4.5567431417268267E-3</v>
      </c>
      <c r="K5572">
        <f t="shared" ref="K5572:K5635" si="783">J5572-(AJ5571/25000)</f>
        <v>4.549983141726827E-3</v>
      </c>
      <c r="L5572">
        <v>8.0819658859173533E-3</v>
      </c>
      <c r="N5572" s="2">
        <v>40672</v>
      </c>
      <c r="O5572">
        <v>25.83</v>
      </c>
      <c r="Q5572" s="2">
        <v>40672</v>
      </c>
      <c r="R5572">
        <v>33301.81</v>
      </c>
      <c r="S5572" s="8">
        <f t="shared" si="779"/>
        <v>-1.5464694893083664E-3</v>
      </c>
      <c r="T5572" s="9">
        <f t="shared" ref="T5572:T5635" si="784">S5572-(AJ5571/100/250)</f>
        <v>-1.5532294893083663E-3</v>
      </c>
      <c r="U5572" s="3">
        <f>Sheet1!$B$17+Sheet1!$B$18*'Portfolio allocation'!K5572</f>
        <v>5.707654856451045E-3</v>
      </c>
      <c r="V5572" s="13">
        <f t="shared" si="780"/>
        <v>-7.2608843457594111E-3</v>
      </c>
      <c r="W5572" s="13"/>
      <c r="X5572" s="2">
        <v>40672</v>
      </c>
      <c r="Y5572">
        <v>161.51830000000001</v>
      </c>
      <c r="AA5572" s="2">
        <v>40672</v>
      </c>
      <c r="AB5572">
        <v>2276.4899999999998</v>
      </c>
      <c r="AC5572">
        <f t="shared" si="781"/>
        <v>1.2446891795607762E-3</v>
      </c>
      <c r="AD5572">
        <f t="shared" ref="AD5572:AD5635" si="785">AC5572-AJ5572/25000</f>
        <v>1.2381291795607761E-3</v>
      </c>
      <c r="AE5572">
        <f>Sheet2!$B$17+Sheet2!$B$18*'Portfolio allocation'!K5572</f>
        <v>4.099348101556384E-3</v>
      </c>
      <c r="AF5572">
        <f t="shared" si="782"/>
        <v>-2.8612189219956079E-3</v>
      </c>
      <c r="AH5572" s="2">
        <v>40672</v>
      </c>
      <c r="AI5572">
        <v>3.157</v>
      </c>
      <c r="AJ5572">
        <v>0.16400000000000001</v>
      </c>
      <c r="AK5572">
        <v>1.4266000000000001</v>
      </c>
      <c r="AR5572" s="3"/>
    </row>
    <row r="5573" spans="1:44" hidden="1" outlineLevel="1" x14ac:dyDescent="0.2">
      <c r="A5573" s="2">
        <v>40673</v>
      </c>
      <c r="B5573">
        <v>15.91</v>
      </c>
      <c r="E5573" s="2">
        <v>40673</v>
      </c>
      <c r="F5573">
        <v>1357.16</v>
      </c>
      <c r="G5573">
        <f t="shared" ref="G5573:G5636" si="786">(F5573/F5572)-1</f>
        <v>8.0740405113313152E-3</v>
      </c>
      <c r="H5573" s="2">
        <v>40673</v>
      </c>
      <c r="I5573">
        <v>2295.7199999999998</v>
      </c>
      <c r="J5573">
        <f t="shared" ref="J5573:J5636" si="787">(I5573/I5572)-1</f>
        <v>8.0885258859173526E-3</v>
      </c>
      <c r="K5573">
        <f t="shared" si="783"/>
        <v>8.0819658859173533E-3</v>
      </c>
      <c r="L5573">
        <v>-1.0570014877075609E-2</v>
      </c>
      <c r="N5573" s="2">
        <v>40673</v>
      </c>
      <c r="O5573">
        <v>25.67</v>
      </c>
      <c r="Q5573" s="2">
        <v>40673</v>
      </c>
      <c r="R5573">
        <v>33095.550000000003</v>
      </c>
      <c r="S5573" s="8">
        <f t="shared" ref="S5573:S5636" si="788">R5573/R5572-1</f>
        <v>-6.1936573417479268E-3</v>
      </c>
      <c r="T5573" s="9">
        <f t="shared" si="784"/>
        <v>-6.2002173417479269E-3</v>
      </c>
      <c r="U5573" s="3">
        <f>Sheet1!$B$17+Sheet1!$B$18*'Portfolio allocation'!K5573</f>
        <v>9.7596349729328225E-3</v>
      </c>
      <c r="V5573" s="13">
        <f t="shared" ref="V5573:V5636" si="789">T5573-U5573</f>
        <v>-1.595985231468075E-2</v>
      </c>
      <c r="W5573" s="13"/>
      <c r="X5573" s="2">
        <v>40673</v>
      </c>
      <c r="Y5573">
        <v>162.74090000000001</v>
      </c>
      <c r="AA5573" s="2">
        <v>40673</v>
      </c>
      <c r="AB5573">
        <v>2293.7199999999998</v>
      </c>
      <c r="AC5573">
        <f t="shared" ref="AC5573:AC5636" si="790">AB5573/AB5572-1</f>
        <v>7.5686693110885717E-3</v>
      </c>
      <c r="AD5573">
        <f t="shared" si="785"/>
        <v>7.5617893110885718E-3</v>
      </c>
      <c r="AE5573">
        <f>Sheet2!$B$17+Sheet2!$B$18*'Portfolio allocation'!K5573</f>
        <v>7.2400772667200654E-3</v>
      </c>
      <c r="AF5573">
        <f t="shared" ref="AF5573:AF5636" si="791">AD5573-AE5573</f>
        <v>3.217120443685063E-4</v>
      </c>
      <c r="AH5573" s="2">
        <v>40673</v>
      </c>
      <c r="AI5573">
        <v>3.2130000000000001</v>
      </c>
      <c r="AJ5573">
        <v>0.17199999999999999</v>
      </c>
      <c r="AK5573">
        <v>1.4356</v>
      </c>
      <c r="AR5573" s="3"/>
    </row>
    <row r="5574" spans="1:44" hidden="1" outlineLevel="1" x14ac:dyDescent="0.2">
      <c r="A5574" s="2">
        <v>40674</v>
      </c>
      <c r="B5574">
        <v>16.95</v>
      </c>
      <c r="E5574" s="2">
        <v>40674</v>
      </c>
      <c r="F5574">
        <v>1342.08</v>
      </c>
      <c r="G5574">
        <f t="shared" si="786"/>
        <v>-1.111143859235475E-2</v>
      </c>
      <c r="H5574" s="2">
        <v>40674</v>
      </c>
      <c r="I5574">
        <v>2271.4699999999998</v>
      </c>
      <c r="J5574">
        <f t="shared" si="787"/>
        <v>-1.0563134877075608E-2</v>
      </c>
      <c r="K5574">
        <f t="shared" si="783"/>
        <v>-1.0570014877075609E-2</v>
      </c>
      <c r="L5574">
        <v>4.9988090808157307E-3</v>
      </c>
      <c r="N5574" s="2">
        <v>40674</v>
      </c>
      <c r="O5574">
        <v>25.36</v>
      </c>
      <c r="Q5574" s="2">
        <v>40674</v>
      </c>
      <c r="R5574">
        <v>32695.86</v>
      </c>
      <c r="S5574" s="8">
        <f t="shared" si="788"/>
        <v>-1.207685021098015E-2</v>
      </c>
      <c r="T5574" s="9">
        <f t="shared" si="784"/>
        <v>-1.2083730210980151E-2</v>
      </c>
      <c r="U5574" s="3">
        <f>Sheet1!$B$17+Sheet1!$B$18*'Portfolio allocation'!K5574</f>
        <v>-1.1638390062427095E-2</v>
      </c>
      <c r="V5574" s="13">
        <f t="shared" si="789"/>
        <v>-4.4534014855305594E-4</v>
      </c>
      <c r="W5574" s="13"/>
      <c r="X5574" s="2">
        <v>40674</v>
      </c>
      <c r="Y5574">
        <v>161.90039999999999</v>
      </c>
      <c r="AA5574" s="2">
        <v>40674</v>
      </c>
      <c r="AB5574">
        <v>2281.88</v>
      </c>
      <c r="AC5574">
        <f t="shared" si="790"/>
        <v>-5.1619203738902941E-3</v>
      </c>
      <c r="AD5574">
        <f t="shared" si="785"/>
        <v>-5.1686803738902939E-3</v>
      </c>
      <c r="AE5574">
        <f>Sheet2!$B$17+Sheet2!$B$18*'Portfolio allocation'!K5574</f>
        <v>-9.3457398827999274E-3</v>
      </c>
      <c r="AF5574">
        <f t="shared" si="791"/>
        <v>4.1770595089096335E-3</v>
      </c>
      <c r="AH5574" s="2">
        <v>40674</v>
      </c>
      <c r="AI5574">
        <v>3.1560000000000001</v>
      </c>
      <c r="AJ5574">
        <v>0.16900000000000001</v>
      </c>
      <c r="AK5574">
        <v>1.4296</v>
      </c>
      <c r="AR5574" s="3"/>
    </row>
    <row r="5575" spans="1:44" hidden="1" outlineLevel="1" x14ac:dyDescent="0.2">
      <c r="A5575" s="2">
        <v>40675</v>
      </c>
      <c r="B5575">
        <v>16.03</v>
      </c>
      <c r="E5575" s="2">
        <v>40675</v>
      </c>
      <c r="F5575">
        <v>1348.65</v>
      </c>
      <c r="G5575">
        <f t="shared" si="786"/>
        <v>4.8953862660945369E-3</v>
      </c>
      <c r="H5575" s="2">
        <v>40675</v>
      </c>
      <c r="I5575">
        <v>2282.84</v>
      </c>
      <c r="J5575">
        <f t="shared" si="787"/>
        <v>5.0055690808157305E-3</v>
      </c>
      <c r="K5575">
        <f t="shared" si="783"/>
        <v>4.9988090808157307E-3</v>
      </c>
      <c r="L5575">
        <v>-8.0318515526275388E-3</v>
      </c>
      <c r="N5575" s="2">
        <v>40675</v>
      </c>
      <c r="O5575">
        <v>25.32</v>
      </c>
      <c r="Q5575" s="2">
        <v>40675</v>
      </c>
      <c r="R5575">
        <v>32644.29</v>
      </c>
      <c r="S5575" s="8">
        <f t="shared" si="788"/>
        <v>-1.577263910476745E-3</v>
      </c>
      <c r="T5575" s="9">
        <f t="shared" si="784"/>
        <v>-1.5840239104767449E-3</v>
      </c>
      <c r="U5575" s="3">
        <f>Sheet1!$B$17+Sheet1!$B$18*'Portfolio allocation'!K5575</f>
        <v>6.2225593485357878E-3</v>
      </c>
      <c r="V5575" s="13">
        <f t="shared" si="789"/>
        <v>-7.8065832590125325E-3</v>
      </c>
      <c r="W5575" s="13"/>
      <c r="X5575" s="2">
        <v>40675</v>
      </c>
      <c r="Y5575">
        <v>164.51750000000001</v>
      </c>
      <c r="AA5575" s="2">
        <v>40675</v>
      </c>
      <c r="AB5575">
        <v>2318.7600000000002</v>
      </c>
      <c r="AC5575">
        <f t="shared" si="790"/>
        <v>1.6162111942784163E-2</v>
      </c>
      <c r="AD5575">
        <f t="shared" si="785"/>
        <v>1.6155351942784162E-2</v>
      </c>
      <c r="AE5575">
        <f>Sheet2!$B$17+Sheet2!$B$18*'Portfolio allocation'!K5575</f>
        <v>4.4984555771795604E-3</v>
      </c>
      <c r="AF5575">
        <f t="shared" si="791"/>
        <v>1.1656896365604602E-2</v>
      </c>
      <c r="AH5575" s="2">
        <v>40675</v>
      </c>
      <c r="AI5575">
        <v>3.226</v>
      </c>
      <c r="AJ5575">
        <v>0.16900000000000001</v>
      </c>
      <c r="AK5575">
        <v>1.4195500000000001</v>
      </c>
      <c r="AR5575" s="3"/>
    </row>
    <row r="5576" spans="1:44" hidden="1" outlineLevel="1" x14ac:dyDescent="0.2">
      <c r="A5576" s="2">
        <v>40676</v>
      </c>
      <c r="B5576">
        <v>17.07</v>
      </c>
      <c r="E5576" s="2">
        <v>40676</v>
      </c>
      <c r="F5576">
        <v>1337.77</v>
      </c>
      <c r="G5576">
        <f t="shared" si="786"/>
        <v>-8.0673265858451915E-3</v>
      </c>
      <c r="H5576" s="2">
        <v>40676</v>
      </c>
      <c r="I5576">
        <v>2264.52</v>
      </c>
      <c r="J5576">
        <f t="shared" si="787"/>
        <v>-8.025091552627539E-3</v>
      </c>
      <c r="K5576">
        <f t="shared" si="783"/>
        <v>-8.0318515526275388E-3</v>
      </c>
      <c r="L5576">
        <v>-6.1492620924522203E-3</v>
      </c>
      <c r="N5576" s="2">
        <v>40676</v>
      </c>
      <c r="O5576">
        <v>25.03</v>
      </c>
      <c r="Q5576" s="2">
        <v>40676</v>
      </c>
      <c r="R5576">
        <v>32270.41</v>
      </c>
      <c r="S5576" s="8">
        <f t="shared" si="788"/>
        <v>-1.1453151531247929E-2</v>
      </c>
      <c r="T5576" s="9">
        <f t="shared" si="784"/>
        <v>-1.1459911531247929E-2</v>
      </c>
      <c r="U5576" s="3">
        <f>Sheet1!$B$17+Sheet1!$B$18*'Portfolio allocation'!K5576</f>
        <v>-8.7265447710073805E-3</v>
      </c>
      <c r="V5576" s="13">
        <f t="shared" si="789"/>
        <v>-2.7333667602405486E-3</v>
      </c>
      <c r="W5576" s="13"/>
      <c r="X5576" s="2">
        <v>40676</v>
      </c>
      <c r="Y5576">
        <v>162.3015</v>
      </c>
      <c r="AA5576" s="2">
        <v>40676</v>
      </c>
      <c r="AB5576">
        <v>2287.5300000000002</v>
      </c>
      <c r="AC5576">
        <f t="shared" si="790"/>
        <v>-1.3468405527092053E-2</v>
      </c>
      <c r="AD5576">
        <f t="shared" si="785"/>
        <v>-1.3475085527092054E-2</v>
      </c>
      <c r="AE5576">
        <f>Sheet2!$B$17+Sheet2!$B$18*'Portfolio allocation'!K5576</f>
        <v>-7.0887403002977663E-3</v>
      </c>
      <c r="AF5576">
        <f t="shared" si="791"/>
        <v>-6.3863452267942872E-3</v>
      </c>
      <c r="AH5576" s="2">
        <v>40676</v>
      </c>
      <c r="AI5576">
        <v>3.169</v>
      </c>
      <c r="AJ5576">
        <v>0.16700000000000001</v>
      </c>
      <c r="AK5576">
        <v>1.4205000000000001</v>
      </c>
      <c r="AR5576" s="3"/>
    </row>
    <row r="5577" spans="1:44" hidden="1" outlineLevel="1" x14ac:dyDescent="0.2">
      <c r="A5577" s="2">
        <v>40679</v>
      </c>
      <c r="B5577">
        <v>18.239999999999998</v>
      </c>
      <c r="E5577" s="2">
        <v>40679</v>
      </c>
      <c r="F5577">
        <v>1329.47</v>
      </c>
      <c r="G5577">
        <f t="shared" si="786"/>
        <v>-6.2043550087085286E-3</v>
      </c>
      <c r="H5577" s="2">
        <v>40679</v>
      </c>
      <c r="I5577">
        <v>2250.61</v>
      </c>
      <c r="J5577">
        <f t="shared" si="787"/>
        <v>-6.1425820924522201E-3</v>
      </c>
      <c r="K5577">
        <f t="shared" si="783"/>
        <v>-6.1492620924522203E-3</v>
      </c>
      <c r="L5577">
        <v>-1.2220423565175386E-4</v>
      </c>
      <c r="N5577" s="2">
        <v>40679</v>
      </c>
      <c r="O5577">
        <v>24.57</v>
      </c>
      <c r="Q5577" s="2">
        <v>40679</v>
      </c>
      <c r="R5577">
        <v>31677.34</v>
      </c>
      <c r="S5577" s="8">
        <f t="shared" si="788"/>
        <v>-1.8378136503378828E-2</v>
      </c>
      <c r="T5577" s="9">
        <f t="shared" si="784"/>
        <v>-1.8384816503378826E-2</v>
      </c>
      <c r="U5577" s="3">
        <f>Sheet1!$B$17+Sheet1!$B$18*'Portfolio allocation'!K5577</f>
        <v>-6.5667904311325336E-3</v>
      </c>
      <c r="V5577" s="13">
        <f t="shared" si="789"/>
        <v>-1.1818026072246293E-2</v>
      </c>
      <c r="W5577" s="13"/>
      <c r="X5577" s="2">
        <v>40679</v>
      </c>
      <c r="Y5577">
        <v>161.28909999999999</v>
      </c>
      <c r="AA5577" s="2">
        <v>40679</v>
      </c>
      <c r="AB5577">
        <v>2273.2600000000002</v>
      </c>
      <c r="AC5577">
        <f t="shared" si="790"/>
        <v>-6.2381695540605353E-3</v>
      </c>
      <c r="AD5577">
        <f t="shared" si="785"/>
        <v>-6.2448495540605355E-3</v>
      </c>
      <c r="AE5577">
        <f>Sheet2!$B$17+Sheet2!$B$18*'Portfolio allocation'!K5577</f>
        <v>-5.4146937231088765E-3</v>
      </c>
      <c r="AF5577">
        <f t="shared" si="791"/>
        <v>-8.30155830951659E-4</v>
      </c>
      <c r="AH5577" s="2">
        <v>40679</v>
      </c>
      <c r="AI5577">
        <v>3.1469999999999998</v>
      </c>
      <c r="AJ5577">
        <v>0.16700000000000001</v>
      </c>
      <c r="AK5577">
        <v>1.4236</v>
      </c>
      <c r="AR5577" s="3"/>
    </row>
    <row r="5578" spans="1:44" hidden="1" outlineLevel="1" x14ac:dyDescent="0.2">
      <c r="A5578" s="2">
        <v>40680</v>
      </c>
      <c r="B5578">
        <v>17.55</v>
      </c>
      <c r="E5578" s="2">
        <v>40680</v>
      </c>
      <c r="F5578">
        <v>1328.98</v>
      </c>
      <c r="G5578">
        <f t="shared" si="786"/>
        <v>-3.685679255642782E-4</v>
      </c>
      <c r="H5578" s="2">
        <v>40680</v>
      </c>
      <c r="I5578">
        <v>2250.35</v>
      </c>
      <c r="J5578">
        <f t="shared" si="787"/>
        <v>-1.1552423565175385E-4</v>
      </c>
      <c r="K5578">
        <f t="shared" si="783"/>
        <v>-1.2220423565175386E-4</v>
      </c>
      <c r="L5578">
        <v>8.9785889581622067E-3</v>
      </c>
      <c r="N5578" s="2">
        <v>40680</v>
      </c>
      <c r="O5578">
        <v>24.52</v>
      </c>
      <c r="Q5578" s="2">
        <v>40680</v>
      </c>
      <c r="R5578">
        <v>31819.16</v>
      </c>
      <c r="S5578" s="8">
        <f t="shared" si="788"/>
        <v>4.4770173253183554E-3</v>
      </c>
      <c r="T5578" s="9">
        <f t="shared" si="784"/>
        <v>4.4703373253183552E-3</v>
      </c>
      <c r="U5578" s="3">
        <f>Sheet1!$B$17+Sheet1!$B$18*'Portfolio allocation'!K5578</f>
        <v>3.4760308814775031E-4</v>
      </c>
      <c r="V5578" s="13">
        <f t="shared" si="789"/>
        <v>4.1227342371706046E-3</v>
      </c>
      <c r="W5578" s="13"/>
      <c r="X5578" s="2">
        <v>40680</v>
      </c>
      <c r="Y5578">
        <v>162.85550000000001</v>
      </c>
      <c r="AA5578" s="2">
        <v>40680</v>
      </c>
      <c r="AB5578">
        <v>2295.34</v>
      </c>
      <c r="AC5578">
        <f t="shared" si="790"/>
        <v>9.7129232907806617E-3</v>
      </c>
      <c r="AD5578">
        <f t="shared" si="785"/>
        <v>9.7062432907806615E-3</v>
      </c>
      <c r="AE5578">
        <f>Sheet2!$B$17+Sheet2!$B$18*'Portfolio allocation'!K5578</f>
        <v>-5.5280112689203278E-5</v>
      </c>
      <c r="AF5578">
        <f t="shared" si="791"/>
        <v>9.7615234034698645E-3</v>
      </c>
      <c r="AH5578" s="2">
        <v>40680</v>
      </c>
      <c r="AI5578">
        <v>3.1139999999999999</v>
      </c>
      <c r="AJ5578">
        <v>0.16700000000000001</v>
      </c>
      <c r="AK5578">
        <v>1.41675</v>
      </c>
      <c r="AR5578" s="3"/>
    </row>
    <row r="5579" spans="1:44" hidden="1" outlineLevel="1" x14ac:dyDescent="0.2">
      <c r="A5579" s="2">
        <v>40681</v>
      </c>
      <c r="B5579">
        <v>16.23</v>
      </c>
      <c r="E5579" s="2">
        <v>40681</v>
      </c>
      <c r="F5579">
        <v>1340.68</v>
      </c>
      <c r="G5579">
        <f t="shared" si="786"/>
        <v>8.8037442248942721E-3</v>
      </c>
      <c r="H5579" s="2">
        <v>40681</v>
      </c>
      <c r="I5579">
        <v>2270.5700000000002</v>
      </c>
      <c r="J5579">
        <f t="shared" si="787"/>
        <v>8.9852689581622069E-3</v>
      </c>
      <c r="K5579">
        <f t="shared" si="783"/>
        <v>8.9785889581622067E-3</v>
      </c>
      <c r="L5579">
        <v>2.2567887503136545E-3</v>
      </c>
      <c r="N5579" s="2">
        <v>40681</v>
      </c>
      <c r="O5579">
        <v>24.69</v>
      </c>
      <c r="Q5579" s="2">
        <v>40681</v>
      </c>
      <c r="R5579">
        <v>32039.759999999998</v>
      </c>
      <c r="S5579" s="8">
        <f t="shared" si="788"/>
        <v>6.9329297190747763E-3</v>
      </c>
      <c r="T5579" s="9">
        <f t="shared" si="784"/>
        <v>6.9262497190747761E-3</v>
      </c>
      <c r="U5579" s="3">
        <f>Sheet1!$B$17+Sheet1!$B$18*'Portfolio allocation'!K5579</f>
        <v>1.0788263684862614E-2</v>
      </c>
      <c r="V5579" s="13">
        <f t="shared" si="789"/>
        <v>-3.8620139657878378E-3</v>
      </c>
      <c r="W5579" s="13"/>
      <c r="X5579" s="2">
        <v>40681</v>
      </c>
      <c r="Y5579">
        <v>162.79820000000001</v>
      </c>
      <c r="AA5579" s="2">
        <v>40681</v>
      </c>
      <c r="AB5579">
        <v>2294.5300000000002</v>
      </c>
      <c r="AC5579">
        <f t="shared" si="790"/>
        <v>-3.5288889663398493E-4</v>
      </c>
      <c r="AD5579">
        <f t="shared" si="785"/>
        <v>-3.598488966339849E-4</v>
      </c>
      <c r="AE5579">
        <f>Sheet2!$B$17+Sheet2!$B$18*'Portfolio allocation'!K5579</f>
        <v>8.0373773774836208E-3</v>
      </c>
      <c r="AF5579">
        <f t="shared" si="791"/>
        <v>-8.397226274117606E-3</v>
      </c>
      <c r="AH5579" s="2">
        <v>40681</v>
      </c>
      <c r="AI5579">
        <v>3.1840000000000002</v>
      </c>
      <c r="AJ5579">
        <v>0.17399999999999999</v>
      </c>
      <c r="AK5579">
        <v>1.4250499999999999</v>
      </c>
      <c r="AR5579" s="3"/>
    </row>
    <row r="5580" spans="1:44" hidden="1" outlineLevel="1" x14ac:dyDescent="0.2">
      <c r="A5580" s="2">
        <v>40682</v>
      </c>
      <c r="B5580">
        <v>15.52</v>
      </c>
      <c r="E5580" s="2">
        <v>40682</v>
      </c>
      <c r="F5580">
        <v>1343.6</v>
      </c>
      <c r="G5580">
        <f t="shared" si="786"/>
        <v>2.1779992242740853E-3</v>
      </c>
      <c r="H5580" s="2">
        <v>40682</v>
      </c>
      <c r="I5580">
        <v>2275.71</v>
      </c>
      <c r="J5580">
        <f t="shared" si="787"/>
        <v>2.2637487503136544E-3</v>
      </c>
      <c r="K5580">
        <f t="shared" si="783"/>
        <v>2.2567887503136545E-3</v>
      </c>
      <c r="L5580">
        <v>-7.6967877650491864E-3</v>
      </c>
      <c r="N5580" s="2">
        <v>40682</v>
      </c>
      <c r="O5580">
        <v>24.715</v>
      </c>
      <c r="Q5580" s="2">
        <v>40682</v>
      </c>
      <c r="R5580">
        <v>32072.21</v>
      </c>
      <c r="S5580" s="8">
        <f t="shared" si="788"/>
        <v>1.0128040909169744E-3</v>
      </c>
      <c r="T5580" s="9">
        <f t="shared" si="784"/>
        <v>1.0058440909169743E-3</v>
      </c>
      <c r="U5580" s="3">
        <f>Sheet1!$B$17+Sheet1!$B$18*'Portfolio allocation'!K5580</f>
        <v>3.0768441333473349E-3</v>
      </c>
      <c r="V5580" s="13">
        <f t="shared" si="789"/>
        <v>-2.0710000424303604E-3</v>
      </c>
      <c r="W5580" s="13"/>
      <c r="X5580" s="2">
        <v>40682</v>
      </c>
      <c r="Y5580">
        <v>162.94149999999999</v>
      </c>
      <c r="AA5580" s="2">
        <v>40682</v>
      </c>
      <c r="AB5580">
        <v>2296.5500000000002</v>
      </c>
      <c r="AC5580">
        <f t="shared" si="790"/>
        <v>8.803545824198622E-4</v>
      </c>
      <c r="AD5580">
        <f t="shared" si="785"/>
        <v>8.7347458241986218E-4</v>
      </c>
      <c r="AE5580">
        <f>Sheet2!$B$17+Sheet2!$B$18*'Portfolio allocation'!K5580</f>
        <v>2.0601811440315739E-3</v>
      </c>
      <c r="AF5580">
        <f t="shared" si="791"/>
        <v>-1.1867065616117116E-3</v>
      </c>
      <c r="AH5580" s="2">
        <v>40682</v>
      </c>
      <c r="AI5580">
        <v>3.173</v>
      </c>
      <c r="AJ5580">
        <v>0.17199999999999999</v>
      </c>
      <c r="AK5580">
        <v>1.4251499999999999</v>
      </c>
      <c r="AR5580" s="3"/>
    </row>
    <row r="5581" spans="1:44" hidden="1" outlineLevel="1" x14ac:dyDescent="0.2">
      <c r="A5581" s="2">
        <v>40683</v>
      </c>
      <c r="B5581">
        <v>17.43</v>
      </c>
      <c r="E5581" s="2">
        <v>40683</v>
      </c>
      <c r="F5581">
        <v>1333.27</v>
      </c>
      <c r="G5581">
        <f t="shared" si="786"/>
        <v>-7.6883000893122055E-3</v>
      </c>
      <c r="H5581" s="2">
        <v>40683</v>
      </c>
      <c r="I5581">
        <v>2258.21</v>
      </c>
      <c r="J5581">
        <f t="shared" si="787"/>
        <v>-7.6899077650491865E-3</v>
      </c>
      <c r="K5581">
        <f t="shared" si="783"/>
        <v>-7.6967877650491864E-3</v>
      </c>
      <c r="L5581">
        <v>-1.191876966393742E-2</v>
      </c>
      <c r="N5581" s="2">
        <v>40683</v>
      </c>
      <c r="O5581">
        <v>24.49</v>
      </c>
      <c r="Q5581" s="2">
        <v>40683</v>
      </c>
      <c r="R5581">
        <v>31780.23</v>
      </c>
      <c r="S5581" s="8">
        <f t="shared" si="788"/>
        <v>-9.1038316349263404E-3</v>
      </c>
      <c r="T5581" s="9">
        <f t="shared" si="784"/>
        <v>-9.1107116349263412E-3</v>
      </c>
      <c r="U5581" s="3">
        <f>Sheet1!$B$17+Sheet1!$B$18*'Portfolio allocation'!K5581</f>
        <v>-8.3421511022518675E-3</v>
      </c>
      <c r="V5581" s="13">
        <f t="shared" si="789"/>
        <v>-7.685605326744737E-4</v>
      </c>
      <c r="W5581" s="13"/>
      <c r="X5581" s="2">
        <v>40683</v>
      </c>
      <c r="Y5581">
        <v>162.5308</v>
      </c>
      <c r="AA5581" s="2">
        <v>40683</v>
      </c>
      <c r="AB5581">
        <v>2290.7600000000002</v>
      </c>
      <c r="AC5581">
        <f t="shared" si="790"/>
        <v>-2.5211730639437269E-3</v>
      </c>
      <c r="AD5581">
        <f t="shared" si="785"/>
        <v>-2.5278530639437267E-3</v>
      </c>
      <c r="AE5581">
        <f>Sheet2!$B$17+Sheet2!$B$18*'Portfolio allocation'!K5581</f>
        <v>-6.7907930321327512E-3</v>
      </c>
      <c r="AF5581">
        <f t="shared" si="791"/>
        <v>4.2629399681890241E-3</v>
      </c>
      <c r="AH5581" s="2">
        <v>40683</v>
      </c>
      <c r="AI5581">
        <v>3.1469999999999998</v>
      </c>
      <c r="AJ5581">
        <v>0.16700000000000001</v>
      </c>
      <c r="AK5581">
        <v>1.4152499999999999</v>
      </c>
      <c r="AR5581" s="3"/>
    </row>
    <row r="5582" spans="1:44" hidden="1" outlineLevel="1" x14ac:dyDescent="0.2">
      <c r="A5582" s="2">
        <v>40686</v>
      </c>
      <c r="B5582">
        <v>18.27</v>
      </c>
      <c r="E5582" s="2">
        <v>40686</v>
      </c>
      <c r="F5582">
        <v>1317.37</v>
      </c>
      <c r="G5582">
        <f t="shared" si="786"/>
        <v>-1.1925566464407122E-2</v>
      </c>
      <c r="H5582" s="2">
        <v>40686</v>
      </c>
      <c r="I5582">
        <v>2231.31</v>
      </c>
      <c r="J5582">
        <f t="shared" si="787"/>
        <v>-1.191208966393742E-2</v>
      </c>
      <c r="K5582">
        <f t="shared" si="783"/>
        <v>-1.191876966393742E-2</v>
      </c>
      <c r="L5582">
        <v>-8.2254434067881223E-4</v>
      </c>
      <c r="N5582" s="2">
        <v>40686</v>
      </c>
      <c r="O5582">
        <v>24.17</v>
      </c>
      <c r="Q5582" s="2">
        <v>40686</v>
      </c>
      <c r="R5582">
        <v>31364.98</v>
      </c>
      <c r="S5582" s="8">
        <f t="shared" si="788"/>
        <v>-1.3066299394308922E-2</v>
      </c>
      <c r="T5582" s="9">
        <f t="shared" si="784"/>
        <v>-1.3072979394308923E-2</v>
      </c>
      <c r="U5582" s="3">
        <f>Sheet1!$B$17+Sheet1!$B$18*'Portfolio allocation'!K5582</f>
        <v>-1.3185715735906905E-2</v>
      </c>
      <c r="V5582" s="13">
        <f t="shared" si="789"/>
        <v>1.1273634159798297E-4</v>
      </c>
      <c r="W5582" s="13"/>
      <c r="X5582" s="2">
        <v>40686</v>
      </c>
      <c r="Y5582">
        <v>160.71600000000001</v>
      </c>
      <c r="AA5582" s="2">
        <v>40686</v>
      </c>
      <c r="AB5582">
        <v>2265.1799999999998</v>
      </c>
      <c r="AC5582">
        <f t="shared" si="790"/>
        <v>-1.1166599731093796E-2</v>
      </c>
      <c r="AD5582">
        <f t="shared" si="785"/>
        <v>-1.1173479731093797E-2</v>
      </c>
      <c r="AE5582">
        <f>Sheet2!$B$17+Sheet2!$B$18*'Portfolio allocation'!K5582</f>
        <v>-1.0545087049124166E-2</v>
      </c>
      <c r="AF5582">
        <f t="shared" si="791"/>
        <v>-6.2839268196963026E-4</v>
      </c>
      <c r="AH5582" s="2">
        <v>40686</v>
      </c>
      <c r="AI5582">
        <v>3.129</v>
      </c>
      <c r="AJ5582">
        <v>0.17199999999999999</v>
      </c>
      <c r="AK5582">
        <v>1.4021999999999999</v>
      </c>
      <c r="AR5582" s="3"/>
    </row>
    <row r="5583" spans="1:44" hidden="1" outlineLevel="1" x14ac:dyDescent="0.2">
      <c r="A5583" s="2">
        <v>40687</v>
      </c>
      <c r="B5583">
        <v>17.82</v>
      </c>
      <c r="E5583" s="2">
        <v>40687</v>
      </c>
      <c r="F5583">
        <v>1316.28</v>
      </c>
      <c r="G5583">
        <f t="shared" si="786"/>
        <v>-8.2740611976883649E-4</v>
      </c>
      <c r="H5583" s="2">
        <v>40687</v>
      </c>
      <c r="I5583">
        <v>2229.4899999999998</v>
      </c>
      <c r="J5583">
        <f t="shared" si="787"/>
        <v>-8.1566434067881222E-4</v>
      </c>
      <c r="K5583">
        <f t="shared" si="783"/>
        <v>-8.2254434067881223E-4</v>
      </c>
      <c r="L5583">
        <v>3.2494701069753365E-3</v>
      </c>
      <c r="N5583" s="2">
        <v>40687</v>
      </c>
      <c r="O5583">
        <v>24.15</v>
      </c>
      <c r="Q5583" s="2">
        <v>40687</v>
      </c>
      <c r="R5583">
        <v>31339.02</v>
      </c>
      <c r="S5583" s="8">
        <f t="shared" si="788"/>
        <v>-8.2767468686406609E-4</v>
      </c>
      <c r="T5583" s="9">
        <f t="shared" si="784"/>
        <v>-8.345546868640661E-4</v>
      </c>
      <c r="U5583" s="3">
        <f>Sheet1!$B$17+Sheet1!$B$18*'Portfolio allocation'!K5583</f>
        <v>-4.5584482931787442E-4</v>
      </c>
      <c r="V5583" s="13">
        <f t="shared" si="789"/>
        <v>-3.7870985754619169E-4</v>
      </c>
      <c r="W5583" s="13"/>
      <c r="X5583" s="2">
        <v>40687</v>
      </c>
      <c r="Y5583">
        <v>160.4581</v>
      </c>
      <c r="AA5583" s="2">
        <v>40687</v>
      </c>
      <c r="AB5583">
        <v>2261.5500000000002</v>
      </c>
      <c r="AC5583">
        <f t="shared" si="790"/>
        <v>-1.6025216539081732E-3</v>
      </c>
      <c r="AD5583">
        <f t="shared" si="785"/>
        <v>-1.6094016539081732E-3</v>
      </c>
      <c r="AE5583">
        <f>Sheet2!$B$17+Sheet2!$B$18*'Portfolio allocation'!K5583</f>
        <v>-6.7804040137130032E-4</v>
      </c>
      <c r="AF5583">
        <f t="shared" si="791"/>
        <v>-9.3136125253687283E-4</v>
      </c>
      <c r="AH5583" s="2">
        <v>40687</v>
      </c>
      <c r="AI5583">
        <v>3.1160000000000001</v>
      </c>
      <c r="AJ5583">
        <v>0.17199999999999999</v>
      </c>
      <c r="AK5583">
        <v>1.41035</v>
      </c>
      <c r="AR5583" s="3"/>
    </row>
    <row r="5584" spans="1:44" hidden="1" outlineLevel="1" x14ac:dyDescent="0.2">
      <c r="A5584" s="2">
        <v>40688</v>
      </c>
      <c r="B5584">
        <v>17.07</v>
      </c>
      <c r="E5584" s="2">
        <v>40688</v>
      </c>
      <c r="F5584">
        <v>1320.47</v>
      </c>
      <c r="G5584">
        <f t="shared" si="786"/>
        <v>3.1832132980824657E-3</v>
      </c>
      <c r="H5584" s="2">
        <v>40688</v>
      </c>
      <c r="I5584">
        <v>2236.75</v>
      </c>
      <c r="J5584">
        <f t="shared" si="787"/>
        <v>3.2563501069753364E-3</v>
      </c>
      <c r="K5584">
        <f t="shared" si="783"/>
        <v>3.2494701069753365E-3</v>
      </c>
      <c r="L5584">
        <v>4.1868244417122506E-3</v>
      </c>
      <c r="N5584" s="2">
        <v>40688</v>
      </c>
      <c r="O5584">
        <v>24.19</v>
      </c>
      <c r="Q5584" s="2">
        <v>40688</v>
      </c>
      <c r="R5584">
        <v>31390.92</v>
      </c>
      <c r="S5584" s="8">
        <f t="shared" si="788"/>
        <v>1.6560824173825761E-3</v>
      </c>
      <c r="T5584" s="9">
        <f t="shared" si="784"/>
        <v>1.6492024173825762E-3</v>
      </c>
      <c r="U5584" s="3">
        <f>Sheet1!$B$17+Sheet1!$B$18*'Portfolio allocation'!K5584</f>
        <v>4.2156733436007794E-3</v>
      </c>
      <c r="V5584" s="13">
        <f t="shared" si="789"/>
        <v>-2.5664709262182032E-3</v>
      </c>
      <c r="W5584" s="13"/>
      <c r="X5584" s="2">
        <v>40688</v>
      </c>
      <c r="Y5584">
        <v>160.22880000000001</v>
      </c>
      <c r="AA5584" s="2">
        <v>40688</v>
      </c>
      <c r="AB5584">
        <v>2258.3200000000002</v>
      </c>
      <c r="AC5584">
        <f t="shared" si="790"/>
        <v>-1.4282240056598949E-3</v>
      </c>
      <c r="AD5584">
        <f t="shared" si="785"/>
        <v>-1.4349840056598949E-3</v>
      </c>
      <c r="AE5584">
        <f>Sheet2!$B$17+Sheet2!$B$18*'Portfolio allocation'!K5584</f>
        <v>2.9428987319670527E-3</v>
      </c>
      <c r="AF5584">
        <f t="shared" si="791"/>
        <v>-4.3778827376269478E-3</v>
      </c>
      <c r="AH5584" s="2">
        <v>40688</v>
      </c>
      <c r="AI5584">
        <v>3.129</v>
      </c>
      <c r="AJ5584">
        <v>0.16900000000000001</v>
      </c>
      <c r="AK5584">
        <v>1.407</v>
      </c>
      <c r="AR5584" s="3"/>
    </row>
    <row r="5585" spans="1:44" hidden="1" outlineLevel="1" x14ac:dyDescent="0.2">
      <c r="A5585" s="2">
        <v>40689</v>
      </c>
      <c r="B5585">
        <v>16.09</v>
      </c>
      <c r="E5585" s="2">
        <v>40689</v>
      </c>
      <c r="F5585">
        <v>1325.69</v>
      </c>
      <c r="G5585">
        <f t="shared" si="786"/>
        <v>3.953137897869663E-3</v>
      </c>
      <c r="H5585" s="2">
        <v>40689</v>
      </c>
      <c r="I5585">
        <v>2246.13</v>
      </c>
      <c r="J5585">
        <f t="shared" si="787"/>
        <v>4.1935844417122503E-3</v>
      </c>
      <c r="K5585">
        <f t="shared" si="783"/>
        <v>4.1868244417122506E-3</v>
      </c>
      <c r="L5585">
        <v>4.2719900796478784E-3</v>
      </c>
      <c r="N5585" s="2">
        <v>40689</v>
      </c>
      <c r="O5585">
        <v>24.67</v>
      </c>
      <c r="Q5585" s="2">
        <v>40689</v>
      </c>
      <c r="R5585">
        <v>32013.82</v>
      </c>
      <c r="S5585" s="8">
        <f t="shared" si="788"/>
        <v>1.9843317749209E-2</v>
      </c>
      <c r="T5585" s="9">
        <f t="shared" si="784"/>
        <v>1.9836557749208998E-2</v>
      </c>
      <c r="U5585" s="3">
        <f>Sheet1!$B$17+Sheet1!$B$18*'Portfolio allocation'!K5585</f>
        <v>5.2910299921289285E-3</v>
      </c>
      <c r="V5585" s="13">
        <f t="shared" si="789"/>
        <v>1.454552775708007E-2</v>
      </c>
      <c r="W5585" s="13"/>
      <c r="X5585" s="2">
        <v>40689</v>
      </c>
      <c r="Y5585">
        <v>159.68440000000001</v>
      </c>
      <c r="AA5585" s="2">
        <v>40689</v>
      </c>
      <c r="AB5585">
        <v>2250.64</v>
      </c>
      <c r="AC5585">
        <f t="shared" si="790"/>
        <v>-3.4007580856567632E-3</v>
      </c>
      <c r="AD5585">
        <f t="shared" si="785"/>
        <v>-3.4072380856567633E-3</v>
      </c>
      <c r="AE5585">
        <f>Sheet2!$B$17+Sheet2!$B$18*'Portfolio allocation'!K5585</f>
        <v>3.7764181204870371E-3</v>
      </c>
      <c r="AF5585">
        <f t="shared" si="791"/>
        <v>-7.1836562061438E-3</v>
      </c>
      <c r="AH5585" s="2">
        <v>40689</v>
      </c>
      <c r="AI5585">
        <v>3.0590000000000002</v>
      </c>
      <c r="AJ5585">
        <v>0.16200000000000001</v>
      </c>
      <c r="AK5585">
        <v>1.40995</v>
      </c>
      <c r="AR5585" s="3"/>
    </row>
    <row r="5586" spans="1:44" hidden="1" outlineLevel="1" x14ac:dyDescent="0.2">
      <c r="A5586" s="2">
        <v>40690</v>
      </c>
      <c r="B5586">
        <v>15.98</v>
      </c>
      <c r="E5586" s="2">
        <v>40690</v>
      </c>
      <c r="F5586">
        <v>1331.1</v>
      </c>
      <c r="G5586">
        <f t="shared" si="786"/>
        <v>4.080893723268586E-3</v>
      </c>
      <c r="H5586" s="2">
        <v>40690</v>
      </c>
      <c r="I5586">
        <v>2255.7399999999998</v>
      </c>
      <c r="J5586">
        <f t="shared" si="787"/>
        <v>4.2784700796478781E-3</v>
      </c>
      <c r="K5586">
        <f t="shared" si="783"/>
        <v>4.2719900796478784E-3</v>
      </c>
      <c r="L5586">
        <v>-6.28E-6</v>
      </c>
      <c r="N5586" s="2">
        <v>40690</v>
      </c>
      <c r="O5586">
        <v>24.76</v>
      </c>
      <c r="Q5586" s="2">
        <v>40690</v>
      </c>
      <c r="R5586">
        <v>32130.61</v>
      </c>
      <c r="S5586" s="8">
        <f t="shared" si="788"/>
        <v>3.6481119716422761E-3</v>
      </c>
      <c r="T5586" s="9">
        <f t="shared" si="784"/>
        <v>3.641631971642276E-3</v>
      </c>
      <c r="U5586" s="3">
        <f>Sheet1!$B$17+Sheet1!$B$18*'Portfolio allocation'!K5586</f>
        <v>5.3887341703529757E-3</v>
      </c>
      <c r="V5586" s="13">
        <f t="shared" si="789"/>
        <v>-1.7471021987106997E-3</v>
      </c>
      <c r="W5586" s="13"/>
      <c r="X5586" s="2">
        <v>40690</v>
      </c>
      <c r="Y5586">
        <v>159.99010000000001</v>
      </c>
      <c r="AA5586" s="2">
        <v>40690</v>
      </c>
      <c r="AB5586">
        <v>2254.9499999999998</v>
      </c>
      <c r="AC5586">
        <f t="shared" si="790"/>
        <v>1.9150108413605871E-3</v>
      </c>
      <c r="AD5586">
        <f t="shared" si="785"/>
        <v>1.9087308413605871E-3</v>
      </c>
      <c r="AE5586">
        <f>Sheet2!$B$17+Sheet2!$B$18*'Portfolio allocation'!K5586</f>
        <v>3.8521495785113317E-3</v>
      </c>
      <c r="AF5586">
        <f t="shared" si="791"/>
        <v>-1.9434187371507447E-3</v>
      </c>
      <c r="AH5586" s="2">
        <v>40690</v>
      </c>
      <c r="AI5586">
        <v>3.0720000000000001</v>
      </c>
      <c r="AJ5586">
        <v>0.157</v>
      </c>
      <c r="AK5586">
        <v>1.4259999999999999</v>
      </c>
      <c r="AR5586" s="3"/>
    </row>
    <row r="5587" spans="1:44" hidden="1" outlineLevel="1" x14ac:dyDescent="0.2">
      <c r="A5587" s="2">
        <v>40693</v>
      </c>
      <c r="B5587">
        <v>15.98</v>
      </c>
      <c r="E5587" s="2">
        <v>40693</v>
      </c>
      <c r="F5587">
        <v>1331.1</v>
      </c>
      <c r="G5587">
        <f t="shared" si="786"/>
        <v>0</v>
      </c>
      <c r="H5587" s="2">
        <v>40693</v>
      </c>
      <c r="I5587">
        <v>2255.7399999999998</v>
      </c>
      <c r="J5587">
        <f t="shared" si="787"/>
        <v>0</v>
      </c>
      <c r="K5587">
        <f t="shared" si="783"/>
        <v>-6.28E-6</v>
      </c>
      <c r="L5587">
        <v>1.0597778978428422E-2</v>
      </c>
      <c r="N5587" s="2">
        <v>40693</v>
      </c>
      <c r="O5587">
        <v>24.76</v>
      </c>
      <c r="Q5587" s="2">
        <v>40693</v>
      </c>
      <c r="R5587">
        <v>32130.61</v>
      </c>
      <c r="S5587" s="8">
        <f t="shared" si="788"/>
        <v>0</v>
      </c>
      <c r="T5587" s="9">
        <f t="shared" si="784"/>
        <v>-6.28E-6</v>
      </c>
      <c r="U5587" s="3">
        <f>Sheet1!$B$17+Sheet1!$B$18*'Portfolio allocation'!K5587</f>
        <v>4.8059430919826756E-4</v>
      </c>
      <c r="V5587" s="13">
        <f t="shared" si="789"/>
        <v>-4.8687430919826756E-4</v>
      </c>
      <c r="W5587" s="13"/>
      <c r="X5587" s="2">
        <v>40693</v>
      </c>
      <c r="Y5587">
        <v>159.99010000000001</v>
      </c>
      <c r="AA5587" s="2">
        <v>40693</v>
      </c>
      <c r="AB5587">
        <v>2254.9499999999998</v>
      </c>
      <c r="AC5587">
        <f t="shared" si="790"/>
        <v>0</v>
      </c>
      <c r="AD5587">
        <f t="shared" si="785"/>
        <v>-6.28E-6</v>
      </c>
      <c r="AE5587">
        <f>Sheet2!$B$17+Sheet2!$B$18*'Portfolio allocation'!K5587</f>
        <v>4.7802675147070114E-5</v>
      </c>
      <c r="AF5587">
        <f t="shared" si="791"/>
        <v>-5.4082675147070115E-5</v>
      </c>
      <c r="AH5587" s="2">
        <v>40693</v>
      </c>
      <c r="AI5587">
        <v>3.0720000000000001</v>
      </c>
      <c r="AJ5587">
        <v>0.157</v>
      </c>
      <c r="AK5587">
        <v>1.4270499999999999</v>
      </c>
      <c r="AR5587" s="3"/>
    </row>
    <row r="5588" spans="1:44" hidden="1" outlineLevel="1" x14ac:dyDescent="0.2">
      <c r="A5588" s="2">
        <v>40694</v>
      </c>
      <c r="B5588">
        <v>15.45</v>
      </c>
      <c r="E5588" s="2">
        <v>40694</v>
      </c>
      <c r="F5588">
        <v>1345.2</v>
      </c>
      <c r="G5588">
        <f t="shared" si="786"/>
        <v>1.0592742844264258E-2</v>
      </c>
      <c r="H5588" s="2">
        <v>40694</v>
      </c>
      <c r="I5588">
        <v>2279.66</v>
      </c>
      <c r="J5588">
        <f t="shared" si="787"/>
        <v>1.0604058978428421E-2</v>
      </c>
      <c r="K5588">
        <f t="shared" si="783"/>
        <v>1.0597778978428422E-2</v>
      </c>
      <c r="L5588">
        <v>-2.2685380525867781E-2</v>
      </c>
      <c r="N5588" s="2">
        <v>40694</v>
      </c>
      <c r="O5588">
        <v>25.01</v>
      </c>
      <c r="Q5588" s="2">
        <v>40694</v>
      </c>
      <c r="R5588">
        <v>32455.03</v>
      </c>
      <c r="S5588" s="8">
        <f t="shared" si="788"/>
        <v>1.0096913815206054E-2</v>
      </c>
      <c r="T5588" s="9">
        <f t="shared" si="784"/>
        <v>1.0090633815206055E-2</v>
      </c>
      <c r="U5588" s="3">
        <f>Sheet1!$B$17+Sheet1!$B$18*'Portfolio allocation'!K5588</f>
        <v>1.2645839511844207E-2</v>
      </c>
      <c r="V5588" s="13">
        <f t="shared" si="789"/>
        <v>-2.5552056966381513E-3</v>
      </c>
      <c r="W5588" s="13"/>
      <c r="X5588" s="2">
        <v>40694</v>
      </c>
      <c r="Y5588">
        <v>161.35589999999999</v>
      </c>
      <c r="AA5588" s="2">
        <v>40694</v>
      </c>
      <c r="AB5588">
        <v>2274.1999999999998</v>
      </c>
      <c r="AC5588">
        <f t="shared" si="790"/>
        <v>8.5367746513227427E-3</v>
      </c>
      <c r="AD5588">
        <f t="shared" si="785"/>
        <v>8.5302146513227435E-3</v>
      </c>
      <c r="AE5588">
        <f>Sheet2!$B$17+Sheet2!$B$18*'Portfolio allocation'!K5588</f>
        <v>9.4772024527778592E-3</v>
      </c>
      <c r="AF5588">
        <f t="shared" si="791"/>
        <v>-9.4698780145511564E-4</v>
      </c>
      <c r="AH5588" s="2">
        <v>40694</v>
      </c>
      <c r="AI5588">
        <v>3.0590000000000002</v>
      </c>
      <c r="AJ5588">
        <v>0.16400000000000001</v>
      </c>
      <c r="AK5588">
        <v>1.4376</v>
      </c>
      <c r="AR5588" s="3"/>
    </row>
    <row r="5589" spans="1:44" hidden="1" outlineLevel="1" x14ac:dyDescent="0.2">
      <c r="A5589" s="2">
        <v>40695</v>
      </c>
      <c r="B5589">
        <v>18.3</v>
      </c>
      <c r="E5589" s="2">
        <v>40695</v>
      </c>
      <c r="F5589">
        <v>1314.55</v>
      </c>
      <c r="G5589">
        <f t="shared" si="786"/>
        <v>-2.2784716027356544E-2</v>
      </c>
      <c r="H5589" s="2">
        <v>40695</v>
      </c>
      <c r="I5589">
        <v>2227.96</v>
      </c>
      <c r="J5589">
        <f t="shared" si="787"/>
        <v>-2.2678820525867782E-2</v>
      </c>
      <c r="K5589">
        <f t="shared" si="783"/>
        <v>-2.2685380525867781E-2</v>
      </c>
      <c r="L5589">
        <v>-1.1733468399791783E-3</v>
      </c>
      <c r="N5589" s="2">
        <v>40695</v>
      </c>
      <c r="O5589">
        <v>24.43</v>
      </c>
      <c r="Q5589" s="2">
        <v>40695</v>
      </c>
      <c r="R5589">
        <v>31702.37</v>
      </c>
      <c r="S5589" s="8">
        <f t="shared" si="788"/>
        <v>-2.3190858242928769E-2</v>
      </c>
      <c r="T5589" s="9">
        <f t="shared" si="784"/>
        <v>-2.3197418242928768E-2</v>
      </c>
      <c r="U5589" s="3">
        <f>Sheet1!$B$17+Sheet1!$B$18*'Portfolio allocation'!K5589</f>
        <v>-2.5537444578918839E-2</v>
      </c>
      <c r="V5589" s="13">
        <f t="shared" si="789"/>
        <v>2.3400263359900711E-3</v>
      </c>
      <c r="W5589" s="13"/>
      <c r="X5589" s="2">
        <v>40695</v>
      </c>
      <c r="Y5589">
        <v>159.09219999999999</v>
      </c>
      <c r="AA5589" s="2">
        <v>40695</v>
      </c>
      <c r="AB5589">
        <v>2242.3000000000002</v>
      </c>
      <c r="AC5589">
        <f t="shared" si="790"/>
        <v>-1.4026910561955708E-2</v>
      </c>
      <c r="AD5589">
        <f t="shared" si="785"/>
        <v>-1.4033270561955708E-2</v>
      </c>
      <c r="AE5589">
        <f>Sheet2!$B$17+Sheet2!$B$18*'Portfolio allocation'!K5589</f>
        <v>-2.0119032108638499E-2</v>
      </c>
      <c r="AF5589">
        <f t="shared" si="791"/>
        <v>6.0857615466827913E-3</v>
      </c>
      <c r="AH5589" s="2">
        <v>40695</v>
      </c>
      <c r="AI5589">
        <v>2.944</v>
      </c>
      <c r="AJ5589">
        <v>0.159</v>
      </c>
      <c r="AK5589">
        <v>1.44255</v>
      </c>
      <c r="AR5589" s="3"/>
    </row>
    <row r="5590" spans="1:44" hidden="1" outlineLevel="1" x14ac:dyDescent="0.2">
      <c r="A5590" s="2">
        <v>40696</v>
      </c>
      <c r="B5590">
        <v>18.09</v>
      </c>
      <c r="E5590" s="2">
        <v>40696</v>
      </c>
      <c r="F5590">
        <v>1312.94</v>
      </c>
      <c r="G5590">
        <f t="shared" si="786"/>
        <v>-1.2247537180022361E-3</v>
      </c>
      <c r="H5590" s="2">
        <v>40696</v>
      </c>
      <c r="I5590">
        <v>2225.36</v>
      </c>
      <c r="J5590">
        <f t="shared" si="787"/>
        <v>-1.1669868399791783E-3</v>
      </c>
      <c r="K5590">
        <f t="shared" si="783"/>
        <v>-1.1733468399791783E-3</v>
      </c>
      <c r="L5590">
        <v>-9.6911864370708856E-3</v>
      </c>
      <c r="N5590" s="2">
        <v>40696</v>
      </c>
      <c r="O5590">
        <v>24.22</v>
      </c>
      <c r="Q5590" s="2">
        <v>40696</v>
      </c>
      <c r="R5590">
        <v>31429.85</v>
      </c>
      <c r="S5590" s="8">
        <f t="shared" si="788"/>
        <v>-8.5962027444635991E-3</v>
      </c>
      <c r="T5590" s="9">
        <f t="shared" si="784"/>
        <v>-8.6025627444635995E-3</v>
      </c>
      <c r="U5590" s="3">
        <f>Sheet1!$B$17+Sheet1!$B$18*'Portfolio allocation'!K5590</f>
        <v>-8.5829434703287911E-4</v>
      </c>
      <c r="V5590" s="13">
        <f t="shared" si="789"/>
        <v>-7.7442683974307206E-3</v>
      </c>
      <c r="W5590" s="13"/>
      <c r="X5590" s="2">
        <v>40696</v>
      </c>
      <c r="Y5590">
        <v>158.64330000000001</v>
      </c>
      <c r="AA5590" s="2">
        <v>40696</v>
      </c>
      <c r="AB5590">
        <v>2235.9699999999998</v>
      </c>
      <c r="AC5590">
        <f t="shared" si="790"/>
        <v>-2.8229942469787384E-3</v>
      </c>
      <c r="AD5590">
        <f t="shared" si="785"/>
        <v>-2.8303542469787384E-3</v>
      </c>
      <c r="AE5590">
        <f>Sheet2!$B$17+Sheet2!$B$18*'Portfolio allocation'!K5590</f>
        <v>-9.8998293353038096E-4</v>
      </c>
      <c r="AF5590">
        <f t="shared" si="791"/>
        <v>-1.8403713134483575E-3</v>
      </c>
      <c r="AH5590" s="2">
        <v>40696</v>
      </c>
      <c r="AI5590">
        <v>3.0310000000000001</v>
      </c>
      <c r="AJ5590">
        <v>0.184</v>
      </c>
      <c r="AK5590">
        <v>1.444</v>
      </c>
      <c r="AR5590" s="3"/>
    </row>
    <row r="5591" spans="1:44" hidden="1" outlineLevel="1" x14ac:dyDescent="0.2">
      <c r="A5591" s="2">
        <v>40697</v>
      </c>
      <c r="B5591">
        <v>17.95</v>
      </c>
      <c r="E5591" s="2">
        <v>40697</v>
      </c>
      <c r="F5591">
        <v>1300.1600000000001</v>
      </c>
      <c r="G5591">
        <f t="shared" si="786"/>
        <v>-9.733879689856284E-3</v>
      </c>
      <c r="H5591" s="2">
        <v>40697</v>
      </c>
      <c r="I5591">
        <v>2203.81</v>
      </c>
      <c r="J5591">
        <f t="shared" si="787"/>
        <v>-9.683826437070886E-3</v>
      </c>
      <c r="K5591">
        <f t="shared" si="783"/>
        <v>-9.6911864370708856E-3</v>
      </c>
      <c r="L5591">
        <v>-1.0747450332651232E-2</v>
      </c>
      <c r="N5591" s="2">
        <v>40697</v>
      </c>
      <c r="O5591">
        <v>23.905000000000001</v>
      </c>
      <c r="Q5591" s="2">
        <v>40697</v>
      </c>
      <c r="R5591">
        <v>31021.09</v>
      </c>
      <c r="S5591" s="8">
        <f t="shared" si="788"/>
        <v>-1.300547091379689E-2</v>
      </c>
      <c r="T5591" s="9">
        <f t="shared" si="784"/>
        <v>-1.301283091379689E-2</v>
      </c>
      <c r="U5591" s="3">
        <f>Sheet1!$B$17+Sheet1!$B$18*'Portfolio allocation'!K5591</f>
        <v>-1.0630175803579134E-2</v>
      </c>
      <c r="V5591" s="13">
        <f t="shared" si="789"/>
        <v>-2.3826551102177559E-3</v>
      </c>
      <c r="W5591" s="13"/>
      <c r="X5591" s="2">
        <v>40697</v>
      </c>
      <c r="Y5591">
        <v>157.6499</v>
      </c>
      <c r="AA5591" s="2">
        <v>40697</v>
      </c>
      <c r="AB5591">
        <v>2221.9699999999998</v>
      </c>
      <c r="AC5591">
        <f t="shared" si="790"/>
        <v>-6.2612646860199517E-3</v>
      </c>
      <c r="AD5591">
        <f t="shared" si="785"/>
        <v>-6.268224686019952E-3</v>
      </c>
      <c r="AE5591">
        <f>Sheet2!$B$17+Sheet2!$B$18*'Portfolio allocation'!K5591</f>
        <v>-8.564263213006424E-3</v>
      </c>
      <c r="AF5591">
        <f t="shared" si="791"/>
        <v>2.2960385269864721E-3</v>
      </c>
      <c r="AH5591" s="2">
        <v>40697</v>
      </c>
      <c r="AI5591">
        <v>2.9910000000000001</v>
      </c>
      <c r="AJ5591">
        <v>0.17399999999999999</v>
      </c>
      <c r="AK5591">
        <v>1.45665</v>
      </c>
      <c r="AR5591" s="3"/>
    </row>
    <row r="5592" spans="1:44" hidden="1" outlineLevel="1" x14ac:dyDescent="0.2">
      <c r="A5592" s="2">
        <v>40700</v>
      </c>
      <c r="B5592">
        <v>18.489999999999998</v>
      </c>
      <c r="E5592" s="2">
        <v>40700</v>
      </c>
      <c r="F5592">
        <v>1286.17</v>
      </c>
      <c r="G5592">
        <f t="shared" si="786"/>
        <v>-1.0760214127492063E-2</v>
      </c>
      <c r="H5592" s="2">
        <v>40700</v>
      </c>
      <c r="I5592">
        <v>2180.14</v>
      </c>
      <c r="J5592">
        <f t="shared" si="787"/>
        <v>-1.0740490332651231E-2</v>
      </c>
      <c r="K5592">
        <f t="shared" si="783"/>
        <v>-1.0747450332651232E-2</v>
      </c>
      <c r="L5592">
        <v>-9.1962541745010159E-4</v>
      </c>
      <c r="N5592" s="2">
        <v>40700</v>
      </c>
      <c r="O5592">
        <v>24.01</v>
      </c>
      <c r="Q5592" s="2">
        <v>40700</v>
      </c>
      <c r="R5592">
        <v>31157.35</v>
      </c>
      <c r="S5592" s="8">
        <f t="shared" si="788"/>
        <v>4.3924955570548985E-3</v>
      </c>
      <c r="T5592" s="9">
        <f t="shared" si="784"/>
        <v>4.3855355570548982E-3</v>
      </c>
      <c r="U5592" s="3">
        <f>Sheet1!$B$17+Sheet1!$B$18*'Portfolio allocation'!K5592</f>
        <v>-1.1841948513875896E-2</v>
      </c>
      <c r="V5592" s="13">
        <f t="shared" si="789"/>
        <v>1.6227484070930796E-2</v>
      </c>
      <c r="W5592" s="13"/>
      <c r="X5592" s="2">
        <v>40700</v>
      </c>
      <c r="Y5592">
        <v>157.36330000000001</v>
      </c>
      <c r="AA5592" s="2">
        <v>40700</v>
      </c>
      <c r="AB5592">
        <v>2217.9299999999998</v>
      </c>
      <c r="AC5592">
        <f t="shared" si="790"/>
        <v>-1.8182063664226034E-3</v>
      </c>
      <c r="AD5592">
        <f t="shared" si="785"/>
        <v>-1.8250463664226033E-3</v>
      </c>
      <c r="AE5592">
        <f>Sheet2!$B$17+Sheet2!$B$18*'Portfolio allocation'!K5592</f>
        <v>-9.503520016685656E-3</v>
      </c>
      <c r="AF5592">
        <f t="shared" si="791"/>
        <v>7.6784736502630525E-3</v>
      </c>
      <c r="AH5592" s="2">
        <v>40700</v>
      </c>
      <c r="AI5592">
        <v>2.9969999999999999</v>
      </c>
      <c r="AJ5592">
        <v>0.17100000000000001</v>
      </c>
      <c r="AK5592">
        <v>1.4602999999999999</v>
      </c>
      <c r="AR5592" s="3"/>
    </row>
    <row r="5593" spans="1:44" hidden="1" outlineLevel="1" x14ac:dyDescent="0.2">
      <c r="A5593" s="2">
        <v>40701</v>
      </c>
      <c r="B5593">
        <v>18.07</v>
      </c>
      <c r="E5593" s="2">
        <v>40701</v>
      </c>
      <c r="F5593">
        <v>1284.94</v>
      </c>
      <c r="G5593">
        <f t="shared" si="786"/>
        <v>-9.5632770162579206E-4</v>
      </c>
      <c r="H5593" s="2">
        <v>40701</v>
      </c>
      <c r="I5593">
        <v>2178.15</v>
      </c>
      <c r="J5593">
        <f t="shared" si="787"/>
        <v>-9.1278541745010155E-4</v>
      </c>
      <c r="K5593">
        <f t="shared" si="783"/>
        <v>-9.1962541745010159E-4</v>
      </c>
      <c r="L5593">
        <v>-3.9779000142323136E-3</v>
      </c>
      <c r="N5593" s="2">
        <v>40701</v>
      </c>
      <c r="O5593">
        <v>24.06</v>
      </c>
      <c r="Q5593" s="2">
        <v>40701</v>
      </c>
      <c r="R5593">
        <v>31222.23</v>
      </c>
      <c r="S5593" s="8">
        <f t="shared" si="788"/>
        <v>2.0823337029625133E-3</v>
      </c>
      <c r="T5593" s="9">
        <f t="shared" si="784"/>
        <v>2.0754937029625132E-3</v>
      </c>
      <c r="U5593" s="3">
        <f>Sheet1!$B$17+Sheet1!$B$18*'Portfolio allocation'!K5593</f>
        <v>-5.6721870095157063E-4</v>
      </c>
      <c r="V5593" s="13">
        <f t="shared" si="789"/>
        <v>2.6427124039140838E-3</v>
      </c>
      <c r="W5593" s="13"/>
      <c r="X5593" s="2">
        <v>40701</v>
      </c>
      <c r="Y5593">
        <v>156.3509</v>
      </c>
      <c r="AA5593" s="2">
        <v>40701</v>
      </c>
      <c r="AB5593">
        <v>2203.66</v>
      </c>
      <c r="AC5593">
        <f t="shared" si="790"/>
        <v>-6.4339271302520373E-3</v>
      </c>
      <c r="AD5593">
        <f t="shared" si="785"/>
        <v>-6.4405671302520369E-3</v>
      </c>
      <c r="AE5593">
        <f>Sheet2!$B$17+Sheet2!$B$18*'Portfolio allocation'!K5593</f>
        <v>-7.6436737159860319E-4</v>
      </c>
      <c r="AF5593">
        <f t="shared" si="791"/>
        <v>-5.6761997586534333E-3</v>
      </c>
      <c r="AH5593" s="2">
        <v>40701</v>
      </c>
      <c r="AI5593">
        <v>2.9950000000000001</v>
      </c>
      <c r="AJ5593">
        <v>0.16600000000000001</v>
      </c>
      <c r="AK5593">
        <v>1.4682500000000001</v>
      </c>
      <c r="AR5593" s="3"/>
    </row>
    <row r="5594" spans="1:44" hidden="1" outlineLevel="1" x14ac:dyDescent="0.2">
      <c r="A5594" s="2">
        <v>40702</v>
      </c>
      <c r="B5594">
        <v>18.79</v>
      </c>
      <c r="E5594" s="2">
        <v>40702</v>
      </c>
      <c r="F5594">
        <v>1279.56</v>
      </c>
      <c r="G5594">
        <f t="shared" si="786"/>
        <v>-4.186965928370312E-3</v>
      </c>
      <c r="H5594" s="2">
        <v>40702</v>
      </c>
      <c r="I5594">
        <v>2169.5</v>
      </c>
      <c r="J5594">
        <f t="shared" si="787"/>
        <v>-3.971260014232314E-3</v>
      </c>
      <c r="K5594">
        <f t="shared" si="783"/>
        <v>-3.9779000142323136E-3</v>
      </c>
      <c r="L5594">
        <v>7.3776299055082649E-3</v>
      </c>
      <c r="N5594" s="2">
        <v>40702</v>
      </c>
      <c r="O5594">
        <v>23.94</v>
      </c>
      <c r="Q5594" s="2">
        <v>40702</v>
      </c>
      <c r="R5594">
        <v>31066.5</v>
      </c>
      <c r="S5594" s="8">
        <f t="shared" si="788"/>
        <v>-4.9877923517954725E-3</v>
      </c>
      <c r="T5594" s="9">
        <f t="shared" si="784"/>
        <v>-4.9944323517954721E-3</v>
      </c>
      <c r="U5594" s="3">
        <f>Sheet1!$B$17+Sheet1!$B$18*'Portfolio allocation'!K5594</f>
        <v>-4.0757488253655594E-3</v>
      </c>
      <c r="V5594" s="13">
        <f t="shared" si="789"/>
        <v>-9.1868352642991268E-4</v>
      </c>
      <c r="W5594" s="13"/>
      <c r="X5594" s="2">
        <v>40702</v>
      </c>
      <c r="Y5594">
        <v>156.9717</v>
      </c>
      <c r="AA5594" s="2">
        <v>40702</v>
      </c>
      <c r="AB5594">
        <v>2212.41</v>
      </c>
      <c r="AC5594">
        <f t="shared" si="790"/>
        <v>3.9706669812946682E-3</v>
      </c>
      <c r="AD5594">
        <f t="shared" si="785"/>
        <v>3.9641069812946681E-3</v>
      </c>
      <c r="AE5594">
        <f>Sheet2!$B$17+Sheet2!$B$18*'Portfolio allocation'!K5594</f>
        <v>-3.4838631666989409E-3</v>
      </c>
      <c r="AF5594">
        <f t="shared" si="791"/>
        <v>7.4479701479936086E-3</v>
      </c>
      <c r="AH5594" s="2">
        <v>40702</v>
      </c>
      <c r="AI5594">
        <v>2.9460000000000002</v>
      </c>
      <c r="AJ5594">
        <v>0.16400000000000001</v>
      </c>
      <c r="AK5594">
        <v>1.4607000000000001</v>
      </c>
      <c r="AR5594" s="3"/>
    </row>
    <row r="5595" spans="1:44" hidden="1" outlineLevel="1" x14ac:dyDescent="0.2">
      <c r="A5595" s="2">
        <v>40703</v>
      </c>
      <c r="B5595">
        <v>17.77</v>
      </c>
      <c r="E5595" s="2">
        <v>40703</v>
      </c>
      <c r="F5595">
        <v>1289</v>
      </c>
      <c r="G5595">
        <f t="shared" si="786"/>
        <v>7.3775360280097235E-3</v>
      </c>
      <c r="H5595" s="2">
        <v>40703</v>
      </c>
      <c r="I5595">
        <v>2185.52</v>
      </c>
      <c r="J5595">
        <f t="shared" si="787"/>
        <v>7.3841899055082649E-3</v>
      </c>
      <c r="K5595">
        <f t="shared" si="783"/>
        <v>7.3776299055082649E-3</v>
      </c>
      <c r="L5595">
        <v>-1.3971719994143213E-2</v>
      </c>
      <c r="N5595" s="2">
        <v>40703</v>
      </c>
      <c r="O5595">
        <v>23.96</v>
      </c>
      <c r="Q5595" s="2">
        <v>40703</v>
      </c>
      <c r="R5595">
        <v>31092.46</v>
      </c>
      <c r="S5595" s="8">
        <f t="shared" si="788"/>
        <v>8.3562680057291949E-4</v>
      </c>
      <c r="T5595" s="9">
        <f t="shared" si="784"/>
        <v>8.2906680057291953E-4</v>
      </c>
      <c r="U5595" s="3">
        <f>Sheet1!$B$17+Sheet1!$B$18*'Portfolio allocation'!K5595</f>
        <v>8.9516028859599837E-3</v>
      </c>
      <c r="V5595" s="13">
        <f t="shared" si="789"/>
        <v>-8.1225360853870634E-3</v>
      </c>
      <c r="W5595" s="13"/>
      <c r="X5595" s="2">
        <v>40703</v>
      </c>
      <c r="Y5595">
        <v>157.44929999999999</v>
      </c>
      <c r="AA5595" s="2">
        <v>40703</v>
      </c>
      <c r="AB5595">
        <v>2219.14</v>
      </c>
      <c r="AC5595">
        <f t="shared" si="790"/>
        <v>3.0419316491969717E-3</v>
      </c>
      <c r="AD5595">
        <f t="shared" si="785"/>
        <v>3.0348516491969717E-3</v>
      </c>
      <c r="AE5595">
        <f>Sheet2!$B$17+Sheet2!$B$18*'Portfolio allocation'!K5595</f>
        <v>6.6137637437042656E-3</v>
      </c>
      <c r="AF5595">
        <f t="shared" si="791"/>
        <v>-3.578912094507294E-3</v>
      </c>
      <c r="AH5595" s="2">
        <v>40703</v>
      </c>
      <c r="AI5595">
        <v>2.9969999999999999</v>
      </c>
      <c r="AJ5595">
        <v>0.17699999999999999</v>
      </c>
      <c r="AK5595">
        <v>1.4507000000000001</v>
      </c>
      <c r="AR5595" s="3"/>
    </row>
    <row r="5596" spans="1:44" hidden="1" outlineLevel="1" x14ac:dyDescent="0.2">
      <c r="A5596" s="2">
        <v>40704</v>
      </c>
      <c r="B5596">
        <v>18.86</v>
      </c>
      <c r="E5596" s="2">
        <v>40704</v>
      </c>
      <c r="F5596">
        <v>1270.98</v>
      </c>
      <c r="G5596">
        <f t="shared" si="786"/>
        <v>-1.3979829325058146E-2</v>
      </c>
      <c r="H5596" s="2">
        <v>40704</v>
      </c>
      <c r="I5596">
        <v>2155</v>
      </c>
      <c r="J5596">
        <f t="shared" si="787"/>
        <v>-1.3964639994143213E-2</v>
      </c>
      <c r="K5596">
        <f t="shared" si="783"/>
        <v>-1.3971719994143213E-2</v>
      </c>
      <c r="L5596">
        <v>9.9083981438514404E-4</v>
      </c>
      <c r="N5596" s="2">
        <v>40704</v>
      </c>
      <c r="O5596">
        <v>23.704999999999998</v>
      </c>
      <c r="Q5596" s="2">
        <v>40704</v>
      </c>
      <c r="R5596">
        <v>30761.54</v>
      </c>
      <c r="S5596" s="8">
        <f t="shared" si="788"/>
        <v>-1.0643094821059407E-2</v>
      </c>
      <c r="T5596" s="9">
        <f t="shared" si="784"/>
        <v>-1.0650174821059406E-2</v>
      </c>
      <c r="U5596" s="3">
        <f>Sheet1!$B$17+Sheet1!$B$18*'Portfolio allocation'!K5596</f>
        <v>-1.5540912383399316E-2</v>
      </c>
      <c r="V5596" s="13">
        <f t="shared" si="789"/>
        <v>4.8907375623399099E-3</v>
      </c>
      <c r="W5596" s="13"/>
      <c r="X5596" s="2">
        <v>40704</v>
      </c>
      <c r="Y5596">
        <v>155.86369999999999</v>
      </c>
      <c r="AA5596" s="2">
        <v>40704</v>
      </c>
      <c r="AB5596">
        <v>2196.79</v>
      </c>
      <c r="AC5596">
        <f t="shared" si="790"/>
        <v>-1.0071469127680088E-2</v>
      </c>
      <c r="AD5596">
        <f t="shared" si="785"/>
        <v>-1.0078309127680088E-2</v>
      </c>
      <c r="AE5596">
        <f>Sheet2!$B$17+Sheet2!$B$18*'Portfolio allocation'!K5596</f>
        <v>-1.2370622858243037E-2</v>
      </c>
      <c r="AF5596">
        <f t="shared" si="791"/>
        <v>2.2923137305629494E-3</v>
      </c>
      <c r="AH5596" s="2">
        <v>40704</v>
      </c>
      <c r="AI5596">
        <v>2.9729999999999999</v>
      </c>
      <c r="AJ5596">
        <v>0.17100000000000001</v>
      </c>
      <c r="AK5596">
        <v>1.4359</v>
      </c>
      <c r="AR5596" s="3"/>
    </row>
    <row r="5597" spans="1:44" hidden="1" outlineLevel="1" x14ac:dyDescent="0.2">
      <c r="A5597" s="2">
        <v>40707</v>
      </c>
      <c r="B5597">
        <v>19.61</v>
      </c>
      <c r="E5597" s="2">
        <v>40707</v>
      </c>
      <c r="F5597">
        <v>1271.83</v>
      </c>
      <c r="G5597">
        <f t="shared" si="786"/>
        <v>6.6877527577147156E-4</v>
      </c>
      <c r="H5597" s="2">
        <v>40707</v>
      </c>
      <c r="I5597">
        <v>2157.15</v>
      </c>
      <c r="J5597">
        <f t="shared" si="787"/>
        <v>9.9767981438514397E-4</v>
      </c>
      <c r="K5597">
        <f t="shared" si="783"/>
        <v>9.9083981438514404E-4</v>
      </c>
      <c r="L5597">
        <v>1.2662854471872599E-2</v>
      </c>
      <c r="N5597" s="2">
        <v>40707</v>
      </c>
      <c r="O5597">
        <v>24.04</v>
      </c>
      <c r="Q5597" s="2">
        <v>40707</v>
      </c>
      <c r="R5597">
        <v>31196.27</v>
      </c>
      <c r="S5597" s="8">
        <f t="shared" si="788"/>
        <v>1.4132257357726496E-2</v>
      </c>
      <c r="T5597" s="9">
        <f t="shared" si="784"/>
        <v>1.4125417357726497E-2</v>
      </c>
      <c r="U5597" s="3">
        <f>Sheet1!$B$17+Sheet1!$B$18*'Portfolio allocation'!K5597</f>
        <v>1.6245154306375454E-3</v>
      </c>
      <c r="V5597" s="13">
        <f t="shared" si="789"/>
        <v>1.2500901927088953E-2</v>
      </c>
      <c r="W5597" s="13"/>
      <c r="X5597" s="2">
        <v>40707</v>
      </c>
      <c r="Y5597">
        <v>155.85419999999999</v>
      </c>
      <c r="AA5597" s="2">
        <v>40707</v>
      </c>
      <c r="AB5597">
        <v>2196.66</v>
      </c>
      <c r="AC5597">
        <f t="shared" si="790"/>
        <v>-5.9177254084441522E-5</v>
      </c>
      <c r="AD5597">
        <f t="shared" si="785"/>
        <v>-6.5817254084441526E-5</v>
      </c>
      <c r="AE5597">
        <f>Sheet2!$B$17+Sheet2!$B$18*'Portfolio allocation'!K5597</f>
        <v>9.3446705292554917E-4</v>
      </c>
      <c r="AF5597">
        <f t="shared" si="791"/>
        <v>-1.0002843070099907E-3</v>
      </c>
      <c r="AH5597" s="2">
        <v>40707</v>
      </c>
      <c r="AI5597">
        <v>2.984</v>
      </c>
      <c r="AJ5597">
        <v>0.16600000000000001</v>
      </c>
      <c r="AK5597">
        <v>1.4376</v>
      </c>
      <c r="AR5597" s="3"/>
    </row>
    <row r="5598" spans="1:44" hidden="1" outlineLevel="1" x14ac:dyDescent="0.2">
      <c r="A5598" s="2">
        <v>40708</v>
      </c>
      <c r="B5598">
        <v>18.260000000000002</v>
      </c>
      <c r="E5598" s="2">
        <v>40708</v>
      </c>
      <c r="F5598">
        <v>1287.8699999999999</v>
      </c>
      <c r="G5598">
        <f t="shared" si="786"/>
        <v>1.261174842549706E-2</v>
      </c>
      <c r="H5598" s="2">
        <v>40708</v>
      </c>
      <c r="I5598">
        <v>2184.48</v>
      </c>
      <c r="J5598">
        <f t="shared" si="787"/>
        <v>1.26694944718726E-2</v>
      </c>
      <c r="K5598">
        <f t="shared" si="783"/>
        <v>1.2662854471872599E-2</v>
      </c>
      <c r="L5598">
        <v>-1.7416137470153137E-2</v>
      </c>
      <c r="N5598" s="2">
        <v>40708</v>
      </c>
      <c r="O5598">
        <v>24.22</v>
      </c>
      <c r="Q5598" s="2">
        <v>40708</v>
      </c>
      <c r="R5598">
        <v>31429.85</v>
      </c>
      <c r="S5598" s="8">
        <f t="shared" si="788"/>
        <v>7.4874335938237557E-3</v>
      </c>
      <c r="T5598" s="9">
        <f t="shared" si="784"/>
        <v>7.4807935938237561E-3</v>
      </c>
      <c r="U5598" s="3">
        <f>Sheet1!$B$17+Sheet1!$B$18*'Portfolio allocation'!K5598</f>
        <v>1.5014946453896194E-2</v>
      </c>
      <c r="V5598" s="13">
        <f t="shared" si="789"/>
        <v>-7.5341528600724383E-3</v>
      </c>
      <c r="W5598" s="13"/>
      <c r="X5598" s="2">
        <v>40708</v>
      </c>
      <c r="Y5598">
        <v>156.76159999999999</v>
      </c>
      <c r="AA5598" s="2">
        <v>40708</v>
      </c>
      <c r="AB5598">
        <v>2209.4499999999998</v>
      </c>
      <c r="AC5598">
        <f t="shared" si="790"/>
        <v>5.8224759407463633E-3</v>
      </c>
      <c r="AD5598">
        <f t="shared" si="785"/>
        <v>5.815515940746363E-3</v>
      </c>
      <c r="AE5598">
        <f>Sheet2!$B$17+Sheet2!$B$18*'Portfolio allocation'!K5598</f>
        <v>1.1313520266389194E-2</v>
      </c>
      <c r="AF5598">
        <f t="shared" si="791"/>
        <v>-5.4980043256428312E-3</v>
      </c>
      <c r="AH5598" s="2">
        <v>40708</v>
      </c>
      <c r="AI5598">
        <v>3.0550000000000002</v>
      </c>
      <c r="AJ5598">
        <v>0.17399999999999999</v>
      </c>
      <c r="AK5598">
        <v>1.4478</v>
      </c>
      <c r="AR5598" s="3"/>
    </row>
    <row r="5599" spans="1:44" hidden="1" outlineLevel="1" x14ac:dyDescent="0.2">
      <c r="A5599" s="2">
        <v>40709</v>
      </c>
      <c r="B5599">
        <v>21.32</v>
      </c>
      <c r="E5599" s="2">
        <v>40709</v>
      </c>
      <c r="F5599">
        <v>1265.42</v>
      </c>
      <c r="G5599">
        <f t="shared" si="786"/>
        <v>-1.7431883652852975E-2</v>
      </c>
      <c r="H5599" s="2">
        <v>40709</v>
      </c>
      <c r="I5599">
        <v>2146.4499999999998</v>
      </c>
      <c r="J5599">
        <f t="shared" si="787"/>
        <v>-1.7409177470153137E-2</v>
      </c>
      <c r="K5599">
        <f t="shared" si="783"/>
        <v>-1.7416137470153137E-2</v>
      </c>
      <c r="L5599">
        <v>1.917467246849438E-3</v>
      </c>
      <c r="N5599" s="2">
        <v>40709</v>
      </c>
      <c r="O5599">
        <v>23.74</v>
      </c>
      <c r="Q5599" s="2">
        <v>40709</v>
      </c>
      <c r="R5599">
        <v>30806.959999999999</v>
      </c>
      <c r="S5599" s="8">
        <f t="shared" si="788"/>
        <v>-1.9818421023326538E-2</v>
      </c>
      <c r="T5599" s="9">
        <f t="shared" si="784"/>
        <v>-1.9825381023326538E-2</v>
      </c>
      <c r="U5599" s="3">
        <f>Sheet1!$B$17+Sheet1!$B$18*'Portfolio allocation'!K5599</f>
        <v>-1.9492435405025297E-2</v>
      </c>
      <c r="V5599" s="13">
        <f t="shared" si="789"/>
        <v>-3.3294561830124123E-4</v>
      </c>
      <c r="W5599" s="13"/>
      <c r="X5599" s="2">
        <v>40709</v>
      </c>
      <c r="Y5599">
        <v>155.05179999999999</v>
      </c>
      <c r="AA5599" s="2">
        <v>40709</v>
      </c>
      <c r="AB5599">
        <v>2185.35</v>
      </c>
      <c r="AC5599">
        <f t="shared" si="790"/>
        <v>-1.0907691959537447E-2</v>
      </c>
      <c r="AD5599">
        <f t="shared" si="785"/>
        <v>-1.0914331959537447E-2</v>
      </c>
      <c r="AE5599">
        <f>Sheet2!$B$17+Sheet2!$B$18*'Portfolio allocation'!K5599</f>
        <v>-1.5433486752948488E-2</v>
      </c>
      <c r="AF5599">
        <f t="shared" si="791"/>
        <v>4.5191547934110409E-3</v>
      </c>
      <c r="AH5599" s="2">
        <v>40709</v>
      </c>
      <c r="AI5599">
        <v>2.9750000000000001</v>
      </c>
      <c r="AJ5599">
        <v>0.16600000000000001</v>
      </c>
      <c r="AK5599">
        <v>1.4291</v>
      </c>
      <c r="AR5599" s="3"/>
    </row>
    <row r="5600" spans="1:44" hidden="1" outlineLevel="1" x14ac:dyDescent="0.2">
      <c r="A5600" s="2">
        <v>40710</v>
      </c>
      <c r="B5600">
        <v>22.73</v>
      </c>
      <c r="E5600" s="2">
        <v>40710</v>
      </c>
      <c r="F5600">
        <v>1267.6400000000001</v>
      </c>
      <c r="G5600">
        <f t="shared" si="786"/>
        <v>1.7543582367909316E-3</v>
      </c>
      <c r="H5600" s="2">
        <v>40710</v>
      </c>
      <c r="I5600">
        <v>2150.58</v>
      </c>
      <c r="J5600">
        <f t="shared" si="787"/>
        <v>1.924107246849438E-3</v>
      </c>
      <c r="K5600">
        <f t="shared" si="783"/>
        <v>1.917467246849438E-3</v>
      </c>
      <c r="L5600">
        <v>3.043779908303723E-3</v>
      </c>
      <c r="N5600" s="2">
        <v>40710</v>
      </c>
      <c r="O5600">
        <v>23.995000000000001</v>
      </c>
      <c r="Q5600" s="2">
        <v>40710</v>
      </c>
      <c r="R5600">
        <v>31137.88</v>
      </c>
      <c r="S5600" s="8">
        <f t="shared" si="788"/>
        <v>1.074172849252264E-2</v>
      </c>
      <c r="T5600" s="9">
        <f t="shared" si="784"/>
        <v>1.0735088492522639E-2</v>
      </c>
      <c r="U5600" s="3">
        <f>Sheet1!$B$17+Sheet1!$B$18*'Portfolio allocation'!K5600</f>
        <v>2.687565905022689E-3</v>
      </c>
      <c r="V5600" s="13">
        <f t="shared" si="789"/>
        <v>8.0475225874999494E-3</v>
      </c>
      <c r="W5600" s="13"/>
      <c r="X5600" s="2">
        <v>40710</v>
      </c>
      <c r="Y5600">
        <v>155.3766</v>
      </c>
      <c r="AA5600" s="2">
        <v>40710</v>
      </c>
      <c r="AB5600">
        <v>2189.9299999999998</v>
      </c>
      <c r="AC5600">
        <f t="shared" si="790"/>
        <v>2.095774132290007E-3</v>
      </c>
      <c r="AD5600">
        <f t="shared" si="785"/>
        <v>2.0892141322900069E-3</v>
      </c>
      <c r="AE5600">
        <f>Sheet2!$B$17+Sheet2!$B$18*'Portfolio allocation'!K5600</f>
        <v>1.7584478062766919E-3</v>
      </c>
      <c r="AF5600">
        <f t="shared" si="791"/>
        <v>3.30766326013315E-4</v>
      </c>
      <c r="AH5600" s="2">
        <v>40710</v>
      </c>
      <c r="AI5600">
        <v>2.9260000000000002</v>
      </c>
      <c r="AJ5600">
        <v>0.16400000000000001</v>
      </c>
      <c r="AK5600">
        <v>1.4141999999999999</v>
      </c>
      <c r="AR5600" s="3"/>
    </row>
    <row r="5601" spans="1:44" hidden="1" outlineLevel="1" x14ac:dyDescent="0.2">
      <c r="A5601" s="2">
        <v>40711</v>
      </c>
      <c r="B5601">
        <v>21.85</v>
      </c>
      <c r="E5601" s="2">
        <v>40711</v>
      </c>
      <c r="F5601">
        <v>1271.5</v>
      </c>
      <c r="G5601">
        <f t="shared" si="786"/>
        <v>3.045028557003393E-3</v>
      </c>
      <c r="H5601" s="2">
        <v>40711</v>
      </c>
      <c r="I5601">
        <v>2157.14</v>
      </c>
      <c r="J5601">
        <f t="shared" si="787"/>
        <v>3.050339908303723E-3</v>
      </c>
      <c r="K5601">
        <f t="shared" si="783"/>
        <v>3.043779908303723E-3</v>
      </c>
      <c r="L5601">
        <v>5.3987451725897471E-3</v>
      </c>
      <c r="N5601" s="2">
        <v>40711</v>
      </c>
      <c r="O5601">
        <v>24.26</v>
      </c>
      <c r="Q5601" s="2">
        <v>40711</v>
      </c>
      <c r="R5601">
        <v>31481.77</v>
      </c>
      <c r="S5601" s="8">
        <f t="shared" si="788"/>
        <v>1.1044104479816852E-2</v>
      </c>
      <c r="T5601" s="9">
        <f t="shared" si="784"/>
        <v>1.1037544479816853E-2</v>
      </c>
      <c r="U5601" s="3">
        <f>Sheet1!$B$17+Sheet1!$B$18*'Portfolio allocation'!K5601</f>
        <v>3.9797003348018426E-3</v>
      </c>
      <c r="V5601" s="13">
        <f t="shared" si="789"/>
        <v>7.0578441450150102E-3</v>
      </c>
      <c r="W5601" s="13"/>
      <c r="X5601" s="2">
        <v>40711</v>
      </c>
      <c r="Y5601">
        <v>157.06720000000001</v>
      </c>
      <c r="AA5601" s="2">
        <v>40711</v>
      </c>
      <c r="AB5601">
        <v>2213.7600000000002</v>
      </c>
      <c r="AC5601">
        <f t="shared" si="790"/>
        <v>1.088162635335399E-2</v>
      </c>
      <c r="AD5601">
        <f t="shared" si="785"/>
        <v>1.0875066353353991E-2</v>
      </c>
      <c r="AE5601">
        <f>Sheet2!$B$17+Sheet2!$B$18*'Portfolio allocation'!K5601</f>
        <v>2.7599937596766784E-3</v>
      </c>
      <c r="AF5601">
        <f t="shared" si="791"/>
        <v>8.1150725936773131E-3</v>
      </c>
      <c r="AH5601" s="2">
        <v>40711</v>
      </c>
      <c r="AI5601">
        <v>2.944</v>
      </c>
      <c r="AJ5601">
        <v>0.16400000000000001</v>
      </c>
      <c r="AK5601">
        <v>1.43075</v>
      </c>
      <c r="AR5601" s="3"/>
    </row>
    <row r="5602" spans="1:44" hidden="1" outlineLevel="1" x14ac:dyDescent="0.2">
      <c r="A5602" s="2">
        <v>40714</v>
      </c>
      <c r="B5602">
        <v>19.989999999999998</v>
      </c>
      <c r="E5602" s="2">
        <v>40714</v>
      </c>
      <c r="F5602">
        <v>1278.3599999999999</v>
      </c>
      <c r="G5602">
        <f t="shared" si="786"/>
        <v>5.3952025167125495E-3</v>
      </c>
      <c r="H5602" s="2">
        <v>40714</v>
      </c>
      <c r="I5602">
        <v>2168.8000000000002</v>
      </c>
      <c r="J5602">
        <f t="shared" si="787"/>
        <v>5.4053051725897472E-3</v>
      </c>
      <c r="K5602">
        <f t="shared" si="783"/>
        <v>5.3987451725897471E-3</v>
      </c>
      <c r="L5602">
        <v>1.3526269214311982E-2</v>
      </c>
      <c r="N5602" s="2">
        <v>40714</v>
      </c>
      <c r="O5602">
        <v>24.47</v>
      </c>
      <c r="Q5602" s="2">
        <v>40714</v>
      </c>
      <c r="R5602">
        <v>31754.27</v>
      </c>
      <c r="S5602" s="8">
        <f t="shared" si="788"/>
        <v>8.655803025052311E-3</v>
      </c>
      <c r="T5602" s="9">
        <f t="shared" si="784"/>
        <v>8.6492430250523118E-3</v>
      </c>
      <c r="U5602" s="3">
        <f>Sheet1!$B$17+Sheet1!$B$18*'Portfolio allocation'!K5602</f>
        <v>6.6813761687473903E-3</v>
      </c>
      <c r="V5602" s="13">
        <f t="shared" si="789"/>
        <v>1.9678668563049215E-3</v>
      </c>
      <c r="W5602" s="13"/>
      <c r="X5602" s="2">
        <v>40714</v>
      </c>
      <c r="Y5602">
        <v>157.62119999999999</v>
      </c>
      <c r="AA5602" s="2">
        <v>40714</v>
      </c>
      <c r="AB5602">
        <v>2221.5700000000002</v>
      </c>
      <c r="AC5602">
        <f t="shared" si="790"/>
        <v>3.5279343740965974E-3</v>
      </c>
      <c r="AD5602">
        <f t="shared" si="785"/>
        <v>3.5213743740965973E-3</v>
      </c>
      <c r="AE5602">
        <f>Sheet2!$B$17+Sheet2!$B$18*'Portfolio allocation'!K5602</f>
        <v>4.854088953277525E-3</v>
      </c>
      <c r="AF5602">
        <f t="shared" si="791"/>
        <v>-1.3327145791809276E-3</v>
      </c>
      <c r="AH5602" s="2">
        <v>40714</v>
      </c>
      <c r="AI5602">
        <v>2.956</v>
      </c>
      <c r="AJ5602">
        <v>0.16400000000000001</v>
      </c>
      <c r="AK5602">
        <v>1.4312</v>
      </c>
      <c r="AR5602" s="3"/>
    </row>
    <row r="5603" spans="1:44" hidden="1" outlineLevel="1" x14ac:dyDescent="0.2">
      <c r="A5603" s="2">
        <v>40715</v>
      </c>
      <c r="B5603">
        <v>18.86</v>
      </c>
      <c r="E5603" s="2">
        <v>40715</v>
      </c>
      <c r="F5603">
        <v>1295.52</v>
      </c>
      <c r="G5603">
        <f t="shared" si="786"/>
        <v>1.3423448793767001E-2</v>
      </c>
      <c r="H5603" s="2">
        <v>40715</v>
      </c>
      <c r="I5603">
        <v>2198.15</v>
      </c>
      <c r="J5603">
        <f t="shared" si="787"/>
        <v>1.3532829214311981E-2</v>
      </c>
      <c r="K5603">
        <f t="shared" si="783"/>
        <v>1.3526269214311982E-2</v>
      </c>
      <c r="L5603">
        <v>-6.4301434679161608E-3</v>
      </c>
      <c r="N5603" s="2">
        <v>40715</v>
      </c>
      <c r="O5603">
        <v>24.76</v>
      </c>
      <c r="Q5603" s="2">
        <v>40715</v>
      </c>
      <c r="R5603">
        <v>32130.61</v>
      </c>
      <c r="S5603" s="8">
        <f t="shared" si="788"/>
        <v>1.1851634441604197E-2</v>
      </c>
      <c r="T5603" s="9">
        <f t="shared" si="784"/>
        <v>1.1845074441604198E-2</v>
      </c>
      <c r="U5603" s="3">
        <f>Sheet1!$B$17+Sheet1!$B$18*'Portfolio allocation'!K5603</f>
        <v>1.6005477728262153E-2</v>
      </c>
      <c r="V5603" s="13">
        <f t="shared" si="789"/>
        <v>-4.1604032866579543E-3</v>
      </c>
      <c r="W5603" s="13"/>
      <c r="X5603" s="2">
        <v>40715</v>
      </c>
      <c r="Y5603">
        <v>158.76740000000001</v>
      </c>
      <c r="AA5603" s="2">
        <v>40715</v>
      </c>
      <c r="AB5603">
        <v>2237.7199999999998</v>
      </c>
      <c r="AC5603">
        <f t="shared" si="790"/>
        <v>7.2696336374724613E-3</v>
      </c>
      <c r="AD5603">
        <f t="shared" si="785"/>
        <v>7.2630736374724612E-3</v>
      </c>
      <c r="AE5603">
        <f>Sheet2!$B$17+Sheet2!$B$18*'Portfolio allocation'!K5603</f>
        <v>1.2081290683068607E-2</v>
      </c>
      <c r="AF5603">
        <f t="shared" si="791"/>
        <v>-4.8182170455961454E-3</v>
      </c>
      <c r="AH5603" s="2">
        <v>40715</v>
      </c>
      <c r="AI5603">
        <v>2.98</v>
      </c>
      <c r="AJ5603">
        <v>0.16400000000000001</v>
      </c>
      <c r="AK5603">
        <v>1.4373</v>
      </c>
      <c r="AR5603" s="3"/>
    </row>
    <row r="5604" spans="1:44" hidden="1" outlineLevel="1" x14ac:dyDescent="0.2">
      <c r="A5604" s="2">
        <v>40716</v>
      </c>
      <c r="B5604">
        <v>18.52</v>
      </c>
      <c r="E5604" s="2">
        <v>40716</v>
      </c>
      <c r="F5604">
        <v>1287.1400000000001</v>
      </c>
      <c r="G5604">
        <f t="shared" si="786"/>
        <v>-6.4684451031244983E-3</v>
      </c>
      <c r="H5604" s="2">
        <v>40716</v>
      </c>
      <c r="I5604">
        <v>2184.0300000000002</v>
      </c>
      <c r="J5604">
        <f t="shared" si="787"/>
        <v>-6.4235834679161607E-3</v>
      </c>
      <c r="K5604">
        <f t="shared" si="783"/>
        <v>-6.4301434679161608E-3</v>
      </c>
      <c r="L5604">
        <v>-2.8356714611064856E-3</v>
      </c>
      <c r="N5604" s="2">
        <v>40716</v>
      </c>
      <c r="O5604">
        <v>24.65</v>
      </c>
      <c r="Q5604" s="2">
        <v>40716</v>
      </c>
      <c r="R5604">
        <v>31987.86</v>
      </c>
      <c r="S5604" s="8">
        <f t="shared" si="788"/>
        <v>-4.4428039181328982E-3</v>
      </c>
      <c r="T5604" s="9">
        <f t="shared" si="784"/>
        <v>-4.4493639181328983E-3</v>
      </c>
      <c r="U5604" s="3">
        <f>Sheet1!$B$17+Sheet1!$B$18*'Portfolio allocation'!K5604</f>
        <v>-6.8890246635454622E-3</v>
      </c>
      <c r="V5604" s="13">
        <f t="shared" si="789"/>
        <v>2.4396607454125639E-3</v>
      </c>
      <c r="W5604" s="13"/>
      <c r="X5604" s="2">
        <v>40716</v>
      </c>
      <c r="Y5604">
        <v>158.2516</v>
      </c>
      <c r="AA5604" s="2">
        <v>40716</v>
      </c>
      <c r="AB5604">
        <v>2230.4499999999998</v>
      </c>
      <c r="AC5604">
        <f t="shared" si="790"/>
        <v>-3.2488425719034986E-3</v>
      </c>
      <c r="AD5604">
        <f t="shared" si="785"/>
        <v>-3.2548825719034987E-3</v>
      </c>
      <c r="AE5604">
        <f>Sheet2!$B$17+Sheet2!$B$18*'Portfolio allocation'!K5604</f>
        <v>-5.6644606081034032E-3</v>
      </c>
      <c r="AF5604">
        <f t="shared" si="791"/>
        <v>2.4095780361999045E-3</v>
      </c>
      <c r="AH5604" s="2">
        <v>40716</v>
      </c>
      <c r="AI5604">
        <v>2.98</v>
      </c>
      <c r="AJ5604">
        <v>0.151</v>
      </c>
      <c r="AK5604">
        <v>1.4434</v>
      </c>
      <c r="AR5604" s="3"/>
    </row>
    <row r="5605" spans="1:44" hidden="1" outlineLevel="1" x14ac:dyDescent="0.2">
      <c r="A5605" s="2">
        <v>40717</v>
      </c>
      <c r="B5605">
        <v>19.29</v>
      </c>
      <c r="E5605" s="2">
        <v>40717</v>
      </c>
      <c r="F5605">
        <v>1283.5</v>
      </c>
      <c r="G5605">
        <f t="shared" si="786"/>
        <v>-2.8279752008328884E-3</v>
      </c>
      <c r="H5605" s="2">
        <v>40717</v>
      </c>
      <c r="I5605">
        <v>2177.85</v>
      </c>
      <c r="J5605">
        <f t="shared" si="787"/>
        <v>-2.8296314611064854E-3</v>
      </c>
      <c r="K5605">
        <f t="shared" si="783"/>
        <v>-2.8356714611064856E-3</v>
      </c>
      <c r="L5605">
        <v>-1.1732802109419819E-2</v>
      </c>
      <c r="N5605" s="2">
        <v>40717</v>
      </c>
      <c r="O5605">
        <v>24.63</v>
      </c>
      <c r="Q5605" s="2">
        <v>40717</v>
      </c>
      <c r="R5605">
        <v>31961.9</v>
      </c>
      <c r="S5605" s="8">
        <f t="shared" si="788"/>
        <v>-8.115578847724958E-4</v>
      </c>
      <c r="T5605" s="9">
        <f t="shared" si="784"/>
        <v>-8.1759788477249581E-4</v>
      </c>
      <c r="U5605" s="3">
        <f>Sheet1!$B$17+Sheet1!$B$18*'Portfolio allocation'!K5605</f>
        <v>-2.7653552812984769E-3</v>
      </c>
      <c r="V5605" s="13">
        <f t="shared" si="789"/>
        <v>1.9477573965259809E-3</v>
      </c>
      <c r="W5605" s="13"/>
      <c r="X5605" s="2">
        <v>40717</v>
      </c>
      <c r="Y5605">
        <v>158.67189999999999</v>
      </c>
      <c r="AA5605" s="2">
        <v>40717</v>
      </c>
      <c r="AB5605">
        <v>2236.37</v>
      </c>
      <c r="AC5605">
        <f t="shared" si="790"/>
        <v>2.6541729247462342E-3</v>
      </c>
      <c r="AD5605">
        <f t="shared" si="785"/>
        <v>2.6485329247462343E-3</v>
      </c>
      <c r="AE5605">
        <f>Sheet2!$B$17+Sheet2!$B$18*'Portfolio allocation'!K5605</f>
        <v>-2.4681643963734984E-3</v>
      </c>
      <c r="AF5605">
        <f t="shared" si="791"/>
        <v>5.1166973211197331E-3</v>
      </c>
      <c r="AH5605" s="2">
        <v>40717</v>
      </c>
      <c r="AI5605">
        <v>2.9140000000000001</v>
      </c>
      <c r="AJ5605">
        <v>0.14099999999999999</v>
      </c>
      <c r="AK5605">
        <v>1.4148499999999999</v>
      </c>
      <c r="AR5605" s="3"/>
    </row>
    <row r="5606" spans="1:44" hidden="1" outlineLevel="1" x14ac:dyDescent="0.2">
      <c r="A5606" s="2">
        <v>40718</v>
      </c>
      <c r="B5606">
        <v>21.1</v>
      </c>
      <c r="E5606" s="2">
        <v>40718</v>
      </c>
      <c r="F5606">
        <v>1268.45</v>
      </c>
      <c r="G5606">
        <f t="shared" si="786"/>
        <v>-1.1725749902609994E-2</v>
      </c>
      <c r="H5606" s="2">
        <v>40718</v>
      </c>
      <c r="I5606">
        <v>2152.31</v>
      </c>
      <c r="J5606">
        <f t="shared" si="787"/>
        <v>-1.172716210941982E-2</v>
      </c>
      <c r="K5606">
        <f t="shared" si="783"/>
        <v>-1.1732802109419819E-2</v>
      </c>
      <c r="L5606">
        <v>9.1797197868335942E-3</v>
      </c>
      <c r="N5606" s="2">
        <v>40718</v>
      </c>
      <c r="O5606">
        <v>24.3</v>
      </c>
      <c r="Q5606" s="2">
        <v>40718</v>
      </c>
      <c r="R5606">
        <v>31533.66</v>
      </c>
      <c r="S5606" s="8">
        <f t="shared" si="788"/>
        <v>-1.3398452532546568E-2</v>
      </c>
      <c r="T5606" s="9">
        <f t="shared" si="784"/>
        <v>-1.3404092532546567E-2</v>
      </c>
      <c r="U5606" s="3">
        <f>Sheet1!$B$17+Sheet1!$B$18*'Portfolio allocation'!K5606</f>
        <v>-1.2972369044319726E-2</v>
      </c>
      <c r="V5606" s="13">
        <f t="shared" si="789"/>
        <v>-4.3172348822684108E-4</v>
      </c>
      <c r="W5606" s="13"/>
      <c r="X5606" s="2">
        <v>40718</v>
      </c>
      <c r="Y5606">
        <v>157.66900000000001</v>
      </c>
      <c r="AA5606" s="2">
        <v>40718</v>
      </c>
      <c r="AB5606">
        <v>2222.2399999999998</v>
      </c>
      <c r="AC5606">
        <f t="shared" si="790"/>
        <v>-6.3182747040964049E-3</v>
      </c>
      <c r="AD5606">
        <f t="shared" si="785"/>
        <v>-6.3240347040964045E-3</v>
      </c>
      <c r="AE5606">
        <f>Sheet2!$B$17+Sheet2!$B$18*'Portfolio allocation'!K5606</f>
        <v>-1.03797199551857E-2</v>
      </c>
      <c r="AF5606">
        <f t="shared" si="791"/>
        <v>4.0556852510892959E-3</v>
      </c>
      <c r="AH5606" s="2">
        <v>40718</v>
      </c>
      <c r="AI5606">
        <v>2.871</v>
      </c>
      <c r="AJ5606">
        <v>0.14399999999999999</v>
      </c>
      <c r="AK5606">
        <v>1.4165000000000001</v>
      </c>
      <c r="AR5606" s="3"/>
    </row>
    <row r="5607" spans="1:44" hidden="1" outlineLevel="1" x14ac:dyDescent="0.2">
      <c r="A5607" s="2">
        <v>40721</v>
      </c>
      <c r="B5607">
        <v>20.56</v>
      </c>
      <c r="E5607" s="2">
        <v>40721</v>
      </c>
      <c r="F5607">
        <v>1280.0999999999999</v>
      </c>
      <c r="G5607">
        <f t="shared" si="786"/>
        <v>9.1844376995544597E-3</v>
      </c>
      <c r="H5607" s="2">
        <v>40721</v>
      </c>
      <c r="I5607">
        <v>2172.08</v>
      </c>
      <c r="J5607">
        <f t="shared" si="787"/>
        <v>9.1854797868335947E-3</v>
      </c>
      <c r="K5607">
        <f t="shared" si="783"/>
        <v>9.1797197868335942E-3</v>
      </c>
      <c r="L5607">
        <v>1.3160742500828642E-2</v>
      </c>
      <c r="N5607" s="2">
        <v>40721</v>
      </c>
      <c r="O5607">
        <v>25.2</v>
      </c>
      <c r="Q5607" s="2">
        <v>40721</v>
      </c>
      <c r="R5607">
        <v>32701.59</v>
      </c>
      <c r="S5607" s="8">
        <f t="shared" si="788"/>
        <v>3.7037565572787923E-2</v>
      </c>
      <c r="T5607" s="9">
        <f t="shared" si="784"/>
        <v>3.7031805572787922E-2</v>
      </c>
      <c r="U5607" s="3">
        <f>Sheet1!$B$17+Sheet1!$B$18*'Portfolio allocation'!K5607</f>
        <v>1.101900606884749E-2</v>
      </c>
      <c r="V5607" s="13">
        <f t="shared" si="789"/>
        <v>2.6012799503940434E-2</v>
      </c>
      <c r="W5607" s="13"/>
      <c r="X5607" s="2">
        <v>40721</v>
      </c>
      <c r="Y5607">
        <v>160.10470000000001</v>
      </c>
      <c r="AA5607" s="2">
        <v>40721</v>
      </c>
      <c r="AB5607">
        <v>2256.5700000000002</v>
      </c>
      <c r="AC5607">
        <f t="shared" si="790"/>
        <v>1.5448376412988907E-2</v>
      </c>
      <c r="AD5607">
        <f t="shared" si="785"/>
        <v>1.5442016412988906E-2</v>
      </c>
      <c r="AE5607">
        <f>Sheet2!$B$17+Sheet2!$B$18*'Portfolio allocation'!K5607</f>
        <v>8.2162280416497452E-3</v>
      </c>
      <c r="AF5607">
        <f t="shared" si="791"/>
        <v>7.2257883713391612E-3</v>
      </c>
      <c r="AH5607" s="2">
        <v>40721</v>
      </c>
      <c r="AI5607">
        <v>2.9289999999999998</v>
      </c>
      <c r="AJ5607">
        <v>0.159</v>
      </c>
      <c r="AK5607">
        <v>1.42815</v>
      </c>
      <c r="AR5607" s="3"/>
    </row>
    <row r="5608" spans="1:44" hidden="1" outlineLevel="1" x14ac:dyDescent="0.2">
      <c r="A5608" s="2">
        <v>40722</v>
      </c>
      <c r="B5608">
        <v>19.170000000000002</v>
      </c>
      <c r="E5608" s="2">
        <v>40722</v>
      </c>
      <c r="F5608">
        <v>1296.67</v>
      </c>
      <c r="G5608">
        <f t="shared" si="786"/>
        <v>1.2944301226466726E-2</v>
      </c>
      <c r="H5608" s="2">
        <v>40722</v>
      </c>
      <c r="I5608">
        <v>2200.6799999999998</v>
      </c>
      <c r="J5608">
        <f t="shared" si="787"/>
        <v>1.3167102500828642E-2</v>
      </c>
      <c r="K5608">
        <f t="shared" si="783"/>
        <v>1.3160742500828642E-2</v>
      </c>
      <c r="L5608">
        <v>8.4083406387116168E-3</v>
      </c>
      <c r="N5608" s="2">
        <v>40722</v>
      </c>
      <c r="O5608">
        <v>25.8</v>
      </c>
      <c r="Q5608" s="2">
        <v>40722</v>
      </c>
      <c r="R5608">
        <v>33480.19</v>
      </c>
      <c r="S5608" s="8">
        <f t="shared" si="788"/>
        <v>2.3809239856533049E-2</v>
      </c>
      <c r="T5608" s="9">
        <f t="shared" si="784"/>
        <v>2.3802879856533048E-2</v>
      </c>
      <c r="U5608" s="3">
        <f>Sheet1!$B$17+Sheet1!$B$18*'Portfolio allocation'!K5608</f>
        <v>1.5586136218875227E-2</v>
      </c>
      <c r="V5608" s="13">
        <f t="shared" si="789"/>
        <v>8.216743637657821E-3</v>
      </c>
      <c r="W5608" s="13"/>
      <c r="X5608" s="2">
        <v>40722</v>
      </c>
      <c r="Y5608">
        <v>162.38749999999999</v>
      </c>
      <c r="AA5608" s="2">
        <v>40722</v>
      </c>
      <c r="AB5608">
        <v>2288.7399999999998</v>
      </c>
      <c r="AC5608">
        <f t="shared" si="790"/>
        <v>1.4256149820302433E-2</v>
      </c>
      <c r="AD5608">
        <f t="shared" si="785"/>
        <v>1.4248909820302432E-2</v>
      </c>
      <c r="AE5608">
        <f>Sheet2!$B$17+Sheet2!$B$18*'Portfolio allocation'!K5608</f>
        <v>1.1756255004009347E-2</v>
      </c>
      <c r="AF5608">
        <f t="shared" si="791"/>
        <v>2.4926548162930856E-3</v>
      </c>
      <c r="AH5608" s="2">
        <v>40722</v>
      </c>
      <c r="AI5608">
        <v>3.0339999999999998</v>
      </c>
      <c r="AJ5608">
        <v>0.18099999999999999</v>
      </c>
      <c r="AK5608">
        <v>1.4362999999999999</v>
      </c>
      <c r="AR5608" s="3"/>
    </row>
    <row r="5609" spans="1:44" hidden="1" outlineLevel="1" x14ac:dyDescent="0.2">
      <c r="A5609" s="2">
        <v>40723</v>
      </c>
      <c r="B5609">
        <v>17.27</v>
      </c>
      <c r="E5609" s="2">
        <v>40723</v>
      </c>
      <c r="F5609">
        <v>1307.4100000000001</v>
      </c>
      <c r="G5609">
        <f t="shared" si="786"/>
        <v>8.2827550571848985E-3</v>
      </c>
      <c r="H5609" s="2">
        <v>40723</v>
      </c>
      <c r="I5609">
        <v>2219.1999999999998</v>
      </c>
      <c r="J5609">
        <f t="shared" si="787"/>
        <v>8.4155806387116172E-3</v>
      </c>
      <c r="K5609">
        <f t="shared" si="783"/>
        <v>8.4083406387116168E-3</v>
      </c>
      <c r="L5609">
        <v>1.0113204239365476E-2</v>
      </c>
      <c r="N5609" s="2">
        <v>40723</v>
      </c>
      <c r="O5609">
        <v>25.62</v>
      </c>
      <c r="Q5609" s="2">
        <v>40723</v>
      </c>
      <c r="R5609">
        <v>33246.620000000003</v>
      </c>
      <c r="S5609" s="8">
        <f t="shared" si="788"/>
        <v>-6.9763642321025721E-3</v>
      </c>
      <c r="T5609" s="9">
        <f t="shared" si="784"/>
        <v>-6.9836042321025724E-3</v>
      </c>
      <c r="U5609" s="3">
        <f>Sheet1!$B$17+Sheet1!$B$18*'Portfolio allocation'!K5609</f>
        <v>1.0134060360774603E-2</v>
      </c>
      <c r="V5609" s="13">
        <f t="shared" si="789"/>
        <v>-1.7117664592877176E-2</v>
      </c>
      <c r="W5609" s="13"/>
      <c r="X5609" s="2">
        <v>40723</v>
      </c>
      <c r="Y5609">
        <v>162.8937</v>
      </c>
      <c r="AA5609" s="2">
        <v>40723</v>
      </c>
      <c r="AB5609">
        <v>2295.88</v>
      </c>
      <c r="AC5609">
        <f t="shared" si="790"/>
        <v>3.1196204024923624E-3</v>
      </c>
      <c r="AD5609">
        <f t="shared" si="785"/>
        <v>3.1120604024923622E-3</v>
      </c>
      <c r="AE5609">
        <f>Sheet2!$B$17+Sheet2!$B$18*'Portfolio allocation'!K5609</f>
        <v>7.5302980234777418E-3</v>
      </c>
      <c r="AF5609">
        <f t="shared" si="791"/>
        <v>-4.4182376209853796E-3</v>
      </c>
      <c r="AH5609" s="2">
        <v>40723</v>
      </c>
      <c r="AI5609">
        <v>3.121</v>
      </c>
      <c r="AJ5609">
        <v>0.189</v>
      </c>
      <c r="AK5609">
        <v>1.4396</v>
      </c>
      <c r="AR5609" s="3"/>
    </row>
    <row r="5610" spans="1:44" hidden="1" outlineLevel="1" x14ac:dyDescent="0.2">
      <c r="A5610" s="2">
        <v>40724</v>
      </c>
      <c r="B5610">
        <v>16.52</v>
      </c>
      <c r="E5610" s="2">
        <v>40724</v>
      </c>
      <c r="F5610">
        <v>1320.64</v>
      </c>
      <c r="G5610">
        <f t="shared" si="786"/>
        <v>1.0119243389602461E-2</v>
      </c>
      <c r="H5610" s="2">
        <v>40724</v>
      </c>
      <c r="I5610">
        <v>2241.66</v>
      </c>
      <c r="J5610">
        <f t="shared" si="787"/>
        <v>1.0120764239365476E-2</v>
      </c>
      <c r="K5610">
        <f t="shared" si="783"/>
        <v>1.0113204239365476E-2</v>
      </c>
      <c r="L5610">
        <v>1.4535114179313701E-2</v>
      </c>
      <c r="N5610" s="2">
        <v>40724</v>
      </c>
      <c r="O5610">
        <v>26</v>
      </c>
      <c r="Q5610" s="2">
        <v>40724</v>
      </c>
      <c r="R5610">
        <v>33739.74</v>
      </c>
      <c r="S5610" s="8">
        <f t="shared" si="788"/>
        <v>1.4832184444613983E-2</v>
      </c>
      <c r="T5610" s="9">
        <f t="shared" si="784"/>
        <v>1.4824624444613983E-2</v>
      </c>
      <c r="U5610" s="3">
        <f>Sheet1!$B$17+Sheet1!$B$18*'Portfolio allocation'!K5610</f>
        <v>1.208992309043417E-2</v>
      </c>
      <c r="V5610" s="13">
        <f t="shared" si="789"/>
        <v>2.7347013541798131E-3</v>
      </c>
      <c r="W5610" s="13"/>
      <c r="X5610" s="2">
        <v>40724</v>
      </c>
      <c r="Y5610">
        <v>163.85849999999999</v>
      </c>
      <c r="AA5610" s="2">
        <v>40724</v>
      </c>
      <c r="AB5610">
        <v>2309.4699999999998</v>
      </c>
      <c r="AC5610">
        <f t="shared" si="790"/>
        <v>5.919298918061866E-3</v>
      </c>
      <c r="AD5610">
        <f t="shared" si="785"/>
        <v>5.9116189180618657E-3</v>
      </c>
      <c r="AE5610">
        <f>Sheet2!$B$17+Sheet2!$B$18*'Portfolio allocation'!K5610</f>
        <v>9.0463062321833911E-3</v>
      </c>
      <c r="AF5610">
        <f t="shared" si="791"/>
        <v>-3.1346873141215254E-3</v>
      </c>
      <c r="AH5610" s="2">
        <v>40724</v>
      </c>
      <c r="AI5610">
        <v>3.16</v>
      </c>
      <c r="AJ5610">
        <v>0.192</v>
      </c>
      <c r="AK5610">
        <v>1.4498500000000001</v>
      </c>
      <c r="AR5610" s="3"/>
    </row>
    <row r="5611" spans="1:44" hidden="1" outlineLevel="1" x14ac:dyDescent="0.2">
      <c r="A5611" s="2">
        <v>40725</v>
      </c>
      <c r="B5611">
        <v>15.87</v>
      </c>
      <c r="E5611" s="2">
        <v>40725</v>
      </c>
      <c r="F5611">
        <v>1339.67</v>
      </c>
      <c r="G5611">
        <f t="shared" si="786"/>
        <v>1.4409680155076376E-2</v>
      </c>
      <c r="H5611" s="2">
        <v>40725</v>
      </c>
      <c r="I5611">
        <v>2274.2600000000002</v>
      </c>
      <c r="J5611">
        <f t="shared" si="787"/>
        <v>1.4542794179313701E-2</v>
      </c>
      <c r="K5611">
        <f t="shared" si="783"/>
        <v>1.4535114179313701E-2</v>
      </c>
      <c r="L5611">
        <v>-7.6799999999999993E-6</v>
      </c>
      <c r="N5611" s="2">
        <v>40725</v>
      </c>
      <c r="O5611">
        <v>26.02</v>
      </c>
      <c r="Q5611" s="2">
        <v>40725</v>
      </c>
      <c r="R5611">
        <v>33765.68</v>
      </c>
      <c r="S5611" s="8">
        <f t="shared" si="788"/>
        <v>7.68826315792559E-4</v>
      </c>
      <c r="T5611" s="9">
        <f t="shared" si="784"/>
        <v>7.6114631579255897E-4</v>
      </c>
      <c r="U5611" s="3">
        <f>Sheet1!$B$17+Sheet1!$B$18*'Portfolio allocation'!K5611</f>
        <v>1.7162850239643597E-2</v>
      </c>
      <c r="V5611" s="13">
        <f t="shared" si="789"/>
        <v>-1.6401703923851037E-2</v>
      </c>
      <c r="W5611" s="13"/>
      <c r="X5611" s="2">
        <v>40725</v>
      </c>
      <c r="Y5611">
        <v>166.71440000000001</v>
      </c>
      <c r="AA5611" s="2">
        <v>40725</v>
      </c>
      <c r="AB5611">
        <v>2349.73</v>
      </c>
      <c r="AC5611">
        <f t="shared" si="790"/>
        <v>1.7432571109388784E-2</v>
      </c>
      <c r="AD5611">
        <f t="shared" si="785"/>
        <v>1.7424891109388784E-2</v>
      </c>
      <c r="AE5611">
        <f>Sheet2!$B$17+Sheet2!$B$18*'Portfolio allocation'!K5611</f>
        <v>1.2978381363910991E-2</v>
      </c>
      <c r="AF5611">
        <f t="shared" si="791"/>
        <v>4.4465097454777936E-3</v>
      </c>
      <c r="AH5611" s="2">
        <v>40725</v>
      </c>
      <c r="AI5611">
        <v>3.1819999999999999</v>
      </c>
      <c r="AJ5611">
        <v>0.192</v>
      </c>
      <c r="AK5611">
        <v>1.44825</v>
      </c>
      <c r="AR5611" s="3"/>
    </row>
    <row r="5612" spans="1:44" hidden="1" outlineLevel="1" x14ac:dyDescent="0.2">
      <c r="A5612" s="2">
        <v>40728</v>
      </c>
      <c r="B5612">
        <v>15.87</v>
      </c>
      <c r="E5612" s="2">
        <v>40728</v>
      </c>
      <c r="F5612">
        <v>1339.67</v>
      </c>
      <c r="G5612">
        <f t="shared" si="786"/>
        <v>0</v>
      </c>
      <c r="H5612" s="2">
        <v>40728</v>
      </c>
      <c r="I5612">
        <v>2274.2600000000002</v>
      </c>
      <c r="J5612">
        <f t="shared" si="787"/>
        <v>0</v>
      </c>
      <c r="K5612">
        <f t="shared" si="783"/>
        <v>-7.6799999999999993E-6</v>
      </c>
      <c r="L5612">
        <v>-1.3135992880322534E-3</v>
      </c>
      <c r="N5612" s="2">
        <v>40728</v>
      </c>
      <c r="O5612">
        <v>26.02</v>
      </c>
      <c r="Q5612" s="2">
        <v>40728</v>
      </c>
      <c r="R5612">
        <v>33765.68</v>
      </c>
      <c r="S5612" s="8">
        <f t="shared" si="788"/>
        <v>0</v>
      </c>
      <c r="T5612" s="9">
        <f t="shared" si="784"/>
        <v>-7.680000000000001E-6</v>
      </c>
      <c r="U5612" s="3">
        <f>Sheet1!$B$17+Sheet1!$B$18*'Portfolio allocation'!K5612</f>
        <v>4.7898819371754918E-4</v>
      </c>
      <c r="V5612" s="13">
        <f t="shared" si="789"/>
        <v>-4.8666819371754916E-4</v>
      </c>
      <c r="W5612" s="13"/>
      <c r="X5612" s="2">
        <v>40728</v>
      </c>
      <c r="Y5612">
        <v>166.71440000000001</v>
      </c>
      <c r="AA5612" s="2">
        <v>40728</v>
      </c>
      <c r="AB5612">
        <v>2349.73</v>
      </c>
      <c r="AC5612">
        <f t="shared" si="790"/>
        <v>0</v>
      </c>
      <c r="AD5612">
        <f t="shared" si="785"/>
        <v>-7.6799999999999993E-6</v>
      </c>
      <c r="AE5612">
        <f>Sheet2!$B$17+Sheet2!$B$18*'Portfolio allocation'!K5612</f>
        <v>4.6557759429839776E-5</v>
      </c>
      <c r="AF5612">
        <f t="shared" si="791"/>
        <v>-5.4237759429839777E-5</v>
      </c>
      <c r="AH5612" s="2">
        <v>40728</v>
      </c>
      <c r="AI5612">
        <v>3.1819999999999999</v>
      </c>
      <c r="AJ5612">
        <v>0.192</v>
      </c>
      <c r="AK5612">
        <v>1.4512</v>
      </c>
      <c r="AR5612" s="3"/>
    </row>
    <row r="5613" spans="1:44" hidden="1" outlineLevel="1" x14ac:dyDescent="0.2">
      <c r="A5613" s="2">
        <v>40729</v>
      </c>
      <c r="B5613">
        <v>16.059999999999999</v>
      </c>
      <c r="E5613" s="2">
        <v>40729</v>
      </c>
      <c r="F5613">
        <v>1337.88</v>
      </c>
      <c r="G5613">
        <f t="shared" si="786"/>
        <v>-1.336149947375076E-3</v>
      </c>
      <c r="H5613" s="2">
        <v>40729</v>
      </c>
      <c r="I5613">
        <v>2271.29</v>
      </c>
      <c r="J5613">
        <f t="shared" si="787"/>
        <v>-1.3059192880322534E-3</v>
      </c>
      <c r="K5613">
        <f t="shared" si="783"/>
        <v>-1.3135992880322534E-3</v>
      </c>
      <c r="L5613">
        <v>1.3707914924118699E-3</v>
      </c>
      <c r="N5613" s="2">
        <v>40729</v>
      </c>
      <c r="O5613">
        <v>26.03</v>
      </c>
      <c r="Q5613" s="2">
        <v>40729</v>
      </c>
      <c r="R5613">
        <v>33778.67</v>
      </c>
      <c r="S5613" s="8">
        <f t="shared" si="788"/>
        <v>3.8471015540042508E-4</v>
      </c>
      <c r="T5613" s="9">
        <f t="shared" si="784"/>
        <v>3.770301554004251E-4</v>
      </c>
      <c r="U5613" s="3">
        <f>Sheet1!$B$17+Sheet1!$B$18*'Portfolio allocation'!K5613</f>
        <v>-1.0191955099090864E-3</v>
      </c>
      <c r="V5613" s="13">
        <f t="shared" si="789"/>
        <v>1.3962256653095115E-3</v>
      </c>
      <c r="W5613" s="13"/>
      <c r="X5613" s="2">
        <v>40729</v>
      </c>
      <c r="Y5613">
        <v>167.56450000000001</v>
      </c>
      <c r="AA5613" s="2">
        <v>40729</v>
      </c>
      <c r="AB5613">
        <v>2361.71</v>
      </c>
      <c r="AC5613">
        <f t="shared" si="790"/>
        <v>5.098458120720295E-3</v>
      </c>
      <c r="AD5613">
        <f t="shared" si="785"/>
        <v>5.0911781207202949E-3</v>
      </c>
      <c r="AE5613">
        <f>Sheet2!$B$17+Sheet2!$B$18*'Portfolio allocation'!K5613</f>
        <v>-1.1146989885027422E-3</v>
      </c>
      <c r="AF5613">
        <f t="shared" si="791"/>
        <v>6.2058771092230371E-3</v>
      </c>
      <c r="AH5613" s="2">
        <v>40729</v>
      </c>
      <c r="AI5613">
        <v>3.1190000000000002</v>
      </c>
      <c r="AJ5613">
        <v>0.182</v>
      </c>
      <c r="AK5613">
        <v>1.4463999999999999</v>
      </c>
      <c r="AR5613" s="3"/>
    </row>
    <row r="5614" spans="1:44" hidden="1" outlineLevel="1" x14ac:dyDescent="0.2">
      <c r="A5614" s="2">
        <v>40730</v>
      </c>
      <c r="B5614">
        <v>16.34</v>
      </c>
      <c r="E5614" s="2">
        <v>40730</v>
      </c>
      <c r="F5614">
        <v>1339.22</v>
      </c>
      <c r="G5614">
        <f t="shared" si="786"/>
        <v>1.0015845965258841E-3</v>
      </c>
      <c r="H5614" s="2">
        <v>40730</v>
      </c>
      <c r="I5614">
        <v>2274.42</v>
      </c>
      <c r="J5614">
        <f t="shared" si="787"/>
        <v>1.3780714924118698E-3</v>
      </c>
      <c r="K5614">
        <f t="shared" si="783"/>
        <v>1.3707914924118699E-3</v>
      </c>
      <c r="L5614">
        <v>1.0496696787049058E-2</v>
      </c>
      <c r="N5614" s="2">
        <v>40730</v>
      </c>
      <c r="O5614">
        <v>26.33</v>
      </c>
      <c r="Q5614" s="2">
        <v>40730</v>
      </c>
      <c r="R5614">
        <v>34167.96</v>
      </c>
      <c r="S5614" s="8">
        <f t="shared" si="788"/>
        <v>1.1524728475099888E-2</v>
      </c>
      <c r="T5614" s="9">
        <f t="shared" si="784"/>
        <v>1.1517448475099888E-2</v>
      </c>
      <c r="U5614" s="3">
        <f>Sheet1!$B$17+Sheet1!$B$18*'Portfolio allocation'!K5614</f>
        <v>2.0604056249258589E-3</v>
      </c>
      <c r="V5614" s="13">
        <f t="shared" si="789"/>
        <v>9.457042850174029E-3</v>
      </c>
      <c r="W5614" s="13"/>
      <c r="X5614" s="2">
        <v>40730</v>
      </c>
      <c r="Y5614">
        <v>169.7423</v>
      </c>
      <c r="AA5614" s="2">
        <v>40730</v>
      </c>
      <c r="AB5614">
        <v>2392.4</v>
      </c>
      <c r="AC5614">
        <f t="shared" si="790"/>
        <v>1.2994821548793167E-2</v>
      </c>
      <c r="AD5614">
        <f t="shared" si="785"/>
        <v>1.2987741548793168E-2</v>
      </c>
      <c r="AE5614">
        <f>Sheet2!$B$17+Sheet2!$B$18*'Portfolio allocation'!K5614</f>
        <v>1.2723297784709166E-3</v>
      </c>
      <c r="AF5614">
        <f t="shared" si="791"/>
        <v>1.1715411770322251E-2</v>
      </c>
      <c r="AH5614" s="2">
        <v>40730</v>
      </c>
      <c r="AI5614">
        <v>3.11</v>
      </c>
      <c r="AJ5614">
        <v>0.17699999999999999</v>
      </c>
      <c r="AK5614">
        <v>1.4306000000000001</v>
      </c>
      <c r="AR5614" s="3"/>
    </row>
    <row r="5615" spans="1:44" hidden="1" outlineLevel="1" x14ac:dyDescent="0.2">
      <c r="A5615" s="2">
        <v>40731</v>
      </c>
      <c r="B5615">
        <v>15.95</v>
      </c>
      <c r="E5615" s="2">
        <v>40731</v>
      </c>
      <c r="F5615">
        <v>1353.22</v>
      </c>
      <c r="G5615">
        <f t="shared" si="786"/>
        <v>1.0453846268723588E-2</v>
      </c>
      <c r="H5615" s="2">
        <v>40731</v>
      </c>
      <c r="I5615">
        <v>2298.31</v>
      </c>
      <c r="J5615">
        <f t="shared" si="787"/>
        <v>1.0503776787049057E-2</v>
      </c>
      <c r="K5615">
        <f t="shared" si="783"/>
        <v>1.0496696787049058E-2</v>
      </c>
      <c r="L5615">
        <v>-6.9647660058041417E-3</v>
      </c>
      <c r="N5615" s="2">
        <v>40731</v>
      </c>
      <c r="O5615">
        <v>26.77</v>
      </c>
      <c r="Q5615" s="2">
        <v>40731</v>
      </c>
      <c r="R5615">
        <v>34738.94</v>
      </c>
      <c r="S5615" s="8">
        <f t="shared" si="788"/>
        <v>1.6710977184473563E-2</v>
      </c>
      <c r="T5615" s="9">
        <f t="shared" si="784"/>
        <v>1.6703897184473564E-2</v>
      </c>
      <c r="U5615" s="3">
        <f>Sheet1!$B$17+Sheet1!$B$18*'Portfolio allocation'!K5615</f>
        <v>1.2529875460130398E-2</v>
      </c>
      <c r="V5615" s="13">
        <f t="shared" si="789"/>
        <v>4.1740217243431653E-3</v>
      </c>
      <c r="W5615" s="13"/>
      <c r="X5615" s="2">
        <v>40731</v>
      </c>
      <c r="Y5615">
        <v>168.56739999999999</v>
      </c>
      <c r="AA5615" s="2">
        <v>40731</v>
      </c>
      <c r="AB5615">
        <v>2375.84</v>
      </c>
      <c r="AC5615">
        <f t="shared" si="790"/>
        <v>-6.9219194114695792E-3</v>
      </c>
      <c r="AD5615">
        <f t="shared" si="785"/>
        <v>-6.929399411469579E-3</v>
      </c>
      <c r="AE5615">
        <f>Sheet2!$B$17+Sheet2!$B$18*'Portfolio allocation'!K5615</f>
        <v>9.3873175893633906E-3</v>
      </c>
      <c r="AF5615">
        <f t="shared" si="791"/>
        <v>-1.6316717000832971E-2</v>
      </c>
      <c r="AH5615" s="2">
        <v>40731</v>
      </c>
      <c r="AI5615">
        <v>3.141</v>
      </c>
      <c r="AJ5615">
        <v>0.187</v>
      </c>
      <c r="AK5615">
        <v>1.43665</v>
      </c>
      <c r="AR5615" s="3"/>
    </row>
    <row r="5616" spans="1:44" hidden="1" outlineLevel="1" x14ac:dyDescent="0.2">
      <c r="A5616" s="2">
        <v>40732</v>
      </c>
      <c r="B5616">
        <v>15.95</v>
      </c>
      <c r="E5616" s="2">
        <v>40732</v>
      </c>
      <c r="F5616">
        <v>1343.8</v>
      </c>
      <c r="G5616">
        <f t="shared" si="786"/>
        <v>-6.9611740884705231E-3</v>
      </c>
      <c r="H5616" s="2">
        <v>40732</v>
      </c>
      <c r="I5616">
        <v>2282.3200000000002</v>
      </c>
      <c r="J5616">
        <f t="shared" si="787"/>
        <v>-6.9572860058041419E-3</v>
      </c>
      <c r="K5616">
        <f t="shared" si="783"/>
        <v>-6.9647660058041417E-3</v>
      </c>
      <c r="L5616">
        <v>-1.8080274465981937E-2</v>
      </c>
      <c r="N5616" s="2">
        <v>40732</v>
      </c>
      <c r="O5616">
        <v>26.92</v>
      </c>
      <c r="Q5616" s="2">
        <v>40732</v>
      </c>
      <c r="R5616">
        <v>34933.61</v>
      </c>
      <c r="S5616" s="8">
        <f t="shared" si="788"/>
        <v>5.6037979282037576E-3</v>
      </c>
      <c r="T5616" s="9">
        <f t="shared" si="784"/>
        <v>5.5963179282037577E-3</v>
      </c>
      <c r="U5616" s="3">
        <f>Sheet1!$B$17+Sheet1!$B$18*'Portfolio allocation'!K5616</f>
        <v>-7.5023571881474762E-3</v>
      </c>
      <c r="V5616" s="13">
        <f t="shared" si="789"/>
        <v>1.3098675116351235E-2</v>
      </c>
      <c r="W5616" s="13"/>
      <c r="X5616" s="2">
        <v>40732</v>
      </c>
      <c r="Y5616">
        <v>168.577</v>
      </c>
      <c r="AA5616" s="2">
        <v>40732</v>
      </c>
      <c r="AB5616">
        <v>2375.98</v>
      </c>
      <c r="AC5616">
        <f t="shared" si="790"/>
        <v>5.8926527038760668E-5</v>
      </c>
      <c r="AD5616">
        <f t="shared" si="785"/>
        <v>5.2366527038760669E-5</v>
      </c>
      <c r="AE5616">
        <f>Sheet2!$B$17+Sheet2!$B$18*'Portfolio allocation'!K5616</f>
        <v>-6.1398606082479195E-3</v>
      </c>
      <c r="AF5616">
        <f t="shared" si="791"/>
        <v>6.1922271352866801E-3</v>
      </c>
      <c r="AH5616" s="2">
        <v>40732</v>
      </c>
      <c r="AI5616">
        <v>3.0470000000000002</v>
      </c>
      <c r="AJ5616">
        <v>0.16400000000000001</v>
      </c>
      <c r="AK5616">
        <v>1.4258500000000001</v>
      </c>
      <c r="AR5616" s="3"/>
    </row>
    <row r="5617" spans="1:44" hidden="1" outlineLevel="1" x14ac:dyDescent="0.2">
      <c r="A5617" s="2">
        <v>40735</v>
      </c>
      <c r="B5617">
        <v>18.39</v>
      </c>
      <c r="E5617" s="2">
        <v>40735</v>
      </c>
      <c r="F5617">
        <v>1319.49</v>
      </c>
      <c r="G5617">
        <f t="shared" si="786"/>
        <v>-1.8090489656198749E-2</v>
      </c>
      <c r="H5617" s="2">
        <v>40735</v>
      </c>
      <c r="I5617">
        <v>2241.0700000000002</v>
      </c>
      <c r="J5617">
        <f t="shared" si="787"/>
        <v>-1.8073714465981938E-2</v>
      </c>
      <c r="K5617">
        <f t="shared" si="783"/>
        <v>-1.8080274465981937E-2</v>
      </c>
      <c r="L5617">
        <v>-4.4326970049128429E-3</v>
      </c>
      <c r="N5617" s="2">
        <v>40735</v>
      </c>
      <c r="O5617">
        <v>26.63</v>
      </c>
      <c r="Q5617" s="2">
        <v>40735</v>
      </c>
      <c r="R5617">
        <v>34557.269999999997</v>
      </c>
      <c r="S5617" s="8">
        <f t="shared" si="788"/>
        <v>-1.0773006282488562E-2</v>
      </c>
      <c r="T5617" s="9">
        <f t="shared" si="784"/>
        <v>-1.0779566282488561E-2</v>
      </c>
      <c r="U5617" s="3">
        <f>Sheet1!$B$17+Sheet1!$B$18*'Portfolio allocation'!K5617</f>
        <v>-2.025435019810988E-2</v>
      </c>
      <c r="V5617" s="13">
        <f t="shared" si="789"/>
        <v>9.4747839156213189E-3</v>
      </c>
      <c r="W5617" s="13"/>
      <c r="X5617" s="2">
        <v>40735</v>
      </c>
      <c r="Y5617">
        <v>167.14420000000001</v>
      </c>
      <c r="AA5617" s="2">
        <v>40735</v>
      </c>
      <c r="AB5617">
        <v>2355.79</v>
      </c>
      <c r="AC5617">
        <f t="shared" si="790"/>
        <v>-8.4975462756420317E-3</v>
      </c>
      <c r="AD5617">
        <f t="shared" si="785"/>
        <v>-8.5037862756420311E-3</v>
      </c>
      <c r="AE5617">
        <f>Sheet2!$B$17+Sheet2!$B$18*'Portfolio allocation'!K5617</f>
        <v>-1.6024054313306644E-2</v>
      </c>
      <c r="AF5617">
        <f t="shared" si="791"/>
        <v>7.5202680376646128E-3</v>
      </c>
      <c r="AH5617" s="2">
        <v>40735</v>
      </c>
      <c r="AI5617">
        <v>2.9239999999999999</v>
      </c>
      <c r="AJ5617">
        <v>0.156</v>
      </c>
      <c r="AK5617">
        <v>1.399</v>
      </c>
      <c r="AR5617" s="3"/>
    </row>
    <row r="5618" spans="1:44" hidden="1" outlineLevel="1" x14ac:dyDescent="0.2">
      <c r="A5618" s="2">
        <v>40736</v>
      </c>
      <c r="B5618">
        <v>19.87</v>
      </c>
      <c r="E5618" s="2">
        <v>40736</v>
      </c>
      <c r="F5618">
        <v>1313.64</v>
      </c>
      <c r="G5618">
        <f t="shared" si="786"/>
        <v>-4.4335311370301556E-3</v>
      </c>
      <c r="H5618" s="2">
        <v>40736</v>
      </c>
      <c r="I5618">
        <v>2231.15</v>
      </c>
      <c r="J5618">
        <f t="shared" si="787"/>
        <v>-4.4264570049128427E-3</v>
      </c>
      <c r="K5618">
        <f t="shared" si="783"/>
        <v>-4.4326970049128429E-3</v>
      </c>
      <c r="L5618">
        <v>3.1937834237949323E-3</v>
      </c>
      <c r="N5618" s="2">
        <v>40736</v>
      </c>
      <c r="O5618">
        <v>26.54</v>
      </c>
      <c r="Q5618" s="2">
        <v>40736</v>
      </c>
      <c r="R5618">
        <v>34440.480000000003</v>
      </c>
      <c r="S5618" s="8">
        <f t="shared" si="788"/>
        <v>-3.379607243280347E-3</v>
      </c>
      <c r="T5618" s="9">
        <f t="shared" si="784"/>
        <v>-3.3858472432803468E-3</v>
      </c>
      <c r="U5618" s="3">
        <f>Sheet1!$B$17+Sheet1!$B$18*'Portfolio allocation'!K5618</f>
        <v>-4.597503459162787E-3</v>
      </c>
      <c r="V5618" s="13">
        <f t="shared" si="789"/>
        <v>1.2116562158824402E-3</v>
      </c>
      <c r="W5618" s="13"/>
      <c r="X5618" s="2">
        <v>40736</v>
      </c>
      <c r="Y5618">
        <v>166.24639999999999</v>
      </c>
      <c r="AA5618" s="2">
        <v>40736</v>
      </c>
      <c r="AB5618">
        <v>2343.13</v>
      </c>
      <c r="AC5618">
        <f t="shared" si="790"/>
        <v>-5.3739934374456011E-3</v>
      </c>
      <c r="AD5618">
        <f t="shared" si="785"/>
        <v>-5.3803534374456015E-3</v>
      </c>
      <c r="AE5618">
        <f>Sheet2!$B$17+Sheet2!$B$18*'Portfolio allocation'!K5618</f>
        <v>-3.8882802537326942E-3</v>
      </c>
      <c r="AF5618">
        <f t="shared" si="791"/>
        <v>-1.4920731837129073E-3</v>
      </c>
      <c r="AH5618" s="2">
        <v>40736</v>
      </c>
      <c r="AI5618">
        <v>2.8769999999999998</v>
      </c>
      <c r="AJ5618">
        <v>0.159</v>
      </c>
      <c r="AK5618">
        <v>1.39855</v>
      </c>
      <c r="AR5618" s="3"/>
    </row>
    <row r="5619" spans="1:44" hidden="1" outlineLevel="1" x14ac:dyDescent="0.2">
      <c r="A5619" s="2">
        <v>40737</v>
      </c>
      <c r="B5619">
        <v>19.91</v>
      </c>
      <c r="E5619" s="2">
        <v>40737</v>
      </c>
      <c r="F5619">
        <v>1317.72</v>
      </c>
      <c r="G5619">
        <f t="shared" si="786"/>
        <v>3.1058737553666393E-3</v>
      </c>
      <c r="H5619" s="2">
        <v>40737</v>
      </c>
      <c r="I5619">
        <v>2238.29</v>
      </c>
      <c r="J5619">
        <f t="shared" si="787"/>
        <v>3.2001434237949322E-3</v>
      </c>
      <c r="K5619">
        <f t="shared" si="783"/>
        <v>3.1937834237949323E-3</v>
      </c>
      <c r="L5619">
        <v>-6.7075844826183931E-3</v>
      </c>
      <c r="N5619" s="2">
        <v>40737</v>
      </c>
      <c r="O5619">
        <v>26.63</v>
      </c>
      <c r="Q5619" s="2">
        <v>40737</v>
      </c>
      <c r="R5619">
        <v>34557.269999999997</v>
      </c>
      <c r="S5619" s="8">
        <f t="shared" si="788"/>
        <v>3.3910677203103923E-3</v>
      </c>
      <c r="T5619" s="9">
        <f t="shared" si="784"/>
        <v>3.3847077203103923E-3</v>
      </c>
      <c r="U5619" s="3">
        <f>Sheet1!$B$17+Sheet1!$B$18*'Portfolio allocation'!K5619</f>
        <v>4.1517881693679901E-3</v>
      </c>
      <c r="V5619" s="13">
        <f t="shared" si="789"/>
        <v>-7.6708044905759781E-4</v>
      </c>
      <c r="W5619" s="13"/>
      <c r="X5619" s="2">
        <v>40737</v>
      </c>
      <c r="Y5619">
        <v>166.5043</v>
      </c>
      <c r="AA5619" s="2">
        <v>40737</v>
      </c>
      <c r="AB5619">
        <v>2346.77</v>
      </c>
      <c r="AC5619">
        <f t="shared" si="790"/>
        <v>1.5534776132779538E-3</v>
      </c>
      <c r="AD5619">
        <f t="shared" si="785"/>
        <v>1.5474376132779538E-3</v>
      </c>
      <c r="AE5619">
        <f>Sheet2!$B$17+Sheet2!$B$18*'Portfolio allocation'!K5619</f>
        <v>2.8933807125872584E-3</v>
      </c>
      <c r="AF5619">
        <f t="shared" si="791"/>
        <v>-1.3459430993093045E-3</v>
      </c>
      <c r="AH5619" s="2">
        <v>40737</v>
      </c>
      <c r="AI5619">
        <v>2.8839999999999999</v>
      </c>
      <c r="AJ5619">
        <v>0.151</v>
      </c>
      <c r="AK5619">
        <v>1.41615</v>
      </c>
      <c r="AR5619" s="3"/>
    </row>
    <row r="5620" spans="1:44" hidden="1" outlineLevel="1" x14ac:dyDescent="0.2">
      <c r="A5620" s="2">
        <v>40738</v>
      </c>
      <c r="B5620">
        <v>20.8</v>
      </c>
      <c r="E5620" s="2">
        <v>40738</v>
      </c>
      <c r="F5620">
        <v>1308.8699999999999</v>
      </c>
      <c r="G5620">
        <f t="shared" si="786"/>
        <v>-6.7161460704855402E-3</v>
      </c>
      <c r="H5620" s="2">
        <v>40738</v>
      </c>
      <c r="I5620">
        <v>2223.29</v>
      </c>
      <c r="J5620">
        <f t="shared" si="787"/>
        <v>-6.7015444826183934E-3</v>
      </c>
      <c r="K5620">
        <f t="shared" si="783"/>
        <v>-6.7075844826183931E-3</v>
      </c>
      <c r="L5620">
        <v>5.5535687425392827E-3</v>
      </c>
      <c r="N5620" s="2">
        <v>40738</v>
      </c>
      <c r="O5620">
        <v>26.47</v>
      </c>
      <c r="Q5620" s="2">
        <v>40738</v>
      </c>
      <c r="R5620">
        <v>34349.629999999997</v>
      </c>
      <c r="S5620" s="8">
        <f t="shared" si="788"/>
        <v>-6.0085764876681713E-3</v>
      </c>
      <c r="T5620" s="9">
        <f t="shared" si="784"/>
        <v>-6.014616487668171E-3</v>
      </c>
      <c r="U5620" s="3">
        <f>Sheet1!$B$17+Sheet1!$B$18*'Portfolio allocation'!K5620</f>
        <v>-7.2073120269022205E-3</v>
      </c>
      <c r="V5620" s="13">
        <f t="shared" si="789"/>
        <v>1.1926955392340495E-3</v>
      </c>
      <c r="W5620" s="13"/>
      <c r="X5620" s="2">
        <v>40738</v>
      </c>
      <c r="Y5620">
        <v>166.41829999999999</v>
      </c>
      <c r="AA5620" s="2">
        <v>40738</v>
      </c>
      <c r="AB5620">
        <v>2345.5500000000002</v>
      </c>
      <c r="AC5620">
        <f t="shared" si="790"/>
        <v>-5.1986347192090054E-4</v>
      </c>
      <c r="AD5620">
        <f t="shared" si="785"/>
        <v>-5.256234719209006E-4</v>
      </c>
      <c r="AE5620">
        <f>Sheet2!$B$17+Sheet2!$B$18*'Portfolio allocation'!K5620</f>
        <v>-5.9111682365370777E-3</v>
      </c>
      <c r="AF5620">
        <f t="shared" si="791"/>
        <v>5.3855447646161767E-3</v>
      </c>
      <c r="AH5620" s="2">
        <v>40738</v>
      </c>
      <c r="AI5620">
        <v>2.9529999999999998</v>
      </c>
      <c r="AJ5620">
        <v>0.14399999999999999</v>
      </c>
      <c r="AK5620">
        <v>1.4155500000000001</v>
      </c>
      <c r="AR5620" s="3"/>
    </row>
    <row r="5621" spans="1:44" hidden="1" outlineLevel="1" x14ac:dyDescent="0.2">
      <c r="A5621" s="2">
        <v>40739</v>
      </c>
      <c r="B5621">
        <v>19.53</v>
      </c>
      <c r="E5621" s="2">
        <v>40739</v>
      </c>
      <c r="F5621">
        <v>1316.14</v>
      </c>
      <c r="G5621">
        <f t="shared" si="786"/>
        <v>5.5544095288304618E-3</v>
      </c>
      <c r="H5621" s="2">
        <v>40739</v>
      </c>
      <c r="I5621">
        <v>2235.65</v>
      </c>
      <c r="J5621">
        <f t="shared" si="787"/>
        <v>5.5593287425392823E-3</v>
      </c>
      <c r="K5621">
        <f t="shared" si="783"/>
        <v>5.5535687425392827E-3</v>
      </c>
      <c r="L5621">
        <v>-8.1019194399838054E-3</v>
      </c>
      <c r="N5621" s="2">
        <v>40739</v>
      </c>
      <c r="O5621">
        <v>26.78</v>
      </c>
      <c r="Q5621" s="2">
        <v>40739</v>
      </c>
      <c r="R5621">
        <v>34751.93</v>
      </c>
      <c r="S5621" s="8">
        <f t="shared" si="788"/>
        <v>1.1711916547572754E-2</v>
      </c>
      <c r="T5621" s="9">
        <f t="shared" si="784"/>
        <v>1.1706156547572753E-2</v>
      </c>
      <c r="U5621" s="3">
        <f>Sheet1!$B$17+Sheet1!$B$18*'Portfolio allocation'!K5621</f>
        <v>6.8589936919445545E-3</v>
      </c>
      <c r="V5621" s="13">
        <f t="shared" si="789"/>
        <v>4.8471628556281988E-3</v>
      </c>
      <c r="W5621" s="13"/>
      <c r="X5621" s="2">
        <v>40739</v>
      </c>
      <c r="Y5621">
        <v>167.6696</v>
      </c>
      <c r="AA5621" s="2">
        <v>40739</v>
      </c>
      <c r="AB5621">
        <v>2363.19</v>
      </c>
      <c r="AC5621">
        <f t="shared" si="790"/>
        <v>7.5206241606444735E-3</v>
      </c>
      <c r="AD5621">
        <f t="shared" si="785"/>
        <v>7.5147841606444735E-3</v>
      </c>
      <c r="AE5621">
        <f>Sheet2!$B$17+Sheet2!$B$18*'Portfolio allocation'!K5621</f>
        <v>4.99176202158316E-3</v>
      </c>
      <c r="AF5621">
        <f t="shared" si="791"/>
        <v>2.5230221390613134E-3</v>
      </c>
      <c r="AH5621" s="2">
        <v>40739</v>
      </c>
      <c r="AI5621">
        <v>2.9079999999999999</v>
      </c>
      <c r="AJ5621">
        <v>0.14599999999999999</v>
      </c>
      <c r="AK5621">
        <v>1.41235</v>
      </c>
      <c r="AR5621" s="3"/>
    </row>
    <row r="5622" spans="1:44" hidden="1" outlineLevel="1" x14ac:dyDescent="0.2">
      <c r="A5622" s="2">
        <v>40742</v>
      </c>
      <c r="B5622">
        <v>20.95</v>
      </c>
      <c r="E5622" s="2">
        <v>40742</v>
      </c>
      <c r="F5622">
        <v>1305.44</v>
      </c>
      <c r="G5622">
        <f t="shared" si="786"/>
        <v>-8.1298342121659539E-3</v>
      </c>
      <c r="H5622" s="2">
        <v>40742</v>
      </c>
      <c r="I5622">
        <v>2217.5500000000002</v>
      </c>
      <c r="J5622">
        <f t="shared" si="787"/>
        <v>-8.0960794399838054E-3</v>
      </c>
      <c r="K5622">
        <f t="shared" si="783"/>
        <v>-8.1019194399838054E-3</v>
      </c>
      <c r="L5622">
        <v>1.6300443962030044E-2</v>
      </c>
      <c r="N5622" s="2">
        <v>40742</v>
      </c>
      <c r="O5622">
        <v>26.59</v>
      </c>
      <c r="Q5622" s="2">
        <v>40742</v>
      </c>
      <c r="R5622">
        <v>34505.370000000003</v>
      </c>
      <c r="S5622" s="8">
        <f t="shared" si="788"/>
        <v>-7.0948577532240487E-3</v>
      </c>
      <c r="T5622" s="9">
        <f t="shared" si="784"/>
        <v>-7.1006977532240487E-3</v>
      </c>
      <c r="U5622" s="3">
        <f>Sheet1!$B$17+Sheet1!$B$18*'Portfolio allocation'!K5622</f>
        <v>-8.806928427138901E-3</v>
      </c>
      <c r="V5622" s="13">
        <f t="shared" si="789"/>
        <v>1.7062306739148523E-3</v>
      </c>
      <c r="W5622" s="13"/>
      <c r="X5622" s="2">
        <v>40742</v>
      </c>
      <c r="Y5622">
        <v>167.4212</v>
      </c>
      <c r="AA5622" s="2">
        <v>40742</v>
      </c>
      <c r="AB5622">
        <v>2359.69</v>
      </c>
      <c r="AC5622">
        <f t="shared" si="790"/>
        <v>-1.4810489211616318E-3</v>
      </c>
      <c r="AD5622">
        <f t="shared" si="785"/>
        <v>-1.4868889211616318E-3</v>
      </c>
      <c r="AE5622">
        <f>Sheet2!$B$17+Sheet2!$B$18*'Portfolio allocation'!K5622</f>
        <v>-7.1510464533284385E-3</v>
      </c>
      <c r="AF5622">
        <f t="shared" si="791"/>
        <v>5.6641575321668067E-3</v>
      </c>
      <c r="AH5622" s="2">
        <v>40742</v>
      </c>
      <c r="AI5622">
        <v>2.92</v>
      </c>
      <c r="AJ5622">
        <v>0.14599999999999999</v>
      </c>
      <c r="AK5622">
        <v>1.40255</v>
      </c>
      <c r="AR5622" s="3"/>
    </row>
    <row r="5623" spans="1:44" hidden="1" outlineLevel="1" x14ac:dyDescent="0.2">
      <c r="A5623" s="2">
        <v>40743</v>
      </c>
      <c r="B5623">
        <v>19.21</v>
      </c>
      <c r="E5623" s="2">
        <v>40743</v>
      </c>
      <c r="F5623">
        <v>1326.73</v>
      </c>
      <c r="G5623">
        <f t="shared" si="786"/>
        <v>1.6308677534011551E-2</v>
      </c>
      <c r="H5623" s="2">
        <v>40743</v>
      </c>
      <c r="I5623">
        <v>2253.71</v>
      </c>
      <c r="J5623">
        <f t="shared" si="787"/>
        <v>1.6306283962030044E-2</v>
      </c>
      <c r="K5623">
        <f t="shared" si="783"/>
        <v>1.6300443962030044E-2</v>
      </c>
      <c r="L5623">
        <v>-5.3465824547077384E-4</v>
      </c>
      <c r="N5623" s="2">
        <v>40743</v>
      </c>
      <c r="O5623">
        <v>27.54</v>
      </c>
      <c r="Q5623" s="2">
        <v>40743</v>
      </c>
      <c r="R5623">
        <v>35738.160000000003</v>
      </c>
      <c r="S5623" s="8">
        <f t="shared" si="788"/>
        <v>3.5727482417954093E-2</v>
      </c>
      <c r="T5623" s="9">
        <f t="shared" si="784"/>
        <v>3.5721642417954093E-2</v>
      </c>
      <c r="U5623" s="3">
        <f>Sheet1!$B$17+Sheet1!$B$18*'Portfolio allocation'!K5623</f>
        <v>1.9188081305782086E-2</v>
      </c>
      <c r="V5623" s="13">
        <f t="shared" si="789"/>
        <v>1.6533561112172006E-2</v>
      </c>
      <c r="W5623" s="13"/>
      <c r="X5623" s="2">
        <v>40743</v>
      </c>
      <c r="Y5623">
        <v>176.90600000000001</v>
      </c>
      <c r="AA5623" s="2">
        <v>40743</v>
      </c>
      <c r="AB5623">
        <v>2493.37</v>
      </c>
      <c r="AC5623">
        <f t="shared" si="790"/>
        <v>5.6651509308426107E-2</v>
      </c>
      <c r="AD5623">
        <f t="shared" si="785"/>
        <v>5.6644869308426105E-2</v>
      </c>
      <c r="AE5623">
        <f>Sheet2!$B$17+Sheet2!$B$18*'Portfolio allocation'!K5623</f>
        <v>1.4548157644338424E-2</v>
      </c>
      <c r="AF5623">
        <f t="shared" si="791"/>
        <v>4.2096711664087683E-2</v>
      </c>
      <c r="AH5623" s="2">
        <v>40743</v>
      </c>
      <c r="AI5623">
        <v>2.8780000000000001</v>
      </c>
      <c r="AJ5623">
        <v>0.16600000000000001</v>
      </c>
      <c r="AK5623">
        <v>1.4190499999999999</v>
      </c>
      <c r="AR5623" s="3"/>
    </row>
    <row r="5624" spans="1:44" hidden="1" outlineLevel="1" x14ac:dyDescent="0.2">
      <c r="A5624" s="2">
        <v>40744</v>
      </c>
      <c r="B5624">
        <v>19.09</v>
      </c>
      <c r="E5624" s="2">
        <v>40744</v>
      </c>
      <c r="F5624">
        <v>1325.84</v>
      </c>
      <c r="G5624">
        <f t="shared" si="786"/>
        <v>-6.7082224717918137E-4</v>
      </c>
      <c r="H5624" s="2">
        <v>40744</v>
      </c>
      <c r="I5624">
        <v>2252.52</v>
      </c>
      <c r="J5624">
        <f t="shared" si="787"/>
        <v>-5.2801824547077381E-4</v>
      </c>
      <c r="K5624">
        <f t="shared" si="783"/>
        <v>-5.3465824547077384E-4</v>
      </c>
      <c r="L5624">
        <v>1.3626979235345229E-2</v>
      </c>
      <c r="N5624" s="2">
        <v>40744</v>
      </c>
      <c r="O5624">
        <v>27.06</v>
      </c>
      <c r="Q5624" s="2">
        <v>40744</v>
      </c>
      <c r="R5624">
        <v>35115.279999999999</v>
      </c>
      <c r="S5624" s="8">
        <f t="shared" si="788"/>
        <v>-1.7428989069387057E-2</v>
      </c>
      <c r="T5624" s="9">
        <f t="shared" si="784"/>
        <v>-1.7435629069387056E-2</v>
      </c>
      <c r="U5624" s="3">
        <f>Sheet1!$B$17+Sheet1!$B$18*'Portfolio allocation'!K5624</f>
        <v>-1.2557460489131178E-4</v>
      </c>
      <c r="V5624" s="13">
        <f t="shared" si="789"/>
        <v>-1.7310054464495746E-2</v>
      </c>
      <c r="W5624" s="13"/>
      <c r="X5624" s="2">
        <v>40744</v>
      </c>
      <c r="Y5624">
        <v>175.416</v>
      </c>
      <c r="AA5624" s="2">
        <v>40744</v>
      </c>
      <c r="AB5624">
        <v>2472.37</v>
      </c>
      <c r="AC5624">
        <f t="shared" si="790"/>
        <v>-8.4223360351652898E-3</v>
      </c>
      <c r="AD5624">
        <f t="shared" si="785"/>
        <v>-8.4289760351652903E-3</v>
      </c>
      <c r="AE5624">
        <f>Sheet2!$B$17+Sheet2!$B$18*'Portfolio allocation'!K5624</f>
        <v>-4.2204474087375845E-4</v>
      </c>
      <c r="AF5624">
        <f t="shared" si="791"/>
        <v>-8.0069312942915322E-3</v>
      </c>
      <c r="AH5624" s="2">
        <v>40744</v>
      </c>
      <c r="AI5624">
        <v>2.931</v>
      </c>
      <c r="AJ5624">
        <v>0.16600000000000001</v>
      </c>
      <c r="AK5624">
        <v>1.4196500000000001</v>
      </c>
      <c r="AR5624" s="3"/>
    </row>
    <row r="5625" spans="1:44" hidden="1" outlineLevel="1" x14ac:dyDescent="0.2">
      <c r="A5625" s="2">
        <v>40745</v>
      </c>
      <c r="B5625">
        <v>17.559999999999999</v>
      </c>
      <c r="E5625" s="2">
        <v>40745</v>
      </c>
      <c r="F5625">
        <v>1343.8</v>
      </c>
      <c r="G5625">
        <f t="shared" si="786"/>
        <v>1.3546129246364558E-2</v>
      </c>
      <c r="H5625" s="2">
        <v>40745</v>
      </c>
      <c r="I5625">
        <v>2283.23</v>
      </c>
      <c r="J5625">
        <f t="shared" si="787"/>
        <v>1.3633619235345229E-2</v>
      </c>
      <c r="K5625">
        <f t="shared" si="783"/>
        <v>1.3626979235345229E-2</v>
      </c>
      <c r="L5625">
        <v>9.1716941315589417E-4</v>
      </c>
      <c r="N5625" s="2">
        <v>40745</v>
      </c>
      <c r="O5625">
        <v>27.094999999999999</v>
      </c>
      <c r="Q5625" s="2">
        <v>40745</v>
      </c>
      <c r="R5625">
        <v>35160.68</v>
      </c>
      <c r="S5625" s="8">
        <f t="shared" si="788"/>
        <v>1.2928844651103333E-3</v>
      </c>
      <c r="T5625" s="9">
        <f t="shared" si="784"/>
        <v>1.2862444651103332E-3</v>
      </c>
      <c r="U5625" s="3">
        <f>Sheet1!$B$17+Sheet1!$B$18*'Portfolio allocation'!K5625</f>
        <v>1.6121014816722842E-2</v>
      </c>
      <c r="V5625" s="13">
        <f t="shared" si="789"/>
        <v>-1.4834770351612509E-2</v>
      </c>
      <c r="W5625" s="13"/>
      <c r="X5625" s="2">
        <v>40745</v>
      </c>
      <c r="Y5625">
        <v>176.60990000000001</v>
      </c>
      <c r="AA5625" s="2">
        <v>40745</v>
      </c>
      <c r="AB5625">
        <v>2489.1999999999998</v>
      </c>
      <c r="AC5625">
        <f t="shared" si="790"/>
        <v>6.8072335451407895E-3</v>
      </c>
      <c r="AD5625">
        <f t="shared" si="785"/>
        <v>6.8002735451407892E-3</v>
      </c>
      <c r="AE5625">
        <f>Sheet2!$B$17+Sheet2!$B$18*'Portfolio allocation'!K5625</f>
        <v>1.2170844603116383E-2</v>
      </c>
      <c r="AF5625">
        <f t="shared" si="791"/>
        <v>-5.3705710579755941E-3</v>
      </c>
      <c r="AH5625" s="2">
        <v>40745</v>
      </c>
      <c r="AI5625">
        <v>3.0139999999999998</v>
      </c>
      <c r="AJ5625">
        <v>0.17399999999999999</v>
      </c>
      <c r="AK5625">
        <v>1.4379500000000001</v>
      </c>
      <c r="AR5625" s="3"/>
    </row>
    <row r="5626" spans="1:44" hidden="1" outlineLevel="1" x14ac:dyDescent="0.2">
      <c r="A5626" s="2">
        <v>40746</v>
      </c>
      <c r="B5626">
        <v>17.52</v>
      </c>
      <c r="E5626" s="2">
        <v>40746</v>
      </c>
      <c r="F5626">
        <v>1345.02</v>
      </c>
      <c r="G5626">
        <f t="shared" si="786"/>
        <v>9.0787319541596467E-4</v>
      </c>
      <c r="H5626" s="2">
        <v>40746</v>
      </c>
      <c r="I5626">
        <v>2285.34</v>
      </c>
      <c r="J5626">
        <f t="shared" si="787"/>
        <v>9.2412941315589414E-4</v>
      </c>
      <c r="K5626">
        <f t="shared" si="783"/>
        <v>9.1716941315589417E-4</v>
      </c>
      <c r="L5626">
        <v>-5.6385071658485719E-3</v>
      </c>
      <c r="N5626" s="2">
        <v>40746</v>
      </c>
      <c r="O5626">
        <v>27.53</v>
      </c>
      <c r="Q5626" s="2">
        <v>40746</v>
      </c>
      <c r="R5626">
        <v>35725.199999999997</v>
      </c>
      <c r="S5626" s="8">
        <f t="shared" si="788"/>
        <v>1.6055434650296796E-2</v>
      </c>
      <c r="T5626" s="9">
        <f t="shared" si="784"/>
        <v>1.6048474650296796E-2</v>
      </c>
      <c r="U5626" s="3">
        <f>Sheet1!$B$17+Sheet1!$B$18*'Portfolio allocation'!K5626</f>
        <v>1.5399988792910951E-3</v>
      </c>
      <c r="V5626" s="13">
        <f t="shared" si="789"/>
        <v>1.45084757710057E-2</v>
      </c>
      <c r="W5626" s="13"/>
      <c r="X5626" s="2">
        <v>40746</v>
      </c>
      <c r="Y5626">
        <v>176.87729999999999</v>
      </c>
      <c r="AA5626" s="2">
        <v>40746</v>
      </c>
      <c r="AB5626">
        <v>2492.9699999999998</v>
      </c>
      <c r="AC5626">
        <f t="shared" si="790"/>
        <v>1.5145428250040727E-3</v>
      </c>
      <c r="AD5626">
        <f t="shared" si="785"/>
        <v>1.5075828250040726E-3</v>
      </c>
      <c r="AE5626">
        <f>Sheet2!$B$17+Sheet2!$B$18*'Portfolio allocation'!K5626</f>
        <v>8.6895745265057843E-4</v>
      </c>
      <c r="AF5626">
        <f t="shared" si="791"/>
        <v>6.3862537235349415E-4</v>
      </c>
      <c r="AH5626" s="2">
        <v>40746</v>
      </c>
      <c r="AI5626">
        <v>2.964</v>
      </c>
      <c r="AJ5626">
        <v>0.17399999999999999</v>
      </c>
      <c r="AK5626">
        <v>1.43655</v>
      </c>
      <c r="AR5626" s="3"/>
    </row>
    <row r="5627" spans="1:44" hidden="1" outlineLevel="1" x14ac:dyDescent="0.2">
      <c r="A5627" s="2">
        <v>40749</v>
      </c>
      <c r="B5627">
        <v>19.350000000000001</v>
      </c>
      <c r="E5627" s="2">
        <v>40749</v>
      </c>
      <c r="F5627">
        <v>1337.43</v>
      </c>
      <c r="G5627">
        <f t="shared" si="786"/>
        <v>-5.6430387652227632E-3</v>
      </c>
      <c r="H5627" s="2">
        <v>40749</v>
      </c>
      <c r="I5627">
        <v>2272.4699999999998</v>
      </c>
      <c r="J5627">
        <f t="shared" si="787"/>
        <v>-5.6315471658485716E-3</v>
      </c>
      <c r="K5627">
        <f t="shared" si="783"/>
        <v>-5.6385071658485719E-3</v>
      </c>
      <c r="L5627">
        <v>-4.1086242631144122E-3</v>
      </c>
      <c r="N5627" s="2">
        <v>40749</v>
      </c>
      <c r="O5627">
        <v>27.91</v>
      </c>
      <c r="Q5627" s="2">
        <v>40749</v>
      </c>
      <c r="R5627">
        <v>36218.300000000003</v>
      </c>
      <c r="S5627" s="8">
        <f t="shared" si="788"/>
        <v>1.3802581930961955E-2</v>
      </c>
      <c r="T5627" s="9">
        <f t="shared" si="784"/>
        <v>1.3795621930961954E-2</v>
      </c>
      <c r="U5627" s="3">
        <f>Sheet1!$B$17+Sheet1!$B$18*'Portfolio allocation'!K5627</f>
        <v>-5.9808394350816165E-3</v>
      </c>
      <c r="V5627" s="13">
        <f t="shared" si="789"/>
        <v>1.9776461366043573E-2</v>
      </c>
      <c r="W5627" s="13"/>
      <c r="X5627" s="2">
        <v>40749</v>
      </c>
      <c r="Y5627">
        <v>175.46369999999999</v>
      </c>
      <c r="AA5627" s="2">
        <v>40749</v>
      </c>
      <c r="AB5627">
        <v>2473.04</v>
      </c>
      <c r="AC5627">
        <f t="shared" si="790"/>
        <v>-7.9944804791072244E-3</v>
      </c>
      <c r="AD5627">
        <f t="shared" si="785"/>
        <v>-8.001840479107224E-3</v>
      </c>
      <c r="AE5627">
        <f>Sheet2!$B$17+Sheet2!$B$18*'Portfolio allocation'!K5627</f>
        <v>-4.9605174118362242E-3</v>
      </c>
      <c r="AF5627">
        <f t="shared" si="791"/>
        <v>-3.0413230672709998E-3</v>
      </c>
      <c r="AH5627" s="2">
        <v>40749</v>
      </c>
      <c r="AI5627">
        <v>3.004</v>
      </c>
      <c r="AJ5627">
        <v>0.184</v>
      </c>
      <c r="AK5627">
        <v>1.4336500000000001</v>
      </c>
      <c r="AR5627" s="3"/>
    </row>
    <row r="5628" spans="1:44" hidden="1" outlineLevel="1" x14ac:dyDescent="0.2">
      <c r="A5628" s="2">
        <v>40750</v>
      </c>
      <c r="B5628">
        <v>20.23</v>
      </c>
      <c r="E5628" s="2">
        <v>40750</v>
      </c>
      <c r="F5628">
        <v>1331.94</v>
      </c>
      <c r="G5628">
        <f t="shared" si="786"/>
        <v>-4.1048877324421085E-3</v>
      </c>
      <c r="H5628" s="2">
        <v>40750</v>
      </c>
      <c r="I5628">
        <v>2263.15</v>
      </c>
      <c r="J5628">
        <f t="shared" si="787"/>
        <v>-4.1012642631144125E-3</v>
      </c>
      <c r="K5628">
        <f t="shared" si="783"/>
        <v>-4.1086242631144122E-3</v>
      </c>
      <c r="L5628">
        <v>-2.0271471617877835E-2</v>
      </c>
      <c r="N5628" s="2">
        <v>40750</v>
      </c>
      <c r="O5628">
        <v>28.08</v>
      </c>
      <c r="Q5628" s="2">
        <v>40750</v>
      </c>
      <c r="R5628">
        <v>36438.9</v>
      </c>
      <c r="S5628" s="8">
        <f t="shared" si="788"/>
        <v>6.090843579074523E-3</v>
      </c>
      <c r="T5628" s="9">
        <f t="shared" si="784"/>
        <v>6.0834835790745233E-3</v>
      </c>
      <c r="U5628" s="3">
        <f>Sheet1!$B$17+Sheet1!$B$18*'Portfolio allocation'!K5628</f>
        <v>-4.2257189966761442E-3</v>
      </c>
      <c r="V5628" s="13">
        <f t="shared" si="789"/>
        <v>1.0309202575750668E-2</v>
      </c>
      <c r="W5628" s="13"/>
      <c r="X5628" s="2">
        <v>40750</v>
      </c>
      <c r="Y5628">
        <v>174.72819999999999</v>
      </c>
      <c r="AA5628" s="2">
        <v>40750</v>
      </c>
      <c r="AB5628">
        <v>2462.6799999999998</v>
      </c>
      <c r="AC5628">
        <f t="shared" si="790"/>
        <v>-4.1891760747906348E-3</v>
      </c>
      <c r="AD5628">
        <f t="shared" si="785"/>
        <v>-4.1968560747906352E-3</v>
      </c>
      <c r="AE5628">
        <f>Sheet2!$B$17+Sheet2!$B$18*'Portfolio allocation'!K5628</f>
        <v>-3.600106503882124E-3</v>
      </c>
      <c r="AF5628">
        <f t="shared" si="791"/>
        <v>-5.9674957090851116E-4</v>
      </c>
      <c r="AH5628" s="2">
        <v>40750</v>
      </c>
      <c r="AI5628">
        <v>2.9550000000000001</v>
      </c>
      <c r="AJ5628">
        <v>0.192</v>
      </c>
      <c r="AK5628">
        <v>1.44855</v>
      </c>
      <c r="AR5628" s="3"/>
    </row>
    <row r="5629" spans="1:44" hidden="1" outlineLevel="1" x14ac:dyDescent="0.2">
      <c r="A5629" s="2">
        <v>40751</v>
      </c>
      <c r="B5629">
        <v>22.98</v>
      </c>
      <c r="E5629" s="2">
        <v>40751</v>
      </c>
      <c r="F5629">
        <v>1304.8900000000001</v>
      </c>
      <c r="G5629">
        <f t="shared" si="786"/>
        <v>-2.0308722615132724E-2</v>
      </c>
      <c r="H5629" s="2">
        <v>40751</v>
      </c>
      <c r="I5629">
        <v>2217.29</v>
      </c>
      <c r="J5629">
        <f t="shared" si="787"/>
        <v>-2.0263791617877835E-2</v>
      </c>
      <c r="K5629">
        <f t="shared" si="783"/>
        <v>-2.0271471617877835E-2</v>
      </c>
      <c r="L5629">
        <v>-3.1472469371169047E-3</v>
      </c>
      <c r="N5629" s="2">
        <v>40751</v>
      </c>
      <c r="O5629">
        <v>27.33</v>
      </c>
      <c r="Q5629" s="2">
        <v>40751</v>
      </c>
      <c r="R5629">
        <v>35465.64</v>
      </c>
      <c r="S5629" s="8">
        <f t="shared" si="788"/>
        <v>-2.6709368284992152E-2</v>
      </c>
      <c r="T5629" s="9">
        <f t="shared" si="784"/>
        <v>-2.6717048284992152E-2</v>
      </c>
      <c r="U5629" s="3">
        <f>Sheet1!$B$17+Sheet1!$B$18*'Portfolio allocation'!K5629</f>
        <v>-2.2768147103085567E-2</v>
      </c>
      <c r="V5629" s="13">
        <f t="shared" si="789"/>
        <v>-3.9489011819065847E-3</v>
      </c>
      <c r="W5629" s="13"/>
      <c r="X5629" s="2">
        <v>40751</v>
      </c>
      <c r="Y5629">
        <v>173.2191</v>
      </c>
      <c r="AA5629" s="2">
        <v>40751</v>
      </c>
      <c r="AB5629">
        <v>2441.41</v>
      </c>
      <c r="AC5629">
        <f t="shared" si="790"/>
        <v>-8.6369321227280915E-3</v>
      </c>
      <c r="AD5629">
        <f t="shared" si="785"/>
        <v>-8.6452121227280909E-3</v>
      </c>
      <c r="AE5629">
        <f>Sheet2!$B$17+Sheet2!$B$18*'Portfolio allocation'!K5629</f>
        <v>-1.7972522723267766E-2</v>
      </c>
      <c r="AF5629">
        <f t="shared" si="791"/>
        <v>9.3273106005396754E-3</v>
      </c>
      <c r="AH5629" s="2">
        <v>40751</v>
      </c>
      <c r="AI5629">
        <v>2.9820000000000002</v>
      </c>
      <c r="AJ5629">
        <v>0.20699999999999999</v>
      </c>
      <c r="AK5629">
        <v>1.43835</v>
      </c>
      <c r="AR5629" s="3"/>
    </row>
    <row r="5630" spans="1:44" hidden="1" outlineLevel="1" x14ac:dyDescent="0.2">
      <c r="A5630" s="2">
        <v>40752</v>
      </c>
      <c r="B5630">
        <v>23.74</v>
      </c>
      <c r="E5630" s="2">
        <v>40752</v>
      </c>
      <c r="F5630">
        <v>1300.67</v>
      </c>
      <c r="G5630">
        <f t="shared" si="786"/>
        <v>-3.2339890718757758E-3</v>
      </c>
      <c r="H5630" s="2">
        <v>40752</v>
      </c>
      <c r="I5630">
        <v>2210.33</v>
      </c>
      <c r="J5630">
        <f t="shared" si="787"/>
        <v>-3.1389669371169049E-3</v>
      </c>
      <c r="K5630">
        <f t="shared" si="783"/>
        <v>-3.1472469371169047E-3</v>
      </c>
      <c r="L5630">
        <v>-6.4552011265286285E-3</v>
      </c>
      <c r="N5630" s="2">
        <v>40752</v>
      </c>
      <c r="O5630">
        <v>27.72</v>
      </c>
      <c r="Q5630" s="2">
        <v>40752</v>
      </c>
      <c r="R5630">
        <v>35971.74</v>
      </c>
      <c r="S5630" s="8">
        <f t="shared" si="788"/>
        <v>1.427014992539255E-2</v>
      </c>
      <c r="T5630" s="9">
        <f t="shared" si="784"/>
        <v>1.4261869925392551E-2</v>
      </c>
      <c r="U5630" s="3">
        <f>Sheet1!$B$17+Sheet1!$B$18*'Portfolio allocation'!K5630</f>
        <v>-3.1228025637502791E-3</v>
      </c>
      <c r="V5630" s="13">
        <f t="shared" si="789"/>
        <v>1.7384672489142831E-2</v>
      </c>
      <c r="W5630" s="13"/>
      <c r="X5630" s="2">
        <v>40752</v>
      </c>
      <c r="Y5630">
        <v>173.6489</v>
      </c>
      <c r="AA5630" s="2">
        <v>40752</v>
      </c>
      <c r="AB5630">
        <v>2447.46</v>
      </c>
      <c r="AC5630">
        <f t="shared" si="790"/>
        <v>2.4780761936751272E-3</v>
      </c>
      <c r="AD5630">
        <f t="shared" si="785"/>
        <v>2.4698761936751273E-3</v>
      </c>
      <c r="AE5630">
        <f>Sheet2!$B$17+Sheet2!$B$18*'Portfolio allocation'!K5630</f>
        <v>-2.7452252586512818E-3</v>
      </c>
      <c r="AF5630">
        <f t="shared" si="791"/>
        <v>5.2151014523264087E-3</v>
      </c>
      <c r="AH5630" s="2">
        <v>40752</v>
      </c>
      <c r="AI5630">
        <v>2.9550000000000001</v>
      </c>
      <c r="AJ5630">
        <v>0.20499999999999999</v>
      </c>
      <c r="AK5630">
        <v>1.43</v>
      </c>
      <c r="AR5630" s="3"/>
    </row>
    <row r="5631" spans="1:44" hidden="1" outlineLevel="1" x14ac:dyDescent="0.2">
      <c r="A5631" s="2">
        <v>40753</v>
      </c>
      <c r="B5631">
        <v>25.25</v>
      </c>
      <c r="E5631" s="2">
        <v>40753</v>
      </c>
      <c r="F5631">
        <v>1292.28</v>
      </c>
      <c r="G5631">
        <f t="shared" si="786"/>
        <v>-6.4505216542244392E-3</v>
      </c>
      <c r="H5631" s="2">
        <v>40753</v>
      </c>
      <c r="I5631">
        <v>2196.08</v>
      </c>
      <c r="J5631">
        <f t="shared" si="787"/>
        <v>-6.4470011265286287E-3</v>
      </c>
      <c r="K5631">
        <f t="shared" si="783"/>
        <v>-6.4552011265286285E-3</v>
      </c>
      <c r="L5631">
        <v>-4.1428399038285629E-3</v>
      </c>
      <c r="N5631" s="2">
        <v>40753</v>
      </c>
      <c r="O5631">
        <v>27.4</v>
      </c>
      <c r="Q5631" s="2">
        <v>40753</v>
      </c>
      <c r="R5631">
        <v>35556.49</v>
      </c>
      <c r="S5631" s="8">
        <f t="shared" si="788"/>
        <v>-1.1543784092735043E-2</v>
      </c>
      <c r="T5631" s="9">
        <f t="shared" si="784"/>
        <v>-1.1551984092735043E-2</v>
      </c>
      <c r="U5631" s="3">
        <f>Sheet1!$B$17+Sheet1!$B$18*'Portfolio allocation'!K5631</f>
        <v>-6.9177714445512045E-3</v>
      </c>
      <c r="V5631" s="13">
        <f t="shared" si="789"/>
        <v>-4.6342126481838386E-3</v>
      </c>
      <c r="W5631" s="13"/>
      <c r="X5631" s="2">
        <v>40753</v>
      </c>
      <c r="Y5631">
        <v>173.69669999999999</v>
      </c>
      <c r="AA5631" s="2">
        <v>40753</v>
      </c>
      <c r="AB5631">
        <v>2448.14</v>
      </c>
      <c r="AC5631">
        <f t="shared" si="790"/>
        <v>2.7783906580691742E-4</v>
      </c>
      <c r="AD5631">
        <f t="shared" si="785"/>
        <v>2.6963906580691744E-4</v>
      </c>
      <c r="AE5631">
        <f>Sheet2!$B$17+Sheet2!$B$18*'Portfolio allocation'!K5631</f>
        <v>-5.6867425174202983E-3</v>
      </c>
      <c r="AF5631">
        <f t="shared" si="791"/>
        <v>5.9563815832272158E-3</v>
      </c>
      <c r="AH5631" s="2">
        <v>40753</v>
      </c>
      <c r="AI5631">
        <v>2.7930000000000001</v>
      </c>
      <c r="AJ5631">
        <v>0.20499999999999999</v>
      </c>
      <c r="AK5631">
        <v>1.4370000000000001</v>
      </c>
      <c r="AR5631" s="3"/>
    </row>
    <row r="5632" spans="1:44" hidden="1" outlineLevel="1" x14ac:dyDescent="0.2">
      <c r="A5632" s="2">
        <v>40756</v>
      </c>
      <c r="B5632">
        <v>23.66</v>
      </c>
      <c r="E5632" s="2">
        <v>40756</v>
      </c>
      <c r="F5632">
        <v>1286.94</v>
      </c>
      <c r="G5632">
        <f t="shared" si="786"/>
        <v>-4.1322314049586639E-3</v>
      </c>
      <c r="H5632" s="2">
        <v>40756</v>
      </c>
      <c r="I5632">
        <v>2187</v>
      </c>
      <c r="J5632">
        <f t="shared" si="787"/>
        <v>-4.1346399038285631E-3</v>
      </c>
      <c r="K5632">
        <f t="shared" si="783"/>
        <v>-4.1428399038285629E-3</v>
      </c>
      <c r="L5632">
        <v>-2.5568008029263883E-2</v>
      </c>
      <c r="N5632" s="2">
        <v>40756</v>
      </c>
      <c r="O5632">
        <v>27.27</v>
      </c>
      <c r="Q5632" s="2">
        <v>40756</v>
      </c>
      <c r="R5632">
        <v>35387.79</v>
      </c>
      <c r="S5632" s="8">
        <f t="shared" si="788"/>
        <v>-4.7445628069586743E-3</v>
      </c>
      <c r="T5632" s="9">
        <f t="shared" si="784"/>
        <v>-4.7527628069586741E-3</v>
      </c>
      <c r="U5632" s="3">
        <f>Sheet1!$B$17+Sheet1!$B$18*'Portfolio allocation'!K5632</f>
        <v>-4.2649720468430682E-3</v>
      </c>
      <c r="V5632" s="13">
        <f t="shared" si="789"/>
        <v>-4.8779076011560597E-4</v>
      </c>
      <c r="W5632" s="13"/>
      <c r="X5632" s="2">
        <v>40756</v>
      </c>
      <c r="Y5632">
        <v>172.64599999999999</v>
      </c>
      <c r="AA5632" s="2">
        <v>40756</v>
      </c>
      <c r="AB5632">
        <v>2433.33</v>
      </c>
      <c r="AC5632">
        <f t="shared" si="790"/>
        <v>-6.0494906337055232E-3</v>
      </c>
      <c r="AD5632">
        <f t="shared" si="785"/>
        <v>-6.0573706337055232E-3</v>
      </c>
      <c r="AE5632">
        <f>Sheet2!$B$17+Sheet2!$B$18*'Portfolio allocation'!K5632</f>
        <v>-3.6305319245250904E-3</v>
      </c>
      <c r="AF5632">
        <f t="shared" si="791"/>
        <v>-2.4268387091804329E-3</v>
      </c>
      <c r="AH5632" s="2">
        <v>40756</v>
      </c>
      <c r="AI5632">
        <v>2.7530000000000001</v>
      </c>
      <c r="AJ5632">
        <v>0.19700000000000001</v>
      </c>
      <c r="AK5632">
        <v>1.4200999999999999</v>
      </c>
      <c r="AR5632" s="3"/>
    </row>
    <row r="5633" spans="1:44" hidden="1" outlineLevel="1" x14ac:dyDescent="0.2">
      <c r="A5633" s="2">
        <v>40757</v>
      </c>
      <c r="B5633">
        <v>24.79</v>
      </c>
      <c r="E5633" s="2">
        <v>40757</v>
      </c>
      <c r="F5633">
        <v>1254.05</v>
      </c>
      <c r="G5633">
        <f t="shared" si="786"/>
        <v>-2.5556747012292824E-2</v>
      </c>
      <c r="H5633" s="2">
        <v>40757</v>
      </c>
      <c r="I5633">
        <v>2131.1</v>
      </c>
      <c r="J5633">
        <f t="shared" si="787"/>
        <v>-2.5560128029263884E-2</v>
      </c>
      <c r="K5633">
        <f t="shared" si="783"/>
        <v>-2.5568008029263883E-2</v>
      </c>
      <c r="L5633">
        <v>5.37122457510211E-3</v>
      </c>
      <c r="N5633" s="2">
        <v>40757</v>
      </c>
      <c r="O5633">
        <v>26.8</v>
      </c>
      <c r="Q5633" s="2">
        <v>40757</v>
      </c>
      <c r="R5633">
        <v>34777.870000000003</v>
      </c>
      <c r="S5633" s="8">
        <f t="shared" si="788"/>
        <v>-1.7235323256976409E-2</v>
      </c>
      <c r="T5633" s="9">
        <f t="shared" si="784"/>
        <v>-1.7243203256976408E-2</v>
      </c>
      <c r="U5633" s="3">
        <f>Sheet1!$B$17+Sheet1!$B$18*'Portfolio allocation'!K5633</f>
        <v>-2.8844467906310962E-2</v>
      </c>
      <c r="V5633" s="13">
        <f t="shared" si="789"/>
        <v>1.1601264649334555E-2</v>
      </c>
      <c r="W5633" s="13"/>
      <c r="X5633" s="2">
        <v>40757</v>
      </c>
      <c r="Y5633">
        <v>170.06700000000001</v>
      </c>
      <c r="AA5633" s="2">
        <v>40757</v>
      </c>
      <c r="AB5633">
        <v>2396.98</v>
      </c>
      <c r="AC5633">
        <f t="shared" si="790"/>
        <v>-1.4938376627913197E-2</v>
      </c>
      <c r="AD5633">
        <f t="shared" si="785"/>
        <v>-1.4944656627913196E-2</v>
      </c>
      <c r="AE5633">
        <f>Sheet2!$B$17+Sheet2!$B$18*'Portfolio allocation'!K5633</f>
        <v>-2.2682338027137268E-2</v>
      </c>
      <c r="AF5633">
        <f t="shared" si="791"/>
        <v>7.7376813992240719E-3</v>
      </c>
      <c r="AH5633" s="2">
        <v>40757</v>
      </c>
      <c r="AI5633">
        <v>2.613</v>
      </c>
      <c r="AJ5633">
        <v>0.157</v>
      </c>
      <c r="AK5633">
        <v>1.4218</v>
      </c>
      <c r="AR5633" s="3"/>
    </row>
    <row r="5634" spans="1:44" hidden="1" outlineLevel="1" x14ac:dyDescent="0.2">
      <c r="A5634" s="2">
        <v>40758</v>
      </c>
      <c r="B5634">
        <v>23.38</v>
      </c>
      <c r="E5634" s="2">
        <v>40758</v>
      </c>
      <c r="F5634">
        <v>1260.3399999999999</v>
      </c>
      <c r="G5634">
        <f t="shared" si="786"/>
        <v>5.0157489733264615E-3</v>
      </c>
      <c r="H5634" s="2">
        <v>40758</v>
      </c>
      <c r="I5634">
        <v>2142.56</v>
      </c>
      <c r="J5634">
        <f t="shared" si="787"/>
        <v>5.37750457510211E-3</v>
      </c>
      <c r="K5634">
        <f t="shared" si="783"/>
        <v>5.37122457510211E-3</v>
      </c>
      <c r="L5634">
        <v>-4.778058474796501E-2</v>
      </c>
      <c r="N5634" s="2">
        <v>40758</v>
      </c>
      <c r="O5634">
        <v>26.92</v>
      </c>
      <c r="Q5634" s="2">
        <v>40758</v>
      </c>
      <c r="R5634">
        <v>34933.61</v>
      </c>
      <c r="S5634" s="8">
        <f t="shared" si="788"/>
        <v>4.4781350899292249E-3</v>
      </c>
      <c r="T5634" s="9">
        <f t="shared" si="784"/>
        <v>4.4718550899292249E-3</v>
      </c>
      <c r="U5634" s="3">
        <f>Sheet1!$B$17+Sheet1!$B$18*'Portfolio allocation'!K5634</f>
        <v>6.6498038418448813E-3</v>
      </c>
      <c r="V5634" s="13">
        <f t="shared" si="789"/>
        <v>-2.1779487519156563E-3</v>
      </c>
      <c r="W5634" s="13"/>
      <c r="X5634" s="2">
        <v>40758</v>
      </c>
      <c r="Y5634">
        <v>170.81209999999999</v>
      </c>
      <c r="AA5634" s="2">
        <v>40758</v>
      </c>
      <c r="AB5634">
        <v>2407.48</v>
      </c>
      <c r="AC5634">
        <f t="shared" si="790"/>
        <v>4.3805121444484563E-3</v>
      </c>
      <c r="AD5634">
        <f t="shared" si="785"/>
        <v>4.3745521444484561E-3</v>
      </c>
      <c r="AE5634">
        <f>Sheet2!$B$17+Sheet2!$B$18*'Portfolio allocation'!K5634</f>
        <v>4.8296169358775752E-3</v>
      </c>
      <c r="AF5634">
        <f t="shared" si="791"/>
        <v>-4.550647914291191E-4</v>
      </c>
      <c r="AH5634" s="2">
        <v>40758</v>
      </c>
      <c r="AI5634">
        <v>2.6150000000000002</v>
      </c>
      <c r="AJ5634">
        <v>0.14899999999999999</v>
      </c>
      <c r="AK5634">
        <v>1.4292</v>
      </c>
      <c r="AR5634" s="3"/>
    </row>
    <row r="5635" spans="1:44" hidden="1" outlineLevel="1" x14ac:dyDescent="0.2">
      <c r="A5635" s="2">
        <v>40759</v>
      </c>
      <c r="B5635">
        <v>31.66</v>
      </c>
      <c r="E5635" s="2">
        <v>40759</v>
      </c>
      <c r="F5635">
        <v>1200.07</v>
      </c>
      <c r="G5635">
        <f t="shared" si="786"/>
        <v>-4.7820429407937515E-2</v>
      </c>
      <c r="H5635" s="2">
        <v>40759</v>
      </c>
      <c r="I5635">
        <v>2040.2</v>
      </c>
      <c r="J5635">
        <f t="shared" si="787"/>
        <v>-4.7774624747965011E-2</v>
      </c>
      <c r="K5635">
        <f t="shared" si="783"/>
        <v>-4.778058474796501E-2</v>
      </c>
      <c r="L5635">
        <v>-5.7273170865609598E-4</v>
      </c>
      <c r="N5635" s="2">
        <v>40759</v>
      </c>
      <c r="O5635">
        <v>25.94</v>
      </c>
      <c r="Q5635" s="2">
        <v>40759</v>
      </c>
      <c r="R5635">
        <v>33661.86</v>
      </c>
      <c r="S5635" s="8">
        <f t="shared" si="788"/>
        <v>-3.6404768931696418E-2</v>
      </c>
      <c r="T5635" s="9">
        <f t="shared" si="784"/>
        <v>-3.6410728931696418E-2</v>
      </c>
      <c r="U5635" s="3">
        <f>Sheet1!$B$17+Sheet1!$B$18*'Portfolio allocation'!K5635</f>
        <v>-5.4327298859560905E-2</v>
      </c>
      <c r="V5635" s="13">
        <f t="shared" si="789"/>
        <v>1.7916569927864487E-2</v>
      </c>
      <c r="W5635" s="13"/>
      <c r="X5635" s="2">
        <v>40759</v>
      </c>
      <c r="Y5635">
        <v>163.79159999999999</v>
      </c>
      <c r="AA5635" s="2">
        <v>40759</v>
      </c>
      <c r="AB5635">
        <v>2308.5300000000002</v>
      </c>
      <c r="AC5635">
        <f t="shared" si="790"/>
        <v>-4.1101068337016211E-2</v>
      </c>
      <c r="AD5635">
        <f t="shared" si="785"/>
        <v>-4.1105228337016214E-2</v>
      </c>
      <c r="AE5635">
        <f>Sheet2!$B$17+Sheet2!$B$18*'Portfolio allocation'!K5635</f>
        <v>-4.2434327939491472E-2</v>
      </c>
      <c r="AF5635">
        <f t="shared" si="791"/>
        <v>1.3290996024752574E-3</v>
      </c>
      <c r="AH5635" s="2">
        <v>40759</v>
      </c>
      <c r="AI5635">
        <v>2.407</v>
      </c>
      <c r="AJ5635">
        <v>0.104</v>
      </c>
      <c r="AK5635">
        <v>1.4156500000000001</v>
      </c>
      <c r="AR5635" s="3"/>
    </row>
    <row r="5636" spans="1:44" hidden="1" outlineLevel="1" x14ac:dyDescent="0.2">
      <c r="A5636" s="2">
        <v>40760</v>
      </c>
      <c r="B5636">
        <v>32</v>
      </c>
      <c r="E5636" s="2">
        <v>40760</v>
      </c>
      <c r="F5636">
        <v>1199.3800000000001</v>
      </c>
      <c r="G5636">
        <f t="shared" si="786"/>
        <v>-5.7496646028964982E-4</v>
      </c>
      <c r="H5636" s="2">
        <v>40760</v>
      </c>
      <c r="I5636">
        <v>2039.04</v>
      </c>
      <c r="J5636">
        <f t="shared" si="787"/>
        <v>-5.6857170865609596E-4</v>
      </c>
      <c r="K5636">
        <f t="shared" ref="K5636:K5699" si="792">J5636-(AJ5635/25000)</f>
        <v>-5.7273170865609598E-4</v>
      </c>
      <c r="L5636">
        <v>-6.6491610433144999E-2</v>
      </c>
      <c r="N5636" s="2">
        <v>40760</v>
      </c>
      <c r="O5636">
        <v>25.68</v>
      </c>
      <c r="Q5636" s="2">
        <v>40760</v>
      </c>
      <c r="R5636">
        <v>33324.47</v>
      </c>
      <c r="S5636" s="8">
        <f t="shared" si="788"/>
        <v>-1.0022916143077043E-2</v>
      </c>
      <c r="T5636" s="9">
        <f t="shared" ref="T5636:T5699" si="793">S5636-(AJ5635/100/250)</f>
        <v>-1.0027076143077043E-2</v>
      </c>
      <c r="U5636" s="3">
        <f>Sheet1!$B$17+Sheet1!$B$18*'Portfolio allocation'!K5636</f>
        <v>-1.6925344676738759E-4</v>
      </c>
      <c r="V5636" s="13">
        <f t="shared" si="789"/>
        <v>-9.8578226963096545E-3</v>
      </c>
      <c r="W5636" s="13"/>
      <c r="X5636" s="2">
        <v>40760</v>
      </c>
      <c r="Y5636">
        <v>165.2243</v>
      </c>
      <c r="AA5636" s="2">
        <v>40760</v>
      </c>
      <c r="AB5636">
        <v>2328.73</v>
      </c>
      <c r="AC5636">
        <f t="shared" si="790"/>
        <v>8.7501570263326389E-3</v>
      </c>
      <c r="AD5636">
        <f t="shared" ref="AD5636:AD5699" si="794">AC5636-AJ5636/25000</f>
        <v>8.7457170263326393E-3</v>
      </c>
      <c r="AE5636">
        <f>Sheet2!$B$17+Sheet2!$B$18*'Portfolio allocation'!K5636</f>
        <v>-4.5590063568004308E-4</v>
      </c>
      <c r="AF5636">
        <f t="shared" si="791"/>
        <v>9.201617662012683E-3</v>
      </c>
      <c r="AH5636" s="2">
        <v>40760</v>
      </c>
      <c r="AI5636">
        <v>2.5630000000000002</v>
      </c>
      <c r="AJ5636">
        <v>0.111</v>
      </c>
      <c r="AK5636">
        <v>1.4193</v>
      </c>
      <c r="AR5636" s="3"/>
    </row>
    <row r="5637" spans="1:44" hidden="1" outlineLevel="1" x14ac:dyDescent="0.2">
      <c r="A5637" s="2">
        <v>40763</v>
      </c>
      <c r="B5637">
        <v>48</v>
      </c>
      <c r="E5637" s="2">
        <v>40763</v>
      </c>
      <c r="F5637">
        <v>1119.46</v>
      </c>
      <c r="G5637">
        <f t="shared" ref="G5637:G5700" si="795">(F5637/F5636)-1</f>
        <v>-6.6634427787690353E-2</v>
      </c>
      <c r="H5637" s="2">
        <v>40763</v>
      </c>
      <c r="I5637">
        <v>1903.47</v>
      </c>
      <c r="J5637">
        <f t="shared" ref="J5637:J5700" si="796">(I5637/I5636)-1</f>
        <v>-6.6487170433145004E-2</v>
      </c>
      <c r="K5637">
        <f t="shared" si="792"/>
        <v>-6.6491610433144999E-2</v>
      </c>
      <c r="L5637">
        <v>4.7429662396990695E-2</v>
      </c>
      <c r="N5637" s="2">
        <v>40763</v>
      </c>
      <c r="O5637">
        <v>24.48</v>
      </c>
      <c r="Q5637" s="2">
        <v>40763</v>
      </c>
      <c r="R5637">
        <v>31767.26</v>
      </c>
      <c r="S5637" s="8">
        <f t="shared" ref="S5637:S5700" si="797">R5637/R5636-1</f>
        <v>-4.6728725168022289E-2</v>
      </c>
      <c r="T5637" s="9">
        <f t="shared" si="793"/>
        <v>-4.6733165168022291E-2</v>
      </c>
      <c r="U5637" s="3">
        <f>Sheet1!$B$17+Sheet1!$B$18*'Portfolio allocation'!K5637</f>
        <v>-7.5793061726051117E-2</v>
      </c>
      <c r="V5637" s="13">
        <f t="shared" ref="V5637:V5700" si="798">T5637-U5637</f>
        <v>2.9059896558028826E-2</v>
      </c>
      <c r="W5637" s="13"/>
      <c r="X5637" s="2">
        <v>40763</v>
      </c>
      <c r="Y5637">
        <v>158.76740000000001</v>
      </c>
      <c r="AA5637" s="2">
        <v>40763</v>
      </c>
      <c r="AB5637">
        <v>2247.8200000000002</v>
      </c>
      <c r="AC5637">
        <f t="shared" ref="AC5637:AC5700" si="799">AB5637/AB5636-1</f>
        <v>-3.4744259746728789E-2</v>
      </c>
      <c r="AD5637">
        <f t="shared" si="794"/>
        <v>-3.4749019746728789E-2</v>
      </c>
      <c r="AE5637">
        <f>Sheet2!$B$17+Sheet2!$B$18*'Portfolio allocation'!K5637</f>
        <v>-5.9072649340192372E-2</v>
      </c>
      <c r="AF5637">
        <f t="shared" ref="AF5637:AF5700" si="800">AD5637-AE5637</f>
        <v>2.4323629593463583E-2</v>
      </c>
      <c r="AH5637" s="2">
        <v>40763</v>
      </c>
      <c r="AI5637">
        <v>2.3159999999999998</v>
      </c>
      <c r="AJ5637">
        <v>0.11899999999999999</v>
      </c>
      <c r="AK5637">
        <v>1.4188499999999999</v>
      </c>
      <c r="AR5637" s="3"/>
    </row>
    <row r="5638" spans="1:44" hidden="1" outlineLevel="1" x14ac:dyDescent="0.2">
      <c r="A5638" s="2">
        <v>40764</v>
      </c>
      <c r="B5638">
        <v>35.06</v>
      </c>
      <c r="E5638" s="2">
        <v>40764</v>
      </c>
      <c r="F5638">
        <v>1172.53</v>
      </c>
      <c r="G5638">
        <f t="shared" si="795"/>
        <v>4.7406785414396246E-2</v>
      </c>
      <c r="H5638" s="2">
        <v>40764</v>
      </c>
      <c r="I5638">
        <v>1993.76</v>
      </c>
      <c r="J5638">
        <f t="shared" si="796"/>
        <v>4.7434422396990694E-2</v>
      </c>
      <c r="K5638">
        <f t="shared" si="792"/>
        <v>4.7429662396990695E-2</v>
      </c>
      <c r="L5638">
        <v>-4.3755744694647283E-2</v>
      </c>
      <c r="N5638" s="2">
        <v>40764</v>
      </c>
      <c r="O5638">
        <v>25.58</v>
      </c>
      <c r="Q5638" s="2">
        <v>40764</v>
      </c>
      <c r="R5638">
        <v>33194.699999999997</v>
      </c>
      <c r="S5638" s="8">
        <f t="shared" si="797"/>
        <v>4.4934312874324034E-2</v>
      </c>
      <c r="T5638" s="9">
        <f t="shared" si="793"/>
        <v>4.4929552874324034E-2</v>
      </c>
      <c r="U5638" s="3">
        <f>Sheet1!$B$17+Sheet1!$B$18*'Portfolio allocation'!K5638</f>
        <v>5.4900309613677367E-2</v>
      </c>
      <c r="V5638" s="13">
        <f t="shared" si="798"/>
        <v>-9.9707567393533328E-3</v>
      </c>
      <c r="W5638" s="13"/>
      <c r="X5638" s="2">
        <v>40764</v>
      </c>
      <c r="Y5638">
        <v>162.9606</v>
      </c>
      <c r="AA5638" s="2">
        <v>40764</v>
      </c>
      <c r="AB5638">
        <v>2307.1799999999998</v>
      </c>
      <c r="AC5638">
        <f t="shared" si="799"/>
        <v>2.6407808454413484E-2</v>
      </c>
      <c r="AD5638">
        <f t="shared" si="794"/>
        <v>2.6403568454413485E-2</v>
      </c>
      <c r="AE5638">
        <f>Sheet2!$B$17+Sheet2!$B$18*'Portfolio allocation'!K5638</f>
        <v>4.222905285489495E-2</v>
      </c>
      <c r="AF5638">
        <f t="shared" si="800"/>
        <v>-1.5825484400481465E-2</v>
      </c>
      <c r="AH5638" s="2">
        <v>40764</v>
      </c>
      <c r="AI5638">
        <v>2.2749999999999999</v>
      </c>
      <c r="AJ5638">
        <v>0.106</v>
      </c>
      <c r="AK5638">
        <v>1.4220999999999999</v>
      </c>
      <c r="AR5638" s="3"/>
    </row>
    <row r="5639" spans="1:44" hidden="1" outlineLevel="1" x14ac:dyDescent="0.2">
      <c r="A5639" s="2">
        <v>40765</v>
      </c>
      <c r="B5639">
        <v>42.99</v>
      </c>
      <c r="E5639" s="2">
        <v>40765</v>
      </c>
      <c r="F5639">
        <v>1120.76</v>
      </c>
      <c r="G5639">
        <f t="shared" si="795"/>
        <v>-4.4152388425029665E-2</v>
      </c>
      <c r="H5639" s="2">
        <v>40765</v>
      </c>
      <c r="I5639">
        <v>1906.53</v>
      </c>
      <c r="J5639">
        <f t="shared" si="796"/>
        <v>-4.3751504694647281E-2</v>
      </c>
      <c r="K5639">
        <f t="shared" si="792"/>
        <v>-4.3755744694647283E-2</v>
      </c>
      <c r="L5639">
        <v>4.647334762484736E-2</v>
      </c>
      <c r="N5639" s="2">
        <v>40765</v>
      </c>
      <c r="O5639">
        <v>24.2</v>
      </c>
      <c r="Q5639" s="2">
        <v>40765</v>
      </c>
      <c r="R5639">
        <v>31403.91</v>
      </c>
      <c r="S5639" s="8">
        <f t="shared" si="797"/>
        <v>-5.3948070023226546E-2</v>
      </c>
      <c r="T5639" s="9">
        <f t="shared" si="793"/>
        <v>-5.3952310023226549E-2</v>
      </c>
      <c r="U5639" s="3">
        <f>Sheet1!$B$17+Sheet1!$B$18*'Portfolio allocation'!K5639</f>
        <v>-4.9709900347383137E-2</v>
      </c>
      <c r="V5639" s="13">
        <f t="shared" si="798"/>
        <v>-4.2424096758434116E-3</v>
      </c>
      <c r="W5639" s="13"/>
      <c r="X5639" s="2">
        <v>40765</v>
      </c>
      <c r="Y5639">
        <v>155.25239999999999</v>
      </c>
      <c r="AA5639" s="2">
        <v>40765</v>
      </c>
      <c r="AB5639">
        <v>2198.0500000000002</v>
      </c>
      <c r="AC5639">
        <f t="shared" si="799"/>
        <v>-4.7300167303807927E-2</v>
      </c>
      <c r="AD5639">
        <f t="shared" si="794"/>
        <v>-4.7303927303807926E-2</v>
      </c>
      <c r="AE5639">
        <f>Sheet2!$B$17+Sheet2!$B$18*'Portfolio allocation'!K5639</f>
        <v>-3.8855337481124713E-2</v>
      </c>
      <c r="AF5639">
        <f t="shared" si="800"/>
        <v>-8.4485898226832126E-3</v>
      </c>
      <c r="AH5639" s="2">
        <v>40765</v>
      </c>
      <c r="AI5639">
        <v>2.0950000000000002</v>
      </c>
      <c r="AJ5639">
        <v>9.4E-2</v>
      </c>
      <c r="AK5639">
        <v>1.41825</v>
      </c>
      <c r="AR5639" s="3"/>
    </row>
    <row r="5640" spans="1:44" hidden="1" outlineLevel="1" x14ac:dyDescent="0.2">
      <c r="A5640" s="2">
        <v>40766</v>
      </c>
      <c r="B5640">
        <v>39</v>
      </c>
      <c r="E5640" s="2">
        <v>40766</v>
      </c>
      <c r="F5640">
        <v>1172.6400000000001</v>
      </c>
      <c r="G5640">
        <f t="shared" si="795"/>
        <v>4.6290017488133106E-2</v>
      </c>
      <c r="H5640" s="2">
        <v>40766</v>
      </c>
      <c r="I5640">
        <v>1995.14</v>
      </c>
      <c r="J5640">
        <f t="shared" si="796"/>
        <v>4.6477107624847358E-2</v>
      </c>
      <c r="K5640">
        <f t="shared" si="792"/>
        <v>4.647334762484736E-2</v>
      </c>
      <c r="L5640">
        <v>5.2736651150296111E-3</v>
      </c>
      <c r="N5640" s="2">
        <v>40766</v>
      </c>
      <c r="O5640">
        <v>25.19</v>
      </c>
      <c r="Q5640" s="2">
        <v>40766</v>
      </c>
      <c r="R5640">
        <v>32688.6</v>
      </c>
      <c r="S5640" s="8">
        <f t="shared" si="797"/>
        <v>4.0908600234811576E-2</v>
      </c>
      <c r="T5640" s="9">
        <f t="shared" si="793"/>
        <v>4.0904840234811578E-2</v>
      </c>
      <c r="U5640" s="3">
        <f>Sheet1!$B$17+Sheet1!$B$18*'Portfolio allocation'!K5640</f>
        <v>5.3803201070835187E-2</v>
      </c>
      <c r="V5640" s="13">
        <f t="shared" si="798"/>
        <v>-1.2898360836023609E-2</v>
      </c>
      <c r="W5640" s="13"/>
      <c r="X5640" s="2">
        <v>40766</v>
      </c>
      <c r="Y5640">
        <v>159.25460000000001</v>
      </c>
      <c r="AA5640" s="2">
        <v>40766</v>
      </c>
      <c r="AB5640">
        <v>2254.71</v>
      </c>
      <c r="AC5640">
        <f t="shared" si="799"/>
        <v>2.5777393598871656E-2</v>
      </c>
      <c r="AD5640">
        <f t="shared" si="794"/>
        <v>2.5773233598871657E-2</v>
      </c>
      <c r="AE5640">
        <f>Sheet2!$B$17+Sheet2!$B$18*'Portfolio allocation'!K5640</f>
        <v>4.1378673361708668E-2</v>
      </c>
      <c r="AF5640">
        <f t="shared" si="800"/>
        <v>-1.5605439762837011E-2</v>
      </c>
      <c r="AH5640" s="2">
        <v>40766</v>
      </c>
      <c r="AI5640">
        <v>2.3330000000000002</v>
      </c>
      <c r="AJ5640">
        <v>0.104</v>
      </c>
      <c r="AK5640">
        <v>1.4269000000000001</v>
      </c>
      <c r="AR5640" s="3"/>
    </row>
    <row r="5641" spans="1:44" hidden="1" outlineLevel="1" x14ac:dyDescent="0.2">
      <c r="A5641" s="2">
        <v>40767</v>
      </c>
      <c r="B5641">
        <v>36.36</v>
      </c>
      <c r="E5641" s="2">
        <v>40767</v>
      </c>
      <c r="F5641">
        <v>1178.81</v>
      </c>
      <c r="G5641">
        <f t="shared" si="795"/>
        <v>5.2616318733795797E-3</v>
      </c>
      <c r="H5641" s="2">
        <v>40767</v>
      </c>
      <c r="I5641">
        <v>2005.67</v>
      </c>
      <c r="J5641">
        <f t="shared" si="796"/>
        <v>5.2778251150296107E-3</v>
      </c>
      <c r="K5641">
        <f t="shared" si="792"/>
        <v>5.2736651150296111E-3</v>
      </c>
      <c r="L5641">
        <v>2.1853992477925171E-2</v>
      </c>
      <c r="N5641" s="2">
        <v>40767</v>
      </c>
      <c r="O5641">
        <v>25.1</v>
      </c>
      <c r="Q5641" s="2">
        <v>40767</v>
      </c>
      <c r="R5641">
        <v>32571.82</v>
      </c>
      <c r="S5641" s="8">
        <f t="shared" si="797"/>
        <v>-3.5724992810949319E-3</v>
      </c>
      <c r="T5641" s="9">
        <f t="shared" si="793"/>
        <v>-3.5766592810949319E-3</v>
      </c>
      <c r="U5641" s="3">
        <f>Sheet1!$B$17+Sheet1!$B$18*'Portfolio allocation'!K5641</f>
        <v>6.5378811567641925E-3</v>
      </c>
      <c r="V5641" s="13">
        <f t="shared" si="798"/>
        <v>-1.0114540437859124E-2</v>
      </c>
      <c r="W5641" s="13"/>
      <c r="X5641" s="2">
        <v>40767</v>
      </c>
      <c r="Y5641">
        <v>160.65870000000001</v>
      </c>
      <c r="AA5641" s="2">
        <v>40767</v>
      </c>
      <c r="AB5641">
        <v>2274.59</v>
      </c>
      <c r="AC5641">
        <f t="shared" si="799"/>
        <v>8.8170984295097288E-3</v>
      </c>
      <c r="AD5641">
        <f t="shared" si="794"/>
        <v>8.8130584295097285E-3</v>
      </c>
      <c r="AE5641">
        <f>Sheet2!$B$17+Sheet2!$B$18*'Portfolio allocation'!K5641</f>
        <v>4.7428645750141754E-3</v>
      </c>
      <c r="AF5641">
        <f t="shared" si="800"/>
        <v>4.070193854495553E-3</v>
      </c>
      <c r="AH5641" s="2">
        <v>40767</v>
      </c>
      <c r="AI5641">
        <v>2.2599999999999998</v>
      </c>
      <c r="AJ5641">
        <v>0.10100000000000001</v>
      </c>
      <c r="AK5641">
        <v>1.4215500000000001</v>
      </c>
      <c r="AR5641" s="3"/>
    </row>
    <row r="5642" spans="1:44" hidden="1" outlineLevel="1" x14ac:dyDescent="0.2">
      <c r="A5642" s="2">
        <v>40770</v>
      </c>
      <c r="B5642">
        <v>31.87</v>
      </c>
      <c r="E5642" s="2">
        <v>40770</v>
      </c>
      <c r="F5642">
        <v>1204.49</v>
      </c>
      <c r="G5642">
        <f t="shared" si="795"/>
        <v>2.1784681161510333E-2</v>
      </c>
      <c r="H5642" s="2">
        <v>40770</v>
      </c>
      <c r="I5642">
        <v>2049.5100000000002</v>
      </c>
      <c r="J5642">
        <f t="shared" si="796"/>
        <v>2.1858032477925171E-2</v>
      </c>
      <c r="K5642">
        <f t="shared" si="792"/>
        <v>2.1853992477925171E-2</v>
      </c>
      <c r="L5642">
        <v>-9.562622247464082E-3</v>
      </c>
      <c r="N5642" s="2">
        <v>40770</v>
      </c>
      <c r="O5642">
        <v>25.51</v>
      </c>
      <c r="Q5642" s="2">
        <v>40770</v>
      </c>
      <c r="R5642">
        <v>33103.870000000003</v>
      </c>
      <c r="S5642" s="8">
        <f t="shared" si="797"/>
        <v>1.6334672118414106E-2</v>
      </c>
      <c r="T5642" s="9">
        <f t="shared" si="793"/>
        <v>1.6330632118414106E-2</v>
      </c>
      <c r="U5642" s="3">
        <f>Sheet1!$B$17+Sheet1!$B$18*'Portfolio allocation'!K5642</f>
        <v>2.5559252908853219E-2</v>
      </c>
      <c r="V5642" s="13">
        <f t="shared" si="798"/>
        <v>-9.2286207904391133E-3</v>
      </c>
      <c r="W5642" s="13"/>
      <c r="X5642" s="2">
        <v>40770</v>
      </c>
      <c r="Y5642">
        <v>165.23390000000001</v>
      </c>
      <c r="AA5642" s="2">
        <v>40770</v>
      </c>
      <c r="AB5642">
        <v>2339.37</v>
      </c>
      <c r="AC5642">
        <f t="shared" si="799"/>
        <v>2.8479857908458195E-2</v>
      </c>
      <c r="AD5642">
        <f t="shared" si="794"/>
        <v>2.8475617908458196E-2</v>
      </c>
      <c r="AE5642">
        <f>Sheet2!$B$17+Sheet2!$B$18*'Portfolio allocation'!K5642</f>
        <v>1.948651466850921E-2</v>
      </c>
      <c r="AF5642">
        <f t="shared" si="800"/>
        <v>8.9891032399489861E-3</v>
      </c>
      <c r="AH5642" s="2">
        <v>40770</v>
      </c>
      <c r="AI5642">
        <v>2.3079999999999998</v>
      </c>
      <c r="AJ5642">
        <v>0.106</v>
      </c>
      <c r="AK5642">
        <v>1.44455</v>
      </c>
      <c r="AR5642" s="3"/>
    </row>
    <row r="5643" spans="1:44" hidden="1" outlineLevel="1" x14ac:dyDescent="0.2">
      <c r="A5643" s="2">
        <v>40771</v>
      </c>
      <c r="B5643">
        <v>32.85</v>
      </c>
      <c r="E5643" s="2">
        <v>40771</v>
      </c>
      <c r="F5643">
        <v>1192.76</v>
      </c>
      <c r="G5643">
        <f t="shared" si="795"/>
        <v>-9.7385615488713162E-3</v>
      </c>
      <c r="H5643" s="2">
        <v>40771</v>
      </c>
      <c r="I5643">
        <v>2029.92</v>
      </c>
      <c r="J5643">
        <f t="shared" si="796"/>
        <v>-9.5583822474640812E-3</v>
      </c>
      <c r="K5643">
        <f t="shared" si="792"/>
        <v>-9.562622247464082E-3</v>
      </c>
      <c r="L5643">
        <v>1.2226093260817412E-3</v>
      </c>
      <c r="N5643" s="2">
        <v>40771</v>
      </c>
      <c r="O5643">
        <v>25.35</v>
      </c>
      <c r="Q5643" s="2">
        <v>40771</v>
      </c>
      <c r="R5643">
        <v>33103.86</v>
      </c>
      <c r="S5643" s="8">
        <f t="shared" si="797"/>
        <v>-3.0207948498173209E-7</v>
      </c>
      <c r="T5643" s="9">
        <f t="shared" si="793"/>
        <v>-4.5420794849817322E-6</v>
      </c>
      <c r="U5643" s="3">
        <f>Sheet1!$B$17+Sheet1!$B$18*'Portfolio allocation'!K5643</f>
        <v>-1.0482683707012351E-2</v>
      </c>
      <c r="V5643" s="13">
        <f t="shared" si="798"/>
        <v>1.0478141627527368E-2</v>
      </c>
      <c r="W5643" s="13"/>
      <c r="X5643" s="2">
        <v>40771</v>
      </c>
      <c r="Y5643">
        <v>163.5624</v>
      </c>
      <c r="AA5643" s="2">
        <v>40771</v>
      </c>
      <c r="AB5643">
        <v>2315.6999999999998</v>
      </c>
      <c r="AC5643">
        <f t="shared" si="799"/>
        <v>-1.0118108721578922E-2</v>
      </c>
      <c r="AD5643">
        <f t="shared" si="794"/>
        <v>-1.0122148721578923E-2</v>
      </c>
      <c r="AE5643">
        <f>Sheet2!$B$17+Sheet2!$B$18*'Portfolio allocation'!K5643</f>
        <v>-8.4499406556389298E-3</v>
      </c>
      <c r="AF5643">
        <f t="shared" si="800"/>
        <v>-1.6722080659399927E-3</v>
      </c>
      <c r="AH5643" s="2">
        <v>40771</v>
      </c>
      <c r="AI5643">
        <v>2.2250000000000001</v>
      </c>
      <c r="AJ5643">
        <v>0.10100000000000001</v>
      </c>
      <c r="AK5643">
        <v>1.4398500000000001</v>
      </c>
      <c r="AR5643" s="3"/>
    </row>
    <row r="5644" spans="1:44" hidden="1" outlineLevel="1" x14ac:dyDescent="0.2">
      <c r="A5644" s="2">
        <v>40772</v>
      </c>
      <c r="B5644">
        <v>31.58</v>
      </c>
      <c r="E5644" s="2">
        <v>40772</v>
      </c>
      <c r="F5644">
        <v>1193.8900000000001</v>
      </c>
      <c r="G5644">
        <f t="shared" si="795"/>
        <v>9.4738254133286404E-4</v>
      </c>
      <c r="H5644" s="2">
        <v>40772</v>
      </c>
      <c r="I5644">
        <v>2032.41</v>
      </c>
      <c r="J5644">
        <f t="shared" si="796"/>
        <v>1.2266493260817413E-3</v>
      </c>
      <c r="K5644">
        <f t="shared" si="792"/>
        <v>1.2226093260817412E-3</v>
      </c>
      <c r="L5644">
        <v>-4.4527256735402788E-2</v>
      </c>
      <c r="N5644" s="2">
        <v>40772</v>
      </c>
      <c r="O5644">
        <v>25.245000000000001</v>
      </c>
      <c r="Q5644" s="2">
        <v>40772</v>
      </c>
      <c r="R5644">
        <v>32966.75</v>
      </c>
      <c r="S5644" s="8">
        <f t="shared" si="797"/>
        <v>-4.1418130695333177E-3</v>
      </c>
      <c r="T5644" s="9">
        <f t="shared" si="793"/>
        <v>-4.145853069533318E-3</v>
      </c>
      <c r="U5644" s="3">
        <f>Sheet1!$B$17+Sheet1!$B$18*'Portfolio allocation'!K5644</f>
        <v>1.8904072882764294E-3</v>
      </c>
      <c r="V5644" s="13">
        <f t="shared" si="798"/>
        <v>-6.036260357809747E-3</v>
      </c>
      <c r="W5644" s="13"/>
      <c r="X5644" s="2">
        <v>40772</v>
      </c>
      <c r="Y5644">
        <v>163.79159999999999</v>
      </c>
      <c r="AA5644" s="2">
        <v>40772</v>
      </c>
      <c r="AB5644">
        <v>2318.9499999999998</v>
      </c>
      <c r="AC5644">
        <f t="shared" si="799"/>
        <v>1.4034633156281284E-3</v>
      </c>
      <c r="AD5644">
        <f t="shared" si="794"/>
        <v>1.3997033156281284E-3</v>
      </c>
      <c r="AE5644">
        <f>Sheet2!$B$17+Sheet2!$B$18*'Portfolio allocation'!K5644</f>
        <v>1.1405624157011891E-3</v>
      </c>
      <c r="AF5644">
        <f t="shared" si="800"/>
        <v>2.5914089992693933E-4</v>
      </c>
      <c r="AH5644" s="2">
        <v>40772</v>
      </c>
      <c r="AI5644">
        <v>2.1669999999999998</v>
      </c>
      <c r="AJ5644">
        <v>9.4E-2</v>
      </c>
      <c r="AK5644">
        <v>1.4453499999999999</v>
      </c>
      <c r="AR5644" s="3"/>
    </row>
    <row r="5645" spans="1:44" hidden="1" outlineLevel="1" x14ac:dyDescent="0.2">
      <c r="A5645" s="2">
        <v>40773</v>
      </c>
      <c r="B5645">
        <v>42.67</v>
      </c>
      <c r="E5645" s="2">
        <v>40773</v>
      </c>
      <c r="F5645">
        <v>1140.6500000000001</v>
      </c>
      <c r="G5645">
        <f t="shared" si="795"/>
        <v>-4.4593723039811017E-2</v>
      </c>
      <c r="H5645" s="2">
        <v>40773</v>
      </c>
      <c r="I5645">
        <v>1941.92</v>
      </c>
      <c r="J5645">
        <f t="shared" si="796"/>
        <v>-4.452349673540279E-2</v>
      </c>
      <c r="K5645">
        <f t="shared" si="792"/>
        <v>-4.4527256735402788E-2</v>
      </c>
      <c r="L5645">
        <v>-1.5014477030567783E-2</v>
      </c>
      <c r="N5645" s="2">
        <v>40773</v>
      </c>
      <c r="O5645">
        <v>24.67</v>
      </c>
      <c r="Q5645" s="2">
        <v>40773</v>
      </c>
      <c r="R5645">
        <v>32215.88</v>
      </c>
      <c r="S5645" s="8">
        <f t="shared" si="797"/>
        <v>-2.2776585499025503E-2</v>
      </c>
      <c r="T5645" s="9">
        <f t="shared" si="793"/>
        <v>-2.2780345499025502E-2</v>
      </c>
      <c r="U5645" s="3">
        <f>Sheet1!$B$17+Sheet1!$B$18*'Portfolio allocation'!K5645</f>
        <v>-5.059499851325315E-2</v>
      </c>
      <c r="V5645" s="13">
        <f t="shared" si="798"/>
        <v>2.7814653014227649E-2</v>
      </c>
      <c r="W5645" s="13"/>
      <c r="X5645" s="2">
        <v>40773</v>
      </c>
      <c r="Y5645">
        <v>156.4846</v>
      </c>
      <c r="AA5645" s="2">
        <v>40773</v>
      </c>
      <c r="AB5645">
        <v>2215.5</v>
      </c>
      <c r="AC5645">
        <f t="shared" si="799"/>
        <v>-4.4610707432242935E-2</v>
      </c>
      <c r="AD5645">
        <f t="shared" si="794"/>
        <v>-4.4614267432242935E-2</v>
      </c>
      <c r="AE5645">
        <f>Sheet2!$B$17+Sheet2!$B$18*'Portfolio allocation'!K5645</f>
        <v>-3.9541385670816852E-2</v>
      </c>
      <c r="AF5645">
        <f t="shared" si="800"/>
        <v>-5.0728817614260832E-3</v>
      </c>
      <c r="AH5645" s="2">
        <v>40773</v>
      </c>
      <c r="AI5645">
        <v>2.0680000000000001</v>
      </c>
      <c r="AJ5645">
        <v>8.8999999999999996E-2</v>
      </c>
      <c r="AK5645">
        <v>1.4316500000000001</v>
      </c>
      <c r="AR5645" s="3"/>
    </row>
    <row r="5646" spans="1:44" hidden="1" outlineLevel="1" x14ac:dyDescent="0.2">
      <c r="A5646" s="2">
        <v>40774</v>
      </c>
      <c r="B5646">
        <v>43.05</v>
      </c>
      <c r="E5646" s="2">
        <v>40774</v>
      </c>
      <c r="F5646">
        <v>1123.53</v>
      </c>
      <c r="G5646">
        <f t="shared" si="795"/>
        <v>-1.5008986104414257E-2</v>
      </c>
      <c r="H5646" s="2">
        <v>40774</v>
      </c>
      <c r="I5646">
        <v>1912.77</v>
      </c>
      <c r="J5646">
        <f t="shared" si="796"/>
        <v>-1.5010917030567783E-2</v>
      </c>
      <c r="K5646">
        <f t="shared" si="792"/>
        <v>-1.5014477030567783E-2</v>
      </c>
      <c r="L5646">
        <v>2.5784100482541229E-4</v>
      </c>
      <c r="N5646" s="2">
        <v>40774</v>
      </c>
      <c r="O5646">
        <v>24.05</v>
      </c>
      <c r="Q5646" s="2">
        <v>40774</v>
      </c>
      <c r="R5646">
        <v>31406.23</v>
      </c>
      <c r="S5646" s="8">
        <f t="shared" si="797"/>
        <v>-2.5132015639492078E-2</v>
      </c>
      <c r="T5646" s="9">
        <f t="shared" si="793"/>
        <v>-2.5135575639492078E-2</v>
      </c>
      <c r="U5646" s="3">
        <f>Sheet1!$B$17+Sheet1!$B$18*'Portfolio allocation'!K5646</f>
        <v>-1.6737189682563238E-2</v>
      </c>
      <c r="V5646" s="13">
        <f t="shared" si="798"/>
        <v>-8.3983859569288395E-3</v>
      </c>
      <c r="W5646" s="13"/>
      <c r="X5646" s="2">
        <v>40774</v>
      </c>
      <c r="Y5646">
        <v>150.47659999999999</v>
      </c>
      <c r="AA5646" s="2">
        <v>40774</v>
      </c>
      <c r="AB5646">
        <v>2130.44</v>
      </c>
      <c r="AC5646">
        <f t="shared" si="799"/>
        <v>-3.8393139246219787E-2</v>
      </c>
      <c r="AD5646">
        <f t="shared" si="794"/>
        <v>-3.8396699246219787E-2</v>
      </c>
      <c r="AE5646">
        <f>Sheet2!$B$17+Sheet2!$B$18*'Portfolio allocation'!K5646</f>
        <v>-1.329786901816981E-2</v>
      </c>
      <c r="AF5646">
        <f t="shared" si="800"/>
        <v>-2.5098830228049977E-2</v>
      </c>
      <c r="AH5646" s="2">
        <v>40774</v>
      </c>
      <c r="AI5646">
        <v>2.0680000000000001</v>
      </c>
      <c r="AJ5646">
        <v>8.8999999999999996E-2</v>
      </c>
      <c r="AK5646">
        <v>1.4418500000000001</v>
      </c>
      <c r="AR5646" s="3"/>
    </row>
    <row r="5647" spans="1:44" hidden="1" outlineLevel="1" x14ac:dyDescent="0.2">
      <c r="A5647" s="2">
        <v>40777</v>
      </c>
      <c r="B5647">
        <v>42.44</v>
      </c>
      <c r="E5647" s="2">
        <v>40777</v>
      </c>
      <c r="F5647">
        <v>1123.82</v>
      </c>
      <c r="G5647">
        <f t="shared" si="795"/>
        <v>2.5811504810735464E-4</v>
      </c>
      <c r="H5647" s="2">
        <v>40777</v>
      </c>
      <c r="I5647">
        <v>1913.27</v>
      </c>
      <c r="J5647">
        <f t="shared" si="796"/>
        <v>2.6140100482541229E-4</v>
      </c>
      <c r="K5647">
        <f t="shared" si="792"/>
        <v>2.5784100482541229E-4</v>
      </c>
      <c r="L5647">
        <v>3.4294182523951243E-2</v>
      </c>
      <c r="N5647" s="2">
        <v>40777</v>
      </c>
      <c r="O5647">
        <v>23.98</v>
      </c>
      <c r="Q5647" s="2">
        <v>40777</v>
      </c>
      <c r="R5647">
        <v>31314.82</v>
      </c>
      <c r="S5647" s="8">
        <f t="shared" si="797"/>
        <v>-2.9105690176758348E-3</v>
      </c>
      <c r="T5647" s="9">
        <f t="shared" si="793"/>
        <v>-2.9141290176758349E-3</v>
      </c>
      <c r="U5647" s="3">
        <f>Sheet1!$B$17+Sheet1!$B$18*'Portfolio allocation'!K5647</f>
        <v>7.8360061965039693E-4</v>
      </c>
      <c r="V5647" s="13">
        <f t="shared" si="798"/>
        <v>-3.697729637326232E-3</v>
      </c>
      <c r="W5647" s="13"/>
      <c r="X5647" s="2">
        <v>40777</v>
      </c>
      <c r="Y5647">
        <v>151.85210000000001</v>
      </c>
      <c r="AA5647" s="2">
        <v>40777</v>
      </c>
      <c r="AB5647">
        <v>2149.91</v>
      </c>
      <c r="AC5647">
        <f t="shared" si="799"/>
        <v>9.1389572107170025E-3</v>
      </c>
      <c r="AD5647">
        <f t="shared" si="794"/>
        <v>9.135837210717002E-3</v>
      </c>
      <c r="AE5647">
        <f>Sheet2!$B$17+Sheet2!$B$18*'Portfolio allocation'!K5647</f>
        <v>2.8266581097408989E-4</v>
      </c>
      <c r="AF5647">
        <f t="shared" si="800"/>
        <v>8.8531713997429123E-3</v>
      </c>
      <c r="AH5647" s="2">
        <v>40777</v>
      </c>
      <c r="AI5647">
        <v>2.109</v>
      </c>
      <c r="AJ5647">
        <v>7.8E-2</v>
      </c>
      <c r="AK5647">
        <v>1.43815</v>
      </c>
      <c r="AR5647" s="3"/>
    </row>
    <row r="5648" spans="1:44" hidden="1" outlineLevel="1" x14ac:dyDescent="0.2">
      <c r="A5648" s="2">
        <v>40778</v>
      </c>
      <c r="B5648">
        <v>36.270000000000003</v>
      </c>
      <c r="E5648" s="2">
        <v>40778</v>
      </c>
      <c r="F5648">
        <v>1162.3499999999999</v>
      </c>
      <c r="G5648">
        <f t="shared" si="795"/>
        <v>3.4284849886992541E-2</v>
      </c>
      <c r="H5648" s="2">
        <v>40778</v>
      </c>
      <c r="I5648">
        <v>1978.89</v>
      </c>
      <c r="J5648">
        <f t="shared" si="796"/>
        <v>3.4297302523951245E-2</v>
      </c>
      <c r="K5648">
        <f t="shared" si="792"/>
        <v>3.4294182523951243E-2</v>
      </c>
      <c r="L5648">
        <v>1.325723886582887E-2</v>
      </c>
      <c r="N5648" s="2">
        <v>40778</v>
      </c>
      <c r="O5648">
        <v>24.72</v>
      </c>
      <c r="Q5648" s="2">
        <v>40778</v>
      </c>
      <c r="R5648">
        <v>32281.16</v>
      </c>
      <c r="S5648" s="8">
        <f t="shared" si="797"/>
        <v>3.0858871294805468E-2</v>
      </c>
      <c r="T5648" s="9">
        <f t="shared" si="793"/>
        <v>3.0855751294805469E-2</v>
      </c>
      <c r="U5648" s="3">
        <f>Sheet1!$B$17+Sheet1!$B$18*'Portfolio allocation'!K5648</f>
        <v>3.9830954205996666E-2</v>
      </c>
      <c r="V5648" s="13">
        <f t="shared" si="798"/>
        <v>-8.975202911191197E-3</v>
      </c>
      <c r="W5648" s="13"/>
      <c r="X5648" s="2">
        <v>40778</v>
      </c>
      <c r="Y5648">
        <v>156.95259999999999</v>
      </c>
      <c r="AA5648" s="2">
        <v>40778</v>
      </c>
      <c r="AB5648">
        <v>2222.12</v>
      </c>
      <c r="AC5648">
        <f t="shared" si="799"/>
        <v>3.3587452498011539E-2</v>
      </c>
      <c r="AD5648">
        <f t="shared" si="794"/>
        <v>3.3584732498011541E-2</v>
      </c>
      <c r="AE5648">
        <f>Sheet2!$B$17+Sheet2!$B$18*'Portfolio allocation'!K5648</f>
        <v>3.0548649035388033E-2</v>
      </c>
      <c r="AF5648">
        <f t="shared" si="800"/>
        <v>3.0360834626235074E-3</v>
      </c>
      <c r="AH5648" s="2">
        <v>40778</v>
      </c>
      <c r="AI5648">
        <v>2.1579999999999999</v>
      </c>
      <c r="AJ5648">
        <v>6.8000000000000005E-2</v>
      </c>
      <c r="AK5648">
        <v>1.4391</v>
      </c>
      <c r="AR5648" s="3"/>
    </row>
    <row r="5649" spans="1:44" hidden="1" outlineLevel="1" x14ac:dyDescent="0.2">
      <c r="A5649" s="2">
        <v>40779</v>
      </c>
      <c r="B5649">
        <v>35.9</v>
      </c>
      <c r="E5649" s="2">
        <v>40779</v>
      </c>
      <c r="F5649">
        <v>1177.5999999999999</v>
      </c>
      <c r="G5649">
        <f t="shared" si="795"/>
        <v>1.3119972469565866E-2</v>
      </c>
      <c r="H5649" s="2">
        <v>40779</v>
      </c>
      <c r="I5649">
        <v>2005.13</v>
      </c>
      <c r="J5649">
        <f t="shared" si="796"/>
        <v>1.3259958865828869E-2</v>
      </c>
      <c r="K5649">
        <f t="shared" si="792"/>
        <v>1.325723886582887E-2</v>
      </c>
      <c r="L5649">
        <v>-1.5549086749886618E-2</v>
      </c>
      <c r="N5649" s="2">
        <v>40779</v>
      </c>
      <c r="O5649">
        <v>24.9</v>
      </c>
      <c r="Q5649" s="2">
        <v>40779</v>
      </c>
      <c r="R5649">
        <v>32516.23</v>
      </c>
      <c r="S5649" s="8">
        <f t="shared" si="797"/>
        <v>7.2819564104882328E-3</v>
      </c>
      <c r="T5649" s="9">
        <f t="shared" si="793"/>
        <v>7.2792364104882325E-3</v>
      </c>
      <c r="U5649" s="3">
        <f>Sheet1!$B$17+Sheet1!$B$18*'Portfolio allocation'!K5649</f>
        <v>1.5696839294346596E-2</v>
      </c>
      <c r="V5649" s="13">
        <f t="shared" si="798"/>
        <v>-8.4176028838583647E-3</v>
      </c>
      <c r="W5649" s="13"/>
      <c r="X5649" s="2">
        <v>40779</v>
      </c>
      <c r="Y5649">
        <v>159.28319999999999</v>
      </c>
      <c r="AA5649" s="2">
        <v>40779</v>
      </c>
      <c r="AB5649">
        <v>2255.12</v>
      </c>
      <c r="AC5649">
        <f t="shared" si="799"/>
        <v>1.4850683131424125E-2</v>
      </c>
      <c r="AD5649">
        <f t="shared" si="794"/>
        <v>1.4846723131424124E-2</v>
      </c>
      <c r="AE5649">
        <f>Sheet2!$B$17+Sheet2!$B$18*'Portfolio allocation'!K5649</f>
        <v>1.1842062033612476E-2</v>
      </c>
      <c r="AF5649">
        <f t="shared" si="800"/>
        <v>3.0046610978116482E-3</v>
      </c>
      <c r="AH5649" s="2">
        <v>40779</v>
      </c>
      <c r="AI5649">
        <v>2.294</v>
      </c>
      <c r="AJ5649">
        <v>9.9000000000000005E-2</v>
      </c>
      <c r="AK5649">
        <v>1.4409000000000001</v>
      </c>
      <c r="AR5649" s="3"/>
    </row>
    <row r="5650" spans="1:44" hidden="1" outlineLevel="1" x14ac:dyDescent="0.2">
      <c r="A5650" s="2">
        <v>40780</v>
      </c>
      <c r="B5650">
        <v>39.76</v>
      </c>
      <c r="E5650" s="2">
        <v>40780</v>
      </c>
      <c r="F5650">
        <v>1159.27</v>
      </c>
      <c r="G5650">
        <f t="shared" si="795"/>
        <v>-1.5565557065217339E-2</v>
      </c>
      <c r="H5650" s="2">
        <v>40780</v>
      </c>
      <c r="I5650">
        <v>1973.96</v>
      </c>
      <c r="J5650">
        <f t="shared" si="796"/>
        <v>-1.5545126749886617E-2</v>
      </c>
      <c r="K5650">
        <f t="shared" si="792"/>
        <v>-1.5549086749886618E-2</v>
      </c>
      <c r="L5650">
        <v>1.5270225731828319E-2</v>
      </c>
      <c r="N5650" s="2">
        <v>40780</v>
      </c>
      <c r="O5650">
        <v>24.57</v>
      </c>
      <c r="Q5650" s="2">
        <v>40780</v>
      </c>
      <c r="R5650">
        <v>32085.29</v>
      </c>
      <c r="S5650" s="8">
        <f t="shared" si="797"/>
        <v>-1.3253073926466796E-2</v>
      </c>
      <c r="T5650" s="9">
        <f t="shared" si="793"/>
        <v>-1.3257033926466797E-2</v>
      </c>
      <c r="U5650" s="3">
        <f>Sheet1!$B$17+Sheet1!$B$18*'Portfolio allocation'!K5650</f>
        <v>-1.7350507501377864E-2</v>
      </c>
      <c r="V5650" s="13">
        <f t="shared" si="798"/>
        <v>4.0934735749110669E-3</v>
      </c>
      <c r="W5650" s="13"/>
      <c r="X5650" s="2">
        <v>40780</v>
      </c>
      <c r="Y5650">
        <v>158.15610000000001</v>
      </c>
      <c r="AA5650" s="2">
        <v>40780</v>
      </c>
      <c r="AB5650">
        <v>2239.16</v>
      </c>
      <c r="AC5650">
        <f t="shared" si="799"/>
        <v>-7.077228706232952E-3</v>
      </c>
      <c r="AD5650">
        <f t="shared" si="794"/>
        <v>-7.080868706232952E-3</v>
      </c>
      <c r="AE5650">
        <f>Sheet2!$B$17+Sheet2!$B$18*'Portfolio allocation'!K5650</f>
        <v>-1.3773257619715611E-2</v>
      </c>
      <c r="AF5650">
        <f t="shared" si="800"/>
        <v>6.6923889134826589E-3</v>
      </c>
      <c r="AH5650" s="2">
        <v>40780</v>
      </c>
      <c r="AI5650">
        <v>2.234</v>
      </c>
      <c r="AJ5650">
        <v>9.0999999999999998E-2</v>
      </c>
      <c r="AK5650">
        <v>1.4352</v>
      </c>
      <c r="AR5650" s="3"/>
    </row>
    <row r="5651" spans="1:44" hidden="1" outlineLevel="1" x14ac:dyDescent="0.2">
      <c r="A5651" s="2">
        <v>40781</v>
      </c>
      <c r="B5651">
        <v>35.590000000000003</v>
      </c>
      <c r="E5651" s="2">
        <v>40781</v>
      </c>
      <c r="F5651">
        <v>1176.8</v>
      </c>
      <c r="G5651">
        <f t="shared" si="795"/>
        <v>1.5121585135473126E-2</v>
      </c>
      <c r="H5651" s="2">
        <v>40781</v>
      </c>
      <c r="I5651">
        <v>2004.11</v>
      </c>
      <c r="J5651">
        <f t="shared" si="796"/>
        <v>1.5273865731828318E-2</v>
      </c>
      <c r="K5651">
        <f t="shared" si="792"/>
        <v>1.5270225731828319E-2</v>
      </c>
      <c r="L5651">
        <v>2.8408054132956898E-2</v>
      </c>
      <c r="N5651" s="2">
        <v>40781</v>
      </c>
      <c r="O5651">
        <v>25.25</v>
      </c>
      <c r="Q5651" s="2">
        <v>40781</v>
      </c>
      <c r="R5651">
        <v>32973.29</v>
      </c>
      <c r="S5651" s="8">
        <f t="shared" si="797"/>
        <v>2.7676234187068216E-2</v>
      </c>
      <c r="T5651" s="9">
        <f t="shared" si="793"/>
        <v>2.7672594187068217E-2</v>
      </c>
      <c r="U5651" s="3">
        <f>Sheet1!$B$17+Sheet1!$B$18*'Portfolio allocation'!K5651</f>
        <v>1.800618884289262E-2</v>
      </c>
      <c r="V5651" s="13">
        <f t="shared" si="798"/>
        <v>9.6664053441755972E-3</v>
      </c>
      <c r="W5651" s="13"/>
      <c r="X5651" s="2">
        <v>40781</v>
      </c>
      <c r="Y5651">
        <v>161.5565</v>
      </c>
      <c r="AA5651" s="2">
        <v>40781</v>
      </c>
      <c r="AB5651">
        <v>2287.3000000000002</v>
      </c>
      <c r="AC5651">
        <f t="shared" si="799"/>
        <v>2.1499133603672949E-2</v>
      </c>
      <c r="AD5651">
        <f t="shared" si="794"/>
        <v>2.1495573603672949E-2</v>
      </c>
      <c r="AE5651">
        <f>Sheet2!$B$17+Sheet2!$B$18*'Portfolio allocation'!K5651</f>
        <v>1.3632061310798882E-2</v>
      </c>
      <c r="AF5651">
        <f t="shared" si="800"/>
        <v>7.8635122928740666E-3</v>
      </c>
      <c r="AH5651" s="2">
        <v>40781</v>
      </c>
      <c r="AI5651">
        <v>2.19</v>
      </c>
      <c r="AJ5651">
        <v>8.8999999999999996E-2</v>
      </c>
      <c r="AK5651">
        <v>1.4359500000000001</v>
      </c>
      <c r="AR5651" s="3"/>
    </row>
    <row r="5652" spans="1:44" hidden="1" outlineLevel="1" x14ac:dyDescent="0.2">
      <c r="A5652" s="2">
        <v>40784</v>
      </c>
      <c r="B5652">
        <v>32.28</v>
      </c>
      <c r="E5652" s="2">
        <v>40784</v>
      </c>
      <c r="F5652">
        <v>1210.08</v>
      </c>
      <c r="G5652">
        <f t="shared" si="795"/>
        <v>2.8280081577158445E-2</v>
      </c>
      <c r="H5652" s="2">
        <v>40784</v>
      </c>
      <c r="I5652">
        <v>2061.0500000000002</v>
      </c>
      <c r="J5652">
        <f t="shared" si="796"/>
        <v>2.8411614132956897E-2</v>
      </c>
      <c r="K5652">
        <f t="shared" si="792"/>
        <v>2.8408054132956898E-2</v>
      </c>
      <c r="L5652">
        <v>2.5775686072631856E-3</v>
      </c>
      <c r="N5652" s="2">
        <v>40784</v>
      </c>
      <c r="O5652">
        <v>25.84</v>
      </c>
      <c r="Q5652" s="2">
        <v>40784</v>
      </c>
      <c r="R5652">
        <v>33743.75</v>
      </c>
      <c r="S5652" s="8">
        <f t="shared" si="797"/>
        <v>2.3366185175940801E-2</v>
      </c>
      <c r="T5652" s="9">
        <f t="shared" si="793"/>
        <v>2.3362625175940802E-2</v>
      </c>
      <c r="U5652" s="3">
        <f>Sheet1!$B$17+Sheet1!$B$18*'Portfolio allocation'!K5652</f>
        <v>3.3078238541516793E-2</v>
      </c>
      <c r="V5652" s="13">
        <f t="shared" si="798"/>
        <v>-9.715613365575991E-3</v>
      </c>
      <c r="W5652" s="13"/>
      <c r="X5652" s="2">
        <v>40784</v>
      </c>
      <c r="Y5652">
        <v>164.88050000000001</v>
      </c>
      <c r="AA5652" s="2">
        <v>40784</v>
      </c>
      <c r="AB5652">
        <v>2334.37</v>
      </c>
      <c r="AC5652">
        <f t="shared" si="799"/>
        <v>2.0578848423905782E-2</v>
      </c>
      <c r="AD5652">
        <f t="shared" si="794"/>
        <v>2.0575208423905783E-2</v>
      </c>
      <c r="AE5652">
        <f>Sheet2!$B$17+Sheet2!$B$18*'Portfolio allocation'!K5652</f>
        <v>2.5314553501399016E-2</v>
      </c>
      <c r="AF5652">
        <f t="shared" si="800"/>
        <v>-4.739345077493233E-3</v>
      </c>
      <c r="AH5652" s="2">
        <v>40784</v>
      </c>
      <c r="AI5652">
        <v>2.2639999999999998</v>
      </c>
      <c r="AJ5652">
        <v>9.0999999999999998E-2</v>
      </c>
      <c r="AK5652">
        <v>1.4535</v>
      </c>
      <c r="AR5652" s="3"/>
    </row>
    <row r="5653" spans="1:44" hidden="1" outlineLevel="1" x14ac:dyDescent="0.2">
      <c r="A5653" s="2">
        <v>40785</v>
      </c>
      <c r="B5653">
        <v>32.89</v>
      </c>
      <c r="E5653" s="2">
        <v>40785</v>
      </c>
      <c r="F5653">
        <v>1212.92</v>
      </c>
      <c r="G5653">
        <f t="shared" si="795"/>
        <v>2.3469522676187182E-3</v>
      </c>
      <c r="H5653" s="2">
        <v>40785</v>
      </c>
      <c r="I5653">
        <v>2066.37</v>
      </c>
      <c r="J5653">
        <f t="shared" si="796"/>
        <v>2.5812086072631857E-3</v>
      </c>
      <c r="K5653">
        <f t="shared" si="792"/>
        <v>2.5775686072631856E-3</v>
      </c>
      <c r="L5653">
        <v>5.0341799451213134E-3</v>
      </c>
      <c r="N5653" s="2">
        <v>40785</v>
      </c>
      <c r="O5653">
        <v>26.23</v>
      </c>
      <c r="Q5653" s="2">
        <v>40785</v>
      </c>
      <c r="R5653">
        <v>34253.040000000001</v>
      </c>
      <c r="S5653" s="8">
        <f t="shared" si="797"/>
        <v>1.5092869049823987E-2</v>
      </c>
      <c r="T5653" s="9">
        <f t="shared" si="793"/>
        <v>1.5089229049823988E-2</v>
      </c>
      <c r="U5653" s="3">
        <f>Sheet1!$B$17+Sheet1!$B$18*'Portfolio allocation'!K5653</f>
        <v>3.4448509148825206E-3</v>
      </c>
      <c r="V5653" s="13">
        <f t="shared" si="798"/>
        <v>1.1644378134941468E-2</v>
      </c>
      <c r="W5653" s="13"/>
      <c r="X5653" s="2">
        <v>40785</v>
      </c>
      <c r="Y5653">
        <v>164.77539999999999</v>
      </c>
      <c r="AA5653" s="2">
        <v>40785</v>
      </c>
      <c r="AB5653">
        <v>2332.88</v>
      </c>
      <c r="AC5653">
        <f t="shared" si="799"/>
        <v>-6.3828784639963221E-4</v>
      </c>
      <c r="AD5653">
        <f t="shared" si="794"/>
        <v>-6.4192784639963217E-4</v>
      </c>
      <c r="AE5653">
        <f>Sheet2!$B$17+Sheet2!$B$18*'Portfolio allocation'!K5653</f>
        <v>2.3454267766654115E-3</v>
      </c>
      <c r="AF5653">
        <f t="shared" si="800"/>
        <v>-2.9873546230650438E-3</v>
      </c>
      <c r="AH5653" s="2">
        <v>40785</v>
      </c>
      <c r="AI5653">
        <v>2.1760000000000002</v>
      </c>
      <c r="AJ5653">
        <v>9.0999999999999998E-2</v>
      </c>
      <c r="AK5653">
        <v>1.4433499999999999</v>
      </c>
      <c r="AR5653" s="3"/>
    </row>
    <row r="5654" spans="1:44" hidden="1" outlineLevel="1" x14ac:dyDescent="0.2">
      <c r="A5654" s="2">
        <v>40786</v>
      </c>
      <c r="B5654">
        <v>31.62</v>
      </c>
      <c r="E5654" s="2">
        <v>40786</v>
      </c>
      <c r="F5654">
        <v>1218.8900000000001</v>
      </c>
      <c r="G5654">
        <f t="shared" si="795"/>
        <v>4.9220063977839512E-3</v>
      </c>
      <c r="H5654" s="2">
        <v>40786</v>
      </c>
      <c r="I5654">
        <v>2076.7800000000002</v>
      </c>
      <c r="J5654">
        <f t="shared" si="796"/>
        <v>5.0378199451213135E-3</v>
      </c>
      <c r="K5654">
        <f t="shared" si="792"/>
        <v>5.0341799451213134E-3</v>
      </c>
      <c r="L5654">
        <v>-1.1791518692976583E-2</v>
      </c>
      <c r="N5654" s="2">
        <v>40786</v>
      </c>
      <c r="O5654">
        <v>26.6</v>
      </c>
      <c r="Q5654" s="2">
        <v>40786</v>
      </c>
      <c r="R5654">
        <v>34736.21</v>
      </c>
      <c r="S5654" s="8">
        <f t="shared" si="797"/>
        <v>1.4105901257231324E-2</v>
      </c>
      <c r="T5654" s="9">
        <f t="shared" si="793"/>
        <v>1.4102261257231324E-2</v>
      </c>
      <c r="U5654" s="3">
        <f>Sheet1!$B$17+Sheet1!$B$18*'Portfolio allocation'!K5654</f>
        <v>6.2631377004840633E-3</v>
      </c>
      <c r="V5654" s="13">
        <f t="shared" si="798"/>
        <v>7.8391235567472611E-3</v>
      </c>
      <c r="W5654" s="13"/>
      <c r="X5654" s="2">
        <v>40786</v>
      </c>
      <c r="Y5654">
        <v>164.20230000000001</v>
      </c>
      <c r="AA5654" s="2">
        <v>40786</v>
      </c>
      <c r="AB5654">
        <v>2324.7600000000002</v>
      </c>
      <c r="AC5654">
        <f t="shared" si="799"/>
        <v>-3.4806762456704998E-3</v>
      </c>
      <c r="AD5654">
        <f t="shared" si="794"/>
        <v>-3.4847162456704997E-3</v>
      </c>
      <c r="AE5654">
        <f>Sheet2!$B$17+Sheet2!$B$18*'Portfolio allocation'!K5654</f>
        <v>4.5299082521124473E-3</v>
      </c>
      <c r="AF5654">
        <f t="shared" si="800"/>
        <v>-8.0146244977829465E-3</v>
      </c>
      <c r="AH5654" s="2">
        <v>40786</v>
      </c>
      <c r="AI5654">
        <v>2.234</v>
      </c>
      <c r="AJ5654">
        <v>0.10100000000000001</v>
      </c>
      <c r="AK5654">
        <v>1.4398</v>
      </c>
      <c r="AR5654" s="3"/>
    </row>
    <row r="5655" spans="1:44" hidden="1" outlineLevel="1" x14ac:dyDescent="0.2">
      <c r="A5655" s="2">
        <v>40787</v>
      </c>
      <c r="B5655">
        <v>31.82</v>
      </c>
      <c r="E5655" s="2">
        <v>40787</v>
      </c>
      <c r="F5655">
        <v>1204.42</v>
      </c>
      <c r="G5655">
        <f t="shared" si="795"/>
        <v>-1.18714568172682E-2</v>
      </c>
      <c r="H5655" s="2">
        <v>40787</v>
      </c>
      <c r="I5655">
        <v>2052.3000000000002</v>
      </c>
      <c r="J5655">
        <f t="shared" si="796"/>
        <v>-1.1787478692976583E-2</v>
      </c>
      <c r="K5655">
        <f t="shared" si="792"/>
        <v>-1.1791518692976583E-2</v>
      </c>
      <c r="L5655">
        <v>-2.5243934662573773E-2</v>
      </c>
      <c r="N5655" s="2">
        <v>40787</v>
      </c>
      <c r="O5655">
        <v>26.21</v>
      </c>
      <c r="Q5655" s="2">
        <v>40787</v>
      </c>
      <c r="R5655">
        <v>34226.92</v>
      </c>
      <c r="S5655" s="8">
        <f t="shared" si="797"/>
        <v>-1.4661645585399286E-2</v>
      </c>
      <c r="T5655" s="9">
        <f t="shared" si="793"/>
        <v>-1.4665685585399286E-2</v>
      </c>
      <c r="U5655" s="3">
        <f>Sheet1!$B$17+Sheet1!$B$18*'Portfolio allocation'!K5655</f>
        <v>-1.3039730197052162E-2</v>
      </c>
      <c r="V5655" s="13">
        <f t="shared" si="798"/>
        <v>-1.6259553883471237E-3</v>
      </c>
      <c r="W5655" s="13"/>
      <c r="X5655" s="2">
        <v>40787</v>
      </c>
      <c r="Y5655">
        <v>162.69319999999999</v>
      </c>
      <c r="AA5655" s="2">
        <v>40787</v>
      </c>
      <c r="AB5655">
        <v>2303.4</v>
      </c>
      <c r="AC5655">
        <f t="shared" si="799"/>
        <v>-9.1880452175708838E-3</v>
      </c>
      <c r="AD5655">
        <f t="shared" si="794"/>
        <v>-9.1920052175708845E-3</v>
      </c>
      <c r="AE5655">
        <f>Sheet2!$B$17+Sheet2!$B$18*'Portfolio allocation'!K5655</f>
        <v>-1.0431932239279903E-2</v>
      </c>
      <c r="AF5655">
        <f t="shared" si="800"/>
        <v>1.2399270217090183E-3</v>
      </c>
      <c r="AH5655" s="2">
        <v>40787</v>
      </c>
      <c r="AI5655">
        <v>2.1320000000000001</v>
      </c>
      <c r="AJ5655">
        <v>9.9000000000000005E-2</v>
      </c>
      <c r="AK5655">
        <v>1.4250499999999999</v>
      </c>
      <c r="AR5655" s="3"/>
    </row>
    <row r="5656" spans="1:44" hidden="1" outlineLevel="1" x14ac:dyDescent="0.2">
      <c r="A5656" s="2">
        <v>40788</v>
      </c>
      <c r="B5656">
        <v>33.92</v>
      </c>
      <c r="E5656" s="2">
        <v>40788</v>
      </c>
      <c r="F5656">
        <v>1173.97</v>
      </c>
      <c r="G5656">
        <f t="shared" si="795"/>
        <v>-2.5281878414506576E-2</v>
      </c>
      <c r="H5656" s="2">
        <v>40788</v>
      </c>
      <c r="I5656">
        <v>2000.5</v>
      </c>
      <c r="J5656">
        <f t="shared" si="796"/>
        <v>-2.5239974662573772E-2</v>
      </c>
      <c r="K5656">
        <f t="shared" si="792"/>
        <v>-2.5243934662573773E-2</v>
      </c>
      <c r="L5656">
        <v>-4.2400000000000001E-6</v>
      </c>
      <c r="N5656" s="2">
        <v>40788</v>
      </c>
      <c r="O5656">
        <v>25.8</v>
      </c>
      <c r="Q5656" s="2">
        <v>40788</v>
      </c>
      <c r="R5656">
        <v>33691.5</v>
      </c>
      <c r="S5656" s="8">
        <f t="shared" si="797"/>
        <v>-1.5643242219866682E-2</v>
      </c>
      <c r="T5656" s="9">
        <f t="shared" si="793"/>
        <v>-1.5647202219866683E-2</v>
      </c>
      <c r="U5656" s="3">
        <f>Sheet1!$B$17+Sheet1!$B$18*'Portfolio allocation'!K5656</f>
        <v>-2.8472682726932746E-2</v>
      </c>
      <c r="V5656" s="13">
        <f t="shared" si="798"/>
        <v>1.2825480507066063E-2</v>
      </c>
      <c r="W5656" s="13"/>
      <c r="X5656" s="2">
        <v>40788</v>
      </c>
      <c r="Y5656">
        <v>159.49340000000001</v>
      </c>
      <c r="AA5656" s="2">
        <v>40788</v>
      </c>
      <c r="AB5656">
        <v>2258.09</v>
      </c>
      <c r="AC5656">
        <f t="shared" si="799"/>
        <v>-1.9670921246852435E-2</v>
      </c>
      <c r="AD5656">
        <f t="shared" si="794"/>
        <v>-1.9675161246852434E-2</v>
      </c>
      <c r="AE5656">
        <f>Sheet2!$B$17+Sheet2!$B$18*'Portfolio allocation'!K5656</f>
        <v>-2.2394163721617077E-2</v>
      </c>
      <c r="AF5656">
        <f t="shared" si="800"/>
        <v>2.7190024747646424E-3</v>
      </c>
      <c r="AH5656" s="2">
        <v>40788</v>
      </c>
      <c r="AI5656">
        <v>1.994</v>
      </c>
      <c r="AJ5656">
        <v>0.106</v>
      </c>
      <c r="AK5656">
        <v>1.4208499999999999</v>
      </c>
      <c r="AR5656" s="3"/>
    </row>
    <row r="5657" spans="1:44" hidden="1" outlineLevel="1" x14ac:dyDescent="0.2">
      <c r="A5657" s="2">
        <v>40791</v>
      </c>
      <c r="B5657">
        <v>33.92</v>
      </c>
      <c r="E5657" s="2">
        <v>40791</v>
      </c>
      <c r="F5657">
        <v>1173.97</v>
      </c>
      <c r="G5657">
        <f t="shared" si="795"/>
        <v>0</v>
      </c>
      <c r="H5657" s="2">
        <v>40791</v>
      </c>
      <c r="I5657">
        <v>2000.5</v>
      </c>
      <c r="J5657">
        <f t="shared" si="796"/>
        <v>0</v>
      </c>
      <c r="K5657">
        <f t="shared" si="792"/>
        <v>-4.2400000000000001E-6</v>
      </c>
      <c r="L5657">
        <v>-7.4173867133216055E-3</v>
      </c>
      <c r="N5657" s="2">
        <v>40791</v>
      </c>
      <c r="O5657">
        <v>25.8</v>
      </c>
      <c r="Q5657" s="2">
        <v>40791</v>
      </c>
      <c r="R5657">
        <v>33691.5</v>
      </c>
      <c r="S5657" s="8">
        <f t="shared" si="797"/>
        <v>0</v>
      </c>
      <c r="T5657" s="9">
        <f t="shared" si="793"/>
        <v>-4.2400000000000001E-6</v>
      </c>
      <c r="U5657" s="3">
        <f>Sheet1!$B$17+Sheet1!$B$18*'Portfolio allocation'!K5657</f>
        <v>4.8293464889874287E-4</v>
      </c>
      <c r="V5657" s="13">
        <f t="shared" si="798"/>
        <v>-4.8717464889874284E-4</v>
      </c>
      <c r="W5657" s="13"/>
      <c r="X5657" s="2">
        <v>40791</v>
      </c>
      <c r="Y5657">
        <v>159.49340000000001</v>
      </c>
      <c r="AA5657" s="2">
        <v>40791</v>
      </c>
      <c r="AB5657">
        <v>2258.09</v>
      </c>
      <c r="AC5657">
        <f t="shared" si="799"/>
        <v>0</v>
      </c>
      <c r="AD5657">
        <f t="shared" si="794"/>
        <v>-4.2400000000000001E-6</v>
      </c>
      <c r="AE5657">
        <f>Sheet2!$B$17+Sheet2!$B$18*'Portfolio allocation'!K5657</f>
        <v>4.9616695192177195E-5</v>
      </c>
      <c r="AF5657">
        <f t="shared" si="800"/>
        <v>-5.3856695192177195E-5</v>
      </c>
      <c r="AH5657" s="2">
        <v>40791</v>
      </c>
      <c r="AI5657">
        <v>1.994</v>
      </c>
      <c r="AJ5657">
        <v>0.106</v>
      </c>
      <c r="AK5657">
        <v>1.4112</v>
      </c>
      <c r="AR5657" s="3"/>
    </row>
    <row r="5658" spans="1:44" hidden="1" outlineLevel="1" x14ac:dyDescent="0.2">
      <c r="A5658" s="2">
        <v>40792</v>
      </c>
      <c r="B5658">
        <v>37</v>
      </c>
      <c r="E5658" s="2">
        <v>40792</v>
      </c>
      <c r="F5658">
        <v>1165.24</v>
      </c>
      <c r="G5658">
        <f t="shared" si="795"/>
        <v>-7.4363058681227168E-3</v>
      </c>
      <c r="H5658" s="2">
        <v>40792</v>
      </c>
      <c r="I5658">
        <v>1985.67</v>
      </c>
      <c r="J5658">
        <f t="shared" si="796"/>
        <v>-7.4131467133216056E-3</v>
      </c>
      <c r="K5658">
        <f t="shared" si="792"/>
        <v>-7.4173867133216055E-3</v>
      </c>
      <c r="L5658">
        <v>2.8892607344221381E-2</v>
      </c>
      <c r="N5658" s="2">
        <v>40792</v>
      </c>
      <c r="O5658">
        <v>25.51</v>
      </c>
      <c r="Q5658" s="2">
        <v>40792</v>
      </c>
      <c r="R5658">
        <v>33312.81</v>
      </c>
      <c r="S5658" s="8">
        <f t="shared" si="797"/>
        <v>-1.1239926984551118E-2</v>
      </c>
      <c r="T5658" s="9">
        <f t="shared" si="793"/>
        <v>-1.1244166984551119E-2</v>
      </c>
      <c r="U5658" s="3">
        <f>Sheet1!$B$17+Sheet1!$B$18*'Portfolio allocation'!K5658</f>
        <v>-8.0216151347456844E-3</v>
      </c>
      <c r="V5658" s="13">
        <f t="shared" si="798"/>
        <v>-3.2225518498054349E-3</v>
      </c>
      <c r="W5658" s="13"/>
      <c r="X5658" s="2">
        <v>40792</v>
      </c>
      <c r="Y5658">
        <v>157.7072</v>
      </c>
      <c r="AA5658" s="2">
        <v>40792</v>
      </c>
      <c r="AB5658">
        <v>2232.81</v>
      </c>
      <c r="AC5658">
        <f t="shared" si="799"/>
        <v>-1.1195302224446424E-2</v>
      </c>
      <c r="AD5658">
        <f t="shared" si="794"/>
        <v>-1.1199742224446424E-2</v>
      </c>
      <c r="AE5658">
        <f>Sheet2!$B$17+Sheet2!$B$18*'Portfolio allocation'!K5658</f>
        <v>-6.5423424887710701E-3</v>
      </c>
      <c r="AF5658">
        <f t="shared" si="800"/>
        <v>-4.6573997356753535E-3</v>
      </c>
      <c r="AH5658" s="2">
        <v>40792</v>
      </c>
      <c r="AI5658">
        <v>1.982</v>
      </c>
      <c r="AJ5658">
        <v>0.111</v>
      </c>
      <c r="AK5658">
        <v>1.4034</v>
      </c>
      <c r="AR5658" s="3"/>
    </row>
    <row r="5659" spans="1:44" hidden="1" outlineLevel="1" x14ac:dyDescent="0.2">
      <c r="A5659" s="2">
        <v>40793</v>
      </c>
      <c r="B5659">
        <v>33.380000000000003</v>
      </c>
      <c r="E5659" s="2">
        <v>40793</v>
      </c>
      <c r="F5659">
        <v>1198.6199999999999</v>
      </c>
      <c r="G5659">
        <f t="shared" si="795"/>
        <v>2.8646459098554677E-2</v>
      </c>
      <c r="H5659" s="2">
        <v>40793</v>
      </c>
      <c r="I5659">
        <v>2043.05</v>
      </c>
      <c r="J5659">
        <f t="shared" si="796"/>
        <v>2.8897047344221383E-2</v>
      </c>
      <c r="K5659">
        <f t="shared" si="792"/>
        <v>2.8892607344221381E-2</v>
      </c>
      <c r="L5659">
        <v>-1.0591152405472166E-2</v>
      </c>
      <c r="N5659" s="2">
        <v>40793</v>
      </c>
      <c r="O5659">
        <v>26</v>
      </c>
      <c r="Q5659" s="2">
        <v>40793</v>
      </c>
      <c r="R5659">
        <v>33952.699999999997</v>
      </c>
      <c r="S5659" s="8">
        <f t="shared" si="797"/>
        <v>1.9208526689882932E-2</v>
      </c>
      <c r="T5659" s="9">
        <f t="shared" si="793"/>
        <v>1.9204086689882931E-2</v>
      </c>
      <c r="U5659" s="3">
        <f>Sheet1!$B$17+Sheet1!$B$18*'Portfolio allocation'!K5659</f>
        <v>3.3634130265690849E-2</v>
      </c>
      <c r="V5659" s="13">
        <f t="shared" si="798"/>
        <v>-1.4430043575807919E-2</v>
      </c>
      <c r="W5659" s="13"/>
      <c r="X5659" s="2">
        <v>40793</v>
      </c>
      <c r="Y5659">
        <v>159.80860000000001</v>
      </c>
      <c r="AA5659" s="2">
        <v>40793</v>
      </c>
      <c r="AB5659">
        <v>2262.56</v>
      </c>
      <c r="AC5659">
        <f t="shared" si="799"/>
        <v>1.3324017717584624E-2</v>
      </c>
      <c r="AD5659">
        <f t="shared" si="794"/>
        <v>1.3319977717584624E-2</v>
      </c>
      <c r="AE5659">
        <f>Sheet2!$B$17+Sheet2!$B$18*'Portfolio allocation'!K5659</f>
        <v>2.5745430578925865E-2</v>
      </c>
      <c r="AF5659">
        <f t="shared" si="800"/>
        <v>-1.2425452861341241E-2</v>
      </c>
      <c r="AH5659" s="2">
        <v>40793</v>
      </c>
      <c r="AI5659">
        <v>2.0409999999999999</v>
      </c>
      <c r="AJ5659">
        <v>0.10100000000000001</v>
      </c>
      <c r="AK5659">
        <v>1.4036</v>
      </c>
      <c r="AR5659" s="3"/>
    </row>
    <row r="5660" spans="1:44" hidden="1" outlineLevel="1" x14ac:dyDescent="0.2">
      <c r="A5660" s="2">
        <v>40794</v>
      </c>
      <c r="B5660">
        <v>34.32</v>
      </c>
      <c r="E5660" s="2">
        <v>40794</v>
      </c>
      <c r="F5660">
        <v>1185.9000000000001</v>
      </c>
      <c r="G5660">
        <f t="shared" si="795"/>
        <v>-1.0612204034639694E-2</v>
      </c>
      <c r="H5660" s="2">
        <v>40794</v>
      </c>
      <c r="I5660">
        <v>2021.42</v>
      </c>
      <c r="J5660">
        <f t="shared" si="796"/>
        <v>-1.0587112405472165E-2</v>
      </c>
      <c r="K5660">
        <f t="shared" si="792"/>
        <v>-1.0591152405472166E-2</v>
      </c>
      <c r="L5660">
        <v>-2.6693199105975025E-2</v>
      </c>
      <c r="N5660" s="2">
        <v>40794</v>
      </c>
      <c r="O5660">
        <v>26.22</v>
      </c>
      <c r="Q5660" s="2">
        <v>40794</v>
      </c>
      <c r="R5660">
        <v>34239.97</v>
      </c>
      <c r="S5660" s="8">
        <f t="shared" si="797"/>
        <v>8.4608882356926873E-3</v>
      </c>
      <c r="T5660" s="9">
        <f t="shared" si="793"/>
        <v>8.456848235692687E-3</v>
      </c>
      <c r="U5660" s="3">
        <f>Sheet1!$B$17+Sheet1!$B$18*'Portfolio allocation'!K5660</f>
        <v>-1.1662639570699834E-2</v>
      </c>
      <c r="V5660" s="13">
        <f t="shared" si="798"/>
        <v>2.0119487806392521E-2</v>
      </c>
      <c r="W5660" s="13"/>
      <c r="X5660" s="2">
        <v>40794</v>
      </c>
      <c r="Y5660">
        <v>157.8409</v>
      </c>
      <c r="AA5660" s="2">
        <v>40794</v>
      </c>
      <c r="AB5660">
        <v>2234.6999999999998</v>
      </c>
      <c r="AC5660">
        <f t="shared" si="799"/>
        <v>-1.2313485609221519E-2</v>
      </c>
      <c r="AD5660">
        <f t="shared" si="794"/>
        <v>-1.231752560922152E-2</v>
      </c>
      <c r="AE5660">
        <f>Sheet2!$B$17+Sheet2!$B$18*'Portfolio allocation'!K5660</f>
        <v>-9.3645359123172671E-3</v>
      </c>
      <c r="AF5660">
        <f t="shared" si="800"/>
        <v>-2.9529896969042527E-3</v>
      </c>
      <c r="AH5660" s="2">
        <v>40794</v>
      </c>
      <c r="AI5660">
        <v>1.9770000000000001</v>
      </c>
      <c r="AJ5660">
        <v>0.10100000000000001</v>
      </c>
      <c r="AK5660">
        <v>1.4004000000000001</v>
      </c>
      <c r="AR5660" s="3"/>
    </row>
    <row r="5661" spans="1:44" hidden="1" outlineLevel="1" x14ac:dyDescent="0.2">
      <c r="A5661" s="2">
        <v>40795</v>
      </c>
      <c r="B5661">
        <v>38.520000000000003</v>
      </c>
      <c r="E5661" s="2">
        <v>40795</v>
      </c>
      <c r="F5661">
        <v>1154.23</v>
      </c>
      <c r="G5661">
        <f t="shared" si="795"/>
        <v>-2.6705455771987574E-2</v>
      </c>
      <c r="H5661" s="2">
        <v>40795</v>
      </c>
      <c r="I5661">
        <v>1967.47</v>
      </c>
      <c r="J5661">
        <f t="shared" si="796"/>
        <v>-2.6689159105975024E-2</v>
      </c>
      <c r="K5661">
        <f t="shared" si="792"/>
        <v>-2.6693199105975025E-2</v>
      </c>
      <c r="L5661">
        <v>7.0256920863850094E-3</v>
      </c>
      <c r="N5661" s="2">
        <v>40795</v>
      </c>
      <c r="O5661">
        <v>25.74</v>
      </c>
      <c r="Q5661" s="2">
        <v>40795</v>
      </c>
      <c r="R5661">
        <v>33613.15</v>
      </c>
      <c r="S5661" s="8">
        <f t="shared" si="797"/>
        <v>-1.8306674918231569E-2</v>
      </c>
      <c r="T5661" s="9">
        <f t="shared" si="793"/>
        <v>-1.8310714918231569E-2</v>
      </c>
      <c r="U5661" s="3">
        <f>Sheet1!$B$17+Sheet1!$B$18*'Portfolio allocation'!K5661</f>
        <v>-3.0135315625648043E-2</v>
      </c>
      <c r="V5661" s="13">
        <f t="shared" si="798"/>
        <v>1.1824600707416474E-2</v>
      </c>
      <c r="W5661" s="13"/>
      <c r="X5661" s="2">
        <v>40795</v>
      </c>
      <c r="Y5661">
        <v>154.13489999999999</v>
      </c>
      <c r="AA5661" s="2">
        <v>40795</v>
      </c>
      <c r="AB5661">
        <v>2182.23</v>
      </c>
      <c r="AC5661">
        <f t="shared" si="799"/>
        <v>-2.3479661699556953E-2</v>
      </c>
      <c r="AD5661">
        <f t="shared" si="794"/>
        <v>-2.3483301699556952E-2</v>
      </c>
      <c r="AE5661">
        <f>Sheet2!$B$17+Sheet2!$B$18*'Portfolio allocation'!K5661</f>
        <v>-2.3682886638769437E-2</v>
      </c>
      <c r="AF5661">
        <f t="shared" si="800"/>
        <v>1.9958493921248474E-4</v>
      </c>
      <c r="AH5661" s="2">
        <v>40795</v>
      </c>
      <c r="AI5661">
        <v>1.915</v>
      </c>
      <c r="AJ5661">
        <v>9.0999999999999998E-2</v>
      </c>
      <c r="AK5661">
        <v>1.3712500000000001</v>
      </c>
      <c r="AR5661" s="3"/>
    </row>
    <row r="5662" spans="1:44" hidden="1" outlineLevel="1" x14ac:dyDescent="0.2">
      <c r="A5662" s="2">
        <v>40798</v>
      </c>
      <c r="B5662">
        <v>38.590000000000003</v>
      </c>
      <c r="E5662" s="2">
        <v>40798</v>
      </c>
      <c r="F5662">
        <v>1162.27</v>
      </c>
      <c r="G5662">
        <f t="shared" si="795"/>
        <v>6.9656827495385709E-3</v>
      </c>
      <c r="H5662" s="2">
        <v>40798</v>
      </c>
      <c r="I5662">
        <v>1981.3</v>
      </c>
      <c r="J5662">
        <f t="shared" si="796"/>
        <v>7.0293320863850095E-3</v>
      </c>
      <c r="K5662">
        <f t="shared" si="792"/>
        <v>7.0256920863850094E-3</v>
      </c>
      <c r="L5662">
        <v>9.4747851451066675E-3</v>
      </c>
      <c r="N5662" s="2">
        <v>40798</v>
      </c>
      <c r="O5662">
        <v>25.89</v>
      </c>
      <c r="Q5662" s="2">
        <v>40798</v>
      </c>
      <c r="R5662">
        <v>33809.050000000003</v>
      </c>
      <c r="S5662" s="8">
        <f t="shared" si="797"/>
        <v>5.8280762142197684E-3</v>
      </c>
      <c r="T5662" s="9">
        <f t="shared" si="793"/>
        <v>5.8244362142197683E-3</v>
      </c>
      <c r="U5662" s="3">
        <f>Sheet1!$B$17+Sheet1!$B$18*'Portfolio allocation'!K5662</f>
        <v>8.5478509005713302E-3</v>
      </c>
      <c r="V5662" s="13">
        <f t="shared" si="798"/>
        <v>-2.7234146863515619E-3</v>
      </c>
      <c r="W5662" s="13"/>
      <c r="X5662" s="2">
        <v>40798</v>
      </c>
      <c r="Y5662">
        <v>155.1378</v>
      </c>
      <c r="AA5662" s="2">
        <v>40798</v>
      </c>
      <c r="AB5662">
        <v>2196.4299999999998</v>
      </c>
      <c r="AC5662">
        <f t="shared" si="799"/>
        <v>6.5071051172422845E-3</v>
      </c>
      <c r="AD5662">
        <f t="shared" si="794"/>
        <v>6.5032651172422847E-3</v>
      </c>
      <c r="AE5662">
        <f>Sheet2!$B$17+Sheet2!$B$18*'Portfolio allocation'!K5662</f>
        <v>6.3008116561940435E-3</v>
      </c>
      <c r="AF5662">
        <f t="shared" si="800"/>
        <v>2.0245346104824126E-4</v>
      </c>
      <c r="AH5662" s="2">
        <v>40798</v>
      </c>
      <c r="AI5662">
        <v>1.9470000000000001</v>
      </c>
      <c r="AJ5662">
        <v>9.6000000000000002E-2</v>
      </c>
      <c r="AK5662">
        <v>1.3609500000000001</v>
      </c>
      <c r="AR5662" s="3"/>
    </row>
    <row r="5663" spans="1:44" hidden="1" outlineLevel="1" x14ac:dyDescent="0.2">
      <c r="A5663" s="2">
        <v>40799</v>
      </c>
      <c r="B5663">
        <v>36.909999999999997</v>
      </c>
      <c r="E5663" s="2">
        <v>40799</v>
      </c>
      <c r="F5663">
        <v>1172.8699999999999</v>
      </c>
      <c r="G5663">
        <f t="shared" si="795"/>
        <v>9.1200839736031991E-3</v>
      </c>
      <c r="H5663" s="2">
        <v>40799</v>
      </c>
      <c r="I5663">
        <v>2000.08</v>
      </c>
      <c r="J5663">
        <f t="shared" si="796"/>
        <v>9.4786251451066672E-3</v>
      </c>
      <c r="K5663">
        <f t="shared" si="792"/>
        <v>9.4747851451066675E-3</v>
      </c>
      <c r="L5663">
        <v>1.3475700821567146E-2</v>
      </c>
      <c r="N5663" s="2">
        <v>40799</v>
      </c>
      <c r="O5663">
        <v>26.04</v>
      </c>
      <c r="Q5663" s="2">
        <v>40799</v>
      </c>
      <c r="R5663">
        <v>34004.92</v>
      </c>
      <c r="S5663" s="8">
        <f t="shared" si="797"/>
        <v>5.7934192176354316E-3</v>
      </c>
      <c r="T5663" s="9">
        <f t="shared" si="793"/>
        <v>5.7895792176354318E-3</v>
      </c>
      <c r="U5663" s="3">
        <f>Sheet1!$B$17+Sheet1!$B$18*'Portfolio allocation'!K5663</f>
        <v>1.1357512525808983E-2</v>
      </c>
      <c r="V5663" s="13">
        <f t="shared" si="798"/>
        <v>-5.5679333081735515E-3</v>
      </c>
      <c r="W5663" s="13"/>
      <c r="X5663" s="2">
        <v>40799</v>
      </c>
      <c r="Y5663">
        <v>156.10249999999999</v>
      </c>
      <c r="AA5663" s="2">
        <v>40799</v>
      </c>
      <c r="AB5663">
        <v>2210.09</v>
      </c>
      <c r="AC5663">
        <f t="shared" si="799"/>
        <v>6.2191829468729587E-3</v>
      </c>
      <c r="AD5663">
        <f t="shared" si="794"/>
        <v>6.2154229468729585E-3</v>
      </c>
      <c r="AE5663">
        <f>Sheet2!$B$17+Sheet2!$B$18*'Portfolio allocation'!K5663</f>
        <v>8.4786076860242834E-3</v>
      </c>
      <c r="AF5663">
        <f t="shared" si="800"/>
        <v>-2.2631847391513249E-3</v>
      </c>
      <c r="AH5663" s="2">
        <v>40799</v>
      </c>
      <c r="AI5663">
        <v>1.992</v>
      </c>
      <c r="AJ5663">
        <v>9.4E-2</v>
      </c>
      <c r="AK5663">
        <v>1.3677999999999999</v>
      </c>
      <c r="AR5663" s="3"/>
    </row>
    <row r="5664" spans="1:44" hidden="1" outlineLevel="1" x14ac:dyDescent="0.2">
      <c r="A5664" s="2">
        <v>40800</v>
      </c>
      <c r="B5664">
        <v>34.6</v>
      </c>
      <c r="E5664" s="2">
        <v>40800</v>
      </c>
      <c r="F5664">
        <v>1188.68</v>
      </c>
      <c r="G5664">
        <f t="shared" si="795"/>
        <v>1.347975478953356E-2</v>
      </c>
      <c r="H5664" s="2">
        <v>40800</v>
      </c>
      <c r="I5664">
        <v>2027.04</v>
      </c>
      <c r="J5664">
        <f t="shared" si="796"/>
        <v>1.3479460821567146E-2</v>
      </c>
      <c r="K5664">
        <f t="shared" si="792"/>
        <v>1.3475700821567146E-2</v>
      </c>
      <c r="L5664">
        <v>1.7366715497671513E-2</v>
      </c>
      <c r="N5664" s="2">
        <v>40800</v>
      </c>
      <c r="O5664">
        <v>26.5</v>
      </c>
      <c r="Q5664" s="2">
        <v>40800</v>
      </c>
      <c r="R5664">
        <v>34605.629999999997</v>
      </c>
      <c r="S5664" s="8">
        <f t="shared" si="797"/>
        <v>1.7665384891362823E-2</v>
      </c>
      <c r="T5664" s="9">
        <f t="shared" si="793"/>
        <v>1.7661624891362825E-2</v>
      </c>
      <c r="U5664" s="3">
        <f>Sheet1!$B$17+Sheet1!$B$18*'Portfolio allocation'!K5664</f>
        <v>1.5947464386531777E-2</v>
      </c>
      <c r="V5664" s="13">
        <f t="shared" si="798"/>
        <v>1.7141605048310478E-3</v>
      </c>
      <c r="W5664" s="13"/>
      <c r="X5664" s="2">
        <v>40800</v>
      </c>
      <c r="Y5664">
        <v>159.74170000000001</v>
      </c>
      <c r="AA5664" s="2">
        <v>40800</v>
      </c>
      <c r="AB5664">
        <v>2261.61</v>
      </c>
      <c r="AC5664">
        <f t="shared" si="799"/>
        <v>2.3311267866919394E-2</v>
      </c>
      <c r="AD5664">
        <f t="shared" si="794"/>
        <v>2.3307827866919394E-2</v>
      </c>
      <c r="AE5664">
        <f>Sheet2!$B$17+Sheet2!$B$18*'Portfolio allocation'!K5664</f>
        <v>1.2036323978123518E-2</v>
      </c>
      <c r="AF5664">
        <f t="shared" si="800"/>
        <v>1.1271503888795876E-2</v>
      </c>
      <c r="AH5664" s="2">
        <v>40800</v>
      </c>
      <c r="AI5664">
        <v>1.992</v>
      </c>
      <c r="AJ5664">
        <v>8.5999999999999993E-2</v>
      </c>
      <c r="AK5664">
        <v>1.3671500000000001</v>
      </c>
      <c r="AR5664" s="3"/>
    </row>
    <row r="5665" spans="1:44" hidden="1" outlineLevel="1" x14ac:dyDescent="0.2">
      <c r="A5665" s="2">
        <v>40801</v>
      </c>
      <c r="B5665">
        <v>31.97</v>
      </c>
      <c r="E5665" s="2">
        <v>40801</v>
      </c>
      <c r="F5665">
        <v>1209.1099999999999</v>
      </c>
      <c r="G5665">
        <f t="shared" si="795"/>
        <v>1.7187131944677914E-2</v>
      </c>
      <c r="H5665" s="2">
        <v>40801</v>
      </c>
      <c r="I5665">
        <v>2062.25</v>
      </c>
      <c r="J5665">
        <f t="shared" si="796"/>
        <v>1.7370155497671513E-2</v>
      </c>
      <c r="K5665">
        <f t="shared" si="792"/>
        <v>1.7366715497671513E-2</v>
      </c>
      <c r="L5665">
        <v>5.7231947581525416E-3</v>
      </c>
      <c r="N5665" s="2">
        <v>40801</v>
      </c>
      <c r="O5665">
        <v>26.99</v>
      </c>
      <c r="Q5665" s="2">
        <v>40801</v>
      </c>
      <c r="R5665">
        <v>35245.5</v>
      </c>
      <c r="S5665" s="8">
        <f t="shared" si="797"/>
        <v>1.8490343912247909E-2</v>
      </c>
      <c r="T5665" s="9">
        <f t="shared" si="793"/>
        <v>1.8486903912247908E-2</v>
      </c>
      <c r="U5665" s="3">
        <f>Sheet1!$B$17+Sheet1!$B$18*'Portfolio allocation'!K5665</f>
        <v>2.0411335034384293E-2</v>
      </c>
      <c r="V5665" s="13">
        <f t="shared" si="798"/>
        <v>-1.9244311221363851E-3</v>
      </c>
      <c r="W5665" s="13"/>
      <c r="X5665" s="2">
        <v>40801</v>
      </c>
      <c r="Y5665">
        <v>162.4639</v>
      </c>
      <c r="AA5665" s="2">
        <v>40801</v>
      </c>
      <c r="AB5665">
        <v>2300.15</v>
      </c>
      <c r="AC5665">
        <f t="shared" si="799"/>
        <v>1.7040957547941549E-2</v>
      </c>
      <c r="AD5665">
        <f t="shared" si="794"/>
        <v>1.7037397547941549E-2</v>
      </c>
      <c r="AE5665">
        <f>Sheet2!$B$17+Sheet2!$B$18*'Portfolio allocation'!K5665</f>
        <v>1.5496313496877996E-2</v>
      </c>
      <c r="AF5665">
        <f t="shared" si="800"/>
        <v>1.5410840510635525E-3</v>
      </c>
      <c r="AH5665" s="2">
        <v>40801</v>
      </c>
      <c r="AI5665">
        <v>2.0830000000000002</v>
      </c>
      <c r="AJ5665">
        <v>8.8999999999999996E-2</v>
      </c>
      <c r="AK5665">
        <v>1.3849499999999999</v>
      </c>
      <c r="AR5665" s="3"/>
    </row>
    <row r="5666" spans="1:44" hidden="1" outlineLevel="1" x14ac:dyDescent="0.2">
      <c r="A5666" s="2">
        <v>40802</v>
      </c>
      <c r="B5666">
        <v>30.98</v>
      </c>
      <c r="E5666" s="2">
        <v>40802</v>
      </c>
      <c r="F5666">
        <v>1216.01</v>
      </c>
      <c r="G5666">
        <f t="shared" si="795"/>
        <v>5.7066768118698707E-3</v>
      </c>
      <c r="H5666" s="2">
        <v>40802</v>
      </c>
      <c r="I5666">
        <v>2074.06</v>
      </c>
      <c r="J5666">
        <f t="shared" si="796"/>
        <v>5.7267547581525413E-3</v>
      </c>
      <c r="K5666">
        <f t="shared" si="792"/>
        <v>5.7231947581525416E-3</v>
      </c>
      <c r="L5666">
        <v>-9.8003293382062703E-3</v>
      </c>
      <c r="N5666" s="2">
        <v>40802</v>
      </c>
      <c r="O5666">
        <v>27.12</v>
      </c>
      <c r="Q5666" s="2">
        <v>40802</v>
      </c>
      <c r="R5666">
        <v>35415.269999999997</v>
      </c>
      <c r="S5666" s="8">
        <f t="shared" si="797"/>
        <v>4.8167851215048518E-3</v>
      </c>
      <c r="T5666" s="9">
        <f t="shared" si="793"/>
        <v>4.8132251215048522E-3</v>
      </c>
      <c r="U5666" s="3">
        <f>Sheet1!$B$17+Sheet1!$B$18*'Portfolio allocation'!K5666</f>
        <v>7.0535929559510033E-3</v>
      </c>
      <c r="V5666" s="13">
        <f t="shared" si="798"/>
        <v>-2.2403678344461511E-3</v>
      </c>
      <c r="W5666" s="13"/>
      <c r="X5666" s="2">
        <v>40802</v>
      </c>
      <c r="Y5666">
        <v>165.23390000000001</v>
      </c>
      <c r="AA5666" s="2">
        <v>40802</v>
      </c>
      <c r="AB5666">
        <v>2339.37</v>
      </c>
      <c r="AC5666">
        <f t="shared" si="799"/>
        <v>1.7051061887268126E-2</v>
      </c>
      <c r="AD5666">
        <f t="shared" si="794"/>
        <v>1.7047941887268128E-2</v>
      </c>
      <c r="AE5666">
        <f>Sheet2!$B$17+Sheet2!$B$18*'Portfolio allocation'!K5666</f>
        <v>5.1425978022175212E-3</v>
      </c>
      <c r="AF5666">
        <f t="shared" si="800"/>
        <v>1.1905344085050607E-2</v>
      </c>
      <c r="AH5666" s="2">
        <v>40802</v>
      </c>
      <c r="AI5666">
        <v>2.0569999999999999</v>
      </c>
      <c r="AJ5666">
        <v>7.8E-2</v>
      </c>
      <c r="AK5666">
        <v>1.37845</v>
      </c>
      <c r="AR5666" s="3"/>
    </row>
    <row r="5667" spans="1:44" hidden="1" outlineLevel="1" x14ac:dyDescent="0.2">
      <c r="A5667" s="2">
        <v>40805</v>
      </c>
      <c r="B5667">
        <v>32.729999999999997</v>
      </c>
      <c r="E5667" s="2">
        <v>40805</v>
      </c>
      <c r="F5667">
        <v>1204.0899999999999</v>
      </c>
      <c r="G5667">
        <f t="shared" si="795"/>
        <v>-9.8025509658637988E-3</v>
      </c>
      <c r="H5667" s="2">
        <v>40805</v>
      </c>
      <c r="I5667">
        <v>2053.7399999999998</v>
      </c>
      <c r="J5667">
        <f t="shared" si="796"/>
        <v>-9.7972093382062697E-3</v>
      </c>
      <c r="K5667">
        <f t="shared" si="792"/>
        <v>-9.8003293382062703E-3</v>
      </c>
      <c r="L5667">
        <v>-1.634090450008268E-3</v>
      </c>
      <c r="N5667" s="2">
        <v>40805</v>
      </c>
      <c r="O5667">
        <v>27.21</v>
      </c>
      <c r="Q5667" s="2">
        <v>40805</v>
      </c>
      <c r="R5667">
        <v>35532.79</v>
      </c>
      <c r="S5667" s="8">
        <f t="shared" si="797"/>
        <v>3.3183426245233516E-3</v>
      </c>
      <c r="T5667" s="9">
        <f t="shared" si="793"/>
        <v>3.3152226245233515E-3</v>
      </c>
      <c r="U5667" s="3">
        <f>Sheet1!$B$17+Sheet1!$B$18*'Portfolio allocation'!K5667</f>
        <v>-1.0755387305810601E-2</v>
      </c>
      <c r="V5667" s="13">
        <f t="shared" si="798"/>
        <v>1.4070609930333952E-2</v>
      </c>
      <c r="W5667" s="13"/>
      <c r="X5667" s="2">
        <v>40805</v>
      </c>
      <c r="Y5667">
        <v>165.36760000000001</v>
      </c>
      <c r="AA5667" s="2">
        <v>40805</v>
      </c>
      <c r="AB5667">
        <v>2341.2600000000002</v>
      </c>
      <c r="AC5667">
        <f t="shared" si="799"/>
        <v>8.0790982187517457E-4</v>
      </c>
      <c r="AD5667">
        <f t="shared" si="794"/>
        <v>8.0498982187517457E-4</v>
      </c>
      <c r="AE5667">
        <f>Sheet2!$B$17+Sheet2!$B$18*'Portfolio allocation'!K5667</f>
        <v>-8.6613158651832507E-3</v>
      </c>
      <c r="AF5667">
        <f t="shared" si="800"/>
        <v>9.4663056870584253E-3</v>
      </c>
      <c r="AH5667" s="2">
        <v>40805</v>
      </c>
      <c r="AI5667">
        <v>1.956</v>
      </c>
      <c r="AJ5667">
        <v>7.2999999999999995E-2</v>
      </c>
      <c r="AK5667">
        <v>1.3613</v>
      </c>
      <c r="AR5667" s="3"/>
    </row>
    <row r="5668" spans="1:44" hidden="1" outlineLevel="1" x14ac:dyDescent="0.2">
      <c r="A5668" s="2">
        <v>40806</v>
      </c>
      <c r="B5668">
        <v>32.86</v>
      </c>
      <c r="E5668" s="2">
        <v>40806</v>
      </c>
      <c r="F5668">
        <v>1202.0899999999999</v>
      </c>
      <c r="G5668">
        <f t="shared" si="795"/>
        <v>-1.6610054065725466E-3</v>
      </c>
      <c r="H5668" s="2">
        <v>40806</v>
      </c>
      <c r="I5668">
        <v>2050.39</v>
      </c>
      <c r="J5668">
        <f t="shared" si="796"/>
        <v>-1.631170450008268E-3</v>
      </c>
      <c r="K5668">
        <f t="shared" si="792"/>
        <v>-1.634090450008268E-3</v>
      </c>
      <c r="L5668">
        <v>-2.9358230925628667E-2</v>
      </c>
      <c r="N5668" s="2">
        <v>40806</v>
      </c>
      <c r="O5668">
        <v>26.98</v>
      </c>
      <c r="Q5668" s="2">
        <v>40806</v>
      </c>
      <c r="R5668">
        <v>35232.449999999997</v>
      </c>
      <c r="S5668" s="8">
        <f t="shared" si="797"/>
        <v>-8.4524744609135727E-3</v>
      </c>
      <c r="T5668" s="9">
        <f t="shared" si="793"/>
        <v>-8.4553944609135727E-3</v>
      </c>
      <c r="U5668" s="3">
        <f>Sheet1!$B$17+Sheet1!$B$18*'Portfolio allocation'!K5668</f>
        <v>-1.3868710932541505E-3</v>
      </c>
      <c r="V5668" s="13">
        <f t="shared" si="798"/>
        <v>-7.0685233676594222E-3</v>
      </c>
      <c r="W5668" s="13"/>
      <c r="X5668" s="2">
        <v>40806</v>
      </c>
      <c r="Y5668">
        <v>166.88630000000001</v>
      </c>
      <c r="AA5668" s="2">
        <v>40806</v>
      </c>
      <c r="AB5668">
        <v>2362.7600000000002</v>
      </c>
      <c r="AC5668">
        <f t="shared" si="799"/>
        <v>9.1830894475624092E-3</v>
      </c>
      <c r="AD5668">
        <f t="shared" si="794"/>
        <v>9.1802494475624087E-3</v>
      </c>
      <c r="AE5668">
        <f>Sheet2!$B$17+Sheet2!$B$18*'Portfolio allocation'!K5668</f>
        <v>-1.3996879062008545E-3</v>
      </c>
      <c r="AF5668">
        <f t="shared" si="800"/>
        <v>1.0579937353763263E-2</v>
      </c>
      <c r="AH5668" s="2">
        <v>40806</v>
      </c>
      <c r="AI5668">
        <v>1.9370000000000001</v>
      </c>
      <c r="AJ5668">
        <v>7.0999999999999994E-2</v>
      </c>
      <c r="AK5668">
        <v>1.3711</v>
      </c>
      <c r="AR5668" s="3"/>
    </row>
    <row r="5669" spans="1:44" hidden="1" outlineLevel="1" x14ac:dyDescent="0.2">
      <c r="A5669" s="2">
        <v>40807</v>
      </c>
      <c r="B5669">
        <v>37.32</v>
      </c>
      <c r="E5669" s="2">
        <v>40807</v>
      </c>
      <c r="F5669">
        <v>1166.76</v>
      </c>
      <c r="G5669">
        <f t="shared" si="795"/>
        <v>-2.9390478250380547E-2</v>
      </c>
      <c r="H5669" s="2">
        <v>40807</v>
      </c>
      <c r="I5669">
        <v>1990.2</v>
      </c>
      <c r="J5669">
        <f t="shared" si="796"/>
        <v>-2.9355390925628666E-2</v>
      </c>
      <c r="K5669">
        <f t="shared" si="792"/>
        <v>-2.9358230925628667E-2</v>
      </c>
      <c r="L5669">
        <v>-3.1880233347402323E-2</v>
      </c>
      <c r="N5669" s="2">
        <v>40807</v>
      </c>
      <c r="O5669">
        <v>25.99</v>
      </c>
      <c r="Q5669" s="2">
        <v>40807</v>
      </c>
      <c r="R5669">
        <v>33939.620000000003</v>
      </c>
      <c r="S5669" s="8">
        <f t="shared" si="797"/>
        <v>-3.6694297444543111E-2</v>
      </c>
      <c r="T5669" s="9">
        <f t="shared" si="793"/>
        <v>-3.6697137444543108E-2</v>
      </c>
      <c r="U5669" s="3">
        <f>Sheet1!$B$17+Sheet1!$B$18*'Portfolio allocation'!K5669</f>
        <v>-3.3192707670042836E-2</v>
      </c>
      <c r="V5669" s="13">
        <f t="shared" si="798"/>
        <v>-3.5044297745002728E-3</v>
      </c>
      <c r="W5669" s="13"/>
      <c r="X5669" s="2">
        <v>40807</v>
      </c>
      <c r="Y5669">
        <v>165.26249999999999</v>
      </c>
      <c r="AA5669" s="2">
        <v>40807</v>
      </c>
      <c r="AB5669">
        <v>2339.77</v>
      </c>
      <c r="AC5669">
        <f t="shared" si="799"/>
        <v>-9.7301461003234113E-3</v>
      </c>
      <c r="AD5669">
        <f t="shared" si="794"/>
        <v>-9.7341861003234116E-3</v>
      </c>
      <c r="AE5669">
        <f>Sheet2!$B$17+Sheet2!$B$18*'Portfolio allocation'!K5669</f>
        <v>-2.6052700923916441E-2</v>
      </c>
      <c r="AF5669">
        <f t="shared" si="800"/>
        <v>1.631851482359303E-2</v>
      </c>
      <c r="AH5669" s="2">
        <v>40807</v>
      </c>
      <c r="AI5669">
        <v>1.8560000000000001</v>
      </c>
      <c r="AJ5669">
        <v>0.10100000000000001</v>
      </c>
      <c r="AK5669">
        <v>1.3691</v>
      </c>
      <c r="AR5669" s="3"/>
    </row>
    <row r="5670" spans="1:44" hidden="1" outlineLevel="1" x14ac:dyDescent="0.2">
      <c r="A5670" s="2">
        <v>40808</v>
      </c>
      <c r="B5670">
        <v>41.35</v>
      </c>
      <c r="E5670" s="2">
        <v>40808</v>
      </c>
      <c r="F5670">
        <v>1129.56</v>
      </c>
      <c r="G5670">
        <f t="shared" si="795"/>
        <v>-3.1883163632623668E-2</v>
      </c>
      <c r="H5670" s="2">
        <v>40808</v>
      </c>
      <c r="I5670">
        <v>1926.76</v>
      </c>
      <c r="J5670">
        <f t="shared" si="796"/>
        <v>-3.1876193347402326E-2</v>
      </c>
      <c r="K5670">
        <f t="shared" si="792"/>
        <v>-3.1880233347402323E-2</v>
      </c>
      <c r="L5670">
        <v>6.2086618165211101E-3</v>
      </c>
      <c r="N5670" s="2">
        <v>40808</v>
      </c>
      <c r="O5670">
        <v>25.06</v>
      </c>
      <c r="Q5670" s="2">
        <v>40808</v>
      </c>
      <c r="R5670">
        <v>32725.17</v>
      </c>
      <c r="S5670" s="8">
        <f t="shared" si="797"/>
        <v>-3.5782663447616825E-2</v>
      </c>
      <c r="T5670" s="9">
        <f t="shared" si="793"/>
        <v>-3.5786703447616822E-2</v>
      </c>
      <c r="U5670" s="3">
        <f>Sheet1!$B$17+Sheet1!$B$18*'Portfolio allocation'!K5670</f>
        <v>-3.6086012764342722E-2</v>
      </c>
      <c r="V5670" s="13">
        <f t="shared" si="798"/>
        <v>2.9930931672590005E-4</v>
      </c>
      <c r="W5670" s="13"/>
      <c r="X5670" s="2">
        <v>40808</v>
      </c>
      <c r="Y5670">
        <v>161.0598</v>
      </c>
      <c r="AA5670" s="2">
        <v>40808</v>
      </c>
      <c r="AB5670">
        <v>2280.27</v>
      </c>
      <c r="AC5670">
        <f t="shared" si="799"/>
        <v>-2.5429849942515736E-2</v>
      </c>
      <c r="AD5670">
        <f t="shared" si="794"/>
        <v>-2.5433689942515738E-2</v>
      </c>
      <c r="AE5670">
        <f>Sheet2!$B$17+Sheet2!$B$18*'Portfolio allocation'!K5670</f>
        <v>-2.8295329819458599E-2</v>
      </c>
      <c r="AF5670">
        <f t="shared" si="800"/>
        <v>2.8616398769428612E-3</v>
      </c>
      <c r="AH5670" s="2">
        <v>40808</v>
      </c>
      <c r="AI5670">
        <v>1.718</v>
      </c>
      <c r="AJ5670">
        <v>9.6000000000000002E-2</v>
      </c>
      <c r="AK5670">
        <v>1.3465</v>
      </c>
      <c r="AR5670" s="3"/>
    </row>
    <row r="5671" spans="1:44" hidden="1" outlineLevel="1" x14ac:dyDescent="0.2">
      <c r="A5671" s="2">
        <v>40809</v>
      </c>
      <c r="B5671">
        <v>41.25</v>
      </c>
      <c r="E5671" s="2">
        <v>40809</v>
      </c>
      <c r="F5671">
        <v>1136.43</v>
      </c>
      <c r="G5671">
        <f t="shared" si="795"/>
        <v>6.0820142356317053E-3</v>
      </c>
      <c r="H5671" s="2">
        <v>40809</v>
      </c>
      <c r="I5671">
        <v>1938.73</v>
      </c>
      <c r="J5671">
        <f t="shared" si="796"/>
        <v>6.2125018165211099E-3</v>
      </c>
      <c r="K5671">
        <f t="shared" si="792"/>
        <v>6.2086618165211101E-3</v>
      </c>
      <c r="L5671">
        <v>2.3331023544691718E-2</v>
      </c>
      <c r="N5671" s="2">
        <v>40809</v>
      </c>
      <c r="O5671">
        <v>25.06</v>
      </c>
      <c r="Q5671" s="2">
        <v>40809</v>
      </c>
      <c r="R5671">
        <v>32725.17</v>
      </c>
      <c r="S5671" s="8">
        <f t="shared" si="797"/>
        <v>0</v>
      </c>
      <c r="T5671" s="9">
        <f t="shared" si="793"/>
        <v>-3.8400000000000005E-6</v>
      </c>
      <c r="U5671" s="3">
        <f>Sheet1!$B$17+Sheet1!$B$18*'Portfolio allocation'!K5671</f>
        <v>7.6105330686828294E-3</v>
      </c>
      <c r="V5671" s="13">
        <f t="shared" si="798"/>
        <v>-7.6143730686828292E-3</v>
      </c>
      <c r="W5671" s="13"/>
      <c r="X5671" s="2">
        <v>40809</v>
      </c>
      <c r="Y5671">
        <v>161.74760000000001</v>
      </c>
      <c r="AA5671" s="2">
        <v>40809</v>
      </c>
      <c r="AB5671">
        <v>2290.0100000000002</v>
      </c>
      <c r="AC5671">
        <f t="shared" si="799"/>
        <v>4.271423998035484E-3</v>
      </c>
      <c r="AD5671">
        <f t="shared" si="794"/>
        <v>4.2675839980354843E-3</v>
      </c>
      <c r="AE5671">
        <f>Sheet2!$B$17+Sheet2!$B$18*'Portfolio allocation'!K5671</f>
        <v>5.574287495903673E-3</v>
      </c>
      <c r="AF5671">
        <f t="shared" si="800"/>
        <v>-1.3067034978681887E-3</v>
      </c>
      <c r="AH5671" s="2">
        <v>40809</v>
      </c>
      <c r="AI5671">
        <v>1.83</v>
      </c>
      <c r="AJ5671">
        <v>9.6000000000000002E-2</v>
      </c>
      <c r="AK5671">
        <v>1.35185</v>
      </c>
      <c r="AR5671" s="3"/>
    </row>
    <row r="5672" spans="1:44" hidden="1" outlineLevel="1" x14ac:dyDescent="0.2">
      <c r="A5672" s="2">
        <v>40812</v>
      </c>
      <c r="B5672">
        <v>39.020000000000003</v>
      </c>
      <c r="E5672" s="2">
        <v>40812</v>
      </c>
      <c r="F5672">
        <v>1162.95</v>
      </c>
      <c r="G5672">
        <f t="shared" si="795"/>
        <v>2.3336237163749551E-2</v>
      </c>
      <c r="H5672" s="2">
        <v>40812</v>
      </c>
      <c r="I5672">
        <v>1983.97</v>
      </c>
      <c r="J5672">
        <f t="shared" si="796"/>
        <v>2.333486354469172E-2</v>
      </c>
      <c r="K5672">
        <f t="shared" si="792"/>
        <v>2.3331023544691718E-2</v>
      </c>
      <c r="L5672">
        <v>1.0691806245860682E-2</v>
      </c>
      <c r="N5672" s="2">
        <v>40812</v>
      </c>
      <c r="O5672">
        <v>25.44</v>
      </c>
      <c r="Q5672" s="2">
        <v>40812</v>
      </c>
      <c r="R5672">
        <v>33221.39</v>
      </c>
      <c r="S5672" s="8">
        <f t="shared" si="797"/>
        <v>1.5163252016719975E-2</v>
      </c>
      <c r="T5672" s="9">
        <f t="shared" si="793"/>
        <v>1.5159412016719975E-2</v>
      </c>
      <c r="U5672" s="3">
        <f>Sheet1!$B$17+Sheet1!$B$18*'Portfolio allocation'!K5672</f>
        <v>2.7253740381593002E-2</v>
      </c>
      <c r="V5672" s="13">
        <f t="shared" si="798"/>
        <v>-1.2094328364873027E-2</v>
      </c>
      <c r="W5672" s="13"/>
      <c r="X5672" s="2">
        <v>40812</v>
      </c>
      <c r="Y5672">
        <v>166.6858</v>
      </c>
      <c r="AA5672" s="2">
        <v>40812</v>
      </c>
      <c r="AB5672">
        <v>2359.92</v>
      </c>
      <c r="AC5672">
        <f t="shared" si="799"/>
        <v>3.0528250968336224E-2</v>
      </c>
      <c r="AD5672">
        <f t="shared" si="794"/>
        <v>3.0524330968336223E-2</v>
      </c>
      <c r="AE5672">
        <f>Sheet2!$B$17+Sheet2!$B$18*'Portfolio allocation'!K5672</f>
        <v>2.0799928375548622E-2</v>
      </c>
      <c r="AF5672">
        <f t="shared" si="800"/>
        <v>9.7244025927876003E-3</v>
      </c>
      <c r="AH5672" s="2">
        <v>40812</v>
      </c>
      <c r="AI5672">
        <v>1.9039999999999999</v>
      </c>
      <c r="AJ5672">
        <v>9.8000000000000004E-2</v>
      </c>
      <c r="AK5672">
        <v>1.3471500000000001</v>
      </c>
      <c r="AR5672" s="3"/>
    </row>
    <row r="5673" spans="1:44" hidden="1" outlineLevel="1" x14ac:dyDescent="0.2">
      <c r="A5673" s="2">
        <v>40813</v>
      </c>
      <c r="B5673">
        <v>37.71</v>
      </c>
      <c r="E5673" s="2">
        <v>40813</v>
      </c>
      <c r="F5673">
        <v>1175.3800000000001</v>
      </c>
      <c r="G5673">
        <f t="shared" si="795"/>
        <v>1.0688335698009421E-2</v>
      </c>
      <c r="H5673" s="2">
        <v>40813</v>
      </c>
      <c r="I5673">
        <v>2005.19</v>
      </c>
      <c r="J5673">
        <f t="shared" si="796"/>
        <v>1.0695726245860682E-2</v>
      </c>
      <c r="K5673">
        <f t="shared" si="792"/>
        <v>1.0691806245860682E-2</v>
      </c>
      <c r="L5673">
        <v>-2.0445993131623447E-2</v>
      </c>
      <c r="N5673" s="2">
        <v>40813</v>
      </c>
      <c r="O5673">
        <v>25.67</v>
      </c>
      <c r="Q5673" s="2">
        <v>40813</v>
      </c>
      <c r="R5673">
        <v>33521.75</v>
      </c>
      <c r="S5673" s="8">
        <f t="shared" si="797"/>
        <v>9.0411629374929081E-3</v>
      </c>
      <c r="T5673" s="9">
        <f t="shared" si="793"/>
        <v>9.0372429374929088E-3</v>
      </c>
      <c r="U5673" s="3">
        <f>Sheet1!$B$17+Sheet1!$B$18*'Portfolio allocation'!K5673</f>
        <v>1.2753709976010349E-2</v>
      </c>
      <c r="V5673" s="13">
        <f t="shared" si="798"/>
        <v>-3.7164670385174403E-3</v>
      </c>
      <c r="W5673" s="13"/>
      <c r="X5673" s="2">
        <v>40813</v>
      </c>
      <c r="Y5673">
        <v>169.7423</v>
      </c>
      <c r="AA5673" s="2">
        <v>40813</v>
      </c>
      <c r="AB5673">
        <v>2403.1999999999998</v>
      </c>
      <c r="AC5673">
        <f t="shared" si="799"/>
        <v>1.8339604732363624E-2</v>
      </c>
      <c r="AD5673">
        <f t="shared" si="794"/>
        <v>1.8335564732363623E-2</v>
      </c>
      <c r="AE5673">
        <f>Sheet2!$B$17+Sheet2!$B$18*'Portfolio allocation'!K5673</f>
        <v>9.5608138978311753E-3</v>
      </c>
      <c r="AF5673">
        <f t="shared" si="800"/>
        <v>8.7747508345324479E-3</v>
      </c>
      <c r="AH5673" s="2">
        <v>40813</v>
      </c>
      <c r="AI5673">
        <v>1.98</v>
      </c>
      <c r="AJ5673">
        <v>0.10100000000000001</v>
      </c>
      <c r="AK5673">
        <v>1.3634999999999999</v>
      </c>
      <c r="AR5673" s="3"/>
    </row>
    <row r="5674" spans="1:44" hidden="1" outlineLevel="1" x14ac:dyDescent="0.2">
      <c r="A5674" s="2">
        <v>40814</v>
      </c>
      <c r="B5674">
        <v>41.08</v>
      </c>
      <c r="E5674" s="2">
        <v>40814</v>
      </c>
      <c r="F5674">
        <v>1151.06</v>
      </c>
      <c r="G5674">
        <f t="shared" si="795"/>
        <v>-2.0691180724531799E-2</v>
      </c>
      <c r="H5674" s="2">
        <v>40814</v>
      </c>
      <c r="I5674">
        <v>1964.2</v>
      </c>
      <c r="J5674">
        <f t="shared" si="796"/>
        <v>-2.0441953131623447E-2</v>
      </c>
      <c r="K5674">
        <f t="shared" si="792"/>
        <v>-2.0445993131623447E-2</v>
      </c>
      <c r="L5674">
        <v>8.1570433927299173E-3</v>
      </c>
      <c r="N5674" s="2">
        <v>40814</v>
      </c>
      <c r="O5674">
        <v>25.574999999999999</v>
      </c>
      <c r="Q5674" s="2">
        <v>40814</v>
      </c>
      <c r="R5674">
        <v>33397.699999999997</v>
      </c>
      <c r="S5674" s="8">
        <f t="shared" si="797"/>
        <v>-3.7005824576581414E-3</v>
      </c>
      <c r="T5674" s="9">
        <f t="shared" si="793"/>
        <v>-3.7046224576581413E-3</v>
      </c>
      <c r="U5674" s="3">
        <f>Sheet1!$B$17+Sheet1!$B$18*'Portfolio allocation'!K5674</f>
        <v>-2.2968362606617873E-2</v>
      </c>
      <c r="V5674" s="13">
        <f t="shared" si="798"/>
        <v>1.9263740148959731E-2</v>
      </c>
      <c r="W5674" s="13"/>
      <c r="X5674" s="2">
        <v>40814</v>
      </c>
      <c r="Y5674">
        <v>169.58940000000001</v>
      </c>
      <c r="AA5674" s="2">
        <v>40814</v>
      </c>
      <c r="AB5674">
        <v>2401.0300000000002</v>
      </c>
      <c r="AC5674">
        <f t="shared" si="799"/>
        <v>-9.0296271637801961E-4</v>
      </c>
      <c r="AD5674">
        <f t="shared" si="794"/>
        <v>-9.0700271637801958E-4</v>
      </c>
      <c r="AE5674">
        <f>Sheet2!$B$17+Sheet2!$B$18*'Portfolio allocation'!K5674</f>
        <v>-1.8127711705736869E-2</v>
      </c>
      <c r="AF5674">
        <f t="shared" si="800"/>
        <v>1.722070898935885E-2</v>
      </c>
      <c r="AH5674" s="2">
        <v>40814</v>
      </c>
      <c r="AI5674">
        <v>1.9870000000000001</v>
      </c>
      <c r="AJ5674">
        <v>0.10100000000000001</v>
      </c>
      <c r="AK5674">
        <v>1.3601000000000001</v>
      </c>
      <c r="AR5674" s="3"/>
    </row>
    <row r="5675" spans="1:44" hidden="1" outlineLevel="1" x14ac:dyDescent="0.2">
      <c r="A5675" s="2">
        <v>40815</v>
      </c>
      <c r="B5675">
        <v>38.840000000000003</v>
      </c>
      <c r="E5675" s="2">
        <v>40815</v>
      </c>
      <c r="F5675">
        <v>1160.4000000000001</v>
      </c>
      <c r="G5675">
        <f t="shared" si="795"/>
        <v>8.1142598995709303E-3</v>
      </c>
      <c r="H5675" s="2">
        <v>40815</v>
      </c>
      <c r="I5675">
        <v>1980.23</v>
      </c>
      <c r="J5675">
        <f t="shared" si="796"/>
        <v>8.1610833927299176E-3</v>
      </c>
      <c r="K5675">
        <f t="shared" si="792"/>
        <v>8.1570433927299173E-3</v>
      </c>
      <c r="L5675">
        <v>-2.4970916786231926E-2</v>
      </c>
      <c r="N5675" s="2">
        <v>40815</v>
      </c>
      <c r="O5675">
        <v>25.45</v>
      </c>
      <c r="Q5675" s="2">
        <v>40815</v>
      </c>
      <c r="R5675">
        <v>33234.46</v>
      </c>
      <c r="S5675" s="8">
        <f t="shared" si="797"/>
        <v>-4.8877617320952638E-3</v>
      </c>
      <c r="T5675" s="9">
        <f t="shared" si="793"/>
        <v>-4.8918017320952641E-3</v>
      </c>
      <c r="U5675" s="3">
        <f>Sheet1!$B$17+Sheet1!$B$18*'Portfolio allocation'!K5675</f>
        <v>9.8457657914652486E-3</v>
      </c>
      <c r="V5675" s="13">
        <f t="shared" si="798"/>
        <v>-1.4737567523560513E-2</v>
      </c>
      <c r="W5675" s="13"/>
      <c r="X5675" s="2">
        <v>40815</v>
      </c>
      <c r="Y5675">
        <v>171.13679999999999</v>
      </c>
      <c r="AA5675" s="2">
        <v>40815</v>
      </c>
      <c r="AB5675">
        <v>2422.94</v>
      </c>
      <c r="AC5675">
        <f t="shared" si="799"/>
        <v>9.1252504133640944E-3</v>
      </c>
      <c r="AD5675">
        <f t="shared" si="794"/>
        <v>9.1211304133640946E-3</v>
      </c>
      <c r="AE5675">
        <f>Sheet2!$B$17+Sheet2!$B$18*'Portfolio allocation'!K5675</f>
        <v>7.3068381011782285E-3</v>
      </c>
      <c r="AF5675">
        <f t="shared" si="800"/>
        <v>1.814292312185866E-3</v>
      </c>
      <c r="AH5675" s="2">
        <v>40815</v>
      </c>
      <c r="AI5675">
        <v>2.0019999999999998</v>
      </c>
      <c r="AJ5675">
        <v>0.10299999999999999</v>
      </c>
      <c r="AK5675">
        <v>1.3648499999999999</v>
      </c>
      <c r="AR5675" s="3"/>
    </row>
    <row r="5676" spans="1:44" hidden="1" outlineLevel="1" x14ac:dyDescent="0.2">
      <c r="A5676" s="2">
        <v>40816</v>
      </c>
      <c r="B5676">
        <v>42.96</v>
      </c>
      <c r="E5676" s="2">
        <v>40816</v>
      </c>
      <c r="F5676">
        <v>1131.42</v>
      </c>
      <c r="G5676">
        <f t="shared" si="795"/>
        <v>-2.4974146845915257E-2</v>
      </c>
      <c r="H5676" s="2">
        <v>40816</v>
      </c>
      <c r="I5676">
        <v>1930.79</v>
      </c>
      <c r="J5676">
        <f t="shared" si="796"/>
        <v>-2.4966796786231926E-2</v>
      </c>
      <c r="K5676">
        <f t="shared" si="792"/>
        <v>-2.4970916786231926E-2</v>
      </c>
      <c r="L5676">
        <v>-2.8407201721989347E-2</v>
      </c>
      <c r="N5676" s="2">
        <v>40816</v>
      </c>
      <c r="O5676">
        <v>24.89</v>
      </c>
      <c r="Q5676" s="2">
        <v>40816</v>
      </c>
      <c r="R5676">
        <v>32503.18</v>
      </c>
      <c r="S5676" s="8">
        <f t="shared" si="797"/>
        <v>-2.2003667277879613E-2</v>
      </c>
      <c r="T5676" s="9">
        <f t="shared" si="793"/>
        <v>-2.2007787277879613E-2</v>
      </c>
      <c r="U5676" s="3">
        <f>Sheet1!$B$17+Sheet1!$B$18*'Portfolio allocation'!K5676</f>
        <v>-2.8159469700000255E-2</v>
      </c>
      <c r="V5676" s="13">
        <f t="shared" si="798"/>
        <v>6.1516824221206426E-3</v>
      </c>
      <c r="W5676" s="13"/>
      <c r="X5676" s="2">
        <v>40816</v>
      </c>
      <c r="Y5676">
        <v>167.02959999999999</v>
      </c>
      <c r="AA5676" s="2">
        <v>40816</v>
      </c>
      <c r="AB5676">
        <v>2364.79</v>
      </c>
      <c r="AC5676">
        <f t="shared" si="799"/>
        <v>-2.3999768875828553E-2</v>
      </c>
      <c r="AD5676">
        <f t="shared" si="794"/>
        <v>-2.4004088875828552E-2</v>
      </c>
      <c r="AE5676">
        <f>Sheet2!$B$17+Sheet2!$B$18*'Portfolio allocation'!K5676</f>
        <v>-2.2151389260657923E-2</v>
      </c>
      <c r="AF5676">
        <f t="shared" si="800"/>
        <v>-1.852699615170629E-3</v>
      </c>
      <c r="AH5676" s="2">
        <v>40816</v>
      </c>
      <c r="AI5676">
        <v>1.917</v>
      </c>
      <c r="AJ5676">
        <v>0.108</v>
      </c>
      <c r="AK5676">
        <v>1.3416999999999999</v>
      </c>
      <c r="AR5676" s="3"/>
    </row>
    <row r="5677" spans="1:44" hidden="1" outlineLevel="1" x14ac:dyDescent="0.2">
      <c r="A5677" s="2">
        <v>40819</v>
      </c>
      <c r="B5677">
        <v>45.45</v>
      </c>
      <c r="E5677" s="2">
        <v>40819</v>
      </c>
      <c r="F5677">
        <v>1099.23</v>
      </c>
      <c r="G5677">
        <f t="shared" si="795"/>
        <v>-2.8450973113432698E-2</v>
      </c>
      <c r="H5677" s="2">
        <v>40819</v>
      </c>
      <c r="I5677">
        <v>1875.95</v>
      </c>
      <c r="J5677">
        <f t="shared" si="796"/>
        <v>-2.8402881721989348E-2</v>
      </c>
      <c r="K5677">
        <f t="shared" si="792"/>
        <v>-2.8407201721989347E-2</v>
      </c>
      <c r="L5677">
        <v>2.2619164243183536E-2</v>
      </c>
      <c r="N5677" s="2">
        <v>40819</v>
      </c>
      <c r="O5677">
        <v>24.53</v>
      </c>
      <c r="Q5677" s="2">
        <v>40819</v>
      </c>
      <c r="R5677">
        <v>32033.06</v>
      </c>
      <c r="S5677" s="8">
        <f t="shared" si="797"/>
        <v>-1.4463815540510128E-2</v>
      </c>
      <c r="T5677" s="9">
        <f t="shared" si="793"/>
        <v>-1.4468135540510128E-2</v>
      </c>
      <c r="U5677" s="3">
        <f>Sheet1!$B$17+Sheet1!$B$18*'Portfolio allocation'!K5677</f>
        <v>-3.2101662865342578E-2</v>
      </c>
      <c r="V5677" s="13">
        <f t="shared" si="798"/>
        <v>1.7633527324832449E-2</v>
      </c>
      <c r="W5677" s="13"/>
      <c r="X5677" s="2">
        <v>40819</v>
      </c>
      <c r="Y5677">
        <v>165.5204</v>
      </c>
      <c r="AA5677" s="2">
        <v>40819</v>
      </c>
      <c r="AB5677">
        <v>2343.4299999999998</v>
      </c>
      <c r="AC5677">
        <f t="shared" si="799"/>
        <v>-9.0325145150309538E-3</v>
      </c>
      <c r="AD5677">
        <f t="shared" si="794"/>
        <v>-9.0365545150309541E-3</v>
      </c>
      <c r="AE5677">
        <f>Sheet2!$B$17+Sheet2!$B$18*'Portfolio allocation'!K5677</f>
        <v>-2.5207021493090981E-2</v>
      </c>
      <c r="AF5677">
        <f t="shared" si="800"/>
        <v>1.6170466978060027E-2</v>
      </c>
      <c r="AH5677" s="2">
        <v>40819</v>
      </c>
      <c r="AI5677">
        <v>1.7490000000000001</v>
      </c>
      <c r="AJ5677">
        <v>0.10100000000000001</v>
      </c>
      <c r="AK5677">
        <v>1.3273999999999999</v>
      </c>
      <c r="AR5677" s="3"/>
    </row>
    <row r="5678" spans="1:44" hidden="1" outlineLevel="1" x14ac:dyDescent="0.2">
      <c r="A5678" s="2">
        <v>40820</v>
      </c>
      <c r="B5678">
        <v>40.82</v>
      </c>
      <c r="E5678" s="2">
        <v>40820</v>
      </c>
      <c r="F5678">
        <v>1123.95</v>
      </c>
      <c r="G5678">
        <f t="shared" si="795"/>
        <v>2.2488469201168204E-2</v>
      </c>
      <c r="H5678" s="2">
        <v>40820</v>
      </c>
      <c r="I5678">
        <v>1918.39</v>
      </c>
      <c r="J5678">
        <f t="shared" si="796"/>
        <v>2.2623204243183537E-2</v>
      </c>
      <c r="K5678">
        <f t="shared" si="792"/>
        <v>2.2619164243183536E-2</v>
      </c>
      <c r="L5678">
        <v>1.8386381134388823E-2</v>
      </c>
      <c r="N5678" s="2">
        <v>40820</v>
      </c>
      <c r="O5678">
        <v>25.34</v>
      </c>
      <c r="Q5678" s="2">
        <v>40820</v>
      </c>
      <c r="R5678">
        <v>33090.81</v>
      </c>
      <c r="S5678" s="8">
        <f t="shared" si="797"/>
        <v>3.3020573120394969E-2</v>
      </c>
      <c r="T5678" s="9">
        <f t="shared" si="793"/>
        <v>3.3016533120394972E-2</v>
      </c>
      <c r="U5678" s="3">
        <f>Sheet1!$B$17+Sheet1!$B$18*'Portfolio allocation'!K5678</f>
        <v>2.6437077349988968E-2</v>
      </c>
      <c r="V5678" s="13">
        <f t="shared" si="798"/>
        <v>6.5794557704060043E-3</v>
      </c>
      <c r="W5678" s="13"/>
      <c r="X5678" s="2">
        <v>40820</v>
      </c>
      <c r="Y5678">
        <v>166.90539999999999</v>
      </c>
      <c r="AA5678" s="2">
        <v>40820</v>
      </c>
      <c r="AB5678">
        <v>2363.0300000000002</v>
      </c>
      <c r="AC5678">
        <f t="shared" si="799"/>
        <v>8.3638086053350325E-3</v>
      </c>
      <c r="AD5678">
        <f t="shared" si="794"/>
        <v>8.3597686053350322E-3</v>
      </c>
      <c r="AE5678">
        <f>Sheet2!$B$17+Sheet2!$B$18*'Portfolio allocation'!K5678</f>
        <v>2.016692492347423E-2</v>
      </c>
      <c r="AF5678">
        <f t="shared" si="800"/>
        <v>-1.1807156318139198E-2</v>
      </c>
      <c r="AH5678" s="2">
        <v>40820</v>
      </c>
      <c r="AI5678">
        <v>1.8169999999999999</v>
      </c>
      <c r="AJ5678">
        <v>0.10100000000000001</v>
      </c>
      <c r="AK5678">
        <v>1.3278000000000001</v>
      </c>
      <c r="AR5678" s="3"/>
    </row>
    <row r="5679" spans="1:44" hidden="1" outlineLevel="1" x14ac:dyDescent="0.2">
      <c r="A5679" s="2">
        <v>40821</v>
      </c>
      <c r="B5679">
        <v>37.81</v>
      </c>
      <c r="E5679" s="2">
        <v>40821</v>
      </c>
      <c r="F5679">
        <v>1144.03</v>
      </c>
      <c r="G5679">
        <f t="shared" si="795"/>
        <v>1.7865563414742658E-2</v>
      </c>
      <c r="H5679" s="2">
        <v>40821</v>
      </c>
      <c r="I5679">
        <v>1953.67</v>
      </c>
      <c r="J5679">
        <f t="shared" si="796"/>
        <v>1.8390421134388824E-2</v>
      </c>
      <c r="K5679">
        <f t="shared" si="792"/>
        <v>1.8386381134388823E-2</v>
      </c>
      <c r="L5679">
        <v>1.8392546739213748E-2</v>
      </c>
      <c r="N5679" s="2">
        <v>40821</v>
      </c>
      <c r="O5679">
        <v>25.89</v>
      </c>
      <c r="Q5679" s="2">
        <v>40821</v>
      </c>
      <c r="R5679">
        <v>33809.050000000003</v>
      </c>
      <c r="S5679" s="8">
        <f t="shared" si="797"/>
        <v>2.1705119941155981E-2</v>
      </c>
      <c r="T5679" s="9">
        <f t="shared" si="793"/>
        <v>2.1701079941155981E-2</v>
      </c>
      <c r="U5679" s="3">
        <f>Sheet1!$B$17+Sheet1!$B$18*'Portfolio allocation'!K5679</f>
        <v>2.1581121294590156E-2</v>
      </c>
      <c r="V5679" s="13">
        <f t="shared" si="798"/>
        <v>1.1995864656582506E-4</v>
      </c>
      <c r="W5679" s="13"/>
      <c r="X5679" s="2">
        <v>40821</v>
      </c>
      <c r="Y5679">
        <v>168.92080000000001</v>
      </c>
      <c r="AA5679" s="2">
        <v>40821</v>
      </c>
      <c r="AB5679">
        <v>2391.5700000000002</v>
      </c>
      <c r="AC5679">
        <f t="shared" si="799"/>
        <v>1.207771378272815E-2</v>
      </c>
      <c r="AD5679">
        <f t="shared" si="794"/>
        <v>1.2074113782728151E-2</v>
      </c>
      <c r="AE5679">
        <f>Sheet2!$B$17+Sheet2!$B$18*'Portfolio allocation'!K5679</f>
        <v>1.6403026195070183E-2</v>
      </c>
      <c r="AF5679">
        <f t="shared" si="800"/>
        <v>-4.3289124123420328E-3</v>
      </c>
      <c r="AH5679" s="2">
        <v>40821</v>
      </c>
      <c r="AI5679">
        <v>1.891</v>
      </c>
      <c r="AJ5679">
        <v>0.09</v>
      </c>
      <c r="AK5679">
        <v>1.3309500000000001</v>
      </c>
      <c r="AR5679" s="3"/>
    </row>
    <row r="5680" spans="1:44" hidden="1" outlineLevel="1" x14ac:dyDescent="0.2">
      <c r="A5680" s="2">
        <v>40822</v>
      </c>
      <c r="B5680">
        <v>36.270000000000003</v>
      </c>
      <c r="E5680" s="2">
        <v>40822</v>
      </c>
      <c r="F5680">
        <v>1164.97</v>
      </c>
      <c r="G5680">
        <f t="shared" si="795"/>
        <v>1.8303715811648358E-2</v>
      </c>
      <c r="H5680" s="2">
        <v>40822</v>
      </c>
      <c r="I5680">
        <v>1989.61</v>
      </c>
      <c r="J5680">
        <f t="shared" si="796"/>
        <v>1.8396146739213748E-2</v>
      </c>
      <c r="K5680">
        <f t="shared" si="792"/>
        <v>1.8392546739213748E-2</v>
      </c>
      <c r="L5680">
        <v>-8.1403931339306453E-3</v>
      </c>
      <c r="N5680" s="2">
        <v>40822</v>
      </c>
      <c r="O5680">
        <v>26.34</v>
      </c>
      <c r="Q5680" s="2">
        <v>40822</v>
      </c>
      <c r="R5680">
        <v>34396.69</v>
      </c>
      <c r="S5680" s="8">
        <f t="shared" si="797"/>
        <v>1.7381144989285335E-2</v>
      </c>
      <c r="T5680" s="9">
        <f t="shared" si="793"/>
        <v>1.7377544989285336E-2</v>
      </c>
      <c r="U5680" s="3">
        <f>Sheet1!$B$17+Sheet1!$B$18*'Portfolio allocation'!K5680</f>
        <v>2.1588194632702517E-2</v>
      </c>
      <c r="V5680" s="13">
        <f t="shared" si="798"/>
        <v>-4.210649643417181E-3</v>
      </c>
      <c r="W5680" s="13"/>
      <c r="X5680" s="2">
        <v>40822</v>
      </c>
      <c r="Y5680">
        <v>173.5438</v>
      </c>
      <c r="AA5680" s="2">
        <v>40822</v>
      </c>
      <c r="AB5680">
        <v>2457.02</v>
      </c>
      <c r="AC5680">
        <f t="shared" si="799"/>
        <v>2.7366959779558941E-2</v>
      </c>
      <c r="AD5680">
        <f t="shared" si="794"/>
        <v>2.7363839779558943E-2</v>
      </c>
      <c r="AE5680">
        <f>Sheet2!$B$17+Sheet2!$B$18*'Portfolio allocation'!K5680</f>
        <v>1.6408508808179314E-2</v>
      </c>
      <c r="AF5680">
        <f t="shared" si="800"/>
        <v>1.0955330971379629E-2</v>
      </c>
      <c r="AH5680" s="2">
        <v>40822</v>
      </c>
      <c r="AI5680">
        <v>1.992</v>
      </c>
      <c r="AJ5680">
        <v>7.8E-2</v>
      </c>
      <c r="AK5680">
        <v>1.3403499999999999</v>
      </c>
      <c r="AR5680" s="3"/>
    </row>
    <row r="5681" spans="1:44" hidden="1" outlineLevel="1" x14ac:dyDescent="0.2">
      <c r="A5681" s="2">
        <v>40823</v>
      </c>
      <c r="B5681">
        <v>36.200000000000003</v>
      </c>
      <c r="E5681" s="2">
        <v>40823</v>
      </c>
      <c r="F5681">
        <v>1155.46</v>
      </c>
      <c r="G5681">
        <f t="shared" si="795"/>
        <v>-8.1633003424981254E-3</v>
      </c>
      <c r="H5681" s="2">
        <v>40823</v>
      </c>
      <c r="I5681">
        <v>1973.42</v>
      </c>
      <c r="J5681">
        <f t="shared" si="796"/>
        <v>-8.1372731339306448E-3</v>
      </c>
      <c r="K5681">
        <f t="shared" si="792"/>
        <v>-8.1403931339306453E-3</v>
      </c>
      <c r="L5681">
        <v>3.4119701332711694E-2</v>
      </c>
      <c r="N5681" s="2">
        <v>40823</v>
      </c>
      <c r="O5681">
        <v>26.25</v>
      </c>
      <c r="Q5681" s="2">
        <v>40823</v>
      </c>
      <c r="R5681">
        <v>34279.160000000003</v>
      </c>
      <c r="S5681" s="8">
        <f t="shared" si="797"/>
        <v>-3.4168985445982569E-3</v>
      </c>
      <c r="T5681" s="9">
        <f t="shared" si="793"/>
        <v>-3.420018544598257E-3</v>
      </c>
      <c r="U5681" s="3">
        <f>Sheet1!$B$17+Sheet1!$B$18*'Portfolio allocation'!K5681</f>
        <v>-8.8510664238877872E-3</v>
      </c>
      <c r="V5681" s="13">
        <f t="shared" si="798"/>
        <v>5.4310478792895297E-3</v>
      </c>
      <c r="W5681" s="13"/>
      <c r="X5681" s="2">
        <v>40823</v>
      </c>
      <c r="Y5681">
        <v>174.2124</v>
      </c>
      <c r="AA5681" s="2">
        <v>40823</v>
      </c>
      <c r="AB5681">
        <v>2466.4899999999998</v>
      </c>
      <c r="AC5681">
        <f t="shared" si="799"/>
        <v>3.854262480565751E-3</v>
      </c>
      <c r="AD5681">
        <f t="shared" si="794"/>
        <v>3.8504624805657511E-3</v>
      </c>
      <c r="AE5681">
        <f>Sheet2!$B$17+Sheet2!$B$18*'Portfolio allocation'!K5681</f>
        <v>-7.1852582435386753E-3</v>
      </c>
      <c r="AF5681">
        <f t="shared" si="800"/>
        <v>1.1035720724104426E-2</v>
      </c>
      <c r="AH5681" s="2">
        <v>40823</v>
      </c>
      <c r="AI5681">
        <v>2.0760000000000001</v>
      </c>
      <c r="AJ5681">
        <v>9.5000000000000001E-2</v>
      </c>
      <c r="AK5681">
        <v>1.3492</v>
      </c>
      <c r="AR5681" s="3"/>
    </row>
    <row r="5682" spans="1:44" hidden="1" outlineLevel="1" x14ac:dyDescent="0.2">
      <c r="A5682" s="2">
        <v>40826</v>
      </c>
      <c r="B5682">
        <v>33.020000000000003</v>
      </c>
      <c r="E5682" s="2">
        <v>40826</v>
      </c>
      <c r="F5682">
        <v>1194.8900000000001</v>
      </c>
      <c r="G5682">
        <f t="shared" si="795"/>
        <v>3.4124937254426779E-2</v>
      </c>
      <c r="H5682" s="2">
        <v>40826</v>
      </c>
      <c r="I5682">
        <v>2040.76</v>
      </c>
      <c r="J5682">
        <f t="shared" si="796"/>
        <v>3.4123501332711692E-2</v>
      </c>
      <c r="K5682">
        <f t="shared" si="792"/>
        <v>3.4119701332711694E-2</v>
      </c>
      <c r="L5682">
        <v>5.5481541778567948E-4</v>
      </c>
      <c r="N5682" s="2">
        <v>40826</v>
      </c>
      <c r="O5682">
        <v>26.94</v>
      </c>
      <c r="Q5682" s="2">
        <v>40826</v>
      </c>
      <c r="R5682">
        <v>35180.199999999997</v>
      </c>
      <c r="S5682" s="8">
        <f t="shared" si="797"/>
        <v>2.628535821764566E-2</v>
      </c>
      <c r="T5682" s="9">
        <f t="shared" si="793"/>
        <v>2.6281558217645658E-2</v>
      </c>
      <c r="U5682" s="3">
        <f>Sheet1!$B$17+Sheet1!$B$18*'Portfolio allocation'!K5682</f>
        <v>3.9630784961465222E-2</v>
      </c>
      <c r="V5682" s="13">
        <f t="shared" si="798"/>
        <v>-1.3349226743819564E-2</v>
      </c>
      <c r="W5682" s="13"/>
      <c r="X5682" s="2">
        <v>40826</v>
      </c>
      <c r="Y5682">
        <v>178.25280000000001</v>
      </c>
      <c r="AA5682" s="2">
        <v>40826</v>
      </c>
      <c r="AB5682">
        <v>2523.69</v>
      </c>
      <c r="AC5682">
        <f t="shared" si="799"/>
        <v>2.3190850155484277E-2</v>
      </c>
      <c r="AD5682">
        <f t="shared" si="794"/>
        <v>2.3187050155484275E-2</v>
      </c>
      <c r="AE5682">
        <f>Sheet2!$B$17+Sheet2!$B$18*'Portfolio allocation'!K5682</f>
        <v>3.039349590872004E-2</v>
      </c>
      <c r="AF5682">
        <f t="shared" si="800"/>
        <v>-7.2064457532357643E-3</v>
      </c>
      <c r="AH5682" s="2">
        <v>40826</v>
      </c>
      <c r="AI5682">
        <v>2.0760000000000001</v>
      </c>
      <c r="AJ5682">
        <v>9.5000000000000001E-2</v>
      </c>
      <c r="AK5682">
        <v>1.3654999999999999</v>
      </c>
      <c r="AR5682" s="3"/>
    </row>
    <row r="5683" spans="1:44" hidden="1" outlineLevel="1" x14ac:dyDescent="0.2">
      <c r="A5683" s="2">
        <v>40827</v>
      </c>
      <c r="B5683">
        <v>32.86</v>
      </c>
      <c r="E5683" s="2">
        <v>40827</v>
      </c>
      <c r="F5683">
        <v>1195.54</v>
      </c>
      <c r="G5683">
        <f t="shared" si="795"/>
        <v>5.4398312815395755E-4</v>
      </c>
      <c r="H5683" s="2">
        <v>40827</v>
      </c>
      <c r="I5683">
        <v>2041.9</v>
      </c>
      <c r="J5683">
        <f t="shared" si="796"/>
        <v>5.5861541778567947E-4</v>
      </c>
      <c r="K5683">
        <f t="shared" si="792"/>
        <v>5.5481541778567948E-4</v>
      </c>
      <c r="L5683">
        <v>9.9474757451390831E-3</v>
      </c>
      <c r="N5683" s="2">
        <v>40827</v>
      </c>
      <c r="O5683">
        <v>27</v>
      </c>
      <c r="Q5683" s="2">
        <v>40827</v>
      </c>
      <c r="R5683">
        <v>35258.57</v>
      </c>
      <c r="S5683" s="8">
        <f t="shared" si="797"/>
        <v>2.2276735209010301E-3</v>
      </c>
      <c r="T5683" s="9">
        <f t="shared" si="793"/>
        <v>2.2238735209010301E-3</v>
      </c>
      <c r="U5683" s="3">
        <f>Sheet1!$B$17+Sheet1!$B$18*'Portfolio allocation'!K5683</f>
        <v>1.1242971925309181E-3</v>
      </c>
      <c r="V5683" s="13">
        <f t="shared" si="798"/>
        <v>1.099576328370112E-3</v>
      </c>
      <c r="W5683" s="13"/>
      <c r="X5683" s="2">
        <v>40827</v>
      </c>
      <c r="Y5683">
        <v>176.7054</v>
      </c>
      <c r="AA5683" s="2">
        <v>40827</v>
      </c>
      <c r="AB5683">
        <v>2501.7800000000002</v>
      </c>
      <c r="AC5683">
        <f t="shared" si="799"/>
        <v>-8.6817319084355749E-3</v>
      </c>
      <c r="AD5683">
        <f t="shared" si="794"/>
        <v>-8.6857719084355751E-3</v>
      </c>
      <c r="AE5683">
        <f>Sheet2!$B$17+Sheet2!$B$18*'Portfolio allocation'!K5683</f>
        <v>5.4674303548086979E-4</v>
      </c>
      <c r="AF5683">
        <f t="shared" si="800"/>
        <v>-9.2325149439164457E-3</v>
      </c>
      <c r="AH5683" s="2">
        <v>40827</v>
      </c>
      <c r="AI5683">
        <v>2.1579999999999999</v>
      </c>
      <c r="AJ5683">
        <v>0.10100000000000001</v>
      </c>
      <c r="AK5683">
        <v>1.3636999999999999</v>
      </c>
      <c r="AR5683" s="3"/>
    </row>
    <row r="5684" spans="1:44" hidden="1" outlineLevel="1" x14ac:dyDescent="0.2">
      <c r="A5684" s="2">
        <v>40828</v>
      </c>
      <c r="B5684">
        <v>31.26</v>
      </c>
      <c r="E5684" s="2">
        <v>40828</v>
      </c>
      <c r="F5684">
        <v>1207.25</v>
      </c>
      <c r="G5684">
        <f t="shared" si="795"/>
        <v>9.7947371062450106E-3</v>
      </c>
      <c r="H5684" s="2">
        <v>40828</v>
      </c>
      <c r="I5684">
        <v>2062.2199999999998</v>
      </c>
      <c r="J5684">
        <f t="shared" si="796"/>
        <v>9.9515157451390834E-3</v>
      </c>
      <c r="K5684">
        <f t="shared" si="792"/>
        <v>9.9474757451390831E-3</v>
      </c>
      <c r="L5684">
        <v>-2.8936893212167043E-3</v>
      </c>
      <c r="N5684" s="2">
        <v>40828</v>
      </c>
      <c r="O5684">
        <v>26.96</v>
      </c>
      <c r="Q5684" s="2">
        <v>40828</v>
      </c>
      <c r="R5684">
        <v>35206.32</v>
      </c>
      <c r="S5684" s="8">
        <f t="shared" si="797"/>
        <v>-1.4819092209354956E-3</v>
      </c>
      <c r="T5684" s="9">
        <f t="shared" si="793"/>
        <v>-1.4859492209354957E-3</v>
      </c>
      <c r="U5684" s="3">
        <f>Sheet1!$B$17+Sheet1!$B$18*'Portfolio allocation'!K5684</f>
        <v>1.1899795161739061E-2</v>
      </c>
      <c r="V5684" s="13">
        <f t="shared" si="798"/>
        <v>-1.3385744382674557E-2</v>
      </c>
      <c r="W5684" s="13"/>
      <c r="X5684" s="2">
        <v>40828</v>
      </c>
      <c r="Y5684">
        <v>177.77520000000001</v>
      </c>
      <c r="AA5684" s="2">
        <v>40828</v>
      </c>
      <c r="AB5684">
        <v>2516.9299999999998</v>
      </c>
      <c r="AC5684">
        <f t="shared" si="799"/>
        <v>6.0556883498947833E-3</v>
      </c>
      <c r="AD5684">
        <f t="shared" si="794"/>
        <v>6.052088349894783E-3</v>
      </c>
      <c r="AE5684">
        <f>Sheet2!$B$17+Sheet2!$B$18*'Portfolio allocation'!K5684</f>
        <v>8.8989362270009958E-3</v>
      </c>
      <c r="AF5684">
        <f t="shared" si="800"/>
        <v>-2.8468478771062128E-3</v>
      </c>
      <c r="AH5684" s="2">
        <v>40828</v>
      </c>
      <c r="AI5684">
        <v>2.2120000000000002</v>
      </c>
      <c r="AJ5684">
        <v>0.09</v>
      </c>
      <c r="AK5684">
        <v>1.3795999999999999</v>
      </c>
      <c r="AR5684" s="3"/>
    </row>
    <row r="5685" spans="1:44" hidden="1" outlineLevel="1" x14ac:dyDescent="0.2">
      <c r="A5685" s="2">
        <v>40829</v>
      </c>
      <c r="B5685">
        <v>30.7</v>
      </c>
      <c r="E5685" s="2">
        <v>40829</v>
      </c>
      <c r="F5685">
        <v>1203.6600000000001</v>
      </c>
      <c r="G5685">
        <f t="shared" si="795"/>
        <v>-2.973700559121939E-3</v>
      </c>
      <c r="H5685" s="2">
        <v>40829</v>
      </c>
      <c r="I5685">
        <v>2056.2600000000002</v>
      </c>
      <c r="J5685">
        <f t="shared" si="796"/>
        <v>-2.8900893212167045E-3</v>
      </c>
      <c r="K5685">
        <f t="shared" si="792"/>
        <v>-2.8936893212167043E-3</v>
      </c>
      <c r="L5685">
        <v>1.7372407288961386E-2</v>
      </c>
      <c r="N5685" s="2">
        <v>40829</v>
      </c>
      <c r="O5685">
        <v>27.18</v>
      </c>
      <c r="Q5685" s="2">
        <v>40829</v>
      </c>
      <c r="R5685">
        <v>35493.61</v>
      </c>
      <c r="S5685" s="8">
        <f t="shared" si="797"/>
        <v>8.1601826035779812E-3</v>
      </c>
      <c r="T5685" s="9">
        <f t="shared" si="793"/>
        <v>8.1565826035779818E-3</v>
      </c>
      <c r="U5685" s="3">
        <f>Sheet1!$B$17+Sheet1!$B$18*'Portfolio allocation'!K5685</f>
        <v>-2.8319148407850298E-3</v>
      </c>
      <c r="V5685" s="13">
        <f t="shared" si="798"/>
        <v>1.0988497444363012E-2</v>
      </c>
      <c r="W5685" s="13"/>
      <c r="X5685" s="2">
        <v>40829</v>
      </c>
      <c r="Y5685">
        <v>178.44380000000001</v>
      </c>
      <c r="AA5685" s="2">
        <v>40829</v>
      </c>
      <c r="AB5685">
        <v>2526.39</v>
      </c>
      <c r="AC5685">
        <f t="shared" si="799"/>
        <v>3.7585471189107711E-3</v>
      </c>
      <c r="AD5685">
        <f t="shared" si="794"/>
        <v>3.7547471189107711E-3</v>
      </c>
      <c r="AE5685">
        <f>Sheet2!$B$17+Sheet2!$B$18*'Portfolio allocation'!K5685</f>
        <v>-2.5197553577529859E-3</v>
      </c>
      <c r="AF5685">
        <f t="shared" si="800"/>
        <v>6.2745024766637566E-3</v>
      </c>
      <c r="AH5685" s="2">
        <v>40829</v>
      </c>
      <c r="AI5685">
        <v>2.1819999999999999</v>
      </c>
      <c r="AJ5685">
        <v>9.5000000000000001E-2</v>
      </c>
      <c r="AK5685">
        <v>1.3705499999999999</v>
      </c>
      <c r="AR5685" s="3"/>
    </row>
    <row r="5686" spans="1:44" hidden="1" outlineLevel="1" x14ac:dyDescent="0.2">
      <c r="A5686" s="2">
        <v>40830</v>
      </c>
      <c r="B5686">
        <v>28.24</v>
      </c>
      <c r="E5686" s="2">
        <v>40830</v>
      </c>
      <c r="F5686">
        <v>1224.58</v>
      </c>
      <c r="G5686">
        <f t="shared" si="795"/>
        <v>1.7380323347124582E-2</v>
      </c>
      <c r="H5686" s="2">
        <v>40830</v>
      </c>
      <c r="I5686">
        <v>2091.9899999999998</v>
      </c>
      <c r="J5686">
        <f t="shared" si="796"/>
        <v>1.7376207288961387E-2</v>
      </c>
      <c r="K5686">
        <f t="shared" si="792"/>
        <v>1.7372407288961386E-2</v>
      </c>
      <c r="L5686">
        <v>-1.933969648019342E-2</v>
      </c>
      <c r="N5686" s="2">
        <v>40830</v>
      </c>
      <c r="O5686">
        <v>27.27</v>
      </c>
      <c r="Q5686" s="2">
        <v>40830</v>
      </c>
      <c r="R5686">
        <v>35611.14</v>
      </c>
      <c r="S5686" s="8">
        <f t="shared" si="797"/>
        <v>3.3113002593987417E-3</v>
      </c>
      <c r="T5686" s="9">
        <f t="shared" si="793"/>
        <v>3.3075002593987417E-3</v>
      </c>
      <c r="U5686" s="3">
        <f>Sheet1!$B$17+Sheet1!$B$18*'Portfolio allocation'!K5686</f>
        <v>2.041786480160121E-2</v>
      </c>
      <c r="V5686" s="13">
        <f t="shared" si="798"/>
        <v>-1.7110364542202466E-2</v>
      </c>
      <c r="W5686" s="13"/>
      <c r="X5686" s="2">
        <v>40830</v>
      </c>
      <c r="Y5686">
        <v>181.98750000000001</v>
      </c>
      <c r="AA5686" s="2">
        <v>40830</v>
      </c>
      <c r="AB5686">
        <v>2576.56</v>
      </c>
      <c r="AC5686">
        <f t="shared" si="799"/>
        <v>1.9858374993567907E-2</v>
      </c>
      <c r="AD5686">
        <f t="shared" si="794"/>
        <v>1.9854334993567906E-2</v>
      </c>
      <c r="AE5686">
        <f>Sheet2!$B$17+Sheet2!$B$18*'Portfolio allocation'!K5686</f>
        <v>1.5501374782903679E-2</v>
      </c>
      <c r="AF5686">
        <f t="shared" si="800"/>
        <v>4.3529602106642269E-3</v>
      </c>
      <c r="AH5686" s="2">
        <v>40830</v>
      </c>
      <c r="AI5686">
        <v>2.2509999999999999</v>
      </c>
      <c r="AJ5686">
        <v>0.10100000000000001</v>
      </c>
      <c r="AK5686">
        <v>1.3865000000000001</v>
      </c>
      <c r="AR5686" s="3"/>
    </row>
    <row r="5687" spans="1:44" hidden="1" outlineLevel="1" x14ac:dyDescent="0.2">
      <c r="A5687" s="2">
        <v>40833</v>
      </c>
      <c r="B5687">
        <v>33.39</v>
      </c>
      <c r="E5687" s="2">
        <v>40833</v>
      </c>
      <c r="F5687">
        <v>1200.8599999999999</v>
      </c>
      <c r="G5687">
        <f t="shared" si="795"/>
        <v>-1.9369906416893956E-2</v>
      </c>
      <c r="H5687" s="2">
        <v>40833</v>
      </c>
      <c r="I5687">
        <v>2051.54</v>
      </c>
      <c r="J5687">
        <f t="shared" si="796"/>
        <v>-1.9335656480193419E-2</v>
      </c>
      <c r="K5687">
        <f t="shared" si="792"/>
        <v>-1.933969648019342E-2</v>
      </c>
      <c r="L5687">
        <v>2.0414687334977585E-2</v>
      </c>
      <c r="N5687" s="2">
        <v>40833</v>
      </c>
      <c r="O5687">
        <v>26.98</v>
      </c>
      <c r="Q5687" s="2">
        <v>40833</v>
      </c>
      <c r="R5687">
        <v>35232.449999999997</v>
      </c>
      <c r="S5687" s="8">
        <f t="shared" si="797"/>
        <v>-1.0634031934950716E-2</v>
      </c>
      <c r="T5687" s="9">
        <f t="shared" si="793"/>
        <v>-1.0638071934950716E-2</v>
      </c>
      <c r="U5687" s="3">
        <f>Sheet1!$B$17+Sheet1!$B$18*'Portfolio allocation'!K5687</f>
        <v>-2.1699191050811698E-2</v>
      </c>
      <c r="V5687" s="13">
        <f t="shared" si="798"/>
        <v>1.1061119115860982E-2</v>
      </c>
      <c r="W5687" s="13"/>
      <c r="X5687" s="2">
        <v>40833</v>
      </c>
      <c r="Y5687">
        <v>178.22409999999999</v>
      </c>
      <c r="AA5687" s="2">
        <v>40833</v>
      </c>
      <c r="AB5687">
        <v>2523.2800000000002</v>
      </c>
      <c r="AC5687">
        <f t="shared" si="799"/>
        <v>-2.0678734436613055E-2</v>
      </c>
      <c r="AD5687">
        <f t="shared" si="794"/>
        <v>-2.0682854436613055E-2</v>
      </c>
      <c r="AE5687">
        <f>Sheet2!$B$17+Sheet2!$B$18*'Portfolio allocation'!K5687</f>
        <v>-1.7143964499105054E-2</v>
      </c>
      <c r="AF5687">
        <f t="shared" si="800"/>
        <v>-3.5388899375080017E-3</v>
      </c>
      <c r="AH5687" s="2">
        <v>40833</v>
      </c>
      <c r="AI5687">
        <v>2.1549999999999998</v>
      </c>
      <c r="AJ5687">
        <v>0.10299999999999999</v>
      </c>
      <c r="AK5687">
        <v>1.3764000000000001</v>
      </c>
      <c r="AR5687" s="3"/>
    </row>
    <row r="5688" spans="1:44" hidden="1" outlineLevel="1" x14ac:dyDescent="0.2">
      <c r="A5688" s="2">
        <v>40834</v>
      </c>
      <c r="B5688">
        <v>31.56</v>
      </c>
      <c r="E5688" s="2">
        <v>40834</v>
      </c>
      <c r="F5688">
        <v>1225.3800000000001</v>
      </c>
      <c r="G5688">
        <f t="shared" si="795"/>
        <v>2.0418699931715745E-2</v>
      </c>
      <c r="H5688" s="2">
        <v>40834</v>
      </c>
      <c r="I5688">
        <v>2093.4299999999998</v>
      </c>
      <c r="J5688">
        <f t="shared" si="796"/>
        <v>2.0418807334977584E-2</v>
      </c>
      <c r="K5688">
        <f t="shared" si="792"/>
        <v>2.0414687334977585E-2</v>
      </c>
      <c r="L5688">
        <v>-1.2495661381560209E-2</v>
      </c>
      <c r="N5688" s="2">
        <v>40834</v>
      </c>
      <c r="O5688">
        <v>27.31</v>
      </c>
      <c r="Q5688" s="2">
        <v>40834</v>
      </c>
      <c r="R5688">
        <v>35663.379999999997</v>
      </c>
      <c r="S5688" s="8">
        <f t="shared" si="797"/>
        <v>1.2231054042509015E-2</v>
      </c>
      <c r="T5688" s="9">
        <f t="shared" si="793"/>
        <v>1.2226934042509015E-2</v>
      </c>
      <c r="U5688" s="3">
        <f>Sheet1!$B$17+Sheet1!$B$18*'Portfolio allocation'!K5688</f>
        <v>2.3908045572020607E-2</v>
      </c>
      <c r="V5688" s="13">
        <f t="shared" si="798"/>
        <v>-1.1681111529511592E-2</v>
      </c>
      <c r="W5688" s="13"/>
      <c r="X5688" s="2">
        <v>40834</v>
      </c>
      <c r="Y5688">
        <v>170.87889999999999</v>
      </c>
      <c r="AA5688" s="2">
        <v>40834</v>
      </c>
      <c r="AB5688">
        <v>2419.29</v>
      </c>
      <c r="AC5688">
        <f t="shared" si="799"/>
        <v>-4.1212231698424362E-2</v>
      </c>
      <c r="AD5688">
        <f t="shared" si="794"/>
        <v>-4.1216431698424365E-2</v>
      </c>
      <c r="AE5688">
        <f>Sheet2!$B$17+Sheet2!$B$18*'Portfolio allocation'!K5688</f>
        <v>1.8206647815404983E-2</v>
      </c>
      <c r="AF5688">
        <f t="shared" si="800"/>
        <v>-5.9423079513829344E-2</v>
      </c>
      <c r="AH5688" s="2">
        <v>40834</v>
      </c>
      <c r="AI5688">
        <v>2.1749999999999998</v>
      </c>
      <c r="AJ5688">
        <v>0.105</v>
      </c>
      <c r="AK5688">
        <v>1.3684000000000001</v>
      </c>
      <c r="AR5688" s="3"/>
    </row>
    <row r="5689" spans="1:44" hidden="1" outlineLevel="1" x14ac:dyDescent="0.2">
      <c r="A5689" s="2">
        <v>40835</v>
      </c>
      <c r="B5689">
        <v>34.44</v>
      </c>
      <c r="E5689" s="2">
        <v>40835</v>
      </c>
      <c r="F5689">
        <v>1209.8800000000001</v>
      </c>
      <c r="G5689">
        <f t="shared" si="795"/>
        <v>-1.264913741043594E-2</v>
      </c>
      <c r="H5689" s="2">
        <v>40835</v>
      </c>
      <c r="I5689">
        <v>2067.2800000000002</v>
      </c>
      <c r="J5689">
        <f t="shared" si="796"/>
        <v>-1.2491461381560209E-2</v>
      </c>
      <c r="K5689">
        <f t="shared" si="792"/>
        <v>-1.2495661381560209E-2</v>
      </c>
      <c r="L5689">
        <v>4.5763785720365846E-3</v>
      </c>
      <c r="N5689" s="2">
        <v>40835</v>
      </c>
      <c r="O5689">
        <v>27.13</v>
      </c>
      <c r="Q5689" s="2">
        <v>40835</v>
      </c>
      <c r="R5689">
        <v>35428.32</v>
      </c>
      <c r="S5689" s="8">
        <f t="shared" si="797"/>
        <v>-6.5910746541689713E-3</v>
      </c>
      <c r="T5689" s="9">
        <f t="shared" si="793"/>
        <v>-6.5952746541689715E-3</v>
      </c>
      <c r="U5689" s="3">
        <f>Sheet1!$B$17+Sheet1!$B$18*'Portfolio allocation'!K5689</f>
        <v>-1.3847540534744164E-2</v>
      </c>
      <c r="V5689" s="13">
        <f t="shared" si="798"/>
        <v>7.2522658805751926E-3</v>
      </c>
      <c r="W5689" s="13"/>
      <c r="X5689" s="2">
        <v>40835</v>
      </c>
      <c r="Y5689">
        <v>169.4366</v>
      </c>
      <c r="AA5689" s="2">
        <v>40835</v>
      </c>
      <c r="AB5689">
        <v>2398.87</v>
      </c>
      <c r="AC5689">
        <f t="shared" si="799"/>
        <v>-8.4404928718756489E-3</v>
      </c>
      <c r="AD5689">
        <f t="shared" si="794"/>
        <v>-8.4450128718756481E-3</v>
      </c>
      <c r="AE5689">
        <f>Sheet2!$B$17+Sheet2!$B$18*'Portfolio allocation'!K5689</f>
        <v>-1.105807388227318E-2</v>
      </c>
      <c r="AF5689">
        <f t="shared" si="800"/>
        <v>2.6130610103975316E-3</v>
      </c>
      <c r="AH5689" s="2">
        <v>40835</v>
      </c>
      <c r="AI5689">
        <v>2.157</v>
      </c>
      <c r="AJ5689">
        <v>0.113</v>
      </c>
      <c r="AK5689">
        <v>1.3802000000000001</v>
      </c>
      <c r="AR5689" s="3"/>
    </row>
    <row r="5690" spans="1:44" hidden="1" outlineLevel="1" x14ac:dyDescent="0.2">
      <c r="A5690" s="2">
        <v>40836</v>
      </c>
      <c r="B5690">
        <v>34.78</v>
      </c>
      <c r="E5690" s="2">
        <v>40836</v>
      </c>
      <c r="F5690">
        <v>1215.3900000000001</v>
      </c>
      <c r="G5690">
        <f t="shared" si="795"/>
        <v>4.5541706615532807E-3</v>
      </c>
      <c r="H5690" s="2">
        <v>40836</v>
      </c>
      <c r="I5690">
        <v>2076.75</v>
      </c>
      <c r="J5690">
        <f t="shared" si="796"/>
        <v>4.5808985720365847E-3</v>
      </c>
      <c r="K5690">
        <f t="shared" si="792"/>
        <v>4.5763785720365846E-3</v>
      </c>
      <c r="L5690">
        <v>1.8827790099915705E-2</v>
      </c>
      <c r="N5690" s="2">
        <v>40836</v>
      </c>
      <c r="O5690">
        <v>27.04</v>
      </c>
      <c r="Q5690" s="2">
        <v>40836</v>
      </c>
      <c r="R5690">
        <v>35310.79</v>
      </c>
      <c r="S5690" s="8">
        <f t="shared" si="797"/>
        <v>-3.317402575115036E-3</v>
      </c>
      <c r="T5690" s="9">
        <f t="shared" si="793"/>
        <v>-3.321922575115036E-3</v>
      </c>
      <c r="U5690" s="3">
        <f>Sheet1!$B$17+Sheet1!$B$18*'Portfolio allocation'!K5690</f>
        <v>5.7379363630515635E-3</v>
      </c>
      <c r="V5690" s="13">
        <f t="shared" si="798"/>
        <v>-9.0598589381666005E-3</v>
      </c>
      <c r="W5690" s="13"/>
      <c r="X5690" s="2">
        <v>40836</v>
      </c>
      <c r="Y5690">
        <v>169.30289999999999</v>
      </c>
      <c r="AA5690" s="2">
        <v>40836</v>
      </c>
      <c r="AB5690">
        <v>2396.98</v>
      </c>
      <c r="AC5690">
        <f t="shared" si="799"/>
        <v>-7.878709559083763E-4</v>
      </c>
      <c r="AD5690">
        <f t="shared" si="794"/>
        <v>-7.9239095590837635E-4</v>
      </c>
      <c r="AE5690">
        <f>Sheet2!$B$17+Sheet2!$B$18*'Portfolio allocation'!K5690</f>
        <v>4.1228195915961529E-3</v>
      </c>
      <c r="AF5690">
        <f t="shared" si="800"/>
        <v>-4.9152105475045293E-3</v>
      </c>
      <c r="AH5690" s="2">
        <v>40836</v>
      </c>
      <c r="AI5690">
        <v>2.1869999999999998</v>
      </c>
      <c r="AJ5690">
        <v>0.113</v>
      </c>
      <c r="AK5690">
        <v>1.3697999999999999</v>
      </c>
      <c r="AR5690" s="3"/>
    </row>
    <row r="5691" spans="1:44" hidden="1" outlineLevel="1" x14ac:dyDescent="0.2">
      <c r="A5691" s="2">
        <v>40837</v>
      </c>
      <c r="B5691">
        <v>31.32</v>
      </c>
      <c r="E5691" s="2">
        <v>40837</v>
      </c>
      <c r="F5691">
        <v>1238.25</v>
      </c>
      <c r="G5691">
        <f t="shared" si="795"/>
        <v>1.8808777429466961E-2</v>
      </c>
      <c r="H5691" s="2">
        <v>40837</v>
      </c>
      <c r="I5691">
        <v>2115.86</v>
      </c>
      <c r="J5691">
        <f t="shared" si="796"/>
        <v>1.8832310099915706E-2</v>
      </c>
      <c r="K5691">
        <f t="shared" si="792"/>
        <v>1.8827790099915705E-2</v>
      </c>
      <c r="L5691">
        <v>1.2883936357603981E-2</v>
      </c>
      <c r="N5691" s="2">
        <v>40837</v>
      </c>
      <c r="O5691">
        <v>27.16</v>
      </c>
      <c r="Q5691" s="2">
        <v>40837</v>
      </c>
      <c r="R5691">
        <v>35467.49</v>
      </c>
      <c r="S5691" s="8">
        <f t="shared" si="797"/>
        <v>4.437737020327237E-3</v>
      </c>
      <c r="T5691" s="9">
        <f t="shared" si="793"/>
        <v>4.433217020327237E-3</v>
      </c>
      <c r="U5691" s="3">
        <f>Sheet1!$B$17+Sheet1!$B$18*'Portfolio allocation'!K5691</f>
        <v>2.2087516846633438E-2</v>
      </c>
      <c r="V5691" s="13">
        <f t="shared" si="798"/>
        <v>-1.7654299826306202E-2</v>
      </c>
      <c r="W5691" s="13"/>
      <c r="X5691" s="2">
        <v>40837</v>
      </c>
      <c r="Y5691">
        <v>173.48650000000001</v>
      </c>
      <c r="AA5691" s="2">
        <v>40837</v>
      </c>
      <c r="AB5691">
        <v>2456.21</v>
      </c>
      <c r="AC5691">
        <f t="shared" si="799"/>
        <v>2.4710260411017204E-2</v>
      </c>
      <c r="AD5691">
        <f t="shared" si="794"/>
        <v>2.4705820411017203E-2</v>
      </c>
      <c r="AE5691">
        <f>Sheet2!$B$17+Sheet2!$B$18*'Portfolio allocation'!K5691</f>
        <v>1.6795538308577902E-2</v>
      </c>
      <c r="AF5691">
        <f t="shared" si="800"/>
        <v>7.9102821024393012E-3</v>
      </c>
      <c r="AH5691" s="2">
        <v>40837</v>
      </c>
      <c r="AI5691">
        <v>2.2160000000000002</v>
      </c>
      <c r="AJ5691">
        <v>0.111</v>
      </c>
      <c r="AK5691">
        <v>1.38975</v>
      </c>
      <c r="AR5691" s="3"/>
    </row>
    <row r="5692" spans="1:44" hidden="1" outlineLevel="1" x14ac:dyDescent="0.2">
      <c r="A5692" s="2">
        <v>40840</v>
      </c>
      <c r="B5692">
        <v>29.26</v>
      </c>
      <c r="E5692" s="2">
        <v>40840</v>
      </c>
      <c r="F5692">
        <v>1254.19</v>
      </c>
      <c r="G5692">
        <f t="shared" si="795"/>
        <v>1.2873006258833142E-2</v>
      </c>
      <c r="H5692" s="2">
        <v>40840</v>
      </c>
      <c r="I5692">
        <v>2143.13</v>
      </c>
      <c r="J5692">
        <f t="shared" si="796"/>
        <v>1.2888376357603981E-2</v>
      </c>
      <c r="K5692">
        <f t="shared" si="792"/>
        <v>1.2883936357603981E-2</v>
      </c>
      <c r="L5692">
        <v>-2.0049887546345742E-2</v>
      </c>
      <c r="N5692" s="2">
        <v>40840</v>
      </c>
      <c r="O5692">
        <v>27.19</v>
      </c>
      <c r="Q5692" s="2">
        <v>40840</v>
      </c>
      <c r="R5692">
        <v>35506.660000000003</v>
      </c>
      <c r="S5692" s="8">
        <f t="shared" si="797"/>
        <v>1.1043916555697475E-3</v>
      </c>
      <c r="T5692" s="9">
        <f t="shared" si="793"/>
        <v>1.0999516555697474E-3</v>
      </c>
      <c r="U5692" s="3">
        <f>Sheet1!$B$17+Sheet1!$B$18*'Portfolio allocation'!K5692</f>
        <v>1.5268577196167322E-2</v>
      </c>
      <c r="V5692" s="13">
        <f t="shared" si="798"/>
        <v>-1.4168625540597574E-2</v>
      </c>
      <c r="W5692" s="13"/>
      <c r="X5692" s="2">
        <v>40840</v>
      </c>
      <c r="Y5692">
        <v>174.0787</v>
      </c>
      <c r="AA5692" s="2">
        <v>40840</v>
      </c>
      <c r="AB5692">
        <v>2464.59</v>
      </c>
      <c r="AC5692">
        <f t="shared" si="799"/>
        <v>3.4117603950802877E-3</v>
      </c>
      <c r="AD5692">
        <f t="shared" si="794"/>
        <v>3.4073203950802876E-3</v>
      </c>
      <c r="AE5692">
        <f>Sheet2!$B$17+Sheet2!$B$18*'Portfolio allocation'!K5692</f>
        <v>1.1510111919490565E-2</v>
      </c>
      <c r="AF5692">
        <f t="shared" si="800"/>
        <v>-8.1027915244102772E-3</v>
      </c>
      <c r="AH5692" s="2">
        <v>40840</v>
      </c>
      <c r="AI5692">
        <v>2.234</v>
      </c>
      <c r="AJ5692">
        <v>0.111</v>
      </c>
      <c r="AK5692">
        <v>1.3884000000000001</v>
      </c>
      <c r="AR5692" s="3"/>
    </row>
    <row r="5693" spans="1:44" hidden="1" outlineLevel="1" x14ac:dyDescent="0.2">
      <c r="A5693" s="2">
        <v>40841</v>
      </c>
      <c r="B5693">
        <v>32.22</v>
      </c>
      <c r="E5693" s="2">
        <v>40841</v>
      </c>
      <c r="F5693">
        <v>1229.05</v>
      </c>
      <c r="G5693">
        <f t="shared" si="795"/>
        <v>-2.0044809797558627E-2</v>
      </c>
      <c r="H5693" s="2">
        <v>40841</v>
      </c>
      <c r="I5693">
        <v>2100.17</v>
      </c>
      <c r="J5693">
        <f t="shared" si="796"/>
        <v>-2.004544754634574E-2</v>
      </c>
      <c r="K5693">
        <f t="shared" si="792"/>
        <v>-2.0049887546345742E-2</v>
      </c>
      <c r="L5693">
        <v>1.0542325261859825E-2</v>
      </c>
      <c r="N5693" s="2">
        <v>40841</v>
      </c>
      <c r="O5693">
        <v>26.81</v>
      </c>
      <c r="Q5693" s="2">
        <v>40841</v>
      </c>
      <c r="R5693">
        <v>35010.449999999997</v>
      </c>
      <c r="S5693" s="8">
        <f t="shared" si="797"/>
        <v>-1.3975124666752881E-2</v>
      </c>
      <c r="T5693" s="9">
        <f t="shared" si="793"/>
        <v>-1.397956466675288E-2</v>
      </c>
      <c r="U5693" s="3">
        <f>Sheet1!$B$17+Sheet1!$B$18*'Portfolio allocation'!K5693</f>
        <v>-2.2513940240536781E-2</v>
      </c>
      <c r="V5693" s="13">
        <f t="shared" si="798"/>
        <v>8.5343755737839009E-3</v>
      </c>
      <c r="W5693" s="13"/>
      <c r="X5693" s="2">
        <v>40841</v>
      </c>
      <c r="Y5693">
        <v>172.27350000000001</v>
      </c>
      <c r="AA5693" s="2">
        <v>40841</v>
      </c>
      <c r="AB5693">
        <v>2439.0300000000002</v>
      </c>
      <c r="AC5693">
        <f t="shared" si="799"/>
        <v>-1.0370893333170983E-2</v>
      </c>
      <c r="AD5693">
        <f t="shared" si="794"/>
        <v>-1.0375333333170983E-2</v>
      </c>
      <c r="AE5693">
        <f>Sheet2!$B$17+Sheet2!$B$18*'Portfolio allocation'!K5693</f>
        <v>-1.7775484513740485E-2</v>
      </c>
      <c r="AF5693">
        <f t="shared" si="800"/>
        <v>7.4001511805695027E-3</v>
      </c>
      <c r="AH5693" s="2">
        <v>40841</v>
      </c>
      <c r="AI5693">
        <v>2.1139999999999999</v>
      </c>
      <c r="AJ5693">
        <v>0.111</v>
      </c>
      <c r="AK5693">
        <v>1.3905000000000001</v>
      </c>
      <c r="AR5693" s="3"/>
    </row>
    <row r="5694" spans="1:44" hidden="1" outlineLevel="1" x14ac:dyDescent="0.2">
      <c r="A5694" s="2">
        <v>40842</v>
      </c>
      <c r="B5694">
        <v>29.86</v>
      </c>
      <c r="E5694" s="2">
        <v>40842</v>
      </c>
      <c r="F5694">
        <v>1242</v>
      </c>
      <c r="G5694">
        <f t="shared" si="795"/>
        <v>1.0536593303771324E-2</v>
      </c>
      <c r="H5694" s="2">
        <v>40842</v>
      </c>
      <c r="I5694">
        <v>2122.3200000000002</v>
      </c>
      <c r="J5694">
        <f t="shared" si="796"/>
        <v>1.0546765261859825E-2</v>
      </c>
      <c r="K5694">
        <f t="shared" si="792"/>
        <v>1.0542325261859825E-2</v>
      </c>
      <c r="L5694">
        <v>3.4344562759244468E-2</v>
      </c>
      <c r="N5694" s="2">
        <v>40842</v>
      </c>
      <c r="O5694">
        <v>26.59</v>
      </c>
      <c r="Q5694" s="2">
        <v>40842</v>
      </c>
      <c r="R5694">
        <v>34723.15</v>
      </c>
      <c r="S5694" s="8">
        <f t="shared" si="797"/>
        <v>-8.2061213152071488E-3</v>
      </c>
      <c r="T5694" s="9">
        <f t="shared" si="793"/>
        <v>-8.2105613152071485E-3</v>
      </c>
      <c r="U5694" s="3">
        <f>Sheet1!$B$17+Sheet1!$B$18*'Portfolio allocation'!K5694</f>
        <v>1.2582221602812643E-2</v>
      </c>
      <c r="V5694" s="13">
        <f t="shared" si="798"/>
        <v>-2.0792782918019791E-2</v>
      </c>
      <c r="W5694" s="13"/>
      <c r="X5694" s="2">
        <v>40842</v>
      </c>
      <c r="Y5694">
        <v>173.81129999999999</v>
      </c>
      <c r="AA5694" s="2">
        <v>40842</v>
      </c>
      <c r="AB5694">
        <v>2460.81</v>
      </c>
      <c r="AC5694">
        <f t="shared" si="799"/>
        <v>8.9297794615070814E-3</v>
      </c>
      <c r="AD5694">
        <f t="shared" si="794"/>
        <v>8.9251394615070812E-3</v>
      </c>
      <c r="AE5694">
        <f>Sheet2!$B$17+Sheet2!$B$18*'Portfolio allocation'!K5694</f>
        <v>9.4278915932528001E-3</v>
      </c>
      <c r="AF5694">
        <f t="shared" si="800"/>
        <v>-5.0275213174571891E-4</v>
      </c>
      <c r="AH5694" s="2">
        <v>40842</v>
      </c>
      <c r="AI5694">
        <v>2.2069999999999999</v>
      </c>
      <c r="AJ5694">
        <v>0.11600000000000001</v>
      </c>
      <c r="AK5694">
        <v>1.3819999999999999</v>
      </c>
      <c r="AR5694" s="3"/>
    </row>
    <row r="5695" spans="1:44" hidden="1" outlineLevel="1" x14ac:dyDescent="0.2">
      <c r="A5695" s="2">
        <v>40843</v>
      </c>
      <c r="B5695">
        <v>25.46</v>
      </c>
      <c r="E5695" s="2">
        <v>40843</v>
      </c>
      <c r="F5695">
        <v>1284.5899999999999</v>
      </c>
      <c r="G5695">
        <f t="shared" si="795"/>
        <v>3.429146537842187E-2</v>
      </c>
      <c r="H5695" s="2">
        <v>40843</v>
      </c>
      <c r="I5695">
        <v>2195.2199999999998</v>
      </c>
      <c r="J5695">
        <f t="shared" si="796"/>
        <v>3.4349202759244468E-2</v>
      </c>
      <c r="K5695">
        <f t="shared" si="792"/>
        <v>3.4344562759244468E-2</v>
      </c>
      <c r="L5695">
        <v>4.0969703956784162E-4</v>
      </c>
      <c r="N5695" s="2">
        <v>40843</v>
      </c>
      <c r="O5695">
        <v>27.25</v>
      </c>
      <c r="Q5695" s="2">
        <v>40843</v>
      </c>
      <c r="R5695">
        <v>35585.040000000001</v>
      </c>
      <c r="S5695" s="8">
        <f t="shared" si="797"/>
        <v>2.4821768762338658E-2</v>
      </c>
      <c r="T5695" s="9">
        <f t="shared" si="793"/>
        <v>2.4817128762338658E-2</v>
      </c>
      <c r="U5695" s="3">
        <f>Sheet1!$B$17+Sheet1!$B$18*'Portfolio allocation'!K5695</f>
        <v>3.9888751688730011E-2</v>
      </c>
      <c r="V5695" s="13">
        <f t="shared" si="798"/>
        <v>-1.5071622926391352E-2</v>
      </c>
      <c r="W5695" s="13"/>
      <c r="X5695" s="2">
        <v>40843</v>
      </c>
      <c r="Y5695">
        <v>177.54599999999999</v>
      </c>
      <c r="AA5695" s="2">
        <v>40843</v>
      </c>
      <c r="AB5695">
        <v>2513.6799999999998</v>
      </c>
      <c r="AC5695">
        <f t="shared" si="799"/>
        <v>2.1484795656714573E-2</v>
      </c>
      <c r="AD5695">
        <f t="shared" si="794"/>
        <v>2.1479955656714574E-2</v>
      </c>
      <c r="AE5695">
        <f>Sheet2!$B$17+Sheet2!$B$18*'Portfolio allocation'!K5695</f>
        <v>3.0593448425926817E-2</v>
      </c>
      <c r="AF5695">
        <f t="shared" si="800"/>
        <v>-9.1134927692122433E-3</v>
      </c>
      <c r="AH5695" s="2">
        <v>40843</v>
      </c>
      <c r="AI5695">
        <v>2.3849999999999998</v>
      </c>
      <c r="AJ5695">
        <v>0.121</v>
      </c>
      <c r="AK5695">
        <v>1.41425</v>
      </c>
      <c r="AR5695" s="3"/>
    </row>
    <row r="5696" spans="1:44" hidden="1" outlineLevel="1" x14ac:dyDescent="0.2">
      <c r="A5696" s="2">
        <v>40844</v>
      </c>
      <c r="B5696">
        <v>24.53</v>
      </c>
      <c r="E5696" s="2">
        <v>40844</v>
      </c>
      <c r="F5696">
        <v>1285.0899999999999</v>
      </c>
      <c r="G5696">
        <f t="shared" si="795"/>
        <v>3.8922924824258409E-4</v>
      </c>
      <c r="H5696" s="2">
        <v>40844</v>
      </c>
      <c r="I5696">
        <v>2196.13</v>
      </c>
      <c r="J5696">
        <f t="shared" si="796"/>
        <v>4.145370395678416E-4</v>
      </c>
      <c r="K5696">
        <f t="shared" si="792"/>
        <v>4.0969703956784162E-4</v>
      </c>
      <c r="L5696">
        <v>-2.4739059182835366E-2</v>
      </c>
      <c r="N5696" s="2">
        <v>40844</v>
      </c>
      <c r="O5696">
        <v>26.98</v>
      </c>
      <c r="Q5696" s="2">
        <v>40844</v>
      </c>
      <c r="R5696">
        <v>35232.449999999997</v>
      </c>
      <c r="S5696" s="8">
        <f t="shared" si="797"/>
        <v>-9.9083772281836069E-3</v>
      </c>
      <c r="T5696" s="9">
        <f t="shared" si="793"/>
        <v>-9.9132172281836076E-3</v>
      </c>
      <c r="U5696" s="3">
        <f>Sheet1!$B$17+Sheet1!$B$18*'Portfolio allocation'!K5696</f>
        <v>9.5781371125062509E-4</v>
      </c>
      <c r="V5696" s="13">
        <f t="shared" si="798"/>
        <v>-1.0871030939434232E-2</v>
      </c>
      <c r="W5696" s="13"/>
      <c r="X5696" s="2">
        <v>40844</v>
      </c>
      <c r="Y5696">
        <v>179.04560000000001</v>
      </c>
      <c r="AA5696" s="2">
        <v>40844</v>
      </c>
      <c r="AB5696">
        <v>2534.91</v>
      </c>
      <c r="AC5696">
        <f t="shared" si="799"/>
        <v>8.4457846663059666E-3</v>
      </c>
      <c r="AD5696">
        <f t="shared" si="794"/>
        <v>8.4411446663059664E-3</v>
      </c>
      <c r="AE5696">
        <f>Sheet2!$B$17+Sheet2!$B$18*'Portfolio allocation'!K5696</f>
        <v>4.1770007126489537E-4</v>
      </c>
      <c r="AF5696">
        <f t="shared" si="800"/>
        <v>8.0234445950410713E-3</v>
      </c>
      <c r="AH5696" s="2">
        <v>40844</v>
      </c>
      <c r="AI5696">
        <v>2.3239999999999998</v>
      </c>
      <c r="AJ5696">
        <v>0.11600000000000001</v>
      </c>
      <c r="AK5696">
        <v>1.4176</v>
      </c>
      <c r="AR5696" s="3"/>
    </row>
    <row r="5697" spans="1:44" hidden="1" outlineLevel="1" x14ac:dyDescent="0.2">
      <c r="A5697" s="2">
        <v>40847</v>
      </c>
      <c r="B5697">
        <v>29.96</v>
      </c>
      <c r="E5697" s="2">
        <v>40847</v>
      </c>
      <c r="F5697">
        <v>1253.3</v>
      </c>
      <c r="G5697">
        <f t="shared" si="795"/>
        <v>-2.4737567018652373E-2</v>
      </c>
      <c r="H5697" s="2">
        <v>40847</v>
      </c>
      <c r="I5697">
        <v>2141.81</v>
      </c>
      <c r="J5697">
        <f t="shared" si="796"/>
        <v>-2.4734419182835365E-2</v>
      </c>
      <c r="K5697">
        <f t="shared" si="792"/>
        <v>-2.4739059182835366E-2</v>
      </c>
      <c r="L5697">
        <v>-2.7943306184582236E-2</v>
      </c>
      <c r="N5697" s="2">
        <v>40847</v>
      </c>
      <c r="O5697">
        <v>26.63</v>
      </c>
      <c r="Q5697" s="2">
        <v>40847</v>
      </c>
      <c r="R5697">
        <v>34775.379999999997</v>
      </c>
      <c r="S5697" s="8">
        <f t="shared" si="797"/>
        <v>-1.2972983712458253E-2</v>
      </c>
      <c r="T5697" s="9">
        <f t="shared" si="793"/>
        <v>-1.2977623712458253E-2</v>
      </c>
      <c r="U5697" s="3">
        <f>Sheet1!$B$17+Sheet1!$B$18*'Portfolio allocation'!K5697</f>
        <v>-2.7893476781330633E-2</v>
      </c>
      <c r="V5697" s="13">
        <f t="shared" si="798"/>
        <v>1.491585306887238E-2</v>
      </c>
      <c r="W5697" s="13"/>
      <c r="X5697" s="2">
        <v>40847</v>
      </c>
      <c r="Y5697">
        <v>176.352</v>
      </c>
      <c r="AA5697" s="2">
        <v>40847</v>
      </c>
      <c r="AB5697">
        <v>2496.7800000000002</v>
      </c>
      <c r="AC5697">
        <f t="shared" si="799"/>
        <v>-1.5041954152218318E-2</v>
      </c>
      <c r="AD5697">
        <f t="shared" si="794"/>
        <v>-1.5046274152218318E-2</v>
      </c>
      <c r="AE5697">
        <f>Sheet2!$B$17+Sheet2!$B$18*'Portfolio allocation'!K5697</f>
        <v>-2.194521556449525E-2</v>
      </c>
      <c r="AF5697">
        <f t="shared" si="800"/>
        <v>6.8989414122769318E-3</v>
      </c>
      <c r="AH5697" s="2">
        <v>40847</v>
      </c>
      <c r="AI5697">
        <v>2.1160000000000001</v>
      </c>
      <c r="AJ5697">
        <v>0.108</v>
      </c>
      <c r="AK5697">
        <v>1.3948</v>
      </c>
      <c r="AR5697" s="3"/>
    </row>
    <row r="5698" spans="1:44" hidden="1" outlineLevel="1" x14ac:dyDescent="0.2">
      <c r="A5698" s="2">
        <v>40848</v>
      </c>
      <c r="B5698">
        <v>34.770000000000003</v>
      </c>
      <c r="E5698" s="2">
        <v>40848</v>
      </c>
      <c r="F5698">
        <v>1218.28</v>
      </c>
      <c r="G5698">
        <f t="shared" si="795"/>
        <v>-2.7942232506183662E-2</v>
      </c>
      <c r="H5698" s="2">
        <v>40848</v>
      </c>
      <c r="I5698">
        <v>2081.9699999999998</v>
      </c>
      <c r="J5698">
        <f t="shared" si="796"/>
        <v>-2.7938986184582237E-2</v>
      </c>
      <c r="K5698">
        <f t="shared" si="792"/>
        <v>-2.7943306184582236E-2</v>
      </c>
      <c r="L5698">
        <v>1.6196761935666649E-2</v>
      </c>
      <c r="N5698" s="2">
        <v>40848</v>
      </c>
      <c r="O5698">
        <v>25.99</v>
      </c>
      <c r="Q5698" s="2">
        <v>40848</v>
      </c>
      <c r="R5698">
        <v>33939.620000000003</v>
      </c>
      <c r="S5698" s="8">
        <f t="shared" si="797"/>
        <v>-2.4033094677901268E-2</v>
      </c>
      <c r="T5698" s="9">
        <f t="shared" si="793"/>
        <v>-2.4037414677901266E-2</v>
      </c>
      <c r="U5698" s="3">
        <f>Sheet1!$B$17+Sheet1!$B$18*'Portfolio allocation'!K5698</f>
        <v>-3.1569470148152777E-2</v>
      </c>
      <c r="V5698" s="13">
        <f t="shared" si="798"/>
        <v>7.5320554702515106E-3</v>
      </c>
      <c r="W5698" s="13"/>
      <c r="X5698" s="2">
        <v>40848</v>
      </c>
      <c r="Y5698">
        <v>173.2191</v>
      </c>
      <c r="AA5698" s="2">
        <v>40848</v>
      </c>
      <c r="AB5698">
        <v>2452.42</v>
      </c>
      <c r="AC5698">
        <f t="shared" si="799"/>
        <v>-1.7766883746265227E-2</v>
      </c>
      <c r="AD5698">
        <f t="shared" si="794"/>
        <v>-1.7771123746265226E-2</v>
      </c>
      <c r="AE5698">
        <f>Sheet2!$B$17+Sheet2!$B$18*'Portfolio allocation'!K5698</f>
        <v>-2.4794513746183029E-2</v>
      </c>
      <c r="AF5698">
        <f t="shared" si="800"/>
        <v>7.0233899999178027E-3</v>
      </c>
      <c r="AH5698" s="2">
        <v>40848</v>
      </c>
      <c r="AI5698">
        <v>1.9910000000000001</v>
      </c>
      <c r="AJ5698">
        <v>0.106</v>
      </c>
      <c r="AK5698">
        <v>1.3675999999999999</v>
      </c>
      <c r="AR5698" s="3"/>
    </row>
    <row r="5699" spans="1:44" hidden="1" outlineLevel="1" x14ac:dyDescent="0.2">
      <c r="A5699" s="2">
        <v>40849</v>
      </c>
      <c r="B5699">
        <v>32.74</v>
      </c>
      <c r="E5699" s="2">
        <v>40849</v>
      </c>
      <c r="F5699">
        <v>1237.9000000000001</v>
      </c>
      <c r="G5699">
        <f t="shared" si="795"/>
        <v>1.6104672160751399E-2</v>
      </c>
      <c r="H5699" s="2">
        <v>40849</v>
      </c>
      <c r="I5699">
        <v>2115.6999999999998</v>
      </c>
      <c r="J5699">
        <f t="shared" si="796"/>
        <v>1.6201001935666648E-2</v>
      </c>
      <c r="K5699">
        <f t="shared" si="792"/>
        <v>1.6196761935666649E-2</v>
      </c>
      <c r="L5699">
        <v>1.8982583812449865E-2</v>
      </c>
      <c r="N5699" s="2">
        <v>40849</v>
      </c>
      <c r="O5699">
        <v>26.01</v>
      </c>
      <c r="Q5699" s="2">
        <v>40849</v>
      </c>
      <c r="R5699">
        <v>33965.75</v>
      </c>
      <c r="S5699" s="8">
        <f t="shared" si="797"/>
        <v>7.6989665765259119E-4</v>
      </c>
      <c r="T5699" s="9">
        <f t="shared" si="793"/>
        <v>7.6565665765259121E-4</v>
      </c>
      <c r="U5699" s="3">
        <f>Sheet1!$B$17+Sheet1!$B$18*'Portfolio allocation'!K5699</f>
        <v>1.9069134657486015E-2</v>
      </c>
      <c r="V5699" s="13">
        <f t="shared" si="798"/>
        <v>-1.8303477999833423E-2</v>
      </c>
      <c r="W5699" s="13"/>
      <c r="X5699" s="2">
        <v>40849</v>
      </c>
      <c r="Y5699">
        <v>175.6738</v>
      </c>
      <c r="AA5699" s="2">
        <v>40849</v>
      </c>
      <c r="AB5699">
        <v>2487.1799999999998</v>
      </c>
      <c r="AC5699">
        <f t="shared" si="799"/>
        <v>1.4173754903319846E-2</v>
      </c>
      <c r="AD5699">
        <f t="shared" si="794"/>
        <v>1.4169714903319846E-2</v>
      </c>
      <c r="AE5699">
        <f>Sheet2!$B$17+Sheet2!$B$18*'Portfolio allocation'!K5699</f>
        <v>1.4455960941328365E-2</v>
      </c>
      <c r="AF5699">
        <f t="shared" si="800"/>
        <v>-2.8624603800851862E-4</v>
      </c>
      <c r="AH5699" s="2">
        <v>40849</v>
      </c>
      <c r="AI5699">
        <v>1.9890000000000001</v>
      </c>
      <c r="AJ5699">
        <v>0.10100000000000001</v>
      </c>
      <c r="AK5699">
        <v>1.3801000000000001</v>
      </c>
      <c r="AR5699" s="3"/>
    </row>
    <row r="5700" spans="1:44" hidden="1" outlineLevel="1" x14ac:dyDescent="0.2">
      <c r="A5700" s="2">
        <v>40850</v>
      </c>
      <c r="B5700">
        <v>30.5</v>
      </c>
      <c r="E5700" s="2">
        <v>40850</v>
      </c>
      <c r="F5700">
        <v>1261.1500000000001</v>
      </c>
      <c r="G5700">
        <f t="shared" si="795"/>
        <v>1.8781807900476677E-2</v>
      </c>
      <c r="H5700" s="2">
        <v>40850</v>
      </c>
      <c r="I5700">
        <v>2155.87</v>
      </c>
      <c r="J5700">
        <f t="shared" si="796"/>
        <v>1.8986623812449865E-2</v>
      </c>
      <c r="K5700">
        <f t="shared" ref="K5700:K5763" si="801">J5700-(AJ5699/25000)</f>
        <v>1.8982583812449865E-2</v>
      </c>
      <c r="L5700">
        <v>-6.2798086203712062E-3</v>
      </c>
      <c r="N5700" s="2">
        <v>40850</v>
      </c>
      <c r="O5700">
        <v>26.53</v>
      </c>
      <c r="Q5700" s="2">
        <v>40850</v>
      </c>
      <c r="R5700">
        <v>34644.800000000003</v>
      </c>
      <c r="S5700" s="8">
        <f t="shared" si="797"/>
        <v>1.9992198023008667E-2</v>
      </c>
      <c r="T5700" s="9">
        <f t="shared" ref="T5700:T5763" si="802">S5700-(AJ5699/100/250)</f>
        <v>1.9988158023008667E-2</v>
      </c>
      <c r="U5700" s="3">
        <f>Sheet1!$B$17+Sheet1!$B$18*'Portfolio allocation'!K5700</f>
        <v>2.2265100116646997E-2</v>
      </c>
      <c r="V5700" s="13">
        <f t="shared" si="798"/>
        <v>-2.2769420936383303E-3</v>
      </c>
      <c r="W5700" s="13"/>
      <c r="X5700" s="2">
        <v>40850</v>
      </c>
      <c r="Y5700">
        <v>178.9023</v>
      </c>
      <c r="AA5700" s="2">
        <v>40850</v>
      </c>
      <c r="AB5700">
        <v>2532.88</v>
      </c>
      <c r="AC5700">
        <f t="shared" si="799"/>
        <v>1.8374223015624302E-2</v>
      </c>
      <c r="AD5700">
        <f t="shared" ref="AD5700:AD5763" si="803">AC5700-AJ5700/25000</f>
        <v>1.8370303015624301E-2</v>
      </c>
      <c r="AE5700">
        <f>Sheet2!$B$17+Sheet2!$B$18*'Portfolio allocation'!K5700</f>
        <v>1.6933184826908053E-2</v>
      </c>
      <c r="AF5700">
        <f t="shared" si="800"/>
        <v>1.4371181887162486E-3</v>
      </c>
      <c r="AH5700" s="2">
        <v>40850</v>
      </c>
      <c r="AI5700">
        <v>2.073</v>
      </c>
      <c r="AJ5700">
        <v>9.8000000000000004E-2</v>
      </c>
      <c r="AK5700">
        <v>1.3743000000000001</v>
      </c>
      <c r="AR5700" s="3"/>
    </row>
    <row r="5701" spans="1:44" hidden="1" outlineLevel="1" x14ac:dyDescent="0.2">
      <c r="A5701" s="2">
        <v>40851</v>
      </c>
      <c r="B5701">
        <v>30.16</v>
      </c>
      <c r="E5701" s="2">
        <v>40851</v>
      </c>
      <c r="F5701">
        <v>1253.23</v>
      </c>
      <c r="G5701">
        <f t="shared" ref="G5701:G5764" si="804">(F5701/F5700)-1</f>
        <v>-6.2799825556040245E-3</v>
      </c>
      <c r="H5701" s="2">
        <v>40851</v>
      </c>
      <c r="I5701">
        <v>2142.34</v>
      </c>
      <c r="J5701">
        <f t="shared" ref="J5701:J5764" si="805">(I5701/I5700)-1</f>
        <v>-6.2758886203712061E-3</v>
      </c>
      <c r="K5701">
        <f t="shared" si="801"/>
        <v>-6.2798086203712062E-3</v>
      </c>
      <c r="L5701">
        <v>6.3726854575837724E-3</v>
      </c>
      <c r="N5701" s="2">
        <v>40851</v>
      </c>
      <c r="O5701">
        <v>26.25</v>
      </c>
      <c r="Q5701" s="2">
        <v>40851</v>
      </c>
      <c r="R5701">
        <v>34279.160000000003</v>
      </c>
      <c r="S5701" s="8">
        <f t="shared" ref="S5701:S5764" si="806">R5701/R5700-1</f>
        <v>-1.0553964808571514E-2</v>
      </c>
      <c r="T5701" s="9">
        <f t="shared" si="802"/>
        <v>-1.0557884808571514E-2</v>
      </c>
      <c r="U5701" s="3">
        <f>Sheet1!$B$17+Sheet1!$B$18*'Portfolio allocation'!K5701</f>
        <v>-6.7165567164501876E-3</v>
      </c>
      <c r="V5701" s="13">
        <f t="shared" ref="V5701:V5764" si="807">T5701-U5701</f>
        <v>-3.8413280921213259E-3</v>
      </c>
      <c r="W5701" s="13"/>
      <c r="X5701" s="2">
        <v>40851</v>
      </c>
      <c r="Y5701">
        <v>178.02350000000001</v>
      </c>
      <c r="AA5701" s="2">
        <v>40851</v>
      </c>
      <c r="AB5701">
        <v>2520.44</v>
      </c>
      <c r="AC5701">
        <f t="shared" ref="AC5701:AC5764" si="808">AB5701/AB5700-1</f>
        <v>-4.9114051988250473E-3</v>
      </c>
      <c r="AD5701">
        <f t="shared" si="803"/>
        <v>-4.9149251988250472E-3</v>
      </c>
      <c r="AE5701">
        <f>Sheet2!$B$17+Sheet2!$B$18*'Portfolio allocation'!K5701</f>
        <v>-5.5307790262775873E-3</v>
      </c>
      <c r="AF5701">
        <f t="shared" ref="AF5701:AF5764" si="809">AD5701-AE5701</f>
        <v>6.1585382745254005E-4</v>
      </c>
      <c r="AH5701" s="2">
        <v>40851</v>
      </c>
      <c r="AI5701">
        <v>2.0379999999999998</v>
      </c>
      <c r="AJ5701">
        <v>8.7999999999999995E-2</v>
      </c>
      <c r="AK5701">
        <v>1.3758999999999999</v>
      </c>
      <c r="AR5701" s="3"/>
    </row>
    <row r="5702" spans="1:44" hidden="1" outlineLevel="1" x14ac:dyDescent="0.2">
      <c r="A5702" s="2">
        <v>40854</v>
      </c>
      <c r="B5702">
        <v>29.85</v>
      </c>
      <c r="E5702" s="2">
        <v>40854</v>
      </c>
      <c r="F5702">
        <v>1261.1199999999999</v>
      </c>
      <c r="G5702">
        <f t="shared" si="804"/>
        <v>6.2957318289538211E-3</v>
      </c>
      <c r="H5702" s="2">
        <v>40854</v>
      </c>
      <c r="I5702">
        <v>2156</v>
      </c>
      <c r="J5702">
        <f t="shared" si="805"/>
        <v>6.3762054575837723E-3</v>
      </c>
      <c r="K5702">
        <f t="shared" si="801"/>
        <v>6.3726854575837724E-3</v>
      </c>
      <c r="L5702">
        <v>1.2339060556586361E-2</v>
      </c>
      <c r="N5702" s="2">
        <v>40854</v>
      </c>
      <c r="O5702">
        <v>26.8</v>
      </c>
      <c r="Q5702" s="2">
        <v>40854</v>
      </c>
      <c r="R5702">
        <v>34997.379999999997</v>
      </c>
      <c r="S5702" s="8">
        <f t="shared" si="806"/>
        <v>2.0952088674284663E-2</v>
      </c>
      <c r="T5702" s="9">
        <f t="shared" si="802"/>
        <v>2.0948568674284664E-2</v>
      </c>
      <c r="U5702" s="3">
        <f>Sheet1!$B$17+Sheet1!$B$18*'Portfolio allocation'!K5702</f>
        <v>7.798705146621782E-3</v>
      </c>
      <c r="V5702" s="13">
        <f t="shared" si="807"/>
        <v>1.3149863527662882E-2</v>
      </c>
      <c r="W5702" s="13"/>
      <c r="X5702" s="2">
        <v>40854</v>
      </c>
      <c r="Y5702">
        <v>178.92140000000001</v>
      </c>
      <c r="AA5702" s="2">
        <v>40854</v>
      </c>
      <c r="AB5702">
        <v>2533.16</v>
      </c>
      <c r="AC5702">
        <f t="shared" si="808"/>
        <v>5.0467378711651634E-3</v>
      </c>
      <c r="AD5702">
        <f t="shared" si="803"/>
        <v>5.0434978711651635E-3</v>
      </c>
      <c r="AE5702">
        <f>Sheet2!$B$17+Sheet2!$B$18*'Portfolio allocation'!K5702</f>
        <v>5.7201415021581421E-3</v>
      </c>
      <c r="AF5702">
        <f t="shared" si="809"/>
        <v>-6.7664363099297856E-4</v>
      </c>
      <c r="AH5702" s="2">
        <v>40854</v>
      </c>
      <c r="AI5702">
        <v>2.02</v>
      </c>
      <c r="AJ5702">
        <v>8.1000000000000003E-2</v>
      </c>
      <c r="AK5702">
        <v>1.3751</v>
      </c>
      <c r="AR5702" s="3"/>
    </row>
    <row r="5703" spans="1:44" hidden="1" outlineLevel="1" x14ac:dyDescent="0.2">
      <c r="A5703" s="2">
        <v>40855</v>
      </c>
      <c r="B5703">
        <v>27.48</v>
      </c>
      <c r="E5703" s="2">
        <v>40855</v>
      </c>
      <c r="F5703">
        <v>1275.92</v>
      </c>
      <c r="G5703">
        <f t="shared" si="804"/>
        <v>1.1735600101497212E-2</v>
      </c>
      <c r="H5703" s="2">
        <v>40855</v>
      </c>
      <c r="I5703">
        <v>2182.61</v>
      </c>
      <c r="J5703">
        <f t="shared" si="805"/>
        <v>1.2342300556586361E-2</v>
      </c>
      <c r="K5703">
        <f t="shared" si="801"/>
        <v>1.2339060556586361E-2</v>
      </c>
      <c r="L5703">
        <v>-3.6606406173526319E-2</v>
      </c>
      <c r="N5703" s="2">
        <v>40855</v>
      </c>
      <c r="O5703">
        <v>27.16</v>
      </c>
      <c r="Q5703" s="2">
        <v>40855</v>
      </c>
      <c r="R5703">
        <v>35467.49</v>
      </c>
      <c r="S5703" s="8">
        <f t="shared" si="806"/>
        <v>1.3432719820740902E-2</v>
      </c>
      <c r="T5703" s="9">
        <f t="shared" si="802"/>
        <v>1.3429479820740902E-2</v>
      </c>
      <c r="U5703" s="3">
        <f>Sheet1!$B$17+Sheet1!$B$18*'Portfolio allocation'!K5703</f>
        <v>1.4643481868250742E-2</v>
      </c>
      <c r="V5703" s="13">
        <f t="shared" si="807"/>
        <v>-1.2140020475098403E-3</v>
      </c>
      <c r="W5703" s="13"/>
      <c r="X5703" s="2">
        <v>40855</v>
      </c>
      <c r="Y5703">
        <v>178.8546</v>
      </c>
      <c r="AA5703" s="2">
        <v>40855</v>
      </c>
      <c r="AB5703">
        <v>2542.35</v>
      </c>
      <c r="AC5703">
        <f t="shared" si="808"/>
        <v>3.6278798023023917E-3</v>
      </c>
      <c r="AD5703">
        <f t="shared" si="803"/>
        <v>3.6244398023023918E-3</v>
      </c>
      <c r="AE5703">
        <f>Sheet2!$B$17+Sheet2!$B$18*'Portfolio allocation'!K5703</f>
        <v>1.1025594456186772E-2</v>
      </c>
      <c r="AF5703">
        <f t="shared" si="809"/>
        <v>-7.4011546538843807E-3</v>
      </c>
      <c r="AH5703" s="2">
        <v>40855</v>
      </c>
      <c r="AI5703">
        <v>2.0790000000000002</v>
      </c>
      <c r="AJ5703">
        <v>8.5999999999999993E-2</v>
      </c>
      <c r="AK5703">
        <v>1.3807</v>
      </c>
      <c r="AR5703" s="3"/>
    </row>
    <row r="5704" spans="1:44" hidden="1" outlineLevel="1" x14ac:dyDescent="0.2">
      <c r="A5704" s="2">
        <v>40856</v>
      </c>
      <c r="B5704">
        <v>36.159999999999997</v>
      </c>
      <c r="E5704" s="2">
        <v>40856</v>
      </c>
      <c r="F5704">
        <v>1229.0999999999999</v>
      </c>
      <c r="G5704">
        <f t="shared" si="804"/>
        <v>-3.6695090601291724E-2</v>
      </c>
      <c r="H5704" s="2">
        <v>40856</v>
      </c>
      <c r="I5704">
        <v>2102.7199999999998</v>
      </c>
      <c r="J5704">
        <f t="shared" si="805"/>
        <v>-3.6602966173526319E-2</v>
      </c>
      <c r="K5704">
        <f t="shared" si="801"/>
        <v>-3.6606406173526319E-2</v>
      </c>
      <c r="L5704">
        <v>8.7566421792725987E-3</v>
      </c>
      <c r="N5704" s="2">
        <v>40856</v>
      </c>
      <c r="O5704">
        <v>26.2</v>
      </c>
      <c r="Q5704" s="2">
        <v>40856</v>
      </c>
      <c r="R5704">
        <v>34213.86</v>
      </c>
      <c r="S5704" s="8">
        <f t="shared" si="806"/>
        <v>-3.5345889996726498E-2</v>
      </c>
      <c r="T5704" s="9">
        <f t="shared" si="802"/>
        <v>-3.5349329996726499E-2</v>
      </c>
      <c r="U5704" s="3">
        <f>Sheet1!$B$17+Sheet1!$B$18*'Portfolio allocation'!K5704</f>
        <v>-4.1507998007619971E-2</v>
      </c>
      <c r="V5704" s="13">
        <f t="shared" si="807"/>
        <v>6.1586680108934727E-3</v>
      </c>
      <c r="W5704" s="13"/>
      <c r="X5704" s="2">
        <v>40856</v>
      </c>
      <c r="Y5704">
        <v>174.0692</v>
      </c>
      <c r="AA5704" s="2">
        <v>40856</v>
      </c>
      <c r="AB5704">
        <v>2474.33</v>
      </c>
      <c r="AC5704">
        <f t="shared" si="808"/>
        <v>-2.6754774126300451E-2</v>
      </c>
      <c r="AD5704">
        <f t="shared" si="803"/>
        <v>-2.6758214126300452E-2</v>
      </c>
      <c r="AE5704">
        <f>Sheet2!$B$17+Sheet2!$B$18*'Portfolio allocation'!K5704</f>
        <v>-3.2497963272021972E-2</v>
      </c>
      <c r="AF5704">
        <f t="shared" si="809"/>
        <v>5.7397491457215205E-3</v>
      </c>
      <c r="AH5704" s="2">
        <v>40856</v>
      </c>
      <c r="AI5704">
        <v>1.966</v>
      </c>
      <c r="AJ5704">
        <v>8.5999999999999993E-2</v>
      </c>
      <c r="AK5704">
        <v>1.3585499999999999</v>
      </c>
      <c r="AR5704" s="3"/>
    </row>
    <row r="5705" spans="1:44" hidden="1" outlineLevel="1" x14ac:dyDescent="0.2">
      <c r="A5705" s="2">
        <v>40857</v>
      </c>
      <c r="B5705">
        <v>32.81</v>
      </c>
      <c r="E5705" s="2">
        <v>40857</v>
      </c>
      <c r="F5705">
        <v>1239.69</v>
      </c>
      <c r="G5705">
        <f t="shared" si="804"/>
        <v>8.6160605320968475E-3</v>
      </c>
      <c r="H5705" s="2">
        <v>40857</v>
      </c>
      <c r="I5705">
        <v>2121.14</v>
      </c>
      <c r="J5705">
        <f t="shared" si="805"/>
        <v>8.7600821792725991E-3</v>
      </c>
      <c r="K5705">
        <f t="shared" si="801"/>
        <v>8.7566421792725987E-3</v>
      </c>
      <c r="L5705">
        <v>1.9486079786529907E-2</v>
      </c>
      <c r="N5705" s="2">
        <v>40857</v>
      </c>
      <c r="O5705">
        <v>26.28</v>
      </c>
      <c r="Q5705" s="2">
        <v>40857</v>
      </c>
      <c r="R5705">
        <v>34318.339999999997</v>
      </c>
      <c r="S5705" s="8">
        <f t="shared" si="806"/>
        <v>3.053733194676056E-3</v>
      </c>
      <c r="T5705" s="9">
        <f t="shared" si="802"/>
        <v>3.050293194676056E-3</v>
      </c>
      <c r="U5705" s="3">
        <f>Sheet1!$B$17+Sheet1!$B$18*'Portfolio allocation'!K5705</f>
        <v>1.0533640715241063E-2</v>
      </c>
      <c r="V5705" s="13">
        <f t="shared" si="807"/>
        <v>-7.4833475205650073E-3</v>
      </c>
      <c r="W5705" s="13"/>
      <c r="X5705" s="2">
        <v>40857</v>
      </c>
      <c r="Y5705">
        <v>175.1294</v>
      </c>
      <c r="AA5705" s="2">
        <v>40857</v>
      </c>
      <c r="AB5705">
        <v>2489.4</v>
      </c>
      <c r="AC5705">
        <f t="shared" si="808"/>
        <v>6.0905376404927214E-3</v>
      </c>
      <c r="AD5705">
        <f t="shared" si="803"/>
        <v>6.087097640492721E-3</v>
      </c>
      <c r="AE5705">
        <f>Sheet2!$B$17+Sheet2!$B$18*'Portfolio allocation'!K5705</f>
        <v>7.840016639320534E-3</v>
      </c>
      <c r="AF5705">
        <f t="shared" si="809"/>
        <v>-1.752918998827813E-3</v>
      </c>
      <c r="AH5705" s="2">
        <v>40857</v>
      </c>
      <c r="AI5705">
        <v>2.0569999999999999</v>
      </c>
      <c r="AJ5705">
        <v>8.5999999999999993E-2</v>
      </c>
      <c r="AK5705">
        <v>1.3587</v>
      </c>
      <c r="AR5705" s="3"/>
    </row>
    <row r="5706" spans="1:44" hidden="1" outlineLevel="1" x14ac:dyDescent="0.2">
      <c r="A5706" s="2">
        <v>40858</v>
      </c>
      <c r="B5706">
        <v>30.04</v>
      </c>
      <c r="E5706" s="2">
        <v>40858</v>
      </c>
      <c r="F5706">
        <v>1263.8499999999999</v>
      </c>
      <c r="G5706">
        <f t="shared" si="804"/>
        <v>1.9488743153530219E-2</v>
      </c>
      <c r="H5706" s="2">
        <v>40858</v>
      </c>
      <c r="I5706">
        <v>2162.48</v>
      </c>
      <c r="J5706">
        <f t="shared" si="805"/>
        <v>1.9489519786529907E-2</v>
      </c>
      <c r="K5706">
        <f t="shared" si="801"/>
        <v>1.9486079786529907E-2</v>
      </c>
      <c r="L5706">
        <v>-9.4324289386259821E-3</v>
      </c>
      <c r="N5706" s="2">
        <v>40858</v>
      </c>
      <c r="O5706">
        <v>26.91</v>
      </c>
      <c r="Q5706" s="2">
        <v>40858</v>
      </c>
      <c r="R5706">
        <v>35141.019999999997</v>
      </c>
      <c r="S5706" s="8">
        <f t="shared" si="806"/>
        <v>2.3972021956772949E-2</v>
      </c>
      <c r="T5706" s="9">
        <f t="shared" si="802"/>
        <v>2.3968581956772948E-2</v>
      </c>
      <c r="U5706" s="3">
        <f>Sheet1!$B$17+Sheet1!$B$18*'Portfolio allocation'!K5706</f>
        <v>2.2842723458396514E-2</v>
      </c>
      <c r="V5706" s="13">
        <f t="shared" si="807"/>
        <v>1.1258584983764343E-3</v>
      </c>
      <c r="W5706" s="13"/>
      <c r="X5706" s="2">
        <v>40858</v>
      </c>
      <c r="Y5706">
        <v>178.9787</v>
      </c>
      <c r="AA5706" s="2">
        <v>40858</v>
      </c>
      <c r="AB5706">
        <v>2544.12</v>
      </c>
      <c r="AC5706">
        <f t="shared" si="808"/>
        <v>2.1981200289226344E-2</v>
      </c>
      <c r="AD5706">
        <f t="shared" si="803"/>
        <v>2.1977760289226343E-2</v>
      </c>
      <c r="AE5706">
        <f>Sheet2!$B$17+Sheet2!$B$18*'Portfolio allocation'!K5706</f>
        <v>1.7380906292404085E-2</v>
      </c>
      <c r="AF5706">
        <f t="shared" si="809"/>
        <v>4.5968539968222581E-3</v>
      </c>
      <c r="AH5706" s="2">
        <v>40858</v>
      </c>
      <c r="AI5706">
        <v>2.0569999999999999</v>
      </c>
      <c r="AJ5706">
        <v>8.5999999999999993E-2</v>
      </c>
      <c r="AK5706">
        <v>1.3734999999999999</v>
      </c>
      <c r="AR5706" s="3"/>
    </row>
    <row r="5707" spans="1:44" hidden="1" outlineLevel="1" x14ac:dyDescent="0.2">
      <c r="A5707" s="2">
        <v>40861</v>
      </c>
      <c r="B5707">
        <v>31.13</v>
      </c>
      <c r="E5707" s="2">
        <v>40861</v>
      </c>
      <c r="F5707">
        <v>1251.78</v>
      </c>
      <c r="G5707">
        <f t="shared" si="804"/>
        <v>-9.5501839617042616E-3</v>
      </c>
      <c r="H5707" s="2">
        <v>40861</v>
      </c>
      <c r="I5707">
        <v>2142.09</v>
      </c>
      <c r="J5707">
        <f t="shared" si="805"/>
        <v>-9.4289889386259818E-3</v>
      </c>
      <c r="K5707">
        <f t="shared" si="801"/>
        <v>-9.4324289386259821E-3</v>
      </c>
      <c r="L5707">
        <v>4.9963499247931073E-3</v>
      </c>
      <c r="N5707" s="2">
        <v>40861</v>
      </c>
      <c r="O5707">
        <v>26.76</v>
      </c>
      <c r="Q5707" s="2">
        <v>40861</v>
      </c>
      <c r="R5707">
        <v>34945.15</v>
      </c>
      <c r="S5707" s="8">
        <f t="shared" si="806"/>
        <v>-5.5738279651528222E-3</v>
      </c>
      <c r="T5707" s="9">
        <f t="shared" si="802"/>
        <v>-5.5772679651528226E-3</v>
      </c>
      <c r="U5707" s="3">
        <f>Sheet1!$B$17+Sheet1!$B$18*'Portfolio allocation'!K5707</f>
        <v>-1.0333322643576053E-2</v>
      </c>
      <c r="V5707" s="13">
        <f t="shared" si="807"/>
        <v>4.7560546784232299E-3</v>
      </c>
      <c r="W5707" s="13"/>
      <c r="X5707" s="2">
        <v>40861</v>
      </c>
      <c r="Y5707">
        <v>178.95009999999999</v>
      </c>
      <c r="AA5707" s="2">
        <v>40861</v>
      </c>
      <c r="AB5707">
        <v>2543.71</v>
      </c>
      <c r="AC5707">
        <f t="shared" si="808"/>
        <v>-1.6115592031817894E-4</v>
      </c>
      <c r="AD5707">
        <f t="shared" si="803"/>
        <v>-1.6459592031817894E-4</v>
      </c>
      <c r="AE5707">
        <f>Sheet2!$B$17+Sheet2!$B$18*'Portfolio allocation'!K5707</f>
        <v>-8.3341694438883764E-3</v>
      </c>
      <c r="AF5707">
        <f t="shared" si="809"/>
        <v>8.169573523570197E-3</v>
      </c>
      <c r="AH5707" s="2">
        <v>40861</v>
      </c>
      <c r="AI5707">
        <v>2.0449999999999999</v>
      </c>
      <c r="AJ5707">
        <v>8.5999999999999993E-2</v>
      </c>
      <c r="AK5707">
        <v>1.3633</v>
      </c>
      <c r="AR5707" s="3"/>
    </row>
    <row r="5708" spans="1:44" hidden="1" outlineLevel="1" x14ac:dyDescent="0.2">
      <c r="A5708" s="2">
        <v>40862</v>
      </c>
      <c r="B5708">
        <v>31.22</v>
      </c>
      <c r="E5708" s="2">
        <v>40862</v>
      </c>
      <c r="F5708">
        <v>1257.81</v>
      </c>
      <c r="G5708">
        <f t="shared" si="804"/>
        <v>4.817140392081587E-3</v>
      </c>
      <c r="H5708" s="2">
        <v>40862</v>
      </c>
      <c r="I5708">
        <v>2152.8000000000002</v>
      </c>
      <c r="J5708">
        <f t="shared" si="805"/>
        <v>4.9997899247931077E-3</v>
      </c>
      <c r="K5708">
        <f t="shared" si="801"/>
        <v>4.9963499247931073E-3</v>
      </c>
      <c r="L5708">
        <v>-1.6335858506131645E-2</v>
      </c>
      <c r="N5708" s="2">
        <v>40862</v>
      </c>
      <c r="O5708">
        <v>26.74</v>
      </c>
      <c r="Q5708" s="2">
        <v>40862</v>
      </c>
      <c r="R5708">
        <v>35180.199999999997</v>
      </c>
      <c r="S5708" s="8">
        <f t="shared" si="806"/>
        <v>6.7262552886451221E-3</v>
      </c>
      <c r="T5708" s="9">
        <f t="shared" si="802"/>
        <v>6.7228152886451217E-3</v>
      </c>
      <c r="U5708" s="3">
        <f>Sheet1!$B$17+Sheet1!$B$18*'Portfolio allocation'!K5708</f>
        <v>6.2197381424233325E-3</v>
      </c>
      <c r="V5708" s="13">
        <f t="shared" si="807"/>
        <v>5.0307714622178923E-4</v>
      </c>
      <c r="W5708" s="13"/>
      <c r="X5708" s="2">
        <v>40862</v>
      </c>
      <c r="Y5708">
        <v>180.28729999999999</v>
      </c>
      <c r="AA5708" s="2">
        <v>40862</v>
      </c>
      <c r="AB5708">
        <v>2562.7199999999998</v>
      </c>
      <c r="AC5708">
        <f t="shared" si="808"/>
        <v>7.4733361900529705E-3</v>
      </c>
      <c r="AD5708">
        <f t="shared" si="803"/>
        <v>7.4696961900529704E-3</v>
      </c>
      <c r="AE5708">
        <f>Sheet2!$B$17+Sheet2!$B$18*'Portfolio allocation'!K5708</f>
        <v>4.4962688329054992E-3</v>
      </c>
      <c r="AF5708">
        <f t="shared" si="809"/>
        <v>2.9734273571474712E-3</v>
      </c>
      <c r="AH5708" s="2">
        <v>40862</v>
      </c>
      <c r="AI5708">
        <v>2.0489999999999999</v>
      </c>
      <c r="AJ5708">
        <v>9.0999999999999998E-2</v>
      </c>
      <c r="AK5708">
        <v>1.3523000000000001</v>
      </c>
      <c r="AR5708" s="3"/>
    </row>
    <row r="5709" spans="1:44" hidden="1" outlineLevel="1" x14ac:dyDescent="0.2">
      <c r="A5709" s="2">
        <v>40863</v>
      </c>
      <c r="B5709">
        <v>33.51</v>
      </c>
      <c r="E5709" s="2">
        <v>40863</v>
      </c>
      <c r="F5709">
        <v>1236.9100000000001</v>
      </c>
      <c r="G5709">
        <f t="shared" si="804"/>
        <v>-1.6616182094274845E-2</v>
      </c>
      <c r="H5709" s="2">
        <v>40863</v>
      </c>
      <c r="I5709">
        <v>2117.64</v>
      </c>
      <c r="J5709">
        <f t="shared" si="805"/>
        <v>-1.6332218506131646E-2</v>
      </c>
      <c r="K5709">
        <f t="shared" si="801"/>
        <v>-1.6335858506131645E-2</v>
      </c>
      <c r="L5709">
        <v>-1.6786873720556778E-2</v>
      </c>
      <c r="N5709" s="2">
        <v>40863</v>
      </c>
      <c r="O5709">
        <v>26.07</v>
      </c>
      <c r="Q5709" s="2">
        <v>40863</v>
      </c>
      <c r="R5709">
        <v>34298.730000000003</v>
      </c>
      <c r="S5709" s="8">
        <f t="shared" si="806"/>
        <v>-2.505585528223242E-2</v>
      </c>
      <c r="T5709" s="9">
        <f t="shared" si="802"/>
        <v>-2.5059495282232419E-2</v>
      </c>
      <c r="U5709" s="3">
        <f>Sheet1!$B$17+Sheet1!$B$18*'Portfolio allocation'!K5709</f>
        <v>-1.825311199959008E-2</v>
      </c>
      <c r="V5709" s="13">
        <f t="shared" si="807"/>
        <v>-6.8063832826423393E-3</v>
      </c>
      <c r="W5709" s="13"/>
      <c r="X5709" s="2">
        <v>40863</v>
      </c>
      <c r="Y5709">
        <v>178.25280000000001</v>
      </c>
      <c r="AA5709" s="2">
        <v>40863</v>
      </c>
      <c r="AB5709">
        <v>2533.8000000000002</v>
      </c>
      <c r="AC5709">
        <f t="shared" si="808"/>
        <v>-1.1284884809889317E-2</v>
      </c>
      <c r="AD5709">
        <f t="shared" si="803"/>
        <v>-1.1288924809889318E-2</v>
      </c>
      <c r="AE5709">
        <f>Sheet2!$B$17+Sheet2!$B$18*'Portfolio allocation'!K5709</f>
        <v>-1.4472875137731581E-2</v>
      </c>
      <c r="AF5709">
        <f t="shared" si="809"/>
        <v>3.1839503278422634E-3</v>
      </c>
      <c r="AH5709" s="2">
        <v>40863</v>
      </c>
      <c r="AI5709">
        <v>2</v>
      </c>
      <c r="AJ5709">
        <v>0.10100000000000001</v>
      </c>
      <c r="AK5709">
        <v>1.353</v>
      </c>
      <c r="AR5709" s="3"/>
    </row>
    <row r="5710" spans="1:44" hidden="1" outlineLevel="1" x14ac:dyDescent="0.2">
      <c r="A5710" s="2">
        <v>40864</v>
      </c>
      <c r="B5710">
        <v>34.51</v>
      </c>
      <c r="E5710" s="2">
        <v>40864</v>
      </c>
      <c r="F5710">
        <v>1216.1300000000001</v>
      </c>
      <c r="G5710">
        <f t="shared" si="804"/>
        <v>-1.6799928854969171E-2</v>
      </c>
      <c r="H5710" s="2">
        <v>40864</v>
      </c>
      <c r="I5710">
        <v>2082.1</v>
      </c>
      <c r="J5710">
        <f t="shared" si="805"/>
        <v>-1.6782833720556778E-2</v>
      </c>
      <c r="K5710">
        <f t="shared" si="801"/>
        <v>-1.6786873720556778E-2</v>
      </c>
      <c r="L5710">
        <v>-3.306333432591295E-4</v>
      </c>
      <c r="N5710" s="2">
        <v>40864</v>
      </c>
      <c r="O5710">
        <v>25.54</v>
      </c>
      <c r="Q5710" s="2">
        <v>40864</v>
      </c>
      <c r="R5710">
        <v>33601.440000000002</v>
      </c>
      <c r="S5710" s="8">
        <f t="shared" si="806"/>
        <v>-2.0329907258956892E-2</v>
      </c>
      <c r="T5710" s="9">
        <f t="shared" si="802"/>
        <v>-2.0333947258956892E-2</v>
      </c>
      <c r="U5710" s="3">
        <f>Sheet1!$B$17+Sheet1!$B$18*'Portfolio allocation'!K5710</f>
        <v>-1.8770528083824161E-2</v>
      </c>
      <c r="V5710" s="13">
        <f t="shared" si="807"/>
        <v>-1.5634191751327312E-3</v>
      </c>
      <c r="W5710" s="13"/>
      <c r="X5710" s="2">
        <v>40864</v>
      </c>
      <c r="Y5710">
        <v>177.40270000000001</v>
      </c>
      <c r="AA5710" s="2">
        <v>40864</v>
      </c>
      <c r="AB5710">
        <v>2521.71</v>
      </c>
      <c r="AC5710">
        <f t="shared" si="808"/>
        <v>-4.7714894624675264E-3</v>
      </c>
      <c r="AD5710">
        <f t="shared" si="803"/>
        <v>-4.7755294624675267E-3</v>
      </c>
      <c r="AE5710">
        <f>Sheet2!$B$17+Sheet2!$B$18*'Portfolio allocation'!K5710</f>
        <v>-1.4873929372837196E-2</v>
      </c>
      <c r="AF5710">
        <f t="shared" si="809"/>
        <v>1.0098399910369669E-2</v>
      </c>
      <c r="AH5710" s="2">
        <v>40864</v>
      </c>
      <c r="AI5710">
        <v>1.9650000000000001</v>
      </c>
      <c r="AJ5710">
        <v>0.10100000000000001</v>
      </c>
      <c r="AK5710">
        <v>1.3513999999999999</v>
      </c>
      <c r="AR5710" s="3"/>
    </row>
    <row r="5711" spans="1:44" hidden="1" outlineLevel="1" x14ac:dyDescent="0.2">
      <c r="A5711" s="2">
        <v>40865</v>
      </c>
      <c r="B5711">
        <v>32</v>
      </c>
      <c r="E5711" s="2">
        <v>40865</v>
      </c>
      <c r="F5711">
        <v>1215.6500000000001</v>
      </c>
      <c r="G5711">
        <f t="shared" si="804"/>
        <v>-3.9469464613162142E-4</v>
      </c>
      <c r="H5711" s="2">
        <v>40865</v>
      </c>
      <c r="I5711">
        <v>2081.42</v>
      </c>
      <c r="J5711">
        <f t="shared" si="805"/>
        <v>-3.2659334325912948E-4</v>
      </c>
      <c r="K5711">
        <f t="shared" si="801"/>
        <v>-3.306333432591295E-4</v>
      </c>
      <c r="L5711">
        <v>-1.8602000293261371E-2</v>
      </c>
      <c r="N5711" s="2">
        <v>40865</v>
      </c>
      <c r="O5711">
        <v>25.3</v>
      </c>
      <c r="Q5711" s="2">
        <v>40865</v>
      </c>
      <c r="R5711">
        <v>33285.68</v>
      </c>
      <c r="S5711" s="8">
        <f t="shared" si="806"/>
        <v>-9.3972163097773009E-3</v>
      </c>
      <c r="T5711" s="9">
        <f t="shared" si="802"/>
        <v>-9.4012563097773012E-3</v>
      </c>
      <c r="U5711" s="3">
        <f>Sheet1!$B$17+Sheet1!$B$18*'Portfolio allocation'!K5711</f>
        <v>1.0848793360452382E-4</v>
      </c>
      <c r="V5711" s="13">
        <f t="shared" si="807"/>
        <v>-9.5097442433818256E-3</v>
      </c>
      <c r="W5711" s="13"/>
      <c r="X5711" s="2">
        <v>40865</v>
      </c>
      <c r="Y5711">
        <v>176.93469999999999</v>
      </c>
      <c r="AA5711" s="2">
        <v>40865</v>
      </c>
      <c r="AB5711">
        <v>2515.06</v>
      </c>
      <c r="AC5711">
        <f t="shared" si="808"/>
        <v>-2.6370994285623839E-3</v>
      </c>
      <c r="AD5711">
        <f t="shared" si="803"/>
        <v>-2.6412194285623837E-3</v>
      </c>
      <c r="AE5711">
        <f>Sheet2!$B$17+Sheet2!$B$18*'Portfolio allocation'!K5711</f>
        <v>-2.4062059268114395E-4</v>
      </c>
      <c r="AF5711">
        <f t="shared" si="809"/>
        <v>-2.4005988358812395E-3</v>
      </c>
      <c r="AH5711" s="2">
        <v>40865</v>
      </c>
      <c r="AI5711">
        <v>2.0049999999999999</v>
      </c>
      <c r="AJ5711">
        <v>0.10299999999999999</v>
      </c>
      <c r="AK5711">
        <v>1.3523000000000001</v>
      </c>
      <c r="AR5711" s="3"/>
    </row>
    <row r="5712" spans="1:44" hidden="1" outlineLevel="1" x14ac:dyDescent="0.2">
      <c r="A5712" s="2">
        <v>40868</v>
      </c>
      <c r="B5712">
        <v>32.909999999999997</v>
      </c>
      <c r="E5712" s="2">
        <v>40868</v>
      </c>
      <c r="F5712">
        <v>1192.98</v>
      </c>
      <c r="G5712">
        <f t="shared" si="804"/>
        <v>-1.8648459671780637E-2</v>
      </c>
      <c r="H5712" s="2">
        <v>40868</v>
      </c>
      <c r="I5712">
        <v>2042.71</v>
      </c>
      <c r="J5712">
        <f t="shared" si="805"/>
        <v>-1.8597880293261371E-2</v>
      </c>
      <c r="K5712">
        <f t="shared" si="801"/>
        <v>-1.8602000293261371E-2</v>
      </c>
      <c r="L5712">
        <v>-4.06746972913431E-3</v>
      </c>
      <c r="N5712" s="2">
        <v>40868</v>
      </c>
      <c r="O5712">
        <v>25</v>
      </c>
      <c r="Q5712" s="2">
        <v>40868</v>
      </c>
      <c r="R5712">
        <v>32891</v>
      </c>
      <c r="S5712" s="8">
        <f t="shared" si="806"/>
        <v>-1.1857351269374705E-2</v>
      </c>
      <c r="T5712" s="9">
        <f t="shared" si="802"/>
        <v>-1.1861471269374705E-2</v>
      </c>
      <c r="U5712" s="3">
        <f>Sheet1!$B$17+Sheet1!$B$18*'Portfolio allocation'!K5712</f>
        <v>-2.0852887289455654E-2</v>
      </c>
      <c r="V5712" s="13">
        <f t="shared" si="807"/>
        <v>8.9914160200809494E-3</v>
      </c>
      <c r="W5712" s="13"/>
      <c r="X5712" s="2">
        <v>40868</v>
      </c>
      <c r="Y5712">
        <v>173.3432</v>
      </c>
      <c r="AA5712" s="2">
        <v>40868</v>
      </c>
      <c r="AB5712">
        <v>2464.0100000000002</v>
      </c>
      <c r="AC5712">
        <f t="shared" si="808"/>
        <v>-2.0297726495590473E-2</v>
      </c>
      <c r="AD5712">
        <f t="shared" si="803"/>
        <v>-2.0301966495590473E-2</v>
      </c>
      <c r="AE5712">
        <f>Sheet2!$B$17+Sheet2!$B$18*'Portfolio allocation'!K5712</f>
        <v>-1.6487986229353196E-2</v>
      </c>
      <c r="AF5712">
        <f t="shared" si="809"/>
        <v>-3.8139802662372768E-3</v>
      </c>
      <c r="AH5712" s="2">
        <v>40868</v>
      </c>
      <c r="AI5712">
        <v>1.9650000000000001</v>
      </c>
      <c r="AJ5712">
        <v>0.106</v>
      </c>
      <c r="AK5712">
        <v>1.3467499999999999</v>
      </c>
      <c r="AR5712" s="3"/>
    </row>
    <row r="5713" spans="1:44" hidden="1" outlineLevel="1" x14ac:dyDescent="0.2">
      <c r="A5713" s="2">
        <v>40869</v>
      </c>
      <c r="B5713">
        <v>31.97</v>
      </c>
      <c r="E5713" s="2">
        <v>40869</v>
      </c>
      <c r="F5713">
        <v>1188.04</v>
      </c>
      <c r="G5713">
        <f t="shared" si="804"/>
        <v>-4.1408908783048259E-3</v>
      </c>
      <c r="H5713" s="2">
        <v>40869</v>
      </c>
      <c r="I5713">
        <v>2034.41</v>
      </c>
      <c r="J5713">
        <f t="shared" si="805"/>
        <v>-4.06322972913431E-3</v>
      </c>
      <c r="K5713">
        <f t="shared" si="801"/>
        <v>-4.06746972913431E-3</v>
      </c>
      <c r="L5713">
        <v>-2.2059854528438224E-2</v>
      </c>
      <c r="N5713" s="2">
        <v>40869</v>
      </c>
      <c r="O5713">
        <v>24.79</v>
      </c>
      <c r="Q5713" s="2">
        <v>40869</v>
      </c>
      <c r="R5713">
        <v>32614.71</v>
      </c>
      <c r="S5713" s="8">
        <f t="shared" si="806"/>
        <v>-8.4001702593414773E-3</v>
      </c>
      <c r="T5713" s="9">
        <f t="shared" si="802"/>
        <v>-8.4044102593414782E-3</v>
      </c>
      <c r="U5713" s="3">
        <f>Sheet1!$B$17+Sheet1!$B$18*'Portfolio allocation'!K5713</f>
        <v>-4.1785054722995787E-3</v>
      </c>
      <c r="V5713" s="13">
        <f t="shared" si="807"/>
        <v>-4.2259047870418995E-3</v>
      </c>
      <c r="W5713" s="13"/>
      <c r="X5713" s="2">
        <v>40869</v>
      </c>
      <c r="Y5713">
        <v>173.18090000000001</v>
      </c>
      <c r="AA5713" s="2">
        <v>40869</v>
      </c>
      <c r="AB5713">
        <v>2461.6999999999998</v>
      </c>
      <c r="AC5713">
        <f t="shared" si="808"/>
        <v>-9.3749619522665029E-4</v>
      </c>
      <c r="AD5713">
        <f t="shared" si="803"/>
        <v>-9.4181619522665033E-4</v>
      </c>
      <c r="AE5713">
        <f>Sheet2!$B$17+Sheet2!$B$18*'Portfolio allocation'!K5713</f>
        <v>-3.5635108423198955E-3</v>
      </c>
      <c r="AF5713">
        <f t="shared" si="809"/>
        <v>2.6216946470932452E-3</v>
      </c>
      <c r="AH5713" s="2">
        <v>40869</v>
      </c>
      <c r="AI5713">
        <v>1.9219999999999999</v>
      </c>
      <c r="AJ5713">
        <v>0.108</v>
      </c>
      <c r="AK5713">
        <v>1.3494999999999999</v>
      </c>
      <c r="AR5713" s="3"/>
    </row>
    <row r="5714" spans="1:44" hidden="1" outlineLevel="1" x14ac:dyDescent="0.2">
      <c r="A5714" s="2">
        <v>40870</v>
      </c>
      <c r="B5714">
        <v>33.979999999999997</v>
      </c>
      <c r="E5714" s="2">
        <v>40870</v>
      </c>
      <c r="F5714">
        <v>1161.79</v>
      </c>
      <c r="G5714">
        <f t="shared" si="804"/>
        <v>-2.2095215649304722E-2</v>
      </c>
      <c r="H5714" s="2">
        <v>40870</v>
      </c>
      <c r="I5714">
        <v>1989.54</v>
      </c>
      <c r="J5714">
        <f t="shared" si="805"/>
        <v>-2.2055534528438225E-2</v>
      </c>
      <c r="K5714">
        <f t="shared" si="801"/>
        <v>-2.2059854528438224E-2</v>
      </c>
      <c r="L5714">
        <v>-4.4399999999999998E-6</v>
      </c>
      <c r="N5714" s="2">
        <v>40870</v>
      </c>
      <c r="O5714">
        <v>24.47</v>
      </c>
      <c r="Q5714" s="2">
        <v>40870</v>
      </c>
      <c r="R5714">
        <v>32193.69</v>
      </c>
      <c r="S5714" s="8">
        <f t="shared" si="806"/>
        <v>-1.2908899082653247E-2</v>
      </c>
      <c r="T5714" s="9">
        <f t="shared" si="802"/>
        <v>-1.2913219082653247E-2</v>
      </c>
      <c r="U5714" s="3">
        <f>Sheet1!$B$17+Sheet1!$B$18*'Portfolio allocation'!K5714</f>
        <v>-2.4819825301730696E-2</v>
      </c>
      <c r="V5714" s="13">
        <f t="shared" si="807"/>
        <v>1.1906606219077449E-2</v>
      </c>
      <c r="W5714" s="13"/>
      <c r="X5714" s="2">
        <v>40870</v>
      </c>
      <c r="Y5714">
        <v>169.97149999999999</v>
      </c>
      <c r="AA5714" s="2">
        <v>40870</v>
      </c>
      <c r="AB5714">
        <v>2416.08</v>
      </c>
      <c r="AC5714">
        <f t="shared" si="808"/>
        <v>-1.8531908843482103E-2</v>
      </c>
      <c r="AD5714">
        <f t="shared" si="803"/>
        <v>-1.8536348843482105E-2</v>
      </c>
      <c r="AE5714">
        <f>Sheet2!$B$17+Sheet2!$B$18*'Portfolio allocation'!K5714</f>
        <v>-1.9562798433112611E-2</v>
      </c>
      <c r="AF5714">
        <f t="shared" si="809"/>
        <v>1.0264495896305063E-3</v>
      </c>
      <c r="AH5714" s="2">
        <v>40870</v>
      </c>
      <c r="AI5714">
        <v>1.8879999999999999</v>
      </c>
      <c r="AJ5714">
        <v>0.111</v>
      </c>
      <c r="AK5714">
        <v>1.3351500000000001</v>
      </c>
      <c r="AR5714" s="3"/>
    </row>
    <row r="5715" spans="1:44" hidden="1" outlineLevel="1" x14ac:dyDescent="0.2">
      <c r="A5715" s="2">
        <v>40871</v>
      </c>
      <c r="B5715">
        <v>33.979999999999997</v>
      </c>
      <c r="E5715" s="2">
        <v>40871</v>
      </c>
      <c r="F5715">
        <v>1161.79</v>
      </c>
      <c r="G5715">
        <f t="shared" si="804"/>
        <v>0</v>
      </c>
      <c r="H5715" s="2">
        <v>40871</v>
      </c>
      <c r="I5715">
        <v>1989.54</v>
      </c>
      <c r="J5715">
        <f t="shared" si="805"/>
        <v>0</v>
      </c>
      <c r="K5715">
        <f t="shared" si="801"/>
        <v>-4.4399999999999998E-6</v>
      </c>
      <c r="L5715">
        <v>-2.5376888917035879E-3</v>
      </c>
      <c r="N5715" s="2">
        <v>40871</v>
      </c>
      <c r="O5715">
        <v>24.47</v>
      </c>
      <c r="Q5715" s="2">
        <v>40871</v>
      </c>
      <c r="R5715">
        <v>32193.69</v>
      </c>
      <c r="S5715" s="8">
        <f t="shared" si="806"/>
        <v>0</v>
      </c>
      <c r="T5715" s="9">
        <f t="shared" si="802"/>
        <v>-4.4400000000000007E-6</v>
      </c>
      <c r="U5715" s="3">
        <f>Sheet1!$B$17+Sheet1!$B$18*'Portfolio allocation'!K5715</f>
        <v>4.8270520383006881E-4</v>
      </c>
      <c r="V5715" s="13">
        <f t="shared" si="807"/>
        <v>-4.8714520383006879E-4</v>
      </c>
      <c r="W5715" s="13"/>
      <c r="X5715" s="2">
        <v>40871</v>
      </c>
      <c r="Y5715">
        <v>169.97149999999999</v>
      </c>
      <c r="AA5715" s="2">
        <v>40871</v>
      </c>
      <c r="AB5715">
        <v>2416.08</v>
      </c>
      <c r="AC5715">
        <f t="shared" si="808"/>
        <v>0</v>
      </c>
      <c r="AD5715">
        <f t="shared" si="803"/>
        <v>-4.4399999999999998E-6</v>
      </c>
      <c r="AE5715">
        <f>Sheet2!$B$17+Sheet2!$B$18*'Portfolio allocation'!K5715</f>
        <v>4.9438850089715712E-5</v>
      </c>
      <c r="AF5715">
        <f t="shared" si="809"/>
        <v>-5.387885008971571E-5</v>
      </c>
      <c r="AH5715" s="2">
        <v>40871</v>
      </c>
      <c r="AI5715">
        <v>1.8879999999999999</v>
      </c>
      <c r="AJ5715">
        <v>0.111</v>
      </c>
      <c r="AK5715">
        <v>1.3322499999999999</v>
      </c>
      <c r="AR5715" s="3"/>
    </row>
    <row r="5716" spans="1:44" hidden="1" outlineLevel="1" x14ac:dyDescent="0.2">
      <c r="A5716" s="2">
        <v>40872</v>
      </c>
      <c r="B5716">
        <v>34.47</v>
      </c>
      <c r="E5716" s="2">
        <v>40872</v>
      </c>
      <c r="F5716">
        <v>1158.67</v>
      </c>
      <c r="G5716">
        <f t="shared" si="804"/>
        <v>-2.6855111508963248E-3</v>
      </c>
      <c r="H5716" s="2">
        <v>40872</v>
      </c>
      <c r="I5716">
        <v>1984.5</v>
      </c>
      <c r="J5716">
        <f t="shared" si="805"/>
        <v>-2.5332488917035878E-3</v>
      </c>
      <c r="K5716">
        <f t="shared" si="801"/>
        <v>-2.5376888917035879E-3</v>
      </c>
      <c r="L5716">
        <v>2.9373036996724666E-2</v>
      </c>
      <c r="N5716" s="2">
        <v>40872</v>
      </c>
      <c r="O5716">
        <v>24.3</v>
      </c>
      <c r="Q5716" s="2">
        <v>40872</v>
      </c>
      <c r="R5716">
        <v>31970.04</v>
      </c>
      <c r="S5716" s="8">
        <f t="shared" si="806"/>
        <v>-6.9470135296698654E-3</v>
      </c>
      <c r="T5716" s="9">
        <f t="shared" si="802"/>
        <v>-6.9514535296698651E-3</v>
      </c>
      <c r="U5716" s="3">
        <f>Sheet1!$B$17+Sheet1!$B$18*'Portfolio allocation'!K5716</f>
        <v>-2.4235021257968878E-3</v>
      </c>
      <c r="V5716" s="13">
        <f t="shared" si="807"/>
        <v>-4.5279514038729773E-3</v>
      </c>
      <c r="W5716" s="13"/>
      <c r="X5716" s="2">
        <v>40872</v>
      </c>
      <c r="Y5716">
        <v>169.12139999999999</v>
      </c>
      <c r="AA5716" s="2">
        <v>40872</v>
      </c>
      <c r="AB5716">
        <v>2404</v>
      </c>
      <c r="AC5716">
        <f t="shared" si="808"/>
        <v>-4.9998344425681296E-3</v>
      </c>
      <c r="AD5716">
        <f t="shared" si="803"/>
        <v>-5.0044744425681298E-3</v>
      </c>
      <c r="AE5716">
        <f>Sheet2!$B$17+Sheet2!$B$18*'Portfolio allocation'!K5716</f>
        <v>-2.2031906934375342E-3</v>
      </c>
      <c r="AF5716">
        <f t="shared" si="809"/>
        <v>-2.8012837491305956E-3</v>
      </c>
      <c r="AH5716" s="2">
        <v>40872</v>
      </c>
      <c r="AI5716">
        <v>1.9650000000000001</v>
      </c>
      <c r="AJ5716">
        <v>0.11600000000000001</v>
      </c>
      <c r="AK5716">
        <v>1.3269</v>
      </c>
      <c r="AR5716" s="3"/>
    </row>
    <row r="5717" spans="1:44" hidden="1" outlineLevel="1" x14ac:dyDescent="0.2">
      <c r="A5717" s="2">
        <v>40875</v>
      </c>
      <c r="B5717">
        <v>32.130000000000003</v>
      </c>
      <c r="E5717" s="2">
        <v>40875</v>
      </c>
      <c r="F5717">
        <v>1192.55</v>
      </c>
      <c r="G5717">
        <f t="shared" si="804"/>
        <v>2.9240422208221428E-2</v>
      </c>
      <c r="H5717" s="2">
        <v>40875</v>
      </c>
      <c r="I5717">
        <v>2042.8</v>
      </c>
      <c r="J5717">
        <f t="shared" si="805"/>
        <v>2.9377676996724666E-2</v>
      </c>
      <c r="K5717">
        <f t="shared" si="801"/>
        <v>2.9373036996724666E-2</v>
      </c>
      <c r="L5717">
        <v>2.5703771999217662E-3</v>
      </c>
      <c r="N5717" s="2">
        <v>40875</v>
      </c>
      <c r="O5717">
        <v>24.87</v>
      </c>
      <c r="Q5717" s="2">
        <v>40875</v>
      </c>
      <c r="R5717">
        <v>32719.96</v>
      </c>
      <c r="S5717" s="8">
        <f t="shared" si="806"/>
        <v>2.3456961580279545E-2</v>
      </c>
      <c r="T5717" s="9">
        <f t="shared" si="802"/>
        <v>2.3452321580279545E-2</v>
      </c>
      <c r="U5717" s="3">
        <f>Sheet1!$B$17+Sheet1!$B$18*'Portfolio allocation'!K5717</f>
        <v>3.4185291338749181E-2</v>
      </c>
      <c r="V5717" s="13">
        <f t="shared" si="807"/>
        <v>-1.0732969758469636E-2</v>
      </c>
      <c r="W5717" s="13"/>
      <c r="X5717" s="2">
        <v>40875</v>
      </c>
      <c r="Y5717">
        <v>174.04050000000001</v>
      </c>
      <c r="AA5717" s="2">
        <v>40875</v>
      </c>
      <c r="AB5717">
        <v>2473.92</v>
      </c>
      <c r="AC5717">
        <f t="shared" si="808"/>
        <v>2.9084858569051519E-2</v>
      </c>
      <c r="AD5717">
        <f t="shared" si="803"/>
        <v>2.9080338569051518E-2</v>
      </c>
      <c r="AE5717">
        <f>Sheet2!$B$17+Sheet2!$B$18*'Portfolio allocation'!K5717</f>
        <v>2.617264088280076E-2</v>
      </c>
      <c r="AF5717">
        <f t="shared" si="809"/>
        <v>2.9076976862507584E-3</v>
      </c>
      <c r="AH5717" s="2">
        <v>40875</v>
      </c>
      <c r="AI5717">
        <v>1.97</v>
      </c>
      <c r="AJ5717">
        <v>0.113</v>
      </c>
      <c r="AK5717">
        <v>1.3351500000000001</v>
      </c>
      <c r="AR5717" s="3"/>
    </row>
    <row r="5718" spans="1:44" hidden="1" outlineLevel="1" x14ac:dyDescent="0.2">
      <c r="A5718" s="2">
        <v>40876</v>
      </c>
      <c r="B5718">
        <v>30.64</v>
      </c>
      <c r="E5718" s="2">
        <v>40876</v>
      </c>
      <c r="F5718">
        <v>1195.19</v>
      </c>
      <c r="G5718">
        <f t="shared" si="804"/>
        <v>2.213743658546985E-3</v>
      </c>
      <c r="H5718" s="2">
        <v>40876</v>
      </c>
      <c r="I5718">
        <v>2048.06</v>
      </c>
      <c r="J5718">
        <f t="shared" si="805"/>
        <v>2.5748971999217662E-3</v>
      </c>
      <c r="K5718">
        <f t="shared" si="801"/>
        <v>2.5703771999217662E-3</v>
      </c>
      <c r="L5718">
        <v>4.3461003470991973E-2</v>
      </c>
      <c r="N5718" s="2">
        <v>40876</v>
      </c>
      <c r="O5718">
        <v>24.84</v>
      </c>
      <c r="Q5718" s="2">
        <v>40876</v>
      </c>
      <c r="R5718">
        <v>32680.49</v>
      </c>
      <c r="S5718" s="8">
        <f t="shared" si="806"/>
        <v>-1.2062973182117576E-3</v>
      </c>
      <c r="T5718" s="9">
        <f t="shared" si="802"/>
        <v>-1.2108173182117576E-3</v>
      </c>
      <c r="U5718" s="3">
        <f>Sheet1!$B$17+Sheet1!$B$18*'Portfolio allocation'!K5718</f>
        <v>3.4366007501259455E-3</v>
      </c>
      <c r="V5718" s="13">
        <f t="shared" si="807"/>
        <v>-4.6474180683377031E-3</v>
      </c>
      <c r="W5718" s="13"/>
      <c r="X5718" s="2">
        <v>40876</v>
      </c>
      <c r="Y5718">
        <v>172.82749999999999</v>
      </c>
      <c r="AA5718" s="2">
        <v>40876</v>
      </c>
      <c r="AB5718">
        <v>2456.6799999999998</v>
      </c>
      <c r="AC5718">
        <f t="shared" si="808"/>
        <v>-6.968697451817496E-3</v>
      </c>
      <c r="AD5718">
        <f t="shared" si="803"/>
        <v>-6.973217451817496E-3</v>
      </c>
      <c r="AE5718">
        <f>Sheet2!$B$17+Sheet2!$B$18*'Portfolio allocation'!K5718</f>
        <v>2.3390319937880268E-3</v>
      </c>
      <c r="AF5718">
        <f t="shared" si="809"/>
        <v>-9.3122494456055228E-3</v>
      </c>
      <c r="AH5718" s="2">
        <v>40876</v>
      </c>
      <c r="AI5718">
        <v>1.988</v>
      </c>
      <c r="AJ5718">
        <v>0.113</v>
      </c>
      <c r="AK5718">
        <v>1.3334999999999999</v>
      </c>
      <c r="AR5718" s="3"/>
    </row>
    <row r="5719" spans="1:44" hidden="1" outlineLevel="1" x14ac:dyDescent="0.2">
      <c r="A5719" s="2">
        <v>40877</v>
      </c>
      <c r="B5719">
        <v>27.8</v>
      </c>
      <c r="E5719" s="2">
        <v>40877</v>
      </c>
      <c r="F5719">
        <v>1246.96</v>
      </c>
      <c r="G5719">
        <f t="shared" si="804"/>
        <v>4.3315288782536543E-2</v>
      </c>
      <c r="H5719" s="2">
        <v>40877</v>
      </c>
      <c r="I5719">
        <v>2137.08</v>
      </c>
      <c r="J5719">
        <f t="shared" si="805"/>
        <v>4.3465523470991974E-2</v>
      </c>
      <c r="K5719">
        <f t="shared" si="801"/>
        <v>4.3461003470991973E-2</v>
      </c>
      <c r="L5719">
        <v>-1.8807120863981153E-3</v>
      </c>
      <c r="N5719" s="2">
        <v>40877</v>
      </c>
      <c r="O5719">
        <v>25.58</v>
      </c>
      <c r="Q5719" s="2">
        <v>40877</v>
      </c>
      <c r="R5719">
        <v>33654.050000000003</v>
      </c>
      <c r="S5719" s="8">
        <f t="shared" si="806"/>
        <v>2.9790251002968393E-2</v>
      </c>
      <c r="T5719" s="9">
        <f t="shared" si="802"/>
        <v>2.9785731002968392E-2</v>
      </c>
      <c r="U5719" s="3">
        <f>Sheet1!$B$17+Sheet1!$B$18*'Portfolio allocation'!K5719</f>
        <v>5.0347363514579073E-2</v>
      </c>
      <c r="V5719" s="13">
        <f t="shared" si="807"/>
        <v>-2.0561632511610681E-2</v>
      </c>
      <c r="W5719" s="13"/>
      <c r="X5719" s="2">
        <v>40877</v>
      </c>
      <c r="Y5719">
        <v>179.57089999999999</v>
      </c>
      <c r="AA5719" s="2">
        <v>40877</v>
      </c>
      <c r="AB5719">
        <v>2552.5300000000002</v>
      </c>
      <c r="AC5719">
        <f t="shared" si="808"/>
        <v>3.9016070469088504E-2</v>
      </c>
      <c r="AD5719">
        <f t="shared" si="803"/>
        <v>3.9011750469088502E-2</v>
      </c>
      <c r="AE5719">
        <f>Sheet2!$B$17+Sheet2!$B$18*'Portfolio allocation'!K5719</f>
        <v>3.8700020088250443E-2</v>
      </c>
      <c r="AF5719">
        <f t="shared" si="809"/>
        <v>3.1173038083805865E-4</v>
      </c>
      <c r="AH5719" s="2">
        <v>40877</v>
      </c>
      <c r="AI5719">
        <v>2.0720000000000001</v>
      </c>
      <c r="AJ5719">
        <v>0.108</v>
      </c>
      <c r="AK5719">
        <v>1.34615</v>
      </c>
      <c r="AR5719" s="3"/>
    </row>
    <row r="5720" spans="1:44" hidden="1" outlineLevel="1" x14ac:dyDescent="0.2">
      <c r="A5720" s="2">
        <v>40878</v>
      </c>
      <c r="B5720">
        <v>27.41</v>
      </c>
      <c r="E5720" s="2">
        <v>40878</v>
      </c>
      <c r="F5720">
        <v>1244.58</v>
      </c>
      <c r="G5720">
        <f t="shared" si="804"/>
        <v>-1.9086418168987596E-3</v>
      </c>
      <c r="H5720" s="2">
        <v>40878</v>
      </c>
      <c r="I5720">
        <v>2133.0700000000002</v>
      </c>
      <c r="J5720">
        <f t="shared" si="805"/>
        <v>-1.8763920863981154E-3</v>
      </c>
      <c r="K5720">
        <f t="shared" si="801"/>
        <v>-1.8807120863981153E-3</v>
      </c>
      <c r="L5720">
        <v>-2.0570738344278061E-4</v>
      </c>
      <c r="N5720" s="2">
        <v>40878</v>
      </c>
      <c r="O5720">
        <v>25.28</v>
      </c>
      <c r="Q5720" s="2">
        <v>40878</v>
      </c>
      <c r="R5720">
        <v>33259.379999999997</v>
      </c>
      <c r="S5720" s="8">
        <f t="shared" si="806"/>
        <v>-1.1727266109131107E-2</v>
      </c>
      <c r="T5720" s="9">
        <f t="shared" si="802"/>
        <v>-1.1731586109131107E-2</v>
      </c>
      <c r="U5720" s="3">
        <f>Sheet1!$B$17+Sheet1!$B$18*'Portfolio allocation'!K5720</f>
        <v>-1.6698016847440265E-3</v>
      </c>
      <c r="V5720" s="13">
        <f t="shared" si="807"/>
        <v>-1.0061784424387082E-2</v>
      </c>
      <c r="W5720" s="13"/>
      <c r="X5720" s="2">
        <v>40878</v>
      </c>
      <c r="Y5720">
        <v>180.95590000000001</v>
      </c>
      <c r="AA5720" s="2">
        <v>40878</v>
      </c>
      <c r="AB5720">
        <v>2572.2199999999998</v>
      </c>
      <c r="AC5720">
        <f t="shared" si="808"/>
        <v>7.7139152135330402E-3</v>
      </c>
      <c r="AD5720">
        <f t="shared" si="803"/>
        <v>7.7097952135330404E-3</v>
      </c>
      <c r="AE5720">
        <f>Sheet2!$B$17+Sheet2!$B$18*'Portfolio allocation'!K5720</f>
        <v>-1.6189901571657035E-3</v>
      </c>
      <c r="AF5720">
        <f t="shared" si="809"/>
        <v>9.3287853706987434E-3</v>
      </c>
      <c r="AH5720" s="2">
        <v>40878</v>
      </c>
      <c r="AI5720">
        <v>2.0859999999999999</v>
      </c>
      <c r="AJ5720">
        <v>0.10299999999999999</v>
      </c>
      <c r="AK5720">
        <v>1.347</v>
      </c>
      <c r="AR5720" s="3"/>
    </row>
    <row r="5721" spans="1:44" hidden="1" outlineLevel="1" x14ac:dyDescent="0.2">
      <c r="A5721" s="2">
        <v>40879</v>
      </c>
      <c r="B5721">
        <v>27.52</v>
      </c>
      <c r="E5721" s="2">
        <v>40879</v>
      </c>
      <c r="F5721">
        <v>1244.28</v>
      </c>
      <c r="G5721">
        <f t="shared" si="804"/>
        <v>-2.4104517186518404E-4</v>
      </c>
      <c r="H5721" s="2">
        <v>40879</v>
      </c>
      <c r="I5721">
        <v>2132.64</v>
      </c>
      <c r="J5721">
        <f t="shared" si="805"/>
        <v>-2.015873834427806E-4</v>
      </c>
      <c r="K5721">
        <f t="shared" si="801"/>
        <v>-2.0570738344278061E-4</v>
      </c>
      <c r="L5721">
        <v>1.0330568747843088E-2</v>
      </c>
      <c r="N5721" s="2">
        <v>40879</v>
      </c>
      <c r="O5721">
        <v>25.22</v>
      </c>
      <c r="Q5721" s="2">
        <v>40879</v>
      </c>
      <c r="R5721">
        <v>33180.42</v>
      </c>
      <c r="S5721" s="8">
        <f t="shared" si="806"/>
        <v>-2.3740671052797646E-3</v>
      </c>
      <c r="T5721" s="9">
        <f t="shared" si="802"/>
        <v>-2.3781871052797644E-3</v>
      </c>
      <c r="U5721" s="3">
        <f>Sheet1!$B$17+Sheet1!$B$18*'Portfolio allocation'!K5721</f>
        <v>2.5180616075069285E-4</v>
      </c>
      <c r="V5721" s="13">
        <f t="shared" si="807"/>
        <v>-2.6299932660304574E-3</v>
      </c>
      <c r="W5721" s="13"/>
      <c r="X5721" s="2">
        <v>40879</v>
      </c>
      <c r="Y5721">
        <v>181.15649999999999</v>
      </c>
      <c r="AA5721" s="2">
        <v>40879</v>
      </c>
      <c r="AB5721">
        <v>2575.0700000000002</v>
      </c>
      <c r="AC5721">
        <f t="shared" si="808"/>
        <v>1.1079923179200257E-3</v>
      </c>
      <c r="AD5721">
        <f t="shared" si="803"/>
        <v>1.1039523179200257E-3</v>
      </c>
      <c r="AE5721">
        <f>Sheet2!$B$17+Sheet2!$B$18*'Portfolio allocation'!K5721</f>
        <v>-1.2953324206295872E-4</v>
      </c>
      <c r="AF5721">
        <f t="shared" si="809"/>
        <v>1.2334855599829843E-3</v>
      </c>
      <c r="AH5721" s="2">
        <v>40879</v>
      </c>
      <c r="AI5721">
        <v>2.0329999999999999</v>
      </c>
      <c r="AJ5721">
        <v>0.10100000000000001</v>
      </c>
      <c r="AK5721">
        <v>1.3430500000000001</v>
      </c>
      <c r="AR5721" s="3"/>
    </row>
    <row r="5722" spans="1:44" hidden="1" outlineLevel="1" x14ac:dyDescent="0.2">
      <c r="A5722" s="2">
        <v>40882</v>
      </c>
      <c r="B5722">
        <v>27.84</v>
      </c>
      <c r="E5722" s="2">
        <v>40882</v>
      </c>
      <c r="F5722">
        <v>1257.08</v>
      </c>
      <c r="G5722">
        <f t="shared" si="804"/>
        <v>1.028707364901793E-2</v>
      </c>
      <c r="H5722" s="2">
        <v>40882</v>
      </c>
      <c r="I5722">
        <v>2154.6799999999998</v>
      </c>
      <c r="J5722">
        <f t="shared" si="805"/>
        <v>1.0334608747843088E-2</v>
      </c>
      <c r="K5722">
        <f t="shared" si="801"/>
        <v>1.0330568747843088E-2</v>
      </c>
      <c r="L5722">
        <v>1.1190966142536724E-3</v>
      </c>
      <c r="N5722" s="2">
        <v>40882</v>
      </c>
      <c r="O5722">
        <v>25.7</v>
      </c>
      <c r="Q5722" s="2">
        <v>40882</v>
      </c>
      <c r="R5722">
        <v>33811.949999999997</v>
      </c>
      <c r="S5722" s="8">
        <f t="shared" si="806"/>
        <v>1.9033212961137913E-2</v>
      </c>
      <c r="T5722" s="9">
        <f t="shared" si="802"/>
        <v>1.9029172961137913E-2</v>
      </c>
      <c r="U5722" s="3">
        <f>Sheet1!$B$17+Sheet1!$B$18*'Portfolio allocation'!K5722</f>
        <v>1.2339289163308903E-2</v>
      </c>
      <c r="V5722" s="13">
        <f t="shared" si="807"/>
        <v>6.6898837978290101E-3</v>
      </c>
      <c r="W5722" s="13"/>
      <c r="X5722" s="2">
        <v>40882</v>
      </c>
      <c r="Y5722">
        <v>182.28360000000001</v>
      </c>
      <c r="AA5722" s="2">
        <v>40882</v>
      </c>
      <c r="AB5722">
        <v>2591.09</v>
      </c>
      <c r="AC5722">
        <f t="shared" si="808"/>
        <v>6.221190103570029E-3</v>
      </c>
      <c r="AD5722">
        <f t="shared" si="803"/>
        <v>6.2171501035700287E-3</v>
      </c>
      <c r="AE5722">
        <f>Sheet2!$B$17+Sheet2!$B$18*'Portfolio allocation'!K5722</f>
        <v>9.2395922985918401E-3</v>
      </c>
      <c r="AF5722">
        <f t="shared" si="809"/>
        <v>-3.0224421950218114E-3</v>
      </c>
      <c r="AH5722" s="2">
        <v>40882</v>
      </c>
      <c r="AI5722">
        <v>2.0329999999999999</v>
      </c>
      <c r="AJ5722">
        <v>0.10100000000000001</v>
      </c>
      <c r="AK5722">
        <v>1.3468</v>
      </c>
      <c r="AR5722" s="3"/>
    </row>
    <row r="5723" spans="1:44" hidden="1" outlineLevel="1" x14ac:dyDescent="0.2">
      <c r="A5723" s="2">
        <v>40883</v>
      </c>
      <c r="B5723">
        <v>28.13</v>
      </c>
      <c r="E5723" s="2">
        <v>40883</v>
      </c>
      <c r="F5723">
        <v>1258.47</v>
      </c>
      <c r="G5723">
        <f t="shared" si="804"/>
        <v>1.1057371050371412E-3</v>
      </c>
      <c r="H5723" s="2">
        <v>40883</v>
      </c>
      <c r="I5723">
        <v>2157.1</v>
      </c>
      <c r="J5723">
        <f t="shared" si="805"/>
        <v>1.1231366142536725E-3</v>
      </c>
      <c r="K5723">
        <f t="shared" si="801"/>
        <v>1.1190966142536724E-3</v>
      </c>
      <c r="L5723">
        <v>2.2999792851515597E-3</v>
      </c>
      <c r="N5723" s="2">
        <v>40883</v>
      </c>
      <c r="O5723">
        <v>25.66</v>
      </c>
      <c r="Q5723" s="2">
        <v>40883</v>
      </c>
      <c r="R5723">
        <v>33759.31</v>
      </c>
      <c r="S5723" s="8">
        <f t="shared" si="806"/>
        <v>-1.5568460263308825E-3</v>
      </c>
      <c r="T5723" s="9">
        <f t="shared" si="802"/>
        <v>-1.5608860263308826E-3</v>
      </c>
      <c r="U5723" s="3">
        <f>Sheet1!$B$17+Sheet1!$B$18*'Portfolio allocation'!K5723</f>
        <v>1.7716548819062875E-3</v>
      </c>
      <c r="V5723" s="13">
        <f t="shared" si="807"/>
        <v>-3.3325409082371701E-3</v>
      </c>
      <c r="W5723" s="13"/>
      <c r="X5723" s="2">
        <v>40883</v>
      </c>
      <c r="Y5723">
        <v>184.2894</v>
      </c>
      <c r="AA5723" s="2">
        <v>40883</v>
      </c>
      <c r="AB5723">
        <v>2619.61</v>
      </c>
      <c r="AC5723">
        <f t="shared" si="808"/>
        <v>1.1006950742737498E-2</v>
      </c>
      <c r="AD5723">
        <f t="shared" si="803"/>
        <v>1.1002910742737498E-2</v>
      </c>
      <c r="AE5723">
        <f>Sheet2!$B$17+Sheet2!$B$18*'Portfolio allocation'!K5723</f>
        <v>1.0485162714955476E-3</v>
      </c>
      <c r="AF5723">
        <f t="shared" si="809"/>
        <v>9.9543944712419501E-3</v>
      </c>
      <c r="AH5723" s="2">
        <v>40883</v>
      </c>
      <c r="AI5723">
        <v>2.0859999999999999</v>
      </c>
      <c r="AJ5723">
        <v>0.10100000000000001</v>
      </c>
      <c r="AK5723">
        <v>1.3382499999999999</v>
      </c>
      <c r="AR5723" s="3"/>
    </row>
    <row r="5724" spans="1:44" hidden="1" outlineLevel="1" x14ac:dyDescent="0.2">
      <c r="A5724" s="2">
        <v>40884</v>
      </c>
      <c r="B5724">
        <v>28.67</v>
      </c>
      <c r="E5724" s="2">
        <v>40884</v>
      </c>
      <c r="F5724">
        <v>1261.01</v>
      </c>
      <c r="G5724">
        <f t="shared" si="804"/>
        <v>2.0183238376758617E-3</v>
      </c>
      <c r="H5724" s="2">
        <v>40884</v>
      </c>
      <c r="I5724">
        <v>2162.0700000000002</v>
      </c>
      <c r="J5724">
        <f t="shared" si="805"/>
        <v>2.3040192851515595E-3</v>
      </c>
      <c r="K5724">
        <f t="shared" si="801"/>
        <v>2.2999792851515597E-3</v>
      </c>
      <c r="L5724">
        <v>-2.1122250182464171E-2</v>
      </c>
      <c r="N5724" s="2">
        <v>40884</v>
      </c>
      <c r="O5724">
        <v>25.6</v>
      </c>
      <c r="Q5724" s="2">
        <v>40884</v>
      </c>
      <c r="R5724">
        <v>33680.370000000003</v>
      </c>
      <c r="S5724" s="8">
        <f t="shared" si="806"/>
        <v>-2.3383179336305959E-3</v>
      </c>
      <c r="T5724" s="9">
        <f t="shared" si="802"/>
        <v>-2.3423579336305958E-3</v>
      </c>
      <c r="U5724" s="3">
        <f>Sheet1!$B$17+Sheet1!$B$18*'Portfolio allocation'!K5724</f>
        <v>3.1263934095070952E-3</v>
      </c>
      <c r="V5724" s="13">
        <f t="shared" si="807"/>
        <v>-5.468751343137691E-3</v>
      </c>
      <c r="W5724" s="13"/>
      <c r="X5724" s="2">
        <v>40884</v>
      </c>
      <c r="Y5724">
        <v>185.34970000000001</v>
      </c>
      <c r="AA5724" s="2">
        <v>40884</v>
      </c>
      <c r="AB5724">
        <v>2634.68</v>
      </c>
      <c r="AC5724">
        <f t="shared" si="808"/>
        <v>5.7527647245199098E-3</v>
      </c>
      <c r="AD5724">
        <f t="shared" si="803"/>
        <v>5.7491647245199095E-3</v>
      </c>
      <c r="AE5724">
        <f>Sheet2!$B$17+Sheet2!$B$18*'Portfolio allocation'!K5724</f>
        <v>2.0985872694996403E-3</v>
      </c>
      <c r="AF5724">
        <f t="shared" si="809"/>
        <v>3.6505774550202692E-3</v>
      </c>
      <c r="AH5724" s="2">
        <v>40884</v>
      </c>
      <c r="AI5724">
        <v>2.0329999999999999</v>
      </c>
      <c r="AJ5724">
        <v>0.09</v>
      </c>
      <c r="AK5724">
        <v>1.3390500000000001</v>
      </c>
      <c r="AR5724" s="3"/>
    </row>
    <row r="5725" spans="1:44" hidden="1" outlineLevel="1" x14ac:dyDescent="0.2">
      <c r="A5725" s="2">
        <v>40885</v>
      </c>
      <c r="B5725">
        <v>30.59</v>
      </c>
      <c r="E5725" s="2">
        <v>40885</v>
      </c>
      <c r="F5725">
        <v>1234.3499999999999</v>
      </c>
      <c r="G5725">
        <f t="shared" si="804"/>
        <v>-2.1141783173805218E-2</v>
      </c>
      <c r="H5725" s="2">
        <v>40885</v>
      </c>
      <c r="I5725">
        <v>2116.41</v>
      </c>
      <c r="J5725">
        <f t="shared" si="805"/>
        <v>-2.1118650182464171E-2</v>
      </c>
      <c r="K5725">
        <f t="shared" si="801"/>
        <v>-2.1122250182464171E-2</v>
      </c>
      <c r="L5725">
        <v>1.6883487095600606E-2</v>
      </c>
      <c r="N5725" s="2">
        <v>40885</v>
      </c>
      <c r="O5725">
        <v>25.4</v>
      </c>
      <c r="Q5725" s="2">
        <v>40885</v>
      </c>
      <c r="R5725">
        <v>33417.25</v>
      </c>
      <c r="S5725" s="8">
        <f t="shared" si="806"/>
        <v>-7.8122657203588686E-3</v>
      </c>
      <c r="T5725" s="9">
        <f t="shared" si="802"/>
        <v>-7.815865720358868E-3</v>
      </c>
      <c r="U5725" s="3">
        <f>Sheet1!$B$17+Sheet1!$B$18*'Portfolio allocation'!K5725</f>
        <v>-2.3744181833975173E-2</v>
      </c>
      <c r="V5725" s="13">
        <f t="shared" si="807"/>
        <v>1.5928316113616305E-2</v>
      </c>
      <c r="W5725" s="13"/>
      <c r="X5725" s="2">
        <v>40885</v>
      </c>
      <c r="Y5725">
        <v>182.99039999999999</v>
      </c>
      <c r="AA5725" s="2">
        <v>40885</v>
      </c>
      <c r="AB5725">
        <v>2601.14</v>
      </c>
      <c r="AC5725">
        <f t="shared" si="808"/>
        <v>-1.2730198733812093E-2</v>
      </c>
      <c r="AD5725">
        <f t="shared" si="803"/>
        <v>-1.2733798733812092E-2</v>
      </c>
      <c r="AE5725">
        <f>Sheet2!$B$17+Sheet2!$B$18*'Portfolio allocation'!K5725</f>
        <v>-1.8729056728222199E-2</v>
      </c>
      <c r="AF5725">
        <f t="shared" si="809"/>
        <v>5.9952579944101067E-3</v>
      </c>
      <c r="AH5725" s="2">
        <v>40885</v>
      </c>
      <c r="AI5725">
        <v>1.97</v>
      </c>
      <c r="AJ5725">
        <v>0.09</v>
      </c>
      <c r="AK5725">
        <v>1.3311999999999999</v>
      </c>
      <c r="AR5725" s="3"/>
    </row>
    <row r="5726" spans="1:44" hidden="1" outlineLevel="1" x14ac:dyDescent="0.2">
      <c r="A5726" s="2">
        <v>40886</v>
      </c>
      <c r="B5726">
        <v>26.38</v>
      </c>
      <c r="E5726" s="2">
        <v>40886</v>
      </c>
      <c r="F5726">
        <v>1255.19</v>
      </c>
      <c r="G5726">
        <f t="shared" si="804"/>
        <v>1.6883379916555308E-2</v>
      </c>
      <c r="H5726" s="2">
        <v>40886</v>
      </c>
      <c r="I5726">
        <v>2152.15</v>
      </c>
      <c r="J5726">
        <f t="shared" si="805"/>
        <v>1.6887087095600606E-2</v>
      </c>
      <c r="K5726">
        <f t="shared" si="801"/>
        <v>1.6883487095600606E-2</v>
      </c>
      <c r="L5726">
        <v>-1.487237207815436E-2</v>
      </c>
      <c r="N5726" s="2">
        <v>40886</v>
      </c>
      <c r="O5726">
        <v>25.7</v>
      </c>
      <c r="Q5726" s="2">
        <v>40886</v>
      </c>
      <c r="R5726">
        <v>33811.949999999997</v>
      </c>
      <c r="S5726" s="8">
        <f t="shared" si="806"/>
        <v>1.1811265140009963E-2</v>
      </c>
      <c r="T5726" s="9">
        <f t="shared" si="802"/>
        <v>1.1807665140009964E-2</v>
      </c>
      <c r="U5726" s="3">
        <f>Sheet1!$B$17+Sheet1!$B$18*'Portfolio allocation'!K5726</f>
        <v>1.9856963164892241E-2</v>
      </c>
      <c r="V5726" s="13">
        <f t="shared" si="807"/>
        <v>-8.0492980248822767E-3</v>
      </c>
      <c r="W5726" s="13"/>
      <c r="X5726" s="2">
        <v>40886</v>
      </c>
      <c r="Y5726">
        <v>185.83680000000001</v>
      </c>
      <c r="AA5726" s="2">
        <v>40886</v>
      </c>
      <c r="AB5726">
        <v>2641.6</v>
      </c>
      <c r="AC5726">
        <f t="shared" si="808"/>
        <v>1.5554718315815341E-2</v>
      </c>
      <c r="AD5726">
        <f t="shared" si="803"/>
        <v>1.5551198315815341E-2</v>
      </c>
      <c r="AE5726">
        <f>Sheet2!$B$17+Sheet2!$B$18*'Portfolio allocation'!K5726</f>
        <v>1.5066614473485012E-2</v>
      </c>
      <c r="AF5726">
        <f t="shared" si="809"/>
        <v>4.8458384233032899E-4</v>
      </c>
      <c r="AH5726" s="2">
        <v>40886</v>
      </c>
      <c r="AI5726">
        <v>2.0630000000000002</v>
      </c>
      <c r="AJ5726">
        <v>8.7999999999999995E-2</v>
      </c>
      <c r="AK5726">
        <v>1.3365</v>
      </c>
      <c r="AR5726" s="3"/>
    </row>
    <row r="5727" spans="1:44" hidden="1" outlineLevel="1" x14ac:dyDescent="0.2">
      <c r="A5727" s="2">
        <v>40889</v>
      </c>
      <c r="B5727">
        <v>25.67</v>
      </c>
      <c r="E5727" s="2">
        <v>40889</v>
      </c>
      <c r="F5727">
        <v>1236.47</v>
      </c>
      <c r="G5727">
        <f t="shared" si="804"/>
        <v>-1.4914076753320238E-2</v>
      </c>
      <c r="H5727" s="2">
        <v>40889</v>
      </c>
      <c r="I5727">
        <v>2120.15</v>
      </c>
      <c r="J5727">
        <f t="shared" si="805"/>
        <v>-1.486885207815436E-2</v>
      </c>
      <c r="K5727">
        <f t="shared" si="801"/>
        <v>-1.487237207815436E-2</v>
      </c>
      <c r="L5727">
        <v>-8.4933653326415698E-3</v>
      </c>
      <c r="N5727" s="2">
        <v>40889</v>
      </c>
      <c r="O5727">
        <v>25.51</v>
      </c>
      <c r="Q5727" s="2">
        <v>40889</v>
      </c>
      <c r="R5727">
        <v>33561.97</v>
      </c>
      <c r="S5727" s="8">
        <f t="shared" si="806"/>
        <v>-7.3932441045250208E-3</v>
      </c>
      <c r="T5727" s="9">
        <f t="shared" si="802"/>
        <v>-7.3967641045250207E-3</v>
      </c>
      <c r="U5727" s="3">
        <f>Sheet1!$B$17+Sheet1!$B$18*'Portfolio allocation'!K5727</f>
        <v>-1.6574163279736136E-2</v>
      </c>
      <c r="V5727" s="13">
        <f t="shared" si="807"/>
        <v>9.1773991752111157E-3</v>
      </c>
      <c r="W5727" s="13"/>
      <c r="X5727" s="2">
        <v>40889</v>
      </c>
      <c r="Y5727">
        <v>183.5635</v>
      </c>
      <c r="AA5727" s="2">
        <v>40889</v>
      </c>
      <c r="AB5727">
        <v>2609.29</v>
      </c>
      <c r="AC5727">
        <f t="shared" si="808"/>
        <v>-1.223122350090855E-2</v>
      </c>
      <c r="AD5727">
        <f t="shared" si="803"/>
        <v>-1.2234623500908551E-2</v>
      </c>
      <c r="AE5727">
        <f>Sheet2!$B$17+Sheet2!$B$18*'Portfolio allocation'!K5727</f>
        <v>-1.3171505669058567E-2</v>
      </c>
      <c r="AF5727">
        <f t="shared" si="809"/>
        <v>9.3688216815001647E-4</v>
      </c>
      <c r="AH5727" s="2">
        <v>40889</v>
      </c>
      <c r="AI5727">
        <v>2.0169999999999999</v>
      </c>
      <c r="AJ5727">
        <v>8.5000000000000006E-2</v>
      </c>
      <c r="AK5727">
        <v>1.3216000000000001</v>
      </c>
      <c r="AR5727" s="3"/>
    </row>
    <row r="5728" spans="1:44" hidden="1" outlineLevel="1" x14ac:dyDescent="0.2">
      <c r="A5728" s="2">
        <v>40890</v>
      </c>
      <c r="B5728">
        <v>25.41</v>
      </c>
      <c r="E5728" s="2">
        <v>40890</v>
      </c>
      <c r="F5728">
        <v>1225.73</v>
      </c>
      <c r="G5728">
        <f t="shared" si="804"/>
        <v>-8.6860174529103107E-3</v>
      </c>
      <c r="H5728" s="2">
        <v>40890</v>
      </c>
      <c r="I5728">
        <v>2102.15</v>
      </c>
      <c r="J5728">
        <f t="shared" si="805"/>
        <v>-8.4899653326415692E-3</v>
      </c>
      <c r="K5728">
        <f t="shared" si="801"/>
        <v>-8.4933653326415698E-3</v>
      </c>
      <c r="L5728">
        <v>-1.1249429474585517E-2</v>
      </c>
      <c r="N5728" s="2">
        <v>40890</v>
      </c>
      <c r="O5728">
        <v>25.76</v>
      </c>
      <c r="Q5728" s="2">
        <v>40890</v>
      </c>
      <c r="R5728">
        <v>33890.879999999997</v>
      </c>
      <c r="S5728" s="8">
        <f t="shared" si="806"/>
        <v>9.8000802694238054E-3</v>
      </c>
      <c r="T5728" s="9">
        <f t="shared" si="802"/>
        <v>9.7966802694238048E-3</v>
      </c>
      <c r="U5728" s="3">
        <f>Sheet1!$B$17+Sheet1!$B$18*'Portfolio allocation'!K5728</f>
        <v>-9.2560050757540795E-3</v>
      </c>
      <c r="V5728" s="13">
        <f t="shared" si="807"/>
        <v>1.9052685345177886E-2</v>
      </c>
      <c r="W5728" s="13"/>
      <c r="X5728" s="2">
        <v>40890</v>
      </c>
      <c r="Y5728">
        <v>182.5797</v>
      </c>
      <c r="AA5728" s="2">
        <v>40890</v>
      </c>
      <c r="AB5728">
        <v>2595.3000000000002</v>
      </c>
      <c r="AC5728">
        <f t="shared" si="808"/>
        <v>-5.3616117794494933E-3</v>
      </c>
      <c r="AD5728">
        <f t="shared" si="803"/>
        <v>-5.3654117794494933E-3</v>
      </c>
      <c r="AE5728">
        <f>Sheet2!$B$17+Sheet2!$B$18*'Portfolio allocation'!K5728</f>
        <v>-7.4991301277676625E-3</v>
      </c>
      <c r="AF5728">
        <f t="shared" si="809"/>
        <v>2.1337183483181692E-3</v>
      </c>
      <c r="AH5728" s="2">
        <v>40890</v>
      </c>
      <c r="AI5728">
        <v>1.9630000000000001</v>
      </c>
      <c r="AJ5728">
        <v>9.5000000000000001E-2</v>
      </c>
      <c r="AK5728">
        <v>1.3087</v>
      </c>
      <c r="AR5728" s="3"/>
    </row>
    <row r="5729" spans="1:44" hidden="1" outlineLevel="1" x14ac:dyDescent="0.2">
      <c r="A5729" s="2">
        <v>40891</v>
      </c>
      <c r="B5729">
        <v>26.04</v>
      </c>
      <c r="E5729" s="2">
        <v>40891</v>
      </c>
      <c r="F5729">
        <v>1211.82</v>
      </c>
      <c r="G5729">
        <f t="shared" si="804"/>
        <v>-1.1348339356954673E-2</v>
      </c>
      <c r="H5729" s="2">
        <v>40891</v>
      </c>
      <c r="I5729">
        <v>2078.5100000000002</v>
      </c>
      <c r="J5729">
        <f t="shared" si="805"/>
        <v>-1.1245629474585517E-2</v>
      </c>
      <c r="K5729">
        <f t="shared" si="801"/>
        <v>-1.1249429474585517E-2</v>
      </c>
      <c r="L5729">
        <v>3.3296791526621294E-3</v>
      </c>
      <c r="N5729" s="2">
        <v>40891</v>
      </c>
      <c r="O5729">
        <v>25.59</v>
      </c>
      <c r="Q5729" s="2">
        <v>40891</v>
      </c>
      <c r="R5729">
        <v>33667.22</v>
      </c>
      <c r="S5729" s="8">
        <f t="shared" si="806"/>
        <v>-6.5994155359788698E-3</v>
      </c>
      <c r="T5729" s="9">
        <f t="shared" si="802"/>
        <v>-6.6032155359788697E-3</v>
      </c>
      <c r="U5729" s="3">
        <f>Sheet1!$B$17+Sheet1!$B$18*'Portfolio allocation'!K5729</f>
        <v>-1.241783170734616E-2</v>
      </c>
      <c r="V5729" s="13">
        <f t="shared" si="807"/>
        <v>5.81461617136729E-3</v>
      </c>
      <c r="W5729" s="13"/>
      <c r="X5729" s="2">
        <v>40891</v>
      </c>
      <c r="Y5729">
        <v>180.2586</v>
      </c>
      <c r="AA5729" s="2">
        <v>40891</v>
      </c>
      <c r="AB5729">
        <v>2562.31</v>
      </c>
      <c r="AC5729">
        <f t="shared" si="808"/>
        <v>-1.2711439910607747E-2</v>
      </c>
      <c r="AD5729">
        <f t="shared" si="803"/>
        <v>-1.2715879910607747E-2</v>
      </c>
      <c r="AE5729">
        <f>Sheet2!$B$17+Sheet2!$B$18*'Portfolio allocation'!K5729</f>
        <v>-9.949892676339795E-3</v>
      </c>
      <c r="AF5729">
        <f t="shared" si="809"/>
        <v>-2.7659872342679515E-3</v>
      </c>
      <c r="AH5729" s="2">
        <v>40891</v>
      </c>
      <c r="AI5729">
        <v>1.9039999999999999</v>
      </c>
      <c r="AJ5729">
        <v>0.111</v>
      </c>
      <c r="AK5729">
        <v>1.2950999999999999</v>
      </c>
      <c r="AR5729" s="3"/>
    </row>
    <row r="5730" spans="1:44" hidden="1" outlineLevel="1" x14ac:dyDescent="0.2">
      <c r="A5730" s="2">
        <v>40892</v>
      </c>
      <c r="B5730">
        <v>25.11</v>
      </c>
      <c r="E5730" s="2">
        <v>40892</v>
      </c>
      <c r="F5730">
        <v>1215.75</v>
      </c>
      <c r="G5730">
        <f t="shared" si="804"/>
        <v>3.2430558993910008E-3</v>
      </c>
      <c r="H5730" s="2">
        <v>40892</v>
      </c>
      <c r="I5730">
        <v>2085.44</v>
      </c>
      <c r="J5730">
        <f t="shared" si="805"/>
        <v>3.3341191526621294E-3</v>
      </c>
      <c r="K5730">
        <f t="shared" si="801"/>
        <v>3.3296791526621294E-3</v>
      </c>
      <c r="L5730">
        <v>3.2276118704925327E-3</v>
      </c>
      <c r="N5730" s="2">
        <v>40892</v>
      </c>
      <c r="O5730">
        <v>25.56</v>
      </c>
      <c r="Q5730" s="2">
        <v>40892</v>
      </c>
      <c r="R5730">
        <v>33627.760000000002</v>
      </c>
      <c r="S5730" s="8">
        <f t="shared" si="806"/>
        <v>-1.1720599443613144E-3</v>
      </c>
      <c r="T5730" s="9">
        <f t="shared" si="802"/>
        <v>-1.1764999443613145E-3</v>
      </c>
      <c r="U5730" s="3">
        <f>Sheet1!$B$17+Sheet1!$B$18*'Portfolio allocation'!K5730</f>
        <v>4.3076911935802107E-3</v>
      </c>
      <c r="V5730" s="13">
        <f t="shared" si="807"/>
        <v>-5.4841911379415256E-3</v>
      </c>
      <c r="W5730" s="13"/>
      <c r="X5730" s="2">
        <v>40892</v>
      </c>
      <c r="Y5730">
        <v>179.07419999999999</v>
      </c>
      <c r="AA5730" s="2">
        <v>40892</v>
      </c>
      <c r="AB5730">
        <v>2545.4699999999998</v>
      </c>
      <c r="AC5730">
        <f t="shared" si="808"/>
        <v>-6.572194621259797E-3</v>
      </c>
      <c r="AD5730">
        <f t="shared" si="803"/>
        <v>-6.5765146212597974E-3</v>
      </c>
      <c r="AE5730">
        <f>Sheet2!$B$17+Sheet2!$B$18*'Portfolio allocation'!K5730</f>
        <v>3.0142226617095778E-3</v>
      </c>
      <c r="AF5730">
        <f t="shared" si="809"/>
        <v>-9.5907372829693756E-3</v>
      </c>
      <c r="AH5730" s="2">
        <v>40892</v>
      </c>
      <c r="AI5730">
        <v>1.911</v>
      </c>
      <c r="AJ5730">
        <v>0.108</v>
      </c>
      <c r="AK5730">
        <v>1.29975</v>
      </c>
      <c r="AR5730" s="3"/>
    </row>
    <row r="5731" spans="1:44" hidden="1" outlineLevel="1" x14ac:dyDescent="0.2">
      <c r="A5731" s="2">
        <v>40893</v>
      </c>
      <c r="B5731">
        <v>24.29</v>
      </c>
      <c r="E5731" s="2">
        <v>40893</v>
      </c>
      <c r="F5731">
        <v>1219.6600000000001</v>
      </c>
      <c r="G5731">
        <f t="shared" si="804"/>
        <v>3.2161217355541893E-3</v>
      </c>
      <c r="H5731" s="2">
        <v>40893</v>
      </c>
      <c r="I5731">
        <v>2092.1799999999998</v>
      </c>
      <c r="J5731">
        <f t="shared" si="805"/>
        <v>3.2319318704925326E-3</v>
      </c>
      <c r="K5731">
        <f t="shared" si="801"/>
        <v>3.2276118704925327E-3</v>
      </c>
      <c r="L5731">
        <v>-1.1719373198099512E-2</v>
      </c>
      <c r="N5731" s="2">
        <v>40893</v>
      </c>
      <c r="O5731">
        <v>26</v>
      </c>
      <c r="Q5731" s="2">
        <v>40893</v>
      </c>
      <c r="R5731">
        <v>34206.639999999999</v>
      </c>
      <c r="S5731" s="8">
        <f t="shared" si="806"/>
        <v>1.7214349097293358E-2</v>
      </c>
      <c r="T5731" s="9">
        <f t="shared" si="802"/>
        <v>1.7210029097293359E-2</v>
      </c>
      <c r="U5731" s="3">
        <f>Sheet1!$B$17+Sheet1!$B$18*'Portfolio allocation'!K5731</f>
        <v>4.1905970207463273E-3</v>
      </c>
      <c r="V5731" s="13">
        <f t="shared" si="807"/>
        <v>1.3019432076547032E-2</v>
      </c>
      <c r="W5731" s="13"/>
      <c r="X5731" s="2">
        <v>40893</v>
      </c>
      <c r="Y5731">
        <v>175.33949999999999</v>
      </c>
      <c r="AA5731" s="2">
        <v>40893</v>
      </c>
      <c r="AB5731">
        <v>2492.39</v>
      </c>
      <c r="AC5731">
        <f t="shared" si="808"/>
        <v>-2.0852730536993103E-2</v>
      </c>
      <c r="AD5731">
        <f t="shared" si="803"/>
        <v>-2.0857050536993101E-2</v>
      </c>
      <c r="AE5731">
        <f>Sheet2!$B$17+Sheet2!$B$18*'Portfolio allocation'!K5731</f>
        <v>2.9234618304324954E-3</v>
      </c>
      <c r="AF5731">
        <f t="shared" si="809"/>
        <v>-2.3780512367425597E-2</v>
      </c>
      <c r="AH5731" s="2">
        <v>40893</v>
      </c>
      <c r="AI5731">
        <v>1.851</v>
      </c>
      <c r="AJ5731">
        <v>0.108</v>
      </c>
      <c r="AK5731">
        <v>1.3047</v>
      </c>
      <c r="AR5731" s="3"/>
    </row>
    <row r="5732" spans="1:44" hidden="1" outlineLevel="1" x14ac:dyDescent="0.2">
      <c r="A5732" s="2">
        <v>40896</v>
      </c>
      <c r="B5732">
        <v>24.92</v>
      </c>
      <c r="E5732" s="2">
        <v>40896</v>
      </c>
      <c r="F5732">
        <v>1205.3499999999999</v>
      </c>
      <c r="G5732">
        <f t="shared" si="804"/>
        <v>-1.1732777987308096E-2</v>
      </c>
      <c r="H5732" s="2">
        <v>40896</v>
      </c>
      <c r="I5732">
        <v>2067.67</v>
      </c>
      <c r="J5732">
        <f t="shared" si="805"/>
        <v>-1.1715053198099512E-2</v>
      </c>
      <c r="K5732">
        <f t="shared" si="801"/>
        <v>-1.1719373198099512E-2</v>
      </c>
      <c r="L5732">
        <v>2.9981122551277554E-2</v>
      </c>
      <c r="N5732" s="2">
        <v>40896</v>
      </c>
      <c r="O5732">
        <v>25.53</v>
      </c>
      <c r="Q5732" s="2">
        <v>40896</v>
      </c>
      <c r="R5732">
        <v>33588.29</v>
      </c>
      <c r="S5732" s="8">
        <f t="shared" si="806"/>
        <v>-1.8076899689650872E-2</v>
      </c>
      <c r="T5732" s="9">
        <f t="shared" si="802"/>
        <v>-1.808121968965087E-2</v>
      </c>
      <c r="U5732" s="3">
        <f>Sheet1!$B$17+Sheet1!$B$18*'Portfolio allocation'!K5732</f>
        <v>-1.2956963056919199E-2</v>
      </c>
      <c r="V5732" s="13">
        <f t="shared" si="807"/>
        <v>-5.1242566327316715E-3</v>
      </c>
      <c r="W5732" s="13"/>
      <c r="X5732" s="2">
        <v>40896</v>
      </c>
      <c r="Y5732">
        <v>174.69</v>
      </c>
      <c r="AA5732" s="2">
        <v>40896</v>
      </c>
      <c r="AB5732">
        <v>2483.15</v>
      </c>
      <c r="AC5732">
        <f t="shared" si="808"/>
        <v>-3.7072849754652415E-3</v>
      </c>
      <c r="AD5732">
        <f t="shared" si="803"/>
        <v>-3.7116049754652414E-3</v>
      </c>
      <c r="AE5732">
        <f>Sheet2!$B$17+Sheet2!$B$18*'Portfolio allocation'!K5732</f>
        <v>-1.0367778624637169E-2</v>
      </c>
      <c r="AF5732">
        <f t="shared" si="809"/>
        <v>6.6561736491719276E-3</v>
      </c>
      <c r="AH5732" s="2">
        <v>40896</v>
      </c>
      <c r="AI5732">
        <v>1.81</v>
      </c>
      <c r="AJ5732">
        <v>0.108</v>
      </c>
      <c r="AK5732">
        <v>1.3018000000000001</v>
      </c>
      <c r="AR5732" s="3"/>
    </row>
    <row r="5733" spans="1:44" hidden="1" outlineLevel="1" x14ac:dyDescent="0.2">
      <c r="A5733" s="2">
        <v>40897</v>
      </c>
      <c r="B5733">
        <v>23.22</v>
      </c>
      <c r="E5733" s="2">
        <v>40897</v>
      </c>
      <c r="F5733">
        <v>1241.3</v>
      </c>
      <c r="G5733">
        <f t="shared" si="804"/>
        <v>2.9825361928070615E-2</v>
      </c>
      <c r="H5733" s="2">
        <v>40897</v>
      </c>
      <c r="I5733">
        <v>2129.67</v>
      </c>
      <c r="J5733">
        <f t="shared" si="805"/>
        <v>2.9985442551277552E-2</v>
      </c>
      <c r="K5733">
        <f t="shared" si="801"/>
        <v>2.9981122551277554E-2</v>
      </c>
      <c r="L5733">
        <v>1.9631209650320968E-3</v>
      </c>
      <c r="N5733" s="2">
        <v>40897</v>
      </c>
      <c r="O5733">
        <v>26.024999999999999</v>
      </c>
      <c r="Q5733" s="2">
        <v>40897</v>
      </c>
      <c r="R5733">
        <v>34239.519999999997</v>
      </c>
      <c r="S5733" s="8">
        <f t="shared" si="806"/>
        <v>1.9388602396847032E-2</v>
      </c>
      <c r="T5733" s="9">
        <f t="shared" si="802"/>
        <v>1.9384282396847034E-2</v>
      </c>
      <c r="U5733" s="3">
        <f>Sheet1!$B$17+Sheet1!$B$18*'Portfolio allocation'!K5733</f>
        <v>3.4882902497869607E-2</v>
      </c>
      <c r="V5733" s="13">
        <f t="shared" si="807"/>
        <v>-1.5498620101022573E-2</v>
      </c>
      <c r="W5733" s="13"/>
      <c r="X5733" s="2">
        <v>40897</v>
      </c>
      <c r="Y5733">
        <v>178.845</v>
      </c>
      <c r="AA5733" s="2">
        <v>40897</v>
      </c>
      <c r="AB5733">
        <v>2542.2199999999998</v>
      </c>
      <c r="AC5733">
        <f t="shared" si="808"/>
        <v>2.3788333366892678E-2</v>
      </c>
      <c r="AD5733">
        <f t="shared" si="803"/>
        <v>2.3784013366892679E-2</v>
      </c>
      <c r="AE5733">
        <f>Sheet2!$B$17+Sheet2!$B$18*'Portfolio allocation'!K5733</f>
        <v>2.6713366071574776E-2</v>
      </c>
      <c r="AF5733">
        <f t="shared" si="809"/>
        <v>-2.929352704682097E-3</v>
      </c>
      <c r="AH5733" s="2">
        <v>40897</v>
      </c>
      <c r="AI5733">
        <v>1.927</v>
      </c>
      <c r="AJ5733">
        <v>0.108</v>
      </c>
      <c r="AK5733">
        <v>1.3109999999999999</v>
      </c>
      <c r="AR5733" s="3"/>
    </row>
    <row r="5734" spans="1:44" hidden="1" outlineLevel="1" x14ac:dyDescent="0.2">
      <c r="A5734" s="2">
        <v>40898</v>
      </c>
      <c r="B5734">
        <v>21.43</v>
      </c>
      <c r="E5734" s="2">
        <v>40898</v>
      </c>
      <c r="F5734">
        <v>1243.72</v>
      </c>
      <c r="G5734">
        <f t="shared" si="804"/>
        <v>1.9495690002417909E-3</v>
      </c>
      <c r="H5734" s="2">
        <v>40898</v>
      </c>
      <c r="I5734">
        <v>2133.86</v>
      </c>
      <c r="J5734">
        <f t="shared" si="805"/>
        <v>1.9674409650320968E-3</v>
      </c>
      <c r="K5734">
        <f t="shared" si="801"/>
        <v>1.9631209650320968E-3</v>
      </c>
      <c r="L5734">
        <v>8.5153316813660843E-3</v>
      </c>
      <c r="N5734" s="2">
        <v>40898</v>
      </c>
      <c r="O5734">
        <v>25.76</v>
      </c>
      <c r="Q5734" s="2">
        <v>40898</v>
      </c>
      <c r="R5734">
        <v>33890.879999999997</v>
      </c>
      <c r="S5734" s="8">
        <f t="shared" si="806"/>
        <v>-1.0182385734379462E-2</v>
      </c>
      <c r="T5734" s="9">
        <f t="shared" si="802"/>
        <v>-1.0186705734379463E-2</v>
      </c>
      <c r="U5734" s="3">
        <f>Sheet1!$B$17+Sheet1!$B$18*'Portfolio allocation'!K5734</f>
        <v>2.7399410075409185E-3</v>
      </c>
      <c r="V5734" s="13">
        <f t="shared" si="807"/>
        <v>-1.2926646741920381E-2</v>
      </c>
      <c r="W5734" s="13"/>
      <c r="X5734" s="2">
        <v>40898</v>
      </c>
      <c r="Y5734">
        <v>173.33369999999999</v>
      </c>
      <c r="AA5734" s="2">
        <v>40898</v>
      </c>
      <c r="AB5734">
        <v>2463.87</v>
      </c>
      <c r="AC5734">
        <f t="shared" si="808"/>
        <v>-3.0819519947132834E-2</v>
      </c>
      <c r="AD5734">
        <f t="shared" si="803"/>
        <v>-3.0823959947132835E-2</v>
      </c>
      <c r="AE5734">
        <f>Sheet2!$B$17+Sheet2!$B$18*'Portfolio allocation'!K5734</f>
        <v>1.7990442572164041E-3</v>
      </c>
      <c r="AF5734">
        <f t="shared" si="809"/>
        <v>-3.2623004204349243E-2</v>
      </c>
      <c r="AH5734" s="2">
        <v>40898</v>
      </c>
      <c r="AI5734">
        <v>1.97</v>
      </c>
      <c r="AJ5734">
        <v>0.111</v>
      </c>
      <c r="AK5734">
        <v>1.3047500000000001</v>
      </c>
      <c r="AR5734" s="3"/>
    </row>
    <row r="5735" spans="1:44" hidden="1" outlineLevel="1" x14ac:dyDescent="0.2">
      <c r="A5735" s="2">
        <v>40899</v>
      </c>
      <c r="B5735">
        <v>21.16</v>
      </c>
      <c r="E5735" s="2">
        <v>40899</v>
      </c>
      <c r="F5735">
        <v>1254</v>
      </c>
      <c r="G5735">
        <f t="shared" si="804"/>
        <v>8.2655260026371913E-3</v>
      </c>
      <c r="H5735" s="2">
        <v>40899</v>
      </c>
      <c r="I5735">
        <v>2152.04</v>
      </c>
      <c r="J5735">
        <f t="shared" si="805"/>
        <v>8.519771681366084E-3</v>
      </c>
      <c r="K5735">
        <f t="shared" si="801"/>
        <v>8.5153316813660843E-3</v>
      </c>
      <c r="L5735">
        <v>9.0382628516198511E-3</v>
      </c>
      <c r="N5735" s="2">
        <v>40899</v>
      </c>
      <c r="O5735">
        <v>25.81</v>
      </c>
      <c r="Q5735" s="2">
        <v>40899</v>
      </c>
      <c r="R5735">
        <v>33956.67</v>
      </c>
      <c r="S5735" s="8">
        <f t="shared" si="806"/>
        <v>1.9412302070644927E-3</v>
      </c>
      <c r="T5735" s="9">
        <f t="shared" si="802"/>
        <v>1.9367902070644926E-3</v>
      </c>
      <c r="U5735" s="3">
        <f>Sheet1!$B$17+Sheet1!$B$18*'Portfolio allocation'!K5735</f>
        <v>1.0256803196421416E-2</v>
      </c>
      <c r="V5735" s="13">
        <f t="shared" si="807"/>
        <v>-8.3200129893569227E-3</v>
      </c>
      <c r="W5735" s="13"/>
      <c r="X5735" s="2">
        <v>40899</v>
      </c>
      <c r="Y5735">
        <v>173.87809999999999</v>
      </c>
      <c r="AA5735" s="2">
        <v>40899</v>
      </c>
      <c r="AB5735">
        <v>2471.61</v>
      </c>
      <c r="AC5735">
        <f t="shared" si="808"/>
        <v>3.1413995056557287E-3</v>
      </c>
      <c r="AD5735">
        <f t="shared" si="803"/>
        <v>3.1370795056557287E-3</v>
      </c>
      <c r="AE5735">
        <f>Sheet2!$B$17+Sheet2!$B$18*'Portfolio allocation'!K5735</f>
        <v>7.6254371881944623E-3</v>
      </c>
      <c r="AF5735">
        <f t="shared" si="809"/>
        <v>-4.488357682538734E-3</v>
      </c>
      <c r="AH5735" s="2">
        <v>40899</v>
      </c>
      <c r="AI5735">
        <v>1.9530000000000001</v>
      </c>
      <c r="AJ5735">
        <v>0.108</v>
      </c>
      <c r="AK5735">
        <v>1.3065</v>
      </c>
      <c r="AR5735" s="3"/>
    </row>
    <row r="5736" spans="1:44" hidden="1" outlineLevel="1" x14ac:dyDescent="0.2">
      <c r="A5736" s="2">
        <v>40900</v>
      </c>
      <c r="B5736">
        <v>20.73</v>
      </c>
      <c r="E5736" s="2">
        <v>40900</v>
      </c>
      <c r="F5736">
        <v>1265.33</v>
      </c>
      <c r="G5736">
        <f t="shared" si="804"/>
        <v>9.0350877192981738E-3</v>
      </c>
      <c r="H5736" s="2">
        <v>40900</v>
      </c>
      <c r="I5736">
        <v>2171.5</v>
      </c>
      <c r="J5736">
        <f t="shared" si="805"/>
        <v>9.0425828516198514E-3</v>
      </c>
      <c r="K5736">
        <f t="shared" si="801"/>
        <v>9.0382628516198511E-3</v>
      </c>
      <c r="L5736">
        <v>-4.4399999999999998E-6</v>
      </c>
      <c r="N5736" s="2">
        <v>40900</v>
      </c>
      <c r="O5736">
        <v>26.03</v>
      </c>
      <c r="Q5736" s="2">
        <v>40900</v>
      </c>
      <c r="R5736">
        <v>34246.11</v>
      </c>
      <c r="S5736" s="8">
        <f t="shared" si="806"/>
        <v>8.5238040125843462E-3</v>
      </c>
      <c r="T5736" s="9">
        <f t="shared" si="802"/>
        <v>8.5194840125843458E-3</v>
      </c>
      <c r="U5736" s="3">
        <f>Sheet1!$B$17+Sheet1!$B$18*'Portfolio allocation'!K5736</f>
        <v>1.08567230877748E-2</v>
      </c>
      <c r="V5736" s="13">
        <f t="shared" si="807"/>
        <v>-2.3372390751904542E-3</v>
      </c>
      <c r="W5736" s="13"/>
      <c r="X5736" s="2">
        <v>40900</v>
      </c>
      <c r="Y5736">
        <v>176.4666</v>
      </c>
      <c r="AA5736" s="2">
        <v>40900</v>
      </c>
      <c r="AB5736">
        <v>2508.41</v>
      </c>
      <c r="AC5736">
        <f t="shared" si="808"/>
        <v>1.4889080396988108E-2</v>
      </c>
      <c r="AD5736">
        <f t="shared" si="803"/>
        <v>1.4884640396988108E-2</v>
      </c>
      <c r="AE5736">
        <f>Sheet2!$B$17+Sheet2!$B$18*'Portfolio allocation'!K5736</f>
        <v>8.0904409259648716E-3</v>
      </c>
      <c r="AF5736">
        <f t="shared" si="809"/>
        <v>6.7941994710232368E-3</v>
      </c>
      <c r="AH5736" s="2">
        <v>40900</v>
      </c>
      <c r="AI5736">
        <v>2.0209999999999999</v>
      </c>
      <c r="AJ5736">
        <v>0.111</v>
      </c>
      <c r="AK5736">
        <v>1.3039000000000001</v>
      </c>
      <c r="AR5736" s="3"/>
    </row>
    <row r="5737" spans="1:44" hidden="1" outlineLevel="1" x14ac:dyDescent="0.2">
      <c r="A5737" s="2">
        <v>40903</v>
      </c>
      <c r="B5737">
        <v>20.73</v>
      </c>
      <c r="E5737" s="2">
        <v>40903</v>
      </c>
      <c r="F5737">
        <v>1265.33</v>
      </c>
      <c r="G5737">
        <f t="shared" si="804"/>
        <v>0</v>
      </c>
      <c r="H5737" s="2">
        <v>40903</v>
      </c>
      <c r="I5737">
        <v>2171.5</v>
      </c>
      <c r="J5737">
        <f t="shared" si="805"/>
        <v>0</v>
      </c>
      <c r="K5737">
        <f t="shared" si="801"/>
        <v>-4.4399999999999998E-6</v>
      </c>
      <c r="L5737">
        <v>9.2267345153212993E-5</v>
      </c>
      <c r="N5737" s="2">
        <v>40903</v>
      </c>
      <c r="O5737">
        <v>26.03</v>
      </c>
      <c r="Q5737" s="2">
        <v>40903</v>
      </c>
      <c r="R5737">
        <v>34246.11</v>
      </c>
      <c r="S5737" s="8">
        <f t="shared" si="806"/>
        <v>0</v>
      </c>
      <c r="T5737" s="9">
        <f t="shared" si="802"/>
        <v>-4.4400000000000007E-6</v>
      </c>
      <c r="U5737" s="3">
        <f>Sheet1!$B$17+Sheet1!$B$18*'Portfolio allocation'!K5737</f>
        <v>4.8270520383006881E-4</v>
      </c>
      <c r="V5737" s="13">
        <f t="shared" si="807"/>
        <v>-4.8714520383006879E-4</v>
      </c>
      <c r="W5737" s="13"/>
      <c r="X5737" s="2">
        <v>40903</v>
      </c>
      <c r="Y5737">
        <v>176.4666</v>
      </c>
      <c r="AA5737" s="2">
        <v>40903</v>
      </c>
      <c r="AB5737">
        <v>2508.41</v>
      </c>
      <c r="AC5737">
        <f t="shared" si="808"/>
        <v>0</v>
      </c>
      <c r="AD5737">
        <f t="shared" si="803"/>
        <v>-4.4399999999999998E-6</v>
      </c>
      <c r="AE5737">
        <f>Sheet2!$B$17+Sheet2!$B$18*'Portfolio allocation'!K5737</f>
        <v>4.9438850089715712E-5</v>
      </c>
      <c r="AF5737">
        <f t="shared" si="809"/>
        <v>-5.387885008971571E-5</v>
      </c>
      <c r="AH5737" s="2">
        <v>40903</v>
      </c>
      <c r="AI5737">
        <v>2.0209999999999999</v>
      </c>
      <c r="AJ5737">
        <v>0.111</v>
      </c>
      <c r="AK5737">
        <v>1.3039000000000001</v>
      </c>
      <c r="AR5737" s="3"/>
    </row>
    <row r="5738" spans="1:44" hidden="1" outlineLevel="1" x14ac:dyDescent="0.2">
      <c r="A5738" s="2">
        <v>40904</v>
      </c>
      <c r="B5738">
        <v>21.91</v>
      </c>
      <c r="E5738" s="2">
        <v>40904</v>
      </c>
      <c r="F5738">
        <v>1265.43</v>
      </c>
      <c r="G5738">
        <f t="shared" si="804"/>
        <v>7.9030766677590236E-5</v>
      </c>
      <c r="H5738" s="2">
        <v>40904</v>
      </c>
      <c r="I5738">
        <v>2171.71</v>
      </c>
      <c r="J5738">
        <f t="shared" si="805"/>
        <v>9.6707345153212998E-5</v>
      </c>
      <c r="K5738">
        <f t="shared" si="801"/>
        <v>9.2267345153212993E-5</v>
      </c>
      <c r="L5738">
        <v>-1.226194187400703E-2</v>
      </c>
      <c r="N5738" s="2">
        <v>40904</v>
      </c>
      <c r="O5738">
        <v>26.04</v>
      </c>
      <c r="Q5738" s="2">
        <v>40904</v>
      </c>
      <c r="R5738">
        <v>34259.26</v>
      </c>
      <c r="S5738" s="8">
        <f t="shared" si="806"/>
        <v>3.8398521759108739E-4</v>
      </c>
      <c r="T5738" s="9">
        <f t="shared" si="802"/>
        <v>3.7954521759108741E-4</v>
      </c>
      <c r="U5738" s="3">
        <f>Sheet1!$B$17+Sheet1!$B$18*'Portfolio allocation'!K5738</f>
        <v>5.9365032107988895E-4</v>
      </c>
      <c r="V5738" s="13">
        <f t="shared" si="807"/>
        <v>-2.1410510348880154E-4</v>
      </c>
      <c r="W5738" s="13"/>
      <c r="X5738" s="2">
        <v>40904</v>
      </c>
      <c r="Y5738">
        <v>176.65770000000001</v>
      </c>
      <c r="AA5738" s="2">
        <v>40904</v>
      </c>
      <c r="AB5738">
        <v>2511.12</v>
      </c>
      <c r="AC5738">
        <f t="shared" si="808"/>
        <v>1.0803656499536185E-3</v>
      </c>
      <c r="AD5738">
        <f t="shared" si="803"/>
        <v>1.0760456499536186E-3</v>
      </c>
      <c r="AE5738">
        <f>Sheet2!$B$17+Sheet2!$B$18*'Portfolio allocation'!K5738</f>
        <v>1.354334886274691E-4</v>
      </c>
      <c r="AF5738">
        <f t="shared" si="809"/>
        <v>9.4061216132614945E-4</v>
      </c>
      <c r="AH5738" s="2">
        <v>40904</v>
      </c>
      <c r="AI5738">
        <v>2.0019999999999998</v>
      </c>
      <c r="AJ5738">
        <v>0.108</v>
      </c>
      <c r="AK5738">
        <v>1.3066</v>
      </c>
      <c r="AR5738" s="3"/>
    </row>
    <row r="5739" spans="1:44" hidden="1" outlineLevel="1" x14ac:dyDescent="0.2">
      <c r="A5739" s="2">
        <v>40905</v>
      </c>
      <c r="B5739">
        <v>23.52</v>
      </c>
      <c r="E5739" s="2">
        <v>40905</v>
      </c>
      <c r="F5739">
        <v>1249.6400000000001</v>
      </c>
      <c r="G5739">
        <f t="shared" si="804"/>
        <v>-1.2477971914685138E-2</v>
      </c>
      <c r="H5739" s="2">
        <v>40905</v>
      </c>
      <c r="I5739">
        <v>2145.09</v>
      </c>
      <c r="J5739">
        <f t="shared" si="805"/>
        <v>-1.225762187400703E-2</v>
      </c>
      <c r="K5739">
        <f t="shared" si="801"/>
        <v>-1.226194187400703E-2</v>
      </c>
      <c r="L5739">
        <v>1.0731906268921053E-2</v>
      </c>
      <c r="N5739" s="2">
        <v>40905</v>
      </c>
      <c r="O5739">
        <v>25.82</v>
      </c>
      <c r="Q5739" s="2">
        <v>40905</v>
      </c>
      <c r="R5739">
        <v>33969.82</v>
      </c>
      <c r="S5739" s="8">
        <f t="shared" si="806"/>
        <v>-8.4485187362483005E-3</v>
      </c>
      <c r="T5739" s="9">
        <f t="shared" si="802"/>
        <v>-8.4528387362483009E-3</v>
      </c>
      <c r="U5739" s="3">
        <f>Sheet1!$B$17+Sheet1!$B$18*'Portfolio allocation'!K5739</f>
        <v>-1.3579411592439142E-2</v>
      </c>
      <c r="V5739" s="13">
        <f t="shared" si="807"/>
        <v>5.1265728561908416E-3</v>
      </c>
      <c r="W5739" s="13"/>
      <c r="X5739" s="2">
        <v>40905</v>
      </c>
      <c r="Y5739">
        <v>175.7407</v>
      </c>
      <c r="AA5739" s="2">
        <v>40905</v>
      </c>
      <c r="AB5739">
        <v>2498.09</v>
      </c>
      <c r="AC5739">
        <f t="shared" si="808"/>
        <v>-5.1889196852399344E-3</v>
      </c>
      <c r="AD5739">
        <f t="shared" si="803"/>
        <v>-5.1931596852399344E-3</v>
      </c>
      <c r="AE5739">
        <f>Sheet2!$B$17+Sheet2!$B$18*'Portfolio allocation'!K5739</f>
        <v>-1.0850244533432973E-2</v>
      </c>
      <c r="AF5739">
        <f t="shared" si="809"/>
        <v>5.657084848193039E-3</v>
      </c>
      <c r="AH5739" s="2">
        <v>40905</v>
      </c>
      <c r="AI5739">
        <v>1.921</v>
      </c>
      <c r="AJ5739">
        <v>0.106</v>
      </c>
      <c r="AK5739">
        <v>1.2946500000000001</v>
      </c>
      <c r="AR5739" s="3"/>
    </row>
    <row r="5740" spans="1:44" hidden="1" outlineLevel="1" x14ac:dyDescent="0.2">
      <c r="A5740" s="2">
        <v>40906</v>
      </c>
      <c r="B5740">
        <v>22.65</v>
      </c>
      <c r="E5740" s="2">
        <v>40906</v>
      </c>
      <c r="F5740">
        <v>1263.02</v>
      </c>
      <c r="G5740">
        <f t="shared" si="804"/>
        <v>1.0707083640088211E-2</v>
      </c>
      <c r="H5740" s="2">
        <v>40906</v>
      </c>
      <c r="I5740">
        <v>2168.12</v>
      </c>
      <c r="J5740">
        <f t="shared" si="805"/>
        <v>1.0736146268921054E-2</v>
      </c>
      <c r="K5740">
        <f t="shared" si="801"/>
        <v>1.0731906268921053E-2</v>
      </c>
      <c r="L5740">
        <v>-4.2383229843365846E-3</v>
      </c>
      <c r="N5740" s="2">
        <v>40906</v>
      </c>
      <c r="O5740">
        <v>26.02</v>
      </c>
      <c r="Q5740" s="2">
        <v>40906</v>
      </c>
      <c r="R5740">
        <v>34232.94</v>
      </c>
      <c r="S5740" s="8">
        <f t="shared" si="806"/>
        <v>7.7456989763267092E-3</v>
      </c>
      <c r="T5740" s="9">
        <f t="shared" si="802"/>
        <v>7.7414589763267093E-3</v>
      </c>
      <c r="U5740" s="3">
        <f>Sheet1!$B$17+Sheet1!$B$18*'Portfolio allocation'!K5740</f>
        <v>1.2799713738734937E-2</v>
      </c>
      <c r="V5740" s="13">
        <f t="shared" si="807"/>
        <v>-5.0582547624082276E-3</v>
      </c>
      <c r="W5740" s="13"/>
      <c r="X5740" s="2">
        <v>40906</v>
      </c>
      <c r="Y5740">
        <v>177.83250000000001</v>
      </c>
      <c r="AA5740" s="2">
        <v>40906</v>
      </c>
      <c r="AB5740">
        <v>2527.8200000000002</v>
      </c>
      <c r="AC5740">
        <f t="shared" si="808"/>
        <v>1.190109243462012E-2</v>
      </c>
      <c r="AD5740">
        <f t="shared" si="803"/>
        <v>1.1896852434620119E-2</v>
      </c>
      <c r="AE5740">
        <f>Sheet2!$B$17+Sheet2!$B$18*'Portfolio allocation'!K5740</f>
        <v>9.5964718613805716E-3</v>
      </c>
      <c r="AF5740">
        <f t="shared" si="809"/>
        <v>2.3003805732395473E-3</v>
      </c>
      <c r="AH5740" s="2">
        <v>40906</v>
      </c>
      <c r="AI5740">
        <v>1.899</v>
      </c>
      <c r="AJ5740">
        <v>0.106</v>
      </c>
      <c r="AK5740">
        <v>1.29145</v>
      </c>
      <c r="AR5740" s="3"/>
    </row>
    <row r="5741" spans="1:44" hidden="1" outlineLevel="1" x14ac:dyDescent="0.2">
      <c r="A5741" s="2">
        <v>40907</v>
      </c>
      <c r="B5741">
        <v>23.4</v>
      </c>
      <c r="E5741" s="2">
        <v>40907</v>
      </c>
      <c r="F5741">
        <v>1257.5999999999999</v>
      </c>
      <c r="G5741">
        <f t="shared" si="804"/>
        <v>-4.2913018004465675E-3</v>
      </c>
      <c r="H5741" s="2">
        <v>40907</v>
      </c>
      <c r="I5741">
        <v>2158.94</v>
      </c>
      <c r="J5741">
        <f t="shared" si="805"/>
        <v>-4.2340829843365846E-3</v>
      </c>
      <c r="K5741">
        <f t="shared" si="801"/>
        <v>-4.2383229843365846E-3</v>
      </c>
      <c r="L5741">
        <v>-4.3200000000000001E-6</v>
      </c>
      <c r="N5741" s="2">
        <v>40907</v>
      </c>
      <c r="O5741">
        <v>25.96</v>
      </c>
      <c r="Q5741" s="2">
        <v>40907</v>
      </c>
      <c r="R5741">
        <v>34154</v>
      </c>
      <c r="S5741" s="8">
        <f t="shared" si="806"/>
        <v>-2.3059661250246499E-3</v>
      </c>
      <c r="T5741" s="9">
        <f t="shared" si="802"/>
        <v>-2.3102061250246499E-3</v>
      </c>
      <c r="U5741" s="3">
        <f>Sheet1!$B$17+Sheet1!$B$18*'Portfolio allocation'!K5741</f>
        <v>-4.374512656664933E-3</v>
      </c>
      <c r="V5741" s="13">
        <f t="shared" si="807"/>
        <v>2.0643065316402831E-3</v>
      </c>
      <c r="W5741" s="13"/>
      <c r="X5741" s="2">
        <v>40907</v>
      </c>
      <c r="Y5741">
        <v>175.63560000000001</v>
      </c>
      <c r="AA5741" s="2">
        <v>40907</v>
      </c>
      <c r="AB5741">
        <v>2496.6</v>
      </c>
      <c r="AC5741">
        <f t="shared" si="808"/>
        <v>-1.2350562935652176E-2</v>
      </c>
      <c r="AD5741">
        <f t="shared" si="803"/>
        <v>-1.2354882935652177E-2</v>
      </c>
      <c r="AE5741">
        <f>Sheet2!$B$17+Sheet2!$B$18*'Portfolio allocation'!K5741</f>
        <v>-3.7154379157065234E-3</v>
      </c>
      <c r="AF5741">
        <f t="shared" si="809"/>
        <v>-8.6394450199456536E-3</v>
      </c>
      <c r="AH5741" s="2">
        <v>40907</v>
      </c>
      <c r="AI5741">
        <v>1.8759999999999999</v>
      </c>
      <c r="AJ5741">
        <v>0.108</v>
      </c>
      <c r="AK5741">
        <v>1.2981499999999999</v>
      </c>
      <c r="AR5741" s="3"/>
    </row>
    <row r="5742" spans="1:44" hidden="1" outlineLevel="1" x14ac:dyDescent="0.2">
      <c r="A5742" s="2">
        <v>40910</v>
      </c>
      <c r="B5742">
        <v>23.4</v>
      </c>
      <c r="E5742" s="2">
        <v>40910</v>
      </c>
      <c r="F5742">
        <v>1257.5999999999999</v>
      </c>
      <c r="G5742">
        <f t="shared" si="804"/>
        <v>0</v>
      </c>
      <c r="H5742" s="2">
        <v>40910</v>
      </c>
      <c r="I5742">
        <v>2158.94</v>
      </c>
      <c r="J5742">
        <f t="shared" si="805"/>
        <v>0</v>
      </c>
      <c r="K5742">
        <f t="shared" si="801"/>
        <v>-4.3200000000000001E-6</v>
      </c>
      <c r="L5742">
        <v>1.549402641073855E-2</v>
      </c>
      <c r="N5742" s="2">
        <v>40910</v>
      </c>
      <c r="O5742">
        <v>25.96</v>
      </c>
      <c r="Q5742" s="2">
        <v>40910</v>
      </c>
      <c r="R5742">
        <v>34154</v>
      </c>
      <c r="S5742" s="8">
        <f t="shared" si="806"/>
        <v>0</v>
      </c>
      <c r="T5742" s="9">
        <f t="shared" si="802"/>
        <v>-4.3200000000000001E-6</v>
      </c>
      <c r="U5742" s="3">
        <f>Sheet1!$B$17+Sheet1!$B$18*'Portfolio allocation'!K5742</f>
        <v>4.8284287087127324E-4</v>
      </c>
      <c r="V5742" s="13">
        <f t="shared" si="807"/>
        <v>-4.8716287087127323E-4</v>
      </c>
      <c r="W5742" s="13"/>
      <c r="X5742" s="2">
        <v>40910</v>
      </c>
      <c r="Y5742">
        <v>175.63560000000001</v>
      </c>
      <c r="AA5742" s="2">
        <v>40910</v>
      </c>
      <c r="AB5742">
        <v>2496.6</v>
      </c>
      <c r="AC5742">
        <f t="shared" si="808"/>
        <v>0</v>
      </c>
      <c r="AD5742">
        <f t="shared" si="803"/>
        <v>-4.3200000000000001E-6</v>
      </c>
      <c r="AE5742">
        <f>Sheet2!$B$17+Sheet2!$B$18*'Portfolio allocation'!K5742</f>
        <v>4.9545557151192601E-5</v>
      </c>
      <c r="AF5742">
        <f t="shared" si="809"/>
        <v>-5.38655571511926E-5</v>
      </c>
      <c r="AH5742" s="2">
        <v>40910</v>
      </c>
      <c r="AI5742">
        <v>1.8759999999999999</v>
      </c>
      <c r="AJ5742">
        <v>0.108</v>
      </c>
      <c r="AK5742">
        <v>1.2981499999999999</v>
      </c>
      <c r="AR5742" s="3"/>
    </row>
    <row r="5743" spans="1:44" hidden="1" outlineLevel="1" x14ac:dyDescent="0.2">
      <c r="A5743" s="2">
        <v>40911</v>
      </c>
      <c r="B5743">
        <v>22.97</v>
      </c>
      <c r="E5743" s="2">
        <v>40911</v>
      </c>
      <c r="F5743">
        <v>1277.06</v>
      </c>
      <c r="G5743">
        <f t="shared" si="804"/>
        <v>1.5473918575063639E-2</v>
      </c>
      <c r="H5743" s="2">
        <v>40911</v>
      </c>
      <c r="I5743">
        <v>2192.4</v>
      </c>
      <c r="J5743">
        <f t="shared" si="805"/>
        <v>1.549834641073855E-2</v>
      </c>
      <c r="K5743">
        <f t="shared" si="801"/>
        <v>1.549402641073855E-2</v>
      </c>
      <c r="L5743">
        <v>3.971466082832607E-4</v>
      </c>
      <c r="N5743" s="2">
        <v>40911</v>
      </c>
      <c r="O5743">
        <v>26.765000000000001</v>
      </c>
      <c r="Q5743" s="2">
        <v>40911</v>
      </c>
      <c r="R5743">
        <v>35213.11</v>
      </c>
      <c r="S5743" s="8">
        <f t="shared" si="806"/>
        <v>3.1009837793523509E-2</v>
      </c>
      <c r="T5743" s="9">
        <f t="shared" si="802"/>
        <v>3.1005517793523511E-2</v>
      </c>
      <c r="U5743" s="3">
        <f>Sheet1!$B$17+Sheet1!$B$18*'Portfolio allocation'!K5743</f>
        <v>1.8262938653601905E-2</v>
      </c>
      <c r="V5743" s="13">
        <f t="shared" si="807"/>
        <v>1.2742579139921606E-2</v>
      </c>
      <c r="W5743" s="13"/>
      <c r="X5743" s="2">
        <v>40911</v>
      </c>
      <c r="Y5743">
        <v>177.94710000000001</v>
      </c>
      <c r="AA5743" s="2">
        <v>40911</v>
      </c>
      <c r="AB5743">
        <v>2529.4499999999998</v>
      </c>
      <c r="AC5743">
        <f t="shared" si="808"/>
        <v>1.3157894736842035E-2</v>
      </c>
      <c r="AD5743">
        <f t="shared" si="803"/>
        <v>1.3153654736842034E-2</v>
      </c>
      <c r="AE5743">
        <f>Sheet2!$B$17+Sheet2!$B$18*'Portfolio allocation'!K5743</f>
        <v>1.3831070584157574E-2</v>
      </c>
      <c r="AF5743">
        <f t="shared" si="809"/>
        <v>-6.7741584731553957E-4</v>
      </c>
      <c r="AH5743" s="2">
        <v>40911</v>
      </c>
      <c r="AI5743">
        <v>1.956</v>
      </c>
      <c r="AJ5743">
        <v>0.106</v>
      </c>
      <c r="AK5743">
        <v>1.3052999999999999</v>
      </c>
      <c r="AR5743" s="3"/>
    </row>
    <row r="5744" spans="1:44" hidden="1" outlineLevel="1" x14ac:dyDescent="0.2">
      <c r="A5744" s="2">
        <v>40912</v>
      </c>
      <c r="B5744">
        <v>22.22</v>
      </c>
      <c r="E5744" s="2">
        <v>40912</v>
      </c>
      <c r="F5744">
        <v>1277.3</v>
      </c>
      <c r="G5744">
        <f t="shared" si="804"/>
        <v>1.8793165552133395E-4</v>
      </c>
      <c r="H5744" s="2">
        <v>40912</v>
      </c>
      <c r="I5744">
        <v>2193.2800000000002</v>
      </c>
      <c r="J5744">
        <f t="shared" si="805"/>
        <v>4.0138660828326067E-4</v>
      </c>
      <c r="K5744">
        <f t="shared" si="801"/>
        <v>3.971466082832607E-4</v>
      </c>
      <c r="L5744">
        <v>2.9366809921212399E-3</v>
      </c>
      <c r="N5744" s="2">
        <v>40912</v>
      </c>
      <c r="O5744">
        <v>27.4</v>
      </c>
      <c r="Q5744" s="2">
        <v>40912</v>
      </c>
      <c r="R5744">
        <v>36048.53</v>
      </c>
      <c r="S5744" s="8">
        <f t="shared" si="806"/>
        <v>2.3724686629496672E-2</v>
      </c>
      <c r="T5744" s="9">
        <f t="shared" si="802"/>
        <v>2.3720446629496673E-2</v>
      </c>
      <c r="U5744" s="3">
        <f>Sheet1!$B$17+Sheet1!$B$18*'Portfolio allocation'!K5744</f>
        <v>9.4341553841072699E-4</v>
      </c>
      <c r="V5744" s="13">
        <f t="shared" si="807"/>
        <v>2.2777031091085947E-2</v>
      </c>
      <c r="W5744" s="13"/>
      <c r="X5744" s="2">
        <v>40912</v>
      </c>
      <c r="Y5744">
        <v>177.22120000000001</v>
      </c>
      <c r="AA5744" s="2">
        <v>40912</v>
      </c>
      <c r="AB5744">
        <v>2519.13</v>
      </c>
      <c r="AC5744">
        <f t="shared" si="808"/>
        <v>-4.0799383265135436E-3</v>
      </c>
      <c r="AD5744">
        <f t="shared" si="803"/>
        <v>-4.0840583265135434E-3</v>
      </c>
      <c r="AE5744">
        <f>Sheet2!$B$17+Sheet2!$B$18*'Portfolio allocation'!K5744</f>
        <v>4.0653990757618524E-4</v>
      </c>
      <c r="AF5744">
        <f t="shared" si="809"/>
        <v>-4.4905982340897287E-3</v>
      </c>
      <c r="AH5744" s="2">
        <v>40912</v>
      </c>
      <c r="AI5744">
        <v>1.984</v>
      </c>
      <c r="AJ5744">
        <v>0.10299999999999999</v>
      </c>
      <c r="AK5744">
        <v>1.2908999999999999</v>
      </c>
      <c r="AR5744" s="3"/>
    </row>
    <row r="5745" spans="1:44" hidden="1" outlineLevel="1" x14ac:dyDescent="0.2">
      <c r="A5745" s="2">
        <v>40913</v>
      </c>
      <c r="B5745">
        <v>21.48</v>
      </c>
      <c r="E5745" s="2">
        <v>40913</v>
      </c>
      <c r="F5745">
        <v>1281.06</v>
      </c>
      <c r="G5745">
        <f t="shared" si="804"/>
        <v>2.9437093869881803E-3</v>
      </c>
      <c r="H5745" s="2">
        <v>40913</v>
      </c>
      <c r="I5745">
        <v>2199.73</v>
      </c>
      <c r="J5745">
        <f t="shared" si="805"/>
        <v>2.9408009921212397E-3</v>
      </c>
      <c r="K5745">
        <f t="shared" si="801"/>
        <v>2.9366809921212399E-3</v>
      </c>
      <c r="L5745">
        <v>-2.1633959209539535E-3</v>
      </c>
      <c r="N5745" s="2">
        <v>40913</v>
      </c>
      <c r="O5745">
        <v>27.68</v>
      </c>
      <c r="Q5745" s="2">
        <v>40913</v>
      </c>
      <c r="R5745">
        <v>36416.910000000003</v>
      </c>
      <c r="S5745" s="8">
        <f t="shared" si="806"/>
        <v>1.0219001995365851E-2</v>
      </c>
      <c r="T5745" s="9">
        <f t="shared" si="802"/>
        <v>1.0214881995365851E-2</v>
      </c>
      <c r="U5745" s="3">
        <f>Sheet1!$B$17+Sheet1!$B$18*'Portfolio allocation'!K5745</f>
        <v>3.8568337439098118E-3</v>
      </c>
      <c r="V5745" s="13">
        <f t="shared" si="807"/>
        <v>6.358048251456039E-3</v>
      </c>
      <c r="W5745" s="13"/>
      <c r="X5745" s="2">
        <v>40913</v>
      </c>
      <c r="Y5745">
        <v>176.38069999999999</v>
      </c>
      <c r="AA5745" s="2">
        <v>40913</v>
      </c>
      <c r="AB5745">
        <v>2507.19</v>
      </c>
      <c r="AC5745">
        <f t="shared" si="808"/>
        <v>-4.7397315739957646E-3</v>
      </c>
      <c r="AD5745">
        <f t="shared" si="803"/>
        <v>-4.7437715739957649E-3</v>
      </c>
      <c r="AE5745">
        <f>Sheet2!$B$17+Sheet2!$B$18*'Portfolio allocation'!K5745</f>
        <v>2.6647586710667436E-3</v>
      </c>
      <c r="AF5745">
        <f t="shared" si="809"/>
        <v>-7.4085302450625085E-3</v>
      </c>
      <c r="AH5745" s="2">
        <v>40913</v>
      </c>
      <c r="AI5745">
        <v>1.996</v>
      </c>
      <c r="AJ5745">
        <v>0.10100000000000001</v>
      </c>
      <c r="AK5745">
        <v>1.2793000000000001</v>
      </c>
      <c r="AR5745" s="3"/>
    </row>
    <row r="5746" spans="1:44" hidden="1" outlineLevel="1" x14ac:dyDescent="0.2">
      <c r="A5746" s="2">
        <v>40914</v>
      </c>
      <c r="B5746">
        <v>20.63</v>
      </c>
      <c r="E5746" s="2">
        <v>40914</v>
      </c>
      <c r="F5746">
        <v>1277.81</v>
      </c>
      <c r="G5746">
        <f t="shared" si="804"/>
        <v>-2.5369615786926536E-3</v>
      </c>
      <c r="H5746" s="2">
        <v>40914</v>
      </c>
      <c r="I5746">
        <v>2194.98</v>
      </c>
      <c r="J5746">
        <f t="shared" si="805"/>
        <v>-2.1593559209539537E-3</v>
      </c>
      <c r="K5746">
        <f t="shared" si="801"/>
        <v>-2.1633959209539535E-3</v>
      </c>
      <c r="L5746">
        <v>2.2831967839342707E-3</v>
      </c>
      <c r="N5746" s="2">
        <v>40914</v>
      </c>
      <c r="O5746">
        <v>28.105</v>
      </c>
      <c r="Q5746" s="2">
        <v>40914</v>
      </c>
      <c r="R5746">
        <v>36976.06</v>
      </c>
      <c r="S5746" s="8">
        <f t="shared" si="806"/>
        <v>1.535413081450332E-2</v>
      </c>
      <c r="T5746" s="9">
        <f t="shared" si="802"/>
        <v>1.5350090814503319E-2</v>
      </c>
      <c r="U5746" s="3">
        <f>Sheet1!$B$17+Sheet1!$B$18*'Portfolio allocation'!K5746</f>
        <v>-1.9941037439075672E-3</v>
      </c>
      <c r="V5746" s="13">
        <f t="shared" si="807"/>
        <v>1.7344194558410887E-2</v>
      </c>
      <c r="W5746" s="13"/>
      <c r="X5746" s="2">
        <v>40914</v>
      </c>
      <c r="Y5746">
        <v>174.35570000000001</v>
      </c>
      <c r="AA5746" s="2">
        <v>40914</v>
      </c>
      <c r="AB5746">
        <v>2478.4</v>
      </c>
      <c r="AC5746">
        <f t="shared" si="808"/>
        <v>-1.1482974964003523E-2</v>
      </c>
      <c r="AD5746">
        <f t="shared" si="803"/>
        <v>-1.1486814964003523E-2</v>
      </c>
      <c r="AE5746">
        <f>Sheet2!$B$17+Sheet2!$B$18*'Portfolio allocation'!K5746</f>
        <v>-1.8703598347696361E-3</v>
      </c>
      <c r="AF5746">
        <f t="shared" si="809"/>
        <v>-9.6164551292338869E-3</v>
      </c>
      <c r="AH5746" s="2">
        <v>40914</v>
      </c>
      <c r="AI5746">
        <v>1.958</v>
      </c>
      <c r="AJ5746">
        <v>9.6000000000000002E-2</v>
      </c>
      <c r="AK5746">
        <v>1.2714000000000001</v>
      </c>
      <c r="AR5746" s="3"/>
    </row>
    <row r="5747" spans="1:44" hidden="1" outlineLevel="1" x14ac:dyDescent="0.2">
      <c r="A5747" s="2">
        <v>40917</v>
      </c>
      <c r="B5747">
        <v>21.07</v>
      </c>
      <c r="E5747" s="2">
        <v>40917</v>
      </c>
      <c r="F5747">
        <v>1280.7</v>
      </c>
      <c r="G5747">
        <f t="shared" si="804"/>
        <v>2.261682096712514E-3</v>
      </c>
      <c r="H5747" s="2">
        <v>40917</v>
      </c>
      <c r="I5747">
        <v>2200</v>
      </c>
      <c r="J5747">
        <f t="shared" si="805"/>
        <v>2.2870367839342709E-3</v>
      </c>
      <c r="K5747">
        <f t="shared" si="801"/>
        <v>2.2831967839342707E-3</v>
      </c>
      <c r="L5747">
        <v>8.8961599999999082E-3</v>
      </c>
      <c r="N5747" s="2">
        <v>40917</v>
      </c>
      <c r="O5747">
        <v>27.74</v>
      </c>
      <c r="Q5747" s="2">
        <v>40917</v>
      </c>
      <c r="R5747">
        <v>36495.839999999997</v>
      </c>
      <c r="S5747" s="8">
        <f t="shared" si="806"/>
        <v>-1.298732206730524E-2</v>
      </c>
      <c r="T5747" s="9">
        <f t="shared" si="802"/>
        <v>-1.299116206730524E-2</v>
      </c>
      <c r="U5747" s="3">
        <f>Sheet1!$B$17+Sheet1!$B$18*'Portfolio allocation'!K5747</f>
        <v>3.1071400987854794E-3</v>
      </c>
      <c r="V5747" s="13">
        <f t="shared" si="807"/>
        <v>-1.6098302166090719E-2</v>
      </c>
      <c r="W5747" s="13"/>
      <c r="X5747" s="2">
        <v>40917</v>
      </c>
      <c r="Y5747">
        <v>173.44829999999999</v>
      </c>
      <c r="AA5747" s="2">
        <v>40917</v>
      </c>
      <c r="AB5747">
        <v>2465.5</v>
      </c>
      <c r="AC5747">
        <f t="shared" si="808"/>
        <v>-5.20497094899941E-3</v>
      </c>
      <c r="AD5747">
        <f t="shared" si="803"/>
        <v>-5.2088109489994098E-3</v>
      </c>
      <c r="AE5747">
        <f>Sheet2!$B$17+Sheet2!$B$18*'Portfolio allocation'!K5747</f>
        <v>2.083663841256897E-3</v>
      </c>
      <c r="AF5747">
        <f t="shared" si="809"/>
        <v>-7.2924747902563068E-3</v>
      </c>
      <c r="AH5747" s="2">
        <v>40917</v>
      </c>
      <c r="AI5747">
        <v>1.956</v>
      </c>
      <c r="AJ5747">
        <v>9.6000000000000002E-2</v>
      </c>
      <c r="AK5747">
        <v>1.2737499999999999</v>
      </c>
      <c r="AR5747" s="3"/>
    </row>
    <row r="5748" spans="1:44" hidden="1" outlineLevel="1" x14ac:dyDescent="0.2">
      <c r="A5748" s="2">
        <v>40918</v>
      </c>
      <c r="B5748">
        <v>20.69</v>
      </c>
      <c r="E5748" s="2">
        <v>40918</v>
      </c>
      <c r="F5748">
        <v>1292.08</v>
      </c>
      <c r="G5748">
        <f t="shared" si="804"/>
        <v>8.8857655969389882E-3</v>
      </c>
      <c r="H5748" s="2">
        <v>40918</v>
      </c>
      <c r="I5748">
        <v>2219.58</v>
      </c>
      <c r="J5748">
        <f t="shared" si="805"/>
        <v>8.899999999999908E-3</v>
      </c>
      <c r="K5748">
        <f t="shared" si="801"/>
        <v>8.8961599999999082E-3</v>
      </c>
      <c r="L5748">
        <v>4.0176211823865363E-4</v>
      </c>
      <c r="N5748" s="2">
        <v>40918</v>
      </c>
      <c r="O5748">
        <v>27.84</v>
      </c>
      <c r="Q5748" s="2">
        <v>40918</v>
      </c>
      <c r="R5748">
        <v>36627.410000000003</v>
      </c>
      <c r="S5748" s="8">
        <f t="shared" si="806"/>
        <v>3.6050684132769018E-3</v>
      </c>
      <c r="T5748" s="9">
        <f t="shared" si="802"/>
        <v>3.6012284132769016E-3</v>
      </c>
      <c r="U5748" s="3">
        <f>Sheet1!$B$17+Sheet1!$B$18*'Portfolio allocation'!K5748</f>
        <v>1.069369909503122E-2</v>
      </c>
      <c r="V5748" s="13">
        <f t="shared" si="807"/>
        <v>-7.092470681754318E-3</v>
      </c>
      <c r="W5748" s="13"/>
      <c r="X5748" s="2">
        <v>40918</v>
      </c>
      <c r="Y5748">
        <v>173.18090000000001</v>
      </c>
      <c r="AA5748" s="2">
        <v>40918</v>
      </c>
      <c r="AB5748">
        <v>2461.6999999999998</v>
      </c>
      <c r="AC5748">
        <f t="shared" si="808"/>
        <v>-1.5412695193673942E-3</v>
      </c>
      <c r="AD5748">
        <f t="shared" si="803"/>
        <v>-1.5449895193673942E-3</v>
      </c>
      <c r="AE5748">
        <f>Sheet2!$B$17+Sheet2!$B$18*'Portfolio allocation'!K5748</f>
        <v>7.9640794449327874E-3</v>
      </c>
      <c r="AF5748">
        <f t="shared" si="809"/>
        <v>-9.5090689643001821E-3</v>
      </c>
      <c r="AH5748" s="2">
        <v>40918</v>
      </c>
      <c r="AI5748">
        <v>1.9630000000000001</v>
      </c>
      <c r="AJ5748">
        <v>9.2999999999999999E-2</v>
      </c>
      <c r="AK5748">
        <v>1.2778</v>
      </c>
      <c r="AR5748" s="3"/>
    </row>
    <row r="5749" spans="1:44" hidden="1" outlineLevel="1" x14ac:dyDescent="0.2">
      <c r="A5749" s="2">
        <v>40919</v>
      </c>
      <c r="B5749">
        <v>21.05</v>
      </c>
      <c r="E5749" s="2">
        <v>40919</v>
      </c>
      <c r="F5749">
        <v>1292.48</v>
      </c>
      <c r="G5749">
        <f t="shared" si="804"/>
        <v>3.0957835428147007E-4</v>
      </c>
      <c r="H5749" s="2">
        <v>40919</v>
      </c>
      <c r="I5749">
        <v>2220.48</v>
      </c>
      <c r="J5749">
        <f t="shared" si="805"/>
        <v>4.0548211823865365E-4</v>
      </c>
      <c r="K5749">
        <f t="shared" si="801"/>
        <v>4.0176211823865363E-4</v>
      </c>
      <c r="L5749">
        <v>2.364737184032125E-3</v>
      </c>
      <c r="N5749" s="2">
        <v>40919</v>
      </c>
      <c r="O5749">
        <v>27.72</v>
      </c>
      <c r="Q5749" s="2">
        <v>40919</v>
      </c>
      <c r="R5749">
        <v>36469.519999999997</v>
      </c>
      <c r="S5749" s="8">
        <f t="shared" si="806"/>
        <v>-4.3107061078030418E-3</v>
      </c>
      <c r="T5749" s="9">
        <f t="shared" si="802"/>
        <v>-4.3144261078030413E-3</v>
      </c>
      <c r="U5749" s="3">
        <f>Sheet1!$B$17+Sheet1!$B$18*'Portfolio allocation'!K5749</f>
        <v>9.4871056840413156E-4</v>
      </c>
      <c r="V5749" s="13">
        <f t="shared" si="807"/>
        <v>-5.2631366762071726E-3</v>
      </c>
      <c r="W5749" s="13"/>
      <c r="X5749" s="2">
        <v>40919</v>
      </c>
      <c r="Y5749">
        <v>174.1456</v>
      </c>
      <c r="AA5749" s="2">
        <v>40919</v>
      </c>
      <c r="AB5749">
        <v>2475.42</v>
      </c>
      <c r="AC5749">
        <f t="shared" si="808"/>
        <v>5.5733842466589856E-3</v>
      </c>
      <c r="AD5749">
        <f t="shared" si="803"/>
        <v>5.5692642466589858E-3</v>
      </c>
      <c r="AE5749">
        <f>Sheet2!$B$17+Sheet2!$B$18*'Portfolio allocation'!K5749</f>
        <v>4.1064413678082939E-4</v>
      </c>
      <c r="AF5749">
        <f t="shared" si="809"/>
        <v>5.1586201098781561E-3</v>
      </c>
      <c r="AH5749" s="2">
        <v>40919</v>
      </c>
      <c r="AI5749">
        <v>1.905</v>
      </c>
      <c r="AJ5749">
        <v>0.10299999999999999</v>
      </c>
      <c r="AK5749">
        <v>1.2686500000000001</v>
      </c>
      <c r="AR5749" s="3"/>
    </row>
    <row r="5750" spans="1:44" hidden="1" outlineLevel="1" x14ac:dyDescent="0.2">
      <c r="A5750" s="2">
        <v>40920</v>
      </c>
      <c r="B5750">
        <v>20.47</v>
      </c>
      <c r="E5750" s="2">
        <v>40920</v>
      </c>
      <c r="F5750">
        <v>1295.5</v>
      </c>
      <c r="G5750">
        <f t="shared" si="804"/>
        <v>2.3365932161425462E-3</v>
      </c>
      <c r="H5750" s="2">
        <v>40920</v>
      </c>
      <c r="I5750">
        <v>2225.7399999999998</v>
      </c>
      <c r="J5750">
        <f t="shared" si="805"/>
        <v>2.3688571840321249E-3</v>
      </c>
      <c r="K5750">
        <f t="shared" si="801"/>
        <v>2.364737184032125E-3</v>
      </c>
      <c r="L5750">
        <v>-4.9507094223043731E-3</v>
      </c>
      <c r="N5750" s="2">
        <v>40920</v>
      </c>
      <c r="O5750">
        <v>28</v>
      </c>
      <c r="Q5750" s="2">
        <v>40920</v>
      </c>
      <c r="R5750">
        <v>36837.919999999998</v>
      </c>
      <c r="S5750" s="8">
        <f t="shared" si="806"/>
        <v>1.0101586201299195E-2</v>
      </c>
      <c r="T5750" s="9">
        <f t="shared" si="802"/>
        <v>1.0097466201299195E-2</v>
      </c>
      <c r="U5750" s="3">
        <f>Sheet1!$B$17+Sheet1!$B$18*'Portfolio allocation'!K5750</f>
        <v>3.200685312286288E-3</v>
      </c>
      <c r="V5750" s="13">
        <f t="shared" si="807"/>
        <v>6.8967808890129075E-3</v>
      </c>
      <c r="W5750" s="13"/>
      <c r="X5750" s="2">
        <v>40920</v>
      </c>
      <c r="Y5750">
        <v>172.45490000000001</v>
      </c>
      <c r="AA5750" s="2">
        <v>40920</v>
      </c>
      <c r="AB5750">
        <v>2451.38</v>
      </c>
      <c r="AC5750">
        <f t="shared" si="808"/>
        <v>-9.7114833038434156E-3</v>
      </c>
      <c r="AD5750">
        <f t="shared" si="803"/>
        <v>-9.7155233038434159E-3</v>
      </c>
      <c r="AE5750">
        <f>Sheet2!$B$17+Sheet2!$B$18*'Portfolio allocation'!K5750</f>
        <v>2.1561716453076612E-3</v>
      </c>
      <c r="AF5750">
        <f t="shared" si="809"/>
        <v>-1.1871694949151078E-2</v>
      </c>
      <c r="AH5750" s="2">
        <v>40920</v>
      </c>
      <c r="AI5750">
        <v>1.9259999999999999</v>
      </c>
      <c r="AJ5750">
        <v>0.10100000000000001</v>
      </c>
      <c r="AK5750">
        <v>1.2797000000000001</v>
      </c>
      <c r="AR5750" s="3"/>
    </row>
    <row r="5751" spans="1:44" hidden="1" outlineLevel="1" x14ac:dyDescent="0.2">
      <c r="A5751" s="2">
        <v>40921</v>
      </c>
      <c r="B5751">
        <v>20.91</v>
      </c>
      <c r="E5751" s="2">
        <v>40921</v>
      </c>
      <c r="F5751">
        <v>1289.0899999999999</v>
      </c>
      <c r="G5751">
        <f t="shared" si="804"/>
        <v>-4.9478965650329165E-3</v>
      </c>
      <c r="H5751" s="2">
        <v>40921</v>
      </c>
      <c r="I5751">
        <v>2214.73</v>
      </c>
      <c r="J5751">
        <f t="shared" si="805"/>
        <v>-4.9466694223043728E-3</v>
      </c>
      <c r="K5751">
        <f t="shared" si="801"/>
        <v>-4.9507094223043731E-3</v>
      </c>
      <c r="L5751">
        <v>-4.0400000000000003E-6</v>
      </c>
      <c r="N5751" s="2">
        <v>40921</v>
      </c>
      <c r="O5751">
        <v>28.25</v>
      </c>
      <c r="Q5751" s="2">
        <v>40921</v>
      </c>
      <c r="R5751">
        <v>37166.83</v>
      </c>
      <c r="S5751" s="8">
        <f t="shared" si="806"/>
        <v>8.9285714285716189E-3</v>
      </c>
      <c r="T5751" s="9">
        <f t="shared" si="802"/>
        <v>8.9245314285716186E-3</v>
      </c>
      <c r="U5751" s="3">
        <f>Sheet1!$B$17+Sheet1!$B$18*'Portfolio allocation'!K5751</f>
        <v>-5.1917804325748388E-3</v>
      </c>
      <c r="V5751" s="13">
        <f t="shared" si="807"/>
        <v>1.4116311861146457E-2</v>
      </c>
      <c r="W5751" s="13"/>
      <c r="X5751" s="2">
        <v>40921</v>
      </c>
      <c r="Y5751">
        <v>171.12729999999999</v>
      </c>
      <c r="AA5751" s="2">
        <v>40921</v>
      </c>
      <c r="AB5751">
        <v>2432.5100000000002</v>
      </c>
      <c r="AC5751">
        <f t="shared" si="808"/>
        <v>-7.6977049661822727E-3</v>
      </c>
      <c r="AD5751">
        <f t="shared" si="803"/>
        <v>-7.701744966182273E-3</v>
      </c>
      <c r="AE5751">
        <f>Sheet2!$B$17+Sheet2!$B$18*'Portfolio allocation'!K5751</f>
        <v>-4.3489101109692669E-3</v>
      </c>
      <c r="AF5751">
        <f t="shared" si="809"/>
        <v>-3.3528348552130062E-3</v>
      </c>
      <c r="AH5751" s="2">
        <v>40921</v>
      </c>
      <c r="AI5751">
        <v>1.87</v>
      </c>
      <c r="AJ5751">
        <v>0.10100000000000001</v>
      </c>
      <c r="AK5751">
        <v>1.2666500000000001</v>
      </c>
      <c r="AR5751" s="3"/>
    </row>
    <row r="5752" spans="1:44" hidden="1" outlineLevel="1" x14ac:dyDescent="0.2">
      <c r="A5752" s="2">
        <v>40924</v>
      </c>
      <c r="B5752">
        <v>20.91</v>
      </c>
      <c r="E5752" s="2">
        <v>40924</v>
      </c>
      <c r="F5752">
        <v>1289.0899999999999</v>
      </c>
      <c r="G5752">
        <f t="shared" si="804"/>
        <v>0</v>
      </c>
      <c r="H5752" s="2">
        <v>40924</v>
      </c>
      <c r="I5752">
        <v>2214.73</v>
      </c>
      <c r="J5752">
        <f t="shared" si="805"/>
        <v>0</v>
      </c>
      <c r="K5752">
        <f t="shared" si="801"/>
        <v>-4.0400000000000003E-6</v>
      </c>
      <c r="L5752">
        <v>3.5449253366325148E-3</v>
      </c>
      <c r="N5752" s="2">
        <v>40924</v>
      </c>
      <c r="O5752">
        <v>28.25</v>
      </c>
      <c r="Q5752" s="2">
        <v>40924</v>
      </c>
      <c r="R5752">
        <v>37166.83</v>
      </c>
      <c r="S5752" s="8">
        <f t="shared" si="806"/>
        <v>0</v>
      </c>
      <c r="T5752" s="9">
        <f t="shared" si="802"/>
        <v>-4.0400000000000003E-6</v>
      </c>
      <c r="U5752" s="3">
        <f>Sheet1!$B$17+Sheet1!$B$18*'Portfolio allocation'!K5752</f>
        <v>4.8316409396741692E-4</v>
      </c>
      <c r="V5752" s="13">
        <f t="shared" si="807"/>
        <v>-4.8720409396741694E-4</v>
      </c>
      <c r="W5752" s="13"/>
      <c r="X5752" s="2">
        <v>40924</v>
      </c>
      <c r="Y5752">
        <v>171.12729999999999</v>
      </c>
      <c r="AA5752" s="2">
        <v>40924</v>
      </c>
      <c r="AB5752">
        <v>2432.5100000000002</v>
      </c>
      <c r="AC5752">
        <f t="shared" si="808"/>
        <v>0</v>
      </c>
      <c r="AD5752">
        <f t="shared" si="803"/>
        <v>-4.0400000000000003E-6</v>
      </c>
      <c r="AE5752">
        <f>Sheet2!$B$17+Sheet2!$B$18*'Portfolio allocation'!K5752</f>
        <v>4.9794540294638671E-5</v>
      </c>
      <c r="AF5752">
        <f t="shared" si="809"/>
        <v>-5.3834540294638673E-5</v>
      </c>
      <c r="AH5752" s="2">
        <v>40924</v>
      </c>
      <c r="AI5752">
        <v>1.87</v>
      </c>
      <c r="AJ5752">
        <v>0.10100000000000001</v>
      </c>
      <c r="AK5752">
        <v>1.26725</v>
      </c>
      <c r="AR5752" s="3"/>
    </row>
    <row r="5753" spans="1:44" hidden="1" outlineLevel="1" x14ac:dyDescent="0.2">
      <c r="A5753" s="2">
        <v>40925</v>
      </c>
      <c r="B5753">
        <v>22.2</v>
      </c>
      <c r="E5753" s="2">
        <v>40925</v>
      </c>
      <c r="F5753">
        <v>1293.67</v>
      </c>
      <c r="G5753">
        <f t="shared" si="804"/>
        <v>3.552893901899834E-3</v>
      </c>
      <c r="H5753" s="2">
        <v>40925</v>
      </c>
      <c r="I5753">
        <v>2222.59</v>
      </c>
      <c r="J5753">
        <f t="shared" si="805"/>
        <v>3.5489653366325147E-3</v>
      </c>
      <c r="K5753">
        <f t="shared" si="801"/>
        <v>3.5449253366325148E-3</v>
      </c>
      <c r="L5753">
        <v>1.1266594709955374E-2</v>
      </c>
      <c r="N5753" s="2">
        <v>40925</v>
      </c>
      <c r="O5753">
        <v>28.254999999999999</v>
      </c>
      <c r="Q5753" s="2">
        <v>40925</v>
      </c>
      <c r="R5753">
        <v>37173.39</v>
      </c>
      <c r="S5753" s="8">
        <f t="shared" si="806"/>
        <v>1.7650146649583753E-4</v>
      </c>
      <c r="T5753" s="9">
        <f t="shared" si="802"/>
        <v>1.7246146649583754E-4</v>
      </c>
      <c r="U5753" s="3">
        <f>Sheet1!$B$17+Sheet1!$B$18*'Portfolio allocation'!K5753</f>
        <v>4.554627070894773E-3</v>
      </c>
      <c r="V5753" s="13">
        <f t="shared" si="807"/>
        <v>-4.3821656043989358E-3</v>
      </c>
      <c r="W5753" s="13"/>
      <c r="X5753" s="2">
        <v>40925</v>
      </c>
      <c r="Y5753">
        <v>171.92959999999999</v>
      </c>
      <c r="AA5753" s="2">
        <v>40925</v>
      </c>
      <c r="AB5753">
        <v>2443.92</v>
      </c>
      <c r="AC5753">
        <f t="shared" si="808"/>
        <v>4.6906281988563503E-3</v>
      </c>
      <c r="AD5753">
        <f t="shared" si="803"/>
        <v>4.68658819885635E-3</v>
      </c>
      <c r="AE5753">
        <f>Sheet2!$B$17+Sheet2!$B$18*'Portfolio allocation'!K5753</f>
        <v>3.2056250599228546E-3</v>
      </c>
      <c r="AF5753">
        <f t="shared" si="809"/>
        <v>1.4809631389334954E-3</v>
      </c>
      <c r="AH5753" s="2">
        <v>40925</v>
      </c>
      <c r="AI5753">
        <v>1.8580000000000001</v>
      </c>
      <c r="AJ5753">
        <v>0.10100000000000001</v>
      </c>
      <c r="AK5753">
        <v>1.2737000000000001</v>
      </c>
      <c r="AR5753" s="3"/>
    </row>
    <row r="5754" spans="1:44" hidden="1" outlineLevel="1" x14ac:dyDescent="0.2">
      <c r="A5754" s="2">
        <v>40926</v>
      </c>
      <c r="B5754">
        <v>20.89</v>
      </c>
      <c r="E5754" s="2">
        <v>40926</v>
      </c>
      <c r="F5754">
        <v>1308.04</v>
      </c>
      <c r="G5754">
        <f t="shared" si="804"/>
        <v>1.1107933244181245E-2</v>
      </c>
      <c r="H5754" s="2">
        <v>40926</v>
      </c>
      <c r="I5754">
        <v>2247.64</v>
      </c>
      <c r="J5754">
        <f t="shared" si="805"/>
        <v>1.1270634709955374E-2</v>
      </c>
      <c r="K5754">
        <f t="shared" si="801"/>
        <v>1.1266594709955374E-2</v>
      </c>
      <c r="L5754">
        <v>4.9610879514515004E-3</v>
      </c>
      <c r="N5754" s="2">
        <v>40926</v>
      </c>
      <c r="O5754">
        <v>28.23</v>
      </c>
      <c r="Q5754" s="2">
        <v>40926</v>
      </c>
      <c r="R5754">
        <v>37140.51</v>
      </c>
      <c r="S5754" s="8">
        <f t="shared" si="806"/>
        <v>-8.8450367319192758E-4</v>
      </c>
      <c r="T5754" s="9">
        <f t="shared" si="802"/>
        <v>-8.8854367319192754E-4</v>
      </c>
      <c r="U5754" s="3">
        <f>Sheet1!$B$17+Sheet1!$B$18*'Portfolio allocation'!K5754</f>
        <v>1.341312186909664E-2</v>
      </c>
      <c r="V5754" s="13">
        <f t="shared" si="807"/>
        <v>-1.4301665542288568E-2</v>
      </c>
      <c r="W5754" s="13"/>
      <c r="X5754" s="2">
        <v>40926</v>
      </c>
      <c r="Y5754">
        <v>172.95160000000001</v>
      </c>
      <c r="AA5754" s="2">
        <v>40926</v>
      </c>
      <c r="AB5754">
        <v>2458.44</v>
      </c>
      <c r="AC5754">
        <f t="shared" si="808"/>
        <v>5.941274673475494E-3</v>
      </c>
      <c r="AD5754">
        <f t="shared" si="803"/>
        <v>5.9371546734754942E-3</v>
      </c>
      <c r="AE5754">
        <f>Sheet2!$B$17+Sheet2!$B$18*'Portfolio allocation'!K5754</f>
        <v>1.0071930464284154E-2</v>
      </c>
      <c r="AF5754">
        <f t="shared" si="809"/>
        <v>-4.1347757908086601E-3</v>
      </c>
      <c r="AH5754" s="2">
        <v>40926</v>
      </c>
      <c r="AI5754">
        <v>1.8979999999999999</v>
      </c>
      <c r="AJ5754">
        <v>0.10299999999999999</v>
      </c>
      <c r="AK5754">
        <v>1.28165</v>
      </c>
      <c r="AR5754" s="3"/>
    </row>
    <row r="5755" spans="1:44" hidden="1" outlineLevel="1" x14ac:dyDescent="0.2">
      <c r="A5755" s="2">
        <v>40927</v>
      </c>
      <c r="B5755">
        <v>19.87</v>
      </c>
      <c r="E5755" s="2">
        <v>40927</v>
      </c>
      <c r="F5755">
        <v>1314.5</v>
      </c>
      <c r="G5755">
        <f t="shared" si="804"/>
        <v>4.9386868903091852E-3</v>
      </c>
      <c r="H5755" s="2">
        <v>40927</v>
      </c>
      <c r="I5755">
        <v>2258.8000000000002</v>
      </c>
      <c r="J5755">
        <f t="shared" si="805"/>
        <v>4.9652079514515002E-3</v>
      </c>
      <c r="K5755">
        <f t="shared" si="801"/>
        <v>4.9610879514515004E-3</v>
      </c>
      <c r="L5755">
        <v>6.9081932353441938E-4</v>
      </c>
      <c r="N5755" s="2">
        <v>40927</v>
      </c>
      <c r="O5755">
        <v>28.12</v>
      </c>
      <c r="Q5755" s="2">
        <v>40927</v>
      </c>
      <c r="R5755">
        <v>36995.79</v>
      </c>
      <c r="S5755" s="8">
        <f t="shared" si="806"/>
        <v>-3.8965539245422454E-3</v>
      </c>
      <c r="T5755" s="9">
        <f t="shared" si="802"/>
        <v>-3.9006739245422452E-3</v>
      </c>
      <c r="U5755" s="3">
        <f>Sheet1!$B$17+Sheet1!$B$18*'Portfolio allocation'!K5755</f>
        <v>6.1792847129485962E-3</v>
      </c>
      <c r="V5755" s="13">
        <f t="shared" si="807"/>
        <v>-1.0079958637490841E-2</v>
      </c>
      <c r="W5755" s="13"/>
      <c r="X5755" s="2">
        <v>40927</v>
      </c>
      <c r="Y5755">
        <v>172.4263</v>
      </c>
      <c r="AA5755" s="2">
        <v>40927</v>
      </c>
      <c r="AB5755">
        <v>2450.98</v>
      </c>
      <c r="AC5755">
        <f t="shared" si="808"/>
        <v>-3.0344446071493003E-3</v>
      </c>
      <c r="AD5755">
        <f t="shared" si="803"/>
        <v>-3.0386846071493003E-3</v>
      </c>
      <c r="AE5755">
        <f>Sheet2!$B$17+Sheet2!$B$18*'Portfolio allocation'!K5755</f>
        <v>4.4649129865958386E-3</v>
      </c>
      <c r="AF5755">
        <f t="shared" si="809"/>
        <v>-7.5035975937451389E-3</v>
      </c>
      <c r="AH5755" s="2">
        <v>40927</v>
      </c>
      <c r="AI5755">
        <v>1.982</v>
      </c>
      <c r="AJ5755">
        <v>0.106</v>
      </c>
      <c r="AK5755">
        <v>1.28925</v>
      </c>
      <c r="AR5755" s="3"/>
    </row>
    <row r="5756" spans="1:44" hidden="1" outlineLevel="1" x14ac:dyDescent="0.2">
      <c r="A5756" s="2">
        <v>40928</v>
      </c>
      <c r="B5756">
        <v>18.28</v>
      </c>
      <c r="E5756" s="2">
        <v>40928</v>
      </c>
      <c r="F5756">
        <v>1315.38</v>
      </c>
      <c r="G5756">
        <f t="shared" si="804"/>
        <v>6.6945606694579496E-4</v>
      </c>
      <c r="H5756" s="2">
        <v>40928</v>
      </c>
      <c r="I5756">
        <v>2260.37</v>
      </c>
      <c r="J5756">
        <f t="shared" si="805"/>
        <v>6.9505932353441935E-4</v>
      </c>
      <c r="K5756">
        <f t="shared" si="801"/>
        <v>6.9081932353441938E-4</v>
      </c>
      <c r="L5756">
        <v>4.8240599158532165E-4</v>
      </c>
      <c r="N5756" s="2">
        <v>40928</v>
      </c>
      <c r="O5756">
        <v>29.71</v>
      </c>
      <c r="Q5756" s="2">
        <v>40928</v>
      </c>
      <c r="R5756">
        <v>39087.660000000003</v>
      </c>
      <c r="S5756" s="8">
        <f t="shared" si="806"/>
        <v>5.6543460755940078E-2</v>
      </c>
      <c r="T5756" s="9">
        <f t="shared" si="802"/>
        <v>5.6539220755940076E-2</v>
      </c>
      <c r="U5756" s="3">
        <f>Sheet1!$B$17+Sheet1!$B$18*'Portfolio allocation'!K5756</f>
        <v>1.2803243200032116E-3</v>
      </c>
      <c r="V5756" s="13">
        <f t="shared" si="807"/>
        <v>5.5258896435936865E-2</v>
      </c>
      <c r="W5756" s="13"/>
      <c r="X5756" s="2">
        <v>40928</v>
      </c>
      <c r="Y5756">
        <v>180.0676</v>
      </c>
      <c r="AA5756" s="2">
        <v>40928</v>
      </c>
      <c r="AB5756">
        <v>2559.59</v>
      </c>
      <c r="AC5756">
        <f t="shared" si="808"/>
        <v>4.4312887090061981E-2</v>
      </c>
      <c r="AD5756">
        <f t="shared" si="803"/>
        <v>4.4308647090061978E-2</v>
      </c>
      <c r="AE5756">
        <f>Sheet2!$B$17+Sheet2!$B$18*'Portfolio allocation'!K5756</f>
        <v>6.6768117824609892E-4</v>
      </c>
      <c r="AF5756">
        <f t="shared" si="809"/>
        <v>4.3640965911815877E-2</v>
      </c>
      <c r="AH5756" s="2">
        <v>40928</v>
      </c>
      <c r="AI5756">
        <v>2.0249999999999999</v>
      </c>
      <c r="AJ5756">
        <v>0.106</v>
      </c>
      <c r="AK5756">
        <v>1.2919499999999999</v>
      </c>
      <c r="AR5756" s="3"/>
    </row>
    <row r="5757" spans="1:44" hidden="1" outlineLevel="1" x14ac:dyDescent="0.2">
      <c r="A5757" s="2">
        <v>40931</v>
      </c>
      <c r="B5757">
        <v>18.670000000000002</v>
      </c>
      <c r="E5757" s="2">
        <v>40931</v>
      </c>
      <c r="F5757">
        <v>1316</v>
      </c>
      <c r="G5757">
        <f t="shared" si="804"/>
        <v>4.7134668308768113E-4</v>
      </c>
      <c r="H5757" s="2">
        <v>40931</v>
      </c>
      <c r="I5757">
        <v>2261.4699999999998</v>
      </c>
      <c r="J5757">
        <f t="shared" si="805"/>
        <v>4.8664599158532162E-4</v>
      </c>
      <c r="K5757">
        <f t="shared" si="801"/>
        <v>4.8240599158532165E-4</v>
      </c>
      <c r="L5757">
        <v>-9.9916807775469758E-4</v>
      </c>
      <c r="N5757" s="2">
        <v>40931</v>
      </c>
      <c r="O5757">
        <v>29.73</v>
      </c>
      <c r="Q5757" s="2">
        <v>40931</v>
      </c>
      <c r="R5757">
        <v>39113.97</v>
      </c>
      <c r="S5757" s="8">
        <f t="shared" si="806"/>
        <v>6.7310245739959917E-4</v>
      </c>
      <c r="T5757" s="9">
        <f t="shared" si="802"/>
        <v>6.688624573995992E-4</v>
      </c>
      <c r="U5757" s="3">
        <f>Sheet1!$B$17+Sheet1!$B$18*'Portfolio allocation'!K5757</f>
        <v>1.0412272636949698E-3</v>
      </c>
      <c r="V5757" s="13">
        <f t="shared" si="807"/>
        <v>-3.7236480629537056E-4</v>
      </c>
      <c r="W5757" s="13"/>
      <c r="X5757" s="2">
        <v>40931</v>
      </c>
      <c r="Y5757">
        <v>181.4622</v>
      </c>
      <c r="AA5757" s="2">
        <v>40931</v>
      </c>
      <c r="AB5757">
        <v>2579.42</v>
      </c>
      <c r="AC5757">
        <f t="shared" si="808"/>
        <v>7.7473345340464128E-3</v>
      </c>
      <c r="AD5757">
        <f t="shared" si="803"/>
        <v>7.7430945340464128E-3</v>
      </c>
      <c r="AE5757">
        <f>Sheet2!$B$17+Sheet2!$B$18*'Portfolio allocation'!K5757</f>
        <v>4.823547263719725E-4</v>
      </c>
      <c r="AF5757">
        <f t="shared" si="809"/>
        <v>7.2607398076744399E-3</v>
      </c>
      <c r="AH5757" s="2">
        <v>40931</v>
      </c>
      <c r="AI5757">
        <v>2.0579999999999998</v>
      </c>
      <c r="AJ5757">
        <v>0.106</v>
      </c>
      <c r="AK5757">
        <v>1.3047</v>
      </c>
      <c r="AR5757" s="3"/>
    </row>
    <row r="5758" spans="1:44" hidden="1" outlineLevel="1" x14ac:dyDescent="0.2">
      <c r="A5758" s="2">
        <v>40932</v>
      </c>
      <c r="B5758">
        <v>18.91</v>
      </c>
      <c r="E5758" s="2">
        <v>40932</v>
      </c>
      <c r="F5758">
        <v>1314.65</v>
      </c>
      <c r="G5758">
        <f t="shared" si="804"/>
        <v>-1.0258358662613709E-3</v>
      </c>
      <c r="H5758" s="2">
        <v>40932</v>
      </c>
      <c r="I5758">
        <v>2259.2199999999998</v>
      </c>
      <c r="J5758">
        <f t="shared" si="805"/>
        <v>-9.949280777546976E-4</v>
      </c>
      <c r="K5758">
        <f t="shared" si="801"/>
        <v>-9.9916807775469758E-4</v>
      </c>
      <c r="L5758">
        <v>8.6757468981330955E-3</v>
      </c>
      <c r="N5758" s="2">
        <v>40932</v>
      </c>
      <c r="O5758">
        <v>29.34</v>
      </c>
      <c r="Q5758" s="2">
        <v>40932</v>
      </c>
      <c r="R5758">
        <v>38600.879999999997</v>
      </c>
      <c r="S5758" s="8">
        <f t="shared" si="806"/>
        <v>-1.3117819541202391E-2</v>
      </c>
      <c r="T5758" s="9">
        <f t="shared" si="802"/>
        <v>-1.3122059541202392E-2</v>
      </c>
      <c r="U5758" s="3">
        <f>Sheet1!$B$17+Sheet1!$B$18*'Portfolio allocation'!K5758</f>
        <v>-6.5847205673209386E-4</v>
      </c>
      <c r="V5758" s="13">
        <f t="shared" si="807"/>
        <v>-1.2463587484470299E-2</v>
      </c>
      <c r="W5758" s="13"/>
      <c r="X5758" s="2">
        <v>40932</v>
      </c>
      <c r="Y5758">
        <v>183.32470000000001</v>
      </c>
      <c r="AA5758" s="2">
        <v>40932</v>
      </c>
      <c r="AB5758">
        <v>2605.89</v>
      </c>
      <c r="AC5758">
        <f t="shared" si="808"/>
        <v>1.0261996883020208E-2</v>
      </c>
      <c r="AD5758">
        <f t="shared" si="803"/>
        <v>1.0257756883020207E-2</v>
      </c>
      <c r="AE5758">
        <f>Sheet2!$B$17+Sheet2!$B$18*'Portfolio allocation'!K5758</f>
        <v>-8.3509873445825023E-4</v>
      </c>
      <c r="AF5758">
        <f t="shared" si="809"/>
        <v>1.1092855617478458E-2</v>
      </c>
      <c r="AH5758" s="2">
        <v>40932</v>
      </c>
      <c r="AI5758">
        <v>2.0630000000000002</v>
      </c>
      <c r="AJ5758">
        <v>0.106</v>
      </c>
      <c r="AK5758">
        <v>1.2980499999999999</v>
      </c>
      <c r="AR5758" s="3"/>
    </row>
    <row r="5759" spans="1:44" hidden="1" outlineLevel="1" x14ac:dyDescent="0.2">
      <c r="A5759" s="2">
        <v>40933</v>
      </c>
      <c r="B5759">
        <v>18.309999999999999</v>
      </c>
      <c r="E5759" s="2">
        <v>40933</v>
      </c>
      <c r="F5759">
        <v>1326.05</v>
      </c>
      <c r="G5759">
        <f t="shared" si="804"/>
        <v>8.6715095272504872E-3</v>
      </c>
      <c r="H5759" s="2">
        <v>40933</v>
      </c>
      <c r="I5759">
        <v>2278.83</v>
      </c>
      <c r="J5759">
        <f t="shared" si="805"/>
        <v>8.6799868981330963E-3</v>
      </c>
      <c r="K5759">
        <f t="shared" si="801"/>
        <v>8.6757468981330955E-3</v>
      </c>
      <c r="L5759">
        <v>-5.7043335717012096E-3</v>
      </c>
      <c r="N5759" s="2">
        <v>40933</v>
      </c>
      <c r="O5759">
        <v>29.56</v>
      </c>
      <c r="Q5759" s="2">
        <v>40933</v>
      </c>
      <c r="R5759">
        <v>38890.32</v>
      </c>
      <c r="S5759" s="8">
        <f t="shared" si="806"/>
        <v>7.4982746507334941E-3</v>
      </c>
      <c r="T5759" s="9">
        <f t="shared" si="802"/>
        <v>7.4940346507334941E-3</v>
      </c>
      <c r="U5759" s="3">
        <f>Sheet1!$B$17+Sheet1!$B$18*'Portfolio allocation'!K5759</f>
        <v>1.0440835598558764E-2</v>
      </c>
      <c r="V5759" s="13">
        <f t="shared" si="807"/>
        <v>-2.9468009478252699E-3</v>
      </c>
      <c r="W5759" s="13"/>
      <c r="X5759" s="2">
        <v>40933</v>
      </c>
      <c r="Y5759">
        <v>183.1337</v>
      </c>
      <c r="AA5759" s="2">
        <v>40933</v>
      </c>
      <c r="AB5759">
        <v>2603.1799999999998</v>
      </c>
      <c r="AC5759">
        <f t="shared" si="808"/>
        <v>-1.0399518014958531E-3</v>
      </c>
      <c r="AD5759">
        <f t="shared" si="803"/>
        <v>-1.0439918014958532E-3</v>
      </c>
      <c r="AE5759">
        <f>Sheet2!$B$17+Sheet2!$B$18*'Portfolio allocation'!K5759</f>
        <v>7.7680824915060086E-3</v>
      </c>
      <c r="AF5759">
        <f t="shared" si="809"/>
        <v>-8.812074293001862E-3</v>
      </c>
      <c r="AH5759" s="2">
        <v>40933</v>
      </c>
      <c r="AI5759">
        <v>2.0019999999999998</v>
      </c>
      <c r="AJ5759">
        <v>0.10100000000000001</v>
      </c>
      <c r="AK5759">
        <v>1.29735</v>
      </c>
      <c r="AR5759" s="3"/>
    </row>
    <row r="5760" spans="1:44" hidden="1" outlineLevel="1" x14ac:dyDescent="0.2">
      <c r="A5760" s="2">
        <v>40934</v>
      </c>
      <c r="B5760">
        <v>18.57</v>
      </c>
      <c r="E5760" s="2">
        <v>40934</v>
      </c>
      <c r="F5760">
        <v>1318.43</v>
      </c>
      <c r="G5760">
        <f t="shared" si="804"/>
        <v>-5.7463896534820647E-3</v>
      </c>
      <c r="H5760" s="2">
        <v>40934</v>
      </c>
      <c r="I5760">
        <v>2265.84</v>
      </c>
      <c r="J5760">
        <f t="shared" si="805"/>
        <v>-5.7002935717012093E-3</v>
      </c>
      <c r="K5760">
        <f t="shared" si="801"/>
        <v>-5.7043335717012096E-3</v>
      </c>
      <c r="L5760">
        <v>-1.5445076270169779E-3</v>
      </c>
      <c r="N5760" s="2">
        <v>40934</v>
      </c>
      <c r="O5760">
        <v>29.5</v>
      </c>
      <c r="Q5760" s="2">
        <v>40934</v>
      </c>
      <c r="R5760">
        <v>38811.379999999997</v>
      </c>
      <c r="S5760" s="8">
        <f t="shared" si="806"/>
        <v>-2.0298110172403128E-3</v>
      </c>
      <c r="T5760" s="9">
        <f t="shared" si="802"/>
        <v>-2.0338510172403126E-3</v>
      </c>
      <c r="U5760" s="3">
        <f>Sheet1!$B$17+Sheet1!$B$18*'Portfolio allocation'!K5760</f>
        <v>-6.0563571561387374E-3</v>
      </c>
      <c r="V5760" s="13">
        <f t="shared" si="807"/>
        <v>4.0225061388984244E-3</v>
      </c>
      <c r="W5760" s="13"/>
      <c r="X5760" s="2">
        <v>40934</v>
      </c>
      <c r="Y5760">
        <v>182.41730000000001</v>
      </c>
      <c r="AA5760" s="2">
        <v>40934</v>
      </c>
      <c r="AB5760">
        <v>2592.9899999999998</v>
      </c>
      <c r="AC5760">
        <f t="shared" si="808"/>
        <v>-3.9144431042033023E-3</v>
      </c>
      <c r="AD5760">
        <f t="shared" si="803"/>
        <v>-3.9186831042033023E-3</v>
      </c>
      <c r="AE5760">
        <f>Sheet2!$B$17+Sheet2!$B$18*'Portfolio allocation'!K5760</f>
        <v>-5.01905193130389E-3</v>
      </c>
      <c r="AF5760">
        <f t="shared" si="809"/>
        <v>1.1003688271005877E-3</v>
      </c>
      <c r="AH5760" s="2">
        <v>40934</v>
      </c>
      <c r="AI5760">
        <v>1.94</v>
      </c>
      <c r="AJ5760">
        <v>0.106</v>
      </c>
      <c r="AK5760">
        <v>1.3157000000000001</v>
      </c>
      <c r="AR5760" s="3"/>
    </row>
    <row r="5761" spans="1:44" hidden="1" outlineLevel="1" x14ac:dyDescent="0.2">
      <c r="A5761" s="2">
        <v>40935</v>
      </c>
      <c r="B5761">
        <v>18.53</v>
      </c>
      <c r="E5761" s="2">
        <v>40935</v>
      </c>
      <c r="F5761">
        <v>1316.33</v>
      </c>
      <c r="G5761">
        <f t="shared" si="804"/>
        <v>-1.5928035618122394E-3</v>
      </c>
      <c r="H5761" s="2">
        <v>40935</v>
      </c>
      <c r="I5761">
        <v>2262.35</v>
      </c>
      <c r="J5761">
        <f t="shared" si="805"/>
        <v>-1.5402676270169779E-3</v>
      </c>
      <c r="K5761">
        <f t="shared" si="801"/>
        <v>-1.5445076270169779E-3</v>
      </c>
      <c r="L5761">
        <v>-2.4930027776427555E-3</v>
      </c>
      <c r="N5761" s="2">
        <v>40935</v>
      </c>
      <c r="O5761">
        <v>29.23</v>
      </c>
      <c r="Q5761" s="2">
        <v>40935</v>
      </c>
      <c r="R5761">
        <v>38456.15</v>
      </c>
      <c r="S5761" s="8">
        <f t="shared" si="806"/>
        <v>-9.152727885480938E-3</v>
      </c>
      <c r="T5761" s="9">
        <f t="shared" si="802"/>
        <v>-9.1569678854809388E-3</v>
      </c>
      <c r="U5761" s="3">
        <f>Sheet1!$B$17+Sheet1!$B$18*'Portfolio allocation'!K5761</f>
        <v>-1.2840994083878913E-3</v>
      </c>
      <c r="V5761" s="13">
        <f t="shared" si="807"/>
        <v>-7.8728684770930472E-3</v>
      </c>
      <c r="W5761" s="13"/>
      <c r="X5761" s="2">
        <v>40935</v>
      </c>
      <c r="Y5761">
        <v>181.92060000000001</v>
      </c>
      <c r="AA5761" s="2">
        <v>40935</v>
      </c>
      <c r="AB5761">
        <v>2585.9299999999998</v>
      </c>
      <c r="AC5761">
        <f t="shared" si="808"/>
        <v>-2.7227255022194141E-3</v>
      </c>
      <c r="AD5761">
        <f t="shared" si="803"/>
        <v>-2.7271655022194142E-3</v>
      </c>
      <c r="AE5761">
        <f>Sheet2!$B$17+Sheet2!$B$18*'Portfolio allocation'!K5761</f>
        <v>-1.3200285745324824E-3</v>
      </c>
      <c r="AF5761">
        <f t="shared" si="809"/>
        <v>-1.4071369276869319E-3</v>
      </c>
      <c r="AH5761" s="2">
        <v>40935</v>
      </c>
      <c r="AI5761">
        <v>1.891</v>
      </c>
      <c r="AJ5761">
        <v>0.111</v>
      </c>
      <c r="AK5761">
        <v>1.3131999999999999</v>
      </c>
      <c r="AR5761" s="3"/>
    </row>
    <row r="5762" spans="1:44" hidden="1" outlineLevel="1" x14ac:dyDescent="0.2">
      <c r="A5762" s="2">
        <v>40938</v>
      </c>
      <c r="B5762">
        <v>19.399999999999999</v>
      </c>
      <c r="E5762" s="2">
        <v>40938</v>
      </c>
      <c r="F5762">
        <v>1313.01</v>
      </c>
      <c r="G5762">
        <f t="shared" si="804"/>
        <v>-2.5221638950718717E-3</v>
      </c>
      <c r="H5762" s="2">
        <v>40938</v>
      </c>
      <c r="I5762">
        <v>2256.7199999999998</v>
      </c>
      <c r="J5762">
        <f t="shared" si="805"/>
        <v>-2.4885627776427555E-3</v>
      </c>
      <c r="K5762">
        <f t="shared" si="801"/>
        <v>-2.4930027776427555E-3</v>
      </c>
      <c r="L5762">
        <v>-4.6105461944756488E-4</v>
      </c>
      <c r="N5762" s="2">
        <v>40938</v>
      </c>
      <c r="O5762">
        <v>29.61</v>
      </c>
      <c r="Q5762" s="2">
        <v>40938</v>
      </c>
      <c r="R5762">
        <v>38956.080000000002</v>
      </c>
      <c r="S5762" s="8">
        <f t="shared" si="806"/>
        <v>1.3000001300182085E-2</v>
      </c>
      <c r="T5762" s="9">
        <f t="shared" si="802"/>
        <v>1.2995561300182085E-2</v>
      </c>
      <c r="U5762" s="3">
        <f>Sheet1!$B$17+Sheet1!$B$18*'Portfolio allocation'!K5762</f>
        <v>-2.3722370832495671E-3</v>
      </c>
      <c r="V5762" s="13">
        <f t="shared" si="807"/>
        <v>1.5367798383431653E-2</v>
      </c>
      <c r="W5762" s="13"/>
      <c r="X5762" s="2">
        <v>40938</v>
      </c>
      <c r="Y5762">
        <v>183.86920000000001</v>
      </c>
      <c r="AA5762" s="2">
        <v>40938</v>
      </c>
      <c r="AB5762">
        <v>2613.63</v>
      </c>
      <c r="AC5762">
        <f t="shared" si="808"/>
        <v>1.0711813544836968E-2</v>
      </c>
      <c r="AD5762">
        <f t="shared" si="803"/>
        <v>1.0707173544836968E-2</v>
      </c>
      <c r="AE5762">
        <f>Sheet2!$B$17+Sheet2!$B$18*'Portfolio allocation'!K5762</f>
        <v>-2.1634546607687639E-3</v>
      </c>
      <c r="AF5762">
        <f t="shared" si="809"/>
        <v>1.2870628205605732E-2</v>
      </c>
      <c r="AH5762" s="2">
        <v>40938</v>
      </c>
      <c r="AI5762">
        <v>1.8460000000000001</v>
      </c>
      <c r="AJ5762">
        <v>0.11600000000000001</v>
      </c>
      <c r="AK5762">
        <v>1.3113999999999999</v>
      </c>
      <c r="AR5762" s="3"/>
    </row>
    <row r="5763" spans="1:44" hidden="1" outlineLevel="1" x14ac:dyDescent="0.2">
      <c r="A5763" s="2">
        <v>40939</v>
      </c>
      <c r="B5763">
        <v>19.440000000000001</v>
      </c>
      <c r="E5763" s="2">
        <v>40939</v>
      </c>
      <c r="F5763">
        <v>1312.41</v>
      </c>
      <c r="G5763">
        <f t="shared" si="804"/>
        <v>-4.5696529348593362E-4</v>
      </c>
      <c r="H5763" s="2">
        <v>40939</v>
      </c>
      <c r="I5763">
        <v>2255.69</v>
      </c>
      <c r="J5763">
        <f t="shared" si="805"/>
        <v>-4.564146194475649E-4</v>
      </c>
      <c r="K5763">
        <f t="shared" si="801"/>
        <v>-4.6105461944756488E-4</v>
      </c>
      <c r="L5763">
        <v>9.1057744110226244E-3</v>
      </c>
      <c r="N5763" s="2">
        <v>40939</v>
      </c>
      <c r="O5763">
        <v>29.53</v>
      </c>
      <c r="Q5763" s="2">
        <v>40939</v>
      </c>
      <c r="R5763">
        <v>38850.85</v>
      </c>
      <c r="S5763" s="8">
        <f t="shared" si="806"/>
        <v>-2.701247148070407E-3</v>
      </c>
      <c r="T5763" s="9">
        <f t="shared" si="802"/>
        <v>-2.7058871480704072E-3</v>
      </c>
      <c r="U5763" s="3">
        <f>Sheet1!$B$17+Sheet1!$B$18*'Portfolio allocation'!K5763</f>
        <v>-4.1134659753540282E-5</v>
      </c>
      <c r="V5763" s="13">
        <f t="shared" si="807"/>
        <v>-2.6647524883168668E-3</v>
      </c>
      <c r="W5763" s="13"/>
      <c r="X5763" s="2">
        <v>40939</v>
      </c>
      <c r="Y5763">
        <v>183.96469999999999</v>
      </c>
      <c r="AA5763" s="2">
        <v>40939</v>
      </c>
      <c r="AB5763">
        <v>2614.9899999999998</v>
      </c>
      <c r="AC5763">
        <f t="shared" si="808"/>
        <v>5.2034909302367538E-4</v>
      </c>
      <c r="AD5763">
        <f t="shared" si="803"/>
        <v>5.1582909302367533E-4</v>
      </c>
      <c r="AE5763">
        <f>Sheet2!$B$17+Sheet2!$B$18*'Portfolio allocation'!K5763</f>
        <v>-3.5659451881558891E-4</v>
      </c>
      <c r="AF5763">
        <f t="shared" si="809"/>
        <v>8.7242361183926425E-4</v>
      </c>
      <c r="AH5763" s="2">
        <v>40939</v>
      </c>
      <c r="AI5763">
        <v>1.7949999999999999</v>
      </c>
      <c r="AJ5763">
        <v>0.113</v>
      </c>
      <c r="AK5763">
        <v>1.30905</v>
      </c>
      <c r="AR5763" s="3"/>
    </row>
    <row r="5764" spans="1:44" hidden="1" outlineLevel="1" x14ac:dyDescent="0.2">
      <c r="A5764" s="2">
        <v>40940</v>
      </c>
      <c r="B5764">
        <v>18.55</v>
      </c>
      <c r="E5764" s="2">
        <v>40940</v>
      </c>
      <c r="F5764">
        <v>1324.09</v>
      </c>
      <c r="G5764">
        <f t="shared" si="804"/>
        <v>8.8996578813023142E-3</v>
      </c>
      <c r="H5764" s="2">
        <v>40940</v>
      </c>
      <c r="I5764">
        <v>2276.2399999999998</v>
      </c>
      <c r="J5764">
        <f t="shared" si="805"/>
        <v>9.1102944110226236E-3</v>
      </c>
      <c r="K5764">
        <f t="shared" ref="K5764:K5827" si="810">J5764-(AJ5763/25000)</f>
        <v>9.1057744110226244E-3</v>
      </c>
      <c r="L5764">
        <v>1.1726602410994794E-3</v>
      </c>
      <c r="N5764" s="2">
        <v>40940</v>
      </c>
      <c r="O5764">
        <v>29.89</v>
      </c>
      <c r="Q5764" s="2">
        <v>40940</v>
      </c>
      <c r="R5764">
        <v>39324.480000000003</v>
      </c>
      <c r="S5764" s="8">
        <f t="shared" si="806"/>
        <v>1.2190981664493838E-2</v>
      </c>
      <c r="T5764" s="9">
        <f t="shared" ref="T5764:T5827" si="811">S5764-(AJ5763/100/250)</f>
        <v>1.2186461664493839E-2</v>
      </c>
      <c r="U5764" s="3">
        <f>Sheet1!$B$17+Sheet1!$B$18*'Portfolio allocation'!K5764</f>
        <v>1.0934174059692109E-2</v>
      </c>
      <c r="V5764" s="13">
        <f t="shared" si="807"/>
        <v>1.2522876048017308E-3</v>
      </c>
      <c r="W5764" s="13"/>
      <c r="X5764" s="2">
        <v>40940</v>
      </c>
      <c r="Y5764">
        <v>183.9838</v>
      </c>
      <c r="AA5764" s="2">
        <v>40940</v>
      </c>
      <c r="AB5764">
        <v>2615.2600000000002</v>
      </c>
      <c r="AC5764">
        <f t="shared" si="808"/>
        <v>1.0325087285245615E-4</v>
      </c>
      <c r="AD5764">
        <f t="shared" ref="AD5764:AD5827" si="812">AC5764-AJ5764/25000</f>
        <v>9.8530872852456159E-5</v>
      </c>
      <c r="AE5764">
        <f>Sheet2!$B$17+Sheet2!$B$18*'Portfolio allocation'!K5764</f>
        <v>8.150473926961473E-3</v>
      </c>
      <c r="AF5764">
        <f t="shared" si="809"/>
        <v>-8.0519430541090165E-3</v>
      </c>
      <c r="AH5764" s="2">
        <v>40940</v>
      </c>
      <c r="AI5764">
        <v>1.83</v>
      </c>
      <c r="AJ5764">
        <v>0.11799999999999999</v>
      </c>
      <c r="AK5764">
        <v>1.3198000000000001</v>
      </c>
      <c r="AR5764" s="3"/>
    </row>
    <row r="5765" spans="1:44" hidden="1" outlineLevel="1" x14ac:dyDescent="0.2">
      <c r="A5765" s="2">
        <v>40941</v>
      </c>
      <c r="B5765">
        <v>17.98</v>
      </c>
      <c r="E5765" s="2">
        <v>40941</v>
      </c>
      <c r="F5765">
        <v>1325.54</v>
      </c>
      <c r="G5765">
        <f t="shared" ref="G5765:G5828" si="813">(F5765/F5764)-1</f>
        <v>1.095091723372299E-3</v>
      </c>
      <c r="H5765" s="2">
        <v>40941</v>
      </c>
      <c r="I5765">
        <v>2278.92</v>
      </c>
      <c r="J5765">
        <f t="shared" ref="J5765:J5828" si="814">(I5765/I5764)-1</f>
        <v>1.1773802410994794E-3</v>
      </c>
      <c r="K5765">
        <f t="shared" si="810"/>
        <v>1.1726602410994794E-3</v>
      </c>
      <c r="L5765">
        <v>1.4725541892475182E-2</v>
      </c>
      <c r="N5765" s="2">
        <v>40941</v>
      </c>
      <c r="O5765">
        <v>29.95</v>
      </c>
      <c r="Q5765" s="2">
        <v>40941</v>
      </c>
      <c r="R5765">
        <v>39403.410000000003</v>
      </c>
      <c r="S5765" s="8">
        <f t="shared" ref="S5765:S5828" si="815">R5765/R5764-1</f>
        <v>2.0071466933573312E-3</v>
      </c>
      <c r="T5765" s="9">
        <f t="shared" si="811"/>
        <v>2.002426693357331E-3</v>
      </c>
      <c r="U5765" s="3">
        <f>Sheet1!$B$17+Sheet1!$B$18*'Portfolio allocation'!K5765</f>
        <v>1.8331044321066245E-3</v>
      </c>
      <c r="V5765" s="13">
        <f t="shared" ref="V5765:V5828" si="816">T5765-U5765</f>
        <v>1.6932226125070658E-4</v>
      </c>
      <c r="W5765" s="13"/>
      <c r="X5765" s="2">
        <v>40941</v>
      </c>
      <c r="Y5765">
        <v>182.9427</v>
      </c>
      <c r="AA5765" s="2">
        <v>40941</v>
      </c>
      <c r="AB5765">
        <v>2600.46</v>
      </c>
      <c r="AC5765">
        <f t="shared" ref="AC5765:AC5828" si="817">AB5765/AB5764-1</f>
        <v>-5.6590931685569501E-3</v>
      </c>
      <c r="AD5765">
        <f t="shared" si="812"/>
        <v>-5.6642131685569501E-3</v>
      </c>
      <c r="AE5765">
        <f>Sheet2!$B$17+Sheet2!$B$18*'Portfolio allocation'!K5765</f>
        <v>1.0961464150185522E-3</v>
      </c>
      <c r="AF5765">
        <f t="shared" ref="AF5765:AF5828" si="818">AD5765-AE5765</f>
        <v>-6.7603595835755027E-3</v>
      </c>
      <c r="AH5765" s="2">
        <v>40941</v>
      </c>
      <c r="AI5765">
        <v>1.823</v>
      </c>
      <c r="AJ5765">
        <v>0.128</v>
      </c>
      <c r="AK5765">
        <v>1.3171999999999999</v>
      </c>
      <c r="AR5765" s="3"/>
    </row>
    <row r="5766" spans="1:44" hidden="1" outlineLevel="1" x14ac:dyDescent="0.2">
      <c r="A5766" s="2">
        <v>40942</v>
      </c>
      <c r="B5766">
        <v>17.100000000000001</v>
      </c>
      <c r="E5766" s="2">
        <v>40942</v>
      </c>
      <c r="F5766">
        <v>1344.9</v>
      </c>
      <c r="G5766">
        <f t="shared" si="813"/>
        <v>1.4605368378170613E-2</v>
      </c>
      <c r="H5766" s="2">
        <v>40942</v>
      </c>
      <c r="I5766">
        <v>2312.4899999999998</v>
      </c>
      <c r="J5766">
        <f t="shared" si="814"/>
        <v>1.4730661892475183E-2</v>
      </c>
      <c r="K5766">
        <f t="shared" si="810"/>
        <v>1.4725541892475182E-2</v>
      </c>
      <c r="L5766">
        <v>-4.1152824427336194E-4</v>
      </c>
      <c r="N5766" s="2">
        <v>40942</v>
      </c>
      <c r="O5766">
        <v>30.24</v>
      </c>
      <c r="Q5766" s="2">
        <v>40942</v>
      </c>
      <c r="R5766">
        <v>39784.94</v>
      </c>
      <c r="S5766" s="8">
        <f t="shared" si="815"/>
        <v>9.6826645206595785E-3</v>
      </c>
      <c r="T5766" s="9">
        <f t="shared" si="811"/>
        <v>9.6775445206595777E-3</v>
      </c>
      <c r="U5766" s="3">
        <f>Sheet1!$B$17+Sheet1!$B$18*'Portfolio allocation'!K5766</f>
        <v>1.7381313738262488E-2</v>
      </c>
      <c r="V5766" s="13">
        <f t="shared" si="816"/>
        <v>-7.7037692176029106E-3</v>
      </c>
      <c r="W5766" s="13"/>
      <c r="X5766" s="2">
        <v>40942</v>
      </c>
      <c r="Y5766">
        <v>184.9581</v>
      </c>
      <c r="AA5766" s="2">
        <v>40942</v>
      </c>
      <c r="AB5766">
        <v>2629.11</v>
      </c>
      <c r="AC5766">
        <f t="shared" si="817"/>
        <v>1.1017281557878178E-2</v>
      </c>
      <c r="AD5766">
        <f t="shared" si="812"/>
        <v>1.1012241557878178E-2</v>
      </c>
      <c r="AE5766">
        <f>Sheet2!$B$17+Sheet2!$B$18*'Portfolio allocation'!K5766</f>
        <v>1.3147714544704533E-2</v>
      </c>
      <c r="AF5766">
        <f t="shared" si="818"/>
        <v>-2.1354729868263544E-3</v>
      </c>
      <c r="AH5766" s="2">
        <v>40942</v>
      </c>
      <c r="AI5766">
        <v>1.9239999999999999</v>
      </c>
      <c r="AJ5766">
        <v>0.126</v>
      </c>
      <c r="AK5766">
        <v>1.3122</v>
      </c>
      <c r="AR5766" s="3"/>
    </row>
    <row r="5767" spans="1:44" hidden="1" outlineLevel="1" x14ac:dyDescent="0.2">
      <c r="A5767" s="2">
        <v>40945</v>
      </c>
      <c r="B5767">
        <v>17.760000000000002</v>
      </c>
      <c r="E5767" s="2">
        <v>40945</v>
      </c>
      <c r="F5767">
        <v>1344.33</v>
      </c>
      <c r="G5767">
        <f t="shared" si="813"/>
        <v>-4.2382333258994542E-4</v>
      </c>
      <c r="H5767" s="2">
        <v>40945</v>
      </c>
      <c r="I5767">
        <v>2311.5500000000002</v>
      </c>
      <c r="J5767">
        <f t="shared" si="814"/>
        <v>-4.0648824427336194E-4</v>
      </c>
      <c r="K5767">
        <f t="shared" si="810"/>
        <v>-4.1152824427336194E-4</v>
      </c>
      <c r="L5767">
        <v>2.0368799238606023E-3</v>
      </c>
      <c r="N5767" s="2">
        <v>40945</v>
      </c>
      <c r="O5767">
        <v>30.2</v>
      </c>
      <c r="Q5767" s="2">
        <v>40945</v>
      </c>
      <c r="R5767">
        <v>39732.32</v>
      </c>
      <c r="S5767" s="8">
        <f t="shared" si="815"/>
        <v>-1.3226110181391304E-3</v>
      </c>
      <c r="T5767" s="9">
        <f t="shared" si="811"/>
        <v>-1.3276510181391304E-3</v>
      </c>
      <c r="U5767" s="3">
        <f>Sheet1!$B$17+Sheet1!$B$18*'Portfolio allocation'!K5767</f>
        <v>1.5683253011568516E-5</v>
      </c>
      <c r="V5767" s="13">
        <f t="shared" si="816"/>
        <v>-1.343334271150699E-3</v>
      </c>
      <c r="W5767" s="13"/>
      <c r="X5767" s="2">
        <v>40945</v>
      </c>
      <c r="Y5767">
        <v>184.1748</v>
      </c>
      <c r="AA5767" s="2">
        <v>40945</v>
      </c>
      <c r="AB5767">
        <v>2617.98</v>
      </c>
      <c r="AC5767">
        <f t="shared" si="817"/>
        <v>-4.2333717493753253E-3</v>
      </c>
      <c r="AD5767">
        <f t="shared" si="812"/>
        <v>-4.2384117493753258E-3</v>
      </c>
      <c r="AE5767">
        <f>Sheet2!$B$17+Sheet2!$B$18*'Portfolio allocation'!K5767</f>
        <v>-3.1255440247858035E-4</v>
      </c>
      <c r="AF5767">
        <f t="shared" si="818"/>
        <v>-3.9258573468967453E-3</v>
      </c>
      <c r="AH5767" s="2">
        <v>40945</v>
      </c>
      <c r="AI5767">
        <v>1.901</v>
      </c>
      <c r="AJ5767">
        <v>0.126</v>
      </c>
      <c r="AK5767">
        <v>1.3078000000000001</v>
      </c>
      <c r="AR5767" s="3"/>
    </row>
    <row r="5768" spans="1:44" hidden="1" outlineLevel="1" x14ac:dyDescent="0.2">
      <c r="A5768" s="2">
        <v>40946</v>
      </c>
      <c r="B5768">
        <v>17.649999999999999</v>
      </c>
      <c r="E5768" s="2">
        <v>40946</v>
      </c>
      <c r="F5768">
        <v>1347.05</v>
      </c>
      <c r="G5768">
        <f t="shared" si="813"/>
        <v>2.0233127282736074E-3</v>
      </c>
      <c r="H5768" s="2">
        <v>40946</v>
      </c>
      <c r="I5768">
        <v>2316.27</v>
      </c>
      <c r="J5768">
        <f t="shared" si="814"/>
        <v>2.0419199238606023E-3</v>
      </c>
      <c r="K5768">
        <f t="shared" si="810"/>
        <v>2.0368799238606023E-3</v>
      </c>
      <c r="L5768">
        <v>2.516055013103053E-3</v>
      </c>
      <c r="N5768" s="2">
        <v>40946</v>
      </c>
      <c r="O5768">
        <v>30.35</v>
      </c>
      <c r="Q5768" s="2">
        <v>40946</v>
      </c>
      <c r="R5768">
        <v>39929.660000000003</v>
      </c>
      <c r="S5768" s="8">
        <f t="shared" si="815"/>
        <v>4.9667374067259296E-3</v>
      </c>
      <c r="T5768" s="9">
        <f t="shared" si="811"/>
        <v>4.9616974067259291E-3</v>
      </c>
      <c r="U5768" s="3">
        <f>Sheet1!$B$17+Sheet1!$B$18*'Portfolio allocation'!K5768</f>
        <v>2.8245591544095831E-3</v>
      </c>
      <c r="V5768" s="13">
        <f t="shared" si="816"/>
        <v>2.137138252316346E-3</v>
      </c>
      <c r="W5768" s="13"/>
      <c r="X5768" s="2">
        <v>40946</v>
      </c>
      <c r="Y5768">
        <v>184.68109999999999</v>
      </c>
      <c r="AA5768" s="2">
        <v>40946</v>
      </c>
      <c r="AB5768">
        <v>2625.17</v>
      </c>
      <c r="AC5768">
        <f t="shared" si="817"/>
        <v>2.7463922566253185E-3</v>
      </c>
      <c r="AD5768">
        <f t="shared" si="812"/>
        <v>2.7411522566253184E-3</v>
      </c>
      <c r="AE5768">
        <f>Sheet2!$B$17+Sheet2!$B$18*'Portfolio allocation'!K5768</f>
        <v>1.8646326051679415E-3</v>
      </c>
      <c r="AF5768">
        <f t="shared" si="818"/>
        <v>8.7651965145737684E-4</v>
      </c>
      <c r="AH5768" s="2">
        <v>40946</v>
      </c>
      <c r="AI5768">
        <v>1.9770000000000001</v>
      </c>
      <c r="AJ5768">
        <v>0.13100000000000001</v>
      </c>
      <c r="AK5768">
        <v>1.3242</v>
      </c>
      <c r="AR5768" s="3"/>
    </row>
    <row r="5769" spans="1:44" hidden="1" outlineLevel="1" x14ac:dyDescent="0.2">
      <c r="A5769" s="2">
        <v>40947</v>
      </c>
      <c r="B5769">
        <v>18.16</v>
      </c>
      <c r="E5769" s="2">
        <v>40947</v>
      </c>
      <c r="F5769">
        <v>1349.96</v>
      </c>
      <c r="G5769">
        <f t="shared" si="813"/>
        <v>2.1602761590142627E-3</v>
      </c>
      <c r="H5769" s="2">
        <v>40947</v>
      </c>
      <c r="I5769">
        <v>2322.11</v>
      </c>
      <c r="J5769">
        <f t="shared" si="814"/>
        <v>2.5212950131030532E-3</v>
      </c>
      <c r="K5769">
        <f t="shared" si="810"/>
        <v>2.516055013103053E-3</v>
      </c>
      <c r="L5769">
        <v>1.4799977308567059E-3</v>
      </c>
      <c r="N5769" s="2">
        <v>40947</v>
      </c>
      <c r="O5769">
        <v>30.66</v>
      </c>
      <c r="Q5769" s="2">
        <v>40947</v>
      </c>
      <c r="R5769">
        <v>40337.51</v>
      </c>
      <c r="S5769" s="8">
        <f t="shared" si="815"/>
        <v>1.0214211691259134E-2</v>
      </c>
      <c r="T5769" s="9">
        <f t="shared" si="811"/>
        <v>1.0208971691259134E-2</v>
      </c>
      <c r="U5769" s="3">
        <f>Sheet1!$B$17+Sheet1!$B$18*'Portfolio allocation'!K5769</f>
        <v>3.3742809607002241E-3</v>
      </c>
      <c r="V5769" s="13">
        <f t="shared" si="816"/>
        <v>6.8346907305589094E-3</v>
      </c>
      <c r="W5769" s="13"/>
      <c r="X5769" s="2">
        <v>40947</v>
      </c>
      <c r="Y5769">
        <v>184.29900000000001</v>
      </c>
      <c r="AA5769" s="2">
        <v>40947</v>
      </c>
      <c r="AB5769">
        <v>2629.92</v>
      </c>
      <c r="AC5769">
        <f t="shared" si="817"/>
        <v>1.8094066289040533E-3</v>
      </c>
      <c r="AD5769">
        <f t="shared" si="812"/>
        <v>1.8036866289040533E-3</v>
      </c>
      <c r="AE5769">
        <f>Sheet2!$B$17+Sheet2!$B$18*'Portfolio allocation'!K5769</f>
        <v>2.2907273193844991E-3</v>
      </c>
      <c r="AF5769">
        <f t="shared" si="818"/>
        <v>-4.8704069048044582E-4</v>
      </c>
      <c r="AH5769" s="2">
        <v>40947</v>
      </c>
      <c r="AI5769">
        <v>1.982</v>
      </c>
      <c r="AJ5769">
        <v>0.14299999999999999</v>
      </c>
      <c r="AK5769">
        <v>1.3253999999999999</v>
      </c>
      <c r="AR5769" s="3"/>
    </row>
    <row r="5770" spans="1:44" hidden="1" outlineLevel="1" x14ac:dyDescent="0.2">
      <c r="A5770" s="2">
        <v>40948</v>
      </c>
      <c r="B5770">
        <v>18.63</v>
      </c>
      <c r="E5770" s="2">
        <v>40948</v>
      </c>
      <c r="F5770">
        <v>1351.95</v>
      </c>
      <c r="G5770">
        <f t="shared" si="813"/>
        <v>1.4741177516370829E-3</v>
      </c>
      <c r="H5770" s="2">
        <v>40948</v>
      </c>
      <c r="I5770">
        <v>2325.56</v>
      </c>
      <c r="J5770">
        <f t="shared" si="814"/>
        <v>1.485717730856706E-3</v>
      </c>
      <c r="K5770">
        <f t="shared" si="810"/>
        <v>1.4799977308567059E-3</v>
      </c>
      <c r="L5770">
        <v>-6.868783138340836E-3</v>
      </c>
      <c r="N5770" s="2">
        <v>40948</v>
      </c>
      <c r="O5770">
        <v>30.77</v>
      </c>
      <c r="Q5770" s="2">
        <v>40948</v>
      </c>
      <c r="R5770">
        <v>40482.230000000003</v>
      </c>
      <c r="S5770" s="8">
        <f t="shared" si="815"/>
        <v>3.5877276510127842E-3</v>
      </c>
      <c r="T5770" s="9">
        <f t="shared" si="811"/>
        <v>3.5820076510127844E-3</v>
      </c>
      <c r="U5770" s="3">
        <f>Sheet1!$B$17+Sheet1!$B$18*'Portfolio allocation'!K5770</f>
        <v>2.1856897893239094E-3</v>
      </c>
      <c r="V5770" s="13">
        <f t="shared" si="816"/>
        <v>1.396317861688875E-3</v>
      </c>
      <c r="W5770" s="13"/>
      <c r="X5770" s="2">
        <v>40948</v>
      </c>
      <c r="Y5770">
        <v>184.4709</v>
      </c>
      <c r="AA5770" s="2">
        <v>40948</v>
      </c>
      <c r="AB5770">
        <v>2632.38</v>
      </c>
      <c r="AC5770">
        <f t="shared" si="817"/>
        <v>9.3538966964779036E-4</v>
      </c>
      <c r="AD5770">
        <f t="shared" si="812"/>
        <v>9.2946966964779039E-4</v>
      </c>
      <c r="AE5770">
        <f>Sheet2!$B$17+Sheet2!$B$18*'Portfolio allocation'!K5770</f>
        <v>1.369438751799189E-3</v>
      </c>
      <c r="AF5770">
        <f t="shared" si="818"/>
        <v>-4.3996908215139865E-4</v>
      </c>
      <c r="AH5770" s="2">
        <v>40948</v>
      </c>
      <c r="AI5770">
        <v>2.036</v>
      </c>
      <c r="AJ5770">
        <v>0.14799999999999999</v>
      </c>
      <c r="AK5770">
        <v>1.3304</v>
      </c>
      <c r="AR5770" s="3"/>
    </row>
    <row r="5771" spans="1:44" hidden="1" outlineLevel="1" x14ac:dyDescent="0.2">
      <c r="A5771" s="2">
        <v>40949</v>
      </c>
      <c r="B5771">
        <v>20.79</v>
      </c>
      <c r="E5771" s="2">
        <v>40949</v>
      </c>
      <c r="F5771">
        <v>1342.64</v>
      </c>
      <c r="G5771">
        <f t="shared" si="813"/>
        <v>-6.8863493472390847E-3</v>
      </c>
      <c r="H5771" s="2">
        <v>40949</v>
      </c>
      <c r="I5771">
        <v>2309.6</v>
      </c>
      <c r="J5771">
        <f t="shared" si="814"/>
        <v>-6.8628631383408356E-3</v>
      </c>
      <c r="K5771">
        <f t="shared" si="810"/>
        <v>-6.868783138340836E-3</v>
      </c>
      <c r="L5771">
        <v>7.0124913474195879E-3</v>
      </c>
      <c r="N5771" s="2">
        <v>40949</v>
      </c>
      <c r="O5771">
        <v>30.495000000000001</v>
      </c>
      <c r="Q5771" s="2">
        <v>40949</v>
      </c>
      <c r="R5771">
        <v>40120.44</v>
      </c>
      <c r="S5771" s="8">
        <f t="shared" si="815"/>
        <v>-8.9370076697850021E-3</v>
      </c>
      <c r="T5771" s="9">
        <f t="shared" si="811"/>
        <v>-8.9429276697850016E-3</v>
      </c>
      <c r="U5771" s="3">
        <f>Sheet1!$B$17+Sheet1!$B$18*'Portfolio allocation'!K5771</f>
        <v>-7.3922432100642244E-3</v>
      </c>
      <c r="V5771" s="13">
        <f t="shared" si="816"/>
        <v>-1.5506844597207772E-3</v>
      </c>
      <c r="W5771" s="13"/>
      <c r="X5771" s="2">
        <v>40949</v>
      </c>
      <c r="Y5771">
        <v>183.7928</v>
      </c>
      <c r="AA5771" s="2">
        <v>40949</v>
      </c>
      <c r="AB5771">
        <v>2622.7</v>
      </c>
      <c r="AC5771">
        <f t="shared" si="817"/>
        <v>-3.6772806357745491E-3</v>
      </c>
      <c r="AD5771">
        <f t="shared" si="812"/>
        <v>-3.6833206357745492E-3</v>
      </c>
      <c r="AE5771">
        <f>Sheet2!$B$17+Sheet2!$B$18*'Portfolio allocation'!K5771</f>
        <v>-6.0545101937551291E-3</v>
      </c>
      <c r="AF5771">
        <f t="shared" si="818"/>
        <v>2.3711895579805798E-3</v>
      </c>
      <c r="AH5771" s="2">
        <v>40949</v>
      </c>
      <c r="AI5771">
        <v>1.984</v>
      </c>
      <c r="AJ5771">
        <v>0.151</v>
      </c>
      <c r="AK5771">
        <v>1.3189</v>
      </c>
      <c r="AR5771" s="3"/>
    </row>
    <row r="5772" spans="1:44" hidden="1" outlineLevel="1" x14ac:dyDescent="0.2">
      <c r="A5772" s="2">
        <v>40952</v>
      </c>
      <c r="B5772">
        <v>19.04</v>
      </c>
      <c r="E5772" s="2">
        <v>40952</v>
      </c>
      <c r="F5772">
        <v>1351.77</v>
      </c>
      <c r="G5772">
        <f t="shared" si="813"/>
        <v>6.8000357504616193E-3</v>
      </c>
      <c r="H5772" s="2">
        <v>40952</v>
      </c>
      <c r="I5772">
        <v>2325.81</v>
      </c>
      <c r="J5772">
        <f t="shared" si="814"/>
        <v>7.0185313474195876E-3</v>
      </c>
      <c r="K5772">
        <f t="shared" si="810"/>
        <v>7.0124913474195879E-3</v>
      </c>
      <c r="L5772">
        <v>-7.8486350062983773E-4</v>
      </c>
      <c r="N5772" s="2">
        <v>40952</v>
      </c>
      <c r="O5772">
        <v>30.58</v>
      </c>
      <c r="Q5772" s="2">
        <v>40952</v>
      </c>
      <c r="R5772">
        <v>40232.25</v>
      </c>
      <c r="S5772" s="8">
        <f t="shared" si="815"/>
        <v>2.7868587682486901E-3</v>
      </c>
      <c r="T5772" s="9">
        <f t="shared" si="811"/>
        <v>2.7808187682486899E-3</v>
      </c>
      <c r="U5772" s="3">
        <f>Sheet1!$B$17+Sheet1!$B$18*'Portfolio allocation'!K5772</f>
        <v>8.5327066782789843E-3</v>
      </c>
      <c r="V5772" s="13">
        <f t="shared" si="816"/>
        <v>-5.7518879100302948E-3</v>
      </c>
      <c r="W5772" s="13"/>
      <c r="X5772" s="2">
        <v>40952</v>
      </c>
      <c r="Y5772">
        <v>183.9838</v>
      </c>
      <c r="AA5772" s="2">
        <v>40952</v>
      </c>
      <c r="AB5772">
        <v>2625.43</v>
      </c>
      <c r="AC5772">
        <f t="shared" si="817"/>
        <v>1.0409120372134595E-3</v>
      </c>
      <c r="AD5772">
        <f t="shared" si="812"/>
        <v>1.0342720372134595E-3</v>
      </c>
      <c r="AE5772">
        <f>Sheet2!$B$17+Sheet2!$B$18*'Portfolio allocation'!K5772</f>
        <v>6.2890732223246804E-3</v>
      </c>
      <c r="AF5772">
        <f t="shared" si="818"/>
        <v>-5.2548011851112214E-3</v>
      </c>
      <c r="AH5772" s="2">
        <v>40952</v>
      </c>
      <c r="AI5772">
        <v>1.9770000000000001</v>
      </c>
      <c r="AJ5772">
        <v>0.16600000000000001</v>
      </c>
      <c r="AK5772">
        <v>1.32165</v>
      </c>
      <c r="AR5772" s="3"/>
    </row>
    <row r="5773" spans="1:44" hidden="1" outlineLevel="1" x14ac:dyDescent="0.2">
      <c r="A5773" s="2">
        <v>40953</v>
      </c>
      <c r="B5773">
        <v>19.54</v>
      </c>
      <c r="E5773" s="2">
        <v>40953</v>
      </c>
      <c r="F5773">
        <v>1350.5</v>
      </c>
      <c r="G5773">
        <f t="shared" si="813"/>
        <v>-9.3950894013028474E-4</v>
      </c>
      <c r="H5773" s="2">
        <v>40953</v>
      </c>
      <c r="I5773">
        <v>2324</v>
      </c>
      <c r="J5773">
        <f t="shared" si="814"/>
        <v>-7.7822350062983769E-4</v>
      </c>
      <c r="K5773">
        <f t="shared" si="810"/>
        <v>-7.8486350062983773E-4</v>
      </c>
      <c r="L5773">
        <v>-5.0497892598966362E-3</v>
      </c>
      <c r="N5773" s="2">
        <v>40953</v>
      </c>
      <c r="O5773">
        <v>30.25</v>
      </c>
      <c r="Q5773" s="2">
        <v>40953</v>
      </c>
      <c r="R5773">
        <v>40061.24</v>
      </c>
      <c r="S5773" s="8">
        <f t="shared" si="815"/>
        <v>-4.2505701271989826E-3</v>
      </c>
      <c r="T5773" s="9">
        <f t="shared" si="811"/>
        <v>-4.2572101271989822E-3</v>
      </c>
      <c r="U5773" s="3">
        <f>Sheet1!$B$17+Sheet1!$B$18*'Portfolio allocation'!K5773</f>
        <v>-4.1261641465421015E-4</v>
      </c>
      <c r="V5773" s="13">
        <f t="shared" si="816"/>
        <v>-3.8445937125447722E-3</v>
      </c>
      <c r="W5773" s="13"/>
      <c r="X5773" s="2">
        <v>40953</v>
      </c>
      <c r="Y5773">
        <v>183.60169999999999</v>
      </c>
      <c r="AA5773" s="2">
        <v>40953</v>
      </c>
      <c r="AB5773">
        <v>2619.9699999999998</v>
      </c>
      <c r="AC5773">
        <f t="shared" si="817"/>
        <v>-2.0796593319951651E-3</v>
      </c>
      <c r="AD5773">
        <f t="shared" si="812"/>
        <v>-2.0864193319951652E-3</v>
      </c>
      <c r="AE5773">
        <f>Sheet2!$B$17+Sheet2!$B$18*'Portfolio allocation'!K5773</f>
        <v>-6.4453363707457818E-4</v>
      </c>
      <c r="AF5773">
        <f t="shared" si="818"/>
        <v>-1.4418856949205872E-3</v>
      </c>
      <c r="AH5773" s="2">
        <v>40953</v>
      </c>
      <c r="AI5773">
        <v>1.9379999999999999</v>
      </c>
      <c r="AJ5773">
        <v>0.16900000000000001</v>
      </c>
      <c r="AK5773">
        <v>1.3130999999999999</v>
      </c>
      <c r="AR5773" s="3"/>
    </row>
    <row r="5774" spans="1:44" hidden="1" outlineLevel="1" x14ac:dyDescent="0.2">
      <c r="A5774" s="2">
        <v>40954</v>
      </c>
      <c r="B5774">
        <v>21.14</v>
      </c>
      <c r="E5774" s="2">
        <v>40954</v>
      </c>
      <c r="F5774">
        <v>1343.23</v>
      </c>
      <c r="G5774">
        <f t="shared" si="813"/>
        <v>-5.383191410588628E-3</v>
      </c>
      <c r="H5774" s="2">
        <v>40954</v>
      </c>
      <c r="I5774">
        <v>2312.2800000000002</v>
      </c>
      <c r="J5774">
        <f t="shared" si="814"/>
        <v>-5.0430292598966364E-3</v>
      </c>
      <c r="K5774">
        <f t="shared" si="810"/>
        <v>-5.0497892598966362E-3</v>
      </c>
      <c r="L5774">
        <v>1.1168877200338925E-2</v>
      </c>
      <c r="N5774" s="2">
        <v>40954</v>
      </c>
      <c r="O5774">
        <v>30.05</v>
      </c>
      <c r="Q5774" s="2">
        <v>40954</v>
      </c>
      <c r="R5774">
        <v>39796.36</v>
      </c>
      <c r="S5774" s="8">
        <f t="shared" si="815"/>
        <v>-6.6118772159822203E-3</v>
      </c>
      <c r="T5774" s="9">
        <f t="shared" si="811"/>
        <v>-6.6186372159822201E-3</v>
      </c>
      <c r="U5774" s="3">
        <f>Sheet1!$B$17+Sheet1!$B$18*'Portfolio allocation'!K5774</f>
        <v>-5.3054473332776915E-3</v>
      </c>
      <c r="V5774" s="13">
        <f t="shared" si="816"/>
        <v>-1.3131898827045286E-3</v>
      </c>
      <c r="W5774" s="13"/>
      <c r="X5774" s="2">
        <v>40954</v>
      </c>
      <c r="Y5774">
        <v>183.63040000000001</v>
      </c>
      <c r="AA5774" s="2">
        <v>40954</v>
      </c>
      <c r="AB5774">
        <v>2620.38</v>
      </c>
      <c r="AC5774">
        <f t="shared" si="817"/>
        <v>1.5649034149256558E-4</v>
      </c>
      <c r="AD5774">
        <f t="shared" si="812"/>
        <v>1.5025034149256558E-4</v>
      </c>
      <c r="AE5774">
        <f>Sheet2!$B$17+Sheet2!$B$18*'Portfolio allocation'!K5774</f>
        <v>-4.4370144303115802E-3</v>
      </c>
      <c r="AF5774">
        <f t="shared" si="818"/>
        <v>4.5872647718041455E-3</v>
      </c>
      <c r="AH5774" s="2">
        <v>40954</v>
      </c>
      <c r="AI5774">
        <v>1.9330000000000001</v>
      </c>
      <c r="AJ5774">
        <v>0.156</v>
      </c>
      <c r="AK5774">
        <v>1.3066</v>
      </c>
      <c r="AR5774" s="3"/>
    </row>
    <row r="5775" spans="1:44" hidden="1" outlineLevel="1" x14ac:dyDescent="0.2">
      <c r="A5775" s="2">
        <v>40955</v>
      </c>
      <c r="B5775">
        <v>19.22</v>
      </c>
      <c r="E5775" s="2">
        <v>40955</v>
      </c>
      <c r="F5775">
        <v>1358.04</v>
      </c>
      <c r="G5775">
        <f t="shared" si="813"/>
        <v>1.1025662023629534E-2</v>
      </c>
      <c r="H5775" s="2">
        <v>40955</v>
      </c>
      <c r="I5775">
        <v>2338.12</v>
      </c>
      <c r="J5775">
        <f t="shared" si="814"/>
        <v>1.1175117200338924E-2</v>
      </c>
      <c r="K5775">
        <f t="shared" si="810"/>
        <v>1.1168877200338925E-2</v>
      </c>
      <c r="L5775">
        <v>2.3673819485741138E-3</v>
      </c>
      <c r="N5775" s="2">
        <v>40955</v>
      </c>
      <c r="O5775">
        <v>31.285</v>
      </c>
      <c r="Q5775" s="2">
        <v>40955</v>
      </c>
      <c r="R5775">
        <v>41431.910000000003</v>
      </c>
      <c r="S5775" s="8">
        <f t="shared" si="815"/>
        <v>4.1097979815239549E-2</v>
      </c>
      <c r="T5775" s="9">
        <f t="shared" si="811"/>
        <v>4.1091739815239552E-2</v>
      </c>
      <c r="U5775" s="3">
        <f>Sheet1!$B$17+Sheet1!$B$18*'Portfolio allocation'!K5775</f>
        <v>1.3301017865573623E-2</v>
      </c>
      <c r="V5775" s="13">
        <f t="shared" si="816"/>
        <v>2.7790721949665927E-2</v>
      </c>
      <c r="W5775" s="13"/>
      <c r="X5775" s="2">
        <v>40955</v>
      </c>
      <c r="Y5775">
        <v>184.36580000000001</v>
      </c>
      <c r="AA5775" s="2">
        <v>40955</v>
      </c>
      <c r="AB5775">
        <v>2630.88</v>
      </c>
      <c r="AC5775">
        <f t="shared" si="817"/>
        <v>4.0070524122455264E-3</v>
      </c>
      <c r="AD5775">
        <f t="shared" si="812"/>
        <v>4.0007324122455267E-3</v>
      </c>
      <c r="AE5775">
        <f>Sheet2!$B$17+Sheet2!$B$18*'Portfolio allocation'!K5775</f>
        <v>9.9850375617340659E-3</v>
      </c>
      <c r="AF5775">
        <f t="shared" si="818"/>
        <v>-5.9843051494885393E-3</v>
      </c>
      <c r="AH5775" s="2">
        <v>40955</v>
      </c>
      <c r="AI5775">
        <v>1.984</v>
      </c>
      <c r="AJ5775">
        <v>0.158</v>
      </c>
      <c r="AK5775">
        <v>1.3042</v>
      </c>
      <c r="AR5775" s="3"/>
    </row>
    <row r="5776" spans="1:44" hidden="1" outlineLevel="1" x14ac:dyDescent="0.2">
      <c r="A5776" s="2">
        <v>40956</v>
      </c>
      <c r="B5776">
        <v>17.78</v>
      </c>
      <c r="E5776" s="2">
        <v>40956</v>
      </c>
      <c r="F5776">
        <v>1361.23</v>
      </c>
      <c r="G5776">
        <f t="shared" si="813"/>
        <v>2.348973520662101E-3</v>
      </c>
      <c r="H5776" s="2">
        <v>40956</v>
      </c>
      <c r="I5776">
        <v>2343.67</v>
      </c>
      <c r="J5776">
        <f t="shared" si="814"/>
        <v>2.373701948574114E-3</v>
      </c>
      <c r="K5776">
        <f t="shared" si="810"/>
        <v>2.3673819485741138E-3</v>
      </c>
      <c r="L5776">
        <v>-6.3200000000000005E-6</v>
      </c>
      <c r="N5776" s="2">
        <v>40956</v>
      </c>
      <c r="O5776">
        <v>31.25</v>
      </c>
      <c r="Q5776" s="2">
        <v>40956</v>
      </c>
      <c r="R5776">
        <v>41385.58</v>
      </c>
      <c r="S5776" s="8">
        <f t="shared" si="815"/>
        <v>-1.1182202317007173E-3</v>
      </c>
      <c r="T5776" s="9">
        <f t="shared" si="811"/>
        <v>-1.1245402317007173E-3</v>
      </c>
      <c r="U5776" s="3">
        <f>Sheet1!$B$17+Sheet1!$B$18*'Portfolio allocation'!K5776</f>
        <v>3.2037194531961046E-3</v>
      </c>
      <c r="V5776" s="13">
        <f t="shared" si="816"/>
        <v>-4.3282596848968216E-3</v>
      </c>
      <c r="W5776" s="13"/>
      <c r="X5776" s="2">
        <v>40956</v>
      </c>
      <c r="Y5776">
        <v>184.74789999999999</v>
      </c>
      <c r="AA5776" s="2">
        <v>40956</v>
      </c>
      <c r="AB5776">
        <v>2636.33</v>
      </c>
      <c r="AC5776">
        <f t="shared" si="817"/>
        <v>2.0715502037340627E-3</v>
      </c>
      <c r="AD5776">
        <f t="shared" si="812"/>
        <v>2.0652302037340625E-3</v>
      </c>
      <c r="AE5776">
        <f>Sheet2!$B$17+Sheet2!$B$18*'Portfolio allocation'!K5776</f>
        <v>2.1585234374124434E-3</v>
      </c>
      <c r="AF5776">
        <f t="shared" si="818"/>
        <v>-9.3293233678380834E-5</v>
      </c>
      <c r="AH5776" s="2">
        <v>40956</v>
      </c>
      <c r="AI5776">
        <v>2</v>
      </c>
      <c r="AJ5776">
        <v>0.158</v>
      </c>
      <c r="AK5776">
        <v>1.3163</v>
      </c>
      <c r="AR5776" s="3"/>
    </row>
    <row r="5777" spans="1:44" hidden="1" outlineLevel="1" x14ac:dyDescent="0.2">
      <c r="A5777" s="2">
        <v>40959</v>
      </c>
      <c r="B5777">
        <v>17.78</v>
      </c>
      <c r="E5777" s="2">
        <v>40959</v>
      </c>
      <c r="F5777">
        <v>1361.23</v>
      </c>
      <c r="G5777">
        <f t="shared" si="813"/>
        <v>0</v>
      </c>
      <c r="H5777" s="2">
        <v>40959</v>
      </c>
      <c r="I5777">
        <v>2343.67</v>
      </c>
      <c r="J5777">
        <f t="shared" si="814"/>
        <v>0</v>
      </c>
      <c r="K5777">
        <f t="shared" si="810"/>
        <v>-6.3200000000000005E-6</v>
      </c>
      <c r="L5777">
        <v>7.3610534145163577E-4</v>
      </c>
      <c r="N5777" s="2">
        <v>40959</v>
      </c>
      <c r="O5777">
        <v>31.25</v>
      </c>
      <c r="Q5777" s="2">
        <v>40959</v>
      </c>
      <c r="R5777">
        <v>41385.58</v>
      </c>
      <c r="S5777" s="8">
        <f t="shared" si="815"/>
        <v>0</v>
      </c>
      <c r="T5777" s="9">
        <f t="shared" si="811"/>
        <v>-6.3200000000000005E-6</v>
      </c>
      <c r="U5777" s="3">
        <f>Sheet1!$B$17+Sheet1!$B$18*'Portfolio allocation'!K5777</f>
        <v>4.8054842018453275E-4</v>
      </c>
      <c r="V5777" s="13">
        <f t="shared" si="816"/>
        <v>-4.8686842018453273E-4</v>
      </c>
      <c r="W5777" s="13"/>
      <c r="X5777" s="2">
        <v>40959</v>
      </c>
      <c r="Y5777">
        <v>184.74789999999999</v>
      </c>
      <c r="AA5777" s="2">
        <v>40959</v>
      </c>
      <c r="AB5777">
        <v>2636.33</v>
      </c>
      <c r="AC5777">
        <f t="shared" si="817"/>
        <v>0</v>
      </c>
      <c r="AD5777">
        <f t="shared" si="812"/>
        <v>-6.3200000000000005E-6</v>
      </c>
      <c r="AE5777">
        <f>Sheet2!$B$17+Sheet2!$B$18*'Portfolio allocation'!K5777</f>
        <v>4.776710612657782E-5</v>
      </c>
      <c r="AF5777">
        <f t="shared" si="818"/>
        <v>-5.4087106126577821E-5</v>
      </c>
      <c r="AH5777" s="2">
        <v>40959</v>
      </c>
      <c r="AI5777">
        <v>2</v>
      </c>
      <c r="AJ5777">
        <v>0.158</v>
      </c>
      <c r="AK5777">
        <v>1.3267</v>
      </c>
      <c r="AR5777" s="3"/>
    </row>
    <row r="5778" spans="1:44" hidden="1" outlineLevel="1" x14ac:dyDescent="0.2">
      <c r="A5778" s="2">
        <v>40960</v>
      </c>
      <c r="B5778">
        <v>18.190000000000001</v>
      </c>
      <c r="E5778" s="2">
        <v>40960</v>
      </c>
      <c r="F5778">
        <v>1362.21</v>
      </c>
      <c r="G5778">
        <f t="shared" si="813"/>
        <v>7.1993711569695584E-4</v>
      </c>
      <c r="H5778" s="2">
        <v>40960</v>
      </c>
      <c r="I5778">
        <v>2345.41</v>
      </c>
      <c r="J5778">
        <f t="shared" si="814"/>
        <v>7.4242534145163575E-4</v>
      </c>
      <c r="K5778">
        <f t="shared" si="810"/>
        <v>7.3610534145163577E-4</v>
      </c>
      <c r="L5778">
        <v>-3.3063826756088949E-3</v>
      </c>
      <c r="N5778" s="2">
        <v>40960</v>
      </c>
      <c r="O5778">
        <v>31.44</v>
      </c>
      <c r="Q5778" s="2">
        <v>40960</v>
      </c>
      <c r="R5778">
        <v>41637.18</v>
      </c>
      <c r="S5778" s="8">
        <f t="shared" si="815"/>
        <v>6.0794122010612295E-3</v>
      </c>
      <c r="T5778" s="9">
        <f t="shared" si="811"/>
        <v>6.0730922010612297E-3</v>
      </c>
      <c r="U5778" s="3">
        <f>Sheet1!$B$17+Sheet1!$B$18*'Portfolio allocation'!K5778</f>
        <v>1.3322775874581613E-3</v>
      </c>
      <c r="V5778" s="13">
        <f t="shared" si="816"/>
        <v>4.7408146136030688E-3</v>
      </c>
      <c r="W5778" s="13"/>
      <c r="X5778" s="2">
        <v>40960</v>
      </c>
      <c r="Y5778">
        <v>184.7193</v>
      </c>
      <c r="AA5778" s="2">
        <v>40960</v>
      </c>
      <c r="AB5778">
        <v>2635.92</v>
      </c>
      <c r="AC5778">
        <f t="shared" si="817"/>
        <v>-1.5551922559009501E-4</v>
      </c>
      <c r="AD5778">
        <f t="shared" si="812"/>
        <v>-1.6183922559009502E-4</v>
      </c>
      <c r="AE5778">
        <f>Sheet2!$B$17+Sheet2!$B$18*'Portfolio allocation'!K5778</f>
        <v>7.0795066072889732E-4</v>
      </c>
      <c r="AF5778">
        <f t="shared" si="818"/>
        <v>-8.6978988631899231E-4</v>
      </c>
      <c r="AH5778" s="2">
        <v>40960</v>
      </c>
      <c r="AI5778">
        <v>2.0609999999999999</v>
      </c>
      <c r="AJ5778">
        <v>0.158</v>
      </c>
      <c r="AK5778">
        <v>1.3264499999999999</v>
      </c>
      <c r="AR5778" s="3"/>
    </row>
    <row r="5779" spans="1:44" hidden="1" outlineLevel="1" x14ac:dyDescent="0.2">
      <c r="A5779" s="2">
        <v>40961</v>
      </c>
      <c r="B5779">
        <v>18.190000000000001</v>
      </c>
      <c r="E5779" s="2">
        <v>40961</v>
      </c>
      <c r="F5779">
        <v>1357.66</v>
      </c>
      <c r="G5779">
        <f t="shared" si="813"/>
        <v>-3.3401604745230129E-3</v>
      </c>
      <c r="H5779" s="2">
        <v>40961</v>
      </c>
      <c r="I5779">
        <v>2337.67</v>
      </c>
      <c r="J5779">
        <f t="shared" si="814"/>
        <v>-3.3000626756088947E-3</v>
      </c>
      <c r="K5779">
        <f t="shared" si="810"/>
        <v>-3.3063826756088949E-3</v>
      </c>
      <c r="L5779">
        <v>4.4597453614923415E-3</v>
      </c>
      <c r="N5779" s="2">
        <v>40961</v>
      </c>
      <c r="O5779">
        <v>31.27</v>
      </c>
      <c r="Q5779" s="2">
        <v>40961</v>
      </c>
      <c r="R5779">
        <v>41412.050000000003</v>
      </c>
      <c r="S5779" s="8">
        <f t="shared" si="815"/>
        <v>-5.4069463878196888E-3</v>
      </c>
      <c r="T5779" s="9">
        <f t="shared" si="811"/>
        <v>-5.4132663878196886E-3</v>
      </c>
      <c r="U5779" s="3">
        <f>Sheet1!$B$17+Sheet1!$B$18*'Portfolio allocation'!K5779</f>
        <v>-3.3053671159842309E-3</v>
      </c>
      <c r="V5779" s="13">
        <f t="shared" si="816"/>
        <v>-2.1078992718354577E-3</v>
      </c>
      <c r="W5779" s="13"/>
      <c r="X5779" s="2">
        <v>40961</v>
      </c>
      <c r="Y5779">
        <v>185.17769999999999</v>
      </c>
      <c r="AA5779" s="2">
        <v>40961</v>
      </c>
      <c r="AB5779">
        <v>2642.46</v>
      </c>
      <c r="AC5779">
        <f t="shared" si="817"/>
        <v>2.481107165619667E-3</v>
      </c>
      <c r="AD5779">
        <f t="shared" si="812"/>
        <v>2.4748671656196672E-3</v>
      </c>
      <c r="AE5779">
        <f>Sheet2!$B$17+Sheet2!$B$18*'Portfolio allocation'!K5779</f>
        <v>-2.8867328172382366E-3</v>
      </c>
      <c r="AF5779">
        <f t="shared" si="818"/>
        <v>5.3615999828579043E-3</v>
      </c>
      <c r="AH5779" s="2">
        <v>40961</v>
      </c>
      <c r="AI5779">
        <v>2.0019999999999998</v>
      </c>
      <c r="AJ5779">
        <v>0.156</v>
      </c>
      <c r="AK5779">
        <v>1.3241000000000001</v>
      </c>
      <c r="AR5779" s="3"/>
    </row>
    <row r="5780" spans="1:44" hidden="1" outlineLevel="1" x14ac:dyDescent="0.2">
      <c r="A5780" s="2">
        <v>40962</v>
      </c>
      <c r="B5780">
        <v>16.8</v>
      </c>
      <c r="E5780" s="2">
        <v>40962</v>
      </c>
      <c r="F5780">
        <v>1363.46</v>
      </c>
      <c r="G5780">
        <f t="shared" si="813"/>
        <v>4.2720563322187211E-3</v>
      </c>
      <c r="H5780" s="2">
        <v>40962</v>
      </c>
      <c r="I5780">
        <v>2348.11</v>
      </c>
      <c r="J5780">
        <f t="shared" si="814"/>
        <v>4.4659853614923417E-3</v>
      </c>
      <c r="K5780">
        <f t="shared" si="810"/>
        <v>4.4597453614923415E-3</v>
      </c>
      <c r="L5780">
        <v>1.7952088247994897E-3</v>
      </c>
      <c r="N5780" s="2">
        <v>40962</v>
      </c>
      <c r="O5780">
        <v>31.37</v>
      </c>
      <c r="Q5780" s="2">
        <v>40962</v>
      </c>
      <c r="R5780">
        <v>41544.49</v>
      </c>
      <c r="S5780" s="8">
        <f t="shared" si="815"/>
        <v>3.198102967614469E-3</v>
      </c>
      <c r="T5780" s="9">
        <f t="shared" si="811"/>
        <v>3.1918629676144692E-3</v>
      </c>
      <c r="U5780" s="3">
        <f>Sheet1!$B$17+Sheet1!$B$18*'Portfolio allocation'!K5780</f>
        <v>5.6041317880365683E-3</v>
      </c>
      <c r="V5780" s="13">
        <f t="shared" si="816"/>
        <v>-2.4122688204220991E-3</v>
      </c>
      <c r="W5780" s="13"/>
      <c r="X5780" s="2">
        <v>40962</v>
      </c>
      <c r="Y5780">
        <v>188.75</v>
      </c>
      <c r="AA5780" s="2">
        <v>40962</v>
      </c>
      <c r="AB5780">
        <v>2693.44</v>
      </c>
      <c r="AC5780">
        <f t="shared" si="817"/>
        <v>1.9292628838279535E-2</v>
      </c>
      <c r="AD5780">
        <f t="shared" si="812"/>
        <v>1.9286388838279534E-2</v>
      </c>
      <c r="AE5780">
        <f>Sheet2!$B$17+Sheet2!$B$18*'Portfolio allocation'!K5780</f>
        <v>4.0191063651978925E-3</v>
      </c>
      <c r="AF5780">
        <f t="shared" si="818"/>
        <v>1.5267282473081642E-2</v>
      </c>
      <c r="AH5780" s="2">
        <v>40962</v>
      </c>
      <c r="AI5780">
        <v>1.9970000000000001</v>
      </c>
      <c r="AJ5780">
        <v>0.156</v>
      </c>
      <c r="AK5780">
        <v>1.3313999999999999</v>
      </c>
      <c r="AR5780" s="3"/>
    </row>
    <row r="5781" spans="1:44" hidden="1" outlineLevel="1" x14ac:dyDescent="0.2">
      <c r="A5781" s="2">
        <v>40963</v>
      </c>
      <c r="B5781">
        <v>17.309999999999999</v>
      </c>
      <c r="E5781" s="2">
        <v>40963</v>
      </c>
      <c r="F5781">
        <v>1365.74</v>
      </c>
      <c r="G5781">
        <f t="shared" si="813"/>
        <v>1.6722162733047163E-3</v>
      </c>
      <c r="H5781" s="2">
        <v>40963</v>
      </c>
      <c r="I5781">
        <v>2352.34</v>
      </c>
      <c r="J5781">
        <f t="shared" si="814"/>
        <v>1.8014488247994898E-3</v>
      </c>
      <c r="K5781">
        <f t="shared" si="810"/>
        <v>1.7952088247994897E-3</v>
      </c>
      <c r="L5781">
        <v>1.4389292918539041E-3</v>
      </c>
      <c r="N5781" s="2">
        <v>40963</v>
      </c>
      <c r="O5781">
        <v>31.48</v>
      </c>
      <c r="Q5781" s="2">
        <v>40963</v>
      </c>
      <c r="R5781">
        <v>41690.17</v>
      </c>
      <c r="S5781" s="8">
        <f t="shared" si="815"/>
        <v>3.5066021992327112E-3</v>
      </c>
      <c r="T5781" s="9">
        <f t="shared" si="811"/>
        <v>3.5003621992327114E-3</v>
      </c>
      <c r="U5781" s="3">
        <f>Sheet1!$B$17+Sheet1!$B$18*'Portfolio allocation'!K5781</f>
        <v>2.547307944806532E-3</v>
      </c>
      <c r="V5781" s="13">
        <f t="shared" si="816"/>
        <v>9.530542544261794E-4</v>
      </c>
      <c r="W5781" s="13"/>
      <c r="X5781" s="2">
        <v>40963</v>
      </c>
      <c r="Y5781">
        <v>188.89330000000001</v>
      </c>
      <c r="AA5781" s="2">
        <v>40963</v>
      </c>
      <c r="AB5781">
        <v>2695.49</v>
      </c>
      <c r="AC5781">
        <f t="shared" si="817"/>
        <v>7.6110847095156586E-4</v>
      </c>
      <c r="AD5781">
        <f t="shared" si="812"/>
        <v>7.5466847095156584E-4</v>
      </c>
      <c r="AE5781">
        <f>Sheet2!$B$17+Sheet2!$B$18*'Portfolio allocation'!K5781</f>
        <v>1.6497324982954337E-3</v>
      </c>
      <c r="AF5781">
        <f t="shared" si="818"/>
        <v>-8.9506402734386783E-4</v>
      </c>
      <c r="AH5781" s="2">
        <v>40963</v>
      </c>
      <c r="AI5781">
        <v>1.9770000000000001</v>
      </c>
      <c r="AJ5781">
        <v>0.161</v>
      </c>
      <c r="AK5781">
        <v>1.3463000000000001</v>
      </c>
      <c r="AR5781" s="3"/>
    </row>
    <row r="5782" spans="1:44" hidden="1" outlineLevel="1" x14ac:dyDescent="0.2">
      <c r="A5782" s="2">
        <v>40966</v>
      </c>
      <c r="B5782">
        <v>18.190000000000001</v>
      </c>
      <c r="E5782" s="2">
        <v>40966</v>
      </c>
      <c r="F5782">
        <v>1367.59</v>
      </c>
      <c r="G5782">
        <f t="shared" si="813"/>
        <v>1.3545770058722706E-3</v>
      </c>
      <c r="H5782" s="2">
        <v>40966</v>
      </c>
      <c r="I5782">
        <v>2355.7399999999998</v>
      </c>
      <c r="J5782">
        <f t="shared" si="814"/>
        <v>1.4453692918539041E-3</v>
      </c>
      <c r="K5782">
        <f t="shared" si="810"/>
        <v>1.4389292918539041E-3</v>
      </c>
      <c r="L5782">
        <v>3.51254407328495E-3</v>
      </c>
      <c r="N5782" s="2">
        <v>40966</v>
      </c>
      <c r="O5782">
        <v>31.35</v>
      </c>
      <c r="Q5782" s="2">
        <v>40966</v>
      </c>
      <c r="R5782">
        <v>41518</v>
      </c>
      <c r="S5782" s="8">
        <f t="shared" si="815"/>
        <v>-4.1297504903433646E-3</v>
      </c>
      <c r="T5782" s="9">
        <f t="shared" si="811"/>
        <v>-4.1361904903433645E-3</v>
      </c>
      <c r="U5782" s="3">
        <f>Sheet1!$B$17+Sheet1!$B$18*'Portfolio allocation'!K5782</f>
        <v>2.1385750352872403E-3</v>
      </c>
      <c r="V5782" s="13">
        <f t="shared" si="816"/>
        <v>-6.2747655256306049E-3</v>
      </c>
      <c r="W5782" s="13"/>
      <c r="X5782" s="2">
        <v>40966</v>
      </c>
      <c r="Y5782">
        <v>188.67359999999999</v>
      </c>
      <c r="AA5782" s="2">
        <v>40966</v>
      </c>
      <c r="AB5782">
        <v>2692.35</v>
      </c>
      <c r="AC5782">
        <f t="shared" si="817"/>
        <v>-1.1649087920934109E-3</v>
      </c>
      <c r="AD5782">
        <f t="shared" si="812"/>
        <v>-1.171428792093411E-3</v>
      </c>
      <c r="AE5782">
        <f>Sheet2!$B$17+Sheet2!$B$18*'Portfolio allocation'!K5782</f>
        <v>1.332919648087258E-3</v>
      </c>
      <c r="AF5782">
        <f t="shared" si="818"/>
        <v>-2.5043484401806688E-3</v>
      </c>
      <c r="AH5782" s="2">
        <v>40966</v>
      </c>
      <c r="AI5782">
        <v>1.9259999999999999</v>
      </c>
      <c r="AJ5782">
        <v>0.16300000000000001</v>
      </c>
      <c r="AK5782">
        <v>1.3394999999999999</v>
      </c>
      <c r="AR5782" s="3"/>
    </row>
    <row r="5783" spans="1:44" hidden="1" outlineLevel="1" x14ac:dyDescent="0.2">
      <c r="A5783" s="2">
        <v>40967</v>
      </c>
      <c r="B5783">
        <v>17.96</v>
      </c>
      <c r="E5783" s="2">
        <v>40967</v>
      </c>
      <c r="F5783">
        <v>1372.18</v>
      </c>
      <c r="G5783">
        <f t="shared" si="813"/>
        <v>3.3562690572468412E-3</v>
      </c>
      <c r="H5783" s="2">
        <v>40967</v>
      </c>
      <c r="I5783">
        <v>2364.0300000000002</v>
      </c>
      <c r="J5783">
        <f t="shared" si="814"/>
        <v>3.5190640732849499E-3</v>
      </c>
      <c r="K5783">
        <f t="shared" si="810"/>
        <v>3.51254407328495E-3</v>
      </c>
      <c r="L5783">
        <v>-4.5749099432748665E-3</v>
      </c>
      <c r="N5783" s="2">
        <v>40967</v>
      </c>
      <c r="O5783">
        <v>31.87</v>
      </c>
      <c r="Q5783" s="2">
        <v>40967</v>
      </c>
      <c r="R5783">
        <v>42206.66</v>
      </c>
      <c r="S5783" s="8">
        <f t="shared" si="815"/>
        <v>1.6587022496266757E-2</v>
      </c>
      <c r="T5783" s="9">
        <f t="shared" si="811"/>
        <v>1.6580502496266757E-2</v>
      </c>
      <c r="U5783" s="3">
        <f>Sheet1!$B$17+Sheet1!$B$18*'Portfolio allocation'!K5783</f>
        <v>4.5174784649320999E-3</v>
      </c>
      <c r="V5783" s="13">
        <f t="shared" si="816"/>
        <v>1.2063024031334657E-2</v>
      </c>
      <c r="W5783" s="13"/>
      <c r="X5783" s="2">
        <v>40967</v>
      </c>
      <c r="Y5783">
        <v>189.1035</v>
      </c>
      <c r="AA5783" s="2">
        <v>40967</v>
      </c>
      <c r="AB5783">
        <v>2698.48</v>
      </c>
      <c r="AC5783">
        <f t="shared" si="817"/>
        <v>2.2768213642356816E-3</v>
      </c>
      <c r="AD5783">
        <f t="shared" si="812"/>
        <v>2.2703813642356817E-3</v>
      </c>
      <c r="AE5783">
        <f>Sheet2!$B$17+Sheet2!$B$18*'Portfolio allocation'!K5783</f>
        <v>3.1768308144334554E-3</v>
      </c>
      <c r="AF5783">
        <f t="shared" si="818"/>
        <v>-9.0644945019777374E-4</v>
      </c>
      <c r="AH5783" s="2">
        <v>40967</v>
      </c>
      <c r="AI5783">
        <v>1.9410000000000001</v>
      </c>
      <c r="AJ5783">
        <v>0.161</v>
      </c>
      <c r="AK5783">
        <v>1.3423499999999999</v>
      </c>
      <c r="AR5783" s="3"/>
    </row>
    <row r="5784" spans="1:44" hidden="1" outlineLevel="1" x14ac:dyDescent="0.2">
      <c r="A5784" s="2">
        <v>40968</v>
      </c>
      <c r="B5784">
        <v>18.43</v>
      </c>
      <c r="E5784" s="2">
        <v>40968</v>
      </c>
      <c r="F5784">
        <v>1365.68</v>
      </c>
      <c r="G5784">
        <f t="shared" si="813"/>
        <v>-4.736987858735775E-3</v>
      </c>
      <c r="H5784" s="2">
        <v>40968</v>
      </c>
      <c r="I5784">
        <v>2353.23</v>
      </c>
      <c r="J5784">
        <f t="shared" si="814"/>
        <v>-4.5684699432748666E-3</v>
      </c>
      <c r="K5784">
        <f t="shared" si="810"/>
        <v>-4.5749099432748665E-3</v>
      </c>
      <c r="L5784">
        <v>6.2147963432387897E-3</v>
      </c>
      <c r="N5784" s="2">
        <v>40968</v>
      </c>
      <c r="O5784">
        <v>31.74</v>
      </c>
      <c r="Q5784" s="2">
        <v>40968</v>
      </c>
      <c r="R5784">
        <v>42034.49</v>
      </c>
      <c r="S5784" s="8">
        <f t="shared" si="815"/>
        <v>-4.0792140387324594E-3</v>
      </c>
      <c r="T5784" s="9">
        <f t="shared" si="811"/>
        <v>-4.0856540387324593E-3</v>
      </c>
      <c r="U5784" s="3">
        <f>Sheet1!$B$17+Sheet1!$B$18*'Portfolio allocation'!K5784</f>
        <v>-4.7606537462068516E-3</v>
      </c>
      <c r="V5784" s="13">
        <f t="shared" si="816"/>
        <v>6.7499970747439235E-4</v>
      </c>
      <c r="W5784" s="13"/>
      <c r="X5784" s="2">
        <v>40968</v>
      </c>
      <c r="Y5784">
        <v>187.90950000000001</v>
      </c>
      <c r="AA5784" s="2">
        <v>40968</v>
      </c>
      <c r="AB5784">
        <v>2681.45</v>
      </c>
      <c r="AC5784">
        <f t="shared" si="817"/>
        <v>-6.3109602442857904E-3</v>
      </c>
      <c r="AD5784">
        <f t="shared" si="812"/>
        <v>-6.3174002442857903E-3</v>
      </c>
      <c r="AE5784">
        <f>Sheet2!$B$17+Sheet2!$B$18*'Portfolio allocation'!K5784</f>
        <v>-4.0147396267044043E-3</v>
      </c>
      <c r="AF5784">
        <f t="shared" si="818"/>
        <v>-2.302660617581386E-3</v>
      </c>
      <c r="AH5784" s="2">
        <v>40968</v>
      </c>
      <c r="AI5784">
        <v>1.974</v>
      </c>
      <c r="AJ5784">
        <v>0.161</v>
      </c>
      <c r="AK5784">
        <v>1.3376999999999999</v>
      </c>
      <c r="AR5784" s="3"/>
    </row>
    <row r="5785" spans="1:44" hidden="1" outlineLevel="1" x14ac:dyDescent="0.2">
      <c r="A5785" s="2">
        <v>40969</v>
      </c>
      <c r="B5785">
        <v>17.260000000000002</v>
      </c>
      <c r="E5785" s="2">
        <v>40969</v>
      </c>
      <c r="F5785">
        <v>1374.09</v>
      </c>
      <c r="G5785">
        <f t="shared" si="813"/>
        <v>6.1581043875578168E-3</v>
      </c>
      <c r="H5785" s="2">
        <v>40969</v>
      </c>
      <c r="I5785">
        <v>2367.87</v>
      </c>
      <c r="J5785">
        <f t="shared" si="814"/>
        <v>6.2212363432387896E-3</v>
      </c>
      <c r="K5785">
        <f t="shared" si="810"/>
        <v>6.2147963432387897E-3</v>
      </c>
      <c r="L5785">
        <v>-3.2119324592987286E-3</v>
      </c>
      <c r="N5785" s="2">
        <v>40969</v>
      </c>
      <c r="O5785">
        <v>32.29</v>
      </c>
      <c r="Q5785" s="2">
        <v>40969</v>
      </c>
      <c r="R5785">
        <v>42762.879999999997</v>
      </c>
      <c r="S5785" s="8">
        <f t="shared" si="815"/>
        <v>1.7328389139489975E-2</v>
      </c>
      <c r="T5785" s="9">
        <f t="shared" si="811"/>
        <v>1.7321949139489975E-2</v>
      </c>
      <c r="U5785" s="3">
        <f>Sheet1!$B$17+Sheet1!$B$18*'Portfolio allocation'!K5785</f>
        <v>7.6175707532029346E-3</v>
      </c>
      <c r="V5785" s="13">
        <f t="shared" si="816"/>
        <v>9.7043783862870402E-3</v>
      </c>
      <c r="W5785" s="13"/>
      <c r="X5785" s="2">
        <v>40969</v>
      </c>
      <c r="Y5785">
        <v>188.67359999999999</v>
      </c>
      <c r="AA5785" s="2">
        <v>40969</v>
      </c>
      <c r="AB5785">
        <v>2692.35</v>
      </c>
      <c r="AC5785">
        <f t="shared" si="817"/>
        <v>4.0649648511066339E-3</v>
      </c>
      <c r="AD5785">
        <f t="shared" si="812"/>
        <v>4.0584448511066335E-3</v>
      </c>
      <c r="AE5785">
        <f>Sheet2!$B$17+Sheet2!$B$18*'Portfolio allocation'!K5785</f>
        <v>5.5797424735669647E-3</v>
      </c>
      <c r="AF5785">
        <f t="shared" si="818"/>
        <v>-1.5212976224603311E-3</v>
      </c>
      <c r="AH5785" s="2">
        <v>40969</v>
      </c>
      <c r="AI5785">
        <v>2.0299999999999998</v>
      </c>
      <c r="AJ5785">
        <v>0.16300000000000001</v>
      </c>
      <c r="AK5785">
        <v>1.3331999999999999</v>
      </c>
      <c r="AR5785" s="3"/>
    </row>
    <row r="5786" spans="1:44" hidden="1" outlineLevel="1" x14ac:dyDescent="0.2">
      <c r="A5786" s="2">
        <v>40970</v>
      </c>
      <c r="B5786">
        <v>17.29</v>
      </c>
      <c r="E5786" s="2">
        <v>40970</v>
      </c>
      <c r="F5786">
        <v>1369.63</v>
      </c>
      <c r="G5786">
        <f t="shared" si="813"/>
        <v>-3.2457844828212012E-3</v>
      </c>
      <c r="H5786" s="2">
        <v>40970</v>
      </c>
      <c r="I5786">
        <v>2360.2800000000002</v>
      </c>
      <c r="J5786">
        <f t="shared" si="814"/>
        <v>-3.2054124592987288E-3</v>
      </c>
      <c r="K5786">
        <f t="shared" si="810"/>
        <v>-3.2119324592987286E-3</v>
      </c>
      <c r="L5786">
        <v>-3.8193469195179721E-3</v>
      </c>
      <c r="N5786" s="2">
        <v>40970</v>
      </c>
      <c r="O5786">
        <v>32.075000000000003</v>
      </c>
      <c r="Q5786" s="2">
        <v>40970</v>
      </c>
      <c r="R5786">
        <v>42478.15</v>
      </c>
      <c r="S5786" s="8">
        <f t="shared" si="815"/>
        <v>-6.6583448074590823E-3</v>
      </c>
      <c r="T5786" s="9">
        <f t="shared" si="811"/>
        <v>-6.6648648074590826E-3</v>
      </c>
      <c r="U5786" s="3">
        <f>Sheet1!$B$17+Sheet1!$B$18*'Portfolio allocation'!K5786</f>
        <v>-3.1970114341464064E-3</v>
      </c>
      <c r="V5786" s="13">
        <f t="shared" si="816"/>
        <v>-3.4678533733126763E-3</v>
      </c>
      <c r="W5786" s="13"/>
      <c r="X5786" s="2">
        <v>40970</v>
      </c>
      <c r="Y5786">
        <v>189.8963</v>
      </c>
      <c r="AA5786" s="2">
        <v>40970</v>
      </c>
      <c r="AB5786">
        <v>2709.8</v>
      </c>
      <c r="AC5786">
        <f t="shared" si="817"/>
        <v>6.48132672200874E-3</v>
      </c>
      <c r="AD5786">
        <f t="shared" si="812"/>
        <v>6.4750867220087398E-3</v>
      </c>
      <c r="AE5786">
        <f>Sheet2!$B$17+Sheet2!$B$18*'Portfolio allocation'!K5786</f>
        <v>-2.8027452752522855E-3</v>
      </c>
      <c r="AF5786">
        <f t="shared" si="818"/>
        <v>9.2778319972610258E-3</v>
      </c>
      <c r="AH5786" s="2">
        <v>40970</v>
      </c>
      <c r="AI5786">
        <v>1.9790000000000001</v>
      </c>
      <c r="AJ5786">
        <v>0.156</v>
      </c>
      <c r="AK5786">
        <v>1.3205</v>
      </c>
      <c r="AR5786" s="3"/>
    </row>
    <row r="5787" spans="1:44" hidden="1" outlineLevel="1" x14ac:dyDescent="0.2">
      <c r="A5787" s="2">
        <v>40973</v>
      </c>
      <c r="B5787">
        <v>18.05</v>
      </c>
      <c r="E5787" s="2">
        <v>40973</v>
      </c>
      <c r="F5787">
        <v>1364.33</v>
      </c>
      <c r="G5787">
        <f t="shared" si="813"/>
        <v>-3.8696582288648695E-3</v>
      </c>
      <c r="H5787" s="2">
        <v>40973</v>
      </c>
      <c r="I5787">
        <v>2351.2800000000002</v>
      </c>
      <c r="J5787">
        <f t="shared" si="814"/>
        <v>-3.8131069195179723E-3</v>
      </c>
      <c r="K5787">
        <f t="shared" si="810"/>
        <v>-3.8193469195179721E-3</v>
      </c>
      <c r="L5787">
        <v>-1.5346900449797581E-2</v>
      </c>
      <c r="N5787" s="2">
        <v>40973</v>
      </c>
      <c r="O5787">
        <v>31.8</v>
      </c>
      <c r="Q5787" s="2">
        <v>40973</v>
      </c>
      <c r="R5787">
        <v>42113.95</v>
      </c>
      <c r="S5787" s="8">
        <f t="shared" si="815"/>
        <v>-8.5738197167251062E-3</v>
      </c>
      <c r="T5787" s="9">
        <f t="shared" si="811"/>
        <v>-8.5800597167251056E-3</v>
      </c>
      <c r="U5787" s="3">
        <f>Sheet1!$B$17+Sheet1!$B$18*'Portfolio allocation'!K5787</f>
        <v>-3.8938526968394838E-3</v>
      </c>
      <c r="V5787" s="13">
        <f t="shared" si="816"/>
        <v>-4.6862070198856222E-3</v>
      </c>
      <c r="W5787" s="13"/>
      <c r="X5787" s="2">
        <v>40973</v>
      </c>
      <c r="Y5787">
        <v>191.66329999999999</v>
      </c>
      <c r="AA5787" s="2">
        <v>40973</v>
      </c>
      <c r="AB5787">
        <v>2735.01</v>
      </c>
      <c r="AC5787">
        <f t="shared" si="817"/>
        <v>9.3032696139936366E-3</v>
      </c>
      <c r="AD5787">
        <f t="shared" si="812"/>
        <v>9.296949613993636E-3</v>
      </c>
      <c r="AE5787">
        <f>Sheet2!$B$17+Sheet2!$B$18*'Portfolio allocation'!K5787</f>
        <v>-3.3428737098236587E-3</v>
      </c>
      <c r="AF5787">
        <f t="shared" si="818"/>
        <v>1.2639823323817294E-2</v>
      </c>
      <c r="AH5787" s="2">
        <v>40973</v>
      </c>
      <c r="AI5787">
        <v>2.0070000000000001</v>
      </c>
      <c r="AJ5787">
        <v>0.158</v>
      </c>
      <c r="AK5787">
        <v>1.32325</v>
      </c>
      <c r="AR5787" s="3"/>
    </row>
    <row r="5788" spans="1:44" hidden="1" outlineLevel="1" x14ac:dyDescent="0.2">
      <c r="A5788" s="2">
        <v>40974</v>
      </c>
      <c r="B5788">
        <v>20.87</v>
      </c>
      <c r="E5788" s="2">
        <v>40974</v>
      </c>
      <c r="F5788">
        <v>1343.36</v>
      </c>
      <c r="G5788">
        <f t="shared" si="813"/>
        <v>-1.5370181700908203E-2</v>
      </c>
      <c r="H5788" s="2">
        <v>40974</v>
      </c>
      <c r="I5788">
        <v>2315.21</v>
      </c>
      <c r="J5788">
        <f t="shared" si="814"/>
        <v>-1.5340580449797581E-2</v>
      </c>
      <c r="K5788">
        <f t="shared" si="810"/>
        <v>-1.5346900449797581E-2</v>
      </c>
      <c r="L5788">
        <v>7.1982100426311079E-3</v>
      </c>
      <c r="N5788" s="2">
        <v>40974</v>
      </c>
      <c r="O5788">
        <v>31.555</v>
      </c>
      <c r="Q5788" s="2">
        <v>40974</v>
      </c>
      <c r="R5788">
        <v>41789.49</v>
      </c>
      <c r="S5788" s="8">
        <f t="shared" si="815"/>
        <v>-7.7043354992822888E-3</v>
      </c>
      <c r="T5788" s="9">
        <f t="shared" si="811"/>
        <v>-7.7106554992822885E-3</v>
      </c>
      <c r="U5788" s="3">
        <f>Sheet1!$B$17+Sheet1!$B$18*'Portfolio allocation'!K5788</f>
        <v>-1.7118554253833459E-2</v>
      </c>
      <c r="V5788" s="13">
        <f t="shared" si="816"/>
        <v>9.4078987545511694E-3</v>
      </c>
      <c r="W5788" s="13"/>
      <c r="X5788" s="2">
        <v>40974</v>
      </c>
      <c r="Y5788">
        <v>188.41579999999999</v>
      </c>
      <c r="AA5788" s="2">
        <v>40974</v>
      </c>
      <c r="AB5788">
        <v>2688.67</v>
      </c>
      <c r="AC5788">
        <f t="shared" si="817"/>
        <v>-1.6943265289706466E-2</v>
      </c>
      <c r="AD5788">
        <f t="shared" si="812"/>
        <v>-1.6949585289706467E-2</v>
      </c>
      <c r="AE5788">
        <f>Sheet2!$B$17+Sheet2!$B$18*'Portfolio allocation'!K5788</f>
        <v>-1.3593468403437402E-2</v>
      </c>
      <c r="AF5788">
        <f t="shared" si="818"/>
        <v>-3.3561168862690643E-3</v>
      </c>
      <c r="AH5788" s="2">
        <v>40974</v>
      </c>
      <c r="AI5788">
        <v>1.95</v>
      </c>
      <c r="AJ5788">
        <v>0.158</v>
      </c>
      <c r="AK5788">
        <v>1.31155</v>
      </c>
      <c r="AR5788" s="3"/>
    </row>
    <row r="5789" spans="1:44" hidden="1" outlineLevel="1" x14ac:dyDescent="0.2">
      <c r="A5789" s="2">
        <v>40975</v>
      </c>
      <c r="B5789">
        <v>19.07</v>
      </c>
      <c r="E5789" s="2">
        <v>40975</v>
      </c>
      <c r="F5789">
        <v>1352.63</v>
      </c>
      <c r="G5789">
        <f t="shared" si="813"/>
        <v>6.9006074321107391E-3</v>
      </c>
      <c r="H5789" s="2">
        <v>40975</v>
      </c>
      <c r="I5789">
        <v>2331.89</v>
      </c>
      <c r="J5789">
        <f t="shared" si="814"/>
        <v>7.2045300426311076E-3</v>
      </c>
      <c r="K5789">
        <f t="shared" si="810"/>
        <v>7.1982100426311079E-3</v>
      </c>
      <c r="L5789">
        <v>9.907624381424722E-3</v>
      </c>
      <c r="N5789" s="2">
        <v>40975</v>
      </c>
      <c r="O5789">
        <v>31.84</v>
      </c>
      <c r="Q5789" s="2">
        <v>40975</v>
      </c>
      <c r="R5789">
        <v>42166.93</v>
      </c>
      <c r="S5789" s="8">
        <f t="shared" si="815"/>
        <v>9.0319360202768539E-3</v>
      </c>
      <c r="T5789" s="9">
        <f t="shared" si="811"/>
        <v>9.0256160202768533E-3</v>
      </c>
      <c r="U5789" s="3">
        <f>Sheet1!$B$17+Sheet1!$B$18*'Portfolio allocation'!K5789</f>
        <v>8.7457678721632945E-3</v>
      </c>
      <c r="V5789" s="13">
        <f t="shared" si="816"/>
        <v>2.7984814811355882E-4</v>
      </c>
      <c r="W5789" s="13"/>
      <c r="X5789" s="2">
        <v>40975</v>
      </c>
      <c r="Y5789">
        <v>188.90289999999999</v>
      </c>
      <c r="AA5789" s="2">
        <v>40975</v>
      </c>
      <c r="AB5789">
        <v>2695.62</v>
      </c>
      <c r="AC5789">
        <f t="shared" si="817"/>
        <v>2.5849211692026142E-3</v>
      </c>
      <c r="AD5789">
        <f t="shared" si="812"/>
        <v>2.5778411692026141E-3</v>
      </c>
      <c r="AE5789">
        <f>Sheet2!$B$17+Sheet2!$B$18*'Portfolio allocation'!K5789</f>
        <v>6.4542190242192045E-3</v>
      </c>
      <c r="AF5789">
        <f t="shared" si="818"/>
        <v>-3.8763778550165904E-3</v>
      </c>
      <c r="AH5789" s="2">
        <v>40975</v>
      </c>
      <c r="AI5789">
        <v>1.972</v>
      </c>
      <c r="AJ5789">
        <v>0.17699999999999999</v>
      </c>
      <c r="AK5789">
        <v>1.3120499999999999</v>
      </c>
      <c r="AR5789" s="3"/>
    </row>
    <row r="5790" spans="1:44" hidden="1" outlineLevel="1" x14ac:dyDescent="0.2">
      <c r="A5790" s="2">
        <v>40976</v>
      </c>
      <c r="B5790">
        <v>17.95</v>
      </c>
      <c r="E5790" s="2">
        <v>40976</v>
      </c>
      <c r="F5790">
        <v>1365.91</v>
      </c>
      <c r="G5790">
        <f t="shared" si="813"/>
        <v>9.8179102932804962E-3</v>
      </c>
      <c r="H5790" s="2">
        <v>40976</v>
      </c>
      <c r="I5790">
        <v>2355.0100000000002</v>
      </c>
      <c r="J5790">
        <f t="shared" si="814"/>
        <v>9.9147043814247215E-3</v>
      </c>
      <c r="K5790">
        <f t="shared" si="810"/>
        <v>9.907624381424722E-3</v>
      </c>
      <c r="L5790">
        <v>3.6232778320261488E-3</v>
      </c>
      <c r="N5790" s="2">
        <v>40976</v>
      </c>
      <c r="O5790">
        <v>32.01</v>
      </c>
      <c r="Q5790" s="2">
        <v>40976</v>
      </c>
      <c r="R5790">
        <v>42392.07</v>
      </c>
      <c r="S5790" s="8">
        <f t="shared" si="815"/>
        <v>5.3392551935842469E-3</v>
      </c>
      <c r="T5790" s="9">
        <f t="shared" si="811"/>
        <v>5.3321751935842474E-3</v>
      </c>
      <c r="U5790" s="3">
        <f>Sheet1!$B$17+Sheet1!$B$18*'Portfolio allocation'!K5790</f>
        <v>1.1854076667318081E-2</v>
      </c>
      <c r="V5790" s="13">
        <f t="shared" si="816"/>
        <v>-6.5219014737338335E-3</v>
      </c>
      <c r="W5790" s="13"/>
      <c r="X5790" s="2">
        <v>40976</v>
      </c>
      <c r="Y5790">
        <v>190.85140000000001</v>
      </c>
      <c r="AA5790" s="2">
        <v>40976</v>
      </c>
      <c r="AB5790">
        <v>2723.43</v>
      </c>
      <c r="AC5790">
        <f t="shared" si="817"/>
        <v>1.0316736038462393E-2</v>
      </c>
      <c r="AD5790">
        <f t="shared" si="812"/>
        <v>1.0309456038462393E-2</v>
      </c>
      <c r="AE5790">
        <f>Sheet2!$B$17+Sheet2!$B$18*'Portfolio allocation'!K5790</f>
        <v>8.8634993776859437E-3</v>
      </c>
      <c r="AF5790">
        <f t="shared" si="818"/>
        <v>1.4459566607764492E-3</v>
      </c>
      <c r="AH5790" s="2">
        <v>40976</v>
      </c>
      <c r="AI5790">
        <v>2.016</v>
      </c>
      <c r="AJ5790">
        <v>0.182</v>
      </c>
      <c r="AK5790">
        <v>1.3272999999999999</v>
      </c>
      <c r="AR5790" s="3"/>
    </row>
    <row r="5791" spans="1:44" hidden="1" outlineLevel="1" x14ac:dyDescent="0.2">
      <c r="A5791" s="2">
        <v>40977</v>
      </c>
      <c r="B5791">
        <v>17.11</v>
      </c>
      <c r="E5791" s="2">
        <v>40977</v>
      </c>
      <c r="F5791">
        <v>1370.87</v>
      </c>
      <c r="G5791">
        <f t="shared" si="813"/>
        <v>3.6312787811787484E-3</v>
      </c>
      <c r="H5791" s="2">
        <v>40977</v>
      </c>
      <c r="I5791">
        <v>2363.56</v>
      </c>
      <c r="J5791">
        <f t="shared" si="814"/>
        <v>3.6305578320261489E-3</v>
      </c>
      <c r="K5791">
        <f t="shared" si="810"/>
        <v>3.6232778320261488E-3</v>
      </c>
      <c r="L5791">
        <v>2.2118891976513462E-4</v>
      </c>
      <c r="N5791" s="2">
        <v>40977</v>
      </c>
      <c r="O5791">
        <v>31.99</v>
      </c>
      <c r="Q5791" s="2">
        <v>40977</v>
      </c>
      <c r="R5791">
        <v>42365.57</v>
      </c>
      <c r="S5791" s="8">
        <f t="shared" si="815"/>
        <v>-6.2511691455502394E-4</v>
      </c>
      <c r="T5791" s="9">
        <f t="shared" si="811"/>
        <v>-6.3239691455502396E-4</v>
      </c>
      <c r="U5791" s="3">
        <f>Sheet1!$B$17+Sheet1!$B$18*'Portfolio allocation'!K5791</f>
        <v>4.6445150393266497E-3</v>
      </c>
      <c r="V5791" s="13">
        <f t="shared" si="816"/>
        <v>-5.2769119538816738E-3</v>
      </c>
      <c r="W5791" s="13"/>
      <c r="X5791" s="2">
        <v>40977</v>
      </c>
      <c r="Y5791">
        <v>191.6251</v>
      </c>
      <c r="AA5791" s="2">
        <v>40977</v>
      </c>
      <c r="AB5791">
        <v>2734.47</v>
      </c>
      <c r="AC5791">
        <f t="shared" si="817"/>
        <v>4.0537116797567663E-3</v>
      </c>
      <c r="AD5791">
        <f t="shared" si="812"/>
        <v>4.0464316797567661E-3</v>
      </c>
      <c r="AE5791">
        <f>Sheet2!$B$17+Sheet2!$B$18*'Portfolio allocation'!K5791</f>
        <v>3.275298097779821E-3</v>
      </c>
      <c r="AF5791">
        <f t="shared" si="818"/>
        <v>7.7113358197694517E-4</v>
      </c>
      <c r="AH5791" s="2">
        <v>40977</v>
      </c>
      <c r="AI5791">
        <v>2.0299999999999998</v>
      </c>
      <c r="AJ5791">
        <v>0.182</v>
      </c>
      <c r="AK5791">
        <v>1.3119499999999999</v>
      </c>
      <c r="AR5791" s="3"/>
    </row>
    <row r="5792" spans="1:44" hidden="1" outlineLevel="1" x14ac:dyDescent="0.2">
      <c r="A5792" s="2">
        <v>40980</v>
      </c>
      <c r="B5792">
        <v>15.64</v>
      </c>
      <c r="E5792" s="2">
        <v>40980</v>
      </c>
      <c r="F5792">
        <v>1371.09</v>
      </c>
      <c r="G5792">
        <f t="shared" si="813"/>
        <v>1.6048202966012504E-4</v>
      </c>
      <c r="H5792" s="2">
        <v>40980</v>
      </c>
      <c r="I5792">
        <v>2364.1</v>
      </c>
      <c r="J5792">
        <f t="shared" si="814"/>
        <v>2.2846891976513461E-4</v>
      </c>
      <c r="K5792">
        <f t="shared" si="810"/>
        <v>2.2118891976513462E-4</v>
      </c>
      <c r="L5792">
        <v>1.8473205727338116E-2</v>
      </c>
      <c r="N5792" s="2">
        <v>40980</v>
      </c>
      <c r="O5792">
        <v>32.04</v>
      </c>
      <c r="Q5792" s="2">
        <v>40980</v>
      </c>
      <c r="R5792">
        <v>42431.8</v>
      </c>
      <c r="S5792" s="8">
        <f t="shared" si="815"/>
        <v>1.5632977438992945E-3</v>
      </c>
      <c r="T5792" s="9">
        <f t="shared" si="811"/>
        <v>1.5560177438992946E-3</v>
      </c>
      <c r="U5792" s="3">
        <f>Sheet1!$B$17+Sheet1!$B$18*'Portfolio allocation'!K5792</f>
        <v>7.415524187818842E-4</v>
      </c>
      <c r="V5792" s="13">
        <f t="shared" si="816"/>
        <v>8.1446532511741043E-4</v>
      </c>
      <c r="W5792" s="13"/>
      <c r="X5792" s="2">
        <v>40980</v>
      </c>
      <c r="Y5792">
        <v>191.9881</v>
      </c>
      <c r="AA5792" s="2">
        <v>40980</v>
      </c>
      <c r="AB5792">
        <v>2739.65</v>
      </c>
      <c r="AC5792">
        <f t="shared" si="817"/>
        <v>1.8943341854180673E-3</v>
      </c>
      <c r="AD5792">
        <f t="shared" si="812"/>
        <v>1.8869341854180672E-3</v>
      </c>
      <c r="AE5792">
        <f>Sheet2!$B$17+Sheet2!$B$18*'Portfolio allocation'!K5792</f>
        <v>2.5007384185923046E-4</v>
      </c>
      <c r="AF5792">
        <f t="shared" si="818"/>
        <v>1.6368603435588367E-3</v>
      </c>
      <c r="AH5792" s="2">
        <v>40980</v>
      </c>
      <c r="AI5792">
        <v>2.0369999999999999</v>
      </c>
      <c r="AJ5792">
        <v>0.185</v>
      </c>
      <c r="AK5792">
        <v>1.3140000000000001</v>
      </c>
      <c r="AR5792" s="3"/>
    </row>
    <row r="5793" spans="1:44" hidden="1" outlineLevel="1" x14ac:dyDescent="0.2">
      <c r="A5793" s="2">
        <v>40981</v>
      </c>
      <c r="B5793">
        <v>14.8</v>
      </c>
      <c r="E5793" s="2">
        <v>40981</v>
      </c>
      <c r="F5793">
        <v>1395.95</v>
      </c>
      <c r="G5793">
        <f t="shared" si="813"/>
        <v>1.813155956210033E-2</v>
      </c>
      <c r="H5793" s="2">
        <v>40981</v>
      </c>
      <c r="I5793">
        <v>2407.79</v>
      </c>
      <c r="J5793">
        <f t="shared" si="814"/>
        <v>1.8480605727338117E-2</v>
      </c>
      <c r="K5793">
        <f t="shared" si="810"/>
        <v>1.8473205727338116E-2</v>
      </c>
      <c r="L5793">
        <v>-1.1748452988009617E-3</v>
      </c>
      <c r="N5793" s="2">
        <v>40981</v>
      </c>
      <c r="O5793">
        <v>32.67</v>
      </c>
      <c r="Q5793" s="2">
        <v>40981</v>
      </c>
      <c r="R5793">
        <v>43266.14</v>
      </c>
      <c r="S5793" s="8">
        <f t="shared" si="815"/>
        <v>1.9663082876521853E-2</v>
      </c>
      <c r="T5793" s="9">
        <f t="shared" si="811"/>
        <v>1.9655682876521852E-2</v>
      </c>
      <c r="U5793" s="3">
        <f>Sheet1!$B$17+Sheet1!$B$18*'Portfolio allocation'!K5793</f>
        <v>2.168072866804939E-2</v>
      </c>
      <c r="V5793" s="13">
        <f t="shared" si="816"/>
        <v>-2.0250457915275376E-3</v>
      </c>
      <c r="W5793" s="13"/>
      <c r="X5793" s="2">
        <v>40981</v>
      </c>
      <c r="Y5793">
        <v>194.64340000000001</v>
      </c>
      <c r="AA5793" s="2">
        <v>40981</v>
      </c>
      <c r="AB5793">
        <v>2777.54</v>
      </c>
      <c r="AC5793">
        <f t="shared" si="817"/>
        <v>1.3830233788987512E-2</v>
      </c>
      <c r="AD5793">
        <f t="shared" si="812"/>
        <v>1.3822433788987511E-2</v>
      </c>
      <c r="AE5793">
        <f>Sheet2!$B$17+Sheet2!$B$18*'Portfolio allocation'!K5793</f>
        <v>1.64802328382164E-2</v>
      </c>
      <c r="AF5793">
        <f t="shared" si="818"/>
        <v>-2.6577990492288889E-3</v>
      </c>
      <c r="AH5793" s="2">
        <v>40981</v>
      </c>
      <c r="AI5793">
        <v>2.1259999999999999</v>
      </c>
      <c r="AJ5793">
        <v>0.19500000000000001</v>
      </c>
      <c r="AK5793">
        <v>1.3109</v>
      </c>
      <c r="AR5793" s="3"/>
    </row>
    <row r="5794" spans="1:44" hidden="1" outlineLevel="1" x14ac:dyDescent="0.2">
      <c r="A5794" s="2">
        <v>40982</v>
      </c>
      <c r="B5794">
        <v>15.31</v>
      </c>
      <c r="E5794" s="2">
        <v>40982</v>
      </c>
      <c r="F5794">
        <v>1394.28</v>
      </c>
      <c r="G5794">
        <f t="shared" si="813"/>
        <v>-1.1963179196963214E-3</v>
      </c>
      <c r="H5794" s="2">
        <v>40982</v>
      </c>
      <c r="I5794">
        <v>2404.98</v>
      </c>
      <c r="J5794">
        <f t="shared" si="814"/>
        <v>-1.1670452988009616E-3</v>
      </c>
      <c r="K5794">
        <f t="shared" si="810"/>
        <v>-1.1748452988009617E-3</v>
      </c>
      <c r="L5794">
        <v>5.97521774151967E-3</v>
      </c>
      <c r="N5794" s="2">
        <v>40982</v>
      </c>
      <c r="O5794">
        <v>32.770000000000003</v>
      </c>
      <c r="Q5794" s="2">
        <v>40982</v>
      </c>
      <c r="R5794">
        <v>43398.559999999998</v>
      </c>
      <c r="S5794" s="8">
        <f t="shared" si="815"/>
        <v>3.0605919548172267E-3</v>
      </c>
      <c r="T5794" s="9">
        <f t="shared" si="811"/>
        <v>3.0527919548172266E-3</v>
      </c>
      <c r="U5794" s="3">
        <f>Sheet1!$B$17+Sheet1!$B$18*'Portfolio allocation'!K5794</f>
        <v>-8.6001341696922582E-4</v>
      </c>
      <c r="V5794" s="13">
        <f t="shared" si="816"/>
        <v>3.9128053717864524E-3</v>
      </c>
      <c r="W5794" s="13"/>
      <c r="X5794" s="2">
        <v>40982</v>
      </c>
      <c r="Y5794">
        <v>195.54130000000001</v>
      </c>
      <c r="AA5794" s="2">
        <v>40982</v>
      </c>
      <c r="AB5794">
        <v>2790.35</v>
      </c>
      <c r="AC5794">
        <f t="shared" si="817"/>
        <v>4.6119947867537814E-3</v>
      </c>
      <c r="AD5794">
        <f t="shared" si="812"/>
        <v>4.6037947867537815E-3</v>
      </c>
      <c r="AE5794">
        <f>Sheet2!$B$17+Sheet2!$B$18*'Portfolio allocation'!K5794</f>
        <v>-9.9131540134385311E-4</v>
      </c>
      <c r="AF5794">
        <f t="shared" si="818"/>
        <v>5.5951101880976351E-3</v>
      </c>
      <c r="AH5794" s="2">
        <v>40982</v>
      </c>
      <c r="AI5794">
        <v>2.274</v>
      </c>
      <c r="AJ5794">
        <v>0.20499999999999999</v>
      </c>
      <c r="AK5794">
        <v>1.3026</v>
      </c>
      <c r="AR5794" s="3"/>
    </row>
    <row r="5795" spans="1:44" hidden="1" outlineLevel="1" x14ac:dyDescent="0.2">
      <c r="A5795" s="2">
        <v>40983</v>
      </c>
      <c r="B5795">
        <v>15.42</v>
      </c>
      <c r="E5795" s="2">
        <v>40983</v>
      </c>
      <c r="F5795">
        <v>1402.6</v>
      </c>
      <c r="G5795">
        <f t="shared" si="813"/>
        <v>5.967237570645656E-3</v>
      </c>
      <c r="H5795" s="2">
        <v>40983</v>
      </c>
      <c r="I5795">
        <v>2419.37</v>
      </c>
      <c r="J5795">
        <f t="shared" si="814"/>
        <v>5.9834177415196699E-3</v>
      </c>
      <c r="K5795">
        <f t="shared" si="810"/>
        <v>5.97521774151967E-3</v>
      </c>
      <c r="L5795">
        <v>1.1162596213065781E-3</v>
      </c>
      <c r="N5795" s="2">
        <v>40983</v>
      </c>
      <c r="O5795">
        <v>32.85</v>
      </c>
      <c r="Q5795" s="2">
        <v>40983</v>
      </c>
      <c r="R5795">
        <v>43504.51</v>
      </c>
      <c r="S5795" s="8">
        <f t="shared" si="815"/>
        <v>2.441325242128034E-3</v>
      </c>
      <c r="T5795" s="9">
        <f t="shared" si="811"/>
        <v>2.4331252421280342E-3</v>
      </c>
      <c r="U5795" s="3">
        <f>Sheet1!$B$17+Sheet1!$B$18*'Portfolio allocation'!K5795</f>
        <v>7.3427201095815527E-3</v>
      </c>
      <c r="V5795" s="13">
        <f t="shared" si="816"/>
        <v>-4.9095948674535185E-3</v>
      </c>
      <c r="W5795" s="13"/>
      <c r="X5795" s="2">
        <v>40983</v>
      </c>
      <c r="Y5795">
        <v>196.76390000000001</v>
      </c>
      <c r="AA5795" s="2">
        <v>40983</v>
      </c>
      <c r="AB5795">
        <v>2807.8</v>
      </c>
      <c r="AC5795">
        <f t="shared" si="817"/>
        <v>6.2536957729317777E-3</v>
      </c>
      <c r="AD5795">
        <f t="shared" si="812"/>
        <v>6.2456957729317775E-3</v>
      </c>
      <c r="AE5795">
        <f>Sheet2!$B$17+Sheet2!$B$18*'Portfolio allocation'!K5795</f>
        <v>5.3667030687153923E-3</v>
      </c>
      <c r="AF5795">
        <f t="shared" si="818"/>
        <v>8.7899270421638517E-4</v>
      </c>
      <c r="AH5795" s="2">
        <v>40983</v>
      </c>
      <c r="AI5795">
        <v>2.2789999999999999</v>
      </c>
      <c r="AJ5795">
        <v>0.2</v>
      </c>
      <c r="AK5795">
        <v>1.30705</v>
      </c>
      <c r="AR5795" s="3"/>
    </row>
    <row r="5796" spans="1:44" hidden="1" outlineLevel="1" x14ac:dyDescent="0.2">
      <c r="A5796" s="2">
        <v>40984</v>
      </c>
      <c r="B5796">
        <v>14.47</v>
      </c>
      <c r="E5796" s="2">
        <v>40984</v>
      </c>
      <c r="F5796">
        <v>1404.17</v>
      </c>
      <c r="G5796">
        <f t="shared" si="813"/>
        <v>1.1193497789820928E-3</v>
      </c>
      <c r="H5796" s="2">
        <v>40984</v>
      </c>
      <c r="I5796">
        <v>2422.09</v>
      </c>
      <c r="J5796">
        <f t="shared" si="814"/>
        <v>1.1242596213065781E-3</v>
      </c>
      <c r="K5796">
        <f t="shared" si="810"/>
        <v>1.1162596213065781E-3</v>
      </c>
      <c r="L5796">
        <v>3.9720337724857913E-3</v>
      </c>
      <c r="N5796" s="2">
        <v>40984</v>
      </c>
      <c r="O5796">
        <v>32.6</v>
      </c>
      <c r="Q5796" s="2">
        <v>40984</v>
      </c>
      <c r="R5796">
        <v>43173.42</v>
      </c>
      <c r="S5796" s="8">
        <f t="shared" si="815"/>
        <v>-7.6104753277305148E-3</v>
      </c>
      <c r="T5796" s="9">
        <f t="shared" si="811"/>
        <v>-7.618475327730515E-3</v>
      </c>
      <c r="U5796" s="3">
        <f>Sheet1!$B$17+Sheet1!$B$18*'Portfolio allocation'!K5796</f>
        <v>1.7684002116984182E-3</v>
      </c>
      <c r="V5796" s="13">
        <f t="shared" si="816"/>
        <v>-9.3868755394289332E-3</v>
      </c>
      <c r="W5796" s="13"/>
      <c r="X5796" s="2">
        <v>40984</v>
      </c>
      <c r="Y5796">
        <v>196.77340000000001</v>
      </c>
      <c r="AA5796" s="2">
        <v>40984</v>
      </c>
      <c r="AB5796">
        <v>2807.93</v>
      </c>
      <c r="AC5796">
        <f t="shared" si="817"/>
        <v>4.6299593988052834E-5</v>
      </c>
      <c r="AD5796">
        <f t="shared" si="812"/>
        <v>3.8299593988052836E-5</v>
      </c>
      <c r="AE5796">
        <f>Sheet2!$B$17+Sheet2!$B$18*'Portfolio allocation'!K5796</f>
        <v>1.0459935449887553E-3</v>
      </c>
      <c r="AF5796">
        <f t="shared" si="818"/>
        <v>-1.0076939510007025E-3</v>
      </c>
      <c r="AH5796" s="2">
        <v>40984</v>
      </c>
      <c r="AI5796">
        <v>2.2789999999999999</v>
      </c>
      <c r="AJ5796">
        <v>0.2</v>
      </c>
      <c r="AK5796">
        <v>1.3170999999999999</v>
      </c>
      <c r="AR5796" s="3"/>
    </row>
    <row r="5797" spans="1:44" hidden="1" outlineLevel="1" x14ac:dyDescent="0.2">
      <c r="A5797" s="2">
        <v>40987</v>
      </c>
      <c r="B5797">
        <v>15.04</v>
      </c>
      <c r="E5797" s="2">
        <v>40987</v>
      </c>
      <c r="F5797">
        <v>1409.75</v>
      </c>
      <c r="G5797">
        <f t="shared" si="813"/>
        <v>3.9738778068181269E-3</v>
      </c>
      <c r="H5797" s="2">
        <v>40987</v>
      </c>
      <c r="I5797">
        <v>2431.73</v>
      </c>
      <c r="J5797">
        <f t="shared" si="814"/>
        <v>3.9800337724857915E-3</v>
      </c>
      <c r="K5797">
        <f t="shared" si="810"/>
        <v>3.9720337724857913E-3</v>
      </c>
      <c r="L5797">
        <v>-2.9977211196966845E-3</v>
      </c>
      <c r="N5797" s="2">
        <v>40987</v>
      </c>
      <c r="O5797">
        <v>32.200000000000003</v>
      </c>
      <c r="Q5797" s="2">
        <v>40987</v>
      </c>
      <c r="R5797">
        <v>42643.7</v>
      </c>
      <c r="S5797" s="8">
        <f t="shared" si="815"/>
        <v>-1.2269586240793551E-2</v>
      </c>
      <c r="T5797" s="9">
        <f t="shared" si="811"/>
        <v>-1.227758624079355E-2</v>
      </c>
      <c r="U5797" s="3">
        <f>Sheet1!$B$17+Sheet1!$B$18*'Portfolio allocation'!K5797</f>
        <v>5.0446166928728789E-3</v>
      </c>
      <c r="V5797" s="13">
        <f t="shared" si="816"/>
        <v>-1.7322202933666431E-2</v>
      </c>
      <c r="W5797" s="13"/>
      <c r="X5797" s="2">
        <v>40987</v>
      </c>
      <c r="Y5797">
        <v>196.49639999999999</v>
      </c>
      <c r="AA5797" s="2">
        <v>40987</v>
      </c>
      <c r="AB5797">
        <v>2803.98</v>
      </c>
      <c r="AC5797">
        <f t="shared" si="817"/>
        <v>-1.4067302247562363E-3</v>
      </c>
      <c r="AD5797">
        <f t="shared" si="812"/>
        <v>-1.4148102247562363E-3</v>
      </c>
      <c r="AE5797">
        <f>Sheet2!$B$17+Sheet2!$B$18*'Portfolio allocation'!K5797</f>
        <v>3.585420777605292E-3</v>
      </c>
      <c r="AF5797">
        <f t="shared" si="818"/>
        <v>-5.0002310023615285E-3</v>
      </c>
      <c r="AH5797" s="2">
        <v>40987</v>
      </c>
      <c r="AI5797">
        <v>2.375</v>
      </c>
      <c r="AJ5797">
        <v>0.20200000000000001</v>
      </c>
      <c r="AK5797">
        <v>1.3242</v>
      </c>
      <c r="AR5797" s="3"/>
    </row>
    <row r="5798" spans="1:44" hidden="1" outlineLevel="1" x14ac:dyDescent="0.2">
      <c r="A5798" s="2">
        <v>40988</v>
      </c>
      <c r="B5798">
        <v>15.58</v>
      </c>
      <c r="E5798" s="2">
        <v>40988</v>
      </c>
      <c r="F5798">
        <v>1405.52</v>
      </c>
      <c r="G5798">
        <f t="shared" si="813"/>
        <v>-3.0005320092214571E-3</v>
      </c>
      <c r="H5798" s="2">
        <v>40988</v>
      </c>
      <c r="I5798">
        <v>2424.46</v>
      </c>
      <c r="J5798">
        <f t="shared" si="814"/>
        <v>-2.9896411196966843E-3</v>
      </c>
      <c r="K5798">
        <f t="shared" si="810"/>
        <v>-2.9977211196966845E-3</v>
      </c>
      <c r="L5798">
        <v>-1.8395356376264967E-3</v>
      </c>
      <c r="N5798" s="2">
        <v>40988</v>
      </c>
      <c r="O5798">
        <v>31.99</v>
      </c>
      <c r="Q5798" s="2">
        <v>40988</v>
      </c>
      <c r="R5798">
        <v>42365.57</v>
      </c>
      <c r="S5798" s="8">
        <f t="shared" si="815"/>
        <v>-6.5221826436260288E-3</v>
      </c>
      <c r="T5798" s="9">
        <f t="shared" si="811"/>
        <v>-6.5302626436260286E-3</v>
      </c>
      <c r="U5798" s="3">
        <f>Sheet1!$B$17+Sheet1!$B$18*'Portfolio allocation'!K5798</f>
        <v>-2.9512627565176498E-3</v>
      </c>
      <c r="V5798" s="13">
        <f t="shared" si="816"/>
        <v>-3.5789998871083788E-3</v>
      </c>
      <c r="W5798" s="13"/>
      <c r="X5798" s="2">
        <v>40988</v>
      </c>
      <c r="Y5798">
        <v>195.09229999999999</v>
      </c>
      <c r="AA5798" s="2">
        <v>40988</v>
      </c>
      <c r="AB5798">
        <v>2783.94</v>
      </c>
      <c r="AC5798">
        <f t="shared" si="817"/>
        <v>-7.1469839299852511E-3</v>
      </c>
      <c r="AD5798">
        <f t="shared" si="812"/>
        <v>-7.155183929985251E-3</v>
      </c>
      <c r="AE5798">
        <f>Sheet2!$B$17+Sheet2!$B$18*'Portfolio allocation'!K5798</f>
        <v>-2.6122630870526052E-3</v>
      </c>
      <c r="AF5798">
        <f t="shared" si="818"/>
        <v>-4.5429208429326462E-3</v>
      </c>
      <c r="AH5798" s="2">
        <v>40988</v>
      </c>
      <c r="AI5798">
        <v>2.363</v>
      </c>
      <c r="AJ5798">
        <v>0.20499999999999999</v>
      </c>
      <c r="AK5798">
        <v>1.3220499999999999</v>
      </c>
      <c r="AR5798" s="3"/>
    </row>
    <row r="5799" spans="1:44" hidden="1" outlineLevel="1" x14ac:dyDescent="0.2">
      <c r="A5799" s="2">
        <v>40989</v>
      </c>
      <c r="B5799">
        <v>15.13</v>
      </c>
      <c r="E5799" s="2">
        <v>40989</v>
      </c>
      <c r="F5799">
        <v>1402.89</v>
      </c>
      <c r="G5799">
        <f t="shared" si="813"/>
        <v>-1.8711935796003054E-3</v>
      </c>
      <c r="H5799" s="2">
        <v>40989</v>
      </c>
      <c r="I5799">
        <v>2420.02</v>
      </c>
      <c r="J5799">
        <f t="shared" si="814"/>
        <v>-1.8313356376264966E-3</v>
      </c>
      <c r="K5799">
        <f t="shared" si="810"/>
        <v>-1.8395356376264967E-3</v>
      </c>
      <c r="L5799">
        <v>-7.1605134476573811E-3</v>
      </c>
      <c r="N5799" s="2">
        <v>40989</v>
      </c>
      <c r="O5799">
        <v>31.91</v>
      </c>
      <c r="Q5799" s="2">
        <v>40989</v>
      </c>
      <c r="R5799">
        <v>42259.63</v>
      </c>
      <c r="S5799" s="8">
        <f t="shared" si="815"/>
        <v>-2.500615476199286E-3</v>
      </c>
      <c r="T5799" s="9">
        <f t="shared" si="811"/>
        <v>-2.5088154761992859E-3</v>
      </c>
      <c r="U5799" s="3">
        <f>Sheet1!$B$17+Sheet1!$B$18*'Portfolio allocation'!K5799</f>
        <v>-1.6225630191632387E-3</v>
      </c>
      <c r="V5799" s="13">
        <f t="shared" si="816"/>
        <v>-8.8625245703604716E-4</v>
      </c>
      <c r="W5799" s="13"/>
      <c r="X5799" s="2">
        <v>40989</v>
      </c>
      <c r="Y5799">
        <v>195.51259999999999</v>
      </c>
      <c r="AA5799" s="2">
        <v>40989</v>
      </c>
      <c r="AB5799">
        <v>2789.94</v>
      </c>
      <c r="AC5799">
        <f t="shared" si="817"/>
        <v>2.1552188624753832E-3</v>
      </c>
      <c r="AD5799">
        <f t="shared" si="812"/>
        <v>2.1475388624753833E-3</v>
      </c>
      <c r="AE5799">
        <f>Sheet2!$B$17+Sheet2!$B$18*'Portfolio allocation'!K5799</f>
        <v>-1.5823750084117618E-3</v>
      </c>
      <c r="AF5799">
        <f t="shared" si="818"/>
        <v>3.729913870887145E-3</v>
      </c>
      <c r="AH5799" s="2">
        <v>40989</v>
      </c>
      <c r="AI5799">
        <v>2.2959999999999998</v>
      </c>
      <c r="AJ5799">
        <v>0.192</v>
      </c>
      <c r="AK5799">
        <v>1.319</v>
      </c>
      <c r="AR5799" s="3"/>
    </row>
    <row r="5800" spans="1:44" hidden="1" outlineLevel="1" x14ac:dyDescent="0.2">
      <c r="A5800" s="2">
        <v>40990</v>
      </c>
      <c r="B5800">
        <v>15.57</v>
      </c>
      <c r="E5800" s="2">
        <v>40990</v>
      </c>
      <c r="F5800">
        <v>1392.78</v>
      </c>
      <c r="G5800">
        <f t="shared" si="813"/>
        <v>-7.206552188696258E-3</v>
      </c>
      <c r="H5800" s="2">
        <v>40990</v>
      </c>
      <c r="I5800">
        <v>2402.71</v>
      </c>
      <c r="J5800">
        <f t="shared" si="814"/>
        <v>-7.1528334476573807E-3</v>
      </c>
      <c r="K5800">
        <f t="shared" si="810"/>
        <v>-7.1605134476573811E-3</v>
      </c>
      <c r="L5800">
        <v>3.0932654985410444E-3</v>
      </c>
      <c r="N5800" s="2">
        <v>40990</v>
      </c>
      <c r="O5800">
        <v>31.995000000000001</v>
      </c>
      <c r="Q5800" s="2">
        <v>40990</v>
      </c>
      <c r="R5800">
        <v>42372.2</v>
      </c>
      <c r="S5800" s="8">
        <f t="shared" si="815"/>
        <v>2.6637715474555623E-3</v>
      </c>
      <c r="T5800" s="9">
        <f t="shared" si="811"/>
        <v>2.6560915474555624E-3</v>
      </c>
      <c r="U5800" s="3">
        <f>Sheet1!$B$17+Sheet1!$B$18*'Portfolio allocation'!K5800</f>
        <v>-7.7269236143414077E-3</v>
      </c>
      <c r="V5800" s="13">
        <f t="shared" si="816"/>
        <v>1.0383015161796971E-2</v>
      </c>
      <c r="W5800" s="13"/>
      <c r="X5800" s="2">
        <v>40990</v>
      </c>
      <c r="Y5800">
        <v>196.27670000000001</v>
      </c>
      <c r="AA5800" s="2">
        <v>40990</v>
      </c>
      <c r="AB5800">
        <v>2800.85</v>
      </c>
      <c r="AC5800">
        <f t="shared" si="817"/>
        <v>3.9104783615417915E-3</v>
      </c>
      <c r="AD5800">
        <f t="shared" si="812"/>
        <v>3.9030783615417917E-3</v>
      </c>
      <c r="AE5800">
        <f>Sheet2!$B$17+Sheet2!$B$18*'Portfolio allocation'!K5800</f>
        <v>-6.3139242275127277E-3</v>
      </c>
      <c r="AF5800">
        <f t="shared" si="818"/>
        <v>1.021700258905452E-2</v>
      </c>
      <c r="AH5800" s="2">
        <v>40990</v>
      </c>
      <c r="AI5800">
        <v>2.282</v>
      </c>
      <c r="AJ5800">
        <v>0.185</v>
      </c>
      <c r="AK5800">
        <v>1.31945</v>
      </c>
      <c r="AR5800" s="3"/>
    </row>
    <row r="5801" spans="1:44" hidden="1" outlineLevel="1" x14ac:dyDescent="0.2">
      <c r="A5801" s="2">
        <v>40991</v>
      </c>
      <c r="B5801">
        <v>14.82</v>
      </c>
      <c r="E5801" s="2">
        <v>40991</v>
      </c>
      <c r="F5801">
        <v>1397.11</v>
      </c>
      <c r="G5801">
        <f t="shared" si="813"/>
        <v>3.108890133402209E-3</v>
      </c>
      <c r="H5801" s="2">
        <v>40991</v>
      </c>
      <c r="I5801">
        <v>2410.16</v>
      </c>
      <c r="J5801">
        <f t="shared" si="814"/>
        <v>3.1006654985410442E-3</v>
      </c>
      <c r="K5801">
        <f t="shared" si="810"/>
        <v>3.0932654985410444E-3</v>
      </c>
      <c r="L5801">
        <v>1.3884113945630099E-2</v>
      </c>
      <c r="N5801" s="2">
        <v>40991</v>
      </c>
      <c r="O5801">
        <v>32.01</v>
      </c>
      <c r="Q5801" s="2">
        <v>40991</v>
      </c>
      <c r="R5801">
        <v>42392.07</v>
      </c>
      <c r="S5801" s="8">
        <f t="shared" si="815"/>
        <v>4.6893954054794129E-4</v>
      </c>
      <c r="T5801" s="9">
        <f t="shared" si="811"/>
        <v>4.6153954054794127E-4</v>
      </c>
      <c r="U5801" s="3">
        <f>Sheet1!$B$17+Sheet1!$B$18*'Portfolio allocation'!K5801</f>
        <v>4.0364714580537336E-3</v>
      </c>
      <c r="V5801" s="13">
        <f t="shared" si="816"/>
        <v>-3.5749319175057922E-3</v>
      </c>
      <c r="W5801" s="13"/>
      <c r="X5801" s="2">
        <v>40991</v>
      </c>
      <c r="Y5801">
        <v>196.2672</v>
      </c>
      <c r="AA5801" s="2">
        <v>40991</v>
      </c>
      <c r="AB5801">
        <v>2800.71</v>
      </c>
      <c r="AC5801">
        <f t="shared" si="817"/>
        <v>-4.9984826034910057E-5</v>
      </c>
      <c r="AD5801">
        <f t="shared" si="812"/>
        <v>-5.7064826034910057E-5</v>
      </c>
      <c r="AE5801">
        <f>Sheet2!$B$17+Sheet2!$B$18*'Portfolio allocation'!K5801</f>
        <v>2.8039976090072937E-3</v>
      </c>
      <c r="AF5801">
        <f t="shared" si="818"/>
        <v>-2.8610624350422038E-3</v>
      </c>
      <c r="AH5801" s="2">
        <v>40991</v>
      </c>
      <c r="AI5801">
        <v>2.234</v>
      </c>
      <c r="AJ5801">
        <v>0.17699999999999999</v>
      </c>
      <c r="AK5801">
        <v>1.3263</v>
      </c>
      <c r="AR5801" s="3"/>
    </row>
    <row r="5802" spans="1:44" hidden="1" outlineLevel="1" x14ac:dyDescent="0.2">
      <c r="A5802" s="2">
        <v>40994</v>
      </c>
      <c r="B5802">
        <v>14.26</v>
      </c>
      <c r="E5802" s="2">
        <v>40994</v>
      </c>
      <c r="F5802">
        <v>1416.51</v>
      </c>
      <c r="G5802">
        <f t="shared" si="813"/>
        <v>1.3885807130433525E-2</v>
      </c>
      <c r="H5802" s="2">
        <v>40994</v>
      </c>
      <c r="I5802">
        <v>2443.64</v>
      </c>
      <c r="J5802">
        <f t="shared" si="814"/>
        <v>1.3891193945630098E-2</v>
      </c>
      <c r="K5802">
        <f t="shared" si="810"/>
        <v>1.3884113945630099E-2</v>
      </c>
      <c r="L5802">
        <v>-2.7202456054081299E-3</v>
      </c>
      <c r="N5802" s="2">
        <v>40994</v>
      </c>
      <c r="O5802">
        <v>32.590000000000003</v>
      </c>
      <c r="Q5802" s="2">
        <v>40994</v>
      </c>
      <c r="R5802">
        <v>43160.19</v>
      </c>
      <c r="S5802" s="8">
        <f t="shared" si="815"/>
        <v>1.8119426581433729E-2</v>
      </c>
      <c r="T5802" s="9">
        <f t="shared" si="811"/>
        <v>1.8112346581433729E-2</v>
      </c>
      <c r="U5802" s="3">
        <f>Sheet1!$B$17+Sheet1!$B$18*'Portfolio allocation'!K5802</f>
        <v>1.6416006273021814E-2</v>
      </c>
      <c r="V5802" s="13">
        <f t="shared" si="816"/>
        <v>1.6963403084119151E-3</v>
      </c>
      <c r="W5802" s="13"/>
      <c r="X5802" s="2">
        <v>40994</v>
      </c>
      <c r="Y5802">
        <v>198.4545</v>
      </c>
      <c r="AA5802" s="2">
        <v>40994</v>
      </c>
      <c r="AB5802">
        <v>2831.92</v>
      </c>
      <c r="AC5802">
        <f t="shared" si="817"/>
        <v>1.1143602872128788E-2</v>
      </c>
      <c r="AD5802">
        <f t="shared" si="812"/>
        <v>1.1136522872128789E-2</v>
      </c>
      <c r="AE5802">
        <f>Sheet2!$B$17+Sheet2!$B$18*'Portfolio allocation'!K5802</f>
        <v>1.2399495347601458E-2</v>
      </c>
      <c r="AF5802">
        <f t="shared" si="818"/>
        <v>-1.2629724754726693E-3</v>
      </c>
      <c r="AH5802" s="2">
        <v>40994</v>
      </c>
      <c r="AI5802">
        <v>2.2530000000000001</v>
      </c>
      <c r="AJ5802">
        <v>0.17699999999999999</v>
      </c>
      <c r="AK5802">
        <v>1.3326</v>
      </c>
      <c r="AR5802" s="3"/>
    </row>
    <row r="5803" spans="1:44" hidden="1" outlineLevel="1" x14ac:dyDescent="0.2">
      <c r="A5803" s="2">
        <v>40995</v>
      </c>
      <c r="B5803">
        <v>15.59</v>
      </c>
      <c r="E5803" s="2">
        <v>40995</v>
      </c>
      <c r="F5803">
        <v>1412.52</v>
      </c>
      <c r="G5803">
        <f t="shared" si="813"/>
        <v>-2.8167820911959573E-3</v>
      </c>
      <c r="H5803" s="2">
        <v>40995</v>
      </c>
      <c r="I5803">
        <v>2437.0100000000002</v>
      </c>
      <c r="J5803">
        <f t="shared" si="814"/>
        <v>-2.7131656054081299E-3</v>
      </c>
      <c r="K5803">
        <f t="shared" si="810"/>
        <v>-2.7202456054081299E-3</v>
      </c>
      <c r="L5803">
        <v>-4.7091637813550715E-3</v>
      </c>
      <c r="N5803" s="2">
        <v>40995</v>
      </c>
      <c r="O5803">
        <v>32.520000000000003</v>
      </c>
      <c r="Q5803" s="2">
        <v>40995</v>
      </c>
      <c r="R5803">
        <v>43067.47</v>
      </c>
      <c r="S5803" s="8">
        <f t="shared" si="815"/>
        <v>-2.1482759922976102E-3</v>
      </c>
      <c r="T5803" s="9">
        <f t="shared" si="811"/>
        <v>-2.1553559922976103E-3</v>
      </c>
      <c r="U5803" s="3">
        <f>Sheet1!$B$17+Sheet1!$B$18*'Portfolio allocation'!K5803</f>
        <v>-2.6329358143611257E-3</v>
      </c>
      <c r="V5803" s="13">
        <f t="shared" si="816"/>
        <v>4.7757982206351546E-4</v>
      </c>
      <c r="W5803" s="13"/>
      <c r="X5803" s="2">
        <v>40995</v>
      </c>
      <c r="Y5803">
        <v>197.89099999999999</v>
      </c>
      <c r="AA5803" s="2">
        <v>40995</v>
      </c>
      <c r="AB5803">
        <v>2823.88</v>
      </c>
      <c r="AC5803">
        <f t="shared" si="817"/>
        <v>-2.8390632503743074E-3</v>
      </c>
      <c r="AD5803">
        <f t="shared" si="812"/>
        <v>-2.8457432503743072E-3</v>
      </c>
      <c r="AE5803">
        <f>Sheet2!$B$17+Sheet2!$B$18*'Portfolio allocation'!K5803</f>
        <v>-2.3655247807066091E-3</v>
      </c>
      <c r="AF5803">
        <f t="shared" si="818"/>
        <v>-4.802184696676981E-4</v>
      </c>
      <c r="AH5803" s="2">
        <v>40995</v>
      </c>
      <c r="AI5803">
        <v>2.1869999999999998</v>
      </c>
      <c r="AJ5803">
        <v>0.16700000000000001</v>
      </c>
      <c r="AK5803">
        <v>1.3322000000000001</v>
      </c>
      <c r="AR5803" s="3"/>
    </row>
    <row r="5804" spans="1:44" hidden="1" outlineLevel="1" x14ac:dyDescent="0.2">
      <c r="A5804" s="2">
        <v>40996</v>
      </c>
      <c r="B5804">
        <v>15.47</v>
      </c>
      <c r="E5804" s="2">
        <v>40996</v>
      </c>
      <c r="F5804">
        <v>1405.54</v>
      </c>
      <c r="G5804">
        <f t="shared" si="813"/>
        <v>-4.9415229518874337E-3</v>
      </c>
      <c r="H5804" s="2">
        <v>40996</v>
      </c>
      <c r="I5804">
        <v>2425.5500000000002</v>
      </c>
      <c r="J5804">
        <f t="shared" si="814"/>
        <v>-4.7024837813550713E-3</v>
      </c>
      <c r="K5804">
        <f t="shared" si="810"/>
        <v>-4.7091637813550715E-3</v>
      </c>
      <c r="L5804">
        <v>-1.5940288668551182E-3</v>
      </c>
      <c r="N5804" s="2">
        <v>40996</v>
      </c>
      <c r="O5804">
        <v>32.19</v>
      </c>
      <c r="Q5804" s="2">
        <v>40996</v>
      </c>
      <c r="R5804">
        <v>42630.44</v>
      </c>
      <c r="S5804" s="8">
        <f t="shared" si="815"/>
        <v>-1.014756613286083E-2</v>
      </c>
      <c r="T5804" s="9">
        <f t="shared" si="811"/>
        <v>-1.015424613286083E-2</v>
      </c>
      <c r="U5804" s="3">
        <f>Sheet1!$B$17+Sheet1!$B$18*'Portfolio allocation'!K5804</f>
        <v>-4.9146731516971891E-3</v>
      </c>
      <c r="V5804" s="13">
        <f t="shared" si="816"/>
        <v>-5.2395729811636413E-3</v>
      </c>
      <c r="W5804" s="13"/>
      <c r="X5804" s="2">
        <v>40996</v>
      </c>
      <c r="Y5804">
        <v>197.99600000000001</v>
      </c>
      <c r="AA5804" s="2">
        <v>40996</v>
      </c>
      <c r="AB5804">
        <v>2825.38</v>
      </c>
      <c r="AC5804">
        <f t="shared" si="817"/>
        <v>5.3118404464780333E-4</v>
      </c>
      <c r="AD5804">
        <f t="shared" si="812"/>
        <v>5.2442404464780336E-4</v>
      </c>
      <c r="AE5804">
        <f>Sheet2!$B$17+Sheet2!$B$18*'Portfolio allocation'!K5804</f>
        <v>-4.1341215646505079E-3</v>
      </c>
      <c r="AF5804">
        <f t="shared" si="818"/>
        <v>4.6585456092983115E-3</v>
      </c>
      <c r="AH5804" s="2">
        <v>40996</v>
      </c>
      <c r="AI5804">
        <v>2.2010000000000001</v>
      </c>
      <c r="AJ5804">
        <v>0.16900000000000001</v>
      </c>
      <c r="AK5804">
        <v>1.3288500000000001</v>
      </c>
      <c r="AR5804" s="3"/>
    </row>
    <row r="5805" spans="1:44" hidden="1" outlineLevel="1" x14ac:dyDescent="0.2">
      <c r="A5805" s="2">
        <v>40997</v>
      </c>
      <c r="B5805">
        <v>15.48</v>
      </c>
      <c r="E5805" s="2">
        <v>40997</v>
      </c>
      <c r="F5805">
        <v>1403.28</v>
      </c>
      <c r="G5805">
        <f t="shared" si="813"/>
        <v>-1.6079229335344003E-3</v>
      </c>
      <c r="H5805" s="2">
        <v>40997</v>
      </c>
      <c r="I5805">
        <v>2421.6999999999998</v>
      </c>
      <c r="J5805">
        <f t="shared" si="814"/>
        <v>-1.5872688668551183E-3</v>
      </c>
      <c r="K5805">
        <f t="shared" si="810"/>
        <v>-1.5940288668551182E-3</v>
      </c>
      <c r="L5805">
        <v>3.6971295800471296E-3</v>
      </c>
      <c r="N5805" s="2">
        <v>40997</v>
      </c>
      <c r="O5805">
        <v>32.119999999999997</v>
      </c>
      <c r="Q5805" s="2">
        <v>40997</v>
      </c>
      <c r="R5805">
        <v>42537.75</v>
      </c>
      <c r="S5805" s="8">
        <f t="shared" si="815"/>
        <v>-2.1742679643935725E-3</v>
      </c>
      <c r="T5805" s="9">
        <f t="shared" si="811"/>
        <v>-2.1810279643935727E-3</v>
      </c>
      <c r="U5805" s="3">
        <f>Sheet1!$B$17+Sheet1!$B$18*'Portfolio allocation'!K5805</f>
        <v>-1.3409114297653225E-3</v>
      </c>
      <c r="V5805" s="13">
        <f t="shared" si="816"/>
        <v>-8.4011653462825022E-4</v>
      </c>
      <c r="W5805" s="13"/>
      <c r="X5805" s="2">
        <v>40997</v>
      </c>
      <c r="Y5805">
        <v>198.93209999999999</v>
      </c>
      <c r="AA5805" s="2">
        <v>40997</v>
      </c>
      <c r="AB5805">
        <v>2838.74</v>
      </c>
      <c r="AC5805">
        <f t="shared" si="817"/>
        <v>4.7285674847274972E-3</v>
      </c>
      <c r="AD5805">
        <f t="shared" si="812"/>
        <v>4.7216874847274973E-3</v>
      </c>
      <c r="AE5805">
        <f>Sheet2!$B$17+Sheet2!$B$18*'Portfolio allocation'!K5805</f>
        <v>-1.3640641243976496E-3</v>
      </c>
      <c r="AF5805">
        <f t="shared" si="818"/>
        <v>6.0857516091251465E-3</v>
      </c>
      <c r="AH5805" s="2">
        <v>40997</v>
      </c>
      <c r="AI5805">
        <v>2.1589999999999998</v>
      </c>
      <c r="AJ5805">
        <v>0.17199999999999999</v>
      </c>
      <c r="AK5805">
        <v>1.3277000000000001</v>
      </c>
      <c r="AR5805" s="3"/>
    </row>
    <row r="5806" spans="1:44" hidden="1" outlineLevel="1" x14ac:dyDescent="0.2">
      <c r="A5806" s="2">
        <v>40998</v>
      </c>
      <c r="B5806">
        <v>15.5</v>
      </c>
      <c r="E5806" s="2">
        <v>40998</v>
      </c>
      <c r="F5806">
        <v>1408.47</v>
      </c>
      <c r="G5806">
        <f t="shared" si="813"/>
        <v>3.6984778518898143E-3</v>
      </c>
      <c r="H5806" s="2">
        <v>40998</v>
      </c>
      <c r="I5806">
        <v>2430.67</v>
      </c>
      <c r="J5806">
        <f t="shared" si="814"/>
        <v>3.7040095800471295E-3</v>
      </c>
      <c r="K5806">
        <f t="shared" si="810"/>
        <v>3.6971295800471296E-3</v>
      </c>
      <c r="L5806">
        <v>7.5671633707578437E-3</v>
      </c>
      <c r="N5806" s="2">
        <v>40998</v>
      </c>
      <c r="O5806">
        <v>32.255000000000003</v>
      </c>
      <c r="Q5806" s="2">
        <v>40998</v>
      </c>
      <c r="R5806">
        <v>42716.52</v>
      </c>
      <c r="S5806" s="8">
        <f t="shared" si="815"/>
        <v>4.2026200257416768E-3</v>
      </c>
      <c r="T5806" s="9">
        <f t="shared" si="811"/>
        <v>4.1957400257416769E-3</v>
      </c>
      <c r="U5806" s="3">
        <f>Sheet1!$B$17+Sheet1!$B$18*'Portfolio allocation'!K5806</f>
        <v>4.7292396363085125E-3</v>
      </c>
      <c r="V5806" s="13">
        <f t="shared" si="816"/>
        <v>-5.3349961056683558E-4</v>
      </c>
      <c r="W5806" s="13"/>
      <c r="X5806" s="2">
        <v>40998</v>
      </c>
      <c r="Y5806">
        <v>199.29509999999999</v>
      </c>
      <c r="AA5806" s="2">
        <v>40998</v>
      </c>
      <c r="AB5806">
        <v>2843.92</v>
      </c>
      <c r="AC5806">
        <f t="shared" si="817"/>
        <v>1.8247532355906149E-3</v>
      </c>
      <c r="AD5806">
        <f t="shared" si="812"/>
        <v>1.817873235590615E-3</v>
      </c>
      <c r="AE5806">
        <f>Sheet2!$B$17+Sheet2!$B$18*'Portfolio allocation'!K5806</f>
        <v>3.340968956248574E-3</v>
      </c>
      <c r="AF5806">
        <f t="shared" si="818"/>
        <v>-1.523095720657959E-3</v>
      </c>
      <c r="AH5806" s="2">
        <v>40998</v>
      </c>
      <c r="AI5806">
        <v>2.214</v>
      </c>
      <c r="AJ5806">
        <v>0.17199999999999999</v>
      </c>
      <c r="AK5806">
        <v>1.3317000000000001</v>
      </c>
      <c r="AR5806" s="3"/>
    </row>
    <row r="5807" spans="1:44" hidden="1" outlineLevel="1" x14ac:dyDescent="0.2">
      <c r="A5807" s="2">
        <v>41001</v>
      </c>
      <c r="B5807">
        <v>15.64</v>
      </c>
      <c r="E5807" s="2">
        <v>41001</v>
      </c>
      <c r="F5807">
        <v>1419.04</v>
      </c>
      <c r="G5807">
        <f t="shared" si="813"/>
        <v>7.504597187018458E-3</v>
      </c>
      <c r="H5807" s="2">
        <v>41001</v>
      </c>
      <c r="I5807">
        <v>2449.08</v>
      </c>
      <c r="J5807">
        <f t="shared" si="814"/>
        <v>7.5740433707578436E-3</v>
      </c>
      <c r="K5807">
        <f t="shared" si="810"/>
        <v>7.5671633707578437E-3</v>
      </c>
      <c r="L5807">
        <v>-3.759429483724562E-3</v>
      </c>
      <c r="N5807" s="2">
        <v>41001</v>
      </c>
      <c r="O5807">
        <v>32.29</v>
      </c>
      <c r="Q5807" s="2">
        <v>41001</v>
      </c>
      <c r="R5807">
        <v>42762.879999999997</v>
      </c>
      <c r="S5807" s="8">
        <f t="shared" si="815"/>
        <v>1.0852944013228782E-3</v>
      </c>
      <c r="T5807" s="9">
        <f t="shared" si="811"/>
        <v>1.0784144013228783E-3</v>
      </c>
      <c r="U5807" s="3">
        <f>Sheet1!$B$17+Sheet1!$B$18*'Portfolio allocation'!K5807</f>
        <v>9.1690404807110854E-3</v>
      </c>
      <c r="V5807" s="13">
        <f t="shared" si="816"/>
        <v>-8.0906260793882079E-3</v>
      </c>
      <c r="W5807" s="13"/>
      <c r="X5807" s="2">
        <v>41001</v>
      </c>
      <c r="Y5807">
        <v>200.07830000000001</v>
      </c>
      <c r="AA5807" s="2">
        <v>41001</v>
      </c>
      <c r="AB5807">
        <v>2855.09</v>
      </c>
      <c r="AC5807">
        <f t="shared" si="817"/>
        <v>3.9276772905003643E-3</v>
      </c>
      <c r="AD5807">
        <f t="shared" si="812"/>
        <v>3.9206772905003642E-3</v>
      </c>
      <c r="AE5807">
        <f>Sheet2!$B$17+Sheet2!$B$18*'Portfolio allocation'!K5807</f>
        <v>6.7823017364402171E-3</v>
      </c>
      <c r="AF5807">
        <f t="shared" si="818"/>
        <v>-2.8616244459398529E-3</v>
      </c>
      <c r="AH5807" s="2">
        <v>41001</v>
      </c>
      <c r="AI5807">
        <v>2.1800000000000002</v>
      </c>
      <c r="AJ5807">
        <v>0.17499999999999999</v>
      </c>
      <c r="AK5807">
        <v>1.3301000000000001</v>
      </c>
      <c r="AR5807" s="3"/>
    </row>
    <row r="5808" spans="1:44" hidden="1" outlineLevel="1" x14ac:dyDescent="0.2">
      <c r="A5808" s="2">
        <v>41002</v>
      </c>
      <c r="B5808">
        <v>15.66</v>
      </c>
      <c r="E5808" s="2">
        <v>41002</v>
      </c>
      <c r="F5808">
        <v>1413.38</v>
      </c>
      <c r="G5808">
        <f t="shared" si="813"/>
        <v>-3.9886120193932673E-3</v>
      </c>
      <c r="H5808" s="2">
        <v>41002</v>
      </c>
      <c r="I5808">
        <v>2439.89</v>
      </c>
      <c r="J5808">
        <f t="shared" si="814"/>
        <v>-3.752429483724562E-3</v>
      </c>
      <c r="K5808">
        <f t="shared" si="810"/>
        <v>-3.759429483724562E-3</v>
      </c>
      <c r="L5808">
        <v>-1.0188386838750788E-2</v>
      </c>
      <c r="N5808" s="2">
        <v>41002</v>
      </c>
      <c r="O5808">
        <v>31.94</v>
      </c>
      <c r="Q5808" s="2">
        <v>41002</v>
      </c>
      <c r="R5808">
        <v>42299.360000000001</v>
      </c>
      <c r="S5808" s="8">
        <f t="shared" si="815"/>
        <v>-1.0839307361898864E-2</v>
      </c>
      <c r="T5808" s="9">
        <f t="shared" si="811"/>
        <v>-1.0846307361898865E-2</v>
      </c>
      <c r="U5808" s="3">
        <f>Sheet1!$B$17+Sheet1!$B$18*'Portfolio allocation'!K5808</f>
        <v>-3.825113895987524E-3</v>
      </c>
      <c r="V5808" s="13">
        <f t="shared" si="816"/>
        <v>-7.021193465911341E-3</v>
      </c>
      <c r="W5808" s="13"/>
      <c r="X5808" s="2">
        <v>41002</v>
      </c>
      <c r="Y5808">
        <v>200.107</v>
      </c>
      <c r="AA5808" s="2">
        <v>41002</v>
      </c>
      <c r="AB5808">
        <v>2855.5</v>
      </c>
      <c r="AC5808">
        <f t="shared" si="817"/>
        <v>1.4360317888395535E-4</v>
      </c>
      <c r="AD5808">
        <f t="shared" si="812"/>
        <v>1.3600317888395536E-4</v>
      </c>
      <c r="AE5808">
        <f>Sheet2!$B$17+Sheet2!$B$18*'Portfolio allocation'!K5808</f>
        <v>-3.2895935972841184E-3</v>
      </c>
      <c r="AF5808">
        <f t="shared" si="818"/>
        <v>3.4255967761680738E-3</v>
      </c>
      <c r="AH5808" s="2">
        <v>41002</v>
      </c>
      <c r="AI5808">
        <v>2.2930000000000001</v>
      </c>
      <c r="AJ5808">
        <v>0.19</v>
      </c>
      <c r="AK5808">
        <v>1.3339000000000001</v>
      </c>
      <c r="AR5808" s="3"/>
    </row>
    <row r="5809" spans="1:44" hidden="1" outlineLevel="1" x14ac:dyDescent="0.2">
      <c r="A5809" s="2">
        <v>41003</v>
      </c>
      <c r="B5809">
        <v>16.440000000000001</v>
      </c>
      <c r="E5809" s="2">
        <v>41003</v>
      </c>
      <c r="F5809">
        <v>1398.96</v>
      </c>
      <c r="G5809">
        <f t="shared" si="813"/>
        <v>-1.0202493313900107E-2</v>
      </c>
      <c r="H5809" s="2">
        <v>41003</v>
      </c>
      <c r="I5809">
        <v>2415.0500000000002</v>
      </c>
      <c r="J5809">
        <f t="shared" si="814"/>
        <v>-1.0180786838750788E-2</v>
      </c>
      <c r="K5809">
        <f t="shared" si="810"/>
        <v>-1.0188386838750788E-2</v>
      </c>
      <c r="L5809">
        <v>-2.7670556634438646E-4</v>
      </c>
      <c r="N5809" s="2">
        <v>41003</v>
      </c>
      <c r="O5809">
        <v>31.21</v>
      </c>
      <c r="Q5809" s="2">
        <v>41003</v>
      </c>
      <c r="R5809">
        <v>41332.589999999997</v>
      </c>
      <c r="S5809" s="8">
        <f t="shared" si="815"/>
        <v>-2.2855428545491052E-2</v>
      </c>
      <c r="T5809" s="9">
        <f t="shared" si="811"/>
        <v>-2.2863028545491052E-2</v>
      </c>
      <c r="U5809" s="3">
        <f>Sheet1!$B$17+Sheet1!$B$18*'Portfolio allocation'!K5809</f>
        <v>-1.1200576705120188E-2</v>
      </c>
      <c r="V5809" s="13">
        <f t="shared" si="816"/>
        <v>-1.1662451840370864E-2</v>
      </c>
      <c r="W5809" s="13"/>
      <c r="X5809" s="2">
        <v>41003</v>
      </c>
      <c r="Y5809">
        <v>196.8116</v>
      </c>
      <c r="AA5809" s="2">
        <v>41003</v>
      </c>
      <c r="AB5809">
        <v>2808.48</v>
      </c>
      <c r="AC5809">
        <f t="shared" si="817"/>
        <v>-1.6466468219226038E-2</v>
      </c>
      <c r="AD5809">
        <f t="shared" si="812"/>
        <v>-1.6474028219226038E-2</v>
      </c>
      <c r="AE5809">
        <f>Sheet2!$B$17+Sheet2!$B$18*'Portfolio allocation'!K5809</f>
        <v>-9.0063864949096756E-3</v>
      </c>
      <c r="AF5809">
        <f t="shared" si="818"/>
        <v>-7.4676417243163627E-3</v>
      </c>
      <c r="AH5809" s="2">
        <v>41003</v>
      </c>
      <c r="AI5809">
        <v>2.2229999999999999</v>
      </c>
      <c r="AJ5809">
        <v>0.189</v>
      </c>
      <c r="AK5809">
        <v>1.31175</v>
      </c>
      <c r="AR5809" s="3"/>
    </row>
    <row r="5810" spans="1:44" hidden="1" outlineLevel="1" x14ac:dyDescent="0.2">
      <c r="A5810" s="2">
        <v>41004</v>
      </c>
      <c r="B5810">
        <v>16.7</v>
      </c>
      <c r="E5810" s="2">
        <v>41004</v>
      </c>
      <c r="F5810">
        <v>1398.08</v>
      </c>
      <c r="G5810">
        <f t="shared" si="813"/>
        <v>-6.2903871447372861E-4</v>
      </c>
      <c r="H5810" s="2">
        <v>41004</v>
      </c>
      <c r="I5810">
        <v>2414.4</v>
      </c>
      <c r="J5810">
        <f t="shared" si="814"/>
        <v>-2.6914556634438647E-4</v>
      </c>
      <c r="K5810">
        <f t="shared" si="810"/>
        <v>-2.7670556634438646E-4</v>
      </c>
      <c r="L5810">
        <v>-7.5600000000000005E-6</v>
      </c>
      <c r="N5810" s="2">
        <v>41004</v>
      </c>
      <c r="O5810">
        <v>31.52</v>
      </c>
      <c r="Q5810" s="2">
        <v>41004</v>
      </c>
      <c r="R5810">
        <v>41743.14</v>
      </c>
      <c r="S5810" s="8">
        <f t="shared" si="815"/>
        <v>9.9328399212341711E-3</v>
      </c>
      <c r="T5810" s="9">
        <f t="shared" si="811"/>
        <v>9.9252799212341709E-3</v>
      </c>
      <c r="U5810" s="3">
        <f>Sheet1!$B$17+Sheet1!$B$18*'Portfolio allocation'!K5810</f>
        <v>1.7035524599273418E-4</v>
      </c>
      <c r="V5810" s="13">
        <f t="shared" si="816"/>
        <v>9.7549246752414373E-3</v>
      </c>
      <c r="W5810" s="13"/>
      <c r="X5810" s="2">
        <v>41004</v>
      </c>
      <c r="Y5810">
        <v>196.2576</v>
      </c>
      <c r="AA5810" s="2">
        <v>41004</v>
      </c>
      <c r="AB5810">
        <v>2800.57</v>
      </c>
      <c r="AC5810">
        <f t="shared" si="817"/>
        <v>-2.8164701190679375E-3</v>
      </c>
      <c r="AD5810">
        <f t="shared" si="812"/>
        <v>-2.8240301190679377E-3</v>
      </c>
      <c r="AE5810">
        <f>Sheet2!$B$17+Sheet2!$B$18*'Portfolio allocation'!K5810</f>
        <v>-1.9266663762653293E-4</v>
      </c>
      <c r="AF5810">
        <f t="shared" si="818"/>
        <v>-2.6313634814414048E-3</v>
      </c>
      <c r="AH5810" s="2">
        <v>41004</v>
      </c>
      <c r="AI5810">
        <v>2.181</v>
      </c>
      <c r="AJ5810">
        <v>0.189</v>
      </c>
      <c r="AK5810">
        <v>1.3063</v>
      </c>
      <c r="AR5810" s="3"/>
    </row>
    <row r="5811" spans="1:44" hidden="1" outlineLevel="1" x14ac:dyDescent="0.2">
      <c r="A5811" s="2">
        <v>41005</v>
      </c>
      <c r="B5811">
        <v>16.7</v>
      </c>
      <c r="E5811" s="2">
        <v>41005</v>
      </c>
      <c r="F5811">
        <v>1398.08</v>
      </c>
      <c r="G5811">
        <f t="shared" si="813"/>
        <v>0</v>
      </c>
      <c r="H5811" s="2">
        <v>41005</v>
      </c>
      <c r="I5811">
        <v>2414.4</v>
      </c>
      <c r="J5811">
        <f t="shared" si="814"/>
        <v>0</v>
      </c>
      <c r="K5811">
        <f t="shared" si="810"/>
        <v>-7.5600000000000005E-6</v>
      </c>
      <c r="L5811">
        <v>-1.1343709768058301E-2</v>
      </c>
      <c r="N5811" s="2">
        <v>41005</v>
      </c>
      <c r="O5811">
        <v>31.52</v>
      </c>
      <c r="Q5811" s="2">
        <v>41005</v>
      </c>
      <c r="R5811">
        <v>41743.14</v>
      </c>
      <c r="S5811" s="8">
        <f t="shared" si="815"/>
        <v>0</v>
      </c>
      <c r="T5811" s="9">
        <f t="shared" si="811"/>
        <v>-7.5599999999999996E-6</v>
      </c>
      <c r="U5811" s="3">
        <f>Sheet1!$B$17+Sheet1!$B$18*'Portfolio allocation'!K5811</f>
        <v>4.7912586075875361E-4</v>
      </c>
      <c r="V5811" s="13">
        <f t="shared" si="816"/>
        <v>-4.866858607587536E-4</v>
      </c>
      <c r="W5811" s="13"/>
      <c r="X5811" s="2">
        <v>41005</v>
      </c>
      <c r="Y5811">
        <v>196.2576</v>
      </c>
      <c r="AA5811" s="2">
        <v>41005</v>
      </c>
      <c r="AB5811">
        <v>2800.57</v>
      </c>
      <c r="AC5811">
        <f t="shared" si="817"/>
        <v>0</v>
      </c>
      <c r="AD5811">
        <f t="shared" si="812"/>
        <v>-7.5600000000000005E-6</v>
      </c>
      <c r="AE5811">
        <f>Sheet2!$B$17+Sheet2!$B$18*'Portfolio allocation'!K5811</f>
        <v>4.6664466491316657E-5</v>
      </c>
      <c r="AF5811">
        <f t="shared" si="818"/>
        <v>-5.4224466491316659E-5</v>
      </c>
      <c r="AH5811" s="2">
        <v>41005</v>
      </c>
      <c r="AI5811">
        <v>2.0470000000000002</v>
      </c>
      <c r="AJ5811">
        <v>0.189</v>
      </c>
      <c r="AK5811">
        <v>1.3063</v>
      </c>
      <c r="AR5811" s="3"/>
    </row>
    <row r="5812" spans="1:44" hidden="1" outlineLevel="1" x14ac:dyDescent="0.2">
      <c r="A5812" s="2">
        <v>41008</v>
      </c>
      <c r="B5812">
        <v>18.809999999999999</v>
      </c>
      <c r="E5812" s="2">
        <v>41008</v>
      </c>
      <c r="F5812">
        <v>1382.2</v>
      </c>
      <c r="G5812">
        <f t="shared" si="813"/>
        <v>-1.1358434424353359E-2</v>
      </c>
      <c r="H5812" s="2">
        <v>41008</v>
      </c>
      <c r="I5812">
        <v>2387.0300000000002</v>
      </c>
      <c r="J5812">
        <f t="shared" si="814"/>
        <v>-1.1336149768058301E-2</v>
      </c>
      <c r="K5812">
        <f t="shared" si="810"/>
        <v>-1.1343709768058301E-2</v>
      </c>
      <c r="L5812">
        <v>-1.7083172790790285E-2</v>
      </c>
      <c r="N5812" s="2">
        <v>41008</v>
      </c>
      <c r="O5812">
        <v>31.1</v>
      </c>
      <c r="Q5812" s="2">
        <v>41008</v>
      </c>
      <c r="R5812">
        <v>41186.910000000003</v>
      </c>
      <c r="S5812" s="8">
        <f t="shared" si="815"/>
        <v>-1.332506371106712E-2</v>
      </c>
      <c r="T5812" s="9">
        <f t="shared" si="811"/>
        <v>-1.333262371106712E-2</v>
      </c>
      <c r="U5812" s="3">
        <f>Sheet1!$B$17+Sheet1!$B$18*'Portfolio allocation'!K5812</f>
        <v>-1.2525992449398523E-2</v>
      </c>
      <c r="V5812" s="13">
        <f t="shared" si="816"/>
        <v>-8.0663126166859687E-4</v>
      </c>
      <c r="W5812" s="13"/>
      <c r="X5812" s="2">
        <v>41008</v>
      </c>
      <c r="Y5812">
        <v>195.75139999999999</v>
      </c>
      <c r="AA5812" s="2">
        <v>41008</v>
      </c>
      <c r="AB5812">
        <v>2793.35</v>
      </c>
      <c r="AC5812">
        <f t="shared" si="817"/>
        <v>-2.5780466119398326E-3</v>
      </c>
      <c r="AD5812">
        <f t="shared" si="812"/>
        <v>-2.5856066119398328E-3</v>
      </c>
      <c r="AE5812">
        <f>Sheet2!$B$17+Sheet2!$B$18*'Portfolio allocation'!K5812</f>
        <v>-1.0033729118603622E-2</v>
      </c>
      <c r="AF5812">
        <f t="shared" si="818"/>
        <v>7.4481225066637888E-3</v>
      </c>
      <c r="AH5812" s="2">
        <v>41008</v>
      </c>
      <c r="AI5812">
        <v>2.0470000000000002</v>
      </c>
      <c r="AJ5812">
        <v>0.189</v>
      </c>
      <c r="AK5812">
        <v>1.30705</v>
      </c>
      <c r="AR5812" s="3"/>
    </row>
    <row r="5813" spans="1:44" hidden="1" outlineLevel="1" x14ac:dyDescent="0.2">
      <c r="A5813" s="2">
        <v>41009</v>
      </c>
      <c r="B5813">
        <v>20.39</v>
      </c>
      <c r="E5813" s="2">
        <v>41009</v>
      </c>
      <c r="F5813">
        <v>1358.59</v>
      </c>
      <c r="G5813">
        <f t="shared" si="813"/>
        <v>-1.7081464332224128E-2</v>
      </c>
      <c r="H5813" s="2">
        <v>41009</v>
      </c>
      <c r="I5813">
        <v>2346.27</v>
      </c>
      <c r="J5813">
        <f t="shared" si="814"/>
        <v>-1.7075612790790284E-2</v>
      </c>
      <c r="K5813">
        <f t="shared" si="810"/>
        <v>-1.7083172790790285E-2</v>
      </c>
      <c r="L5813">
        <v>7.5877538196371091E-3</v>
      </c>
      <c r="N5813" s="2">
        <v>41009</v>
      </c>
      <c r="O5813">
        <v>30.47</v>
      </c>
      <c r="Q5813" s="2">
        <v>41009</v>
      </c>
      <c r="R5813">
        <v>40352.57</v>
      </c>
      <c r="S5813" s="8">
        <f t="shared" si="815"/>
        <v>-2.0257407025678908E-2</v>
      </c>
      <c r="T5813" s="9">
        <f t="shared" si="811"/>
        <v>-2.0264967025678909E-2</v>
      </c>
      <c r="U5813" s="3">
        <f>Sheet1!$B$17+Sheet1!$B$18*'Portfolio allocation'!K5813</f>
        <v>-1.9110449886413083E-2</v>
      </c>
      <c r="V5813" s="13">
        <f t="shared" si="816"/>
        <v>-1.1545171392658253E-3</v>
      </c>
      <c r="W5813" s="13"/>
      <c r="X5813" s="2">
        <v>41009</v>
      </c>
      <c r="Y5813">
        <v>193.25839999999999</v>
      </c>
      <c r="AA5813" s="2">
        <v>41009</v>
      </c>
      <c r="AB5813">
        <v>2757.77</v>
      </c>
      <c r="AC5813">
        <f t="shared" si="817"/>
        <v>-1.273739416829256E-2</v>
      </c>
      <c r="AD5813">
        <f t="shared" si="812"/>
        <v>-1.274467416829256E-2</v>
      </c>
      <c r="AE5813">
        <f>Sheet2!$B$17+Sheet2!$B$18*'Portfolio allocation'!K5813</f>
        <v>-1.513740606536179E-2</v>
      </c>
      <c r="AF5813">
        <f t="shared" si="818"/>
        <v>2.39273189706923E-3</v>
      </c>
      <c r="AH5813" s="2">
        <v>41009</v>
      </c>
      <c r="AI5813">
        <v>1.986</v>
      </c>
      <c r="AJ5813">
        <v>0.182</v>
      </c>
      <c r="AK5813">
        <v>1.3083</v>
      </c>
      <c r="AR5813" s="3"/>
    </row>
    <row r="5814" spans="1:44" hidden="1" outlineLevel="1" x14ac:dyDescent="0.2">
      <c r="A5814" s="2">
        <v>41010</v>
      </c>
      <c r="B5814">
        <v>20.02</v>
      </c>
      <c r="E5814" s="2">
        <v>41010</v>
      </c>
      <c r="F5814">
        <v>1368.71</v>
      </c>
      <c r="G5814">
        <f t="shared" si="813"/>
        <v>7.4488992264039044E-3</v>
      </c>
      <c r="H5814" s="2">
        <v>41010</v>
      </c>
      <c r="I5814">
        <v>2364.09</v>
      </c>
      <c r="J5814">
        <f t="shared" si="814"/>
        <v>7.5950338196371092E-3</v>
      </c>
      <c r="K5814">
        <f t="shared" si="810"/>
        <v>7.5877538196371091E-3</v>
      </c>
      <c r="L5814">
        <v>1.3782381138112308E-2</v>
      </c>
      <c r="N5814" s="2">
        <v>41010</v>
      </c>
      <c r="O5814">
        <v>30.344999999999999</v>
      </c>
      <c r="Q5814" s="2">
        <v>41010</v>
      </c>
      <c r="R5814">
        <v>40187.03</v>
      </c>
      <c r="S5814" s="8">
        <f t="shared" si="815"/>
        <v>-4.1023409413576406E-3</v>
      </c>
      <c r="T5814" s="9">
        <f t="shared" si="811"/>
        <v>-4.1096209413576407E-3</v>
      </c>
      <c r="U5814" s="3">
        <f>Sheet1!$B$17+Sheet1!$B$18*'Portfolio allocation'!K5814</f>
        <v>9.1926623654967482E-3</v>
      </c>
      <c r="V5814" s="13">
        <f t="shared" si="816"/>
        <v>-1.3302283306854389E-2</v>
      </c>
      <c r="W5814" s="13"/>
      <c r="X5814" s="2">
        <v>41010</v>
      </c>
      <c r="Y5814">
        <v>193.49719999999999</v>
      </c>
      <c r="AA5814" s="2">
        <v>41010</v>
      </c>
      <c r="AB5814">
        <v>2761.18</v>
      </c>
      <c r="AC5814">
        <f t="shared" si="817"/>
        <v>1.2365063076325011E-3</v>
      </c>
      <c r="AD5814">
        <f t="shared" si="812"/>
        <v>1.2292263076325012E-3</v>
      </c>
      <c r="AE5814">
        <f>Sheet2!$B$17+Sheet2!$B$18*'Portfolio allocation'!K5814</f>
        <v>6.8006112888935209E-3</v>
      </c>
      <c r="AF5814">
        <f t="shared" si="818"/>
        <v>-5.5713849812610199E-3</v>
      </c>
      <c r="AH5814" s="2">
        <v>41010</v>
      </c>
      <c r="AI5814">
        <v>2.0369999999999999</v>
      </c>
      <c r="AJ5814">
        <v>0.182</v>
      </c>
      <c r="AK5814">
        <v>1.3120499999999999</v>
      </c>
      <c r="AR5814" s="3"/>
    </row>
    <row r="5815" spans="1:44" hidden="1" outlineLevel="1" x14ac:dyDescent="0.2">
      <c r="A5815" s="2">
        <v>41011</v>
      </c>
      <c r="B5815">
        <v>17.2</v>
      </c>
      <c r="E5815" s="2">
        <v>41011</v>
      </c>
      <c r="F5815">
        <v>1387.57</v>
      </c>
      <c r="G5815">
        <f t="shared" si="813"/>
        <v>1.3779398119396991E-2</v>
      </c>
      <c r="H5815" s="2">
        <v>41011</v>
      </c>
      <c r="I5815">
        <v>2396.69</v>
      </c>
      <c r="J5815">
        <f t="shared" si="814"/>
        <v>1.3789661138112308E-2</v>
      </c>
      <c r="K5815">
        <f t="shared" si="810"/>
        <v>1.3782381138112308E-2</v>
      </c>
      <c r="L5815">
        <v>-1.2461757075466547E-2</v>
      </c>
      <c r="N5815" s="2">
        <v>41011</v>
      </c>
      <c r="O5815">
        <v>30.975000000000001</v>
      </c>
      <c r="Q5815" s="2">
        <v>41011</v>
      </c>
      <c r="R5815">
        <v>41021.370000000003</v>
      </c>
      <c r="S5815" s="8">
        <f t="shared" si="815"/>
        <v>2.0761424768140468E-2</v>
      </c>
      <c r="T5815" s="9">
        <f t="shared" si="811"/>
        <v>2.075414476814047E-2</v>
      </c>
      <c r="U5815" s="3">
        <f>Sheet1!$B$17+Sheet1!$B$18*'Portfolio allocation'!K5815</f>
        <v>1.6299295817985195E-2</v>
      </c>
      <c r="V5815" s="13">
        <f t="shared" si="816"/>
        <v>4.4548489501552747E-3</v>
      </c>
      <c r="W5815" s="13"/>
      <c r="X5815" s="2">
        <v>41011</v>
      </c>
      <c r="Y5815">
        <v>196.11439999999999</v>
      </c>
      <c r="AA5815" s="2">
        <v>41011</v>
      </c>
      <c r="AB5815">
        <v>2798.53</v>
      </c>
      <c r="AC5815">
        <f t="shared" si="817"/>
        <v>1.3526825487653937E-2</v>
      </c>
      <c r="AD5815">
        <f t="shared" si="812"/>
        <v>1.3519745487653938E-2</v>
      </c>
      <c r="AE5815">
        <f>Sheet2!$B$17+Sheet2!$B$18*'Portfolio allocation'!K5815</f>
        <v>1.2309031939717982E-2</v>
      </c>
      <c r="AF5815">
        <f t="shared" si="818"/>
        <v>1.2107135479359557E-3</v>
      </c>
      <c r="AH5815" s="2">
        <v>41011</v>
      </c>
      <c r="AI5815">
        <v>2.056</v>
      </c>
      <c r="AJ5815">
        <v>0.17699999999999999</v>
      </c>
      <c r="AK5815">
        <v>1.31745</v>
      </c>
      <c r="AR5815" s="3"/>
    </row>
    <row r="5816" spans="1:44" hidden="1" outlineLevel="1" x14ac:dyDescent="0.2">
      <c r="A5816" s="2">
        <v>41012</v>
      </c>
      <c r="B5816">
        <v>19.55</v>
      </c>
      <c r="E5816" s="2">
        <v>41012</v>
      </c>
      <c r="F5816">
        <v>1370.26</v>
      </c>
      <c r="G5816">
        <f t="shared" si="813"/>
        <v>-1.2475046303970228E-2</v>
      </c>
      <c r="H5816" s="2">
        <v>41012</v>
      </c>
      <c r="I5816">
        <v>2366.84</v>
      </c>
      <c r="J5816">
        <f t="shared" si="814"/>
        <v>-1.2454677075466547E-2</v>
      </c>
      <c r="K5816">
        <f t="shared" si="810"/>
        <v>-1.2461757075466547E-2</v>
      </c>
      <c r="L5816">
        <v>-5.0954007807880162E-4</v>
      </c>
      <c r="N5816" s="2">
        <v>41012</v>
      </c>
      <c r="O5816">
        <v>30.81</v>
      </c>
      <c r="Q5816" s="2">
        <v>41012</v>
      </c>
      <c r="R5816">
        <v>40802.870000000003</v>
      </c>
      <c r="S5816" s="8">
        <f t="shared" si="815"/>
        <v>-5.3264920211100186E-3</v>
      </c>
      <c r="T5816" s="9">
        <f t="shared" si="811"/>
        <v>-5.3335720211100182E-3</v>
      </c>
      <c r="U5816" s="3">
        <f>Sheet1!$B$17+Sheet1!$B$18*'Portfolio allocation'!K5816</f>
        <v>-1.3808644655544133E-2</v>
      </c>
      <c r="V5816" s="13">
        <f t="shared" si="816"/>
        <v>8.4750726344341148E-3</v>
      </c>
      <c r="W5816" s="13"/>
      <c r="X5816" s="2">
        <v>41012</v>
      </c>
      <c r="Y5816">
        <v>193.70740000000001</v>
      </c>
      <c r="AA5816" s="2">
        <v>41012</v>
      </c>
      <c r="AB5816">
        <v>2764.18</v>
      </c>
      <c r="AC5816">
        <f t="shared" si="817"/>
        <v>-1.2274301150961509E-2</v>
      </c>
      <c r="AD5816">
        <f t="shared" si="812"/>
        <v>-1.2281061150961508E-2</v>
      </c>
      <c r="AE5816">
        <f>Sheet2!$B$17+Sheet2!$B$18*'Portfolio allocation'!K5816</f>
        <v>-1.1027925308317617E-2</v>
      </c>
      <c r="AF5816">
        <f t="shared" si="818"/>
        <v>-1.2531358426438911E-3</v>
      </c>
      <c r="AH5816" s="2">
        <v>41012</v>
      </c>
      <c r="AI5816">
        <v>1.9890000000000001</v>
      </c>
      <c r="AJ5816">
        <v>0.16900000000000001</v>
      </c>
      <c r="AK5816">
        <v>1.3083</v>
      </c>
      <c r="AR5816" s="3"/>
    </row>
    <row r="5817" spans="1:44" hidden="1" outlineLevel="1" x14ac:dyDescent="0.2">
      <c r="A5817" s="2">
        <v>41015</v>
      </c>
      <c r="B5817">
        <v>19.55</v>
      </c>
      <c r="E5817" s="2">
        <v>41015</v>
      </c>
      <c r="F5817">
        <v>1369.57</v>
      </c>
      <c r="G5817">
        <f t="shared" si="813"/>
        <v>-5.0355407003055408E-4</v>
      </c>
      <c r="H5817" s="2">
        <v>41015</v>
      </c>
      <c r="I5817">
        <v>2365.65</v>
      </c>
      <c r="J5817">
        <f t="shared" si="814"/>
        <v>-5.0278007807880165E-4</v>
      </c>
      <c r="K5817">
        <f t="shared" si="810"/>
        <v>-5.0954007807880162E-4</v>
      </c>
      <c r="L5817">
        <v>1.5481583584215692E-2</v>
      </c>
      <c r="N5817" s="2">
        <v>41015</v>
      </c>
      <c r="O5817">
        <v>31.074999999999999</v>
      </c>
      <c r="Q5817" s="2">
        <v>41015</v>
      </c>
      <c r="R5817">
        <v>41153.82</v>
      </c>
      <c r="S5817" s="8">
        <f t="shared" si="815"/>
        <v>8.6011106571668439E-3</v>
      </c>
      <c r="T5817" s="9">
        <f t="shared" si="811"/>
        <v>8.5943506571668441E-3</v>
      </c>
      <c r="U5817" s="3">
        <f>Sheet1!$B$17+Sheet1!$B$18*'Portfolio allocation'!K5817</f>
        <v>-9.6758406680225043E-5</v>
      </c>
      <c r="V5817" s="13">
        <f t="shared" si="816"/>
        <v>8.6911090638470689E-3</v>
      </c>
      <c r="W5817" s="13"/>
      <c r="X5817" s="2">
        <v>41015</v>
      </c>
      <c r="Y5817">
        <v>193.6309</v>
      </c>
      <c r="AA5817" s="2">
        <v>41015</v>
      </c>
      <c r="AB5817">
        <v>2763.09</v>
      </c>
      <c r="AC5817">
        <f t="shared" si="817"/>
        <v>-3.9433032581082106E-4</v>
      </c>
      <c r="AD5817">
        <f t="shared" si="812"/>
        <v>-4.0109032581082108E-4</v>
      </c>
      <c r="AE5817">
        <f>Sheet2!$B$17+Sheet2!$B$18*'Portfolio allocation'!K5817</f>
        <v>-3.9970902560640918E-4</v>
      </c>
      <c r="AF5817">
        <f t="shared" si="818"/>
        <v>-1.3813002044118995E-6</v>
      </c>
      <c r="AH5817" s="2">
        <v>41015</v>
      </c>
      <c r="AI5817">
        <v>1.982</v>
      </c>
      <c r="AJ5817">
        <v>0.16900000000000001</v>
      </c>
      <c r="AK5817">
        <v>1.3062</v>
      </c>
      <c r="AR5817" s="3"/>
    </row>
    <row r="5818" spans="1:44" hidden="1" outlineLevel="1" x14ac:dyDescent="0.2">
      <c r="A5818" s="2">
        <v>41016</v>
      </c>
      <c r="B5818">
        <v>18.46</v>
      </c>
      <c r="E5818" s="2">
        <v>41016</v>
      </c>
      <c r="F5818">
        <v>1390.78</v>
      </c>
      <c r="G5818">
        <f t="shared" si="813"/>
        <v>1.5486612586432358E-2</v>
      </c>
      <c r="H5818" s="2">
        <v>41016</v>
      </c>
      <c r="I5818">
        <v>2402.29</v>
      </c>
      <c r="J5818">
        <f t="shared" si="814"/>
        <v>1.5488343584215691E-2</v>
      </c>
      <c r="K5818">
        <f t="shared" si="810"/>
        <v>1.5481583584215692E-2</v>
      </c>
      <c r="L5818">
        <v>-4.052819308742869E-3</v>
      </c>
      <c r="N5818" s="2">
        <v>41016</v>
      </c>
      <c r="O5818">
        <v>31.44</v>
      </c>
      <c r="Q5818" s="2">
        <v>41016</v>
      </c>
      <c r="R5818">
        <v>41637.18</v>
      </c>
      <c r="S5818" s="8">
        <f t="shared" si="815"/>
        <v>1.1745203725923803E-2</v>
      </c>
      <c r="T5818" s="9">
        <f t="shared" si="811"/>
        <v>1.1738443725923803E-2</v>
      </c>
      <c r="U5818" s="3">
        <f>Sheet1!$B$17+Sheet1!$B$18*'Portfolio allocation'!K5818</f>
        <v>1.8248663927671722E-2</v>
      </c>
      <c r="V5818" s="13">
        <f t="shared" si="816"/>
        <v>-6.5102202017479193E-3</v>
      </c>
      <c r="W5818" s="13"/>
      <c r="X5818" s="2">
        <v>41016</v>
      </c>
      <c r="Y5818">
        <v>198.1489</v>
      </c>
      <c r="AA5818" s="2">
        <v>41016</v>
      </c>
      <c r="AB5818">
        <v>2827.56</v>
      </c>
      <c r="AC5818">
        <f t="shared" si="817"/>
        <v>2.3332573314658545E-2</v>
      </c>
      <c r="AD5818">
        <f t="shared" si="812"/>
        <v>2.3325893314658546E-2</v>
      </c>
      <c r="AE5818">
        <f>Sheet2!$B$17+Sheet2!$B$18*'Portfolio allocation'!K5818</f>
        <v>1.3820006105368232E-2</v>
      </c>
      <c r="AF5818">
        <f t="shared" si="818"/>
        <v>9.5058872092903136E-3</v>
      </c>
      <c r="AH5818" s="2">
        <v>41016</v>
      </c>
      <c r="AI5818">
        <v>1.996</v>
      </c>
      <c r="AJ5818">
        <v>0.16700000000000001</v>
      </c>
      <c r="AK5818">
        <v>1.3141</v>
      </c>
      <c r="AR5818" s="3"/>
    </row>
    <row r="5819" spans="1:44" hidden="1" outlineLevel="1" x14ac:dyDescent="0.2">
      <c r="A5819" s="2">
        <v>41017</v>
      </c>
      <c r="B5819">
        <v>18.64</v>
      </c>
      <c r="E5819" s="2">
        <v>41017</v>
      </c>
      <c r="F5819">
        <v>1385.14</v>
      </c>
      <c r="G5819">
        <f t="shared" si="813"/>
        <v>-4.0552783330216613E-3</v>
      </c>
      <c r="H5819" s="2">
        <v>41017</v>
      </c>
      <c r="I5819">
        <v>2392.5700000000002</v>
      </c>
      <c r="J5819">
        <f t="shared" si="814"/>
        <v>-4.0461393087428688E-3</v>
      </c>
      <c r="K5819">
        <f t="shared" si="810"/>
        <v>-4.052819308742869E-3</v>
      </c>
      <c r="L5819">
        <v>-5.8955048967429015E-3</v>
      </c>
      <c r="N5819" s="2">
        <v>41017</v>
      </c>
      <c r="O5819">
        <v>31.14</v>
      </c>
      <c r="Q5819" s="2">
        <v>41017</v>
      </c>
      <c r="R5819">
        <v>41239.9</v>
      </c>
      <c r="S5819" s="8">
        <f t="shared" si="815"/>
        <v>-9.5414723091237219E-3</v>
      </c>
      <c r="T5819" s="9">
        <f t="shared" si="811"/>
        <v>-9.5481523091237221E-3</v>
      </c>
      <c r="U5819" s="3">
        <f>Sheet1!$B$17+Sheet1!$B$18*'Portfolio allocation'!K5819</f>
        <v>-4.1616981387354885E-3</v>
      </c>
      <c r="V5819" s="13">
        <f t="shared" si="816"/>
        <v>-5.3864541703882336E-3</v>
      </c>
      <c r="W5819" s="13"/>
      <c r="X5819" s="2">
        <v>41017</v>
      </c>
      <c r="Y5819">
        <v>191.15710000000001</v>
      </c>
      <c r="AA5819" s="2">
        <v>41017</v>
      </c>
      <c r="AB5819">
        <v>2727.79</v>
      </c>
      <c r="AC5819">
        <f t="shared" si="817"/>
        <v>-3.5284839225339204E-2</v>
      </c>
      <c r="AD5819">
        <f t="shared" si="812"/>
        <v>-3.5291279225339207E-2</v>
      </c>
      <c r="AE5819">
        <f>Sheet2!$B$17+Sheet2!$B$18*'Portfolio allocation'!K5819</f>
        <v>-3.5504833147417978E-3</v>
      </c>
      <c r="AF5819">
        <f t="shared" si="818"/>
        <v>-3.1740795910597412E-2</v>
      </c>
      <c r="AH5819" s="2">
        <v>41017</v>
      </c>
      <c r="AI5819">
        <v>1.9750000000000001</v>
      </c>
      <c r="AJ5819">
        <v>0.161</v>
      </c>
      <c r="AK5819">
        <v>1.3122499999999999</v>
      </c>
      <c r="AR5819" s="3"/>
    </row>
    <row r="5820" spans="1:44" hidden="1" outlineLevel="1" x14ac:dyDescent="0.2">
      <c r="A5820" s="2">
        <v>41018</v>
      </c>
      <c r="B5820">
        <v>18.36</v>
      </c>
      <c r="E5820" s="2">
        <v>41018</v>
      </c>
      <c r="F5820">
        <v>1376.92</v>
      </c>
      <c r="G5820">
        <f t="shared" si="813"/>
        <v>-5.9344181815557118E-3</v>
      </c>
      <c r="H5820" s="2">
        <v>41018</v>
      </c>
      <c r="I5820">
        <v>2378.48</v>
      </c>
      <c r="J5820">
        <f t="shared" si="814"/>
        <v>-5.8890648967429016E-3</v>
      </c>
      <c r="K5820">
        <f t="shared" si="810"/>
        <v>-5.8955048967429015E-3</v>
      </c>
      <c r="L5820">
        <v>1.1875998910228468E-3</v>
      </c>
      <c r="N5820" s="2">
        <v>41018</v>
      </c>
      <c r="O5820">
        <v>31.01</v>
      </c>
      <c r="Q5820" s="2">
        <v>41018</v>
      </c>
      <c r="R5820">
        <v>41067.730000000003</v>
      </c>
      <c r="S5820" s="8">
        <f t="shared" si="815"/>
        <v>-4.1748403851609162E-3</v>
      </c>
      <c r="T5820" s="9">
        <f t="shared" si="811"/>
        <v>-4.1812803851609161E-3</v>
      </c>
      <c r="U5820" s="3">
        <f>Sheet1!$B$17+Sheet1!$B$18*'Portfolio allocation'!K5820</f>
        <v>-6.2756737451522392E-3</v>
      </c>
      <c r="V5820" s="13">
        <f t="shared" si="816"/>
        <v>2.0943933599913232E-3</v>
      </c>
      <c r="W5820" s="13"/>
      <c r="X5820" s="2">
        <v>41018</v>
      </c>
      <c r="Y5820">
        <v>190.56489999999999</v>
      </c>
      <c r="AA5820" s="2">
        <v>41018</v>
      </c>
      <c r="AB5820">
        <v>2719.34</v>
      </c>
      <c r="AC5820">
        <f t="shared" si="817"/>
        <v>-3.0977457942142905E-3</v>
      </c>
      <c r="AD5820">
        <f t="shared" si="812"/>
        <v>-3.1041857942142904E-3</v>
      </c>
      <c r="AE5820">
        <f>Sheet2!$B$17+Sheet2!$B$18*'Portfolio allocation'!K5820</f>
        <v>-5.1890463507525712E-3</v>
      </c>
      <c r="AF5820">
        <f t="shared" si="818"/>
        <v>2.0848605565382808E-3</v>
      </c>
      <c r="AH5820" s="2">
        <v>41018</v>
      </c>
      <c r="AI5820">
        <v>1.968</v>
      </c>
      <c r="AJ5820">
        <v>0.161</v>
      </c>
      <c r="AK5820">
        <v>1.3143</v>
      </c>
      <c r="AR5820" s="3"/>
    </row>
    <row r="5821" spans="1:44" hidden="1" outlineLevel="1" x14ac:dyDescent="0.2">
      <c r="A5821" s="2">
        <v>41019</v>
      </c>
      <c r="B5821">
        <v>17.440000000000001</v>
      </c>
      <c r="E5821" s="2">
        <v>41019</v>
      </c>
      <c r="F5821">
        <v>1378.53</v>
      </c>
      <c r="G5821">
        <f t="shared" si="813"/>
        <v>1.1692763559247865E-3</v>
      </c>
      <c r="H5821" s="2">
        <v>41019</v>
      </c>
      <c r="I5821">
        <v>2381.3200000000002</v>
      </c>
      <c r="J5821">
        <f t="shared" si="814"/>
        <v>1.1940398910228467E-3</v>
      </c>
      <c r="K5821">
        <f t="shared" si="810"/>
        <v>1.1875998910228468E-3</v>
      </c>
      <c r="L5821">
        <v>-8.392545185359538E-3</v>
      </c>
      <c r="N5821" s="2">
        <v>41019</v>
      </c>
      <c r="O5821">
        <v>32.42</v>
      </c>
      <c r="Q5821" s="2">
        <v>41019</v>
      </c>
      <c r="R5821">
        <v>42935.05</v>
      </c>
      <c r="S5821" s="8">
        <f t="shared" si="815"/>
        <v>4.5469277215955284E-2</v>
      </c>
      <c r="T5821" s="9">
        <f t="shared" si="811"/>
        <v>4.546283721595528E-2</v>
      </c>
      <c r="U5821" s="3">
        <f>Sheet1!$B$17+Sheet1!$B$18*'Portfolio allocation'!K5821</f>
        <v>1.8502435771197909E-3</v>
      </c>
      <c r="V5821" s="13">
        <f t="shared" si="816"/>
        <v>4.361259363883549E-2</v>
      </c>
      <c r="W5821" s="13"/>
      <c r="X5821" s="2">
        <v>41019</v>
      </c>
      <c r="Y5821">
        <v>190.6508</v>
      </c>
      <c r="AA5821" s="2">
        <v>41019</v>
      </c>
      <c r="AB5821">
        <v>2720.56</v>
      </c>
      <c r="AC5821">
        <f t="shared" si="817"/>
        <v>4.4863827252195065E-4</v>
      </c>
      <c r="AD5821">
        <f t="shared" si="812"/>
        <v>4.4219827252195063E-4</v>
      </c>
      <c r="AE5821">
        <f>Sheet2!$B$17+Sheet2!$B$18*'Portfolio allocation'!K5821</f>
        <v>1.1094311328753515E-3</v>
      </c>
      <c r="AF5821">
        <f t="shared" si="818"/>
        <v>-6.6723286035340085E-4</v>
      </c>
      <c r="AH5821" s="2">
        <v>41019</v>
      </c>
      <c r="AI5821">
        <v>1.9590000000000001</v>
      </c>
      <c r="AJ5821">
        <v>0.161</v>
      </c>
      <c r="AK5821">
        <v>1.3208</v>
      </c>
      <c r="AR5821" s="3"/>
    </row>
    <row r="5822" spans="1:44" hidden="1" outlineLevel="1" x14ac:dyDescent="0.2">
      <c r="A5822" s="2">
        <v>41022</v>
      </c>
      <c r="B5822">
        <v>18.97</v>
      </c>
      <c r="E5822" s="2">
        <v>41022</v>
      </c>
      <c r="F5822">
        <v>1366.94</v>
      </c>
      <c r="G5822">
        <f t="shared" si="813"/>
        <v>-8.407506546828758E-3</v>
      </c>
      <c r="H5822" s="2">
        <v>41022</v>
      </c>
      <c r="I5822">
        <v>2361.35</v>
      </c>
      <c r="J5822">
        <f t="shared" si="814"/>
        <v>-8.3861051853595381E-3</v>
      </c>
      <c r="K5822">
        <f t="shared" si="810"/>
        <v>-8.392545185359538E-3</v>
      </c>
      <c r="L5822">
        <v>3.6736582488831569E-3</v>
      </c>
      <c r="N5822" s="2">
        <v>41022</v>
      </c>
      <c r="O5822">
        <v>32.119999999999997</v>
      </c>
      <c r="Q5822" s="2">
        <v>41022</v>
      </c>
      <c r="R5822">
        <v>42537.75</v>
      </c>
      <c r="S5822" s="8">
        <f t="shared" si="815"/>
        <v>-9.2535119907861674E-3</v>
      </c>
      <c r="T5822" s="9">
        <f t="shared" si="811"/>
        <v>-9.2599519907861673E-3</v>
      </c>
      <c r="U5822" s="3">
        <f>Sheet1!$B$17+Sheet1!$B$18*'Portfolio allocation'!K5822</f>
        <v>-9.1403416476698116E-3</v>
      </c>
      <c r="V5822" s="13">
        <f t="shared" si="816"/>
        <v>-1.1961034311635567E-4</v>
      </c>
      <c r="W5822" s="13"/>
      <c r="X5822" s="2">
        <v>41022</v>
      </c>
      <c r="Y5822">
        <v>189.7148</v>
      </c>
      <c r="AA5822" s="2">
        <v>41022</v>
      </c>
      <c r="AB5822">
        <v>2707.21</v>
      </c>
      <c r="AC5822">
        <f t="shared" si="817"/>
        <v>-4.9070779545387078E-3</v>
      </c>
      <c r="AD5822">
        <f t="shared" si="812"/>
        <v>-4.9135179545387077E-3</v>
      </c>
      <c r="AE5822">
        <f>Sheet2!$B$17+Sheet2!$B$18*'Portfolio allocation'!K5822</f>
        <v>-7.4094782806498919E-3</v>
      </c>
      <c r="AF5822">
        <f t="shared" si="818"/>
        <v>2.4959603261111843E-3</v>
      </c>
      <c r="AH5822" s="2">
        <v>41022</v>
      </c>
      <c r="AI5822">
        <v>1.94</v>
      </c>
      <c r="AJ5822">
        <v>0.161</v>
      </c>
      <c r="AK5822">
        <v>1.3124499999999999</v>
      </c>
      <c r="AR5822" s="3"/>
    </row>
    <row r="5823" spans="1:44" hidden="1" outlineLevel="1" x14ac:dyDescent="0.2">
      <c r="A5823" s="2">
        <v>41023</v>
      </c>
      <c r="B5823">
        <v>18.100000000000001</v>
      </c>
      <c r="E5823" s="2">
        <v>41023</v>
      </c>
      <c r="F5823">
        <v>1371.97</v>
      </c>
      <c r="G5823">
        <f t="shared" si="813"/>
        <v>3.6797518545070851E-3</v>
      </c>
      <c r="H5823" s="2">
        <v>41023</v>
      </c>
      <c r="I5823">
        <v>2370.04</v>
      </c>
      <c r="J5823">
        <f t="shared" si="814"/>
        <v>3.6800982488831568E-3</v>
      </c>
      <c r="K5823">
        <f t="shared" si="810"/>
        <v>3.6736582488831569E-3</v>
      </c>
      <c r="L5823">
        <v>1.3777737475485672E-2</v>
      </c>
      <c r="N5823" s="2">
        <v>41023</v>
      </c>
      <c r="O5823">
        <v>31.92</v>
      </c>
      <c r="Q5823" s="2">
        <v>41023</v>
      </c>
      <c r="R5823">
        <v>42272.88</v>
      </c>
      <c r="S5823" s="8">
        <f t="shared" si="815"/>
        <v>-6.2267045154010825E-3</v>
      </c>
      <c r="T5823" s="9">
        <f t="shared" si="811"/>
        <v>-6.2331445154010824E-3</v>
      </c>
      <c r="U5823" s="3">
        <f>Sheet1!$B$17+Sheet1!$B$18*'Portfolio allocation'!K5823</f>
        <v>4.7023127303545669E-3</v>
      </c>
      <c r="V5823" s="13">
        <f t="shared" si="816"/>
        <v>-1.0935457245755649E-2</v>
      </c>
      <c r="W5823" s="13"/>
      <c r="X5823" s="2">
        <v>41023</v>
      </c>
      <c r="Y5823">
        <v>191.03290000000001</v>
      </c>
      <c r="AA5823" s="2">
        <v>41023</v>
      </c>
      <c r="AB5823">
        <v>2726.02</v>
      </c>
      <c r="AC5823">
        <f t="shared" si="817"/>
        <v>6.9481126325625642E-3</v>
      </c>
      <c r="AD5823">
        <f t="shared" si="812"/>
        <v>6.941272632562564E-3</v>
      </c>
      <c r="AE5823">
        <f>Sheet2!$B$17+Sheet2!$B$18*'Portfolio allocation'!K5823</f>
        <v>3.3200976497697538E-3</v>
      </c>
      <c r="AF5823">
        <f t="shared" si="818"/>
        <v>3.6211749827928102E-3</v>
      </c>
      <c r="AH5823" s="2">
        <v>41023</v>
      </c>
      <c r="AI5823">
        <v>1.974</v>
      </c>
      <c r="AJ5823">
        <v>0.17100000000000001</v>
      </c>
      <c r="AK5823">
        <v>1.3203</v>
      </c>
      <c r="AR5823" s="3"/>
    </row>
    <row r="5824" spans="1:44" hidden="1" outlineLevel="1" x14ac:dyDescent="0.2">
      <c r="A5824" s="2">
        <v>41024</v>
      </c>
      <c r="B5824">
        <v>16.82</v>
      </c>
      <c r="E5824" s="2">
        <v>41024</v>
      </c>
      <c r="F5824">
        <v>1390.69</v>
      </c>
      <c r="G5824">
        <f t="shared" si="813"/>
        <v>1.3644613220405777E-2</v>
      </c>
      <c r="H5824" s="2">
        <v>41024</v>
      </c>
      <c r="I5824">
        <v>2402.71</v>
      </c>
      <c r="J5824">
        <f t="shared" si="814"/>
        <v>1.3784577475485671E-2</v>
      </c>
      <c r="K5824">
        <f t="shared" si="810"/>
        <v>1.3777737475485672E-2</v>
      </c>
      <c r="L5824">
        <v>6.7273027874357131E-3</v>
      </c>
      <c r="N5824" s="2">
        <v>41024</v>
      </c>
      <c r="O5824">
        <v>32.200000000000003</v>
      </c>
      <c r="Q5824" s="2">
        <v>41024</v>
      </c>
      <c r="R5824">
        <v>42643.7</v>
      </c>
      <c r="S5824" s="8">
        <f t="shared" si="815"/>
        <v>8.7720543289220299E-3</v>
      </c>
      <c r="T5824" s="9">
        <f t="shared" si="811"/>
        <v>8.7652143289220306E-3</v>
      </c>
      <c r="U5824" s="3">
        <f>Sheet1!$B$17+Sheet1!$B$18*'Portfolio allocation'!K5824</f>
        <v>1.6293968490533859E-2</v>
      </c>
      <c r="V5824" s="13">
        <f t="shared" si="816"/>
        <v>-7.5287541616118284E-3</v>
      </c>
      <c r="W5824" s="13"/>
      <c r="X5824" s="2">
        <v>41024</v>
      </c>
      <c r="Y5824">
        <v>194.44280000000001</v>
      </c>
      <c r="AA5824" s="2">
        <v>41024</v>
      </c>
      <c r="AB5824">
        <v>2774.68</v>
      </c>
      <c r="AC5824">
        <f t="shared" si="817"/>
        <v>1.785019919149522E-2</v>
      </c>
      <c r="AD5824">
        <f t="shared" si="812"/>
        <v>1.7843439191495218E-2</v>
      </c>
      <c r="AE5824">
        <f>Sheet2!$B$17+Sheet2!$B$18*'Portfolio allocation'!K5824</f>
        <v>1.2304902676439829E-2</v>
      </c>
      <c r="AF5824">
        <f t="shared" si="818"/>
        <v>5.5385365150553891E-3</v>
      </c>
      <c r="AH5824" s="2">
        <v>41024</v>
      </c>
      <c r="AI5824">
        <v>1.9870000000000001</v>
      </c>
      <c r="AJ5824">
        <v>0.16900000000000001</v>
      </c>
      <c r="AK5824">
        <v>1.3184</v>
      </c>
      <c r="AR5824" s="3"/>
    </row>
    <row r="5825" spans="1:44" hidden="1" outlineLevel="1" x14ac:dyDescent="0.2">
      <c r="A5825" s="2">
        <v>41025</v>
      </c>
      <c r="B5825">
        <v>16.239999999999998</v>
      </c>
      <c r="E5825" s="2">
        <v>41025</v>
      </c>
      <c r="F5825">
        <v>1399.98</v>
      </c>
      <c r="G5825">
        <f t="shared" si="813"/>
        <v>6.6801371980815816E-3</v>
      </c>
      <c r="H5825" s="2">
        <v>41025</v>
      </c>
      <c r="I5825">
        <v>2418.89</v>
      </c>
      <c r="J5825">
        <f t="shared" si="814"/>
        <v>6.7340627874357128E-3</v>
      </c>
      <c r="K5825">
        <f t="shared" si="810"/>
        <v>6.7273027874357131E-3</v>
      </c>
      <c r="L5825">
        <v>2.4282411782265922E-3</v>
      </c>
      <c r="N5825" s="2">
        <v>41025</v>
      </c>
      <c r="O5825">
        <v>32.11</v>
      </c>
      <c r="Q5825" s="2">
        <v>41025</v>
      </c>
      <c r="R5825">
        <v>42524.49</v>
      </c>
      <c r="S5825" s="8">
        <f t="shared" si="815"/>
        <v>-2.7954891343856536E-3</v>
      </c>
      <c r="T5825" s="9">
        <f t="shared" si="811"/>
        <v>-2.8022491343856538E-3</v>
      </c>
      <c r="U5825" s="3">
        <f>Sheet1!$B$17+Sheet1!$B$18*'Portfolio allocation'!K5825</f>
        <v>8.205531134626215E-3</v>
      </c>
      <c r="V5825" s="13">
        <f t="shared" si="816"/>
        <v>-1.1007780269011868E-2</v>
      </c>
      <c r="W5825" s="13"/>
      <c r="X5825" s="2">
        <v>41025</v>
      </c>
      <c r="Y5825">
        <v>196.36269999999999</v>
      </c>
      <c r="AA5825" s="2">
        <v>41025</v>
      </c>
      <c r="AB5825">
        <v>2802.07</v>
      </c>
      <c r="AC5825">
        <f t="shared" si="817"/>
        <v>9.8714085948650165E-3</v>
      </c>
      <c r="AD5825">
        <f t="shared" si="812"/>
        <v>9.8646485948650168E-3</v>
      </c>
      <c r="AE5825">
        <f>Sheet2!$B$17+Sheet2!$B$18*'Portfolio allocation'!K5825</f>
        <v>6.035476278968813E-3</v>
      </c>
      <c r="AF5825">
        <f t="shared" si="818"/>
        <v>3.8291723158962038E-3</v>
      </c>
      <c r="AH5825" s="2">
        <v>41025</v>
      </c>
      <c r="AI5825">
        <v>1.9470000000000001</v>
      </c>
      <c r="AJ5825">
        <v>0.16900000000000001</v>
      </c>
      <c r="AK5825">
        <v>1.3229500000000001</v>
      </c>
      <c r="AR5825" s="3"/>
    </row>
    <row r="5826" spans="1:44" hidden="1" outlineLevel="1" x14ac:dyDescent="0.2">
      <c r="A5826" s="2">
        <v>41026</v>
      </c>
      <c r="B5826">
        <v>16.32</v>
      </c>
      <c r="E5826" s="2">
        <v>41026</v>
      </c>
      <c r="F5826">
        <v>1403.36</v>
      </c>
      <c r="G5826">
        <f t="shared" si="813"/>
        <v>2.4143202045743273E-3</v>
      </c>
      <c r="H5826" s="2">
        <v>41026</v>
      </c>
      <c r="I5826">
        <v>2424.7800000000002</v>
      </c>
      <c r="J5826">
        <f t="shared" si="814"/>
        <v>2.4350011782265923E-3</v>
      </c>
      <c r="K5826">
        <f t="shared" si="810"/>
        <v>2.4282411782265922E-3</v>
      </c>
      <c r="L5826">
        <v>-3.8671040130651142E-3</v>
      </c>
      <c r="N5826" s="2">
        <v>41026</v>
      </c>
      <c r="O5826">
        <v>31.98</v>
      </c>
      <c r="Q5826" s="2">
        <v>41026</v>
      </c>
      <c r="R5826">
        <v>42352.34</v>
      </c>
      <c r="S5826" s="8">
        <f t="shared" si="815"/>
        <v>-4.04825548760257E-3</v>
      </c>
      <c r="T5826" s="9">
        <f t="shared" si="811"/>
        <v>-4.0550154876025698E-3</v>
      </c>
      <c r="U5826" s="3">
        <f>Sheet1!$B$17+Sheet1!$B$18*'Portfolio allocation'!K5826</f>
        <v>3.2735387038314179E-3</v>
      </c>
      <c r="V5826" s="13">
        <f t="shared" si="816"/>
        <v>-7.3285541914339877E-3</v>
      </c>
      <c r="W5826" s="13"/>
      <c r="X5826" s="2">
        <v>41026</v>
      </c>
      <c r="Y5826">
        <v>197.5376</v>
      </c>
      <c r="AA5826" s="2">
        <v>41026</v>
      </c>
      <c r="AB5826">
        <v>2818.84</v>
      </c>
      <c r="AC5826">
        <f t="shared" si="817"/>
        <v>5.9848611919044448E-3</v>
      </c>
      <c r="AD5826">
        <f t="shared" si="812"/>
        <v>5.9779011919044445E-3</v>
      </c>
      <c r="AE5826">
        <f>Sheet2!$B$17+Sheet2!$B$18*'Portfolio allocation'!K5826</f>
        <v>2.2126410170788015E-3</v>
      </c>
      <c r="AF5826">
        <f t="shared" si="818"/>
        <v>3.765260174825643E-3</v>
      </c>
      <c r="AH5826" s="2">
        <v>41026</v>
      </c>
      <c r="AI5826">
        <v>1.9359999999999999</v>
      </c>
      <c r="AJ5826">
        <v>0.17399999999999999</v>
      </c>
      <c r="AK5826">
        <v>1.32595</v>
      </c>
      <c r="AR5826" s="3"/>
    </row>
    <row r="5827" spans="1:44" hidden="1" outlineLevel="1" x14ac:dyDescent="0.2">
      <c r="A5827" s="2">
        <v>41029</v>
      </c>
      <c r="B5827">
        <v>17.149999999999999</v>
      </c>
      <c r="E5827" s="2">
        <v>41029</v>
      </c>
      <c r="F5827">
        <v>1397.91</v>
      </c>
      <c r="G5827">
        <f t="shared" si="813"/>
        <v>-3.8835366548852779E-3</v>
      </c>
      <c r="H5827" s="2">
        <v>41029</v>
      </c>
      <c r="I5827">
        <v>2415.42</v>
      </c>
      <c r="J5827">
        <f t="shared" si="814"/>
        <v>-3.8601440130651143E-3</v>
      </c>
      <c r="K5827">
        <f t="shared" si="810"/>
        <v>-3.8671040130651142E-3</v>
      </c>
      <c r="L5827">
        <v>5.6564512974139952E-3</v>
      </c>
      <c r="N5827" s="2">
        <v>41029</v>
      </c>
      <c r="O5827">
        <v>32.015000000000001</v>
      </c>
      <c r="Q5827" s="2">
        <v>41029</v>
      </c>
      <c r="R5827">
        <v>42398.7</v>
      </c>
      <c r="S5827" s="8">
        <f t="shared" si="815"/>
        <v>1.0946266487281697E-3</v>
      </c>
      <c r="T5827" s="9">
        <f t="shared" si="811"/>
        <v>1.0876666487281696E-3</v>
      </c>
      <c r="U5827" s="3">
        <f>Sheet1!$B$17+Sheet1!$B$18*'Portfolio allocation'!K5827</f>
        <v>-3.9486408448824693E-3</v>
      </c>
      <c r="V5827" s="13">
        <f t="shared" si="816"/>
        <v>5.0363074936106388E-3</v>
      </c>
      <c r="W5827" s="13"/>
      <c r="X5827" s="2">
        <v>41029</v>
      </c>
      <c r="Y5827">
        <v>197.7954</v>
      </c>
      <c r="AA5827" s="2">
        <v>41029</v>
      </c>
      <c r="AB5827">
        <v>2822.52</v>
      </c>
      <c r="AC5827">
        <f t="shared" si="817"/>
        <v>1.3055015538305792E-3</v>
      </c>
      <c r="AD5827">
        <f t="shared" si="812"/>
        <v>1.2983415538305792E-3</v>
      </c>
      <c r="AE5827">
        <f>Sheet2!$B$17+Sheet2!$B$18*'Portfolio allocation'!K5827</f>
        <v>-3.385340535799428E-3</v>
      </c>
      <c r="AF5827">
        <f t="shared" si="818"/>
        <v>4.6836820896300072E-3</v>
      </c>
      <c r="AH5827" s="2">
        <v>41029</v>
      </c>
      <c r="AI5827">
        <v>1.919</v>
      </c>
      <c r="AJ5827">
        <v>0.17899999999999999</v>
      </c>
      <c r="AK5827">
        <v>1.32355</v>
      </c>
      <c r="AR5827" s="3"/>
    </row>
    <row r="5828" spans="1:44" hidden="1" outlineLevel="1" x14ac:dyDescent="0.2">
      <c r="A5828" s="2">
        <v>41030</v>
      </c>
      <c r="B5828">
        <v>16.600000000000001</v>
      </c>
      <c r="E5828" s="2">
        <v>41030</v>
      </c>
      <c r="F5828">
        <v>1405.82</v>
      </c>
      <c r="G5828">
        <f t="shared" si="813"/>
        <v>5.65844725339959E-3</v>
      </c>
      <c r="H5828" s="2">
        <v>41030</v>
      </c>
      <c r="I5828">
        <v>2429.1</v>
      </c>
      <c r="J5828">
        <f t="shared" si="814"/>
        <v>5.6636112974139952E-3</v>
      </c>
      <c r="K5828">
        <f t="shared" ref="K5828:K5891" si="819">J5828-(AJ5827/25000)</f>
        <v>5.6564512974139952E-3</v>
      </c>
      <c r="L5828">
        <v>-2.3991123658967956E-3</v>
      </c>
      <c r="N5828" s="2">
        <v>41030</v>
      </c>
      <c r="O5828">
        <v>32.01</v>
      </c>
      <c r="Q5828" s="2">
        <v>41030</v>
      </c>
      <c r="R5828">
        <v>42392.07</v>
      </c>
      <c r="S5828" s="8">
        <f t="shared" si="815"/>
        <v>-1.5637271897483984E-4</v>
      </c>
      <c r="T5828" s="9">
        <f t="shared" ref="T5828:T5891" si="820">S5828-(AJ5827/100/250)</f>
        <v>-1.6353271897483985E-4</v>
      </c>
      <c r="U5828" s="3">
        <f>Sheet1!$B$17+Sheet1!$B$18*'Portfolio allocation'!K5828</f>
        <v>6.9770231662875052E-3</v>
      </c>
      <c r="V5828" s="13">
        <f t="shared" si="816"/>
        <v>-7.140555885262345E-3</v>
      </c>
      <c r="W5828" s="13"/>
      <c r="X5828" s="2">
        <v>41030</v>
      </c>
      <c r="Y5828">
        <v>198.67420000000001</v>
      </c>
      <c r="AA5828" s="2">
        <v>41030</v>
      </c>
      <c r="AB5828">
        <v>2835.06</v>
      </c>
      <c r="AC5828">
        <f t="shared" si="817"/>
        <v>4.4428383146974948E-3</v>
      </c>
      <c r="AD5828">
        <f t="shared" ref="AD5828:AD5891" si="821">AC5828-AJ5828/25000</f>
        <v>4.4355583146974947E-3</v>
      </c>
      <c r="AE5828">
        <f>Sheet2!$B$17+Sheet2!$B$18*'Portfolio allocation'!K5828</f>
        <v>5.0832478141491187E-3</v>
      </c>
      <c r="AF5828">
        <f t="shared" si="818"/>
        <v>-6.4768949945162406E-4</v>
      </c>
      <c r="AH5828" s="2">
        <v>41030</v>
      </c>
      <c r="AI5828">
        <v>1.9450000000000001</v>
      </c>
      <c r="AJ5828">
        <v>0.182</v>
      </c>
      <c r="AK5828">
        <v>1.3225</v>
      </c>
      <c r="AR5828" s="3"/>
    </row>
    <row r="5829" spans="1:44" hidden="1" outlineLevel="1" x14ac:dyDescent="0.2">
      <c r="A5829" s="2">
        <v>41031</v>
      </c>
      <c r="B5829">
        <v>16.88</v>
      </c>
      <c r="E5829" s="2">
        <v>41031</v>
      </c>
      <c r="F5829">
        <v>1402.31</v>
      </c>
      <c r="G5829">
        <f t="shared" ref="G5829:G5892" si="822">(F5829/F5828)-1</f>
        <v>-2.4967634547807815E-3</v>
      </c>
      <c r="H5829" s="2">
        <v>41031</v>
      </c>
      <c r="I5829">
        <v>2423.29</v>
      </c>
      <c r="J5829">
        <f t="shared" ref="J5829:J5892" si="823">(I5829/I5828)-1</f>
        <v>-2.3918323658967955E-3</v>
      </c>
      <c r="K5829">
        <f t="shared" si="819"/>
        <v>-2.3991123658967956E-3</v>
      </c>
      <c r="L5829">
        <v>-7.4847176983356429E-3</v>
      </c>
      <c r="N5829" s="2">
        <v>41031</v>
      </c>
      <c r="O5829">
        <v>31.8</v>
      </c>
      <c r="Q5829" s="2">
        <v>41031</v>
      </c>
      <c r="R5829">
        <v>42113.95</v>
      </c>
      <c r="S5829" s="8">
        <f t="shared" ref="S5829:S5892" si="824">R5829/R5828-1</f>
        <v>-6.5606609915487279E-3</v>
      </c>
      <c r="T5829" s="9">
        <f t="shared" si="820"/>
        <v>-6.5679409915487281E-3</v>
      </c>
      <c r="U5829" s="3">
        <f>Sheet1!$B$17+Sheet1!$B$18*'Portfolio allocation'!K5829</f>
        <v>-2.2645236233951342E-3</v>
      </c>
      <c r="V5829" s="13">
        <f t="shared" ref="V5829:V5892" si="825">T5829-U5829</f>
        <v>-4.3034173681535939E-3</v>
      </c>
      <c r="W5829" s="13"/>
      <c r="X5829" s="2">
        <v>41031</v>
      </c>
      <c r="Y5829">
        <v>198.73150000000001</v>
      </c>
      <c r="AA5829" s="2">
        <v>41031</v>
      </c>
      <c r="AB5829">
        <v>2835.88</v>
      </c>
      <c r="AC5829">
        <f t="shared" ref="AC5829:AC5892" si="826">AB5829/AB5828-1</f>
        <v>2.8923550118875596E-4</v>
      </c>
      <c r="AD5829">
        <f t="shared" si="821"/>
        <v>2.8195550118875594E-4</v>
      </c>
      <c r="AE5829">
        <f>Sheet2!$B$17+Sheet2!$B$18*'Portfolio allocation'!K5829</f>
        <v>-2.0799649112832113E-3</v>
      </c>
      <c r="AF5829">
        <f t="shared" ref="AF5829:AF5892" si="827">AD5829-AE5829</f>
        <v>2.3619204124719672E-3</v>
      </c>
      <c r="AH5829" s="2">
        <v>41031</v>
      </c>
      <c r="AI5829">
        <v>1.9279999999999999</v>
      </c>
      <c r="AJ5829">
        <v>0.182</v>
      </c>
      <c r="AK5829">
        <v>1.3151999999999999</v>
      </c>
      <c r="AR5829" s="3"/>
    </row>
    <row r="5830" spans="1:44" hidden="1" outlineLevel="1" x14ac:dyDescent="0.2">
      <c r="A5830" s="2">
        <v>41032</v>
      </c>
      <c r="B5830">
        <v>17.559999999999999</v>
      </c>
      <c r="E5830" s="2">
        <v>41032</v>
      </c>
      <c r="F5830">
        <v>1391.57</v>
      </c>
      <c r="G5830">
        <f t="shared" si="822"/>
        <v>-7.6587915653457683E-3</v>
      </c>
      <c r="H5830" s="2">
        <v>41032</v>
      </c>
      <c r="I5830">
        <v>2405.17</v>
      </c>
      <c r="J5830">
        <f t="shared" si="823"/>
        <v>-7.4774376983356428E-3</v>
      </c>
      <c r="K5830">
        <f t="shared" si="819"/>
        <v>-7.4847176983356429E-3</v>
      </c>
      <c r="L5830">
        <v>-1.6130880410781867E-2</v>
      </c>
      <c r="N5830" s="2">
        <v>41032</v>
      </c>
      <c r="O5830">
        <v>31.76</v>
      </c>
      <c r="Q5830" s="2">
        <v>41032</v>
      </c>
      <c r="R5830">
        <v>42060.98</v>
      </c>
      <c r="S5830" s="8">
        <f t="shared" si="824"/>
        <v>-1.2577780046753029E-3</v>
      </c>
      <c r="T5830" s="9">
        <f t="shared" si="820"/>
        <v>-1.2650580046753028E-3</v>
      </c>
      <c r="U5830" s="3">
        <f>Sheet1!$B$17+Sheet1!$B$18*'Portfolio allocation'!K5830</f>
        <v>-8.098858947147871E-3</v>
      </c>
      <c r="V5830" s="13">
        <f t="shared" si="825"/>
        <v>6.833800942472568E-3</v>
      </c>
      <c r="W5830" s="13"/>
      <c r="X5830" s="2">
        <v>41032</v>
      </c>
      <c r="Y5830">
        <v>197.94829999999999</v>
      </c>
      <c r="AA5830" s="2">
        <v>41032</v>
      </c>
      <c r="AB5830">
        <v>2824.7</v>
      </c>
      <c r="AC5830">
        <f t="shared" si="826"/>
        <v>-3.9423388859896047E-3</v>
      </c>
      <c r="AD5830">
        <f t="shared" si="821"/>
        <v>-3.9496188859896048E-3</v>
      </c>
      <c r="AE5830">
        <f>Sheet2!$B$17+Sheet2!$B$18*'Portfolio allocation'!K5830</f>
        <v>-6.602214918414338E-3</v>
      </c>
      <c r="AF5830">
        <f t="shared" si="827"/>
        <v>2.6525960324247332E-3</v>
      </c>
      <c r="AH5830" s="2">
        <v>41032</v>
      </c>
      <c r="AI5830">
        <v>1.9330000000000001</v>
      </c>
      <c r="AJ5830">
        <v>0.182</v>
      </c>
      <c r="AK5830">
        <v>1.31525</v>
      </c>
      <c r="AR5830" s="3"/>
    </row>
    <row r="5831" spans="1:44" hidden="1" outlineLevel="1" x14ac:dyDescent="0.2">
      <c r="A5831" s="2">
        <v>41033</v>
      </c>
      <c r="B5831">
        <v>19.16</v>
      </c>
      <c r="E5831" s="2">
        <v>41033</v>
      </c>
      <c r="F5831">
        <v>1369.1</v>
      </c>
      <c r="G5831">
        <f t="shared" si="822"/>
        <v>-1.614722938838864E-2</v>
      </c>
      <c r="H5831" s="2">
        <v>41033</v>
      </c>
      <c r="I5831">
        <v>2366.39</v>
      </c>
      <c r="J5831">
        <f t="shared" si="823"/>
        <v>-1.6123600410781869E-2</v>
      </c>
      <c r="K5831">
        <f t="shared" si="819"/>
        <v>-1.6130880410781867E-2</v>
      </c>
      <c r="L5831">
        <v>3.6064861244353852E-4</v>
      </c>
      <c r="N5831" s="2">
        <v>41033</v>
      </c>
      <c r="O5831">
        <v>30.98</v>
      </c>
      <c r="Q5831" s="2">
        <v>41033</v>
      </c>
      <c r="R5831">
        <v>41028</v>
      </c>
      <c r="S5831" s="8">
        <f t="shared" si="824"/>
        <v>-2.4559104424100475E-2</v>
      </c>
      <c r="T5831" s="9">
        <f t="shared" si="820"/>
        <v>-2.4566384424100474E-2</v>
      </c>
      <c r="U5831" s="3">
        <f>Sheet1!$B$17+Sheet1!$B$18*'Portfolio allocation'!K5831</f>
        <v>-1.801795593376905E-2</v>
      </c>
      <c r="V5831" s="13">
        <f t="shared" si="825"/>
        <v>-6.5484284903314233E-3</v>
      </c>
      <c r="W5831" s="13"/>
      <c r="X5831" s="2">
        <v>41033</v>
      </c>
      <c r="Y5831">
        <v>195.79920000000001</v>
      </c>
      <c r="AA5831" s="2">
        <v>41033</v>
      </c>
      <c r="AB5831">
        <v>2794.03</v>
      </c>
      <c r="AC5831">
        <f t="shared" si="826"/>
        <v>-1.0857790207809526E-2</v>
      </c>
      <c r="AD5831">
        <f t="shared" si="821"/>
        <v>-1.0864790207809526E-2</v>
      </c>
      <c r="AE5831">
        <f>Sheet2!$B$17+Sheet2!$B$18*'Portfolio allocation'!K5831</f>
        <v>-1.4290603385882381E-2</v>
      </c>
      <c r="AF5831">
        <f t="shared" si="827"/>
        <v>3.4258131780728548E-3</v>
      </c>
      <c r="AH5831" s="2">
        <v>41033</v>
      </c>
      <c r="AI5831">
        <v>1.879</v>
      </c>
      <c r="AJ5831">
        <v>0.17499999999999999</v>
      </c>
      <c r="AK5831">
        <v>1.3113999999999999</v>
      </c>
      <c r="AR5831" s="3"/>
    </row>
    <row r="5832" spans="1:44" hidden="1" outlineLevel="1" x14ac:dyDescent="0.2">
      <c r="A5832" s="2">
        <v>41036</v>
      </c>
      <c r="B5832">
        <v>18.940000000000001</v>
      </c>
      <c r="E5832" s="2">
        <v>41036</v>
      </c>
      <c r="F5832">
        <v>1369.58</v>
      </c>
      <c r="G5832">
        <f t="shared" si="822"/>
        <v>3.5059528157188602E-4</v>
      </c>
      <c r="H5832" s="2">
        <v>41036</v>
      </c>
      <c r="I5832">
        <v>2367.2600000000002</v>
      </c>
      <c r="J5832">
        <f t="shared" si="823"/>
        <v>3.6764861244353852E-4</v>
      </c>
      <c r="K5832">
        <f t="shared" si="819"/>
        <v>3.6064861244353852E-4</v>
      </c>
      <c r="L5832">
        <v>-4.151031496329248E-3</v>
      </c>
      <c r="N5832" s="2">
        <v>41036</v>
      </c>
      <c r="O5832">
        <v>30.65</v>
      </c>
      <c r="Q5832" s="2">
        <v>41036</v>
      </c>
      <c r="R5832">
        <v>40590.959999999999</v>
      </c>
      <c r="S5832" s="8">
        <f t="shared" si="824"/>
        <v>-1.065223749634403E-2</v>
      </c>
      <c r="T5832" s="9">
        <f t="shared" si="820"/>
        <v>-1.065923749634403E-2</v>
      </c>
      <c r="U5832" s="3">
        <f>Sheet1!$B$17+Sheet1!$B$18*'Portfolio allocation'!K5832</f>
        <v>9.0154411260117578E-4</v>
      </c>
      <c r="V5832" s="13">
        <f t="shared" si="825"/>
        <v>-1.1560781608945206E-2</v>
      </c>
      <c r="W5832" s="13"/>
      <c r="X5832" s="2">
        <v>41036</v>
      </c>
      <c r="Y5832">
        <v>194.6148</v>
      </c>
      <c r="AA5832" s="2">
        <v>41036</v>
      </c>
      <c r="AB5832">
        <v>2777.13</v>
      </c>
      <c r="AC5832">
        <f t="shared" si="826"/>
        <v>-6.0486107880015627E-3</v>
      </c>
      <c r="AD5832">
        <f t="shared" si="821"/>
        <v>-6.0556107880015628E-3</v>
      </c>
      <c r="AE5832">
        <f>Sheet2!$B$17+Sheet2!$B$18*'Portfolio allocation'!K5832</f>
        <v>3.7408495852741527E-4</v>
      </c>
      <c r="AF5832">
        <f t="shared" si="827"/>
        <v>-6.4296957465289784E-3</v>
      </c>
      <c r="AH5832" s="2">
        <v>41036</v>
      </c>
      <c r="AI5832">
        <v>1.873</v>
      </c>
      <c r="AJ5832">
        <v>0.17499999999999999</v>
      </c>
      <c r="AK5832">
        <v>1.3048999999999999</v>
      </c>
      <c r="AR5832" s="3"/>
    </row>
    <row r="5833" spans="1:44" hidden="1" outlineLevel="1" x14ac:dyDescent="0.2">
      <c r="A5833" s="2">
        <v>41037</v>
      </c>
      <c r="B5833">
        <v>19.05</v>
      </c>
      <c r="E5833" s="2">
        <v>41037</v>
      </c>
      <c r="F5833">
        <v>1363.72</v>
      </c>
      <c r="G5833">
        <f t="shared" si="822"/>
        <v>-4.2786839761094209E-3</v>
      </c>
      <c r="H5833" s="2">
        <v>41037</v>
      </c>
      <c r="I5833">
        <v>2357.4499999999998</v>
      </c>
      <c r="J5833">
        <f t="shared" si="823"/>
        <v>-4.1440314963292479E-3</v>
      </c>
      <c r="K5833">
        <f t="shared" si="819"/>
        <v>-4.151031496329248E-3</v>
      </c>
      <c r="L5833">
        <v>-6.4291934717596519E-3</v>
      </c>
      <c r="N5833" s="2">
        <v>41037</v>
      </c>
      <c r="O5833">
        <v>30.5</v>
      </c>
      <c r="Q5833" s="2">
        <v>41037</v>
      </c>
      <c r="R5833">
        <v>40392.32</v>
      </c>
      <c r="S5833" s="8">
        <f t="shared" si="824"/>
        <v>-4.8937004692670705E-3</v>
      </c>
      <c r="T5833" s="9">
        <f t="shared" si="820"/>
        <v>-4.9007004692670705E-3</v>
      </c>
      <c r="U5833" s="3">
        <f>Sheet1!$B$17+Sheet1!$B$18*'Portfolio allocation'!K5833</f>
        <v>-4.2743696493624164E-3</v>
      </c>
      <c r="V5833" s="13">
        <f t="shared" si="825"/>
        <v>-6.2633081990465418E-4</v>
      </c>
      <c r="W5833" s="13"/>
      <c r="X5833" s="2">
        <v>41037</v>
      </c>
      <c r="Y5833">
        <v>192.44649999999999</v>
      </c>
      <c r="AA5833" s="2">
        <v>41037</v>
      </c>
      <c r="AB5833">
        <v>2757.77</v>
      </c>
      <c r="AC5833">
        <f t="shared" si="826"/>
        <v>-6.9712256898308844E-3</v>
      </c>
      <c r="AD5833">
        <f t="shared" si="821"/>
        <v>-6.9782256898308845E-3</v>
      </c>
      <c r="AE5833">
        <f>Sheet2!$B$17+Sheet2!$B$18*'Portfolio allocation'!K5833</f>
        <v>-3.6378160975631254E-3</v>
      </c>
      <c r="AF5833">
        <f t="shared" si="827"/>
        <v>-3.3404095922677591E-3</v>
      </c>
      <c r="AH5833" s="2">
        <v>41037</v>
      </c>
      <c r="AI5833">
        <v>1.8420000000000001</v>
      </c>
      <c r="AJ5833">
        <v>0.17499999999999999</v>
      </c>
      <c r="AK5833">
        <v>1.2995000000000001</v>
      </c>
      <c r="AR5833" s="3"/>
    </row>
    <row r="5834" spans="1:44" hidden="1" outlineLevel="1" x14ac:dyDescent="0.2">
      <c r="A5834" s="2">
        <v>41038</v>
      </c>
      <c r="B5834">
        <v>20.079999999999998</v>
      </c>
      <c r="E5834" s="2">
        <v>41038</v>
      </c>
      <c r="F5834">
        <v>1354.58</v>
      </c>
      <c r="G5834">
        <f t="shared" si="822"/>
        <v>-6.7022555949902696E-3</v>
      </c>
      <c r="H5834" s="2">
        <v>41038</v>
      </c>
      <c r="I5834">
        <v>2342.31</v>
      </c>
      <c r="J5834">
        <f t="shared" si="823"/>
        <v>-6.4221934717596518E-3</v>
      </c>
      <c r="K5834">
        <f t="shared" si="819"/>
        <v>-6.4291934717596519E-3</v>
      </c>
      <c r="L5834">
        <v>2.8191897934944292E-3</v>
      </c>
      <c r="N5834" s="2">
        <v>41038</v>
      </c>
      <c r="O5834">
        <v>30.76</v>
      </c>
      <c r="Q5834" s="2">
        <v>41038</v>
      </c>
      <c r="R5834">
        <v>40736.639999999999</v>
      </c>
      <c r="S5834" s="8">
        <f t="shared" si="824"/>
        <v>8.5243927558507071E-3</v>
      </c>
      <c r="T5834" s="9">
        <f t="shared" si="820"/>
        <v>8.517392755850707E-3</v>
      </c>
      <c r="U5834" s="3">
        <f>Sheet1!$B$17+Sheet1!$B$18*'Portfolio allocation'!K5834</f>
        <v>-6.8879348038786096E-3</v>
      </c>
      <c r="V5834" s="13">
        <f t="shared" si="825"/>
        <v>1.5405327559729317E-2</v>
      </c>
      <c r="W5834" s="13"/>
      <c r="X5834" s="2">
        <v>41038</v>
      </c>
      <c r="Y5834">
        <v>192.20769999999999</v>
      </c>
      <c r="AA5834" s="2">
        <v>41038</v>
      </c>
      <c r="AB5834">
        <v>2754.35</v>
      </c>
      <c r="AC5834">
        <f t="shared" si="826"/>
        <v>-1.2401324258368707E-3</v>
      </c>
      <c r="AD5834">
        <f t="shared" si="821"/>
        <v>-1.2472124258368707E-3</v>
      </c>
      <c r="AE5834">
        <f>Sheet2!$B$17+Sheet2!$B$18*'Portfolio allocation'!K5834</f>
        <v>-5.6636158472844417E-3</v>
      </c>
      <c r="AF5834">
        <f t="shared" si="827"/>
        <v>4.4164034214475706E-3</v>
      </c>
      <c r="AH5834" s="2">
        <v>41038</v>
      </c>
      <c r="AI5834">
        <v>1.8260000000000001</v>
      </c>
      <c r="AJ5834">
        <v>0.17699999999999999</v>
      </c>
      <c r="AK5834">
        <v>1.29315</v>
      </c>
      <c r="AR5834" s="3"/>
    </row>
    <row r="5835" spans="1:44" hidden="1" outlineLevel="1" x14ac:dyDescent="0.2">
      <c r="A5835" s="2">
        <v>41039</v>
      </c>
      <c r="B5835">
        <v>18.829999999999998</v>
      </c>
      <c r="E5835" s="2">
        <v>41039</v>
      </c>
      <c r="F5835">
        <v>1357.99</v>
      </c>
      <c r="G5835">
        <f t="shared" si="822"/>
        <v>2.5173854626527881E-3</v>
      </c>
      <c r="H5835" s="2">
        <v>41039</v>
      </c>
      <c r="I5835">
        <v>2348.9299999999998</v>
      </c>
      <c r="J5835">
        <f t="shared" si="823"/>
        <v>2.8262697934944292E-3</v>
      </c>
      <c r="K5835">
        <f t="shared" si="819"/>
        <v>2.8191897934944292E-3</v>
      </c>
      <c r="L5835">
        <v>-3.2851683210652423E-3</v>
      </c>
      <c r="N5835" s="2">
        <v>41039</v>
      </c>
      <c r="O5835">
        <v>30.74</v>
      </c>
      <c r="Q5835" s="2">
        <v>41039</v>
      </c>
      <c r="R5835">
        <v>40710.15</v>
      </c>
      <c r="S5835" s="8">
        <f t="shared" si="824"/>
        <v>-6.5027454399768647E-4</v>
      </c>
      <c r="T5835" s="9">
        <f t="shared" si="820"/>
        <v>-6.5735454399768649E-4</v>
      </c>
      <c r="U5835" s="3">
        <f>Sheet1!$B$17+Sheet1!$B$18*'Portfolio allocation'!K5835</f>
        <v>3.7220448632221863E-3</v>
      </c>
      <c r="V5835" s="13">
        <f t="shared" si="825"/>
        <v>-4.3793994072198732E-3</v>
      </c>
      <c r="W5835" s="13"/>
      <c r="X5835" s="2">
        <v>41039</v>
      </c>
      <c r="Y5835">
        <v>191.60599999999999</v>
      </c>
      <c r="AA5835" s="2">
        <v>41039</v>
      </c>
      <c r="AB5835">
        <v>2745.73</v>
      </c>
      <c r="AC5835">
        <f t="shared" si="826"/>
        <v>-3.129595004265906E-3</v>
      </c>
      <c r="AD5835">
        <f t="shared" si="821"/>
        <v>-3.136675004265906E-3</v>
      </c>
      <c r="AE5835">
        <f>Sheet2!$B$17+Sheet2!$B$18*'Portfolio allocation'!K5835</f>
        <v>2.5602824997762084E-3</v>
      </c>
      <c r="AF5835">
        <f t="shared" si="827"/>
        <v>-5.6969575040421144E-3</v>
      </c>
      <c r="AH5835" s="2">
        <v>41039</v>
      </c>
      <c r="AI5835">
        <v>1.8740000000000001</v>
      </c>
      <c r="AJ5835">
        <v>0.17699999999999999</v>
      </c>
      <c r="AK5835">
        <v>1.296</v>
      </c>
      <c r="AR5835" s="3"/>
    </row>
    <row r="5836" spans="1:44" hidden="1" outlineLevel="1" x14ac:dyDescent="0.2">
      <c r="A5836" s="2">
        <v>41040</v>
      </c>
      <c r="B5836">
        <v>19.89</v>
      </c>
      <c r="E5836" s="2">
        <v>41040</v>
      </c>
      <c r="F5836">
        <v>1353.39</v>
      </c>
      <c r="G5836">
        <f t="shared" si="822"/>
        <v>-3.3873592589046542E-3</v>
      </c>
      <c r="H5836" s="2">
        <v>41040</v>
      </c>
      <c r="I5836">
        <v>2341.23</v>
      </c>
      <c r="J5836">
        <f t="shared" si="823"/>
        <v>-3.2780883210652423E-3</v>
      </c>
      <c r="K5836">
        <f t="shared" si="819"/>
        <v>-3.2851683210652423E-3</v>
      </c>
      <c r="L5836">
        <v>-1.1018386022902567E-2</v>
      </c>
      <c r="N5836" s="2">
        <v>41040</v>
      </c>
      <c r="O5836">
        <v>31.16</v>
      </c>
      <c r="Q5836" s="2">
        <v>41040</v>
      </c>
      <c r="R5836">
        <v>41266.370000000003</v>
      </c>
      <c r="S5836" s="8">
        <f t="shared" si="824"/>
        <v>1.3662931725871852E-2</v>
      </c>
      <c r="T5836" s="9">
        <f t="shared" si="820"/>
        <v>1.3655851725871852E-2</v>
      </c>
      <c r="U5836" s="3">
        <f>Sheet1!$B$17+Sheet1!$B$18*'Portfolio allocation'!K5836</f>
        <v>-3.2810294708085111E-3</v>
      </c>
      <c r="V5836" s="13">
        <f t="shared" si="825"/>
        <v>1.6936881196680364E-2</v>
      </c>
      <c r="W5836" s="13"/>
      <c r="X5836" s="2">
        <v>41040</v>
      </c>
      <c r="Y5836">
        <v>192.15049999999999</v>
      </c>
      <c r="AA5836" s="2">
        <v>41040</v>
      </c>
      <c r="AB5836">
        <v>2753.53</v>
      </c>
      <c r="AC5836">
        <f t="shared" si="826"/>
        <v>2.8407745845366872E-3</v>
      </c>
      <c r="AD5836">
        <f t="shared" si="821"/>
        <v>2.8336945845366872E-3</v>
      </c>
      <c r="AE5836">
        <f>Sheet2!$B$17+Sheet2!$B$18*'Portfolio allocation'!K5836</f>
        <v>-2.8678684719508868E-3</v>
      </c>
      <c r="AF5836">
        <f t="shared" si="827"/>
        <v>5.7015630564875739E-3</v>
      </c>
      <c r="AH5836" s="2">
        <v>41040</v>
      </c>
      <c r="AI5836">
        <v>1.841</v>
      </c>
      <c r="AJ5836">
        <v>0.17699999999999999</v>
      </c>
      <c r="AK5836">
        <v>1.2944</v>
      </c>
      <c r="AR5836" s="3"/>
    </row>
    <row r="5837" spans="1:44" hidden="1" outlineLevel="1" x14ac:dyDescent="0.2">
      <c r="A5837" s="2">
        <v>41043</v>
      </c>
      <c r="B5837">
        <v>21.87</v>
      </c>
      <c r="E5837" s="2">
        <v>41043</v>
      </c>
      <c r="F5837">
        <v>1338.35</v>
      </c>
      <c r="G5837">
        <f t="shared" si="822"/>
        <v>-1.1112835176852354E-2</v>
      </c>
      <c r="H5837" s="2">
        <v>41043</v>
      </c>
      <c r="I5837">
        <v>2315.4499999999998</v>
      </c>
      <c r="J5837">
        <f t="shared" si="823"/>
        <v>-1.1011306022902567E-2</v>
      </c>
      <c r="K5837">
        <f t="shared" si="819"/>
        <v>-1.1018386022902567E-2</v>
      </c>
      <c r="L5837">
        <v>-5.5741524282536684E-3</v>
      </c>
      <c r="N5837" s="2">
        <v>41043</v>
      </c>
      <c r="O5837">
        <v>30.68</v>
      </c>
      <c r="Q5837" s="2">
        <v>41043</v>
      </c>
      <c r="R5837">
        <v>40630.699999999997</v>
      </c>
      <c r="S5837" s="8">
        <f t="shared" si="824"/>
        <v>-1.5404068736843191E-2</v>
      </c>
      <c r="T5837" s="9">
        <f t="shared" si="820"/>
        <v>-1.541114873684319E-2</v>
      </c>
      <c r="U5837" s="3">
        <f>Sheet1!$B$17+Sheet1!$B$18*'Portfolio allocation'!K5837</f>
        <v>-1.2152772804155739E-2</v>
      </c>
      <c r="V5837" s="13">
        <f t="shared" si="825"/>
        <v>-3.2583759326874507E-3</v>
      </c>
      <c r="W5837" s="13"/>
      <c r="X5837" s="2">
        <v>41043</v>
      </c>
      <c r="Y5837">
        <v>190.49799999999999</v>
      </c>
      <c r="AA5837" s="2">
        <v>41043</v>
      </c>
      <c r="AB5837">
        <v>2729.85</v>
      </c>
      <c r="AC5837">
        <f t="shared" si="826"/>
        <v>-8.5998699850737825E-3</v>
      </c>
      <c r="AD5837">
        <f t="shared" si="821"/>
        <v>-8.6070699850737831E-3</v>
      </c>
      <c r="AE5837">
        <f>Sheet2!$B$17+Sheet2!$B$18*'Portfolio allocation'!K5837</f>
        <v>-9.7444429446517551E-3</v>
      </c>
      <c r="AF5837">
        <f t="shared" si="827"/>
        <v>1.137372959577972E-3</v>
      </c>
      <c r="AH5837" s="2">
        <v>41043</v>
      </c>
      <c r="AI5837">
        <v>1.7689999999999999</v>
      </c>
      <c r="AJ5837">
        <v>0.18</v>
      </c>
      <c r="AK5837">
        <v>1.2838000000000001</v>
      </c>
      <c r="AR5837" s="3"/>
    </row>
    <row r="5838" spans="1:44" hidden="1" outlineLevel="1" x14ac:dyDescent="0.2">
      <c r="A5838" s="2">
        <v>41044</v>
      </c>
      <c r="B5838">
        <v>21.97</v>
      </c>
      <c r="E5838" s="2">
        <v>41044</v>
      </c>
      <c r="F5838">
        <v>1330.66</v>
      </c>
      <c r="G5838">
        <f t="shared" si="822"/>
        <v>-5.7458811222772521E-3</v>
      </c>
      <c r="H5838" s="2">
        <v>41044</v>
      </c>
      <c r="I5838">
        <v>2302.56</v>
      </c>
      <c r="J5838">
        <f t="shared" si="823"/>
        <v>-5.5669524282536686E-3</v>
      </c>
      <c r="K5838">
        <f t="shared" si="819"/>
        <v>-5.5741524282536684E-3</v>
      </c>
      <c r="L5838">
        <v>-4.0679776582585609E-3</v>
      </c>
      <c r="N5838" s="2">
        <v>41044</v>
      </c>
      <c r="O5838">
        <v>30.21</v>
      </c>
      <c r="Q5838" s="2">
        <v>41044</v>
      </c>
      <c r="R5838">
        <v>40273.120000000003</v>
      </c>
      <c r="S5838" s="8">
        <f t="shared" si="824"/>
        <v>-8.8007344200320414E-3</v>
      </c>
      <c r="T5838" s="9">
        <f t="shared" si="820"/>
        <v>-8.807934420032042E-3</v>
      </c>
      <c r="U5838" s="3">
        <f>Sheet1!$B$17+Sheet1!$B$18*'Portfolio allocation'!K5838</f>
        <v>-5.9070100491468002E-3</v>
      </c>
      <c r="V5838" s="13">
        <f t="shared" si="825"/>
        <v>-2.9009243708852418E-3</v>
      </c>
      <c r="W5838" s="13"/>
      <c r="X5838" s="2">
        <v>41044</v>
      </c>
      <c r="Y5838">
        <v>190.11590000000001</v>
      </c>
      <c r="AA5838" s="2">
        <v>41044</v>
      </c>
      <c r="AB5838">
        <v>2724.38</v>
      </c>
      <c r="AC5838">
        <f t="shared" si="826"/>
        <v>-2.0037731010860149E-3</v>
      </c>
      <c r="AD5838">
        <f t="shared" si="821"/>
        <v>-2.0110531010860151E-3</v>
      </c>
      <c r="AE5838">
        <f>Sheet2!$B$17+Sheet2!$B$18*'Portfolio allocation'!K5838</f>
        <v>-4.9032915373289883E-3</v>
      </c>
      <c r="AF5838">
        <f t="shared" si="827"/>
        <v>2.8922384362429733E-3</v>
      </c>
      <c r="AH5838" s="2">
        <v>41044</v>
      </c>
      <c r="AI5838">
        <v>1.77</v>
      </c>
      <c r="AJ5838">
        <v>0.182</v>
      </c>
      <c r="AK5838">
        <v>1.2775000000000001</v>
      </c>
      <c r="AR5838" s="3"/>
    </row>
    <row r="5839" spans="1:44" hidden="1" outlineLevel="1" x14ac:dyDescent="0.2">
      <c r="A5839" s="2">
        <v>41045</v>
      </c>
      <c r="B5839">
        <v>22.27</v>
      </c>
      <c r="E5839" s="2">
        <v>41045</v>
      </c>
      <c r="F5839">
        <v>1324.8</v>
      </c>
      <c r="G5839">
        <f t="shared" si="822"/>
        <v>-4.4038296785054998E-3</v>
      </c>
      <c r="H5839" s="2">
        <v>41045</v>
      </c>
      <c r="I5839">
        <v>2293.21</v>
      </c>
      <c r="J5839">
        <f t="shared" si="823"/>
        <v>-4.0606976582585608E-3</v>
      </c>
      <c r="K5839">
        <f t="shared" si="819"/>
        <v>-4.0679776582585609E-3</v>
      </c>
      <c r="L5839">
        <v>-1.4955878333863923E-2</v>
      </c>
      <c r="N5839" s="2">
        <v>41045</v>
      </c>
      <c r="O5839">
        <v>29.9</v>
      </c>
      <c r="Q5839" s="2">
        <v>41045</v>
      </c>
      <c r="R5839">
        <v>39859.86</v>
      </c>
      <c r="S5839" s="8">
        <f t="shared" si="824"/>
        <v>-1.026143492235021E-2</v>
      </c>
      <c r="T5839" s="9">
        <f t="shared" si="820"/>
        <v>-1.026871492235021E-2</v>
      </c>
      <c r="U5839" s="3">
        <f>Sheet1!$B$17+Sheet1!$B$18*'Portfolio allocation'!K5839</f>
        <v>-4.1790881814635552E-3</v>
      </c>
      <c r="V5839" s="13">
        <f t="shared" si="825"/>
        <v>-6.0896267408866549E-3</v>
      </c>
      <c r="W5839" s="13"/>
      <c r="X5839" s="2">
        <v>41045</v>
      </c>
      <c r="Y5839">
        <v>190.77500000000001</v>
      </c>
      <c r="AA5839" s="2">
        <v>41045</v>
      </c>
      <c r="AB5839">
        <v>2733.82</v>
      </c>
      <c r="AC5839">
        <f t="shared" si="826"/>
        <v>3.4650085524046137E-3</v>
      </c>
      <c r="AD5839">
        <f t="shared" si="821"/>
        <v>3.4576085524046138E-3</v>
      </c>
      <c r="AE5839">
        <f>Sheet2!$B$17+Sheet2!$B$18*'Portfolio allocation'!K5839</f>
        <v>-3.5639625058556234E-3</v>
      </c>
      <c r="AF5839">
        <f t="shared" si="827"/>
        <v>7.0215710582602377E-3</v>
      </c>
      <c r="AH5839" s="2">
        <v>41045</v>
      </c>
      <c r="AI5839">
        <v>1.7589999999999999</v>
      </c>
      <c r="AJ5839">
        <v>0.185</v>
      </c>
      <c r="AK5839">
        <v>1.2741</v>
      </c>
      <c r="AR5839" s="3"/>
    </row>
    <row r="5840" spans="1:44" hidden="1" outlineLevel="1" x14ac:dyDescent="0.2">
      <c r="A5840" s="2">
        <v>41046</v>
      </c>
      <c r="B5840">
        <v>24.49</v>
      </c>
      <c r="E5840" s="2">
        <v>41046</v>
      </c>
      <c r="F5840">
        <v>1304.8599999999999</v>
      </c>
      <c r="G5840">
        <f t="shared" si="822"/>
        <v>-1.5051328502415529E-2</v>
      </c>
      <c r="H5840" s="2">
        <v>41046</v>
      </c>
      <c r="I5840">
        <v>2258.9299999999998</v>
      </c>
      <c r="J5840">
        <f t="shared" si="823"/>
        <v>-1.4948478333863924E-2</v>
      </c>
      <c r="K5840">
        <f t="shared" si="819"/>
        <v>-1.4955878333863923E-2</v>
      </c>
      <c r="L5840">
        <v>-7.3916269508129719E-3</v>
      </c>
      <c r="N5840" s="2">
        <v>41046</v>
      </c>
      <c r="O5840">
        <v>29.72</v>
      </c>
      <c r="Q5840" s="2">
        <v>41046</v>
      </c>
      <c r="R5840">
        <v>39619.89</v>
      </c>
      <c r="S5840" s="8">
        <f t="shared" si="824"/>
        <v>-6.0203422691399444E-3</v>
      </c>
      <c r="T5840" s="9">
        <f t="shared" si="820"/>
        <v>-6.0277422691399447E-3</v>
      </c>
      <c r="U5840" s="3">
        <f>Sheet1!$B$17+Sheet1!$B$18*'Portfolio allocation'!K5840</f>
        <v>-1.6669963772616106E-2</v>
      </c>
      <c r="V5840" s="13">
        <f t="shared" si="825"/>
        <v>1.064222150347616E-2</v>
      </c>
      <c r="W5840" s="13"/>
      <c r="X5840" s="2">
        <v>41046</v>
      </c>
      <c r="Y5840">
        <v>189.01750000000001</v>
      </c>
      <c r="AA5840" s="2">
        <v>41046</v>
      </c>
      <c r="AB5840">
        <v>2708.64</v>
      </c>
      <c r="AC5840">
        <f t="shared" si="826"/>
        <v>-9.2105551938314045E-3</v>
      </c>
      <c r="AD5840">
        <f t="shared" si="821"/>
        <v>-9.2181551938314045E-3</v>
      </c>
      <c r="AE5840">
        <f>Sheet2!$B$17+Sheet2!$B$18*'Portfolio allocation'!K5840</f>
        <v>-1.3245761562072775E-2</v>
      </c>
      <c r="AF5840">
        <f t="shared" si="827"/>
        <v>4.027606368241371E-3</v>
      </c>
      <c r="AH5840" s="2">
        <v>41046</v>
      </c>
      <c r="AI5840">
        <v>1.69</v>
      </c>
      <c r="AJ5840">
        <v>0.19</v>
      </c>
      <c r="AK5840">
        <v>1.2707999999999999</v>
      </c>
      <c r="AR5840" s="3"/>
    </row>
    <row r="5841" spans="1:44" hidden="1" outlineLevel="1" x14ac:dyDescent="0.2">
      <c r="A5841" s="2">
        <v>41047</v>
      </c>
      <c r="B5841">
        <v>25.1</v>
      </c>
      <c r="E5841" s="2">
        <v>41047</v>
      </c>
      <c r="F5841">
        <v>1295.22</v>
      </c>
      <c r="G5841">
        <f t="shared" si="822"/>
        <v>-7.387765737320362E-3</v>
      </c>
      <c r="H5841" s="2">
        <v>41047</v>
      </c>
      <c r="I5841">
        <v>2242.25</v>
      </c>
      <c r="J5841">
        <f t="shared" si="823"/>
        <v>-7.3840269508129719E-3</v>
      </c>
      <c r="K5841">
        <f t="shared" si="819"/>
        <v>-7.3916269508129719E-3</v>
      </c>
      <c r="L5841">
        <v>1.6043161788382009E-2</v>
      </c>
      <c r="N5841" s="2">
        <v>41047</v>
      </c>
      <c r="O5841">
        <v>29.27</v>
      </c>
      <c r="Q5841" s="2">
        <v>41047</v>
      </c>
      <c r="R5841">
        <v>39020</v>
      </c>
      <c r="S5841" s="8">
        <f t="shared" si="824"/>
        <v>-1.514113239587489E-2</v>
      </c>
      <c r="T5841" s="9">
        <f t="shared" si="820"/>
        <v>-1.514873239587489E-2</v>
      </c>
      <c r="U5841" s="3">
        <f>Sheet1!$B$17+Sheet1!$B$18*'Portfolio allocation'!K5841</f>
        <v>-7.9920628823565813E-3</v>
      </c>
      <c r="V5841" s="13">
        <f t="shared" si="825"/>
        <v>-7.1566695135183087E-3</v>
      </c>
      <c r="W5841" s="13"/>
      <c r="X5841" s="2">
        <v>41047</v>
      </c>
      <c r="Y5841">
        <v>187.0976</v>
      </c>
      <c r="AA5841" s="2">
        <v>41047</v>
      </c>
      <c r="AB5841">
        <v>2681.12</v>
      </c>
      <c r="AC5841">
        <f t="shared" si="826"/>
        <v>-1.0160080335518962E-2</v>
      </c>
      <c r="AD5841">
        <f t="shared" si="821"/>
        <v>-1.0167760335518961E-2</v>
      </c>
      <c r="AE5841">
        <f>Sheet2!$B$17+Sheet2!$B$18*'Portfolio allocation'!K5841</f>
        <v>-6.5194362507574131E-3</v>
      </c>
      <c r="AF5841">
        <f t="shared" si="827"/>
        <v>-3.6483240847615481E-3</v>
      </c>
      <c r="AH5841" s="2">
        <v>41047</v>
      </c>
      <c r="AI5841">
        <v>1.7230000000000001</v>
      </c>
      <c r="AJ5841">
        <v>0.192</v>
      </c>
      <c r="AK5841">
        <v>1.2722</v>
      </c>
      <c r="AR5841" s="3"/>
    </row>
    <row r="5842" spans="1:44" hidden="1" outlineLevel="1" x14ac:dyDescent="0.2">
      <c r="A5842" s="2">
        <v>41050</v>
      </c>
      <c r="B5842">
        <v>22.01</v>
      </c>
      <c r="E5842" s="2">
        <v>41050</v>
      </c>
      <c r="F5842">
        <v>1315.99</v>
      </c>
      <c r="G5842">
        <f t="shared" si="822"/>
        <v>1.6035885795463223E-2</v>
      </c>
      <c r="H5842" s="2">
        <v>41050</v>
      </c>
      <c r="I5842">
        <v>2278.2399999999998</v>
      </c>
      <c r="J5842">
        <f t="shared" si="823"/>
        <v>1.6050841788382009E-2</v>
      </c>
      <c r="K5842">
        <f t="shared" si="819"/>
        <v>1.6043161788382009E-2</v>
      </c>
      <c r="L5842">
        <v>5.0156496945019322E-4</v>
      </c>
      <c r="N5842" s="2">
        <v>41050</v>
      </c>
      <c r="O5842">
        <v>29.75</v>
      </c>
      <c r="Q5842" s="2">
        <v>41050</v>
      </c>
      <c r="R5842">
        <v>39659.910000000003</v>
      </c>
      <c r="S5842" s="8">
        <f t="shared" si="824"/>
        <v>1.6399538698103733E-2</v>
      </c>
      <c r="T5842" s="9">
        <f t="shared" si="820"/>
        <v>1.6391858698103733E-2</v>
      </c>
      <c r="U5842" s="3">
        <f>Sheet1!$B$17+Sheet1!$B$18*'Portfolio allocation'!K5842</f>
        <v>1.8892920675775676E-2</v>
      </c>
      <c r="V5842" s="13">
        <f t="shared" si="825"/>
        <v>-2.5010619776719423E-3</v>
      </c>
      <c r="W5842" s="13"/>
      <c r="X5842" s="2">
        <v>41050</v>
      </c>
      <c r="Y5842">
        <v>188.89330000000001</v>
      </c>
      <c r="AA5842" s="2">
        <v>41050</v>
      </c>
      <c r="AB5842">
        <v>2706.86</v>
      </c>
      <c r="AC5842">
        <f t="shared" si="826"/>
        <v>9.6004654771142395E-3</v>
      </c>
      <c r="AD5842">
        <f t="shared" si="821"/>
        <v>9.5928654771142395E-3</v>
      </c>
      <c r="AE5842">
        <f>Sheet2!$B$17+Sheet2!$B$18*'Portfolio allocation'!K5842</f>
        <v>1.4319375771668691E-2</v>
      </c>
      <c r="AF5842">
        <f t="shared" si="827"/>
        <v>-4.7265102945544517E-3</v>
      </c>
      <c r="AH5842" s="2">
        <v>41050</v>
      </c>
      <c r="AI5842">
        <v>1.7430000000000001</v>
      </c>
      <c r="AJ5842">
        <v>0.19</v>
      </c>
      <c r="AK5842">
        <v>1.2767999999999999</v>
      </c>
      <c r="AR5842" s="3"/>
    </row>
    <row r="5843" spans="1:44" hidden="1" outlineLevel="1" x14ac:dyDescent="0.2">
      <c r="A5843" s="2">
        <v>41051</v>
      </c>
      <c r="B5843">
        <v>22.48</v>
      </c>
      <c r="E5843" s="2">
        <v>41051</v>
      </c>
      <c r="F5843">
        <v>1316.63</v>
      </c>
      <c r="G5843">
        <f t="shared" si="822"/>
        <v>4.8632588393537901E-4</v>
      </c>
      <c r="H5843" s="2">
        <v>41051</v>
      </c>
      <c r="I5843">
        <v>2279.4</v>
      </c>
      <c r="J5843">
        <f t="shared" si="823"/>
        <v>5.0916496945019318E-4</v>
      </c>
      <c r="K5843">
        <f t="shared" si="819"/>
        <v>5.0156496945019322E-4</v>
      </c>
      <c r="L5843">
        <v>1.7296192892865647E-3</v>
      </c>
      <c r="N5843" s="2">
        <v>41051</v>
      </c>
      <c r="O5843">
        <v>29.76</v>
      </c>
      <c r="Q5843" s="2">
        <v>41051</v>
      </c>
      <c r="R5843">
        <v>39673.230000000003</v>
      </c>
      <c r="S5843" s="8">
        <f t="shared" si="824"/>
        <v>3.358555276600228E-4</v>
      </c>
      <c r="T5843" s="9">
        <f t="shared" si="820"/>
        <v>3.2825552766002278E-4</v>
      </c>
      <c r="U5843" s="3">
        <f>Sheet1!$B$17+Sheet1!$B$18*'Portfolio allocation'!K5843</f>
        <v>1.0632069286546201E-3</v>
      </c>
      <c r="V5843" s="13">
        <f t="shared" si="825"/>
        <v>-7.349514009945973E-4</v>
      </c>
      <c r="W5843" s="13"/>
      <c r="X5843" s="2">
        <v>41051</v>
      </c>
      <c r="Y5843">
        <v>187.99549999999999</v>
      </c>
      <c r="AA5843" s="2">
        <v>41051</v>
      </c>
      <c r="AB5843">
        <v>2693.99</v>
      </c>
      <c r="AC5843">
        <f t="shared" si="826"/>
        <v>-4.7545864950534478E-3</v>
      </c>
      <c r="AD5843">
        <f t="shared" si="821"/>
        <v>-4.7622664950534481E-3</v>
      </c>
      <c r="AE5843">
        <f>Sheet2!$B$17+Sheet2!$B$18*'Portfolio allocation'!K5843</f>
        <v>4.9939137827914885E-4</v>
      </c>
      <c r="AF5843">
        <f t="shared" si="827"/>
        <v>-5.2616578733325967E-3</v>
      </c>
      <c r="AH5843" s="2">
        <v>41051</v>
      </c>
      <c r="AI5843">
        <v>1.7769999999999999</v>
      </c>
      <c r="AJ5843">
        <v>0.192</v>
      </c>
      <c r="AK5843">
        <v>1.2758</v>
      </c>
      <c r="AR5843" s="3"/>
    </row>
    <row r="5844" spans="1:44" hidden="1" outlineLevel="1" x14ac:dyDescent="0.2">
      <c r="A5844" s="2">
        <v>41052</v>
      </c>
      <c r="B5844">
        <v>22.33</v>
      </c>
      <c r="E5844" s="2">
        <v>41052</v>
      </c>
      <c r="F5844">
        <v>1318.86</v>
      </c>
      <c r="G5844">
        <f t="shared" si="822"/>
        <v>1.6937180529077445E-3</v>
      </c>
      <c r="H5844" s="2">
        <v>41052</v>
      </c>
      <c r="I5844">
        <v>2283.36</v>
      </c>
      <c r="J5844">
        <f t="shared" si="823"/>
        <v>1.7372992892865646E-3</v>
      </c>
      <c r="K5844">
        <f t="shared" si="819"/>
        <v>1.7296192892865647E-3</v>
      </c>
      <c r="L5844">
        <v>1.5296083245741575E-3</v>
      </c>
      <c r="N5844" s="2">
        <v>41052</v>
      </c>
      <c r="O5844">
        <v>29.11</v>
      </c>
      <c r="Q5844" s="2">
        <v>41052</v>
      </c>
      <c r="R5844">
        <v>38806.699999999997</v>
      </c>
      <c r="S5844" s="8">
        <f t="shared" si="824"/>
        <v>-2.1841680145529008E-2</v>
      </c>
      <c r="T5844" s="9">
        <f t="shared" si="820"/>
        <v>-2.1849360145529007E-2</v>
      </c>
      <c r="U5844" s="3">
        <f>Sheet1!$B$17+Sheet1!$B$18*'Portfolio allocation'!K5844</f>
        <v>2.4720619674062213E-3</v>
      </c>
      <c r="V5844" s="13">
        <f t="shared" si="825"/>
        <v>-2.4321422112935229E-2</v>
      </c>
      <c r="W5844" s="13"/>
      <c r="X5844" s="2">
        <v>41052</v>
      </c>
      <c r="Y5844">
        <v>187.32689999999999</v>
      </c>
      <c r="AA5844" s="2">
        <v>41052</v>
      </c>
      <c r="AB5844">
        <v>2684.41</v>
      </c>
      <c r="AC5844">
        <f t="shared" si="826"/>
        <v>-3.5560636824931713E-3</v>
      </c>
      <c r="AD5844">
        <f t="shared" si="821"/>
        <v>-3.5636636824931713E-3</v>
      </c>
      <c r="AE5844">
        <f>Sheet2!$B$17+Sheet2!$B$18*'Portfolio allocation'!K5844</f>
        <v>1.591408609976949E-3</v>
      </c>
      <c r="AF5844">
        <f t="shared" si="827"/>
        <v>-5.1550722924701203E-3</v>
      </c>
      <c r="AH5844" s="2">
        <v>41052</v>
      </c>
      <c r="AI5844">
        <v>1.7330000000000001</v>
      </c>
      <c r="AJ5844">
        <v>0.19</v>
      </c>
      <c r="AK5844">
        <v>1.2583500000000001</v>
      </c>
      <c r="AR5844" s="3"/>
    </row>
    <row r="5845" spans="1:44" hidden="1" outlineLevel="1" x14ac:dyDescent="0.2">
      <c r="A5845" s="2">
        <v>41053</v>
      </c>
      <c r="B5845">
        <v>21.54</v>
      </c>
      <c r="E5845" s="2">
        <v>41053</v>
      </c>
      <c r="F5845">
        <v>1320.68</v>
      </c>
      <c r="G5845">
        <f t="shared" si="822"/>
        <v>1.3799796794202734E-3</v>
      </c>
      <c r="H5845" s="2">
        <v>41053</v>
      </c>
      <c r="I5845">
        <v>2286.87</v>
      </c>
      <c r="J5845">
        <f t="shared" si="823"/>
        <v>1.5372083245741575E-3</v>
      </c>
      <c r="K5845">
        <f t="shared" si="819"/>
        <v>1.5296083245741575E-3</v>
      </c>
      <c r="L5845">
        <v>-2.1722105592359331E-3</v>
      </c>
      <c r="N5845" s="2">
        <v>41053</v>
      </c>
      <c r="O5845">
        <v>29.07</v>
      </c>
      <c r="Q5845" s="2">
        <v>41053</v>
      </c>
      <c r="R5845">
        <v>38753.379999999997</v>
      </c>
      <c r="S5845" s="8">
        <f t="shared" si="824"/>
        <v>-1.3739895430427973E-3</v>
      </c>
      <c r="T5845" s="9">
        <f t="shared" si="820"/>
        <v>-1.3815895430427973E-3</v>
      </c>
      <c r="U5845" s="3">
        <f>Sheet1!$B$17+Sheet1!$B$18*'Portfolio allocation'!K5845</f>
        <v>2.242604319736215E-3</v>
      </c>
      <c r="V5845" s="13">
        <f t="shared" si="825"/>
        <v>-3.6241938627790122E-3</v>
      </c>
      <c r="W5845" s="13"/>
      <c r="X5845" s="2">
        <v>41053</v>
      </c>
      <c r="Y5845">
        <v>187.29820000000001</v>
      </c>
      <c r="AA5845" s="2">
        <v>41053</v>
      </c>
      <c r="AB5845">
        <v>2684</v>
      </c>
      <c r="AC5845">
        <f t="shared" si="826"/>
        <v>-1.5273374782531768E-4</v>
      </c>
      <c r="AD5845">
        <f t="shared" si="821"/>
        <v>-1.6041374782531769E-4</v>
      </c>
      <c r="AE5845">
        <f>Sheet2!$B$17+Sheet2!$B$18*'Portfolio allocation'!K5845</f>
        <v>1.4135537574134637E-3</v>
      </c>
      <c r="AF5845">
        <f t="shared" si="827"/>
        <v>-1.5739675052387813E-3</v>
      </c>
      <c r="AH5845" s="2">
        <v>41053</v>
      </c>
      <c r="AI5845">
        <v>1.7829999999999999</v>
      </c>
      <c r="AJ5845">
        <v>0.192</v>
      </c>
      <c r="AK5845">
        <v>1.2582500000000001</v>
      </c>
      <c r="AR5845" s="3"/>
    </row>
    <row r="5846" spans="1:44" hidden="1" outlineLevel="1" x14ac:dyDescent="0.2">
      <c r="A5846" s="2">
        <v>41054</v>
      </c>
      <c r="B5846">
        <v>21.76</v>
      </c>
      <c r="E5846" s="2">
        <v>41054</v>
      </c>
      <c r="F5846">
        <v>1317.82</v>
      </c>
      <c r="G5846">
        <f t="shared" si="822"/>
        <v>-2.1655510797469191E-3</v>
      </c>
      <c r="H5846" s="2">
        <v>41054</v>
      </c>
      <c r="I5846">
        <v>2281.92</v>
      </c>
      <c r="J5846">
        <f t="shared" si="823"/>
        <v>-2.1645305592359332E-3</v>
      </c>
      <c r="K5846">
        <f t="shared" si="819"/>
        <v>-2.1722105592359331E-3</v>
      </c>
      <c r="L5846">
        <v>-7.6799999999999993E-6</v>
      </c>
      <c r="N5846" s="2">
        <v>41054</v>
      </c>
      <c r="O5846">
        <v>29.06</v>
      </c>
      <c r="Q5846" s="2">
        <v>41054</v>
      </c>
      <c r="R5846">
        <v>38740.06</v>
      </c>
      <c r="S5846" s="8">
        <f t="shared" si="824"/>
        <v>-3.4371195493143603E-4</v>
      </c>
      <c r="T5846" s="9">
        <f t="shared" si="820"/>
        <v>-3.5139195493143601E-4</v>
      </c>
      <c r="U5846" s="3">
        <f>Sheet1!$B$17+Sheet1!$B$18*'Portfolio allocation'!K5846</f>
        <v>-2.0042161203372958E-3</v>
      </c>
      <c r="V5846" s="13">
        <f t="shared" si="825"/>
        <v>1.6528241654058598E-3</v>
      </c>
      <c r="W5846" s="13"/>
      <c r="X5846" s="2">
        <v>41054</v>
      </c>
      <c r="Y5846">
        <v>185.58850000000001</v>
      </c>
      <c r="AA5846" s="2">
        <v>41054</v>
      </c>
      <c r="AB5846">
        <v>2659.5</v>
      </c>
      <c r="AC5846">
        <f t="shared" si="826"/>
        <v>-9.1281669150521383E-3</v>
      </c>
      <c r="AD5846">
        <f t="shared" si="821"/>
        <v>-9.1358469150521378E-3</v>
      </c>
      <c r="AE5846">
        <f>Sheet2!$B$17+Sheet2!$B$18*'Portfolio allocation'!K5846</f>
        <v>-1.8781980360117333E-3</v>
      </c>
      <c r="AF5846">
        <f t="shared" si="827"/>
        <v>-7.2576488790404049E-3</v>
      </c>
      <c r="AH5846" s="2">
        <v>41054</v>
      </c>
      <c r="AI5846">
        <v>1.7470000000000001</v>
      </c>
      <c r="AJ5846">
        <v>0.192</v>
      </c>
      <c r="AK5846">
        <v>1.2512000000000001</v>
      </c>
      <c r="AR5846" s="3"/>
    </row>
    <row r="5847" spans="1:44" hidden="1" outlineLevel="1" x14ac:dyDescent="0.2">
      <c r="A5847" s="2">
        <v>41057</v>
      </c>
      <c r="B5847">
        <v>21.76</v>
      </c>
      <c r="E5847" s="2">
        <v>41057</v>
      </c>
      <c r="F5847">
        <v>1317.82</v>
      </c>
      <c r="G5847">
        <f t="shared" si="822"/>
        <v>0</v>
      </c>
      <c r="H5847" s="2">
        <v>41057</v>
      </c>
      <c r="I5847">
        <v>2281.92</v>
      </c>
      <c r="J5847">
        <f t="shared" si="823"/>
        <v>0</v>
      </c>
      <c r="K5847">
        <f t="shared" si="819"/>
        <v>-7.6799999999999993E-6</v>
      </c>
      <c r="L5847">
        <v>1.1232854286916404E-2</v>
      </c>
      <c r="N5847" s="2">
        <v>41057</v>
      </c>
      <c r="O5847">
        <v>29.06</v>
      </c>
      <c r="Q5847" s="2">
        <v>41057</v>
      </c>
      <c r="R5847">
        <v>38740.06</v>
      </c>
      <c r="S5847" s="8">
        <f t="shared" si="824"/>
        <v>0</v>
      </c>
      <c r="T5847" s="9">
        <f t="shared" si="820"/>
        <v>-7.680000000000001E-6</v>
      </c>
      <c r="U5847" s="3">
        <f>Sheet1!$B$17+Sheet1!$B$18*'Portfolio allocation'!K5847</f>
        <v>4.7898819371754918E-4</v>
      </c>
      <c r="V5847" s="13">
        <f t="shared" si="825"/>
        <v>-4.8666819371754916E-4</v>
      </c>
      <c r="W5847" s="13"/>
      <c r="X5847" s="2">
        <v>41057</v>
      </c>
      <c r="Y5847">
        <v>185.58850000000001</v>
      </c>
      <c r="AA5847" s="2">
        <v>41057</v>
      </c>
      <c r="AB5847">
        <v>2659.5</v>
      </c>
      <c r="AC5847">
        <f t="shared" si="826"/>
        <v>0</v>
      </c>
      <c r="AD5847">
        <f t="shared" si="821"/>
        <v>-7.6799999999999993E-6</v>
      </c>
      <c r="AE5847">
        <f>Sheet2!$B$17+Sheet2!$B$18*'Portfolio allocation'!K5847</f>
        <v>4.6557759429839776E-5</v>
      </c>
      <c r="AF5847">
        <f t="shared" si="827"/>
        <v>-5.4237759429839777E-5</v>
      </c>
      <c r="AH5847" s="2">
        <v>41057</v>
      </c>
      <c r="AI5847">
        <v>1.7470000000000001</v>
      </c>
      <c r="AJ5847">
        <v>0.192</v>
      </c>
      <c r="AK5847">
        <v>1.2538</v>
      </c>
      <c r="AR5847" s="3"/>
    </row>
    <row r="5848" spans="1:44" hidden="1" outlineLevel="1" x14ac:dyDescent="0.2">
      <c r="A5848" s="2">
        <v>41058</v>
      </c>
      <c r="B5848">
        <v>21.03</v>
      </c>
      <c r="E5848" s="2">
        <v>41058</v>
      </c>
      <c r="F5848">
        <v>1332.42</v>
      </c>
      <c r="G5848">
        <f t="shared" si="822"/>
        <v>1.1078903036833676E-2</v>
      </c>
      <c r="H5848" s="2">
        <v>41058</v>
      </c>
      <c r="I5848">
        <v>2307.5700000000002</v>
      </c>
      <c r="J5848">
        <f t="shared" si="823"/>
        <v>1.1240534286916404E-2</v>
      </c>
      <c r="K5848">
        <f t="shared" si="819"/>
        <v>1.1232854286916404E-2</v>
      </c>
      <c r="L5848">
        <v>-1.4039477033416134E-2</v>
      </c>
      <c r="N5848" s="2">
        <v>41058</v>
      </c>
      <c r="O5848">
        <v>29.56</v>
      </c>
      <c r="Q5848" s="2">
        <v>41058</v>
      </c>
      <c r="R5848">
        <v>39406.61</v>
      </c>
      <c r="S5848" s="8">
        <f t="shared" si="824"/>
        <v>1.7205703863133026E-2</v>
      </c>
      <c r="T5848" s="9">
        <f t="shared" si="820"/>
        <v>1.7198023863133027E-2</v>
      </c>
      <c r="U5848" s="3">
        <f>Sheet1!$B$17+Sheet1!$B$18*'Portfolio allocation'!K5848</f>
        <v>1.3374414000690301E-2</v>
      </c>
      <c r="V5848" s="13">
        <f t="shared" si="825"/>
        <v>3.8236098624427253E-3</v>
      </c>
      <c r="W5848" s="13"/>
      <c r="X5848" s="2">
        <v>41058</v>
      </c>
      <c r="Y5848">
        <v>187.6516</v>
      </c>
      <c r="AA5848" s="2">
        <v>41058</v>
      </c>
      <c r="AB5848">
        <v>2689.06</v>
      </c>
      <c r="AC5848">
        <f t="shared" si="826"/>
        <v>1.1114871216393984E-2</v>
      </c>
      <c r="AD5848">
        <f t="shared" si="821"/>
        <v>1.1107471216393985E-2</v>
      </c>
      <c r="AE5848">
        <f>Sheet2!$B$17+Sheet2!$B$18*'Portfolio allocation'!K5848</f>
        <v>1.0041927619321859E-2</v>
      </c>
      <c r="AF5848">
        <f t="shared" si="827"/>
        <v>1.0655435970721265E-3</v>
      </c>
      <c r="AH5848" s="2">
        <v>41058</v>
      </c>
      <c r="AI5848">
        <v>1.748</v>
      </c>
      <c r="AJ5848">
        <v>0.185</v>
      </c>
      <c r="AK5848">
        <v>1.2536</v>
      </c>
      <c r="AR5848" s="3"/>
    </row>
    <row r="5849" spans="1:44" hidden="1" outlineLevel="1" x14ac:dyDescent="0.2">
      <c r="A5849" s="2">
        <v>41059</v>
      </c>
      <c r="B5849">
        <v>24.14</v>
      </c>
      <c r="E5849" s="2">
        <v>41059</v>
      </c>
      <c r="F5849">
        <v>1313.32</v>
      </c>
      <c r="G5849">
        <f t="shared" si="822"/>
        <v>-1.433481935125569E-2</v>
      </c>
      <c r="H5849" s="2">
        <v>41059</v>
      </c>
      <c r="I5849">
        <v>2275.19</v>
      </c>
      <c r="J5849">
        <f t="shared" si="823"/>
        <v>-1.4032077033416135E-2</v>
      </c>
      <c r="K5849">
        <f t="shared" si="819"/>
        <v>-1.4039477033416134E-2</v>
      </c>
      <c r="L5849">
        <v>-2.1783272364945335E-3</v>
      </c>
      <c r="N5849" s="2">
        <v>41059</v>
      </c>
      <c r="O5849">
        <v>29.34</v>
      </c>
      <c r="Q5849" s="2">
        <v>41059</v>
      </c>
      <c r="R5849">
        <v>39113.33</v>
      </c>
      <c r="S5849" s="8">
        <f t="shared" si="824"/>
        <v>-7.4424062359080834E-3</v>
      </c>
      <c r="T5849" s="9">
        <f t="shared" si="820"/>
        <v>-7.4498062359080837E-3</v>
      </c>
      <c r="U5849" s="3">
        <f>Sheet1!$B$17+Sheet1!$B$18*'Portfolio allocation'!K5849</f>
        <v>-1.5618644976044947E-2</v>
      </c>
      <c r="V5849" s="13">
        <f t="shared" si="825"/>
        <v>8.1688387401368627E-3</v>
      </c>
      <c r="W5849" s="13"/>
      <c r="X5849" s="2">
        <v>41059</v>
      </c>
      <c r="Y5849">
        <v>185.8082</v>
      </c>
      <c r="AA5849" s="2">
        <v>41059</v>
      </c>
      <c r="AB5849">
        <v>2662.65</v>
      </c>
      <c r="AC5849">
        <f t="shared" si="826"/>
        <v>-9.8212758361657659E-3</v>
      </c>
      <c r="AD5849">
        <f t="shared" si="821"/>
        <v>-9.8283558361657655E-3</v>
      </c>
      <c r="AE5849">
        <f>Sheet2!$B$17+Sheet2!$B$18*'Portfolio allocation'!K5849</f>
        <v>-1.2430874146202931E-2</v>
      </c>
      <c r="AF5849">
        <f t="shared" si="827"/>
        <v>2.6025183100371659E-3</v>
      </c>
      <c r="AH5849" s="2">
        <v>41059</v>
      </c>
      <c r="AI5849">
        <v>1.619</v>
      </c>
      <c r="AJ5849">
        <v>0.17699999999999999</v>
      </c>
      <c r="AK5849">
        <v>1.23925</v>
      </c>
      <c r="AR5849" s="3"/>
    </row>
    <row r="5850" spans="1:44" hidden="1" outlineLevel="1" x14ac:dyDescent="0.2">
      <c r="A5850" s="2">
        <v>41060</v>
      </c>
      <c r="B5850">
        <v>24.06</v>
      </c>
      <c r="E5850" s="2">
        <v>41060</v>
      </c>
      <c r="F5850">
        <v>1310.33</v>
      </c>
      <c r="G5850">
        <f t="shared" si="822"/>
        <v>-2.2766728596229635E-3</v>
      </c>
      <c r="H5850" s="2">
        <v>41060</v>
      </c>
      <c r="I5850">
        <v>2270.25</v>
      </c>
      <c r="J5850">
        <f t="shared" si="823"/>
        <v>-2.1712472364945334E-3</v>
      </c>
      <c r="K5850">
        <f t="shared" si="819"/>
        <v>-2.1783272364945335E-3</v>
      </c>
      <c r="L5850">
        <v>-2.4603610086994868E-2</v>
      </c>
      <c r="N5850" s="2">
        <v>41060</v>
      </c>
      <c r="O5850">
        <v>29.19</v>
      </c>
      <c r="Q5850" s="2">
        <v>41060</v>
      </c>
      <c r="R5850">
        <v>38913.35</v>
      </c>
      <c r="S5850" s="8">
        <f t="shared" si="824"/>
        <v>-5.1128349337682399E-3</v>
      </c>
      <c r="T5850" s="9">
        <f t="shared" si="820"/>
        <v>-5.1199149337682395E-3</v>
      </c>
      <c r="U5850" s="3">
        <f>Sheet1!$B$17+Sheet1!$B$18*'Portfolio allocation'!K5850</f>
        <v>-2.0112333275055785E-3</v>
      </c>
      <c r="V5850" s="13">
        <f t="shared" si="825"/>
        <v>-3.108681606262661E-3</v>
      </c>
      <c r="W5850" s="13"/>
      <c r="X5850" s="2">
        <v>41060</v>
      </c>
      <c r="Y5850">
        <v>184.25120000000001</v>
      </c>
      <c r="AA5850" s="2">
        <v>41060</v>
      </c>
      <c r="AB5850">
        <v>2640.34</v>
      </c>
      <c r="AC5850">
        <f t="shared" si="826"/>
        <v>-8.3788706739525987E-3</v>
      </c>
      <c r="AD5850">
        <f t="shared" si="821"/>
        <v>-8.3860706739525993E-3</v>
      </c>
      <c r="AE5850">
        <f>Sheet2!$B$17+Sheet2!$B$18*'Portfolio allocation'!K5850</f>
        <v>-1.8836371414806315E-3</v>
      </c>
      <c r="AF5850">
        <f t="shared" si="827"/>
        <v>-6.5024335324719677E-3</v>
      </c>
      <c r="AH5850" s="2">
        <v>41060</v>
      </c>
      <c r="AI5850">
        <v>1.5629999999999999</v>
      </c>
      <c r="AJ5850">
        <v>0.18</v>
      </c>
      <c r="AK5850">
        <v>1.23645</v>
      </c>
      <c r="AR5850" s="3"/>
    </row>
    <row r="5851" spans="1:44" hidden="1" outlineLevel="1" x14ac:dyDescent="0.2">
      <c r="A5851" s="2">
        <v>41061</v>
      </c>
      <c r="B5851">
        <v>26.66</v>
      </c>
      <c r="E5851" s="2">
        <v>41061</v>
      </c>
      <c r="F5851">
        <v>1278.04</v>
      </c>
      <c r="G5851">
        <f t="shared" si="822"/>
        <v>-2.4642647272061224E-2</v>
      </c>
      <c r="H5851" s="2">
        <v>41061</v>
      </c>
      <c r="I5851">
        <v>2214.41</v>
      </c>
      <c r="J5851">
        <f t="shared" si="823"/>
        <v>-2.4596410086994869E-2</v>
      </c>
      <c r="K5851">
        <f t="shared" si="819"/>
        <v>-2.4603610086994868E-2</v>
      </c>
      <c r="L5851">
        <v>1.2396039125537472E-4</v>
      </c>
      <c r="N5851" s="2">
        <v>41061</v>
      </c>
      <c r="O5851">
        <v>28.45</v>
      </c>
      <c r="Q5851" s="2">
        <v>41061</v>
      </c>
      <c r="R5851">
        <v>37926.86</v>
      </c>
      <c r="S5851" s="8">
        <f t="shared" si="824"/>
        <v>-2.5350939973042608E-2</v>
      </c>
      <c r="T5851" s="9">
        <f t="shared" si="820"/>
        <v>-2.5358139973042607E-2</v>
      </c>
      <c r="U5851" s="3">
        <f>Sheet1!$B$17+Sheet1!$B$18*'Portfolio allocation'!K5851</f>
        <v>-2.7738086145845827E-2</v>
      </c>
      <c r="V5851" s="13">
        <f t="shared" si="825"/>
        <v>2.3799461728032205E-3</v>
      </c>
      <c r="W5851" s="13"/>
      <c r="X5851" s="2">
        <v>41061</v>
      </c>
      <c r="Y5851">
        <v>180.60249999999999</v>
      </c>
      <c r="AA5851" s="2">
        <v>41061</v>
      </c>
      <c r="AB5851">
        <v>2588.0500000000002</v>
      </c>
      <c r="AC5851">
        <f t="shared" si="826"/>
        <v>-1.9804267632198891E-2</v>
      </c>
      <c r="AD5851">
        <f t="shared" si="821"/>
        <v>-1.9811267632198891E-2</v>
      </c>
      <c r="AE5851">
        <f>Sheet2!$B$17+Sheet2!$B$18*'Portfolio allocation'!K5851</f>
        <v>-2.1824770772854912E-2</v>
      </c>
      <c r="AF5851">
        <f t="shared" si="827"/>
        <v>2.0135031406560214E-3</v>
      </c>
      <c r="AH5851" s="2">
        <v>41061</v>
      </c>
      <c r="AI5851">
        <v>1.4590000000000001</v>
      </c>
      <c r="AJ5851">
        <v>0.17499999999999999</v>
      </c>
      <c r="AK5851">
        <v>1.2363</v>
      </c>
      <c r="AR5851" s="3"/>
    </row>
    <row r="5852" spans="1:44" hidden="1" outlineLevel="1" x14ac:dyDescent="0.2">
      <c r="A5852" s="2">
        <v>41064</v>
      </c>
      <c r="B5852">
        <v>26.12</v>
      </c>
      <c r="E5852" s="2">
        <v>41064</v>
      </c>
      <c r="F5852">
        <v>1278.18</v>
      </c>
      <c r="G5852">
        <f t="shared" si="822"/>
        <v>1.0954273731655917E-4</v>
      </c>
      <c r="H5852" s="2">
        <v>41064</v>
      </c>
      <c r="I5852">
        <v>2214.6999999999998</v>
      </c>
      <c r="J5852">
        <f t="shared" si="823"/>
        <v>1.3096039125537473E-4</v>
      </c>
      <c r="K5852">
        <f t="shared" si="819"/>
        <v>1.2396039125537472E-4</v>
      </c>
      <c r="L5852">
        <v>5.7499874023570832E-3</v>
      </c>
      <c r="N5852" s="2">
        <v>41064</v>
      </c>
      <c r="O5852">
        <v>28.55</v>
      </c>
      <c r="Q5852" s="2">
        <v>41064</v>
      </c>
      <c r="R5852">
        <v>38060.160000000003</v>
      </c>
      <c r="S5852" s="8">
        <f t="shared" si="824"/>
        <v>3.5146595315300733E-3</v>
      </c>
      <c r="T5852" s="9">
        <f t="shared" si="820"/>
        <v>3.5076595315300732E-3</v>
      </c>
      <c r="U5852" s="3">
        <f>Sheet1!$B$17+Sheet1!$B$18*'Portfolio allocation'!K5852</f>
        <v>6.3000938677689063E-4</v>
      </c>
      <c r="V5852" s="13">
        <f t="shared" si="825"/>
        <v>2.8776501447531824E-3</v>
      </c>
      <c r="W5852" s="13"/>
      <c r="X5852" s="2">
        <v>41064</v>
      </c>
      <c r="Y5852">
        <v>180.08670000000001</v>
      </c>
      <c r="AA5852" s="2">
        <v>41064</v>
      </c>
      <c r="AB5852">
        <v>2580.66</v>
      </c>
      <c r="AC5852">
        <f t="shared" si="826"/>
        <v>-2.8554316956783676E-3</v>
      </c>
      <c r="AD5852">
        <f t="shared" si="821"/>
        <v>-2.8624316956783677E-3</v>
      </c>
      <c r="AE5852">
        <f>Sheet2!$B$17+Sheet2!$B$18*'Portfolio allocation'!K5852</f>
        <v>1.6361575378424556E-4</v>
      </c>
      <c r="AF5852">
        <f t="shared" si="827"/>
        <v>-3.0260474494626134E-3</v>
      </c>
      <c r="AH5852" s="2">
        <v>41064</v>
      </c>
      <c r="AI5852">
        <v>1.524</v>
      </c>
      <c r="AJ5852">
        <v>0.17499999999999999</v>
      </c>
      <c r="AK5852">
        <v>1.2496</v>
      </c>
      <c r="AR5852" s="3"/>
    </row>
    <row r="5853" spans="1:44" hidden="1" outlineLevel="1" x14ac:dyDescent="0.2">
      <c r="A5853" s="2">
        <v>41065</v>
      </c>
      <c r="B5853">
        <v>24.68</v>
      </c>
      <c r="E5853" s="2">
        <v>41065</v>
      </c>
      <c r="F5853">
        <v>1285.5</v>
      </c>
      <c r="G5853">
        <f t="shared" si="822"/>
        <v>5.7268929258789125E-3</v>
      </c>
      <c r="H5853" s="2">
        <v>41065</v>
      </c>
      <c r="I5853">
        <v>2227.4499999999998</v>
      </c>
      <c r="J5853">
        <f t="shared" si="823"/>
        <v>5.7569874023570833E-3</v>
      </c>
      <c r="K5853">
        <f t="shared" si="819"/>
        <v>5.7499874023570832E-3</v>
      </c>
      <c r="L5853">
        <v>2.3324612381871869E-2</v>
      </c>
      <c r="N5853" s="2">
        <v>41065</v>
      </c>
      <c r="O5853">
        <v>28.504999999999999</v>
      </c>
      <c r="Q5853" s="2">
        <v>41065</v>
      </c>
      <c r="R5853">
        <v>38000.18</v>
      </c>
      <c r="S5853" s="8">
        <f t="shared" si="824"/>
        <v>-1.5759261127646917E-3</v>
      </c>
      <c r="T5853" s="9">
        <f t="shared" si="820"/>
        <v>-1.5829261127646918E-3</v>
      </c>
      <c r="U5853" s="3">
        <f>Sheet1!$B$17+Sheet1!$B$18*'Portfolio allocation'!K5853</f>
        <v>7.0843301563983559E-3</v>
      </c>
      <c r="V5853" s="13">
        <f t="shared" si="825"/>
        <v>-8.6672562691630477E-3</v>
      </c>
      <c r="W5853" s="13"/>
      <c r="X5853" s="2">
        <v>41065</v>
      </c>
      <c r="Y5853">
        <v>180.71709999999999</v>
      </c>
      <c r="AA5853" s="2">
        <v>41065</v>
      </c>
      <c r="AB5853">
        <v>2589.69</v>
      </c>
      <c r="AC5853">
        <f t="shared" si="826"/>
        <v>3.4991048801469304E-3</v>
      </c>
      <c r="AD5853">
        <f t="shared" si="821"/>
        <v>3.4921048801469304E-3</v>
      </c>
      <c r="AE5853">
        <f>Sheet2!$B$17+Sheet2!$B$18*'Portfolio allocation'!K5853</f>
        <v>5.1664225049863743E-3</v>
      </c>
      <c r="AF5853">
        <f t="shared" si="827"/>
        <v>-1.6743176248394439E-3</v>
      </c>
      <c r="AH5853" s="2">
        <v>41065</v>
      </c>
      <c r="AI5853">
        <v>1.573</v>
      </c>
      <c r="AJ5853">
        <v>0.17499999999999999</v>
      </c>
      <c r="AK5853">
        <v>1.2464</v>
      </c>
      <c r="AR5853" s="3"/>
    </row>
    <row r="5854" spans="1:44" hidden="1" outlineLevel="1" x14ac:dyDescent="0.2">
      <c r="A5854" s="2">
        <v>41066</v>
      </c>
      <c r="B5854">
        <v>22.16</v>
      </c>
      <c r="E5854" s="2">
        <v>41066</v>
      </c>
      <c r="F5854">
        <v>1315.13</v>
      </c>
      <c r="G5854">
        <f t="shared" si="822"/>
        <v>2.3049397121742699E-2</v>
      </c>
      <c r="H5854" s="2">
        <v>41066</v>
      </c>
      <c r="I5854">
        <v>2279.42</v>
      </c>
      <c r="J5854">
        <f t="shared" si="823"/>
        <v>2.3331612381871869E-2</v>
      </c>
      <c r="K5854">
        <f t="shared" si="819"/>
        <v>2.3324612381871869E-2</v>
      </c>
      <c r="L5854">
        <v>-6.841913293722378E-5</v>
      </c>
      <c r="N5854" s="2">
        <v>41066</v>
      </c>
      <c r="O5854">
        <v>29.35</v>
      </c>
      <c r="Q5854" s="2">
        <v>41066</v>
      </c>
      <c r="R5854">
        <v>39126.65</v>
      </c>
      <c r="S5854" s="8">
        <f t="shared" si="824"/>
        <v>2.9643806950388152E-2</v>
      </c>
      <c r="T5854" s="9">
        <f t="shared" si="820"/>
        <v>2.9636806950388152E-2</v>
      </c>
      <c r="U5854" s="3">
        <f>Sheet1!$B$17+Sheet1!$B$18*'Portfolio allocation'!K5854</f>
        <v>2.7246385333125598E-2</v>
      </c>
      <c r="V5854" s="13">
        <f t="shared" si="825"/>
        <v>2.3904216172625538E-3</v>
      </c>
      <c r="W5854" s="13"/>
      <c r="X5854" s="2">
        <v>41066</v>
      </c>
      <c r="Y5854">
        <v>185.29230000000001</v>
      </c>
      <c r="AA5854" s="2">
        <v>41066</v>
      </c>
      <c r="AB5854">
        <v>2655.25</v>
      </c>
      <c r="AC5854">
        <f t="shared" si="826"/>
        <v>2.5315771385764352E-2</v>
      </c>
      <c r="AD5854">
        <f t="shared" si="821"/>
        <v>2.5308771385764352E-2</v>
      </c>
      <c r="AE5854">
        <f>Sheet2!$B$17+Sheet2!$B$18*'Portfolio allocation'!K5854</f>
        <v>2.0794227406005655E-2</v>
      </c>
      <c r="AF5854">
        <f t="shared" si="827"/>
        <v>4.5145439797586971E-3</v>
      </c>
      <c r="AH5854" s="2">
        <v>41066</v>
      </c>
      <c r="AI5854">
        <v>1.661</v>
      </c>
      <c r="AJ5854">
        <v>0.17499999999999999</v>
      </c>
      <c r="AK5854">
        <v>1.2498</v>
      </c>
      <c r="AR5854" s="3"/>
    </row>
    <row r="5855" spans="1:44" hidden="1" outlineLevel="1" x14ac:dyDescent="0.2">
      <c r="A5855" s="2">
        <v>41067</v>
      </c>
      <c r="B5855">
        <v>21.72</v>
      </c>
      <c r="E5855" s="2">
        <v>41067</v>
      </c>
      <c r="F5855">
        <v>1314.99</v>
      </c>
      <c r="G5855">
        <f t="shared" si="822"/>
        <v>-1.0645335442127646E-4</v>
      </c>
      <c r="H5855" s="2">
        <v>41067</v>
      </c>
      <c r="I5855">
        <v>2279.2800000000002</v>
      </c>
      <c r="J5855">
        <f t="shared" si="823"/>
        <v>-6.1419132937223786E-5</v>
      </c>
      <c r="K5855">
        <f t="shared" si="819"/>
        <v>-6.841913293722378E-5</v>
      </c>
      <c r="L5855">
        <v>8.1272676255658566E-3</v>
      </c>
      <c r="N5855" s="2">
        <v>41067</v>
      </c>
      <c r="O5855">
        <v>29.23</v>
      </c>
      <c r="Q5855" s="2">
        <v>41067</v>
      </c>
      <c r="R5855">
        <v>38966.68</v>
      </c>
      <c r="S5855" s="8">
        <f t="shared" si="824"/>
        <v>-4.088517672737102E-3</v>
      </c>
      <c r="T5855" s="9">
        <f t="shared" si="820"/>
        <v>-4.095517672737102E-3</v>
      </c>
      <c r="U5855" s="3">
        <f>Sheet1!$B$17+Sheet1!$B$18*'Portfolio allocation'!K5855</f>
        <v>4.0930672107763132E-4</v>
      </c>
      <c r="V5855" s="13">
        <f t="shared" si="825"/>
        <v>-4.5048243938147336E-3</v>
      </c>
      <c r="W5855" s="13"/>
      <c r="X5855" s="2">
        <v>41067</v>
      </c>
      <c r="Y5855">
        <v>185.72219999999999</v>
      </c>
      <c r="AA5855" s="2">
        <v>41067</v>
      </c>
      <c r="AB5855">
        <v>2661.41</v>
      </c>
      <c r="AC5855">
        <f t="shared" si="826"/>
        <v>2.3199322097731123E-3</v>
      </c>
      <c r="AD5855">
        <f t="shared" si="821"/>
        <v>2.3130522097731124E-3</v>
      </c>
      <c r="AE5855">
        <f>Sheet2!$B$17+Sheet2!$B$18*'Portfolio allocation'!K5855</f>
        <v>-7.4530271733696857E-6</v>
      </c>
      <c r="AF5855">
        <f t="shared" si="827"/>
        <v>2.320505236946482E-3</v>
      </c>
      <c r="AH5855" s="2">
        <v>41067</v>
      </c>
      <c r="AI5855">
        <v>1.6439999999999999</v>
      </c>
      <c r="AJ5855">
        <v>0.17199999999999999</v>
      </c>
      <c r="AK5855">
        <v>1.2563</v>
      </c>
      <c r="AR5855" s="3"/>
    </row>
    <row r="5856" spans="1:44" hidden="1" outlineLevel="1" x14ac:dyDescent="0.2">
      <c r="A5856" s="2">
        <v>41068</v>
      </c>
      <c r="B5856">
        <v>21.23</v>
      </c>
      <c r="E5856" s="2">
        <v>41068</v>
      </c>
      <c r="F5856">
        <v>1325.66</v>
      </c>
      <c r="G5856">
        <f t="shared" si="822"/>
        <v>8.1141301454763504E-3</v>
      </c>
      <c r="H5856" s="2">
        <v>41068</v>
      </c>
      <c r="I5856">
        <v>2297.8200000000002</v>
      </c>
      <c r="J5856">
        <f t="shared" si="823"/>
        <v>8.1341476255658574E-3</v>
      </c>
      <c r="K5856">
        <f t="shared" si="819"/>
        <v>8.1272676255658566E-3</v>
      </c>
      <c r="L5856">
        <v>-1.2575314429154674E-2</v>
      </c>
      <c r="N5856" s="2">
        <v>41068</v>
      </c>
      <c r="O5856">
        <v>29.65</v>
      </c>
      <c r="Q5856" s="2">
        <v>41068</v>
      </c>
      <c r="R5856">
        <v>39526.589999999997</v>
      </c>
      <c r="S5856" s="8">
        <f t="shared" si="824"/>
        <v>1.436894290198687E-2</v>
      </c>
      <c r="T5856" s="9">
        <f t="shared" si="820"/>
        <v>1.4362062901986869E-2</v>
      </c>
      <c r="U5856" s="3">
        <f>Sheet1!$B$17+Sheet1!$B$18*'Portfolio allocation'!K5856</f>
        <v>9.8116062767563475E-3</v>
      </c>
      <c r="V5856" s="13">
        <f t="shared" si="825"/>
        <v>4.5504566252305215E-3</v>
      </c>
      <c r="W5856" s="13"/>
      <c r="X5856" s="2">
        <v>41068</v>
      </c>
      <c r="Y5856">
        <v>186.39080000000001</v>
      </c>
      <c r="AA5856" s="2">
        <v>41068</v>
      </c>
      <c r="AB5856">
        <v>2671</v>
      </c>
      <c r="AC5856">
        <f t="shared" si="826"/>
        <v>3.6033531098178528E-3</v>
      </c>
      <c r="AD5856">
        <f t="shared" si="821"/>
        <v>3.5964731098178529E-3</v>
      </c>
      <c r="AE5856">
        <f>Sheet2!$B$17+Sheet2!$B$18*'Portfolio allocation'!K5856</f>
        <v>7.2803607293674211E-3</v>
      </c>
      <c r="AF5856">
        <f t="shared" si="827"/>
        <v>-3.6838876195495682E-3</v>
      </c>
      <c r="AH5856" s="2">
        <v>41068</v>
      </c>
      <c r="AI5856">
        <v>1.6319999999999999</v>
      </c>
      <c r="AJ5856">
        <v>0.17199999999999999</v>
      </c>
      <c r="AK5856">
        <v>1.2466999999999999</v>
      </c>
      <c r="AR5856" s="3"/>
    </row>
    <row r="5857" spans="1:44" hidden="1" outlineLevel="1" x14ac:dyDescent="0.2">
      <c r="A5857" s="2">
        <v>41071</v>
      </c>
      <c r="B5857">
        <v>23.56</v>
      </c>
      <c r="E5857" s="2">
        <v>41071</v>
      </c>
      <c r="F5857">
        <v>1308.93</v>
      </c>
      <c r="G5857">
        <f t="shared" si="822"/>
        <v>-1.2620128841482781E-2</v>
      </c>
      <c r="H5857" s="2">
        <v>41071</v>
      </c>
      <c r="I5857">
        <v>2268.94</v>
      </c>
      <c r="J5857">
        <f t="shared" si="823"/>
        <v>-1.2568434429154673E-2</v>
      </c>
      <c r="K5857">
        <f t="shared" si="819"/>
        <v>-1.2575314429154674E-2</v>
      </c>
      <c r="L5857">
        <v>1.1654953278976185E-2</v>
      </c>
      <c r="N5857" s="2">
        <v>41071</v>
      </c>
      <c r="O5857">
        <v>28.895</v>
      </c>
      <c r="Q5857" s="2">
        <v>41071</v>
      </c>
      <c r="R5857">
        <v>38520.089999999997</v>
      </c>
      <c r="S5857" s="8">
        <f t="shared" si="824"/>
        <v>-2.5463871282597417E-2</v>
      </c>
      <c r="T5857" s="9">
        <f t="shared" si="820"/>
        <v>-2.5470751282597417E-2</v>
      </c>
      <c r="U5857" s="3">
        <f>Sheet1!$B$17+Sheet1!$B$18*'Portfolio allocation'!K5857</f>
        <v>-1.3938920529621212E-2</v>
      </c>
      <c r="V5857" s="13">
        <f t="shared" si="825"/>
        <v>-1.1531830752976206E-2</v>
      </c>
      <c r="W5857" s="13"/>
      <c r="X5857" s="2">
        <v>41071</v>
      </c>
      <c r="Y5857">
        <v>183.87870000000001</v>
      </c>
      <c r="AA5857" s="2">
        <v>41071</v>
      </c>
      <c r="AB5857">
        <v>2635</v>
      </c>
      <c r="AC5857">
        <f t="shared" si="826"/>
        <v>-1.3478098090602741E-2</v>
      </c>
      <c r="AD5857">
        <f t="shared" si="821"/>
        <v>-1.3484978090602742E-2</v>
      </c>
      <c r="AE5857">
        <f>Sheet2!$B$17+Sheet2!$B$18*'Portfolio allocation'!K5857</f>
        <v>-1.1128903404327213E-2</v>
      </c>
      <c r="AF5857">
        <f t="shared" si="827"/>
        <v>-2.3560746862755291E-3</v>
      </c>
      <c r="AH5857" s="2">
        <v>41071</v>
      </c>
      <c r="AI5857">
        <v>1.5860000000000001</v>
      </c>
      <c r="AJ5857">
        <v>0.17199999999999999</v>
      </c>
      <c r="AK5857">
        <v>1.2511000000000001</v>
      </c>
      <c r="AR5857" s="3"/>
    </row>
    <row r="5858" spans="1:44" hidden="1" outlineLevel="1" x14ac:dyDescent="0.2">
      <c r="A5858" s="2">
        <v>41072</v>
      </c>
      <c r="B5858">
        <v>22.09</v>
      </c>
      <c r="E5858" s="2">
        <v>41072</v>
      </c>
      <c r="F5858">
        <v>1324.18</v>
      </c>
      <c r="G5858">
        <f t="shared" si="822"/>
        <v>1.1650737625388707E-2</v>
      </c>
      <c r="H5858" s="2">
        <v>41072</v>
      </c>
      <c r="I5858">
        <v>2295.4</v>
      </c>
      <c r="J5858">
        <f t="shared" si="823"/>
        <v>1.1661833278976186E-2</v>
      </c>
      <c r="K5858">
        <f t="shared" si="819"/>
        <v>1.1654953278976185E-2</v>
      </c>
      <c r="L5858">
        <v>-6.6595153053933889E-3</v>
      </c>
      <c r="N5858" s="2">
        <v>41072</v>
      </c>
      <c r="O5858">
        <v>29.29</v>
      </c>
      <c r="Q5858" s="2">
        <v>41072</v>
      </c>
      <c r="R5858">
        <v>39046.67</v>
      </c>
      <c r="S5858" s="8">
        <f t="shared" si="824"/>
        <v>1.3670269202382457E-2</v>
      </c>
      <c r="T5858" s="9">
        <f t="shared" si="820"/>
        <v>1.3663389202382456E-2</v>
      </c>
      <c r="U5858" s="3">
        <f>Sheet1!$B$17+Sheet1!$B$18*'Portfolio allocation'!K5858</f>
        <v>1.3858656661792319E-2</v>
      </c>
      <c r="V5858" s="13">
        <f t="shared" si="825"/>
        <v>-1.9526745940986329E-4</v>
      </c>
      <c r="W5858" s="13"/>
      <c r="X5858" s="2">
        <v>41072</v>
      </c>
      <c r="Y5858">
        <v>185.8272</v>
      </c>
      <c r="AA5858" s="2">
        <v>41072</v>
      </c>
      <c r="AB5858">
        <v>2662.92</v>
      </c>
      <c r="AC5858">
        <f t="shared" si="826"/>
        <v>1.0595825426944927E-2</v>
      </c>
      <c r="AD5858">
        <f t="shared" si="821"/>
        <v>1.0588745426944927E-2</v>
      </c>
      <c r="AE5858">
        <f>Sheet2!$B$17+Sheet2!$B$18*'Portfolio allocation'!K5858</f>
        <v>1.041726881178065E-2</v>
      </c>
      <c r="AF5858">
        <f t="shared" si="827"/>
        <v>1.7147661516427742E-4</v>
      </c>
      <c r="AH5858" s="2">
        <v>41072</v>
      </c>
      <c r="AI5858">
        <v>1.6639999999999999</v>
      </c>
      <c r="AJ5858">
        <v>0.17699999999999999</v>
      </c>
      <c r="AK5858">
        <v>1.2457</v>
      </c>
      <c r="AR5858" s="3"/>
    </row>
    <row r="5859" spans="1:44" hidden="1" outlineLevel="1" x14ac:dyDescent="0.2">
      <c r="A5859" s="2">
        <v>41073</v>
      </c>
      <c r="B5859">
        <v>24.27</v>
      </c>
      <c r="E5859" s="2">
        <v>41073</v>
      </c>
      <c r="F5859">
        <v>1314.88</v>
      </c>
      <c r="G5859">
        <f t="shared" si="822"/>
        <v>-7.0232143666268954E-3</v>
      </c>
      <c r="H5859" s="2">
        <v>41073</v>
      </c>
      <c r="I5859">
        <v>2280.13</v>
      </c>
      <c r="J5859">
        <f t="shared" si="823"/>
        <v>-6.6524353053933893E-3</v>
      </c>
      <c r="K5859">
        <f t="shared" si="819"/>
        <v>-6.6595153053933889E-3</v>
      </c>
      <c r="L5859">
        <v>1.0825835678491977E-2</v>
      </c>
      <c r="N5859" s="2">
        <v>41073</v>
      </c>
      <c r="O5859">
        <v>29.13</v>
      </c>
      <c r="Q5859" s="2">
        <v>41073</v>
      </c>
      <c r="R5859">
        <v>38833.360000000001</v>
      </c>
      <c r="S5859" s="8">
        <f t="shared" si="824"/>
        <v>-5.4629498495005757E-3</v>
      </c>
      <c r="T5859" s="9">
        <f t="shared" si="820"/>
        <v>-5.4700298495005753E-3</v>
      </c>
      <c r="U5859" s="3">
        <f>Sheet1!$B$17+Sheet1!$B$18*'Portfolio allocation'!K5859</f>
        <v>-7.1521658485547406E-3</v>
      </c>
      <c r="V5859" s="13">
        <f t="shared" si="825"/>
        <v>1.6821359990541653E-3</v>
      </c>
      <c r="W5859" s="13"/>
      <c r="X5859" s="2">
        <v>41073</v>
      </c>
      <c r="Y5859">
        <v>184.44229999999999</v>
      </c>
      <c r="AA5859" s="2">
        <v>41073</v>
      </c>
      <c r="AB5859">
        <v>2643.07</v>
      </c>
      <c r="AC5859">
        <f t="shared" si="826"/>
        <v>-7.4542231835729167E-3</v>
      </c>
      <c r="AD5859">
        <f t="shared" si="821"/>
        <v>-7.4611031835729166E-3</v>
      </c>
      <c r="AE5859">
        <f>Sheet2!$B$17+Sheet2!$B$18*'Portfolio allocation'!K5859</f>
        <v>-5.8684238977929782E-3</v>
      </c>
      <c r="AF5859">
        <f t="shared" si="827"/>
        <v>-1.5926792857799384E-3</v>
      </c>
      <c r="AH5859" s="2">
        <v>41073</v>
      </c>
      <c r="AI5859">
        <v>1.599</v>
      </c>
      <c r="AJ5859">
        <v>0.17199999999999999</v>
      </c>
      <c r="AK5859">
        <v>1.2574000000000001</v>
      </c>
      <c r="AR5859" s="3"/>
    </row>
    <row r="5860" spans="1:44" hidden="1" outlineLevel="1" x14ac:dyDescent="0.2">
      <c r="A5860" s="2">
        <v>41074</v>
      </c>
      <c r="B5860">
        <v>21.68</v>
      </c>
      <c r="E5860" s="2">
        <v>41074</v>
      </c>
      <c r="F5860">
        <v>1329.1</v>
      </c>
      <c r="G5860">
        <f t="shared" si="822"/>
        <v>1.0814675103431259E-2</v>
      </c>
      <c r="H5860" s="2">
        <v>41074</v>
      </c>
      <c r="I5860">
        <v>2304.83</v>
      </c>
      <c r="J5860">
        <f t="shared" si="823"/>
        <v>1.0832715678491978E-2</v>
      </c>
      <c r="K5860">
        <f t="shared" si="819"/>
        <v>1.0825835678491977E-2</v>
      </c>
      <c r="L5860">
        <v>1.0332157334814164E-2</v>
      </c>
      <c r="N5860" s="2">
        <v>41074</v>
      </c>
      <c r="O5860">
        <v>29.34</v>
      </c>
      <c r="Q5860" s="2">
        <v>41074</v>
      </c>
      <c r="R5860">
        <v>39113.33</v>
      </c>
      <c r="S5860" s="8">
        <f t="shared" si="824"/>
        <v>7.2095229462503241E-3</v>
      </c>
      <c r="T5860" s="9">
        <f t="shared" si="820"/>
        <v>7.2026429462503242E-3</v>
      </c>
      <c r="U5860" s="3">
        <f>Sheet1!$B$17+Sheet1!$B$18*'Portfolio allocation'!K5860</f>
        <v>1.2907471937882505E-2</v>
      </c>
      <c r="V5860" s="13">
        <f t="shared" si="825"/>
        <v>-5.7048289916321803E-3</v>
      </c>
      <c r="W5860" s="13"/>
      <c r="X5860" s="2">
        <v>41074</v>
      </c>
      <c r="Y5860">
        <v>186.3526</v>
      </c>
      <c r="AA5860" s="2">
        <v>41074</v>
      </c>
      <c r="AB5860">
        <v>2670.45</v>
      </c>
      <c r="AC5860">
        <f t="shared" si="826"/>
        <v>1.0359165667197523E-2</v>
      </c>
      <c r="AD5860">
        <f t="shared" si="821"/>
        <v>1.0352165667197523E-2</v>
      </c>
      <c r="AE5860">
        <f>Sheet2!$B$17+Sheet2!$B$18*'Portfolio allocation'!K5860</f>
        <v>9.6799962887270073E-3</v>
      </c>
      <c r="AF5860">
        <f t="shared" si="827"/>
        <v>6.7216937847051558E-4</v>
      </c>
      <c r="AH5860" s="2">
        <v>41074</v>
      </c>
      <c r="AI5860">
        <v>1.6419999999999999</v>
      </c>
      <c r="AJ5860">
        <v>0.17499999999999999</v>
      </c>
      <c r="AK5860">
        <v>1.2596499999999999</v>
      </c>
      <c r="AR5860" s="3"/>
    </row>
    <row r="5861" spans="1:44" hidden="1" outlineLevel="1" x14ac:dyDescent="0.2">
      <c r="A5861" s="2">
        <v>41075</v>
      </c>
      <c r="B5861">
        <v>21.11</v>
      </c>
      <c r="E5861" s="2">
        <v>41075</v>
      </c>
      <c r="F5861">
        <v>1342.84</v>
      </c>
      <c r="G5861">
        <f t="shared" si="822"/>
        <v>1.0337822586712786E-2</v>
      </c>
      <c r="H5861" s="2">
        <v>41075</v>
      </c>
      <c r="I5861">
        <v>2328.66</v>
      </c>
      <c r="J5861">
        <f t="shared" si="823"/>
        <v>1.0339157334814164E-2</v>
      </c>
      <c r="K5861">
        <f t="shared" si="819"/>
        <v>1.0332157334814164E-2</v>
      </c>
      <c r="L5861">
        <v>1.4576014782752224E-3</v>
      </c>
      <c r="N5861" s="2">
        <v>41075</v>
      </c>
      <c r="O5861">
        <v>30.02</v>
      </c>
      <c r="Q5861" s="2">
        <v>41075</v>
      </c>
      <c r="R5861">
        <v>40019.83</v>
      </c>
      <c r="S5861" s="8">
        <f t="shared" si="824"/>
        <v>2.3176241961500033E-2</v>
      </c>
      <c r="T5861" s="9">
        <f t="shared" si="820"/>
        <v>2.3169241961500033E-2</v>
      </c>
      <c r="U5861" s="3">
        <f>Sheet1!$B$17+Sheet1!$B$18*'Portfolio allocation'!K5861</f>
        <v>1.234111163054227E-2</v>
      </c>
      <c r="V5861" s="13">
        <f t="shared" si="825"/>
        <v>1.0828130330957763E-2</v>
      </c>
      <c r="W5861" s="13"/>
      <c r="X5861" s="2">
        <v>41075</v>
      </c>
      <c r="Y5861">
        <v>190.17320000000001</v>
      </c>
      <c r="AA5861" s="2">
        <v>41075</v>
      </c>
      <c r="AB5861">
        <v>2725.2</v>
      </c>
      <c r="AC5861">
        <f t="shared" si="826"/>
        <v>2.0502162556872428E-2</v>
      </c>
      <c r="AD5861">
        <f t="shared" si="821"/>
        <v>2.0495402556872426E-2</v>
      </c>
      <c r="AE5861">
        <f>Sheet2!$B$17+Sheet2!$B$18*'Portfolio allocation'!K5861</f>
        <v>9.2410049106550398E-3</v>
      </c>
      <c r="AF5861">
        <f t="shared" si="827"/>
        <v>1.1254397646217386E-2</v>
      </c>
      <c r="AH5861" s="2">
        <v>41075</v>
      </c>
      <c r="AI5861">
        <v>1.5860000000000001</v>
      </c>
      <c r="AJ5861">
        <v>0.16900000000000001</v>
      </c>
      <c r="AK5861">
        <v>1.2625</v>
      </c>
      <c r="AR5861" s="3"/>
    </row>
    <row r="5862" spans="1:44" hidden="1" outlineLevel="1" x14ac:dyDescent="0.2">
      <c r="A5862" s="2">
        <v>41078</v>
      </c>
      <c r="B5862">
        <v>18.32</v>
      </c>
      <c r="E5862" s="2">
        <v>41078</v>
      </c>
      <c r="F5862">
        <v>1344.78</v>
      </c>
      <c r="G5862">
        <f t="shared" si="822"/>
        <v>1.444699294033569E-3</v>
      </c>
      <c r="H5862" s="2">
        <v>41078</v>
      </c>
      <c r="I5862">
        <v>2332.0700000000002</v>
      </c>
      <c r="J5862">
        <f t="shared" si="823"/>
        <v>1.4643614782752223E-3</v>
      </c>
      <c r="K5862">
        <f t="shared" si="819"/>
        <v>1.4576014782752224E-3</v>
      </c>
      <c r="L5862">
        <v>9.8298744713495728E-3</v>
      </c>
      <c r="N5862" s="2">
        <v>41078</v>
      </c>
      <c r="O5862">
        <v>29.84</v>
      </c>
      <c r="Q5862" s="2">
        <v>41078</v>
      </c>
      <c r="R5862">
        <v>39779.879999999997</v>
      </c>
      <c r="S5862" s="8">
        <f t="shared" si="824"/>
        <v>-5.9957775932582003E-3</v>
      </c>
      <c r="T5862" s="9">
        <f t="shared" si="820"/>
        <v>-6.0025375932582E-3</v>
      </c>
      <c r="U5862" s="3">
        <f>Sheet1!$B$17+Sheet1!$B$18*'Portfolio allocation'!K5862</f>
        <v>2.1599962407659102E-3</v>
      </c>
      <c r="V5862" s="13">
        <f t="shared" si="825"/>
        <v>-8.1625338340241098E-3</v>
      </c>
      <c r="W5862" s="13"/>
      <c r="X5862" s="2">
        <v>41078</v>
      </c>
      <c r="Y5862">
        <v>189.39959999999999</v>
      </c>
      <c r="AA5862" s="2">
        <v>41078</v>
      </c>
      <c r="AB5862">
        <v>2714.11</v>
      </c>
      <c r="AC5862">
        <f t="shared" si="826"/>
        <v>-4.0694260971670948E-3</v>
      </c>
      <c r="AD5862">
        <f t="shared" si="821"/>
        <v>-4.0763060971670947E-3</v>
      </c>
      <c r="AE5862">
        <f>Sheet2!$B$17+Sheet2!$B$18*'Portfolio allocation'!K5862</f>
        <v>1.3495234326236535E-3</v>
      </c>
      <c r="AF5862">
        <f t="shared" si="827"/>
        <v>-5.4258295297907478E-3</v>
      </c>
      <c r="AH5862" s="2">
        <v>41078</v>
      </c>
      <c r="AI5862">
        <v>1.5740000000000001</v>
      </c>
      <c r="AJ5862">
        <v>0.17199999999999999</v>
      </c>
      <c r="AK5862">
        <v>1.2579499999999999</v>
      </c>
      <c r="AR5862" s="3"/>
    </row>
    <row r="5863" spans="1:44" hidden="1" outlineLevel="1" x14ac:dyDescent="0.2">
      <c r="A5863" s="2">
        <v>41079</v>
      </c>
      <c r="B5863">
        <v>18.38</v>
      </c>
      <c r="E5863" s="2">
        <v>41079</v>
      </c>
      <c r="F5863">
        <v>1357.98</v>
      </c>
      <c r="G5863">
        <f t="shared" si="822"/>
        <v>9.8157319412841559E-3</v>
      </c>
      <c r="H5863" s="2">
        <v>41079</v>
      </c>
      <c r="I5863">
        <v>2355.0100000000002</v>
      </c>
      <c r="J5863">
        <f t="shared" si="823"/>
        <v>9.8367544713495736E-3</v>
      </c>
      <c r="K5863">
        <f t="shared" si="819"/>
        <v>9.8298744713495728E-3</v>
      </c>
      <c r="L5863">
        <v>-1.6501851239699291E-3</v>
      </c>
      <c r="N5863" s="2">
        <v>41079</v>
      </c>
      <c r="O5863">
        <v>30.7</v>
      </c>
      <c r="Q5863" s="2">
        <v>41079</v>
      </c>
      <c r="R5863">
        <v>40926.35</v>
      </c>
      <c r="S5863" s="8">
        <f t="shared" si="824"/>
        <v>2.882034837711922E-2</v>
      </c>
      <c r="T5863" s="9">
        <f t="shared" si="820"/>
        <v>2.881346837711922E-2</v>
      </c>
      <c r="U5863" s="3">
        <f>Sheet1!$B$17+Sheet1!$B$18*'Portfolio allocation'!K5863</f>
        <v>1.1764880000035111E-2</v>
      </c>
      <c r="V5863" s="13">
        <f t="shared" si="825"/>
        <v>1.704858837708411E-2</v>
      </c>
      <c r="W5863" s="13"/>
      <c r="X5863" s="2">
        <v>41079</v>
      </c>
      <c r="Y5863">
        <v>190.01089999999999</v>
      </c>
      <c r="AA5863" s="2">
        <v>41079</v>
      </c>
      <c r="AB5863">
        <v>2722.87</v>
      </c>
      <c r="AC5863">
        <f t="shared" si="826"/>
        <v>3.2275773642187477E-3</v>
      </c>
      <c r="AD5863">
        <f t="shared" si="821"/>
        <v>3.2206973642187478E-3</v>
      </c>
      <c r="AE5863">
        <f>Sheet2!$B$17+Sheet2!$B$18*'Portfolio allocation'!K5863</f>
        <v>8.7943621740675156E-3</v>
      </c>
      <c r="AF5863">
        <f t="shared" si="827"/>
        <v>-5.5736648098487678E-3</v>
      </c>
      <c r="AH5863" s="2">
        <v>41079</v>
      </c>
      <c r="AI5863">
        <v>1.62</v>
      </c>
      <c r="AJ5863">
        <v>0.17199999999999999</v>
      </c>
      <c r="AK5863">
        <v>1.2676499999999999</v>
      </c>
      <c r="AR5863" s="3"/>
    </row>
    <row r="5864" spans="1:44" hidden="1" outlineLevel="1" x14ac:dyDescent="0.2">
      <c r="A5864" s="2">
        <v>41080</v>
      </c>
      <c r="B5864">
        <v>17.239999999999998</v>
      </c>
      <c r="E5864" s="2">
        <v>41080</v>
      </c>
      <c r="F5864">
        <v>1355.69</v>
      </c>
      <c r="G5864">
        <f t="shared" si="822"/>
        <v>-1.6863282228014587E-3</v>
      </c>
      <c r="H5864" s="2">
        <v>41080</v>
      </c>
      <c r="I5864">
        <v>2351.14</v>
      </c>
      <c r="J5864">
        <f t="shared" si="823"/>
        <v>-1.6433051239699292E-3</v>
      </c>
      <c r="K5864">
        <f t="shared" si="819"/>
        <v>-1.6501851239699291E-3</v>
      </c>
      <c r="L5864">
        <v>-2.2115423998570936E-2</v>
      </c>
      <c r="N5864" s="2">
        <v>41080</v>
      </c>
      <c r="O5864">
        <v>30.93</v>
      </c>
      <c r="Q5864" s="2">
        <v>41080</v>
      </c>
      <c r="R5864">
        <v>41232.959999999999</v>
      </c>
      <c r="S5864" s="8">
        <f t="shared" si="824"/>
        <v>7.49175042484862E-3</v>
      </c>
      <c r="T5864" s="9">
        <f t="shared" si="820"/>
        <v>7.4848704248486201E-3</v>
      </c>
      <c r="U5864" s="3">
        <f>Sheet1!$B$17+Sheet1!$B$18*'Portfolio allocation'!K5864</f>
        <v>-1.4053353111162495E-3</v>
      </c>
      <c r="V5864" s="13">
        <f t="shared" si="825"/>
        <v>8.8902057359648689E-3</v>
      </c>
      <c r="W5864" s="13"/>
      <c r="X5864" s="2">
        <v>41080</v>
      </c>
      <c r="Y5864">
        <v>189.86760000000001</v>
      </c>
      <c r="AA5864" s="2">
        <v>41080</v>
      </c>
      <c r="AB5864">
        <v>2720.82</v>
      </c>
      <c r="AC5864">
        <f t="shared" si="826"/>
        <v>-7.5288206928703083E-4</v>
      </c>
      <c r="AD5864">
        <f t="shared" si="821"/>
        <v>-7.5988206928703078E-4</v>
      </c>
      <c r="AE5864">
        <f>Sheet2!$B$17+Sheet2!$B$18*'Portfolio allocation'!K5864</f>
        <v>-1.4139997008998329E-3</v>
      </c>
      <c r="AF5864">
        <f t="shared" si="827"/>
        <v>6.5411763161280217E-4</v>
      </c>
      <c r="AH5864" s="2">
        <v>41080</v>
      </c>
      <c r="AI5864">
        <v>1.65</v>
      </c>
      <c r="AJ5864">
        <v>0.17499999999999999</v>
      </c>
      <c r="AK5864">
        <v>1.2702500000000001</v>
      </c>
      <c r="AR5864" s="3"/>
    </row>
    <row r="5865" spans="1:44" hidden="1" outlineLevel="1" x14ac:dyDescent="0.2">
      <c r="A5865" s="2">
        <v>41081</v>
      </c>
      <c r="B5865">
        <v>20.079999999999998</v>
      </c>
      <c r="E5865" s="2">
        <v>41081</v>
      </c>
      <c r="F5865">
        <v>1325.51</v>
      </c>
      <c r="G5865">
        <f t="shared" si="822"/>
        <v>-2.2261726500896306E-2</v>
      </c>
      <c r="H5865" s="2">
        <v>41081</v>
      </c>
      <c r="I5865">
        <v>2299.16</v>
      </c>
      <c r="J5865">
        <f t="shared" si="823"/>
        <v>-2.2108423998570936E-2</v>
      </c>
      <c r="K5865">
        <f t="shared" si="819"/>
        <v>-2.2115423998570936E-2</v>
      </c>
      <c r="L5865">
        <v>7.1653046239496402E-3</v>
      </c>
      <c r="N5865" s="2">
        <v>41081</v>
      </c>
      <c r="O5865">
        <v>30.135000000000002</v>
      </c>
      <c r="Q5865" s="2">
        <v>41081</v>
      </c>
      <c r="R5865">
        <v>40173.14</v>
      </c>
      <c r="S5865" s="8">
        <f t="shared" si="824"/>
        <v>-2.5703223828704047E-2</v>
      </c>
      <c r="T5865" s="9">
        <f t="shared" si="820"/>
        <v>-2.5710223828704047E-2</v>
      </c>
      <c r="U5865" s="3">
        <f>Sheet1!$B$17+Sheet1!$B$18*'Portfolio allocation'!K5865</f>
        <v>-2.4883576006184602E-2</v>
      </c>
      <c r="V5865" s="13">
        <f t="shared" si="825"/>
        <v>-8.2664782251944471E-4</v>
      </c>
      <c r="W5865" s="13"/>
      <c r="X5865" s="2">
        <v>41081</v>
      </c>
      <c r="Y5865">
        <v>184.7193</v>
      </c>
      <c r="AA5865" s="2">
        <v>41081</v>
      </c>
      <c r="AB5865">
        <v>2647.04</v>
      </c>
      <c r="AC5865">
        <f t="shared" si="826"/>
        <v>-2.7116825074793738E-2</v>
      </c>
      <c r="AD5865">
        <f t="shared" si="821"/>
        <v>-2.7123705074793739E-2</v>
      </c>
      <c r="AE5865">
        <f>Sheet2!$B$17+Sheet2!$B$18*'Portfolio allocation'!K5865</f>
        <v>-1.9612212223660021E-2</v>
      </c>
      <c r="AF5865">
        <f t="shared" si="827"/>
        <v>-7.5114928511337171E-3</v>
      </c>
      <c r="AH5865" s="2">
        <v>41081</v>
      </c>
      <c r="AI5865">
        <v>1.62</v>
      </c>
      <c r="AJ5865">
        <v>0.17199999999999999</v>
      </c>
      <c r="AK5865">
        <v>1.2605999999999999</v>
      </c>
      <c r="AR5865" s="3"/>
    </row>
    <row r="5866" spans="1:44" hidden="1" outlineLevel="1" x14ac:dyDescent="0.2">
      <c r="A5866" s="2">
        <v>41082</v>
      </c>
      <c r="B5866">
        <v>18.11</v>
      </c>
      <c r="E5866" s="2">
        <v>41082</v>
      </c>
      <c r="F5866">
        <v>1335.02</v>
      </c>
      <c r="G5866">
        <f t="shared" si="822"/>
        <v>7.1745969475900395E-3</v>
      </c>
      <c r="H5866" s="2">
        <v>41082</v>
      </c>
      <c r="I5866">
        <v>2315.65</v>
      </c>
      <c r="J5866">
        <f t="shared" si="823"/>
        <v>7.1721846239496401E-3</v>
      </c>
      <c r="K5866">
        <f t="shared" si="819"/>
        <v>7.1653046239496402E-3</v>
      </c>
      <c r="L5866">
        <v>-1.5842726469889733E-2</v>
      </c>
      <c r="N5866" s="2">
        <v>41082</v>
      </c>
      <c r="O5866">
        <v>30.7</v>
      </c>
      <c r="Q5866" s="2">
        <v>41082</v>
      </c>
      <c r="R5866">
        <v>40926.35</v>
      </c>
      <c r="S5866" s="8">
        <f t="shared" si="824"/>
        <v>1.874909454426521E-2</v>
      </c>
      <c r="T5866" s="9">
        <f t="shared" si="820"/>
        <v>1.8742214544265209E-2</v>
      </c>
      <c r="U5866" s="3">
        <f>Sheet1!$B$17+Sheet1!$B$18*'Portfolio allocation'!K5866</f>
        <v>8.7080179419177055E-3</v>
      </c>
      <c r="V5866" s="13">
        <f t="shared" si="825"/>
        <v>1.0034196602347504E-2</v>
      </c>
      <c r="W5866" s="13"/>
      <c r="X5866" s="2">
        <v>41082</v>
      </c>
      <c r="Y5866">
        <v>185.0154</v>
      </c>
      <c r="AA5866" s="2">
        <v>41082</v>
      </c>
      <c r="AB5866">
        <v>2651.29</v>
      </c>
      <c r="AC5866">
        <f t="shared" si="826"/>
        <v>1.6055669729206912E-3</v>
      </c>
      <c r="AD5866">
        <f t="shared" si="821"/>
        <v>1.5985669729206911E-3</v>
      </c>
      <c r="AE5866">
        <f>Sheet2!$B$17+Sheet2!$B$18*'Portfolio allocation'!K5866</f>
        <v>6.4249586864344871E-3</v>
      </c>
      <c r="AF5866">
        <f t="shared" si="827"/>
        <v>-4.826391713513796E-3</v>
      </c>
      <c r="AH5866" s="2">
        <v>41082</v>
      </c>
      <c r="AI5866">
        <v>1.6759999999999999</v>
      </c>
      <c r="AJ5866">
        <v>0.17499999999999999</v>
      </c>
      <c r="AK5866">
        <v>1.2535499999999999</v>
      </c>
      <c r="AR5866" s="3"/>
    </row>
    <row r="5867" spans="1:44" hidden="1" outlineLevel="1" x14ac:dyDescent="0.2">
      <c r="A5867" s="2">
        <v>41085</v>
      </c>
      <c r="B5867">
        <v>20.38</v>
      </c>
      <c r="E5867" s="2">
        <v>41085</v>
      </c>
      <c r="F5867">
        <v>1313.72</v>
      </c>
      <c r="G5867">
        <f t="shared" si="822"/>
        <v>-1.5954817156297207E-2</v>
      </c>
      <c r="H5867" s="2">
        <v>41085</v>
      </c>
      <c r="I5867">
        <v>2278.98</v>
      </c>
      <c r="J5867">
        <f t="shared" si="823"/>
        <v>-1.5835726469889733E-2</v>
      </c>
      <c r="K5867">
        <f t="shared" si="819"/>
        <v>-1.5842726469889733E-2</v>
      </c>
      <c r="L5867">
        <v>4.7670655907468898E-3</v>
      </c>
      <c r="N5867" s="2">
        <v>41085</v>
      </c>
      <c r="O5867">
        <v>29.864999999999998</v>
      </c>
      <c r="Q5867" s="2">
        <v>41085</v>
      </c>
      <c r="R5867">
        <v>39813.199999999997</v>
      </c>
      <c r="S5867" s="8">
        <f t="shared" si="824"/>
        <v>-2.7198858437168294E-2</v>
      </c>
      <c r="T5867" s="9">
        <f t="shared" si="820"/>
        <v>-2.7205858437168294E-2</v>
      </c>
      <c r="U5867" s="3">
        <f>Sheet1!$B$17+Sheet1!$B$18*'Portfolio allocation'!K5867</f>
        <v>-1.7687378429985582E-2</v>
      </c>
      <c r="V5867" s="13">
        <f t="shared" si="825"/>
        <v>-9.5184800071827121E-3</v>
      </c>
      <c r="W5867" s="13"/>
      <c r="X5867" s="2">
        <v>41085</v>
      </c>
      <c r="Y5867">
        <v>184.21299999999999</v>
      </c>
      <c r="AA5867" s="2">
        <v>41085</v>
      </c>
      <c r="AB5867">
        <v>2639.79</v>
      </c>
      <c r="AC5867">
        <f t="shared" si="826"/>
        <v>-4.3375111738059857E-3</v>
      </c>
      <c r="AD5867">
        <f t="shared" si="821"/>
        <v>-4.3445111738059858E-3</v>
      </c>
      <c r="AE5867">
        <f>Sheet2!$B$17+Sheet2!$B$18*'Portfolio allocation'!K5867</f>
        <v>-1.4034369550169179E-2</v>
      </c>
      <c r="AF5867">
        <f t="shared" si="827"/>
        <v>9.6898583763631932E-3</v>
      </c>
      <c r="AH5867" s="2">
        <v>41085</v>
      </c>
      <c r="AI5867">
        <v>1.6040000000000001</v>
      </c>
      <c r="AJ5867">
        <v>0.17499999999999999</v>
      </c>
      <c r="AK5867">
        <v>1.248</v>
      </c>
      <c r="AR5867" s="3"/>
    </row>
    <row r="5868" spans="1:44" hidden="1" outlineLevel="1" x14ac:dyDescent="0.2">
      <c r="A5868" s="2">
        <v>41086</v>
      </c>
      <c r="B5868">
        <v>19.72</v>
      </c>
      <c r="E5868" s="2">
        <v>41086</v>
      </c>
      <c r="F5868">
        <v>1319.99</v>
      </c>
      <c r="G5868">
        <f t="shared" si="822"/>
        <v>4.7727065128033708E-3</v>
      </c>
      <c r="H5868" s="2">
        <v>41086</v>
      </c>
      <c r="I5868">
        <v>2289.86</v>
      </c>
      <c r="J5868">
        <f t="shared" si="823"/>
        <v>4.7740655907468899E-3</v>
      </c>
      <c r="K5868">
        <f t="shared" si="819"/>
        <v>4.7670655907468898E-3</v>
      </c>
      <c r="L5868">
        <v>9.2158712916946463E-3</v>
      </c>
      <c r="N5868" s="2">
        <v>41086</v>
      </c>
      <c r="O5868">
        <v>30.02</v>
      </c>
      <c r="Q5868" s="2">
        <v>41086</v>
      </c>
      <c r="R5868">
        <v>40019.83</v>
      </c>
      <c r="S5868" s="8">
        <f t="shared" si="824"/>
        <v>5.1899872404128633E-3</v>
      </c>
      <c r="T5868" s="9">
        <f t="shared" si="820"/>
        <v>5.1829872404128632E-3</v>
      </c>
      <c r="U5868" s="3">
        <f>Sheet1!$B$17+Sheet1!$B$18*'Portfolio allocation'!K5868</f>
        <v>5.9566973435677423E-3</v>
      </c>
      <c r="V5868" s="13">
        <f t="shared" si="825"/>
        <v>-7.7371010315487911E-4</v>
      </c>
      <c r="W5868" s="13"/>
      <c r="X5868" s="2">
        <v>41086</v>
      </c>
      <c r="Y5868">
        <v>183.34379999999999</v>
      </c>
      <c r="AA5868" s="2">
        <v>41086</v>
      </c>
      <c r="AB5868">
        <v>2627.33</v>
      </c>
      <c r="AC5868">
        <f t="shared" si="826"/>
        <v>-4.7200724300039409E-3</v>
      </c>
      <c r="AD5868">
        <f t="shared" si="821"/>
        <v>-4.7274724300039412E-3</v>
      </c>
      <c r="AE5868">
        <f>Sheet2!$B$17+Sheet2!$B$18*'Portfolio allocation'!K5868</f>
        <v>4.292383353499192E-3</v>
      </c>
      <c r="AF5868">
        <f t="shared" si="827"/>
        <v>-9.0198557835031341E-3</v>
      </c>
      <c r="AH5868" s="2">
        <v>41086</v>
      </c>
      <c r="AI5868">
        <v>1.6279999999999999</v>
      </c>
      <c r="AJ5868">
        <v>0.185</v>
      </c>
      <c r="AK5868">
        <v>1.2471000000000001</v>
      </c>
      <c r="AR5868" s="3"/>
    </row>
    <row r="5869" spans="1:44" hidden="1" outlineLevel="1" x14ac:dyDescent="0.2">
      <c r="A5869" s="2">
        <v>41087</v>
      </c>
      <c r="B5869">
        <v>19.45</v>
      </c>
      <c r="E5869" s="2">
        <v>41087</v>
      </c>
      <c r="F5869">
        <v>1331.85</v>
      </c>
      <c r="G5869">
        <f t="shared" si="822"/>
        <v>8.9849165523980812E-3</v>
      </c>
      <c r="H5869" s="2">
        <v>41087</v>
      </c>
      <c r="I5869">
        <v>2310.98</v>
      </c>
      <c r="J5869">
        <f t="shared" si="823"/>
        <v>9.2232712916946458E-3</v>
      </c>
      <c r="K5869">
        <f t="shared" si="819"/>
        <v>9.2158712916946463E-3</v>
      </c>
      <c r="L5869">
        <v>-2.0680122348095968E-3</v>
      </c>
      <c r="N5869" s="2">
        <v>41087</v>
      </c>
      <c r="O5869">
        <v>30.17</v>
      </c>
      <c r="Q5869" s="2">
        <v>41087</v>
      </c>
      <c r="R5869">
        <v>40219.81</v>
      </c>
      <c r="S5869" s="8">
        <f t="shared" si="824"/>
        <v>4.9970227259834576E-3</v>
      </c>
      <c r="T5869" s="9">
        <f t="shared" si="820"/>
        <v>4.9896227259834574E-3</v>
      </c>
      <c r="U5869" s="3">
        <f>Sheet1!$B$17+Sheet1!$B$18*'Portfolio allocation'!K5869</f>
        <v>1.1060479991425062E-2</v>
      </c>
      <c r="V5869" s="13">
        <f t="shared" si="825"/>
        <v>-6.0708572654416043E-3</v>
      </c>
      <c r="W5869" s="13"/>
      <c r="X5869" s="2">
        <v>41087</v>
      </c>
      <c r="Y5869">
        <v>184.3468</v>
      </c>
      <c r="AA5869" s="2">
        <v>41087</v>
      </c>
      <c r="AB5869">
        <v>2641.7</v>
      </c>
      <c r="AC5869">
        <f t="shared" si="826"/>
        <v>5.4694309432008481E-3</v>
      </c>
      <c r="AD5869">
        <f t="shared" si="821"/>
        <v>5.4611509432008478E-3</v>
      </c>
      <c r="AE5869">
        <f>Sheet2!$B$17+Sheet2!$B$18*'Portfolio allocation'!K5869</f>
        <v>8.2483748820804982E-3</v>
      </c>
      <c r="AF5869">
        <f t="shared" si="827"/>
        <v>-2.7872239388796504E-3</v>
      </c>
      <c r="AH5869" s="2">
        <v>41087</v>
      </c>
      <c r="AI5869">
        <v>1.621</v>
      </c>
      <c r="AJ5869">
        <v>0.20699999999999999</v>
      </c>
      <c r="AK5869">
        <v>1.2457</v>
      </c>
      <c r="AR5869" s="3"/>
    </row>
    <row r="5870" spans="1:44" hidden="1" outlineLevel="1" x14ac:dyDescent="0.2">
      <c r="A5870" s="2">
        <v>41088</v>
      </c>
      <c r="B5870">
        <v>19.71</v>
      </c>
      <c r="E5870" s="2">
        <v>41088</v>
      </c>
      <c r="F5870">
        <v>1329.04</v>
      </c>
      <c r="G5870">
        <f t="shared" si="822"/>
        <v>-2.1098472050155026E-3</v>
      </c>
      <c r="H5870" s="2">
        <v>41088</v>
      </c>
      <c r="I5870">
        <v>2306.2199999999998</v>
      </c>
      <c r="J5870">
        <f t="shared" si="823"/>
        <v>-2.059732234809597E-3</v>
      </c>
      <c r="K5870">
        <f t="shared" si="819"/>
        <v>-2.0680122348095968E-3</v>
      </c>
      <c r="L5870">
        <v>2.4954646347009474E-2</v>
      </c>
      <c r="N5870" s="2">
        <v>41088</v>
      </c>
      <c r="O5870">
        <v>29.91</v>
      </c>
      <c r="Q5870" s="2">
        <v>41088</v>
      </c>
      <c r="R5870">
        <v>39873.19</v>
      </c>
      <c r="S5870" s="8">
        <f t="shared" si="824"/>
        <v>-8.6181411597915369E-3</v>
      </c>
      <c r="T5870" s="9">
        <f t="shared" si="820"/>
        <v>-8.6264211597915363E-3</v>
      </c>
      <c r="U5870" s="3">
        <f>Sheet1!$B$17+Sheet1!$B$18*'Portfolio allocation'!K5870</f>
        <v>-1.8846771618186873E-3</v>
      </c>
      <c r="V5870" s="13">
        <f t="shared" si="825"/>
        <v>-6.741743997972849E-3</v>
      </c>
      <c r="W5870" s="13"/>
      <c r="X5870" s="2">
        <v>41088</v>
      </c>
      <c r="Y5870">
        <v>182.8185</v>
      </c>
      <c r="AA5870" s="2">
        <v>41088</v>
      </c>
      <c r="AB5870">
        <v>2619.8000000000002</v>
      </c>
      <c r="AC5870">
        <f t="shared" si="826"/>
        <v>-8.2901162130445405E-3</v>
      </c>
      <c r="AD5870">
        <f t="shared" si="821"/>
        <v>-8.2983962130445399E-3</v>
      </c>
      <c r="AE5870">
        <f>Sheet2!$B$17+Sheet2!$B$18*'Portfolio allocation'!K5870</f>
        <v>-1.7855422275921532E-3</v>
      </c>
      <c r="AF5870">
        <f t="shared" si="827"/>
        <v>-6.5128539854523871E-3</v>
      </c>
      <c r="AH5870" s="2">
        <v>41088</v>
      </c>
      <c r="AI5870">
        <v>1.5840000000000001</v>
      </c>
      <c r="AJ5870">
        <v>0.20699999999999999</v>
      </c>
      <c r="AK5870">
        <v>1.24265</v>
      </c>
      <c r="AR5870" s="3"/>
    </row>
    <row r="5871" spans="1:44" hidden="1" outlineLevel="1" x14ac:dyDescent="0.2">
      <c r="A5871" s="2">
        <v>41089</v>
      </c>
      <c r="B5871">
        <v>17.079999999999998</v>
      </c>
      <c r="E5871" s="2">
        <v>41089</v>
      </c>
      <c r="F5871">
        <v>1362.16</v>
      </c>
      <c r="G5871">
        <f t="shared" si="822"/>
        <v>2.4920243183049529E-2</v>
      </c>
      <c r="H5871" s="2">
        <v>41089</v>
      </c>
      <c r="I5871">
        <v>2363.79</v>
      </c>
      <c r="J5871">
        <f t="shared" si="823"/>
        <v>2.4962926347009473E-2</v>
      </c>
      <c r="K5871">
        <f t="shared" si="819"/>
        <v>2.4954646347009474E-2</v>
      </c>
      <c r="L5871">
        <v>2.5130945721912597E-3</v>
      </c>
      <c r="N5871" s="2">
        <v>41089</v>
      </c>
      <c r="O5871">
        <v>30.59</v>
      </c>
      <c r="Q5871" s="2">
        <v>41089</v>
      </c>
      <c r="R5871">
        <v>40779.71</v>
      </c>
      <c r="S5871" s="8">
        <f t="shared" si="824"/>
        <v>2.2735075874290356E-2</v>
      </c>
      <c r="T5871" s="9">
        <f t="shared" si="820"/>
        <v>2.2726795874290356E-2</v>
      </c>
      <c r="U5871" s="3">
        <f>Sheet1!$B$17+Sheet1!$B$18*'Portfolio allocation'!K5871</f>
        <v>2.9116401608485758E-2</v>
      </c>
      <c r="V5871" s="13">
        <f t="shared" si="825"/>
        <v>-6.389605734195402E-3</v>
      </c>
      <c r="W5871" s="13"/>
      <c r="X5871" s="2">
        <v>41089</v>
      </c>
      <c r="Y5871">
        <v>186.81110000000001</v>
      </c>
      <c r="AA5871" s="2">
        <v>41089</v>
      </c>
      <c r="AB5871">
        <v>2677.02</v>
      </c>
      <c r="AC5871">
        <f t="shared" si="826"/>
        <v>2.1841361936025594E-2</v>
      </c>
      <c r="AD5871">
        <f t="shared" si="821"/>
        <v>2.1833081936025595E-2</v>
      </c>
      <c r="AE5871">
        <f>Sheet2!$B$17+Sheet2!$B$18*'Portfolio allocation'!K5871</f>
        <v>2.2243695193733589E-2</v>
      </c>
      <c r="AF5871">
        <f t="shared" si="827"/>
        <v>-4.1061325770799448E-4</v>
      </c>
      <c r="AH5871" s="2">
        <v>41089</v>
      </c>
      <c r="AI5871">
        <v>1.643</v>
      </c>
      <c r="AJ5871">
        <v>0.20699999999999999</v>
      </c>
      <c r="AK5871">
        <v>1.26905</v>
      </c>
      <c r="AR5871" s="3"/>
    </row>
    <row r="5872" spans="1:44" hidden="1" outlineLevel="1" x14ac:dyDescent="0.2">
      <c r="A5872" s="2">
        <v>41092</v>
      </c>
      <c r="B5872">
        <v>16.8</v>
      </c>
      <c r="E5872" s="2">
        <v>41092</v>
      </c>
      <c r="F5872">
        <v>1365.51</v>
      </c>
      <c r="G5872">
        <f t="shared" si="822"/>
        <v>2.4593293005226169E-3</v>
      </c>
      <c r="H5872" s="2">
        <v>41092</v>
      </c>
      <c r="I5872">
        <v>2369.75</v>
      </c>
      <c r="J5872">
        <f t="shared" si="823"/>
        <v>2.5213745721912595E-3</v>
      </c>
      <c r="K5872">
        <f t="shared" si="819"/>
        <v>2.5130945721912597E-3</v>
      </c>
      <c r="L5872">
        <v>6.4525171093996131E-3</v>
      </c>
      <c r="N5872" s="2">
        <v>41092</v>
      </c>
      <c r="O5872">
        <v>30.56</v>
      </c>
      <c r="Q5872" s="2">
        <v>41092</v>
      </c>
      <c r="R5872">
        <v>40739.72</v>
      </c>
      <c r="S5872" s="8">
        <f t="shared" si="824"/>
        <v>-9.8063473232146148E-4</v>
      </c>
      <c r="T5872" s="9">
        <f t="shared" si="820"/>
        <v>-9.8891473232146153E-4</v>
      </c>
      <c r="U5872" s="3">
        <f>Sheet1!$B$17+Sheet1!$B$18*'Portfolio allocation'!K5872</f>
        <v>3.3708846678586648E-3</v>
      </c>
      <c r="V5872" s="13">
        <f t="shared" si="825"/>
        <v>-4.3597994001801262E-3</v>
      </c>
      <c r="W5872" s="13"/>
      <c r="X5872" s="2">
        <v>41092</v>
      </c>
      <c r="Y5872">
        <v>187.04990000000001</v>
      </c>
      <c r="AA5872" s="2">
        <v>41092</v>
      </c>
      <c r="AB5872">
        <v>2680.44</v>
      </c>
      <c r="AC5872">
        <f t="shared" si="826"/>
        <v>1.2775399511397723E-3</v>
      </c>
      <c r="AD5872">
        <f t="shared" si="821"/>
        <v>1.2694599511397723E-3</v>
      </c>
      <c r="AE5872">
        <f>Sheet2!$B$17+Sheet2!$B$18*'Portfolio allocation'!K5872</f>
        <v>2.2880948197980537E-3</v>
      </c>
      <c r="AF5872">
        <f t="shared" si="827"/>
        <v>-1.0186348686582814E-3</v>
      </c>
      <c r="AH5872" s="2">
        <v>41092</v>
      </c>
      <c r="AI5872">
        <v>1.587</v>
      </c>
      <c r="AJ5872">
        <v>0.20200000000000001</v>
      </c>
      <c r="AK5872">
        <v>1.2584</v>
      </c>
      <c r="AR5872" s="3"/>
    </row>
    <row r="5873" spans="1:44" hidden="1" outlineLevel="1" x14ac:dyDescent="0.2">
      <c r="A5873" s="2">
        <v>41093</v>
      </c>
      <c r="B5873">
        <v>16.66</v>
      </c>
      <c r="E5873" s="2">
        <v>41093</v>
      </c>
      <c r="F5873">
        <v>1374.02</v>
      </c>
      <c r="G5873">
        <f t="shared" si="822"/>
        <v>6.2321037561057224E-3</v>
      </c>
      <c r="H5873" s="2">
        <v>41093</v>
      </c>
      <c r="I5873">
        <v>2385.06</v>
      </c>
      <c r="J5873">
        <f t="shared" si="823"/>
        <v>6.4605971093996128E-3</v>
      </c>
      <c r="K5873">
        <f t="shared" si="819"/>
        <v>6.4525171093996131E-3</v>
      </c>
      <c r="L5873">
        <v>-8.0800000000000006E-6</v>
      </c>
      <c r="N5873" s="2">
        <v>41093</v>
      </c>
      <c r="O5873">
        <v>30.76</v>
      </c>
      <c r="Q5873" s="2">
        <v>41093</v>
      </c>
      <c r="R5873">
        <v>41006.339999999997</v>
      </c>
      <c r="S5873" s="8">
        <f t="shared" si="824"/>
        <v>6.5444730597066236E-3</v>
      </c>
      <c r="T5873" s="9">
        <f t="shared" si="820"/>
        <v>6.5363930597066239E-3</v>
      </c>
      <c r="U5873" s="3">
        <f>Sheet1!$B$17+Sheet1!$B$18*'Portfolio allocation'!K5873</f>
        <v>7.8902900407880235E-3</v>
      </c>
      <c r="V5873" s="13">
        <f t="shared" si="825"/>
        <v>-1.3538969810813995E-3</v>
      </c>
      <c r="W5873" s="13"/>
      <c r="X5873" s="2">
        <v>41093</v>
      </c>
      <c r="Y5873">
        <v>187.1454</v>
      </c>
      <c r="AA5873" s="2">
        <v>41093</v>
      </c>
      <c r="AB5873">
        <v>2681.81</v>
      </c>
      <c r="AC5873">
        <f t="shared" si="826"/>
        <v>5.1111011624960234E-4</v>
      </c>
      <c r="AD5873">
        <f t="shared" si="821"/>
        <v>5.030301162496023E-4</v>
      </c>
      <c r="AE5873">
        <f>Sheet2!$B$17+Sheet2!$B$18*'Portfolio allocation'!K5873</f>
        <v>5.7911298436424284E-3</v>
      </c>
      <c r="AF5873">
        <f t="shared" si="827"/>
        <v>-5.2880997273928258E-3</v>
      </c>
      <c r="AH5873" s="2">
        <v>41093</v>
      </c>
      <c r="AI5873">
        <v>1.6279999999999999</v>
      </c>
      <c r="AJ5873">
        <v>0.20200000000000001</v>
      </c>
      <c r="AK5873">
        <v>1.2605999999999999</v>
      </c>
      <c r="AR5873" s="3"/>
    </row>
    <row r="5874" spans="1:44" hidden="1" outlineLevel="1" x14ac:dyDescent="0.2">
      <c r="A5874" s="2">
        <v>41094</v>
      </c>
      <c r="B5874">
        <v>16.66</v>
      </c>
      <c r="E5874" s="2">
        <v>41094</v>
      </c>
      <c r="F5874">
        <v>1374.02</v>
      </c>
      <c r="G5874">
        <f t="shared" si="822"/>
        <v>0</v>
      </c>
      <c r="H5874" s="2">
        <v>41094</v>
      </c>
      <c r="I5874">
        <v>2385.06</v>
      </c>
      <c r="J5874">
        <f t="shared" si="823"/>
        <v>0</v>
      </c>
      <c r="K5874">
        <f t="shared" si="819"/>
        <v>-8.0800000000000006E-6</v>
      </c>
      <c r="L5874">
        <v>-4.6830148024788248E-3</v>
      </c>
      <c r="N5874" s="2">
        <v>41094</v>
      </c>
      <c r="O5874">
        <v>30.76</v>
      </c>
      <c r="Q5874" s="2">
        <v>41094</v>
      </c>
      <c r="R5874">
        <v>41006.339999999997</v>
      </c>
      <c r="S5874" s="8">
        <f t="shared" si="824"/>
        <v>0</v>
      </c>
      <c r="T5874" s="9">
        <f t="shared" si="820"/>
        <v>-8.0800000000000006E-6</v>
      </c>
      <c r="U5874" s="3">
        <f>Sheet1!$B$17+Sheet1!$B$18*'Portfolio allocation'!K5874</f>
        <v>4.7852930358020107E-4</v>
      </c>
      <c r="V5874" s="13">
        <f t="shared" si="825"/>
        <v>-4.8660930358020106E-4</v>
      </c>
      <c r="W5874" s="13"/>
      <c r="X5874" s="2">
        <v>41094</v>
      </c>
      <c r="Y5874">
        <v>187.1454</v>
      </c>
      <c r="AA5874" s="2">
        <v>41094</v>
      </c>
      <c r="AB5874">
        <v>2681.81</v>
      </c>
      <c r="AC5874">
        <f t="shared" si="826"/>
        <v>0</v>
      </c>
      <c r="AD5874">
        <f t="shared" si="821"/>
        <v>-8.0800000000000006E-6</v>
      </c>
      <c r="AE5874">
        <f>Sheet2!$B$17+Sheet2!$B$18*'Portfolio allocation'!K5874</f>
        <v>4.6202069224916817E-5</v>
      </c>
      <c r="AF5874">
        <f t="shared" si="827"/>
        <v>-5.4282069224916821E-5</v>
      </c>
      <c r="AH5874" s="2">
        <v>41094</v>
      </c>
      <c r="AI5874">
        <v>1.6279999999999999</v>
      </c>
      <c r="AJ5874">
        <v>0.20200000000000001</v>
      </c>
      <c r="AK5874">
        <v>1.2509999999999999</v>
      </c>
      <c r="AR5874" s="3"/>
    </row>
    <row r="5875" spans="1:44" hidden="1" outlineLevel="1" x14ac:dyDescent="0.2">
      <c r="A5875" s="2">
        <v>41095</v>
      </c>
      <c r="B5875">
        <v>17.5</v>
      </c>
      <c r="E5875" s="2">
        <v>41095</v>
      </c>
      <c r="F5875">
        <v>1367.58</v>
      </c>
      <c r="G5875">
        <f t="shared" si="822"/>
        <v>-4.6869768998996086E-3</v>
      </c>
      <c r="H5875" s="2">
        <v>41095</v>
      </c>
      <c r="I5875">
        <v>2373.91</v>
      </c>
      <c r="J5875">
        <f t="shared" si="823"/>
        <v>-4.6749348024788251E-3</v>
      </c>
      <c r="K5875">
        <f t="shared" si="819"/>
        <v>-4.6830148024788248E-3</v>
      </c>
      <c r="L5875">
        <v>-9.0940353853345753E-3</v>
      </c>
      <c r="N5875" s="2">
        <v>41095</v>
      </c>
      <c r="O5875">
        <v>30.7</v>
      </c>
      <c r="Q5875" s="2">
        <v>41095</v>
      </c>
      <c r="R5875">
        <v>40926.35</v>
      </c>
      <c r="S5875" s="8">
        <f t="shared" si="824"/>
        <v>-1.9506739689520991E-3</v>
      </c>
      <c r="T5875" s="9">
        <f t="shared" si="820"/>
        <v>-1.9587539689520993E-3</v>
      </c>
      <c r="U5875" s="3">
        <f>Sheet1!$B$17+Sheet1!$B$18*'Portfolio allocation'!K5875</f>
        <v>-4.8846743804271051E-3</v>
      </c>
      <c r="V5875" s="13">
        <f t="shared" si="825"/>
        <v>2.9259204114750058E-3</v>
      </c>
      <c r="W5875" s="13"/>
      <c r="X5875" s="2">
        <v>41095</v>
      </c>
      <c r="Y5875">
        <v>186.5341</v>
      </c>
      <c r="AA5875" s="2">
        <v>41095</v>
      </c>
      <c r="AB5875">
        <v>2673.05</v>
      </c>
      <c r="AC5875">
        <f t="shared" si="826"/>
        <v>-3.2664506434086915E-3</v>
      </c>
      <c r="AD5875">
        <f t="shared" si="821"/>
        <v>-3.2742106434086914E-3</v>
      </c>
      <c r="AE5875">
        <f>Sheet2!$B$17+Sheet2!$B$18*'Portfolio allocation'!K5875</f>
        <v>-4.1108692255129621E-3</v>
      </c>
      <c r="AF5875">
        <f t="shared" si="827"/>
        <v>8.3665858210427071E-4</v>
      </c>
      <c r="AH5875" s="2">
        <v>41095</v>
      </c>
      <c r="AI5875">
        <v>1.599</v>
      </c>
      <c r="AJ5875">
        <v>0.19400000000000001</v>
      </c>
      <c r="AK5875">
        <v>1.2381</v>
      </c>
      <c r="AR5875" s="3"/>
    </row>
    <row r="5876" spans="1:44" hidden="1" outlineLevel="1" x14ac:dyDescent="0.2">
      <c r="A5876" s="2">
        <v>41096</v>
      </c>
      <c r="B5876">
        <v>17.100000000000001</v>
      </c>
      <c r="E5876" s="2">
        <v>41096</v>
      </c>
      <c r="F5876">
        <v>1354.68</v>
      </c>
      <c r="G5876">
        <f t="shared" si="822"/>
        <v>-9.4327205721054241E-3</v>
      </c>
      <c r="H5876" s="2">
        <v>41096</v>
      </c>
      <c r="I5876">
        <v>2352.34</v>
      </c>
      <c r="J5876">
        <f t="shared" si="823"/>
        <v>-9.0862753853345746E-3</v>
      </c>
      <c r="K5876">
        <f t="shared" si="819"/>
        <v>-9.0940353853345753E-3</v>
      </c>
      <c r="L5876">
        <v>-1.631394910259594E-3</v>
      </c>
      <c r="N5876" s="2">
        <v>41096</v>
      </c>
      <c r="O5876">
        <v>30.184999999999999</v>
      </c>
      <c r="Q5876" s="2">
        <v>41096</v>
      </c>
      <c r="R5876">
        <v>40239.800000000003</v>
      </c>
      <c r="S5876" s="8">
        <f t="shared" si="824"/>
        <v>-1.6775256039202047E-2</v>
      </c>
      <c r="T5876" s="9">
        <f t="shared" si="820"/>
        <v>-1.6783016039202046E-2</v>
      </c>
      <c r="U5876" s="3">
        <f>Sheet1!$B$17+Sheet1!$B$18*'Portfolio allocation'!K5876</f>
        <v>-9.9451089832070395E-3</v>
      </c>
      <c r="V5876" s="13">
        <f t="shared" si="825"/>
        <v>-6.8379070559950062E-3</v>
      </c>
      <c r="W5876" s="13"/>
      <c r="X5876" s="2">
        <v>41096</v>
      </c>
      <c r="Y5876">
        <v>182.828</v>
      </c>
      <c r="AA5876" s="2">
        <v>41096</v>
      </c>
      <c r="AB5876">
        <v>2619.94</v>
      </c>
      <c r="AC5876">
        <f t="shared" si="826"/>
        <v>-1.9868689324928468E-2</v>
      </c>
      <c r="AD5876">
        <f t="shared" si="821"/>
        <v>-1.9876169324928469E-2</v>
      </c>
      <c r="AE5876">
        <f>Sheet2!$B$17+Sheet2!$B$18*'Portfolio allocation'!K5876</f>
        <v>-8.0332612631013062E-3</v>
      </c>
      <c r="AF5876">
        <f t="shared" si="827"/>
        <v>-1.1842908061827162E-2</v>
      </c>
      <c r="AH5876" s="2">
        <v>41096</v>
      </c>
      <c r="AI5876">
        <v>1.5489999999999999</v>
      </c>
      <c r="AJ5876">
        <v>0.187</v>
      </c>
      <c r="AK5876">
        <v>1.2306999999999999</v>
      </c>
      <c r="AR5876" s="3"/>
    </row>
    <row r="5877" spans="1:44" hidden="1" outlineLevel="1" x14ac:dyDescent="0.2">
      <c r="A5877" s="2">
        <v>41099</v>
      </c>
      <c r="B5877">
        <v>17.98</v>
      </c>
      <c r="E5877" s="2">
        <v>41099</v>
      </c>
      <c r="F5877">
        <v>1352.46</v>
      </c>
      <c r="G5877">
        <f t="shared" si="822"/>
        <v>-1.6387633979980665E-3</v>
      </c>
      <c r="H5877" s="2">
        <v>41099</v>
      </c>
      <c r="I5877">
        <v>2348.52</v>
      </c>
      <c r="J5877">
        <f t="shared" si="823"/>
        <v>-1.623914910259594E-3</v>
      </c>
      <c r="K5877">
        <f t="shared" si="819"/>
        <v>-1.631394910259594E-3</v>
      </c>
      <c r="L5877">
        <v>-8.1232294932978531E-3</v>
      </c>
      <c r="N5877" s="2">
        <v>41099</v>
      </c>
      <c r="O5877">
        <v>30</v>
      </c>
      <c r="Q5877" s="2">
        <v>41099</v>
      </c>
      <c r="R5877">
        <v>39993.18</v>
      </c>
      <c r="S5877" s="8">
        <f t="shared" si="824"/>
        <v>-6.1287580952191778E-3</v>
      </c>
      <c r="T5877" s="9">
        <f t="shared" si="820"/>
        <v>-6.1362380952191776E-3</v>
      </c>
      <c r="U5877" s="3">
        <f>Sheet1!$B$17+Sheet1!$B$18*'Portfolio allocation'!K5877</f>
        <v>-1.3837787017404099E-3</v>
      </c>
      <c r="V5877" s="13">
        <f t="shared" si="825"/>
        <v>-4.7524593934787675E-3</v>
      </c>
      <c r="W5877" s="13"/>
      <c r="X5877" s="2">
        <v>41099</v>
      </c>
      <c r="Y5877">
        <v>181.166</v>
      </c>
      <c r="AA5877" s="2">
        <v>41099</v>
      </c>
      <c r="AB5877">
        <v>2596.12</v>
      </c>
      <c r="AC5877">
        <f t="shared" si="826"/>
        <v>-9.0918112628534109E-3</v>
      </c>
      <c r="AD5877">
        <f t="shared" si="821"/>
        <v>-9.0992912628534116E-3</v>
      </c>
      <c r="AE5877">
        <f>Sheet2!$B$17+Sheet2!$B$18*'Portfolio allocation'!K5877</f>
        <v>-1.3972909634868951E-3</v>
      </c>
      <c r="AF5877">
        <f t="shared" si="827"/>
        <v>-7.7020002993665165E-3</v>
      </c>
      <c r="AH5877" s="2">
        <v>41099</v>
      </c>
      <c r="AI5877">
        <v>1.5129999999999999</v>
      </c>
      <c r="AJ5877">
        <v>0.187</v>
      </c>
      <c r="AK5877">
        <v>1.2299500000000001</v>
      </c>
      <c r="AR5877" s="3"/>
    </row>
    <row r="5878" spans="1:44" hidden="1" outlineLevel="1" x14ac:dyDescent="0.2">
      <c r="A5878" s="2">
        <v>41100</v>
      </c>
      <c r="B5878">
        <v>18.72</v>
      </c>
      <c r="E5878" s="2">
        <v>41100</v>
      </c>
      <c r="F5878">
        <v>1341.47</v>
      </c>
      <c r="G5878">
        <f t="shared" si="822"/>
        <v>-8.1259334841695674E-3</v>
      </c>
      <c r="H5878" s="2">
        <v>41100</v>
      </c>
      <c r="I5878">
        <v>2329.46</v>
      </c>
      <c r="J5878">
        <f t="shared" si="823"/>
        <v>-8.1157494932978524E-3</v>
      </c>
      <c r="K5878">
        <f t="shared" si="819"/>
        <v>-8.1232294932978531E-3</v>
      </c>
      <c r="L5878">
        <v>9.984101001953431E-5</v>
      </c>
      <c r="N5878" s="2">
        <v>41100</v>
      </c>
      <c r="O5878">
        <v>29.74</v>
      </c>
      <c r="Q5878" s="2">
        <v>41100</v>
      </c>
      <c r="R5878">
        <v>39646.559999999998</v>
      </c>
      <c r="S5878" s="8">
        <f t="shared" si="824"/>
        <v>-8.6669777197012632E-3</v>
      </c>
      <c r="T5878" s="9">
        <f t="shared" si="820"/>
        <v>-8.6744577197012639E-3</v>
      </c>
      <c r="U5878" s="3">
        <f>Sheet1!$B$17+Sheet1!$B$18*'Portfolio allocation'!K5878</f>
        <v>-8.8313758603693476E-3</v>
      </c>
      <c r="V5878" s="13">
        <f t="shared" si="825"/>
        <v>1.5691814066808377E-4</v>
      </c>
      <c r="W5878" s="13"/>
      <c r="X5878" s="2">
        <v>41100</v>
      </c>
      <c r="Y5878">
        <v>177.90889999999999</v>
      </c>
      <c r="AA5878" s="2">
        <v>41100</v>
      </c>
      <c r="AB5878">
        <v>2549.4499999999998</v>
      </c>
      <c r="AC5878">
        <f t="shared" si="826"/>
        <v>-1.7976826957151415E-2</v>
      </c>
      <c r="AD5878">
        <f t="shared" si="821"/>
        <v>-1.7984306957151416E-2</v>
      </c>
      <c r="AE5878">
        <f>Sheet2!$B$17+Sheet2!$B$18*'Portfolio allocation'!K5878</f>
        <v>-7.1699958964039209E-3</v>
      </c>
      <c r="AF5878">
        <f t="shared" si="827"/>
        <v>-1.0814311060747494E-2</v>
      </c>
      <c r="AH5878" s="2">
        <v>41100</v>
      </c>
      <c r="AI5878">
        <v>1.502</v>
      </c>
      <c r="AJ5878">
        <v>0.187</v>
      </c>
      <c r="AK5878">
        <v>1.2255499999999999</v>
      </c>
      <c r="AR5878" s="3"/>
    </row>
    <row r="5879" spans="1:44" hidden="1" outlineLevel="1" x14ac:dyDescent="0.2">
      <c r="A5879" s="2">
        <v>41101</v>
      </c>
      <c r="B5879">
        <v>17.95</v>
      </c>
      <c r="E5879" s="2">
        <v>41101</v>
      </c>
      <c r="F5879">
        <v>1341.45</v>
      </c>
      <c r="G5879">
        <f t="shared" si="822"/>
        <v>-1.4909017719388906E-5</v>
      </c>
      <c r="H5879" s="2">
        <v>41101</v>
      </c>
      <c r="I5879">
        <v>2329.71</v>
      </c>
      <c r="J5879">
        <f t="shared" si="823"/>
        <v>1.0732101001953431E-4</v>
      </c>
      <c r="K5879">
        <f t="shared" si="819"/>
        <v>9.984101001953431E-5</v>
      </c>
      <c r="L5879">
        <v>-4.99522525584722E-3</v>
      </c>
      <c r="N5879" s="2">
        <v>41101</v>
      </c>
      <c r="O5879">
        <v>29.3</v>
      </c>
      <c r="Q5879" s="2">
        <v>41101</v>
      </c>
      <c r="R5879">
        <v>39059.99</v>
      </c>
      <c r="S5879" s="8">
        <f t="shared" si="824"/>
        <v>-1.4794978429402139E-2</v>
      </c>
      <c r="T5879" s="9">
        <f t="shared" si="820"/>
        <v>-1.480245842940214E-2</v>
      </c>
      <c r="U5879" s="3">
        <f>Sheet1!$B$17+Sheet1!$B$18*'Portfolio allocation'!K5879</f>
        <v>6.0233902135672565E-4</v>
      </c>
      <c r="V5879" s="13">
        <f t="shared" si="825"/>
        <v>-1.5404797450758866E-2</v>
      </c>
      <c r="W5879" s="13"/>
      <c r="X5879" s="2">
        <v>41101</v>
      </c>
      <c r="Y5879">
        <v>176.9442</v>
      </c>
      <c r="AA5879" s="2">
        <v>41101</v>
      </c>
      <c r="AB5879">
        <v>2535.63</v>
      </c>
      <c r="AC5879">
        <f t="shared" si="826"/>
        <v>-5.4207770303397185E-3</v>
      </c>
      <c r="AD5879">
        <f t="shared" si="821"/>
        <v>-5.4282570303397183E-3</v>
      </c>
      <c r="AE5879">
        <f>Sheet2!$B$17+Sheet2!$B$18*'Portfolio allocation'!K5879</f>
        <v>1.4216818464826816E-4</v>
      </c>
      <c r="AF5879">
        <f t="shared" si="827"/>
        <v>-5.5704252149879861E-3</v>
      </c>
      <c r="AH5879" s="2">
        <v>41101</v>
      </c>
      <c r="AI5879">
        <v>1.5149999999999999</v>
      </c>
      <c r="AJ5879">
        <v>0.187</v>
      </c>
      <c r="AK5879">
        <v>1.22495</v>
      </c>
      <c r="AR5879" s="3"/>
    </row>
    <row r="5880" spans="1:44" hidden="1" outlineLevel="1" x14ac:dyDescent="0.2">
      <c r="A5880" s="2">
        <v>41102</v>
      </c>
      <c r="B5880">
        <v>18.329999999999998</v>
      </c>
      <c r="E5880" s="2">
        <v>41102</v>
      </c>
      <c r="F5880">
        <v>1334.76</v>
      </c>
      <c r="G5880">
        <f t="shared" si="822"/>
        <v>-4.9871407804987777E-3</v>
      </c>
      <c r="H5880" s="2">
        <v>41102</v>
      </c>
      <c r="I5880">
        <v>2318.09</v>
      </c>
      <c r="J5880">
        <f t="shared" si="823"/>
        <v>-4.9877452558472202E-3</v>
      </c>
      <c r="K5880">
        <f t="shared" si="819"/>
        <v>-4.99522525584722E-3</v>
      </c>
      <c r="L5880">
        <v>1.6519056933423541E-2</v>
      </c>
      <c r="N5880" s="2">
        <v>41102</v>
      </c>
      <c r="O5880">
        <v>28.63</v>
      </c>
      <c r="Q5880" s="2">
        <v>41102</v>
      </c>
      <c r="R5880">
        <v>38166.81</v>
      </c>
      <c r="S5880" s="8">
        <f t="shared" si="824"/>
        <v>-2.2866877334070002E-2</v>
      </c>
      <c r="T5880" s="9">
        <f t="shared" si="820"/>
        <v>-2.2874357334070002E-2</v>
      </c>
      <c r="U5880" s="3">
        <f>Sheet1!$B$17+Sheet1!$B$18*'Portfolio allocation'!K5880</f>
        <v>-5.242850124996444E-3</v>
      </c>
      <c r="V5880" s="13">
        <f t="shared" si="825"/>
        <v>-1.7631507209073558E-2</v>
      </c>
      <c r="W5880" s="13"/>
      <c r="X5880" s="2">
        <v>41102</v>
      </c>
      <c r="Y5880">
        <v>174.8811</v>
      </c>
      <c r="AA5880" s="2">
        <v>41102</v>
      </c>
      <c r="AB5880">
        <v>2506.06</v>
      </c>
      <c r="AC5880">
        <f t="shared" si="826"/>
        <v>-1.1661796082236053E-2</v>
      </c>
      <c r="AD5880">
        <f t="shared" si="821"/>
        <v>-1.1669276082236054E-2</v>
      </c>
      <c r="AE5880">
        <f>Sheet2!$B$17+Sheet2!$B$18*'Portfolio allocation'!K5880</f>
        <v>-4.3884947258571953E-3</v>
      </c>
      <c r="AF5880">
        <f t="shared" si="827"/>
        <v>-7.2807813563788588E-3</v>
      </c>
      <c r="AH5880" s="2">
        <v>41102</v>
      </c>
      <c r="AI5880">
        <v>1.478</v>
      </c>
      <c r="AJ5880">
        <v>0.187</v>
      </c>
      <c r="AK5880">
        <v>1.2183999999999999</v>
      </c>
      <c r="AR5880" s="3"/>
    </row>
    <row r="5881" spans="1:44" hidden="1" outlineLevel="1" x14ac:dyDescent="0.2">
      <c r="A5881" s="2">
        <v>41103</v>
      </c>
      <c r="B5881">
        <v>16.739999999999998</v>
      </c>
      <c r="E5881" s="2">
        <v>41103</v>
      </c>
      <c r="F5881">
        <v>1356.78</v>
      </c>
      <c r="G5881">
        <f t="shared" si="822"/>
        <v>1.6497347837813425E-2</v>
      </c>
      <c r="H5881" s="2">
        <v>41103</v>
      </c>
      <c r="I5881">
        <v>2356.4</v>
      </c>
      <c r="J5881">
        <f t="shared" si="823"/>
        <v>1.6526536933423541E-2</v>
      </c>
      <c r="K5881">
        <f t="shared" si="819"/>
        <v>1.6519056933423541E-2</v>
      </c>
      <c r="L5881">
        <v>-2.3239338720081803E-3</v>
      </c>
      <c r="N5881" s="2">
        <v>41103</v>
      </c>
      <c r="O5881">
        <v>29.39</v>
      </c>
      <c r="Q5881" s="2">
        <v>41103</v>
      </c>
      <c r="R5881">
        <v>39179.980000000003</v>
      </c>
      <c r="S5881" s="8">
        <f t="shared" si="824"/>
        <v>2.6545839172831265E-2</v>
      </c>
      <c r="T5881" s="9">
        <f t="shared" si="820"/>
        <v>2.6538359172831264E-2</v>
      </c>
      <c r="U5881" s="3">
        <f>Sheet1!$B$17+Sheet1!$B$18*'Portfolio allocation'!K5881</f>
        <v>1.943887964695418E-2</v>
      </c>
      <c r="V5881" s="13">
        <f t="shared" si="825"/>
        <v>7.0994795258770838E-3</v>
      </c>
      <c r="W5881" s="13"/>
      <c r="X5881" s="2">
        <v>41103</v>
      </c>
      <c r="Y5881">
        <v>177.67009999999999</v>
      </c>
      <c r="AA5881" s="2">
        <v>41103</v>
      </c>
      <c r="AB5881">
        <v>2546.0300000000002</v>
      </c>
      <c r="AC5881">
        <f t="shared" si="826"/>
        <v>1.5949338802742297E-2</v>
      </c>
      <c r="AD5881">
        <f t="shared" si="821"/>
        <v>1.5942498802742296E-2</v>
      </c>
      <c r="AE5881">
        <f>Sheet2!$B$17+Sheet2!$B$18*'Portfolio allocation'!K5881</f>
        <v>1.4742553875822847E-2</v>
      </c>
      <c r="AF5881">
        <f t="shared" si="827"/>
        <v>1.1999449269194488E-3</v>
      </c>
      <c r="AH5881" s="2">
        <v>41103</v>
      </c>
      <c r="AI5881">
        <v>1.4910000000000001</v>
      </c>
      <c r="AJ5881">
        <v>0.17100000000000001</v>
      </c>
      <c r="AK5881">
        <v>1.2243999999999999</v>
      </c>
      <c r="AR5881" s="3"/>
    </row>
    <row r="5882" spans="1:44" hidden="1" outlineLevel="1" x14ac:dyDescent="0.2">
      <c r="A5882" s="2">
        <v>41106</v>
      </c>
      <c r="B5882">
        <v>17.11</v>
      </c>
      <c r="E5882" s="2">
        <v>41106</v>
      </c>
      <c r="F5882">
        <v>1353.64</v>
      </c>
      <c r="G5882">
        <f t="shared" si="822"/>
        <v>-2.3143029820603678E-3</v>
      </c>
      <c r="H5882" s="2">
        <v>41106</v>
      </c>
      <c r="I5882">
        <v>2350.94</v>
      </c>
      <c r="J5882">
        <f t="shared" si="823"/>
        <v>-2.3170938720081802E-3</v>
      </c>
      <c r="K5882">
        <f t="shared" si="819"/>
        <v>-2.3239338720081803E-3</v>
      </c>
      <c r="L5882">
        <v>7.4031220366322179E-3</v>
      </c>
      <c r="N5882" s="2">
        <v>41106</v>
      </c>
      <c r="O5882">
        <v>29.44</v>
      </c>
      <c r="Q5882" s="2">
        <v>41106</v>
      </c>
      <c r="R5882">
        <v>39246.629999999997</v>
      </c>
      <c r="S5882" s="8">
        <f t="shared" si="824"/>
        <v>1.7011238903132941E-3</v>
      </c>
      <c r="T5882" s="9">
        <f t="shared" si="820"/>
        <v>1.6942838903132942E-3</v>
      </c>
      <c r="U5882" s="3">
        <f>Sheet1!$B$17+Sheet1!$B$18*'Portfolio allocation'!K5882</f>
        <v>-2.1782769499297089E-3</v>
      </c>
      <c r="V5882" s="13">
        <f t="shared" si="825"/>
        <v>3.8725608402430034E-3</v>
      </c>
      <c r="W5882" s="13"/>
      <c r="X5882" s="2">
        <v>41106</v>
      </c>
      <c r="Y5882">
        <v>176.50489999999999</v>
      </c>
      <c r="AA5882" s="2">
        <v>41106</v>
      </c>
      <c r="AB5882">
        <v>2529.33</v>
      </c>
      <c r="AC5882">
        <f t="shared" si="826"/>
        <v>-6.5592314308944299E-3</v>
      </c>
      <c r="AD5882">
        <f t="shared" si="821"/>
        <v>-6.5659114308944302E-3</v>
      </c>
      <c r="AE5882">
        <f>Sheet2!$B$17+Sheet2!$B$18*'Portfolio allocation'!K5882</f>
        <v>-2.0131142765406093E-3</v>
      </c>
      <c r="AF5882">
        <f t="shared" si="827"/>
        <v>-4.5527971543538204E-3</v>
      </c>
      <c r="AH5882" s="2">
        <v>41106</v>
      </c>
      <c r="AI5882">
        <v>1.4710000000000001</v>
      </c>
      <c r="AJ5882">
        <v>0.16700000000000001</v>
      </c>
      <c r="AK5882">
        <v>1.224</v>
      </c>
      <c r="AR5882" s="3"/>
    </row>
    <row r="5883" spans="1:44" hidden="1" outlineLevel="1" x14ac:dyDescent="0.2">
      <c r="A5883" s="2">
        <v>41107</v>
      </c>
      <c r="B5883">
        <v>16.48</v>
      </c>
      <c r="E5883" s="2">
        <v>41107</v>
      </c>
      <c r="F5883">
        <v>1363.67</v>
      </c>
      <c r="G5883">
        <f t="shared" si="822"/>
        <v>7.4096510150409856E-3</v>
      </c>
      <c r="H5883" s="2">
        <v>41107</v>
      </c>
      <c r="I5883">
        <v>2368.36</v>
      </c>
      <c r="J5883">
        <f t="shared" si="823"/>
        <v>7.4098020366322181E-3</v>
      </c>
      <c r="K5883">
        <f t="shared" si="819"/>
        <v>7.4031220366322179E-3</v>
      </c>
      <c r="L5883">
        <v>6.8248916624160183E-3</v>
      </c>
      <c r="N5883" s="2">
        <v>41107</v>
      </c>
      <c r="O5883">
        <v>29.66</v>
      </c>
      <c r="Q5883" s="2">
        <v>41107</v>
      </c>
      <c r="R5883">
        <v>39539.910000000003</v>
      </c>
      <c r="S5883" s="8">
        <f t="shared" si="824"/>
        <v>7.4727435196348946E-3</v>
      </c>
      <c r="T5883" s="9">
        <f t="shared" si="820"/>
        <v>7.4660635196348944E-3</v>
      </c>
      <c r="U5883" s="3">
        <f>Sheet1!$B$17+Sheet1!$B$18*'Portfolio allocation'!K5883</f>
        <v>8.9808481048419004E-3</v>
      </c>
      <c r="V5883" s="13">
        <f t="shared" si="825"/>
        <v>-1.514784585207006E-3</v>
      </c>
      <c r="W5883" s="13"/>
      <c r="X5883" s="2">
        <v>41107</v>
      </c>
      <c r="Y5883">
        <v>175.416</v>
      </c>
      <c r="AA5883" s="2">
        <v>41107</v>
      </c>
      <c r="AB5883">
        <v>2513.73</v>
      </c>
      <c r="AC5883">
        <f t="shared" si="826"/>
        <v>-6.1676412330538E-3</v>
      </c>
      <c r="AD5883">
        <f t="shared" si="821"/>
        <v>-6.1744812330538001E-3</v>
      </c>
      <c r="AE5883">
        <f>Sheet2!$B$17+Sheet2!$B$18*'Portfolio allocation'!K5883</f>
        <v>6.6364319970627699E-3</v>
      </c>
      <c r="AF5883">
        <f t="shared" si="827"/>
        <v>-1.281091323011657E-2</v>
      </c>
      <c r="AH5883" s="2">
        <v>41107</v>
      </c>
      <c r="AI5883">
        <v>1.508</v>
      </c>
      <c r="AJ5883">
        <v>0.17100000000000001</v>
      </c>
      <c r="AK5883">
        <v>1.2213000000000001</v>
      </c>
      <c r="AR5883" s="3"/>
    </row>
    <row r="5884" spans="1:44" hidden="1" outlineLevel="1" x14ac:dyDescent="0.2">
      <c r="A5884" s="2">
        <v>41108</v>
      </c>
      <c r="B5884">
        <v>16.16</v>
      </c>
      <c r="E5884" s="2">
        <v>41108</v>
      </c>
      <c r="F5884">
        <v>1372.78</v>
      </c>
      <c r="G5884">
        <f t="shared" si="822"/>
        <v>6.6805018809534822E-3</v>
      </c>
      <c r="H5884" s="2">
        <v>41108</v>
      </c>
      <c r="I5884">
        <v>2384.54</v>
      </c>
      <c r="J5884">
        <f t="shared" si="823"/>
        <v>6.8317316624160185E-3</v>
      </c>
      <c r="K5884">
        <f t="shared" si="819"/>
        <v>6.8248916624160183E-3</v>
      </c>
      <c r="L5884">
        <v>2.8157872871078403E-3</v>
      </c>
      <c r="N5884" s="2">
        <v>41108</v>
      </c>
      <c r="O5884">
        <v>30.45</v>
      </c>
      <c r="Q5884" s="2">
        <v>41108</v>
      </c>
      <c r="R5884">
        <v>40593.07</v>
      </c>
      <c r="S5884" s="8">
        <f t="shared" si="824"/>
        <v>2.6635366646003966E-2</v>
      </c>
      <c r="T5884" s="9">
        <f t="shared" si="820"/>
        <v>2.6628526646003965E-2</v>
      </c>
      <c r="U5884" s="3">
        <f>Sheet1!$B$17+Sheet1!$B$18*'Portfolio allocation'!K5884</f>
        <v>8.3174875652346127E-3</v>
      </c>
      <c r="V5884" s="13">
        <f t="shared" si="825"/>
        <v>1.8311039080769351E-2</v>
      </c>
      <c r="W5884" s="13"/>
      <c r="X5884" s="2">
        <v>41108</v>
      </c>
      <c r="Y5884">
        <v>179.80969999999999</v>
      </c>
      <c r="AA5884" s="2">
        <v>41108</v>
      </c>
      <c r="AB5884">
        <v>2576.69</v>
      </c>
      <c r="AC5884">
        <f t="shared" si="826"/>
        <v>2.504644492447472E-2</v>
      </c>
      <c r="AD5884">
        <f t="shared" si="821"/>
        <v>2.5039884924474721E-2</v>
      </c>
      <c r="AE5884">
        <f>Sheet2!$B$17+Sheet2!$B$18*'Portfolio allocation'!K5884</f>
        <v>6.1222547963186765E-3</v>
      </c>
      <c r="AF5884">
        <f t="shared" si="827"/>
        <v>1.8917630128156046E-2</v>
      </c>
      <c r="AH5884" s="2">
        <v>41108</v>
      </c>
      <c r="AI5884">
        <v>1.494</v>
      </c>
      <c r="AJ5884">
        <v>0.16400000000000001</v>
      </c>
      <c r="AK5884">
        <v>1.22645</v>
      </c>
      <c r="AR5884" s="3"/>
    </row>
    <row r="5885" spans="1:44" hidden="1" outlineLevel="1" x14ac:dyDescent="0.2">
      <c r="A5885" s="2">
        <v>41109</v>
      </c>
      <c r="B5885">
        <v>15.45</v>
      </c>
      <c r="E5885" s="2">
        <v>41109</v>
      </c>
      <c r="F5885">
        <v>1376.51</v>
      </c>
      <c r="G5885">
        <f t="shared" si="822"/>
        <v>2.7171141770714335E-3</v>
      </c>
      <c r="H5885" s="2">
        <v>41109</v>
      </c>
      <c r="I5885">
        <v>2391.27</v>
      </c>
      <c r="J5885">
        <f t="shared" si="823"/>
        <v>2.8223472871078403E-3</v>
      </c>
      <c r="K5885">
        <f t="shared" si="819"/>
        <v>2.8157872871078403E-3</v>
      </c>
      <c r="L5885">
        <v>-1.0047129675360648E-2</v>
      </c>
      <c r="N5885" s="2">
        <v>41109</v>
      </c>
      <c r="O5885">
        <v>30.664999999999999</v>
      </c>
      <c r="Q5885" s="2">
        <v>41109</v>
      </c>
      <c r="R5885">
        <v>40879.69</v>
      </c>
      <c r="S5885" s="8">
        <f t="shared" si="824"/>
        <v>7.060811118745125E-3</v>
      </c>
      <c r="T5885" s="9">
        <f t="shared" si="820"/>
        <v>7.0542511187451249E-3</v>
      </c>
      <c r="U5885" s="3">
        <f>Sheet1!$B$17+Sheet1!$B$18*'Portfolio allocation'!K5885</f>
        <v>3.7181414216645127E-3</v>
      </c>
      <c r="V5885" s="13">
        <f t="shared" si="825"/>
        <v>3.3361096970806123E-3</v>
      </c>
      <c r="W5885" s="13"/>
      <c r="X5885" s="2">
        <v>41109</v>
      </c>
      <c r="Y5885">
        <v>186.58179999999999</v>
      </c>
      <c r="AA5885" s="2">
        <v>41109</v>
      </c>
      <c r="AB5885">
        <v>2673.73</v>
      </c>
      <c r="AC5885">
        <f t="shared" si="826"/>
        <v>3.7660719760623129E-2</v>
      </c>
      <c r="AD5885">
        <f t="shared" si="821"/>
        <v>3.7654279760623126E-2</v>
      </c>
      <c r="AE5885">
        <f>Sheet2!$B$17+Sheet2!$B$18*'Portfolio allocation'!K5885</f>
        <v>2.557256904291465E-3</v>
      </c>
      <c r="AF5885">
        <f t="shared" si="827"/>
        <v>3.5097022856331664E-2</v>
      </c>
      <c r="AH5885" s="2">
        <v>41109</v>
      </c>
      <c r="AI5885">
        <v>1.5109999999999999</v>
      </c>
      <c r="AJ5885">
        <v>0.161</v>
      </c>
      <c r="AK5885">
        <v>1.2261</v>
      </c>
      <c r="AR5885" s="3"/>
    </row>
    <row r="5886" spans="1:44" hidden="1" outlineLevel="1" x14ac:dyDescent="0.2">
      <c r="A5886" s="2">
        <v>41110</v>
      </c>
      <c r="B5886">
        <v>16.27</v>
      </c>
      <c r="E5886" s="2">
        <v>41110</v>
      </c>
      <c r="F5886">
        <v>1362.66</v>
      </c>
      <c r="G5886">
        <f t="shared" si="822"/>
        <v>-1.0061677721193374E-2</v>
      </c>
      <c r="H5886" s="2">
        <v>41110</v>
      </c>
      <c r="I5886">
        <v>2367.2600000000002</v>
      </c>
      <c r="J5886">
        <f t="shared" si="823"/>
        <v>-1.0040689675360648E-2</v>
      </c>
      <c r="K5886">
        <f t="shared" si="819"/>
        <v>-1.0047129675360648E-2</v>
      </c>
      <c r="L5886">
        <v>-8.8941526078252873E-3</v>
      </c>
      <c r="N5886" s="2">
        <v>41110</v>
      </c>
      <c r="O5886">
        <v>30.114999999999998</v>
      </c>
      <c r="Q5886" s="2">
        <v>41110</v>
      </c>
      <c r="R5886">
        <v>40146.480000000003</v>
      </c>
      <c r="S5886" s="8">
        <f t="shared" si="824"/>
        <v>-1.7935801372270688E-2</v>
      </c>
      <c r="T5886" s="9">
        <f t="shared" si="820"/>
        <v>-1.7942241372270688E-2</v>
      </c>
      <c r="U5886" s="3">
        <f>Sheet1!$B$17+Sheet1!$B$18*'Portfolio allocation'!K5886</f>
        <v>-1.1038522907346426E-2</v>
      </c>
      <c r="V5886" s="13">
        <f t="shared" si="825"/>
        <v>-6.9037184649242619E-3</v>
      </c>
      <c r="W5886" s="13"/>
      <c r="X5886" s="2">
        <v>41110</v>
      </c>
      <c r="Y5886">
        <v>183.82140000000001</v>
      </c>
      <c r="AA5886" s="2">
        <v>41110</v>
      </c>
      <c r="AB5886">
        <v>2634.18</v>
      </c>
      <c r="AC5886">
        <f t="shared" si="826"/>
        <v>-1.4792069505896288E-2</v>
      </c>
      <c r="AD5886">
        <f t="shared" si="821"/>
        <v>-1.4798309505896287E-2</v>
      </c>
      <c r="AE5886">
        <f>Sheet2!$B$17+Sheet2!$B$18*'Portfolio allocation'!K5886</f>
        <v>-8.8807770214269881E-3</v>
      </c>
      <c r="AF5886">
        <f t="shared" si="827"/>
        <v>-5.9175324844692994E-3</v>
      </c>
      <c r="AH5886" s="2">
        <v>41110</v>
      </c>
      <c r="AI5886">
        <v>1.458</v>
      </c>
      <c r="AJ5886">
        <v>0.156</v>
      </c>
      <c r="AK5886">
        <v>1.21675</v>
      </c>
      <c r="AR5886" s="3"/>
    </row>
    <row r="5887" spans="1:44" hidden="1" outlineLevel="1" x14ac:dyDescent="0.2">
      <c r="A5887" s="2">
        <v>41113</v>
      </c>
      <c r="B5887">
        <v>18.62</v>
      </c>
      <c r="E5887" s="2">
        <v>41113</v>
      </c>
      <c r="F5887">
        <v>1350.52</v>
      </c>
      <c r="G5887">
        <f t="shared" si="822"/>
        <v>-8.909045543275762E-3</v>
      </c>
      <c r="H5887" s="2">
        <v>41113</v>
      </c>
      <c r="I5887">
        <v>2346.2199999999998</v>
      </c>
      <c r="J5887">
        <f t="shared" si="823"/>
        <v>-8.8879126078252879E-3</v>
      </c>
      <c r="K5887">
        <f t="shared" si="819"/>
        <v>-8.8941526078252873E-3</v>
      </c>
      <c r="L5887">
        <v>-9.0421707935316627E-3</v>
      </c>
      <c r="N5887" s="2">
        <v>41113</v>
      </c>
      <c r="O5887">
        <v>29.28</v>
      </c>
      <c r="Q5887" s="2">
        <v>41113</v>
      </c>
      <c r="R5887">
        <v>39033.339999999997</v>
      </c>
      <c r="S5887" s="8">
        <f t="shared" si="824"/>
        <v>-2.7726963858350939E-2</v>
      </c>
      <c r="T5887" s="9">
        <f t="shared" si="820"/>
        <v>-2.773320385835094E-2</v>
      </c>
      <c r="U5887" s="3">
        <f>Sheet1!$B$17+Sheet1!$B$18*'Portfolio allocation'!K5887</f>
        <v>-9.715798395145147E-3</v>
      </c>
      <c r="V5887" s="13">
        <f t="shared" si="825"/>
        <v>-1.8017405463205793E-2</v>
      </c>
      <c r="W5887" s="13"/>
      <c r="X5887" s="2">
        <v>41113</v>
      </c>
      <c r="Y5887">
        <v>182.274</v>
      </c>
      <c r="AA5887" s="2">
        <v>41113</v>
      </c>
      <c r="AB5887">
        <v>2612</v>
      </c>
      <c r="AC5887">
        <f t="shared" si="826"/>
        <v>-8.4200775953047202E-3</v>
      </c>
      <c r="AD5887">
        <f t="shared" si="821"/>
        <v>-8.4264375953047206E-3</v>
      </c>
      <c r="AE5887">
        <f>Sheet2!$B$17+Sheet2!$B$18*'Portfolio allocation'!K5887</f>
        <v>-7.855520397869185E-3</v>
      </c>
      <c r="AF5887">
        <f t="shared" si="827"/>
        <v>-5.7091719743553558E-4</v>
      </c>
      <c r="AH5887" s="2">
        <v>41113</v>
      </c>
      <c r="AI5887">
        <v>1.4379999999999999</v>
      </c>
      <c r="AJ5887">
        <v>0.159</v>
      </c>
      <c r="AK5887">
        <v>1.2117</v>
      </c>
      <c r="AR5887" s="3"/>
    </row>
    <row r="5888" spans="1:44" hidden="1" outlineLevel="1" x14ac:dyDescent="0.2">
      <c r="A5888" s="2">
        <v>41114</v>
      </c>
      <c r="B5888">
        <v>20.47</v>
      </c>
      <c r="E5888" s="2">
        <v>41114</v>
      </c>
      <c r="F5888">
        <v>1338.31</v>
      </c>
      <c r="G5888">
        <f t="shared" si="822"/>
        <v>-9.0409619998222945E-3</v>
      </c>
      <c r="H5888" s="2">
        <v>41114</v>
      </c>
      <c r="I5888">
        <v>2325.02</v>
      </c>
      <c r="J5888">
        <f t="shared" si="823"/>
        <v>-9.0358107935316623E-3</v>
      </c>
      <c r="K5888">
        <f t="shared" si="819"/>
        <v>-9.0421707935316627E-3</v>
      </c>
      <c r="L5888">
        <v>-3.0341164067409831E-4</v>
      </c>
      <c r="N5888" s="2">
        <v>41114</v>
      </c>
      <c r="O5888">
        <v>29.15</v>
      </c>
      <c r="Q5888" s="2">
        <v>41114</v>
      </c>
      <c r="R5888">
        <v>38860.03</v>
      </c>
      <c r="S5888" s="8">
        <f t="shared" si="824"/>
        <v>-4.4400504799230189E-3</v>
      </c>
      <c r="T5888" s="9">
        <f t="shared" si="820"/>
        <v>-4.4464104799230193E-3</v>
      </c>
      <c r="U5888" s="3">
        <f>Sheet1!$B$17+Sheet1!$B$18*'Portfolio allocation'!K5888</f>
        <v>-9.8856086090671844E-3</v>
      </c>
      <c r="V5888" s="13">
        <f t="shared" si="825"/>
        <v>5.4391981291441651E-3</v>
      </c>
      <c r="W5888" s="13"/>
      <c r="X5888" s="2">
        <v>41114</v>
      </c>
      <c r="Y5888">
        <v>181.80600000000001</v>
      </c>
      <c r="AA5888" s="2">
        <v>41114</v>
      </c>
      <c r="AB5888">
        <v>2605.3000000000002</v>
      </c>
      <c r="AC5888">
        <f t="shared" si="826"/>
        <v>-2.5650842266461416E-3</v>
      </c>
      <c r="AD5888">
        <f t="shared" si="821"/>
        <v>-2.5717242266461416E-3</v>
      </c>
      <c r="AE5888">
        <f>Sheet2!$B$17+Sheet2!$B$18*'Portfolio allocation'!K5888</f>
        <v>-7.9871419448847483E-3</v>
      </c>
      <c r="AF5888">
        <f t="shared" si="827"/>
        <v>5.4154177182386062E-3</v>
      </c>
      <c r="AH5888" s="2">
        <v>41114</v>
      </c>
      <c r="AI5888">
        <v>1.391</v>
      </c>
      <c r="AJ5888">
        <v>0.16600000000000001</v>
      </c>
      <c r="AK5888">
        <v>1.2084999999999999</v>
      </c>
      <c r="AR5888" s="3"/>
    </row>
    <row r="5889" spans="1:44" hidden="1" outlineLevel="1" x14ac:dyDescent="0.2">
      <c r="A5889" s="2">
        <v>41115</v>
      </c>
      <c r="B5889">
        <v>19.34</v>
      </c>
      <c r="E5889" s="2">
        <v>41115</v>
      </c>
      <c r="F5889">
        <v>1337.89</v>
      </c>
      <c r="G5889">
        <f t="shared" si="822"/>
        <v>-3.138286346211494E-4</v>
      </c>
      <c r="H5889" s="2">
        <v>41115</v>
      </c>
      <c r="I5889">
        <v>2324.33</v>
      </c>
      <c r="J5889">
        <f t="shared" si="823"/>
        <v>-2.9677164067409834E-4</v>
      </c>
      <c r="K5889">
        <f t="shared" si="819"/>
        <v>-3.0341164067409831E-4</v>
      </c>
      <c r="L5889">
        <v>1.6565637671759267E-2</v>
      </c>
      <c r="N5889" s="2">
        <v>41115</v>
      </c>
      <c r="O5889">
        <v>28.83</v>
      </c>
      <c r="Q5889" s="2">
        <v>41115</v>
      </c>
      <c r="R5889">
        <v>38433.43</v>
      </c>
      <c r="S5889" s="8">
        <f t="shared" si="824"/>
        <v>-1.0977860799386896E-2</v>
      </c>
      <c r="T5889" s="9">
        <f t="shared" si="820"/>
        <v>-1.0984500799386896E-2</v>
      </c>
      <c r="U5889" s="3">
        <f>Sheet1!$B$17+Sheet1!$B$18*'Portfolio allocation'!K5889</f>
        <v>1.3971736069975905E-4</v>
      </c>
      <c r="V5889" s="13">
        <f t="shared" si="825"/>
        <v>-1.1124218160086656E-2</v>
      </c>
      <c r="W5889" s="13"/>
      <c r="X5889" s="2">
        <v>41115</v>
      </c>
      <c r="Y5889">
        <v>182.5128</v>
      </c>
      <c r="AA5889" s="2">
        <v>41115</v>
      </c>
      <c r="AB5889">
        <v>2615.42</v>
      </c>
      <c r="AC5889">
        <f t="shared" si="826"/>
        <v>3.8843895136835282E-3</v>
      </c>
      <c r="AD5889">
        <f t="shared" si="821"/>
        <v>3.8775095136835283E-3</v>
      </c>
      <c r="AE5889">
        <f>Sheet2!$B$17+Sheet2!$B$18*'Portfolio allocation'!K5889</f>
        <v>-2.1641436025409018E-4</v>
      </c>
      <c r="AF5889">
        <f t="shared" si="827"/>
        <v>4.0939238739376186E-3</v>
      </c>
      <c r="AH5889" s="2">
        <v>41115</v>
      </c>
      <c r="AI5889">
        <v>1.3979999999999999</v>
      </c>
      <c r="AJ5889">
        <v>0.17199999999999999</v>
      </c>
      <c r="AK5889">
        <v>1.21235</v>
      </c>
      <c r="AR5889" s="3"/>
    </row>
    <row r="5890" spans="1:44" hidden="1" outlineLevel="1" x14ac:dyDescent="0.2">
      <c r="A5890" s="2">
        <v>41116</v>
      </c>
      <c r="B5890">
        <v>17.53</v>
      </c>
      <c r="E5890" s="2">
        <v>41116</v>
      </c>
      <c r="F5890">
        <v>1360.02</v>
      </c>
      <c r="G5890">
        <f t="shared" si="822"/>
        <v>1.6540971230818657E-2</v>
      </c>
      <c r="H5890" s="2">
        <v>41116</v>
      </c>
      <c r="I5890">
        <v>2362.85</v>
      </c>
      <c r="J5890">
        <f t="shared" si="823"/>
        <v>1.6572517671759268E-2</v>
      </c>
      <c r="K5890">
        <f t="shared" si="819"/>
        <v>1.6565637671759267E-2</v>
      </c>
      <c r="L5890">
        <v>1.9131025495482332E-2</v>
      </c>
      <c r="N5890" s="2">
        <v>41116</v>
      </c>
      <c r="O5890">
        <v>29.16</v>
      </c>
      <c r="Q5890" s="2">
        <v>41116</v>
      </c>
      <c r="R5890">
        <v>38873.360000000001</v>
      </c>
      <c r="S5890" s="8">
        <f t="shared" si="824"/>
        <v>1.1446545364283134E-2</v>
      </c>
      <c r="T5890" s="9">
        <f t="shared" si="820"/>
        <v>1.1439665364283133E-2</v>
      </c>
      <c r="U5890" s="3">
        <f>Sheet1!$B$17+Sheet1!$B$18*'Portfolio allocation'!K5890</f>
        <v>1.9492318250485825E-2</v>
      </c>
      <c r="V5890" s="13">
        <f t="shared" si="825"/>
        <v>-8.0526528862026915E-3</v>
      </c>
      <c r="W5890" s="13"/>
      <c r="X5890" s="2">
        <v>41116</v>
      </c>
      <c r="Y5890">
        <v>185.2542</v>
      </c>
      <c r="AA5890" s="2">
        <v>41116</v>
      </c>
      <c r="AB5890">
        <v>2654.71</v>
      </c>
      <c r="AC5890">
        <f t="shared" si="826"/>
        <v>1.5022443813995423E-2</v>
      </c>
      <c r="AD5890">
        <f t="shared" si="821"/>
        <v>1.5015563813995422E-2</v>
      </c>
      <c r="AE5890">
        <f>Sheet2!$B$17+Sheet2!$B$18*'Portfolio allocation'!K5890</f>
        <v>1.478397465673309E-2</v>
      </c>
      <c r="AF5890">
        <f t="shared" si="827"/>
        <v>2.3158915726233242E-4</v>
      </c>
      <c r="AH5890" s="2">
        <v>41116</v>
      </c>
      <c r="AI5890">
        <v>1.4379999999999999</v>
      </c>
      <c r="AJ5890">
        <v>0.17199999999999999</v>
      </c>
      <c r="AK5890">
        <v>1.23</v>
      </c>
      <c r="AR5890" s="3"/>
    </row>
    <row r="5891" spans="1:44" hidden="1" outlineLevel="1" x14ac:dyDescent="0.2">
      <c r="A5891" s="2">
        <v>41117</v>
      </c>
      <c r="B5891">
        <v>16.7</v>
      </c>
      <c r="E5891" s="2">
        <v>41117</v>
      </c>
      <c r="F5891">
        <v>1385.97</v>
      </c>
      <c r="G5891">
        <f t="shared" si="822"/>
        <v>1.9080601755856463E-2</v>
      </c>
      <c r="H5891" s="2">
        <v>41117</v>
      </c>
      <c r="I5891">
        <v>2408.0700000000002</v>
      </c>
      <c r="J5891">
        <f t="shared" si="823"/>
        <v>1.9137905495482332E-2</v>
      </c>
      <c r="K5891">
        <f t="shared" si="819"/>
        <v>1.9131025495482332E-2</v>
      </c>
      <c r="L5891">
        <v>-4.5549194583229669E-4</v>
      </c>
      <c r="N5891" s="2">
        <v>41117</v>
      </c>
      <c r="O5891">
        <v>29.754999999999999</v>
      </c>
      <c r="Q5891" s="2">
        <v>41117</v>
      </c>
      <c r="R5891">
        <v>39666.550000000003</v>
      </c>
      <c r="S5891" s="8">
        <f t="shared" si="824"/>
        <v>2.0404462078914776E-2</v>
      </c>
      <c r="T5891" s="9">
        <f t="shared" si="820"/>
        <v>2.0397582078914775E-2</v>
      </c>
      <c r="U5891" s="3">
        <f>Sheet1!$B$17+Sheet1!$B$18*'Portfolio allocation'!K5891</f>
        <v>2.2435396177434376E-2</v>
      </c>
      <c r="V5891" s="13">
        <f t="shared" si="825"/>
        <v>-2.0378140985196011E-3</v>
      </c>
      <c r="W5891" s="13"/>
      <c r="X5891" s="2">
        <v>41117</v>
      </c>
      <c r="Y5891">
        <v>187.5847</v>
      </c>
      <c r="AA5891" s="2">
        <v>41117</v>
      </c>
      <c r="AB5891">
        <v>2688.11</v>
      </c>
      <c r="AC5891">
        <f t="shared" si="826"/>
        <v>1.2581411905632001E-2</v>
      </c>
      <c r="AD5891">
        <f t="shared" si="821"/>
        <v>1.2574411905632001E-2</v>
      </c>
      <c r="AE5891">
        <f>Sheet2!$B$17+Sheet2!$B$18*'Portfolio allocation'!K5891</f>
        <v>1.7065182958550369E-2</v>
      </c>
      <c r="AF5891">
        <f t="shared" si="827"/>
        <v>-4.4907710529183686E-3</v>
      </c>
      <c r="AH5891" s="2">
        <v>41117</v>
      </c>
      <c r="AI5891">
        <v>1.5449999999999999</v>
      </c>
      <c r="AJ5891">
        <v>0.17499999999999999</v>
      </c>
      <c r="AK5891">
        <v>1.2370000000000001</v>
      </c>
      <c r="AR5891" s="3"/>
    </row>
    <row r="5892" spans="1:44" hidden="1" outlineLevel="1" x14ac:dyDescent="0.2">
      <c r="A5892" s="2">
        <v>41120</v>
      </c>
      <c r="B5892">
        <v>18.03</v>
      </c>
      <c r="E5892" s="2">
        <v>41120</v>
      </c>
      <c r="F5892">
        <v>1385.3</v>
      </c>
      <c r="G5892">
        <f t="shared" si="822"/>
        <v>-4.834159469542243E-4</v>
      </c>
      <c r="H5892" s="2">
        <v>41120</v>
      </c>
      <c r="I5892">
        <v>2406.9899999999998</v>
      </c>
      <c r="J5892">
        <f t="shared" si="823"/>
        <v>-4.4849194583229668E-4</v>
      </c>
      <c r="K5892">
        <f t="shared" ref="K5892:K5955" si="828">J5892-(AJ5891/25000)</f>
        <v>-4.5549194583229669E-4</v>
      </c>
      <c r="L5892">
        <v>-4.3150454519544964E-3</v>
      </c>
      <c r="N5892" s="2">
        <v>41120</v>
      </c>
      <c r="O5892">
        <v>29.64</v>
      </c>
      <c r="Q5892" s="2">
        <v>41120</v>
      </c>
      <c r="R5892">
        <v>39513.26</v>
      </c>
      <c r="S5892" s="8">
        <f t="shared" si="824"/>
        <v>-3.8644651475865377E-3</v>
      </c>
      <c r="T5892" s="9">
        <f t="shared" ref="T5892:T5955" si="829">S5892-(AJ5891/100/250)</f>
        <v>-3.8714651475865378E-3</v>
      </c>
      <c r="U5892" s="3">
        <f>Sheet1!$B$17+Sheet1!$B$18*'Portfolio allocation'!K5892</f>
        <v>-3.4753019605207646E-5</v>
      </c>
      <c r="V5892" s="13">
        <f t="shared" si="825"/>
        <v>-3.8367121279813303E-3</v>
      </c>
      <c r="W5892" s="13"/>
      <c r="X5892" s="2">
        <v>41120</v>
      </c>
      <c r="Y5892">
        <v>187.86179999999999</v>
      </c>
      <c r="AA5892" s="2">
        <v>41120</v>
      </c>
      <c r="AB5892">
        <v>2692.07</v>
      </c>
      <c r="AC5892">
        <f t="shared" si="826"/>
        <v>1.4731540003942722E-3</v>
      </c>
      <c r="AD5892">
        <f t="shared" ref="AD5892:AD5955" si="830">AC5892-AJ5892/25000</f>
        <v>1.4663940003942723E-3</v>
      </c>
      <c r="AE5892">
        <f>Sheet2!$B$17+Sheet2!$B$18*'Portfolio allocation'!K5892</f>
        <v>-3.5164804752025328E-4</v>
      </c>
      <c r="AF5892">
        <f t="shared" si="827"/>
        <v>1.8180420479145256E-3</v>
      </c>
      <c r="AH5892" s="2">
        <v>41120</v>
      </c>
      <c r="AI5892">
        <v>1.5</v>
      </c>
      <c r="AJ5892">
        <v>0.16900000000000001</v>
      </c>
      <c r="AK5892">
        <v>1.2242500000000001</v>
      </c>
      <c r="AR5892" s="3"/>
    </row>
    <row r="5893" spans="1:44" hidden="1" outlineLevel="1" x14ac:dyDescent="0.2">
      <c r="A5893" s="2">
        <v>41121</v>
      </c>
      <c r="B5893">
        <v>18.93</v>
      </c>
      <c r="E5893" s="2">
        <v>41121</v>
      </c>
      <c r="F5893">
        <v>1379.32</v>
      </c>
      <c r="G5893">
        <f t="shared" ref="G5893:G5956" si="831">(F5893/F5892)-1</f>
        <v>-4.3167544936114632E-3</v>
      </c>
      <c r="H5893" s="2">
        <v>41121</v>
      </c>
      <c r="I5893">
        <v>2396.62</v>
      </c>
      <c r="J5893">
        <f t="shared" ref="J5893:J5956" si="832">(I5893/I5892)-1</f>
        <v>-4.3082854519544966E-3</v>
      </c>
      <c r="K5893">
        <f t="shared" si="828"/>
        <v>-4.3150454519544964E-3</v>
      </c>
      <c r="L5893">
        <v>-2.8813621256602276E-3</v>
      </c>
      <c r="N5893" s="2">
        <v>41121</v>
      </c>
      <c r="O5893">
        <v>29.47</v>
      </c>
      <c r="Q5893" s="2">
        <v>41121</v>
      </c>
      <c r="R5893">
        <v>39286.620000000003</v>
      </c>
      <c r="S5893" s="8">
        <f t="shared" ref="S5893:S5956" si="833">R5893/R5892-1</f>
        <v>-5.7357960340401748E-3</v>
      </c>
      <c r="T5893" s="9">
        <f t="shared" si="829"/>
        <v>-5.7425560340401745E-3</v>
      </c>
      <c r="U5893" s="3">
        <f>Sheet1!$B$17+Sheet1!$B$18*'Portfolio allocation'!K5893</f>
        <v>-4.4625306159221043E-3</v>
      </c>
      <c r="V5893" s="13">
        <f t="shared" ref="V5893:V5956" si="834">T5893-U5893</f>
        <v>-1.2800254181180703E-3</v>
      </c>
      <c r="W5893" s="13"/>
      <c r="X5893" s="2">
        <v>41121</v>
      </c>
      <c r="Y5893">
        <v>187.19309999999999</v>
      </c>
      <c r="AA5893" s="2">
        <v>41121</v>
      </c>
      <c r="AB5893">
        <v>2682.49</v>
      </c>
      <c r="AC5893">
        <f t="shared" ref="AC5893:AC5956" si="835">AB5893/AB5892-1</f>
        <v>-3.5585998878188141E-3</v>
      </c>
      <c r="AD5893">
        <f t="shared" si="830"/>
        <v>-3.5650798878188142E-3</v>
      </c>
      <c r="AE5893">
        <f>Sheet2!$B$17+Sheet2!$B$18*'Portfolio allocation'!K5893</f>
        <v>-3.7836614912795481E-3</v>
      </c>
      <c r="AF5893">
        <f t="shared" ref="AF5893:AF5956" si="836">AD5893-AE5893</f>
        <v>2.1858160346073388E-4</v>
      </c>
      <c r="AH5893" s="2">
        <v>41121</v>
      </c>
      <c r="AI5893">
        <v>1.47</v>
      </c>
      <c r="AJ5893">
        <v>0.16200000000000001</v>
      </c>
      <c r="AK5893">
        <v>1.2315499999999999</v>
      </c>
      <c r="AR5893" s="3"/>
    </row>
    <row r="5894" spans="1:44" hidden="1" outlineLevel="1" x14ac:dyDescent="0.2">
      <c r="A5894" s="2">
        <v>41122</v>
      </c>
      <c r="B5894">
        <v>18.96</v>
      </c>
      <c r="E5894" s="2">
        <v>41122</v>
      </c>
      <c r="F5894">
        <v>1375.14</v>
      </c>
      <c r="G5894">
        <f t="shared" si="831"/>
        <v>-3.0304787866484162E-3</v>
      </c>
      <c r="H5894" s="2">
        <v>41122</v>
      </c>
      <c r="I5894">
        <v>2389.73</v>
      </c>
      <c r="J5894">
        <f t="shared" si="832"/>
        <v>-2.8748821256602275E-3</v>
      </c>
      <c r="K5894">
        <f t="shared" si="828"/>
        <v>-2.8813621256602276E-3</v>
      </c>
      <c r="L5894">
        <v>-7.2960064318563188E-3</v>
      </c>
      <c r="N5894" s="2">
        <v>41122</v>
      </c>
      <c r="O5894">
        <v>29.41</v>
      </c>
      <c r="Q5894" s="2">
        <v>41122</v>
      </c>
      <c r="R5894">
        <v>39206.629999999997</v>
      </c>
      <c r="S5894" s="8">
        <f t="shared" si="833"/>
        <v>-2.0360621504218468E-3</v>
      </c>
      <c r="T5894" s="9">
        <f t="shared" si="829"/>
        <v>-2.0425421504218469E-3</v>
      </c>
      <c r="U5894" s="3">
        <f>Sheet1!$B$17+Sheet1!$B$18*'Portfolio allocation'!K5894</f>
        <v>-2.8177727696299584E-3</v>
      </c>
      <c r="V5894" s="13">
        <f t="shared" si="834"/>
        <v>7.7523061920811145E-4</v>
      </c>
      <c r="W5894" s="13"/>
      <c r="X5894" s="2">
        <v>41122</v>
      </c>
      <c r="Y5894">
        <v>186.429</v>
      </c>
      <c r="AA5894" s="2">
        <v>41122</v>
      </c>
      <c r="AB5894">
        <v>2671.54</v>
      </c>
      <c r="AC5894">
        <f t="shared" si="835"/>
        <v>-4.0820282647837658E-3</v>
      </c>
      <c r="AD5894">
        <f t="shared" si="830"/>
        <v>-4.0885082647837655E-3</v>
      </c>
      <c r="AE5894">
        <f>Sheet2!$B$17+Sheet2!$B$18*'Portfolio allocation'!K5894</f>
        <v>-2.5087937009689643E-3</v>
      </c>
      <c r="AF5894">
        <f t="shared" si="836"/>
        <v>-1.5797145638148011E-3</v>
      </c>
      <c r="AH5894" s="2">
        <v>41122</v>
      </c>
      <c r="AI5894">
        <v>1.524</v>
      </c>
      <c r="AJ5894">
        <v>0.16200000000000001</v>
      </c>
      <c r="AK5894">
        <v>1.2297</v>
      </c>
      <c r="AR5894" s="3"/>
    </row>
    <row r="5895" spans="1:44" hidden="1" outlineLevel="1" x14ac:dyDescent="0.2">
      <c r="A5895" s="2">
        <v>41123</v>
      </c>
      <c r="B5895">
        <v>17.57</v>
      </c>
      <c r="E5895" s="2">
        <v>41123</v>
      </c>
      <c r="F5895">
        <v>1365</v>
      </c>
      <c r="G5895">
        <f t="shared" si="831"/>
        <v>-7.3737946681793343E-3</v>
      </c>
      <c r="H5895" s="2">
        <v>41123</v>
      </c>
      <c r="I5895">
        <v>2372.31</v>
      </c>
      <c r="J5895">
        <f t="shared" si="832"/>
        <v>-7.2895264318563191E-3</v>
      </c>
      <c r="K5895">
        <f t="shared" si="828"/>
        <v>-7.2960064318563188E-3</v>
      </c>
      <c r="L5895">
        <v>1.9156276975268813E-2</v>
      </c>
      <c r="N5895" s="2">
        <v>41123</v>
      </c>
      <c r="O5895">
        <v>29.19</v>
      </c>
      <c r="Q5895" s="2">
        <v>41123</v>
      </c>
      <c r="R5895">
        <v>38913.35</v>
      </c>
      <c r="S5895" s="8">
        <f t="shared" si="833"/>
        <v>-7.480367478663652E-3</v>
      </c>
      <c r="T5895" s="9">
        <f t="shared" si="829"/>
        <v>-7.4868474786636517E-3</v>
      </c>
      <c r="U5895" s="3">
        <f>Sheet1!$B$17+Sheet1!$B$18*'Portfolio allocation'!K5895</f>
        <v>-7.8823645996632941E-3</v>
      </c>
      <c r="V5895" s="13">
        <f t="shared" si="834"/>
        <v>3.9551712099964234E-4</v>
      </c>
      <c r="W5895" s="13"/>
      <c r="X5895" s="2">
        <v>41123</v>
      </c>
      <c r="Y5895">
        <v>185.73169999999999</v>
      </c>
      <c r="AA5895" s="2">
        <v>41123</v>
      </c>
      <c r="AB5895">
        <v>2661.55</v>
      </c>
      <c r="AC5895">
        <f t="shared" si="835"/>
        <v>-3.7394162168635781E-3</v>
      </c>
      <c r="AD5895">
        <f t="shared" si="830"/>
        <v>-3.7458962168635782E-3</v>
      </c>
      <c r="AE5895">
        <f>Sheet2!$B$17+Sheet2!$B$18*'Portfolio allocation'!K5895</f>
        <v>-6.4344080458010851E-3</v>
      </c>
      <c r="AF5895">
        <f t="shared" si="836"/>
        <v>2.6885118289375069E-3</v>
      </c>
      <c r="AH5895" s="2">
        <v>41123</v>
      </c>
      <c r="AI5895">
        <v>1.478</v>
      </c>
      <c r="AJ5895">
        <v>0.16200000000000001</v>
      </c>
      <c r="AK5895">
        <v>1.2159500000000001</v>
      </c>
      <c r="AR5895" s="3"/>
    </row>
    <row r="5896" spans="1:44" hidden="1" outlineLevel="1" x14ac:dyDescent="0.2">
      <c r="A5896" s="2">
        <v>41124</v>
      </c>
      <c r="B5896">
        <v>15.64</v>
      </c>
      <c r="E5896" s="2">
        <v>41124</v>
      </c>
      <c r="F5896">
        <v>1390.99</v>
      </c>
      <c r="G5896">
        <f t="shared" si="831"/>
        <v>1.9040293040293088E-2</v>
      </c>
      <c r="H5896" s="2">
        <v>41124</v>
      </c>
      <c r="I5896">
        <v>2417.77</v>
      </c>
      <c r="J5896">
        <f t="shared" si="832"/>
        <v>1.9162756975268813E-2</v>
      </c>
      <c r="K5896">
        <f t="shared" si="828"/>
        <v>1.9156276975268813E-2</v>
      </c>
      <c r="L5896">
        <v>2.346848306001059E-3</v>
      </c>
      <c r="N5896" s="2">
        <v>41124</v>
      </c>
      <c r="O5896">
        <v>29.75</v>
      </c>
      <c r="Q5896" s="2">
        <v>41124</v>
      </c>
      <c r="R5896">
        <v>39659.910000000003</v>
      </c>
      <c r="S5896" s="8">
        <f t="shared" si="833"/>
        <v>1.9185189658561974E-2</v>
      </c>
      <c r="T5896" s="9">
        <f t="shared" si="829"/>
        <v>1.9178709658561974E-2</v>
      </c>
      <c r="U5896" s="3">
        <f>Sheet1!$B$17+Sheet1!$B$18*'Portfolio allocation'!K5896</f>
        <v>2.2464365315003031E-2</v>
      </c>
      <c r="V5896" s="13">
        <f t="shared" si="834"/>
        <v>-3.2856556564410562E-3</v>
      </c>
      <c r="W5896" s="13"/>
      <c r="X5896" s="2">
        <v>41124</v>
      </c>
      <c r="Y5896">
        <v>189.61920000000001</v>
      </c>
      <c r="AA5896" s="2">
        <v>41124</v>
      </c>
      <c r="AB5896">
        <v>2717.26</v>
      </c>
      <c r="AC5896">
        <f t="shared" si="835"/>
        <v>2.0931412147057182E-2</v>
      </c>
      <c r="AD5896">
        <f t="shared" si="830"/>
        <v>2.0924852147057183E-2</v>
      </c>
      <c r="AE5896">
        <f>Sheet2!$B$17+Sheet2!$B$18*'Portfolio allocation'!K5896</f>
        <v>1.7087637218600023E-2</v>
      </c>
      <c r="AF5896">
        <f t="shared" si="836"/>
        <v>3.8372149284571604E-3</v>
      </c>
      <c r="AH5896" s="2">
        <v>41124</v>
      </c>
      <c r="AI5896">
        <v>1.5680000000000001</v>
      </c>
      <c r="AJ5896">
        <v>0.16400000000000001</v>
      </c>
      <c r="AK5896">
        <v>1.234</v>
      </c>
      <c r="AR5896" s="3"/>
    </row>
    <row r="5897" spans="1:44" hidden="1" outlineLevel="1" x14ac:dyDescent="0.2">
      <c r="A5897" s="2">
        <v>41127</v>
      </c>
      <c r="B5897">
        <v>15.95</v>
      </c>
      <c r="E5897" s="2">
        <v>41127</v>
      </c>
      <c r="F5897">
        <v>1394.23</v>
      </c>
      <c r="G5897">
        <f t="shared" si="831"/>
        <v>2.3292762708575498E-3</v>
      </c>
      <c r="H5897" s="2">
        <v>41127</v>
      </c>
      <c r="I5897">
        <v>2423.46</v>
      </c>
      <c r="J5897">
        <f t="shared" si="832"/>
        <v>2.3534083060010591E-3</v>
      </c>
      <c r="K5897">
        <f t="shared" si="828"/>
        <v>2.346848306001059E-3</v>
      </c>
      <c r="L5897">
        <v>5.1183440627863173E-3</v>
      </c>
      <c r="N5897" s="2">
        <v>41127</v>
      </c>
      <c r="O5897">
        <v>29.95</v>
      </c>
      <c r="Q5897" s="2">
        <v>41127</v>
      </c>
      <c r="R5897">
        <v>39926.519999999997</v>
      </c>
      <c r="S5897" s="8">
        <f t="shared" si="833"/>
        <v>6.7224055727810317E-3</v>
      </c>
      <c r="T5897" s="9">
        <f t="shared" si="829"/>
        <v>6.7158455727810316E-3</v>
      </c>
      <c r="U5897" s="3">
        <f>Sheet1!$B$17+Sheet1!$B$18*'Portfolio allocation'!K5897</f>
        <v>3.1801627380445897E-3</v>
      </c>
      <c r="V5897" s="13">
        <f t="shared" si="834"/>
        <v>3.5356828347364419E-3</v>
      </c>
      <c r="W5897" s="13"/>
      <c r="X5897" s="2">
        <v>41127</v>
      </c>
      <c r="Y5897">
        <v>189.8485</v>
      </c>
      <c r="AA5897" s="2">
        <v>41127</v>
      </c>
      <c r="AB5897">
        <v>2720.54</v>
      </c>
      <c r="AC5897">
        <f t="shared" si="835"/>
        <v>1.2070983269911739E-3</v>
      </c>
      <c r="AD5897">
        <f t="shared" si="830"/>
        <v>1.2005383269911738E-3</v>
      </c>
      <c r="AE5897">
        <f>Sheet2!$B$17+Sheet2!$B$18*'Portfolio allocation'!K5897</f>
        <v>2.1402643985758817E-3</v>
      </c>
      <c r="AF5897">
        <f t="shared" si="836"/>
        <v>-9.3972607158470788E-4</v>
      </c>
      <c r="AH5897" s="2">
        <v>41127</v>
      </c>
      <c r="AI5897">
        <v>1.5649999999999999</v>
      </c>
      <c r="AJ5897">
        <v>0.16400000000000001</v>
      </c>
      <c r="AK5897">
        <v>1.2413000000000001</v>
      </c>
      <c r="AR5897" s="3"/>
    </row>
    <row r="5898" spans="1:44" hidden="1" outlineLevel="1" x14ac:dyDescent="0.2">
      <c r="A5898" s="2">
        <v>41128</v>
      </c>
      <c r="B5898">
        <v>15.99</v>
      </c>
      <c r="E5898" s="2">
        <v>41128</v>
      </c>
      <c r="F5898">
        <v>1401.35</v>
      </c>
      <c r="G5898">
        <f t="shared" si="831"/>
        <v>5.1067614382132032E-3</v>
      </c>
      <c r="H5898" s="2">
        <v>41128</v>
      </c>
      <c r="I5898">
        <v>2435.88</v>
      </c>
      <c r="J5898">
        <f t="shared" si="832"/>
        <v>5.1249040627863174E-3</v>
      </c>
      <c r="K5898">
        <f t="shared" si="828"/>
        <v>5.1183440627863173E-3</v>
      </c>
      <c r="L5898">
        <v>9.2900669983739953E-4</v>
      </c>
      <c r="N5898" s="2">
        <v>41128</v>
      </c>
      <c r="O5898">
        <v>30.26</v>
      </c>
      <c r="Q5898" s="2">
        <v>41128</v>
      </c>
      <c r="R5898">
        <v>40339.78</v>
      </c>
      <c r="S5898" s="8">
        <f t="shared" si="833"/>
        <v>1.0350513894023416E-2</v>
      </c>
      <c r="T5898" s="9">
        <f t="shared" si="829"/>
        <v>1.0343953894023417E-2</v>
      </c>
      <c r="U5898" s="3">
        <f>Sheet1!$B$17+Sheet1!$B$18*'Portfolio allocation'!K5898</f>
        <v>6.3596929092717518E-3</v>
      </c>
      <c r="V5898" s="13">
        <f t="shared" si="834"/>
        <v>3.9842609847516655E-3</v>
      </c>
      <c r="W5898" s="13"/>
      <c r="X5898" s="2">
        <v>41128</v>
      </c>
      <c r="Y5898">
        <v>190.96600000000001</v>
      </c>
      <c r="AA5898" s="2">
        <v>41128</v>
      </c>
      <c r="AB5898">
        <v>2736.56</v>
      </c>
      <c r="AC5898">
        <f t="shared" si="835"/>
        <v>5.8885368345991118E-3</v>
      </c>
      <c r="AD5898">
        <f t="shared" si="830"/>
        <v>5.8815368345991118E-3</v>
      </c>
      <c r="AE5898">
        <f>Sheet2!$B$17+Sheet2!$B$18*'Portfolio allocation'!K5898</f>
        <v>4.6047491327610096E-3</v>
      </c>
      <c r="AF5898">
        <f t="shared" si="836"/>
        <v>1.2767877018381021E-3</v>
      </c>
      <c r="AH5898" s="2">
        <v>41128</v>
      </c>
      <c r="AI5898">
        <v>1.6279999999999999</v>
      </c>
      <c r="AJ5898">
        <v>0.17499999999999999</v>
      </c>
      <c r="AK5898">
        <v>1.242</v>
      </c>
      <c r="AR5898" s="3"/>
    </row>
    <row r="5899" spans="1:44" hidden="1" outlineLevel="1" x14ac:dyDescent="0.2">
      <c r="A5899" s="2">
        <v>41129</v>
      </c>
      <c r="B5899">
        <v>15.32</v>
      </c>
      <c r="E5899" s="2">
        <v>41129</v>
      </c>
      <c r="F5899">
        <v>1402.22</v>
      </c>
      <c r="G5899">
        <f t="shared" si="831"/>
        <v>6.2082991401157805E-4</v>
      </c>
      <c r="H5899" s="2">
        <v>41129</v>
      </c>
      <c r="I5899">
        <v>2438.16</v>
      </c>
      <c r="J5899">
        <f t="shared" si="832"/>
        <v>9.3600669983739948E-4</v>
      </c>
      <c r="K5899">
        <f t="shared" si="828"/>
        <v>9.2900669983739953E-4</v>
      </c>
      <c r="L5899">
        <v>8.4192088591410847E-4</v>
      </c>
      <c r="N5899" s="2">
        <v>41129</v>
      </c>
      <c r="O5899">
        <v>30.33</v>
      </c>
      <c r="Q5899" s="2">
        <v>41129</v>
      </c>
      <c r="R5899">
        <v>40433.089999999997</v>
      </c>
      <c r="S5899" s="8">
        <f t="shared" si="833"/>
        <v>2.3131013604933415E-3</v>
      </c>
      <c r="T5899" s="9">
        <f t="shared" si="829"/>
        <v>2.3061013604933414E-3</v>
      </c>
      <c r="U5899" s="3">
        <f>Sheet1!$B$17+Sheet1!$B$18*'Portfolio allocation'!K5899</f>
        <v>1.5535789145688572E-3</v>
      </c>
      <c r="V5899" s="13">
        <f t="shared" si="834"/>
        <v>7.5252244592448423E-4</v>
      </c>
      <c r="W5899" s="13"/>
      <c r="X5899" s="2">
        <v>41129</v>
      </c>
      <c r="Y5899">
        <v>190.10640000000001</v>
      </c>
      <c r="AA5899" s="2">
        <v>41129</v>
      </c>
      <c r="AB5899">
        <v>2735.88</v>
      </c>
      <c r="AC5899">
        <f t="shared" si="835"/>
        <v>-2.484871517525189E-4</v>
      </c>
      <c r="AD5899">
        <f t="shared" si="830"/>
        <v>-2.5556715175251892E-4</v>
      </c>
      <c r="AE5899">
        <f>Sheet2!$B$17+Sheet2!$B$18*'Portfolio allocation'!K5899</f>
        <v>8.7948346996426945E-4</v>
      </c>
      <c r="AF5899">
        <f t="shared" si="836"/>
        <v>-1.1350506217167884E-3</v>
      </c>
      <c r="AH5899" s="2">
        <v>41129</v>
      </c>
      <c r="AI5899">
        <v>1.651</v>
      </c>
      <c r="AJ5899">
        <v>0.17699999999999999</v>
      </c>
      <c r="AK5899">
        <v>1.2357</v>
      </c>
      <c r="AR5899" s="3"/>
    </row>
    <row r="5900" spans="1:44" hidden="1" outlineLevel="1" x14ac:dyDescent="0.2">
      <c r="A5900" s="2">
        <v>41130</v>
      </c>
      <c r="B5900">
        <v>15.28</v>
      </c>
      <c r="E5900" s="2">
        <v>41130</v>
      </c>
      <c r="F5900">
        <v>1402.8</v>
      </c>
      <c r="G5900">
        <f t="shared" si="831"/>
        <v>4.136298155781315E-4</v>
      </c>
      <c r="H5900" s="2">
        <v>41130</v>
      </c>
      <c r="I5900">
        <v>2440.23</v>
      </c>
      <c r="J5900">
        <f t="shared" si="832"/>
        <v>8.4900088591410849E-4</v>
      </c>
      <c r="K5900">
        <f t="shared" si="828"/>
        <v>8.4192088591410847E-4</v>
      </c>
      <c r="L5900">
        <v>2.2098041348561485E-3</v>
      </c>
      <c r="N5900" s="2">
        <v>41130</v>
      </c>
      <c r="O5900">
        <v>30.5</v>
      </c>
      <c r="Q5900" s="2">
        <v>41130</v>
      </c>
      <c r="R5900">
        <v>40659.730000000003</v>
      </c>
      <c r="S5900" s="8">
        <f t="shared" si="833"/>
        <v>5.6053099082955526E-3</v>
      </c>
      <c r="T5900" s="9">
        <f t="shared" si="829"/>
        <v>5.5982299082955531E-3</v>
      </c>
      <c r="U5900" s="3">
        <f>Sheet1!$B$17+Sheet1!$B$18*'Portfolio allocation'!K5900</f>
        <v>1.4536718617880317E-3</v>
      </c>
      <c r="V5900" s="13">
        <f t="shared" si="834"/>
        <v>4.1445580465075214E-3</v>
      </c>
      <c r="W5900" s="13"/>
      <c r="X5900" s="2">
        <v>41130</v>
      </c>
      <c r="Y5900">
        <v>189.52369999999999</v>
      </c>
      <c r="AA5900" s="2">
        <v>41130</v>
      </c>
      <c r="AB5900">
        <v>2727.49</v>
      </c>
      <c r="AC5900">
        <f t="shared" si="835"/>
        <v>-3.0666549702473844E-3</v>
      </c>
      <c r="AD5900">
        <f t="shared" si="830"/>
        <v>-3.0738549702473846E-3</v>
      </c>
      <c r="AE5900">
        <f>Sheet2!$B$17+Sheet2!$B$18*'Portfolio allocation'!K5900</f>
        <v>8.0204454246362504E-4</v>
      </c>
      <c r="AF5900">
        <f t="shared" si="836"/>
        <v>-3.8758995127110094E-3</v>
      </c>
      <c r="AH5900" s="2">
        <v>41130</v>
      </c>
      <c r="AI5900">
        <v>1.6950000000000001</v>
      </c>
      <c r="AJ5900">
        <v>0.18</v>
      </c>
      <c r="AK5900">
        <v>1.2309000000000001</v>
      </c>
      <c r="AR5900" s="3"/>
    </row>
    <row r="5901" spans="1:44" hidden="1" outlineLevel="1" x14ac:dyDescent="0.2">
      <c r="A5901" s="2">
        <v>41131</v>
      </c>
      <c r="B5901">
        <v>14.74</v>
      </c>
      <c r="E5901" s="2">
        <v>41131</v>
      </c>
      <c r="F5901">
        <v>1405.87</v>
      </c>
      <c r="G5901">
        <f t="shared" si="831"/>
        <v>2.1884801824920697E-3</v>
      </c>
      <c r="H5901" s="2">
        <v>41131</v>
      </c>
      <c r="I5901">
        <v>2445.64</v>
      </c>
      <c r="J5901">
        <f t="shared" si="832"/>
        <v>2.2170041348561487E-3</v>
      </c>
      <c r="K5901">
        <f t="shared" si="828"/>
        <v>2.2098041348561485E-3</v>
      </c>
      <c r="L5901">
        <v>-1.0659074938255816E-3</v>
      </c>
      <c r="N5901" s="2">
        <v>41131</v>
      </c>
      <c r="O5901">
        <v>30.42</v>
      </c>
      <c r="Q5901" s="2">
        <v>41131</v>
      </c>
      <c r="R5901">
        <v>40553.08</v>
      </c>
      <c r="S5901" s="8">
        <f t="shared" si="833"/>
        <v>-2.6229883966273349E-3</v>
      </c>
      <c r="T5901" s="9">
        <f t="shared" si="829"/>
        <v>-2.630188396627335E-3</v>
      </c>
      <c r="U5901" s="3">
        <f>Sheet1!$B$17+Sheet1!$B$18*'Portfolio allocation'!K5901</f>
        <v>3.0229421917459783E-3</v>
      </c>
      <c r="V5901" s="13">
        <f t="shared" si="834"/>
        <v>-5.6531305883733129E-3</v>
      </c>
      <c r="W5901" s="13"/>
      <c r="X5901" s="2">
        <v>41131</v>
      </c>
      <c r="Y5901">
        <v>190.35470000000001</v>
      </c>
      <c r="AA5901" s="2">
        <v>41131</v>
      </c>
      <c r="AB5901">
        <v>2739.45</v>
      </c>
      <c r="AC5901">
        <f t="shared" si="835"/>
        <v>4.3849839962750714E-3</v>
      </c>
      <c r="AD5901">
        <f t="shared" si="830"/>
        <v>4.3781039962750715E-3</v>
      </c>
      <c r="AE5901">
        <f>Sheet2!$B$17+Sheet2!$B$18*'Portfolio allocation'!K5901</f>
        <v>2.0184012252808074E-3</v>
      </c>
      <c r="AF5901">
        <f t="shared" si="836"/>
        <v>2.3597027709942641E-3</v>
      </c>
      <c r="AH5901" s="2">
        <v>41131</v>
      </c>
      <c r="AI5901">
        <v>1.659</v>
      </c>
      <c r="AJ5901">
        <v>0.17199999999999999</v>
      </c>
      <c r="AK5901">
        <v>1.2314000000000001</v>
      </c>
      <c r="AR5901" s="3"/>
    </row>
    <row r="5902" spans="1:44" hidden="1" outlineLevel="1" x14ac:dyDescent="0.2">
      <c r="A5902" s="2">
        <v>41134</v>
      </c>
      <c r="B5902">
        <v>13.7</v>
      </c>
      <c r="E5902" s="2">
        <v>41134</v>
      </c>
      <c r="F5902">
        <v>1404.11</v>
      </c>
      <c r="G5902">
        <f t="shared" si="831"/>
        <v>-1.2518938450923889E-3</v>
      </c>
      <c r="H5902" s="2">
        <v>41134</v>
      </c>
      <c r="I5902">
        <v>2443.0500000000002</v>
      </c>
      <c r="J5902">
        <f t="shared" si="832"/>
        <v>-1.0590274938255817E-3</v>
      </c>
      <c r="K5902">
        <f t="shared" si="828"/>
        <v>-1.0659074938255816E-3</v>
      </c>
      <c r="L5902">
        <v>3.794568510655891E-5</v>
      </c>
      <c r="N5902" s="2">
        <v>41134</v>
      </c>
      <c r="O5902">
        <v>30.39</v>
      </c>
      <c r="Q5902" s="2">
        <v>41134</v>
      </c>
      <c r="R5902">
        <v>40513.089999999997</v>
      </c>
      <c r="S5902" s="8">
        <f t="shared" si="833"/>
        <v>-9.8611498806022713E-4</v>
      </c>
      <c r="T5902" s="9">
        <f t="shared" si="829"/>
        <v>-9.9299498806022703E-4</v>
      </c>
      <c r="U5902" s="3">
        <f>Sheet1!$B$17+Sheet1!$B$18*'Portfolio allocation'!K5902</f>
        <v>-7.3503720625034386E-4</v>
      </c>
      <c r="V5902" s="13">
        <f t="shared" si="834"/>
        <v>-2.5795778180988317E-4</v>
      </c>
      <c r="W5902" s="13"/>
      <c r="X5902" s="2">
        <v>41134</v>
      </c>
      <c r="Y5902">
        <v>190.0873</v>
      </c>
      <c r="AA5902" s="2">
        <v>41134</v>
      </c>
      <c r="AB5902">
        <v>2735.6</v>
      </c>
      <c r="AC5902">
        <f t="shared" si="835"/>
        <v>-1.4053915932029648E-3</v>
      </c>
      <c r="AD5902">
        <f t="shared" si="830"/>
        <v>-1.4124715932029648E-3</v>
      </c>
      <c r="AE5902">
        <f>Sheet2!$B$17+Sheet2!$B$18*'Portfolio allocation'!K5902</f>
        <v>-8.9444512590497807E-4</v>
      </c>
      <c r="AF5902">
        <f t="shared" si="836"/>
        <v>-5.1802646729798675E-4</v>
      </c>
      <c r="AH5902" s="2">
        <v>41134</v>
      </c>
      <c r="AI5902">
        <v>1.6659999999999999</v>
      </c>
      <c r="AJ5902">
        <v>0.17699999999999999</v>
      </c>
      <c r="AK5902">
        <v>1.23515</v>
      </c>
      <c r="AR5902" s="3"/>
    </row>
    <row r="5903" spans="1:44" hidden="1" outlineLevel="1" x14ac:dyDescent="0.2">
      <c r="A5903" s="2">
        <v>41135</v>
      </c>
      <c r="B5903">
        <v>14.85</v>
      </c>
      <c r="E5903" s="2">
        <v>41135</v>
      </c>
      <c r="F5903">
        <v>1403.93</v>
      </c>
      <c r="G5903">
        <f t="shared" si="831"/>
        <v>-1.2819508443062677E-4</v>
      </c>
      <c r="H5903" s="2">
        <v>41135</v>
      </c>
      <c r="I5903">
        <v>2443.16</v>
      </c>
      <c r="J5903">
        <f t="shared" si="832"/>
        <v>4.502568510655891E-5</v>
      </c>
      <c r="K5903">
        <f t="shared" si="828"/>
        <v>3.794568510655891E-5</v>
      </c>
      <c r="L5903">
        <v>1.4908598896512376E-3</v>
      </c>
      <c r="N5903" s="2">
        <v>41135</v>
      </c>
      <c r="O5903">
        <v>30.13</v>
      </c>
      <c r="Q5903" s="2">
        <v>41135</v>
      </c>
      <c r="R5903">
        <v>40433.089999999997</v>
      </c>
      <c r="S5903" s="8">
        <f t="shared" si="833"/>
        <v>-1.9746704089962375E-3</v>
      </c>
      <c r="T5903" s="9">
        <f t="shared" si="829"/>
        <v>-1.9817504089962375E-3</v>
      </c>
      <c r="U5903" s="3">
        <f>Sheet1!$B$17+Sheet1!$B$18*'Portfolio allocation'!K5903</f>
        <v>5.313311359804242E-4</v>
      </c>
      <c r="V5903" s="13">
        <f t="shared" si="834"/>
        <v>-2.5130815449766618E-3</v>
      </c>
      <c r="W5903" s="13"/>
      <c r="X5903" s="2">
        <v>41135</v>
      </c>
      <c r="Y5903">
        <v>189.39959999999999</v>
      </c>
      <c r="AA5903" s="2">
        <v>41135</v>
      </c>
      <c r="AB5903">
        <v>2725.7</v>
      </c>
      <c r="AC5903">
        <f t="shared" si="835"/>
        <v>-3.6189501389092271E-3</v>
      </c>
      <c r="AD5903">
        <f t="shared" si="830"/>
        <v>-3.6261501389092273E-3</v>
      </c>
      <c r="AE5903">
        <f>Sheet2!$B$17+Sheet2!$B$18*'Portfolio allocation'!K5903</f>
        <v>8.7129282643095261E-5</v>
      </c>
      <c r="AF5903">
        <f t="shared" si="836"/>
        <v>-3.7132794215523224E-3</v>
      </c>
      <c r="AH5903" s="2">
        <v>41135</v>
      </c>
      <c r="AI5903">
        <v>1.7330000000000001</v>
      </c>
      <c r="AJ5903">
        <v>0.18</v>
      </c>
      <c r="AK5903">
        <v>1.2321500000000001</v>
      </c>
      <c r="AR5903" s="3"/>
    </row>
    <row r="5904" spans="1:44" hidden="1" outlineLevel="1" x14ac:dyDescent="0.2">
      <c r="A5904" s="2">
        <v>41136</v>
      </c>
      <c r="B5904">
        <v>14.63</v>
      </c>
      <c r="E5904" s="2">
        <v>41136</v>
      </c>
      <c r="F5904">
        <v>1405.53</v>
      </c>
      <c r="G5904">
        <f t="shared" si="831"/>
        <v>1.1396579601545831E-3</v>
      </c>
      <c r="H5904" s="2">
        <v>41136</v>
      </c>
      <c r="I5904">
        <v>2446.8200000000002</v>
      </c>
      <c r="J5904">
        <f t="shared" si="832"/>
        <v>1.4980598896512376E-3</v>
      </c>
      <c r="K5904">
        <f t="shared" si="828"/>
        <v>1.4908598896512376E-3</v>
      </c>
      <c r="L5904">
        <v>7.1693819530655439E-3</v>
      </c>
      <c r="N5904" s="2">
        <v>41136</v>
      </c>
      <c r="O5904">
        <v>30.2</v>
      </c>
      <c r="Q5904" s="2">
        <v>41136</v>
      </c>
      <c r="R5904">
        <v>40527.040000000001</v>
      </c>
      <c r="S5904" s="8">
        <f t="shared" si="833"/>
        <v>2.3235918897122065E-3</v>
      </c>
      <c r="T5904" s="9">
        <f t="shared" si="829"/>
        <v>2.3163918897122064E-3</v>
      </c>
      <c r="U5904" s="3">
        <f>Sheet1!$B$17+Sheet1!$B$18*'Portfolio allocation'!K5904</f>
        <v>2.1981511331767081E-3</v>
      </c>
      <c r="V5904" s="13">
        <f t="shared" si="834"/>
        <v>1.1824075653549823E-4</v>
      </c>
      <c r="W5904" s="13"/>
      <c r="X5904" s="2">
        <v>41136</v>
      </c>
      <c r="Y5904">
        <v>189.50460000000001</v>
      </c>
      <c r="AA5904" s="2">
        <v>41136</v>
      </c>
      <c r="AB5904">
        <v>2727.21</v>
      </c>
      <c r="AC5904">
        <f t="shared" si="835"/>
        <v>5.5398613200297042E-4</v>
      </c>
      <c r="AD5904">
        <f t="shared" si="830"/>
        <v>5.467061320029704E-4</v>
      </c>
      <c r="AE5904">
        <f>Sheet2!$B$17+Sheet2!$B$18*'Portfolio allocation'!K5904</f>
        <v>1.3790976605180206E-3</v>
      </c>
      <c r="AF5904">
        <f t="shared" si="836"/>
        <v>-8.3239152851505023E-4</v>
      </c>
      <c r="AH5904" s="2">
        <v>41136</v>
      </c>
      <c r="AI5904">
        <v>1.8169999999999999</v>
      </c>
      <c r="AJ5904">
        <v>0.182</v>
      </c>
      <c r="AK5904">
        <v>1.2282</v>
      </c>
      <c r="AR5904" s="3"/>
    </row>
    <row r="5905" spans="1:44" hidden="1" outlineLevel="1" x14ac:dyDescent="0.2">
      <c r="A5905" s="2">
        <v>41137</v>
      </c>
      <c r="B5905">
        <v>14.29</v>
      </c>
      <c r="E5905" s="2">
        <v>41137</v>
      </c>
      <c r="F5905">
        <v>1415.51</v>
      </c>
      <c r="G5905">
        <f t="shared" si="831"/>
        <v>7.1005243573598609E-3</v>
      </c>
      <c r="H5905" s="2">
        <v>41137</v>
      </c>
      <c r="I5905">
        <v>2464.38</v>
      </c>
      <c r="J5905">
        <f t="shared" si="832"/>
        <v>7.176661953065544E-3</v>
      </c>
      <c r="K5905">
        <f t="shared" si="828"/>
        <v>7.1693819530655439E-3</v>
      </c>
      <c r="L5905">
        <v>1.867430880627184E-3</v>
      </c>
      <c r="N5905" s="2">
        <v>41137</v>
      </c>
      <c r="O5905">
        <v>30.78</v>
      </c>
      <c r="Q5905" s="2">
        <v>41137</v>
      </c>
      <c r="R5905">
        <v>41305.379999999997</v>
      </c>
      <c r="S5905" s="8">
        <f t="shared" si="833"/>
        <v>1.920544900392418E-2</v>
      </c>
      <c r="T5905" s="9">
        <f t="shared" si="829"/>
        <v>1.9198169003924181E-2</v>
      </c>
      <c r="U5905" s="3">
        <f>Sheet1!$B$17+Sheet1!$B$18*'Portfolio allocation'!K5905</f>
        <v>8.712695557212732E-3</v>
      </c>
      <c r="V5905" s="13">
        <f t="shared" si="834"/>
        <v>1.0485473446711449E-2</v>
      </c>
      <c r="W5905" s="13"/>
      <c r="X5905" s="2">
        <v>41137</v>
      </c>
      <c r="Y5905">
        <v>191.83519999999999</v>
      </c>
      <c r="AA5905" s="2">
        <v>41137</v>
      </c>
      <c r="AB5905">
        <v>2760.76</v>
      </c>
      <c r="AC5905">
        <f t="shared" si="835"/>
        <v>1.2301949611507768E-2</v>
      </c>
      <c r="AD5905">
        <f t="shared" si="830"/>
        <v>1.2294669611507767E-2</v>
      </c>
      <c r="AE5905">
        <f>Sheet2!$B$17+Sheet2!$B$18*'Portfolio allocation'!K5905</f>
        <v>6.4285843515064223E-3</v>
      </c>
      <c r="AF5905">
        <f t="shared" si="836"/>
        <v>5.8660852600013452E-3</v>
      </c>
      <c r="AH5905" s="2">
        <v>41137</v>
      </c>
      <c r="AI5905">
        <v>1.835</v>
      </c>
      <c r="AJ5905">
        <v>0.182</v>
      </c>
      <c r="AK5905">
        <v>1.2363</v>
      </c>
      <c r="AR5905" s="3"/>
    </row>
    <row r="5906" spans="1:44" hidden="1" outlineLevel="1" x14ac:dyDescent="0.2">
      <c r="A5906" s="2">
        <v>41138</v>
      </c>
      <c r="B5906">
        <v>13.45</v>
      </c>
      <c r="E5906" s="2">
        <v>41138</v>
      </c>
      <c r="F5906">
        <v>1418.16</v>
      </c>
      <c r="G5906">
        <f t="shared" si="831"/>
        <v>1.8721167635693536E-3</v>
      </c>
      <c r="H5906" s="2">
        <v>41138</v>
      </c>
      <c r="I5906">
        <v>2469</v>
      </c>
      <c r="J5906">
        <f t="shared" si="832"/>
        <v>1.8747108806271839E-3</v>
      </c>
      <c r="K5906">
        <f t="shared" si="828"/>
        <v>1.867430880627184E-3</v>
      </c>
      <c r="L5906">
        <v>-1.1330222762286282E-5</v>
      </c>
      <c r="N5906" s="2">
        <v>41138</v>
      </c>
      <c r="O5906">
        <v>30.9</v>
      </c>
      <c r="Q5906" s="2">
        <v>41138</v>
      </c>
      <c r="R5906">
        <v>41466.400000000001</v>
      </c>
      <c r="S5906" s="8">
        <f t="shared" si="833"/>
        <v>3.8982815313648445E-3</v>
      </c>
      <c r="T5906" s="9">
        <f t="shared" si="829"/>
        <v>3.8910015313648443E-3</v>
      </c>
      <c r="U5906" s="3">
        <f>Sheet1!$B$17+Sheet1!$B$18*'Portfolio allocation'!K5906</f>
        <v>2.6301629176023644E-3</v>
      </c>
      <c r="V5906" s="13">
        <f t="shared" si="834"/>
        <v>1.2608386137624799E-3</v>
      </c>
      <c r="W5906" s="13"/>
      <c r="X5906" s="2">
        <v>41138</v>
      </c>
      <c r="Y5906">
        <v>192.19820000000001</v>
      </c>
      <c r="AA5906" s="2">
        <v>41138</v>
      </c>
      <c r="AB5906">
        <v>2765.98</v>
      </c>
      <c r="AC5906">
        <f t="shared" si="835"/>
        <v>1.890783697242826E-3</v>
      </c>
      <c r="AD5906">
        <f t="shared" si="830"/>
        <v>1.8835036972428261E-3</v>
      </c>
      <c r="AE5906">
        <f>Sheet2!$B$17+Sheet2!$B$18*'Portfolio allocation'!K5906</f>
        <v>1.7139541928887082E-3</v>
      </c>
      <c r="AF5906">
        <f t="shared" si="836"/>
        <v>1.6954950435411789E-4</v>
      </c>
      <c r="AH5906" s="2">
        <v>41138</v>
      </c>
      <c r="AI5906">
        <v>1.8140000000000001</v>
      </c>
      <c r="AJ5906">
        <v>0.182</v>
      </c>
      <c r="AK5906">
        <v>1.2297</v>
      </c>
      <c r="AR5906" s="3"/>
    </row>
    <row r="5907" spans="1:44" hidden="1" outlineLevel="1" x14ac:dyDescent="0.2">
      <c r="A5907" s="2">
        <v>41141</v>
      </c>
      <c r="B5907">
        <v>14.02</v>
      </c>
      <c r="E5907" s="2">
        <v>41141</v>
      </c>
      <c r="F5907">
        <v>1418.13</v>
      </c>
      <c r="G5907">
        <f t="shared" si="831"/>
        <v>-2.1154171602644212E-5</v>
      </c>
      <c r="H5907" s="2">
        <v>41141</v>
      </c>
      <c r="I5907">
        <v>2468.9899999999998</v>
      </c>
      <c r="J5907">
        <f t="shared" si="832"/>
        <v>-4.0502227622862819E-6</v>
      </c>
      <c r="K5907">
        <f t="shared" si="828"/>
        <v>-1.1330222762286282E-5</v>
      </c>
      <c r="L5907">
        <v>-3.4823852049623034E-3</v>
      </c>
      <c r="N5907" s="2">
        <v>41141</v>
      </c>
      <c r="O5907">
        <v>30.74</v>
      </c>
      <c r="Q5907" s="2">
        <v>41141</v>
      </c>
      <c r="R5907">
        <v>41251.69</v>
      </c>
      <c r="S5907" s="8">
        <f t="shared" si="833"/>
        <v>-5.1779271892423706E-3</v>
      </c>
      <c r="T5907" s="9">
        <f t="shared" si="829"/>
        <v>-5.1852071892423707E-3</v>
      </c>
      <c r="U5907" s="3">
        <f>Sheet1!$B$17+Sheet1!$B$18*'Portfolio allocation'!K5907</f>
        <v>4.7480056565570738E-4</v>
      </c>
      <c r="V5907" s="13">
        <f t="shared" si="834"/>
        <v>-5.660007754898078E-3</v>
      </c>
      <c r="W5907" s="13"/>
      <c r="X5907" s="2">
        <v>41141</v>
      </c>
      <c r="Y5907">
        <v>191.51050000000001</v>
      </c>
      <c r="AA5907" s="2">
        <v>41141</v>
      </c>
      <c r="AB5907">
        <v>2756.08</v>
      </c>
      <c r="AC5907">
        <f t="shared" si="835"/>
        <v>-3.579201584971714E-3</v>
      </c>
      <c r="AD5907">
        <f t="shared" si="830"/>
        <v>-3.5864815849717142E-3</v>
      </c>
      <c r="AE5907">
        <f>Sheet2!$B$17+Sheet2!$B$18*'Portfolio allocation'!K5907</f>
        <v>4.3311888224009662E-5</v>
      </c>
      <c r="AF5907">
        <f t="shared" si="836"/>
        <v>-3.629793473195724E-3</v>
      </c>
      <c r="AH5907" s="2">
        <v>41141</v>
      </c>
      <c r="AI5907">
        <v>1.8109999999999999</v>
      </c>
      <c r="AJ5907">
        <v>0.182</v>
      </c>
      <c r="AK5907">
        <v>1.2341</v>
      </c>
      <c r="AR5907" s="3"/>
    </row>
    <row r="5908" spans="1:44" hidden="1" outlineLevel="1" x14ac:dyDescent="0.2">
      <c r="A5908" s="2">
        <v>41142</v>
      </c>
      <c r="B5908">
        <v>15.02</v>
      </c>
      <c r="E5908" s="2">
        <v>41142</v>
      </c>
      <c r="F5908">
        <v>1413.17</v>
      </c>
      <c r="G5908">
        <f t="shared" si="831"/>
        <v>-3.4975636930324461E-3</v>
      </c>
      <c r="H5908" s="2">
        <v>41142</v>
      </c>
      <c r="I5908">
        <v>2460.41</v>
      </c>
      <c r="J5908">
        <f t="shared" si="832"/>
        <v>-3.4751052049623032E-3</v>
      </c>
      <c r="K5908">
        <f t="shared" si="828"/>
        <v>-3.4823852049623034E-3</v>
      </c>
      <c r="L5908">
        <v>2.8116979121361091E-4</v>
      </c>
      <c r="N5908" s="2">
        <v>41142</v>
      </c>
      <c r="O5908">
        <v>30.8</v>
      </c>
      <c r="Q5908" s="2">
        <v>41142</v>
      </c>
      <c r="R5908">
        <v>41332.199999999997</v>
      </c>
      <c r="S5908" s="8">
        <f t="shared" si="833"/>
        <v>1.9516776161170313E-3</v>
      </c>
      <c r="T5908" s="9">
        <f t="shared" si="829"/>
        <v>1.9443976161170314E-3</v>
      </c>
      <c r="U5908" s="3">
        <f>Sheet1!$B$17+Sheet1!$B$18*'Portfolio allocation'!K5908</f>
        <v>-3.5072816781557283E-3</v>
      </c>
      <c r="V5908" s="13">
        <f t="shared" si="834"/>
        <v>5.4516792942727599E-3</v>
      </c>
      <c r="W5908" s="13"/>
      <c r="X5908" s="2">
        <v>41142</v>
      </c>
      <c r="Y5908">
        <v>189.74340000000001</v>
      </c>
      <c r="AA5908" s="2">
        <v>41142</v>
      </c>
      <c r="AB5908">
        <v>2730.65</v>
      </c>
      <c r="AC5908">
        <f t="shared" si="835"/>
        <v>-9.2268729499869195E-3</v>
      </c>
      <c r="AD5908">
        <f t="shared" si="830"/>
        <v>-9.234272949986919E-3</v>
      </c>
      <c r="AE5908">
        <f>Sheet2!$B$17+Sheet2!$B$18*'Portfolio allocation'!K5908</f>
        <v>-3.0432387565699176E-3</v>
      </c>
      <c r="AF5908">
        <f t="shared" si="836"/>
        <v>-6.1910341934170009E-3</v>
      </c>
      <c r="AH5908" s="2">
        <v>41142</v>
      </c>
      <c r="AI5908">
        <v>1.802</v>
      </c>
      <c r="AJ5908">
        <v>0.185</v>
      </c>
      <c r="AK5908">
        <v>1.248</v>
      </c>
      <c r="AR5908" s="3"/>
    </row>
    <row r="5909" spans="1:44" hidden="1" outlineLevel="1" x14ac:dyDescent="0.2">
      <c r="A5909" s="2">
        <v>41143</v>
      </c>
      <c r="B5909">
        <v>15.11</v>
      </c>
      <c r="E5909" s="2">
        <v>41143</v>
      </c>
      <c r="F5909">
        <v>1413.49</v>
      </c>
      <c r="G5909">
        <f t="shared" si="831"/>
        <v>2.2644126325910285E-4</v>
      </c>
      <c r="H5909" s="2">
        <v>41143</v>
      </c>
      <c r="I5909">
        <v>2461.12</v>
      </c>
      <c r="J5909">
        <f t="shared" si="832"/>
        <v>2.8856979121361093E-4</v>
      </c>
      <c r="K5909">
        <f t="shared" si="828"/>
        <v>2.8116979121361091E-4</v>
      </c>
      <c r="L5909">
        <v>-8.0647072422311925E-3</v>
      </c>
      <c r="N5909" s="2">
        <v>41143</v>
      </c>
      <c r="O5909">
        <v>30.54</v>
      </c>
      <c r="Q5909" s="2">
        <v>41143</v>
      </c>
      <c r="R5909">
        <v>40983.300000000003</v>
      </c>
      <c r="S5909" s="8">
        <f t="shared" si="833"/>
        <v>-8.4413604889165272E-3</v>
      </c>
      <c r="T5909" s="9">
        <f t="shared" si="829"/>
        <v>-8.4487604889165267E-3</v>
      </c>
      <c r="U5909" s="3">
        <f>Sheet1!$B$17+Sheet1!$B$18*'Portfolio allocation'!K5909</f>
        <v>8.1036399462500923E-4</v>
      </c>
      <c r="V5909" s="13">
        <f t="shared" si="834"/>
        <v>-9.2591244835415355E-3</v>
      </c>
      <c r="W5909" s="13"/>
      <c r="X5909" s="2">
        <v>41143</v>
      </c>
      <c r="Y5909">
        <v>188.40620000000001</v>
      </c>
      <c r="AA5909" s="2">
        <v>41143</v>
      </c>
      <c r="AB5909">
        <v>2711.41</v>
      </c>
      <c r="AC5909">
        <f t="shared" si="835"/>
        <v>-7.0459414425138034E-3</v>
      </c>
      <c r="AD5909">
        <f t="shared" si="830"/>
        <v>-7.0533414425138037E-3</v>
      </c>
      <c r="AE5909">
        <f>Sheet2!$B$17+Sheet2!$B$18*'Portfolio allocation'!K5909</f>
        <v>3.0341036300164545E-4</v>
      </c>
      <c r="AF5909">
        <f t="shared" si="836"/>
        <v>-7.3567518055154494E-3</v>
      </c>
      <c r="AH5909" s="2">
        <v>41143</v>
      </c>
      <c r="AI5909">
        <v>1.6950000000000001</v>
      </c>
      <c r="AJ5909">
        <v>0.185</v>
      </c>
      <c r="AK5909">
        <v>1.24675</v>
      </c>
      <c r="AR5909" s="3"/>
    </row>
    <row r="5910" spans="1:44" hidden="1" outlineLevel="1" x14ac:dyDescent="0.2">
      <c r="A5910" s="2">
        <v>41144</v>
      </c>
      <c r="B5910">
        <v>15.96</v>
      </c>
      <c r="E5910" s="2">
        <v>41144</v>
      </c>
      <c r="F5910">
        <v>1402.08</v>
      </c>
      <c r="G5910">
        <f t="shared" si="831"/>
        <v>-8.0722184097518079E-3</v>
      </c>
      <c r="H5910" s="2">
        <v>41144</v>
      </c>
      <c r="I5910">
        <v>2441.29</v>
      </c>
      <c r="J5910">
        <f t="shared" si="832"/>
        <v>-8.0573072422311931E-3</v>
      </c>
      <c r="K5910">
        <f t="shared" si="828"/>
        <v>-8.0647072422311925E-3</v>
      </c>
      <c r="L5910">
        <v>6.5917702165658584E-3</v>
      </c>
      <c r="N5910" s="2">
        <v>41144</v>
      </c>
      <c r="O5910">
        <v>30.254999999999999</v>
      </c>
      <c r="Q5910" s="2">
        <v>41144</v>
      </c>
      <c r="R5910">
        <v>40600.839999999997</v>
      </c>
      <c r="S5910" s="8">
        <f t="shared" si="833"/>
        <v>-9.3320938040618584E-3</v>
      </c>
      <c r="T5910" s="9">
        <f t="shared" si="829"/>
        <v>-9.3394938040618578E-3</v>
      </c>
      <c r="U5910" s="3">
        <f>Sheet1!$B$17+Sheet1!$B$18*'Portfolio allocation'!K5910</f>
        <v>-8.7642376507945981E-3</v>
      </c>
      <c r="V5910" s="13">
        <f t="shared" si="834"/>
        <v>-5.7525615326725968E-4</v>
      </c>
      <c r="W5910" s="13"/>
      <c r="X5910" s="2">
        <v>41144</v>
      </c>
      <c r="Y5910">
        <v>186.92570000000001</v>
      </c>
      <c r="AA5910" s="2">
        <v>41144</v>
      </c>
      <c r="AB5910">
        <v>2690.1</v>
      </c>
      <c r="AC5910">
        <f t="shared" si="835"/>
        <v>-7.859379437266889E-3</v>
      </c>
      <c r="AD5910">
        <f t="shared" si="830"/>
        <v>-7.8665794372668896E-3</v>
      </c>
      <c r="AE5910">
        <f>Sheet2!$B$17+Sheet2!$B$18*'Portfolio allocation'!K5910</f>
        <v>-7.1179564177177874E-3</v>
      </c>
      <c r="AF5910">
        <f t="shared" si="836"/>
        <v>-7.4862301954910226E-4</v>
      </c>
      <c r="AH5910" s="2">
        <v>41144</v>
      </c>
      <c r="AI5910">
        <v>1.6739999999999999</v>
      </c>
      <c r="AJ5910">
        <v>0.18</v>
      </c>
      <c r="AK5910">
        <v>1.2583</v>
      </c>
      <c r="AR5910" s="3"/>
    </row>
    <row r="5911" spans="1:44" hidden="1" outlineLevel="1" x14ac:dyDescent="0.2">
      <c r="A5911" s="2">
        <v>41145</v>
      </c>
      <c r="B5911">
        <v>15.18</v>
      </c>
      <c r="E5911" s="2">
        <v>41145</v>
      </c>
      <c r="F5911">
        <v>1411.13</v>
      </c>
      <c r="G5911">
        <f t="shared" si="831"/>
        <v>6.4546958804063692E-3</v>
      </c>
      <c r="H5911" s="2">
        <v>41145</v>
      </c>
      <c r="I5911">
        <v>2457.4</v>
      </c>
      <c r="J5911">
        <f t="shared" si="832"/>
        <v>6.5989702165658581E-3</v>
      </c>
      <c r="K5911">
        <f t="shared" si="828"/>
        <v>6.5917702165658584E-3</v>
      </c>
      <c r="L5911">
        <v>-4.8738230650292982E-4</v>
      </c>
      <c r="N5911" s="2">
        <v>41145</v>
      </c>
      <c r="O5911">
        <v>30.56</v>
      </c>
      <c r="Q5911" s="2">
        <v>41145</v>
      </c>
      <c r="R5911">
        <v>41010.14</v>
      </c>
      <c r="S5911" s="8">
        <f t="shared" si="833"/>
        <v>1.008107221426946E-2</v>
      </c>
      <c r="T5911" s="9">
        <f t="shared" si="829"/>
        <v>1.0073872214269459E-2</v>
      </c>
      <c r="U5911" s="3">
        <f>Sheet1!$B$17+Sheet1!$B$18*'Portfolio allocation'!K5911</f>
        <v>8.0500447344721941E-3</v>
      </c>
      <c r="V5911" s="13">
        <f t="shared" si="834"/>
        <v>2.023827479797265E-3</v>
      </c>
      <c r="W5911" s="13"/>
      <c r="X5911" s="2">
        <v>41145</v>
      </c>
      <c r="Y5911">
        <v>188.90289999999999</v>
      </c>
      <c r="AA5911" s="2">
        <v>41145</v>
      </c>
      <c r="AB5911">
        <v>2718.55</v>
      </c>
      <c r="AC5911">
        <f t="shared" si="835"/>
        <v>1.0575815025463786E-2</v>
      </c>
      <c r="AD5911">
        <f t="shared" si="830"/>
        <v>1.0568615025463786E-2</v>
      </c>
      <c r="AE5911">
        <f>Sheet2!$B$17+Sheet2!$B$18*'Portfolio allocation'!K5911</f>
        <v>5.9149572592027289E-3</v>
      </c>
      <c r="AF5911">
        <f t="shared" si="836"/>
        <v>4.6536577662610566E-3</v>
      </c>
      <c r="AH5911" s="2">
        <v>41145</v>
      </c>
      <c r="AI5911">
        <v>1.6859999999999999</v>
      </c>
      <c r="AJ5911">
        <v>0.18</v>
      </c>
      <c r="AK5911">
        <v>1.2517</v>
      </c>
      <c r="AR5911" s="3"/>
    </row>
    <row r="5912" spans="1:44" hidden="1" outlineLevel="1" x14ac:dyDescent="0.2">
      <c r="A5912" s="2">
        <v>41148</v>
      </c>
      <c r="B5912">
        <v>16.350000000000001</v>
      </c>
      <c r="E5912" s="2">
        <v>41148</v>
      </c>
      <c r="F5912">
        <v>1410.44</v>
      </c>
      <c r="G5912">
        <f t="shared" si="831"/>
        <v>-4.8896983268731375E-4</v>
      </c>
      <c r="H5912" s="2">
        <v>41148</v>
      </c>
      <c r="I5912">
        <v>2456.2199999999998</v>
      </c>
      <c r="J5912">
        <f t="shared" si="832"/>
        <v>-4.8018230650292981E-4</v>
      </c>
      <c r="K5912">
        <f t="shared" si="828"/>
        <v>-4.8738230650292982E-4</v>
      </c>
      <c r="L5912">
        <v>-7.5212726775281862E-4</v>
      </c>
      <c r="N5912" s="2">
        <v>41148</v>
      </c>
      <c r="O5912">
        <v>30.69</v>
      </c>
      <c r="Q5912" s="2">
        <v>41148</v>
      </c>
      <c r="R5912">
        <v>41184.589999999997</v>
      </c>
      <c r="S5912" s="8">
        <f t="shared" si="833"/>
        <v>4.2538260049831411E-3</v>
      </c>
      <c r="T5912" s="9">
        <f t="shared" si="829"/>
        <v>4.2466260049831414E-3</v>
      </c>
      <c r="U5912" s="3">
        <f>Sheet1!$B$17+Sheet1!$B$18*'Portfolio allocation'!K5912</f>
        <v>-7.1338449575775913E-5</v>
      </c>
      <c r="V5912" s="13">
        <f t="shared" si="834"/>
        <v>4.3179644545589171E-3</v>
      </c>
      <c r="W5912" s="13"/>
      <c r="X5912" s="2">
        <v>41148</v>
      </c>
      <c r="Y5912">
        <v>186.9161</v>
      </c>
      <c r="AA5912" s="2">
        <v>41148</v>
      </c>
      <c r="AB5912">
        <v>2689.96</v>
      </c>
      <c r="AC5912">
        <f t="shared" si="835"/>
        <v>-1.0516635706534827E-2</v>
      </c>
      <c r="AD5912">
        <f t="shared" si="830"/>
        <v>-1.0523715706534827E-2</v>
      </c>
      <c r="AE5912">
        <f>Sheet2!$B$17+Sheet2!$B$18*'Portfolio allocation'!K5912</f>
        <v>-3.8000576982526445E-4</v>
      </c>
      <c r="AF5912">
        <f t="shared" si="836"/>
        <v>-1.0143709936709561E-2</v>
      </c>
      <c r="AH5912" s="2">
        <v>41148</v>
      </c>
      <c r="AI5912">
        <v>1.6519999999999999</v>
      </c>
      <c r="AJ5912">
        <v>0.17699999999999999</v>
      </c>
      <c r="AK5912">
        <v>1.2516499999999999</v>
      </c>
      <c r="AR5912" s="3"/>
    </row>
    <row r="5913" spans="1:44" hidden="1" outlineLevel="1" x14ac:dyDescent="0.2">
      <c r="A5913" s="2">
        <v>41149</v>
      </c>
      <c r="B5913">
        <v>16.489999999999998</v>
      </c>
      <c r="E5913" s="2">
        <v>41149</v>
      </c>
      <c r="F5913">
        <v>1409.3</v>
      </c>
      <c r="G5913">
        <f t="shared" si="831"/>
        <v>-8.082584158135564E-4</v>
      </c>
      <c r="H5913" s="2">
        <v>41149</v>
      </c>
      <c r="I5913">
        <v>2454.39</v>
      </c>
      <c r="J5913">
        <f t="shared" si="832"/>
        <v>-7.450472677528186E-4</v>
      </c>
      <c r="K5913">
        <f t="shared" si="828"/>
        <v>-7.5212726775281862E-4</v>
      </c>
      <c r="L5913">
        <v>1.0766923426189161E-3</v>
      </c>
      <c r="N5913" s="2">
        <v>41149</v>
      </c>
      <c r="O5913">
        <v>30.63</v>
      </c>
      <c r="Q5913" s="2">
        <v>41149</v>
      </c>
      <c r="R5913">
        <v>41104.07</v>
      </c>
      <c r="S5913" s="8">
        <f t="shared" si="833"/>
        <v>-1.9551001964569492E-3</v>
      </c>
      <c r="T5913" s="9">
        <f t="shared" si="829"/>
        <v>-1.9621801964569492E-3</v>
      </c>
      <c r="U5913" s="3">
        <f>Sheet1!$B$17+Sheet1!$B$18*'Portfolio allocation'!K5913</f>
        <v>-3.7506057865122338E-4</v>
      </c>
      <c r="V5913" s="13">
        <f t="shared" si="834"/>
        <v>-1.587119617805726E-3</v>
      </c>
      <c r="W5913" s="13"/>
      <c r="X5913" s="2">
        <v>41149</v>
      </c>
      <c r="Y5913">
        <v>186.13290000000001</v>
      </c>
      <c r="AA5913" s="2">
        <v>41149</v>
      </c>
      <c r="AB5913">
        <v>2678.69</v>
      </c>
      <c r="AC5913">
        <f t="shared" si="835"/>
        <v>-4.1896533777453504E-3</v>
      </c>
      <c r="AD5913">
        <f t="shared" si="830"/>
        <v>-4.19673337774535E-3</v>
      </c>
      <c r="AE5913">
        <f>Sheet2!$B$17+Sheet2!$B$18*'Portfolio allocation'!K5913</f>
        <v>-6.154237436234968E-4</v>
      </c>
      <c r="AF5913">
        <f t="shared" si="836"/>
        <v>-3.5813096341218531E-3</v>
      </c>
      <c r="AH5913" s="2">
        <v>41149</v>
      </c>
      <c r="AI5913">
        <v>1.637</v>
      </c>
      <c r="AJ5913">
        <v>0.17699999999999999</v>
      </c>
      <c r="AK5913">
        <v>1.25665</v>
      </c>
      <c r="AR5913" s="3"/>
    </row>
    <row r="5914" spans="1:44" hidden="1" outlineLevel="1" x14ac:dyDescent="0.2">
      <c r="A5914" s="2">
        <v>41150</v>
      </c>
      <c r="B5914">
        <v>17.059999999999999</v>
      </c>
      <c r="E5914" s="2">
        <v>41150</v>
      </c>
      <c r="F5914">
        <v>1410.49</v>
      </c>
      <c r="G5914">
        <f t="shared" si="831"/>
        <v>8.4439083232812351E-4</v>
      </c>
      <c r="H5914" s="2">
        <v>41150</v>
      </c>
      <c r="I5914">
        <v>2457.0500000000002</v>
      </c>
      <c r="J5914">
        <f t="shared" si="832"/>
        <v>1.0837723426189161E-3</v>
      </c>
      <c r="K5914">
        <f t="shared" si="828"/>
        <v>1.0766923426189161E-3</v>
      </c>
      <c r="L5914">
        <v>-7.6788015506401783E-3</v>
      </c>
      <c r="N5914" s="2">
        <v>41150</v>
      </c>
      <c r="O5914">
        <v>30.65</v>
      </c>
      <c r="Q5914" s="2">
        <v>41150</v>
      </c>
      <c r="R5914">
        <v>41130.910000000003</v>
      </c>
      <c r="S5914" s="8">
        <f t="shared" si="833"/>
        <v>6.5297670036090771E-4</v>
      </c>
      <c r="T5914" s="9">
        <f t="shared" si="829"/>
        <v>6.4589670036090769E-4</v>
      </c>
      <c r="U5914" s="3">
        <f>Sheet1!$B$17+Sheet1!$B$18*'Portfolio allocation'!K5914</f>
        <v>1.7230076268197386E-3</v>
      </c>
      <c r="V5914" s="13">
        <f t="shared" si="834"/>
        <v>-1.0771109264588309E-3</v>
      </c>
      <c r="W5914" s="13"/>
      <c r="X5914" s="2">
        <v>41150</v>
      </c>
      <c r="Y5914">
        <v>186.33349999999999</v>
      </c>
      <c r="AA5914" s="2">
        <v>41150</v>
      </c>
      <c r="AB5914">
        <v>2681.58</v>
      </c>
      <c r="AC5914">
        <f t="shared" si="835"/>
        <v>1.0788855746652892E-3</v>
      </c>
      <c r="AD5914">
        <f t="shared" si="830"/>
        <v>1.0718855746652892E-3</v>
      </c>
      <c r="AE5914">
        <f>Sheet2!$B$17+Sheet2!$B$18*'Portfolio allocation'!K5914</f>
        <v>1.0108093113271096E-3</v>
      </c>
      <c r="AF5914">
        <f t="shared" si="836"/>
        <v>6.1076263338179573E-5</v>
      </c>
      <c r="AH5914" s="2">
        <v>41150</v>
      </c>
      <c r="AI5914">
        <v>1.6519999999999999</v>
      </c>
      <c r="AJ5914">
        <v>0.17499999999999999</v>
      </c>
      <c r="AK5914">
        <v>1.25275</v>
      </c>
      <c r="AR5914" s="3"/>
    </row>
    <row r="5915" spans="1:44" hidden="1" outlineLevel="1" x14ac:dyDescent="0.2">
      <c r="A5915" s="2">
        <v>41151</v>
      </c>
      <c r="B5915">
        <v>17.829999999999998</v>
      </c>
      <c r="E5915" s="2">
        <v>41151</v>
      </c>
      <c r="F5915">
        <v>1399.48</v>
      </c>
      <c r="G5915">
        <f t="shared" si="831"/>
        <v>-7.8057979850973958E-3</v>
      </c>
      <c r="H5915" s="2">
        <v>41151</v>
      </c>
      <c r="I5915">
        <v>2438.1999999999998</v>
      </c>
      <c r="J5915">
        <f t="shared" si="832"/>
        <v>-7.6718015506401782E-3</v>
      </c>
      <c r="K5915">
        <f t="shared" si="828"/>
        <v>-7.6788015506401783E-3</v>
      </c>
      <c r="L5915">
        <v>5.0788389730129094E-3</v>
      </c>
      <c r="N5915" s="2">
        <v>41151</v>
      </c>
      <c r="O5915">
        <v>30.32</v>
      </c>
      <c r="Q5915" s="2">
        <v>41151</v>
      </c>
      <c r="R5915">
        <v>40688.07</v>
      </c>
      <c r="S5915" s="8">
        <f t="shared" si="833"/>
        <v>-1.0766598648072834E-2</v>
      </c>
      <c r="T5915" s="9">
        <f t="shared" si="829"/>
        <v>-1.0773598648072834E-2</v>
      </c>
      <c r="U5915" s="3">
        <f>Sheet1!$B$17+Sheet1!$B$18*'Portfolio allocation'!K5915</f>
        <v>-8.3215168612505632E-3</v>
      </c>
      <c r="V5915" s="13">
        <f t="shared" si="834"/>
        <v>-2.4520817868222706E-3</v>
      </c>
      <c r="W5915" s="13"/>
      <c r="X5915" s="2">
        <v>41151</v>
      </c>
      <c r="Y5915">
        <v>184.70009999999999</v>
      </c>
      <c r="AA5915" s="2">
        <v>41151</v>
      </c>
      <c r="AB5915">
        <v>2658.07</v>
      </c>
      <c r="AC5915">
        <f t="shared" si="835"/>
        <v>-8.7672193259197284E-3</v>
      </c>
      <c r="AD5915">
        <f t="shared" si="830"/>
        <v>-8.7740993259197292E-3</v>
      </c>
      <c r="AE5915">
        <f>Sheet2!$B$17+Sheet2!$B$18*'Portfolio allocation'!K5915</f>
        <v>-6.7747992314104305E-3</v>
      </c>
      <c r="AF5915">
        <f t="shared" si="836"/>
        <v>-1.9993000945092987E-3</v>
      </c>
      <c r="AH5915" s="2">
        <v>41151</v>
      </c>
      <c r="AI5915">
        <v>1.6279999999999999</v>
      </c>
      <c r="AJ5915">
        <v>0.17199999999999999</v>
      </c>
      <c r="AK5915">
        <v>1.2498</v>
      </c>
      <c r="AR5915" s="3"/>
    </row>
    <row r="5916" spans="1:44" hidden="1" outlineLevel="1" x14ac:dyDescent="0.2">
      <c r="A5916" s="2">
        <v>41152</v>
      </c>
      <c r="B5916">
        <v>17.47</v>
      </c>
      <c r="E5916" s="2">
        <v>41152</v>
      </c>
      <c r="F5916">
        <v>1406.58</v>
      </c>
      <c r="G5916">
        <f t="shared" si="831"/>
        <v>5.0733129448079506E-3</v>
      </c>
      <c r="H5916" s="2">
        <v>41152</v>
      </c>
      <c r="I5916">
        <v>2450.6</v>
      </c>
      <c r="J5916">
        <f t="shared" si="832"/>
        <v>5.0857189730129093E-3</v>
      </c>
      <c r="K5916">
        <f t="shared" si="828"/>
        <v>5.0788389730129094E-3</v>
      </c>
      <c r="L5916">
        <v>-6.3600000000000001E-6</v>
      </c>
      <c r="N5916" s="2">
        <v>41152</v>
      </c>
      <c r="O5916">
        <v>30.82</v>
      </c>
      <c r="Q5916" s="2">
        <v>41152</v>
      </c>
      <c r="R5916">
        <v>41359.040000000001</v>
      </c>
      <c r="S5916" s="8">
        <f t="shared" si="833"/>
        <v>1.6490583111953949E-2</v>
      </c>
      <c r="T5916" s="9">
        <f t="shared" si="829"/>
        <v>1.6483703111953948E-2</v>
      </c>
      <c r="U5916" s="3">
        <f>Sheet1!$B$17+Sheet1!$B$18*'Portfolio allocation'!K5916</f>
        <v>6.3143716690915817E-3</v>
      </c>
      <c r="V5916" s="13">
        <f t="shared" si="834"/>
        <v>1.0169331442862367E-2</v>
      </c>
      <c r="W5916" s="13"/>
      <c r="X5916" s="2">
        <v>41152</v>
      </c>
      <c r="Y5916">
        <v>186.1138</v>
      </c>
      <c r="AA5916" s="2">
        <v>41152</v>
      </c>
      <c r="AB5916">
        <v>2678.42</v>
      </c>
      <c r="AC5916">
        <f t="shared" si="835"/>
        <v>7.6559308069388265E-3</v>
      </c>
      <c r="AD5916">
        <f t="shared" si="830"/>
        <v>7.6495708069388262E-3</v>
      </c>
      <c r="AE5916">
        <f>Sheet2!$B$17+Sheet2!$B$18*'Portfolio allocation'!K5916</f>
        <v>4.5696201990685012E-3</v>
      </c>
      <c r="AF5916">
        <f t="shared" si="836"/>
        <v>3.079950607870325E-3</v>
      </c>
      <c r="AH5916" s="2">
        <v>41152</v>
      </c>
      <c r="AI5916">
        <v>1.548</v>
      </c>
      <c r="AJ5916">
        <v>0.159</v>
      </c>
      <c r="AK5916">
        <v>1.2605</v>
      </c>
      <c r="AR5916" s="3"/>
    </row>
    <row r="5917" spans="1:44" hidden="1" outlineLevel="1" x14ac:dyDescent="0.2">
      <c r="A5917" s="2">
        <v>41155</v>
      </c>
      <c r="B5917">
        <v>17.47</v>
      </c>
      <c r="E5917" s="2">
        <v>41155</v>
      </c>
      <c r="F5917">
        <v>1406.58</v>
      </c>
      <c r="G5917">
        <f t="shared" si="831"/>
        <v>0</v>
      </c>
      <c r="H5917" s="2">
        <v>41155</v>
      </c>
      <c r="I5917">
        <v>2450.6</v>
      </c>
      <c r="J5917">
        <f t="shared" si="832"/>
        <v>0</v>
      </c>
      <c r="K5917">
        <f t="shared" si="828"/>
        <v>-6.3600000000000001E-6</v>
      </c>
      <c r="L5917">
        <v>-1.1489373280011597E-3</v>
      </c>
      <c r="N5917" s="2">
        <v>41155</v>
      </c>
      <c r="O5917">
        <v>30.82</v>
      </c>
      <c r="Q5917" s="2">
        <v>41155</v>
      </c>
      <c r="R5917">
        <v>41359.040000000001</v>
      </c>
      <c r="S5917" s="8">
        <f t="shared" si="833"/>
        <v>0</v>
      </c>
      <c r="T5917" s="9">
        <f t="shared" si="829"/>
        <v>-6.3600000000000001E-6</v>
      </c>
      <c r="U5917" s="3">
        <f>Sheet1!$B$17+Sheet1!$B$18*'Portfolio allocation'!K5917</f>
        <v>4.8050253117079794E-4</v>
      </c>
      <c r="V5917" s="13">
        <f t="shared" si="834"/>
        <v>-4.8686253117079795E-4</v>
      </c>
      <c r="W5917" s="13"/>
      <c r="X5917" s="2">
        <v>41155</v>
      </c>
      <c r="Y5917">
        <v>186.1138</v>
      </c>
      <c r="AA5917" s="2">
        <v>41155</v>
      </c>
      <c r="AB5917">
        <v>2678.42</v>
      </c>
      <c r="AC5917">
        <f t="shared" si="835"/>
        <v>0</v>
      </c>
      <c r="AD5917">
        <f t="shared" si="830"/>
        <v>-6.3600000000000001E-6</v>
      </c>
      <c r="AE5917">
        <f>Sheet2!$B$17+Sheet2!$B$18*'Portfolio allocation'!K5917</f>
        <v>4.7731537106085527E-5</v>
      </c>
      <c r="AF5917">
        <f t="shared" si="836"/>
        <v>-5.4091537106085527E-5</v>
      </c>
      <c r="AH5917" s="2">
        <v>41155</v>
      </c>
      <c r="AI5917">
        <v>1.548</v>
      </c>
      <c r="AJ5917">
        <v>0.159</v>
      </c>
      <c r="AK5917">
        <v>1.2583</v>
      </c>
      <c r="AR5917" s="3"/>
    </row>
    <row r="5918" spans="1:44" hidden="1" outlineLevel="1" x14ac:dyDescent="0.2">
      <c r="A5918" s="2">
        <v>41156</v>
      </c>
      <c r="B5918">
        <v>17.98</v>
      </c>
      <c r="E5918" s="2">
        <v>41156</v>
      </c>
      <c r="F5918">
        <v>1404.94</v>
      </c>
      <c r="G5918">
        <f t="shared" si="831"/>
        <v>-1.1659486129476093E-3</v>
      </c>
      <c r="H5918" s="2">
        <v>41156</v>
      </c>
      <c r="I5918">
        <v>2447.8000000000002</v>
      </c>
      <c r="J5918">
        <f t="shared" si="832"/>
        <v>-1.1425773280011597E-3</v>
      </c>
      <c r="K5918">
        <f t="shared" si="828"/>
        <v>-1.1489373280011597E-3</v>
      </c>
      <c r="L5918">
        <v>-8.1945491625142993E-4</v>
      </c>
      <c r="N5918" s="2">
        <v>41156</v>
      </c>
      <c r="O5918">
        <v>30.385000000000002</v>
      </c>
      <c r="Q5918" s="2">
        <v>41156</v>
      </c>
      <c r="R5918">
        <v>40775.300000000003</v>
      </c>
      <c r="S5918" s="8">
        <f t="shared" si="833"/>
        <v>-1.4113963960478704E-2</v>
      </c>
      <c r="T5918" s="9">
        <f t="shared" si="829"/>
        <v>-1.4120323960478704E-2</v>
      </c>
      <c r="U5918" s="3">
        <f>Sheet1!$B$17+Sheet1!$B$18*'Portfolio allocation'!K5918</f>
        <v>-8.3029113627239651E-4</v>
      </c>
      <c r="V5918" s="13">
        <f t="shared" si="834"/>
        <v>-1.3290032824206308E-2</v>
      </c>
      <c r="W5918" s="13"/>
      <c r="X5918" s="2">
        <v>41156</v>
      </c>
      <c r="Y5918">
        <v>185.8177</v>
      </c>
      <c r="AA5918" s="2">
        <v>41156</v>
      </c>
      <c r="AB5918">
        <v>2674.16</v>
      </c>
      <c r="AC5918">
        <f t="shared" si="835"/>
        <v>-1.5904899156966579E-3</v>
      </c>
      <c r="AD5918">
        <f t="shared" si="830"/>
        <v>-1.5969699156966578E-3</v>
      </c>
      <c r="AE5918">
        <f>Sheet2!$B$17+Sheet2!$B$18*'Portfolio allocation'!K5918</f>
        <v>-9.6827737273655421E-4</v>
      </c>
      <c r="AF5918">
        <f t="shared" si="836"/>
        <v>-6.2869254296010356E-4</v>
      </c>
      <c r="AH5918" s="2">
        <v>41156</v>
      </c>
      <c r="AI5918">
        <v>1.5740000000000001</v>
      </c>
      <c r="AJ5918">
        <v>0.16200000000000001</v>
      </c>
      <c r="AK5918">
        <v>1.2562</v>
      </c>
      <c r="AR5918" s="3"/>
    </row>
    <row r="5919" spans="1:44" hidden="1" outlineLevel="1" x14ac:dyDescent="0.2">
      <c r="A5919" s="2">
        <v>41157</v>
      </c>
      <c r="B5919">
        <v>17.739999999999998</v>
      </c>
      <c r="E5919" s="2">
        <v>41157</v>
      </c>
      <c r="F5919">
        <v>1403.44</v>
      </c>
      <c r="G5919">
        <f t="shared" si="831"/>
        <v>-1.0676612524378459E-3</v>
      </c>
      <c r="H5919" s="2">
        <v>41157</v>
      </c>
      <c r="I5919">
        <v>2445.81</v>
      </c>
      <c r="J5919">
        <f t="shared" si="832"/>
        <v>-8.1297491625142992E-4</v>
      </c>
      <c r="K5919">
        <f t="shared" si="828"/>
        <v>-8.1945491625142993E-4</v>
      </c>
      <c r="L5919">
        <v>2.0563392557557601E-2</v>
      </c>
      <c r="N5919" s="2">
        <v>41157</v>
      </c>
      <c r="O5919">
        <v>30.39</v>
      </c>
      <c r="Q5919" s="2">
        <v>41157</v>
      </c>
      <c r="R5919">
        <v>40782.019999999997</v>
      </c>
      <c r="S5919" s="8">
        <f t="shared" si="833"/>
        <v>1.6480565440346595E-4</v>
      </c>
      <c r="T5919" s="9">
        <f t="shared" si="829"/>
        <v>1.5832565440346595E-4</v>
      </c>
      <c r="U5919" s="3">
        <f>Sheet1!$B$17+Sheet1!$B$18*'Portfolio allocation'!K5919</f>
        <v>-4.523005633183543E-4</v>
      </c>
      <c r="V5919" s="13">
        <f t="shared" si="834"/>
        <v>6.1062621772182025E-4</v>
      </c>
      <c r="W5919" s="13"/>
      <c r="X5919" s="2">
        <v>41157</v>
      </c>
      <c r="Y5919">
        <v>186.2953</v>
      </c>
      <c r="AA5919" s="2">
        <v>41157</v>
      </c>
      <c r="AB5919">
        <v>2681.03</v>
      </c>
      <c r="AC5919">
        <f t="shared" si="835"/>
        <v>2.5690310228259072E-3</v>
      </c>
      <c r="AD5919">
        <f t="shared" si="830"/>
        <v>2.5625510228259071E-3</v>
      </c>
      <c r="AE5919">
        <f>Sheet2!$B$17+Sheet2!$B$18*'Portfolio allocation'!K5919</f>
        <v>-6.7529320635212635E-4</v>
      </c>
      <c r="AF5919">
        <f t="shared" si="836"/>
        <v>3.2378442291780335E-3</v>
      </c>
      <c r="AH5919" s="2">
        <v>41157</v>
      </c>
      <c r="AI5919">
        <v>1.5960000000000001</v>
      </c>
      <c r="AJ5919">
        <v>0.16200000000000001</v>
      </c>
      <c r="AK5919">
        <v>1.2603</v>
      </c>
      <c r="AR5919" s="3"/>
    </row>
    <row r="5920" spans="1:44" hidden="1" outlineLevel="1" x14ac:dyDescent="0.2">
      <c r="A5920" s="2">
        <v>41158</v>
      </c>
      <c r="B5920">
        <v>15.6</v>
      </c>
      <c r="E5920" s="2">
        <v>41158</v>
      </c>
      <c r="F5920">
        <v>1432.12</v>
      </c>
      <c r="G5920">
        <f t="shared" si="831"/>
        <v>2.043550133956562E-2</v>
      </c>
      <c r="H5920" s="2">
        <v>41158</v>
      </c>
      <c r="I5920">
        <v>2496.12</v>
      </c>
      <c r="J5920">
        <f t="shared" si="832"/>
        <v>2.05698725575576E-2</v>
      </c>
      <c r="K5920">
        <f t="shared" si="828"/>
        <v>2.0563392557557601E-2</v>
      </c>
      <c r="L5920">
        <v>4.0996130910373411E-3</v>
      </c>
      <c r="N5920" s="2">
        <v>41158</v>
      </c>
      <c r="O5920">
        <v>31.344999999999999</v>
      </c>
      <c r="Q5920" s="2">
        <v>41158</v>
      </c>
      <c r="R5920">
        <v>42063.56</v>
      </c>
      <c r="S5920" s="8">
        <f t="shared" si="833"/>
        <v>3.1424142305849445E-2</v>
      </c>
      <c r="T5920" s="9">
        <f t="shared" si="829"/>
        <v>3.1417662305849442E-2</v>
      </c>
      <c r="U5920" s="3">
        <f>Sheet1!$B$17+Sheet1!$B$18*'Portfolio allocation'!K5920</f>
        <v>2.4078643972055915E-2</v>
      </c>
      <c r="V5920" s="13">
        <f t="shared" si="834"/>
        <v>7.3390183337935268E-3</v>
      </c>
      <c r="W5920" s="13"/>
      <c r="X5920" s="2">
        <v>41158</v>
      </c>
      <c r="Y5920">
        <v>190.17320000000001</v>
      </c>
      <c r="AA5920" s="2">
        <v>41158</v>
      </c>
      <c r="AB5920">
        <v>2736.84</v>
      </c>
      <c r="AC5920">
        <f t="shared" si="835"/>
        <v>2.0816626445806286E-2</v>
      </c>
      <c r="AD5920">
        <f t="shared" si="830"/>
        <v>2.0809866445806284E-2</v>
      </c>
      <c r="AE5920">
        <f>Sheet2!$B$17+Sheet2!$B$18*'Portfolio allocation'!K5920</f>
        <v>1.8338880293136482E-2</v>
      </c>
      <c r="AF5920">
        <f t="shared" si="836"/>
        <v>2.4709861526698018E-3</v>
      </c>
      <c r="AH5920" s="2">
        <v>41158</v>
      </c>
      <c r="AI5920">
        <v>1.6759999999999999</v>
      </c>
      <c r="AJ5920">
        <v>0.16900000000000001</v>
      </c>
      <c r="AK5920">
        <v>1.2635000000000001</v>
      </c>
      <c r="AR5920" s="3"/>
    </row>
    <row r="5921" spans="1:44" hidden="1" outlineLevel="1" x14ac:dyDescent="0.2">
      <c r="A5921" s="2">
        <v>41159</v>
      </c>
      <c r="B5921">
        <v>14.38</v>
      </c>
      <c r="E5921" s="2">
        <v>41159</v>
      </c>
      <c r="F5921">
        <v>1437.92</v>
      </c>
      <c r="G5921">
        <f t="shared" si="831"/>
        <v>4.04993994916647E-3</v>
      </c>
      <c r="H5921" s="2">
        <v>41159</v>
      </c>
      <c r="I5921">
        <v>2506.37</v>
      </c>
      <c r="J5921">
        <f t="shared" si="832"/>
        <v>4.1063730910373408E-3</v>
      </c>
      <c r="K5921">
        <f t="shared" si="828"/>
        <v>4.0996130910373411E-3</v>
      </c>
      <c r="L5921">
        <v>-6.0950465363054486E-3</v>
      </c>
      <c r="N5921" s="2">
        <v>41159</v>
      </c>
      <c r="O5921">
        <v>30.95</v>
      </c>
      <c r="Q5921" s="2">
        <v>41159</v>
      </c>
      <c r="R5921">
        <v>41533.5</v>
      </c>
      <c r="S5921" s="8">
        <f t="shared" si="833"/>
        <v>-1.2601406062634712E-2</v>
      </c>
      <c r="T5921" s="9">
        <f t="shared" si="829"/>
        <v>-1.2608166062634712E-2</v>
      </c>
      <c r="U5921" s="3">
        <f>Sheet1!$B$17+Sheet1!$B$18*'Portfolio allocation'!K5921</f>
        <v>5.1909789204051225E-3</v>
      </c>
      <c r="V5921" s="13">
        <f t="shared" si="834"/>
        <v>-1.7799144983039833E-2</v>
      </c>
      <c r="W5921" s="13"/>
      <c r="X5921" s="2">
        <v>41159</v>
      </c>
      <c r="Y5921">
        <v>190.55529999999999</v>
      </c>
      <c r="AA5921" s="2">
        <v>41159</v>
      </c>
      <c r="AB5921">
        <v>2742.34</v>
      </c>
      <c r="AC5921">
        <f t="shared" si="835"/>
        <v>2.0096169304746336E-3</v>
      </c>
      <c r="AD5921">
        <f t="shared" si="830"/>
        <v>2.0030569304746336E-3</v>
      </c>
      <c r="AE5921">
        <f>Sheet2!$B$17+Sheet2!$B$18*'Portfolio allocation'!K5921</f>
        <v>3.6988675625041216E-3</v>
      </c>
      <c r="AF5921">
        <f t="shared" si="836"/>
        <v>-1.6958106320294881E-3</v>
      </c>
      <c r="AH5921" s="2">
        <v>41159</v>
      </c>
      <c r="AI5921">
        <v>1.6679999999999999</v>
      </c>
      <c r="AJ5921">
        <v>0.16400000000000001</v>
      </c>
      <c r="AK5921">
        <v>1.2801</v>
      </c>
      <c r="AR5921" s="3"/>
    </row>
    <row r="5922" spans="1:44" hidden="1" outlineLevel="1" x14ac:dyDescent="0.2">
      <c r="A5922" s="2">
        <v>41162</v>
      </c>
      <c r="B5922">
        <v>16.28</v>
      </c>
      <c r="E5922" s="2">
        <v>41162</v>
      </c>
      <c r="F5922">
        <v>1429.08</v>
      </c>
      <c r="G5922">
        <f t="shared" si="831"/>
        <v>-6.1477689996662921E-3</v>
      </c>
      <c r="H5922" s="2">
        <v>41162</v>
      </c>
      <c r="I5922">
        <v>2491.11</v>
      </c>
      <c r="J5922">
        <f t="shared" si="832"/>
        <v>-6.0884865363054486E-3</v>
      </c>
      <c r="K5922">
        <f t="shared" si="828"/>
        <v>-6.0950465363054486E-3</v>
      </c>
      <c r="L5922">
        <v>3.1407114126632859E-3</v>
      </c>
      <c r="N5922" s="2">
        <v>41162</v>
      </c>
      <c r="O5922">
        <v>30.72</v>
      </c>
      <c r="Q5922" s="2">
        <v>41162</v>
      </c>
      <c r="R5922">
        <v>41224.839999999997</v>
      </c>
      <c r="S5922" s="8">
        <f t="shared" si="833"/>
        <v>-7.4315913660057964E-3</v>
      </c>
      <c r="T5922" s="9">
        <f t="shared" si="829"/>
        <v>-7.4381513660057965E-3</v>
      </c>
      <c r="U5922" s="3">
        <f>Sheet1!$B$17+Sheet1!$B$18*'Portfolio allocation'!K5922</f>
        <v>-6.5045929711160452E-3</v>
      </c>
      <c r="V5922" s="13">
        <f t="shared" si="834"/>
        <v>-9.3355839488975124E-4</v>
      </c>
      <c r="W5922" s="13"/>
      <c r="X5922" s="2">
        <v>41162</v>
      </c>
      <c r="Y5922">
        <v>191.94030000000001</v>
      </c>
      <c r="AA5922" s="2">
        <v>41162</v>
      </c>
      <c r="AB5922">
        <v>2762.27</v>
      </c>
      <c r="AC5922">
        <f t="shared" si="835"/>
        <v>7.2675160629243063E-3</v>
      </c>
      <c r="AD5922">
        <f t="shared" si="830"/>
        <v>7.2610360629243066E-3</v>
      </c>
      <c r="AE5922">
        <f>Sheet2!$B$17+Sheet2!$B$18*'Portfolio allocation'!K5922</f>
        <v>-5.3664838674192337E-3</v>
      </c>
      <c r="AF5922">
        <f t="shared" si="836"/>
        <v>1.262751993034354E-2</v>
      </c>
      <c r="AH5922" s="2">
        <v>41162</v>
      </c>
      <c r="AI5922">
        <v>1.6539999999999999</v>
      </c>
      <c r="AJ5922">
        <v>0.16200000000000001</v>
      </c>
      <c r="AK5922">
        <v>1.2786</v>
      </c>
      <c r="AR5922" s="3"/>
    </row>
    <row r="5923" spans="1:44" hidden="1" outlineLevel="1" x14ac:dyDescent="0.2">
      <c r="A5923" s="2">
        <v>41163</v>
      </c>
      <c r="B5923">
        <v>16.41</v>
      </c>
      <c r="E5923" s="2">
        <v>41163</v>
      </c>
      <c r="F5923">
        <v>1433.56</v>
      </c>
      <c r="G5923">
        <f t="shared" si="831"/>
        <v>3.134883981302572E-3</v>
      </c>
      <c r="H5923" s="2">
        <v>41163</v>
      </c>
      <c r="I5923">
        <v>2498.9499999999998</v>
      </c>
      <c r="J5923">
        <f t="shared" si="832"/>
        <v>3.1471914126632861E-3</v>
      </c>
      <c r="K5923">
        <f t="shared" si="828"/>
        <v>3.1407114126632859E-3</v>
      </c>
      <c r="L5923">
        <v>2.3505099357731571E-3</v>
      </c>
      <c r="N5923" s="2">
        <v>41163</v>
      </c>
      <c r="O5923">
        <v>30.79</v>
      </c>
      <c r="Q5923" s="2">
        <v>41163</v>
      </c>
      <c r="R5923">
        <v>41318.79</v>
      </c>
      <c r="S5923" s="8">
        <f t="shared" si="833"/>
        <v>2.2789657885877723E-3</v>
      </c>
      <c r="T5923" s="9">
        <f t="shared" si="829"/>
        <v>2.2724857885877722E-3</v>
      </c>
      <c r="U5923" s="3">
        <f>Sheet1!$B$17+Sheet1!$B$18*'Portfolio allocation'!K5923</f>
        <v>4.0909026131741369E-3</v>
      </c>
      <c r="V5923" s="13">
        <f t="shared" si="834"/>
        <v>-1.8184168245863647E-3</v>
      </c>
      <c r="W5923" s="13"/>
      <c r="X5923" s="2">
        <v>41163</v>
      </c>
      <c r="Y5923">
        <v>194.15629999999999</v>
      </c>
      <c r="AA5923" s="2">
        <v>41163</v>
      </c>
      <c r="AB5923">
        <v>2794.16</v>
      </c>
      <c r="AC5923">
        <f t="shared" si="835"/>
        <v>1.1544852603112554E-2</v>
      </c>
      <c r="AD5923">
        <f t="shared" si="830"/>
        <v>1.1538372603112555E-2</v>
      </c>
      <c r="AE5923">
        <f>Sheet2!$B$17+Sheet2!$B$18*'Portfolio allocation'!K5923</f>
        <v>2.8461877262995366E-3</v>
      </c>
      <c r="AF5923">
        <f t="shared" si="836"/>
        <v>8.6921848768130184E-3</v>
      </c>
      <c r="AH5923" s="2">
        <v>41163</v>
      </c>
      <c r="AI5923">
        <v>1.7010000000000001</v>
      </c>
      <c r="AJ5923">
        <v>0.16200000000000001</v>
      </c>
      <c r="AK5923">
        <v>1.2846</v>
      </c>
      <c r="AR5923" s="3"/>
    </row>
    <row r="5924" spans="1:44" hidden="1" outlineLevel="1" x14ac:dyDescent="0.2">
      <c r="A5924" s="2">
        <v>41164</v>
      </c>
      <c r="B5924">
        <v>15.8</v>
      </c>
      <c r="E5924" s="2">
        <v>41164</v>
      </c>
      <c r="F5924">
        <v>1436.56</v>
      </c>
      <c r="G5924">
        <f t="shared" si="831"/>
        <v>2.0926923184241275E-3</v>
      </c>
      <c r="H5924" s="2">
        <v>41164</v>
      </c>
      <c r="I5924">
        <v>2504.84</v>
      </c>
      <c r="J5924">
        <f t="shared" si="832"/>
        <v>2.3569899357731572E-3</v>
      </c>
      <c r="K5924">
        <f t="shared" si="828"/>
        <v>2.3505099357731571E-3</v>
      </c>
      <c r="L5924">
        <v>1.6437684098305736E-2</v>
      </c>
      <c r="N5924" s="2">
        <v>41164</v>
      </c>
      <c r="O5924">
        <v>30.78</v>
      </c>
      <c r="Q5924" s="2">
        <v>41164</v>
      </c>
      <c r="R5924">
        <v>41305.379999999997</v>
      </c>
      <c r="S5924" s="8">
        <f t="shared" si="833"/>
        <v>-3.2454967824580017E-4</v>
      </c>
      <c r="T5924" s="9">
        <f t="shared" si="829"/>
        <v>-3.3102967824580017E-4</v>
      </c>
      <c r="U5924" s="3">
        <f>Sheet1!$B$17+Sheet1!$B$18*'Portfolio allocation'!K5924</f>
        <v>3.1843634525171795E-3</v>
      </c>
      <c r="V5924" s="13">
        <f t="shared" si="834"/>
        <v>-3.5153931307629798E-3</v>
      </c>
      <c r="W5924" s="13"/>
      <c r="X5924" s="2">
        <v>41164</v>
      </c>
      <c r="Y5924">
        <v>194.63390000000001</v>
      </c>
      <c r="AA5924" s="2">
        <v>41164</v>
      </c>
      <c r="AB5924">
        <v>2801.03</v>
      </c>
      <c r="AC5924">
        <f t="shared" si="835"/>
        <v>2.4586995733961725E-3</v>
      </c>
      <c r="AD5924">
        <f t="shared" si="830"/>
        <v>2.4522195733961724E-3</v>
      </c>
      <c r="AE5924">
        <f>Sheet2!$B$17+Sheet2!$B$18*'Portfolio allocation'!K5924</f>
        <v>2.1435204131858556E-3</v>
      </c>
      <c r="AF5924">
        <f t="shared" si="836"/>
        <v>3.0869916021031675E-4</v>
      </c>
      <c r="AH5924" s="2">
        <v>41164</v>
      </c>
      <c r="AI5924">
        <v>1.758</v>
      </c>
      <c r="AJ5924">
        <v>0.16200000000000001</v>
      </c>
      <c r="AK5924">
        <v>1.2888500000000001</v>
      </c>
      <c r="AR5924" s="3"/>
    </row>
    <row r="5925" spans="1:44" hidden="1" outlineLevel="1" x14ac:dyDescent="0.2">
      <c r="A5925" s="2">
        <v>41165</v>
      </c>
      <c r="B5925">
        <v>14.05</v>
      </c>
      <c r="E5925" s="2">
        <v>41165</v>
      </c>
      <c r="F5925">
        <v>1459.99</v>
      </c>
      <c r="G5925">
        <f t="shared" si="831"/>
        <v>1.6309795622876821E-2</v>
      </c>
      <c r="H5925" s="2">
        <v>41165</v>
      </c>
      <c r="I5925">
        <v>2546.0300000000002</v>
      </c>
      <c r="J5925">
        <f t="shared" si="832"/>
        <v>1.6444164098305736E-2</v>
      </c>
      <c r="K5925">
        <f t="shared" si="828"/>
        <v>1.6437684098305736E-2</v>
      </c>
      <c r="L5925">
        <v>3.9606803264689268E-3</v>
      </c>
      <c r="N5925" s="2">
        <v>41165</v>
      </c>
      <c r="O5925">
        <v>30.934999999999999</v>
      </c>
      <c r="Q5925" s="2">
        <v>41165</v>
      </c>
      <c r="R5925">
        <v>41513.379999999997</v>
      </c>
      <c r="S5925" s="8">
        <f t="shared" si="833"/>
        <v>5.0356636351003292E-3</v>
      </c>
      <c r="T5925" s="9">
        <f t="shared" si="829"/>
        <v>5.0291836351003295E-3</v>
      </c>
      <c r="U5925" s="3">
        <f>Sheet1!$B$17+Sheet1!$B$18*'Portfolio allocation'!K5925</f>
        <v>1.9345526668245145E-2</v>
      </c>
      <c r="V5925" s="13">
        <f t="shared" si="834"/>
        <v>-1.4316343033144815E-2</v>
      </c>
      <c r="W5925" s="13"/>
      <c r="X5925" s="2">
        <v>41165</v>
      </c>
      <c r="Y5925">
        <v>197.10769999999999</v>
      </c>
      <c r="AA5925" s="2">
        <v>41165</v>
      </c>
      <c r="AB5925">
        <v>2836.63</v>
      </c>
      <c r="AC5925">
        <f t="shared" si="835"/>
        <v>1.2709610393319526E-2</v>
      </c>
      <c r="AD5925">
        <f t="shared" si="830"/>
        <v>1.2703330393319527E-2</v>
      </c>
      <c r="AE5925">
        <f>Sheet2!$B$17+Sheet2!$B$18*'Portfolio allocation'!K5925</f>
        <v>1.4670195074827311E-2</v>
      </c>
      <c r="AF5925">
        <f t="shared" si="836"/>
        <v>-1.9668646815077847E-3</v>
      </c>
      <c r="AH5925" s="2">
        <v>41165</v>
      </c>
      <c r="AI5925">
        <v>1.7210000000000001</v>
      </c>
      <c r="AJ5925">
        <v>0.157</v>
      </c>
      <c r="AK5925">
        <v>1.2907</v>
      </c>
      <c r="AR5925" s="3"/>
    </row>
    <row r="5926" spans="1:44" hidden="1" outlineLevel="1" x14ac:dyDescent="0.2">
      <c r="A5926" s="2">
        <v>41166</v>
      </c>
      <c r="B5926">
        <v>14.51</v>
      </c>
      <c r="E5926" s="2">
        <v>41166</v>
      </c>
      <c r="F5926">
        <v>1465.77</v>
      </c>
      <c r="G5926">
        <f t="shared" si="831"/>
        <v>3.9589312255563502E-3</v>
      </c>
      <c r="H5926" s="2">
        <v>41166</v>
      </c>
      <c r="I5926">
        <v>2556.13</v>
      </c>
      <c r="J5926">
        <f t="shared" si="832"/>
        <v>3.9669603264689268E-3</v>
      </c>
      <c r="K5926">
        <f t="shared" si="828"/>
        <v>3.9606803264689268E-3</v>
      </c>
      <c r="L5926">
        <v>-3.0854331402549008E-3</v>
      </c>
      <c r="N5926" s="2">
        <v>41166</v>
      </c>
      <c r="O5926">
        <v>31.21</v>
      </c>
      <c r="Q5926" s="2">
        <v>41166</v>
      </c>
      <c r="R5926">
        <v>41882.410000000003</v>
      </c>
      <c r="S5926" s="8">
        <f t="shared" si="833"/>
        <v>8.8894231209313279E-3</v>
      </c>
      <c r="T5926" s="9">
        <f t="shared" si="829"/>
        <v>8.8831431209313288E-3</v>
      </c>
      <c r="U5926" s="3">
        <f>Sheet1!$B$17+Sheet1!$B$18*'Portfolio allocation'!K5926</f>
        <v>5.0315917318677454E-3</v>
      </c>
      <c r="V5926" s="13">
        <f t="shared" si="834"/>
        <v>3.8515513890635834E-3</v>
      </c>
      <c r="W5926" s="13"/>
      <c r="X5926" s="2">
        <v>41166</v>
      </c>
      <c r="Y5926">
        <v>197.5376</v>
      </c>
      <c r="AA5926" s="2">
        <v>41166</v>
      </c>
      <c r="AB5926">
        <v>2842.82</v>
      </c>
      <c r="AC5926">
        <f t="shared" si="835"/>
        <v>2.1821668670218841E-3</v>
      </c>
      <c r="AD5926">
        <f t="shared" si="830"/>
        <v>2.175606867021884E-3</v>
      </c>
      <c r="AE5926">
        <f>Sheet2!$B$17+Sheet2!$B$18*'Portfolio allocation'!K5926</f>
        <v>3.5753250037544914E-3</v>
      </c>
      <c r="AF5926">
        <f t="shared" si="836"/>
        <v>-1.3997181367326073E-3</v>
      </c>
      <c r="AH5926" s="2">
        <v>41166</v>
      </c>
      <c r="AI5926">
        <v>1.87</v>
      </c>
      <c r="AJ5926">
        <v>0.16400000000000001</v>
      </c>
      <c r="AK5926">
        <v>1.3147500000000001</v>
      </c>
      <c r="AR5926" s="3"/>
    </row>
    <row r="5927" spans="1:44" hidden="1" outlineLevel="1" x14ac:dyDescent="0.2">
      <c r="A5927" s="2">
        <v>41169</v>
      </c>
      <c r="B5927">
        <v>14.59</v>
      </c>
      <c r="E5927" s="2">
        <v>41169</v>
      </c>
      <c r="F5927">
        <v>1461.19</v>
      </c>
      <c r="G5927">
        <f t="shared" si="831"/>
        <v>-3.1246375625098022E-3</v>
      </c>
      <c r="H5927" s="2">
        <v>41169</v>
      </c>
      <c r="I5927">
        <v>2548.2600000000002</v>
      </c>
      <c r="J5927">
        <f t="shared" si="832"/>
        <v>-3.0788731402549008E-3</v>
      </c>
      <c r="K5927">
        <f t="shared" si="828"/>
        <v>-3.0854331402549008E-3</v>
      </c>
      <c r="L5927">
        <v>-1.2664430778649481E-3</v>
      </c>
      <c r="N5927" s="2">
        <v>41169</v>
      </c>
      <c r="O5927">
        <v>31.21</v>
      </c>
      <c r="Q5927" s="2">
        <v>41169</v>
      </c>
      <c r="R5927">
        <v>41882.410000000003</v>
      </c>
      <c r="S5927" s="8">
        <f t="shared" si="833"/>
        <v>0</v>
      </c>
      <c r="T5927" s="9">
        <f t="shared" si="829"/>
        <v>-6.5599999999999999E-6</v>
      </c>
      <c r="U5927" s="3">
        <f>Sheet1!$B$17+Sheet1!$B$18*'Portfolio allocation'!K5927</f>
        <v>-3.0518882094202481E-3</v>
      </c>
      <c r="V5927" s="13">
        <f t="shared" si="834"/>
        <v>3.045328209420248E-3</v>
      </c>
      <c r="W5927" s="13"/>
      <c r="X5927" s="2">
        <v>41169</v>
      </c>
      <c r="Y5927">
        <v>197.8623</v>
      </c>
      <c r="AA5927" s="2">
        <v>41169</v>
      </c>
      <c r="AB5927">
        <v>2847.49</v>
      </c>
      <c r="AC5927">
        <f t="shared" si="835"/>
        <v>1.6427350307088862E-3</v>
      </c>
      <c r="AD5927">
        <f t="shared" si="830"/>
        <v>1.6359750307088862E-3</v>
      </c>
      <c r="AE5927">
        <f>Sheet2!$B$17+Sheet2!$B$18*'Portfolio allocation'!K5927</f>
        <v>-2.6902588534690017E-3</v>
      </c>
      <c r="AF5927">
        <f t="shared" si="836"/>
        <v>4.3262338841778877E-3</v>
      </c>
      <c r="AH5927" s="2">
        <v>41169</v>
      </c>
      <c r="AI5927">
        <v>1.843</v>
      </c>
      <c r="AJ5927">
        <v>0.16900000000000001</v>
      </c>
      <c r="AK5927">
        <v>1.3137000000000001</v>
      </c>
      <c r="AR5927" s="3"/>
    </row>
    <row r="5928" spans="1:44" hidden="1" outlineLevel="1" x14ac:dyDescent="0.2">
      <c r="A5928" s="2">
        <v>41170</v>
      </c>
      <c r="B5928">
        <v>14.18</v>
      </c>
      <c r="E5928" s="2">
        <v>41170</v>
      </c>
      <c r="F5928">
        <v>1459.32</v>
      </c>
      <c r="G5928">
        <f t="shared" si="831"/>
        <v>-1.2797788104217389E-3</v>
      </c>
      <c r="H5928" s="2">
        <v>41170</v>
      </c>
      <c r="I5928">
        <v>2545.0500000000002</v>
      </c>
      <c r="J5928">
        <f t="shared" si="832"/>
        <v>-1.2596830778649482E-3</v>
      </c>
      <c r="K5928">
        <f t="shared" si="828"/>
        <v>-1.2664430778649481E-3</v>
      </c>
      <c r="L5928">
        <v>1.19557394235858E-3</v>
      </c>
      <c r="N5928" s="2">
        <v>41170</v>
      </c>
      <c r="O5928">
        <v>31.175000000000001</v>
      </c>
      <c r="Q5928" s="2">
        <v>41170</v>
      </c>
      <c r="R5928">
        <v>41835.43</v>
      </c>
      <c r="S5928" s="8">
        <f t="shared" si="833"/>
        <v>-1.1217119549711274E-3</v>
      </c>
      <c r="T5928" s="9">
        <f t="shared" si="829"/>
        <v>-1.1284719549711274E-3</v>
      </c>
      <c r="U5928" s="3">
        <f>Sheet1!$B$17+Sheet1!$B$18*'Portfolio allocation'!K5928</f>
        <v>-9.6509671050785993E-4</v>
      </c>
      <c r="V5928" s="13">
        <f t="shared" si="834"/>
        <v>-1.6337524446326745E-4</v>
      </c>
      <c r="W5928" s="13"/>
      <c r="X5928" s="2">
        <v>41170</v>
      </c>
      <c r="Y5928">
        <v>197.7859</v>
      </c>
      <c r="AA5928" s="2">
        <v>41170</v>
      </c>
      <c r="AB5928">
        <v>2846.39</v>
      </c>
      <c r="AC5928">
        <f t="shared" si="835"/>
        <v>-3.8630513188808724E-4</v>
      </c>
      <c r="AD5928">
        <f t="shared" si="830"/>
        <v>-3.9306513188808726E-4</v>
      </c>
      <c r="AE5928">
        <f>Sheet2!$B$17+Sheet2!$B$18*'Portfolio allocation'!K5928</f>
        <v>-1.0727664833582455E-3</v>
      </c>
      <c r="AF5928">
        <f t="shared" si="836"/>
        <v>6.7970135147015832E-4</v>
      </c>
      <c r="AH5928" s="2">
        <v>41170</v>
      </c>
      <c r="AI5928">
        <v>1.8120000000000001</v>
      </c>
      <c r="AJ5928">
        <v>0.16900000000000001</v>
      </c>
      <c r="AK5928">
        <v>1.30555</v>
      </c>
      <c r="AR5928" s="3"/>
    </row>
    <row r="5929" spans="1:44" hidden="1" outlineLevel="1" x14ac:dyDescent="0.2">
      <c r="A5929" s="2">
        <v>41171</v>
      </c>
      <c r="B5929">
        <v>13.88</v>
      </c>
      <c r="E5929" s="2">
        <v>41171</v>
      </c>
      <c r="F5929">
        <v>1461.05</v>
      </c>
      <c r="G5929">
        <f t="shared" si="831"/>
        <v>1.1854836499192167E-3</v>
      </c>
      <c r="H5929" s="2">
        <v>41171</v>
      </c>
      <c r="I5929">
        <v>2548.11</v>
      </c>
      <c r="J5929">
        <f t="shared" si="832"/>
        <v>1.2023339423585799E-3</v>
      </c>
      <c r="K5929">
        <f t="shared" si="828"/>
        <v>1.19557394235858E-3</v>
      </c>
      <c r="L5929">
        <v>-3.996877357727385E-4</v>
      </c>
      <c r="N5929" s="2">
        <v>41171</v>
      </c>
      <c r="O5929">
        <v>31.052</v>
      </c>
      <c r="Q5929" s="2">
        <v>41171</v>
      </c>
      <c r="R5929">
        <v>41670.370000000003</v>
      </c>
      <c r="S5929" s="8">
        <f t="shared" si="833"/>
        <v>-3.9454596259677066E-3</v>
      </c>
      <c r="T5929" s="9">
        <f t="shared" si="829"/>
        <v>-3.9522196259677064E-3</v>
      </c>
      <c r="U5929" s="3">
        <f>Sheet1!$B$17+Sheet1!$B$18*'Portfolio allocation'!K5929</f>
        <v>1.8593916109014793E-3</v>
      </c>
      <c r="V5929" s="13">
        <f t="shared" si="834"/>
        <v>-5.8116112368691852E-3</v>
      </c>
      <c r="W5929" s="13"/>
      <c r="X5929" s="2">
        <v>41171</v>
      </c>
      <c r="Y5929">
        <v>197.1746</v>
      </c>
      <c r="AA5929" s="2">
        <v>41171</v>
      </c>
      <c r="AB5929">
        <v>2837.6</v>
      </c>
      <c r="AC5929">
        <f t="shared" si="835"/>
        <v>-3.0881221477028209E-3</v>
      </c>
      <c r="AD5929">
        <f t="shared" si="830"/>
        <v>-3.0953621477028208E-3</v>
      </c>
      <c r="AE5929">
        <f>Sheet2!$B$17+Sheet2!$B$18*'Portfolio allocation'!K5929</f>
        <v>1.1165218627595345E-3</v>
      </c>
      <c r="AF5929">
        <f t="shared" si="836"/>
        <v>-4.2118840104623557E-3</v>
      </c>
      <c r="AH5929" s="2">
        <v>41171</v>
      </c>
      <c r="AI5929">
        <v>1.7729999999999999</v>
      </c>
      <c r="AJ5929">
        <v>0.18099999999999999</v>
      </c>
      <c r="AK5929">
        <v>1.30575</v>
      </c>
      <c r="AR5929" s="3"/>
    </row>
    <row r="5930" spans="1:44" hidden="1" outlineLevel="1" x14ac:dyDescent="0.2">
      <c r="A5930" s="2">
        <v>41172</v>
      </c>
      <c r="B5930">
        <v>14.07</v>
      </c>
      <c r="E5930" s="2">
        <v>41172</v>
      </c>
      <c r="F5930">
        <v>1460.26</v>
      </c>
      <c r="G5930">
        <f t="shared" si="831"/>
        <v>-5.4070702576913821E-4</v>
      </c>
      <c r="H5930" s="2">
        <v>41172</v>
      </c>
      <c r="I5930">
        <v>2547.11</v>
      </c>
      <c r="J5930">
        <f t="shared" si="832"/>
        <v>-3.924477357727385E-4</v>
      </c>
      <c r="K5930">
        <f t="shared" si="828"/>
        <v>-3.996877357727385E-4</v>
      </c>
      <c r="L5930">
        <v>-8.171434417833588E-5</v>
      </c>
      <c r="N5930" s="2">
        <v>41172</v>
      </c>
      <c r="O5930">
        <v>31.45</v>
      </c>
      <c r="Q5930" s="2">
        <v>41172</v>
      </c>
      <c r="R5930">
        <v>42204.480000000003</v>
      </c>
      <c r="S5930" s="8">
        <f t="shared" si="833"/>
        <v>1.2817500780530677E-2</v>
      </c>
      <c r="T5930" s="9">
        <f t="shared" si="829"/>
        <v>1.2810260780530677E-2</v>
      </c>
      <c r="U5930" s="3">
        <f>Sheet1!$B$17+Sheet1!$B$18*'Portfolio allocation'!K5930</f>
        <v>2.9266984441874604E-5</v>
      </c>
      <c r="V5930" s="13">
        <f t="shared" si="834"/>
        <v>1.2780993796088802E-2</v>
      </c>
      <c r="W5930" s="13"/>
      <c r="X5930" s="2">
        <v>41172</v>
      </c>
      <c r="Y5930">
        <v>196.9358</v>
      </c>
      <c r="AA5930" s="2">
        <v>41172</v>
      </c>
      <c r="AB5930">
        <v>2834.16</v>
      </c>
      <c r="AC5930">
        <f t="shared" si="835"/>
        <v>-1.2122920778122603E-3</v>
      </c>
      <c r="AD5930">
        <f t="shared" si="830"/>
        <v>-1.2194120778122603E-3</v>
      </c>
      <c r="AE5930">
        <f>Sheet2!$B$17+Sheet2!$B$18*'Portfolio allocation'!K5930</f>
        <v>-3.0202552024113347E-4</v>
      </c>
      <c r="AF5930">
        <f t="shared" si="836"/>
        <v>-9.1738655757112693E-4</v>
      </c>
      <c r="AH5930" s="2">
        <v>41172</v>
      </c>
      <c r="AI5930">
        <v>1.7649999999999999</v>
      </c>
      <c r="AJ5930">
        <v>0.17799999999999999</v>
      </c>
      <c r="AK5930">
        <v>1.2951999999999999</v>
      </c>
      <c r="AR5930" s="3"/>
    </row>
    <row r="5931" spans="1:44" hidden="1" outlineLevel="1" x14ac:dyDescent="0.2">
      <c r="A5931" s="2">
        <v>41173</v>
      </c>
      <c r="B5931">
        <v>13.98</v>
      </c>
      <c r="E5931" s="2">
        <v>41173</v>
      </c>
      <c r="F5931">
        <v>1460.15</v>
      </c>
      <c r="G5931">
        <f t="shared" si="831"/>
        <v>-7.5329050990835533E-5</v>
      </c>
      <c r="H5931" s="2">
        <v>41173</v>
      </c>
      <c r="I5931">
        <v>2546.92</v>
      </c>
      <c r="J5931">
        <f t="shared" si="832"/>
        <v>-7.4594344178335881E-5</v>
      </c>
      <c r="K5931">
        <f t="shared" si="828"/>
        <v>-8.171434417833588E-5</v>
      </c>
      <c r="L5931">
        <v>-2.2411109562923553E-3</v>
      </c>
      <c r="N5931" s="2">
        <v>41173</v>
      </c>
      <c r="O5931">
        <v>31.19</v>
      </c>
      <c r="Q5931" s="2">
        <v>41173</v>
      </c>
      <c r="R5931">
        <v>41855.56</v>
      </c>
      <c r="S5931" s="8">
        <f t="shared" si="833"/>
        <v>-8.2673687722252254E-3</v>
      </c>
      <c r="T5931" s="9">
        <f t="shared" si="829"/>
        <v>-8.2744887722252247E-3</v>
      </c>
      <c r="U5931" s="3">
        <f>Sheet1!$B$17+Sheet1!$B$18*'Portfolio allocation'!K5931</f>
        <v>3.9405411779636643E-4</v>
      </c>
      <c r="V5931" s="13">
        <f t="shared" si="834"/>
        <v>-8.6685428900215907E-3</v>
      </c>
      <c r="W5931" s="13"/>
      <c r="X5931" s="2">
        <v>41173</v>
      </c>
      <c r="Y5931">
        <v>196.7448</v>
      </c>
      <c r="AA5931" s="2">
        <v>41173</v>
      </c>
      <c r="AB5931">
        <v>2831.41</v>
      </c>
      <c r="AC5931">
        <f t="shared" si="835"/>
        <v>-9.7030513450191425E-4</v>
      </c>
      <c r="AD5931">
        <f t="shared" si="830"/>
        <v>-9.7734513450191429E-4</v>
      </c>
      <c r="AE5931">
        <f>Sheet2!$B$17+Sheet2!$B$18*'Portfolio allocation'!K5931</f>
        <v>-1.9275468200482556E-5</v>
      </c>
      <c r="AF5931">
        <f t="shared" si="836"/>
        <v>-9.5806966630143176E-4</v>
      </c>
      <c r="AH5931" s="2">
        <v>41173</v>
      </c>
      <c r="AI5931">
        <v>1.7549999999999999</v>
      </c>
      <c r="AJ5931">
        <v>0.17599999999999999</v>
      </c>
      <c r="AK5931">
        <v>1.2988999999999999</v>
      </c>
      <c r="AR5931" s="3"/>
    </row>
    <row r="5932" spans="1:44" hidden="1" outlineLevel="1" x14ac:dyDescent="0.2">
      <c r="A5932" s="2">
        <v>41176</v>
      </c>
      <c r="B5932">
        <v>14.15</v>
      </c>
      <c r="E5932" s="2">
        <v>41176</v>
      </c>
      <c r="F5932">
        <v>1456.89</v>
      </c>
      <c r="G5932">
        <f t="shared" si="831"/>
        <v>-2.2326473307536787E-3</v>
      </c>
      <c r="H5932" s="2">
        <v>41176</v>
      </c>
      <c r="I5932">
        <v>2541.23</v>
      </c>
      <c r="J5932">
        <f t="shared" si="832"/>
        <v>-2.2340709562923555E-3</v>
      </c>
      <c r="K5932">
        <f t="shared" si="828"/>
        <v>-2.2411109562923553E-3</v>
      </c>
      <c r="L5932">
        <v>-1.0395510053478099E-2</v>
      </c>
      <c r="N5932" s="2">
        <v>41176</v>
      </c>
      <c r="O5932">
        <v>30.78</v>
      </c>
      <c r="Q5932" s="2">
        <v>41176</v>
      </c>
      <c r="R5932">
        <v>41305.379999999997</v>
      </c>
      <c r="S5932" s="8">
        <f t="shared" si="833"/>
        <v>-1.3144729159041191E-2</v>
      </c>
      <c r="T5932" s="9">
        <f t="shared" si="829"/>
        <v>-1.3151769159041191E-2</v>
      </c>
      <c r="U5932" s="3">
        <f>Sheet1!$B$17+Sheet1!$B$18*'Portfolio allocation'!K5932</f>
        <v>-2.0832604020086963E-3</v>
      </c>
      <c r="V5932" s="13">
        <f t="shared" si="834"/>
        <v>-1.1068508757032493E-2</v>
      </c>
      <c r="W5932" s="13"/>
      <c r="X5932" s="2">
        <v>41176</v>
      </c>
      <c r="Y5932">
        <v>196.0857</v>
      </c>
      <c r="AA5932" s="2">
        <v>41176</v>
      </c>
      <c r="AB5932">
        <v>2821.93</v>
      </c>
      <c r="AC5932">
        <f t="shared" si="835"/>
        <v>-3.3481551594435333E-3</v>
      </c>
      <c r="AD5932">
        <f t="shared" si="830"/>
        <v>-3.3549951594435334E-3</v>
      </c>
      <c r="AE5932">
        <f>Sheet2!$B$17+Sheet2!$B$18*'Portfolio allocation'!K5932</f>
        <v>-1.9394660268824129E-3</v>
      </c>
      <c r="AF5932">
        <f t="shared" si="836"/>
        <v>-1.4155291325611205E-3</v>
      </c>
      <c r="AH5932" s="2">
        <v>41176</v>
      </c>
      <c r="AI5932">
        <v>1.7150000000000001</v>
      </c>
      <c r="AJ5932">
        <v>0.17100000000000001</v>
      </c>
      <c r="AK5932">
        <v>1.29155</v>
      </c>
      <c r="AR5932" s="3"/>
    </row>
    <row r="5933" spans="1:44" hidden="1" outlineLevel="1" x14ac:dyDescent="0.2">
      <c r="A5933" s="2">
        <v>41177</v>
      </c>
      <c r="B5933">
        <v>15.43</v>
      </c>
      <c r="E5933" s="2">
        <v>41177</v>
      </c>
      <c r="F5933">
        <v>1441.59</v>
      </c>
      <c r="G5933">
        <f t="shared" si="831"/>
        <v>-1.0501822375059366E-2</v>
      </c>
      <c r="H5933" s="2">
        <v>41177</v>
      </c>
      <c r="I5933">
        <v>2514.83</v>
      </c>
      <c r="J5933">
        <f t="shared" si="832"/>
        <v>-1.03886700534781E-2</v>
      </c>
      <c r="K5933">
        <f t="shared" si="828"/>
        <v>-1.0395510053478099E-2</v>
      </c>
      <c r="L5933">
        <v>-5.5380289869295029E-3</v>
      </c>
      <c r="N5933" s="2">
        <v>41177</v>
      </c>
      <c r="O5933">
        <v>30.39</v>
      </c>
      <c r="Q5933" s="2">
        <v>41177</v>
      </c>
      <c r="R5933">
        <v>40782.019999999997</v>
      </c>
      <c r="S5933" s="8">
        <f t="shared" si="833"/>
        <v>-1.2670504423394791E-2</v>
      </c>
      <c r="T5933" s="9">
        <f t="shared" si="829"/>
        <v>-1.267734442339479E-2</v>
      </c>
      <c r="U5933" s="3">
        <f>Sheet1!$B$17+Sheet1!$B$18*'Portfolio allocation'!K5933</f>
        <v>-1.1438193706255676E-2</v>
      </c>
      <c r="V5933" s="13">
        <f t="shared" si="834"/>
        <v>-1.2391507171391133E-3</v>
      </c>
      <c r="W5933" s="13"/>
      <c r="X5933" s="2">
        <v>41177</v>
      </c>
      <c r="Y5933">
        <v>195.78960000000001</v>
      </c>
      <c r="AA5933" s="2">
        <v>41177</v>
      </c>
      <c r="AB5933">
        <v>2817.66</v>
      </c>
      <c r="AC5933">
        <f t="shared" si="835"/>
        <v>-1.5131488024153761E-3</v>
      </c>
      <c r="AD5933">
        <f t="shared" si="830"/>
        <v>-1.519988802415376E-3</v>
      </c>
      <c r="AE5933">
        <f>Sheet2!$B$17+Sheet2!$B$18*'Portfolio allocation'!K5933</f>
        <v>-9.1905657416363213E-3</v>
      </c>
      <c r="AF5933">
        <f t="shared" si="836"/>
        <v>7.6705769392209451E-3</v>
      </c>
      <c r="AH5933" s="2">
        <v>41177</v>
      </c>
      <c r="AI5933">
        <v>1.671</v>
      </c>
      <c r="AJ5933">
        <v>0.17100000000000001</v>
      </c>
      <c r="AK5933">
        <v>1.2962499999999999</v>
      </c>
      <c r="AR5933" s="3"/>
    </row>
    <row r="5934" spans="1:44" hidden="1" outlineLevel="1" x14ac:dyDescent="0.2">
      <c r="A5934" s="2">
        <v>41178</v>
      </c>
      <c r="B5934">
        <v>16.809999999999999</v>
      </c>
      <c r="E5934" s="2">
        <v>41178</v>
      </c>
      <c r="F5934">
        <v>1433.32</v>
      </c>
      <c r="G5934">
        <f t="shared" si="831"/>
        <v>-5.736721259165245E-3</v>
      </c>
      <c r="H5934" s="2">
        <v>41178</v>
      </c>
      <c r="I5934">
        <v>2500.92</v>
      </c>
      <c r="J5934">
        <f t="shared" si="832"/>
        <v>-5.5311889869295028E-3</v>
      </c>
      <c r="K5934">
        <f t="shared" si="828"/>
        <v>-5.5380289869295029E-3</v>
      </c>
      <c r="L5934">
        <v>9.7137828843785762E-3</v>
      </c>
      <c r="N5934" s="2">
        <v>41178</v>
      </c>
      <c r="O5934">
        <v>30.164999999999999</v>
      </c>
      <c r="Q5934" s="2">
        <v>41178</v>
      </c>
      <c r="R5934">
        <v>40480.07</v>
      </c>
      <c r="S5934" s="8">
        <f t="shared" si="833"/>
        <v>-7.4039981344719008E-3</v>
      </c>
      <c r="T5934" s="9">
        <f t="shared" si="829"/>
        <v>-7.4108381344719009E-3</v>
      </c>
      <c r="U5934" s="3">
        <f>Sheet1!$B$17+Sheet1!$B$18*'Portfolio allocation'!K5934</f>
        <v>-5.8655683217699699E-3</v>
      </c>
      <c r="V5934" s="13">
        <f t="shared" si="834"/>
        <v>-1.5452698127019311E-3</v>
      </c>
      <c r="W5934" s="13"/>
      <c r="X5934" s="2">
        <v>41178</v>
      </c>
      <c r="Y5934">
        <v>194.8536</v>
      </c>
      <c r="AA5934" s="2">
        <v>41178</v>
      </c>
      <c r="AB5934">
        <v>2804.19</v>
      </c>
      <c r="AC5934">
        <f t="shared" si="835"/>
        <v>-4.7805625944932206E-3</v>
      </c>
      <c r="AD5934">
        <f t="shared" si="830"/>
        <v>-4.7872025944932202E-3</v>
      </c>
      <c r="AE5934">
        <f>Sheet2!$B$17+Sheet2!$B$18*'Portfolio allocation'!K5934</f>
        <v>-4.8711696517112013E-3</v>
      </c>
      <c r="AF5934">
        <f t="shared" si="836"/>
        <v>8.3967057217981117E-5</v>
      </c>
      <c r="AH5934" s="2">
        <v>41178</v>
      </c>
      <c r="AI5934">
        <v>1.61</v>
      </c>
      <c r="AJ5934">
        <v>0.16600000000000001</v>
      </c>
      <c r="AK5934">
        <v>1.284</v>
      </c>
      <c r="AR5934" s="3"/>
    </row>
    <row r="5935" spans="1:44" hidden="1" outlineLevel="1" x14ac:dyDescent="0.2">
      <c r="A5935" s="2">
        <v>41179</v>
      </c>
      <c r="B5935">
        <v>14.84</v>
      </c>
      <c r="E5935" s="2">
        <v>41179</v>
      </c>
      <c r="F5935">
        <v>1447.15</v>
      </c>
      <c r="G5935">
        <f t="shared" si="831"/>
        <v>9.648926966762561E-3</v>
      </c>
      <c r="H5935" s="2">
        <v>41179</v>
      </c>
      <c r="I5935">
        <v>2525.23</v>
      </c>
      <c r="J5935">
        <f t="shared" si="832"/>
        <v>9.7204228843785767E-3</v>
      </c>
      <c r="K5935">
        <f t="shared" si="828"/>
        <v>9.7137828843785762E-3</v>
      </c>
      <c r="L5935">
        <v>-4.4812799155720708E-3</v>
      </c>
      <c r="N5935" s="2">
        <v>41179</v>
      </c>
      <c r="O5935">
        <v>30.16</v>
      </c>
      <c r="Q5935" s="2">
        <v>41179</v>
      </c>
      <c r="R5935">
        <v>40473.35</v>
      </c>
      <c r="S5935" s="8">
        <f t="shared" si="833"/>
        <v>-1.660076180698411E-4</v>
      </c>
      <c r="T5935" s="9">
        <f t="shared" si="829"/>
        <v>-1.726476180698411E-4</v>
      </c>
      <c r="U5935" s="3">
        <f>Sheet1!$B$17+Sheet1!$B$18*'Portfolio allocation'!K5935</f>
        <v>1.1631696789309913E-2</v>
      </c>
      <c r="V5935" s="13">
        <f t="shared" si="834"/>
        <v>-1.1804344407379755E-2</v>
      </c>
      <c r="W5935" s="13"/>
      <c r="X5935" s="2">
        <v>41179</v>
      </c>
      <c r="Y5935">
        <v>196.67789999999999</v>
      </c>
      <c r="AA5935" s="2">
        <v>41179</v>
      </c>
      <c r="AB5935">
        <v>2830.45</v>
      </c>
      <c r="AC5935">
        <f t="shared" si="835"/>
        <v>9.3645580363668213E-3</v>
      </c>
      <c r="AD5935">
        <f t="shared" si="830"/>
        <v>9.3581180363668214E-3</v>
      </c>
      <c r="AE5935">
        <f>Sheet2!$B$17+Sheet2!$B$18*'Portfolio allocation'!K5935</f>
        <v>8.6911305731686532E-3</v>
      </c>
      <c r="AF5935">
        <f t="shared" si="836"/>
        <v>6.6698746319816815E-4</v>
      </c>
      <c r="AH5935" s="2">
        <v>41179</v>
      </c>
      <c r="AI5935">
        <v>1.6559999999999999</v>
      </c>
      <c r="AJ5935">
        <v>0.161</v>
      </c>
      <c r="AK5935">
        <v>1.2861499999999999</v>
      </c>
      <c r="AR5935" s="3"/>
    </row>
    <row r="5936" spans="1:44" hidden="1" outlineLevel="1" x14ac:dyDescent="0.2">
      <c r="A5936" s="2">
        <v>41180</v>
      </c>
      <c r="B5936">
        <v>15.73</v>
      </c>
      <c r="E5936" s="2">
        <v>41180</v>
      </c>
      <c r="F5936">
        <v>1440.67</v>
      </c>
      <c r="G5936">
        <f t="shared" si="831"/>
        <v>-4.4777666447846087E-3</v>
      </c>
      <c r="H5936" s="2">
        <v>41180</v>
      </c>
      <c r="I5936">
        <v>2513.9299999999998</v>
      </c>
      <c r="J5936">
        <f t="shared" si="832"/>
        <v>-4.4748399155720708E-3</v>
      </c>
      <c r="K5936">
        <f t="shared" si="828"/>
        <v>-4.4812799155720708E-3</v>
      </c>
      <c r="L5936">
        <v>2.6907724694005936E-3</v>
      </c>
      <c r="N5936" s="2">
        <v>41180</v>
      </c>
      <c r="O5936">
        <v>29.76</v>
      </c>
      <c r="Q5936" s="2">
        <v>41180</v>
      </c>
      <c r="R5936">
        <v>39936.57</v>
      </c>
      <c r="S5936" s="8">
        <f t="shared" si="833"/>
        <v>-1.3262554248659852E-2</v>
      </c>
      <c r="T5936" s="9">
        <f t="shared" si="829"/>
        <v>-1.3268994248659852E-2</v>
      </c>
      <c r="U5936" s="3">
        <f>Sheet1!$B$17+Sheet1!$B$18*'Portfolio allocation'!K5936</f>
        <v>-4.6532390055257465E-3</v>
      </c>
      <c r="V5936" s="13">
        <f t="shared" si="834"/>
        <v>-8.6157552431341058E-3</v>
      </c>
      <c r="W5936" s="13"/>
      <c r="X5936" s="2">
        <v>41180</v>
      </c>
      <c r="Y5936">
        <v>198.1489</v>
      </c>
      <c r="AA5936" s="2">
        <v>41180</v>
      </c>
      <c r="AB5936">
        <v>2851.62</v>
      </c>
      <c r="AC5936">
        <f t="shared" si="835"/>
        <v>7.4793760709428447E-3</v>
      </c>
      <c r="AD5936">
        <f t="shared" si="830"/>
        <v>7.4731760709428451E-3</v>
      </c>
      <c r="AE5936">
        <f>Sheet2!$B$17+Sheet2!$B$18*'Portfolio allocation'!K5936</f>
        <v>-3.9314814173530303E-3</v>
      </c>
      <c r="AF5936">
        <f t="shared" si="836"/>
        <v>1.1404657488295875E-2</v>
      </c>
      <c r="AH5936" s="2">
        <v>41180</v>
      </c>
      <c r="AI5936">
        <v>1.633</v>
      </c>
      <c r="AJ5936">
        <v>0.155</v>
      </c>
      <c r="AK5936">
        <v>1.2865</v>
      </c>
      <c r="AR5936" s="3"/>
    </row>
    <row r="5937" spans="1:44" hidden="1" outlineLevel="1" x14ac:dyDescent="0.2">
      <c r="A5937" s="2">
        <v>41183</v>
      </c>
      <c r="B5937">
        <v>16.32</v>
      </c>
      <c r="E5937" s="2">
        <v>41183</v>
      </c>
      <c r="F5937">
        <v>1444.49</v>
      </c>
      <c r="G5937">
        <f t="shared" si="831"/>
        <v>2.6515440732437501E-3</v>
      </c>
      <c r="H5937" s="2">
        <v>41183</v>
      </c>
      <c r="I5937">
        <v>2520.71</v>
      </c>
      <c r="J5937">
        <f t="shared" si="832"/>
        <v>2.6969724694005937E-3</v>
      </c>
      <c r="K5937">
        <f t="shared" si="828"/>
        <v>2.6907724694005936E-3</v>
      </c>
      <c r="L5937">
        <v>9.338912896763626E-4</v>
      </c>
      <c r="N5937" s="2">
        <v>41183</v>
      </c>
      <c r="O5937">
        <v>29.49</v>
      </c>
      <c r="Q5937" s="2">
        <v>41183</v>
      </c>
      <c r="R5937">
        <v>39574.239999999998</v>
      </c>
      <c r="S5937" s="8">
        <f t="shared" si="833"/>
        <v>-9.0726369340181634E-3</v>
      </c>
      <c r="T5937" s="9">
        <f t="shared" si="829"/>
        <v>-9.078836934018163E-3</v>
      </c>
      <c r="U5937" s="3">
        <f>Sheet1!$B$17+Sheet1!$B$18*'Portfolio allocation'!K5937</f>
        <v>3.5747212544939471E-3</v>
      </c>
      <c r="V5937" s="13">
        <f t="shared" si="834"/>
        <v>-1.2653558188512111E-2</v>
      </c>
      <c r="W5937" s="13"/>
      <c r="X5937" s="2">
        <v>41183</v>
      </c>
      <c r="Y5937">
        <v>201.0335</v>
      </c>
      <c r="AA5937" s="2">
        <v>41183</v>
      </c>
      <c r="AB5937">
        <v>2893.13</v>
      </c>
      <c r="AC5937">
        <f t="shared" si="835"/>
        <v>1.4556637981217868E-2</v>
      </c>
      <c r="AD5937">
        <f t="shared" si="830"/>
        <v>1.4550317981217867E-2</v>
      </c>
      <c r="AE5937">
        <f>Sheet2!$B$17+Sheet2!$B$18*'Portfolio allocation'!K5937</f>
        <v>2.4460905389697236E-3</v>
      </c>
      <c r="AF5937">
        <f t="shared" si="836"/>
        <v>1.2104227442248143E-2</v>
      </c>
      <c r="AH5937" s="2">
        <v>41183</v>
      </c>
      <c r="AI5937">
        <v>1.6180000000000001</v>
      </c>
      <c r="AJ5937">
        <v>0.158</v>
      </c>
      <c r="AK5937">
        <v>1.2905</v>
      </c>
      <c r="AR5937" s="3"/>
    </row>
    <row r="5938" spans="1:44" hidden="1" outlineLevel="1" x14ac:dyDescent="0.2">
      <c r="A5938" s="2">
        <v>41184</v>
      </c>
      <c r="B5938">
        <v>15.71</v>
      </c>
      <c r="E5938" s="2">
        <v>41184</v>
      </c>
      <c r="F5938">
        <v>1445.75</v>
      </c>
      <c r="G5938">
        <f t="shared" si="831"/>
        <v>8.722801819327497E-4</v>
      </c>
      <c r="H5938" s="2">
        <v>41184</v>
      </c>
      <c r="I5938">
        <v>2523.08</v>
      </c>
      <c r="J5938">
        <f t="shared" si="832"/>
        <v>9.4021128967636258E-4</v>
      </c>
      <c r="K5938">
        <f t="shared" si="828"/>
        <v>9.338912896763626E-4</v>
      </c>
      <c r="L5938">
        <v>3.8421509164989803E-3</v>
      </c>
      <c r="N5938" s="2">
        <v>41184</v>
      </c>
      <c r="O5938">
        <v>29.66</v>
      </c>
      <c r="Q5938" s="2">
        <v>41184</v>
      </c>
      <c r="R5938">
        <v>39802.370000000003</v>
      </c>
      <c r="S5938" s="8">
        <f t="shared" si="833"/>
        <v>5.7646084927973629E-3</v>
      </c>
      <c r="T5938" s="9">
        <f t="shared" si="829"/>
        <v>5.7582884927973631E-3</v>
      </c>
      <c r="U5938" s="3">
        <f>Sheet1!$B$17+Sheet1!$B$18*'Portfolio allocation'!K5938</f>
        <v>1.5591826398240844E-3</v>
      </c>
      <c r="V5938" s="13">
        <f t="shared" si="834"/>
        <v>4.1991058529732787E-3</v>
      </c>
      <c r="W5938" s="13"/>
      <c r="X5938" s="2">
        <v>41184</v>
      </c>
      <c r="Y5938">
        <v>200.43170000000001</v>
      </c>
      <c r="AA5938" s="2">
        <v>41184</v>
      </c>
      <c r="AB5938">
        <v>2884.47</v>
      </c>
      <c r="AC5938">
        <f t="shared" si="835"/>
        <v>-2.9932979160979256E-3</v>
      </c>
      <c r="AD5938">
        <f t="shared" si="830"/>
        <v>-2.9996179160979258E-3</v>
      </c>
      <c r="AE5938">
        <f>Sheet2!$B$17+Sheet2!$B$18*'Portfolio allocation'!K5938</f>
        <v>8.8382697186623288E-4</v>
      </c>
      <c r="AF5938">
        <f t="shared" si="836"/>
        <v>-3.8834448879641586E-3</v>
      </c>
      <c r="AH5938" s="2">
        <v>41184</v>
      </c>
      <c r="AI5938">
        <v>1.62</v>
      </c>
      <c r="AJ5938">
        <v>0.158</v>
      </c>
      <c r="AK5938">
        <v>1.2935000000000001</v>
      </c>
      <c r="AR5938" s="3"/>
    </row>
    <row r="5939" spans="1:44" hidden="1" outlineLevel="1" x14ac:dyDescent="0.2">
      <c r="A5939" s="2">
        <v>41185</v>
      </c>
      <c r="B5939">
        <v>15.43</v>
      </c>
      <c r="E5939" s="2">
        <v>41185</v>
      </c>
      <c r="F5939">
        <v>1450.99</v>
      </c>
      <c r="G5939">
        <f t="shared" si="831"/>
        <v>3.6244163928755846E-3</v>
      </c>
      <c r="H5939" s="2">
        <v>41185</v>
      </c>
      <c r="I5939">
        <v>2532.79</v>
      </c>
      <c r="J5939">
        <f t="shared" si="832"/>
        <v>3.8484709164989805E-3</v>
      </c>
      <c r="K5939">
        <f t="shared" si="828"/>
        <v>3.8421509164989803E-3</v>
      </c>
      <c r="L5939">
        <v>7.1756034657433753E-3</v>
      </c>
      <c r="N5939" s="2">
        <v>41185</v>
      </c>
      <c r="O5939">
        <v>29.86</v>
      </c>
      <c r="Q5939" s="2">
        <v>41185</v>
      </c>
      <c r="R5939">
        <v>40070.76</v>
      </c>
      <c r="S5939" s="8">
        <f t="shared" si="833"/>
        <v>6.7430658023630574E-3</v>
      </c>
      <c r="T5939" s="9">
        <f t="shared" si="829"/>
        <v>6.7367458023630577E-3</v>
      </c>
      <c r="U5939" s="3">
        <f>Sheet1!$B$17+Sheet1!$B$18*'Portfolio allocation'!K5939</f>
        <v>4.8956117888155001E-3</v>
      </c>
      <c r="V5939" s="13">
        <f t="shared" si="834"/>
        <v>1.8411340135475575E-3</v>
      </c>
      <c r="W5939" s="13"/>
      <c r="X5939" s="2">
        <v>41185</v>
      </c>
      <c r="Y5939">
        <v>201.07169999999999</v>
      </c>
      <c r="AA5939" s="2">
        <v>41185</v>
      </c>
      <c r="AB5939">
        <v>2893.68</v>
      </c>
      <c r="AC5939">
        <f t="shared" si="835"/>
        <v>3.1929609252305813E-3</v>
      </c>
      <c r="AD5939">
        <f t="shared" si="830"/>
        <v>3.1867609252305812E-3</v>
      </c>
      <c r="AE5939">
        <f>Sheet2!$B$17+Sheet2!$B$18*'Portfolio allocation'!K5939</f>
        <v>3.4699256284504731E-3</v>
      </c>
      <c r="AF5939">
        <f t="shared" si="836"/>
        <v>-2.8316470321989185E-4</v>
      </c>
      <c r="AH5939" s="2">
        <v>41185</v>
      </c>
      <c r="AI5939">
        <v>1.6160000000000001</v>
      </c>
      <c r="AJ5939">
        <v>0.155</v>
      </c>
      <c r="AK5939">
        <v>1.2901499999999999</v>
      </c>
      <c r="AR5939" s="3"/>
    </row>
    <row r="5940" spans="1:44" hidden="1" outlineLevel="1" x14ac:dyDescent="0.2">
      <c r="A5940" s="2">
        <v>41186</v>
      </c>
      <c r="B5940">
        <v>14.55</v>
      </c>
      <c r="E5940" s="2">
        <v>41186</v>
      </c>
      <c r="F5940">
        <v>1461.4</v>
      </c>
      <c r="G5940">
        <f t="shared" si="831"/>
        <v>7.1744119532182182E-3</v>
      </c>
      <c r="H5940" s="2">
        <v>41186</v>
      </c>
      <c r="I5940">
        <v>2550.98</v>
      </c>
      <c r="J5940">
        <f t="shared" si="832"/>
        <v>7.1818034657433749E-3</v>
      </c>
      <c r="K5940">
        <f t="shared" si="828"/>
        <v>7.1756034657433753E-3</v>
      </c>
      <c r="L5940">
        <v>1.3280310468881332E-5</v>
      </c>
      <c r="N5940" s="2">
        <v>41186</v>
      </c>
      <c r="O5940">
        <v>30.03</v>
      </c>
      <c r="Q5940" s="2">
        <v>41186</v>
      </c>
      <c r="R5940">
        <v>40298.910000000003</v>
      </c>
      <c r="S5940" s="8">
        <f t="shared" si="833"/>
        <v>5.693677883823467E-3</v>
      </c>
      <c r="T5940" s="9">
        <f t="shared" si="829"/>
        <v>5.6874778838234673E-3</v>
      </c>
      <c r="U5940" s="3">
        <f>Sheet1!$B$17+Sheet1!$B$18*'Portfolio allocation'!K5940</f>
        <v>8.7198330342308401E-3</v>
      </c>
      <c r="V5940" s="13">
        <f t="shared" si="834"/>
        <v>-3.0323551504073728E-3</v>
      </c>
      <c r="W5940" s="13"/>
      <c r="X5940" s="2">
        <v>41186</v>
      </c>
      <c r="Y5940">
        <v>200.9571</v>
      </c>
      <c r="AA5940" s="2">
        <v>41186</v>
      </c>
      <c r="AB5940">
        <v>2892.03</v>
      </c>
      <c r="AC5940">
        <f t="shared" si="835"/>
        <v>-5.7020817782194033E-4</v>
      </c>
      <c r="AD5940">
        <f t="shared" si="830"/>
        <v>-5.7652817782194031E-4</v>
      </c>
      <c r="AE5940">
        <f>Sheet2!$B$17+Sheet2!$B$18*'Portfolio allocation'!K5940</f>
        <v>6.4341166793046942E-3</v>
      </c>
      <c r="AF5940">
        <f t="shared" si="836"/>
        <v>-7.0106448571266343E-3</v>
      </c>
      <c r="AH5940" s="2">
        <v>41186</v>
      </c>
      <c r="AI5940">
        <v>1.673</v>
      </c>
      <c r="AJ5940">
        <v>0.158</v>
      </c>
      <c r="AK5940">
        <v>1.3005</v>
      </c>
      <c r="AR5940" s="3"/>
    </row>
    <row r="5941" spans="1:44" hidden="1" outlineLevel="1" x14ac:dyDescent="0.2">
      <c r="A5941" s="2">
        <v>41187</v>
      </c>
      <c r="B5941">
        <v>14.33</v>
      </c>
      <c r="E5941" s="2">
        <v>41187</v>
      </c>
      <c r="F5941">
        <v>1460.93</v>
      </c>
      <c r="G5941">
        <f t="shared" si="831"/>
        <v>-3.2160941562886514E-4</v>
      </c>
      <c r="H5941" s="2">
        <v>41187</v>
      </c>
      <c r="I5941">
        <v>2551.0300000000002</v>
      </c>
      <c r="J5941">
        <f t="shared" si="832"/>
        <v>1.9600310468881332E-5</v>
      </c>
      <c r="K5941">
        <f t="shared" si="828"/>
        <v>1.3280310468881332E-5</v>
      </c>
      <c r="L5941">
        <v>-3.4639470000745643E-3</v>
      </c>
      <c r="N5941" s="2">
        <v>41187</v>
      </c>
      <c r="O5941">
        <v>29.85</v>
      </c>
      <c r="Q5941" s="2">
        <v>41187</v>
      </c>
      <c r="R5941">
        <v>40057.35</v>
      </c>
      <c r="S5941" s="8">
        <f t="shared" si="833"/>
        <v>-5.9942067912012176E-3</v>
      </c>
      <c r="T5941" s="9">
        <f t="shared" si="829"/>
        <v>-6.0005267912012173E-3</v>
      </c>
      <c r="U5941" s="3">
        <f>Sheet1!$B$17+Sheet1!$B$18*'Portfolio allocation'!K5941</f>
        <v>5.0303439309235865E-4</v>
      </c>
      <c r="V5941" s="13">
        <f t="shared" si="834"/>
        <v>-6.5035611842935758E-3</v>
      </c>
      <c r="W5941" s="13"/>
      <c r="X5941" s="2">
        <v>41187</v>
      </c>
      <c r="Y5941">
        <v>201.1481</v>
      </c>
      <c r="AA5941" s="2">
        <v>41187</v>
      </c>
      <c r="AB5941">
        <v>2894.78</v>
      </c>
      <c r="AC5941">
        <f t="shared" si="835"/>
        <v>9.508891678162712E-4</v>
      </c>
      <c r="AD5941">
        <f t="shared" si="830"/>
        <v>9.4436916781627121E-4</v>
      </c>
      <c r="AE5941">
        <f>Sheet2!$B$17+Sheet2!$B$18*'Portfolio allocation'!K5941</f>
        <v>6.5196202244652724E-5</v>
      </c>
      <c r="AF5941">
        <f t="shared" si="836"/>
        <v>8.7917296557161843E-4</v>
      </c>
      <c r="AH5941" s="2">
        <v>41187</v>
      </c>
      <c r="AI5941">
        <v>1.7430000000000001</v>
      </c>
      <c r="AJ5941">
        <v>0.16300000000000001</v>
      </c>
      <c r="AK5941">
        <v>1.306</v>
      </c>
      <c r="AR5941" s="3"/>
    </row>
    <row r="5942" spans="1:44" hidden="1" outlineLevel="1" x14ac:dyDescent="0.2">
      <c r="A5942" s="2">
        <v>41190</v>
      </c>
      <c r="B5942">
        <v>15.11</v>
      </c>
      <c r="E5942" s="2">
        <v>41190</v>
      </c>
      <c r="F5942">
        <v>1455.88</v>
      </c>
      <c r="G5942">
        <f t="shared" si="831"/>
        <v>-3.4567022376157386E-3</v>
      </c>
      <c r="H5942" s="2">
        <v>41190</v>
      </c>
      <c r="I5942">
        <v>2542.21</v>
      </c>
      <c r="J5942">
        <f t="shared" si="832"/>
        <v>-3.4574270000745644E-3</v>
      </c>
      <c r="K5942">
        <f t="shared" si="828"/>
        <v>-3.4639470000745643E-3</v>
      </c>
      <c r="L5942">
        <v>-9.8680184600013938E-3</v>
      </c>
      <c r="N5942" s="2">
        <v>41190</v>
      </c>
      <c r="O5942">
        <v>29.78</v>
      </c>
      <c r="Q5942" s="2">
        <v>41190</v>
      </c>
      <c r="R5942">
        <v>39963.42</v>
      </c>
      <c r="S5942" s="8">
        <f t="shared" si="833"/>
        <v>-2.3448880168058794E-3</v>
      </c>
      <c r="T5942" s="9">
        <f t="shared" si="829"/>
        <v>-2.3514080168058793E-3</v>
      </c>
      <c r="U5942" s="3">
        <f>Sheet1!$B$17+Sheet1!$B$18*'Portfolio allocation'!K5942</f>
        <v>-3.4861289022222607E-3</v>
      </c>
      <c r="V5942" s="13">
        <f t="shared" si="834"/>
        <v>1.1347208854163814E-3</v>
      </c>
      <c r="W5942" s="13"/>
      <c r="X5942" s="2">
        <v>41190</v>
      </c>
      <c r="Y5942">
        <v>200.4126</v>
      </c>
      <c r="AA5942" s="2">
        <v>41190</v>
      </c>
      <c r="AB5942">
        <v>2884.19</v>
      </c>
      <c r="AC5942">
        <f t="shared" si="835"/>
        <v>-3.6583090943008711E-3</v>
      </c>
      <c r="AD5942">
        <f t="shared" si="830"/>
        <v>-3.664829094300871E-3</v>
      </c>
      <c r="AE5942">
        <f>Sheet2!$B$17+Sheet2!$B$18*'Portfolio allocation'!K5942</f>
        <v>-3.0268430343825892E-3</v>
      </c>
      <c r="AF5942">
        <f t="shared" si="836"/>
        <v>-6.3798605991828182E-4</v>
      </c>
      <c r="AH5942" s="2">
        <v>41190</v>
      </c>
      <c r="AI5942">
        <v>1.7430000000000001</v>
      </c>
      <c r="AJ5942">
        <v>0.16300000000000001</v>
      </c>
      <c r="AK5942">
        <v>1.2968999999999999</v>
      </c>
      <c r="AR5942" s="3"/>
    </row>
    <row r="5943" spans="1:44" hidden="1" outlineLevel="1" x14ac:dyDescent="0.2">
      <c r="A5943" s="2">
        <v>41191</v>
      </c>
      <c r="B5943">
        <v>16.37</v>
      </c>
      <c r="E5943" s="2">
        <v>41191</v>
      </c>
      <c r="F5943">
        <v>1441.48</v>
      </c>
      <c r="G5943">
        <f t="shared" si="831"/>
        <v>-9.8909250762425627E-3</v>
      </c>
      <c r="H5943" s="2">
        <v>41191</v>
      </c>
      <c r="I5943">
        <v>2517.14</v>
      </c>
      <c r="J5943">
        <f t="shared" si="832"/>
        <v>-9.8614984600013944E-3</v>
      </c>
      <c r="K5943">
        <f t="shared" si="828"/>
        <v>-9.8680184600013938E-3</v>
      </c>
      <c r="L5943">
        <v>-6.1207218548034433E-3</v>
      </c>
      <c r="N5943" s="2">
        <v>41191</v>
      </c>
      <c r="O5943">
        <v>29.28</v>
      </c>
      <c r="Q5943" s="2">
        <v>41191</v>
      </c>
      <c r="R5943">
        <v>39292.44</v>
      </c>
      <c r="S5943" s="8">
        <f t="shared" si="833"/>
        <v>-1.6789854321777153E-2</v>
      </c>
      <c r="T5943" s="9">
        <f t="shared" si="829"/>
        <v>-1.6796374321777153E-2</v>
      </c>
      <c r="U5943" s="3">
        <f>Sheet1!$B$17+Sheet1!$B$18*'Portfolio allocation'!K5943</f>
        <v>-1.0833041981804443E-2</v>
      </c>
      <c r="V5943" s="13">
        <f t="shared" si="834"/>
        <v>-5.9633323399727097E-3</v>
      </c>
      <c r="W5943" s="13"/>
      <c r="X5943" s="2">
        <v>41191</v>
      </c>
      <c r="Y5943">
        <v>198.66470000000001</v>
      </c>
      <c r="AA5943" s="2">
        <v>41191</v>
      </c>
      <c r="AB5943">
        <v>2859.04</v>
      </c>
      <c r="AC5943">
        <f t="shared" si="835"/>
        <v>-8.7199525690055957E-3</v>
      </c>
      <c r="AD5943">
        <f t="shared" si="830"/>
        <v>-8.7265925690055961E-3</v>
      </c>
      <c r="AE5943">
        <f>Sheet2!$B$17+Sheet2!$B$18*'Portfolio allocation'!K5943</f>
        <v>-8.7215067591891564E-3</v>
      </c>
      <c r="AF5943">
        <f t="shared" si="836"/>
        <v>-5.0858098164397597E-6</v>
      </c>
      <c r="AH5943" s="2">
        <v>41191</v>
      </c>
      <c r="AI5943">
        <v>1.7130000000000001</v>
      </c>
      <c r="AJ5943">
        <v>0.16600000000000001</v>
      </c>
      <c r="AK5943">
        <v>1.2896000000000001</v>
      </c>
      <c r="AR5943" s="3"/>
    </row>
    <row r="5944" spans="1:44" hidden="1" outlineLevel="1" x14ac:dyDescent="0.2">
      <c r="A5944" s="2">
        <v>41192</v>
      </c>
      <c r="B5944">
        <v>16.29</v>
      </c>
      <c r="E5944" s="2">
        <v>41192</v>
      </c>
      <c r="F5944">
        <v>1432.56</v>
      </c>
      <c r="G5944">
        <f t="shared" si="831"/>
        <v>-6.188084468740529E-3</v>
      </c>
      <c r="H5944" s="2">
        <v>41192</v>
      </c>
      <c r="I5944">
        <v>2501.75</v>
      </c>
      <c r="J5944">
        <f t="shared" si="832"/>
        <v>-6.1140818548034437E-3</v>
      </c>
      <c r="K5944">
        <f t="shared" si="828"/>
        <v>-6.1207218548034433E-3</v>
      </c>
      <c r="L5944">
        <v>3.5702537823524734E-4</v>
      </c>
      <c r="N5944" s="2">
        <v>41192</v>
      </c>
      <c r="O5944">
        <v>28.98</v>
      </c>
      <c r="Q5944" s="2">
        <v>41192</v>
      </c>
      <c r="R5944">
        <v>38889.85</v>
      </c>
      <c r="S5944" s="8">
        <f t="shared" si="833"/>
        <v>-1.0245991340828042E-2</v>
      </c>
      <c r="T5944" s="9">
        <f t="shared" si="829"/>
        <v>-1.0252631340828043E-2</v>
      </c>
      <c r="U5944" s="3">
        <f>Sheet1!$B$17+Sheet1!$B$18*'Portfolio allocation'!K5944</f>
        <v>-6.5340483471960469E-3</v>
      </c>
      <c r="V5944" s="13">
        <f t="shared" si="834"/>
        <v>-3.7185829936319959E-3</v>
      </c>
      <c r="W5944" s="13"/>
      <c r="X5944" s="2">
        <v>41192</v>
      </c>
      <c r="Y5944">
        <v>196.59190000000001</v>
      </c>
      <c r="AA5944" s="2">
        <v>41192</v>
      </c>
      <c r="AB5944">
        <v>2829.21</v>
      </c>
      <c r="AC5944">
        <f t="shared" si="835"/>
        <v>-1.0433572108120237E-2</v>
      </c>
      <c r="AD5944">
        <f t="shared" si="830"/>
        <v>-1.0440292108120237E-2</v>
      </c>
      <c r="AE5944">
        <f>Sheet2!$B$17+Sheet2!$B$18*'Portfolio allocation'!K5944</f>
        <v>-5.3893150156642681E-3</v>
      </c>
      <c r="AF5944">
        <f t="shared" si="836"/>
        <v>-5.050977092455969E-3</v>
      </c>
      <c r="AH5944" s="2">
        <v>41192</v>
      </c>
      <c r="AI5944">
        <v>1.68</v>
      </c>
      <c r="AJ5944">
        <v>0.16800000000000001</v>
      </c>
      <c r="AK5944">
        <v>1.2901499999999999</v>
      </c>
      <c r="AR5944" s="3"/>
    </row>
    <row r="5945" spans="1:44" hidden="1" outlineLevel="1" x14ac:dyDescent="0.2">
      <c r="A5945" s="2">
        <v>41193</v>
      </c>
      <c r="B5945">
        <v>15.59</v>
      </c>
      <c r="E5945" s="2">
        <v>41193</v>
      </c>
      <c r="F5945">
        <v>1432.84</v>
      </c>
      <c r="G5945">
        <f t="shared" si="831"/>
        <v>1.9545429161782479E-4</v>
      </c>
      <c r="H5945" s="2">
        <v>41193</v>
      </c>
      <c r="I5945">
        <v>2502.66</v>
      </c>
      <c r="J5945">
        <f t="shared" si="832"/>
        <v>3.6374537823524733E-4</v>
      </c>
      <c r="K5945">
        <f t="shared" si="828"/>
        <v>3.5702537823524734E-4</v>
      </c>
      <c r="L5945">
        <v>-2.9557824103951589E-3</v>
      </c>
      <c r="N5945" s="2">
        <v>41193</v>
      </c>
      <c r="O5945">
        <v>28.95</v>
      </c>
      <c r="Q5945" s="2">
        <v>41193</v>
      </c>
      <c r="R5945">
        <v>38849.589999999997</v>
      </c>
      <c r="S5945" s="8">
        <f t="shared" si="833"/>
        <v>-1.0352315578486815E-3</v>
      </c>
      <c r="T5945" s="9">
        <f t="shared" si="829"/>
        <v>-1.0419515578486815E-3</v>
      </c>
      <c r="U5945" s="3">
        <f>Sheet1!$B$17+Sheet1!$B$18*'Portfolio allocation'!K5945</f>
        <v>8.9738744649245816E-4</v>
      </c>
      <c r="V5945" s="13">
        <f t="shared" si="834"/>
        <v>-1.9393390043411396E-3</v>
      </c>
      <c r="W5945" s="13"/>
      <c r="X5945" s="2">
        <v>41193</v>
      </c>
      <c r="Y5945">
        <v>196.53460000000001</v>
      </c>
      <c r="AA5945" s="2">
        <v>41193</v>
      </c>
      <c r="AB5945">
        <v>2828.39</v>
      </c>
      <c r="AC5945">
        <f t="shared" si="835"/>
        <v>-2.898335577776745E-4</v>
      </c>
      <c r="AD5945">
        <f t="shared" si="830"/>
        <v>-2.9675355777767449E-4</v>
      </c>
      <c r="AE5945">
        <f>Sheet2!$B$17+Sheet2!$B$18*'Portfolio allocation'!K5945</f>
        <v>3.7086308623233792E-4</v>
      </c>
      <c r="AF5945">
        <f t="shared" si="836"/>
        <v>-6.6761664401001242E-4</v>
      </c>
      <c r="AH5945" s="2">
        <v>41193</v>
      </c>
      <c r="AI5945">
        <v>1.6679999999999999</v>
      </c>
      <c r="AJ5945">
        <v>0.17299999999999999</v>
      </c>
      <c r="AK5945">
        <v>1.2943</v>
      </c>
      <c r="AR5945" s="3"/>
    </row>
    <row r="5946" spans="1:44" hidden="1" outlineLevel="1" x14ac:dyDescent="0.2">
      <c r="A5946" s="2">
        <v>41194</v>
      </c>
      <c r="B5946">
        <v>16.14</v>
      </c>
      <c r="E5946" s="2">
        <v>41194</v>
      </c>
      <c r="F5946">
        <v>1428.59</v>
      </c>
      <c r="G5946">
        <f t="shared" si="831"/>
        <v>-2.9661371820999261E-3</v>
      </c>
      <c r="H5946" s="2">
        <v>41194</v>
      </c>
      <c r="I5946">
        <v>2495.2800000000002</v>
      </c>
      <c r="J5946">
        <f t="shared" si="832"/>
        <v>-2.9488624103951588E-3</v>
      </c>
      <c r="K5946">
        <f t="shared" si="828"/>
        <v>-2.9557824103951589E-3</v>
      </c>
      <c r="L5946">
        <v>8.0723336308549318E-3</v>
      </c>
      <c r="N5946" s="2">
        <v>41194</v>
      </c>
      <c r="O5946">
        <v>29.2</v>
      </c>
      <c r="Q5946" s="2">
        <v>41194</v>
      </c>
      <c r="R5946">
        <v>39185.089999999997</v>
      </c>
      <c r="S5946" s="8">
        <f t="shared" si="833"/>
        <v>8.6358697736579337E-3</v>
      </c>
      <c r="T5946" s="9">
        <f t="shared" si="829"/>
        <v>8.6289497736579332E-3</v>
      </c>
      <c r="U5946" s="3">
        <f>Sheet1!$B$17+Sheet1!$B$18*'Portfolio allocation'!K5946</f>
        <v>-2.9031496063387017E-3</v>
      </c>
      <c r="V5946" s="13">
        <f t="shared" si="834"/>
        <v>1.1532099379996635E-2</v>
      </c>
      <c r="W5946" s="13"/>
      <c r="X5946" s="2">
        <v>41194</v>
      </c>
      <c r="Y5946">
        <v>198.48320000000001</v>
      </c>
      <c r="AA5946" s="2">
        <v>41194</v>
      </c>
      <c r="AB5946">
        <v>2856.43</v>
      </c>
      <c r="AC5946">
        <f t="shared" si="835"/>
        <v>9.9137671961786467E-3</v>
      </c>
      <c r="AD5946">
        <f t="shared" si="830"/>
        <v>9.9068471961786461E-3</v>
      </c>
      <c r="AE5946">
        <f>Sheet2!$B$17+Sheet2!$B$18*'Portfolio allocation'!K5946</f>
        <v>-2.5749701167884459E-3</v>
      </c>
      <c r="AF5946">
        <f t="shared" si="836"/>
        <v>1.2481817312967092E-2</v>
      </c>
      <c r="AH5946" s="2">
        <v>41194</v>
      </c>
      <c r="AI5946">
        <v>1.6559999999999999</v>
      </c>
      <c r="AJ5946">
        <v>0.17299999999999999</v>
      </c>
      <c r="AK5946">
        <v>1.2967</v>
      </c>
      <c r="AR5946" s="3"/>
    </row>
    <row r="5947" spans="1:44" hidden="1" outlineLevel="1" x14ac:dyDescent="0.2">
      <c r="A5947" s="2">
        <v>41197</v>
      </c>
      <c r="B5947">
        <v>15.27</v>
      </c>
      <c r="E5947" s="2">
        <v>41197</v>
      </c>
      <c r="F5947">
        <v>1440.13</v>
      </c>
      <c r="G5947">
        <f t="shared" si="831"/>
        <v>8.0778949873652195E-3</v>
      </c>
      <c r="H5947" s="2">
        <v>41197</v>
      </c>
      <c r="I5947">
        <v>2515.44</v>
      </c>
      <c r="J5947">
        <f t="shared" si="832"/>
        <v>8.0792536308549323E-3</v>
      </c>
      <c r="K5947">
        <f t="shared" si="828"/>
        <v>8.0723336308549318E-3</v>
      </c>
      <c r="L5947">
        <v>1.0265756689883361E-2</v>
      </c>
      <c r="N5947" s="2">
        <v>41197</v>
      </c>
      <c r="O5947">
        <v>29.51</v>
      </c>
      <c r="Q5947" s="2">
        <v>41197</v>
      </c>
      <c r="R5947">
        <v>39601.089999999997</v>
      </c>
      <c r="S5947" s="8">
        <f t="shared" si="833"/>
        <v>1.0616282876982019E-2</v>
      </c>
      <c r="T5947" s="9">
        <f t="shared" si="829"/>
        <v>1.0609362876982019E-2</v>
      </c>
      <c r="U5947" s="3">
        <f>Sheet1!$B$17+Sheet1!$B$18*'Portfolio allocation'!K5947</f>
        <v>9.7485846058114074E-3</v>
      </c>
      <c r="V5947" s="13">
        <f t="shared" si="834"/>
        <v>8.6077827117061155E-4</v>
      </c>
      <c r="W5947" s="13"/>
      <c r="X5947" s="2">
        <v>41197</v>
      </c>
      <c r="Y5947">
        <v>199.5625</v>
      </c>
      <c r="AA5947" s="2">
        <v>41197</v>
      </c>
      <c r="AB5947">
        <v>2871.96</v>
      </c>
      <c r="AC5947">
        <f t="shared" si="835"/>
        <v>5.4368564956956966E-3</v>
      </c>
      <c r="AD5947">
        <f t="shared" si="830"/>
        <v>5.4300564956956962E-3</v>
      </c>
      <c r="AE5947">
        <f>Sheet2!$B$17+Sheet2!$B$18*'Portfolio allocation'!K5947</f>
        <v>7.2315120197775076E-3</v>
      </c>
      <c r="AF5947">
        <f t="shared" si="836"/>
        <v>-1.8014555240818114E-3</v>
      </c>
      <c r="AH5947" s="2">
        <v>41197</v>
      </c>
      <c r="AI5947">
        <v>1.6679999999999999</v>
      </c>
      <c r="AJ5947">
        <v>0.17</v>
      </c>
      <c r="AK5947">
        <v>1.2936000000000001</v>
      </c>
      <c r="AR5947" s="3"/>
    </row>
    <row r="5948" spans="1:44" hidden="1" outlineLevel="1" x14ac:dyDescent="0.2">
      <c r="A5948" s="2">
        <v>41198</v>
      </c>
      <c r="B5948">
        <v>15.22</v>
      </c>
      <c r="E5948" s="2">
        <v>41198</v>
      </c>
      <c r="F5948">
        <v>1454.92</v>
      </c>
      <c r="G5948">
        <f t="shared" si="831"/>
        <v>1.0269906189024569E-2</v>
      </c>
      <c r="H5948" s="2">
        <v>41198</v>
      </c>
      <c r="I5948">
        <v>2541.2800000000002</v>
      </c>
      <c r="J5948">
        <f t="shared" si="832"/>
        <v>1.0272556689883361E-2</v>
      </c>
      <c r="K5948">
        <f t="shared" si="828"/>
        <v>1.0265756689883361E-2</v>
      </c>
      <c r="L5948">
        <v>4.2312217842976627E-3</v>
      </c>
      <c r="N5948" s="2">
        <v>41198</v>
      </c>
      <c r="O5948">
        <v>29.49</v>
      </c>
      <c r="Q5948" s="2">
        <v>41198</v>
      </c>
      <c r="R5948">
        <v>39574.239999999998</v>
      </c>
      <c r="S5948" s="8">
        <f t="shared" si="833"/>
        <v>-6.7801164058867158E-4</v>
      </c>
      <c r="T5948" s="9">
        <f t="shared" si="829"/>
        <v>-6.8481164058867153E-4</v>
      </c>
      <c r="U5948" s="3">
        <f>Sheet1!$B$17+Sheet1!$B$18*'Portfolio allocation'!K5948</f>
        <v>1.2264935127861523E-2</v>
      </c>
      <c r="V5948" s="13">
        <f t="shared" si="834"/>
        <v>-1.2949746768450194E-2</v>
      </c>
      <c r="W5948" s="13"/>
      <c r="X5948" s="2">
        <v>41198</v>
      </c>
      <c r="Y5948">
        <v>201.53970000000001</v>
      </c>
      <c r="AA5948" s="2">
        <v>41198</v>
      </c>
      <c r="AB5948">
        <v>2900.42</v>
      </c>
      <c r="AC5948">
        <f t="shared" si="835"/>
        <v>9.9096087689243273E-3</v>
      </c>
      <c r="AD5948">
        <f t="shared" si="830"/>
        <v>9.9028087689243278E-3</v>
      </c>
      <c r="AE5948">
        <f>Sheet2!$B$17+Sheet2!$B$18*'Portfolio allocation'!K5948</f>
        <v>9.1819597631489051E-3</v>
      </c>
      <c r="AF5948">
        <f t="shared" si="836"/>
        <v>7.2084900577542264E-4</v>
      </c>
      <c r="AH5948" s="2">
        <v>41198</v>
      </c>
      <c r="AI5948">
        <v>1.722</v>
      </c>
      <c r="AJ5948">
        <v>0.17</v>
      </c>
      <c r="AK5948">
        <v>1.3023</v>
      </c>
      <c r="AR5948" s="3"/>
    </row>
    <row r="5949" spans="1:44" hidden="1" outlineLevel="1" x14ac:dyDescent="0.2">
      <c r="A5949" s="2">
        <v>41199</v>
      </c>
      <c r="B5949">
        <v>15.07</v>
      </c>
      <c r="E5949" s="2">
        <v>41199</v>
      </c>
      <c r="F5949">
        <v>1460.91</v>
      </c>
      <c r="G5949">
        <f t="shared" si="831"/>
        <v>4.117064855799546E-3</v>
      </c>
      <c r="H5949" s="2">
        <v>41199</v>
      </c>
      <c r="I5949">
        <v>2552.0500000000002</v>
      </c>
      <c r="J5949">
        <f t="shared" si="832"/>
        <v>4.2380217842976631E-3</v>
      </c>
      <c r="K5949">
        <f t="shared" si="828"/>
        <v>4.2312217842976627E-3</v>
      </c>
      <c r="L5949">
        <v>-2.3976753010326616E-3</v>
      </c>
      <c r="N5949" s="2">
        <v>41199</v>
      </c>
      <c r="O5949">
        <v>29.59</v>
      </c>
      <c r="Q5949" s="2">
        <v>41199</v>
      </c>
      <c r="R5949">
        <v>39708.449999999997</v>
      </c>
      <c r="S5949" s="8">
        <f t="shared" si="833"/>
        <v>3.3913475028199969E-3</v>
      </c>
      <c r="T5949" s="9">
        <f t="shared" si="829"/>
        <v>3.3845475028199969E-3</v>
      </c>
      <c r="U5949" s="3">
        <f>Sheet1!$B$17+Sheet1!$B$18*'Portfolio allocation'!K5949</f>
        <v>5.3419637487212047E-3</v>
      </c>
      <c r="V5949" s="13">
        <f t="shared" si="834"/>
        <v>-1.9574162459012078E-3</v>
      </c>
      <c r="W5949" s="13"/>
      <c r="X5949" s="2">
        <v>41199</v>
      </c>
      <c r="Y5949">
        <v>191.63460000000001</v>
      </c>
      <c r="AA5949" s="2">
        <v>41199</v>
      </c>
      <c r="AB5949">
        <v>2757.87</v>
      </c>
      <c r="AC5949">
        <f t="shared" si="835"/>
        <v>-4.9148054419704823E-2</v>
      </c>
      <c r="AD5949">
        <f t="shared" si="830"/>
        <v>-4.915549441970482E-2</v>
      </c>
      <c r="AE5949">
        <f>Sheet2!$B$17+Sheet2!$B$18*'Portfolio allocation'!K5949</f>
        <v>3.8158973701926373E-3</v>
      </c>
      <c r="AF5949">
        <f t="shared" si="836"/>
        <v>-5.297139178989746E-2</v>
      </c>
      <c r="AH5949" s="2">
        <v>41199</v>
      </c>
      <c r="AI5949">
        <v>1.8220000000000001</v>
      </c>
      <c r="AJ5949">
        <v>0.186</v>
      </c>
      <c r="AK5949">
        <v>1.3121</v>
      </c>
      <c r="AR5949" s="3"/>
    </row>
    <row r="5950" spans="1:44" hidden="1" outlineLevel="1" x14ac:dyDescent="0.2">
      <c r="A5950" s="2">
        <v>41200</v>
      </c>
      <c r="B5950">
        <v>15.03</v>
      </c>
      <c r="E5950" s="2">
        <v>41200</v>
      </c>
      <c r="F5950">
        <v>1457.34</v>
      </c>
      <c r="G5950">
        <f t="shared" si="831"/>
        <v>-2.4436823623632531E-3</v>
      </c>
      <c r="H5950" s="2">
        <v>41200</v>
      </c>
      <c r="I5950">
        <v>2545.9499999999998</v>
      </c>
      <c r="J5950">
        <f t="shared" si="832"/>
        <v>-2.3902353010326616E-3</v>
      </c>
      <c r="K5950">
        <f t="shared" si="828"/>
        <v>-2.3976753010326616E-3</v>
      </c>
      <c r="L5950">
        <v>-1.6562946121486934E-2</v>
      </c>
      <c r="N5950" s="2">
        <v>41200</v>
      </c>
      <c r="O5950">
        <v>29.495000000000001</v>
      </c>
      <c r="Q5950" s="2">
        <v>41200</v>
      </c>
      <c r="R5950">
        <v>39580.959999999999</v>
      </c>
      <c r="S5950" s="8">
        <f t="shared" si="833"/>
        <v>-3.2106516371199767E-3</v>
      </c>
      <c r="T5950" s="9">
        <f t="shared" si="829"/>
        <v>-3.2180916371199767E-3</v>
      </c>
      <c r="U5950" s="3">
        <f>Sheet1!$B$17+Sheet1!$B$18*'Portfolio allocation'!K5950</f>
        <v>-2.2628749861629328E-3</v>
      </c>
      <c r="V5950" s="13">
        <f t="shared" si="834"/>
        <v>-9.5521665095704396E-4</v>
      </c>
      <c r="W5950" s="13"/>
      <c r="X5950" s="2">
        <v>41200</v>
      </c>
      <c r="Y5950">
        <v>186.21889999999999</v>
      </c>
      <c r="AA5950" s="2">
        <v>41200</v>
      </c>
      <c r="AB5950">
        <v>2679.93</v>
      </c>
      <c r="AC5950">
        <f t="shared" si="835"/>
        <v>-2.8260940508435861E-2</v>
      </c>
      <c r="AD5950">
        <f t="shared" si="830"/>
        <v>-2.826818050843586E-2</v>
      </c>
      <c r="AE5950">
        <f>Sheet2!$B$17+Sheet2!$B$18*'Portfolio allocation'!K5950</f>
        <v>-2.0786870365431826E-3</v>
      </c>
      <c r="AF5950">
        <f t="shared" si="836"/>
        <v>-2.6189493471892679E-2</v>
      </c>
      <c r="AH5950" s="2">
        <v>41200</v>
      </c>
      <c r="AI5950">
        <v>1.831</v>
      </c>
      <c r="AJ5950">
        <v>0.18099999999999999</v>
      </c>
      <c r="AK5950">
        <v>1.3091999999999999</v>
      </c>
      <c r="AR5950" s="3"/>
    </row>
    <row r="5951" spans="1:44" hidden="1" outlineLevel="1" x14ac:dyDescent="0.2">
      <c r="A5951" s="2">
        <v>41201</v>
      </c>
      <c r="B5951">
        <v>17.059999999999999</v>
      </c>
      <c r="E5951" s="2">
        <v>41201</v>
      </c>
      <c r="F5951">
        <v>1433.19</v>
      </c>
      <c r="G5951">
        <f t="shared" si="831"/>
        <v>-1.6571287414055669E-2</v>
      </c>
      <c r="H5951" s="2">
        <v>41201</v>
      </c>
      <c r="I5951">
        <v>2503.8000000000002</v>
      </c>
      <c r="J5951">
        <f t="shared" si="832"/>
        <v>-1.6555706121486935E-2</v>
      </c>
      <c r="K5951">
        <f t="shared" si="828"/>
        <v>-1.6562946121486934E-2</v>
      </c>
      <c r="L5951">
        <v>4.5613579039849913E-4</v>
      </c>
      <c r="N5951" s="2">
        <v>41201</v>
      </c>
      <c r="O5951">
        <v>28.64</v>
      </c>
      <c r="Q5951" s="2">
        <v>41201</v>
      </c>
      <c r="R5951">
        <v>38433.589999999997</v>
      </c>
      <c r="S5951" s="8">
        <f t="shared" si="833"/>
        <v>-2.8987927528791646E-2</v>
      </c>
      <c r="T5951" s="9">
        <f t="shared" si="829"/>
        <v>-2.8995167528791645E-2</v>
      </c>
      <c r="U5951" s="3">
        <f>Sheet1!$B$17+Sheet1!$B$18*'Portfolio allocation'!K5951</f>
        <v>-1.8513632667091183E-2</v>
      </c>
      <c r="V5951" s="13">
        <f t="shared" si="834"/>
        <v>-1.0481534861700462E-2</v>
      </c>
      <c r="W5951" s="13"/>
      <c r="X5951" s="2">
        <v>41201</v>
      </c>
      <c r="Y5951">
        <v>184.69059999999999</v>
      </c>
      <c r="AA5951" s="2">
        <v>41201</v>
      </c>
      <c r="AB5951">
        <v>2657.93</v>
      </c>
      <c r="AC5951">
        <f t="shared" si="835"/>
        <v>-8.2091696424906324E-3</v>
      </c>
      <c r="AD5951">
        <f t="shared" si="830"/>
        <v>-8.2163296424906333E-3</v>
      </c>
      <c r="AE5951">
        <f>Sheet2!$B$17+Sheet2!$B$18*'Portfolio allocation'!K5951</f>
        <v>-1.4674807238834551E-2</v>
      </c>
      <c r="AF5951">
        <f t="shared" si="836"/>
        <v>6.4584775963439176E-3</v>
      </c>
      <c r="AH5951" s="2">
        <v>41201</v>
      </c>
      <c r="AI5951">
        <v>1.766</v>
      </c>
      <c r="AJ5951">
        <v>0.17899999999999999</v>
      </c>
      <c r="AK5951">
        <v>1.3030999999999999</v>
      </c>
      <c r="AR5951" s="3"/>
    </row>
    <row r="5952" spans="1:44" hidden="1" outlineLevel="1" x14ac:dyDescent="0.2">
      <c r="A5952" s="2">
        <v>41204</v>
      </c>
      <c r="B5952">
        <v>16.62</v>
      </c>
      <c r="E5952" s="2">
        <v>41204</v>
      </c>
      <c r="F5952">
        <v>1433.82</v>
      </c>
      <c r="G5952">
        <f t="shared" si="831"/>
        <v>4.3957884160494842E-4</v>
      </c>
      <c r="H5952" s="2">
        <v>41204</v>
      </c>
      <c r="I5952">
        <v>2504.96</v>
      </c>
      <c r="J5952">
        <f t="shared" si="832"/>
        <v>4.6329579039849911E-4</v>
      </c>
      <c r="K5952">
        <f t="shared" si="828"/>
        <v>4.5613579039849913E-4</v>
      </c>
      <c r="L5952">
        <v>-1.4450584404700964E-2</v>
      </c>
      <c r="N5952" s="2">
        <v>41204</v>
      </c>
      <c r="O5952">
        <v>28</v>
      </c>
      <c r="Q5952" s="2">
        <v>41204</v>
      </c>
      <c r="R5952">
        <v>37574.74</v>
      </c>
      <c r="S5952" s="8">
        <f t="shared" si="833"/>
        <v>-2.2346338190109227E-2</v>
      </c>
      <c r="T5952" s="9">
        <f t="shared" si="829"/>
        <v>-2.2353498190109226E-2</v>
      </c>
      <c r="U5952" s="3">
        <f>Sheet1!$B$17+Sheet1!$B$18*'Portfolio allocation'!K5952</f>
        <v>1.0110894231180117E-3</v>
      </c>
      <c r="V5952" s="13">
        <f t="shared" si="834"/>
        <v>-2.3364587613227239E-2</v>
      </c>
      <c r="W5952" s="13"/>
      <c r="X5952" s="2">
        <v>41204</v>
      </c>
      <c r="Y5952">
        <v>185.684</v>
      </c>
      <c r="AA5952" s="2">
        <v>41204</v>
      </c>
      <c r="AB5952">
        <v>2672.23</v>
      </c>
      <c r="AC5952">
        <f t="shared" si="835"/>
        <v>5.3801266399040593E-3</v>
      </c>
      <c r="AD5952">
        <f t="shared" si="830"/>
        <v>5.3728866399040589E-3</v>
      </c>
      <c r="AE5952">
        <f>Sheet2!$B$17+Sheet2!$B$18*'Portfolio allocation'!K5952</f>
        <v>4.5899459326320202E-4</v>
      </c>
      <c r="AF5952">
        <f t="shared" si="836"/>
        <v>4.9138920466408565E-3</v>
      </c>
      <c r="AH5952" s="2">
        <v>41204</v>
      </c>
      <c r="AI5952">
        <v>1.8149999999999999</v>
      </c>
      <c r="AJ5952">
        <v>0.18099999999999999</v>
      </c>
      <c r="AK5952">
        <v>1.30705</v>
      </c>
      <c r="AR5952" s="3"/>
    </row>
    <row r="5953" spans="1:44" hidden="1" outlineLevel="1" x14ac:dyDescent="0.2">
      <c r="A5953" s="2">
        <v>41205</v>
      </c>
      <c r="B5953">
        <v>18.829999999999998</v>
      </c>
      <c r="E5953" s="2">
        <v>41205</v>
      </c>
      <c r="F5953">
        <v>1413.11</v>
      </c>
      <c r="G5953">
        <f t="shared" si="831"/>
        <v>-1.4443932990194086E-2</v>
      </c>
      <c r="H5953" s="2">
        <v>41205</v>
      </c>
      <c r="I5953">
        <v>2468.7800000000002</v>
      </c>
      <c r="J5953">
        <f t="shared" si="832"/>
        <v>-1.4443344404700964E-2</v>
      </c>
      <c r="K5953">
        <f t="shared" si="828"/>
        <v>-1.4450584404700964E-2</v>
      </c>
      <c r="L5953">
        <v>-3.0856036037234464E-3</v>
      </c>
      <c r="N5953" s="2">
        <v>41205</v>
      </c>
      <c r="O5953">
        <v>28.047000000000001</v>
      </c>
      <c r="Q5953" s="2">
        <v>41205</v>
      </c>
      <c r="R5953">
        <v>37637.81</v>
      </c>
      <c r="S5953" s="8">
        <f t="shared" si="833"/>
        <v>1.6785212618903866E-3</v>
      </c>
      <c r="T5953" s="9">
        <f t="shared" si="829"/>
        <v>1.6712812618903867E-3</v>
      </c>
      <c r="U5953" s="3">
        <f>Sheet1!$B$17+Sheet1!$B$18*'Portfolio allocation'!K5953</f>
        <v>-1.6090277771229226E-2</v>
      </c>
      <c r="V5953" s="13">
        <f t="shared" si="834"/>
        <v>1.7761559033119614E-2</v>
      </c>
      <c r="W5953" s="13"/>
      <c r="X5953" s="2">
        <v>41205</v>
      </c>
      <c r="Y5953">
        <v>182.67519999999999</v>
      </c>
      <c r="AA5953" s="2">
        <v>41205</v>
      </c>
      <c r="AB5953">
        <v>2628.93</v>
      </c>
      <c r="AC5953">
        <f t="shared" si="835"/>
        <v>-1.6203695041220323E-2</v>
      </c>
      <c r="AD5953">
        <f t="shared" si="830"/>
        <v>-1.6210855041220322E-2</v>
      </c>
      <c r="AE5953">
        <f>Sheet2!$B$17+Sheet2!$B$18*'Portfolio allocation'!K5953</f>
        <v>-1.279644130904703E-2</v>
      </c>
      <c r="AF5953">
        <f t="shared" si="836"/>
        <v>-3.4144137321732923E-3</v>
      </c>
      <c r="AH5953" s="2">
        <v>41205</v>
      </c>
      <c r="AI5953">
        <v>1.7609999999999999</v>
      </c>
      <c r="AJ5953">
        <v>0.17899999999999999</v>
      </c>
      <c r="AK5953">
        <v>1.2964</v>
      </c>
      <c r="AR5953" s="3"/>
    </row>
    <row r="5954" spans="1:44" hidden="1" outlineLevel="1" x14ac:dyDescent="0.2">
      <c r="A5954" s="2">
        <v>41206</v>
      </c>
      <c r="B5954">
        <v>18.329999999999998</v>
      </c>
      <c r="E5954" s="2">
        <v>41206</v>
      </c>
      <c r="F5954">
        <v>1408.75</v>
      </c>
      <c r="G5954">
        <f t="shared" si="831"/>
        <v>-3.0853932107195448E-3</v>
      </c>
      <c r="H5954" s="2">
        <v>41206</v>
      </c>
      <c r="I5954">
        <v>2461.1799999999998</v>
      </c>
      <c r="J5954">
        <f t="shared" si="832"/>
        <v>-3.0784436037234464E-3</v>
      </c>
      <c r="K5954">
        <f t="shared" si="828"/>
        <v>-3.0856036037234464E-3</v>
      </c>
      <c r="L5954">
        <v>3.0076540322934225E-3</v>
      </c>
      <c r="N5954" s="2">
        <v>41206</v>
      </c>
      <c r="O5954">
        <v>27.901900000000001</v>
      </c>
      <c r="Q5954" s="2">
        <v>41206</v>
      </c>
      <c r="R5954">
        <v>37443.08</v>
      </c>
      <c r="S5954" s="8">
        <f t="shared" si="833"/>
        <v>-5.1737866788741371E-3</v>
      </c>
      <c r="T5954" s="9">
        <f t="shared" si="829"/>
        <v>-5.1809466788741371E-3</v>
      </c>
      <c r="U5954" s="3">
        <f>Sheet1!$B$17+Sheet1!$B$18*'Portfolio allocation'!K5954</f>
        <v>-3.0520837694314822E-3</v>
      </c>
      <c r="V5954" s="13">
        <f t="shared" si="834"/>
        <v>-2.1288629094426549E-3</v>
      </c>
      <c r="W5954" s="13"/>
      <c r="X5954" s="2">
        <v>41206</v>
      </c>
      <c r="Y5954">
        <v>182.16900000000001</v>
      </c>
      <c r="AA5954" s="2">
        <v>41206</v>
      </c>
      <c r="AB5954">
        <v>2621.65</v>
      </c>
      <c r="AC5954">
        <f t="shared" si="835"/>
        <v>-2.7691874641012637E-3</v>
      </c>
      <c r="AD5954">
        <f t="shared" si="830"/>
        <v>-2.7763474641012637E-3</v>
      </c>
      <c r="AE5954">
        <f>Sheet2!$B$17+Sheet2!$B$18*'Portfolio allocation'!K5954</f>
        <v>-2.6904104339341489E-3</v>
      </c>
      <c r="AF5954">
        <f t="shared" si="836"/>
        <v>-8.5937030167114806E-5</v>
      </c>
      <c r="AH5954" s="2">
        <v>41206</v>
      </c>
      <c r="AI5954">
        <v>1.794</v>
      </c>
      <c r="AJ5954">
        <v>0.17899999999999999</v>
      </c>
      <c r="AK5954">
        <v>1.2968999999999999</v>
      </c>
      <c r="AR5954" s="3"/>
    </row>
    <row r="5955" spans="1:44" hidden="1" outlineLevel="1" x14ac:dyDescent="0.2">
      <c r="A5955" s="2">
        <v>41207</v>
      </c>
      <c r="B5955">
        <v>18.12</v>
      </c>
      <c r="E5955" s="2">
        <v>41207</v>
      </c>
      <c r="F5955">
        <v>1412.97</v>
      </c>
      <c r="G5955">
        <f t="shared" si="831"/>
        <v>2.9955634427685229E-3</v>
      </c>
      <c r="H5955" s="2">
        <v>41207</v>
      </c>
      <c r="I5955">
        <v>2468.6</v>
      </c>
      <c r="J5955">
        <f t="shared" si="832"/>
        <v>3.0148140322934225E-3</v>
      </c>
      <c r="K5955">
        <f t="shared" si="828"/>
        <v>3.0076540322934225E-3</v>
      </c>
      <c r="L5955">
        <v>-7.3639822733521378E-4</v>
      </c>
      <c r="N5955" s="2">
        <v>41207</v>
      </c>
      <c r="O5955">
        <v>27.88</v>
      </c>
      <c r="Q5955" s="2">
        <v>41207</v>
      </c>
      <c r="R5955">
        <v>37413.699999999997</v>
      </c>
      <c r="S5955" s="8">
        <f t="shared" si="833"/>
        <v>-7.8465767239244144E-4</v>
      </c>
      <c r="T5955" s="9">
        <f t="shared" si="829"/>
        <v>-7.9181767239244142E-4</v>
      </c>
      <c r="U5955" s="3">
        <f>Sheet1!$B$17+Sheet1!$B$18*'Portfolio allocation'!K5955</f>
        <v>3.9382558142913747E-3</v>
      </c>
      <c r="V5955" s="13">
        <f t="shared" si="834"/>
        <v>-4.7300734866838161E-3</v>
      </c>
      <c r="W5955" s="13"/>
      <c r="X5955" s="2">
        <v>41207</v>
      </c>
      <c r="Y5955">
        <v>183.0095</v>
      </c>
      <c r="AA5955" s="2">
        <v>41207</v>
      </c>
      <c r="AB5955">
        <v>2633.74</v>
      </c>
      <c r="AC5955">
        <f t="shared" si="835"/>
        <v>4.611599565159219E-3</v>
      </c>
      <c r="AD5955">
        <f t="shared" si="830"/>
        <v>4.6043595651592186E-3</v>
      </c>
      <c r="AE5955">
        <f>Sheet2!$B$17+Sheet2!$B$18*'Portfolio allocation'!K5955</f>
        <v>2.7278697090738655E-3</v>
      </c>
      <c r="AF5955">
        <f t="shared" si="836"/>
        <v>1.8764898560853531E-3</v>
      </c>
      <c r="AH5955" s="2">
        <v>41207</v>
      </c>
      <c r="AI5955">
        <v>1.8120000000000001</v>
      </c>
      <c r="AJ5955">
        <v>0.18099999999999999</v>
      </c>
      <c r="AK5955">
        <v>1.2959499999999999</v>
      </c>
      <c r="AR5955" s="3"/>
    </row>
    <row r="5956" spans="1:44" hidden="1" outlineLevel="1" x14ac:dyDescent="0.2">
      <c r="A5956" s="2">
        <v>41208</v>
      </c>
      <c r="B5956">
        <v>17.809999999999999</v>
      </c>
      <c r="E5956" s="2">
        <v>41208</v>
      </c>
      <c r="F5956">
        <v>1411.94</v>
      </c>
      <c r="G5956">
        <f t="shared" si="831"/>
        <v>-7.2896098289421118E-4</v>
      </c>
      <c r="H5956" s="2">
        <v>41208</v>
      </c>
      <c r="I5956">
        <v>2466.8000000000002</v>
      </c>
      <c r="J5956">
        <f t="shared" si="832"/>
        <v>-7.2915822733521374E-4</v>
      </c>
      <c r="K5956">
        <f t="shared" ref="K5956:K6019" si="837">J5956-(AJ5955/25000)</f>
        <v>-7.3639822733521378E-4</v>
      </c>
      <c r="L5956">
        <v>-7.0399999999999995E-6</v>
      </c>
      <c r="N5956" s="2">
        <v>41208</v>
      </c>
      <c r="O5956">
        <v>28.21</v>
      </c>
      <c r="Q5956" s="2">
        <v>41208</v>
      </c>
      <c r="R5956">
        <v>37856.54</v>
      </c>
      <c r="S5956" s="8">
        <f t="shared" si="833"/>
        <v>1.1836305952097836E-2</v>
      </c>
      <c r="T5956" s="9">
        <f t="shared" ref="T5956:T6019" si="838">S5956-(AJ5955/100/250)</f>
        <v>1.1829065952097836E-2</v>
      </c>
      <c r="U5956" s="3">
        <f>Sheet1!$B$17+Sheet1!$B$18*'Portfolio allocation'!K5956</f>
        <v>-3.5701582485725208E-4</v>
      </c>
      <c r="V5956" s="13">
        <f t="shared" si="834"/>
        <v>1.2186081776955088E-2</v>
      </c>
      <c r="W5956" s="13"/>
      <c r="X5956" s="2">
        <v>41208</v>
      </c>
      <c r="Y5956">
        <v>184.6046</v>
      </c>
      <c r="AA5956" s="2">
        <v>41208</v>
      </c>
      <c r="AB5956">
        <v>2656.7</v>
      </c>
      <c r="AC5956">
        <f t="shared" si="835"/>
        <v>8.7176410731506504E-3</v>
      </c>
      <c r="AD5956">
        <f t="shared" ref="AD5956:AD6019" si="839">AC5956-AJ5956/25000</f>
        <v>8.7106010731506506E-3</v>
      </c>
      <c r="AE5956">
        <f>Sheet2!$B$17+Sheet2!$B$18*'Portfolio allocation'!K5956</f>
        <v>-6.0143707960004858E-4</v>
      </c>
      <c r="AF5956">
        <f t="shared" si="836"/>
        <v>9.3120381527506992E-3</v>
      </c>
      <c r="AH5956" s="2">
        <v>41208</v>
      </c>
      <c r="AI5956">
        <v>1.7490000000000001</v>
      </c>
      <c r="AJ5956">
        <v>0.17599999999999999</v>
      </c>
      <c r="AK5956">
        <v>1.29315</v>
      </c>
      <c r="AR5956" s="3"/>
    </row>
    <row r="5957" spans="1:44" hidden="1" outlineLevel="1" x14ac:dyDescent="0.2">
      <c r="A5957" s="2">
        <v>41211</v>
      </c>
      <c r="B5957">
        <v>17.809999999999999</v>
      </c>
      <c r="E5957" s="2">
        <v>41211</v>
      </c>
      <c r="F5957">
        <v>1411.94</v>
      </c>
      <c r="G5957">
        <f t="shared" ref="G5957:G6020" si="840">(F5957/F5956)-1</f>
        <v>0</v>
      </c>
      <c r="H5957" s="2">
        <v>41211</v>
      </c>
      <c r="I5957">
        <v>2466.8000000000002</v>
      </c>
      <c r="J5957">
        <f t="shared" ref="J5957:J6020" si="841">(I5957/I5956)-1</f>
        <v>0</v>
      </c>
      <c r="K5957">
        <f t="shared" si="837"/>
        <v>-7.0399999999999995E-6</v>
      </c>
      <c r="L5957">
        <v>-6.9599999999999994E-6</v>
      </c>
      <c r="N5957" s="2">
        <v>41211</v>
      </c>
      <c r="O5957">
        <v>28.21</v>
      </c>
      <c r="Q5957" s="2">
        <v>41211</v>
      </c>
      <c r="R5957">
        <v>37856.54</v>
      </c>
      <c r="S5957" s="8">
        <f t="shared" ref="S5957:S6020" si="842">R5957/R5956-1</f>
        <v>0</v>
      </c>
      <c r="T5957" s="9">
        <f t="shared" si="838"/>
        <v>-7.0399999999999995E-6</v>
      </c>
      <c r="U5957" s="3">
        <f>Sheet1!$B$17+Sheet1!$B$18*'Portfolio allocation'!K5957</f>
        <v>4.7972241793730615E-4</v>
      </c>
      <c r="V5957" s="13">
        <f t="shared" ref="V5957:V6020" si="843">T5957-U5957</f>
        <v>-4.8676241793730614E-4</v>
      </c>
      <c r="W5957" s="13"/>
      <c r="X5957" s="2">
        <v>41211</v>
      </c>
      <c r="Y5957">
        <v>184.6046</v>
      </c>
      <c r="AA5957" s="2">
        <v>41211</v>
      </c>
      <c r="AB5957">
        <v>2656.7</v>
      </c>
      <c r="AC5957">
        <f t="shared" ref="AC5957:AC6020" si="844">AB5957/AB5956-1</f>
        <v>0</v>
      </c>
      <c r="AD5957">
        <f t="shared" si="839"/>
        <v>-6.9599999999999994E-6</v>
      </c>
      <c r="AE5957">
        <f>Sheet2!$B$17+Sheet2!$B$18*'Portfolio allocation'!K5957</f>
        <v>4.7126863757716504E-5</v>
      </c>
      <c r="AF5957">
        <f t="shared" ref="AF5957:AF6020" si="845">AD5957-AE5957</f>
        <v>-5.4086863757716505E-5</v>
      </c>
      <c r="AH5957" s="2">
        <v>41211</v>
      </c>
      <c r="AI5957">
        <v>1.7210000000000001</v>
      </c>
      <c r="AJ5957">
        <v>0.17399999999999999</v>
      </c>
      <c r="AK5957">
        <v>1.2905</v>
      </c>
      <c r="AR5957" s="3"/>
    </row>
    <row r="5958" spans="1:44" hidden="1" outlineLevel="1" x14ac:dyDescent="0.2">
      <c r="A5958" s="2">
        <v>41212</v>
      </c>
      <c r="B5958">
        <v>17.809999999999999</v>
      </c>
      <c r="E5958" s="2">
        <v>41212</v>
      </c>
      <c r="F5958">
        <v>1411.94</v>
      </c>
      <c r="G5958">
        <f t="shared" si="840"/>
        <v>0</v>
      </c>
      <c r="H5958" s="2">
        <v>41212</v>
      </c>
      <c r="I5958">
        <v>2466.8000000000002</v>
      </c>
      <c r="J5958">
        <f t="shared" si="841"/>
        <v>0</v>
      </c>
      <c r="K5958">
        <f t="shared" si="837"/>
        <v>-6.9599999999999994E-6</v>
      </c>
      <c r="L5958">
        <v>2.8086227987678158E-4</v>
      </c>
      <c r="N5958" s="2">
        <v>41212</v>
      </c>
      <c r="O5958">
        <v>28.21</v>
      </c>
      <c r="Q5958" s="2">
        <v>41212</v>
      </c>
      <c r="R5958">
        <v>37856.54</v>
      </c>
      <c r="S5958" s="8">
        <f t="shared" si="842"/>
        <v>0</v>
      </c>
      <c r="T5958" s="9">
        <f t="shared" si="838"/>
        <v>-6.9599999999999994E-6</v>
      </c>
      <c r="U5958" s="3">
        <f>Sheet1!$B$17+Sheet1!$B$18*'Portfolio allocation'!K5958</f>
        <v>4.7981419596477578E-4</v>
      </c>
      <c r="V5958" s="13">
        <f t="shared" si="843"/>
        <v>-4.8677419596477575E-4</v>
      </c>
      <c r="W5958" s="13"/>
      <c r="X5958" s="2">
        <v>41212</v>
      </c>
      <c r="Y5958">
        <v>184.6046</v>
      </c>
      <c r="AA5958" s="2">
        <v>41212</v>
      </c>
      <c r="AB5958">
        <v>2656.7</v>
      </c>
      <c r="AC5958">
        <f t="shared" si="844"/>
        <v>0</v>
      </c>
      <c r="AD5958">
        <f t="shared" si="839"/>
        <v>-6.9599999999999994E-6</v>
      </c>
      <c r="AE5958">
        <f>Sheet2!$B$17+Sheet2!$B$18*'Portfolio allocation'!K5958</f>
        <v>4.7198001798701092E-5</v>
      </c>
      <c r="AF5958">
        <f t="shared" si="845"/>
        <v>-5.4158001798701093E-5</v>
      </c>
      <c r="AH5958" s="2">
        <v>41212</v>
      </c>
      <c r="AI5958">
        <v>1.7210000000000001</v>
      </c>
      <c r="AJ5958">
        <v>0.17399999999999999</v>
      </c>
      <c r="AK5958">
        <v>1.2978000000000001</v>
      </c>
      <c r="AR5958" s="3"/>
    </row>
    <row r="5959" spans="1:44" hidden="1" outlineLevel="1" x14ac:dyDescent="0.2">
      <c r="A5959" s="2">
        <v>41213</v>
      </c>
      <c r="B5959">
        <v>18.600000000000001</v>
      </c>
      <c r="E5959" s="2">
        <v>41213</v>
      </c>
      <c r="F5959">
        <v>1412.16</v>
      </c>
      <c r="G5959">
        <f t="shared" si="840"/>
        <v>1.5581398642994237E-4</v>
      </c>
      <c r="H5959" s="2">
        <v>41213</v>
      </c>
      <c r="I5959">
        <v>2467.5100000000002</v>
      </c>
      <c r="J5959">
        <f t="shared" si="841"/>
        <v>2.8782227987678155E-4</v>
      </c>
      <c r="K5959">
        <f t="shared" si="837"/>
        <v>2.8086227987678158E-4</v>
      </c>
      <c r="L5959">
        <v>1.1000087590485985E-2</v>
      </c>
      <c r="N5959" s="2">
        <v>41213</v>
      </c>
      <c r="O5959">
        <v>28.54</v>
      </c>
      <c r="Q5959" s="2">
        <v>41213</v>
      </c>
      <c r="R5959">
        <v>38299.39</v>
      </c>
      <c r="S5959" s="8">
        <f t="shared" si="842"/>
        <v>1.1698110815198559E-2</v>
      </c>
      <c r="T5959" s="9">
        <f t="shared" si="838"/>
        <v>1.1691150815198559E-2</v>
      </c>
      <c r="U5959" s="3">
        <f>Sheet1!$B$17+Sheet1!$B$18*'Portfolio allocation'!K5959</f>
        <v>8.1001120982602507E-4</v>
      </c>
      <c r="V5959" s="13">
        <f t="shared" si="843"/>
        <v>1.0881139605372533E-2</v>
      </c>
      <c r="W5959" s="13"/>
      <c r="X5959" s="2">
        <v>41213</v>
      </c>
      <c r="Y5959">
        <v>185.8082</v>
      </c>
      <c r="AA5959" s="2">
        <v>41213</v>
      </c>
      <c r="AB5959">
        <v>2674.02</v>
      </c>
      <c r="AC5959">
        <f t="shared" si="844"/>
        <v>6.5193661309144169E-3</v>
      </c>
      <c r="AD5959">
        <f t="shared" si="839"/>
        <v>6.5124061309144166E-3</v>
      </c>
      <c r="AE5959">
        <f>Sheet2!$B$17+Sheet2!$B$18*'Portfolio allocation'!K5959</f>
        <v>3.0313691607561306E-4</v>
      </c>
      <c r="AF5959">
        <f t="shared" si="845"/>
        <v>6.2092692148388038E-3</v>
      </c>
      <c r="AH5959" s="2">
        <v>41213</v>
      </c>
      <c r="AI5959">
        <v>1.694</v>
      </c>
      <c r="AJ5959">
        <v>0.17399999999999999</v>
      </c>
      <c r="AK5959">
        <v>1.2958000000000001</v>
      </c>
      <c r="AR5959" s="3"/>
    </row>
    <row r="5960" spans="1:44" hidden="1" outlineLevel="1" x14ac:dyDescent="0.2">
      <c r="A5960" s="2">
        <v>41214</v>
      </c>
      <c r="B5960">
        <v>16.690000000000001</v>
      </c>
      <c r="E5960" s="2">
        <v>41214</v>
      </c>
      <c r="F5960">
        <v>1427.59</v>
      </c>
      <c r="G5960">
        <f t="shared" si="840"/>
        <v>1.0926523906639396E-2</v>
      </c>
      <c r="H5960" s="2">
        <v>41214</v>
      </c>
      <c r="I5960">
        <v>2494.67</v>
      </c>
      <c r="J5960">
        <f t="shared" si="841"/>
        <v>1.1007047590485985E-2</v>
      </c>
      <c r="K5960">
        <f t="shared" si="837"/>
        <v>1.1000087590485985E-2</v>
      </c>
      <c r="L5960">
        <v>-9.3749325174070641E-3</v>
      </c>
      <c r="N5960" s="2">
        <v>41214</v>
      </c>
      <c r="O5960">
        <v>29.515000000000001</v>
      </c>
      <c r="Q5960" s="2">
        <v>41214</v>
      </c>
      <c r="R5960">
        <v>39607.800000000003</v>
      </c>
      <c r="S5960" s="8">
        <f t="shared" si="842"/>
        <v>3.4162685097595569E-2</v>
      </c>
      <c r="T5960" s="9">
        <f t="shared" si="838"/>
        <v>3.4155725097595568E-2</v>
      </c>
      <c r="U5960" s="3">
        <f>Sheet1!$B$17+Sheet1!$B$18*'Portfolio allocation'!K5960</f>
        <v>1.3107378147452754E-2</v>
      </c>
      <c r="V5960" s="13">
        <f t="shared" si="843"/>
        <v>2.1048346950142814E-2</v>
      </c>
      <c r="W5960" s="13"/>
      <c r="X5960" s="2">
        <v>41214</v>
      </c>
      <c r="Y5960">
        <v>188.3107</v>
      </c>
      <c r="AA5960" s="2">
        <v>41214</v>
      </c>
      <c r="AB5960">
        <v>2710.03</v>
      </c>
      <c r="AC5960">
        <f t="shared" si="844"/>
        <v>1.3466615806912552E-2</v>
      </c>
      <c r="AD5960">
        <f t="shared" si="839"/>
        <v>1.3459655806912552E-2</v>
      </c>
      <c r="AE5960">
        <f>Sheet2!$B$17+Sheet2!$B$18*'Portfolio allocation'!K5960</f>
        <v>9.8349455344404202E-3</v>
      </c>
      <c r="AF5960">
        <f t="shared" si="845"/>
        <v>3.6247102724721314E-3</v>
      </c>
      <c r="AH5960" s="2">
        <v>41214</v>
      </c>
      <c r="AI5960">
        <v>1.73</v>
      </c>
      <c r="AJ5960">
        <v>0.17399999999999999</v>
      </c>
      <c r="AK5960">
        <v>1.2937000000000001</v>
      </c>
      <c r="AR5960" s="3"/>
    </row>
    <row r="5961" spans="1:44" hidden="1" outlineLevel="1" x14ac:dyDescent="0.2">
      <c r="A5961" s="2">
        <v>41215</v>
      </c>
      <c r="B5961">
        <v>17.59</v>
      </c>
      <c r="E5961" s="2">
        <v>41215</v>
      </c>
      <c r="F5961">
        <v>1414.2</v>
      </c>
      <c r="G5961">
        <f t="shared" si="840"/>
        <v>-9.3794436778065204E-3</v>
      </c>
      <c r="H5961" s="2">
        <v>41215</v>
      </c>
      <c r="I5961">
        <v>2471.3000000000002</v>
      </c>
      <c r="J5961">
        <f t="shared" si="841"/>
        <v>-9.3679725174070638E-3</v>
      </c>
      <c r="K5961">
        <f t="shared" si="837"/>
        <v>-9.3749325174070641E-3</v>
      </c>
      <c r="L5961">
        <v>2.275159652005046E-3</v>
      </c>
      <c r="N5961" s="2">
        <v>41215</v>
      </c>
      <c r="O5961">
        <v>29.4998</v>
      </c>
      <c r="Q5961" s="2">
        <v>41215</v>
      </c>
      <c r="R5961">
        <v>39587.39</v>
      </c>
      <c r="S5961" s="8">
        <f t="shared" si="842"/>
        <v>-5.1530254141873844E-4</v>
      </c>
      <c r="T5961" s="9">
        <f t="shared" si="838"/>
        <v>-5.2226254141873841E-4</v>
      </c>
      <c r="U5961" s="3">
        <f>Sheet1!$B$17+Sheet1!$B$18*'Portfolio allocation'!K5961</f>
        <v>-1.0267361292000619E-2</v>
      </c>
      <c r="V5961" s="13">
        <f t="shared" si="843"/>
        <v>9.7450987505818803E-3</v>
      </c>
      <c r="W5961" s="13"/>
      <c r="X5961" s="2">
        <v>41215</v>
      </c>
      <c r="Y5961">
        <v>184.75749999999999</v>
      </c>
      <c r="AA5961" s="2">
        <v>41215</v>
      </c>
      <c r="AB5961">
        <v>2658.9</v>
      </c>
      <c r="AC5961">
        <f t="shared" si="844"/>
        <v>-1.8866949812363698E-2</v>
      </c>
      <c r="AD5961">
        <f t="shared" si="839"/>
        <v>-1.8873989812363698E-2</v>
      </c>
      <c r="AE5961">
        <f>Sheet2!$B$17+Sheet2!$B$18*'Portfolio allocation'!K5961</f>
        <v>-8.2830421592741416E-3</v>
      </c>
      <c r="AF5961">
        <f t="shared" si="845"/>
        <v>-1.0590947653089556E-2</v>
      </c>
      <c r="AH5961" s="2">
        <v>41215</v>
      </c>
      <c r="AI5961">
        <v>1.7170000000000001</v>
      </c>
      <c r="AJ5961">
        <v>0.17599999999999999</v>
      </c>
      <c r="AK5961">
        <v>1.2845</v>
      </c>
      <c r="AR5961" s="3"/>
    </row>
    <row r="5962" spans="1:44" hidden="1" outlineLevel="1" x14ac:dyDescent="0.2">
      <c r="A5962" s="2">
        <v>41218</v>
      </c>
      <c r="B5962">
        <v>18.420000000000002</v>
      </c>
      <c r="E5962" s="2">
        <v>41218</v>
      </c>
      <c r="F5962">
        <v>1417.26</v>
      </c>
      <c r="G5962">
        <f t="shared" si="840"/>
        <v>2.1637675010606205E-3</v>
      </c>
      <c r="H5962" s="2">
        <v>41218</v>
      </c>
      <c r="I5962">
        <v>2476.94</v>
      </c>
      <c r="J5962">
        <f t="shared" si="841"/>
        <v>2.2821996520050458E-3</v>
      </c>
      <c r="K5962">
        <f t="shared" si="837"/>
        <v>2.275159652005046E-3</v>
      </c>
      <c r="L5962">
        <v>7.8737314983811091E-3</v>
      </c>
      <c r="N5962" s="2">
        <v>41218</v>
      </c>
      <c r="O5962">
        <v>29.63</v>
      </c>
      <c r="Q5962" s="2">
        <v>41218</v>
      </c>
      <c r="R5962">
        <v>39762.11</v>
      </c>
      <c r="S5962" s="8">
        <f t="shared" si="842"/>
        <v>4.4135266305760368E-3</v>
      </c>
      <c r="T5962" s="9">
        <f t="shared" si="838"/>
        <v>4.406486630576037E-3</v>
      </c>
      <c r="U5962" s="3">
        <f>Sheet1!$B$17+Sheet1!$B$18*'Portfolio allocation'!K5962</f>
        <v>3.0979196973482627E-3</v>
      </c>
      <c r="V5962" s="13">
        <f t="shared" si="843"/>
        <v>1.3085669332277743E-3</v>
      </c>
      <c r="W5962" s="13"/>
      <c r="X5962" s="2">
        <v>41218</v>
      </c>
      <c r="Y5962">
        <v>185.43559999999999</v>
      </c>
      <c r="AA5962" s="2">
        <v>41218</v>
      </c>
      <c r="AB5962">
        <v>2668.66</v>
      </c>
      <c r="AC5962">
        <f t="shared" si="844"/>
        <v>3.6706908872088384E-3</v>
      </c>
      <c r="AD5962">
        <f t="shared" si="839"/>
        <v>3.6637308872088385E-3</v>
      </c>
      <c r="AE5962">
        <f>Sheet2!$B$17+Sheet2!$B$18*'Portfolio allocation'!K5962</f>
        <v>2.0765170184996501E-3</v>
      </c>
      <c r="AF5962">
        <f t="shared" si="845"/>
        <v>1.5872138687091884E-3</v>
      </c>
      <c r="AH5962" s="2">
        <v>41218</v>
      </c>
      <c r="AI5962">
        <v>1.679</v>
      </c>
      <c r="AJ5962">
        <v>0.17399999999999999</v>
      </c>
      <c r="AK5962">
        <v>1.2783</v>
      </c>
      <c r="AR5962" s="3"/>
    </row>
    <row r="5963" spans="1:44" hidden="1" outlineLevel="1" x14ac:dyDescent="0.2">
      <c r="A5963" s="2">
        <v>41219</v>
      </c>
      <c r="B5963">
        <v>17.579999999999998</v>
      </c>
      <c r="E5963" s="2">
        <v>41219</v>
      </c>
      <c r="F5963">
        <v>1428.39</v>
      </c>
      <c r="G5963">
        <f t="shared" si="840"/>
        <v>7.8531814910460795E-3</v>
      </c>
      <c r="H5963" s="2">
        <v>41219</v>
      </c>
      <c r="I5963">
        <v>2496.46</v>
      </c>
      <c r="J5963">
        <f t="shared" si="841"/>
        <v>7.8806914983811094E-3</v>
      </c>
      <c r="K5963">
        <f t="shared" si="837"/>
        <v>7.8737314983811091E-3</v>
      </c>
      <c r="L5963">
        <v>-2.2831439236038226E-2</v>
      </c>
      <c r="N5963" s="2">
        <v>41219</v>
      </c>
      <c r="O5963">
        <v>29.86</v>
      </c>
      <c r="Q5963" s="2">
        <v>41219</v>
      </c>
      <c r="R5963">
        <v>40070.76</v>
      </c>
      <c r="S5963" s="8">
        <f t="shared" si="842"/>
        <v>7.7624150227439959E-3</v>
      </c>
      <c r="T5963" s="9">
        <f t="shared" si="838"/>
        <v>7.7554550227439956E-3</v>
      </c>
      <c r="U5963" s="3">
        <f>Sheet1!$B$17+Sheet1!$B$18*'Portfolio allocation'!K5963</f>
        <v>9.5207432061900615E-3</v>
      </c>
      <c r="V5963" s="13">
        <f t="shared" si="843"/>
        <v>-1.7652881834460659E-3</v>
      </c>
      <c r="W5963" s="13"/>
      <c r="X5963" s="2">
        <v>41219</v>
      </c>
      <c r="Y5963">
        <v>186.32390000000001</v>
      </c>
      <c r="AA5963" s="2">
        <v>41219</v>
      </c>
      <c r="AB5963">
        <v>2681.44</v>
      </c>
      <c r="AC5963">
        <f t="shared" si="844"/>
        <v>4.7889202820892152E-3</v>
      </c>
      <c r="AD5963">
        <f t="shared" si="839"/>
        <v>4.7818002820892149E-3</v>
      </c>
      <c r="AE5963">
        <f>Sheet2!$B$17+Sheet2!$B$18*'Portfolio allocation'!K5963</f>
        <v>7.0549099367831327E-3</v>
      </c>
      <c r="AF5963">
        <f t="shared" si="845"/>
        <v>-2.2731096546939177E-3</v>
      </c>
      <c r="AH5963" s="2">
        <v>41219</v>
      </c>
      <c r="AI5963">
        <v>1.7509999999999999</v>
      </c>
      <c r="AJ5963">
        <v>0.17799999999999999</v>
      </c>
      <c r="AK5963">
        <v>1.2801499999999999</v>
      </c>
      <c r="AR5963" s="3"/>
    </row>
    <row r="5964" spans="1:44" hidden="1" outlineLevel="1" x14ac:dyDescent="0.2">
      <c r="A5964" s="2">
        <v>41220</v>
      </c>
      <c r="B5964">
        <v>19.079999999999998</v>
      </c>
      <c r="E5964" s="2">
        <v>41220</v>
      </c>
      <c r="F5964">
        <v>1394.53</v>
      </c>
      <c r="G5964">
        <f t="shared" si="840"/>
        <v>-2.3705010536338222E-2</v>
      </c>
      <c r="H5964" s="2">
        <v>41220</v>
      </c>
      <c r="I5964">
        <v>2439.48</v>
      </c>
      <c r="J5964">
        <f t="shared" si="841"/>
        <v>-2.2824319236038226E-2</v>
      </c>
      <c r="K5964">
        <f t="shared" si="837"/>
        <v>-2.2831439236038226E-2</v>
      </c>
      <c r="L5964">
        <v>-1.2206161166806109E-2</v>
      </c>
      <c r="N5964" s="2">
        <v>41220</v>
      </c>
      <c r="O5964">
        <v>29.08</v>
      </c>
      <c r="Q5964" s="2">
        <v>41220</v>
      </c>
      <c r="R5964">
        <v>39024.04</v>
      </c>
      <c r="S5964" s="8">
        <f t="shared" si="842"/>
        <v>-2.6121790552512625E-2</v>
      </c>
      <c r="T5964" s="9">
        <f t="shared" si="838"/>
        <v>-2.6128910552512624E-2</v>
      </c>
      <c r="U5964" s="3">
        <f>Sheet1!$B$17+Sheet1!$B$18*'Portfolio allocation'!K5964</f>
        <v>-2.5705006832846343E-2</v>
      </c>
      <c r="V5964" s="13">
        <f t="shared" si="843"/>
        <v>-4.2390371966628121E-4</v>
      </c>
      <c r="W5964" s="13"/>
      <c r="X5964" s="2">
        <v>41220</v>
      </c>
      <c r="Y5964">
        <v>182.58920000000001</v>
      </c>
      <c r="AA5964" s="2">
        <v>41220</v>
      </c>
      <c r="AB5964">
        <v>2639.38</v>
      </c>
      <c r="AC5964">
        <f t="shared" si="844"/>
        <v>-1.568560176621514E-2</v>
      </c>
      <c r="AD5964">
        <f t="shared" si="839"/>
        <v>-1.5692441766215141E-2</v>
      </c>
      <c r="AE5964">
        <f>Sheet2!$B$17+Sheet2!$B$18*'Portfolio allocation'!K5964</f>
        <v>-2.0248911240016768E-2</v>
      </c>
      <c r="AF5964">
        <f t="shared" si="845"/>
        <v>4.5564694738016269E-3</v>
      </c>
      <c r="AH5964" s="2">
        <v>41220</v>
      </c>
      <c r="AI5964">
        <v>1.6439999999999999</v>
      </c>
      <c r="AJ5964">
        <v>0.17100000000000001</v>
      </c>
      <c r="AK5964">
        <v>1.2755000000000001</v>
      </c>
      <c r="AR5964" s="3"/>
    </row>
    <row r="5965" spans="1:44" hidden="1" outlineLevel="1" x14ac:dyDescent="0.2">
      <c r="A5965" s="2">
        <v>41221</v>
      </c>
      <c r="B5965">
        <v>18.489999999999998</v>
      </c>
      <c r="E5965" s="2">
        <v>41221</v>
      </c>
      <c r="F5965">
        <v>1377.51</v>
      </c>
      <c r="G5965">
        <f t="shared" si="840"/>
        <v>-1.2204828867073525E-2</v>
      </c>
      <c r="H5965" s="2">
        <v>41221</v>
      </c>
      <c r="I5965">
        <v>2409.7199999999998</v>
      </c>
      <c r="J5965">
        <f t="shared" si="841"/>
        <v>-1.219932116680611E-2</v>
      </c>
      <c r="K5965">
        <f t="shared" si="837"/>
        <v>-1.2206161166806109E-2</v>
      </c>
      <c r="L5965">
        <v>1.7359810885914098E-3</v>
      </c>
      <c r="N5965" s="2">
        <v>41221</v>
      </c>
      <c r="O5965">
        <v>28.81</v>
      </c>
      <c r="Q5965" s="2">
        <v>41221</v>
      </c>
      <c r="R5965">
        <v>38661.72</v>
      </c>
      <c r="S5965" s="8">
        <f t="shared" si="842"/>
        <v>-9.2845333286866172E-3</v>
      </c>
      <c r="T5965" s="9">
        <f t="shared" si="838"/>
        <v>-9.2913733286866165E-3</v>
      </c>
      <c r="U5965" s="3">
        <f>Sheet1!$B$17+Sheet1!$B$18*'Portfolio allocation'!K5965</f>
        <v>-1.351541855146713E-2</v>
      </c>
      <c r="V5965" s="13">
        <f t="shared" si="843"/>
        <v>4.2240452227805137E-3</v>
      </c>
      <c r="W5965" s="13"/>
      <c r="X5965" s="2">
        <v>41221</v>
      </c>
      <c r="Y5965">
        <v>181.57679999999999</v>
      </c>
      <c r="AA5965" s="2">
        <v>41221</v>
      </c>
      <c r="AB5965">
        <v>2624.74</v>
      </c>
      <c r="AC5965">
        <f t="shared" si="844"/>
        <v>-5.5467571929772586E-3</v>
      </c>
      <c r="AD5965">
        <f t="shared" si="839"/>
        <v>-5.5537171929772589E-3</v>
      </c>
      <c r="AE5965">
        <f>Sheet2!$B$17+Sheet2!$B$18*'Portfolio allocation'!K5965</f>
        <v>-1.0800642905495367E-2</v>
      </c>
      <c r="AF5965">
        <f t="shared" si="845"/>
        <v>5.2469257125181083E-3</v>
      </c>
      <c r="AH5965" s="2">
        <v>41221</v>
      </c>
      <c r="AI5965">
        <v>1.6180000000000001</v>
      </c>
      <c r="AJ5965">
        <v>0.17399999999999999</v>
      </c>
      <c r="AK5965">
        <v>1.2726999999999999</v>
      </c>
      <c r="AR5965" s="3"/>
    </row>
    <row r="5966" spans="1:44" hidden="1" outlineLevel="1" x14ac:dyDescent="0.2">
      <c r="A5966" s="2">
        <v>41222</v>
      </c>
      <c r="B5966">
        <v>18.61</v>
      </c>
      <c r="E5966" s="2">
        <v>41222</v>
      </c>
      <c r="F5966">
        <v>1379.85</v>
      </c>
      <c r="G5966">
        <f t="shared" si="840"/>
        <v>1.6987172506914838E-3</v>
      </c>
      <c r="H5966" s="2">
        <v>41222</v>
      </c>
      <c r="I5966">
        <v>2413.92</v>
      </c>
      <c r="J5966">
        <f t="shared" si="841"/>
        <v>1.7429410885914098E-3</v>
      </c>
      <c r="K5966">
        <f t="shared" si="837"/>
        <v>1.7359810885914098E-3</v>
      </c>
      <c r="L5966">
        <v>1.2560445946829842E-4</v>
      </c>
      <c r="N5966" s="2">
        <v>41222</v>
      </c>
      <c r="O5966">
        <v>28.83</v>
      </c>
      <c r="Q5966" s="2">
        <v>41222</v>
      </c>
      <c r="R5966">
        <v>38688.550000000003</v>
      </c>
      <c r="S5966" s="8">
        <f t="shared" si="842"/>
        <v>6.9396809040056517E-4</v>
      </c>
      <c r="T5966" s="9">
        <f t="shared" si="838"/>
        <v>6.870080904005652E-4</v>
      </c>
      <c r="U5966" s="3">
        <f>Sheet1!$B$17+Sheet1!$B$18*'Portfolio allocation'!K5966</f>
        <v>2.479360384798175E-3</v>
      </c>
      <c r="V5966" s="13">
        <f t="shared" si="843"/>
        <v>-1.7923522943976097E-3</v>
      </c>
      <c r="W5966" s="13"/>
      <c r="X5966" s="2">
        <v>41222</v>
      </c>
      <c r="Y5966">
        <v>181.13740000000001</v>
      </c>
      <c r="AA5966" s="2">
        <v>41222</v>
      </c>
      <c r="AB5966">
        <v>2618.39</v>
      </c>
      <c r="AC5966">
        <f t="shared" si="844"/>
        <v>-2.4192872436888946E-3</v>
      </c>
      <c r="AD5966">
        <f t="shared" si="839"/>
        <v>-2.4262472436888944E-3</v>
      </c>
      <c r="AE5966">
        <f>Sheet2!$B$17+Sheet2!$B$18*'Portfolio allocation'!K5966</f>
        <v>1.5970656842229968E-3</v>
      </c>
      <c r="AF5966">
        <f t="shared" si="845"/>
        <v>-4.0233129279118908E-3</v>
      </c>
      <c r="AH5966" s="2">
        <v>41222</v>
      </c>
      <c r="AI5966">
        <v>1.613</v>
      </c>
      <c r="AJ5966">
        <v>0.17399999999999999</v>
      </c>
      <c r="AK5966">
        <v>1.2708999999999999</v>
      </c>
      <c r="AR5966" s="3"/>
    </row>
    <row r="5967" spans="1:44" hidden="1" outlineLevel="1" x14ac:dyDescent="0.2">
      <c r="A5967" s="2">
        <v>41225</v>
      </c>
      <c r="B5967">
        <v>16.68</v>
      </c>
      <c r="E5967" s="2">
        <v>41225</v>
      </c>
      <c r="F5967">
        <v>1380.03</v>
      </c>
      <c r="G5967">
        <f t="shared" si="840"/>
        <v>1.304489618436655E-4</v>
      </c>
      <c r="H5967" s="2">
        <v>41225</v>
      </c>
      <c r="I5967">
        <v>2414.2399999999998</v>
      </c>
      <c r="J5967">
        <f t="shared" si="841"/>
        <v>1.3256445946829842E-4</v>
      </c>
      <c r="K5967">
        <f t="shared" si="837"/>
        <v>1.2560445946829842E-4</v>
      </c>
      <c r="L5967">
        <v>-3.6768519742857993E-3</v>
      </c>
      <c r="N5967" s="2">
        <v>41225</v>
      </c>
      <c r="O5967">
        <v>28.22</v>
      </c>
      <c r="Q5967" s="2">
        <v>41225</v>
      </c>
      <c r="R5967">
        <v>37869.949999999997</v>
      </c>
      <c r="S5967" s="8">
        <f t="shared" si="842"/>
        <v>-2.1158714916945875E-2</v>
      </c>
      <c r="T5967" s="9">
        <f t="shared" si="838"/>
        <v>-2.1165674916945876E-2</v>
      </c>
      <c r="U5967" s="3">
        <f>Sheet1!$B$17+Sheet1!$B$18*'Portfolio allocation'!K5967</f>
        <v>6.3189550349698612E-4</v>
      </c>
      <c r="V5967" s="13">
        <f t="shared" si="843"/>
        <v>-2.1797570420442863E-2</v>
      </c>
      <c r="W5967" s="13"/>
      <c r="X5967" s="2">
        <v>41225</v>
      </c>
      <c r="Y5967">
        <v>180.76490000000001</v>
      </c>
      <c r="AA5967" s="2">
        <v>41225</v>
      </c>
      <c r="AB5967">
        <v>2613.0100000000002</v>
      </c>
      <c r="AC5967">
        <f t="shared" si="844"/>
        <v>-2.0546977341036055E-3</v>
      </c>
      <c r="AD5967">
        <f t="shared" si="839"/>
        <v>-2.0616577341036053E-3</v>
      </c>
      <c r="AE5967">
        <f>Sheet2!$B$17+Sheet2!$B$18*'Portfolio allocation'!K5967</f>
        <v>1.6507770118315095E-4</v>
      </c>
      <c r="AF5967">
        <f t="shared" si="845"/>
        <v>-2.2267354352867564E-3</v>
      </c>
      <c r="AH5967" s="2">
        <v>41225</v>
      </c>
      <c r="AI5967">
        <v>1.613</v>
      </c>
      <c r="AJ5967">
        <v>0.17399999999999999</v>
      </c>
      <c r="AK5967">
        <v>1.2710999999999999</v>
      </c>
      <c r="AR5967" s="3"/>
    </row>
    <row r="5968" spans="1:44" hidden="1" outlineLevel="1" x14ac:dyDescent="0.2">
      <c r="A5968" s="2">
        <v>41226</v>
      </c>
      <c r="B5968">
        <v>16.649999999999999</v>
      </c>
      <c r="E5968" s="2">
        <v>41226</v>
      </c>
      <c r="F5968">
        <v>1374.53</v>
      </c>
      <c r="G5968">
        <f t="shared" si="840"/>
        <v>-3.9854206067984066E-3</v>
      </c>
      <c r="H5968" s="2">
        <v>41226</v>
      </c>
      <c r="I5968">
        <v>2405.38</v>
      </c>
      <c r="J5968">
        <f t="shared" si="841"/>
        <v>-3.6698919742857994E-3</v>
      </c>
      <c r="K5968">
        <f t="shared" si="837"/>
        <v>-3.6768519742857993E-3</v>
      </c>
      <c r="L5968">
        <v>-1.3493394575825879E-2</v>
      </c>
      <c r="N5968" s="2">
        <v>41226</v>
      </c>
      <c r="O5968">
        <v>27.089500000000001</v>
      </c>
      <c r="Q5968" s="2">
        <v>41226</v>
      </c>
      <c r="R5968">
        <v>36661.53</v>
      </c>
      <c r="S5968" s="8">
        <f t="shared" si="842"/>
        <v>-3.1909733178945299E-2</v>
      </c>
      <c r="T5968" s="9">
        <f t="shared" si="838"/>
        <v>-3.1916693178945299E-2</v>
      </c>
      <c r="U5968" s="3">
        <f>Sheet1!$B$17+Sheet1!$B$18*'Portfolio allocation'!K5968</f>
        <v>-3.7303788843669789E-3</v>
      </c>
      <c r="V5968" s="13">
        <f t="shared" si="843"/>
        <v>-2.8186314294578321E-2</v>
      </c>
      <c r="W5968" s="13"/>
      <c r="X5968" s="2">
        <v>41226</v>
      </c>
      <c r="Y5968">
        <v>179.8766</v>
      </c>
      <c r="AA5968" s="2">
        <v>41226</v>
      </c>
      <c r="AB5968">
        <v>2600.17</v>
      </c>
      <c r="AC5968">
        <f t="shared" si="844"/>
        <v>-4.9138732725860779E-3</v>
      </c>
      <c r="AD5968">
        <f t="shared" si="839"/>
        <v>-4.9208332725860782E-3</v>
      </c>
      <c r="AE5968">
        <f>Sheet2!$B$17+Sheet2!$B$18*'Portfolio allocation'!K5968</f>
        <v>-3.2161635691483662E-3</v>
      </c>
      <c r="AF5968">
        <f t="shared" si="845"/>
        <v>-1.704669703437712E-3</v>
      </c>
      <c r="AH5968" s="2">
        <v>41226</v>
      </c>
      <c r="AI5968">
        <v>1.5940000000000001</v>
      </c>
      <c r="AJ5968">
        <v>0.17399999999999999</v>
      </c>
      <c r="AK5968">
        <v>1.2710999999999999</v>
      </c>
      <c r="AR5968" s="3"/>
    </row>
    <row r="5969" spans="1:44" hidden="1" outlineLevel="1" x14ac:dyDescent="0.2">
      <c r="A5969" s="2">
        <v>41227</v>
      </c>
      <c r="B5969">
        <v>17.920000000000002</v>
      </c>
      <c r="E5969" s="2">
        <v>41227</v>
      </c>
      <c r="F5969">
        <v>1355.49</v>
      </c>
      <c r="G5969">
        <f t="shared" si="840"/>
        <v>-1.3852007595323457E-2</v>
      </c>
      <c r="H5969" s="2">
        <v>41227</v>
      </c>
      <c r="I5969">
        <v>2372.94</v>
      </c>
      <c r="J5969">
        <f t="shared" si="841"/>
        <v>-1.3486434575825879E-2</v>
      </c>
      <c r="K5969">
        <f t="shared" si="837"/>
        <v>-1.3493394575825879E-2</v>
      </c>
      <c r="L5969">
        <v>-1.5323737260949852E-3</v>
      </c>
      <c r="N5969" s="2">
        <v>41227</v>
      </c>
      <c r="O5969">
        <v>26.84</v>
      </c>
      <c r="Q5969" s="2">
        <v>41227</v>
      </c>
      <c r="R5969">
        <v>36323.879999999997</v>
      </c>
      <c r="S5969" s="8">
        <f t="shared" si="842"/>
        <v>-9.2099265906251393E-3</v>
      </c>
      <c r="T5969" s="9">
        <f t="shared" si="838"/>
        <v>-9.2168865906251396E-3</v>
      </c>
      <c r="U5969" s="3">
        <f>Sheet1!$B$17+Sheet1!$B$18*'Portfolio allocation'!K5969</f>
        <v>-1.4992165341127494E-2</v>
      </c>
      <c r="V5969" s="13">
        <f t="shared" si="843"/>
        <v>5.7752787505023547E-3</v>
      </c>
      <c r="W5969" s="13"/>
      <c r="X5969" s="2">
        <v>41227</v>
      </c>
      <c r="Y5969">
        <v>177.1926</v>
      </c>
      <c r="AA5969" s="2">
        <v>41227</v>
      </c>
      <c r="AB5969">
        <v>2561.37</v>
      </c>
      <c r="AC5969">
        <f t="shared" si="844"/>
        <v>-1.492210124722626E-2</v>
      </c>
      <c r="AD5969">
        <f t="shared" si="839"/>
        <v>-1.492894124722626E-2</v>
      </c>
      <c r="AE5969">
        <f>Sheet2!$B$17+Sheet2!$B$18*'Portfolio allocation'!K5969</f>
        <v>-1.1945283693090159E-2</v>
      </c>
      <c r="AF5969">
        <f t="shared" si="845"/>
        <v>-2.9836575541361005E-3</v>
      </c>
      <c r="AH5969" s="2">
        <v>41227</v>
      </c>
      <c r="AI5969">
        <v>1.589</v>
      </c>
      <c r="AJ5969">
        <v>0.17100000000000001</v>
      </c>
      <c r="AK5969">
        <v>1.27285</v>
      </c>
      <c r="AR5969" s="3"/>
    </row>
    <row r="5970" spans="1:44" hidden="1" outlineLevel="1" x14ac:dyDescent="0.2">
      <c r="A5970" s="2">
        <v>41228</v>
      </c>
      <c r="B5970">
        <v>17.989999999999998</v>
      </c>
      <c r="E5970" s="2">
        <v>41228</v>
      </c>
      <c r="F5970">
        <v>1353.33</v>
      </c>
      <c r="G5970">
        <f t="shared" si="840"/>
        <v>-1.5935196866078138E-3</v>
      </c>
      <c r="H5970" s="2">
        <v>41228</v>
      </c>
      <c r="I5970">
        <v>2369.3200000000002</v>
      </c>
      <c r="J5970">
        <f t="shared" si="841"/>
        <v>-1.5255337260949853E-3</v>
      </c>
      <c r="K5970">
        <f t="shared" si="837"/>
        <v>-1.5323737260949852E-3</v>
      </c>
      <c r="L5970">
        <v>4.9312057069538446E-3</v>
      </c>
      <c r="N5970" s="2">
        <v>41228</v>
      </c>
      <c r="O5970">
        <v>26.660699999999999</v>
      </c>
      <c r="Q5970" s="2">
        <v>41228</v>
      </c>
      <c r="R5970">
        <v>36081.21</v>
      </c>
      <c r="S5970" s="8">
        <f t="shared" si="842"/>
        <v>-6.6807290410605402E-3</v>
      </c>
      <c r="T5970" s="9">
        <f t="shared" si="838"/>
        <v>-6.6875690410605404E-3</v>
      </c>
      <c r="U5970" s="3">
        <f>Sheet1!$B$17+Sheet1!$B$18*'Portfolio allocation'!K5970</f>
        <v>-1.2701790897362377E-3</v>
      </c>
      <c r="V5970" s="13">
        <f t="shared" si="843"/>
        <v>-5.4173899513243022E-3</v>
      </c>
      <c r="W5970" s="13"/>
      <c r="X5970" s="2">
        <v>41228</v>
      </c>
      <c r="Y5970">
        <v>177.51730000000001</v>
      </c>
      <c r="AA5970" s="2">
        <v>41228</v>
      </c>
      <c r="AB5970">
        <v>2566.06</v>
      </c>
      <c r="AC5970">
        <f t="shared" si="844"/>
        <v>1.8310513514252502E-3</v>
      </c>
      <c r="AD5970">
        <f t="shared" si="839"/>
        <v>1.8241313514252501E-3</v>
      </c>
      <c r="AE5970">
        <f>Sheet2!$B$17+Sheet2!$B$18*'Portfolio allocation'!K5970</f>
        <v>-1.3092388002688363E-3</v>
      </c>
      <c r="AF5970">
        <f t="shared" si="845"/>
        <v>3.1333701516940865E-3</v>
      </c>
      <c r="AH5970" s="2">
        <v>41228</v>
      </c>
      <c r="AI5970">
        <v>1.5940000000000001</v>
      </c>
      <c r="AJ5970">
        <v>0.17299999999999999</v>
      </c>
      <c r="AK5970">
        <v>1.2791999999999999</v>
      </c>
      <c r="AR5970" s="3"/>
    </row>
    <row r="5971" spans="1:44" hidden="1" outlineLevel="1" x14ac:dyDescent="0.2">
      <c r="A5971" s="2">
        <v>41229</v>
      </c>
      <c r="B5971">
        <v>16.41</v>
      </c>
      <c r="E5971" s="2">
        <v>41229</v>
      </c>
      <c r="F5971">
        <v>1359.88</v>
      </c>
      <c r="G5971">
        <f t="shared" si="840"/>
        <v>4.8399133988015208E-3</v>
      </c>
      <c r="H5971" s="2">
        <v>41229</v>
      </c>
      <c r="I5971">
        <v>2381.02</v>
      </c>
      <c r="J5971">
        <f t="shared" si="841"/>
        <v>4.9381257069538442E-3</v>
      </c>
      <c r="K5971">
        <f t="shared" si="837"/>
        <v>4.9312057069538446E-3</v>
      </c>
      <c r="L5971">
        <v>1.9921714032473462E-2</v>
      </c>
      <c r="N5971" s="2">
        <v>41229</v>
      </c>
      <c r="O5971">
        <v>26.520900000000001</v>
      </c>
      <c r="Q5971" s="2">
        <v>41229</v>
      </c>
      <c r="R5971">
        <v>35892.01</v>
      </c>
      <c r="S5971" s="8">
        <f t="shared" si="842"/>
        <v>-5.2437265823401802E-3</v>
      </c>
      <c r="T5971" s="9">
        <f t="shared" si="838"/>
        <v>-5.2506465823401799E-3</v>
      </c>
      <c r="U5971" s="3">
        <f>Sheet1!$B$17+Sheet1!$B$18*'Portfolio allocation'!K5971</f>
        <v>6.1450030447440986E-3</v>
      </c>
      <c r="V5971" s="13">
        <f t="shared" si="843"/>
        <v>-1.1395649627084278E-2</v>
      </c>
      <c r="W5971" s="13"/>
      <c r="X5971" s="2">
        <v>41229</v>
      </c>
      <c r="Y5971">
        <v>178.55840000000001</v>
      </c>
      <c r="AA5971" s="2">
        <v>41229</v>
      </c>
      <c r="AB5971">
        <v>2581.11</v>
      </c>
      <c r="AC5971">
        <f t="shared" si="844"/>
        <v>5.8650226417154006E-3</v>
      </c>
      <c r="AD5971">
        <f t="shared" si="839"/>
        <v>5.8583026417154006E-3</v>
      </c>
      <c r="AE5971">
        <f>Sheet2!$B$17+Sheet2!$B$18*'Portfolio allocation'!K5971</f>
        <v>4.4383409324235167E-3</v>
      </c>
      <c r="AF5971">
        <f t="shared" si="845"/>
        <v>1.4199617092918839E-3</v>
      </c>
      <c r="AH5971" s="2">
        <v>41229</v>
      </c>
      <c r="AI5971">
        <v>1.5840000000000001</v>
      </c>
      <c r="AJ5971">
        <v>0.16800000000000001</v>
      </c>
      <c r="AK5971">
        <v>1.2705500000000001</v>
      </c>
      <c r="AR5971" s="3"/>
    </row>
    <row r="5972" spans="1:44" hidden="1" outlineLevel="1" x14ac:dyDescent="0.2">
      <c r="A5972" s="2">
        <v>41232</v>
      </c>
      <c r="B5972">
        <v>15.24</v>
      </c>
      <c r="E5972" s="2">
        <v>41232</v>
      </c>
      <c r="F5972">
        <v>1386.89</v>
      </c>
      <c r="G5972">
        <f t="shared" si="840"/>
        <v>1.9862046651175191E-2</v>
      </c>
      <c r="H5972" s="2">
        <v>41232</v>
      </c>
      <c r="I5972">
        <v>2428.4699999999998</v>
      </c>
      <c r="J5972">
        <f t="shared" si="841"/>
        <v>1.9928434032473463E-2</v>
      </c>
      <c r="K5972">
        <f t="shared" si="837"/>
        <v>1.9921714032473462E-2</v>
      </c>
      <c r="L5972">
        <v>7.4260306497504161E-4</v>
      </c>
      <c r="N5972" s="2">
        <v>41232</v>
      </c>
      <c r="O5972">
        <v>26.727699999999999</v>
      </c>
      <c r="Q5972" s="2">
        <v>41232</v>
      </c>
      <c r="R5972">
        <v>36171.89</v>
      </c>
      <c r="S5972" s="8">
        <f t="shared" si="842"/>
        <v>7.797835785736007E-3</v>
      </c>
      <c r="T5972" s="9">
        <f t="shared" si="838"/>
        <v>7.791115785736007E-3</v>
      </c>
      <c r="U5972" s="3">
        <f>Sheet1!$B$17+Sheet1!$B$18*'Portfolio allocation'!K5972</f>
        <v>2.3342494105782947E-2</v>
      </c>
      <c r="V5972" s="13">
        <f t="shared" si="843"/>
        <v>-1.555137832004694E-2</v>
      </c>
      <c r="W5972" s="13"/>
      <c r="X5972" s="2">
        <v>41232</v>
      </c>
      <c r="Y5972">
        <v>181.81559999999999</v>
      </c>
      <c r="AA5972" s="2">
        <v>41232</v>
      </c>
      <c r="AB5972">
        <v>2628.19</v>
      </c>
      <c r="AC5972">
        <f t="shared" si="844"/>
        <v>1.8240214481366479E-2</v>
      </c>
      <c r="AD5972">
        <f t="shared" si="839"/>
        <v>1.8233374481366478E-2</v>
      </c>
      <c r="AE5972">
        <f>Sheet2!$B$17+Sheet2!$B$18*'Portfolio allocation'!K5972</f>
        <v>1.7768283377931886E-2</v>
      </c>
      <c r="AF5972">
        <f t="shared" si="845"/>
        <v>4.6509110343459156E-4</v>
      </c>
      <c r="AH5972" s="2">
        <v>41232</v>
      </c>
      <c r="AI5972">
        <v>1.613</v>
      </c>
      <c r="AJ5972">
        <v>0.17100000000000001</v>
      </c>
      <c r="AK5972">
        <v>1.2815000000000001</v>
      </c>
      <c r="AR5972" s="3"/>
    </row>
    <row r="5973" spans="1:44" hidden="1" outlineLevel="1" x14ac:dyDescent="0.2">
      <c r="A5973" s="2">
        <v>41233</v>
      </c>
      <c r="B5973">
        <v>15.08</v>
      </c>
      <c r="E5973" s="2">
        <v>41233</v>
      </c>
      <c r="F5973">
        <v>1387.81</v>
      </c>
      <c r="G5973">
        <f t="shared" si="840"/>
        <v>6.6335470008427322E-4</v>
      </c>
      <c r="H5973" s="2">
        <v>41233</v>
      </c>
      <c r="I5973">
        <v>2430.29</v>
      </c>
      <c r="J5973">
        <f t="shared" si="841"/>
        <v>7.4944306497504165E-4</v>
      </c>
      <c r="K5973">
        <f t="shared" si="837"/>
        <v>7.4260306497504161E-4</v>
      </c>
      <c r="L5973">
        <v>2.3303296381913053E-3</v>
      </c>
      <c r="N5973" s="2">
        <v>41233</v>
      </c>
      <c r="O5973">
        <v>26.71</v>
      </c>
      <c r="Q5973" s="2">
        <v>41233</v>
      </c>
      <c r="R5973">
        <v>36147.93</v>
      </c>
      <c r="S5973" s="8">
        <f t="shared" si="842"/>
        <v>-6.6239281386737403E-4</v>
      </c>
      <c r="T5973" s="9">
        <f t="shared" si="838"/>
        <v>-6.6923281386737407E-4</v>
      </c>
      <c r="U5973" s="3">
        <f>Sheet1!$B$17+Sheet1!$B$18*'Portfolio allocation'!K5973</f>
        <v>1.3397319405584257E-3</v>
      </c>
      <c r="V5973" s="13">
        <f t="shared" si="843"/>
        <v>-2.0089647544257998E-3</v>
      </c>
      <c r="W5973" s="13"/>
      <c r="X5973" s="2">
        <v>41233</v>
      </c>
      <c r="Y5973">
        <v>180.71709999999999</v>
      </c>
      <c r="AA5973" s="2">
        <v>41233</v>
      </c>
      <c r="AB5973">
        <v>2612.3200000000002</v>
      </c>
      <c r="AC5973">
        <f t="shared" si="844"/>
        <v>-6.0383762208972014E-3</v>
      </c>
      <c r="AD5973">
        <f t="shared" si="839"/>
        <v>-6.0452162208972015E-3</v>
      </c>
      <c r="AE5973">
        <f>Sheet2!$B$17+Sheet2!$B$18*'Portfolio allocation'!K5973</f>
        <v>7.1372860225782972E-4</v>
      </c>
      <c r="AF5973">
        <f t="shared" si="845"/>
        <v>-6.7589448231550314E-3</v>
      </c>
      <c r="AH5973" s="2">
        <v>41233</v>
      </c>
      <c r="AI5973">
        <v>1.6679999999999999</v>
      </c>
      <c r="AJ5973">
        <v>0.17100000000000001</v>
      </c>
      <c r="AK5973">
        <v>1.2802500000000001</v>
      </c>
      <c r="AR5973" s="3"/>
    </row>
    <row r="5974" spans="1:44" hidden="1" outlineLevel="1" x14ac:dyDescent="0.2">
      <c r="A5974" s="2">
        <v>41234</v>
      </c>
      <c r="B5974">
        <v>15.31</v>
      </c>
      <c r="E5974" s="2">
        <v>41234</v>
      </c>
      <c r="F5974">
        <v>1391.03</v>
      </c>
      <c r="G5974">
        <f t="shared" si="840"/>
        <v>2.3202023331725385E-3</v>
      </c>
      <c r="H5974" s="2">
        <v>41234</v>
      </c>
      <c r="I5974">
        <v>2435.9699999999998</v>
      </c>
      <c r="J5974">
        <f t="shared" si="841"/>
        <v>2.3371696381913054E-3</v>
      </c>
      <c r="K5974">
        <f t="shared" si="837"/>
        <v>2.3303296381913053E-3</v>
      </c>
      <c r="L5974">
        <v>-6.9199999999999998E-6</v>
      </c>
      <c r="N5974" s="2">
        <v>41234</v>
      </c>
      <c r="O5974">
        <v>26.95</v>
      </c>
      <c r="Q5974" s="2">
        <v>41234</v>
      </c>
      <c r="R5974">
        <v>36472.75</v>
      </c>
      <c r="S5974" s="8">
        <f t="shared" si="842"/>
        <v>8.9858534084801267E-3</v>
      </c>
      <c r="T5974" s="9">
        <f t="shared" si="838"/>
        <v>8.9790134084801274E-3</v>
      </c>
      <c r="U5974" s="3">
        <f>Sheet1!$B$17+Sheet1!$B$18*'Portfolio allocation'!K5974</f>
        <v>3.1612121036945257E-3</v>
      </c>
      <c r="V5974" s="13">
        <f t="shared" si="843"/>
        <v>5.8178013047856022E-3</v>
      </c>
      <c r="W5974" s="13"/>
      <c r="X5974" s="2">
        <v>41234</v>
      </c>
      <c r="Y5974">
        <v>181.75819999999999</v>
      </c>
      <c r="AA5974" s="2">
        <v>41234</v>
      </c>
      <c r="AB5974">
        <v>2627.37</v>
      </c>
      <c r="AC5974">
        <f t="shared" si="844"/>
        <v>5.7611624915783199E-3</v>
      </c>
      <c r="AD5974">
        <f t="shared" si="839"/>
        <v>5.7542424915783203E-3</v>
      </c>
      <c r="AE5974">
        <f>Sheet2!$B$17+Sheet2!$B$18*'Portfolio allocation'!K5974</f>
        <v>2.1255755777301179E-3</v>
      </c>
      <c r="AF5974">
        <f t="shared" si="845"/>
        <v>3.6286669138482024E-3</v>
      </c>
      <c r="AH5974" s="2">
        <v>41234</v>
      </c>
      <c r="AI5974">
        <v>1.68</v>
      </c>
      <c r="AJ5974">
        <v>0.17299999999999999</v>
      </c>
      <c r="AK5974">
        <v>1.2819</v>
      </c>
      <c r="AR5974" s="3"/>
    </row>
    <row r="5975" spans="1:44" hidden="1" outlineLevel="1" x14ac:dyDescent="0.2">
      <c r="A5975" s="2">
        <v>41235</v>
      </c>
      <c r="B5975">
        <v>15.31</v>
      </c>
      <c r="E5975" s="2">
        <v>41235</v>
      </c>
      <c r="F5975">
        <v>1391.03</v>
      </c>
      <c r="G5975">
        <f t="shared" si="840"/>
        <v>0</v>
      </c>
      <c r="H5975" s="2">
        <v>41235</v>
      </c>
      <c r="I5975">
        <v>2435.9699999999998</v>
      </c>
      <c r="J5975">
        <f t="shared" si="841"/>
        <v>0</v>
      </c>
      <c r="K5975">
        <f t="shared" si="837"/>
        <v>-6.9199999999999998E-6</v>
      </c>
      <c r="L5975">
        <v>1.3166477045119772E-2</v>
      </c>
      <c r="N5975" s="2">
        <v>41235</v>
      </c>
      <c r="O5975">
        <v>26.95</v>
      </c>
      <c r="Q5975" s="2">
        <v>41235</v>
      </c>
      <c r="R5975">
        <v>36472.75</v>
      </c>
      <c r="S5975" s="8">
        <f t="shared" si="842"/>
        <v>0</v>
      </c>
      <c r="T5975" s="9">
        <f t="shared" si="838"/>
        <v>-6.919999999999999E-6</v>
      </c>
      <c r="U5975" s="3">
        <f>Sheet1!$B$17+Sheet1!$B$18*'Portfolio allocation'!K5975</f>
        <v>4.7986008497851059E-4</v>
      </c>
      <c r="V5975" s="13">
        <f t="shared" si="843"/>
        <v>-4.8678008497851058E-4</v>
      </c>
      <c r="W5975" s="13"/>
      <c r="X5975" s="2">
        <v>41235</v>
      </c>
      <c r="Y5975">
        <v>181.75819999999999</v>
      </c>
      <c r="AA5975" s="2">
        <v>41235</v>
      </c>
      <c r="AB5975">
        <v>2627.37</v>
      </c>
      <c r="AC5975">
        <f t="shared" si="844"/>
        <v>0</v>
      </c>
      <c r="AD5975">
        <f t="shared" si="839"/>
        <v>-6.9199999999999998E-6</v>
      </c>
      <c r="AE5975">
        <f>Sheet2!$B$17+Sheet2!$B$18*'Portfolio allocation'!K5975</f>
        <v>4.7233570819193386E-5</v>
      </c>
      <c r="AF5975">
        <f t="shared" si="845"/>
        <v>-5.4153570819193387E-5</v>
      </c>
      <c r="AH5975" s="2">
        <v>41235</v>
      </c>
      <c r="AI5975">
        <v>1.68</v>
      </c>
      <c r="AJ5975">
        <v>0.17299999999999999</v>
      </c>
      <c r="AK5975">
        <v>1.2885</v>
      </c>
      <c r="AR5975" s="3"/>
    </row>
    <row r="5976" spans="1:44" hidden="1" outlineLevel="1" x14ac:dyDescent="0.2">
      <c r="A5976" s="2">
        <v>41236</v>
      </c>
      <c r="B5976">
        <v>15.14</v>
      </c>
      <c r="E5976" s="2">
        <v>41236</v>
      </c>
      <c r="F5976">
        <v>1409.15</v>
      </c>
      <c r="G5976">
        <f t="shared" si="840"/>
        <v>1.3026318627204381E-2</v>
      </c>
      <c r="H5976" s="2">
        <v>41236</v>
      </c>
      <c r="I5976">
        <v>2468.06</v>
      </c>
      <c r="J5976">
        <f t="shared" si="841"/>
        <v>1.3173397045119772E-2</v>
      </c>
      <c r="K5976">
        <f t="shared" si="837"/>
        <v>1.3166477045119772E-2</v>
      </c>
      <c r="L5976">
        <v>-2.0086120849574368E-3</v>
      </c>
      <c r="N5976" s="2">
        <v>41236</v>
      </c>
      <c r="O5976">
        <v>27.7</v>
      </c>
      <c r="Q5976" s="2">
        <v>41236</v>
      </c>
      <c r="R5976">
        <v>37487.760000000002</v>
      </c>
      <c r="S5976" s="8">
        <f t="shared" si="842"/>
        <v>2.7829269797314593E-2</v>
      </c>
      <c r="T5976" s="9">
        <f t="shared" si="838"/>
        <v>2.7822349797314593E-2</v>
      </c>
      <c r="U5976" s="3">
        <f>Sheet1!$B$17+Sheet1!$B$18*'Portfolio allocation'!K5976</f>
        <v>1.5592715033418691E-2</v>
      </c>
      <c r="V5976" s="13">
        <f t="shared" si="843"/>
        <v>1.2229634763895901E-2</v>
      </c>
      <c r="W5976" s="13"/>
      <c r="X5976" s="2">
        <v>41236</v>
      </c>
      <c r="Y5976">
        <v>184.81479999999999</v>
      </c>
      <c r="AA5976" s="2">
        <v>41236</v>
      </c>
      <c r="AB5976">
        <v>2671.55</v>
      </c>
      <c r="AC5976">
        <f t="shared" si="844"/>
        <v>1.6815294381834489E-2</v>
      </c>
      <c r="AD5976">
        <f t="shared" si="839"/>
        <v>1.6808254381834489E-2</v>
      </c>
      <c r="AE5976">
        <f>Sheet2!$B$17+Sheet2!$B$18*'Portfolio allocation'!K5976</f>
        <v>1.1761354307094476E-2</v>
      </c>
      <c r="AF5976">
        <f t="shared" si="845"/>
        <v>5.0469000747400128E-3</v>
      </c>
      <c r="AH5976" s="2">
        <v>41236</v>
      </c>
      <c r="AI5976">
        <v>1.6930000000000001</v>
      </c>
      <c r="AJ5976">
        <v>0.17599999999999999</v>
      </c>
      <c r="AK5976">
        <v>1.2958499999999999</v>
      </c>
      <c r="AR5976" s="3"/>
    </row>
    <row r="5977" spans="1:44" hidden="1" outlineLevel="1" x14ac:dyDescent="0.2">
      <c r="A5977" s="2">
        <v>41239</v>
      </c>
      <c r="B5977">
        <v>15.5</v>
      </c>
      <c r="E5977" s="2">
        <v>41239</v>
      </c>
      <c r="F5977">
        <v>1406.29</v>
      </c>
      <c r="G5977">
        <f t="shared" si="840"/>
        <v>-2.0295923074195032E-3</v>
      </c>
      <c r="H5977" s="2">
        <v>41239</v>
      </c>
      <c r="I5977">
        <v>2463.12</v>
      </c>
      <c r="J5977">
        <f t="shared" si="841"/>
        <v>-2.001572084957437E-3</v>
      </c>
      <c r="K5977">
        <f t="shared" si="837"/>
        <v>-2.0086120849574368E-3</v>
      </c>
      <c r="L5977">
        <v>-5.1385028808989255E-3</v>
      </c>
      <c r="N5977" s="2">
        <v>41239</v>
      </c>
      <c r="O5977">
        <v>27.385000000000002</v>
      </c>
      <c r="Q5977" s="2">
        <v>41239</v>
      </c>
      <c r="R5977">
        <v>37061.449999999997</v>
      </c>
      <c r="S5977" s="8">
        <f t="shared" si="842"/>
        <v>-1.1371978480442801E-2</v>
      </c>
      <c r="T5977" s="9">
        <f t="shared" si="838"/>
        <v>-1.1379018480442801E-2</v>
      </c>
      <c r="U5977" s="3">
        <f>Sheet1!$B$17+Sheet1!$B$18*'Portfolio allocation'!K5977</f>
        <v>-1.8165318045082987E-3</v>
      </c>
      <c r="V5977" s="13">
        <f t="shared" si="843"/>
        <v>-9.5624866759345031E-3</v>
      </c>
      <c r="W5977" s="13"/>
      <c r="X5977" s="2">
        <v>41239</v>
      </c>
      <c r="Y5977">
        <v>184.2321</v>
      </c>
      <c r="AA5977" s="2">
        <v>41239</v>
      </c>
      <c r="AB5977">
        <v>2663.13</v>
      </c>
      <c r="AC5977">
        <f t="shared" si="844"/>
        <v>-3.151728397372322E-3</v>
      </c>
      <c r="AD5977">
        <f t="shared" si="839"/>
        <v>-3.158528397372322E-3</v>
      </c>
      <c r="AE5977">
        <f>Sheet2!$B$17+Sheet2!$B$18*'Portfolio allocation'!K5977</f>
        <v>-1.7327220989087305E-3</v>
      </c>
      <c r="AF5977">
        <f t="shared" si="845"/>
        <v>-1.4258062984635915E-3</v>
      </c>
      <c r="AH5977" s="2">
        <v>41239</v>
      </c>
      <c r="AI5977">
        <v>1.6659999999999999</v>
      </c>
      <c r="AJ5977">
        <v>0.17</v>
      </c>
      <c r="AK5977">
        <v>1.2965</v>
      </c>
      <c r="AR5977" s="3"/>
    </row>
    <row r="5978" spans="1:44" hidden="1" outlineLevel="1" x14ac:dyDescent="0.2">
      <c r="A5978" s="2">
        <v>41240</v>
      </c>
      <c r="B5978">
        <v>15.92</v>
      </c>
      <c r="E5978" s="2">
        <v>41240</v>
      </c>
      <c r="F5978">
        <v>1398.94</v>
      </c>
      <c r="G5978">
        <f t="shared" si="840"/>
        <v>-5.2265180012657231E-3</v>
      </c>
      <c r="H5978" s="2">
        <v>41240</v>
      </c>
      <c r="I5978">
        <v>2450.48</v>
      </c>
      <c r="J5978">
        <f t="shared" si="841"/>
        <v>-5.1317028808989251E-3</v>
      </c>
      <c r="K5978">
        <f t="shared" si="837"/>
        <v>-5.1385028808989255E-3</v>
      </c>
      <c r="L5978">
        <v>8.1507854526458885E-3</v>
      </c>
      <c r="N5978" s="2">
        <v>41240</v>
      </c>
      <c r="O5978">
        <v>27.08</v>
      </c>
      <c r="Q5978" s="2">
        <v>41240</v>
      </c>
      <c r="R5978">
        <v>36648.67</v>
      </c>
      <c r="S5978" s="8">
        <f t="shared" si="842"/>
        <v>-1.1137718572802657E-2</v>
      </c>
      <c r="T5978" s="9">
        <f t="shared" si="838"/>
        <v>-1.1144518572802657E-2</v>
      </c>
      <c r="U5978" s="3">
        <f>Sheet1!$B$17+Sheet1!$B$18*'Portfolio allocation'!K5978</f>
        <v>-5.4072218475936622E-3</v>
      </c>
      <c r="V5978" s="13">
        <f t="shared" si="843"/>
        <v>-5.7372967252089947E-3</v>
      </c>
      <c r="W5978" s="13"/>
      <c r="X5978" s="2">
        <v>41240</v>
      </c>
      <c r="Y5978">
        <v>182.65610000000001</v>
      </c>
      <c r="AA5978" s="2">
        <v>41240</v>
      </c>
      <c r="AB5978">
        <v>2640.34</v>
      </c>
      <c r="AC5978">
        <f t="shared" si="844"/>
        <v>-8.5575995163585938E-3</v>
      </c>
      <c r="AD5978">
        <f t="shared" si="839"/>
        <v>-8.5643995163585934E-3</v>
      </c>
      <c r="AE5978">
        <f>Sheet2!$B$17+Sheet2!$B$18*'Portfolio allocation'!K5978</f>
        <v>-4.5159008453959848E-3</v>
      </c>
      <c r="AF5978">
        <f t="shared" si="845"/>
        <v>-4.0484986709626086E-3</v>
      </c>
      <c r="AH5978" s="2">
        <v>41240</v>
      </c>
      <c r="AI5978">
        <v>1.639</v>
      </c>
      <c r="AJ5978">
        <v>0.17</v>
      </c>
      <c r="AK5978">
        <v>1.2930999999999999</v>
      </c>
      <c r="AR5978" s="3"/>
    </row>
    <row r="5979" spans="1:44" hidden="1" outlineLevel="1" x14ac:dyDescent="0.2">
      <c r="A5979" s="2">
        <v>41241</v>
      </c>
      <c r="B5979">
        <v>15.51</v>
      </c>
      <c r="E5979" s="2">
        <v>41241</v>
      </c>
      <c r="F5979">
        <v>1409.93</v>
      </c>
      <c r="G5979">
        <f t="shared" si="840"/>
        <v>7.8559480749711419E-3</v>
      </c>
      <c r="H5979" s="2">
        <v>41241</v>
      </c>
      <c r="I5979">
        <v>2470.4699999999998</v>
      </c>
      <c r="J5979">
        <f t="shared" si="841"/>
        <v>8.157585452645888E-3</v>
      </c>
      <c r="K5979">
        <f t="shared" si="837"/>
        <v>8.1507854526458885E-3</v>
      </c>
      <c r="L5979">
        <v>4.4256349769882398E-3</v>
      </c>
      <c r="N5979" s="2">
        <v>41241</v>
      </c>
      <c r="O5979">
        <v>27.36</v>
      </c>
      <c r="Q5979" s="2">
        <v>41241</v>
      </c>
      <c r="R5979">
        <v>37027.599999999999</v>
      </c>
      <c r="S5979" s="8">
        <f t="shared" si="842"/>
        <v>1.033952937446303E-2</v>
      </c>
      <c r="T5979" s="9">
        <f t="shared" si="838"/>
        <v>1.0332729374463031E-2</v>
      </c>
      <c r="U5979" s="3">
        <f>Sheet1!$B$17+Sheet1!$B$18*'Portfolio allocation'!K5979</f>
        <v>9.8385865240035592E-3</v>
      </c>
      <c r="V5979" s="13">
        <f t="shared" si="843"/>
        <v>4.9414285045947144E-4</v>
      </c>
      <c r="W5979" s="13"/>
      <c r="X5979" s="2">
        <v>41241</v>
      </c>
      <c r="Y5979">
        <v>183.3725</v>
      </c>
      <c r="AA5979" s="2">
        <v>41241</v>
      </c>
      <c r="AB5979">
        <v>2650.7</v>
      </c>
      <c r="AC5979">
        <f t="shared" si="844"/>
        <v>3.9237370944649186E-3</v>
      </c>
      <c r="AD5979">
        <f t="shared" si="839"/>
        <v>3.9170170944649186E-3</v>
      </c>
      <c r="AE5979">
        <f>Sheet2!$B$17+Sheet2!$B$18*'Portfolio allocation'!K5979</f>
        <v>7.3012733812010192E-3</v>
      </c>
      <c r="AF5979">
        <f t="shared" si="845"/>
        <v>-3.3842562867361006E-3</v>
      </c>
      <c r="AH5979" s="2">
        <v>41241</v>
      </c>
      <c r="AI5979">
        <v>1.633</v>
      </c>
      <c r="AJ5979">
        <v>0.16800000000000001</v>
      </c>
      <c r="AK5979">
        <v>1.29095</v>
      </c>
      <c r="AR5979" s="3"/>
    </row>
    <row r="5980" spans="1:44" hidden="1" outlineLevel="1" x14ac:dyDescent="0.2">
      <c r="A5980" s="2">
        <v>41242</v>
      </c>
      <c r="B5980">
        <v>15.06</v>
      </c>
      <c r="E5980" s="2">
        <v>41242</v>
      </c>
      <c r="F5980">
        <v>1415.95</v>
      </c>
      <c r="G5980">
        <f t="shared" si="840"/>
        <v>4.2697155177917612E-3</v>
      </c>
      <c r="H5980" s="2">
        <v>41242</v>
      </c>
      <c r="I5980">
        <v>2481.42</v>
      </c>
      <c r="J5980">
        <f t="shared" si="841"/>
        <v>4.4323549769882398E-3</v>
      </c>
      <c r="K5980">
        <f t="shared" si="837"/>
        <v>4.4256349769882398E-3</v>
      </c>
      <c r="L5980">
        <v>1.5447802371217241E-4</v>
      </c>
      <c r="N5980" s="2">
        <v>41242</v>
      </c>
      <c r="O5980">
        <v>26.95</v>
      </c>
      <c r="Q5980" s="2">
        <v>41242</v>
      </c>
      <c r="R5980">
        <v>36472.75</v>
      </c>
      <c r="S5980" s="8">
        <f t="shared" si="842"/>
        <v>-1.4984768118916691E-2</v>
      </c>
      <c r="T5980" s="9">
        <f t="shared" si="838"/>
        <v>-1.4991488118916691E-2</v>
      </c>
      <c r="U5980" s="3">
        <f>Sheet1!$B$17+Sheet1!$B$18*'Portfolio allocation'!K5980</f>
        <v>5.5649994904613601E-3</v>
      </c>
      <c r="V5980" s="13">
        <f t="shared" si="843"/>
        <v>-2.0556487609378053E-2</v>
      </c>
      <c r="W5980" s="13"/>
      <c r="X5980" s="2">
        <v>41242</v>
      </c>
      <c r="Y5980">
        <v>182.9427</v>
      </c>
      <c r="AA5980" s="2">
        <v>41242</v>
      </c>
      <c r="AB5980">
        <v>2644.49</v>
      </c>
      <c r="AC5980">
        <f t="shared" si="844"/>
        <v>-2.3427773795601237E-3</v>
      </c>
      <c r="AD5980">
        <f t="shared" si="839"/>
        <v>-2.3494973795601237E-3</v>
      </c>
      <c r="AE5980">
        <f>Sheet2!$B$17+Sheet2!$B$18*'Portfolio allocation'!K5980</f>
        <v>3.9887745410622302E-3</v>
      </c>
      <c r="AF5980">
        <f t="shared" si="845"/>
        <v>-6.3382719206223539E-3</v>
      </c>
      <c r="AH5980" s="2">
        <v>41242</v>
      </c>
      <c r="AI5980">
        <v>1.62</v>
      </c>
      <c r="AJ5980">
        <v>0.16800000000000001</v>
      </c>
      <c r="AK5980">
        <v>1.2978499999999999</v>
      </c>
      <c r="AR5980" s="3"/>
    </row>
    <row r="5981" spans="1:44" hidden="1" outlineLevel="1" x14ac:dyDescent="0.2">
      <c r="A5981" s="2">
        <v>41243</v>
      </c>
      <c r="B5981">
        <v>15.87</v>
      </c>
      <c r="E5981" s="2">
        <v>41243</v>
      </c>
      <c r="F5981">
        <v>1416.18</v>
      </c>
      <c r="G5981">
        <f t="shared" si="840"/>
        <v>1.6243511423419399E-4</v>
      </c>
      <c r="H5981" s="2">
        <v>41243</v>
      </c>
      <c r="I5981">
        <v>2481.8200000000002</v>
      </c>
      <c r="J5981">
        <f t="shared" si="841"/>
        <v>1.611980237121724E-4</v>
      </c>
      <c r="K5981">
        <f t="shared" si="837"/>
        <v>1.5447802371217241E-4</v>
      </c>
      <c r="L5981">
        <v>-4.7411487659862871E-3</v>
      </c>
      <c r="N5981" s="2">
        <v>41243</v>
      </c>
      <c r="O5981">
        <v>26.614999999999998</v>
      </c>
      <c r="Q5981" s="2">
        <v>41243</v>
      </c>
      <c r="R5981">
        <v>36019.360000000001</v>
      </c>
      <c r="S5981" s="8">
        <f t="shared" si="842"/>
        <v>-1.2430924457300319E-2</v>
      </c>
      <c r="T5981" s="9">
        <f t="shared" si="838"/>
        <v>-1.2437644457300319E-2</v>
      </c>
      <c r="U5981" s="3">
        <f>Sheet1!$B$17+Sheet1!$B$18*'Portfolio allocation'!K5981</f>
        <v>6.6501998815098745E-4</v>
      </c>
      <c r="V5981" s="13">
        <f t="shared" si="843"/>
        <v>-1.3102664445451306E-2</v>
      </c>
      <c r="W5981" s="13"/>
      <c r="X5981" s="2">
        <v>41243</v>
      </c>
      <c r="Y5981">
        <v>181.54810000000001</v>
      </c>
      <c r="AA5981" s="2">
        <v>41243</v>
      </c>
      <c r="AB5981">
        <v>2624.33</v>
      </c>
      <c r="AC5981">
        <f t="shared" si="844"/>
        <v>-7.6233980843186666E-3</v>
      </c>
      <c r="AD5981">
        <f t="shared" si="839"/>
        <v>-7.6301180843186666E-3</v>
      </c>
      <c r="AE5981">
        <f>Sheet2!$B$17+Sheet2!$B$18*'Portfolio allocation'!K5981</f>
        <v>1.9075281114005013E-4</v>
      </c>
      <c r="AF5981">
        <f t="shared" si="845"/>
        <v>-7.8208708954587165E-3</v>
      </c>
      <c r="AH5981" s="2">
        <v>41243</v>
      </c>
      <c r="AI5981">
        <v>1.613</v>
      </c>
      <c r="AJ5981">
        <v>0.16800000000000001</v>
      </c>
      <c r="AK5981">
        <v>1.3006</v>
      </c>
      <c r="AR5981" s="3"/>
    </row>
    <row r="5982" spans="1:44" hidden="1" outlineLevel="1" x14ac:dyDescent="0.2">
      <c r="A5982" s="2">
        <v>41246</v>
      </c>
      <c r="B5982">
        <v>16.64</v>
      </c>
      <c r="E5982" s="2">
        <v>41246</v>
      </c>
      <c r="F5982">
        <v>1409.46</v>
      </c>
      <c r="G5982">
        <f t="shared" si="840"/>
        <v>-4.7451595136211999E-3</v>
      </c>
      <c r="H5982" s="2">
        <v>41246</v>
      </c>
      <c r="I5982">
        <v>2470.0700000000002</v>
      </c>
      <c r="J5982">
        <f t="shared" si="841"/>
        <v>-4.7344287659862871E-3</v>
      </c>
      <c r="K5982">
        <f t="shared" si="837"/>
        <v>-4.7411487659862871E-3</v>
      </c>
      <c r="L5982">
        <v>-1.6950112652678582E-3</v>
      </c>
      <c r="N5982" s="2">
        <v>41246</v>
      </c>
      <c r="O5982">
        <v>26.429400000000001</v>
      </c>
      <c r="Q5982" s="2">
        <v>41246</v>
      </c>
      <c r="R5982">
        <v>35768.19</v>
      </c>
      <c r="S5982" s="8">
        <f t="shared" si="842"/>
        <v>-6.9731944154476366E-3</v>
      </c>
      <c r="T5982" s="9">
        <f t="shared" si="838"/>
        <v>-6.9799144154476366E-3</v>
      </c>
      <c r="U5982" s="3">
        <f>Sheet1!$B$17+Sheet1!$B$18*'Portfolio allocation'!K5982</f>
        <v>-4.9513671366734277E-3</v>
      </c>
      <c r="V5982" s="13">
        <f t="shared" si="843"/>
        <v>-2.0285472787742089E-3</v>
      </c>
      <c r="W5982" s="13"/>
      <c r="X5982" s="2">
        <v>41246</v>
      </c>
      <c r="Y5982">
        <v>180.9846</v>
      </c>
      <c r="AA5982" s="2">
        <v>41246</v>
      </c>
      <c r="AB5982">
        <v>2616.1799999999998</v>
      </c>
      <c r="AC5982">
        <f t="shared" si="844"/>
        <v>-3.1055545605926937E-3</v>
      </c>
      <c r="AD5982">
        <f t="shared" si="839"/>
        <v>-3.1123545605926937E-3</v>
      </c>
      <c r="AE5982">
        <f>Sheet2!$B$17+Sheet2!$B$18*'Portfolio allocation'!K5982</f>
        <v>-4.1625634289953447E-3</v>
      </c>
      <c r="AF5982">
        <f t="shared" si="845"/>
        <v>1.050208868402651E-3</v>
      </c>
      <c r="AH5982" s="2">
        <v>41246</v>
      </c>
      <c r="AI5982">
        <v>1.6220000000000001</v>
      </c>
      <c r="AJ5982">
        <v>0.17</v>
      </c>
      <c r="AK5982">
        <v>1.30715</v>
      </c>
      <c r="AR5982" s="3"/>
    </row>
    <row r="5983" spans="1:44" hidden="1" outlineLevel="1" x14ac:dyDescent="0.2">
      <c r="A5983" s="2">
        <v>41247</v>
      </c>
      <c r="B5983">
        <v>17.12</v>
      </c>
      <c r="E5983" s="2">
        <v>41247</v>
      </c>
      <c r="F5983">
        <v>1407.05</v>
      </c>
      <c r="G5983">
        <f t="shared" si="840"/>
        <v>-1.7098747037873618E-3</v>
      </c>
      <c r="H5983" s="2">
        <v>41247</v>
      </c>
      <c r="I5983">
        <v>2465.9</v>
      </c>
      <c r="J5983">
        <f t="shared" si="841"/>
        <v>-1.6882112652678583E-3</v>
      </c>
      <c r="K5983">
        <f t="shared" si="837"/>
        <v>-1.6950112652678582E-3</v>
      </c>
      <c r="L5983">
        <v>1.895142495640574E-3</v>
      </c>
      <c r="N5983" s="2">
        <v>41247</v>
      </c>
      <c r="O5983">
        <v>26.37</v>
      </c>
      <c r="Q5983" s="2">
        <v>41247</v>
      </c>
      <c r="R5983">
        <v>35687.800000000003</v>
      </c>
      <c r="S5983" s="8">
        <f t="shared" si="842"/>
        <v>-2.2475277613991373E-3</v>
      </c>
      <c r="T5983" s="9">
        <f t="shared" si="838"/>
        <v>-2.2543277613991373E-3</v>
      </c>
      <c r="U5983" s="3">
        <f>Sheet1!$B$17+Sheet1!$B$18*'Portfolio allocation'!K5983</f>
        <v>-1.4567609964587296E-3</v>
      </c>
      <c r="V5983" s="13">
        <f t="shared" si="843"/>
        <v>-7.9756676494040766E-4</v>
      </c>
      <c r="W5983" s="13"/>
      <c r="X5983" s="2">
        <v>41247</v>
      </c>
      <c r="Y5983">
        <v>180.8699</v>
      </c>
      <c r="AA5983" s="2">
        <v>41247</v>
      </c>
      <c r="AB5983">
        <v>2614.52</v>
      </c>
      <c r="AC5983">
        <f t="shared" si="844"/>
        <v>-6.3451291577787394E-4</v>
      </c>
      <c r="AD5983">
        <f t="shared" si="839"/>
        <v>-6.4131291577787389E-4</v>
      </c>
      <c r="AE5983">
        <f>Sheet2!$B$17+Sheet2!$B$18*'Portfolio allocation'!K5983</f>
        <v>-1.4538602493602473E-3</v>
      </c>
      <c r="AF5983">
        <f t="shared" si="845"/>
        <v>8.1254733358237336E-4</v>
      </c>
      <c r="AH5983" s="2">
        <v>41247</v>
      </c>
      <c r="AI5983">
        <v>1.605</v>
      </c>
      <c r="AJ5983">
        <v>0.17</v>
      </c>
      <c r="AK5983">
        <v>1.3086500000000001</v>
      </c>
      <c r="AR5983" s="3"/>
    </row>
    <row r="5984" spans="1:44" hidden="1" outlineLevel="1" x14ac:dyDescent="0.2">
      <c r="A5984" s="2">
        <v>41248</v>
      </c>
      <c r="B5984">
        <v>16.46</v>
      </c>
      <c r="E5984" s="2">
        <v>41248</v>
      </c>
      <c r="F5984">
        <v>1409.28</v>
      </c>
      <c r="G5984">
        <f t="shared" si="840"/>
        <v>1.5848761593404426E-3</v>
      </c>
      <c r="H5984" s="2">
        <v>41248</v>
      </c>
      <c r="I5984">
        <v>2470.59</v>
      </c>
      <c r="J5984">
        <f t="shared" si="841"/>
        <v>1.9019424956405739E-3</v>
      </c>
      <c r="K5984">
        <f t="shared" si="837"/>
        <v>1.895142495640574E-3</v>
      </c>
      <c r="L5984">
        <v>3.5593098338453943E-3</v>
      </c>
      <c r="N5984" s="2">
        <v>41248</v>
      </c>
      <c r="O5984">
        <v>26.67</v>
      </c>
      <c r="Q5984" s="2">
        <v>41248</v>
      </c>
      <c r="R5984">
        <v>36093.81</v>
      </c>
      <c r="S5984" s="8">
        <f t="shared" si="842"/>
        <v>1.1376716973307222E-2</v>
      </c>
      <c r="T5984" s="9">
        <f t="shared" si="838"/>
        <v>1.1369916973307222E-2</v>
      </c>
      <c r="U5984" s="3">
        <f>Sheet1!$B$17+Sheet1!$B$18*'Portfolio allocation'!K5984</f>
        <v>2.6619543846514446E-3</v>
      </c>
      <c r="V5984" s="13">
        <f t="shared" si="843"/>
        <v>8.7079625886557765E-3</v>
      </c>
      <c r="W5984" s="13"/>
      <c r="X5984" s="2">
        <v>41248</v>
      </c>
      <c r="Y5984">
        <v>180.1918</v>
      </c>
      <c r="AA5984" s="2">
        <v>41248</v>
      </c>
      <c r="AB5984">
        <v>2604.7199999999998</v>
      </c>
      <c r="AC5984">
        <f t="shared" si="844"/>
        <v>-3.7482979667396998E-3</v>
      </c>
      <c r="AD5984">
        <f t="shared" si="839"/>
        <v>-3.7549379667396999E-3</v>
      </c>
      <c r="AE5984">
        <f>Sheet2!$B$17+Sheet2!$B$18*'Portfolio allocation'!K5984</f>
        <v>1.7385960679458549E-3</v>
      </c>
      <c r="AF5984">
        <f t="shared" si="845"/>
        <v>-5.4935340346855543E-3</v>
      </c>
      <c r="AH5984" s="2">
        <v>41248</v>
      </c>
      <c r="AI5984">
        <v>1.591</v>
      </c>
      <c r="AJ5984">
        <v>0.16600000000000001</v>
      </c>
      <c r="AK5984">
        <v>1.3068</v>
      </c>
      <c r="AR5984" s="3"/>
    </row>
    <row r="5985" spans="1:44" hidden="1" outlineLevel="1" x14ac:dyDescent="0.2">
      <c r="A5985" s="2">
        <v>41249</v>
      </c>
      <c r="B5985">
        <v>16.579999999999998</v>
      </c>
      <c r="E5985" s="2">
        <v>41249</v>
      </c>
      <c r="F5985">
        <v>1413.94</v>
      </c>
      <c r="G5985">
        <f t="shared" si="840"/>
        <v>3.3066530426886231E-3</v>
      </c>
      <c r="H5985" s="2">
        <v>41249</v>
      </c>
      <c r="I5985">
        <v>2479.4</v>
      </c>
      <c r="J5985">
        <f t="shared" si="841"/>
        <v>3.5659498338453943E-3</v>
      </c>
      <c r="K5985">
        <f t="shared" si="837"/>
        <v>3.5593098338453943E-3</v>
      </c>
      <c r="L5985">
        <v>2.9940059820925558E-3</v>
      </c>
      <c r="N5985" s="2">
        <v>41249</v>
      </c>
      <c r="O5985">
        <v>26.725000000000001</v>
      </c>
      <c r="Q5985" s="2">
        <v>41249</v>
      </c>
      <c r="R5985">
        <v>36168.230000000003</v>
      </c>
      <c r="S5985" s="8">
        <f t="shared" si="842"/>
        <v>2.0618493863631127E-3</v>
      </c>
      <c r="T5985" s="9">
        <f t="shared" si="838"/>
        <v>2.0552093863631126E-3</v>
      </c>
      <c r="U5985" s="3">
        <f>Sheet1!$B$17+Sheet1!$B$18*'Portfolio allocation'!K5985</f>
        <v>4.5711293306490257E-3</v>
      </c>
      <c r="V5985" s="13">
        <f t="shared" si="843"/>
        <v>-2.5159199442859131E-3</v>
      </c>
      <c r="W5985" s="13"/>
      <c r="X5985" s="2">
        <v>41249</v>
      </c>
      <c r="Y5985">
        <v>181.19470000000001</v>
      </c>
      <c r="AA5985" s="2">
        <v>41249</v>
      </c>
      <c r="AB5985">
        <v>2619.2199999999998</v>
      </c>
      <c r="AC5985">
        <f t="shared" si="844"/>
        <v>5.5668171626892526E-3</v>
      </c>
      <c r="AD5985">
        <f t="shared" si="839"/>
        <v>5.5600971626892527E-3</v>
      </c>
      <c r="AE5985">
        <f>Sheet2!$B$17+Sheet2!$B$18*'Portfolio allocation'!K5985</f>
        <v>3.2184161218262613E-3</v>
      </c>
      <c r="AF5985">
        <f t="shared" si="845"/>
        <v>2.3416810408629913E-3</v>
      </c>
      <c r="AH5985" s="2">
        <v>41249</v>
      </c>
      <c r="AI5985">
        <v>1.5860000000000001</v>
      </c>
      <c r="AJ5985">
        <v>0.16800000000000001</v>
      </c>
      <c r="AK5985">
        <v>1.2986500000000001</v>
      </c>
      <c r="AR5985" s="3"/>
    </row>
    <row r="5986" spans="1:44" hidden="1" outlineLevel="1" x14ac:dyDescent="0.2">
      <c r="A5986" s="2">
        <v>41250</v>
      </c>
      <c r="B5986">
        <v>15.9</v>
      </c>
      <c r="E5986" s="2">
        <v>41250</v>
      </c>
      <c r="F5986">
        <v>1418.07</v>
      </c>
      <c r="G5986">
        <f t="shared" si="840"/>
        <v>2.9209160218961472E-3</v>
      </c>
      <c r="H5986" s="2">
        <v>41250</v>
      </c>
      <c r="I5986">
        <v>2486.84</v>
      </c>
      <c r="J5986">
        <f t="shared" si="841"/>
        <v>3.0007259820925558E-3</v>
      </c>
      <c r="K5986">
        <f t="shared" si="837"/>
        <v>2.9940059820925558E-3</v>
      </c>
      <c r="L5986">
        <v>3.7126973798075509E-4</v>
      </c>
      <c r="N5986" s="2">
        <v>41250</v>
      </c>
      <c r="O5986">
        <v>26.454999999999998</v>
      </c>
      <c r="Q5986" s="2">
        <v>41250</v>
      </c>
      <c r="R5986">
        <v>35802.82</v>
      </c>
      <c r="S5986" s="8">
        <f t="shared" si="842"/>
        <v>-1.0103065590989724E-2</v>
      </c>
      <c r="T5986" s="9">
        <f t="shared" si="838"/>
        <v>-1.0109785590989724E-2</v>
      </c>
      <c r="U5986" s="3">
        <f>Sheet1!$B$17+Sheet1!$B$18*'Portfolio allocation'!K5986</f>
        <v>3.9225984252133509E-3</v>
      </c>
      <c r="V5986" s="13">
        <f t="shared" si="843"/>
        <v>-1.4032384016203076E-2</v>
      </c>
      <c r="W5986" s="13"/>
      <c r="X5986" s="2">
        <v>41250</v>
      </c>
      <c r="Y5986">
        <v>183.34379999999999</v>
      </c>
      <c r="AA5986" s="2">
        <v>41250</v>
      </c>
      <c r="AB5986">
        <v>2650.29</v>
      </c>
      <c r="AC5986">
        <f t="shared" si="844"/>
        <v>1.1862310153404554E-2</v>
      </c>
      <c r="AD5986">
        <f t="shared" si="839"/>
        <v>1.1855590153404554E-2</v>
      </c>
      <c r="AE5986">
        <f>Sheet2!$B$17+Sheet2!$B$18*'Portfolio allocation'!K5986</f>
        <v>2.7157335146420027E-3</v>
      </c>
      <c r="AF5986">
        <f t="shared" si="845"/>
        <v>9.1398566387625516E-3</v>
      </c>
      <c r="AH5986" s="2">
        <v>41250</v>
      </c>
      <c r="AI5986">
        <v>1.623</v>
      </c>
      <c r="AJ5986">
        <v>0.16800000000000001</v>
      </c>
      <c r="AK5986">
        <v>1.2927999999999999</v>
      </c>
      <c r="AR5986" s="3"/>
    </row>
    <row r="5987" spans="1:44" hidden="1" outlineLevel="1" x14ac:dyDescent="0.2">
      <c r="A5987" s="2">
        <v>41253</v>
      </c>
      <c r="B5987">
        <v>16.05</v>
      </c>
      <c r="E5987" s="2">
        <v>41253</v>
      </c>
      <c r="F5987">
        <v>1418.55</v>
      </c>
      <c r="G5987">
        <f t="shared" si="840"/>
        <v>3.3848822695636827E-4</v>
      </c>
      <c r="H5987" s="2">
        <v>41253</v>
      </c>
      <c r="I5987">
        <v>2487.7800000000002</v>
      </c>
      <c r="J5987">
        <f t="shared" si="841"/>
        <v>3.7798973798075508E-4</v>
      </c>
      <c r="K5987">
        <f t="shared" si="837"/>
        <v>3.7126973798075509E-4</v>
      </c>
      <c r="L5987">
        <v>6.54550630457663E-3</v>
      </c>
      <c r="N5987" s="2">
        <v>41253</v>
      </c>
      <c r="O5987">
        <v>26.94</v>
      </c>
      <c r="Q5987" s="2">
        <v>41253</v>
      </c>
      <c r="R5987">
        <v>36459.199999999997</v>
      </c>
      <c r="S5987" s="8">
        <f t="shared" si="842"/>
        <v>1.8333192748504201E-2</v>
      </c>
      <c r="T5987" s="9">
        <f t="shared" si="838"/>
        <v>1.8326472748504199E-2</v>
      </c>
      <c r="U5987" s="3">
        <f>Sheet1!$B$17+Sheet1!$B$18*'Portfolio allocation'!K5987</f>
        <v>9.1372893699258762E-4</v>
      </c>
      <c r="V5987" s="13">
        <f t="shared" si="843"/>
        <v>1.7412743811511613E-2</v>
      </c>
      <c r="W5987" s="13"/>
      <c r="X5987" s="2">
        <v>41253</v>
      </c>
      <c r="Y5987">
        <v>183.9838</v>
      </c>
      <c r="AA5987" s="2">
        <v>41253</v>
      </c>
      <c r="AB5987">
        <v>2659.54</v>
      </c>
      <c r="AC5987">
        <f t="shared" si="844"/>
        <v>3.4901840930614547E-3</v>
      </c>
      <c r="AD5987">
        <f t="shared" si="839"/>
        <v>3.4836640930614548E-3</v>
      </c>
      <c r="AE5987">
        <f>Sheet2!$B$17+Sheet2!$B$18*'Portfolio allocation'!K5987</f>
        <v>3.8352953432452779E-4</v>
      </c>
      <c r="AF5987">
        <f t="shared" si="845"/>
        <v>3.100134558736927E-3</v>
      </c>
      <c r="AH5987" s="2">
        <v>41253</v>
      </c>
      <c r="AI5987">
        <v>1.6180000000000001</v>
      </c>
      <c r="AJ5987">
        <v>0.16300000000000001</v>
      </c>
      <c r="AK5987">
        <v>1.2926</v>
      </c>
      <c r="AR5987" s="3"/>
    </row>
    <row r="5988" spans="1:44" hidden="1" outlineLevel="1" x14ac:dyDescent="0.2">
      <c r="A5988" s="2">
        <v>41254</v>
      </c>
      <c r="B5988">
        <v>15.57</v>
      </c>
      <c r="E5988" s="2">
        <v>41254</v>
      </c>
      <c r="F5988">
        <v>1427.84</v>
      </c>
      <c r="G5988">
        <f t="shared" si="840"/>
        <v>6.5489408198511345E-3</v>
      </c>
      <c r="H5988" s="2">
        <v>41254</v>
      </c>
      <c r="I5988">
        <v>2504.08</v>
      </c>
      <c r="J5988">
        <f t="shared" si="841"/>
        <v>6.5520263045766303E-3</v>
      </c>
      <c r="K5988">
        <f t="shared" si="837"/>
        <v>6.54550630457663E-3</v>
      </c>
      <c r="L5988">
        <v>6.6490508290479352E-4</v>
      </c>
      <c r="N5988" s="2">
        <v>41254</v>
      </c>
      <c r="O5988">
        <v>27.32</v>
      </c>
      <c r="Q5988" s="2">
        <v>41254</v>
      </c>
      <c r="R5988">
        <v>36973.480000000003</v>
      </c>
      <c r="S5988" s="8">
        <f t="shared" si="842"/>
        <v>1.4105630403300262E-2</v>
      </c>
      <c r="T5988" s="9">
        <f t="shared" si="838"/>
        <v>1.4099110403300263E-2</v>
      </c>
      <c r="U5988" s="3">
        <f>Sheet1!$B$17+Sheet1!$B$18*'Portfolio allocation'!K5988</f>
        <v>7.9969696021547007E-3</v>
      </c>
      <c r="V5988" s="13">
        <f t="shared" si="843"/>
        <v>6.102140801145562E-3</v>
      </c>
      <c r="W5988" s="13"/>
      <c r="X5988" s="2">
        <v>41254</v>
      </c>
      <c r="Y5988">
        <v>185.49289999999999</v>
      </c>
      <c r="AA5988" s="2">
        <v>41254</v>
      </c>
      <c r="AB5988">
        <v>2681.35</v>
      </c>
      <c r="AC5988">
        <f t="shared" si="844"/>
        <v>8.2006662806348718E-3</v>
      </c>
      <c r="AD5988">
        <f t="shared" si="839"/>
        <v>8.194666280634871E-3</v>
      </c>
      <c r="AE5988">
        <f>Sheet2!$B$17+Sheet2!$B$18*'Portfolio allocation'!K5988</f>
        <v>5.8738182083627631E-3</v>
      </c>
      <c r="AF5988">
        <f t="shared" si="845"/>
        <v>2.3208480722721079E-3</v>
      </c>
      <c r="AH5988" s="2">
        <v>41254</v>
      </c>
      <c r="AI5988">
        <v>1.6559999999999999</v>
      </c>
      <c r="AJ5988">
        <v>0.15</v>
      </c>
      <c r="AK5988">
        <v>1.2999000000000001</v>
      </c>
      <c r="AR5988" s="3"/>
    </row>
    <row r="5989" spans="1:44" hidden="1" outlineLevel="1" x14ac:dyDescent="0.2">
      <c r="A5989" s="2">
        <v>41255</v>
      </c>
      <c r="B5989">
        <v>15.95</v>
      </c>
      <c r="E5989" s="2">
        <v>41255</v>
      </c>
      <c r="F5989">
        <v>1428.48</v>
      </c>
      <c r="G5989">
        <f t="shared" si="840"/>
        <v>4.4822949350065144E-4</v>
      </c>
      <c r="H5989" s="2">
        <v>41255</v>
      </c>
      <c r="I5989">
        <v>2505.7600000000002</v>
      </c>
      <c r="J5989">
        <f t="shared" si="841"/>
        <v>6.7090508290479356E-4</v>
      </c>
      <c r="K5989">
        <f t="shared" si="837"/>
        <v>6.6490508290479352E-4</v>
      </c>
      <c r="L5989">
        <v>-6.0721838809783216E-3</v>
      </c>
      <c r="N5989" s="2">
        <v>41255</v>
      </c>
      <c r="O5989">
        <v>27.24</v>
      </c>
      <c r="Q5989" s="2">
        <v>41255</v>
      </c>
      <c r="R5989">
        <v>36865.21</v>
      </c>
      <c r="S5989" s="8">
        <f t="shared" si="842"/>
        <v>-2.92831510585434E-3</v>
      </c>
      <c r="T5989" s="9">
        <f t="shared" si="838"/>
        <v>-2.9343151058543399E-3</v>
      </c>
      <c r="U5989" s="3">
        <f>Sheet1!$B$17+Sheet1!$B$18*'Portfolio allocation'!K5989</f>
        <v>1.2505948463987096E-3</v>
      </c>
      <c r="V5989" s="13">
        <f t="shared" si="843"/>
        <v>-4.1849099522530495E-3</v>
      </c>
      <c r="W5989" s="13"/>
      <c r="X5989" s="2">
        <v>41255</v>
      </c>
      <c r="Y5989">
        <v>184.29900000000001</v>
      </c>
      <c r="AA5989" s="2">
        <v>41255</v>
      </c>
      <c r="AB5989">
        <v>2664.09</v>
      </c>
      <c r="AC5989">
        <f t="shared" si="844"/>
        <v>-6.4370559606167221E-3</v>
      </c>
      <c r="AD5989">
        <f t="shared" si="839"/>
        <v>-6.443215960616722E-3</v>
      </c>
      <c r="AE5989">
        <f>Sheet2!$B$17+Sheet2!$B$18*'Portfolio allocation'!K5989</f>
        <v>6.4463757434616296E-4</v>
      </c>
      <c r="AF5989">
        <f t="shared" si="845"/>
        <v>-7.0878535349628846E-3</v>
      </c>
      <c r="AH5989" s="2">
        <v>41255</v>
      </c>
      <c r="AI5989">
        <v>1.702</v>
      </c>
      <c r="AJ5989">
        <v>0.154</v>
      </c>
      <c r="AK5989">
        <v>1.304</v>
      </c>
      <c r="AR5989" s="3"/>
    </row>
    <row r="5990" spans="1:44" hidden="1" outlineLevel="1" x14ac:dyDescent="0.2">
      <c r="A5990" s="2">
        <v>41256</v>
      </c>
      <c r="B5990">
        <v>16.559999999999999</v>
      </c>
      <c r="E5990" s="2">
        <v>41256</v>
      </c>
      <c r="F5990">
        <v>1419.45</v>
      </c>
      <c r="G5990">
        <f t="shared" si="840"/>
        <v>-6.321404569892497E-3</v>
      </c>
      <c r="H5990" s="2">
        <v>41256</v>
      </c>
      <c r="I5990">
        <v>2490.56</v>
      </c>
      <c r="J5990">
        <f t="shared" si="841"/>
        <v>-6.0660238809783218E-3</v>
      </c>
      <c r="K5990">
        <f t="shared" si="837"/>
        <v>-6.0721838809783216E-3</v>
      </c>
      <c r="L5990">
        <v>-4.1011844738532274E-3</v>
      </c>
      <c r="N5990" s="2">
        <v>41256</v>
      </c>
      <c r="O5990">
        <v>27.11</v>
      </c>
      <c r="Q5990" s="2">
        <v>41256</v>
      </c>
      <c r="R5990">
        <v>36689.269999999997</v>
      </c>
      <c r="S5990" s="8">
        <f t="shared" si="842"/>
        <v>-4.7725213012486112E-3</v>
      </c>
      <c r="T5990" s="9">
        <f t="shared" si="838"/>
        <v>-4.778681301248611E-3</v>
      </c>
      <c r="U5990" s="3">
        <f>Sheet1!$B$17+Sheet1!$B$18*'Portfolio allocation'!K5990</f>
        <v>-6.4783643535080253E-3</v>
      </c>
      <c r="V5990" s="13">
        <f t="shared" si="843"/>
        <v>1.6996830522594143E-3</v>
      </c>
      <c r="W5990" s="13"/>
      <c r="X5990" s="2">
        <v>41256</v>
      </c>
      <c r="Y5990">
        <v>183.38200000000001</v>
      </c>
      <c r="AA5990" s="2">
        <v>41256</v>
      </c>
      <c r="AB5990">
        <v>2650.84</v>
      </c>
      <c r="AC5990">
        <f t="shared" si="844"/>
        <v>-4.9735556981933549E-3</v>
      </c>
      <c r="AD5990">
        <f t="shared" si="839"/>
        <v>-4.9792756981933547E-3</v>
      </c>
      <c r="AE5990">
        <f>Sheet2!$B$17+Sheet2!$B$18*'Portfolio allocation'!K5990</f>
        <v>-5.3461538110232618E-3</v>
      </c>
      <c r="AF5990">
        <f t="shared" si="845"/>
        <v>3.6687811282990705E-4</v>
      </c>
      <c r="AH5990" s="2">
        <v>41256</v>
      </c>
      <c r="AI5990">
        <v>1.732</v>
      </c>
      <c r="AJ5990">
        <v>0.14299999999999999</v>
      </c>
      <c r="AK5990">
        <v>1.3087500000000001</v>
      </c>
      <c r="AR5990" s="3"/>
    </row>
    <row r="5991" spans="1:44" hidden="1" outlineLevel="1" x14ac:dyDescent="0.2">
      <c r="A5991" s="2">
        <v>41257</v>
      </c>
      <c r="B5991">
        <v>17</v>
      </c>
      <c r="E5991" s="2">
        <v>41257</v>
      </c>
      <c r="F5991">
        <v>1413.58</v>
      </c>
      <c r="G5991">
        <f t="shared" si="840"/>
        <v>-4.1354045581035725E-3</v>
      </c>
      <c r="H5991" s="2">
        <v>41257</v>
      </c>
      <c r="I5991">
        <v>2480.36</v>
      </c>
      <c r="J5991">
        <f t="shared" si="841"/>
        <v>-4.0954644738532275E-3</v>
      </c>
      <c r="K5991">
        <f t="shared" si="837"/>
        <v>-4.1011844738532274E-3</v>
      </c>
      <c r="L5991">
        <v>1.1880131478333795E-2</v>
      </c>
      <c r="N5991" s="2">
        <v>41257</v>
      </c>
      <c r="O5991">
        <v>26.81</v>
      </c>
      <c r="Q5991" s="2">
        <v>41257</v>
      </c>
      <c r="R5991">
        <v>36283.279999999999</v>
      </c>
      <c r="S5991" s="8">
        <f t="shared" si="842"/>
        <v>-1.1065633085640569E-2</v>
      </c>
      <c r="T5991" s="9">
        <f t="shared" si="838"/>
        <v>-1.107135308564057E-2</v>
      </c>
      <c r="U5991" s="3">
        <f>Sheet1!$B$17+Sheet1!$B$18*'Portfolio allocation'!K5991</f>
        <v>-4.2171838818863792E-3</v>
      </c>
      <c r="V5991" s="13">
        <f t="shared" si="843"/>
        <v>-6.8541692037541908E-3</v>
      </c>
      <c r="W5991" s="13"/>
      <c r="X5991" s="2">
        <v>41257</v>
      </c>
      <c r="Y5991">
        <v>183.16229999999999</v>
      </c>
      <c r="AA5991" s="2">
        <v>41257</v>
      </c>
      <c r="AB5991">
        <v>2647.66</v>
      </c>
      <c r="AC5991">
        <f t="shared" si="844"/>
        <v>-1.1996197431758393E-3</v>
      </c>
      <c r="AD5991">
        <f t="shared" si="839"/>
        <v>-1.2048597431758394E-3</v>
      </c>
      <c r="AE5991">
        <f>Sheet2!$B$17+Sheet2!$B$18*'Portfolio allocation'!K5991</f>
        <v>-3.5934908534648877E-3</v>
      </c>
      <c r="AF5991">
        <f t="shared" si="845"/>
        <v>2.3886311102890483E-3</v>
      </c>
      <c r="AH5991" s="2">
        <v>41257</v>
      </c>
      <c r="AI5991">
        <v>1.704</v>
      </c>
      <c r="AJ5991">
        <v>0.13100000000000001</v>
      </c>
      <c r="AK5991">
        <v>1.3109</v>
      </c>
      <c r="AR5991" s="3"/>
    </row>
    <row r="5992" spans="1:44" hidden="1" outlineLevel="1" x14ac:dyDescent="0.2">
      <c r="A5992" s="2">
        <v>41260</v>
      </c>
      <c r="B5992">
        <v>16.34</v>
      </c>
      <c r="E5992" s="2">
        <v>41260</v>
      </c>
      <c r="F5992">
        <v>1430.36</v>
      </c>
      <c r="G5992">
        <f t="shared" si="840"/>
        <v>1.1870569759051541E-2</v>
      </c>
      <c r="H5992" s="2">
        <v>41260</v>
      </c>
      <c r="I5992">
        <v>2509.84</v>
      </c>
      <c r="J5992">
        <f t="shared" si="841"/>
        <v>1.1885371478333795E-2</v>
      </c>
      <c r="K5992">
        <f t="shared" si="837"/>
        <v>1.1880131478333795E-2</v>
      </c>
      <c r="L5992">
        <v>1.150126959104949E-2</v>
      </c>
      <c r="N5992" s="2">
        <v>41260</v>
      </c>
      <c r="O5992">
        <v>27.094999999999999</v>
      </c>
      <c r="Q5992" s="2">
        <v>41260</v>
      </c>
      <c r="R5992">
        <v>36668.959999999999</v>
      </c>
      <c r="S5992" s="8">
        <f t="shared" si="842"/>
        <v>1.0629689487830163E-2</v>
      </c>
      <c r="T5992" s="9">
        <f t="shared" si="838"/>
        <v>1.0624449487830163E-2</v>
      </c>
      <c r="U5992" s="3">
        <f>Sheet1!$B$17+Sheet1!$B$18*'Portfolio allocation'!K5992</f>
        <v>1.4116986798869849E-2</v>
      </c>
      <c r="V5992" s="13">
        <f t="shared" si="843"/>
        <v>-3.4925373110396857E-3</v>
      </c>
      <c r="W5992" s="13"/>
      <c r="X5992" s="2">
        <v>41260</v>
      </c>
      <c r="Y5992">
        <v>184.93889999999999</v>
      </c>
      <c r="AA5992" s="2">
        <v>41260</v>
      </c>
      <c r="AB5992">
        <v>2673.34</v>
      </c>
      <c r="AC5992">
        <f t="shared" si="844"/>
        <v>9.6991305530167438E-3</v>
      </c>
      <c r="AD5992">
        <f t="shared" si="839"/>
        <v>9.6936905530167431E-3</v>
      </c>
      <c r="AE5992">
        <f>Sheet2!$B$17+Sheet2!$B$18*'Portfolio allocation'!K5992</f>
        <v>1.0617503011464876E-2</v>
      </c>
      <c r="AF5992">
        <f t="shared" si="845"/>
        <v>-9.2381245844813317E-4</v>
      </c>
      <c r="AH5992" s="2">
        <v>41260</v>
      </c>
      <c r="AI5992">
        <v>1.7729999999999999</v>
      </c>
      <c r="AJ5992">
        <v>0.13600000000000001</v>
      </c>
      <c r="AK5992">
        <v>1.3161499999999999</v>
      </c>
      <c r="AR5992" s="3"/>
    </row>
    <row r="5993" spans="1:44" hidden="1" outlineLevel="1" x14ac:dyDescent="0.2">
      <c r="A5993" s="2">
        <v>41261</v>
      </c>
      <c r="B5993">
        <v>15.57</v>
      </c>
      <c r="E5993" s="2">
        <v>41261</v>
      </c>
      <c r="F5993">
        <v>1446.79</v>
      </c>
      <c r="G5993">
        <f t="shared" si="840"/>
        <v>1.148661875332091E-2</v>
      </c>
      <c r="H5993" s="2">
        <v>41261</v>
      </c>
      <c r="I5993">
        <v>2538.7199999999998</v>
      </c>
      <c r="J5993">
        <f t="shared" si="841"/>
        <v>1.1506709591049491E-2</v>
      </c>
      <c r="K5993">
        <f t="shared" si="837"/>
        <v>1.150126959104949E-2</v>
      </c>
      <c r="L5993">
        <v>-7.5612283405809928E-3</v>
      </c>
      <c r="N5993" s="2">
        <v>41261</v>
      </c>
      <c r="O5993">
        <v>27.56</v>
      </c>
      <c r="Q5993" s="2">
        <v>41261</v>
      </c>
      <c r="R5993">
        <v>37298.29</v>
      </c>
      <c r="S5993" s="8">
        <f t="shared" si="842"/>
        <v>1.7162472019931929E-2</v>
      </c>
      <c r="T5993" s="9">
        <f t="shared" si="838"/>
        <v>1.715703201993193E-2</v>
      </c>
      <c r="U5993" s="3">
        <f>Sheet1!$B$17+Sheet1!$B$18*'Portfolio allocation'!K5993</f>
        <v>1.3682346840140211E-2</v>
      </c>
      <c r="V5993" s="13">
        <f t="shared" si="843"/>
        <v>3.4746851797917196E-3</v>
      </c>
      <c r="W5993" s="13"/>
      <c r="X5993" s="2">
        <v>41261</v>
      </c>
      <c r="Y5993">
        <v>186.9161</v>
      </c>
      <c r="AA5993" s="2">
        <v>41261</v>
      </c>
      <c r="AB5993">
        <v>2701.92</v>
      </c>
      <c r="AC5993">
        <f t="shared" si="844"/>
        <v>1.0690746407116203E-2</v>
      </c>
      <c r="AD5993">
        <f t="shared" si="839"/>
        <v>1.0684506407116203E-2</v>
      </c>
      <c r="AE5993">
        <f>Sheet2!$B$17+Sheet2!$B$18*'Portfolio allocation'!K5993</f>
        <v>1.0280609355650746E-2</v>
      </c>
      <c r="AF5993">
        <f t="shared" si="845"/>
        <v>4.0389705146545718E-4</v>
      </c>
      <c r="AH5993" s="2">
        <v>41261</v>
      </c>
      <c r="AI5993">
        <v>1.821</v>
      </c>
      <c r="AJ5993">
        <v>0.156</v>
      </c>
      <c r="AK5993">
        <v>1.3212999999999999</v>
      </c>
      <c r="AR5993" s="3"/>
    </row>
    <row r="5994" spans="1:44" hidden="1" outlineLevel="1" x14ac:dyDescent="0.2">
      <c r="A5994" s="2">
        <v>41262</v>
      </c>
      <c r="B5994">
        <v>17.36</v>
      </c>
      <c r="E5994" s="2">
        <v>41262</v>
      </c>
      <c r="F5994">
        <v>1435.81</v>
      </c>
      <c r="G5994">
        <f t="shared" si="840"/>
        <v>-7.5892147443651359E-3</v>
      </c>
      <c r="H5994" s="2">
        <v>41262</v>
      </c>
      <c r="I5994">
        <v>2519.54</v>
      </c>
      <c r="J5994">
        <f t="shared" si="841"/>
        <v>-7.5549883405809926E-3</v>
      </c>
      <c r="K5994">
        <f t="shared" si="837"/>
        <v>-7.5612283405809928E-3</v>
      </c>
      <c r="L5994">
        <v>5.6973820532319327E-3</v>
      </c>
      <c r="N5994" s="2">
        <v>41262</v>
      </c>
      <c r="O5994">
        <v>27.31</v>
      </c>
      <c r="Q5994" s="2">
        <v>41262</v>
      </c>
      <c r="R5994">
        <v>36959.949999999997</v>
      </c>
      <c r="S5994" s="8">
        <f t="shared" si="842"/>
        <v>-9.0711933442526593E-3</v>
      </c>
      <c r="T5994" s="9">
        <f t="shared" si="838"/>
        <v>-9.0774333442526587E-3</v>
      </c>
      <c r="U5994" s="3">
        <f>Sheet1!$B$17+Sheet1!$B$18*'Portfolio allocation'!K5994</f>
        <v>-8.186633894969271E-3</v>
      </c>
      <c r="V5994" s="13">
        <f t="shared" si="843"/>
        <v>-8.9079944928338768E-4</v>
      </c>
      <c r="W5994" s="13"/>
      <c r="X5994" s="2">
        <v>41262</v>
      </c>
      <c r="Y5994">
        <v>186.33349999999999</v>
      </c>
      <c r="AA5994" s="2">
        <v>41262</v>
      </c>
      <c r="AB5994">
        <v>2693.5</v>
      </c>
      <c r="AC5994">
        <f t="shared" si="844"/>
        <v>-3.1163024811985407E-3</v>
      </c>
      <c r="AD5994">
        <f t="shared" si="839"/>
        <v>-3.1223424811985408E-3</v>
      </c>
      <c r="AE5994">
        <f>Sheet2!$B$17+Sheet2!$B$18*'Portfolio allocation'!K5994</f>
        <v>-6.6702501334619272E-3</v>
      </c>
      <c r="AF5994">
        <f t="shared" si="845"/>
        <v>3.5479076522633864E-3</v>
      </c>
      <c r="AH5994" s="2">
        <v>41262</v>
      </c>
      <c r="AI5994">
        <v>1.8069999999999999</v>
      </c>
      <c r="AJ5994">
        <v>0.151</v>
      </c>
      <c r="AK5994">
        <v>1.32595</v>
      </c>
      <c r="AR5994" s="3"/>
    </row>
    <row r="5995" spans="1:44" hidden="1" outlineLevel="1" x14ac:dyDescent="0.2">
      <c r="A5995" s="2">
        <v>41263</v>
      </c>
      <c r="B5995">
        <v>17.670000000000002</v>
      </c>
      <c r="E5995" s="2">
        <v>41263</v>
      </c>
      <c r="F5995">
        <v>1443.69</v>
      </c>
      <c r="G5995">
        <f t="shared" si="840"/>
        <v>5.4881913345081745E-3</v>
      </c>
      <c r="H5995" s="2">
        <v>41263</v>
      </c>
      <c r="I5995">
        <v>2533.91</v>
      </c>
      <c r="J5995">
        <f t="shared" si="841"/>
        <v>5.7034220532319324E-3</v>
      </c>
      <c r="K5995">
        <f t="shared" si="837"/>
        <v>5.6973820532319327E-3</v>
      </c>
      <c r="L5995">
        <v>-9.3156429183355385E-3</v>
      </c>
      <c r="N5995" s="2">
        <v>41263</v>
      </c>
      <c r="O5995">
        <v>27.68</v>
      </c>
      <c r="Q5995" s="2">
        <v>41263</v>
      </c>
      <c r="R5995">
        <v>37460.68</v>
      </c>
      <c r="S5995" s="8">
        <f t="shared" si="842"/>
        <v>1.3547907938187276E-2</v>
      </c>
      <c r="T5995" s="9">
        <f t="shared" si="838"/>
        <v>1.3541867938187275E-2</v>
      </c>
      <c r="U5995" s="3">
        <f>Sheet1!$B$17+Sheet1!$B$18*'Portfolio allocation'!K5995</f>
        <v>7.023979966685143E-3</v>
      </c>
      <c r="V5995" s="13">
        <f t="shared" si="843"/>
        <v>6.5178879715021322E-3</v>
      </c>
      <c r="W5995" s="13"/>
      <c r="X5995" s="2">
        <v>41263</v>
      </c>
      <c r="Y5995">
        <v>186.03739999999999</v>
      </c>
      <c r="AA5995" s="2">
        <v>41263</v>
      </c>
      <c r="AB5995">
        <v>2689.22</v>
      </c>
      <c r="AC5995">
        <f t="shared" si="844"/>
        <v>-1.5890105810284494E-3</v>
      </c>
      <c r="AD5995">
        <f t="shared" si="839"/>
        <v>-1.5949305810284494E-3</v>
      </c>
      <c r="AE5995">
        <f>Sheet2!$B$17+Sheet2!$B$18*'Portfolio allocation'!K5995</f>
        <v>5.1196444864604531E-3</v>
      </c>
      <c r="AF5995">
        <f t="shared" si="845"/>
        <v>-6.714575067488902E-3</v>
      </c>
      <c r="AH5995" s="2">
        <v>41263</v>
      </c>
      <c r="AI5995">
        <v>1.8</v>
      </c>
      <c r="AJ5995">
        <v>0.14799999999999999</v>
      </c>
      <c r="AK5995">
        <v>1.3237000000000001</v>
      </c>
      <c r="AR5995" s="3"/>
    </row>
    <row r="5996" spans="1:44" hidden="1" outlineLevel="1" x14ac:dyDescent="0.2">
      <c r="A5996" s="2">
        <v>41264</v>
      </c>
      <c r="B5996">
        <v>17.84</v>
      </c>
      <c r="E5996" s="2">
        <v>41264</v>
      </c>
      <c r="F5996">
        <v>1430.15</v>
      </c>
      <c r="G5996">
        <f t="shared" si="840"/>
        <v>-9.378744744370282E-3</v>
      </c>
      <c r="H5996" s="2">
        <v>41264</v>
      </c>
      <c r="I5996">
        <v>2510.3200000000002</v>
      </c>
      <c r="J5996">
        <f t="shared" si="841"/>
        <v>-9.309722918335539E-3</v>
      </c>
      <c r="K5996">
        <f t="shared" si="837"/>
        <v>-9.3156429183355385E-3</v>
      </c>
      <c r="L5996">
        <v>-2.3203659670479955E-3</v>
      </c>
      <c r="N5996" s="2">
        <v>41264</v>
      </c>
      <c r="O5996">
        <v>27.45</v>
      </c>
      <c r="Q5996" s="2">
        <v>41264</v>
      </c>
      <c r="R5996">
        <v>37149.42</v>
      </c>
      <c r="S5996" s="8">
        <f t="shared" si="842"/>
        <v>-8.308978908017739E-3</v>
      </c>
      <c r="T5996" s="9">
        <f t="shared" si="838"/>
        <v>-8.3148989080177385E-3</v>
      </c>
      <c r="U5996" s="3">
        <f>Sheet1!$B$17+Sheet1!$B$18*'Portfolio allocation'!K5996</f>
        <v>-1.0199342761347504E-2</v>
      </c>
      <c r="V5996" s="13">
        <f t="shared" si="843"/>
        <v>1.8844438533297658E-3</v>
      </c>
      <c r="W5996" s="13"/>
      <c r="X5996" s="2">
        <v>41264</v>
      </c>
      <c r="Y5996">
        <v>184.74789999999999</v>
      </c>
      <c r="AA5996" s="2">
        <v>41264</v>
      </c>
      <c r="AB5996">
        <v>2670.58</v>
      </c>
      <c r="AC5996">
        <f t="shared" si="844"/>
        <v>-6.9313778716504348E-3</v>
      </c>
      <c r="AD5996">
        <f t="shared" si="839"/>
        <v>-6.9372978716504352E-3</v>
      </c>
      <c r="AE5996">
        <f>Sheet2!$B$17+Sheet2!$B$18*'Portfolio allocation'!K5996</f>
        <v>-8.2303203351652646E-3</v>
      </c>
      <c r="AF5996">
        <f t="shared" si="845"/>
        <v>1.2930224635148294E-3</v>
      </c>
      <c r="AH5996" s="2">
        <v>41264</v>
      </c>
      <c r="AI5996">
        <v>1.77</v>
      </c>
      <c r="AJ5996">
        <v>0.14799999999999999</v>
      </c>
      <c r="AK5996">
        <v>1.31745</v>
      </c>
      <c r="AR5996" s="3"/>
    </row>
    <row r="5997" spans="1:44" hidden="1" outlineLevel="1" x14ac:dyDescent="0.2">
      <c r="A5997" s="2">
        <v>41267</v>
      </c>
      <c r="B5997">
        <v>17.84</v>
      </c>
      <c r="E5997" s="2">
        <v>41267</v>
      </c>
      <c r="F5997">
        <v>1426.66</v>
      </c>
      <c r="G5997">
        <f t="shared" si="840"/>
        <v>-2.4403034646715005E-3</v>
      </c>
      <c r="H5997" s="2">
        <v>41267</v>
      </c>
      <c r="I5997">
        <v>2504.5100000000002</v>
      </c>
      <c r="J5997">
        <f t="shared" si="841"/>
        <v>-2.3144459670479955E-3</v>
      </c>
      <c r="K5997">
        <f t="shared" si="837"/>
        <v>-2.3203659670479955E-3</v>
      </c>
      <c r="L5997">
        <v>-5.9200000000000001E-6</v>
      </c>
      <c r="N5997" s="2">
        <v>41267</v>
      </c>
      <c r="O5997">
        <v>27.06</v>
      </c>
      <c r="Q5997" s="2">
        <v>41267</v>
      </c>
      <c r="R5997">
        <v>36621.61</v>
      </c>
      <c r="S5997" s="8">
        <f t="shared" si="842"/>
        <v>-1.4207758829074546E-2</v>
      </c>
      <c r="T5997" s="9">
        <f t="shared" si="838"/>
        <v>-1.4213678829074546E-2</v>
      </c>
      <c r="U5997" s="3">
        <f>Sheet1!$B$17+Sheet1!$B$18*'Portfolio allocation'!K5997</f>
        <v>-2.1741837589366484E-3</v>
      </c>
      <c r="V5997" s="13">
        <f t="shared" si="843"/>
        <v>-1.2039495070137896E-2</v>
      </c>
      <c r="W5997" s="13"/>
      <c r="X5997" s="2">
        <v>41267</v>
      </c>
      <c r="Y5997">
        <v>183.77369999999999</v>
      </c>
      <c r="AA5997" s="2">
        <v>41267</v>
      </c>
      <c r="AB5997">
        <v>2656.5</v>
      </c>
      <c r="AC5997">
        <f t="shared" si="844"/>
        <v>-5.2722629541147592E-3</v>
      </c>
      <c r="AD5997">
        <f t="shared" si="839"/>
        <v>-5.2781829541147596E-3</v>
      </c>
      <c r="AE5997">
        <f>Sheet2!$B$17+Sheet2!$B$18*'Portfolio allocation'!K5997</f>
        <v>-2.0099416044245247E-3</v>
      </c>
      <c r="AF5997">
        <f t="shared" si="845"/>
        <v>-3.268241349690235E-3</v>
      </c>
      <c r="AH5997" s="2">
        <v>41267</v>
      </c>
      <c r="AI5997">
        <v>1.776</v>
      </c>
      <c r="AJ5997">
        <v>0.14799999999999999</v>
      </c>
      <c r="AK5997">
        <v>1.3194999999999999</v>
      </c>
      <c r="AR5997" s="3"/>
    </row>
    <row r="5998" spans="1:44" hidden="1" outlineLevel="1" x14ac:dyDescent="0.2">
      <c r="A5998" s="2">
        <v>41268</v>
      </c>
      <c r="B5998">
        <v>17.84</v>
      </c>
      <c r="E5998" s="2">
        <v>41268</v>
      </c>
      <c r="F5998">
        <v>1426.66</v>
      </c>
      <c r="G5998">
        <f t="shared" si="840"/>
        <v>0</v>
      </c>
      <c r="H5998" s="2">
        <v>41268</v>
      </c>
      <c r="I5998">
        <v>2504.5100000000002</v>
      </c>
      <c r="J5998">
        <f t="shared" si="841"/>
        <v>0</v>
      </c>
      <c r="K5998">
        <f t="shared" si="837"/>
        <v>-5.9200000000000001E-6</v>
      </c>
      <c r="L5998">
        <v>-4.7852980020843894E-3</v>
      </c>
      <c r="N5998" s="2">
        <v>41268</v>
      </c>
      <c r="O5998">
        <v>27.06</v>
      </c>
      <c r="Q5998" s="2">
        <v>41268</v>
      </c>
      <c r="R5998">
        <v>36621.61</v>
      </c>
      <c r="S5998" s="8">
        <f t="shared" si="842"/>
        <v>0</v>
      </c>
      <c r="T5998" s="9">
        <f t="shared" si="838"/>
        <v>-5.9200000000000001E-6</v>
      </c>
      <c r="U5998" s="3">
        <f>Sheet1!$B$17+Sheet1!$B$18*'Portfolio allocation'!K5998</f>
        <v>4.8100731032188081E-4</v>
      </c>
      <c r="V5998" s="13">
        <f t="shared" si="843"/>
        <v>-4.8692731032188083E-4</v>
      </c>
      <c r="W5998" s="13"/>
      <c r="X5998" s="2">
        <v>41268</v>
      </c>
      <c r="Y5998">
        <v>183.77369999999999</v>
      </c>
      <c r="AA5998" s="2">
        <v>41268</v>
      </c>
      <c r="AB5998">
        <v>2656.5</v>
      </c>
      <c r="AC5998">
        <f t="shared" si="844"/>
        <v>0</v>
      </c>
      <c r="AD5998">
        <f t="shared" si="839"/>
        <v>-5.9200000000000001E-6</v>
      </c>
      <c r="AE5998">
        <f>Sheet2!$B$17+Sheet2!$B$18*'Portfolio allocation'!K5998</f>
        <v>4.8122796331500779E-5</v>
      </c>
      <c r="AF5998">
        <f t="shared" si="845"/>
        <v>-5.4042796331500777E-5</v>
      </c>
      <c r="AH5998" s="2">
        <v>41268</v>
      </c>
      <c r="AI5998">
        <v>1.776</v>
      </c>
      <c r="AJ5998">
        <v>0.14799999999999999</v>
      </c>
      <c r="AK5998">
        <v>1.3194999999999999</v>
      </c>
      <c r="AR5998" s="3"/>
    </row>
    <row r="5999" spans="1:44" hidden="1" outlineLevel="1" x14ac:dyDescent="0.2">
      <c r="A5999" s="2">
        <v>41269</v>
      </c>
      <c r="B5999">
        <v>19.48</v>
      </c>
      <c r="E5999" s="2">
        <v>41269</v>
      </c>
      <c r="F5999">
        <v>1419.83</v>
      </c>
      <c r="G5999">
        <f t="shared" si="840"/>
        <v>-4.7874055486241129E-3</v>
      </c>
      <c r="H5999" s="2">
        <v>41269</v>
      </c>
      <c r="I5999">
        <v>2492.54</v>
      </c>
      <c r="J5999">
        <f t="shared" si="841"/>
        <v>-4.779378002084389E-3</v>
      </c>
      <c r="K5999">
        <f t="shared" si="837"/>
        <v>-4.7852980020843894E-3</v>
      </c>
      <c r="L5999">
        <v>-1.0369967329712034E-3</v>
      </c>
      <c r="N5999" s="2">
        <v>41269</v>
      </c>
      <c r="O5999">
        <v>26.86</v>
      </c>
      <c r="Q5999" s="2">
        <v>41269</v>
      </c>
      <c r="R5999">
        <v>36350.93</v>
      </c>
      <c r="S5999" s="8">
        <f t="shared" si="842"/>
        <v>-7.3912643381872645E-3</v>
      </c>
      <c r="T5999" s="9">
        <f t="shared" si="838"/>
        <v>-7.3971843381872649E-3</v>
      </c>
      <c r="U5999" s="3">
        <f>Sheet1!$B$17+Sheet1!$B$18*'Portfolio allocation'!K5999</f>
        <v>-5.0020162592156071E-3</v>
      </c>
      <c r="V5999" s="13">
        <f t="shared" si="843"/>
        <v>-2.3951680789716578E-3</v>
      </c>
      <c r="W5999" s="13"/>
      <c r="X5999" s="2">
        <v>41269</v>
      </c>
      <c r="Y5999">
        <v>183.34379999999999</v>
      </c>
      <c r="AA5999" s="2">
        <v>41269</v>
      </c>
      <c r="AB5999">
        <v>2650.29</v>
      </c>
      <c r="AC5999">
        <f t="shared" si="844"/>
        <v>-2.3376623376623051E-3</v>
      </c>
      <c r="AD5999">
        <f t="shared" si="839"/>
        <v>-2.3435823376623051E-3</v>
      </c>
      <c r="AE5999">
        <f>Sheet2!$B$17+Sheet2!$B$18*'Portfolio allocation'!K5999</f>
        <v>-4.2018220560826594E-3</v>
      </c>
      <c r="AF5999">
        <f t="shared" si="845"/>
        <v>1.8582397184203543E-3</v>
      </c>
      <c r="AH5999" s="2">
        <v>41269</v>
      </c>
      <c r="AI5999">
        <v>1.7490000000000001</v>
      </c>
      <c r="AJ5999">
        <v>0.14799999999999999</v>
      </c>
      <c r="AK5999">
        <v>1.3222</v>
      </c>
      <c r="AR5999" s="3"/>
    </row>
    <row r="6000" spans="1:44" hidden="1" outlineLevel="1" x14ac:dyDescent="0.2">
      <c r="A6000" s="2">
        <v>41270</v>
      </c>
      <c r="B6000">
        <v>19.47</v>
      </c>
      <c r="E6000" s="2">
        <v>41270</v>
      </c>
      <c r="F6000">
        <v>1418.1</v>
      </c>
      <c r="G6000">
        <f t="shared" si="840"/>
        <v>-1.2184557306156307E-3</v>
      </c>
      <c r="H6000" s="2">
        <v>41270</v>
      </c>
      <c r="I6000">
        <v>2489.9699999999998</v>
      </c>
      <c r="J6000">
        <f t="shared" si="841"/>
        <v>-1.0310767329712034E-3</v>
      </c>
      <c r="K6000">
        <f t="shared" si="837"/>
        <v>-1.0369967329712034E-3</v>
      </c>
      <c r="L6000">
        <v>-1.0953643067346044E-2</v>
      </c>
      <c r="N6000" s="2">
        <v>41270</v>
      </c>
      <c r="O6000">
        <v>26.96</v>
      </c>
      <c r="Q6000" s="2">
        <v>41270</v>
      </c>
      <c r="R6000">
        <v>36486.269999999997</v>
      </c>
      <c r="S6000" s="8">
        <f t="shared" si="842"/>
        <v>3.7231509620248016E-3</v>
      </c>
      <c r="T6000" s="9">
        <f t="shared" si="838"/>
        <v>3.7172309620248016E-3</v>
      </c>
      <c r="U6000" s="3">
        <f>Sheet1!$B$17+Sheet1!$B$18*'Portfolio allocation'!K6000</f>
        <v>-7.0187004870208452E-4</v>
      </c>
      <c r="V6000" s="13">
        <f t="shared" si="843"/>
        <v>4.4191010107268863E-3</v>
      </c>
      <c r="W6000" s="13"/>
      <c r="X6000" s="2">
        <v>41270</v>
      </c>
      <c r="Y6000">
        <v>184.06970000000001</v>
      </c>
      <c r="AA6000" s="2">
        <v>41270</v>
      </c>
      <c r="AB6000">
        <v>2660.78</v>
      </c>
      <c r="AC6000">
        <f t="shared" si="844"/>
        <v>3.9580574201314445E-3</v>
      </c>
      <c r="AD6000">
        <f t="shared" si="839"/>
        <v>3.9523374201314446E-3</v>
      </c>
      <c r="AE6000">
        <f>Sheet2!$B$17+Sheet2!$B$18*'Portfolio allocation'!K6000</f>
        <v>-8.6873693977304719E-4</v>
      </c>
      <c r="AF6000">
        <f t="shared" si="845"/>
        <v>4.8210743599044915E-3</v>
      </c>
      <c r="AH6000" s="2">
        <v>41270</v>
      </c>
      <c r="AI6000">
        <v>1.734</v>
      </c>
      <c r="AJ6000">
        <v>0.14299999999999999</v>
      </c>
      <c r="AK6000">
        <v>1.3222499999999999</v>
      </c>
      <c r="AR6000" s="3"/>
    </row>
    <row r="6001" spans="1:44" hidden="1" outlineLevel="1" x14ac:dyDescent="0.2">
      <c r="A6001" s="2">
        <v>41271</v>
      </c>
      <c r="B6001">
        <v>22.72</v>
      </c>
      <c r="E6001" s="2">
        <v>41271</v>
      </c>
      <c r="F6001">
        <v>1402.43</v>
      </c>
      <c r="G6001">
        <f t="shared" si="840"/>
        <v>-1.1049996474155499E-2</v>
      </c>
      <c r="H6001" s="2">
        <v>41271</v>
      </c>
      <c r="I6001">
        <v>2462.71</v>
      </c>
      <c r="J6001">
        <f t="shared" si="841"/>
        <v>-1.0947923067346044E-2</v>
      </c>
      <c r="K6001">
        <f t="shared" si="837"/>
        <v>-1.0953643067346044E-2</v>
      </c>
      <c r="L6001">
        <v>1.6939107859065855E-2</v>
      </c>
      <c r="N6001" s="2">
        <v>41271</v>
      </c>
      <c r="O6001">
        <v>26.55</v>
      </c>
      <c r="Q6001" s="2">
        <v>41271</v>
      </c>
      <c r="R6001">
        <v>35931.39</v>
      </c>
      <c r="S6001" s="8">
        <f t="shared" si="842"/>
        <v>-1.5207912455836081E-2</v>
      </c>
      <c r="T6001" s="9">
        <f t="shared" si="838"/>
        <v>-1.5213632455836082E-2</v>
      </c>
      <c r="U6001" s="3">
        <f>Sheet1!$B$17+Sheet1!$B$18*'Portfolio allocation'!K6001</f>
        <v>-1.2078498044736603E-2</v>
      </c>
      <c r="V6001" s="13">
        <f t="shared" si="843"/>
        <v>-3.1351344110994786E-3</v>
      </c>
      <c r="W6001" s="13"/>
      <c r="X6001" s="2">
        <v>41271</v>
      </c>
      <c r="Y6001">
        <v>181.31890000000001</v>
      </c>
      <c r="AA6001" s="2">
        <v>41271</v>
      </c>
      <c r="AB6001">
        <v>2621.0100000000002</v>
      </c>
      <c r="AC6001">
        <f t="shared" si="844"/>
        <v>-1.4946744939453804E-2</v>
      </c>
      <c r="AD6001">
        <f t="shared" si="839"/>
        <v>-1.4952384939453804E-2</v>
      </c>
      <c r="AE6001">
        <f>Sheet2!$B$17+Sheet2!$B$18*'Portfolio allocation'!K6001</f>
        <v>-9.6868718568287118E-3</v>
      </c>
      <c r="AF6001">
        <f t="shared" si="845"/>
        <v>-5.265513082625092E-3</v>
      </c>
      <c r="AH6001" s="2">
        <v>41271</v>
      </c>
      <c r="AI6001">
        <v>1.7010000000000001</v>
      </c>
      <c r="AJ6001">
        <v>0.14099999999999999</v>
      </c>
      <c r="AK6001">
        <v>1.3221000000000001</v>
      </c>
      <c r="AR6001" s="3"/>
    </row>
    <row r="6002" spans="1:44" hidden="1" outlineLevel="1" x14ac:dyDescent="0.2">
      <c r="A6002" s="2">
        <v>41274</v>
      </c>
      <c r="B6002">
        <v>18.02</v>
      </c>
      <c r="E6002" s="2">
        <v>41274</v>
      </c>
      <c r="F6002">
        <v>1426.19</v>
      </c>
      <c r="G6002">
        <f t="shared" si="840"/>
        <v>1.694202206170714E-2</v>
      </c>
      <c r="H6002" s="2">
        <v>41274</v>
      </c>
      <c r="I6002">
        <v>2504.44</v>
      </c>
      <c r="J6002">
        <f t="shared" si="841"/>
        <v>1.6944747859065856E-2</v>
      </c>
      <c r="K6002">
        <f t="shared" si="837"/>
        <v>1.6939107859065855E-2</v>
      </c>
      <c r="L6002">
        <v>-5.7199999999999994E-6</v>
      </c>
      <c r="N6002" s="2">
        <v>41274</v>
      </c>
      <c r="O6002">
        <v>26.709700000000002</v>
      </c>
      <c r="Q6002" s="2">
        <v>41274</v>
      </c>
      <c r="R6002">
        <v>36147.519999999997</v>
      </c>
      <c r="S6002" s="8">
        <f t="shared" si="842"/>
        <v>6.0150748412459709E-3</v>
      </c>
      <c r="T6002" s="9">
        <f t="shared" si="838"/>
        <v>6.0094348412459706E-3</v>
      </c>
      <c r="U6002" s="3">
        <f>Sheet1!$B$17+Sheet1!$B$18*'Portfolio allocation'!K6002</f>
        <v>1.9920772714357177E-2</v>
      </c>
      <c r="V6002" s="13">
        <f t="shared" si="843"/>
        <v>-1.3911337873111208E-2</v>
      </c>
      <c r="W6002" s="13"/>
      <c r="X6002" s="2">
        <v>41274</v>
      </c>
      <c r="Y6002">
        <v>182.96170000000001</v>
      </c>
      <c r="AA6002" s="2">
        <v>41274</v>
      </c>
      <c r="AB6002">
        <v>2644.76</v>
      </c>
      <c r="AC6002">
        <f t="shared" si="844"/>
        <v>9.0613923640123772E-3</v>
      </c>
      <c r="AD6002">
        <f t="shared" si="839"/>
        <v>9.0556723640123765E-3</v>
      </c>
      <c r="AE6002">
        <f>Sheet2!$B$17+Sheet2!$B$18*'Portfolio allocation'!K6002</f>
        <v>1.5116073875372326E-2</v>
      </c>
      <c r="AF6002">
        <f t="shared" si="845"/>
        <v>-6.0604015113599492E-3</v>
      </c>
      <c r="AH6002" s="2">
        <v>41274</v>
      </c>
      <c r="AI6002">
        <v>1.7569999999999999</v>
      </c>
      <c r="AJ6002">
        <v>0.14299999999999999</v>
      </c>
      <c r="AK6002">
        <v>1.3184</v>
      </c>
      <c r="AR6002" s="3"/>
    </row>
    <row r="6003" spans="1:44" hidden="1" outlineLevel="1" x14ac:dyDescent="0.2">
      <c r="A6003" s="2">
        <v>41275</v>
      </c>
      <c r="B6003">
        <v>18.02</v>
      </c>
      <c r="E6003" s="2">
        <v>41275</v>
      </c>
      <c r="F6003">
        <v>1426.19</v>
      </c>
      <c r="G6003">
        <f t="shared" si="840"/>
        <v>0</v>
      </c>
      <c r="H6003" s="2">
        <v>41275</v>
      </c>
      <c r="I6003">
        <v>2504.44</v>
      </c>
      <c r="J6003">
        <f t="shared" si="841"/>
        <v>0</v>
      </c>
      <c r="K6003">
        <f t="shared" si="837"/>
        <v>-5.7199999999999994E-6</v>
      </c>
      <c r="L6003">
        <v>2.5592816998291176E-2</v>
      </c>
      <c r="N6003" s="2">
        <v>41275</v>
      </c>
      <c r="O6003">
        <v>26.709700000000002</v>
      </c>
      <c r="Q6003" s="2">
        <v>41275</v>
      </c>
      <c r="R6003">
        <v>36147.519999999997</v>
      </c>
      <c r="S6003" s="8">
        <f t="shared" si="842"/>
        <v>0</v>
      </c>
      <c r="T6003" s="9">
        <f t="shared" si="838"/>
        <v>-5.7199999999999994E-6</v>
      </c>
      <c r="U6003" s="3">
        <f>Sheet1!$B$17+Sheet1!$B$18*'Portfolio allocation'!K6003</f>
        <v>4.8123675539055486E-4</v>
      </c>
      <c r="V6003" s="13">
        <f t="shared" si="843"/>
        <v>-4.8695675539055488E-4</v>
      </c>
      <c r="W6003" s="13"/>
      <c r="X6003" s="2">
        <v>41275</v>
      </c>
      <c r="Y6003">
        <v>182.96170000000001</v>
      </c>
      <c r="AA6003" s="2">
        <v>41275</v>
      </c>
      <c r="AB6003">
        <v>2644.76</v>
      </c>
      <c r="AC6003">
        <f t="shared" si="844"/>
        <v>0</v>
      </c>
      <c r="AD6003">
        <f t="shared" si="839"/>
        <v>-5.7199999999999994E-6</v>
      </c>
      <c r="AE6003">
        <f>Sheet2!$B$17+Sheet2!$B$18*'Portfolio allocation'!K6003</f>
        <v>4.8300641433962255E-5</v>
      </c>
      <c r="AF6003">
        <f t="shared" si="845"/>
        <v>-5.4020641433962255E-5</v>
      </c>
      <c r="AH6003" s="2">
        <v>41275</v>
      </c>
      <c r="AI6003">
        <v>1.7569999999999999</v>
      </c>
      <c r="AJ6003">
        <v>0.14299999999999999</v>
      </c>
      <c r="AK6003">
        <v>1.3184</v>
      </c>
      <c r="AR6003" s="3"/>
    </row>
    <row r="6004" spans="1:44" hidden="1" outlineLevel="1" x14ac:dyDescent="0.2">
      <c r="A6004" s="2">
        <v>41276</v>
      </c>
      <c r="B6004">
        <v>14.68</v>
      </c>
      <c r="E6004" s="2">
        <v>41276</v>
      </c>
      <c r="F6004">
        <v>1462.42</v>
      </c>
      <c r="G6004">
        <f t="shared" si="840"/>
        <v>2.5403347380082542E-2</v>
      </c>
      <c r="H6004" s="2">
        <v>41276</v>
      </c>
      <c r="I6004">
        <v>2568.5500000000002</v>
      </c>
      <c r="J6004">
        <f t="shared" si="841"/>
        <v>2.5598536998291177E-2</v>
      </c>
      <c r="K6004">
        <f t="shared" si="837"/>
        <v>2.5592816998291176E-2</v>
      </c>
      <c r="L6004">
        <v>-2.0924204792588095E-3</v>
      </c>
      <c r="N6004" s="2">
        <v>41276</v>
      </c>
      <c r="O6004">
        <v>27.62</v>
      </c>
      <c r="Q6004" s="2">
        <v>41276</v>
      </c>
      <c r="R6004">
        <v>37379.49</v>
      </c>
      <c r="S6004" s="8">
        <f t="shared" si="842"/>
        <v>3.4081729534972238E-2</v>
      </c>
      <c r="T6004" s="9">
        <f t="shared" si="838"/>
        <v>3.4076009534972238E-2</v>
      </c>
      <c r="U6004" s="3">
        <f>Sheet1!$B$17+Sheet1!$B$18*'Portfolio allocation'!K6004</f>
        <v>2.9848527153031226E-2</v>
      </c>
      <c r="V6004" s="13">
        <f t="shared" si="843"/>
        <v>4.2274823819410112E-3</v>
      </c>
      <c r="W6004" s="13"/>
      <c r="X6004" s="2">
        <v>41276</v>
      </c>
      <c r="Y6004">
        <v>187.54660000000001</v>
      </c>
      <c r="AA6004" s="2">
        <v>41276</v>
      </c>
      <c r="AB6004">
        <v>2711.04</v>
      </c>
      <c r="AC6004">
        <f t="shared" si="844"/>
        <v>2.5060875088854795E-2</v>
      </c>
      <c r="AD6004">
        <f t="shared" si="839"/>
        <v>2.5055235088854794E-2</v>
      </c>
      <c r="AE6004">
        <f>Sheet2!$B$17+Sheet2!$B$18*'Portfolio allocation'!K6004</f>
        <v>2.2811172818059101E-2</v>
      </c>
      <c r="AF6004">
        <f t="shared" si="845"/>
        <v>2.244062270795693E-3</v>
      </c>
      <c r="AH6004" s="2">
        <v>41276</v>
      </c>
      <c r="AI6004">
        <v>1.835</v>
      </c>
      <c r="AJ6004">
        <v>0.14099999999999999</v>
      </c>
      <c r="AK6004">
        <v>1.32395</v>
      </c>
      <c r="AR6004" s="3"/>
    </row>
    <row r="6005" spans="1:44" hidden="1" outlineLevel="1" x14ac:dyDescent="0.2">
      <c r="A6005" s="2">
        <v>41277</v>
      </c>
      <c r="B6005">
        <v>14.56</v>
      </c>
      <c r="E6005" s="2">
        <v>41277</v>
      </c>
      <c r="F6005">
        <v>1459.37</v>
      </c>
      <c r="G6005">
        <f t="shared" si="840"/>
        <v>-2.0855841687067445E-3</v>
      </c>
      <c r="H6005" s="2">
        <v>41277</v>
      </c>
      <c r="I6005">
        <v>2563.19</v>
      </c>
      <c r="J6005">
        <f t="shared" si="841"/>
        <v>-2.0867804792588096E-3</v>
      </c>
      <c r="K6005">
        <f t="shared" si="837"/>
        <v>-2.0924204792588095E-3</v>
      </c>
      <c r="L6005">
        <v>4.8593914646982992E-3</v>
      </c>
      <c r="N6005" s="2">
        <v>41277</v>
      </c>
      <c r="O6005">
        <v>27.25</v>
      </c>
      <c r="Q6005" s="2">
        <v>41277</v>
      </c>
      <c r="R6005">
        <v>36878.75</v>
      </c>
      <c r="S6005" s="8">
        <f t="shared" si="842"/>
        <v>-1.3396116426414584E-2</v>
      </c>
      <c r="T6005" s="9">
        <f t="shared" si="838"/>
        <v>-1.3401756426414583E-2</v>
      </c>
      <c r="U6005" s="3">
        <f>Sheet1!$B$17+Sheet1!$B$18*'Portfolio allocation'!K6005</f>
        <v>-1.9126789184380003E-3</v>
      </c>
      <c r="V6005" s="13">
        <f t="shared" si="843"/>
        <v>-1.1489077507976583E-2</v>
      </c>
      <c r="W6005" s="13"/>
      <c r="X6005" s="2">
        <v>41277</v>
      </c>
      <c r="Y6005">
        <v>186.51499999999999</v>
      </c>
      <c r="AA6005" s="2">
        <v>41277</v>
      </c>
      <c r="AB6005">
        <v>2696.13</v>
      </c>
      <c r="AC6005">
        <f t="shared" si="844"/>
        <v>-5.4997344192634356E-3</v>
      </c>
      <c r="AD6005">
        <f t="shared" si="839"/>
        <v>-5.505374419263436E-3</v>
      </c>
      <c r="AE6005">
        <f>Sheet2!$B$17+Sheet2!$B$18*'Portfolio allocation'!K6005</f>
        <v>-1.8072466612670283E-3</v>
      </c>
      <c r="AF6005">
        <f t="shared" si="845"/>
        <v>-3.6981277579964077E-3</v>
      </c>
      <c r="AH6005" s="2">
        <v>41277</v>
      </c>
      <c r="AI6005">
        <v>1.911</v>
      </c>
      <c r="AJ6005">
        <v>0.14099999999999999</v>
      </c>
      <c r="AK6005">
        <v>1.30955</v>
      </c>
      <c r="AR6005" s="3"/>
    </row>
    <row r="6006" spans="1:44" hidden="1" outlineLevel="1" x14ac:dyDescent="0.2">
      <c r="A6006" s="2">
        <v>41278</v>
      </c>
      <c r="B6006">
        <v>13.83</v>
      </c>
      <c r="E6006" s="2">
        <v>41278</v>
      </c>
      <c r="F6006">
        <v>1466.47</v>
      </c>
      <c r="G6006">
        <f t="shared" si="840"/>
        <v>4.8651130282246768E-3</v>
      </c>
      <c r="H6006" s="2">
        <v>41278</v>
      </c>
      <c r="I6006">
        <v>2575.66</v>
      </c>
      <c r="J6006">
        <f t="shared" si="841"/>
        <v>4.8650314646982995E-3</v>
      </c>
      <c r="K6006">
        <f t="shared" si="837"/>
        <v>4.8593914646982992E-3</v>
      </c>
      <c r="L6006">
        <v>-3.1231675155881846E-3</v>
      </c>
      <c r="N6006" s="2">
        <v>41278</v>
      </c>
      <c r="O6006">
        <v>26.74</v>
      </c>
      <c r="Q6006" s="2">
        <v>41278</v>
      </c>
      <c r="R6006">
        <v>36188.53</v>
      </c>
      <c r="S6006" s="8">
        <f t="shared" si="842"/>
        <v>-1.8715927193844739E-2</v>
      </c>
      <c r="T6006" s="9">
        <f t="shared" si="838"/>
        <v>-1.872156719384474E-2</v>
      </c>
      <c r="U6006" s="3">
        <f>Sheet1!$B$17+Sheet1!$B$18*'Portfolio allocation'!K6006</f>
        <v>6.0626159260136064E-3</v>
      </c>
      <c r="V6006" s="13">
        <f t="shared" si="843"/>
        <v>-2.4784183119858347E-2</v>
      </c>
      <c r="W6006" s="13"/>
      <c r="X6006" s="2">
        <v>41278</v>
      </c>
      <c r="Y6006">
        <v>185.29230000000001</v>
      </c>
      <c r="AA6006" s="2">
        <v>41278</v>
      </c>
      <c r="AB6006">
        <v>2678.45</v>
      </c>
      <c r="AC6006">
        <f t="shared" si="844"/>
        <v>-6.5575472992772665E-3</v>
      </c>
      <c r="AD6006">
        <f t="shared" si="839"/>
        <v>-6.5630672992772667E-3</v>
      </c>
      <c r="AE6006">
        <f>Sheet2!$B$17+Sheet2!$B$18*'Portfolio allocation'!K6006</f>
        <v>4.3744818760628615E-3</v>
      </c>
      <c r="AF6006">
        <f t="shared" si="845"/>
        <v>-1.0937549175340129E-2</v>
      </c>
      <c r="AH6006" s="2">
        <v>41278</v>
      </c>
      <c r="AI6006">
        <v>1.903</v>
      </c>
      <c r="AJ6006">
        <v>0.13800000000000001</v>
      </c>
      <c r="AK6006">
        <v>1.3045</v>
      </c>
      <c r="AR6006" s="3"/>
    </row>
    <row r="6007" spans="1:44" hidden="1" outlineLevel="1" x14ac:dyDescent="0.2">
      <c r="A6007" s="2">
        <v>41281</v>
      </c>
      <c r="B6007">
        <v>13.79</v>
      </c>
      <c r="E6007" s="2">
        <v>41281</v>
      </c>
      <c r="F6007">
        <v>1461.89</v>
      </c>
      <c r="G6007">
        <f t="shared" si="840"/>
        <v>-3.1231460582213932E-3</v>
      </c>
      <c r="H6007" s="2">
        <v>41281</v>
      </c>
      <c r="I6007">
        <v>2567.63</v>
      </c>
      <c r="J6007">
        <f t="shared" si="841"/>
        <v>-3.1176475155881844E-3</v>
      </c>
      <c r="K6007">
        <f t="shared" si="837"/>
        <v>-3.1231675155881846E-3</v>
      </c>
      <c r="L6007">
        <v>-2.910843037042009E-3</v>
      </c>
      <c r="N6007" s="2">
        <v>41281</v>
      </c>
      <c r="O6007">
        <v>26.69</v>
      </c>
      <c r="Q6007" s="2">
        <v>41281</v>
      </c>
      <c r="R6007">
        <v>36120.86</v>
      </c>
      <c r="S6007" s="8">
        <f t="shared" si="842"/>
        <v>-1.8699295052879705E-3</v>
      </c>
      <c r="T6007" s="9">
        <f t="shared" si="838"/>
        <v>-1.8754495052879705E-3</v>
      </c>
      <c r="U6007" s="3">
        <f>Sheet1!$B$17+Sheet1!$B$18*'Portfolio allocation'!K6007</f>
        <v>-3.0951780411188363E-3</v>
      </c>
      <c r="V6007" s="13">
        <f t="shared" si="843"/>
        <v>1.2197285358308658E-3</v>
      </c>
      <c r="W6007" s="13"/>
      <c r="X6007" s="2">
        <v>41281</v>
      </c>
      <c r="Y6007">
        <v>184.48050000000001</v>
      </c>
      <c r="AA6007" s="2">
        <v>41281</v>
      </c>
      <c r="AB6007">
        <v>2666.72</v>
      </c>
      <c r="AC6007">
        <f t="shared" si="844"/>
        <v>-4.3793985327335028E-3</v>
      </c>
      <c r="AD6007">
        <f t="shared" si="839"/>
        <v>-4.3848385327335026E-3</v>
      </c>
      <c r="AE6007">
        <f>Sheet2!$B$17+Sheet2!$B$18*'Portfolio allocation'!K6007</f>
        <v>-2.7238132227063402E-3</v>
      </c>
      <c r="AF6007">
        <f t="shared" si="845"/>
        <v>-1.6610253100271624E-3</v>
      </c>
      <c r="AH6007" s="2">
        <v>41281</v>
      </c>
      <c r="AI6007">
        <v>1.901</v>
      </c>
      <c r="AJ6007">
        <v>0.13600000000000001</v>
      </c>
      <c r="AK6007">
        <v>1.3099000000000001</v>
      </c>
      <c r="AR6007" s="3"/>
    </row>
    <row r="6008" spans="1:44" hidden="1" outlineLevel="1" x14ac:dyDescent="0.2">
      <c r="A6008" s="2">
        <v>41282</v>
      </c>
      <c r="B6008">
        <v>13.62</v>
      </c>
      <c r="E6008" s="2">
        <v>41282</v>
      </c>
      <c r="F6008">
        <v>1457.15</v>
      </c>
      <c r="G6008">
        <f t="shared" si="840"/>
        <v>-3.2423780174979377E-3</v>
      </c>
      <c r="H6008" s="2">
        <v>41282</v>
      </c>
      <c r="I6008">
        <v>2560.17</v>
      </c>
      <c r="J6008">
        <f t="shared" si="841"/>
        <v>-2.9054030370420092E-3</v>
      </c>
      <c r="K6008">
        <f t="shared" si="837"/>
        <v>-2.910843037042009E-3</v>
      </c>
      <c r="L6008">
        <v>2.6701635732002916E-3</v>
      </c>
      <c r="N6008" s="2">
        <v>41282</v>
      </c>
      <c r="O6008">
        <v>26.55</v>
      </c>
      <c r="Q6008" s="2">
        <v>41282</v>
      </c>
      <c r="R6008">
        <v>35931.39</v>
      </c>
      <c r="S6008" s="8">
        <f t="shared" si="842"/>
        <v>-5.2454454295939312E-3</v>
      </c>
      <c r="T6008" s="9">
        <f t="shared" si="838"/>
        <v>-5.250885429593931E-3</v>
      </c>
      <c r="U6008" s="3">
        <f>Sheet1!$B$17+Sheet1!$B$18*'Portfolio allocation'!K6008</f>
        <v>-2.8515940183127904E-3</v>
      </c>
      <c r="V6008" s="13">
        <f t="shared" si="843"/>
        <v>-2.3992914112811407E-3</v>
      </c>
      <c r="W6008" s="13"/>
      <c r="X6008" s="2">
        <v>41282</v>
      </c>
      <c r="Y6008">
        <v>184.2226</v>
      </c>
      <c r="AA6008" s="2">
        <v>41282</v>
      </c>
      <c r="AB6008">
        <v>2662.99</v>
      </c>
      <c r="AC6008">
        <f t="shared" si="844"/>
        <v>-1.3987220255594623E-3</v>
      </c>
      <c r="AD6008">
        <f t="shared" si="839"/>
        <v>-1.4041620255594623E-3</v>
      </c>
      <c r="AE6008">
        <f>Sheet2!$B$17+Sheet2!$B$18*'Portfolio allocation'!K6008</f>
        <v>-2.5350088794957176E-3</v>
      </c>
      <c r="AF6008">
        <f t="shared" si="845"/>
        <v>1.1308468539362553E-3</v>
      </c>
      <c r="AH6008" s="2">
        <v>41282</v>
      </c>
      <c r="AI6008">
        <v>1.901</v>
      </c>
      <c r="AJ6008">
        <v>0.13600000000000001</v>
      </c>
      <c r="AK6008">
        <v>1.3066</v>
      </c>
      <c r="AR6008" s="3"/>
    </row>
    <row r="6009" spans="1:44" hidden="1" outlineLevel="1" x14ac:dyDescent="0.2">
      <c r="A6009" s="2">
        <v>41283</v>
      </c>
      <c r="B6009">
        <v>13.81</v>
      </c>
      <c r="E6009" s="2">
        <v>41283</v>
      </c>
      <c r="F6009">
        <v>1461.02</v>
      </c>
      <c r="G6009">
        <f t="shared" si="840"/>
        <v>2.6558693339737705E-3</v>
      </c>
      <c r="H6009" s="2">
        <v>41283</v>
      </c>
      <c r="I6009">
        <v>2567.02</v>
      </c>
      <c r="J6009">
        <f t="shared" si="841"/>
        <v>2.6756035732002914E-3</v>
      </c>
      <c r="K6009">
        <f t="shared" si="837"/>
        <v>2.6701635732002916E-3</v>
      </c>
      <c r="L6009">
        <v>7.5909568651589153E-3</v>
      </c>
      <c r="N6009" s="2">
        <v>41283</v>
      </c>
      <c r="O6009">
        <v>26.7</v>
      </c>
      <c r="Q6009" s="2">
        <v>41283</v>
      </c>
      <c r="R6009">
        <v>36134.410000000003</v>
      </c>
      <c r="S6009" s="8">
        <f t="shared" si="842"/>
        <v>5.6502128083550929E-3</v>
      </c>
      <c r="T6009" s="9">
        <f t="shared" si="838"/>
        <v>5.6447728083550931E-3</v>
      </c>
      <c r="U6009" s="3">
        <f>Sheet1!$B$17+Sheet1!$B$18*'Portfolio allocation'!K6009</f>
        <v>3.5510782064740736E-3</v>
      </c>
      <c r="V6009" s="13">
        <f t="shared" si="843"/>
        <v>2.0936946018810195E-3</v>
      </c>
      <c r="W6009" s="13"/>
      <c r="X6009" s="2">
        <v>41283</v>
      </c>
      <c r="Y6009">
        <v>183.69720000000001</v>
      </c>
      <c r="AA6009" s="2">
        <v>41283</v>
      </c>
      <c r="AB6009">
        <v>2655.39</v>
      </c>
      <c r="AC6009">
        <f t="shared" si="844"/>
        <v>-2.8539348626919203E-3</v>
      </c>
      <c r="AD6009">
        <f t="shared" si="839"/>
        <v>-2.8593348626919203E-3</v>
      </c>
      <c r="AE6009">
        <f>Sheet2!$B$17+Sheet2!$B$18*'Portfolio allocation'!K6009</f>
        <v>2.4277645826879203E-3</v>
      </c>
      <c r="AF6009">
        <f t="shared" si="845"/>
        <v>-5.2870994453798406E-3</v>
      </c>
      <c r="AH6009" s="2">
        <v>41283</v>
      </c>
      <c r="AI6009">
        <v>1.86</v>
      </c>
      <c r="AJ6009">
        <v>0.13500000000000001</v>
      </c>
      <c r="AK6009">
        <v>1.3043</v>
      </c>
      <c r="AR6009" s="3"/>
    </row>
    <row r="6010" spans="1:44" hidden="1" outlineLevel="1" x14ac:dyDescent="0.2">
      <c r="A6010" s="2">
        <v>41284</v>
      </c>
      <c r="B6010">
        <v>13.49</v>
      </c>
      <c r="E6010" s="2">
        <v>41284</v>
      </c>
      <c r="F6010">
        <v>1472.12</v>
      </c>
      <c r="G6010">
        <f t="shared" si="840"/>
        <v>7.5974319311165051E-3</v>
      </c>
      <c r="H6010" s="2">
        <v>41284</v>
      </c>
      <c r="I6010">
        <v>2586.52</v>
      </c>
      <c r="J6010">
        <f t="shared" si="841"/>
        <v>7.5963568651589153E-3</v>
      </c>
      <c r="K6010">
        <f t="shared" si="837"/>
        <v>7.5909568651589153E-3</v>
      </c>
      <c r="L6010">
        <v>6.0325376181102743E-5</v>
      </c>
      <c r="N6010" s="2">
        <v>41284</v>
      </c>
      <c r="O6010">
        <v>26.46</v>
      </c>
      <c r="Q6010" s="2">
        <v>41284</v>
      </c>
      <c r="R6010">
        <v>35809.599999999999</v>
      </c>
      <c r="S6010" s="8">
        <f t="shared" si="842"/>
        <v>-8.9889387982259317E-3</v>
      </c>
      <c r="T6010" s="9">
        <f t="shared" si="838"/>
        <v>-8.9943387982259308E-3</v>
      </c>
      <c r="U6010" s="3">
        <f>Sheet1!$B$17+Sheet1!$B$18*'Portfolio allocation'!K6010</f>
        <v>9.1963369804953336E-3</v>
      </c>
      <c r="V6010" s="13">
        <f t="shared" si="843"/>
        <v>-1.8190675778721264E-2</v>
      </c>
      <c r="W6010" s="13"/>
      <c r="X6010" s="2">
        <v>41284</v>
      </c>
      <c r="Y6010">
        <v>184.2321</v>
      </c>
      <c r="AA6010" s="2">
        <v>41284</v>
      </c>
      <c r="AB6010">
        <v>2663.13</v>
      </c>
      <c r="AC6010">
        <f t="shared" si="844"/>
        <v>2.9148260707467788E-3</v>
      </c>
      <c r="AD6010">
        <f t="shared" si="839"/>
        <v>2.9094260707467788E-3</v>
      </c>
      <c r="AE6010">
        <f>Sheet2!$B$17+Sheet2!$B$18*'Portfolio allocation'!K6010</f>
        <v>6.8034595186885934E-3</v>
      </c>
      <c r="AF6010">
        <f t="shared" si="845"/>
        <v>-3.8940334479418146E-3</v>
      </c>
      <c r="AH6010" s="2">
        <v>41284</v>
      </c>
      <c r="AI6010">
        <v>1.899</v>
      </c>
      <c r="AJ6010">
        <v>0.13500000000000001</v>
      </c>
      <c r="AK6010">
        <v>1.32135</v>
      </c>
      <c r="AR6010" s="3"/>
    </row>
    <row r="6011" spans="1:44" hidden="1" outlineLevel="1" x14ac:dyDescent="0.2">
      <c r="A6011" s="2">
        <v>41285</v>
      </c>
      <c r="B6011">
        <v>13.36</v>
      </c>
      <c r="E6011" s="2">
        <v>41285</v>
      </c>
      <c r="F6011">
        <v>1472.05</v>
      </c>
      <c r="G6011">
        <f t="shared" si="840"/>
        <v>-4.7550471428903229E-5</v>
      </c>
      <c r="H6011" s="2">
        <v>41285</v>
      </c>
      <c r="I6011">
        <v>2586.69</v>
      </c>
      <c r="J6011">
        <f t="shared" si="841"/>
        <v>6.5725376181102746E-5</v>
      </c>
      <c r="K6011">
        <f t="shared" si="837"/>
        <v>6.0325376181102743E-5</v>
      </c>
      <c r="L6011">
        <v>-9.409585709922565E-4</v>
      </c>
      <c r="N6011" s="2">
        <v>41285</v>
      </c>
      <c r="O6011">
        <v>26.83</v>
      </c>
      <c r="Q6011" s="2">
        <v>41285</v>
      </c>
      <c r="R6011">
        <v>36310.33</v>
      </c>
      <c r="S6011" s="8">
        <f t="shared" si="842"/>
        <v>1.3983121844421742E-2</v>
      </c>
      <c r="T6011" s="9">
        <f t="shared" si="838"/>
        <v>1.3977721844421743E-2</v>
      </c>
      <c r="U6011" s="3">
        <f>Sheet1!$B$17+Sheet1!$B$18*'Portfolio allocation'!K6011</f>
        <v>5.5700568475793792E-4</v>
      </c>
      <c r="V6011" s="13">
        <f t="shared" si="843"/>
        <v>1.3420716159663806E-2</v>
      </c>
      <c r="W6011" s="13"/>
      <c r="X6011" s="2">
        <v>41285</v>
      </c>
      <c r="Y6011">
        <v>185.73169999999999</v>
      </c>
      <c r="AA6011" s="2">
        <v>41285</v>
      </c>
      <c r="AB6011">
        <v>2684.8</v>
      </c>
      <c r="AC6011">
        <f t="shared" si="844"/>
        <v>8.1370417516231086E-3</v>
      </c>
      <c r="AD6011">
        <f t="shared" si="839"/>
        <v>8.1316417516231095E-3</v>
      </c>
      <c r="AE6011">
        <f>Sheet2!$B$17+Sheet2!$B$18*'Portfolio allocation'!K6011</f>
        <v>1.0702987490413762E-4</v>
      </c>
      <c r="AF6011">
        <f t="shared" si="845"/>
        <v>8.0246118767189727E-3</v>
      </c>
      <c r="AH6011" s="2">
        <v>41285</v>
      </c>
      <c r="AI6011">
        <v>1.8660000000000001</v>
      </c>
      <c r="AJ6011">
        <v>0.13500000000000001</v>
      </c>
      <c r="AK6011">
        <v>1.3345499999999999</v>
      </c>
      <c r="AR6011" s="3"/>
    </row>
    <row r="6012" spans="1:44" hidden="1" outlineLevel="1" x14ac:dyDescent="0.2">
      <c r="A6012" s="2">
        <v>41288</v>
      </c>
      <c r="B6012">
        <v>13.52</v>
      </c>
      <c r="E6012" s="2">
        <v>41288</v>
      </c>
      <c r="F6012">
        <v>1470.68</v>
      </c>
      <c r="G6012">
        <f t="shared" si="840"/>
        <v>-9.3067490914022777E-4</v>
      </c>
      <c r="H6012" s="2">
        <v>41288</v>
      </c>
      <c r="I6012">
        <v>2584.27</v>
      </c>
      <c r="J6012">
        <f t="shared" si="841"/>
        <v>-9.3555857099225648E-4</v>
      </c>
      <c r="K6012">
        <f t="shared" si="837"/>
        <v>-9.409585709922565E-4</v>
      </c>
      <c r="L6012">
        <v>1.1282624608108616E-3</v>
      </c>
      <c r="N6012" s="2">
        <v>41288</v>
      </c>
      <c r="O6012">
        <v>26.89</v>
      </c>
      <c r="Q6012" s="2">
        <v>41288</v>
      </c>
      <c r="R6012">
        <v>36391.550000000003</v>
      </c>
      <c r="S6012" s="8">
        <f t="shared" si="842"/>
        <v>2.2368290235863508E-3</v>
      </c>
      <c r="T6012" s="9">
        <f t="shared" si="838"/>
        <v>2.2314290235863508E-3</v>
      </c>
      <c r="U6012" s="3">
        <f>Sheet1!$B$17+Sheet1!$B$18*'Portfolio allocation'!K6012</f>
        <v>-5.916926353491394E-4</v>
      </c>
      <c r="V6012" s="13">
        <f t="shared" si="843"/>
        <v>2.82312165893549E-3</v>
      </c>
      <c r="W6012" s="13"/>
      <c r="X6012" s="2">
        <v>41288</v>
      </c>
      <c r="Y6012">
        <v>183.9838</v>
      </c>
      <c r="AA6012" s="2">
        <v>41288</v>
      </c>
      <c r="AB6012">
        <v>2659.54</v>
      </c>
      <c r="AC6012">
        <f t="shared" si="844"/>
        <v>-9.4085220500597089E-3</v>
      </c>
      <c r="AD6012">
        <f t="shared" si="839"/>
        <v>-9.4140420500597091E-3</v>
      </c>
      <c r="AE6012">
        <f>Sheet2!$B$17+Sheet2!$B$18*'Portfolio allocation'!K6012</f>
        <v>-7.833373559862581E-4</v>
      </c>
      <c r="AF6012">
        <f t="shared" si="845"/>
        <v>-8.6307046940734509E-3</v>
      </c>
      <c r="AH6012" s="2">
        <v>41288</v>
      </c>
      <c r="AI6012">
        <v>1.8480000000000001</v>
      </c>
      <c r="AJ6012">
        <v>0.13800000000000001</v>
      </c>
      <c r="AK6012">
        <v>1.3366</v>
      </c>
      <c r="AR6012" s="3"/>
    </row>
    <row r="6013" spans="1:44" hidden="1" outlineLevel="1" x14ac:dyDescent="0.2">
      <c r="A6013" s="2">
        <v>41289</v>
      </c>
      <c r="B6013">
        <v>13.55</v>
      </c>
      <c r="E6013" s="2">
        <v>41289</v>
      </c>
      <c r="F6013">
        <v>1472.34</v>
      </c>
      <c r="G6013">
        <f t="shared" si="840"/>
        <v>1.1287295672748332E-3</v>
      </c>
      <c r="H6013" s="2">
        <v>41289</v>
      </c>
      <c r="I6013">
        <v>2587.1999999999998</v>
      </c>
      <c r="J6013">
        <f t="shared" si="841"/>
        <v>1.1337824608108615E-3</v>
      </c>
      <c r="K6013">
        <f t="shared" si="837"/>
        <v>1.1282624608108616E-3</v>
      </c>
      <c r="L6013">
        <v>3.1142495980216784E-4</v>
      </c>
      <c r="N6013" s="2">
        <v>41289</v>
      </c>
      <c r="O6013">
        <v>27.21</v>
      </c>
      <c r="Q6013" s="2">
        <v>41289</v>
      </c>
      <c r="R6013">
        <v>36824.61</v>
      </c>
      <c r="S6013" s="8">
        <f t="shared" si="842"/>
        <v>1.1900015250793095E-2</v>
      </c>
      <c r="T6013" s="9">
        <f t="shared" si="838"/>
        <v>1.1894495250793094E-2</v>
      </c>
      <c r="U6013" s="3">
        <f>Sheet1!$B$17+Sheet1!$B$18*'Portfolio allocation'!K6013</f>
        <v>1.7821701733701377E-3</v>
      </c>
      <c r="V6013" s="13">
        <f t="shared" si="843"/>
        <v>1.0112325077422957E-2</v>
      </c>
      <c r="W6013" s="13"/>
      <c r="X6013" s="2">
        <v>41289</v>
      </c>
      <c r="Y6013">
        <v>183.86920000000001</v>
      </c>
      <c r="AA6013" s="2">
        <v>41289</v>
      </c>
      <c r="AB6013">
        <v>2657.88</v>
      </c>
      <c r="AC6013">
        <f t="shared" si="844"/>
        <v>-6.2416808921839095E-4</v>
      </c>
      <c r="AD6013">
        <f t="shared" si="839"/>
        <v>-6.2968808921839091E-4</v>
      </c>
      <c r="AE6013">
        <f>Sheet2!$B$17+Sheet2!$B$18*'Portfolio allocation'!K6013</f>
        <v>1.0566667760960949E-3</v>
      </c>
      <c r="AF6013">
        <f t="shared" si="845"/>
        <v>-1.6863548653144858E-3</v>
      </c>
      <c r="AH6013" s="2">
        <v>41289</v>
      </c>
      <c r="AI6013">
        <v>1.8360000000000001</v>
      </c>
      <c r="AJ6013">
        <v>0.13800000000000001</v>
      </c>
      <c r="AK6013">
        <v>1.3348</v>
      </c>
      <c r="AR6013" s="3"/>
    </row>
    <row r="6014" spans="1:44" hidden="1" outlineLevel="1" x14ac:dyDescent="0.2">
      <c r="A6014" s="2">
        <v>41290</v>
      </c>
      <c r="B6014">
        <v>13.42</v>
      </c>
      <c r="E6014" s="2">
        <v>41290</v>
      </c>
      <c r="F6014">
        <v>1472.63</v>
      </c>
      <c r="G6014">
        <f t="shared" si="840"/>
        <v>1.9696537484570342E-4</v>
      </c>
      <c r="H6014" s="2">
        <v>41290</v>
      </c>
      <c r="I6014">
        <v>2588.02</v>
      </c>
      <c r="J6014">
        <f t="shared" si="841"/>
        <v>3.1694495980216786E-4</v>
      </c>
      <c r="K6014">
        <f t="shared" si="837"/>
        <v>3.1142495980216784E-4</v>
      </c>
      <c r="L6014">
        <v>5.6435862665666723E-3</v>
      </c>
      <c r="N6014" s="2">
        <v>41290</v>
      </c>
      <c r="O6014">
        <v>27.04</v>
      </c>
      <c r="Q6014" s="2">
        <v>41290</v>
      </c>
      <c r="R6014">
        <v>36594.54</v>
      </c>
      <c r="S6014" s="8">
        <f t="shared" si="842"/>
        <v>-6.2477240084823915E-3</v>
      </c>
      <c r="T6014" s="9">
        <f t="shared" si="838"/>
        <v>-6.2532440084823917E-3</v>
      </c>
      <c r="U6014" s="3">
        <f>Sheet1!$B$17+Sheet1!$B$18*'Portfolio allocation'!K6014</f>
        <v>8.4507349079774143E-4</v>
      </c>
      <c r="V6014" s="13">
        <f t="shared" si="843"/>
        <v>-7.0983174992801327E-3</v>
      </c>
      <c r="W6014" s="13"/>
      <c r="X6014" s="2">
        <v>41290</v>
      </c>
      <c r="Y6014">
        <v>183.95509999999999</v>
      </c>
      <c r="AA6014" s="2">
        <v>41290</v>
      </c>
      <c r="AB6014">
        <v>2659.12</v>
      </c>
      <c r="AC6014">
        <f t="shared" si="844"/>
        <v>4.6653724020639942E-4</v>
      </c>
      <c r="AD6014">
        <f t="shared" si="839"/>
        <v>4.610172402063994E-4</v>
      </c>
      <c r="AE6014">
        <f>Sheet2!$B$17+Sheet2!$B$18*'Portfolio allocation'!K6014</f>
        <v>3.3031403078975145E-4</v>
      </c>
      <c r="AF6014">
        <f t="shared" si="845"/>
        <v>1.3070320941664795E-4</v>
      </c>
      <c r="AH6014" s="2">
        <v>41290</v>
      </c>
      <c r="AI6014">
        <v>1.819</v>
      </c>
      <c r="AJ6014">
        <v>0.13800000000000001</v>
      </c>
      <c r="AK6014">
        <v>1.32965</v>
      </c>
      <c r="AR6014" s="3"/>
    </row>
    <row r="6015" spans="1:44" hidden="1" outlineLevel="1" x14ac:dyDescent="0.2">
      <c r="A6015" s="2">
        <v>41291</v>
      </c>
      <c r="B6015">
        <v>13.57</v>
      </c>
      <c r="E6015" s="2">
        <v>41291</v>
      </c>
      <c r="F6015">
        <v>1480.94</v>
      </c>
      <c r="G6015">
        <f t="shared" si="840"/>
        <v>5.6429653069678398E-3</v>
      </c>
      <c r="H6015" s="2">
        <v>41291</v>
      </c>
      <c r="I6015">
        <v>2602.64</v>
      </c>
      <c r="J6015">
        <f t="shared" si="841"/>
        <v>5.6491062665666725E-3</v>
      </c>
      <c r="K6015">
        <f t="shared" si="837"/>
        <v>5.6435862665666723E-3</v>
      </c>
      <c r="L6015">
        <v>3.413884709064661E-3</v>
      </c>
      <c r="N6015" s="2">
        <v>41291</v>
      </c>
      <c r="O6015">
        <v>27.25</v>
      </c>
      <c r="Q6015" s="2">
        <v>41291</v>
      </c>
      <c r="R6015">
        <v>36878.75</v>
      </c>
      <c r="S6015" s="8">
        <f t="shared" si="842"/>
        <v>7.7664591493702417E-3</v>
      </c>
      <c r="T6015" s="9">
        <f t="shared" si="838"/>
        <v>7.7609391493702416E-3</v>
      </c>
      <c r="U6015" s="3">
        <f>Sheet1!$B$17+Sheet1!$B$18*'Portfolio allocation'!K6015</f>
        <v>6.9622640768562168E-3</v>
      </c>
      <c r="V6015" s="13">
        <f t="shared" si="843"/>
        <v>7.9867507251402473E-4</v>
      </c>
      <c r="W6015" s="13"/>
      <c r="X6015" s="2">
        <v>41291</v>
      </c>
      <c r="Y6015">
        <v>184.9676</v>
      </c>
      <c r="AA6015" s="2">
        <v>41291</v>
      </c>
      <c r="AB6015">
        <v>2673.76</v>
      </c>
      <c r="AC6015">
        <f t="shared" si="844"/>
        <v>5.5055807936461587E-3</v>
      </c>
      <c r="AD6015">
        <f t="shared" si="839"/>
        <v>5.4998607936461589E-3</v>
      </c>
      <c r="AE6015">
        <f>Sheet2!$B$17+Sheet2!$B$18*'Portfolio allocation'!K6015</f>
        <v>5.0718079005030578E-3</v>
      </c>
      <c r="AF6015">
        <f t="shared" si="845"/>
        <v>4.2805289314310109E-4</v>
      </c>
      <c r="AH6015" s="2">
        <v>41291</v>
      </c>
      <c r="AI6015">
        <v>1.8839999999999999</v>
      </c>
      <c r="AJ6015">
        <v>0.14299999999999999</v>
      </c>
      <c r="AK6015">
        <v>1.3358000000000001</v>
      </c>
      <c r="AR6015" s="3"/>
    </row>
    <row r="6016" spans="1:44" hidden="1" outlineLevel="1" x14ac:dyDescent="0.2">
      <c r="A6016" s="2">
        <v>41292</v>
      </c>
      <c r="B6016">
        <v>12.46</v>
      </c>
      <c r="E6016" s="2">
        <v>41292</v>
      </c>
      <c r="F6016">
        <v>1485.98</v>
      </c>
      <c r="G6016">
        <f t="shared" si="840"/>
        <v>3.4032438856401726E-3</v>
      </c>
      <c r="H6016" s="2">
        <v>41292</v>
      </c>
      <c r="I6016">
        <v>2611.54</v>
      </c>
      <c r="J6016">
        <f t="shared" si="841"/>
        <v>3.4196047090646609E-3</v>
      </c>
      <c r="K6016">
        <f t="shared" si="837"/>
        <v>3.413884709064661E-3</v>
      </c>
      <c r="L6016">
        <v>-5.4E-6</v>
      </c>
      <c r="N6016" s="2">
        <v>41292</v>
      </c>
      <c r="O6016">
        <v>27.25</v>
      </c>
      <c r="Q6016" s="2">
        <v>41292</v>
      </c>
      <c r="R6016">
        <v>36878.75</v>
      </c>
      <c r="S6016" s="8">
        <f t="shared" si="842"/>
        <v>0</v>
      </c>
      <c r="T6016" s="9">
        <f t="shared" si="838"/>
        <v>-5.7199999999999994E-6</v>
      </c>
      <c r="U6016" s="3">
        <f>Sheet1!$B$17+Sheet1!$B$18*'Portfolio allocation'!K6016</f>
        <v>4.4042939419377883E-3</v>
      </c>
      <c r="V6016" s="13">
        <f t="shared" si="843"/>
        <v>-4.4100139419377881E-3</v>
      </c>
      <c r="W6016" s="13"/>
      <c r="X6016" s="2">
        <v>41292</v>
      </c>
      <c r="Y6016">
        <v>185.7508</v>
      </c>
      <c r="AA6016" s="2">
        <v>41292</v>
      </c>
      <c r="AB6016">
        <v>2685.08</v>
      </c>
      <c r="AC6016">
        <f t="shared" si="844"/>
        <v>4.2337382562382953E-3</v>
      </c>
      <c r="AD6016">
        <f t="shared" si="839"/>
        <v>4.2283382562382952E-3</v>
      </c>
      <c r="AE6016">
        <f>Sheet2!$B$17+Sheet2!$B$18*'Portfolio allocation'!K6016</f>
        <v>3.0891003907407479E-3</v>
      </c>
      <c r="AF6016">
        <f t="shared" si="845"/>
        <v>1.1392378654975473E-3</v>
      </c>
      <c r="AH6016" s="2">
        <v>41292</v>
      </c>
      <c r="AI6016">
        <v>1.84</v>
      </c>
      <c r="AJ6016">
        <v>0.13500000000000001</v>
      </c>
      <c r="AK6016">
        <v>1.3291500000000001</v>
      </c>
      <c r="AR6016" s="3"/>
    </row>
    <row r="6017" spans="1:44" hidden="1" outlineLevel="1" x14ac:dyDescent="0.2">
      <c r="A6017" s="2">
        <v>41295</v>
      </c>
      <c r="B6017">
        <v>12.46</v>
      </c>
      <c r="E6017" s="2">
        <v>41295</v>
      </c>
      <c r="F6017">
        <v>1485.98</v>
      </c>
      <c r="G6017">
        <f t="shared" si="840"/>
        <v>0</v>
      </c>
      <c r="H6017" s="2">
        <v>41295</v>
      </c>
      <c r="I6017">
        <v>2611.54</v>
      </c>
      <c r="J6017">
        <f t="shared" si="841"/>
        <v>0</v>
      </c>
      <c r="K6017">
        <f t="shared" si="837"/>
        <v>-5.4E-6</v>
      </c>
      <c r="L6017">
        <v>4.4670568645320151E-3</v>
      </c>
      <c r="N6017" s="2">
        <v>41295</v>
      </c>
      <c r="O6017">
        <v>27.25</v>
      </c>
      <c r="Q6017" s="2">
        <v>41295</v>
      </c>
      <c r="R6017">
        <v>36878.75</v>
      </c>
      <c r="S6017" s="8">
        <f t="shared" si="842"/>
        <v>0</v>
      </c>
      <c r="T6017" s="9">
        <f t="shared" si="838"/>
        <v>-5.4E-6</v>
      </c>
      <c r="U6017" s="3">
        <f>Sheet1!$B$17+Sheet1!$B$18*'Portfolio allocation'!K6017</f>
        <v>4.8160386750043335E-4</v>
      </c>
      <c r="V6017" s="13">
        <f t="shared" si="843"/>
        <v>-4.8700386750043337E-4</v>
      </c>
      <c r="W6017" s="13"/>
      <c r="X6017" s="2">
        <v>41295</v>
      </c>
      <c r="Y6017">
        <v>185.7508</v>
      </c>
      <c r="AA6017" s="2">
        <v>41295</v>
      </c>
      <c r="AB6017">
        <v>2685.08</v>
      </c>
      <c r="AC6017">
        <f t="shared" si="844"/>
        <v>0</v>
      </c>
      <c r="AD6017">
        <f t="shared" si="839"/>
        <v>-5.4E-6</v>
      </c>
      <c r="AE6017">
        <f>Sheet2!$B$17+Sheet2!$B$18*'Portfolio allocation'!K6017</f>
        <v>4.8585193597900619E-5</v>
      </c>
      <c r="AF6017">
        <f t="shared" si="845"/>
        <v>-5.3985193597900622E-5</v>
      </c>
      <c r="AH6017" s="2">
        <v>41295</v>
      </c>
      <c r="AI6017">
        <v>1.84</v>
      </c>
      <c r="AJ6017">
        <v>0.13500000000000001</v>
      </c>
      <c r="AK6017">
        <v>1.3314999999999999</v>
      </c>
      <c r="AR6017" s="3"/>
    </row>
    <row r="6018" spans="1:44" hidden="1" outlineLevel="1" x14ac:dyDescent="0.2">
      <c r="A6018" s="2">
        <v>41296</v>
      </c>
      <c r="B6018">
        <v>12.43</v>
      </c>
      <c r="E6018" s="2">
        <v>41296</v>
      </c>
      <c r="F6018">
        <v>1492.56</v>
      </c>
      <c r="G6018">
        <f t="shared" si="840"/>
        <v>4.4280542133809941E-3</v>
      </c>
      <c r="H6018" s="2">
        <v>41296</v>
      </c>
      <c r="I6018">
        <v>2623.22</v>
      </c>
      <c r="J6018">
        <f t="shared" si="841"/>
        <v>4.4724568645320151E-3</v>
      </c>
      <c r="K6018">
        <f t="shared" si="837"/>
        <v>4.4670568645320151E-3</v>
      </c>
      <c r="L6018">
        <v>1.52325562171689E-3</v>
      </c>
      <c r="N6018" s="2">
        <v>41296</v>
      </c>
      <c r="O6018">
        <v>27.15</v>
      </c>
      <c r="Q6018" s="2">
        <v>41296</v>
      </c>
      <c r="R6018">
        <v>36743.410000000003</v>
      </c>
      <c r="S6018" s="8">
        <f t="shared" si="842"/>
        <v>-3.6698640816187345E-3</v>
      </c>
      <c r="T6018" s="9">
        <f t="shared" si="838"/>
        <v>-3.6752640816187345E-3</v>
      </c>
      <c r="U6018" s="3">
        <f>Sheet1!$B$17+Sheet1!$B$18*'Portfolio allocation'!K6018</f>
        <v>5.6125197296218107E-3</v>
      </c>
      <c r="V6018" s="13">
        <f t="shared" si="843"/>
        <v>-9.2877838112405443E-3</v>
      </c>
      <c r="W6018" s="13"/>
      <c r="X6018" s="2">
        <v>41296</v>
      </c>
      <c r="Y6018">
        <v>187.2886</v>
      </c>
      <c r="AA6018" s="2">
        <v>41296</v>
      </c>
      <c r="AB6018">
        <v>2707.31</v>
      </c>
      <c r="AC6018">
        <f t="shared" si="844"/>
        <v>8.2790829323520221E-3</v>
      </c>
      <c r="AD6018">
        <f t="shared" si="839"/>
        <v>8.2736829323520229E-3</v>
      </c>
      <c r="AE6018">
        <f>Sheet2!$B$17+Sheet2!$B$18*'Portfolio allocation'!K6018</f>
        <v>4.0256079402340829E-3</v>
      </c>
      <c r="AF6018">
        <f t="shared" si="845"/>
        <v>4.24807499211794E-3</v>
      </c>
      <c r="AH6018" s="2">
        <v>41296</v>
      </c>
      <c r="AI6018">
        <v>1.8440000000000001</v>
      </c>
      <c r="AJ6018">
        <v>0.13500000000000001</v>
      </c>
      <c r="AK6018">
        <v>1.3286500000000001</v>
      </c>
      <c r="AR6018" s="3"/>
    </row>
    <row r="6019" spans="1:44" hidden="1" outlineLevel="1" x14ac:dyDescent="0.2">
      <c r="A6019" s="2">
        <v>41297</v>
      </c>
      <c r="B6019">
        <v>12.46</v>
      </c>
      <c r="E6019" s="2">
        <v>41297</v>
      </c>
      <c r="F6019">
        <v>1494.81</v>
      </c>
      <c r="G6019">
        <f t="shared" si="840"/>
        <v>1.5074770863483522E-3</v>
      </c>
      <c r="H6019" s="2">
        <v>41297</v>
      </c>
      <c r="I6019">
        <v>2627.23</v>
      </c>
      <c r="J6019">
        <f t="shared" si="841"/>
        <v>1.5286556217168901E-3</v>
      </c>
      <c r="K6019">
        <f t="shared" si="837"/>
        <v>1.52325562171689E-3</v>
      </c>
      <c r="L6019">
        <v>3.2662902752988845E-5</v>
      </c>
      <c r="N6019" s="2">
        <v>41297</v>
      </c>
      <c r="O6019">
        <v>27.61</v>
      </c>
      <c r="Q6019" s="2">
        <v>41297</v>
      </c>
      <c r="R6019">
        <v>37365.94</v>
      </c>
      <c r="S6019" s="8">
        <f t="shared" si="842"/>
        <v>1.694262998453322E-2</v>
      </c>
      <c r="T6019" s="9">
        <f t="shared" si="838"/>
        <v>1.693722998453322E-2</v>
      </c>
      <c r="U6019" s="3">
        <f>Sheet1!$B$17+Sheet1!$B$18*'Portfolio allocation'!K6019</f>
        <v>2.2353163380194573E-3</v>
      </c>
      <c r="V6019" s="13">
        <f t="shared" si="843"/>
        <v>1.4701913646513763E-2</v>
      </c>
      <c r="W6019" s="13"/>
      <c r="X6019" s="2">
        <v>41297</v>
      </c>
      <c r="Y6019">
        <v>195.54130000000001</v>
      </c>
      <c r="AA6019" s="2">
        <v>41297</v>
      </c>
      <c r="AB6019">
        <v>2826.6</v>
      </c>
      <c r="AC6019">
        <f t="shared" si="844"/>
        <v>4.4062187189497948E-2</v>
      </c>
      <c r="AD6019">
        <f t="shared" si="839"/>
        <v>4.4056787189497945E-2</v>
      </c>
      <c r="AE6019">
        <f>Sheet2!$B$17+Sheet2!$B$18*'Portfolio allocation'!K6019</f>
        <v>1.4079047719606735E-3</v>
      </c>
      <c r="AF6019">
        <f t="shared" si="845"/>
        <v>4.2648882417537275E-2</v>
      </c>
      <c r="AH6019" s="2">
        <v>41297</v>
      </c>
      <c r="AI6019">
        <v>1.8280000000000001</v>
      </c>
      <c r="AJ6019">
        <v>0.13500000000000001</v>
      </c>
      <c r="AK6019">
        <v>1.3281000000000001</v>
      </c>
      <c r="AR6019" s="3"/>
    </row>
    <row r="6020" spans="1:44" hidden="1" outlineLevel="1" x14ac:dyDescent="0.2">
      <c r="A6020" s="2">
        <v>41298</v>
      </c>
      <c r="B6020">
        <v>12.69</v>
      </c>
      <c r="E6020" s="2">
        <v>41298</v>
      </c>
      <c r="F6020">
        <v>1494.82</v>
      </c>
      <c r="G6020">
        <f t="shared" si="840"/>
        <v>6.6898134210013893E-6</v>
      </c>
      <c r="H6020" s="2">
        <v>41298</v>
      </c>
      <c r="I6020">
        <v>2627.33</v>
      </c>
      <c r="J6020">
        <f t="shared" si="841"/>
        <v>3.8062902752988848E-5</v>
      </c>
      <c r="K6020">
        <f t="shared" ref="K6020:K6083" si="846">J6020-(AJ6019/25000)</f>
        <v>3.2662902752988845E-5</v>
      </c>
      <c r="L6020">
        <v>5.441274070786626E-3</v>
      </c>
      <c r="N6020" s="2">
        <v>41298</v>
      </c>
      <c r="O6020">
        <v>27.63</v>
      </c>
      <c r="Q6020" s="2">
        <v>41298</v>
      </c>
      <c r="R6020">
        <v>37393.01</v>
      </c>
      <c r="S6020" s="8">
        <f t="shared" si="842"/>
        <v>7.2445655053776647E-4</v>
      </c>
      <c r="T6020" s="9">
        <f t="shared" ref="T6020:T6083" si="847">S6020-(AJ6019/100/250)</f>
        <v>7.1905655053776645E-4</v>
      </c>
      <c r="U6020" s="3">
        <f>Sheet1!$B$17+Sheet1!$B$18*'Portfolio allocation'!K6020</f>
        <v>5.2527059418089946E-4</v>
      </c>
      <c r="V6020" s="13">
        <f t="shared" si="843"/>
        <v>1.9378595635686699E-4</v>
      </c>
      <c r="W6020" s="13"/>
      <c r="X6020" s="2">
        <v>41298</v>
      </c>
      <c r="Y6020">
        <v>195.25470000000001</v>
      </c>
      <c r="AA6020" s="2">
        <v>41298</v>
      </c>
      <c r="AB6020">
        <v>2822.46</v>
      </c>
      <c r="AC6020">
        <f t="shared" si="844"/>
        <v>-1.4646571853109691E-3</v>
      </c>
      <c r="AD6020">
        <f t="shared" ref="AD6020:AD6083" si="848">AC6020-AJ6020/25000</f>
        <v>-1.4699771853109692E-3</v>
      </c>
      <c r="AE6020">
        <f>Sheet2!$B$17+Sheet2!$B$18*'Portfolio allocation'!K6020</f>
        <v>8.2431697798333476E-5</v>
      </c>
      <c r="AF6020">
        <f t="shared" si="845"/>
        <v>-1.5524088831093026E-3</v>
      </c>
      <c r="AH6020" s="2">
        <v>41298</v>
      </c>
      <c r="AI6020">
        <v>1.8520000000000001</v>
      </c>
      <c r="AJ6020">
        <v>0.13300000000000001</v>
      </c>
      <c r="AK6020">
        <v>1.3373999999999999</v>
      </c>
      <c r="AR6020" s="3"/>
    </row>
    <row r="6021" spans="1:44" hidden="1" outlineLevel="1" x14ac:dyDescent="0.2">
      <c r="A6021" s="2">
        <v>41299</v>
      </c>
      <c r="B6021">
        <v>12.89</v>
      </c>
      <c r="E6021" s="2">
        <v>41299</v>
      </c>
      <c r="F6021">
        <v>1502.96</v>
      </c>
      <c r="G6021">
        <f t="shared" ref="G6021:G6084" si="849">(F6021/F6020)-1</f>
        <v>5.4454716955887328E-3</v>
      </c>
      <c r="H6021" s="2">
        <v>41299</v>
      </c>
      <c r="I6021">
        <v>2641.64</v>
      </c>
      <c r="J6021">
        <f t="shared" ref="J6021:J6084" si="850">(I6021/I6020)-1</f>
        <v>5.4465940707866256E-3</v>
      </c>
      <c r="K6021">
        <f t="shared" si="846"/>
        <v>5.441274070786626E-3</v>
      </c>
      <c r="L6021">
        <v>-1.8264385699792772E-3</v>
      </c>
      <c r="N6021" s="2">
        <v>41299</v>
      </c>
      <c r="O6021">
        <v>27.88</v>
      </c>
      <c r="Q6021" s="2">
        <v>41299</v>
      </c>
      <c r="R6021">
        <v>37731.35</v>
      </c>
      <c r="S6021" s="8">
        <f t="shared" ref="S6021:S6084" si="851">R6021/R6020-1</f>
        <v>9.0482151610686845E-3</v>
      </c>
      <c r="T6021" s="9">
        <f t="shared" si="847"/>
        <v>9.0428951610686849E-3</v>
      </c>
      <c r="U6021" s="3">
        <f>Sheet1!$B$17+Sheet1!$B$18*'Portfolio allocation'!K6021</f>
        <v>6.7301663985844633E-3</v>
      </c>
      <c r="V6021" s="13">
        <f t="shared" ref="V6021:V6084" si="852">T6021-U6021</f>
        <v>2.3127287624842216E-3</v>
      </c>
      <c r="W6021" s="13"/>
      <c r="X6021" s="2">
        <v>41299</v>
      </c>
      <c r="Y6021">
        <v>195.7801</v>
      </c>
      <c r="AA6021" s="2">
        <v>41299</v>
      </c>
      <c r="AB6021">
        <v>2830.05</v>
      </c>
      <c r="AC6021">
        <f t="shared" ref="AC6021:AC6084" si="853">AB6021/AB6020-1</f>
        <v>2.689143513105563E-3</v>
      </c>
      <c r="AD6021">
        <f t="shared" si="848"/>
        <v>2.6835435131055629E-3</v>
      </c>
      <c r="AE6021">
        <f>Sheet2!$B$17+Sheet2!$B$18*'Portfolio allocation'!K6021</f>
        <v>4.8919067345645131E-3</v>
      </c>
      <c r="AF6021">
        <f t="shared" ref="AF6021:AF6084" si="854">AD6021-AE6021</f>
        <v>-2.2083632214589502E-3</v>
      </c>
      <c r="AH6021" s="2">
        <v>41299</v>
      </c>
      <c r="AI6021">
        <v>1.9490000000000001</v>
      </c>
      <c r="AJ6021">
        <v>0.14000000000000001</v>
      </c>
      <c r="AK6021">
        <v>1.3474999999999999</v>
      </c>
      <c r="AR6021" s="3"/>
    </row>
    <row r="6022" spans="1:44" hidden="1" outlineLevel="1" x14ac:dyDescent="0.2">
      <c r="A6022" s="2">
        <v>41302</v>
      </c>
      <c r="B6022">
        <v>13.57</v>
      </c>
      <c r="E6022" s="2">
        <v>41302</v>
      </c>
      <c r="F6022">
        <v>1500.18</v>
      </c>
      <c r="G6022">
        <f t="shared" si="849"/>
        <v>-1.8496832916378159E-3</v>
      </c>
      <c r="H6022" s="2">
        <v>41302</v>
      </c>
      <c r="I6022">
        <v>2636.83</v>
      </c>
      <c r="J6022">
        <f t="shared" si="850"/>
        <v>-1.8208385699792773E-3</v>
      </c>
      <c r="K6022">
        <f t="shared" si="846"/>
        <v>-1.8264385699792772E-3</v>
      </c>
      <c r="L6022">
        <v>5.1521083088405476E-3</v>
      </c>
      <c r="N6022" s="2">
        <v>41302</v>
      </c>
      <c r="O6022">
        <v>27.911000000000001</v>
      </c>
      <c r="Q6022" s="2">
        <v>41302</v>
      </c>
      <c r="R6022">
        <v>37773.31</v>
      </c>
      <c r="S6022" s="8">
        <f t="shared" si="851"/>
        <v>1.1120725868540848E-3</v>
      </c>
      <c r="T6022" s="9">
        <f t="shared" si="847"/>
        <v>1.1064725868540849E-3</v>
      </c>
      <c r="U6022" s="3">
        <f>Sheet1!$B$17+Sheet1!$B$18*'Portfolio allocation'!K6022</f>
        <v>-1.6075377312345139E-3</v>
      </c>
      <c r="V6022" s="13">
        <f t="shared" si="852"/>
        <v>2.7140103180885991E-3</v>
      </c>
      <c r="W6022" s="13"/>
      <c r="X6022" s="2">
        <v>41302</v>
      </c>
      <c r="Y6022">
        <v>195.74189999999999</v>
      </c>
      <c r="AA6022" s="2">
        <v>41302</v>
      </c>
      <c r="AB6022">
        <v>2829.5</v>
      </c>
      <c r="AC6022">
        <f t="shared" si="853"/>
        <v>-1.9434285613340041E-4</v>
      </c>
      <c r="AD6022">
        <f t="shared" si="848"/>
        <v>-1.9994285613340041E-4</v>
      </c>
      <c r="AE6022">
        <f>Sheet2!$B$17+Sheet2!$B$18*'Portfolio allocation'!K6022</f>
        <v>-1.5707287617234386E-3</v>
      </c>
      <c r="AF6022">
        <f t="shared" si="854"/>
        <v>1.3707859055900383E-3</v>
      </c>
      <c r="AH6022" s="2">
        <v>41302</v>
      </c>
      <c r="AI6022">
        <v>1.9650000000000001</v>
      </c>
      <c r="AJ6022">
        <v>0.14000000000000001</v>
      </c>
      <c r="AK6022">
        <v>1.3461000000000001</v>
      </c>
      <c r="AR6022" s="3"/>
    </row>
    <row r="6023" spans="1:44" hidden="1" outlineLevel="1" x14ac:dyDescent="0.2">
      <c r="A6023" s="2">
        <v>41303</v>
      </c>
      <c r="B6023">
        <v>13.31</v>
      </c>
      <c r="E6023" s="2">
        <v>41303</v>
      </c>
      <c r="F6023">
        <v>1507.84</v>
      </c>
      <c r="G6023">
        <f t="shared" si="849"/>
        <v>5.1060539401937E-3</v>
      </c>
      <c r="H6023" s="2">
        <v>41303</v>
      </c>
      <c r="I6023">
        <v>2650.43</v>
      </c>
      <c r="J6023">
        <f t="shared" si="850"/>
        <v>5.1577083088405473E-3</v>
      </c>
      <c r="K6023">
        <f t="shared" si="846"/>
        <v>5.1521083088405476E-3</v>
      </c>
      <c r="L6023">
        <v>-3.6502916160773891E-3</v>
      </c>
      <c r="N6023" s="2">
        <v>41303</v>
      </c>
      <c r="O6023">
        <v>28.01</v>
      </c>
      <c r="Q6023" s="2">
        <v>41303</v>
      </c>
      <c r="R6023">
        <v>37907.29</v>
      </c>
      <c r="S6023" s="8">
        <f t="shared" si="851"/>
        <v>3.5469488906321178E-3</v>
      </c>
      <c r="T6023" s="9">
        <f t="shared" si="847"/>
        <v>3.5413488906321177E-3</v>
      </c>
      <c r="U6023" s="3">
        <f>Sheet1!$B$17+Sheet1!$B$18*'Portfolio allocation'!K6023</f>
        <v>6.3984281080449526E-3</v>
      </c>
      <c r="V6023" s="13">
        <f t="shared" si="852"/>
        <v>-2.8570792174128349E-3</v>
      </c>
      <c r="W6023" s="13"/>
      <c r="X6023" s="2">
        <v>41303</v>
      </c>
      <c r="Y6023">
        <v>194.75800000000001</v>
      </c>
      <c r="AA6023" s="2">
        <v>41303</v>
      </c>
      <c r="AB6023">
        <v>2815.28</v>
      </c>
      <c r="AC6023">
        <f t="shared" si="853"/>
        <v>-5.0256229015726017E-3</v>
      </c>
      <c r="AD6023">
        <f t="shared" si="848"/>
        <v>-5.0312229015726014E-3</v>
      </c>
      <c r="AE6023">
        <f>Sheet2!$B$17+Sheet2!$B$18*'Portfolio allocation'!K6023</f>
        <v>4.6347731617562551E-3</v>
      </c>
      <c r="AF6023">
        <f t="shared" si="854"/>
        <v>-9.6659960633288557E-3</v>
      </c>
      <c r="AH6023" s="2">
        <v>41303</v>
      </c>
      <c r="AI6023">
        <v>1.9650000000000001</v>
      </c>
      <c r="AJ6023">
        <v>0.14000000000000001</v>
      </c>
      <c r="AK6023">
        <v>1.3478000000000001</v>
      </c>
      <c r="AR6023" s="3"/>
    </row>
    <row r="6024" spans="1:44" hidden="1" outlineLevel="1" x14ac:dyDescent="0.2">
      <c r="A6024" s="2">
        <v>41304</v>
      </c>
      <c r="B6024">
        <v>14.32</v>
      </c>
      <c r="E6024" s="2">
        <v>41304</v>
      </c>
      <c r="F6024">
        <v>1501.96</v>
      </c>
      <c r="G6024">
        <f t="shared" si="849"/>
        <v>-3.899617996604321E-3</v>
      </c>
      <c r="H6024" s="2">
        <v>41304</v>
      </c>
      <c r="I6024">
        <v>2640.77</v>
      </c>
      <c r="J6024">
        <f t="shared" si="850"/>
        <v>-3.644691616077389E-3</v>
      </c>
      <c r="K6024">
        <f t="shared" si="846"/>
        <v>-3.6502916160773891E-3</v>
      </c>
      <c r="L6024">
        <v>-2.5084578202570597E-3</v>
      </c>
      <c r="N6024" s="2">
        <v>41304</v>
      </c>
      <c r="O6024">
        <v>27.85</v>
      </c>
      <c r="Q6024" s="2">
        <v>41304</v>
      </c>
      <c r="R6024">
        <v>37690.75</v>
      </c>
      <c r="S6024" s="8">
        <f t="shared" si="851"/>
        <v>-5.7123577021729322E-3</v>
      </c>
      <c r="T6024" s="9">
        <f t="shared" si="847"/>
        <v>-5.7179577021729319E-3</v>
      </c>
      <c r="U6024" s="3">
        <f>Sheet1!$B$17+Sheet1!$B$18*'Portfolio allocation'!K6024</f>
        <v>-3.6999081683012987E-3</v>
      </c>
      <c r="V6024" s="13">
        <f t="shared" si="852"/>
        <v>-2.0180495338716332E-3</v>
      </c>
      <c r="W6024" s="13"/>
      <c r="X6024" s="2">
        <v>41304</v>
      </c>
      <c r="Y6024">
        <v>194.39510000000001</v>
      </c>
      <c r="AA6024" s="2">
        <v>41304</v>
      </c>
      <c r="AB6024">
        <v>2810.03</v>
      </c>
      <c r="AC6024">
        <f t="shared" si="853"/>
        <v>-1.8648233923446167E-3</v>
      </c>
      <c r="AD6024">
        <f t="shared" si="848"/>
        <v>-1.8702233923446167E-3</v>
      </c>
      <c r="AE6024">
        <f>Sheet2!$B$17+Sheet2!$B$18*'Portfolio allocation'!K6024</f>
        <v>-3.1925454210134253E-3</v>
      </c>
      <c r="AF6024">
        <f t="shared" si="854"/>
        <v>1.3223220286688086E-3</v>
      </c>
      <c r="AH6024" s="2">
        <v>41304</v>
      </c>
      <c r="AI6024">
        <v>1.992</v>
      </c>
      <c r="AJ6024">
        <v>0.13500000000000001</v>
      </c>
      <c r="AK6024">
        <v>1.3569500000000001</v>
      </c>
      <c r="AR6024" s="3"/>
    </row>
    <row r="6025" spans="1:44" hidden="1" outlineLevel="1" x14ac:dyDescent="0.2">
      <c r="A6025" s="2">
        <v>41305</v>
      </c>
      <c r="B6025">
        <v>14.28</v>
      </c>
      <c r="E6025" s="2">
        <v>41305</v>
      </c>
      <c r="F6025">
        <v>1498.11</v>
      </c>
      <c r="G6025">
        <f t="shared" si="849"/>
        <v>-2.5633172654399017E-3</v>
      </c>
      <c r="H6025" s="2">
        <v>41305</v>
      </c>
      <c r="I6025">
        <v>2634.16</v>
      </c>
      <c r="J6025">
        <f t="shared" si="850"/>
        <v>-2.5030578202570597E-3</v>
      </c>
      <c r="K6025">
        <f t="shared" si="846"/>
        <v>-2.5084578202570597E-3</v>
      </c>
      <c r="L6025">
        <v>1.0069918127980016E-2</v>
      </c>
      <c r="N6025" s="2">
        <v>41305</v>
      </c>
      <c r="O6025">
        <v>27.45</v>
      </c>
      <c r="Q6025" s="2">
        <v>41305</v>
      </c>
      <c r="R6025">
        <v>37149.42</v>
      </c>
      <c r="S6025" s="8">
        <f t="shared" si="851"/>
        <v>-1.4362409875102067E-2</v>
      </c>
      <c r="T6025" s="9">
        <f t="shared" si="847"/>
        <v>-1.4367809875102066E-2</v>
      </c>
      <c r="U6025" s="3">
        <f>Sheet1!$B$17+Sheet1!$B$18*'Portfolio allocation'!K6025</f>
        <v>-2.389967499819564E-3</v>
      </c>
      <c r="V6025" s="13">
        <f t="shared" si="852"/>
        <v>-1.1977842375282502E-2</v>
      </c>
      <c r="W6025" s="13"/>
      <c r="X6025" s="2">
        <v>41305</v>
      </c>
      <c r="Y6025">
        <v>193.96530000000001</v>
      </c>
      <c r="AA6025" s="2">
        <v>41305</v>
      </c>
      <c r="AB6025">
        <v>2803.82</v>
      </c>
      <c r="AC6025">
        <f t="shared" si="853"/>
        <v>-2.2099408191371683E-3</v>
      </c>
      <c r="AD6025">
        <f t="shared" si="848"/>
        <v>-2.2153408191371684E-3</v>
      </c>
      <c r="AE6025">
        <f>Sheet2!$B$17+Sheet2!$B$18*'Portfolio allocation'!K6025</f>
        <v>-2.1771976789552012E-3</v>
      </c>
      <c r="AF6025">
        <f t="shared" si="854"/>
        <v>-3.8143140181967194E-5</v>
      </c>
      <c r="AH6025" s="2">
        <v>41305</v>
      </c>
      <c r="AI6025">
        <v>1.9850000000000001</v>
      </c>
      <c r="AJ6025">
        <v>0.13500000000000001</v>
      </c>
      <c r="AK6025">
        <v>1.3573999999999999</v>
      </c>
      <c r="AR6025" s="3"/>
    </row>
    <row r="6026" spans="1:44" hidden="1" outlineLevel="1" x14ac:dyDescent="0.2">
      <c r="A6026" s="2">
        <v>41306</v>
      </c>
      <c r="B6026">
        <v>12.9</v>
      </c>
      <c r="E6026" s="2">
        <v>41306</v>
      </c>
      <c r="F6026">
        <v>1513.17</v>
      </c>
      <c r="G6026">
        <f t="shared" si="849"/>
        <v>1.0052666359613216E-2</v>
      </c>
      <c r="H6026" s="2">
        <v>41306</v>
      </c>
      <c r="I6026">
        <v>2660.7</v>
      </c>
      <c r="J6026">
        <f t="shared" si="850"/>
        <v>1.0075318127980015E-2</v>
      </c>
      <c r="K6026">
        <f t="shared" si="846"/>
        <v>1.0069918127980016E-2</v>
      </c>
      <c r="L6026">
        <v>-1.1524924937046554E-2</v>
      </c>
      <c r="N6026" s="2">
        <v>41306</v>
      </c>
      <c r="O6026">
        <v>27.93</v>
      </c>
      <c r="Q6026" s="2">
        <v>41306</v>
      </c>
      <c r="R6026">
        <v>37799.019999999997</v>
      </c>
      <c r="S6026" s="8">
        <f t="shared" si="851"/>
        <v>1.74861411026066E-2</v>
      </c>
      <c r="T6026" s="9">
        <f t="shared" si="847"/>
        <v>1.7480741102606601E-2</v>
      </c>
      <c r="U6026" s="3">
        <f>Sheet1!$B$17+Sheet1!$B$18*'Portfolio allocation'!K6026</f>
        <v>1.2040264166436823E-2</v>
      </c>
      <c r="V6026" s="13">
        <f t="shared" si="852"/>
        <v>5.4404769361697785E-3</v>
      </c>
      <c r="W6026" s="13"/>
      <c r="X6026" s="2">
        <v>41306</v>
      </c>
      <c r="Y6026">
        <v>195.98060000000001</v>
      </c>
      <c r="AA6026" s="2">
        <v>41306</v>
      </c>
      <c r="AB6026">
        <v>2832.95</v>
      </c>
      <c r="AC6026">
        <f t="shared" si="853"/>
        <v>1.0389397322224658E-2</v>
      </c>
      <c r="AD6026">
        <f t="shared" si="848"/>
        <v>1.0383997322224659E-2</v>
      </c>
      <c r="AE6026">
        <f>Sheet2!$B$17+Sheet2!$B$18*'Portfolio allocation'!K6026</f>
        <v>9.0078151176108609E-3</v>
      </c>
      <c r="AF6026">
        <f t="shared" si="854"/>
        <v>1.3761822046137982E-3</v>
      </c>
      <c r="AH6026" s="2">
        <v>41306</v>
      </c>
      <c r="AI6026">
        <v>2.0249999999999999</v>
      </c>
      <c r="AJ6026">
        <v>0.13500000000000001</v>
      </c>
      <c r="AK6026">
        <v>1.3695999999999999</v>
      </c>
      <c r="AR6026" s="3"/>
    </row>
    <row r="6027" spans="1:44" hidden="1" outlineLevel="1" x14ac:dyDescent="0.2">
      <c r="A6027" s="2">
        <v>41309</v>
      </c>
      <c r="B6027">
        <v>14.67</v>
      </c>
      <c r="E6027" s="2">
        <v>41309</v>
      </c>
      <c r="F6027">
        <v>1495.71</v>
      </c>
      <c r="G6027">
        <f t="shared" si="849"/>
        <v>-1.1538690299173315E-2</v>
      </c>
      <c r="H6027" s="2">
        <v>41309</v>
      </c>
      <c r="I6027">
        <v>2630.05</v>
      </c>
      <c r="J6027">
        <f t="shared" si="850"/>
        <v>-1.1519524937046555E-2</v>
      </c>
      <c r="K6027">
        <f t="shared" si="846"/>
        <v>-1.1524924937046554E-2</v>
      </c>
      <c r="L6027">
        <v>1.0530601370316226E-2</v>
      </c>
      <c r="N6027" s="2">
        <v>41309</v>
      </c>
      <c r="O6027">
        <v>27.44</v>
      </c>
      <c r="Q6027" s="2">
        <v>41309</v>
      </c>
      <c r="R6027">
        <v>37135.870000000003</v>
      </c>
      <c r="S6027" s="8">
        <f t="shared" si="851"/>
        <v>-1.7544105640833974E-2</v>
      </c>
      <c r="T6027" s="9">
        <f t="shared" si="847"/>
        <v>-1.7549505640833973E-2</v>
      </c>
      <c r="U6027" s="3">
        <f>Sheet1!$B$17+Sheet1!$B$18*'Portfolio allocation'!K6027</f>
        <v>-1.273388708386497E-2</v>
      </c>
      <c r="V6027" s="13">
        <f t="shared" si="852"/>
        <v>-4.8156185569690028E-3</v>
      </c>
      <c r="W6027" s="13"/>
      <c r="X6027" s="2">
        <v>41309</v>
      </c>
      <c r="Y6027">
        <v>194.65299999999999</v>
      </c>
      <c r="AA6027" s="2">
        <v>41309</v>
      </c>
      <c r="AB6027">
        <v>2813.76</v>
      </c>
      <c r="AC6027">
        <f t="shared" si="853"/>
        <v>-6.7738576395628414E-3</v>
      </c>
      <c r="AD6027">
        <f t="shared" si="848"/>
        <v>-6.779177639562841E-3</v>
      </c>
      <c r="AE6027">
        <f>Sheet2!$B$17+Sheet2!$B$18*'Portfolio allocation'!K6027</f>
        <v>-1.0194870270085071E-2</v>
      </c>
      <c r="AF6027">
        <f t="shared" si="854"/>
        <v>3.4156926305222296E-3</v>
      </c>
      <c r="AH6027" s="2">
        <v>41309</v>
      </c>
      <c r="AI6027">
        <v>1.9570000000000001</v>
      </c>
      <c r="AJ6027">
        <v>0.13300000000000001</v>
      </c>
      <c r="AK6027">
        <v>1.35585</v>
      </c>
      <c r="AR6027" s="3"/>
    </row>
    <row r="6028" spans="1:44" hidden="1" outlineLevel="1" x14ac:dyDescent="0.2">
      <c r="A6028" s="2">
        <v>41310</v>
      </c>
      <c r="B6028">
        <v>13.72</v>
      </c>
      <c r="E6028" s="2">
        <v>41310</v>
      </c>
      <c r="F6028">
        <v>1511.29</v>
      </c>
      <c r="G6028">
        <f t="shared" si="849"/>
        <v>1.0416457735791029E-2</v>
      </c>
      <c r="H6028" s="2">
        <v>41310</v>
      </c>
      <c r="I6028">
        <v>2657.76</v>
      </c>
      <c r="J6028">
        <f t="shared" si="850"/>
        <v>1.0535921370316226E-2</v>
      </c>
      <c r="K6028">
        <f t="shared" si="846"/>
        <v>1.0530601370316226E-2</v>
      </c>
      <c r="L6028">
        <v>6.68099488290874E-4</v>
      </c>
      <c r="N6028" s="2">
        <v>41310</v>
      </c>
      <c r="O6028">
        <v>27.495000000000001</v>
      </c>
      <c r="Q6028" s="2">
        <v>41310</v>
      </c>
      <c r="R6028">
        <v>37210.32</v>
      </c>
      <c r="S6028" s="8">
        <f t="shared" si="851"/>
        <v>2.0048002106856089E-3</v>
      </c>
      <c r="T6028" s="9">
        <f t="shared" si="847"/>
        <v>1.9994802106856088E-3</v>
      </c>
      <c r="U6028" s="3">
        <f>Sheet1!$B$17+Sheet1!$B$18*'Portfolio allocation'!K6028</f>
        <v>1.2568771657310901E-2</v>
      </c>
      <c r="V6028" s="13">
        <f t="shared" si="852"/>
        <v>-1.0569291446625292E-2</v>
      </c>
      <c r="W6028" s="13"/>
      <c r="X6028" s="2">
        <v>41310</v>
      </c>
      <c r="Y6028">
        <v>193.6978</v>
      </c>
      <c r="AA6028" s="2">
        <v>41310</v>
      </c>
      <c r="AB6028">
        <v>2799.95</v>
      </c>
      <c r="AC6028">
        <f t="shared" si="853"/>
        <v>-4.908023427726782E-3</v>
      </c>
      <c r="AD6028">
        <f t="shared" si="848"/>
        <v>-4.913423427726782E-3</v>
      </c>
      <c r="AE6028">
        <f>Sheet2!$B$17+Sheet2!$B$18*'Portfolio allocation'!K6028</f>
        <v>9.4174664097887075E-3</v>
      </c>
      <c r="AF6028">
        <f t="shared" si="854"/>
        <v>-1.433088983751549E-2</v>
      </c>
      <c r="AH6028" s="2">
        <v>41310</v>
      </c>
      <c r="AI6028">
        <v>2.0049999999999999</v>
      </c>
      <c r="AJ6028">
        <v>0.13500000000000001</v>
      </c>
      <c r="AK6028">
        <v>1.3528500000000001</v>
      </c>
      <c r="AR6028" s="3"/>
    </row>
    <row r="6029" spans="1:44" hidden="1" outlineLevel="1" x14ac:dyDescent="0.2">
      <c r="A6029" s="2">
        <v>41311</v>
      </c>
      <c r="B6029">
        <v>13.41</v>
      </c>
      <c r="E6029" s="2">
        <v>41311</v>
      </c>
      <c r="F6029">
        <v>1512.12</v>
      </c>
      <c r="G6029">
        <f t="shared" si="849"/>
        <v>5.4919969033062621E-4</v>
      </c>
      <c r="H6029" s="2">
        <v>41311</v>
      </c>
      <c r="I6029">
        <v>2659.55</v>
      </c>
      <c r="J6029">
        <f t="shared" si="850"/>
        <v>6.7349948829087403E-4</v>
      </c>
      <c r="K6029">
        <f t="shared" si="846"/>
        <v>6.68099488290874E-4</v>
      </c>
      <c r="L6029">
        <v>-1.4008128337501188E-3</v>
      </c>
      <c r="N6029" s="2">
        <v>41311</v>
      </c>
      <c r="O6029">
        <v>27.34</v>
      </c>
      <c r="Q6029" s="2">
        <v>41311</v>
      </c>
      <c r="R6029">
        <v>37000.550000000003</v>
      </c>
      <c r="S6029" s="8">
        <f t="shared" si="851"/>
        <v>-5.6374145667115183E-3</v>
      </c>
      <c r="T6029" s="9">
        <f t="shared" si="847"/>
        <v>-5.6428145667115183E-3</v>
      </c>
      <c r="U6029" s="3">
        <f>Sheet1!$B$17+Sheet1!$B$18*'Portfolio allocation'!K6029</f>
        <v>1.2542595492146197E-3</v>
      </c>
      <c r="V6029" s="13">
        <f t="shared" si="852"/>
        <v>-6.897074115926138E-3</v>
      </c>
      <c r="W6029" s="13"/>
      <c r="X6029" s="2">
        <v>41311</v>
      </c>
      <c r="Y6029">
        <v>192.00720000000001</v>
      </c>
      <c r="AA6029" s="2">
        <v>41311</v>
      </c>
      <c r="AB6029">
        <v>2787.25</v>
      </c>
      <c r="AC6029">
        <f t="shared" si="853"/>
        <v>-4.5357952820584968E-3</v>
      </c>
      <c r="AD6029">
        <f t="shared" si="848"/>
        <v>-4.5416352820584968E-3</v>
      </c>
      <c r="AE6029">
        <f>Sheet2!$B$17+Sheet2!$B$18*'Portfolio allocation'!K6029</f>
        <v>6.4747812111211789E-4</v>
      </c>
      <c r="AF6029">
        <f t="shared" si="854"/>
        <v>-5.1891134031706145E-3</v>
      </c>
      <c r="AH6029" s="2">
        <v>41311</v>
      </c>
      <c r="AI6029">
        <v>1.964</v>
      </c>
      <c r="AJ6029">
        <v>0.14599999999999999</v>
      </c>
      <c r="AK6029">
        <v>1.3537999999999999</v>
      </c>
      <c r="AR6029" s="3"/>
    </row>
    <row r="6030" spans="1:44" hidden="1" outlineLevel="1" x14ac:dyDescent="0.2">
      <c r="A6030" s="2">
        <v>41312</v>
      </c>
      <c r="B6030">
        <v>13.5</v>
      </c>
      <c r="E6030" s="2">
        <v>41312</v>
      </c>
      <c r="F6030">
        <v>1509.39</v>
      </c>
      <c r="G6030">
        <f t="shared" si="849"/>
        <v>-1.8054122688674346E-3</v>
      </c>
      <c r="H6030" s="2">
        <v>41312</v>
      </c>
      <c r="I6030">
        <v>2655.84</v>
      </c>
      <c r="J6030">
        <f t="shared" si="850"/>
        <v>-1.3949728337501188E-3</v>
      </c>
      <c r="K6030">
        <f t="shared" si="846"/>
        <v>-1.4008128337501188E-3</v>
      </c>
      <c r="L6030">
        <v>5.6458558852941279E-3</v>
      </c>
      <c r="N6030" s="2">
        <v>41312</v>
      </c>
      <c r="O6030">
        <v>27.283000000000001</v>
      </c>
      <c r="Q6030" s="2">
        <v>41312</v>
      </c>
      <c r="R6030">
        <v>36923.4</v>
      </c>
      <c r="S6030" s="8">
        <f t="shared" si="851"/>
        <v>-2.0851041403439075E-3</v>
      </c>
      <c r="T6030" s="9">
        <f t="shared" si="847"/>
        <v>-2.0909441403439075E-3</v>
      </c>
      <c r="U6030" s="3">
        <f>Sheet1!$B$17+Sheet1!$B$18*'Portfolio allocation'!K6030</f>
        <v>-1.1192490998418018E-3</v>
      </c>
      <c r="V6030" s="13">
        <f t="shared" si="852"/>
        <v>-9.7169504050210564E-4</v>
      </c>
      <c r="W6030" s="13"/>
      <c r="X6030" s="2">
        <v>41312</v>
      </c>
      <c r="Y6030">
        <v>190.78450000000001</v>
      </c>
      <c r="AA6030" s="2">
        <v>41312</v>
      </c>
      <c r="AB6030">
        <v>2769.5</v>
      </c>
      <c r="AC6030">
        <f t="shared" si="853"/>
        <v>-6.3682841510449562E-3</v>
      </c>
      <c r="AD6030">
        <f t="shared" si="848"/>
        <v>-6.3741241510449562E-3</v>
      </c>
      <c r="AE6030">
        <f>Sheet2!$B$17+Sheet2!$B$18*'Portfolio allocation'!K6030</f>
        <v>-1.1922514983738553E-3</v>
      </c>
      <c r="AF6030">
        <f t="shared" si="854"/>
        <v>-5.1818726526711009E-3</v>
      </c>
      <c r="AH6030" s="2">
        <v>41312</v>
      </c>
      <c r="AI6030">
        <v>1.9590000000000001</v>
      </c>
      <c r="AJ6030">
        <v>0.14599999999999999</v>
      </c>
      <c r="AK6030">
        <v>1.3389500000000001</v>
      </c>
      <c r="AR6030" s="3"/>
    </row>
    <row r="6031" spans="1:44" hidden="1" outlineLevel="1" x14ac:dyDescent="0.2">
      <c r="A6031" s="2">
        <v>41313</v>
      </c>
      <c r="B6031">
        <v>13.02</v>
      </c>
      <c r="E6031" s="2">
        <v>41313</v>
      </c>
      <c r="F6031">
        <v>1517.93</v>
      </c>
      <c r="G6031">
        <f t="shared" si="849"/>
        <v>5.6579147867681368E-3</v>
      </c>
      <c r="H6031" s="2">
        <v>41313</v>
      </c>
      <c r="I6031">
        <v>2670.85</v>
      </c>
      <c r="J6031">
        <f t="shared" si="850"/>
        <v>5.6516958852941279E-3</v>
      </c>
      <c r="K6031">
        <f t="shared" si="846"/>
        <v>5.6458558852941279E-3</v>
      </c>
      <c r="L6031">
        <v>-5.5997070745269356E-4</v>
      </c>
      <c r="N6031" s="2">
        <v>41313</v>
      </c>
      <c r="O6031">
        <v>27.55</v>
      </c>
      <c r="Q6031" s="2">
        <v>41313</v>
      </c>
      <c r="R6031">
        <v>37284.74</v>
      </c>
      <c r="S6031" s="8">
        <f t="shared" si="851"/>
        <v>9.7862060373636872E-3</v>
      </c>
      <c r="T6031" s="9">
        <f t="shared" si="847"/>
        <v>9.7803660373636872E-3</v>
      </c>
      <c r="U6031" s="3">
        <f>Sheet1!$B$17+Sheet1!$B$18*'Portfolio allocation'!K6031</f>
        <v>6.964867840980141E-3</v>
      </c>
      <c r="V6031" s="13">
        <f t="shared" si="852"/>
        <v>2.8154981963835462E-3</v>
      </c>
      <c r="W6031" s="13"/>
      <c r="X6031" s="2">
        <v>41313</v>
      </c>
      <c r="Y6031">
        <v>192.63759999999999</v>
      </c>
      <c r="AA6031" s="2">
        <v>41313</v>
      </c>
      <c r="AB6031">
        <v>2796.4</v>
      </c>
      <c r="AC6031">
        <f t="shared" si="853"/>
        <v>9.7129445748329601E-3</v>
      </c>
      <c r="AD6031">
        <f t="shared" si="848"/>
        <v>9.7071045748329601E-3</v>
      </c>
      <c r="AE6031">
        <f>Sheet2!$B$17+Sheet2!$B$18*'Portfolio allocation'!K6031</f>
        <v>5.0738261033787223E-3</v>
      </c>
      <c r="AF6031">
        <f t="shared" si="854"/>
        <v>4.6332784714542379E-3</v>
      </c>
      <c r="AH6031" s="2">
        <v>41313</v>
      </c>
      <c r="AI6031">
        <v>1.95</v>
      </c>
      <c r="AJ6031">
        <v>0.14599999999999999</v>
      </c>
      <c r="AK6031">
        <v>1.33805</v>
      </c>
      <c r="AR6031" s="3"/>
    </row>
    <row r="6032" spans="1:44" hidden="1" outlineLevel="1" x14ac:dyDescent="0.2">
      <c r="A6032" s="2">
        <v>41316</v>
      </c>
      <c r="B6032">
        <v>12.94</v>
      </c>
      <c r="E6032" s="2">
        <v>41316</v>
      </c>
      <c r="F6032">
        <v>1517.01</v>
      </c>
      <c r="G6032">
        <f t="shared" si="849"/>
        <v>-6.0608855480825952E-4</v>
      </c>
      <c r="H6032" s="2">
        <v>41316</v>
      </c>
      <c r="I6032">
        <v>2669.37</v>
      </c>
      <c r="J6032">
        <f t="shared" si="850"/>
        <v>-5.5413070745269355E-4</v>
      </c>
      <c r="K6032">
        <f t="shared" si="846"/>
        <v>-5.5997070745269356E-4</v>
      </c>
      <c r="L6032">
        <v>1.6424090064697176E-3</v>
      </c>
      <c r="N6032" s="2">
        <v>41316</v>
      </c>
      <c r="O6032">
        <v>27.86</v>
      </c>
      <c r="Q6032" s="2">
        <v>41316</v>
      </c>
      <c r="R6032">
        <v>37704.28</v>
      </c>
      <c r="S6032" s="8">
        <f t="shared" si="851"/>
        <v>1.1252324677602621E-2</v>
      </c>
      <c r="T6032" s="9">
        <f t="shared" si="847"/>
        <v>1.1246484677602621E-2</v>
      </c>
      <c r="U6032" s="3">
        <f>Sheet1!$B$17+Sheet1!$B$18*'Portfolio allocation'!K6032</f>
        <v>-1.5461370278006608E-4</v>
      </c>
      <c r="V6032" s="13">
        <f t="shared" si="852"/>
        <v>1.1401098380382687E-2</v>
      </c>
      <c r="W6032" s="13"/>
      <c r="X6032" s="2">
        <v>41316</v>
      </c>
      <c r="Y6032">
        <v>191.1857</v>
      </c>
      <c r="AA6032" s="2">
        <v>41316</v>
      </c>
      <c r="AB6032">
        <v>2775.33</v>
      </c>
      <c r="AC6032">
        <f t="shared" si="853"/>
        <v>-7.5346874552997267E-3</v>
      </c>
      <c r="AD6032">
        <f t="shared" si="848"/>
        <v>-7.5406074552997271E-3</v>
      </c>
      <c r="AE6032">
        <f>Sheet2!$B$17+Sheet2!$B$18*'Portfolio allocation'!K6032</f>
        <v>-4.445532278473923E-4</v>
      </c>
      <c r="AF6032">
        <f t="shared" si="854"/>
        <v>-7.0960542274523348E-3</v>
      </c>
      <c r="AH6032" s="2">
        <v>41316</v>
      </c>
      <c r="AI6032">
        <v>1.964</v>
      </c>
      <c r="AJ6032">
        <v>0.14799999999999999</v>
      </c>
      <c r="AK6032">
        <v>1.3379000000000001</v>
      </c>
      <c r="AR6032" s="3"/>
    </row>
    <row r="6033" spans="1:44" hidden="1" outlineLevel="1" x14ac:dyDescent="0.2">
      <c r="A6033" s="2">
        <v>41317</v>
      </c>
      <c r="B6033">
        <v>12.64</v>
      </c>
      <c r="E6033" s="2">
        <v>41317</v>
      </c>
      <c r="F6033">
        <v>1519.43</v>
      </c>
      <c r="G6033">
        <f t="shared" si="849"/>
        <v>1.5952432745993672E-3</v>
      </c>
      <c r="H6033" s="2">
        <v>41317</v>
      </c>
      <c r="I6033">
        <v>2673.77</v>
      </c>
      <c r="J6033">
        <f t="shared" si="850"/>
        <v>1.6483290064697176E-3</v>
      </c>
      <c r="K6033">
        <f t="shared" si="846"/>
        <v>1.6424090064697176E-3</v>
      </c>
      <c r="L6033">
        <v>1.0524306054746141E-3</v>
      </c>
      <c r="N6033" s="2">
        <v>41317</v>
      </c>
      <c r="O6033">
        <v>27.88</v>
      </c>
      <c r="Q6033" s="2">
        <v>41317</v>
      </c>
      <c r="R6033">
        <v>37731.35</v>
      </c>
      <c r="S6033" s="8">
        <f t="shared" si="851"/>
        <v>7.1795562731868934E-4</v>
      </c>
      <c r="T6033" s="9">
        <f t="shared" si="847"/>
        <v>7.1203562731868937E-4</v>
      </c>
      <c r="U6033" s="3">
        <f>Sheet1!$B$17+Sheet1!$B$18*'Portfolio allocation'!K6033</f>
        <v>2.3720121207562476E-3</v>
      </c>
      <c r="V6033" s="13">
        <f t="shared" si="852"/>
        <v>-1.6599764934375582E-3</v>
      </c>
      <c r="W6033" s="13"/>
      <c r="X6033" s="2">
        <v>41317</v>
      </c>
      <c r="Y6033">
        <v>191.0711</v>
      </c>
      <c r="AA6033" s="2">
        <v>41317</v>
      </c>
      <c r="AB6033">
        <v>2773.66</v>
      </c>
      <c r="AC6033">
        <f t="shared" si="853"/>
        <v>-6.0173024469167835E-4</v>
      </c>
      <c r="AD6033">
        <f t="shared" si="848"/>
        <v>-6.0773024469167839E-4</v>
      </c>
      <c r="AE6033">
        <f>Sheet2!$B$17+Sheet2!$B$18*'Portfolio allocation'!K6033</f>
        <v>1.5138590015606659E-3</v>
      </c>
      <c r="AF6033">
        <f t="shared" si="854"/>
        <v>-2.1215892462523442E-3</v>
      </c>
      <c r="AH6033" s="2">
        <v>41317</v>
      </c>
      <c r="AI6033">
        <v>1.9790000000000001</v>
      </c>
      <c r="AJ6033">
        <v>0.15</v>
      </c>
      <c r="AK6033">
        <v>1.3464499999999999</v>
      </c>
      <c r="AR6033" s="3"/>
    </row>
    <row r="6034" spans="1:44" hidden="1" outlineLevel="1" x14ac:dyDescent="0.2">
      <c r="A6034" s="2">
        <v>41318</v>
      </c>
      <c r="B6034">
        <v>12.98</v>
      </c>
      <c r="E6034" s="2">
        <v>41318</v>
      </c>
      <c r="F6034">
        <v>1520.33</v>
      </c>
      <c r="G6034">
        <f t="shared" si="849"/>
        <v>5.9232738592762679E-4</v>
      </c>
      <c r="H6034" s="2">
        <v>41318</v>
      </c>
      <c r="I6034">
        <v>2676.6</v>
      </c>
      <c r="J6034">
        <f t="shared" si="850"/>
        <v>1.058430605474614E-3</v>
      </c>
      <c r="K6034">
        <f t="shared" si="846"/>
        <v>1.0524306054746141E-3</v>
      </c>
      <c r="L6034">
        <v>8.0473003063591994E-4</v>
      </c>
      <c r="N6034" s="2">
        <v>41318</v>
      </c>
      <c r="O6034">
        <v>28.03</v>
      </c>
      <c r="Q6034" s="2">
        <v>41318</v>
      </c>
      <c r="R6034">
        <v>37934.36</v>
      </c>
      <c r="S6034" s="8">
        <f t="shared" si="851"/>
        <v>5.3804064789624295E-3</v>
      </c>
      <c r="T6034" s="9">
        <f t="shared" si="847"/>
        <v>5.3744064789624296E-3</v>
      </c>
      <c r="U6034" s="3">
        <f>Sheet1!$B$17+Sheet1!$B$18*'Portfolio allocation'!K6034</f>
        <v>1.6951739470936081E-3</v>
      </c>
      <c r="V6034" s="13">
        <f t="shared" si="852"/>
        <v>3.6792325318688217E-3</v>
      </c>
      <c r="W6034" s="13"/>
      <c r="X6034" s="2">
        <v>41318</v>
      </c>
      <c r="Y6034">
        <v>191.1189</v>
      </c>
      <c r="AA6034" s="2">
        <v>41318</v>
      </c>
      <c r="AB6034">
        <v>2774.36</v>
      </c>
      <c r="AC6034">
        <f t="shared" si="853"/>
        <v>2.5237411939471599E-4</v>
      </c>
      <c r="AD6034">
        <f t="shared" si="848"/>
        <v>2.4637411939471601E-4</v>
      </c>
      <c r="AE6034">
        <f>Sheet2!$B$17+Sheet2!$B$18*'Portfolio allocation'!K6034</f>
        <v>9.892351556855005E-4</v>
      </c>
      <c r="AF6034">
        <f t="shared" si="854"/>
        <v>-7.4286103629078444E-4</v>
      </c>
      <c r="AH6034" s="2">
        <v>41318</v>
      </c>
      <c r="AI6034">
        <v>2.028</v>
      </c>
      <c r="AJ6034">
        <v>0.15</v>
      </c>
      <c r="AK6034">
        <v>1.34365</v>
      </c>
      <c r="AR6034" s="3"/>
    </row>
    <row r="6035" spans="1:44" hidden="1" outlineLevel="1" x14ac:dyDescent="0.2">
      <c r="A6035" s="2">
        <v>41319</v>
      </c>
      <c r="B6035">
        <v>12.66</v>
      </c>
      <c r="E6035" s="2">
        <v>41319</v>
      </c>
      <c r="F6035">
        <v>1521.38</v>
      </c>
      <c r="G6035">
        <f t="shared" si="849"/>
        <v>6.906395322070491E-4</v>
      </c>
      <c r="H6035" s="2">
        <v>41319</v>
      </c>
      <c r="I6035">
        <v>2678.77</v>
      </c>
      <c r="J6035">
        <f t="shared" si="850"/>
        <v>8.1073003063591997E-4</v>
      </c>
      <c r="K6035">
        <f t="shared" si="846"/>
        <v>8.0473003063591994E-4</v>
      </c>
      <c r="L6035">
        <v>-9.6178248688760955E-4</v>
      </c>
      <c r="N6035" s="2">
        <v>41319</v>
      </c>
      <c r="O6035">
        <v>28.04</v>
      </c>
      <c r="Q6035" s="2">
        <v>41319</v>
      </c>
      <c r="R6035">
        <v>37947.89</v>
      </c>
      <c r="S6035" s="8">
        <f t="shared" si="851"/>
        <v>3.5666872987971665E-4</v>
      </c>
      <c r="T6035" s="9">
        <f t="shared" si="847"/>
        <v>3.5066872987971667E-4</v>
      </c>
      <c r="U6035" s="3">
        <f>Sheet1!$B$17+Sheet1!$B$18*'Portfolio allocation'!K6035</f>
        <v>1.4110055700712787E-3</v>
      </c>
      <c r="V6035" s="13">
        <f t="shared" si="852"/>
        <v>-1.060336840191562E-3</v>
      </c>
      <c r="W6035" s="13"/>
      <c r="X6035" s="2">
        <v>41319</v>
      </c>
      <c r="Y6035">
        <v>190.6986</v>
      </c>
      <c r="AA6035" s="2">
        <v>41319</v>
      </c>
      <c r="AB6035">
        <v>2768.26</v>
      </c>
      <c r="AC6035">
        <f t="shared" si="853"/>
        <v>-2.1987052869850698E-3</v>
      </c>
      <c r="AD6035">
        <f t="shared" si="848"/>
        <v>-2.2048252869850699E-3</v>
      </c>
      <c r="AE6035">
        <f>Sheet2!$B$17+Sheet2!$B$18*'Portfolio allocation'!K6035</f>
        <v>7.6897348512572784E-4</v>
      </c>
      <c r="AF6035">
        <f t="shared" si="854"/>
        <v>-2.9737987721107978E-3</v>
      </c>
      <c r="AH6035" s="2">
        <v>41319</v>
      </c>
      <c r="AI6035">
        <v>1.998</v>
      </c>
      <c r="AJ6035">
        <v>0.153</v>
      </c>
      <c r="AK6035">
        <v>1.3341499999999999</v>
      </c>
      <c r="AR6035" s="3"/>
    </row>
    <row r="6036" spans="1:44" hidden="1" outlineLevel="1" x14ac:dyDescent="0.2">
      <c r="A6036" s="2">
        <v>41320</v>
      </c>
      <c r="B6036">
        <v>12.46</v>
      </c>
      <c r="E6036" s="2">
        <v>41320</v>
      </c>
      <c r="F6036">
        <v>1519.79</v>
      </c>
      <c r="G6036">
        <f t="shared" si="849"/>
        <v>-1.0451037873510094E-3</v>
      </c>
      <c r="H6036" s="2">
        <v>41320</v>
      </c>
      <c r="I6036">
        <v>2676.21</v>
      </c>
      <c r="J6036">
        <f t="shared" si="850"/>
        <v>-9.5566248688760957E-4</v>
      </c>
      <c r="K6036">
        <f t="shared" si="846"/>
        <v>-9.6178248688760955E-4</v>
      </c>
      <c r="L6036">
        <v>-6.1199999999999999E-6</v>
      </c>
      <c r="N6036" s="2">
        <v>41320</v>
      </c>
      <c r="O6036">
        <v>28.01</v>
      </c>
      <c r="Q6036" s="2">
        <v>41320</v>
      </c>
      <c r="R6036">
        <v>37907.29</v>
      </c>
      <c r="S6036" s="8">
        <f t="shared" si="851"/>
        <v>-1.0698882072230909E-3</v>
      </c>
      <c r="T6036" s="9">
        <f t="shared" si="847"/>
        <v>-1.0760082072230909E-3</v>
      </c>
      <c r="U6036" s="3">
        <f>Sheet1!$B$17+Sheet1!$B$18*'Portfolio allocation'!K6036</f>
        <v>-6.1558235941249905E-4</v>
      </c>
      <c r="V6036" s="13">
        <f t="shared" si="852"/>
        <v>-4.604258478105919E-4</v>
      </c>
      <c r="W6036" s="13"/>
      <c r="X6036" s="2">
        <v>41320</v>
      </c>
      <c r="Y6036">
        <v>191.96899999999999</v>
      </c>
      <c r="AA6036" s="2">
        <v>41320</v>
      </c>
      <c r="AB6036">
        <v>2786.7</v>
      </c>
      <c r="AC6036">
        <f t="shared" si="853"/>
        <v>6.661224017975087E-3</v>
      </c>
      <c r="AD6036">
        <f t="shared" si="848"/>
        <v>6.6551040179750869E-3</v>
      </c>
      <c r="AE6036">
        <f>Sheet2!$B$17+Sheet2!$B$18*'Portfolio allocation'!K6036</f>
        <v>-8.0185451326654934E-4</v>
      </c>
      <c r="AF6036">
        <f t="shared" si="854"/>
        <v>7.4569585312416363E-3</v>
      </c>
      <c r="AH6036" s="2">
        <v>41320</v>
      </c>
      <c r="AI6036">
        <v>2.0049999999999999</v>
      </c>
      <c r="AJ6036">
        <v>0.153</v>
      </c>
      <c r="AK6036">
        <v>1.3350500000000001</v>
      </c>
      <c r="AR6036" s="3"/>
    </row>
    <row r="6037" spans="1:44" hidden="1" outlineLevel="1" x14ac:dyDescent="0.2">
      <c r="A6037" s="2">
        <v>41323</v>
      </c>
      <c r="B6037">
        <v>12.46</v>
      </c>
      <c r="E6037" s="2">
        <v>41323</v>
      </c>
      <c r="F6037">
        <v>1519.79</v>
      </c>
      <c r="G6037">
        <f t="shared" si="849"/>
        <v>0</v>
      </c>
      <c r="H6037" s="2">
        <v>41323</v>
      </c>
      <c r="I6037">
        <v>2676.21</v>
      </c>
      <c r="J6037">
        <f t="shared" si="850"/>
        <v>0</v>
      </c>
      <c r="K6037">
        <f t="shared" si="846"/>
        <v>-6.1199999999999999E-6</v>
      </c>
      <c r="L6037">
        <v>7.4858182260734134E-3</v>
      </c>
      <c r="N6037" s="2">
        <v>41323</v>
      </c>
      <c r="O6037">
        <v>28.01</v>
      </c>
      <c r="Q6037" s="2">
        <v>41323</v>
      </c>
      <c r="R6037">
        <v>37907.29</v>
      </c>
      <c r="S6037" s="8">
        <f t="shared" si="851"/>
        <v>0</v>
      </c>
      <c r="T6037" s="9">
        <f t="shared" si="847"/>
        <v>-6.1199999999999999E-6</v>
      </c>
      <c r="U6037" s="3">
        <f>Sheet1!$B$17+Sheet1!$B$18*'Portfolio allocation'!K6037</f>
        <v>4.8077786525320681E-4</v>
      </c>
      <c r="V6037" s="13">
        <f t="shared" si="852"/>
        <v>-4.8689786525320678E-4</v>
      </c>
      <c r="W6037" s="13"/>
      <c r="X6037" s="2">
        <v>41323</v>
      </c>
      <c r="Y6037">
        <v>191.96899999999999</v>
      </c>
      <c r="AA6037" s="2">
        <v>41323</v>
      </c>
      <c r="AB6037">
        <v>2786.7</v>
      </c>
      <c r="AC6037">
        <f t="shared" si="853"/>
        <v>0</v>
      </c>
      <c r="AD6037">
        <f t="shared" si="848"/>
        <v>-6.1199999999999999E-6</v>
      </c>
      <c r="AE6037">
        <f>Sheet2!$B$17+Sheet2!$B$18*'Portfolio allocation'!K6037</f>
        <v>4.7944951229039303E-5</v>
      </c>
      <c r="AF6037">
        <f t="shared" si="854"/>
        <v>-5.4064951229039306E-5</v>
      </c>
      <c r="AH6037" s="2">
        <v>41323</v>
      </c>
      <c r="AI6037">
        <v>2.0049999999999999</v>
      </c>
      <c r="AJ6037">
        <v>0.153</v>
      </c>
      <c r="AK6037">
        <v>1.3351</v>
      </c>
      <c r="AR6037" s="3"/>
    </row>
    <row r="6038" spans="1:44" hidden="1" outlineLevel="1" x14ac:dyDescent="0.2">
      <c r="A6038" s="2">
        <v>41324</v>
      </c>
      <c r="B6038">
        <v>12.31</v>
      </c>
      <c r="E6038" s="2">
        <v>41324</v>
      </c>
      <c r="F6038">
        <v>1530.94</v>
      </c>
      <c r="G6038">
        <f t="shared" si="849"/>
        <v>7.3365399166991363E-3</v>
      </c>
      <c r="H6038" s="2">
        <v>41324</v>
      </c>
      <c r="I6038">
        <v>2696.26</v>
      </c>
      <c r="J6038">
        <f t="shared" si="850"/>
        <v>7.4919382260734135E-3</v>
      </c>
      <c r="K6038">
        <f t="shared" si="846"/>
        <v>7.4858182260734134E-3</v>
      </c>
      <c r="L6038">
        <v>-1.2364058663482046E-2</v>
      </c>
      <c r="N6038" s="2">
        <v>41324</v>
      </c>
      <c r="O6038">
        <v>28.045000000000002</v>
      </c>
      <c r="Q6038" s="2">
        <v>41324</v>
      </c>
      <c r="R6038">
        <v>38265.93</v>
      </c>
      <c r="S6038" s="8">
        <f t="shared" si="851"/>
        <v>9.4609770310671859E-3</v>
      </c>
      <c r="T6038" s="9">
        <f t="shared" si="847"/>
        <v>9.4548570310671858E-3</v>
      </c>
      <c r="U6038" s="3">
        <f>Sheet1!$B$17+Sheet1!$B$18*'Portfolio allocation'!K6038</f>
        <v>9.0757192691689869E-3</v>
      </c>
      <c r="V6038" s="13">
        <f t="shared" si="852"/>
        <v>3.7913776189819892E-4</v>
      </c>
      <c r="W6038" s="13"/>
      <c r="X6038" s="2">
        <v>41324</v>
      </c>
      <c r="Y6038">
        <v>191.33850000000001</v>
      </c>
      <c r="AA6038" s="2">
        <v>41324</v>
      </c>
      <c r="AB6038">
        <v>2777.55</v>
      </c>
      <c r="AC6038">
        <f t="shared" si="853"/>
        <v>-3.283453547206272E-3</v>
      </c>
      <c r="AD6038">
        <f t="shared" si="848"/>
        <v>-3.2896535472062721E-3</v>
      </c>
      <c r="AE6038">
        <f>Sheet2!$B$17+Sheet2!$B$18*'Portfolio allocation'!K6038</f>
        <v>6.7099675584844859E-3</v>
      </c>
      <c r="AF6038">
        <f t="shared" si="854"/>
        <v>-9.9996211056907584E-3</v>
      </c>
      <c r="AH6038" s="2">
        <v>41324</v>
      </c>
      <c r="AI6038">
        <v>2.028</v>
      </c>
      <c r="AJ6038">
        <v>0.155</v>
      </c>
      <c r="AK6038">
        <v>1.33565</v>
      </c>
      <c r="AR6038" s="3"/>
    </row>
    <row r="6039" spans="1:44" hidden="1" outlineLevel="1" x14ac:dyDescent="0.2">
      <c r="A6039" s="2">
        <v>41325</v>
      </c>
      <c r="B6039">
        <v>14.68</v>
      </c>
      <c r="E6039" s="2">
        <v>41325</v>
      </c>
      <c r="F6039">
        <v>1511.95</v>
      </c>
      <c r="G6039">
        <f t="shared" si="849"/>
        <v>-1.2404143859328309E-2</v>
      </c>
      <c r="H6039" s="2">
        <v>41325</v>
      </c>
      <c r="I6039">
        <v>2662.94</v>
      </c>
      <c r="J6039">
        <f t="shared" si="850"/>
        <v>-1.2357858663482046E-2</v>
      </c>
      <c r="K6039">
        <f t="shared" si="846"/>
        <v>-1.2364058663482046E-2</v>
      </c>
      <c r="L6039">
        <v>-6.0858664456577855E-3</v>
      </c>
      <c r="N6039" s="2">
        <v>41325</v>
      </c>
      <c r="O6039">
        <v>27.87</v>
      </c>
      <c r="Q6039" s="2">
        <v>41325</v>
      </c>
      <c r="R6039">
        <v>38027.15</v>
      </c>
      <c r="S6039" s="8">
        <f t="shared" si="851"/>
        <v>-6.2400155961189752E-3</v>
      </c>
      <c r="T6039" s="9">
        <f t="shared" si="847"/>
        <v>-6.2462155961189748E-3</v>
      </c>
      <c r="U6039" s="3">
        <f>Sheet1!$B$17+Sheet1!$B$18*'Portfolio allocation'!K6039</f>
        <v>-1.3696562561308485E-2</v>
      </c>
      <c r="V6039" s="13">
        <f t="shared" si="852"/>
        <v>7.45034696518951E-3</v>
      </c>
      <c r="W6039" s="13"/>
      <c r="X6039" s="2">
        <v>41325</v>
      </c>
      <c r="Y6039">
        <v>190.37379999999999</v>
      </c>
      <c r="AA6039" s="2">
        <v>41325</v>
      </c>
      <c r="AB6039">
        <v>2763.54</v>
      </c>
      <c r="AC6039">
        <f t="shared" si="853"/>
        <v>-5.0440136091159937E-3</v>
      </c>
      <c r="AD6039">
        <f t="shared" si="848"/>
        <v>-5.0501336091159938E-3</v>
      </c>
      <c r="AE6039">
        <f>Sheet2!$B$17+Sheet2!$B$18*'Portfolio allocation'!K6039</f>
        <v>-1.094104938786908E-2</v>
      </c>
      <c r="AF6039">
        <f t="shared" si="854"/>
        <v>5.8909157787530864E-3</v>
      </c>
      <c r="AH6039" s="2">
        <v>41325</v>
      </c>
      <c r="AI6039">
        <v>2.0099999999999998</v>
      </c>
      <c r="AJ6039">
        <v>0.153</v>
      </c>
      <c r="AK6039">
        <v>1.337</v>
      </c>
      <c r="AR6039" s="3"/>
    </row>
    <row r="6040" spans="1:44" hidden="1" outlineLevel="1" x14ac:dyDescent="0.2">
      <c r="A6040" s="2">
        <v>41326</v>
      </c>
      <c r="B6040">
        <v>15.22</v>
      </c>
      <c r="E6040" s="2">
        <v>41326</v>
      </c>
      <c r="F6040">
        <v>1502.42</v>
      </c>
      <c r="G6040">
        <f t="shared" si="849"/>
        <v>-6.3031184893680425E-3</v>
      </c>
      <c r="H6040" s="2">
        <v>41326</v>
      </c>
      <c r="I6040">
        <v>2646.75</v>
      </c>
      <c r="J6040">
        <f t="shared" si="850"/>
        <v>-6.0797464456577854E-3</v>
      </c>
      <c r="K6040">
        <f t="shared" si="846"/>
        <v>-6.0858664456577855E-3</v>
      </c>
      <c r="L6040">
        <v>8.9142540436385458E-3</v>
      </c>
      <c r="N6040" s="2">
        <v>41326</v>
      </c>
      <c r="O6040">
        <v>27.49</v>
      </c>
      <c r="Q6040" s="2">
        <v>41326</v>
      </c>
      <c r="R6040">
        <v>37508.660000000003</v>
      </c>
      <c r="S6040" s="8">
        <f t="shared" si="851"/>
        <v>-1.3634732026985952E-2</v>
      </c>
      <c r="T6040" s="9">
        <f t="shared" si="847"/>
        <v>-1.3640852026985952E-2</v>
      </c>
      <c r="U6040" s="3">
        <f>Sheet1!$B$17+Sheet1!$B$18*'Portfolio allocation'!K6040</f>
        <v>-6.4940613384706098E-3</v>
      </c>
      <c r="V6040" s="13">
        <f t="shared" si="852"/>
        <v>-7.146790688515342E-3</v>
      </c>
      <c r="W6040" s="13"/>
      <c r="X6040" s="2">
        <v>41326</v>
      </c>
      <c r="Y6040">
        <v>189.43780000000001</v>
      </c>
      <c r="AA6040" s="2">
        <v>41326</v>
      </c>
      <c r="AB6040">
        <v>2749.95</v>
      </c>
      <c r="AC6040">
        <f t="shared" si="853"/>
        <v>-4.9176056796718104E-3</v>
      </c>
      <c r="AD6040">
        <f t="shared" si="848"/>
        <v>-4.9237256796718105E-3</v>
      </c>
      <c r="AE6040">
        <f>Sheet2!$B$17+Sheet2!$B$18*'Portfolio allocation'!K6040</f>
        <v>-5.3583206966100368E-3</v>
      </c>
      <c r="AF6040">
        <f t="shared" si="854"/>
        <v>4.3459501693822629E-4</v>
      </c>
      <c r="AH6040" s="2">
        <v>41326</v>
      </c>
      <c r="AI6040">
        <v>1.974</v>
      </c>
      <c r="AJ6040">
        <v>0.153</v>
      </c>
      <c r="AK6040">
        <v>1.3222499999999999</v>
      </c>
      <c r="AR6040" s="3"/>
    </row>
    <row r="6041" spans="1:44" hidden="1" outlineLevel="1" x14ac:dyDescent="0.2">
      <c r="A6041" s="2">
        <v>41327</v>
      </c>
      <c r="B6041">
        <v>14.17</v>
      </c>
      <c r="E6041" s="2">
        <v>41327</v>
      </c>
      <c r="F6041">
        <v>1515.6</v>
      </c>
      <c r="G6041">
        <f t="shared" si="849"/>
        <v>8.7725136779328583E-3</v>
      </c>
      <c r="H6041" s="2">
        <v>41327</v>
      </c>
      <c r="I6041">
        <v>2670.36</v>
      </c>
      <c r="J6041">
        <f t="shared" si="850"/>
        <v>8.9203740436385459E-3</v>
      </c>
      <c r="K6041">
        <f t="shared" si="846"/>
        <v>8.9142540436385458E-3</v>
      </c>
      <c r="L6041">
        <v>-1.8318337689300402E-2</v>
      </c>
      <c r="N6041" s="2">
        <v>41327</v>
      </c>
      <c r="O6041">
        <v>27.76</v>
      </c>
      <c r="Q6041" s="2">
        <v>41327</v>
      </c>
      <c r="R6041">
        <v>37877.06</v>
      </c>
      <c r="S6041" s="8">
        <f t="shared" si="851"/>
        <v>9.8217318347282312E-3</v>
      </c>
      <c r="T6041" s="9">
        <f t="shared" si="847"/>
        <v>9.8156118347282311E-3</v>
      </c>
      <c r="U6041" s="3">
        <f>Sheet1!$B$17+Sheet1!$B$18*'Portfolio allocation'!K6041</f>
        <v>1.0714457040457512E-2</v>
      </c>
      <c r="V6041" s="13">
        <f t="shared" si="852"/>
        <v>-8.9884520572928138E-4</v>
      </c>
      <c r="W6041" s="13"/>
      <c r="X6041" s="2">
        <v>41327</v>
      </c>
      <c r="Y6041">
        <v>192.07400000000001</v>
      </c>
      <c r="AA6041" s="2">
        <v>41327</v>
      </c>
      <c r="AB6041">
        <v>2788.22</v>
      </c>
      <c r="AC6041">
        <f t="shared" si="853"/>
        <v>1.3916616665757608E-2</v>
      </c>
      <c r="AD6041">
        <f t="shared" si="848"/>
        <v>1.3910416665757609E-2</v>
      </c>
      <c r="AE6041">
        <f>Sheet2!$B$17+Sheet2!$B$18*'Portfolio allocation'!K6041</f>
        <v>7.9801691301570662E-3</v>
      </c>
      <c r="AF6041">
        <f t="shared" si="854"/>
        <v>5.9302475356005427E-3</v>
      </c>
      <c r="AH6041" s="2">
        <v>41327</v>
      </c>
      <c r="AI6041">
        <v>1.962</v>
      </c>
      <c r="AJ6041">
        <v>0.155</v>
      </c>
      <c r="AK6041">
        <v>1.3162</v>
      </c>
      <c r="AR6041" s="3"/>
    </row>
    <row r="6042" spans="1:44" hidden="1" outlineLevel="1" x14ac:dyDescent="0.2">
      <c r="A6042" s="2">
        <v>41330</v>
      </c>
      <c r="B6042">
        <v>18.989999999999998</v>
      </c>
      <c r="E6042" s="2">
        <v>41330</v>
      </c>
      <c r="F6042">
        <v>1487.85</v>
      </c>
      <c r="G6042">
        <f t="shared" si="849"/>
        <v>-1.8309580364212152E-2</v>
      </c>
      <c r="H6042" s="2">
        <v>41330</v>
      </c>
      <c r="I6042">
        <v>2621.46</v>
      </c>
      <c r="J6042">
        <f t="shared" si="850"/>
        <v>-1.8312137689300401E-2</v>
      </c>
      <c r="K6042">
        <f t="shared" si="846"/>
        <v>-1.8318337689300402E-2</v>
      </c>
      <c r="L6042">
        <v>6.2613797901932538E-3</v>
      </c>
      <c r="N6042" s="2">
        <v>41330</v>
      </c>
      <c r="O6042">
        <v>27.37</v>
      </c>
      <c r="Q6042" s="2">
        <v>41330</v>
      </c>
      <c r="R6042">
        <v>37344.93</v>
      </c>
      <c r="S6042" s="8">
        <f t="shared" si="851"/>
        <v>-1.4048872853383965E-2</v>
      </c>
      <c r="T6042" s="9">
        <f t="shared" si="847"/>
        <v>-1.4055072853383964E-2</v>
      </c>
      <c r="U6042" s="3">
        <f>Sheet1!$B$17+Sheet1!$B$18*'Portfolio allocation'!K6042</f>
        <v>-2.0527462361225234E-2</v>
      </c>
      <c r="V6042" s="13">
        <f t="shared" si="852"/>
        <v>6.4723895078412693E-3</v>
      </c>
      <c r="W6042" s="13"/>
      <c r="X6042" s="2">
        <v>41330</v>
      </c>
      <c r="Y6042">
        <v>188.65450000000001</v>
      </c>
      <c r="AA6042" s="2">
        <v>41330</v>
      </c>
      <c r="AB6042">
        <v>2738.58</v>
      </c>
      <c r="AC6042">
        <f t="shared" si="853"/>
        <v>-1.7803473183608087E-2</v>
      </c>
      <c r="AD6042">
        <f t="shared" si="848"/>
        <v>-1.7809593183608086E-2</v>
      </c>
      <c r="AE6042">
        <f>Sheet2!$B$17+Sheet2!$B$18*'Portfolio allocation'!K6042</f>
        <v>-1.6235746205023556E-2</v>
      </c>
      <c r="AF6042">
        <f t="shared" si="854"/>
        <v>-1.5738469785845297E-3</v>
      </c>
      <c r="AH6042" s="2">
        <v>41330</v>
      </c>
      <c r="AI6042">
        <v>1.865</v>
      </c>
      <c r="AJ6042">
        <v>0.153</v>
      </c>
      <c r="AK6042">
        <v>1.32145</v>
      </c>
      <c r="AR6042" s="3"/>
    </row>
    <row r="6043" spans="1:44" hidden="1" outlineLevel="1" x14ac:dyDescent="0.2">
      <c r="A6043" s="2">
        <v>41331</v>
      </c>
      <c r="B6043">
        <v>16.87</v>
      </c>
      <c r="E6043" s="2">
        <v>41331</v>
      </c>
      <c r="F6043">
        <v>1496.94</v>
      </c>
      <c r="G6043">
        <f t="shared" si="849"/>
        <v>6.1094868434319327E-3</v>
      </c>
      <c r="H6043" s="2">
        <v>41331</v>
      </c>
      <c r="I6043">
        <v>2637.89</v>
      </c>
      <c r="J6043">
        <f t="shared" si="850"/>
        <v>6.2674997901932539E-3</v>
      </c>
      <c r="K6043">
        <f t="shared" si="846"/>
        <v>6.2613797901932538E-3</v>
      </c>
      <c r="L6043">
        <v>1.2966489375978612E-2</v>
      </c>
      <c r="N6043" s="2">
        <v>41331</v>
      </c>
      <c r="O6043">
        <v>27.37</v>
      </c>
      <c r="Q6043" s="2">
        <v>41331</v>
      </c>
      <c r="R6043">
        <v>37344.93</v>
      </c>
      <c r="S6043" s="8">
        <f t="shared" si="851"/>
        <v>0</v>
      </c>
      <c r="T6043" s="9">
        <f t="shared" si="847"/>
        <v>-6.1199999999999999E-6</v>
      </c>
      <c r="U6043" s="3">
        <f>Sheet1!$B$17+Sheet1!$B$18*'Portfolio allocation'!K6043</f>
        <v>7.6710124641306381E-3</v>
      </c>
      <c r="V6043" s="13">
        <f t="shared" si="852"/>
        <v>-7.6771324641306381E-3</v>
      </c>
      <c r="W6043" s="13"/>
      <c r="X6043" s="2">
        <v>41331</v>
      </c>
      <c r="Y6043">
        <v>190.2115</v>
      </c>
      <c r="AA6043" s="2">
        <v>41331</v>
      </c>
      <c r="AB6043">
        <v>2761.19</v>
      </c>
      <c r="AC6043">
        <f t="shared" si="853"/>
        <v>8.256103528105907E-3</v>
      </c>
      <c r="AD6043">
        <f t="shared" si="848"/>
        <v>8.2501035281059062E-3</v>
      </c>
      <c r="AE6043">
        <f>Sheet2!$B$17+Sheet2!$B$18*'Portfolio allocation'!K6043</f>
        <v>5.6211656630500923E-3</v>
      </c>
      <c r="AF6043">
        <f t="shared" si="854"/>
        <v>2.6289378650558139E-3</v>
      </c>
      <c r="AH6043" s="2">
        <v>41331</v>
      </c>
      <c r="AI6043">
        <v>1.8859999999999999</v>
      </c>
      <c r="AJ6043">
        <v>0.15</v>
      </c>
      <c r="AK6043">
        <v>1.3072999999999999</v>
      </c>
      <c r="AR6043" s="3"/>
    </row>
    <row r="6044" spans="1:44" hidden="1" outlineLevel="1" x14ac:dyDescent="0.2">
      <c r="A6044" s="2">
        <v>41332</v>
      </c>
      <c r="B6044">
        <v>14.73</v>
      </c>
      <c r="E6044" s="2">
        <v>41332</v>
      </c>
      <c r="F6044">
        <v>1515.99</v>
      </c>
      <c r="G6044">
        <f t="shared" si="849"/>
        <v>1.2725960960359162E-2</v>
      </c>
      <c r="H6044" s="2">
        <v>41332</v>
      </c>
      <c r="I6044">
        <v>2672.11</v>
      </c>
      <c r="J6044">
        <f t="shared" si="850"/>
        <v>1.2972489375978613E-2</v>
      </c>
      <c r="K6044">
        <f t="shared" si="846"/>
        <v>1.2966489375978612E-2</v>
      </c>
      <c r="L6044">
        <v>-8.2569703837043369E-4</v>
      </c>
      <c r="N6044" s="2">
        <v>41332</v>
      </c>
      <c r="O6044">
        <v>27.81</v>
      </c>
      <c r="Q6044" s="2">
        <v>41332</v>
      </c>
      <c r="R6044">
        <v>37945.29</v>
      </c>
      <c r="S6044" s="8">
        <f t="shared" si="851"/>
        <v>1.6076077796905786E-2</v>
      </c>
      <c r="T6044" s="9">
        <f t="shared" si="847"/>
        <v>1.6070077796905786E-2</v>
      </c>
      <c r="U6044" s="3">
        <f>Sheet1!$B$17+Sheet1!$B$18*'Portfolio allocation'!K6044</f>
        <v>1.5363284111018408E-2</v>
      </c>
      <c r="V6044" s="13">
        <f t="shared" si="852"/>
        <v>7.0679368588737884E-4</v>
      </c>
      <c r="W6044" s="13"/>
      <c r="X6044" s="2">
        <v>41332</v>
      </c>
      <c r="Y6044">
        <v>193.25839999999999</v>
      </c>
      <c r="AA6044" s="2">
        <v>41332</v>
      </c>
      <c r="AB6044">
        <v>2805.42</v>
      </c>
      <c r="AC6044">
        <f t="shared" si="853"/>
        <v>1.6018455810719257E-2</v>
      </c>
      <c r="AD6044">
        <f t="shared" si="848"/>
        <v>1.6012335810719258E-2</v>
      </c>
      <c r="AE6044">
        <f>Sheet2!$B$17+Sheet2!$B$18*'Portfolio allocation'!K6044</f>
        <v>1.1583520169547269E-2</v>
      </c>
      <c r="AF6044">
        <f t="shared" si="854"/>
        <v>4.4288156411719896E-3</v>
      </c>
      <c r="AH6044" s="2">
        <v>41332</v>
      </c>
      <c r="AI6044">
        <v>1.9</v>
      </c>
      <c r="AJ6044">
        <v>0.153</v>
      </c>
      <c r="AK6044">
        <v>1.3109</v>
      </c>
      <c r="AR6044" s="3"/>
    </row>
    <row r="6045" spans="1:44" hidden="1" outlineLevel="1" x14ac:dyDescent="0.2">
      <c r="A6045" s="2">
        <v>41333</v>
      </c>
      <c r="B6045">
        <v>15.51</v>
      </c>
      <c r="E6045" s="2">
        <v>41333</v>
      </c>
      <c r="F6045">
        <v>1514.68</v>
      </c>
      <c r="G6045">
        <f t="shared" si="849"/>
        <v>-8.6412179499861796E-4</v>
      </c>
      <c r="H6045" s="2">
        <v>41333</v>
      </c>
      <c r="I6045">
        <v>2669.92</v>
      </c>
      <c r="J6045">
        <f t="shared" si="850"/>
        <v>-8.1957703837043372E-4</v>
      </c>
      <c r="K6045">
        <f t="shared" si="846"/>
        <v>-8.2569703837043369E-4</v>
      </c>
      <c r="L6045">
        <v>2.3385195397614949E-3</v>
      </c>
      <c r="N6045" s="2">
        <v>41333</v>
      </c>
      <c r="O6045">
        <v>27.8</v>
      </c>
      <c r="Q6045" s="2">
        <v>41333</v>
      </c>
      <c r="R6045">
        <v>37931.629999999997</v>
      </c>
      <c r="S6045" s="8">
        <f t="shared" si="851"/>
        <v>-3.5999197792413451E-4</v>
      </c>
      <c r="T6045" s="9">
        <f t="shared" si="847"/>
        <v>-3.6611197792413448E-4</v>
      </c>
      <c r="U6045" s="3">
        <f>Sheet1!$B$17+Sheet1!$B$18*'Portfolio allocation'!K6045</f>
        <v>-4.5946168400968742E-4</v>
      </c>
      <c r="V6045" s="13">
        <f t="shared" si="852"/>
        <v>9.3349706085552931E-5</v>
      </c>
      <c r="W6045" s="13"/>
      <c r="X6045" s="2">
        <v>41333</v>
      </c>
      <c r="Y6045">
        <v>191.82570000000001</v>
      </c>
      <c r="AA6045" s="2">
        <v>41333</v>
      </c>
      <c r="AB6045">
        <v>2784.62</v>
      </c>
      <c r="AC6045">
        <f t="shared" si="853"/>
        <v>-7.4142196177400255E-3</v>
      </c>
      <c r="AD6045">
        <f t="shared" si="848"/>
        <v>-7.4203396177400256E-3</v>
      </c>
      <c r="AE6045">
        <f>Sheet2!$B$17+Sheet2!$B$18*'Portfolio allocation'!K6045</f>
        <v>-6.8084386059128279E-4</v>
      </c>
      <c r="AF6045">
        <f t="shared" si="854"/>
        <v>-6.7394957571487429E-3</v>
      </c>
      <c r="AH6045" s="2">
        <v>41333</v>
      </c>
      <c r="AI6045">
        <v>1.881</v>
      </c>
      <c r="AJ6045">
        <v>0.153</v>
      </c>
      <c r="AK6045">
        <v>1.30735</v>
      </c>
      <c r="AR6045" s="3"/>
    </row>
    <row r="6046" spans="1:44" hidden="1" outlineLevel="1" x14ac:dyDescent="0.2">
      <c r="A6046" s="2">
        <v>41334</v>
      </c>
      <c r="B6046">
        <v>15.36</v>
      </c>
      <c r="E6046" s="2">
        <v>41334</v>
      </c>
      <c r="F6046">
        <v>1518.2</v>
      </c>
      <c r="G6046">
        <f t="shared" si="849"/>
        <v>2.3239232049012681E-3</v>
      </c>
      <c r="H6046" s="2">
        <v>41334</v>
      </c>
      <c r="I6046">
        <v>2676.18</v>
      </c>
      <c r="J6046">
        <f t="shared" si="850"/>
        <v>2.344639539761495E-3</v>
      </c>
      <c r="K6046">
        <f t="shared" si="846"/>
        <v>2.3385195397614949E-3</v>
      </c>
      <c r="L6046">
        <v>4.6125234177074098E-3</v>
      </c>
      <c r="N6046" s="2">
        <v>41334</v>
      </c>
      <c r="O6046">
        <v>27.95</v>
      </c>
      <c r="Q6046" s="2">
        <v>41334</v>
      </c>
      <c r="R6046">
        <v>38136.31</v>
      </c>
      <c r="S6046" s="8">
        <f t="shared" si="851"/>
        <v>5.3960243733264246E-3</v>
      </c>
      <c r="T6046" s="9">
        <f t="shared" si="847"/>
        <v>5.3899043733264245E-3</v>
      </c>
      <c r="U6046" s="3">
        <f>Sheet1!$B$17+Sheet1!$B$18*'Portfolio allocation'!K6046</f>
        <v>3.1706077663355551E-3</v>
      </c>
      <c r="V6046" s="13">
        <f t="shared" si="852"/>
        <v>2.2192966069908694E-3</v>
      </c>
      <c r="W6046" s="13"/>
      <c r="X6046" s="2">
        <v>41334</v>
      </c>
      <c r="Y6046">
        <v>193.8124</v>
      </c>
      <c r="AA6046" s="2">
        <v>41334</v>
      </c>
      <c r="AB6046">
        <v>2813.46</v>
      </c>
      <c r="AC6046">
        <f t="shared" si="853"/>
        <v>1.0356888911233986E-2</v>
      </c>
      <c r="AD6046">
        <f t="shared" si="848"/>
        <v>1.0350888911233985E-2</v>
      </c>
      <c r="AE6046">
        <f>Sheet2!$B$17+Sheet2!$B$18*'Portfolio allocation'!K6046</f>
        <v>2.1328582471496168E-3</v>
      </c>
      <c r="AF6046">
        <f t="shared" si="854"/>
        <v>8.2180306640843685E-3</v>
      </c>
      <c r="AH6046" s="2">
        <v>41334</v>
      </c>
      <c r="AI6046">
        <v>1.845</v>
      </c>
      <c r="AJ6046">
        <v>0.15</v>
      </c>
      <c r="AK6046">
        <v>1.2984</v>
      </c>
      <c r="AR6046" s="3"/>
    </row>
    <row r="6047" spans="1:44" hidden="1" outlineLevel="1" x14ac:dyDescent="0.2">
      <c r="A6047" s="2">
        <v>41337</v>
      </c>
      <c r="B6047">
        <v>14.01</v>
      </c>
      <c r="E6047" s="2">
        <v>41337</v>
      </c>
      <c r="F6047">
        <v>1525.2</v>
      </c>
      <c r="G6047">
        <f t="shared" si="849"/>
        <v>4.6107232248715491E-3</v>
      </c>
      <c r="H6047" s="2">
        <v>41337</v>
      </c>
      <c r="I6047">
        <v>2688.54</v>
      </c>
      <c r="J6047">
        <f t="shared" si="850"/>
        <v>4.6185234177074097E-3</v>
      </c>
      <c r="K6047">
        <f t="shared" si="846"/>
        <v>4.6125234177074098E-3</v>
      </c>
      <c r="L6047">
        <v>9.5940059511853745E-3</v>
      </c>
      <c r="N6047" s="2">
        <v>41337</v>
      </c>
      <c r="O6047">
        <v>28.15</v>
      </c>
      <c r="Q6047" s="2">
        <v>41337</v>
      </c>
      <c r="R6047">
        <v>38409.199999999997</v>
      </c>
      <c r="S6047" s="8">
        <f t="shared" si="851"/>
        <v>7.1556477278478248E-3</v>
      </c>
      <c r="T6047" s="9">
        <f t="shared" si="847"/>
        <v>7.1496477278478248E-3</v>
      </c>
      <c r="U6047" s="3">
        <f>Sheet1!$B$17+Sheet1!$B$18*'Portfolio allocation'!K6047</f>
        <v>5.7794026460373394E-3</v>
      </c>
      <c r="V6047" s="13">
        <f t="shared" si="852"/>
        <v>1.3702450818104854E-3</v>
      </c>
      <c r="W6047" s="13"/>
      <c r="X6047" s="2">
        <v>41337</v>
      </c>
      <c r="Y6047">
        <v>195.99019999999999</v>
      </c>
      <c r="AA6047" s="2">
        <v>41337</v>
      </c>
      <c r="AB6047">
        <v>2845.07</v>
      </c>
      <c r="AC6047">
        <f t="shared" si="853"/>
        <v>1.1235276136856376E-2</v>
      </c>
      <c r="AD6047">
        <f t="shared" si="848"/>
        <v>1.1229276136856375E-2</v>
      </c>
      <c r="AE6047">
        <f>Sheet2!$B$17+Sheet2!$B$18*'Portfolio allocation'!K6047</f>
        <v>4.1549605105050636E-3</v>
      </c>
      <c r="AF6047">
        <f t="shared" si="854"/>
        <v>7.0743156263513114E-3</v>
      </c>
      <c r="AH6047" s="2">
        <v>41337</v>
      </c>
      <c r="AI6047">
        <v>1.879</v>
      </c>
      <c r="AJ6047">
        <v>0.15</v>
      </c>
      <c r="AK6047">
        <v>1.3009500000000001</v>
      </c>
      <c r="AR6047" s="3"/>
    </row>
    <row r="6048" spans="1:44" hidden="1" outlineLevel="1" x14ac:dyDescent="0.2">
      <c r="A6048" s="2">
        <v>41338</v>
      </c>
      <c r="B6048">
        <v>13.48</v>
      </c>
      <c r="E6048" s="2">
        <v>41338</v>
      </c>
      <c r="F6048">
        <v>1539.79</v>
      </c>
      <c r="G6048">
        <f t="shared" si="849"/>
        <v>9.5659585628113941E-3</v>
      </c>
      <c r="H6048" s="2">
        <v>41338</v>
      </c>
      <c r="I6048">
        <v>2714.35</v>
      </c>
      <c r="J6048">
        <f t="shared" si="850"/>
        <v>9.6000059511853753E-3</v>
      </c>
      <c r="K6048">
        <f t="shared" si="846"/>
        <v>9.5940059511853745E-3</v>
      </c>
      <c r="L6048">
        <v>1.3645738567244973E-3</v>
      </c>
      <c r="N6048" s="2">
        <v>41338</v>
      </c>
      <c r="O6048">
        <v>28.35</v>
      </c>
      <c r="Q6048" s="2">
        <v>41338</v>
      </c>
      <c r="R6048">
        <v>38682.080000000002</v>
      </c>
      <c r="S6048" s="8">
        <f t="shared" si="851"/>
        <v>7.1045478687399299E-3</v>
      </c>
      <c r="T6048" s="9">
        <f t="shared" si="847"/>
        <v>7.09854786873993E-3</v>
      </c>
      <c r="U6048" s="3">
        <f>Sheet1!$B$17+Sheet1!$B$18*'Portfolio allocation'!K6048</f>
        <v>1.1494285655999506E-2</v>
      </c>
      <c r="V6048" s="13">
        <f t="shared" si="852"/>
        <v>-4.3957377872595764E-3</v>
      </c>
      <c r="W6048" s="13"/>
      <c r="X6048" s="2">
        <v>41338</v>
      </c>
      <c r="Y6048">
        <v>197.27010000000001</v>
      </c>
      <c r="AA6048" s="2">
        <v>41338</v>
      </c>
      <c r="AB6048">
        <v>2863.65</v>
      </c>
      <c r="AC6048">
        <f t="shared" si="853"/>
        <v>6.5305950292962045E-3</v>
      </c>
      <c r="AD6048">
        <f t="shared" si="848"/>
        <v>6.5246750292962041E-3</v>
      </c>
      <c r="AE6048">
        <f>Sheet2!$B$17+Sheet2!$B$18*'Portfolio allocation'!K6048</f>
        <v>8.584621868387321E-3</v>
      </c>
      <c r="AF6048">
        <f t="shared" si="854"/>
        <v>-2.0599468390911169E-3</v>
      </c>
      <c r="AH6048" s="2">
        <v>41338</v>
      </c>
      <c r="AI6048">
        <v>1.8979999999999999</v>
      </c>
      <c r="AJ6048">
        <v>0.14799999999999999</v>
      </c>
      <c r="AK6048">
        <v>1.3026500000000001</v>
      </c>
      <c r="AR6048" s="3"/>
    </row>
    <row r="6049" spans="1:44" hidden="1" outlineLevel="1" x14ac:dyDescent="0.2">
      <c r="A6049" s="2">
        <v>41339</v>
      </c>
      <c r="B6049">
        <v>13.53</v>
      </c>
      <c r="E6049" s="2">
        <v>41339</v>
      </c>
      <c r="F6049">
        <v>1541.46</v>
      </c>
      <c r="G6049">
        <f t="shared" si="849"/>
        <v>1.0845634794356407E-3</v>
      </c>
      <c r="H6049" s="2">
        <v>41339</v>
      </c>
      <c r="I6049">
        <v>2718.07</v>
      </c>
      <c r="J6049">
        <f t="shared" si="850"/>
        <v>1.3704938567244973E-3</v>
      </c>
      <c r="K6049">
        <f t="shared" si="846"/>
        <v>1.3645738567244973E-3</v>
      </c>
      <c r="L6049">
        <v>1.9069621786046204E-3</v>
      </c>
      <c r="N6049" s="2">
        <v>41339</v>
      </c>
      <c r="O6049">
        <v>28.09</v>
      </c>
      <c r="Q6049" s="2">
        <v>41339</v>
      </c>
      <c r="R6049">
        <v>38327.33</v>
      </c>
      <c r="S6049" s="8">
        <f t="shared" si="851"/>
        <v>-9.1709132497528323E-3</v>
      </c>
      <c r="T6049" s="9">
        <f t="shared" si="847"/>
        <v>-9.1768332497528318E-3</v>
      </c>
      <c r="U6049" s="3">
        <f>Sheet1!$B$17+Sheet1!$B$18*'Portfolio allocation'!K6049</f>
        <v>2.0532725956894623E-3</v>
      </c>
      <c r="V6049" s="13">
        <f t="shared" si="852"/>
        <v>-1.1230105845442293E-2</v>
      </c>
      <c r="W6049" s="13"/>
      <c r="X6049" s="2">
        <v>41339</v>
      </c>
      <c r="Y6049">
        <v>199.03720000000001</v>
      </c>
      <c r="AA6049" s="2">
        <v>41339</v>
      </c>
      <c r="AB6049">
        <v>2889.3</v>
      </c>
      <c r="AC6049">
        <f t="shared" si="853"/>
        <v>8.9571002042847514E-3</v>
      </c>
      <c r="AD6049">
        <f t="shared" si="848"/>
        <v>8.9509402042847516E-3</v>
      </c>
      <c r="AE6049">
        <f>Sheet2!$B$17+Sheet2!$B$18*'Portfolio allocation'!K6049</f>
        <v>1.2668008981914724E-3</v>
      </c>
      <c r="AF6049">
        <f t="shared" si="854"/>
        <v>7.6841393060932787E-3</v>
      </c>
      <c r="AH6049" s="2">
        <v>41339</v>
      </c>
      <c r="AI6049">
        <v>1.9390000000000001</v>
      </c>
      <c r="AJ6049">
        <v>0.154</v>
      </c>
      <c r="AK6049">
        <v>1.3</v>
      </c>
      <c r="AR6049" s="3"/>
    </row>
    <row r="6050" spans="1:44" hidden="1" outlineLevel="1" x14ac:dyDescent="0.2">
      <c r="A6050" s="2">
        <v>41340</v>
      </c>
      <c r="B6050">
        <v>13.06</v>
      </c>
      <c r="E6050" s="2">
        <v>41340</v>
      </c>
      <c r="F6050">
        <v>1544.26</v>
      </c>
      <c r="G6050">
        <f t="shared" si="849"/>
        <v>1.8164597200056587E-3</v>
      </c>
      <c r="H6050" s="2">
        <v>41340</v>
      </c>
      <c r="I6050">
        <v>2723.27</v>
      </c>
      <c r="J6050">
        <f t="shared" si="850"/>
        <v>1.9131221786046204E-3</v>
      </c>
      <c r="K6050">
        <f t="shared" si="846"/>
        <v>1.9069621786046204E-3</v>
      </c>
      <c r="L6050">
        <v>4.5471894658995812E-3</v>
      </c>
      <c r="N6050" s="2">
        <v>41340</v>
      </c>
      <c r="O6050">
        <v>28.14</v>
      </c>
      <c r="Q6050" s="2">
        <v>41340</v>
      </c>
      <c r="R6050">
        <v>38395.56</v>
      </c>
      <c r="S6050" s="8">
        <f t="shared" si="851"/>
        <v>1.7801918369997338E-3</v>
      </c>
      <c r="T6050" s="9">
        <f t="shared" si="847"/>
        <v>1.7740318369997338E-3</v>
      </c>
      <c r="U6050" s="3">
        <f>Sheet1!$B$17+Sheet1!$B$18*'Portfolio allocation'!K6050</f>
        <v>2.6755142244984003E-3</v>
      </c>
      <c r="V6050" s="13">
        <f t="shared" si="852"/>
        <v>-9.0148238749866651E-4</v>
      </c>
      <c r="W6050" s="13"/>
      <c r="X6050" s="2">
        <v>41340</v>
      </c>
      <c r="Y6050">
        <v>200.03049999999999</v>
      </c>
      <c r="AA6050" s="2">
        <v>41340</v>
      </c>
      <c r="AB6050">
        <v>2903.72</v>
      </c>
      <c r="AC6050">
        <f t="shared" si="853"/>
        <v>4.9908282282904448E-3</v>
      </c>
      <c r="AD6050">
        <f t="shared" si="848"/>
        <v>4.984668228290445E-3</v>
      </c>
      <c r="AE6050">
        <f>Sheet2!$B$17+Sheet2!$B$18*'Portfolio allocation'!K6050</f>
        <v>1.7491064315848701E-3</v>
      </c>
      <c r="AF6050">
        <f t="shared" si="854"/>
        <v>3.2355617967055749E-3</v>
      </c>
      <c r="AH6050" s="2">
        <v>41340</v>
      </c>
      <c r="AI6050">
        <v>1.9950000000000001</v>
      </c>
      <c r="AJ6050">
        <v>0.154</v>
      </c>
      <c r="AK6050">
        <v>1.3082499999999999</v>
      </c>
      <c r="AR6050" s="3"/>
    </row>
    <row r="6051" spans="1:44" hidden="1" outlineLevel="1" x14ac:dyDescent="0.2">
      <c r="A6051" s="2">
        <v>41341</v>
      </c>
      <c r="B6051">
        <v>12.59</v>
      </c>
      <c r="E6051" s="2">
        <v>41341</v>
      </c>
      <c r="F6051">
        <v>1551.18</v>
      </c>
      <c r="G6051">
        <f t="shared" si="849"/>
        <v>4.4811106937951983E-3</v>
      </c>
      <c r="H6051" s="2">
        <v>41341</v>
      </c>
      <c r="I6051">
        <v>2735.67</v>
      </c>
      <c r="J6051">
        <f t="shared" si="850"/>
        <v>4.553349465899581E-3</v>
      </c>
      <c r="K6051">
        <f t="shared" si="846"/>
        <v>4.5471894658995812E-3</v>
      </c>
      <c r="L6051">
        <v>3.3349662519236629E-3</v>
      </c>
      <c r="N6051" s="2">
        <v>41341</v>
      </c>
      <c r="O6051">
        <v>28</v>
      </c>
      <c r="Q6051" s="2">
        <v>41341</v>
      </c>
      <c r="R6051">
        <v>38204.54</v>
      </c>
      <c r="S6051" s="8">
        <f t="shared" si="851"/>
        <v>-4.9750544073324798E-3</v>
      </c>
      <c r="T6051" s="9">
        <f t="shared" si="847"/>
        <v>-4.9812144073324797E-3</v>
      </c>
      <c r="U6051" s="3">
        <f>Sheet1!$B$17+Sheet1!$B$18*'Portfolio allocation'!K6051</f>
        <v>5.7044498807408677E-3</v>
      </c>
      <c r="V6051" s="13">
        <f t="shared" si="852"/>
        <v>-1.0685664288073347E-2</v>
      </c>
      <c r="W6051" s="13"/>
      <c r="X6051" s="2">
        <v>41341</v>
      </c>
      <c r="Y6051">
        <v>200.94749999999999</v>
      </c>
      <c r="AA6051" s="2">
        <v>41341</v>
      </c>
      <c r="AB6051">
        <v>2917.03</v>
      </c>
      <c r="AC6051">
        <f t="shared" si="853"/>
        <v>4.5837752951387589E-3</v>
      </c>
      <c r="AD6051">
        <f t="shared" si="848"/>
        <v>4.5776952951387586E-3</v>
      </c>
      <c r="AE6051">
        <f>Sheet2!$B$17+Sheet2!$B$18*'Portfolio allocation'!K6051</f>
        <v>4.0968638937376812E-3</v>
      </c>
      <c r="AF6051">
        <f t="shared" si="854"/>
        <v>4.8083140140107745E-4</v>
      </c>
      <c r="AH6051" s="2">
        <v>41341</v>
      </c>
      <c r="AI6051">
        <v>2.0489999999999999</v>
      </c>
      <c r="AJ6051">
        <v>0.152</v>
      </c>
      <c r="AK6051">
        <v>1.2981499999999999</v>
      </c>
      <c r="AR6051" s="3"/>
    </row>
    <row r="6052" spans="1:44" hidden="1" outlineLevel="1" x14ac:dyDescent="0.2">
      <c r="A6052" s="2">
        <v>41344</v>
      </c>
      <c r="B6052">
        <v>11.56</v>
      </c>
      <c r="E6052" s="2">
        <v>41344</v>
      </c>
      <c r="F6052">
        <v>1556.22</v>
      </c>
      <c r="G6052">
        <f t="shared" si="849"/>
        <v>3.2491393648705902E-3</v>
      </c>
      <c r="H6052" s="2">
        <v>41344</v>
      </c>
      <c r="I6052">
        <v>2744.81</v>
      </c>
      <c r="J6052">
        <f t="shared" si="850"/>
        <v>3.3410462519236628E-3</v>
      </c>
      <c r="K6052">
        <f t="shared" si="846"/>
        <v>3.3349662519236629E-3</v>
      </c>
      <c r="L6052">
        <v>-2.3596126671062505E-3</v>
      </c>
      <c r="N6052" s="2">
        <v>41344</v>
      </c>
      <c r="O6052">
        <v>27.87</v>
      </c>
      <c r="Q6052" s="2">
        <v>41344</v>
      </c>
      <c r="R6052">
        <v>38027.15</v>
      </c>
      <c r="S6052" s="8">
        <f t="shared" si="851"/>
        <v>-4.6431654457821381E-3</v>
      </c>
      <c r="T6052" s="9">
        <f t="shared" si="847"/>
        <v>-4.6492454457821384E-3</v>
      </c>
      <c r="U6052" s="3">
        <f>Sheet1!$B$17+Sheet1!$B$18*'Portfolio allocation'!K6052</f>
        <v>4.3137566878459557E-3</v>
      </c>
      <c r="V6052" s="13">
        <f t="shared" si="852"/>
        <v>-8.9630021336280941E-3</v>
      </c>
      <c r="W6052" s="13"/>
      <c r="X6052" s="2">
        <v>41344</v>
      </c>
      <c r="Y6052">
        <v>200.6609</v>
      </c>
      <c r="AA6052" s="2">
        <v>41344</v>
      </c>
      <c r="AB6052">
        <v>2912.87</v>
      </c>
      <c r="AC6052">
        <f t="shared" si="853"/>
        <v>-1.4261080619671906E-3</v>
      </c>
      <c r="AD6052">
        <f t="shared" si="848"/>
        <v>-1.4321880619671907E-3</v>
      </c>
      <c r="AE6052">
        <f>Sheet2!$B$17+Sheet2!$B$18*'Portfolio allocation'!K6052</f>
        <v>3.0189240852590347E-3</v>
      </c>
      <c r="AF6052">
        <f t="shared" si="854"/>
        <v>-4.4511121472262253E-3</v>
      </c>
      <c r="AH6052" s="2">
        <v>41344</v>
      </c>
      <c r="AI6052">
        <v>2.0609999999999999</v>
      </c>
      <c r="AJ6052">
        <v>0.152</v>
      </c>
      <c r="AK6052">
        <v>1.30145</v>
      </c>
      <c r="AR6052" s="3"/>
    </row>
    <row r="6053" spans="1:44" hidden="1" outlineLevel="1" x14ac:dyDescent="0.2">
      <c r="A6053" s="2">
        <v>41345</v>
      </c>
      <c r="B6053">
        <v>12.27</v>
      </c>
      <c r="E6053" s="2">
        <v>41345</v>
      </c>
      <c r="F6053">
        <v>1552.48</v>
      </c>
      <c r="G6053">
        <f t="shared" si="849"/>
        <v>-2.4032591792934044E-3</v>
      </c>
      <c r="H6053" s="2">
        <v>41345</v>
      </c>
      <c r="I6053">
        <v>2738.35</v>
      </c>
      <c r="J6053">
        <f t="shared" si="850"/>
        <v>-2.3535326671062506E-3</v>
      </c>
      <c r="K6053">
        <f t="shared" si="846"/>
        <v>-2.3596126671062505E-3</v>
      </c>
      <c r="L6053">
        <v>1.6445490284294954E-3</v>
      </c>
      <c r="N6053" s="2">
        <v>41345</v>
      </c>
      <c r="O6053">
        <v>27.91</v>
      </c>
      <c r="Q6053" s="2">
        <v>41345</v>
      </c>
      <c r="R6053">
        <v>38081.72</v>
      </c>
      <c r="S6053" s="8">
        <f t="shared" si="851"/>
        <v>1.4350273423067161E-3</v>
      </c>
      <c r="T6053" s="9">
        <f t="shared" si="847"/>
        <v>1.428947342306716E-3</v>
      </c>
      <c r="U6053" s="3">
        <f>Sheet1!$B$17+Sheet1!$B$18*'Portfolio allocation'!K6053</f>
        <v>-2.2192085678871295E-3</v>
      </c>
      <c r="V6053" s="13">
        <f t="shared" si="852"/>
        <v>3.6481559101938458E-3</v>
      </c>
      <c r="W6053" s="13"/>
      <c r="X6053" s="2">
        <v>41345</v>
      </c>
      <c r="Y6053">
        <v>201.10990000000001</v>
      </c>
      <c r="AA6053" s="2">
        <v>41345</v>
      </c>
      <c r="AB6053">
        <v>2919.39</v>
      </c>
      <c r="AC6053">
        <f t="shared" si="853"/>
        <v>2.2383422535163788E-3</v>
      </c>
      <c r="AD6053">
        <f t="shared" si="848"/>
        <v>2.2322622535163789E-3</v>
      </c>
      <c r="AE6053">
        <f>Sheet2!$B$17+Sheet2!$B$18*'Portfolio allocation'!K6053</f>
        <v>-2.0448407713902013E-3</v>
      </c>
      <c r="AF6053">
        <f t="shared" si="854"/>
        <v>4.2771030249065803E-3</v>
      </c>
      <c r="AH6053" s="2">
        <v>41345</v>
      </c>
      <c r="AI6053">
        <v>2.0190000000000001</v>
      </c>
      <c r="AJ6053">
        <v>0.152</v>
      </c>
      <c r="AK6053">
        <v>1.3021</v>
      </c>
      <c r="AR6053" s="3"/>
    </row>
    <row r="6054" spans="1:44" hidden="1" outlineLevel="1" x14ac:dyDescent="0.2">
      <c r="A6054" s="2">
        <v>41346</v>
      </c>
      <c r="B6054">
        <v>11.83</v>
      </c>
      <c r="E6054" s="2">
        <v>41346</v>
      </c>
      <c r="F6054">
        <v>1554.52</v>
      </c>
      <c r="G6054">
        <f t="shared" si="849"/>
        <v>1.3140265897144676E-3</v>
      </c>
      <c r="H6054" s="2">
        <v>41346</v>
      </c>
      <c r="I6054">
        <v>2742.87</v>
      </c>
      <c r="J6054">
        <f t="shared" si="850"/>
        <v>1.6506290284294955E-3</v>
      </c>
      <c r="K6054">
        <f t="shared" si="846"/>
        <v>1.6445490284294954E-3</v>
      </c>
      <c r="L6054">
        <v>5.6196144638280959E-3</v>
      </c>
      <c r="N6054" s="2">
        <v>41346</v>
      </c>
      <c r="O6054">
        <v>27.914999999999999</v>
      </c>
      <c r="Q6054" s="2">
        <v>41346</v>
      </c>
      <c r="R6054">
        <v>38088.550000000003</v>
      </c>
      <c r="S6054" s="8">
        <f t="shared" si="851"/>
        <v>1.7935114275302588E-4</v>
      </c>
      <c r="T6054" s="9">
        <f t="shared" si="847"/>
        <v>1.7327114275302589E-4</v>
      </c>
      <c r="U6054" s="3">
        <f>Sheet1!$B$17+Sheet1!$B$18*'Portfolio allocation'!K6054</f>
        <v>2.3744672081838737E-3</v>
      </c>
      <c r="V6054" s="13">
        <f t="shared" si="852"/>
        <v>-2.2011960654308477E-3</v>
      </c>
      <c r="W6054" s="13"/>
      <c r="X6054" s="2">
        <v>41346</v>
      </c>
      <c r="Y6054">
        <v>202.5522</v>
      </c>
      <c r="AA6054" s="2">
        <v>41346</v>
      </c>
      <c r="AB6054">
        <v>2940.33</v>
      </c>
      <c r="AC6054">
        <f t="shared" si="853"/>
        <v>7.1727312897558182E-3</v>
      </c>
      <c r="AD6054">
        <f t="shared" si="848"/>
        <v>7.1668512897558184E-3</v>
      </c>
      <c r="AE6054">
        <f>Sheet2!$B$17+Sheet2!$B$18*'Portfolio allocation'!K6054</f>
        <v>1.5157619636841984E-3</v>
      </c>
      <c r="AF6054">
        <f t="shared" si="854"/>
        <v>5.65108932607162E-3</v>
      </c>
      <c r="AH6054" s="2">
        <v>41346</v>
      </c>
      <c r="AI6054">
        <v>2.0230000000000001</v>
      </c>
      <c r="AJ6054">
        <v>0.14699999999999999</v>
      </c>
      <c r="AK6054">
        <v>1.29495</v>
      </c>
      <c r="AR6054" s="3"/>
    </row>
    <row r="6055" spans="1:44" hidden="1" outlineLevel="1" x14ac:dyDescent="0.2">
      <c r="A6055" s="2">
        <v>41347</v>
      </c>
      <c r="B6055">
        <v>11.3</v>
      </c>
      <c r="E6055" s="2">
        <v>41347</v>
      </c>
      <c r="F6055">
        <v>1563.23</v>
      </c>
      <c r="G6055">
        <f t="shared" si="849"/>
        <v>5.6030157218949217E-3</v>
      </c>
      <c r="H6055" s="2">
        <v>41347</v>
      </c>
      <c r="I6055">
        <v>2758.3</v>
      </c>
      <c r="J6055">
        <f t="shared" si="850"/>
        <v>5.6254944638280957E-3</v>
      </c>
      <c r="K6055">
        <f t="shared" si="846"/>
        <v>5.6196144638280959E-3</v>
      </c>
      <c r="L6055">
        <v>-1.6300688119493675E-3</v>
      </c>
      <c r="N6055" s="2">
        <v>41347</v>
      </c>
      <c r="O6055">
        <v>28.135000000000002</v>
      </c>
      <c r="Q6055" s="2">
        <v>41347</v>
      </c>
      <c r="R6055">
        <v>38388.730000000003</v>
      </c>
      <c r="S6055" s="8">
        <f t="shared" si="851"/>
        <v>7.8811086271333153E-3</v>
      </c>
      <c r="T6055" s="9">
        <f t="shared" si="847"/>
        <v>7.8752286271333155E-3</v>
      </c>
      <c r="U6055" s="3">
        <f>Sheet1!$B$17+Sheet1!$B$18*'Portfolio allocation'!K6055</f>
        <v>6.9347630172282501E-3</v>
      </c>
      <c r="V6055" s="13">
        <f t="shared" si="852"/>
        <v>9.4046560990506539E-4</v>
      </c>
      <c r="W6055" s="13"/>
      <c r="X6055" s="2">
        <v>41347</v>
      </c>
      <c r="Y6055">
        <v>206.12430000000001</v>
      </c>
      <c r="AA6055" s="2">
        <v>41347</v>
      </c>
      <c r="AB6055">
        <v>2992.19</v>
      </c>
      <c r="AC6055">
        <f t="shared" si="853"/>
        <v>1.7637476065611724E-2</v>
      </c>
      <c r="AD6055">
        <f t="shared" si="848"/>
        <v>1.7631596065611724E-2</v>
      </c>
      <c r="AE6055">
        <f>Sheet2!$B$17+Sheet2!$B$18*'Portfolio allocation'!K6055</f>
        <v>5.0504915619319158E-3</v>
      </c>
      <c r="AF6055">
        <f t="shared" si="854"/>
        <v>1.2581104503679809E-2</v>
      </c>
      <c r="AH6055" s="2">
        <v>41347</v>
      </c>
      <c r="AI6055">
        <v>2.0369999999999999</v>
      </c>
      <c r="AJ6055">
        <v>0.14699999999999999</v>
      </c>
      <c r="AK6055">
        <v>1.2980499999999999</v>
      </c>
      <c r="AR6055" s="3"/>
    </row>
    <row r="6056" spans="1:44" hidden="1" outlineLevel="1" x14ac:dyDescent="0.2">
      <c r="A6056" s="2">
        <v>41348</v>
      </c>
      <c r="B6056">
        <v>11.3</v>
      </c>
      <c r="E6056" s="2">
        <v>41348</v>
      </c>
      <c r="F6056">
        <v>1560.7</v>
      </c>
      <c r="G6056">
        <f t="shared" si="849"/>
        <v>-1.6184438630272302E-3</v>
      </c>
      <c r="H6056" s="2">
        <v>41348</v>
      </c>
      <c r="I6056">
        <v>2753.82</v>
      </c>
      <c r="J6056">
        <f t="shared" si="850"/>
        <v>-1.6241888119493675E-3</v>
      </c>
      <c r="K6056">
        <f t="shared" si="846"/>
        <v>-1.6300688119493675E-3</v>
      </c>
      <c r="L6056">
        <v>-5.5035775770385991E-3</v>
      </c>
      <c r="N6056" s="2">
        <v>41348</v>
      </c>
      <c r="O6056">
        <v>28.035</v>
      </c>
      <c r="Q6056" s="2">
        <v>41348</v>
      </c>
      <c r="R6056">
        <v>38252.28</v>
      </c>
      <c r="S6056" s="8">
        <f t="shared" si="851"/>
        <v>-3.5544286044368878E-3</v>
      </c>
      <c r="T6056" s="9">
        <f t="shared" si="847"/>
        <v>-3.560308604436888E-3</v>
      </c>
      <c r="U6056" s="3">
        <f>Sheet1!$B$17+Sheet1!$B$18*'Portfolio allocation'!K6056</f>
        <v>-1.3822573681511177E-3</v>
      </c>
      <c r="V6056" s="13">
        <f t="shared" si="852"/>
        <v>-2.1780512362857703E-3</v>
      </c>
      <c r="W6056" s="13"/>
      <c r="X6056" s="2">
        <v>41348</v>
      </c>
      <c r="Y6056">
        <v>205.28399999999999</v>
      </c>
      <c r="AA6056" s="2">
        <v>41348</v>
      </c>
      <c r="AB6056">
        <v>2979.98</v>
      </c>
      <c r="AC6056">
        <f t="shared" si="853"/>
        <v>-4.080623222455837E-3</v>
      </c>
      <c r="AD6056">
        <f t="shared" si="848"/>
        <v>-4.0863832224558366E-3</v>
      </c>
      <c r="AE6056">
        <f>Sheet2!$B$17+Sheet2!$B$18*'Portfolio allocation'!K6056</f>
        <v>-1.3961117630376138E-3</v>
      </c>
      <c r="AF6056">
        <f t="shared" si="854"/>
        <v>-2.6902714594182228E-3</v>
      </c>
      <c r="AH6056" s="2">
        <v>41348</v>
      </c>
      <c r="AI6056">
        <v>1.9910000000000001</v>
      </c>
      <c r="AJ6056">
        <v>0.14399999999999999</v>
      </c>
      <c r="AK6056">
        <v>1.3066</v>
      </c>
      <c r="AR6056" s="3"/>
    </row>
    <row r="6057" spans="1:44" hidden="1" outlineLevel="1" x14ac:dyDescent="0.2">
      <c r="A6057" s="2">
        <v>41351</v>
      </c>
      <c r="B6057">
        <v>13.36</v>
      </c>
      <c r="E6057" s="2">
        <v>41351</v>
      </c>
      <c r="F6057">
        <v>1552.1</v>
      </c>
      <c r="G6057">
        <f t="shared" si="849"/>
        <v>-5.5103479208048478E-3</v>
      </c>
      <c r="H6057" s="2">
        <v>41351</v>
      </c>
      <c r="I6057">
        <v>2738.68</v>
      </c>
      <c r="J6057">
        <f t="shared" si="850"/>
        <v>-5.4978175770385995E-3</v>
      </c>
      <c r="K6057">
        <f t="shared" si="846"/>
        <v>-5.5035775770385991E-3</v>
      </c>
      <c r="L6057">
        <v>-2.4118287133946658E-3</v>
      </c>
      <c r="N6057" s="2">
        <v>41351</v>
      </c>
      <c r="O6057">
        <v>28.1</v>
      </c>
      <c r="Q6057" s="2">
        <v>41351</v>
      </c>
      <c r="R6057">
        <v>38340.97</v>
      </c>
      <c r="S6057" s="8">
        <f t="shared" si="851"/>
        <v>2.3185546064183882E-3</v>
      </c>
      <c r="T6057" s="9">
        <f t="shared" si="847"/>
        <v>2.3127946064183881E-3</v>
      </c>
      <c r="U6057" s="3">
        <f>Sheet1!$B$17+Sheet1!$B$18*'Portfolio allocation'!K6057</f>
        <v>-5.8260447912282885E-3</v>
      </c>
      <c r="V6057" s="13">
        <f t="shared" si="852"/>
        <v>8.1388393976466761E-3</v>
      </c>
      <c r="W6057" s="13"/>
      <c r="X6057" s="2">
        <v>41351</v>
      </c>
      <c r="Y6057">
        <v>203.6506</v>
      </c>
      <c r="AA6057" s="2">
        <v>41351</v>
      </c>
      <c r="AB6057">
        <v>2956.27</v>
      </c>
      <c r="AC6057">
        <f t="shared" si="853"/>
        <v>-7.9564292377801715E-3</v>
      </c>
      <c r="AD6057">
        <f t="shared" si="848"/>
        <v>-7.9619892377801715E-3</v>
      </c>
      <c r="AE6057">
        <f>Sheet2!$B$17+Sheet2!$B$18*'Portfolio allocation'!K6057</f>
        <v>-4.8405345791012501E-3</v>
      </c>
      <c r="AF6057">
        <f t="shared" si="854"/>
        <v>-3.1214546586789214E-3</v>
      </c>
      <c r="AH6057" s="2">
        <v>41351</v>
      </c>
      <c r="AI6057">
        <v>1.9550000000000001</v>
      </c>
      <c r="AJ6057">
        <v>0.13900000000000001</v>
      </c>
      <c r="AK6057">
        <v>1.2958000000000001</v>
      </c>
      <c r="AR6057" s="3"/>
    </row>
    <row r="6058" spans="1:44" hidden="1" outlineLevel="1" x14ac:dyDescent="0.2">
      <c r="A6058" s="2">
        <v>41352</v>
      </c>
      <c r="B6058">
        <v>14.39</v>
      </c>
      <c r="E6058" s="2">
        <v>41352</v>
      </c>
      <c r="F6058">
        <v>1548.34</v>
      </c>
      <c r="G6058">
        <f t="shared" si="849"/>
        <v>-2.4225243218864989E-3</v>
      </c>
      <c r="H6058" s="2">
        <v>41352</v>
      </c>
      <c r="I6058">
        <v>2732.09</v>
      </c>
      <c r="J6058">
        <f t="shared" si="850"/>
        <v>-2.4062687133946659E-3</v>
      </c>
      <c r="K6058">
        <f t="shared" si="846"/>
        <v>-2.4118287133946658E-3</v>
      </c>
      <c r="L6058">
        <v>6.703789405766279E-3</v>
      </c>
      <c r="N6058" s="2">
        <v>41352</v>
      </c>
      <c r="O6058">
        <v>28.18</v>
      </c>
      <c r="Q6058" s="2">
        <v>41352</v>
      </c>
      <c r="R6058">
        <v>38450.129999999997</v>
      </c>
      <c r="S6058" s="8">
        <f t="shared" si="851"/>
        <v>2.8470849850694702E-3</v>
      </c>
      <c r="T6058" s="9">
        <f t="shared" si="847"/>
        <v>2.8415249850694702E-3</v>
      </c>
      <c r="U6058" s="3">
        <f>Sheet1!$B$17+Sheet1!$B$18*'Portfolio allocation'!K6058</f>
        <v>-2.2791121395197935E-3</v>
      </c>
      <c r="V6058" s="13">
        <f t="shared" si="852"/>
        <v>5.1206371245892633E-3</v>
      </c>
      <c r="W6058" s="13"/>
      <c r="X6058" s="2">
        <v>41352</v>
      </c>
      <c r="Y6058">
        <v>203.87029999999999</v>
      </c>
      <c r="AA6058" s="2">
        <v>41352</v>
      </c>
      <c r="AB6058">
        <v>2959.46</v>
      </c>
      <c r="AC6058">
        <f t="shared" si="853"/>
        <v>1.0790624672307736E-3</v>
      </c>
      <c r="AD6058">
        <f t="shared" si="848"/>
        <v>1.0737024672307735E-3</v>
      </c>
      <c r="AE6058">
        <f>Sheet2!$B$17+Sheet2!$B$18*'Portfolio allocation'!K6058</f>
        <v>-2.0912726119016833E-3</v>
      </c>
      <c r="AF6058">
        <f t="shared" si="854"/>
        <v>3.1649750791324571E-3</v>
      </c>
      <c r="AH6058" s="2">
        <v>41352</v>
      </c>
      <c r="AI6058">
        <v>1.9039999999999999</v>
      </c>
      <c r="AJ6058">
        <v>0.13400000000000001</v>
      </c>
      <c r="AK6058">
        <v>1.2886500000000001</v>
      </c>
      <c r="AR6058" s="3"/>
    </row>
    <row r="6059" spans="1:44" hidden="1" outlineLevel="1" x14ac:dyDescent="0.2">
      <c r="A6059" s="2">
        <v>41353</v>
      </c>
      <c r="B6059">
        <v>12.67</v>
      </c>
      <c r="E6059" s="2">
        <v>41353</v>
      </c>
      <c r="F6059">
        <v>1558.71</v>
      </c>
      <c r="G6059">
        <f t="shared" si="849"/>
        <v>6.6974953821512528E-3</v>
      </c>
      <c r="H6059" s="2">
        <v>41353</v>
      </c>
      <c r="I6059">
        <v>2750.42</v>
      </c>
      <c r="J6059">
        <f t="shared" si="850"/>
        <v>6.7091494057662793E-3</v>
      </c>
      <c r="K6059">
        <f t="shared" si="846"/>
        <v>6.703789405766279E-3</v>
      </c>
      <c r="L6059">
        <v>-8.2695523778913323E-3</v>
      </c>
      <c r="N6059" s="2">
        <v>41353</v>
      </c>
      <c r="O6059">
        <v>28.315000000000001</v>
      </c>
      <c r="Q6059" s="2">
        <v>41353</v>
      </c>
      <c r="R6059">
        <v>38634.32</v>
      </c>
      <c r="S6059" s="8">
        <f t="shared" si="851"/>
        <v>4.7903609168551409E-3</v>
      </c>
      <c r="T6059" s="9">
        <f t="shared" si="847"/>
        <v>4.7850009168551406E-3</v>
      </c>
      <c r="U6059" s="3">
        <f>Sheet1!$B$17+Sheet1!$B$18*'Portfolio allocation'!K6059</f>
        <v>8.178555987266703E-3</v>
      </c>
      <c r="V6059" s="13">
        <f t="shared" si="852"/>
        <v>-3.3935550704115624E-3</v>
      </c>
      <c r="W6059" s="13"/>
      <c r="X6059" s="2">
        <v>41353</v>
      </c>
      <c r="Y6059">
        <v>205.41759999999999</v>
      </c>
      <c r="AA6059" s="2">
        <v>41353</v>
      </c>
      <c r="AB6059">
        <v>2981.92</v>
      </c>
      <c r="AC6059">
        <f t="shared" si="853"/>
        <v>7.5892223581328633E-3</v>
      </c>
      <c r="AD6059">
        <f t="shared" si="848"/>
        <v>7.583862358132863E-3</v>
      </c>
      <c r="AE6059">
        <f>Sheet2!$B$17+Sheet2!$B$18*'Portfolio allocation'!K6059</f>
        <v>6.0145675801077311E-3</v>
      </c>
      <c r="AF6059">
        <f t="shared" si="854"/>
        <v>1.5692947780251319E-3</v>
      </c>
      <c r="AH6059" s="2">
        <v>41353</v>
      </c>
      <c r="AI6059">
        <v>1.958</v>
      </c>
      <c r="AJ6059">
        <v>0.13400000000000001</v>
      </c>
      <c r="AK6059">
        <v>1.2949999999999999</v>
      </c>
      <c r="AR6059" s="3"/>
    </row>
    <row r="6060" spans="1:44" hidden="1" outlineLevel="1" x14ac:dyDescent="0.2">
      <c r="A6060" s="2">
        <v>41354</v>
      </c>
      <c r="B6060">
        <v>13.99</v>
      </c>
      <c r="E6060" s="2">
        <v>41354</v>
      </c>
      <c r="F6060">
        <v>1545.8</v>
      </c>
      <c r="G6060">
        <f t="shared" si="849"/>
        <v>-8.2824900077629326E-3</v>
      </c>
      <c r="H6060" s="2">
        <v>41354</v>
      </c>
      <c r="I6060">
        <v>2727.69</v>
      </c>
      <c r="J6060">
        <f t="shared" si="850"/>
        <v>-8.2641923778913329E-3</v>
      </c>
      <c r="K6060">
        <f t="shared" si="846"/>
        <v>-8.2695523778913323E-3</v>
      </c>
      <c r="L6060">
        <v>7.1656228518636143E-3</v>
      </c>
      <c r="N6060" s="2">
        <v>41354</v>
      </c>
      <c r="O6060">
        <v>28.11</v>
      </c>
      <c r="Q6060" s="2">
        <v>41354</v>
      </c>
      <c r="R6060">
        <v>38354.61</v>
      </c>
      <c r="S6060" s="8">
        <f t="shared" si="851"/>
        <v>-7.2399358911972023E-3</v>
      </c>
      <c r="T6060" s="9">
        <f t="shared" si="847"/>
        <v>-7.2452958911972025E-3</v>
      </c>
      <c r="U6060" s="3">
        <f>Sheet1!$B$17+Sheet1!$B$18*'Portfolio allocation'!K6060</f>
        <v>-8.9992411818900272E-3</v>
      </c>
      <c r="V6060" s="13">
        <f t="shared" si="852"/>
        <v>1.7539452906928247E-3</v>
      </c>
      <c r="W6060" s="13"/>
      <c r="X6060" s="2">
        <v>41354</v>
      </c>
      <c r="Y6060">
        <v>202.7432</v>
      </c>
      <c r="AA6060" s="2">
        <v>41354</v>
      </c>
      <c r="AB6060">
        <v>2943.1</v>
      </c>
      <c r="AC6060">
        <f t="shared" si="853"/>
        <v>-1.3018457906315395E-2</v>
      </c>
      <c r="AD6060">
        <f t="shared" si="848"/>
        <v>-1.3023737906315395E-2</v>
      </c>
      <c r="AE6060">
        <f>Sheet2!$B$17+Sheet2!$B$18*'Portfolio allocation'!K6060</f>
        <v>-7.3001099384188521E-3</v>
      </c>
      <c r="AF6060">
        <f t="shared" si="854"/>
        <v>-5.7236279678965427E-3</v>
      </c>
      <c r="AH6060" s="2">
        <v>41354</v>
      </c>
      <c r="AI6060">
        <v>1.915</v>
      </c>
      <c r="AJ6060">
        <v>0.13200000000000001</v>
      </c>
      <c r="AK6060">
        <v>1.2925500000000001</v>
      </c>
      <c r="AR6060" s="3"/>
    </row>
    <row r="6061" spans="1:44" hidden="1" outlineLevel="1" x14ac:dyDescent="0.2">
      <c r="A6061" s="2">
        <v>41355</v>
      </c>
      <c r="B6061">
        <v>13.57</v>
      </c>
      <c r="E6061" s="2">
        <v>41355</v>
      </c>
      <c r="F6061">
        <v>1556.89</v>
      </c>
      <c r="G6061">
        <f t="shared" si="849"/>
        <v>7.1742786906456857E-3</v>
      </c>
      <c r="H6061" s="2">
        <v>41355</v>
      </c>
      <c r="I6061">
        <v>2747.25</v>
      </c>
      <c r="J6061">
        <f t="shared" si="850"/>
        <v>7.1709028518636142E-3</v>
      </c>
      <c r="K6061">
        <f t="shared" si="846"/>
        <v>7.1656228518636143E-3</v>
      </c>
      <c r="L6061">
        <v>-3.3431633378833182E-3</v>
      </c>
      <c r="N6061" s="2">
        <v>41355</v>
      </c>
      <c r="O6061">
        <v>28.25</v>
      </c>
      <c r="Q6061" s="2">
        <v>41355</v>
      </c>
      <c r="R6061">
        <v>38545.65</v>
      </c>
      <c r="S6061" s="8">
        <f t="shared" si="851"/>
        <v>4.9808875647543438E-3</v>
      </c>
      <c r="T6061" s="9">
        <f t="shared" si="847"/>
        <v>4.9756075647543439E-3</v>
      </c>
      <c r="U6061" s="3">
        <f>Sheet1!$B$17+Sheet1!$B$18*'Portfolio allocation'!K6061</f>
        <v>8.7083830210455855E-3</v>
      </c>
      <c r="V6061" s="13">
        <f t="shared" si="852"/>
        <v>-3.7327754562912416E-3</v>
      </c>
      <c r="W6061" s="13"/>
      <c r="X6061" s="2">
        <v>41355</v>
      </c>
      <c r="Y6061">
        <v>202.57130000000001</v>
      </c>
      <c r="AA6061" s="2">
        <v>41355</v>
      </c>
      <c r="AB6061">
        <v>2940.61</v>
      </c>
      <c r="AC6061">
        <f t="shared" si="853"/>
        <v>-8.460466854676163E-4</v>
      </c>
      <c r="AD6061">
        <f t="shared" si="848"/>
        <v>-8.5132668546761628E-4</v>
      </c>
      <c r="AE6061">
        <f>Sheet2!$B$17+Sheet2!$B$18*'Portfolio allocation'!K6061</f>
        <v>6.4252416628143216E-3</v>
      </c>
      <c r="AF6061">
        <f t="shared" si="854"/>
        <v>-7.2765683482819378E-3</v>
      </c>
      <c r="AH6061" s="2">
        <v>41355</v>
      </c>
      <c r="AI6061">
        <v>1.927</v>
      </c>
      <c r="AJ6061">
        <v>0.13200000000000001</v>
      </c>
      <c r="AK6061">
        <v>1.2997000000000001</v>
      </c>
      <c r="AR6061" s="3"/>
    </row>
    <row r="6062" spans="1:44" hidden="1" outlineLevel="1" x14ac:dyDescent="0.2">
      <c r="A6062" s="2">
        <v>41358</v>
      </c>
      <c r="B6062">
        <v>13.74</v>
      </c>
      <c r="E6062" s="2">
        <v>41358</v>
      </c>
      <c r="F6062">
        <v>1551.69</v>
      </c>
      <c r="G6062">
        <f t="shared" si="849"/>
        <v>-3.3399919069426742E-3</v>
      </c>
      <c r="H6062" s="2">
        <v>41358</v>
      </c>
      <c r="I6062">
        <v>2738.08</v>
      </c>
      <c r="J6062">
        <f t="shared" si="850"/>
        <v>-3.3378833378833184E-3</v>
      </c>
      <c r="K6062">
        <f t="shared" si="846"/>
        <v>-3.3431633378833182E-3</v>
      </c>
      <c r="L6062">
        <v>8.1171999859755949E-3</v>
      </c>
      <c r="N6062" s="2">
        <v>41358</v>
      </c>
      <c r="O6062">
        <v>28.16</v>
      </c>
      <c r="Q6062" s="2">
        <v>41358</v>
      </c>
      <c r="R6062">
        <v>38422.83</v>
      </c>
      <c r="S6062" s="8">
        <f t="shared" si="851"/>
        <v>-3.1863517673200725E-3</v>
      </c>
      <c r="T6062" s="9">
        <f t="shared" si="847"/>
        <v>-3.1916317673200724E-3</v>
      </c>
      <c r="U6062" s="3">
        <f>Sheet1!$B$17+Sheet1!$B$18*'Portfolio allocation'!K6062</f>
        <v>-3.3475628238913918E-3</v>
      </c>
      <c r="V6062" s="13">
        <f t="shared" si="852"/>
        <v>1.5593105657131946E-4</v>
      </c>
      <c r="W6062" s="13"/>
      <c r="X6062" s="2">
        <v>41358</v>
      </c>
      <c r="Y6062">
        <v>201.29140000000001</v>
      </c>
      <c r="AA6062" s="2">
        <v>41358</v>
      </c>
      <c r="AB6062">
        <v>2922.03</v>
      </c>
      <c r="AC6062">
        <f t="shared" si="853"/>
        <v>-6.3184169271001123E-3</v>
      </c>
      <c r="AD6062">
        <f t="shared" si="848"/>
        <v>-6.3236969271001121E-3</v>
      </c>
      <c r="AE6062">
        <f>Sheet2!$B$17+Sheet2!$B$18*'Portfolio allocation'!K6062</f>
        <v>-2.9194391204922158E-3</v>
      </c>
      <c r="AF6062">
        <f t="shared" si="854"/>
        <v>-3.4042578066078963E-3</v>
      </c>
      <c r="AH6062" s="2">
        <v>41358</v>
      </c>
      <c r="AI6062">
        <v>1.92</v>
      </c>
      <c r="AJ6062">
        <v>0.13200000000000001</v>
      </c>
      <c r="AK6062">
        <v>1.2882499999999999</v>
      </c>
      <c r="AR6062" s="3"/>
    </row>
    <row r="6063" spans="1:44" hidden="1" outlineLevel="1" x14ac:dyDescent="0.2">
      <c r="A6063" s="2">
        <v>41359</v>
      </c>
      <c r="B6063">
        <v>12.77</v>
      </c>
      <c r="E6063" s="2">
        <v>41359</v>
      </c>
      <c r="F6063">
        <v>1563.77</v>
      </c>
      <c r="G6063">
        <f t="shared" si="849"/>
        <v>7.7850601602122982E-3</v>
      </c>
      <c r="H6063" s="2">
        <v>41359</v>
      </c>
      <c r="I6063">
        <v>2760.32</v>
      </c>
      <c r="J6063">
        <f t="shared" si="850"/>
        <v>8.1224799859755947E-3</v>
      </c>
      <c r="K6063">
        <f t="shared" si="846"/>
        <v>8.1171999859755949E-3</v>
      </c>
      <c r="L6063">
        <v>-5.3782695107818326E-4</v>
      </c>
      <c r="N6063" s="2">
        <v>41359</v>
      </c>
      <c r="O6063">
        <v>28.155000000000001</v>
      </c>
      <c r="Q6063" s="2">
        <v>41359</v>
      </c>
      <c r="R6063">
        <v>38416.019999999997</v>
      </c>
      <c r="S6063" s="8">
        <f t="shared" si="851"/>
        <v>-1.7723837624672445E-4</v>
      </c>
      <c r="T6063" s="9">
        <f t="shared" si="847"/>
        <v>-1.8251837624672445E-4</v>
      </c>
      <c r="U6063" s="3">
        <f>Sheet1!$B$17+Sheet1!$B$18*'Portfolio allocation'!K6063</f>
        <v>9.8000564254704815E-3</v>
      </c>
      <c r="V6063" s="13">
        <f t="shared" si="852"/>
        <v>-9.9825748017172058E-3</v>
      </c>
      <c r="W6063" s="13"/>
      <c r="X6063" s="2">
        <v>41359</v>
      </c>
      <c r="Y6063">
        <v>202.83869999999999</v>
      </c>
      <c r="AA6063" s="2">
        <v>41359</v>
      </c>
      <c r="AB6063">
        <v>2944.49</v>
      </c>
      <c r="AC6063">
        <f t="shared" si="853"/>
        <v>7.6864371686804489E-3</v>
      </c>
      <c r="AD6063">
        <f t="shared" si="848"/>
        <v>7.681157168680449E-3</v>
      </c>
      <c r="AE6063">
        <f>Sheet2!$B$17+Sheet2!$B$18*'Portfolio allocation'!K6063</f>
        <v>7.2714083273950451E-3</v>
      </c>
      <c r="AF6063">
        <f t="shared" si="854"/>
        <v>4.097488412854039E-4</v>
      </c>
      <c r="AH6063" s="2">
        <v>41359</v>
      </c>
      <c r="AI6063">
        <v>1.911</v>
      </c>
      <c r="AJ6063">
        <v>0.13200000000000001</v>
      </c>
      <c r="AK6063">
        <v>1.2859</v>
      </c>
      <c r="AR6063" s="3"/>
    </row>
    <row r="6064" spans="1:44" hidden="1" outlineLevel="1" x14ac:dyDescent="0.2">
      <c r="A6064" s="2">
        <v>41360</v>
      </c>
      <c r="B6064">
        <v>13.15</v>
      </c>
      <c r="E6064" s="2">
        <v>41360</v>
      </c>
      <c r="F6064">
        <v>1562.85</v>
      </c>
      <c r="G6064">
        <f t="shared" si="849"/>
        <v>-5.8832181203127831E-4</v>
      </c>
      <c r="H6064" s="2">
        <v>41360</v>
      </c>
      <c r="I6064">
        <v>2758.85</v>
      </c>
      <c r="J6064">
        <f t="shared" si="850"/>
        <v>-5.3254695107818328E-4</v>
      </c>
      <c r="K6064">
        <f t="shared" si="846"/>
        <v>-5.3782695107818326E-4</v>
      </c>
      <c r="L6064">
        <v>4.0546225405513449E-3</v>
      </c>
      <c r="N6064" s="2">
        <v>41360</v>
      </c>
      <c r="O6064">
        <v>28.37</v>
      </c>
      <c r="Q6064" s="2">
        <v>41360</v>
      </c>
      <c r="R6064">
        <v>38709.379999999997</v>
      </c>
      <c r="S6064" s="8">
        <f t="shared" si="851"/>
        <v>7.6363975237414561E-3</v>
      </c>
      <c r="T6064" s="9">
        <f t="shared" si="847"/>
        <v>7.6311175237414562E-3</v>
      </c>
      <c r="U6064" s="3">
        <f>Sheet1!$B$17+Sheet1!$B$18*'Portfolio allocation'!K6064</f>
        <v>-1.2920982426981129E-4</v>
      </c>
      <c r="V6064" s="13">
        <f t="shared" si="852"/>
        <v>7.7603273480112674E-3</v>
      </c>
      <c r="W6064" s="13"/>
      <c r="X6064" s="2">
        <v>41360</v>
      </c>
      <c r="Y6064">
        <v>201.43459999999999</v>
      </c>
      <c r="AA6064" s="2">
        <v>41360</v>
      </c>
      <c r="AB6064">
        <v>2924.11</v>
      </c>
      <c r="AC6064">
        <f t="shared" si="853"/>
        <v>-6.9214023481144471E-3</v>
      </c>
      <c r="AD6064">
        <f t="shared" si="848"/>
        <v>-6.9264423481144475E-3</v>
      </c>
      <c r="AE6064">
        <f>Sheet2!$B$17+Sheet2!$B$18*'Portfolio allocation'!K6064</f>
        <v>-4.2486243474085836E-4</v>
      </c>
      <c r="AF6064">
        <f t="shared" si="854"/>
        <v>-6.501579913373589E-3</v>
      </c>
      <c r="AH6064" s="2">
        <v>41360</v>
      </c>
      <c r="AI6064">
        <v>1.845</v>
      </c>
      <c r="AJ6064">
        <v>0.126</v>
      </c>
      <c r="AK6064">
        <v>1.2781</v>
      </c>
      <c r="AR6064" s="3"/>
    </row>
    <row r="6065" spans="1:44" hidden="1" outlineLevel="1" x14ac:dyDescent="0.2">
      <c r="A6065" s="2">
        <v>41361</v>
      </c>
      <c r="B6065">
        <v>12.7</v>
      </c>
      <c r="E6065" s="2">
        <v>41361</v>
      </c>
      <c r="F6065">
        <v>1569.19</v>
      </c>
      <c r="G6065">
        <f t="shared" si="849"/>
        <v>4.0566913011486072E-3</v>
      </c>
      <c r="H6065" s="2">
        <v>41361</v>
      </c>
      <c r="I6065">
        <v>2770.05</v>
      </c>
      <c r="J6065">
        <f t="shared" si="850"/>
        <v>4.0596625405513453E-3</v>
      </c>
      <c r="K6065">
        <f t="shared" si="846"/>
        <v>4.0546225405513449E-3</v>
      </c>
      <c r="L6065">
        <v>-5.1599999999999997E-6</v>
      </c>
      <c r="N6065" s="2">
        <v>41361</v>
      </c>
      <c r="O6065">
        <v>28.605</v>
      </c>
      <c r="Q6065" s="2">
        <v>41361</v>
      </c>
      <c r="R6065">
        <v>39030.019999999997</v>
      </c>
      <c r="S6065" s="8">
        <f t="shared" si="851"/>
        <v>8.2832636430756335E-3</v>
      </c>
      <c r="T6065" s="9">
        <f t="shared" si="847"/>
        <v>8.2782236430756339E-3</v>
      </c>
      <c r="U6065" s="3">
        <f>Sheet1!$B$17+Sheet1!$B$18*'Portfolio allocation'!K6065</f>
        <v>5.1393646206754091E-3</v>
      </c>
      <c r="V6065" s="13">
        <f t="shared" si="852"/>
        <v>3.1388590224002248E-3</v>
      </c>
      <c r="W6065" s="13"/>
      <c r="X6065" s="2">
        <v>41361</v>
      </c>
      <c r="Y6065">
        <v>203.73660000000001</v>
      </c>
      <c r="AA6065" s="2">
        <v>41361</v>
      </c>
      <c r="AB6065">
        <v>2957.52</v>
      </c>
      <c r="AC6065">
        <f t="shared" si="853"/>
        <v>1.1425698759622627E-2</v>
      </c>
      <c r="AD6065">
        <f t="shared" si="848"/>
        <v>1.1420538759622626E-2</v>
      </c>
      <c r="AE6065">
        <f>Sheet2!$B$17+Sheet2!$B$18*'Portfolio allocation'!K6065</f>
        <v>3.6588608171992201E-3</v>
      </c>
      <c r="AF6065">
        <f t="shared" si="854"/>
        <v>7.7616779424234065E-3</v>
      </c>
      <c r="AH6065" s="2">
        <v>41361</v>
      </c>
      <c r="AI6065">
        <v>1.8520000000000001</v>
      </c>
      <c r="AJ6065">
        <v>0.129</v>
      </c>
      <c r="AK6065">
        <v>1.2841</v>
      </c>
      <c r="AR6065" s="3"/>
    </row>
    <row r="6066" spans="1:44" hidden="1" outlineLevel="1" x14ac:dyDescent="0.2">
      <c r="A6066" s="2">
        <v>41362</v>
      </c>
      <c r="B6066">
        <v>12.7</v>
      </c>
      <c r="E6066" s="2">
        <v>41362</v>
      </c>
      <c r="F6066">
        <v>1569.19</v>
      </c>
      <c r="G6066">
        <f t="shared" si="849"/>
        <v>0</v>
      </c>
      <c r="H6066" s="2">
        <v>41362</v>
      </c>
      <c r="I6066">
        <v>2770.05</v>
      </c>
      <c r="J6066">
        <f t="shared" si="850"/>
        <v>0</v>
      </c>
      <c r="K6066">
        <f t="shared" si="846"/>
        <v>-5.1599999999999997E-6</v>
      </c>
      <c r="L6066">
        <v>-4.4166327170990739E-3</v>
      </c>
      <c r="N6066" s="2">
        <v>41362</v>
      </c>
      <c r="O6066">
        <v>28.605</v>
      </c>
      <c r="Q6066" s="2">
        <v>41362</v>
      </c>
      <c r="R6066">
        <v>39030.019999999997</v>
      </c>
      <c r="S6066" s="8">
        <f t="shared" si="851"/>
        <v>0</v>
      </c>
      <c r="T6066" s="9">
        <f t="shared" si="847"/>
        <v>-5.1600000000000006E-6</v>
      </c>
      <c r="U6066" s="3">
        <f>Sheet1!$B$17+Sheet1!$B$18*'Portfolio allocation'!K6066</f>
        <v>4.8187920158284221E-4</v>
      </c>
      <c r="V6066" s="13">
        <f t="shared" si="852"/>
        <v>-4.870392015828422E-4</v>
      </c>
      <c r="W6066" s="13"/>
      <c r="X6066" s="2">
        <v>41362</v>
      </c>
      <c r="Y6066">
        <v>203.73660000000001</v>
      </c>
      <c r="AA6066" s="2">
        <v>41362</v>
      </c>
      <c r="AB6066">
        <v>2957.52</v>
      </c>
      <c r="AC6066">
        <f t="shared" si="853"/>
        <v>0</v>
      </c>
      <c r="AD6066">
        <f t="shared" si="848"/>
        <v>-5.1599999999999997E-6</v>
      </c>
      <c r="AE6066">
        <f>Sheet2!$B$17+Sheet2!$B$18*'Portfolio allocation'!K6066</f>
        <v>4.8798607720854396E-5</v>
      </c>
      <c r="AF6066">
        <f t="shared" si="854"/>
        <v>-5.3958607720854394E-5</v>
      </c>
      <c r="AH6066" s="2">
        <v>41362</v>
      </c>
      <c r="AI6066">
        <v>1.8520000000000001</v>
      </c>
      <c r="AJ6066">
        <v>0.129</v>
      </c>
      <c r="AK6066">
        <v>1.2841</v>
      </c>
      <c r="AR6066" s="3"/>
    </row>
    <row r="6067" spans="1:44" hidden="1" outlineLevel="1" x14ac:dyDescent="0.2">
      <c r="A6067" s="2">
        <v>41365</v>
      </c>
      <c r="B6067">
        <v>13.58</v>
      </c>
      <c r="E6067" s="2">
        <v>41365</v>
      </c>
      <c r="F6067">
        <v>1562.17</v>
      </c>
      <c r="G6067">
        <f t="shared" si="849"/>
        <v>-4.4736456388327905E-3</v>
      </c>
      <c r="H6067" s="2">
        <v>41365</v>
      </c>
      <c r="I6067">
        <v>2757.83</v>
      </c>
      <c r="J6067">
        <f t="shared" si="850"/>
        <v>-4.4114727170990742E-3</v>
      </c>
      <c r="K6067">
        <f t="shared" si="846"/>
        <v>-4.4166327170990739E-3</v>
      </c>
      <c r="L6067">
        <v>5.1727041397041616E-3</v>
      </c>
      <c r="N6067" s="2">
        <v>41365</v>
      </c>
      <c r="O6067">
        <v>28.61</v>
      </c>
      <c r="Q6067" s="2">
        <v>41365</v>
      </c>
      <c r="R6067">
        <v>39036.83</v>
      </c>
      <c r="S6067" s="8">
        <f t="shared" si="851"/>
        <v>1.7448107892348297E-4</v>
      </c>
      <c r="T6067" s="9">
        <f t="shared" si="847"/>
        <v>1.6932107892348296E-4</v>
      </c>
      <c r="U6067" s="3">
        <f>Sheet1!$B$17+Sheet1!$B$18*'Portfolio allocation'!K6067</f>
        <v>-4.579074101059637E-3</v>
      </c>
      <c r="V6067" s="13">
        <f t="shared" si="852"/>
        <v>4.7483951799831203E-3</v>
      </c>
      <c r="W6067" s="13"/>
      <c r="X6067" s="2">
        <v>41365</v>
      </c>
      <c r="Y6067">
        <v>202.8578</v>
      </c>
      <c r="AA6067" s="2">
        <v>41365</v>
      </c>
      <c r="AB6067">
        <v>2944.76</v>
      </c>
      <c r="AC6067">
        <f t="shared" si="853"/>
        <v>-4.3144255998267544E-3</v>
      </c>
      <c r="AD6067">
        <f t="shared" si="848"/>
        <v>-4.3197055998267543E-3</v>
      </c>
      <c r="AE6067">
        <f>Sheet2!$B$17+Sheet2!$B$18*'Portfolio allocation'!K6067</f>
        <v>-3.8739954791716419E-3</v>
      </c>
      <c r="AF6067">
        <f t="shared" si="854"/>
        <v>-4.4571012065511241E-4</v>
      </c>
      <c r="AH6067" s="2">
        <v>41365</v>
      </c>
      <c r="AI6067">
        <v>1.835</v>
      </c>
      <c r="AJ6067">
        <v>0.13200000000000001</v>
      </c>
      <c r="AK6067">
        <v>1.2847</v>
      </c>
      <c r="AR6067" s="3"/>
    </row>
    <row r="6068" spans="1:44" hidden="1" outlineLevel="1" x14ac:dyDescent="0.2">
      <c r="A6068" s="2">
        <v>41366</v>
      </c>
      <c r="B6068">
        <v>12.78</v>
      </c>
      <c r="E6068" s="2">
        <v>41366</v>
      </c>
      <c r="F6068">
        <v>1570.25</v>
      </c>
      <c r="G6068">
        <f t="shared" si="849"/>
        <v>5.1722923881523108E-3</v>
      </c>
      <c r="H6068" s="2">
        <v>41366</v>
      </c>
      <c r="I6068">
        <v>2772.11</v>
      </c>
      <c r="J6068">
        <f t="shared" si="850"/>
        <v>5.1779841397041615E-3</v>
      </c>
      <c r="K6068">
        <f t="shared" si="846"/>
        <v>5.1727041397041616E-3</v>
      </c>
      <c r="L6068">
        <v>-1.0369226596635753E-2</v>
      </c>
      <c r="N6068" s="2">
        <v>41366</v>
      </c>
      <c r="O6068">
        <v>28.8</v>
      </c>
      <c r="Q6068" s="2">
        <v>41366</v>
      </c>
      <c r="R6068">
        <v>39296.080000000002</v>
      </c>
      <c r="S6068" s="8">
        <f t="shared" si="851"/>
        <v>6.6411642543720006E-3</v>
      </c>
      <c r="T6068" s="9">
        <f t="shared" si="847"/>
        <v>6.6358842543720008E-3</v>
      </c>
      <c r="U6068" s="3">
        <f>Sheet1!$B$17+Sheet1!$B$18*'Portfolio allocation'!K6068</f>
        <v>6.4220561671794584E-3</v>
      </c>
      <c r="V6068" s="13">
        <f t="shared" si="852"/>
        <v>2.1382808719254236E-4</v>
      </c>
      <c r="W6068" s="13"/>
      <c r="X6068" s="2">
        <v>41366</v>
      </c>
      <c r="Y6068">
        <v>204.749</v>
      </c>
      <c r="AA6068" s="2">
        <v>41366</v>
      </c>
      <c r="AB6068">
        <v>2972.22</v>
      </c>
      <c r="AC6068">
        <f t="shared" si="853"/>
        <v>9.3250383732459419E-3</v>
      </c>
      <c r="AD6068">
        <f t="shared" si="848"/>
        <v>9.319758373245942E-3</v>
      </c>
      <c r="AE6068">
        <f>Sheet2!$B$17+Sheet2!$B$18*'Portfolio allocation'!K6068</f>
        <v>4.6530875000073482E-3</v>
      </c>
      <c r="AF6068">
        <f t="shared" si="854"/>
        <v>4.6666708732385938E-3</v>
      </c>
      <c r="AH6068" s="2">
        <v>41366</v>
      </c>
      <c r="AI6068">
        <v>1.8620000000000001</v>
      </c>
      <c r="AJ6068">
        <v>0.13200000000000001</v>
      </c>
      <c r="AK6068">
        <v>1.2838499999999999</v>
      </c>
      <c r="AR6068" s="3"/>
    </row>
    <row r="6069" spans="1:44" hidden="1" outlineLevel="1" x14ac:dyDescent="0.2">
      <c r="A6069" s="2">
        <v>41367</v>
      </c>
      <c r="B6069">
        <v>14.21</v>
      </c>
      <c r="E6069" s="2">
        <v>41367</v>
      </c>
      <c r="F6069">
        <v>1553.69</v>
      </c>
      <c r="G6069">
        <f t="shared" si="849"/>
        <v>-1.0546091386721801E-2</v>
      </c>
      <c r="H6069" s="2">
        <v>41367</v>
      </c>
      <c r="I6069">
        <v>2743.38</v>
      </c>
      <c r="J6069">
        <f t="shared" si="850"/>
        <v>-1.0363946596635754E-2</v>
      </c>
      <c r="K6069">
        <f t="shared" si="846"/>
        <v>-1.0369226596635753E-2</v>
      </c>
      <c r="L6069">
        <v>4.1101213425772838E-3</v>
      </c>
      <c r="N6069" s="2">
        <v>41367</v>
      </c>
      <c r="O6069">
        <v>28.56</v>
      </c>
      <c r="Q6069" s="2">
        <v>41367</v>
      </c>
      <c r="R6069">
        <v>38968.629999999997</v>
      </c>
      <c r="S6069" s="8">
        <f t="shared" si="851"/>
        <v>-8.3328922375973669E-3</v>
      </c>
      <c r="T6069" s="9">
        <f t="shared" si="847"/>
        <v>-8.3381722375973667E-3</v>
      </c>
      <c r="U6069" s="3">
        <f>Sheet1!$B$17+Sheet1!$B$18*'Portfolio allocation'!K6069</f>
        <v>-1.1408040658454759E-2</v>
      </c>
      <c r="V6069" s="13">
        <f t="shared" si="852"/>
        <v>3.0698684208573922E-3</v>
      </c>
      <c r="W6069" s="13"/>
      <c r="X6069" s="2">
        <v>41367</v>
      </c>
      <c r="Y6069">
        <v>203.12530000000001</v>
      </c>
      <c r="AA6069" s="2">
        <v>41367</v>
      </c>
      <c r="AB6069">
        <v>2948.65</v>
      </c>
      <c r="AC6069">
        <f t="shared" si="853"/>
        <v>-7.9300993869900749E-3</v>
      </c>
      <c r="AD6069">
        <f t="shared" si="848"/>
        <v>-7.935339386990075E-3</v>
      </c>
      <c r="AE6069">
        <f>Sheet2!$B$17+Sheet2!$B$18*'Portfolio allocation'!K6069</f>
        <v>-9.1671938212604769E-3</v>
      </c>
      <c r="AF6069">
        <f t="shared" si="854"/>
        <v>1.2318544342704019E-3</v>
      </c>
      <c r="AH6069" s="2">
        <v>41367</v>
      </c>
      <c r="AI6069">
        <v>1.8160000000000001</v>
      </c>
      <c r="AJ6069">
        <v>0.13100000000000001</v>
      </c>
      <c r="AK6069">
        <v>1.2847999999999999</v>
      </c>
      <c r="AR6069" s="3"/>
    </row>
    <row r="6070" spans="1:44" hidden="1" outlineLevel="1" x14ac:dyDescent="0.2">
      <c r="A6070" s="2">
        <v>41368</v>
      </c>
      <c r="B6070">
        <v>13.89</v>
      </c>
      <c r="E6070" s="2">
        <v>41368</v>
      </c>
      <c r="F6070">
        <v>1559.98</v>
      </c>
      <c r="G6070">
        <f t="shared" si="849"/>
        <v>4.0484266488167719E-3</v>
      </c>
      <c r="H6070" s="2">
        <v>41368</v>
      </c>
      <c r="I6070">
        <v>2754.67</v>
      </c>
      <c r="J6070">
        <f t="shared" si="850"/>
        <v>4.1153613425772839E-3</v>
      </c>
      <c r="K6070">
        <f t="shared" si="846"/>
        <v>4.1101213425772838E-3</v>
      </c>
      <c r="L6070">
        <v>-4.2926248992438036E-3</v>
      </c>
      <c r="N6070" s="2">
        <v>41368</v>
      </c>
      <c r="O6070">
        <v>28.594999999999999</v>
      </c>
      <c r="Q6070" s="2">
        <v>41368</v>
      </c>
      <c r="R6070">
        <v>39016.36</v>
      </c>
      <c r="S6070" s="8">
        <f t="shared" si="851"/>
        <v>1.2248313579410475E-3</v>
      </c>
      <c r="T6070" s="9">
        <f t="shared" si="847"/>
        <v>1.2195913579410474E-3</v>
      </c>
      <c r="U6070" s="3">
        <f>Sheet1!$B$17+Sheet1!$B$18*'Portfolio allocation'!K6070</f>
        <v>5.2030342528862541E-3</v>
      </c>
      <c r="V6070" s="13">
        <f t="shared" si="852"/>
        <v>-3.9834428949452067E-3</v>
      </c>
      <c r="W6070" s="13"/>
      <c r="X6070" s="2">
        <v>41368</v>
      </c>
      <c r="Y6070">
        <v>201.83580000000001</v>
      </c>
      <c r="AA6070" s="2">
        <v>41368</v>
      </c>
      <c r="AB6070">
        <v>2929.93</v>
      </c>
      <c r="AC6070">
        <f t="shared" si="853"/>
        <v>-6.3486680345243851E-3</v>
      </c>
      <c r="AD6070">
        <f t="shared" si="848"/>
        <v>-6.3540280345243854E-3</v>
      </c>
      <c r="AE6070">
        <f>Sheet2!$B$17+Sheet2!$B$18*'Portfolio allocation'!K6070</f>
        <v>3.7082117678631822E-3</v>
      </c>
      <c r="AF6070">
        <f t="shared" si="854"/>
        <v>-1.0062239802387567E-2</v>
      </c>
      <c r="AH6070" s="2">
        <v>41368</v>
      </c>
      <c r="AI6070">
        <v>1.766</v>
      </c>
      <c r="AJ6070">
        <v>0.13400000000000001</v>
      </c>
      <c r="AK6070">
        <v>1.2854000000000001</v>
      </c>
      <c r="AR6070" s="3"/>
    </row>
    <row r="6071" spans="1:44" hidden="1" outlineLevel="1" x14ac:dyDescent="0.2">
      <c r="A6071" s="2">
        <v>41369</v>
      </c>
      <c r="B6071">
        <v>13.92</v>
      </c>
      <c r="E6071" s="2">
        <v>41369</v>
      </c>
      <c r="F6071">
        <v>1553.28</v>
      </c>
      <c r="G6071">
        <f t="shared" si="849"/>
        <v>-4.294926858036674E-3</v>
      </c>
      <c r="H6071" s="2">
        <v>41369</v>
      </c>
      <c r="I6071">
        <v>2742.86</v>
      </c>
      <c r="J6071">
        <f t="shared" si="850"/>
        <v>-4.2872648992438034E-3</v>
      </c>
      <c r="K6071">
        <f t="shared" si="846"/>
        <v>-4.2926248992438036E-3</v>
      </c>
      <c r="L6071">
        <v>6.6265239252460036E-3</v>
      </c>
      <c r="N6071" s="2">
        <v>41369</v>
      </c>
      <c r="O6071">
        <v>28.7</v>
      </c>
      <c r="Q6071" s="2">
        <v>41369</v>
      </c>
      <c r="R6071">
        <v>39159.64</v>
      </c>
      <c r="S6071" s="8">
        <f t="shared" si="851"/>
        <v>3.6723056686989164E-3</v>
      </c>
      <c r="T6071" s="9">
        <f t="shared" si="847"/>
        <v>3.6669456686989166E-3</v>
      </c>
      <c r="U6071" s="3">
        <f>Sheet1!$B$17+Sheet1!$B$18*'Portfolio allocation'!K6071</f>
        <v>-4.4368091896400293E-3</v>
      </c>
      <c r="V6071" s="13">
        <f t="shared" si="852"/>
        <v>8.1037548583389463E-3</v>
      </c>
      <c r="W6071" s="13"/>
      <c r="X6071" s="2">
        <v>41369</v>
      </c>
      <c r="Y6071">
        <v>200.02099999999999</v>
      </c>
      <c r="AA6071" s="2">
        <v>41369</v>
      </c>
      <c r="AB6071">
        <v>2903.58</v>
      </c>
      <c r="AC6071">
        <f t="shared" si="853"/>
        <v>-8.993388920554346E-3</v>
      </c>
      <c r="AD6071">
        <f t="shared" si="848"/>
        <v>-8.9986289205543461E-3</v>
      </c>
      <c r="AE6071">
        <f>Sheet2!$B$17+Sheet2!$B$18*'Portfolio allocation'!K6071</f>
        <v>-3.7637245638091677E-3</v>
      </c>
      <c r="AF6071">
        <f t="shared" si="854"/>
        <v>-5.2349043567451788E-3</v>
      </c>
      <c r="AH6071" s="2">
        <v>41369</v>
      </c>
      <c r="AI6071">
        <v>1.714</v>
      </c>
      <c r="AJ6071">
        <v>0.13100000000000001</v>
      </c>
      <c r="AK6071">
        <v>1.3022</v>
      </c>
      <c r="AR6071" s="3"/>
    </row>
    <row r="6072" spans="1:44" hidden="1" outlineLevel="1" x14ac:dyDescent="0.2">
      <c r="A6072" s="2">
        <v>41372</v>
      </c>
      <c r="B6072">
        <v>13.19</v>
      </c>
      <c r="E6072" s="2">
        <v>41372</v>
      </c>
      <c r="F6072">
        <v>1563.07</v>
      </c>
      <c r="G6072">
        <f t="shared" si="849"/>
        <v>6.3027915121549594E-3</v>
      </c>
      <c r="H6072" s="2">
        <v>41372</v>
      </c>
      <c r="I6072">
        <v>2761.05</v>
      </c>
      <c r="J6072">
        <f t="shared" si="850"/>
        <v>6.6317639252460037E-3</v>
      </c>
      <c r="K6072">
        <f t="shared" si="846"/>
        <v>6.6265239252460036E-3</v>
      </c>
      <c r="L6072">
        <v>3.5405925216855411E-3</v>
      </c>
      <c r="N6072" s="2">
        <v>41372</v>
      </c>
      <c r="O6072">
        <v>28.59</v>
      </c>
      <c r="Q6072" s="2">
        <v>41372</v>
      </c>
      <c r="R6072">
        <v>39009.550000000003</v>
      </c>
      <c r="S6072" s="8">
        <f t="shared" si="851"/>
        <v>-3.8327727221189045E-3</v>
      </c>
      <c r="T6072" s="9">
        <f t="shared" si="847"/>
        <v>-3.8380127221189046E-3</v>
      </c>
      <c r="U6072" s="3">
        <f>Sheet1!$B$17+Sheet1!$B$18*'Portfolio allocation'!K6072</f>
        <v>8.0899150698461632E-3</v>
      </c>
      <c r="V6072" s="13">
        <f t="shared" si="852"/>
        <v>-1.1927927791965068E-2</v>
      </c>
      <c r="W6072" s="13"/>
      <c r="X6072" s="2">
        <v>41372</v>
      </c>
      <c r="Y6072">
        <v>199.935</v>
      </c>
      <c r="AA6072" s="2">
        <v>41372</v>
      </c>
      <c r="AB6072">
        <v>2902.34</v>
      </c>
      <c r="AC6072">
        <f t="shared" si="853"/>
        <v>-4.2705900991180101E-4</v>
      </c>
      <c r="AD6072">
        <f t="shared" si="848"/>
        <v>-4.32219009911801E-4</v>
      </c>
      <c r="AE6072">
        <f>Sheet2!$B$17+Sheet2!$B$18*'Portfolio allocation'!K6072</f>
        <v>5.9458611436084127E-3</v>
      </c>
      <c r="AF6072">
        <f t="shared" si="854"/>
        <v>-6.3780801535202134E-3</v>
      </c>
      <c r="AH6072" s="2">
        <v>41372</v>
      </c>
      <c r="AI6072">
        <v>1.7450000000000001</v>
      </c>
      <c r="AJ6072">
        <v>0.129</v>
      </c>
      <c r="AK6072">
        <v>1.3017000000000001</v>
      </c>
      <c r="AR6072" s="3"/>
    </row>
    <row r="6073" spans="1:44" hidden="1" outlineLevel="1" x14ac:dyDescent="0.2">
      <c r="A6073" s="2">
        <v>41373</v>
      </c>
      <c r="B6073">
        <v>12.84</v>
      </c>
      <c r="E6073" s="2">
        <v>41373</v>
      </c>
      <c r="F6073">
        <v>1568.61</v>
      </c>
      <c r="G6073">
        <f t="shared" si="849"/>
        <v>3.5443070367928708E-3</v>
      </c>
      <c r="H6073" s="2">
        <v>41373</v>
      </c>
      <c r="I6073">
        <v>2770.84</v>
      </c>
      <c r="J6073">
        <f t="shared" si="850"/>
        <v>3.5457525216855412E-3</v>
      </c>
      <c r="K6073">
        <f t="shared" si="846"/>
        <v>3.5405925216855411E-3</v>
      </c>
      <c r="L6073">
        <v>1.2254660126748532E-2</v>
      </c>
      <c r="N6073" s="2">
        <v>41373</v>
      </c>
      <c r="O6073">
        <v>29.61</v>
      </c>
      <c r="Q6073" s="2">
        <v>41373</v>
      </c>
      <c r="R6073">
        <v>40401.279999999999</v>
      </c>
      <c r="S6073" s="8">
        <f t="shared" si="851"/>
        <v>3.5676648410453149E-2</v>
      </c>
      <c r="T6073" s="9">
        <f t="shared" si="847"/>
        <v>3.5671488410453152E-2</v>
      </c>
      <c r="U6073" s="3">
        <f>Sheet1!$B$17+Sheet1!$B$18*'Portfolio allocation'!K6073</f>
        <v>4.549656355779471E-3</v>
      </c>
      <c r="V6073" s="13">
        <f t="shared" si="852"/>
        <v>3.1121832054673681E-2</v>
      </c>
      <c r="W6073" s="13"/>
      <c r="X6073" s="2">
        <v>41373</v>
      </c>
      <c r="Y6073">
        <v>199.83949999999999</v>
      </c>
      <c r="AA6073" s="2">
        <v>41373</v>
      </c>
      <c r="AB6073">
        <v>2900.95</v>
      </c>
      <c r="AC6073">
        <f t="shared" si="853"/>
        <v>-4.7892390278203578E-4</v>
      </c>
      <c r="AD6073">
        <f t="shared" si="848"/>
        <v>-4.8408390278203577E-4</v>
      </c>
      <c r="AE6073">
        <f>Sheet2!$B$17+Sheet2!$B$18*'Portfolio allocation'!K6073</f>
        <v>3.2017722103318985E-3</v>
      </c>
      <c r="AF6073">
        <f t="shared" si="854"/>
        <v>-3.6858561131139344E-3</v>
      </c>
      <c r="AH6073" s="2">
        <v>41373</v>
      </c>
      <c r="AI6073">
        <v>1.752</v>
      </c>
      <c r="AJ6073">
        <v>0.129</v>
      </c>
      <c r="AK6073">
        <v>1.30575</v>
      </c>
      <c r="AR6073" s="3"/>
    </row>
    <row r="6074" spans="1:44" hidden="1" outlineLevel="1" x14ac:dyDescent="0.2">
      <c r="A6074" s="2">
        <v>41374</v>
      </c>
      <c r="B6074">
        <v>12.36</v>
      </c>
      <c r="E6074" s="2">
        <v>41374</v>
      </c>
      <c r="F6074">
        <v>1587.73</v>
      </c>
      <c r="G6074">
        <f t="shared" si="849"/>
        <v>1.2189135604133705E-2</v>
      </c>
      <c r="H6074" s="2">
        <v>41374</v>
      </c>
      <c r="I6074">
        <v>2804.81</v>
      </c>
      <c r="J6074">
        <f t="shared" si="850"/>
        <v>1.2259820126748533E-2</v>
      </c>
      <c r="K6074">
        <f t="shared" si="846"/>
        <v>1.2254660126748532E-2</v>
      </c>
      <c r="L6074">
        <v>3.6351352703392187E-3</v>
      </c>
      <c r="N6074" s="2">
        <v>41374</v>
      </c>
      <c r="O6074">
        <v>30.28</v>
      </c>
      <c r="Q6074" s="2">
        <v>41374</v>
      </c>
      <c r="R6074">
        <v>41315.480000000003</v>
      </c>
      <c r="S6074" s="8">
        <f t="shared" si="851"/>
        <v>2.2627995944683121E-2</v>
      </c>
      <c r="T6074" s="9">
        <f t="shared" si="847"/>
        <v>2.2622835944683121E-2</v>
      </c>
      <c r="U6074" s="3">
        <f>Sheet1!$B$17+Sheet1!$B$18*'Portfolio allocation'!K6074</f>
        <v>1.4546655556149441E-2</v>
      </c>
      <c r="V6074" s="13">
        <f t="shared" si="852"/>
        <v>8.0761803885336797E-3</v>
      </c>
      <c r="W6074" s="13"/>
      <c r="X6074" s="2">
        <v>41374</v>
      </c>
      <c r="Y6074">
        <v>202.4949</v>
      </c>
      <c r="AA6074" s="2">
        <v>41374</v>
      </c>
      <c r="AB6074">
        <v>2939.5</v>
      </c>
      <c r="AC6074">
        <f t="shared" si="853"/>
        <v>1.3288750236991387E-2</v>
      </c>
      <c r="AD6074">
        <f t="shared" si="848"/>
        <v>1.3283710236991387E-2</v>
      </c>
      <c r="AE6074">
        <f>Sheet2!$B$17+Sheet2!$B$18*'Portfolio allocation'!K6074</f>
        <v>1.0950543440725265E-2</v>
      </c>
      <c r="AF6074">
        <f t="shared" si="854"/>
        <v>2.3331667962661218E-3</v>
      </c>
      <c r="AH6074" s="2">
        <v>41374</v>
      </c>
      <c r="AI6074">
        <v>1.8049999999999999</v>
      </c>
      <c r="AJ6074">
        <v>0.126</v>
      </c>
      <c r="AK6074">
        <v>1.3085</v>
      </c>
      <c r="AR6074" s="3"/>
    </row>
    <row r="6075" spans="1:44" hidden="1" outlineLevel="1" x14ac:dyDescent="0.2">
      <c r="A6075" s="2">
        <v>41375</v>
      </c>
      <c r="B6075">
        <v>12.24</v>
      </c>
      <c r="E6075" s="2">
        <v>41375</v>
      </c>
      <c r="F6075">
        <v>1593.37</v>
      </c>
      <c r="G6075">
        <f t="shared" si="849"/>
        <v>3.5522412500865741E-3</v>
      </c>
      <c r="H6075" s="2">
        <v>41375</v>
      </c>
      <c r="I6075">
        <v>2815.02</v>
      </c>
      <c r="J6075">
        <f t="shared" si="850"/>
        <v>3.6401752703392187E-3</v>
      </c>
      <c r="K6075">
        <f t="shared" si="846"/>
        <v>3.6351352703392187E-3</v>
      </c>
      <c r="L6075">
        <v>-2.8184391227061307E-3</v>
      </c>
      <c r="N6075" s="2">
        <v>41375</v>
      </c>
      <c r="O6075">
        <v>28.934999999999999</v>
      </c>
      <c r="Q6075" s="2">
        <v>41375</v>
      </c>
      <c r="R6075">
        <v>39480.29</v>
      </c>
      <c r="S6075" s="8">
        <f t="shared" si="851"/>
        <v>-4.4418944182664788E-2</v>
      </c>
      <c r="T6075" s="9">
        <f t="shared" si="847"/>
        <v>-4.4423984182664786E-2</v>
      </c>
      <c r="U6075" s="3">
        <f>Sheet1!$B$17+Sheet1!$B$18*'Portfolio allocation'!K6075</f>
        <v>4.6581181930668535E-3</v>
      </c>
      <c r="V6075" s="13">
        <f t="shared" si="852"/>
        <v>-4.9082102375731643E-2</v>
      </c>
      <c r="W6075" s="13"/>
      <c r="X6075" s="2">
        <v>41375</v>
      </c>
      <c r="Y6075">
        <v>203.37360000000001</v>
      </c>
      <c r="AA6075" s="2">
        <v>41375</v>
      </c>
      <c r="AB6075">
        <v>2952.25</v>
      </c>
      <c r="AC6075">
        <f t="shared" si="853"/>
        <v>4.337472359244865E-3</v>
      </c>
      <c r="AD6075">
        <f t="shared" si="848"/>
        <v>4.3325123592448649E-3</v>
      </c>
      <c r="AE6075">
        <f>Sheet2!$B$17+Sheet2!$B$18*'Portfolio allocation'!K6075</f>
        <v>3.2858420344384137E-3</v>
      </c>
      <c r="AF6075">
        <f t="shared" si="854"/>
        <v>1.0466703248064512E-3</v>
      </c>
      <c r="AH6075" s="2">
        <v>41375</v>
      </c>
      <c r="AI6075">
        <v>1.7909999999999999</v>
      </c>
      <c r="AJ6075">
        <v>0.124</v>
      </c>
      <c r="AK6075">
        <v>1.3126500000000001</v>
      </c>
      <c r="AR6075" s="3"/>
    </row>
    <row r="6076" spans="1:44" hidden="1" outlineLevel="1" x14ac:dyDescent="0.2">
      <c r="A6076" s="2">
        <v>41376</v>
      </c>
      <c r="B6076">
        <v>12.06</v>
      </c>
      <c r="E6076" s="2">
        <v>41376</v>
      </c>
      <c r="F6076">
        <v>1588.85</v>
      </c>
      <c r="G6076">
        <f t="shared" si="849"/>
        <v>-2.8367548027137257E-3</v>
      </c>
      <c r="H6076" s="2">
        <v>41376</v>
      </c>
      <c r="I6076">
        <v>2807.1</v>
      </c>
      <c r="J6076">
        <f t="shared" si="850"/>
        <v>-2.8134791227061307E-3</v>
      </c>
      <c r="K6076">
        <f t="shared" si="846"/>
        <v>-2.8184391227061307E-3</v>
      </c>
      <c r="L6076">
        <v>-2.2971522851341138E-2</v>
      </c>
      <c r="N6076" s="2">
        <v>41376</v>
      </c>
      <c r="O6076">
        <v>28.79</v>
      </c>
      <c r="Q6076" s="2">
        <v>41376</v>
      </c>
      <c r="R6076">
        <v>39282.44</v>
      </c>
      <c r="S6076" s="8">
        <f t="shared" si="851"/>
        <v>-5.0113613653800515E-3</v>
      </c>
      <c r="T6076" s="9">
        <f t="shared" si="847"/>
        <v>-5.0163213653800515E-3</v>
      </c>
      <c r="U6076" s="3">
        <f>Sheet1!$B$17+Sheet1!$B$18*'Portfolio allocation'!K6076</f>
        <v>-2.745585905960057E-3</v>
      </c>
      <c r="V6076" s="13">
        <f t="shared" si="852"/>
        <v>-2.2707354594199945E-3</v>
      </c>
      <c r="W6076" s="13"/>
      <c r="X6076" s="2">
        <v>41376</v>
      </c>
      <c r="Y6076">
        <v>201.90270000000001</v>
      </c>
      <c r="AA6076" s="2">
        <v>41376</v>
      </c>
      <c r="AB6076">
        <v>2930.9</v>
      </c>
      <c r="AC6076">
        <f t="shared" si="853"/>
        <v>-7.2317723770005671E-3</v>
      </c>
      <c r="AD6076">
        <f t="shared" si="848"/>
        <v>-7.2365323770005674E-3</v>
      </c>
      <c r="AE6076">
        <f>Sheet2!$B$17+Sheet2!$B$18*'Portfolio allocation'!K6076</f>
        <v>-2.4528409614311881E-3</v>
      </c>
      <c r="AF6076">
        <f t="shared" si="854"/>
        <v>-4.7836914155693789E-3</v>
      </c>
      <c r="AH6076" s="2">
        <v>41376</v>
      </c>
      <c r="AI6076">
        <v>1.7210000000000001</v>
      </c>
      <c r="AJ6076">
        <v>0.11899999999999999</v>
      </c>
      <c r="AK6076">
        <v>1.30975</v>
      </c>
      <c r="AR6076" s="3"/>
    </row>
    <row r="6077" spans="1:44" hidden="1" outlineLevel="1" x14ac:dyDescent="0.2">
      <c r="A6077" s="2">
        <v>41379</v>
      </c>
      <c r="B6077">
        <v>17.27</v>
      </c>
      <c r="E6077" s="2">
        <v>41379</v>
      </c>
      <c r="F6077">
        <v>1552.36</v>
      </c>
      <c r="G6077">
        <f t="shared" si="849"/>
        <v>-2.2966296377883388E-2</v>
      </c>
      <c r="H6077" s="2">
        <v>41379</v>
      </c>
      <c r="I6077">
        <v>2742.63</v>
      </c>
      <c r="J6077">
        <f t="shared" si="850"/>
        <v>-2.2966762851341138E-2</v>
      </c>
      <c r="K6077">
        <f t="shared" si="846"/>
        <v>-2.2971522851341138E-2</v>
      </c>
      <c r="L6077">
        <v>1.4299148699168374E-2</v>
      </c>
      <c r="N6077" s="2">
        <v>41379</v>
      </c>
      <c r="O6077">
        <v>28.69</v>
      </c>
      <c r="Q6077" s="2">
        <v>41379</v>
      </c>
      <c r="R6077">
        <v>39145.99</v>
      </c>
      <c r="S6077" s="8">
        <f t="shared" si="851"/>
        <v>-3.4735622328960769E-3</v>
      </c>
      <c r="T6077" s="9">
        <f t="shared" si="847"/>
        <v>-3.4783222328960768E-3</v>
      </c>
      <c r="U6077" s="3">
        <f>Sheet1!$B$17+Sheet1!$B$18*'Portfolio allocation'!K6077</f>
        <v>-2.5865714306512771E-2</v>
      </c>
      <c r="V6077" s="13">
        <f t="shared" si="852"/>
        <v>2.2387392073616695E-2</v>
      </c>
      <c r="W6077" s="13"/>
      <c r="X6077" s="2">
        <v>41379</v>
      </c>
      <c r="Y6077">
        <v>199.8777</v>
      </c>
      <c r="AA6077" s="2">
        <v>41379</v>
      </c>
      <c r="AB6077">
        <v>2901.5</v>
      </c>
      <c r="AC6077">
        <f t="shared" si="853"/>
        <v>-1.0031048483401084E-2</v>
      </c>
      <c r="AD6077">
        <f t="shared" si="848"/>
        <v>-1.0035688483401084E-2</v>
      </c>
      <c r="AE6077">
        <f>Sheet2!$B$17+Sheet2!$B$18*'Portfolio allocation'!K6077</f>
        <v>-2.0373477164600372E-2</v>
      </c>
      <c r="AF6077">
        <f t="shared" si="854"/>
        <v>1.0337788681199288E-2</v>
      </c>
      <c r="AH6077" s="2">
        <v>41379</v>
      </c>
      <c r="AI6077">
        <v>1.6879999999999999</v>
      </c>
      <c r="AJ6077">
        <v>0.11600000000000001</v>
      </c>
      <c r="AK6077">
        <v>1.3084</v>
      </c>
      <c r="AR6077" s="3"/>
    </row>
    <row r="6078" spans="1:44" hidden="1" outlineLevel="1" x14ac:dyDescent="0.2">
      <c r="A6078" s="2">
        <v>41380</v>
      </c>
      <c r="B6078">
        <v>13.96</v>
      </c>
      <c r="E6078" s="2">
        <v>41380</v>
      </c>
      <c r="F6078">
        <v>1574.57</v>
      </c>
      <c r="G6078">
        <f t="shared" si="849"/>
        <v>1.4307248318689014E-2</v>
      </c>
      <c r="H6078" s="2">
        <v>41380</v>
      </c>
      <c r="I6078">
        <v>2781.86</v>
      </c>
      <c r="J6078">
        <f t="shared" si="850"/>
        <v>1.4303788699168374E-2</v>
      </c>
      <c r="K6078">
        <f t="shared" si="846"/>
        <v>1.4299148699168374E-2</v>
      </c>
      <c r="L6078">
        <v>-1.4329588056336329E-2</v>
      </c>
      <c r="N6078" s="2">
        <v>41380</v>
      </c>
      <c r="O6078">
        <v>28.97</v>
      </c>
      <c r="Q6078" s="2">
        <v>41380</v>
      </c>
      <c r="R6078">
        <v>39528.03</v>
      </c>
      <c r="S6078" s="8">
        <f t="shared" si="851"/>
        <v>9.7593648800298194E-3</v>
      </c>
      <c r="T6078" s="9">
        <f t="shared" si="847"/>
        <v>9.7547248800298192E-3</v>
      </c>
      <c r="U6078" s="3">
        <f>Sheet1!$B$17+Sheet1!$B$18*'Portfolio allocation'!K6078</f>
        <v>1.6892144660660347E-2</v>
      </c>
      <c r="V6078" s="13">
        <f t="shared" si="852"/>
        <v>-7.137419780630528E-3</v>
      </c>
      <c r="W6078" s="13"/>
      <c r="X6078" s="2">
        <v>41380</v>
      </c>
      <c r="Y6078">
        <v>202.4949</v>
      </c>
      <c r="AA6078" s="2">
        <v>41380</v>
      </c>
      <c r="AB6078">
        <v>2939.5</v>
      </c>
      <c r="AC6078">
        <f t="shared" si="853"/>
        <v>1.3096674134068564E-2</v>
      </c>
      <c r="AD6078">
        <f t="shared" si="848"/>
        <v>1.3092034134068564E-2</v>
      </c>
      <c r="AE6078">
        <f>Sheet2!$B$17+Sheet2!$B$18*'Portfolio allocation'!K6078</f>
        <v>1.2768554838941902E-2</v>
      </c>
      <c r="AF6078">
        <f t="shared" si="854"/>
        <v>3.2347929512666247E-4</v>
      </c>
      <c r="AH6078" s="2">
        <v>41380</v>
      </c>
      <c r="AI6078">
        <v>1.722</v>
      </c>
      <c r="AJ6078">
        <v>0.11600000000000001</v>
      </c>
      <c r="AK6078">
        <v>1.3129999999999999</v>
      </c>
      <c r="AR6078" s="3"/>
    </row>
    <row r="6079" spans="1:44" hidden="1" outlineLevel="1" x14ac:dyDescent="0.2">
      <c r="A6079" s="2">
        <v>41381</v>
      </c>
      <c r="B6079">
        <v>16.510000000000002</v>
      </c>
      <c r="E6079" s="2">
        <v>41381</v>
      </c>
      <c r="F6079">
        <v>1552.01</v>
      </c>
      <c r="G6079">
        <f t="shared" si="849"/>
        <v>-1.432772121912651E-2</v>
      </c>
      <c r="H6079" s="2">
        <v>41381</v>
      </c>
      <c r="I6079">
        <v>2742.01</v>
      </c>
      <c r="J6079">
        <f t="shared" si="850"/>
        <v>-1.4324948056336329E-2</v>
      </c>
      <c r="K6079">
        <f t="shared" si="846"/>
        <v>-1.4329588056336329E-2</v>
      </c>
      <c r="L6079">
        <v>-6.6748093133141484E-3</v>
      </c>
      <c r="N6079" s="2">
        <v>41381</v>
      </c>
      <c r="O6079">
        <v>28.824999999999999</v>
      </c>
      <c r="Q6079" s="2">
        <v>41381</v>
      </c>
      <c r="R6079">
        <v>39330.199999999997</v>
      </c>
      <c r="S6079" s="8">
        <f t="shared" si="851"/>
        <v>-5.0048029208640266E-3</v>
      </c>
      <c r="T6079" s="9">
        <f t="shared" si="847"/>
        <v>-5.0094429208640268E-3</v>
      </c>
      <c r="U6079" s="3">
        <f>Sheet1!$B$17+Sheet1!$B$18*'Portfolio allocation'!K6079</f>
        <v>-1.595146769393006E-2</v>
      </c>
      <c r="V6079" s="13">
        <f t="shared" si="852"/>
        <v>1.0942024773066033E-2</v>
      </c>
      <c r="W6079" s="13"/>
      <c r="X6079" s="2">
        <v>41381</v>
      </c>
      <c r="Y6079">
        <v>200.26929999999999</v>
      </c>
      <c r="AA6079" s="2">
        <v>41381</v>
      </c>
      <c r="AB6079">
        <v>2907.19</v>
      </c>
      <c r="AC6079">
        <f t="shared" si="853"/>
        <v>-1.099166524919204E-2</v>
      </c>
      <c r="AD6079">
        <f t="shared" si="848"/>
        <v>-1.0996185249192039E-2</v>
      </c>
      <c r="AE6079">
        <f>Sheet2!$B$17+Sheet2!$B$18*'Portfolio allocation'!K6079</f>
        <v>-1.2688848269185163E-2</v>
      </c>
      <c r="AF6079">
        <f t="shared" si="854"/>
        <v>1.692663019993124E-3</v>
      </c>
      <c r="AH6079" s="2">
        <v>41381</v>
      </c>
      <c r="AI6079">
        <v>1.698</v>
      </c>
      <c r="AJ6079">
        <v>0.113</v>
      </c>
      <c r="AK6079">
        <v>1.3042</v>
      </c>
      <c r="AR6079" s="3"/>
    </row>
    <row r="6080" spans="1:44" hidden="1" outlineLevel="1" x14ac:dyDescent="0.2">
      <c r="A6080" s="2">
        <v>41382</v>
      </c>
      <c r="B6080">
        <v>17.559999999999999</v>
      </c>
      <c r="E6080" s="2">
        <v>41382</v>
      </c>
      <c r="F6080">
        <v>1541.61</v>
      </c>
      <c r="G6080">
        <f t="shared" si="849"/>
        <v>-6.7009877513676264E-3</v>
      </c>
      <c r="H6080" s="2">
        <v>41382</v>
      </c>
      <c r="I6080">
        <v>2723.72</v>
      </c>
      <c r="J6080">
        <f t="shared" si="850"/>
        <v>-6.6702893133141483E-3</v>
      </c>
      <c r="K6080">
        <f t="shared" si="846"/>
        <v>-6.6748093133141484E-3</v>
      </c>
      <c r="L6080">
        <v>8.8878103047303984E-3</v>
      </c>
      <c r="N6080" s="2">
        <v>41382</v>
      </c>
      <c r="O6080">
        <v>28.79</v>
      </c>
      <c r="Q6080" s="2">
        <v>41382</v>
      </c>
      <c r="R6080">
        <v>39282.44</v>
      </c>
      <c r="S6080" s="8">
        <f t="shared" si="851"/>
        <v>-1.2143340232186883E-3</v>
      </c>
      <c r="T6080" s="9">
        <f t="shared" si="847"/>
        <v>-1.2188540232186884E-3</v>
      </c>
      <c r="U6080" s="3">
        <f>Sheet1!$B$17+Sheet1!$B$18*'Portfolio allocation'!K6080</f>
        <v>-7.1697115220431401E-3</v>
      </c>
      <c r="V6080" s="13">
        <f t="shared" si="852"/>
        <v>5.9508574988244517E-3</v>
      </c>
      <c r="W6080" s="13"/>
      <c r="X6080" s="2">
        <v>41382</v>
      </c>
      <c r="Y6080">
        <v>197.8623</v>
      </c>
      <c r="AA6080" s="2">
        <v>41382</v>
      </c>
      <c r="AB6080">
        <v>2872.25</v>
      </c>
      <c r="AC6080">
        <f t="shared" si="853"/>
        <v>-1.2018478324430149E-2</v>
      </c>
      <c r="AD6080">
        <f t="shared" si="848"/>
        <v>-1.2022918324430148E-2</v>
      </c>
      <c r="AE6080">
        <f>Sheet2!$B$17+Sheet2!$B$18*'Portfolio allocation'!K6080</f>
        <v>-5.8820237198215488E-3</v>
      </c>
      <c r="AF6080">
        <f t="shared" si="854"/>
        <v>-6.1408946046085993E-3</v>
      </c>
      <c r="AH6080" s="2">
        <v>41382</v>
      </c>
      <c r="AI6080">
        <v>1.6859999999999999</v>
      </c>
      <c r="AJ6080">
        <v>0.111</v>
      </c>
      <c r="AK6080">
        <v>1.3082</v>
      </c>
      <c r="AR6080" s="3"/>
    </row>
    <row r="6081" spans="1:44" hidden="1" outlineLevel="1" x14ac:dyDescent="0.2">
      <c r="A6081" s="2">
        <v>41383</v>
      </c>
      <c r="B6081">
        <v>14.97</v>
      </c>
      <c r="E6081" s="2">
        <v>41383</v>
      </c>
      <c r="F6081">
        <v>1555.25</v>
      </c>
      <c r="G6081">
        <f t="shared" si="849"/>
        <v>8.8478927874107161E-3</v>
      </c>
      <c r="H6081" s="2">
        <v>41383</v>
      </c>
      <c r="I6081">
        <v>2747.94</v>
      </c>
      <c r="J6081">
        <f t="shared" si="850"/>
        <v>8.892250304730398E-3</v>
      </c>
      <c r="K6081">
        <f t="shared" si="846"/>
        <v>8.8878103047303984E-3</v>
      </c>
      <c r="L6081">
        <v>4.6754292839000736E-3</v>
      </c>
      <c r="N6081" s="2">
        <v>41383</v>
      </c>
      <c r="O6081">
        <v>29.765000000000001</v>
      </c>
      <c r="Q6081" s="2">
        <v>41383</v>
      </c>
      <c r="R6081">
        <v>40612.79</v>
      </c>
      <c r="S6081" s="8">
        <f t="shared" si="851"/>
        <v>3.3866277145716994E-2</v>
      </c>
      <c r="T6081" s="9">
        <f t="shared" si="847"/>
        <v>3.3861837145716993E-2</v>
      </c>
      <c r="U6081" s="3">
        <f>Sheet1!$B$17+Sheet1!$B$18*'Portfolio allocation'!K6081</f>
        <v>1.068412011300862E-2</v>
      </c>
      <c r="V6081" s="13">
        <f t="shared" si="852"/>
        <v>2.3177717032708371E-2</v>
      </c>
      <c r="W6081" s="13"/>
      <c r="X6081" s="2">
        <v>41383</v>
      </c>
      <c r="Y6081">
        <v>181.4813</v>
      </c>
      <c r="AA6081" s="2">
        <v>41383</v>
      </c>
      <c r="AB6081">
        <v>2634.45</v>
      </c>
      <c r="AC6081">
        <f t="shared" si="853"/>
        <v>-8.27922360518758E-2</v>
      </c>
      <c r="AD6081">
        <f t="shared" si="848"/>
        <v>-8.2796676051875795E-2</v>
      </c>
      <c r="AE6081">
        <f>Sheet2!$B$17+Sheet2!$B$18*'Portfolio allocation'!K6081</f>
        <v>7.9566546828791461E-3</v>
      </c>
      <c r="AF6081">
        <f t="shared" si="854"/>
        <v>-9.0753330734754944E-2</v>
      </c>
      <c r="AH6081" s="2">
        <v>41383</v>
      </c>
      <c r="AI6081">
        <v>1.7050000000000001</v>
      </c>
      <c r="AJ6081">
        <v>0.111</v>
      </c>
      <c r="AK6081">
        <v>1.3081499999999999</v>
      </c>
      <c r="AR6081" s="3"/>
    </row>
    <row r="6082" spans="1:44" hidden="1" outlineLevel="1" x14ac:dyDescent="0.2">
      <c r="A6082" s="2">
        <v>41386</v>
      </c>
      <c r="B6082">
        <v>14.39</v>
      </c>
      <c r="E6082" s="2">
        <v>41386</v>
      </c>
      <c r="F6082">
        <v>1562.5</v>
      </c>
      <c r="G6082">
        <f t="shared" si="849"/>
        <v>4.6616299630284352E-3</v>
      </c>
      <c r="H6082" s="2">
        <v>41386</v>
      </c>
      <c r="I6082">
        <v>2760.8</v>
      </c>
      <c r="J6082">
        <f t="shared" si="850"/>
        <v>4.6798692839000733E-3</v>
      </c>
      <c r="K6082">
        <f t="shared" si="846"/>
        <v>4.6754292839000736E-3</v>
      </c>
      <c r="L6082">
        <v>1.0412950356418262E-2</v>
      </c>
      <c r="N6082" s="2">
        <v>41386</v>
      </c>
      <c r="O6082">
        <v>30.83</v>
      </c>
      <c r="Q6082" s="2">
        <v>41386</v>
      </c>
      <c r="R6082">
        <v>42065.91</v>
      </c>
      <c r="S6082" s="8">
        <f t="shared" si="851"/>
        <v>3.5779861467286622E-2</v>
      </c>
      <c r="T6082" s="9">
        <f t="shared" si="847"/>
        <v>3.5775421467286621E-2</v>
      </c>
      <c r="U6082" s="3">
        <f>Sheet1!$B$17+Sheet1!$B$18*'Portfolio allocation'!K6082</f>
        <v>5.8515698499802225E-3</v>
      </c>
      <c r="V6082" s="13">
        <f t="shared" si="852"/>
        <v>2.9923851617306398E-2</v>
      </c>
      <c r="W6082" s="13"/>
      <c r="X6082" s="2">
        <v>41386</v>
      </c>
      <c r="Y6082">
        <v>179.4085</v>
      </c>
      <c r="AA6082" s="2">
        <v>41386</v>
      </c>
      <c r="AB6082">
        <v>2604.37</v>
      </c>
      <c r="AC6082">
        <f t="shared" si="853"/>
        <v>-1.1417943024160659E-2</v>
      </c>
      <c r="AD6082">
        <f t="shared" si="848"/>
        <v>-1.142226302416066E-2</v>
      </c>
      <c r="AE6082">
        <f>Sheet2!$B$17+Sheet2!$B$18*'Portfolio allocation'!K6082</f>
        <v>4.2108980115973752E-3</v>
      </c>
      <c r="AF6082">
        <f t="shared" si="854"/>
        <v>-1.5633161035758035E-2</v>
      </c>
      <c r="AH6082" s="2">
        <v>41386</v>
      </c>
      <c r="AI6082">
        <v>1.6950000000000001</v>
      </c>
      <c r="AJ6082">
        <v>0.108</v>
      </c>
      <c r="AK6082">
        <v>1.30305</v>
      </c>
      <c r="AR6082" s="3"/>
    </row>
    <row r="6083" spans="1:44" hidden="1" outlineLevel="1" x14ac:dyDescent="0.2">
      <c r="A6083" s="2">
        <v>41387</v>
      </c>
      <c r="B6083">
        <v>13.48</v>
      </c>
      <c r="E6083" s="2">
        <v>41387</v>
      </c>
      <c r="F6083">
        <v>1578.78</v>
      </c>
      <c r="G6083">
        <f t="shared" si="849"/>
        <v>1.0419200000000073E-2</v>
      </c>
      <c r="H6083" s="2">
        <v>41387</v>
      </c>
      <c r="I6083">
        <v>2789.56</v>
      </c>
      <c r="J6083">
        <f t="shared" si="850"/>
        <v>1.0417270356418262E-2</v>
      </c>
      <c r="K6083">
        <f t="shared" si="846"/>
        <v>1.0412950356418262E-2</v>
      </c>
      <c r="L6083">
        <v>1.2831740518221211E-4</v>
      </c>
      <c r="N6083" s="2">
        <v>41387</v>
      </c>
      <c r="O6083">
        <v>30.6</v>
      </c>
      <c r="Q6083" s="2">
        <v>41387</v>
      </c>
      <c r="R6083">
        <v>41752.089999999997</v>
      </c>
      <c r="S6083" s="8">
        <f t="shared" si="851"/>
        <v>-7.4601975804162723E-3</v>
      </c>
      <c r="T6083" s="9">
        <f t="shared" si="847"/>
        <v>-7.4645175804162727E-3</v>
      </c>
      <c r="U6083" s="3">
        <f>Sheet1!$B$17+Sheet1!$B$18*'Portfolio allocation'!K6083</f>
        <v>1.2433799432493951E-2</v>
      </c>
      <c r="V6083" s="13">
        <f t="shared" si="852"/>
        <v>-1.9898317012910224E-2</v>
      </c>
      <c r="W6083" s="13"/>
      <c r="X6083" s="2">
        <v>41387</v>
      </c>
      <c r="Y6083">
        <v>183.01910000000001</v>
      </c>
      <c r="AA6083" s="2">
        <v>41387</v>
      </c>
      <c r="AB6083">
        <v>2656.78</v>
      </c>
      <c r="AC6083">
        <f t="shared" si="853"/>
        <v>2.012386872832983E-2</v>
      </c>
      <c r="AD6083">
        <f t="shared" si="848"/>
        <v>2.0119548728329831E-2</v>
      </c>
      <c r="AE6083">
        <f>Sheet2!$B$17+Sheet2!$B$18*'Portfolio allocation'!K6083</f>
        <v>9.312848126681806E-3</v>
      </c>
      <c r="AF6083">
        <f t="shared" si="854"/>
        <v>1.0806700601648025E-2</v>
      </c>
      <c r="AH6083" s="2">
        <v>41387</v>
      </c>
      <c r="AI6083">
        <v>1.7070000000000001</v>
      </c>
      <c r="AJ6083">
        <v>0.108</v>
      </c>
      <c r="AK6083">
        <v>1.3015000000000001</v>
      </c>
      <c r="AR6083" s="3"/>
    </row>
    <row r="6084" spans="1:44" hidden="1" outlineLevel="1" x14ac:dyDescent="0.2">
      <c r="A6084" s="2">
        <v>41388</v>
      </c>
      <c r="B6084">
        <v>13.61</v>
      </c>
      <c r="E6084" s="2">
        <v>41388</v>
      </c>
      <c r="F6084">
        <v>1578.79</v>
      </c>
      <c r="G6084">
        <f t="shared" si="849"/>
        <v>6.3340047378179776E-6</v>
      </c>
      <c r="H6084" s="2">
        <v>41388</v>
      </c>
      <c r="I6084">
        <v>2789.93</v>
      </c>
      <c r="J6084">
        <f t="shared" si="850"/>
        <v>1.3263740518221212E-4</v>
      </c>
      <c r="K6084">
        <f t="shared" ref="K6084:K6147" si="855">J6084-(AJ6083/25000)</f>
        <v>1.2831740518221211E-4</v>
      </c>
      <c r="L6084">
        <v>4.0638824280180858E-3</v>
      </c>
      <c r="N6084" s="2">
        <v>41388</v>
      </c>
      <c r="O6084">
        <v>31.76</v>
      </c>
      <c r="Q6084" s="2">
        <v>41388</v>
      </c>
      <c r="R6084">
        <v>43334.85</v>
      </c>
      <c r="S6084" s="8">
        <f t="shared" si="851"/>
        <v>3.7908521465632061E-2</v>
      </c>
      <c r="T6084" s="9">
        <f t="shared" ref="T6084:T6147" si="856">S6084-(AJ6083/100/250)</f>
        <v>3.7904201465632059E-2</v>
      </c>
      <c r="U6084" s="3">
        <f>Sheet1!$B$17+Sheet1!$B$18*'Portfolio allocation'!K6084</f>
        <v>6.350078635751756E-4</v>
      </c>
      <c r="V6084" s="13">
        <f t="shared" si="852"/>
        <v>3.7269193602056883E-2</v>
      </c>
      <c r="W6084" s="13"/>
      <c r="X6084" s="2">
        <v>41388</v>
      </c>
      <c r="Y6084">
        <v>183.1146</v>
      </c>
      <c r="AA6084" s="2">
        <v>41388</v>
      </c>
      <c r="AB6084">
        <v>2658.16</v>
      </c>
      <c r="AC6084">
        <f t="shared" si="853"/>
        <v>5.1942577104613363E-4</v>
      </c>
      <c r="AD6084">
        <f t="shared" ref="AD6084:AD6147" si="857">AC6084-AJ6084/25000</f>
        <v>5.1510577104613359E-4</v>
      </c>
      <c r="AE6084">
        <f>Sheet2!$B$17+Sheet2!$B$18*'Portfolio allocation'!K6084</f>
        <v>1.6749012172546799E-4</v>
      </c>
      <c r="AF6084">
        <f t="shared" si="854"/>
        <v>3.4761564932066561E-4</v>
      </c>
      <c r="AH6084" s="2">
        <v>41388</v>
      </c>
      <c r="AI6084">
        <v>1.7030000000000001</v>
      </c>
      <c r="AJ6084">
        <v>0.108</v>
      </c>
      <c r="AK6084">
        <v>1.29955</v>
      </c>
      <c r="AR6084" s="3"/>
    </row>
    <row r="6085" spans="1:44" hidden="1" outlineLevel="1" x14ac:dyDescent="0.2">
      <c r="A6085" s="2">
        <v>41389</v>
      </c>
      <c r="B6085">
        <v>13.62</v>
      </c>
      <c r="E6085" s="2">
        <v>41389</v>
      </c>
      <c r="F6085">
        <v>1585.16</v>
      </c>
      <c r="G6085">
        <f t="shared" ref="G6085:G6148" si="858">(F6085/F6084)-1</f>
        <v>4.0347354619678644E-3</v>
      </c>
      <c r="H6085" s="2">
        <v>41389</v>
      </c>
      <c r="I6085">
        <v>2801.28</v>
      </c>
      <c r="J6085">
        <f t="shared" ref="J6085:J6148" si="859">(I6085/I6084)-1</f>
        <v>4.0682024280180862E-3</v>
      </c>
      <c r="K6085">
        <f t="shared" si="855"/>
        <v>4.0638824280180858E-3</v>
      </c>
      <c r="L6085">
        <v>-1.8034175188487269E-3</v>
      </c>
      <c r="N6085" s="2">
        <v>41389</v>
      </c>
      <c r="O6085">
        <v>31.94</v>
      </c>
      <c r="Q6085" s="2">
        <v>41389</v>
      </c>
      <c r="R6085">
        <v>43580.44</v>
      </c>
      <c r="S6085" s="8">
        <f t="shared" ref="S6085:S6148" si="860">R6085/R6084-1</f>
        <v>5.6672631842502597E-3</v>
      </c>
      <c r="T6085" s="9">
        <f t="shared" si="856"/>
        <v>5.6629431842502593E-3</v>
      </c>
      <c r="U6085" s="3">
        <f>Sheet1!$B$17+Sheet1!$B$18*'Portfolio allocation'!K6085</f>
        <v>5.1499877982540115E-3</v>
      </c>
      <c r="V6085" s="13">
        <f t="shared" ref="V6085:V6148" si="861">T6085-U6085</f>
        <v>5.1295538599624782E-4</v>
      </c>
      <c r="W6085" s="13"/>
      <c r="X6085" s="2">
        <v>41389</v>
      </c>
      <c r="Y6085">
        <v>185.2542</v>
      </c>
      <c r="AA6085" s="2">
        <v>41389</v>
      </c>
      <c r="AB6085">
        <v>2689.22</v>
      </c>
      <c r="AC6085">
        <f t="shared" ref="AC6085:AC6148" si="862">AB6085/AB6084-1</f>
        <v>1.1684774430433142E-2</v>
      </c>
      <c r="AD6085">
        <f t="shared" si="857"/>
        <v>1.1680534430433142E-2</v>
      </c>
      <c r="AE6085">
        <f>Sheet2!$B$17+Sheet2!$B$18*'Portfolio allocation'!K6085</f>
        <v>3.6670949453757417E-3</v>
      </c>
      <c r="AF6085">
        <f t="shared" ref="AF6085:AF6148" si="863">AD6085-AE6085</f>
        <v>8.0134394850573994E-3</v>
      </c>
      <c r="AH6085" s="2">
        <v>41389</v>
      </c>
      <c r="AI6085">
        <v>1.71</v>
      </c>
      <c r="AJ6085">
        <v>0.106</v>
      </c>
      <c r="AK6085">
        <v>1.3006</v>
      </c>
      <c r="AR6085" s="3"/>
    </row>
    <row r="6086" spans="1:44" hidden="1" outlineLevel="1" x14ac:dyDescent="0.2">
      <c r="A6086" s="2">
        <v>41390</v>
      </c>
      <c r="B6086">
        <v>13.61</v>
      </c>
      <c r="E6086" s="2">
        <v>41390</v>
      </c>
      <c r="F6086">
        <v>1582.24</v>
      </c>
      <c r="G6086">
        <f t="shared" si="858"/>
        <v>-1.8420853415428429E-3</v>
      </c>
      <c r="H6086" s="2">
        <v>41390</v>
      </c>
      <c r="I6086">
        <v>2796.24</v>
      </c>
      <c r="J6086">
        <f t="shared" si="859"/>
        <v>-1.7991775188487269E-3</v>
      </c>
      <c r="K6086">
        <f t="shared" si="855"/>
        <v>-1.8034175188487269E-3</v>
      </c>
      <c r="L6086">
        <v>7.2018653414584908E-3</v>
      </c>
      <c r="N6086" s="2">
        <v>41390</v>
      </c>
      <c r="O6086">
        <v>31.79</v>
      </c>
      <c r="Q6086" s="2">
        <v>41390</v>
      </c>
      <c r="R6086">
        <v>43375.79</v>
      </c>
      <c r="S6086" s="8">
        <f t="shared" si="860"/>
        <v>-4.6959140384998932E-3</v>
      </c>
      <c r="T6086" s="9">
        <f t="shared" si="856"/>
        <v>-4.7001540384998932E-3</v>
      </c>
      <c r="U6086" s="3">
        <f>Sheet1!$B$17+Sheet1!$B$18*'Portfolio allocation'!K6086</f>
        <v>-1.5811273979465241E-3</v>
      </c>
      <c r="V6086" s="13">
        <f t="shared" si="861"/>
        <v>-3.119026640553369E-3</v>
      </c>
      <c r="W6086" s="13"/>
      <c r="X6086" s="2">
        <v>41390</v>
      </c>
      <c r="Y6086">
        <v>185.59800000000001</v>
      </c>
      <c r="AA6086" s="2">
        <v>41390</v>
      </c>
      <c r="AB6086">
        <v>2694.21</v>
      </c>
      <c r="AC6086">
        <f t="shared" si="862"/>
        <v>1.8555566298035231E-3</v>
      </c>
      <c r="AD6086">
        <f t="shared" si="857"/>
        <v>1.8513166298035231E-3</v>
      </c>
      <c r="AE6086">
        <f>Sheet2!$B$17+Sheet2!$B$18*'Portfolio allocation'!K6086</f>
        <v>-1.5502578557380201E-3</v>
      </c>
      <c r="AF6086">
        <f t="shared" si="863"/>
        <v>3.4015744855415433E-3</v>
      </c>
      <c r="AH6086" s="2">
        <v>41390</v>
      </c>
      <c r="AI6086">
        <v>1.665</v>
      </c>
      <c r="AJ6086">
        <v>0.106</v>
      </c>
      <c r="AK6086">
        <v>1.3027</v>
      </c>
      <c r="AR6086" s="3"/>
    </row>
    <row r="6087" spans="1:44" hidden="1" outlineLevel="1" x14ac:dyDescent="0.2">
      <c r="A6087" s="2">
        <v>41393</v>
      </c>
      <c r="B6087">
        <v>13.71</v>
      </c>
      <c r="E6087" s="2">
        <v>41393</v>
      </c>
      <c r="F6087">
        <v>1593.61</v>
      </c>
      <c r="G6087">
        <f t="shared" si="858"/>
        <v>7.1860147638789229E-3</v>
      </c>
      <c r="H6087" s="2">
        <v>41393</v>
      </c>
      <c r="I6087">
        <v>2816.39</v>
      </c>
      <c r="J6087">
        <f t="shared" si="859"/>
        <v>7.2061053414584908E-3</v>
      </c>
      <c r="K6087">
        <f t="shared" si="855"/>
        <v>7.2018653414584908E-3</v>
      </c>
      <c r="L6087">
        <v>2.4919831675301284E-3</v>
      </c>
      <c r="N6087" s="2">
        <v>41393</v>
      </c>
      <c r="O6087">
        <v>32.61</v>
      </c>
      <c r="Q6087" s="2">
        <v>41393</v>
      </c>
      <c r="R6087">
        <v>44494.62</v>
      </c>
      <c r="S6087" s="8">
        <f t="shared" si="860"/>
        <v>2.5793881794429652E-2</v>
      </c>
      <c r="T6087" s="9">
        <f t="shared" si="856"/>
        <v>2.5789641794429653E-2</v>
      </c>
      <c r="U6087" s="3">
        <f>Sheet1!$B$17+Sheet1!$B$18*'Portfolio allocation'!K6087</f>
        <v>8.7499613236156591E-3</v>
      </c>
      <c r="V6087" s="13">
        <f t="shared" si="861"/>
        <v>1.7039680470813993E-2</v>
      </c>
      <c r="W6087" s="13"/>
      <c r="X6087" s="2">
        <v>41393</v>
      </c>
      <c r="Y6087">
        <v>190.221</v>
      </c>
      <c r="AA6087" s="2">
        <v>41393</v>
      </c>
      <c r="AB6087">
        <v>2761.32</v>
      </c>
      <c r="AC6087">
        <f t="shared" si="862"/>
        <v>2.4908971461022E-2</v>
      </c>
      <c r="AD6087">
        <f t="shared" si="857"/>
        <v>2.4904851461022001E-2</v>
      </c>
      <c r="AE6087">
        <f>Sheet2!$B$17+Sheet2!$B$18*'Portfolio allocation'!K6087</f>
        <v>6.4574694091916202E-3</v>
      </c>
      <c r="AF6087">
        <f t="shared" si="863"/>
        <v>1.8447382051830379E-2</v>
      </c>
      <c r="AH6087" s="2">
        <v>41393</v>
      </c>
      <c r="AI6087">
        <v>1.667</v>
      </c>
      <c r="AJ6087">
        <v>0.10299999999999999</v>
      </c>
      <c r="AK6087">
        <v>1.31</v>
      </c>
      <c r="AR6087" s="3"/>
    </row>
    <row r="6088" spans="1:44" hidden="1" outlineLevel="1" x14ac:dyDescent="0.2">
      <c r="A6088" s="2">
        <v>41394</v>
      </c>
      <c r="B6088">
        <v>13.52</v>
      </c>
      <c r="E6088" s="2">
        <v>41394</v>
      </c>
      <c r="F6088">
        <v>1597.57</v>
      </c>
      <c r="G6088">
        <f t="shared" si="858"/>
        <v>2.4849241658875254E-3</v>
      </c>
      <c r="H6088" s="2">
        <v>41394</v>
      </c>
      <c r="I6088">
        <v>2823.42</v>
      </c>
      <c r="J6088">
        <f t="shared" si="859"/>
        <v>2.4961031675301282E-3</v>
      </c>
      <c r="K6088">
        <f t="shared" si="855"/>
        <v>2.4919831675301284E-3</v>
      </c>
      <c r="L6088">
        <v>-9.2623954248393682E-3</v>
      </c>
      <c r="N6088" s="2">
        <v>41394</v>
      </c>
      <c r="O6088">
        <v>33.1</v>
      </c>
      <c r="Q6088" s="2">
        <v>41394</v>
      </c>
      <c r="R6088">
        <v>45163.21</v>
      </c>
      <c r="S6088" s="8">
        <f t="shared" si="860"/>
        <v>1.5026311046144381E-2</v>
      </c>
      <c r="T6088" s="9">
        <f t="shared" si="856"/>
        <v>1.5022191046144381E-2</v>
      </c>
      <c r="U6088" s="3">
        <f>Sheet1!$B$17+Sheet1!$B$18*'Portfolio allocation'!K6088</f>
        <v>3.3466651293972702E-3</v>
      </c>
      <c r="V6088" s="13">
        <f t="shared" si="861"/>
        <v>1.1675525916747111E-2</v>
      </c>
      <c r="W6088" s="13"/>
      <c r="X6088" s="2">
        <v>41394</v>
      </c>
      <c r="Y6088">
        <v>193.459</v>
      </c>
      <c r="AA6088" s="2">
        <v>41394</v>
      </c>
      <c r="AB6088">
        <v>2808.33</v>
      </c>
      <c r="AC6088">
        <f t="shared" si="862"/>
        <v>1.702446655947143E-2</v>
      </c>
      <c r="AD6088">
        <f t="shared" si="857"/>
        <v>1.702034655947143E-2</v>
      </c>
      <c r="AE6088">
        <f>Sheet2!$B$17+Sheet2!$B$18*'Portfolio allocation'!K6088</f>
        <v>2.2693220201727305E-3</v>
      </c>
      <c r="AF6088">
        <f t="shared" si="863"/>
        <v>1.4751024539298699E-2</v>
      </c>
      <c r="AH6088" s="2">
        <v>41394</v>
      </c>
      <c r="AI6088">
        <v>1.673</v>
      </c>
      <c r="AJ6088">
        <v>0.10299999999999999</v>
      </c>
      <c r="AK6088">
        <v>1.3184</v>
      </c>
      <c r="AR6088" s="3"/>
    </row>
    <row r="6089" spans="1:44" hidden="1" outlineLevel="1" x14ac:dyDescent="0.2">
      <c r="A6089" s="2">
        <v>41395</v>
      </c>
      <c r="B6089">
        <v>14.49</v>
      </c>
      <c r="E6089" s="2">
        <v>41395</v>
      </c>
      <c r="F6089">
        <v>1582.7</v>
      </c>
      <c r="G6089">
        <f t="shared" si="858"/>
        <v>-9.3078863523976541E-3</v>
      </c>
      <c r="H6089" s="2">
        <v>41395</v>
      </c>
      <c r="I6089">
        <v>2797.28</v>
      </c>
      <c r="J6089">
        <f t="shared" si="859"/>
        <v>-9.2582754248393684E-3</v>
      </c>
      <c r="K6089">
        <f t="shared" si="855"/>
        <v>-9.2623954248393682E-3</v>
      </c>
      <c r="L6089">
        <v>9.4834281370474258E-3</v>
      </c>
      <c r="N6089" s="2">
        <v>41395</v>
      </c>
      <c r="O6089">
        <v>32.72</v>
      </c>
      <c r="Q6089" s="2">
        <v>41395</v>
      </c>
      <c r="R6089">
        <v>44644.71</v>
      </c>
      <c r="S6089" s="8">
        <f t="shared" si="860"/>
        <v>-1.1480583421771828E-2</v>
      </c>
      <c r="T6089" s="9">
        <f t="shared" si="856"/>
        <v>-1.1484703421771828E-2</v>
      </c>
      <c r="U6089" s="3">
        <f>Sheet1!$B$17+Sheet1!$B$18*'Portfolio allocation'!K6089</f>
        <v>-1.0138255887337754E-2</v>
      </c>
      <c r="V6089" s="13">
        <f t="shared" si="861"/>
        <v>-1.346447534434074E-3</v>
      </c>
      <c r="W6089" s="13"/>
      <c r="X6089" s="2">
        <v>41395</v>
      </c>
      <c r="Y6089">
        <v>190.67949999999999</v>
      </c>
      <c r="AA6089" s="2">
        <v>41395</v>
      </c>
      <c r="AB6089">
        <v>2767.98</v>
      </c>
      <c r="AC6089">
        <f t="shared" si="862"/>
        <v>-1.4367969576224993E-2</v>
      </c>
      <c r="AD6089">
        <f t="shared" si="857"/>
        <v>-1.4372329576224993E-2</v>
      </c>
      <c r="AE6089">
        <f>Sheet2!$B$17+Sheet2!$B$18*'Portfolio allocation'!K6089</f>
        <v>-8.1829713054820483E-3</v>
      </c>
      <c r="AF6089">
        <f t="shared" si="863"/>
        <v>-6.1893582707429444E-3</v>
      </c>
      <c r="AH6089" s="2">
        <v>41395</v>
      </c>
      <c r="AI6089">
        <v>1.6319999999999999</v>
      </c>
      <c r="AJ6089">
        <v>0.109</v>
      </c>
      <c r="AK6089">
        <v>1.3192999999999999</v>
      </c>
      <c r="AR6089" s="3"/>
    </row>
    <row r="6090" spans="1:44" hidden="1" outlineLevel="1" x14ac:dyDescent="0.2">
      <c r="A6090" s="2">
        <v>41396</v>
      </c>
      <c r="B6090">
        <v>13.59</v>
      </c>
      <c r="E6090" s="2">
        <v>41396</v>
      </c>
      <c r="F6090">
        <v>1597.59</v>
      </c>
      <c r="G6090">
        <f t="shared" si="858"/>
        <v>9.4079737158019316E-3</v>
      </c>
      <c r="H6090" s="2">
        <v>41396</v>
      </c>
      <c r="I6090">
        <v>2823.82</v>
      </c>
      <c r="J6090">
        <f t="shared" si="859"/>
        <v>9.487788137047426E-3</v>
      </c>
      <c r="K6090">
        <f t="shared" si="855"/>
        <v>9.4834281370474258E-3</v>
      </c>
      <c r="L6090">
        <v>1.0640914436189185E-2</v>
      </c>
      <c r="N6090" s="2">
        <v>41396</v>
      </c>
      <c r="O6090">
        <v>33.159999999999997</v>
      </c>
      <c r="Q6090" s="2">
        <v>41396</v>
      </c>
      <c r="R6090">
        <v>45245.07</v>
      </c>
      <c r="S6090" s="8">
        <f t="shared" si="860"/>
        <v>1.3447505874716104E-2</v>
      </c>
      <c r="T6090" s="9">
        <f t="shared" si="856"/>
        <v>1.3443145874716103E-2</v>
      </c>
      <c r="U6090" s="3">
        <f>Sheet1!$B$17+Sheet1!$B$18*'Portfolio allocation'!K6090</f>
        <v>1.1367427985205967E-2</v>
      </c>
      <c r="V6090" s="13">
        <f t="shared" si="861"/>
        <v>2.0757178895101369E-3</v>
      </c>
      <c r="W6090" s="13"/>
      <c r="X6090" s="2">
        <v>41396</v>
      </c>
      <c r="Y6090">
        <v>193.31569999999999</v>
      </c>
      <c r="AA6090" s="2">
        <v>41396</v>
      </c>
      <c r="AB6090">
        <v>2806.25</v>
      </c>
      <c r="AC6090">
        <f t="shared" si="862"/>
        <v>1.382596695062821E-2</v>
      </c>
      <c r="AD6090">
        <f t="shared" si="857"/>
        <v>1.3821726950628209E-2</v>
      </c>
      <c r="AE6090">
        <f>Sheet2!$B$17+Sheet2!$B$18*'Portfolio allocation'!K6090</f>
        <v>8.486293254960673E-3</v>
      </c>
      <c r="AF6090">
        <f t="shared" si="863"/>
        <v>5.3354336956675363E-3</v>
      </c>
      <c r="AH6090" s="2">
        <v>41396</v>
      </c>
      <c r="AI6090">
        <v>1.6240000000000001</v>
      </c>
      <c r="AJ6090">
        <v>0.106</v>
      </c>
      <c r="AK6090">
        <v>1.3072999999999999</v>
      </c>
      <c r="AR6090" s="3"/>
    </row>
    <row r="6091" spans="1:44" hidden="1" outlineLevel="1" x14ac:dyDescent="0.2">
      <c r="A6091" s="2">
        <v>41397</v>
      </c>
      <c r="B6091">
        <v>12.85</v>
      </c>
      <c r="E6091" s="2">
        <v>41397</v>
      </c>
      <c r="F6091">
        <v>1614.42</v>
      </c>
      <c r="G6091">
        <f t="shared" si="858"/>
        <v>1.0534617768013232E-2</v>
      </c>
      <c r="H6091" s="2">
        <v>41397</v>
      </c>
      <c r="I6091">
        <v>2853.88</v>
      </c>
      <c r="J6091">
        <f t="shared" si="859"/>
        <v>1.0645154436189186E-2</v>
      </c>
      <c r="K6091">
        <f t="shared" si="855"/>
        <v>1.0640914436189185E-2</v>
      </c>
      <c r="L6091">
        <v>1.9087448571067866E-3</v>
      </c>
      <c r="N6091" s="2">
        <v>41397</v>
      </c>
      <c r="O6091">
        <v>33.49</v>
      </c>
      <c r="Q6091" s="2">
        <v>41397</v>
      </c>
      <c r="R6091">
        <v>45695.34</v>
      </c>
      <c r="S6091" s="8">
        <f t="shared" si="860"/>
        <v>9.9518024836737773E-3</v>
      </c>
      <c r="T6091" s="9">
        <f t="shared" si="856"/>
        <v>9.9475624836737764E-3</v>
      </c>
      <c r="U6091" s="3">
        <f>Sheet1!$B$17+Sheet1!$B$18*'Portfolio allocation'!K6091</f>
        <v>1.2695325602185231E-2</v>
      </c>
      <c r="V6091" s="13">
        <f t="shared" si="861"/>
        <v>-2.7477631185114544E-3</v>
      </c>
      <c r="W6091" s="13"/>
      <c r="X6091" s="2">
        <v>41397</v>
      </c>
      <c r="Y6091">
        <v>195.3407</v>
      </c>
      <c r="AA6091" s="2">
        <v>41397</v>
      </c>
      <c r="AB6091">
        <v>2835.64</v>
      </c>
      <c r="AC6091">
        <f t="shared" si="862"/>
        <v>1.0473051224944241E-2</v>
      </c>
      <c r="AD6091">
        <f t="shared" si="857"/>
        <v>1.0468611224944241E-2</v>
      </c>
      <c r="AE6091">
        <f>Sheet2!$B$17+Sheet2!$B$18*'Portfolio allocation'!K6091</f>
        <v>9.5155596023037883E-3</v>
      </c>
      <c r="AF6091">
        <f t="shared" si="863"/>
        <v>9.5305162264045298E-4</v>
      </c>
      <c r="AH6091" s="2">
        <v>41397</v>
      </c>
      <c r="AI6091">
        <v>1.74</v>
      </c>
      <c r="AJ6091">
        <v>0.111</v>
      </c>
      <c r="AK6091">
        <v>1.31165</v>
      </c>
      <c r="AR6091" s="3"/>
    </row>
    <row r="6092" spans="1:44" hidden="1" outlineLevel="1" x14ac:dyDescent="0.2">
      <c r="A6092" s="2">
        <v>41400</v>
      </c>
      <c r="B6092">
        <v>12.66</v>
      </c>
      <c r="E6092" s="2">
        <v>41400</v>
      </c>
      <c r="F6092">
        <v>1617.5</v>
      </c>
      <c r="G6092">
        <f t="shared" si="858"/>
        <v>1.90780589933226E-3</v>
      </c>
      <c r="H6092" s="2">
        <v>41400</v>
      </c>
      <c r="I6092">
        <v>2859.34</v>
      </c>
      <c r="J6092">
        <f t="shared" si="859"/>
        <v>1.9131848571067867E-3</v>
      </c>
      <c r="K6092">
        <f t="shared" si="855"/>
        <v>1.9087448571067866E-3</v>
      </c>
      <c r="L6092">
        <v>5.2836935790776416E-3</v>
      </c>
      <c r="N6092" s="2">
        <v>41400</v>
      </c>
      <c r="O6092">
        <v>33.75</v>
      </c>
      <c r="Q6092" s="2">
        <v>41400</v>
      </c>
      <c r="R6092">
        <v>46050.11</v>
      </c>
      <c r="S6092" s="8">
        <f t="shared" si="860"/>
        <v>7.7638113645726037E-3</v>
      </c>
      <c r="T6092" s="9">
        <f t="shared" si="856"/>
        <v>7.759371364572604E-3</v>
      </c>
      <c r="U6092" s="3">
        <f>Sheet1!$B$17+Sheet1!$B$18*'Portfolio allocation'!K6092</f>
        <v>2.6775593584551665E-3</v>
      </c>
      <c r="V6092" s="13">
        <f t="shared" si="861"/>
        <v>5.0818120061174379E-3</v>
      </c>
      <c r="W6092" s="13"/>
      <c r="X6092" s="2">
        <v>41400</v>
      </c>
      <c r="Y6092">
        <v>193.6883</v>
      </c>
      <c r="AA6092" s="2">
        <v>41400</v>
      </c>
      <c r="AB6092">
        <v>2811.66</v>
      </c>
      <c r="AC6092">
        <f t="shared" si="862"/>
        <v>-8.4566447080729468E-3</v>
      </c>
      <c r="AD6092">
        <f t="shared" si="857"/>
        <v>-8.4608847080729476E-3</v>
      </c>
      <c r="AE6092">
        <f>Sheet2!$B$17+Sheet2!$B$18*'Portfolio allocation'!K6092</f>
        <v>1.7506916347892381E-3</v>
      </c>
      <c r="AF6092">
        <f t="shared" si="863"/>
        <v>-1.0211576342862187E-2</v>
      </c>
      <c r="AH6092" s="2">
        <v>41400</v>
      </c>
      <c r="AI6092">
        <v>1.764</v>
      </c>
      <c r="AJ6092">
        <v>0.106</v>
      </c>
      <c r="AK6092">
        <v>1.30565</v>
      </c>
      <c r="AR6092" s="3"/>
    </row>
    <row r="6093" spans="1:44" hidden="1" outlineLevel="1" x14ac:dyDescent="0.2">
      <c r="A6093" s="2">
        <v>41401</v>
      </c>
      <c r="B6093">
        <v>12.83</v>
      </c>
      <c r="E6093" s="2">
        <v>41401</v>
      </c>
      <c r="F6093">
        <v>1625.96</v>
      </c>
      <c r="G6093">
        <f t="shared" si="858"/>
        <v>5.2302936630603813E-3</v>
      </c>
      <c r="H6093" s="2">
        <v>41401</v>
      </c>
      <c r="I6093">
        <v>2874.46</v>
      </c>
      <c r="J6093">
        <f t="shared" si="859"/>
        <v>5.2879335790776416E-3</v>
      </c>
      <c r="K6093">
        <f t="shared" si="855"/>
        <v>5.2836935790776416E-3</v>
      </c>
      <c r="L6093">
        <v>4.5705323050590939E-3</v>
      </c>
      <c r="N6093" s="2">
        <v>41401</v>
      </c>
      <c r="O6093">
        <v>33.31</v>
      </c>
      <c r="Q6093" s="2">
        <v>41401</v>
      </c>
      <c r="R6093">
        <v>45449.75</v>
      </c>
      <c r="S6093" s="8">
        <f t="shared" si="860"/>
        <v>-1.3037102408658741E-2</v>
      </c>
      <c r="T6093" s="9">
        <f t="shared" si="856"/>
        <v>-1.3041342408658741E-2</v>
      </c>
      <c r="U6093" s="3">
        <f>Sheet1!$B$17+Sheet1!$B$18*'Portfolio allocation'!K6093</f>
        <v>6.5493860648751703E-3</v>
      </c>
      <c r="V6093" s="13">
        <f t="shared" si="861"/>
        <v>-1.9590728473533912E-2</v>
      </c>
      <c r="W6093" s="13"/>
      <c r="X6093" s="2">
        <v>41401</v>
      </c>
      <c r="Y6093">
        <v>194.5001</v>
      </c>
      <c r="AA6093" s="2">
        <v>41401</v>
      </c>
      <c r="AB6093">
        <v>2823.44</v>
      </c>
      <c r="AC6093">
        <f t="shared" si="862"/>
        <v>4.189695766913637E-3</v>
      </c>
      <c r="AD6093">
        <f t="shared" si="857"/>
        <v>4.185455766913637E-3</v>
      </c>
      <c r="AE6093">
        <f>Sheet2!$B$17+Sheet2!$B$18*'Portfolio allocation'!K6093</f>
        <v>4.7517821410949417E-3</v>
      </c>
      <c r="AF6093">
        <f t="shared" si="863"/>
        <v>-5.6632637418130467E-4</v>
      </c>
      <c r="AH6093" s="2">
        <v>41401</v>
      </c>
      <c r="AI6093">
        <v>1.78</v>
      </c>
      <c r="AJ6093">
        <v>0.106</v>
      </c>
      <c r="AK6093">
        <v>1.3085</v>
      </c>
      <c r="AR6093" s="3"/>
    </row>
    <row r="6094" spans="1:44" hidden="1" outlineLevel="1" x14ac:dyDescent="0.2">
      <c r="A6094" s="2">
        <v>41402</v>
      </c>
      <c r="B6094">
        <v>12.66</v>
      </c>
      <c r="E6094" s="2">
        <v>41402</v>
      </c>
      <c r="F6094">
        <v>1632.69</v>
      </c>
      <c r="G6094">
        <f t="shared" si="858"/>
        <v>4.1390932126250668E-3</v>
      </c>
      <c r="H6094" s="2">
        <v>41402</v>
      </c>
      <c r="I6094">
        <v>2887.61</v>
      </c>
      <c r="J6094">
        <f t="shared" si="859"/>
        <v>4.5747723050590938E-3</v>
      </c>
      <c r="K6094">
        <f t="shared" si="855"/>
        <v>4.5705323050590939E-3</v>
      </c>
      <c r="L6094">
        <v>-3.2283596006386197E-3</v>
      </c>
      <c r="N6094" s="2">
        <v>41402</v>
      </c>
      <c r="O6094">
        <v>32.99</v>
      </c>
      <c r="Q6094" s="2">
        <v>41402</v>
      </c>
      <c r="R6094">
        <v>45013.120000000003</v>
      </c>
      <c r="S6094" s="8">
        <f t="shared" si="860"/>
        <v>-9.6068735251568782E-3</v>
      </c>
      <c r="T6094" s="9">
        <f t="shared" si="856"/>
        <v>-9.611113525156879E-3</v>
      </c>
      <c r="U6094" s="3">
        <f>Sheet1!$B$17+Sheet1!$B$18*'Portfolio allocation'!K6094</f>
        <v>5.731229377410876E-3</v>
      </c>
      <c r="V6094" s="13">
        <f t="shared" si="861"/>
        <v>-1.5342342902567755E-2</v>
      </c>
      <c r="W6094" s="13"/>
      <c r="X6094" s="2">
        <v>41402</v>
      </c>
      <c r="Y6094">
        <v>195.63679999999999</v>
      </c>
      <c r="AA6094" s="2">
        <v>41402</v>
      </c>
      <c r="AB6094">
        <v>2853.11</v>
      </c>
      <c r="AC6094">
        <f t="shared" si="862"/>
        <v>1.0508457767829382E-2</v>
      </c>
      <c r="AD6094">
        <f t="shared" si="857"/>
        <v>1.0504217767829381E-2</v>
      </c>
      <c r="AE6094">
        <f>Sheet2!$B$17+Sheet2!$B$18*'Portfolio allocation'!K6094</f>
        <v>4.1176209418480074E-3</v>
      </c>
      <c r="AF6094">
        <f t="shared" si="863"/>
        <v>6.386596825981374E-3</v>
      </c>
      <c r="AH6094" s="2">
        <v>41402</v>
      </c>
      <c r="AI6094">
        <v>1.7669999999999999</v>
      </c>
      <c r="AJ6094">
        <v>0.106</v>
      </c>
      <c r="AK6094">
        <v>1.31735</v>
      </c>
      <c r="AR6094" s="3"/>
    </row>
    <row r="6095" spans="1:44" hidden="1" outlineLevel="1" x14ac:dyDescent="0.2">
      <c r="A6095" s="2">
        <v>41403</v>
      </c>
      <c r="B6095">
        <v>13.13</v>
      </c>
      <c r="E6095" s="2">
        <v>41403</v>
      </c>
      <c r="F6095">
        <v>1626.67</v>
      </c>
      <c r="G6095">
        <f t="shared" si="858"/>
        <v>-3.6871665778561713E-3</v>
      </c>
      <c r="H6095" s="2">
        <v>41403</v>
      </c>
      <c r="I6095">
        <v>2878.3</v>
      </c>
      <c r="J6095">
        <f t="shared" si="859"/>
        <v>-3.2241196006386197E-3</v>
      </c>
      <c r="K6095">
        <f t="shared" si="855"/>
        <v>-3.2283596006386197E-3</v>
      </c>
      <c r="L6095">
        <v>4.328178441441055E-3</v>
      </c>
      <c r="N6095" s="2">
        <v>41403</v>
      </c>
      <c r="O6095">
        <v>32.659999999999997</v>
      </c>
      <c r="Q6095" s="2">
        <v>41403</v>
      </c>
      <c r="R6095">
        <v>44562.85</v>
      </c>
      <c r="S6095" s="8">
        <f t="shared" si="860"/>
        <v>-1.0003083545419789E-2</v>
      </c>
      <c r="T6095" s="9">
        <f t="shared" si="856"/>
        <v>-1.0007323545419789E-2</v>
      </c>
      <c r="U6095" s="3">
        <f>Sheet1!$B$17+Sheet1!$B$18*'Portfolio allocation'!K6095</f>
        <v>-3.2158570670106543E-3</v>
      </c>
      <c r="V6095" s="13">
        <f t="shared" si="861"/>
        <v>-6.7914664784091347E-3</v>
      </c>
      <c r="W6095" s="13"/>
      <c r="X6095" s="2">
        <v>41403</v>
      </c>
      <c r="Y6095">
        <v>194.1276</v>
      </c>
      <c r="AA6095" s="2">
        <v>41403</v>
      </c>
      <c r="AB6095">
        <v>2831.1</v>
      </c>
      <c r="AC6095">
        <f t="shared" si="862"/>
        <v>-7.7143888598757426E-3</v>
      </c>
      <c r="AD6095">
        <f t="shared" si="857"/>
        <v>-7.7186288598757426E-3</v>
      </c>
      <c r="AE6095">
        <f>Sheet2!$B$17+Sheet2!$B$18*'Portfolio allocation'!K6095</f>
        <v>-2.8173527084259958E-3</v>
      </c>
      <c r="AF6095">
        <f t="shared" si="863"/>
        <v>-4.9012761514497464E-3</v>
      </c>
      <c r="AH6095" s="2">
        <v>41403</v>
      </c>
      <c r="AI6095">
        <v>1.8140000000000001</v>
      </c>
      <c r="AJ6095">
        <v>0.106</v>
      </c>
      <c r="AK6095">
        <v>1.3095000000000001</v>
      </c>
      <c r="AR6095" s="3"/>
    </row>
    <row r="6096" spans="1:44" hidden="1" outlineLevel="1" x14ac:dyDescent="0.2">
      <c r="A6096" s="2">
        <v>41404</v>
      </c>
      <c r="B6096">
        <v>12.59</v>
      </c>
      <c r="E6096" s="2">
        <v>41404</v>
      </c>
      <c r="F6096">
        <v>1633.7</v>
      </c>
      <c r="G6096">
        <f t="shared" si="858"/>
        <v>4.3217124555072761E-3</v>
      </c>
      <c r="H6096" s="2">
        <v>41404</v>
      </c>
      <c r="I6096">
        <v>2890.77</v>
      </c>
      <c r="J6096">
        <f t="shared" si="859"/>
        <v>4.3324184414410549E-3</v>
      </c>
      <c r="K6096">
        <f t="shared" si="855"/>
        <v>4.328178441441055E-3</v>
      </c>
      <c r="L6096">
        <v>1.3393143736794566E-4</v>
      </c>
      <c r="N6096" s="2">
        <v>41404</v>
      </c>
      <c r="O6096">
        <v>32.69</v>
      </c>
      <c r="Q6096" s="2">
        <v>41404</v>
      </c>
      <c r="R6096">
        <v>44603.78</v>
      </c>
      <c r="S6096" s="8">
        <f t="shared" si="860"/>
        <v>9.1847805963940488E-4</v>
      </c>
      <c r="T6096" s="9">
        <f t="shared" si="856"/>
        <v>9.142380596394049E-4</v>
      </c>
      <c r="U6096" s="3">
        <f>Sheet1!$B$17+Sheet1!$B$18*'Portfolio allocation'!K6096</f>
        <v>5.453194883004565E-3</v>
      </c>
      <c r="V6096" s="13">
        <f t="shared" si="861"/>
        <v>-4.5389568233651601E-3</v>
      </c>
      <c r="W6096" s="13"/>
      <c r="X6096" s="2">
        <v>41404</v>
      </c>
      <c r="Y6096">
        <v>195.30250000000001</v>
      </c>
      <c r="AA6096" s="2">
        <v>41404</v>
      </c>
      <c r="AB6096">
        <v>2848.24</v>
      </c>
      <c r="AC6096">
        <f t="shared" si="862"/>
        <v>6.0541838861218888E-3</v>
      </c>
      <c r="AD6096">
        <f t="shared" si="857"/>
        <v>6.0497438861218892E-3</v>
      </c>
      <c r="AE6096">
        <f>Sheet2!$B$17+Sheet2!$B$18*'Portfolio allocation'!K6096</f>
        <v>3.9021137033125822E-3</v>
      </c>
      <c r="AF6096">
        <f t="shared" si="863"/>
        <v>2.147630182809307E-3</v>
      </c>
      <c r="AH6096" s="2">
        <v>41404</v>
      </c>
      <c r="AI6096">
        <v>1.9</v>
      </c>
      <c r="AJ6096">
        <v>0.111</v>
      </c>
      <c r="AK6096">
        <v>1.2971999999999999</v>
      </c>
      <c r="AR6096" s="3"/>
    </row>
    <row r="6097" spans="1:44" hidden="1" outlineLevel="1" x14ac:dyDescent="0.2">
      <c r="A6097" s="2">
        <v>41407</v>
      </c>
      <c r="B6097">
        <v>12.55</v>
      </c>
      <c r="E6097" s="2">
        <v>41407</v>
      </c>
      <c r="F6097">
        <v>1633.77</v>
      </c>
      <c r="G6097">
        <f t="shared" si="858"/>
        <v>4.2847524025280137E-5</v>
      </c>
      <c r="H6097" s="2">
        <v>41407</v>
      </c>
      <c r="I6097">
        <v>2891.17</v>
      </c>
      <c r="J6097">
        <f t="shared" si="859"/>
        <v>1.3837143736794566E-4</v>
      </c>
      <c r="K6097">
        <f t="shared" si="855"/>
        <v>1.3393143736794566E-4</v>
      </c>
      <c r="L6097">
        <v>1.0354687965494875E-2</v>
      </c>
      <c r="N6097" s="2">
        <v>41407</v>
      </c>
      <c r="O6097">
        <v>33.03</v>
      </c>
      <c r="Q6097" s="2">
        <v>41407</v>
      </c>
      <c r="R6097">
        <v>45067.71</v>
      </c>
      <c r="S6097" s="8">
        <f t="shared" si="860"/>
        <v>1.0401136405927991E-2</v>
      </c>
      <c r="T6097" s="9">
        <f t="shared" si="856"/>
        <v>1.0396696405927991E-2</v>
      </c>
      <c r="U6097" s="3">
        <f>Sheet1!$B$17+Sheet1!$B$18*'Portfolio allocation'!K6097</f>
        <v>6.4144842357714545E-4</v>
      </c>
      <c r="V6097" s="13">
        <f t="shared" si="861"/>
        <v>9.7552479823508464E-3</v>
      </c>
      <c r="W6097" s="13"/>
      <c r="X6097" s="2">
        <v>41407</v>
      </c>
      <c r="Y6097">
        <v>193.3921</v>
      </c>
      <c r="AA6097" s="2">
        <v>41407</v>
      </c>
      <c r="AB6097">
        <v>2820.38</v>
      </c>
      <c r="AC6097">
        <f t="shared" si="862"/>
        <v>-9.7814790888407499E-3</v>
      </c>
      <c r="AD6097">
        <f t="shared" si="857"/>
        <v>-9.7859190888407496E-3</v>
      </c>
      <c r="AE6097">
        <f>Sheet2!$B$17+Sheet2!$B$18*'Portfolio allocation'!K6097</f>
        <v>1.7248226237193706E-4</v>
      </c>
      <c r="AF6097">
        <f t="shared" si="863"/>
        <v>-9.9584013512126861E-3</v>
      </c>
      <c r="AH6097" s="2">
        <v>41407</v>
      </c>
      <c r="AI6097">
        <v>1.917</v>
      </c>
      <c r="AJ6097">
        <v>0.111</v>
      </c>
      <c r="AK6097">
        <v>1.2982499999999999</v>
      </c>
      <c r="AR6097" s="3"/>
    </row>
    <row r="6098" spans="1:44" hidden="1" outlineLevel="1" x14ac:dyDescent="0.2">
      <c r="A6098" s="2">
        <v>41408</v>
      </c>
      <c r="B6098">
        <v>12.77</v>
      </c>
      <c r="E6098" s="2">
        <v>41408</v>
      </c>
      <c r="F6098">
        <v>1650.34</v>
      </c>
      <c r="G6098">
        <f t="shared" si="858"/>
        <v>1.014218647667664E-2</v>
      </c>
      <c r="H6098" s="2">
        <v>41408</v>
      </c>
      <c r="I6098">
        <v>2921.12</v>
      </c>
      <c r="J6098">
        <f t="shared" si="859"/>
        <v>1.0359127965494874E-2</v>
      </c>
      <c r="K6098">
        <f t="shared" si="855"/>
        <v>1.0354687965494875E-2</v>
      </c>
      <c r="L6098">
        <v>5.4249843303938398E-3</v>
      </c>
      <c r="N6098" s="2">
        <v>41408</v>
      </c>
      <c r="O6098">
        <v>33.53</v>
      </c>
      <c r="Q6098" s="2">
        <v>41408</v>
      </c>
      <c r="R6098">
        <v>46063.75</v>
      </c>
      <c r="S6098" s="8">
        <f t="shared" si="860"/>
        <v>2.2100967632923796E-2</v>
      </c>
      <c r="T6098" s="9">
        <f t="shared" si="856"/>
        <v>2.2096527632923794E-2</v>
      </c>
      <c r="U6098" s="3">
        <f>Sheet1!$B$17+Sheet1!$B$18*'Portfolio allocation'!K6098</f>
        <v>1.2366959341061296E-2</v>
      </c>
      <c r="V6098" s="13">
        <f t="shared" si="861"/>
        <v>9.7295682918624986E-3</v>
      </c>
      <c r="W6098" s="13"/>
      <c r="X6098" s="2">
        <v>41408</v>
      </c>
      <c r="Y6098">
        <v>194.09899999999999</v>
      </c>
      <c r="AA6098" s="2">
        <v>41408</v>
      </c>
      <c r="AB6098">
        <v>2830.69</v>
      </c>
      <c r="AC6098">
        <f t="shared" si="862"/>
        <v>3.6555357788665699E-3</v>
      </c>
      <c r="AD6098">
        <f t="shared" si="857"/>
        <v>3.6510957788665698E-3</v>
      </c>
      <c r="AE6098">
        <f>Sheet2!$B$17+Sheet2!$B$18*'Portfolio allocation'!K6098</f>
        <v>9.2610397222647033E-3</v>
      </c>
      <c r="AF6098">
        <f t="shared" si="863"/>
        <v>-5.6099439433981331E-3</v>
      </c>
      <c r="AH6098" s="2">
        <v>41408</v>
      </c>
      <c r="AI6098">
        <v>1.982</v>
      </c>
      <c r="AJ6098">
        <v>0.111</v>
      </c>
      <c r="AK6098">
        <v>1.2978499999999999</v>
      </c>
      <c r="AR6098" s="3"/>
    </row>
    <row r="6099" spans="1:44" hidden="1" outlineLevel="1" x14ac:dyDescent="0.2">
      <c r="A6099" s="2">
        <v>41409</v>
      </c>
      <c r="B6099">
        <v>12.81</v>
      </c>
      <c r="E6099" s="2">
        <v>41409</v>
      </c>
      <c r="F6099">
        <v>1658.78</v>
      </c>
      <c r="G6099">
        <f t="shared" si="858"/>
        <v>5.1140977010797339E-3</v>
      </c>
      <c r="H6099" s="2">
        <v>41409</v>
      </c>
      <c r="I6099">
        <v>2936.98</v>
      </c>
      <c r="J6099">
        <f t="shared" si="859"/>
        <v>5.4294243303938394E-3</v>
      </c>
      <c r="K6099">
        <f t="shared" si="855"/>
        <v>5.4249843303938398E-3</v>
      </c>
      <c r="L6099">
        <v>-4.9687230390400624E-3</v>
      </c>
      <c r="N6099" s="2">
        <v>41409</v>
      </c>
      <c r="O6099">
        <v>33.844999999999999</v>
      </c>
      <c r="Q6099" s="2">
        <v>41409</v>
      </c>
      <c r="R6099">
        <v>46496.480000000003</v>
      </c>
      <c r="S6099" s="8">
        <f t="shared" si="860"/>
        <v>9.3941548397602492E-3</v>
      </c>
      <c r="T6099" s="9">
        <f t="shared" si="856"/>
        <v>9.3897148397602496E-3</v>
      </c>
      <c r="U6099" s="3">
        <f>Sheet1!$B$17+Sheet1!$B$18*'Portfolio allocation'!K6099</f>
        <v>6.7114783955689369E-3</v>
      </c>
      <c r="V6099" s="13">
        <f t="shared" si="861"/>
        <v>2.6782364441913127E-3</v>
      </c>
      <c r="W6099" s="13"/>
      <c r="X6099" s="2">
        <v>41409</v>
      </c>
      <c r="Y6099">
        <v>194.20400000000001</v>
      </c>
      <c r="AA6099" s="2">
        <v>41409</v>
      </c>
      <c r="AB6099">
        <v>2832.22</v>
      </c>
      <c r="AC6099">
        <f t="shared" si="862"/>
        <v>5.4050425867879781E-4</v>
      </c>
      <c r="AD6099">
        <f t="shared" si="857"/>
        <v>5.3606425867879783E-4</v>
      </c>
      <c r="AE6099">
        <f>Sheet2!$B$17+Sheet2!$B$18*'Portfolio allocation'!K6099</f>
        <v>4.8774214818183836E-3</v>
      </c>
      <c r="AF6099">
        <f t="shared" si="863"/>
        <v>-4.3413572231395855E-3</v>
      </c>
      <c r="AH6099" s="2">
        <v>41409</v>
      </c>
      <c r="AI6099">
        <v>1.94</v>
      </c>
      <c r="AJ6099">
        <v>0.111</v>
      </c>
      <c r="AK6099">
        <v>1.2862</v>
      </c>
      <c r="AR6099" s="3"/>
    </row>
    <row r="6100" spans="1:44" hidden="1" outlineLevel="1" x14ac:dyDescent="0.2">
      <c r="A6100" s="2">
        <v>41410</v>
      </c>
      <c r="B6100">
        <v>13.07</v>
      </c>
      <c r="E6100" s="2">
        <v>41410</v>
      </c>
      <c r="F6100">
        <v>1650.47</v>
      </c>
      <c r="G6100">
        <f t="shared" si="858"/>
        <v>-5.0097059284534007E-3</v>
      </c>
      <c r="H6100" s="2">
        <v>41410</v>
      </c>
      <c r="I6100">
        <v>2922.4</v>
      </c>
      <c r="J6100">
        <f t="shared" si="859"/>
        <v>-4.9642830390400627E-3</v>
      </c>
      <c r="K6100">
        <f t="shared" si="855"/>
        <v>-4.9687230390400624E-3</v>
      </c>
      <c r="L6100">
        <v>1.0316044697508785E-2</v>
      </c>
      <c r="N6100" s="2">
        <v>41410</v>
      </c>
      <c r="O6100">
        <v>34.08</v>
      </c>
      <c r="Q6100" s="2">
        <v>41410</v>
      </c>
      <c r="R6100">
        <v>46819.33</v>
      </c>
      <c r="S6100" s="8">
        <f t="shared" si="860"/>
        <v>6.9435363709251519E-3</v>
      </c>
      <c r="T6100" s="9">
        <f t="shared" si="856"/>
        <v>6.9390963709251522E-3</v>
      </c>
      <c r="U6100" s="3">
        <f>Sheet1!$B$17+Sheet1!$B$18*'Portfolio allocation'!K6100</f>
        <v>-5.2124461102197803E-3</v>
      </c>
      <c r="V6100" s="13">
        <f t="shared" si="861"/>
        <v>1.2151542481144932E-2</v>
      </c>
      <c r="W6100" s="13"/>
      <c r="X6100" s="2">
        <v>41410</v>
      </c>
      <c r="Y6100">
        <v>195.51259999999999</v>
      </c>
      <c r="AA6100" s="2">
        <v>41410</v>
      </c>
      <c r="AB6100">
        <v>2851.3</v>
      </c>
      <c r="AC6100">
        <f t="shared" si="862"/>
        <v>6.7367647993448188E-3</v>
      </c>
      <c r="AD6100">
        <f t="shared" si="857"/>
        <v>6.7325247993448188E-3</v>
      </c>
      <c r="AE6100">
        <f>Sheet2!$B$17+Sheet2!$B$18*'Portfolio allocation'!K6100</f>
        <v>-4.3649282785395696E-3</v>
      </c>
      <c r="AF6100">
        <f t="shared" si="863"/>
        <v>1.1097453077884388E-2</v>
      </c>
      <c r="AH6100" s="2">
        <v>41410</v>
      </c>
      <c r="AI6100">
        <v>1.879</v>
      </c>
      <c r="AJ6100">
        <v>0.106</v>
      </c>
      <c r="AK6100">
        <v>1.2917000000000001</v>
      </c>
      <c r="AR6100" s="3"/>
    </row>
    <row r="6101" spans="1:44" hidden="1" outlineLevel="1" x14ac:dyDescent="0.2">
      <c r="A6101" s="2">
        <v>41411</v>
      </c>
      <c r="B6101">
        <v>12.45</v>
      </c>
      <c r="E6101" s="2">
        <v>41411</v>
      </c>
      <c r="F6101">
        <v>1667.47</v>
      </c>
      <c r="G6101">
        <f t="shared" si="858"/>
        <v>1.0300096336195219E-2</v>
      </c>
      <c r="H6101" s="2">
        <v>41411</v>
      </c>
      <c r="I6101">
        <v>2952.56</v>
      </c>
      <c r="J6101">
        <f t="shared" si="859"/>
        <v>1.0320284697508786E-2</v>
      </c>
      <c r="K6101">
        <f t="shared" si="855"/>
        <v>1.0316044697508785E-2</v>
      </c>
      <c r="L6101">
        <v>-6.917789492507766E-4</v>
      </c>
      <c r="N6101" s="2">
        <v>41411</v>
      </c>
      <c r="O6101">
        <v>34.869999999999997</v>
      </c>
      <c r="Q6101" s="2">
        <v>41411</v>
      </c>
      <c r="R6101">
        <v>47904.65</v>
      </c>
      <c r="S6101" s="8">
        <f t="shared" si="860"/>
        <v>2.318102373528208E-2</v>
      </c>
      <c r="T6101" s="9">
        <f t="shared" si="856"/>
        <v>2.3176783735282081E-2</v>
      </c>
      <c r="U6101" s="3">
        <f>Sheet1!$B$17+Sheet1!$B$18*'Portfolio allocation'!K6101</f>
        <v>1.2322626804677005E-2</v>
      </c>
      <c r="V6101" s="13">
        <f t="shared" si="861"/>
        <v>1.0854156930605076E-2</v>
      </c>
      <c r="W6101" s="13"/>
      <c r="X6101" s="2">
        <v>41411</v>
      </c>
      <c r="Y6101">
        <v>199.09450000000001</v>
      </c>
      <c r="AA6101" s="2">
        <v>41411</v>
      </c>
      <c r="AB6101">
        <v>2903.54</v>
      </c>
      <c r="AC6101">
        <f t="shared" si="862"/>
        <v>1.8321467400834734E-2</v>
      </c>
      <c r="AD6101">
        <f t="shared" si="857"/>
        <v>1.8317227400834735E-2</v>
      </c>
      <c r="AE6101">
        <f>Sheet2!$B$17+Sheet2!$B$18*'Portfolio allocation'!K6101</f>
        <v>9.2266771424925412E-3</v>
      </c>
      <c r="AF6101">
        <f t="shared" si="863"/>
        <v>9.0905502583421942E-3</v>
      </c>
      <c r="AH6101" s="2">
        <v>41411</v>
      </c>
      <c r="AI6101">
        <v>1.954</v>
      </c>
      <c r="AJ6101">
        <v>0.106</v>
      </c>
      <c r="AK6101">
        <v>1.2824</v>
      </c>
      <c r="AR6101" s="3"/>
    </row>
    <row r="6102" spans="1:44" hidden="1" outlineLevel="1" x14ac:dyDescent="0.2">
      <c r="A6102" s="2">
        <v>41414</v>
      </c>
      <c r="B6102">
        <v>13.02</v>
      </c>
      <c r="E6102" s="2">
        <v>41414</v>
      </c>
      <c r="F6102">
        <v>1666.29</v>
      </c>
      <c r="G6102">
        <f t="shared" si="858"/>
        <v>-7.0765890840618351E-4</v>
      </c>
      <c r="H6102" s="2">
        <v>41414</v>
      </c>
      <c r="I6102">
        <v>2950.53</v>
      </c>
      <c r="J6102">
        <f t="shared" si="859"/>
        <v>-6.8753894925077663E-4</v>
      </c>
      <c r="K6102">
        <f t="shared" si="855"/>
        <v>-6.917789492507766E-4</v>
      </c>
      <c r="L6102">
        <v>1.7444783442973988E-3</v>
      </c>
      <c r="N6102" s="2">
        <v>41414</v>
      </c>
      <c r="O6102">
        <v>35.08</v>
      </c>
      <c r="Q6102" s="2">
        <v>41414</v>
      </c>
      <c r="R6102">
        <v>48193.14</v>
      </c>
      <c r="S6102" s="8">
        <f t="shared" si="860"/>
        <v>6.0221711253500843E-3</v>
      </c>
      <c r="T6102" s="9">
        <f t="shared" si="856"/>
        <v>6.0179311253500843E-3</v>
      </c>
      <c r="U6102" s="3">
        <f>Sheet1!$B$17+Sheet1!$B$18*'Portfolio allocation'!K6102</f>
        <v>-3.0582745823590099E-4</v>
      </c>
      <c r="V6102" s="13">
        <f t="shared" si="861"/>
        <v>6.3237585835859856E-3</v>
      </c>
      <c r="W6102" s="13"/>
      <c r="X6102" s="2">
        <v>41414</v>
      </c>
      <c r="Y6102">
        <v>198.2921</v>
      </c>
      <c r="AA6102" s="2">
        <v>41414</v>
      </c>
      <c r="AB6102">
        <v>2891.84</v>
      </c>
      <c r="AC6102">
        <f t="shared" si="862"/>
        <v>-4.0295639116387783E-3</v>
      </c>
      <c r="AD6102">
        <f t="shared" si="857"/>
        <v>-4.0339239116387784E-3</v>
      </c>
      <c r="AE6102">
        <f>Sheet2!$B$17+Sheet2!$B$18*'Portfolio allocation'!K6102</f>
        <v>-5.6176047918662898E-4</v>
      </c>
      <c r="AF6102">
        <f t="shared" si="863"/>
        <v>-3.4721634324521495E-3</v>
      </c>
      <c r="AH6102" s="2">
        <v>41414</v>
      </c>
      <c r="AI6102">
        <v>1.9650000000000001</v>
      </c>
      <c r="AJ6102">
        <v>0.109</v>
      </c>
      <c r="AK6102">
        <v>1.28565</v>
      </c>
      <c r="AR6102" s="3"/>
    </row>
    <row r="6103" spans="1:44" hidden="1" outlineLevel="1" x14ac:dyDescent="0.2">
      <c r="A6103" s="2">
        <v>41415</v>
      </c>
      <c r="B6103">
        <v>13.37</v>
      </c>
      <c r="E6103" s="2">
        <v>41415</v>
      </c>
      <c r="F6103">
        <v>1669.16</v>
      </c>
      <c r="G6103">
        <f t="shared" si="858"/>
        <v>1.7223892599729229E-3</v>
      </c>
      <c r="H6103" s="2">
        <v>41415</v>
      </c>
      <c r="I6103">
        <v>2955.69</v>
      </c>
      <c r="J6103">
        <f t="shared" si="859"/>
        <v>1.7488383442973987E-3</v>
      </c>
      <c r="K6103">
        <f t="shared" si="855"/>
        <v>1.7444783442973988E-3</v>
      </c>
      <c r="L6103">
        <v>-8.1613077387682996E-3</v>
      </c>
      <c r="N6103" s="2">
        <v>41415</v>
      </c>
      <c r="O6103">
        <v>34.85</v>
      </c>
      <c r="Q6103" s="2">
        <v>41415</v>
      </c>
      <c r="R6103">
        <v>47877.17</v>
      </c>
      <c r="S6103" s="8">
        <f t="shared" si="860"/>
        <v>-6.5563273113145026E-3</v>
      </c>
      <c r="T6103" s="9">
        <f t="shared" si="856"/>
        <v>-6.5606873113145028E-3</v>
      </c>
      <c r="U6103" s="3">
        <f>Sheet1!$B$17+Sheet1!$B$18*'Portfolio allocation'!K6103</f>
        <v>2.489108651893183E-3</v>
      </c>
      <c r="V6103" s="13">
        <f t="shared" si="861"/>
        <v>-9.0497959632076866E-3</v>
      </c>
      <c r="W6103" s="13"/>
      <c r="X6103" s="2">
        <v>41415</v>
      </c>
      <c r="Y6103">
        <v>199.29509999999999</v>
      </c>
      <c r="AA6103" s="2">
        <v>41415</v>
      </c>
      <c r="AB6103">
        <v>2906.47</v>
      </c>
      <c r="AC6103">
        <f t="shared" si="862"/>
        <v>5.0590627420603607E-3</v>
      </c>
      <c r="AD6103">
        <f t="shared" si="857"/>
        <v>5.0549027420603611E-3</v>
      </c>
      <c r="AE6103">
        <f>Sheet2!$B$17+Sheet2!$B$18*'Portfolio allocation'!K6103</f>
        <v>1.604621660781362E-3</v>
      </c>
      <c r="AF6103">
        <f t="shared" si="863"/>
        <v>3.4502810812789991E-3</v>
      </c>
      <c r="AH6103" s="2">
        <v>41415</v>
      </c>
      <c r="AI6103">
        <v>1.93</v>
      </c>
      <c r="AJ6103">
        <v>0.104</v>
      </c>
      <c r="AK6103">
        <v>1.28725</v>
      </c>
      <c r="AR6103" s="3"/>
    </row>
    <row r="6104" spans="1:44" hidden="1" outlineLevel="1" x14ac:dyDescent="0.2">
      <c r="A6104" s="2">
        <v>41416</v>
      </c>
      <c r="B6104">
        <v>13.82</v>
      </c>
      <c r="E6104" s="2">
        <v>41416</v>
      </c>
      <c r="F6104">
        <v>1655.35</v>
      </c>
      <c r="G6104">
        <f t="shared" si="858"/>
        <v>-8.273622660500024E-3</v>
      </c>
      <c r="H6104" s="2">
        <v>41416</v>
      </c>
      <c r="I6104">
        <v>2931.58</v>
      </c>
      <c r="J6104">
        <f t="shared" si="859"/>
        <v>-8.1571477387683E-3</v>
      </c>
      <c r="K6104">
        <f t="shared" si="855"/>
        <v>-8.1613077387682996E-3</v>
      </c>
      <c r="L6104">
        <v>-2.7843108150553799E-3</v>
      </c>
      <c r="N6104" s="2">
        <v>41416</v>
      </c>
      <c r="O6104">
        <v>34.61</v>
      </c>
      <c r="Q6104" s="2">
        <v>41416</v>
      </c>
      <c r="R6104">
        <v>47547.45</v>
      </c>
      <c r="S6104" s="8">
        <f t="shared" si="860"/>
        <v>-6.886789674494187E-3</v>
      </c>
      <c r="T6104" s="9">
        <f t="shared" si="856"/>
        <v>-6.8909496744941866E-3</v>
      </c>
      <c r="U6104" s="3">
        <f>Sheet1!$B$17+Sheet1!$B$18*'Portfolio allocation'!K6104</f>
        <v>-8.8750601886041173E-3</v>
      </c>
      <c r="V6104" s="13">
        <f t="shared" si="861"/>
        <v>1.9841105141099307E-3</v>
      </c>
      <c r="W6104" s="13"/>
      <c r="X6104" s="2">
        <v>41416</v>
      </c>
      <c r="Y6104">
        <v>197.70949999999999</v>
      </c>
      <c r="AA6104" s="2">
        <v>41416</v>
      </c>
      <c r="AB6104">
        <v>2883.34</v>
      </c>
      <c r="AC6104">
        <f t="shared" si="862"/>
        <v>-7.9581072572569855E-3</v>
      </c>
      <c r="AD6104">
        <f t="shared" si="857"/>
        <v>-7.9623472572569864E-3</v>
      </c>
      <c r="AE6104">
        <f>Sheet2!$B$17+Sheet2!$B$18*'Portfolio allocation'!K6104</f>
        <v>-7.203856043740145E-3</v>
      </c>
      <c r="AF6104">
        <f t="shared" si="863"/>
        <v>-7.5849121351684139E-4</v>
      </c>
      <c r="AH6104" s="2">
        <v>41416</v>
      </c>
      <c r="AI6104">
        <v>2.0369999999999999</v>
      </c>
      <c r="AJ6104">
        <v>0.106</v>
      </c>
      <c r="AK6104">
        <v>1.28765</v>
      </c>
      <c r="AR6104" s="3"/>
    </row>
    <row r="6105" spans="1:44" hidden="1" outlineLevel="1" x14ac:dyDescent="0.2">
      <c r="A6105" s="2">
        <v>41417</v>
      </c>
      <c r="B6105">
        <v>14.07</v>
      </c>
      <c r="E6105" s="2">
        <v>41417</v>
      </c>
      <c r="F6105">
        <v>1650.51</v>
      </c>
      <c r="G6105">
        <f t="shared" si="858"/>
        <v>-2.9238529616092412E-3</v>
      </c>
      <c r="H6105" s="2">
        <v>41417</v>
      </c>
      <c r="I6105">
        <v>2923.43</v>
      </c>
      <c r="J6105">
        <f t="shared" si="859"/>
        <v>-2.7800708150553799E-3</v>
      </c>
      <c r="K6105">
        <f t="shared" si="855"/>
        <v>-2.7843108150553799E-3</v>
      </c>
      <c r="L6105">
        <v>-5.3443911542251383E-4</v>
      </c>
      <c r="N6105" s="2">
        <v>41417</v>
      </c>
      <c r="O6105">
        <v>34.15</v>
      </c>
      <c r="Q6105" s="2">
        <v>41417</v>
      </c>
      <c r="R6105">
        <v>46915.51</v>
      </c>
      <c r="S6105" s="8">
        <f t="shared" si="860"/>
        <v>-1.3290723266967897E-2</v>
      </c>
      <c r="T6105" s="9">
        <f t="shared" si="856"/>
        <v>-1.3294963266967897E-2</v>
      </c>
      <c r="U6105" s="3">
        <f>Sheet1!$B$17+Sheet1!$B$18*'Portfolio allocation'!K6105</f>
        <v>-2.7064330464967789E-3</v>
      </c>
      <c r="V6105" s="13">
        <f t="shared" si="861"/>
        <v>-1.0588530220471119E-2</v>
      </c>
      <c r="W6105" s="13"/>
      <c r="X6105" s="2">
        <v>41417</v>
      </c>
      <c r="Y6105">
        <v>196.91669999999999</v>
      </c>
      <c r="AA6105" s="2">
        <v>41417</v>
      </c>
      <c r="AB6105">
        <v>2871.78</v>
      </c>
      <c r="AC6105">
        <f t="shared" si="862"/>
        <v>-4.009239284995858E-3</v>
      </c>
      <c r="AD6105">
        <f t="shared" si="857"/>
        <v>-4.013479284995858E-3</v>
      </c>
      <c r="AE6105">
        <f>Sheet2!$B$17+Sheet2!$B$18*'Portfolio allocation'!K6105</f>
        <v>-2.4224931995762652E-3</v>
      </c>
      <c r="AF6105">
        <f t="shared" si="863"/>
        <v>-1.5909860854195928E-3</v>
      </c>
      <c r="AH6105" s="2">
        <v>41417</v>
      </c>
      <c r="AI6105">
        <v>2.016</v>
      </c>
      <c r="AJ6105">
        <v>0.106</v>
      </c>
      <c r="AK6105">
        <v>1.2902</v>
      </c>
      <c r="AR6105" s="3"/>
    </row>
    <row r="6106" spans="1:44" hidden="1" outlineLevel="1" x14ac:dyDescent="0.2">
      <c r="A6106" s="2">
        <v>41418</v>
      </c>
      <c r="B6106">
        <v>13.99</v>
      </c>
      <c r="E6106" s="2">
        <v>41418</v>
      </c>
      <c r="F6106">
        <v>1649.6</v>
      </c>
      <c r="G6106">
        <f t="shared" si="858"/>
        <v>-5.5134473586959665E-4</v>
      </c>
      <c r="H6106" s="2">
        <v>41418</v>
      </c>
      <c r="I6106">
        <v>2921.88</v>
      </c>
      <c r="J6106">
        <f t="shared" si="859"/>
        <v>-5.3019911542251386E-4</v>
      </c>
      <c r="K6106">
        <f t="shared" si="855"/>
        <v>-5.3443911542251383E-4</v>
      </c>
      <c r="L6106">
        <v>-4.3599999999999998E-6</v>
      </c>
      <c r="N6106" s="2">
        <v>41418</v>
      </c>
      <c r="O6106">
        <v>34.268999999999998</v>
      </c>
      <c r="Q6106" s="2">
        <v>41418</v>
      </c>
      <c r="R6106">
        <v>47079</v>
      </c>
      <c r="S6106" s="8">
        <f t="shared" si="860"/>
        <v>3.4847750775808262E-3</v>
      </c>
      <c r="T6106" s="9">
        <f t="shared" si="856"/>
        <v>3.4805350775808262E-3</v>
      </c>
      <c r="U6106" s="3">
        <f>Sheet1!$B$17+Sheet1!$B$18*'Portfolio allocation'!K6106</f>
        <v>-1.2532321334645399E-4</v>
      </c>
      <c r="V6106" s="13">
        <f t="shared" si="861"/>
        <v>3.6058582909272801E-3</v>
      </c>
      <c r="W6106" s="13"/>
      <c r="X6106" s="2">
        <v>41418</v>
      </c>
      <c r="Y6106">
        <v>196.49639999999999</v>
      </c>
      <c r="AA6106" s="2">
        <v>41418</v>
      </c>
      <c r="AB6106">
        <v>2865.65</v>
      </c>
      <c r="AC6106">
        <f t="shared" si="862"/>
        <v>-2.1345646254239403E-3</v>
      </c>
      <c r="AD6106">
        <f t="shared" si="857"/>
        <v>-2.1389246254239404E-3</v>
      </c>
      <c r="AE6106">
        <f>Sheet2!$B$17+Sheet2!$B$18*'Portfolio allocation'!K6106</f>
        <v>-4.2184988484433248E-4</v>
      </c>
      <c r="AF6106">
        <f t="shared" si="863"/>
        <v>-1.7170747405796079E-3</v>
      </c>
      <c r="AH6106" s="2">
        <v>41418</v>
      </c>
      <c r="AI6106">
        <v>2.0110000000000001</v>
      </c>
      <c r="AJ6106">
        <v>0.109</v>
      </c>
      <c r="AK6106">
        <v>1.29305</v>
      </c>
      <c r="AR6106" s="3"/>
    </row>
    <row r="6107" spans="1:44" hidden="1" outlineLevel="1" x14ac:dyDescent="0.2">
      <c r="A6107" s="2">
        <v>41421</v>
      </c>
      <c r="B6107">
        <v>13.99</v>
      </c>
      <c r="E6107" s="2">
        <v>41421</v>
      </c>
      <c r="F6107">
        <v>1649.6</v>
      </c>
      <c r="G6107">
        <f t="shared" si="858"/>
        <v>0</v>
      </c>
      <c r="H6107" s="2">
        <v>41421</v>
      </c>
      <c r="I6107">
        <v>2921.88</v>
      </c>
      <c r="J6107">
        <f t="shared" si="859"/>
        <v>0</v>
      </c>
      <c r="K6107">
        <f t="shared" si="855"/>
        <v>-4.3599999999999998E-6</v>
      </c>
      <c r="L6107">
        <v>6.3511371456731833E-3</v>
      </c>
      <c r="N6107" s="2">
        <v>41421</v>
      </c>
      <c r="O6107">
        <v>34.268999999999998</v>
      </c>
      <c r="Q6107" s="2">
        <v>41421</v>
      </c>
      <c r="R6107">
        <v>47079</v>
      </c>
      <c r="S6107" s="8">
        <f t="shared" si="860"/>
        <v>0</v>
      </c>
      <c r="T6107" s="9">
        <f t="shared" si="856"/>
        <v>-4.3599999999999998E-6</v>
      </c>
      <c r="U6107" s="3">
        <f>Sheet1!$B$17+Sheet1!$B$18*'Portfolio allocation'!K6107</f>
        <v>4.8279698185753843E-4</v>
      </c>
      <c r="V6107" s="13">
        <f t="shared" si="861"/>
        <v>-4.8715698185753845E-4</v>
      </c>
      <c r="W6107" s="13"/>
      <c r="X6107" s="2">
        <v>41421</v>
      </c>
      <c r="Y6107">
        <v>196.49639999999999</v>
      </c>
      <c r="AA6107" s="2">
        <v>41421</v>
      </c>
      <c r="AB6107">
        <v>2865.65</v>
      </c>
      <c r="AC6107">
        <f t="shared" si="862"/>
        <v>0</v>
      </c>
      <c r="AD6107">
        <f t="shared" si="857"/>
        <v>-4.3599999999999998E-6</v>
      </c>
      <c r="AE6107">
        <f>Sheet2!$B$17+Sheet2!$B$18*'Portfolio allocation'!K6107</f>
        <v>4.9509988130700307E-5</v>
      </c>
      <c r="AF6107">
        <f t="shared" si="863"/>
        <v>-5.3869988130700306E-5</v>
      </c>
      <c r="AH6107" s="2">
        <v>41421</v>
      </c>
      <c r="AI6107">
        <v>2.0110000000000001</v>
      </c>
      <c r="AJ6107">
        <v>0.109</v>
      </c>
      <c r="AK6107">
        <v>1.2939000000000001</v>
      </c>
      <c r="AR6107" s="3"/>
    </row>
    <row r="6108" spans="1:44" hidden="1" outlineLevel="1" x14ac:dyDescent="0.2">
      <c r="A6108" s="2">
        <v>41422</v>
      </c>
      <c r="B6108">
        <v>14.48</v>
      </c>
      <c r="E6108" s="2">
        <v>41422</v>
      </c>
      <c r="F6108">
        <v>1660.06</v>
      </c>
      <c r="G6108">
        <f t="shared" si="858"/>
        <v>6.3409311348205932E-3</v>
      </c>
      <c r="H6108" s="2">
        <v>41422</v>
      </c>
      <c r="I6108">
        <v>2940.45</v>
      </c>
      <c r="J6108">
        <f t="shared" si="859"/>
        <v>6.3554971456731835E-3</v>
      </c>
      <c r="K6108">
        <f t="shared" si="855"/>
        <v>6.3511371456731833E-3</v>
      </c>
      <c r="L6108">
        <v>-6.8982626951657544E-3</v>
      </c>
      <c r="N6108" s="2">
        <v>41422</v>
      </c>
      <c r="O6108">
        <v>35.020000000000003</v>
      </c>
      <c r="Q6108" s="2">
        <v>41422</v>
      </c>
      <c r="R6108">
        <v>48110.71</v>
      </c>
      <c r="S6108" s="8">
        <f t="shared" si="860"/>
        <v>2.1914441683128283E-2</v>
      </c>
      <c r="T6108" s="9">
        <f t="shared" si="856"/>
        <v>2.1910081683128284E-2</v>
      </c>
      <c r="U6108" s="3">
        <f>Sheet1!$B$17+Sheet1!$B$18*'Portfolio allocation'!K6108</f>
        <v>7.773984377091106E-3</v>
      </c>
      <c r="V6108" s="13">
        <f t="shared" si="861"/>
        <v>1.4136097306037178E-2</v>
      </c>
      <c r="W6108" s="13"/>
      <c r="X6108" s="2">
        <v>41422</v>
      </c>
      <c r="Y6108">
        <v>198.4641</v>
      </c>
      <c r="AA6108" s="2">
        <v>41422</v>
      </c>
      <c r="AB6108">
        <v>2894.35</v>
      </c>
      <c r="AC6108">
        <f t="shared" si="862"/>
        <v>1.0015179802139063E-2</v>
      </c>
      <c r="AD6108">
        <f t="shared" si="857"/>
        <v>1.0010419802139063E-2</v>
      </c>
      <c r="AE6108">
        <f>Sheet2!$B$17+Sheet2!$B$18*'Portfolio allocation'!K6108</f>
        <v>5.7009801934600896E-3</v>
      </c>
      <c r="AF6108">
        <f t="shared" si="863"/>
        <v>4.3094396086789735E-3</v>
      </c>
      <c r="AH6108" s="2">
        <v>41422</v>
      </c>
      <c r="AI6108">
        <v>2.1669999999999998</v>
      </c>
      <c r="AJ6108">
        <v>0.11899999999999999</v>
      </c>
      <c r="AK6108">
        <v>1.28555</v>
      </c>
      <c r="AR6108" s="3"/>
    </row>
    <row r="6109" spans="1:44" hidden="1" outlineLevel="1" x14ac:dyDescent="0.2">
      <c r="A6109" s="2">
        <v>41423</v>
      </c>
      <c r="B6109">
        <v>14.83</v>
      </c>
      <c r="E6109" s="2">
        <v>41423</v>
      </c>
      <c r="F6109">
        <v>1648.36</v>
      </c>
      <c r="G6109">
        <f t="shared" si="858"/>
        <v>-7.0479380263364089E-3</v>
      </c>
      <c r="H6109" s="2">
        <v>41423</v>
      </c>
      <c r="I6109">
        <v>2920.18</v>
      </c>
      <c r="J6109">
        <f t="shared" si="859"/>
        <v>-6.8935026951657541E-3</v>
      </c>
      <c r="K6109">
        <f t="shared" si="855"/>
        <v>-6.8982626951657544E-3</v>
      </c>
      <c r="L6109">
        <v>3.8337644572594815E-3</v>
      </c>
      <c r="N6109" s="2">
        <v>41423</v>
      </c>
      <c r="O6109">
        <v>34.880000000000003</v>
      </c>
      <c r="Q6109" s="2">
        <v>41423</v>
      </c>
      <c r="R6109">
        <v>47918.38</v>
      </c>
      <c r="S6109" s="8">
        <f t="shared" si="860"/>
        <v>-3.9976545762887561E-3</v>
      </c>
      <c r="T6109" s="9">
        <f t="shared" si="856"/>
        <v>-4.0024145762887564E-3</v>
      </c>
      <c r="U6109" s="3">
        <f>Sheet1!$B$17+Sheet1!$B$18*'Portfolio allocation'!K6109</f>
        <v>-7.4260629047650933E-3</v>
      </c>
      <c r="V6109" s="13">
        <f t="shared" si="861"/>
        <v>3.4236483284763369E-3</v>
      </c>
      <c r="W6109" s="13"/>
      <c r="X6109" s="2">
        <v>41423</v>
      </c>
      <c r="Y6109">
        <v>198.59780000000001</v>
      </c>
      <c r="AA6109" s="2">
        <v>41423</v>
      </c>
      <c r="AB6109">
        <v>2896.3</v>
      </c>
      <c r="AC6109">
        <f t="shared" si="862"/>
        <v>6.737263979823549E-4</v>
      </c>
      <c r="AD6109">
        <f t="shared" si="857"/>
        <v>6.686863979823549E-4</v>
      </c>
      <c r="AE6109">
        <f>Sheet2!$B$17+Sheet2!$B$18*'Portfolio allocation'!K6109</f>
        <v>-6.0807241677753622E-3</v>
      </c>
      <c r="AF6109">
        <f t="shared" si="863"/>
        <v>6.7494105657577175E-3</v>
      </c>
      <c r="AH6109" s="2">
        <v>41423</v>
      </c>
      <c r="AI6109">
        <v>2.1190000000000002</v>
      </c>
      <c r="AJ6109">
        <v>0.126</v>
      </c>
      <c r="AK6109">
        <v>1.2967</v>
      </c>
      <c r="AR6109" s="3"/>
    </row>
    <row r="6110" spans="1:44" hidden="1" outlineLevel="1" x14ac:dyDescent="0.2">
      <c r="A6110" s="2">
        <v>41424</v>
      </c>
      <c r="B6110">
        <v>14.53</v>
      </c>
      <c r="E6110" s="2">
        <v>41424</v>
      </c>
      <c r="F6110">
        <v>1654.41</v>
      </c>
      <c r="G6110">
        <f t="shared" si="858"/>
        <v>3.6703147370720224E-3</v>
      </c>
      <c r="H6110" s="2">
        <v>41424</v>
      </c>
      <c r="I6110">
        <v>2931.39</v>
      </c>
      <c r="J6110">
        <f t="shared" si="859"/>
        <v>3.8388044572594815E-3</v>
      </c>
      <c r="K6110">
        <f t="shared" si="855"/>
        <v>3.8337644572594815E-3</v>
      </c>
      <c r="L6110">
        <v>-1.4308954445638341E-2</v>
      </c>
      <c r="N6110" s="2">
        <v>41424</v>
      </c>
      <c r="O6110">
        <v>35.03</v>
      </c>
      <c r="Q6110" s="2">
        <v>41424</v>
      </c>
      <c r="R6110">
        <v>48124.46</v>
      </c>
      <c r="S6110" s="8">
        <f t="shared" si="860"/>
        <v>4.3006462238497356E-3</v>
      </c>
      <c r="T6110" s="9">
        <f t="shared" si="856"/>
        <v>4.2956062238497352E-3</v>
      </c>
      <c r="U6110" s="3">
        <f>Sheet1!$B$17+Sheet1!$B$18*'Portfolio allocation'!K6110</f>
        <v>4.8859906302348051E-3</v>
      </c>
      <c r="V6110" s="13">
        <f t="shared" si="861"/>
        <v>-5.9038440638506991E-4</v>
      </c>
      <c r="W6110" s="13"/>
      <c r="X6110" s="2">
        <v>41424</v>
      </c>
      <c r="Y6110">
        <v>199.97319999999999</v>
      </c>
      <c r="AA6110" s="2">
        <v>41424</v>
      </c>
      <c r="AB6110">
        <v>2916.36</v>
      </c>
      <c r="AC6110">
        <f t="shared" si="862"/>
        <v>6.926078099644295E-3</v>
      </c>
      <c r="AD6110">
        <f t="shared" si="857"/>
        <v>6.9209180996442953E-3</v>
      </c>
      <c r="AE6110">
        <f>Sheet2!$B$17+Sheet2!$B$18*'Portfolio allocation'!K6110</f>
        <v>3.4624681749367849E-3</v>
      </c>
      <c r="AF6110">
        <f t="shared" si="863"/>
        <v>3.4584499247075104E-3</v>
      </c>
      <c r="AH6110" s="2">
        <v>41424</v>
      </c>
      <c r="AI6110">
        <v>2.1190000000000002</v>
      </c>
      <c r="AJ6110">
        <v>0.129</v>
      </c>
      <c r="AK6110">
        <v>1.30545</v>
      </c>
      <c r="AR6110" s="3"/>
    </row>
    <row r="6111" spans="1:44" hidden="1" outlineLevel="1" x14ac:dyDescent="0.2">
      <c r="A6111" s="2">
        <v>41425</v>
      </c>
      <c r="B6111">
        <v>16.3</v>
      </c>
      <c r="E6111" s="2">
        <v>41425</v>
      </c>
      <c r="F6111">
        <v>1630.74</v>
      </c>
      <c r="G6111">
        <f t="shared" si="858"/>
        <v>-1.4307215261029627E-2</v>
      </c>
      <c r="H6111" s="2">
        <v>41425</v>
      </c>
      <c r="I6111">
        <v>2889.46</v>
      </c>
      <c r="J6111">
        <f t="shared" si="859"/>
        <v>-1.430379444563834E-2</v>
      </c>
      <c r="K6111">
        <f t="shared" si="855"/>
        <v>-1.4308954445638341E-2</v>
      </c>
      <c r="L6111">
        <v>6.0337107138357399E-3</v>
      </c>
      <c r="N6111" s="2">
        <v>41425</v>
      </c>
      <c r="O6111">
        <v>34.9</v>
      </c>
      <c r="Q6111" s="2">
        <v>41425</v>
      </c>
      <c r="R6111">
        <v>47945.86</v>
      </c>
      <c r="S6111" s="8">
        <f t="shared" si="860"/>
        <v>-3.7112104738421525E-3</v>
      </c>
      <c r="T6111" s="9">
        <f t="shared" si="856"/>
        <v>-3.7163704738421527E-3</v>
      </c>
      <c r="U6111" s="3">
        <f>Sheet1!$B$17+Sheet1!$B$18*'Portfolio allocation'!K6111</f>
        <v>-1.5927796292812095E-2</v>
      </c>
      <c r="V6111" s="13">
        <f t="shared" si="861"/>
        <v>1.2211425818969942E-2</v>
      </c>
      <c r="W6111" s="13"/>
      <c r="X6111" s="2">
        <v>41425</v>
      </c>
      <c r="Y6111">
        <v>198.69329999999999</v>
      </c>
      <c r="AA6111" s="2">
        <v>41425</v>
      </c>
      <c r="AB6111">
        <v>2897.69</v>
      </c>
      <c r="AC6111">
        <f t="shared" si="862"/>
        <v>-6.4018159623641102E-3</v>
      </c>
      <c r="AD6111">
        <f t="shared" si="857"/>
        <v>-6.4072959623641106E-3</v>
      </c>
      <c r="AE6111">
        <f>Sheet2!$B$17+Sheet2!$B$18*'Portfolio allocation'!K6111</f>
        <v>-1.2670500336141494E-2</v>
      </c>
      <c r="AF6111">
        <f t="shared" si="863"/>
        <v>6.2632043737773837E-3</v>
      </c>
      <c r="AH6111" s="2">
        <v>41425</v>
      </c>
      <c r="AI6111">
        <v>2.1320000000000001</v>
      </c>
      <c r="AJ6111">
        <v>0.13700000000000001</v>
      </c>
      <c r="AK6111">
        <v>1.296</v>
      </c>
      <c r="AR6111" s="3"/>
    </row>
    <row r="6112" spans="1:44" hidden="1" outlineLevel="1" x14ac:dyDescent="0.2">
      <c r="A6112" s="2">
        <v>41428</v>
      </c>
      <c r="B6112">
        <v>16.28</v>
      </c>
      <c r="E6112" s="2">
        <v>41428</v>
      </c>
      <c r="F6112">
        <v>1640.42</v>
      </c>
      <c r="G6112">
        <f t="shared" si="858"/>
        <v>5.9359554558053862E-3</v>
      </c>
      <c r="H6112" s="2">
        <v>41428</v>
      </c>
      <c r="I6112">
        <v>2906.91</v>
      </c>
      <c r="J6112">
        <f t="shared" si="859"/>
        <v>6.0391907138357404E-3</v>
      </c>
      <c r="K6112">
        <f t="shared" si="855"/>
        <v>6.0337107138357399E-3</v>
      </c>
      <c r="L6112">
        <v>-5.471645505915214E-3</v>
      </c>
      <c r="N6112" s="2">
        <v>41428</v>
      </c>
      <c r="O6112">
        <v>35.590000000000003</v>
      </c>
      <c r="Q6112" s="2">
        <v>41428</v>
      </c>
      <c r="R6112">
        <v>48893.79</v>
      </c>
      <c r="S6112" s="8">
        <f t="shared" si="860"/>
        <v>1.977084152834041E-2</v>
      </c>
      <c r="T6112" s="9">
        <f t="shared" si="856"/>
        <v>1.9765361528340412E-2</v>
      </c>
      <c r="U6112" s="3">
        <f>Sheet1!$B$17+Sheet1!$B$18*'Portfolio allocation'!K6112</f>
        <v>7.409824729831602E-3</v>
      </c>
      <c r="V6112" s="13">
        <f t="shared" si="861"/>
        <v>1.235553679850881E-2</v>
      </c>
      <c r="W6112" s="13"/>
      <c r="X6112" s="2">
        <v>41428</v>
      </c>
      <c r="Y6112">
        <v>199.58160000000001</v>
      </c>
      <c r="AA6112" s="2">
        <v>41428</v>
      </c>
      <c r="AB6112">
        <v>2910.64</v>
      </c>
      <c r="AC6112">
        <f t="shared" si="862"/>
        <v>4.4690770924424861E-3</v>
      </c>
      <c r="AD6112">
        <f t="shared" si="857"/>
        <v>4.4637170924424858E-3</v>
      </c>
      <c r="AE6112">
        <f>Sheet2!$B$17+Sheet2!$B$18*'Portfolio allocation'!K6112</f>
        <v>5.418716511989532E-3</v>
      </c>
      <c r="AF6112">
        <f t="shared" si="863"/>
        <v>-9.5499941954704619E-4</v>
      </c>
      <c r="AH6112" s="2">
        <v>41428</v>
      </c>
      <c r="AI6112">
        <v>2.1280000000000001</v>
      </c>
      <c r="AJ6112">
        <v>0.13400000000000001</v>
      </c>
      <c r="AK6112">
        <v>1.3029500000000001</v>
      </c>
      <c r="AR6112" s="3"/>
    </row>
    <row r="6113" spans="1:44" hidden="1" outlineLevel="1" x14ac:dyDescent="0.2">
      <c r="A6113" s="2">
        <v>41429</v>
      </c>
      <c r="B6113">
        <v>16.27</v>
      </c>
      <c r="E6113" s="2">
        <v>41429</v>
      </c>
      <c r="F6113">
        <v>1631.38</v>
      </c>
      <c r="G6113">
        <f t="shared" si="858"/>
        <v>-5.5107838236548856E-3</v>
      </c>
      <c r="H6113" s="2">
        <v>41429</v>
      </c>
      <c r="I6113">
        <v>2891.02</v>
      </c>
      <c r="J6113">
        <f t="shared" si="859"/>
        <v>-5.4662855059152138E-3</v>
      </c>
      <c r="K6113">
        <f t="shared" si="855"/>
        <v>-5.471645505915214E-3</v>
      </c>
      <c r="L6113">
        <v>-1.3540375323311583E-2</v>
      </c>
      <c r="N6113" s="2">
        <v>41429</v>
      </c>
      <c r="O6113">
        <v>34.99</v>
      </c>
      <c r="Q6113" s="2">
        <v>41429</v>
      </c>
      <c r="R6113">
        <v>48069.5</v>
      </c>
      <c r="S6113" s="8">
        <f t="shared" si="860"/>
        <v>-1.6858787179312551E-2</v>
      </c>
      <c r="T6113" s="9">
        <f t="shared" si="856"/>
        <v>-1.686414717931255E-2</v>
      </c>
      <c r="U6113" s="3">
        <f>Sheet1!$B$17+Sheet1!$B$18*'Portfolio allocation'!K6113</f>
        <v>-5.78941150996924E-3</v>
      </c>
      <c r="V6113" s="13">
        <f t="shared" si="861"/>
        <v>-1.107473566934331E-2</v>
      </c>
      <c r="W6113" s="13"/>
      <c r="X6113" s="2">
        <v>41429</v>
      </c>
      <c r="Y6113">
        <v>196.94540000000001</v>
      </c>
      <c r="AA6113" s="2">
        <v>41429</v>
      </c>
      <c r="AB6113">
        <v>2872.2</v>
      </c>
      <c r="AC6113">
        <f t="shared" si="862"/>
        <v>-1.3206717422972303E-2</v>
      </c>
      <c r="AD6113">
        <f t="shared" si="857"/>
        <v>-1.3212077422972302E-2</v>
      </c>
      <c r="AE6113">
        <f>Sheet2!$B$17+Sheet2!$B$18*'Portfolio allocation'!K6113</f>
        <v>-4.8121397667975222E-3</v>
      </c>
      <c r="AF6113">
        <f t="shared" si="863"/>
        <v>-8.3999376561747809E-3</v>
      </c>
      <c r="AH6113" s="2">
        <v>41429</v>
      </c>
      <c r="AI6113">
        <v>2.15</v>
      </c>
      <c r="AJ6113">
        <v>0.13400000000000001</v>
      </c>
      <c r="AK6113">
        <v>1.30715</v>
      </c>
      <c r="AR6113" s="3"/>
    </row>
    <row r="6114" spans="1:44" hidden="1" outlineLevel="1" x14ac:dyDescent="0.2">
      <c r="A6114" s="2">
        <v>41430</v>
      </c>
      <c r="B6114">
        <v>17.5</v>
      </c>
      <c r="E6114" s="2">
        <v>41430</v>
      </c>
      <c r="F6114">
        <v>1608.9</v>
      </c>
      <c r="G6114">
        <f t="shared" si="858"/>
        <v>-1.3779744755973433E-2</v>
      </c>
      <c r="H6114" s="2">
        <v>41430</v>
      </c>
      <c r="I6114">
        <v>2851.89</v>
      </c>
      <c r="J6114">
        <f t="shared" si="859"/>
        <v>-1.3535015323311583E-2</v>
      </c>
      <c r="K6114">
        <f t="shared" si="855"/>
        <v>-1.3540375323311583E-2</v>
      </c>
      <c r="L6114">
        <v>8.6240850877138363E-3</v>
      </c>
      <c r="N6114" s="2">
        <v>41430</v>
      </c>
      <c r="O6114">
        <v>34.78</v>
      </c>
      <c r="Q6114" s="2">
        <v>41430</v>
      </c>
      <c r="R6114">
        <v>47781.01</v>
      </c>
      <c r="S6114" s="8">
        <f t="shared" si="860"/>
        <v>-6.0015186344770655E-3</v>
      </c>
      <c r="T6114" s="9">
        <f t="shared" si="856"/>
        <v>-6.0068786344770657E-3</v>
      </c>
      <c r="U6114" s="3">
        <f>Sheet1!$B$17+Sheet1!$B$18*'Portfolio allocation'!K6114</f>
        <v>-1.5046062845293572E-2</v>
      </c>
      <c r="V6114" s="13">
        <f t="shared" si="861"/>
        <v>9.0391842108165053E-3</v>
      </c>
      <c r="W6114" s="13"/>
      <c r="X6114" s="2">
        <v>41430</v>
      </c>
      <c r="Y6114">
        <v>193.65</v>
      </c>
      <c r="AA6114" s="2">
        <v>41430</v>
      </c>
      <c r="AB6114">
        <v>2824.14</v>
      </c>
      <c r="AC6114">
        <f t="shared" si="862"/>
        <v>-1.6732818048882381E-2</v>
      </c>
      <c r="AD6114">
        <f t="shared" si="857"/>
        <v>-1.6738098048882381E-2</v>
      </c>
      <c r="AE6114">
        <f>Sheet2!$B$17+Sheet2!$B$18*'Portfolio allocation'!K6114</f>
        <v>-1.1987060172341718E-2</v>
      </c>
      <c r="AF6114">
        <f t="shared" si="863"/>
        <v>-4.7510378765406626E-3</v>
      </c>
      <c r="AH6114" s="2">
        <v>41430</v>
      </c>
      <c r="AI6114">
        <v>2.0910000000000002</v>
      </c>
      <c r="AJ6114">
        <v>0.13200000000000001</v>
      </c>
      <c r="AK6114">
        <v>1.3086</v>
      </c>
      <c r="AR6114" s="3"/>
    </row>
    <row r="6115" spans="1:44" hidden="1" outlineLevel="1" x14ac:dyDescent="0.2">
      <c r="A6115" s="2">
        <v>41431</v>
      </c>
      <c r="B6115">
        <v>16.63</v>
      </c>
      <c r="E6115" s="2">
        <v>41431</v>
      </c>
      <c r="F6115">
        <v>1622.56</v>
      </c>
      <c r="G6115">
        <f t="shared" si="858"/>
        <v>8.4902728572315844E-3</v>
      </c>
      <c r="H6115" s="2">
        <v>41431</v>
      </c>
      <c r="I6115">
        <v>2876.5</v>
      </c>
      <c r="J6115">
        <f t="shared" si="859"/>
        <v>8.6293650877138361E-3</v>
      </c>
      <c r="K6115">
        <f t="shared" si="855"/>
        <v>8.6240850877138363E-3</v>
      </c>
      <c r="L6115">
        <v>1.2843668374760916E-2</v>
      </c>
      <c r="N6115" s="2">
        <v>41431</v>
      </c>
      <c r="O6115">
        <v>34.96</v>
      </c>
      <c r="Q6115" s="2">
        <v>41431</v>
      </c>
      <c r="R6115">
        <v>48028.29</v>
      </c>
      <c r="S6115" s="8">
        <f t="shared" si="860"/>
        <v>5.1752777934161998E-3</v>
      </c>
      <c r="T6115" s="9">
        <f t="shared" si="856"/>
        <v>5.1699977934161999E-3</v>
      </c>
      <c r="U6115" s="3">
        <f>Sheet1!$B$17+Sheet1!$B$18*'Portfolio allocation'!K6115</f>
        <v>1.03815678603614E-2</v>
      </c>
      <c r="V6115" s="13">
        <f t="shared" si="861"/>
        <v>-5.2115700669451998E-3</v>
      </c>
      <c r="W6115" s="13"/>
      <c r="X6115" s="2">
        <v>41431</v>
      </c>
      <c r="Y6115">
        <v>194.66249999999999</v>
      </c>
      <c r="AA6115" s="2">
        <v>41431</v>
      </c>
      <c r="AB6115">
        <v>2838.91</v>
      </c>
      <c r="AC6115">
        <f t="shared" si="862"/>
        <v>5.229910698478113E-3</v>
      </c>
      <c r="AD6115">
        <f t="shared" si="857"/>
        <v>5.2246306984781131E-3</v>
      </c>
      <c r="AE6115">
        <f>Sheet2!$B$17+Sheet2!$B$18*'Portfolio allocation'!K6115</f>
        <v>7.7221434916692156E-3</v>
      </c>
      <c r="AF6115">
        <f t="shared" si="863"/>
        <v>-2.4975127931911026E-3</v>
      </c>
      <c r="AH6115" s="2">
        <v>41431</v>
      </c>
      <c r="AI6115">
        <v>2.0790000000000002</v>
      </c>
      <c r="AJ6115">
        <v>0.13200000000000001</v>
      </c>
      <c r="AK6115">
        <v>1.31945</v>
      </c>
      <c r="AR6115" s="3"/>
    </row>
    <row r="6116" spans="1:44" hidden="1" outlineLevel="1" x14ac:dyDescent="0.2">
      <c r="A6116" s="2">
        <v>41432</v>
      </c>
      <c r="B6116">
        <v>15.14</v>
      </c>
      <c r="E6116" s="2">
        <v>41432</v>
      </c>
      <c r="F6116">
        <v>1643.38</v>
      </c>
      <c r="G6116">
        <f t="shared" si="858"/>
        <v>1.2831574795385103E-2</v>
      </c>
      <c r="H6116" s="2">
        <v>41432</v>
      </c>
      <c r="I6116">
        <v>2913.46</v>
      </c>
      <c r="J6116">
        <f t="shared" si="859"/>
        <v>1.2848948374760916E-2</v>
      </c>
      <c r="K6116">
        <f t="shared" si="855"/>
        <v>1.2843668374760916E-2</v>
      </c>
      <c r="L6116">
        <v>-2.8992463888298731E-4</v>
      </c>
      <c r="N6116" s="2">
        <v>41432</v>
      </c>
      <c r="O6116">
        <v>35.67</v>
      </c>
      <c r="Q6116" s="2">
        <v>41432</v>
      </c>
      <c r="R6116">
        <v>49003.7</v>
      </c>
      <c r="S6116" s="8">
        <f t="shared" si="860"/>
        <v>2.0309072007352214E-2</v>
      </c>
      <c r="T6116" s="9">
        <f t="shared" si="856"/>
        <v>2.0303792007352214E-2</v>
      </c>
      <c r="U6116" s="3">
        <f>Sheet1!$B$17+Sheet1!$B$18*'Portfolio allocation'!K6116</f>
        <v>1.5222380745723359E-2</v>
      </c>
      <c r="V6116" s="13">
        <f t="shared" si="861"/>
        <v>5.081411261628855E-3</v>
      </c>
      <c r="W6116" s="13"/>
      <c r="X6116" s="2">
        <v>41432</v>
      </c>
      <c r="Y6116">
        <v>197.09819999999999</v>
      </c>
      <c r="AA6116" s="2">
        <v>41432</v>
      </c>
      <c r="AB6116">
        <v>2874.43</v>
      </c>
      <c r="AC6116">
        <f t="shared" si="862"/>
        <v>1.2511844334621491E-2</v>
      </c>
      <c r="AD6116">
        <f t="shared" si="857"/>
        <v>1.2506804334621492E-2</v>
      </c>
      <c r="AE6116">
        <f>Sheet2!$B$17+Sheet2!$B$18*'Portfolio allocation'!K6116</f>
        <v>1.1474304601817356E-2</v>
      </c>
      <c r="AF6116">
        <f t="shared" si="863"/>
        <v>1.032499732804136E-3</v>
      </c>
      <c r="AH6116" s="2">
        <v>41432</v>
      </c>
      <c r="AI6116">
        <v>2.1789999999999998</v>
      </c>
      <c r="AJ6116">
        <v>0.126</v>
      </c>
      <c r="AK6116">
        <v>1.3220499999999999</v>
      </c>
      <c r="AR6116" s="3"/>
    </row>
    <row r="6117" spans="1:44" hidden="1" outlineLevel="1" x14ac:dyDescent="0.2">
      <c r="A6117" s="2">
        <v>41435</v>
      </c>
      <c r="B6117">
        <v>15.44</v>
      </c>
      <c r="E6117" s="2">
        <v>41435</v>
      </c>
      <c r="F6117">
        <v>1642.81</v>
      </c>
      <c r="G6117">
        <f t="shared" si="858"/>
        <v>-3.4684613418700661E-4</v>
      </c>
      <c r="H6117" s="2">
        <v>41435</v>
      </c>
      <c r="I6117">
        <v>2912.63</v>
      </c>
      <c r="J6117">
        <f t="shared" si="859"/>
        <v>-2.8488463888298732E-4</v>
      </c>
      <c r="K6117">
        <f t="shared" si="855"/>
        <v>-2.8992463888298731E-4</v>
      </c>
      <c r="L6117">
        <v>-1.0153943224920458E-2</v>
      </c>
      <c r="N6117" s="2">
        <v>41435</v>
      </c>
      <c r="O6117">
        <v>35.47</v>
      </c>
      <c r="Q6117" s="2">
        <v>41435</v>
      </c>
      <c r="R6117">
        <v>48728.92</v>
      </c>
      <c r="S6117" s="8">
        <f t="shared" si="860"/>
        <v>-5.6073316912804705E-3</v>
      </c>
      <c r="T6117" s="9">
        <f t="shared" si="856"/>
        <v>-5.6123716912804709E-3</v>
      </c>
      <c r="U6117" s="3">
        <f>Sheet1!$B$17+Sheet1!$B$18*'Portfolio allocation'!K6117</f>
        <v>1.5518999096060158E-4</v>
      </c>
      <c r="V6117" s="13">
        <f t="shared" si="861"/>
        <v>-5.7675616822410727E-3</v>
      </c>
      <c r="W6117" s="13"/>
      <c r="X6117" s="2">
        <v>41435</v>
      </c>
      <c r="Y6117">
        <v>195.8278</v>
      </c>
      <c r="AA6117" s="2">
        <v>41435</v>
      </c>
      <c r="AB6117">
        <v>2855.9</v>
      </c>
      <c r="AC6117">
        <f t="shared" si="862"/>
        <v>-6.4464954791035867E-3</v>
      </c>
      <c r="AD6117">
        <f t="shared" si="857"/>
        <v>-6.4515354791035871E-3</v>
      </c>
      <c r="AE6117">
        <f>Sheet2!$B$17+Sheet2!$B$18*'Portfolio allocation'!K6117</f>
        <v>-2.0442137417689882E-4</v>
      </c>
      <c r="AF6117">
        <f t="shared" si="863"/>
        <v>-6.2471141049266887E-3</v>
      </c>
      <c r="AH6117" s="2">
        <v>41435</v>
      </c>
      <c r="AI6117">
        <v>2.2130000000000001</v>
      </c>
      <c r="AJ6117">
        <v>0.126</v>
      </c>
      <c r="AK6117">
        <v>1.31945</v>
      </c>
      <c r="AR6117" s="3"/>
    </row>
    <row r="6118" spans="1:44" hidden="1" outlineLevel="1" x14ac:dyDescent="0.2">
      <c r="A6118" s="2">
        <v>41436</v>
      </c>
      <c r="B6118">
        <v>17.07</v>
      </c>
      <c r="E6118" s="2">
        <v>41436</v>
      </c>
      <c r="F6118">
        <v>1626.13</v>
      </c>
      <c r="G6118">
        <f t="shared" si="858"/>
        <v>-1.0153334834825611E-2</v>
      </c>
      <c r="H6118" s="2">
        <v>41436</v>
      </c>
      <c r="I6118">
        <v>2883.07</v>
      </c>
      <c r="J6118">
        <f t="shared" si="859"/>
        <v>-1.0148903224920458E-2</v>
      </c>
      <c r="K6118">
        <f t="shared" si="855"/>
        <v>-1.0153943224920458E-2</v>
      </c>
      <c r="L6118">
        <v>-8.138850822630158E-3</v>
      </c>
      <c r="N6118" s="2">
        <v>41436</v>
      </c>
      <c r="O6118">
        <v>34.840000000000003</v>
      </c>
      <c r="Q6118" s="2">
        <v>41436</v>
      </c>
      <c r="R6118">
        <v>47863.44</v>
      </c>
      <c r="S6118" s="8">
        <f t="shared" si="860"/>
        <v>-1.7761115986153486E-2</v>
      </c>
      <c r="T6118" s="9">
        <f t="shared" si="856"/>
        <v>-1.7766155986153487E-2</v>
      </c>
      <c r="U6118" s="3">
        <f>Sheet1!$B$17+Sheet1!$B$18*'Portfolio allocation'!K6118</f>
        <v>-1.1161062118416774E-2</v>
      </c>
      <c r="V6118" s="13">
        <f t="shared" si="861"/>
        <v>-6.6050938677367135E-3</v>
      </c>
      <c r="W6118" s="13"/>
      <c r="X6118" s="2">
        <v>41436</v>
      </c>
      <c r="Y6118">
        <v>194.83449999999999</v>
      </c>
      <c r="AA6118" s="2">
        <v>41436</v>
      </c>
      <c r="AB6118">
        <v>2841.41</v>
      </c>
      <c r="AC6118">
        <f t="shared" si="862"/>
        <v>-5.0737070625722636E-3</v>
      </c>
      <c r="AD6118">
        <f t="shared" si="857"/>
        <v>-5.0788670625722633E-3</v>
      </c>
      <c r="AE6118">
        <f>Sheet2!$B$17+Sheet2!$B$18*'Portfolio allocation'!K6118</f>
        <v>-8.9757583547556818E-3</v>
      </c>
      <c r="AF6118">
        <f t="shared" si="863"/>
        <v>3.8968912921834185E-3</v>
      </c>
      <c r="AH6118" s="2">
        <v>41436</v>
      </c>
      <c r="AI6118">
        <v>2.19</v>
      </c>
      <c r="AJ6118">
        <v>0.129</v>
      </c>
      <c r="AK6118">
        <v>1.32745</v>
      </c>
      <c r="AR6118" s="3"/>
    </row>
    <row r="6119" spans="1:44" hidden="1" outlineLevel="1" x14ac:dyDescent="0.2">
      <c r="A6119" s="2">
        <v>41437</v>
      </c>
      <c r="B6119">
        <v>18.59</v>
      </c>
      <c r="E6119" s="2">
        <v>41437</v>
      </c>
      <c r="F6119">
        <v>1612.52</v>
      </c>
      <c r="G6119">
        <f t="shared" si="858"/>
        <v>-8.3695645489598736E-3</v>
      </c>
      <c r="H6119" s="2">
        <v>41437</v>
      </c>
      <c r="I6119">
        <v>2859.62</v>
      </c>
      <c r="J6119">
        <f t="shared" si="859"/>
        <v>-8.1336908226301574E-3</v>
      </c>
      <c r="K6119">
        <f t="shared" si="855"/>
        <v>-8.138850822630158E-3</v>
      </c>
      <c r="L6119">
        <v>1.4927013909260779E-2</v>
      </c>
      <c r="N6119" s="2">
        <v>41437</v>
      </c>
      <c r="O6119">
        <v>35</v>
      </c>
      <c r="Q6119" s="2">
        <v>41437</v>
      </c>
      <c r="R6119">
        <v>48083.25</v>
      </c>
      <c r="S6119" s="8">
        <f t="shared" si="860"/>
        <v>4.5924404932031759E-3</v>
      </c>
      <c r="T6119" s="9">
        <f t="shared" si="856"/>
        <v>4.5872804932031762E-3</v>
      </c>
      <c r="U6119" s="3">
        <f>Sheet1!$B$17+Sheet1!$B$18*'Portfolio allocation'!K6119</f>
        <v>-8.8492970452765003E-3</v>
      </c>
      <c r="V6119" s="13">
        <f t="shared" si="861"/>
        <v>1.3436577538479676E-2</v>
      </c>
      <c r="W6119" s="13"/>
      <c r="X6119" s="2">
        <v>41437</v>
      </c>
      <c r="Y6119">
        <v>192.17910000000001</v>
      </c>
      <c r="AA6119" s="2">
        <v>41437</v>
      </c>
      <c r="AB6119">
        <v>2802.69</v>
      </c>
      <c r="AC6119">
        <f t="shared" si="862"/>
        <v>-1.3627037280786625E-2</v>
      </c>
      <c r="AD6119">
        <f t="shared" si="857"/>
        <v>-1.3632077280786624E-2</v>
      </c>
      <c r="AE6119">
        <f>Sheet2!$B$17+Sheet2!$B$18*'Portfolio allocation'!K6119</f>
        <v>-7.1838867809823617E-3</v>
      </c>
      <c r="AF6119">
        <f t="shared" si="863"/>
        <v>-6.4481904998042626E-3</v>
      </c>
      <c r="AH6119" s="2">
        <v>41437</v>
      </c>
      <c r="AI6119">
        <v>2.2280000000000002</v>
      </c>
      <c r="AJ6119">
        <v>0.126</v>
      </c>
      <c r="AK6119">
        <v>1.33365</v>
      </c>
      <c r="AR6119" s="3"/>
    </row>
    <row r="6120" spans="1:44" hidden="1" outlineLevel="1" x14ac:dyDescent="0.2">
      <c r="A6120" s="2">
        <v>41438</v>
      </c>
      <c r="B6120">
        <v>16.41</v>
      </c>
      <c r="E6120" s="2">
        <v>41438</v>
      </c>
      <c r="F6120">
        <v>1636.36</v>
      </c>
      <c r="G6120">
        <f t="shared" si="858"/>
        <v>1.4784312752710083E-2</v>
      </c>
      <c r="H6120" s="2">
        <v>41438</v>
      </c>
      <c r="I6120">
        <v>2902.32</v>
      </c>
      <c r="J6120">
        <f t="shared" si="859"/>
        <v>1.4932053909260778E-2</v>
      </c>
      <c r="K6120">
        <f t="shared" si="855"/>
        <v>1.4927013909260779E-2</v>
      </c>
      <c r="L6120">
        <v>-5.8897872146421665E-3</v>
      </c>
      <c r="N6120" s="2">
        <v>41438</v>
      </c>
      <c r="O6120">
        <v>34.715000000000003</v>
      </c>
      <c r="Q6120" s="2">
        <v>41438</v>
      </c>
      <c r="R6120">
        <v>47691.71</v>
      </c>
      <c r="S6120" s="8">
        <f t="shared" si="860"/>
        <v>-8.1429603864131561E-3</v>
      </c>
      <c r="T6120" s="9">
        <f t="shared" si="856"/>
        <v>-8.1480003864131557E-3</v>
      </c>
      <c r="U6120" s="3">
        <f>Sheet1!$B$17+Sheet1!$B$18*'Portfolio allocation'!K6120</f>
        <v>1.7612447541898842E-2</v>
      </c>
      <c r="V6120" s="13">
        <f t="shared" si="861"/>
        <v>-2.5760447928311996E-2</v>
      </c>
      <c r="W6120" s="13"/>
      <c r="X6120" s="2">
        <v>41438</v>
      </c>
      <c r="Y6120">
        <v>194.63390000000001</v>
      </c>
      <c r="AA6120" s="2">
        <v>41438</v>
      </c>
      <c r="AB6120">
        <v>2838.49</v>
      </c>
      <c r="AC6120">
        <f t="shared" si="862"/>
        <v>1.2773442656875966E-2</v>
      </c>
      <c r="AD6120">
        <f t="shared" si="857"/>
        <v>1.2768602656875966E-2</v>
      </c>
      <c r="AE6120">
        <f>Sheet2!$B$17+Sheet2!$B$18*'Portfolio allocation'!K6120</f>
        <v>1.3326868602046309E-2</v>
      </c>
      <c r="AF6120">
        <f t="shared" si="863"/>
        <v>-5.5826594517034353E-4</v>
      </c>
      <c r="AH6120" s="2">
        <v>41438</v>
      </c>
      <c r="AI6120">
        <v>2.149</v>
      </c>
      <c r="AJ6120">
        <v>0.121</v>
      </c>
      <c r="AK6120">
        <v>1.32995</v>
      </c>
      <c r="AR6120" s="3"/>
    </row>
    <row r="6121" spans="1:44" hidden="1" outlineLevel="1" x14ac:dyDescent="0.2">
      <c r="A6121" s="2">
        <v>41439</v>
      </c>
      <c r="B6121">
        <v>17.149999999999999</v>
      </c>
      <c r="E6121" s="2">
        <v>41439</v>
      </c>
      <c r="F6121">
        <v>1626.73</v>
      </c>
      <c r="G6121">
        <f t="shared" si="858"/>
        <v>-5.8850130778067555E-3</v>
      </c>
      <c r="H6121" s="2">
        <v>41439</v>
      </c>
      <c r="I6121">
        <v>2885.24</v>
      </c>
      <c r="J6121">
        <f t="shared" si="859"/>
        <v>-5.8849472146421666E-3</v>
      </c>
      <c r="K6121">
        <f t="shared" si="855"/>
        <v>-5.8897872146421665E-3</v>
      </c>
      <c r="L6121">
        <v>7.5787846024595318E-3</v>
      </c>
      <c r="N6121" s="2">
        <v>41439</v>
      </c>
      <c r="O6121">
        <v>34.4</v>
      </c>
      <c r="Q6121" s="2">
        <v>41439</v>
      </c>
      <c r="R6121">
        <v>47258.96</v>
      </c>
      <c r="S6121" s="8">
        <f t="shared" si="860"/>
        <v>-9.073904039087699E-3</v>
      </c>
      <c r="T6121" s="9">
        <f t="shared" si="856"/>
        <v>-9.0787440390876998E-3</v>
      </c>
      <c r="U6121" s="3">
        <f>Sheet1!$B$17+Sheet1!$B$18*'Portfolio allocation'!K6121</f>
        <v>-6.269114275340942E-3</v>
      </c>
      <c r="V6121" s="13">
        <f t="shared" si="861"/>
        <v>-2.8096297637467578E-3</v>
      </c>
      <c r="W6121" s="13"/>
      <c r="X6121" s="2">
        <v>41439</v>
      </c>
      <c r="Y6121">
        <v>193.1343</v>
      </c>
      <c r="AA6121" s="2">
        <v>41439</v>
      </c>
      <c r="AB6121">
        <v>2816.62</v>
      </c>
      <c r="AC6121">
        <f t="shared" si="862"/>
        <v>-7.7048007919703343E-3</v>
      </c>
      <c r="AD6121">
        <f t="shared" si="857"/>
        <v>-7.7094407919703345E-3</v>
      </c>
      <c r="AE6121">
        <f>Sheet2!$B$17+Sheet2!$B$18*'Portfolio allocation'!K6121</f>
        <v>-5.1839620419573337E-3</v>
      </c>
      <c r="AF6121">
        <f t="shared" si="863"/>
        <v>-2.5254787500130008E-3</v>
      </c>
      <c r="AH6121" s="2">
        <v>41439</v>
      </c>
      <c r="AI6121">
        <v>2.129</v>
      </c>
      <c r="AJ6121">
        <v>0.11600000000000001</v>
      </c>
      <c r="AK6121">
        <v>1.3340000000000001</v>
      </c>
      <c r="AR6121" s="3"/>
    </row>
    <row r="6122" spans="1:44" hidden="1" outlineLevel="1" x14ac:dyDescent="0.2">
      <c r="A6122" s="2">
        <v>41442</v>
      </c>
      <c r="B6122">
        <v>16.8</v>
      </c>
      <c r="E6122" s="2">
        <v>41442</v>
      </c>
      <c r="F6122">
        <v>1639.04</v>
      </c>
      <c r="G6122">
        <f t="shared" si="858"/>
        <v>7.567328321233413E-3</v>
      </c>
      <c r="H6122" s="2">
        <v>41442</v>
      </c>
      <c r="I6122">
        <v>2907.12</v>
      </c>
      <c r="J6122">
        <f t="shared" si="859"/>
        <v>7.583424602459532E-3</v>
      </c>
      <c r="K6122">
        <f t="shared" si="855"/>
        <v>7.5787846024595318E-3</v>
      </c>
      <c r="L6122">
        <v>7.8003353708138157E-3</v>
      </c>
      <c r="N6122" s="2">
        <v>41442</v>
      </c>
      <c r="O6122">
        <v>35</v>
      </c>
      <c r="Q6122" s="2">
        <v>41442</v>
      </c>
      <c r="R6122">
        <v>48083.25</v>
      </c>
      <c r="S6122" s="8">
        <f t="shared" si="860"/>
        <v>1.7441983488422075E-2</v>
      </c>
      <c r="T6122" s="9">
        <f t="shared" si="856"/>
        <v>1.7437343488422075E-2</v>
      </c>
      <c r="U6122" s="3">
        <f>Sheet1!$B$17+Sheet1!$B$18*'Portfolio allocation'!K6122</f>
        <v>9.1823726522404399E-3</v>
      </c>
      <c r="V6122" s="13">
        <f t="shared" si="861"/>
        <v>8.2549708361816347E-3</v>
      </c>
      <c r="W6122" s="13"/>
      <c r="X6122" s="2">
        <v>41442</v>
      </c>
      <c r="Y6122">
        <v>193.9366</v>
      </c>
      <c r="AA6122" s="2">
        <v>41442</v>
      </c>
      <c r="AB6122">
        <v>2828.32</v>
      </c>
      <c r="AC6122">
        <f t="shared" si="862"/>
        <v>4.1539149761062877E-3</v>
      </c>
      <c r="AD6122">
        <f t="shared" si="857"/>
        <v>4.1492749761062875E-3</v>
      </c>
      <c r="AE6122">
        <f>Sheet2!$B$17+Sheet2!$B$18*'Portfolio allocation'!K6122</f>
        <v>6.7926356321537937E-3</v>
      </c>
      <c r="AF6122">
        <f t="shared" si="863"/>
        <v>-2.6433606560475062E-3</v>
      </c>
      <c r="AH6122" s="2">
        <v>41442</v>
      </c>
      <c r="AI6122">
        <v>2.1779999999999999</v>
      </c>
      <c r="AJ6122">
        <v>0.11600000000000001</v>
      </c>
      <c r="AK6122">
        <v>1.3347500000000001</v>
      </c>
      <c r="AR6122" s="3"/>
    </row>
    <row r="6123" spans="1:44" hidden="1" outlineLevel="1" x14ac:dyDescent="0.2">
      <c r="A6123" s="2">
        <v>41443</v>
      </c>
      <c r="B6123">
        <v>16.61</v>
      </c>
      <c r="E6123" s="2">
        <v>41443</v>
      </c>
      <c r="F6123">
        <v>1651.81</v>
      </c>
      <c r="G6123">
        <f t="shared" si="858"/>
        <v>7.7911460367043883E-3</v>
      </c>
      <c r="H6123" s="2">
        <v>41443</v>
      </c>
      <c r="I6123">
        <v>2929.81</v>
      </c>
      <c r="J6123">
        <f t="shared" si="859"/>
        <v>7.8049753708138159E-3</v>
      </c>
      <c r="K6123">
        <f t="shared" si="855"/>
        <v>7.8003353708138157E-3</v>
      </c>
      <c r="L6123">
        <v>-1.3848661140346948E-2</v>
      </c>
      <c r="N6123" s="2">
        <v>41443</v>
      </c>
      <c r="O6123">
        <v>34.979999999999997</v>
      </c>
      <c r="Q6123" s="2">
        <v>41443</v>
      </c>
      <c r="R6123">
        <v>48055.77</v>
      </c>
      <c r="S6123" s="8">
        <f t="shared" si="860"/>
        <v>-5.7150878944334238E-4</v>
      </c>
      <c r="T6123" s="9">
        <f t="shared" si="856"/>
        <v>-5.7614878944334236E-4</v>
      </c>
      <c r="U6123" s="3">
        <f>Sheet1!$B$17+Sheet1!$B$18*'Portfolio allocation'!K6123</f>
        <v>9.4365413085396258E-3</v>
      </c>
      <c r="V6123" s="13">
        <f t="shared" si="861"/>
        <v>-1.0012690097982968E-2</v>
      </c>
      <c r="W6123" s="13"/>
      <c r="X6123" s="2">
        <v>41443</v>
      </c>
      <c r="Y6123">
        <v>195.68459999999999</v>
      </c>
      <c r="AA6123" s="2">
        <v>41443</v>
      </c>
      <c r="AB6123">
        <v>2853.81</v>
      </c>
      <c r="AC6123">
        <f t="shared" si="862"/>
        <v>9.0124172653729406E-3</v>
      </c>
      <c r="AD6123">
        <f t="shared" si="857"/>
        <v>9.0076572653729411E-3</v>
      </c>
      <c r="AE6123">
        <f>Sheet2!$B$17+Sheet2!$B$18*'Portfolio allocation'!K6123</f>
        <v>6.9896442276457275E-3</v>
      </c>
      <c r="AF6123">
        <f t="shared" si="863"/>
        <v>2.0180130377272136E-3</v>
      </c>
      <c r="AH6123" s="2">
        <v>41443</v>
      </c>
      <c r="AI6123">
        <v>2.1850000000000001</v>
      </c>
      <c r="AJ6123">
        <v>0.11899999999999999</v>
      </c>
      <c r="AK6123">
        <v>1.3392500000000001</v>
      </c>
      <c r="AR6123" s="3"/>
    </row>
    <row r="6124" spans="1:44" hidden="1" outlineLevel="1" x14ac:dyDescent="0.2">
      <c r="A6124" s="2">
        <v>41444</v>
      </c>
      <c r="B6124">
        <v>16.64</v>
      </c>
      <c r="E6124" s="2">
        <v>41444</v>
      </c>
      <c r="F6124">
        <v>1628.93</v>
      </c>
      <c r="G6124">
        <f t="shared" si="858"/>
        <v>-1.385147202160053E-2</v>
      </c>
      <c r="H6124" s="2">
        <v>41444</v>
      </c>
      <c r="I6124">
        <v>2889.25</v>
      </c>
      <c r="J6124">
        <f t="shared" si="859"/>
        <v>-1.3843901140346948E-2</v>
      </c>
      <c r="K6124">
        <f t="shared" si="855"/>
        <v>-1.3848661140346948E-2</v>
      </c>
      <c r="L6124">
        <v>-2.4859160917193035E-2</v>
      </c>
      <c r="N6124" s="2">
        <v>41444</v>
      </c>
      <c r="O6124">
        <v>34.590000000000003</v>
      </c>
      <c r="Q6124" s="2">
        <v>41444</v>
      </c>
      <c r="R6124">
        <v>47519.99</v>
      </c>
      <c r="S6124" s="8">
        <f t="shared" si="860"/>
        <v>-1.1149129438566829E-2</v>
      </c>
      <c r="T6124" s="9">
        <f t="shared" si="856"/>
        <v>-1.1153889438566829E-2</v>
      </c>
      <c r="U6124" s="3">
        <f>Sheet1!$B$17+Sheet1!$B$18*'Portfolio allocation'!K6124</f>
        <v>-1.5399736147598146E-2</v>
      </c>
      <c r="V6124" s="13">
        <f t="shared" si="861"/>
        <v>4.2458467090313173E-3</v>
      </c>
      <c r="W6124" s="13"/>
      <c r="X6124" s="2">
        <v>41444</v>
      </c>
      <c r="Y6124">
        <v>192.88589999999999</v>
      </c>
      <c r="AA6124" s="2">
        <v>41444</v>
      </c>
      <c r="AB6124">
        <v>2813</v>
      </c>
      <c r="AC6124">
        <f t="shared" si="862"/>
        <v>-1.4300181161324699E-2</v>
      </c>
      <c r="AD6124">
        <f t="shared" si="857"/>
        <v>-1.4305141161324699E-2</v>
      </c>
      <c r="AE6124">
        <f>Sheet2!$B$17+Sheet2!$B$18*'Portfolio allocation'!K6124</f>
        <v>-1.2261195785932093E-2</v>
      </c>
      <c r="AF6124">
        <f t="shared" si="863"/>
        <v>-2.043945375392606E-3</v>
      </c>
      <c r="AH6124" s="2">
        <v>41444</v>
      </c>
      <c r="AI6124">
        <v>2.355</v>
      </c>
      <c r="AJ6124">
        <v>0.124</v>
      </c>
      <c r="AK6124">
        <v>1.3404</v>
      </c>
      <c r="AR6124" s="3"/>
    </row>
    <row r="6125" spans="1:44" hidden="1" outlineLevel="1" x14ac:dyDescent="0.2">
      <c r="A6125" s="2">
        <v>41445</v>
      </c>
      <c r="B6125">
        <v>20.49</v>
      </c>
      <c r="E6125" s="2">
        <v>41445</v>
      </c>
      <c r="F6125">
        <v>1588.19</v>
      </c>
      <c r="G6125">
        <f t="shared" si="858"/>
        <v>-2.5010282823694108E-2</v>
      </c>
      <c r="H6125" s="2">
        <v>41445</v>
      </c>
      <c r="I6125">
        <v>2817.44</v>
      </c>
      <c r="J6125">
        <f t="shared" si="859"/>
        <v>-2.4854200917193037E-2</v>
      </c>
      <c r="K6125">
        <f t="shared" si="855"/>
        <v>-2.4859160917193035E-2</v>
      </c>
      <c r="L6125">
        <v>2.6677989914246697E-3</v>
      </c>
      <c r="N6125" s="2">
        <v>41445</v>
      </c>
      <c r="O6125">
        <v>33.49</v>
      </c>
      <c r="Q6125" s="2">
        <v>41445</v>
      </c>
      <c r="R6125">
        <v>46008.79</v>
      </c>
      <c r="S6125" s="8">
        <f t="shared" si="860"/>
        <v>-3.1801353493550732E-2</v>
      </c>
      <c r="T6125" s="9">
        <f t="shared" si="856"/>
        <v>-3.1806313493550731E-2</v>
      </c>
      <c r="U6125" s="3">
        <f>Sheet1!$B$17+Sheet1!$B$18*'Portfolio allocation'!K6125</f>
        <v>-2.8031260534768471E-2</v>
      </c>
      <c r="V6125" s="13">
        <f t="shared" si="861"/>
        <v>-3.7750529587822594E-3</v>
      </c>
      <c r="W6125" s="13"/>
      <c r="X6125" s="2">
        <v>41445</v>
      </c>
      <c r="Y6125">
        <v>188.5017</v>
      </c>
      <c r="AA6125" s="2">
        <v>41445</v>
      </c>
      <c r="AB6125">
        <v>2749.06</v>
      </c>
      <c r="AC6125">
        <f t="shared" si="862"/>
        <v>-2.2730181301102048E-2</v>
      </c>
      <c r="AD6125">
        <f t="shared" si="857"/>
        <v>-2.2735021301102047E-2</v>
      </c>
      <c r="AE6125">
        <f>Sheet2!$B$17+Sheet2!$B$18*'Portfolio allocation'!K6125</f>
        <v>-2.2052013090758455E-2</v>
      </c>
      <c r="AF6125">
        <f t="shared" si="863"/>
        <v>-6.8300821034359208E-4</v>
      </c>
      <c r="AH6125" s="2">
        <v>41445</v>
      </c>
      <c r="AI6125">
        <v>2.4209999999999998</v>
      </c>
      <c r="AJ6125">
        <v>0.121</v>
      </c>
      <c r="AK6125">
        <v>1.3174999999999999</v>
      </c>
      <c r="AR6125" s="3"/>
    </row>
    <row r="6126" spans="1:44" hidden="1" outlineLevel="1" x14ac:dyDescent="0.2">
      <c r="A6126" s="2">
        <v>41446</v>
      </c>
      <c r="B6126">
        <v>18.899999999999999</v>
      </c>
      <c r="E6126" s="2">
        <v>41446</v>
      </c>
      <c r="F6126">
        <v>1592.43</v>
      </c>
      <c r="G6126">
        <f t="shared" si="858"/>
        <v>2.6697057656830392E-3</v>
      </c>
      <c r="H6126" s="2">
        <v>41446</v>
      </c>
      <c r="I6126">
        <v>2824.97</v>
      </c>
      <c r="J6126">
        <f t="shared" si="859"/>
        <v>2.6726389914246695E-3</v>
      </c>
      <c r="K6126">
        <f t="shared" si="855"/>
        <v>2.6677989914246697E-3</v>
      </c>
      <c r="L6126">
        <v>-1.2150221719593514E-2</v>
      </c>
      <c r="N6126" s="2">
        <v>41446</v>
      </c>
      <c r="O6126">
        <v>33.265000000000001</v>
      </c>
      <c r="Q6126" s="2">
        <v>41446</v>
      </c>
      <c r="R6126">
        <v>45699.7</v>
      </c>
      <c r="S6126" s="8">
        <f t="shared" si="860"/>
        <v>-6.7180640916660872E-3</v>
      </c>
      <c r="T6126" s="9">
        <f t="shared" si="856"/>
        <v>-6.7229040916660871E-3</v>
      </c>
      <c r="U6126" s="3">
        <f>Sheet1!$B$17+Sheet1!$B$18*'Portfolio allocation'!K6126</f>
        <v>3.5483654983346088E-3</v>
      </c>
      <c r="V6126" s="13">
        <f t="shared" si="861"/>
        <v>-1.0271269590000695E-2</v>
      </c>
      <c r="W6126" s="13"/>
      <c r="X6126" s="2">
        <v>41446</v>
      </c>
      <c r="Y6126">
        <v>186.69640000000001</v>
      </c>
      <c r="AA6126" s="2">
        <v>41446</v>
      </c>
      <c r="AB6126">
        <v>2722.73</v>
      </c>
      <c r="AC6126">
        <f t="shared" si="862"/>
        <v>-9.5778193273337031E-3</v>
      </c>
      <c r="AD6126">
        <f t="shared" si="857"/>
        <v>-9.5827793273337031E-3</v>
      </c>
      <c r="AE6126">
        <f>Sheet2!$B$17+Sheet2!$B$18*'Portfolio allocation'!K6126</f>
        <v>2.4256619362470998E-3</v>
      </c>
      <c r="AF6126">
        <f t="shared" si="863"/>
        <v>-1.2008441263580803E-2</v>
      </c>
      <c r="AH6126" s="2">
        <v>41446</v>
      </c>
      <c r="AI6126">
        <v>2.5419999999999998</v>
      </c>
      <c r="AJ6126">
        <v>0.124</v>
      </c>
      <c r="AK6126">
        <v>1.31365</v>
      </c>
      <c r="AR6126" s="3"/>
    </row>
    <row r="6127" spans="1:44" hidden="1" outlineLevel="1" x14ac:dyDescent="0.2">
      <c r="A6127" s="2">
        <v>41449</v>
      </c>
      <c r="B6127">
        <v>20.11</v>
      </c>
      <c r="E6127" s="2">
        <v>41449</v>
      </c>
      <c r="F6127">
        <v>1573.09</v>
      </c>
      <c r="G6127">
        <f t="shared" si="858"/>
        <v>-1.2144960846002695E-2</v>
      </c>
      <c r="H6127" s="2">
        <v>41449</v>
      </c>
      <c r="I6127">
        <v>2790.66</v>
      </c>
      <c r="J6127">
        <f t="shared" si="859"/>
        <v>-1.2145261719593514E-2</v>
      </c>
      <c r="K6127">
        <f t="shared" si="855"/>
        <v>-1.2150221719593514E-2</v>
      </c>
      <c r="L6127">
        <v>9.5909362166655791E-3</v>
      </c>
      <c r="N6127" s="2">
        <v>41449</v>
      </c>
      <c r="O6127">
        <v>33.715000000000003</v>
      </c>
      <c r="Q6127" s="2">
        <v>41449</v>
      </c>
      <c r="R6127">
        <v>46317.91</v>
      </c>
      <c r="S6127" s="8">
        <f t="shared" si="860"/>
        <v>1.3527659918993074E-2</v>
      </c>
      <c r="T6127" s="9">
        <f t="shared" si="856"/>
        <v>1.3522699918993073E-2</v>
      </c>
      <c r="U6127" s="3">
        <f>Sheet1!$B$17+Sheet1!$B$18*'Portfolio allocation'!K6127</f>
        <v>-1.3451243399930719E-2</v>
      </c>
      <c r="V6127" s="13">
        <f t="shared" si="861"/>
        <v>2.697394331892379E-2</v>
      </c>
      <c r="W6127" s="13"/>
      <c r="X6127" s="2">
        <v>41449</v>
      </c>
      <c r="Y6127">
        <v>184.86250000000001</v>
      </c>
      <c r="AA6127" s="2">
        <v>41449</v>
      </c>
      <c r="AB6127">
        <v>2695.98</v>
      </c>
      <c r="AC6127">
        <f t="shared" si="862"/>
        <v>-9.8246980053108279E-3</v>
      </c>
      <c r="AD6127">
        <f t="shared" si="857"/>
        <v>-9.8300580053108273E-3</v>
      </c>
      <c r="AE6127">
        <f>Sheet2!$B$17+Sheet2!$B$18*'Portfolio allocation'!K6127</f>
        <v>-1.0750900121889555E-2</v>
      </c>
      <c r="AF6127">
        <f t="shared" si="863"/>
        <v>9.2084211657872742E-4</v>
      </c>
      <c r="AH6127" s="2">
        <v>41449</v>
      </c>
      <c r="AI6127">
        <v>2.544</v>
      </c>
      <c r="AJ6127">
        <v>0.13400000000000001</v>
      </c>
      <c r="AK6127">
        <v>1.30945</v>
      </c>
      <c r="AR6127" s="3"/>
    </row>
    <row r="6128" spans="1:44" hidden="1" outlineLevel="1" x14ac:dyDescent="0.2">
      <c r="A6128" s="2">
        <v>41450</v>
      </c>
      <c r="B6128">
        <v>18.47</v>
      </c>
      <c r="E6128" s="2">
        <v>41450</v>
      </c>
      <c r="F6128">
        <v>1588.03</v>
      </c>
      <c r="G6128">
        <f t="shared" si="858"/>
        <v>9.4972315633561344E-3</v>
      </c>
      <c r="H6128" s="2">
        <v>41450</v>
      </c>
      <c r="I6128">
        <v>2817.44</v>
      </c>
      <c r="J6128">
        <f t="shared" si="859"/>
        <v>9.5962962166655785E-3</v>
      </c>
      <c r="K6128">
        <f t="shared" si="855"/>
        <v>9.5909362166655791E-3</v>
      </c>
      <c r="L6128">
        <v>9.7906469805213465E-3</v>
      </c>
      <c r="N6128" s="2">
        <v>41450</v>
      </c>
      <c r="O6128">
        <v>33.67</v>
      </c>
      <c r="Q6128" s="2">
        <v>41450</v>
      </c>
      <c r="R6128">
        <v>46256.09</v>
      </c>
      <c r="S6128" s="8">
        <f t="shared" si="860"/>
        <v>-1.3346888924825606E-3</v>
      </c>
      <c r="T6128" s="9">
        <f t="shared" si="856"/>
        <v>-1.3400488924825607E-3</v>
      </c>
      <c r="U6128" s="3">
        <f>Sheet1!$B$17+Sheet1!$B$18*'Portfolio allocation'!K6128</f>
        <v>1.1490763978760978E-2</v>
      </c>
      <c r="V6128" s="13">
        <f t="shared" si="861"/>
        <v>-1.2830812871243538E-2</v>
      </c>
      <c r="W6128" s="13"/>
      <c r="X6128" s="2">
        <v>41450</v>
      </c>
      <c r="Y6128">
        <v>186.238</v>
      </c>
      <c r="AA6128" s="2">
        <v>41450</v>
      </c>
      <c r="AB6128">
        <v>2716.04</v>
      </c>
      <c r="AC6128">
        <f t="shared" si="862"/>
        <v>7.440708017121711E-3</v>
      </c>
      <c r="AD6128">
        <f t="shared" si="857"/>
        <v>7.4352280171217106E-3</v>
      </c>
      <c r="AE6128">
        <f>Sheet2!$B$17+Sheet2!$B$18*'Portfolio allocation'!K6128</f>
        <v>8.5818921821363085E-3</v>
      </c>
      <c r="AF6128">
        <f t="shared" si="863"/>
        <v>-1.1466641650145978E-3</v>
      </c>
      <c r="AH6128" s="2">
        <v>41450</v>
      </c>
      <c r="AI6128">
        <v>2.6120000000000001</v>
      </c>
      <c r="AJ6128">
        <v>0.13700000000000001</v>
      </c>
      <c r="AK6128">
        <v>1.30745</v>
      </c>
      <c r="AR6128" s="3"/>
    </row>
    <row r="6129" spans="1:44" hidden="1" outlineLevel="1" x14ac:dyDescent="0.2">
      <c r="A6129" s="2">
        <v>41451</v>
      </c>
      <c r="B6129">
        <v>17.21</v>
      </c>
      <c r="E6129" s="2">
        <v>41451</v>
      </c>
      <c r="F6129">
        <v>1603.26</v>
      </c>
      <c r="G6129">
        <f t="shared" si="858"/>
        <v>9.5904989200457091E-3</v>
      </c>
      <c r="H6129" s="2">
        <v>41451</v>
      </c>
      <c r="I6129">
        <v>2845.04</v>
      </c>
      <c r="J6129">
        <f t="shared" si="859"/>
        <v>9.7961269805213469E-3</v>
      </c>
      <c r="K6129">
        <f t="shared" si="855"/>
        <v>9.7906469805213465E-3</v>
      </c>
      <c r="L6129">
        <v>6.2781416573404504E-3</v>
      </c>
      <c r="N6129" s="2">
        <v>41451</v>
      </c>
      <c r="O6129">
        <v>34.35</v>
      </c>
      <c r="Q6129" s="2">
        <v>41451</v>
      </c>
      <c r="R6129">
        <v>47190.27</v>
      </c>
      <c r="S6129" s="8">
        <f t="shared" si="860"/>
        <v>2.0195827187295734E-2</v>
      </c>
      <c r="T6129" s="9">
        <f t="shared" si="856"/>
        <v>2.0190347187295735E-2</v>
      </c>
      <c r="U6129" s="3">
        <f>Sheet1!$B$17+Sheet1!$B$18*'Portfolio allocation'!K6129</f>
        <v>1.1719877228400146E-2</v>
      </c>
      <c r="V6129" s="13">
        <f t="shared" si="861"/>
        <v>8.4704699588955892E-3</v>
      </c>
      <c r="W6129" s="13"/>
      <c r="X6129" s="2">
        <v>41451</v>
      </c>
      <c r="Y6129">
        <v>186.1233</v>
      </c>
      <c r="AA6129" s="2">
        <v>41451</v>
      </c>
      <c r="AB6129">
        <v>2714.37</v>
      </c>
      <c r="AC6129">
        <f t="shared" si="862"/>
        <v>-6.1486576044533781E-4</v>
      </c>
      <c r="AD6129">
        <f t="shared" si="857"/>
        <v>-6.2134576044533781E-4</v>
      </c>
      <c r="AE6129">
        <f>Sheet2!$B$17+Sheet2!$B$18*'Portfolio allocation'!K6129</f>
        <v>8.7594800884392525E-3</v>
      </c>
      <c r="AF6129">
        <f t="shared" si="863"/>
        <v>-9.38082584888459E-3</v>
      </c>
      <c r="AH6129" s="2">
        <v>41451</v>
      </c>
      <c r="AI6129">
        <v>2.5409999999999999</v>
      </c>
      <c r="AJ6129">
        <v>0.16200000000000001</v>
      </c>
      <c r="AK6129">
        <v>1.3002499999999999</v>
      </c>
      <c r="AR6129" s="3"/>
    </row>
    <row r="6130" spans="1:44" hidden="1" outlineLevel="1" x14ac:dyDescent="0.2">
      <c r="A6130" s="2">
        <v>41452</v>
      </c>
      <c r="B6130">
        <v>16.86</v>
      </c>
      <c r="E6130" s="2">
        <v>41452</v>
      </c>
      <c r="F6130">
        <v>1613.2</v>
      </c>
      <c r="G6130">
        <f t="shared" si="858"/>
        <v>6.1998677694199422E-3</v>
      </c>
      <c r="H6130" s="2">
        <v>41452</v>
      </c>
      <c r="I6130">
        <v>2862.92</v>
      </c>
      <c r="J6130">
        <f t="shared" si="859"/>
        <v>6.2846216573404501E-3</v>
      </c>
      <c r="K6130">
        <f t="shared" si="855"/>
        <v>6.2781416573404504E-3</v>
      </c>
      <c r="L6130">
        <v>-4.288381106283116E-3</v>
      </c>
      <c r="N6130" s="2">
        <v>41452</v>
      </c>
      <c r="O6130">
        <v>34.619999999999997</v>
      </c>
      <c r="Q6130" s="2">
        <v>41452</v>
      </c>
      <c r="R6130">
        <v>47561.2</v>
      </c>
      <c r="S6130" s="8">
        <f t="shared" si="860"/>
        <v>7.8603067962950135E-3</v>
      </c>
      <c r="T6130" s="9">
        <f t="shared" si="856"/>
        <v>7.8538267962950138E-3</v>
      </c>
      <c r="U6130" s="3">
        <f>Sheet1!$B$17+Sheet1!$B$18*'Portfolio allocation'!K6130</f>
        <v>7.6902421029241084E-3</v>
      </c>
      <c r="V6130" s="13">
        <f t="shared" si="861"/>
        <v>1.6358469337090543E-4</v>
      </c>
      <c r="W6130" s="13"/>
      <c r="X6130" s="2">
        <v>41452</v>
      </c>
      <c r="Y6130">
        <v>186.87790000000001</v>
      </c>
      <c r="AA6130" s="2">
        <v>41452</v>
      </c>
      <c r="AB6130">
        <v>2725.38</v>
      </c>
      <c r="AC6130">
        <f t="shared" si="862"/>
        <v>4.0561898341051617E-3</v>
      </c>
      <c r="AD6130">
        <f t="shared" si="857"/>
        <v>4.050149834105162E-3</v>
      </c>
      <c r="AE6130">
        <f>Sheet2!$B$17+Sheet2!$B$18*'Portfolio allocation'!K6130</f>
        <v>5.6360707429512864E-3</v>
      </c>
      <c r="AF6130">
        <f t="shared" si="863"/>
        <v>-1.5859209088461244E-3</v>
      </c>
      <c r="AH6130" s="2">
        <v>41452</v>
      </c>
      <c r="AI6130">
        <v>2.4740000000000002</v>
      </c>
      <c r="AJ6130">
        <v>0.151</v>
      </c>
      <c r="AK6130">
        <v>1.3003</v>
      </c>
      <c r="AR6130" s="3"/>
    </row>
    <row r="6131" spans="1:44" hidden="1" outlineLevel="1" x14ac:dyDescent="0.2">
      <c r="A6131" s="2">
        <v>41453</v>
      </c>
      <c r="B6131">
        <v>16.86</v>
      </c>
      <c r="E6131" s="2">
        <v>41453</v>
      </c>
      <c r="F6131">
        <v>1606.28</v>
      </c>
      <c r="G6131">
        <f t="shared" si="858"/>
        <v>-4.2896107116291438E-3</v>
      </c>
      <c r="H6131" s="2">
        <v>41453</v>
      </c>
      <c r="I6131">
        <v>2850.66</v>
      </c>
      <c r="J6131">
        <f t="shared" si="859"/>
        <v>-4.2823411062831163E-3</v>
      </c>
      <c r="K6131">
        <f t="shared" si="855"/>
        <v>-4.288381106283116E-3</v>
      </c>
      <c r="L6131">
        <v>5.5189963073815481E-3</v>
      </c>
      <c r="N6131" s="2">
        <v>41453</v>
      </c>
      <c r="O6131">
        <v>34.545000000000002</v>
      </c>
      <c r="Q6131" s="2">
        <v>41453</v>
      </c>
      <c r="R6131">
        <v>47458.17</v>
      </c>
      <c r="S6131" s="8">
        <f t="shared" si="860"/>
        <v>-2.1662615745607905E-3</v>
      </c>
      <c r="T6131" s="9">
        <f t="shared" si="856"/>
        <v>-2.1723015745607906E-3</v>
      </c>
      <c r="U6131" s="3">
        <f>Sheet1!$B$17+Sheet1!$B$18*'Portfolio allocation'!K6131</f>
        <v>-4.4319406028035125E-3</v>
      </c>
      <c r="V6131" s="13">
        <f t="shared" si="861"/>
        <v>2.2596390282427219E-3</v>
      </c>
      <c r="W6131" s="13"/>
      <c r="X6131" s="2">
        <v>41453</v>
      </c>
      <c r="Y6131">
        <v>182.54150000000001</v>
      </c>
      <c r="AA6131" s="2">
        <v>41453</v>
      </c>
      <c r="AB6131">
        <v>2662.14</v>
      </c>
      <c r="AC6131">
        <f t="shared" si="862"/>
        <v>-2.3204103647931795E-2</v>
      </c>
      <c r="AD6131">
        <f t="shared" si="857"/>
        <v>-2.3210143647931794E-2</v>
      </c>
      <c r="AE6131">
        <f>Sheet2!$B$17+Sheet2!$B$18*'Portfolio allocation'!K6131</f>
        <v>-3.7599508748395738E-3</v>
      </c>
      <c r="AF6131">
        <f t="shared" si="863"/>
        <v>-1.945019277309222E-2</v>
      </c>
      <c r="AH6131" s="2">
        <v>41453</v>
      </c>
      <c r="AI6131">
        <v>2.4740000000000002</v>
      </c>
      <c r="AJ6131">
        <v>0.151</v>
      </c>
      <c r="AK6131">
        <v>1.2998499999999999</v>
      </c>
      <c r="AR6131" s="3"/>
    </row>
    <row r="6132" spans="1:44" hidden="1" outlineLevel="1" x14ac:dyDescent="0.2">
      <c r="A6132" s="2">
        <v>41456</v>
      </c>
      <c r="B6132">
        <v>16.37</v>
      </c>
      <c r="E6132" s="2">
        <v>41456</v>
      </c>
      <c r="F6132">
        <v>1614.96</v>
      </c>
      <c r="G6132">
        <f t="shared" si="858"/>
        <v>5.4037901237642405E-3</v>
      </c>
      <c r="H6132" s="2">
        <v>41456</v>
      </c>
      <c r="I6132">
        <v>2866.41</v>
      </c>
      <c r="J6132">
        <f t="shared" si="859"/>
        <v>5.5250363073815478E-3</v>
      </c>
      <c r="K6132">
        <f t="shared" si="855"/>
        <v>5.5189963073815481E-3</v>
      </c>
      <c r="L6132">
        <v>-3.3020765403405462E-4</v>
      </c>
      <c r="N6132" s="2">
        <v>41456</v>
      </c>
      <c r="O6132">
        <v>34.36</v>
      </c>
      <c r="Q6132" s="2">
        <v>41456</v>
      </c>
      <c r="R6132">
        <v>47204</v>
      </c>
      <c r="S6132" s="8">
        <f t="shared" si="860"/>
        <v>-5.3556637350322678E-3</v>
      </c>
      <c r="T6132" s="9">
        <f t="shared" si="856"/>
        <v>-5.3617037350322675E-3</v>
      </c>
      <c r="U6132" s="3">
        <f>Sheet1!$B$17+Sheet1!$B$18*'Portfolio allocation'!K6132</f>
        <v>6.8193313181495775E-3</v>
      </c>
      <c r="V6132" s="13">
        <f t="shared" si="861"/>
        <v>-1.2181035053181844E-2</v>
      </c>
      <c r="W6132" s="13"/>
      <c r="X6132" s="2">
        <v>41456</v>
      </c>
      <c r="Y6132">
        <v>182.7039</v>
      </c>
      <c r="AA6132" s="2">
        <v>41456</v>
      </c>
      <c r="AB6132">
        <v>2664.5</v>
      </c>
      <c r="AC6132">
        <f t="shared" si="862"/>
        <v>8.8650484196928225E-4</v>
      </c>
      <c r="AD6132">
        <f t="shared" si="857"/>
        <v>8.807448419692822E-4</v>
      </c>
      <c r="AE6132">
        <f>Sheet2!$B$17+Sheet2!$B$18*'Portfolio allocation'!K6132</f>
        <v>4.961019330218309E-3</v>
      </c>
      <c r="AF6132">
        <f t="shared" si="863"/>
        <v>-4.0802744882490263E-3</v>
      </c>
      <c r="AH6132" s="2">
        <v>41456</v>
      </c>
      <c r="AI6132">
        <v>2.4769999999999999</v>
      </c>
      <c r="AJ6132">
        <v>0.14399999999999999</v>
      </c>
      <c r="AK6132">
        <v>1.30355</v>
      </c>
      <c r="AR6132" s="3"/>
    </row>
    <row r="6133" spans="1:44" hidden="1" outlineLevel="1" x14ac:dyDescent="0.2">
      <c r="A6133" s="2">
        <v>41457</v>
      </c>
      <c r="B6133">
        <v>16.440000000000001</v>
      </c>
      <c r="E6133" s="2">
        <v>41457</v>
      </c>
      <c r="F6133">
        <v>1614.08</v>
      </c>
      <c r="G6133">
        <f t="shared" si="858"/>
        <v>-5.4490513696936471E-4</v>
      </c>
      <c r="H6133" s="2">
        <v>41457</v>
      </c>
      <c r="I6133">
        <v>2865.48</v>
      </c>
      <c r="J6133">
        <f t="shared" si="859"/>
        <v>-3.2444765403405462E-4</v>
      </c>
      <c r="K6133">
        <f t="shared" si="855"/>
        <v>-3.3020765403405462E-4</v>
      </c>
      <c r="L6133">
        <v>8.2172656141372567E-4</v>
      </c>
      <c r="N6133" s="2">
        <v>41457</v>
      </c>
      <c r="O6133">
        <v>33.94</v>
      </c>
      <c r="Q6133" s="2">
        <v>41457</v>
      </c>
      <c r="R6133">
        <v>46627</v>
      </c>
      <c r="S6133" s="8">
        <f t="shared" si="860"/>
        <v>-1.222354037793405E-2</v>
      </c>
      <c r="T6133" s="9">
        <f t="shared" si="856"/>
        <v>-1.2229300377934051E-2</v>
      </c>
      <c r="U6133" s="3">
        <f>Sheet1!$B$17+Sheet1!$B$18*'Portfolio allocation'!K6133</f>
        <v>1.0897629507192934E-4</v>
      </c>
      <c r="V6133" s="13">
        <f t="shared" si="861"/>
        <v>-1.233827667300598E-2</v>
      </c>
      <c r="W6133" s="13"/>
      <c r="X6133" s="2">
        <v>41457</v>
      </c>
      <c r="Y6133">
        <v>182.91399999999999</v>
      </c>
      <c r="AA6133" s="2">
        <v>41457</v>
      </c>
      <c r="AB6133">
        <v>2667.57</v>
      </c>
      <c r="AC6133">
        <f t="shared" si="862"/>
        <v>1.1521861512480136E-3</v>
      </c>
      <c r="AD6133">
        <f t="shared" si="857"/>
        <v>1.1468261512480136E-3</v>
      </c>
      <c r="AE6133">
        <f>Sheet2!$B$17+Sheet2!$B$18*'Portfolio allocation'!K6133</f>
        <v>-2.4024205896189298E-4</v>
      </c>
      <c r="AF6133">
        <f t="shared" si="863"/>
        <v>1.3870682102099065E-3</v>
      </c>
      <c r="AH6133" s="2">
        <v>41457</v>
      </c>
      <c r="AI6133">
        <v>2.4710000000000001</v>
      </c>
      <c r="AJ6133">
        <v>0.13400000000000001</v>
      </c>
      <c r="AK6133">
        <v>1.30345</v>
      </c>
      <c r="AR6133" s="3"/>
    </row>
    <row r="6134" spans="1:44" hidden="1" outlineLevel="1" x14ac:dyDescent="0.2">
      <c r="A6134" s="2">
        <v>41458</v>
      </c>
      <c r="B6134">
        <v>16.2</v>
      </c>
      <c r="E6134" s="2">
        <v>41458</v>
      </c>
      <c r="F6134">
        <v>1615.41</v>
      </c>
      <c r="G6134">
        <f t="shared" si="858"/>
        <v>8.2399881046790746E-4</v>
      </c>
      <c r="H6134" s="2">
        <v>41458</v>
      </c>
      <c r="I6134">
        <v>2867.85</v>
      </c>
      <c r="J6134">
        <f t="shared" si="859"/>
        <v>8.2708656141372572E-4</v>
      </c>
      <c r="K6134">
        <f t="shared" si="855"/>
        <v>8.2172656141372567E-4</v>
      </c>
      <c r="L6134">
        <v>-5.3600000000000004E-6</v>
      </c>
      <c r="N6134" s="2">
        <v>41458</v>
      </c>
      <c r="O6134">
        <v>34.01</v>
      </c>
      <c r="Q6134" s="2">
        <v>41458</v>
      </c>
      <c r="R6134">
        <v>46723.18</v>
      </c>
      <c r="S6134" s="8">
        <f t="shared" si="860"/>
        <v>2.0627533403392295E-3</v>
      </c>
      <c r="T6134" s="9">
        <f t="shared" si="856"/>
        <v>2.0573933403392297E-3</v>
      </c>
      <c r="U6134" s="3">
        <f>Sheet1!$B$17+Sheet1!$B$18*'Portfolio allocation'!K6134</f>
        <v>1.4305044209289499E-3</v>
      </c>
      <c r="V6134" s="13">
        <f t="shared" si="861"/>
        <v>6.2688891941027982E-4</v>
      </c>
      <c r="W6134" s="13"/>
      <c r="X6134" s="2">
        <v>41458</v>
      </c>
      <c r="Y6134">
        <v>184.5855</v>
      </c>
      <c r="AA6134" s="2">
        <v>41458</v>
      </c>
      <c r="AB6134">
        <v>2691.95</v>
      </c>
      <c r="AC6134">
        <f t="shared" si="862"/>
        <v>9.1394040268857335E-3</v>
      </c>
      <c r="AD6134">
        <f t="shared" si="857"/>
        <v>9.1340440268857341E-3</v>
      </c>
      <c r="AE6134">
        <f>Sheet2!$B$17+Sheet2!$B$18*'Portfolio allocation'!K6134</f>
        <v>7.8408723391407045E-4</v>
      </c>
      <c r="AF6134">
        <f t="shared" si="863"/>
        <v>8.3499567929716644E-3</v>
      </c>
      <c r="AH6134" s="2">
        <v>41458</v>
      </c>
      <c r="AI6134">
        <v>2.5030000000000001</v>
      </c>
      <c r="AJ6134">
        <v>0.13400000000000001</v>
      </c>
      <c r="AK6134">
        <v>1.2971999999999999</v>
      </c>
      <c r="AR6134" s="3"/>
    </row>
    <row r="6135" spans="1:44" hidden="1" outlineLevel="1" x14ac:dyDescent="0.2">
      <c r="A6135" s="2">
        <v>41459</v>
      </c>
      <c r="B6135">
        <v>16.2</v>
      </c>
      <c r="E6135" s="2">
        <v>41459</v>
      </c>
      <c r="F6135">
        <v>1615.41</v>
      </c>
      <c r="G6135">
        <f t="shared" si="858"/>
        <v>0</v>
      </c>
      <c r="H6135" s="2">
        <v>41459</v>
      </c>
      <c r="I6135">
        <v>2867.85</v>
      </c>
      <c r="J6135">
        <f t="shared" si="859"/>
        <v>0</v>
      </c>
      <c r="K6135">
        <f t="shared" si="855"/>
        <v>-5.3600000000000004E-6</v>
      </c>
      <c r="L6135">
        <v>1.0200892070366296E-2</v>
      </c>
      <c r="N6135" s="2">
        <v>41459</v>
      </c>
      <c r="O6135">
        <v>34.01</v>
      </c>
      <c r="Q6135" s="2">
        <v>41459</v>
      </c>
      <c r="R6135">
        <v>46723.18</v>
      </c>
      <c r="S6135" s="8">
        <f t="shared" si="860"/>
        <v>0</v>
      </c>
      <c r="T6135" s="9">
        <f t="shared" si="856"/>
        <v>-5.3600000000000004E-6</v>
      </c>
      <c r="U6135" s="3">
        <f>Sheet1!$B$17+Sheet1!$B$18*'Portfolio allocation'!K6135</f>
        <v>4.8164975651416816E-4</v>
      </c>
      <c r="V6135" s="13">
        <f t="shared" si="861"/>
        <v>-4.8700975651416815E-4</v>
      </c>
      <c r="W6135" s="13"/>
      <c r="X6135" s="2">
        <v>41459</v>
      </c>
      <c r="Y6135">
        <v>184.5855</v>
      </c>
      <c r="AA6135" s="2">
        <v>41459</v>
      </c>
      <c r="AB6135">
        <v>2691.95</v>
      </c>
      <c r="AC6135">
        <f t="shared" si="862"/>
        <v>0</v>
      </c>
      <c r="AD6135">
        <f t="shared" si="857"/>
        <v>-5.3600000000000004E-6</v>
      </c>
      <c r="AE6135">
        <f>Sheet2!$B$17+Sheet2!$B$18*'Portfolio allocation'!K6135</f>
        <v>4.8620762618392913E-5</v>
      </c>
      <c r="AF6135">
        <f t="shared" si="863"/>
        <v>-5.3980762618392916E-5</v>
      </c>
      <c r="AH6135" s="2">
        <v>41459</v>
      </c>
      <c r="AI6135">
        <v>2.5030000000000001</v>
      </c>
      <c r="AJ6135">
        <v>0.13400000000000001</v>
      </c>
      <c r="AK6135">
        <v>1.29135</v>
      </c>
      <c r="AR6135" s="3"/>
    </row>
    <row r="6136" spans="1:44" hidden="1" outlineLevel="1" x14ac:dyDescent="0.2">
      <c r="A6136" s="2">
        <v>41460</v>
      </c>
      <c r="B6136">
        <v>14.89</v>
      </c>
      <c r="E6136" s="2">
        <v>41460</v>
      </c>
      <c r="F6136">
        <v>1631.89</v>
      </c>
      <c r="G6136">
        <f t="shared" si="858"/>
        <v>1.0201744448777639E-2</v>
      </c>
      <c r="H6136" s="2">
        <v>41460</v>
      </c>
      <c r="I6136">
        <v>2897.12</v>
      </c>
      <c r="J6136">
        <f t="shared" si="859"/>
        <v>1.0206252070366295E-2</v>
      </c>
      <c r="K6136">
        <f t="shared" si="855"/>
        <v>1.0200892070366296E-2</v>
      </c>
      <c r="L6136">
        <v>5.5446996476499486E-3</v>
      </c>
      <c r="N6136" s="2">
        <v>41460</v>
      </c>
      <c r="O6136">
        <v>34.21</v>
      </c>
      <c r="Q6136" s="2">
        <v>41460</v>
      </c>
      <c r="R6136">
        <v>46997.93</v>
      </c>
      <c r="S6136" s="8">
        <f t="shared" si="860"/>
        <v>5.880378861199187E-3</v>
      </c>
      <c r="T6136" s="9">
        <f t="shared" si="856"/>
        <v>5.8750188611991867E-3</v>
      </c>
      <c r="U6136" s="3">
        <f>Sheet1!$B$17+Sheet1!$B$18*'Portfolio allocation'!K6136</f>
        <v>1.2190520792463477E-2</v>
      </c>
      <c r="V6136" s="13">
        <f t="shared" si="861"/>
        <v>-6.3155019312642899E-3</v>
      </c>
      <c r="W6136" s="13"/>
      <c r="X6136" s="2">
        <v>41460</v>
      </c>
      <c r="Y6136">
        <v>186.1902</v>
      </c>
      <c r="AA6136" s="2">
        <v>41460</v>
      </c>
      <c r="AB6136">
        <v>2715.35</v>
      </c>
      <c r="AC6136">
        <f t="shared" si="862"/>
        <v>8.692583443228985E-3</v>
      </c>
      <c r="AD6136">
        <f t="shared" si="857"/>
        <v>8.6869434432289856E-3</v>
      </c>
      <c r="AE6136">
        <f>Sheet2!$B$17+Sheet2!$B$18*'Portfolio allocation'!K6136</f>
        <v>9.1242804886282197E-3</v>
      </c>
      <c r="AF6136">
        <f t="shared" si="863"/>
        <v>-4.3733704539923417E-4</v>
      </c>
      <c r="AH6136" s="2">
        <v>41460</v>
      </c>
      <c r="AI6136">
        <v>2.7360000000000002</v>
      </c>
      <c r="AJ6136">
        <v>0.14099999999999999</v>
      </c>
      <c r="AK6136">
        <v>1.28345</v>
      </c>
      <c r="AR6136" s="3"/>
    </row>
    <row r="6137" spans="1:44" hidden="1" outlineLevel="1" x14ac:dyDescent="0.2">
      <c r="A6137" s="2">
        <v>41463</v>
      </c>
      <c r="B6137">
        <v>14.78</v>
      </c>
      <c r="E6137" s="2">
        <v>41463</v>
      </c>
      <c r="F6137">
        <v>1640.46</v>
      </c>
      <c r="G6137">
        <f t="shared" si="858"/>
        <v>5.2515794569487628E-3</v>
      </c>
      <c r="H6137" s="2">
        <v>41463</v>
      </c>
      <c r="I6137">
        <v>2913.2</v>
      </c>
      <c r="J6137">
        <f t="shared" si="859"/>
        <v>5.5503396476499489E-3</v>
      </c>
      <c r="K6137">
        <f t="shared" si="855"/>
        <v>5.5446996476499486E-3</v>
      </c>
      <c r="L6137">
        <v>7.2412870630234162E-3</v>
      </c>
      <c r="N6137" s="2">
        <v>41463</v>
      </c>
      <c r="O6137">
        <v>34.325000000000003</v>
      </c>
      <c r="Q6137" s="2">
        <v>41463</v>
      </c>
      <c r="R6137">
        <v>47155.93</v>
      </c>
      <c r="S6137" s="8">
        <f t="shared" si="860"/>
        <v>3.3618501921255373E-3</v>
      </c>
      <c r="T6137" s="9">
        <f t="shared" si="856"/>
        <v>3.3562101921255374E-3</v>
      </c>
      <c r="U6137" s="3">
        <f>Sheet1!$B$17+Sheet1!$B$18*'Portfolio allocation'!K6137</f>
        <v>6.848818841514755E-3</v>
      </c>
      <c r="V6137" s="13">
        <f t="shared" si="861"/>
        <v>-3.4926086493892177E-3</v>
      </c>
      <c r="W6137" s="13"/>
      <c r="X6137" s="2">
        <v>41463</v>
      </c>
      <c r="Y6137">
        <v>186.238</v>
      </c>
      <c r="AA6137" s="2">
        <v>41463</v>
      </c>
      <c r="AB6137">
        <v>2716.04</v>
      </c>
      <c r="AC6137">
        <f t="shared" si="862"/>
        <v>2.5411088809912385E-4</v>
      </c>
      <c r="AD6137">
        <f t="shared" si="857"/>
        <v>2.4907088809912386E-4</v>
      </c>
      <c r="AE6137">
        <f>Sheet2!$B$17+Sheet2!$B$18*'Portfolio allocation'!K6137</f>
        <v>4.9838753961364887E-3</v>
      </c>
      <c r="AF6137">
        <f t="shared" si="863"/>
        <v>-4.7348045080373644E-3</v>
      </c>
      <c r="AH6137" s="2">
        <v>41463</v>
      </c>
      <c r="AI6137">
        <v>2.6379999999999999</v>
      </c>
      <c r="AJ6137">
        <v>0.126</v>
      </c>
      <c r="AK6137">
        <v>1.2864500000000001</v>
      </c>
      <c r="AR6137" s="3"/>
    </row>
    <row r="6138" spans="1:44" hidden="1" outlineLevel="1" x14ac:dyDescent="0.2">
      <c r="A6138" s="2">
        <v>41464</v>
      </c>
      <c r="B6138">
        <v>14.35</v>
      </c>
      <c r="E6138" s="2">
        <v>41464</v>
      </c>
      <c r="F6138">
        <v>1652.32</v>
      </c>
      <c r="G6138">
        <f t="shared" si="858"/>
        <v>7.2296794801458564E-3</v>
      </c>
      <c r="H6138" s="2">
        <v>41464</v>
      </c>
      <c r="I6138">
        <v>2934.31</v>
      </c>
      <c r="J6138">
        <f t="shared" si="859"/>
        <v>7.2463270630234167E-3</v>
      </c>
      <c r="K6138">
        <f t="shared" si="855"/>
        <v>7.2412870630234162E-3</v>
      </c>
      <c r="L6138">
        <v>2.1996511016203309E-4</v>
      </c>
      <c r="N6138" s="2">
        <v>41464</v>
      </c>
      <c r="O6138">
        <v>34.35</v>
      </c>
      <c r="Q6138" s="2">
        <v>41464</v>
      </c>
      <c r="R6138">
        <v>47190.27</v>
      </c>
      <c r="S6138" s="8">
        <f t="shared" si="860"/>
        <v>7.2822230417246558E-4</v>
      </c>
      <c r="T6138" s="9">
        <f t="shared" si="856"/>
        <v>7.2318230417246559E-4</v>
      </c>
      <c r="U6138" s="3">
        <f>Sheet1!$B$17+Sheet1!$B$18*'Portfolio allocation'!K6138</f>
        <v>8.7951869216742282E-3</v>
      </c>
      <c r="V6138" s="13">
        <f t="shared" si="861"/>
        <v>-8.0720046175017622E-3</v>
      </c>
      <c r="W6138" s="13"/>
      <c r="X6138" s="2">
        <v>41464</v>
      </c>
      <c r="Y6138">
        <v>182.72300000000001</v>
      </c>
      <c r="AA6138" s="2">
        <v>41464</v>
      </c>
      <c r="AB6138">
        <v>2664.78</v>
      </c>
      <c r="AC6138">
        <f t="shared" si="862"/>
        <v>-1.8873065197861472E-2</v>
      </c>
      <c r="AD6138">
        <f t="shared" si="857"/>
        <v>-1.887802519786147E-2</v>
      </c>
      <c r="AE6138">
        <f>Sheet2!$B$17+Sheet2!$B$18*'Portfolio allocation'!K6138</f>
        <v>6.4925242097462303E-3</v>
      </c>
      <c r="AF6138">
        <f t="shared" si="863"/>
        <v>-2.53705494076077E-2</v>
      </c>
      <c r="AH6138" s="2">
        <v>41464</v>
      </c>
      <c r="AI6138">
        <v>2.64</v>
      </c>
      <c r="AJ6138">
        <v>0.124</v>
      </c>
      <c r="AK6138">
        <v>1.2786</v>
      </c>
      <c r="AR6138" s="3"/>
    </row>
    <row r="6139" spans="1:44" hidden="1" outlineLevel="1" x14ac:dyDescent="0.2">
      <c r="A6139" s="2">
        <v>41465</v>
      </c>
      <c r="B6139">
        <v>14.21</v>
      </c>
      <c r="E6139" s="2">
        <v>41465</v>
      </c>
      <c r="F6139">
        <v>1652.62</v>
      </c>
      <c r="G6139">
        <f t="shared" si="858"/>
        <v>1.8156289338633336E-4</v>
      </c>
      <c r="H6139" s="2">
        <v>41465</v>
      </c>
      <c r="I6139">
        <v>2934.97</v>
      </c>
      <c r="J6139">
        <f t="shared" si="859"/>
        <v>2.2492511016203309E-4</v>
      </c>
      <c r="K6139">
        <f t="shared" si="855"/>
        <v>2.1996511016203309E-4</v>
      </c>
      <c r="L6139">
        <v>1.3654584116771345E-2</v>
      </c>
      <c r="N6139" s="2">
        <v>41465</v>
      </c>
      <c r="O6139">
        <v>34.700000000000003</v>
      </c>
      <c r="Q6139" s="2">
        <v>41465</v>
      </c>
      <c r="R6139">
        <v>47671.11</v>
      </c>
      <c r="S6139" s="8">
        <f t="shared" si="860"/>
        <v>1.0189388617611206E-2</v>
      </c>
      <c r="T6139" s="9">
        <f t="shared" si="856"/>
        <v>1.0184428617611206E-2</v>
      </c>
      <c r="U6139" s="3">
        <f>Sheet1!$B$17+Sheet1!$B$18*'Portfolio allocation'!K6139</f>
        <v>7.4014843338974623E-4</v>
      </c>
      <c r="V6139" s="13">
        <f t="shared" si="861"/>
        <v>9.4442801842214603E-3</v>
      </c>
      <c r="W6139" s="13"/>
      <c r="X6139" s="2">
        <v>41465</v>
      </c>
      <c r="Y6139">
        <v>183.63040000000001</v>
      </c>
      <c r="AA6139" s="2">
        <v>41465</v>
      </c>
      <c r="AB6139">
        <v>2678.02</v>
      </c>
      <c r="AC6139">
        <f t="shared" si="862"/>
        <v>4.9685152245213526E-3</v>
      </c>
      <c r="AD6139">
        <f t="shared" si="857"/>
        <v>4.9636752245213528E-3</v>
      </c>
      <c r="AE6139">
        <f>Sheet2!$B$17+Sheet2!$B$18*'Portfolio allocation'!K6139</f>
        <v>2.4898559913794581E-4</v>
      </c>
      <c r="AF6139">
        <f t="shared" si="863"/>
        <v>4.7146896253834067E-3</v>
      </c>
      <c r="AH6139" s="2">
        <v>41465</v>
      </c>
      <c r="AI6139">
        <v>2.6739999999999999</v>
      </c>
      <c r="AJ6139">
        <v>0.121</v>
      </c>
      <c r="AK6139">
        <v>1.2857499999999999</v>
      </c>
      <c r="AR6139" s="3"/>
    </row>
    <row r="6140" spans="1:44" hidden="1" outlineLevel="1" x14ac:dyDescent="0.2">
      <c r="A6140" s="2">
        <v>41466</v>
      </c>
      <c r="B6140">
        <v>14.01</v>
      </c>
      <c r="E6140" s="2">
        <v>41466</v>
      </c>
      <c r="F6140">
        <v>1675.02</v>
      </c>
      <c r="G6140">
        <f t="shared" si="858"/>
        <v>1.3554235093367062E-2</v>
      </c>
      <c r="H6140" s="2">
        <v>41466</v>
      </c>
      <c r="I6140">
        <v>2975.06</v>
      </c>
      <c r="J6140">
        <f t="shared" si="859"/>
        <v>1.3659424116771346E-2</v>
      </c>
      <c r="K6140">
        <f t="shared" si="855"/>
        <v>1.3654584116771345E-2</v>
      </c>
      <c r="L6140">
        <v>3.0812120540760712E-3</v>
      </c>
      <c r="N6140" s="2">
        <v>41466</v>
      </c>
      <c r="O6140">
        <v>35.685000000000002</v>
      </c>
      <c r="Q6140" s="2">
        <v>41466</v>
      </c>
      <c r="R6140">
        <v>49024.31</v>
      </c>
      <c r="S6140" s="8">
        <f t="shared" si="860"/>
        <v>2.8386165121810691E-2</v>
      </c>
      <c r="T6140" s="9">
        <f t="shared" si="856"/>
        <v>2.8381325121810692E-2</v>
      </c>
      <c r="U6140" s="3">
        <f>Sheet1!$B$17+Sheet1!$B$18*'Portfolio allocation'!K6140</f>
        <v>1.6152683836295614E-2</v>
      </c>
      <c r="V6140" s="13">
        <f t="shared" si="861"/>
        <v>1.2228641285515079E-2</v>
      </c>
      <c r="W6140" s="13"/>
      <c r="X6140" s="2">
        <v>41466</v>
      </c>
      <c r="Y6140">
        <v>184.1557</v>
      </c>
      <c r="AA6140" s="2">
        <v>41466</v>
      </c>
      <c r="AB6140">
        <v>2685.68</v>
      </c>
      <c r="AC6140">
        <f t="shared" si="862"/>
        <v>2.8603221783256583E-3</v>
      </c>
      <c r="AD6140">
        <f t="shared" si="857"/>
        <v>2.8558821783256582E-3</v>
      </c>
      <c r="AE6140">
        <f>Sheet2!$B$17+Sheet2!$B$18*'Portfolio allocation'!K6140</f>
        <v>1.2195391567944707E-2</v>
      </c>
      <c r="AF6140">
        <f t="shared" si="863"/>
        <v>-9.3395093896190481E-3</v>
      </c>
      <c r="AH6140" s="2">
        <v>41466</v>
      </c>
      <c r="AI6140">
        <v>2.5720000000000001</v>
      </c>
      <c r="AJ6140">
        <v>0.111</v>
      </c>
      <c r="AK6140">
        <v>1.3041</v>
      </c>
      <c r="AR6140" s="3"/>
    </row>
    <row r="6141" spans="1:44" hidden="1" outlineLevel="1" x14ac:dyDescent="0.2">
      <c r="A6141" s="2">
        <v>41467</v>
      </c>
      <c r="B6141">
        <v>13.84</v>
      </c>
      <c r="E6141" s="2">
        <v>41467</v>
      </c>
      <c r="F6141">
        <v>1680.19</v>
      </c>
      <c r="G6141">
        <f t="shared" si="858"/>
        <v>3.0865303100859887E-3</v>
      </c>
      <c r="H6141" s="2">
        <v>41467</v>
      </c>
      <c r="I6141">
        <v>2984.24</v>
      </c>
      <c r="J6141">
        <f t="shared" si="859"/>
        <v>3.0856520540760712E-3</v>
      </c>
      <c r="K6141">
        <f t="shared" si="855"/>
        <v>3.0812120540760712E-3</v>
      </c>
      <c r="L6141">
        <v>1.3727950749270411E-3</v>
      </c>
      <c r="N6141" s="2">
        <v>41467</v>
      </c>
      <c r="O6141">
        <v>35.67</v>
      </c>
      <c r="Q6141" s="2">
        <v>41467</v>
      </c>
      <c r="R6141">
        <v>49003.7</v>
      </c>
      <c r="S6141" s="8">
        <f t="shared" si="860"/>
        <v>-4.2040367319806649E-4</v>
      </c>
      <c r="T6141" s="9">
        <f t="shared" si="856"/>
        <v>-4.2484367319806646E-4</v>
      </c>
      <c r="U6141" s="3">
        <f>Sheet1!$B$17+Sheet1!$B$18*'Portfolio allocation'!K6141</f>
        <v>4.0226434410886094E-3</v>
      </c>
      <c r="V6141" s="13">
        <f t="shared" si="861"/>
        <v>-4.4474871142866756E-3</v>
      </c>
      <c r="W6141" s="13"/>
      <c r="X6141" s="2">
        <v>41467</v>
      </c>
      <c r="Y6141">
        <v>183.45849999999999</v>
      </c>
      <c r="AA6141" s="2">
        <v>41467</v>
      </c>
      <c r="AB6141">
        <v>2675.51</v>
      </c>
      <c r="AC6141">
        <f t="shared" si="862"/>
        <v>-3.786750469154776E-3</v>
      </c>
      <c r="AD6141">
        <f t="shared" si="857"/>
        <v>-3.7911904691547761E-3</v>
      </c>
      <c r="AE6141">
        <f>Sheet2!$B$17+Sheet2!$B$18*'Portfolio allocation'!K6141</f>
        <v>2.7932793786778595E-3</v>
      </c>
      <c r="AF6141">
        <f t="shared" si="863"/>
        <v>-6.5844698478326356E-3</v>
      </c>
      <c r="AH6141" s="2">
        <v>41467</v>
      </c>
      <c r="AI6141">
        <v>2.5920000000000001</v>
      </c>
      <c r="AJ6141">
        <v>0.111</v>
      </c>
      <c r="AK6141">
        <v>1.30535</v>
      </c>
      <c r="AR6141" s="3"/>
    </row>
    <row r="6142" spans="1:44" hidden="1" outlineLevel="1" x14ac:dyDescent="0.2">
      <c r="A6142" s="2">
        <v>41470</v>
      </c>
      <c r="B6142">
        <v>13.79</v>
      </c>
      <c r="E6142" s="2">
        <v>41470</v>
      </c>
      <c r="F6142">
        <v>1682.5</v>
      </c>
      <c r="G6142">
        <f t="shared" si="858"/>
        <v>1.3748445116326113E-3</v>
      </c>
      <c r="H6142" s="2">
        <v>41470</v>
      </c>
      <c r="I6142">
        <v>2988.35</v>
      </c>
      <c r="J6142">
        <f t="shared" si="859"/>
        <v>1.3772350749270412E-3</v>
      </c>
      <c r="K6142">
        <f t="shared" si="855"/>
        <v>1.3727950749270411E-3</v>
      </c>
      <c r="L6142">
        <v>-3.7149980196428773E-3</v>
      </c>
      <c r="N6142" s="2">
        <v>41470</v>
      </c>
      <c r="O6142">
        <v>36.17</v>
      </c>
      <c r="Q6142" s="2">
        <v>41470</v>
      </c>
      <c r="R6142">
        <v>49690.61</v>
      </c>
      <c r="S6142" s="8">
        <f t="shared" si="860"/>
        <v>1.4017512963306888E-2</v>
      </c>
      <c r="T6142" s="9">
        <f t="shared" si="856"/>
        <v>1.4013072963306889E-2</v>
      </c>
      <c r="U6142" s="3">
        <f>Sheet1!$B$17+Sheet1!$B$18*'Portfolio allocation'!K6142</f>
        <v>2.0627041855647973E-3</v>
      </c>
      <c r="V6142" s="13">
        <f t="shared" si="861"/>
        <v>1.1950368777742092E-2</v>
      </c>
      <c r="W6142" s="13"/>
      <c r="X6142" s="2">
        <v>41470</v>
      </c>
      <c r="Y6142">
        <v>185.30189999999999</v>
      </c>
      <c r="AA6142" s="2">
        <v>41470</v>
      </c>
      <c r="AB6142">
        <v>2702.39</v>
      </c>
      <c r="AC6142">
        <f t="shared" si="862"/>
        <v>1.0046682688533926E-2</v>
      </c>
      <c r="AD6142">
        <f t="shared" si="857"/>
        <v>1.0042762688533926E-2</v>
      </c>
      <c r="AE6142">
        <f>Sheet2!$B$17+Sheet2!$B$18*'Portfolio allocation'!K6142</f>
        <v>1.2741114151594199E-3</v>
      </c>
      <c r="AF6142">
        <f t="shared" si="863"/>
        <v>8.7686512733745059E-3</v>
      </c>
      <c r="AH6142" s="2">
        <v>41470</v>
      </c>
      <c r="AI6142">
        <v>2.5430000000000001</v>
      </c>
      <c r="AJ6142">
        <v>9.8000000000000004E-2</v>
      </c>
      <c r="AK6142">
        <v>1.3047500000000001</v>
      </c>
      <c r="AR6142" s="3"/>
    </row>
    <row r="6143" spans="1:44" hidden="1" outlineLevel="1" x14ac:dyDescent="0.2">
      <c r="A6143" s="2">
        <v>41471</v>
      </c>
      <c r="B6143">
        <v>14.42</v>
      </c>
      <c r="E6143" s="2">
        <v>41471</v>
      </c>
      <c r="F6143">
        <v>1676.26</v>
      </c>
      <c r="G6143">
        <f t="shared" si="858"/>
        <v>-3.7087667161961324E-3</v>
      </c>
      <c r="H6143" s="2">
        <v>41471</v>
      </c>
      <c r="I6143">
        <v>2977.26</v>
      </c>
      <c r="J6143">
        <f t="shared" si="859"/>
        <v>-3.7110780196428772E-3</v>
      </c>
      <c r="K6143">
        <f t="shared" si="855"/>
        <v>-3.7149980196428773E-3</v>
      </c>
      <c r="L6143">
        <v>2.8814831733874739E-3</v>
      </c>
      <c r="N6143" s="2">
        <v>41471</v>
      </c>
      <c r="O6143">
        <v>36.270000000000003</v>
      </c>
      <c r="Q6143" s="2">
        <v>41471</v>
      </c>
      <c r="R6143">
        <v>49827.97</v>
      </c>
      <c r="S6143" s="8">
        <f t="shared" si="860"/>
        <v>2.7643049662702257E-3</v>
      </c>
      <c r="T6143" s="9">
        <f t="shared" si="856"/>
        <v>2.7603849662702256E-3</v>
      </c>
      <c r="U6143" s="3">
        <f>Sheet1!$B$17+Sheet1!$B$18*'Portfolio allocation'!K6143</f>
        <v>-3.7741409943499696E-3</v>
      </c>
      <c r="V6143" s="13">
        <f t="shared" si="861"/>
        <v>6.5345259606201956E-3</v>
      </c>
      <c r="W6143" s="13"/>
      <c r="X6143" s="2">
        <v>41471</v>
      </c>
      <c r="Y6143">
        <v>185.15860000000001</v>
      </c>
      <c r="AA6143" s="2">
        <v>41471</v>
      </c>
      <c r="AB6143">
        <v>2700.3</v>
      </c>
      <c r="AC6143">
        <f t="shared" si="862"/>
        <v>-7.7338948116290052E-4</v>
      </c>
      <c r="AD6143">
        <f t="shared" si="857"/>
        <v>-7.7710948116290054E-4</v>
      </c>
      <c r="AE6143">
        <f>Sheet2!$B$17+Sheet2!$B$18*'Portfolio allocation'!K6143</f>
        <v>-3.2500840058735151E-3</v>
      </c>
      <c r="AF6143">
        <f t="shared" si="863"/>
        <v>2.4729745247106145E-3</v>
      </c>
      <c r="AH6143" s="2">
        <v>41471</v>
      </c>
      <c r="AI6143">
        <v>2.532</v>
      </c>
      <c r="AJ6143">
        <v>9.2999999999999999E-2</v>
      </c>
      <c r="AK6143">
        <v>1.31375</v>
      </c>
      <c r="AR6143" s="3"/>
    </row>
    <row r="6144" spans="1:44" hidden="1" outlineLevel="1" x14ac:dyDescent="0.2">
      <c r="A6144" s="2">
        <v>41472</v>
      </c>
      <c r="B6144">
        <v>13.78</v>
      </c>
      <c r="E6144" s="2">
        <v>41472</v>
      </c>
      <c r="F6144">
        <v>1680.91</v>
      </c>
      <c r="G6144">
        <f t="shared" si="858"/>
        <v>2.7740326679632776E-3</v>
      </c>
      <c r="H6144" s="2">
        <v>41472</v>
      </c>
      <c r="I6144">
        <v>2985.85</v>
      </c>
      <c r="J6144">
        <f t="shared" si="859"/>
        <v>2.8852031733874739E-3</v>
      </c>
      <c r="K6144">
        <f t="shared" si="855"/>
        <v>2.8814831733874739E-3</v>
      </c>
      <c r="L6144">
        <v>5.1404237774838931E-3</v>
      </c>
      <c r="N6144" s="2">
        <v>41472</v>
      </c>
      <c r="O6144">
        <v>35.74</v>
      </c>
      <c r="Q6144" s="2">
        <v>41472</v>
      </c>
      <c r="R6144">
        <v>49099.86</v>
      </c>
      <c r="S6144" s="8">
        <f t="shared" si="860"/>
        <v>-1.4612475683837833E-2</v>
      </c>
      <c r="T6144" s="9">
        <f t="shared" si="856"/>
        <v>-1.4616195683837834E-2</v>
      </c>
      <c r="U6144" s="3">
        <f>Sheet1!$B$17+Sheet1!$B$18*'Portfolio allocation'!K6144</f>
        <v>3.7935094073596781E-3</v>
      </c>
      <c r="V6144" s="13">
        <f t="shared" si="861"/>
        <v>-1.8409705091197513E-2</v>
      </c>
      <c r="W6144" s="13"/>
      <c r="X6144" s="2">
        <v>41472</v>
      </c>
      <c r="Y6144">
        <v>185.8272</v>
      </c>
      <c r="AA6144" s="2">
        <v>41472</v>
      </c>
      <c r="AB6144">
        <v>2710.05</v>
      </c>
      <c r="AC6144">
        <f t="shared" si="862"/>
        <v>3.6107099211197813E-3</v>
      </c>
      <c r="AD6144">
        <f t="shared" si="857"/>
        <v>3.6068699211197811E-3</v>
      </c>
      <c r="AE6144">
        <f>Sheet2!$B$17+Sheet2!$B$18*'Portfolio allocation'!K6144</f>
        <v>2.6156753624249599E-3</v>
      </c>
      <c r="AF6144">
        <f t="shared" si="863"/>
        <v>9.9119455869482124E-4</v>
      </c>
      <c r="AH6144" s="2">
        <v>41472</v>
      </c>
      <c r="AI6144">
        <v>2.4910000000000001</v>
      </c>
      <c r="AJ6144">
        <v>9.6000000000000002E-2</v>
      </c>
      <c r="AK6144">
        <v>1.30935</v>
      </c>
      <c r="AR6144" s="3"/>
    </row>
    <row r="6145" spans="1:44" hidden="1" outlineLevel="1" x14ac:dyDescent="0.2">
      <c r="A6145" s="2">
        <v>41473</v>
      </c>
      <c r="B6145">
        <v>13.77</v>
      </c>
      <c r="E6145" s="2">
        <v>41473</v>
      </c>
      <c r="F6145">
        <v>1689.37</v>
      </c>
      <c r="G6145">
        <f t="shared" si="858"/>
        <v>5.0329880838353436E-3</v>
      </c>
      <c r="H6145" s="2">
        <v>41473</v>
      </c>
      <c r="I6145">
        <v>3001.21</v>
      </c>
      <c r="J6145">
        <f t="shared" si="859"/>
        <v>5.1442637774838929E-3</v>
      </c>
      <c r="K6145">
        <f t="shared" si="855"/>
        <v>5.1404237774838931E-3</v>
      </c>
      <c r="L6145">
        <v>1.6354188000173204E-3</v>
      </c>
      <c r="N6145" s="2">
        <v>41473</v>
      </c>
      <c r="O6145">
        <v>35.44</v>
      </c>
      <c r="Q6145" s="2">
        <v>41473</v>
      </c>
      <c r="R6145">
        <v>48687.71</v>
      </c>
      <c r="S6145" s="8">
        <f t="shared" si="860"/>
        <v>-8.3941176207019685E-3</v>
      </c>
      <c r="T6145" s="9">
        <f t="shared" si="856"/>
        <v>-8.3979576207019683E-3</v>
      </c>
      <c r="U6145" s="3">
        <f>Sheet1!$B$17+Sheet1!$B$18*'Portfolio allocation'!K6145</f>
        <v>6.3850233175471952E-3</v>
      </c>
      <c r="V6145" s="13">
        <f t="shared" si="861"/>
        <v>-1.4782980938249164E-2</v>
      </c>
      <c r="W6145" s="13"/>
      <c r="X6145" s="2">
        <v>41473</v>
      </c>
      <c r="Y6145">
        <v>189.113</v>
      </c>
      <c r="AA6145" s="2">
        <v>41473</v>
      </c>
      <c r="AB6145">
        <v>2757.97</v>
      </c>
      <c r="AC6145">
        <f t="shared" si="862"/>
        <v>1.7682330584306349E-2</v>
      </c>
      <c r="AD6145">
        <f t="shared" si="857"/>
        <v>1.7678410584306348E-2</v>
      </c>
      <c r="AE6145">
        <f>Sheet2!$B$17+Sheet2!$B$18*'Portfolio allocation'!K6145</f>
        <v>4.6243829783745626E-3</v>
      </c>
      <c r="AF6145">
        <f t="shared" si="863"/>
        <v>1.3054027605931787E-2</v>
      </c>
      <c r="AH6145" s="2">
        <v>41473</v>
      </c>
      <c r="AI6145">
        <v>2.5339999999999998</v>
      </c>
      <c r="AJ6145">
        <v>9.8000000000000004E-2</v>
      </c>
      <c r="AK6145">
        <v>1.30915</v>
      </c>
      <c r="AR6145" s="3"/>
    </row>
    <row r="6146" spans="1:44" hidden="1" outlineLevel="1" x14ac:dyDescent="0.2">
      <c r="A6146" s="2">
        <v>41474</v>
      </c>
      <c r="B6146">
        <v>12.54</v>
      </c>
      <c r="E6146" s="2">
        <v>41474</v>
      </c>
      <c r="F6146">
        <v>1692.09</v>
      </c>
      <c r="G6146">
        <f t="shared" si="858"/>
        <v>1.6100676583579165E-3</v>
      </c>
      <c r="H6146" s="2">
        <v>41474</v>
      </c>
      <c r="I6146">
        <v>3006.13</v>
      </c>
      <c r="J6146">
        <f t="shared" si="859"/>
        <v>1.6393388000173204E-3</v>
      </c>
      <c r="K6146">
        <f t="shared" si="855"/>
        <v>1.6354188000173204E-3</v>
      </c>
      <c r="L6146">
        <v>2.048552780618375E-3</v>
      </c>
      <c r="N6146" s="2">
        <v>41474</v>
      </c>
      <c r="O6146">
        <v>31.4</v>
      </c>
      <c r="Q6146" s="2">
        <v>41474</v>
      </c>
      <c r="R6146">
        <v>43137.54</v>
      </c>
      <c r="S6146" s="8">
        <f t="shared" si="860"/>
        <v>-0.11399529778664874</v>
      </c>
      <c r="T6146" s="9">
        <f t="shared" si="856"/>
        <v>-0.11399921778664875</v>
      </c>
      <c r="U6146" s="3">
        <f>Sheet1!$B$17+Sheet1!$B$18*'Portfolio allocation'!K6146</f>
        <v>2.363992778758667E-3</v>
      </c>
      <c r="V6146" s="13">
        <f t="shared" si="861"/>
        <v>-0.11636321056540741</v>
      </c>
      <c r="W6146" s="13"/>
      <c r="X6146" s="2">
        <v>41474</v>
      </c>
      <c r="Y6146">
        <v>184.86250000000001</v>
      </c>
      <c r="AA6146" s="2">
        <v>41474</v>
      </c>
      <c r="AB6146">
        <v>2695.98</v>
      </c>
      <c r="AC6146">
        <f t="shared" si="862"/>
        <v>-2.2476676686113306E-2</v>
      </c>
      <c r="AD6146">
        <f t="shared" si="857"/>
        <v>-2.2480596686113307E-2</v>
      </c>
      <c r="AE6146">
        <f>Sheet2!$B$17+Sheet2!$B$18*'Portfolio allocation'!K6146</f>
        <v>1.5076431316468986E-3</v>
      </c>
      <c r="AF6146">
        <f t="shared" si="863"/>
        <v>-2.3988239817760205E-2</v>
      </c>
      <c r="AH6146" s="2">
        <v>41474</v>
      </c>
      <c r="AI6146">
        <v>2.4820000000000002</v>
      </c>
      <c r="AJ6146">
        <v>9.8000000000000004E-2</v>
      </c>
      <c r="AK6146">
        <v>1.31395</v>
      </c>
      <c r="AR6146" s="3"/>
    </row>
    <row r="6147" spans="1:44" hidden="1" outlineLevel="1" x14ac:dyDescent="0.2">
      <c r="A6147" s="2">
        <v>41477</v>
      </c>
      <c r="B6147">
        <v>12.29</v>
      </c>
      <c r="E6147" s="2">
        <v>41477</v>
      </c>
      <c r="F6147">
        <v>1695.53</v>
      </c>
      <c r="G6147">
        <f t="shared" si="858"/>
        <v>2.0329887890124798E-3</v>
      </c>
      <c r="H6147" s="2">
        <v>41477</v>
      </c>
      <c r="I6147">
        <v>3012.3</v>
      </c>
      <c r="J6147">
        <f t="shared" si="859"/>
        <v>2.0524727806183751E-3</v>
      </c>
      <c r="K6147">
        <f t="shared" si="855"/>
        <v>2.048552780618375E-3</v>
      </c>
      <c r="L6147">
        <v>-1.8562451389304796E-3</v>
      </c>
      <c r="N6147" s="2">
        <v>41477</v>
      </c>
      <c r="O6147">
        <v>32.01</v>
      </c>
      <c r="Q6147" s="2">
        <v>41477</v>
      </c>
      <c r="R6147">
        <v>43975.56</v>
      </c>
      <c r="S6147" s="8">
        <f t="shared" si="860"/>
        <v>1.9426698879908333E-2</v>
      </c>
      <c r="T6147" s="9">
        <f t="shared" si="856"/>
        <v>1.9422778879908332E-2</v>
      </c>
      <c r="U6147" s="3">
        <f>Sheet1!$B$17+Sheet1!$B$18*'Portfolio allocation'!K6147</f>
        <v>2.8379505515116307E-3</v>
      </c>
      <c r="V6147" s="13">
        <f t="shared" si="861"/>
        <v>1.6584828328396702E-2</v>
      </c>
      <c r="W6147" s="13"/>
      <c r="X6147" s="2">
        <v>41477</v>
      </c>
      <c r="Y6147">
        <v>185.3879</v>
      </c>
      <c r="AA6147" s="2">
        <v>41477</v>
      </c>
      <c r="AB6147">
        <v>2703.65</v>
      </c>
      <c r="AC6147">
        <f t="shared" si="862"/>
        <v>2.8449765947817784E-3</v>
      </c>
      <c r="AD6147">
        <f t="shared" si="857"/>
        <v>2.8411365947817783E-3</v>
      </c>
      <c r="AE6147">
        <f>Sheet2!$B$17+Sheet2!$B$18*'Portfolio allocation'!K6147</f>
        <v>1.8750124071984626E-3</v>
      </c>
      <c r="AF6147">
        <f t="shared" si="863"/>
        <v>9.661241875833157E-4</v>
      </c>
      <c r="AH6147" s="2">
        <v>41477</v>
      </c>
      <c r="AI6147">
        <v>2.484</v>
      </c>
      <c r="AJ6147">
        <v>9.6000000000000002E-2</v>
      </c>
      <c r="AK6147">
        <v>1.31935</v>
      </c>
      <c r="AR6147" s="3"/>
    </row>
    <row r="6148" spans="1:44" hidden="1" outlineLevel="1" x14ac:dyDescent="0.2">
      <c r="A6148" s="2">
        <v>41478</v>
      </c>
      <c r="B6148">
        <v>12.66</v>
      </c>
      <c r="E6148" s="2">
        <v>41478</v>
      </c>
      <c r="F6148">
        <v>1692.39</v>
      </c>
      <c r="G6148">
        <f t="shared" si="858"/>
        <v>-1.8519283056034341E-3</v>
      </c>
      <c r="H6148" s="2">
        <v>41478</v>
      </c>
      <c r="I6148">
        <v>3006.72</v>
      </c>
      <c r="J6148">
        <f t="shared" si="859"/>
        <v>-1.8524051389304796E-3</v>
      </c>
      <c r="K6148">
        <f t="shared" ref="K6148:K6211" si="864">J6148-(AJ6147/25000)</f>
        <v>-1.8562451389304796E-3</v>
      </c>
      <c r="L6148">
        <v>-3.8020787909747817E-3</v>
      </c>
      <c r="N6148" s="2">
        <v>41478</v>
      </c>
      <c r="O6148">
        <v>31.82</v>
      </c>
      <c r="Q6148" s="2">
        <v>41478</v>
      </c>
      <c r="R6148">
        <v>43714.54</v>
      </c>
      <c r="S6148" s="8">
        <f t="shared" si="860"/>
        <v>-5.9355696664237234E-3</v>
      </c>
      <c r="T6148" s="9">
        <f t="shared" ref="T6148:T6211" si="865">S6148-(AJ6147/100/250)</f>
        <v>-5.9394096664237232E-3</v>
      </c>
      <c r="U6148" s="3">
        <f>Sheet1!$B$17+Sheet1!$B$18*'Portfolio allocation'!K6148</f>
        <v>-1.641732582534246E-3</v>
      </c>
      <c r="V6148" s="13">
        <f t="shared" si="861"/>
        <v>-4.2976770838894767E-3</v>
      </c>
      <c r="W6148" s="13"/>
      <c r="X6148" s="2">
        <v>41478</v>
      </c>
      <c r="Y6148">
        <v>186.238</v>
      </c>
      <c r="AA6148" s="2">
        <v>41478</v>
      </c>
      <c r="AB6148">
        <v>2716.04</v>
      </c>
      <c r="AC6148">
        <f t="shared" si="862"/>
        <v>4.5826937658350886E-3</v>
      </c>
      <c r="AD6148">
        <f t="shared" ref="AD6148:AD6211" si="866">AC6148-AJ6148/25000</f>
        <v>4.5787737658350884E-3</v>
      </c>
      <c r="AE6148">
        <f>Sheet2!$B$17+Sheet2!$B$18*'Portfolio allocation'!K6148</f>
        <v>-1.5972335232691971E-3</v>
      </c>
      <c r="AF6148">
        <f t="shared" si="863"/>
        <v>6.1760072891042855E-3</v>
      </c>
      <c r="AH6148" s="2">
        <v>41478</v>
      </c>
      <c r="AI6148">
        <v>2.5070000000000001</v>
      </c>
      <c r="AJ6148">
        <v>9.8000000000000004E-2</v>
      </c>
      <c r="AK6148">
        <v>1.32185</v>
      </c>
      <c r="AR6148" s="3"/>
    </row>
    <row r="6149" spans="1:44" hidden="1" outlineLevel="1" x14ac:dyDescent="0.2">
      <c r="A6149" s="2">
        <v>41479</v>
      </c>
      <c r="B6149">
        <v>13.18</v>
      </c>
      <c r="E6149" s="2">
        <v>41479</v>
      </c>
      <c r="F6149">
        <v>1685.94</v>
      </c>
      <c r="G6149">
        <f t="shared" ref="G6149:G6212" si="867">(F6149/F6148)-1</f>
        <v>-3.8111782745112732E-3</v>
      </c>
      <c r="H6149" s="2">
        <v>41479</v>
      </c>
      <c r="I6149">
        <v>2995.3</v>
      </c>
      <c r="J6149">
        <f t="shared" ref="J6149:J6212" si="868">(I6149/I6148)-1</f>
        <v>-3.7981587909747816E-3</v>
      </c>
      <c r="K6149">
        <f t="shared" si="864"/>
        <v>-3.8020787909747817E-3</v>
      </c>
      <c r="L6149">
        <v>2.569192651153413E-3</v>
      </c>
      <c r="N6149" s="2">
        <v>41479</v>
      </c>
      <c r="O6149">
        <v>31.96</v>
      </c>
      <c r="Q6149" s="2">
        <v>41479</v>
      </c>
      <c r="R6149">
        <v>43906.87</v>
      </c>
      <c r="S6149" s="8">
        <f t="shared" ref="S6149:S6212" si="869">R6149/R6148-1</f>
        <v>4.3996802894414877E-3</v>
      </c>
      <c r="T6149" s="9">
        <f t="shared" si="865"/>
        <v>4.3957602894414876E-3</v>
      </c>
      <c r="U6149" s="3">
        <f>Sheet1!$B$17+Sheet1!$B$18*'Portfolio allocation'!K6149</f>
        <v>-3.8740422621421603E-3</v>
      </c>
      <c r="V6149" s="13">
        <f t="shared" ref="V6149:V6212" si="870">T6149-U6149</f>
        <v>8.2698025515836483E-3</v>
      </c>
      <c r="W6149" s="13"/>
      <c r="X6149" s="2">
        <v>41479</v>
      </c>
      <c r="Y6149">
        <v>187.79490000000001</v>
      </c>
      <c r="AA6149" s="2">
        <v>41479</v>
      </c>
      <c r="AB6149">
        <v>2738.75</v>
      </c>
      <c r="AC6149">
        <f t="shared" ref="AC6149:AC6212" si="871">AB6149/AB6148-1</f>
        <v>8.3614379758767399E-3</v>
      </c>
      <c r="AD6149">
        <f t="shared" si="866"/>
        <v>8.3565979758767391E-3</v>
      </c>
      <c r="AE6149">
        <f>Sheet2!$B$17+Sheet2!$B$18*'Portfolio allocation'!K6149</f>
        <v>-3.3275184493732502E-3</v>
      </c>
      <c r="AF6149">
        <f t="shared" ref="AF6149:AF6212" si="872">AD6149-AE6149</f>
        <v>1.1684116425249989E-2</v>
      </c>
      <c r="AH6149" s="2">
        <v>41479</v>
      </c>
      <c r="AI6149">
        <v>2.5840000000000001</v>
      </c>
      <c r="AJ6149">
        <v>0.121</v>
      </c>
      <c r="AK6149">
        <v>1.32365</v>
      </c>
      <c r="AR6149" s="3"/>
    </row>
    <row r="6150" spans="1:44" hidden="1" outlineLevel="1" x14ac:dyDescent="0.2">
      <c r="A6150" s="2">
        <v>41480</v>
      </c>
      <c r="B6150">
        <v>12.97</v>
      </c>
      <c r="E6150" s="2">
        <v>41480</v>
      </c>
      <c r="F6150">
        <v>1690.25</v>
      </c>
      <c r="G6150">
        <f t="shared" si="867"/>
        <v>2.5564373583875089E-3</v>
      </c>
      <c r="H6150" s="2">
        <v>41480</v>
      </c>
      <c r="I6150">
        <v>3003.01</v>
      </c>
      <c r="J6150">
        <f t="shared" si="868"/>
        <v>2.5740326511534128E-3</v>
      </c>
      <c r="K6150">
        <f t="shared" si="864"/>
        <v>2.569192651153413E-3</v>
      </c>
      <c r="L6150">
        <v>8.2793806027962945E-4</v>
      </c>
      <c r="N6150" s="2">
        <v>41480</v>
      </c>
      <c r="O6150">
        <v>31.39</v>
      </c>
      <c r="Q6150" s="2">
        <v>41480</v>
      </c>
      <c r="R6150">
        <v>43123.81</v>
      </c>
      <c r="S6150" s="8">
        <f t="shared" si="869"/>
        <v>-1.7834566663485818E-2</v>
      </c>
      <c r="T6150" s="9">
        <f t="shared" si="865"/>
        <v>-1.7839406663485817E-2</v>
      </c>
      <c r="U6150" s="3">
        <f>Sheet1!$B$17+Sheet1!$B$18*'Portfolio allocation'!K6150</f>
        <v>3.4352418057584325E-3</v>
      </c>
      <c r="V6150" s="13">
        <f t="shared" si="870"/>
        <v>-2.1274648469244248E-2</v>
      </c>
      <c r="W6150" s="13"/>
      <c r="X6150" s="2">
        <v>41480</v>
      </c>
      <c r="Y6150">
        <v>188.3775</v>
      </c>
      <c r="AA6150" s="2">
        <v>41480</v>
      </c>
      <c r="AB6150">
        <v>2747.25</v>
      </c>
      <c r="AC6150">
        <f t="shared" si="871"/>
        <v>3.1036056595161732E-3</v>
      </c>
      <c r="AD6150">
        <f t="shared" si="866"/>
        <v>3.0990456595161734E-3</v>
      </c>
      <c r="AE6150">
        <f>Sheet2!$B$17+Sheet2!$B$18*'Portfolio allocation'!K6150</f>
        <v>2.3379786628026349E-3</v>
      </c>
      <c r="AF6150">
        <f t="shared" si="872"/>
        <v>7.6106699671353844E-4</v>
      </c>
      <c r="AH6150" s="2">
        <v>41480</v>
      </c>
      <c r="AI6150">
        <v>2.577</v>
      </c>
      <c r="AJ6150">
        <v>0.114</v>
      </c>
      <c r="AK6150">
        <v>1.32355</v>
      </c>
      <c r="AR6150" s="3"/>
    </row>
    <row r="6151" spans="1:44" hidden="1" outlineLevel="1" x14ac:dyDescent="0.2">
      <c r="A6151" s="2">
        <v>41481</v>
      </c>
      <c r="B6151">
        <v>12.72</v>
      </c>
      <c r="E6151" s="2">
        <v>41481</v>
      </c>
      <c r="F6151">
        <v>1691.65</v>
      </c>
      <c r="G6151">
        <f t="shared" si="867"/>
        <v>8.2827984026034862E-4</v>
      </c>
      <c r="H6151" s="2">
        <v>41481</v>
      </c>
      <c r="I6151">
        <v>3005.51</v>
      </c>
      <c r="J6151">
        <f t="shared" si="868"/>
        <v>8.3249806027962947E-4</v>
      </c>
      <c r="K6151">
        <f t="shared" si="864"/>
        <v>8.2793806027962945E-4</v>
      </c>
      <c r="L6151">
        <v>-3.6843479024858462E-3</v>
      </c>
      <c r="N6151" s="2">
        <v>41481</v>
      </c>
      <c r="O6151">
        <v>31.62</v>
      </c>
      <c r="Q6151" s="2">
        <v>41481</v>
      </c>
      <c r="R6151">
        <v>43439.78</v>
      </c>
      <c r="S6151" s="8">
        <f t="shared" si="869"/>
        <v>7.3270427636147328E-3</v>
      </c>
      <c r="T6151" s="9">
        <f t="shared" si="865"/>
        <v>7.322482763614733E-3</v>
      </c>
      <c r="U6151" s="3">
        <f>Sheet1!$B$17+Sheet1!$B$18*'Portfolio allocation'!K6151</f>
        <v>1.4376304098482301E-3</v>
      </c>
      <c r="V6151" s="13">
        <f t="shared" si="870"/>
        <v>5.8848523537665034E-3</v>
      </c>
      <c r="W6151" s="13"/>
      <c r="X6151" s="2">
        <v>41481</v>
      </c>
      <c r="Y6151">
        <v>188.5017</v>
      </c>
      <c r="AA6151" s="2">
        <v>41481</v>
      </c>
      <c r="AB6151">
        <v>2749.06</v>
      </c>
      <c r="AC6151">
        <f t="shared" si="871"/>
        <v>6.5884065884058707E-4</v>
      </c>
      <c r="AD6151">
        <f t="shared" si="866"/>
        <v>6.5440065884058709E-4</v>
      </c>
      <c r="AE6151">
        <f>Sheet2!$B$17+Sheet2!$B$18*'Portfolio allocation'!K6151</f>
        <v>7.8961065717530045E-4</v>
      </c>
      <c r="AF6151">
        <f t="shared" si="872"/>
        <v>-1.3520999833471336E-4</v>
      </c>
      <c r="AH6151" s="2">
        <v>41481</v>
      </c>
      <c r="AI6151">
        <v>2.5640000000000001</v>
      </c>
      <c r="AJ6151">
        <v>0.111</v>
      </c>
      <c r="AK6151">
        <v>1.3264499999999999</v>
      </c>
      <c r="AR6151" s="3"/>
    </row>
    <row r="6152" spans="1:44" hidden="1" outlineLevel="1" x14ac:dyDescent="0.2">
      <c r="A6152" s="2">
        <v>41484</v>
      </c>
      <c r="B6152">
        <v>13.39</v>
      </c>
      <c r="E6152" s="2">
        <v>41484</v>
      </c>
      <c r="F6152">
        <v>1685.33</v>
      </c>
      <c r="G6152">
        <f t="shared" si="867"/>
        <v>-3.7359973989892215E-3</v>
      </c>
      <c r="H6152" s="2">
        <v>41484</v>
      </c>
      <c r="I6152">
        <v>2994.45</v>
      </c>
      <c r="J6152">
        <f t="shared" si="868"/>
        <v>-3.6799079024858461E-3</v>
      </c>
      <c r="K6152">
        <f t="shared" si="864"/>
        <v>-3.6843479024858462E-3</v>
      </c>
      <c r="L6152">
        <v>4.0631990582584156E-4</v>
      </c>
      <c r="N6152" s="2">
        <v>41484</v>
      </c>
      <c r="O6152">
        <v>31.54</v>
      </c>
      <c r="Q6152" s="2">
        <v>41484</v>
      </c>
      <c r="R6152">
        <v>43329.87</v>
      </c>
      <c r="S6152" s="8">
        <f t="shared" si="869"/>
        <v>-2.5301693516862622E-3</v>
      </c>
      <c r="T6152" s="9">
        <f t="shared" si="865"/>
        <v>-2.5346093516862623E-3</v>
      </c>
      <c r="U6152" s="3">
        <f>Sheet1!$B$17+Sheet1!$B$18*'Portfolio allocation'!K6152</f>
        <v>-3.7389784031701561E-3</v>
      </c>
      <c r="V6152" s="13">
        <f t="shared" si="870"/>
        <v>1.2043690514838938E-3</v>
      </c>
      <c r="W6152" s="13"/>
      <c r="X6152" s="2">
        <v>41484</v>
      </c>
      <c r="Y6152">
        <v>187.4128</v>
      </c>
      <c r="AA6152" s="2">
        <v>41484</v>
      </c>
      <c r="AB6152">
        <v>2733.18</v>
      </c>
      <c r="AC6152">
        <f t="shared" si="871"/>
        <v>-5.7765199741002249E-3</v>
      </c>
      <c r="AD6152">
        <f t="shared" si="866"/>
        <v>-5.7809599741002245E-3</v>
      </c>
      <c r="AE6152">
        <f>Sheet2!$B$17+Sheet2!$B$18*'Portfolio allocation'!K6152</f>
        <v>-3.2228291397422724E-3</v>
      </c>
      <c r="AF6152">
        <f t="shared" si="872"/>
        <v>-2.5581308343579521E-3</v>
      </c>
      <c r="AH6152" s="2">
        <v>41484</v>
      </c>
      <c r="AI6152">
        <v>2.5990000000000002</v>
      </c>
      <c r="AJ6152">
        <v>0.111</v>
      </c>
      <c r="AK6152">
        <v>1.32535</v>
      </c>
      <c r="AR6152" s="3"/>
    </row>
    <row r="6153" spans="1:44" hidden="1" outlineLevel="1" x14ac:dyDescent="0.2">
      <c r="A6153" s="2">
        <v>41485</v>
      </c>
      <c r="B6153">
        <v>13.39</v>
      </c>
      <c r="E6153" s="2">
        <v>41485</v>
      </c>
      <c r="F6153">
        <v>1685.96</v>
      </c>
      <c r="G6153">
        <f t="shared" si="867"/>
        <v>3.738140304867521E-4</v>
      </c>
      <c r="H6153" s="2">
        <v>41485</v>
      </c>
      <c r="I6153">
        <v>2995.68</v>
      </c>
      <c r="J6153">
        <f t="shared" si="868"/>
        <v>4.1075990582584154E-4</v>
      </c>
      <c r="K6153">
        <f t="shared" si="864"/>
        <v>4.0631990582584156E-4</v>
      </c>
      <c r="L6153">
        <v>8.9125610210849523E-6</v>
      </c>
      <c r="N6153" s="2">
        <v>41485</v>
      </c>
      <c r="O6153">
        <v>31.85</v>
      </c>
      <c r="Q6153" s="2">
        <v>41485</v>
      </c>
      <c r="R6153">
        <v>43755.75</v>
      </c>
      <c r="S6153" s="8">
        <f t="shared" si="869"/>
        <v>9.8287855467833474E-3</v>
      </c>
      <c r="T6153" s="9">
        <f t="shared" si="865"/>
        <v>9.8243455467833477E-3</v>
      </c>
      <c r="U6153" s="3">
        <f>Sheet1!$B$17+Sheet1!$B$18*'Portfolio allocation'!K6153</f>
        <v>9.5393937783385188E-4</v>
      </c>
      <c r="V6153" s="13">
        <f t="shared" si="870"/>
        <v>8.8704061689494958E-3</v>
      </c>
      <c r="W6153" s="13"/>
      <c r="X6153" s="2">
        <v>41485</v>
      </c>
      <c r="Y6153">
        <v>187.2218</v>
      </c>
      <c r="AA6153" s="2">
        <v>41485</v>
      </c>
      <c r="AB6153">
        <v>2730.39</v>
      </c>
      <c r="AC6153">
        <f t="shared" si="871"/>
        <v>-1.0207889710885931E-3</v>
      </c>
      <c r="AD6153">
        <f t="shared" si="866"/>
        <v>-1.0252289710885932E-3</v>
      </c>
      <c r="AE6153">
        <f>Sheet2!$B$17+Sheet2!$B$18*'Portfolio allocation'!K6153</f>
        <v>4.1469703778303479E-4</v>
      </c>
      <c r="AF6153">
        <f t="shared" si="872"/>
        <v>-1.4399260088716281E-3</v>
      </c>
      <c r="AH6153" s="2">
        <v>41485</v>
      </c>
      <c r="AI6153">
        <v>2.6059999999999999</v>
      </c>
      <c r="AJ6153">
        <v>0.111</v>
      </c>
      <c r="AK6153">
        <v>1.3250999999999999</v>
      </c>
      <c r="AR6153" s="3"/>
    </row>
    <row r="6154" spans="1:44" hidden="1" outlineLevel="1" x14ac:dyDescent="0.2">
      <c r="A6154" s="2">
        <v>41486</v>
      </c>
      <c r="B6154">
        <v>13.45</v>
      </c>
      <c r="E6154" s="2">
        <v>41486</v>
      </c>
      <c r="F6154">
        <v>1685.73</v>
      </c>
      <c r="G6154">
        <f t="shared" si="867"/>
        <v>-1.3642079290143716E-4</v>
      </c>
      <c r="H6154" s="2">
        <v>41486</v>
      </c>
      <c r="I6154">
        <v>2995.72</v>
      </c>
      <c r="J6154">
        <f t="shared" si="868"/>
        <v>1.3352561021084952E-5</v>
      </c>
      <c r="K6154">
        <f t="shared" si="864"/>
        <v>8.9125610210849523E-6</v>
      </c>
      <c r="L6154">
        <v>1.2636928352182658E-2</v>
      </c>
      <c r="N6154" s="2">
        <v>41486</v>
      </c>
      <c r="O6154">
        <v>31.84</v>
      </c>
      <c r="Q6154" s="2">
        <v>41486</v>
      </c>
      <c r="R6154">
        <v>43742.02</v>
      </c>
      <c r="S6154" s="8">
        <f t="shared" si="869"/>
        <v>-3.1378733080800192E-4</v>
      </c>
      <c r="T6154" s="9">
        <f t="shared" si="865"/>
        <v>-3.182273308080019E-4</v>
      </c>
      <c r="U6154" s="3">
        <f>Sheet1!$B$17+Sheet1!$B$18*'Portfolio allocation'!K6154</f>
        <v>4.9802360023235525E-4</v>
      </c>
      <c r="V6154" s="13">
        <f t="shared" si="870"/>
        <v>-8.1625093104035714E-4</v>
      </c>
      <c r="W6154" s="13"/>
      <c r="X6154" s="2">
        <v>41486</v>
      </c>
      <c r="Y6154">
        <v>186.2953</v>
      </c>
      <c r="AA6154" s="2">
        <v>41486</v>
      </c>
      <c r="AB6154">
        <v>2716.88</v>
      </c>
      <c r="AC6154">
        <f t="shared" si="871"/>
        <v>-4.948011089990767E-3</v>
      </c>
      <c r="AD6154">
        <f t="shared" si="866"/>
        <v>-4.9524510899907667E-3</v>
      </c>
      <c r="AE6154">
        <f>Sheet2!$B$17+Sheet2!$B$18*'Portfolio allocation'!K6154</f>
        <v>6.1312288004305665E-5</v>
      </c>
      <c r="AF6154">
        <f t="shared" si="872"/>
        <v>-5.0137633779950719E-3</v>
      </c>
      <c r="AH6154" s="2">
        <v>41486</v>
      </c>
      <c r="AI6154">
        <v>2.5880000000000001</v>
      </c>
      <c r="AJ6154">
        <v>0.111</v>
      </c>
      <c r="AK6154">
        <v>1.32785</v>
      </c>
      <c r="AR6154" s="3"/>
    </row>
    <row r="6155" spans="1:44" hidden="1" outlineLevel="1" x14ac:dyDescent="0.2">
      <c r="A6155" s="2">
        <v>41487</v>
      </c>
      <c r="B6155">
        <v>12.94</v>
      </c>
      <c r="E6155" s="2">
        <v>41487</v>
      </c>
      <c r="F6155">
        <v>1706.87</v>
      </c>
      <c r="G6155">
        <f t="shared" si="867"/>
        <v>1.254056106256618E-2</v>
      </c>
      <c r="H6155" s="2">
        <v>41487</v>
      </c>
      <c r="I6155">
        <v>3033.59</v>
      </c>
      <c r="J6155">
        <f t="shared" si="868"/>
        <v>1.2641368352182658E-2</v>
      </c>
      <c r="K6155">
        <f t="shared" si="864"/>
        <v>1.2636928352182658E-2</v>
      </c>
      <c r="L6155">
        <v>1.6568378817177077E-3</v>
      </c>
      <c r="N6155" s="2">
        <v>41487</v>
      </c>
      <c r="O6155">
        <v>31.67</v>
      </c>
      <c r="Q6155" s="2">
        <v>41487</v>
      </c>
      <c r="R6155">
        <v>43508.47</v>
      </c>
      <c r="S6155" s="8">
        <f t="shared" si="869"/>
        <v>-5.3392595952357347E-3</v>
      </c>
      <c r="T6155" s="9">
        <f t="shared" si="865"/>
        <v>-5.3436995952357343E-3</v>
      </c>
      <c r="U6155" s="3">
        <f>Sheet1!$B$17+Sheet1!$B$18*'Portfolio allocation'!K6155</f>
        <v>1.4985203352332643E-2</v>
      </c>
      <c r="V6155" s="13">
        <f t="shared" si="870"/>
        <v>-2.0328902947568377E-2</v>
      </c>
      <c r="W6155" s="13"/>
      <c r="X6155" s="2">
        <v>41487</v>
      </c>
      <c r="Y6155">
        <v>187.0308</v>
      </c>
      <c r="AA6155" s="2">
        <v>41487</v>
      </c>
      <c r="AB6155">
        <v>2727.61</v>
      </c>
      <c r="AC6155">
        <f t="shared" si="871"/>
        <v>3.9493831159271853E-3</v>
      </c>
      <c r="AD6155">
        <f t="shared" si="866"/>
        <v>3.9448231159271855E-3</v>
      </c>
      <c r="AE6155">
        <f>Sheet2!$B$17+Sheet2!$B$18*'Portfolio allocation'!K6155</f>
        <v>1.1290466099325764E-2</v>
      </c>
      <c r="AF6155">
        <f t="shared" si="872"/>
        <v>-7.3456429833985782E-3</v>
      </c>
      <c r="AH6155" s="2">
        <v>41487</v>
      </c>
      <c r="AI6155">
        <v>2.7080000000000002</v>
      </c>
      <c r="AJ6155">
        <v>0.114</v>
      </c>
      <c r="AK6155">
        <v>1.32335</v>
      </c>
      <c r="AR6155" s="3"/>
    </row>
    <row r="6156" spans="1:44" hidden="1" outlineLevel="1" x14ac:dyDescent="0.2">
      <c r="A6156" s="2">
        <v>41488</v>
      </c>
      <c r="B6156">
        <v>11.98</v>
      </c>
      <c r="E6156" s="2">
        <v>41488</v>
      </c>
      <c r="F6156">
        <v>1709.67</v>
      </c>
      <c r="G6156">
        <f t="shared" si="867"/>
        <v>1.6404295581973205E-3</v>
      </c>
      <c r="H6156" s="2">
        <v>41488</v>
      </c>
      <c r="I6156">
        <v>3038.63</v>
      </c>
      <c r="J6156">
        <f t="shared" si="868"/>
        <v>1.6613978817177077E-3</v>
      </c>
      <c r="K6156">
        <f t="shared" si="864"/>
        <v>1.6568378817177077E-3</v>
      </c>
      <c r="L6156">
        <v>-1.3864418475432296E-3</v>
      </c>
      <c r="N6156" s="2">
        <v>41488</v>
      </c>
      <c r="O6156">
        <v>31.89</v>
      </c>
      <c r="Q6156" s="2">
        <v>41488</v>
      </c>
      <c r="R6156">
        <v>43810.71</v>
      </c>
      <c r="S6156" s="8">
        <f t="shared" si="869"/>
        <v>6.9466933679809273E-3</v>
      </c>
      <c r="T6156" s="9">
        <f t="shared" si="865"/>
        <v>6.9421333679809275E-3</v>
      </c>
      <c r="U6156" s="3">
        <f>Sheet1!$B$17+Sheet1!$B$18*'Portfolio allocation'!K6156</f>
        <v>2.3885652921170693E-3</v>
      </c>
      <c r="V6156" s="13">
        <f t="shared" si="870"/>
        <v>4.5535680758638578E-3</v>
      </c>
      <c r="W6156" s="13"/>
      <c r="X6156" s="2">
        <v>41488</v>
      </c>
      <c r="Y6156">
        <v>186.40989999999999</v>
      </c>
      <c r="AA6156" s="2">
        <v>41488</v>
      </c>
      <c r="AB6156">
        <v>2718.55</v>
      </c>
      <c r="AC6156">
        <f t="shared" si="871"/>
        <v>-3.3215892301318162E-3</v>
      </c>
      <c r="AD6156">
        <f t="shared" si="866"/>
        <v>-3.3258292301318161E-3</v>
      </c>
      <c r="AE6156">
        <f>Sheet2!$B$17+Sheet2!$B$18*'Portfolio allocation'!K6156</f>
        <v>1.5266895255450796E-3</v>
      </c>
      <c r="AF6156">
        <f t="shared" si="872"/>
        <v>-4.8525187556768962E-3</v>
      </c>
      <c r="AH6156" s="2">
        <v>41488</v>
      </c>
      <c r="AI6156">
        <v>2.5979999999999999</v>
      </c>
      <c r="AJ6156">
        <v>0.106</v>
      </c>
      <c r="AK6156">
        <v>1.3283</v>
      </c>
      <c r="AR6156" s="3"/>
    </row>
    <row r="6157" spans="1:44" hidden="1" outlineLevel="1" x14ac:dyDescent="0.2">
      <c r="A6157" s="2">
        <v>41491</v>
      </c>
      <c r="B6157">
        <v>11.84</v>
      </c>
      <c r="E6157" s="2">
        <v>41491</v>
      </c>
      <c r="F6157">
        <v>1707.14</v>
      </c>
      <c r="G6157">
        <f t="shared" si="867"/>
        <v>-1.479817742605305E-3</v>
      </c>
      <c r="H6157" s="2">
        <v>41491</v>
      </c>
      <c r="I6157">
        <v>3034.43</v>
      </c>
      <c r="J6157">
        <f t="shared" si="868"/>
        <v>-1.3822018475432296E-3</v>
      </c>
      <c r="K6157">
        <f t="shared" si="864"/>
        <v>-1.3864418475432296E-3</v>
      </c>
      <c r="L6157">
        <v>-5.6957089518624073E-3</v>
      </c>
      <c r="N6157" s="2">
        <v>41491</v>
      </c>
      <c r="O6157">
        <v>31.7</v>
      </c>
      <c r="Q6157" s="2">
        <v>41491</v>
      </c>
      <c r="R6157">
        <v>43549.68</v>
      </c>
      <c r="S6157" s="8">
        <f t="shared" si="869"/>
        <v>-5.9581321553564548E-3</v>
      </c>
      <c r="T6157" s="9">
        <f t="shared" si="865"/>
        <v>-5.9623721553564548E-3</v>
      </c>
      <c r="U6157" s="3">
        <f>Sheet1!$B$17+Sheet1!$B$18*'Portfolio allocation'!K6157</f>
        <v>-1.102762340256034E-3</v>
      </c>
      <c r="V6157" s="13">
        <f t="shared" si="870"/>
        <v>-4.8596098151004203E-3</v>
      </c>
      <c r="W6157" s="13"/>
      <c r="X6157" s="2">
        <v>41491</v>
      </c>
      <c r="Y6157">
        <v>186.7347</v>
      </c>
      <c r="AA6157" s="2">
        <v>41491</v>
      </c>
      <c r="AB6157">
        <v>2723.29</v>
      </c>
      <c r="AC6157">
        <f t="shared" si="871"/>
        <v>1.7435765389637314E-3</v>
      </c>
      <c r="AD6157">
        <f t="shared" si="866"/>
        <v>1.7392165389637315E-3</v>
      </c>
      <c r="AE6157">
        <f>Sheet2!$B$17+Sheet2!$B$18*'Portfolio allocation'!K6157</f>
        <v>-1.1794724508016716E-3</v>
      </c>
      <c r="AF6157">
        <f t="shared" si="872"/>
        <v>2.9186889897654033E-3</v>
      </c>
      <c r="AH6157" s="2">
        <v>41491</v>
      </c>
      <c r="AI6157">
        <v>2.64</v>
      </c>
      <c r="AJ6157">
        <v>0.109</v>
      </c>
      <c r="AK6157">
        <v>1.3240000000000001</v>
      </c>
      <c r="AR6157" s="3"/>
    </row>
    <row r="6158" spans="1:44" hidden="1" outlineLevel="1" x14ac:dyDescent="0.2">
      <c r="A6158" s="2">
        <v>41492</v>
      </c>
      <c r="B6158">
        <v>12.72</v>
      </c>
      <c r="E6158" s="2">
        <v>41492</v>
      </c>
      <c r="F6158">
        <v>1697.37</v>
      </c>
      <c r="G6158">
        <f t="shared" si="867"/>
        <v>-5.723022130581068E-3</v>
      </c>
      <c r="H6158" s="2">
        <v>41492</v>
      </c>
      <c r="I6158">
        <v>3017.16</v>
      </c>
      <c r="J6158">
        <f t="shared" si="868"/>
        <v>-5.6913489518624072E-3</v>
      </c>
      <c r="K6158">
        <f t="shared" si="864"/>
        <v>-5.6957089518624073E-3</v>
      </c>
      <c r="L6158">
        <v>-3.494396988426093E-3</v>
      </c>
      <c r="N6158" s="2">
        <v>41492</v>
      </c>
      <c r="O6158">
        <v>31.58</v>
      </c>
      <c r="Q6158" s="2">
        <v>41492</v>
      </c>
      <c r="R6158">
        <v>43384.81</v>
      </c>
      <c r="S6158" s="8">
        <f t="shared" si="869"/>
        <v>-3.7857913077662397E-3</v>
      </c>
      <c r="T6158" s="9">
        <f t="shared" si="865"/>
        <v>-3.7901513077662399E-3</v>
      </c>
      <c r="U6158" s="3">
        <f>Sheet1!$B$17+Sheet1!$B$18*'Portfolio allocation'!K6158</f>
        <v>-6.0464627736827297E-3</v>
      </c>
      <c r="V6158" s="13">
        <f t="shared" si="870"/>
        <v>2.2563114659164898E-3</v>
      </c>
      <c r="W6158" s="13"/>
      <c r="X6158" s="2">
        <v>41492</v>
      </c>
      <c r="Y6158">
        <v>182.42679999999999</v>
      </c>
      <c r="AA6158" s="2">
        <v>41492</v>
      </c>
      <c r="AB6158">
        <v>2660.46</v>
      </c>
      <c r="AC6158">
        <f t="shared" si="871"/>
        <v>-2.3071358540588727E-2</v>
      </c>
      <c r="AD6158">
        <f t="shared" si="866"/>
        <v>-2.3075718540588725E-2</v>
      </c>
      <c r="AE6158">
        <f>Sheet2!$B$17+Sheet2!$B$18*'Portfolio allocation'!K6158</f>
        <v>-5.0113826993092745E-3</v>
      </c>
      <c r="AF6158">
        <f t="shared" si="872"/>
        <v>-1.806433584127945E-2</v>
      </c>
      <c r="AH6158" s="2">
        <v>41492</v>
      </c>
      <c r="AI6158">
        <v>2.6419999999999999</v>
      </c>
      <c r="AJ6158">
        <v>0.109</v>
      </c>
      <c r="AK6158">
        <v>1.3309500000000001</v>
      </c>
      <c r="AR6158" s="3"/>
    </row>
    <row r="6159" spans="1:44" hidden="1" outlineLevel="1" x14ac:dyDescent="0.2">
      <c r="A6159" s="2">
        <v>41493</v>
      </c>
      <c r="B6159">
        <v>12.98</v>
      </c>
      <c r="E6159" s="2">
        <v>41493</v>
      </c>
      <c r="F6159">
        <v>1690.91</v>
      </c>
      <c r="G6159">
        <f t="shared" si="867"/>
        <v>-3.8058879325072459E-3</v>
      </c>
      <c r="H6159" s="2">
        <v>41493</v>
      </c>
      <c r="I6159">
        <v>3006.63</v>
      </c>
      <c r="J6159">
        <f t="shared" si="868"/>
        <v>-3.4900369884260929E-3</v>
      </c>
      <c r="K6159">
        <f t="shared" si="864"/>
        <v>-3.494396988426093E-3</v>
      </c>
      <c r="L6159">
        <v>4.1100008610304049E-3</v>
      </c>
      <c r="N6159" s="2">
        <v>41493</v>
      </c>
      <c r="O6159">
        <v>32.063000000000002</v>
      </c>
      <c r="Q6159" s="2">
        <v>41493</v>
      </c>
      <c r="R6159">
        <v>44048.36</v>
      </c>
      <c r="S6159" s="8">
        <f t="shared" si="869"/>
        <v>1.529452359016914E-2</v>
      </c>
      <c r="T6159" s="9">
        <f t="shared" si="865"/>
        <v>1.529016359016914E-2</v>
      </c>
      <c r="U6159" s="3">
        <f>Sheet1!$B$17+Sheet1!$B$18*'Portfolio allocation'!K6159</f>
        <v>-3.5210619005644627E-3</v>
      </c>
      <c r="V6159" s="13">
        <f t="shared" si="870"/>
        <v>1.8811225490733604E-2</v>
      </c>
      <c r="W6159" s="13"/>
      <c r="X6159" s="2">
        <v>41493</v>
      </c>
      <c r="Y6159">
        <v>180.10579999999999</v>
      </c>
      <c r="AA6159" s="2">
        <v>41493</v>
      </c>
      <c r="AB6159">
        <v>2639.85</v>
      </c>
      <c r="AC6159">
        <f t="shared" si="871"/>
        <v>-7.7467806319208021E-3</v>
      </c>
      <c r="AD6159">
        <f t="shared" si="866"/>
        <v>-7.7510206319208021E-3</v>
      </c>
      <c r="AE6159">
        <f>Sheet2!$B$17+Sheet2!$B$18*'Portfolio allocation'!K6159</f>
        <v>-3.0539199408742314E-3</v>
      </c>
      <c r="AF6159">
        <f t="shared" si="872"/>
        <v>-4.6971006910465707E-3</v>
      </c>
      <c r="AH6159" s="2">
        <v>41493</v>
      </c>
      <c r="AI6159">
        <v>2.5990000000000002</v>
      </c>
      <c r="AJ6159">
        <v>0.106</v>
      </c>
      <c r="AK6159">
        <v>1.3319000000000001</v>
      </c>
      <c r="AR6159" s="3"/>
    </row>
    <row r="6160" spans="1:44" hidden="1" outlineLevel="1" x14ac:dyDescent="0.2">
      <c r="A6160" s="2">
        <v>41494</v>
      </c>
      <c r="B6160">
        <v>12.73</v>
      </c>
      <c r="E6160" s="2">
        <v>41494</v>
      </c>
      <c r="F6160">
        <v>1697.48</v>
      </c>
      <c r="G6160">
        <f t="shared" si="867"/>
        <v>3.8854817819991005E-3</v>
      </c>
      <c r="H6160" s="2">
        <v>41494</v>
      </c>
      <c r="I6160">
        <v>3019</v>
      </c>
      <c r="J6160">
        <f t="shared" si="868"/>
        <v>4.1142408610304049E-3</v>
      </c>
      <c r="K6160">
        <f t="shared" si="864"/>
        <v>4.1100008610304049E-3</v>
      </c>
      <c r="L6160">
        <v>-3.3860745412388174E-3</v>
      </c>
      <c r="N6160" s="2">
        <v>41494</v>
      </c>
      <c r="O6160">
        <v>32.89</v>
      </c>
      <c r="Q6160" s="2">
        <v>41494</v>
      </c>
      <c r="R6160">
        <v>45184.52</v>
      </c>
      <c r="S6160" s="8">
        <f t="shared" si="869"/>
        <v>2.5793468814729881E-2</v>
      </c>
      <c r="T6160" s="9">
        <f t="shared" si="865"/>
        <v>2.5789228814729882E-2</v>
      </c>
      <c r="U6160" s="3">
        <f>Sheet1!$B$17+Sheet1!$B$18*'Portfolio allocation'!K6160</f>
        <v>5.2028960334022673E-3</v>
      </c>
      <c r="V6160" s="13">
        <f t="shared" si="870"/>
        <v>2.0586332781327613E-2</v>
      </c>
      <c r="W6160" s="13"/>
      <c r="X6160" s="2">
        <v>41494</v>
      </c>
      <c r="Y6160">
        <v>179.50409999999999</v>
      </c>
      <c r="AA6160" s="2">
        <v>41494</v>
      </c>
      <c r="AB6160">
        <v>2631.03</v>
      </c>
      <c r="AC6160">
        <f t="shared" si="871"/>
        <v>-3.3410989260752588E-3</v>
      </c>
      <c r="AD6160">
        <f t="shared" si="866"/>
        <v>-3.3452589260752588E-3</v>
      </c>
      <c r="AE6160">
        <f>Sheet2!$B$17+Sheet2!$B$18*'Portfolio allocation'!K6160</f>
        <v>3.7081046325979352E-3</v>
      </c>
      <c r="AF6160">
        <f t="shared" si="872"/>
        <v>-7.0533635586731945E-3</v>
      </c>
      <c r="AH6160" s="2">
        <v>41494</v>
      </c>
      <c r="AI6160">
        <v>2.5870000000000002</v>
      </c>
      <c r="AJ6160">
        <v>0.104</v>
      </c>
      <c r="AK6160">
        <v>1.3385499999999999</v>
      </c>
      <c r="AR6160" s="3"/>
    </row>
    <row r="6161" spans="1:44" hidden="1" outlineLevel="1" x14ac:dyDescent="0.2">
      <c r="A6161" s="2">
        <v>41495</v>
      </c>
      <c r="B6161">
        <v>13.41</v>
      </c>
      <c r="E6161" s="2">
        <v>41495</v>
      </c>
      <c r="F6161">
        <v>1691.42</v>
      </c>
      <c r="G6161">
        <f t="shared" si="867"/>
        <v>-3.5699978792091969E-3</v>
      </c>
      <c r="H6161" s="2">
        <v>41495</v>
      </c>
      <c r="I6161">
        <v>3008.79</v>
      </c>
      <c r="J6161">
        <f t="shared" si="868"/>
        <v>-3.3819145412388174E-3</v>
      </c>
      <c r="K6161">
        <f t="shared" si="864"/>
        <v>-3.3860745412388174E-3</v>
      </c>
      <c r="L6161">
        <v>-1.1242915821974122E-3</v>
      </c>
      <c r="N6161" s="2">
        <v>41495</v>
      </c>
      <c r="O6161">
        <v>32.700000000000003</v>
      </c>
      <c r="Q6161" s="2">
        <v>41495</v>
      </c>
      <c r="R6161">
        <v>44923.49</v>
      </c>
      <c r="S6161" s="8">
        <f t="shared" si="869"/>
        <v>-5.7769784873226149E-3</v>
      </c>
      <c r="T6161" s="9">
        <f t="shared" si="865"/>
        <v>-5.7811384873226145E-3</v>
      </c>
      <c r="U6161" s="3">
        <f>Sheet1!$B$17+Sheet1!$B$18*'Portfolio allocation'!K6161</f>
        <v>-3.3967916438953348E-3</v>
      </c>
      <c r="V6161" s="13">
        <f t="shared" si="870"/>
        <v>-2.3843468434272797E-3</v>
      </c>
      <c r="W6161" s="13"/>
      <c r="X6161" s="2">
        <v>41495</v>
      </c>
      <c r="Y6161">
        <v>179.399</v>
      </c>
      <c r="AA6161" s="2">
        <v>41495</v>
      </c>
      <c r="AB6161">
        <v>2629.49</v>
      </c>
      <c r="AC6161">
        <f t="shared" si="871"/>
        <v>-5.8532209818984438E-4</v>
      </c>
      <c r="AD6161">
        <f t="shared" si="866"/>
        <v>-5.8956209818984435E-4</v>
      </c>
      <c r="AE6161">
        <f>Sheet2!$B$17+Sheet2!$B$18*'Portfolio allocation'!K6161</f>
        <v>-2.9575968572797362E-3</v>
      </c>
      <c r="AF6161">
        <f t="shared" si="872"/>
        <v>2.3680347590898918E-3</v>
      </c>
      <c r="AH6161" s="2">
        <v>41495</v>
      </c>
      <c r="AI6161">
        <v>2.58</v>
      </c>
      <c r="AJ6161">
        <v>0.106</v>
      </c>
      <c r="AK6161">
        <v>1.3351500000000001</v>
      </c>
      <c r="AR6161" s="3"/>
    </row>
    <row r="6162" spans="1:44" hidden="1" outlineLevel="1" x14ac:dyDescent="0.2">
      <c r="A6162" s="2">
        <v>41498</v>
      </c>
      <c r="B6162">
        <v>12.81</v>
      </c>
      <c r="E6162" s="2">
        <v>41498</v>
      </c>
      <c r="F6162">
        <v>1689.47</v>
      </c>
      <c r="G6162">
        <f t="shared" si="867"/>
        <v>-1.1528774639061323E-3</v>
      </c>
      <c r="H6162" s="2">
        <v>41498</v>
      </c>
      <c r="I6162">
        <v>3005.42</v>
      </c>
      <c r="J6162">
        <f t="shared" si="868"/>
        <v>-1.1200515821974122E-3</v>
      </c>
      <c r="K6162">
        <f t="shared" si="864"/>
        <v>-1.1242915821974122E-3</v>
      </c>
      <c r="L6162">
        <v>2.9936770964455904E-3</v>
      </c>
      <c r="N6162" s="2">
        <v>41498</v>
      </c>
      <c r="O6162">
        <v>32.869999999999997</v>
      </c>
      <c r="Q6162" s="2">
        <v>41498</v>
      </c>
      <c r="R6162">
        <v>45157.04</v>
      </c>
      <c r="S6162" s="8">
        <f t="shared" si="869"/>
        <v>5.1988391819068891E-3</v>
      </c>
      <c r="T6162" s="9">
        <f t="shared" si="865"/>
        <v>5.1945991819068891E-3</v>
      </c>
      <c r="U6162" s="3">
        <f>Sheet1!$B$17+Sheet1!$B$18*'Portfolio allocation'!K6162</f>
        <v>-8.0201691208007619E-4</v>
      </c>
      <c r="V6162" s="13">
        <f t="shared" si="870"/>
        <v>5.9966160939869655E-3</v>
      </c>
      <c r="W6162" s="13"/>
      <c r="X6162" s="2">
        <v>41498</v>
      </c>
      <c r="Y6162">
        <v>180.61199999999999</v>
      </c>
      <c r="AA6162" s="2">
        <v>41498</v>
      </c>
      <c r="AB6162">
        <v>2647.27</v>
      </c>
      <c r="AC6162">
        <f t="shared" si="871"/>
        <v>6.7617674910345205E-3</v>
      </c>
      <c r="AD6162">
        <f t="shared" si="866"/>
        <v>6.7575274910345205E-3</v>
      </c>
      <c r="AE6162">
        <f>Sheet2!$B$17+Sheet2!$B$18*'Portfolio allocation'!K6162</f>
        <v>-9.463617467980191E-4</v>
      </c>
      <c r="AF6162">
        <f t="shared" si="872"/>
        <v>7.7038892378325395E-3</v>
      </c>
      <c r="AH6162" s="2">
        <v>41498</v>
      </c>
      <c r="AI6162">
        <v>2.6219999999999999</v>
      </c>
      <c r="AJ6162">
        <v>0.106</v>
      </c>
      <c r="AK6162">
        <v>1.32935</v>
      </c>
      <c r="AR6162" s="3"/>
    </row>
    <row r="6163" spans="1:44" hidden="1" outlineLevel="1" x14ac:dyDescent="0.2">
      <c r="A6163" s="2">
        <v>41499</v>
      </c>
      <c r="B6163">
        <v>12.31</v>
      </c>
      <c r="E6163" s="2">
        <v>41499</v>
      </c>
      <c r="F6163">
        <v>1694.16</v>
      </c>
      <c r="G6163">
        <f t="shared" si="867"/>
        <v>2.7760185146821215E-3</v>
      </c>
      <c r="H6163" s="2">
        <v>41499</v>
      </c>
      <c r="I6163">
        <v>3014.43</v>
      </c>
      <c r="J6163">
        <f t="shared" si="868"/>
        <v>2.9979170964455903E-3</v>
      </c>
      <c r="K6163">
        <f t="shared" si="864"/>
        <v>2.9936770964455904E-3</v>
      </c>
      <c r="L6163">
        <v>-4.9838225034915026E-3</v>
      </c>
      <c r="N6163" s="2">
        <v>41499</v>
      </c>
      <c r="O6163">
        <v>32.229999999999997</v>
      </c>
      <c r="Q6163" s="2">
        <v>41499</v>
      </c>
      <c r="R6163">
        <v>44593.78</v>
      </c>
      <c r="S6163" s="8">
        <f t="shared" si="869"/>
        <v>-1.2473359635618353E-2</v>
      </c>
      <c r="T6163" s="9">
        <f t="shared" si="865"/>
        <v>-1.2477599635618354E-2</v>
      </c>
      <c r="U6163" s="3">
        <f>Sheet1!$B$17+Sheet1!$B$18*'Portfolio allocation'!K6163</f>
        <v>3.9222211192640813E-3</v>
      </c>
      <c r="V6163" s="13">
        <f t="shared" si="870"/>
        <v>-1.6399820754882437E-2</v>
      </c>
      <c r="W6163" s="13"/>
      <c r="X6163" s="2">
        <v>41499</v>
      </c>
      <c r="Y6163">
        <v>179.97210000000001</v>
      </c>
      <c r="AA6163" s="2">
        <v>41499</v>
      </c>
      <c r="AB6163">
        <v>2637.89</v>
      </c>
      <c r="AC6163">
        <f t="shared" si="871"/>
        <v>-3.5432728811191083E-3</v>
      </c>
      <c r="AD6163">
        <f t="shared" si="866"/>
        <v>-3.5477128811191084E-3</v>
      </c>
      <c r="AE6163">
        <f>Sheet2!$B$17+Sheet2!$B$18*'Portfolio allocation'!K6163</f>
        <v>2.7154410611340894E-3</v>
      </c>
      <c r="AF6163">
        <f t="shared" si="872"/>
        <v>-6.2631539422531978E-3</v>
      </c>
      <c r="AH6163" s="2">
        <v>41499</v>
      </c>
      <c r="AI6163">
        <v>2.7210000000000001</v>
      </c>
      <c r="AJ6163">
        <v>0.111</v>
      </c>
      <c r="AK6163">
        <v>1.32365</v>
      </c>
      <c r="AR6163" s="3"/>
    </row>
    <row r="6164" spans="1:44" hidden="1" outlineLevel="1" x14ac:dyDescent="0.2">
      <c r="A6164" s="2">
        <v>41500</v>
      </c>
      <c r="B6164">
        <v>13.04</v>
      </c>
      <c r="E6164" s="2">
        <v>41500</v>
      </c>
      <c r="F6164">
        <v>1685.39</v>
      </c>
      <c r="G6164">
        <f t="shared" si="867"/>
        <v>-5.1766066959436641E-3</v>
      </c>
      <c r="H6164" s="2">
        <v>41500</v>
      </c>
      <c r="I6164">
        <v>2999.42</v>
      </c>
      <c r="J6164">
        <f t="shared" si="868"/>
        <v>-4.9793825034915029E-3</v>
      </c>
      <c r="K6164">
        <f t="shared" si="864"/>
        <v>-4.9838225034915026E-3</v>
      </c>
      <c r="L6164">
        <v>-1.4120422438738197E-2</v>
      </c>
      <c r="N6164" s="2">
        <v>41500</v>
      </c>
      <c r="O6164">
        <v>32.35</v>
      </c>
      <c r="Q6164" s="2">
        <v>41500</v>
      </c>
      <c r="R6164">
        <v>44759.8</v>
      </c>
      <c r="S6164" s="8">
        <f t="shared" si="869"/>
        <v>3.7229407329901765E-3</v>
      </c>
      <c r="T6164" s="9">
        <f t="shared" si="865"/>
        <v>3.7185007329901764E-3</v>
      </c>
      <c r="U6164" s="3">
        <f>Sheet1!$B$17+Sheet1!$B$18*'Portfolio allocation'!K6164</f>
        <v>-5.2297685985097913E-3</v>
      </c>
      <c r="V6164" s="13">
        <f t="shared" si="870"/>
        <v>8.9482693314999681E-3</v>
      </c>
      <c r="W6164" s="13"/>
      <c r="X6164" s="2">
        <v>41500</v>
      </c>
      <c r="Y6164">
        <v>179.12200000000001</v>
      </c>
      <c r="AA6164" s="2">
        <v>41500</v>
      </c>
      <c r="AB6164">
        <v>2625.43</v>
      </c>
      <c r="AC6164">
        <f t="shared" si="871"/>
        <v>-4.7234721690442294E-3</v>
      </c>
      <c r="AD6164">
        <f t="shared" si="866"/>
        <v>-4.7278321690442295E-3</v>
      </c>
      <c r="AE6164">
        <f>Sheet2!$B$17+Sheet2!$B$18*'Portfolio allocation'!K6164</f>
        <v>-4.3783551075519686E-3</v>
      </c>
      <c r="AF6164">
        <f t="shared" si="872"/>
        <v>-3.4947706149226088E-4</v>
      </c>
      <c r="AH6164" s="2">
        <v>41500</v>
      </c>
      <c r="AI6164">
        <v>2.7120000000000002</v>
      </c>
      <c r="AJ6164">
        <v>0.109</v>
      </c>
      <c r="AK6164">
        <v>1.3266500000000001</v>
      </c>
      <c r="AR6164" s="3"/>
    </row>
    <row r="6165" spans="1:44" hidden="1" outlineLevel="1" x14ac:dyDescent="0.2">
      <c r="A6165" s="2">
        <v>41501</v>
      </c>
      <c r="B6165">
        <v>14.73</v>
      </c>
      <c r="E6165" s="2">
        <v>41501</v>
      </c>
      <c r="F6165">
        <v>1661.32</v>
      </c>
      <c r="G6165">
        <f t="shared" si="867"/>
        <v>-1.428156094435129E-2</v>
      </c>
      <c r="H6165" s="2">
        <v>41501</v>
      </c>
      <c r="I6165">
        <v>2957.08</v>
      </c>
      <c r="J6165">
        <f t="shared" si="868"/>
        <v>-1.4116062438738197E-2</v>
      </c>
      <c r="K6165">
        <f t="shared" si="864"/>
        <v>-1.4120422438738197E-2</v>
      </c>
      <c r="L6165">
        <v>-3.2578492469598208E-3</v>
      </c>
      <c r="N6165" s="2">
        <v>41501</v>
      </c>
      <c r="O6165">
        <v>31.79</v>
      </c>
      <c r="Q6165" s="2">
        <v>41501</v>
      </c>
      <c r="R6165">
        <v>43984.98</v>
      </c>
      <c r="S6165" s="8">
        <f t="shared" si="869"/>
        <v>-1.7310622478205917E-2</v>
      </c>
      <c r="T6165" s="9">
        <f t="shared" si="865"/>
        <v>-1.7314982478205915E-2</v>
      </c>
      <c r="U6165" s="3">
        <f>Sheet1!$B$17+Sheet1!$B$18*'Portfolio allocation'!K6165</f>
        <v>-1.5711507596459794E-2</v>
      </c>
      <c r="V6165" s="13">
        <f t="shared" si="870"/>
        <v>-1.6034748817461211E-3</v>
      </c>
      <c r="W6165" s="13"/>
      <c r="X6165" s="2">
        <v>41501</v>
      </c>
      <c r="Y6165">
        <v>177.46</v>
      </c>
      <c r="AA6165" s="2">
        <v>41501</v>
      </c>
      <c r="AB6165">
        <v>2601.0700000000002</v>
      </c>
      <c r="AC6165">
        <f t="shared" si="871"/>
        <v>-9.2784800965935998E-3</v>
      </c>
      <c r="AD6165">
        <f t="shared" si="866"/>
        <v>-9.2831200965936E-3</v>
      </c>
      <c r="AE6165">
        <f>Sheet2!$B$17+Sheet2!$B$18*'Portfolio allocation'!K6165</f>
        <v>-1.2502852865719373E-2</v>
      </c>
      <c r="AF6165">
        <f t="shared" si="872"/>
        <v>3.2197327691257729E-3</v>
      </c>
      <c r="AH6165" s="2">
        <v>41501</v>
      </c>
      <c r="AI6165">
        <v>2.7639999999999998</v>
      </c>
      <c r="AJ6165">
        <v>0.11600000000000001</v>
      </c>
      <c r="AK6165">
        <v>1.3251500000000001</v>
      </c>
      <c r="AR6165" s="3"/>
    </row>
    <row r="6166" spans="1:44" hidden="1" outlineLevel="1" x14ac:dyDescent="0.2">
      <c r="A6166" s="2">
        <v>41502</v>
      </c>
      <c r="B6166">
        <v>14.37</v>
      </c>
      <c r="E6166" s="2">
        <v>41502</v>
      </c>
      <c r="F6166">
        <v>1655.83</v>
      </c>
      <c r="G6166">
        <f t="shared" si="867"/>
        <v>-3.3046011605230019E-3</v>
      </c>
      <c r="H6166" s="2">
        <v>41502</v>
      </c>
      <c r="I6166">
        <v>2947.46</v>
      </c>
      <c r="J6166">
        <f t="shared" si="868"/>
        <v>-3.2532092469598206E-3</v>
      </c>
      <c r="K6166">
        <f t="shared" si="864"/>
        <v>-3.2578492469598208E-3</v>
      </c>
      <c r="L6166">
        <v>-5.8367802156432669E-3</v>
      </c>
      <c r="N6166" s="2">
        <v>41502</v>
      </c>
      <c r="O6166">
        <v>31.8</v>
      </c>
      <c r="Q6166" s="2">
        <v>41502</v>
      </c>
      <c r="R6166">
        <v>43998.81</v>
      </c>
      <c r="S6166" s="8">
        <f t="shared" si="869"/>
        <v>3.1442551525540097E-4</v>
      </c>
      <c r="T6166" s="9">
        <f t="shared" si="865"/>
        <v>3.0978551525540098E-4</v>
      </c>
      <c r="U6166" s="3">
        <f>Sheet1!$B$17+Sheet1!$B$18*'Portfolio allocation'!K6166</f>
        <v>-3.2496883366373614E-3</v>
      </c>
      <c r="V6166" s="13">
        <f t="shared" si="870"/>
        <v>3.5594738518927626E-3</v>
      </c>
      <c r="W6166" s="13"/>
      <c r="X6166" s="2">
        <v>41502</v>
      </c>
      <c r="Y6166">
        <v>177.03020000000001</v>
      </c>
      <c r="AA6166" s="2">
        <v>41502</v>
      </c>
      <c r="AB6166">
        <v>2594.77</v>
      </c>
      <c r="AC6166">
        <f t="shared" si="871"/>
        <v>-2.4220801439408524E-3</v>
      </c>
      <c r="AD6166">
        <f t="shared" si="866"/>
        <v>-2.4267201439408526E-3</v>
      </c>
      <c r="AE6166">
        <f>Sheet2!$B$17+Sheet2!$B$18*'Portfolio allocation'!K6166</f>
        <v>-2.8435756542837297E-3</v>
      </c>
      <c r="AF6166">
        <f t="shared" si="872"/>
        <v>4.1685551034287716E-4</v>
      </c>
      <c r="AH6166" s="2">
        <v>41502</v>
      </c>
      <c r="AI6166">
        <v>2.8250000000000002</v>
      </c>
      <c r="AJ6166">
        <v>0.11600000000000001</v>
      </c>
      <c r="AK6166">
        <v>1.3332999999999999</v>
      </c>
      <c r="AR6166" s="3"/>
    </row>
    <row r="6167" spans="1:44" hidden="1" outlineLevel="1" x14ac:dyDescent="0.2">
      <c r="A6167" s="2">
        <v>41505</v>
      </c>
      <c r="B6167">
        <v>15.1</v>
      </c>
      <c r="E6167" s="2">
        <v>41505</v>
      </c>
      <c r="F6167">
        <v>1646.06</v>
      </c>
      <c r="G6167">
        <f t="shared" si="867"/>
        <v>-5.9003641678191387E-3</v>
      </c>
      <c r="H6167" s="2">
        <v>41505</v>
      </c>
      <c r="I6167">
        <v>2930.27</v>
      </c>
      <c r="J6167">
        <f t="shared" si="868"/>
        <v>-5.8321402156432667E-3</v>
      </c>
      <c r="K6167">
        <f t="shared" si="864"/>
        <v>-5.8367802156432669E-3</v>
      </c>
      <c r="L6167">
        <v>3.8548725862120941E-3</v>
      </c>
      <c r="N6167" s="2">
        <v>41505</v>
      </c>
      <c r="O6167">
        <v>31.393000000000001</v>
      </c>
      <c r="Q6167" s="2">
        <v>41505</v>
      </c>
      <c r="R6167">
        <v>43435.69</v>
      </c>
      <c r="S6167" s="8">
        <f t="shared" si="869"/>
        <v>-1.2798527960187878E-2</v>
      </c>
      <c r="T6167" s="9">
        <f t="shared" si="865"/>
        <v>-1.2803167960187878E-2</v>
      </c>
      <c r="U6167" s="3">
        <f>Sheet1!$B$17+Sheet1!$B$18*'Portfolio allocation'!K6167</f>
        <v>-6.2083033027134013E-3</v>
      </c>
      <c r="V6167" s="13">
        <f t="shared" si="870"/>
        <v>-6.5948646574744765E-3</v>
      </c>
      <c r="W6167" s="13"/>
      <c r="X6167" s="2">
        <v>41505</v>
      </c>
      <c r="Y6167">
        <v>175.97</v>
      </c>
      <c r="AA6167" s="2">
        <v>41505</v>
      </c>
      <c r="AB6167">
        <v>2579.23</v>
      </c>
      <c r="AC6167">
        <f t="shared" si="871"/>
        <v>-5.988970120665793E-3</v>
      </c>
      <c r="AD6167">
        <f t="shared" si="866"/>
        <v>-5.9938101206657929E-3</v>
      </c>
      <c r="AE6167">
        <f>Sheet2!$B$17+Sheet2!$B$18*'Portfolio allocation'!K6167</f>
        <v>-5.1368268661166599E-3</v>
      </c>
      <c r="AF6167">
        <f t="shared" si="872"/>
        <v>-8.5698325454913304E-4</v>
      </c>
      <c r="AH6167" s="2">
        <v>41505</v>
      </c>
      <c r="AI6167">
        <v>2.8820000000000001</v>
      </c>
      <c r="AJ6167">
        <v>0.121</v>
      </c>
      <c r="AK6167">
        <v>1.3350500000000001</v>
      </c>
      <c r="AR6167" s="3"/>
    </row>
    <row r="6168" spans="1:44" hidden="1" outlineLevel="1" x14ac:dyDescent="0.2">
      <c r="A6168" s="2">
        <v>41506</v>
      </c>
      <c r="B6168">
        <v>14.91</v>
      </c>
      <c r="E6168" s="2">
        <v>41506</v>
      </c>
      <c r="F6168">
        <v>1652.35</v>
      </c>
      <c r="G6168">
        <f t="shared" si="867"/>
        <v>3.8212458841111463E-3</v>
      </c>
      <c r="H6168" s="2">
        <v>41506</v>
      </c>
      <c r="I6168">
        <v>2941.58</v>
      </c>
      <c r="J6168">
        <f t="shared" si="868"/>
        <v>3.859712586212094E-3</v>
      </c>
      <c r="K6168">
        <f t="shared" si="864"/>
        <v>3.8548725862120941E-3</v>
      </c>
      <c r="L6168">
        <v>-5.7329740890269066E-3</v>
      </c>
      <c r="N6168" s="2">
        <v>41506</v>
      </c>
      <c r="O6168">
        <v>31.62</v>
      </c>
      <c r="Q6168" s="2">
        <v>41506</v>
      </c>
      <c r="R6168">
        <v>43749.77</v>
      </c>
      <c r="S6168" s="8">
        <f t="shared" si="869"/>
        <v>7.230920010709907E-3</v>
      </c>
      <c r="T6168" s="9">
        <f t="shared" si="865"/>
        <v>7.2260800107099071E-3</v>
      </c>
      <c r="U6168" s="3">
        <f>Sheet1!$B$17+Sheet1!$B$18*'Portfolio allocation'!K6168</f>
        <v>4.9102064107203695E-3</v>
      </c>
      <c r="V6168" s="13">
        <f t="shared" si="870"/>
        <v>2.3158735999895376E-3</v>
      </c>
      <c r="W6168" s="13"/>
      <c r="X6168" s="2">
        <v>41506</v>
      </c>
      <c r="Y6168">
        <v>176.2852</v>
      </c>
      <c r="AA6168" s="2">
        <v>41506</v>
      </c>
      <c r="AB6168">
        <v>2583.85</v>
      </c>
      <c r="AC6168">
        <f t="shared" si="871"/>
        <v>1.7912322669944025E-3</v>
      </c>
      <c r="AD6168">
        <f t="shared" si="866"/>
        <v>1.7864722669944026E-3</v>
      </c>
      <c r="AE6168">
        <f>Sheet2!$B$17+Sheet2!$B$18*'Portfolio allocation'!K6168</f>
        <v>3.481238061718522E-3</v>
      </c>
      <c r="AF6168">
        <f t="shared" si="872"/>
        <v>-1.6947657947241194E-3</v>
      </c>
      <c r="AH6168" s="2">
        <v>41506</v>
      </c>
      <c r="AI6168">
        <v>2.8180000000000001</v>
      </c>
      <c r="AJ6168">
        <v>0.11899999999999999</v>
      </c>
      <c r="AK6168">
        <v>1.3426499999999999</v>
      </c>
      <c r="AR6168" s="3"/>
    </row>
    <row r="6169" spans="1:44" hidden="1" outlineLevel="1" x14ac:dyDescent="0.2">
      <c r="A6169" s="2">
        <v>41507</v>
      </c>
      <c r="B6169">
        <v>15.94</v>
      </c>
      <c r="E6169" s="2">
        <v>41507</v>
      </c>
      <c r="F6169">
        <v>1642.8</v>
      </c>
      <c r="G6169">
        <f t="shared" si="867"/>
        <v>-5.7796471691832219E-3</v>
      </c>
      <c r="H6169" s="2">
        <v>41507</v>
      </c>
      <c r="I6169">
        <v>2924.73</v>
      </c>
      <c r="J6169">
        <f t="shared" si="868"/>
        <v>-5.7282140890269062E-3</v>
      </c>
      <c r="K6169">
        <f t="shared" si="864"/>
        <v>-5.7329740890269066E-3</v>
      </c>
      <c r="L6169">
        <v>8.6208773121620608E-3</v>
      </c>
      <c r="N6169" s="2">
        <v>41507</v>
      </c>
      <c r="O6169">
        <v>31.61</v>
      </c>
      <c r="Q6169" s="2">
        <v>41507</v>
      </c>
      <c r="R6169">
        <v>43735.92</v>
      </c>
      <c r="S6169" s="8">
        <f t="shared" si="869"/>
        <v>-3.165730928413879E-4</v>
      </c>
      <c r="T6169" s="9">
        <f t="shared" si="865"/>
        <v>-3.2133309284138788E-4</v>
      </c>
      <c r="U6169" s="3">
        <f>Sheet1!$B$17+Sheet1!$B$18*'Portfolio allocation'!K6169</f>
        <v>-6.0892142834620116E-3</v>
      </c>
      <c r="V6169" s="13">
        <f t="shared" si="870"/>
        <v>5.7678811906206233E-3</v>
      </c>
      <c r="W6169" s="13"/>
      <c r="X6169" s="2">
        <v>41507</v>
      </c>
      <c r="Y6169">
        <v>176.57169999999999</v>
      </c>
      <c r="AA6169" s="2">
        <v>41507</v>
      </c>
      <c r="AB6169">
        <v>2588.0500000000002</v>
      </c>
      <c r="AC6169">
        <f t="shared" si="871"/>
        <v>1.6254813553420178E-3</v>
      </c>
      <c r="AD6169">
        <f t="shared" si="866"/>
        <v>1.6199213553420178E-3</v>
      </c>
      <c r="AE6169">
        <f>Sheet2!$B$17+Sheet2!$B$18*'Portfolio allocation'!K6169</f>
        <v>-5.0445198099955809E-3</v>
      </c>
      <c r="AF6169">
        <f t="shared" si="872"/>
        <v>6.6644411653375988E-3</v>
      </c>
      <c r="AH6169" s="2">
        <v>41507</v>
      </c>
      <c r="AI6169">
        <v>2.8919999999999999</v>
      </c>
      <c r="AJ6169">
        <v>0.13900000000000001</v>
      </c>
      <c r="AK6169">
        <v>1.3376999999999999</v>
      </c>
      <c r="AR6169" s="3"/>
    </row>
    <row r="6170" spans="1:44" hidden="1" outlineLevel="1" x14ac:dyDescent="0.2">
      <c r="A6170" s="2">
        <v>41508</v>
      </c>
      <c r="B6170">
        <v>14.76</v>
      </c>
      <c r="E6170" s="2">
        <v>41508</v>
      </c>
      <c r="F6170">
        <v>1656.96</v>
      </c>
      <c r="G6170">
        <f t="shared" si="867"/>
        <v>8.6194302410518286E-3</v>
      </c>
      <c r="H6170" s="2">
        <v>41508</v>
      </c>
      <c r="I6170">
        <v>2949.96</v>
      </c>
      <c r="J6170">
        <f t="shared" si="868"/>
        <v>8.6264373121620608E-3</v>
      </c>
      <c r="K6170">
        <f t="shared" si="864"/>
        <v>8.6208773121620608E-3</v>
      </c>
      <c r="L6170">
        <v>4.0964705322105131E-3</v>
      </c>
      <c r="N6170" s="2">
        <v>41508</v>
      </c>
      <c r="O6170">
        <v>32.39</v>
      </c>
      <c r="Q6170" s="2">
        <v>41508</v>
      </c>
      <c r="R6170">
        <v>44815.16</v>
      </c>
      <c r="S6170" s="8">
        <f t="shared" si="869"/>
        <v>2.4676284390496628E-2</v>
      </c>
      <c r="T6170" s="9">
        <f t="shared" si="865"/>
        <v>2.4670724390496626E-2</v>
      </c>
      <c r="U6170" s="3">
        <f>Sheet1!$B$17+Sheet1!$B$18*'Portfolio allocation'!K6170</f>
        <v>1.0377887818952559E-2</v>
      </c>
      <c r="V6170" s="13">
        <f t="shared" si="870"/>
        <v>1.4292836571544067E-2</v>
      </c>
      <c r="W6170" s="13"/>
      <c r="X6170" s="2">
        <v>41508</v>
      </c>
      <c r="Y6170">
        <v>176.8869</v>
      </c>
      <c r="AA6170" s="2">
        <v>41508</v>
      </c>
      <c r="AB6170">
        <v>2592.67</v>
      </c>
      <c r="AC6170">
        <f t="shared" si="871"/>
        <v>1.7851277989218151E-3</v>
      </c>
      <c r="AD6170">
        <f t="shared" si="866"/>
        <v>1.779847798921815E-3</v>
      </c>
      <c r="AE6170">
        <f>Sheet2!$B$17+Sheet2!$B$18*'Portfolio allocation'!K6170</f>
        <v>7.7192910558108209E-3</v>
      </c>
      <c r="AF6170">
        <f t="shared" si="872"/>
        <v>-5.9394432568890057E-3</v>
      </c>
      <c r="AH6170" s="2">
        <v>41508</v>
      </c>
      <c r="AI6170">
        <v>2.8919999999999999</v>
      </c>
      <c r="AJ6170">
        <v>0.13200000000000001</v>
      </c>
      <c r="AK6170">
        <v>1.3345</v>
      </c>
      <c r="AR6170" s="3"/>
    </row>
    <row r="6171" spans="1:44" hidden="1" outlineLevel="1" x14ac:dyDescent="0.2">
      <c r="A6171" s="2">
        <v>41509</v>
      </c>
      <c r="B6171">
        <v>13.98</v>
      </c>
      <c r="E6171" s="2">
        <v>41509</v>
      </c>
      <c r="F6171">
        <v>1663.5</v>
      </c>
      <c r="G6171">
        <f t="shared" si="867"/>
        <v>3.9469872537658546E-3</v>
      </c>
      <c r="H6171" s="2">
        <v>41509</v>
      </c>
      <c r="I6171">
        <v>2962.06</v>
      </c>
      <c r="J6171">
        <f t="shared" si="868"/>
        <v>4.101750532210513E-3</v>
      </c>
      <c r="K6171">
        <f t="shared" si="864"/>
        <v>4.0964705322105131E-3</v>
      </c>
      <c r="L6171">
        <v>-4.0327624118349737E-3</v>
      </c>
      <c r="N6171" s="2">
        <v>41509</v>
      </c>
      <c r="O6171">
        <v>34.75</v>
      </c>
      <c r="Q6171" s="2">
        <v>41509</v>
      </c>
      <c r="R6171">
        <v>48080.480000000003</v>
      </c>
      <c r="S6171" s="8">
        <f t="shared" si="869"/>
        <v>7.2861951179020723E-2</v>
      </c>
      <c r="T6171" s="9">
        <f t="shared" si="865"/>
        <v>7.2856671179020727E-2</v>
      </c>
      <c r="U6171" s="3">
        <f>Sheet1!$B$17+Sheet1!$B$18*'Portfolio allocation'!K6171</f>
        <v>5.1873736972759543E-3</v>
      </c>
      <c r="V6171" s="13">
        <f t="shared" si="870"/>
        <v>6.7669297481744772E-2</v>
      </c>
      <c r="W6171" s="13"/>
      <c r="X6171" s="2">
        <v>41509</v>
      </c>
      <c r="Y6171">
        <v>177.10659999999999</v>
      </c>
      <c r="AA6171" s="2">
        <v>41509</v>
      </c>
      <c r="AB6171">
        <v>2595.89</v>
      </c>
      <c r="AC6171">
        <f t="shared" si="871"/>
        <v>1.2419629185356218E-3</v>
      </c>
      <c r="AD6171">
        <f t="shared" si="866"/>
        <v>1.2368029185356219E-3</v>
      </c>
      <c r="AE6171">
        <f>Sheet2!$B$17+Sheet2!$B$18*'Portfolio allocation'!K6171</f>
        <v>3.6960731190213794E-3</v>
      </c>
      <c r="AF6171">
        <f t="shared" si="872"/>
        <v>-2.4592702004857577E-3</v>
      </c>
      <c r="AH6171" s="2">
        <v>41509</v>
      </c>
      <c r="AI6171">
        <v>2.8180000000000001</v>
      </c>
      <c r="AJ6171">
        <v>0.129</v>
      </c>
      <c r="AK6171">
        <v>1.3403499999999999</v>
      </c>
      <c r="AR6171" s="3"/>
    </row>
    <row r="6172" spans="1:44" hidden="1" outlineLevel="1" x14ac:dyDescent="0.2">
      <c r="A6172" s="2">
        <v>41512</v>
      </c>
      <c r="B6172">
        <v>14.99</v>
      </c>
      <c r="E6172" s="2">
        <v>41512</v>
      </c>
      <c r="F6172">
        <v>1656.78</v>
      </c>
      <c r="G6172">
        <f t="shared" si="867"/>
        <v>-4.0396753832281362E-3</v>
      </c>
      <c r="H6172" s="2">
        <v>41512</v>
      </c>
      <c r="I6172">
        <v>2950.13</v>
      </c>
      <c r="J6172">
        <f t="shared" si="868"/>
        <v>-4.027602411834974E-3</v>
      </c>
      <c r="K6172">
        <f t="shared" si="864"/>
        <v>-4.0327624118349737E-3</v>
      </c>
      <c r="L6172">
        <v>-1.5882426425547432E-2</v>
      </c>
      <c r="N6172" s="2">
        <v>41512</v>
      </c>
      <c r="O6172">
        <v>34.15</v>
      </c>
      <c r="Q6172" s="2">
        <v>41512</v>
      </c>
      <c r="R6172">
        <v>47250.3</v>
      </c>
      <c r="S6172" s="8">
        <f t="shared" si="869"/>
        <v>-1.7266466557738225E-2</v>
      </c>
      <c r="T6172" s="9">
        <f t="shared" si="865"/>
        <v>-1.7271626557738225E-2</v>
      </c>
      <c r="U6172" s="3">
        <f>Sheet1!$B$17+Sheet1!$B$18*'Portfolio allocation'!K6172</f>
        <v>-4.138688358293386E-3</v>
      </c>
      <c r="V6172" s="13">
        <f t="shared" si="870"/>
        <v>-1.3132938199444839E-2</v>
      </c>
      <c r="W6172" s="13"/>
      <c r="X6172" s="2">
        <v>41512</v>
      </c>
      <c r="Y6172">
        <v>176.4571</v>
      </c>
      <c r="AA6172" s="2">
        <v>41512</v>
      </c>
      <c r="AB6172">
        <v>2586.37</v>
      </c>
      <c r="AC6172">
        <f t="shared" si="871"/>
        <v>-3.6673356729290951E-3</v>
      </c>
      <c r="AD6172">
        <f t="shared" si="866"/>
        <v>-3.6724956729290953E-3</v>
      </c>
      <c r="AE6172">
        <f>Sheet2!$B$17+Sheet2!$B$18*'Portfolio allocation'!K6172</f>
        <v>-3.5326482103135784E-3</v>
      </c>
      <c r="AF6172">
        <f t="shared" si="872"/>
        <v>-1.3984746261551688E-4</v>
      </c>
      <c r="AH6172" s="2">
        <v>41512</v>
      </c>
      <c r="AI6172">
        <v>2.7869999999999999</v>
      </c>
      <c r="AJ6172">
        <v>0.129</v>
      </c>
      <c r="AK6172">
        <v>1.33745</v>
      </c>
      <c r="AR6172" s="3"/>
    </row>
    <row r="6173" spans="1:44" hidden="1" outlineLevel="1" x14ac:dyDescent="0.2">
      <c r="A6173" s="2">
        <v>41513</v>
      </c>
      <c r="B6173">
        <v>16.77</v>
      </c>
      <c r="E6173" s="2">
        <v>41513</v>
      </c>
      <c r="F6173">
        <v>1630.48</v>
      </c>
      <c r="G6173">
        <f t="shared" si="867"/>
        <v>-1.587416555004284E-2</v>
      </c>
      <c r="H6173" s="2">
        <v>41513</v>
      </c>
      <c r="I6173">
        <v>2903.29</v>
      </c>
      <c r="J6173">
        <f t="shared" si="868"/>
        <v>-1.5877266425547432E-2</v>
      </c>
      <c r="K6173">
        <f t="shared" si="864"/>
        <v>-1.5882426425547432E-2</v>
      </c>
      <c r="L6173">
        <v>2.9365305159319548E-3</v>
      </c>
      <c r="N6173" s="2">
        <v>41513</v>
      </c>
      <c r="O6173">
        <v>33.26</v>
      </c>
      <c r="Q6173" s="2">
        <v>41513</v>
      </c>
      <c r="R6173">
        <v>46018.89</v>
      </c>
      <c r="S6173" s="8">
        <f t="shared" si="869"/>
        <v>-2.606142183224236E-2</v>
      </c>
      <c r="T6173" s="9">
        <f t="shared" si="865"/>
        <v>-2.606658183224236E-2</v>
      </c>
      <c r="U6173" s="3">
        <f>Sheet1!$B$17+Sheet1!$B$18*'Portfolio allocation'!K6173</f>
        <v>-1.773292322524677E-2</v>
      </c>
      <c r="V6173" s="13">
        <f t="shared" si="870"/>
        <v>-8.3336586069955899E-3</v>
      </c>
      <c r="W6173" s="13"/>
      <c r="X6173" s="2">
        <v>41513</v>
      </c>
      <c r="Y6173">
        <v>174.54679999999999</v>
      </c>
      <c r="AA6173" s="2">
        <v>41513</v>
      </c>
      <c r="AB6173">
        <v>2558.37</v>
      </c>
      <c r="AC6173">
        <f t="shared" si="871"/>
        <v>-1.08259839079482E-2</v>
      </c>
      <c r="AD6173">
        <f t="shared" si="866"/>
        <v>-1.08309439079482E-2</v>
      </c>
      <c r="AE6173">
        <f>Sheet2!$B$17+Sheet2!$B$18*'Portfolio allocation'!K6173</f>
        <v>-1.4069671763577478E-2</v>
      </c>
      <c r="AF6173">
        <f t="shared" si="872"/>
        <v>3.2387278556292778E-3</v>
      </c>
      <c r="AH6173" s="2">
        <v>41513</v>
      </c>
      <c r="AI6173">
        <v>2.7090000000000001</v>
      </c>
      <c r="AJ6173">
        <v>0.124</v>
      </c>
      <c r="AK6173">
        <v>1.33935</v>
      </c>
      <c r="AR6173" s="3"/>
    </row>
    <row r="6174" spans="1:44" hidden="1" outlineLevel="1" x14ac:dyDescent="0.2">
      <c r="A6174" s="2">
        <v>41514</v>
      </c>
      <c r="B6174">
        <v>16.489999999999998</v>
      </c>
      <c r="E6174" s="2">
        <v>41514</v>
      </c>
      <c r="F6174">
        <v>1634.96</v>
      </c>
      <c r="G6174">
        <f t="shared" si="867"/>
        <v>2.7476571316422671E-3</v>
      </c>
      <c r="H6174" s="2">
        <v>41514</v>
      </c>
      <c r="I6174">
        <v>2911.83</v>
      </c>
      <c r="J6174">
        <f t="shared" si="868"/>
        <v>2.9414905159319549E-3</v>
      </c>
      <c r="K6174">
        <f t="shared" si="864"/>
        <v>2.9365305159319548E-3</v>
      </c>
      <c r="L6174">
        <v>2.1002453176182639E-3</v>
      </c>
      <c r="N6174" s="2">
        <v>41514</v>
      </c>
      <c r="O6174">
        <v>33.020000000000003</v>
      </c>
      <c r="Q6174" s="2">
        <v>41514</v>
      </c>
      <c r="R6174">
        <v>45686.82</v>
      </c>
      <c r="S6174" s="8">
        <f t="shared" si="869"/>
        <v>-7.2159497980068821E-3</v>
      </c>
      <c r="T6174" s="9">
        <f t="shared" si="865"/>
        <v>-7.2209097980068821E-3</v>
      </c>
      <c r="U6174" s="3">
        <f>Sheet1!$B$17+Sheet1!$B$18*'Portfolio allocation'!K6174</f>
        <v>3.85666111381189E-3</v>
      </c>
      <c r="V6174" s="13">
        <f t="shared" si="870"/>
        <v>-1.1077570911818772E-2</v>
      </c>
      <c r="W6174" s="13"/>
      <c r="X6174" s="2">
        <v>41514</v>
      </c>
      <c r="Y6174">
        <v>173.99279999999999</v>
      </c>
      <c r="AA6174" s="2">
        <v>41514</v>
      </c>
      <c r="AB6174">
        <v>2550.25</v>
      </c>
      <c r="AC6174">
        <f t="shared" si="871"/>
        <v>-3.1738958790167304E-3</v>
      </c>
      <c r="AD6174">
        <f t="shared" si="866"/>
        <v>-3.1788558790167305E-3</v>
      </c>
      <c r="AE6174">
        <f>Sheet2!$B$17+Sheet2!$B$18*'Portfolio allocation'!K6174</f>
        <v>2.6646248638002366E-3</v>
      </c>
      <c r="AF6174">
        <f t="shared" si="872"/>
        <v>-5.8434807428169675E-3</v>
      </c>
      <c r="AH6174" s="2">
        <v>41514</v>
      </c>
      <c r="AI6174">
        <v>2.7650000000000001</v>
      </c>
      <c r="AJ6174">
        <v>0.124</v>
      </c>
      <c r="AK6174">
        <v>1.33405</v>
      </c>
      <c r="AR6174" s="3"/>
    </row>
    <row r="6175" spans="1:44" hidden="1" outlineLevel="1" x14ac:dyDescent="0.2">
      <c r="A6175" s="2">
        <v>41515</v>
      </c>
      <c r="B6175">
        <v>16.809999999999999</v>
      </c>
      <c r="E6175" s="2">
        <v>41515</v>
      </c>
      <c r="F6175">
        <v>1638.17</v>
      </c>
      <c r="G6175">
        <f t="shared" si="867"/>
        <v>1.9633507853402676E-3</v>
      </c>
      <c r="H6175" s="2">
        <v>41515</v>
      </c>
      <c r="I6175">
        <v>2917.96</v>
      </c>
      <c r="J6175">
        <f t="shared" si="868"/>
        <v>2.1052053176182639E-3</v>
      </c>
      <c r="K6175">
        <f t="shared" si="864"/>
        <v>2.1002453176182639E-3</v>
      </c>
      <c r="L6175">
        <v>-3.0891865983083628E-3</v>
      </c>
      <c r="N6175" s="2">
        <v>41515</v>
      </c>
      <c r="O6175">
        <v>33.549999999999997</v>
      </c>
      <c r="Q6175" s="2">
        <v>41515</v>
      </c>
      <c r="R6175">
        <v>46420.13</v>
      </c>
      <c r="S6175" s="8">
        <f t="shared" si="869"/>
        <v>1.6050799771137436E-2</v>
      </c>
      <c r="T6175" s="9">
        <f t="shared" si="865"/>
        <v>1.6045839771137438E-2</v>
      </c>
      <c r="U6175" s="3">
        <f>Sheet1!$B$17+Sheet1!$B$18*'Portfolio allocation'!K6175</f>
        <v>2.8972535400210073E-3</v>
      </c>
      <c r="V6175" s="13">
        <f t="shared" si="870"/>
        <v>1.314858623111643E-2</v>
      </c>
      <c r="W6175" s="13"/>
      <c r="X6175" s="2">
        <v>41515</v>
      </c>
      <c r="Y6175">
        <v>174.4512</v>
      </c>
      <c r="AA6175" s="2">
        <v>41515</v>
      </c>
      <c r="AB6175">
        <v>2556.9699999999998</v>
      </c>
      <c r="AC6175">
        <f t="shared" si="871"/>
        <v>2.6350357808058167E-3</v>
      </c>
      <c r="AD6175">
        <f t="shared" si="866"/>
        <v>2.6301957808058168E-3</v>
      </c>
      <c r="AE6175">
        <f>Sheet2!$B$17+Sheet2!$B$18*'Portfolio allocation'!K6175</f>
        <v>1.9209787298946576E-3</v>
      </c>
      <c r="AF6175">
        <f t="shared" si="872"/>
        <v>7.0921705091115924E-4</v>
      </c>
      <c r="AH6175" s="2">
        <v>41515</v>
      </c>
      <c r="AI6175">
        <v>2.762</v>
      </c>
      <c r="AJ6175">
        <v>0.121</v>
      </c>
      <c r="AK6175">
        <v>1.3224499999999999</v>
      </c>
      <c r="AR6175" s="3"/>
    </row>
    <row r="6176" spans="1:44" hidden="1" outlineLevel="1" x14ac:dyDescent="0.2">
      <c r="A6176" s="2">
        <v>41516</v>
      </c>
      <c r="B6176">
        <v>17.010000000000002</v>
      </c>
      <c r="E6176" s="2">
        <v>41516</v>
      </c>
      <c r="F6176">
        <v>1632.97</v>
      </c>
      <c r="G6176">
        <f t="shared" si="867"/>
        <v>-3.174273732274413E-3</v>
      </c>
      <c r="H6176" s="2">
        <v>41516</v>
      </c>
      <c r="I6176">
        <v>2908.96</v>
      </c>
      <c r="J6176">
        <f t="shared" si="868"/>
        <v>-3.0843465983083629E-3</v>
      </c>
      <c r="K6176">
        <f t="shared" si="864"/>
        <v>-3.0891865983083628E-3</v>
      </c>
      <c r="L6176">
        <v>-4.8400000000000002E-6</v>
      </c>
      <c r="N6176" s="2">
        <v>41516</v>
      </c>
      <c r="O6176">
        <v>33.4</v>
      </c>
      <c r="Q6176" s="2">
        <v>41516</v>
      </c>
      <c r="R6176">
        <v>46212.6</v>
      </c>
      <c r="S6176" s="8">
        <f t="shared" si="869"/>
        <v>-4.4706897632557085E-3</v>
      </c>
      <c r="T6176" s="9">
        <f t="shared" si="865"/>
        <v>-4.4755297632557084E-3</v>
      </c>
      <c r="U6176" s="3">
        <f>Sheet1!$B$17+Sheet1!$B$18*'Portfolio allocation'!K6176</f>
        <v>-3.0561942716244568E-3</v>
      </c>
      <c r="V6176" s="13">
        <f t="shared" si="870"/>
        <v>-1.4193354916312516E-3</v>
      </c>
      <c r="W6176" s="13"/>
      <c r="X6176" s="2">
        <v>41516</v>
      </c>
      <c r="Y6176">
        <v>174.09780000000001</v>
      </c>
      <c r="AA6176" s="2">
        <v>41516</v>
      </c>
      <c r="AB6176">
        <v>2551.79</v>
      </c>
      <c r="AC6176">
        <f t="shared" si="871"/>
        <v>-2.0258352659592305E-3</v>
      </c>
      <c r="AD6176">
        <f t="shared" si="866"/>
        <v>-2.0306752659592303E-3</v>
      </c>
      <c r="AE6176">
        <f>Sheet2!$B$17+Sheet2!$B$18*'Portfolio allocation'!K6176</f>
        <v>-2.6935965241295158E-3</v>
      </c>
      <c r="AF6176">
        <f t="shared" si="872"/>
        <v>6.6292125817028541E-4</v>
      </c>
      <c r="AH6176" s="2">
        <v>41516</v>
      </c>
      <c r="AI6176">
        <v>2.7890000000000001</v>
      </c>
      <c r="AJ6176">
        <v>0.121</v>
      </c>
      <c r="AK6176">
        <v>1.3186</v>
      </c>
      <c r="AR6176" s="3"/>
    </row>
    <row r="6177" spans="1:44" hidden="1" outlineLevel="1" x14ac:dyDescent="0.2">
      <c r="A6177" s="2">
        <v>41519</v>
      </c>
      <c r="B6177">
        <v>17.010000000000002</v>
      </c>
      <c r="E6177" s="2">
        <v>41519</v>
      </c>
      <c r="F6177">
        <v>1632.97</v>
      </c>
      <c r="G6177">
        <f t="shared" si="867"/>
        <v>0</v>
      </c>
      <c r="H6177" s="2">
        <v>41519</v>
      </c>
      <c r="I6177">
        <v>2908.96</v>
      </c>
      <c r="J6177">
        <f t="shared" si="868"/>
        <v>0</v>
      </c>
      <c r="K6177">
        <f t="shared" si="864"/>
        <v>-4.8400000000000002E-6</v>
      </c>
      <c r="L6177">
        <v>4.2131623101039411E-3</v>
      </c>
      <c r="N6177" s="2">
        <v>41519</v>
      </c>
      <c r="O6177">
        <v>33.4</v>
      </c>
      <c r="Q6177" s="2">
        <v>41519</v>
      </c>
      <c r="R6177">
        <v>46212.6</v>
      </c>
      <c r="S6177" s="8">
        <f t="shared" si="869"/>
        <v>0</v>
      </c>
      <c r="T6177" s="9">
        <f t="shared" si="865"/>
        <v>-4.8399999999999994E-6</v>
      </c>
      <c r="U6177" s="3">
        <f>Sheet1!$B$17+Sheet1!$B$18*'Portfolio allocation'!K6177</f>
        <v>4.822463136927207E-4</v>
      </c>
      <c r="V6177" s="13">
        <f t="shared" si="870"/>
        <v>-4.8708631369272069E-4</v>
      </c>
      <c r="W6177" s="13"/>
      <c r="X6177" s="2">
        <v>41519</v>
      </c>
      <c r="Y6177">
        <v>174.09780000000001</v>
      </c>
      <c r="AA6177" s="2">
        <v>41519</v>
      </c>
      <c r="AB6177">
        <v>2551.79</v>
      </c>
      <c r="AC6177">
        <f t="shared" si="871"/>
        <v>0</v>
      </c>
      <c r="AD6177">
        <f t="shared" si="866"/>
        <v>-4.8400000000000002E-6</v>
      </c>
      <c r="AE6177">
        <f>Sheet2!$B$17+Sheet2!$B$18*'Portfolio allocation'!K6177</f>
        <v>4.908315988479276E-5</v>
      </c>
      <c r="AF6177">
        <f t="shared" si="872"/>
        <v>-5.3923159884792761E-5</v>
      </c>
      <c r="AH6177" s="2">
        <v>41519</v>
      </c>
      <c r="AI6177">
        <v>2.7890000000000001</v>
      </c>
      <c r="AJ6177">
        <v>0.121</v>
      </c>
      <c r="AK6177">
        <v>1.3188500000000001</v>
      </c>
      <c r="AR6177" s="3"/>
    </row>
    <row r="6178" spans="1:44" hidden="1" outlineLevel="1" x14ac:dyDescent="0.2">
      <c r="A6178" s="2">
        <v>41520</v>
      </c>
      <c r="B6178">
        <v>16.61</v>
      </c>
      <c r="E6178" s="2">
        <v>41520</v>
      </c>
      <c r="F6178">
        <v>1639.77</v>
      </c>
      <c r="G6178">
        <f t="shared" si="867"/>
        <v>4.1641916263004397E-3</v>
      </c>
      <c r="H6178" s="2">
        <v>41520</v>
      </c>
      <c r="I6178">
        <v>2921.23</v>
      </c>
      <c r="J6178">
        <f t="shared" si="868"/>
        <v>4.218002310103941E-3</v>
      </c>
      <c r="K6178">
        <f t="shared" si="864"/>
        <v>4.2131623101039411E-3</v>
      </c>
      <c r="L6178">
        <v>8.3442627589063716E-3</v>
      </c>
      <c r="N6178" s="2">
        <v>41520</v>
      </c>
      <c r="O6178">
        <v>31.88</v>
      </c>
      <c r="Q6178" s="2">
        <v>41520</v>
      </c>
      <c r="R6178">
        <v>44109.5</v>
      </c>
      <c r="S6178" s="8">
        <f t="shared" si="869"/>
        <v>-4.5509233412532435E-2</v>
      </c>
      <c r="T6178" s="9">
        <f t="shared" si="865"/>
        <v>-4.5514073412532434E-2</v>
      </c>
      <c r="U6178" s="3">
        <f>Sheet1!$B$17+Sheet1!$B$18*'Portfolio allocation'!K6178</f>
        <v>5.3212454622382274E-3</v>
      </c>
      <c r="V6178" s="13">
        <f t="shared" si="870"/>
        <v>-5.0835318874770663E-2</v>
      </c>
      <c r="W6178" s="13"/>
      <c r="X6178" s="2">
        <v>41520</v>
      </c>
      <c r="Y6178">
        <v>175.71209999999999</v>
      </c>
      <c r="AA6178" s="2">
        <v>41520</v>
      </c>
      <c r="AB6178">
        <v>2575.4499999999998</v>
      </c>
      <c r="AC6178">
        <f t="shared" si="871"/>
        <v>9.2719228463156167E-3</v>
      </c>
      <c r="AD6178">
        <f t="shared" si="866"/>
        <v>9.2669628463156167E-3</v>
      </c>
      <c r="AE6178">
        <f>Sheet2!$B$17+Sheet2!$B$18*'Portfolio allocation'!K6178</f>
        <v>3.7998384250007228E-3</v>
      </c>
      <c r="AF6178">
        <f t="shared" si="872"/>
        <v>5.4671244213148939E-3</v>
      </c>
      <c r="AH6178" s="2">
        <v>41520</v>
      </c>
      <c r="AI6178">
        <v>2.863</v>
      </c>
      <c r="AJ6178">
        <v>0.124</v>
      </c>
      <c r="AK6178">
        <v>1.3157000000000001</v>
      </c>
      <c r="AR6178" s="3"/>
    </row>
    <row r="6179" spans="1:44" hidden="1" outlineLevel="1" x14ac:dyDescent="0.2">
      <c r="A6179" s="2">
        <v>41521</v>
      </c>
      <c r="B6179">
        <v>15.88</v>
      </c>
      <c r="E6179" s="2">
        <v>41521</v>
      </c>
      <c r="F6179">
        <v>1653.08</v>
      </c>
      <c r="G6179">
        <f t="shared" si="867"/>
        <v>8.1169920171730858E-3</v>
      </c>
      <c r="H6179" s="2">
        <v>41521</v>
      </c>
      <c r="I6179">
        <v>2945.62</v>
      </c>
      <c r="J6179">
        <f t="shared" si="868"/>
        <v>8.3492227589063717E-3</v>
      </c>
      <c r="K6179">
        <f t="shared" si="864"/>
        <v>8.3442627589063716E-3</v>
      </c>
      <c r="L6179">
        <v>1.233767925530159E-3</v>
      </c>
      <c r="N6179" s="2">
        <v>41521</v>
      </c>
      <c r="O6179">
        <v>31.195</v>
      </c>
      <c r="Q6179" s="2">
        <v>41521</v>
      </c>
      <c r="R6179">
        <v>43161.73</v>
      </c>
      <c r="S6179" s="8">
        <f t="shared" si="869"/>
        <v>-2.1486754554007614E-2</v>
      </c>
      <c r="T6179" s="9">
        <f t="shared" si="865"/>
        <v>-2.1491714554007613E-2</v>
      </c>
      <c r="U6179" s="3">
        <f>Sheet1!$B$17+Sheet1!$B$18*'Portfolio allocation'!K6179</f>
        <v>1.0060548593112593E-2</v>
      </c>
      <c r="V6179" s="13">
        <f t="shared" si="870"/>
        <v>-3.1552263147120202E-2</v>
      </c>
      <c r="W6179" s="13"/>
      <c r="X6179" s="2">
        <v>41521</v>
      </c>
      <c r="Y6179">
        <v>174.91929999999999</v>
      </c>
      <c r="AA6179" s="2">
        <v>41521</v>
      </c>
      <c r="AB6179">
        <v>2563.83</v>
      </c>
      <c r="AC6179">
        <f t="shared" si="871"/>
        <v>-4.5118328835737076E-3</v>
      </c>
      <c r="AD6179">
        <f t="shared" si="866"/>
        <v>-4.5171928835737079E-3</v>
      </c>
      <c r="AE6179">
        <f>Sheet2!$B$17+Sheet2!$B$18*'Portfolio allocation'!K6179</f>
        <v>7.4733183379803508E-3</v>
      </c>
      <c r="AF6179">
        <f t="shared" si="872"/>
        <v>-1.1990511221554059E-2</v>
      </c>
      <c r="AH6179" s="2">
        <v>41521</v>
      </c>
      <c r="AI6179">
        <v>2.8969999999999998</v>
      </c>
      <c r="AJ6179">
        <v>0.13400000000000001</v>
      </c>
      <c r="AK6179">
        <v>1.31975</v>
      </c>
      <c r="AR6179" s="3"/>
    </row>
    <row r="6180" spans="1:44" hidden="1" outlineLevel="1" x14ac:dyDescent="0.2">
      <c r="A6180" s="2">
        <v>41522</v>
      </c>
      <c r="B6180">
        <v>15.77</v>
      </c>
      <c r="E6180" s="2">
        <v>41522</v>
      </c>
      <c r="F6180">
        <v>1655.08</v>
      </c>
      <c r="G6180">
        <f t="shared" si="867"/>
        <v>1.2098628015582147E-3</v>
      </c>
      <c r="H6180" s="2">
        <v>41522</v>
      </c>
      <c r="I6180">
        <v>2949.27</v>
      </c>
      <c r="J6180">
        <f t="shared" si="868"/>
        <v>1.239127925530159E-3</v>
      </c>
      <c r="K6180">
        <f t="shared" si="864"/>
        <v>1.233767925530159E-3</v>
      </c>
      <c r="L6180">
        <v>1.7394548644252737E-4</v>
      </c>
      <c r="N6180" s="2">
        <v>41522</v>
      </c>
      <c r="O6180">
        <v>31.234999999999999</v>
      </c>
      <c r="Q6180" s="2">
        <v>41522</v>
      </c>
      <c r="R6180">
        <v>43217.07</v>
      </c>
      <c r="S6180" s="8">
        <f t="shared" si="869"/>
        <v>1.2821543529417667E-3</v>
      </c>
      <c r="T6180" s="9">
        <f t="shared" si="865"/>
        <v>1.2767943529417667E-3</v>
      </c>
      <c r="U6180" s="3">
        <f>Sheet1!$B$17+Sheet1!$B$18*'Portfolio allocation'!K6180</f>
        <v>1.9032087163601717E-3</v>
      </c>
      <c r="V6180" s="13">
        <f t="shared" si="870"/>
        <v>-6.2641436341840501E-4</v>
      </c>
      <c r="W6180" s="13"/>
      <c r="X6180" s="2">
        <v>41522</v>
      </c>
      <c r="Y6180">
        <v>175.89349999999999</v>
      </c>
      <c r="AA6180" s="2">
        <v>41522</v>
      </c>
      <c r="AB6180">
        <v>2578.11</v>
      </c>
      <c r="AC6180">
        <f t="shared" si="871"/>
        <v>5.5697920688970726E-3</v>
      </c>
      <c r="AD6180">
        <f t="shared" si="866"/>
        <v>5.5640320688970729E-3</v>
      </c>
      <c r="AE6180">
        <f>Sheet2!$B$17+Sheet2!$B$18*'Portfolio allocation'!K6180</f>
        <v>1.1504849270123417E-3</v>
      </c>
      <c r="AF6180">
        <f t="shared" si="872"/>
        <v>4.4135471418847317E-3</v>
      </c>
      <c r="AH6180" s="2">
        <v>41522</v>
      </c>
      <c r="AI6180">
        <v>2.996</v>
      </c>
      <c r="AJ6180">
        <v>0.14399999999999999</v>
      </c>
      <c r="AK6180">
        <v>1.3119000000000001</v>
      </c>
      <c r="AR6180" s="3"/>
    </row>
    <row r="6181" spans="1:44" hidden="1" outlineLevel="1" x14ac:dyDescent="0.2">
      <c r="A6181" s="2">
        <v>41523</v>
      </c>
      <c r="B6181">
        <v>15.85</v>
      </c>
      <c r="E6181" s="2">
        <v>41523</v>
      </c>
      <c r="F6181">
        <v>1655.17</v>
      </c>
      <c r="G6181">
        <f t="shared" si="867"/>
        <v>5.4378036107083361E-5</v>
      </c>
      <c r="H6181" s="2">
        <v>41523</v>
      </c>
      <c r="I6181">
        <v>2949.8</v>
      </c>
      <c r="J6181">
        <f t="shared" si="868"/>
        <v>1.7970548644252737E-4</v>
      </c>
      <c r="K6181">
        <f t="shared" si="864"/>
        <v>1.7394548644252737E-4</v>
      </c>
      <c r="L6181">
        <v>1.0046368917214502E-2</v>
      </c>
      <c r="N6181" s="2">
        <v>41523</v>
      </c>
      <c r="O6181">
        <v>31.152000000000001</v>
      </c>
      <c r="Q6181" s="2">
        <v>41523</v>
      </c>
      <c r="R6181">
        <v>43102.239999999998</v>
      </c>
      <c r="S6181" s="8">
        <f t="shared" si="869"/>
        <v>-2.6570519472977061E-3</v>
      </c>
      <c r="T6181" s="9">
        <f t="shared" si="865"/>
        <v>-2.6628119472977062E-3</v>
      </c>
      <c r="U6181" s="3">
        <f>Sheet1!$B$17+Sheet1!$B$18*'Portfolio allocation'!K6181</f>
        <v>6.8735355476636656E-4</v>
      </c>
      <c r="V6181" s="13">
        <f t="shared" si="870"/>
        <v>-3.3501655020640726E-3</v>
      </c>
      <c r="W6181" s="13"/>
      <c r="X6181" s="2">
        <v>41523</v>
      </c>
      <c r="Y6181">
        <v>174.82380000000001</v>
      </c>
      <c r="AA6181" s="2">
        <v>41523</v>
      </c>
      <c r="AB6181">
        <v>2562.4299999999998</v>
      </c>
      <c r="AC6181">
        <f t="shared" si="871"/>
        <v>-6.0819747799746304E-3</v>
      </c>
      <c r="AD6181">
        <f t="shared" si="866"/>
        <v>-6.0871347799746301E-3</v>
      </c>
      <c r="AE6181">
        <f>Sheet2!$B$17+Sheet2!$B$18*'Portfolio allocation'!K6181</f>
        <v>2.0806377565977502E-4</v>
      </c>
      <c r="AF6181">
        <f t="shared" si="872"/>
        <v>-6.2951985556344049E-3</v>
      </c>
      <c r="AH6181" s="2">
        <v>41523</v>
      </c>
      <c r="AI6181">
        <v>2.9790000000000001</v>
      </c>
      <c r="AJ6181">
        <v>0.129</v>
      </c>
      <c r="AK6181">
        <v>1.3158000000000001</v>
      </c>
      <c r="AR6181" s="3"/>
    </row>
    <row r="6182" spans="1:44" hidden="1" outlineLevel="1" x14ac:dyDescent="0.2">
      <c r="A6182" s="2">
        <v>41526</v>
      </c>
      <c r="B6182">
        <v>15.63</v>
      </c>
      <c r="E6182" s="2">
        <v>41526</v>
      </c>
      <c r="F6182">
        <v>1671.71</v>
      </c>
      <c r="G6182">
        <f t="shared" si="867"/>
        <v>9.9929312396913605E-3</v>
      </c>
      <c r="H6182" s="2">
        <v>41526</v>
      </c>
      <c r="I6182">
        <v>2979.45</v>
      </c>
      <c r="J6182">
        <f t="shared" si="868"/>
        <v>1.0051528917214503E-2</v>
      </c>
      <c r="K6182">
        <f t="shared" si="864"/>
        <v>1.0046368917214502E-2</v>
      </c>
      <c r="L6182">
        <v>7.3492662209469987E-3</v>
      </c>
      <c r="N6182" s="2">
        <v>41526</v>
      </c>
      <c r="O6182">
        <v>31.655000000000001</v>
      </c>
      <c r="Q6182" s="2">
        <v>41526</v>
      </c>
      <c r="R6182">
        <v>43798.2</v>
      </c>
      <c r="S6182" s="8">
        <f t="shared" si="869"/>
        <v>1.6146724624984676E-2</v>
      </c>
      <c r="T6182" s="9">
        <f t="shared" si="865"/>
        <v>1.6141564624984676E-2</v>
      </c>
      <c r="U6182" s="3">
        <f>Sheet1!$B$17+Sheet1!$B$18*'Portfolio allocation'!K6182</f>
        <v>1.2013247915030258E-2</v>
      </c>
      <c r="V6182" s="13">
        <f t="shared" si="870"/>
        <v>4.1283167099544181E-3</v>
      </c>
      <c r="W6182" s="13"/>
      <c r="X6182" s="2">
        <v>41526</v>
      </c>
      <c r="Y6182">
        <v>176.68629999999999</v>
      </c>
      <c r="AA6182" s="2">
        <v>41526</v>
      </c>
      <c r="AB6182">
        <v>2589.73</v>
      </c>
      <c r="AC6182">
        <f t="shared" si="871"/>
        <v>1.0653949571305388E-2</v>
      </c>
      <c r="AD6182">
        <f t="shared" si="866"/>
        <v>1.0649509571305388E-2</v>
      </c>
      <c r="AE6182">
        <f>Sheet2!$B$17+Sheet2!$B$18*'Portfolio allocation'!K6182</f>
        <v>8.9868745586034627E-3</v>
      </c>
      <c r="AF6182">
        <f t="shared" si="872"/>
        <v>1.6626350127019254E-3</v>
      </c>
      <c r="AH6182" s="2">
        <v>41526</v>
      </c>
      <c r="AI6182">
        <v>2.9140000000000001</v>
      </c>
      <c r="AJ6182">
        <v>0.111</v>
      </c>
      <c r="AK6182">
        <v>1.3252999999999999</v>
      </c>
      <c r="AR6182" s="3"/>
    </row>
    <row r="6183" spans="1:44" hidden="1" outlineLevel="1" x14ac:dyDescent="0.2">
      <c r="A6183" s="2">
        <v>41527</v>
      </c>
      <c r="B6183">
        <v>14.53</v>
      </c>
      <c r="E6183" s="2">
        <v>41527</v>
      </c>
      <c r="F6183">
        <v>1683.99</v>
      </c>
      <c r="G6183">
        <f t="shared" si="867"/>
        <v>7.3457716948512886E-3</v>
      </c>
      <c r="H6183" s="2">
        <v>41527</v>
      </c>
      <c r="I6183">
        <v>3001.36</v>
      </c>
      <c r="J6183">
        <f t="shared" si="868"/>
        <v>7.3537062209469983E-3</v>
      </c>
      <c r="K6183">
        <f t="shared" si="864"/>
        <v>7.3492662209469987E-3</v>
      </c>
      <c r="L6183">
        <v>3.1873263448570091E-3</v>
      </c>
      <c r="N6183" s="2">
        <v>41527</v>
      </c>
      <c r="O6183">
        <v>32.39</v>
      </c>
      <c r="Q6183" s="2">
        <v>41527</v>
      </c>
      <c r="R6183">
        <v>44815.16</v>
      </c>
      <c r="S6183" s="8">
        <f t="shared" si="869"/>
        <v>2.3219219054664508E-2</v>
      </c>
      <c r="T6183" s="9">
        <f t="shared" si="865"/>
        <v>2.3214779054664507E-2</v>
      </c>
      <c r="U6183" s="3">
        <f>Sheet1!$B$17+Sheet1!$B$18*'Portfolio allocation'!K6183</f>
        <v>8.9190633481999407E-3</v>
      </c>
      <c r="V6183" s="13">
        <f t="shared" si="870"/>
        <v>1.4295715706464566E-2</v>
      </c>
      <c r="W6183" s="13"/>
      <c r="X6183" s="2">
        <v>41527</v>
      </c>
      <c r="Y6183">
        <v>178.2337</v>
      </c>
      <c r="AA6183" s="2">
        <v>41527</v>
      </c>
      <c r="AB6183">
        <v>2612.41</v>
      </c>
      <c r="AC6183">
        <f t="shared" si="871"/>
        <v>8.7576697184648111E-3</v>
      </c>
      <c r="AD6183">
        <f t="shared" si="866"/>
        <v>8.7531097184648105E-3</v>
      </c>
      <c r="AE6183">
        <f>Sheet2!$B$17+Sheet2!$B$18*'Portfolio allocation'!K6183</f>
        <v>6.5885420317693486E-3</v>
      </c>
      <c r="AF6183">
        <f t="shared" si="872"/>
        <v>2.1645676866954618E-3</v>
      </c>
      <c r="AH6183" s="2">
        <v>41527</v>
      </c>
      <c r="AI6183">
        <v>2.9660000000000002</v>
      </c>
      <c r="AJ6183">
        <v>0.114</v>
      </c>
      <c r="AK6183">
        <v>1.3266500000000001</v>
      </c>
      <c r="AR6183" s="3"/>
    </row>
    <row r="6184" spans="1:44" hidden="1" outlineLevel="1" x14ac:dyDescent="0.2">
      <c r="A6184" s="2">
        <v>41528</v>
      </c>
      <c r="B6184">
        <v>13.82</v>
      </c>
      <c r="E6184" s="2">
        <v>41528</v>
      </c>
      <c r="F6184">
        <v>1689.13</v>
      </c>
      <c r="G6184">
        <f t="shared" si="867"/>
        <v>3.0522746572130277E-3</v>
      </c>
      <c r="H6184" s="2">
        <v>41528</v>
      </c>
      <c r="I6184">
        <v>3010.94</v>
      </c>
      <c r="J6184">
        <f t="shared" si="868"/>
        <v>3.191886344857009E-3</v>
      </c>
      <c r="K6184">
        <f t="shared" si="864"/>
        <v>3.1873263448570091E-3</v>
      </c>
      <c r="L6184">
        <v>-3.0998188517872339E-3</v>
      </c>
      <c r="N6184" s="2">
        <v>41528</v>
      </c>
      <c r="O6184">
        <v>32.74</v>
      </c>
      <c r="Q6184" s="2">
        <v>41528</v>
      </c>
      <c r="R6184">
        <v>45299.41</v>
      </c>
      <c r="S6184" s="8">
        <f t="shared" si="869"/>
        <v>1.0805495283292554E-2</v>
      </c>
      <c r="T6184" s="9">
        <f t="shared" si="865"/>
        <v>1.0800935283292554E-2</v>
      </c>
      <c r="U6184" s="3">
        <f>Sheet1!$B$17+Sheet1!$B$18*'Portfolio allocation'!K6184</f>
        <v>4.1443804447662625E-3</v>
      </c>
      <c r="V6184" s="13">
        <f t="shared" si="870"/>
        <v>6.6565548385262912E-3</v>
      </c>
      <c r="W6184" s="13"/>
      <c r="X6184" s="2">
        <v>41528</v>
      </c>
      <c r="Y6184">
        <v>182.1499</v>
      </c>
      <c r="AA6184" s="2">
        <v>41528</v>
      </c>
      <c r="AB6184">
        <v>2669.81</v>
      </c>
      <c r="AC6184">
        <f t="shared" si="871"/>
        <v>2.1972048797853416E-2</v>
      </c>
      <c r="AD6184">
        <f t="shared" si="866"/>
        <v>2.1967608797853415E-2</v>
      </c>
      <c r="AE6184">
        <f>Sheet2!$B$17+Sheet2!$B$18*'Portfolio allocation'!K6184</f>
        <v>2.8876389132606742E-3</v>
      </c>
      <c r="AF6184">
        <f t="shared" si="872"/>
        <v>1.9079969884592742E-2</v>
      </c>
      <c r="AH6184" s="2">
        <v>41528</v>
      </c>
      <c r="AI6184">
        <v>2.9119999999999999</v>
      </c>
      <c r="AJ6184">
        <v>0.111</v>
      </c>
      <c r="AK6184">
        <v>1.3301499999999999</v>
      </c>
      <c r="AR6184" s="3"/>
    </row>
    <row r="6185" spans="1:44" hidden="1" outlineLevel="1" x14ac:dyDescent="0.2">
      <c r="A6185" s="2">
        <v>41529</v>
      </c>
      <c r="B6185">
        <v>14.29</v>
      </c>
      <c r="E6185" s="2">
        <v>41529</v>
      </c>
      <c r="F6185">
        <v>1683.42</v>
      </c>
      <c r="G6185">
        <f t="shared" si="867"/>
        <v>-3.38043845056335E-3</v>
      </c>
      <c r="H6185" s="2">
        <v>41529</v>
      </c>
      <c r="I6185">
        <v>3001.62</v>
      </c>
      <c r="J6185">
        <f t="shared" si="868"/>
        <v>-3.0953788517872338E-3</v>
      </c>
      <c r="K6185">
        <f t="shared" si="864"/>
        <v>-3.0998188517872339E-3</v>
      </c>
      <c r="L6185">
        <v>2.717623527028745E-3</v>
      </c>
      <c r="N6185" s="2">
        <v>41529</v>
      </c>
      <c r="O6185">
        <v>32.69</v>
      </c>
      <c r="Q6185" s="2">
        <v>41529</v>
      </c>
      <c r="R6185">
        <v>45230.23</v>
      </c>
      <c r="S6185" s="8">
        <f t="shared" si="869"/>
        <v>-1.527172208203198E-3</v>
      </c>
      <c r="T6185" s="9">
        <f t="shared" si="865"/>
        <v>-1.5316122082031981E-3</v>
      </c>
      <c r="U6185" s="3">
        <f>Sheet1!$B$17+Sheet1!$B$18*'Portfolio allocation'!K6185</f>
        <v>-3.0683918622725539E-3</v>
      </c>
      <c r="V6185" s="13">
        <f t="shared" si="870"/>
        <v>1.5367796540693558E-3</v>
      </c>
      <c r="W6185" s="13"/>
      <c r="X6185" s="2">
        <v>41529</v>
      </c>
      <c r="Y6185">
        <v>182.17850000000001</v>
      </c>
      <c r="AA6185" s="2">
        <v>41529</v>
      </c>
      <c r="AB6185">
        <v>2670.23</v>
      </c>
      <c r="AC6185">
        <f t="shared" si="871"/>
        <v>1.5731456545609035E-4</v>
      </c>
      <c r="AD6185">
        <f t="shared" si="866"/>
        <v>1.5307456545609035E-4</v>
      </c>
      <c r="AE6185">
        <f>Sheet2!$B$17+Sheet2!$B$18*'Portfolio allocation'!K6185</f>
        <v>-2.7030509951762468E-3</v>
      </c>
      <c r="AF6185">
        <f t="shared" si="872"/>
        <v>2.8561255606323372E-3</v>
      </c>
      <c r="AH6185" s="2">
        <v>41529</v>
      </c>
      <c r="AI6185">
        <v>2.9049999999999998</v>
      </c>
      <c r="AJ6185">
        <v>0.106</v>
      </c>
      <c r="AK6185">
        <v>1.3308500000000001</v>
      </c>
      <c r="AR6185" s="3"/>
    </row>
    <row r="6186" spans="1:44" hidden="1" outlineLevel="1" x14ac:dyDescent="0.2">
      <c r="A6186" s="2">
        <v>41530</v>
      </c>
      <c r="B6186">
        <v>14.16</v>
      </c>
      <c r="E6186" s="2">
        <v>41530</v>
      </c>
      <c r="F6186">
        <v>1687.99</v>
      </c>
      <c r="G6186">
        <f t="shared" si="867"/>
        <v>2.7147117178125679E-3</v>
      </c>
      <c r="H6186" s="2">
        <v>41530</v>
      </c>
      <c r="I6186">
        <v>3009.79</v>
      </c>
      <c r="J6186">
        <f t="shared" si="868"/>
        <v>2.721863527028745E-3</v>
      </c>
      <c r="K6186">
        <f t="shared" si="864"/>
        <v>2.717623527028745E-3</v>
      </c>
      <c r="L6186">
        <v>5.693711958508688E-3</v>
      </c>
      <c r="N6186" s="2">
        <v>41530</v>
      </c>
      <c r="O6186">
        <v>33.03</v>
      </c>
      <c r="Q6186" s="2">
        <v>41530</v>
      </c>
      <c r="R6186">
        <v>45700.67</v>
      </c>
      <c r="S6186" s="8">
        <f t="shared" si="869"/>
        <v>1.0401008352157293E-2</v>
      </c>
      <c r="T6186" s="9">
        <f t="shared" si="865"/>
        <v>1.0396768352157292E-2</v>
      </c>
      <c r="U6186" s="3">
        <f>Sheet1!$B$17+Sheet1!$B$18*'Portfolio allocation'!K6186</f>
        <v>3.6055254683012576E-3</v>
      </c>
      <c r="V6186" s="13">
        <f t="shared" si="870"/>
        <v>6.7912428838560347E-3</v>
      </c>
      <c r="W6186" s="13"/>
      <c r="X6186" s="2">
        <v>41530</v>
      </c>
      <c r="Y6186">
        <v>183.554</v>
      </c>
      <c r="AA6186" s="2">
        <v>41530</v>
      </c>
      <c r="AB6186">
        <v>2690.39</v>
      </c>
      <c r="AC6186">
        <f t="shared" si="871"/>
        <v>7.5499114308503756E-3</v>
      </c>
      <c r="AD6186">
        <f t="shared" si="866"/>
        <v>7.5455514308503755E-3</v>
      </c>
      <c r="AE6186">
        <f>Sheet2!$B$17+Sheet2!$B$18*'Portfolio allocation'!K6186</f>
        <v>2.4699671844451115E-3</v>
      </c>
      <c r="AF6186">
        <f t="shared" si="872"/>
        <v>5.0755842464052636E-3</v>
      </c>
      <c r="AH6186" s="2">
        <v>41530</v>
      </c>
      <c r="AI6186">
        <v>2.89</v>
      </c>
      <c r="AJ6186">
        <v>0.109</v>
      </c>
      <c r="AK6186">
        <v>1.32595</v>
      </c>
      <c r="AR6186" s="3"/>
    </row>
    <row r="6187" spans="1:44" hidden="1" outlineLevel="1" x14ac:dyDescent="0.2">
      <c r="A6187" s="2">
        <v>41533</v>
      </c>
      <c r="B6187">
        <v>14.38</v>
      </c>
      <c r="E6187" s="2">
        <v>41533</v>
      </c>
      <c r="F6187">
        <v>1697.6</v>
      </c>
      <c r="G6187">
        <f t="shared" si="867"/>
        <v>5.6931616893465264E-3</v>
      </c>
      <c r="H6187" s="2">
        <v>41533</v>
      </c>
      <c r="I6187">
        <v>3026.94</v>
      </c>
      <c r="J6187">
        <f t="shared" si="868"/>
        <v>5.6980719585086881E-3</v>
      </c>
      <c r="K6187">
        <f t="shared" si="864"/>
        <v>5.693711958508688E-3</v>
      </c>
      <c r="L6187">
        <v>4.2278366699042592E-3</v>
      </c>
      <c r="N6187" s="2">
        <v>41533</v>
      </c>
      <c r="O6187">
        <v>32.801000000000002</v>
      </c>
      <c r="Q6187" s="2">
        <v>41533</v>
      </c>
      <c r="R6187">
        <v>45383.82</v>
      </c>
      <c r="S6187" s="8">
        <f t="shared" si="869"/>
        <v>-6.9331587480008228E-3</v>
      </c>
      <c r="T6187" s="9">
        <f t="shared" si="865"/>
        <v>-6.9375187480008229E-3</v>
      </c>
      <c r="U6187" s="3">
        <f>Sheet1!$B$17+Sheet1!$B$18*'Portfolio allocation'!K6187</f>
        <v>7.0197695410060667E-3</v>
      </c>
      <c r="V6187" s="13">
        <f t="shared" si="870"/>
        <v>-1.395728828900689E-2</v>
      </c>
      <c r="W6187" s="13"/>
      <c r="X6187" s="2">
        <v>41533</v>
      </c>
      <c r="Y6187">
        <v>184.49</v>
      </c>
      <c r="AA6187" s="2">
        <v>41533</v>
      </c>
      <c r="AB6187">
        <v>2704.11</v>
      </c>
      <c r="AC6187">
        <f t="shared" si="871"/>
        <v>5.0996323953034217E-3</v>
      </c>
      <c r="AD6187">
        <f t="shared" si="866"/>
        <v>5.0954723953034221E-3</v>
      </c>
      <c r="AE6187">
        <f>Sheet2!$B$17+Sheet2!$B$18*'Portfolio allocation'!K6187</f>
        <v>5.1163809445999592E-3</v>
      </c>
      <c r="AF6187">
        <f t="shared" si="872"/>
        <v>-2.0908549296537113E-5</v>
      </c>
      <c r="AH6187" s="2">
        <v>41533</v>
      </c>
      <c r="AI6187">
        <v>2.8620000000000001</v>
      </c>
      <c r="AJ6187">
        <v>0.104</v>
      </c>
      <c r="AK6187">
        <v>1.33525</v>
      </c>
      <c r="AR6187" s="3"/>
    </row>
    <row r="6188" spans="1:44" hidden="1" outlineLevel="1" x14ac:dyDescent="0.2">
      <c r="A6188" s="2">
        <v>41534</v>
      </c>
      <c r="B6188">
        <v>14.53</v>
      </c>
      <c r="E6188" s="2">
        <v>41534</v>
      </c>
      <c r="F6188">
        <v>1704.76</v>
      </c>
      <c r="G6188">
        <f t="shared" si="867"/>
        <v>4.2177191328935937E-3</v>
      </c>
      <c r="H6188" s="2">
        <v>41534</v>
      </c>
      <c r="I6188">
        <v>3039.75</v>
      </c>
      <c r="J6188">
        <f t="shared" si="868"/>
        <v>4.2319966699042588E-3</v>
      </c>
      <c r="K6188">
        <f t="shared" si="864"/>
        <v>4.2278366699042592E-3</v>
      </c>
      <c r="L6188">
        <v>1.218755208816512E-2</v>
      </c>
      <c r="N6188" s="2">
        <v>41534</v>
      </c>
      <c r="O6188">
        <v>32.93</v>
      </c>
      <c r="Q6188" s="2">
        <v>41534</v>
      </c>
      <c r="R6188">
        <v>45562.3</v>
      </c>
      <c r="S6188" s="8">
        <f t="shared" si="869"/>
        <v>3.9326790913589704E-3</v>
      </c>
      <c r="T6188" s="9">
        <f t="shared" si="865"/>
        <v>3.9285190913589708E-3</v>
      </c>
      <c r="U6188" s="3">
        <f>Sheet1!$B$17+Sheet1!$B$18*'Portfolio allocation'!K6188</f>
        <v>5.3380802596988859E-3</v>
      </c>
      <c r="V6188" s="13">
        <f t="shared" si="870"/>
        <v>-1.4095611683399151E-3</v>
      </c>
      <c r="W6188" s="13"/>
      <c r="X6188" s="2">
        <v>41534</v>
      </c>
      <c r="Y6188">
        <v>183.5444</v>
      </c>
      <c r="AA6188" s="2">
        <v>41534</v>
      </c>
      <c r="AB6188">
        <v>2690.25</v>
      </c>
      <c r="AC6188">
        <f t="shared" si="871"/>
        <v>-5.125531135937611E-3</v>
      </c>
      <c r="AD6188">
        <f t="shared" si="866"/>
        <v>-5.129771135937611E-3</v>
      </c>
      <c r="AE6188">
        <f>Sheet2!$B$17+Sheet2!$B$18*'Portfolio allocation'!K6188</f>
        <v>3.8128872401119438E-3</v>
      </c>
      <c r="AF6188">
        <f t="shared" si="872"/>
        <v>-8.9426583760495552E-3</v>
      </c>
      <c r="AH6188" s="2">
        <v>41534</v>
      </c>
      <c r="AI6188">
        <v>2.8490000000000002</v>
      </c>
      <c r="AJ6188">
        <v>0.106</v>
      </c>
      <c r="AK6188">
        <v>1.3349</v>
      </c>
      <c r="AR6188" s="3"/>
    </row>
    <row r="6189" spans="1:44" hidden="1" outlineLevel="1" x14ac:dyDescent="0.2">
      <c r="A6189" s="2">
        <v>41535</v>
      </c>
      <c r="B6189">
        <v>13.59</v>
      </c>
      <c r="E6189" s="2">
        <v>41535</v>
      </c>
      <c r="F6189">
        <v>1725.52</v>
      </c>
      <c r="G6189">
        <f t="shared" si="867"/>
        <v>1.217766723761704E-2</v>
      </c>
      <c r="H6189" s="2">
        <v>41535</v>
      </c>
      <c r="I6189">
        <v>3076.81</v>
      </c>
      <c r="J6189">
        <f t="shared" si="868"/>
        <v>1.2191792088165121E-2</v>
      </c>
      <c r="K6189">
        <f t="shared" si="864"/>
        <v>1.218755208816512E-2</v>
      </c>
      <c r="L6189">
        <v>-1.6942621097825086E-3</v>
      </c>
      <c r="N6189" s="2">
        <v>41535</v>
      </c>
      <c r="O6189">
        <v>33.32</v>
      </c>
      <c r="Q6189" s="2">
        <v>41535</v>
      </c>
      <c r="R6189">
        <v>46101.91</v>
      </c>
      <c r="S6189" s="8">
        <f t="shared" si="869"/>
        <v>1.1843344168314562E-2</v>
      </c>
      <c r="T6189" s="9">
        <f t="shared" si="865"/>
        <v>1.1839104168314562E-2</v>
      </c>
      <c r="U6189" s="3">
        <f>Sheet1!$B$17+Sheet1!$B$18*'Portfolio allocation'!K6189</f>
        <v>1.4469667513542683E-2</v>
      </c>
      <c r="V6189" s="13">
        <f t="shared" si="870"/>
        <v>-2.6305633452281211E-3</v>
      </c>
      <c r="W6189" s="13"/>
      <c r="X6189" s="2">
        <v>41535</v>
      </c>
      <c r="Y6189">
        <v>185.70310000000001</v>
      </c>
      <c r="AA6189" s="2">
        <v>41535</v>
      </c>
      <c r="AB6189">
        <v>2721.89</v>
      </c>
      <c r="AC6189">
        <f t="shared" si="871"/>
        <v>1.1760988755691759E-2</v>
      </c>
      <c r="AD6189">
        <f t="shared" si="866"/>
        <v>1.175678875569176E-2</v>
      </c>
      <c r="AE6189">
        <f>Sheet2!$B$17+Sheet2!$B$18*'Portfolio allocation'!K6189</f>
        <v>1.0890869260735986E-2</v>
      </c>
      <c r="AF6189">
        <f t="shared" si="872"/>
        <v>8.65919494955774E-4</v>
      </c>
      <c r="AH6189" s="2">
        <v>41535</v>
      </c>
      <c r="AI6189">
        <v>2.6909999999999998</v>
      </c>
      <c r="AJ6189">
        <v>0.105</v>
      </c>
      <c r="AK6189">
        <v>1.3348</v>
      </c>
      <c r="AR6189" s="3"/>
    </row>
    <row r="6190" spans="1:44" hidden="1" outlineLevel="1" x14ac:dyDescent="0.2">
      <c r="A6190" s="2">
        <v>41536</v>
      </c>
      <c r="B6190">
        <v>13.16</v>
      </c>
      <c r="E6190" s="2">
        <v>41536</v>
      </c>
      <c r="F6190">
        <v>1722.34</v>
      </c>
      <c r="G6190">
        <f t="shared" si="867"/>
        <v>-1.8429227131532278E-3</v>
      </c>
      <c r="H6190" s="2">
        <v>41536</v>
      </c>
      <c r="I6190">
        <v>3071.61</v>
      </c>
      <c r="J6190">
        <f t="shared" si="868"/>
        <v>-1.6900621097825086E-3</v>
      </c>
      <c r="K6190">
        <f t="shared" si="864"/>
        <v>-1.6942621097825086E-3</v>
      </c>
      <c r="L6190">
        <v>-7.2120663213103876E-3</v>
      </c>
      <c r="N6190" s="2">
        <v>41536</v>
      </c>
      <c r="O6190">
        <v>33.64</v>
      </c>
      <c r="Q6190" s="2">
        <v>41536</v>
      </c>
      <c r="R6190">
        <v>46544.67</v>
      </c>
      <c r="S6190" s="8">
        <f t="shared" si="869"/>
        <v>9.6039404874981305E-3</v>
      </c>
      <c r="T6190" s="9">
        <f t="shared" si="865"/>
        <v>9.5997404874981311E-3</v>
      </c>
      <c r="U6190" s="3">
        <f>Sheet1!$B$17+Sheet1!$B$18*'Portfolio allocation'!K6190</f>
        <v>-1.4559015462998117E-3</v>
      </c>
      <c r="V6190" s="13">
        <f t="shared" si="870"/>
        <v>1.1055642033797943E-2</v>
      </c>
      <c r="W6190" s="13"/>
      <c r="X6190" s="2">
        <v>41536</v>
      </c>
      <c r="Y6190">
        <v>184.7193</v>
      </c>
      <c r="AA6190" s="2">
        <v>41536</v>
      </c>
      <c r="AB6190">
        <v>2707.47</v>
      </c>
      <c r="AC6190">
        <f t="shared" si="871"/>
        <v>-5.2977894036864148E-3</v>
      </c>
      <c r="AD6190">
        <f t="shared" si="866"/>
        <v>-5.3019094036864146E-3</v>
      </c>
      <c r="AE6190">
        <f>Sheet2!$B$17+Sheet2!$B$18*'Portfolio allocation'!K6190</f>
        <v>-1.4531940811899897E-3</v>
      </c>
      <c r="AF6190">
        <f t="shared" si="872"/>
        <v>-3.8487153224964249E-3</v>
      </c>
      <c r="AH6190" s="2">
        <v>41536</v>
      </c>
      <c r="AI6190">
        <v>2.7519999999999998</v>
      </c>
      <c r="AJ6190">
        <v>0.10299999999999999</v>
      </c>
      <c r="AK6190">
        <v>1.35425</v>
      </c>
      <c r="AR6190" s="3"/>
    </row>
    <row r="6191" spans="1:44" hidden="1" outlineLevel="1" x14ac:dyDescent="0.2">
      <c r="A6191" s="2">
        <v>41537</v>
      </c>
      <c r="B6191">
        <v>13.12</v>
      </c>
      <c r="E6191" s="2">
        <v>41537</v>
      </c>
      <c r="F6191">
        <v>1709.91</v>
      </c>
      <c r="G6191">
        <f t="shared" si="867"/>
        <v>-7.2169258102348088E-3</v>
      </c>
      <c r="H6191" s="2">
        <v>41537</v>
      </c>
      <c r="I6191">
        <v>3049.47</v>
      </c>
      <c r="J6191">
        <f t="shared" si="868"/>
        <v>-7.2079463213103878E-3</v>
      </c>
      <c r="K6191">
        <f t="shared" si="864"/>
        <v>-7.2120663213103876E-3</v>
      </c>
      <c r="L6191">
        <v>-4.7196935258912477E-3</v>
      </c>
      <c r="N6191" s="2">
        <v>41537</v>
      </c>
      <c r="O6191">
        <v>32.790999999999997</v>
      </c>
      <c r="Q6191" s="2">
        <v>41537</v>
      </c>
      <c r="R6191">
        <v>45369.97</v>
      </c>
      <c r="S6191" s="8">
        <f t="shared" si="869"/>
        <v>-2.5238120712854917E-2</v>
      </c>
      <c r="T6191" s="9">
        <f t="shared" si="865"/>
        <v>-2.5242240712854917E-2</v>
      </c>
      <c r="U6191" s="3">
        <f>Sheet1!$B$17+Sheet1!$B$18*'Portfolio allocation'!K6191</f>
        <v>-7.7860663775197007E-3</v>
      </c>
      <c r="V6191" s="13">
        <f t="shared" si="870"/>
        <v>-1.7456174335335216E-2</v>
      </c>
      <c r="W6191" s="13"/>
      <c r="X6191" s="2">
        <v>41537</v>
      </c>
      <c r="Y6191">
        <v>181.50040000000001</v>
      </c>
      <c r="AA6191" s="2">
        <v>41537</v>
      </c>
      <c r="AB6191">
        <v>2660.29</v>
      </c>
      <c r="AC6191">
        <f t="shared" si="871"/>
        <v>-1.7425862521099011E-2</v>
      </c>
      <c r="AD6191">
        <f t="shared" si="866"/>
        <v>-1.7429982521099011E-2</v>
      </c>
      <c r="AE6191">
        <f>Sheet2!$B$17+Sheet2!$B$18*'Portfolio allocation'!K6191</f>
        <v>-6.3597663579977402E-3</v>
      </c>
      <c r="AF6191">
        <f t="shared" si="872"/>
        <v>-1.1070216163101271E-2</v>
      </c>
      <c r="AH6191" s="2">
        <v>41537</v>
      </c>
      <c r="AI6191">
        <v>2.7360000000000002</v>
      </c>
      <c r="AJ6191">
        <v>0.10299999999999999</v>
      </c>
      <c r="AK6191">
        <v>1.3509500000000001</v>
      </c>
      <c r="AR6191" s="3"/>
    </row>
    <row r="6192" spans="1:44" hidden="1" outlineLevel="1" x14ac:dyDescent="0.2">
      <c r="A6192" s="2">
        <v>41540</v>
      </c>
      <c r="B6192">
        <v>14.31</v>
      </c>
      <c r="E6192" s="2">
        <v>41540</v>
      </c>
      <c r="F6192">
        <v>1701.84</v>
      </c>
      <c r="G6192">
        <f t="shared" si="867"/>
        <v>-4.7195466428058275E-3</v>
      </c>
      <c r="H6192" s="2">
        <v>41540</v>
      </c>
      <c r="I6192">
        <v>3035.09</v>
      </c>
      <c r="J6192">
        <f t="shared" si="868"/>
        <v>-4.7155735258912479E-3</v>
      </c>
      <c r="K6192">
        <f t="shared" si="864"/>
        <v>-4.7196935258912477E-3</v>
      </c>
      <c r="L6192">
        <v>-2.4981599754867428E-3</v>
      </c>
      <c r="N6192" s="2">
        <v>41540</v>
      </c>
      <c r="O6192">
        <v>32.74</v>
      </c>
      <c r="Q6192" s="2">
        <v>41540</v>
      </c>
      <c r="R6192">
        <v>45299.41</v>
      </c>
      <c r="S6192" s="8">
        <f t="shared" si="869"/>
        <v>-1.5552137239676078E-3</v>
      </c>
      <c r="T6192" s="9">
        <f t="shared" si="865"/>
        <v>-1.5593337239676079E-3</v>
      </c>
      <c r="U6192" s="3">
        <f>Sheet1!$B$17+Sheet1!$B$18*'Portfolio allocation'!K6192</f>
        <v>-4.9267531414883044E-3</v>
      </c>
      <c r="V6192" s="13">
        <f t="shared" si="870"/>
        <v>3.3674194175206968E-3</v>
      </c>
      <c r="W6192" s="13"/>
      <c r="X6192" s="2">
        <v>41540</v>
      </c>
      <c r="Y6192">
        <v>182.42679999999999</v>
      </c>
      <c r="AA6192" s="2">
        <v>41540</v>
      </c>
      <c r="AB6192">
        <v>2673.87</v>
      </c>
      <c r="AC6192">
        <f t="shared" si="871"/>
        <v>5.1047066297282839E-3</v>
      </c>
      <c r="AD6192">
        <f t="shared" si="866"/>
        <v>5.1007066297282843E-3</v>
      </c>
      <c r="AE6192">
        <f>Sheet2!$B$17+Sheet2!$B$18*'Portfolio allocation'!K6192</f>
        <v>-4.1434848821301547E-3</v>
      </c>
      <c r="AF6192">
        <f t="shared" si="872"/>
        <v>9.2441915118584399E-3</v>
      </c>
      <c r="AH6192" s="2">
        <v>41540</v>
      </c>
      <c r="AI6192">
        <v>2.7010000000000001</v>
      </c>
      <c r="AJ6192">
        <v>0.1</v>
      </c>
      <c r="AK6192">
        <v>1.3492500000000001</v>
      </c>
      <c r="AR6192" s="3"/>
    </row>
    <row r="6193" spans="1:44" hidden="1" outlineLevel="1" x14ac:dyDescent="0.2">
      <c r="A6193" s="2">
        <v>41541</v>
      </c>
      <c r="B6193">
        <v>14.08</v>
      </c>
      <c r="E6193" s="2">
        <v>41541</v>
      </c>
      <c r="F6193">
        <v>1697.42</v>
      </c>
      <c r="G6193">
        <f t="shared" si="867"/>
        <v>-2.5971889249282176E-3</v>
      </c>
      <c r="H6193" s="2">
        <v>41541</v>
      </c>
      <c r="I6193">
        <v>3027.52</v>
      </c>
      <c r="J6193">
        <f t="shared" si="868"/>
        <v>-2.4941599754867427E-3</v>
      </c>
      <c r="K6193">
        <f t="shared" si="864"/>
        <v>-2.4981599754867428E-3</v>
      </c>
      <c r="L6193">
        <v>-2.7157905084029782E-3</v>
      </c>
      <c r="N6193" s="2">
        <v>41541</v>
      </c>
      <c r="O6193">
        <v>32.454999999999998</v>
      </c>
      <c r="Q6193" s="2">
        <v>41541</v>
      </c>
      <c r="R6193">
        <v>44905.07</v>
      </c>
      <c r="S6193" s="8">
        <f t="shared" si="869"/>
        <v>-8.7051906415559488E-3</v>
      </c>
      <c r="T6193" s="9">
        <f t="shared" si="865"/>
        <v>-8.7091906415559493E-3</v>
      </c>
      <c r="U6193" s="3">
        <f>Sheet1!$B$17+Sheet1!$B$18*'Portfolio allocation'!K6193</f>
        <v>-2.3781535513169639E-3</v>
      </c>
      <c r="V6193" s="13">
        <f t="shared" si="870"/>
        <v>-6.3310370902389859E-3</v>
      </c>
      <c r="W6193" s="13"/>
      <c r="X6193" s="2">
        <v>41541</v>
      </c>
      <c r="Y6193">
        <v>181.45259999999999</v>
      </c>
      <c r="AA6193" s="2">
        <v>41541</v>
      </c>
      <c r="AB6193">
        <v>2659.59</v>
      </c>
      <c r="AC6193">
        <f t="shared" si="871"/>
        <v>-5.3405737750898963E-3</v>
      </c>
      <c r="AD6193">
        <f t="shared" si="866"/>
        <v>-5.3445737750898959E-3</v>
      </c>
      <c r="AE6193">
        <f>Sheet2!$B$17+Sheet2!$B$18*'Portfolio allocation'!K6193</f>
        <v>-2.1680405726636543E-3</v>
      </c>
      <c r="AF6193">
        <f t="shared" si="872"/>
        <v>-3.1765332024262416E-3</v>
      </c>
      <c r="AH6193" s="2">
        <v>41541</v>
      </c>
      <c r="AI6193">
        <v>2.6549999999999998</v>
      </c>
      <c r="AJ6193">
        <v>0.1</v>
      </c>
      <c r="AK6193">
        <v>1.3492500000000001</v>
      </c>
      <c r="AR6193" s="3"/>
    </row>
    <row r="6194" spans="1:44" hidden="1" outlineLevel="1" x14ac:dyDescent="0.2">
      <c r="A6194" s="2">
        <v>41542</v>
      </c>
      <c r="B6194">
        <v>14.01</v>
      </c>
      <c r="E6194" s="2">
        <v>41542</v>
      </c>
      <c r="F6194">
        <v>1692.77</v>
      </c>
      <c r="G6194">
        <f t="shared" si="867"/>
        <v>-2.7394516383688616E-3</v>
      </c>
      <c r="H6194" s="2">
        <v>41542</v>
      </c>
      <c r="I6194">
        <v>3019.31</v>
      </c>
      <c r="J6194">
        <f t="shared" si="868"/>
        <v>-2.7117905084029781E-3</v>
      </c>
      <c r="K6194">
        <f t="shared" si="864"/>
        <v>-2.7157905084029782E-3</v>
      </c>
      <c r="L6194">
        <v>3.6723366464522828E-3</v>
      </c>
      <c r="N6194" s="2">
        <v>41542</v>
      </c>
      <c r="O6194">
        <v>32.505000000000003</v>
      </c>
      <c r="Q6194" s="2">
        <v>41542</v>
      </c>
      <c r="R6194">
        <v>44974.26</v>
      </c>
      <c r="S6194" s="8">
        <f t="shared" si="869"/>
        <v>1.5408059713524214E-3</v>
      </c>
      <c r="T6194" s="9">
        <f t="shared" si="865"/>
        <v>1.5368059713524213E-3</v>
      </c>
      <c r="U6194" s="3">
        <f>Sheet1!$B$17+Sheet1!$B$18*'Portfolio allocation'!K6194</f>
        <v>-2.6278248141696427E-3</v>
      </c>
      <c r="V6194" s="13">
        <f t="shared" si="870"/>
        <v>4.164630785522064E-3</v>
      </c>
      <c r="W6194" s="13"/>
      <c r="X6194" s="2">
        <v>41542</v>
      </c>
      <c r="Y6194">
        <v>180.97499999999999</v>
      </c>
      <c r="AA6194" s="2">
        <v>41542</v>
      </c>
      <c r="AB6194">
        <v>2652.59</v>
      </c>
      <c r="AC6194">
        <f t="shared" si="871"/>
        <v>-2.6319846292097715E-3</v>
      </c>
      <c r="AD6194">
        <f t="shared" si="866"/>
        <v>-2.6359846292097716E-3</v>
      </c>
      <c r="AE6194">
        <f>Sheet2!$B$17+Sheet2!$B$18*'Portfolio allocation'!K6194</f>
        <v>-2.3615631947898237E-3</v>
      </c>
      <c r="AF6194">
        <f t="shared" si="872"/>
        <v>-2.7442143441994788E-4</v>
      </c>
      <c r="AH6194" s="2">
        <v>41542</v>
      </c>
      <c r="AI6194">
        <v>2.6259999999999999</v>
      </c>
      <c r="AJ6194">
        <v>0.1</v>
      </c>
      <c r="AK6194">
        <v>1.3507499999999999</v>
      </c>
      <c r="AR6194" s="3"/>
    </row>
    <row r="6195" spans="1:44" hidden="1" outlineLevel="1" x14ac:dyDescent="0.2">
      <c r="A6195" s="2">
        <v>41543</v>
      </c>
      <c r="B6195">
        <v>14.06</v>
      </c>
      <c r="E6195" s="2">
        <v>41543</v>
      </c>
      <c r="F6195">
        <v>1698.67</v>
      </c>
      <c r="G6195">
        <f t="shared" si="867"/>
        <v>3.4854114853171136E-3</v>
      </c>
      <c r="H6195" s="2">
        <v>41543</v>
      </c>
      <c r="I6195">
        <v>3030.41</v>
      </c>
      <c r="J6195">
        <f t="shared" si="868"/>
        <v>3.6763366464522829E-3</v>
      </c>
      <c r="K6195">
        <f t="shared" si="864"/>
        <v>3.6723366464522828E-3</v>
      </c>
      <c r="L6195">
        <v>-4.0196782366742215E-3</v>
      </c>
      <c r="N6195" s="2">
        <v>41543</v>
      </c>
      <c r="O6195">
        <v>32.770000000000003</v>
      </c>
      <c r="Q6195" s="2">
        <v>41543</v>
      </c>
      <c r="R6195">
        <v>45340.92</v>
      </c>
      <c r="S6195" s="8">
        <f t="shared" si="869"/>
        <v>8.1526633234210166E-3</v>
      </c>
      <c r="T6195" s="9">
        <f t="shared" si="865"/>
        <v>8.1486633234210161E-3</v>
      </c>
      <c r="U6195" s="3">
        <f>Sheet1!$B$17+Sheet1!$B$18*'Portfolio allocation'!K6195</f>
        <v>4.7007965545520086E-3</v>
      </c>
      <c r="V6195" s="13">
        <f t="shared" si="870"/>
        <v>3.4478667688690075E-3</v>
      </c>
      <c r="W6195" s="13"/>
      <c r="X6195" s="2">
        <v>41543</v>
      </c>
      <c r="Y6195">
        <v>181.69139999999999</v>
      </c>
      <c r="AA6195" s="2">
        <v>41543</v>
      </c>
      <c r="AB6195">
        <v>2663.09</v>
      </c>
      <c r="AC6195">
        <f t="shared" si="871"/>
        <v>3.958395379610069E-3</v>
      </c>
      <c r="AD6195">
        <f t="shared" si="866"/>
        <v>3.9546753796100695E-3</v>
      </c>
      <c r="AE6195">
        <f>Sheet2!$B$17+Sheet2!$B$18*'Portfolio allocation'!K6195</f>
        <v>3.3189224471710929E-3</v>
      </c>
      <c r="AF6195">
        <f t="shared" si="872"/>
        <v>6.3575293243897657E-4</v>
      </c>
      <c r="AH6195" s="2">
        <v>41543</v>
      </c>
      <c r="AI6195">
        <v>2.6480000000000001</v>
      </c>
      <c r="AJ6195">
        <v>9.2999999999999999E-2</v>
      </c>
      <c r="AK6195">
        <v>1.3481000000000001</v>
      </c>
      <c r="AR6195" s="3"/>
    </row>
    <row r="6196" spans="1:44" hidden="1" outlineLevel="1" x14ac:dyDescent="0.2">
      <c r="A6196" s="2">
        <v>41544</v>
      </c>
      <c r="B6196">
        <v>15.46</v>
      </c>
      <c r="E6196" s="2">
        <v>41544</v>
      </c>
      <c r="F6196">
        <v>1691.75</v>
      </c>
      <c r="G6196">
        <f t="shared" si="867"/>
        <v>-4.0737753654329634E-3</v>
      </c>
      <c r="H6196" s="2">
        <v>41544</v>
      </c>
      <c r="I6196">
        <v>3018.24</v>
      </c>
      <c r="J6196">
        <f t="shared" si="868"/>
        <v>-4.0159582366742219E-3</v>
      </c>
      <c r="K6196">
        <f t="shared" si="864"/>
        <v>-4.0196782366742215E-3</v>
      </c>
      <c r="L6196">
        <v>-5.9872195928753003E-3</v>
      </c>
      <c r="N6196" s="2">
        <v>41544</v>
      </c>
      <c r="O6196">
        <v>33.270000000000003</v>
      </c>
      <c r="Q6196" s="2">
        <v>41544</v>
      </c>
      <c r="R6196">
        <v>46032.72</v>
      </c>
      <c r="S6196" s="8">
        <f t="shared" si="869"/>
        <v>1.5257740689867072E-2</v>
      </c>
      <c r="T6196" s="9">
        <f t="shared" si="865"/>
        <v>1.5254020689867072E-2</v>
      </c>
      <c r="U6196" s="3">
        <f>Sheet1!$B$17+Sheet1!$B$18*'Portfolio allocation'!K6196</f>
        <v>-4.1236778609518767E-3</v>
      </c>
      <c r="V6196" s="13">
        <f t="shared" si="870"/>
        <v>1.9377698550818948E-2</v>
      </c>
      <c r="W6196" s="13"/>
      <c r="X6196" s="2">
        <v>41544</v>
      </c>
      <c r="Y6196">
        <v>178.5393</v>
      </c>
      <c r="AA6196" s="2">
        <v>41544</v>
      </c>
      <c r="AB6196">
        <v>2616.89</v>
      </c>
      <c r="AC6196">
        <f t="shared" si="871"/>
        <v>-1.734826836494463E-2</v>
      </c>
      <c r="AD6196">
        <f t="shared" si="866"/>
        <v>-1.735186836494463E-2</v>
      </c>
      <c r="AE6196">
        <f>Sheet2!$B$17+Sheet2!$B$18*'Portfolio allocation'!K6196</f>
        <v>-3.5210134279531386E-3</v>
      </c>
      <c r="AF6196">
        <f t="shared" si="872"/>
        <v>-1.3830854936991491E-2</v>
      </c>
      <c r="AH6196" s="2">
        <v>41544</v>
      </c>
      <c r="AI6196">
        <v>2.6280000000000001</v>
      </c>
      <c r="AJ6196">
        <v>0.09</v>
      </c>
      <c r="AK6196">
        <v>1.35415</v>
      </c>
      <c r="AR6196" s="3"/>
    </row>
    <row r="6197" spans="1:44" hidden="1" outlineLevel="1" x14ac:dyDescent="0.2">
      <c r="A6197" s="2">
        <v>41547</v>
      </c>
      <c r="B6197">
        <v>16.600000000000001</v>
      </c>
      <c r="E6197" s="2">
        <v>41547</v>
      </c>
      <c r="F6197">
        <v>1681.55</v>
      </c>
      <c r="G6197">
        <f t="shared" si="867"/>
        <v>-6.029259642382212E-3</v>
      </c>
      <c r="H6197" s="2">
        <v>41547</v>
      </c>
      <c r="I6197">
        <v>3000.18</v>
      </c>
      <c r="J6197">
        <f t="shared" si="868"/>
        <v>-5.9836195928753E-3</v>
      </c>
      <c r="K6197">
        <f t="shared" si="864"/>
        <v>-5.9872195928753003E-3</v>
      </c>
      <c r="L6197">
        <v>8.062582695704916E-3</v>
      </c>
      <c r="N6197" s="2">
        <v>41547</v>
      </c>
      <c r="O6197">
        <v>33.28</v>
      </c>
      <c r="Q6197" s="2">
        <v>41547</v>
      </c>
      <c r="R6197">
        <v>46046.57</v>
      </c>
      <c r="S6197" s="8">
        <f t="shared" si="869"/>
        <v>3.008729442883773E-4</v>
      </c>
      <c r="T6197" s="9">
        <f t="shared" si="865"/>
        <v>2.9727294428837732E-4</v>
      </c>
      <c r="U6197" s="3">
        <f>Sheet1!$B$17+Sheet1!$B$18*'Portfolio allocation'!K6197</f>
        <v>-6.380891168914828E-3</v>
      </c>
      <c r="V6197" s="13">
        <f t="shared" si="870"/>
        <v>6.6781641132032049E-3</v>
      </c>
      <c r="W6197" s="13"/>
      <c r="X6197" s="2">
        <v>41547</v>
      </c>
      <c r="Y6197">
        <v>176.87729999999999</v>
      </c>
      <c r="AA6197" s="2">
        <v>41547</v>
      </c>
      <c r="AB6197">
        <v>2592.5300000000002</v>
      </c>
      <c r="AC6197">
        <f t="shared" si="871"/>
        <v>-9.30875963452793E-3</v>
      </c>
      <c r="AD6197">
        <f t="shared" si="866"/>
        <v>-9.3123596345279294E-3</v>
      </c>
      <c r="AE6197">
        <f>Sheet2!$B$17+Sheet2!$B$18*'Portfolio allocation'!K6197</f>
        <v>-5.2706013984070198E-3</v>
      </c>
      <c r="AF6197">
        <f t="shared" si="872"/>
        <v>-4.0417582361209096E-3</v>
      </c>
      <c r="AH6197" s="2">
        <v>41547</v>
      </c>
      <c r="AI6197">
        <v>2.6150000000000002</v>
      </c>
      <c r="AJ6197">
        <v>0.09</v>
      </c>
      <c r="AK6197">
        <v>1.35365</v>
      </c>
      <c r="AR6197" s="3"/>
    </row>
    <row r="6198" spans="1:44" hidden="1" outlineLevel="1" x14ac:dyDescent="0.2">
      <c r="A6198" s="2">
        <v>41548</v>
      </c>
      <c r="B6198">
        <v>15.54</v>
      </c>
      <c r="E6198" s="2">
        <v>41548</v>
      </c>
      <c r="F6198">
        <v>1695</v>
      </c>
      <c r="G6198">
        <f t="shared" si="867"/>
        <v>7.9985727453837363E-3</v>
      </c>
      <c r="H6198" s="2">
        <v>41548</v>
      </c>
      <c r="I6198">
        <v>3024.38</v>
      </c>
      <c r="J6198">
        <f t="shared" si="868"/>
        <v>8.0661826957049154E-3</v>
      </c>
      <c r="K6198">
        <f t="shared" si="864"/>
        <v>8.062582695704916E-3</v>
      </c>
      <c r="L6198">
        <v>-4.766241821465584E-4</v>
      </c>
      <c r="N6198" s="2">
        <v>41548</v>
      </c>
      <c r="O6198">
        <v>33.58</v>
      </c>
      <c r="Q6198" s="2">
        <v>41548</v>
      </c>
      <c r="R6198">
        <v>46461.64</v>
      </c>
      <c r="S6198" s="8">
        <f t="shared" si="869"/>
        <v>9.0141350376369278E-3</v>
      </c>
      <c r="T6198" s="9">
        <f t="shared" si="865"/>
        <v>9.0105350376369284E-3</v>
      </c>
      <c r="U6198" s="3">
        <f>Sheet1!$B$17+Sheet1!$B$18*'Portfolio allocation'!K6198</f>
        <v>9.7373980858857494E-3</v>
      </c>
      <c r="V6198" s="13">
        <f t="shared" si="870"/>
        <v>-7.2686304824882107E-4</v>
      </c>
      <c r="W6198" s="13"/>
      <c r="X6198" s="2">
        <v>41548</v>
      </c>
      <c r="Y6198">
        <v>178.02350000000001</v>
      </c>
      <c r="AA6198" s="2">
        <v>41548</v>
      </c>
      <c r="AB6198">
        <v>2609.33</v>
      </c>
      <c r="AC6198">
        <f t="shared" si="871"/>
        <v>6.4801564494914032E-3</v>
      </c>
      <c r="AD6198">
        <f t="shared" si="866"/>
        <v>6.4763564494914033E-3</v>
      </c>
      <c r="AE6198">
        <f>Sheet2!$B$17+Sheet2!$B$18*'Portfolio allocation'!K6198</f>
        <v>7.2228412394732587E-3</v>
      </c>
      <c r="AF6198">
        <f t="shared" si="872"/>
        <v>-7.4648478998185549E-4</v>
      </c>
      <c r="AH6198" s="2">
        <v>41548</v>
      </c>
      <c r="AI6198">
        <v>2.65</v>
      </c>
      <c r="AJ6198">
        <v>9.5000000000000001E-2</v>
      </c>
      <c r="AK6198">
        <v>1.3525499999999999</v>
      </c>
      <c r="AR6198" s="3"/>
    </row>
    <row r="6199" spans="1:44" hidden="1" outlineLevel="1" x14ac:dyDescent="0.2">
      <c r="A6199" s="2">
        <v>41549</v>
      </c>
      <c r="B6199">
        <v>16.600000000000001</v>
      </c>
      <c r="E6199" s="2">
        <v>41549</v>
      </c>
      <c r="F6199">
        <v>1693.87</v>
      </c>
      <c r="G6199">
        <f t="shared" si="867"/>
        <v>-6.6666666666670427E-4</v>
      </c>
      <c r="H6199" s="2">
        <v>41549</v>
      </c>
      <c r="I6199">
        <v>3022.95</v>
      </c>
      <c r="J6199">
        <f t="shared" si="868"/>
        <v>-4.7282418214655841E-4</v>
      </c>
      <c r="K6199">
        <f t="shared" si="864"/>
        <v>-4.766241821465584E-4</v>
      </c>
      <c r="L6199">
        <v>-8.9815850807985001E-3</v>
      </c>
      <c r="N6199" s="2">
        <v>41549</v>
      </c>
      <c r="O6199">
        <v>33.92</v>
      </c>
      <c r="Q6199" s="2">
        <v>41549</v>
      </c>
      <c r="R6199">
        <v>46932.08</v>
      </c>
      <c r="S6199" s="8">
        <f t="shared" si="869"/>
        <v>1.0125342110179458E-2</v>
      </c>
      <c r="T6199" s="9">
        <f t="shared" si="865"/>
        <v>1.0121542110179458E-2</v>
      </c>
      <c r="U6199" s="3">
        <f>Sheet1!$B$17+Sheet1!$B$18*'Portfolio allocation'!K6199</f>
        <v>-5.8996456667017856E-5</v>
      </c>
      <c r="V6199" s="13">
        <f t="shared" si="870"/>
        <v>1.0180538566846475E-2</v>
      </c>
      <c r="W6199" s="13"/>
      <c r="X6199" s="2">
        <v>41549</v>
      </c>
      <c r="Y6199">
        <v>176.66720000000001</v>
      </c>
      <c r="AA6199" s="2">
        <v>41549</v>
      </c>
      <c r="AB6199">
        <v>2589.4499999999998</v>
      </c>
      <c r="AC6199">
        <f t="shared" si="871"/>
        <v>-7.6188140250562641E-3</v>
      </c>
      <c r="AD6199">
        <f t="shared" si="866"/>
        <v>-7.6224140250562645E-3</v>
      </c>
      <c r="AE6199">
        <f>Sheet2!$B$17+Sheet2!$B$18*'Portfolio allocation'!K6199</f>
        <v>-3.7043937118300346E-4</v>
      </c>
      <c r="AF6199">
        <f t="shared" si="872"/>
        <v>-7.2519746538732607E-3</v>
      </c>
      <c r="AH6199" s="2">
        <v>41549</v>
      </c>
      <c r="AI6199">
        <v>2.6190000000000002</v>
      </c>
      <c r="AJ6199">
        <v>0.09</v>
      </c>
      <c r="AK6199">
        <v>1.3590500000000001</v>
      </c>
      <c r="AR6199" s="3"/>
    </row>
    <row r="6200" spans="1:44" hidden="1" outlineLevel="1" x14ac:dyDescent="0.2">
      <c r="A6200" s="2">
        <v>41550</v>
      </c>
      <c r="B6200">
        <v>17.670000000000002</v>
      </c>
      <c r="E6200" s="2">
        <v>41550</v>
      </c>
      <c r="F6200">
        <v>1678.66</v>
      </c>
      <c r="G6200">
        <f t="shared" si="867"/>
        <v>-8.979437619179631E-3</v>
      </c>
      <c r="H6200" s="2">
        <v>41550</v>
      </c>
      <c r="I6200">
        <v>2995.81</v>
      </c>
      <c r="J6200">
        <f t="shared" si="868"/>
        <v>-8.9779850807985007E-3</v>
      </c>
      <c r="K6200">
        <f t="shared" si="864"/>
        <v>-8.9815850807985001E-3</v>
      </c>
      <c r="L6200">
        <v>7.0861022301147419E-3</v>
      </c>
      <c r="N6200" s="2">
        <v>41550</v>
      </c>
      <c r="O6200">
        <v>33.86</v>
      </c>
      <c r="Q6200" s="2">
        <v>41550</v>
      </c>
      <c r="R6200">
        <v>46849.05</v>
      </c>
      <c r="S6200" s="8">
        <f t="shared" si="869"/>
        <v>-1.7691523580458668E-3</v>
      </c>
      <c r="T6200" s="9">
        <f t="shared" si="865"/>
        <v>-1.7727523580458669E-3</v>
      </c>
      <c r="U6200" s="3">
        <f>Sheet1!$B$17+Sheet1!$B$18*'Portfolio allocation'!K6200</f>
        <v>-9.8161031439735515E-3</v>
      </c>
      <c r="V6200" s="13">
        <f t="shared" si="870"/>
        <v>8.0433507859276852E-3</v>
      </c>
      <c r="W6200" s="13"/>
      <c r="X6200" s="2">
        <v>41550</v>
      </c>
      <c r="Y6200">
        <v>175.6165</v>
      </c>
      <c r="AA6200" s="2">
        <v>41550</v>
      </c>
      <c r="AB6200">
        <v>2574.0500000000002</v>
      </c>
      <c r="AC6200">
        <f t="shared" si="871"/>
        <v>-5.9472088667475997E-3</v>
      </c>
      <c r="AD6200">
        <f t="shared" si="866"/>
        <v>-5.9510088667475997E-3</v>
      </c>
      <c r="AE6200">
        <f>Sheet2!$B$17+Sheet2!$B$18*'Portfolio allocation'!K6200</f>
        <v>-7.9332675834410931E-3</v>
      </c>
      <c r="AF6200">
        <f t="shared" si="872"/>
        <v>1.9822587166934934E-3</v>
      </c>
      <c r="AH6200" s="2">
        <v>41550</v>
      </c>
      <c r="AI6200">
        <v>2.605</v>
      </c>
      <c r="AJ6200">
        <v>9.5000000000000001E-2</v>
      </c>
      <c r="AK6200">
        <v>1.3623499999999999</v>
      </c>
      <c r="AR6200" s="3"/>
    </row>
    <row r="6201" spans="1:44" hidden="1" outlineLevel="1" x14ac:dyDescent="0.2">
      <c r="A6201" s="2">
        <v>41551</v>
      </c>
      <c r="B6201">
        <v>16.739999999999998</v>
      </c>
      <c r="E6201" s="2">
        <v>41551</v>
      </c>
      <c r="F6201">
        <v>1690.5</v>
      </c>
      <c r="G6201">
        <f t="shared" si="867"/>
        <v>7.0532448500588707E-3</v>
      </c>
      <c r="H6201" s="2">
        <v>41551</v>
      </c>
      <c r="I6201">
        <v>3017.05</v>
      </c>
      <c r="J6201">
        <f t="shared" si="868"/>
        <v>7.0899022301147419E-3</v>
      </c>
      <c r="K6201">
        <f t="shared" si="864"/>
        <v>7.0861022301147419E-3</v>
      </c>
      <c r="L6201">
        <v>-8.5089166026417005E-3</v>
      </c>
      <c r="N6201" s="2">
        <v>41551</v>
      </c>
      <c r="O6201">
        <v>33.880000000000003</v>
      </c>
      <c r="Q6201" s="2">
        <v>41551</v>
      </c>
      <c r="R6201">
        <v>46876.73</v>
      </c>
      <c r="S6201" s="8">
        <f t="shared" si="869"/>
        <v>5.9083375223201173E-4</v>
      </c>
      <c r="T6201" s="9">
        <f t="shared" si="865"/>
        <v>5.8703375223201175E-4</v>
      </c>
      <c r="U6201" s="3">
        <f>Sheet1!$B$17+Sheet1!$B$18*'Portfolio allocation'!K6201</f>
        <v>8.6171549484547194E-3</v>
      </c>
      <c r="V6201" s="13">
        <f t="shared" si="870"/>
        <v>-8.0301211962227077E-3</v>
      </c>
      <c r="W6201" s="13"/>
      <c r="X6201" s="2">
        <v>41551</v>
      </c>
      <c r="Y6201">
        <v>175.8458</v>
      </c>
      <c r="AA6201" s="2">
        <v>41551</v>
      </c>
      <c r="AB6201">
        <v>2577.41</v>
      </c>
      <c r="AC6201">
        <f t="shared" si="871"/>
        <v>1.3053359491850269E-3</v>
      </c>
      <c r="AD6201">
        <f t="shared" si="866"/>
        <v>1.301415949185027E-3</v>
      </c>
      <c r="AE6201">
        <f>Sheet2!$B$17+Sheet2!$B$18*'Portfolio allocation'!K6201</f>
        <v>6.3545298972006777E-3</v>
      </c>
      <c r="AF6201">
        <f t="shared" si="872"/>
        <v>-5.0531139480156509E-3</v>
      </c>
      <c r="AH6201" s="2">
        <v>41551</v>
      </c>
      <c r="AI6201">
        <v>2.645</v>
      </c>
      <c r="AJ6201">
        <v>9.8000000000000004E-2</v>
      </c>
      <c r="AK6201">
        <v>1.35955</v>
      </c>
      <c r="AR6201" s="3"/>
    </row>
    <row r="6202" spans="1:44" hidden="1" outlineLevel="1" x14ac:dyDescent="0.2">
      <c r="A6202" s="2">
        <v>41554</v>
      </c>
      <c r="B6202">
        <v>19.41</v>
      </c>
      <c r="E6202" s="2">
        <v>41554</v>
      </c>
      <c r="F6202">
        <v>1676.12</v>
      </c>
      <c r="G6202">
        <f t="shared" si="867"/>
        <v>-8.5063590653653431E-3</v>
      </c>
      <c r="H6202" s="2">
        <v>41554</v>
      </c>
      <c r="I6202">
        <v>2991.39</v>
      </c>
      <c r="J6202">
        <f t="shared" si="868"/>
        <v>-8.5049966026417012E-3</v>
      </c>
      <c r="K6202">
        <f t="shared" si="864"/>
        <v>-8.5089166026417005E-3</v>
      </c>
      <c r="L6202">
        <v>-1.2032053272224664E-2</v>
      </c>
      <c r="N6202" s="2">
        <v>41554</v>
      </c>
      <c r="O6202">
        <v>33.299999999999997</v>
      </c>
      <c r="Q6202" s="2">
        <v>41554</v>
      </c>
      <c r="R6202">
        <v>46074.23</v>
      </c>
      <c r="S6202" s="8">
        <f t="shared" si="869"/>
        <v>-1.711936818118498E-2</v>
      </c>
      <c r="T6202" s="9">
        <f t="shared" si="865"/>
        <v>-1.7123288181184981E-2</v>
      </c>
      <c r="U6202" s="3">
        <f>Sheet1!$B$17+Sheet1!$B$18*'Portfolio allocation'!K6202</f>
        <v>-9.2738458868198235E-3</v>
      </c>
      <c r="V6202" s="13">
        <f t="shared" si="870"/>
        <v>-7.8494422943651571E-3</v>
      </c>
      <c r="W6202" s="13"/>
      <c r="X6202" s="2">
        <v>41554</v>
      </c>
      <c r="Y6202">
        <v>173.84950000000001</v>
      </c>
      <c r="AA6202" s="2">
        <v>41554</v>
      </c>
      <c r="AB6202">
        <v>2548.15</v>
      </c>
      <c r="AC6202">
        <f t="shared" si="871"/>
        <v>-1.1352481754939969E-2</v>
      </c>
      <c r="AD6202">
        <f t="shared" si="866"/>
        <v>-1.1356681754939969E-2</v>
      </c>
      <c r="AE6202">
        <f>Sheet2!$B$17+Sheet2!$B$18*'Portfolio allocation'!K6202</f>
        <v>-7.5129587138005596E-3</v>
      </c>
      <c r="AF6202">
        <f t="shared" si="872"/>
        <v>-3.843723041139409E-3</v>
      </c>
      <c r="AH6202" s="2">
        <v>41554</v>
      </c>
      <c r="AI6202">
        <v>2.63</v>
      </c>
      <c r="AJ6202">
        <v>0.105</v>
      </c>
      <c r="AK6202">
        <v>1.3571500000000001</v>
      </c>
      <c r="AR6202" s="3"/>
    </row>
    <row r="6203" spans="1:44" hidden="1" outlineLevel="1" x14ac:dyDescent="0.2">
      <c r="A6203" s="2">
        <v>41555</v>
      </c>
      <c r="B6203">
        <v>20.34</v>
      </c>
      <c r="E6203" s="2">
        <v>41555</v>
      </c>
      <c r="F6203">
        <v>1655.45</v>
      </c>
      <c r="G6203">
        <f t="shared" si="867"/>
        <v>-1.2332052597665899E-2</v>
      </c>
      <c r="H6203" s="2">
        <v>41555</v>
      </c>
      <c r="I6203">
        <v>2955.41</v>
      </c>
      <c r="J6203">
        <f t="shared" si="868"/>
        <v>-1.2027853272224664E-2</v>
      </c>
      <c r="K6203">
        <f t="shared" si="864"/>
        <v>-1.2032053272224664E-2</v>
      </c>
      <c r="L6203">
        <v>6.6794143147657064E-4</v>
      </c>
      <c r="N6203" s="2">
        <v>41555</v>
      </c>
      <c r="O6203">
        <v>33.01</v>
      </c>
      <c r="Q6203" s="2">
        <v>41555</v>
      </c>
      <c r="R6203">
        <v>45672.99</v>
      </c>
      <c r="S6203" s="8">
        <f t="shared" si="869"/>
        <v>-8.7085557371225919E-3</v>
      </c>
      <c r="T6203" s="9">
        <f t="shared" si="865"/>
        <v>-8.7127557371225912E-3</v>
      </c>
      <c r="U6203" s="3">
        <f>Sheet1!$B$17+Sheet1!$B$18*'Portfolio allocation'!K6203</f>
        <v>-1.3315677562322461E-2</v>
      </c>
      <c r="V6203" s="13">
        <f t="shared" si="870"/>
        <v>4.6029218251998696E-3</v>
      </c>
      <c r="W6203" s="13"/>
      <c r="X6203" s="2">
        <v>41555</v>
      </c>
      <c r="Y6203">
        <v>170.70699999999999</v>
      </c>
      <c r="AA6203" s="2">
        <v>41555</v>
      </c>
      <c r="AB6203">
        <v>2502.09</v>
      </c>
      <c r="AC6203">
        <f t="shared" si="871"/>
        <v>-1.8075858956497881E-2</v>
      </c>
      <c r="AD6203">
        <f t="shared" si="866"/>
        <v>-1.808125895649788E-2</v>
      </c>
      <c r="AE6203">
        <f>Sheet2!$B$17+Sheet2!$B$18*'Portfolio allocation'!K6203</f>
        <v>-1.0645821723739421E-2</v>
      </c>
      <c r="AF6203">
        <f t="shared" si="872"/>
        <v>-7.4354372327584597E-3</v>
      </c>
      <c r="AH6203" s="2">
        <v>41555</v>
      </c>
      <c r="AI6203">
        <v>2.6379999999999999</v>
      </c>
      <c r="AJ6203">
        <v>0.13500000000000001</v>
      </c>
      <c r="AK6203">
        <v>1.35965</v>
      </c>
      <c r="AR6203" s="3"/>
    </row>
    <row r="6204" spans="1:44" hidden="1" outlineLevel="1" x14ac:dyDescent="0.2">
      <c r="A6204" s="2">
        <v>41556</v>
      </c>
      <c r="B6204">
        <v>19.600000000000001</v>
      </c>
      <c r="E6204" s="2">
        <v>41556</v>
      </c>
      <c r="F6204">
        <v>1656.4</v>
      </c>
      <c r="G6204">
        <f t="shared" si="867"/>
        <v>5.7386209187826331E-4</v>
      </c>
      <c r="H6204" s="2">
        <v>41556</v>
      </c>
      <c r="I6204">
        <v>2957.4</v>
      </c>
      <c r="J6204">
        <f t="shared" si="868"/>
        <v>6.7334143147657066E-4</v>
      </c>
      <c r="K6204">
        <f t="shared" si="864"/>
        <v>6.6794143147657064E-4</v>
      </c>
      <c r="L6204">
        <v>2.1983309176979597E-2</v>
      </c>
      <c r="N6204" s="2">
        <v>41556</v>
      </c>
      <c r="O6204">
        <v>33.07</v>
      </c>
      <c r="Q6204" s="2">
        <v>41556</v>
      </c>
      <c r="R6204">
        <v>45756</v>
      </c>
      <c r="S6204" s="8">
        <f t="shared" si="869"/>
        <v>1.8174855642252297E-3</v>
      </c>
      <c r="T6204" s="9">
        <f t="shared" si="865"/>
        <v>1.8120855642252296E-3</v>
      </c>
      <c r="U6204" s="3">
        <f>Sheet1!$B$17+Sheet1!$B$18*'Portfolio allocation'!K6204</f>
        <v>1.2540782224315585E-3</v>
      </c>
      <c r="V6204" s="13">
        <f t="shared" si="870"/>
        <v>5.5800734179367118E-4</v>
      </c>
      <c r="W6204" s="13"/>
      <c r="X6204" s="2">
        <v>41556</v>
      </c>
      <c r="Y6204">
        <v>173.19040000000001</v>
      </c>
      <c r="AA6204" s="2">
        <v>41556</v>
      </c>
      <c r="AB6204">
        <v>2538.4899999999998</v>
      </c>
      <c r="AC6204">
        <f t="shared" si="871"/>
        <v>1.454783800742554E-2</v>
      </c>
      <c r="AD6204">
        <f t="shared" si="866"/>
        <v>1.454223800742554E-2</v>
      </c>
      <c r="AE6204">
        <f>Sheet2!$B$17+Sheet2!$B$18*'Portfolio allocation'!K6204</f>
        <v>6.4733757296044526E-4</v>
      </c>
      <c r="AF6204">
        <f t="shared" si="872"/>
        <v>1.3894900434465094E-2</v>
      </c>
      <c r="AH6204" s="2">
        <v>41556</v>
      </c>
      <c r="AI6204">
        <v>2.661</v>
      </c>
      <c r="AJ6204">
        <v>0.14000000000000001</v>
      </c>
      <c r="AK6204">
        <v>1.35165</v>
      </c>
      <c r="AR6204" s="3"/>
    </row>
    <row r="6205" spans="1:44" hidden="1" outlineLevel="1" x14ac:dyDescent="0.2">
      <c r="A6205" s="2">
        <v>41557</v>
      </c>
      <c r="B6205">
        <v>16.48</v>
      </c>
      <c r="E6205" s="2">
        <v>41557</v>
      </c>
      <c r="F6205">
        <v>1692.56</v>
      </c>
      <c r="G6205">
        <f t="shared" si="867"/>
        <v>2.1830475730499899E-2</v>
      </c>
      <c r="H6205" s="2">
        <v>41557</v>
      </c>
      <c r="I6205">
        <v>3022.43</v>
      </c>
      <c r="J6205">
        <f t="shared" si="868"/>
        <v>2.1988909176979599E-2</v>
      </c>
      <c r="K6205">
        <f t="shared" si="864"/>
        <v>2.1983309176979597E-2</v>
      </c>
      <c r="L6205">
        <v>6.281052520521576E-3</v>
      </c>
      <c r="N6205" s="2">
        <v>41557</v>
      </c>
      <c r="O6205">
        <v>33.76</v>
      </c>
      <c r="Q6205" s="2">
        <v>41557</v>
      </c>
      <c r="R6205">
        <v>46710.7</v>
      </c>
      <c r="S6205" s="8">
        <f t="shared" si="869"/>
        <v>2.0865023166360741E-2</v>
      </c>
      <c r="T6205" s="9">
        <f t="shared" si="865"/>
        <v>2.085942316636074E-2</v>
      </c>
      <c r="U6205" s="3">
        <f>Sheet1!$B$17+Sheet1!$B$18*'Portfolio allocation'!K6205</f>
        <v>2.5707608303329441E-2</v>
      </c>
      <c r="V6205" s="13">
        <f t="shared" si="870"/>
        <v>-4.8481851369687017E-3</v>
      </c>
      <c r="W6205" s="13"/>
      <c r="X6205" s="2">
        <v>41557</v>
      </c>
      <c r="Y6205">
        <v>176.48570000000001</v>
      </c>
      <c r="AA6205" s="2">
        <v>41557</v>
      </c>
      <c r="AB6205">
        <v>2586.79</v>
      </c>
      <c r="AC6205">
        <f t="shared" si="871"/>
        <v>1.9027059393576629E-2</v>
      </c>
      <c r="AD6205">
        <f t="shared" si="866"/>
        <v>1.9021779393576629E-2</v>
      </c>
      <c r="AE6205">
        <f>Sheet2!$B$17+Sheet2!$B$18*'Portfolio allocation'!K6205</f>
        <v>1.9601506376475782E-2</v>
      </c>
      <c r="AF6205">
        <f t="shared" si="872"/>
        <v>-5.7972698289915359E-4</v>
      </c>
      <c r="AH6205" s="2">
        <v>41557</v>
      </c>
      <c r="AI6205">
        <v>2.6829999999999998</v>
      </c>
      <c r="AJ6205">
        <v>0.13200000000000001</v>
      </c>
      <c r="AK6205">
        <v>1.35225</v>
      </c>
      <c r="AR6205" s="3"/>
    </row>
    <row r="6206" spans="1:44" hidden="1" outlineLevel="1" x14ac:dyDescent="0.2">
      <c r="A6206" s="2">
        <v>41558</v>
      </c>
      <c r="B6206">
        <v>15.72</v>
      </c>
      <c r="E6206" s="2">
        <v>41558</v>
      </c>
      <c r="F6206">
        <v>1703.2</v>
      </c>
      <c r="G6206">
        <f t="shared" si="867"/>
        <v>6.2863354917994663E-3</v>
      </c>
      <c r="H6206" s="2">
        <v>41558</v>
      </c>
      <c r="I6206">
        <v>3041.43</v>
      </c>
      <c r="J6206">
        <f t="shared" si="868"/>
        <v>6.2863325205215759E-3</v>
      </c>
      <c r="K6206">
        <f t="shared" si="864"/>
        <v>6.281052520521576E-3</v>
      </c>
      <c r="L6206">
        <v>4.0751574822370283E-3</v>
      </c>
      <c r="N6206" s="2">
        <v>41558</v>
      </c>
      <c r="O6206">
        <v>34.130000000000003</v>
      </c>
      <c r="Q6206" s="2">
        <v>41558</v>
      </c>
      <c r="R6206">
        <v>47222.63</v>
      </c>
      <c r="S6206" s="8">
        <f t="shared" si="869"/>
        <v>1.0959587417872063E-2</v>
      </c>
      <c r="T6206" s="9">
        <f t="shared" si="865"/>
        <v>1.0954307417872063E-2</v>
      </c>
      <c r="U6206" s="3">
        <f>Sheet1!$B$17+Sheet1!$B$18*'Portfolio allocation'!K6206</f>
        <v>7.6935815189365792E-3</v>
      </c>
      <c r="V6206" s="13">
        <f t="shared" si="870"/>
        <v>3.2607258989354841E-3</v>
      </c>
      <c r="W6206" s="13"/>
      <c r="X6206" s="2">
        <v>41558</v>
      </c>
      <c r="Y6206">
        <v>177.8134</v>
      </c>
      <c r="AA6206" s="2">
        <v>41558</v>
      </c>
      <c r="AB6206">
        <v>2606.25</v>
      </c>
      <c r="AC6206">
        <f t="shared" si="871"/>
        <v>7.522837184309461E-3</v>
      </c>
      <c r="AD6206">
        <f t="shared" si="866"/>
        <v>7.5176771843094613E-3</v>
      </c>
      <c r="AE6206">
        <f>Sheet2!$B$17+Sheet2!$B$18*'Portfolio allocation'!K6206</f>
        <v>5.63865915675478E-3</v>
      </c>
      <c r="AF6206">
        <f t="shared" si="872"/>
        <v>1.8790180275546813E-3</v>
      </c>
      <c r="AH6206" s="2">
        <v>41558</v>
      </c>
      <c r="AI6206">
        <v>2.6909999999999998</v>
      </c>
      <c r="AJ6206">
        <v>0.129</v>
      </c>
      <c r="AK6206">
        <v>1.35625</v>
      </c>
      <c r="AR6206" s="3"/>
    </row>
    <row r="6207" spans="1:44" hidden="1" outlineLevel="1" x14ac:dyDescent="0.2">
      <c r="A6207" s="2">
        <v>41561</v>
      </c>
      <c r="B6207">
        <v>16.07</v>
      </c>
      <c r="E6207" s="2">
        <v>41561</v>
      </c>
      <c r="F6207">
        <v>1710.14</v>
      </c>
      <c r="G6207">
        <f t="shared" si="867"/>
        <v>4.0746829497417814E-3</v>
      </c>
      <c r="H6207" s="2">
        <v>41561</v>
      </c>
      <c r="I6207">
        <v>3053.84</v>
      </c>
      <c r="J6207">
        <f t="shared" si="868"/>
        <v>4.0803174822370281E-3</v>
      </c>
      <c r="K6207">
        <f t="shared" si="864"/>
        <v>4.0751574822370283E-3</v>
      </c>
      <c r="L6207">
        <v>-7.0683984145862256E-3</v>
      </c>
      <c r="N6207" s="2">
        <v>41561</v>
      </c>
      <c r="O6207">
        <v>34.450000000000003</v>
      </c>
      <c r="Q6207" s="2">
        <v>41561</v>
      </c>
      <c r="R6207">
        <v>47665.39</v>
      </c>
      <c r="S6207" s="8">
        <f t="shared" si="869"/>
        <v>9.3760131530158386E-3</v>
      </c>
      <c r="T6207" s="9">
        <f t="shared" si="865"/>
        <v>9.370853153015838E-3</v>
      </c>
      <c r="U6207" s="3">
        <f>Sheet1!$B$17+Sheet1!$B$18*'Portfolio allocation'!K6207</f>
        <v>5.1629228262018555E-3</v>
      </c>
      <c r="V6207" s="13">
        <f t="shared" si="870"/>
        <v>4.2079303268139825E-3</v>
      </c>
      <c r="W6207" s="13"/>
      <c r="X6207" s="2">
        <v>41561</v>
      </c>
      <c r="Y6207">
        <v>178.58709999999999</v>
      </c>
      <c r="AA6207" s="2">
        <v>41561</v>
      </c>
      <c r="AB6207">
        <v>2617.59</v>
      </c>
      <c r="AC6207">
        <f t="shared" si="871"/>
        <v>4.3510791366907497E-3</v>
      </c>
      <c r="AD6207">
        <f t="shared" si="866"/>
        <v>4.34591913669075E-3</v>
      </c>
      <c r="AE6207">
        <f>Sheet2!$B$17+Sheet2!$B$18*'Portfolio allocation'!K6207</f>
        <v>3.6771210112398743E-3</v>
      </c>
      <c r="AF6207">
        <f t="shared" si="872"/>
        <v>6.6879812545087578E-4</v>
      </c>
      <c r="AH6207" s="2">
        <v>41561</v>
      </c>
      <c r="AI6207">
        <v>2.6909999999999998</v>
      </c>
      <c r="AJ6207">
        <v>0.129</v>
      </c>
      <c r="AK6207">
        <v>1.3586</v>
      </c>
      <c r="AR6207" s="3"/>
    </row>
    <row r="6208" spans="1:44" hidden="1" outlineLevel="1" x14ac:dyDescent="0.2">
      <c r="A6208" s="2">
        <v>41562</v>
      </c>
      <c r="B6208">
        <v>18.66</v>
      </c>
      <c r="E6208" s="2">
        <v>41562</v>
      </c>
      <c r="F6208">
        <v>1698.06</v>
      </c>
      <c r="G6208">
        <f t="shared" si="867"/>
        <v>-7.0637491667350227E-3</v>
      </c>
      <c r="H6208" s="2">
        <v>41562</v>
      </c>
      <c r="I6208">
        <v>3032.27</v>
      </c>
      <c r="J6208">
        <f t="shared" si="868"/>
        <v>-7.0632384145862259E-3</v>
      </c>
      <c r="K6208">
        <f t="shared" si="864"/>
        <v>-7.0683984145862256E-3</v>
      </c>
      <c r="L6208">
        <v>1.3933971512563167E-2</v>
      </c>
      <c r="N6208" s="2">
        <v>41562</v>
      </c>
      <c r="O6208">
        <v>34.49</v>
      </c>
      <c r="Q6208" s="2">
        <v>41562</v>
      </c>
      <c r="R6208">
        <v>47720.73</v>
      </c>
      <c r="S6208" s="8">
        <f t="shared" si="869"/>
        <v>1.1610101165646647E-3</v>
      </c>
      <c r="T6208" s="9">
        <f t="shared" si="865"/>
        <v>1.1558501165646648E-3</v>
      </c>
      <c r="U6208" s="3">
        <f>Sheet1!$B$17+Sheet1!$B$18*'Portfolio allocation'!K6208</f>
        <v>-7.621246913896788E-3</v>
      </c>
      <c r="V6208" s="13">
        <f t="shared" si="870"/>
        <v>8.7770970304614521E-3</v>
      </c>
      <c r="W6208" s="13"/>
      <c r="X6208" s="2">
        <v>41562</v>
      </c>
      <c r="Y6208">
        <v>176.38069999999999</v>
      </c>
      <c r="AA6208" s="2">
        <v>41562</v>
      </c>
      <c r="AB6208">
        <v>2585.25</v>
      </c>
      <c r="AC6208">
        <f t="shared" si="871"/>
        <v>-1.2354876050107211E-2</v>
      </c>
      <c r="AD6208">
        <f t="shared" si="866"/>
        <v>-1.2360956050107211E-2</v>
      </c>
      <c r="AE6208">
        <f>Sheet2!$B$17+Sheet2!$B$18*'Portfolio allocation'!K6208</f>
        <v>-6.2320131900388169E-3</v>
      </c>
      <c r="AF6208">
        <f t="shared" si="872"/>
        <v>-6.1289428600683942E-3</v>
      </c>
      <c r="AH6208" s="2">
        <v>41562</v>
      </c>
      <c r="AI6208">
        <v>2.7280000000000002</v>
      </c>
      <c r="AJ6208">
        <v>0.152</v>
      </c>
      <c r="AK6208">
        <v>1.3503499999999999</v>
      </c>
      <c r="AR6208" s="3"/>
    </row>
    <row r="6209" spans="1:44" hidden="1" outlineLevel="1" x14ac:dyDescent="0.2">
      <c r="A6209" s="2">
        <v>41563</v>
      </c>
      <c r="B6209">
        <v>14.71</v>
      </c>
      <c r="E6209" s="2">
        <v>41563</v>
      </c>
      <c r="F6209">
        <v>1721.54</v>
      </c>
      <c r="G6209">
        <f t="shared" si="867"/>
        <v>1.3827544374168221E-2</v>
      </c>
      <c r="H6209" s="2">
        <v>41563</v>
      </c>
      <c r="I6209">
        <v>3074.54</v>
      </c>
      <c r="J6209">
        <f t="shared" si="868"/>
        <v>1.3940051512563167E-2</v>
      </c>
      <c r="K6209">
        <f t="shared" si="864"/>
        <v>1.3933971512563167E-2</v>
      </c>
      <c r="L6209">
        <v>6.7858998307389158E-3</v>
      </c>
      <c r="N6209" s="2">
        <v>41563</v>
      </c>
      <c r="O6209">
        <v>34.64</v>
      </c>
      <c r="Q6209" s="2">
        <v>41563</v>
      </c>
      <c r="R6209">
        <v>47928.29</v>
      </c>
      <c r="S6209" s="8">
        <f t="shared" si="869"/>
        <v>4.3494724410124697E-3</v>
      </c>
      <c r="T6209" s="9">
        <f t="shared" si="865"/>
        <v>4.3433924410124693E-3</v>
      </c>
      <c r="U6209" s="3">
        <f>Sheet1!$B$17+Sheet1!$B$18*'Portfolio allocation'!K6209</f>
        <v>1.6473204137366207E-2</v>
      </c>
      <c r="V6209" s="13">
        <f t="shared" si="870"/>
        <v>-1.2129811696353738E-2</v>
      </c>
      <c r="W6209" s="13"/>
      <c r="X6209" s="2">
        <v>41563</v>
      </c>
      <c r="Y6209">
        <v>178.3579</v>
      </c>
      <c r="AA6209" s="2">
        <v>41563</v>
      </c>
      <c r="AB6209">
        <v>2614.23</v>
      </c>
      <c r="AC6209">
        <f t="shared" si="871"/>
        <v>1.1209747606614417E-2</v>
      </c>
      <c r="AD6209">
        <f t="shared" si="866"/>
        <v>1.1204387606614418E-2</v>
      </c>
      <c r="AE6209">
        <f>Sheet2!$B$17+Sheet2!$B$18*'Portfolio allocation'!K6209</f>
        <v>1.2443829968099916E-2</v>
      </c>
      <c r="AF6209">
        <f t="shared" si="872"/>
        <v>-1.2394423614854981E-3</v>
      </c>
      <c r="AH6209" s="2">
        <v>41563</v>
      </c>
      <c r="AI6209">
        <v>2.6669999999999998</v>
      </c>
      <c r="AJ6209">
        <v>0.13400000000000001</v>
      </c>
      <c r="AK6209">
        <v>1.3491500000000001</v>
      </c>
      <c r="AR6209" s="3"/>
    </row>
    <row r="6210" spans="1:44" hidden="1" outlineLevel="1" x14ac:dyDescent="0.2">
      <c r="A6210" s="2">
        <v>41564</v>
      </c>
      <c r="B6210">
        <v>13.48</v>
      </c>
      <c r="E6210" s="2">
        <v>41564</v>
      </c>
      <c r="F6210">
        <v>1733.15</v>
      </c>
      <c r="G6210">
        <f t="shared" si="867"/>
        <v>6.7439618016427172E-3</v>
      </c>
      <c r="H6210" s="2">
        <v>41564</v>
      </c>
      <c r="I6210">
        <v>3095.42</v>
      </c>
      <c r="J6210">
        <f t="shared" si="868"/>
        <v>6.791259830738916E-3</v>
      </c>
      <c r="K6210">
        <f t="shared" si="864"/>
        <v>6.7858998307389158E-3</v>
      </c>
      <c r="L6210">
        <v>6.569069022232814E-3</v>
      </c>
      <c r="N6210" s="2">
        <v>41564</v>
      </c>
      <c r="O6210">
        <v>34.92</v>
      </c>
      <c r="Q6210" s="2">
        <v>41564</v>
      </c>
      <c r="R6210">
        <v>48315.69</v>
      </c>
      <c r="S6210" s="8">
        <f t="shared" si="869"/>
        <v>8.0829088623859402E-3</v>
      </c>
      <c r="T6210" s="9">
        <f t="shared" si="865"/>
        <v>8.0775488623859408E-3</v>
      </c>
      <c r="U6210" s="3">
        <f>Sheet1!$B$17+Sheet1!$B$18*'Portfolio allocation'!K6210</f>
        <v>8.2727551477502145E-3</v>
      </c>
      <c r="V6210" s="13">
        <f t="shared" si="870"/>
        <v>-1.9520628536427373E-4</v>
      </c>
      <c r="W6210" s="13"/>
      <c r="X6210" s="2">
        <v>41564</v>
      </c>
      <c r="Y6210">
        <v>166.9914</v>
      </c>
      <c r="AA6210" s="2">
        <v>41564</v>
      </c>
      <c r="AB6210">
        <v>2447.63</v>
      </c>
      <c r="AC6210">
        <f t="shared" si="871"/>
        <v>-6.3728134096846856E-2</v>
      </c>
      <c r="AD6210">
        <f t="shared" si="866"/>
        <v>-6.373329409684686E-2</v>
      </c>
      <c r="AE6210">
        <f>Sheet2!$B$17+Sheet2!$B$18*'Portfolio allocation'!K6210</f>
        <v>6.0875822648198017E-3</v>
      </c>
      <c r="AF6210">
        <f t="shared" si="872"/>
        <v>-6.9820876361666659E-2</v>
      </c>
      <c r="AH6210" s="2">
        <v>41564</v>
      </c>
      <c r="AI6210">
        <v>2.5870000000000002</v>
      </c>
      <c r="AJ6210">
        <v>0.129</v>
      </c>
      <c r="AK6210">
        <v>1.3664000000000001</v>
      </c>
      <c r="AR6210" s="3"/>
    </row>
    <row r="6211" spans="1:44" hidden="1" outlineLevel="1" x14ac:dyDescent="0.2">
      <c r="A6211" s="2">
        <v>41565</v>
      </c>
      <c r="B6211">
        <v>13.04</v>
      </c>
      <c r="E6211" s="2">
        <v>41565</v>
      </c>
      <c r="F6211">
        <v>1744.5</v>
      </c>
      <c r="G6211">
        <f t="shared" si="867"/>
        <v>6.5487695813979396E-3</v>
      </c>
      <c r="H6211" s="2">
        <v>41565</v>
      </c>
      <c r="I6211">
        <v>3115.77</v>
      </c>
      <c r="J6211">
        <f t="shared" si="868"/>
        <v>6.5742290222328137E-3</v>
      </c>
      <c r="K6211">
        <f t="shared" si="864"/>
        <v>6.569069022232814E-3</v>
      </c>
      <c r="L6211">
        <v>9.7823344598609198E-5</v>
      </c>
      <c r="N6211" s="2">
        <v>41565</v>
      </c>
      <c r="O6211">
        <v>34.96</v>
      </c>
      <c r="Q6211" s="2">
        <v>41565</v>
      </c>
      <c r="R6211">
        <v>48371.03</v>
      </c>
      <c r="S6211" s="8">
        <f t="shared" si="869"/>
        <v>1.1453836217591995E-3</v>
      </c>
      <c r="T6211" s="9">
        <f t="shared" si="865"/>
        <v>1.1402236217591996E-3</v>
      </c>
      <c r="U6211" s="3">
        <f>Sheet1!$B$17+Sheet1!$B$18*'Portfolio allocation'!K6211</f>
        <v>8.0240013490085523E-3</v>
      </c>
      <c r="V6211" s="13">
        <f t="shared" si="870"/>
        <v>-6.8837777272493525E-3</v>
      </c>
      <c r="W6211" s="13"/>
      <c r="X6211" s="2">
        <v>41565</v>
      </c>
      <c r="Y6211">
        <v>165.98849999999999</v>
      </c>
      <c r="AA6211" s="2">
        <v>41565</v>
      </c>
      <c r="AB6211">
        <v>2432.9299999999998</v>
      </c>
      <c r="AC6211">
        <f t="shared" si="871"/>
        <v>-6.0058097016298939E-3</v>
      </c>
      <c r="AD6211">
        <f t="shared" si="866"/>
        <v>-6.0106897016298936E-3</v>
      </c>
      <c r="AE6211">
        <f>Sheet2!$B$17+Sheet2!$B$18*'Portfolio allocation'!K6211</f>
        <v>5.8947707780419379E-3</v>
      </c>
      <c r="AF6211">
        <f t="shared" si="872"/>
        <v>-1.1905460479671831E-2</v>
      </c>
      <c r="AH6211" s="2">
        <v>41565</v>
      </c>
      <c r="AI6211">
        <v>2.589</v>
      </c>
      <c r="AJ6211">
        <v>0.122</v>
      </c>
      <c r="AK6211">
        <v>1.36955</v>
      </c>
      <c r="AR6211" s="3"/>
    </row>
    <row r="6212" spans="1:44" hidden="1" outlineLevel="1" x14ac:dyDescent="0.2">
      <c r="A6212" s="2">
        <v>41568</v>
      </c>
      <c r="B6212">
        <v>13.16</v>
      </c>
      <c r="E6212" s="2">
        <v>41568</v>
      </c>
      <c r="F6212">
        <v>1744.66</v>
      </c>
      <c r="G6212">
        <f t="shared" si="867"/>
        <v>9.1716824305088096E-5</v>
      </c>
      <c r="H6212" s="2">
        <v>41568</v>
      </c>
      <c r="I6212">
        <v>3116.09</v>
      </c>
      <c r="J6212">
        <f t="shared" si="868"/>
        <v>1.0270334459860919E-4</v>
      </c>
      <c r="K6212">
        <f t="shared" ref="K6212:K6275" si="873">J6212-(AJ6211/25000)</f>
        <v>9.7823344598609198E-5</v>
      </c>
      <c r="L6212">
        <v>5.7366092216848833E-3</v>
      </c>
      <c r="N6212" s="2">
        <v>41568</v>
      </c>
      <c r="O6212">
        <v>34.99</v>
      </c>
      <c r="Q6212" s="2">
        <v>41568</v>
      </c>
      <c r="R6212">
        <v>48412.54</v>
      </c>
      <c r="S6212" s="8">
        <f t="shared" si="869"/>
        <v>8.5815828193025467E-4</v>
      </c>
      <c r="T6212" s="9">
        <f t="shared" ref="T6212:T6275" si="874">S6212-(AJ6211/100/250)</f>
        <v>8.5327828193025471E-4</v>
      </c>
      <c r="U6212" s="3">
        <f>Sheet1!$B$17+Sheet1!$B$18*'Portfolio allocation'!K6212</f>
        <v>6.0002430445139855E-4</v>
      </c>
      <c r="V6212" s="13">
        <f t="shared" si="870"/>
        <v>2.5325397747885615E-4</v>
      </c>
      <c r="W6212" s="13"/>
      <c r="X6212" s="2">
        <v>41568</v>
      </c>
      <c r="Y6212">
        <v>165.1097</v>
      </c>
      <c r="AA6212" s="2">
        <v>41568</v>
      </c>
      <c r="AB6212">
        <v>2420.0500000000002</v>
      </c>
      <c r="AC6212">
        <f t="shared" si="871"/>
        <v>-5.2940281882337681E-3</v>
      </c>
      <c r="AD6212">
        <f t="shared" ref="AD6212:AD6275" si="875">AC6212-AJ6212/25000</f>
        <v>-5.2985881882337679E-3</v>
      </c>
      <c r="AE6212">
        <f>Sheet2!$B$17+Sheet2!$B$18*'Portfolio allocation'!K6212</f>
        <v>1.403740250806811E-4</v>
      </c>
      <c r="AF6212">
        <f t="shared" si="872"/>
        <v>-5.4389622133144489E-3</v>
      </c>
      <c r="AH6212" s="2">
        <v>41568</v>
      </c>
      <c r="AI6212">
        <v>2.609</v>
      </c>
      <c r="AJ6212">
        <v>0.114</v>
      </c>
      <c r="AK6212">
        <v>1.36755</v>
      </c>
      <c r="AR6212" s="3"/>
    </row>
    <row r="6213" spans="1:44" hidden="1" outlineLevel="1" x14ac:dyDescent="0.2">
      <c r="A6213" s="2">
        <v>41569</v>
      </c>
      <c r="B6213">
        <v>13.33</v>
      </c>
      <c r="E6213" s="2">
        <v>41569</v>
      </c>
      <c r="F6213">
        <v>1754.67</v>
      </c>
      <c r="G6213">
        <f t="shared" ref="G6213:G6276" si="876">(F6213/F6212)-1</f>
        <v>5.7375075946028975E-3</v>
      </c>
      <c r="H6213" s="2">
        <v>41569</v>
      </c>
      <c r="I6213">
        <v>3133.98</v>
      </c>
      <c r="J6213">
        <f t="shared" ref="J6213:J6276" si="877">(I6213/I6212)-1</f>
        <v>5.7411692216848831E-3</v>
      </c>
      <c r="K6213">
        <f t="shared" si="873"/>
        <v>5.7366092216848833E-3</v>
      </c>
      <c r="L6213">
        <v>-4.720087964569037E-3</v>
      </c>
      <c r="N6213" s="2">
        <v>41569</v>
      </c>
      <c r="O6213">
        <v>34.58</v>
      </c>
      <c r="Q6213" s="2">
        <v>41569</v>
      </c>
      <c r="R6213">
        <v>47845.25</v>
      </c>
      <c r="S6213" s="8">
        <f t="shared" ref="S6213:S6276" si="878">R6213/R6212-1</f>
        <v>-1.1717831784905375E-2</v>
      </c>
      <c r="T6213" s="9">
        <f t="shared" si="874"/>
        <v>-1.1722391784905375E-2</v>
      </c>
      <c r="U6213" s="3">
        <f>Sheet1!$B$17+Sheet1!$B$18*'Portfolio allocation'!K6213</f>
        <v>7.0689823684830216E-3</v>
      </c>
      <c r="V6213" s="13">
        <f t="shared" ref="V6213:V6276" si="879">T6213-U6213</f>
        <v>-1.8791374153388399E-2</v>
      </c>
      <c r="W6213" s="13"/>
      <c r="X6213" s="2">
        <v>41569</v>
      </c>
      <c r="Y6213">
        <v>167.1251</v>
      </c>
      <c r="AA6213" s="2">
        <v>41569</v>
      </c>
      <c r="AB6213">
        <v>2449.59</v>
      </c>
      <c r="AC6213">
        <f t="shared" ref="AC6213:AC6276" si="880">AB6213/AB6212-1</f>
        <v>1.2206359372740172E-2</v>
      </c>
      <c r="AD6213">
        <f t="shared" si="875"/>
        <v>1.2202319372740172E-2</v>
      </c>
      <c r="AE6213">
        <f>Sheet2!$B$17+Sheet2!$B$18*'Portfolio allocation'!K6213</f>
        <v>5.1545262854243963E-3</v>
      </c>
      <c r="AF6213">
        <f t="shared" ref="AF6213:AF6276" si="881">AD6213-AE6213</f>
        <v>7.0477930873157754E-3</v>
      </c>
      <c r="AH6213" s="2">
        <v>41569</v>
      </c>
      <c r="AI6213">
        <v>2.512</v>
      </c>
      <c r="AJ6213">
        <v>0.10100000000000001</v>
      </c>
      <c r="AK6213">
        <v>1.3773500000000001</v>
      </c>
      <c r="AR6213" s="3"/>
    </row>
    <row r="6214" spans="1:44" hidden="1" outlineLevel="1" x14ac:dyDescent="0.2">
      <c r="A6214" s="2">
        <v>41570</v>
      </c>
      <c r="B6214">
        <v>13.42</v>
      </c>
      <c r="E6214" s="2">
        <v>41570</v>
      </c>
      <c r="F6214">
        <v>1746.38</v>
      </c>
      <c r="G6214">
        <f t="shared" si="876"/>
        <v>-4.7245350977676015E-3</v>
      </c>
      <c r="H6214" s="2">
        <v>41570</v>
      </c>
      <c r="I6214">
        <v>3119.2</v>
      </c>
      <c r="J6214">
        <f t="shared" si="877"/>
        <v>-4.7160479645690367E-3</v>
      </c>
      <c r="K6214">
        <f t="shared" si="873"/>
        <v>-4.720087964569037E-3</v>
      </c>
      <c r="L6214">
        <v>3.2692351987689658E-3</v>
      </c>
      <c r="N6214" s="2">
        <v>41570</v>
      </c>
      <c r="O6214">
        <v>33.76</v>
      </c>
      <c r="Q6214" s="2">
        <v>41570</v>
      </c>
      <c r="R6214">
        <v>46710.7</v>
      </c>
      <c r="S6214" s="8">
        <f t="shared" si="878"/>
        <v>-2.3712907759913526E-2</v>
      </c>
      <c r="T6214" s="9">
        <f t="shared" si="874"/>
        <v>-2.3716947759913527E-2</v>
      </c>
      <c r="U6214" s="3">
        <f>Sheet1!$B$17+Sheet1!$B$18*'Portfolio allocation'!K6214</f>
        <v>-4.9272056515358709E-3</v>
      </c>
      <c r="V6214" s="13">
        <f t="shared" si="879"/>
        <v>-1.8789742108377656E-2</v>
      </c>
      <c r="W6214" s="13"/>
      <c r="X6214" s="2">
        <v>41570</v>
      </c>
      <c r="Y6214">
        <v>167.88929999999999</v>
      </c>
      <c r="AA6214" s="2">
        <v>41570</v>
      </c>
      <c r="AB6214">
        <v>2460.79</v>
      </c>
      <c r="AC6214">
        <f t="shared" si="880"/>
        <v>4.5721937140499325E-3</v>
      </c>
      <c r="AD6214">
        <f t="shared" si="875"/>
        <v>4.5681537140499322E-3</v>
      </c>
      <c r="AE6214">
        <f>Sheet2!$B$17+Sheet2!$B$18*'Portfolio allocation'!K6214</f>
        <v>-4.1438356270654857E-3</v>
      </c>
      <c r="AF6214">
        <f t="shared" si="881"/>
        <v>8.711989341115417E-3</v>
      </c>
      <c r="AH6214" s="2">
        <v>41570</v>
      </c>
      <c r="AI6214">
        <v>2.4849999999999999</v>
      </c>
      <c r="AJ6214">
        <v>0.10100000000000001</v>
      </c>
      <c r="AK6214">
        <v>1.37825</v>
      </c>
      <c r="AR6214" s="3"/>
    </row>
    <row r="6215" spans="1:44" hidden="1" outlineLevel="1" x14ac:dyDescent="0.2">
      <c r="A6215" s="2">
        <v>41571</v>
      </c>
      <c r="B6215">
        <v>13.2</v>
      </c>
      <c r="E6215" s="2">
        <v>41571</v>
      </c>
      <c r="F6215">
        <v>1752.07</v>
      </c>
      <c r="G6215">
        <f t="shared" si="876"/>
        <v>3.258168325335653E-3</v>
      </c>
      <c r="H6215" s="2">
        <v>41571</v>
      </c>
      <c r="I6215">
        <v>3129.41</v>
      </c>
      <c r="J6215">
        <f t="shared" si="877"/>
        <v>3.2732751987689657E-3</v>
      </c>
      <c r="K6215">
        <f t="shared" si="873"/>
        <v>3.2692351987689658E-3</v>
      </c>
      <c r="L6215">
        <v>4.3896394701876985E-3</v>
      </c>
      <c r="N6215" s="2">
        <v>41571</v>
      </c>
      <c r="O6215">
        <v>33.72</v>
      </c>
      <c r="Q6215" s="2">
        <v>41571</v>
      </c>
      <c r="R6215">
        <v>46655.34</v>
      </c>
      <c r="S6215" s="8">
        <f t="shared" si="878"/>
        <v>-1.1851674241661891E-3</v>
      </c>
      <c r="T6215" s="9">
        <f t="shared" si="874"/>
        <v>-1.1892074241661892E-3</v>
      </c>
      <c r="U6215" s="3">
        <f>Sheet1!$B$17+Sheet1!$B$18*'Portfolio allocation'!K6215</f>
        <v>4.2383483578204706E-3</v>
      </c>
      <c r="V6215" s="13">
        <f t="shared" si="879"/>
        <v>-5.42755578198666E-3</v>
      </c>
      <c r="W6215" s="13"/>
      <c r="X6215" s="2">
        <v>41571</v>
      </c>
      <c r="Y6215">
        <v>169.82820000000001</v>
      </c>
      <c r="AA6215" s="2">
        <v>41571</v>
      </c>
      <c r="AB6215">
        <v>2489.21</v>
      </c>
      <c r="AC6215">
        <f t="shared" si="880"/>
        <v>1.1549136659365411E-2</v>
      </c>
      <c r="AD6215">
        <f t="shared" si="875"/>
        <v>1.1544976659365411E-2</v>
      </c>
      <c r="AE6215">
        <f>Sheet2!$B$17+Sheet2!$B$18*'Portfolio allocation'!K6215</f>
        <v>2.960474355843045E-3</v>
      </c>
      <c r="AF6215">
        <f t="shared" si="881"/>
        <v>8.584502303522366E-3</v>
      </c>
      <c r="AH6215" s="2">
        <v>41571</v>
      </c>
      <c r="AI6215">
        <v>2.5209999999999999</v>
      </c>
      <c r="AJ6215">
        <v>0.104</v>
      </c>
      <c r="AK6215">
        <v>1.38035</v>
      </c>
      <c r="AR6215" s="3"/>
    </row>
    <row r="6216" spans="1:44" hidden="1" outlineLevel="1" x14ac:dyDescent="0.2">
      <c r="A6216" s="2">
        <v>41572</v>
      </c>
      <c r="B6216">
        <v>13.09</v>
      </c>
      <c r="E6216" s="2">
        <v>41572</v>
      </c>
      <c r="F6216">
        <v>1759.77</v>
      </c>
      <c r="G6216">
        <f t="shared" si="876"/>
        <v>4.3948015775625571E-3</v>
      </c>
      <c r="H6216" s="2">
        <v>41572</v>
      </c>
      <c r="I6216">
        <v>3143.16</v>
      </c>
      <c r="J6216">
        <f t="shared" si="877"/>
        <v>4.3937994701876981E-3</v>
      </c>
      <c r="K6216">
        <f t="shared" si="873"/>
        <v>4.3896394701876985E-3</v>
      </c>
      <c r="L6216">
        <v>1.3321948719123673E-3</v>
      </c>
      <c r="N6216" s="2">
        <v>41572</v>
      </c>
      <c r="O6216">
        <v>35.729999999999997</v>
      </c>
      <c r="Q6216" s="2">
        <v>41572</v>
      </c>
      <c r="R6216">
        <v>49436.41</v>
      </c>
      <c r="S6216" s="8">
        <f t="shared" si="878"/>
        <v>5.9608825056253201E-2</v>
      </c>
      <c r="T6216" s="9">
        <f t="shared" si="874"/>
        <v>5.9604665056253198E-2</v>
      </c>
      <c r="U6216" s="3">
        <f>Sheet1!$B$17+Sheet1!$B$18*'Portfolio allocation'!K6216</f>
        <v>5.5237045328123228E-3</v>
      </c>
      <c r="V6216" s="13">
        <f t="shared" si="879"/>
        <v>5.4080960523440871E-2</v>
      </c>
      <c r="W6216" s="13"/>
      <c r="X6216" s="2">
        <v>41572</v>
      </c>
      <c r="Y6216">
        <v>168.92080000000001</v>
      </c>
      <c r="AA6216" s="2">
        <v>41572</v>
      </c>
      <c r="AB6216">
        <v>2475.91</v>
      </c>
      <c r="AC6216">
        <f t="shared" si="880"/>
        <v>-5.3430606497644195E-3</v>
      </c>
      <c r="AD6216">
        <f t="shared" si="875"/>
        <v>-5.3471006497644198E-3</v>
      </c>
      <c r="AE6216">
        <f>Sheet2!$B$17+Sheet2!$B$18*'Portfolio allocation'!K6216</f>
        <v>3.9567664180867549E-3</v>
      </c>
      <c r="AF6216">
        <f t="shared" si="881"/>
        <v>-9.3038670678511747E-3</v>
      </c>
      <c r="AH6216" s="2">
        <v>41572</v>
      </c>
      <c r="AI6216">
        <v>2.5030000000000001</v>
      </c>
      <c r="AJ6216">
        <v>0.10100000000000001</v>
      </c>
      <c r="AK6216">
        <v>1.3794</v>
      </c>
      <c r="AR6216" s="3"/>
    </row>
    <row r="6217" spans="1:44" hidden="1" outlineLevel="1" x14ac:dyDescent="0.2">
      <c r="A6217" s="2">
        <v>41575</v>
      </c>
      <c r="B6217">
        <v>13.31</v>
      </c>
      <c r="E6217" s="2">
        <v>41575</v>
      </c>
      <c r="F6217">
        <v>1762.11</v>
      </c>
      <c r="G6217">
        <f t="shared" si="876"/>
        <v>1.3297192246712886E-3</v>
      </c>
      <c r="H6217" s="2">
        <v>41575</v>
      </c>
      <c r="I6217">
        <v>3147.36</v>
      </c>
      <c r="J6217">
        <f t="shared" si="877"/>
        <v>1.3362348719123673E-3</v>
      </c>
      <c r="K6217">
        <f t="shared" si="873"/>
        <v>1.3321948719123673E-3</v>
      </c>
      <c r="L6217">
        <v>5.635607196380437E-3</v>
      </c>
      <c r="N6217" s="2">
        <v>41575</v>
      </c>
      <c r="O6217">
        <v>35.57</v>
      </c>
      <c r="Q6217" s="2">
        <v>41575</v>
      </c>
      <c r="R6217">
        <v>49215.03</v>
      </c>
      <c r="S6217" s="8">
        <f t="shared" si="878"/>
        <v>-4.4780759767952816E-3</v>
      </c>
      <c r="T6217" s="9">
        <f t="shared" si="874"/>
        <v>-4.4821159767952819E-3</v>
      </c>
      <c r="U6217" s="3">
        <f>Sheet1!$B$17+Sheet1!$B$18*'Portfolio allocation'!K6217</f>
        <v>2.0161266037203858E-3</v>
      </c>
      <c r="V6217" s="13">
        <f t="shared" si="879"/>
        <v>-6.4982425805156681E-3</v>
      </c>
      <c r="W6217" s="13"/>
      <c r="X6217" s="2">
        <v>41575</v>
      </c>
      <c r="Y6217">
        <v>169.39840000000001</v>
      </c>
      <c r="AA6217" s="2">
        <v>41575</v>
      </c>
      <c r="AB6217">
        <v>2482.91</v>
      </c>
      <c r="AC6217">
        <f t="shared" si="880"/>
        <v>2.827243316598782E-3</v>
      </c>
      <c r="AD6217">
        <f t="shared" si="875"/>
        <v>2.8232033165987822E-3</v>
      </c>
      <c r="AE6217">
        <f>Sheet2!$B$17+Sheet2!$B$18*'Portfolio allocation'!K6217</f>
        <v>1.2380086788339128E-3</v>
      </c>
      <c r="AF6217">
        <f t="shared" si="881"/>
        <v>1.5851946377648694E-3</v>
      </c>
      <c r="AH6217" s="2">
        <v>41575</v>
      </c>
      <c r="AI6217">
        <v>2.5230000000000001</v>
      </c>
      <c r="AJ6217">
        <v>0.10100000000000001</v>
      </c>
      <c r="AK6217">
        <v>1.3785499999999999</v>
      </c>
      <c r="AR6217" s="3"/>
    </row>
    <row r="6218" spans="1:44" hidden="1" outlineLevel="1" x14ac:dyDescent="0.2">
      <c r="A6218" s="2">
        <v>41576</v>
      </c>
      <c r="B6218">
        <v>13.41</v>
      </c>
      <c r="E6218" s="2">
        <v>41576</v>
      </c>
      <c r="F6218">
        <v>1771.95</v>
      </c>
      <c r="G6218">
        <f t="shared" si="876"/>
        <v>5.5842143793520815E-3</v>
      </c>
      <c r="H6218" s="2">
        <v>41576</v>
      </c>
      <c r="I6218">
        <v>3165.11</v>
      </c>
      <c r="J6218">
        <f t="shared" si="877"/>
        <v>5.6396471963804373E-3</v>
      </c>
      <c r="K6218">
        <f t="shared" si="873"/>
        <v>5.635607196380437E-3</v>
      </c>
      <c r="L6218">
        <v>-4.8000818437275057E-3</v>
      </c>
      <c r="N6218" s="2">
        <v>41576</v>
      </c>
      <c r="O6218">
        <v>35.520000000000003</v>
      </c>
      <c r="Q6218" s="2">
        <v>41576</v>
      </c>
      <c r="R6218">
        <v>49145.85</v>
      </c>
      <c r="S6218" s="8">
        <f t="shared" si="878"/>
        <v>-1.4056681464991172E-3</v>
      </c>
      <c r="T6218" s="9">
        <f t="shared" si="874"/>
        <v>-1.4097081464991173E-3</v>
      </c>
      <c r="U6218" s="3">
        <f>Sheet1!$B$17+Sheet1!$B$18*'Portfolio allocation'!K6218</f>
        <v>6.953110285322037E-3</v>
      </c>
      <c r="V6218" s="13">
        <f t="shared" si="879"/>
        <v>-8.3628184318211545E-3</v>
      </c>
      <c r="W6218" s="13"/>
      <c r="X6218" s="2">
        <v>41576</v>
      </c>
      <c r="Y6218">
        <v>173.9546</v>
      </c>
      <c r="AA6218" s="2">
        <v>41576</v>
      </c>
      <c r="AB6218">
        <v>2549.69</v>
      </c>
      <c r="AC6218">
        <f t="shared" si="880"/>
        <v>2.6895860099641178E-2</v>
      </c>
      <c r="AD6218">
        <f t="shared" si="875"/>
        <v>2.6891820099641178E-2</v>
      </c>
      <c r="AE6218">
        <f>Sheet2!$B$17+Sheet2!$B$18*'Portfolio allocation'!K6218</f>
        <v>5.0647127077289664E-3</v>
      </c>
      <c r="AF6218">
        <f t="shared" si="881"/>
        <v>2.1827107391912209E-2</v>
      </c>
      <c r="AH6218" s="2">
        <v>41576</v>
      </c>
      <c r="AI6218">
        <v>2.5030000000000001</v>
      </c>
      <c r="AJ6218">
        <v>0.10100000000000001</v>
      </c>
      <c r="AK6218">
        <v>1.3769499999999999</v>
      </c>
      <c r="AR6218" s="3"/>
    </row>
    <row r="6219" spans="1:44" hidden="1" outlineLevel="1" x14ac:dyDescent="0.2">
      <c r="A6219" s="2">
        <v>41577</v>
      </c>
      <c r="B6219">
        <v>13.65</v>
      </c>
      <c r="E6219" s="2">
        <v>41577</v>
      </c>
      <c r="F6219">
        <v>1763.31</v>
      </c>
      <c r="G6219">
        <f t="shared" si="876"/>
        <v>-4.8759840853297431E-3</v>
      </c>
      <c r="H6219" s="2">
        <v>41577</v>
      </c>
      <c r="I6219">
        <v>3149.93</v>
      </c>
      <c r="J6219">
        <f t="shared" si="877"/>
        <v>-4.7960418437275054E-3</v>
      </c>
      <c r="K6219">
        <f t="shared" si="873"/>
        <v>-4.8000818437275057E-3</v>
      </c>
      <c r="L6219">
        <v>-3.7628536879230792E-3</v>
      </c>
      <c r="N6219" s="2">
        <v>41577</v>
      </c>
      <c r="O6219">
        <v>35.54</v>
      </c>
      <c r="Q6219" s="2">
        <v>41577</v>
      </c>
      <c r="R6219">
        <v>49173.52</v>
      </c>
      <c r="S6219" s="8">
        <f t="shared" si="878"/>
        <v>5.6301803712832665E-4</v>
      </c>
      <c r="T6219" s="9">
        <f t="shared" si="874"/>
        <v>5.5897803712832669E-4</v>
      </c>
      <c r="U6219" s="3">
        <f>Sheet1!$B$17+Sheet1!$B$18*'Portfolio allocation'!K6219</f>
        <v>-5.0189766570209633E-3</v>
      </c>
      <c r="V6219" s="13">
        <f t="shared" si="879"/>
        <v>5.5779546941492897E-3</v>
      </c>
      <c r="W6219" s="13"/>
      <c r="X6219" s="2">
        <v>41577</v>
      </c>
      <c r="Y6219">
        <v>172.0729</v>
      </c>
      <c r="AA6219" s="2">
        <v>41577</v>
      </c>
      <c r="AB6219">
        <v>2522.11</v>
      </c>
      <c r="AC6219">
        <f t="shared" si="880"/>
        <v>-1.0817001282508842E-2</v>
      </c>
      <c r="AD6219">
        <f t="shared" si="875"/>
        <v>-1.0821041282508843E-2</v>
      </c>
      <c r="AE6219">
        <f>Sheet2!$B$17+Sheet2!$B$18*'Portfolio allocation'!K6219</f>
        <v>-4.2149682252416304E-3</v>
      </c>
      <c r="AF6219">
        <f t="shared" si="881"/>
        <v>-6.6060730572672123E-3</v>
      </c>
      <c r="AH6219" s="2">
        <v>41577</v>
      </c>
      <c r="AI6219">
        <v>2.5270000000000001</v>
      </c>
      <c r="AJ6219">
        <v>0.10100000000000001</v>
      </c>
      <c r="AK6219">
        <v>1.3771</v>
      </c>
      <c r="AR6219" s="3"/>
    </row>
    <row r="6220" spans="1:44" hidden="1" outlineLevel="1" x14ac:dyDescent="0.2">
      <c r="A6220" s="2">
        <v>41578</v>
      </c>
      <c r="B6220">
        <v>13.75</v>
      </c>
      <c r="E6220" s="2">
        <v>41578</v>
      </c>
      <c r="F6220">
        <v>1756.54</v>
      </c>
      <c r="G6220">
        <f t="shared" si="876"/>
        <v>-3.8393702752210768E-3</v>
      </c>
      <c r="H6220" s="2">
        <v>41578</v>
      </c>
      <c r="I6220">
        <v>3138.09</v>
      </c>
      <c r="J6220">
        <f t="shared" si="877"/>
        <v>-3.7588136879230793E-3</v>
      </c>
      <c r="K6220">
        <f t="shared" si="873"/>
        <v>-3.7628536879230792E-3</v>
      </c>
      <c r="L6220">
        <v>2.9023863988604007E-3</v>
      </c>
      <c r="N6220" s="2">
        <v>41578</v>
      </c>
      <c r="O6220">
        <v>35.405000000000001</v>
      </c>
      <c r="Q6220" s="2">
        <v>41578</v>
      </c>
      <c r="R6220">
        <v>48986.75</v>
      </c>
      <c r="S6220" s="8">
        <f t="shared" si="878"/>
        <v>-3.7981824364006211E-3</v>
      </c>
      <c r="T6220" s="9">
        <f t="shared" si="874"/>
        <v>-3.802222436400621E-3</v>
      </c>
      <c r="U6220" s="3">
        <f>Sheet1!$B$17+Sheet1!$B$18*'Portfolio allocation'!K6220</f>
        <v>-3.8290422298249377E-3</v>
      </c>
      <c r="V6220" s="13">
        <f t="shared" si="879"/>
        <v>2.6819793424316674E-5</v>
      </c>
      <c r="W6220" s="13"/>
      <c r="X6220" s="2">
        <v>41578</v>
      </c>
      <c r="Y6220">
        <v>171.17500000000001</v>
      </c>
      <c r="AA6220" s="2">
        <v>41578</v>
      </c>
      <c r="AB6220">
        <v>2508.9499999999998</v>
      </c>
      <c r="AC6220">
        <f t="shared" si="880"/>
        <v>-5.2178533053675036E-3</v>
      </c>
      <c r="AD6220">
        <f t="shared" si="875"/>
        <v>-5.2216933053675033E-3</v>
      </c>
      <c r="AE6220">
        <f>Sheet2!$B$17+Sheet2!$B$18*'Portfolio allocation'!K6220</f>
        <v>-3.2926384870167898E-3</v>
      </c>
      <c r="AF6220">
        <f t="shared" si="881"/>
        <v>-1.9290548183507135E-3</v>
      </c>
      <c r="AH6220" s="2">
        <v>41578</v>
      </c>
      <c r="AI6220">
        <v>2.5430000000000001</v>
      </c>
      <c r="AJ6220">
        <v>9.6000000000000002E-2</v>
      </c>
      <c r="AK6220">
        <v>1.3594999999999999</v>
      </c>
      <c r="AR6220" s="3"/>
    </row>
    <row r="6221" spans="1:44" hidden="1" outlineLevel="1" x14ac:dyDescent="0.2">
      <c r="A6221" s="2">
        <v>41579</v>
      </c>
      <c r="B6221">
        <v>13.28</v>
      </c>
      <c r="E6221" s="2">
        <v>41579</v>
      </c>
      <c r="F6221">
        <v>1761.64</v>
      </c>
      <c r="G6221">
        <f t="shared" si="876"/>
        <v>2.9034351623078436E-3</v>
      </c>
      <c r="H6221" s="2">
        <v>41579</v>
      </c>
      <c r="I6221">
        <v>3147.21</v>
      </c>
      <c r="J6221">
        <f t="shared" si="877"/>
        <v>2.9062263988604009E-3</v>
      </c>
      <c r="K6221">
        <f t="shared" si="873"/>
        <v>2.9023863988604007E-3</v>
      </c>
      <c r="L6221">
        <v>3.5740120584262431E-3</v>
      </c>
      <c r="N6221" s="2">
        <v>41579</v>
      </c>
      <c r="O6221">
        <v>35.524999999999999</v>
      </c>
      <c r="Q6221" s="2">
        <v>41579</v>
      </c>
      <c r="R6221">
        <v>49152.77</v>
      </c>
      <c r="S6221" s="8">
        <f t="shared" si="878"/>
        <v>3.3890797001230322E-3</v>
      </c>
      <c r="T6221" s="9">
        <f t="shared" si="874"/>
        <v>3.385239700123032E-3</v>
      </c>
      <c r="U6221" s="3">
        <f>Sheet1!$B$17+Sheet1!$B$18*'Portfolio allocation'!K6221</f>
        <v>3.8174901173804025E-3</v>
      </c>
      <c r="V6221" s="13">
        <f t="shared" si="879"/>
        <v>-4.3225041725737049E-4</v>
      </c>
      <c r="W6221" s="13"/>
      <c r="X6221" s="2">
        <v>41579</v>
      </c>
      <c r="Y6221">
        <v>171.19409999999999</v>
      </c>
      <c r="AA6221" s="2">
        <v>41579</v>
      </c>
      <c r="AB6221">
        <v>2509.23</v>
      </c>
      <c r="AC6221">
        <f t="shared" si="880"/>
        <v>1.1160047031633091E-4</v>
      </c>
      <c r="AD6221">
        <f t="shared" si="875"/>
        <v>1.0784047031633091E-4</v>
      </c>
      <c r="AE6221">
        <f>Sheet2!$B$17+Sheet2!$B$18*'Portfolio allocation'!K6221</f>
        <v>2.6342630438050004E-3</v>
      </c>
      <c r="AF6221">
        <f t="shared" si="881"/>
        <v>-2.5264225734886693E-3</v>
      </c>
      <c r="AH6221" s="2">
        <v>41579</v>
      </c>
      <c r="AI6221">
        <v>2.62</v>
      </c>
      <c r="AJ6221">
        <v>9.4E-2</v>
      </c>
      <c r="AK6221">
        <v>1.3487499999999999</v>
      </c>
      <c r="AR6221" s="3"/>
    </row>
    <row r="6222" spans="1:44" hidden="1" outlineLevel="1" x14ac:dyDescent="0.2">
      <c r="A6222" s="2">
        <v>41582</v>
      </c>
      <c r="B6222">
        <v>12.93</v>
      </c>
      <c r="E6222" s="2">
        <v>41582</v>
      </c>
      <c r="F6222">
        <v>1767.93</v>
      </c>
      <c r="G6222">
        <f t="shared" si="876"/>
        <v>3.5705365454916649E-3</v>
      </c>
      <c r="H6222" s="2">
        <v>41582</v>
      </c>
      <c r="I6222">
        <v>3158.47</v>
      </c>
      <c r="J6222">
        <f t="shared" si="877"/>
        <v>3.5777720584262429E-3</v>
      </c>
      <c r="K6222">
        <f t="shared" si="873"/>
        <v>3.5740120584262431E-3</v>
      </c>
      <c r="L6222">
        <v>-2.6981825139386303E-3</v>
      </c>
      <c r="N6222" s="2">
        <v>41582</v>
      </c>
      <c r="O6222">
        <v>35.94</v>
      </c>
      <c r="Q6222" s="2">
        <v>41582</v>
      </c>
      <c r="R6222">
        <v>49726.96</v>
      </c>
      <c r="S6222" s="8">
        <f t="shared" si="878"/>
        <v>1.1681742453172106E-2</v>
      </c>
      <c r="T6222" s="9">
        <f t="shared" si="874"/>
        <v>1.1677982453172106E-2</v>
      </c>
      <c r="U6222" s="3">
        <f>Sheet1!$B$17+Sheet1!$B$18*'Portfolio allocation'!K6222</f>
        <v>4.5879960952920976E-3</v>
      </c>
      <c r="V6222" s="13">
        <f t="shared" si="879"/>
        <v>7.0899863578800081E-3</v>
      </c>
      <c r="W6222" s="13"/>
      <c r="X6222" s="2">
        <v>41582</v>
      </c>
      <c r="Y6222">
        <v>172.1875</v>
      </c>
      <c r="AA6222" s="2">
        <v>41582</v>
      </c>
      <c r="AB6222">
        <v>2523.79</v>
      </c>
      <c r="AC6222">
        <f t="shared" si="880"/>
        <v>5.8025768861362792E-3</v>
      </c>
      <c r="AD6222">
        <f t="shared" si="875"/>
        <v>5.7987368861362795E-3</v>
      </c>
      <c r="AE6222">
        <f>Sheet2!$B$17+Sheet2!$B$18*'Portfolio allocation'!K6222</f>
        <v>3.2314897150112249E-3</v>
      </c>
      <c r="AF6222">
        <f t="shared" si="881"/>
        <v>2.5672471711250546E-3</v>
      </c>
      <c r="AH6222" s="2">
        <v>41582</v>
      </c>
      <c r="AI6222">
        <v>2.6019999999999999</v>
      </c>
      <c r="AJ6222">
        <v>9.6000000000000002E-2</v>
      </c>
      <c r="AK6222">
        <v>1.3510500000000001</v>
      </c>
      <c r="AR6222" s="3"/>
    </row>
    <row r="6223" spans="1:44" hidden="1" outlineLevel="1" x14ac:dyDescent="0.2">
      <c r="A6223" s="2">
        <v>41583</v>
      </c>
      <c r="B6223">
        <v>13.27</v>
      </c>
      <c r="E6223" s="2">
        <v>41583</v>
      </c>
      <c r="F6223">
        <v>1762.97</v>
      </c>
      <c r="G6223">
        <f t="shared" si="876"/>
        <v>-2.8055409433631606E-3</v>
      </c>
      <c r="H6223" s="2">
        <v>41583</v>
      </c>
      <c r="I6223">
        <v>3149.96</v>
      </c>
      <c r="J6223">
        <f t="shared" si="877"/>
        <v>-2.6943425139386301E-3</v>
      </c>
      <c r="K6223">
        <f t="shared" si="873"/>
        <v>-2.6981825139386303E-3</v>
      </c>
      <c r="L6223">
        <v>4.8117741705926732E-3</v>
      </c>
      <c r="N6223" s="2">
        <v>41583</v>
      </c>
      <c r="O6223">
        <v>36.64</v>
      </c>
      <c r="Q6223" s="2">
        <v>41583</v>
      </c>
      <c r="R6223">
        <v>50695.5</v>
      </c>
      <c r="S6223" s="8">
        <f t="shared" si="878"/>
        <v>1.9477160880134292E-2</v>
      </c>
      <c r="T6223" s="9">
        <f t="shared" si="874"/>
        <v>1.9473320880134291E-2</v>
      </c>
      <c r="U6223" s="3">
        <f>Sheet1!$B$17+Sheet1!$B$18*'Portfolio allocation'!K6223</f>
        <v>-2.6076244766742199E-3</v>
      </c>
      <c r="V6223" s="13">
        <f t="shared" si="879"/>
        <v>2.2080945356808511E-2</v>
      </c>
      <c r="W6223" s="13"/>
      <c r="X6223" s="2">
        <v>41583</v>
      </c>
      <c r="Y6223">
        <v>169.876</v>
      </c>
      <c r="AA6223" s="2">
        <v>41583</v>
      </c>
      <c r="AB6223">
        <v>2489.91</v>
      </c>
      <c r="AC6223">
        <f t="shared" si="880"/>
        <v>-1.3424254791405077E-2</v>
      </c>
      <c r="AD6223">
        <f t="shared" si="875"/>
        <v>-1.3428414791405077E-2</v>
      </c>
      <c r="AE6223">
        <f>Sheet2!$B$17+Sheet2!$B$18*'Portfolio allocation'!K6223</f>
        <v>-2.3459057168915584E-3</v>
      </c>
      <c r="AF6223">
        <f t="shared" si="881"/>
        <v>-1.1082509074513518E-2</v>
      </c>
      <c r="AH6223" s="2">
        <v>41583</v>
      </c>
      <c r="AI6223">
        <v>2.6619999999999999</v>
      </c>
      <c r="AJ6223">
        <v>0.104</v>
      </c>
      <c r="AK6223">
        <v>1.34745</v>
      </c>
      <c r="AR6223" s="3"/>
    </row>
    <row r="6224" spans="1:44" hidden="1" outlineLevel="1" x14ac:dyDescent="0.2">
      <c r="A6224" s="2">
        <v>41584</v>
      </c>
      <c r="B6224">
        <v>12.67</v>
      </c>
      <c r="E6224" s="2">
        <v>41584</v>
      </c>
      <c r="F6224">
        <v>1770.49</v>
      </c>
      <c r="G6224">
        <f t="shared" si="876"/>
        <v>4.2655291922153449E-3</v>
      </c>
      <c r="H6224" s="2">
        <v>41584</v>
      </c>
      <c r="I6224">
        <v>3165.13</v>
      </c>
      <c r="J6224">
        <f t="shared" si="877"/>
        <v>4.8159341705926728E-3</v>
      </c>
      <c r="K6224">
        <f t="shared" si="873"/>
        <v>4.8117741705926732E-3</v>
      </c>
      <c r="L6224">
        <v>-1.2960653780160781E-2</v>
      </c>
      <c r="N6224" s="2">
        <v>41584</v>
      </c>
      <c r="O6224">
        <v>38.18</v>
      </c>
      <c r="Q6224" s="2">
        <v>41584</v>
      </c>
      <c r="R6224">
        <v>52826.26</v>
      </c>
      <c r="S6224" s="8">
        <f t="shared" si="878"/>
        <v>4.2030554980225121E-2</v>
      </c>
      <c r="T6224" s="9">
        <f t="shared" si="874"/>
        <v>4.2026394980225118E-2</v>
      </c>
      <c r="U6224" s="3">
        <f>Sheet1!$B$17+Sheet1!$B$18*'Portfolio allocation'!K6224</f>
        <v>6.0079881594329171E-3</v>
      </c>
      <c r="V6224" s="13">
        <f t="shared" si="879"/>
        <v>3.6018406820792201E-2</v>
      </c>
      <c r="W6224" s="13"/>
      <c r="X6224" s="2">
        <v>41584</v>
      </c>
      <c r="Y6224">
        <v>171.1559</v>
      </c>
      <c r="AA6224" s="2">
        <v>41584</v>
      </c>
      <c r="AB6224">
        <v>2521.9699999999998</v>
      </c>
      <c r="AC6224">
        <f t="shared" si="880"/>
        <v>1.28759674044443E-2</v>
      </c>
      <c r="AD6224">
        <f t="shared" si="875"/>
        <v>1.28721274044443E-2</v>
      </c>
      <c r="AE6224">
        <f>Sheet2!$B$17+Sheet2!$B$18*'Portfolio allocation'!K6224</f>
        <v>4.3321393633170948E-3</v>
      </c>
      <c r="AF6224">
        <f t="shared" si="881"/>
        <v>8.5399880411272042E-3</v>
      </c>
      <c r="AH6224" s="2">
        <v>41584</v>
      </c>
      <c r="AI6224">
        <v>2.64</v>
      </c>
      <c r="AJ6224">
        <v>9.6000000000000002E-2</v>
      </c>
      <c r="AK6224">
        <v>1.3527499999999999</v>
      </c>
      <c r="AR6224" s="3"/>
    </row>
    <row r="6225" spans="1:44" hidden="1" outlineLevel="1" x14ac:dyDescent="0.2">
      <c r="A6225" s="2">
        <v>41585</v>
      </c>
      <c r="B6225">
        <v>13.91</v>
      </c>
      <c r="E6225" s="2">
        <v>41585</v>
      </c>
      <c r="F6225">
        <v>1747.15</v>
      </c>
      <c r="G6225">
        <f t="shared" si="876"/>
        <v>-1.3182791204694677E-2</v>
      </c>
      <c r="H6225" s="2">
        <v>41585</v>
      </c>
      <c r="I6225">
        <v>3124.12</v>
      </c>
      <c r="J6225">
        <f t="shared" si="877"/>
        <v>-1.2956813780160781E-2</v>
      </c>
      <c r="K6225">
        <f t="shared" si="873"/>
        <v>-1.2960653780160781E-2</v>
      </c>
      <c r="L6225">
        <v>1.3436624868699145E-2</v>
      </c>
      <c r="N6225" s="2">
        <v>41585</v>
      </c>
      <c r="O6225">
        <v>37.5</v>
      </c>
      <c r="Q6225" s="2">
        <v>41585</v>
      </c>
      <c r="R6225">
        <v>51885.41</v>
      </c>
      <c r="S6225" s="8">
        <f t="shared" si="878"/>
        <v>-1.7810270876643552E-2</v>
      </c>
      <c r="T6225" s="9">
        <f t="shared" si="874"/>
        <v>-1.7814110876643554E-2</v>
      </c>
      <c r="U6225" s="3">
        <f>Sheet1!$B$17+Sheet1!$B$18*'Portfolio allocation'!K6225</f>
        <v>-1.4380991598893262E-2</v>
      </c>
      <c r="V6225" s="13">
        <f t="shared" si="879"/>
        <v>-3.4331192777502916E-3</v>
      </c>
      <c r="W6225" s="13"/>
      <c r="X6225" s="2">
        <v>41585</v>
      </c>
      <c r="Y6225">
        <v>171.92959999999999</v>
      </c>
      <c r="AA6225" s="2">
        <v>41585</v>
      </c>
      <c r="AB6225">
        <v>2533.37</v>
      </c>
      <c r="AC6225">
        <f t="shared" si="880"/>
        <v>4.5202758161277945E-3</v>
      </c>
      <c r="AD6225">
        <f t="shared" si="875"/>
        <v>4.5163158161277946E-3</v>
      </c>
      <c r="AE6225">
        <f>Sheet2!$B$17+Sheet2!$B$18*'Portfolio allocation'!K6225</f>
        <v>-1.1471556986137816E-2</v>
      </c>
      <c r="AF6225">
        <f t="shared" si="881"/>
        <v>1.5987872802265612E-2</v>
      </c>
      <c r="AH6225" s="2">
        <v>41585</v>
      </c>
      <c r="AI6225">
        <v>2.6019999999999999</v>
      </c>
      <c r="AJ6225">
        <v>9.9000000000000005E-2</v>
      </c>
      <c r="AK6225">
        <v>1.3382499999999999</v>
      </c>
      <c r="AR6225" s="3"/>
    </row>
    <row r="6226" spans="1:44" hidden="1" outlineLevel="1" x14ac:dyDescent="0.2">
      <c r="A6226" s="2">
        <v>41586</v>
      </c>
      <c r="B6226">
        <v>12.9</v>
      </c>
      <c r="E6226" s="2">
        <v>41586</v>
      </c>
      <c r="F6226">
        <v>1770.61</v>
      </c>
      <c r="G6226">
        <f t="shared" si="876"/>
        <v>1.3427582062215393E-2</v>
      </c>
      <c r="H6226" s="2">
        <v>41586</v>
      </c>
      <c r="I6226">
        <v>3166.11</v>
      </c>
      <c r="J6226">
        <f t="shared" si="877"/>
        <v>1.3440584868699146E-2</v>
      </c>
      <c r="K6226">
        <f t="shared" si="873"/>
        <v>1.3436624868699145E-2</v>
      </c>
      <c r="L6226">
        <v>7.2216349059247664E-4</v>
      </c>
      <c r="N6226" s="2">
        <v>41586</v>
      </c>
      <c r="O6226">
        <v>37.78</v>
      </c>
      <c r="Q6226" s="2">
        <v>41586</v>
      </c>
      <c r="R6226">
        <v>52272.82</v>
      </c>
      <c r="S6226" s="8">
        <f t="shared" si="878"/>
        <v>7.4666462113337495E-3</v>
      </c>
      <c r="T6226" s="9">
        <f t="shared" si="874"/>
        <v>7.4626862113337496E-3</v>
      </c>
      <c r="U6226" s="3">
        <f>Sheet1!$B$17+Sheet1!$B$18*'Portfolio allocation'!K6226</f>
        <v>1.5902635463085263E-2</v>
      </c>
      <c r="V6226" s="13">
        <f t="shared" si="879"/>
        <v>-8.4399492517515141E-3</v>
      </c>
      <c r="W6226" s="13"/>
      <c r="X6226" s="2">
        <v>41586</v>
      </c>
      <c r="Y6226">
        <v>171.92</v>
      </c>
      <c r="AA6226" s="2">
        <v>41586</v>
      </c>
      <c r="AB6226">
        <v>2533.23</v>
      </c>
      <c r="AC6226">
        <f t="shared" si="880"/>
        <v>-5.5262358044760873E-5</v>
      </c>
      <c r="AD6226">
        <f t="shared" si="875"/>
        <v>-5.9542358044760873E-5</v>
      </c>
      <c r="AE6226">
        <f>Sheet2!$B$17+Sheet2!$B$18*'Portfolio allocation'!K6226</f>
        <v>1.200157664391557E-2</v>
      </c>
      <c r="AF6226">
        <f t="shared" si="881"/>
        <v>-1.2061119001960332E-2</v>
      </c>
      <c r="AH6226" s="2">
        <v>41586</v>
      </c>
      <c r="AI6226">
        <v>2.746</v>
      </c>
      <c r="AJ6226">
        <v>0.107</v>
      </c>
      <c r="AK6226">
        <v>1.3349500000000001</v>
      </c>
      <c r="AR6226" s="3"/>
    </row>
    <row r="6227" spans="1:44" hidden="1" outlineLevel="1" x14ac:dyDescent="0.2">
      <c r="A6227" s="2">
        <v>41589</v>
      </c>
      <c r="B6227">
        <v>12.53</v>
      </c>
      <c r="E6227" s="2">
        <v>41589</v>
      </c>
      <c r="F6227">
        <v>1771.89</v>
      </c>
      <c r="G6227">
        <f t="shared" si="876"/>
        <v>7.2291470171315098E-4</v>
      </c>
      <c r="H6227" s="2">
        <v>41589</v>
      </c>
      <c r="I6227">
        <v>3168.41</v>
      </c>
      <c r="J6227">
        <f t="shared" si="877"/>
        <v>7.2644349059247659E-4</v>
      </c>
      <c r="K6227">
        <f t="shared" si="873"/>
        <v>7.2216349059247664E-4</v>
      </c>
      <c r="L6227">
        <v>-2.3114309053437246E-3</v>
      </c>
      <c r="N6227" s="2">
        <v>41589</v>
      </c>
      <c r="O6227">
        <v>37.590000000000003</v>
      </c>
      <c r="Q6227" s="2">
        <v>41589</v>
      </c>
      <c r="R6227">
        <v>52009.93</v>
      </c>
      <c r="S6227" s="8">
        <f t="shared" si="878"/>
        <v>-5.0291910786522953E-3</v>
      </c>
      <c r="T6227" s="9">
        <f t="shared" si="874"/>
        <v>-5.033471078652295E-3</v>
      </c>
      <c r="U6227" s="3">
        <f>Sheet1!$B$17+Sheet1!$B$18*'Portfolio allocation'!K6227</f>
        <v>1.3162831428190458E-3</v>
      </c>
      <c r="V6227" s="13">
        <f t="shared" si="879"/>
        <v>-6.3497542214713404E-3</v>
      </c>
      <c r="W6227" s="13"/>
      <c r="X6227" s="2">
        <v>41589</v>
      </c>
      <c r="Y6227">
        <v>174.68049999999999</v>
      </c>
      <c r="AA6227" s="2">
        <v>41589</v>
      </c>
      <c r="AB6227">
        <v>2573.9</v>
      </c>
      <c r="AC6227">
        <f t="shared" si="880"/>
        <v>1.6054602227196124E-2</v>
      </c>
      <c r="AD6227">
        <f t="shared" si="875"/>
        <v>1.6050322227196125E-2</v>
      </c>
      <c r="AE6227">
        <f>Sheet2!$B$17+Sheet2!$B$18*'Portfolio allocation'!K6227</f>
        <v>6.9555321125614833E-4</v>
      </c>
      <c r="AF6227">
        <f t="shared" si="881"/>
        <v>1.5354769015939978E-2</v>
      </c>
      <c r="AH6227" s="2">
        <v>41589</v>
      </c>
      <c r="AI6227">
        <v>2.746</v>
      </c>
      <c r="AJ6227">
        <v>0.107</v>
      </c>
      <c r="AK6227">
        <v>1.3407500000000001</v>
      </c>
      <c r="AR6227" s="3"/>
    </row>
    <row r="6228" spans="1:44" hidden="1" outlineLevel="1" x14ac:dyDescent="0.2">
      <c r="A6228" s="2">
        <v>41590</v>
      </c>
      <c r="B6228">
        <v>12.82</v>
      </c>
      <c r="E6228" s="2">
        <v>41590</v>
      </c>
      <c r="F6228">
        <v>1767.69</v>
      </c>
      <c r="G6228">
        <f t="shared" si="876"/>
        <v>-2.3703503039127494E-3</v>
      </c>
      <c r="H6228" s="2">
        <v>41590</v>
      </c>
      <c r="I6228">
        <v>3161.1</v>
      </c>
      <c r="J6228">
        <f t="shared" si="877"/>
        <v>-2.3071509053437245E-3</v>
      </c>
      <c r="K6228">
        <f t="shared" si="873"/>
        <v>-2.3114309053437246E-3</v>
      </c>
      <c r="L6228">
        <v>8.3914515845750302E-3</v>
      </c>
      <c r="N6228" s="2">
        <v>41590</v>
      </c>
      <c r="O6228">
        <v>37.36</v>
      </c>
      <c r="Q6228" s="2">
        <v>41590</v>
      </c>
      <c r="R6228">
        <v>51691.69</v>
      </c>
      <c r="S6228" s="8">
        <f t="shared" si="878"/>
        <v>-6.1188315385157788E-3</v>
      </c>
      <c r="T6228" s="9">
        <f t="shared" si="874"/>
        <v>-6.1231115385157785E-3</v>
      </c>
      <c r="U6228" s="3">
        <f>Sheet1!$B$17+Sheet1!$B$18*'Portfolio allocation'!K6228</f>
        <v>-2.163933229704932E-3</v>
      </c>
      <c r="V6228" s="13">
        <f t="shared" si="879"/>
        <v>-3.9591783088108465E-3</v>
      </c>
      <c r="W6228" s="13"/>
      <c r="X6228" s="2">
        <v>41590</v>
      </c>
      <c r="Y6228">
        <v>174.86199999999999</v>
      </c>
      <c r="AA6228" s="2">
        <v>41590</v>
      </c>
      <c r="AB6228">
        <v>2576.58</v>
      </c>
      <c r="AC6228">
        <f t="shared" si="880"/>
        <v>1.0412214926764918E-3</v>
      </c>
      <c r="AD6228">
        <f t="shared" si="875"/>
        <v>1.0368614926764919E-3</v>
      </c>
      <c r="AE6228">
        <f>Sheet2!$B$17+Sheet2!$B$18*'Portfolio allocation'!K6228</f>
        <v>-2.0019963196030465E-3</v>
      </c>
      <c r="AF6228">
        <f t="shared" si="881"/>
        <v>3.0388578122795386E-3</v>
      </c>
      <c r="AH6228" s="2">
        <v>41590</v>
      </c>
      <c r="AI6228">
        <v>2.7679999999999998</v>
      </c>
      <c r="AJ6228">
        <v>0.109</v>
      </c>
      <c r="AK6228">
        <v>1.34375</v>
      </c>
      <c r="AR6228" s="3"/>
    </row>
    <row r="6229" spans="1:44" hidden="1" outlineLevel="1" x14ac:dyDescent="0.2">
      <c r="A6229" s="2">
        <v>41591</v>
      </c>
      <c r="B6229">
        <v>12.52</v>
      </c>
      <c r="E6229" s="2">
        <v>41591</v>
      </c>
      <c r="F6229">
        <v>1782</v>
      </c>
      <c r="G6229">
        <f t="shared" si="876"/>
        <v>8.0953108293875253E-3</v>
      </c>
      <c r="H6229" s="2">
        <v>41591</v>
      </c>
      <c r="I6229">
        <v>3187.64</v>
      </c>
      <c r="J6229">
        <f t="shared" si="877"/>
        <v>8.3958115845750303E-3</v>
      </c>
      <c r="K6229">
        <f t="shared" si="873"/>
        <v>8.3914515845750302E-3</v>
      </c>
      <c r="L6229">
        <v>5.0182445008848066E-3</v>
      </c>
      <c r="N6229" s="2">
        <v>41591</v>
      </c>
      <c r="O6229">
        <v>38.155000000000001</v>
      </c>
      <c r="Q6229" s="2">
        <v>41591</v>
      </c>
      <c r="R6229">
        <v>52791.68</v>
      </c>
      <c r="S6229" s="8">
        <f t="shared" si="878"/>
        <v>2.1279822733595966E-2</v>
      </c>
      <c r="T6229" s="9">
        <f t="shared" si="874"/>
        <v>2.1275462733595967E-2</v>
      </c>
      <c r="U6229" s="3">
        <f>Sheet1!$B$17+Sheet1!$B$18*'Portfolio allocation'!K6229</f>
        <v>1.0114684809843559E-2</v>
      </c>
      <c r="V6229" s="13">
        <f t="shared" si="879"/>
        <v>1.1160777923752408E-2</v>
      </c>
      <c r="W6229" s="13"/>
      <c r="X6229" s="2">
        <v>41591</v>
      </c>
      <c r="Y6229">
        <v>175.32040000000001</v>
      </c>
      <c r="AA6229" s="2">
        <v>41591</v>
      </c>
      <c r="AB6229">
        <v>2583.33</v>
      </c>
      <c r="AC6229">
        <f t="shared" si="880"/>
        <v>2.6197517639661161E-3</v>
      </c>
      <c r="AD6229">
        <f t="shared" si="875"/>
        <v>2.6154717639661159E-3</v>
      </c>
      <c r="AE6229">
        <f>Sheet2!$B$17+Sheet2!$B$18*'Portfolio allocation'!K6229</f>
        <v>7.5152798456607486E-3</v>
      </c>
      <c r="AF6229">
        <f t="shared" si="881"/>
        <v>-4.8998080816946323E-3</v>
      </c>
      <c r="AH6229" s="2">
        <v>41591</v>
      </c>
      <c r="AI6229">
        <v>2.7250000000000001</v>
      </c>
      <c r="AJ6229">
        <v>0.107</v>
      </c>
      <c r="AK6229">
        <v>1.3404499999999999</v>
      </c>
      <c r="AR6229" s="3"/>
    </row>
    <row r="6230" spans="1:44" hidden="1" outlineLevel="1" x14ac:dyDescent="0.2">
      <c r="A6230" s="2">
        <v>41592</v>
      </c>
      <c r="B6230">
        <v>12.37</v>
      </c>
      <c r="E6230" s="2">
        <v>41592</v>
      </c>
      <c r="F6230">
        <v>1790.62</v>
      </c>
      <c r="G6230">
        <f t="shared" si="876"/>
        <v>4.8372615039280475E-3</v>
      </c>
      <c r="H6230" s="2">
        <v>41592</v>
      </c>
      <c r="I6230">
        <v>3203.65</v>
      </c>
      <c r="J6230">
        <f t="shared" si="877"/>
        <v>5.0225245008848063E-3</v>
      </c>
      <c r="K6230">
        <f t="shared" si="873"/>
        <v>5.0182445008848066E-3</v>
      </c>
      <c r="L6230">
        <v>4.2244706687684002E-3</v>
      </c>
      <c r="N6230" s="2">
        <v>41592</v>
      </c>
      <c r="O6230">
        <v>38.021000000000001</v>
      </c>
      <c r="Q6230" s="2">
        <v>41592</v>
      </c>
      <c r="R6230">
        <v>52606.27</v>
      </c>
      <c r="S6230" s="8">
        <f t="shared" si="878"/>
        <v>-3.512106453138153E-3</v>
      </c>
      <c r="T6230" s="9">
        <f t="shared" si="874"/>
        <v>-3.5163864531381531E-3</v>
      </c>
      <c r="U6230" s="3">
        <f>Sheet1!$B$17+Sheet1!$B$18*'Portfolio allocation'!K6230</f>
        <v>6.2448561549980786E-3</v>
      </c>
      <c r="V6230" s="13">
        <f t="shared" si="879"/>
        <v>-9.7612426081362322E-3</v>
      </c>
      <c r="W6230" s="13"/>
      <c r="X6230" s="2">
        <v>41592</v>
      </c>
      <c r="Y6230">
        <v>174.04050000000001</v>
      </c>
      <c r="AA6230" s="2">
        <v>41592</v>
      </c>
      <c r="AB6230">
        <v>2564.4699999999998</v>
      </c>
      <c r="AC6230">
        <f t="shared" si="880"/>
        <v>-7.3006545814898738E-3</v>
      </c>
      <c r="AD6230">
        <f t="shared" si="875"/>
        <v>-7.305734581489874E-3</v>
      </c>
      <c r="AE6230">
        <f>Sheet2!$B$17+Sheet2!$B$18*'Portfolio allocation'!K6230</f>
        <v>4.5157380485473936E-3</v>
      </c>
      <c r="AF6230">
        <f t="shared" si="881"/>
        <v>-1.1821472630037268E-2</v>
      </c>
      <c r="AH6230" s="2">
        <v>41592</v>
      </c>
      <c r="AI6230">
        <v>2.702</v>
      </c>
      <c r="AJ6230">
        <v>0.127</v>
      </c>
      <c r="AK6230">
        <v>1.34585</v>
      </c>
      <c r="AR6230" s="3"/>
    </row>
    <row r="6231" spans="1:44" hidden="1" outlineLevel="1" x14ac:dyDescent="0.2">
      <c r="A6231" s="2">
        <v>41593</v>
      </c>
      <c r="B6231">
        <v>12.19</v>
      </c>
      <c r="E6231" s="2">
        <v>41593</v>
      </c>
      <c r="F6231">
        <v>1798.18</v>
      </c>
      <c r="G6231">
        <f t="shared" si="876"/>
        <v>4.2220013179794513E-3</v>
      </c>
      <c r="H6231" s="2">
        <v>41593</v>
      </c>
      <c r="I6231">
        <v>3217.2</v>
      </c>
      <c r="J6231">
        <f t="shared" si="877"/>
        <v>4.2295506687684004E-3</v>
      </c>
      <c r="K6231">
        <f t="shared" si="873"/>
        <v>4.2244706687684002E-3</v>
      </c>
      <c r="L6231">
        <v>-3.6542158945666132E-3</v>
      </c>
      <c r="N6231" s="2">
        <v>41593</v>
      </c>
      <c r="O6231">
        <v>37.841000000000001</v>
      </c>
      <c r="Q6231" s="2">
        <v>41593</v>
      </c>
      <c r="R6231">
        <v>52357.21</v>
      </c>
      <c r="S6231" s="8">
        <f t="shared" si="878"/>
        <v>-4.7344166389291509E-3</v>
      </c>
      <c r="T6231" s="9">
        <f t="shared" si="874"/>
        <v>-4.7394966389291511E-3</v>
      </c>
      <c r="U6231" s="3">
        <f>Sheet1!$B$17+Sheet1!$B$18*'Portfolio allocation'!K6231</f>
        <v>5.3342186978900148E-3</v>
      </c>
      <c r="V6231" s="13">
        <f t="shared" si="879"/>
        <v>-1.0073715336819167E-2</v>
      </c>
      <c r="W6231" s="13"/>
      <c r="X6231" s="2">
        <v>41593</v>
      </c>
      <c r="Y6231">
        <v>174.97659999999999</v>
      </c>
      <c r="AA6231" s="2">
        <v>41593</v>
      </c>
      <c r="AB6231">
        <v>2578.2600000000002</v>
      </c>
      <c r="AC6231">
        <f t="shared" si="880"/>
        <v>5.3773294286929563E-3</v>
      </c>
      <c r="AD6231">
        <f t="shared" si="875"/>
        <v>5.3722494286929561E-3</v>
      </c>
      <c r="AE6231">
        <f>Sheet2!$B$17+Sheet2!$B$18*'Portfolio allocation'!K6231</f>
        <v>3.8098941060274822E-3</v>
      </c>
      <c r="AF6231">
        <f t="shared" si="881"/>
        <v>1.5623553226654738E-3</v>
      </c>
      <c r="AH6231" s="2">
        <v>41593</v>
      </c>
      <c r="AI6231">
        <v>2.7069999999999999</v>
      </c>
      <c r="AJ6231">
        <v>0.127</v>
      </c>
      <c r="AK6231">
        <v>1.34745</v>
      </c>
      <c r="AR6231" s="3"/>
    </row>
    <row r="6232" spans="1:44" hidden="1" outlineLevel="1" x14ac:dyDescent="0.2">
      <c r="A6232" s="2">
        <v>41596</v>
      </c>
      <c r="B6232">
        <v>13.1</v>
      </c>
      <c r="E6232" s="2">
        <v>41596</v>
      </c>
      <c r="F6232">
        <v>1791.53</v>
      </c>
      <c r="G6232">
        <f t="shared" si="876"/>
        <v>-3.6981837190938061E-3</v>
      </c>
      <c r="H6232" s="2">
        <v>41596</v>
      </c>
      <c r="I6232">
        <v>3205.46</v>
      </c>
      <c r="J6232">
        <f t="shared" si="877"/>
        <v>-3.649135894566613E-3</v>
      </c>
      <c r="K6232">
        <f t="shared" si="873"/>
        <v>-3.6542158945666132E-3</v>
      </c>
      <c r="L6232">
        <v>-1.8613678453637775E-3</v>
      </c>
      <c r="N6232" s="2">
        <v>41596</v>
      </c>
      <c r="O6232">
        <v>37.200000000000003</v>
      </c>
      <c r="Q6232" s="2">
        <v>41596</v>
      </c>
      <c r="R6232">
        <v>51470.32</v>
      </c>
      <c r="S6232" s="8">
        <f t="shared" si="878"/>
        <v>-1.6939214293504201E-2</v>
      </c>
      <c r="T6232" s="9">
        <f t="shared" si="874"/>
        <v>-1.6944294293504202E-2</v>
      </c>
      <c r="U6232" s="3">
        <f>Sheet1!$B$17+Sheet1!$B$18*'Portfolio allocation'!K6232</f>
        <v>-3.704410200038579E-3</v>
      </c>
      <c r="V6232" s="13">
        <f t="shared" si="879"/>
        <v>-1.3239884093465623E-2</v>
      </c>
      <c r="W6232" s="13"/>
      <c r="X6232" s="2">
        <v>41596</v>
      </c>
      <c r="Y6232">
        <v>176.19919999999999</v>
      </c>
      <c r="AA6232" s="2">
        <v>41596</v>
      </c>
      <c r="AB6232">
        <v>2596.2800000000002</v>
      </c>
      <c r="AC6232">
        <f t="shared" si="880"/>
        <v>6.9892097771364625E-3</v>
      </c>
      <c r="AD6232">
        <f t="shared" si="875"/>
        <v>6.9840497771364628E-3</v>
      </c>
      <c r="AE6232">
        <f>Sheet2!$B$17+Sheet2!$B$18*'Portfolio allocation'!K6232</f>
        <v>-3.1960349895634424E-3</v>
      </c>
      <c r="AF6232">
        <f t="shared" si="881"/>
        <v>1.0180084766699906E-2</v>
      </c>
      <c r="AH6232" s="2">
        <v>41596</v>
      </c>
      <c r="AI6232">
        <v>2.6779999999999999</v>
      </c>
      <c r="AJ6232">
        <v>0.129</v>
      </c>
      <c r="AK6232">
        <v>1.3525</v>
      </c>
      <c r="AR6232" s="3"/>
    </row>
    <row r="6233" spans="1:44" hidden="1" outlineLevel="1" x14ac:dyDescent="0.2">
      <c r="A6233" s="2">
        <v>41597</v>
      </c>
      <c r="B6233">
        <v>13.39</v>
      </c>
      <c r="E6233" s="2">
        <v>41597</v>
      </c>
      <c r="F6233">
        <v>1787.87</v>
      </c>
      <c r="G6233">
        <f t="shared" si="876"/>
        <v>-2.0429465317355344E-3</v>
      </c>
      <c r="H6233" s="2">
        <v>41597</v>
      </c>
      <c r="I6233">
        <v>3199.51</v>
      </c>
      <c r="J6233">
        <f t="shared" si="877"/>
        <v>-1.8562078453637776E-3</v>
      </c>
      <c r="K6233">
        <f t="shared" si="873"/>
        <v>-1.8613678453637775E-3</v>
      </c>
      <c r="L6233">
        <v>-3.5902039414785793E-3</v>
      </c>
      <c r="N6233" s="2">
        <v>41597</v>
      </c>
      <c r="O6233">
        <v>36.74</v>
      </c>
      <c r="Q6233" s="2">
        <v>41597</v>
      </c>
      <c r="R6233">
        <v>51221.27</v>
      </c>
      <c r="S6233" s="8">
        <f t="shared" si="878"/>
        <v>-4.838710930882173E-3</v>
      </c>
      <c r="T6233" s="9">
        <f t="shared" si="874"/>
        <v>-4.8438709308821727E-3</v>
      </c>
      <c r="U6233" s="3">
        <f>Sheet1!$B$17+Sheet1!$B$18*'Portfolio allocation'!K6233</f>
        <v>-1.6476094811811713E-3</v>
      </c>
      <c r="V6233" s="13">
        <f t="shared" si="879"/>
        <v>-3.1962614497010014E-3</v>
      </c>
      <c r="W6233" s="13"/>
      <c r="X6233" s="2">
        <v>41597</v>
      </c>
      <c r="Y6233">
        <v>176.9442</v>
      </c>
      <c r="AA6233" s="2">
        <v>41597</v>
      </c>
      <c r="AB6233">
        <v>2607.2600000000002</v>
      </c>
      <c r="AC6233">
        <f t="shared" si="880"/>
        <v>4.2291278290478296E-3</v>
      </c>
      <c r="AD6233">
        <f t="shared" si="875"/>
        <v>4.2238478290478297E-3</v>
      </c>
      <c r="AE6233">
        <f>Sheet2!$B$17+Sheet2!$B$18*'Portfolio allocation'!K6233</f>
        <v>-1.6017887645217465E-3</v>
      </c>
      <c r="AF6233">
        <f t="shared" si="881"/>
        <v>5.8256365935695758E-3</v>
      </c>
      <c r="AH6233" s="2">
        <v>41597</v>
      </c>
      <c r="AI6233">
        <v>2.7120000000000002</v>
      </c>
      <c r="AJ6233">
        <v>0.13200000000000001</v>
      </c>
      <c r="AK6233">
        <v>1.3525</v>
      </c>
      <c r="AR6233" s="3"/>
    </row>
    <row r="6234" spans="1:44" hidden="1" outlineLevel="1" x14ac:dyDescent="0.2">
      <c r="A6234" s="2">
        <v>41598</v>
      </c>
      <c r="B6234">
        <v>13.4</v>
      </c>
      <c r="E6234" s="2">
        <v>41598</v>
      </c>
      <c r="F6234">
        <v>1781.37</v>
      </c>
      <c r="G6234">
        <f t="shared" si="876"/>
        <v>-3.6356110902917571E-3</v>
      </c>
      <c r="H6234" s="2">
        <v>41598</v>
      </c>
      <c r="I6234">
        <v>3188.04</v>
      </c>
      <c r="J6234">
        <f t="shared" si="877"/>
        <v>-3.5849239414785794E-3</v>
      </c>
      <c r="K6234">
        <f t="shared" si="873"/>
        <v>-3.5902039414785793E-3</v>
      </c>
      <c r="L6234">
        <v>8.1882417927002637E-3</v>
      </c>
      <c r="N6234" s="2">
        <v>41598</v>
      </c>
      <c r="O6234">
        <v>37.08</v>
      </c>
      <c r="Q6234" s="2">
        <v>41598</v>
      </c>
      <c r="R6234">
        <v>51695.27</v>
      </c>
      <c r="S6234" s="8">
        <f t="shared" si="878"/>
        <v>9.2539681269128149E-3</v>
      </c>
      <c r="T6234" s="9">
        <f t="shared" si="874"/>
        <v>9.248688126912815E-3</v>
      </c>
      <c r="U6234" s="3">
        <f>Sheet1!$B$17+Sheet1!$B$18*'Portfolio allocation'!K6234</f>
        <v>-3.6309740651773591E-3</v>
      </c>
      <c r="V6234" s="13">
        <f t="shared" si="879"/>
        <v>1.2879662192090174E-2</v>
      </c>
      <c r="W6234" s="13"/>
      <c r="X6234" s="2">
        <v>41598</v>
      </c>
      <c r="Y6234">
        <v>176.8869</v>
      </c>
      <c r="AA6234" s="2">
        <v>41598</v>
      </c>
      <c r="AB6234">
        <v>2606.41</v>
      </c>
      <c r="AC6234">
        <f t="shared" si="880"/>
        <v>-3.2601274901633559E-4</v>
      </c>
      <c r="AD6234">
        <f t="shared" si="875"/>
        <v>-3.3089274901633561E-4</v>
      </c>
      <c r="AE6234">
        <f>Sheet2!$B$17+Sheet2!$B$18*'Portfolio allocation'!K6234</f>
        <v>-3.1391139277849385E-3</v>
      </c>
      <c r="AF6234">
        <f t="shared" si="881"/>
        <v>2.8082211787686029E-3</v>
      </c>
      <c r="AH6234" s="2">
        <v>41598</v>
      </c>
      <c r="AI6234">
        <v>2.7909999999999999</v>
      </c>
      <c r="AJ6234">
        <v>0.122</v>
      </c>
      <c r="AK6234">
        <v>1.3463499999999999</v>
      </c>
      <c r="AR6234" s="3"/>
    </row>
    <row r="6235" spans="1:44" hidden="1" outlineLevel="1" x14ac:dyDescent="0.2">
      <c r="A6235" s="2">
        <v>41599</v>
      </c>
      <c r="B6235">
        <v>12.66</v>
      </c>
      <c r="E6235" s="2">
        <v>41599</v>
      </c>
      <c r="F6235">
        <v>1795.85</v>
      </c>
      <c r="G6235">
        <f t="shared" si="876"/>
        <v>8.128575197741128E-3</v>
      </c>
      <c r="H6235" s="2">
        <v>41599</v>
      </c>
      <c r="I6235">
        <v>3214.16</v>
      </c>
      <c r="J6235">
        <f t="shared" si="877"/>
        <v>8.1931217927002642E-3</v>
      </c>
      <c r="K6235">
        <f t="shared" si="873"/>
        <v>8.1882417927002637E-3</v>
      </c>
      <c r="L6235">
        <v>5.0913193180178581E-3</v>
      </c>
      <c r="N6235" s="2">
        <v>41599</v>
      </c>
      <c r="O6235">
        <v>37.4</v>
      </c>
      <c r="Q6235" s="2">
        <v>41599</v>
      </c>
      <c r="R6235">
        <v>52141.41</v>
      </c>
      <c r="S6235" s="8">
        <f t="shared" si="878"/>
        <v>8.630189957417933E-3</v>
      </c>
      <c r="T6235" s="9">
        <f t="shared" si="874"/>
        <v>8.6253099574179325E-3</v>
      </c>
      <c r="U6235" s="3">
        <f>Sheet1!$B$17+Sheet1!$B$18*'Portfolio allocation'!K6235</f>
        <v>9.8815573865838318E-3</v>
      </c>
      <c r="V6235" s="13">
        <f t="shared" si="879"/>
        <v>-1.2562474291658993E-3</v>
      </c>
      <c r="W6235" s="13"/>
      <c r="X6235" s="2">
        <v>41599</v>
      </c>
      <c r="Y6235">
        <v>175.87440000000001</v>
      </c>
      <c r="AA6235" s="2">
        <v>41599</v>
      </c>
      <c r="AB6235">
        <v>2591.4899999999998</v>
      </c>
      <c r="AC6235">
        <f t="shared" si="880"/>
        <v>-5.7243488169551604E-3</v>
      </c>
      <c r="AD6235">
        <f t="shared" si="875"/>
        <v>-5.72922881695516E-3</v>
      </c>
      <c r="AE6235">
        <f>Sheet2!$B$17+Sheet2!$B$18*'Portfolio allocation'!K6235</f>
        <v>7.3345805143750307E-3</v>
      </c>
      <c r="AF6235">
        <f t="shared" si="881"/>
        <v>-1.3063809331330192E-2</v>
      </c>
      <c r="AH6235" s="2">
        <v>41599</v>
      </c>
      <c r="AI6235">
        <v>2.7839999999999998</v>
      </c>
      <c r="AJ6235">
        <v>0.122</v>
      </c>
      <c r="AK6235">
        <v>1.34615</v>
      </c>
      <c r="AR6235" s="3"/>
    </row>
    <row r="6236" spans="1:44" hidden="1" outlineLevel="1" x14ac:dyDescent="0.2">
      <c r="A6236" s="2">
        <v>41600</v>
      </c>
      <c r="B6236">
        <v>12.26</v>
      </c>
      <c r="E6236" s="2">
        <v>41600</v>
      </c>
      <c r="F6236">
        <v>1804.76</v>
      </c>
      <c r="G6236">
        <f t="shared" si="876"/>
        <v>4.9614388729570802E-3</v>
      </c>
      <c r="H6236" s="2">
        <v>41600</v>
      </c>
      <c r="I6236">
        <v>3230.54</v>
      </c>
      <c r="J6236">
        <f t="shared" si="877"/>
        <v>5.0961993180178577E-3</v>
      </c>
      <c r="K6236">
        <f t="shared" si="873"/>
        <v>5.0913193180178581E-3</v>
      </c>
      <c r="L6236">
        <v>-1.2461585478588263E-3</v>
      </c>
      <c r="N6236" s="2">
        <v>41600</v>
      </c>
      <c r="O6236">
        <v>37.57</v>
      </c>
      <c r="Q6236" s="2">
        <v>41600</v>
      </c>
      <c r="R6236">
        <v>52378.42</v>
      </c>
      <c r="S6236" s="8">
        <f t="shared" si="878"/>
        <v>4.5455234141154044E-3</v>
      </c>
      <c r="T6236" s="9">
        <f t="shared" si="874"/>
        <v>4.5406434141154048E-3</v>
      </c>
      <c r="U6236" s="3">
        <f>Sheet1!$B$17+Sheet1!$B$18*'Portfolio allocation'!K6236</f>
        <v>6.3286894371752632E-3</v>
      </c>
      <c r="V6236" s="13">
        <f t="shared" si="879"/>
        <v>-1.7880460230598584E-3</v>
      </c>
      <c r="W6236" s="13"/>
      <c r="X6236" s="2">
        <v>41600</v>
      </c>
      <c r="Y6236">
        <v>173.1713</v>
      </c>
      <c r="AA6236" s="2">
        <v>41600</v>
      </c>
      <c r="AB6236">
        <v>2551.66</v>
      </c>
      <c r="AC6236">
        <f t="shared" si="880"/>
        <v>-1.5369536444284959E-2</v>
      </c>
      <c r="AD6236">
        <f t="shared" si="875"/>
        <v>-1.537441644428496E-2</v>
      </c>
      <c r="AE6236">
        <f>Sheet2!$B$17+Sheet2!$B$18*'Portfolio allocation'!K6236</f>
        <v>4.5807180402492997E-3</v>
      </c>
      <c r="AF6236">
        <f t="shared" si="881"/>
        <v>-1.9955134484534259E-2</v>
      </c>
      <c r="AH6236" s="2">
        <v>41600</v>
      </c>
      <c r="AI6236">
        <v>2.754</v>
      </c>
      <c r="AJ6236">
        <v>0.122</v>
      </c>
      <c r="AK6236">
        <v>1.3524499999999999</v>
      </c>
      <c r="AR6236" s="3"/>
    </row>
    <row r="6237" spans="1:44" hidden="1" outlineLevel="1" x14ac:dyDescent="0.2">
      <c r="A6237" s="2">
        <v>41603</v>
      </c>
      <c r="B6237">
        <v>12.79</v>
      </c>
      <c r="E6237" s="2">
        <v>41603</v>
      </c>
      <c r="F6237">
        <v>1802.48</v>
      </c>
      <c r="G6237">
        <f t="shared" si="876"/>
        <v>-1.2633258715840645E-3</v>
      </c>
      <c r="H6237" s="2">
        <v>41603</v>
      </c>
      <c r="I6237">
        <v>3226.53</v>
      </c>
      <c r="J6237">
        <f t="shared" si="877"/>
        <v>-1.2412785478588262E-3</v>
      </c>
      <c r="K6237">
        <f t="shared" si="873"/>
        <v>-1.2461585478588263E-3</v>
      </c>
      <c r="L6237">
        <v>2.5236230055201856E-4</v>
      </c>
      <c r="N6237" s="2">
        <v>41603</v>
      </c>
      <c r="O6237">
        <v>37.64</v>
      </c>
      <c r="Q6237" s="2">
        <v>41603</v>
      </c>
      <c r="R6237">
        <v>52476.02</v>
      </c>
      <c r="S6237" s="8">
        <f t="shared" si="878"/>
        <v>1.8633628123947421E-3</v>
      </c>
      <c r="T6237" s="9">
        <f t="shared" si="874"/>
        <v>1.858482812394742E-3</v>
      </c>
      <c r="U6237" s="3">
        <f>Sheet1!$B$17+Sheet1!$B$18*'Portfolio allocation'!K6237</f>
        <v>-9.4182578360648274E-4</v>
      </c>
      <c r="V6237" s="13">
        <f t="shared" si="879"/>
        <v>2.8003085960012246E-3</v>
      </c>
      <c r="W6237" s="13"/>
      <c r="X6237" s="2">
        <v>41603</v>
      </c>
      <c r="Y6237">
        <v>170.9171</v>
      </c>
      <c r="AA6237" s="2">
        <v>41603</v>
      </c>
      <c r="AB6237">
        <v>2518.4499999999998</v>
      </c>
      <c r="AC6237">
        <f t="shared" si="880"/>
        <v>-1.3015056864942864E-2</v>
      </c>
      <c r="AD6237">
        <f t="shared" si="875"/>
        <v>-1.3019936864942865E-2</v>
      </c>
      <c r="AE6237">
        <f>Sheet2!$B$17+Sheet2!$B$18*'Portfolio allocation'!K6237</f>
        <v>-1.0547289617716372E-3</v>
      </c>
      <c r="AF6237">
        <f t="shared" si="881"/>
        <v>-1.1965207903171227E-2</v>
      </c>
      <c r="AH6237" s="2">
        <v>41603</v>
      </c>
      <c r="AI6237">
        <v>2.7410000000000001</v>
      </c>
      <c r="AJ6237">
        <v>0.122</v>
      </c>
      <c r="AK6237">
        <v>1.3506499999999999</v>
      </c>
      <c r="AR6237" s="3"/>
    </row>
    <row r="6238" spans="1:44" hidden="1" outlineLevel="1" x14ac:dyDescent="0.2">
      <c r="A6238" s="2">
        <v>41604</v>
      </c>
      <c r="B6238">
        <v>12.81</v>
      </c>
      <c r="E6238" s="2">
        <v>41604</v>
      </c>
      <c r="F6238">
        <v>1802.75</v>
      </c>
      <c r="G6238">
        <f t="shared" si="876"/>
        <v>1.4979361768219235E-4</v>
      </c>
      <c r="H6238" s="2">
        <v>41604</v>
      </c>
      <c r="I6238">
        <v>3227.36</v>
      </c>
      <c r="J6238">
        <f t="shared" si="877"/>
        <v>2.5724230055201858E-4</v>
      </c>
      <c r="K6238">
        <f t="shared" si="873"/>
        <v>2.5236230055201856E-4</v>
      </c>
      <c r="L6238">
        <v>2.7156098121064857E-3</v>
      </c>
      <c r="N6238" s="2">
        <v>41604</v>
      </c>
      <c r="O6238">
        <v>37.35</v>
      </c>
      <c r="Q6238" s="2">
        <v>41604</v>
      </c>
      <c r="R6238">
        <v>52071.7</v>
      </c>
      <c r="S6238" s="8">
        <f t="shared" si="878"/>
        <v>-7.704852616490343E-3</v>
      </c>
      <c r="T6238" s="9">
        <f t="shared" si="874"/>
        <v>-7.7097326164903427E-3</v>
      </c>
      <c r="U6238" s="3">
        <f>Sheet1!$B$17+Sheet1!$B$18*'Portfolio allocation'!K6238</f>
        <v>7.7731531125912871E-4</v>
      </c>
      <c r="V6238" s="13">
        <f t="shared" si="879"/>
        <v>-8.487047927749472E-3</v>
      </c>
      <c r="W6238" s="13"/>
      <c r="X6238" s="2">
        <v>41604</v>
      </c>
      <c r="Y6238">
        <v>169.36019999999999</v>
      </c>
      <c r="AA6238" s="2">
        <v>41604</v>
      </c>
      <c r="AB6238">
        <v>2495.5100000000002</v>
      </c>
      <c r="AC6238">
        <f t="shared" si="880"/>
        <v>-9.1087772240860954E-3</v>
      </c>
      <c r="AD6238">
        <f t="shared" si="875"/>
        <v>-9.1136572240860959E-3</v>
      </c>
      <c r="AE6238">
        <f>Sheet2!$B$17+Sheet2!$B$18*'Portfolio allocation'!K6238</f>
        <v>2.7779400735980064E-4</v>
      </c>
      <c r="AF6238">
        <f t="shared" si="881"/>
        <v>-9.3914512314458957E-3</v>
      </c>
      <c r="AH6238" s="2">
        <v>41604</v>
      </c>
      <c r="AI6238">
        <v>2.6960000000000002</v>
      </c>
      <c r="AJ6238">
        <v>0.122</v>
      </c>
      <c r="AK6238">
        <v>1.35605</v>
      </c>
      <c r="AR6238" s="3"/>
    </row>
    <row r="6239" spans="1:44" hidden="1" outlineLevel="1" x14ac:dyDescent="0.2">
      <c r="A6239" s="2">
        <v>41605</v>
      </c>
      <c r="B6239">
        <v>12.98</v>
      </c>
      <c r="E6239" s="2">
        <v>41605</v>
      </c>
      <c r="F6239">
        <v>1807.23</v>
      </c>
      <c r="G6239">
        <f t="shared" si="876"/>
        <v>2.4850922202190873E-3</v>
      </c>
      <c r="H6239" s="2">
        <v>41605</v>
      </c>
      <c r="I6239">
        <v>3236.14</v>
      </c>
      <c r="J6239">
        <f t="shared" si="877"/>
        <v>2.7204898121064858E-3</v>
      </c>
      <c r="K6239">
        <f t="shared" si="873"/>
        <v>2.7156098121064857E-3</v>
      </c>
      <c r="L6239">
        <v>-4.8799999999999999E-6</v>
      </c>
      <c r="N6239" s="2">
        <v>41605</v>
      </c>
      <c r="O6239">
        <v>37.6</v>
      </c>
      <c r="Q6239" s="2">
        <v>41605</v>
      </c>
      <c r="R6239">
        <v>52420.24</v>
      </c>
      <c r="S6239" s="8">
        <f t="shared" si="878"/>
        <v>6.6934630519073224E-3</v>
      </c>
      <c r="T6239" s="9">
        <f t="shared" si="874"/>
        <v>6.6885830519073227E-3</v>
      </c>
      <c r="U6239" s="3">
        <f>Sheet1!$B$17+Sheet1!$B$18*'Portfolio allocation'!K6239</f>
        <v>3.6032152835081188E-3</v>
      </c>
      <c r="V6239" s="13">
        <f t="shared" si="879"/>
        <v>3.085367768399204E-3</v>
      </c>
      <c r="W6239" s="13"/>
      <c r="X6239" s="2">
        <v>41605</v>
      </c>
      <c r="Y6239">
        <v>170.94579999999999</v>
      </c>
      <c r="AA6239" s="2">
        <v>41605</v>
      </c>
      <c r="AB6239">
        <v>2518.87</v>
      </c>
      <c r="AC6239">
        <f t="shared" si="880"/>
        <v>9.3608120183847898E-3</v>
      </c>
      <c r="AD6239">
        <f t="shared" si="875"/>
        <v>9.3559320183847893E-3</v>
      </c>
      <c r="AE6239">
        <f>Sheet2!$B$17+Sheet2!$B$18*'Portfolio allocation'!K6239</f>
        <v>2.4681765377617244E-3</v>
      </c>
      <c r="AF6239">
        <f t="shared" si="881"/>
        <v>6.8877554806230645E-3</v>
      </c>
      <c r="AH6239" s="2">
        <v>41605</v>
      </c>
      <c r="AI6239">
        <v>2.7360000000000002</v>
      </c>
      <c r="AJ6239">
        <v>0.122</v>
      </c>
      <c r="AK6239">
        <v>1.35745</v>
      </c>
      <c r="AR6239" s="3"/>
    </row>
    <row r="6240" spans="1:44" hidden="1" outlineLevel="1" x14ac:dyDescent="0.2">
      <c r="A6240" s="2">
        <v>41606</v>
      </c>
      <c r="B6240">
        <v>12.98</v>
      </c>
      <c r="E6240" s="2">
        <v>41606</v>
      </c>
      <c r="F6240">
        <v>1807.23</v>
      </c>
      <c r="G6240">
        <f t="shared" si="876"/>
        <v>0</v>
      </c>
      <c r="H6240" s="2">
        <v>41606</v>
      </c>
      <c r="I6240">
        <v>3236.14</v>
      </c>
      <c r="J6240">
        <f t="shared" si="877"/>
        <v>0</v>
      </c>
      <c r="K6240">
        <f t="shared" si="873"/>
        <v>-4.8799999999999999E-6</v>
      </c>
      <c r="L6240">
        <v>-7.5268448311884126E-4</v>
      </c>
      <c r="N6240" s="2">
        <v>41606</v>
      </c>
      <c r="O6240">
        <v>37.6</v>
      </c>
      <c r="Q6240" s="2">
        <v>41606</v>
      </c>
      <c r="R6240">
        <v>52420.24</v>
      </c>
      <c r="S6240" s="8">
        <f t="shared" si="878"/>
        <v>0</v>
      </c>
      <c r="T6240" s="9">
        <f t="shared" si="874"/>
        <v>-4.8799999999999999E-6</v>
      </c>
      <c r="U6240" s="3">
        <f>Sheet1!$B$17+Sheet1!$B$18*'Portfolio allocation'!K6240</f>
        <v>4.8220042467898589E-4</v>
      </c>
      <c r="V6240" s="13">
        <f t="shared" si="879"/>
        <v>-4.8708042467898591E-4</v>
      </c>
      <c r="W6240" s="13"/>
      <c r="X6240" s="2">
        <v>41606</v>
      </c>
      <c r="Y6240">
        <v>170.94579999999999</v>
      </c>
      <c r="AA6240" s="2">
        <v>41606</v>
      </c>
      <c r="AB6240">
        <v>2518.87</v>
      </c>
      <c r="AC6240">
        <f t="shared" si="880"/>
        <v>0</v>
      </c>
      <c r="AD6240">
        <f t="shared" si="875"/>
        <v>-4.8799999999999999E-6</v>
      </c>
      <c r="AE6240">
        <f>Sheet2!$B$17+Sheet2!$B$18*'Portfolio allocation'!K6240</f>
        <v>4.9047590864300466E-5</v>
      </c>
      <c r="AF6240">
        <f t="shared" si="881"/>
        <v>-5.3927590864300467E-5</v>
      </c>
      <c r="AH6240" s="2">
        <v>41606</v>
      </c>
      <c r="AI6240">
        <v>2.7360000000000002</v>
      </c>
      <c r="AJ6240">
        <v>0.122</v>
      </c>
      <c r="AK6240">
        <v>1.35995</v>
      </c>
      <c r="AR6240" s="3"/>
    </row>
    <row r="6241" spans="1:44" hidden="1" outlineLevel="1" x14ac:dyDescent="0.2">
      <c r="A6241" s="2">
        <v>41607</v>
      </c>
      <c r="B6241">
        <v>13.7</v>
      </c>
      <c r="E6241" s="2">
        <v>41607</v>
      </c>
      <c r="F6241">
        <v>1805.81</v>
      </c>
      <c r="G6241">
        <f t="shared" si="876"/>
        <v>-7.8573286189365099E-4</v>
      </c>
      <c r="H6241" s="2">
        <v>41607</v>
      </c>
      <c r="I6241">
        <v>3233.72</v>
      </c>
      <c r="J6241">
        <f t="shared" si="877"/>
        <v>-7.4780448311884129E-4</v>
      </c>
      <c r="K6241">
        <f t="shared" si="873"/>
        <v>-7.5268448311884126E-4</v>
      </c>
      <c r="L6241">
        <v>-2.6827902561755231E-3</v>
      </c>
      <c r="N6241" s="2">
        <v>41607</v>
      </c>
      <c r="O6241">
        <v>38.130000000000003</v>
      </c>
      <c r="Q6241" s="2">
        <v>41607</v>
      </c>
      <c r="R6241">
        <v>53159.14</v>
      </c>
      <c r="S6241" s="8">
        <f t="shared" si="878"/>
        <v>1.409570043937225E-2</v>
      </c>
      <c r="T6241" s="9">
        <f t="shared" si="874"/>
        <v>1.4090820439372249E-2</v>
      </c>
      <c r="U6241" s="3">
        <f>Sheet1!$B$17+Sheet1!$B$18*'Portfolio allocation'!K6241</f>
        <v>-3.756998302408399E-4</v>
      </c>
      <c r="V6241" s="13">
        <f t="shared" si="879"/>
        <v>1.4466520269613089E-2</v>
      </c>
      <c r="W6241" s="13"/>
      <c r="X6241" s="2">
        <v>41607</v>
      </c>
      <c r="Y6241">
        <v>171.62389999999999</v>
      </c>
      <c r="AA6241" s="2">
        <v>41607</v>
      </c>
      <c r="AB6241">
        <v>2528.86</v>
      </c>
      <c r="AC6241">
        <f t="shared" si="880"/>
        <v>3.9660641478123093E-3</v>
      </c>
      <c r="AD6241">
        <f t="shared" si="875"/>
        <v>3.961304147812309E-3</v>
      </c>
      <c r="AE6241">
        <f>Sheet2!$B$17+Sheet2!$B$18*'Portfolio allocation'!K6241</f>
        <v>-6.1591923374281388E-4</v>
      </c>
      <c r="AF6241">
        <f t="shared" si="881"/>
        <v>4.5772233815551226E-3</v>
      </c>
      <c r="AH6241" s="2">
        <v>41607</v>
      </c>
      <c r="AI6241">
        <v>2.7410000000000001</v>
      </c>
      <c r="AJ6241">
        <v>0.11899999999999999</v>
      </c>
      <c r="AK6241">
        <v>1.36155</v>
      </c>
      <c r="AR6241" s="3"/>
    </row>
    <row r="6242" spans="1:44" hidden="1" outlineLevel="1" x14ac:dyDescent="0.2">
      <c r="A6242" s="2">
        <v>41610</v>
      </c>
      <c r="B6242">
        <v>14.23</v>
      </c>
      <c r="E6242" s="2">
        <v>41610</v>
      </c>
      <c r="F6242">
        <v>1800.9</v>
      </c>
      <c r="G6242">
        <f t="shared" si="876"/>
        <v>-2.7190014453346567E-3</v>
      </c>
      <c r="H6242" s="2">
        <v>41610</v>
      </c>
      <c r="I6242">
        <v>3225.06</v>
      </c>
      <c r="J6242">
        <f t="shared" si="877"/>
        <v>-2.6780302561755231E-3</v>
      </c>
      <c r="K6242">
        <f t="shared" si="873"/>
        <v>-2.6827902561755231E-3</v>
      </c>
      <c r="L6242">
        <v>-3.1397053985973296E-3</v>
      </c>
      <c r="N6242" s="2">
        <v>41610</v>
      </c>
      <c r="O6242">
        <v>38.450000000000003</v>
      </c>
      <c r="Q6242" s="2">
        <v>41610</v>
      </c>
      <c r="R6242">
        <v>53605.279999999999</v>
      </c>
      <c r="S6242" s="8">
        <f t="shared" si="878"/>
        <v>8.392536071877732E-3</v>
      </c>
      <c r="T6242" s="9">
        <f t="shared" si="874"/>
        <v>8.3877760718777325E-3</v>
      </c>
      <c r="U6242" s="3">
        <f>Sheet1!$B$17+Sheet1!$B$18*'Portfolio allocation'!K6242</f>
        <v>-2.5899660884766956E-3</v>
      </c>
      <c r="V6242" s="13">
        <f t="shared" si="879"/>
        <v>1.0977742160354428E-2</v>
      </c>
      <c r="W6242" s="13"/>
      <c r="X6242" s="2">
        <v>41610</v>
      </c>
      <c r="Y6242">
        <v>169.52260000000001</v>
      </c>
      <c r="AA6242" s="2">
        <v>41610</v>
      </c>
      <c r="AB6242">
        <v>2497.9</v>
      </c>
      <c r="AC6242">
        <f t="shared" si="880"/>
        <v>-1.2242670610472683E-2</v>
      </c>
      <c r="AD6242">
        <f t="shared" si="875"/>
        <v>-1.2247550610472684E-2</v>
      </c>
      <c r="AE6242">
        <f>Sheet2!$B$17+Sheet2!$B$18*'Portfolio allocation'!K6242</f>
        <v>-2.3322185285965919E-3</v>
      </c>
      <c r="AF6242">
        <f t="shared" si="881"/>
        <v>-9.9153320818760916E-3</v>
      </c>
      <c r="AH6242" s="2">
        <v>41610</v>
      </c>
      <c r="AI6242">
        <v>2.8010000000000002</v>
      </c>
      <c r="AJ6242">
        <v>0.122</v>
      </c>
      <c r="AK6242">
        <v>1.35565</v>
      </c>
      <c r="AR6242" s="3"/>
    </row>
    <row r="6243" spans="1:44" hidden="1" outlineLevel="1" x14ac:dyDescent="0.2">
      <c r="A6243" s="2">
        <v>41611</v>
      </c>
      <c r="B6243">
        <v>14.55</v>
      </c>
      <c r="E6243" s="2">
        <v>41611</v>
      </c>
      <c r="F6243">
        <v>1795.15</v>
      </c>
      <c r="G6243">
        <f t="shared" si="876"/>
        <v>-3.1928480204341803E-3</v>
      </c>
      <c r="H6243" s="2">
        <v>41611</v>
      </c>
      <c r="I6243">
        <v>3214.95</v>
      </c>
      <c r="J6243">
        <f t="shared" si="877"/>
        <v>-3.1348253985973296E-3</v>
      </c>
      <c r="K6243">
        <f t="shared" si="873"/>
        <v>-3.1397053985973296E-3</v>
      </c>
      <c r="L6243">
        <v>-1.0499973424157468E-3</v>
      </c>
      <c r="N6243" s="2">
        <v>41611</v>
      </c>
      <c r="O6243">
        <v>38.31</v>
      </c>
      <c r="Q6243" s="2">
        <v>41611</v>
      </c>
      <c r="R6243">
        <v>53410.1</v>
      </c>
      <c r="S6243" s="8">
        <f t="shared" si="878"/>
        <v>-3.6410592389406471E-3</v>
      </c>
      <c r="T6243" s="9">
        <f t="shared" si="874"/>
        <v>-3.6459392389406472E-3</v>
      </c>
      <c r="U6243" s="3">
        <f>Sheet1!$B$17+Sheet1!$B$18*'Portfolio allocation'!K6243</f>
        <v>-3.1141507196326195E-3</v>
      </c>
      <c r="V6243" s="13">
        <f t="shared" si="879"/>
        <v>-5.3178851930802762E-4</v>
      </c>
      <c r="W6243" s="13"/>
      <c r="X6243" s="2">
        <v>41611</v>
      </c>
      <c r="Y6243">
        <v>168.18530000000001</v>
      </c>
      <c r="AA6243" s="2">
        <v>41611</v>
      </c>
      <c r="AB6243">
        <v>2478.1999999999998</v>
      </c>
      <c r="AC6243">
        <f t="shared" si="880"/>
        <v>-7.8866247648025078E-3</v>
      </c>
      <c r="AD6243">
        <f t="shared" si="875"/>
        <v>-7.8915047648025084E-3</v>
      </c>
      <c r="AE6243">
        <f>Sheet2!$B$17+Sheet2!$B$18*'Portfolio allocation'!K6243</f>
        <v>-2.738519130197627E-3</v>
      </c>
      <c r="AF6243">
        <f t="shared" si="881"/>
        <v>-5.1529856346048813E-3</v>
      </c>
      <c r="AH6243" s="2">
        <v>41611</v>
      </c>
      <c r="AI6243">
        <v>2.7749999999999999</v>
      </c>
      <c r="AJ6243">
        <v>0.122</v>
      </c>
      <c r="AK6243">
        <v>1.3587499999999999</v>
      </c>
      <c r="AR6243" s="3"/>
    </row>
    <row r="6244" spans="1:44" hidden="1" outlineLevel="1" x14ac:dyDescent="0.2">
      <c r="A6244" s="2">
        <v>41612</v>
      </c>
      <c r="B6244">
        <v>14.7</v>
      </c>
      <c r="E6244" s="2">
        <v>41612</v>
      </c>
      <c r="F6244">
        <v>1792.81</v>
      </c>
      <c r="G6244">
        <f t="shared" si="876"/>
        <v>-1.3035122413169731E-3</v>
      </c>
      <c r="H6244" s="2">
        <v>41612</v>
      </c>
      <c r="I6244">
        <v>3211.59</v>
      </c>
      <c r="J6244">
        <f t="shared" si="877"/>
        <v>-1.0451173424157467E-3</v>
      </c>
      <c r="K6244">
        <f t="shared" si="873"/>
        <v>-1.0499973424157468E-3</v>
      </c>
      <c r="L6244">
        <v>-4.3112381986492605E-3</v>
      </c>
      <c r="N6244" s="2">
        <v>41612</v>
      </c>
      <c r="O6244">
        <v>38.94</v>
      </c>
      <c r="Q6244" s="2">
        <v>41612</v>
      </c>
      <c r="R6244">
        <v>54288.4</v>
      </c>
      <c r="S6244" s="8">
        <f t="shared" si="878"/>
        <v>1.6444455262206947E-2</v>
      </c>
      <c r="T6244" s="9">
        <f t="shared" si="874"/>
        <v>1.6439575262206949E-2</v>
      </c>
      <c r="U6244" s="3">
        <f>Sheet1!$B$17+Sheet1!$B$18*'Portfolio allocation'!K6244</f>
        <v>-7.1678467733612343E-4</v>
      </c>
      <c r="V6244" s="13">
        <f t="shared" si="879"/>
        <v>1.7156359939543071E-2</v>
      </c>
      <c r="W6244" s="13"/>
      <c r="X6244" s="2">
        <v>41612</v>
      </c>
      <c r="Y6244">
        <v>167.86060000000001</v>
      </c>
      <c r="AA6244" s="2">
        <v>41612</v>
      </c>
      <c r="AB6244">
        <v>2473.41</v>
      </c>
      <c r="AC6244">
        <f t="shared" si="880"/>
        <v>-1.932854491162872E-3</v>
      </c>
      <c r="AD6244">
        <f t="shared" si="875"/>
        <v>-1.937814491162872E-3</v>
      </c>
      <c r="AE6244">
        <f>Sheet2!$B$17+Sheet2!$B$18*'Portfolio allocation'!K6244</f>
        <v>-8.8029741336667958E-4</v>
      </c>
      <c r="AF6244">
        <f t="shared" si="881"/>
        <v>-1.0575170777961925E-3</v>
      </c>
      <c r="AH6244" s="2">
        <v>41612</v>
      </c>
      <c r="AI6244">
        <v>2.8410000000000002</v>
      </c>
      <c r="AJ6244">
        <v>0.124</v>
      </c>
      <c r="AK6244">
        <v>1.35565</v>
      </c>
      <c r="AR6244" s="3"/>
    </row>
    <row r="6245" spans="1:44" hidden="1" outlineLevel="1" x14ac:dyDescent="0.2">
      <c r="A6245" s="2">
        <v>41613</v>
      </c>
      <c r="B6245">
        <v>15.08</v>
      </c>
      <c r="E6245" s="2">
        <v>41613</v>
      </c>
      <c r="F6245">
        <v>1785.03</v>
      </c>
      <c r="G6245">
        <f t="shared" si="876"/>
        <v>-4.3395563389315717E-3</v>
      </c>
      <c r="H6245" s="2">
        <v>41613</v>
      </c>
      <c r="I6245">
        <v>3197.76</v>
      </c>
      <c r="J6245">
        <f t="shared" si="877"/>
        <v>-4.3062781986492604E-3</v>
      </c>
      <c r="K6245">
        <f t="shared" si="873"/>
        <v>-4.3112381986492605E-3</v>
      </c>
      <c r="L6245">
        <v>1.1324845864104703E-2</v>
      </c>
      <c r="N6245" s="2">
        <v>41613</v>
      </c>
      <c r="O6245">
        <v>38</v>
      </c>
      <c r="Q6245" s="2">
        <v>41613</v>
      </c>
      <c r="R6245">
        <v>52977.91</v>
      </c>
      <c r="S6245" s="8">
        <f t="shared" si="878"/>
        <v>-2.4139410997561117E-2</v>
      </c>
      <c r="T6245" s="9">
        <f t="shared" si="874"/>
        <v>-2.4144370997561115E-2</v>
      </c>
      <c r="U6245" s="3">
        <f>Sheet1!$B$17+Sheet1!$B$18*'Portfolio allocation'!K6245</f>
        <v>-4.4581628384417083E-3</v>
      </c>
      <c r="V6245" s="13">
        <f t="shared" si="879"/>
        <v>-1.9686208159119409E-2</v>
      </c>
      <c r="W6245" s="13"/>
      <c r="X6245" s="2">
        <v>41613</v>
      </c>
      <c r="Y6245">
        <v>168.18530000000001</v>
      </c>
      <c r="AA6245" s="2">
        <v>41613</v>
      </c>
      <c r="AB6245">
        <v>2478.1999999999998</v>
      </c>
      <c r="AC6245">
        <f t="shared" si="880"/>
        <v>1.9365976526333206E-3</v>
      </c>
      <c r="AD6245">
        <f t="shared" si="875"/>
        <v>1.9316376526333206E-3</v>
      </c>
      <c r="AE6245">
        <f>Sheet2!$B$17+Sheet2!$B$18*'Portfolio allocation'!K6245</f>
        <v>-3.7802759845087159E-3</v>
      </c>
      <c r="AF6245">
        <f t="shared" si="881"/>
        <v>5.7119136371420361E-3</v>
      </c>
      <c r="AH6245" s="2">
        <v>41613</v>
      </c>
      <c r="AI6245">
        <v>2.863</v>
      </c>
      <c r="AJ6245">
        <v>0.124</v>
      </c>
      <c r="AK6245">
        <v>1.36565</v>
      </c>
      <c r="AR6245" s="3"/>
    </row>
    <row r="6246" spans="1:44" hidden="1" outlineLevel="1" x14ac:dyDescent="0.2">
      <c r="A6246" s="2">
        <v>41614</v>
      </c>
      <c r="B6246">
        <v>13.79</v>
      </c>
      <c r="E6246" s="2">
        <v>41614</v>
      </c>
      <c r="F6246">
        <v>1805.09</v>
      </c>
      <c r="G6246">
        <f t="shared" si="876"/>
        <v>1.1237906365719308E-2</v>
      </c>
      <c r="H6246" s="2">
        <v>41614</v>
      </c>
      <c r="I6246">
        <v>3233.99</v>
      </c>
      <c r="J6246">
        <f t="shared" si="877"/>
        <v>1.1329805864104703E-2</v>
      </c>
      <c r="K6246">
        <f t="shared" si="873"/>
        <v>1.1324845864104703E-2</v>
      </c>
      <c r="L6246">
        <v>1.8503333064108767E-3</v>
      </c>
      <c r="N6246" s="2">
        <v>41614</v>
      </c>
      <c r="O6246">
        <v>38.36</v>
      </c>
      <c r="Q6246" s="2">
        <v>41614</v>
      </c>
      <c r="R6246">
        <v>53479.79</v>
      </c>
      <c r="S6246" s="8">
        <f t="shared" si="878"/>
        <v>9.4733823965498232E-3</v>
      </c>
      <c r="T6246" s="9">
        <f t="shared" si="874"/>
        <v>9.4684223965498231E-3</v>
      </c>
      <c r="U6246" s="3">
        <f>Sheet1!$B$17+Sheet1!$B$18*'Portfolio allocation'!K6246</f>
        <v>1.3479949069417317E-2</v>
      </c>
      <c r="V6246" s="13">
        <f t="shared" si="879"/>
        <v>-4.011526672867494E-3</v>
      </c>
      <c r="W6246" s="13"/>
      <c r="X6246" s="2">
        <v>41614</v>
      </c>
      <c r="Y6246">
        <v>169.70410000000001</v>
      </c>
      <c r="AA6246" s="2">
        <v>41614</v>
      </c>
      <c r="AB6246">
        <v>2500.5700000000002</v>
      </c>
      <c r="AC6246">
        <f t="shared" si="880"/>
        <v>9.0267129368091226E-3</v>
      </c>
      <c r="AD6246">
        <f t="shared" si="875"/>
        <v>9.0217529368091225E-3</v>
      </c>
      <c r="AE6246">
        <f>Sheet2!$B$17+Sheet2!$B$18*'Portfolio allocation'!K6246</f>
        <v>1.0123728876675089E-2</v>
      </c>
      <c r="AF6246">
        <f t="shared" si="881"/>
        <v>-1.1019759398659661E-3</v>
      </c>
      <c r="AH6246" s="2">
        <v>41614</v>
      </c>
      <c r="AI6246">
        <v>2.8809999999999998</v>
      </c>
      <c r="AJ6246">
        <v>0.124</v>
      </c>
      <c r="AK6246">
        <v>1.3684000000000001</v>
      </c>
      <c r="AR6246" s="3"/>
    </row>
    <row r="6247" spans="1:44" hidden="1" outlineLevel="1" x14ac:dyDescent="0.2">
      <c r="A6247" s="2">
        <v>41617</v>
      </c>
      <c r="B6247">
        <v>13.49</v>
      </c>
      <c r="E6247" s="2">
        <v>41617</v>
      </c>
      <c r="F6247">
        <v>1808.37</v>
      </c>
      <c r="G6247">
        <f t="shared" si="876"/>
        <v>1.817083912713402E-3</v>
      </c>
      <c r="H6247" s="2">
        <v>41617</v>
      </c>
      <c r="I6247">
        <v>3239.99</v>
      </c>
      <c r="J6247">
        <f t="shared" si="877"/>
        <v>1.8552933064108768E-3</v>
      </c>
      <c r="K6247">
        <f t="shared" si="873"/>
        <v>1.8503333064108767E-3</v>
      </c>
      <c r="L6247">
        <v>-3.1746428696384373E-3</v>
      </c>
      <c r="N6247" s="2">
        <v>41617</v>
      </c>
      <c r="O6247">
        <v>38.704999999999998</v>
      </c>
      <c r="Q6247" s="2">
        <v>41617</v>
      </c>
      <c r="R6247">
        <v>53960.78</v>
      </c>
      <c r="S6247" s="8">
        <f t="shared" si="878"/>
        <v>8.9938647851832698E-3</v>
      </c>
      <c r="T6247" s="9">
        <f t="shared" si="874"/>
        <v>8.9889047851832698E-3</v>
      </c>
      <c r="U6247" s="3">
        <f>Sheet1!$B$17+Sheet1!$B$18*'Portfolio allocation'!K6247</f>
        <v>2.6105481471512628E-3</v>
      </c>
      <c r="V6247" s="13">
        <f t="shared" si="879"/>
        <v>6.3783566380320074E-3</v>
      </c>
      <c r="W6247" s="13"/>
      <c r="X6247" s="2">
        <v>41617</v>
      </c>
      <c r="Y6247">
        <v>169.5035</v>
      </c>
      <c r="AA6247" s="2">
        <v>41617</v>
      </c>
      <c r="AB6247">
        <v>2497.62</v>
      </c>
      <c r="AC6247">
        <f t="shared" si="880"/>
        <v>-1.1797310213272905E-3</v>
      </c>
      <c r="AD6247">
        <f t="shared" si="875"/>
        <v>-1.1846110213272905E-3</v>
      </c>
      <c r="AE6247">
        <f>Sheet2!$B$17+Sheet2!$B$18*'Portfolio allocation'!K6247</f>
        <v>1.6987505936969984E-3</v>
      </c>
      <c r="AF6247">
        <f t="shared" si="881"/>
        <v>-2.883361615024289E-3</v>
      </c>
      <c r="AH6247" s="2">
        <v>41617</v>
      </c>
      <c r="AI6247">
        <v>2.8570000000000002</v>
      </c>
      <c r="AJ6247">
        <v>0.122</v>
      </c>
      <c r="AK6247">
        <v>1.37195</v>
      </c>
      <c r="AR6247" s="3"/>
    </row>
    <row r="6248" spans="1:44" hidden="1" outlineLevel="1" x14ac:dyDescent="0.2">
      <c r="A6248" s="2">
        <v>41618</v>
      </c>
      <c r="B6248">
        <v>13.91</v>
      </c>
      <c r="E6248" s="2">
        <v>41618</v>
      </c>
      <c r="F6248">
        <v>1802.62</v>
      </c>
      <c r="G6248">
        <f t="shared" si="876"/>
        <v>-3.1796590299552063E-3</v>
      </c>
      <c r="H6248" s="2">
        <v>41618</v>
      </c>
      <c r="I6248">
        <v>3229.72</v>
      </c>
      <c r="J6248">
        <f t="shared" si="877"/>
        <v>-3.1697628696384372E-3</v>
      </c>
      <c r="K6248">
        <f t="shared" si="873"/>
        <v>-3.1746428696384373E-3</v>
      </c>
      <c r="L6248">
        <v>-1.1212961966733895E-2</v>
      </c>
      <c r="N6248" s="2">
        <v>41618</v>
      </c>
      <c r="O6248">
        <v>38.11</v>
      </c>
      <c r="Q6248" s="2">
        <v>41618</v>
      </c>
      <c r="R6248">
        <v>53131.25</v>
      </c>
      <c r="S6248" s="8">
        <f t="shared" si="878"/>
        <v>-1.5372831897537464E-2</v>
      </c>
      <c r="T6248" s="9">
        <f t="shared" si="874"/>
        <v>-1.5377711897537465E-2</v>
      </c>
      <c r="U6248" s="3">
        <f>Sheet1!$B$17+Sheet1!$B$18*'Portfolio allocation'!K6248</f>
        <v>-3.1542318718442426E-3</v>
      </c>
      <c r="V6248" s="13">
        <f t="shared" si="879"/>
        <v>-1.2223480025693222E-2</v>
      </c>
      <c r="W6248" s="13"/>
      <c r="X6248" s="2">
        <v>41618</v>
      </c>
      <c r="Y6248">
        <v>169.17869999999999</v>
      </c>
      <c r="AA6248" s="2">
        <v>41618</v>
      </c>
      <c r="AB6248">
        <v>2492.83</v>
      </c>
      <c r="AC6248">
        <f t="shared" si="880"/>
        <v>-1.9178257701331081E-3</v>
      </c>
      <c r="AD6248">
        <f t="shared" si="875"/>
        <v>-1.9223857701331081E-3</v>
      </c>
      <c r="AE6248">
        <f>Sheet2!$B$17+Sheet2!$B$18*'Portfolio allocation'!K6248</f>
        <v>-2.7695864207828804E-3</v>
      </c>
      <c r="AF6248">
        <f t="shared" si="881"/>
        <v>8.4720065064977233E-4</v>
      </c>
      <c r="AH6248" s="2">
        <v>41618</v>
      </c>
      <c r="AI6248">
        <v>2.7970000000000002</v>
      </c>
      <c r="AJ6248">
        <v>0.114</v>
      </c>
      <c r="AK6248">
        <v>1.3771500000000001</v>
      </c>
      <c r="AR6248" s="3"/>
    </row>
    <row r="6249" spans="1:44" hidden="1" outlineLevel="1" x14ac:dyDescent="0.2">
      <c r="A6249" s="2">
        <v>41619</v>
      </c>
      <c r="B6249">
        <v>15.42</v>
      </c>
      <c r="E6249" s="2">
        <v>41619</v>
      </c>
      <c r="F6249">
        <v>1782.22</v>
      </c>
      <c r="G6249">
        <f t="shared" si="876"/>
        <v>-1.1316861013413781E-2</v>
      </c>
      <c r="H6249" s="2">
        <v>41619</v>
      </c>
      <c r="I6249">
        <v>3193.52</v>
      </c>
      <c r="J6249">
        <f t="shared" si="877"/>
        <v>-1.1208401966733894E-2</v>
      </c>
      <c r="K6249">
        <f t="shared" si="873"/>
        <v>-1.1212961966733895E-2</v>
      </c>
      <c r="L6249">
        <v>-3.5093305403442365E-3</v>
      </c>
      <c r="N6249" s="2">
        <v>41619</v>
      </c>
      <c r="O6249">
        <v>37.61</v>
      </c>
      <c r="Q6249" s="2">
        <v>41619</v>
      </c>
      <c r="R6249">
        <v>52434.18</v>
      </c>
      <c r="S6249" s="8">
        <f t="shared" si="878"/>
        <v>-1.3119774144218277E-2</v>
      </c>
      <c r="T6249" s="9">
        <f t="shared" si="874"/>
        <v>-1.3124334144218278E-2</v>
      </c>
      <c r="U6249" s="3">
        <f>Sheet1!$B$17+Sheet1!$B$18*'Portfolio allocation'!K6249</f>
        <v>-1.2375995258129225E-2</v>
      </c>
      <c r="V6249" s="13">
        <f t="shared" si="879"/>
        <v>-7.4833888608905226E-4</v>
      </c>
      <c r="W6249" s="13"/>
      <c r="X6249" s="2">
        <v>41619</v>
      </c>
      <c r="Y6249">
        <v>167.34479999999999</v>
      </c>
      <c r="AA6249" s="2">
        <v>41619</v>
      </c>
      <c r="AB6249">
        <v>2465.81</v>
      </c>
      <c r="AC6249">
        <f t="shared" si="880"/>
        <v>-1.0839086500082251E-2</v>
      </c>
      <c r="AD6249">
        <f t="shared" si="875"/>
        <v>-1.0844446500082251E-2</v>
      </c>
      <c r="AE6249">
        <f>Sheet2!$B$17+Sheet2!$B$18*'Portfolio allocation'!K6249</f>
        <v>-9.9174648379878622E-3</v>
      </c>
      <c r="AF6249">
        <f t="shared" si="881"/>
        <v>-9.2698166209438833E-4</v>
      </c>
      <c r="AH6249" s="2">
        <v>41619</v>
      </c>
      <c r="AI6249">
        <v>2.8439999999999999</v>
      </c>
      <c r="AJ6249">
        <v>0.13400000000000001</v>
      </c>
      <c r="AK6249">
        <v>1.3790500000000001</v>
      </c>
      <c r="AR6249" s="3"/>
    </row>
    <row r="6250" spans="1:44" hidden="1" outlineLevel="1" x14ac:dyDescent="0.2">
      <c r="A6250" s="2">
        <v>41620</v>
      </c>
      <c r="B6250">
        <v>15.54</v>
      </c>
      <c r="E6250" s="2">
        <v>41620</v>
      </c>
      <c r="F6250">
        <v>1775.5</v>
      </c>
      <c r="G6250">
        <f t="shared" si="876"/>
        <v>-3.7705782675540034E-3</v>
      </c>
      <c r="H6250" s="2">
        <v>41620</v>
      </c>
      <c r="I6250">
        <v>3182.33</v>
      </c>
      <c r="J6250">
        <f t="shared" si="877"/>
        <v>-3.5039705403442367E-3</v>
      </c>
      <c r="K6250">
        <f t="shared" si="873"/>
        <v>-3.5093305403442365E-3</v>
      </c>
      <c r="L6250">
        <v>-8.7181143501700097E-5</v>
      </c>
      <c r="N6250" s="2">
        <v>41620</v>
      </c>
      <c r="O6250">
        <v>37.22</v>
      </c>
      <c r="Q6250" s="2">
        <v>41620</v>
      </c>
      <c r="R6250">
        <v>51890.45</v>
      </c>
      <c r="S6250" s="8">
        <f t="shared" si="878"/>
        <v>-1.0369762624303558E-2</v>
      </c>
      <c r="T6250" s="9">
        <f t="shared" si="874"/>
        <v>-1.0375122624303557E-2</v>
      </c>
      <c r="U6250" s="3">
        <f>Sheet1!$B$17+Sheet1!$B$18*'Portfolio allocation'!K6250</f>
        <v>-3.5381940497914931E-3</v>
      </c>
      <c r="V6250" s="13">
        <f t="shared" si="879"/>
        <v>-6.8369285745120637E-3</v>
      </c>
      <c r="W6250" s="13"/>
      <c r="X6250" s="2">
        <v>41620</v>
      </c>
      <c r="Y6250">
        <v>165.59690000000001</v>
      </c>
      <c r="AA6250" s="2">
        <v>41620</v>
      </c>
      <c r="AB6250">
        <v>2440.0500000000002</v>
      </c>
      <c r="AC6250">
        <f t="shared" si="880"/>
        <v>-1.0446871413450243E-2</v>
      </c>
      <c r="AD6250">
        <f t="shared" si="875"/>
        <v>-1.0452351413450243E-2</v>
      </c>
      <c r="AE6250">
        <f>Sheet2!$B$17+Sheet2!$B$18*'Portfolio allocation'!K6250</f>
        <v>-3.0671992362292116E-3</v>
      </c>
      <c r="AF6250">
        <f t="shared" si="881"/>
        <v>-7.385152177221032E-3</v>
      </c>
      <c r="AH6250" s="2">
        <v>41620</v>
      </c>
      <c r="AI6250">
        <v>2.8769999999999998</v>
      </c>
      <c r="AJ6250">
        <v>0.13700000000000001</v>
      </c>
      <c r="AK6250">
        <v>1.3753500000000001</v>
      </c>
      <c r="AR6250" s="3"/>
    </row>
    <row r="6251" spans="1:44" hidden="1" outlineLevel="1" x14ac:dyDescent="0.2">
      <c r="A6251" s="2">
        <v>41621</v>
      </c>
      <c r="B6251">
        <v>15.76</v>
      </c>
      <c r="E6251" s="2">
        <v>41621</v>
      </c>
      <c r="F6251">
        <v>1775.32</v>
      </c>
      <c r="G6251">
        <f t="shared" si="876"/>
        <v>-1.013798929879739E-4</v>
      </c>
      <c r="H6251" s="2">
        <v>41621</v>
      </c>
      <c r="I6251">
        <v>3182.07</v>
      </c>
      <c r="J6251">
        <f t="shared" si="877"/>
        <v>-8.1701143501700102E-5</v>
      </c>
      <c r="K6251">
        <f t="shared" si="873"/>
        <v>-8.7181143501700097E-5</v>
      </c>
      <c r="L6251">
        <v>6.3268759821122362E-3</v>
      </c>
      <c r="N6251" s="2">
        <v>41621</v>
      </c>
      <c r="O6251">
        <v>36.69</v>
      </c>
      <c r="Q6251" s="2">
        <v>41621</v>
      </c>
      <c r="R6251">
        <v>51151.55</v>
      </c>
      <c r="S6251" s="8">
        <f t="shared" si="878"/>
        <v>-1.4239614418452562E-2</v>
      </c>
      <c r="T6251" s="9">
        <f t="shared" si="874"/>
        <v>-1.4245094418452562E-2</v>
      </c>
      <c r="U6251" s="3">
        <f>Sheet1!$B$17+Sheet1!$B$18*'Portfolio allocation'!K6251</f>
        <v>3.8778246706548371E-4</v>
      </c>
      <c r="V6251" s="13">
        <f t="shared" si="879"/>
        <v>-1.4632876885518046E-2</v>
      </c>
      <c r="W6251" s="13"/>
      <c r="X6251" s="2">
        <v>41621</v>
      </c>
      <c r="Y6251">
        <v>165.05240000000001</v>
      </c>
      <c r="AA6251" s="2">
        <v>41621</v>
      </c>
      <c r="AB6251">
        <v>2432.0300000000002</v>
      </c>
      <c r="AC6251">
        <f t="shared" si="880"/>
        <v>-3.286817893075944E-3</v>
      </c>
      <c r="AD6251">
        <f t="shared" si="875"/>
        <v>-3.2922978930759439E-3</v>
      </c>
      <c r="AE6251">
        <f>Sheet2!$B$17+Sheet2!$B$18*'Portfolio allocation'!K6251</f>
        <v>-2.4136685629482795E-5</v>
      </c>
      <c r="AF6251">
        <f t="shared" si="881"/>
        <v>-3.2681612074464609E-3</v>
      </c>
      <c r="AH6251" s="2">
        <v>41621</v>
      </c>
      <c r="AI6251">
        <v>2.8679999999999999</v>
      </c>
      <c r="AJ6251">
        <v>0.13700000000000001</v>
      </c>
      <c r="AK6251">
        <v>1.3730500000000001</v>
      </c>
      <c r="AR6251" s="3"/>
    </row>
    <row r="6252" spans="1:44" hidden="1" outlineLevel="1" x14ac:dyDescent="0.2">
      <c r="A6252" s="2">
        <v>41624</v>
      </c>
      <c r="B6252">
        <v>16.03</v>
      </c>
      <c r="E6252" s="2">
        <v>41624</v>
      </c>
      <c r="F6252">
        <v>1786.54</v>
      </c>
      <c r="G6252">
        <f t="shared" si="876"/>
        <v>6.3199873825563468E-3</v>
      </c>
      <c r="H6252" s="2">
        <v>41624</v>
      </c>
      <c r="I6252">
        <v>3202.22</v>
      </c>
      <c r="J6252">
        <f t="shared" si="877"/>
        <v>6.3323559821122366E-3</v>
      </c>
      <c r="K6252">
        <f t="shared" si="873"/>
        <v>6.3268759821122362E-3</v>
      </c>
      <c r="L6252">
        <v>-3.0938423653589686E-3</v>
      </c>
      <c r="N6252" s="2">
        <v>41624</v>
      </c>
      <c r="O6252">
        <v>36.884999999999998</v>
      </c>
      <c r="Q6252" s="2">
        <v>41624</v>
      </c>
      <c r="R6252">
        <v>51423.42</v>
      </c>
      <c r="S6252" s="8">
        <f t="shared" si="878"/>
        <v>5.3149904548346338E-3</v>
      </c>
      <c r="T6252" s="9">
        <f t="shared" si="874"/>
        <v>5.3095104548346334E-3</v>
      </c>
      <c r="U6252" s="3">
        <f>Sheet1!$B$17+Sheet1!$B$18*'Portfolio allocation'!K6252</f>
        <v>7.746151355394337E-3</v>
      </c>
      <c r="V6252" s="13">
        <f t="shared" si="879"/>
        <v>-2.4366409005597035E-3</v>
      </c>
      <c r="W6252" s="13"/>
      <c r="X6252" s="2">
        <v>41624</v>
      </c>
      <c r="Y6252">
        <v>169.876</v>
      </c>
      <c r="AA6252" s="2">
        <v>41624</v>
      </c>
      <c r="AB6252">
        <v>2503.11</v>
      </c>
      <c r="AC6252">
        <f t="shared" si="880"/>
        <v>2.9226613158554793E-2</v>
      </c>
      <c r="AD6252">
        <f t="shared" si="875"/>
        <v>2.9221253158554793E-2</v>
      </c>
      <c r="AE6252">
        <f>Sheet2!$B$17+Sheet2!$B$18*'Portfolio allocation'!K6252</f>
        <v>5.6794065478634323E-3</v>
      </c>
      <c r="AF6252">
        <f t="shared" si="881"/>
        <v>2.354184661069136E-2</v>
      </c>
      <c r="AH6252" s="2">
        <v>41624</v>
      </c>
      <c r="AI6252">
        <v>2.8769999999999998</v>
      </c>
      <c r="AJ6252">
        <v>0.13400000000000001</v>
      </c>
      <c r="AK6252">
        <v>1.3754</v>
      </c>
      <c r="AR6252" s="3"/>
    </row>
    <row r="6253" spans="1:44" hidden="1" outlineLevel="1" x14ac:dyDescent="0.2">
      <c r="A6253" s="2">
        <v>41625</v>
      </c>
      <c r="B6253">
        <v>16.21</v>
      </c>
      <c r="E6253" s="2">
        <v>41625</v>
      </c>
      <c r="F6253">
        <v>1781</v>
      </c>
      <c r="G6253">
        <f t="shared" si="876"/>
        <v>-3.1009661132691546E-3</v>
      </c>
      <c r="H6253" s="2">
        <v>41625</v>
      </c>
      <c r="I6253">
        <v>3192.33</v>
      </c>
      <c r="J6253">
        <f t="shared" si="877"/>
        <v>-3.0884823653589688E-3</v>
      </c>
      <c r="K6253">
        <f t="shared" si="873"/>
        <v>-3.0938423653589686E-3</v>
      </c>
      <c r="L6253">
        <v>1.6678378836523965E-2</v>
      </c>
      <c r="N6253" s="2">
        <v>41625</v>
      </c>
      <c r="O6253">
        <v>36.520000000000003</v>
      </c>
      <c r="Q6253" s="2">
        <v>41625</v>
      </c>
      <c r="R6253">
        <v>50914.55</v>
      </c>
      <c r="S6253" s="8">
        <f t="shared" si="878"/>
        <v>-9.8956856622914868E-3</v>
      </c>
      <c r="T6253" s="9">
        <f t="shared" si="874"/>
        <v>-9.9010456622914862E-3</v>
      </c>
      <c r="U6253" s="3">
        <f>Sheet1!$B$17+Sheet1!$B$18*'Portfolio allocation'!K6253</f>
        <v>-3.0615354855777397E-3</v>
      </c>
      <c r="V6253" s="13">
        <f t="shared" si="879"/>
        <v>-6.8395101767137461E-3</v>
      </c>
      <c r="W6253" s="13"/>
      <c r="X6253" s="2">
        <v>41625</v>
      </c>
      <c r="Y6253">
        <v>167.87970000000001</v>
      </c>
      <c r="AA6253" s="2">
        <v>41625</v>
      </c>
      <c r="AB6253">
        <v>2473.69</v>
      </c>
      <c r="AC6253">
        <f t="shared" si="880"/>
        <v>-1.1753378796776848E-2</v>
      </c>
      <c r="AD6253">
        <f t="shared" si="875"/>
        <v>-1.1758738796776847E-2</v>
      </c>
      <c r="AE6253">
        <f>Sheet2!$B$17+Sheet2!$B$18*'Portfolio allocation'!K6253</f>
        <v>-2.6977365509702747E-3</v>
      </c>
      <c r="AF6253">
        <f t="shared" si="881"/>
        <v>-9.0610022458065716E-3</v>
      </c>
      <c r="AH6253" s="2">
        <v>41625</v>
      </c>
      <c r="AI6253">
        <v>2.843</v>
      </c>
      <c r="AJ6253">
        <v>0.13400000000000001</v>
      </c>
      <c r="AK6253">
        <v>1.3730500000000001</v>
      </c>
      <c r="AR6253" s="3"/>
    </row>
    <row r="6254" spans="1:44" hidden="1" outlineLevel="1" x14ac:dyDescent="0.2">
      <c r="A6254" s="2">
        <v>41626</v>
      </c>
      <c r="B6254">
        <v>13.8</v>
      </c>
      <c r="E6254" s="2">
        <v>41626</v>
      </c>
      <c r="F6254">
        <v>1810.65</v>
      </c>
      <c r="G6254">
        <f t="shared" si="876"/>
        <v>1.6647950589556482E-2</v>
      </c>
      <c r="H6254" s="2">
        <v>41626</v>
      </c>
      <c r="I6254">
        <v>3245.59</v>
      </c>
      <c r="J6254">
        <f t="shared" si="877"/>
        <v>1.6683738836523965E-2</v>
      </c>
      <c r="K6254">
        <f t="shared" si="873"/>
        <v>1.6678378836523965E-2</v>
      </c>
      <c r="L6254">
        <v>-4.4895896129826609E-4</v>
      </c>
      <c r="N6254" s="2">
        <v>41626</v>
      </c>
      <c r="O6254">
        <v>36.58</v>
      </c>
      <c r="Q6254" s="2">
        <v>41626</v>
      </c>
      <c r="R6254">
        <v>50998.2</v>
      </c>
      <c r="S6254" s="8">
        <f t="shared" si="878"/>
        <v>1.6429488230769174E-3</v>
      </c>
      <c r="T6254" s="9">
        <f t="shared" si="874"/>
        <v>1.6375888230769173E-3</v>
      </c>
      <c r="U6254" s="3">
        <f>Sheet1!$B$17+Sheet1!$B$18*'Portfolio allocation'!K6254</f>
        <v>1.9621657771944967E-2</v>
      </c>
      <c r="V6254" s="13">
        <f t="shared" si="879"/>
        <v>-1.7984068948868049E-2</v>
      </c>
      <c r="W6254" s="13"/>
      <c r="X6254" s="2">
        <v>41626</v>
      </c>
      <c r="Y6254">
        <v>170.68790000000001</v>
      </c>
      <c r="AA6254" s="2">
        <v>41626</v>
      </c>
      <c r="AB6254">
        <v>2515.0700000000002</v>
      </c>
      <c r="AC6254">
        <f t="shared" si="880"/>
        <v>1.672804595563715E-2</v>
      </c>
      <c r="AD6254">
        <f t="shared" si="875"/>
        <v>1.672276595563715E-2</v>
      </c>
      <c r="AE6254">
        <f>Sheet2!$B$17+Sheet2!$B$18*'Portfolio allocation'!K6254</f>
        <v>1.4884226976729109E-2</v>
      </c>
      <c r="AF6254">
        <f t="shared" si="881"/>
        <v>1.8385389789080404E-3</v>
      </c>
      <c r="AH6254" s="2">
        <v>41626</v>
      </c>
      <c r="AI6254">
        <v>2.887</v>
      </c>
      <c r="AJ6254">
        <v>0.13200000000000001</v>
      </c>
      <c r="AK6254">
        <v>1.37625</v>
      </c>
      <c r="AR6254" s="3"/>
    </row>
    <row r="6255" spans="1:44" hidden="1" outlineLevel="1" x14ac:dyDescent="0.2">
      <c r="A6255" s="2">
        <v>41627</v>
      </c>
      <c r="B6255">
        <v>14.15</v>
      </c>
      <c r="E6255" s="2">
        <v>41627</v>
      </c>
      <c r="F6255">
        <v>1809.6</v>
      </c>
      <c r="G6255">
        <f t="shared" si="876"/>
        <v>-5.7990224505022336E-4</v>
      </c>
      <c r="H6255" s="2">
        <v>41627</v>
      </c>
      <c r="I6255">
        <v>3244.15</v>
      </c>
      <c r="J6255">
        <f t="shared" si="877"/>
        <v>-4.4367896129826612E-4</v>
      </c>
      <c r="K6255">
        <f t="shared" si="873"/>
        <v>-4.4895896129826609E-4</v>
      </c>
      <c r="L6255">
        <v>4.8156254661467319E-3</v>
      </c>
      <c r="N6255" s="2">
        <v>41627</v>
      </c>
      <c r="O6255">
        <v>36.25</v>
      </c>
      <c r="Q6255" s="2">
        <v>41627</v>
      </c>
      <c r="R6255">
        <v>50538.14</v>
      </c>
      <c r="S6255" s="8">
        <f t="shared" si="878"/>
        <v>-9.0211027055856485E-3</v>
      </c>
      <c r="T6255" s="9">
        <f t="shared" si="874"/>
        <v>-9.0263827055856484E-3</v>
      </c>
      <c r="U6255" s="3">
        <f>Sheet1!$B$17+Sheet1!$B$18*'Portfolio allocation'!K6255</f>
        <v>-2.7258214179921901E-5</v>
      </c>
      <c r="V6255" s="13">
        <f t="shared" si="879"/>
        <v>-8.9991244914057258E-3</v>
      </c>
      <c r="W6255" s="13"/>
      <c r="X6255" s="2">
        <v>41627</v>
      </c>
      <c r="Y6255">
        <v>172.1397</v>
      </c>
      <c r="AA6255" s="2">
        <v>41627</v>
      </c>
      <c r="AB6255">
        <v>2536.46</v>
      </c>
      <c r="AC6255">
        <f t="shared" si="880"/>
        <v>8.5047334666628061E-3</v>
      </c>
      <c r="AD6255">
        <f t="shared" si="875"/>
        <v>8.4993734666628067E-3</v>
      </c>
      <c r="AE6255">
        <f>Sheet2!$B$17+Sheet2!$B$18*'Portfolio allocation'!K6255</f>
        <v>-3.4583875100108365E-4</v>
      </c>
      <c r="AF6255">
        <f t="shared" si="881"/>
        <v>8.8452122176638903E-3</v>
      </c>
      <c r="AH6255" s="2">
        <v>41627</v>
      </c>
      <c r="AI6255">
        <v>2.9249999999999998</v>
      </c>
      <c r="AJ6255">
        <v>0.13400000000000001</v>
      </c>
      <c r="AK6255">
        <v>1.3668499999999999</v>
      </c>
      <c r="AR6255" s="3"/>
    </row>
    <row r="6256" spans="1:44" hidden="1" outlineLevel="1" x14ac:dyDescent="0.2">
      <c r="A6256" s="2">
        <v>41628</v>
      </c>
      <c r="B6256">
        <v>13.79</v>
      </c>
      <c r="E6256" s="2">
        <v>41628</v>
      </c>
      <c r="F6256">
        <v>1818.32</v>
      </c>
      <c r="G6256">
        <f t="shared" si="876"/>
        <v>4.8187444739169472E-3</v>
      </c>
      <c r="H6256" s="2">
        <v>41628</v>
      </c>
      <c r="I6256">
        <v>3259.79</v>
      </c>
      <c r="J6256">
        <f t="shared" si="877"/>
        <v>4.8209854661467322E-3</v>
      </c>
      <c r="K6256">
        <f t="shared" si="873"/>
        <v>4.8156254661467319E-3</v>
      </c>
      <c r="L6256">
        <v>5.4643174945626189E-3</v>
      </c>
      <c r="N6256" s="2">
        <v>41628</v>
      </c>
      <c r="O6256">
        <v>36.799999999999997</v>
      </c>
      <c r="Q6256" s="2">
        <v>41628</v>
      </c>
      <c r="R6256">
        <v>51304.91</v>
      </c>
      <c r="S6256" s="8">
        <f t="shared" si="878"/>
        <v>1.5172105661189761E-2</v>
      </c>
      <c r="T6256" s="9">
        <f t="shared" si="874"/>
        <v>1.5166745661189762E-2</v>
      </c>
      <c r="U6256" s="3">
        <f>Sheet1!$B$17+Sheet1!$B$18*'Portfolio allocation'!K6256</f>
        <v>6.0124064632973429E-3</v>
      </c>
      <c r="V6256" s="13">
        <f t="shared" si="879"/>
        <v>9.1543391978924187E-3</v>
      </c>
      <c r="W6256" s="13"/>
      <c r="X6256" s="2">
        <v>41628</v>
      </c>
      <c r="Y6256">
        <v>171.9487</v>
      </c>
      <c r="AA6256" s="2">
        <v>41628</v>
      </c>
      <c r="AB6256">
        <v>2533.65</v>
      </c>
      <c r="AC6256">
        <f t="shared" si="880"/>
        <v>-1.1078432145588124E-3</v>
      </c>
      <c r="AD6256">
        <f t="shared" si="875"/>
        <v>-1.1132032145588124E-3</v>
      </c>
      <c r="AE6256">
        <f>Sheet2!$B$17+Sheet2!$B$18*'Portfolio allocation'!K6256</f>
        <v>4.3355640335792003E-3</v>
      </c>
      <c r="AF6256">
        <f t="shared" si="881"/>
        <v>-5.4487672481380129E-3</v>
      </c>
      <c r="AH6256" s="2">
        <v>41628</v>
      </c>
      <c r="AI6256">
        <v>2.8849999999999998</v>
      </c>
      <c r="AJ6256">
        <v>0.13400000000000001</v>
      </c>
      <c r="AK6256">
        <v>1.3670500000000001</v>
      </c>
      <c r="AR6256" s="3"/>
    </row>
    <row r="6257" spans="1:44" hidden="1" outlineLevel="1" x14ac:dyDescent="0.2">
      <c r="A6257" s="2">
        <v>41631</v>
      </c>
      <c r="B6257">
        <v>13.04</v>
      </c>
      <c r="E6257" s="2">
        <v>41631</v>
      </c>
      <c r="F6257">
        <v>1827.99</v>
      </c>
      <c r="G6257">
        <f t="shared" si="876"/>
        <v>5.3180958247174281E-3</v>
      </c>
      <c r="H6257" s="2">
        <v>41631</v>
      </c>
      <c r="I6257">
        <v>3277.62</v>
      </c>
      <c r="J6257">
        <f t="shared" si="877"/>
        <v>5.4696774945626192E-3</v>
      </c>
      <c r="K6257">
        <f t="shared" si="873"/>
        <v>5.4643174945626189E-3</v>
      </c>
      <c r="L6257">
        <v>3.0244773588152291E-3</v>
      </c>
      <c r="N6257" s="2">
        <v>41631</v>
      </c>
      <c r="O6257">
        <v>36.619999999999997</v>
      </c>
      <c r="Q6257" s="2">
        <v>41631</v>
      </c>
      <c r="R6257">
        <v>51053.97</v>
      </c>
      <c r="S6257" s="8">
        <f t="shared" si="878"/>
        <v>-4.8911497944349458E-3</v>
      </c>
      <c r="T6257" s="9">
        <f t="shared" si="874"/>
        <v>-4.8965097944349461E-3</v>
      </c>
      <c r="U6257" s="3">
        <f>Sheet1!$B$17+Sheet1!$B$18*'Portfolio allocation'!K6257</f>
        <v>6.7566023983383038E-3</v>
      </c>
      <c r="V6257" s="13">
        <f t="shared" si="879"/>
        <v>-1.1653112192773249E-2</v>
      </c>
      <c r="W6257" s="13"/>
      <c r="X6257" s="2">
        <v>41631</v>
      </c>
      <c r="Y6257">
        <v>174.05959999999999</v>
      </c>
      <c r="AA6257" s="2">
        <v>41631</v>
      </c>
      <c r="AB6257">
        <v>2564.75</v>
      </c>
      <c r="AC6257">
        <f t="shared" si="880"/>
        <v>1.2274781441793392E-2</v>
      </c>
      <c r="AD6257">
        <f t="shared" si="875"/>
        <v>1.2269621441793391E-2</v>
      </c>
      <c r="AE6257">
        <f>Sheet2!$B$17+Sheet2!$B$18*'Portfolio allocation'!K6257</f>
        <v>4.9123975348770374E-3</v>
      </c>
      <c r="AF6257">
        <f t="shared" si="881"/>
        <v>7.3572239069163541E-3</v>
      </c>
      <c r="AH6257" s="2">
        <v>41631</v>
      </c>
      <c r="AI6257">
        <v>2.9289999999999998</v>
      </c>
      <c r="AJ6257">
        <v>0.129</v>
      </c>
      <c r="AK6257">
        <v>1.3706499999999999</v>
      </c>
      <c r="AR6257" s="3"/>
    </row>
    <row r="6258" spans="1:44" hidden="1" outlineLevel="1" x14ac:dyDescent="0.2">
      <c r="A6258" s="2">
        <v>41632</v>
      </c>
      <c r="B6258">
        <v>12.48</v>
      </c>
      <c r="E6258" s="2">
        <v>41632</v>
      </c>
      <c r="F6258">
        <v>1833.32</v>
      </c>
      <c r="G6258">
        <f t="shared" si="876"/>
        <v>2.9157708740199517E-3</v>
      </c>
      <c r="H6258" s="2">
        <v>41632</v>
      </c>
      <c r="I6258">
        <v>3287.55</v>
      </c>
      <c r="J6258">
        <f t="shared" si="877"/>
        <v>3.0296373588152292E-3</v>
      </c>
      <c r="K6258">
        <f t="shared" si="873"/>
        <v>3.0244773588152291E-3</v>
      </c>
      <c r="L6258">
        <v>-5.1599999999999997E-6</v>
      </c>
      <c r="N6258" s="2">
        <v>41632</v>
      </c>
      <c r="O6258">
        <v>37.08</v>
      </c>
      <c r="Q6258" s="2">
        <v>41632</v>
      </c>
      <c r="R6258">
        <v>51695.27</v>
      </c>
      <c r="S6258" s="8">
        <f t="shared" si="878"/>
        <v>1.2561217080669707E-2</v>
      </c>
      <c r="T6258" s="9">
        <f t="shared" si="874"/>
        <v>1.2556057080669706E-2</v>
      </c>
      <c r="U6258" s="3">
        <f>Sheet1!$B$17+Sheet1!$B$18*'Portfolio allocation'!K6258</f>
        <v>3.9575559608369844E-3</v>
      </c>
      <c r="V6258" s="13">
        <f t="shared" si="879"/>
        <v>8.5985011198327216E-3</v>
      </c>
      <c r="W6258" s="13"/>
      <c r="X6258" s="2">
        <v>41632</v>
      </c>
      <c r="Y6258">
        <v>175.0052</v>
      </c>
      <c r="AA6258" s="2">
        <v>41632</v>
      </c>
      <c r="AB6258">
        <v>2578.69</v>
      </c>
      <c r="AC6258">
        <f t="shared" si="880"/>
        <v>5.435227605029791E-3</v>
      </c>
      <c r="AD6258">
        <f t="shared" si="875"/>
        <v>5.4300676050297913E-3</v>
      </c>
      <c r="AE6258">
        <f>Sheet2!$B$17+Sheet2!$B$18*'Portfolio allocation'!K6258</f>
        <v>2.7428294402189334E-3</v>
      </c>
      <c r="AF6258">
        <f t="shared" si="881"/>
        <v>2.6872381648108579E-3</v>
      </c>
      <c r="AH6258" s="2">
        <v>41632</v>
      </c>
      <c r="AI6258">
        <v>2.9830000000000001</v>
      </c>
      <c r="AJ6258">
        <v>0.129</v>
      </c>
      <c r="AK6258">
        <v>1.3667</v>
      </c>
      <c r="AR6258" s="3"/>
    </row>
    <row r="6259" spans="1:44" hidden="1" outlineLevel="1" x14ac:dyDescent="0.2">
      <c r="A6259" s="2">
        <v>41633</v>
      </c>
      <c r="B6259">
        <v>12.48</v>
      </c>
      <c r="E6259" s="2">
        <v>41633</v>
      </c>
      <c r="F6259">
        <v>1833.32</v>
      </c>
      <c r="G6259">
        <f t="shared" si="876"/>
        <v>0</v>
      </c>
      <c r="H6259" s="2">
        <v>41633</v>
      </c>
      <c r="I6259">
        <v>3287.55</v>
      </c>
      <c r="J6259">
        <f t="shared" si="877"/>
        <v>0</v>
      </c>
      <c r="K6259">
        <f t="shared" si="873"/>
        <v>-5.1599999999999997E-6</v>
      </c>
      <c r="L6259">
        <v>4.7400149783273825E-3</v>
      </c>
      <c r="N6259" s="2">
        <v>41633</v>
      </c>
      <c r="O6259">
        <v>37.08</v>
      </c>
      <c r="Q6259" s="2">
        <v>41633</v>
      </c>
      <c r="R6259">
        <v>51695.27</v>
      </c>
      <c r="S6259" s="8">
        <f t="shared" si="878"/>
        <v>0</v>
      </c>
      <c r="T6259" s="9">
        <f t="shared" si="874"/>
        <v>-5.1600000000000006E-6</v>
      </c>
      <c r="U6259" s="3">
        <f>Sheet1!$B$17+Sheet1!$B$18*'Portfolio allocation'!K6259</f>
        <v>4.8187920158284221E-4</v>
      </c>
      <c r="V6259" s="13">
        <f t="shared" si="879"/>
        <v>-4.870392015828422E-4</v>
      </c>
      <c r="W6259" s="13"/>
      <c r="X6259" s="2">
        <v>41633</v>
      </c>
      <c r="Y6259">
        <v>175.0052</v>
      </c>
      <c r="AA6259" s="2">
        <v>41633</v>
      </c>
      <c r="AB6259">
        <v>2578.69</v>
      </c>
      <c r="AC6259">
        <f t="shared" si="880"/>
        <v>0</v>
      </c>
      <c r="AD6259">
        <f t="shared" si="875"/>
        <v>-5.1599999999999997E-6</v>
      </c>
      <c r="AE6259">
        <f>Sheet2!$B$17+Sheet2!$B$18*'Portfolio allocation'!K6259</f>
        <v>4.8798607720854396E-5</v>
      </c>
      <c r="AF6259">
        <f t="shared" si="881"/>
        <v>-5.3958607720854394E-5</v>
      </c>
      <c r="AH6259" s="2">
        <v>41633</v>
      </c>
      <c r="AI6259">
        <v>2.9830000000000001</v>
      </c>
      <c r="AJ6259">
        <v>0.129</v>
      </c>
      <c r="AK6259">
        <v>1.3667</v>
      </c>
      <c r="AR6259" s="3"/>
    </row>
    <row r="6260" spans="1:44" hidden="1" outlineLevel="1" x14ac:dyDescent="0.2">
      <c r="A6260" s="2">
        <v>41634</v>
      </c>
      <c r="B6260">
        <v>12.33</v>
      </c>
      <c r="E6260" s="2">
        <v>41634</v>
      </c>
      <c r="F6260">
        <v>1842.02</v>
      </c>
      <c r="G6260">
        <f t="shared" si="876"/>
        <v>4.7454890581022369E-3</v>
      </c>
      <c r="H6260" s="2">
        <v>41634</v>
      </c>
      <c r="I6260">
        <v>3303.15</v>
      </c>
      <c r="J6260">
        <f t="shared" si="877"/>
        <v>4.7451749783273822E-3</v>
      </c>
      <c r="K6260">
        <f t="shared" si="873"/>
        <v>4.7400149783273825E-3</v>
      </c>
      <c r="L6260">
        <v>-1.533032481117486E-4</v>
      </c>
      <c r="N6260" s="2">
        <v>41634</v>
      </c>
      <c r="O6260">
        <v>37.44</v>
      </c>
      <c r="Q6260" s="2">
        <v>41634</v>
      </c>
      <c r="R6260">
        <v>52197.17</v>
      </c>
      <c r="S6260" s="8">
        <f t="shared" si="878"/>
        <v>9.7088186211233829E-3</v>
      </c>
      <c r="T6260" s="9">
        <f t="shared" si="874"/>
        <v>9.7036586211233823E-3</v>
      </c>
      <c r="U6260" s="3">
        <f>Sheet1!$B$17+Sheet1!$B$18*'Portfolio allocation'!K6260</f>
        <v>5.9256641954463975E-3</v>
      </c>
      <c r="V6260" s="13">
        <f t="shared" si="879"/>
        <v>3.7779944256769848E-3</v>
      </c>
      <c r="W6260" s="13"/>
      <c r="X6260" s="2">
        <v>41634</v>
      </c>
      <c r="Y6260">
        <v>177.03970000000001</v>
      </c>
      <c r="AA6260" s="2">
        <v>41634</v>
      </c>
      <c r="AB6260">
        <v>2608.66</v>
      </c>
      <c r="AC6260">
        <f t="shared" si="880"/>
        <v>1.1622180254315051E-2</v>
      </c>
      <c r="AD6260">
        <f t="shared" si="875"/>
        <v>1.1617220254315051E-2</v>
      </c>
      <c r="AE6260">
        <f>Sheet2!$B$17+Sheet2!$B$18*'Portfolio allocation'!K6260</f>
        <v>4.2683292588122273E-3</v>
      </c>
      <c r="AF6260">
        <f t="shared" si="881"/>
        <v>7.3488909955028237E-3</v>
      </c>
      <c r="AH6260" s="2">
        <v>41634</v>
      </c>
      <c r="AI6260">
        <v>2.9910000000000001</v>
      </c>
      <c r="AJ6260">
        <v>0.124</v>
      </c>
      <c r="AK6260">
        <v>1.3692500000000001</v>
      </c>
      <c r="AR6260" s="3"/>
    </row>
    <row r="6261" spans="1:44" hidden="1" outlineLevel="1" x14ac:dyDescent="0.2">
      <c r="A6261" s="2">
        <v>41635</v>
      </c>
      <c r="B6261">
        <v>12.46</v>
      </c>
      <c r="E6261" s="2">
        <v>41635</v>
      </c>
      <c r="F6261">
        <v>1841.4</v>
      </c>
      <c r="G6261">
        <f t="shared" si="876"/>
        <v>-3.3658700774141792E-4</v>
      </c>
      <c r="H6261" s="2">
        <v>41635</v>
      </c>
      <c r="I6261">
        <v>3302.66</v>
      </c>
      <c r="J6261">
        <f t="shared" si="877"/>
        <v>-1.4834324811174859E-4</v>
      </c>
      <c r="K6261">
        <f t="shared" si="873"/>
        <v>-1.533032481117486E-4</v>
      </c>
      <c r="L6261">
        <v>-1.1368304602945443E-4</v>
      </c>
      <c r="N6261" s="2">
        <v>41635</v>
      </c>
      <c r="O6261">
        <v>37.29</v>
      </c>
      <c r="Q6261" s="2">
        <v>41635</v>
      </c>
      <c r="R6261">
        <v>51988.05</v>
      </c>
      <c r="S6261" s="8">
        <f t="shared" si="878"/>
        <v>-4.006347470562055E-3</v>
      </c>
      <c r="T6261" s="9">
        <f t="shared" si="874"/>
        <v>-4.011307470562055E-3</v>
      </c>
      <c r="U6261" s="3">
        <f>Sheet1!$B$17+Sheet1!$B$18*'Portfolio allocation'!K6261</f>
        <v>3.1192551289985714E-4</v>
      </c>
      <c r="V6261" s="13">
        <f t="shared" si="879"/>
        <v>-4.3232329834619124E-3</v>
      </c>
      <c r="W6261" s="13"/>
      <c r="X6261" s="2">
        <v>41635</v>
      </c>
      <c r="Y6261">
        <v>176.7818</v>
      </c>
      <c r="AA6261" s="2">
        <v>41635</v>
      </c>
      <c r="AB6261">
        <v>2604.86</v>
      </c>
      <c r="AC6261">
        <f t="shared" si="880"/>
        <v>-1.4566865747164259E-3</v>
      </c>
      <c r="AD6261">
        <f t="shared" si="875"/>
        <v>-1.4613665747164259E-3</v>
      </c>
      <c r="AE6261">
        <f>Sheet2!$B$17+Sheet2!$B$18*'Portfolio allocation'!K6261</f>
        <v>-8.2934147976195996E-5</v>
      </c>
      <c r="AF6261">
        <f t="shared" si="881"/>
        <v>-1.3784324267402299E-3</v>
      </c>
      <c r="AH6261" s="2">
        <v>41635</v>
      </c>
      <c r="AI6261">
        <v>3.0059999999999998</v>
      </c>
      <c r="AJ6261">
        <v>0.11700000000000001</v>
      </c>
      <c r="AK6261">
        <v>1.37775</v>
      </c>
      <c r="AR6261" s="3"/>
    </row>
    <row r="6262" spans="1:44" hidden="1" outlineLevel="1" x14ac:dyDescent="0.2">
      <c r="A6262" s="2">
        <v>41638</v>
      </c>
      <c r="B6262">
        <v>13.56</v>
      </c>
      <c r="E6262" s="2">
        <v>41638</v>
      </c>
      <c r="F6262">
        <v>1841.07</v>
      </c>
      <c r="G6262">
        <f t="shared" si="876"/>
        <v>-1.7921146953414624E-4</v>
      </c>
      <c r="H6262" s="2">
        <v>41638</v>
      </c>
      <c r="I6262">
        <v>3302.3</v>
      </c>
      <c r="J6262">
        <f t="shared" si="877"/>
        <v>-1.0900304602945443E-4</v>
      </c>
      <c r="K6262">
        <f t="shared" si="873"/>
        <v>-1.1368304602945443E-4</v>
      </c>
      <c r="L6262">
        <v>4.0197877951730701E-3</v>
      </c>
      <c r="N6262" s="2">
        <v>41638</v>
      </c>
      <c r="O6262">
        <v>37.29</v>
      </c>
      <c r="Q6262" s="2">
        <v>41638</v>
      </c>
      <c r="R6262">
        <v>51988.05</v>
      </c>
      <c r="S6262" s="8">
        <f t="shared" si="878"/>
        <v>0</v>
      </c>
      <c r="T6262" s="9">
        <f t="shared" si="874"/>
        <v>-4.6800000000000001E-6</v>
      </c>
      <c r="U6262" s="3">
        <f>Sheet1!$B$17+Sheet1!$B$18*'Portfolio allocation'!K6262</f>
        <v>3.5737881283811582E-4</v>
      </c>
      <c r="V6262" s="13">
        <f t="shared" si="879"/>
        <v>-3.6205881283811583E-4</v>
      </c>
      <c r="W6262" s="13"/>
      <c r="X6262" s="2">
        <v>41638</v>
      </c>
      <c r="Y6262">
        <v>178.0522</v>
      </c>
      <c r="AA6262" s="2">
        <v>41638</v>
      </c>
      <c r="AB6262">
        <v>2623.58</v>
      </c>
      <c r="AC6262">
        <f t="shared" si="880"/>
        <v>7.1865666484953739E-3</v>
      </c>
      <c r="AD6262">
        <f t="shared" si="875"/>
        <v>7.1818866484953739E-3</v>
      </c>
      <c r="AE6262">
        <f>Sheet2!$B$17+Sheet2!$B$18*'Portfolio allocation'!K6262</f>
        <v>-4.7702853481845648E-5</v>
      </c>
      <c r="AF6262">
        <f t="shared" si="881"/>
        <v>7.2295895019772191E-3</v>
      </c>
      <c r="AH6262" s="2">
        <v>41638</v>
      </c>
      <c r="AI6262">
        <v>2.976</v>
      </c>
      <c r="AJ6262">
        <v>0.11700000000000001</v>
      </c>
      <c r="AK6262">
        <v>1.3814500000000001</v>
      </c>
      <c r="AR6262" s="3"/>
    </row>
    <row r="6263" spans="1:44" hidden="1" outlineLevel="1" x14ac:dyDescent="0.2">
      <c r="A6263" s="2">
        <v>41639</v>
      </c>
      <c r="B6263">
        <v>13.72</v>
      </c>
      <c r="E6263" s="2">
        <v>41639</v>
      </c>
      <c r="F6263">
        <v>1848.36</v>
      </c>
      <c r="G6263">
        <f t="shared" si="876"/>
        <v>3.9596538969186579E-3</v>
      </c>
      <c r="H6263" s="2">
        <v>41639</v>
      </c>
      <c r="I6263">
        <v>3315.59</v>
      </c>
      <c r="J6263">
        <f t="shared" si="877"/>
        <v>4.0244677951730701E-3</v>
      </c>
      <c r="K6263">
        <f t="shared" si="873"/>
        <v>4.0197877951730701E-3</v>
      </c>
      <c r="L6263">
        <v>-4.6800000000000001E-6</v>
      </c>
      <c r="N6263" s="2">
        <v>41639</v>
      </c>
      <c r="O6263">
        <v>37.409999999999997</v>
      </c>
      <c r="Q6263" s="2">
        <v>41639</v>
      </c>
      <c r="R6263">
        <v>52155.35</v>
      </c>
      <c r="S6263" s="8">
        <f t="shared" si="878"/>
        <v>3.218047224313958E-3</v>
      </c>
      <c r="T6263" s="9">
        <f t="shared" si="874"/>
        <v>3.213367224313958E-3</v>
      </c>
      <c r="U6263" s="3">
        <f>Sheet1!$B$17+Sheet1!$B$18*'Portfolio allocation'!K6263</f>
        <v>5.0994013179476022E-3</v>
      </c>
      <c r="V6263" s="13">
        <f t="shared" si="879"/>
        <v>-1.8860340936336442E-3</v>
      </c>
      <c r="W6263" s="13"/>
      <c r="X6263" s="2">
        <v>41639</v>
      </c>
      <c r="Y6263">
        <v>179.1602</v>
      </c>
      <c r="AA6263" s="2">
        <v>41639</v>
      </c>
      <c r="AB6263">
        <v>2639.91</v>
      </c>
      <c r="AC6263">
        <f t="shared" si="880"/>
        <v>6.2243194413740266E-3</v>
      </c>
      <c r="AD6263">
        <f t="shared" si="875"/>
        <v>6.2196394413740266E-3</v>
      </c>
      <c r="AE6263">
        <f>Sheet2!$B$17+Sheet2!$B$18*'Portfolio allocation'!K6263</f>
        <v>3.6278848728941264E-3</v>
      </c>
      <c r="AF6263">
        <f t="shared" si="881"/>
        <v>2.5917545684799002E-3</v>
      </c>
      <c r="AH6263" s="2">
        <v>41639</v>
      </c>
      <c r="AI6263">
        <v>3.0059999999999998</v>
      </c>
      <c r="AJ6263">
        <v>0.11700000000000001</v>
      </c>
      <c r="AK6263">
        <v>1.37795</v>
      </c>
      <c r="AR6263" s="3"/>
    </row>
    <row r="6264" spans="1:44" hidden="1" outlineLevel="1" x14ac:dyDescent="0.2">
      <c r="A6264" s="2">
        <v>41640</v>
      </c>
      <c r="B6264">
        <v>13.72</v>
      </c>
      <c r="E6264" s="2">
        <v>41640</v>
      </c>
      <c r="F6264">
        <v>1848.36</v>
      </c>
      <c r="G6264">
        <f t="shared" si="876"/>
        <v>0</v>
      </c>
      <c r="H6264" s="2">
        <v>41640</v>
      </c>
      <c r="I6264">
        <v>3315.59</v>
      </c>
      <c r="J6264">
        <f t="shared" si="877"/>
        <v>0</v>
      </c>
      <c r="K6264">
        <f t="shared" si="873"/>
        <v>-4.6800000000000001E-6</v>
      </c>
      <c r="L6264">
        <v>-8.7210773832711239E-3</v>
      </c>
      <c r="N6264" s="2">
        <v>41640</v>
      </c>
      <c r="O6264">
        <v>37.409999999999997</v>
      </c>
      <c r="Q6264" s="2">
        <v>41640</v>
      </c>
      <c r="R6264">
        <v>52155.35</v>
      </c>
      <c r="S6264" s="8">
        <f t="shared" si="878"/>
        <v>0</v>
      </c>
      <c r="T6264" s="9">
        <f t="shared" si="874"/>
        <v>-4.6800000000000001E-6</v>
      </c>
      <c r="U6264" s="3">
        <f>Sheet1!$B$17+Sheet1!$B$18*'Portfolio allocation'!K6264</f>
        <v>4.8242986974765995E-4</v>
      </c>
      <c r="V6264" s="13">
        <f t="shared" si="879"/>
        <v>-4.8710986974765996E-4</v>
      </c>
      <c r="W6264" s="13"/>
      <c r="X6264" s="2">
        <v>41640</v>
      </c>
      <c r="Y6264">
        <v>179.1602</v>
      </c>
      <c r="AA6264" s="2">
        <v>41640</v>
      </c>
      <c r="AB6264">
        <v>2639.91</v>
      </c>
      <c r="AC6264">
        <f t="shared" si="880"/>
        <v>0</v>
      </c>
      <c r="AD6264">
        <f t="shared" si="875"/>
        <v>-4.6800000000000001E-6</v>
      </c>
      <c r="AE6264">
        <f>Sheet2!$B$17+Sheet2!$B$18*'Portfolio allocation'!K6264</f>
        <v>4.9225435966761942E-5</v>
      </c>
      <c r="AF6264">
        <f t="shared" si="881"/>
        <v>-5.3905435966761945E-5</v>
      </c>
      <c r="AH6264" s="2">
        <v>41640</v>
      </c>
      <c r="AI6264">
        <v>3.0059999999999998</v>
      </c>
      <c r="AJ6264">
        <v>0.11700000000000001</v>
      </c>
      <c r="AK6264">
        <v>1.37795</v>
      </c>
      <c r="AR6264" s="3"/>
    </row>
    <row r="6265" spans="1:44" hidden="1" outlineLevel="1" x14ac:dyDescent="0.2">
      <c r="A6265" s="2">
        <v>41641</v>
      </c>
      <c r="B6265">
        <v>14.23</v>
      </c>
      <c r="E6265" s="2">
        <v>41641</v>
      </c>
      <c r="F6265">
        <v>1831.98</v>
      </c>
      <c r="G6265">
        <f t="shared" si="876"/>
        <v>-8.8619100175290066E-3</v>
      </c>
      <c r="H6265" s="2">
        <v>41641</v>
      </c>
      <c r="I6265">
        <v>3286.69</v>
      </c>
      <c r="J6265">
        <f t="shared" si="877"/>
        <v>-8.7163973832711239E-3</v>
      </c>
      <c r="K6265">
        <f t="shared" si="873"/>
        <v>-8.7210773832711239E-3</v>
      </c>
      <c r="L6265">
        <v>-3.1178004959400593E-4</v>
      </c>
      <c r="N6265" s="2">
        <v>41641</v>
      </c>
      <c r="O6265">
        <v>37.159999999999997</v>
      </c>
      <c r="Q6265" s="2">
        <v>41641</v>
      </c>
      <c r="R6265">
        <v>51806.81</v>
      </c>
      <c r="S6265" s="8">
        <f t="shared" si="878"/>
        <v>-6.6827276588116158E-3</v>
      </c>
      <c r="T6265" s="9">
        <f t="shared" si="874"/>
        <v>-6.6874076588116158E-3</v>
      </c>
      <c r="U6265" s="3">
        <f>Sheet1!$B$17+Sheet1!$B$18*'Portfolio allocation'!K6265</f>
        <v>-9.517242111227113E-3</v>
      </c>
      <c r="V6265" s="13">
        <f t="shared" si="879"/>
        <v>2.8298344524154972E-3</v>
      </c>
      <c r="W6265" s="13"/>
      <c r="X6265" s="2">
        <v>41641</v>
      </c>
      <c r="Y6265">
        <v>177.21170000000001</v>
      </c>
      <c r="AA6265" s="2">
        <v>41641</v>
      </c>
      <c r="AB6265">
        <v>2611.1999999999998</v>
      </c>
      <c r="AC6265">
        <f t="shared" si="880"/>
        <v>-1.0875370751275648E-2</v>
      </c>
      <c r="AD6265">
        <f t="shared" si="875"/>
        <v>-1.0879850751275648E-2</v>
      </c>
      <c r="AE6265">
        <f>Sheet2!$B$17+Sheet2!$B$18*'Portfolio allocation'!K6265</f>
        <v>-7.7016174926472945E-3</v>
      </c>
      <c r="AF6265">
        <f t="shared" si="881"/>
        <v>-3.178233258628353E-3</v>
      </c>
      <c r="AH6265" s="2">
        <v>41641</v>
      </c>
      <c r="AI6265">
        <v>2.9849999999999999</v>
      </c>
      <c r="AJ6265">
        <v>0.112</v>
      </c>
      <c r="AK6265">
        <v>1.36585</v>
      </c>
      <c r="AR6265" s="3"/>
    </row>
    <row r="6266" spans="1:44" hidden="1" outlineLevel="1" x14ac:dyDescent="0.2">
      <c r="A6266" s="2">
        <v>41642</v>
      </c>
      <c r="B6266">
        <v>13.76</v>
      </c>
      <c r="E6266" s="2">
        <v>41642</v>
      </c>
      <c r="F6266">
        <v>1831.37</v>
      </c>
      <c r="G6266">
        <f t="shared" si="876"/>
        <v>-3.3297306739166199E-4</v>
      </c>
      <c r="H6266" s="2">
        <v>41642</v>
      </c>
      <c r="I6266">
        <v>3285.68</v>
      </c>
      <c r="J6266">
        <f t="shared" si="877"/>
        <v>-3.0730004959400592E-4</v>
      </c>
      <c r="K6266">
        <f t="shared" si="873"/>
        <v>-3.1178004959400593E-4</v>
      </c>
      <c r="L6266">
        <v>-2.5002382157726785E-3</v>
      </c>
      <c r="N6266" s="2">
        <v>41642</v>
      </c>
      <c r="O6266">
        <v>36.909999999999997</v>
      </c>
      <c r="Q6266" s="2">
        <v>41642</v>
      </c>
      <c r="R6266">
        <v>51458.27</v>
      </c>
      <c r="S6266" s="8">
        <f t="shared" si="878"/>
        <v>-6.7276869585292109E-3</v>
      </c>
      <c r="T6266" s="9">
        <f t="shared" si="874"/>
        <v>-6.7321669585292112E-3</v>
      </c>
      <c r="U6266" s="3">
        <f>Sheet1!$B$17+Sheet1!$B$18*'Portfolio allocation'!K6266</f>
        <v>1.3011690990315537E-4</v>
      </c>
      <c r="V6266" s="13">
        <f t="shared" si="879"/>
        <v>-6.8622838684323662E-3</v>
      </c>
      <c r="W6266" s="13"/>
      <c r="X6266" s="2">
        <v>41642</v>
      </c>
      <c r="Y6266">
        <v>178.27189999999999</v>
      </c>
      <c r="AA6266" s="2">
        <v>41642</v>
      </c>
      <c r="AB6266">
        <v>2626.82</v>
      </c>
      <c r="AC6266">
        <f t="shared" si="880"/>
        <v>5.9819240196079537E-3</v>
      </c>
      <c r="AD6266">
        <f t="shared" si="875"/>
        <v>5.9773640196079539E-3</v>
      </c>
      <c r="AE6266">
        <f>Sheet2!$B$17+Sheet2!$B$18*'Portfolio allocation'!K6266</f>
        <v>-2.2385576296309273E-4</v>
      </c>
      <c r="AF6266">
        <f t="shared" si="881"/>
        <v>6.201219782571047E-3</v>
      </c>
      <c r="AH6266" s="2">
        <v>41642</v>
      </c>
      <c r="AI6266">
        <v>2.9950000000000001</v>
      </c>
      <c r="AJ6266">
        <v>0.114</v>
      </c>
      <c r="AK6266">
        <v>1.3613500000000001</v>
      </c>
      <c r="AR6266" s="3"/>
    </row>
    <row r="6267" spans="1:44" hidden="1" outlineLevel="1" x14ac:dyDescent="0.2">
      <c r="A6267" s="2">
        <v>41645</v>
      </c>
      <c r="B6267">
        <v>13.55</v>
      </c>
      <c r="E6267" s="2">
        <v>41645</v>
      </c>
      <c r="F6267">
        <v>1826.77</v>
      </c>
      <c r="G6267">
        <f t="shared" si="876"/>
        <v>-2.5117807979817552E-3</v>
      </c>
      <c r="H6267" s="2">
        <v>41645</v>
      </c>
      <c r="I6267">
        <v>3277.48</v>
      </c>
      <c r="J6267">
        <f t="shared" si="877"/>
        <v>-2.4956782157726787E-3</v>
      </c>
      <c r="K6267">
        <f t="shared" si="873"/>
        <v>-2.5002382157726785E-3</v>
      </c>
      <c r="L6267">
        <v>6.0887359151541674E-3</v>
      </c>
      <c r="N6267" s="2">
        <v>41645</v>
      </c>
      <c r="O6267">
        <v>36.130000000000003</v>
      </c>
      <c r="Q6267" s="2">
        <v>41645</v>
      </c>
      <c r="R6267">
        <v>50370.83</v>
      </c>
      <c r="S6267" s="8">
        <f t="shared" si="878"/>
        <v>-2.1132463256149037E-2</v>
      </c>
      <c r="T6267" s="9">
        <f t="shared" si="874"/>
        <v>-2.1137023256149037E-2</v>
      </c>
      <c r="U6267" s="3">
        <f>Sheet1!$B$17+Sheet1!$B$18*'Portfolio allocation'!K6267</f>
        <v>-2.3805377612426022E-3</v>
      </c>
      <c r="V6267" s="13">
        <f t="shared" si="879"/>
        <v>-1.8756485494906435E-2</v>
      </c>
      <c r="W6267" s="13"/>
      <c r="X6267" s="2">
        <v>41645</v>
      </c>
      <c r="Y6267">
        <v>177.66059999999999</v>
      </c>
      <c r="AA6267" s="2">
        <v>41645</v>
      </c>
      <c r="AB6267">
        <v>2617.81</v>
      </c>
      <c r="AC6267">
        <f t="shared" si="880"/>
        <v>-3.4300028170944907E-3</v>
      </c>
      <c r="AD6267">
        <f t="shared" si="875"/>
        <v>-3.4343628170944909E-3</v>
      </c>
      <c r="AE6267">
        <f>Sheet2!$B$17+Sheet2!$B$18*'Portfolio allocation'!K6267</f>
        <v>-2.1698885969466133E-3</v>
      </c>
      <c r="AF6267">
        <f t="shared" si="881"/>
        <v>-1.2644742201478776E-3</v>
      </c>
      <c r="AH6267" s="2">
        <v>41645</v>
      </c>
      <c r="AI6267">
        <v>2.9609999999999999</v>
      </c>
      <c r="AJ6267">
        <v>0.109</v>
      </c>
      <c r="AK6267">
        <v>1.36425</v>
      </c>
      <c r="AR6267" s="3"/>
    </row>
    <row r="6268" spans="1:44" hidden="1" outlineLevel="1" x14ac:dyDescent="0.2">
      <c r="A6268" s="2">
        <v>41646</v>
      </c>
      <c r="B6268">
        <v>12.92</v>
      </c>
      <c r="E6268" s="2">
        <v>41646</v>
      </c>
      <c r="F6268">
        <v>1837.88</v>
      </c>
      <c r="G6268">
        <f t="shared" si="876"/>
        <v>6.0817727464324012E-3</v>
      </c>
      <c r="H6268" s="2">
        <v>41646</v>
      </c>
      <c r="I6268">
        <v>3297.45</v>
      </c>
      <c r="J6268">
        <f t="shared" si="877"/>
        <v>6.0930959151541675E-3</v>
      </c>
      <c r="K6268">
        <f t="shared" si="873"/>
        <v>6.0887359151541674E-3</v>
      </c>
      <c r="L6268">
        <v>8.3586746728517761E-5</v>
      </c>
      <c r="N6268" s="2">
        <v>41646</v>
      </c>
      <c r="O6268">
        <v>36.409999999999997</v>
      </c>
      <c r="Q6268" s="2">
        <v>41646</v>
      </c>
      <c r="R6268">
        <v>50761.19</v>
      </c>
      <c r="S6268" s="8">
        <f t="shared" si="878"/>
        <v>7.7497234014209937E-3</v>
      </c>
      <c r="T6268" s="9">
        <f t="shared" si="874"/>
        <v>7.7453634014209936E-3</v>
      </c>
      <c r="U6268" s="3">
        <f>Sheet1!$B$17+Sheet1!$B$18*'Portfolio allocation'!K6268</f>
        <v>7.4729510353081525E-3</v>
      </c>
      <c r="V6268" s="13">
        <f t="shared" si="879"/>
        <v>2.7241236611284109E-4</v>
      </c>
      <c r="W6268" s="13"/>
      <c r="X6268" s="2">
        <v>41646</v>
      </c>
      <c r="Y6268">
        <v>181.20429999999999</v>
      </c>
      <c r="AA6268" s="2">
        <v>41646</v>
      </c>
      <c r="AB6268">
        <v>2670.03</v>
      </c>
      <c r="AC6268">
        <f t="shared" si="880"/>
        <v>1.9947971777936724E-2</v>
      </c>
      <c r="AD6268">
        <f t="shared" si="875"/>
        <v>1.9943611777936725E-2</v>
      </c>
      <c r="AE6268">
        <f>Sheet2!$B$17+Sheet2!$B$18*'Portfolio allocation'!K6268</f>
        <v>5.4676463248217273E-3</v>
      </c>
      <c r="AF6268">
        <f t="shared" si="881"/>
        <v>1.4475965453114997E-2</v>
      </c>
      <c r="AH6268" s="2">
        <v>41646</v>
      </c>
      <c r="AI6268">
        <v>2.9609999999999999</v>
      </c>
      <c r="AJ6268">
        <v>0.109</v>
      </c>
      <c r="AK6268">
        <v>1.3606499999999999</v>
      </c>
      <c r="AR6268" s="3"/>
    </row>
    <row r="6269" spans="1:44" hidden="1" outlineLevel="1" x14ac:dyDescent="0.2">
      <c r="A6269" s="2">
        <v>41647</v>
      </c>
      <c r="B6269">
        <v>12.87</v>
      </c>
      <c r="E6269" s="2">
        <v>41647</v>
      </c>
      <c r="F6269">
        <v>1837.49</v>
      </c>
      <c r="G6269">
        <f t="shared" si="876"/>
        <v>-2.122010142120434E-4</v>
      </c>
      <c r="H6269" s="2">
        <v>41647</v>
      </c>
      <c r="I6269">
        <v>3297.74</v>
      </c>
      <c r="J6269">
        <f t="shared" si="877"/>
        <v>8.7946746728517766E-5</v>
      </c>
      <c r="K6269">
        <f t="shared" si="873"/>
        <v>8.3586746728517761E-5</v>
      </c>
      <c r="L6269">
        <v>3.3749891186091581E-4</v>
      </c>
      <c r="N6269" s="2">
        <v>41647</v>
      </c>
      <c r="O6269">
        <v>35.76</v>
      </c>
      <c r="Q6269" s="2">
        <v>41647</v>
      </c>
      <c r="R6269">
        <v>49855</v>
      </c>
      <c r="S6269" s="8">
        <f t="shared" si="878"/>
        <v>-1.7852024351674989E-2</v>
      </c>
      <c r="T6269" s="9">
        <f t="shared" si="874"/>
        <v>-1.7856384351674987E-2</v>
      </c>
      <c r="U6269" s="3">
        <f>Sheet1!$B$17+Sheet1!$B$18*'Portfolio allocation'!K6269</f>
        <v>5.8369171857145874E-4</v>
      </c>
      <c r="V6269" s="13">
        <f t="shared" si="879"/>
        <v>-1.8440076070246447E-2</v>
      </c>
      <c r="W6269" s="13"/>
      <c r="X6269" s="2">
        <v>41647</v>
      </c>
      <c r="Y6269">
        <v>179.54230000000001</v>
      </c>
      <c r="AA6269" s="2">
        <v>41647</v>
      </c>
      <c r="AB6269">
        <v>2645.54</v>
      </c>
      <c r="AC6269">
        <f t="shared" si="880"/>
        <v>-9.1721815859747702E-3</v>
      </c>
      <c r="AD6269">
        <f t="shared" si="875"/>
        <v>-9.1773415859747708E-3</v>
      </c>
      <c r="AE6269">
        <f>Sheet2!$B$17+Sheet2!$B$18*'Portfolio allocation'!K6269</f>
        <v>1.2771447904613475E-4</v>
      </c>
      <c r="AF6269">
        <f t="shared" si="881"/>
        <v>-9.3050560650209061E-3</v>
      </c>
      <c r="AH6269" s="2">
        <v>41647</v>
      </c>
      <c r="AI6269">
        <v>2.9929999999999999</v>
      </c>
      <c r="AJ6269">
        <v>0.129</v>
      </c>
      <c r="AK6269">
        <v>1.36005</v>
      </c>
      <c r="AR6269" s="3"/>
    </row>
    <row r="6270" spans="1:44" hidden="1" outlineLevel="1" x14ac:dyDescent="0.2">
      <c r="A6270" s="2">
        <v>41648</v>
      </c>
      <c r="B6270">
        <v>12.89</v>
      </c>
      <c r="E6270" s="2">
        <v>41648</v>
      </c>
      <c r="F6270">
        <v>1838.13</v>
      </c>
      <c r="G6270">
        <f t="shared" si="876"/>
        <v>3.4830121524476176E-4</v>
      </c>
      <c r="H6270" s="2">
        <v>41648</v>
      </c>
      <c r="I6270">
        <v>3298.87</v>
      </c>
      <c r="J6270">
        <f t="shared" si="877"/>
        <v>3.4265891186091579E-4</v>
      </c>
      <c r="K6270">
        <f t="shared" si="873"/>
        <v>3.3749891186091581E-4</v>
      </c>
      <c r="L6270">
        <v>2.3048018686397847E-3</v>
      </c>
      <c r="N6270" s="2">
        <v>41648</v>
      </c>
      <c r="O6270">
        <v>35.53</v>
      </c>
      <c r="Q6270" s="2">
        <v>41648</v>
      </c>
      <c r="R6270">
        <v>49534.35</v>
      </c>
      <c r="S6270" s="8">
        <f t="shared" si="878"/>
        <v>-6.4316517901915615E-3</v>
      </c>
      <c r="T6270" s="9">
        <f t="shared" si="874"/>
        <v>-6.4368117901915612E-3</v>
      </c>
      <c r="U6270" s="3">
        <f>Sheet1!$B$17+Sheet1!$B$18*'Portfolio allocation'!K6270</f>
        <v>8.74986189401358E-4</v>
      </c>
      <c r="V6270" s="13">
        <f t="shared" si="879"/>
        <v>-7.311797979592919E-3</v>
      </c>
      <c r="W6270" s="13"/>
      <c r="X6270" s="2">
        <v>41648</v>
      </c>
      <c r="Y6270">
        <v>178.9787</v>
      </c>
      <c r="AA6270" s="2">
        <v>41648</v>
      </c>
      <c r="AB6270">
        <v>2637.24</v>
      </c>
      <c r="AC6270">
        <f t="shared" si="880"/>
        <v>-3.1373557005375252E-3</v>
      </c>
      <c r="AD6270">
        <f t="shared" si="875"/>
        <v>-3.1424357005375254E-3</v>
      </c>
      <c r="AE6270">
        <f>Sheet2!$B$17+Sheet2!$B$18*'Portfolio allocation'!K6270</f>
        <v>3.5349965416706992E-4</v>
      </c>
      <c r="AF6270">
        <f t="shared" si="881"/>
        <v>-3.4959353547045955E-3</v>
      </c>
      <c r="AH6270" s="2">
        <v>41648</v>
      </c>
      <c r="AI6270">
        <v>2.9649999999999999</v>
      </c>
      <c r="AJ6270">
        <v>0.127</v>
      </c>
      <c r="AK6270">
        <v>1.3585499999999999</v>
      </c>
      <c r="AR6270" s="3"/>
    </row>
    <row r="6271" spans="1:44" hidden="1" outlineLevel="1" x14ac:dyDescent="0.2">
      <c r="A6271" s="2">
        <v>41649</v>
      </c>
      <c r="B6271">
        <v>12.14</v>
      </c>
      <c r="E6271" s="2">
        <v>41649</v>
      </c>
      <c r="F6271">
        <v>1842.37</v>
      </c>
      <c r="G6271">
        <f t="shared" si="876"/>
        <v>2.3066921273249275E-3</v>
      </c>
      <c r="H6271" s="2">
        <v>41649</v>
      </c>
      <c r="I6271">
        <v>3306.49</v>
      </c>
      <c r="J6271">
        <f t="shared" si="877"/>
        <v>2.3098818686397848E-3</v>
      </c>
      <c r="K6271">
        <f t="shared" si="873"/>
        <v>2.3048018686397847E-3</v>
      </c>
      <c r="L6271">
        <v>-1.2471151853596991E-2</v>
      </c>
      <c r="N6271" s="2">
        <v>41649</v>
      </c>
      <c r="O6271">
        <v>36.04</v>
      </c>
      <c r="Q6271" s="2">
        <v>41649</v>
      </c>
      <c r="R6271">
        <v>50245.36</v>
      </c>
      <c r="S6271" s="8">
        <f t="shared" si="878"/>
        <v>1.4353877662672598E-2</v>
      </c>
      <c r="T6271" s="9">
        <f t="shared" si="874"/>
        <v>1.4348797662672599E-2</v>
      </c>
      <c r="U6271" s="3">
        <f>Sheet1!$B$17+Sheet1!$B$18*'Portfolio allocation'!K6271</f>
        <v>3.131925999505306E-3</v>
      </c>
      <c r="V6271" s="13">
        <f t="shared" si="879"/>
        <v>1.1216871663167293E-2</v>
      </c>
      <c r="W6271" s="13"/>
      <c r="X6271" s="2">
        <v>41649</v>
      </c>
      <c r="Y6271">
        <v>178.86410000000001</v>
      </c>
      <c r="AA6271" s="2">
        <v>41649</v>
      </c>
      <c r="AB6271">
        <v>2635.55</v>
      </c>
      <c r="AC6271">
        <f t="shared" si="880"/>
        <v>-6.4082146486466041E-4</v>
      </c>
      <c r="AD6271">
        <f t="shared" si="875"/>
        <v>-6.4558146486466044E-4</v>
      </c>
      <c r="AE6271">
        <f>Sheet2!$B$17+Sheet2!$B$18*'Portfolio allocation'!K6271</f>
        <v>2.1028756337726023E-3</v>
      </c>
      <c r="AF6271">
        <f t="shared" si="881"/>
        <v>-2.7484570986372626E-3</v>
      </c>
      <c r="AH6271" s="2">
        <v>41649</v>
      </c>
      <c r="AI6271">
        <v>2.86</v>
      </c>
      <c r="AJ6271">
        <v>0.11899999999999999</v>
      </c>
      <c r="AK6271">
        <v>1.3672</v>
      </c>
      <c r="AR6271" s="3"/>
    </row>
    <row r="6272" spans="1:44" hidden="1" outlineLevel="1" x14ac:dyDescent="0.2">
      <c r="A6272" s="2">
        <v>41652</v>
      </c>
      <c r="B6272">
        <v>13.28</v>
      </c>
      <c r="E6272" s="2">
        <v>41652</v>
      </c>
      <c r="F6272">
        <v>1819.2</v>
      </c>
      <c r="G6272">
        <f t="shared" si="876"/>
        <v>-1.2576192621460369E-2</v>
      </c>
      <c r="H6272" s="2">
        <v>41652</v>
      </c>
      <c r="I6272">
        <v>3265.27</v>
      </c>
      <c r="J6272">
        <f t="shared" si="877"/>
        <v>-1.2466391853596992E-2</v>
      </c>
      <c r="K6272">
        <f t="shared" si="873"/>
        <v>-1.2471151853596991E-2</v>
      </c>
      <c r="L6272">
        <v>1.0818514729379199E-2</v>
      </c>
      <c r="N6272" s="2">
        <v>41652</v>
      </c>
      <c r="O6272">
        <v>34.979999999999997</v>
      </c>
      <c r="Q6272" s="2">
        <v>41652</v>
      </c>
      <c r="R6272">
        <v>48767.56</v>
      </c>
      <c r="S6272" s="8">
        <f t="shared" si="878"/>
        <v>-2.9411671047834154E-2</v>
      </c>
      <c r="T6272" s="9">
        <f t="shared" si="874"/>
        <v>-2.9416431047834153E-2</v>
      </c>
      <c r="U6272" s="3">
        <f>Sheet1!$B$17+Sheet1!$B$18*'Portfolio allocation'!K6272</f>
        <v>-1.3819422583110719E-2</v>
      </c>
      <c r="V6272" s="13">
        <f t="shared" si="879"/>
        <v>-1.5597008464723434E-2</v>
      </c>
      <c r="W6272" s="13"/>
      <c r="X6272" s="2">
        <v>41652</v>
      </c>
      <c r="Y6272">
        <v>175.90309999999999</v>
      </c>
      <c r="AA6272" s="2">
        <v>41652</v>
      </c>
      <c r="AB6272">
        <v>2591.92</v>
      </c>
      <c r="AC6272">
        <f t="shared" si="880"/>
        <v>-1.6554419381153873E-2</v>
      </c>
      <c r="AD6272">
        <f t="shared" si="875"/>
        <v>-1.6558899381153874E-2</v>
      </c>
      <c r="AE6272">
        <f>Sheet2!$B$17+Sheet2!$B$18*'Portfolio allocation'!K6272</f>
        <v>-1.1036279384713675E-2</v>
      </c>
      <c r="AF6272">
        <f t="shared" si="881"/>
        <v>-5.5226199964401989E-3</v>
      </c>
      <c r="AH6272" s="2">
        <v>41652</v>
      </c>
      <c r="AI6272">
        <v>2.8250000000000002</v>
      </c>
      <c r="AJ6272">
        <v>0.112</v>
      </c>
      <c r="AK6272">
        <v>1.3653500000000001</v>
      </c>
      <c r="AR6272" s="3"/>
    </row>
    <row r="6273" spans="1:44" hidden="1" outlineLevel="1" x14ac:dyDescent="0.2">
      <c r="A6273" s="2">
        <v>41653</v>
      </c>
      <c r="B6273">
        <v>12.28</v>
      </c>
      <c r="E6273" s="2">
        <v>41653</v>
      </c>
      <c r="F6273">
        <v>1838.88</v>
      </c>
      <c r="G6273">
        <f t="shared" si="876"/>
        <v>1.0817941952506738E-2</v>
      </c>
      <c r="H6273" s="2">
        <v>41653</v>
      </c>
      <c r="I6273">
        <v>3300.61</v>
      </c>
      <c r="J6273">
        <f t="shared" si="877"/>
        <v>1.0822994729379198E-2</v>
      </c>
      <c r="K6273">
        <f t="shared" si="873"/>
        <v>1.0818514729379199E-2</v>
      </c>
      <c r="L6273">
        <v>5.1884994795506631E-3</v>
      </c>
      <c r="N6273" s="2">
        <v>41653</v>
      </c>
      <c r="O6273">
        <v>35.78</v>
      </c>
      <c r="Q6273" s="2">
        <v>41653</v>
      </c>
      <c r="R6273">
        <v>49882.89</v>
      </c>
      <c r="S6273" s="8">
        <f t="shared" si="878"/>
        <v>2.2870326093821447E-2</v>
      </c>
      <c r="T6273" s="9">
        <f t="shared" si="874"/>
        <v>2.2865846093821446E-2</v>
      </c>
      <c r="U6273" s="3">
        <f>Sheet1!$B$17+Sheet1!$B$18*'Portfolio allocation'!K6273</f>
        <v>1.2899073159522802E-2</v>
      </c>
      <c r="V6273" s="13">
        <f t="shared" si="879"/>
        <v>9.9667729342986441E-3</v>
      </c>
      <c r="W6273" s="13"/>
      <c r="X6273" s="2">
        <v>41653</v>
      </c>
      <c r="Y6273">
        <v>177.58420000000001</v>
      </c>
      <c r="AA6273" s="2">
        <v>41653</v>
      </c>
      <c r="AB6273">
        <v>2616.69</v>
      </c>
      <c r="AC6273">
        <f t="shared" si="880"/>
        <v>9.5566221179665956E-3</v>
      </c>
      <c r="AD6273">
        <f t="shared" si="875"/>
        <v>9.5521421179665961E-3</v>
      </c>
      <c r="AE6273">
        <f>Sheet2!$B$17+Sheet2!$B$18*'Portfolio allocation'!K6273</f>
        <v>9.6734863140016201E-3</v>
      </c>
      <c r="AF6273">
        <f t="shared" si="881"/>
        <v>-1.2134419603502394E-4</v>
      </c>
      <c r="AH6273" s="2">
        <v>41653</v>
      </c>
      <c r="AI6273">
        <v>2.8690000000000002</v>
      </c>
      <c r="AJ6273">
        <v>0.112</v>
      </c>
      <c r="AK6273">
        <v>1.3687499999999999</v>
      </c>
      <c r="AR6273" s="3"/>
    </row>
    <row r="6274" spans="1:44" hidden="1" outlineLevel="1" x14ac:dyDescent="0.2">
      <c r="A6274" s="2">
        <v>41654</v>
      </c>
      <c r="B6274">
        <v>12.28</v>
      </c>
      <c r="E6274" s="2">
        <v>41654</v>
      </c>
      <c r="F6274">
        <v>1848.38</v>
      </c>
      <c r="G6274">
        <f t="shared" si="876"/>
        <v>5.1661881145044219E-3</v>
      </c>
      <c r="H6274" s="2">
        <v>41654</v>
      </c>
      <c r="I6274">
        <v>3317.75</v>
      </c>
      <c r="J6274">
        <f t="shared" si="877"/>
        <v>5.1929794795506634E-3</v>
      </c>
      <c r="K6274">
        <f t="shared" si="873"/>
        <v>5.1884994795506631E-3</v>
      </c>
      <c r="L6274">
        <v>-1.3278658940546681E-3</v>
      </c>
      <c r="N6274" s="2">
        <v>41654</v>
      </c>
      <c r="O6274">
        <v>36.76</v>
      </c>
      <c r="Q6274" s="2">
        <v>41654</v>
      </c>
      <c r="R6274">
        <v>51249.15</v>
      </c>
      <c r="S6274" s="8">
        <f t="shared" si="878"/>
        <v>2.738935133870557E-2</v>
      </c>
      <c r="T6274" s="9">
        <f t="shared" si="874"/>
        <v>2.7384871338705569E-2</v>
      </c>
      <c r="U6274" s="3">
        <f>Sheet1!$B$17+Sheet1!$B$18*'Portfolio allocation'!K6274</f>
        <v>6.4401769813585107E-3</v>
      </c>
      <c r="V6274" s="13">
        <f t="shared" si="879"/>
        <v>2.0944694357347058E-2</v>
      </c>
      <c r="W6274" s="13"/>
      <c r="X6274" s="2">
        <v>41654</v>
      </c>
      <c r="Y6274">
        <v>179.32259999999999</v>
      </c>
      <c r="AA6274" s="2">
        <v>41654</v>
      </c>
      <c r="AB6274">
        <v>2642.3</v>
      </c>
      <c r="AC6274">
        <f t="shared" si="880"/>
        <v>9.7871738723349644E-3</v>
      </c>
      <c r="AD6274">
        <f t="shared" si="875"/>
        <v>9.7824938723349644E-3</v>
      </c>
      <c r="AE6274">
        <f>Sheet2!$B$17+Sheet2!$B$18*'Portfolio allocation'!K6274</f>
        <v>4.6671331191744233E-3</v>
      </c>
      <c r="AF6274">
        <f t="shared" si="881"/>
        <v>5.1153607531605411E-3</v>
      </c>
      <c r="AH6274" s="2">
        <v>41654</v>
      </c>
      <c r="AI6274">
        <v>2.8839999999999999</v>
      </c>
      <c r="AJ6274">
        <v>0.11700000000000001</v>
      </c>
      <c r="AK6274">
        <v>1.35945</v>
      </c>
      <c r="AR6274" s="3"/>
    </row>
    <row r="6275" spans="1:44" hidden="1" outlineLevel="1" x14ac:dyDescent="0.2">
      <c r="A6275" s="2">
        <v>41655</v>
      </c>
      <c r="B6275">
        <v>12.53</v>
      </c>
      <c r="E6275" s="2">
        <v>41655</v>
      </c>
      <c r="F6275">
        <v>1845.89</v>
      </c>
      <c r="G6275">
        <f t="shared" si="876"/>
        <v>-1.3471255910580959E-3</v>
      </c>
      <c r="H6275" s="2">
        <v>41655</v>
      </c>
      <c r="I6275">
        <v>3313.36</v>
      </c>
      <c r="J6275">
        <f t="shared" si="877"/>
        <v>-1.3231858940546681E-3</v>
      </c>
      <c r="K6275">
        <f t="shared" si="873"/>
        <v>-1.3278658940546681E-3</v>
      </c>
      <c r="L6275">
        <v>-3.8825184045198405E-3</v>
      </c>
      <c r="N6275" s="2">
        <v>41655</v>
      </c>
      <c r="O6275">
        <v>36.89</v>
      </c>
      <c r="Q6275" s="2">
        <v>41655</v>
      </c>
      <c r="R6275">
        <v>51430.400000000001</v>
      </c>
      <c r="S6275" s="8">
        <f t="shared" si="878"/>
        <v>3.5366440223887352E-3</v>
      </c>
      <c r="T6275" s="9">
        <f t="shared" si="874"/>
        <v>3.5319640223887352E-3</v>
      </c>
      <c r="U6275" s="3">
        <f>Sheet1!$B$17+Sheet1!$B$18*'Portfolio allocation'!K6275</f>
        <v>-1.0355625219018792E-3</v>
      </c>
      <c r="V6275" s="13">
        <f t="shared" si="879"/>
        <v>4.5675265442906149E-3</v>
      </c>
      <c r="W6275" s="13"/>
      <c r="X6275" s="2">
        <v>41655</v>
      </c>
      <c r="Y6275">
        <v>180.29679999999999</v>
      </c>
      <c r="AA6275" s="2">
        <v>41655</v>
      </c>
      <c r="AB6275">
        <v>2656.66</v>
      </c>
      <c r="AC6275">
        <f t="shared" si="880"/>
        <v>5.4346591984255621E-3</v>
      </c>
      <c r="AD6275">
        <f t="shared" si="875"/>
        <v>5.4303791984255624E-3</v>
      </c>
      <c r="AE6275">
        <f>Sheet2!$B$17+Sheet2!$B$18*'Portfolio allocation'!K6275</f>
        <v>-1.1273852185519117E-3</v>
      </c>
      <c r="AF6275">
        <f t="shared" si="881"/>
        <v>6.557764416977474E-3</v>
      </c>
      <c r="AH6275" s="2">
        <v>41655</v>
      </c>
      <c r="AI6275">
        <v>2.8450000000000002</v>
      </c>
      <c r="AJ6275">
        <v>0.107</v>
      </c>
      <c r="AK6275">
        <v>1.36015</v>
      </c>
      <c r="AR6275" s="3"/>
    </row>
    <row r="6276" spans="1:44" hidden="1" outlineLevel="1" x14ac:dyDescent="0.2">
      <c r="A6276" s="2">
        <v>41656</v>
      </c>
      <c r="B6276">
        <v>12.44</v>
      </c>
      <c r="E6276" s="2">
        <v>41656</v>
      </c>
      <c r="F6276">
        <v>1838.7</v>
      </c>
      <c r="G6276">
        <f t="shared" si="876"/>
        <v>-3.8951400137603454E-3</v>
      </c>
      <c r="H6276" s="2">
        <v>41656</v>
      </c>
      <c r="I6276">
        <v>3300.51</v>
      </c>
      <c r="J6276">
        <f t="shared" si="877"/>
        <v>-3.8782384045198404E-3</v>
      </c>
      <c r="K6276">
        <f t="shared" ref="K6276:K6339" si="882">J6276-(AJ6275/25000)</f>
        <v>-3.8825184045198405E-3</v>
      </c>
      <c r="L6276">
        <v>-4.2799999999999997E-6</v>
      </c>
      <c r="N6276" s="2">
        <v>41656</v>
      </c>
      <c r="O6276">
        <v>36.380000000000003</v>
      </c>
      <c r="Q6276" s="2">
        <v>41656</v>
      </c>
      <c r="R6276">
        <v>50719.37</v>
      </c>
      <c r="S6276" s="8">
        <f t="shared" si="878"/>
        <v>-1.3825091774514631E-2</v>
      </c>
      <c r="T6276" s="9">
        <f t="shared" ref="T6276:T6339" si="883">S6276-(AJ6275/100/250)</f>
        <v>-1.3829371774514631E-2</v>
      </c>
      <c r="U6276" s="3">
        <f>Sheet1!$B$17+Sheet1!$B$18*'Portfolio allocation'!K6276</f>
        <v>-3.9663246254119603E-3</v>
      </c>
      <c r="V6276" s="13">
        <f t="shared" si="879"/>
        <v>-9.863047149102671E-3</v>
      </c>
      <c r="W6276" s="13"/>
      <c r="X6276" s="2">
        <v>41656</v>
      </c>
      <c r="Y6276">
        <v>181.56720000000001</v>
      </c>
      <c r="AA6276" s="2">
        <v>41656</v>
      </c>
      <c r="AB6276">
        <v>2675.38</v>
      </c>
      <c r="AC6276">
        <f t="shared" si="880"/>
        <v>7.0464417727522655E-3</v>
      </c>
      <c r="AD6276">
        <f t="shared" ref="AD6276:AD6339" si="884">AC6276-AJ6276/25000</f>
        <v>7.0421617727522657E-3</v>
      </c>
      <c r="AE6276">
        <f>Sheet2!$B$17+Sheet2!$B$18*'Portfolio allocation'!K6276</f>
        <v>-3.3990474059376638E-3</v>
      </c>
      <c r="AF6276">
        <f t="shared" si="881"/>
        <v>1.0441209178689929E-2</v>
      </c>
      <c r="AH6276" s="2">
        <v>41656</v>
      </c>
      <c r="AI6276">
        <v>2.827</v>
      </c>
      <c r="AJ6276">
        <v>0.107</v>
      </c>
      <c r="AK6276">
        <v>1.35575</v>
      </c>
      <c r="AR6276" s="3"/>
    </row>
    <row r="6277" spans="1:44" hidden="1" outlineLevel="1" x14ac:dyDescent="0.2">
      <c r="A6277" s="2">
        <v>41659</v>
      </c>
      <c r="B6277">
        <v>12.44</v>
      </c>
      <c r="E6277" s="2">
        <v>41659</v>
      </c>
      <c r="F6277">
        <v>1838.7</v>
      </c>
      <c r="G6277">
        <f t="shared" ref="G6277:G6340" si="885">(F6277/F6276)-1</f>
        <v>0</v>
      </c>
      <c r="H6277" s="2">
        <v>41659</v>
      </c>
      <c r="I6277">
        <v>3300.51</v>
      </c>
      <c r="J6277">
        <f t="shared" ref="J6277:J6340" si="886">(I6277/I6276)-1</f>
        <v>0</v>
      </c>
      <c r="K6277">
        <f t="shared" si="882"/>
        <v>-4.2799999999999997E-6</v>
      </c>
      <c r="L6277">
        <v>2.7922575048097927E-3</v>
      </c>
      <c r="N6277" s="2">
        <v>41659</v>
      </c>
      <c r="O6277">
        <v>36.380000000000003</v>
      </c>
      <c r="Q6277" s="2">
        <v>41659</v>
      </c>
      <c r="R6277">
        <v>50719.37</v>
      </c>
      <c r="S6277" s="8">
        <f t="shared" ref="S6277:S6340" si="887">R6277/R6276-1</f>
        <v>0</v>
      </c>
      <c r="T6277" s="9">
        <f t="shared" si="883"/>
        <v>-4.2799999999999997E-6</v>
      </c>
      <c r="U6277" s="3">
        <f>Sheet1!$B$17+Sheet1!$B$18*'Portfolio allocation'!K6277</f>
        <v>4.8288875988500805E-4</v>
      </c>
      <c r="V6277" s="13">
        <f t="shared" ref="V6277:V6340" si="888">T6277-U6277</f>
        <v>-4.8716875988500806E-4</v>
      </c>
      <c r="W6277" s="13"/>
      <c r="X6277" s="2">
        <v>41659</v>
      </c>
      <c r="Y6277">
        <v>181.56720000000001</v>
      </c>
      <c r="AA6277" s="2">
        <v>41659</v>
      </c>
      <c r="AB6277">
        <v>2675.38</v>
      </c>
      <c r="AC6277">
        <f t="shared" ref="AC6277:AC6340" si="889">AB6277/AB6276-1</f>
        <v>0</v>
      </c>
      <c r="AD6277">
        <f t="shared" si="884"/>
        <v>-4.2799999999999997E-6</v>
      </c>
      <c r="AE6277">
        <f>Sheet2!$B$17+Sheet2!$B$18*'Portfolio allocation'!K6277</f>
        <v>4.9581126171684901E-5</v>
      </c>
      <c r="AF6277">
        <f t="shared" ref="AF6277:AF6340" si="890">AD6277-AE6277</f>
        <v>-5.3861126171684901E-5</v>
      </c>
      <c r="AH6277" s="2">
        <v>41659</v>
      </c>
      <c r="AI6277">
        <v>2.827</v>
      </c>
      <c r="AJ6277">
        <v>0.107</v>
      </c>
      <c r="AK6277">
        <v>1.3563499999999999</v>
      </c>
      <c r="AR6277" s="3"/>
    </row>
    <row r="6278" spans="1:44" hidden="1" outlineLevel="1" x14ac:dyDescent="0.2">
      <c r="A6278" s="2">
        <v>41660</v>
      </c>
      <c r="B6278">
        <v>12.87</v>
      </c>
      <c r="E6278" s="2">
        <v>41660</v>
      </c>
      <c r="F6278">
        <v>1843.8</v>
      </c>
      <c r="G6278">
        <f t="shared" si="885"/>
        <v>2.7736988089410719E-3</v>
      </c>
      <c r="H6278" s="2">
        <v>41660</v>
      </c>
      <c r="I6278">
        <v>3309.74</v>
      </c>
      <c r="J6278">
        <f t="shared" si="886"/>
        <v>2.7965375048097929E-3</v>
      </c>
      <c r="K6278">
        <f t="shared" si="882"/>
        <v>2.7922575048097927E-3</v>
      </c>
      <c r="L6278">
        <v>6.9063863409210102E-4</v>
      </c>
      <c r="N6278" s="2">
        <v>41660</v>
      </c>
      <c r="O6278">
        <v>36.17</v>
      </c>
      <c r="Q6278" s="2">
        <v>41660</v>
      </c>
      <c r="R6278">
        <v>50426.61</v>
      </c>
      <c r="S6278" s="8">
        <f t="shared" si="887"/>
        <v>-5.7721537156317781E-3</v>
      </c>
      <c r="T6278" s="9">
        <f t="shared" si="883"/>
        <v>-5.7764337156317779E-3</v>
      </c>
      <c r="U6278" s="3">
        <f>Sheet1!$B$17+Sheet1!$B$18*'Portfolio allocation'!K6278</f>
        <v>3.6911474590882076E-3</v>
      </c>
      <c r="V6278" s="13">
        <f t="shared" si="888"/>
        <v>-9.467581174719986E-3</v>
      </c>
      <c r="W6278" s="13"/>
      <c r="X6278" s="2">
        <v>41660</v>
      </c>
      <c r="Y6278">
        <v>179.98159999999999</v>
      </c>
      <c r="AA6278" s="2">
        <v>41660</v>
      </c>
      <c r="AB6278">
        <v>2652.01</v>
      </c>
      <c r="AC6278">
        <f t="shared" si="889"/>
        <v>-8.7352077088114211E-3</v>
      </c>
      <c r="AD6278">
        <f t="shared" si="884"/>
        <v>-8.7394877088114217E-3</v>
      </c>
      <c r="AE6278">
        <f>Sheet2!$B$17+Sheet2!$B$18*'Portfolio allocation'!K6278</f>
        <v>2.5363336215730023E-3</v>
      </c>
      <c r="AF6278">
        <f t="shared" si="890"/>
        <v>-1.1275821330384423E-2</v>
      </c>
      <c r="AH6278" s="2">
        <v>41660</v>
      </c>
      <c r="AI6278">
        <v>2.823</v>
      </c>
      <c r="AJ6278">
        <v>0.107</v>
      </c>
      <c r="AK6278">
        <v>1.3544499999999999</v>
      </c>
      <c r="AR6278" s="3"/>
    </row>
    <row r="6279" spans="1:44" hidden="1" outlineLevel="1" x14ac:dyDescent="0.2">
      <c r="A6279" s="2">
        <v>41661</v>
      </c>
      <c r="B6279">
        <v>12.84</v>
      </c>
      <c r="E6279" s="2">
        <v>41661</v>
      </c>
      <c r="F6279">
        <v>1844.86</v>
      </c>
      <c r="G6279">
        <f t="shared" si="885"/>
        <v>5.7489966373780454E-4</v>
      </c>
      <c r="H6279" s="2">
        <v>41661</v>
      </c>
      <c r="I6279">
        <v>3312.04</v>
      </c>
      <c r="J6279">
        <f t="shared" si="886"/>
        <v>6.9491863409210097E-4</v>
      </c>
      <c r="K6279">
        <f t="shared" si="882"/>
        <v>6.9063863409210102E-4</v>
      </c>
      <c r="L6279">
        <v>-8.8808643876282199E-3</v>
      </c>
      <c r="N6279" s="2">
        <v>41661</v>
      </c>
      <c r="O6279">
        <v>35.93</v>
      </c>
      <c r="Q6279" s="2">
        <v>41661</v>
      </c>
      <c r="R6279">
        <v>50092</v>
      </c>
      <c r="S6279" s="8">
        <f t="shared" si="887"/>
        <v>-6.6355838712933712E-3</v>
      </c>
      <c r="T6279" s="9">
        <f t="shared" si="883"/>
        <v>-6.639863871293371E-3</v>
      </c>
      <c r="U6279" s="3">
        <f>Sheet1!$B$17+Sheet1!$B$18*'Portfolio allocation'!K6279</f>
        <v>1.2801170284957044E-3</v>
      </c>
      <c r="V6279" s="13">
        <f t="shared" si="888"/>
        <v>-7.9199808997890749E-3</v>
      </c>
      <c r="W6279" s="13"/>
      <c r="X6279" s="2">
        <v>41661</v>
      </c>
      <c r="Y6279">
        <v>174.0787</v>
      </c>
      <c r="AA6279" s="2">
        <v>41661</v>
      </c>
      <c r="AB6279">
        <v>2565.0300000000002</v>
      </c>
      <c r="AC6279">
        <f t="shared" si="889"/>
        <v>-3.2797764714311062E-2</v>
      </c>
      <c r="AD6279">
        <f t="shared" si="884"/>
        <v>-3.2801924714311065E-2</v>
      </c>
      <c r="AE6279">
        <f>Sheet2!$B$17+Sheet2!$B$18*'Portfolio allocation'!K6279</f>
        <v>6.6752050458418488E-4</v>
      </c>
      <c r="AF6279">
        <f t="shared" si="890"/>
        <v>-3.346944521889525E-2</v>
      </c>
      <c r="AH6279" s="2">
        <v>41661</v>
      </c>
      <c r="AI6279">
        <v>2.86</v>
      </c>
      <c r="AJ6279">
        <v>0.104</v>
      </c>
      <c r="AK6279">
        <v>1.3564499999999999</v>
      </c>
      <c r="AR6279" s="3"/>
    </row>
    <row r="6280" spans="1:44" hidden="1" outlineLevel="1" x14ac:dyDescent="0.2">
      <c r="A6280" s="2">
        <v>41662</v>
      </c>
      <c r="B6280">
        <v>13.77</v>
      </c>
      <c r="E6280" s="2">
        <v>41662</v>
      </c>
      <c r="F6280">
        <v>1828.46</v>
      </c>
      <c r="G6280">
        <f t="shared" si="885"/>
        <v>-8.8895634357077924E-3</v>
      </c>
      <c r="H6280" s="2">
        <v>41662</v>
      </c>
      <c r="I6280">
        <v>3282.64</v>
      </c>
      <c r="J6280">
        <f t="shared" si="886"/>
        <v>-8.8767043876282203E-3</v>
      </c>
      <c r="K6280">
        <f t="shared" si="882"/>
        <v>-8.8808643876282199E-3</v>
      </c>
      <c r="L6280">
        <v>-2.0874356997538455E-2</v>
      </c>
      <c r="N6280" s="2">
        <v>41662</v>
      </c>
      <c r="O6280">
        <v>36.055</v>
      </c>
      <c r="Q6280" s="2">
        <v>41662</v>
      </c>
      <c r="R6280">
        <v>50266.27</v>
      </c>
      <c r="S6280" s="8">
        <f t="shared" si="887"/>
        <v>3.4789986424976771E-3</v>
      </c>
      <c r="T6280" s="9">
        <f t="shared" si="883"/>
        <v>3.4748386424976771E-3</v>
      </c>
      <c r="U6280" s="3">
        <f>Sheet1!$B$17+Sheet1!$B$18*'Portfolio allocation'!K6280</f>
        <v>-9.7005538121667859E-3</v>
      </c>
      <c r="V6280" s="13">
        <f t="shared" si="888"/>
        <v>1.3175392454664463E-2</v>
      </c>
      <c r="W6280" s="13"/>
      <c r="X6280" s="2">
        <v>41662</v>
      </c>
      <c r="Y6280">
        <v>174.53720000000001</v>
      </c>
      <c r="AA6280" s="2">
        <v>41662</v>
      </c>
      <c r="AB6280">
        <v>2571.79</v>
      </c>
      <c r="AC6280">
        <f t="shared" si="889"/>
        <v>2.6354467589071451E-3</v>
      </c>
      <c r="AD6280">
        <f t="shared" si="884"/>
        <v>2.6314867589071452E-3</v>
      </c>
      <c r="AE6280">
        <f>Sheet2!$B$17+Sheet2!$B$18*'Portfolio allocation'!K6280</f>
        <v>-7.8437041734567958E-3</v>
      </c>
      <c r="AF6280">
        <f t="shared" si="890"/>
        <v>1.0475190932363942E-2</v>
      </c>
      <c r="AH6280" s="2">
        <v>41662</v>
      </c>
      <c r="AI6280">
        <v>2.774</v>
      </c>
      <c r="AJ6280">
        <v>9.9000000000000005E-2</v>
      </c>
      <c r="AK6280">
        <v>1.36805</v>
      </c>
      <c r="AR6280" s="3"/>
    </row>
    <row r="6281" spans="1:44" hidden="1" outlineLevel="1" x14ac:dyDescent="0.2">
      <c r="A6281" s="2">
        <v>41663</v>
      </c>
      <c r="B6281">
        <v>18.14</v>
      </c>
      <c r="E6281" s="2">
        <v>41663</v>
      </c>
      <c r="F6281">
        <v>1790.29</v>
      </c>
      <c r="G6281">
        <f t="shared" si="885"/>
        <v>-2.0875490850223777E-2</v>
      </c>
      <c r="H6281" s="2">
        <v>41663</v>
      </c>
      <c r="I6281">
        <v>3214.13</v>
      </c>
      <c r="J6281">
        <f t="shared" si="886"/>
        <v>-2.0870396997538454E-2</v>
      </c>
      <c r="K6281">
        <f t="shared" si="882"/>
        <v>-2.0874356997538455E-2</v>
      </c>
      <c r="L6281">
        <v>-4.8454034144232204E-3</v>
      </c>
      <c r="N6281" s="2">
        <v>41663</v>
      </c>
      <c r="O6281">
        <v>36.805</v>
      </c>
      <c r="Q6281" s="2">
        <v>41663</v>
      </c>
      <c r="R6281">
        <v>51311.89</v>
      </c>
      <c r="S6281" s="8">
        <f t="shared" si="887"/>
        <v>2.0801623036680539E-2</v>
      </c>
      <c r="T6281" s="9">
        <f t="shared" si="883"/>
        <v>2.0797663036680538E-2</v>
      </c>
      <c r="U6281" s="3">
        <f>Sheet1!$B$17+Sheet1!$B$18*'Portfolio allocation'!K6281</f>
        <v>-2.3459792489779623E-2</v>
      </c>
      <c r="V6281" s="13">
        <f t="shared" si="888"/>
        <v>4.4257455526460161E-2</v>
      </c>
      <c r="W6281" s="13"/>
      <c r="X6281" s="2">
        <v>41663</v>
      </c>
      <c r="Y6281">
        <v>171.5857</v>
      </c>
      <c r="AA6281" s="2">
        <v>41663</v>
      </c>
      <c r="AB6281">
        <v>2528.3000000000002</v>
      </c>
      <c r="AC6281">
        <f t="shared" si="889"/>
        <v>-1.6910400926980707E-2</v>
      </c>
      <c r="AD6281">
        <f t="shared" si="884"/>
        <v>-1.6914680926980705E-2</v>
      </c>
      <c r="AE6281">
        <f>Sheet2!$B$17+Sheet2!$B$18*'Portfolio allocation'!K6281</f>
        <v>-1.8508623783859118E-2</v>
      </c>
      <c r="AF6281">
        <f t="shared" si="890"/>
        <v>1.5939428568784129E-3</v>
      </c>
      <c r="AH6281" s="2">
        <v>41663</v>
      </c>
      <c r="AI6281">
        <v>2.7349999999999999</v>
      </c>
      <c r="AJ6281">
        <v>0.107</v>
      </c>
      <c r="AK6281">
        <v>1.3685499999999999</v>
      </c>
      <c r="AR6281" s="3"/>
    </row>
    <row r="6282" spans="1:44" hidden="1" outlineLevel="1" x14ac:dyDescent="0.2">
      <c r="A6282" s="2">
        <v>41666</v>
      </c>
      <c r="B6282">
        <v>17.420000000000002</v>
      </c>
      <c r="E6282" s="2">
        <v>41666</v>
      </c>
      <c r="F6282">
        <v>1781.56</v>
      </c>
      <c r="G6282">
        <f t="shared" si="885"/>
        <v>-4.8763049561802996E-3</v>
      </c>
      <c r="H6282" s="2">
        <v>41666</v>
      </c>
      <c r="I6282">
        <v>3198.57</v>
      </c>
      <c r="J6282">
        <f t="shared" si="886"/>
        <v>-4.8411234144232207E-3</v>
      </c>
      <c r="K6282">
        <f t="shared" si="882"/>
        <v>-4.8454034144232204E-3</v>
      </c>
      <c r="L6282">
        <v>6.1359639215023644E-3</v>
      </c>
      <c r="N6282" s="2">
        <v>41666</v>
      </c>
      <c r="O6282">
        <v>36.03</v>
      </c>
      <c r="Q6282" s="2">
        <v>41666</v>
      </c>
      <c r="R6282">
        <v>50231.43</v>
      </c>
      <c r="S6282" s="8">
        <f t="shared" si="887"/>
        <v>-2.1056718043322875E-2</v>
      </c>
      <c r="T6282" s="9">
        <f t="shared" si="883"/>
        <v>-2.1060998043322874E-2</v>
      </c>
      <c r="U6282" s="3">
        <f>Sheet1!$B$17+Sheet1!$B$18*'Portfolio allocation'!K6282</f>
        <v>-5.0709707115244324E-3</v>
      </c>
      <c r="V6282" s="13">
        <f t="shared" si="888"/>
        <v>-1.599002733179844E-2</v>
      </c>
      <c r="W6282" s="13"/>
      <c r="X6282" s="2">
        <v>41666</v>
      </c>
      <c r="Y6282">
        <v>169.9238</v>
      </c>
      <c r="AA6282" s="2">
        <v>41666</v>
      </c>
      <c r="AB6282">
        <v>2503.81</v>
      </c>
      <c r="AC6282">
        <f t="shared" si="889"/>
        <v>-9.6863505122020133E-3</v>
      </c>
      <c r="AD6282">
        <f t="shared" si="884"/>
        <v>-9.6906305122020139E-3</v>
      </c>
      <c r="AE6282">
        <f>Sheet2!$B$17+Sheet2!$B$18*'Portfolio allocation'!K6282</f>
        <v>-4.2552693221621033E-3</v>
      </c>
      <c r="AF6282">
        <f t="shared" si="890"/>
        <v>-5.4353611900399106E-3</v>
      </c>
      <c r="AH6282" s="2">
        <v>41666</v>
      </c>
      <c r="AI6282">
        <v>2.766</v>
      </c>
      <c r="AJ6282">
        <v>0.107</v>
      </c>
      <c r="AK6282">
        <v>1.3673500000000001</v>
      </c>
      <c r="AR6282" s="3"/>
    </row>
    <row r="6283" spans="1:44" hidden="1" outlineLevel="1" x14ac:dyDescent="0.2">
      <c r="A6283" s="2">
        <v>41667</v>
      </c>
      <c r="B6283">
        <v>15.8</v>
      </c>
      <c r="E6283" s="2">
        <v>41667</v>
      </c>
      <c r="F6283">
        <v>1792.5</v>
      </c>
      <c r="G6283">
        <f t="shared" si="885"/>
        <v>6.1406856911920826E-3</v>
      </c>
      <c r="H6283" s="2">
        <v>41667</v>
      </c>
      <c r="I6283">
        <v>3218.21</v>
      </c>
      <c r="J6283">
        <f t="shared" si="886"/>
        <v>6.1402439215023641E-3</v>
      </c>
      <c r="K6283">
        <f t="shared" si="882"/>
        <v>6.1359639215023644E-3</v>
      </c>
      <c r="L6283">
        <v>-1.0106048938260805E-2</v>
      </c>
      <c r="N6283" s="2">
        <v>41667</v>
      </c>
      <c r="O6283">
        <v>36.270000000000003</v>
      </c>
      <c r="Q6283" s="2">
        <v>41667</v>
      </c>
      <c r="R6283">
        <v>50566.01</v>
      </c>
      <c r="S6283" s="8">
        <f t="shared" si="887"/>
        <v>6.6607699601624049E-3</v>
      </c>
      <c r="T6283" s="9">
        <f t="shared" si="883"/>
        <v>6.6564899601624051E-3</v>
      </c>
      <c r="U6283" s="3">
        <f>Sheet1!$B$17+Sheet1!$B$18*'Portfolio allocation'!K6283</f>
        <v>7.5271322011076554E-3</v>
      </c>
      <c r="V6283" s="13">
        <f t="shared" si="888"/>
        <v>-8.7064224094525033E-4</v>
      </c>
      <c r="W6283" s="13"/>
      <c r="X6283" s="2">
        <v>41667</v>
      </c>
      <c r="Y6283">
        <v>168.92080000000001</v>
      </c>
      <c r="AA6283" s="2">
        <v>41667</v>
      </c>
      <c r="AB6283">
        <v>2489.0300000000002</v>
      </c>
      <c r="AC6283">
        <f t="shared" si="889"/>
        <v>-5.9030038221749015E-3</v>
      </c>
      <c r="AD6283">
        <f t="shared" si="884"/>
        <v>-5.9071638221749011E-3</v>
      </c>
      <c r="AE6283">
        <f>Sheet2!$B$17+Sheet2!$B$18*'Portfolio allocation'!K6283</f>
        <v>5.50964267296196E-3</v>
      </c>
      <c r="AF6283">
        <f t="shared" si="890"/>
        <v>-1.141680649513686E-2</v>
      </c>
      <c r="AH6283" s="2">
        <v>41667</v>
      </c>
      <c r="AI6283">
        <v>2.7480000000000002</v>
      </c>
      <c r="AJ6283">
        <v>0.104</v>
      </c>
      <c r="AK6283">
        <v>1.3664000000000001</v>
      </c>
      <c r="AR6283" s="3"/>
    </row>
    <row r="6284" spans="1:44" hidden="1" outlineLevel="1" x14ac:dyDescent="0.2">
      <c r="A6284" s="2">
        <v>41668</v>
      </c>
      <c r="B6284">
        <v>17.350000000000001</v>
      </c>
      <c r="E6284" s="2">
        <v>41668</v>
      </c>
      <c r="F6284">
        <v>1774.2</v>
      </c>
      <c r="G6284">
        <f t="shared" si="885"/>
        <v>-1.0209205020920487E-2</v>
      </c>
      <c r="H6284" s="2">
        <v>41668</v>
      </c>
      <c r="I6284">
        <v>3185.7</v>
      </c>
      <c r="J6284">
        <f t="shared" si="886"/>
        <v>-1.0101888938260806E-2</v>
      </c>
      <c r="K6284">
        <f t="shared" si="882"/>
        <v>-1.0106048938260805E-2</v>
      </c>
      <c r="L6284">
        <v>1.1321651325611495E-2</v>
      </c>
      <c r="N6284" s="2">
        <v>41668</v>
      </c>
      <c r="O6284">
        <v>36.659999999999997</v>
      </c>
      <c r="Q6284" s="2">
        <v>41668</v>
      </c>
      <c r="R6284">
        <v>51109.73</v>
      </c>
      <c r="S6284" s="8">
        <f t="shared" si="887"/>
        <v>1.0752677539714872E-2</v>
      </c>
      <c r="T6284" s="9">
        <f t="shared" si="883"/>
        <v>1.0748517539714873E-2</v>
      </c>
      <c r="U6284" s="3">
        <f>Sheet1!$B$17+Sheet1!$B$18*'Portfolio allocation'!K6284</f>
        <v>-1.1106116578958181E-2</v>
      </c>
      <c r="V6284" s="13">
        <f t="shared" si="888"/>
        <v>2.1854634118673055E-2</v>
      </c>
      <c r="W6284" s="13"/>
      <c r="X6284" s="2">
        <v>41668</v>
      </c>
      <c r="Y6284">
        <v>168.49100000000001</v>
      </c>
      <c r="AA6284" s="2">
        <v>41668</v>
      </c>
      <c r="AB6284">
        <v>2482.6999999999998</v>
      </c>
      <c r="AC6284">
        <f t="shared" si="889"/>
        <v>-2.5431593833743493E-3</v>
      </c>
      <c r="AD6284">
        <f t="shared" si="884"/>
        <v>-2.5471193833743492E-3</v>
      </c>
      <c r="AE6284">
        <f>Sheet2!$B$17+Sheet2!$B$18*'Portfolio allocation'!K6284</f>
        <v>-8.9331695331641547E-3</v>
      </c>
      <c r="AF6284">
        <f t="shared" si="890"/>
        <v>6.3860501497898054E-3</v>
      </c>
      <c r="AH6284" s="2">
        <v>41668</v>
      </c>
      <c r="AI6284">
        <v>2.6749999999999998</v>
      </c>
      <c r="AJ6284">
        <v>9.9000000000000005E-2</v>
      </c>
      <c r="AK6284">
        <v>1.3644499999999999</v>
      </c>
      <c r="AR6284" s="3"/>
    </row>
    <row r="6285" spans="1:44" hidden="1" outlineLevel="1" x14ac:dyDescent="0.2">
      <c r="A6285" s="2">
        <v>41669</v>
      </c>
      <c r="B6285">
        <v>17.29</v>
      </c>
      <c r="E6285" s="2">
        <v>41669</v>
      </c>
      <c r="F6285">
        <v>1794.19</v>
      </c>
      <c r="G6285">
        <f t="shared" si="885"/>
        <v>1.1267049938000318E-2</v>
      </c>
      <c r="H6285" s="2">
        <v>41669</v>
      </c>
      <c r="I6285">
        <v>3221.78</v>
      </c>
      <c r="J6285">
        <f t="shared" si="886"/>
        <v>1.1325611325611495E-2</v>
      </c>
      <c r="K6285">
        <f t="shared" si="882"/>
        <v>1.1321651325611495E-2</v>
      </c>
      <c r="L6285">
        <v>-6.4691300749276457E-3</v>
      </c>
      <c r="N6285" s="2">
        <v>41669</v>
      </c>
      <c r="O6285">
        <v>36.86</v>
      </c>
      <c r="Q6285" s="2">
        <v>41669</v>
      </c>
      <c r="R6285">
        <v>51388.56</v>
      </c>
      <c r="S6285" s="8">
        <f t="shared" si="887"/>
        <v>5.4555169827739114E-3</v>
      </c>
      <c r="T6285" s="9">
        <f t="shared" si="883"/>
        <v>5.4515569827739115E-3</v>
      </c>
      <c r="U6285" s="3">
        <f>Sheet1!$B$17+Sheet1!$B$18*'Portfolio allocation'!K6285</f>
        <v>1.3476284213897537E-2</v>
      </c>
      <c r="V6285" s="13">
        <f t="shared" si="888"/>
        <v>-8.024727231123626E-3</v>
      </c>
      <c r="W6285" s="13"/>
      <c r="X6285" s="2">
        <v>41669</v>
      </c>
      <c r="Y6285">
        <v>169.40799999999999</v>
      </c>
      <c r="AA6285" s="2">
        <v>41669</v>
      </c>
      <c r="AB6285">
        <v>2496.21</v>
      </c>
      <c r="AC6285">
        <f t="shared" si="889"/>
        <v>5.4416562613284203E-3</v>
      </c>
      <c r="AD6285">
        <f t="shared" si="884"/>
        <v>5.4378962613284201E-3</v>
      </c>
      <c r="AE6285">
        <f>Sheet2!$B$17+Sheet2!$B$18*'Portfolio allocation'!K6285</f>
        <v>1.012088821154688E-2</v>
      </c>
      <c r="AF6285">
        <f t="shared" si="890"/>
        <v>-4.6829919502184604E-3</v>
      </c>
      <c r="AH6285" s="2">
        <v>41669</v>
      </c>
      <c r="AI6285">
        <v>2.6949999999999998</v>
      </c>
      <c r="AJ6285">
        <v>9.4E-2</v>
      </c>
      <c r="AK6285">
        <v>1.3563499999999999</v>
      </c>
      <c r="AR6285" s="3"/>
    </row>
    <row r="6286" spans="1:44" hidden="1" outlineLevel="1" x14ac:dyDescent="0.2">
      <c r="A6286" s="2">
        <v>41670</v>
      </c>
      <c r="B6286">
        <v>18.41</v>
      </c>
      <c r="E6286" s="2">
        <v>41670</v>
      </c>
      <c r="F6286">
        <v>1782.59</v>
      </c>
      <c r="G6286">
        <f t="shared" si="885"/>
        <v>-6.4653130381955304E-3</v>
      </c>
      <c r="H6286" s="2">
        <v>41670</v>
      </c>
      <c r="I6286">
        <v>3200.95</v>
      </c>
      <c r="J6286">
        <f t="shared" si="886"/>
        <v>-6.4653700749276455E-3</v>
      </c>
      <c r="K6286">
        <f t="shared" si="882"/>
        <v>-6.4691300749276457E-3</v>
      </c>
      <c r="L6286">
        <v>-2.2834362129367874E-2</v>
      </c>
      <c r="N6286" s="2">
        <v>41670</v>
      </c>
      <c r="O6286">
        <v>37.840000000000003</v>
      </c>
      <c r="Q6286" s="2">
        <v>41670</v>
      </c>
      <c r="R6286">
        <v>52754.84</v>
      </c>
      <c r="S6286" s="8">
        <f t="shared" si="887"/>
        <v>2.6587240428608938E-2</v>
      </c>
      <c r="T6286" s="9">
        <f t="shared" si="883"/>
        <v>2.658348042860894E-2</v>
      </c>
      <c r="U6286" s="3">
        <f>Sheet1!$B$17+Sheet1!$B$18*'Portfolio allocation'!K6286</f>
        <v>-6.9337510871610528E-3</v>
      </c>
      <c r="V6286" s="13">
        <f t="shared" si="888"/>
        <v>3.3517231515769991E-2</v>
      </c>
      <c r="W6286" s="13"/>
      <c r="X6286" s="2">
        <v>41670</v>
      </c>
      <c r="Y6286">
        <v>168.7585</v>
      </c>
      <c r="AA6286" s="2">
        <v>41670</v>
      </c>
      <c r="AB6286">
        <v>2486.64</v>
      </c>
      <c r="AC6286">
        <f t="shared" si="889"/>
        <v>-3.8338120590816205E-3</v>
      </c>
      <c r="AD6286">
        <f t="shared" si="884"/>
        <v>-3.8374520590816205E-3</v>
      </c>
      <c r="AE6286">
        <f>Sheet2!$B$17+Sheet2!$B$18*'Portfolio allocation'!K6286</f>
        <v>-5.6991284936963177E-3</v>
      </c>
      <c r="AF6286">
        <f t="shared" si="890"/>
        <v>1.8616764346146971E-3</v>
      </c>
      <c r="AH6286" s="2">
        <v>41670</v>
      </c>
      <c r="AI6286">
        <v>2.6659999999999999</v>
      </c>
      <c r="AJ6286">
        <v>9.0999999999999998E-2</v>
      </c>
      <c r="AK6286">
        <v>1.3485499999999999</v>
      </c>
      <c r="AR6286" s="3"/>
    </row>
    <row r="6287" spans="1:44" hidden="1" outlineLevel="1" x14ac:dyDescent="0.2">
      <c r="A6287" s="2">
        <v>41673</v>
      </c>
      <c r="B6287">
        <v>21.44</v>
      </c>
      <c r="E6287" s="2">
        <v>41673</v>
      </c>
      <c r="F6287">
        <v>1741.89</v>
      </c>
      <c r="G6287">
        <f t="shared" si="885"/>
        <v>-2.2831946774075851E-2</v>
      </c>
      <c r="H6287" s="2">
        <v>41673</v>
      </c>
      <c r="I6287">
        <v>3127.87</v>
      </c>
      <c r="J6287">
        <f t="shared" si="886"/>
        <v>-2.2830722129367875E-2</v>
      </c>
      <c r="K6287">
        <f t="shared" si="882"/>
        <v>-2.2834362129367874E-2</v>
      </c>
      <c r="L6287">
        <v>7.6916926065343219E-3</v>
      </c>
      <c r="N6287" s="2">
        <v>41673</v>
      </c>
      <c r="O6287">
        <v>36.479999999999997</v>
      </c>
      <c r="Q6287" s="2">
        <v>41673</v>
      </c>
      <c r="R6287">
        <v>50858.79</v>
      </c>
      <c r="S6287" s="8">
        <f t="shared" si="887"/>
        <v>-3.5940778135238327E-2</v>
      </c>
      <c r="T6287" s="9">
        <f t="shared" si="883"/>
        <v>-3.5944418135238326E-2</v>
      </c>
      <c r="U6287" s="3">
        <f>Sheet1!$B$17+Sheet1!$B$18*'Portfolio allocation'!K6287</f>
        <v>-2.5708360050150085E-2</v>
      </c>
      <c r="V6287" s="13">
        <f t="shared" si="888"/>
        <v>-1.0236058085088241E-2</v>
      </c>
      <c r="W6287" s="13"/>
      <c r="X6287" s="2">
        <v>41673</v>
      </c>
      <c r="Y6287">
        <v>165.14789999999999</v>
      </c>
      <c r="AA6287" s="2">
        <v>41673</v>
      </c>
      <c r="AB6287">
        <v>2433.44</v>
      </c>
      <c r="AC6287">
        <f t="shared" si="889"/>
        <v>-2.1394331306501924E-2</v>
      </c>
      <c r="AD6287">
        <f t="shared" si="884"/>
        <v>-2.1397971306501923E-2</v>
      </c>
      <c r="AE6287">
        <f>Sheet2!$B$17+Sheet2!$B$18*'Portfolio allocation'!K6287</f>
        <v>-2.0251510351335246E-2</v>
      </c>
      <c r="AF6287">
        <f t="shared" si="890"/>
        <v>-1.1464609551666768E-3</v>
      </c>
      <c r="AH6287" s="2">
        <v>41673</v>
      </c>
      <c r="AI6287">
        <v>2.5819999999999999</v>
      </c>
      <c r="AJ6287">
        <v>9.0999999999999998E-2</v>
      </c>
      <c r="AK6287">
        <v>1.35185</v>
      </c>
      <c r="AR6287" s="3"/>
    </row>
    <row r="6288" spans="1:44" hidden="1" outlineLevel="1" x14ac:dyDescent="0.2">
      <c r="A6288" s="2">
        <v>41674</v>
      </c>
      <c r="B6288">
        <v>19.11</v>
      </c>
      <c r="E6288" s="2">
        <v>41674</v>
      </c>
      <c r="F6288">
        <v>1755.2</v>
      </c>
      <c r="G6288">
        <f t="shared" si="885"/>
        <v>7.6411254442014798E-3</v>
      </c>
      <c r="H6288" s="2">
        <v>41674</v>
      </c>
      <c r="I6288">
        <v>3151.94</v>
      </c>
      <c r="J6288">
        <f t="shared" si="886"/>
        <v>7.6953326065343219E-3</v>
      </c>
      <c r="K6288">
        <f t="shared" si="882"/>
        <v>7.6916926065343219E-3</v>
      </c>
      <c r="L6288">
        <v>-1.7334538279282963E-3</v>
      </c>
      <c r="N6288" s="2">
        <v>41674</v>
      </c>
      <c r="O6288">
        <v>36.35</v>
      </c>
      <c r="Q6288" s="2">
        <v>41674</v>
      </c>
      <c r="R6288">
        <v>50677.55</v>
      </c>
      <c r="S6288" s="8">
        <f t="shared" si="887"/>
        <v>-3.563592448817543E-3</v>
      </c>
      <c r="T6288" s="9">
        <f t="shared" si="883"/>
        <v>-3.5672324488175431E-3</v>
      </c>
      <c r="U6288" s="3">
        <f>Sheet1!$B$17+Sheet1!$B$18*'Portfolio allocation'!K6288</f>
        <v>9.3119035759843902E-3</v>
      </c>
      <c r="V6288" s="13">
        <f t="shared" si="888"/>
        <v>-1.2879136024801934E-2</v>
      </c>
      <c r="W6288" s="13"/>
      <c r="X6288" s="2">
        <v>41674</v>
      </c>
      <c r="Y6288">
        <v>165.09059999999999</v>
      </c>
      <c r="AA6288" s="2">
        <v>41674</v>
      </c>
      <c r="AB6288">
        <v>2432.6</v>
      </c>
      <c r="AC6288">
        <f t="shared" si="889"/>
        <v>-3.4519034782043434E-4</v>
      </c>
      <c r="AD6288">
        <f t="shared" si="884"/>
        <v>-3.4955034782043436E-4</v>
      </c>
      <c r="AE6288">
        <f>Sheet2!$B$17+Sheet2!$B$18*'Portfolio allocation'!K6288</f>
        <v>6.8930363099208043E-3</v>
      </c>
      <c r="AF6288">
        <f t="shared" si="890"/>
        <v>-7.2425866577412387E-3</v>
      </c>
      <c r="AH6288" s="2">
        <v>41674</v>
      </c>
      <c r="AI6288">
        <v>2.6240000000000001</v>
      </c>
      <c r="AJ6288">
        <v>0.109</v>
      </c>
      <c r="AK6288">
        <v>1.3510500000000001</v>
      </c>
      <c r="AR6288" s="3"/>
    </row>
    <row r="6289" spans="1:44" hidden="1" outlineLevel="1" x14ac:dyDescent="0.2">
      <c r="A6289" s="2">
        <v>41675</v>
      </c>
      <c r="B6289">
        <v>19.95</v>
      </c>
      <c r="E6289" s="2">
        <v>41675</v>
      </c>
      <c r="F6289">
        <v>1751.64</v>
      </c>
      <c r="G6289">
        <f t="shared" si="885"/>
        <v>-2.0282588878759444E-3</v>
      </c>
      <c r="H6289" s="2">
        <v>41675</v>
      </c>
      <c r="I6289">
        <v>3146.49</v>
      </c>
      <c r="J6289">
        <f t="shared" si="886"/>
        <v>-1.7290938279282964E-3</v>
      </c>
      <c r="K6289">
        <f t="shared" si="882"/>
        <v>-1.7334538279282963E-3</v>
      </c>
      <c r="L6289">
        <v>1.2949357127338849E-2</v>
      </c>
      <c r="N6289" s="2">
        <v>41675</v>
      </c>
      <c r="O6289">
        <v>35.82</v>
      </c>
      <c r="Q6289" s="2">
        <v>41675</v>
      </c>
      <c r="R6289">
        <v>49938.64</v>
      </c>
      <c r="S6289" s="8">
        <f t="shared" si="887"/>
        <v>-1.4580618044873983E-2</v>
      </c>
      <c r="T6289" s="9">
        <f t="shared" si="883"/>
        <v>-1.4584978044873983E-2</v>
      </c>
      <c r="U6289" s="3">
        <f>Sheet1!$B$17+Sheet1!$B$18*'Portfolio allocation'!K6289</f>
        <v>-1.5008632786068831E-3</v>
      </c>
      <c r="V6289" s="13">
        <f t="shared" si="888"/>
        <v>-1.3084114766267099E-2</v>
      </c>
      <c r="W6289" s="13"/>
      <c r="X6289" s="2">
        <v>41675</v>
      </c>
      <c r="Y6289">
        <v>166.42789999999999</v>
      </c>
      <c r="AA6289" s="2">
        <v>41675</v>
      </c>
      <c r="AB6289">
        <v>2452.3000000000002</v>
      </c>
      <c r="AC6289">
        <f t="shared" si="889"/>
        <v>8.0983310038642564E-3</v>
      </c>
      <c r="AD6289">
        <f t="shared" si="884"/>
        <v>8.0935710038642569E-3</v>
      </c>
      <c r="AE6289">
        <f>Sheet2!$B$17+Sheet2!$B$18*'Portfolio allocation'!K6289</f>
        <v>-1.4880443568363842E-3</v>
      </c>
      <c r="AF6289">
        <f t="shared" si="890"/>
        <v>9.5816153607006412E-3</v>
      </c>
      <c r="AH6289" s="2">
        <v>41675</v>
      </c>
      <c r="AI6289">
        <v>2.6680000000000001</v>
      </c>
      <c r="AJ6289">
        <v>0.11899999999999999</v>
      </c>
      <c r="AK6289">
        <v>1.3532500000000001</v>
      </c>
      <c r="AR6289" s="3"/>
    </row>
    <row r="6290" spans="1:44" hidden="1" outlineLevel="1" x14ac:dyDescent="0.2">
      <c r="A6290" s="2">
        <v>41676</v>
      </c>
      <c r="B6290">
        <v>17.23</v>
      </c>
      <c r="E6290" s="2">
        <v>41676</v>
      </c>
      <c r="F6290">
        <v>1773.43</v>
      </c>
      <c r="G6290">
        <f t="shared" si="885"/>
        <v>1.2439770729145261E-2</v>
      </c>
      <c r="H6290" s="2">
        <v>41676</v>
      </c>
      <c r="I6290">
        <v>3187.25</v>
      </c>
      <c r="J6290">
        <f t="shared" si="886"/>
        <v>1.2954117127338849E-2</v>
      </c>
      <c r="K6290">
        <f t="shared" si="882"/>
        <v>1.2949357127338849E-2</v>
      </c>
      <c r="L6290">
        <v>1.3294906656208303E-2</v>
      </c>
      <c r="N6290" s="2">
        <v>41676</v>
      </c>
      <c r="O6290">
        <v>36.18</v>
      </c>
      <c r="Q6290" s="2">
        <v>41676</v>
      </c>
      <c r="R6290">
        <v>50440.54</v>
      </c>
      <c r="S6290" s="8">
        <f t="shared" si="887"/>
        <v>1.0050333769602071E-2</v>
      </c>
      <c r="T6290" s="9">
        <f t="shared" si="883"/>
        <v>1.0045573769602072E-2</v>
      </c>
      <c r="U6290" s="3">
        <f>Sheet1!$B$17+Sheet1!$B$18*'Portfolio allocation'!K6290</f>
        <v>1.5343629561189951E-2</v>
      </c>
      <c r="V6290" s="13">
        <f t="shared" si="888"/>
        <v>-5.2980557915878797E-3</v>
      </c>
      <c r="W6290" s="13"/>
      <c r="X6290" s="2">
        <v>41676</v>
      </c>
      <c r="Y6290">
        <v>166.83860000000001</v>
      </c>
      <c r="AA6290" s="2">
        <v>41676</v>
      </c>
      <c r="AB6290">
        <v>2471.7199999999998</v>
      </c>
      <c r="AC6290">
        <f t="shared" si="889"/>
        <v>7.9190963585205054E-3</v>
      </c>
      <c r="AD6290">
        <f t="shared" si="884"/>
        <v>7.9141363585205054E-3</v>
      </c>
      <c r="AE6290">
        <f>Sheet2!$B$17+Sheet2!$B$18*'Portfolio allocation'!K6290</f>
        <v>1.1568285736973598E-2</v>
      </c>
      <c r="AF6290">
        <f t="shared" si="890"/>
        <v>-3.6541493784530924E-3</v>
      </c>
      <c r="AH6290" s="2">
        <v>41676</v>
      </c>
      <c r="AI6290">
        <v>2.702</v>
      </c>
      <c r="AJ6290">
        <v>0.124</v>
      </c>
      <c r="AK6290">
        <v>1.35995</v>
      </c>
      <c r="AR6290" s="3"/>
    </row>
    <row r="6291" spans="1:44" hidden="1" outlineLevel="1" x14ac:dyDescent="0.2">
      <c r="A6291" s="2">
        <v>41677</v>
      </c>
      <c r="B6291">
        <v>15.29</v>
      </c>
      <c r="E6291" s="2">
        <v>41677</v>
      </c>
      <c r="F6291">
        <v>1797.02</v>
      </c>
      <c r="G6291">
        <f t="shared" si="885"/>
        <v>1.3301906475022829E-2</v>
      </c>
      <c r="H6291" s="2">
        <v>41677</v>
      </c>
      <c r="I6291">
        <v>3229.64</v>
      </c>
      <c r="J6291">
        <f t="shared" si="886"/>
        <v>1.3299866656208303E-2</v>
      </c>
      <c r="K6291">
        <f t="shared" si="882"/>
        <v>1.3294906656208303E-2</v>
      </c>
      <c r="L6291">
        <v>1.5898449714519185E-3</v>
      </c>
      <c r="N6291" s="2">
        <v>41677</v>
      </c>
      <c r="O6291">
        <v>36.56</v>
      </c>
      <c r="Q6291" s="2">
        <v>41677</v>
      </c>
      <c r="R6291">
        <v>50970.33</v>
      </c>
      <c r="S6291" s="8">
        <f t="shared" si="887"/>
        <v>1.0503257895335683E-2</v>
      </c>
      <c r="T6291" s="9">
        <f t="shared" si="883"/>
        <v>1.0498297895335683E-2</v>
      </c>
      <c r="U6291" s="3">
        <f>Sheet1!$B$17+Sheet1!$B$18*'Portfolio allocation'!K6291</f>
        <v>1.5740052738098639E-2</v>
      </c>
      <c r="V6291" s="13">
        <f t="shared" si="888"/>
        <v>-5.2417548427629562E-3</v>
      </c>
      <c r="W6291" s="13"/>
      <c r="X6291" s="2">
        <v>41677</v>
      </c>
      <c r="Y6291">
        <v>169.30289999999999</v>
      </c>
      <c r="AA6291" s="2">
        <v>41677</v>
      </c>
      <c r="AB6291">
        <v>2508.23</v>
      </c>
      <c r="AC6291">
        <f t="shared" si="889"/>
        <v>1.477109057660253E-2</v>
      </c>
      <c r="AD6291">
        <f t="shared" si="884"/>
        <v>1.4766330576602531E-2</v>
      </c>
      <c r="AE6291">
        <f>Sheet2!$B$17+Sheet2!$B$18*'Portfolio allocation'!K6291</f>
        <v>1.1875557193810114E-2</v>
      </c>
      <c r="AF6291">
        <f t="shared" si="890"/>
        <v>2.8907733827924168E-3</v>
      </c>
      <c r="AH6291" s="2">
        <v>41677</v>
      </c>
      <c r="AI6291">
        <v>2.6749999999999998</v>
      </c>
      <c r="AJ6291">
        <v>0.11899999999999999</v>
      </c>
      <c r="AK6291">
        <v>1.36185</v>
      </c>
      <c r="AR6291" s="3"/>
    </row>
    <row r="6292" spans="1:44" hidden="1" outlineLevel="1" x14ac:dyDescent="0.2">
      <c r="A6292" s="2">
        <v>41680</v>
      </c>
      <c r="B6292">
        <v>15.26</v>
      </c>
      <c r="E6292" s="2">
        <v>41680</v>
      </c>
      <c r="F6292">
        <v>1799.84</v>
      </c>
      <c r="G6292">
        <f t="shared" si="885"/>
        <v>1.5692646715117498E-3</v>
      </c>
      <c r="H6292" s="2">
        <v>41680</v>
      </c>
      <c r="I6292">
        <v>3234.79</v>
      </c>
      <c r="J6292">
        <f t="shared" si="886"/>
        <v>1.5946049714519184E-3</v>
      </c>
      <c r="K6292">
        <f t="shared" si="882"/>
        <v>1.5898449714519185E-3</v>
      </c>
      <c r="L6292">
        <v>1.1108869874953277E-2</v>
      </c>
      <c r="N6292" s="2">
        <v>41680</v>
      </c>
      <c r="O6292">
        <v>36.799999999999997</v>
      </c>
      <c r="Q6292" s="2">
        <v>41680</v>
      </c>
      <c r="R6292">
        <v>51304.91</v>
      </c>
      <c r="S6292" s="8">
        <f t="shared" si="887"/>
        <v>6.564210983134755E-3</v>
      </c>
      <c r="T6292" s="9">
        <f t="shared" si="883"/>
        <v>6.5594509831347547E-3</v>
      </c>
      <c r="U6292" s="3">
        <f>Sheet1!$B$17+Sheet1!$B$18*'Portfolio allocation'!K6292</f>
        <v>2.311709327634027E-3</v>
      </c>
      <c r="V6292" s="13">
        <f t="shared" si="888"/>
        <v>4.2477416555007277E-3</v>
      </c>
      <c r="W6292" s="13"/>
      <c r="X6292" s="2">
        <v>41680</v>
      </c>
      <c r="Y6292">
        <v>169.1978</v>
      </c>
      <c r="AA6292" s="2">
        <v>41680</v>
      </c>
      <c r="AB6292">
        <v>2506.67</v>
      </c>
      <c r="AC6292">
        <f t="shared" si="889"/>
        <v>-6.2195253226371428E-4</v>
      </c>
      <c r="AD6292">
        <f t="shared" si="884"/>
        <v>-6.2663253226371424E-4</v>
      </c>
      <c r="AE6292">
        <f>Sheet2!$B$17+Sheet2!$B$18*'Portfolio allocation'!K6292</f>
        <v>1.4671177205930201E-3</v>
      </c>
      <c r="AF6292">
        <f t="shared" si="890"/>
        <v>-2.0937502528567344E-3</v>
      </c>
      <c r="AH6292" s="2">
        <v>41680</v>
      </c>
      <c r="AI6292">
        <v>2.6779999999999999</v>
      </c>
      <c r="AJ6292">
        <v>0.11700000000000001</v>
      </c>
      <c r="AK6292">
        <v>1.3647499999999999</v>
      </c>
      <c r="AR6292" s="3"/>
    </row>
    <row r="6293" spans="1:44" hidden="1" outlineLevel="1" x14ac:dyDescent="0.2">
      <c r="A6293" s="2">
        <v>41681</v>
      </c>
      <c r="B6293">
        <v>14.51</v>
      </c>
      <c r="E6293" s="2">
        <v>41681</v>
      </c>
      <c r="F6293">
        <v>1819.75</v>
      </c>
      <c r="G6293">
        <f t="shared" si="885"/>
        <v>1.1062094408391898E-2</v>
      </c>
      <c r="H6293" s="2">
        <v>41681</v>
      </c>
      <c r="I6293">
        <v>3270.74</v>
      </c>
      <c r="J6293">
        <f t="shared" si="886"/>
        <v>1.1113549874953277E-2</v>
      </c>
      <c r="K6293">
        <f t="shared" si="882"/>
        <v>1.1108869874953277E-2</v>
      </c>
      <c r="L6293">
        <v>2.1843108214041705E-4</v>
      </c>
      <c r="N6293" s="2">
        <v>41681</v>
      </c>
      <c r="O6293">
        <v>37.174999999999997</v>
      </c>
      <c r="Q6293" s="2">
        <v>41681</v>
      </c>
      <c r="R6293">
        <v>51827.72</v>
      </c>
      <c r="S6293" s="8">
        <f t="shared" si="887"/>
        <v>1.0190252745789774E-2</v>
      </c>
      <c r="T6293" s="9">
        <f t="shared" si="883"/>
        <v>1.0185572745789774E-2</v>
      </c>
      <c r="U6293" s="3">
        <f>Sheet1!$B$17+Sheet1!$B$18*'Portfolio allocation'!K6293</f>
        <v>1.3232175941103343E-2</v>
      </c>
      <c r="V6293" s="13">
        <f t="shared" si="888"/>
        <v>-3.0466031953135693E-3</v>
      </c>
      <c r="W6293" s="13"/>
      <c r="X6293" s="2">
        <v>41681</v>
      </c>
      <c r="Y6293">
        <v>171.6431</v>
      </c>
      <c r="AA6293" s="2">
        <v>41681</v>
      </c>
      <c r="AB6293">
        <v>2542.9</v>
      </c>
      <c r="AC6293">
        <f t="shared" si="889"/>
        <v>1.4453438226810889E-2</v>
      </c>
      <c r="AD6293">
        <f t="shared" si="884"/>
        <v>1.4448678226810889E-2</v>
      </c>
      <c r="AE6293">
        <f>Sheet2!$B$17+Sheet2!$B$18*'Portfolio allocation'!K6293</f>
        <v>9.9316775170758161E-3</v>
      </c>
      <c r="AF6293">
        <f t="shared" si="890"/>
        <v>4.517000709735073E-3</v>
      </c>
      <c r="AH6293" s="2">
        <v>41681</v>
      </c>
      <c r="AI6293">
        <v>2.7170000000000001</v>
      </c>
      <c r="AJ6293">
        <v>0.11899999999999999</v>
      </c>
      <c r="AK6293">
        <v>1.36765</v>
      </c>
      <c r="AR6293" s="3"/>
    </row>
    <row r="6294" spans="1:44" hidden="1" outlineLevel="1" x14ac:dyDescent="0.2">
      <c r="A6294" s="2">
        <v>41682</v>
      </c>
      <c r="B6294">
        <v>14.3</v>
      </c>
      <c r="E6294" s="2">
        <v>41682</v>
      </c>
      <c r="F6294">
        <v>1819.26</v>
      </c>
      <c r="G6294">
        <f t="shared" si="885"/>
        <v>-2.6926775655999879E-4</v>
      </c>
      <c r="H6294" s="2">
        <v>41682</v>
      </c>
      <c r="I6294">
        <v>3271.47</v>
      </c>
      <c r="J6294">
        <f t="shared" si="886"/>
        <v>2.2319108214041705E-4</v>
      </c>
      <c r="K6294">
        <f t="shared" si="882"/>
        <v>2.1843108214041705E-4</v>
      </c>
      <c r="L6294">
        <v>5.9100122583425818E-3</v>
      </c>
      <c r="N6294" s="2">
        <v>41682</v>
      </c>
      <c r="O6294">
        <v>37.47</v>
      </c>
      <c r="Q6294" s="2">
        <v>41682</v>
      </c>
      <c r="R6294">
        <v>52238.99</v>
      </c>
      <c r="S6294" s="8">
        <f t="shared" si="887"/>
        <v>7.9353288163168667E-3</v>
      </c>
      <c r="T6294" s="9">
        <f t="shared" si="883"/>
        <v>7.9305688163168672E-3</v>
      </c>
      <c r="U6294" s="3">
        <f>Sheet1!$B$17+Sheet1!$B$18*'Portfolio allocation'!K6294</f>
        <v>7.3838855756590814E-4</v>
      </c>
      <c r="V6294" s="13">
        <f t="shared" si="888"/>
        <v>7.1921802587509593E-3</v>
      </c>
      <c r="W6294" s="13"/>
      <c r="X6294" s="2">
        <v>41682</v>
      </c>
      <c r="Y6294">
        <v>172.15880000000001</v>
      </c>
      <c r="AA6294" s="2">
        <v>41682</v>
      </c>
      <c r="AB6294">
        <v>2550.54</v>
      </c>
      <c r="AC6294">
        <f t="shared" si="889"/>
        <v>3.0044437453300432E-3</v>
      </c>
      <c r="AD6294">
        <f t="shared" si="884"/>
        <v>2.9996837453300433E-3</v>
      </c>
      <c r="AE6294">
        <f>Sheet2!$B$17+Sheet2!$B$18*'Portfolio allocation'!K6294</f>
        <v>2.4762150228453038E-4</v>
      </c>
      <c r="AF6294">
        <f t="shared" si="890"/>
        <v>2.752062243045513E-3</v>
      </c>
      <c r="AH6294" s="2">
        <v>41682</v>
      </c>
      <c r="AI6294">
        <v>2.7629999999999999</v>
      </c>
      <c r="AJ6294">
        <v>0.11899999999999999</v>
      </c>
      <c r="AK6294">
        <v>1.3588499999999999</v>
      </c>
      <c r="AR6294" s="3"/>
    </row>
    <row r="6295" spans="1:44" hidden="1" outlineLevel="1" x14ac:dyDescent="0.2">
      <c r="A6295" s="2">
        <v>41683</v>
      </c>
      <c r="B6295">
        <v>14.14</v>
      </c>
      <c r="E6295" s="2">
        <v>41683</v>
      </c>
      <c r="F6295">
        <v>1829.83</v>
      </c>
      <c r="G6295">
        <f t="shared" si="885"/>
        <v>5.8100546375998707E-3</v>
      </c>
      <c r="H6295" s="2">
        <v>41683</v>
      </c>
      <c r="I6295">
        <v>3290.82</v>
      </c>
      <c r="J6295">
        <f t="shared" si="886"/>
        <v>5.9147722583425821E-3</v>
      </c>
      <c r="K6295">
        <f t="shared" si="882"/>
        <v>5.9100122583425818E-3</v>
      </c>
      <c r="L6295">
        <v>4.8878376394941173E-3</v>
      </c>
      <c r="N6295" s="2">
        <v>41683</v>
      </c>
      <c r="O6295">
        <v>37.61</v>
      </c>
      <c r="Q6295" s="2">
        <v>41683</v>
      </c>
      <c r="R6295">
        <v>52434.18</v>
      </c>
      <c r="S6295" s="8">
        <f t="shared" si="887"/>
        <v>3.736481122625035E-3</v>
      </c>
      <c r="T6295" s="9">
        <f t="shared" si="883"/>
        <v>3.731721122625035E-3</v>
      </c>
      <c r="U6295" s="3">
        <f>Sheet1!$B$17+Sheet1!$B$18*'Portfolio allocation'!K6295</f>
        <v>7.2679147267540947E-3</v>
      </c>
      <c r="V6295" s="13">
        <f t="shared" si="888"/>
        <v>-3.5361936041290597E-3</v>
      </c>
      <c r="W6295" s="13"/>
      <c r="X6295" s="2">
        <v>41683</v>
      </c>
      <c r="Y6295">
        <v>173.68709999999999</v>
      </c>
      <c r="AA6295" s="2">
        <v>41683</v>
      </c>
      <c r="AB6295">
        <v>2573.1799999999998</v>
      </c>
      <c r="AC6295">
        <f t="shared" si="889"/>
        <v>8.8765516322033555E-3</v>
      </c>
      <c r="AD6295">
        <f t="shared" si="884"/>
        <v>8.8719916322033548E-3</v>
      </c>
      <c r="AE6295">
        <f>Sheet2!$B$17+Sheet2!$B$18*'Portfolio allocation'!K6295</f>
        <v>5.3087206895319951E-3</v>
      </c>
      <c r="AF6295">
        <f t="shared" si="890"/>
        <v>3.5632709426713597E-3</v>
      </c>
      <c r="AH6295" s="2">
        <v>41683</v>
      </c>
      <c r="AI6295">
        <v>2.7360000000000002</v>
      </c>
      <c r="AJ6295">
        <v>0.114</v>
      </c>
      <c r="AK6295">
        <v>1.3666</v>
      </c>
      <c r="AR6295" s="3"/>
    </row>
    <row r="6296" spans="1:44" hidden="1" outlineLevel="1" x14ac:dyDescent="0.2">
      <c r="A6296" s="2">
        <v>41684</v>
      </c>
      <c r="B6296">
        <v>13.57</v>
      </c>
      <c r="E6296" s="2">
        <v>41684</v>
      </c>
      <c r="F6296">
        <v>1838.63</v>
      </c>
      <c r="G6296">
        <f t="shared" si="885"/>
        <v>4.8091899247471037E-3</v>
      </c>
      <c r="H6296" s="2">
        <v>41684</v>
      </c>
      <c r="I6296">
        <v>3306.92</v>
      </c>
      <c r="J6296">
        <f t="shared" si="886"/>
        <v>4.8923976394941171E-3</v>
      </c>
      <c r="K6296">
        <f t="shared" si="882"/>
        <v>4.8878376394941173E-3</v>
      </c>
      <c r="L6296">
        <v>-4.16E-6</v>
      </c>
      <c r="N6296" s="2">
        <v>41684</v>
      </c>
      <c r="O6296">
        <v>37.619999999999997</v>
      </c>
      <c r="Q6296" s="2">
        <v>41684</v>
      </c>
      <c r="R6296">
        <v>52448.13</v>
      </c>
      <c r="S6296" s="8">
        <f t="shared" si="887"/>
        <v>2.660478336840022E-4</v>
      </c>
      <c r="T6296" s="9">
        <f t="shared" si="883"/>
        <v>2.6148783368400218E-4</v>
      </c>
      <c r="U6296" s="3">
        <f>Sheet1!$B$17+Sheet1!$B$18*'Portfolio allocation'!K6296</f>
        <v>6.0952500986613083E-3</v>
      </c>
      <c r="V6296" s="13">
        <f t="shared" si="888"/>
        <v>-5.8337622649773059E-3</v>
      </c>
      <c r="W6296" s="13"/>
      <c r="X6296" s="2">
        <v>41684</v>
      </c>
      <c r="Y6296">
        <v>175.45419999999999</v>
      </c>
      <c r="AA6296" s="2">
        <v>41684</v>
      </c>
      <c r="AB6296">
        <v>2599.36</v>
      </c>
      <c r="AC6296">
        <f t="shared" si="889"/>
        <v>1.0174181363138413E-2</v>
      </c>
      <c r="AD6296">
        <f t="shared" si="884"/>
        <v>1.0170021363138413E-2</v>
      </c>
      <c r="AE6296">
        <f>Sheet2!$B$17+Sheet2!$B$18*'Portfolio allocation'!K6296</f>
        <v>4.3997769404188584E-3</v>
      </c>
      <c r="AF6296">
        <f t="shared" si="890"/>
        <v>5.7702444227195546E-3</v>
      </c>
      <c r="AH6296" s="2">
        <v>41684</v>
      </c>
      <c r="AI6296">
        <v>2.7450000000000001</v>
      </c>
      <c r="AJ6296">
        <v>0.104</v>
      </c>
      <c r="AK6296">
        <v>1.3686</v>
      </c>
      <c r="AR6296" s="3"/>
    </row>
    <row r="6297" spans="1:44" hidden="1" outlineLevel="1" x14ac:dyDescent="0.2">
      <c r="A6297" s="2">
        <v>41687</v>
      </c>
      <c r="B6297">
        <v>13.57</v>
      </c>
      <c r="E6297" s="2">
        <v>41687</v>
      </c>
      <c r="F6297">
        <v>1838.63</v>
      </c>
      <c r="G6297">
        <f t="shared" si="885"/>
        <v>0</v>
      </c>
      <c r="H6297" s="2">
        <v>41687</v>
      </c>
      <c r="I6297">
        <v>3306.92</v>
      </c>
      <c r="J6297">
        <f t="shared" si="886"/>
        <v>0</v>
      </c>
      <c r="K6297">
        <f t="shared" si="882"/>
        <v>-4.16E-6</v>
      </c>
      <c r="L6297">
        <v>1.31126341514157E-3</v>
      </c>
      <c r="N6297" s="2">
        <v>41687</v>
      </c>
      <c r="O6297">
        <v>37.619999999999997</v>
      </c>
      <c r="Q6297" s="2">
        <v>41687</v>
      </c>
      <c r="R6297">
        <v>52448.13</v>
      </c>
      <c r="S6297" s="8">
        <f t="shared" si="887"/>
        <v>0</v>
      </c>
      <c r="T6297" s="9">
        <f t="shared" si="883"/>
        <v>-4.16E-6</v>
      </c>
      <c r="U6297" s="3">
        <f>Sheet1!$B$17+Sheet1!$B$18*'Portfolio allocation'!K6297</f>
        <v>4.8302642692621249E-4</v>
      </c>
      <c r="V6297" s="13">
        <f t="shared" si="888"/>
        <v>-4.871864269262125E-4</v>
      </c>
      <c r="W6297" s="13"/>
      <c r="X6297" s="2">
        <v>41687</v>
      </c>
      <c r="Y6297">
        <v>175.45419999999999</v>
      </c>
      <c r="AA6297" s="2">
        <v>41687</v>
      </c>
      <c r="AB6297">
        <v>2599.36</v>
      </c>
      <c r="AC6297">
        <f t="shared" si="889"/>
        <v>0</v>
      </c>
      <c r="AD6297">
        <f t="shared" si="884"/>
        <v>-4.16E-6</v>
      </c>
      <c r="AE6297">
        <f>Sheet2!$B$17+Sheet2!$B$18*'Portfolio allocation'!K6297</f>
        <v>4.9687833233161783E-5</v>
      </c>
      <c r="AF6297">
        <f t="shared" si="890"/>
        <v>-5.3847833233161784E-5</v>
      </c>
      <c r="AH6297" s="2">
        <v>41687</v>
      </c>
      <c r="AI6297">
        <v>2.7450000000000001</v>
      </c>
      <c r="AJ6297">
        <v>0.104</v>
      </c>
      <c r="AK6297">
        <v>1.37025</v>
      </c>
      <c r="AR6297" s="3"/>
    </row>
    <row r="6298" spans="1:44" hidden="1" outlineLevel="1" x14ac:dyDescent="0.2">
      <c r="A6298" s="2">
        <v>41688</v>
      </c>
      <c r="B6298">
        <v>13.87</v>
      </c>
      <c r="E6298" s="2">
        <v>41688</v>
      </c>
      <c r="F6298">
        <v>1840.76</v>
      </c>
      <c r="G6298">
        <f t="shared" si="885"/>
        <v>1.1584712530525731E-3</v>
      </c>
      <c r="H6298" s="2">
        <v>41688</v>
      </c>
      <c r="I6298">
        <v>3311.27</v>
      </c>
      <c r="J6298">
        <f t="shared" si="886"/>
        <v>1.31542341514157E-3</v>
      </c>
      <c r="K6298">
        <f t="shared" si="882"/>
        <v>1.31126341514157E-3</v>
      </c>
      <c r="L6298">
        <v>-6.4788170790059689E-3</v>
      </c>
      <c r="N6298" s="2">
        <v>41688</v>
      </c>
      <c r="O6298">
        <v>37.42</v>
      </c>
      <c r="Q6298" s="2">
        <v>41688</v>
      </c>
      <c r="R6298">
        <v>52559.66</v>
      </c>
      <c r="S6298" s="8">
        <f t="shared" si="887"/>
        <v>2.1264819165145443E-3</v>
      </c>
      <c r="T6298" s="9">
        <f t="shared" si="883"/>
        <v>2.1223219165145443E-3</v>
      </c>
      <c r="U6298" s="3">
        <f>Sheet1!$B$17+Sheet1!$B$18*'Portfolio allocation'!K6298</f>
        <v>1.9921135060392684E-3</v>
      </c>
      <c r="V6298" s="13">
        <f t="shared" si="888"/>
        <v>1.3020841047527588E-4</v>
      </c>
      <c r="W6298" s="13"/>
      <c r="X6298" s="2">
        <v>41688</v>
      </c>
      <c r="Y6298">
        <v>174.97659999999999</v>
      </c>
      <c r="AA6298" s="2">
        <v>41688</v>
      </c>
      <c r="AB6298">
        <v>2592.29</v>
      </c>
      <c r="AC6298">
        <f t="shared" si="889"/>
        <v>-2.7199002831467256E-3</v>
      </c>
      <c r="AD6298">
        <f t="shared" si="884"/>
        <v>-2.7238602831467255E-3</v>
      </c>
      <c r="AE6298">
        <f>Sheet2!$B$17+Sheet2!$B$18*'Portfolio allocation'!K6298</f>
        <v>1.2193958934635604E-3</v>
      </c>
      <c r="AF6298">
        <f t="shared" si="890"/>
        <v>-3.9432561766102863E-3</v>
      </c>
      <c r="AH6298" s="2">
        <v>41688</v>
      </c>
      <c r="AI6298">
        <v>2.71</v>
      </c>
      <c r="AJ6298">
        <v>9.9000000000000005E-2</v>
      </c>
      <c r="AK6298">
        <v>1.3751</v>
      </c>
      <c r="AR6298" s="3"/>
    </row>
    <row r="6299" spans="1:44" hidden="1" outlineLevel="1" x14ac:dyDescent="0.2">
      <c r="A6299" s="2">
        <v>41689</v>
      </c>
      <c r="B6299">
        <v>15.5</v>
      </c>
      <c r="E6299" s="2">
        <v>41689</v>
      </c>
      <c r="F6299">
        <v>1828.75</v>
      </c>
      <c r="G6299">
        <f t="shared" si="885"/>
        <v>-6.5244790195354563E-3</v>
      </c>
      <c r="H6299" s="2">
        <v>41689</v>
      </c>
      <c r="I6299">
        <v>3289.83</v>
      </c>
      <c r="J6299">
        <f t="shared" si="886"/>
        <v>-6.474857079005969E-3</v>
      </c>
      <c r="K6299">
        <f t="shared" si="882"/>
        <v>-6.4788170790059689E-3</v>
      </c>
      <c r="L6299">
        <v>6.2089269984162733E-3</v>
      </c>
      <c r="N6299" s="2">
        <v>41689</v>
      </c>
      <c r="O6299">
        <v>37.51</v>
      </c>
      <c r="Q6299" s="2">
        <v>41689</v>
      </c>
      <c r="R6299">
        <v>52686.07</v>
      </c>
      <c r="S6299" s="8">
        <f t="shared" si="887"/>
        <v>2.4050764407530512E-3</v>
      </c>
      <c r="T6299" s="9">
        <f t="shared" si="883"/>
        <v>2.4011164407530513E-3</v>
      </c>
      <c r="U6299" s="3">
        <f>Sheet1!$B$17+Sheet1!$B$18*'Portfolio allocation'!K6299</f>
        <v>-6.9448642637410362E-3</v>
      </c>
      <c r="V6299" s="13">
        <f t="shared" si="888"/>
        <v>9.3459807044940883E-3</v>
      </c>
      <c r="W6299" s="13"/>
      <c r="X6299" s="2">
        <v>41689</v>
      </c>
      <c r="Y6299">
        <v>174.7473</v>
      </c>
      <c r="AA6299" s="2">
        <v>41689</v>
      </c>
      <c r="AB6299">
        <v>2588.89</v>
      </c>
      <c r="AC6299">
        <f t="shared" si="889"/>
        <v>-1.3115816517442758E-3</v>
      </c>
      <c r="AD6299">
        <f t="shared" si="884"/>
        <v>-1.3157416517442758E-3</v>
      </c>
      <c r="AE6299">
        <f>Sheet2!$B$17+Sheet2!$B$18*'Portfolio allocation'!K6299</f>
        <v>-5.7077424248605886E-3</v>
      </c>
      <c r="AF6299">
        <f t="shared" si="890"/>
        <v>4.3920007731163124E-3</v>
      </c>
      <c r="AH6299" s="2">
        <v>41689</v>
      </c>
      <c r="AI6299">
        <v>2.734</v>
      </c>
      <c r="AJ6299">
        <v>0.104</v>
      </c>
      <c r="AK6299">
        <v>1.3753500000000001</v>
      </c>
      <c r="AR6299" s="3"/>
    </row>
    <row r="6300" spans="1:44" hidden="1" outlineLevel="1" x14ac:dyDescent="0.2">
      <c r="A6300" s="2">
        <v>41690</v>
      </c>
      <c r="B6300">
        <v>14.79</v>
      </c>
      <c r="E6300" s="2">
        <v>41690</v>
      </c>
      <c r="F6300">
        <v>1839.78</v>
      </c>
      <c r="G6300">
        <f t="shared" si="885"/>
        <v>6.0314422419684988E-3</v>
      </c>
      <c r="H6300" s="2">
        <v>41690</v>
      </c>
      <c r="I6300">
        <v>3310.27</v>
      </c>
      <c r="J6300">
        <f t="shared" si="886"/>
        <v>6.2130869984162729E-3</v>
      </c>
      <c r="K6300">
        <f t="shared" si="882"/>
        <v>6.2089269984162733E-3</v>
      </c>
      <c r="L6300">
        <v>-1.7897128564134579E-3</v>
      </c>
      <c r="N6300" s="2">
        <v>41690</v>
      </c>
      <c r="O6300">
        <v>37.75</v>
      </c>
      <c r="Q6300" s="2">
        <v>41690</v>
      </c>
      <c r="R6300">
        <v>53023.18</v>
      </c>
      <c r="S6300" s="8">
        <f t="shared" si="887"/>
        <v>6.3984654767379467E-3</v>
      </c>
      <c r="T6300" s="9">
        <f t="shared" si="883"/>
        <v>6.3943054767379472E-3</v>
      </c>
      <c r="U6300" s="3">
        <f>Sheet1!$B$17+Sheet1!$B$18*'Portfolio allocation'!K6300</f>
        <v>7.6108372920735638E-3</v>
      </c>
      <c r="V6300" s="13">
        <f t="shared" si="888"/>
        <v>-1.2165318153356166E-3</v>
      </c>
      <c r="W6300" s="13"/>
      <c r="X6300" s="2">
        <v>41690</v>
      </c>
      <c r="Y6300">
        <v>175.99860000000001</v>
      </c>
      <c r="AA6300" s="2">
        <v>41690</v>
      </c>
      <c r="AB6300">
        <v>2607.4299999999998</v>
      </c>
      <c r="AC6300">
        <f t="shared" si="889"/>
        <v>7.1613703170083642E-3</v>
      </c>
      <c r="AD6300">
        <f t="shared" si="884"/>
        <v>7.1570103170083641E-3</v>
      </c>
      <c r="AE6300">
        <f>Sheet2!$B$17+Sheet2!$B$18*'Portfolio allocation'!K6300</f>
        <v>5.5745233024102536E-3</v>
      </c>
      <c r="AF6300">
        <f t="shared" si="890"/>
        <v>1.5824870145981105E-3</v>
      </c>
      <c r="AH6300" s="2">
        <v>41690</v>
      </c>
      <c r="AI6300">
        <v>2.754</v>
      </c>
      <c r="AJ6300">
        <v>0.109</v>
      </c>
      <c r="AK6300">
        <v>1.3712500000000001</v>
      </c>
      <c r="AR6300" s="3"/>
    </row>
    <row r="6301" spans="1:44" hidden="1" outlineLevel="1" x14ac:dyDescent="0.2">
      <c r="A6301" s="2">
        <v>41691</v>
      </c>
      <c r="B6301">
        <v>14.68</v>
      </c>
      <c r="E6301" s="2">
        <v>41691</v>
      </c>
      <c r="F6301">
        <v>1836.25</v>
      </c>
      <c r="G6301">
        <f t="shared" si="885"/>
        <v>-1.9187076715694307E-3</v>
      </c>
      <c r="H6301" s="2">
        <v>41691</v>
      </c>
      <c r="I6301">
        <v>3304.36</v>
      </c>
      <c r="J6301">
        <f t="shared" si="886"/>
        <v>-1.785352856413458E-3</v>
      </c>
      <c r="K6301">
        <f t="shared" si="882"/>
        <v>-1.7897128564134579E-3</v>
      </c>
      <c r="L6301">
        <v>6.1935919025772569E-3</v>
      </c>
      <c r="N6301" s="2">
        <v>41691</v>
      </c>
      <c r="O6301">
        <v>37.979999999999997</v>
      </c>
      <c r="Q6301" s="2">
        <v>41691</v>
      </c>
      <c r="R6301">
        <v>53346.23</v>
      </c>
      <c r="S6301" s="8">
        <f t="shared" si="887"/>
        <v>6.0926183604983475E-3</v>
      </c>
      <c r="T6301" s="9">
        <f t="shared" si="883"/>
        <v>6.0882583604983474E-3</v>
      </c>
      <c r="U6301" s="3">
        <f>Sheet1!$B$17+Sheet1!$B$18*'Portfolio allocation'!K6301</f>
        <v>-1.5654050618784492E-3</v>
      </c>
      <c r="V6301" s="13">
        <f t="shared" si="888"/>
        <v>7.6536634223767965E-3</v>
      </c>
      <c r="W6301" s="13"/>
      <c r="X6301" s="2">
        <v>41691</v>
      </c>
      <c r="Y6301">
        <v>174.59450000000001</v>
      </c>
      <c r="AA6301" s="2">
        <v>41691</v>
      </c>
      <c r="AB6301">
        <v>2586.63</v>
      </c>
      <c r="AC6301">
        <f t="shared" si="889"/>
        <v>-7.9772036066163565E-3</v>
      </c>
      <c r="AD6301">
        <f t="shared" si="884"/>
        <v>-7.9814836066163571E-3</v>
      </c>
      <c r="AE6301">
        <f>Sheet2!$B$17+Sheet2!$B$18*'Portfolio allocation'!K6301</f>
        <v>-1.5380713202630182E-3</v>
      </c>
      <c r="AF6301">
        <f t="shared" si="890"/>
        <v>-6.4434122863533394E-3</v>
      </c>
      <c r="AH6301" s="2">
        <v>41691</v>
      </c>
      <c r="AI6301">
        <v>2.734</v>
      </c>
      <c r="AJ6301">
        <v>0.107</v>
      </c>
      <c r="AK6301">
        <v>1.3745000000000001</v>
      </c>
      <c r="AR6301" s="3"/>
    </row>
    <row r="6302" spans="1:44" hidden="1" outlineLevel="1" x14ac:dyDescent="0.2">
      <c r="A6302" s="2">
        <v>41694</v>
      </c>
      <c r="B6302">
        <v>14.23</v>
      </c>
      <c r="E6302" s="2">
        <v>41694</v>
      </c>
      <c r="F6302">
        <v>1847.61</v>
      </c>
      <c r="G6302">
        <f t="shared" si="885"/>
        <v>6.1865214431584548E-3</v>
      </c>
      <c r="H6302" s="2">
        <v>41694</v>
      </c>
      <c r="I6302">
        <v>3324.84</v>
      </c>
      <c r="J6302">
        <f t="shared" si="886"/>
        <v>6.1978719025772566E-3</v>
      </c>
      <c r="K6302">
        <f t="shared" si="882"/>
        <v>6.1935919025772569E-3</v>
      </c>
      <c r="L6302">
        <v>-1.3305396152597207E-3</v>
      </c>
      <c r="N6302" s="2">
        <v>41694</v>
      </c>
      <c r="O6302">
        <v>37.69</v>
      </c>
      <c r="Q6302" s="2">
        <v>41694</v>
      </c>
      <c r="R6302">
        <v>52938.89</v>
      </c>
      <c r="S6302" s="8">
        <f t="shared" si="887"/>
        <v>-7.6357785732937833E-3</v>
      </c>
      <c r="T6302" s="9">
        <f t="shared" si="883"/>
        <v>-7.640058573293783E-3</v>
      </c>
      <c r="U6302" s="3">
        <f>Sheet1!$B$17+Sheet1!$B$18*'Portfolio allocation'!K6302</f>
        <v>7.5932444814840322E-3</v>
      </c>
      <c r="V6302" s="13">
        <f t="shared" si="888"/>
        <v>-1.5233303054777814E-2</v>
      </c>
      <c r="W6302" s="13"/>
      <c r="X6302" s="2">
        <v>41694</v>
      </c>
      <c r="Y6302">
        <v>175.22489999999999</v>
      </c>
      <c r="AA6302" s="2">
        <v>41694</v>
      </c>
      <c r="AB6302">
        <v>2595.9699999999998</v>
      </c>
      <c r="AC6302">
        <f t="shared" si="889"/>
        <v>3.6108759273647539E-3</v>
      </c>
      <c r="AD6302">
        <f t="shared" si="884"/>
        <v>3.6067159273647539E-3</v>
      </c>
      <c r="AE6302">
        <f>Sheet2!$B$17+Sheet2!$B$18*'Portfolio allocation'!K6302</f>
        <v>5.5608869439565216E-3</v>
      </c>
      <c r="AF6302">
        <f t="shared" si="890"/>
        <v>-1.9541710165917677E-3</v>
      </c>
      <c r="AH6302" s="2">
        <v>41694</v>
      </c>
      <c r="AI6302">
        <v>2.75</v>
      </c>
      <c r="AJ6302">
        <v>0.104</v>
      </c>
      <c r="AK6302">
        <v>1.3726499999999999</v>
      </c>
      <c r="AR6302" s="3"/>
    </row>
    <row r="6303" spans="1:44" hidden="1" outlineLevel="1" x14ac:dyDescent="0.2">
      <c r="A6303" s="2">
        <v>41695</v>
      </c>
      <c r="B6303">
        <v>13.67</v>
      </c>
      <c r="E6303" s="2">
        <v>41695</v>
      </c>
      <c r="F6303">
        <v>1845.12</v>
      </c>
      <c r="G6303">
        <f t="shared" si="885"/>
        <v>-1.3476870118693807E-3</v>
      </c>
      <c r="H6303" s="2">
        <v>41695</v>
      </c>
      <c r="I6303">
        <v>3320.43</v>
      </c>
      <c r="J6303">
        <f t="shared" si="886"/>
        <v>-1.3263796152597207E-3</v>
      </c>
      <c r="K6303">
        <f t="shared" si="882"/>
        <v>-1.3305396152597207E-3</v>
      </c>
      <c r="L6303">
        <v>2.1279938526040337E-4</v>
      </c>
      <c r="N6303" s="2">
        <v>41695</v>
      </c>
      <c r="O6303">
        <v>37.54</v>
      </c>
      <c r="Q6303" s="2">
        <v>41695</v>
      </c>
      <c r="R6303">
        <v>52728.21</v>
      </c>
      <c r="S6303" s="8">
        <f t="shared" si="887"/>
        <v>-3.9796829891975971E-3</v>
      </c>
      <c r="T6303" s="9">
        <f t="shared" si="883"/>
        <v>-3.9838429891975967E-3</v>
      </c>
      <c r="U6303" s="3">
        <f>Sheet1!$B$17+Sheet1!$B$18*'Portfolio allocation'!K6303</f>
        <v>-1.0386298826294221E-3</v>
      </c>
      <c r="V6303" s="13">
        <f t="shared" si="888"/>
        <v>-2.9452131065681748E-3</v>
      </c>
      <c r="W6303" s="13"/>
      <c r="X6303" s="2">
        <v>41695</v>
      </c>
      <c r="Y6303">
        <v>175.01480000000001</v>
      </c>
      <c r="AA6303" s="2">
        <v>41695</v>
      </c>
      <c r="AB6303">
        <v>2592.85</v>
      </c>
      <c r="AC6303">
        <f t="shared" si="889"/>
        <v>-1.201862887475591E-3</v>
      </c>
      <c r="AD6303">
        <f t="shared" si="884"/>
        <v>-1.2059028874755911E-3</v>
      </c>
      <c r="AE6303">
        <f>Sheet2!$B$17+Sheet2!$B$18*'Portfolio allocation'!K6303</f>
        <v>-1.1297627596602417E-3</v>
      </c>
      <c r="AF6303">
        <f t="shared" si="890"/>
        <v>-7.6140127815349382E-5</v>
      </c>
      <c r="AH6303" s="2">
        <v>41695</v>
      </c>
      <c r="AI6303">
        <v>2.7010000000000001</v>
      </c>
      <c r="AJ6303">
        <v>0.10100000000000001</v>
      </c>
      <c r="AK6303">
        <v>1.3733500000000001</v>
      </c>
      <c r="AR6303" s="3"/>
    </row>
    <row r="6304" spans="1:44" hidden="1" outlineLevel="1" x14ac:dyDescent="0.2">
      <c r="A6304" s="2">
        <v>41696</v>
      </c>
      <c r="B6304">
        <v>14.35</v>
      </c>
      <c r="E6304" s="2">
        <v>41696</v>
      </c>
      <c r="F6304">
        <v>1845.16</v>
      </c>
      <c r="G6304">
        <f t="shared" si="885"/>
        <v>2.167880679859735E-5</v>
      </c>
      <c r="H6304" s="2">
        <v>41696</v>
      </c>
      <c r="I6304">
        <v>3321.15</v>
      </c>
      <c r="J6304">
        <f t="shared" si="886"/>
        <v>2.1683938526040336E-4</v>
      </c>
      <c r="K6304">
        <f t="shared" si="882"/>
        <v>2.1279938526040337E-4</v>
      </c>
      <c r="L6304">
        <v>5.0845588287190373E-3</v>
      </c>
      <c r="N6304" s="2">
        <v>41696</v>
      </c>
      <c r="O6304">
        <v>37.47</v>
      </c>
      <c r="Q6304" s="2">
        <v>41696</v>
      </c>
      <c r="R6304">
        <v>52629.88</v>
      </c>
      <c r="S6304" s="8">
        <f t="shared" si="887"/>
        <v>-1.8648461610967226E-3</v>
      </c>
      <c r="T6304" s="9">
        <f t="shared" si="883"/>
        <v>-1.8688861610967227E-3</v>
      </c>
      <c r="U6304" s="3">
        <f>Sheet1!$B$17+Sheet1!$B$18*'Portfolio allocation'!K6304</f>
        <v>7.3192773217897733E-4</v>
      </c>
      <c r="V6304" s="13">
        <f t="shared" si="888"/>
        <v>-2.6008138932756999E-3</v>
      </c>
      <c r="W6304" s="13"/>
      <c r="X6304" s="2">
        <v>41696</v>
      </c>
      <c r="Y6304">
        <v>175.80760000000001</v>
      </c>
      <c r="AA6304" s="2">
        <v>41696</v>
      </c>
      <c r="AB6304">
        <v>2604.6</v>
      </c>
      <c r="AC6304">
        <f t="shared" si="889"/>
        <v>4.5316929247738447E-3</v>
      </c>
      <c r="AD6304">
        <f t="shared" si="884"/>
        <v>4.5276529247738444E-3</v>
      </c>
      <c r="AE6304">
        <f>Sheet2!$B$17+Sheet2!$B$18*'Portfolio allocation'!K6304</f>
        <v>2.4261365374124029E-4</v>
      </c>
      <c r="AF6304">
        <f t="shared" si="890"/>
        <v>4.2850392710326044E-3</v>
      </c>
      <c r="AH6304" s="2">
        <v>41696</v>
      </c>
      <c r="AI6304">
        <v>2.6739999999999999</v>
      </c>
      <c r="AJ6304">
        <v>0.10100000000000001</v>
      </c>
      <c r="AK6304">
        <v>1.3667</v>
      </c>
      <c r="AR6304" s="3"/>
    </row>
    <row r="6305" spans="1:44" hidden="1" outlineLevel="1" x14ac:dyDescent="0.2">
      <c r="A6305" s="2">
        <v>41697</v>
      </c>
      <c r="B6305">
        <v>14.04</v>
      </c>
      <c r="E6305" s="2">
        <v>41697</v>
      </c>
      <c r="F6305">
        <v>1854.29</v>
      </c>
      <c r="G6305">
        <f t="shared" si="885"/>
        <v>4.9480803832728792E-3</v>
      </c>
      <c r="H6305" s="2">
        <v>41697</v>
      </c>
      <c r="I6305">
        <v>3338.05</v>
      </c>
      <c r="J6305">
        <f t="shared" si="886"/>
        <v>5.0885988287190376E-3</v>
      </c>
      <c r="K6305">
        <f t="shared" si="882"/>
        <v>5.0845588287190373E-3</v>
      </c>
      <c r="L6305">
        <v>2.7910050113090054E-3</v>
      </c>
      <c r="N6305" s="2">
        <v>41697</v>
      </c>
      <c r="O6305">
        <v>37.86</v>
      </c>
      <c r="Q6305" s="2">
        <v>41697</v>
      </c>
      <c r="R6305">
        <v>53177.67</v>
      </c>
      <c r="S6305" s="8">
        <f t="shared" si="887"/>
        <v>1.0408345981408385E-2</v>
      </c>
      <c r="T6305" s="9">
        <f t="shared" si="883"/>
        <v>1.0404305981408384E-2</v>
      </c>
      <c r="U6305" s="3">
        <f>Sheet1!$B$17+Sheet1!$B$18*'Portfolio allocation'!K6305</f>
        <v>6.3209336325180717E-3</v>
      </c>
      <c r="V6305" s="13">
        <f t="shared" si="888"/>
        <v>4.0833723488903125E-3</v>
      </c>
      <c r="W6305" s="13"/>
      <c r="X6305" s="2">
        <v>41697</v>
      </c>
      <c r="Y6305">
        <v>176.9633</v>
      </c>
      <c r="AA6305" s="2">
        <v>41697</v>
      </c>
      <c r="AB6305">
        <v>2621.72</v>
      </c>
      <c r="AC6305">
        <f t="shared" si="889"/>
        <v>6.5729862550871765E-3</v>
      </c>
      <c r="AD6305">
        <f t="shared" si="884"/>
        <v>6.5689462550871762E-3</v>
      </c>
      <c r="AE6305">
        <f>Sheet2!$B$17+Sheet2!$B$18*'Portfolio allocation'!K6305</f>
        <v>4.5747064406891072E-3</v>
      </c>
      <c r="AF6305">
        <f t="shared" si="890"/>
        <v>1.994239814398069E-3</v>
      </c>
      <c r="AH6305" s="2">
        <v>41697</v>
      </c>
      <c r="AI6305">
        <v>2.6419999999999999</v>
      </c>
      <c r="AJ6305">
        <v>0.10100000000000001</v>
      </c>
      <c r="AK6305">
        <v>1.36815</v>
      </c>
      <c r="AR6305" s="3"/>
    </row>
    <row r="6306" spans="1:44" hidden="1" outlineLevel="1" x14ac:dyDescent="0.2">
      <c r="A6306" s="2">
        <v>41698</v>
      </c>
      <c r="B6306">
        <v>14</v>
      </c>
      <c r="E6306" s="2">
        <v>41698</v>
      </c>
      <c r="F6306">
        <v>1859.45</v>
      </c>
      <c r="G6306">
        <f t="shared" si="885"/>
        <v>2.7827362494539098E-3</v>
      </c>
      <c r="H6306" s="2">
        <v>41698</v>
      </c>
      <c r="I6306">
        <v>3347.38</v>
      </c>
      <c r="J6306">
        <f t="shared" si="886"/>
        <v>2.7950450113090053E-3</v>
      </c>
      <c r="K6306">
        <f t="shared" si="882"/>
        <v>2.7910050113090054E-3</v>
      </c>
      <c r="L6306">
        <v>-7.332399305247793E-3</v>
      </c>
      <c r="N6306" s="2">
        <v>41698</v>
      </c>
      <c r="O6306">
        <v>38.31</v>
      </c>
      <c r="Q6306" s="2">
        <v>41698</v>
      </c>
      <c r="R6306">
        <v>53809.75</v>
      </c>
      <c r="S6306" s="8">
        <f t="shared" si="887"/>
        <v>1.1886192080247326E-2</v>
      </c>
      <c r="T6306" s="9">
        <f t="shared" si="883"/>
        <v>1.1882152080247326E-2</v>
      </c>
      <c r="U6306" s="3">
        <f>Sheet1!$B$17+Sheet1!$B$18*'Portfolio allocation'!K6306</f>
        <v>3.6897105668016977E-3</v>
      </c>
      <c r="V6306" s="13">
        <f t="shared" si="888"/>
        <v>8.192441513445628E-3</v>
      </c>
      <c r="W6306" s="13"/>
      <c r="X6306" s="2">
        <v>41698</v>
      </c>
      <c r="Y6306">
        <v>176.86779999999999</v>
      </c>
      <c r="AA6306" s="2">
        <v>41698</v>
      </c>
      <c r="AB6306">
        <v>2620.31</v>
      </c>
      <c r="AC6306">
        <f t="shared" si="889"/>
        <v>-5.3781486962756198E-4</v>
      </c>
      <c r="AD6306">
        <f t="shared" si="884"/>
        <v>-5.4209486962756193E-4</v>
      </c>
      <c r="AE6306">
        <f>Sheet2!$B$17+Sheet2!$B$18*'Portfolio allocation'!K6306</f>
        <v>2.535219872398103E-3</v>
      </c>
      <c r="AF6306">
        <f t="shared" si="890"/>
        <v>-3.0773147420256651E-3</v>
      </c>
      <c r="AH6306" s="2">
        <v>41698</v>
      </c>
      <c r="AI6306">
        <v>2.66</v>
      </c>
      <c r="AJ6306">
        <v>0.107</v>
      </c>
      <c r="AK6306">
        <v>1.3811500000000001</v>
      </c>
      <c r="AR6306" s="3"/>
    </row>
    <row r="6307" spans="1:44" hidden="1" outlineLevel="1" x14ac:dyDescent="0.2">
      <c r="A6307" s="2">
        <v>41701</v>
      </c>
      <c r="B6307">
        <v>16</v>
      </c>
      <c r="E6307" s="2">
        <v>41701</v>
      </c>
      <c r="F6307">
        <v>1845.73</v>
      </c>
      <c r="G6307">
        <f t="shared" si="885"/>
        <v>-7.3785259081986521E-3</v>
      </c>
      <c r="H6307" s="2">
        <v>41701</v>
      </c>
      <c r="I6307">
        <v>3322.85</v>
      </c>
      <c r="J6307">
        <f t="shared" si="886"/>
        <v>-7.3281193052477933E-3</v>
      </c>
      <c r="K6307">
        <f t="shared" si="882"/>
        <v>-7.332399305247793E-3</v>
      </c>
      <c r="L6307">
        <v>1.5280911550024787E-2</v>
      </c>
      <c r="N6307" s="2">
        <v>41701</v>
      </c>
      <c r="O6307">
        <v>37.78</v>
      </c>
      <c r="Q6307" s="2">
        <v>41701</v>
      </c>
      <c r="R6307">
        <v>53065.32</v>
      </c>
      <c r="S6307" s="8">
        <f t="shared" si="887"/>
        <v>-1.3834481669214194E-2</v>
      </c>
      <c r="T6307" s="9">
        <f t="shared" si="883"/>
        <v>-1.3838761669214194E-2</v>
      </c>
      <c r="U6307" s="3">
        <f>Sheet1!$B$17+Sheet1!$B$18*'Portfolio allocation'!K6307</f>
        <v>-7.9241154263360574E-3</v>
      </c>
      <c r="V6307" s="13">
        <f t="shared" si="888"/>
        <v>-5.9146462428781368E-3</v>
      </c>
      <c r="W6307" s="13"/>
      <c r="X6307" s="2">
        <v>41701</v>
      </c>
      <c r="Y6307">
        <v>175.99860000000001</v>
      </c>
      <c r="AA6307" s="2">
        <v>41701</v>
      </c>
      <c r="AB6307">
        <v>2607.4299999999998</v>
      </c>
      <c r="AC6307">
        <f t="shared" si="889"/>
        <v>-4.9154489354313879E-3</v>
      </c>
      <c r="AD6307">
        <f t="shared" si="884"/>
        <v>-4.9196089354313875E-3</v>
      </c>
      <c r="AE6307">
        <f>Sheet2!$B$17+Sheet2!$B$18*'Portfolio allocation'!K6307</f>
        <v>-6.466769517286957E-3</v>
      </c>
      <c r="AF6307">
        <f t="shared" si="890"/>
        <v>1.5471605818555695E-3</v>
      </c>
      <c r="AH6307" s="2">
        <v>41701</v>
      </c>
      <c r="AI6307">
        <v>2.6080000000000001</v>
      </c>
      <c r="AJ6307">
        <v>0.104</v>
      </c>
      <c r="AK6307">
        <v>1.3773500000000001</v>
      </c>
      <c r="AR6307" s="3"/>
    </row>
    <row r="6308" spans="1:44" hidden="1" outlineLevel="1" x14ac:dyDescent="0.2">
      <c r="A6308" s="2">
        <v>41702</v>
      </c>
      <c r="B6308">
        <v>14.1</v>
      </c>
      <c r="E6308" s="2">
        <v>41702</v>
      </c>
      <c r="F6308">
        <v>1873.91</v>
      </c>
      <c r="G6308">
        <f t="shared" si="885"/>
        <v>1.526767186966671E-2</v>
      </c>
      <c r="H6308" s="2">
        <v>41702</v>
      </c>
      <c r="I6308">
        <v>3373.64</v>
      </c>
      <c r="J6308">
        <f t="shared" si="886"/>
        <v>1.5285071550024787E-2</v>
      </c>
      <c r="K6308">
        <f t="shared" si="882"/>
        <v>1.5280911550024787E-2</v>
      </c>
      <c r="L6308">
        <v>1.3207124079636184E-4</v>
      </c>
      <c r="N6308" s="2">
        <v>41702</v>
      </c>
      <c r="O6308">
        <v>38.409999999999997</v>
      </c>
      <c r="Q6308" s="2">
        <v>41702</v>
      </c>
      <c r="R6308">
        <v>53950.2</v>
      </c>
      <c r="S6308" s="8">
        <f t="shared" si="887"/>
        <v>1.667529753895769E-2</v>
      </c>
      <c r="T6308" s="9">
        <f t="shared" si="883"/>
        <v>1.667113753895769E-2</v>
      </c>
      <c r="U6308" s="3">
        <f>Sheet1!$B$17+Sheet1!$B$18*'Portfolio allocation'!K6308</f>
        <v>1.8018447884342256E-2</v>
      </c>
      <c r="V6308" s="13">
        <f t="shared" si="888"/>
        <v>-1.3473103453845656E-3</v>
      </c>
      <c r="W6308" s="13"/>
      <c r="X6308" s="2">
        <v>41702</v>
      </c>
      <c r="Y6308">
        <v>178.08090000000001</v>
      </c>
      <c r="AA6308" s="2">
        <v>41702</v>
      </c>
      <c r="AB6308">
        <v>2638.28</v>
      </c>
      <c r="AC6308">
        <f t="shared" si="889"/>
        <v>1.1831573618467317E-2</v>
      </c>
      <c r="AD6308">
        <f t="shared" si="884"/>
        <v>1.1827293618467316E-2</v>
      </c>
      <c r="AE6308">
        <f>Sheet2!$B$17+Sheet2!$B$18*'Portfolio allocation'!K6308</f>
        <v>1.364156341295906E-2</v>
      </c>
      <c r="AF6308">
        <f t="shared" si="890"/>
        <v>-1.8142697944917435E-3</v>
      </c>
      <c r="AH6308" s="2">
        <v>41702</v>
      </c>
      <c r="AI6308">
        <v>2.69</v>
      </c>
      <c r="AJ6308">
        <v>0.107</v>
      </c>
      <c r="AK6308">
        <v>1.37425</v>
      </c>
      <c r="AR6308" s="3"/>
    </row>
    <row r="6309" spans="1:44" hidden="1" outlineLevel="1" x14ac:dyDescent="0.2">
      <c r="A6309" s="2">
        <v>41703</v>
      </c>
      <c r="B6309">
        <v>13.89</v>
      </c>
      <c r="E6309" s="2">
        <v>41703</v>
      </c>
      <c r="F6309">
        <v>1873.81</v>
      </c>
      <c r="G6309">
        <f t="shared" si="885"/>
        <v>-5.3364355812268727E-5</v>
      </c>
      <c r="H6309" s="2">
        <v>41703</v>
      </c>
      <c r="I6309">
        <v>3374.1</v>
      </c>
      <c r="J6309">
        <f t="shared" si="886"/>
        <v>1.3635124079636185E-4</v>
      </c>
      <c r="K6309">
        <f t="shared" si="882"/>
        <v>1.3207124079636184E-4</v>
      </c>
      <c r="L6309">
        <v>1.8888783568951611E-3</v>
      </c>
      <c r="N6309" s="2">
        <v>41703</v>
      </c>
      <c r="O6309">
        <v>38.11</v>
      </c>
      <c r="Q6309" s="2">
        <v>41703</v>
      </c>
      <c r="R6309">
        <v>53528.81</v>
      </c>
      <c r="S6309" s="8">
        <f t="shared" si="887"/>
        <v>-7.8107217396784501E-3</v>
      </c>
      <c r="T6309" s="9">
        <f t="shared" si="883"/>
        <v>-7.8150017396784507E-3</v>
      </c>
      <c r="U6309" s="3">
        <f>Sheet1!$B$17+Sheet1!$B$18*'Portfolio allocation'!K6309</f>
        <v>6.3931435892657399E-4</v>
      </c>
      <c r="V6309" s="13">
        <f t="shared" si="888"/>
        <v>-8.4543160986050251E-3</v>
      </c>
      <c r="W6309" s="13"/>
      <c r="X6309" s="2">
        <v>41703</v>
      </c>
      <c r="Y6309">
        <v>178.74950000000001</v>
      </c>
      <c r="AA6309" s="2">
        <v>41703</v>
      </c>
      <c r="AB6309">
        <v>2648.18</v>
      </c>
      <c r="AC6309">
        <f t="shared" si="889"/>
        <v>3.7524447746257739E-3</v>
      </c>
      <c r="AD6309">
        <f t="shared" si="884"/>
        <v>3.7474847746257738E-3</v>
      </c>
      <c r="AE6309">
        <f>Sheet2!$B$17+Sheet2!$B$18*'Portfolio allocation'!K6309</f>
        <v>1.7082812812257802E-4</v>
      </c>
      <c r="AF6309">
        <f t="shared" si="890"/>
        <v>3.5766566465031957E-3</v>
      </c>
      <c r="AH6309" s="2">
        <v>41703</v>
      </c>
      <c r="AI6309">
        <v>2.6960000000000002</v>
      </c>
      <c r="AJ6309">
        <v>0.124</v>
      </c>
      <c r="AK6309">
        <v>1.37395</v>
      </c>
      <c r="AR6309" s="3"/>
    </row>
    <row r="6310" spans="1:44" hidden="1" outlineLevel="1" x14ac:dyDescent="0.2">
      <c r="A6310" s="2">
        <v>41704</v>
      </c>
      <c r="B6310">
        <v>14.21</v>
      </c>
      <c r="E6310" s="2">
        <v>41704</v>
      </c>
      <c r="F6310">
        <v>1877.03</v>
      </c>
      <c r="G6310">
        <f t="shared" si="885"/>
        <v>1.7184239597398676E-3</v>
      </c>
      <c r="H6310" s="2">
        <v>41704</v>
      </c>
      <c r="I6310">
        <v>3380.49</v>
      </c>
      <c r="J6310">
        <f t="shared" si="886"/>
        <v>1.8938383568951611E-3</v>
      </c>
      <c r="K6310">
        <f t="shared" si="882"/>
        <v>1.8888783568951611E-3</v>
      </c>
      <c r="L6310">
        <v>6.1033541575344734E-4</v>
      </c>
      <c r="N6310" s="2">
        <v>41704</v>
      </c>
      <c r="O6310">
        <v>38.15</v>
      </c>
      <c r="Q6310" s="2">
        <v>41704</v>
      </c>
      <c r="R6310">
        <v>53585.01</v>
      </c>
      <c r="S6310" s="8">
        <f t="shared" si="887"/>
        <v>1.0499019126337661E-3</v>
      </c>
      <c r="T6310" s="9">
        <f t="shared" si="883"/>
        <v>1.0449419126337661E-3</v>
      </c>
      <c r="U6310" s="3">
        <f>Sheet1!$B$17+Sheet1!$B$18*'Portfolio allocation'!K6310</f>
        <v>2.6547680059283195E-3</v>
      </c>
      <c r="V6310" s="13">
        <f t="shared" si="888"/>
        <v>-1.6098260932945535E-3</v>
      </c>
      <c r="W6310" s="13"/>
      <c r="X6310" s="2">
        <v>41704</v>
      </c>
      <c r="Y6310">
        <v>179.22710000000001</v>
      </c>
      <c r="AA6310" s="2">
        <v>41704</v>
      </c>
      <c r="AB6310">
        <v>2655.26</v>
      </c>
      <c r="AC6310">
        <f t="shared" si="889"/>
        <v>2.6735342763710701E-3</v>
      </c>
      <c r="AD6310">
        <f t="shared" si="884"/>
        <v>2.6685742763710701E-3</v>
      </c>
      <c r="AE6310">
        <f>Sheet2!$B$17+Sheet2!$B$18*'Portfolio allocation'!K6310</f>
        <v>1.7330258359608006E-3</v>
      </c>
      <c r="AF6310">
        <f t="shared" si="890"/>
        <v>9.3554844041026947E-4</v>
      </c>
      <c r="AH6310" s="2">
        <v>41704</v>
      </c>
      <c r="AI6310">
        <v>2.7370000000000001</v>
      </c>
      <c r="AJ6310">
        <v>0.124</v>
      </c>
      <c r="AK6310">
        <v>1.3839999999999999</v>
      </c>
      <c r="AR6310" s="3"/>
    </row>
    <row r="6311" spans="1:44" hidden="1" outlineLevel="1" x14ac:dyDescent="0.2">
      <c r="A6311" s="2">
        <v>41705</v>
      </c>
      <c r="B6311">
        <v>14.11</v>
      </c>
      <c r="E6311" s="2">
        <v>41705</v>
      </c>
      <c r="F6311">
        <v>1878.04</v>
      </c>
      <c r="G6311">
        <f t="shared" si="885"/>
        <v>5.380841009468007E-4</v>
      </c>
      <c r="H6311" s="2">
        <v>41705</v>
      </c>
      <c r="I6311">
        <v>3382.57</v>
      </c>
      <c r="J6311">
        <f t="shared" si="886"/>
        <v>6.1529541575344737E-4</v>
      </c>
      <c r="K6311">
        <f t="shared" si="882"/>
        <v>6.1033541575344734E-4</v>
      </c>
      <c r="L6311">
        <v>-4.041848226645866E-4</v>
      </c>
      <c r="N6311" s="2">
        <v>41705</v>
      </c>
      <c r="O6311">
        <v>37.9</v>
      </c>
      <c r="Q6311" s="2">
        <v>41705</v>
      </c>
      <c r="R6311">
        <v>53233.86</v>
      </c>
      <c r="S6311" s="8">
        <f t="shared" si="887"/>
        <v>-6.5531386482898801E-3</v>
      </c>
      <c r="T6311" s="9">
        <f t="shared" si="883"/>
        <v>-6.5580986482898802E-3</v>
      </c>
      <c r="U6311" s="3">
        <f>Sheet1!$B$17+Sheet1!$B$18*'Portfolio allocation'!K6311</f>
        <v>1.1879911412634061E-3</v>
      </c>
      <c r="V6311" s="13">
        <f t="shared" si="888"/>
        <v>-7.7460897895532867E-3</v>
      </c>
      <c r="W6311" s="13"/>
      <c r="X6311" s="2">
        <v>41705</v>
      </c>
      <c r="Y6311">
        <v>179.2653</v>
      </c>
      <c r="AA6311" s="2">
        <v>41705</v>
      </c>
      <c r="AB6311">
        <v>2655.82</v>
      </c>
      <c r="AC6311">
        <f t="shared" si="889"/>
        <v>2.10902133877644E-4</v>
      </c>
      <c r="AD6311">
        <f t="shared" si="884"/>
        <v>2.0582213387764401E-4</v>
      </c>
      <c r="AE6311">
        <f>Sheet2!$B$17+Sheet2!$B$18*'Portfolio allocation'!K6311</f>
        <v>5.9611283411706338E-4</v>
      </c>
      <c r="AF6311">
        <f t="shared" si="890"/>
        <v>-3.9029070023941935E-4</v>
      </c>
      <c r="AH6311" s="2">
        <v>41705</v>
      </c>
      <c r="AI6311">
        <v>2.7919999999999998</v>
      </c>
      <c r="AJ6311">
        <v>0.127</v>
      </c>
      <c r="AK6311">
        <v>1.3862000000000001</v>
      </c>
      <c r="AR6311" s="3"/>
    </row>
    <row r="6312" spans="1:44" hidden="1" outlineLevel="1" x14ac:dyDescent="0.2">
      <c r="A6312" s="2">
        <v>41708</v>
      </c>
      <c r="B6312">
        <v>14.2</v>
      </c>
      <c r="E6312" s="2">
        <v>41708</v>
      </c>
      <c r="F6312">
        <v>1877.17</v>
      </c>
      <c r="G6312">
        <f t="shared" si="885"/>
        <v>-4.6324891908577914E-4</v>
      </c>
      <c r="H6312" s="2">
        <v>41708</v>
      </c>
      <c r="I6312">
        <v>3381.22</v>
      </c>
      <c r="J6312">
        <f t="shared" si="886"/>
        <v>-3.9910482266458658E-4</v>
      </c>
      <c r="K6312">
        <f t="shared" si="882"/>
        <v>-4.041848226645866E-4</v>
      </c>
      <c r="L6312">
        <v>-5.0476386031076499E-3</v>
      </c>
      <c r="N6312" s="2">
        <v>41708</v>
      </c>
      <c r="O6312">
        <v>37.82</v>
      </c>
      <c r="Q6312" s="2">
        <v>41708</v>
      </c>
      <c r="R6312">
        <v>53121.49</v>
      </c>
      <c r="S6312" s="8">
        <f t="shared" si="887"/>
        <v>-2.1108745448855659E-3</v>
      </c>
      <c r="T6312" s="9">
        <f t="shared" si="883"/>
        <v>-2.1159545448855661E-3</v>
      </c>
      <c r="U6312" s="3">
        <f>Sheet1!$B$17+Sheet1!$B$18*'Portfolio allocation'!K6312</f>
        <v>2.4107812388208291E-5</v>
      </c>
      <c r="V6312" s="13">
        <f t="shared" si="888"/>
        <v>-2.1400623572737742E-3</v>
      </c>
      <c r="W6312" s="13"/>
      <c r="X6312" s="2">
        <v>41708</v>
      </c>
      <c r="Y6312">
        <v>178.03309999999999</v>
      </c>
      <c r="AA6312" s="2">
        <v>41708</v>
      </c>
      <c r="AB6312">
        <v>2637.57</v>
      </c>
      <c r="AC6312">
        <f t="shared" si="889"/>
        <v>-6.8717006423628657E-3</v>
      </c>
      <c r="AD6312">
        <f t="shared" si="884"/>
        <v>-6.8767806423628659E-3</v>
      </c>
      <c r="AE6312">
        <f>Sheet2!$B$17+Sheet2!$B$18*'Portfolio allocation'!K6312</f>
        <v>-3.0602444463642795E-4</v>
      </c>
      <c r="AF6312">
        <f t="shared" si="890"/>
        <v>-6.5707561977264382E-3</v>
      </c>
      <c r="AH6312" s="2">
        <v>41708</v>
      </c>
      <c r="AI6312">
        <v>2.7839999999999998</v>
      </c>
      <c r="AJ6312">
        <v>0.127</v>
      </c>
      <c r="AK6312">
        <v>1.38795</v>
      </c>
      <c r="AR6312" s="3"/>
    </row>
    <row r="6313" spans="1:44" hidden="1" outlineLevel="1" x14ac:dyDescent="0.2">
      <c r="A6313" s="2">
        <v>41709</v>
      </c>
      <c r="B6313">
        <v>14.8</v>
      </c>
      <c r="E6313" s="2">
        <v>41709</v>
      </c>
      <c r="F6313">
        <v>1867.63</v>
      </c>
      <c r="G6313">
        <f t="shared" si="885"/>
        <v>-5.0821182950930854E-3</v>
      </c>
      <c r="H6313" s="2">
        <v>41709</v>
      </c>
      <c r="I6313">
        <v>3364.17</v>
      </c>
      <c r="J6313">
        <f t="shared" si="886"/>
        <v>-5.0425586031076497E-3</v>
      </c>
      <c r="K6313">
        <f t="shared" si="882"/>
        <v>-5.0476386031076499E-3</v>
      </c>
      <c r="L6313">
        <v>5.5981526403253538E-4</v>
      </c>
      <c r="N6313" s="2">
        <v>41709</v>
      </c>
      <c r="O6313">
        <v>38.020000000000003</v>
      </c>
      <c r="Q6313" s="2">
        <v>41709</v>
      </c>
      <c r="R6313">
        <v>53402.41</v>
      </c>
      <c r="S6313" s="8">
        <f t="shared" si="887"/>
        <v>5.2882552804902616E-3</v>
      </c>
      <c r="T6313" s="9">
        <f t="shared" si="883"/>
        <v>5.2831752804902614E-3</v>
      </c>
      <c r="U6313" s="3">
        <f>Sheet1!$B$17+Sheet1!$B$18*'Portfolio allocation'!K6313</f>
        <v>-5.302980045304476E-3</v>
      </c>
      <c r="V6313" s="13">
        <f t="shared" si="888"/>
        <v>1.0586155325794738E-2</v>
      </c>
      <c r="W6313" s="13"/>
      <c r="X6313" s="2">
        <v>41709</v>
      </c>
      <c r="Y6313">
        <v>178.38650000000001</v>
      </c>
      <c r="AA6313" s="2">
        <v>41709</v>
      </c>
      <c r="AB6313">
        <v>2642.81</v>
      </c>
      <c r="AC6313">
        <f t="shared" si="889"/>
        <v>1.9866771308438835E-3</v>
      </c>
      <c r="AD6313">
        <f t="shared" si="884"/>
        <v>1.9817171308438835E-3</v>
      </c>
      <c r="AE6313">
        <f>Sheet2!$B$17+Sheet2!$B$18*'Portfolio allocation'!K6313</f>
        <v>-4.4351020114265964E-3</v>
      </c>
      <c r="AF6313">
        <f t="shared" si="890"/>
        <v>6.4168191422704799E-3</v>
      </c>
      <c r="AH6313" s="2">
        <v>41709</v>
      </c>
      <c r="AI6313">
        <v>2.766</v>
      </c>
      <c r="AJ6313">
        <v>0.124</v>
      </c>
      <c r="AK6313">
        <v>1.3866499999999999</v>
      </c>
      <c r="AR6313" s="3"/>
    </row>
    <row r="6314" spans="1:44" hidden="1" outlineLevel="1" x14ac:dyDescent="0.2">
      <c r="A6314" s="2">
        <v>41710</v>
      </c>
      <c r="B6314">
        <v>14.47</v>
      </c>
      <c r="E6314" s="2">
        <v>41710</v>
      </c>
      <c r="F6314">
        <v>1868.2</v>
      </c>
      <c r="G6314">
        <f t="shared" si="885"/>
        <v>3.0519963804387373E-4</v>
      </c>
      <c r="H6314" s="2">
        <v>41710</v>
      </c>
      <c r="I6314">
        <v>3366.07</v>
      </c>
      <c r="J6314">
        <f t="shared" si="886"/>
        <v>5.6477526403253542E-4</v>
      </c>
      <c r="K6314">
        <f t="shared" si="882"/>
        <v>5.5981526403253538E-4</v>
      </c>
      <c r="L6314">
        <v>-1.1579088519608934E-2</v>
      </c>
      <c r="N6314" s="2">
        <v>41710</v>
      </c>
      <c r="O6314">
        <v>38.270000000000003</v>
      </c>
      <c r="Q6314" s="2">
        <v>41710</v>
      </c>
      <c r="R6314">
        <v>53753.55</v>
      </c>
      <c r="S6314" s="8">
        <f t="shared" si="887"/>
        <v>6.5753586776327033E-3</v>
      </c>
      <c r="T6314" s="9">
        <f t="shared" si="883"/>
        <v>6.5703986776327033E-3</v>
      </c>
      <c r="U6314" s="3">
        <f>Sheet1!$B$17+Sheet1!$B$18*'Portfolio allocation'!K6314</f>
        <v>1.1300331428582659E-3</v>
      </c>
      <c r="V6314" s="13">
        <f t="shared" si="888"/>
        <v>5.4403655347744374E-3</v>
      </c>
      <c r="W6314" s="13"/>
      <c r="X6314" s="2">
        <v>41710</v>
      </c>
      <c r="Y6314">
        <v>177.8707</v>
      </c>
      <c r="AA6314" s="2">
        <v>41710</v>
      </c>
      <c r="AB6314">
        <v>2635.16</v>
      </c>
      <c r="AC6314">
        <f t="shared" si="889"/>
        <v>-2.8946462288246266E-3</v>
      </c>
      <c r="AD6314">
        <f t="shared" si="884"/>
        <v>-2.8994062288246266E-3</v>
      </c>
      <c r="AE6314">
        <f>Sheet2!$B$17+Sheet2!$B$18*'Portfolio allocation'!K6314</f>
        <v>5.5118902632118839E-4</v>
      </c>
      <c r="AF6314">
        <f t="shared" si="890"/>
        <v>-3.4505952551458149E-3</v>
      </c>
      <c r="AH6314" s="2">
        <v>41710</v>
      </c>
      <c r="AI6314">
        <v>2.726</v>
      </c>
      <c r="AJ6314">
        <v>0.11899999999999999</v>
      </c>
      <c r="AK6314">
        <v>1.3905000000000001</v>
      </c>
      <c r="AR6314" s="3"/>
    </row>
    <row r="6315" spans="1:44" hidden="1" outlineLevel="1" x14ac:dyDescent="0.2">
      <c r="A6315" s="2">
        <v>41711</v>
      </c>
      <c r="B6315">
        <v>16.22</v>
      </c>
      <c r="E6315" s="2">
        <v>41711</v>
      </c>
      <c r="F6315">
        <v>1846.34</v>
      </c>
      <c r="G6315">
        <f t="shared" si="885"/>
        <v>-1.1701102665667595E-2</v>
      </c>
      <c r="H6315" s="2">
        <v>41711</v>
      </c>
      <c r="I6315">
        <v>3327.11</v>
      </c>
      <c r="J6315">
        <f t="shared" si="886"/>
        <v>-1.1574328519608934E-2</v>
      </c>
      <c r="K6315">
        <f t="shared" si="882"/>
        <v>-1.1579088519608934E-2</v>
      </c>
      <c r="L6315">
        <v>-2.7999786732630445E-3</v>
      </c>
      <c r="N6315" s="2">
        <v>41711</v>
      </c>
      <c r="O6315">
        <v>37.89</v>
      </c>
      <c r="Q6315" s="2">
        <v>41711</v>
      </c>
      <c r="R6315">
        <v>53219.82</v>
      </c>
      <c r="S6315" s="8">
        <f t="shared" si="887"/>
        <v>-9.9292046757842867E-3</v>
      </c>
      <c r="T6315" s="9">
        <f t="shared" si="883"/>
        <v>-9.9339646757842862E-3</v>
      </c>
      <c r="U6315" s="3">
        <f>Sheet1!$B$17+Sheet1!$B$18*'Portfolio allocation'!K6315</f>
        <v>-1.2796024918468259E-2</v>
      </c>
      <c r="V6315" s="13">
        <f t="shared" si="888"/>
        <v>2.8620602426839732E-3</v>
      </c>
      <c r="W6315" s="13"/>
      <c r="X6315" s="2">
        <v>41711</v>
      </c>
      <c r="Y6315">
        <v>175.65479999999999</v>
      </c>
      <c r="AA6315" s="2">
        <v>41711</v>
      </c>
      <c r="AB6315">
        <v>2602.33</v>
      </c>
      <c r="AC6315">
        <f t="shared" si="889"/>
        <v>-1.2458446545940305E-2</v>
      </c>
      <c r="AD6315">
        <f t="shared" si="884"/>
        <v>-1.2463206545940304E-2</v>
      </c>
      <c r="AE6315">
        <f>Sheet2!$B$17+Sheet2!$B$18*'Portfolio allocation'!K6315</f>
        <v>-1.0243033909537506E-2</v>
      </c>
      <c r="AF6315">
        <f t="shared" si="890"/>
        <v>-2.2201726364027979E-3</v>
      </c>
      <c r="AH6315" s="2">
        <v>41711</v>
      </c>
      <c r="AI6315">
        <v>2.653</v>
      </c>
      <c r="AJ6315">
        <v>0.11899999999999999</v>
      </c>
      <c r="AK6315">
        <v>1.3927499999999999</v>
      </c>
      <c r="AR6315" s="3"/>
    </row>
    <row r="6316" spans="1:44" hidden="1" outlineLevel="1" x14ac:dyDescent="0.2">
      <c r="A6316" s="2">
        <v>41712</v>
      </c>
      <c r="B6316">
        <v>17.82</v>
      </c>
      <c r="E6316" s="2">
        <v>41712</v>
      </c>
      <c r="F6316">
        <v>1841.13</v>
      </c>
      <c r="G6316">
        <f t="shared" si="885"/>
        <v>-2.8217988019539897E-3</v>
      </c>
      <c r="H6316" s="2">
        <v>41712</v>
      </c>
      <c r="I6316">
        <v>3317.81</v>
      </c>
      <c r="J6316">
        <f t="shared" si="886"/>
        <v>-2.7952186732630446E-3</v>
      </c>
      <c r="K6316">
        <f t="shared" si="882"/>
        <v>-2.7999786732630445E-3</v>
      </c>
      <c r="L6316">
        <v>9.6100160118874275E-3</v>
      </c>
      <c r="N6316" s="2">
        <v>41712</v>
      </c>
      <c r="O6316">
        <v>37.700000000000003</v>
      </c>
      <c r="Q6316" s="2">
        <v>41712</v>
      </c>
      <c r="R6316">
        <v>52952.95</v>
      </c>
      <c r="S6316" s="8">
        <f t="shared" si="887"/>
        <v>-5.0144852049481825E-3</v>
      </c>
      <c r="T6316" s="9">
        <f t="shared" si="883"/>
        <v>-5.0192452049481829E-3</v>
      </c>
      <c r="U6316" s="3">
        <f>Sheet1!$B$17+Sheet1!$B$18*'Portfolio allocation'!K6316</f>
        <v>-2.7244076105089436E-3</v>
      </c>
      <c r="V6316" s="13">
        <f t="shared" si="888"/>
        <v>-2.2948375944392392E-3</v>
      </c>
      <c r="W6316" s="13"/>
      <c r="X6316" s="2">
        <v>41712</v>
      </c>
      <c r="Y6316">
        <v>174.04050000000001</v>
      </c>
      <c r="AA6316" s="2">
        <v>41712</v>
      </c>
      <c r="AB6316">
        <v>2578.42</v>
      </c>
      <c r="AC6316">
        <f t="shared" si="889"/>
        <v>-9.1879200562572372E-3</v>
      </c>
      <c r="AD6316">
        <f t="shared" si="884"/>
        <v>-9.1926800562572367E-3</v>
      </c>
      <c r="AE6316">
        <f>Sheet2!$B$17+Sheet2!$B$18*'Portfolio allocation'!K6316</f>
        <v>-2.4364254588177354E-3</v>
      </c>
      <c r="AF6316">
        <f t="shared" si="890"/>
        <v>-6.7562545974395012E-3</v>
      </c>
      <c r="AH6316" s="2">
        <v>41712</v>
      </c>
      <c r="AI6316">
        <v>2.645</v>
      </c>
      <c r="AJ6316">
        <v>0.11899999999999999</v>
      </c>
      <c r="AK6316">
        <v>1.3925000000000001</v>
      </c>
      <c r="AR6316" s="3"/>
    </row>
    <row r="6317" spans="1:44" hidden="1" outlineLevel="1" x14ac:dyDescent="0.2">
      <c r="A6317" s="2">
        <v>41715</v>
      </c>
      <c r="B6317">
        <v>15.64</v>
      </c>
      <c r="E6317" s="2">
        <v>41715</v>
      </c>
      <c r="F6317">
        <v>1858.83</v>
      </c>
      <c r="G6317">
        <f t="shared" si="885"/>
        <v>9.6136611754735757E-3</v>
      </c>
      <c r="H6317" s="2">
        <v>41715</v>
      </c>
      <c r="I6317">
        <v>3349.71</v>
      </c>
      <c r="J6317">
        <f t="shared" si="886"/>
        <v>9.614776011887427E-3</v>
      </c>
      <c r="K6317">
        <f t="shared" si="882"/>
        <v>9.6100160118874275E-3</v>
      </c>
      <c r="L6317">
        <v>7.2405233334228289E-3</v>
      </c>
      <c r="N6317" s="2">
        <v>41715</v>
      </c>
      <c r="O6317">
        <v>38.049999999999997</v>
      </c>
      <c r="Q6317" s="2">
        <v>41715</v>
      </c>
      <c r="R6317">
        <v>53444.54</v>
      </c>
      <c r="S6317" s="8">
        <f t="shared" si="887"/>
        <v>9.2835243362268116E-3</v>
      </c>
      <c r="T6317" s="9">
        <f t="shared" si="883"/>
        <v>9.2787643362268121E-3</v>
      </c>
      <c r="U6317" s="3">
        <f>Sheet1!$B$17+Sheet1!$B$18*'Portfolio allocation'!K6317</f>
        <v>1.1512652803385797E-2</v>
      </c>
      <c r="V6317" s="13">
        <f t="shared" si="888"/>
        <v>-2.233888467158985E-3</v>
      </c>
      <c r="W6317" s="13"/>
      <c r="X6317" s="2">
        <v>41715</v>
      </c>
      <c r="Y6317">
        <v>177.47909999999999</v>
      </c>
      <c r="AA6317" s="2">
        <v>41715</v>
      </c>
      <c r="AB6317">
        <v>2629.36</v>
      </c>
      <c r="AC6317">
        <f t="shared" si="889"/>
        <v>1.9756284856617734E-2</v>
      </c>
      <c r="AD6317">
        <f t="shared" si="884"/>
        <v>1.9751404856617735E-2</v>
      </c>
      <c r="AE6317">
        <f>Sheet2!$B$17+Sheet2!$B$18*'Portfolio allocation'!K6317</f>
        <v>8.5988584228171763E-3</v>
      </c>
      <c r="AF6317">
        <f t="shared" si="890"/>
        <v>1.1152546433800559E-2</v>
      </c>
      <c r="AH6317" s="2">
        <v>41715</v>
      </c>
      <c r="AI6317">
        <v>2.6970000000000001</v>
      </c>
      <c r="AJ6317">
        <v>0.122</v>
      </c>
      <c r="AK6317">
        <v>1.3927</v>
      </c>
      <c r="AR6317" s="3"/>
    </row>
    <row r="6318" spans="1:44" hidden="1" outlineLevel="1" x14ac:dyDescent="0.2">
      <c r="A6318" s="2">
        <v>41716</v>
      </c>
      <c r="B6318">
        <v>14.52</v>
      </c>
      <c r="E6318" s="2">
        <v>41716</v>
      </c>
      <c r="F6318">
        <v>1872.25</v>
      </c>
      <c r="G6318">
        <f t="shared" si="885"/>
        <v>7.219595121662481E-3</v>
      </c>
      <c r="H6318" s="2">
        <v>41716</v>
      </c>
      <c r="I6318">
        <v>3373.98</v>
      </c>
      <c r="J6318">
        <f t="shared" si="886"/>
        <v>7.2454033334228285E-3</v>
      </c>
      <c r="K6318">
        <f t="shared" si="882"/>
        <v>7.2405233334228289E-3</v>
      </c>
      <c r="L6318">
        <v>-6.1371036646335067E-3</v>
      </c>
      <c r="N6318" s="2">
        <v>41716</v>
      </c>
      <c r="O6318">
        <v>39.549999999999997</v>
      </c>
      <c r="Q6318" s="2">
        <v>41716</v>
      </c>
      <c r="R6318">
        <v>55551.42</v>
      </c>
      <c r="S6318" s="8">
        <f t="shared" si="887"/>
        <v>3.942180061798628E-2</v>
      </c>
      <c r="T6318" s="9">
        <f t="shared" si="883"/>
        <v>3.9416920617986281E-2</v>
      </c>
      <c r="U6318" s="3">
        <f>Sheet1!$B$17+Sheet1!$B$18*'Portfolio allocation'!K6318</f>
        <v>8.7943107517209525E-3</v>
      </c>
      <c r="V6318" s="13">
        <f t="shared" si="888"/>
        <v>3.0622609866265329E-2</v>
      </c>
      <c r="W6318" s="13"/>
      <c r="X6318" s="2">
        <v>41716</v>
      </c>
      <c r="Y6318">
        <v>178.43430000000001</v>
      </c>
      <c r="AA6318" s="2">
        <v>41716</v>
      </c>
      <c r="AB6318">
        <v>2643.51</v>
      </c>
      <c r="AC6318">
        <f t="shared" si="889"/>
        <v>5.3815377125991937E-3</v>
      </c>
      <c r="AD6318">
        <f t="shared" si="884"/>
        <v>5.376657712599194E-3</v>
      </c>
      <c r="AE6318">
        <f>Sheet2!$B$17+Sheet2!$B$18*'Portfolio allocation'!K6318</f>
        <v>6.4918450819008841E-3</v>
      </c>
      <c r="AF6318">
        <f t="shared" si="890"/>
        <v>-1.11518736930169E-3</v>
      </c>
      <c r="AH6318" s="2">
        <v>41716</v>
      </c>
      <c r="AI6318">
        <v>2.6789999999999998</v>
      </c>
      <c r="AJ6318">
        <v>0.122</v>
      </c>
      <c r="AK6318">
        <v>1.3913</v>
      </c>
      <c r="AR6318" s="3"/>
    </row>
    <row r="6319" spans="1:44" hidden="1" outlineLevel="1" x14ac:dyDescent="0.2">
      <c r="A6319" s="2">
        <v>41717</v>
      </c>
      <c r="B6319">
        <v>15.12</v>
      </c>
      <c r="E6319" s="2">
        <v>41717</v>
      </c>
      <c r="F6319">
        <v>1860.77</v>
      </c>
      <c r="G6319">
        <f t="shared" si="885"/>
        <v>-6.131659767659281E-3</v>
      </c>
      <c r="H6319" s="2">
        <v>41717</v>
      </c>
      <c r="I6319">
        <v>3353.29</v>
      </c>
      <c r="J6319">
        <f t="shared" si="886"/>
        <v>-6.1322236646335071E-3</v>
      </c>
      <c r="K6319">
        <f t="shared" si="882"/>
        <v>-6.1371036646335067E-3</v>
      </c>
      <c r="L6319">
        <v>6.0514583077514415E-3</v>
      </c>
      <c r="N6319" s="2">
        <v>41717</v>
      </c>
      <c r="O6319">
        <v>39.270000000000003</v>
      </c>
      <c r="Q6319" s="2">
        <v>41717</v>
      </c>
      <c r="R6319">
        <v>55158.14</v>
      </c>
      <c r="S6319" s="8">
        <f t="shared" si="887"/>
        <v>-7.079567002967635E-3</v>
      </c>
      <c r="T6319" s="9">
        <f t="shared" si="883"/>
        <v>-7.0844470029676346E-3</v>
      </c>
      <c r="U6319" s="3">
        <f>Sheet1!$B$17+Sheet1!$B$18*'Portfolio allocation'!K6319</f>
        <v>-6.5528419746033687E-3</v>
      </c>
      <c r="V6319" s="13">
        <f t="shared" si="888"/>
        <v>-5.316050283642659E-4</v>
      </c>
      <c r="W6319" s="13"/>
      <c r="X6319" s="2">
        <v>41717</v>
      </c>
      <c r="Y6319">
        <v>176.42840000000001</v>
      </c>
      <c r="AA6319" s="2">
        <v>41717</v>
      </c>
      <c r="AB6319">
        <v>2613.8000000000002</v>
      </c>
      <c r="AC6319">
        <f t="shared" si="889"/>
        <v>-1.1238845323074287E-2</v>
      </c>
      <c r="AD6319">
        <f t="shared" si="884"/>
        <v>-1.1244125323074287E-2</v>
      </c>
      <c r="AE6319">
        <f>Sheet2!$B$17+Sheet2!$B$18*'Portfolio allocation'!K6319</f>
        <v>-5.4038821389029287E-3</v>
      </c>
      <c r="AF6319">
        <f t="shared" si="890"/>
        <v>-5.840243184171358E-3</v>
      </c>
      <c r="AH6319" s="2">
        <v>41717</v>
      </c>
      <c r="AI6319">
        <v>2.7719999999999998</v>
      </c>
      <c r="AJ6319">
        <v>0.13200000000000001</v>
      </c>
      <c r="AK6319">
        <v>1.3909499999999999</v>
      </c>
      <c r="AR6319" s="3"/>
    </row>
    <row r="6320" spans="1:44" hidden="1" outlineLevel="1" x14ac:dyDescent="0.2">
      <c r="A6320" s="2">
        <v>41718</v>
      </c>
      <c r="B6320">
        <v>14.52</v>
      </c>
      <c r="E6320" s="2">
        <v>41718</v>
      </c>
      <c r="F6320">
        <v>1872.01</v>
      </c>
      <c r="G6320">
        <f t="shared" si="885"/>
        <v>6.0405101114056059E-3</v>
      </c>
      <c r="H6320" s="2">
        <v>41718</v>
      </c>
      <c r="I6320">
        <v>3373.6</v>
      </c>
      <c r="J6320">
        <f t="shared" si="886"/>
        <v>6.0567383077514414E-3</v>
      </c>
      <c r="K6320">
        <f t="shared" si="882"/>
        <v>6.0514583077514415E-3</v>
      </c>
      <c r="L6320">
        <v>-2.9339822433009266E-3</v>
      </c>
      <c r="N6320" s="2">
        <v>41718</v>
      </c>
      <c r="O6320">
        <v>40.33</v>
      </c>
      <c r="Q6320" s="2">
        <v>41718</v>
      </c>
      <c r="R6320">
        <v>56647</v>
      </c>
      <c r="S6320" s="8">
        <f t="shared" si="887"/>
        <v>2.6992570815477013E-2</v>
      </c>
      <c r="T6320" s="9">
        <f t="shared" si="883"/>
        <v>2.6987290815477013E-2</v>
      </c>
      <c r="U6320" s="3">
        <f>Sheet1!$B$17+Sheet1!$B$18*'Portfolio allocation'!K6320</f>
        <v>7.4301852193555378E-3</v>
      </c>
      <c r="V6320" s="13">
        <f t="shared" si="888"/>
        <v>1.9557105596121477E-2</v>
      </c>
      <c r="W6320" s="13"/>
      <c r="X6320" s="2">
        <v>41718</v>
      </c>
      <c r="Y6320">
        <v>179.47540000000001</v>
      </c>
      <c r="AA6320" s="2">
        <v>41718</v>
      </c>
      <c r="AB6320">
        <v>2658.94</v>
      </c>
      <c r="AC6320">
        <f t="shared" si="889"/>
        <v>1.7269875277373892E-2</v>
      </c>
      <c r="AD6320">
        <f t="shared" si="884"/>
        <v>1.7264515277373892E-2</v>
      </c>
      <c r="AE6320">
        <f>Sheet2!$B$17+Sheet2!$B$18*'Portfolio allocation'!K6320</f>
        <v>5.4344981252814452E-3</v>
      </c>
      <c r="AF6320">
        <f t="shared" si="890"/>
        <v>1.1830017152092448E-2</v>
      </c>
      <c r="AH6320" s="2">
        <v>41718</v>
      </c>
      <c r="AI6320">
        <v>2.7749999999999999</v>
      </c>
      <c r="AJ6320">
        <v>0.13400000000000001</v>
      </c>
      <c r="AK6320">
        <v>1.37835</v>
      </c>
      <c r="AR6320" s="3"/>
    </row>
    <row r="6321" spans="1:44" hidden="1" outlineLevel="1" x14ac:dyDescent="0.2">
      <c r="A6321" s="2">
        <v>41719</v>
      </c>
      <c r="B6321">
        <v>15</v>
      </c>
      <c r="E6321" s="2">
        <v>41719</v>
      </c>
      <c r="F6321">
        <v>1866.52</v>
      </c>
      <c r="G6321">
        <f t="shared" si="885"/>
        <v>-2.9326766416846173E-3</v>
      </c>
      <c r="H6321" s="2">
        <v>41719</v>
      </c>
      <c r="I6321">
        <v>3363.72</v>
      </c>
      <c r="J6321">
        <f t="shared" si="886"/>
        <v>-2.9286222433009268E-3</v>
      </c>
      <c r="K6321">
        <f t="shared" si="882"/>
        <v>-2.9339822433009266E-3</v>
      </c>
      <c r="L6321">
        <v>-4.8688228494641562E-3</v>
      </c>
      <c r="N6321" s="2">
        <v>41719</v>
      </c>
      <c r="O6321">
        <v>40.159999999999997</v>
      </c>
      <c r="Q6321" s="2">
        <v>41719</v>
      </c>
      <c r="R6321">
        <v>56408.22</v>
      </c>
      <c r="S6321" s="8">
        <f t="shared" si="887"/>
        <v>-4.2152276378272235E-3</v>
      </c>
      <c r="T6321" s="9">
        <f t="shared" si="883"/>
        <v>-4.2205876378272238E-3</v>
      </c>
      <c r="U6321" s="3">
        <f>Sheet1!$B$17+Sheet1!$B$18*'Portfolio allocation'!K6321</f>
        <v>-2.8781399021584925E-3</v>
      </c>
      <c r="V6321" s="13">
        <f t="shared" si="888"/>
        <v>-1.3424477356687313E-3</v>
      </c>
      <c r="W6321" s="13"/>
      <c r="X6321" s="2">
        <v>41719</v>
      </c>
      <c r="Y6321">
        <v>178.3006</v>
      </c>
      <c r="AA6321" s="2">
        <v>41719</v>
      </c>
      <c r="AB6321">
        <v>2641.53</v>
      </c>
      <c r="AC6321">
        <f t="shared" si="889"/>
        <v>-6.547722024566105E-3</v>
      </c>
      <c r="AD6321">
        <f t="shared" si="884"/>
        <v>-6.5528820245661047E-3</v>
      </c>
      <c r="AE6321">
        <f>Sheet2!$B$17+Sheet2!$B$18*'Portfolio allocation'!K6321</f>
        <v>-2.5555848520356903E-3</v>
      </c>
      <c r="AF6321">
        <f t="shared" si="890"/>
        <v>-3.9972971725304139E-3</v>
      </c>
      <c r="AH6321" s="2">
        <v>41719</v>
      </c>
      <c r="AI6321">
        <v>2.75</v>
      </c>
      <c r="AJ6321">
        <v>0.129</v>
      </c>
      <c r="AK6321">
        <v>1.37825</v>
      </c>
      <c r="AR6321" s="3"/>
    </row>
    <row r="6322" spans="1:44" hidden="1" outlineLevel="1" x14ac:dyDescent="0.2">
      <c r="A6322" s="2">
        <v>41722</v>
      </c>
      <c r="B6322">
        <v>15.09</v>
      </c>
      <c r="E6322" s="2">
        <v>41722</v>
      </c>
      <c r="F6322">
        <v>1857.44</v>
      </c>
      <c r="G6322">
        <f t="shared" si="885"/>
        <v>-4.8646679381950664E-3</v>
      </c>
      <c r="H6322" s="2">
        <v>41722</v>
      </c>
      <c r="I6322">
        <v>3347.36</v>
      </c>
      <c r="J6322">
        <f t="shared" si="886"/>
        <v>-4.8636628494641565E-3</v>
      </c>
      <c r="K6322">
        <f t="shared" si="882"/>
        <v>-4.8688228494641562E-3</v>
      </c>
      <c r="L6322">
        <v>4.4998827799817608E-3</v>
      </c>
      <c r="N6322" s="2">
        <v>41722</v>
      </c>
      <c r="O6322">
        <v>40.5</v>
      </c>
      <c r="Q6322" s="2">
        <v>41722</v>
      </c>
      <c r="R6322">
        <v>56885.8</v>
      </c>
      <c r="S6322" s="8">
        <f t="shared" si="887"/>
        <v>8.466496549616398E-3</v>
      </c>
      <c r="T6322" s="9">
        <f t="shared" si="883"/>
        <v>8.4613365496163974E-3</v>
      </c>
      <c r="U6322" s="3">
        <f>Sheet1!$B$17+Sheet1!$B$18*'Portfolio allocation'!K6322</f>
        <v>-5.0978380809308076E-3</v>
      </c>
      <c r="V6322" s="13">
        <f t="shared" si="888"/>
        <v>1.3559174630547205E-2</v>
      </c>
      <c r="W6322" s="13"/>
      <c r="X6322" s="2">
        <v>41722</v>
      </c>
      <c r="Y6322">
        <v>179.80969999999999</v>
      </c>
      <c r="AA6322" s="2">
        <v>41722</v>
      </c>
      <c r="AB6322">
        <v>2663.89</v>
      </c>
      <c r="AC6322">
        <f t="shared" si="889"/>
        <v>8.4647912384110402E-3</v>
      </c>
      <c r="AD6322">
        <f t="shared" si="884"/>
        <v>8.4596312384110396E-3</v>
      </c>
      <c r="AE6322">
        <f>Sheet2!$B$17+Sheet2!$B$18*'Portfolio allocation'!K6322</f>
        <v>-4.2760944812843286E-3</v>
      </c>
      <c r="AF6322">
        <f t="shared" si="890"/>
        <v>1.2735725719695369E-2</v>
      </c>
      <c r="AH6322" s="2">
        <v>41722</v>
      </c>
      <c r="AI6322">
        <v>2.7349999999999999</v>
      </c>
      <c r="AJ6322">
        <v>0.129</v>
      </c>
      <c r="AK6322">
        <v>1.37835</v>
      </c>
      <c r="AR6322" s="3"/>
    </row>
    <row r="6323" spans="1:44" hidden="1" outlineLevel="1" x14ac:dyDescent="0.2">
      <c r="A6323" s="2">
        <v>41723</v>
      </c>
      <c r="B6323">
        <v>14.02</v>
      </c>
      <c r="E6323" s="2">
        <v>41723</v>
      </c>
      <c r="F6323">
        <v>1865.62</v>
      </c>
      <c r="G6323">
        <f t="shared" si="885"/>
        <v>4.403910758893792E-3</v>
      </c>
      <c r="H6323" s="2">
        <v>41723</v>
      </c>
      <c r="I6323">
        <v>3362.44</v>
      </c>
      <c r="J6323">
        <f t="shared" si="886"/>
        <v>4.5050427799817605E-3</v>
      </c>
      <c r="K6323">
        <f t="shared" si="882"/>
        <v>4.4998827799817608E-3</v>
      </c>
      <c r="L6323">
        <v>-6.9760081093491891E-3</v>
      </c>
      <c r="N6323" s="2">
        <v>41723</v>
      </c>
      <c r="O6323">
        <v>40.340000000000003</v>
      </c>
      <c r="Q6323" s="2">
        <v>41723</v>
      </c>
      <c r="R6323">
        <v>56661.06</v>
      </c>
      <c r="S6323" s="8">
        <f t="shared" si="887"/>
        <v>-3.9507223243763212E-3</v>
      </c>
      <c r="T6323" s="9">
        <f t="shared" si="883"/>
        <v>-3.9558823243763209E-3</v>
      </c>
      <c r="U6323" s="3">
        <f>Sheet1!$B$17+Sheet1!$B$18*'Portfolio allocation'!K6323</f>
        <v>5.650178451745088E-3</v>
      </c>
      <c r="V6323" s="13">
        <f t="shared" si="888"/>
        <v>-9.6060607761214098E-3</v>
      </c>
      <c r="W6323" s="13"/>
      <c r="X6323" s="2">
        <v>41723</v>
      </c>
      <c r="Y6323">
        <v>186.2953</v>
      </c>
      <c r="AA6323" s="2">
        <v>41723</v>
      </c>
      <c r="AB6323">
        <v>2759.97</v>
      </c>
      <c r="AC6323">
        <f t="shared" si="889"/>
        <v>3.6067555341999791E-2</v>
      </c>
      <c r="AD6323">
        <f t="shared" si="884"/>
        <v>3.6062675341999792E-2</v>
      </c>
      <c r="AE6323">
        <f>Sheet2!$B$17+Sheet2!$B$18*'Portfolio allocation'!K6323</f>
        <v>4.054797581716842E-3</v>
      </c>
      <c r="AF6323">
        <f t="shared" si="890"/>
        <v>3.2007877760282952E-2</v>
      </c>
      <c r="AH6323" s="2">
        <v>41723</v>
      </c>
      <c r="AI6323">
        <v>2.7349999999999999</v>
      </c>
      <c r="AJ6323">
        <v>0.122</v>
      </c>
      <c r="AK6323">
        <v>1.37775</v>
      </c>
      <c r="AR6323" s="3"/>
    </row>
    <row r="6324" spans="1:44" hidden="1" outlineLevel="1" x14ac:dyDescent="0.2">
      <c r="A6324" s="2">
        <v>41724</v>
      </c>
      <c r="B6324">
        <v>14.93</v>
      </c>
      <c r="E6324" s="2">
        <v>41724</v>
      </c>
      <c r="F6324">
        <v>1852.56</v>
      </c>
      <c r="G6324">
        <f t="shared" si="885"/>
        <v>-7.0003537697923557E-3</v>
      </c>
      <c r="H6324" s="2">
        <v>41724</v>
      </c>
      <c r="I6324">
        <v>3339</v>
      </c>
      <c r="J6324">
        <f t="shared" si="886"/>
        <v>-6.9711281093491895E-3</v>
      </c>
      <c r="K6324">
        <f t="shared" si="882"/>
        <v>-6.9760081093491891E-3</v>
      </c>
      <c r="L6324">
        <v>-1.7328222941000522E-3</v>
      </c>
      <c r="N6324" s="2">
        <v>41724</v>
      </c>
      <c r="O6324">
        <v>39.79</v>
      </c>
      <c r="Q6324" s="2">
        <v>41724</v>
      </c>
      <c r="R6324">
        <v>55888.53</v>
      </c>
      <c r="S6324" s="8">
        <f t="shared" si="887"/>
        <v>-1.3634231339830216E-2</v>
      </c>
      <c r="T6324" s="9">
        <f t="shared" si="883"/>
        <v>-1.3639111339830217E-2</v>
      </c>
      <c r="U6324" s="3">
        <f>Sheet1!$B$17+Sheet1!$B$18*'Portfolio allocation'!K6324</f>
        <v>-7.5152544142471477E-3</v>
      </c>
      <c r="V6324" s="13">
        <f t="shared" si="888"/>
        <v>-6.123856925583069E-3</v>
      </c>
      <c r="W6324" s="13"/>
      <c r="X6324" s="2">
        <v>41724</v>
      </c>
      <c r="Y6324">
        <v>183.9838</v>
      </c>
      <c r="AA6324" s="2">
        <v>41724</v>
      </c>
      <c r="AB6324">
        <v>2725.73</v>
      </c>
      <c r="AC6324">
        <f t="shared" si="889"/>
        <v>-1.2405931948535565E-2</v>
      </c>
      <c r="AD6324">
        <f t="shared" si="884"/>
        <v>-1.2410691948535564E-2</v>
      </c>
      <c r="AE6324">
        <f>Sheet2!$B$17+Sheet2!$B$18*'Portfolio allocation'!K6324</f>
        <v>-6.1498573735321773E-3</v>
      </c>
      <c r="AF6324">
        <f t="shared" si="890"/>
        <v>-6.2608345750033868E-3</v>
      </c>
      <c r="AH6324" s="2">
        <v>41724</v>
      </c>
      <c r="AI6324">
        <v>2.694</v>
      </c>
      <c r="AJ6324">
        <v>0.11899999999999999</v>
      </c>
      <c r="AK6324">
        <v>1.3785499999999999</v>
      </c>
      <c r="AR6324" s="3"/>
    </row>
    <row r="6325" spans="1:44" hidden="1" outlineLevel="1" x14ac:dyDescent="0.2">
      <c r="A6325" s="2">
        <v>41725</v>
      </c>
      <c r="B6325">
        <v>14.62</v>
      </c>
      <c r="E6325" s="2">
        <v>41725</v>
      </c>
      <c r="F6325">
        <v>1849.04</v>
      </c>
      <c r="G6325">
        <f t="shared" si="885"/>
        <v>-1.9000734119272167E-3</v>
      </c>
      <c r="H6325" s="2">
        <v>41725</v>
      </c>
      <c r="I6325">
        <v>3333.23</v>
      </c>
      <c r="J6325">
        <f t="shared" si="886"/>
        <v>-1.7280622941000523E-3</v>
      </c>
      <c r="K6325">
        <f t="shared" si="882"/>
        <v>-1.7328222941000522E-3</v>
      </c>
      <c r="L6325">
        <v>4.6755850844975447E-3</v>
      </c>
      <c r="N6325" s="2">
        <v>41725</v>
      </c>
      <c r="O6325">
        <v>39.36</v>
      </c>
      <c r="Q6325" s="2">
        <v>41725</v>
      </c>
      <c r="R6325">
        <v>55284.55</v>
      </c>
      <c r="S6325" s="8">
        <f t="shared" si="887"/>
        <v>-1.0806868600766517E-2</v>
      </c>
      <c r="T6325" s="9">
        <f t="shared" si="883"/>
        <v>-1.0811628600766517E-2</v>
      </c>
      <c r="U6325" s="3">
        <f>Sheet1!$B$17+Sheet1!$B$18*'Portfolio allocation'!K6325</f>
        <v>-1.5001387669939257E-3</v>
      </c>
      <c r="V6325" s="13">
        <f t="shared" si="888"/>
        <v>-9.3114898337725918E-3</v>
      </c>
      <c r="W6325" s="13"/>
      <c r="X6325" s="2">
        <v>41725</v>
      </c>
      <c r="Y6325">
        <v>181.31890000000001</v>
      </c>
      <c r="AA6325" s="2">
        <v>41725</v>
      </c>
      <c r="AB6325">
        <v>2686.25</v>
      </c>
      <c r="AC6325">
        <f t="shared" si="889"/>
        <v>-1.4484193225301145E-2</v>
      </c>
      <c r="AD6325">
        <f t="shared" si="884"/>
        <v>-1.4488753225301146E-2</v>
      </c>
      <c r="AE6325">
        <f>Sheet2!$B$17+Sheet2!$B$18*'Portfolio allocation'!K6325</f>
        <v>-1.4874827808444247E-3</v>
      </c>
      <c r="AF6325">
        <f t="shared" si="890"/>
        <v>-1.300127044445672E-2</v>
      </c>
      <c r="AH6325" s="2">
        <v>41725</v>
      </c>
      <c r="AI6325">
        <v>2.6829999999999998</v>
      </c>
      <c r="AJ6325">
        <v>0.114</v>
      </c>
      <c r="AK6325">
        <v>1.37395</v>
      </c>
      <c r="AR6325" s="3"/>
    </row>
    <row r="6326" spans="1:44" hidden="1" outlineLevel="1" x14ac:dyDescent="0.2">
      <c r="A6326" s="2">
        <v>41726</v>
      </c>
      <c r="B6326">
        <v>14.41</v>
      </c>
      <c r="E6326" s="2">
        <v>41726</v>
      </c>
      <c r="F6326">
        <v>1857.62</v>
      </c>
      <c r="G6326">
        <f t="shared" si="885"/>
        <v>4.6402457491454552E-3</v>
      </c>
      <c r="H6326" s="2">
        <v>41726</v>
      </c>
      <c r="I6326">
        <v>3348.83</v>
      </c>
      <c r="J6326">
        <f t="shared" si="886"/>
        <v>4.6801450844975445E-3</v>
      </c>
      <c r="K6326">
        <f t="shared" si="882"/>
        <v>4.6755850844975447E-3</v>
      </c>
      <c r="L6326">
        <v>7.9622015955424438E-3</v>
      </c>
      <c r="N6326" s="2">
        <v>41726</v>
      </c>
      <c r="O6326">
        <v>40.299999999999997</v>
      </c>
      <c r="Q6326" s="2">
        <v>41726</v>
      </c>
      <c r="R6326">
        <v>56604.86</v>
      </c>
      <c r="S6326" s="8">
        <f t="shared" si="887"/>
        <v>2.3882079170401083E-2</v>
      </c>
      <c r="T6326" s="9">
        <f t="shared" si="883"/>
        <v>2.3877519170401082E-2</v>
      </c>
      <c r="U6326" s="3">
        <f>Sheet1!$B$17+Sheet1!$B$18*'Portfolio allocation'!K6326</f>
        <v>5.8517485883741536E-3</v>
      </c>
      <c r="V6326" s="13">
        <f t="shared" si="888"/>
        <v>1.802577058202693E-2</v>
      </c>
      <c r="W6326" s="13"/>
      <c r="X6326" s="2">
        <v>41726</v>
      </c>
      <c r="Y6326">
        <v>181.9111</v>
      </c>
      <c r="AA6326" s="2">
        <v>41726</v>
      </c>
      <c r="AB6326">
        <v>2695.02</v>
      </c>
      <c r="AC6326">
        <f t="shared" si="889"/>
        <v>3.2647743136342555E-3</v>
      </c>
      <c r="AD6326">
        <f t="shared" si="884"/>
        <v>3.2600143136342556E-3</v>
      </c>
      <c r="AE6326">
        <f>Sheet2!$B$17+Sheet2!$B$18*'Portfolio allocation'!K6326</f>
        <v>4.2110365534634795E-3</v>
      </c>
      <c r="AF6326">
        <f t="shared" si="890"/>
        <v>-9.5102223982922391E-4</v>
      </c>
      <c r="AH6326" s="2">
        <v>41726</v>
      </c>
      <c r="AI6326">
        <v>2.7229999999999999</v>
      </c>
      <c r="AJ6326">
        <v>0.11899999999999999</v>
      </c>
      <c r="AK6326">
        <v>1.3752500000000001</v>
      </c>
      <c r="AR6326" s="3"/>
    </row>
    <row r="6327" spans="1:44" hidden="1" outlineLevel="1" x14ac:dyDescent="0.2">
      <c r="A6327" s="2">
        <v>41729</v>
      </c>
      <c r="B6327">
        <v>13.88</v>
      </c>
      <c r="E6327" s="2">
        <v>41729</v>
      </c>
      <c r="F6327">
        <v>1872.34</v>
      </c>
      <c r="G6327">
        <f t="shared" si="885"/>
        <v>7.9241179573863452E-3</v>
      </c>
      <c r="H6327" s="2">
        <v>41729</v>
      </c>
      <c r="I6327">
        <v>3375.51</v>
      </c>
      <c r="J6327">
        <f t="shared" si="886"/>
        <v>7.9669615955424433E-3</v>
      </c>
      <c r="K6327">
        <f t="shared" si="882"/>
        <v>7.9622015955424438E-3</v>
      </c>
      <c r="L6327">
        <v>7.1052767055645371E-3</v>
      </c>
      <c r="N6327" s="2">
        <v>41729</v>
      </c>
      <c r="O6327">
        <v>40.99</v>
      </c>
      <c r="Q6327" s="2">
        <v>41729</v>
      </c>
      <c r="R6327">
        <v>57574.03</v>
      </c>
      <c r="S6327" s="8">
        <f t="shared" si="887"/>
        <v>1.712167471132342E-2</v>
      </c>
      <c r="T6327" s="9">
        <f t="shared" si="883"/>
        <v>1.7116914711323421E-2</v>
      </c>
      <c r="U6327" s="3">
        <f>Sheet1!$B$17+Sheet1!$B$18*'Portfolio allocation'!K6327</f>
        <v>9.6222383437839735E-3</v>
      </c>
      <c r="V6327" s="13">
        <f t="shared" si="888"/>
        <v>7.4946763675394473E-3</v>
      </c>
      <c r="W6327" s="13"/>
      <c r="X6327" s="2">
        <v>41729</v>
      </c>
      <c r="Y6327">
        <v>183.8596</v>
      </c>
      <c r="AA6327" s="2">
        <v>41729</v>
      </c>
      <c r="AB6327">
        <v>2723.89</v>
      </c>
      <c r="AC6327">
        <f t="shared" si="889"/>
        <v>1.0712350928750114E-2</v>
      </c>
      <c r="AD6327">
        <f t="shared" si="884"/>
        <v>1.0707590928750114E-2</v>
      </c>
      <c r="AE6327">
        <f>Sheet2!$B$17+Sheet2!$B$18*'Portfolio allocation'!K6327</f>
        <v>7.1335798042553049E-3</v>
      </c>
      <c r="AF6327">
        <f t="shared" si="890"/>
        <v>3.5740111244948096E-3</v>
      </c>
      <c r="AH6327" s="2">
        <v>41729</v>
      </c>
      <c r="AI6327">
        <v>2.7189999999999999</v>
      </c>
      <c r="AJ6327">
        <v>0.11899999999999999</v>
      </c>
      <c r="AK6327">
        <v>1.37825</v>
      </c>
      <c r="AR6327" s="3"/>
    </row>
    <row r="6328" spans="1:44" hidden="1" outlineLevel="1" x14ac:dyDescent="0.2">
      <c r="A6328" s="2">
        <v>41730</v>
      </c>
      <c r="B6328">
        <v>13.1</v>
      </c>
      <c r="E6328" s="2">
        <v>41730</v>
      </c>
      <c r="F6328">
        <v>1885.52</v>
      </c>
      <c r="G6328">
        <f t="shared" si="885"/>
        <v>7.0393197816636111E-3</v>
      </c>
      <c r="H6328" s="2">
        <v>41730</v>
      </c>
      <c r="I6328">
        <v>3399.51</v>
      </c>
      <c r="J6328">
        <f t="shared" si="886"/>
        <v>7.1100367055645375E-3</v>
      </c>
      <c r="K6328">
        <f t="shared" si="882"/>
        <v>7.1052767055645371E-3</v>
      </c>
      <c r="L6328">
        <v>3.0223468189239247E-3</v>
      </c>
      <c r="N6328" s="2">
        <v>41730</v>
      </c>
      <c r="O6328">
        <v>41.42</v>
      </c>
      <c r="Q6328" s="2">
        <v>41730</v>
      </c>
      <c r="R6328">
        <v>58178.02</v>
      </c>
      <c r="S6328" s="8">
        <f t="shared" si="887"/>
        <v>1.0490667406815257E-2</v>
      </c>
      <c r="T6328" s="9">
        <f t="shared" si="883"/>
        <v>1.0485907406815258E-2</v>
      </c>
      <c r="U6328" s="3">
        <f>Sheet1!$B$17+Sheet1!$B$18*'Portfolio allocation'!K6328</f>
        <v>8.6391523926365541E-3</v>
      </c>
      <c r="V6328" s="13">
        <f t="shared" si="888"/>
        <v>1.8467550141787036E-3</v>
      </c>
      <c r="W6328" s="13"/>
      <c r="X6328" s="2">
        <v>41730</v>
      </c>
      <c r="Y6328">
        <v>185.77950000000001</v>
      </c>
      <c r="AA6328" s="2">
        <v>41730</v>
      </c>
      <c r="AB6328">
        <v>2752.33</v>
      </c>
      <c r="AC6328">
        <f t="shared" si="889"/>
        <v>1.044095025863756E-2</v>
      </c>
      <c r="AD6328">
        <f t="shared" si="884"/>
        <v>1.043639025863756E-2</v>
      </c>
      <c r="AE6328">
        <f>Sheet2!$B$17+Sheet2!$B$18*'Portfolio allocation'!K6328</f>
        <v>6.3715803299557476E-3</v>
      </c>
      <c r="AF6328">
        <f t="shared" si="890"/>
        <v>4.064809928681812E-3</v>
      </c>
      <c r="AH6328" s="2">
        <v>41730</v>
      </c>
      <c r="AI6328">
        <v>2.7549999999999999</v>
      </c>
      <c r="AJ6328">
        <v>0.114</v>
      </c>
      <c r="AK6328">
        <v>1.3794500000000001</v>
      </c>
      <c r="AR6328" s="3"/>
    </row>
    <row r="6329" spans="1:44" hidden="1" outlineLevel="1" x14ac:dyDescent="0.2">
      <c r="A6329" s="2">
        <v>41731</v>
      </c>
      <c r="B6329">
        <v>13.09</v>
      </c>
      <c r="E6329" s="2">
        <v>41731</v>
      </c>
      <c r="F6329">
        <v>1890.9</v>
      </c>
      <c r="G6329">
        <f t="shared" si="885"/>
        <v>2.8533242818957749E-3</v>
      </c>
      <c r="H6329" s="2">
        <v>41731</v>
      </c>
      <c r="I6329">
        <v>3409.8</v>
      </c>
      <c r="J6329">
        <f t="shared" si="886"/>
        <v>3.0269068189239245E-3</v>
      </c>
      <c r="K6329">
        <f t="shared" si="882"/>
        <v>3.0223468189239247E-3</v>
      </c>
      <c r="L6329">
        <v>-1.1193148642149194E-3</v>
      </c>
      <c r="N6329" s="2">
        <v>41731</v>
      </c>
      <c r="O6329">
        <v>41.35</v>
      </c>
      <c r="Q6329" s="2">
        <v>41731</v>
      </c>
      <c r="R6329">
        <v>58079.68</v>
      </c>
      <c r="S6329" s="8">
        <f t="shared" si="887"/>
        <v>-1.6903290967963391E-3</v>
      </c>
      <c r="T6329" s="9">
        <f t="shared" si="883"/>
        <v>-1.6948890967963392E-3</v>
      </c>
      <c r="U6329" s="3">
        <f>Sheet1!$B$17+Sheet1!$B$18*'Portfolio allocation'!K6329</f>
        <v>3.9551117514786179E-3</v>
      </c>
      <c r="V6329" s="13">
        <f t="shared" si="888"/>
        <v>-5.6500008482749569E-3</v>
      </c>
      <c r="W6329" s="13"/>
      <c r="X6329" s="2">
        <v>41731</v>
      </c>
      <c r="Y6329">
        <v>184.87209999999999</v>
      </c>
      <c r="AA6329" s="2">
        <v>41731</v>
      </c>
      <c r="AB6329">
        <v>2738.89</v>
      </c>
      <c r="AC6329">
        <f t="shared" si="889"/>
        <v>-4.8831353798418631E-3</v>
      </c>
      <c r="AD6329">
        <f t="shared" si="884"/>
        <v>-4.8880153798418627E-3</v>
      </c>
      <c r="AE6329">
        <f>Sheet2!$B$17+Sheet2!$B$18*'Portfolio allocation'!K6329</f>
        <v>2.7409349097925972E-3</v>
      </c>
      <c r="AF6329">
        <f t="shared" si="890"/>
        <v>-7.6289502896344594E-3</v>
      </c>
      <c r="AH6329" s="2">
        <v>41731</v>
      </c>
      <c r="AI6329">
        <v>2.806</v>
      </c>
      <c r="AJ6329">
        <v>0.122</v>
      </c>
      <c r="AK6329">
        <v>1.3768</v>
      </c>
      <c r="AR6329" s="3"/>
    </row>
    <row r="6330" spans="1:44" hidden="1" outlineLevel="1" x14ac:dyDescent="0.2">
      <c r="A6330" s="2">
        <v>41732</v>
      </c>
      <c r="B6330">
        <v>13.37</v>
      </c>
      <c r="E6330" s="2">
        <v>41732</v>
      </c>
      <c r="F6330">
        <v>1888.77</v>
      </c>
      <c r="G6330">
        <f t="shared" si="885"/>
        <v>-1.1264477233063896E-3</v>
      </c>
      <c r="H6330" s="2">
        <v>41732</v>
      </c>
      <c r="I6330">
        <v>3406</v>
      </c>
      <c r="J6330">
        <f t="shared" si="886"/>
        <v>-1.1144348642149193E-3</v>
      </c>
      <c r="K6330">
        <f t="shared" si="882"/>
        <v>-1.1193148642149194E-3</v>
      </c>
      <c r="L6330">
        <v>-1.2508763992953606E-2</v>
      </c>
      <c r="N6330" s="2">
        <v>41732</v>
      </c>
      <c r="O6330">
        <v>41.01</v>
      </c>
      <c r="Q6330" s="2">
        <v>41732</v>
      </c>
      <c r="R6330">
        <v>57602.13</v>
      </c>
      <c r="S6330" s="8">
        <f t="shared" si="887"/>
        <v>-8.2223249163907441E-3</v>
      </c>
      <c r="T6330" s="9">
        <f t="shared" si="883"/>
        <v>-8.2272049163907447E-3</v>
      </c>
      <c r="U6330" s="3">
        <f>Sheet1!$B$17+Sheet1!$B$18*'Portfolio allocation'!K6330</f>
        <v>-7.9630749508375416E-4</v>
      </c>
      <c r="V6330" s="13">
        <f t="shared" si="888"/>
        <v>-7.4308974213069907E-3</v>
      </c>
      <c r="W6330" s="13"/>
      <c r="X6330" s="2">
        <v>41732</v>
      </c>
      <c r="Y6330">
        <v>184.0506</v>
      </c>
      <c r="AA6330" s="2">
        <v>41732</v>
      </c>
      <c r="AB6330">
        <v>2726.72</v>
      </c>
      <c r="AC6330">
        <f t="shared" si="889"/>
        <v>-4.4434059053120034E-3</v>
      </c>
      <c r="AD6330">
        <f t="shared" si="884"/>
        <v>-4.4477659053120035E-3</v>
      </c>
      <c r="AE6330">
        <f>Sheet2!$B$17+Sheet2!$B$18*'Portfolio allocation'!K6330</f>
        <v>-9.4193632220042746E-4</v>
      </c>
      <c r="AF6330">
        <f t="shared" si="890"/>
        <v>-3.5058295831115762E-3</v>
      </c>
      <c r="AH6330" s="2">
        <v>41732</v>
      </c>
      <c r="AI6330">
        <v>2.8010000000000002</v>
      </c>
      <c r="AJ6330">
        <v>0.109</v>
      </c>
      <c r="AK6330">
        <v>1.37165</v>
      </c>
      <c r="AR6330" s="3"/>
    </row>
    <row r="6331" spans="1:44" hidden="1" outlineLevel="1" x14ac:dyDescent="0.2">
      <c r="A6331" s="2">
        <v>41733</v>
      </c>
      <c r="B6331">
        <v>13.96</v>
      </c>
      <c r="E6331" s="2">
        <v>41733</v>
      </c>
      <c r="F6331">
        <v>1865.09</v>
      </c>
      <c r="G6331">
        <f t="shared" si="885"/>
        <v>-1.2537259698110481E-2</v>
      </c>
      <c r="H6331" s="2">
        <v>41733</v>
      </c>
      <c r="I6331">
        <v>3363.41</v>
      </c>
      <c r="J6331">
        <f t="shared" si="886"/>
        <v>-1.2504403992953605E-2</v>
      </c>
      <c r="K6331">
        <f t="shared" si="882"/>
        <v>-1.2508763992953606E-2</v>
      </c>
      <c r="L6331">
        <v>-1.074932743697613E-2</v>
      </c>
      <c r="N6331" s="2">
        <v>41733</v>
      </c>
      <c r="O6331">
        <v>39.869999999999997</v>
      </c>
      <c r="Q6331" s="2">
        <v>41733</v>
      </c>
      <c r="R6331">
        <v>56000.9</v>
      </c>
      <c r="S6331" s="8">
        <f t="shared" si="887"/>
        <v>-2.7798103993723733E-2</v>
      </c>
      <c r="T6331" s="9">
        <f t="shared" si="883"/>
        <v>-2.7802463993723731E-2</v>
      </c>
      <c r="U6331" s="3">
        <f>Sheet1!$B$17+Sheet1!$B$18*'Portfolio allocation'!K6331</f>
        <v>-1.3862572182599E-2</v>
      </c>
      <c r="V6331" s="13">
        <f t="shared" si="888"/>
        <v>-1.3939891811124731E-2</v>
      </c>
      <c r="W6331" s="13"/>
      <c r="X6331" s="2">
        <v>41733</v>
      </c>
      <c r="Y6331">
        <v>183.17189999999999</v>
      </c>
      <c r="AA6331" s="2">
        <v>41733</v>
      </c>
      <c r="AB6331">
        <v>2713.7</v>
      </c>
      <c r="AC6331">
        <f t="shared" si="889"/>
        <v>-4.7749677267926449E-3</v>
      </c>
      <c r="AD6331">
        <f t="shared" si="884"/>
        <v>-4.7792477267926447E-3</v>
      </c>
      <c r="AE6331">
        <f>Sheet2!$B$17+Sheet2!$B$18*'Portfolio allocation'!K6331</f>
        <v>-1.1069725058602039E-2</v>
      </c>
      <c r="AF6331">
        <f t="shared" si="890"/>
        <v>6.2904773318093942E-3</v>
      </c>
      <c r="AH6331" s="2">
        <v>41733</v>
      </c>
      <c r="AI6331">
        <v>2.726</v>
      </c>
      <c r="AJ6331">
        <v>0.107</v>
      </c>
      <c r="AK6331">
        <v>1.3693500000000001</v>
      </c>
      <c r="AR6331" s="3"/>
    </row>
    <row r="6332" spans="1:44" hidden="1" outlineLevel="1" x14ac:dyDescent="0.2">
      <c r="A6332" s="2">
        <v>41736</v>
      </c>
      <c r="B6332">
        <v>15.57</v>
      </c>
      <c r="E6332" s="2">
        <v>41736</v>
      </c>
      <c r="F6332">
        <v>1845.04</v>
      </c>
      <c r="G6332">
        <f t="shared" si="885"/>
        <v>-1.0750151467221358E-2</v>
      </c>
      <c r="H6332" s="2">
        <v>41736</v>
      </c>
      <c r="I6332">
        <v>3327.27</v>
      </c>
      <c r="J6332">
        <f t="shared" si="886"/>
        <v>-1.074504743697613E-2</v>
      </c>
      <c r="K6332">
        <f t="shared" si="882"/>
        <v>-1.074932743697613E-2</v>
      </c>
      <c r="L6332">
        <v>4.0743786435125488E-3</v>
      </c>
      <c r="N6332" s="2">
        <v>41736</v>
      </c>
      <c r="O6332">
        <v>39.799999999999997</v>
      </c>
      <c r="Q6332" s="2">
        <v>41736</v>
      </c>
      <c r="R6332">
        <v>55902.57</v>
      </c>
      <c r="S6332" s="8">
        <f t="shared" si="887"/>
        <v>-1.7558646378897924E-3</v>
      </c>
      <c r="T6332" s="9">
        <f t="shared" si="883"/>
        <v>-1.7601446378897924E-3</v>
      </c>
      <c r="U6332" s="3">
        <f>Sheet1!$B$17+Sheet1!$B$18*'Portfolio allocation'!K6332</f>
        <v>-1.184410197552957E-2</v>
      </c>
      <c r="V6332" s="13">
        <f t="shared" si="888"/>
        <v>1.0083957337639777E-2</v>
      </c>
      <c r="W6332" s="13"/>
      <c r="X6332" s="2">
        <v>41736</v>
      </c>
      <c r="Y6332">
        <v>185.79859999999999</v>
      </c>
      <c r="AA6332" s="2">
        <v>41736</v>
      </c>
      <c r="AB6332">
        <v>2752.62</v>
      </c>
      <c r="AC6332">
        <f t="shared" si="889"/>
        <v>1.4342042230165442E-2</v>
      </c>
      <c r="AD6332">
        <f t="shared" si="884"/>
        <v>1.4338002230165441E-2</v>
      </c>
      <c r="AE6332">
        <f>Sheet2!$B$17+Sheet2!$B$18*'Portfolio allocation'!K6332</f>
        <v>-9.505189185740618E-3</v>
      </c>
      <c r="AF6332">
        <f t="shared" si="890"/>
        <v>2.3843191415906059E-2</v>
      </c>
      <c r="AH6332" s="2">
        <v>41736</v>
      </c>
      <c r="AI6332">
        <v>2.7010000000000001</v>
      </c>
      <c r="AJ6332">
        <v>0.10100000000000001</v>
      </c>
      <c r="AK6332">
        <v>1.3742000000000001</v>
      </c>
      <c r="AR6332" s="3"/>
    </row>
    <row r="6333" spans="1:44" hidden="1" outlineLevel="1" x14ac:dyDescent="0.2">
      <c r="A6333" s="2">
        <v>41737</v>
      </c>
      <c r="B6333">
        <v>14.89</v>
      </c>
      <c r="E6333" s="2">
        <v>41737</v>
      </c>
      <c r="F6333">
        <v>1851.96</v>
      </c>
      <c r="G6333">
        <f t="shared" si="885"/>
        <v>3.7505961930364151E-3</v>
      </c>
      <c r="H6333" s="2">
        <v>41737</v>
      </c>
      <c r="I6333">
        <v>3340.84</v>
      </c>
      <c r="J6333">
        <f t="shared" si="886"/>
        <v>4.0784186435125491E-3</v>
      </c>
      <c r="K6333">
        <f t="shared" si="882"/>
        <v>4.0743786435125488E-3</v>
      </c>
      <c r="L6333">
        <v>1.1002174006058279E-2</v>
      </c>
      <c r="N6333" s="2">
        <v>41737</v>
      </c>
      <c r="O6333">
        <v>39.82</v>
      </c>
      <c r="Q6333" s="2">
        <v>41737</v>
      </c>
      <c r="R6333">
        <v>55930.67</v>
      </c>
      <c r="S6333" s="8">
        <f t="shared" si="887"/>
        <v>5.0266025336576092E-4</v>
      </c>
      <c r="T6333" s="9">
        <f t="shared" si="883"/>
        <v>4.9862025336576095E-4</v>
      </c>
      <c r="U6333" s="3">
        <f>Sheet1!$B$17+Sheet1!$B$18*'Portfolio allocation'!K6333</f>
        <v>5.1620293226787347E-3</v>
      </c>
      <c r="V6333" s="13">
        <f t="shared" si="888"/>
        <v>-4.6634090693129741E-3</v>
      </c>
      <c r="W6333" s="13"/>
      <c r="X6333" s="2">
        <v>41737</v>
      </c>
      <c r="Y6333">
        <v>184.62370000000001</v>
      </c>
      <c r="AA6333" s="2">
        <v>41737</v>
      </c>
      <c r="AB6333">
        <v>2735.21</v>
      </c>
      <c r="AC6333">
        <f t="shared" si="889"/>
        <v>-6.3248832021854939E-3</v>
      </c>
      <c r="AD6333">
        <f t="shared" si="884"/>
        <v>-6.3289232021854942E-3</v>
      </c>
      <c r="AE6333">
        <f>Sheet2!$B$17+Sheet2!$B$18*'Portfolio allocation'!K6333</f>
        <v>3.6764284479760944E-3</v>
      </c>
      <c r="AF6333">
        <f t="shared" si="890"/>
        <v>-1.0005351650161589E-2</v>
      </c>
      <c r="AH6333" s="2">
        <v>41737</v>
      </c>
      <c r="AI6333">
        <v>2.6829999999999998</v>
      </c>
      <c r="AJ6333">
        <v>0.10100000000000001</v>
      </c>
      <c r="AK6333">
        <v>1.3794500000000001</v>
      </c>
      <c r="AR6333" s="3"/>
    </row>
    <row r="6334" spans="1:44" hidden="1" outlineLevel="1" x14ac:dyDescent="0.2">
      <c r="A6334" s="2">
        <v>41738</v>
      </c>
      <c r="B6334">
        <v>13.82</v>
      </c>
      <c r="E6334" s="2">
        <v>41738</v>
      </c>
      <c r="F6334">
        <v>1872.18</v>
      </c>
      <c r="G6334">
        <f t="shared" si="885"/>
        <v>1.0918162379317087E-2</v>
      </c>
      <c r="H6334" s="2">
        <v>41738</v>
      </c>
      <c r="I6334">
        <v>3377.61</v>
      </c>
      <c r="J6334">
        <f t="shared" si="886"/>
        <v>1.1006214006058279E-2</v>
      </c>
      <c r="K6334">
        <f t="shared" si="882"/>
        <v>1.1002174006058279E-2</v>
      </c>
      <c r="L6334">
        <v>-2.0885469317772045E-2</v>
      </c>
      <c r="N6334" s="2">
        <v>41738</v>
      </c>
      <c r="O6334">
        <v>40.47</v>
      </c>
      <c r="Q6334" s="2">
        <v>41738</v>
      </c>
      <c r="R6334">
        <v>56843.64</v>
      </c>
      <c r="S6334" s="8">
        <f t="shared" si="887"/>
        <v>1.632324447391742E-2</v>
      </c>
      <c r="T6334" s="9">
        <f t="shared" si="883"/>
        <v>1.631920447391742E-2</v>
      </c>
      <c r="U6334" s="3">
        <f>Sheet1!$B$17+Sheet1!$B$18*'Portfolio allocation'!K6334</f>
        <v>1.3109771736274091E-2</v>
      </c>
      <c r="V6334" s="13">
        <f t="shared" si="888"/>
        <v>3.2094327376433283E-3</v>
      </c>
      <c r="W6334" s="13"/>
      <c r="X6334" s="2">
        <v>41738</v>
      </c>
      <c r="Y6334">
        <v>187.8235</v>
      </c>
      <c r="AA6334" s="2">
        <v>41738</v>
      </c>
      <c r="AB6334">
        <v>2782.62</v>
      </c>
      <c r="AC6334">
        <f t="shared" si="889"/>
        <v>1.7333221215189987E-2</v>
      </c>
      <c r="AD6334">
        <f t="shared" si="884"/>
        <v>1.7329381215189985E-2</v>
      </c>
      <c r="AE6334">
        <f>Sheet2!$B$17+Sheet2!$B$18*'Portfolio allocation'!K6334</f>
        <v>9.8368008283965802E-3</v>
      </c>
      <c r="AF6334">
        <f t="shared" si="890"/>
        <v>7.492580386793405E-3</v>
      </c>
      <c r="AH6334" s="2">
        <v>41738</v>
      </c>
      <c r="AI6334">
        <v>2.6930000000000001</v>
      </c>
      <c r="AJ6334">
        <v>9.6000000000000002E-2</v>
      </c>
      <c r="AK6334">
        <v>1.38245</v>
      </c>
      <c r="AR6334" s="3"/>
    </row>
    <row r="6335" spans="1:44" hidden="1" outlineLevel="1" x14ac:dyDescent="0.2">
      <c r="A6335" s="2">
        <v>41739</v>
      </c>
      <c r="B6335">
        <v>15.89</v>
      </c>
      <c r="E6335" s="2">
        <v>41739</v>
      </c>
      <c r="F6335">
        <v>1833.08</v>
      </c>
      <c r="G6335">
        <f t="shared" si="885"/>
        <v>-2.0884743988291765E-2</v>
      </c>
      <c r="H6335" s="2">
        <v>41739</v>
      </c>
      <c r="I6335">
        <v>3307.08</v>
      </c>
      <c r="J6335">
        <f t="shared" si="886"/>
        <v>-2.0881629317772044E-2</v>
      </c>
      <c r="K6335">
        <f t="shared" si="882"/>
        <v>-2.0885469317772045E-2</v>
      </c>
      <c r="L6335">
        <v>-9.3895635337517824E-3</v>
      </c>
      <c r="N6335" s="2">
        <v>41739</v>
      </c>
      <c r="O6335">
        <v>39.36</v>
      </c>
      <c r="Q6335" s="2">
        <v>41739</v>
      </c>
      <c r="R6335">
        <v>55284.55</v>
      </c>
      <c r="S6335" s="8">
        <f t="shared" si="887"/>
        <v>-2.7427694637429889E-2</v>
      </c>
      <c r="T6335" s="9">
        <f t="shared" si="883"/>
        <v>-2.7431534637429891E-2</v>
      </c>
      <c r="U6335" s="3">
        <f>Sheet1!$B$17+Sheet1!$B$18*'Portfolio allocation'!K6335</f>
        <v>-2.3472540825175244E-2</v>
      </c>
      <c r="V6335" s="13">
        <f t="shared" si="888"/>
        <v>-3.9589938122546464E-3</v>
      </c>
      <c r="W6335" s="13"/>
      <c r="X6335" s="2">
        <v>41739</v>
      </c>
      <c r="Y6335">
        <v>186.9066</v>
      </c>
      <c r="AA6335" s="2">
        <v>41739</v>
      </c>
      <c r="AB6335">
        <v>2769.03</v>
      </c>
      <c r="AC6335">
        <f t="shared" si="889"/>
        <v>-4.8838864092113354E-3</v>
      </c>
      <c r="AD6335">
        <f t="shared" si="884"/>
        <v>-4.8875264092113355E-3</v>
      </c>
      <c r="AE6335">
        <f>Sheet2!$B$17+Sheet2!$B$18*'Portfolio allocation'!K6335</f>
        <v>-1.8518505142511757E-2</v>
      </c>
      <c r="AF6335">
        <f t="shared" si="890"/>
        <v>1.3630978733300422E-2</v>
      </c>
      <c r="AH6335" s="2">
        <v>41739</v>
      </c>
      <c r="AI6335">
        <v>2.6459999999999999</v>
      </c>
      <c r="AJ6335">
        <v>9.0999999999999998E-2</v>
      </c>
      <c r="AK6335">
        <v>1.3880999999999999</v>
      </c>
      <c r="AR6335" s="3"/>
    </row>
    <row r="6336" spans="1:44" hidden="1" outlineLevel="1" x14ac:dyDescent="0.2">
      <c r="A6336" s="2">
        <v>41740</v>
      </c>
      <c r="B6336">
        <v>17.03</v>
      </c>
      <c r="E6336" s="2">
        <v>41740</v>
      </c>
      <c r="F6336">
        <v>1815.69</v>
      </c>
      <c r="G6336">
        <f t="shared" si="885"/>
        <v>-9.4867654439522164E-3</v>
      </c>
      <c r="H6336" s="2">
        <v>41740</v>
      </c>
      <c r="I6336">
        <v>3276.04</v>
      </c>
      <c r="J6336">
        <f t="shared" si="886"/>
        <v>-9.3859235337517832E-3</v>
      </c>
      <c r="K6336">
        <f t="shared" si="882"/>
        <v>-9.3895635337517824E-3</v>
      </c>
      <c r="L6336">
        <v>8.2195828163269726E-3</v>
      </c>
      <c r="N6336" s="2">
        <v>41740</v>
      </c>
      <c r="O6336">
        <v>39.209000000000003</v>
      </c>
      <c r="Q6336" s="2">
        <v>41740</v>
      </c>
      <c r="R6336">
        <v>55072.480000000003</v>
      </c>
      <c r="S6336" s="8">
        <f t="shared" si="887"/>
        <v>-3.8359722562633092E-3</v>
      </c>
      <c r="T6336" s="9">
        <f t="shared" si="883"/>
        <v>-3.8396122562633092E-3</v>
      </c>
      <c r="U6336" s="3">
        <f>Sheet1!$B$17+Sheet1!$B$18*'Portfolio allocation'!K6336</f>
        <v>-1.0284146364750545E-2</v>
      </c>
      <c r="V6336" s="13">
        <f t="shared" si="888"/>
        <v>6.4445341084872357E-3</v>
      </c>
      <c r="W6336" s="13"/>
      <c r="X6336" s="2">
        <v>41740</v>
      </c>
      <c r="Y6336">
        <v>186.4385</v>
      </c>
      <c r="AA6336" s="2">
        <v>41740</v>
      </c>
      <c r="AB6336">
        <v>2762.1</v>
      </c>
      <c r="AC6336">
        <f t="shared" si="889"/>
        <v>-2.5026814444047973E-3</v>
      </c>
      <c r="AD6336">
        <f t="shared" si="884"/>
        <v>-2.5064414444047971E-3</v>
      </c>
      <c r="AE6336">
        <f>Sheet2!$B$17+Sheet2!$B$18*'Portfolio allocation'!K6336</f>
        <v>-8.2960524322788515E-3</v>
      </c>
      <c r="AF6336">
        <f t="shared" si="890"/>
        <v>5.789610987874054E-3</v>
      </c>
      <c r="AH6336" s="2">
        <v>41740</v>
      </c>
      <c r="AI6336">
        <v>2.6280000000000001</v>
      </c>
      <c r="AJ6336">
        <v>9.4E-2</v>
      </c>
      <c r="AK6336">
        <v>1.3887499999999999</v>
      </c>
      <c r="AR6336" s="3"/>
    </row>
    <row r="6337" spans="1:44" hidden="1" outlineLevel="1" x14ac:dyDescent="0.2">
      <c r="A6337" s="2">
        <v>41743</v>
      </c>
      <c r="B6337">
        <v>16.11</v>
      </c>
      <c r="E6337" s="2">
        <v>41743</v>
      </c>
      <c r="F6337">
        <v>1830.61</v>
      </c>
      <c r="G6337">
        <f t="shared" si="885"/>
        <v>8.2172617572382478E-3</v>
      </c>
      <c r="H6337" s="2">
        <v>41743</v>
      </c>
      <c r="I6337">
        <v>3302.98</v>
      </c>
      <c r="J6337">
        <f t="shared" si="886"/>
        <v>8.2233428163269728E-3</v>
      </c>
      <c r="K6337">
        <f t="shared" si="882"/>
        <v>8.2195828163269726E-3</v>
      </c>
      <c r="L6337">
        <v>6.753694105565233E-3</v>
      </c>
      <c r="N6337" s="2">
        <v>41743</v>
      </c>
      <c r="O6337">
        <v>39.18</v>
      </c>
      <c r="Q6337" s="2">
        <v>41743</v>
      </c>
      <c r="R6337">
        <v>55031.73</v>
      </c>
      <c r="S6337" s="8">
        <f t="shared" si="887"/>
        <v>-7.3993399244054459E-4</v>
      </c>
      <c r="T6337" s="9">
        <f t="shared" si="883"/>
        <v>-7.4369399244054459E-4</v>
      </c>
      <c r="U6337" s="3">
        <f>Sheet1!$B$17+Sheet1!$B$18*'Portfolio allocation'!K6337</f>
        <v>9.917512603175558E-3</v>
      </c>
      <c r="V6337" s="13">
        <f t="shared" si="888"/>
        <v>-1.0661206595616103E-2</v>
      </c>
      <c r="W6337" s="13"/>
      <c r="X6337" s="2">
        <v>41743</v>
      </c>
      <c r="Y6337">
        <v>188.90289999999999</v>
      </c>
      <c r="AA6337" s="2">
        <v>41743</v>
      </c>
      <c r="AB6337">
        <v>2798.61</v>
      </c>
      <c r="AC6337">
        <f t="shared" si="889"/>
        <v>1.3218203540784179E-2</v>
      </c>
      <c r="AD6337">
        <f t="shared" si="884"/>
        <v>1.3214363540784179E-2</v>
      </c>
      <c r="AE6337">
        <f>Sheet2!$B$17+Sheet2!$B$18*'Portfolio allocation'!K6337</f>
        <v>7.3624497521657291E-3</v>
      </c>
      <c r="AF6337">
        <f t="shared" si="890"/>
        <v>5.8519137886184503E-3</v>
      </c>
      <c r="AH6337" s="2">
        <v>41743</v>
      </c>
      <c r="AI6337">
        <v>2.65</v>
      </c>
      <c r="AJ6337">
        <v>9.6000000000000002E-2</v>
      </c>
      <c r="AK6337">
        <v>1.3815500000000001</v>
      </c>
      <c r="AR6337" s="3"/>
    </row>
    <row r="6338" spans="1:44" hidden="1" outlineLevel="1" x14ac:dyDescent="0.2">
      <c r="A6338" s="2">
        <v>41744</v>
      </c>
      <c r="B6338">
        <v>15.61</v>
      </c>
      <c r="E6338" s="2">
        <v>41744</v>
      </c>
      <c r="F6338">
        <v>1842.98</v>
      </c>
      <c r="G6338">
        <f t="shared" si="885"/>
        <v>6.7573104047284893E-3</v>
      </c>
      <c r="H6338" s="2">
        <v>41744</v>
      </c>
      <c r="I6338">
        <v>3325.3</v>
      </c>
      <c r="J6338">
        <f t="shared" si="886"/>
        <v>6.7575341055652327E-3</v>
      </c>
      <c r="K6338">
        <f t="shared" si="882"/>
        <v>6.753694105565233E-3</v>
      </c>
      <c r="L6338">
        <v>1.0512704389979838E-2</v>
      </c>
      <c r="N6338" s="2">
        <v>41744</v>
      </c>
      <c r="O6338">
        <v>39.75</v>
      </c>
      <c r="Q6338" s="2">
        <v>41744</v>
      </c>
      <c r="R6338">
        <v>55832.36</v>
      </c>
      <c r="S6338" s="8">
        <f t="shared" si="887"/>
        <v>1.4548515919815763E-2</v>
      </c>
      <c r="T6338" s="9">
        <f t="shared" si="883"/>
        <v>1.4544675919815763E-2</v>
      </c>
      <c r="U6338" s="3">
        <f>Sheet1!$B$17+Sheet1!$B$18*'Portfolio allocation'!K6338</f>
        <v>8.2358079236293479E-3</v>
      </c>
      <c r="V6338" s="13">
        <f t="shared" si="888"/>
        <v>6.3088679961864156E-3</v>
      </c>
      <c r="W6338" s="13"/>
      <c r="X6338" s="2">
        <v>41744</v>
      </c>
      <c r="Y6338">
        <v>188.1865</v>
      </c>
      <c r="AA6338" s="2">
        <v>41744</v>
      </c>
      <c r="AB6338">
        <v>2787.99</v>
      </c>
      <c r="AC6338">
        <f t="shared" si="889"/>
        <v>-3.7947409606913229E-3</v>
      </c>
      <c r="AD6338">
        <f t="shared" si="884"/>
        <v>-3.798380960691323E-3</v>
      </c>
      <c r="AE6338">
        <f>Sheet2!$B$17+Sheet2!$B$18*'Portfolio allocation'!K6338</f>
        <v>6.058944112353002E-3</v>
      </c>
      <c r="AF6338">
        <f t="shared" si="890"/>
        <v>-9.8573250730443242E-3</v>
      </c>
      <c r="AH6338" s="2">
        <v>41744</v>
      </c>
      <c r="AI6338">
        <v>2.63</v>
      </c>
      <c r="AJ6338">
        <v>9.0999999999999998E-2</v>
      </c>
      <c r="AK6338">
        <v>1.3824000000000001</v>
      </c>
      <c r="AR6338" s="3"/>
    </row>
    <row r="6339" spans="1:44" hidden="1" outlineLevel="1" x14ac:dyDescent="0.2">
      <c r="A6339" s="2">
        <v>41745</v>
      </c>
      <c r="B6339">
        <v>14.18</v>
      </c>
      <c r="E6339" s="2">
        <v>41745</v>
      </c>
      <c r="F6339">
        <v>1862.31</v>
      </c>
      <c r="G6339">
        <f t="shared" si="885"/>
        <v>1.048844805695115E-2</v>
      </c>
      <c r="H6339" s="2">
        <v>41745</v>
      </c>
      <c r="I6339">
        <v>3360.27</v>
      </c>
      <c r="J6339">
        <f t="shared" si="886"/>
        <v>1.0516344389979837E-2</v>
      </c>
      <c r="K6339">
        <f t="shared" si="882"/>
        <v>1.0512704389979838E-2</v>
      </c>
      <c r="L6339">
        <v>1.4039849825163422E-3</v>
      </c>
      <c r="N6339" s="2">
        <v>41745</v>
      </c>
      <c r="O6339">
        <v>40.4</v>
      </c>
      <c r="Q6339" s="2">
        <v>41745</v>
      </c>
      <c r="R6339">
        <v>56745.33</v>
      </c>
      <c r="S6339" s="8">
        <f t="shared" si="887"/>
        <v>1.6351986554034248E-2</v>
      </c>
      <c r="T6339" s="9">
        <f t="shared" si="883"/>
        <v>1.6348346554034249E-2</v>
      </c>
      <c r="U6339" s="3">
        <f>Sheet1!$B$17+Sheet1!$B$18*'Portfolio allocation'!K6339</f>
        <v>1.2548239787899198E-2</v>
      </c>
      <c r="V6339" s="13">
        <f t="shared" si="888"/>
        <v>3.8001067661350505E-3</v>
      </c>
      <c r="W6339" s="13"/>
      <c r="X6339" s="2">
        <v>41745</v>
      </c>
      <c r="Y6339">
        <v>187.5943</v>
      </c>
      <c r="AA6339" s="2">
        <v>41745</v>
      </c>
      <c r="AB6339">
        <v>2779.22</v>
      </c>
      <c r="AC6339">
        <f t="shared" si="889"/>
        <v>-3.1456353860666031E-3</v>
      </c>
      <c r="AD6339">
        <f t="shared" si="884"/>
        <v>-3.1492753860666032E-3</v>
      </c>
      <c r="AE6339">
        <f>Sheet2!$B$17+Sheet2!$B$18*'Portfolio allocation'!K6339</f>
        <v>9.4015519582803259E-3</v>
      </c>
      <c r="AF6339">
        <f t="shared" si="890"/>
        <v>-1.255082734434693E-2</v>
      </c>
      <c r="AH6339" s="2">
        <v>41745</v>
      </c>
      <c r="AI6339">
        <v>2.6349999999999998</v>
      </c>
      <c r="AJ6339">
        <v>9.0999999999999998E-2</v>
      </c>
      <c r="AK6339">
        <v>1.3806499999999999</v>
      </c>
      <c r="AR6339" s="3"/>
    </row>
    <row r="6340" spans="1:44" hidden="1" outlineLevel="1" x14ac:dyDescent="0.2">
      <c r="A6340" s="2">
        <v>41746</v>
      </c>
      <c r="B6340">
        <v>13.36</v>
      </c>
      <c r="E6340" s="2">
        <v>41746</v>
      </c>
      <c r="F6340">
        <v>1864.85</v>
      </c>
      <c r="G6340">
        <f t="shared" si="885"/>
        <v>1.3638975251166752E-3</v>
      </c>
      <c r="H6340" s="2">
        <v>41746</v>
      </c>
      <c r="I6340">
        <v>3365</v>
      </c>
      <c r="J6340">
        <f t="shared" si="886"/>
        <v>1.4076249825163423E-3</v>
      </c>
      <c r="K6340">
        <f t="shared" ref="K6340:K6403" si="891">J6340-(AJ6339/25000)</f>
        <v>1.4039849825163422E-3</v>
      </c>
      <c r="L6340">
        <v>-3.72E-6</v>
      </c>
      <c r="N6340" s="2">
        <v>41746</v>
      </c>
      <c r="O6340">
        <v>40.01</v>
      </c>
      <c r="Q6340" s="2">
        <v>41746</v>
      </c>
      <c r="R6340">
        <v>56197.54</v>
      </c>
      <c r="S6340" s="8">
        <f t="shared" si="887"/>
        <v>-9.6534816169013826E-3</v>
      </c>
      <c r="T6340" s="9">
        <f t="shared" ref="T6340:T6403" si="892">S6340-(AJ6339/100/250)</f>
        <v>-9.6571216169013818E-3</v>
      </c>
      <c r="U6340" s="3">
        <f>Sheet1!$B$17+Sheet1!$B$18*'Portfolio allocation'!K6340</f>
        <v>2.0984860380086194E-3</v>
      </c>
      <c r="V6340" s="13">
        <f t="shared" si="888"/>
        <v>-1.1755607654910001E-2</v>
      </c>
      <c r="W6340" s="13"/>
      <c r="X6340" s="2">
        <v>41746</v>
      </c>
      <c r="Y6340">
        <v>181.49080000000001</v>
      </c>
      <c r="AA6340" s="2">
        <v>41746</v>
      </c>
      <c r="AB6340">
        <v>2688.8</v>
      </c>
      <c r="AC6340">
        <f t="shared" si="889"/>
        <v>-3.2534308187189054E-2</v>
      </c>
      <c r="AD6340">
        <f t="shared" ref="AD6340:AD6403" si="893">AC6340-AJ6340/25000</f>
        <v>-3.2538028187189053E-2</v>
      </c>
      <c r="AE6340">
        <f>Sheet2!$B$17+Sheet2!$B$18*'Portfolio allocation'!K6340</f>
        <v>1.3018462767143365E-3</v>
      </c>
      <c r="AF6340">
        <f t="shared" si="890"/>
        <v>-3.3839874463903387E-2</v>
      </c>
      <c r="AH6340" s="2">
        <v>41746</v>
      </c>
      <c r="AI6340">
        <v>2.7210000000000001</v>
      </c>
      <c r="AJ6340">
        <v>9.2999999999999999E-2</v>
      </c>
      <c r="AK6340">
        <v>1.3835500000000001</v>
      </c>
      <c r="AR6340" s="3"/>
    </row>
    <row r="6341" spans="1:44" hidden="1" outlineLevel="1" x14ac:dyDescent="0.2">
      <c r="A6341" s="2">
        <v>41747</v>
      </c>
      <c r="B6341">
        <v>13.36</v>
      </c>
      <c r="E6341" s="2">
        <v>41747</v>
      </c>
      <c r="F6341">
        <v>1864.85</v>
      </c>
      <c r="G6341">
        <f t="shared" ref="G6341:G6404" si="894">(F6341/F6340)-1</f>
        <v>0</v>
      </c>
      <c r="H6341" s="2">
        <v>41747</v>
      </c>
      <c r="I6341">
        <v>3365</v>
      </c>
      <c r="J6341">
        <f t="shared" ref="J6341:J6404" si="895">(I6341/I6340)-1</f>
        <v>0</v>
      </c>
      <c r="K6341">
        <f t="shared" si="891"/>
        <v>-3.72E-6</v>
      </c>
      <c r="L6341">
        <v>3.7852844576522896E-3</v>
      </c>
      <c r="N6341" s="2">
        <v>41747</v>
      </c>
      <c r="O6341">
        <v>40.01</v>
      </c>
      <c r="Q6341" s="2">
        <v>41747</v>
      </c>
      <c r="R6341">
        <v>56197.54</v>
      </c>
      <c r="S6341" s="8">
        <f t="shared" ref="S6341:S6404" si="896">R6341/R6340-1</f>
        <v>0</v>
      </c>
      <c r="T6341" s="9">
        <f t="shared" si="892"/>
        <v>-3.72E-6</v>
      </c>
      <c r="U6341" s="3">
        <f>Sheet1!$B$17+Sheet1!$B$18*'Portfolio allocation'!K6341</f>
        <v>4.8353120607729541E-4</v>
      </c>
      <c r="V6341" s="13">
        <f t="shared" ref="V6341:V6404" si="897">T6341-U6341</f>
        <v>-4.8725120607729543E-4</v>
      </c>
      <c r="W6341" s="13"/>
      <c r="X6341" s="2">
        <v>41747</v>
      </c>
      <c r="Y6341">
        <v>181.49080000000001</v>
      </c>
      <c r="AA6341" s="2">
        <v>41747</v>
      </c>
      <c r="AB6341">
        <v>2688.8</v>
      </c>
      <c r="AC6341">
        <f t="shared" ref="AC6341:AC6404" si="898">AB6341/AB6340-1</f>
        <v>0</v>
      </c>
      <c r="AD6341">
        <f t="shared" si="893"/>
        <v>-3.72E-6</v>
      </c>
      <c r="AE6341">
        <f>Sheet2!$B$17+Sheet2!$B$18*'Portfolio allocation'!K6341</f>
        <v>5.0079092458577035E-5</v>
      </c>
      <c r="AF6341">
        <f t="shared" ref="AF6341:AF6404" si="899">AD6341-AE6341</f>
        <v>-5.3799092458577034E-5</v>
      </c>
      <c r="AH6341" s="2">
        <v>41747</v>
      </c>
      <c r="AI6341">
        <v>2.7210000000000001</v>
      </c>
      <c r="AJ6341">
        <v>9.2999999999999999E-2</v>
      </c>
      <c r="AK6341">
        <v>1.3835500000000001</v>
      </c>
      <c r="AR6341" s="3"/>
    </row>
    <row r="6342" spans="1:44" hidden="1" outlineLevel="1" x14ac:dyDescent="0.2">
      <c r="A6342" s="2">
        <v>41750</v>
      </c>
      <c r="B6342">
        <v>13.25</v>
      </c>
      <c r="E6342" s="2">
        <v>41750</v>
      </c>
      <c r="F6342">
        <v>1871.89</v>
      </c>
      <c r="G6342">
        <f t="shared" si="894"/>
        <v>3.7751025551653328E-3</v>
      </c>
      <c r="H6342" s="2">
        <v>41750</v>
      </c>
      <c r="I6342">
        <v>3377.75</v>
      </c>
      <c r="J6342">
        <f t="shared" si="895"/>
        <v>3.7890044576522897E-3</v>
      </c>
      <c r="K6342">
        <f t="shared" si="891"/>
        <v>3.7852844576522896E-3</v>
      </c>
      <c r="L6342">
        <v>4.0907215661312576E-3</v>
      </c>
      <c r="N6342" s="2">
        <v>41750</v>
      </c>
      <c r="O6342">
        <v>39.94</v>
      </c>
      <c r="Q6342" s="2">
        <v>41750</v>
      </c>
      <c r="R6342">
        <v>56099.21</v>
      </c>
      <c r="S6342" s="8">
        <f t="shared" si="896"/>
        <v>-1.7497207173126084E-3</v>
      </c>
      <c r="T6342" s="9">
        <f t="shared" si="892"/>
        <v>-1.7534407173126084E-3</v>
      </c>
      <c r="U6342" s="3">
        <f>Sheet1!$B$17+Sheet1!$B$18*'Portfolio allocation'!K6342</f>
        <v>4.8303731460388553E-3</v>
      </c>
      <c r="V6342" s="13">
        <f t="shared" si="897"/>
        <v>-6.5838138633514641E-3</v>
      </c>
      <c r="W6342" s="13"/>
      <c r="X6342" s="2">
        <v>41750</v>
      </c>
      <c r="Y6342">
        <v>183.64949999999999</v>
      </c>
      <c r="AA6342" s="2">
        <v>41750</v>
      </c>
      <c r="AB6342">
        <v>2720.78</v>
      </c>
      <c r="AC6342">
        <f t="shared" si="898"/>
        <v>1.1893781612615228E-2</v>
      </c>
      <c r="AD6342">
        <f t="shared" si="893"/>
        <v>1.1890061612615228E-2</v>
      </c>
      <c r="AE6342">
        <f>Sheet2!$B$17+Sheet2!$B$18*'Portfolio allocation'!K6342</f>
        <v>3.4193585224494174E-3</v>
      </c>
      <c r="AF6342">
        <f t="shared" si="899"/>
        <v>8.4707030901658101E-3</v>
      </c>
      <c r="AH6342" s="2">
        <v>41750</v>
      </c>
      <c r="AI6342">
        <v>2.7149999999999999</v>
      </c>
      <c r="AJ6342">
        <v>9.2999999999999999E-2</v>
      </c>
      <c r="AK6342">
        <v>1.3804000000000001</v>
      </c>
      <c r="AR6342" s="3"/>
    </row>
    <row r="6343" spans="1:44" hidden="1" outlineLevel="1" x14ac:dyDescent="0.2">
      <c r="A6343" s="2">
        <v>41751</v>
      </c>
      <c r="B6343">
        <v>13.19</v>
      </c>
      <c r="E6343" s="2">
        <v>41751</v>
      </c>
      <c r="F6343">
        <v>1879.55</v>
      </c>
      <c r="G6343">
        <f t="shared" si="894"/>
        <v>4.0921207976962748E-3</v>
      </c>
      <c r="H6343" s="2">
        <v>41751</v>
      </c>
      <c r="I6343">
        <v>3391.58</v>
      </c>
      <c r="J6343">
        <f t="shared" si="895"/>
        <v>4.0944415661312572E-3</v>
      </c>
      <c r="K6343">
        <f t="shared" si="891"/>
        <v>4.0907215661312576E-3</v>
      </c>
      <c r="L6343">
        <v>-2.0912426295709038E-3</v>
      </c>
      <c r="N6343" s="2">
        <v>41751</v>
      </c>
      <c r="O6343">
        <v>39.99</v>
      </c>
      <c r="Q6343" s="2">
        <v>41751</v>
      </c>
      <c r="R6343">
        <v>56169.45</v>
      </c>
      <c r="S6343" s="8">
        <f t="shared" si="896"/>
        <v>1.252067542484081E-3</v>
      </c>
      <c r="T6343" s="9">
        <f t="shared" si="892"/>
        <v>1.248347542484081E-3</v>
      </c>
      <c r="U6343" s="3">
        <f>Sheet1!$B$17+Sheet1!$B$18*'Portfolio allocation'!K6343</f>
        <v>5.1807783376916564E-3</v>
      </c>
      <c r="V6343" s="13">
        <f t="shared" si="897"/>
        <v>-3.9324307952075758E-3</v>
      </c>
      <c r="W6343" s="13"/>
      <c r="X6343" s="2">
        <v>41751</v>
      </c>
      <c r="Y6343">
        <v>183.53489999999999</v>
      </c>
      <c r="AA6343" s="2">
        <v>41751</v>
      </c>
      <c r="AB6343">
        <v>2719.08</v>
      </c>
      <c r="AC6343">
        <f t="shared" si="898"/>
        <v>-6.2482082344039735E-4</v>
      </c>
      <c r="AD6343">
        <f t="shared" si="893"/>
        <v>-6.2854082344039738E-4</v>
      </c>
      <c r="AE6343">
        <f>Sheet2!$B$17+Sheet2!$B$18*'Portfolio allocation'!K6343</f>
        <v>3.6909609917143158E-3</v>
      </c>
      <c r="AF6343">
        <f t="shared" si="899"/>
        <v>-4.3195018151547127E-3</v>
      </c>
      <c r="AH6343" s="2">
        <v>41751</v>
      </c>
      <c r="AI6343">
        <v>2.7109999999999999</v>
      </c>
      <c r="AJ6343">
        <v>9.2999999999999999E-2</v>
      </c>
      <c r="AK6343">
        <v>1.37965</v>
      </c>
      <c r="AR6343" s="3"/>
    </row>
    <row r="6344" spans="1:44" hidden="1" outlineLevel="1" x14ac:dyDescent="0.2">
      <c r="A6344" s="2">
        <v>41752</v>
      </c>
      <c r="B6344">
        <v>13.27</v>
      </c>
      <c r="E6344" s="2">
        <v>41752</v>
      </c>
      <c r="F6344">
        <v>1875.39</v>
      </c>
      <c r="G6344">
        <f t="shared" si="894"/>
        <v>-2.2132957356812977E-3</v>
      </c>
      <c r="H6344" s="2">
        <v>41752</v>
      </c>
      <c r="I6344">
        <v>3384.5</v>
      </c>
      <c r="J6344">
        <f t="shared" si="895"/>
        <v>-2.0875226295709037E-3</v>
      </c>
      <c r="K6344">
        <f t="shared" si="891"/>
        <v>-2.0912426295709038E-3</v>
      </c>
      <c r="L6344">
        <v>1.7365666006794859E-3</v>
      </c>
      <c r="N6344" s="2">
        <v>41752</v>
      </c>
      <c r="O6344">
        <v>39.69</v>
      </c>
      <c r="Q6344" s="2">
        <v>41752</v>
      </c>
      <c r="R6344">
        <v>55748.06</v>
      </c>
      <c r="S6344" s="8">
        <f t="shared" si="896"/>
        <v>-7.5021208147845186E-3</v>
      </c>
      <c r="T6344" s="9">
        <f t="shared" si="892"/>
        <v>-7.5058408147845182E-3</v>
      </c>
      <c r="U6344" s="3">
        <f>Sheet1!$B$17+Sheet1!$B$18*'Portfolio allocation'!K6344</f>
        <v>-1.9113276594253542E-3</v>
      </c>
      <c r="V6344" s="13">
        <f t="shared" si="897"/>
        <v>-5.5945131553591636E-3</v>
      </c>
      <c r="W6344" s="13"/>
      <c r="X6344" s="2">
        <v>41752</v>
      </c>
      <c r="Y6344">
        <v>183.1337</v>
      </c>
      <c r="AA6344" s="2">
        <v>41752</v>
      </c>
      <c r="AB6344">
        <v>2713.14</v>
      </c>
      <c r="AC6344">
        <f t="shared" si="898"/>
        <v>-2.1845624255263374E-3</v>
      </c>
      <c r="AD6344">
        <f t="shared" si="893"/>
        <v>-2.1882824255263374E-3</v>
      </c>
      <c r="AE6344">
        <f>Sheet2!$B$17+Sheet2!$B$18*'Portfolio allocation'!K6344</f>
        <v>-1.8061992872748789E-3</v>
      </c>
      <c r="AF6344">
        <f t="shared" si="899"/>
        <v>-3.8208313825145853E-4</v>
      </c>
      <c r="AH6344" s="2">
        <v>41752</v>
      </c>
      <c r="AI6344">
        <v>2.6930000000000001</v>
      </c>
      <c r="AJ6344">
        <v>9.2999999999999999E-2</v>
      </c>
      <c r="AK6344">
        <v>1.3829499999999999</v>
      </c>
      <c r="AR6344" s="3"/>
    </row>
    <row r="6345" spans="1:44" hidden="1" outlineLevel="1" x14ac:dyDescent="0.2">
      <c r="A6345" s="2">
        <v>41753</v>
      </c>
      <c r="B6345">
        <v>13.32</v>
      </c>
      <c r="E6345" s="2">
        <v>41753</v>
      </c>
      <c r="F6345">
        <v>1878.61</v>
      </c>
      <c r="G6345">
        <f t="shared" si="894"/>
        <v>1.7169762022830604E-3</v>
      </c>
      <c r="H6345" s="2">
        <v>41753</v>
      </c>
      <c r="I6345">
        <v>3390.39</v>
      </c>
      <c r="J6345">
        <f t="shared" si="895"/>
        <v>1.7402866006794859E-3</v>
      </c>
      <c r="K6345">
        <f t="shared" si="891"/>
        <v>1.7365666006794859E-3</v>
      </c>
      <c r="L6345">
        <v>-8.0971841737381301E-3</v>
      </c>
      <c r="N6345" s="2">
        <v>41753</v>
      </c>
      <c r="O6345">
        <v>39.86</v>
      </c>
      <c r="Q6345" s="2">
        <v>41753</v>
      </c>
      <c r="R6345">
        <v>55986.84</v>
      </c>
      <c r="S6345" s="8">
        <f t="shared" si="896"/>
        <v>4.2831983749749281E-3</v>
      </c>
      <c r="T6345" s="9">
        <f t="shared" si="892"/>
        <v>4.2794783749749285E-3</v>
      </c>
      <c r="U6345" s="3">
        <f>Sheet1!$B$17+Sheet1!$B$18*'Portfolio allocation'!K6345</f>
        <v>2.4800320991044656E-3</v>
      </c>
      <c r="V6345" s="13">
        <f t="shared" si="897"/>
        <v>1.7994462758704629E-3</v>
      </c>
      <c r="W6345" s="13"/>
      <c r="X6345" s="2">
        <v>41753</v>
      </c>
      <c r="Y6345">
        <v>181.69139999999999</v>
      </c>
      <c r="AA6345" s="2">
        <v>41753</v>
      </c>
      <c r="AB6345">
        <v>2691.77</v>
      </c>
      <c r="AC6345">
        <f t="shared" si="898"/>
        <v>-7.8764825994972476E-3</v>
      </c>
      <c r="AD6345">
        <f t="shared" si="893"/>
        <v>-7.8802025994972481E-3</v>
      </c>
      <c r="AE6345">
        <f>Sheet2!$B$17+Sheet2!$B$18*'Portfolio allocation'!K6345</f>
        <v>1.5975863365094785E-3</v>
      </c>
      <c r="AF6345">
        <f t="shared" si="899"/>
        <v>-9.4777889360067261E-3</v>
      </c>
      <c r="AH6345" s="2">
        <v>41753</v>
      </c>
      <c r="AI6345">
        <v>2.6819999999999999</v>
      </c>
      <c r="AJ6345">
        <v>9.2999999999999999E-2</v>
      </c>
      <c r="AK6345">
        <v>1.38195</v>
      </c>
      <c r="AR6345" s="3"/>
    </row>
    <row r="6346" spans="1:44" hidden="1" outlineLevel="1" x14ac:dyDescent="0.2">
      <c r="A6346" s="2">
        <v>41754</v>
      </c>
      <c r="B6346">
        <v>14.06</v>
      </c>
      <c r="E6346" s="2">
        <v>41754</v>
      </c>
      <c r="F6346">
        <v>1863.4</v>
      </c>
      <c r="G6346">
        <f t="shared" si="894"/>
        <v>-8.0964117086568255E-3</v>
      </c>
      <c r="H6346" s="2">
        <v>41754</v>
      </c>
      <c r="I6346">
        <v>3362.95</v>
      </c>
      <c r="J6346">
        <f t="shared" si="895"/>
        <v>-8.0934641737381297E-3</v>
      </c>
      <c r="K6346">
        <f t="shared" si="891"/>
        <v>-8.0971841737381301E-3</v>
      </c>
      <c r="L6346">
        <v>3.2940599360680991E-3</v>
      </c>
      <c r="N6346" s="2">
        <v>41754</v>
      </c>
      <c r="O6346">
        <v>39.909999999999997</v>
      </c>
      <c r="Q6346" s="2">
        <v>41754</v>
      </c>
      <c r="R6346">
        <v>56057.07</v>
      </c>
      <c r="S6346" s="8">
        <f t="shared" si="896"/>
        <v>1.2544019273101892E-3</v>
      </c>
      <c r="T6346" s="9">
        <f t="shared" si="892"/>
        <v>1.2506819273101892E-3</v>
      </c>
      <c r="U6346" s="3">
        <f>Sheet1!$B$17+Sheet1!$B$18*'Portfolio allocation'!K6346</f>
        <v>-8.8014960096942565E-3</v>
      </c>
      <c r="V6346" s="13">
        <f t="shared" si="897"/>
        <v>1.0052177937004445E-2</v>
      </c>
      <c r="W6346" s="13"/>
      <c r="X6346" s="2">
        <v>41754</v>
      </c>
      <c r="Y6346">
        <v>181.12780000000001</v>
      </c>
      <c r="AA6346" s="2">
        <v>41754</v>
      </c>
      <c r="AB6346">
        <v>2683.42</v>
      </c>
      <c r="AC6346">
        <f t="shared" si="898"/>
        <v>-3.1020480947480111E-3</v>
      </c>
      <c r="AD6346">
        <f t="shared" si="893"/>
        <v>-3.1056880947480112E-3</v>
      </c>
      <c r="AE6346">
        <f>Sheet2!$B$17+Sheet2!$B$18*'Portfolio allocation'!K6346</f>
        <v>-7.1468357337752166E-3</v>
      </c>
      <c r="AF6346">
        <f t="shared" si="899"/>
        <v>4.0411476390272054E-3</v>
      </c>
      <c r="AH6346" s="2">
        <v>41754</v>
      </c>
      <c r="AI6346">
        <v>2.6659999999999999</v>
      </c>
      <c r="AJ6346">
        <v>9.0999999999999998E-2</v>
      </c>
      <c r="AK6346">
        <v>1.38375</v>
      </c>
      <c r="AR6346" s="3"/>
    </row>
    <row r="6347" spans="1:44" hidden="1" outlineLevel="1" x14ac:dyDescent="0.2">
      <c r="A6347" s="2">
        <v>41757</v>
      </c>
      <c r="B6347">
        <v>13.97</v>
      </c>
      <c r="E6347" s="2">
        <v>41757</v>
      </c>
      <c r="F6347">
        <v>1869.43</v>
      </c>
      <c r="G6347">
        <f t="shared" si="894"/>
        <v>3.2360201781689302E-3</v>
      </c>
      <c r="H6347" s="2">
        <v>41757</v>
      </c>
      <c r="I6347">
        <v>3374.04</v>
      </c>
      <c r="J6347">
        <f t="shared" si="895"/>
        <v>3.2976999360680992E-3</v>
      </c>
      <c r="K6347">
        <f t="shared" si="891"/>
        <v>3.2940599360680991E-3</v>
      </c>
      <c r="L6347">
        <v>4.7740152737963662E-3</v>
      </c>
      <c r="N6347" s="2">
        <v>41757</v>
      </c>
      <c r="O6347">
        <v>40.869999999999997</v>
      </c>
      <c r="Q6347" s="2">
        <v>41757</v>
      </c>
      <c r="R6347">
        <v>57405.49</v>
      </c>
      <c r="S6347" s="8">
        <f t="shared" si="896"/>
        <v>2.4054414545747749E-2</v>
      </c>
      <c r="T6347" s="9">
        <f t="shared" si="892"/>
        <v>2.405077454574775E-2</v>
      </c>
      <c r="U6347" s="3">
        <f>Sheet1!$B$17+Sheet1!$B$18*'Portfolio allocation'!K6347</f>
        <v>4.2668279255925444E-3</v>
      </c>
      <c r="V6347" s="13">
        <f t="shared" si="897"/>
        <v>1.9783946620155205E-2</v>
      </c>
      <c r="W6347" s="13"/>
      <c r="X6347" s="2">
        <v>41757</v>
      </c>
      <c r="Y6347">
        <v>184.48050000000001</v>
      </c>
      <c r="AA6347" s="2">
        <v>41757</v>
      </c>
      <c r="AB6347">
        <v>2733.09</v>
      </c>
      <c r="AC6347">
        <f t="shared" si="898"/>
        <v>1.8509961168956091E-2</v>
      </c>
      <c r="AD6347">
        <f t="shared" si="893"/>
        <v>1.8506321168956091E-2</v>
      </c>
      <c r="AE6347">
        <f>Sheet2!$B$17+Sheet2!$B$18*'Portfolio allocation'!K6347</f>
        <v>2.9825491455857632E-3</v>
      </c>
      <c r="AF6347">
        <f t="shared" si="899"/>
        <v>1.5523772023370328E-2</v>
      </c>
      <c r="AH6347" s="2">
        <v>41757</v>
      </c>
      <c r="AI6347">
        <v>2.7080000000000002</v>
      </c>
      <c r="AJ6347">
        <v>9.0999999999999998E-2</v>
      </c>
      <c r="AK6347">
        <v>1.38445</v>
      </c>
      <c r="AR6347" s="3"/>
    </row>
    <row r="6348" spans="1:44" hidden="1" outlineLevel="1" x14ac:dyDescent="0.2">
      <c r="A6348" s="2">
        <v>41758</v>
      </c>
      <c r="B6348">
        <v>13.71</v>
      </c>
      <c r="E6348" s="2">
        <v>41758</v>
      </c>
      <c r="F6348">
        <v>1878.33</v>
      </c>
      <c r="G6348">
        <f t="shared" si="894"/>
        <v>4.7608094445898974E-3</v>
      </c>
      <c r="H6348" s="2">
        <v>41758</v>
      </c>
      <c r="I6348">
        <v>3390.16</v>
      </c>
      <c r="J6348">
        <f t="shared" si="895"/>
        <v>4.7776552737963662E-3</v>
      </c>
      <c r="K6348">
        <f t="shared" si="891"/>
        <v>4.7740152737963662E-3</v>
      </c>
      <c r="L6348">
        <v>3.0344846865045087E-3</v>
      </c>
      <c r="N6348" s="2">
        <v>41758</v>
      </c>
      <c r="O6348">
        <v>40.51</v>
      </c>
      <c r="Q6348" s="2">
        <v>41758</v>
      </c>
      <c r="R6348">
        <v>56899.839999999997</v>
      </c>
      <c r="S6348" s="8">
        <f t="shared" si="896"/>
        <v>-8.8083909744520739E-3</v>
      </c>
      <c r="T6348" s="9">
        <f t="shared" si="892"/>
        <v>-8.8120309744520731E-3</v>
      </c>
      <c r="U6348" s="3">
        <f>Sheet1!$B$17+Sheet1!$B$18*'Portfolio allocation'!K6348</f>
        <v>5.9646701960904928E-3</v>
      </c>
      <c r="V6348" s="13">
        <f t="shared" si="897"/>
        <v>-1.4776701170542566E-2</v>
      </c>
      <c r="W6348" s="13"/>
      <c r="X6348" s="2">
        <v>41758</v>
      </c>
      <c r="Y6348">
        <v>186.3621</v>
      </c>
      <c r="AA6348" s="2">
        <v>41758</v>
      </c>
      <c r="AB6348">
        <v>2760.96</v>
      </c>
      <c r="AC6348">
        <f t="shared" si="898"/>
        <v>1.0197249267312802E-2</v>
      </c>
      <c r="AD6348">
        <f t="shared" si="893"/>
        <v>1.0193529267312802E-2</v>
      </c>
      <c r="AE6348">
        <f>Sheet2!$B$17+Sheet2!$B$18*'Portfolio allocation'!K6348</f>
        <v>4.298563188969237E-3</v>
      </c>
      <c r="AF6348">
        <f t="shared" si="899"/>
        <v>5.8949660783435649E-3</v>
      </c>
      <c r="AH6348" s="2">
        <v>41758</v>
      </c>
      <c r="AI6348">
        <v>2.6970000000000001</v>
      </c>
      <c r="AJ6348">
        <v>9.2999999999999999E-2</v>
      </c>
      <c r="AK6348">
        <v>1.38175</v>
      </c>
      <c r="AR6348" s="3"/>
    </row>
    <row r="6349" spans="1:44" hidden="1" outlineLevel="1" x14ac:dyDescent="0.2">
      <c r="A6349" s="2">
        <v>41759</v>
      </c>
      <c r="B6349">
        <v>13.41</v>
      </c>
      <c r="E6349" s="2">
        <v>41759</v>
      </c>
      <c r="F6349">
        <v>1883.95</v>
      </c>
      <c r="G6349">
        <f t="shared" si="894"/>
        <v>2.9920195066894806E-3</v>
      </c>
      <c r="H6349" s="2">
        <v>41759</v>
      </c>
      <c r="I6349">
        <v>3400.46</v>
      </c>
      <c r="J6349">
        <f t="shared" si="895"/>
        <v>3.0382046865045087E-3</v>
      </c>
      <c r="K6349">
        <f t="shared" si="891"/>
        <v>3.0344846865045087E-3</v>
      </c>
      <c r="L6349">
        <v>-8.0700243614184797E-5</v>
      </c>
      <c r="N6349" s="2">
        <v>41759</v>
      </c>
      <c r="O6349">
        <v>40.4</v>
      </c>
      <c r="Q6349" s="2">
        <v>41759</v>
      </c>
      <c r="R6349">
        <v>56745.33</v>
      </c>
      <c r="S6349" s="8">
        <f t="shared" si="896"/>
        <v>-2.715473365127119E-3</v>
      </c>
      <c r="T6349" s="9">
        <f t="shared" si="892"/>
        <v>-2.719193365127119E-3</v>
      </c>
      <c r="U6349" s="3">
        <f>Sheet1!$B$17+Sheet1!$B$18*'Portfolio allocation'!K6349</f>
        <v>3.969036620781536E-3</v>
      </c>
      <c r="V6349" s="13">
        <f t="shared" si="897"/>
        <v>-6.6882299859086555E-3</v>
      </c>
      <c r="W6349" s="13"/>
      <c r="X6349" s="2">
        <v>41759</v>
      </c>
      <c r="Y6349">
        <v>187.6611</v>
      </c>
      <c r="AA6349" s="2">
        <v>41759</v>
      </c>
      <c r="AB6349">
        <v>2780.21</v>
      </c>
      <c r="AC6349">
        <f t="shared" si="898"/>
        <v>6.9722125637459165E-3</v>
      </c>
      <c r="AD6349">
        <f t="shared" si="893"/>
        <v>6.9679725637459165E-3</v>
      </c>
      <c r="AE6349">
        <f>Sheet2!$B$17+Sheet2!$B$18*'Portfolio allocation'!K6349</f>
        <v>2.7517282113102611E-3</v>
      </c>
      <c r="AF6349">
        <f t="shared" si="899"/>
        <v>4.2162443524356554E-3</v>
      </c>
      <c r="AH6349" s="2">
        <v>41759</v>
      </c>
      <c r="AI6349">
        <v>2.6459999999999999</v>
      </c>
      <c r="AJ6349">
        <v>0.106</v>
      </c>
      <c r="AK6349">
        <v>1.3865499999999999</v>
      </c>
      <c r="AR6349" s="3"/>
    </row>
    <row r="6350" spans="1:44" hidden="1" outlineLevel="1" x14ac:dyDescent="0.2">
      <c r="A6350" s="2">
        <v>41760</v>
      </c>
      <c r="B6350">
        <v>13.25</v>
      </c>
      <c r="E6350" s="2">
        <v>41760</v>
      </c>
      <c r="F6350">
        <v>1883.68</v>
      </c>
      <c r="G6350">
        <f t="shared" si="894"/>
        <v>-1.4331590541150074E-4</v>
      </c>
      <c r="H6350" s="2">
        <v>41760</v>
      </c>
      <c r="I6350">
        <v>3400.2</v>
      </c>
      <c r="J6350">
        <f t="shared" si="895"/>
        <v>-7.6460243614184797E-5</v>
      </c>
      <c r="K6350">
        <f t="shared" si="891"/>
        <v>-8.0700243614184797E-5</v>
      </c>
      <c r="L6350">
        <v>-1.3539605929061731E-3</v>
      </c>
      <c r="N6350" s="2">
        <v>41760</v>
      </c>
      <c r="O6350">
        <v>40</v>
      </c>
      <c r="Q6350" s="2">
        <v>41760</v>
      </c>
      <c r="R6350">
        <v>56183.5</v>
      </c>
      <c r="S6350" s="8">
        <f t="shared" si="896"/>
        <v>-9.9009028584379211E-3</v>
      </c>
      <c r="T6350" s="9">
        <f t="shared" si="892"/>
        <v>-9.9051428584379219E-3</v>
      </c>
      <c r="U6350" s="3">
        <f>Sheet1!$B$17+Sheet1!$B$18*'Portfolio allocation'!K6350</f>
        <v>3.9521751966428665E-4</v>
      </c>
      <c r="V6350" s="13">
        <f t="shared" si="897"/>
        <v>-1.0300360378102209E-2</v>
      </c>
      <c r="W6350" s="13"/>
      <c r="X6350" s="2">
        <v>41760</v>
      </c>
      <c r="Y6350">
        <v>184.85300000000001</v>
      </c>
      <c r="AA6350" s="2">
        <v>41760</v>
      </c>
      <c r="AB6350">
        <v>2738.61</v>
      </c>
      <c r="AC6350">
        <f t="shared" si="898"/>
        <v>-1.4962898486085563E-2</v>
      </c>
      <c r="AD6350">
        <f t="shared" si="893"/>
        <v>-1.4966938486085563E-2</v>
      </c>
      <c r="AE6350">
        <f>Sheet2!$B$17+Sheet2!$B$18*'Portfolio allocation'!K6350</f>
        <v>-1.8373704106794105E-5</v>
      </c>
      <c r="AF6350">
        <f t="shared" si="899"/>
        <v>-1.4948564781978769E-2</v>
      </c>
      <c r="AH6350" s="2">
        <v>41760</v>
      </c>
      <c r="AI6350">
        <v>2.613</v>
      </c>
      <c r="AJ6350">
        <v>0.10100000000000001</v>
      </c>
      <c r="AK6350">
        <v>1.3865499999999999</v>
      </c>
      <c r="AR6350" s="3"/>
    </row>
    <row r="6351" spans="1:44" hidden="1" outlineLevel="1" x14ac:dyDescent="0.2">
      <c r="A6351" s="2">
        <v>41761</v>
      </c>
      <c r="B6351">
        <v>12.91</v>
      </c>
      <c r="E6351" s="2">
        <v>41761</v>
      </c>
      <c r="F6351">
        <v>1881.14</v>
      </c>
      <c r="G6351">
        <f t="shared" si="894"/>
        <v>-1.3484243608256063E-3</v>
      </c>
      <c r="H6351" s="2">
        <v>41761</v>
      </c>
      <c r="I6351">
        <v>3395.61</v>
      </c>
      <c r="J6351">
        <f t="shared" si="895"/>
        <v>-1.3499205929061731E-3</v>
      </c>
      <c r="K6351">
        <f t="shared" si="891"/>
        <v>-1.3539605929061731E-3</v>
      </c>
      <c r="L6351">
        <v>1.9454560702790132E-3</v>
      </c>
      <c r="N6351" s="2">
        <v>41761</v>
      </c>
      <c r="O6351">
        <v>39.69</v>
      </c>
      <c r="Q6351" s="2">
        <v>41761</v>
      </c>
      <c r="R6351">
        <v>55748.06</v>
      </c>
      <c r="S6351" s="8">
        <f t="shared" si="896"/>
        <v>-7.7503181539064769E-3</v>
      </c>
      <c r="T6351" s="9">
        <f t="shared" si="892"/>
        <v>-7.7543581539064772E-3</v>
      </c>
      <c r="U6351" s="3">
        <f>Sheet1!$B$17+Sheet1!$B$18*'Portfolio allocation'!K6351</f>
        <v>-1.0654990217519404E-3</v>
      </c>
      <c r="V6351" s="13">
        <f t="shared" si="897"/>
        <v>-6.6888591321545366E-3</v>
      </c>
      <c r="W6351" s="13"/>
      <c r="X6351" s="2">
        <v>41761</v>
      </c>
      <c r="Y6351">
        <v>182.85669999999999</v>
      </c>
      <c r="AA6351" s="2">
        <v>41761</v>
      </c>
      <c r="AB6351">
        <v>2709.03</v>
      </c>
      <c r="AC6351">
        <f t="shared" si="898"/>
        <v>-1.0801099828014915E-2</v>
      </c>
      <c r="AD6351">
        <f t="shared" si="893"/>
        <v>-1.0805219828014915E-2</v>
      </c>
      <c r="AE6351">
        <f>Sheet2!$B$17+Sheet2!$B$18*'Portfolio allocation'!K6351</f>
        <v>-1.1505892905066483E-3</v>
      </c>
      <c r="AF6351">
        <f t="shared" si="899"/>
        <v>-9.6546305375082662E-3</v>
      </c>
      <c r="AH6351" s="2">
        <v>41761</v>
      </c>
      <c r="AI6351">
        <v>2.5859999999999999</v>
      </c>
      <c r="AJ6351">
        <v>0.10299999999999999</v>
      </c>
      <c r="AK6351">
        <v>1.3865499999999999</v>
      </c>
      <c r="AR6351" s="3"/>
    </row>
    <row r="6352" spans="1:44" hidden="1" outlineLevel="1" x14ac:dyDescent="0.2">
      <c r="A6352" s="2">
        <v>41764</v>
      </c>
      <c r="B6352">
        <v>13.29</v>
      </c>
      <c r="E6352" s="2">
        <v>41764</v>
      </c>
      <c r="F6352">
        <v>1884.66</v>
      </c>
      <c r="G6352">
        <f t="shared" si="894"/>
        <v>1.8712057582104258E-3</v>
      </c>
      <c r="H6352" s="2">
        <v>41764</v>
      </c>
      <c r="I6352">
        <v>3402.23</v>
      </c>
      <c r="J6352">
        <f t="shared" si="895"/>
        <v>1.9495760702790133E-3</v>
      </c>
      <c r="K6352">
        <f t="shared" si="891"/>
        <v>1.9454560702790132E-3</v>
      </c>
      <c r="L6352">
        <v>-8.9715676898975503E-3</v>
      </c>
      <c r="N6352" s="2">
        <v>41764</v>
      </c>
      <c r="O6352">
        <v>39.43</v>
      </c>
      <c r="Q6352" s="2">
        <v>41764</v>
      </c>
      <c r="R6352">
        <v>55382.879999999997</v>
      </c>
      <c r="S6352" s="8">
        <f t="shared" si="896"/>
        <v>-6.5505418484517186E-3</v>
      </c>
      <c r="T6352" s="9">
        <f t="shared" si="892"/>
        <v>-6.5546618484517184E-3</v>
      </c>
      <c r="U6352" s="3">
        <f>Sheet1!$B$17+Sheet1!$B$18*'Portfolio allocation'!K6352</f>
        <v>2.719675392592213E-3</v>
      </c>
      <c r="V6352" s="13">
        <f t="shared" si="897"/>
        <v>-9.2743372410439319E-3</v>
      </c>
      <c r="W6352" s="13"/>
      <c r="X6352" s="2">
        <v>41764</v>
      </c>
      <c r="Y6352">
        <v>182.6848</v>
      </c>
      <c r="AA6352" s="2">
        <v>41764</v>
      </c>
      <c r="AB6352">
        <v>2706.48</v>
      </c>
      <c r="AC6352">
        <f t="shared" si="898"/>
        <v>-9.4129633115913602E-4</v>
      </c>
      <c r="AD6352">
        <f t="shared" si="893"/>
        <v>-9.4521633115913605E-4</v>
      </c>
      <c r="AE6352">
        <f>Sheet2!$B$17+Sheet2!$B$18*'Portfolio allocation'!K6352</f>
        <v>1.783336182129737E-3</v>
      </c>
      <c r="AF6352">
        <f t="shared" si="899"/>
        <v>-2.7285525132888732E-3</v>
      </c>
      <c r="AH6352" s="2">
        <v>41764</v>
      </c>
      <c r="AI6352">
        <v>2.6059999999999999</v>
      </c>
      <c r="AJ6352">
        <v>9.8000000000000004E-2</v>
      </c>
      <c r="AK6352">
        <v>1.38785</v>
      </c>
      <c r="AR6352" s="3"/>
    </row>
    <row r="6353" spans="1:44" hidden="1" outlineLevel="1" x14ac:dyDescent="0.2">
      <c r="A6353" s="2">
        <v>41765</v>
      </c>
      <c r="B6353">
        <v>13.8</v>
      </c>
      <c r="E6353" s="2">
        <v>41765</v>
      </c>
      <c r="F6353">
        <v>1867.72</v>
      </c>
      <c r="G6353">
        <f t="shared" si="894"/>
        <v>-8.9883586429382323E-3</v>
      </c>
      <c r="H6353" s="2">
        <v>41765</v>
      </c>
      <c r="I6353">
        <v>3371.72</v>
      </c>
      <c r="J6353">
        <f t="shared" si="895"/>
        <v>-8.967647689897551E-3</v>
      </c>
      <c r="K6353">
        <f t="shared" si="891"/>
        <v>-8.9715676898975503E-3</v>
      </c>
      <c r="L6353">
        <v>6.0403527728281996E-3</v>
      </c>
      <c r="N6353" s="2">
        <v>41765</v>
      </c>
      <c r="O6353">
        <v>39.06</v>
      </c>
      <c r="Q6353" s="2">
        <v>41765</v>
      </c>
      <c r="R6353">
        <v>54863.19</v>
      </c>
      <c r="S6353" s="8">
        <f t="shared" si="896"/>
        <v>-9.3835856856847588E-3</v>
      </c>
      <c r="T6353" s="9">
        <f t="shared" si="892"/>
        <v>-9.3875056856847581E-3</v>
      </c>
      <c r="U6353" s="3">
        <f>Sheet1!$B$17+Sheet1!$B$18*'Portfolio allocation'!K6353</f>
        <v>-9.8046109392575347E-3</v>
      </c>
      <c r="V6353" s="13">
        <f t="shared" si="897"/>
        <v>4.1710525357277657E-4</v>
      </c>
      <c r="W6353" s="13"/>
      <c r="X6353" s="2">
        <v>41765</v>
      </c>
      <c r="Y6353">
        <v>181.50989999999999</v>
      </c>
      <c r="AA6353" s="2">
        <v>41765</v>
      </c>
      <c r="AB6353">
        <v>2689.08</v>
      </c>
      <c r="AC6353">
        <f t="shared" si="898"/>
        <v>-6.4290148089031218E-3</v>
      </c>
      <c r="AD6353">
        <f t="shared" si="893"/>
        <v>-6.4330548089031221E-3</v>
      </c>
      <c r="AE6353">
        <f>Sheet2!$B$17+Sheet2!$B$18*'Portfolio allocation'!K6353</f>
        <v>-7.9243598638852122E-3</v>
      </c>
      <c r="AF6353">
        <f t="shared" si="899"/>
        <v>1.4913050549820901E-3</v>
      </c>
      <c r="AH6353" s="2">
        <v>41765</v>
      </c>
      <c r="AI6353">
        <v>2.593</v>
      </c>
      <c r="AJ6353">
        <v>0.10100000000000001</v>
      </c>
      <c r="AK6353">
        <v>1.3933</v>
      </c>
      <c r="AR6353" s="3"/>
    </row>
    <row r="6354" spans="1:44" hidden="1" outlineLevel="1" x14ac:dyDescent="0.2">
      <c r="A6354" s="2">
        <v>41766</v>
      </c>
      <c r="B6354">
        <v>13.4</v>
      </c>
      <c r="E6354" s="2">
        <v>41766</v>
      </c>
      <c r="F6354">
        <v>1878.21</v>
      </c>
      <c r="G6354">
        <f t="shared" si="894"/>
        <v>5.6164735613475347E-3</v>
      </c>
      <c r="H6354" s="2">
        <v>41766</v>
      </c>
      <c r="I6354">
        <v>3392.1</v>
      </c>
      <c r="J6354">
        <f t="shared" si="895"/>
        <v>6.0443927728281999E-3</v>
      </c>
      <c r="K6354">
        <f t="shared" si="891"/>
        <v>6.0403527728281996E-3</v>
      </c>
      <c r="L6354">
        <v>-1.1271180189263523E-3</v>
      </c>
      <c r="N6354" s="2">
        <v>41766</v>
      </c>
      <c r="O6354">
        <v>39.424999999999997</v>
      </c>
      <c r="Q6354" s="2">
        <v>41766</v>
      </c>
      <c r="R6354">
        <v>55375.85</v>
      </c>
      <c r="S6354" s="8">
        <f t="shared" si="896"/>
        <v>9.3443345164581082E-3</v>
      </c>
      <c r="T6354" s="9">
        <f t="shared" si="892"/>
        <v>9.3402945164581079E-3</v>
      </c>
      <c r="U6354" s="3">
        <f>Sheet1!$B$17+Sheet1!$B$18*'Portfolio allocation'!K6354</f>
        <v>7.4174446682399118E-3</v>
      </c>
      <c r="V6354" s="13">
        <f t="shared" si="897"/>
        <v>1.9228498482181961E-3</v>
      </c>
      <c r="W6354" s="13"/>
      <c r="X6354" s="2">
        <v>41766</v>
      </c>
      <c r="Y6354">
        <v>180.8126</v>
      </c>
      <c r="AA6354" s="2">
        <v>41766</v>
      </c>
      <c r="AB6354">
        <v>2694.31</v>
      </c>
      <c r="AC6354">
        <f t="shared" si="898"/>
        <v>1.9449030895324348E-3</v>
      </c>
      <c r="AD6354">
        <f t="shared" si="893"/>
        <v>1.9409830895324349E-3</v>
      </c>
      <c r="AE6354">
        <f>Sheet2!$B$17+Sheet2!$B$18*'Portfolio allocation'!K6354</f>
        <v>5.4246228002998781E-3</v>
      </c>
      <c r="AF6354">
        <f t="shared" si="899"/>
        <v>-3.4836397107674433E-3</v>
      </c>
      <c r="AH6354" s="2">
        <v>41766</v>
      </c>
      <c r="AI6354">
        <v>2.59</v>
      </c>
      <c r="AJ6354">
        <v>9.8000000000000004E-2</v>
      </c>
      <c r="AK6354">
        <v>1.39225</v>
      </c>
      <c r="AR6354" s="3"/>
    </row>
    <row r="6355" spans="1:44" hidden="1" outlineLevel="1" x14ac:dyDescent="0.2">
      <c r="A6355" s="2">
        <v>41767</v>
      </c>
      <c r="B6355">
        <v>13.43</v>
      </c>
      <c r="E6355" s="2">
        <v>41767</v>
      </c>
      <c r="F6355">
        <v>1875.63</v>
      </c>
      <c r="G6355">
        <f t="shared" si="894"/>
        <v>-1.3736483140862621E-3</v>
      </c>
      <c r="H6355" s="2">
        <v>41767</v>
      </c>
      <c r="I6355">
        <v>3388.29</v>
      </c>
      <c r="J6355">
        <f t="shared" si="895"/>
        <v>-1.1231980189263524E-3</v>
      </c>
      <c r="K6355">
        <f t="shared" si="891"/>
        <v>-1.1271180189263523E-3</v>
      </c>
      <c r="L6355">
        <v>1.6962525525266296E-3</v>
      </c>
      <c r="N6355" s="2">
        <v>41767</v>
      </c>
      <c r="O6355">
        <v>39.64</v>
      </c>
      <c r="Q6355" s="2">
        <v>41767</v>
      </c>
      <c r="R6355">
        <v>55677.85</v>
      </c>
      <c r="S6355" s="8">
        <f t="shared" si="896"/>
        <v>5.4536408921939117E-3</v>
      </c>
      <c r="T6355" s="9">
        <f t="shared" si="892"/>
        <v>5.4497208921939115E-3</v>
      </c>
      <c r="U6355" s="3">
        <f>Sheet1!$B$17+Sheet1!$B$18*'Portfolio allocation'!K6355</f>
        <v>-8.0525947192694892E-4</v>
      </c>
      <c r="V6355" s="13">
        <f t="shared" si="897"/>
        <v>6.2549803641208605E-3</v>
      </c>
      <c r="W6355" s="13"/>
      <c r="X6355" s="2">
        <v>41767</v>
      </c>
      <c r="Y6355">
        <v>180.4401</v>
      </c>
      <c r="AA6355" s="2">
        <v>41767</v>
      </c>
      <c r="AB6355">
        <v>2688.76</v>
      </c>
      <c r="AC6355">
        <f t="shared" si="898"/>
        <v>-2.0598965969023109E-3</v>
      </c>
      <c r="AD6355">
        <f t="shared" si="893"/>
        <v>-2.0636165969023109E-3</v>
      </c>
      <c r="AE6355">
        <f>Sheet2!$B$17+Sheet2!$B$18*'Portfolio allocation'!K6355</f>
        <v>-9.4887508644631534E-4</v>
      </c>
      <c r="AF6355">
        <f t="shared" si="899"/>
        <v>-1.1147415104559954E-3</v>
      </c>
      <c r="AH6355" s="2">
        <v>41767</v>
      </c>
      <c r="AI6355">
        <v>2.6110000000000002</v>
      </c>
      <c r="AJ6355">
        <v>9.2999999999999999E-2</v>
      </c>
      <c r="AK6355">
        <v>1.3863000000000001</v>
      </c>
      <c r="AR6355" s="3"/>
    </row>
    <row r="6356" spans="1:44" hidden="1" outlineLevel="1" x14ac:dyDescent="0.2">
      <c r="A6356" s="2">
        <v>41768</v>
      </c>
      <c r="B6356">
        <v>12.92</v>
      </c>
      <c r="E6356" s="2">
        <v>41768</v>
      </c>
      <c r="F6356">
        <v>1878.48</v>
      </c>
      <c r="G6356">
        <f t="shared" si="894"/>
        <v>1.5194894515442314E-3</v>
      </c>
      <c r="H6356" s="2">
        <v>41768</v>
      </c>
      <c r="I6356">
        <v>3394.05</v>
      </c>
      <c r="J6356">
        <f t="shared" si="895"/>
        <v>1.6999725525266296E-3</v>
      </c>
      <c r="K6356">
        <f t="shared" si="891"/>
        <v>1.6962525525266296E-3</v>
      </c>
      <c r="L6356">
        <v>9.7072720932220632E-3</v>
      </c>
      <c r="N6356" s="2">
        <v>41768</v>
      </c>
      <c r="O6356">
        <v>39.54</v>
      </c>
      <c r="Q6356" s="2">
        <v>41768</v>
      </c>
      <c r="R6356">
        <v>55537.38</v>
      </c>
      <c r="S6356" s="8">
        <f t="shared" si="896"/>
        <v>-2.5229063263039198E-3</v>
      </c>
      <c r="T6356" s="9">
        <f t="shared" si="892"/>
        <v>-2.5266263263039198E-3</v>
      </c>
      <c r="U6356" s="3">
        <f>Sheet1!$B$17+Sheet1!$B$18*'Portfolio allocation'!K6356</f>
        <v>2.4337828013696601E-3</v>
      </c>
      <c r="V6356" s="13">
        <f t="shared" si="897"/>
        <v>-4.9604091276735799E-3</v>
      </c>
      <c r="W6356" s="13"/>
      <c r="X6356" s="2">
        <v>41768</v>
      </c>
      <c r="Y6356">
        <v>181.55760000000001</v>
      </c>
      <c r="AA6356" s="2">
        <v>41768</v>
      </c>
      <c r="AB6356">
        <v>2705.42</v>
      </c>
      <c r="AC6356">
        <f t="shared" si="898"/>
        <v>6.196164774840307E-3</v>
      </c>
      <c r="AD6356">
        <f t="shared" si="893"/>
        <v>6.1923247748403073E-3</v>
      </c>
      <c r="AE6356">
        <f>Sheet2!$B$17+Sheet2!$B$18*'Portfolio allocation'!K6356</f>
        <v>1.56173805638757E-3</v>
      </c>
      <c r="AF6356">
        <f t="shared" si="899"/>
        <v>4.6305867184527373E-3</v>
      </c>
      <c r="AH6356" s="2">
        <v>41768</v>
      </c>
      <c r="AI6356">
        <v>2.6230000000000002</v>
      </c>
      <c r="AJ6356">
        <v>9.6000000000000002E-2</v>
      </c>
      <c r="AK6356">
        <v>1.37565</v>
      </c>
      <c r="AR6356" s="3"/>
    </row>
    <row r="6357" spans="1:44" hidden="1" outlineLevel="1" x14ac:dyDescent="0.2">
      <c r="A6357" s="2">
        <v>41771</v>
      </c>
      <c r="B6357">
        <v>12.23</v>
      </c>
      <c r="E6357" s="2">
        <v>41771</v>
      </c>
      <c r="F6357">
        <v>1896.65</v>
      </c>
      <c r="G6357">
        <f t="shared" si="894"/>
        <v>9.6727141092798341E-3</v>
      </c>
      <c r="H6357" s="2">
        <v>41771</v>
      </c>
      <c r="I6357">
        <v>3427.01</v>
      </c>
      <c r="J6357">
        <f t="shared" si="895"/>
        <v>9.7111120932220629E-3</v>
      </c>
      <c r="K6357">
        <f t="shared" si="891"/>
        <v>9.7072720932220632E-3</v>
      </c>
      <c r="L6357">
        <v>6.6438098564056635E-4</v>
      </c>
      <c r="N6357" s="2">
        <v>41771</v>
      </c>
      <c r="O6357">
        <v>39.97</v>
      </c>
      <c r="Q6357" s="2">
        <v>41771</v>
      </c>
      <c r="R6357">
        <v>56141.35</v>
      </c>
      <c r="S6357" s="8">
        <f t="shared" si="896"/>
        <v>1.0875017870846548E-2</v>
      </c>
      <c r="T6357" s="9">
        <f t="shared" si="892"/>
        <v>1.0871177870846549E-2</v>
      </c>
      <c r="U6357" s="3">
        <f>Sheet1!$B$17+Sheet1!$B$18*'Portfolio allocation'!K6357</f>
        <v>1.162422744468977E-2</v>
      </c>
      <c r="V6357" s="13">
        <f t="shared" si="897"/>
        <v>-7.5304957384322163E-4</v>
      </c>
      <c r="W6357" s="13"/>
      <c r="X6357" s="2">
        <v>41771</v>
      </c>
      <c r="Y6357">
        <v>183.93600000000001</v>
      </c>
      <c r="AA6357" s="2">
        <v>41771</v>
      </c>
      <c r="AB6357">
        <v>2740.86</v>
      </c>
      <c r="AC6357">
        <f t="shared" si="898"/>
        <v>1.3099629632367549E-2</v>
      </c>
      <c r="AD6357">
        <f t="shared" si="893"/>
        <v>1.3095789632367549E-2</v>
      </c>
      <c r="AE6357">
        <f>Sheet2!$B$17+Sheet2!$B$18*'Portfolio allocation'!K6357</f>
        <v>8.6853410115669775E-3</v>
      </c>
      <c r="AF6357">
        <f t="shared" si="899"/>
        <v>4.4104486208005715E-3</v>
      </c>
      <c r="AH6357" s="2">
        <v>41771</v>
      </c>
      <c r="AI6357">
        <v>2.661</v>
      </c>
      <c r="AJ6357">
        <v>9.6000000000000002E-2</v>
      </c>
      <c r="AK6357">
        <v>1.3755500000000001</v>
      </c>
      <c r="AR6357" s="3"/>
    </row>
    <row r="6358" spans="1:44" hidden="1" outlineLevel="1" x14ac:dyDescent="0.2">
      <c r="A6358" s="2">
        <v>41772</v>
      </c>
      <c r="B6358">
        <v>12.13</v>
      </c>
      <c r="E6358" s="2">
        <v>41772</v>
      </c>
      <c r="F6358">
        <v>1897.45</v>
      </c>
      <c r="G6358">
        <f t="shared" si="894"/>
        <v>4.2179632509942167E-4</v>
      </c>
      <c r="H6358" s="2">
        <v>41772</v>
      </c>
      <c r="I6358">
        <v>3429.3</v>
      </c>
      <c r="J6358">
        <f t="shared" si="895"/>
        <v>6.6822098564056631E-4</v>
      </c>
      <c r="K6358">
        <f t="shared" si="891"/>
        <v>6.6438098564056635E-4</v>
      </c>
      <c r="L6358">
        <v>-4.5119286723238209E-3</v>
      </c>
      <c r="N6358" s="2">
        <v>41772</v>
      </c>
      <c r="O6358">
        <v>40.42</v>
      </c>
      <c r="Q6358" s="2">
        <v>41772</v>
      </c>
      <c r="R6358">
        <v>57166.71</v>
      </c>
      <c r="S6358" s="8">
        <f t="shared" si="896"/>
        <v>1.8263899959655383E-2</v>
      </c>
      <c r="T6358" s="9">
        <f t="shared" si="892"/>
        <v>1.8260059959655382E-2</v>
      </c>
      <c r="U6358" s="3">
        <f>Sheet1!$B$17+Sheet1!$B$18*'Portfolio allocation'!K6358</f>
        <v>1.2499935887347973E-3</v>
      </c>
      <c r="V6358" s="13">
        <f t="shared" si="897"/>
        <v>1.7010066370920583E-2</v>
      </c>
      <c r="W6358" s="13"/>
      <c r="X6358" s="2">
        <v>41772</v>
      </c>
      <c r="Y6358">
        <v>183.57300000000001</v>
      </c>
      <c r="AA6358" s="2">
        <v>41772</v>
      </c>
      <c r="AB6358">
        <v>2735.45</v>
      </c>
      <c r="AC6358">
        <f t="shared" si="898"/>
        <v>-1.9738330305087981E-3</v>
      </c>
      <c r="AD6358">
        <f t="shared" si="893"/>
        <v>-1.9775530305087981E-3</v>
      </c>
      <c r="AE6358">
        <f>Sheet2!$B$17+Sheet2!$B$18*'Portfolio allocation'!K6358</f>
        <v>6.4417153368788167E-4</v>
      </c>
      <c r="AF6358">
        <f t="shared" si="899"/>
        <v>-2.6217245641966796E-3</v>
      </c>
      <c r="AH6358" s="2">
        <v>41772</v>
      </c>
      <c r="AI6358">
        <v>2.6110000000000002</v>
      </c>
      <c r="AJ6358">
        <v>9.2999999999999999E-2</v>
      </c>
      <c r="AK6358">
        <v>1.3706499999999999</v>
      </c>
      <c r="AR6358" s="3"/>
    </row>
    <row r="6359" spans="1:44" hidden="1" outlineLevel="1" x14ac:dyDescent="0.2">
      <c r="A6359" s="2">
        <v>41773</v>
      </c>
      <c r="B6359">
        <v>12.17</v>
      </c>
      <c r="E6359" s="2">
        <v>41773</v>
      </c>
      <c r="F6359">
        <v>1888.53</v>
      </c>
      <c r="G6359">
        <f t="shared" si="894"/>
        <v>-4.7010461408732995E-3</v>
      </c>
      <c r="H6359" s="2">
        <v>41773</v>
      </c>
      <c r="I6359">
        <v>3413.84</v>
      </c>
      <c r="J6359">
        <f t="shared" si="895"/>
        <v>-4.5082086723238213E-3</v>
      </c>
      <c r="K6359">
        <f t="shared" si="891"/>
        <v>-4.5119286723238209E-3</v>
      </c>
      <c r="L6359">
        <v>-9.1777394221170521E-3</v>
      </c>
      <c r="N6359" s="2">
        <v>41773</v>
      </c>
      <c r="O6359">
        <v>40.24</v>
      </c>
      <c r="Q6359" s="2">
        <v>41773</v>
      </c>
      <c r="R6359">
        <v>56912.13</v>
      </c>
      <c r="S6359" s="8">
        <f t="shared" si="896"/>
        <v>-4.4532910849688356E-3</v>
      </c>
      <c r="T6359" s="9">
        <f t="shared" si="892"/>
        <v>-4.4570110849688352E-3</v>
      </c>
      <c r="U6359" s="3">
        <f>Sheet1!$B$17+Sheet1!$B$18*'Portfolio allocation'!K6359</f>
        <v>-4.6884000360141436E-3</v>
      </c>
      <c r="V6359" s="13">
        <f t="shared" si="897"/>
        <v>2.3138895104530838E-4</v>
      </c>
      <c r="W6359" s="13"/>
      <c r="X6359" s="2">
        <v>41773</v>
      </c>
      <c r="Y6359">
        <v>180.2586</v>
      </c>
      <c r="AA6359" s="2">
        <v>41773</v>
      </c>
      <c r="AB6359">
        <v>2686.06</v>
      </c>
      <c r="AC6359">
        <f t="shared" si="898"/>
        <v>-1.8055530168710754E-2</v>
      </c>
      <c r="AD6359">
        <f t="shared" si="893"/>
        <v>-1.8058850168710755E-2</v>
      </c>
      <c r="AE6359">
        <f>Sheet2!$B$17+Sheet2!$B$18*'Portfolio allocation'!K6359</f>
        <v>-3.9587350737771898E-3</v>
      </c>
      <c r="AF6359">
        <f t="shared" si="899"/>
        <v>-1.4100115094933564E-2</v>
      </c>
      <c r="AH6359" s="2">
        <v>41773</v>
      </c>
      <c r="AI6359">
        <v>2.548</v>
      </c>
      <c r="AJ6359">
        <v>8.3000000000000004E-2</v>
      </c>
      <c r="AK6359">
        <v>1.3710500000000001</v>
      </c>
      <c r="AR6359" s="3"/>
    </row>
    <row r="6360" spans="1:44" hidden="1" outlineLevel="1" x14ac:dyDescent="0.2">
      <c r="A6360" s="2">
        <v>41774</v>
      </c>
      <c r="B6360">
        <v>13.17</v>
      </c>
      <c r="E6360" s="2">
        <v>41774</v>
      </c>
      <c r="F6360">
        <v>1870.85</v>
      </c>
      <c r="G6360">
        <f t="shared" si="894"/>
        <v>-9.3617787379602913E-3</v>
      </c>
      <c r="H6360" s="2">
        <v>41774</v>
      </c>
      <c r="I6360">
        <v>3382.52</v>
      </c>
      <c r="J6360">
        <f t="shared" si="895"/>
        <v>-9.1744194221170527E-3</v>
      </c>
      <c r="K6360">
        <f t="shared" si="891"/>
        <v>-9.1777394221170521E-3</v>
      </c>
      <c r="L6360">
        <v>3.7484007885245241E-3</v>
      </c>
      <c r="N6360" s="2">
        <v>41774</v>
      </c>
      <c r="O6360">
        <v>39.6</v>
      </c>
      <c r="Q6360" s="2">
        <v>41774</v>
      </c>
      <c r="R6360">
        <v>56006.96</v>
      </c>
      <c r="S6360" s="8">
        <f t="shared" si="896"/>
        <v>-1.5904693779691614E-2</v>
      </c>
      <c r="T6360" s="9">
        <f t="shared" si="892"/>
        <v>-1.5908013779691615E-2</v>
      </c>
      <c r="U6360" s="3">
        <f>Sheet1!$B$17+Sheet1!$B$18*'Portfolio allocation'!K6360</f>
        <v>-1.0041136375546293E-2</v>
      </c>
      <c r="V6360" s="13">
        <f t="shared" si="897"/>
        <v>-5.8668774041453226E-3</v>
      </c>
      <c r="W6360" s="13"/>
      <c r="X6360" s="2">
        <v>41774</v>
      </c>
      <c r="Y6360">
        <v>178.1</v>
      </c>
      <c r="AA6360" s="2">
        <v>41774</v>
      </c>
      <c r="AB6360">
        <v>2653.89</v>
      </c>
      <c r="AC6360">
        <f t="shared" si="898"/>
        <v>-1.1976649814226081E-2</v>
      </c>
      <c r="AD6360">
        <f t="shared" si="893"/>
        <v>-1.1979889814226081E-2</v>
      </c>
      <c r="AE6360">
        <f>Sheet2!$B$17+Sheet2!$B$18*'Portfolio allocation'!K6360</f>
        <v>-8.1076930280914016E-3</v>
      </c>
      <c r="AF6360">
        <f t="shared" si="899"/>
        <v>-3.8721967861346795E-3</v>
      </c>
      <c r="AH6360" s="2">
        <v>41774</v>
      </c>
      <c r="AI6360">
        <v>2.496</v>
      </c>
      <c r="AJ6360">
        <v>8.1000000000000003E-2</v>
      </c>
      <c r="AK6360">
        <v>1.37165</v>
      </c>
      <c r="AR6360" s="3"/>
    </row>
    <row r="6361" spans="1:44" hidden="1" outlineLevel="1" x14ac:dyDescent="0.2">
      <c r="A6361" s="2">
        <v>41775</v>
      </c>
      <c r="B6361">
        <v>12.44</v>
      </c>
      <c r="E6361" s="2">
        <v>41775</v>
      </c>
      <c r="F6361">
        <v>1877.86</v>
      </c>
      <c r="G6361">
        <f t="shared" si="894"/>
        <v>3.7469599379960083E-3</v>
      </c>
      <c r="H6361" s="2">
        <v>41775</v>
      </c>
      <c r="I6361">
        <v>3395.21</v>
      </c>
      <c r="J6361">
        <f t="shared" si="895"/>
        <v>3.751640788524524E-3</v>
      </c>
      <c r="K6361">
        <f t="shared" si="891"/>
        <v>3.7484007885245241E-3</v>
      </c>
      <c r="L6361">
        <v>3.9169887929169801E-3</v>
      </c>
      <c r="N6361" s="2">
        <v>41775</v>
      </c>
      <c r="O6361">
        <v>39.83</v>
      </c>
      <c r="Q6361" s="2">
        <v>41775</v>
      </c>
      <c r="R6361">
        <v>56332.25</v>
      </c>
      <c r="S6361" s="8">
        <f t="shared" si="896"/>
        <v>5.8080281450734184E-3</v>
      </c>
      <c r="T6361" s="9">
        <f t="shared" si="892"/>
        <v>5.8047881450734185E-3</v>
      </c>
      <c r="U6361" s="3">
        <f>Sheet1!$B$17+Sheet1!$B$18*'Portfolio allocation'!K6361</f>
        <v>4.7880592660590002E-3</v>
      </c>
      <c r="V6361" s="13">
        <f t="shared" si="897"/>
        <v>1.0167288790144183E-3</v>
      </c>
      <c r="W6361" s="13"/>
      <c r="X6361" s="2">
        <v>41775</v>
      </c>
      <c r="Y6361">
        <v>178.67310000000001</v>
      </c>
      <c r="AA6361" s="2">
        <v>41775</v>
      </c>
      <c r="AB6361">
        <v>2662.43</v>
      </c>
      <c r="AC6361">
        <f t="shared" si="898"/>
        <v>3.2179178488935811E-3</v>
      </c>
      <c r="AD6361">
        <f t="shared" si="893"/>
        <v>3.2146778488935813E-3</v>
      </c>
      <c r="AE6361">
        <f>Sheet2!$B$17+Sheet2!$B$18*'Portfolio allocation'!K6361</f>
        <v>3.3865606228735039E-3</v>
      </c>
      <c r="AF6361">
        <f t="shared" si="899"/>
        <v>-1.7188277397992262E-4</v>
      </c>
      <c r="AH6361" s="2">
        <v>41775</v>
      </c>
      <c r="AI6361">
        <v>2.5230000000000001</v>
      </c>
      <c r="AJ6361">
        <v>8.1000000000000003E-2</v>
      </c>
      <c r="AK6361">
        <v>1.3704499999999999</v>
      </c>
      <c r="AR6361" s="3"/>
    </row>
    <row r="6362" spans="1:44" hidden="1" outlineLevel="1" x14ac:dyDescent="0.2">
      <c r="A6362" s="2">
        <v>41778</v>
      </c>
      <c r="B6362">
        <v>12.42</v>
      </c>
      <c r="E6362" s="2">
        <v>41778</v>
      </c>
      <c r="F6362">
        <v>1885.08</v>
      </c>
      <c r="G6362">
        <f t="shared" si="894"/>
        <v>3.844802061921504E-3</v>
      </c>
      <c r="H6362" s="2">
        <v>41778</v>
      </c>
      <c r="I6362">
        <v>3408.52</v>
      </c>
      <c r="J6362">
        <f t="shared" si="895"/>
        <v>3.9202287929169799E-3</v>
      </c>
      <c r="K6362">
        <f t="shared" si="891"/>
        <v>3.9169887929169801E-3</v>
      </c>
      <c r="L6362">
        <v>-6.4693895311748583E-3</v>
      </c>
      <c r="N6362" s="2">
        <v>41778</v>
      </c>
      <c r="O6362">
        <v>39.75</v>
      </c>
      <c r="Q6362" s="2">
        <v>41778</v>
      </c>
      <c r="R6362">
        <v>56219.12</v>
      </c>
      <c r="S6362" s="8">
        <f t="shared" si="896"/>
        <v>-2.0082634725223647E-3</v>
      </c>
      <c r="T6362" s="9">
        <f t="shared" si="892"/>
        <v>-2.0115034725223645E-3</v>
      </c>
      <c r="U6362" s="3">
        <f>Sheet1!$B$17+Sheet1!$B$18*'Portfolio allocation'!K6362</f>
        <v>4.9814676972862407E-3</v>
      </c>
      <c r="V6362" s="13">
        <f t="shared" si="897"/>
        <v>-6.9929711698086053E-3</v>
      </c>
      <c r="W6362" s="13"/>
      <c r="X6362" s="2">
        <v>41778</v>
      </c>
      <c r="Y6362">
        <v>178.61580000000001</v>
      </c>
      <c r="AA6362" s="2">
        <v>41778</v>
      </c>
      <c r="AB6362">
        <v>2661.58</v>
      </c>
      <c r="AC6362">
        <f t="shared" si="898"/>
        <v>-3.1925721990810896E-4</v>
      </c>
      <c r="AD6362">
        <f t="shared" si="893"/>
        <v>-3.2249721990810896E-4</v>
      </c>
      <c r="AE6362">
        <f>Sheet2!$B$17+Sheet2!$B$18*'Portfolio allocation'!K6362</f>
        <v>3.5364733774482663E-3</v>
      </c>
      <c r="AF6362">
        <f t="shared" si="899"/>
        <v>-3.8589705973563751E-3</v>
      </c>
      <c r="AH6362" s="2">
        <v>41778</v>
      </c>
      <c r="AI6362">
        <v>2.544</v>
      </c>
      <c r="AJ6362">
        <v>8.1000000000000003E-2</v>
      </c>
      <c r="AK6362">
        <v>1.37195</v>
      </c>
      <c r="AR6362" s="3"/>
    </row>
    <row r="6363" spans="1:44" hidden="1" outlineLevel="1" x14ac:dyDescent="0.2">
      <c r="A6363" s="2">
        <v>41779</v>
      </c>
      <c r="B6363">
        <v>12.96</v>
      </c>
      <c r="E6363" s="2">
        <v>41779</v>
      </c>
      <c r="F6363">
        <v>1872.83</v>
      </c>
      <c r="G6363">
        <f t="shared" si="894"/>
        <v>-6.4983979459757313E-3</v>
      </c>
      <c r="H6363" s="2">
        <v>41779</v>
      </c>
      <c r="I6363">
        <v>3386.48</v>
      </c>
      <c r="J6363">
        <f t="shared" si="895"/>
        <v>-6.4661495311748585E-3</v>
      </c>
      <c r="K6363">
        <f t="shared" si="891"/>
        <v>-6.4693895311748583E-3</v>
      </c>
      <c r="L6363">
        <v>8.2561535054687125E-3</v>
      </c>
      <c r="N6363" s="2">
        <v>41779</v>
      </c>
      <c r="O6363">
        <v>39.68</v>
      </c>
      <c r="Q6363" s="2">
        <v>41779</v>
      </c>
      <c r="R6363">
        <v>56120.11</v>
      </c>
      <c r="S6363" s="8">
        <f t="shared" si="896"/>
        <v>-1.7611446070304737E-3</v>
      </c>
      <c r="T6363" s="9">
        <f t="shared" si="892"/>
        <v>-1.7643846070304738E-3</v>
      </c>
      <c r="U6363" s="3">
        <f>Sheet1!$B$17+Sheet1!$B$18*'Portfolio allocation'!K6363</f>
        <v>-6.9340487419433522E-3</v>
      </c>
      <c r="V6363" s="13">
        <f t="shared" si="897"/>
        <v>5.1696641349128786E-3</v>
      </c>
      <c r="W6363" s="13"/>
      <c r="X6363" s="2">
        <v>41779</v>
      </c>
      <c r="Y6363">
        <v>176.60040000000001</v>
      </c>
      <c r="AA6363" s="2">
        <v>41779</v>
      </c>
      <c r="AB6363">
        <v>2631.55</v>
      </c>
      <c r="AC6363">
        <f t="shared" si="898"/>
        <v>-1.1282771887375032E-2</v>
      </c>
      <c r="AD6363">
        <f t="shared" si="893"/>
        <v>-1.1285931887375032E-2</v>
      </c>
      <c r="AE6363">
        <f>Sheet2!$B$17+Sheet2!$B$18*'Portfolio allocation'!K6363</f>
        <v>-5.6993592088106669E-3</v>
      </c>
      <c r="AF6363">
        <f t="shared" si="899"/>
        <v>-5.586572678564365E-3</v>
      </c>
      <c r="AH6363" s="2">
        <v>41779</v>
      </c>
      <c r="AI6363">
        <v>2.5139999999999998</v>
      </c>
      <c r="AJ6363">
        <v>7.9000000000000001E-2</v>
      </c>
      <c r="AK6363">
        <v>1.36955</v>
      </c>
      <c r="AR6363" s="3"/>
    </row>
    <row r="6364" spans="1:44" hidden="1" outlineLevel="1" x14ac:dyDescent="0.2">
      <c r="A6364" s="2">
        <v>41780</v>
      </c>
      <c r="B6364">
        <v>11.91</v>
      </c>
      <c r="E6364" s="2">
        <v>41780</v>
      </c>
      <c r="F6364">
        <v>1888.03</v>
      </c>
      <c r="G6364">
        <f t="shared" si="894"/>
        <v>8.1160596530385209E-3</v>
      </c>
      <c r="H6364" s="2">
        <v>41780</v>
      </c>
      <c r="I6364">
        <v>3414.45</v>
      </c>
      <c r="J6364">
        <f t="shared" si="895"/>
        <v>8.2593135054687128E-3</v>
      </c>
      <c r="K6364">
        <f t="shared" si="891"/>
        <v>8.2561535054687125E-3</v>
      </c>
      <c r="L6364">
        <v>2.497894882631151E-3</v>
      </c>
      <c r="N6364" s="2">
        <v>41780</v>
      </c>
      <c r="O6364">
        <v>40.35</v>
      </c>
      <c r="Q6364" s="2">
        <v>41780</v>
      </c>
      <c r="R6364">
        <v>57067.7</v>
      </c>
      <c r="S6364" s="8">
        <f t="shared" si="896"/>
        <v>1.6885034615933492E-2</v>
      </c>
      <c r="T6364" s="9">
        <f t="shared" si="892"/>
        <v>1.6881874615933493E-2</v>
      </c>
      <c r="U6364" s="3">
        <f>Sheet1!$B$17+Sheet1!$B$18*'Portfolio allocation'!K6364</f>
        <v>9.9594674245834774E-3</v>
      </c>
      <c r="V6364" s="13">
        <f t="shared" si="897"/>
        <v>6.9224071913500159E-3</v>
      </c>
      <c r="W6364" s="13"/>
      <c r="X6364" s="2">
        <v>41780</v>
      </c>
      <c r="Y6364">
        <v>178.03309999999999</v>
      </c>
      <c r="AA6364" s="2">
        <v>41780</v>
      </c>
      <c r="AB6364">
        <v>2652.9</v>
      </c>
      <c r="AC6364">
        <f t="shared" si="898"/>
        <v>8.1130892439815749E-3</v>
      </c>
      <c r="AD6364">
        <f t="shared" si="893"/>
        <v>8.1098492439815751E-3</v>
      </c>
      <c r="AE6364">
        <f>Sheet2!$B$17+Sheet2!$B$18*'Portfolio allocation'!K6364</f>
        <v>7.3949693419532274E-3</v>
      </c>
      <c r="AF6364">
        <f t="shared" si="899"/>
        <v>7.1487990202834771E-4</v>
      </c>
      <c r="AH6364" s="2">
        <v>41780</v>
      </c>
      <c r="AI6364">
        <v>2.5339999999999998</v>
      </c>
      <c r="AJ6364">
        <v>8.1000000000000003E-2</v>
      </c>
      <c r="AK6364">
        <v>1.3664499999999999</v>
      </c>
      <c r="AR6364" s="3"/>
    </row>
    <row r="6365" spans="1:44" hidden="1" outlineLevel="1" x14ac:dyDescent="0.2">
      <c r="A6365" s="2">
        <v>41781</v>
      </c>
      <c r="B6365">
        <v>12.03</v>
      </c>
      <c r="E6365" s="2">
        <v>41781</v>
      </c>
      <c r="F6365">
        <v>1892.49</v>
      </c>
      <c r="G6365">
        <f t="shared" si="894"/>
        <v>2.362250599831528E-3</v>
      </c>
      <c r="H6365" s="2">
        <v>41781</v>
      </c>
      <c r="I6365">
        <v>3422.99</v>
      </c>
      <c r="J6365">
        <f t="shared" si="895"/>
        <v>2.5011348826311508E-3</v>
      </c>
      <c r="K6365">
        <f t="shared" si="891"/>
        <v>2.497894882631151E-3</v>
      </c>
      <c r="L6365">
        <v>4.2591154261040921E-3</v>
      </c>
      <c r="N6365" s="2">
        <v>41781</v>
      </c>
      <c r="O6365">
        <v>40.1</v>
      </c>
      <c r="Q6365" s="2">
        <v>41781</v>
      </c>
      <c r="R6365">
        <v>56714.12</v>
      </c>
      <c r="S6365" s="8">
        <f t="shared" si="896"/>
        <v>-6.195799024667048E-3</v>
      </c>
      <c r="T6365" s="9">
        <f t="shared" si="892"/>
        <v>-6.1990390246670479E-3</v>
      </c>
      <c r="U6365" s="3">
        <f>Sheet1!$B$17+Sheet1!$B$18*'Portfolio allocation'!K6365</f>
        <v>3.3534471987839479E-3</v>
      </c>
      <c r="V6365" s="13">
        <f t="shared" si="897"/>
        <v>-9.5524862234509962E-3</v>
      </c>
      <c r="W6365" s="13"/>
      <c r="X6365" s="2">
        <v>41781</v>
      </c>
      <c r="Y6365">
        <v>177.35489999999999</v>
      </c>
      <c r="AA6365" s="2">
        <v>41781</v>
      </c>
      <c r="AB6365">
        <v>2642.79</v>
      </c>
      <c r="AC6365">
        <f t="shared" si="898"/>
        <v>-3.810923894605911E-3</v>
      </c>
      <c r="AD6365">
        <f t="shared" si="893"/>
        <v>-3.8141638946059108E-3</v>
      </c>
      <c r="AE6365">
        <f>Sheet2!$B$17+Sheet2!$B$18*'Portfolio allocation'!K6365</f>
        <v>2.274578868062053E-3</v>
      </c>
      <c r="AF6365">
        <f t="shared" si="899"/>
        <v>-6.0887427626679638E-3</v>
      </c>
      <c r="AH6365" s="2">
        <v>41781</v>
      </c>
      <c r="AI6365">
        <v>2.5529999999999999</v>
      </c>
      <c r="AJ6365">
        <v>8.1000000000000003E-2</v>
      </c>
      <c r="AK6365">
        <v>1.36565</v>
      </c>
      <c r="AR6365" s="3"/>
    </row>
    <row r="6366" spans="1:44" hidden="1" outlineLevel="1" x14ac:dyDescent="0.2">
      <c r="A6366" s="2">
        <v>41782</v>
      </c>
      <c r="B6366">
        <v>11.36</v>
      </c>
      <c r="E6366" s="2">
        <v>41782</v>
      </c>
      <c r="F6366">
        <v>1900.53</v>
      </c>
      <c r="G6366">
        <f t="shared" si="894"/>
        <v>4.2483711935068502E-3</v>
      </c>
      <c r="H6366" s="2">
        <v>41782</v>
      </c>
      <c r="I6366">
        <v>3437.58</v>
      </c>
      <c r="J6366">
        <f t="shared" si="895"/>
        <v>4.2623554261040919E-3</v>
      </c>
      <c r="K6366">
        <f t="shared" si="891"/>
        <v>4.2591154261040921E-3</v>
      </c>
      <c r="L6366">
        <v>-3.2399999999999999E-6</v>
      </c>
      <c r="N6366" s="2">
        <v>41782</v>
      </c>
      <c r="O6366">
        <v>40.119999999999997</v>
      </c>
      <c r="Q6366" s="2">
        <v>41782</v>
      </c>
      <c r="R6366">
        <v>56742.41</v>
      </c>
      <c r="S6366" s="8">
        <f t="shared" si="896"/>
        <v>4.9881757840908314E-4</v>
      </c>
      <c r="T6366" s="9">
        <f t="shared" si="892"/>
        <v>4.9557757840908319E-4</v>
      </c>
      <c r="U6366" s="3">
        <f>Sheet1!$B$17+Sheet1!$B$18*'Portfolio allocation'!K6366</f>
        <v>5.3739640415204331E-3</v>
      </c>
      <c r="V6366" s="13">
        <f t="shared" si="897"/>
        <v>-4.8783864631113498E-3</v>
      </c>
      <c r="W6366" s="13"/>
      <c r="X6366" s="2">
        <v>41782</v>
      </c>
      <c r="Y6366">
        <v>177.60329999999999</v>
      </c>
      <c r="AA6366" s="2">
        <v>41782</v>
      </c>
      <c r="AB6366">
        <v>2646.49</v>
      </c>
      <c r="AC6366">
        <f t="shared" si="898"/>
        <v>1.4000355684711252E-3</v>
      </c>
      <c r="AD6366">
        <f t="shared" si="893"/>
        <v>1.3967955684711251E-3</v>
      </c>
      <c r="AE6366">
        <f>Sheet2!$B$17+Sheet2!$B$18*'Portfolio allocation'!K6366</f>
        <v>3.840701108118078E-3</v>
      </c>
      <c r="AF6366">
        <f t="shared" si="899"/>
        <v>-2.4439055396469527E-3</v>
      </c>
      <c r="AH6366" s="2">
        <v>41782</v>
      </c>
      <c r="AI6366">
        <v>2.536</v>
      </c>
      <c r="AJ6366">
        <v>8.1000000000000003E-2</v>
      </c>
      <c r="AK6366">
        <v>1.3631500000000001</v>
      </c>
      <c r="AR6366" s="3"/>
    </row>
    <row r="6367" spans="1:44" hidden="1" outlineLevel="1" x14ac:dyDescent="0.2">
      <c r="A6367" s="2">
        <v>41785</v>
      </c>
      <c r="B6367">
        <v>11.36</v>
      </c>
      <c r="E6367" s="2">
        <v>41785</v>
      </c>
      <c r="F6367">
        <v>1900.53</v>
      </c>
      <c r="G6367">
        <f t="shared" si="894"/>
        <v>0</v>
      </c>
      <c r="H6367" s="2">
        <v>41785</v>
      </c>
      <c r="I6367">
        <v>3437.58</v>
      </c>
      <c r="J6367">
        <f t="shared" si="895"/>
        <v>0</v>
      </c>
      <c r="K6367">
        <f t="shared" si="891"/>
        <v>-3.2399999999999999E-6</v>
      </c>
      <c r="L6367">
        <v>5.9922568320736769E-3</v>
      </c>
      <c r="N6367" s="2">
        <v>41785</v>
      </c>
      <c r="O6367">
        <v>40.119999999999997</v>
      </c>
      <c r="Q6367" s="2">
        <v>41785</v>
      </c>
      <c r="R6367">
        <v>56742.41</v>
      </c>
      <c r="S6367" s="8">
        <f t="shared" si="896"/>
        <v>0</v>
      </c>
      <c r="T6367" s="9">
        <f t="shared" si="892"/>
        <v>-3.2400000000000003E-6</v>
      </c>
      <c r="U6367" s="3">
        <f>Sheet1!$B$17+Sheet1!$B$18*'Portfolio allocation'!K6367</f>
        <v>4.8408187424211309E-4</v>
      </c>
      <c r="V6367" s="13">
        <f t="shared" si="897"/>
        <v>-4.8732187424211309E-4</v>
      </c>
      <c r="W6367" s="13"/>
      <c r="X6367" s="2">
        <v>41785</v>
      </c>
      <c r="Y6367">
        <v>177.60329999999999</v>
      </c>
      <c r="AA6367" s="2">
        <v>41785</v>
      </c>
      <c r="AB6367">
        <v>2646.49</v>
      </c>
      <c r="AC6367">
        <f t="shared" si="898"/>
        <v>0</v>
      </c>
      <c r="AD6367">
        <f t="shared" si="893"/>
        <v>-3.2399999999999999E-6</v>
      </c>
      <c r="AE6367">
        <f>Sheet2!$B$17+Sheet2!$B$18*'Portfolio allocation'!K6367</f>
        <v>5.0505920704484582E-5</v>
      </c>
      <c r="AF6367">
        <f t="shared" si="899"/>
        <v>-5.3745920704484585E-5</v>
      </c>
      <c r="AH6367" s="2">
        <v>41785</v>
      </c>
      <c r="AI6367">
        <v>2.536</v>
      </c>
      <c r="AJ6367">
        <v>8.1000000000000003E-2</v>
      </c>
      <c r="AK6367">
        <v>1.3651500000000001</v>
      </c>
      <c r="AR6367" s="3"/>
    </row>
    <row r="6368" spans="1:44" hidden="1" outlineLevel="1" x14ac:dyDescent="0.2">
      <c r="A6368" s="2">
        <v>41786</v>
      </c>
      <c r="B6368">
        <v>11.51</v>
      </c>
      <c r="E6368" s="2">
        <v>41786</v>
      </c>
      <c r="F6368">
        <v>1911.91</v>
      </c>
      <c r="G6368">
        <f t="shared" si="894"/>
        <v>5.9878034022089466E-3</v>
      </c>
      <c r="H6368" s="2">
        <v>41786</v>
      </c>
      <c r="I6368">
        <v>3458.19</v>
      </c>
      <c r="J6368">
        <f t="shared" si="895"/>
        <v>5.9954968320736768E-3</v>
      </c>
      <c r="K6368">
        <f t="shared" si="891"/>
        <v>5.9922568320736769E-3</v>
      </c>
      <c r="L6368">
        <v>-9.6038810348768159E-4</v>
      </c>
      <c r="N6368" s="2">
        <v>41786</v>
      </c>
      <c r="O6368">
        <v>40.19</v>
      </c>
      <c r="Q6368" s="2">
        <v>41786</v>
      </c>
      <c r="R6368">
        <v>56841.41</v>
      </c>
      <c r="S6368" s="8">
        <f t="shared" si="896"/>
        <v>1.744726739664415E-3</v>
      </c>
      <c r="T6368" s="9">
        <f t="shared" si="892"/>
        <v>1.741486739664415E-3</v>
      </c>
      <c r="U6368" s="3">
        <f>Sheet1!$B$17+Sheet1!$B$18*'Portfolio allocation'!K6368</f>
        <v>7.3622677860930904E-3</v>
      </c>
      <c r="V6368" s="13">
        <f t="shared" si="897"/>
        <v>-5.6207810464286752E-3</v>
      </c>
      <c r="W6368" s="13"/>
      <c r="X6368" s="2">
        <v>41786</v>
      </c>
      <c r="Y6368">
        <v>176.49529999999999</v>
      </c>
      <c r="AA6368" s="2">
        <v>41786</v>
      </c>
      <c r="AB6368">
        <v>2629.98</v>
      </c>
      <c r="AC6368">
        <f t="shared" si="898"/>
        <v>-6.2384516850619853E-3</v>
      </c>
      <c r="AD6368">
        <f t="shared" si="893"/>
        <v>-6.2416916850619852E-3</v>
      </c>
      <c r="AE6368">
        <f>Sheet2!$B$17+Sheet2!$B$18*'Portfolio allocation'!K6368</f>
        <v>5.3818546627425311E-3</v>
      </c>
      <c r="AF6368">
        <f t="shared" si="899"/>
        <v>-1.1623546347804516E-2</v>
      </c>
      <c r="AH6368" s="2">
        <v>41786</v>
      </c>
      <c r="AI6368">
        <v>2.5179999999999998</v>
      </c>
      <c r="AJ6368">
        <v>8.1000000000000003E-2</v>
      </c>
      <c r="AK6368">
        <v>1.36145</v>
      </c>
      <c r="AR6368" s="3"/>
    </row>
    <row r="6369" spans="1:44" hidden="1" outlineLevel="1" x14ac:dyDescent="0.2">
      <c r="A6369" s="2">
        <v>41787</v>
      </c>
      <c r="B6369">
        <v>11.68</v>
      </c>
      <c r="E6369" s="2">
        <v>41787</v>
      </c>
      <c r="F6369">
        <v>1909.78</v>
      </c>
      <c r="G6369">
        <f t="shared" si="894"/>
        <v>-1.1140691768964928E-3</v>
      </c>
      <c r="H6369" s="2">
        <v>41787</v>
      </c>
      <c r="I6369">
        <v>3454.88</v>
      </c>
      <c r="J6369">
        <f t="shared" si="895"/>
        <v>-9.5714810348768165E-4</v>
      </c>
      <c r="K6369">
        <f t="shared" si="891"/>
        <v>-9.6038810348768159E-4</v>
      </c>
      <c r="L6369">
        <v>5.4906385069235049E-3</v>
      </c>
      <c r="N6369" s="2">
        <v>41787</v>
      </c>
      <c r="O6369">
        <v>40.01</v>
      </c>
      <c r="Q6369" s="2">
        <v>41787</v>
      </c>
      <c r="R6369">
        <v>56586.84</v>
      </c>
      <c r="S6369" s="8">
        <f t="shared" si="896"/>
        <v>-4.4786010762225548E-3</v>
      </c>
      <c r="T6369" s="9">
        <f t="shared" si="892"/>
        <v>-4.4818410762225546E-3</v>
      </c>
      <c r="U6369" s="3">
        <f>Sheet1!$B$17+Sheet1!$B$18*'Portfolio allocation'!K6369</f>
        <v>-6.1398268743772708E-4</v>
      </c>
      <c r="V6369" s="13">
        <f t="shared" si="897"/>
        <v>-3.8678583887848273E-3</v>
      </c>
      <c r="W6369" s="13"/>
      <c r="X6369" s="2">
        <v>41787</v>
      </c>
      <c r="Y6369">
        <v>174.8715</v>
      </c>
      <c r="AA6369" s="2">
        <v>41787</v>
      </c>
      <c r="AB6369">
        <v>2605.7800000000002</v>
      </c>
      <c r="AC6369">
        <f t="shared" si="898"/>
        <v>-9.2015908866226459E-3</v>
      </c>
      <c r="AD6369">
        <f t="shared" si="893"/>
        <v>-9.2046308866226452E-3</v>
      </c>
      <c r="AE6369">
        <f>Sheet2!$B$17+Sheet2!$B$18*'Portfolio allocation'!K6369</f>
        <v>-8.0061459197339549E-4</v>
      </c>
      <c r="AF6369">
        <f t="shared" si="899"/>
        <v>-8.4040162946492497E-3</v>
      </c>
      <c r="AH6369" s="2">
        <v>41787</v>
      </c>
      <c r="AI6369">
        <v>2.4449999999999998</v>
      </c>
      <c r="AJ6369">
        <v>7.5999999999999998E-2</v>
      </c>
      <c r="AK6369">
        <v>1.35975</v>
      </c>
      <c r="AR6369" s="3"/>
    </row>
    <row r="6370" spans="1:44" hidden="1" outlineLevel="1" x14ac:dyDescent="0.2">
      <c r="A6370" s="2">
        <v>41788</v>
      </c>
      <c r="B6370">
        <v>11.57</v>
      </c>
      <c r="E6370" s="2">
        <v>41788</v>
      </c>
      <c r="F6370">
        <v>1920.03</v>
      </c>
      <c r="G6370">
        <f t="shared" si="894"/>
        <v>5.367110347788806E-3</v>
      </c>
      <c r="H6370" s="2">
        <v>41788</v>
      </c>
      <c r="I6370">
        <v>3473.86</v>
      </c>
      <c r="J6370">
        <f t="shared" si="895"/>
        <v>5.493678506923505E-3</v>
      </c>
      <c r="K6370">
        <f t="shared" si="891"/>
        <v>5.4906385069235049E-3</v>
      </c>
      <c r="L6370">
        <v>1.8471269359156878E-3</v>
      </c>
      <c r="N6370" s="2">
        <v>41788</v>
      </c>
      <c r="O6370">
        <v>40.340000000000003</v>
      </c>
      <c r="Q6370" s="2">
        <v>41788</v>
      </c>
      <c r="R6370">
        <v>57053.57</v>
      </c>
      <c r="S6370" s="8">
        <f t="shared" si="896"/>
        <v>8.2480308142318659E-3</v>
      </c>
      <c r="T6370" s="9">
        <f t="shared" si="892"/>
        <v>8.2449908142318666E-3</v>
      </c>
      <c r="U6370" s="3">
        <f>Sheet1!$B$17+Sheet1!$B$18*'Portfolio allocation'!K6370</f>
        <v>6.7867985307818735E-3</v>
      </c>
      <c r="V6370" s="13">
        <f t="shared" si="897"/>
        <v>1.4581922834499932E-3</v>
      </c>
      <c r="W6370" s="13"/>
      <c r="X6370" s="2">
        <v>41788</v>
      </c>
      <c r="Y6370">
        <v>175.52099999999999</v>
      </c>
      <c r="AA6370" s="2">
        <v>41788</v>
      </c>
      <c r="AB6370">
        <v>2615.46</v>
      </c>
      <c r="AC6370">
        <f t="shared" si="898"/>
        <v>3.7148185955835356E-3</v>
      </c>
      <c r="AD6370">
        <f t="shared" si="893"/>
        <v>3.7109785955835354E-3</v>
      </c>
      <c r="AE6370">
        <f>Sheet2!$B$17+Sheet2!$B$18*'Portfolio allocation'!K6370</f>
        <v>4.9358028505780945E-3</v>
      </c>
      <c r="AF6370">
        <f t="shared" si="899"/>
        <v>-1.2248242549945591E-3</v>
      </c>
      <c r="AH6370" s="2">
        <v>41788</v>
      </c>
      <c r="AI6370">
        <v>2.4700000000000002</v>
      </c>
      <c r="AJ6370">
        <v>9.6000000000000002E-2</v>
      </c>
      <c r="AK6370">
        <v>1.36155</v>
      </c>
      <c r="AR6370" s="3"/>
    </row>
    <row r="6371" spans="1:44" hidden="1" outlineLevel="1" x14ac:dyDescent="0.2">
      <c r="A6371" s="2">
        <v>41789</v>
      </c>
      <c r="B6371">
        <v>11.4</v>
      </c>
      <c r="E6371" s="2">
        <v>41789</v>
      </c>
      <c r="F6371">
        <v>1923.57</v>
      </c>
      <c r="G6371">
        <f t="shared" si="894"/>
        <v>1.8437211918562735E-3</v>
      </c>
      <c r="H6371" s="2">
        <v>41789</v>
      </c>
      <c r="I6371">
        <v>3480.29</v>
      </c>
      <c r="J6371">
        <f t="shared" si="895"/>
        <v>1.8509669359156877E-3</v>
      </c>
      <c r="K6371">
        <f t="shared" si="891"/>
        <v>1.8471269359156878E-3</v>
      </c>
      <c r="L6371">
        <v>8.1493727580164439E-4</v>
      </c>
      <c r="N6371" s="2">
        <v>41789</v>
      </c>
      <c r="O6371">
        <v>40.94</v>
      </c>
      <c r="Q6371" s="2">
        <v>41789</v>
      </c>
      <c r="R6371">
        <v>57902.14</v>
      </c>
      <c r="S6371" s="8">
        <f t="shared" si="896"/>
        <v>1.4873214769908438E-2</v>
      </c>
      <c r="T6371" s="9">
        <f t="shared" si="892"/>
        <v>1.4869374769908439E-2</v>
      </c>
      <c r="U6371" s="3">
        <f>Sheet1!$B$17+Sheet1!$B$18*'Portfolio allocation'!K6371</f>
        <v>2.6068697176589474E-3</v>
      </c>
      <c r="V6371" s="13">
        <f t="shared" si="897"/>
        <v>1.2262505052249491E-2</v>
      </c>
      <c r="W6371" s="13"/>
      <c r="X6371" s="2">
        <v>41789</v>
      </c>
      <c r="Y6371">
        <v>176.0941</v>
      </c>
      <c r="AA6371" s="2">
        <v>41789</v>
      </c>
      <c r="AB6371">
        <v>2624</v>
      </c>
      <c r="AC6371">
        <f t="shared" si="898"/>
        <v>3.2652000030586326E-3</v>
      </c>
      <c r="AD6371">
        <f t="shared" si="893"/>
        <v>3.2612400030586327E-3</v>
      </c>
      <c r="AE6371">
        <f>Sheet2!$B$17+Sheet2!$B$18*'Portfolio allocation'!K6371</f>
        <v>1.6958994072507668E-3</v>
      </c>
      <c r="AF6371">
        <f t="shared" si="899"/>
        <v>1.5653405958078659E-3</v>
      </c>
      <c r="AH6371" s="2">
        <v>41789</v>
      </c>
      <c r="AI6371">
        <v>2.4750000000000001</v>
      </c>
      <c r="AJ6371">
        <v>9.9000000000000005E-2</v>
      </c>
      <c r="AK6371">
        <v>1.3645499999999999</v>
      </c>
      <c r="AR6371" s="3"/>
    </row>
    <row r="6372" spans="1:44" hidden="1" outlineLevel="1" x14ac:dyDescent="0.2">
      <c r="A6372" s="2">
        <v>41792</v>
      </c>
      <c r="B6372">
        <v>11.58</v>
      </c>
      <c r="E6372" s="2">
        <v>41792</v>
      </c>
      <c r="F6372">
        <v>1924.97</v>
      </c>
      <c r="G6372">
        <f t="shared" si="894"/>
        <v>7.2781338864724709E-4</v>
      </c>
      <c r="H6372" s="2">
        <v>41792</v>
      </c>
      <c r="I6372">
        <v>3483.14</v>
      </c>
      <c r="J6372">
        <f t="shared" si="895"/>
        <v>8.188972758016444E-4</v>
      </c>
      <c r="K6372">
        <f t="shared" si="891"/>
        <v>8.1493727580164439E-4</v>
      </c>
      <c r="L6372">
        <v>-3.3133089270022718E-4</v>
      </c>
      <c r="N6372" s="2">
        <v>41792</v>
      </c>
      <c r="O6372">
        <v>40.79</v>
      </c>
      <c r="Q6372" s="2">
        <v>41792</v>
      </c>
      <c r="R6372">
        <v>57690</v>
      </c>
      <c r="S6372" s="8">
        <f t="shared" si="896"/>
        <v>-3.6637678676469942E-3</v>
      </c>
      <c r="T6372" s="9">
        <f t="shared" si="892"/>
        <v>-3.6677278676469941E-3</v>
      </c>
      <c r="U6372" s="3">
        <f>Sheet1!$B$17+Sheet1!$B$18*'Portfolio allocation'!K6372</f>
        <v>1.4227155804113912E-3</v>
      </c>
      <c r="V6372" s="13">
        <f t="shared" si="897"/>
        <v>-5.0904434480583856E-3</v>
      </c>
      <c r="W6372" s="13"/>
      <c r="X6372" s="2">
        <v>41792</v>
      </c>
      <c r="Y6372">
        <v>177.36449999999999</v>
      </c>
      <c r="AA6372" s="2">
        <v>41792</v>
      </c>
      <c r="AB6372">
        <v>2642.93</v>
      </c>
      <c r="AC6372">
        <f t="shared" si="898"/>
        <v>7.2141768292681707E-3</v>
      </c>
      <c r="AD6372">
        <f t="shared" si="893"/>
        <v>7.2101368292681704E-3</v>
      </c>
      <c r="AE6372">
        <f>Sheet2!$B$17+Sheet2!$B$18*'Portfolio allocation'!K6372</f>
        <v>7.7805002793746622E-4</v>
      </c>
      <c r="AF6372">
        <f t="shared" si="899"/>
        <v>6.4320868013307041E-3</v>
      </c>
      <c r="AH6372" s="2">
        <v>41792</v>
      </c>
      <c r="AI6372">
        <v>2.5270000000000001</v>
      </c>
      <c r="AJ6372">
        <v>0.10100000000000001</v>
      </c>
      <c r="AK6372">
        <v>1.3607499999999999</v>
      </c>
      <c r="AR6372" s="3"/>
    </row>
    <row r="6373" spans="1:44" hidden="1" outlineLevel="1" x14ac:dyDescent="0.2">
      <c r="A6373" s="2">
        <v>41793</v>
      </c>
      <c r="B6373">
        <v>11.87</v>
      </c>
      <c r="E6373" s="2">
        <v>41793</v>
      </c>
      <c r="F6373">
        <v>1924.24</v>
      </c>
      <c r="G6373">
        <f t="shared" si="894"/>
        <v>-3.7922668924716962E-4</v>
      </c>
      <c r="H6373" s="2">
        <v>41793</v>
      </c>
      <c r="I6373">
        <v>3482</v>
      </c>
      <c r="J6373">
        <f t="shared" si="895"/>
        <v>-3.2729089270022715E-4</v>
      </c>
      <c r="K6373">
        <f t="shared" si="891"/>
        <v>-3.3133089270022718E-4</v>
      </c>
      <c r="L6373">
        <v>2.066689052268836E-3</v>
      </c>
      <c r="N6373" s="2">
        <v>41793</v>
      </c>
      <c r="O6373">
        <v>40.29</v>
      </c>
      <c r="Q6373" s="2">
        <v>41793</v>
      </c>
      <c r="R6373">
        <v>56982.84</v>
      </c>
      <c r="S6373" s="8">
        <f t="shared" si="896"/>
        <v>-1.2257930317212784E-2</v>
      </c>
      <c r="T6373" s="9">
        <f t="shared" si="892"/>
        <v>-1.2261970317212784E-2</v>
      </c>
      <c r="U6373" s="3">
        <f>Sheet1!$B$17+Sheet1!$B$18*'Portfolio allocation'!K6373</f>
        <v>1.0768768720744278E-4</v>
      </c>
      <c r="V6373" s="13">
        <f t="shared" si="897"/>
        <v>-1.2369658004420227E-2</v>
      </c>
      <c r="W6373" s="13"/>
      <c r="X6373" s="2">
        <v>41793</v>
      </c>
      <c r="Y6373">
        <v>176.1037</v>
      </c>
      <c r="AA6373" s="2">
        <v>41793</v>
      </c>
      <c r="AB6373">
        <v>2624.15</v>
      </c>
      <c r="AC6373">
        <f t="shared" si="898"/>
        <v>-7.1057500577009769E-3</v>
      </c>
      <c r="AD6373">
        <f t="shared" si="893"/>
        <v>-7.1097100577009768E-3</v>
      </c>
      <c r="AE6373">
        <f>Sheet2!$B$17+Sheet2!$B$18*'Portfolio allocation'!K6373</f>
        <v>-2.4124087144026374E-4</v>
      </c>
      <c r="AF6373">
        <f t="shared" si="899"/>
        <v>-6.8684691862607129E-3</v>
      </c>
      <c r="AH6373" s="2">
        <v>41793</v>
      </c>
      <c r="AI6373">
        <v>2.5979999999999999</v>
      </c>
      <c r="AJ6373">
        <v>9.9000000000000005E-2</v>
      </c>
      <c r="AK6373">
        <v>1.36205</v>
      </c>
      <c r="AR6373" s="3"/>
    </row>
    <row r="6374" spans="1:44" hidden="1" outlineLevel="1" x14ac:dyDescent="0.2">
      <c r="A6374" s="2">
        <v>41794</v>
      </c>
      <c r="B6374">
        <v>12.08</v>
      </c>
      <c r="E6374" s="2">
        <v>41794</v>
      </c>
      <c r="F6374">
        <v>1927.88</v>
      </c>
      <c r="G6374">
        <f t="shared" si="894"/>
        <v>1.8916559264956501E-3</v>
      </c>
      <c r="H6374" s="2">
        <v>41794</v>
      </c>
      <c r="I6374">
        <v>3489.21</v>
      </c>
      <c r="J6374">
        <f t="shared" si="895"/>
        <v>2.0706490522688359E-3</v>
      </c>
      <c r="K6374">
        <f t="shared" si="891"/>
        <v>2.066689052268836E-3</v>
      </c>
      <c r="L6374">
        <v>6.5877899949845749E-3</v>
      </c>
      <c r="N6374" s="2">
        <v>41794</v>
      </c>
      <c r="O6374">
        <v>40.32</v>
      </c>
      <c r="Q6374" s="2">
        <v>41794</v>
      </c>
      <c r="R6374">
        <v>57025.27</v>
      </c>
      <c r="S6374" s="8">
        <f t="shared" si="896"/>
        <v>7.4461013175186608E-4</v>
      </c>
      <c r="T6374" s="9">
        <f t="shared" si="892"/>
        <v>7.4065013175186607E-4</v>
      </c>
      <c r="U6374" s="3">
        <f>Sheet1!$B$17+Sheet1!$B$18*'Portfolio allocation'!K6374</f>
        <v>2.858756941983287E-3</v>
      </c>
      <c r="V6374" s="13">
        <f t="shared" si="897"/>
        <v>-2.1181068102314208E-3</v>
      </c>
      <c r="W6374" s="13"/>
      <c r="X6374" s="2">
        <v>41794</v>
      </c>
      <c r="Y6374">
        <v>176.23740000000001</v>
      </c>
      <c r="AA6374" s="2">
        <v>41794</v>
      </c>
      <c r="AB6374">
        <v>2626.14</v>
      </c>
      <c r="AC6374">
        <f t="shared" si="898"/>
        <v>7.5834079606718063E-4</v>
      </c>
      <c r="AD6374">
        <f t="shared" si="893"/>
        <v>7.5438079606718062E-4</v>
      </c>
      <c r="AE6374">
        <f>Sheet2!$B$17+Sheet2!$B$18*'Portfolio allocation'!K6374</f>
        <v>1.8911396426481899E-3</v>
      </c>
      <c r="AF6374">
        <f t="shared" si="899"/>
        <v>-1.1367588465810092E-3</v>
      </c>
      <c r="AH6374" s="2">
        <v>41794</v>
      </c>
      <c r="AI6374">
        <v>2.6059999999999999</v>
      </c>
      <c r="AJ6374">
        <v>9.9000000000000005E-2</v>
      </c>
      <c r="AK6374">
        <v>1.36215</v>
      </c>
      <c r="AR6374" s="3"/>
    </row>
    <row r="6375" spans="1:44" hidden="1" outlineLevel="1" x14ac:dyDescent="0.2">
      <c r="A6375" s="2">
        <v>41795</v>
      </c>
      <c r="B6375">
        <v>11.68</v>
      </c>
      <c r="E6375" s="2">
        <v>41795</v>
      </c>
      <c r="F6375">
        <v>1940.46</v>
      </c>
      <c r="G6375">
        <f t="shared" si="894"/>
        <v>6.5253024047140507E-3</v>
      </c>
      <c r="H6375" s="2">
        <v>41795</v>
      </c>
      <c r="I6375">
        <v>3512.21</v>
      </c>
      <c r="J6375">
        <f t="shared" si="895"/>
        <v>6.5917499949845748E-3</v>
      </c>
      <c r="K6375">
        <f t="shared" si="891"/>
        <v>6.5877899949845749E-3</v>
      </c>
      <c r="L6375">
        <v>4.7709314402042177E-3</v>
      </c>
      <c r="N6375" s="2">
        <v>41795</v>
      </c>
      <c r="O6375">
        <v>41.21</v>
      </c>
      <c r="Q6375" s="2">
        <v>41795</v>
      </c>
      <c r="R6375">
        <v>58284.02</v>
      </c>
      <c r="S6375" s="8">
        <f t="shared" si="896"/>
        <v>2.2073547393988591E-2</v>
      </c>
      <c r="T6375" s="9">
        <f t="shared" si="892"/>
        <v>2.206958739398859E-2</v>
      </c>
      <c r="U6375" s="3">
        <f>Sheet1!$B$17+Sheet1!$B$18*'Portfolio allocation'!K6375</f>
        <v>8.0454785234019156E-3</v>
      </c>
      <c r="V6375" s="13">
        <f t="shared" si="897"/>
        <v>1.4024108870586674E-2</v>
      </c>
      <c r="W6375" s="13"/>
      <c r="X6375" s="2">
        <v>41795</v>
      </c>
      <c r="Y6375">
        <v>177.64150000000001</v>
      </c>
      <c r="AA6375" s="2">
        <v>41795</v>
      </c>
      <c r="AB6375">
        <v>2647.06</v>
      </c>
      <c r="AC6375">
        <f t="shared" si="898"/>
        <v>7.9660642616159461E-3</v>
      </c>
      <c r="AD6375">
        <f t="shared" si="893"/>
        <v>7.9622242616159463E-3</v>
      </c>
      <c r="AE6375">
        <f>Sheet2!$B$17+Sheet2!$B$18*'Portfolio allocation'!K6375</f>
        <v>5.9114179446280151E-3</v>
      </c>
      <c r="AF6375">
        <f t="shared" si="899"/>
        <v>2.0508063169879312E-3</v>
      </c>
      <c r="AH6375" s="2">
        <v>41795</v>
      </c>
      <c r="AI6375">
        <v>2.5840000000000001</v>
      </c>
      <c r="AJ6375">
        <v>9.6000000000000002E-2</v>
      </c>
      <c r="AK6375">
        <v>1.3614999999999999</v>
      </c>
      <c r="AR6375" s="3"/>
    </row>
    <row r="6376" spans="1:44" hidden="1" outlineLevel="1" x14ac:dyDescent="0.2">
      <c r="A6376" s="2">
        <v>41796</v>
      </c>
      <c r="B6376">
        <v>10.73</v>
      </c>
      <c r="E6376" s="2">
        <v>41796</v>
      </c>
      <c r="F6376">
        <v>1949.44</v>
      </c>
      <c r="G6376">
        <f t="shared" si="894"/>
        <v>4.6277686734073065E-3</v>
      </c>
      <c r="H6376" s="2">
        <v>41796</v>
      </c>
      <c r="I6376">
        <v>3528.98</v>
      </c>
      <c r="J6376">
        <f t="shared" si="895"/>
        <v>4.7747714402042174E-3</v>
      </c>
      <c r="K6376">
        <f t="shared" si="891"/>
        <v>4.7709314402042177E-3</v>
      </c>
      <c r="L6376">
        <v>9.8511431541112803E-4</v>
      </c>
      <c r="N6376" s="2">
        <v>41796</v>
      </c>
      <c r="O6376">
        <v>41.48</v>
      </c>
      <c r="Q6376" s="2">
        <v>41796</v>
      </c>
      <c r="R6376">
        <v>58665.89</v>
      </c>
      <c r="S6376" s="8">
        <f t="shared" si="896"/>
        <v>6.5518816306768812E-3</v>
      </c>
      <c r="T6376" s="9">
        <f t="shared" si="892"/>
        <v>6.5480416306768815E-3</v>
      </c>
      <c r="U6376" s="3">
        <f>Sheet1!$B$17+Sheet1!$B$18*'Portfolio allocation'!K6376</f>
        <v>5.9611323440388435E-3</v>
      </c>
      <c r="V6376" s="13">
        <f t="shared" si="897"/>
        <v>5.86909286638038E-4</v>
      </c>
      <c r="W6376" s="13"/>
      <c r="X6376" s="2">
        <v>41796</v>
      </c>
      <c r="Y6376">
        <v>178.01400000000001</v>
      </c>
      <c r="AA6376" s="2">
        <v>41796</v>
      </c>
      <c r="AB6376">
        <v>2652.61</v>
      </c>
      <c r="AC6376">
        <f t="shared" si="898"/>
        <v>2.0966657348153728E-3</v>
      </c>
      <c r="AD6376">
        <f t="shared" si="893"/>
        <v>2.0928257348153726E-3</v>
      </c>
      <c r="AE6376">
        <f>Sheet2!$B$17+Sheet2!$B$18*'Portfolio allocation'!K6376</f>
        <v>4.2958209654633877E-3</v>
      </c>
      <c r="AF6376">
        <f t="shared" si="899"/>
        <v>-2.2029952306480151E-3</v>
      </c>
      <c r="AH6376" s="2">
        <v>41796</v>
      </c>
      <c r="AI6376">
        <v>2.597</v>
      </c>
      <c r="AJ6376">
        <v>9.6000000000000002E-2</v>
      </c>
      <c r="AK6376">
        <v>1.3638999999999999</v>
      </c>
      <c r="AR6376" s="3"/>
    </row>
    <row r="6377" spans="1:44" hidden="1" outlineLevel="1" x14ac:dyDescent="0.2">
      <c r="A6377" s="2">
        <v>41799</v>
      </c>
      <c r="B6377">
        <v>11.15</v>
      </c>
      <c r="E6377" s="2">
        <v>41799</v>
      </c>
      <c r="F6377">
        <v>1951.27</v>
      </c>
      <c r="G6377">
        <f t="shared" si="894"/>
        <v>9.3873112278397564E-4</v>
      </c>
      <c r="H6377" s="2">
        <v>41799</v>
      </c>
      <c r="I6377">
        <v>3532.47</v>
      </c>
      <c r="J6377">
        <f t="shared" si="895"/>
        <v>9.8895431541112799E-4</v>
      </c>
      <c r="K6377">
        <f t="shared" si="891"/>
        <v>9.8511431541112803E-4</v>
      </c>
      <c r="L6377">
        <v>-2.4446483191644725E-4</v>
      </c>
      <c r="N6377" s="2">
        <v>41799</v>
      </c>
      <c r="O6377">
        <v>41.27</v>
      </c>
      <c r="Q6377" s="2">
        <v>41799</v>
      </c>
      <c r="R6377">
        <v>58368.87</v>
      </c>
      <c r="S6377" s="8">
        <f t="shared" si="896"/>
        <v>-5.0629079350879014E-3</v>
      </c>
      <c r="T6377" s="9">
        <f t="shared" si="892"/>
        <v>-5.0667479350879011E-3</v>
      </c>
      <c r="U6377" s="3">
        <f>Sheet1!$B$17+Sheet1!$B$18*'Portfolio allocation'!K6377</f>
        <v>1.6179469931111138E-3</v>
      </c>
      <c r="V6377" s="13">
        <f t="shared" si="897"/>
        <v>-6.6846949281990148E-3</v>
      </c>
      <c r="W6377" s="13"/>
      <c r="X6377" s="2">
        <v>41799</v>
      </c>
      <c r="Y6377">
        <v>177.8707</v>
      </c>
      <c r="AA6377" s="2">
        <v>41799</v>
      </c>
      <c r="AB6377">
        <v>2650.48</v>
      </c>
      <c r="AC6377">
        <f t="shared" si="898"/>
        <v>-8.0298272267698145E-4</v>
      </c>
      <c r="AD6377">
        <f t="shared" si="893"/>
        <v>-8.0682272267698142E-4</v>
      </c>
      <c r="AE6377">
        <f>Sheet2!$B$17+Sheet2!$B$18*'Portfolio allocation'!K6377</f>
        <v>9.293757931671643E-4</v>
      </c>
      <c r="AF6377">
        <f t="shared" si="899"/>
        <v>-1.7361985158441456E-3</v>
      </c>
      <c r="AH6377" s="2">
        <v>41799</v>
      </c>
      <c r="AI6377">
        <v>2.6080000000000001</v>
      </c>
      <c r="AJ6377">
        <v>9.6000000000000002E-2</v>
      </c>
      <c r="AK6377">
        <v>1.3593</v>
      </c>
      <c r="AR6377" s="3"/>
    </row>
    <row r="6378" spans="1:44" hidden="1" outlineLevel="1" x14ac:dyDescent="0.2">
      <c r="A6378" s="2">
        <v>41800</v>
      </c>
      <c r="B6378">
        <v>10.99</v>
      </c>
      <c r="E6378" s="2">
        <v>41800</v>
      </c>
      <c r="F6378">
        <v>1950.79</v>
      </c>
      <c r="G6378">
        <f t="shared" si="894"/>
        <v>-2.4599363491473181E-4</v>
      </c>
      <c r="H6378" s="2">
        <v>41800</v>
      </c>
      <c r="I6378">
        <v>3531.62</v>
      </c>
      <c r="J6378">
        <f t="shared" si="895"/>
        <v>-2.4062483191644723E-4</v>
      </c>
      <c r="K6378">
        <f t="shared" si="891"/>
        <v>-2.4446483191644725E-4</v>
      </c>
      <c r="L6378">
        <v>-3.4302296806564439E-3</v>
      </c>
      <c r="N6378" s="2">
        <v>41800</v>
      </c>
      <c r="O6378">
        <v>41.11</v>
      </c>
      <c r="Q6378" s="2">
        <v>41800</v>
      </c>
      <c r="R6378">
        <v>58142.57</v>
      </c>
      <c r="S6378" s="8">
        <f t="shared" si="896"/>
        <v>-3.8770666624178274E-3</v>
      </c>
      <c r="T6378" s="9">
        <f t="shared" si="892"/>
        <v>-3.8809066624178276E-3</v>
      </c>
      <c r="U6378" s="3">
        <f>Sheet1!$B$17+Sheet1!$B$18*'Portfolio allocation'!K6378</f>
        <v>2.073426336173358E-4</v>
      </c>
      <c r="V6378" s="13">
        <f t="shared" si="897"/>
        <v>-4.0882492960351638E-3</v>
      </c>
      <c r="W6378" s="13"/>
      <c r="X6378" s="2">
        <v>41800</v>
      </c>
      <c r="Y6378">
        <v>176.0273</v>
      </c>
      <c r="AA6378" s="2">
        <v>41800</v>
      </c>
      <c r="AB6378">
        <v>2623.01</v>
      </c>
      <c r="AC6378">
        <f t="shared" si="898"/>
        <v>-1.0364160453955384E-2</v>
      </c>
      <c r="AD6378">
        <f t="shared" si="893"/>
        <v>-1.0368200453955385E-2</v>
      </c>
      <c r="AE6378">
        <f>Sheet2!$B$17+Sheet2!$B$18*'Portfolio allocation'!K6378</f>
        <v>-1.6399735403768218E-4</v>
      </c>
      <c r="AF6378">
        <f t="shared" si="899"/>
        <v>-1.0204203099917703E-2</v>
      </c>
      <c r="AH6378" s="2">
        <v>41800</v>
      </c>
      <c r="AI6378">
        <v>2.64</v>
      </c>
      <c r="AJ6378">
        <v>0.10100000000000001</v>
      </c>
      <c r="AK6378">
        <v>1.3545499999999999</v>
      </c>
      <c r="AR6378" s="3"/>
    </row>
    <row r="6379" spans="1:44" hidden="1" outlineLevel="1" x14ac:dyDescent="0.2">
      <c r="A6379" s="2">
        <v>41801</v>
      </c>
      <c r="B6379">
        <v>11.6</v>
      </c>
      <c r="E6379" s="2">
        <v>41801</v>
      </c>
      <c r="F6379">
        <v>1943.89</v>
      </c>
      <c r="G6379">
        <f t="shared" si="894"/>
        <v>-3.5370285884179786E-3</v>
      </c>
      <c r="H6379" s="2">
        <v>41801</v>
      </c>
      <c r="I6379">
        <v>3519.52</v>
      </c>
      <c r="J6379">
        <f t="shared" si="895"/>
        <v>-3.426189680656444E-3</v>
      </c>
      <c r="K6379">
        <f t="shared" si="891"/>
        <v>-3.4302296806564439E-3</v>
      </c>
      <c r="L6379">
        <v>-6.8087452143474007E-3</v>
      </c>
      <c r="N6379" s="2">
        <v>41801</v>
      </c>
      <c r="O6379">
        <v>40.86</v>
      </c>
      <c r="Q6379" s="2">
        <v>41801</v>
      </c>
      <c r="R6379">
        <v>57789</v>
      </c>
      <c r="S6379" s="8">
        <f t="shared" si="896"/>
        <v>-6.0810865429581362E-3</v>
      </c>
      <c r="T6379" s="9">
        <f t="shared" si="892"/>
        <v>-6.0851265429581365E-3</v>
      </c>
      <c r="U6379" s="3">
        <f>Sheet1!$B$17+Sheet1!$B$18*'Portfolio allocation'!K6379</f>
        <v>-3.4474475388752827E-3</v>
      </c>
      <c r="V6379" s="13">
        <f t="shared" si="897"/>
        <v>-2.6376790040828538E-3</v>
      </c>
      <c r="W6379" s="13"/>
      <c r="X6379" s="2">
        <v>41801</v>
      </c>
      <c r="Y6379">
        <v>174.0787</v>
      </c>
      <c r="AA6379" s="2">
        <v>41801</v>
      </c>
      <c r="AB6379">
        <v>2593.9699999999998</v>
      </c>
      <c r="AC6379">
        <f t="shared" si="898"/>
        <v>-1.1071250204917393E-2</v>
      </c>
      <c r="AD6379">
        <f t="shared" si="893"/>
        <v>-1.1075090204917393E-2</v>
      </c>
      <c r="AE6379">
        <f>Sheet2!$B$17+Sheet2!$B$18*'Portfolio allocation'!K6379</f>
        <v>-2.9968607337493795E-3</v>
      </c>
      <c r="AF6379">
        <f t="shared" si="899"/>
        <v>-8.0782294711680136E-3</v>
      </c>
      <c r="AH6379" s="2">
        <v>41801</v>
      </c>
      <c r="AI6379">
        <v>2.64</v>
      </c>
      <c r="AJ6379">
        <v>9.6000000000000002E-2</v>
      </c>
      <c r="AK6379">
        <v>1.3532999999999999</v>
      </c>
      <c r="AR6379" s="3"/>
    </row>
    <row r="6380" spans="1:44" hidden="1" outlineLevel="1" x14ac:dyDescent="0.2">
      <c r="A6380" s="2">
        <v>41802</v>
      </c>
      <c r="B6380">
        <v>12.56</v>
      </c>
      <c r="E6380" s="2">
        <v>41802</v>
      </c>
      <c r="F6380">
        <v>1930.11</v>
      </c>
      <c r="G6380">
        <f t="shared" si="894"/>
        <v>-7.0888784859226561E-3</v>
      </c>
      <c r="H6380" s="2">
        <v>41802</v>
      </c>
      <c r="I6380">
        <v>3495.57</v>
      </c>
      <c r="J6380">
        <f t="shared" si="895"/>
        <v>-6.8049052143474009E-3</v>
      </c>
      <c r="K6380">
        <f t="shared" si="891"/>
        <v>-6.8087452143474007E-3</v>
      </c>
      <c r="L6380">
        <v>3.1458609071481672E-3</v>
      </c>
      <c r="N6380" s="2">
        <v>41802</v>
      </c>
      <c r="O6380">
        <v>40.58</v>
      </c>
      <c r="Q6380" s="2">
        <v>41802</v>
      </c>
      <c r="R6380">
        <v>57392.99</v>
      </c>
      <c r="S6380" s="8">
        <f t="shared" si="896"/>
        <v>-6.852688227863446E-3</v>
      </c>
      <c r="T6380" s="9">
        <f t="shared" si="892"/>
        <v>-6.8565282278634457E-3</v>
      </c>
      <c r="U6380" s="3">
        <f>Sheet1!$B$17+Sheet1!$B$18*'Portfolio allocation'!K6380</f>
        <v>-7.3233661820956177E-3</v>
      </c>
      <c r="V6380" s="13">
        <f t="shared" si="897"/>
        <v>4.6683795423217191E-4</v>
      </c>
      <c r="W6380" s="13"/>
      <c r="X6380" s="2">
        <v>41802</v>
      </c>
      <c r="Y6380">
        <v>173.0949</v>
      </c>
      <c r="AA6380" s="2">
        <v>41802</v>
      </c>
      <c r="AB6380">
        <v>2579.31</v>
      </c>
      <c r="AC6380">
        <f t="shared" si="898"/>
        <v>-5.6515688307883227E-3</v>
      </c>
      <c r="AD6380">
        <f t="shared" si="893"/>
        <v>-5.6554088307883225E-3</v>
      </c>
      <c r="AE6380">
        <f>Sheet2!$B$17+Sheet2!$B$18*'Portfolio allocation'!K6380</f>
        <v>-6.0011229400341948E-3</v>
      </c>
      <c r="AF6380">
        <f t="shared" si="899"/>
        <v>3.4571410924587233E-4</v>
      </c>
      <c r="AH6380" s="2">
        <v>41802</v>
      </c>
      <c r="AI6380">
        <v>2.597</v>
      </c>
      <c r="AJ6380">
        <v>9.6000000000000002E-2</v>
      </c>
      <c r="AK6380">
        <v>1.3551500000000001</v>
      </c>
      <c r="AR6380" s="3"/>
    </row>
    <row r="6381" spans="1:44" hidden="1" outlineLevel="1" x14ac:dyDescent="0.2">
      <c r="A6381" s="2">
        <v>41803</v>
      </c>
      <c r="B6381">
        <v>12.18</v>
      </c>
      <c r="E6381" s="2">
        <v>41803</v>
      </c>
      <c r="F6381">
        <v>1936.16</v>
      </c>
      <c r="G6381">
        <f t="shared" si="894"/>
        <v>3.1345363735746368E-3</v>
      </c>
      <c r="H6381" s="2">
        <v>41803</v>
      </c>
      <c r="I6381">
        <v>3506.58</v>
      </c>
      <c r="J6381">
        <f t="shared" si="895"/>
        <v>3.1497009071481674E-3</v>
      </c>
      <c r="K6381">
        <f t="shared" si="891"/>
        <v>3.1458609071481672E-3</v>
      </c>
      <c r="L6381">
        <v>8.400873263408711E-4</v>
      </c>
      <c r="N6381" s="2">
        <v>41803</v>
      </c>
      <c r="O6381">
        <v>41.23</v>
      </c>
      <c r="Q6381" s="2">
        <v>41803</v>
      </c>
      <c r="R6381">
        <v>58312.31</v>
      </c>
      <c r="S6381" s="8">
        <f t="shared" si="896"/>
        <v>1.6017984077846492E-2</v>
      </c>
      <c r="T6381" s="9">
        <f t="shared" si="892"/>
        <v>1.6014144077846491E-2</v>
      </c>
      <c r="U6381" s="3">
        <f>Sheet1!$B$17+Sheet1!$B$18*'Portfolio allocation'!K6381</f>
        <v>4.0968102437527378E-3</v>
      </c>
      <c r="V6381" s="13">
        <f t="shared" si="897"/>
        <v>1.1917333834093753E-2</v>
      </c>
      <c r="W6381" s="13"/>
      <c r="X6381" s="2">
        <v>41803</v>
      </c>
      <c r="Y6381">
        <v>174.37479999999999</v>
      </c>
      <c r="AA6381" s="2">
        <v>41803</v>
      </c>
      <c r="AB6381">
        <v>2598.38</v>
      </c>
      <c r="AC6381">
        <f t="shared" si="898"/>
        <v>7.3934501862902291E-3</v>
      </c>
      <c r="AD6381">
        <f t="shared" si="893"/>
        <v>7.3894101862902288E-3</v>
      </c>
      <c r="AE6381">
        <f>Sheet2!$B$17+Sheet2!$B$18*'Portfolio allocation'!K6381</f>
        <v>2.8507667881709792E-3</v>
      </c>
      <c r="AF6381">
        <f t="shared" si="899"/>
        <v>4.5386433981192496E-3</v>
      </c>
      <c r="AH6381" s="2">
        <v>41803</v>
      </c>
      <c r="AI6381">
        <v>2.6080000000000001</v>
      </c>
      <c r="AJ6381">
        <v>0.10100000000000001</v>
      </c>
      <c r="AK6381">
        <v>1.3528500000000001</v>
      </c>
      <c r="AR6381" s="3"/>
    </row>
    <row r="6382" spans="1:44" hidden="1" outlineLevel="1" x14ac:dyDescent="0.2">
      <c r="A6382" s="2">
        <v>41806</v>
      </c>
      <c r="B6382">
        <v>12.65</v>
      </c>
      <c r="E6382" s="2">
        <v>41806</v>
      </c>
      <c r="F6382">
        <v>1937.78</v>
      </c>
      <c r="G6382">
        <f t="shared" si="894"/>
        <v>8.3670771010657674E-4</v>
      </c>
      <c r="H6382" s="2">
        <v>41806</v>
      </c>
      <c r="I6382">
        <v>3509.54</v>
      </c>
      <c r="J6382">
        <f t="shared" si="895"/>
        <v>8.4412732634087106E-4</v>
      </c>
      <c r="K6382">
        <f t="shared" si="891"/>
        <v>8.400873263408711E-4</v>
      </c>
      <c r="L6382">
        <v>2.1871303528096906E-3</v>
      </c>
      <c r="N6382" s="2">
        <v>41806</v>
      </c>
      <c r="O6382">
        <v>41.5</v>
      </c>
      <c r="Q6382" s="2">
        <v>41806</v>
      </c>
      <c r="R6382">
        <v>58694.18</v>
      </c>
      <c r="S6382" s="8">
        <f t="shared" si="896"/>
        <v>6.5487030097075571E-3</v>
      </c>
      <c r="T6382" s="9">
        <f t="shared" si="892"/>
        <v>6.5446630097075568E-3</v>
      </c>
      <c r="U6382" s="3">
        <f>Sheet1!$B$17+Sheet1!$B$18*'Portfolio allocation'!K6382</f>
        <v>1.4515683557770349E-3</v>
      </c>
      <c r="V6382" s="13">
        <f t="shared" si="897"/>
        <v>5.093094653930522E-3</v>
      </c>
      <c r="W6382" s="13"/>
      <c r="X6382" s="2">
        <v>41806</v>
      </c>
      <c r="Y6382">
        <v>174.17420000000001</v>
      </c>
      <c r="AA6382" s="2">
        <v>41806</v>
      </c>
      <c r="AB6382">
        <v>2595.39</v>
      </c>
      <c r="AC6382">
        <f t="shared" si="898"/>
        <v>-1.1507169851985299E-3</v>
      </c>
      <c r="AD6382">
        <f t="shared" si="893"/>
        <v>-1.15475698519853E-3</v>
      </c>
      <c r="AE6382">
        <f>Sheet2!$B$17+Sheet2!$B$18*'Portfolio allocation'!K6382</f>
        <v>8.0041409451276691E-4</v>
      </c>
      <c r="AF6382">
        <f t="shared" si="899"/>
        <v>-1.9551710797112969E-3</v>
      </c>
      <c r="AH6382" s="2">
        <v>41806</v>
      </c>
      <c r="AI6382">
        <v>2.597</v>
      </c>
      <c r="AJ6382">
        <v>0.10100000000000001</v>
      </c>
      <c r="AK6382">
        <v>1.3570500000000001</v>
      </c>
      <c r="AR6382" s="3"/>
    </row>
    <row r="6383" spans="1:44" hidden="1" outlineLevel="1" x14ac:dyDescent="0.2">
      <c r="A6383" s="2">
        <v>41807</v>
      </c>
      <c r="B6383">
        <v>12.06</v>
      </c>
      <c r="E6383" s="2">
        <v>41807</v>
      </c>
      <c r="F6383">
        <v>1941.99</v>
      </c>
      <c r="G6383">
        <f t="shared" si="894"/>
        <v>2.1725892516177847E-3</v>
      </c>
      <c r="H6383" s="2">
        <v>41807</v>
      </c>
      <c r="I6383">
        <v>3517.23</v>
      </c>
      <c r="J6383">
        <f t="shared" si="895"/>
        <v>2.1911703528096904E-3</v>
      </c>
      <c r="K6383">
        <f t="shared" si="891"/>
        <v>2.1871303528096906E-3</v>
      </c>
      <c r="L6383">
        <v>7.7266752065687557E-3</v>
      </c>
      <c r="N6383" s="2">
        <v>41807</v>
      </c>
      <c r="O6383">
        <v>41.68</v>
      </c>
      <c r="Q6383" s="2">
        <v>41807</v>
      </c>
      <c r="R6383">
        <v>58948.75</v>
      </c>
      <c r="S6383" s="8">
        <f t="shared" si="896"/>
        <v>4.3372273026047736E-3</v>
      </c>
      <c r="T6383" s="9">
        <f t="shared" si="892"/>
        <v>4.3331873026047733E-3</v>
      </c>
      <c r="U6383" s="3">
        <f>Sheet1!$B$17+Sheet1!$B$18*'Portfolio allocation'!K6383</f>
        <v>2.9969302543522282E-3</v>
      </c>
      <c r="V6383" s="13">
        <f t="shared" si="897"/>
        <v>1.3362570482525452E-3</v>
      </c>
      <c r="W6383" s="13"/>
      <c r="X6383" s="2">
        <v>41807</v>
      </c>
      <c r="Y6383">
        <v>174.0883</v>
      </c>
      <c r="AA6383" s="2">
        <v>41807</v>
      </c>
      <c r="AB6383">
        <v>2594.11</v>
      </c>
      <c r="AC6383">
        <f t="shared" si="898"/>
        <v>-4.9318214218274647E-4</v>
      </c>
      <c r="AD6383">
        <f t="shared" si="893"/>
        <v>-4.9702214218274644E-4</v>
      </c>
      <c r="AE6383">
        <f>Sheet2!$B$17+Sheet2!$B$18*'Portfolio allocation'!K6383</f>
        <v>1.9982391198245996E-3</v>
      </c>
      <c r="AF6383">
        <f t="shared" si="899"/>
        <v>-2.4952612620073459E-3</v>
      </c>
      <c r="AH6383" s="2">
        <v>41807</v>
      </c>
      <c r="AI6383">
        <v>2.653</v>
      </c>
      <c r="AJ6383">
        <v>9.6000000000000002E-2</v>
      </c>
      <c r="AK6383">
        <v>1.3544</v>
      </c>
      <c r="AR6383" s="3"/>
    </row>
    <row r="6384" spans="1:44" hidden="1" outlineLevel="1" x14ac:dyDescent="0.2">
      <c r="A6384" s="2">
        <v>41808</v>
      </c>
      <c r="B6384">
        <v>10.61</v>
      </c>
      <c r="E6384" s="2">
        <v>41808</v>
      </c>
      <c r="F6384">
        <v>1956.98</v>
      </c>
      <c r="G6384">
        <f t="shared" si="894"/>
        <v>7.7188862970458683E-3</v>
      </c>
      <c r="H6384" s="2">
        <v>41808</v>
      </c>
      <c r="I6384">
        <v>3544.42</v>
      </c>
      <c r="J6384">
        <f t="shared" si="895"/>
        <v>7.7305152065687555E-3</v>
      </c>
      <c r="K6384">
        <f t="shared" si="891"/>
        <v>7.7266752065687557E-3</v>
      </c>
      <c r="L6384">
        <v>1.4127907080988891E-3</v>
      </c>
      <c r="N6384" s="2">
        <v>41808</v>
      </c>
      <c r="O6384">
        <v>41.65</v>
      </c>
      <c r="Q6384" s="2">
        <v>41808</v>
      </c>
      <c r="R6384">
        <v>58906.32</v>
      </c>
      <c r="S6384" s="8">
        <f t="shared" si="896"/>
        <v>-7.1977777306564406E-4</v>
      </c>
      <c r="T6384" s="9">
        <f t="shared" si="892"/>
        <v>-7.2361777306564402E-4</v>
      </c>
      <c r="U6384" s="3">
        <f>Sheet1!$B$17+Sheet1!$B$18*'Portfolio allocation'!K6384</f>
        <v>9.3520365013208782E-3</v>
      </c>
      <c r="V6384" s="13">
        <f t="shared" si="897"/>
        <v>-1.0075654274386522E-2</v>
      </c>
      <c r="W6384" s="13"/>
      <c r="X6384" s="2">
        <v>41808</v>
      </c>
      <c r="Y6384">
        <v>175.3682</v>
      </c>
      <c r="AA6384" s="2">
        <v>41808</v>
      </c>
      <c r="AB6384">
        <v>2613.19</v>
      </c>
      <c r="AC6384">
        <f t="shared" si="898"/>
        <v>7.3551237225868427E-3</v>
      </c>
      <c r="AD6384">
        <f t="shared" si="893"/>
        <v>7.3516037225868427E-3</v>
      </c>
      <c r="AE6384">
        <f>Sheet2!$B$17+Sheet2!$B$18*'Portfolio allocation'!K6384</f>
        <v>6.9241437303582676E-3</v>
      </c>
      <c r="AF6384">
        <f t="shared" si="899"/>
        <v>4.2745999222857517E-4</v>
      </c>
      <c r="AH6384" s="2">
        <v>41808</v>
      </c>
      <c r="AI6384">
        <v>2.59</v>
      </c>
      <c r="AJ6384">
        <v>8.7999999999999995E-2</v>
      </c>
      <c r="AK6384">
        <v>1.3572</v>
      </c>
      <c r="AR6384" s="3"/>
    </row>
    <row r="6385" spans="1:44" hidden="1" outlineLevel="1" x14ac:dyDescent="0.2">
      <c r="A6385" s="2">
        <v>41809</v>
      </c>
      <c r="B6385">
        <v>10.62</v>
      </c>
      <c r="E6385" s="2">
        <v>41809</v>
      </c>
      <c r="F6385">
        <v>1959.48</v>
      </c>
      <c r="G6385">
        <f t="shared" si="894"/>
        <v>1.2774785639098063E-3</v>
      </c>
      <c r="H6385" s="2">
        <v>41809</v>
      </c>
      <c r="I6385">
        <v>3549.44</v>
      </c>
      <c r="J6385">
        <f t="shared" si="895"/>
        <v>1.416310708098889E-3</v>
      </c>
      <c r="K6385">
        <f t="shared" si="891"/>
        <v>1.4127907080988891E-3</v>
      </c>
      <c r="L6385">
        <v>1.7320450342587991E-3</v>
      </c>
      <c r="N6385" s="2">
        <v>41809</v>
      </c>
      <c r="O6385">
        <v>41.51</v>
      </c>
      <c r="Q6385" s="2">
        <v>41809</v>
      </c>
      <c r="R6385">
        <v>58708.31</v>
      </c>
      <c r="S6385" s="8">
        <f t="shared" si="896"/>
        <v>-3.3614389763272357E-3</v>
      </c>
      <c r="T6385" s="9">
        <f t="shared" si="892"/>
        <v>-3.3649589763272356E-3</v>
      </c>
      <c r="U6385" s="3">
        <f>Sheet1!$B$17+Sheet1!$B$18*'Portfolio allocation'!K6385</f>
        <v>2.1085881895636809E-3</v>
      </c>
      <c r="V6385" s="13">
        <f t="shared" si="897"/>
        <v>-5.4735471658909161E-3</v>
      </c>
      <c r="W6385" s="13"/>
      <c r="X6385" s="2">
        <v>41809</v>
      </c>
      <c r="Y6385">
        <v>174.6232</v>
      </c>
      <c r="AA6385" s="2">
        <v>41809</v>
      </c>
      <c r="AB6385">
        <v>2602.08</v>
      </c>
      <c r="AC6385">
        <f t="shared" si="898"/>
        <v>-4.2515086924410639E-3</v>
      </c>
      <c r="AD6385">
        <f t="shared" si="893"/>
        <v>-4.2549486924410643E-3</v>
      </c>
      <c r="AE6385">
        <f>Sheet2!$B$17+Sheet2!$B$18*'Portfolio allocation'!K6385</f>
        <v>1.3096765525567149E-3</v>
      </c>
      <c r="AF6385">
        <f t="shared" si="899"/>
        <v>-5.5646252449977791E-3</v>
      </c>
      <c r="AH6385" s="2">
        <v>41809</v>
      </c>
      <c r="AI6385">
        <v>2.621</v>
      </c>
      <c r="AJ6385">
        <v>8.5999999999999993E-2</v>
      </c>
      <c r="AK6385">
        <v>1.3632</v>
      </c>
      <c r="AR6385" s="3"/>
    </row>
    <row r="6386" spans="1:44" hidden="1" outlineLevel="1" x14ac:dyDescent="0.2">
      <c r="A6386" s="2">
        <v>41810</v>
      </c>
      <c r="B6386">
        <v>10.85</v>
      </c>
      <c r="E6386" s="2">
        <v>41810</v>
      </c>
      <c r="F6386">
        <v>1962.87</v>
      </c>
      <c r="G6386">
        <f t="shared" si="894"/>
        <v>1.7300508298119244E-3</v>
      </c>
      <c r="H6386" s="2">
        <v>41810</v>
      </c>
      <c r="I6386">
        <v>3555.6</v>
      </c>
      <c r="J6386">
        <f t="shared" si="895"/>
        <v>1.7354850342587991E-3</v>
      </c>
      <c r="K6386">
        <f t="shared" si="891"/>
        <v>1.7320450342587991E-3</v>
      </c>
      <c r="L6386">
        <v>-1.3261338283269817E-4</v>
      </c>
      <c r="N6386" s="2">
        <v>41810</v>
      </c>
      <c r="O6386">
        <v>41.68</v>
      </c>
      <c r="Q6386" s="2">
        <v>41810</v>
      </c>
      <c r="R6386">
        <v>58948.75</v>
      </c>
      <c r="S6386" s="8">
        <f t="shared" si="896"/>
        <v>4.0955019825983374E-3</v>
      </c>
      <c r="T6386" s="9">
        <f t="shared" si="892"/>
        <v>4.092061982598337E-3</v>
      </c>
      <c r="U6386" s="3">
        <f>Sheet1!$B$17+Sheet1!$B$18*'Portfolio allocation'!K6386</f>
        <v>2.4748448435149219E-3</v>
      </c>
      <c r="V6386" s="13">
        <f t="shared" si="897"/>
        <v>1.6172171390834151E-3</v>
      </c>
      <c r="W6386" s="13"/>
      <c r="X6386" s="2">
        <v>41810</v>
      </c>
      <c r="Y6386">
        <v>173.4101</v>
      </c>
      <c r="AA6386" s="2">
        <v>41810</v>
      </c>
      <c r="AB6386">
        <v>2584.0100000000002</v>
      </c>
      <c r="AC6386">
        <f t="shared" si="898"/>
        <v>-6.9444444444443088E-3</v>
      </c>
      <c r="AD6386">
        <f t="shared" si="893"/>
        <v>-6.9476844444443086E-3</v>
      </c>
      <c r="AE6386">
        <f>Sheet2!$B$17+Sheet2!$B$18*'Portfolio allocation'!K6386</f>
        <v>1.5935656442926114E-3</v>
      </c>
      <c r="AF6386">
        <f t="shared" si="899"/>
        <v>-8.5412500887369208E-3</v>
      </c>
      <c r="AH6386" s="2">
        <v>41810</v>
      </c>
      <c r="AI6386">
        <v>2.6080000000000001</v>
      </c>
      <c r="AJ6386">
        <v>8.1000000000000003E-2</v>
      </c>
      <c r="AK6386">
        <v>1.35755</v>
      </c>
      <c r="AR6386" s="3"/>
    </row>
    <row r="6387" spans="1:44" hidden="1" outlineLevel="1" x14ac:dyDescent="0.2">
      <c r="A6387" s="2">
        <v>41813</v>
      </c>
      <c r="B6387">
        <v>10.98</v>
      </c>
      <c r="E6387" s="2">
        <v>41813</v>
      </c>
      <c r="F6387">
        <v>1962.61</v>
      </c>
      <c r="G6387">
        <f t="shared" si="894"/>
        <v>-1.3245910325188071E-4</v>
      </c>
      <c r="H6387" s="2">
        <v>41813</v>
      </c>
      <c r="I6387">
        <v>3555.14</v>
      </c>
      <c r="J6387">
        <f t="shared" si="895"/>
        <v>-1.2937338283269817E-4</v>
      </c>
      <c r="K6387">
        <f t="shared" si="891"/>
        <v>-1.3261338283269817E-4</v>
      </c>
      <c r="L6387">
        <v>-6.3518744873056468E-3</v>
      </c>
      <c r="N6387" s="2">
        <v>41813</v>
      </c>
      <c r="O6387">
        <v>41.99</v>
      </c>
      <c r="Q6387" s="2">
        <v>41813</v>
      </c>
      <c r="R6387">
        <v>59387.18</v>
      </c>
      <c r="S6387" s="8">
        <f t="shared" si="896"/>
        <v>7.4374774698360291E-3</v>
      </c>
      <c r="T6387" s="9">
        <f t="shared" si="892"/>
        <v>7.4342374698360292E-3</v>
      </c>
      <c r="U6387" s="3">
        <f>Sheet1!$B$17+Sheet1!$B$18*'Portfolio allocation'!K6387</f>
        <v>3.3566145069889998E-4</v>
      </c>
      <c r="V6387" s="13">
        <f t="shared" si="897"/>
        <v>7.0985760191371291E-3</v>
      </c>
      <c r="W6387" s="13"/>
      <c r="X6387" s="2">
        <v>41813</v>
      </c>
      <c r="Y6387">
        <v>173.97370000000001</v>
      </c>
      <c r="AA6387" s="2">
        <v>41813</v>
      </c>
      <c r="AB6387">
        <v>2592.41</v>
      </c>
      <c r="AC6387">
        <f t="shared" si="898"/>
        <v>3.2507614134618112E-3</v>
      </c>
      <c r="AD6387">
        <f t="shared" si="893"/>
        <v>3.2474414134618114E-3</v>
      </c>
      <c r="AE6387">
        <f>Sheet2!$B$17+Sheet2!$B$18*'Portfolio allocation'!K6387</f>
        <v>-6.4536191923861494E-5</v>
      </c>
      <c r="AF6387">
        <f t="shared" si="899"/>
        <v>3.3119776053856728E-3</v>
      </c>
      <c r="AH6387" s="2">
        <v>41813</v>
      </c>
      <c r="AI6387">
        <v>2.6259999999999999</v>
      </c>
      <c r="AJ6387">
        <v>8.3000000000000004E-2</v>
      </c>
      <c r="AK6387">
        <v>1.3592500000000001</v>
      </c>
      <c r="AR6387" s="3"/>
    </row>
    <row r="6388" spans="1:44" hidden="1" outlineLevel="1" x14ac:dyDescent="0.2">
      <c r="A6388" s="2">
        <v>41814</v>
      </c>
      <c r="B6388">
        <v>12.13</v>
      </c>
      <c r="E6388" s="2">
        <v>41814</v>
      </c>
      <c r="F6388">
        <v>1949.98</v>
      </c>
      <c r="G6388">
        <f t="shared" si="894"/>
        <v>-6.4353080846423216E-3</v>
      </c>
      <c r="H6388" s="2">
        <v>41814</v>
      </c>
      <c r="I6388">
        <v>3532.57</v>
      </c>
      <c r="J6388">
        <f t="shared" si="895"/>
        <v>-6.3485544873056465E-3</v>
      </c>
      <c r="K6388">
        <f t="shared" si="891"/>
        <v>-6.3518744873056468E-3</v>
      </c>
      <c r="L6388">
        <v>4.919441615480997E-3</v>
      </c>
      <c r="N6388" s="2">
        <v>41814</v>
      </c>
      <c r="O6388">
        <v>41.744999999999997</v>
      </c>
      <c r="Q6388" s="2">
        <v>41814</v>
      </c>
      <c r="R6388">
        <v>59040.68</v>
      </c>
      <c r="S6388" s="8">
        <f t="shared" si="896"/>
        <v>-5.8345925837866019E-3</v>
      </c>
      <c r="T6388" s="9">
        <f t="shared" si="892"/>
        <v>-5.8379125837866022E-3</v>
      </c>
      <c r="U6388" s="3">
        <f>Sheet1!$B$17+Sheet1!$B$18*'Portfolio allocation'!K6388</f>
        <v>-6.7992325053893247E-3</v>
      </c>
      <c r="V6388" s="13">
        <f t="shared" si="897"/>
        <v>9.613199216027225E-4</v>
      </c>
      <c r="W6388" s="13"/>
      <c r="X6388" s="2">
        <v>41814</v>
      </c>
      <c r="Y6388">
        <v>172.77010000000001</v>
      </c>
      <c r="AA6388" s="2">
        <v>41814</v>
      </c>
      <c r="AB6388">
        <v>2574.4699999999998</v>
      </c>
      <c r="AC6388">
        <f t="shared" si="898"/>
        <v>-6.9202016656315646E-3</v>
      </c>
      <c r="AD6388">
        <f t="shared" si="893"/>
        <v>-6.9235216656315648E-3</v>
      </c>
      <c r="AE6388">
        <f>Sheet2!$B$17+Sheet2!$B$18*'Portfolio allocation'!K6388</f>
        <v>-5.5948618337222419E-3</v>
      </c>
      <c r="AF6388">
        <f t="shared" si="899"/>
        <v>-1.3286598319093229E-3</v>
      </c>
      <c r="AH6388" s="2">
        <v>41814</v>
      </c>
      <c r="AI6388">
        <v>2.577</v>
      </c>
      <c r="AJ6388">
        <v>8.3000000000000004E-2</v>
      </c>
      <c r="AK6388">
        <v>1.35965</v>
      </c>
      <c r="AR6388" s="3"/>
    </row>
    <row r="6389" spans="1:44" hidden="1" outlineLevel="1" x14ac:dyDescent="0.2">
      <c r="A6389" s="2">
        <v>41815</v>
      </c>
      <c r="B6389">
        <v>11.59</v>
      </c>
      <c r="E6389" s="2">
        <v>41815</v>
      </c>
      <c r="F6389">
        <v>1959.53</v>
      </c>
      <c r="G6389">
        <f t="shared" si="894"/>
        <v>4.8974861280628446E-3</v>
      </c>
      <c r="H6389" s="2">
        <v>41815</v>
      </c>
      <c r="I6389">
        <v>3549.96</v>
      </c>
      <c r="J6389">
        <f t="shared" si="895"/>
        <v>4.9227616154809972E-3</v>
      </c>
      <c r="K6389">
        <f t="shared" si="891"/>
        <v>4.919441615480997E-3</v>
      </c>
      <c r="L6389">
        <v>-1.0125820671781952E-3</v>
      </c>
      <c r="N6389" s="2">
        <v>41815</v>
      </c>
      <c r="O6389">
        <v>42.03</v>
      </c>
      <c r="Q6389" s="2">
        <v>41815</v>
      </c>
      <c r="R6389">
        <v>59443.77</v>
      </c>
      <c r="S6389" s="8">
        <f t="shared" si="896"/>
        <v>6.827326514531995E-3</v>
      </c>
      <c r="T6389" s="9">
        <f t="shared" si="892"/>
        <v>6.8240065145319948E-3</v>
      </c>
      <c r="U6389" s="3">
        <f>Sheet1!$B$17+Sheet1!$B$18*'Portfolio allocation'!K6389</f>
        <v>6.1315069808647229E-3</v>
      </c>
      <c r="V6389" s="13">
        <f t="shared" si="897"/>
        <v>6.924995336672719E-4</v>
      </c>
      <c r="W6389" s="13"/>
      <c r="X6389" s="2">
        <v>41815</v>
      </c>
      <c r="Y6389">
        <v>172.6173</v>
      </c>
      <c r="AA6389" s="2">
        <v>41815</v>
      </c>
      <c r="AB6389">
        <v>2572.19</v>
      </c>
      <c r="AC6389">
        <f t="shared" si="898"/>
        <v>-8.8561917598561912E-4</v>
      </c>
      <c r="AD6389">
        <f t="shared" si="893"/>
        <v>-8.8973917598561916E-4</v>
      </c>
      <c r="AE6389">
        <f>Sheet2!$B$17+Sheet2!$B$18*'Portfolio allocation'!K6389</f>
        <v>4.4278800021567422E-3</v>
      </c>
      <c r="AF6389">
        <f t="shared" si="899"/>
        <v>-5.3176191781423611E-3</v>
      </c>
      <c r="AH6389" s="2">
        <v>41815</v>
      </c>
      <c r="AI6389">
        <v>2.5609999999999999</v>
      </c>
      <c r="AJ6389">
        <v>0.10299999999999999</v>
      </c>
      <c r="AK6389">
        <v>1.3633500000000001</v>
      </c>
      <c r="AR6389" s="3"/>
    </row>
    <row r="6390" spans="1:44" hidden="1" outlineLevel="1" x14ac:dyDescent="0.2">
      <c r="A6390" s="2">
        <v>41816</v>
      </c>
      <c r="B6390">
        <v>11.63</v>
      </c>
      <c r="E6390" s="2">
        <v>41816</v>
      </c>
      <c r="F6390">
        <v>1957.22</v>
      </c>
      <c r="G6390">
        <f t="shared" si="894"/>
        <v>-1.1788541129760244E-3</v>
      </c>
      <c r="H6390" s="2">
        <v>41816</v>
      </c>
      <c r="I6390">
        <v>3546.38</v>
      </c>
      <c r="J6390">
        <f t="shared" si="895"/>
        <v>-1.0084620671781952E-3</v>
      </c>
      <c r="K6390">
        <f t="shared" si="891"/>
        <v>-1.0125820671781952E-3</v>
      </c>
      <c r="L6390">
        <v>1.9614644201692471E-3</v>
      </c>
      <c r="N6390" s="2">
        <v>41816</v>
      </c>
      <c r="O6390">
        <v>41.72</v>
      </c>
      <c r="Q6390" s="2">
        <v>41816</v>
      </c>
      <c r="R6390">
        <v>59005.31</v>
      </c>
      <c r="S6390" s="8">
        <f t="shared" si="896"/>
        <v>-7.3760463039271862E-3</v>
      </c>
      <c r="T6390" s="9">
        <f t="shared" si="892"/>
        <v>-7.380166303927186E-3</v>
      </c>
      <c r="U6390" s="3">
        <f>Sheet1!$B$17+Sheet1!$B$18*'Portfolio allocation'!K6390</f>
        <v>-6.7386092535443097E-4</v>
      </c>
      <c r="V6390" s="13">
        <f t="shared" si="897"/>
        <v>-6.7063053785727548E-3</v>
      </c>
      <c r="W6390" s="13"/>
      <c r="X6390" s="2">
        <v>41816</v>
      </c>
      <c r="Y6390">
        <v>172.28299999999999</v>
      </c>
      <c r="AA6390" s="2">
        <v>41816</v>
      </c>
      <c r="AB6390">
        <v>2567.21</v>
      </c>
      <c r="AC6390">
        <f t="shared" si="898"/>
        <v>-1.9360933679083425E-3</v>
      </c>
      <c r="AD6390">
        <f t="shared" si="893"/>
        <v>-1.9400133679083424E-3</v>
      </c>
      <c r="AE6390">
        <f>Sheet2!$B$17+Sheet2!$B$18*'Portfolio allocation'!K6390</f>
        <v>-8.4702679607544576E-4</v>
      </c>
      <c r="AF6390">
        <f t="shared" si="899"/>
        <v>-1.0929865718328968E-3</v>
      </c>
      <c r="AH6390" s="2">
        <v>41816</v>
      </c>
      <c r="AI6390">
        <v>2.532</v>
      </c>
      <c r="AJ6390">
        <v>9.8000000000000004E-2</v>
      </c>
      <c r="AK6390">
        <v>1.3589500000000001</v>
      </c>
      <c r="AR6390" s="3"/>
    </row>
    <row r="6391" spans="1:44" hidden="1" outlineLevel="1" x14ac:dyDescent="0.2">
      <c r="A6391" s="2">
        <v>41817</v>
      </c>
      <c r="B6391">
        <v>11.26</v>
      </c>
      <c r="E6391" s="2">
        <v>41817</v>
      </c>
      <c r="F6391">
        <v>1960.96</v>
      </c>
      <c r="G6391">
        <f t="shared" si="894"/>
        <v>1.9108735860047243E-3</v>
      </c>
      <c r="H6391" s="2">
        <v>41817</v>
      </c>
      <c r="I6391">
        <v>3553.35</v>
      </c>
      <c r="J6391">
        <f t="shared" si="895"/>
        <v>1.9653844201692472E-3</v>
      </c>
      <c r="K6391">
        <f t="shared" si="891"/>
        <v>1.9614644201692471E-3</v>
      </c>
      <c r="L6391">
        <v>-3.333867482798217E-4</v>
      </c>
      <c r="N6391" s="2">
        <v>41817</v>
      </c>
      <c r="O6391">
        <v>42.25</v>
      </c>
      <c r="Q6391" s="2">
        <v>41817</v>
      </c>
      <c r="R6391">
        <v>59754.92</v>
      </c>
      <c r="S6391" s="8">
        <f t="shared" si="896"/>
        <v>1.2704110867310048E-2</v>
      </c>
      <c r="T6391" s="9">
        <f t="shared" si="892"/>
        <v>1.2700190867310049E-2</v>
      </c>
      <c r="U6391" s="3">
        <f>Sheet1!$B$17+Sheet1!$B$18*'Portfolio allocation'!K6391</f>
        <v>2.7380405772918274E-3</v>
      </c>
      <c r="V6391" s="13">
        <f t="shared" si="897"/>
        <v>9.9621502900182207E-3</v>
      </c>
      <c r="W6391" s="13"/>
      <c r="X6391" s="2">
        <v>41817</v>
      </c>
      <c r="Y6391">
        <v>173.56290000000001</v>
      </c>
      <c r="AA6391" s="2">
        <v>41817</v>
      </c>
      <c r="AB6391">
        <v>2586.29</v>
      </c>
      <c r="AC6391">
        <f t="shared" si="898"/>
        <v>7.4321929253937657E-3</v>
      </c>
      <c r="AD6391">
        <f t="shared" si="893"/>
        <v>7.4280729253937659E-3</v>
      </c>
      <c r="AE6391">
        <f>Sheet2!$B$17+Sheet2!$B$18*'Portfolio allocation'!K6391</f>
        <v>1.7975712152620764E-3</v>
      </c>
      <c r="AF6391">
        <f t="shared" si="899"/>
        <v>5.6305017101316891E-3</v>
      </c>
      <c r="AH6391" s="2">
        <v>41817</v>
      </c>
      <c r="AI6391">
        <v>2.536</v>
      </c>
      <c r="AJ6391">
        <v>0.10299999999999999</v>
      </c>
      <c r="AK6391">
        <v>1.36405</v>
      </c>
      <c r="AR6391" s="3"/>
    </row>
    <row r="6392" spans="1:44" hidden="1" outlineLevel="1" x14ac:dyDescent="0.2">
      <c r="A6392" s="2">
        <v>41820</v>
      </c>
      <c r="B6392">
        <v>11.57</v>
      </c>
      <c r="E6392" s="2">
        <v>41820</v>
      </c>
      <c r="F6392">
        <v>1960.23</v>
      </c>
      <c r="G6392">
        <f t="shared" si="894"/>
        <v>-3.7226664490863648E-4</v>
      </c>
      <c r="H6392" s="2">
        <v>41820</v>
      </c>
      <c r="I6392">
        <v>3552.18</v>
      </c>
      <c r="J6392">
        <f t="shared" si="895"/>
        <v>-3.2926674827982172E-4</v>
      </c>
      <c r="K6392">
        <f t="shared" si="891"/>
        <v>-3.333867482798217E-4</v>
      </c>
      <c r="L6392">
        <v>6.8563357591113648E-3</v>
      </c>
      <c r="N6392" s="2">
        <v>41820</v>
      </c>
      <c r="O6392">
        <v>41.7</v>
      </c>
      <c r="Q6392" s="2">
        <v>41820</v>
      </c>
      <c r="R6392">
        <v>58977.04</v>
      </c>
      <c r="S6392" s="8">
        <f t="shared" si="896"/>
        <v>-1.3017840204622488E-2</v>
      </c>
      <c r="T6392" s="9">
        <f t="shared" si="892"/>
        <v>-1.3021960204622488E-2</v>
      </c>
      <c r="U6392" s="3">
        <f>Sheet1!$B$17+Sheet1!$B$18*'Portfolio allocation'!K6392</f>
        <v>1.0532915758422283E-4</v>
      </c>
      <c r="V6392" s="13">
        <f t="shared" si="897"/>
        <v>-1.3127289362206711E-2</v>
      </c>
      <c r="W6392" s="13"/>
      <c r="X6392" s="2">
        <v>41820</v>
      </c>
      <c r="Y6392">
        <v>173.14269999999999</v>
      </c>
      <c r="AA6392" s="2">
        <v>41820</v>
      </c>
      <c r="AB6392">
        <v>2580.02</v>
      </c>
      <c r="AC6392">
        <f t="shared" si="898"/>
        <v>-2.4243220984498937E-3</v>
      </c>
      <c r="AD6392">
        <f t="shared" si="893"/>
        <v>-2.4285620984498936E-3</v>
      </c>
      <c r="AE6392">
        <f>Sheet2!$B$17+Sheet2!$B$18*'Portfolio allocation'!K6392</f>
        <v>-2.4306899067125866E-4</v>
      </c>
      <c r="AF6392">
        <f t="shared" si="899"/>
        <v>-2.1854931077786351E-3</v>
      </c>
      <c r="AH6392" s="2">
        <v>41820</v>
      </c>
      <c r="AI6392">
        <v>2.532</v>
      </c>
      <c r="AJ6392">
        <v>0.106</v>
      </c>
      <c r="AK6392">
        <v>1.3691500000000001</v>
      </c>
      <c r="AR6392" s="3"/>
    </row>
    <row r="6393" spans="1:44" hidden="1" outlineLevel="1" x14ac:dyDescent="0.2">
      <c r="A6393" s="2">
        <v>41821</v>
      </c>
      <c r="B6393">
        <v>11.15</v>
      </c>
      <c r="E6393" s="2">
        <v>41821</v>
      </c>
      <c r="F6393">
        <v>1973.32</v>
      </c>
      <c r="G6393">
        <f t="shared" si="894"/>
        <v>6.677787810614122E-3</v>
      </c>
      <c r="H6393" s="2">
        <v>41821</v>
      </c>
      <c r="I6393">
        <v>3576.55</v>
      </c>
      <c r="J6393">
        <f t="shared" si="895"/>
        <v>6.8605757591113647E-3</v>
      </c>
      <c r="K6393">
        <f t="shared" si="891"/>
        <v>6.8563357591113648E-3</v>
      </c>
      <c r="L6393">
        <v>7.1165358068530824E-4</v>
      </c>
      <c r="N6393" s="2">
        <v>41821</v>
      </c>
      <c r="O6393">
        <v>41.87</v>
      </c>
      <c r="Q6393" s="2">
        <v>41821</v>
      </c>
      <c r="R6393">
        <v>59217.47</v>
      </c>
      <c r="S6393" s="8">
        <f t="shared" si="896"/>
        <v>4.0766711927218147E-3</v>
      </c>
      <c r="T6393" s="9">
        <f t="shared" si="892"/>
        <v>4.0724311927218147E-3</v>
      </c>
      <c r="U6393" s="3">
        <f>Sheet1!$B$17+Sheet1!$B$18*'Portfolio allocation'!K6393</f>
        <v>8.3535610298628993E-3</v>
      </c>
      <c r="V6393" s="13">
        <f t="shared" si="897"/>
        <v>-4.2811298371410846E-3</v>
      </c>
      <c r="W6393" s="13"/>
      <c r="X6393" s="2">
        <v>41821</v>
      </c>
      <c r="Y6393">
        <v>177.9949</v>
      </c>
      <c r="AA6393" s="2">
        <v>41821</v>
      </c>
      <c r="AB6393">
        <v>2652.33</v>
      </c>
      <c r="AC6393">
        <f t="shared" si="898"/>
        <v>2.8026914520042467E-2</v>
      </c>
      <c r="AD6393">
        <f t="shared" si="893"/>
        <v>2.8022794520042468E-2</v>
      </c>
      <c r="AE6393">
        <f>Sheet2!$B$17+Sheet2!$B$18*'Portfolio allocation'!K6393</f>
        <v>6.1502156893116387E-3</v>
      </c>
      <c r="AF6393">
        <f t="shared" si="899"/>
        <v>2.1872578830730828E-2</v>
      </c>
      <c r="AH6393" s="2">
        <v>41821</v>
      </c>
      <c r="AI6393">
        <v>2.5659999999999998</v>
      </c>
      <c r="AJ6393">
        <v>0.10299999999999999</v>
      </c>
      <c r="AK6393">
        <v>1.36795</v>
      </c>
      <c r="AR6393" s="3"/>
    </row>
    <row r="6394" spans="1:44" hidden="1" outlineLevel="1" x14ac:dyDescent="0.2">
      <c r="A6394" s="2">
        <v>41822</v>
      </c>
      <c r="B6394">
        <v>10.82</v>
      </c>
      <c r="E6394" s="2">
        <v>41822</v>
      </c>
      <c r="F6394">
        <v>1974.62</v>
      </c>
      <c r="G6394">
        <f t="shared" si="894"/>
        <v>6.5878823505571837E-4</v>
      </c>
      <c r="H6394" s="2">
        <v>41822</v>
      </c>
      <c r="I6394">
        <v>3579.11</v>
      </c>
      <c r="J6394">
        <f t="shared" si="895"/>
        <v>7.1577358068530827E-4</v>
      </c>
      <c r="K6394">
        <f t="shared" si="891"/>
        <v>7.1165358068530824E-4</v>
      </c>
      <c r="L6394">
        <v>5.4774897236464243E-3</v>
      </c>
      <c r="N6394" s="2">
        <v>41822</v>
      </c>
      <c r="O6394">
        <v>41.9</v>
      </c>
      <c r="Q6394" s="2">
        <v>41822</v>
      </c>
      <c r="R6394">
        <v>59259.9</v>
      </c>
      <c r="S6394" s="8">
        <f t="shared" si="896"/>
        <v>7.1651152945229057E-4</v>
      </c>
      <c r="T6394" s="9">
        <f t="shared" si="892"/>
        <v>7.1239152945229054E-4</v>
      </c>
      <c r="U6394" s="3">
        <f>Sheet1!$B$17+Sheet1!$B$18*'Portfolio allocation'!K6394</f>
        <v>1.3042259078170041E-3</v>
      </c>
      <c r="V6394" s="13">
        <f t="shared" si="897"/>
        <v>-5.9183437836471354E-4</v>
      </c>
      <c r="W6394" s="13"/>
      <c r="X6394" s="2">
        <v>41822</v>
      </c>
      <c r="Y6394">
        <v>179.9434</v>
      </c>
      <c r="AA6394" s="2">
        <v>41822</v>
      </c>
      <c r="AB6394">
        <v>2681.36</v>
      </c>
      <c r="AC6394">
        <f t="shared" si="898"/>
        <v>1.0945093559247887E-2</v>
      </c>
      <c r="AD6394">
        <f t="shared" si="893"/>
        <v>1.0940773559247887E-2</v>
      </c>
      <c r="AE6394">
        <f>Sheet2!$B$17+Sheet2!$B$18*'Portfolio allocation'!K6394</f>
        <v>6.8620753123464198E-4</v>
      </c>
      <c r="AF6394">
        <f t="shared" si="899"/>
        <v>1.0254566028013244E-2</v>
      </c>
      <c r="AH6394" s="2">
        <v>41822</v>
      </c>
      <c r="AI6394">
        <v>2.6280000000000001</v>
      </c>
      <c r="AJ6394">
        <v>0.108</v>
      </c>
      <c r="AK6394">
        <v>1.3654500000000001</v>
      </c>
      <c r="AR6394" s="3"/>
    </row>
    <row r="6395" spans="1:44" hidden="1" outlineLevel="1" x14ac:dyDescent="0.2">
      <c r="A6395" s="2">
        <v>41823</v>
      </c>
      <c r="B6395">
        <v>10.32</v>
      </c>
      <c r="E6395" s="2">
        <v>41823</v>
      </c>
      <c r="F6395">
        <v>1985.44</v>
      </c>
      <c r="G6395">
        <f t="shared" si="894"/>
        <v>5.4795353029950533E-3</v>
      </c>
      <c r="H6395" s="2">
        <v>41823</v>
      </c>
      <c r="I6395">
        <v>3598.73</v>
      </c>
      <c r="J6395">
        <f t="shared" si="895"/>
        <v>5.4818097236464247E-3</v>
      </c>
      <c r="K6395">
        <f t="shared" si="891"/>
        <v>5.4774897236464243E-3</v>
      </c>
      <c r="L6395">
        <v>-4.1199999999999995E-6</v>
      </c>
      <c r="N6395" s="2">
        <v>41823</v>
      </c>
      <c r="O6395">
        <v>41.8</v>
      </c>
      <c r="Q6395" s="2">
        <v>41823</v>
      </c>
      <c r="R6395">
        <v>59118.46</v>
      </c>
      <c r="S6395" s="8">
        <f t="shared" si="896"/>
        <v>-2.3867741930040376E-3</v>
      </c>
      <c r="T6395" s="9">
        <f t="shared" si="892"/>
        <v>-2.3910941930040375E-3</v>
      </c>
      <c r="U6395" s="3">
        <f>Sheet1!$B$17+Sheet1!$B$18*'Portfolio allocation'!K6395</f>
        <v>6.7717139133719236E-3</v>
      </c>
      <c r="V6395" s="13">
        <f t="shared" si="897"/>
        <v>-9.1628081063759616E-3</v>
      </c>
      <c r="W6395" s="13"/>
      <c r="X6395" s="2">
        <v>41823</v>
      </c>
      <c r="Y6395">
        <v>180.0772</v>
      </c>
      <c r="AA6395" s="2">
        <v>41823</v>
      </c>
      <c r="AB6395">
        <v>2683.35</v>
      </c>
      <c r="AC6395">
        <f t="shared" si="898"/>
        <v>7.4216069457277989E-4</v>
      </c>
      <c r="AD6395">
        <f t="shared" si="893"/>
        <v>7.3804069457277985E-4</v>
      </c>
      <c r="AE6395">
        <f>Sheet2!$B$17+Sheet2!$B$18*'Portfolio allocation'!K6395</f>
        <v>4.9241106170323139E-3</v>
      </c>
      <c r="AF6395">
        <f t="shared" si="899"/>
        <v>-4.1860699224595338E-3</v>
      </c>
      <c r="AH6395" s="2">
        <v>41823</v>
      </c>
      <c r="AI6395">
        <v>2.641</v>
      </c>
      <c r="AJ6395">
        <v>0.10299999999999999</v>
      </c>
      <c r="AK6395">
        <v>1.361</v>
      </c>
      <c r="AR6395" s="3"/>
    </row>
    <row r="6396" spans="1:44" hidden="1" outlineLevel="1" x14ac:dyDescent="0.2">
      <c r="A6396" s="2">
        <v>41824</v>
      </c>
      <c r="B6396">
        <v>10.32</v>
      </c>
      <c r="E6396" s="2">
        <v>41824</v>
      </c>
      <c r="F6396">
        <v>1985.44</v>
      </c>
      <c r="G6396">
        <f t="shared" si="894"/>
        <v>0</v>
      </c>
      <c r="H6396" s="2">
        <v>41824</v>
      </c>
      <c r="I6396">
        <v>3598.73</v>
      </c>
      <c r="J6396">
        <f t="shared" si="895"/>
        <v>0</v>
      </c>
      <c r="K6396">
        <f t="shared" si="891"/>
        <v>-4.1199999999999995E-6</v>
      </c>
      <c r="L6396">
        <v>-3.8888237704967667E-3</v>
      </c>
      <c r="N6396" s="2">
        <v>41824</v>
      </c>
      <c r="O6396">
        <v>41.8</v>
      </c>
      <c r="Q6396" s="2">
        <v>41824</v>
      </c>
      <c r="R6396">
        <v>59118.46</v>
      </c>
      <c r="S6396" s="8">
        <f t="shared" si="896"/>
        <v>0</v>
      </c>
      <c r="T6396" s="9">
        <f t="shared" si="892"/>
        <v>-4.1199999999999995E-6</v>
      </c>
      <c r="U6396" s="3">
        <f>Sheet1!$B$17+Sheet1!$B$18*'Portfolio allocation'!K6396</f>
        <v>4.830723159399473E-4</v>
      </c>
      <c r="V6396" s="13">
        <f t="shared" si="897"/>
        <v>-4.8719231593994728E-4</v>
      </c>
      <c r="W6396" s="13"/>
      <c r="X6396" s="2">
        <v>41824</v>
      </c>
      <c r="Y6396">
        <v>180.0772</v>
      </c>
      <c r="AA6396" s="2">
        <v>41824</v>
      </c>
      <c r="AB6396">
        <v>2683.35</v>
      </c>
      <c r="AC6396">
        <f t="shared" si="898"/>
        <v>0</v>
      </c>
      <c r="AD6396">
        <f t="shared" si="893"/>
        <v>-4.1199999999999995E-6</v>
      </c>
      <c r="AE6396">
        <f>Sheet2!$B$17+Sheet2!$B$18*'Portfolio allocation'!K6396</f>
        <v>4.9723402253654077E-5</v>
      </c>
      <c r="AF6396">
        <f t="shared" si="899"/>
        <v>-5.3843402253654078E-5</v>
      </c>
      <c r="AH6396" s="2">
        <v>41824</v>
      </c>
      <c r="AI6396">
        <v>2.641</v>
      </c>
      <c r="AJ6396">
        <v>0.10299999999999999</v>
      </c>
      <c r="AK6396">
        <v>1.3589</v>
      </c>
      <c r="AR6396" s="3"/>
    </row>
    <row r="6397" spans="1:44" hidden="1" outlineLevel="1" x14ac:dyDescent="0.2">
      <c r="A6397" s="2">
        <v>41827</v>
      </c>
      <c r="B6397">
        <v>11.33</v>
      </c>
      <c r="E6397" s="2">
        <v>41827</v>
      </c>
      <c r="F6397">
        <v>1977.65</v>
      </c>
      <c r="G6397">
        <f t="shared" si="894"/>
        <v>-3.9235635425900472E-3</v>
      </c>
      <c r="H6397" s="2">
        <v>41827</v>
      </c>
      <c r="I6397">
        <v>3584.75</v>
      </c>
      <c r="J6397">
        <f t="shared" si="895"/>
        <v>-3.8847037704967669E-3</v>
      </c>
      <c r="K6397">
        <f t="shared" si="891"/>
        <v>-3.8888237704967667E-3</v>
      </c>
      <c r="L6397">
        <v>-6.7604386330985151E-3</v>
      </c>
      <c r="N6397" s="2">
        <v>41827</v>
      </c>
      <c r="O6397">
        <v>41.99</v>
      </c>
      <c r="Q6397" s="2">
        <v>41827</v>
      </c>
      <c r="R6397">
        <v>59387.18</v>
      </c>
      <c r="S6397" s="8">
        <f t="shared" si="896"/>
        <v>4.5454499322208353E-3</v>
      </c>
      <c r="T6397" s="9">
        <f t="shared" si="892"/>
        <v>4.5413299322208354E-3</v>
      </c>
      <c r="U6397" s="3">
        <f>Sheet1!$B$17+Sheet1!$B$18*'Portfolio allocation'!K6397</f>
        <v>-3.9735583010599151E-3</v>
      </c>
      <c r="V6397" s="13">
        <f t="shared" si="897"/>
        <v>8.5148882332807506E-3</v>
      </c>
      <c r="W6397" s="13"/>
      <c r="X6397" s="2">
        <v>41827</v>
      </c>
      <c r="Y6397">
        <v>179.60910000000001</v>
      </c>
      <c r="AA6397" s="2">
        <v>41827</v>
      </c>
      <c r="AB6397">
        <v>2676.38</v>
      </c>
      <c r="AC6397">
        <f t="shared" si="898"/>
        <v>-2.5974993944136715E-3</v>
      </c>
      <c r="AD6397">
        <f t="shared" si="893"/>
        <v>-2.6015393944136714E-3</v>
      </c>
      <c r="AE6397">
        <f>Sheet2!$B$17+Sheet2!$B$18*'Portfolio allocation'!K6397</f>
        <v>-3.4046542982287815E-3</v>
      </c>
      <c r="AF6397">
        <f t="shared" si="899"/>
        <v>8.0311490381511016E-4</v>
      </c>
      <c r="AH6397" s="2">
        <v>41827</v>
      </c>
      <c r="AI6397">
        <v>2.6139999999999999</v>
      </c>
      <c r="AJ6397">
        <v>0.10100000000000001</v>
      </c>
      <c r="AK6397">
        <v>1.3595999999999999</v>
      </c>
      <c r="AR6397" s="3"/>
    </row>
    <row r="6398" spans="1:44" hidden="1" outlineLevel="1" x14ac:dyDescent="0.2">
      <c r="A6398" s="2">
        <v>41828</v>
      </c>
      <c r="B6398">
        <v>11.98</v>
      </c>
      <c r="E6398" s="2">
        <v>41828</v>
      </c>
      <c r="F6398">
        <v>1963.71</v>
      </c>
      <c r="G6398">
        <f t="shared" si="894"/>
        <v>-7.0487700048037505E-3</v>
      </c>
      <c r="H6398" s="2">
        <v>41828</v>
      </c>
      <c r="I6398">
        <v>3560.53</v>
      </c>
      <c r="J6398">
        <f t="shared" si="895"/>
        <v>-6.7563986330985148E-3</v>
      </c>
      <c r="K6398">
        <f t="shared" si="891"/>
        <v>-6.7604386330985151E-3</v>
      </c>
      <c r="L6398">
        <v>4.700635812196415E-3</v>
      </c>
      <c r="N6398" s="2">
        <v>41828</v>
      </c>
      <c r="O6398">
        <v>41.78</v>
      </c>
      <c r="Q6398" s="2">
        <v>41828</v>
      </c>
      <c r="R6398">
        <v>59090.19</v>
      </c>
      <c r="S6398" s="8">
        <f t="shared" si="896"/>
        <v>-5.0009109710209554E-3</v>
      </c>
      <c r="T6398" s="9">
        <f t="shared" si="892"/>
        <v>-5.0049509710209557E-3</v>
      </c>
      <c r="U6398" s="3">
        <f>Sheet1!$B$17+Sheet1!$B$18*'Portfolio allocation'!K6398</f>
        <v>-7.2679476478353221E-3</v>
      </c>
      <c r="V6398" s="13">
        <f t="shared" si="897"/>
        <v>2.2629966768143665E-3</v>
      </c>
      <c r="W6398" s="13"/>
      <c r="X6398" s="2">
        <v>41828</v>
      </c>
      <c r="Y6398">
        <v>178.82589999999999</v>
      </c>
      <c r="AA6398" s="2">
        <v>41828</v>
      </c>
      <c r="AB6398">
        <v>2664.71</v>
      </c>
      <c r="AC6398">
        <f t="shared" si="898"/>
        <v>-4.3603673618843874E-3</v>
      </c>
      <c r="AD6398">
        <f t="shared" si="893"/>
        <v>-4.364087361884387E-3</v>
      </c>
      <c r="AE6398">
        <f>Sheet2!$B$17+Sheet2!$B$18*'Portfolio allocation'!K6398</f>
        <v>-5.9581674955753363E-3</v>
      </c>
      <c r="AF6398">
        <f t="shared" si="899"/>
        <v>1.5940801336909493E-3</v>
      </c>
      <c r="AH6398" s="2">
        <v>41828</v>
      </c>
      <c r="AI6398">
        <v>2.5590000000000002</v>
      </c>
      <c r="AJ6398">
        <v>9.2999999999999999E-2</v>
      </c>
      <c r="AK6398">
        <v>1.3613999999999999</v>
      </c>
      <c r="AR6398" s="3"/>
    </row>
    <row r="6399" spans="1:44" hidden="1" outlineLevel="1" x14ac:dyDescent="0.2">
      <c r="A6399" s="2">
        <v>41829</v>
      </c>
      <c r="B6399">
        <v>11.65</v>
      </c>
      <c r="E6399" s="2">
        <v>41829</v>
      </c>
      <c r="F6399">
        <v>1972.83</v>
      </c>
      <c r="G6399">
        <f t="shared" si="894"/>
        <v>4.6442702843088046E-3</v>
      </c>
      <c r="H6399" s="2">
        <v>41829</v>
      </c>
      <c r="I6399">
        <v>3577.28</v>
      </c>
      <c r="J6399">
        <f t="shared" si="895"/>
        <v>4.7043558121964146E-3</v>
      </c>
      <c r="K6399">
        <f t="shared" si="891"/>
        <v>4.700635812196415E-3</v>
      </c>
      <c r="L6399">
        <v>-4.138146156185866E-3</v>
      </c>
      <c r="N6399" s="2">
        <v>41829</v>
      </c>
      <c r="O6399">
        <v>41.67</v>
      </c>
      <c r="Q6399" s="2">
        <v>41829</v>
      </c>
      <c r="R6399">
        <v>58934.61</v>
      </c>
      <c r="S6399" s="8">
        <f t="shared" si="896"/>
        <v>-2.6329243483563802E-3</v>
      </c>
      <c r="T6399" s="9">
        <f t="shared" si="892"/>
        <v>-2.6366443483563803E-3</v>
      </c>
      <c r="U6399" s="3">
        <f>Sheet1!$B$17+Sheet1!$B$18*'Portfolio allocation'!K6399</f>
        <v>5.8804874180601631E-3</v>
      </c>
      <c r="V6399" s="13">
        <f t="shared" si="897"/>
        <v>-8.5171317664165438E-3</v>
      </c>
      <c r="W6399" s="13"/>
      <c r="X6399" s="2">
        <v>41829</v>
      </c>
      <c r="Y6399">
        <v>179.97210000000001</v>
      </c>
      <c r="AA6399" s="2">
        <v>41829</v>
      </c>
      <c r="AB6399">
        <v>2681.79</v>
      </c>
      <c r="AC6399">
        <f t="shared" si="898"/>
        <v>6.4097031196639342E-3</v>
      </c>
      <c r="AD6399">
        <f t="shared" si="893"/>
        <v>6.4059831196639347E-3</v>
      </c>
      <c r="AE6399">
        <f>Sheet2!$B$17+Sheet2!$B$18*'Portfolio allocation'!K6399</f>
        <v>4.2333122996351799E-3</v>
      </c>
      <c r="AF6399">
        <f t="shared" si="899"/>
        <v>2.1726708200287548E-3</v>
      </c>
      <c r="AH6399" s="2">
        <v>41829</v>
      </c>
      <c r="AI6399">
        <v>2.556</v>
      </c>
      <c r="AJ6399">
        <v>9.2999999999999999E-2</v>
      </c>
      <c r="AK6399">
        <v>1.36405</v>
      </c>
      <c r="AR6399" s="3"/>
    </row>
    <row r="6400" spans="1:44" hidden="1" outlineLevel="1" x14ac:dyDescent="0.2">
      <c r="A6400" s="2">
        <v>41830</v>
      </c>
      <c r="B6400">
        <v>12.59</v>
      </c>
      <c r="E6400" s="2">
        <v>41830</v>
      </c>
      <c r="F6400">
        <v>1964.68</v>
      </c>
      <c r="G6400">
        <f t="shared" si="894"/>
        <v>-4.1311212826243837E-3</v>
      </c>
      <c r="H6400" s="2">
        <v>41830</v>
      </c>
      <c r="I6400">
        <v>3562.49</v>
      </c>
      <c r="J6400">
        <f t="shared" si="895"/>
        <v>-4.1344261561858664E-3</v>
      </c>
      <c r="K6400">
        <f t="shared" si="891"/>
        <v>-4.138146156185866E-3</v>
      </c>
      <c r="L6400">
        <v>1.5654872115851972E-3</v>
      </c>
      <c r="N6400" s="2">
        <v>41830</v>
      </c>
      <c r="O6400">
        <v>41.685000000000002</v>
      </c>
      <c r="Q6400" s="2">
        <v>41830</v>
      </c>
      <c r="R6400">
        <v>58955.82</v>
      </c>
      <c r="S6400" s="8">
        <f t="shared" si="896"/>
        <v>3.5989039377715137E-4</v>
      </c>
      <c r="T6400" s="9">
        <f t="shared" si="892"/>
        <v>3.5617039377715135E-4</v>
      </c>
      <c r="U6400" s="3">
        <f>Sheet1!$B$17+Sheet1!$B$18*'Portfolio allocation'!K6400</f>
        <v>-4.2595872605919825E-3</v>
      </c>
      <c r="V6400" s="13">
        <f t="shared" si="897"/>
        <v>4.6157576543691334E-3</v>
      </c>
      <c r="W6400" s="13"/>
      <c r="X6400" s="2">
        <v>41830</v>
      </c>
      <c r="Y6400">
        <v>179.28440000000001</v>
      </c>
      <c r="AA6400" s="2">
        <v>41830</v>
      </c>
      <c r="AB6400">
        <v>2671.54</v>
      </c>
      <c r="AC6400">
        <f t="shared" si="898"/>
        <v>-3.8220740624731464E-3</v>
      </c>
      <c r="AD6400">
        <f t="shared" si="893"/>
        <v>-3.8257140624731465E-3</v>
      </c>
      <c r="AE6400">
        <f>Sheet2!$B$17+Sheet2!$B$18*'Portfolio allocation'!K6400</f>
        <v>-3.6263581243728715E-3</v>
      </c>
      <c r="AF6400">
        <f t="shared" si="899"/>
        <v>-1.99355938100275E-4</v>
      </c>
      <c r="AH6400" s="2">
        <v>41830</v>
      </c>
      <c r="AI6400">
        <v>2.5379999999999998</v>
      </c>
      <c r="AJ6400">
        <v>9.0999999999999998E-2</v>
      </c>
      <c r="AK6400">
        <v>1.3601000000000001</v>
      </c>
      <c r="AR6400" s="3"/>
    </row>
    <row r="6401" spans="1:44" hidden="1" outlineLevel="1" x14ac:dyDescent="0.2">
      <c r="A6401" s="2">
        <v>41831</v>
      </c>
      <c r="B6401">
        <v>12.08</v>
      </c>
      <c r="E6401" s="2">
        <v>41831</v>
      </c>
      <c r="F6401">
        <v>1967.57</v>
      </c>
      <c r="G6401">
        <f t="shared" si="894"/>
        <v>1.4709774619785509E-3</v>
      </c>
      <c r="H6401" s="2">
        <v>41831</v>
      </c>
      <c r="I6401">
        <v>3568.08</v>
      </c>
      <c r="J6401">
        <f t="shared" si="895"/>
        <v>1.5691272115851973E-3</v>
      </c>
      <c r="K6401">
        <f t="shared" si="891"/>
        <v>1.5654872115851972E-3</v>
      </c>
      <c r="L6401">
        <v>4.8420233689828026E-3</v>
      </c>
      <c r="N6401" s="2">
        <v>41831</v>
      </c>
      <c r="O6401">
        <v>42.09</v>
      </c>
      <c r="Q6401" s="2">
        <v>41831</v>
      </c>
      <c r="R6401">
        <v>59528.62</v>
      </c>
      <c r="S6401" s="8">
        <f t="shared" si="896"/>
        <v>9.715749861506584E-3</v>
      </c>
      <c r="T6401" s="9">
        <f t="shared" si="892"/>
        <v>9.7121098615065848E-3</v>
      </c>
      <c r="U6401" s="3">
        <f>Sheet1!$B$17+Sheet1!$B$18*'Portfolio allocation'!K6401</f>
        <v>2.2837654882071974E-3</v>
      </c>
      <c r="V6401" s="13">
        <f t="shared" si="897"/>
        <v>7.4283443732993878E-3</v>
      </c>
      <c r="W6401" s="13"/>
      <c r="X6401" s="2">
        <v>41831</v>
      </c>
      <c r="Y6401">
        <v>179.57089999999999</v>
      </c>
      <c r="AA6401" s="2">
        <v>41831</v>
      </c>
      <c r="AB6401">
        <v>2675.81</v>
      </c>
      <c r="AC6401">
        <f t="shared" si="898"/>
        <v>1.5983290536545347E-3</v>
      </c>
      <c r="AD6401">
        <f t="shared" si="893"/>
        <v>1.5946090536545347E-3</v>
      </c>
      <c r="AE6401">
        <f>Sheet2!$B$17+Sheet2!$B$18*'Portfolio allocation'!K6401</f>
        <v>1.4454581790968746E-3</v>
      </c>
      <c r="AF6401">
        <f t="shared" si="899"/>
        <v>1.4915087455766004E-4</v>
      </c>
      <c r="AH6401" s="2">
        <v>41831</v>
      </c>
      <c r="AI6401">
        <v>2.516</v>
      </c>
      <c r="AJ6401">
        <v>9.2999999999999999E-2</v>
      </c>
      <c r="AK6401">
        <v>1.3599000000000001</v>
      </c>
      <c r="AR6401" s="3"/>
    </row>
    <row r="6402" spans="1:44" hidden="1" outlineLevel="1" x14ac:dyDescent="0.2">
      <c r="A6402" s="2">
        <v>41834</v>
      </c>
      <c r="B6402">
        <v>11.82</v>
      </c>
      <c r="E6402" s="2">
        <v>41834</v>
      </c>
      <c r="F6402">
        <v>1977.1</v>
      </c>
      <c r="G6402">
        <f t="shared" si="894"/>
        <v>4.8435379681535107E-3</v>
      </c>
      <c r="H6402" s="2">
        <v>41834</v>
      </c>
      <c r="I6402">
        <v>3585.37</v>
      </c>
      <c r="J6402">
        <f t="shared" si="895"/>
        <v>4.8457433689828022E-3</v>
      </c>
      <c r="K6402">
        <f t="shared" si="891"/>
        <v>4.8420233689828026E-3</v>
      </c>
      <c r="L6402">
        <v>-1.9309166827411748E-3</v>
      </c>
      <c r="N6402" s="2">
        <v>41834</v>
      </c>
      <c r="O6402">
        <v>42.14</v>
      </c>
      <c r="Q6402" s="2">
        <v>41834</v>
      </c>
      <c r="R6402">
        <v>59599.34</v>
      </c>
      <c r="S6402" s="8">
        <f t="shared" si="896"/>
        <v>1.1879999905926031E-3</v>
      </c>
      <c r="T6402" s="9">
        <f t="shared" si="892"/>
        <v>1.1842799905926031E-3</v>
      </c>
      <c r="U6402" s="3">
        <f>Sheet1!$B$17+Sheet1!$B$18*'Portfolio allocation'!K6402</f>
        <v>6.0426908064427076E-3</v>
      </c>
      <c r="V6402" s="13">
        <f t="shared" si="897"/>
        <v>-4.858410815850105E-3</v>
      </c>
      <c r="W6402" s="13"/>
      <c r="X6402" s="2">
        <v>41834</v>
      </c>
      <c r="Y6402">
        <v>181.3475</v>
      </c>
      <c r="AA6402" s="2">
        <v>41834</v>
      </c>
      <c r="AB6402">
        <v>2702.28</v>
      </c>
      <c r="AC6402">
        <f t="shared" si="898"/>
        <v>9.8923316677941298E-3</v>
      </c>
      <c r="AD6402">
        <f t="shared" si="893"/>
        <v>9.8886916677941306E-3</v>
      </c>
      <c r="AE6402">
        <f>Sheet2!$B$17+Sheet2!$B$18*'Portfolio allocation'!K6402</f>
        <v>4.3590377222524459E-3</v>
      </c>
      <c r="AF6402">
        <f t="shared" si="899"/>
        <v>5.5296539455416847E-3</v>
      </c>
      <c r="AH6402" s="2">
        <v>41834</v>
      </c>
      <c r="AI6402">
        <v>2.5470000000000002</v>
      </c>
      <c r="AJ6402">
        <v>9.0999999999999998E-2</v>
      </c>
      <c r="AK6402">
        <v>1.3627</v>
      </c>
      <c r="AR6402" s="3"/>
    </row>
    <row r="6403" spans="1:44" hidden="1" outlineLevel="1" x14ac:dyDescent="0.2">
      <c r="A6403" s="2">
        <v>41835</v>
      </c>
      <c r="B6403">
        <v>11.96</v>
      </c>
      <c r="E6403" s="2">
        <v>41835</v>
      </c>
      <c r="F6403">
        <v>1973.28</v>
      </c>
      <c r="G6403">
        <f t="shared" si="894"/>
        <v>-1.9321228061301987E-3</v>
      </c>
      <c r="H6403" s="2">
        <v>41835</v>
      </c>
      <c r="I6403">
        <v>3578.46</v>
      </c>
      <c r="J6403">
        <f t="shared" si="895"/>
        <v>-1.9272766827411747E-3</v>
      </c>
      <c r="K6403">
        <f t="shared" si="891"/>
        <v>-1.9309166827411748E-3</v>
      </c>
      <c r="L6403">
        <v>4.3137797065775771E-3</v>
      </c>
      <c r="N6403" s="2">
        <v>41835</v>
      </c>
      <c r="O6403">
        <v>42.45</v>
      </c>
      <c r="Q6403" s="2">
        <v>41835</v>
      </c>
      <c r="R6403">
        <v>60037.78</v>
      </c>
      <c r="S6403" s="8">
        <f t="shared" si="896"/>
        <v>7.3564573030506786E-3</v>
      </c>
      <c r="T6403" s="9">
        <f t="shared" si="892"/>
        <v>7.3528173030506785E-3</v>
      </c>
      <c r="U6403" s="3">
        <f>Sheet1!$B$17+Sheet1!$B$18*'Portfolio allocation'!K6403</f>
        <v>-1.7273976700224575E-3</v>
      </c>
      <c r="V6403" s="13">
        <f t="shared" si="897"/>
        <v>9.0802149730731356E-3</v>
      </c>
      <c r="W6403" s="13"/>
      <c r="X6403" s="2">
        <v>41835</v>
      </c>
      <c r="Y6403">
        <v>180.03890000000001</v>
      </c>
      <c r="AA6403" s="2">
        <v>41835</v>
      </c>
      <c r="AB6403">
        <v>2682.79</v>
      </c>
      <c r="AC6403">
        <f t="shared" si="898"/>
        <v>-7.2124280237430005E-3</v>
      </c>
      <c r="AD6403">
        <f t="shared" si="893"/>
        <v>-7.2161480237430001E-3</v>
      </c>
      <c r="AE6403">
        <f>Sheet2!$B$17+Sheet2!$B$18*'Portfolio allocation'!K6403</f>
        <v>-1.663633365069046E-3</v>
      </c>
      <c r="AF6403">
        <f t="shared" si="899"/>
        <v>-5.5525146586739536E-3</v>
      </c>
      <c r="AH6403" s="2">
        <v>41835</v>
      </c>
      <c r="AI6403">
        <v>2.552</v>
      </c>
      <c r="AJ6403">
        <v>9.2999999999999999E-2</v>
      </c>
      <c r="AK6403">
        <v>1.3569500000000001</v>
      </c>
      <c r="AR6403" s="3"/>
    </row>
    <row r="6404" spans="1:44" hidden="1" outlineLevel="1" x14ac:dyDescent="0.2">
      <c r="A6404" s="2">
        <v>41836</v>
      </c>
      <c r="B6404">
        <v>11</v>
      </c>
      <c r="E6404" s="2">
        <v>41836</v>
      </c>
      <c r="F6404">
        <v>1981.57</v>
      </c>
      <c r="G6404">
        <f t="shared" si="894"/>
        <v>4.2011270574879855E-3</v>
      </c>
      <c r="H6404" s="2">
        <v>41836</v>
      </c>
      <c r="I6404">
        <v>3593.91</v>
      </c>
      <c r="J6404">
        <f t="shared" si="895"/>
        <v>4.3174997065775766E-3</v>
      </c>
      <c r="K6404">
        <f t="shared" ref="K6404:K6467" si="900">J6404-(AJ6403/25000)</f>
        <v>4.3137797065775771E-3</v>
      </c>
      <c r="L6404">
        <v>-1.1740240947936869E-2</v>
      </c>
      <c r="N6404" s="2">
        <v>41836</v>
      </c>
      <c r="O6404">
        <v>44.08</v>
      </c>
      <c r="Q6404" s="2">
        <v>41836</v>
      </c>
      <c r="R6404">
        <v>62343.1</v>
      </c>
      <c r="S6404" s="8">
        <f t="shared" si="896"/>
        <v>3.8397822171306162E-2</v>
      </c>
      <c r="T6404" s="9">
        <f t="shared" ref="T6404:T6467" si="901">S6404-(AJ6403/100/250)</f>
        <v>3.8394102171306163E-2</v>
      </c>
      <c r="U6404" s="3">
        <f>Sheet1!$B$17+Sheet1!$B$18*'Portfolio allocation'!K6404</f>
        <v>5.4366762894567152E-3</v>
      </c>
      <c r="V6404" s="13">
        <f t="shared" si="897"/>
        <v>3.2957425881849446E-2</v>
      </c>
      <c r="W6404" s="13"/>
      <c r="X6404" s="2">
        <v>41836</v>
      </c>
      <c r="Y6404">
        <v>183.7354</v>
      </c>
      <c r="AA6404" s="2">
        <v>41836</v>
      </c>
      <c r="AB6404">
        <v>2737.87</v>
      </c>
      <c r="AC6404">
        <f t="shared" si="898"/>
        <v>2.0530865255946162E-2</v>
      </c>
      <c r="AD6404">
        <f t="shared" ref="AD6404:AD6467" si="902">AC6404-AJ6404/25000</f>
        <v>2.0527145255946164E-2</v>
      </c>
      <c r="AE6404">
        <f>Sheet2!$B$17+Sheet2!$B$18*'Portfolio allocation'!K6404</f>
        <v>3.8893099809270276E-3</v>
      </c>
      <c r="AF6404">
        <f t="shared" si="899"/>
        <v>1.6637835275019136E-2</v>
      </c>
      <c r="AH6404" s="2">
        <v>41836</v>
      </c>
      <c r="AI6404">
        <v>2.5299999999999998</v>
      </c>
      <c r="AJ6404">
        <v>9.2999999999999999E-2</v>
      </c>
      <c r="AK6404">
        <v>1.35355</v>
      </c>
      <c r="AR6404" s="3"/>
    </row>
    <row r="6405" spans="1:44" hidden="1" outlineLevel="1" x14ac:dyDescent="0.2">
      <c r="A6405" s="2">
        <v>41837</v>
      </c>
      <c r="B6405">
        <v>14.54</v>
      </c>
      <c r="E6405" s="2">
        <v>41837</v>
      </c>
      <c r="F6405">
        <v>1958.12</v>
      </c>
      <c r="G6405">
        <f t="shared" ref="G6405:G6468" si="903">(F6405/F6404)-1</f>
        <v>-1.1834050777918548E-2</v>
      </c>
      <c r="H6405" s="2">
        <v>41837</v>
      </c>
      <c r="I6405">
        <v>3551.73</v>
      </c>
      <c r="J6405">
        <f t="shared" ref="J6405:J6468" si="904">(I6405/I6404)-1</f>
        <v>-1.1736520947936868E-2</v>
      </c>
      <c r="K6405">
        <f t="shared" si="900"/>
        <v>-1.1740240947936869E-2</v>
      </c>
      <c r="L6405">
        <v>1.0267731008944988E-2</v>
      </c>
      <c r="N6405" s="2">
        <v>41837</v>
      </c>
      <c r="O6405">
        <v>44.53</v>
      </c>
      <c r="Q6405" s="2">
        <v>41837</v>
      </c>
      <c r="R6405">
        <v>62979.56</v>
      </c>
      <c r="S6405" s="8">
        <f t="shared" ref="S6405:S6468" si="905">R6405/R6404-1</f>
        <v>1.0208988645094674E-2</v>
      </c>
      <c r="T6405" s="9">
        <f t="shared" si="901"/>
        <v>1.0205268645094674E-2</v>
      </c>
      <c r="U6405" s="3">
        <f>Sheet1!$B$17+Sheet1!$B$18*'Portfolio allocation'!K6405</f>
        <v>-1.2980903068391723E-2</v>
      </c>
      <c r="V6405" s="13">
        <f t="shared" ref="V6405:V6468" si="906">T6405-U6405</f>
        <v>2.3186171713486397E-2</v>
      </c>
      <c r="W6405" s="13"/>
      <c r="X6405" s="2">
        <v>41837</v>
      </c>
      <c r="Y6405">
        <v>183.8596</v>
      </c>
      <c r="AA6405" s="2">
        <v>41837</v>
      </c>
      <c r="AB6405">
        <v>2739.72</v>
      </c>
      <c r="AC6405">
        <f t="shared" ref="AC6405:AC6468" si="907">AB6405/AB6404-1</f>
        <v>6.757077582206783E-4</v>
      </c>
      <c r="AD6405">
        <f t="shared" si="902"/>
        <v>6.7238775822067828E-4</v>
      </c>
      <c r="AE6405">
        <f>Sheet2!$B$17+Sheet2!$B$18*'Portfolio allocation'!K6405</f>
        <v>-1.0386334760176995E-2</v>
      </c>
      <c r="AF6405">
        <f t="shared" ref="AF6405:AF6468" si="908">AD6405-AE6405</f>
        <v>1.1058722518397674E-2</v>
      </c>
      <c r="AH6405" s="2">
        <v>41837</v>
      </c>
      <c r="AI6405">
        <v>2.4420000000000002</v>
      </c>
      <c r="AJ6405">
        <v>8.3000000000000004E-2</v>
      </c>
      <c r="AK6405">
        <v>1.3517999999999999</v>
      </c>
      <c r="AR6405" s="3"/>
    </row>
    <row r="6406" spans="1:44" hidden="1" outlineLevel="1" x14ac:dyDescent="0.2">
      <c r="A6406" s="2">
        <v>41838</v>
      </c>
      <c r="B6406">
        <v>12.06</v>
      </c>
      <c r="E6406" s="2">
        <v>41838</v>
      </c>
      <c r="F6406">
        <v>1978.22</v>
      </c>
      <c r="G6406">
        <f t="shared" si="903"/>
        <v>1.0264948011357911E-2</v>
      </c>
      <c r="H6406" s="2">
        <v>41838</v>
      </c>
      <c r="I6406">
        <v>3588.21</v>
      </c>
      <c r="J6406">
        <f t="shared" si="904"/>
        <v>1.0271051008944987E-2</v>
      </c>
      <c r="K6406">
        <f t="shared" si="900"/>
        <v>1.0267731008944988E-2</v>
      </c>
      <c r="L6406">
        <v>-2.294155820646042E-3</v>
      </c>
      <c r="N6406" s="2">
        <v>41838</v>
      </c>
      <c r="O6406">
        <v>44.69</v>
      </c>
      <c r="Q6406" s="2">
        <v>41838</v>
      </c>
      <c r="R6406">
        <v>63205.83</v>
      </c>
      <c r="S6406" s="8">
        <f t="shared" si="905"/>
        <v>3.5927529503223532E-3</v>
      </c>
      <c r="T6406" s="9">
        <f t="shared" si="901"/>
        <v>3.5894329503223534E-3</v>
      </c>
      <c r="U6406" s="3">
        <f>Sheet1!$B$17+Sheet1!$B$18*'Portfolio allocation'!K6406</f>
        <v>1.226720011672492E-2</v>
      </c>
      <c r="V6406" s="13">
        <f t="shared" si="906"/>
        <v>-8.6777671664025665E-3</v>
      </c>
      <c r="W6406" s="13"/>
      <c r="X6406" s="2">
        <v>41838</v>
      </c>
      <c r="Y6406">
        <v>183.86920000000001</v>
      </c>
      <c r="AA6406" s="2">
        <v>41838</v>
      </c>
      <c r="AB6406">
        <v>2739.86</v>
      </c>
      <c r="AC6406">
        <f t="shared" si="907"/>
        <v>5.1100112420376931E-5</v>
      </c>
      <c r="AD6406">
        <f t="shared" si="902"/>
        <v>4.7780112420376929E-5</v>
      </c>
      <c r="AE6406">
        <f>Sheet2!$B$17+Sheet2!$B$18*'Portfolio allocation'!K6406</f>
        <v>9.1837153780279391E-3</v>
      </c>
      <c r="AF6406">
        <f t="shared" si="908"/>
        <v>-9.1359352656075615E-3</v>
      </c>
      <c r="AH6406" s="2">
        <v>41838</v>
      </c>
      <c r="AI6406">
        <v>2.4820000000000002</v>
      </c>
      <c r="AJ6406">
        <v>8.3000000000000004E-2</v>
      </c>
      <c r="AK6406">
        <v>1.3509500000000001</v>
      </c>
      <c r="AR6406" s="3"/>
    </row>
    <row r="6407" spans="1:44" hidden="1" outlineLevel="1" x14ac:dyDescent="0.2">
      <c r="A6407" s="2">
        <v>41841</v>
      </c>
      <c r="B6407">
        <v>12.81</v>
      </c>
      <c r="E6407" s="2">
        <v>41841</v>
      </c>
      <c r="F6407">
        <v>1973.63</v>
      </c>
      <c r="G6407">
        <f t="shared" si="903"/>
        <v>-2.3202677154209317E-3</v>
      </c>
      <c r="H6407" s="2">
        <v>41841</v>
      </c>
      <c r="I6407">
        <v>3579.99</v>
      </c>
      <c r="J6407">
        <f t="shared" si="904"/>
        <v>-2.2908358206460422E-3</v>
      </c>
      <c r="K6407">
        <f t="shared" si="900"/>
        <v>-2.294155820646042E-3</v>
      </c>
      <c r="L6407">
        <v>5.0132537898709764E-3</v>
      </c>
      <c r="N6407" s="2">
        <v>41841</v>
      </c>
      <c r="O6407">
        <v>44.835000000000001</v>
      </c>
      <c r="Q6407" s="2">
        <v>41841</v>
      </c>
      <c r="R6407">
        <v>63410.91</v>
      </c>
      <c r="S6407" s="8">
        <f t="shared" si="905"/>
        <v>3.2446374013284096E-3</v>
      </c>
      <c r="T6407" s="9">
        <f t="shared" si="901"/>
        <v>3.2413174013284098E-3</v>
      </c>
      <c r="U6407" s="3">
        <f>Sheet1!$B$17+Sheet1!$B$18*'Portfolio allocation'!K6407</f>
        <v>-2.1441148147308829E-3</v>
      </c>
      <c r="V6407" s="13">
        <f t="shared" si="906"/>
        <v>5.3854322160592927E-3</v>
      </c>
      <c r="W6407" s="13"/>
      <c r="X6407" s="2">
        <v>41841</v>
      </c>
      <c r="Y6407">
        <v>182.29310000000001</v>
      </c>
      <c r="AA6407" s="2">
        <v>41841</v>
      </c>
      <c r="AB6407">
        <v>2716.38</v>
      </c>
      <c r="AC6407">
        <f t="shared" si="907"/>
        <v>-8.5697809377121015E-3</v>
      </c>
      <c r="AD6407">
        <f t="shared" si="902"/>
        <v>-8.5733009377121014E-3</v>
      </c>
      <c r="AE6407">
        <f>Sheet2!$B$17+Sheet2!$B$18*'Portfolio allocation'!K6407</f>
        <v>-1.9866348735625961E-3</v>
      </c>
      <c r="AF6407">
        <f t="shared" si="908"/>
        <v>-6.5866660641495049E-3</v>
      </c>
      <c r="AH6407" s="2">
        <v>41841</v>
      </c>
      <c r="AI6407">
        <v>2.4689999999999999</v>
      </c>
      <c r="AJ6407">
        <v>8.7999999999999995E-2</v>
      </c>
      <c r="AK6407">
        <v>1.35205</v>
      </c>
      <c r="AR6407" s="3"/>
    </row>
    <row r="6408" spans="1:44" hidden="1" outlineLevel="1" x14ac:dyDescent="0.2">
      <c r="A6408" s="2">
        <v>41842</v>
      </c>
      <c r="B6408">
        <v>12.24</v>
      </c>
      <c r="E6408" s="2">
        <v>41842</v>
      </c>
      <c r="F6408">
        <v>1983.53</v>
      </c>
      <c r="G6408">
        <f t="shared" si="903"/>
        <v>5.016137776584273E-3</v>
      </c>
      <c r="H6408" s="2">
        <v>41842</v>
      </c>
      <c r="I6408">
        <v>3597.95</v>
      </c>
      <c r="J6408">
        <f t="shared" si="904"/>
        <v>5.0167737898709763E-3</v>
      </c>
      <c r="K6408">
        <f t="shared" si="900"/>
        <v>5.0132537898709764E-3</v>
      </c>
      <c r="L6408">
        <v>1.7604538979142325E-3</v>
      </c>
      <c r="N6408" s="2">
        <v>41842</v>
      </c>
      <c r="O6408">
        <v>44.83</v>
      </c>
      <c r="Q6408" s="2">
        <v>41842</v>
      </c>
      <c r="R6408">
        <v>63403.839999999997</v>
      </c>
      <c r="S6408" s="8">
        <f t="shared" si="905"/>
        <v>-1.1149500929741318E-4</v>
      </c>
      <c r="T6408" s="9">
        <f t="shared" si="901"/>
        <v>-1.1501500929741318E-4</v>
      </c>
      <c r="U6408" s="3">
        <f>Sheet1!$B$17+Sheet1!$B$18*'Portfolio allocation'!K6408</f>
        <v>6.2391306848415765E-3</v>
      </c>
      <c r="V6408" s="13">
        <f t="shared" si="906"/>
        <v>-6.3541456941389896E-3</v>
      </c>
      <c r="W6408" s="13"/>
      <c r="X6408" s="2">
        <v>41842</v>
      </c>
      <c r="Y6408">
        <v>185.3879</v>
      </c>
      <c r="AA6408" s="2">
        <v>41842</v>
      </c>
      <c r="AB6408">
        <v>2762.49</v>
      </c>
      <c r="AC6408">
        <f t="shared" si="907"/>
        <v>1.6974797340578052E-2</v>
      </c>
      <c r="AD6408">
        <f t="shared" si="902"/>
        <v>1.697035734057805E-2</v>
      </c>
      <c r="AE6408">
        <f>Sheet2!$B$17+Sheet2!$B$18*'Portfolio allocation'!K6408</f>
        <v>4.5113001809893418E-3</v>
      </c>
      <c r="AF6408">
        <f t="shared" si="908"/>
        <v>1.2459057159588709E-2</v>
      </c>
      <c r="AH6408" s="2">
        <v>41842</v>
      </c>
      <c r="AI6408">
        <v>2.4660000000000002</v>
      </c>
      <c r="AJ6408">
        <v>0.111</v>
      </c>
      <c r="AK6408">
        <v>1.3467499999999999</v>
      </c>
      <c r="AR6408" s="3"/>
    </row>
    <row r="6409" spans="1:44" hidden="1" outlineLevel="1" x14ac:dyDescent="0.2">
      <c r="A6409" s="2">
        <v>41843</v>
      </c>
      <c r="B6409">
        <v>11.52</v>
      </c>
      <c r="E6409" s="2">
        <v>41843</v>
      </c>
      <c r="F6409">
        <v>1987.01</v>
      </c>
      <c r="G6409">
        <f t="shared" si="903"/>
        <v>1.7544478782776096E-3</v>
      </c>
      <c r="H6409" s="2">
        <v>41843</v>
      </c>
      <c r="I6409">
        <v>3604.3</v>
      </c>
      <c r="J6409">
        <f t="shared" si="904"/>
        <v>1.7648938979142326E-3</v>
      </c>
      <c r="K6409">
        <f t="shared" si="900"/>
        <v>1.7604538979142325E-3</v>
      </c>
      <c r="L6409">
        <v>4.9516349027544076E-4</v>
      </c>
      <c r="N6409" s="2">
        <v>41843</v>
      </c>
      <c r="O6409">
        <v>44.87</v>
      </c>
      <c r="Q6409" s="2">
        <v>41843</v>
      </c>
      <c r="R6409">
        <v>63460.42</v>
      </c>
      <c r="S6409" s="8">
        <f t="shared" si="905"/>
        <v>8.9237497287242284E-4</v>
      </c>
      <c r="T6409" s="9">
        <f t="shared" si="901"/>
        <v>8.8793497287242287E-4</v>
      </c>
      <c r="U6409" s="3">
        <f>Sheet1!$B$17+Sheet1!$B$18*'Portfolio allocation'!K6409</f>
        <v>2.5074362118767848E-3</v>
      </c>
      <c r="V6409" s="13">
        <f t="shared" si="906"/>
        <v>-1.6195012390043621E-3</v>
      </c>
      <c r="W6409" s="13"/>
      <c r="X6409" s="2">
        <v>41843</v>
      </c>
      <c r="Y6409">
        <v>184.9485</v>
      </c>
      <c r="AA6409" s="2">
        <v>41843</v>
      </c>
      <c r="AB6409">
        <v>2755.94</v>
      </c>
      <c r="AC6409">
        <f t="shared" si="907"/>
        <v>-2.3710493069657446E-3</v>
      </c>
      <c r="AD6409">
        <f t="shared" si="902"/>
        <v>-2.3752893069657445E-3</v>
      </c>
      <c r="AE6409">
        <f>Sheet2!$B$17+Sheet2!$B$18*'Portfolio allocation'!K6409</f>
        <v>1.618827530630685E-3</v>
      </c>
      <c r="AF6409">
        <f t="shared" si="908"/>
        <v>-3.9941168375964295E-3</v>
      </c>
      <c r="AH6409" s="2">
        <v>41843</v>
      </c>
      <c r="AI6409">
        <v>2.4689999999999999</v>
      </c>
      <c r="AJ6409">
        <v>0.106</v>
      </c>
      <c r="AK6409">
        <v>1.3463499999999999</v>
      </c>
      <c r="AR6409" s="3"/>
    </row>
    <row r="6410" spans="1:44" hidden="1" outlineLevel="1" x14ac:dyDescent="0.2">
      <c r="A6410" s="2">
        <v>41844</v>
      </c>
      <c r="B6410">
        <v>11.84</v>
      </c>
      <c r="E6410" s="2">
        <v>41844</v>
      </c>
      <c r="F6410">
        <v>1987.98</v>
      </c>
      <c r="G6410">
        <f t="shared" si="903"/>
        <v>4.8817066849182744E-4</v>
      </c>
      <c r="H6410" s="2">
        <v>41844</v>
      </c>
      <c r="I6410">
        <v>3606.1</v>
      </c>
      <c r="J6410">
        <f t="shared" si="904"/>
        <v>4.9940349027544073E-4</v>
      </c>
      <c r="K6410">
        <f t="shared" si="900"/>
        <v>4.9516349027544076E-4</v>
      </c>
      <c r="L6410">
        <v>-4.8349435301294876E-3</v>
      </c>
      <c r="N6410" s="2">
        <v>41844</v>
      </c>
      <c r="O6410">
        <v>44.4</v>
      </c>
      <c r="Q6410" s="2">
        <v>41844</v>
      </c>
      <c r="R6410">
        <v>62795.69</v>
      </c>
      <c r="S6410" s="8">
        <f t="shared" si="905"/>
        <v>-1.0474717942301592E-2</v>
      </c>
      <c r="T6410" s="9">
        <f t="shared" si="901"/>
        <v>-1.0478957942301593E-2</v>
      </c>
      <c r="U6410" s="3">
        <f>Sheet1!$B$17+Sheet1!$B$18*'Portfolio allocation'!K6410</f>
        <v>1.0558629895102874E-3</v>
      </c>
      <c r="V6410" s="13">
        <f t="shared" si="906"/>
        <v>-1.1534820931811881E-2</v>
      </c>
      <c r="W6410" s="13"/>
      <c r="X6410" s="2">
        <v>41844</v>
      </c>
      <c r="Y6410">
        <v>186.4863</v>
      </c>
      <c r="AA6410" s="2">
        <v>41844</v>
      </c>
      <c r="AB6410">
        <v>2778.86</v>
      </c>
      <c r="AC6410">
        <f t="shared" si="907"/>
        <v>8.3165816382069213E-3</v>
      </c>
      <c r="AD6410">
        <f t="shared" si="902"/>
        <v>8.3123416382069205E-3</v>
      </c>
      <c r="AE6410">
        <f>Sheet2!$B$17+Sheet2!$B$18*'Portfolio allocation'!K6410</f>
        <v>4.9369901968045454E-4</v>
      </c>
      <c r="AF6410">
        <f t="shared" si="908"/>
        <v>7.8186426185264668E-3</v>
      </c>
      <c r="AH6410" s="2">
        <v>41844</v>
      </c>
      <c r="AI6410">
        <v>2.5019999999999998</v>
      </c>
      <c r="AJ6410">
        <v>0.106</v>
      </c>
      <c r="AK6410">
        <v>1.3469</v>
      </c>
      <c r="AR6410" s="3"/>
    </row>
    <row r="6411" spans="1:44" hidden="1" outlineLevel="1" x14ac:dyDescent="0.2">
      <c r="A6411" s="2">
        <v>41845</v>
      </c>
      <c r="B6411">
        <v>12.69</v>
      </c>
      <c r="E6411" s="2">
        <v>41845</v>
      </c>
      <c r="F6411">
        <v>1978.34</v>
      </c>
      <c r="G6411">
        <f t="shared" si="903"/>
        <v>-4.8491433515428506E-3</v>
      </c>
      <c r="H6411" s="2">
        <v>41845</v>
      </c>
      <c r="I6411">
        <v>3588.68</v>
      </c>
      <c r="J6411">
        <f t="shared" si="904"/>
        <v>-4.8307035301294876E-3</v>
      </c>
      <c r="K6411">
        <f t="shared" si="900"/>
        <v>-4.8349435301294876E-3</v>
      </c>
      <c r="L6411">
        <v>2.8834668925624678E-4</v>
      </c>
      <c r="N6411" s="2">
        <v>41845</v>
      </c>
      <c r="O6411">
        <v>44.5</v>
      </c>
      <c r="Q6411" s="2">
        <v>41845</v>
      </c>
      <c r="R6411">
        <v>62937.13</v>
      </c>
      <c r="S6411" s="8">
        <f t="shared" si="905"/>
        <v>2.2523838817598563E-3</v>
      </c>
      <c r="T6411" s="9">
        <f t="shared" si="901"/>
        <v>2.2481438817598563E-3</v>
      </c>
      <c r="U6411" s="3">
        <f>Sheet1!$B$17+Sheet1!$B$18*'Portfolio allocation'!K6411</f>
        <v>-5.0589708671739432E-3</v>
      </c>
      <c r="V6411" s="13">
        <f t="shared" si="906"/>
        <v>7.3071147489337995E-3</v>
      </c>
      <c r="W6411" s="13"/>
      <c r="X6411" s="2">
        <v>41845</v>
      </c>
      <c r="Y6411">
        <v>185.684</v>
      </c>
      <c r="AA6411" s="2">
        <v>41845</v>
      </c>
      <c r="AB6411">
        <v>2766.9</v>
      </c>
      <c r="AC6411">
        <f t="shared" si="907"/>
        <v>-4.3039231915246168E-3</v>
      </c>
      <c r="AD6411">
        <f t="shared" si="902"/>
        <v>-4.3081631915246167E-3</v>
      </c>
      <c r="AE6411">
        <f>Sheet2!$B$17+Sheet2!$B$18*'Portfolio allocation'!K6411</f>
        <v>-4.2459681261923328E-3</v>
      </c>
      <c r="AF6411">
        <f t="shared" si="908"/>
        <v>-6.2195065332283986E-5</v>
      </c>
      <c r="AH6411" s="2">
        <v>41845</v>
      </c>
      <c r="AI6411">
        <v>2.4670000000000001</v>
      </c>
      <c r="AJ6411">
        <v>0.106</v>
      </c>
      <c r="AK6411">
        <v>1.3432999999999999</v>
      </c>
      <c r="AR6411" s="3"/>
    </row>
    <row r="6412" spans="1:44" hidden="1" outlineLevel="1" x14ac:dyDescent="0.2">
      <c r="A6412" s="2">
        <v>41848</v>
      </c>
      <c r="B6412">
        <v>12.56</v>
      </c>
      <c r="E6412" s="2">
        <v>41848</v>
      </c>
      <c r="F6412">
        <v>1978.91</v>
      </c>
      <c r="G6412">
        <f t="shared" si="903"/>
        <v>2.8812034331826553E-4</v>
      </c>
      <c r="H6412" s="2">
        <v>41848</v>
      </c>
      <c r="I6412">
        <v>3589.73</v>
      </c>
      <c r="J6412">
        <f t="shared" si="904"/>
        <v>2.9258668925624676E-4</v>
      </c>
      <c r="K6412">
        <f t="shared" si="900"/>
        <v>2.8834668925624678E-4</v>
      </c>
      <c r="L6412">
        <v>-4.4836855293294399E-3</v>
      </c>
      <c r="N6412" s="2">
        <v>41848</v>
      </c>
      <c r="O6412">
        <v>43.97</v>
      </c>
      <c r="Q6412" s="2">
        <v>41848</v>
      </c>
      <c r="R6412">
        <v>62187.519999999997</v>
      </c>
      <c r="S6412" s="8">
        <f t="shared" si="905"/>
        <v>-1.191045730874607E-2</v>
      </c>
      <c r="T6412" s="9">
        <f t="shared" si="901"/>
        <v>-1.1914697308746071E-2</v>
      </c>
      <c r="U6412" s="3">
        <f>Sheet1!$B$17+Sheet1!$B$18*'Portfolio allocation'!K6412</f>
        <v>8.1859751394630555E-4</v>
      </c>
      <c r="V6412" s="13">
        <f t="shared" si="906"/>
        <v>-1.2733294822692375E-2</v>
      </c>
      <c r="W6412" s="13"/>
      <c r="X6412" s="2">
        <v>41848</v>
      </c>
      <c r="Y6412">
        <v>187.00210000000001</v>
      </c>
      <c r="AA6412" s="2">
        <v>41848</v>
      </c>
      <c r="AB6412">
        <v>2786.54</v>
      </c>
      <c r="AC6412">
        <f t="shared" si="907"/>
        <v>7.0981965376413214E-3</v>
      </c>
      <c r="AD6412">
        <f t="shared" si="902"/>
        <v>7.0939565376413214E-3</v>
      </c>
      <c r="AE6412">
        <f>Sheet2!$B$17+Sheet2!$B$18*'Portfolio allocation'!K6412</f>
        <v>3.0979224384038628E-4</v>
      </c>
      <c r="AF6412">
        <f t="shared" si="908"/>
        <v>6.7841642938009355E-3</v>
      </c>
      <c r="AH6412" s="2">
        <v>41848</v>
      </c>
      <c r="AI6412">
        <v>2.4870000000000001</v>
      </c>
      <c r="AJ6412">
        <v>0.106</v>
      </c>
      <c r="AK6412">
        <v>1.34395</v>
      </c>
      <c r="AR6412" s="3"/>
    </row>
    <row r="6413" spans="1:44" hidden="1" outlineLevel="1" x14ac:dyDescent="0.2">
      <c r="A6413" s="2">
        <v>41849</v>
      </c>
      <c r="B6413">
        <v>13.28</v>
      </c>
      <c r="E6413" s="2">
        <v>41849</v>
      </c>
      <c r="F6413">
        <v>1969.95</v>
      </c>
      <c r="G6413">
        <f t="shared" si="903"/>
        <v>-4.5277450717819967E-3</v>
      </c>
      <c r="H6413" s="2">
        <v>41849</v>
      </c>
      <c r="I6413">
        <v>3573.65</v>
      </c>
      <c r="J6413">
        <f t="shared" si="904"/>
        <v>-4.47944552932944E-3</v>
      </c>
      <c r="K6413">
        <f t="shared" si="900"/>
        <v>-4.4836855293294399E-3</v>
      </c>
      <c r="L6413">
        <v>2.196207586080299E-4</v>
      </c>
      <c r="N6413" s="2">
        <v>41849</v>
      </c>
      <c r="O6413">
        <v>43.884999999999998</v>
      </c>
      <c r="Q6413" s="2">
        <v>41849</v>
      </c>
      <c r="R6413">
        <v>62067.32</v>
      </c>
      <c r="S6413" s="8">
        <f t="shared" si="905"/>
        <v>-1.932863699983467E-3</v>
      </c>
      <c r="T6413" s="9">
        <f t="shared" si="901"/>
        <v>-1.9371036999834669E-3</v>
      </c>
      <c r="U6413" s="3">
        <f>Sheet1!$B$17+Sheet1!$B$18*'Portfolio allocation'!K6413</f>
        <v>-4.6559987865945601E-3</v>
      </c>
      <c r="V6413" s="13">
        <f t="shared" si="906"/>
        <v>2.7188950866110931E-3</v>
      </c>
      <c r="W6413" s="13"/>
      <c r="X6413" s="2">
        <v>41849</v>
      </c>
      <c r="Y6413">
        <v>185.84630000000001</v>
      </c>
      <c r="AA6413" s="2">
        <v>41849</v>
      </c>
      <c r="AB6413">
        <v>2769.32</v>
      </c>
      <c r="AC6413">
        <f t="shared" si="907"/>
        <v>-6.1797067330811029E-3</v>
      </c>
      <c r="AD6413">
        <f t="shared" si="902"/>
        <v>-6.1839467330811028E-3</v>
      </c>
      <c r="AE6413">
        <f>Sheet2!$B$17+Sheet2!$B$18*'Portfolio allocation'!K6413</f>
        <v>-3.933620550478841E-3</v>
      </c>
      <c r="AF6413">
        <f t="shared" si="908"/>
        <v>-2.2503261826022618E-3</v>
      </c>
      <c r="AH6413" s="2">
        <v>41849</v>
      </c>
      <c r="AI6413">
        <v>2.4620000000000002</v>
      </c>
      <c r="AJ6413">
        <v>0.106</v>
      </c>
      <c r="AK6413">
        <v>1.3411</v>
      </c>
      <c r="AR6413" s="3"/>
    </row>
    <row r="6414" spans="1:44" hidden="1" outlineLevel="1" x14ac:dyDescent="0.2">
      <c r="A6414" s="2">
        <v>41850</v>
      </c>
      <c r="B6414">
        <v>13.33</v>
      </c>
      <c r="E6414" s="2">
        <v>41850</v>
      </c>
      <c r="F6414">
        <v>1970.07</v>
      </c>
      <c r="G6414">
        <f t="shared" si="903"/>
        <v>6.0915251655968561E-5</v>
      </c>
      <c r="H6414" s="2">
        <v>41850</v>
      </c>
      <c r="I6414">
        <v>3574.45</v>
      </c>
      <c r="J6414">
        <f t="shared" si="904"/>
        <v>2.238607586080299E-4</v>
      </c>
      <c r="K6414">
        <f t="shared" si="900"/>
        <v>2.196207586080299E-4</v>
      </c>
      <c r="L6414">
        <v>-1.9940494199666994E-2</v>
      </c>
      <c r="N6414" s="2">
        <v>41850</v>
      </c>
      <c r="O6414">
        <v>43.578499999999998</v>
      </c>
      <c r="Q6414" s="2">
        <v>41850</v>
      </c>
      <c r="R6414">
        <v>61633.82</v>
      </c>
      <c r="S6414" s="8">
        <f t="shared" si="905"/>
        <v>-6.9843518295941154E-3</v>
      </c>
      <c r="T6414" s="9">
        <f t="shared" si="901"/>
        <v>-6.9885918295941154E-3</v>
      </c>
      <c r="U6414" s="3">
        <f>Sheet1!$B$17+Sheet1!$B$18*'Portfolio allocation'!K6414</f>
        <v>7.3975338455996482E-4</v>
      </c>
      <c r="V6414" s="13">
        <f t="shared" si="906"/>
        <v>-7.7283452141540801E-3</v>
      </c>
      <c r="W6414" s="13"/>
      <c r="X6414" s="2">
        <v>41850</v>
      </c>
      <c r="Y6414">
        <v>185.30189999999999</v>
      </c>
      <c r="AA6414" s="2">
        <v>41850</v>
      </c>
      <c r="AB6414">
        <v>2761.21</v>
      </c>
      <c r="AC6414">
        <f t="shared" si="907"/>
        <v>-2.928516747793708E-3</v>
      </c>
      <c r="AD6414">
        <f t="shared" si="902"/>
        <v>-2.9330767477937078E-3</v>
      </c>
      <c r="AE6414">
        <f>Sheet2!$B$17+Sheet2!$B$18*'Portfolio allocation'!K6414</f>
        <v>2.4867939295092345E-4</v>
      </c>
      <c r="AF6414">
        <f t="shared" si="908"/>
        <v>-3.1817561407446312E-3</v>
      </c>
      <c r="AH6414" s="2">
        <v>41850</v>
      </c>
      <c r="AI6414">
        <v>2.56</v>
      </c>
      <c r="AJ6414">
        <v>0.114</v>
      </c>
      <c r="AK6414">
        <v>1.33785</v>
      </c>
      <c r="AR6414" s="3"/>
    </row>
    <row r="6415" spans="1:44" hidden="1" outlineLevel="1" x14ac:dyDescent="0.2">
      <c r="A6415" s="2">
        <v>41851</v>
      </c>
      <c r="B6415">
        <v>16.95</v>
      </c>
      <c r="E6415" s="2">
        <v>41851</v>
      </c>
      <c r="F6415">
        <v>1930.67</v>
      </c>
      <c r="G6415">
        <f t="shared" si="903"/>
        <v>-1.9999289365352446E-2</v>
      </c>
      <c r="H6415" s="2">
        <v>41851</v>
      </c>
      <c r="I6415">
        <v>3503.19</v>
      </c>
      <c r="J6415">
        <f t="shared" si="904"/>
        <v>-1.9935934199666994E-2</v>
      </c>
      <c r="K6415">
        <f t="shared" si="900"/>
        <v>-1.9940494199666994E-2</v>
      </c>
      <c r="L6415">
        <v>-2.8619556879301974E-3</v>
      </c>
      <c r="N6415" s="2">
        <v>41851</v>
      </c>
      <c r="O6415">
        <v>43.16</v>
      </c>
      <c r="Q6415" s="2">
        <v>41851</v>
      </c>
      <c r="R6415">
        <v>61041.93</v>
      </c>
      <c r="S6415" s="8">
        <f t="shared" si="905"/>
        <v>-9.6033314177184081E-3</v>
      </c>
      <c r="T6415" s="9">
        <f t="shared" si="901"/>
        <v>-9.6078914177184088E-3</v>
      </c>
      <c r="U6415" s="3">
        <f>Sheet1!$B$17+Sheet1!$B$18*'Portfolio allocation'!K6415</f>
        <v>-2.2388441420830834E-2</v>
      </c>
      <c r="V6415" s="13">
        <f t="shared" si="906"/>
        <v>1.2780550003112425E-2</v>
      </c>
      <c r="W6415" s="13"/>
      <c r="X6415" s="2">
        <v>41851</v>
      </c>
      <c r="Y6415">
        <v>183.07640000000001</v>
      </c>
      <c r="AA6415" s="2">
        <v>41851</v>
      </c>
      <c r="AB6415">
        <v>2728.05</v>
      </c>
      <c r="AC6415">
        <f t="shared" si="907"/>
        <v>-1.2009227838519987E-2</v>
      </c>
      <c r="AD6415">
        <f t="shared" si="902"/>
        <v>-1.2013787838519988E-2</v>
      </c>
      <c r="AE6415">
        <f>Sheet2!$B$17+Sheet2!$B$18*'Portfolio allocation'!K6415</f>
        <v>-1.7678209158997055E-2</v>
      </c>
      <c r="AF6415">
        <f t="shared" si="908"/>
        <v>5.6644213204770678E-3</v>
      </c>
      <c r="AH6415" s="2">
        <v>41851</v>
      </c>
      <c r="AI6415">
        <v>2.5609999999999999</v>
      </c>
      <c r="AJ6415">
        <v>0.114</v>
      </c>
      <c r="AK6415">
        <v>1.3380000000000001</v>
      </c>
      <c r="AR6415" s="3"/>
    </row>
    <row r="6416" spans="1:44" hidden="1" outlineLevel="1" x14ac:dyDescent="0.2">
      <c r="A6416" s="2">
        <v>41852</v>
      </c>
      <c r="B6416">
        <v>17.03</v>
      </c>
      <c r="E6416" s="2">
        <v>41852</v>
      </c>
      <c r="F6416">
        <v>1925.15</v>
      </c>
      <c r="G6416">
        <f t="shared" si="903"/>
        <v>-2.8591110857888458E-3</v>
      </c>
      <c r="H6416" s="2">
        <v>41852</v>
      </c>
      <c r="I6416">
        <v>3493.18</v>
      </c>
      <c r="J6416">
        <f t="shared" si="904"/>
        <v>-2.8573956879301976E-3</v>
      </c>
      <c r="K6416">
        <f t="shared" si="900"/>
        <v>-2.8619556879301974E-3</v>
      </c>
      <c r="L6416">
        <v>7.1896580580445377E-3</v>
      </c>
      <c r="N6416" s="2">
        <v>41852</v>
      </c>
      <c r="O6416">
        <v>42.86</v>
      </c>
      <c r="Q6416" s="2">
        <v>41852</v>
      </c>
      <c r="R6416">
        <v>60617.63</v>
      </c>
      <c r="S6416" s="8">
        <f t="shared" si="905"/>
        <v>-6.9509597746991725E-3</v>
      </c>
      <c r="T6416" s="9">
        <f t="shared" si="901"/>
        <v>-6.9555197746991723E-3</v>
      </c>
      <c r="U6416" s="3">
        <f>Sheet1!$B$17+Sheet1!$B$18*'Portfolio allocation'!K6416</f>
        <v>-2.7955092124415312E-3</v>
      </c>
      <c r="V6416" s="13">
        <f t="shared" si="906"/>
        <v>-4.1600105622576411E-3</v>
      </c>
      <c r="W6416" s="13"/>
      <c r="X6416" s="2">
        <v>41852</v>
      </c>
      <c r="Y6416">
        <v>180.6694</v>
      </c>
      <c r="AA6416" s="2">
        <v>41852</v>
      </c>
      <c r="AB6416">
        <v>2692.18</v>
      </c>
      <c r="AC6416">
        <f t="shared" si="907"/>
        <v>-1.3148585986327399E-2</v>
      </c>
      <c r="AD6416">
        <f t="shared" si="902"/>
        <v>-1.3152945986327399E-2</v>
      </c>
      <c r="AE6416">
        <f>Sheet2!$B$17+Sheet2!$B$18*'Portfolio allocation'!K6416</f>
        <v>-2.4915370014364168E-3</v>
      </c>
      <c r="AF6416">
        <f t="shared" si="908"/>
        <v>-1.0661408984890982E-2</v>
      </c>
      <c r="AH6416" s="2">
        <v>41852</v>
      </c>
      <c r="AI6416">
        <v>2.4940000000000002</v>
      </c>
      <c r="AJ6416">
        <v>0.109</v>
      </c>
      <c r="AK6416">
        <v>1.3429</v>
      </c>
      <c r="AR6416" s="3"/>
    </row>
    <row r="6417" spans="1:44" hidden="1" outlineLevel="1" x14ac:dyDescent="0.2">
      <c r="A6417" s="2">
        <v>41855</v>
      </c>
      <c r="B6417">
        <v>15.12</v>
      </c>
      <c r="E6417" s="2">
        <v>41855</v>
      </c>
      <c r="F6417">
        <v>1938.99</v>
      </c>
      <c r="G6417">
        <f t="shared" si="903"/>
        <v>7.1890502038802762E-3</v>
      </c>
      <c r="H6417" s="2">
        <v>41855</v>
      </c>
      <c r="I6417">
        <v>3518.31</v>
      </c>
      <c r="J6417">
        <f t="shared" si="904"/>
        <v>7.1940180580445379E-3</v>
      </c>
      <c r="K6417">
        <f t="shared" si="900"/>
        <v>7.1896580580445377E-3</v>
      </c>
      <c r="L6417">
        <v>-9.5968337552972648E-3</v>
      </c>
      <c r="N6417" s="2">
        <v>41855</v>
      </c>
      <c r="O6417">
        <v>43.37</v>
      </c>
      <c r="Q6417" s="2">
        <v>41855</v>
      </c>
      <c r="R6417">
        <v>61338.95</v>
      </c>
      <c r="S6417" s="8">
        <f t="shared" si="905"/>
        <v>1.189950844333576E-2</v>
      </c>
      <c r="T6417" s="9">
        <f t="shared" si="901"/>
        <v>1.189514844333576E-2</v>
      </c>
      <c r="U6417" s="3">
        <f>Sheet1!$B$17+Sheet1!$B$18*'Portfolio allocation'!K6417</f>
        <v>8.7359568187094696E-3</v>
      </c>
      <c r="V6417" s="13">
        <f t="shared" si="906"/>
        <v>3.1591916246262904E-3</v>
      </c>
      <c r="W6417" s="13"/>
      <c r="X6417" s="2">
        <v>41855</v>
      </c>
      <c r="Y6417">
        <v>181.13740000000001</v>
      </c>
      <c r="AA6417" s="2">
        <v>41855</v>
      </c>
      <c r="AB6417">
        <v>2699.15</v>
      </c>
      <c r="AC6417">
        <f t="shared" si="907"/>
        <v>2.5889799344769315E-3</v>
      </c>
      <c r="AD6417">
        <f t="shared" si="902"/>
        <v>2.5848199344769315E-3</v>
      </c>
      <c r="AE6417">
        <f>Sheet2!$B$17+Sheet2!$B$18*'Portfolio allocation'!K6417</f>
        <v>6.4466143813439666E-3</v>
      </c>
      <c r="AF6417">
        <f t="shared" si="908"/>
        <v>-3.8617944468670351E-3</v>
      </c>
      <c r="AH6417" s="2">
        <v>41855</v>
      </c>
      <c r="AI6417">
        <v>2.4849999999999999</v>
      </c>
      <c r="AJ6417">
        <v>0.104</v>
      </c>
      <c r="AK6417">
        <v>1.34195</v>
      </c>
      <c r="AR6417" s="3"/>
    </row>
    <row r="6418" spans="1:44" hidden="1" outlineLevel="1" x14ac:dyDescent="0.2">
      <c r="A6418" s="2">
        <v>41856</v>
      </c>
      <c r="B6418">
        <v>16.87</v>
      </c>
      <c r="E6418" s="2">
        <v>41856</v>
      </c>
      <c r="F6418">
        <v>1920.21</v>
      </c>
      <c r="G6418">
        <f t="shared" si="903"/>
        <v>-9.6854547986322537E-3</v>
      </c>
      <c r="H6418" s="2">
        <v>41856</v>
      </c>
      <c r="I6418">
        <v>3484.56</v>
      </c>
      <c r="J6418">
        <f t="shared" si="904"/>
        <v>-9.5926737552972652E-3</v>
      </c>
      <c r="K6418">
        <f t="shared" si="900"/>
        <v>-9.5968337552972648E-3</v>
      </c>
      <c r="L6418">
        <v>3.143881093739284E-4</v>
      </c>
      <c r="N6418" s="2">
        <v>41856</v>
      </c>
      <c r="O6418">
        <v>43.08</v>
      </c>
      <c r="Q6418" s="2">
        <v>41856</v>
      </c>
      <c r="R6418">
        <v>60928.78</v>
      </c>
      <c r="S6418" s="8">
        <f t="shared" si="905"/>
        <v>-6.6869419838454514E-3</v>
      </c>
      <c r="T6418" s="9">
        <f t="shared" si="901"/>
        <v>-6.6911019838454509E-3</v>
      </c>
      <c r="U6418" s="3">
        <f>Sheet1!$B$17+Sheet1!$B$18*'Portfolio allocation'!K6418</f>
        <v>-1.0521932015833488E-2</v>
      </c>
      <c r="V6418" s="13">
        <f t="shared" si="906"/>
        <v>3.8308300319880376E-3</v>
      </c>
      <c r="W6418" s="13"/>
      <c r="X6418" s="2">
        <v>41856</v>
      </c>
      <c r="Y6418">
        <v>178.71129999999999</v>
      </c>
      <c r="AA6418" s="2">
        <v>41856</v>
      </c>
      <c r="AB6418">
        <v>2663</v>
      </c>
      <c r="AC6418">
        <f t="shared" si="907"/>
        <v>-1.3393105236833902E-2</v>
      </c>
      <c r="AD6418">
        <f t="shared" si="902"/>
        <v>-1.3397265236833902E-2</v>
      </c>
      <c r="AE6418">
        <f>Sheet2!$B$17+Sheet2!$B$18*'Portfolio allocation'!K6418</f>
        <v>-8.4803624012186989E-3</v>
      </c>
      <c r="AF6418">
        <f t="shared" si="908"/>
        <v>-4.9169028356152028E-3</v>
      </c>
      <c r="AH6418" s="2">
        <v>41856</v>
      </c>
      <c r="AI6418">
        <v>2.4889999999999999</v>
      </c>
      <c r="AJ6418">
        <v>0.104</v>
      </c>
      <c r="AK6418">
        <v>1.3369500000000001</v>
      </c>
      <c r="AR6418" s="3"/>
    </row>
    <row r="6419" spans="1:44" hidden="1" outlineLevel="1" x14ac:dyDescent="0.2">
      <c r="A6419" s="2">
        <v>41857</v>
      </c>
      <c r="B6419">
        <v>16.37</v>
      </c>
      <c r="E6419" s="2">
        <v>41857</v>
      </c>
      <c r="F6419">
        <v>1920.24</v>
      </c>
      <c r="G6419">
        <f t="shared" si="903"/>
        <v>1.5623291202526701E-5</v>
      </c>
      <c r="H6419" s="2">
        <v>41857</v>
      </c>
      <c r="I6419">
        <v>3485.67</v>
      </c>
      <c r="J6419">
        <f t="shared" si="904"/>
        <v>3.1854810937392841E-4</v>
      </c>
      <c r="K6419">
        <f t="shared" si="900"/>
        <v>3.143881093739284E-4</v>
      </c>
      <c r="L6419">
        <v>-5.3200111465515369E-3</v>
      </c>
      <c r="N6419" s="2">
        <v>41857</v>
      </c>
      <c r="O6419">
        <v>42.74</v>
      </c>
      <c r="Q6419" s="2">
        <v>41857</v>
      </c>
      <c r="R6419">
        <v>60447.92</v>
      </c>
      <c r="S6419" s="8">
        <f t="shared" si="905"/>
        <v>-7.892165246046301E-3</v>
      </c>
      <c r="T6419" s="9">
        <f t="shared" si="901"/>
        <v>-7.8963252460463006E-3</v>
      </c>
      <c r="U6419" s="3">
        <f>Sheet1!$B$17+Sheet1!$B$18*'Portfolio allocation'!K6419</f>
        <v>8.4847289108266172E-4</v>
      </c>
      <c r="V6419" s="13">
        <f t="shared" si="906"/>
        <v>-8.7447981371289625E-3</v>
      </c>
      <c r="W6419" s="13"/>
      <c r="X6419" s="2">
        <v>41857</v>
      </c>
      <c r="Y6419">
        <v>177.6319</v>
      </c>
      <c r="AA6419" s="2">
        <v>41857</v>
      </c>
      <c r="AB6419">
        <v>2662.57</v>
      </c>
      <c r="AC6419">
        <f t="shared" si="907"/>
        <v>-1.6147202403293814E-4</v>
      </c>
      <c r="AD6419">
        <f t="shared" si="902"/>
        <v>-1.6543202403293815E-4</v>
      </c>
      <c r="AE6419">
        <f>Sheet2!$B$17+Sheet2!$B$18*'Portfolio allocation'!K6419</f>
        <v>3.3294893898574366E-4</v>
      </c>
      <c r="AF6419">
        <f t="shared" si="908"/>
        <v>-4.9838096301868182E-4</v>
      </c>
      <c r="AH6419" s="2">
        <v>41857</v>
      </c>
      <c r="AI6419">
        <v>2.4689999999999999</v>
      </c>
      <c r="AJ6419">
        <v>9.9000000000000005E-2</v>
      </c>
      <c r="AK6419">
        <v>1.33565</v>
      </c>
      <c r="AR6419" s="3"/>
    </row>
    <row r="6420" spans="1:44" hidden="1" outlineLevel="1" x14ac:dyDescent="0.2">
      <c r="A6420" s="2">
        <v>41858</v>
      </c>
      <c r="B6420">
        <v>16.66</v>
      </c>
      <c r="E6420" s="2">
        <v>41858</v>
      </c>
      <c r="F6420">
        <v>1909.57</v>
      </c>
      <c r="G6420">
        <f t="shared" si="903"/>
        <v>-5.5565970920301577E-3</v>
      </c>
      <c r="H6420" s="2">
        <v>41858</v>
      </c>
      <c r="I6420">
        <v>3467.14</v>
      </c>
      <c r="J6420">
        <f t="shared" si="904"/>
        <v>-5.316051146551537E-3</v>
      </c>
      <c r="K6420">
        <f t="shared" si="900"/>
        <v>-5.3200111465515369E-3</v>
      </c>
      <c r="L6420">
        <v>1.1553435860795908E-2</v>
      </c>
      <c r="N6420" s="2">
        <v>41858</v>
      </c>
      <c r="O6420">
        <v>43.23</v>
      </c>
      <c r="Q6420" s="2">
        <v>41858</v>
      </c>
      <c r="R6420">
        <v>61140.94</v>
      </c>
      <c r="S6420" s="8">
        <f t="shared" si="905"/>
        <v>1.1464745188916492E-2</v>
      </c>
      <c r="T6420" s="9">
        <f t="shared" si="901"/>
        <v>1.1460785188916491E-2</v>
      </c>
      <c r="U6420" s="3">
        <f>Sheet1!$B$17+Sheet1!$B$18*'Portfolio allocation'!K6420</f>
        <v>-5.6154527299815179E-3</v>
      </c>
      <c r="V6420" s="13">
        <f t="shared" si="906"/>
        <v>1.7076237918898007E-2</v>
      </c>
      <c r="W6420" s="13"/>
      <c r="X6420" s="2">
        <v>41858</v>
      </c>
      <c r="Y6420">
        <v>176.0368</v>
      </c>
      <c r="AA6420" s="2">
        <v>41858</v>
      </c>
      <c r="AB6420">
        <v>2638.66</v>
      </c>
      <c r="AC6420">
        <f t="shared" si="907"/>
        <v>-8.9800455950455049E-3</v>
      </c>
      <c r="AD6420">
        <f t="shared" si="902"/>
        <v>-8.9836855950455041E-3</v>
      </c>
      <c r="AE6420">
        <f>Sheet2!$B$17+Sheet2!$B$18*'Portfolio allocation'!K6420</f>
        <v>-4.6773026259089535E-3</v>
      </c>
      <c r="AF6420">
        <f t="shared" si="908"/>
        <v>-4.3063829691365506E-3</v>
      </c>
      <c r="AH6420" s="2">
        <v>41858</v>
      </c>
      <c r="AI6420">
        <v>2.4089999999999998</v>
      </c>
      <c r="AJ6420">
        <v>9.0999999999999998E-2</v>
      </c>
      <c r="AK6420">
        <v>1.3351500000000001</v>
      </c>
      <c r="AR6420" s="3"/>
    </row>
    <row r="6421" spans="1:44" hidden="1" outlineLevel="1" x14ac:dyDescent="0.2">
      <c r="A6421" s="2">
        <v>41859</v>
      </c>
      <c r="B6421">
        <v>15.77</v>
      </c>
      <c r="E6421" s="2">
        <v>41859</v>
      </c>
      <c r="F6421">
        <v>1931.59</v>
      </c>
      <c r="G6421">
        <f t="shared" si="903"/>
        <v>1.1531391884036735E-2</v>
      </c>
      <c r="H6421" s="2">
        <v>41859</v>
      </c>
      <c r="I6421">
        <v>3507.21</v>
      </c>
      <c r="J6421">
        <f t="shared" si="904"/>
        <v>1.1557075860795907E-2</v>
      </c>
      <c r="K6421">
        <f t="shared" si="900"/>
        <v>1.1553435860795908E-2</v>
      </c>
      <c r="L6421">
        <v>2.9387498582633871E-3</v>
      </c>
      <c r="N6421" s="2">
        <v>41859</v>
      </c>
      <c r="O6421">
        <v>43.2</v>
      </c>
      <c r="Q6421" s="2">
        <v>41859</v>
      </c>
      <c r="R6421">
        <v>61098.52</v>
      </c>
      <c r="S6421" s="8">
        <f t="shared" si="905"/>
        <v>-6.9380680113861892E-4</v>
      </c>
      <c r="T6421" s="9">
        <f t="shared" si="901"/>
        <v>-6.9744680113861888E-4</v>
      </c>
      <c r="U6421" s="3">
        <f>Sheet1!$B$17+Sheet1!$B$18*'Portfolio allocation'!K6421</f>
        <v>1.3742193306862389E-2</v>
      </c>
      <c r="V6421" s="13">
        <f t="shared" si="906"/>
        <v>-1.4439640108001008E-2</v>
      </c>
      <c r="W6421" s="13"/>
      <c r="X6421" s="2">
        <v>41859</v>
      </c>
      <c r="Y6421">
        <v>178.26230000000001</v>
      </c>
      <c r="AA6421" s="2">
        <v>41859</v>
      </c>
      <c r="AB6421">
        <v>2672.02</v>
      </c>
      <c r="AC6421">
        <f t="shared" si="907"/>
        <v>1.2642780805408815E-2</v>
      </c>
      <c r="AD6421">
        <f t="shared" si="902"/>
        <v>1.2639020805408815E-2</v>
      </c>
      <c r="AE6421">
        <f>Sheet2!$B$17+Sheet2!$B$18*'Portfolio allocation'!K6421</f>
        <v>1.0326996933591169E-2</v>
      </c>
      <c r="AF6421">
        <f t="shared" si="908"/>
        <v>2.3120238718176457E-3</v>
      </c>
      <c r="AH6421" s="2">
        <v>41859</v>
      </c>
      <c r="AI6421">
        <v>2.4220000000000002</v>
      </c>
      <c r="AJ6421">
        <v>9.4E-2</v>
      </c>
      <c r="AK6421">
        <v>1.34145</v>
      </c>
      <c r="AR6421" s="3"/>
    </row>
    <row r="6422" spans="1:44" hidden="1" outlineLevel="1" x14ac:dyDescent="0.2">
      <c r="A6422" s="2">
        <v>41862</v>
      </c>
      <c r="B6422">
        <v>14.23</v>
      </c>
      <c r="E6422" s="2">
        <v>41862</v>
      </c>
      <c r="F6422">
        <v>1936.92</v>
      </c>
      <c r="G6422">
        <f t="shared" si="903"/>
        <v>2.7593847555642537E-3</v>
      </c>
      <c r="H6422" s="2">
        <v>41862</v>
      </c>
      <c r="I6422">
        <v>3517.53</v>
      </c>
      <c r="J6422">
        <f t="shared" si="904"/>
        <v>2.9425098582633868E-3</v>
      </c>
      <c r="K6422">
        <f t="shared" si="900"/>
        <v>2.9387498582633871E-3</v>
      </c>
      <c r="L6422">
        <v>-1.5871375110375905E-3</v>
      </c>
      <c r="N6422" s="2">
        <v>41862</v>
      </c>
      <c r="O6422">
        <v>43.2</v>
      </c>
      <c r="Q6422" s="2">
        <v>41862</v>
      </c>
      <c r="R6422">
        <v>61098.52</v>
      </c>
      <c r="S6422" s="8">
        <f t="shared" si="905"/>
        <v>0</v>
      </c>
      <c r="T6422" s="9">
        <f t="shared" si="901"/>
        <v>-3.76E-6</v>
      </c>
      <c r="U6422" s="3">
        <f>Sheet1!$B$17+Sheet1!$B$18*'Portfolio allocation'!K6422</f>
        <v>3.8592071995801236E-3</v>
      </c>
      <c r="V6422" s="13">
        <f t="shared" si="906"/>
        <v>-3.8629671995801234E-3</v>
      </c>
      <c r="W6422" s="13"/>
      <c r="X6422" s="2">
        <v>41862</v>
      </c>
      <c r="Y6422">
        <v>179.06469999999999</v>
      </c>
      <c r="AA6422" s="2">
        <v>41862</v>
      </c>
      <c r="AB6422">
        <v>2684.05</v>
      </c>
      <c r="AC6422">
        <f t="shared" si="907"/>
        <v>4.5022118097919339E-3</v>
      </c>
      <c r="AD6422">
        <f t="shared" si="902"/>
        <v>4.4985718097919338E-3</v>
      </c>
      <c r="AE6422">
        <f>Sheet2!$B$17+Sheet2!$B$18*'Portfolio allocation'!K6422</f>
        <v>2.6665983596218896E-3</v>
      </c>
      <c r="AF6422">
        <f t="shared" si="908"/>
        <v>1.8319734501700442E-3</v>
      </c>
      <c r="AH6422" s="2">
        <v>41862</v>
      </c>
      <c r="AI6422">
        <v>2.4289999999999998</v>
      </c>
      <c r="AJ6422">
        <v>9.0999999999999998E-2</v>
      </c>
      <c r="AK6422">
        <v>1.3387500000000001</v>
      </c>
      <c r="AR6422" s="3"/>
    </row>
    <row r="6423" spans="1:44" hidden="1" outlineLevel="1" x14ac:dyDescent="0.2">
      <c r="A6423" s="2">
        <v>41863</v>
      </c>
      <c r="B6423">
        <v>14.13</v>
      </c>
      <c r="E6423" s="2">
        <v>41863</v>
      </c>
      <c r="F6423">
        <v>1933.75</v>
      </c>
      <c r="G6423">
        <f t="shared" si="903"/>
        <v>-1.636618962063574E-3</v>
      </c>
      <c r="H6423" s="2">
        <v>41863</v>
      </c>
      <c r="I6423">
        <v>3511.96</v>
      </c>
      <c r="J6423">
        <f t="shared" si="904"/>
        <v>-1.5834975110375904E-3</v>
      </c>
      <c r="K6423">
        <f t="shared" si="900"/>
        <v>-1.5871375110375905E-3</v>
      </c>
      <c r="L6423">
        <v>6.9610118083349905E-3</v>
      </c>
      <c r="N6423" s="2">
        <v>41863</v>
      </c>
      <c r="O6423">
        <v>43.52</v>
      </c>
      <c r="Q6423" s="2">
        <v>41863</v>
      </c>
      <c r="R6423">
        <v>61551.09</v>
      </c>
      <c r="S6423" s="8">
        <f t="shared" si="905"/>
        <v>7.4072170651595659E-3</v>
      </c>
      <c r="T6423" s="9">
        <f t="shared" si="901"/>
        <v>7.4035770651595658E-3</v>
      </c>
      <c r="U6423" s="3">
        <f>Sheet1!$B$17+Sheet1!$B$18*'Portfolio allocation'!K6423</f>
        <v>-1.3330054917212726E-3</v>
      </c>
      <c r="V6423" s="13">
        <f t="shared" si="906"/>
        <v>8.736582556880838E-3</v>
      </c>
      <c r="W6423" s="13"/>
      <c r="X6423" s="2">
        <v>41863</v>
      </c>
      <c r="Y6423">
        <v>178.94049999999999</v>
      </c>
      <c r="AA6423" s="2">
        <v>41863</v>
      </c>
      <c r="AB6423">
        <v>2682.19</v>
      </c>
      <c r="AC6423">
        <f t="shared" si="907"/>
        <v>-6.9298261954886531E-4</v>
      </c>
      <c r="AD6423">
        <f t="shared" si="902"/>
        <v>-6.9674261954886531E-4</v>
      </c>
      <c r="AE6423">
        <f>Sheet2!$B$17+Sheet2!$B$18*'Portfolio allocation'!K6423</f>
        <v>-1.3579361549903163E-3</v>
      </c>
      <c r="AF6423">
        <f t="shared" si="908"/>
        <v>6.6119353544145097E-4</v>
      </c>
      <c r="AH6423" s="2">
        <v>41863</v>
      </c>
      <c r="AI6423">
        <v>2.4489999999999998</v>
      </c>
      <c r="AJ6423">
        <v>9.4E-2</v>
      </c>
      <c r="AK6423">
        <v>1.33575</v>
      </c>
      <c r="AR6423" s="3"/>
    </row>
    <row r="6424" spans="1:44" hidden="1" outlineLevel="1" x14ac:dyDescent="0.2">
      <c r="A6424" s="2">
        <v>41864</v>
      </c>
      <c r="B6424">
        <v>12.9</v>
      </c>
      <c r="E6424" s="2">
        <v>41864</v>
      </c>
      <c r="F6424">
        <v>1946.72</v>
      </c>
      <c r="G6424">
        <f t="shared" si="903"/>
        <v>6.7071751777634248E-3</v>
      </c>
      <c r="H6424" s="2">
        <v>41864</v>
      </c>
      <c r="I6424">
        <v>3536.42</v>
      </c>
      <c r="J6424">
        <f t="shared" si="904"/>
        <v>6.9647718083349908E-3</v>
      </c>
      <c r="K6424">
        <f t="shared" si="900"/>
        <v>6.9610118083349905E-3</v>
      </c>
      <c r="L6424">
        <v>4.3937821541557851E-3</v>
      </c>
      <c r="N6424" s="2">
        <v>41864</v>
      </c>
      <c r="O6424">
        <v>44.08</v>
      </c>
      <c r="Q6424" s="2">
        <v>41864</v>
      </c>
      <c r="R6424">
        <v>62343.1</v>
      </c>
      <c r="S6424" s="8">
        <f t="shared" si="905"/>
        <v>1.2867521923657366E-2</v>
      </c>
      <c r="T6424" s="9">
        <f t="shared" si="901"/>
        <v>1.2863761923657365E-2</v>
      </c>
      <c r="U6424" s="3">
        <f>Sheet1!$B$17+Sheet1!$B$18*'Portfolio allocation'!K6424</f>
        <v>8.4736480463761133E-3</v>
      </c>
      <c r="V6424" s="13">
        <f t="shared" si="906"/>
        <v>4.3901138772812522E-3</v>
      </c>
      <c r="W6424" s="13"/>
      <c r="X6424" s="2">
        <v>41864</v>
      </c>
      <c r="Y6424">
        <v>179.5232</v>
      </c>
      <c r="AA6424" s="2">
        <v>41864</v>
      </c>
      <c r="AB6424">
        <v>2690.92</v>
      </c>
      <c r="AC6424">
        <f t="shared" si="907"/>
        <v>3.2548029781633847E-3</v>
      </c>
      <c r="AD6424">
        <f t="shared" si="902"/>
        <v>3.2514829781633849E-3</v>
      </c>
      <c r="AE6424">
        <f>Sheet2!$B$17+Sheet2!$B$18*'Portfolio allocation'!K6424</f>
        <v>6.2432963028088307E-3</v>
      </c>
      <c r="AF6424">
        <f t="shared" si="908"/>
        <v>-2.9918133246454458E-3</v>
      </c>
      <c r="AH6424" s="2">
        <v>41864</v>
      </c>
      <c r="AI6424">
        <v>2.42</v>
      </c>
      <c r="AJ6424">
        <v>8.3000000000000004E-2</v>
      </c>
      <c r="AK6424">
        <v>1.33805</v>
      </c>
      <c r="AR6424" s="3"/>
    </row>
    <row r="6425" spans="1:44" hidden="1" outlineLevel="1" x14ac:dyDescent="0.2">
      <c r="A6425" s="2">
        <v>41865</v>
      </c>
      <c r="B6425">
        <v>12.42</v>
      </c>
      <c r="E6425" s="2">
        <v>41865</v>
      </c>
      <c r="F6425">
        <v>1955.18</v>
      </c>
      <c r="G6425">
        <f t="shared" si="903"/>
        <v>4.3457713487302652E-3</v>
      </c>
      <c r="H6425" s="2">
        <v>41865</v>
      </c>
      <c r="I6425">
        <v>3551.97</v>
      </c>
      <c r="J6425">
        <f t="shared" si="904"/>
        <v>4.3971021541557853E-3</v>
      </c>
      <c r="K6425">
        <f t="shared" si="900"/>
        <v>4.3937821541557851E-3</v>
      </c>
      <c r="L6425">
        <v>5.3066781870407715E-5</v>
      </c>
      <c r="N6425" s="2">
        <v>41865</v>
      </c>
      <c r="O6425">
        <v>44.27</v>
      </c>
      <c r="Q6425" s="2">
        <v>41865</v>
      </c>
      <c r="R6425">
        <v>62611.82</v>
      </c>
      <c r="S6425" s="8">
        <f t="shared" si="905"/>
        <v>4.3103406792410759E-3</v>
      </c>
      <c r="T6425" s="9">
        <f t="shared" si="901"/>
        <v>4.3070206792410757E-3</v>
      </c>
      <c r="U6425" s="3">
        <f>Sheet1!$B$17+Sheet1!$B$18*'Portfolio allocation'!K6425</f>
        <v>5.5284571248500839E-3</v>
      </c>
      <c r="V6425" s="13">
        <f t="shared" si="906"/>
        <v>-1.2214364456090082E-3</v>
      </c>
      <c r="W6425" s="13"/>
      <c r="X6425" s="2">
        <v>41865</v>
      </c>
      <c r="Y6425">
        <v>179.4563</v>
      </c>
      <c r="AA6425" s="2">
        <v>41865</v>
      </c>
      <c r="AB6425">
        <v>2689.92</v>
      </c>
      <c r="AC6425">
        <f t="shared" si="907"/>
        <v>-3.716201150535392E-4</v>
      </c>
      <c r="AD6425">
        <f t="shared" si="902"/>
        <v>-3.748601150535392E-4</v>
      </c>
      <c r="AE6425">
        <f>Sheet2!$B$17+Sheet2!$B$18*'Portfolio allocation'!K6425</f>
        <v>3.9604501983606048E-3</v>
      </c>
      <c r="AF6425">
        <f t="shared" si="908"/>
        <v>-4.3353103134141438E-3</v>
      </c>
      <c r="AH6425" s="2">
        <v>41865</v>
      </c>
      <c r="AI6425">
        <v>2.403</v>
      </c>
      <c r="AJ6425">
        <v>8.1000000000000003E-2</v>
      </c>
      <c r="AK6425">
        <v>1.33805</v>
      </c>
      <c r="AR6425" s="3"/>
    </row>
    <row r="6426" spans="1:44" hidden="1" outlineLevel="1" x14ac:dyDescent="0.2">
      <c r="A6426" s="2">
        <v>41866</v>
      </c>
      <c r="B6426">
        <v>13.15</v>
      </c>
      <c r="E6426" s="2">
        <v>41866</v>
      </c>
      <c r="F6426">
        <v>1955.06</v>
      </c>
      <c r="G6426">
        <f t="shared" si="903"/>
        <v>-6.1375423234699689E-5</v>
      </c>
      <c r="H6426" s="2">
        <v>41866</v>
      </c>
      <c r="I6426">
        <v>3552.17</v>
      </c>
      <c r="J6426">
        <f t="shared" si="904"/>
        <v>5.6306781870407718E-5</v>
      </c>
      <c r="K6426">
        <f t="shared" si="900"/>
        <v>5.3066781870407715E-5</v>
      </c>
      <c r="L6426">
        <v>8.5915063100020107E-3</v>
      </c>
      <c r="N6426" s="2">
        <v>41866</v>
      </c>
      <c r="O6426">
        <v>44.79</v>
      </c>
      <c r="Q6426" s="2">
        <v>41866</v>
      </c>
      <c r="R6426">
        <v>63347.27</v>
      </c>
      <c r="S6426" s="8">
        <f t="shared" si="905"/>
        <v>1.1746184666090231E-2</v>
      </c>
      <c r="T6426" s="9">
        <f t="shared" si="901"/>
        <v>1.1742944666090232E-2</v>
      </c>
      <c r="U6426" s="3">
        <f>Sheet1!$B$17+Sheet1!$B$18*'Portfolio allocation'!K6426</f>
        <v>5.4867844140746541E-4</v>
      </c>
      <c r="V6426" s="13">
        <f t="shared" si="906"/>
        <v>1.1194266224682767E-2</v>
      </c>
      <c r="W6426" s="13"/>
      <c r="X6426" s="2">
        <v>41866</v>
      </c>
      <c r="Y6426">
        <v>178.9787</v>
      </c>
      <c r="AA6426" s="2">
        <v>41866</v>
      </c>
      <c r="AB6426">
        <v>2682.76</v>
      </c>
      <c r="AC6426">
        <f t="shared" si="907"/>
        <v>-2.6617891981917108E-3</v>
      </c>
      <c r="AD6426">
        <f t="shared" si="902"/>
        <v>-2.6650291981917106E-3</v>
      </c>
      <c r="AE6426">
        <f>Sheet2!$B$17+Sheet2!$B$18*'Portfolio allocation'!K6426</f>
        <v>1.0057534765957832E-4</v>
      </c>
      <c r="AF6426">
        <f t="shared" si="908"/>
        <v>-2.7656045458512891E-3</v>
      </c>
      <c r="AH6426" s="2">
        <v>41866</v>
      </c>
      <c r="AI6426">
        <v>2.3410000000000002</v>
      </c>
      <c r="AJ6426">
        <v>8.1000000000000003E-2</v>
      </c>
      <c r="AK6426">
        <v>1.3383</v>
      </c>
      <c r="AR6426" s="3"/>
    </row>
    <row r="6427" spans="1:44" hidden="1" outlineLevel="1" x14ac:dyDescent="0.2">
      <c r="A6427" s="2">
        <v>41869</v>
      </c>
      <c r="B6427">
        <v>12.32</v>
      </c>
      <c r="E6427" s="2">
        <v>41869</v>
      </c>
      <c r="F6427">
        <v>1971.74</v>
      </c>
      <c r="G6427">
        <f t="shared" si="903"/>
        <v>8.5317074667785597E-3</v>
      </c>
      <c r="H6427" s="2">
        <v>41869</v>
      </c>
      <c r="I6427">
        <v>3582.7</v>
      </c>
      <c r="J6427">
        <f t="shared" si="904"/>
        <v>8.5947463100020105E-3</v>
      </c>
      <c r="K6427">
        <f t="shared" si="900"/>
        <v>8.5915063100020107E-3</v>
      </c>
      <c r="L6427">
        <v>5.196668835236091E-3</v>
      </c>
      <c r="N6427" s="2">
        <v>41869</v>
      </c>
      <c r="O6427">
        <v>45.11</v>
      </c>
      <c r="Q6427" s="2">
        <v>41869</v>
      </c>
      <c r="R6427">
        <v>63799.839999999997</v>
      </c>
      <c r="S6427" s="8">
        <f t="shared" si="905"/>
        <v>7.1442699898511819E-3</v>
      </c>
      <c r="T6427" s="9">
        <f t="shared" si="901"/>
        <v>7.141029989851182E-3</v>
      </c>
      <c r="U6427" s="3">
        <f>Sheet1!$B$17+Sheet1!$B$18*'Portfolio allocation'!K6427</f>
        <v>1.0344192660914367E-2</v>
      </c>
      <c r="V6427" s="13">
        <f t="shared" si="906"/>
        <v>-3.2031626710631849E-3</v>
      </c>
      <c r="W6427" s="13"/>
      <c r="X6427" s="2">
        <v>41869</v>
      </c>
      <c r="Y6427">
        <v>180.8699</v>
      </c>
      <c r="AA6427" s="2">
        <v>41869</v>
      </c>
      <c r="AB6427">
        <v>2711.11</v>
      </c>
      <c r="AC6427">
        <f t="shared" si="907"/>
        <v>1.0567475286645145E-2</v>
      </c>
      <c r="AD6427">
        <f t="shared" si="902"/>
        <v>1.0564155286645146E-2</v>
      </c>
      <c r="AE6427">
        <f>Sheet2!$B$17+Sheet2!$B$18*'Portfolio allocation'!K6427</f>
        <v>7.6931736113680692E-3</v>
      </c>
      <c r="AF6427">
        <f t="shared" si="908"/>
        <v>2.8709816752770763E-3</v>
      </c>
      <c r="AH6427" s="2">
        <v>41869</v>
      </c>
      <c r="AI6427">
        <v>2.3940000000000001</v>
      </c>
      <c r="AJ6427">
        <v>8.3000000000000004E-2</v>
      </c>
      <c r="AK6427">
        <v>1.3363499999999999</v>
      </c>
      <c r="AR6427" s="3"/>
    </row>
    <row r="6428" spans="1:44" hidden="1" outlineLevel="1" x14ac:dyDescent="0.2">
      <c r="A6428" s="2">
        <v>41870</v>
      </c>
      <c r="B6428">
        <v>12.21</v>
      </c>
      <c r="E6428" s="2">
        <v>41870</v>
      </c>
      <c r="F6428">
        <v>1981.6</v>
      </c>
      <c r="G6428">
        <f t="shared" si="903"/>
        <v>5.0006593161369128E-3</v>
      </c>
      <c r="H6428" s="2">
        <v>41870</v>
      </c>
      <c r="I6428">
        <v>3601.33</v>
      </c>
      <c r="J6428">
        <f t="shared" si="904"/>
        <v>5.1999888352360912E-3</v>
      </c>
      <c r="K6428">
        <f t="shared" si="900"/>
        <v>5.196668835236091E-3</v>
      </c>
      <c r="L6428">
        <v>2.5401847607411667E-3</v>
      </c>
      <c r="N6428" s="2">
        <v>41870</v>
      </c>
      <c r="O6428">
        <v>45.33</v>
      </c>
      <c r="Q6428" s="2">
        <v>41870</v>
      </c>
      <c r="R6428">
        <v>64507</v>
      </c>
      <c r="S6428" s="8">
        <f t="shared" si="905"/>
        <v>1.1084040336151402E-2</v>
      </c>
      <c r="T6428" s="9">
        <f t="shared" si="901"/>
        <v>1.1080720336151402E-2</v>
      </c>
      <c r="U6428" s="3">
        <f>Sheet1!$B$17+Sheet1!$B$18*'Portfolio allocation'!K6428</f>
        <v>6.4495490732398401E-3</v>
      </c>
      <c r="V6428" s="13">
        <f t="shared" si="906"/>
        <v>4.6311712629115622E-3</v>
      </c>
      <c r="W6428" s="13"/>
      <c r="X6428" s="2">
        <v>41870</v>
      </c>
      <c r="Y6428">
        <v>181.54810000000001</v>
      </c>
      <c r="AA6428" s="2">
        <v>41870</v>
      </c>
      <c r="AB6428">
        <v>2721.28</v>
      </c>
      <c r="AC6428">
        <f t="shared" si="907"/>
        <v>3.7512310455865006E-3</v>
      </c>
      <c r="AD6428">
        <f t="shared" si="902"/>
        <v>3.7479110455865008E-3</v>
      </c>
      <c r="AE6428">
        <f>Sheet2!$B$17+Sheet2!$B$18*'Portfolio allocation'!K6428</f>
        <v>4.6743975186690195E-3</v>
      </c>
      <c r="AF6428">
        <f t="shared" si="908"/>
        <v>-9.2648647308251871E-4</v>
      </c>
      <c r="AH6428" s="2">
        <v>41870</v>
      </c>
      <c r="AI6428">
        <v>2.403</v>
      </c>
      <c r="AJ6428">
        <v>8.3000000000000004E-2</v>
      </c>
      <c r="AK6428">
        <v>1.3319000000000001</v>
      </c>
      <c r="AR6428" s="3"/>
    </row>
    <row r="6429" spans="1:44" hidden="1" outlineLevel="1" x14ac:dyDescent="0.2">
      <c r="A6429" s="2">
        <v>41871</v>
      </c>
      <c r="B6429">
        <v>11.78</v>
      </c>
      <c r="E6429" s="2">
        <v>41871</v>
      </c>
      <c r="F6429">
        <v>1986.51</v>
      </c>
      <c r="G6429">
        <f t="shared" si="903"/>
        <v>2.4777957206298939E-3</v>
      </c>
      <c r="H6429" s="2">
        <v>41871</v>
      </c>
      <c r="I6429">
        <v>3610.49</v>
      </c>
      <c r="J6429">
        <f t="shared" si="904"/>
        <v>2.5435047607411665E-3</v>
      </c>
      <c r="K6429">
        <f t="shared" si="900"/>
        <v>2.5401847607411667E-3</v>
      </c>
      <c r="L6429">
        <v>2.9701054886180226E-3</v>
      </c>
      <c r="N6429" s="2">
        <v>41871</v>
      </c>
      <c r="O6429">
        <v>44.95</v>
      </c>
      <c r="Q6429" s="2">
        <v>41871</v>
      </c>
      <c r="R6429">
        <v>63966.26</v>
      </c>
      <c r="S6429" s="8">
        <f t="shared" si="905"/>
        <v>-8.382656145844658E-3</v>
      </c>
      <c r="T6429" s="9">
        <f t="shared" si="901"/>
        <v>-8.3859761458446574E-3</v>
      </c>
      <c r="U6429" s="3">
        <f>Sheet1!$B$17+Sheet1!$B$18*'Portfolio allocation'!K6429</f>
        <v>3.4019632187197966E-3</v>
      </c>
      <c r="V6429" s="13">
        <f t="shared" si="906"/>
        <v>-1.1787939364564454E-2</v>
      </c>
      <c r="W6429" s="13"/>
      <c r="X6429" s="2">
        <v>41871</v>
      </c>
      <c r="Y6429">
        <v>181.57679999999999</v>
      </c>
      <c r="AA6429" s="2">
        <v>41871</v>
      </c>
      <c r="AB6429">
        <v>2721.7</v>
      </c>
      <c r="AC6429">
        <f t="shared" si="907"/>
        <v>1.5433913452489456E-4</v>
      </c>
      <c r="AD6429">
        <f t="shared" si="902"/>
        <v>1.4977913452489456E-4</v>
      </c>
      <c r="AE6429">
        <f>Sheet2!$B$17+Sheet2!$B$18*'Portfolio allocation'!K6429</f>
        <v>2.3121841065898486E-3</v>
      </c>
      <c r="AF6429">
        <f t="shared" si="908"/>
        <v>-2.1624049720649539E-3</v>
      </c>
      <c r="AH6429" s="2">
        <v>41871</v>
      </c>
      <c r="AI6429">
        <v>2.4279999999999999</v>
      </c>
      <c r="AJ6429">
        <v>0.114</v>
      </c>
      <c r="AK6429">
        <v>1.3287500000000001</v>
      </c>
      <c r="AR6429" s="3"/>
    </row>
    <row r="6430" spans="1:44" hidden="1" outlineLevel="1" x14ac:dyDescent="0.2">
      <c r="A6430" s="2">
        <v>41872</v>
      </c>
      <c r="B6430">
        <v>11.76</v>
      </c>
      <c r="E6430" s="2">
        <v>41872</v>
      </c>
      <c r="F6430">
        <v>1992.37</v>
      </c>
      <c r="G6430">
        <f t="shared" si="903"/>
        <v>2.9498970556403048E-3</v>
      </c>
      <c r="H6430" s="2">
        <v>41872</v>
      </c>
      <c r="I6430">
        <v>3621.23</v>
      </c>
      <c r="J6430">
        <f t="shared" si="904"/>
        <v>2.9746654886180224E-3</v>
      </c>
      <c r="K6430">
        <f t="shared" si="900"/>
        <v>2.9701054886180226E-3</v>
      </c>
      <c r="L6430">
        <v>-1.862524548067918E-3</v>
      </c>
      <c r="N6430" s="2">
        <v>41872</v>
      </c>
      <c r="O6430">
        <v>45.22</v>
      </c>
      <c r="Q6430" s="2">
        <v>41872</v>
      </c>
      <c r="R6430">
        <v>64350.47</v>
      </c>
      <c r="S6430" s="8">
        <f t="shared" si="905"/>
        <v>6.0064477741859079E-3</v>
      </c>
      <c r="T6430" s="9">
        <f t="shared" si="901"/>
        <v>6.0018877741859081E-3</v>
      </c>
      <c r="U6430" s="3">
        <f>Sheet1!$B$17+Sheet1!$B$18*'Portfolio allocation'!K6430</f>
        <v>3.8951791733803109E-3</v>
      </c>
      <c r="V6430" s="13">
        <f t="shared" si="906"/>
        <v>2.1067086008055972E-3</v>
      </c>
      <c r="W6430" s="13"/>
      <c r="X6430" s="2">
        <v>41872</v>
      </c>
      <c r="Y6430">
        <v>182.65610000000001</v>
      </c>
      <c r="AA6430" s="2">
        <v>41872</v>
      </c>
      <c r="AB6430">
        <v>2737.88</v>
      </c>
      <c r="AC6430">
        <f t="shared" si="907"/>
        <v>5.94481390307533E-3</v>
      </c>
      <c r="AD6430">
        <f t="shared" si="902"/>
        <v>5.9407739030753297E-3</v>
      </c>
      <c r="AE6430">
        <f>Sheet2!$B$17+Sheet2!$B$18*'Portfolio allocation'!K6430</f>
        <v>2.6944805860877117E-3</v>
      </c>
      <c r="AF6430">
        <f t="shared" si="908"/>
        <v>3.2462933169876179E-3</v>
      </c>
      <c r="AH6430" s="2">
        <v>41872</v>
      </c>
      <c r="AI6430">
        <v>2.4089999999999998</v>
      </c>
      <c r="AJ6430">
        <v>0.10100000000000001</v>
      </c>
      <c r="AK6430">
        <v>1.3285</v>
      </c>
      <c r="AR6430" s="3"/>
    </row>
    <row r="6431" spans="1:44" hidden="1" outlineLevel="1" x14ac:dyDescent="0.2">
      <c r="A6431" s="2">
        <v>41873</v>
      </c>
      <c r="B6431">
        <v>11.47</v>
      </c>
      <c r="E6431" s="2">
        <v>41873</v>
      </c>
      <c r="F6431">
        <v>1988.4</v>
      </c>
      <c r="G6431">
        <f t="shared" si="903"/>
        <v>-1.9926017757744274E-3</v>
      </c>
      <c r="H6431" s="2">
        <v>41873</v>
      </c>
      <c r="I6431">
        <v>3614.5</v>
      </c>
      <c r="J6431">
        <f t="shared" si="904"/>
        <v>-1.858484548067918E-3</v>
      </c>
      <c r="K6431">
        <f t="shared" si="900"/>
        <v>-1.862524548067918E-3</v>
      </c>
      <c r="L6431">
        <v>4.798837299764807E-3</v>
      </c>
      <c r="N6431" s="2">
        <v>41873</v>
      </c>
      <c r="O6431">
        <v>45.15</v>
      </c>
      <c r="Q6431" s="2">
        <v>41873</v>
      </c>
      <c r="R6431">
        <v>64250.87</v>
      </c>
      <c r="S6431" s="8">
        <f t="shared" si="905"/>
        <v>-1.547774243140676E-3</v>
      </c>
      <c r="T6431" s="9">
        <f t="shared" si="901"/>
        <v>-1.5518142431406761E-3</v>
      </c>
      <c r="U6431" s="3">
        <f>Sheet1!$B$17+Sheet1!$B$18*'Portfolio allocation'!K6431</f>
        <v>-1.648936479838106E-3</v>
      </c>
      <c r="V6431" s="13">
        <f t="shared" si="906"/>
        <v>9.7122236697429936E-5</v>
      </c>
      <c r="W6431" s="13"/>
      <c r="X6431" s="2">
        <v>41873</v>
      </c>
      <c r="Y6431">
        <v>181.87289999999999</v>
      </c>
      <c r="AA6431" s="2">
        <v>41873</v>
      </c>
      <c r="AB6431">
        <v>2726.14</v>
      </c>
      <c r="AC6431">
        <f t="shared" si="907"/>
        <v>-4.2879892471547887E-3</v>
      </c>
      <c r="AD6431">
        <f t="shared" si="902"/>
        <v>-4.292029247154789E-3</v>
      </c>
      <c r="AE6431">
        <f>Sheet2!$B$17+Sheet2!$B$18*'Portfolio allocation'!K6431</f>
        <v>-1.6028173340764235E-3</v>
      </c>
      <c r="AF6431">
        <f t="shared" si="908"/>
        <v>-2.6892119130783655E-3</v>
      </c>
      <c r="AH6431" s="2">
        <v>41873</v>
      </c>
      <c r="AI6431">
        <v>2.403</v>
      </c>
      <c r="AJ6431">
        <v>0.10100000000000001</v>
      </c>
      <c r="AK6431">
        <v>1.32315</v>
      </c>
      <c r="AR6431" s="3"/>
    </row>
    <row r="6432" spans="1:44" hidden="1" outlineLevel="1" x14ac:dyDescent="0.2">
      <c r="A6432" s="2">
        <v>41876</v>
      </c>
      <c r="B6432">
        <v>11.7</v>
      </c>
      <c r="E6432" s="2">
        <v>41876</v>
      </c>
      <c r="F6432">
        <v>1997.92</v>
      </c>
      <c r="G6432">
        <f t="shared" si="903"/>
        <v>4.787769060551117E-3</v>
      </c>
      <c r="H6432" s="2">
        <v>41876</v>
      </c>
      <c r="I6432">
        <v>3631.86</v>
      </c>
      <c r="J6432">
        <f t="shared" si="904"/>
        <v>4.8028772997648073E-3</v>
      </c>
      <c r="K6432">
        <f t="shared" si="900"/>
        <v>4.798837299764807E-3</v>
      </c>
      <c r="L6432">
        <v>1.0560228878865147E-3</v>
      </c>
      <c r="N6432" s="2">
        <v>41876</v>
      </c>
      <c r="O6432">
        <v>45.17</v>
      </c>
      <c r="Q6432" s="2">
        <v>41876</v>
      </c>
      <c r="R6432">
        <v>64279.33</v>
      </c>
      <c r="S6432" s="8">
        <f t="shared" si="905"/>
        <v>4.4295120050508174E-4</v>
      </c>
      <c r="T6432" s="9">
        <f t="shared" si="901"/>
        <v>4.3891120050508172E-4</v>
      </c>
      <c r="U6432" s="3">
        <f>Sheet1!$B$17+Sheet1!$B$18*'Portfolio allocation'!K6432</f>
        <v>5.9931466533552826E-3</v>
      </c>
      <c r="V6432" s="13">
        <f t="shared" si="906"/>
        <v>-5.5542354528502012E-3</v>
      </c>
      <c r="W6432" s="13"/>
      <c r="X6432" s="2">
        <v>41876</v>
      </c>
      <c r="Y6432">
        <v>182.58920000000001</v>
      </c>
      <c r="AA6432" s="2">
        <v>41876</v>
      </c>
      <c r="AB6432">
        <v>2736.88</v>
      </c>
      <c r="AC6432">
        <f t="shared" si="907"/>
        <v>3.9396362622610148E-3</v>
      </c>
      <c r="AD6432">
        <f t="shared" si="902"/>
        <v>3.9355962622610145E-3</v>
      </c>
      <c r="AE6432">
        <f>Sheet2!$B$17+Sheet2!$B$18*'Portfolio allocation'!K6432</f>
        <v>4.3206355677275314E-3</v>
      </c>
      <c r="AF6432">
        <f t="shared" si="908"/>
        <v>-3.8503930546651688E-4</v>
      </c>
      <c r="AH6432" s="2">
        <v>41876</v>
      </c>
      <c r="AI6432">
        <v>2.3839999999999999</v>
      </c>
      <c r="AJ6432">
        <v>0.10100000000000001</v>
      </c>
      <c r="AK6432">
        <v>1.31985</v>
      </c>
      <c r="AR6432" s="3"/>
    </row>
    <row r="6433" spans="1:44" hidden="1" outlineLevel="1" x14ac:dyDescent="0.2">
      <c r="A6433" s="2">
        <v>41877</v>
      </c>
      <c r="B6433">
        <v>11.63</v>
      </c>
      <c r="E6433" s="2">
        <v>41877</v>
      </c>
      <c r="F6433">
        <v>2000.02</v>
      </c>
      <c r="G6433">
        <f t="shared" si="903"/>
        <v>1.0510931368623577E-3</v>
      </c>
      <c r="H6433" s="2">
        <v>41877</v>
      </c>
      <c r="I6433">
        <v>3635.71</v>
      </c>
      <c r="J6433">
        <f t="shared" si="904"/>
        <v>1.0600628878865148E-3</v>
      </c>
      <c r="K6433">
        <f t="shared" si="900"/>
        <v>1.0560228878865147E-3</v>
      </c>
      <c r="L6433">
        <v>2.5183597932723352E-4</v>
      </c>
      <c r="N6433" s="2">
        <v>41877</v>
      </c>
      <c r="O6433">
        <v>45.005000000000003</v>
      </c>
      <c r="Q6433" s="2">
        <v>41877</v>
      </c>
      <c r="R6433">
        <v>64044.52</v>
      </c>
      <c r="S6433" s="8">
        <f t="shared" si="905"/>
        <v>-3.6529627797925457E-3</v>
      </c>
      <c r="T6433" s="9">
        <f t="shared" si="901"/>
        <v>-3.6570027797925455E-3</v>
      </c>
      <c r="U6433" s="3">
        <f>Sheet1!$B$17+Sheet1!$B$18*'Portfolio allocation'!K6433</f>
        <v>1.6992951045170838E-3</v>
      </c>
      <c r="V6433" s="13">
        <f t="shared" si="906"/>
        <v>-5.3562978843096293E-3</v>
      </c>
      <c r="W6433" s="13"/>
      <c r="X6433" s="2">
        <v>41877</v>
      </c>
      <c r="Y6433">
        <v>184.3372</v>
      </c>
      <c r="AA6433" s="2">
        <v>41877</v>
      </c>
      <c r="AB6433">
        <v>2763.08</v>
      </c>
      <c r="AC6433">
        <f t="shared" si="907"/>
        <v>9.5729443746161991E-3</v>
      </c>
      <c r="AD6433">
        <f t="shared" si="902"/>
        <v>9.5689843746161983E-3</v>
      </c>
      <c r="AE6433">
        <f>Sheet2!$B$17+Sheet2!$B$18*'Portfolio allocation'!K6433</f>
        <v>9.9242950485357558E-4</v>
      </c>
      <c r="AF6433">
        <f t="shared" si="908"/>
        <v>8.5765548697626232E-3</v>
      </c>
      <c r="AH6433" s="2">
        <v>41877</v>
      </c>
      <c r="AI6433">
        <v>2.3980000000000001</v>
      </c>
      <c r="AJ6433">
        <v>9.9000000000000005E-2</v>
      </c>
      <c r="AK6433">
        <v>1.3203499999999999</v>
      </c>
      <c r="AR6433" s="3"/>
    </row>
    <row r="6434" spans="1:44" hidden="1" outlineLevel="1" x14ac:dyDescent="0.2">
      <c r="A6434" s="2">
        <v>41878</v>
      </c>
      <c r="B6434">
        <v>11.78</v>
      </c>
      <c r="E6434" s="2">
        <v>41878</v>
      </c>
      <c r="F6434">
        <v>2000.12</v>
      </c>
      <c r="G6434">
        <f t="shared" si="903"/>
        <v>4.9999500004949127E-5</v>
      </c>
      <c r="H6434" s="2">
        <v>41878</v>
      </c>
      <c r="I6434">
        <v>3636.64</v>
      </c>
      <c r="J6434">
        <f t="shared" si="904"/>
        <v>2.5579597932723352E-4</v>
      </c>
      <c r="K6434">
        <f t="shared" si="900"/>
        <v>2.5183597932723352E-4</v>
      </c>
      <c r="L6434">
        <v>-1.5603417149896185E-3</v>
      </c>
      <c r="N6434" s="2">
        <v>41878</v>
      </c>
      <c r="O6434">
        <v>44.87</v>
      </c>
      <c r="Q6434" s="2">
        <v>41878</v>
      </c>
      <c r="R6434">
        <v>63852.41</v>
      </c>
      <c r="S6434" s="8">
        <f t="shared" si="905"/>
        <v>-2.9996321308988216E-3</v>
      </c>
      <c r="T6434" s="9">
        <f t="shared" si="901"/>
        <v>-3.0035921308988215E-3</v>
      </c>
      <c r="U6434" s="3">
        <f>Sheet1!$B$17+Sheet1!$B$18*'Portfolio allocation'!K6434</f>
        <v>7.7671150221130165E-4</v>
      </c>
      <c r="V6434" s="13">
        <f t="shared" si="906"/>
        <v>-3.780303633110123E-3</v>
      </c>
      <c r="W6434" s="13"/>
      <c r="X6434" s="2">
        <v>41878</v>
      </c>
      <c r="Y6434">
        <v>183.63040000000001</v>
      </c>
      <c r="AA6434" s="2">
        <v>41878</v>
      </c>
      <c r="AB6434">
        <v>2752.49</v>
      </c>
      <c r="AC6434">
        <f t="shared" si="907"/>
        <v>-3.8326794736309733E-3</v>
      </c>
      <c r="AD6434">
        <f t="shared" si="902"/>
        <v>-3.8366394736309732E-3</v>
      </c>
      <c r="AE6434">
        <f>Sheet2!$B$17+Sheet2!$B$18*'Portfolio allocation'!K6434</f>
        <v>2.7732598909905291E-4</v>
      </c>
      <c r="AF6434">
        <f t="shared" si="908"/>
        <v>-4.113965462730026E-3</v>
      </c>
      <c r="AH6434" s="2">
        <v>41878</v>
      </c>
      <c r="AI6434">
        <v>2.3610000000000002</v>
      </c>
      <c r="AJ6434">
        <v>9.9000000000000005E-2</v>
      </c>
      <c r="AK6434">
        <v>1.3203</v>
      </c>
      <c r="AR6434" s="3"/>
    </row>
    <row r="6435" spans="1:44" hidden="1" outlineLevel="1" x14ac:dyDescent="0.2">
      <c r="A6435" s="2">
        <v>41879</v>
      </c>
      <c r="B6435">
        <v>12.05</v>
      </c>
      <c r="E6435" s="2">
        <v>41879</v>
      </c>
      <c r="F6435">
        <v>1996.74</v>
      </c>
      <c r="G6435">
        <f t="shared" si="903"/>
        <v>-1.6898986060835952E-3</v>
      </c>
      <c r="H6435" s="2">
        <v>41879</v>
      </c>
      <c r="I6435">
        <v>3630.98</v>
      </c>
      <c r="J6435">
        <f t="shared" si="904"/>
        <v>-1.5563817149896186E-3</v>
      </c>
      <c r="K6435">
        <f t="shared" si="900"/>
        <v>-1.5603417149896185E-3</v>
      </c>
      <c r="L6435">
        <v>3.4002796807473174E-3</v>
      </c>
      <c r="N6435" s="2">
        <v>41879</v>
      </c>
      <c r="O6435">
        <v>44.88</v>
      </c>
      <c r="Q6435" s="2">
        <v>41879</v>
      </c>
      <c r="R6435">
        <v>63866.64</v>
      </c>
      <c r="S6435" s="8">
        <f t="shared" si="905"/>
        <v>2.2285768070462453E-4</v>
      </c>
      <c r="T6435" s="9">
        <f t="shared" si="901"/>
        <v>2.1889768070462452E-4</v>
      </c>
      <c r="U6435" s="3">
        <f>Sheet1!$B$17+Sheet1!$B$18*'Portfolio allocation'!K6435</f>
        <v>-1.3022646753992589E-3</v>
      </c>
      <c r="V6435" s="13">
        <f t="shared" si="906"/>
        <v>1.5211623561038833E-3</v>
      </c>
      <c r="W6435" s="13"/>
      <c r="X6435" s="2">
        <v>41879</v>
      </c>
      <c r="Y6435">
        <v>183.39160000000001</v>
      </c>
      <c r="AA6435" s="2">
        <v>41879</v>
      </c>
      <c r="AB6435">
        <v>2748.91</v>
      </c>
      <c r="AC6435">
        <f t="shared" si="907"/>
        <v>-1.3006405109554642E-3</v>
      </c>
      <c r="AD6435">
        <f t="shared" si="902"/>
        <v>-1.3044005109554642E-3</v>
      </c>
      <c r="AE6435">
        <f>Sheet2!$B$17+Sheet2!$B$18*'Portfolio allocation'!K6435</f>
        <v>-1.3341086495218739E-3</v>
      </c>
      <c r="AF6435">
        <f t="shared" si="908"/>
        <v>2.9708138566409683E-5</v>
      </c>
      <c r="AH6435" s="2">
        <v>41879</v>
      </c>
      <c r="AI6435">
        <v>2.3380000000000001</v>
      </c>
      <c r="AJ6435">
        <v>9.4E-2</v>
      </c>
      <c r="AK6435">
        <v>1.31755</v>
      </c>
      <c r="AR6435" s="3"/>
    </row>
    <row r="6436" spans="1:44" hidden="1" outlineLevel="1" x14ac:dyDescent="0.2">
      <c r="A6436" s="2">
        <v>41880</v>
      </c>
      <c r="B6436">
        <v>11.98</v>
      </c>
      <c r="E6436" s="2">
        <v>41880</v>
      </c>
      <c r="F6436">
        <v>2003.37</v>
      </c>
      <c r="G6436">
        <f t="shared" si="903"/>
        <v>3.3204122720034146E-3</v>
      </c>
      <c r="H6436" s="2">
        <v>41880</v>
      </c>
      <c r="I6436">
        <v>3643.34</v>
      </c>
      <c r="J6436">
        <f t="shared" si="904"/>
        <v>3.4040396807473172E-3</v>
      </c>
      <c r="K6436">
        <f t="shared" si="900"/>
        <v>3.4002796807473174E-3</v>
      </c>
      <c r="L6436">
        <v>-3.76E-6</v>
      </c>
      <c r="N6436" s="2">
        <v>41880</v>
      </c>
      <c r="O6436">
        <v>45.43</v>
      </c>
      <c r="Q6436" s="2">
        <v>41880</v>
      </c>
      <c r="R6436">
        <v>64649.32</v>
      </c>
      <c r="S6436" s="8">
        <f t="shared" si="905"/>
        <v>1.225491117115296E-2</v>
      </c>
      <c r="T6436" s="9">
        <f t="shared" si="901"/>
        <v>1.225115117115296E-2</v>
      </c>
      <c r="U6436" s="3">
        <f>Sheet1!$B$17+Sheet1!$B$18*'Portfolio allocation'!K6436</f>
        <v>4.3886859086548612E-3</v>
      </c>
      <c r="V6436" s="13">
        <f t="shared" si="906"/>
        <v>7.8624652624980987E-3</v>
      </c>
      <c r="W6436" s="13"/>
      <c r="X6436" s="2">
        <v>41880</v>
      </c>
      <c r="Y6436">
        <v>183.6781</v>
      </c>
      <c r="AA6436" s="2">
        <v>41880</v>
      </c>
      <c r="AB6436">
        <v>2753.2</v>
      </c>
      <c r="AC6436">
        <f t="shared" si="907"/>
        <v>1.5606185724523769E-3</v>
      </c>
      <c r="AD6436">
        <f t="shared" si="902"/>
        <v>1.5568585724523769E-3</v>
      </c>
      <c r="AE6436">
        <f>Sheet2!$B$17+Sheet2!$B$18*'Portfolio allocation'!K6436</f>
        <v>3.0770024524653015E-3</v>
      </c>
      <c r="AF6436">
        <f t="shared" si="908"/>
        <v>-1.5201438800129246E-3</v>
      </c>
      <c r="AH6436" s="2">
        <v>41880</v>
      </c>
      <c r="AI6436">
        <v>2.3450000000000002</v>
      </c>
      <c r="AJ6436">
        <v>9.4E-2</v>
      </c>
      <c r="AK6436">
        <v>1.3171999999999999</v>
      </c>
      <c r="AR6436" s="3"/>
    </row>
    <row r="6437" spans="1:44" hidden="1" outlineLevel="1" x14ac:dyDescent="0.2">
      <c r="A6437" s="2">
        <v>41883</v>
      </c>
      <c r="B6437">
        <v>11.98</v>
      </c>
      <c r="E6437" s="2">
        <v>41883</v>
      </c>
      <c r="F6437">
        <v>2003.37</v>
      </c>
      <c r="G6437">
        <f t="shared" si="903"/>
        <v>0</v>
      </c>
      <c r="H6437" s="2">
        <v>41883</v>
      </c>
      <c r="I6437">
        <v>3643.34</v>
      </c>
      <c r="J6437">
        <f t="shared" si="904"/>
        <v>0</v>
      </c>
      <c r="K6437">
        <f t="shared" si="900"/>
        <v>-3.76E-6</v>
      </c>
      <c r="L6437">
        <v>-5.0330162938403713E-4</v>
      </c>
      <c r="N6437" s="2">
        <v>41883</v>
      </c>
      <c r="O6437">
        <v>45.43</v>
      </c>
      <c r="Q6437" s="2">
        <v>41883</v>
      </c>
      <c r="R6437">
        <v>64649.32</v>
      </c>
      <c r="S6437" s="8">
        <f t="shared" si="905"/>
        <v>0</v>
      </c>
      <c r="T6437" s="9">
        <f t="shared" si="901"/>
        <v>-3.76E-6</v>
      </c>
      <c r="U6437" s="3">
        <f>Sheet1!$B$17+Sheet1!$B$18*'Portfolio allocation'!K6437</f>
        <v>4.834853170635606E-4</v>
      </c>
      <c r="V6437" s="13">
        <f t="shared" si="906"/>
        <v>-4.872453170635606E-4</v>
      </c>
      <c r="W6437" s="13"/>
      <c r="X6437" s="2">
        <v>41883</v>
      </c>
      <c r="Y6437">
        <v>183.6781</v>
      </c>
      <c r="AA6437" s="2">
        <v>41883</v>
      </c>
      <c r="AB6437">
        <v>2753.2</v>
      </c>
      <c r="AC6437">
        <f t="shared" si="907"/>
        <v>0</v>
      </c>
      <c r="AD6437">
        <f t="shared" si="902"/>
        <v>-3.76E-6</v>
      </c>
      <c r="AE6437">
        <f>Sheet2!$B$17+Sheet2!$B$18*'Portfolio allocation'!K6437</f>
        <v>5.0043523438084741E-5</v>
      </c>
      <c r="AF6437">
        <f t="shared" si="908"/>
        <v>-5.3803523438084739E-5</v>
      </c>
      <c r="AH6437" s="2">
        <v>41883</v>
      </c>
      <c r="AI6437">
        <v>2.3450000000000002</v>
      </c>
      <c r="AJ6437">
        <v>9.4E-2</v>
      </c>
      <c r="AK6437">
        <v>1.3137000000000001</v>
      </c>
      <c r="AR6437" s="3"/>
    </row>
    <row r="6438" spans="1:44" hidden="1" outlineLevel="1" x14ac:dyDescent="0.2">
      <c r="A6438" s="2">
        <v>41884</v>
      </c>
      <c r="B6438">
        <v>12.25</v>
      </c>
      <c r="E6438" s="2">
        <v>41884</v>
      </c>
      <c r="F6438">
        <v>2002.28</v>
      </c>
      <c r="G6438">
        <f t="shared" si="903"/>
        <v>-5.4408321977461593E-4</v>
      </c>
      <c r="H6438" s="2">
        <v>41884</v>
      </c>
      <c r="I6438">
        <v>3641.52</v>
      </c>
      <c r="J6438">
        <f t="shared" si="904"/>
        <v>-4.9954162938403712E-4</v>
      </c>
      <c r="K6438">
        <f t="shared" si="900"/>
        <v>-5.0330162938403713E-4</v>
      </c>
      <c r="L6438">
        <v>-5.9966500670048119E-4</v>
      </c>
      <c r="N6438" s="2">
        <v>41884</v>
      </c>
      <c r="O6438">
        <v>45.09</v>
      </c>
      <c r="Q6438" s="2">
        <v>41884</v>
      </c>
      <c r="R6438">
        <v>64165.48</v>
      </c>
      <c r="S6438" s="8">
        <f t="shared" si="905"/>
        <v>-7.4840694380079453E-3</v>
      </c>
      <c r="T6438" s="9">
        <f t="shared" si="901"/>
        <v>-7.4878294380079456E-3</v>
      </c>
      <c r="U6438" s="3">
        <f>Sheet1!$B$17+Sheet1!$B$18*'Portfolio allocation'!K6438</f>
        <v>-8.9601500234276119E-5</v>
      </c>
      <c r="V6438" s="13">
        <f t="shared" si="906"/>
        <v>-7.3982279377736698E-3</v>
      </c>
      <c r="W6438" s="13"/>
      <c r="X6438" s="2">
        <v>41884</v>
      </c>
      <c r="Y6438">
        <v>182.97130000000001</v>
      </c>
      <c r="AA6438" s="2">
        <v>41884</v>
      </c>
      <c r="AB6438">
        <v>2742.61</v>
      </c>
      <c r="AC6438">
        <f t="shared" si="907"/>
        <v>-3.8464332413190583E-3</v>
      </c>
      <c r="AD6438">
        <f t="shared" si="902"/>
        <v>-3.8501932413190581E-3</v>
      </c>
      <c r="AE6438">
        <f>Sheet2!$B$17+Sheet2!$B$18*'Portfolio allocation'!K6438</f>
        <v>-3.9416163786980387E-4</v>
      </c>
      <c r="AF6438">
        <f t="shared" si="908"/>
        <v>-3.4560316034492541E-3</v>
      </c>
      <c r="AH6438" s="2">
        <v>41884</v>
      </c>
      <c r="AI6438">
        <v>2.423</v>
      </c>
      <c r="AJ6438">
        <v>9.4E-2</v>
      </c>
      <c r="AK6438">
        <v>1.3122499999999999</v>
      </c>
      <c r="AR6438" s="3"/>
    </row>
    <row r="6439" spans="1:44" hidden="1" outlineLevel="1" x14ac:dyDescent="0.2">
      <c r="A6439" s="2">
        <v>41885</v>
      </c>
      <c r="B6439">
        <v>12.36</v>
      </c>
      <c r="E6439" s="2">
        <v>41885</v>
      </c>
      <c r="F6439">
        <v>2000.72</v>
      </c>
      <c r="G6439">
        <f t="shared" si="903"/>
        <v>-7.7911181253365047E-4</v>
      </c>
      <c r="H6439" s="2">
        <v>41885</v>
      </c>
      <c r="I6439">
        <v>3639.35</v>
      </c>
      <c r="J6439">
        <f t="shared" si="904"/>
        <v>-5.9590500670048119E-4</v>
      </c>
      <c r="K6439">
        <f t="shared" si="900"/>
        <v>-5.9966500670048119E-4</v>
      </c>
      <c r="L6439">
        <v>-1.5092833918145185E-3</v>
      </c>
      <c r="N6439" s="2">
        <v>41885</v>
      </c>
      <c r="O6439">
        <v>44.96</v>
      </c>
      <c r="Q6439" s="2">
        <v>41885</v>
      </c>
      <c r="R6439">
        <v>63980.480000000003</v>
      </c>
      <c r="S6439" s="8">
        <f t="shared" si="905"/>
        <v>-2.8831702030437389E-3</v>
      </c>
      <c r="T6439" s="9">
        <f t="shared" si="901"/>
        <v>-2.8869302030437387E-3</v>
      </c>
      <c r="U6439" s="3">
        <f>Sheet1!$B$17+Sheet1!$B$18*'Portfolio allocation'!K6439</f>
        <v>-2.0015200886445072E-4</v>
      </c>
      <c r="V6439" s="13">
        <f t="shared" si="906"/>
        <v>-2.686778194179288E-3</v>
      </c>
      <c r="W6439" s="13"/>
      <c r="X6439" s="2">
        <v>41885</v>
      </c>
      <c r="Y6439">
        <v>183.34379999999999</v>
      </c>
      <c r="AA6439" s="2">
        <v>41885</v>
      </c>
      <c r="AB6439">
        <v>2748.19</v>
      </c>
      <c r="AC6439">
        <f t="shared" si="907"/>
        <v>2.0345583221821339E-3</v>
      </c>
      <c r="AD6439">
        <f t="shared" si="902"/>
        <v>2.031038322182134E-3</v>
      </c>
      <c r="AE6439">
        <f>Sheet2!$B$17+Sheet2!$B$18*'Portfolio allocation'!K6439</f>
        <v>-4.7985041143168916E-4</v>
      </c>
      <c r="AF6439">
        <f t="shared" si="908"/>
        <v>2.5108887336138231E-3</v>
      </c>
      <c r="AH6439" s="2">
        <v>41885</v>
      </c>
      <c r="AI6439">
        <v>2.3980000000000001</v>
      </c>
      <c r="AJ6439">
        <v>8.7999999999999995E-2</v>
      </c>
      <c r="AK6439">
        <v>1.31375</v>
      </c>
      <c r="AR6439" s="3"/>
    </row>
    <row r="6440" spans="1:44" hidden="1" outlineLevel="1" x14ac:dyDescent="0.2">
      <c r="A6440" s="2">
        <v>41886</v>
      </c>
      <c r="B6440">
        <v>12.64</v>
      </c>
      <c r="E6440" s="2">
        <v>41886</v>
      </c>
      <c r="F6440">
        <v>1997.65</v>
      </c>
      <c r="G6440">
        <f t="shared" si="903"/>
        <v>-1.5344475988643413E-3</v>
      </c>
      <c r="H6440" s="2">
        <v>41886</v>
      </c>
      <c r="I6440">
        <v>3633.87</v>
      </c>
      <c r="J6440">
        <f t="shared" si="904"/>
        <v>-1.5057633918145186E-3</v>
      </c>
      <c r="K6440">
        <f t="shared" si="900"/>
        <v>-1.5092833918145185E-3</v>
      </c>
      <c r="L6440">
        <v>5.0570803890069562E-3</v>
      </c>
      <c r="N6440" s="2">
        <v>41886</v>
      </c>
      <c r="O6440">
        <v>45.26</v>
      </c>
      <c r="Q6440" s="2">
        <v>41886</v>
      </c>
      <c r="R6440">
        <v>64407.4</v>
      </c>
      <c r="S6440" s="8">
        <f t="shared" si="905"/>
        <v>6.6726601613491532E-3</v>
      </c>
      <c r="T6440" s="9">
        <f t="shared" si="901"/>
        <v>6.6691401613491533E-3</v>
      </c>
      <c r="U6440" s="3">
        <f>Sheet1!$B$17+Sheet1!$B$18*'Portfolio allocation'!K6440</f>
        <v>-1.2436892730627953E-3</v>
      </c>
      <c r="V6440" s="13">
        <f t="shared" si="906"/>
        <v>7.9128294344119488E-3</v>
      </c>
      <c r="W6440" s="13"/>
      <c r="X6440" s="2">
        <v>41886</v>
      </c>
      <c r="Y6440">
        <v>182.13079999999999</v>
      </c>
      <c r="AA6440" s="2">
        <v>41886</v>
      </c>
      <c r="AB6440">
        <v>2730.01</v>
      </c>
      <c r="AC6440">
        <f t="shared" si="907"/>
        <v>-6.6152631368281423E-3</v>
      </c>
      <c r="AD6440">
        <f t="shared" si="902"/>
        <v>-6.6189031368281423E-3</v>
      </c>
      <c r="AE6440">
        <f>Sheet2!$B$17+Sheet2!$B$18*'Portfolio allocation'!K6440</f>
        <v>-1.2887062859389393E-3</v>
      </c>
      <c r="AF6440">
        <f t="shared" si="908"/>
        <v>-5.3301968508892034E-3</v>
      </c>
      <c r="AH6440" s="2">
        <v>41886</v>
      </c>
      <c r="AI6440">
        <v>2.4529999999999998</v>
      </c>
      <c r="AJ6440">
        <v>9.0999999999999998E-2</v>
      </c>
      <c r="AK6440">
        <v>1.2966500000000001</v>
      </c>
      <c r="AR6440" s="3"/>
    </row>
    <row r="6441" spans="1:44" hidden="1" outlineLevel="1" x14ac:dyDescent="0.2">
      <c r="A6441" s="2">
        <v>41887</v>
      </c>
      <c r="B6441">
        <v>12.09</v>
      </c>
      <c r="E6441" s="2">
        <v>41887</v>
      </c>
      <c r="F6441">
        <v>2007.71</v>
      </c>
      <c r="G6441">
        <f t="shared" si="903"/>
        <v>5.035917202713236E-3</v>
      </c>
      <c r="H6441" s="2">
        <v>41887</v>
      </c>
      <c r="I6441">
        <v>3652.26</v>
      </c>
      <c r="J6441">
        <f t="shared" si="904"/>
        <v>5.0607203890069563E-3</v>
      </c>
      <c r="K6441">
        <f t="shared" si="900"/>
        <v>5.0570803890069562E-3</v>
      </c>
      <c r="L6441">
        <v>-2.9058325407282579E-3</v>
      </c>
      <c r="N6441" s="2">
        <v>41887</v>
      </c>
      <c r="O6441">
        <v>45.91</v>
      </c>
      <c r="Q6441" s="2">
        <v>41887</v>
      </c>
      <c r="R6441">
        <v>65332.38</v>
      </c>
      <c r="S6441" s="8">
        <f t="shared" si="905"/>
        <v>1.4361393256054455E-2</v>
      </c>
      <c r="T6441" s="9">
        <f t="shared" si="901"/>
        <v>1.4357753256054456E-2</v>
      </c>
      <c r="U6441" s="3">
        <f>Sheet1!$B$17+Sheet1!$B$18*'Portfolio allocation'!K6441</f>
        <v>6.2894096700841003E-3</v>
      </c>
      <c r="V6441" s="13">
        <f t="shared" si="906"/>
        <v>8.068343585970356E-3</v>
      </c>
      <c r="W6441" s="13"/>
      <c r="X6441" s="2">
        <v>41887</v>
      </c>
      <c r="Y6441">
        <v>182.62739999999999</v>
      </c>
      <c r="AA6441" s="2">
        <v>41887</v>
      </c>
      <c r="AB6441">
        <v>2737.45</v>
      </c>
      <c r="AC6441">
        <f t="shared" si="907"/>
        <v>2.725264742619915E-3</v>
      </c>
      <c r="AD6441">
        <f t="shared" si="902"/>
        <v>2.7217447426199151E-3</v>
      </c>
      <c r="AE6441">
        <f>Sheet2!$B$17+Sheet2!$B$18*'Portfolio allocation'!K6441</f>
        <v>4.550271911058724E-3</v>
      </c>
      <c r="AF6441">
        <f t="shared" si="908"/>
        <v>-1.8285271684388088E-3</v>
      </c>
      <c r="AH6441" s="2">
        <v>41887</v>
      </c>
      <c r="AI6441">
        <v>2.4590000000000001</v>
      </c>
      <c r="AJ6441">
        <v>8.7999999999999995E-2</v>
      </c>
      <c r="AK6441">
        <v>1.2958499999999999</v>
      </c>
      <c r="AR6441" s="3"/>
    </row>
    <row r="6442" spans="1:44" hidden="1" outlineLevel="1" x14ac:dyDescent="0.2">
      <c r="A6442" s="2">
        <v>41890</v>
      </c>
      <c r="B6442">
        <v>12.66</v>
      </c>
      <c r="E6442" s="2">
        <v>41890</v>
      </c>
      <c r="F6442">
        <v>2001.54</v>
      </c>
      <c r="G6442">
        <f t="shared" si="903"/>
        <v>-3.0731529952034986E-3</v>
      </c>
      <c r="H6442" s="2">
        <v>41890</v>
      </c>
      <c r="I6442">
        <v>3641.66</v>
      </c>
      <c r="J6442">
        <f t="shared" si="904"/>
        <v>-2.902312540728258E-3</v>
      </c>
      <c r="K6442">
        <f t="shared" si="900"/>
        <v>-2.9058325407282579E-3</v>
      </c>
      <c r="L6442">
        <v>-6.5307630704678141E-3</v>
      </c>
      <c r="N6442" s="2">
        <v>41890</v>
      </c>
      <c r="O6442">
        <v>46.47</v>
      </c>
      <c r="Q6442" s="2">
        <v>41890</v>
      </c>
      <c r="R6442">
        <v>66129.25</v>
      </c>
      <c r="S6442" s="8">
        <f t="shared" si="905"/>
        <v>1.219716777499924E-2</v>
      </c>
      <c r="T6442" s="9">
        <f t="shared" si="901"/>
        <v>1.219364777499924E-2</v>
      </c>
      <c r="U6442" s="3">
        <f>Sheet1!$B$17+Sheet1!$B$18*'Portfolio allocation'!K6442</f>
        <v>-2.8458458499587918E-3</v>
      </c>
      <c r="V6442" s="13">
        <f t="shared" si="906"/>
        <v>1.5039493624958033E-2</v>
      </c>
      <c r="W6442" s="13"/>
      <c r="X6442" s="2">
        <v>41890</v>
      </c>
      <c r="Y6442">
        <v>181.61500000000001</v>
      </c>
      <c r="AA6442" s="2">
        <v>41890</v>
      </c>
      <c r="AB6442">
        <v>2722.28</v>
      </c>
      <c r="AC6442">
        <f t="shared" si="907"/>
        <v>-5.5416537288350831E-3</v>
      </c>
      <c r="AD6442">
        <f t="shared" si="902"/>
        <v>-5.545173728835083E-3</v>
      </c>
      <c r="AE6442">
        <f>Sheet2!$B$17+Sheet2!$B$18*'Portfolio allocation'!K6442</f>
        <v>-2.5305534183442083E-3</v>
      </c>
      <c r="AF6442">
        <f t="shared" si="908"/>
        <v>-3.0146203104908747E-3</v>
      </c>
      <c r="AH6442" s="2">
        <v>41890</v>
      </c>
      <c r="AI6442">
        <v>2.4710000000000001</v>
      </c>
      <c r="AJ6442">
        <v>8.7999999999999995E-2</v>
      </c>
      <c r="AK6442">
        <v>1.2948500000000001</v>
      </c>
      <c r="AR6442" s="3"/>
    </row>
    <row r="6443" spans="1:44" hidden="1" outlineLevel="1" x14ac:dyDescent="0.2">
      <c r="A6443" s="2">
        <v>41891</v>
      </c>
      <c r="B6443">
        <v>13.5</v>
      </c>
      <c r="E6443" s="2">
        <v>41891</v>
      </c>
      <c r="F6443">
        <v>1988.44</v>
      </c>
      <c r="G6443">
        <f t="shared" si="903"/>
        <v>-6.5449603805070034E-3</v>
      </c>
      <c r="H6443" s="2">
        <v>41891</v>
      </c>
      <c r="I6443">
        <v>3617.89</v>
      </c>
      <c r="J6443">
        <f t="shared" si="904"/>
        <v>-6.5272430704678142E-3</v>
      </c>
      <c r="K6443">
        <f t="shared" si="900"/>
        <v>-6.5307630704678141E-3</v>
      </c>
      <c r="L6443">
        <v>3.7442809852150844E-3</v>
      </c>
      <c r="N6443" s="2">
        <v>41891</v>
      </c>
      <c r="O6443">
        <v>46.76</v>
      </c>
      <c r="Q6443" s="2">
        <v>41891</v>
      </c>
      <c r="R6443">
        <v>66541.94</v>
      </c>
      <c r="S6443" s="8">
        <f t="shared" si="905"/>
        <v>6.2406575002740272E-3</v>
      </c>
      <c r="T6443" s="9">
        <f t="shared" si="901"/>
        <v>6.2371375002740273E-3</v>
      </c>
      <c r="U6443" s="3">
        <f>Sheet1!$B$17+Sheet1!$B$18*'Portfolio allocation'!K6443</f>
        <v>-7.0044580216325602E-3</v>
      </c>
      <c r="V6443" s="13">
        <f t="shared" si="906"/>
        <v>1.3241595521906587E-2</v>
      </c>
      <c r="W6443" s="13"/>
      <c r="X6443" s="2">
        <v>41891</v>
      </c>
      <c r="Y6443">
        <v>181.4717</v>
      </c>
      <c r="AA6443" s="2">
        <v>41891</v>
      </c>
      <c r="AB6443">
        <v>2720.13</v>
      </c>
      <c r="AC6443">
        <f t="shared" si="907"/>
        <v>-7.8977915570777046E-4</v>
      </c>
      <c r="AD6443">
        <f t="shared" si="902"/>
        <v>-7.9353915570777047E-4</v>
      </c>
      <c r="AE6443">
        <f>Sheet2!$B$17+Sheet2!$B$18*'Portfolio allocation'!K6443</f>
        <v>-5.7539341257305627E-3</v>
      </c>
      <c r="AF6443">
        <f t="shared" si="908"/>
        <v>4.960394970022792E-3</v>
      </c>
      <c r="AH6443" s="2">
        <v>41891</v>
      </c>
      <c r="AI6443">
        <v>2.5019999999999998</v>
      </c>
      <c r="AJ6443">
        <v>9.4E-2</v>
      </c>
      <c r="AK6443">
        <v>1.29145</v>
      </c>
      <c r="AR6443" s="3"/>
    </row>
    <row r="6444" spans="1:44" hidden="1" outlineLevel="1" x14ac:dyDescent="0.2">
      <c r="A6444" s="2">
        <v>41892</v>
      </c>
      <c r="B6444">
        <v>12.88</v>
      </c>
      <c r="E6444" s="2">
        <v>41892</v>
      </c>
      <c r="F6444">
        <v>1995.69</v>
      </c>
      <c r="G6444">
        <f t="shared" si="903"/>
        <v>3.6460743095090287E-3</v>
      </c>
      <c r="H6444" s="2">
        <v>41892</v>
      </c>
      <c r="I6444">
        <v>3631.45</v>
      </c>
      <c r="J6444">
        <f t="shared" si="904"/>
        <v>3.7480409852150842E-3</v>
      </c>
      <c r="K6444">
        <f t="shared" si="900"/>
        <v>3.7442809852150844E-3</v>
      </c>
      <c r="L6444">
        <v>1.1555565264562888E-3</v>
      </c>
      <c r="N6444" s="2">
        <v>41892</v>
      </c>
      <c r="O6444">
        <v>46.84</v>
      </c>
      <c r="Q6444" s="2">
        <v>41892</v>
      </c>
      <c r="R6444">
        <v>66655.81</v>
      </c>
      <c r="S6444" s="8">
        <f t="shared" si="905"/>
        <v>1.7112515805819406E-3</v>
      </c>
      <c r="T6444" s="9">
        <f t="shared" si="901"/>
        <v>1.7074915805819406E-3</v>
      </c>
      <c r="U6444" s="3">
        <f>Sheet1!$B$17+Sheet1!$B$18*'Portfolio allocation'!K6444</f>
        <v>4.7833329232927092E-3</v>
      </c>
      <c r="V6444" s="13">
        <f t="shared" si="906"/>
        <v>-3.0758413427107688E-3</v>
      </c>
      <c r="W6444" s="13"/>
      <c r="X6444" s="2">
        <v>41892</v>
      </c>
      <c r="Y6444">
        <v>182.9522</v>
      </c>
      <c r="AA6444" s="2">
        <v>41892</v>
      </c>
      <c r="AB6444">
        <v>2742.32</v>
      </c>
      <c r="AC6444">
        <f t="shared" si="907"/>
        <v>8.1576983452997798E-3</v>
      </c>
      <c r="AD6444">
        <f t="shared" si="902"/>
        <v>8.1539383452997796E-3</v>
      </c>
      <c r="AE6444">
        <f>Sheet2!$B$17+Sheet2!$B$18*'Portfolio allocation'!K6444</f>
        <v>3.3828971886650616E-3</v>
      </c>
      <c r="AF6444">
        <f t="shared" si="908"/>
        <v>4.7710411566347175E-3</v>
      </c>
      <c r="AH6444" s="2">
        <v>41892</v>
      </c>
      <c r="AI6444">
        <v>2.5430000000000001</v>
      </c>
      <c r="AJ6444">
        <v>9.4E-2</v>
      </c>
      <c r="AK6444">
        <v>1.29165</v>
      </c>
      <c r="AR6444" s="3"/>
    </row>
    <row r="6445" spans="1:44" hidden="1" outlineLevel="1" x14ac:dyDescent="0.2">
      <c r="A6445" s="2">
        <v>41893</v>
      </c>
      <c r="B6445">
        <v>12.8</v>
      </c>
      <c r="E6445" s="2">
        <v>41893</v>
      </c>
      <c r="F6445">
        <v>1997.45</v>
      </c>
      <c r="G6445">
        <f t="shared" si="903"/>
        <v>8.8190049556802208E-4</v>
      </c>
      <c r="H6445" s="2">
        <v>41893</v>
      </c>
      <c r="I6445">
        <v>3635.66</v>
      </c>
      <c r="J6445">
        <f t="shared" si="904"/>
        <v>1.1593165264562888E-3</v>
      </c>
      <c r="K6445">
        <f t="shared" si="900"/>
        <v>1.1555565264562888E-3</v>
      </c>
      <c r="L6445">
        <v>-5.9449096124499588E-3</v>
      </c>
      <c r="N6445" s="2">
        <v>41893</v>
      </c>
      <c r="O6445">
        <v>47</v>
      </c>
      <c r="Q6445" s="2">
        <v>41893</v>
      </c>
      <c r="R6445">
        <v>66883.5</v>
      </c>
      <c r="S6445" s="8">
        <f t="shared" si="905"/>
        <v>3.4159062803378326E-3</v>
      </c>
      <c r="T6445" s="9">
        <f t="shared" si="901"/>
        <v>3.4121462803378328E-3</v>
      </c>
      <c r="U6445" s="3">
        <f>Sheet1!$B$17+Sheet1!$B$18*'Portfolio allocation'!K6445</f>
        <v>1.8134826172021832E-3</v>
      </c>
      <c r="V6445" s="13">
        <f t="shared" si="906"/>
        <v>1.5986636631356496E-3</v>
      </c>
      <c r="W6445" s="13"/>
      <c r="X6445" s="2">
        <v>41893</v>
      </c>
      <c r="Y6445">
        <v>183.1241</v>
      </c>
      <c r="AA6445" s="2">
        <v>41893</v>
      </c>
      <c r="AB6445">
        <v>2744.9</v>
      </c>
      <c r="AC6445">
        <f t="shared" si="907"/>
        <v>9.408092418097258E-4</v>
      </c>
      <c r="AD6445">
        <f t="shared" si="902"/>
        <v>9.370492418097258E-4</v>
      </c>
      <c r="AE6445">
        <f>Sheet2!$B$17+Sheet2!$B$18*'Portfolio allocation'!K6445</f>
        <v>1.0809373556026017E-3</v>
      </c>
      <c r="AF6445">
        <f t="shared" si="908"/>
        <v>-1.4388811379287595E-4</v>
      </c>
      <c r="AH6445" s="2">
        <v>41893</v>
      </c>
      <c r="AI6445">
        <v>2.5499999999999998</v>
      </c>
      <c r="AJ6445">
        <v>9.4E-2</v>
      </c>
      <c r="AK6445">
        <v>1.2941</v>
      </c>
      <c r="AR6445" s="3"/>
    </row>
    <row r="6446" spans="1:44" hidden="1" outlineLevel="1" x14ac:dyDescent="0.2">
      <c r="A6446" s="2">
        <v>41894</v>
      </c>
      <c r="B6446">
        <v>13.31</v>
      </c>
      <c r="E6446" s="2">
        <v>41894</v>
      </c>
      <c r="F6446">
        <v>1985.54</v>
      </c>
      <c r="G6446">
        <f t="shared" si="903"/>
        <v>-5.9626023179554233E-3</v>
      </c>
      <c r="H6446" s="2">
        <v>41894</v>
      </c>
      <c r="I6446">
        <v>3614.06</v>
      </c>
      <c r="J6446">
        <f t="shared" si="904"/>
        <v>-5.9411496124499585E-3</v>
      </c>
      <c r="K6446">
        <f t="shared" si="900"/>
        <v>-5.9449096124499588E-3</v>
      </c>
      <c r="L6446">
        <v>-7.0645068936317577E-4</v>
      </c>
      <c r="N6446" s="2">
        <v>41894</v>
      </c>
      <c r="O6446">
        <v>46.695</v>
      </c>
      <c r="Q6446" s="2">
        <v>41894</v>
      </c>
      <c r="R6446">
        <v>66449.440000000002</v>
      </c>
      <c r="S6446" s="8">
        <f t="shared" si="905"/>
        <v>-6.489791951677093E-3</v>
      </c>
      <c r="T6446" s="9">
        <f t="shared" si="901"/>
        <v>-6.4935519516770932E-3</v>
      </c>
      <c r="U6446" s="3">
        <f>Sheet1!$B$17+Sheet1!$B$18*'Portfolio allocation'!K6446</f>
        <v>-6.3323520870933771E-3</v>
      </c>
      <c r="V6446" s="13">
        <f t="shared" si="906"/>
        <v>-1.6119986458371614E-4</v>
      </c>
      <c r="W6446" s="13"/>
      <c r="X6446" s="2">
        <v>41894</v>
      </c>
      <c r="Y6446">
        <v>182.7039</v>
      </c>
      <c r="AA6446" s="2">
        <v>41894</v>
      </c>
      <c r="AB6446">
        <v>2738.6</v>
      </c>
      <c r="AC6446">
        <f t="shared" si="907"/>
        <v>-2.2951655798025827E-3</v>
      </c>
      <c r="AD6446">
        <f t="shared" si="902"/>
        <v>-2.2988055798025828E-3</v>
      </c>
      <c r="AE6446">
        <f>Sheet2!$B$17+Sheet2!$B$18*'Portfolio allocation'!K6446</f>
        <v>-5.2329782843875796E-3</v>
      </c>
      <c r="AF6446">
        <f t="shared" si="908"/>
        <v>2.9341727045849968E-3</v>
      </c>
      <c r="AH6446" s="2">
        <v>41894</v>
      </c>
      <c r="AI6446">
        <v>2.609</v>
      </c>
      <c r="AJ6446">
        <v>9.0999999999999998E-2</v>
      </c>
      <c r="AK6446">
        <v>1.2938000000000001</v>
      </c>
      <c r="AR6446" s="3"/>
    </row>
    <row r="6447" spans="1:44" hidden="1" outlineLevel="1" x14ac:dyDescent="0.2">
      <c r="A6447" s="2">
        <v>41897</v>
      </c>
      <c r="B6447">
        <v>14.12</v>
      </c>
      <c r="E6447" s="2">
        <v>41897</v>
      </c>
      <c r="F6447">
        <v>1984.13</v>
      </c>
      <c r="G6447">
        <f t="shared" si="903"/>
        <v>-7.1013427077759594E-4</v>
      </c>
      <c r="H6447" s="2">
        <v>41897</v>
      </c>
      <c r="I6447">
        <v>3611.52</v>
      </c>
      <c r="J6447">
        <f t="shared" si="904"/>
        <v>-7.0281068936317581E-4</v>
      </c>
      <c r="K6447">
        <f t="shared" si="900"/>
        <v>-7.0645068936317577E-4</v>
      </c>
      <c r="L6447">
        <v>7.4947078929647262E-3</v>
      </c>
      <c r="N6447" s="2">
        <v>41897</v>
      </c>
      <c r="O6447">
        <v>46.24</v>
      </c>
      <c r="Q6447" s="2">
        <v>41897</v>
      </c>
      <c r="R6447">
        <v>65801.94</v>
      </c>
      <c r="S6447" s="8">
        <f t="shared" si="905"/>
        <v>-9.7442506663713013E-3</v>
      </c>
      <c r="T6447" s="9">
        <f t="shared" si="901"/>
        <v>-9.7478906663713005E-3</v>
      </c>
      <c r="U6447" s="3">
        <f>Sheet1!$B$17+Sheet1!$B$18*'Portfolio allocation'!K6447</f>
        <v>-3.2265925032418715E-4</v>
      </c>
      <c r="V6447" s="13">
        <f t="shared" si="906"/>
        <v>-9.4252314160471126E-3</v>
      </c>
      <c r="W6447" s="13"/>
      <c r="X6447" s="2">
        <v>41897</v>
      </c>
      <c r="Y6447">
        <v>183.21010000000001</v>
      </c>
      <c r="AA6447" s="2">
        <v>41897</v>
      </c>
      <c r="AB6447">
        <v>2746.19</v>
      </c>
      <c r="AC6447">
        <f t="shared" si="907"/>
        <v>2.7714890820127458E-3</v>
      </c>
      <c r="AD6447">
        <f t="shared" si="902"/>
        <v>2.7679690820127459E-3</v>
      </c>
      <c r="AE6447">
        <f>Sheet2!$B$17+Sheet2!$B$18*'Portfolio allocation'!K6447</f>
        <v>-5.7480696480451804E-4</v>
      </c>
      <c r="AF6447">
        <f t="shared" si="908"/>
        <v>3.342776046817264E-3</v>
      </c>
      <c r="AH6447" s="2">
        <v>41897</v>
      </c>
      <c r="AI6447">
        <v>2.5910000000000002</v>
      </c>
      <c r="AJ6447">
        <v>8.7999999999999995E-2</v>
      </c>
      <c r="AK6447">
        <v>1.2938499999999999</v>
      </c>
      <c r="AR6447" s="3"/>
    </row>
    <row r="6448" spans="1:44" hidden="1" outlineLevel="1" x14ac:dyDescent="0.2">
      <c r="A6448" s="2">
        <v>41898</v>
      </c>
      <c r="B6448">
        <v>12.73</v>
      </c>
      <c r="E6448" s="2">
        <v>41898</v>
      </c>
      <c r="F6448">
        <v>1998.98</v>
      </c>
      <c r="G6448">
        <f t="shared" si="903"/>
        <v>7.4843886237292434E-3</v>
      </c>
      <c r="H6448" s="2">
        <v>41898</v>
      </c>
      <c r="I6448">
        <v>3638.6</v>
      </c>
      <c r="J6448">
        <f t="shared" si="904"/>
        <v>7.4982278929647261E-3</v>
      </c>
      <c r="K6448">
        <f t="shared" si="900"/>
        <v>7.4947078929647262E-3</v>
      </c>
      <c r="L6448">
        <v>1.3152286989500913E-3</v>
      </c>
      <c r="N6448" s="2">
        <v>41898</v>
      </c>
      <c r="O6448">
        <v>46.76</v>
      </c>
      <c r="Q6448" s="2">
        <v>41898</v>
      </c>
      <c r="R6448">
        <v>66541.94</v>
      </c>
      <c r="S6448" s="8">
        <f t="shared" si="905"/>
        <v>1.124586904276681E-2</v>
      </c>
      <c r="T6448" s="9">
        <f t="shared" si="901"/>
        <v>1.124234904276681E-2</v>
      </c>
      <c r="U6448" s="3">
        <f>Sheet1!$B$17+Sheet1!$B$18*'Portfolio allocation'!K6448</f>
        <v>9.085917720320821E-3</v>
      </c>
      <c r="V6448" s="13">
        <f t="shared" si="906"/>
        <v>2.1564313224459886E-3</v>
      </c>
      <c r="W6448" s="13"/>
      <c r="X6448" s="2">
        <v>41898</v>
      </c>
      <c r="Y6448">
        <v>184.30850000000001</v>
      </c>
      <c r="AA6448" s="2">
        <v>41898</v>
      </c>
      <c r="AB6448">
        <v>2762.65</v>
      </c>
      <c r="AC6448">
        <f t="shared" si="907"/>
        <v>5.9937586255867092E-3</v>
      </c>
      <c r="AD6448">
        <f t="shared" si="902"/>
        <v>5.9897986255867093E-3</v>
      </c>
      <c r="AE6448">
        <f>Sheet2!$B$17+Sheet2!$B$18*'Portfolio allocation'!K6448</f>
        <v>6.7178724770801555E-3</v>
      </c>
      <c r="AF6448">
        <f t="shared" si="908"/>
        <v>-7.2807385149344615E-4</v>
      </c>
      <c r="AH6448" s="2">
        <v>41898</v>
      </c>
      <c r="AI6448">
        <v>2.5939999999999999</v>
      </c>
      <c r="AJ6448">
        <v>9.9000000000000005E-2</v>
      </c>
      <c r="AK6448">
        <v>1.2942499999999999</v>
      </c>
      <c r="AR6448" s="3"/>
    </row>
    <row r="6449" spans="1:44" hidden="1" outlineLevel="1" x14ac:dyDescent="0.2">
      <c r="A6449" s="2">
        <v>41899</v>
      </c>
      <c r="B6449">
        <v>12.65</v>
      </c>
      <c r="E6449" s="2">
        <v>41899</v>
      </c>
      <c r="F6449">
        <v>2001.57</v>
      </c>
      <c r="G6449">
        <f t="shared" si="903"/>
        <v>1.2956607870013848E-3</v>
      </c>
      <c r="H6449" s="2">
        <v>41899</v>
      </c>
      <c r="I6449">
        <v>3643.4</v>
      </c>
      <c r="J6449">
        <f t="shared" si="904"/>
        <v>1.3191886989500912E-3</v>
      </c>
      <c r="K6449">
        <f t="shared" si="900"/>
        <v>1.3152286989500913E-3</v>
      </c>
      <c r="L6449">
        <v>5.0260949860020023E-3</v>
      </c>
      <c r="N6449" s="2">
        <v>41899</v>
      </c>
      <c r="O6449">
        <v>46.52</v>
      </c>
      <c r="Q6449" s="2">
        <v>41899</v>
      </c>
      <c r="R6449">
        <v>66200.44</v>
      </c>
      <c r="S6449" s="8">
        <f t="shared" si="905"/>
        <v>-5.1321016489750404E-3</v>
      </c>
      <c r="T6449" s="9">
        <f t="shared" si="901"/>
        <v>-5.1360616489750403E-3</v>
      </c>
      <c r="U6449" s="3">
        <f>Sheet1!$B$17+Sheet1!$B$18*'Portfolio allocation'!K6449</f>
        <v>1.9966625801180597E-3</v>
      </c>
      <c r="V6449" s="13">
        <f t="shared" si="906"/>
        <v>-7.1327242290931004E-3</v>
      </c>
      <c r="W6449" s="13"/>
      <c r="X6449" s="2">
        <v>41899</v>
      </c>
      <c r="Y6449">
        <v>184.1557</v>
      </c>
      <c r="AA6449" s="2">
        <v>41899</v>
      </c>
      <c r="AB6449">
        <v>2760.36</v>
      </c>
      <c r="AC6449">
        <f t="shared" si="907"/>
        <v>-8.2891426709863492E-4</v>
      </c>
      <c r="AD6449">
        <f t="shared" si="902"/>
        <v>-8.3383426709863497E-4</v>
      </c>
      <c r="AE6449">
        <f>Sheet2!$B$17+Sheet2!$B$18*'Portfolio allocation'!K6449</f>
        <v>1.222921924989637E-3</v>
      </c>
      <c r="AF6449">
        <f t="shared" si="908"/>
        <v>-2.0567561920882722E-3</v>
      </c>
      <c r="AH6449" s="2">
        <v>41899</v>
      </c>
      <c r="AI6449">
        <v>2.6219999999999999</v>
      </c>
      <c r="AJ6449">
        <v>0.123</v>
      </c>
      <c r="AK6449">
        <v>1.2959499999999999</v>
      </c>
      <c r="AR6449" s="3"/>
    </row>
    <row r="6450" spans="1:44" hidden="1" outlineLevel="1" x14ac:dyDescent="0.2">
      <c r="A6450" s="2">
        <v>41900</v>
      </c>
      <c r="B6450">
        <v>12.03</v>
      </c>
      <c r="E6450" s="2">
        <v>41900</v>
      </c>
      <c r="F6450">
        <v>2011.36</v>
      </c>
      <c r="G6450">
        <f t="shared" si="903"/>
        <v>4.8911604390553531E-3</v>
      </c>
      <c r="H6450" s="2">
        <v>41900</v>
      </c>
      <c r="I6450">
        <v>3661.73</v>
      </c>
      <c r="J6450">
        <f t="shared" si="904"/>
        <v>5.0310149860020026E-3</v>
      </c>
      <c r="K6450">
        <f t="shared" si="900"/>
        <v>5.0260949860020023E-3</v>
      </c>
      <c r="L6450">
        <v>-4.6906142834121721E-4</v>
      </c>
      <c r="N6450" s="2">
        <v>41900</v>
      </c>
      <c r="O6450">
        <v>46.68</v>
      </c>
      <c r="Q6450" s="2">
        <v>41900</v>
      </c>
      <c r="R6450">
        <v>66428.13</v>
      </c>
      <c r="S6450" s="8">
        <f t="shared" si="905"/>
        <v>3.4394031217919174E-3</v>
      </c>
      <c r="T6450" s="9">
        <f t="shared" si="901"/>
        <v>3.4344831217919176E-3</v>
      </c>
      <c r="U6450" s="3">
        <f>Sheet1!$B$17+Sheet1!$B$18*'Portfolio allocation'!K6450</f>
        <v>6.2538624304822772E-3</v>
      </c>
      <c r="V6450" s="13">
        <f t="shared" si="906"/>
        <v>-2.8193793086903596E-3</v>
      </c>
      <c r="W6450" s="13"/>
      <c r="X6450" s="2">
        <v>41900</v>
      </c>
      <c r="Y6450">
        <v>185.06309999999999</v>
      </c>
      <c r="AA6450" s="2">
        <v>41900</v>
      </c>
      <c r="AB6450">
        <v>2773.96</v>
      </c>
      <c r="AC6450">
        <f t="shared" si="907"/>
        <v>4.9268935935891101E-3</v>
      </c>
      <c r="AD6450">
        <f t="shared" si="902"/>
        <v>4.9220935935891099E-3</v>
      </c>
      <c r="AE6450">
        <f>Sheet2!$B$17+Sheet2!$B$18*'Portfolio allocation'!K6450</f>
        <v>4.5227189001975929E-3</v>
      </c>
      <c r="AF6450">
        <f t="shared" si="908"/>
        <v>3.9937469339151703E-4</v>
      </c>
      <c r="AH6450" s="2">
        <v>41900</v>
      </c>
      <c r="AI6450">
        <v>2.6179999999999999</v>
      </c>
      <c r="AJ6450">
        <v>0.12</v>
      </c>
      <c r="AK6450">
        <v>1.2922</v>
      </c>
      <c r="AR6450" s="3"/>
    </row>
    <row r="6451" spans="1:44" hidden="1" outlineLevel="1" x14ac:dyDescent="0.2">
      <c r="A6451" s="2">
        <v>41901</v>
      </c>
      <c r="B6451">
        <v>12.11</v>
      </c>
      <c r="E6451" s="2">
        <v>41901</v>
      </c>
      <c r="F6451">
        <v>2010.4</v>
      </c>
      <c r="G6451">
        <f t="shared" si="903"/>
        <v>-4.7728899848853423E-4</v>
      </c>
      <c r="H6451" s="2">
        <v>41901</v>
      </c>
      <c r="I6451">
        <v>3660.03</v>
      </c>
      <c r="J6451">
        <f t="shared" si="904"/>
        <v>-4.642614283412172E-4</v>
      </c>
      <c r="K6451">
        <f t="shared" si="900"/>
        <v>-4.6906142834121721E-4</v>
      </c>
      <c r="L6451">
        <v>-8.0181155169767784E-3</v>
      </c>
      <c r="N6451" s="2">
        <v>41901</v>
      </c>
      <c r="O6451">
        <v>47.52</v>
      </c>
      <c r="Q6451" s="2">
        <v>41901</v>
      </c>
      <c r="R6451">
        <v>67623.44</v>
      </c>
      <c r="S6451" s="8">
        <f t="shared" si="905"/>
        <v>1.7994033551749888E-2</v>
      </c>
      <c r="T6451" s="9">
        <f t="shared" si="901"/>
        <v>1.7989233551749889E-2</v>
      </c>
      <c r="U6451" s="3">
        <f>Sheet1!$B$17+Sheet1!$B$18*'Portfolio allocation'!K6451</f>
        <v>-5.0320273835860636E-5</v>
      </c>
      <c r="V6451" s="13">
        <f t="shared" si="906"/>
        <v>1.8039553825585749E-2</v>
      </c>
      <c r="W6451" s="13"/>
      <c r="X6451" s="2">
        <v>41901</v>
      </c>
      <c r="Y6451">
        <v>185.30189999999999</v>
      </c>
      <c r="AA6451" s="2">
        <v>41901</v>
      </c>
      <c r="AB6451">
        <v>2777.54</v>
      </c>
      <c r="AC6451">
        <f t="shared" si="907"/>
        <v>1.2905737645820814E-3</v>
      </c>
      <c r="AD6451">
        <f t="shared" si="902"/>
        <v>1.2860537645820814E-3</v>
      </c>
      <c r="AE6451">
        <f>Sheet2!$B$17+Sheet2!$B$18*'Portfolio allocation'!K6451</f>
        <v>-3.6371437755599429E-4</v>
      </c>
      <c r="AF6451">
        <f t="shared" si="908"/>
        <v>1.6497681421380756E-3</v>
      </c>
      <c r="AH6451" s="2">
        <v>41901</v>
      </c>
      <c r="AI6451">
        <v>2.5779999999999998</v>
      </c>
      <c r="AJ6451">
        <v>0.113</v>
      </c>
      <c r="AK6451">
        <v>1.2840499999999999</v>
      </c>
      <c r="AR6451" s="3"/>
    </row>
    <row r="6452" spans="1:44" hidden="1" outlineLevel="1" x14ac:dyDescent="0.2">
      <c r="A6452" s="2">
        <v>41904</v>
      </c>
      <c r="B6452">
        <v>13.69</v>
      </c>
      <c r="E6452" s="2">
        <v>41904</v>
      </c>
      <c r="F6452">
        <v>1994.29</v>
      </c>
      <c r="G6452">
        <f t="shared" si="903"/>
        <v>-8.0133306804616167E-3</v>
      </c>
      <c r="H6452" s="2">
        <v>41904</v>
      </c>
      <c r="I6452">
        <v>3630.7</v>
      </c>
      <c r="J6452">
        <f t="shared" si="904"/>
        <v>-8.0135955169767792E-3</v>
      </c>
      <c r="K6452">
        <f t="shared" si="900"/>
        <v>-8.0181155169767784E-3</v>
      </c>
      <c r="L6452">
        <v>-5.6778370011292224E-3</v>
      </c>
      <c r="N6452" s="2">
        <v>41904</v>
      </c>
      <c r="O6452">
        <v>47.06</v>
      </c>
      <c r="Q6452" s="2">
        <v>41904</v>
      </c>
      <c r="R6452">
        <v>66968.88</v>
      </c>
      <c r="S6452" s="8">
        <f t="shared" si="905"/>
        <v>-9.6794839185938564E-3</v>
      </c>
      <c r="T6452" s="9">
        <f t="shared" si="901"/>
        <v>-9.6840039185938556E-3</v>
      </c>
      <c r="U6452" s="3">
        <f>Sheet1!$B$17+Sheet1!$B$18*'Portfolio allocation'!K6452</f>
        <v>-8.7107864427913902E-3</v>
      </c>
      <c r="V6452" s="13">
        <f t="shared" si="906"/>
        <v>-9.7321747580246531E-4</v>
      </c>
      <c r="W6452" s="13"/>
      <c r="X6452" s="2">
        <v>41904</v>
      </c>
      <c r="Y6452">
        <v>184.45179999999999</v>
      </c>
      <c r="AA6452" s="2">
        <v>41904</v>
      </c>
      <c r="AB6452">
        <v>2764.8</v>
      </c>
      <c r="AC6452">
        <f t="shared" si="907"/>
        <v>-4.5867926294490546E-3</v>
      </c>
      <c r="AD6452">
        <f t="shared" si="902"/>
        <v>-4.5907926294490543E-3</v>
      </c>
      <c r="AE6452">
        <f>Sheet2!$B$17+Sheet2!$B$18*'Portfolio allocation'!K6452</f>
        <v>-7.0765258669591461E-3</v>
      </c>
      <c r="AF6452">
        <f t="shared" si="908"/>
        <v>2.4857332375100918E-3</v>
      </c>
      <c r="AH6452" s="2">
        <v>41904</v>
      </c>
      <c r="AI6452">
        <v>2.5649999999999999</v>
      </c>
      <c r="AJ6452">
        <v>0.1</v>
      </c>
      <c r="AK6452">
        <v>1.2823</v>
      </c>
      <c r="AR6452" s="3"/>
    </row>
    <row r="6453" spans="1:44" hidden="1" outlineLevel="1" x14ac:dyDescent="0.2">
      <c r="A6453" s="2">
        <v>41905</v>
      </c>
      <c r="B6453">
        <v>14.93</v>
      </c>
      <c r="E6453" s="2">
        <v>41905</v>
      </c>
      <c r="F6453">
        <v>1982.77</v>
      </c>
      <c r="G6453">
        <f t="shared" si="903"/>
        <v>-5.7764918843297153E-3</v>
      </c>
      <c r="H6453" s="2">
        <v>41905</v>
      </c>
      <c r="I6453">
        <v>3610.1</v>
      </c>
      <c r="J6453">
        <f t="shared" si="904"/>
        <v>-5.6738370011292227E-3</v>
      </c>
      <c r="K6453">
        <f t="shared" si="900"/>
        <v>-5.6778370011292224E-3</v>
      </c>
      <c r="L6453">
        <v>7.8462780554555047E-3</v>
      </c>
      <c r="N6453" s="2">
        <v>41905</v>
      </c>
      <c r="O6453">
        <v>46.56</v>
      </c>
      <c r="Q6453" s="2">
        <v>41905</v>
      </c>
      <c r="R6453">
        <v>66257.38</v>
      </c>
      <c r="S6453" s="8">
        <f t="shared" si="905"/>
        <v>-1.0624337752102142E-2</v>
      </c>
      <c r="T6453" s="9">
        <f t="shared" si="901"/>
        <v>-1.0628337752102143E-2</v>
      </c>
      <c r="U6453" s="3">
        <f>Sheet1!$B$17+Sheet1!$B$18*'Portfolio allocation'!K6453</f>
        <v>-6.0259596188661554E-3</v>
      </c>
      <c r="V6453" s="13">
        <f t="shared" si="906"/>
        <v>-4.6023781332359872E-3</v>
      </c>
      <c r="W6453" s="13"/>
      <c r="X6453" s="2">
        <v>41905</v>
      </c>
      <c r="Y6453">
        <v>183.02860000000001</v>
      </c>
      <c r="AA6453" s="2">
        <v>41905</v>
      </c>
      <c r="AB6453">
        <v>2743.47</v>
      </c>
      <c r="AC6453">
        <f t="shared" si="907"/>
        <v>-7.7148437500000888E-3</v>
      </c>
      <c r="AD6453">
        <f t="shared" si="902"/>
        <v>-7.718763750000089E-3</v>
      </c>
      <c r="AE6453">
        <f>Sheet2!$B$17+Sheet2!$B$18*'Portfolio allocation'!K6453</f>
        <v>-4.9954905047626258E-3</v>
      </c>
      <c r="AF6453">
        <f t="shared" si="908"/>
        <v>-2.7232732452374632E-3</v>
      </c>
      <c r="AH6453" s="2">
        <v>41905</v>
      </c>
      <c r="AI6453">
        <v>2.5270000000000001</v>
      </c>
      <c r="AJ6453">
        <v>9.8000000000000004E-2</v>
      </c>
      <c r="AK6453">
        <v>1.2863500000000001</v>
      </c>
      <c r="AR6453" s="3"/>
    </row>
    <row r="6454" spans="1:44" hidden="1" outlineLevel="1" x14ac:dyDescent="0.2">
      <c r="A6454" s="2">
        <v>41906</v>
      </c>
      <c r="B6454">
        <v>13.27</v>
      </c>
      <c r="E6454" s="2">
        <v>41906</v>
      </c>
      <c r="F6454">
        <v>1998.3</v>
      </c>
      <c r="G6454">
        <f t="shared" si="903"/>
        <v>7.8324767875244117E-3</v>
      </c>
      <c r="H6454" s="2">
        <v>41906</v>
      </c>
      <c r="I6454">
        <v>3638.44</v>
      </c>
      <c r="J6454">
        <f t="shared" si="904"/>
        <v>7.850198055455504E-3</v>
      </c>
      <c r="K6454">
        <f t="shared" si="900"/>
        <v>7.8462780554555047E-3</v>
      </c>
      <c r="L6454">
        <v>-1.6173017491012628E-2</v>
      </c>
      <c r="N6454" s="2">
        <v>41906</v>
      </c>
      <c r="O6454">
        <v>47.08</v>
      </c>
      <c r="Q6454" s="2">
        <v>41906</v>
      </c>
      <c r="R6454">
        <v>66997.31</v>
      </c>
      <c r="S6454" s="8">
        <f t="shared" si="905"/>
        <v>1.1167510698430805E-2</v>
      </c>
      <c r="T6454" s="9">
        <f t="shared" si="901"/>
        <v>1.1163590698430806E-2</v>
      </c>
      <c r="U6454" s="3">
        <f>Sheet1!$B$17+Sheet1!$B$18*'Portfolio allocation'!K6454</f>
        <v>9.4892479207030391E-3</v>
      </c>
      <c r="V6454" s="13">
        <f t="shared" si="906"/>
        <v>1.6743427777277664E-3</v>
      </c>
      <c r="W6454" s="13"/>
      <c r="X6454" s="2">
        <v>41906</v>
      </c>
      <c r="Y6454">
        <v>183.68770000000001</v>
      </c>
      <c r="AA6454" s="2">
        <v>41906</v>
      </c>
      <c r="AB6454">
        <v>2753.35</v>
      </c>
      <c r="AC6454">
        <f t="shared" si="907"/>
        <v>3.6012786726300483E-3</v>
      </c>
      <c r="AD6454">
        <f t="shared" si="902"/>
        <v>3.5972786726300482E-3</v>
      </c>
      <c r="AE6454">
        <f>Sheet2!$B$17+Sheet2!$B$18*'Portfolio allocation'!K6454</f>
        <v>7.0304976349330108E-3</v>
      </c>
      <c r="AF6454">
        <f t="shared" si="908"/>
        <v>-3.4332189623029626E-3</v>
      </c>
      <c r="AH6454" s="2">
        <v>41906</v>
      </c>
      <c r="AI6454">
        <v>2.5649999999999999</v>
      </c>
      <c r="AJ6454">
        <v>0.1</v>
      </c>
      <c r="AK6454">
        <v>1.2799</v>
      </c>
      <c r="AR6454" s="3"/>
    </row>
    <row r="6455" spans="1:44" hidden="1" outlineLevel="1" x14ac:dyDescent="0.2">
      <c r="A6455" s="2">
        <v>41907</v>
      </c>
      <c r="B6455">
        <v>15.64</v>
      </c>
      <c r="E6455" s="2">
        <v>41907</v>
      </c>
      <c r="F6455">
        <v>1965.99</v>
      </c>
      <c r="G6455">
        <f t="shared" si="903"/>
        <v>-1.6168743431917099E-2</v>
      </c>
      <c r="H6455" s="2">
        <v>41907</v>
      </c>
      <c r="I6455">
        <v>3579.61</v>
      </c>
      <c r="J6455">
        <f t="shared" si="904"/>
        <v>-1.6169017491012627E-2</v>
      </c>
      <c r="K6455">
        <f t="shared" si="900"/>
        <v>-1.6173017491012628E-2</v>
      </c>
      <c r="L6455">
        <v>8.7597245180339716E-3</v>
      </c>
      <c r="N6455" s="2">
        <v>41907</v>
      </c>
      <c r="O6455">
        <v>46.04</v>
      </c>
      <c r="Q6455" s="2">
        <v>41907</v>
      </c>
      <c r="R6455">
        <v>65517.38</v>
      </c>
      <c r="S6455" s="8">
        <f t="shared" si="905"/>
        <v>-2.2089394335384482E-2</v>
      </c>
      <c r="T6455" s="9">
        <f t="shared" si="901"/>
        <v>-2.2093394335384483E-2</v>
      </c>
      <c r="U6455" s="3">
        <f>Sheet1!$B$17+Sheet1!$B$18*'Portfolio allocation'!K6455</f>
        <v>-1.8066296660105407E-2</v>
      </c>
      <c r="V6455" s="13">
        <f t="shared" si="906"/>
        <v>-4.027097675279076E-3</v>
      </c>
      <c r="W6455" s="13"/>
      <c r="X6455" s="2">
        <v>41907</v>
      </c>
      <c r="Y6455">
        <v>180.53559999999999</v>
      </c>
      <c r="AA6455" s="2">
        <v>41907</v>
      </c>
      <c r="AB6455">
        <v>2706.1</v>
      </c>
      <c r="AC6455">
        <f t="shared" si="907"/>
        <v>-1.716091306953349E-2</v>
      </c>
      <c r="AD6455">
        <f t="shared" si="902"/>
        <v>-1.7164713069533492E-2</v>
      </c>
      <c r="AE6455">
        <f>Sheet2!$B$17+Sheet2!$B$18*'Portfolio allocation'!K6455</f>
        <v>-1.4328072752637717E-2</v>
      </c>
      <c r="AF6455">
        <f t="shared" si="908"/>
        <v>-2.8366403168957749E-3</v>
      </c>
      <c r="AH6455" s="2">
        <v>41907</v>
      </c>
      <c r="AI6455">
        <v>2.504</v>
      </c>
      <c r="AJ6455">
        <v>9.5000000000000001E-2</v>
      </c>
      <c r="AK6455">
        <v>1.27475</v>
      </c>
      <c r="AR6455" s="3"/>
    </row>
    <row r="6456" spans="1:44" hidden="1" outlineLevel="1" x14ac:dyDescent="0.2">
      <c r="A6456" s="2">
        <v>41908</v>
      </c>
      <c r="B6456">
        <v>14.85</v>
      </c>
      <c r="E6456" s="2">
        <v>41908</v>
      </c>
      <c r="F6456">
        <v>1982.85</v>
      </c>
      <c r="G6456">
        <f t="shared" si="903"/>
        <v>8.5758320235604923E-3</v>
      </c>
      <c r="H6456" s="2">
        <v>41908</v>
      </c>
      <c r="I6456">
        <v>3610.98</v>
      </c>
      <c r="J6456">
        <f t="shared" si="904"/>
        <v>8.7635245180339716E-3</v>
      </c>
      <c r="K6456">
        <f t="shared" si="900"/>
        <v>8.7597245180339716E-3</v>
      </c>
      <c r="L6456">
        <v>-2.4657355410442356E-3</v>
      </c>
      <c r="N6456" s="2">
        <v>41908</v>
      </c>
      <c r="O6456">
        <v>46.41</v>
      </c>
      <c r="Q6456" s="2">
        <v>41908</v>
      </c>
      <c r="R6456">
        <v>66043.88</v>
      </c>
      <c r="S6456" s="8">
        <f t="shared" si="905"/>
        <v>8.0360356290194446E-3</v>
      </c>
      <c r="T6456" s="9">
        <f t="shared" si="901"/>
        <v>8.0322356290194446E-3</v>
      </c>
      <c r="U6456" s="3">
        <f>Sheet1!$B$17+Sheet1!$B$18*'Portfolio allocation'!K6456</f>
        <v>1.0537176852384962E-2</v>
      </c>
      <c r="V6456" s="13">
        <f t="shared" si="906"/>
        <v>-2.5049412233655172E-3</v>
      </c>
      <c r="W6456" s="13"/>
      <c r="X6456" s="2">
        <v>41908</v>
      </c>
      <c r="Y6456">
        <v>181.5386</v>
      </c>
      <c r="AA6456" s="2">
        <v>41908</v>
      </c>
      <c r="AB6456">
        <v>2721.13</v>
      </c>
      <c r="AC6456">
        <f t="shared" si="907"/>
        <v>5.5541184730794058E-3</v>
      </c>
      <c r="AD6456">
        <f t="shared" si="902"/>
        <v>5.5503184730794058E-3</v>
      </c>
      <c r="AE6456">
        <f>Sheet2!$B$17+Sheet2!$B$18*'Portfolio allocation'!K6456</f>
        <v>7.8427575335847204E-3</v>
      </c>
      <c r="AF6456">
        <f t="shared" si="908"/>
        <v>-2.2924390605053146E-3</v>
      </c>
      <c r="AH6456" s="2">
        <v>41908</v>
      </c>
      <c r="AI6456">
        <v>2.528</v>
      </c>
      <c r="AJ6456">
        <v>9.5000000000000001E-2</v>
      </c>
      <c r="AK6456">
        <v>1.2696000000000001</v>
      </c>
      <c r="AR6456" s="3"/>
    </row>
    <row r="6457" spans="1:44" hidden="1" outlineLevel="1" x14ac:dyDescent="0.2">
      <c r="A6457" s="2">
        <v>41911</v>
      </c>
      <c r="B6457">
        <v>15.98</v>
      </c>
      <c r="E6457" s="2">
        <v>41911</v>
      </c>
      <c r="F6457">
        <v>1977.8</v>
      </c>
      <c r="G6457">
        <f t="shared" si="903"/>
        <v>-2.5468391456741069E-3</v>
      </c>
      <c r="H6457" s="2">
        <v>41911</v>
      </c>
      <c r="I6457">
        <v>3602.09</v>
      </c>
      <c r="J6457">
        <f t="shared" si="904"/>
        <v>-2.4619355410442356E-3</v>
      </c>
      <c r="K6457">
        <f t="shared" si="900"/>
        <v>-2.4657355410442356E-3</v>
      </c>
      <c r="L6457">
        <v>-2.7356674022026113E-3</v>
      </c>
      <c r="N6457" s="2">
        <v>41911</v>
      </c>
      <c r="O6457">
        <v>46.44</v>
      </c>
      <c r="Q6457" s="2">
        <v>41911</v>
      </c>
      <c r="R6457">
        <v>66086.559999999998</v>
      </c>
      <c r="S6457" s="8">
        <f t="shared" si="905"/>
        <v>6.4623701696486791E-4</v>
      </c>
      <c r="T6457" s="9">
        <f t="shared" si="901"/>
        <v>6.4243701696486792E-4</v>
      </c>
      <c r="U6457" s="3">
        <f>Sheet1!$B$17+Sheet1!$B$18*'Portfolio allocation'!K6457</f>
        <v>-2.3409554183800724E-3</v>
      </c>
      <c r="V6457" s="13">
        <f t="shared" si="906"/>
        <v>2.9833924353449403E-3</v>
      </c>
      <c r="W6457" s="13"/>
      <c r="X6457" s="2">
        <v>41911</v>
      </c>
      <c r="Y6457">
        <v>181.13740000000001</v>
      </c>
      <c r="AA6457" s="2">
        <v>41911</v>
      </c>
      <c r="AB6457">
        <v>2715.12</v>
      </c>
      <c r="AC6457">
        <f t="shared" si="907"/>
        <v>-2.2086412630047958E-3</v>
      </c>
      <c r="AD6457">
        <f t="shared" si="902"/>
        <v>-2.2125612630047959E-3</v>
      </c>
      <c r="AE6457">
        <f>Sheet2!$B$17+Sheet2!$B$18*'Portfolio allocation'!K6457</f>
        <v>-2.1392079383352382E-3</v>
      </c>
      <c r="AF6457">
        <f t="shared" si="908"/>
        <v>-7.3353324669557692E-5</v>
      </c>
      <c r="AH6457" s="2">
        <v>41911</v>
      </c>
      <c r="AI6457">
        <v>2.4790000000000001</v>
      </c>
      <c r="AJ6457">
        <v>9.8000000000000004E-2</v>
      </c>
      <c r="AK6457">
        <v>1.2686500000000001</v>
      </c>
      <c r="AR6457" s="3"/>
    </row>
    <row r="6458" spans="1:44" hidden="1" outlineLevel="1" x14ac:dyDescent="0.2">
      <c r="A6458" s="2">
        <v>41912</v>
      </c>
      <c r="B6458">
        <v>16.309999999999999</v>
      </c>
      <c r="E6458" s="2">
        <v>41912</v>
      </c>
      <c r="F6458">
        <v>1972.29</v>
      </c>
      <c r="G6458">
        <f t="shared" si="903"/>
        <v>-2.7859237536657089E-3</v>
      </c>
      <c r="H6458" s="2">
        <v>41912</v>
      </c>
      <c r="I6458">
        <v>3592.25</v>
      </c>
      <c r="J6458">
        <f t="shared" si="904"/>
        <v>-2.7317474022026111E-3</v>
      </c>
      <c r="K6458">
        <f t="shared" si="900"/>
        <v>-2.7356674022026113E-3</v>
      </c>
      <c r="L6458">
        <v>-1.3162883707982461E-2</v>
      </c>
      <c r="N6458" s="2">
        <v>41912</v>
      </c>
      <c r="O6458">
        <v>46.36</v>
      </c>
      <c r="Q6458" s="2">
        <v>41912</v>
      </c>
      <c r="R6458">
        <v>65972.75</v>
      </c>
      <c r="S6458" s="8">
        <f t="shared" si="905"/>
        <v>-1.7221353328119582E-3</v>
      </c>
      <c r="T6458" s="9">
        <f t="shared" si="901"/>
        <v>-1.7260553328119581E-3</v>
      </c>
      <c r="U6458" s="3">
        <f>Sheet1!$B$17+Sheet1!$B$18*'Portfolio allocation'!K6458</f>
        <v>-2.6506280904840607E-3</v>
      </c>
      <c r="V6458" s="13">
        <f t="shared" si="906"/>
        <v>9.245727576721026E-4</v>
      </c>
      <c r="W6458" s="13"/>
      <c r="X6458" s="2">
        <v>41912</v>
      </c>
      <c r="Y6458">
        <v>181.31890000000001</v>
      </c>
      <c r="AA6458" s="2">
        <v>41912</v>
      </c>
      <c r="AB6458">
        <v>2717.84</v>
      </c>
      <c r="AC6458">
        <f t="shared" si="907"/>
        <v>1.0017973422906667E-3</v>
      </c>
      <c r="AD6458">
        <f t="shared" si="902"/>
        <v>9.9779734229066665E-4</v>
      </c>
      <c r="AE6458">
        <f>Sheet2!$B$17+Sheet2!$B$18*'Portfolio allocation'!K6458</f>
        <v>-2.3792382358618822E-3</v>
      </c>
      <c r="AF6458">
        <f t="shared" si="908"/>
        <v>3.3770355781525489E-3</v>
      </c>
      <c r="AH6458" s="2">
        <v>41912</v>
      </c>
      <c r="AI6458">
        <v>2.4950000000000001</v>
      </c>
      <c r="AJ6458">
        <v>0.1</v>
      </c>
      <c r="AK6458">
        <v>1.26325</v>
      </c>
      <c r="AR6458" s="3"/>
    </row>
    <row r="6459" spans="1:44" hidden="1" outlineLevel="1" x14ac:dyDescent="0.2">
      <c r="A6459" s="2">
        <v>41913</v>
      </c>
      <c r="B6459">
        <v>16.71</v>
      </c>
      <c r="E6459" s="2">
        <v>41913</v>
      </c>
      <c r="F6459">
        <v>1946.16</v>
      </c>
      <c r="G6459">
        <f t="shared" si="903"/>
        <v>-1.3248558781923436E-2</v>
      </c>
      <c r="H6459" s="2">
        <v>41913</v>
      </c>
      <c r="I6459">
        <v>3544.98</v>
      </c>
      <c r="J6459">
        <f t="shared" si="904"/>
        <v>-1.3158883707982461E-2</v>
      </c>
      <c r="K6459">
        <f t="shared" si="900"/>
        <v>-1.3162883707982461E-2</v>
      </c>
      <c r="L6459">
        <v>8.6748492346945457E-5</v>
      </c>
      <c r="N6459" s="2">
        <v>41913</v>
      </c>
      <c r="O6459">
        <v>45.9</v>
      </c>
      <c r="Q6459" s="2">
        <v>41913</v>
      </c>
      <c r="R6459">
        <v>65318.16</v>
      </c>
      <c r="S6459" s="8">
        <f t="shared" si="905"/>
        <v>-9.922126938773923E-3</v>
      </c>
      <c r="T6459" s="9">
        <f t="shared" si="901"/>
        <v>-9.9261269387739236E-3</v>
      </c>
      <c r="U6459" s="3">
        <f>Sheet1!$B$17+Sheet1!$B$18*'Portfolio allocation'!K6459</f>
        <v>-1.461299489727823E-2</v>
      </c>
      <c r="V6459" s="13">
        <f t="shared" si="906"/>
        <v>4.6868679585043063E-3</v>
      </c>
      <c r="W6459" s="13"/>
      <c r="X6459" s="2">
        <v>41913</v>
      </c>
      <c r="Y6459">
        <v>178.77809999999999</v>
      </c>
      <c r="AA6459" s="2">
        <v>41913</v>
      </c>
      <c r="AB6459">
        <v>2679.76</v>
      </c>
      <c r="AC6459">
        <f t="shared" si="907"/>
        <v>-1.4011126482795122E-2</v>
      </c>
      <c r="AD6459">
        <f t="shared" si="902"/>
        <v>-1.4014646482795122E-2</v>
      </c>
      <c r="AE6459">
        <f>Sheet2!$B$17+Sheet2!$B$18*'Portfolio allocation'!K6459</f>
        <v>-1.1651384997308936E-2</v>
      </c>
      <c r="AF6459">
        <f t="shared" si="908"/>
        <v>-2.3632614854861862E-3</v>
      </c>
      <c r="AH6459" s="2">
        <v>41913</v>
      </c>
      <c r="AI6459">
        <v>2.3889999999999998</v>
      </c>
      <c r="AJ6459">
        <v>8.7999999999999995E-2</v>
      </c>
      <c r="AK6459">
        <v>1.2595499999999999</v>
      </c>
      <c r="AR6459" s="3"/>
    </row>
    <row r="6460" spans="1:44" hidden="1" outlineLevel="1" x14ac:dyDescent="0.2">
      <c r="A6460" s="2">
        <v>41914</v>
      </c>
      <c r="B6460">
        <v>16.16</v>
      </c>
      <c r="E6460" s="2">
        <v>41914</v>
      </c>
      <c r="F6460">
        <v>1946.17</v>
      </c>
      <c r="G6460">
        <f t="shared" si="903"/>
        <v>5.138323673214984E-6</v>
      </c>
      <c r="H6460" s="2">
        <v>41914</v>
      </c>
      <c r="I6460">
        <v>3545.3</v>
      </c>
      <c r="J6460">
        <f t="shared" si="904"/>
        <v>9.026849234694545E-5</v>
      </c>
      <c r="K6460">
        <f t="shared" si="900"/>
        <v>8.6748492346945457E-5</v>
      </c>
      <c r="L6460">
        <v>1.117728019744439E-2</v>
      </c>
      <c r="N6460" s="2">
        <v>41914</v>
      </c>
      <c r="O6460">
        <v>45.76</v>
      </c>
      <c r="Q6460" s="2">
        <v>41914</v>
      </c>
      <c r="R6460">
        <v>65118.93</v>
      </c>
      <c r="S6460" s="8">
        <f t="shared" si="905"/>
        <v>-3.0501471566254379E-3</v>
      </c>
      <c r="T6460" s="9">
        <f t="shared" si="901"/>
        <v>-3.0536671566254378E-3</v>
      </c>
      <c r="U6460" s="3">
        <f>Sheet1!$B$17+Sheet1!$B$18*'Portfolio allocation'!K6460</f>
        <v>5.8731895327420879E-4</v>
      </c>
      <c r="V6460" s="13">
        <f t="shared" si="906"/>
        <v>-3.6409861098996464E-3</v>
      </c>
      <c r="W6460" s="13"/>
      <c r="X6460" s="2">
        <v>41914</v>
      </c>
      <c r="Y6460">
        <v>178.52979999999999</v>
      </c>
      <c r="AA6460" s="2">
        <v>41914</v>
      </c>
      <c r="AB6460">
        <v>2676.03</v>
      </c>
      <c r="AC6460">
        <f t="shared" si="907"/>
        <v>-1.3919156939427024E-3</v>
      </c>
      <c r="AD6460">
        <f t="shared" si="902"/>
        <v>-1.3956356939427025E-3</v>
      </c>
      <c r="AE6460">
        <f>Sheet2!$B$17+Sheet2!$B$18*'Portfolio allocation'!K6460</f>
        <v>1.3052598391346678E-4</v>
      </c>
      <c r="AF6460">
        <f t="shared" si="908"/>
        <v>-1.5261616778561693E-3</v>
      </c>
      <c r="AH6460" s="2">
        <v>41914</v>
      </c>
      <c r="AI6460">
        <v>2.4359999999999999</v>
      </c>
      <c r="AJ6460">
        <v>9.2999999999999999E-2</v>
      </c>
      <c r="AK6460">
        <v>1.26535</v>
      </c>
      <c r="AR6460" s="3"/>
    </row>
    <row r="6461" spans="1:44" hidden="1" outlineLevel="1" x14ac:dyDescent="0.2">
      <c r="A6461" s="2">
        <v>41915</v>
      </c>
      <c r="B6461">
        <v>14.55</v>
      </c>
      <c r="E6461" s="2">
        <v>41915</v>
      </c>
      <c r="F6461">
        <v>1967.9</v>
      </c>
      <c r="G6461">
        <f t="shared" si="903"/>
        <v>1.1165519969992266E-2</v>
      </c>
      <c r="H6461" s="2">
        <v>41915</v>
      </c>
      <c r="I6461">
        <v>3584.94</v>
      </c>
      <c r="J6461">
        <f t="shared" si="904"/>
        <v>1.1181000197444391E-2</v>
      </c>
      <c r="K6461">
        <f t="shared" si="900"/>
        <v>1.117728019744439E-2</v>
      </c>
      <c r="L6461">
        <v>-1.5435747242631432E-3</v>
      </c>
      <c r="N6461" s="2">
        <v>41915</v>
      </c>
      <c r="O6461">
        <v>46.09</v>
      </c>
      <c r="Q6461" s="2">
        <v>41915</v>
      </c>
      <c r="R6461">
        <v>65588.5</v>
      </c>
      <c r="S6461" s="8">
        <f t="shared" si="905"/>
        <v>7.2109600080958458E-3</v>
      </c>
      <c r="T6461" s="9">
        <f t="shared" si="901"/>
        <v>7.2072400080958462E-3</v>
      </c>
      <c r="U6461" s="3">
        <f>Sheet1!$B$17+Sheet1!$B$18*'Portfolio allocation'!K6461</f>
        <v>1.3310657996813281E-2</v>
      </c>
      <c r="V6461" s="13">
        <f t="shared" si="906"/>
        <v>-6.1034179887174351E-3</v>
      </c>
      <c r="W6461" s="13"/>
      <c r="X6461" s="2">
        <v>41915</v>
      </c>
      <c r="Y6461">
        <v>180.21090000000001</v>
      </c>
      <c r="AA6461" s="2">
        <v>41915</v>
      </c>
      <c r="AB6461">
        <v>2701.23</v>
      </c>
      <c r="AC6461">
        <f t="shared" si="907"/>
        <v>9.4169347877264276E-3</v>
      </c>
      <c r="AD6461">
        <f t="shared" si="902"/>
        <v>9.4131347877264276E-3</v>
      </c>
      <c r="AE6461">
        <f>Sheet2!$B$17+Sheet2!$B$18*'Portfolio allocation'!K6461</f>
        <v>9.9925097211400905E-3</v>
      </c>
      <c r="AF6461">
        <f t="shared" si="908"/>
        <v>-5.7937493341366289E-4</v>
      </c>
      <c r="AH6461" s="2">
        <v>41915</v>
      </c>
      <c r="AI6461">
        <v>2.4359999999999999</v>
      </c>
      <c r="AJ6461">
        <v>9.5000000000000001E-2</v>
      </c>
      <c r="AK6461">
        <v>1.25115</v>
      </c>
      <c r="AR6461" s="3"/>
    </row>
    <row r="6462" spans="1:44" hidden="1" outlineLevel="1" x14ac:dyDescent="0.2">
      <c r="A6462" s="2">
        <v>41918</v>
      </c>
      <c r="B6462">
        <v>15.46</v>
      </c>
      <c r="E6462" s="2">
        <v>41918</v>
      </c>
      <c r="F6462">
        <v>1964.82</v>
      </c>
      <c r="G6462">
        <f t="shared" si="903"/>
        <v>-1.5651201788710045E-3</v>
      </c>
      <c r="H6462" s="2">
        <v>41918</v>
      </c>
      <c r="I6462">
        <v>3579.42</v>
      </c>
      <c r="J6462">
        <f t="shared" si="904"/>
        <v>-1.5397747242631432E-3</v>
      </c>
      <c r="K6462">
        <f t="shared" si="900"/>
        <v>-1.5435747242631432E-3</v>
      </c>
      <c r="L6462">
        <v>-1.5126161755815166E-2</v>
      </c>
      <c r="N6462" s="2">
        <v>41918</v>
      </c>
      <c r="O6462">
        <v>46.09</v>
      </c>
      <c r="Q6462" s="2">
        <v>41918</v>
      </c>
      <c r="R6462">
        <v>65588.5</v>
      </c>
      <c r="S6462" s="8">
        <f t="shared" si="905"/>
        <v>0</v>
      </c>
      <c r="T6462" s="9">
        <f t="shared" si="901"/>
        <v>-3.8E-6</v>
      </c>
      <c r="U6462" s="3">
        <f>Sheet1!$B$17+Sheet1!$B$18*'Portfolio allocation'!K6462</f>
        <v>-1.2830291587057924E-3</v>
      </c>
      <c r="V6462" s="13">
        <f t="shared" si="906"/>
        <v>1.2792291587057924E-3</v>
      </c>
      <c r="W6462" s="13"/>
      <c r="X6462" s="2">
        <v>41918</v>
      </c>
      <c r="Y6462">
        <v>180.5643</v>
      </c>
      <c r="AA6462" s="2">
        <v>41918</v>
      </c>
      <c r="AB6462">
        <v>2706.53</v>
      </c>
      <c r="AC6462">
        <f t="shared" si="907"/>
        <v>1.9620691314699013E-3</v>
      </c>
      <c r="AD6462">
        <f t="shared" si="902"/>
        <v>1.9584691314699014E-3</v>
      </c>
      <c r="AE6462">
        <f>Sheet2!$B$17+Sheet2!$B$18*'Portfolio allocation'!K6462</f>
        <v>-1.3191990136032709E-3</v>
      </c>
      <c r="AF6462">
        <f t="shared" si="908"/>
        <v>3.2776681450731723E-3</v>
      </c>
      <c r="AH6462" s="2">
        <v>41918</v>
      </c>
      <c r="AI6462">
        <v>2.42</v>
      </c>
      <c r="AJ6462">
        <v>0.09</v>
      </c>
      <c r="AK6462">
        <v>1.2568999999999999</v>
      </c>
      <c r="AR6462" s="3"/>
    </row>
    <row r="6463" spans="1:44" hidden="1" outlineLevel="1" x14ac:dyDescent="0.2">
      <c r="A6463" s="2">
        <v>41919</v>
      </c>
      <c r="B6463">
        <v>17.2</v>
      </c>
      <c r="E6463" s="2">
        <v>41919</v>
      </c>
      <c r="F6463">
        <v>1935.1</v>
      </c>
      <c r="G6463">
        <f t="shared" si="903"/>
        <v>-1.5126067527814313E-2</v>
      </c>
      <c r="H6463" s="2">
        <v>41919</v>
      </c>
      <c r="I6463">
        <v>3525.29</v>
      </c>
      <c r="J6463">
        <f t="shared" si="904"/>
        <v>-1.5122561755815167E-2</v>
      </c>
      <c r="K6463">
        <f t="shared" si="900"/>
        <v>-1.5126161755815166E-2</v>
      </c>
      <c r="L6463">
        <v>1.7804943984523293E-2</v>
      </c>
      <c r="N6463" s="2">
        <v>41919</v>
      </c>
      <c r="O6463">
        <v>45.53</v>
      </c>
      <c r="Q6463" s="2">
        <v>41919</v>
      </c>
      <c r="R6463">
        <v>64791.63</v>
      </c>
      <c r="S6463" s="8">
        <f t="shared" si="905"/>
        <v>-1.2149538409934713E-2</v>
      </c>
      <c r="T6463" s="9">
        <f t="shared" si="901"/>
        <v>-1.2153138409934712E-2</v>
      </c>
      <c r="U6463" s="3">
        <f>Sheet1!$B$17+Sheet1!$B$18*'Portfolio allocation'!K6463</f>
        <v>-1.6865317229834382E-2</v>
      </c>
      <c r="V6463" s="13">
        <f t="shared" si="906"/>
        <v>4.7121788198996699E-3</v>
      </c>
      <c r="W6463" s="13"/>
      <c r="X6463" s="2">
        <v>41919</v>
      </c>
      <c r="Y6463">
        <v>177.3836</v>
      </c>
      <c r="AA6463" s="2">
        <v>41919</v>
      </c>
      <c r="AB6463">
        <v>2658.85</v>
      </c>
      <c r="AC6463">
        <f t="shared" si="907"/>
        <v>-1.7616653057605181E-2</v>
      </c>
      <c r="AD6463">
        <f t="shared" si="902"/>
        <v>-1.762017305760518E-2</v>
      </c>
      <c r="AE6463">
        <f>Sheet2!$B$17+Sheet2!$B$18*'Portfolio allocation'!K6463</f>
        <v>-1.3397181925194825E-2</v>
      </c>
      <c r="AF6463">
        <f t="shared" si="908"/>
        <v>-4.2229911324103558E-3</v>
      </c>
      <c r="AH6463" s="2">
        <v>41919</v>
      </c>
      <c r="AI6463">
        <v>2.3410000000000002</v>
      </c>
      <c r="AJ6463">
        <v>8.7999999999999995E-2</v>
      </c>
      <c r="AK6463">
        <v>1.2628999999999999</v>
      </c>
      <c r="AR6463" s="3"/>
    </row>
    <row r="6464" spans="1:44" hidden="1" outlineLevel="1" x14ac:dyDescent="0.2">
      <c r="A6464" s="2">
        <v>41920</v>
      </c>
      <c r="B6464">
        <v>15.11</v>
      </c>
      <c r="E6464" s="2">
        <v>41920</v>
      </c>
      <c r="F6464">
        <v>1968.89</v>
      </c>
      <c r="G6464">
        <f t="shared" si="903"/>
        <v>1.7461629889928165E-2</v>
      </c>
      <c r="H6464" s="2">
        <v>41920</v>
      </c>
      <c r="I6464">
        <v>3588.07</v>
      </c>
      <c r="J6464">
        <f t="shared" si="904"/>
        <v>1.7808463984523293E-2</v>
      </c>
      <c r="K6464">
        <f t="shared" si="900"/>
        <v>1.7804943984523293E-2</v>
      </c>
      <c r="L6464">
        <v>-2.0613485803342844E-2</v>
      </c>
      <c r="N6464" s="2">
        <v>41920</v>
      </c>
      <c r="O6464">
        <v>46.78</v>
      </c>
      <c r="Q6464" s="2">
        <v>41920</v>
      </c>
      <c r="R6464">
        <v>66570.44</v>
      </c>
      <c r="S6464" s="8">
        <f t="shared" si="905"/>
        <v>2.7454317787652505E-2</v>
      </c>
      <c r="T6464" s="9">
        <f t="shared" si="901"/>
        <v>2.7450797787652505E-2</v>
      </c>
      <c r="U6464" s="3">
        <f>Sheet1!$B$17+Sheet1!$B$18*'Portfolio allocation'!K6464</f>
        <v>2.0914081860687453E-2</v>
      </c>
      <c r="V6464" s="13">
        <f t="shared" si="906"/>
        <v>6.5367159269650518E-3</v>
      </c>
      <c r="W6464" s="13"/>
      <c r="X6464" s="2">
        <v>41920</v>
      </c>
      <c r="Y6464">
        <v>180.8699</v>
      </c>
      <c r="AA6464" s="2">
        <v>41920</v>
      </c>
      <c r="AB6464">
        <v>2711.11</v>
      </c>
      <c r="AC6464">
        <f t="shared" si="907"/>
        <v>1.9655114053068079E-2</v>
      </c>
      <c r="AD6464">
        <f t="shared" si="902"/>
        <v>1.9651594053068079E-2</v>
      </c>
      <c r="AE6464">
        <f>Sheet2!$B$17+Sheet2!$B$18*'Portfolio allocation'!K6464</f>
        <v>1.5885997447606461E-2</v>
      </c>
      <c r="AF6464">
        <f t="shared" si="908"/>
        <v>3.7655966054616179E-3</v>
      </c>
      <c r="AH6464" s="2">
        <v>41920</v>
      </c>
      <c r="AI6464">
        <v>2.3180000000000001</v>
      </c>
      <c r="AJ6464">
        <v>8.7999999999999995E-2</v>
      </c>
      <c r="AK6464">
        <v>1.2686500000000001</v>
      </c>
      <c r="AR6464" s="3"/>
    </row>
    <row r="6465" spans="1:44" hidden="1" outlineLevel="1" x14ac:dyDescent="0.2">
      <c r="A6465" s="2">
        <v>41921</v>
      </c>
      <c r="B6465">
        <v>18.760000000000002</v>
      </c>
      <c r="E6465" s="2">
        <v>41921</v>
      </c>
      <c r="F6465">
        <v>1928.21</v>
      </c>
      <c r="G6465">
        <f t="shared" si="903"/>
        <v>-2.0661387888607274E-2</v>
      </c>
      <c r="H6465" s="2">
        <v>41921</v>
      </c>
      <c r="I6465">
        <v>3514.12</v>
      </c>
      <c r="J6465">
        <f t="shared" si="904"/>
        <v>-2.0609965803342845E-2</v>
      </c>
      <c r="K6465">
        <f t="shared" si="900"/>
        <v>-2.0613485803342844E-2</v>
      </c>
      <c r="L6465">
        <v>-1.1354668274959316E-2</v>
      </c>
      <c r="N6465" s="2">
        <v>41921</v>
      </c>
      <c r="O6465">
        <v>45.85</v>
      </c>
      <c r="Q6465" s="2">
        <v>41921</v>
      </c>
      <c r="R6465">
        <v>65247</v>
      </c>
      <c r="S6465" s="8">
        <f t="shared" si="905"/>
        <v>-1.9880295218117849E-2</v>
      </c>
      <c r="T6465" s="9">
        <f t="shared" si="901"/>
        <v>-1.9883815218117849E-2</v>
      </c>
      <c r="U6465" s="3">
        <f>Sheet1!$B$17+Sheet1!$B$18*'Portfolio allocation'!K6465</f>
        <v>-2.3160514444443159E-2</v>
      </c>
      <c r="V6465" s="13">
        <f t="shared" si="906"/>
        <v>3.2766992263253102E-3</v>
      </c>
      <c r="W6465" s="13"/>
      <c r="X6465" s="2">
        <v>41921</v>
      </c>
      <c r="Y6465">
        <v>178.06180000000001</v>
      </c>
      <c r="AA6465" s="2">
        <v>41921</v>
      </c>
      <c r="AB6465">
        <v>2669.02</v>
      </c>
      <c r="AC6465">
        <f t="shared" si="907"/>
        <v>-1.5525006362707594E-2</v>
      </c>
      <c r="AD6465">
        <f t="shared" si="902"/>
        <v>-1.5528326362707593E-2</v>
      </c>
      <c r="AE6465">
        <f>Sheet2!$B$17+Sheet2!$B$18*'Portfolio allocation'!K6465</f>
        <v>-1.8276650462554285E-2</v>
      </c>
      <c r="AF6465">
        <f t="shared" si="908"/>
        <v>2.7483240998466916E-3</v>
      </c>
      <c r="AH6465" s="2">
        <v>41921</v>
      </c>
      <c r="AI6465">
        <v>2.327</v>
      </c>
      <c r="AJ6465">
        <v>8.3000000000000004E-2</v>
      </c>
      <c r="AK6465">
        <v>1.27125</v>
      </c>
      <c r="AR6465" s="3"/>
    </row>
    <row r="6466" spans="1:44" hidden="1" outlineLevel="1" x14ac:dyDescent="0.2">
      <c r="A6466" s="2">
        <v>41922</v>
      </c>
      <c r="B6466">
        <v>21.24</v>
      </c>
      <c r="E6466" s="2">
        <v>41922</v>
      </c>
      <c r="F6466">
        <v>1906.13</v>
      </c>
      <c r="G6466">
        <f t="shared" si="903"/>
        <v>-1.1451034897651202E-2</v>
      </c>
      <c r="H6466" s="2">
        <v>41922</v>
      </c>
      <c r="I6466">
        <v>3474.23</v>
      </c>
      <c r="J6466">
        <f t="shared" si="904"/>
        <v>-1.1351348274959316E-2</v>
      </c>
      <c r="K6466">
        <f t="shared" si="900"/>
        <v>-1.1354668274959316E-2</v>
      </c>
      <c r="L6466">
        <v>-1.647315648175271E-2</v>
      </c>
      <c r="N6466" s="2">
        <v>41922</v>
      </c>
      <c r="O6466">
        <v>44.03</v>
      </c>
      <c r="Q6466" s="2">
        <v>41922</v>
      </c>
      <c r="R6466">
        <v>62657.05</v>
      </c>
      <c r="S6466" s="8">
        <f t="shared" si="905"/>
        <v>-3.9694545343080812E-2</v>
      </c>
      <c r="T6466" s="9">
        <f t="shared" si="901"/>
        <v>-3.9697865343080813E-2</v>
      </c>
      <c r="U6466" s="3">
        <f>Sheet1!$B$17+Sheet1!$B$18*'Portfolio allocation'!K6466</f>
        <v>-1.2538564326240864E-2</v>
      </c>
      <c r="V6466" s="13">
        <f t="shared" si="906"/>
        <v>-2.715930101683995E-2</v>
      </c>
      <c r="W6466" s="13"/>
      <c r="X6466" s="2">
        <v>41922</v>
      </c>
      <c r="Y6466">
        <v>177.59370000000001</v>
      </c>
      <c r="AA6466" s="2">
        <v>41922</v>
      </c>
      <c r="AB6466">
        <v>2662</v>
      </c>
      <c r="AC6466">
        <f t="shared" si="907"/>
        <v>-2.6301788671497794E-3</v>
      </c>
      <c r="AD6466">
        <f t="shared" si="902"/>
        <v>-2.6334988671497792E-3</v>
      </c>
      <c r="AE6466">
        <f>Sheet2!$B$17+Sheet2!$B$18*'Portfolio allocation'!K6466</f>
        <v>-1.0043473702516801E-2</v>
      </c>
      <c r="AF6466">
        <f t="shared" si="908"/>
        <v>7.4099748353670218E-3</v>
      </c>
      <c r="AH6466" s="2">
        <v>41922</v>
      </c>
      <c r="AI6466">
        <v>2.286</v>
      </c>
      <c r="AJ6466">
        <v>8.3000000000000004E-2</v>
      </c>
      <c r="AK6466">
        <v>1.2625999999999999</v>
      </c>
      <c r="AR6466" s="3"/>
    </row>
    <row r="6467" spans="1:44" hidden="1" outlineLevel="1" x14ac:dyDescent="0.2">
      <c r="A6467" s="2">
        <v>41925</v>
      </c>
      <c r="B6467">
        <v>24.64</v>
      </c>
      <c r="E6467" s="2">
        <v>41925</v>
      </c>
      <c r="F6467">
        <v>1874.74</v>
      </c>
      <c r="G6467">
        <f t="shared" si="903"/>
        <v>-1.6467921915084505E-2</v>
      </c>
      <c r="H6467" s="2">
        <v>41925</v>
      </c>
      <c r="I6467">
        <v>3417.01</v>
      </c>
      <c r="J6467">
        <f t="shared" si="904"/>
        <v>-1.6469836481752709E-2</v>
      </c>
      <c r="K6467">
        <f t="shared" si="900"/>
        <v>-1.647315648175271E-2</v>
      </c>
      <c r="L6467">
        <v>1.5828620714599961E-3</v>
      </c>
      <c r="N6467" s="2">
        <v>41925</v>
      </c>
      <c r="O6467">
        <v>43.65</v>
      </c>
      <c r="Q6467" s="2">
        <v>41925</v>
      </c>
      <c r="R6467">
        <v>62116.29</v>
      </c>
      <c r="S6467" s="8">
        <f t="shared" si="905"/>
        <v>-8.6304733465747407E-3</v>
      </c>
      <c r="T6467" s="9">
        <f t="shared" si="901"/>
        <v>-8.6337933465747401E-3</v>
      </c>
      <c r="U6467" s="3">
        <f>Sheet1!$B$17+Sheet1!$B$18*'Portfolio allocation'!K6467</f>
        <v>-1.8410623716815996E-2</v>
      </c>
      <c r="V6467" s="13">
        <f t="shared" si="906"/>
        <v>9.7768303702412563E-3</v>
      </c>
      <c r="W6467" s="13"/>
      <c r="X6467" s="2">
        <v>41925</v>
      </c>
      <c r="Y6467">
        <v>175.29179999999999</v>
      </c>
      <c r="AA6467" s="2">
        <v>41925</v>
      </c>
      <c r="AB6467">
        <v>2627.5</v>
      </c>
      <c r="AC6467">
        <f t="shared" si="907"/>
        <v>-1.2960180315552239E-2</v>
      </c>
      <c r="AD6467">
        <f t="shared" si="902"/>
        <v>-1.2963500315552238E-2</v>
      </c>
      <c r="AE6467">
        <f>Sheet2!$B$17+Sheet2!$B$18*'Portfolio allocation'!K6467</f>
        <v>-1.4594964000441989E-2</v>
      </c>
      <c r="AF6467">
        <f t="shared" si="908"/>
        <v>1.6314636848897505E-3</v>
      </c>
      <c r="AH6467" s="2">
        <v>41925</v>
      </c>
      <c r="AI6467">
        <v>2.286</v>
      </c>
      <c r="AJ6467">
        <v>8.3000000000000004E-2</v>
      </c>
      <c r="AK6467">
        <v>1.2680499999999999</v>
      </c>
      <c r="AR6467" s="3"/>
    </row>
    <row r="6468" spans="1:44" hidden="1" outlineLevel="1" x14ac:dyDescent="0.2">
      <c r="A6468" s="2">
        <v>41926</v>
      </c>
      <c r="B6468">
        <v>22.79</v>
      </c>
      <c r="E6468" s="2">
        <v>41926</v>
      </c>
      <c r="F6468">
        <v>1877.7</v>
      </c>
      <c r="G6468">
        <f t="shared" si="903"/>
        <v>1.5788856054705924E-3</v>
      </c>
      <c r="H6468" s="2">
        <v>41926</v>
      </c>
      <c r="I6468">
        <v>3422.43</v>
      </c>
      <c r="J6468">
        <f t="shared" si="904"/>
        <v>1.5861820714599961E-3</v>
      </c>
      <c r="K6468">
        <f t="shared" ref="K6468:K6531" si="909">J6468-(AJ6467/25000)</f>
        <v>1.5828620714599961E-3</v>
      </c>
      <c r="L6468">
        <v>-8.0089274274710402E-3</v>
      </c>
      <c r="N6468" s="2">
        <v>41926</v>
      </c>
      <c r="O6468">
        <v>43.73</v>
      </c>
      <c r="Q6468" s="2">
        <v>41926</v>
      </c>
      <c r="R6468">
        <v>62230.13</v>
      </c>
      <c r="S6468" s="8">
        <f t="shared" si="905"/>
        <v>1.8326915532140831E-3</v>
      </c>
      <c r="T6468" s="9">
        <f t="shared" ref="T6468:T6531" si="910">S6468-(AJ6467/100/250)</f>
        <v>1.829371553214083E-3</v>
      </c>
      <c r="U6468" s="3">
        <f>Sheet1!$B$17+Sheet1!$B$18*'Portfolio allocation'!K6468</f>
        <v>2.3036983677930736E-3</v>
      </c>
      <c r="V6468" s="13">
        <f t="shared" si="906"/>
        <v>-4.7432681457899059E-4</v>
      </c>
      <c r="W6468" s="13"/>
      <c r="X6468" s="2">
        <v>41926</v>
      </c>
      <c r="Y6468">
        <v>175.5592</v>
      </c>
      <c r="AA6468" s="2">
        <v>41926</v>
      </c>
      <c r="AB6468">
        <v>2631.51</v>
      </c>
      <c r="AC6468">
        <f t="shared" si="907"/>
        <v>1.5261655566127796E-3</v>
      </c>
      <c r="AD6468">
        <f t="shared" ref="AD6468:AD6531" si="911">AC6468-AJ6468/25000</f>
        <v>1.5232455566127796E-3</v>
      </c>
      <c r="AE6468">
        <f>Sheet2!$B$17+Sheet2!$B$18*'Portfolio allocation'!K6468</f>
        <v>1.4609083477703116E-3</v>
      </c>
      <c r="AF6468">
        <f t="shared" si="908"/>
        <v>6.2337208842468041E-5</v>
      </c>
      <c r="AH6468" s="2">
        <v>41926</v>
      </c>
      <c r="AI6468">
        <v>2.1970000000000001</v>
      </c>
      <c r="AJ6468">
        <v>7.2999999999999995E-2</v>
      </c>
      <c r="AK6468">
        <v>1.26675</v>
      </c>
      <c r="AR6468" s="3"/>
    </row>
    <row r="6469" spans="1:44" hidden="1" outlineLevel="1" x14ac:dyDescent="0.2">
      <c r="A6469" s="2">
        <v>41927</v>
      </c>
      <c r="B6469">
        <v>26.25</v>
      </c>
      <c r="E6469" s="2">
        <v>41927</v>
      </c>
      <c r="F6469">
        <v>1862.49</v>
      </c>
      <c r="G6469">
        <f t="shared" ref="G6469:G6532" si="912">(F6469/F6468)-1</f>
        <v>-8.1003355168557389E-3</v>
      </c>
      <c r="H6469" s="2">
        <v>41927</v>
      </c>
      <c r="I6469">
        <v>3395.03</v>
      </c>
      <c r="J6469">
        <f t="shared" ref="J6469:J6532" si="913">(I6469/I6468)-1</f>
        <v>-8.0060074274710402E-3</v>
      </c>
      <c r="K6469">
        <f t="shared" si="909"/>
        <v>-8.0089274274710402E-3</v>
      </c>
      <c r="L6469">
        <v>1.766744064115341E-4</v>
      </c>
      <c r="N6469" s="2">
        <v>41927</v>
      </c>
      <c r="O6469">
        <v>43.22</v>
      </c>
      <c r="Q6469" s="2">
        <v>41927</v>
      </c>
      <c r="R6469">
        <v>61504.36</v>
      </c>
      <c r="S6469" s="8">
        <f t="shared" ref="S6469:S6532" si="914">R6469/R6468-1</f>
        <v>-1.1662678512804003E-2</v>
      </c>
      <c r="T6469" s="9">
        <f t="shared" si="910"/>
        <v>-1.1665598512804003E-2</v>
      </c>
      <c r="U6469" s="3">
        <f>Sheet1!$B$17+Sheet1!$B$18*'Portfolio allocation'!K6469</f>
        <v>-8.7002456336532537E-3</v>
      </c>
      <c r="V6469" s="13">
        <f t="shared" ref="V6469:V6532" si="915">T6469-U6469</f>
        <v>-2.9653528791507497E-3</v>
      </c>
      <c r="W6469" s="13"/>
      <c r="X6469" s="2">
        <v>41927</v>
      </c>
      <c r="Y6469">
        <v>173.60120000000001</v>
      </c>
      <c r="AA6469" s="2">
        <v>41927</v>
      </c>
      <c r="AB6469">
        <v>2602.16</v>
      </c>
      <c r="AC6469">
        <f t="shared" ref="AC6469:AC6532" si="916">AB6469/AB6468-1</f>
        <v>-1.1153292216256161E-2</v>
      </c>
      <c r="AD6469">
        <f t="shared" si="911"/>
        <v>-1.115629221625616E-2</v>
      </c>
      <c r="AE6469">
        <f>Sheet2!$B$17+Sheet2!$B$18*'Portfolio allocation'!K6469</f>
        <v>-7.0683555833612795E-3</v>
      </c>
      <c r="AF6469">
        <f t="shared" ref="AF6469:AF6532" si="917">AD6469-AE6469</f>
        <v>-4.0879366328948809E-3</v>
      </c>
      <c r="AH6469" s="2">
        <v>41927</v>
      </c>
      <c r="AI6469">
        <v>2.129</v>
      </c>
      <c r="AJ6469">
        <v>7.4999999999999997E-2</v>
      </c>
      <c r="AK6469">
        <v>1.2759499999999999</v>
      </c>
      <c r="AR6469" s="3"/>
    </row>
    <row r="6470" spans="1:44" hidden="1" outlineLevel="1" x14ac:dyDescent="0.2">
      <c r="A6470" s="2">
        <v>41928</v>
      </c>
      <c r="B6470">
        <v>25.2</v>
      </c>
      <c r="E6470" s="2">
        <v>41928</v>
      </c>
      <c r="F6470">
        <v>1862.76</v>
      </c>
      <c r="G6470">
        <f t="shared" si="912"/>
        <v>1.449672213005293E-4</v>
      </c>
      <c r="H6470" s="2">
        <v>41928</v>
      </c>
      <c r="I6470">
        <v>3395.64</v>
      </c>
      <c r="J6470">
        <f t="shared" si="913"/>
        <v>1.7967440641153409E-4</v>
      </c>
      <c r="K6470">
        <f t="shared" si="909"/>
        <v>1.766744064115341E-4</v>
      </c>
      <c r="L6470">
        <v>1.2880129110977561E-2</v>
      </c>
      <c r="N6470" s="2">
        <v>41928</v>
      </c>
      <c r="O6470">
        <v>42.74</v>
      </c>
      <c r="Q6470" s="2">
        <v>41928</v>
      </c>
      <c r="R6470">
        <v>60821.3</v>
      </c>
      <c r="S6470" s="8">
        <f t="shared" si="914"/>
        <v>-1.1105879323026868E-2</v>
      </c>
      <c r="T6470" s="9">
        <f t="shared" si="910"/>
        <v>-1.1108879323026868E-2</v>
      </c>
      <c r="U6470" s="3">
        <f>Sheet1!$B$17+Sheet1!$B$18*'Portfolio allocation'!K6470</f>
        <v>6.9048424091484027E-4</v>
      </c>
      <c r="V6470" s="13">
        <f t="shared" si="915"/>
        <v>-1.1799363563941708E-2</v>
      </c>
      <c r="W6470" s="13"/>
      <c r="X6470" s="2">
        <v>41928</v>
      </c>
      <c r="Y6470">
        <v>171.77680000000001</v>
      </c>
      <c r="AA6470" s="2">
        <v>41928</v>
      </c>
      <c r="AB6470">
        <v>2574.81</v>
      </c>
      <c r="AC6470">
        <f t="shared" si="916"/>
        <v>-1.0510498970086379E-2</v>
      </c>
      <c r="AD6470">
        <f t="shared" si="911"/>
        <v>-1.051453897008638E-2</v>
      </c>
      <c r="AE6470">
        <f>Sheet2!$B$17+Sheet2!$B$18*'Portfolio allocation'!K6470</f>
        <v>2.104904009172609E-4</v>
      </c>
      <c r="AF6470">
        <f t="shared" si="917"/>
        <v>-1.072502937100364E-2</v>
      </c>
      <c r="AH6470" s="2">
        <v>41928</v>
      </c>
      <c r="AI6470">
        <v>2.1509999999999998</v>
      </c>
      <c r="AJ6470">
        <v>0.10100000000000001</v>
      </c>
      <c r="AK6470">
        <v>1.2780499999999999</v>
      </c>
      <c r="AR6470" s="3"/>
    </row>
    <row r="6471" spans="1:44" hidden="1" outlineLevel="1" x14ac:dyDescent="0.2">
      <c r="A6471" s="2">
        <v>41929</v>
      </c>
      <c r="B6471">
        <v>21.99</v>
      </c>
      <c r="E6471" s="2">
        <v>41929</v>
      </c>
      <c r="F6471">
        <v>1886.76</v>
      </c>
      <c r="G6471">
        <f t="shared" si="912"/>
        <v>1.2884107453456251E-2</v>
      </c>
      <c r="H6471" s="2">
        <v>41929</v>
      </c>
      <c r="I6471">
        <v>3439.39</v>
      </c>
      <c r="J6471">
        <f t="shared" si="913"/>
        <v>1.2884169110977561E-2</v>
      </c>
      <c r="K6471">
        <f t="shared" si="909"/>
        <v>1.2880129110977561E-2</v>
      </c>
      <c r="L6471">
        <v>9.1545607983974757E-3</v>
      </c>
      <c r="N6471" s="2">
        <v>41929</v>
      </c>
      <c r="O6471">
        <v>43.63</v>
      </c>
      <c r="Q6471" s="2">
        <v>41929</v>
      </c>
      <c r="R6471">
        <v>62087.82</v>
      </c>
      <c r="S6471" s="8">
        <f t="shared" si="914"/>
        <v>2.0823625933677814E-2</v>
      </c>
      <c r="T6471" s="9">
        <f t="shared" si="910"/>
        <v>2.0819585933677814E-2</v>
      </c>
      <c r="U6471" s="3">
        <f>Sheet1!$B$17+Sheet1!$B$18*'Portfolio allocation'!K6471</f>
        <v>1.5264209426349032E-2</v>
      </c>
      <c r="V6471" s="13">
        <f t="shared" si="915"/>
        <v>5.5553765073287822E-3</v>
      </c>
      <c r="W6471" s="13"/>
      <c r="X6471" s="2">
        <v>41929</v>
      </c>
      <c r="Y6471">
        <v>173.8877</v>
      </c>
      <c r="AA6471" s="2">
        <v>41929</v>
      </c>
      <c r="AB6471">
        <v>2606.4499999999998</v>
      </c>
      <c r="AC6471">
        <f t="shared" si="916"/>
        <v>1.2288285349210115E-2</v>
      </c>
      <c r="AD6471">
        <f t="shared" si="911"/>
        <v>1.2284245349210115E-2</v>
      </c>
      <c r="AE6471">
        <f>Sheet2!$B$17+Sheet2!$B$18*'Portfolio allocation'!K6471</f>
        <v>1.1506726418658707E-2</v>
      </c>
      <c r="AF6471">
        <f t="shared" si="917"/>
        <v>7.7751893055140811E-4</v>
      </c>
      <c r="AH6471" s="2">
        <v>41929</v>
      </c>
      <c r="AI6471">
        <v>2.1989999999999998</v>
      </c>
      <c r="AJ6471">
        <v>0.10100000000000001</v>
      </c>
      <c r="AK6471">
        <v>1.2767500000000001</v>
      </c>
      <c r="AR6471" s="3"/>
    </row>
    <row r="6472" spans="1:44" hidden="1" outlineLevel="1" x14ac:dyDescent="0.2">
      <c r="A6472" s="2">
        <v>41932</v>
      </c>
      <c r="B6472">
        <v>18.57</v>
      </c>
      <c r="E6472" s="2">
        <v>41932</v>
      </c>
      <c r="F6472">
        <v>1904.01</v>
      </c>
      <c r="G6472">
        <f t="shared" si="912"/>
        <v>9.1426572537047779E-3</v>
      </c>
      <c r="H6472" s="2">
        <v>41932</v>
      </c>
      <c r="I6472">
        <v>3470.89</v>
      </c>
      <c r="J6472">
        <f t="shared" si="913"/>
        <v>9.158600798397476E-3</v>
      </c>
      <c r="K6472">
        <f t="shared" si="909"/>
        <v>9.1545607983974757E-3</v>
      </c>
      <c r="L6472">
        <v>1.9590557978616394E-2</v>
      </c>
      <c r="N6472" s="2">
        <v>41932</v>
      </c>
      <c r="O6472">
        <v>44.08</v>
      </c>
      <c r="Q6472" s="2">
        <v>41932</v>
      </c>
      <c r="R6472">
        <v>62728.19</v>
      </c>
      <c r="S6472" s="8">
        <f t="shared" si="914"/>
        <v>1.0313939191293864E-2</v>
      </c>
      <c r="T6472" s="9">
        <f t="shared" si="910"/>
        <v>1.0309899191293864E-2</v>
      </c>
      <c r="U6472" s="3">
        <f>Sheet1!$B$17+Sheet1!$B$18*'Portfolio allocation'!K6472</f>
        <v>1.0990143039700017E-2</v>
      </c>
      <c r="V6472" s="13">
        <f t="shared" si="915"/>
        <v>-6.8024384840615314E-4</v>
      </c>
      <c r="W6472" s="13"/>
      <c r="X6472" s="2">
        <v>41932</v>
      </c>
      <c r="Y6472">
        <v>161.51830000000001</v>
      </c>
      <c r="AA6472" s="2">
        <v>41932</v>
      </c>
      <c r="AB6472">
        <v>2421.04</v>
      </c>
      <c r="AC6472">
        <f t="shared" si="916"/>
        <v>-7.1135068771700949E-2</v>
      </c>
      <c r="AD6472">
        <f t="shared" si="911"/>
        <v>-7.1138908771700954E-2</v>
      </c>
      <c r="AE6472">
        <f>Sheet2!$B$17+Sheet2!$B$18*'Portfolio allocation'!K6472</f>
        <v>8.1938560272685028E-3</v>
      </c>
      <c r="AF6472">
        <f t="shared" si="917"/>
        <v>-7.933276479896946E-2</v>
      </c>
      <c r="AH6472" s="2">
        <v>41932</v>
      </c>
      <c r="AI6472">
        <v>2.1930000000000001</v>
      </c>
      <c r="AJ6472">
        <v>9.6000000000000002E-2</v>
      </c>
      <c r="AK6472">
        <v>1.2780499999999999</v>
      </c>
      <c r="AR6472" s="3"/>
    </row>
    <row r="6473" spans="1:44" hidden="1" outlineLevel="1" x14ac:dyDescent="0.2">
      <c r="A6473" s="2">
        <v>41933</v>
      </c>
      <c r="B6473">
        <v>16.079999999999998</v>
      </c>
      <c r="E6473" s="2">
        <v>41933</v>
      </c>
      <c r="F6473">
        <v>1941.28</v>
      </c>
      <c r="G6473">
        <f t="shared" si="912"/>
        <v>1.9574477024805637E-2</v>
      </c>
      <c r="H6473" s="2">
        <v>41933</v>
      </c>
      <c r="I6473">
        <v>3538.9</v>
      </c>
      <c r="J6473">
        <f t="shared" si="913"/>
        <v>1.9594397978616396E-2</v>
      </c>
      <c r="K6473">
        <f t="shared" si="909"/>
        <v>1.9590557978616394E-2</v>
      </c>
      <c r="L6473">
        <v>-7.1897687100512348E-3</v>
      </c>
      <c r="N6473" s="2">
        <v>41933</v>
      </c>
      <c r="O6473">
        <v>44.88</v>
      </c>
      <c r="Q6473" s="2">
        <v>41933</v>
      </c>
      <c r="R6473">
        <v>63866.64</v>
      </c>
      <c r="S6473" s="8">
        <f t="shared" si="914"/>
        <v>1.8148937503218221E-2</v>
      </c>
      <c r="T6473" s="9">
        <f t="shared" si="910"/>
        <v>1.8145097503218219E-2</v>
      </c>
      <c r="U6473" s="3">
        <f>Sheet1!$B$17+Sheet1!$B$18*'Portfolio allocation'!K6473</f>
        <v>2.2962583488187638E-2</v>
      </c>
      <c r="V6473" s="13">
        <f t="shared" si="915"/>
        <v>-4.8174859849694184E-3</v>
      </c>
      <c r="W6473" s="13"/>
      <c r="X6473" s="2">
        <v>41933</v>
      </c>
      <c r="Y6473">
        <v>155.91149999999999</v>
      </c>
      <c r="AA6473" s="2">
        <v>41933</v>
      </c>
      <c r="AB6473">
        <v>2337</v>
      </c>
      <c r="AC6473">
        <f t="shared" si="916"/>
        <v>-3.4712355020982688E-2</v>
      </c>
      <c r="AD6473">
        <f t="shared" si="911"/>
        <v>-3.4716275020982686E-2</v>
      </c>
      <c r="AE6473">
        <f>Sheet2!$B$17+Sheet2!$B$18*'Portfolio allocation'!K6473</f>
        <v>1.7473810966287143E-2</v>
      </c>
      <c r="AF6473">
        <f t="shared" si="917"/>
        <v>-5.2190085987269833E-2</v>
      </c>
      <c r="AH6473" s="2">
        <v>41933</v>
      </c>
      <c r="AI6473">
        <v>2.2269999999999999</v>
      </c>
      <c r="AJ6473">
        <v>9.8000000000000004E-2</v>
      </c>
      <c r="AK6473">
        <v>1.27295</v>
      </c>
      <c r="AR6473" s="3"/>
    </row>
    <row r="6474" spans="1:44" hidden="1" outlineLevel="1" x14ac:dyDescent="0.2">
      <c r="A6474" s="2">
        <v>41934</v>
      </c>
      <c r="B6474">
        <v>17.87</v>
      </c>
      <c r="E6474" s="2">
        <v>41934</v>
      </c>
      <c r="F6474">
        <v>1927.11</v>
      </c>
      <c r="G6474">
        <f t="shared" si="912"/>
        <v>-7.2993076732877915E-3</v>
      </c>
      <c r="H6474" s="2">
        <v>41934</v>
      </c>
      <c r="I6474">
        <v>3513.47</v>
      </c>
      <c r="J6474">
        <f t="shared" si="913"/>
        <v>-7.1858487100512347E-3</v>
      </c>
      <c r="K6474">
        <f t="shared" si="909"/>
        <v>-7.1897687100512348E-3</v>
      </c>
      <c r="L6474">
        <v>1.2300155458165365E-2</v>
      </c>
      <c r="N6474" s="2">
        <v>41934</v>
      </c>
      <c r="O6474">
        <v>44.38</v>
      </c>
      <c r="Q6474" s="2">
        <v>41934</v>
      </c>
      <c r="R6474">
        <v>63155.11</v>
      </c>
      <c r="S6474" s="8">
        <f t="shared" si="914"/>
        <v>-1.1140871040029698E-2</v>
      </c>
      <c r="T6474" s="9">
        <f t="shared" si="910"/>
        <v>-1.1144791040029698E-2</v>
      </c>
      <c r="U6474" s="3">
        <f>Sheet1!$B$17+Sheet1!$B$18*'Portfolio allocation'!K6474</f>
        <v>-7.7604859927865831E-3</v>
      </c>
      <c r="V6474" s="13">
        <f t="shared" si="915"/>
        <v>-3.3843050472431146E-3</v>
      </c>
      <c r="W6474" s="13"/>
      <c r="X6474" s="2">
        <v>41934</v>
      </c>
      <c r="Y6474">
        <v>154.5361</v>
      </c>
      <c r="AA6474" s="2">
        <v>41934</v>
      </c>
      <c r="AB6474">
        <v>2316.38</v>
      </c>
      <c r="AC6474">
        <f t="shared" si="916"/>
        <v>-8.8232777064611856E-3</v>
      </c>
      <c r="AD6474">
        <f t="shared" si="911"/>
        <v>-8.8271977064611849E-3</v>
      </c>
      <c r="AE6474">
        <f>Sheet2!$B$17+Sheet2!$B$18*'Portfolio allocation'!K6474</f>
        <v>-6.3399387532025895E-3</v>
      </c>
      <c r="AF6474">
        <f t="shared" si="917"/>
        <v>-2.4872589532585953E-3</v>
      </c>
      <c r="AH6474" s="2">
        <v>41934</v>
      </c>
      <c r="AI6474">
        <v>2.2200000000000002</v>
      </c>
      <c r="AJ6474">
        <v>9.8000000000000004E-2</v>
      </c>
      <c r="AK6474">
        <v>1.2666500000000001</v>
      </c>
      <c r="AR6474" s="3"/>
    </row>
    <row r="6475" spans="1:44" hidden="1" outlineLevel="1" x14ac:dyDescent="0.2">
      <c r="A6475" s="2">
        <v>41935</v>
      </c>
      <c r="B6475">
        <v>16.53</v>
      </c>
      <c r="E6475" s="2">
        <v>41935</v>
      </c>
      <c r="F6475">
        <v>1950.82</v>
      </c>
      <c r="G6475">
        <f t="shared" si="912"/>
        <v>1.2303397315150733E-2</v>
      </c>
      <c r="H6475" s="2">
        <v>41935</v>
      </c>
      <c r="I6475">
        <v>3556.7</v>
      </c>
      <c r="J6475">
        <f t="shared" si="913"/>
        <v>1.2304075458165364E-2</v>
      </c>
      <c r="K6475">
        <f t="shared" si="909"/>
        <v>1.2300155458165365E-2</v>
      </c>
      <c r="L6475">
        <v>7.0588066848484192E-3</v>
      </c>
      <c r="N6475" s="2">
        <v>41935</v>
      </c>
      <c r="O6475">
        <v>45.02</v>
      </c>
      <c r="Q6475" s="2">
        <v>41935</v>
      </c>
      <c r="R6475">
        <v>64065.86</v>
      </c>
      <c r="S6475" s="8">
        <f t="shared" si="914"/>
        <v>1.4420844172387648E-2</v>
      </c>
      <c r="T6475" s="9">
        <f t="shared" si="910"/>
        <v>1.4416924172387649E-2</v>
      </c>
      <c r="U6475" s="3">
        <f>Sheet1!$B$17+Sheet1!$B$18*'Portfolio allocation'!K6475</f>
        <v>1.4598848953355861E-2</v>
      </c>
      <c r="V6475" s="13">
        <f t="shared" si="915"/>
        <v>-1.8192478096821195E-4</v>
      </c>
      <c r="W6475" s="13"/>
      <c r="X6475" s="2">
        <v>41935</v>
      </c>
      <c r="Y6475">
        <v>154.90860000000001</v>
      </c>
      <c r="AA6475" s="2">
        <v>41935</v>
      </c>
      <c r="AB6475">
        <v>2321.9699999999998</v>
      </c>
      <c r="AC6475">
        <f t="shared" si="916"/>
        <v>2.4132482580576653E-3</v>
      </c>
      <c r="AD6475">
        <f t="shared" si="911"/>
        <v>2.4093282580576652E-3</v>
      </c>
      <c r="AE6475">
        <f>Sheet2!$B$17+Sheet2!$B$18*'Portfolio allocation'!K6475</f>
        <v>1.0990999050111994E-2</v>
      </c>
      <c r="AF6475">
        <f t="shared" si="917"/>
        <v>-8.581670792054328E-3</v>
      </c>
      <c r="AH6475" s="2">
        <v>41935</v>
      </c>
      <c r="AI6475">
        <v>2.2770000000000001</v>
      </c>
      <c r="AJ6475">
        <v>9.8000000000000004E-2</v>
      </c>
      <c r="AK6475">
        <v>1.26485</v>
      </c>
      <c r="AR6475" s="3"/>
    </row>
    <row r="6476" spans="1:44" hidden="1" outlineLevel="1" x14ac:dyDescent="0.2">
      <c r="A6476" s="2">
        <v>41936</v>
      </c>
      <c r="B6476">
        <v>16.11</v>
      </c>
      <c r="E6476" s="2">
        <v>41936</v>
      </c>
      <c r="F6476">
        <v>1964.58</v>
      </c>
      <c r="G6476">
        <f t="shared" si="912"/>
        <v>7.0534441926983771E-3</v>
      </c>
      <c r="H6476" s="2">
        <v>41936</v>
      </c>
      <c r="I6476">
        <v>3581.82</v>
      </c>
      <c r="J6476">
        <f t="shared" si="913"/>
        <v>7.0627266848484194E-3</v>
      </c>
      <c r="K6476">
        <f t="shared" si="909"/>
        <v>7.0588066848484192E-3</v>
      </c>
      <c r="L6476">
        <v>-1.4975740641350415E-3</v>
      </c>
      <c r="N6476" s="2">
        <v>41936</v>
      </c>
      <c r="O6476">
        <v>46.13</v>
      </c>
      <c r="Q6476" s="2">
        <v>41936</v>
      </c>
      <c r="R6476">
        <v>65645.440000000002</v>
      </c>
      <c r="S6476" s="8">
        <f t="shared" si="914"/>
        <v>2.465556538224889E-2</v>
      </c>
      <c r="T6476" s="9">
        <f t="shared" si="910"/>
        <v>2.4651645382248889E-2</v>
      </c>
      <c r="U6476" s="3">
        <f>Sheet1!$B$17+Sheet1!$B$18*'Portfolio allocation'!K6476</f>
        <v>8.5858408071640829E-3</v>
      </c>
      <c r="V6476" s="13">
        <f t="shared" si="915"/>
        <v>1.6065804575084806E-2</v>
      </c>
      <c r="W6476" s="13"/>
      <c r="X6476" s="2">
        <v>41936</v>
      </c>
      <c r="Y6476">
        <v>154.81299999999999</v>
      </c>
      <c r="AA6476" s="2">
        <v>41936</v>
      </c>
      <c r="AB6476">
        <v>2320.54</v>
      </c>
      <c r="AC6476">
        <f t="shared" si="916"/>
        <v>-6.1585636334660077E-4</v>
      </c>
      <c r="AD6476">
        <f t="shared" si="911"/>
        <v>-6.197763633466008E-4</v>
      </c>
      <c r="AE6476">
        <f>Sheet2!$B$17+Sheet2!$B$18*'Portfolio allocation'!K6476</f>
        <v>6.3302580019775224E-3</v>
      </c>
      <c r="AF6476">
        <f t="shared" si="917"/>
        <v>-6.9500343653241233E-3</v>
      </c>
      <c r="AH6476" s="2">
        <v>41936</v>
      </c>
      <c r="AI6476">
        <v>2.266</v>
      </c>
      <c r="AJ6476">
        <v>9.8000000000000004E-2</v>
      </c>
      <c r="AK6476">
        <v>1.26685</v>
      </c>
      <c r="AR6476" s="3"/>
    </row>
    <row r="6477" spans="1:44" hidden="1" outlineLevel="1" x14ac:dyDescent="0.2">
      <c r="A6477" s="2">
        <v>41939</v>
      </c>
      <c r="B6477">
        <v>16.04</v>
      </c>
      <c r="E6477" s="2">
        <v>41939</v>
      </c>
      <c r="F6477">
        <v>1961.63</v>
      </c>
      <c r="G6477">
        <f t="shared" si="912"/>
        <v>-1.5015932158526368E-3</v>
      </c>
      <c r="H6477" s="2">
        <v>41939</v>
      </c>
      <c r="I6477">
        <v>3576.47</v>
      </c>
      <c r="J6477">
        <f t="shared" si="913"/>
        <v>-1.4936540641350415E-3</v>
      </c>
      <c r="K6477">
        <f t="shared" si="909"/>
        <v>-1.4975740641350415E-3</v>
      </c>
      <c r="L6477">
        <v>1.1932430647426153E-2</v>
      </c>
      <c r="N6477" s="2">
        <v>41939</v>
      </c>
      <c r="O6477">
        <v>45.91</v>
      </c>
      <c r="Q6477" s="2">
        <v>41939</v>
      </c>
      <c r="R6477">
        <v>65332.38</v>
      </c>
      <c r="S6477" s="8">
        <f t="shared" si="914"/>
        <v>-4.7689527254293207E-3</v>
      </c>
      <c r="T6477" s="9">
        <f t="shared" si="910"/>
        <v>-4.7728727254293208E-3</v>
      </c>
      <c r="U6477" s="3">
        <f>Sheet1!$B$17+Sheet1!$B$18*'Portfolio allocation'!K6477</f>
        <v>-1.2302560355950726E-3</v>
      </c>
      <c r="V6477" s="13">
        <f t="shared" si="915"/>
        <v>-3.5426166898342481E-3</v>
      </c>
      <c r="W6477" s="13"/>
      <c r="X6477" s="2">
        <v>41939</v>
      </c>
      <c r="Y6477">
        <v>154.61250000000001</v>
      </c>
      <c r="AA6477" s="2">
        <v>41939</v>
      </c>
      <c r="AB6477">
        <v>2317.5300000000002</v>
      </c>
      <c r="AC6477">
        <f t="shared" si="916"/>
        <v>-1.2971118791315073E-3</v>
      </c>
      <c r="AD6477">
        <f t="shared" si="911"/>
        <v>-1.3010318791315072E-3</v>
      </c>
      <c r="AE6477">
        <f>Sheet2!$B$17+Sheet2!$B$18*'Portfolio allocation'!K6477</f>
        <v>-1.2782940530343813E-3</v>
      </c>
      <c r="AF6477">
        <f t="shared" si="917"/>
        <v>-2.2737826097125923E-5</v>
      </c>
      <c r="AH6477" s="2">
        <v>41939</v>
      </c>
      <c r="AI6477">
        <v>2.2589999999999999</v>
      </c>
      <c r="AJ6477">
        <v>9.8000000000000004E-2</v>
      </c>
      <c r="AK6477">
        <v>1.27115</v>
      </c>
      <c r="AR6477" s="3"/>
    </row>
    <row r="6478" spans="1:44" hidden="1" outlineLevel="1" x14ac:dyDescent="0.2">
      <c r="A6478" s="2">
        <v>41940</v>
      </c>
      <c r="B6478">
        <v>14.39</v>
      </c>
      <c r="E6478" s="2">
        <v>41940</v>
      </c>
      <c r="F6478">
        <v>1985.05</v>
      </c>
      <c r="G6478">
        <f t="shared" si="912"/>
        <v>1.1939050687438391E-2</v>
      </c>
      <c r="H6478" s="2">
        <v>41940</v>
      </c>
      <c r="I6478">
        <v>3619.16</v>
      </c>
      <c r="J6478">
        <f t="shared" si="913"/>
        <v>1.1936350647426153E-2</v>
      </c>
      <c r="K6478">
        <f t="shared" si="909"/>
        <v>1.1932430647426153E-2</v>
      </c>
      <c r="L6478">
        <v>-1.2833423795576453E-3</v>
      </c>
      <c r="N6478" s="2">
        <v>41940</v>
      </c>
      <c r="O6478">
        <v>46.49</v>
      </c>
      <c r="Q6478" s="2">
        <v>41940</v>
      </c>
      <c r="R6478">
        <v>66157.75</v>
      </c>
      <c r="S6478" s="8">
        <f t="shared" si="914"/>
        <v>1.2633398630204518E-2</v>
      </c>
      <c r="T6478" s="9">
        <f t="shared" si="910"/>
        <v>1.2629478630204518E-2</v>
      </c>
      <c r="U6478" s="3">
        <f>Sheet1!$B$17+Sheet1!$B$18*'Portfolio allocation'!K6478</f>
        <v>1.4176985731089808E-2</v>
      </c>
      <c r="V6478" s="13">
        <f t="shared" si="915"/>
        <v>-1.5475071008852898E-3</v>
      </c>
      <c r="W6478" s="13"/>
      <c r="X6478" s="2">
        <v>41940</v>
      </c>
      <c r="Y6478">
        <v>156.26490000000001</v>
      </c>
      <c r="AA6478" s="2">
        <v>41940</v>
      </c>
      <c r="AB6478">
        <v>2342.3000000000002</v>
      </c>
      <c r="AC6478">
        <f t="shared" si="916"/>
        <v>1.0688103282373795E-2</v>
      </c>
      <c r="AD6478">
        <f t="shared" si="911"/>
        <v>1.0684063282373795E-2</v>
      </c>
      <c r="AE6478">
        <f>Sheet2!$B$17+Sheet2!$B$18*'Portfolio allocation'!K6478</f>
        <v>1.066400876689428E-2</v>
      </c>
      <c r="AF6478">
        <f t="shared" si="917"/>
        <v>2.0054515479515228E-5</v>
      </c>
      <c r="AH6478" s="2">
        <v>41940</v>
      </c>
      <c r="AI6478">
        <v>2.2999999999999998</v>
      </c>
      <c r="AJ6478">
        <v>0.10100000000000001</v>
      </c>
      <c r="AK6478">
        <v>1.2746999999999999</v>
      </c>
      <c r="AR6478" s="3"/>
    </row>
    <row r="6479" spans="1:44" hidden="1" outlineLevel="1" x14ac:dyDescent="0.2">
      <c r="A6479" s="2">
        <v>41941</v>
      </c>
      <c r="B6479">
        <v>15.15</v>
      </c>
      <c r="E6479" s="2">
        <v>41941</v>
      </c>
      <c r="F6479">
        <v>1982.3</v>
      </c>
      <c r="G6479">
        <f t="shared" si="912"/>
        <v>-1.3853555326062139E-3</v>
      </c>
      <c r="H6479" s="2">
        <v>41941</v>
      </c>
      <c r="I6479">
        <v>3614.53</v>
      </c>
      <c r="J6479">
        <f t="shared" si="913"/>
        <v>-1.2793023795576453E-3</v>
      </c>
      <c r="K6479">
        <f t="shared" si="909"/>
        <v>-1.2833423795576453E-3</v>
      </c>
      <c r="L6479">
        <v>6.2952542185014688E-3</v>
      </c>
      <c r="N6479" s="2">
        <v>41941</v>
      </c>
      <c r="O6479">
        <v>46.62</v>
      </c>
      <c r="Q6479" s="2">
        <v>41941</v>
      </c>
      <c r="R6479">
        <v>66342.75</v>
      </c>
      <c r="S6479" s="8">
        <f t="shared" si="914"/>
        <v>2.7963466109413027E-3</v>
      </c>
      <c r="T6479" s="9">
        <f t="shared" si="910"/>
        <v>2.7923066109413028E-3</v>
      </c>
      <c r="U6479" s="3">
        <f>Sheet1!$B$17+Sheet1!$B$18*'Portfolio allocation'!K6479</f>
        <v>-9.8448401769498208E-4</v>
      </c>
      <c r="V6479" s="13">
        <f t="shared" si="915"/>
        <v>3.7767906286362849E-3</v>
      </c>
      <c r="W6479" s="13"/>
      <c r="X6479" s="2">
        <v>41941</v>
      </c>
      <c r="Y6479">
        <v>156.13120000000001</v>
      </c>
      <c r="AA6479" s="2">
        <v>41941</v>
      </c>
      <c r="AB6479">
        <v>2340.29</v>
      </c>
      <c r="AC6479">
        <f t="shared" si="916"/>
        <v>-8.5813089698172362E-4</v>
      </c>
      <c r="AD6479">
        <f t="shared" si="911"/>
        <v>-8.6245089698172366E-4</v>
      </c>
      <c r="AE6479">
        <f>Sheet2!$B$17+Sheet2!$B$18*'Portfolio allocation'!K6479</f>
        <v>-1.0877937735635714E-3</v>
      </c>
      <c r="AF6479">
        <f t="shared" si="917"/>
        <v>2.253428765818477E-4</v>
      </c>
      <c r="AH6479" s="2">
        <v>41941</v>
      </c>
      <c r="AI6479">
        <v>2.3210000000000002</v>
      </c>
      <c r="AJ6479">
        <v>0.108</v>
      </c>
      <c r="AK6479">
        <v>1.2761</v>
      </c>
      <c r="AR6479" s="3"/>
    </row>
    <row r="6480" spans="1:44" hidden="1" outlineLevel="1" x14ac:dyDescent="0.2">
      <c r="A6480" s="2">
        <v>41942</v>
      </c>
      <c r="B6480">
        <v>14.52</v>
      </c>
      <c r="E6480" s="2">
        <v>41942</v>
      </c>
      <c r="F6480">
        <v>1994.65</v>
      </c>
      <c r="G6480">
        <f t="shared" si="912"/>
        <v>6.2301367098824834E-3</v>
      </c>
      <c r="H6480" s="2">
        <v>41942</v>
      </c>
      <c r="I6480">
        <v>3637.3</v>
      </c>
      <c r="J6480">
        <f t="shared" si="913"/>
        <v>6.2995742185014691E-3</v>
      </c>
      <c r="K6480">
        <f t="shared" si="909"/>
        <v>6.2952542185014688E-3</v>
      </c>
      <c r="L6480">
        <v>1.1732607792593271E-2</v>
      </c>
      <c r="N6480" s="2">
        <v>41942</v>
      </c>
      <c r="O6480">
        <v>46.05</v>
      </c>
      <c r="Q6480" s="2">
        <v>41942</v>
      </c>
      <c r="R6480">
        <v>65531.61</v>
      </c>
      <c r="S6480" s="8">
        <f t="shared" si="914"/>
        <v>-1.2226505533762144E-2</v>
      </c>
      <c r="T6480" s="9">
        <f t="shared" si="910"/>
        <v>-1.2230825533762145E-2</v>
      </c>
      <c r="U6480" s="3">
        <f>Sheet1!$B$17+Sheet1!$B$18*'Portfolio allocation'!K6480</f>
        <v>7.7098740667780018E-3</v>
      </c>
      <c r="V6480" s="13">
        <f t="shared" si="915"/>
        <v>-1.9940699600540145E-2</v>
      </c>
      <c r="W6480" s="13"/>
      <c r="X6480" s="2">
        <v>41942</v>
      </c>
      <c r="Y6480">
        <v>156.9813</v>
      </c>
      <c r="AA6480" s="2">
        <v>41942</v>
      </c>
      <c r="AB6480">
        <v>2353.04</v>
      </c>
      <c r="AC6480">
        <f t="shared" si="916"/>
        <v>5.4480427639309603E-3</v>
      </c>
      <c r="AD6480">
        <f t="shared" si="911"/>
        <v>5.4439227639309605E-3</v>
      </c>
      <c r="AE6480">
        <f>Sheet2!$B$17+Sheet2!$B$18*'Portfolio allocation'!K6480</f>
        <v>5.6512876689165849E-3</v>
      </c>
      <c r="AF6480">
        <f t="shared" si="917"/>
        <v>-2.0736490498562445E-4</v>
      </c>
      <c r="AH6480" s="2">
        <v>41942</v>
      </c>
      <c r="AI6480">
        <v>2.3079999999999998</v>
      </c>
      <c r="AJ6480">
        <v>0.10299999999999999</v>
      </c>
      <c r="AK6480">
        <v>1.2621500000000001</v>
      </c>
      <c r="AR6480" s="3"/>
    </row>
    <row r="6481" spans="1:44" hidden="1" outlineLevel="1" x14ac:dyDescent="0.2">
      <c r="A6481" s="2">
        <v>41943</v>
      </c>
      <c r="B6481">
        <v>14.03</v>
      </c>
      <c r="E6481" s="2">
        <v>41943</v>
      </c>
      <c r="F6481">
        <v>2018.05</v>
      </c>
      <c r="G6481">
        <f t="shared" si="912"/>
        <v>1.173138144536634E-2</v>
      </c>
      <c r="H6481" s="2">
        <v>41943</v>
      </c>
      <c r="I6481">
        <v>3679.99</v>
      </c>
      <c r="J6481">
        <f t="shared" si="913"/>
        <v>1.1736727792593271E-2</v>
      </c>
      <c r="K6481">
        <f t="shared" si="909"/>
        <v>1.1732607792593271E-2</v>
      </c>
      <c r="L6481">
        <v>-1.1525334623188115E-4</v>
      </c>
      <c r="N6481" s="2">
        <v>41943</v>
      </c>
      <c r="O6481">
        <v>46.95</v>
      </c>
      <c r="Q6481" s="2">
        <v>41943</v>
      </c>
      <c r="R6481">
        <v>66812.31</v>
      </c>
      <c r="S6481" s="8">
        <f t="shared" si="914"/>
        <v>1.9543240277478224E-2</v>
      </c>
      <c r="T6481" s="9">
        <f t="shared" si="910"/>
        <v>1.9539120277478225E-2</v>
      </c>
      <c r="U6481" s="3">
        <f>Sheet1!$B$17+Sheet1!$B$18*'Portfolio allocation'!K6481</f>
        <v>1.3947743887840931E-2</v>
      </c>
      <c r="V6481" s="13">
        <f t="shared" si="915"/>
        <v>5.5913763896372932E-3</v>
      </c>
      <c r="W6481" s="13"/>
      <c r="X6481" s="2">
        <v>41943</v>
      </c>
      <c r="Y6481">
        <v>157.029</v>
      </c>
      <c r="AA6481" s="2">
        <v>41943</v>
      </c>
      <c r="AB6481">
        <v>2353.75</v>
      </c>
      <c r="AC6481">
        <f t="shared" si="916"/>
        <v>3.0173732703220324E-4</v>
      </c>
      <c r="AD6481">
        <f t="shared" si="911"/>
        <v>2.9789732703220322E-4</v>
      </c>
      <c r="AE6481">
        <f>Sheet2!$B$17+Sheet2!$B$18*'Portfolio allocation'!K6481</f>
        <v>1.0486321186434784E-2</v>
      </c>
      <c r="AF6481">
        <f t="shared" si="917"/>
        <v>-1.0188423859402581E-2</v>
      </c>
      <c r="AH6481" s="2">
        <v>41943</v>
      </c>
      <c r="AI6481">
        <v>2.335</v>
      </c>
      <c r="AJ6481">
        <v>9.6000000000000002E-2</v>
      </c>
      <c r="AK6481">
        <v>1.2528999999999999</v>
      </c>
      <c r="AR6481" s="3"/>
    </row>
    <row r="6482" spans="1:44" hidden="1" outlineLevel="1" x14ac:dyDescent="0.2">
      <c r="A6482" s="2">
        <v>41946</v>
      </c>
      <c r="B6482">
        <v>14.73</v>
      </c>
      <c r="E6482" s="2">
        <v>41946</v>
      </c>
      <c r="F6482">
        <v>2017.81</v>
      </c>
      <c r="G6482">
        <f t="shared" si="912"/>
        <v>-1.1892668665292039E-4</v>
      </c>
      <c r="H6482" s="2">
        <v>41946</v>
      </c>
      <c r="I6482">
        <v>3679.58</v>
      </c>
      <c r="J6482">
        <f t="shared" si="913"/>
        <v>-1.1141334623188115E-4</v>
      </c>
      <c r="K6482">
        <f t="shared" si="909"/>
        <v>-1.1525334623188115E-4</v>
      </c>
      <c r="L6482">
        <v>-2.8302495358709886E-3</v>
      </c>
      <c r="N6482" s="2">
        <v>41946</v>
      </c>
      <c r="O6482">
        <v>47.44</v>
      </c>
      <c r="Q6482" s="2">
        <v>41946</v>
      </c>
      <c r="R6482">
        <v>67509.63</v>
      </c>
      <c r="S6482" s="8">
        <f t="shared" si="914"/>
        <v>1.0436998810548603E-2</v>
      </c>
      <c r="T6482" s="9">
        <f t="shared" si="910"/>
        <v>1.0433158810548604E-2</v>
      </c>
      <c r="U6482" s="3">
        <f>Sheet1!$B$17+Sheet1!$B$18*'Portfolio allocation'!K6482</f>
        <v>3.5557732464919244E-4</v>
      </c>
      <c r="V6482" s="13">
        <f t="shared" si="915"/>
        <v>1.0077581485899411E-2</v>
      </c>
      <c r="W6482" s="13"/>
      <c r="X6482" s="2">
        <v>41946</v>
      </c>
      <c r="Y6482">
        <v>156.99080000000001</v>
      </c>
      <c r="AA6482" s="2">
        <v>41946</v>
      </c>
      <c r="AB6482">
        <v>2353.1799999999998</v>
      </c>
      <c r="AC6482">
        <f t="shared" si="916"/>
        <v>-2.4216675517796382E-4</v>
      </c>
      <c r="AD6482">
        <f t="shared" si="911"/>
        <v>-2.4600675517796384E-4</v>
      </c>
      <c r="AE6482">
        <f>Sheet2!$B$17+Sheet2!$B$18*'Portfolio allocation'!K6482</f>
        <v>-4.9099204483824945E-5</v>
      </c>
      <c r="AF6482">
        <f t="shared" si="917"/>
        <v>-1.9690755069413891E-4</v>
      </c>
      <c r="AH6482" s="2">
        <v>41946</v>
      </c>
      <c r="AI6482">
        <v>2.3460000000000001</v>
      </c>
      <c r="AJ6482">
        <v>9.6000000000000002E-2</v>
      </c>
      <c r="AK6482">
        <v>1.2484500000000001</v>
      </c>
      <c r="AR6482" s="3"/>
    </row>
    <row r="6483" spans="1:44" hidden="1" outlineLevel="1" x14ac:dyDescent="0.2">
      <c r="A6483" s="2">
        <v>41947</v>
      </c>
      <c r="B6483">
        <v>14.89</v>
      </c>
      <c r="E6483" s="2">
        <v>41947</v>
      </c>
      <c r="F6483">
        <v>2012.1</v>
      </c>
      <c r="G6483">
        <f t="shared" si="912"/>
        <v>-2.8298006254305896E-3</v>
      </c>
      <c r="H6483" s="2">
        <v>41947</v>
      </c>
      <c r="I6483">
        <v>3669.18</v>
      </c>
      <c r="J6483">
        <f t="shared" si="913"/>
        <v>-2.8264095358709884E-3</v>
      </c>
      <c r="K6483">
        <f t="shared" si="909"/>
        <v>-2.8302495358709886E-3</v>
      </c>
      <c r="L6483">
        <v>6.0465581816102395E-3</v>
      </c>
      <c r="N6483" s="2">
        <v>41947</v>
      </c>
      <c r="O6483">
        <v>47.57</v>
      </c>
      <c r="Q6483" s="2">
        <v>41947</v>
      </c>
      <c r="R6483">
        <v>67694.63</v>
      </c>
      <c r="S6483" s="8">
        <f t="shared" si="914"/>
        <v>2.7403497841715918E-3</v>
      </c>
      <c r="T6483" s="9">
        <f t="shared" si="910"/>
        <v>2.7365097841715916E-3</v>
      </c>
      <c r="U6483" s="3">
        <f>Sheet1!$B$17+Sheet1!$B$18*'Portfolio allocation'!K6483</f>
        <v>-2.7591351112584558E-3</v>
      </c>
      <c r="V6483" s="13">
        <f t="shared" si="915"/>
        <v>5.495644895430047E-3</v>
      </c>
      <c r="W6483" s="13"/>
      <c r="X6483" s="2">
        <v>41947</v>
      </c>
      <c r="Y6483">
        <v>155.35749999999999</v>
      </c>
      <c r="AA6483" s="2">
        <v>41947</v>
      </c>
      <c r="AB6483">
        <v>2328.6999999999998</v>
      </c>
      <c r="AC6483">
        <f t="shared" si="916"/>
        <v>-1.0402944101173706E-2</v>
      </c>
      <c r="AD6483">
        <f t="shared" si="911"/>
        <v>-1.0406784101173705E-2</v>
      </c>
      <c r="AE6483">
        <f>Sheet2!$B$17+Sheet2!$B$18*'Portfolio allocation'!K6483</f>
        <v>-2.463343082128271E-3</v>
      </c>
      <c r="AF6483">
        <f t="shared" si="917"/>
        <v>-7.9434410190454344E-3</v>
      </c>
      <c r="AH6483" s="2">
        <v>41947</v>
      </c>
      <c r="AI6483">
        <v>2.335</v>
      </c>
      <c r="AJ6483">
        <v>9.6000000000000002E-2</v>
      </c>
      <c r="AK6483">
        <v>1.25715</v>
      </c>
      <c r="AR6483" s="3"/>
    </row>
    <row r="6484" spans="1:44" hidden="1" outlineLevel="1" x14ac:dyDescent="0.2">
      <c r="A6484" s="2">
        <v>41948</v>
      </c>
      <c r="B6484">
        <v>14.17</v>
      </c>
      <c r="E6484" s="2">
        <v>41948</v>
      </c>
      <c r="F6484">
        <v>2023.57</v>
      </c>
      <c r="G6484">
        <f t="shared" si="912"/>
        <v>5.7005119029869267E-3</v>
      </c>
      <c r="H6484" s="2">
        <v>41948</v>
      </c>
      <c r="I6484">
        <v>3691.38</v>
      </c>
      <c r="J6484">
        <f t="shared" si="913"/>
        <v>6.0503981816102392E-3</v>
      </c>
      <c r="K6484">
        <f t="shared" si="909"/>
        <v>6.0465581816102395E-3</v>
      </c>
      <c r="L6484">
        <v>4.0786440574527068E-3</v>
      </c>
      <c r="N6484" s="2">
        <v>41948</v>
      </c>
      <c r="O6484">
        <v>47.86</v>
      </c>
      <c r="Q6484" s="2">
        <v>41948</v>
      </c>
      <c r="R6484">
        <v>68107.31</v>
      </c>
      <c r="S6484" s="8">
        <f t="shared" si="914"/>
        <v>6.0961999496857988E-3</v>
      </c>
      <c r="T6484" s="9">
        <f t="shared" si="910"/>
        <v>6.0923599496857991E-3</v>
      </c>
      <c r="U6484" s="3">
        <f>Sheet1!$B$17+Sheet1!$B$18*'Portfolio allocation'!K6484</f>
        <v>7.4245636704606405E-3</v>
      </c>
      <c r="V6484" s="13">
        <f t="shared" si="915"/>
        <v>-1.3322037207748414E-3</v>
      </c>
      <c r="W6484" s="13"/>
      <c r="X6484" s="2">
        <v>41948</v>
      </c>
      <c r="Y6484">
        <v>154.56469999999999</v>
      </c>
      <c r="AA6484" s="2">
        <v>41948</v>
      </c>
      <c r="AB6484">
        <v>2316.81</v>
      </c>
      <c r="AC6484">
        <f t="shared" si="916"/>
        <v>-5.1058530510584843E-3</v>
      </c>
      <c r="AD6484">
        <f t="shared" si="911"/>
        <v>-5.1096930510584841E-3</v>
      </c>
      <c r="AE6484">
        <f>Sheet2!$B$17+Sheet2!$B$18*'Portfolio allocation'!K6484</f>
        <v>5.4301408081031642E-3</v>
      </c>
      <c r="AF6484">
        <f t="shared" si="917"/>
        <v>-1.0539833859161648E-2</v>
      </c>
      <c r="AH6484" s="2">
        <v>41948</v>
      </c>
      <c r="AI6484">
        <v>2.3460000000000001</v>
      </c>
      <c r="AJ6484">
        <v>9.6000000000000002E-2</v>
      </c>
      <c r="AK6484">
        <v>1.24885</v>
      </c>
      <c r="AR6484" s="3"/>
    </row>
    <row r="6485" spans="1:44" hidden="1" outlineLevel="1" x14ac:dyDescent="0.2">
      <c r="A6485" s="2">
        <v>41949</v>
      </c>
      <c r="B6485">
        <v>13.67</v>
      </c>
      <c r="E6485" s="2">
        <v>41949</v>
      </c>
      <c r="F6485">
        <v>2031.21</v>
      </c>
      <c r="G6485">
        <f t="shared" si="912"/>
        <v>3.7755056657293729E-3</v>
      </c>
      <c r="H6485" s="2">
        <v>41949</v>
      </c>
      <c r="I6485">
        <v>3706.45</v>
      </c>
      <c r="J6485">
        <f t="shared" si="913"/>
        <v>4.0824840574527066E-3</v>
      </c>
      <c r="K6485">
        <f t="shared" si="909"/>
        <v>4.0786440574527068E-3</v>
      </c>
      <c r="L6485">
        <v>5.3837788611759308E-4</v>
      </c>
      <c r="N6485" s="2">
        <v>41949</v>
      </c>
      <c r="O6485">
        <v>48.7</v>
      </c>
      <c r="Q6485" s="2">
        <v>41949</v>
      </c>
      <c r="R6485">
        <v>69302.69</v>
      </c>
      <c r="S6485" s="8">
        <f t="shared" si="914"/>
        <v>1.7551419957710923E-2</v>
      </c>
      <c r="T6485" s="9">
        <f t="shared" si="910"/>
        <v>1.7547579957710922E-2</v>
      </c>
      <c r="U6485" s="3">
        <f>Sheet1!$B$17+Sheet1!$B$18*'Portfolio allocation'!K6485</f>
        <v>5.1669227136508476E-3</v>
      </c>
      <c r="V6485" s="13">
        <f t="shared" si="915"/>
        <v>1.2380657244060074E-2</v>
      </c>
      <c r="W6485" s="13"/>
      <c r="X6485" s="2">
        <v>41949</v>
      </c>
      <c r="Y6485">
        <v>154.2209</v>
      </c>
      <c r="AA6485" s="2">
        <v>41949</v>
      </c>
      <c r="AB6485">
        <v>2327.41</v>
      </c>
      <c r="AC6485">
        <f t="shared" si="916"/>
        <v>4.5752564949219643E-3</v>
      </c>
      <c r="AD6485">
        <f t="shared" si="911"/>
        <v>4.5713364949219642E-3</v>
      </c>
      <c r="AE6485">
        <f>Sheet2!$B$17+Sheet2!$B$18*'Portfolio allocation'!K6485</f>
        <v>3.6802213628722344E-3</v>
      </c>
      <c r="AF6485">
        <f t="shared" si="917"/>
        <v>8.9111513204972971E-4</v>
      </c>
      <c r="AH6485" s="2">
        <v>41949</v>
      </c>
      <c r="AI6485">
        <v>2.3820000000000001</v>
      </c>
      <c r="AJ6485">
        <v>9.8000000000000004E-2</v>
      </c>
      <c r="AK6485">
        <v>1.2436499999999999</v>
      </c>
      <c r="AR6485" s="3"/>
    </row>
    <row r="6486" spans="1:44" hidden="1" outlineLevel="1" x14ac:dyDescent="0.2">
      <c r="A6486" s="2">
        <v>41950</v>
      </c>
      <c r="B6486">
        <v>13.12</v>
      </c>
      <c r="E6486" s="2">
        <v>41950</v>
      </c>
      <c r="F6486">
        <v>2031.92</v>
      </c>
      <c r="G6486">
        <f t="shared" si="912"/>
        <v>3.4954534489295419E-4</v>
      </c>
      <c r="H6486" s="2">
        <v>41950</v>
      </c>
      <c r="I6486">
        <v>3708.46</v>
      </c>
      <c r="J6486">
        <f t="shared" si="913"/>
        <v>5.4229788611759311E-4</v>
      </c>
      <c r="K6486">
        <f t="shared" si="909"/>
        <v>5.3837788611759308E-4</v>
      </c>
      <c r="L6486">
        <v>3.1752972492086655E-3</v>
      </c>
      <c r="N6486" s="2">
        <v>41950</v>
      </c>
      <c r="O6486">
        <v>48.68</v>
      </c>
      <c r="Q6486" s="2">
        <v>41950</v>
      </c>
      <c r="R6486">
        <v>69274.19</v>
      </c>
      <c r="S6486" s="8">
        <f t="shared" si="914"/>
        <v>-4.1123944828114212E-4</v>
      </c>
      <c r="T6486" s="9">
        <f t="shared" si="910"/>
        <v>-4.1515944828114209E-4</v>
      </c>
      <c r="U6486" s="3">
        <f>Sheet1!$B$17+Sheet1!$B$18*'Portfolio allocation'!K6486</f>
        <v>1.1054396396188383E-3</v>
      </c>
      <c r="V6486" s="13">
        <f t="shared" si="915"/>
        <v>-1.5205990878999803E-3</v>
      </c>
      <c r="W6486" s="13"/>
      <c r="X6486" s="2">
        <v>41950</v>
      </c>
      <c r="Y6486">
        <v>154.80350000000001</v>
      </c>
      <c r="AA6486" s="2">
        <v>41950</v>
      </c>
      <c r="AB6486">
        <v>2336.1999999999998</v>
      </c>
      <c r="AC6486">
        <f t="shared" si="916"/>
        <v>3.776730356920277E-3</v>
      </c>
      <c r="AD6486">
        <f t="shared" si="911"/>
        <v>3.7728103569202769E-3</v>
      </c>
      <c r="AE6486">
        <f>Sheet2!$B$17+Sheet2!$B$18*'Portfolio allocation'!K6486</f>
        <v>5.321263629622468E-4</v>
      </c>
      <c r="AF6486">
        <f t="shared" si="917"/>
        <v>3.2406839939580299E-3</v>
      </c>
      <c r="AH6486" s="2">
        <v>41950</v>
      </c>
      <c r="AI6486">
        <v>2.3010000000000002</v>
      </c>
      <c r="AJ6486">
        <v>9.8000000000000004E-2</v>
      </c>
      <c r="AK6486">
        <v>1.2414000000000001</v>
      </c>
      <c r="AR6486" s="3"/>
    </row>
    <row r="6487" spans="1:44" hidden="1" outlineLevel="1" x14ac:dyDescent="0.2">
      <c r="A6487" s="2">
        <v>41953</v>
      </c>
      <c r="B6487">
        <v>12.67</v>
      </c>
      <c r="E6487" s="2">
        <v>41953</v>
      </c>
      <c r="F6487">
        <v>2038.26</v>
      </c>
      <c r="G6487">
        <f t="shared" si="912"/>
        <v>3.1202015827394014E-3</v>
      </c>
      <c r="H6487" s="2">
        <v>41953</v>
      </c>
      <c r="I6487">
        <v>3720.25</v>
      </c>
      <c r="J6487">
        <f t="shared" si="913"/>
        <v>3.1792172492086657E-3</v>
      </c>
      <c r="K6487">
        <f t="shared" si="909"/>
        <v>3.1752972492086655E-3</v>
      </c>
      <c r="L6487">
        <v>6.9226977219287889E-4</v>
      </c>
      <c r="N6487" s="2">
        <v>41953</v>
      </c>
      <c r="O6487">
        <v>48.89</v>
      </c>
      <c r="Q6487" s="2">
        <v>41953</v>
      </c>
      <c r="R6487">
        <v>69573.06</v>
      </c>
      <c r="S6487" s="8">
        <f t="shared" si="914"/>
        <v>4.3143052268095339E-3</v>
      </c>
      <c r="T6487" s="9">
        <f t="shared" si="910"/>
        <v>4.3103852268095337E-3</v>
      </c>
      <c r="U6487" s="3">
        <f>Sheet1!$B$17+Sheet1!$B$18*'Portfolio allocation'!K6487</f>
        <v>4.1305803613806581E-3</v>
      </c>
      <c r="V6487" s="13">
        <f t="shared" si="915"/>
        <v>1.7980486542887569E-4</v>
      </c>
      <c r="W6487" s="13"/>
      <c r="X6487" s="2">
        <v>41953</v>
      </c>
      <c r="Y6487">
        <v>156.15989999999999</v>
      </c>
      <c r="AA6487" s="2">
        <v>41953</v>
      </c>
      <c r="AB6487">
        <v>2356.67</v>
      </c>
      <c r="AC6487">
        <f t="shared" si="916"/>
        <v>8.762092286619394E-3</v>
      </c>
      <c r="AD6487">
        <f t="shared" si="911"/>
        <v>8.7581722866193947E-3</v>
      </c>
      <c r="AE6487">
        <f>Sheet2!$B$17+Sheet2!$B$18*'Portfolio allocation'!K6487</f>
        <v>2.8769423345201815E-3</v>
      </c>
      <c r="AF6487">
        <f t="shared" si="917"/>
        <v>5.8812299520992137E-3</v>
      </c>
      <c r="AH6487" s="2">
        <v>41953</v>
      </c>
      <c r="AI6487">
        <v>2.36</v>
      </c>
      <c r="AJ6487">
        <v>9.8000000000000004E-2</v>
      </c>
      <c r="AK6487">
        <v>1.2443500000000001</v>
      </c>
      <c r="AR6487" s="3"/>
    </row>
    <row r="6488" spans="1:44" hidden="1" outlineLevel="1" x14ac:dyDescent="0.2">
      <c r="A6488" s="2">
        <v>41954</v>
      </c>
      <c r="B6488">
        <v>12.92</v>
      </c>
      <c r="E6488" s="2">
        <v>41954</v>
      </c>
      <c r="F6488">
        <v>2039.68</v>
      </c>
      <c r="G6488">
        <f t="shared" si="912"/>
        <v>6.9667265216422081E-4</v>
      </c>
      <c r="H6488" s="2">
        <v>41954</v>
      </c>
      <c r="I6488">
        <v>3722.84</v>
      </c>
      <c r="J6488">
        <f t="shared" si="913"/>
        <v>6.9618977219287892E-4</v>
      </c>
      <c r="K6488">
        <f t="shared" si="909"/>
        <v>6.9226977219287889E-4</v>
      </c>
      <c r="L6488">
        <v>-4.175826876255489E-4</v>
      </c>
      <c r="N6488" s="2">
        <v>41954</v>
      </c>
      <c r="O6488">
        <v>48.87</v>
      </c>
      <c r="Q6488" s="2">
        <v>41954</v>
      </c>
      <c r="R6488">
        <v>69544.63</v>
      </c>
      <c r="S6488" s="8">
        <f t="shared" si="914"/>
        <v>-4.0863518149114597E-4</v>
      </c>
      <c r="T6488" s="9">
        <f t="shared" si="910"/>
        <v>-4.1255518149114595E-4</v>
      </c>
      <c r="U6488" s="3">
        <f>Sheet1!$B$17+Sheet1!$B$18*'Portfolio allocation'!K6488</f>
        <v>1.2819883114634537E-3</v>
      </c>
      <c r="V6488" s="13">
        <f t="shared" si="915"/>
        <v>-1.6945434929545996E-3</v>
      </c>
      <c r="W6488" s="13"/>
      <c r="X6488" s="2">
        <v>41954</v>
      </c>
      <c r="Y6488">
        <v>155.97839999999999</v>
      </c>
      <c r="AA6488" s="2">
        <v>41954</v>
      </c>
      <c r="AB6488">
        <v>2353.9299999999998</v>
      </c>
      <c r="AC6488">
        <f t="shared" si="916"/>
        <v>-1.1626574785609245E-3</v>
      </c>
      <c r="AD6488">
        <f t="shared" si="911"/>
        <v>-1.1665774785609244E-3</v>
      </c>
      <c r="AE6488">
        <f>Sheet2!$B$17+Sheet2!$B$18*'Portfolio allocation'!K6488</f>
        <v>6.6897095419749322E-4</v>
      </c>
      <c r="AF6488">
        <f t="shared" si="917"/>
        <v>-1.8355484327584176E-3</v>
      </c>
      <c r="AH6488" s="2">
        <v>41954</v>
      </c>
      <c r="AI6488">
        <v>2.36</v>
      </c>
      <c r="AJ6488">
        <v>9.8000000000000004E-2</v>
      </c>
      <c r="AK6488">
        <v>1.24265</v>
      </c>
      <c r="AR6488" s="3"/>
    </row>
    <row r="6489" spans="1:44" hidden="1" outlineLevel="1" x14ac:dyDescent="0.2">
      <c r="A6489" s="2">
        <v>41955</v>
      </c>
      <c r="B6489">
        <v>13.02</v>
      </c>
      <c r="E6489" s="2">
        <v>41955</v>
      </c>
      <c r="F6489">
        <v>2038.25</v>
      </c>
      <c r="G6489">
        <f t="shared" si="912"/>
        <v>-7.0109036711640815E-4</v>
      </c>
      <c r="H6489" s="2">
        <v>41955</v>
      </c>
      <c r="I6489">
        <v>3721.3</v>
      </c>
      <c r="J6489">
        <f t="shared" si="913"/>
        <v>-4.1366268762554892E-4</v>
      </c>
      <c r="K6489">
        <f t="shared" si="909"/>
        <v>-4.175826876255489E-4</v>
      </c>
      <c r="L6489">
        <v>6.0836911401923805E-4</v>
      </c>
      <c r="N6489" s="2">
        <v>41955</v>
      </c>
      <c r="O6489">
        <v>48.78</v>
      </c>
      <c r="Q6489" s="2">
        <v>41955</v>
      </c>
      <c r="R6489">
        <v>69416.5</v>
      </c>
      <c r="S6489" s="8">
        <f t="shared" si="914"/>
        <v>-1.8424140009085654E-3</v>
      </c>
      <c r="T6489" s="9">
        <f t="shared" si="910"/>
        <v>-1.8463340009085654E-3</v>
      </c>
      <c r="U6489" s="3">
        <f>Sheet1!$B$17+Sheet1!$B$18*'Portfolio allocation'!K6489</f>
        <v>8.737442157940071E-6</v>
      </c>
      <c r="V6489" s="13">
        <f t="shared" si="915"/>
        <v>-1.8550714430665054E-3</v>
      </c>
      <c r="W6489" s="13"/>
      <c r="X6489" s="2">
        <v>41955</v>
      </c>
      <c r="Y6489">
        <v>154.6602</v>
      </c>
      <c r="AA6489" s="2">
        <v>41955</v>
      </c>
      <c r="AB6489">
        <v>2334.04</v>
      </c>
      <c r="AC6489">
        <f t="shared" si="916"/>
        <v>-8.4496990139892869E-3</v>
      </c>
      <c r="AD6489">
        <f t="shared" si="911"/>
        <v>-8.4540190139892873E-3</v>
      </c>
      <c r="AE6489">
        <f>Sheet2!$B$17+Sheet2!$B$18*'Portfolio allocation'!K6489</f>
        <v>-3.1793816797016488E-4</v>
      </c>
      <c r="AF6489">
        <f t="shared" si="917"/>
        <v>-8.1360808460191232E-3</v>
      </c>
      <c r="AH6489" s="2">
        <v>41955</v>
      </c>
      <c r="AI6489">
        <v>2.3730000000000002</v>
      </c>
      <c r="AJ6489">
        <v>0.108</v>
      </c>
      <c r="AK6489">
        <v>1.2477</v>
      </c>
      <c r="AR6489" s="3"/>
    </row>
    <row r="6490" spans="1:44" hidden="1" outlineLevel="1" x14ac:dyDescent="0.2">
      <c r="A6490" s="2">
        <v>41956</v>
      </c>
      <c r="B6490">
        <v>13.79</v>
      </c>
      <c r="E6490" s="2">
        <v>41956</v>
      </c>
      <c r="F6490">
        <v>2039.33</v>
      </c>
      <c r="G6490">
        <f t="shared" si="912"/>
        <v>5.2986630688089953E-4</v>
      </c>
      <c r="H6490" s="2">
        <v>41956</v>
      </c>
      <c r="I6490">
        <v>3723.58</v>
      </c>
      <c r="J6490">
        <f t="shared" si="913"/>
        <v>6.1268911401923809E-4</v>
      </c>
      <c r="K6490">
        <f t="shared" si="909"/>
        <v>6.0836911401923805E-4</v>
      </c>
      <c r="L6490">
        <v>3.5414872848181582E-4</v>
      </c>
      <c r="N6490" s="2">
        <v>41956</v>
      </c>
      <c r="O6490">
        <v>49.61</v>
      </c>
      <c r="Q6490" s="2">
        <v>41956</v>
      </c>
      <c r="R6490">
        <v>70597.69</v>
      </c>
      <c r="S6490" s="8">
        <f t="shared" si="914"/>
        <v>1.7015983231652543E-2</v>
      </c>
      <c r="T6490" s="9">
        <f t="shared" si="910"/>
        <v>1.7011663231652544E-2</v>
      </c>
      <c r="U6490" s="3">
        <f>Sheet1!$B$17+Sheet1!$B$18*'Portfolio allocation'!K6490</f>
        <v>1.1857353500812086E-3</v>
      </c>
      <c r="V6490" s="13">
        <f t="shared" si="915"/>
        <v>1.5825927881571337E-2</v>
      </c>
      <c r="W6490" s="13"/>
      <c r="X6490" s="2">
        <v>41956</v>
      </c>
      <c r="Y6490">
        <v>155.49119999999999</v>
      </c>
      <c r="AA6490" s="2">
        <v>41956</v>
      </c>
      <c r="AB6490">
        <v>2346.58</v>
      </c>
      <c r="AC6490">
        <f t="shared" si="916"/>
        <v>5.372658566262789E-3</v>
      </c>
      <c r="AD6490">
        <f t="shared" si="911"/>
        <v>5.3669385662627892E-3</v>
      </c>
      <c r="AE6490">
        <f>Sheet2!$B$17+Sheet2!$B$18*'Portfolio allocation'!K6490</f>
        <v>5.9436434845011024E-4</v>
      </c>
      <c r="AF6490">
        <f t="shared" si="917"/>
        <v>4.7725742178126793E-3</v>
      </c>
      <c r="AH6490" s="2">
        <v>41956</v>
      </c>
      <c r="AI6490">
        <v>2.3450000000000002</v>
      </c>
      <c r="AJ6490">
        <v>0.14299999999999999</v>
      </c>
      <c r="AK6490">
        <v>1.2474499999999999</v>
      </c>
      <c r="AR6490" s="3"/>
    </row>
    <row r="6491" spans="1:44" hidden="1" outlineLevel="1" x14ac:dyDescent="0.2">
      <c r="A6491" s="2">
        <v>41957</v>
      </c>
      <c r="B6491">
        <v>13.31</v>
      </c>
      <c r="E6491" s="2">
        <v>41957</v>
      </c>
      <c r="F6491">
        <v>2039.82</v>
      </c>
      <c r="G6491">
        <f t="shared" si="912"/>
        <v>2.4027499227696758E-4</v>
      </c>
      <c r="H6491" s="2">
        <v>41957</v>
      </c>
      <c r="I6491">
        <v>3724.92</v>
      </c>
      <c r="J6491">
        <f t="shared" si="913"/>
        <v>3.5986872848181584E-4</v>
      </c>
      <c r="K6491">
        <f t="shared" si="909"/>
        <v>3.5414872848181582E-4</v>
      </c>
      <c r="L6491">
        <v>7.8355869591827186E-4</v>
      </c>
      <c r="N6491" s="2">
        <v>41957</v>
      </c>
      <c r="O6491">
        <v>49.58</v>
      </c>
      <c r="Q6491" s="2">
        <v>41957</v>
      </c>
      <c r="R6491">
        <v>70555</v>
      </c>
      <c r="S6491" s="8">
        <f t="shared" si="914"/>
        <v>-6.0469400627705117E-4</v>
      </c>
      <c r="T6491" s="9">
        <f t="shared" si="910"/>
        <v>-6.1041400627705113E-4</v>
      </c>
      <c r="U6491" s="3">
        <f>Sheet1!$B$17+Sheet1!$B$18*'Portfolio allocation'!K6491</f>
        <v>8.9408728099132169E-4</v>
      </c>
      <c r="V6491" s="13">
        <f t="shared" si="915"/>
        <v>-1.5045012872683728E-3</v>
      </c>
      <c r="W6491" s="13"/>
      <c r="X6491" s="2">
        <v>41957</v>
      </c>
      <c r="Y6491">
        <v>156.7998</v>
      </c>
      <c r="AA6491" s="2">
        <v>41957</v>
      </c>
      <c r="AB6491">
        <v>2366.33</v>
      </c>
      <c r="AC6491">
        <f t="shared" si="916"/>
        <v>8.4165040186143791E-3</v>
      </c>
      <c r="AD6491">
        <f t="shared" si="911"/>
        <v>8.4107840186143784E-3</v>
      </c>
      <c r="AE6491">
        <f>Sheet2!$B$17+Sheet2!$B$18*'Portfolio allocation'!K6491</f>
        <v>3.6830509588161382E-4</v>
      </c>
      <c r="AF6491">
        <f t="shared" si="917"/>
        <v>8.0424789227327639E-3</v>
      </c>
      <c r="AH6491" s="2">
        <v>41957</v>
      </c>
      <c r="AI6491">
        <v>2.319</v>
      </c>
      <c r="AJ6491">
        <v>0.14299999999999999</v>
      </c>
      <c r="AK6491">
        <v>1.2479499999999999</v>
      </c>
      <c r="AR6491" s="3"/>
    </row>
    <row r="6492" spans="1:44" hidden="1" outlineLevel="1" x14ac:dyDescent="0.2">
      <c r="A6492" s="2">
        <v>41960</v>
      </c>
      <c r="B6492">
        <v>13.99</v>
      </c>
      <c r="E6492" s="2">
        <v>41960</v>
      </c>
      <c r="F6492">
        <v>2041.32</v>
      </c>
      <c r="G6492">
        <f t="shared" si="912"/>
        <v>7.3535900226495698E-4</v>
      </c>
      <c r="H6492" s="2">
        <v>41960</v>
      </c>
      <c r="I6492">
        <v>3727.86</v>
      </c>
      <c r="J6492">
        <f t="shared" si="913"/>
        <v>7.8927869591827182E-4</v>
      </c>
      <c r="K6492">
        <f t="shared" si="909"/>
        <v>7.8355869591827186E-4</v>
      </c>
      <c r="L6492">
        <v>5.3271782925322928E-3</v>
      </c>
      <c r="N6492" s="2">
        <v>41960</v>
      </c>
      <c r="O6492">
        <v>49.46</v>
      </c>
      <c r="Q6492" s="2">
        <v>41960</v>
      </c>
      <c r="R6492">
        <v>70384.19</v>
      </c>
      <c r="S6492" s="8">
        <f t="shared" si="914"/>
        <v>-2.4209481964424517E-3</v>
      </c>
      <c r="T6492" s="9">
        <f t="shared" si="910"/>
        <v>-2.4266681964424516E-3</v>
      </c>
      <c r="U6492" s="3">
        <f>Sheet1!$B$17+Sheet1!$B$18*'Portfolio allocation'!K6492</f>
        <v>1.3867172783302182E-3</v>
      </c>
      <c r="V6492" s="13">
        <f t="shared" si="915"/>
        <v>-3.8133854747726698E-3</v>
      </c>
      <c r="W6492" s="13"/>
      <c r="X6492" s="2">
        <v>41960</v>
      </c>
      <c r="Y6492">
        <v>156.7998</v>
      </c>
      <c r="AA6492" s="2">
        <v>41960</v>
      </c>
      <c r="AB6492">
        <v>2366.33</v>
      </c>
      <c r="AC6492">
        <f t="shared" si="916"/>
        <v>0</v>
      </c>
      <c r="AD6492">
        <f t="shared" si="911"/>
        <v>-5.6399999999999994E-6</v>
      </c>
      <c r="AE6492">
        <f>Sheet2!$B$17+Sheet2!$B$18*'Portfolio allocation'!K6492</f>
        <v>7.5014739416519598E-4</v>
      </c>
      <c r="AF6492">
        <f t="shared" si="917"/>
        <v>-7.5578739416519599E-4</v>
      </c>
      <c r="AH6492" s="2">
        <v>41960</v>
      </c>
      <c r="AI6492">
        <v>2.34</v>
      </c>
      <c r="AJ6492">
        <v>0.14099999999999999</v>
      </c>
      <c r="AK6492">
        <v>1.2456499999999999</v>
      </c>
      <c r="AR6492" s="3"/>
    </row>
    <row r="6493" spans="1:44" hidden="1" outlineLevel="1" x14ac:dyDescent="0.2">
      <c r="A6493" s="2">
        <v>41961</v>
      </c>
      <c r="B6493">
        <v>13.86</v>
      </c>
      <c r="E6493" s="2">
        <v>41961</v>
      </c>
      <c r="F6493">
        <v>2051.8000000000002</v>
      </c>
      <c r="G6493">
        <f t="shared" si="912"/>
        <v>5.133932945349251E-3</v>
      </c>
      <c r="H6493" s="2">
        <v>41961</v>
      </c>
      <c r="I6493">
        <v>3747.74</v>
      </c>
      <c r="J6493">
        <f t="shared" si="913"/>
        <v>5.3328182925322931E-3</v>
      </c>
      <c r="K6493">
        <f t="shared" si="909"/>
        <v>5.3271782925322928E-3</v>
      </c>
      <c r="L6493">
        <v>-1.4434000885866385E-3</v>
      </c>
      <c r="N6493" s="2">
        <v>41961</v>
      </c>
      <c r="O6493">
        <v>48.74</v>
      </c>
      <c r="Q6493" s="2">
        <v>41961</v>
      </c>
      <c r="R6493">
        <v>69800.75</v>
      </c>
      <c r="S6493" s="8">
        <f t="shared" si="914"/>
        <v>-8.2893615739557669E-3</v>
      </c>
      <c r="T6493" s="9">
        <f t="shared" si="910"/>
        <v>-8.2950015739557664E-3</v>
      </c>
      <c r="U6493" s="3">
        <f>Sheet1!$B$17+Sheet1!$B$18*'Portfolio allocation'!K6493</f>
        <v>6.5992728301995408E-3</v>
      </c>
      <c r="V6493" s="13">
        <f t="shared" si="915"/>
        <v>-1.4894274404155307E-2</v>
      </c>
      <c r="W6493" s="13"/>
      <c r="X6493" s="2">
        <v>41961</v>
      </c>
      <c r="Y6493">
        <v>154.63159999999999</v>
      </c>
      <c r="AA6493" s="2">
        <v>41961</v>
      </c>
      <c r="AB6493">
        <v>2333.61</v>
      </c>
      <c r="AC6493">
        <f t="shared" si="916"/>
        <v>-1.3827319097505342E-2</v>
      </c>
      <c r="AD6493">
        <f t="shared" si="911"/>
        <v>-1.3832519097505342E-2</v>
      </c>
      <c r="AE6493">
        <f>Sheet2!$B$17+Sheet2!$B$18*'Portfolio allocation'!K6493</f>
        <v>4.7904498576941939E-3</v>
      </c>
      <c r="AF6493">
        <f t="shared" si="917"/>
        <v>-1.8622968955199534E-2</v>
      </c>
      <c r="AH6493" s="2">
        <v>41961</v>
      </c>
      <c r="AI6493">
        <v>2.3170000000000002</v>
      </c>
      <c r="AJ6493">
        <v>0.13</v>
      </c>
      <c r="AK6493">
        <v>1.25315</v>
      </c>
      <c r="AR6493" s="3"/>
    </row>
    <row r="6494" spans="1:44" hidden="1" outlineLevel="1" x14ac:dyDescent="0.2">
      <c r="A6494" s="2">
        <v>41962</v>
      </c>
      <c r="B6494">
        <v>13.96</v>
      </c>
      <c r="E6494" s="2">
        <v>41962</v>
      </c>
      <c r="F6494">
        <v>2048.7199999999998</v>
      </c>
      <c r="G6494">
        <f t="shared" si="912"/>
        <v>-1.5011209669559822E-3</v>
      </c>
      <c r="H6494" s="2">
        <v>41962</v>
      </c>
      <c r="I6494">
        <v>3742.35</v>
      </c>
      <c r="J6494">
        <f t="shared" si="913"/>
        <v>-1.4382000885866386E-3</v>
      </c>
      <c r="K6494">
        <f t="shared" si="909"/>
        <v>-1.4434000885866385E-3</v>
      </c>
      <c r="L6494">
        <v>2.004112575788006E-3</v>
      </c>
      <c r="N6494" s="2">
        <v>41962</v>
      </c>
      <c r="O6494">
        <v>48.22</v>
      </c>
      <c r="Q6494" s="2">
        <v>41962</v>
      </c>
      <c r="R6494">
        <v>69056.06</v>
      </c>
      <c r="S6494" s="8">
        <f t="shared" si="914"/>
        <v>-1.0668796538719216E-2</v>
      </c>
      <c r="T6494" s="9">
        <f t="shared" si="910"/>
        <v>-1.0673996538719217E-2</v>
      </c>
      <c r="U6494" s="3">
        <f>Sheet1!$B$17+Sheet1!$B$18*'Portfolio allocation'!K6494</f>
        <v>-1.1681062778948245E-3</v>
      </c>
      <c r="V6494" s="13">
        <f t="shared" si="915"/>
        <v>-9.5058902608243928E-3</v>
      </c>
      <c r="W6494" s="13"/>
      <c r="X6494" s="2">
        <v>41962</v>
      </c>
      <c r="Y6494">
        <v>154.19220000000001</v>
      </c>
      <c r="AA6494" s="2">
        <v>41962</v>
      </c>
      <c r="AB6494">
        <v>2326.98</v>
      </c>
      <c r="AC6494">
        <f t="shared" si="916"/>
        <v>-2.8410916991271629E-3</v>
      </c>
      <c r="AD6494">
        <f t="shared" si="911"/>
        <v>-2.8464116991271629E-3</v>
      </c>
      <c r="AE6494">
        <f>Sheet2!$B$17+Sheet2!$B$18*'Portfolio allocation'!K6494</f>
        <v>-1.2301211718736245E-3</v>
      </c>
      <c r="AF6494">
        <f t="shared" si="917"/>
        <v>-1.6162905272535384E-3</v>
      </c>
      <c r="AH6494" s="2">
        <v>41962</v>
      </c>
      <c r="AI6494">
        <v>2.3580000000000001</v>
      </c>
      <c r="AJ6494">
        <v>0.13300000000000001</v>
      </c>
      <c r="AK6494">
        <v>1.2540500000000001</v>
      </c>
      <c r="AR6494" s="3"/>
    </row>
    <row r="6495" spans="1:44" hidden="1" outlineLevel="1" x14ac:dyDescent="0.2">
      <c r="A6495" s="2">
        <v>41963</v>
      </c>
      <c r="B6495">
        <v>13.58</v>
      </c>
      <c r="E6495" s="2">
        <v>41963</v>
      </c>
      <c r="F6495">
        <v>2052.75</v>
      </c>
      <c r="G6495">
        <f t="shared" si="912"/>
        <v>1.9670818852748351E-3</v>
      </c>
      <c r="H6495" s="2">
        <v>41963</v>
      </c>
      <c r="I6495">
        <v>3749.87</v>
      </c>
      <c r="J6495">
        <f t="shared" si="913"/>
        <v>2.009432575788006E-3</v>
      </c>
      <c r="K6495">
        <f t="shared" si="909"/>
        <v>2.004112575788006E-3</v>
      </c>
      <c r="L6495">
        <v>5.371186374461023E-3</v>
      </c>
      <c r="N6495" s="2">
        <v>41963</v>
      </c>
      <c r="O6495">
        <v>48.7</v>
      </c>
      <c r="Q6495" s="2">
        <v>41963</v>
      </c>
      <c r="R6495">
        <v>69743.44</v>
      </c>
      <c r="S6495" s="8">
        <f t="shared" si="914"/>
        <v>9.9539417684704201E-3</v>
      </c>
      <c r="T6495" s="9">
        <f t="shared" si="910"/>
        <v>9.9486217684704205E-3</v>
      </c>
      <c r="U6495" s="3">
        <f>Sheet1!$B$17+Sheet1!$B$18*'Portfolio allocation'!K6495</f>
        <v>2.7869676222656661E-3</v>
      </c>
      <c r="V6495" s="13">
        <f t="shared" si="915"/>
        <v>7.1616541462047548E-3</v>
      </c>
      <c r="W6495" s="13"/>
      <c r="X6495" s="2">
        <v>41963</v>
      </c>
      <c r="Y6495">
        <v>153.4376</v>
      </c>
      <c r="AA6495" s="2">
        <v>41963</v>
      </c>
      <c r="AB6495">
        <v>2315.59</v>
      </c>
      <c r="AC6495">
        <f t="shared" si="916"/>
        <v>-4.8947562935649502E-3</v>
      </c>
      <c r="AD6495">
        <f t="shared" si="911"/>
        <v>-4.89975629356495E-3</v>
      </c>
      <c r="AE6495">
        <f>Sheet2!$B$17+Sheet2!$B$18*'Portfolio allocation'!K6495</f>
        <v>1.8354950432911323E-3</v>
      </c>
      <c r="AF6495">
        <f t="shared" si="917"/>
        <v>-6.7352513368560823E-3</v>
      </c>
      <c r="AH6495" s="2">
        <v>41963</v>
      </c>
      <c r="AI6495">
        <v>2.3380000000000001</v>
      </c>
      <c r="AJ6495">
        <v>0.125</v>
      </c>
      <c r="AK6495">
        <v>1.2540500000000001</v>
      </c>
      <c r="AR6495" s="3"/>
    </row>
    <row r="6496" spans="1:44" hidden="1" outlineLevel="1" x14ac:dyDescent="0.2">
      <c r="A6496" s="2">
        <v>41964</v>
      </c>
      <c r="B6496">
        <v>12.9</v>
      </c>
      <c r="E6496" s="2">
        <v>41964</v>
      </c>
      <c r="F6496">
        <v>2063.5</v>
      </c>
      <c r="G6496">
        <f t="shared" si="912"/>
        <v>5.2368773596394025E-3</v>
      </c>
      <c r="H6496" s="2">
        <v>41964</v>
      </c>
      <c r="I6496">
        <v>3770.03</v>
      </c>
      <c r="J6496">
        <f t="shared" si="913"/>
        <v>5.3761863744610228E-3</v>
      </c>
      <c r="K6496">
        <f t="shared" si="909"/>
        <v>5.371186374461023E-3</v>
      </c>
      <c r="L6496">
        <v>2.8730411833327225E-3</v>
      </c>
      <c r="N6496" s="2">
        <v>41964</v>
      </c>
      <c r="O6496">
        <v>47.98</v>
      </c>
      <c r="Q6496" s="2">
        <v>41964</v>
      </c>
      <c r="R6496">
        <v>68712.38</v>
      </c>
      <c r="S6496" s="8">
        <f t="shared" si="914"/>
        <v>-1.4783612623638809E-2</v>
      </c>
      <c r="T6496" s="9">
        <f t="shared" si="910"/>
        <v>-1.4788612623638809E-2</v>
      </c>
      <c r="U6496" s="3">
        <f>Sheet1!$B$17+Sheet1!$B$18*'Portfolio allocation'!K6496</f>
        <v>6.6497600171012937E-3</v>
      </c>
      <c r="V6496" s="13">
        <f t="shared" si="915"/>
        <v>-2.1438372640740104E-2</v>
      </c>
      <c r="W6496" s="13"/>
      <c r="X6496" s="2">
        <v>41964</v>
      </c>
      <c r="Y6496">
        <v>153.70509999999999</v>
      </c>
      <c r="AA6496" s="2">
        <v>41964</v>
      </c>
      <c r="AB6496">
        <v>2319.62</v>
      </c>
      <c r="AC6496">
        <f t="shared" si="916"/>
        <v>1.7403771824890946E-3</v>
      </c>
      <c r="AD6496">
        <f t="shared" si="911"/>
        <v>1.7354571824890945E-3</v>
      </c>
      <c r="AE6496">
        <f>Sheet2!$B$17+Sheet2!$B$18*'Portfolio allocation'!K6496</f>
        <v>4.8295829668929344E-3</v>
      </c>
      <c r="AF6496">
        <f t="shared" si="917"/>
        <v>-3.0941257844038401E-3</v>
      </c>
      <c r="AH6496" s="2">
        <v>41964</v>
      </c>
      <c r="AI6496">
        <v>2.3119999999999998</v>
      </c>
      <c r="AJ6496">
        <v>0.123</v>
      </c>
      <c r="AK6496">
        <v>1.2413000000000001</v>
      </c>
      <c r="AR6496" s="3"/>
    </row>
    <row r="6497" spans="1:44" hidden="1" outlineLevel="1" x14ac:dyDescent="0.2">
      <c r="A6497" s="2">
        <v>41967</v>
      </c>
      <c r="B6497">
        <v>12.62</v>
      </c>
      <c r="E6497" s="2">
        <v>41967</v>
      </c>
      <c r="F6497">
        <v>2069.41</v>
      </c>
      <c r="G6497">
        <f t="shared" si="912"/>
        <v>2.8640659074388175E-3</v>
      </c>
      <c r="H6497" s="2">
        <v>41967</v>
      </c>
      <c r="I6497">
        <v>3780.88</v>
      </c>
      <c r="J6497">
        <f t="shared" si="913"/>
        <v>2.8779611833327223E-3</v>
      </c>
      <c r="K6497">
        <f t="shared" si="909"/>
        <v>2.8730411833327225E-3</v>
      </c>
      <c r="L6497">
        <v>-1.0470054404266101E-3</v>
      </c>
      <c r="N6497" s="2">
        <v>41967</v>
      </c>
      <c r="O6497">
        <v>47.59</v>
      </c>
      <c r="Q6497" s="2">
        <v>41967</v>
      </c>
      <c r="R6497">
        <v>68153.81</v>
      </c>
      <c r="S6497" s="8">
        <f t="shared" si="914"/>
        <v>-8.1291027905016078E-3</v>
      </c>
      <c r="T6497" s="9">
        <f t="shared" si="910"/>
        <v>-8.134022790501608E-3</v>
      </c>
      <c r="U6497" s="3">
        <f>Sheet1!$B$17+Sheet1!$B$18*'Portfolio allocation'!K6497</f>
        <v>3.7838245424203876E-3</v>
      </c>
      <c r="V6497" s="13">
        <f t="shared" si="915"/>
        <v>-1.1917847332921996E-2</v>
      </c>
      <c r="W6497" s="13"/>
      <c r="X6497" s="2">
        <v>41967</v>
      </c>
      <c r="Y6497">
        <v>154.87989999999999</v>
      </c>
      <c r="AA6497" s="2">
        <v>41967</v>
      </c>
      <c r="AB6497">
        <v>2337.35</v>
      </c>
      <c r="AC6497">
        <f t="shared" si="916"/>
        <v>7.6434933308042741E-3</v>
      </c>
      <c r="AD6497">
        <f t="shared" si="911"/>
        <v>7.6385733308042738E-3</v>
      </c>
      <c r="AE6497">
        <f>Sheet2!$B$17+Sheet2!$B$18*'Portfolio allocation'!K6497</f>
        <v>2.6081685294936296E-3</v>
      </c>
      <c r="AF6497">
        <f t="shared" si="917"/>
        <v>5.0304048013106442E-3</v>
      </c>
      <c r="AH6497" s="2">
        <v>41967</v>
      </c>
      <c r="AI6497">
        <v>2.3050000000000002</v>
      </c>
      <c r="AJ6497">
        <v>0.123</v>
      </c>
      <c r="AK6497">
        <v>1.2436499999999999</v>
      </c>
      <c r="AR6497" s="3"/>
    </row>
    <row r="6498" spans="1:44" hidden="1" outlineLevel="1" x14ac:dyDescent="0.2">
      <c r="A6498" s="2">
        <v>41968</v>
      </c>
      <c r="B6498">
        <v>12.25</v>
      </c>
      <c r="E6498" s="2">
        <v>41968</v>
      </c>
      <c r="F6498">
        <v>2067.0300000000002</v>
      </c>
      <c r="G6498">
        <f t="shared" si="912"/>
        <v>-1.1500862564690628E-3</v>
      </c>
      <c r="H6498" s="2">
        <v>41968</v>
      </c>
      <c r="I6498">
        <v>3776.94</v>
      </c>
      <c r="J6498">
        <f t="shared" si="913"/>
        <v>-1.04208544042661E-3</v>
      </c>
      <c r="K6498">
        <f t="shared" si="909"/>
        <v>-1.0470054404266101E-3</v>
      </c>
      <c r="L6498">
        <v>3.03449758269928E-3</v>
      </c>
      <c r="N6498" s="2">
        <v>41968</v>
      </c>
      <c r="O6498">
        <v>47.47</v>
      </c>
      <c r="Q6498" s="2">
        <v>41968</v>
      </c>
      <c r="R6498">
        <v>67982</v>
      </c>
      <c r="S6498" s="8">
        <f t="shared" si="914"/>
        <v>-2.5209155584992038E-3</v>
      </c>
      <c r="T6498" s="9">
        <f t="shared" si="910"/>
        <v>-2.5258355584992036E-3</v>
      </c>
      <c r="U6498" s="3">
        <f>Sheet1!$B$17+Sheet1!$B$18*'Portfolio allocation'!K6498</f>
        <v>-7.1335229154930596E-4</v>
      </c>
      <c r="V6498" s="13">
        <f t="shared" si="915"/>
        <v>-1.8124832669498977E-3</v>
      </c>
      <c r="W6498" s="13"/>
      <c r="X6498" s="2">
        <v>41968</v>
      </c>
      <c r="Y6498">
        <v>154.50739999999999</v>
      </c>
      <c r="AA6498" s="2">
        <v>41968</v>
      </c>
      <c r="AB6498">
        <v>2331.73</v>
      </c>
      <c r="AC6498">
        <f t="shared" si="916"/>
        <v>-2.4044323699916603E-3</v>
      </c>
      <c r="AD6498">
        <f t="shared" si="911"/>
        <v>-2.4094323699916601E-3</v>
      </c>
      <c r="AE6498">
        <f>Sheet2!$B$17+Sheet2!$B$18*'Portfolio allocation'!K6498</f>
        <v>-8.776369377876159E-4</v>
      </c>
      <c r="AF6498">
        <f t="shared" si="917"/>
        <v>-1.5317954322040441E-3</v>
      </c>
      <c r="AH6498" s="2">
        <v>41968</v>
      </c>
      <c r="AI6498">
        <v>2.2589999999999999</v>
      </c>
      <c r="AJ6498">
        <v>0.125</v>
      </c>
      <c r="AK6498">
        <v>1.24855</v>
      </c>
      <c r="AR6498" s="3"/>
    </row>
    <row r="6499" spans="1:44" hidden="1" outlineLevel="1" x14ac:dyDescent="0.2">
      <c r="A6499" s="2">
        <v>41969</v>
      </c>
      <c r="B6499">
        <v>12.07</v>
      </c>
      <c r="E6499" s="2">
        <v>41969</v>
      </c>
      <c r="F6499">
        <v>2072.83</v>
      </c>
      <c r="G6499">
        <f t="shared" si="912"/>
        <v>2.805958307329659E-3</v>
      </c>
      <c r="H6499" s="2">
        <v>41969</v>
      </c>
      <c r="I6499">
        <v>3788.42</v>
      </c>
      <c r="J6499">
        <f t="shared" si="913"/>
        <v>3.0394975826992798E-3</v>
      </c>
      <c r="K6499">
        <f t="shared" si="909"/>
        <v>3.03449758269928E-3</v>
      </c>
      <c r="L6499">
        <v>-5.1200000000000001E-6</v>
      </c>
      <c r="N6499" s="2">
        <v>41969</v>
      </c>
      <c r="O6499">
        <v>47.75</v>
      </c>
      <c r="Q6499" s="2">
        <v>41969</v>
      </c>
      <c r="R6499">
        <v>68383</v>
      </c>
      <c r="S6499" s="8">
        <f t="shared" si="914"/>
        <v>5.8986202230002505E-3</v>
      </c>
      <c r="T6499" s="9">
        <f t="shared" si="910"/>
        <v>5.8936202230002507E-3</v>
      </c>
      <c r="U6499" s="3">
        <f>Sheet1!$B$17+Sheet1!$B$18*'Portfolio allocation'!K6499</f>
        <v>3.9690514156230112E-3</v>
      </c>
      <c r="V6499" s="13">
        <f t="shared" si="915"/>
        <v>1.9245688073772395E-3</v>
      </c>
      <c r="W6499" s="13"/>
      <c r="X6499" s="2">
        <v>41969</v>
      </c>
      <c r="Y6499">
        <v>154.68889999999999</v>
      </c>
      <c r="AA6499" s="2">
        <v>41969</v>
      </c>
      <c r="AB6499">
        <v>2334.4699999999998</v>
      </c>
      <c r="AC6499">
        <f t="shared" si="916"/>
        <v>1.1750931711647095E-3</v>
      </c>
      <c r="AD6499">
        <f t="shared" si="911"/>
        <v>1.1699731711647095E-3</v>
      </c>
      <c r="AE6499">
        <f>Sheet2!$B$17+Sheet2!$B$18*'Portfolio allocation'!K6499</f>
        <v>2.7517396789356633E-3</v>
      </c>
      <c r="AF6499">
        <f t="shared" si="917"/>
        <v>-1.5817665077709538E-3</v>
      </c>
      <c r="AH6499" s="2">
        <v>41969</v>
      </c>
      <c r="AI6499">
        <v>2.2450000000000001</v>
      </c>
      <c r="AJ6499">
        <v>0.128</v>
      </c>
      <c r="AK6499">
        <v>1.25285</v>
      </c>
      <c r="AR6499" s="3"/>
    </row>
    <row r="6500" spans="1:44" hidden="1" outlineLevel="1" x14ac:dyDescent="0.2">
      <c r="A6500" s="2">
        <v>41970</v>
      </c>
      <c r="B6500">
        <v>12.07</v>
      </c>
      <c r="E6500" s="2">
        <v>41970</v>
      </c>
      <c r="F6500">
        <v>2072.83</v>
      </c>
      <c r="G6500">
        <f t="shared" si="912"/>
        <v>0</v>
      </c>
      <c r="H6500" s="2">
        <v>41970</v>
      </c>
      <c r="I6500">
        <v>3788.42</v>
      </c>
      <c r="J6500">
        <f t="shared" si="913"/>
        <v>0</v>
      </c>
      <c r="K6500">
        <f t="shared" si="909"/>
        <v>-5.1200000000000001E-6</v>
      </c>
      <c r="L6500">
        <v>-2.5022032167500178E-3</v>
      </c>
      <c r="N6500" s="2">
        <v>41970</v>
      </c>
      <c r="O6500">
        <v>47.75</v>
      </c>
      <c r="Q6500" s="2">
        <v>41970</v>
      </c>
      <c r="R6500">
        <v>68383</v>
      </c>
      <c r="S6500" s="8">
        <f t="shared" si="914"/>
        <v>0</v>
      </c>
      <c r="T6500" s="9">
        <f t="shared" si="910"/>
        <v>-5.1200000000000001E-6</v>
      </c>
      <c r="U6500" s="3">
        <f>Sheet1!$B$17+Sheet1!$B$18*'Portfolio allocation'!K6500</f>
        <v>4.8192509059657703E-4</v>
      </c>
      <c r="V6500" s="13">
        <f t="shared" si="915"/>
        <v>-4.8704509059657703E-4</v>
      </c>
      <c r="W6500" s="13"/>
      <c r="X6500" s="2">
        <v>41970</v>
      </c>
      <c r="Y6500">
        <v>154.68889999999999</v>
      </c>
      <c r="AA6500" s="2">
        <v>41970</v>
      </c>
      <c r="AB6500">
        <v>2334.4699999999998</v>
      </c>
      <c r="AC6500">
        <f t="shared" si="916"/>
        <v>0</v>
      </c>
      <c r="AD6500">
        <f t="shared" si="911"/>
        <v>-5.1200000000000001E-6</v>
      </c>
      <c r="AE6500">
        <f>Sheet2!$B$17+Sheet2!$B$18*'Portfolio allocation'!K6500</f>
        <v>4.883417674134669E-5</v>
      </c>
      <c r="AF6500">
        <f t="shared" si="917"/>
        <v>-5.3954176741346688E-5</v>
      </c>
      <c r="AH6500" s="2">
        <v>41970</v>
      </c>
      <c r="AI6500">
        <v>2.2450000000000001</v>
      </c>
      <c r="AJ6500">
        <v>0.128</v>
      </c>
      <c r="AK6500">
        <v>1.2481500000000001</v>
      </c>
      <c r="AR6500" s="3"/>
    </row>
    <row r="6501" spans="1:44" hidden="1" outlineLevel="1" x14ac:dyDescent="0.2">
      <c r="A6501" s="2">
        <v>41971</v>
      </c>
      <c r="B6501">
        <v>13.33</v>
      </c>
      <c r="E6501" s="2">
        <v>41971</v>
      </c>
      <c r="F6501">
        <v>2067.56</v>
      </c>
      <c r="G6501">
        <f t="shared" si="912"/>
        <v>-2.5424178538520081E-3</v>
      </c>
      <c r="H6501" s="2">
        <v>41971</v>
      </c>
      <c r="I6501">
        <v>3778.96</v>
      </c>
      <c r="J6501">
        <f t="shared" si="913"/>
        <v>-2.4970832167500179E-3</v>
      </c>
      <c r="K6501">
        <f t="shared" si="909"/>
        <v>-2.5022032167500178E-3</v>
      </c>
      <c r="L6501">
        <v>-6.7923017685288939E-3</v>
      </c>
      <c r="N6501" s="2">
        <v>41971</v>
      </c>
      <c r="O6501">
        <v>47.81</v>
      </c>
      <c r="Q6501" s="2">
        <v>41971</v>
      </c>
      <c r="R6501">
        <v>68468.88</v>
      </c>
      <c r="S6501" s="8">
        <f t="shared" si="914"/>
        <v>1.2558676864133922E-3</v>
      </c>
      <c r="T6501" s="9">
        <f t="shared" si="910"/>
        <v>1.2507476864133922E-3</v>
      </c>
      <c r="U6501" s="3">
        <f>Sheet1!$B$17+Sheet1!$B$18*'Portfolio allocation'!K6501</f>
        <v>-2.3827920601635533E-3</v>
      </c>
      <c r="V6501" s="13">
        <f t="shared" si="915"/>
        <v>3.6335397465769455E-3</v>
      </c>
      <c r="W6501" s="13"/>
      <c r="X6501" s="2">
        <v>41971</v>
      </c>
      <c r="Y6501">
        <v>154.899</v>
      </c>
      <c r="AA6501" s="2">
        <v>41971</v>
      </c>
      <c r="AB6501">
        <v>2337.64</v>
      </c>
      <c r="AC6501">
        <f t="shared" si="916"/>
        <v>1.357909932447221E-3</v>
      </c>
      <c r="AD6501">
        <f t="shared" si="911"/>
        <v>1.3531899324472211E-3</v>
      </c>
      <c r="AE6501">
        <f>Sheet2!$B$17+Sheet2!$B$18*'Portfolio allocation'!K6501</f>
        <v>-2.1716359259473725E-3</v>
      </c>
      <c r="AF6501">
        <f t="shared" si="917"/>
        <v>3.5248258583945938E-3</v>
      </c>
      <c r="AH6501" s="2">
        <v>41971</v>
      </c>
      <c r="AI6501">
        <v>2.173</v>
      </c>
      <c r="AJ6501">
        <v>0.11799999999999999</v>
      </c>
      <c r="AK6501">
        <v>1.24665</v>
      </c>
      <c r="AR6501" s="3"/>
    </row>
    <row r="6502" spans="1:44" hidden="1" outlineLevel="1" x14ac:dyDescent="0.2">
      <c r="A6502" s="2">
        <v>41974</v>
      </c>
      <c r="B6502">
        <v>14.29</v>
      </c>
      <c r="E6502" s="2">
        <v>41974</v>
      </c>
      <c r="F6502">
        <v>2053.44</v>
      </c>
      <c r="G6502">
        <f t="shared" si="912"/>
        <v>-6.8293060419044593E-3</v>
      </c>
      <c r="H6502" s="2">
        <v>41974</v>
      </c>
      <c r="I6502">
        <v>3753.31</v>
      </c>
      <c r="J6502">
        <f t="shared" si="913"/>
        <v>-6.7875817685288942E-3</v>
      </c>
      <c r="K6502">
        <f t="shared" si="909"/>
        <v>-6.7923017685288939E-3</v>
      </c>
      <c r="L6502">
        <v>6.432264954613312E-3</v>
      </c>
      <c r="N6502" s="2">
        <v>41974</v>
      </c>
      <c r="O6502">
        <v>48.62</v>
      </c>
      <c r="Q6502" s="2">
        <v>41974</v>
      </c>
      <c r="R6502">
        <v>69628.88</v>
      </c>
      <c r="S6502" s="8">
        <f t="shared" si="914"/>
        <v>1.6942003432800501E-2</v>
      </c>
      <c r="T6502" s="9">
        <f t="shared" si="910"/>
        <v>1.6937283432800501E-2</v>
      </c>
      <c r="U6502" s="3">
        <f>Sheet1!$B$17+Sheet1!$B$18*'Portfolio allocation'!K6502</f>
        <v>-7.3045018443202905E-3</v>
      </c>
      <c r="V6502" s="13">
        <f t="shared" si="915"/>
        <v>2.4241785277120793E-2</v>
      </c>
      <c r="W6502" s="13"/>
      <c r="X6502" s="2">
        <v>41974</v>
      </c>
      <c r="Y6502">
        <v>154.29730000000001</v>
      </c>
      <c r="AA6502" s="2">
        <v>41974</v>
      </c>
      <c r="AB6502">
        <v>2328.56</v>
      </c>
      <c r="AC6502">
        <f t="shared" si="916"/>
        <v>-3.8842593384781354E-3</v>
      </c>
      <c r="AD6502">
        <f t="shared" si="911"/>
        <v>-3.8889793384781356E-3</v>
      </c>
      <c r="AE6502">
        <f>Sheet2!$B$17+Sheet2!$B$18*'Portfolio allocation'!K6502</f>
        <v>-5.9865010085021347E-3</v>
      </c>
      <c r="AF6502">
        <f t="shared" si="917"/>
        <v>2.0975216700239992E-3</v>
      </c>
      <c r="AH6502" s="2">
        <v>41974</v>
      </c>
      <c r="AI6502">
        <v>2.2360000000000002</v>
      </c>
      <c r="AJ6502">
        <v>0.11799999999999999</v>
      </c>
      <c r="AK6502">
        <v>1.2476499999999999</v>
      </c>
      <c r="AR6502" s="3"/>
    </row>
    <row r="6503" spans="1:44" hidden="1" outlineLevel="1" x14ac:dyDescent="0.2">
      <c r="A6503" s="2">
        <v>41975</v>
      </c>
      <c r="B6503">
        <v>12.85</v>
      </c>
      <c r="E6503" s="2">
        <v>41975</v>
      </c>
      <c r="F6503">
        <v>2066.5500000000002</v>
      </c>
      <c r="G6503">
        <f t="shared" si="912"/>
        <v>6.3844086021505042E-3</v>
      </c>
      <c r="H6503" s="2">
        <v>41975</v>
      </c>
      <c r="I6503">
        <v>3777.47</v>
      </c>
      <c r="J6503">
        <f t="shared" si="913"/>
        <v>6.4369849546133118E-3</v>
      </c>
      <c r="K6503">
        <f t="shared" si="909"/>
        <v>6.432264954613312E-3</v>
      </c>
      <c r="L6503">
        <v>4.0243517867780956E-3</v>
      </c>
      <c r="N6503" s="2">
        <v>41975</v>
      </c>
      <c r="O6503">
        <v>48.46</v>
      </c>
      <c r="Q6503" s="2">
        <v>41975</v>
      </c>
      <c r="R6503">
        <v>69399.75</v>
      </c>
      <c r="S6503" s="8">
        <f t="shared" si="914"/>
        <v>-3.2907322363939784E-3</v>
      </c>
      <c r="T6503" s="9">
        <f t="shared" si="910"/>
        <v>-3.2954522363939785E-3</v>
      </c>
      <c r="U6503" s="3">
        <f>Sheet1!$B$17+Sheet1!$B$18*'Portfolio allocation'!K6503</f>
        <v>7.8670562555593227E-3</v>
      </c>
      <c r="V6503" s="13">
        <f t="shared" si="915"/>
        <v>-1.1162508491953301E-2</v>
      </c>
      <c r="W6503" s="13"/>
      <c r="X6503" s="2">
        <v>41975</v>
      </c>
      <c r="Y6503">
        <v>155.3766</v>
      </c>
      <c r="AA6503" s="2">
        <v>41975</v>
      </c>
      <c r="AB6503">
        <v>2344.85</v>
      </c>
      <c r="AC6503">
        <f t="shared" si="916"/>
        <v>6.9957398563920137E-3</v>
      </c>
      <c r="AD6503">
        <f t="shared" si="911"/>
        <v>6.9909398563920136E-3</v>
      </c>
      <c r="AE6503">
        <f>Sheet2!$B$17+Sheet2!$B$18*'Portfolio allocation'!K6503</f>
        <v>5.7731211109272509E-3</v>
      </c>
      <c r="AF6503">
        <f t="shared" si="917"/>
        <v>1.2178187454647627E-3</v>
      </c>
      <c r="AH6503" s="2">
        <v>41975</v>
      </c>
      <c r="AI6503">
        <v>2.294</v>
      </c>
      <c r="AJ6503">
        <v>0.12</v>
      </c>
      <c r="AK6503">
        <v>1.2402500000000001</v>
      </c>
      <c r="AR6503" s="3"/>
    </row>
    <row r="6504" spans="1:44" hidden="1" outlineLevel="1" x14ac:dyDescent="0.2">
      <c r="A6504" s="2">
        <v>41976</v>
      </c>
      <c r="B6504">
        <v>12.47</v>
      </c>
      <c r="E6504" s="2">
        <v>41976</v>
      </c>
      <c r="F6504">
        <v>2074.33</v>
      </c>
      <c r="G6504">
        <f t="shared" si="912"/>
        <v>3.7647286540367642E-3</v>
      </c>
      <c r="H6504" s="2">
        <v>41976</v>
      </c>
      <c r="I6504">
        <v>3792.69</v>
      </c>
      <c r="J6504">
        <f t="shared" si="913"/>
        <v>4.0291517867780957E-3</v>
      </c>
      <c r="K6504">
        <f t="shared" si="909"/>
        <v>4.0243517867780956E-3</v>
      </c>
      <c r="L6504">
        <v>-1.1517431986268485E-3</v>
      </c>
      <c r="N6504" s="2">
        <v>41976</v>
      </c>
      <c r="O6504">
        <v>48.08</v>
      </c>
      <c r="Q6504" s="2">
        <v>41976</v>
      </c>
      <c r="R6504">
        <v>68855.56</v>
      </c>
      <c r="S6504" s="8">
        <f t="shared" si="914"/>
        <v>-7.8413827139146575E-3</v>
      </c>
      <c r="T6504" s="9">
        <f t="shared" si="910"/>
        <v>-7.8461827139146567E-3</v>
      </c>
      <c r="U6504" s="3">
        <f>Sheet1!$B$17+Sheet1!$B$18*'Portfolio allocation'!K6504</f>
        <v>5.1046372447838169E-3</v>
      </c>
      <c r="V6504" s="13">
        <f t="shared" si="915"/>
        <v>-1.2950819958698474E-2</v>
      </c>
      <c r="W6504" s="13"/>
      <c r="X6504" s="2">
        <v>41976</v>
      </c>
      <c r="Y6504">
        <v>157.1437</v>
      </c>
      <c r="AA6504" s="2">
        <v>41976</v>
      </c>
      <c r="AB6504">
        <v>2371.52</v>
      </c>
      <c r="AC6504">
        <f t="shared" si="916"/>
        <v>1.1373861867496782E-2</v>
      </c>
      <c r="AD6504">
        <f t="shared" si="911"/>
        <v>1.1369061867496782E-2</v>
      </c>
      <c r="AE6504">
        <f>Sheet2!$B$17+Sheet2!$B$18*'Portfolio allocation'!K6504</f>
        <v>3.6319432906672718E-3</v>
      </c>
      <c r="AF6504">
        <f t="shared" si="917"/>
        <v>7.7371185768295107E-3</v>
      </c>
      <c r="AH6504" s="2">
        <v>41976</v>
      </c>
      <c r="AI6504">
        <v>2.282</v>
      </c>
      <c r="AJ6504">
        <v>0.12</v>
      </c>
      <c r="AK6504">
        <v>1.2321500000000001</v>
      </c>
      <c r="AR6504" s="3"/>
    </row>
    <row r="6505" spans="1:44" hidden="1" outlineLevel="1" x14ac:dyDescent="0.2">
      <c r="A6505" s="2">
        <v>41977</v>
      </c>
      <c r="B6505">
        <v>12.38</v>
      </c>
      <c r="E6505" s="2">
        <v>41977</v>
      </c>
      <c r="F6505">
        <v>2071.92</v>
      </c>
      <c r="G6505">
        <f t="shared" si="912"/>
        <v>-1.1618209253108081E-3</v>
      </c>
      <c r="H6505" s="2">
        <v>41977</v>
      </c>
      <c r="I6505">
        <v>3788.34</v>
      </c>
      <c r="J6505">
        <f t="shared" si="913"/>
        <v>-1.1469431986268486E-3</v>
      </c>
      <c r="K6505">
        <f t="shared" si="909"/>
        <v>-1.1517431986268485E-3</v>
      </c>
      <c r="L6505">
        <v>1.6686362277936377E-3</v>
      </c>
      <c r="N6505" s="2">
        <v>41977</v>
      </c>
      <c r="O6505">
        <v>48.84</v>
      </c>
      <c r="Q6505" s="2">
        <v>41977</v>
      </c>
      <c r="R6505">
        <v>69943.94</v>
      </c>
      <c r="S6505" s="8">
        <f t="shared" si="914"/>
        <v>1.5806711905327786E-2</v>
      </c>
      <c r="T6505" s="9">
        <f t="shared" si="910"/>
        <v>1.5801911905327787E-2</v>
      </c>
      <c r="U6505" s="3">
        <f>Sheet1!$B$17+Sheet1!$B$18*'Portfolio allocation'!K6505</f>
        <v>-8.3351010216440474E-4</v>
      </c>
      <c r="V6505" s="13">
        <f t="shared" si="915"/>
        <v>1.6635422007492191E-2</v>
      </c>
      <c r="W6505" s="13"/>
      <c r="X6505" s="2">
        <v>41977</v>
      </c>
      <c r="Y6505">
        <v>156.69470000000001</v>
      </c>
      <c r="AA6505" s="2">
        <v>41977</v>
      </c>
      <c r="AB6505">
        <v>2364.7399999999998</v>
      </c>
      <c r="AC6505">
        <f t="shared" si="916"/>
        <v>-2.8589259209284013E-3</v>
      </c>
      <c r="AD6505">
        <f t="shared" si="911"/>
        <v>-2.8638459209284011E-3</v>
      </c>
      <c r="AE6505">
        <f>Sheet2!$B$17+Sheet2!$B$18*'Portfolio allocation'!K6505</f>
        <v>-9.7077242448115038E-4</v>
      </c>
      <c r="AF6505">
        <f t="shared" si="917"/>
        <v>-1.8930734964472508E-3</v>
      </c>
      <c r="AH6505" s="2">
        <v>41977</v>
      </c>
      <c r="AI6505">
        <v>2.2360000000000002</v>
      </c>
      <c r="AJ6505">
        <v>0.123</v>
      </c>
      <c r="AK6505">
        <v>1.2437</v>
      </c>
      <c r="AR6505" s="3"/>
    </row>
    <row r="6506" spans="1:44" hidden="1" outlineLevel="1" x14ac:dyDescent="0.2">
      <c r="A6506" s="2">
        <v>41978</v>
      </c>
      <c r="B6506">
        <v>11.82</v>
      </c>
      <c r="E6506" s="2">
        <v>41978</v>
      </c>
      <c r="F6506">
        <v>2075.37</v>
      </c>
      <c r="G6506">
        <f t="shared" si="912"/>
        <v>1.6651222054904213E-3</v>
      </c>
      <c r="H6506" s="2">
        <v>41978</v>
      </c>
      <c r="I6506">
        <v>3794.68</v>
      </c>
      <c r="J6506">
        <f t="shared" si="913"/>
        <v>1.6735562277936378E-3</v>
      </c>
      <c r="K6506">
        <f t="shared" si="909"/>
        <v>1.6686362277936377E-3</v>
      </c>
      <c r="L6506">
        <v>-7.1155539355097271E-3</v>
      </c>
      <c r="N6506" s="2">
        <v>41978</v>
      </c>
      <c r="O6506">
        <v>48.42</v>
      </c>
      <c r="Q6506" s="2">
        <v>41978</v>
      </c>
      <c r="R6506">
        <v>69342.5</v>
      </c>
      <c r="S6506" s="8">
        <f t="shared" si="914"/>
        <v>-8.5988864796578968E-3</v>
      </c>
      <c r="T6506" s="9">
        <f t="shared" si="910"/>
        <v>-8.603806479657897E-3</v>
      </c>
      <c r="U6506" s="3">
        <f>Sheet1!$B$17+Sheet1!$B$18*'Portfolio allocation'!K6506</f>
        <v>2.4021006537452293E-3</v>
      </c>
      <c r="V6506" s="13">
        <f t="shared" si="915"/>
        <v>-1.1005907133403126E-2</v>
      </c>
      <c r="W6506" s="13"/>
      <c r="X6506" s="2">
        <v>41978</v>
      </c>
      <c r="Y6506">
        <v>155.94970000000001</v>
      </c>
      <c r="AA6506" s="2">
        <v>41978</v>
      </c>
      <c r="AB6506">
        <v>2353.5</v>
      </c>
      <c r="AC6506">
        <f t="shared" si="916"/>
        <v>-4.7531652528395307E-3</v>
      </c>
      <c r="AD6506">
        <f t="shared" si="911"/>
        <v>-4.7587652528395304E-3</v>
      </c>
      <c r="AE6506">
        <f>Sheet2!$B$17+Sheet2!$B$18*'Portfolio allocation'!K6506</f>
        <v>1.537180915878828E-3</v>
      </c>
      <c r="AF6506">
        <f t="shared" si="917"/>
        <v>-6.2959461687183589E-3</v>
      </c>
      <c r="AH6506" s="2">
        <v>41978</v>
      </c>
      <c r="AI6506">
        <v>2.3069999999999999</v>
      </c>
      <c r="AJ6506">
        <v>0.14000000000000001</v>
      </c>
      <c r="AK6506">
        <v>1.2297</v>
      </c>
      <c r="AR6506" s="3"/>
    </row>
    <row r="6507" spans="1:44" hidden="1" outlineLevel="1" x14ac:dyDescent="0.2">
      <c r="A6507" s="2">
        <v>41981</v>
      </c>
      <c r="B6507">
        <v>14.21</v>
      </c>
      <c r="E6507" s="2">
        <v>41981</v>
      </c>
      <c r="F6507">
        <v>2060.31</v>
      </c>
      <c r="G6507">
        <f t="shared" si="912"/>
        <v>-7.2565373885138396E-3</v>
      </c>
      <c r="H6507" s="2">
        <v>41981</v>
      </c>
      <c r="I6507">
        <v>3767.7</v>
      </c>
      <c r="J6507">
        <f t="shared" si="913"/>
        <v>-7.1099539355097274E-3</v>
      </c>
      <c r="K6507">
        <f t="shared" si="909"/>
        <v>-7.1155539355097271E-3</v>
      </c>
      <c r="L6507">
        <v>-2.367101043076467E-4</v>
      </c>
      <c r="N6507" s="2">
        <v>41981</v>
      </c>
      <c r="O6507">
        <v>47.695</v>
      </c>
      <c r="Q6507" s="2">
        <v>41981</v>
      </c>
      <c r="R6507">
        <v>68304.19</v>
      </c>
      <c r="S6507" s="8">
        <f t="shared" si="914"/>
        <v>-1.4973645311316952E-2</v>
      </c>
      <c r="T6507" s="9">
        <f t="shared" si="910"/>
        <v>-1.4979245311316952E-2</v>
      </c>
      <c r="U6507" s="3">
        <f>Sheet1!$B$17+Sheet1!$B$18*'Portfolio allocation'!K6507</f>
        <v>-7.6753449225800564E-3</v>
      </c>
      <c r="V6507" s="13">
        <f t="shared" si="915"/>
        <v>-7.3039003887368954E-3</v>
      </c>
      <c r="W6507" s="13"/>
      <c r="X6507" s="2">
        <v>41981</v>
      </c>
      <c r="Y6507">
        <v>154.60290000000001</v>
      </c>
      <c r="AA6507" s="2">
        <v>41981</v>
      </c>
      <c r="AB6507">
        <v>2333.17</v>
      </c>
      <c r="AC6507">
        <f t="shared" si="916"/>
        <v>-8.6381984278733892E-3</v>
      </c>
      <c r="AD6507">
        <f t="shared" si="911"/>
        <v>-8.6439984278733895E-3</v>
      </c>
      <c r="AE6507">
        <f>Sheet2!$B$17+Sheet2!$B$18*'Portfolio allocation'!K6507</f>
        <v>-6.2739450822901395E-3</v>
      </c>
      <c r="AF6507">
        <f t="shared" si="917"/>
        <v>-2.37005334558325E-3</v>
      </c>
      <c r="AH6507" s="2">
        <v>41981</v>
      </c>
      <c r="AI6507">
        <v>2.2589999999999999</v>
      </c>
      <c r="AJ6507">
        <v>0.14499999999999999</v>
      </c>
      <c r="AK6507">
        <v>1.22915</v>
      </c>
      <c r="AR6507" s="3"/>
    </row>
    <row r="6508" spans="1:44" hidden="1" outlineLevel="1" x14ac:dyDescent="0.2">
      <c r="A6508" s="2">
        <v>41982</v>
      </c>
      <c r="B6508">
        <v>14.89</v>
      </c>
      <c r="E6508" s="2">
        <v>41982</v>
      </c>
      <c r="F6508">
        <v>2059.8200000000002</v>
      </c>
      <c r="G6508">
        <f t="shared" si="912"/>
        <v>-2.378282879760274E-4</v>
      </c>
      <c r="H6508" s="2">
        <v>41982</v>
      </c>
      <c r="I6508">
        <v>3766.83</v>
      </c>
      <c r="J6508">
        <f t="shared" si="913"/>
        <v>-2.3091010430764669E-4</v>
      </c>
      <c r="K6508">
        <f t="shared" si="909"/>
        <v>-2.367101043076467E-4</v>
      </c>
      <c r="L6508">
        <v>-1.6285460116755902E-2</v>
      </c>
      <c r="N6508" s="2">
        <v>41982</v>
      </c>
      <c r="O6508">
        <v>47.59</v>
      </c>
      <c r="Q6508" s="2">
        <v>41982</v>
      </c>
      <c r="R6508">
        <v>68153.81</v>
      </c>
      <c r="S6508" s="8">
        <f t="shared" si="914"/>
        <v>-2.2016218917171315E-3</v>
      </c>
      <c r="T6508" s="9">
        <f t="shared" si="910"/>
        <v>-2.2074218917171313E-3</v>
      </c>
      <c r="U6508" s="3">
        <f>Sheet1!$B$17+Sheet1!$B$18*'Portfolio allocation'!K6508</f>
        <v>2.1623905366108481E-4</v>
      </c>
      <c r="V6508" s="13">
        <f t="shared" si="915"/>
        <v>-2.423660945378216E-3</v>
      </c>
      <c r="W6508" s="13"/>
      <c r="X6508" s="2">
        <v>41982</v>
      </c>
      <c r="Y6508">
        <v>155.6823</v>
      </c>
      <c r="AA6508" s="2">
        <v>41982</v>
      </c>
      <c r="AB6508">
        <v>2349.46</v>
      </c>
      <c r="AC6508">
        <f t="shared" si="916"/>
        <v>6.9819173056400174E-3</v>
      </c>
      <c r="AD6508">
        <f t="shared" si="911"/>
        <v>6.9753973056400171E-3</v>
      </c>
      <c r="AE6508">
        <f>Sheet2!$B$17+Sheet2!$B$18*'Portfolio allocation'!K6508</f>
        <v>-1.5710165240694226E-4</v>
      </c>
      <c r="AF6508">
        <f t="shared" si="917"/>
        <v>7.1324989580469596E-3</v>
      </c>
      <c r="AH6508" s="2">
        <v>41982</v>
      </c>
      <c r="AI6508">
        <v>2.2130000000000001</v>
      </c>
      <c r="AJ6508">
        <v>0.16300000000000001</v>
      </c>
      <c r="AK6508">
        <v>1.2423500000000001</v>
      </c>
      <c r="AR6508" s="3"/>
    </row>
    <row r="6509" spans="1:44" hidden="1" outlineLevel="1" x14ac:dyDescent="0.2">
      <c r="A6509" s="2">
        <v>41983</v>
      </c>
      <c r="B6509">
        <v>18.53</v>
      </c>
      <c r="E6509" s="2">
        <v>41983</v>
      </c>
      <c r="F6509">
        <v>2026.14</v>
      </c>
      <c r="G6509">
        <f t="shared" si="912"/>
        <v>-1.6350943286306596E-2</v>
      </c>
      <c r="H6509" s="2">
        <v>41983</v>
      </c>
      <c r="I6509">
        <v>3705.51</v>
      </c>
      <c r="J6509">
        <f t="shared" si="913"/>
        <v>-1.6278940116755902E-2</v>
      </c>
      <c r="K6509">
        <f t="shared" si="909"/>
        <v>-1.6285460116755902E-2</v>
      </c>
      <c r="L6509">
        <v>4.7979959402078406E-3</v>
      </c>
      <c r="N6509" s="2">
        <v>41983</v>
      </c>
      <c r="O6509">
        <v>46.9</v>
      </c>
      <c r="Q6509" s="2">
        <v>41983</v>
      </c>
      <c r="R6509">
        <v>67165.69</v>
      </c>
      <c r="S6509" s="8">
        <f t="shared" si="914"/>
        <v>-1.4498382408848376E-2</v>
      </c>
      <c r="T6509" s="9">
        <f t="shared" si="910"/>
        <v>-1.4504902408848375E-2</v>
      </c>
      <c r="U6509" s="3">
        <f>Sheet1!$B$17+Sheet1!$B$18*'Portfolio allocation'!K6509</f>
        <v>-1.8195293690033185E-2</v>
      </c>
      <c r="V6509" s="13">
        <f t="shared" si="915"/>
        <v>3.6903912811848093E-3</v>
      </c>
      <c r="W6509" s="13"/>
      <c r="X6509" s="2">
        <v>41983</v>
      </c>
      <c r="Y6509">
        <v>153.3134</v>
      </c>
      <c r="AA6509" s="2">
        <v>41983</v>
      </c>
      <c r="AB6509">
        <v>2313.71</v>
      </c>
      <c r="AC6509">
        <f t="shared" si="916"/>
        <v>-1.5216262460310048E-2</v>
      </c>
      <c r="AD6509">
        <f t="shared" si="911"/>
        <v>-1.5224622460310049E-2</v>
      </c>
      <c r="AE6509">
        <f>Sheet2!$B$17+Sheet2!$B$18*'Portfolio allocation'!K6509</f>
        <v>-1.4428059604119468E-2</v>
      </c>
      <c r="AF6509">
        <f t="shared" si="917"/>
        <v>-7.965628561905809E-4</v>
      </c>
      <c r="AH6509" s="2">
        <v>41983</v>
      </c>
      <c r="AI6509">
        <v>2.173</v>
      </c>
      <c r="AJ6509">
        <v>0.20899999999999999</v>
      </c>
      <c r="AK6509">
        <v>1.2416499999999999</v>
      </c>
      <c r="AR6509" s="3"/>
    </row>
    <row r="6510" spans="1:44" hidden="1" outlineLevel="1" x14ac:dyDescent="0.2">
      <c r="A6510" s="2">
        <v>41984</v>
      </c>
      <c r="B6510">
        <v>20.079999999999998</v>
      </c>
      <c r="E6510" s="2">
        <v>41984</v>
      </c>
      <c r="F6510">
        <v>2035.33</v>
      </c>
      <c r="G6510">
        <f t="shared" si="912"/>
        <v>4.5357181636016541E-3</v>
      </c>
      <c r="H6510" s="2">
        <v>41984</v>
      </c>
      <c r="I6510">
        <v>3723.32</v>
      </c>
      <c r="J6510">
        <f t="shared" si="913"/>
        <v>4.8063559402078404E-3</v>
      </c>
      <c r="K6510">
        <f t="shared" si="909"/>
        <v>4.7979959402078406E-3</v>
      </c>
      <c r="L6510">
        <v>-1.6181977417143896E-2</v>
      </c>
      <c r="N6510" s="2">
        <v>41984</v>
      </c>
      <c r="O6510">
        <v>47.17</v>
      </c>
      <c r="Q6510" s="2">
        <v>41984</v>
      </c>
      <c r="R6510">
        <v>67552.38</v>
      </c>
      <c r="S6510" s="8">
        <f t="shared" si="914"/>
        <v>5.7572549317963517E-3</v>
      </c>
      <c r="T6510" s="9">
        <f t="shared" si="910"/>
        <v>5.7488949317963519E-3</v>
      </c>
      <c r="U6510" s="3">
        <f>Sheet1!$B$17+Sheet1!$B$18*'Portfolio allocation'!K6510</f>
        <v>5.992181424348644E-3</v>
      </c>
      <c r="V6510" s="13">
        <f t="shared" si="915"/>
        <v>-2.4328649255229203E-4</v>
      </c>
      <c r="W6510" s="13"/>
      <c r="X6510" s="2">
        <v>41984</v>
      </c>
      <c r="Y6510">
        <v>153.8484</v>
      </c>
      <c r="AA6510" s="2">
        <v>41984</v>
      </c>
      <c r="AB6510">
        <v>2321.79</v>
      </c>
      <c r="AC6510">
        <f t="shared" si="916"/>
        <v>3.4922267699928344E-3</v>
      </c>
      <c r="AD6510">
        <f t="shared" si="911"/>
        <v>3.4839867699928344E-3</v>
      </c>
      <c r="AE6510">
        <f>Sheet2!$B$17+Sheet2!$B$18*'Portfolio allocation'!K6510</f>
        <v>4.319887409344453E-3</v>
      </c>
      <c r="AF6510">
        <f t="shared" si="917"/>
        <v>-8.3590063935161862E-4</v>
      </c>
      <c r="AH6510" s="2">
        <v>41984</v>
      </c>
      <c r="AI6510">
        <v>2.169</v>
      </c>
      <c r="AJ6510">
        <v>0.20599999999999999</v>
      </c>
      <c r="AK6510">
        <v>1.2382500000000001</v>
      </c>
      <c r="AR6510" s="3"/>
    </row>
    <row r="6511" spans="1:44" hidden="1" outlineLevel="1" x14ac:dyDescent="0.2">
      <c r="A6511" s="2">
        <v>41985</v>
      </c>
      <c r="B6511">
        <v>21.08</v>
      </c>
      <c r="E6511" s="2">
        <v>41985</v>
      </c>
      <c r="F6511">
        <v>2002.33</v>
      </c>
      <c r="G6511">
        <f t="shared" si="912"/>
        <v>-1.6213586985894146E-2</v>
      </c>
      <c r="H6511" s="2">
        <v>41985</v>
      </c>
      <c r="I6511">
        <v>3663.1</v>
      </c>
      <c r="J6511">
        <f t="shared" si="913"/>
        <v>-1.6173737417143896E-2</v>
      </c>
      <c r="K6511">
        <f t="shared" si="909"/>
        <v>-1.6181977417143896E-2</v>
      </c>
      <c r="L6511">
        <v>-6.3218839332805747E-3</v>
      </c>
      <c r="N6511" s="2">
        <v>41985</v>
      </c>
      <c r="O6511">
        <v>46.95</v>
      </c>
      <c r="Q6511" s="2">
        <v>41985</v>
      </c>
      <c r="R6511">
        <v>67237.31</v>
      </c>
      <c r="S6511" s="8">
        <f t="shared" si="914"/>
        <v>-4.6640843742293825E-3</v>
      </c>
      <c r="T6511" s="9">
        <f t="shared" si="910"/>
        <v>-4.6723243742293821E-3</v>
      </c>
      <c r="U6511" s="3">
        <f>Sheet1!$B$17+Sheet1!$B$18*'Portfolio allocation'!K6511</f>
        <v>-1.8076575714437923E-2</v>
      </c>
      <c r="V6511" s="13">
        <f t="shared" si="915"/>
        <v>1.3404251340208541E-2</v>
      </c>
      <c r="W6511" s="13"/>
      <c r="X6511" s="2">
        <v>41985</v>
      </c>
      <c r="Y6511">
        <v>148.4135</v>
      </c>
      <c r="AA6511" s="2">
        <v>41985</v>
      </c>
      <c r="AB6511">
        <v>2239.77</v>
      </c>
      <c r="AC6511">
        <f t="shared" si="916"/>
        <v>-3.5326192291292524E-2</v>
      </c>
      <c r="AD6511">
        <f t="shared" si="911"/>
        <v>-3.5333752291292521E-2</v>
      </c>
      <c r="AE6511">
        <f>Sheet2!$B$17+Sheet2!$B$18*'Portfolio allocation'!K6511</f>
        <v>-1.433604014754203E-2</v>
      </c>
      <c r="AF6511">
        <f t="shared" si="917"/>
        <v>-2.0997712143750492E-2</v>
      </c>
      <c r="AH6511" s="2">
        <v>41985</v>
      </c>
      <c r="AI6511">
        <v>2.0830000000000002</v>
      </c>
      <c r="AJ6511">
        <v>0.189</v>
      </c>
      <c r="AK6511">
        <v>1.2462</v>
      </c>
      <c r="AR6511" s="3"/>
    </row>
    <row r="6512" spans="1:44" hidden="1" outlineLevel="1" x14ac:dyDescent="0.2">
      <c r="A6512" s="2">
        <v>41988</v>
      </c>
      <c r="B6512">
        <v>20.420000000000002</v>
      </c>
      <c r="E6512" s="2">
        <v>41988</v>
      </c>
      <c r="F6512">
        <v>1989.63</v>
      </c>
      <c r="G6512">
        <f t="shared" si="912"/>
        <v>-6.342610858349973E-3</v>
      </c>
      <c r="H6512" s="2">
        <v>41988</v>
      </c>
      <c r="I6512">
        <v>3639.97</v>
      </c>
      <c r="J6512">
        <f t="shared" si="913"/>
        <v>-6.3143239332805745E-3</v>
      </c>
      <c r="K6512">
        <f t="shared" si="909"/>
        <v>-6.3218839332805747E-3</v>
      </c>
      <c r="L6512">
        <v>-8.4997882293534593E-3</v>
      </c>
      <c r="N6512" s="2">
        <v>41988</v>
      </c>
      <c r="O6512">
        <v>46.67</v>
      </c>
      <c r="Q6512" s="2">
        <v>41988</v>
      </c>
      <c r="R6512">
        <v>66836.31</v>
      </c>
      <c r="S6512" s="8">
        <f t="shared" si="914"/>
        <v>-5.9639506696504974E-3</v>
      </c>
      <c r="T6512" s="9">
        <f t="shared" si="910"/>
        <v>-5.9715106696504976E-3</v>
      </c>
      <c r="U6512" s="3">
        <f>Sheet1!$B$17+Sheet1!$B$18*'Portfolio allocation'!K6512</f>
        <v>-6.7648265817500473E-3</v>
      </c>
      <c r="V6512" s="13">
        <f t="shared" si="915"/>
        <v>7.933159120995497E-4</v>
      </c>
      <c r="W6512" s="13"/>
      <c r="X6512" s="2">
        <v>41988</v>
      </c>
      <c r="Y6512">
        <v>146.19749999999999</v>
      </c>
      <c r="AA6512" s="2">
        <v>41988</v>
      </c>
      <c r="AB6512">
        <v>2206.3200000000002</v>
      </c>
      <c r="AC6512">
        <f t="shared" si="916"/>
        <v>-1.4934569174513412E-2</v>
      </c>
      <c r="AD6512">
        <f t="shared" si="911"/>
        <v>-1.4942529174513412E-2</v>
      </c>
      <c r="AE6512">
        <f>Sheet2!$B$17+Sheet2!$B$18*'Portfolio allocation'!K6512</f>
        <v>-5.5681934679549143E-3</v>
      </c>
      <c r="AF6512">
        <f t="shared" si="917"/>
        <v>-9.3743357065584967E-3</v>
      </c>
      <c r="AH6512" s="2">
        <v>41988</v>
      </c>
      <c r="AI6512">
        <v>2.1150000000000002</v>
      </c>
      <c r="AJ6512">
        <v>0.19900000000000001</v>
      </c>
      <c r="AK6512">
        <v>1.2422500000000001</v>
      </c>
      <c r="AR6512" s="3"/>
    </row>
    <row r="6513" spans="1:44" hidden="1" outlineLevel="1" x14ac:dyDescent="0.2">
      <c r="A6513" s="2">
        <v>41989</v>
      </c>
      <c r="B6513">
        <v>23.57</v>
      </c>
      <c r="E6513" s="2">
        <v>41989</v>
      </c>
      <c r="F6513">
        <v>1972.74</v>
      </c>
      <c r="G6513">
        <f t="shared" si="912"/>
        <v>-8.4890155456039951E-3</v>
      </c>
      <c r="H6513" s="2">
        <v>41989</v>
      </c>
      <c r="I6513">
        <v>3609.06</v>
      </c>
      <c r="J6513">
        <f t="shared" si="913"/>
        <v>-8.4918282293534597E-3</v>
      </c>
      <c r="K6513">
        <f t="shared" si="909"/>
        <v>-8.4997882293534593E-3</v>
      </c>
      <c r="L6513">
        <v>2.0396164973039962E-2</v>
      </c>
      <c r="N6513" s="2">
        <v>41989</v>
      </c>
      <c r="O6513">
        <v>45.16</v>
      </c>
      <c r="Q6513" s="2">
        <v>41989</v>
      </c>
      <c r="R6513">
        <v>64673.86</v>
      </c>
      <c r="S6513" s="8">
        <f t="shared" si="914"/>
        <v>-3.2354419326859896E-2</v>
      </c>
      <c r="T6513" s="9">
        <f t="shared" si="910"/>
        <v>-3.2362379326859897E-2</v>
      </c>
      <c r="U6513" s="3">
        <f>Sheet1!$B$17+Sheet1!$B$18*'Portfolio allocation'!K6513</f>
        <v>-9.2633735856398076E-3</v>
      </c>
      <c r="V6513" s="13">
        <f t="shared" si="915"/>
        <v>-2.3099005741220091E-2</v>
      </c>
      <c r="W6513" s="13"/>
      <c r="X6513" s="2">
        <v>41989</v>
      </c>
      <c r="Y6513">
        <v>144.6215</v>
      </c>
      <c r="AA6513" s="2">
        <v>41989</v>
      </c>
      <c r="AB6513">
        <v>2182.54</v>
      </c>
      <c r="AC6513">
        <f t="shared" si="916"/>
        <v>-1.0778128286014765E-2</v>
      </c>
      <c r="AD6513">
        <f t="shared" si="911"/>
        <v>-1.0786168286014766E-2</v>
      </c>
      <c r="AE6513">
        <f>Sheet2!$B$17+Sheet2!$B$18*'Portfolio allocation'!K6513</f>
        <v>-7.5048415313867904E-3</v>
      </c>
      <c r="AF6513">
        <f t="shared" si="917"/>
        <v>-3.2813267546279758E-3</v>
      </c>
      <c r="AH6513" s="2">
        <v>41989</v>
      </c>
      <c r="AI6513">
        <v>2.0609999999999999</v>
      </c>
      <c r="AJ6513">
        <v>0.20100000000000001</v>
      </c>
      <c r="AK6513">
        <v>1.25095</v>
      </c>
      <c r="AR6513" s="3"/>
    </row>
    <row r="6514" spans="1:44" hidden="1" outlineLevel="1" x14ac:dyDescent="0.2">
      <c r="A6514" s="2">
        <v>41990</v>
      </c>
      <c r="B6514">
        <v>19.440000000000001</v>
      </c>
      <c r="E6514" s="2">
        <v>41990</v>
      </c>
      <c r="F6514">
        <v>2012.89</v>
      </c>
      <c r="G6514">
        <f t="shared" si="912"/>
        <v>2.0352403256384655E-2</v>
      </c>
      <c r="H6514" s="2">
        <v>41990</v>
      </c>
      <c r="I6514">
        <v>3682.7</v>
      </c>
      <c r="J6514">
        <f t="shared" si="913"/>
        <v>2.0404204973039963E-2</v>
      </c>
      <c r="K6514">
        <f t="shared" si="909"/>
        <v>2.0396164973039962E-2</v>
      </c>
      <c r="L6514">
        <v>2.4163642146251451E-2</v>
      </c>
      <c r="N6514" s="2">
        <v>41990</v>
      </c>
      <c r="O6514">
        <v>45.74</v>
      </c>
      <c r="Q6514" s="2">
        <v>41990</v>
      </c>
      <c r="R6514">
        <v>65504.480000000003</v>
      </c>
      <c r="S6514" s="8">
        <f t="shared" si="914"/>
        <v>1.2843210533591165E-2</v>
      </c>
      <c r="T6514" s="9">
        <f t="shared" si="910"/>
        <v>1.2835170533591164E-2</v>
      </c>
      <c r="U6514" s="3">
        <f>Sheet1!$B$17+Sheet1!$B$18*'Portfolio allocation'!K6514</f>
        <v>2.3886796248986691E-2</v>
      </c>
      <c r="V6514" s="13">
        <f t="shared" si="915"/>
        <v>-1.1051625715395526E-2</v>
      </c>
      <c r="W6514" s="13"/>
      <c r="X6514" s="2">
        <v>41990</v>
      </c>
      <c r="Y6514">
        <v>145.1181</v>
      </c>
      <c r="AA6514" s="2">
        <v>41990</v>
      </c>
      <c r="AB6514">
        <v>2190.04</v>
      </c>
      <c r="AC6514">
        <f t="shared" si="916"/>
        <v>3.4363631365290637E-3</v>
      </c>
      <c r="AD6514">
        <f t="shared" si="911"/>
        <v>3.4275231365290637E-3</v>
      </c>
      <c r="AE6514">
        <f>Sheet2!$B$17+Sheet2!$B$18*'Portfolio allocation'!K6514</f>
        <v>1.8190177258621855E-2</v>
      </c>
      <c r="AF6514">
        <f t="shared" si="917"/>
        <v>-1.4762654122092791E-2</v>
      </c>
      <c r="AH6514" s="2">
        <v>41990</v>
      </c>
      <c r="AI6514">
        <v>2.1360000000000001</v>
      </c>
      <c r="AJ6514">
        <v>0.221</v>
      </c>
      <c r="AK6514">
        <v>1.2394499999999999</v>
      </c>
      <c r="AR6514" s="3"/>
    </row>
    <row r="6515" spans="1:44" hidden="1" outlineLevel="1" x14ac:dyDescent="0.2">
      <c r="A6515" s="2">
        <v>41991</v>
      </c>
      <c r="B6515">
        <v>16.809999999999999</v>
      </c>
      <c r="E6515" s="2">
        <v>41991</v>
      </c>
      <c r="F6515">
        <v>2061.23</v>
      </c>
      <c r="G6515">
        <f t="shared" si="912"/>
        <v>2.4015221894887473E-2</v>
      </c>
      <c r="H6515" s="2">
        <v>41991</v>
      </c>
      <c r="I6515">
        <v>3771.72</v>
      </c>
      <c r="J6515">
        <f t="shared" si="913"/>
        <v>2.4172482146251451E-2</v>
      </c>
      <c r="K6515">
        <f t="shared" si="909"/>
        <v>2.4163642146251451E-2</v>
      </c>
      <c r="L6515">
        <v>4.5638302287549625E-3</v>
      </c>
      <c r="N6515" s="2">
        <v>41991</v>
      </c>
      <c r="O6515">
        <v>47.52</v>
      </c>
      <c r="Q6515" s="2">
        <v>41991</v>
      </c>
      <c r="R6515">
        <v>68053.56</v>
      </c>
      <c r="S6515" s="8">
        <f t="shared" si="914"/>
        <v>3.8914590269245597E-2</v>
      </c>
      <c r="T6515" s="9">
        <f t="shared" si="910"/>
        <v>3.8905750269245594E-2</v>
      </c>
      <c r="U6515" s="3">
        <f>Sheet1!$B$17+Sheet1!$B$18*'Portfolio allocation'!K6515</f>
        <v>2.8208941542663825E-2</v>
      </c>
      <c r="V6515" s="13">
        <f t="shared" si="915"/>
        <v>1.0696808726581769E-2</v>
      </c>
      <c r="W6515" s="13"/>
      <c r="X6515" s="2">
        <v>41991</v>
      </c>
      <c r="Y6515">
        <v>150.6103</v>
      </c>
      <c r="AA6515" s="2">
        <v>41991</v>
      </c>
      <c r="AB6515">
        <v>2272.92</v>
      </c>
      <c r="AC6515">
        <f t="shared" si="916"/>
        <v>3.7844057642782758E-2</v>
      </c>
      <c r="AD6515">
        <f t="shared" si="911"/>
        <v>3.783437764278276E-2</v>
      </c>
      <c r="AE6515">
        <f>Sheet2!$B$17+Sheet2!$B$18*'Portfolio allocation'!K6515</f>
        <v>2.1540314078077237E-2</v>
      </c>
      <c r="AF6515">
        <f t="shared" si="917"/>
        <v>1.6294063564705523E-2</v>
      </c>
      <c r="AH6515" s="2">
        <v>41991</v>
      </c>
      <c r="AI6515">
        <v>2.2069999999999999</v>
      </c>
      <c r="AJ6515">
        <v>0.24199999999999999</v>
      </c>
      <c r="AK6515">
        <v>1.2279500000000001</v>
      </c>
      <c r="AR6515" s="3"/>
    </row>
    <row r="6516" spans="1:44" hidden="1" outlineLevel="1" x14ac:dyDescent="0.2">
      <c r="A6516" s="2">
        <v>41992</v>
      </c>
      <c r="B6516">
        <v>16.489999999999998</v>
      </c>
      <c r="E6516" s="2">
        <v>41992</v>
      </c>
      <c r="F6516">
        <v>2070.65</v>
      </c>
      <c r="G6516">
        <f t="shared" si="912"/>
        <v>4.5700867928373246E-3</v>
      </c>
      <c r="H6516" s="2">
        <v>41992</v>
      </c>
      <c r="I6516">
        <v>3788.97</v>
      </c>
      <c r="J6516">
        <f t="shared" si="913"/>
        <v>4.5735102287549623E-3</v>
      </c>
      <c r="K6516">
        <f t="shared" si="909"/>
        <v>4.5638302287549625E-3</v>
      </c>
      <c r="L6516">
        <v>3.9409818126826292E-3</v>
      </c>
      <c r="N6516" s="2">
        <v>41992</v>
      </c>
      <c r="O6516">
        <v>47.66</v>
      </c>
      <c r="Q6516" s="2">
        <v>41992</v>
      </c>
      <c r="R6516">
        <v>68254.06</v>
      </c>
      <c r="S6516" s="8">
        <f t="shared" si="914"/>
        <v>2.9462088390379559E-3</v>
      </c>
      <c r="T6516" s="9">
        <f t="shared" si="910"/>
        <v>2.9365288390379557E-3</v>
      </c>
      <c r="U6516" s="3">
        <f>Sheet1!$B$17+Sheet1!$B$18*'Portfolio allocation'!K6516</f>
        <v>5.7235405856215765E-3</v>
      </c>
      <c r="V6516" s="13">
        <f t="shared" si="915"/>
        <v>-2.7870117465836207E-3</v>
      </c>
      <c r="W6516" s="13"/>
      <c r="X6516" s="2">
        <v>41992</v>
      </c>
      <c r="Y6516">
        <v>151.40309999999999</v>
      </c>
      <c r="AA6516" s="2">
        <v>41992</v>
      </c>
      <c r="AB6516">
        <v>2284.88</v>
      </c>
      <c r="AC6516">
        <f t="shared" si="916"/>
        <v>5.2619537863189958E-3</v>
      </c>
      <c r="AD6516">
        <f t="shared" si="911"/>
        <v>5.251993786318996E-3</v>
      </c>
      <c r="AE6516">
        <f>Sheet2!$B$17+Sheet2!$B$18*'Portfolio allocation'!K6516</f>
        <v>4.1116612846129434E-3</v>
      </c>
      <c r="AF6516">
        <f t="shared" si="917"/>
        <v>1.1403325017060525E-3</v>
      </c>
      <c r="AH6516" s="2">
        <v>41992</v>
      </c>
      <c r="AI6516">
        <v>2.16</v>
      </c>
      <c r="AJ6516">
        <v>0.249</v>
      </c>
      <c r="AK6516">
        <v>1.2263500000000001</v>
      </c>
      <c r="AR6516" s="3"/>
    </row>
    <row r="6517" spans="1:44" hidden="1" outlineLevel="1" x14ac:dyDescent="0.2">
      <c r="A6517" s="2">
        <v>41995</v>
      </c>
      <c r="B6517">
        <v>15.25</v>
      </c>
      <c r="E6517" s="2">
        <v>41995</v>
      </c>
      <c r="F6517">
        <v>2078.54</v>
      </c>
      <c r="G6517">
        <f t="shared" si="912"/>
        <v>3.8103977012049484E-3</v>
      </c>
      <c r="H6517" s="2">
        <v>41995</v>
      </c>
      <c r="I6517">
        <v>3803.94</v>
      </c>
      <c r="J6517">
        <f t="shared" si="913"/>
        <v>3.950941812682629E-3</v>
      </c>
      <c r="K6517">
        <f t="shared" si="909"/>
        <v>3.9409818126826292E-3</v>
      </c>
      <c r="L6517">
        <v>1.7879756172811492E-3</v>
      </c>
      <c r="N6517" s="2">
        <v>41995</v>
      </c>
      <c r="O6517">
        <v>47.98</v>
      </c>
      <c r="Q6517" s="2">
        <v>41995</v>
      </c>
      <c r="R6517">
        <v>68712.38</v>
      </c>
      <c r="S6517" s="8">
        <f t="shared" si="914"/>
        <v>6.7149119041418626E-3</v>
      </c>
      <c r="T6517" s="9">
        <f t="shared" si="910"/>
        <v>6.7049519041418627E-3</v>
      </c>
      <c r="U6517" s="3">
        <f>Sheet1!$B$17+Sheet1!$B$18*'Portfolio allocation'!K6517</f>
        <v>5.0089930976253763E-3</v>
      </c>
      <c r="V6517" s="13">
        <f t="shared" si="915"/>
        <v>1.6959588065164864E-3</v>
      </c>
      <c r="W6517" s="13"/>
      <c r="X6517" s="2">
        <v>41995</v>
      </c>
      <c r="Y6517">
        <v>154.20179999999999</v>
      </c>
      <c r="AA6517" s="2">
        <v>41995</v>
      </c>
      <c r="AB6517">
        <v>2327.12</v>
      </c>
      <c r="AC6517">
        <f t="shared" si="916"/>
        <v>1.848674766289693E-2</v>
      </c>
      <c r="AD6517">
        <f t="shared" si="911"/>
        <v>1.8476587662896931E-2</v>
      </c>
      <c r="AE6517">
        <f>Sheet2!$B$17+Sheet2!$B$18*'Portfolio allocation'!K6517</f>
        <v>3.5578085827411769E-3</v>
      </c>
      <c r="AF6517">
        <f t="shared" si="917"/>
        <v>1.4918779080155754E-2</v>
      </c>
      <c r="AH6517" s="2">
        <v>41995</v>
      </c>
      <c r="AI6517">
        <v>2.1560000000000001</v>
      </c>
      <c r="AJ6517">
        <v>0.254</v>
      </c>
      <c r="AK6517">
        <v>1.2257499999999999</v>
      </c>
      <c r="AR6517" s="3"/>
    </row>
    <row r="6518" spans="1:44" hidden="1" outlineLevel="1" x14ac:dyDescent="0.2">
      <c r="A6518" s="2">
        <v>41996</v>
      </c>
      <c r="B6518">
        <v>14.8</v>
      </c>
      <c r="E6518" s="2">
        <v>41996</v>
      </c>
      <c r="F6518">
        <v>2082.17</v>
      </c>
      <c r="G6518">
        <f t="shared" si="912"/>
        <v>1.7464181588999761E-3</v>
      </c>
      <c r="H6518" s="2">
        <v>41996</v>
      </c>
      <c r="I6518">
        <v>3810.78</v>
      </c>
      <c r="J6518">
        <f t="shared" si="913"/>
        <v>1.7981356172811491E-3</v>
      </c>
      <c r="K6518">
        <f t="shared" si="909"/>
        <v>1.7879756172811492E-3</v>
      </c>
      <c r="L6518">
        <v>-1.1222125297192698E-4</v>
      </c>
      <c r="N6518" s="2">
        <v>41996</v>
      </c>
      <c r="O6518">
        <v>48.45</v>
      </c>
      <c r="Q6518" s="2">
        <v>41996</v>
      </c>
      <c r="R6518">
        <v>69385.440000000002</v>
      </c>
      <c r="S6518" s="8">
        <f t="shared" si="914"/>
        <v>9.7953236374579422E-3</v>
      </c>
      <c r="T6518" s="9">
        <f t="shared" si="910"/>
        <v>9.7851636374579418E-3</v>
      </c>
      <c r="U6518" s="3">
        <f>Sheet1!$B$17+Sheet1!$B$18*'Portfolio allocation'!K6518</f>
        <v>2.5390098258276355E-3</v>
      </c>
      <c r="V6518" s="13">
        <f t="shared" si="915"/>
        <v>7.2461538116303063E-3</v>
      </c>
      <c r="W6518" s="13"/>
      <c r="X6518" s="2">
        <v>41996</v>
      </c>
      <c r="Y6518">
        <v>154.9659</v>
      </c>
      <c r="AA6518" s="2">
        <v>41996</v>
      </c>
      <c r="AB6518">
        <v>2338.65</v>
      </c>
      <c r="AC6518">
        <f t="shared" si="916"/>
        <v>4.9546220220701986E-3</v>
      </c>
      <c r="AD6518">
        <f t="shared" si="911"/>
        <v>4.9447420220701983E-3</v>
      </c>
      <c r="AE6518">
        <f>Sheet2!$B$17+Sheet2!$B$18*'Portfolio allocation'!K6518</f>
        <v>1.6433005456343115E-3</v>
      </c>
      <c r="AF6518">
        <f t="shared" si="917"/>
        <v>3.3014414764358868E-3</v>
      </c>
      <c r="AH6518" s="2">
        <v>41996</v>
      </c>
      <c r="AI6518">
        <v>2.2690000000000001</v>
      </c>
      <c r="AJ6518">
        <v>0.247</v>
      </c>
      <c r="AK6518">
        <v>1.2176499999999999</v>
      </c>
      <c r="AR6518" s="3"/>
    </row>
    <row r="6519" spans="1:44" hidden="1" outlineLevel="1" x14ac:dyDescent="0.2">
      <c r="A6519" s="2">
        <v>41997</v>
      </c>
      <c r="B6519">
        <v>14.37</v>
      </c>
      <c r="E6519" s="2">
        <v>41997</v>
      </c>
      <c r="F6519">
        <v>2081.88</v>
      </c>
      <c r="G6519">
        <f t="shared" si="912"/>
        <v>-1.3927777270827946E-4</v>
      </c>
      <c r="H6519" s="2">
        <v>41997</v>
      </c>
      <c r="I6519">
        <v>3810.39</v>
      </c>
      <c r="J6519">
        <f t="shared" si="913"/>
        <v>-1.0234125297192698E-4</v>
      </c>
      <c r="K6519">
        <f t="shared" si="909"/>
        <v>-1.1222125297192698E-4</v>
      </c>
      <c r="L6519">
        <v>-9.5599999999999999E-6</v>
      </c>
      <c r="N6519" s="2">
        <v>41997</v>
      </c>
      <c r="O6519">
        <v>48.14</v>
      </c>
      <c r="Q6519" s="2">
        <v>41997</v>
      </c>
      <c r="R6519">
        <v>68941.5</v>
      </c>
      <c r="S6519" s="8">
        <f t="shared" si="914"/>
        <v>-6.3981722966662824E-3</v>
      </c>
      <c r="T6519" s="9">
        <f t="shared" si="910"/>
        <v>-6.4080522966662827E-3</v>
      </c>
      <c r="U6519" s="3">
        <f>Sheet1!$B$17+Sheet1!$B$18*'Portfolio allocation'!K6519</f>
        <v>3.5905581888047401E-4</v>
      </c>
      <c r="V6519" s="13">
        <f t="shared" si="915"/>
        <v>-6.767108115546757E-3</v>
      </c>
      <c r="W6519" s="13"/>
      <c r="X6519" s="2">
        <v>41997</v>
      </c>
      <c r="Y6519">
        <v>154.56469999999999</v>
      </c>
      <c r="AA6519" s="2">
        <v>41997</v>
      </c>
      <c r="AB6519">
        <v>2332.6</v>
      </c>
      <c r="AC6519">
        <f t="shared" si="916"/>
        <v>-2.5869625638723637E-3</v>
      </c>
      <c r="AD6519">
        <f t="shared" si="911"/>
        <v>-2.5965225638723637E-3</v>
      </c>
      <c r="AE6519">
        <f>Sheet2!$B$17+Sheet2!$B$18*'Portfolio allocation'!K6519</f>
        <v>-4.6402989801378426E-5</v>
      </c>
      <c r="AF6519">
        <f t="shared" si="917"/>
        <v>-2.5501195740709852E-3</v>
      </c>
      <c r="AH6519" s="2">
        <v>41997</v>
      </c>
      <c r="AI6519">
        <v>2.2639999999999998</v>
      </c>
      <c r="AJ6519">
        <v>0.23899999999999999</v>
      </c>
      <c r="AK6519">
        <v>1.21895</v>
      </c>
      <c r="AR6519" s="3"/>
    </row>
    <row r="6520" spans="1:44" hidden="1" outlineLevel="1" x14ac:dyDescent="0.2">
      <c r="A6520" s="2">
        <v>41998</v>
      </c>
      <c r="B6520">
        <v>14.37</v>
      </c>
      <c r="E6520" s="2">
        <v>41998</v>
      </c>
      <c r="F6520">
        <v>2081.88</v>
      </c>
      <c r="G6520">
        <f t="shared" si="912"/>
        <v>0</v>
      </c>
      <c r="H6520" s="2">
        <v>41998</v>
      </c>
      <c r="I6520">
        <v>3810.39</v>
      </c>
      <c r="J6520">
        <f t="shared" si="913"/>
        <v>0</v>
      </c>
      <c r="K6520">
        <f t="shared" si="909"/>
        <v>-9.5599999999999999E-6</v>
      </c>
      <c r="L6520">
        <v>3.2998125314206068E-3</v>
      </c>
      <c r="N6520" s="2">
        <v>41998</v>
      </c>
      <c r="O6520">
        <v>48.14</v>
      </c>
      <c r="Q6520" s="2">
        <v>41998</v>
      </c>
      <c r="R6520">
        <v>68941.5</v>
      </c>
      <c r="S6520" s="8">
        <f t="shared" si="914"/>
        <v>0</v>
      </c>
      <c r="T6520" s="9">
        <f t="shared" si="910"/>
        <v>-9.5599999999999983E-6</v>
      </c>
      <c r="U6520" s="3">
        <f>Sheet1!$B$17+Sheet1!$B$18*'Portfolio allocation'!K6520</f>
        <v>4.7683141007201312E-4</v>
      </c>
      <c r="V6520" s="13">
        <f t="shared" si="915"/>
        <v>-4.863914100720131E-4</v>
      </c>
      <c r="W6520" s="13"/>
      <c r="X6520" s="2">
        <v>41998</v>
      </c>
      <c r="Y6520">
        <v>154.56469999999999</v>
      </c>
      <c r="AA6520" s="2">
        <v>41998</v>
      </c>
      <c r="AB6520">
        <v>2332.6</v>
      </c>
      <c r="AC6520">
        <f t="shared" si="916"/>
        <v>0</v>
      </c>
      <c r="AD6520">
        <f t="shared" si="911"/>
        <v>-9.5599999999999999E-6</v>
      </c>
      <c r="AE6520">
        <f>Sheet2!$B$17+Sheet2!$B$18*'Portfolio allocation'!K6520</f>
        <v>4.4886015466701884E-5</v>
      </c>
      <c r="AF6520">
        <f t="shared" si="917"/>
        <v>-5.444601546670188E-5</v>
      </c>
      <c r="AH6520" s="2">
        <v>41998</v>
      </c>
      <c r="AI6520">
        <v>2.2639999999999998</v>
      </c>
      <c r="AJ6520">
        <v>0.23899999999999999</v>
      </c>
      <c r="AK6520">
        <v>1.21895</v>
      </c>
      <c r="AR6520" s="3"/>
    </row>
    <row r="6521" spans="1:44" hidden="1" outlineLevel="1" x14ac:dyDescent="0.2">
      <c r="A6521" s="2">
        <v>41999</v>
      </c>
      <c r="B6521">
        <v>14.5</v>
      </c>
      <c r="E6521" s="2">
        <v>41999</v>
      </c>
      <c r="F6521">
        <v>2088.77</v>
      </c>
      <c r="G6521">
        <f t="shared" si="912"/>
        <v>3.3095087132783974E-3</v>
      </c>
      <c r="H6521" s="2">
        <v>41999</v>
      </c>
      <c r="I6521">
        <v>3823</v>
      </c>
      <c r="J6521">
        <f t="shared" si="913"/>
        <v>3.3093725314206068E-3</v>
      </c>
      <c r="K6521">
        <f t="shared" si="909"/>
        <v>3.2998125314206068E-3</v>
      </c>
      <c r="L6521">
        <v>1.0236599843055001E-3</v>
      </c>
      <c r="N6521" s="2">
        <v>41999</v>
      </c>
      <c r="O6521">
        <v>47.88</v>
      </c>
      <c r="Q6521" s="2">
        <v>41999</v>
      </c>
      <c r="R6521">
        <v>68569.13</v>
      </c>
      <c r="S6521" s="8">
        <f t="shared" si="914"/>
        <v>-5.4012459839137827E-3</v>
      </c>
      <c r="T6521" s="9">
        <f t="shared" si="910"/>
        <v>-5.4108059839137823E-3</v>
      </c>
      <c r="U6521" s="3">
        <f>Sheet1!$B$17+Sheet1!$B$18*'Portfolio allocation'!K6521</f>
        <v>4.2734274487710956E-3</v>
      </c>
      <c r="V6521" s="13">
        <f t="shared" si="915"/>
        <v>-9.6842334326848779E-3</v>
      </c>
      <c r="W6521" s="13"/>
      <c r="X6521" s="2">
        <v>41999</v>
      </c>
      <c r="Y6521">
        <v>155.06139999999999</v>
      </c>
      <c r="AA6521" s="2">
        <v>41999</v>
      </c>
      <c r="AB6521">
        <v>2340.09</v>
      </c>
      <c r="AC6521">
        <f t="shared" si="916"/>
        <v>3.2110091743120517E-3</v>
      </c>
      <c r="AD6521">
        <f t="shared" si="911"/>
        <v>3.2014491743120516E-3</v>
      </c>
      <c r="AE6521">
        <f>Sheet2!$B$17+Sheet2!$B$18*'Portfolio allocation'!K6521</f>
        <v>2.9876645001351942E-3</v>
      </c>
      <c r="AF6521">
        <f t="shared" si="917"/>
        <v>2.1378467417685742E-4</v>
      </c>
      <c r="AH6521" s="2">
        <v>41999</v>
      </c>
      <c r="AI6521">
        <v>2.2519999999999998</v>
      </c>
      <c r="AJ6521">
        <v>0.23899999999999999</v>
      </c>
      <c r="AK6521">
        <v>1.21705</v>
      </c>
      <c r="AR6521" s="3"/>
    </row>
    <row r="6522" spans="1:44" hidden="1" outlineLevel="1" x14ac:dyDescent="0.2">
      <c r="A6522" s="2">
        <v>42002</v>
      </c>
      <c r="B6522">
        <v>15.06</v>
      </c>
      <c r="E6522" s="2">
        <v>42002</v>
      </c>
      <c r="F6522">
        <v>2090.5700000000002</v>
      </c>
      <c r="G6522">
        <f t="shared" si="912"/>
        <v>8.617511741360051E-4</v>
      </c>
      <c r="H6522" s="2">
        <v>42002</v>
      </c>
      <c r="I6522">
        <v>3826.95</v>
      </c>
      <c r="J6522">
        <f t="shared" si="913"/>
        <v>1.0332199843055001E-3</v>
      </c>
      <c r="K6522">
        <f t="shared" si="909"/>
        <v>1.0236599843055001E-3</v>
      </c>
      <c r="L6522">
        <v>-4.7800637186270435E-3</v>
      </c>
      <c r="N6522" s="2">
        <v>42002</v>
      </c>
      <c r="O6522">
        <v>47.45</v>
      </c>
      <c r="Q6522" s="2">
        <v>42002</v>
      </c>
      <c r="R6522">
        <v>67953.31</v>
      </c>
      <c r="S6522" s="8">
        <f t="shared" si="914"/>
        <v>-8.9810093842521699E-3</v>
      </c>
      <c r="T6522" s="9">
        <f t="shared" si="910"/>
        <v>-8.9905693842521704E-3</v>
      </c>
      <c r="U6522" s="3">
        <f>Sheet1!$B$17+Sheet1!$B$18*'Portfolio allocation'!K6522</f>
        <v>1.6621675613438958E-3</v>
      </c>
      <c r="V6522" s="13">
        <f t="shared" si="915"/>
        <v>-1.0652736945596066E-2</v>
      </c>
      <c r="W6522" s="13"/>
      <c r="X6522" s="2">
        <v>42002</v>
      </c>
      <c r="Y6522">
        <v>153.3134</v>
      </c>
      <c r="AA6522" s="2">
        <v>42002</v>
      </c>
      <c r="AB6522">
        <v>2313.71</v>
      </c>
      <c r="AC6522">
        <f t="shared" si="916"/>
        <v>-1.1273070693862297E-2</v>
      </c>
      <c r="AD6522">
        <f t="shared" si="911"/>
        <v>-1.1281710693862298E-2</v>
      </c>
      <c r="AE6522">
        <f>Sheet2!$B$17+Sheet2!$B$18*'Portfolio allocation'!K6522</f>
        <v>9.6365158533699333E-4</v>
      </c>
      <c r="AF6522">
        <f t="shared" si="917"/>
        <v>-1.2245362279199291E-2</v>
      </c>
      <c r="AH6522" s="2">
        <v>42002</v>
      </c>
      <c r="AI6522">
        <v>2.2040000000000002</v>
      </c>
      <c r="AJ6522">
        <v>0.216</v>
      </c>
      <c r="AK6522">
        <v>1.2180500000000001</v>
      </c>
      <c r="AR6522" s="3"/>
    </row>
    <row r="6523" spans="1:44" hidden="1" outlineLevel="1" x14ac:dyDescent="0.2">
      <c r="A6523" s="2">
        <v>42003</v>
      </c>
      <c r="B6523">
        <v>15.92</v>
      </c>
      <c r="E6523" s="2">
        <v>42003</v>
      </c>
      <c r="F6523">
        <v>2080.35</v>
      </c>
      <c r="G6523">
        <f t="shared" si="912"/>
        <v>-4.8886188934119668E-3</v>
      </c>
      <c r="H6523" s="2">
        <v>42003</v>
      </c>
      <c r="I6523">
        <v>3808.69</v>
      </c>
      <c r="J6523">
        <f t="shared" si="913"/>
        <v>-4.7714237186270436E-3</v>
      </c>
      <c r="K6523">
        <f t="shared" si="909"/>
        <v>-4.7800637186270435E-3</v>
      </c>
      <c r="L6523">
        <v>-1.0313340590176715E-2</v>
      </c>
      <c r="N6523" s="2">
        <v>42003</v>
      </c>
      <c r="O6523">
        <v>47.02</v>
      </c>
      <c r="Q6523" s="2">
        <v>42003</v>
      </c>
      <c r="R6523">
        <v>67337.56</v>
      </c>
      <c r="S6523" s="8">
        <f t="shared" si="914"/>
        <v>-9.0613687545169075E-3</v>
      </c>
      <c r="T6523" s="9">
        <f t="shared" si="910"/>
        <v>-9.0700087545169082E-3</v>
      </c>
      <c r="U6523" s="3">
        <f>Sheet1!$B$17+Sheet1!$B$18*'Portfolio allocation'!K6523</f>
        <v>-4.9960113565789572E-3</v>
      </c>
      <c r="V6523" s="13">
        <f t="shared" si="915"/>
        <v>-4.073997397937951E-3</v>
      </c>
      <c r="W6523" s="13"/>
      <c r="X6523" s="2">
        <v>42003</v>
      </c>
      <c r="Y6523">
        <v>152.8741</v>
      </c>
      <c r="AA6523" s="2">
        <v>42003</v>
      </c>
      <c r="AB6523">
        <v>2307.08</v>
      </c>
      <c r="AC6523">
        <f t="shared" si="916"/>
        <v>-2.8655276590411338E-3</v>
      </c>
      <c r="AD6523">
        <f t="shared" si="911"/>
        <v>-2.8734876590411338E-3</v>
      </c>
      <c r="AE6523">
        <f>Sheet2!$B$17+Sheet2!$B$18*'Portfolio allocation'!K6523</f>
        <v>-4.197167597693739E-3</v>
      </c>
      <c r="AF6523">
        <f t="shared" si="917"/>
        <v>1.3236799386526052E-3</v>
      </c>
      <c r="AH6523" s="2">
        <v>42003</v>
      </c>
      <c r="AI6523">
        <v>2.1909999999999998</v>
      </c>
      <c r="AJ6523">
        <v>0.19900000000000001</v>
      </c>
      <c r="AK6523">
        <v>1.21645</v>
      </c>
      <c r="AR6523" s="3"/>
    </row>
    <row r="6524" spans="1:44" hidden="1" outlineLevel="1" x14ac:dyDescent="0.2">
      <c r="A6524" s="2">
        <v>42004</v>
      </c>
      <c r="B6524">
        <v>19.2</v>
      </c>
      <c r="E6524" s="2">
        <v>42004</v>
      </c>
      <c r="F6524">
        <v>2058.9</v>
      </c>
      <c r="G6524">
        <f t="shared" si="912"/>
        <v>-1.0310765015502099E-2</v>
      </c>
      <c r="H6524" s="2">
        <v>42004</v>
      </c>
      <c r="I6524">
        <v>3769.44</v>
      </c>
      <c r="J6524">
        <f t="shared" si="913"/>
        <v>-1.0305380590176716E-2</v>
      </c>
      <c r="K6524">
        <f t="shared" si="909"/>
        <v>-1.0313340590176715E-2</v>
      </c>
      <c r="L6524">
        <v>-8.7600000000000008E-6</v>
      </c>
      <c r="N6524" s="2">
        <v>42004</v>
      </c>
      <c r="O6524">
        <v>46.45</v>
      </c>
      <c r="Q6524" s="2">
        <v>42004</v>
      </c>
      <c r="R6524">
        <v>66521.25</v>
      </c>
      <c r="S6524" s="8">
        <f t="shared" si="914"/>
        <v>-1.2122654874931582E-2</v>
      </c>
      <c r="T6524" s="9">
        <f t="shared" si="910"/>
        <v>-1.2130614874931582E-2</v>
      </c>
      <c r="U6524" s="3">
        <f>Sheet1!$B$17+Sheet1!$B$18*'Portfolio allocation'!K6524</f>
        <v>-1.1343926815505197E-2</v>
      </c>
      <c r="V6524" s="13">
        <f t="shared" si="915"/>
        <v>-7.8668805942638462E-4</v>
      </c>
      <c r="W6524" s="13"/>
      <c r="X6524" s="2">
        <v>42004</v>
      </c>
      <c r="Y6524">
        <v>153.2466</v>
      </c>
      <c r="AA6524" s="2">
        <v>42004</v>
      </c>
      <c r="AB6524">
        <v>2312.71</v>
      </c>
      <c r="AC6524">
        <f t="shared" si="916"/>
        <v>2.4403141633579928E-3</v>
      </c>
      <c r="AD6524">
        <f t="shared" si="911"/>
        <v>2.4315541633579928E-3</v>
      </c>
      <c r="AE6524">
        <f>Sheet2!$B$17+Sheet2!$B$18*'Portfolio allocation'!K6524</f>
        <v>-9.1174985585361253E-3</v>
      </c>
      <c r="AF6524">
        <f t="shared" si="917"/>
        <v>1.1549052721894118E-2</v>
      </c>
      <c r="AH6524" s="2">
        <v>42004</v>
      </c>
      <c r="AI6524">
        <v>2.17</v>
      </c>
      <c r="AJ6524">
        <v>0.219</v>
      </c>
      <c r="AK6524">
        <v>1.2100500000000001</v>
      </c>
      <c r="AR6524" s="3"/>
    </row>
    <row r="6525" spans="1:44" hidden="1" outlineLevel="1" x14ac:dyDescent="0.2">
      <c r="A6525" s="2">
        <v>42005</v>
      </c>
      <c r="B6525">
        <v>19.2</v>
      </c>
      <c r="E6525" s="2">
        <v>42005</v>
      </c>
      <c r="F6525">
        <v>2058.9</v>
      </c>
      <c r="G6525">
        <f t="shared" si="912"/>
        <v>0</v>
      </c>
      <c r="H6525" s="2">
        <v>42005</v>
      </c>
      <c r="I6525">
        <v>3769.44</v>
      </c>
      <c r="J6525">
        <f t="shared" si="913"/>
        <v>0</v>
      </c>
      <c r="K6525">
        <f t="shared" si="909"/>
        <v>-8.7600000000000008E-6</v>
      </c>
      <c r="L6525">
        <v>-2.1038146101287969E-4</v>
      </c>
      <c r="N6525" s="2">
        <v>42005</v>
      </c>
      <c r="O6525">
        <v>46.45</v>
      </c>
      <c r="Q6525" s="2">
        <v>42005</v>
      </c>
      <c r="R6525">
        <v>66521.25</v>
      </c>
      <c r="S6525" s="8">
        <f t="shared" si="914"/>
        <v>0</v>
      </c>
      <c r="T6525" s="9">
        <f t="shared" si="910"/>
        <v>-8.7600000000000008E-6</v>
      </c>
      <c r="U6525" s="3">
        <f>Sheet1!$B$17+Sheet1!$B$18*'Portfolio allocation'!K6525</f>
        <v>4.7774919034670934E-4</v>
      </c>
      <c r="V6525" s="13">
        <f t="shared" si="915"/>
        <v>-4.8650919034670936E-4</v>
      </c>
      <c r="W6525" s="13"/>
      <c r="X6525" s="2">
        <v>42005</v>
      </c>
      <c r="Y6525">
        <v>153.2466</v>
      </c>
      <c r="AA6525" s="2">
        <v>42005</v>
      </c>
      <c r="AB6525">
        <v>2312.71</v>
      </c>
      <c r="AC6525">
        <f t="shared" si="916"/>
        <v>0</v>
      </c>
      <c r="AD6525">
        <f t="shared" si="911"/>
        <v>-8.7600000000000008E-6</v>
      </c>
      <c r="AE6525">
        <f>Sheet2!$B$17+Sheet2!$B$18*'Portfolio allocation'!K6525</f>
        <v>4.5597395876547788E-5</v>
      </c>
      <c r="AF6525">
        <f t="shared" si="917"/>
        <v>-5.4357395876547792E-5</v>
      </c>
      <c r="AH6525" s="2">
        <v>42005</v>
      </c>
      <c r="AI6525">
        <v>2.17</v>
      </c>
      <c r="AJ6525">
        <v>0.219</v>
      </c>
      <c r="AK6525">
        <v>1.2100500000000001</v>
      </c>
      <c r="AR6525" s="3"/>
    </row>
    <row r="6526" spans="1:44" hidden="1" outlineLevel="1" x14ac:dyDescent="0.2">
      <c r="A6526" s="2">
        <v>42006</v>
      </c>
      <c r="B6526">
        <v>17.79</v>
      </c>
      <c r="E6526" s="2">
        <v>42006</v>
      </c>
      <c r="F6526">
        <v>2058.1999999999998</v>
      </c>
      <c r="G6526">
        <f t="shared" si="912"/>
        <v>-3.3998737189777639E-4</v>
      </c>
      <c r="H6526" s="2">
        <v>42006</v>
      </c>
      <c r="I6526">
        <v>3768.68</v>
      </c>
      <c r="J6526">
        <f t="shared" si="913"/>
        <v>-2.016214610128797E-4</v>
      </c>
      <c r="K6526">
        <f t="shared" si="909"/>
        <v>-2.1038146101287969E-4</v>
      </c>
      <c r="L6526">
        <v>-1.822476706199504E-2</v>
      </c>
      <c r="N6526" s="2">
        <v>42006</v>
      </c>
      <c r="O6526">
        <v>46.76</v>
      </c>
      <c r="Q6526" s="2">
        <v>42006</v>
      </c>
      <c r="R6526">
        <v>66965.19</v>
      </c>
      <c r="S6526" s="8">
        <f t="shared" si="914"/>
        <v>6.6736569141441215E-3</v>
      </c>
      <c r="T6526" s="9">
        <f t="shared" si="910"/>
        <v>6.6648969141441215E-3</v>
      </c>
      <c r="U6526" s="3">
        <f>Sheet1!$B$17+Sheet1!$B$18*'Portfolio allocation'!K6526</f>
        <v>2.4644394050539671E-4</v>
      </c>
      <c r="V6526" s="13">
        <f t="shared" si="915"/>
        <v>6.418452973638725E-3</v>
      </c>
      <c r="W6526" s="13"/>
      <c r="X6526" s="2">
        <v>42006</v>
      </c>
      <c r="Y6526">
        <v>154.79400000000001</v>
      </c>
      <c r="AA6526" s="2">
        <v>42006</v>
      </c>
      <c r="AB6526">
        <v>2336.06</v>
      </c>
      <c r="AC6526">
        <f t="shared" si="916"/>
        <v>1.0096380436803498E-2</v>
      </c>
      <c r="AD6526">
        <f t="shared" si="911"/>
        <v>1.0087540436803499E-2</v>
      </c>
      <c r="AE6526">
        <f>Sheet2!$B$17+Sheet2!$B$18*'Portfolio allocation'!K6526</f>
        <v>-1.3368955108479454E-4</v>
      </c>
      <c r="AF6526">
        <f t="shared" si="917"/>
        <v>1.0221229987888294E-2</v>
      </c>
      <c r="AH6526" s="2">
        <v>42006</v>
      </c>
      <c r="AI6526">
        <v>2.1139999999999999</v>
      </c>
      <c r="AJ6526">
        <v>0.221</v>
      </c>
      <c r="AK6526">
        <v>1.20305</v>
      </c>
      <c r="AR6526" s="3"/>
    </row>
    <row r="6527" spans="1:44" hidden="1" outlineLevel="1" x14ac:dyDescent="0.2">
      <c r="A6527" s="2">
        <v>42009</v>
      </c>
      <c r="B6527">
        <v>19.920000000000002</v>
      </c>
      <c r="E6527" s="2">
        <v>42009</v>
      </c>
      <c r="F6527">
        <v>2020.58</v>
      </c>
      <c r="G6527">
        <f t="shared" si="912"/>
        <v>-1.8278107083859685E-2</v>
      </c>
      <c r="H6527" s="2">
        <v>42009</v>
      </c>
      <c r="I6527">
        <v>3700.03</v>
      </c>
      <c r="J6527">
        <f t="shared" si="913"/>
        <v>-1.8215927061995041E-2</v>
      </c>
      <c r="K6527">
        <f t="shared" si="909"/>
        <v>-1.822476706199504E-2</v>
      </c>
      <c r="L6527">
        <v>-8.8977571152667433E-3</v>
      </c>
      <c r="N6527" s="2">
        <v>42009</v>
      </c>
      <c r="O6527">
        <v>46.325000000000003</v>
      </c>
      <c r="Q6527" s="2">
        <v>42009</v>
      </c>
      <c r="R6527">
        <v>66342.19</v>
      </c>
      <c r="S6527" s="8">
        <f t="shared" si="914"/>
        <v>-9.3033410343493772E-3</v>
      </c>
      <c r="T6527" s="9">
        <f t="shared" si="910"/>
        <v>-9.3121810343493767E-3</v>
      </c>
      <c r="U6527" s="3">
        <f>Sheet1!$B$17+Sheet1!$B$18*'Portfolio allocation'!K6527</f>
        <v>-2.0420115766185468E-2</v>
      </c>
      <c r="V6527" s="13">
        <f t="shared" si="915"/>
        <v>1.1107934731836092E-2</v>
      </c>
      <c r="W6527" s="13"/>
      <c r="X6527" s="2">
        <v>42009</v>
      </c>
      <c r="Y6527">
        <v>152.35830000000001</v>
      </c>
      <c r="AA6527" s="2">
        <v>42009</v>
      </c>
      <c r="AB6527">
        <v>2299.3000000000002</v>
      </c>
      <c r="AC6527">
        <f t="shared" si="916"/>
        <v>-1.5735897194421256E-2</v>
      </c>
      <c r="AD6527">
        <f t="shared" si="911"/>
        <v>-1.5744537194421256E-2</v>
      </c>
      <c r="AE6527">
        <f>Sheet2!$B$17+Sheet2!$B$18*'Portfolio allocation'!K6527</f>
        <v>-1.6152540816021022E-2</v>
      </c>
      <c r="AF6527">
        <f t="shared" si="917"/>
        <v>4.0800362159976525E-4</v>
      </c>
      <c r="AH6527" s="2">
        <v>42009</v>
      </c>
      <c r="AI6527">
        <v>2.0339999999999998</v>
      </c>
      <c r="AJ6527">
        <v>0.216</v>
      </c>
      <c r="AK6527">
        <v>1.1937</v>
      </c>
      <c r="AR6527" s="3"/>
    </row>
    <row r="6528" spans="1:44" hidden="1" outlineLevel="1" x14ac:dyDescent="0.2">
      <c r="A6528" s="2">
        <v>42010</v>
      </c>
      <c r="B6528">
        <v>21.12</v>
      </c>
      <c r="E6528" s="2">
        <v>42010</v>
      </c>
      <c r="F6528">
        <v>2002.61</v>
      </c>
      <c r="G6528">
        <f t="shared" si="912"/>
        <v>-8.8934860287640527E-3</v>
      </c>
      <c r="H6528" s="2">
        <v>42010</v>
      </c>
      <c r="I6528">
        <v>3667.14</v>
      </c>
      <c r="J6528">
        <f t="shared" si="913"/>
        <v>-8.8891171152667425E-3</v>
      </c>
      <c r="K6528">
        <f t="shared" si="909"/>
        <v>-8.8977571152667433E-3</v>
      </c>
      <c r="L6528">
        <v>1.19356726949068E-2</v>
      </c>
      <c r="N6528" s="2">
        <v>42010</v>
      </c>
      <c r="O6528">
        <v>45.65</v>
      </c>
      <c r="Q6528" s="2">
        <v>42010</v>
      </c>
      <c r="R6528">
        <v>65375.57</v>
      </c>
      <c r="S6528" s="8">
        <f t="shared" si="914"/>
        <v>-1.4570215424000943E-2</v>
      </c>
      <c r="T6528" s="9">
        <f t="shared" si="910"/>
        <v>-1.4578855424000944E-2</v>
      </c>
      <c r="U6528" s="3">
        <f>Sheet1!$B$17+Sheet1!$B$18*'Portfolio allocation'!K6528</f>
        <v>-9.719933577432352E-3</v>
      </c>
      <c r="V6528" s="13">
        <f t="shared" si="915"/>
        <v>-4.8589218465685917E-3</v>
      </c>
      <c r="W6528" s="13"/>
      <c r="X6528" s="2">
        <v>42010</v>
      </c>
      <c r="Y6528">
        <v>149.07249999999999</v>
      </c>
      <c r="AA6528" s="2">
        <v>42010</v>
      </c>
      <c r="AB6528">
        <v>2249.71</v>
      </c>
      <c r="AC6528">
        <f t="shared" si="916"/>
        <v>-2.1567433566737737E-2</v>
      </c>
      <c r="AD6528">
        <f t="shared" si="911"/>
        <v>-2.1575673566737737E-2</v>
      </c>
      <c r="AE6528">
        <f>Sheet2!$B$17+Sheet2!$B$18*'Portfolio allocation'!K6528</f>
        <v>-7.8587256178454298E-3</v>
      </c>
      <c r="AF6528">
        <f t="shared" si="917"/>
        <v>-1.3716947948892307E-2</v>
      </c>
      <c r="AH6528" s="2">
        <v>42010</v>
      </c>
      <c r="AI6528">
        <v>1.9379999999999999</v>
      </c>
      <c r="AJ6528">
        <v>0.20599999999999999</v>
      </c>
      <c r="AK6528">
        <v>1.1919500000000001</v>
      </c>
      <c r="AR6528" s="3"/>
    </row>
    <row r="6529" spans="1:44" hidden="1" outlineLevel="1" x14ac:dyDescent="0.2">
      <c r="A6529" s="2">
        <v>42011</v>
      </c>
      <c r="B6529">
        <v>19.309999999999999</v>
      </c>
      <c r="E6529" s="2">
        <v>42011</v>
      </c>
      <c r="F6529">
        <v>2025.9</v>
      </c>
      <c r="G6529">
        <f t="shared" si="912"/>
        <v>1.1629823080879564E-2</v>
      </c>
      <c r="H6529" s="2">
        <v>42011</v>
      </c>
      <c r="I6529">
        <v>3710.94</v>
      </c>
      <c r="J6529">
        <f t="shared" si="913"/>
        <v>1.19439126949068E-2</v>
      </c>
      <c r="K6529">
        <f t="shared" si="909"/>
        <v>1.19356726949068E-2</v>
      </c>
      <c r="L6529">
        <v>1.7899368987480162E-2</v>
      </c>
      <c r="N6529" s="2">
        <v>42011</v>
      </c>
      <c r="O6529">
        <v>46.23</v>
      </c>
      <c r="Q6529" s="2">
        <v>42011</v>
      </c>
      <c r="R6529">
        <v>66206.19</v>
      </c>
      <c r="S6529" s="8">
        <f t="shared" si="914"/>
        <v>1.2705357674128059E-2</v>
      </c>
      <c r="T6529" s="9">
        <f t="shared" si="910"/>
        <v>1.269711767412806E-2</v>
      </c>
      <c r="U6529" s="3">
        <f>Sheet1!$B$17+Sheet1!$B$18*'Portfolio allocation'!K6529</f>
        <v>1.4180705090124016E-2</v>
      </c>
      <c r="V6529" s="13">
        <f t="shared" si="915"/>
        <v>-1.4835874159959562E-3</v>
      </c>
      <c r="W6529" s="13"/>
      <c r="X6529" s="2">
        <v>42011</v>
      </c>
      <c r="Y6529">
        <v>148.09829999999999</v>
      </c>
      <c r="AA6529" s="2">
        <v>42011</v>
      </c>
      <c r="AB6529">
        <v>2235.0100000000002</v>
      </c>
      <c r="AC6529">
        <f t="shared" si="916"/>
        <v>-6.5341755159552539E-3</v>
      </c>
      <c r="AD6529">
        <f t="shared" si="911"/>
        <v>-6.5440155159552536E-3</v>
      </c>
      <c r="AE6529">
        <f>Sheet2!$B$17+Sheet2!$B$18*'Portfolio allocation'!K6529</f>
        <v>1.0666891678226183E-2</v>
      </c>
      <c r="AF6529">
        <f t="shared" si="917"/>
        <v>-1.7210907194181436E-2</v>
      </c>
      <c r="AH6529" s="2">
        <v>42011</v>
      </c>
      <c r="AI6529">
        <v>1.9690000000000001</v>
      </c>
      <c r="AJ6529">
        <v>0.246</v>
      </c>
      <c r="AK6529">
        <v>1.18035</v>
      </c>
      <c r="AR6529" s="3"/>
    </row>
    <row r="6530" spans="1:44" hidden="1" outlineLevel="1" x14ac:dyDescent="0.2">
      <c r="A6530" s="2">
        <v>42012</v>
      </c>
      <c r="B6530">
        <v>17.010000000000002</v>
      </c>
      <c r="E6530" s="2">
        <v>42012</v>
      </c>
      <c r="F6530">
        <v>2062.14</v>
      </c>
      <c r="G6530">
        <f t="shared" si="912"/>
        <v>1.7888345920331616E-2</v>
      </c>
      <c r="H6530" s="2">
        <v>42012</v>
      </c>
      <c r="I6530">
        <v>3777.4</v>
      </c>
      <c r="J6530">
        <f t="shared" si="913"/>
        <v>1.7909208987480163E-2</v>
      </c>
      <c r="K6530">
        <f t="shared" si="909"/>
        <v>1.7899368987480162E-2</v>
      </c>
      <c r="L6530">
        <v>-8.4091976428230866E-3</v>
      </c>
      <c r="N6530" s="2">
        <v>42012</v>
      </c>
      <c r="O6530">
        <v>47.59</v>
      </c>
      <c r="Q6530" s="2">
        <v>42012</v>
      </c>
      <c r="R6530">
        <v>68153.81</v>
      </c>
      <c r="S6530" s="8">
        <f t="shared" si="914"/>
        <v>2.941749102312019E-2</v>
      </c>
      <c r="T6530" s="9">
        <f t="shared" si="910"/>
        <v>2.940765102312019E-2</v>
      </c>
      <c r="U6530" s="3">
        <f>Sheet1!$B$17+Sheet1!$B$18*'Portfolio allocation'!K6530</f>
        <v>2.1022408617127383E-2</v>
      </c>
      <c r="V6530" s="13">
        <f t="shared" si="915"/>
        <v>8.3852424059928064E-3</v>
      </c>
      <c r="W6530" s="13"/>
      <c r="X6530" s="2">
        <v>42012</v>
      </c>
      <c r="Y6530">
        <v>151.31720000000001</v>
      </c>
      <c r="AA6530" s="2">
        <v>42012</v>
      </c>
      <c r="AB6530">
        <v>2283.59</v>
      </c>
      <c r="AC6530">
        <f t="shared" si="916"/>
        <v>2.1735920644650353E-2</v>
      </c>
      <c r="AD6530">
        <f t="shared" si="911"/>
        <v>2.1726680644650352E-2</v>
      </c>
      <c r="AE6530">
        <f>Sheet2!$B$17+Sheet2!$B$18*'Portfolio allocation'!K6530</f>
        <v>1.596996256923541E-2</v>
      </c>
      <c r="AF6530">
        <f t="shared" si="917"/>
        <v>5.7567180754149426E-3</v>
      </c>
      <c r="AH6530" s="2">
        <v>42012</v>
      </c>
      <c r="AI6530">
        <v>2.0179999999999998</v>
      </c>
      <c r="AJ6530">
        <v>0.23100000000000001</v>
      </c>
      <c r="AK6530">
        <v>1.1792499999999999</v>
      </c>
      <c r="AR6530" s="3"/>
    </row>
    <row r="6531" spans="1:44" hidden="1" outlineLevel="1" x14ac:dyDescent="0.2">
      <c r="A6531" s="2">
        <v>42013</v>
      </c>
      <c r="B6531">
        <v>17.55</v>
      </c>
      <c r="E6531" s="2">
        <v>42013</v>
      </c>
      <c r="F6531">
        <v>2044.81</v>
      </c>
      <c r="G6531">
        <f t="shared" si="912"/>
        <v>-8.4038911034167718E-3</v>
      </c>
      <c r="H6531" s="2">
        <v>42013</v>
      </c>
      <c r="I6531">
        <v>3745.67</v>
      </c>
      <c r="J6531">
        <f t="shared" si="913"/>
        <v>-8.399957642823086E-3</v>
      </c>
      <c r="K6531">
        <f t="shared" si="909"/>
        <v>-8.4091976428230866E-3</v>
      </c>
      <c r="L6531">
        <v>-8.1000502411584657E-3</v>
      </c>
      <c r="N6531" s="2">
        <v>42013</v>
      </c>
      <c r="O6531">
        <v>47.19</v>
      </c>
      <c r="Q6531" s="2">
        <v>42013</v>
      </c>
      <c r="R6531">
        <v>67581</v>
      </c>
      <c r="S6531" s="8">
        <f t="shared" si="914"/>
        <v>-8.4046658580055889E-3</v>
      </c>
      <c r="T6531" s="9">
        <f t="shared" si="910"/>
        <v>-8.4139058580055895E-3</v>
      </c>
      <c r="U6531" s="3">
        <f>Sheet1!$B$17+Sheet1!$B$18*'Portfolio allocation'!K6531</f>
        <v>-9.1594457689013892E-3</v>
      </c>
      <c r="V6531" s="13">
        <f t="shared" si="915"/>
        <v>7.4553991089579968E-4</v>
      </c>
      <c r="W6531" s="13"/>
      <c r="X6531" s="2">
        <v>42013</v>
      </c>
      <c r="Y6531">
        <v>151.97620000000001</v>
      </c>
      <c r="AA6531" s="2">
        <v>42013</v>
      </c>
      <c r="AB6531">
        <v>2293.5300000000002</v>
      </c>
      <c r="AC6531">
        <f t="shared" si="916"/>
        <v>4.3527953792055207E-3</v>
      </c>
      <c r="AD6531">
        <f t="shared" si="911"/>
        <v>4.3447553792055208E-3</v>
      </c>
      <c r="AE6531">
        <f>Sheet2!$B$17+Sheet2!$B$18*'Portfolio allocation'!K6531</f>
        <v>-7.4242860706690925E-3</v>
      </c>
      <c r="AF6531">
        <f t="shared" si="917"/>
        <v>1.1769041449874614E-2</v>
      </c>
      <c r="AH6531" s="2">
        <v>42013</v>
      </c>
      <c r="AI6531">
        <v>1.95</v>
      </c>
      <c r="AJ6531">
        <v>0.20100000000000001</v>
      </c>
      <c r="AK6531">
        <v>1.1834499999999999</v>
      </c>
      <c r="AR6531" s="3"/>
    </row>
    <row r="6532" spans="1:44" hidden="1" outlineLevel="1" x14ac:dyDescent="0.2">
      <c r="A6532" s="2">
        <v>42016</v>
      </c>
      <c r="B6532">
        <v>19.600000000000001</v>
      </c>
      <c r="E6532" s="2">
        <v>42016</v>
      </c>
      <c r="F6532">
        <v>2028.26</v>
      </c>
      <c r="G6532">
        <f t="shared" si="912"/>
        <v>-8.0936615137836565E-3</v>
      </c>
      <c r="H6532" s="2">
        <v>42016</v>
      </c>
      <c r="I6532">
        <v>3715.36</v>
      </c>
      <c r="J6532">
        <f t="shared" si="913"/>
        <v>-8.0920102411584649E-3</v>
      </c>
      <c r="K6532">
        <f t="shared" ref="K6532:K6595" si="918">J6532-(AJ6531/25000)</f>
        <v>-8.1000502411584657E-3</v>
      </c>
      <c r="L6532">
        <v>-2.4863384109211932E-3</v>
      </c>
      <c r="N6532" s="2">
        <v>42016</v>
      </c>
      <c r="O6532">
        <v>46.6</v>
      </c>
      <c r="Q6532" s="2">
        <v>42016</v>
      </c>
      <c r="R6532">
        <v>66736.06</v>
      </c>
      <c r="S6532" s="8">
        <f t="shared" si="914"/>
        <v>-1.2502626477856271E-2</v>
      </c>
      <c r="T6532" s="9">
        <f t="shared" ref="T6532:T6595" si="919">S6532-(AJ6531/100/250)</f>
        <v>-1.2510666477856272E-2</v>
      </c>
      <c r="U6532" s="3">
        <f>Sheet1!$B$17+Sheet1!$B$18*'Portfolio allocation'!K6532</f>
        <v>-8.8047840348746739E-3</v>
      </c>
      <c r="V6532" s="13">
        <f t="shared" si="915"/>
        <v>-3.7058824429815982E-3</v>
      </c>
      <c r="W6532" s="13"/>
      <c r="X6532" s="2">
        <v>42016</v>
      </c>
      <c r="Y6532">
        <v>149.42590000000001</v>
      </c>
      <c r="AA6532" s="2">
        <v>42016</v>
      </c>
      <c r="AB6532">
        <v>2255.0500000000002</v>
      </c>
      <c r="AC6532">
        <f t="shared" si="916"/>
        <v>-1.6777630988040304E-2</v>
      </c>
      <c r="AD6532">
        <f t="shared" ref="AD6532:AD6595" si="920">AC6532-AJ6532/25000</f>
        <v>-1.6785070988040305E-2</v>
      </c>
      <c r="AE6532">
        <f>Sheet2!$B$17+Sheet2!$B$18*'Portfolio allocation'!K6532</f>
        <v>-7.1493843140453721E-3</v>
      </c>
      <c r="AF6532">
        <f t="shared" si="917"/>
        <v>-9.6356866739949337E-3</v>
      </c>
      <c r="AH6532" s="2">
        <v>42016</v>
      </c>
      <c r="AI6532">
        <v>1.909</v>
      </c>
      <c r="AJ6532">
        <v>0.186</v>
      </c>
      <c r="AK6532">
        <v>1.1818</v>
      </c>
      <c r="AR6532" s="3"/>
    </row>
    <row r="6533" spans="1:44" hidden="1" outlineLevel="1" x14ac:dyDescent="0.2">
      <c r="A6533" s="2">
        <v>42017</v>
      </c>
      <c r="B6533">
        <v>20.56</v>
      </c>
      <c r="E6533" s="2">
        <v>42017</v>
      </c>
      <c r="F6533">
        <v>2023.03</v>
      </c>
      <c r="G6533">
        <f t="shared" ref="G6533:G6596" si="921">(F6533/F6532)-1</f>
        <v>-2.5785648782700177E-3</v>
      </c>
      <c r="H6533" s="2">
        <v>42017</v>
      </c>
      <c r="I6533">
        <v>3706.15</v>
      </c>
      <c r="J6533">
        <f t="shared" ref="J6533:J6596" si="922">(I6533/I6532)-1</f>
        <v>-2.4788984109211931E-3</v>
      </c>
      <c r="K6533">
        <f t="shared" si="918"/>
        <v>-2.4863384109211932E-3</v>
      </c>
      <c r="L6533">
        <v>-5.7896008035293826E-3</v>
      </c>
      <c r="N6533" s="2">
        <v>42017</v>
      </c>
      <c r="O6533">
        <v>46.354999999999997</v>
      </c>
      <c r="Q6533" s="2">
        <v>42017</v>
      </c>
      <c r="R6533">
        <v>66385.19</v>
      </c>
      <c r="S6533" s="8">
        <f t="shared" ref="S6533:S6596" si="923">R6533/R6532-1</f>
        <v>-5.2575773876970544E-3</v>
      </c>
      <c r="T6533" s="9">
        <f t="shared" si="919"/>
        <v>-5.2650173876970545E-3</v>
      </c>
      <c r="U6533" s="3">
        <f>Sheet1!$B$17+Sheet1!$B$18*'Portfolio allocation'!K6533</f>
        <v>-2.3645915528490774E-3</v>
      </c>
      <c r="V6533" s="13">
        <f t="shared" ref="V6533:V6596" si="924">T6533-U6533</f>
        <v>-2.9004258348479771E-3</v>
      </c>
      <c r="W6533" s="13"/>
      <c r="X6533" s="2">
        <v>42017</v>
      </c>
      <c r="Y6533">
        <v>149.77930000000001</v>
      </c>
      <c r="AA6533" s="2">
        <v>42017</v>
      </c>
      <c r="AB6533">
        <v>2260.38</v>
      </c>
      <c r="AC6533">
        <f t="shared" ref="AC6533:AC6596" si="925">AB6533/AB6532-1</f>
        <v>2.3635839560098848E-3</v>
      </c>
      <c r="AD6533">
        <f t="shared" si="920"/>
        <v>2.3562639560098849E-3</v>
      </c>
      <c r="AE6533">
        <f>Sheet2!$B$17+Sheet2!$B$18*'Portfolio allocation'!K6533</f>
        <v>-2.1575285358565784E-3</v>
      </c>
      <c r="AF6533">
        <f t="shared" ref="AF6533:AF6596" si="926">AD6533-AE6533</f>
        <v>4.5137924918664633E-3</v>
      </c>
      <c r="AH6533" s="2">
        <v>42017</v>
      </c>
      <c r="AI6533">
        <v>1.905</v>
      </c>
      <c r="AJ6533">
        <v>0.183</v>
      </c>
      <c r="AK6533">
        <v>1.17815</v>
      </c>
      <c r="AR6533" s="3"/>
    </row>
    <row r="6534" spans="1:44" hidden="1" outlineLevel="1" x14ac:dyDescent="0.2">
      <c r="A6534" s="2">
        <v>42018</v>
      </c>
      <c r="B6534">
        <v>21.48</v>
      </c>
      <c r="E6534" s="2">
        <v>42018</v>
      </c>
      <c r="F6534">
        <v>2011.27</v>
      </c>
      <c r="G6534">
        <f t="shared" si="921"/>
        <v>-5.8130625843413331E-3</v>
      </c>
      <c r="H6534" s="2">
        <v>42018</v>
      </c>
      <c r="I6534">
        <v>3684.72</v>
      </c>
      <c r="J6534">
        <f t="shared" si="922"/>
        <v>-5.7822808035293827E-3</v>
      </c>
      <c r="K6534">
        <f t="shared" si="918"/>
        <v>-5.7896008035293826E-3</v>
      </c>
      <c r="L6534">
        <v>-9.2285876045940917E-3</v>
      </c>
      <c r="N6534" s="2">
        <v>42018</v>
      </c>
      <c r="O6534">
        <v>45.954999999999998</v>
      </c>
      <c r="Q6534" s="2">
        <v>42018</v>
      </c>
      <c r="R6534">
        <v>65812.38</v>
      </c>
      <c r="S6534" s="8">
        <f t="shared" si="923"/>
        <v>-8.6285811639613685E-3</v>
      </c>
      <c r="T6534" s="9">
        <f t="shared" si="919"/>
        <v>-8.6359011639613684E-3</v>
      </c>
      <c r="U6534" s="3">
        <f>Sheet1!$B$17+Sheet1!$B$18*'Portfolio allocation'!K6534</f>
        <v>-6.1541778854510443E-3</v>
      </c>
      <c r="V6534" s="13">
        <f t="shared" si="924"/>
        <v>-2.4817232785103241E-3</v>
      </c>
      <c r="W6534" s="13"/>
      <c r="X6534" s="2">
        <v>42018</v>
      </c>
      <c r="Y6534">
        <v>148.81460000000001</v>
      </c>
      <c r="AA6534" s="2">
        <v>42018</v>
      </c>
      <c r="AB6534">
        <v>2245.8200000000002</v>
      </c>
      <c r="AC6534">
        <f t="shared" si="925"/>
        <v>-6.4413948097222784E-3</v>
      </c>
      <c r="AD6534">
        <f t="shared" si="920"/>
        <v>-6.4481148097222784E-3</v>
      </c>
      <c r="AE6534">
        <f>Sheet2!$B$17+Sheet2!$B$18*'Portfolio allocation'!K6534</f>
        <v>-5.0948737292093298E-3</v>
      </c>
      <c r="AF6534">
        <f t="shared" si="926"/>
        <v>-1.3532410805129486E-3</v>
      </c>
      <c r="AH6534" s="2">
        <v>42018</v>
      </c>
      <c r="AI6534">
        <v>1.855</v>
      </c>
      <c r="AJ6534">
        <v>0.16800000000000001</v>
      </c>
      <c r="AK6534">
        <v>1.17875</v>
      </c>
      <c r="AR6534" s="3"/>
    </row>
    <row r="6535" spans="1:44" hidden="1" outlineLevel="1" x14ac:dyDescent="0.2">
      <c r="A6535" s="2">
        <v>42019</v>
      </c>
      <c r="B6535">
        <v>22.39</v>
      </c>
      <c r="E6535" s="2">
        <v>42019</v>
      </c>
      <c r="F6535">
        <v>1992.67</v>
      </c>
      <c r="G6535">
        <f t="shared" si="921"/>
        <v>-9.2478881502732202E-3</v>
      </c>
      <c r="H6535" s="2">
        <v>42019</v>
      </c>
      <c r="I6535">
        <v>3650.74</v>
      </c>
      <c r="J6535">
        <f t="shared" si="922"/>
        <v>-9.2218676045940917E-3</v>
      </c>
      <c r="K6535">
        <f t="shared" si="918"/>
        <v>-9.2285876045940917E-3</v>
      </c>
      <c r="L6535">
        <v>1.3429632227986715E-2</v>
      </c>
      <c r="N6535" s="2">
        <v>42019</v>
      </c>
      <c r="O6535">
        <v>45.48</v>
      </c>
      <c r="Q6535" s="2">
        <v>42019</v>
      </c>
      <c r="R6535">
        <v>65132.12</v>
      </c>
      <c r="S6535" s="8">
        <f t="shared" si="923"/>
        <v>-1.0336353129912657E-2</v>
      </c>
      <c r="T6535" s="9">
        <f t="shared" si="919"/>
        <v>-1.0343073129912657E-2</v>
      </c>
      <c r="U6535" s="3">
        <f>Sheet1!$B$17+Sheet1!$B$18*'Portfolio allocation'!K6535</f>
        <v>-1.0099470699148268E-2</v>
      </c>
      <c r="V6535" s="13">
        <f t="shared" si="924"/>
        <v>-2.4360243076438845E-4</v>
      </c>
      <c r="W6535" s="13"/>
      <c r="X6535" s="2">
        <v>42019</v>
      </c>
      <c r="Y6535">
        <v>147.63980000000001</v>
      </c>
      <c r="AA6535" s="2">
        <v>42019</v>
      </c>
      <c r="AB6535">
        <v>2228.09</v>
      </c>
      <c r="AC6535">
        <f t="shared" si="925"/>
        <v>-7.8946665360536405E-3</v>
      </c>
      <c r="AD6535">
        <f t="shared" si="920"/>
        <v>-7.9006665360536413E-3</v>
      </c>
      <c r="AE6535">
        <f>Sheet2!$B$17+Sheet2!$B$18*'Portfolio allocation'!K6535</f>
        <v>-8.1529085292044463E-3</v>
      </c>
      <c r="AF6535">
        <f t="shared" si="926"/>
        <v>2.5224199315080492E-4</v>
      </c>
      <c r="AH6535" s="2">
        <v>42019</v>
      </c>
      <c r="AI6535">
        <v>1.7270000000000001</v>
      </c>
      <c r="AJ6535">
        <v>0.15</v>
      </c>
      <c r="AK6535">
        <v>1.1587499999999999</v>
      </c>
      <c r="AR6535" s="3"/>
    </row>
    <row r="6536" spans="1:44" hidden="1" outlineLevel="1" x14ac:dyDescent="0.2">
      <c r="A6536" s="2">
        <v>42020</v>
      </c>
      <c r="B6536">
        <v>20.95</v>
      </c>
      <c r="E6536" s="2">
        <v>42020</v>
      </c>
      <c r="F6536">
        <v>2019.42</v>
      </c>
      <c r="G6536">
        <f t="shared" si="921"/>
        <v>1.3424199691870697E-2</v>
      </c>
      <c r="H6536" s="2">
        <v>42020</v>
      </c>
      <c r="I6536">
        <v>3699.79</v>
      </c>
      <c r="J6536">
        <f t="shared" si="922"/>
        <v>1.3435632227986716E-2</v>
      </c>
      <c r="K6536">
        <f t="shared" si="918"/>
        <v>1.3429632227986715E-2</v>
      </c>
      <c r="L6536">
        <v>-6.4400000000000002E-6</v>
      </c>
      <c r="N6536" s="2">
        <v>42020</v>
      </c>
      <c r="O6536">
        <v>46.24</v>
      </c>
      <c r="Q6536" s="2">
        <v>42020</v>
      </c>
      <c r="R6536">
        <v>66220.5</v>
      </c>
      <c r="S6536" s="8">
        <f t="shared" si="923"/>
        <v>1.6710341994088385E-2</v>
      </c>
      <c r="T6536" s="9">
        <f t="shared" si="919"/>
        <v>1.6704341994088386E-2</v>
      </c>
      <c r="U6536" s="3">
        <f>Sheet1!$B$17+Sheet1!$B$18*'Portfolio allocation'!K6536</f>
        <v>1.5894613328442882E-2</v>
      </c>
      <c r="V6536" s="13">
        <f t="shared" si="924"/>
        <v>8.0972866564550314E-4</v>
      </c>
      <c r="W6536" s="13"/>
      <c r="X6536" s="2">
        <v>42020</v>
      </c>
      <c r="Y6536">
        <v>150.09450000000001</v>
      </c>
      <c r="AA6536" s="2">
        <v>42020</v>
      </c>
      <c r="AB6536">
        <v>2265.14</v>
      </c>
      <c r="AC6536">
        <f t="shared" si="925"/>
        <v>1.6628592202289738E-2</v>
      </c>
      <c r="AD6536">
        <f t="shared" si="920"/>
        <v>1.6622152202289738E-2</v>
      </c>
      <c r="AE6536">
        <f>Sheet2!$B$17+Sheet2!$B$18*'Portfolio allocation'!K6536</f>
        <v>1.1995358609395679E-2</v>
      </c>
      <c r="AF6536">
        <f t="shared" si="926"/>
        <v>4.6267935928940591E-3</v>
      </c>
      <c r="AH6536" s="2">
        <v>42020</v>
      </c>
      <c r="AI6536">
        <v>1.831</v>
      </c>
      <c r="AJ6536">
        <v>0.161</v>
      </c>
      <c r="AK6536">
        <v>1.14975</v>
      </c>
      <c r="AR6536" s="3"/>
    </row>
    <row r="6537" spans="1:44" hidden="1" outlineLevel="1" x14ac:dyDescent="0.2">
      <c r="A6537" s="2">
        <v>42023</v>
      </c>
      <c r="B6537">
        <v>20.95</v>
      </c>
      <c r="E6537" s="2">
        <v>42023</v>
      </c>
      <c r="F6537">
        <v>2019.42</v>
      </c>
      <c r="G6537">
        <f t="shared" si="921"/>
        <v>0</v>
      </c>
      <c r="H6537" s="2">
        <v>42023</v>
      </c>
      <c r="I6537">
        <v>3699.79</v>
      </c>
      <c r="J6537">
        <f t="shared" si="922"/>
        <v>0</v>
      </c>
      <c r="K6537">
        <f t="shared" si="918"/>
        <v>-6.4400000000000002E-6</v>
      </c>
      <c r="L6537">
        <v>1.5747308232089662E-3</v>
      </c>
      <c r="N6537" s="2">
        <v>42023</v>
      </c>
      <c r="O6537">
        <v>46.24</v>
      </c>
      <c r="Q6537" s="2">
        <v>42023</v>
      </c>
      <c r="R6537">
        <v>66220.5</v>
      </c>
      <c r="S6537" s="8">
        <f t="shared" si="923"/>
        <v>0</v>
      </c>
      <c r="T6537" s="9">
        <f t="shared" si="919"/>
        <v>-6.4400000000000002E-6</v>
      </c>
      <c r="U6537" s="3">
        <f>Sheet1!$B$17+Sheet1!$B$18*'Portfolio allocation'!K6537</f>
        <v>4.8041075314332832E-4</v>
      </c>
      <c r="V6537" s="13">
        <f t="shared" si="924"/>
        <v>-4.8685075314332834E-4</v>
      </c>
      <c r="W6537" s="13"/>
      <c r="X6537" s="2">
        <v>42023</v>
      </c>
      <c r="Y6537">
        <v>150.09450000000001</v>
      </c>
      <c r="AA6537" s="2">
        <v>42023</v>
      </c>
      <c r="AB6537">
        <v>2265.14</v>
      </c>
      <c r="AC6537">
        <f t="shared" si="925"/>
        <v>0</v>
      </c>
      <c r="AD6537">
        <f t="shared" si="920"/>
        <v>-6.4400000000000002E-6</v>
      </c>
      <c r="AE6537">
        <f>Sheet2!$B$17+Sheet2!$B$18*'Portfolio allocation'!K6537</f>
        <v>4.7660399065100939E-5</v>
      </c>
      <c r="AF6537">
        <f t="shared" si="926"/>
        <v>-5.4100399065100938E-5</v>
      </c>
      <c r="AH6537" s="2">
        <v>42023</v>
      </c>
      <c r="AI6537">
        <v>1.831</v>
      </c>
      <c r="AJ6537">
        <v>0.161</v>
      </c>
      <c r="AK6537">
        <v>1.1631499999999999</v>
      </c>
      <c r="AR6537" s="3"/>
    </row>
    <row r="6538" spans="1:44" hidden="1" outlineLevel="1" x14ac:dyDescent="0.2">
      <c r="A6538" s="2">
        <v>42024</v>
      </c>
      <c r="B6538">
        <v>19.89</v>
      </c>
      <c r="E6538" s="2">
        <v>42024</v>
      </c>
      <c r="F6538">
        <v>2022.55</v>
      </c>
      <c r="G6538">
        <f t="shared" si="921"/>
        <v>1.5499499856392873E-3</v>
      </c>
      <c r="H6538" s="2">
        <v>42024</v>
      </c>
      <c r="I6538">
        <v>3705.64</v>
      </c>
      <c r="J6538">
        <f t="shared" si="922"/>
        <v>1.5811708232089661E-3</v>
      </c>
      <c r="K6538">
        <f t="shared" si="918"/>
        <v>1.5747308232089662E-3</v>
      </c>
      <c r="L6538">
        <v>4.845543341285184E-3</v>
      </c>
      <c r="N6538" s="2">
        <v>42024</v>
      </c>
      <c r="O6538">
        <v>46.39</v>
      </c>
      <c r="Q6538" s="2">
        <v>42024</v>
      </c>
      <c r="R6538">
        <v>66435.31</v>
      </c>
      <c r="S6538" s="8">
        <f t="shared" si="923"/>
        <v>3.2438595299038031E-3</v>
      </c>
      <c r="T6538" s="9">
        <f t="shared" si="919"/>
        <v>3.2374195299038032E-3</v>
      </c>
      <c r="U6538" s="3">
        <f>Sheet1!$B$17+Sheet1!$B$18*'Portfolio allocation'!K6538</f>
        <v>2.2943699937262568E-3</v>
      </c>
      <c r="V6538" s="13">
        <f t="shared" si="924"/>
        <v>9.4304953617754643E-4</v>
      </c>
      <c r="W6538" s="13"/>
      <c r="X6538" s="2">
        <v>42024</v>
      </c>
      <c r="Y6538">
        <v>149.91309999999999</v>
      </c>
      <c r="AA6538" s="2">
        <v>42024</v>
      </c>
      <c r="AB6538">
        <v>2262.4</v>
      </c>
      <c r="AC6538">
        <f t="shared" si="925"/>
        <v>-1.2096382563548946E-3</v>
      </c>
      <c r="AD6538">
        <f t="shared" si="920"/>
        <v>-1.2161582563548947E-3</v>
      </c>
      <c r="AE6538">
        <f>Sheet2!$B$17+Sheet2!$B$18*'Portfolio allocation'!K6538</f>
        <v>1.453677834378591E-3</v>
      </c>
      <c r="AF6538">
        <f t="shared" si="926"/>
        <v>-2.6698360907334859E-3</v>
      </c>
      <c r="AH6538" s="2">
        <v>42024</v>
      </c>
      <c r="AI6538">
        <v>1.7909999999999999</v>
      </c>
      <c r="AJ6538">
        <v>0.16300000000000001</v>
      </c>
      <c r="AK6538">
        <v>1.1572499999999999</v>
      </c>
      <c r="AR6538" s="3"/>
    </row>
    <row r="6539" spans="1:44" hidden="1" outlineLevel="1" x14ac:dyDescent="0.2">
      <c r="A6539" s="2">
        <v>42025</v>
      </c>
      <c r="B6539">
        <v>18.850000000000001</v>
      </c>
      <c r="E6539" s="2">
        <v>42025</v>
      </c>
      <c r="F6539">
        <v>2032.12</v>
      </c>
      <c r="G6539">
        <f t="shared" si="921"/>
        <v>4.7316506390446822E-3</v>
      </c>
      <c r="H6539" s="2">
        <v>42025</v>
      </c>
      <c r="I6539">
        <v>3723.62</v>
      </c>
      <c r="J6539">
        <f t="shared" si="922"/>
        <v>4.8520633412851844E-3</v>
      </c>
      <c r="K6539">
        <f t="shared" si="918"/>
        <v>4.845543341285184E-3</v>
      </c>
      <c r="L6539">
        <v>1.5271703312153381E-2</v>
      </c>
      <c r="N6539" s="2">
        <v>42025</v>
      </c>
      <c r="O6539">
        <v>45.92</v>
      </c>
      <c r="Q6539" s="2">
        <v>42025</v>
      </c>
      <c r="R6539">
        <v>65762.19</v>
      </c>
      <c r="S6539" s="8">
        <f t="shared" si="923"/>
        <v>-1.0131961452426341E-2</v>
      </c>
      <c r="T6539" s="9">
        <f t="shared" si="919"/>
        <v>-1.0138481452426341E-2</v>
      </c>
      <c r="U6539" s="3">
        <f>Sheet1!$B$17+Sheet1!$B$18*'Portfolio allocation'!K6539</f>
        <v>6.046729007875961E-3</v>
      </c>
      <c r="V6539" s="13">
        <f t="shared" si="924"/>
        <v>-1.6185210460302302E-2</v>
      </c>
      <c r="W6539" s="13"/>
      <c r="X6539" s="2">
        <v>42025</v>
      </c>
      <c r="Y6539">
        <v>145.27099999999999</v>
      </c>
      <c r="AA6539" s="2">
        <v>42025</v>
      </c>
      <c r="AB6539">
        <v>2192.34</v>
      </c>
      <c r="AC6539">
        <f t="shared" si="925"/>
        <v>-3.0967114568599685E-2</v>
      </c>
      <c r="AD6539">
        <f t="shared" si="920"/>
        <v>-3.0973554568599685E-2</v>
      </c>
      <c r="AE6539">
        <f>Sheet2!$B$17+Sheet2!$B$18*'Portfolio allocation'!K6539</f>
        <v>4.3621677714263387E-3</v>
      </c>
      <c r="AF6539">
        <f t="shared" si="926"/>
        <v>-3.5335722340026021E-2</v>
      </c>
      <c r="AH6539" s="2">
        <v>42025</v>
      </c>
      <c r="AI6539">
        <v>1.875</v>
      </c>
      <c r="AJ6539">
        <v>0.161</v>
      </c>
      <c r="AK6539">
        <v>1.15865</v>
      </c>
      <c r="AR6539" s="3"/>
    </row>
    <row r="6540" spans="1:44" hidden="1" outlineLevel="1" x14ac:dyDescent="0.2">
      <c r="A6540" s="2">
        <v>42026</v>
      </c>
      <c r="B6540">
        <v>16.399999999999999</v>
      </c>
      <c r="E6540" s="2">
        <v>42026</v>
      </c>
      <c r="F6540">
        <v>2063.15</v>
      </c>
      <c r="G6540">
        <f t="shared" si="921"/>
        <v>1.526976753341347E-2</v>
      </c>
      <c r="H6540" s="2">
        <v>42026</v>
      </c>
      <c r="I6540">
        <v>3780.51</v>
      </c>
      <c r="J6540">
        <f t="shared" si="922"/>
        <v>1.5278143312153381E-2</v>
      </c>
      <c r="K6540">
        <f t="shared" si="918"/>
        <v>1.5271703312153381E-2</v>
      </c>
      <c r="L6540">
        <v>-5.4951174535710669E-3</v>
      </c>
      <c r="N6540" s="2">
        <v>42026</v>
      </c>
      <c r="O6540">
        <v>47.13</v>
      </c>
      <c r="Q6540" s="2">
        <v>42026</v>
      </c>
      <c r="R6540">
        <v>67495.06</v>
      </c>
      <c r="S6540" s="8">
        <f t="shared" si="923"/>
        <v>2.6350551890075291E-2</v>
      </c>
      <c r="T6540" s="9">
        <f t="shared" si="919"/>
        <v>2.6344111890075291E-2</v>
      </c>
      <c r="U6540" s="3">
        <f>Sheet1!$B$17+Sheet1!$B$18*'Portfolio allocation'!K6540</f>
        <v>1.8007883960488396E-2</v>
      </c>
      <c r="V6540" s="13">
        <f t="shared" si="924"/>
        <v>8.3362279295868952E-3</v>
      </c>
      <c r="W6540" s="13"/>
      <c r="X6540" s="2">
        <v>42026</v>
      </c>
      <c r="Y6540">
        <v>148.423</v>
      </c>
      <c r="AA6540" s="2">
        <v>42026</v>
      </c>
      <c r="AB6540">
        <v>2239.91</v>
      </c>
      <c r="AC6540">
        <f t="shared" si="925"/>
        <v>2.1698276727149857E-2</v>
      </c>
      <c r="AD6540">
        <f t="shared" si="920"/>
        <v>2.1691836727149857E-2</v>
      </c>
      <c r="AE6540">
        <f>Sheet2!$B$17+Sheet2!$B$18*'Portfolio allocation'!K6540</f>
        <v>1.363337521292041E-2</v>
      </c>
      <c r="AF6540">
        <f t="shared" si="926"/>
        <v>8.0584615142294466E-3</v>
      </c>
      <c r="AH6540" s="2">
        <v>42026</v>
      </c>
      <c r="AI6540">
        <v>1.8720000000000001</v>
      </c>
      <c r="AJ6540">
        <v>0.161</v>
      </c>
      <c r="AK6540">
        <v>1.1416500000000001</v>
      </c>
      <c r="AR6540" s="3"/>
    </row>
    <row r="6541" spans="1:44" hidden="1" outlineLevel="1" x14ac:dyDescent="0.2">
      <c r="A6541" s="2">
        <v>42027</v>
      </c>
      <c r="B6541">
        <v>16.66</v>
      </c>
      <c r="E6541" s="2">
        <v>42027</v>
      </c>
      <c r="F6541">
        <v>2051.8200000000002</v>
      </c>
      <c r="G6541">
        <f t="shared" si="921"/>
        <v>-5.4916026464386647E-3</v>
      </c>
      <c r="H6541" s="2">
        <v>42027</v>
      </c>
      <c r="I6541">
        <v>3759.76</v>
      </c>
      <c r="J6541">
        <f t="shared" si="922"/>
        <v>-5.488677453571067E-3</v>
      </c>
      <c r="K6541">
        <f t="shared" si="918"/>
        <v>-5.4951174535710669E-3</v>
      </c>
      <c r="L6541">
        <v>2.5712921675850658E-3</v>
      </c>
      <c r="N6541" s="2">
        <v>42027</v>
      </c>
      <c r="O6541">
        <v>47.18</v>
      </c>
      <c r="Q6541" s="2">
        <v>42027</v>
      </c>
      <c r="R6541">
        <v>67566.69</v>
      </c>
      <c r="S6541" s="8">
        <f t="shared" si="923"/>
        <v>1.0612628539037328E-3</v>
      </c>
      <c r="T6541" s="9">
        <f t="shared" si="919"/>
        <v>1.0548228539037328E-3</v>
      </c>
      <c r="U6541" s="3">
        <f>Sheet1!$B$17+Sheet1!$B$18*'Portfolio allocation'!K6541</f>
        <v>-5.8163391231782942E-3</v>
      </c>
      <c r="V6541" s="13">
        <f t="shared" si="924"/>
        <v>6.871161977082027E-3</v>
      </c>
      <c r="W6541" s="13"/>
      <c r="X6541" s="2">
        <v>42027</v>
      </c>
      <c r="Y6541">
        <v>148.88149999999999</v>
      </c>
      <c r="AA6541" s="2">
        <v>42027</v>
      </c>
      <c r="AB6541">
        <v>2246.83</v>
      </c>
      <c r="AC6541">
        <f t="shared" si="925"/>
        <v>3.0894098423597249E-3</v>
      </c>
      <c r="AD6541">
        <f t="shared" si="920"/>
        <v>3.083409842359725E-3</v>
      </c>
      <c r="AE6541">
        <f>Sheet2!$B$17+Sheet2!$B$18*'Portfolio allocation'!K6541</f>
        <v>-4.8330116214766504E-3</v>
      </c>
      <c r="AF6541">
        <f t="shared" si="926"/>
        <v>7.9164214638363754E-3</v>
      </c>
      <c r="AH6541" s="2">
        <v>42027</v>
      </c>
      <c r="AI6541">
        <v>1.7889999999999999</v>
      </c>
      <c r="AJ6541">
        <v>0.15</v>
      </c>
      <c r="AK6541">
        <v>1.1249499999999999</v>
      </c>
      <c r="AR6541" s="3"/>
    </row>
    <row r="6542" spans="1:44" hidden="1" outlineLevel="1" x14ac:dyDescent="0.2">
      <c r="A6542" s="2">
        <v>42030</v>
      </c>
      <c r="B6542">
        <v>15.52</v>
      </c>
      <c r="E6542" s="2">
        <v>42030</v>
      </c>
      <c r="F6542">
        <v>2057.09</v>
      </c>
      <c r="G6542">
        <f t="shared" si="921"/>
        <v>2.5684514236141709E-3</v>
      </c>
      <c r="H6542" s="2">
        <v>42030</v>
      </c>
      <c r="I6542">
        <v>3769.45</v>
      </c>
      <c r="J6542">
        <f t="shared" si="922"/>
        <v>2.5772921675850657E-3</v>
      </c>
      <c r="K6542">
        <f t="shared" si="918"/>
        <v>2.5712921675850658E-3</v>
      </c>
      <c r="L6542">
        <v>-1.3392768332250048E-2</v>
      </c>
      <c r="N6542" s="2">
        <v>42030</v>
      </c>
      <c r="O6542">
        <v>47.01</v>
      </c>
      <c r="Q6542" s="2">
        <v>42030</v>
      </c>
      <c r="R6542">
        <v>67323.19</v>
      </c>
      <c r="S6542" s="8">
        <f t="shared" si="923"/>
        <v>-3.6038468067622897E-3</v>
      </c>
      <c r="T6542" s="9">
        <f t="shared" si="919"/>
        <v>-3.6098468067622897E-3</v>
      </c>
      <c r="U6542" s="3">
        <f>Sheet1!$B$17+Sheet1!$B$18*'Portfolio allocation'!K6542</f>
        <v>3.4376504242176471E-3</v>
      </c>
      <c r="V6542" s="13">
        <f t="shared" si="924"/>
        <v>-7.0474972309799364E-3</v>
      </c>
      <c r="W6542" s="13"/>
      <c r="X6542" s="2">
        <v>42030</v>
      </c>
      <c r="Y6542">
        <v>149.34950000000001</v>
      </c>
      <c r="AA6542" s="2">
        <v>42030</v>
      </c>
      <c r="AB6542">
        <v>2253.89</v>
      </c>
      <c r="AC6542">
        <f t="shared" si="925"/>
        <v>3.1422047952003318E-3</v>
      </c>
      <c r="AD6542">
        <f t="shared" si="920"/>
        <v>3.1360047952003318E-3</v>
      </c>
      <c r="AE6542">
        <f>Sheet2!$B$17+Sheet2!$B$18*'Portfolio allocation'!K6542</f>
        <v>2.3398456063771691E-3</v>
      </c>
      <c r="AF6542">
        <f t="shared" si="926"/>
        <v>7.9615918882316268E-4</v>
      </c>
      <c r="AH6542" s="2">
        <v>42030</v>
      </c>
      <c r="AI6542">
        <v>1.8280000000000001</v>
      </c>
      <c r="AJ6542">
        <v>0.155</v>
      </c>
      <c r="AK6542">
        <v>1.1255999999999999</v>
      </c>
      <c r="AR6542" s="3"/>
    </row>
    <row r="6543" spans="1:44" hidden="1" outlineLevel="1" x14ac:dyDescent="0.2">
      <c r="A6543" s="2">
        <v>42031</v>
      </c>
      <c r="B6543">
        <v>17.22</v>
      </c>
      <c r="E6543" s="2">
        <v>42031</v>
      </c>
      <c r="F6543">
        <v>2029.55</v>
      </c>
      <c r="G6543">
        <f t="shared" si="921"/>
        <v>-1.3387843993213799E-2</v>
      </c>
      <c r="H6543" s="2">
        <v>42031</v>
      </c>
      <c r="I6543">
        <v>3718.99</v>
      </c>
      <c r="J6543">
        <f t="shared" si="922"/>
        <v>-1.3386568332250048E-2</v>
      </c>
      <c r="K6543">
        <f t="shared" si="918"/>
        <v>-1.3392768332250048E-2</v>
      </c>
      <c r="L6543">
        <v>-1.3421052548890923E-2</v>
      </c>
      <c r="N6543" s="2">
        <v>42031</v>
      </c>
      <c r="O6543">
        <v>42.66</v>
      </c>
      <c r="Q6543" s="2">
        <v>42031</v>
      </c>
      <c r="R6543">
        <v>61093.59</v>
      </c>
      <c r="S6543" s="8">
        <f t="shared" si="923"/>
        <v>-9.2532751344670428E-2</v>
      </c>
      <c r="T6543" s="9">
        <f t="shared" si="919"/>
        <v>-9.2538951344670425E-2</v>
      </c>
      <c r="U6543" s="3">
        <f>Sheet1!$B$17+Sheet1!$B$18*'Portfolio allocation'!K6543</f>
        <v>-1.4876724364289154E-2</v>
      </c>
      <c r="V6543" s="13">
        <f t="shared" si="924"/>
        <v>-7.7662226980381277E-2</v>
      </c>
      <c r="W6543" s="13"/>
      <c r="X6543" s="2">
        <v>42031</v>
      </c>
      <c r="Y6543">
        <v>146.7801</v>
      </c>
      <c r="AA6543" s="2">
        <v>42031</v>
      </c>
      <c r="AB6543">
        <v>2215.12</v>
      </c>
      <c r="AC6543">
        <f t="shared" si="925"/>
        <v>-1.7201371850445235E-2</v>
      </c>
      <c r="AD6543">
        <f t="shared" si="920"/>
        <v>-1.7207491850445233E-2</v>
      </c>
      <c r="AE6543">
        <f>Sheet2!$B$17+Sheet2!$B$18*'Portfolio allocation'!K6543</f>
        <v>-1.1855804270094873E-2</v>
      </c>
      <c r="AF6543">
        <f t="shared" si="926"/>
        <v>-5.3516875803503606E-3</v>
      </c>
      <c r="AH6543" s="2">
        <v>42031</v>
      </c>
      <c r="AI6543">
        <v>1.8280000000000001</v>
      </c>
      <c r="AJ6543">
        <v>0.153</v>
      </c>
      <c r="AK6543">
        <v>1.14005</v>
      </c>
      <c r="AR6543" s="3"/>
    </row>
    <row r="6544" spans="1:44" hidden="1" outlineLevel="1" x14ac:dyDescent="0.2">
      <c r="A6544" s="2">
        <v>42032</v>
      </c>
      <c r="B6544">
        <v>20.440000000000001</v>
      </c>
      <c r="E6544" s="2">
        <v>42032</v>
      </c>
      <c r="F6544">
        <v>2002.16</v>
      </c>
      <c r="G6544">
        <f t="shared" si="921"/>
        <v>-1.3495602473454604E-2</v>
      </c>
      <c r="H6544" s="2">
        <v>42032</v>
      </c>
      <c r="I6544">
        <v>3669.1</v>
      </c>
      <c r="J6544">
        <f t="shared" si="922"/>
        <v>-1.3414932548890923E-2</v>
      </c>
      <c r="K6544">
        <f t="shared" si="918"/>
        <v>-1.3421052548890923E-2</v>
      </c>
      <c r="L6544">
        <v>9.6012606361232707E-3</v>
      </c>
      <c r="N6544" s="2">
        <v>42032</v>
      </c>
      <c r="O6544">
        <v>41.19</v>
      </c>
      <c r="Q6544" s="2">
        <v>42032</v>
      </c>
      <c r="R6544">
        <v>58988.4</v>
      </c>
      <c r="S6544" s="8">
        <f t="shared" si="923"/>
        <v>-3.4458443185283349E-2</v>
      </c>
      <c r="T6544" s="9">
        <f t="shared" si="919"/>
        <v>-3.4464563185283348E-2</v>
      </c>
      <c r="U6544" s="3">
        <f>Sheet1!$B$17+Sheet1!$B$18*'Portfolio allocation'!K6544</f>
        <v>-1.490917273443694E-2</v>
      </c>
      <c r="V6544" s="13">
        <f t="shared" si="924"/>
        <v>-1.9555390450846408E-2</v>
      </c>
      <c r="W6544" s="13"/>
      <c r="X6544" s="2">
        <v>42032</v>
      </c>
      <c r="Y6544">
        <v>144.7552</v>
      </c>
      <c r="AA6544" s="2">
        <v>42032</v>
      </c>
      <c r="AB6544">
        <v>2184.56</v>
      </c>
      <c r="AC6544">
        <f t="shared" si="925"/>
        <v>-1.3796092311025965E-2</v>
      </c>
      <c r="AD6544">
        <f t="shared" si="920"/>
        <v>-1.3802092311025966E-2</v>
      </c>
      <c r="AE6544">
        <f>Sheet2!$B$17+Sheet2!$B$18*'Portfolio allocation'!K6544</f>
        <v>-1.1880955317127568E-2</v>
      </c>
      <c r="AF6544">
        <f t="shared" si="926"/>
        <v>-1.921136993898398E-3</v>
      </c>
      <c r="AH6544" s="2">
        <v>42032</v>
      </c>
      <c r="AI6544">
        <v>1.7190000000000001</v>
      </c>
      <c r="AJ6544">
        <v>0.15</v>
      </c>
      <c r="AK6544">
        <v>1.1341000000000001</v>
      </c>
      <c r="AR6544" s="3"/>
    </row>
    <row r="6545" spans="1:44" hidden="1" outlineLevel="1" x14ac:dyDescent="0.2">
      <c r="A6545" s="2">
        <v>42033</v>
      </c>
      <c r="B6545">
        <v>18.760000000000002</v>
      </c>
      <c r="E6545" s="2">
        <v>42033</v>
      </c>
      <c r="F6545">
        <v>2021.25</v>
      </c>
      <c r="G6545">
        <f t="shared" si="921"/>
        <v>9.5347025212770831E-3</v>
      </c>
      <c r="H6545" s="2">
        <v>42033</v>
      </c>
      <c r="I6545">
        <v>3704.35</v>
      </c>
      <c r="J6545">
        <f t="shared" si="922"/>
        <v>9.6072606361232715E-3</v>
      </c>
      <c r="K6545">
        <f t="shared" si="918"/>
        <v>9.6012606361232707E-3</v>
      </c>
      <c r="L6545">
        <v>-1.2982635577091723E-2</v>
      </c>
      <c r="N6545" s="2">
        <v>42033</v>
      </c>
      <c r="O6545">
        <v>42.01</v>
      </c>
      <c r="Q6545" s="2">
        <v>42033</v>
      </c>
      <c r="R6545">
        <v>60162.71</v>
      </c>
      <c r="S6545" s="8">
        <f t="shared" si="923"/>
        <v>1.99074733337401E-2</v>
      </c>
      <c r="T6545" s="9">
        <f t="shared" si="919"/>
        <v>1.9901473333740101E-2</v>
      </c>
      <c r="U6545" s="3">
        <f>Sheet1!$B$17+Sheet1!$B$18*'Portfolio allocation'!K6545</f>
        <v>1.1502608414418426E-2</v>
      </c>
      <c r="V6545" s="13">
        <f t="shared" si="924"/>
        <v>8.398864919321675E-3</v>
      </c>
      <c r="W6545" s="13"/>
      <c r="X6545" s="2">
        <v>42033</v>
      </c>
      <c r="Y6545">
        <v>148.50899999999999</v>
      </c>
      <c r="AA6545" s="2">
        <v>42033</v>
      </c>
      <c r="AB6545">
        <v>2241.21</v>
      </c>
      <c r="AC6545">
        <f t="shared" si="925"/>
        <v>2.5931995459039792E-2</v>
      </c>
      <c r="AD6545">
        <f t="shared" si="920"/>
        <v>2.5925995459039793E-2</v>
      </c>
      <c r="AE6545">
        <f>Sheet2!$B$17+Sheet2!$B$18*'Portfolio allocation'!K6545</f>
        <v>8.591072919317851E-3</v>
      </c>
      <c r="AF6545">
        <f t="shared" si="926"/>
        <v>1.7334922539721943E-2</v>
      </c>
      <c r="AH6545" s="2">
        <v>42033</v>
      </c>
      <c r="AI6545">
        <v>1.756</v>
      </c>
      <c r="AJ6545">
        <v>0.15</v>
      </c>
      <c r="AK6545">
        <v>1.1337999999999999</v>
      </c>
      <c r="AR6545" s="3"/>
    </row>
    <row r="6546" spans="1:44" hidden="1" outlineLevel="1" x14ac:dyDescent="0.2">
      <c r="A6546" s="2">
        <v>42034</v>
      </c>
      <c r="B6546">
        <v>20.97</v>
      </c>
      <c r="E6546" s="2">
        <v>42034</v>
      </c>
      <c r="F6546">
        <v>1994.99</v>
      </c>
      <c r="G6546">
        <f t="shared" si="921"/>
        <v>-1.2991960420531856E-2</v>
      </c>
      <c r="H6546" s="2">
        <v>42034</v>
      </c>
      <c r="I6546">
        <v>3656.28</v>
      </c>
      <c r="J6546">
        <f t="shared" si="922"/>
        <v>-1.2976635577091722E-2</v>
      </c>
      <c r="K6546">
        <f t="shared" si="918"/>
        <v>-1.2982635577091723E-2</v>
      </c>
      <c r="L6546">
        <v>1.298281137549645E-2</v>
      </c>
      <c r="N6546" s="2">
        <v>42034</v>
      </c>
      <c r="O6546">
        <v>40.4</v>
      </c>
      <c r="Q6546" s="2">
        <v>42034</v>
      </c>
      <c r="R6546">
        <v>57857.02</v>
      </c>
      <c r="S6546" s="8">
        <f t="shared" si="923"/>
        <v>-3.8324237721339416E-2</v>
      </c>
      <c r="T6546" s="9">
        <f t="shared" si="919"/>
        <v>-3.8330237721339415E-2</v>
      </c>
      <c r="U6546" s="3">
        <f>Sheet1!$B$17+Sheet1!$B$18*'Portfolio allocation'!K6546</f>
        <v>-1.4406209673425256E-2</v>
      </c>
      <c r="V6546" s="13">
        <f t="shared" si="924"/>
        <v>-2.3924028047914159E-2</v>
      </c>
      <c r="W6546" s="13"/>
      <c r="X6546" s="2">
        <v>42034</v>
      </c>
      <c r="Y6546">
        <v>146.43629999999999</v>
      </c>
      <c r="AA6546" s="2">
        <v>42034</v>
      </c>
      <c r="AB6546">
        <v>2209.9299999999998</v>
      </c>
      <c r="AC6546">
        <f t="shared" si="925"/>
        <v>-1.3956746578857038E-2</v>
      </c>
      <c r="AD6546">
        <f t="shared" si="920"/>
        <v>-1.3962546578857038E-2</v>
      </c>
      <c r="AE6546">
        <f>Sheet2!$B$17+Sheet2!$B$18*'Portfolio allocation'!K6546</f>
        <v>-1.1491103760775169E-2</v>
      </c>
      <c r="AF6546">
        <f t="shared" si="926"/>
        <v>-2.4714428180818687E-3</v>
      </c>
      <c r="AH6546" s="2">
        <v>42034</v>
      </c>
      <c r="AI6546">
        <v>1.639</v>
      </c>
      <c r="AJ6546">
        <v>0.14499999999999999</v>
      </c>
      <c r="AK6546">
        <v>1.12845</v>
      </c>
      <c r="AR6546" s="3"/>
    </row>
    <row r="6547" spans="1:44" hidden="1" outlineLevel="1" x14ac:dyDescent="0.2">
      <c r="A6547" s="2">
        <v>42037</v>
      </c>
      <c r="B6547">
        <v>19.43</v>
      </c>
      <c r="E6547" s="2">
        <v>42037</v>
      </c>
      <c r="F6547">
        <v>2020.85</v>
      </c>
      <c r="G6547">
        <f t="shared" si="921"/>
        <v>1.29624709898295E-2</v>
      </c>
      <c r="H6547" s="2">
        <v>42037</v>
      </c>
      <c r="I6547">
        <v>3703.77</v>
      </c>
      <c r="J6547">
        <f t="shared" si="922"/>
        <v>1.2988611375496451E-2</v>
      </c>
      <c r="K6547">
        <f t="shared" si="918"/>
        <v>1.298281137549645E-2</v>
      </c>
      <c r="L6547">
        <v>1.445764110082432E-2</v>
      </c>
      <c r="N6547" s="2">
        <v>42037</v>
      </c>
      <c r="O6547">
        <v>41.28</v>
      </c>
      <c r="Q6547" s="2">
        <v>42037</v>
      </c>
      <c r="R6547">
        <v>59117.279999999999</v>
      </c>
      <c r="S6547" s="8">
        <f t="shared" si="923"/>
        <v>2.1782317858749067E-2</v>
      </c>
      <c r="T6547" s="9">
        <f t="shared" si="919"/>
        <v>2.1776517858749067E-2</v>
      </c>
      <c r="U6547" s="3">
        <f>Sheet1!$B$17+Sheet1!$B$18*'Portfolio allocation'!K6547</f>
        <v>1.5382009122519748E-2</v>
      </c>
      <c r="V6547" s="13">
        <f t="shared" si="924"/>
        <v>6.394508736229319E-3</v>
      </c>
      <c r="W6547" s="13"/>
      <c r="X6547" s="2">
        <v>42037</v>
      </c>
      <c r="Y6547">
        <v>147.72569999999999</v>
      </c>
      <c r="AA6547" s="2">
        <v>42037</v>
      </c>
      <c r="AB6547">
        <v>2229.39</v>
      </c>
      <c r="AC6547">
        <f t="shared" si="925"/>
        <v>8.8057087781061583E-3</v>
      </c>
      <c r="AD6547">
        <f t="shared" si="920"/>
        <v>8.7997087781061575E-3</v>
      </c>
      <c r="AE6547">
        <f>Sheet2!$B$17+Sheet2!$B$18*'Portfolio allocation'!K6547</f>
        <v>1.1598034107930399E-2</v>
      </c>
      <c r="AF6547">
        <f t="shared" si="926"/>
        <v>-2.7983253298242416E-3</v>
      </c>
      <c r="AH6547" s="2">
        <v>42037</v>
      </c>
      <c r="AI6547">
        <v>1.6739999999999999</v>
      </c>
      <c r="AJ6547">
        <v>0.15</v>
      </c>
      <c r="AK6547">
        <v>1.13435</v>
      </c>
      <c r="AR6547" s="3"/>
    </row>
    <row r="6548" spans="1:44" hidden="1" outlineLevel="1" x14ac:dyDescent="0.2">
      <c r="A6548" s="2">
        <v>42038</v>
      </c>
      <c r="B6548">
        <v>17.329999999999998</v>
      </c>
      <c r="E6548" s="2">
        <v>42038</v>
      </c>
      <c r="F6548">
        <v>2050.0300000000002</v>
      </c>
      <c r="G6548">
        <f t="shared" si="921"/>
        <v>1.443946854046585E-2</v>
      </c>
      <c r="H6548" s="2">
        <v>42038</v>
      </c>
      <c r="I6548">
        <v>3757.34</v>
      </c>
      <c r="J6548">
        <f t="shared" si="922"/>
        <v>1.446364110082432E-2</v>
      </c>
      <c r="K6548">
        <f t="shared" si="918"/>
        <v>1.445764110082432E-2</v>
      </c>
      <c r="L6548">
        <v>-3.8660330959668708E-3</v>
      </c>
      <c r="N6548" s="2">
        <v>42038</v>
      </c>
      <c r="O6548">
        <v>41.6</v>
      </c>
      <c r="Q6548" s="2">
        <v>42038</v>
      </c>
      <c r="R6548">
        <v>59575.57</v>
      </c>
      <c r="S6548" s="8">
        <f t="shared" si="923"/>
        <v>7.7522172873989437E-3</v>
      </c>
      <c r="T6548" s="9">
        <f t="shared" si="919"/>
        <v>7.7462172873989437E-3</v>
      </c>
      <c r="U6548" s="3">
        <f>Sheet1!$B$17+Sheet1!$B$18*'Portfolio allocation'!K6548</f>
        <v>1.7073971160571667E-2</v>
      </c>
      <c r="V6548" s="13">
        <f t="shared" si="924"/>
        <v>-9.3277538731727228E-3</v>
      </c>
      <c r="W6548" s="13"/>
      <c r="X6548" s="2">
        <v>42038</v>
      </c>
      <c r="Y6548">
        <v>151.36490000000001</v>
      </c>
      <c r="AA6548" s="2">
        <v>42038</v>
      </c>
      <c r="AB6548">
        <v>2284.31</v>
      </c>
      <c r="AC6548">
        <f t="shared" si="925"/>
        <v>2.4634541287078537E-2</v>
      </c>
      <c r="AD6548">
        <f t="shared" si="920"/>
        <v>2.4627621287078537E-2</v>
      </c>
      <c r="AE6548">
        <f>Sheet2!$B$17+Sheet2!$B$18*'Portfolio allocation'!K6548</f>
        <v>1.2909490326001239E-2</v>
      </c>
      <c r="AF6548">
        <f t="shared" si="926"/>
        <v>1.1718130961077298E-2</v>
      </c>
      <c r="AH6548" s="2">
        <v>42038</v>
      </c>
      <c r="AI6548">
        <v>1.798</v>
      </c>
      <c r="AJ6548">
        <v>0.17299999999999999</v>
      </c>
      <c r="AK6548">
        <v>1.1448499999999999</v>
      </c>
      <c r="AR6548" s="3"/>
    </row>
    <row r="6549" spans="1:44" hidden="1" outlineLevel="1" x14ac:dyDescent="0.2">
      <c r="A6549" s="2">
        <v>42039</v>
      </c>
      <c r="B6549">
        <v>18.329999999999998</v>
      </c>
      <c r="E6549" s="2">
        <v>42039</v>
      </c>
      <c r="F6549">
        <v>2041.51</v>
      </c>
      <c r="G6549">
        <f t="shared" si="921"/>
        <v>-4.1560367409257948E-3</v>
      </c>
      <c r="H6549" s="2">
        <v>42039</v>
      </c>
      <c r="I6549">
        <v>3742.84</v>
      </c>
      <c r="J6549">
        <f t="shared" si="922"/>
        <v>-3.8591130959668707E-3</v>
      </c>
      <c r="K6549">
        <f t="shared" si="918"/>
        <v>-3.8660330959668708E-3</v>
      </c>
      <c r="L6549">
        <v>1.0484312787936535E-2</v>
      </c>
      <c r="N6549" s="2">
        <v>42039</v>
      </c>
      <c r="O6549">
        <v>41.84</v>
      </c>
      <c r="Q6549" s="2">
        <v>42039</v>
      </c>
      <c r="R6549">
        <v>59919.26</v>
      </c>
      <c r="S6549" s="8">
        <f t="shared" si="923"/>
        <v>5.7689754374150581E-3</v>
      </c>
      <c r="T6549" s="9">
        <f t="shared" si="919"/>
        <v>5.7620554374150585E-3</v>
      </c>
      <c r="U6549" s="3">
        <f>Sheet1!$B$17+Sheet1!$B$18*'Portfolio allocation'!K6549</f>
        <v>-3.9474122616467155E-3</v>
      </c>
      <c r="V6549" s="13">
        <f t="shared" si="924"/>
        <v>9.7094676990617731E-3</v>
      </c>
      <c r="W6549" s="13"/>
      <c r="X6549" s="2">
        <v>42039</v>
      </c>
      <c r="Y6549">
        <v>149.92259999999999</v>
      </c>
      <c r="AA6549" s="2">
        <v>42039</v>
      </c>
      <c r="AB6549">
        <v>2262.54</v>
      </c>
      <c r="AC6549">
        <f t="shared" si="925"/>
        <v>-9.530230135139317E-3</v>
      </c>
      <c r="AD6549">
        <f t="shared" si="920"/>
        <v>-9.5379501351393163E-3</v>
      </c>
      <c r="AE6549">
        <f>Sheet2!$B$17+Sheet2!$B$18*'Portfolio allocation'!K6549</f>
        <v>-3.3843882489941039E-3</v>
      </c>
      <c r="AF6549">
        <f t="shared" si="926"/>
        <v>-6.1535618861452129E-3</v>
      </c>
      <c r="AH6549" s="2">
        <v>42039</v>
      </c>
      <c r="AI6549">
        <v>1.7470000000000001</v>
      </c>
      <c r="AJ6549">
        <v>0.193</v>
      </c>
      <c r="AK6549">
        <v>1.14245</v>
      </c>
      <c r="AR6549" s="3"/>
    </row>
    <row r="6550" spans="1:44" hidden="1" outlineLevel="1" x14ac:dyDescent="0.2">
      <c r="A6550" s="2">
        <v>42040</v>
      </c>
      <c r="B6550">
        <v>16.850000000000001</v>
      </c>
      <c r="E6550" s="2">
        <v>42040</v>
      </c>
      <c r="F6550">
        <v>2062.52</v>
      </c>
      <c r="G6550">
        <f t="shared" si="921"/>
        <v>1.0291401952476242E-2</v>
      </c>
      <c r="H6550" s="2">
        <v>42040</v>
      </c>
      <c r="I6550">
        <v>3782.11</v>
      </c>
      <c r="J6550">
        <f t="shared" si="922"/>
        <v>1.0492032787936534E-2</v>
      </c>
      <c r="K6550">
        <f t="shared" si="918"/>
        <v>1.0484312787936535E-2</v>
      </c>
      <c r="L6550">
        <v>-3.1568758556467422E-3</v>
      </c>
      <c r="N6550" s="2">
        <v>42040</v>
      </c>
      <c r="O6550">
        <v>42.45</v>
      </c>
      <c r="Q6550" s="2">
        <v>42040</v>
      </c>
      <c r="R6550">
        <v>60792.84</v>
      </c>
      <c r="S6550" s="8">
        <f t="shared" si="923"/>
        <v>1.4579285525221586E-2</v>
      </c>
      <c r="T6550" s="9">
        <f t="shared" si="919"/>
        <v>1.4571565525221587E-2</v>
      </c>
      <c r="U6550" s="3">
        <f>Sheet1!$B$17+Sheet1!$B$18*'Portfolio allocation'!K6550</f>
        <v>1.2515668222496237E-2</v>
      </c>
      <c r="V6550" s="13">
        <f t="shared" si="924"/>
        <v>2.0558973027253492E-3</v>
      </c>
      <c r="W6550" s="13"/>
      <c r="X6550" s="2">
        <v>42040</v>
      </c>
      <c r="Y6550">
        <v>150.83000000000001</v>
      </c>
      <c r="AA6550" s="2">
        <v>42040</v>
      </c>
      <c r="AB6550">
        <v>2276.2399999999998</v>
      </c>
      <c r="AC6550">
        <f t="shared" si="925"/>
        <v>6.0551415665579533E-3</v>
      </c>
      <c r="AD6550">
        <f t="shared" si="920"/>
        <v>6.047301566557953E-3</v>
      </c>
      <c r="AE6550">
        <f>Sheet2!$B$17+Sheet2!$B$18*'Portfolio allocation'!K6550</f>
        <v>9.3763054214081425E-3</v>
      </c>
      <c r="AF6550">
        <f t="shared" si="926"/>
        <v>-3.3290038548501894E-3</v>
      </c>
      <c r="AH6550" s="2">
        <v>42040</v>
      </c>
      <c r="AI6550">
        <v>1.8169999999999999</v>
      </c>
      <c r="AJ6550">
        <v>0.19600000000000001</v>
      </c>
      <c r="AK6550">
        <v>1.1430499999999999</v>
      </c>
      <c r="AR6550" s="3"/>
    </row>
    <row r="6551" spans="1:44" hidden="1" outlineLevel="1" x14ac:dyDescent="0.2">
      <c r="A6551" s="2">
        <v>42041</v>
      </c>
      <c r="B6551">
        <v>17.29</v>
      </c>
      <c r="E6551" s="2">
        <v>42041</v>
      </c>
      <c r="F6551">
        <v>2055.4699999999998</v>
      </c>
      <c r="G6551">
        <f t="shared" si="921"/>
        <v>-3.4181486724977894E-3</v>
      </c>
      <c r="H6551" s="2">
        <v>42041</v>
      </c>
      <c r="I6551">
        <v>3770.2</v>
      </c>
      <c r="J6551">
        <f t="shared" si="922"/>
        <v>-3.1490358556467424E-3</v>
      </c>
      <c r="K6551">
        <f t="shared" si="918"/>
        <v>-3.1568758556467422E-3</v>
      </c>
      <c r="L6551">
        <v>-4.2112086276589631E-3</v>
      </c>
      <c r="N6551" s="2">
        <v>42041</v>
      </c>
      <c r="O6551">
        <v>42.41</v>
      </c>
      <c r="Q6551" s="2">
        <v>42041</v>
      </c>
      <c r="R6551">
        <v>60735.57</v>
      </c>
      <c r="S6551" s="8">
        <f t="shared" si="923"/>
        <v>-9.4205172846006935E-4</v>
      </c>
      <c r="T6551" s="9">
        <f t="shared" si="919"/>
        <v>-9.498917284600693E-4</v>
      </c>
      <c r="U6551" s="3">
        <f>Sheet1!$B$17+Sheet1!$B$18*'Portfolio allocation'!K6551</f>
        <v>-3.1338491031169561E-3</v>
      </c>
      <c r="V6551" s="13">
        <f t="shared" si="924"/>
        <v>2.1839573746568869E-3</v>
      </c>
      <c r="W6551" s="13"/>
      <c r="X6551" s="2">
        <v>42041</v>
      </c>
      <c r="Y6551">
        <v>149.6934</v>
      </c>
      <c r="AA6551" s="2">
        <v>42041</v>
      </c>
      <c r="AB6551">
        <v>2274.94</v>
      </c>
      <c r="AC6551">
        <f t="shared" si="925"/>
        <v>-5.7111728113012905E-4</v>
      </c>
      <c r="AD6551">
        <f t="shared" si="920"/>
        <v>-5.8095728113012905E-4</v>
      </c>
      <c r="AE6551">
        <f>Sheet2!$B$17+Sheet2!$B$18*'Portfolio allocation'!K6551</f>
        <v>-2.7537875386639426E-3</v>
      </c>
      <c r="AF6551">
        <f t="shared" si="926"/>
        <v>2.1728302575338134E-3</v>
      </c>
      <c r="AH6551" s="2">
        <v>42041</v>
      </c>
      <c r="AI6551">
        <v>1.958</v>
      </c>
      <c r="AJ6551">
        <v>0.246</v>
      </c>
      <c r="AK6551">
        <v>1.13445</v>
      </c>
      <c r="AR6551" s="3"/>
    </row>
    <row r="6552" spans="1:44" hidden="1" outlineLevel="1" x14ac:dyDescent="0.2">
      <c r="A6552" s="2">
        <v>42044</v>
      </c>
      <c r="B6552">
        <v>18.55</v>
      </c>
      <c r="E6552" s="2">
        <v>42044</v>
      </c>
      <c r="F6552">
        <v>2046.74</v>
      </c>
      <c r="G6552">
        <f t="shared" si="921"/>
        <v>-4.2472038025365144E-3</v>
      </c>
      <c r="H6552" s="2">
        <v>42044</v>
      </c>
      <c r="I6552">
        <v>3754.36</v>
      </c>
      <c r="J6552">
        <f t="shared" si="922"/>
        <v>-4.2013686276589635E-3</v>
      </c>
      <c r="K6552">
        <f t="shared" si="918"/>
        <v>-4.2112086276589631E-3</v>
      </c>
      <c r="L6552">
        <v>1.0714212106670541E-2</v>
      </c>
      <c r="N6552" s="2">
        <v>42044</v>
      </c>
      <c r="O6552">
        <v>42.36</v>
      </c>
      <c r="Q6552" s="2">
        <v>42044</v>
      </c>
      <c r="R6552">
        <v>60663.96</v>
      </c>
      <c r="S6552" s="8">
        <f t="shared" si="923"/>
        <v>-1.1790454917933735E-3</v>
      </c>
      <c r="T6552" s="9">
        <f t="shared" si="919"/>
        <v>-1.1888854917933734E-3</v>
      </c>
      <c r="U6552" s="3">
        <f>Sheet1!$B$17+Sheet1!$B$18*'Portfolio allocation'!K6552</f>
        <v>-4.3434063795151842E-3</v>
      </c>
      <c r="V6552" s="13">
        <f t="shared" si="924"/>
        <v>3.1545208877218111E-3</v>
      </c>
      <c r="W6552" s="13"/>
      <c r="X6552" s="2">
        <v>42044</v>
      </c>
      <c r="Y6552">
        <v>148.76689999999999</v>
      </c>
      <c r="AA6552" s="2">
        <v>42044</v>
      </c>
      <c r="AB6552">
        <v>2260.86</v>
      </c>
      <c r="AC6552">
        <f t="shared" si="925"/>
        <v>-6.1891742199794431E-3</v>
      </c>
      <c r="AD6552">
        <f t="shared" si="920"/>
        <v>-6.1984942199794432E-3</v>
      </c>
      <c r="AE6552">
        <f>Sheet2!$B$17+Sheet2!$B$18*'Portfolio allocation'!K6552</f>
        <v>-3.6913271379989802E-3</v>
      </c>
      <c r="AF6552">
        <f t="shared" si="926"/>
        <v>-2.507167081980463E-3</v>
      </c>
      <c r="AH6552" s="2">
        <v>42044</v>
      </c>
      <c r="AI6552">
        <v>1.9770000000000001</v>
      </c>
      <c r="AJ6552">
        <v>0.23300000000000001</v>
      </c>
      <c r="AK6552">
        <v>1.1335500000000001</v>
      </c>
      <c r="AR6552" s="3"/>
    </row>
    <row r="6553" spans="1:44" hidden="1" outlineLevel="1" x14ac:dyDescent="0.2">
      <c r="A6553" s="2">
        <v>42045</v>
      </c>
      <c r="B6553">
        <v>17.23</v>
      </c>
      <c r="E6553" s="2">
        <v>42045</v>
      </c>
      <c r="F6553">
        <v>2068.59</v>
      </c>
      <c r="G6553">
        <f t="shared" si="921"/>
        <v>1.0675513255225422E-2</v>
      </c>
      <c r="H6553" s="2">
        <v>42045</v>
      </c>
      <c r="I6553">
        <v>3794.62</v>
      </c>
      <c r="J6553">
        <f t="shared" si="922"/>
        <v>1.0723532106670541E-2</v>
      </c>
      <c r="K6553">
        <f t="shared" si="918"/>
        <v>1.0714212106670541E-2</v>
      </c>
      <c r="L6553">
        <v>3.0699719898177251E-4</v>
      </c>
      <c r="N6553" s="2">
        <v>42045</v>
      </c>
      <c r="O6553">
        <v>42.6</v>
      </c>
      <c r="Q6553" s="2">
        <v>42045</v>
      </c>
      <c r="R6553">
        <v>61007.67</v>
      </c>
      <c r="S6553" s="8">
        <f t="shared" si="923"/>
        <v>5.6658022324951318E-3</v>
      </c>
      <c r="T6553" s="9">
        <f t="shared" si="919"/>
        <v>5.6564822324951317E-3</v>
      </c>
      <c r="U6553" s="3">
        <f>Sheet1!$B$17+Sheet1!$B$18*'Portfolio allocation'!K6553</f>
        <v>1.2779414547371444E-2</v>
      </c>
      <c r="V6553" s="13">
        <f t="shared" si="924"/>
        <v>-7.1229323148763127E-3</v>
      </c>
      <c r="W6553" s="13"/>
      <c r="X6553" s="2">
        <v>42045</v>
      </c>
      <c r="Y6553">
        <v>151.45089999999999</v>
      </c>
      <c r="AA6553" s="2">
        <v>42045</v>
      </c>
      <c r="AB6553">
        <v>2301.65</v>
      </c>
      <c r="AC6553">
        <f t="shared" si="925"/>
        <v>1.8041807099953067E-2</v>
      </c>
      <c r="AD6553">
        <f t="shared" si="920"/>
        <v>1.8032567099953066E-2</v>
      </c>
      <c r="AE6553">
        <f>Sheet2!$B$17+Sheet2!$B$18*'Portfolio allocation'!K6553</f>
        <v>9.5807377608885091E-3</v>
      </c>
      <c r="AF6553">
        <f t="shared" si="926"/>
        <v>8.4518293390645569E-3</v>
      </c>
      <c r="AH6553" s="2">
        <v>42045</v>
      </c>
      <c r="AI6553">
        <v>2.004</v>
      </c>
      <c r="AJ6553">
        <v>0.23100000000000001</v>
      </c>
      <c r="AK6553">
        <v>1.1324000000000001</v>
      </c>
      <c r="AR6553" s="3"/>
    </row>
    <row r="6554" spans="1:44" hidden="1" outlineLevel="1" x14ac:dyDescent="0.2">
      <c r="A6554" s="2">
        <v>42046</v>
      </c>
      <c r="B6554">
        <v>16.96</v>
      </c>
      <c r="E6554" s="2">
        <v>42046</v>
      </c>
      <c r="F6554">
        <v>2068.5300000000002</v>
      </c>
      <c r="G6554">
        <f t="shared" si="921"/>
        <v>-2.9005264455483903E-5</v>
      </c>
      <c r="H6554" s="2">
        <v>42046</v>
      </c>
      <c r="I6554">
        <v>3795.82</v>
      </c>
      <c r="J6554">
        <f t="shared" si="922"/>
        <v>3.1623719898177249E-4</v>
      </c>
      <c r="K6554">
        <f t="shared" si="918"/>
        <v>3.0699719898177251E-4</v>
      </c>
      <c r="L6554">
        <v>9.8778717003440222E-3</v>
      </c>
      <c r="N6554" s="2">
        <v>42046</v>
      </c>
      <c r="O6554">
        <v>42.38</v>
      </c>
      <c r="Q6554" s="2">
        <v>42046</v>
      </c>
      <c r="R6554">
        <v>60692.61</v>
      </c>
      <c r="S6554" s="8">
        <f t="shared" si="923"/>
        <v>-5.1642686894942669E-3</v>
      </c>
      <c r="T6554" s="9">
        <f t="shared" si="919"/>
        <v>-5.1735086894942666E-3</v>
      </c>
      <c r="U6554" s="3">
        <f>Sheet1!$B$17+Sheet1!$B$18*'Portfolio allocation'!K6554</f>
        <v>8.3999385137020202E-4</v>
      </c>
      <c r="V6554" s="13">
        <f t="shared" si="924"/>
        <v>-6.0135025408644682E-3</v>
      </c>
      <c r="W6554" s="13"/>
      <c r="X6554" s="2">
        <v>42046</v>
      </c>
      <c r="Y6554">
        <v>151.107</v>
      </c>
      <c r="AA6554" s="2">
        <v>42046</v>
      </c>
      <c r="AB6554">
        <v>2296.42</v>
      </c>
      <c r="AC6554">
        <f t="shared" si="925"/>
        <v>-2.2722829274650636E-3</v>
      </c>
      <c r="AD6554">
        <f t="shared" si="920"/>
        <v>-2.2816029274650637E-3</v>
      </c>
      <c r="AE6554">
        <f>Sheet2!$B$17+Sheet2!$B$18*'Portfolio allocation'!K6554</f>
        <v>3.2637675290586083E-4</v>
      </c>
      <c r="AF6554">
        <f t="shared" si="926"/>
        <v>-2.6079796803709244E-3</v>
      </c>
      <c r="AH6554" s="2">
        <v>42046</v>
      </c>
      <c r="AI6554">
        <v>2.0209999999999999</v>
      </c>
      <c r="AJ6554">
        <v>0.23300000000000001</v>
      </c>
      <c r="AK6554">
        <v>1.13045</v>
      </c>
      <c r="AR6554" s="3"/>
    </row>
    <row r="6555" spans="1:44" hidden="1" outlineLevel="1" x14ac:dyDescent="0.2">
      <c r="A6555" s="2">
        <v>42047</v>
      </c>
      <c r="B6555">
        <v>15.34</v>
      </c>
      <c r="E6555" s="2">
        <v>42047</v>
      </c>
      <c r="F6555">
        <v>2088.48</v>
      </c>
      <c r="G6555">
        <f t="shared" si="921"/>
        <v>9.644530173601451E-3</v>
      </c>
      <c r="H6555" s="2">
        <v>42047</v>
      </c>
      <c r="I6555">
        <v>3833.35</v>
      </c>
      <c r="J6555">
        <f t="shared" si="922"/>
        <v>9.8871917003440224E-3</v>
      </c>
      <c r="K6555">
        <f t="shared" si="918"/>
        <v>9.8778717003440222E-3</v>
      </c>
      <c r="L6555">
        <v>4.1492027902486784E-3</v>
      </c>
      <c r="N6555" s="2">
        <v>42047</v>
      </c>
      <c r="O6555">
        <v>43.09</v>
      </c>
      <c r="Q6555" s="2">
        <v>42047</v>
      </c>
      <c r="R6555">
        <v>61709.39</v>
      </c>
      <c r="S6555" s="8">
        <f t="shared" si="923"/>
        <v>1.6752945704592292E-2</v>
      </c>
      <c r="T6555" s="9">
        <f t="shared" si="919"/>
        <v>1.6743625704592292E-2</v>
      </c>
      <c r="U6555" s="3">
        <f>Sheet1!$B$17+Sheet1!$B$18*'Portfolio allocation'!K6555</f>
        <v>1.1819943637549089E-2</v>
      </c>
      <c r="V6555" s="13">
        <f t="shared" si="924"/>
        <v>4.923682067043203E-3</v>
      </c>
      <c r="W6555" s="13"/>
      <c r="X6555" s="2">
        <v>42047</v>
      </c>
      <c r="Y6555">
        <v>151.4127</v>
      </c>
      <c r="AA6555" s="2">
        <v>42047</v>
      </c>
      <c r="AB6555">
        <v>2301.0700000000002</v>
      </c>
      <c r="AC6555">
        <f t="shared" si="925"/>
        <v>2.0248909171667329E-3</v>
      </c>
      <c r="AD6555">
        <f t="shared" si="920"/>
        <v>2.0158509171667328E-3</v>
      </c>
      <c r="AE6555">
        <f>Sheet2!$B$17+Sheet2!$B$18*'Portfolio allocation'!K6555</f>
        <v>8.8370425346094399E-3</v>
      </c>
      <c r="AF6555">
        <f t="shared" si="926"/>
        <v>-6.8211916174427071E-3</v>
      </c>
      <c r="AH6555" s="2">
        <v>42047</v>
      </c>
      <c r="AI6555">
        <v>1.988</v>
      </c>
      <c r="AJ6555">
        <v>0.22600000000000001</v>
      </c>
      <c r="AK6555">
        <v>1.1372500000000001</v>
      </c>
      <c r="AR6555" s="3"/>
    </row>
    <row r="6556" spans="1:44" hidden="1" outlineLevel="1" x14ac:dyDescent="0.2">
      <c r="A6556" s="2">
        <v>42048</v>
      </c>
      <c r="B6556">
        <v>14.69</v>
      </c>
      <c r="E6556" s="2">
        <v>42048</v>
      </c>
      <c r="F6556">
        <v>2096.9899999999998</v>
      </c>
      <c r="G6556">
        <f t="shared" si="921"/>
        <v>4.0747337776754211E-3</v>
      </c>
      <c r="H6556" s="2">
        <v>42048</v>
      </c>
      <c r="I6556">
        <v>3849.29</v>
      </c>
      <c r="J6556">
        <f t="shared" si="922"/>
        <v>4.1582427902486785E-3</v>
      </c>
      <c r="K6556">
        <f t="shared" si="918"/>
        <v>4.1492027902486784E-3</v>
      </c>
      <c r="L6556">
        <v>-8.8400000000000001E-6</v>
      </c>
      <c r="N6556" s="2">
        <v>42048</v>
      </c>
      <c r="O6556">
        <v>43.87</v>
      </c>
      <c r="Q6556" s="2">
        <v>42048</v>
      </c>
      <c r="R6556">
        <v>62826.43</v>
      </c>
      <c r="S6556" s="8">
        <f t="shared" si="923"/>
        <v>1.810162116332692E-2</v>
      </c>
      <c r="T6556" s="9">
        <f t="shared" si="919"/>
        <v>1.8092581163326921E-2</v>
      </c>
      <c r="U6556" s="3">
        <f>Sheet1!$B$17+Sheet1!$B$18*'Portfolio allocation'!K6556</f>
        <v>5.2478694801104762E-3</v>
      </c>
      <c r="V6556" s="13">
        <f t="shared" si="924"/>
        <v>1.2844711683216445E-2</v>
      </c>
      <c r="W6556" s="13"/>
      <c r="X6556" s="2">
        <v>42048</v>
      </c>
      <c r="Y6556">
        <v>153.20840000000001</v>
      </c>
      <c r="AA6556" s="2">
        <v>42048</v>
      </c>
      <c r="AB6556">
        <v>2328.36</v>
      </c>
      <c r="AC6556">
        <f t="shared" si="925"/>
        <v>1.1859700052584188E-2</v>
      </c>
      <c r="AD6556">
        <f t="shared" si="920"/>
        <v>1.1850860052584188E-2</v>
      </c>
      <c r="AE6556">
        <f>Sheet2!$B$17+Sheet2!$B$18*'Portfolio allocation'!K6556</f>
        <v>3.7429639881904923E-3</v>
      </c>
      <c r="AF6556">
        <f t="shared" si="926"/>
        <v>8.1078960643936951E-3</v>
      </c>
      <c r="AH6556" s="2">
        <v>42048</v>
      </c>
      <c r="AI6556">
        <v>2.0470000000000002</v>
      </c>
      <c r="AJ6556">
        <v>0.221</v>
      </c>
      <c r="AK6556">
        <v>1.14025</v>
      </c>
      <c r="AR6556" s="3"/>
    </row>
    <row r="6557" spans="1:44" hidden="1" outlineLevel="1" x14ac:dyDescent="0.2">
      <c r="A6557" s="2">
        <v>42051</v>
      </c>
      <c r="B6557">
        <v>14.69</v>
      </c>
      <c r="E6557" s="2">
        <v>42051</v>
      </c>
      <c r="F6557">
        <v>2096.9899999999998</v>
      </c>
      <c r="G6557">
        <f t="shared" si="921"/>
        <v>0</v>
      </c>
      <c r="H6557" s="2">
        <v>42051</v>
      </c>
      <c r="I6557">
        <v>3849.29</v>
      </c>
      <c r="J6557">
        <f t="shared" si="922"/>
        <v>0</v>
      </c>
      <c r="K6557">
        <f t="shared" si="918"/>
        <v>-8.8400000000000001E-6</v>
      </c>
      <c r="L6557">
        <v>1.7447301389086445E-3</v>
      </c>
      <c r="N6557" s="2">
        <v>42051</v>
      </c>
      <c r="O6557">
        <v>43.87</v>
      </c>
      <c r="Q6557" s="2">
        <v>42051</v>
      </c>
      <c r="R6557">
        <v>62826.43</v>
      </c>
      <c r="S6557" s="8">
        <f t="shared" si="923"/>
        <v>0</v>
      </c>
      <c r="T6557" s="9">
        <f t="shared" si="919"/>
        <v>-8.8400000000000001E-6</v>
      </c>
      <c r="U6557" s="3">
        <f>Sheet1!$B$17+Sheet1!$B$18*'Portfolio allocation'!K6557</f>
        <v>4.7765741231923972E-4</v>
      </c>
      <c r="V6557" s="13">
        <f t="shared" si="924"/>
        <v>-4.8649741231923969E-4</v>
      </c>
      <c r="W6557" s="13"/>
      <c r="X6557" s="2">
        <v>42051</v>
      </c>
      <c r="Y6557">
        <v>153.20840000000001</v>
      </c>
      <c r="AA6557" s="2">
        <v>42051</v>
      </c>
      <c r="AB6557">
        <v>2328.36</v>
      </c>
      <c r="AC6557">
        <f t="shared" si="925"/>
        <v>0</v>
      </c>
      <c r="AD6557">
        <f t="shared" si="920"/>
        <v>-8.8400000000000001E-6</v>
      </c>
      <c r="AE6557">
        <f>Sheet2!$B$17+Sheet2!$B$18*'Portfolio allocation'!K6557</f>
        <v>4.55262578355632E-5</v>
      </c>
      <c r="AF6557">
        <f t="shared" si="926"/>
        <v>-5.4366257835563204E-5</v>
      </c>
      <c r="AH6557" s="2">
        <v>42051</v>
      </c>
      <c r="AI6557">
        <v>2.0470000000000002</v>
      </c>
      <c r="AJ6557">
        <v>0.221</v>
      </c>
      <c r="AK6557">
        <v>1.14045</v>
      </c>
      <c r="AR6557" s="3"/>
    </row>
    <row r="6558" spans="1:44" hidden="1" outlineLevel="1" x14ac:dyDescent="0.2">
      <c r="A6558" s="2">
        <v>42052</v>
      </c>
      <c r="B6558">
        <v>15.8</v>
      </c>
      <c r="E6558" s="2">
        <v>42052</v>
      </c>
      <c r="F6558">
        <v>2100.34</v>
      </c>
      <c r="G6558">
        <f t="shared" si="921"/>
        <v>1.5975278852071728E-3</v>
      </c>
      <c r="H6558" s="2">
        <v>42052</v>
      </c>
      <c r="I6558">
        <v>3856.04</v>
      </c>
      <c r="J6558">
        <f t="shared" si="922"/>
        <v>1.7535701389086444E-3</v>
      </c>
      <c r="K6558">
        <f t="shared" si="918"/>
        <v>1.7447301389086445E-3</v>
      </c>
      <c r="L6558">
        <v>-2.7854674578064011E-4</v>
      </c>
      <c r="N6558" s="2">
        <v>42052</v>
      </c>
      <c r="O6558">
        <v>43.58</v>
      </c>
      <c r="Q6558" s="2">
        <v>42052</v>
      </c>
      <c r="R6558">
        <v>62855.08</v>
      </c>
      <c r="S6558" s="8">
        <f t="shared" si="923"/>
        <v>4.5601827129115868E-4</v>
      </c>
      <c r="T6558" s="9">
        <f t="shared" si="919"/>
        <v>4.4717827129115871E-4</v>
      </c>
      <c r="U6558" s="3">
        <f>Sheet1!$B$17+Sheet1!$B$18*'Portfolio allocation'!K6558</f>
        <v>2.4893975170525284E-3</v>
      </c>
      <c r="V6558" s="13">
        <f t="shared" si="924"/>
        <v>-2.0422192457613697E-3</v>
      </c>
      <c r="W6558" s="13"/>
      <c r="X6558" s="2">
        <v>42052</v>
      </c>
      <c r="Y6558">
        <v>153.7433</v>
      </c>
      <c r="AA6558" s="2">
        <v>42052</v>
      </c>
      <c r="AB6558">
        <v>2336.4899999999998</v>
      </c>
      <c r="AC6558">
        <f t="shared" si="925"/>
        <v>3.4917280832860165E-3</v>
      </c>
      <c r="AD6558">
        <f t="shared" si="920"/>
        <v>3.4828880832860165E-3</v>
      </c>
      <c r="AE6558">
        <f>Sheet2!$B$17+Sheet2!$B$18*'Portfolio allocation'!K6558</f>
        <v>1.6048455629735429E-3</v>
      </c>
      <c r="AF6558">
        <f t="shared" si="926"/>
        <v>1.8780425203124736E-3</v>
      </c>
      <c r="AH6558" s="2">
        <v>42052</v>
      </c>
      <c r="AI6558">
        <v>2.145</v>
      </c>
      <c r="AJ6558">
        <v>0.221</v>
      </c>
      <c r="AK6558">
        <v>1.1398999999999999</v>
      </c>
      <c r="AR6558" s="3"/>
    </row>
    <row r="6559" spans="1:44" hidden="1" outlineLevel="1" x14ac:dyDescent="0.2">
      <c r="A6559" s="2">
        <v>42053</v>
      </c>
      <c r="B6559">
        <v>15.45</v>
      </c>
      <c r="E6559" s="2">
        <v>42053</v>
      </c>
      <c r="F6559">
        <v>2099.6799999999998</v>
      </c>
      <c r="G6559">
        <f t="shared" si="921"/>
        <v>-3.1423483816916953E-4</v>
      </c>
      <c r="H6559" s="2">
        <v>42053</v>
      </c>
      <c r="I6559">
        <v>3855</v>
      </c>
      <c r="J6559">
        <f t="shared" si="922"/>
        <v>-2.6970674578064013E-4</v>
      </c>
      <c r="K6559">
        <f t="shared" si="918"/>
        <v>-2.7854674578064011E-4</v>
      </c>
      <c r="L6559">
        <v>-9.0816970168606983E-4</v>
      </c>
      <c r="N6559" s="2">
        <v>42053</v>
      </c>
      <c r="O6559">
        <v>43.53</v>
      </c>
      <c r="Q6559" s="2">
        <v>42053</v>
      </c>
      <c r="R6559">
        <v>62782.96</v>
      </c>
      <c r="S6559" s="8">
        <f t="shared" si="923"/>
        <v>-1.1474012919878707E-3</v>
      </c>
      <c r="T6559" s="9">
        <f t="shared" si="919"/>
        <v>-1.1562412919878706E-3</v>
      </c>
      <c r="U6559" s="3">
        <f>Sheet1!$B$17+Sheet1!$B$18*'Portfolio allocation'!K6559</f>
        <v>1.6824299828177184E-4</v>
      </c>
      <c r="V6559" s="13">
        <f t="shared" si="924"/>
        <v>-1.3244842902696424E-3</v>
      </c>
      <c r="W6559" s="13"/>
      <c r="X6559" s="2">
        <v>42053</v>
      </c>
      <c r="Y6559">
        <v>154.91810000000001</v>
      </c>
      <c r="AA6559" s="2">
        <v>42053</v>
      </c>
      <c r="AB6559">
        <v>2354.34</v>
      </c>
      <c r="AC6559">
        <f t="shared" si="925"/>
        <v>7.6396646251430944E-3</v>
      </c>
      <c r="AD6559">
        <f t="shared" si="920"/>
        <v>7.6316246251430945E-3</v>
      </c>
      <c r="AE6559">
        <f>Sheet2!$B$17+Sheet2!$B$18*'Portfolio allocation'!K6559</f>
        <v>-1.9430386135398542E-4</v>
      </c>
      <c r="AF6559">
        <f t="shared" si="926"/>
        <v>7.8259284864970798E-3</v>
      </c>
      <c r="AH6559" s="2">
        <v>42053</v>
      </c>
      <c r="AI6559">
        <v>2.085</v>
      </c>
      <c r="AJ6559">
        <v>0.20100000000000001</v>
      </c>
      <c r="AK6559">
        <v>1.13615</v>
      </c>
      <c r="AR6559" s="3"/>
    </row>
    <row r="6560" spans="1:44" hidden="1" outlineLevel="1" x14ac:dyDescent="0.2">
      <c r="A6560" s="2">
        <v>42054</v>
      </c>
      <c r="B6560">
        <v>15.29</v>
      </c>
      <c r="E6560" s="2">
        <v>42054</v>
      </c>
      <c r="F6560">
        <v>2097.4499999999998</v>
      </c>
      <c r="G6560">
        <f t="shared" si="921"/>
        <v>-1.0620666006249113E-3</v>
      </c>
      <c r="H6560" s="2">
        <v>42054</v>
      </c>
      <c r="I6560">
        <v>3851.53</v>
      </c>
      <c r="J6560">
        <f t="shared" si="922"/>
        <v>-9.0012970168606987E-4</v>
      </c>
      <c r="K6560">
        <f t="shared" si="918"/>
        <v>-9.0816970168606983E-4</v>
      </c>
      <c r="L6560">
        <v>6.2411444985238157E-3</v>
      </c>
      <c r="N6560" s="2">
        <v>42054</v>
      </c>
      <c r="O6560">
        <v>43.5</v>
      </c>
      <c r="Q6560" s="2">
        <v>42054</v>
      </c>
      <c r="R6560">
        <v>62739.69</v>
      </c>
      <c r="S6560" s="8">
        <f t="shared" si="923"/>
        <v>-6.8919974464398681E-4</v>
      </c>
      <c r="T6560" s="9">
        <f t="shared" si="919"/>
        <v>-6.9723974464398677E-4</v>
      </c>
      <c r="U6560" s="3">
        <f>Sheet1!$B$17+Sheet1!$B$18*'Portfolio allocation'!K6560</f>
        <v>-5.5407641350062732E-4</v>
      </c>
      <c r="V6560" s="13">
        <f t="shared" si="924"/>
        <v>-1.4316333114335945E-4</v>
      </c>
      <c r="W6560" s="13"/>
      <c r="X6560" s="2">
        <v>42054</v>
      </c>
      <c r="Y6560">
        <v>156.5419</v>
      </c>
      <c r="AA6560" s="2">
        <v>42054</v>
      </c>
      <c r="AB6560">
        <v>2379.02</v>
      </c>
      <c r="AC6560">
        <f t="shared" si="925"/>
        <v>1.0482767994427267E-2</v>
      </c>
      <c r="AD6560">
        <f t="shared" si="920"/>
        <v>1.0474447994427268E-2</v>
      </c>
      <c r="AE6560">
        <f>Sheet2!$B$17+Sheet2!$B$18*'Portfolio allocation'!K6560</f>
        <v>-7.541806568794842E-4</v>
      </c>
      <c r="AF6560">
        <f t="shared" si="926"/>
        <v>1.1228628651306753E-2</v>
      </c>
      <c r="AH6560" s="2">
        <v>42054</v>
      </c>
      <c r="AI6560">
        <v>2.1219999999999999</v>
      </c>
      <c r="AJ6560">
        <v>0.20799999999999999</v>
      </c>
      <c r="AK6560">
        <v>1.1390499999999999</v>
      </c>
      <c r="AR6560" s="3"/>
    </row>
    <row r="6561" spans="1:44" hidden="1" outlineLevel="1" x14ac:dyDescent="0.2">
      <c r="A6561" s="2">
        <v>42055</v>
      </c>
      <c r="B6561">
        <v>14.3</v>
      </c>
      <c r="E6561" s="2">
        <v>42055</v>
      </c>
      <c r="F6561">
        <v>2110.3000000000002</v>
      </c>
      <c r="G6561">
        <f t="shared" si="921"/>
        <v>6.1264869245991616E-3</v>
      </c>
      <c r="H6561" s="2">
        <v>42055</v>
      </c>
      <c r="I6561">
        <v>3875.6</v>
      </c>
      <c r="J6561">
        <f t="shared" si="922"/>
        <v>6.2494644985238157E-3</v>
      </c>
      <c r="K6561">
        <f t="shared" si="918"/>
        <v>6.2411444985238157E-3</v>
      </c>
      <c r="L6561">
        <v>-3.0258800288984912E-4</v>
      </c>
      <c r="N6561" s="2">
        <v>42055</v>
      </c>
      <c r="O6561">
        <v>43.854999999999997</v>
      </c>
      <c r="Q6561" s="2">
        <v>42055</v>
      </c>
      <c r="R6561">
        <v>63251.7</v>
      </c>
      <c r="S6561" s="8">
        <f t="shared" si="923"/>
        <v>8.1608627648621646E-3</v>
      </c>
      <c r="T6561" s="9">
        <f t="shared" si="919"/>
        <v>8.1525427648621654E-3</v>
      </c>
      <c r="U6561" s="3">
        <f>Sheet1!$B$17+Sheet1!$B$18*'Portfolio allocation'!K6561</f>
        <v>7.647798024696971E-3</v>
      </c>
      <c r="V6561" s="13">
        <f t="shared" si="924"/>
        <v>5.0474474016519444E-4</v>
      </c>
      <c r="W6561" s="13"/>
      <c r="X6561" s="2">
        <v>42055</v>
      </c>
      <c r="Y6561">
        <v>156.31270000000001</v>
      </c>
      <c r="AA6561" s="2">
        <v>42055</v>
      </c>
      <c r="AB6561">
        <v>2375.5300000000002</v>
      </c>
      <c r="AC6561">
        <f t="shared" si="925"/>
        <v>-1.4669906095786667E-3</v>
      </c>
      <c r="AD6561">
        <f t="shared" si="920"/>
        <v>-1.4754306095786666E-3</v>
      </c>
      <c r="AE6561">
        <f>Sheet2!$B$17+Sheet2!$B$18*'Portfolio allocation'!K6561</f>
        <v>5.6031719254486471E-3</v>
      </c>
      <c r="AF6561">
        <f t="shared" si="926"/>
        <v>-7.0786025350273139E-3</v>
      </c>
      <c r="AH6561" s="2">
        <v>42055</v>
      </c>
      <c r="AI6561">
        <v>2.1150000000000002</v>
      </c>
      <c r="AJ6561">
        <v>0.21099999999999999</v>
      </c>
      <c r="AK6561">
        <v>1.1368499999999999</v>
      </c>
      <c r="AR6561" s="3"/>
    </row>
    <row r="6562" spans="1:44" hidden="1" outlineLevel="1" x14ac:dyDescent="0.2">
      <c r="A6562" s="2">
        <v>42058</v>
      </c>
      <c r="B6562">
        <v>14.56</v>
      </c>
      <c r="E6562" s="2">
        <v>42058</v>
      </c>
      <c r="F6562">
        <v>2109.66</v>
      </c>
      <c r="G6562">
        <f t="shared" si="921"/>
        <v>-3.032744159600087E-4</v>
      </c>
      <c r="H6562" s="2">
        <v>42058</v>
      </c>
      <c r="I6562">
        <v>3874.46</v>
      </c>
      <c r="J6562">
        <f t="shared" si="922"/>
        <v>-2.941480028898491E-4</v>
      </c>
      <c r="K6562">
        <f t="shared" si="918"/>
        <v>-3.0258800288984912E-4</v>
      </c>
      <c r="L6562">
        <v>2.7818262285840205E-3</v>
      </c>
      <c r="N6562" s="2">
        <v>42058</v>
      </c>
      <c r="O6562">
        <v>44.15</v>
      </c>
      <c r="Q6562" s="2">
        <v>42058</v>
      </c>
      <c r="R6562">
        <v>63677.17</v>
      </c>
      <c r="S6562" s="8">
        <f t="shared" si="923"/>
        <v>6.7266176245066589E-3</v>
      </c>
      <c r="T6562" s="9">
        <f t="shared" si="919"/>
        <v>6.7181776245066587E-3</v>
      </c>
      <c r="U6562" s="3">
        <f>Sheet1!$B$17+Sheet1!$B$18*'Portfolio allocation'!K6562</f>
        <v>1.4066225883960703E-4</v>
      </c>
      <c r="V6562" s="13">
        <f t="shared" si="924"/>
        <v>6.5775153656670513E-3</v>
      </c>
      <c r="W6562" s="13"/>
      <c r="X6562" s="2">
        <v>42058</v>
      </c>
      <c r="Y6562">
        <v>155.60589999999999</v>
      </c>
      <c r="AA6562" s="2">
        <v>42058</v>
      </c>
      <c r="AB6562">
        <v>2364.79</v>
      </c>
      <c r="AC6562">
        <f t="shared" si="925"/>
        <v>-4.5210963448157893E-3</v>
      </c>
      <c r="AD6562">
        <f t="shared" si="920"/>
        <v>-4.5293363448157889E-3</v>
      </c>
      <c r="AE6562">
        <f>Sheet2!$B$17+Sheet2!$B$18*'Portfolio allocation'!K6562</f>
        <v>-2.1568196052343549E-4</v>
      </c>
      <c r="AF6562">
        <f t="shared" si="926"/>
        <v>-4.3136543842923532E-3</v>
      </c>
      <c r="AH6562" s="2">
        <v>42058</v>
      </c>
      <c r="AI6562">
        <v>2.0609999999999999</v>
      </c>
      <c r="AJ6562">
        <v>0.20599999999999999</v>
      </c>
      <c r="AK6562">
        <v>1.1354500000000001</v>
      </c>
      <c r="AR6562" s="3"/>
    </row>
    <row r="6563" spans="1:44" hidden="1" outlineLevel="1" x14ac:dyDescent="0.2">
      <c r="A6563" s="2">
        <v>42059</v>
      </c>
      <c r="B6563">
        <v>13.69</v>
      </c>
      <c r="E6563" s="2">
        <v>42059</v>
      </c>
      <c r="F6563">
        <v>2115.48</v>
      </c>
      <c r="G6563">
        <f t="shared" si="921"/>
        <v>2.7587383749041461E-3</v>
      </c>
      <c r="H6563" s="2">
        <v>42059</v>
      </c>
      <c r="I6563">
        <v>3885.27</v>
      </c>
      <c r="J6563">
        <f t="shared" si="922"/>
        <v>2.7900662285840205E-3</v>
      </c>
      <c r="K6563">
        <f t="shared" si="918"/>
        <v>2.7818262285840205E-3</v>
      </c>
      <c r="L6563">
        <v>-6.0464709798809272E-4</v>
      </c>
      <c r="N6563" s="2">
        <v>42059</v>
      </c>
      <c r="O6563">
        <v>44.09</v>
      </c>
      <c r="Q6563" s="2">
        <v>42059</v>
      </c>
      <c r="R6563">
        <v>63590.64</v>
      </c>
      <c r="S6563" s="8">
        <f t="shared" si="923"/>
        <v>-1.358885767065332E-3</v>
      </c>
      <c r="T6563" s="9">
        <f t="shared" si="919"/>
        <v>-1.3671257670653321E-3</v>
      </c>
      <c r="U6563" s="3">
        <f>Sheet1!$B$17+Sheet1!$B$18*'Portfolio allocation'!K6563</f>
        <v>3.679180434638306E-3</v>
      </c>
      <c r="V6563" s="13">
        <f t="shared" si="924"/>
        <v>-5.0463062017036386E-3</v>
      </c>
      <c r="W6563" s="13"/>
      <c r="X6563" s="2">
        <v>42059</v>
      </c>
      <c r="Y6563">
        <v>157.43979999999999</v>
      </c>
      <c r="AA6563" s="2">
        <v>42059</v>
      </c>
      <c r="AB6563">
        <v>2392.66</v>
      </c>
      <c r="AC6563">
        <f t="shared" si="925"/>
        <v>1.1785401663572559E-2</v>
      </c>
      <c r="AD6563">
        <f t="shared" si="920"/>
        <v>1.1777881663572558E-2</v>
      </c>
      <c r="AE6563">
        <f>Sheet2!$B$17+Sheet2!$B$18*'Portfolio allocation'!K6563</f>
        <v>2.52705786462712E-3</v>
      </c>
      <c r="AF6563">
        <f t="shared" si="926"/>
        <v>9.2508237989454394E-3</v>
      </c>
      <c r="AH6563" s="2">
        <v>42059</v>
      </c>
      <c r="AI6563">
        <v>1.972</v>
      </c>
      <c r="AJ6563">
        <v>0.188</v>
      </c>
      <c r="AK6563">
        <v>1.1336999999999999</v>
      </c>
      <c r="AR6563" s="3"/>
    </row>
    <row r="6564" spans="1:44" hidden="1" outlineLevel="1" x14ac:dyDescent="0.2">
      <c r="A6564" s="2">
        <v>42060</v>
      </c>
      <c r="B6564">
        <v>13.84</v>
      </c>
      <c r="E6564" s="2">
        <v>42060</v>
      </c>
      <c r="F6564">
        <v>2113.86</v>
      </c>
      <c r="G6564">
        <f t="shared" si="921"/>
        <v>-7.6578365193713527E-4</v>
      </c>
      <c r="H6564" s="2">
        <v>42060</v>
      </c>
      <c r="I6564">
        <v>3882.95</v>
      </c>
      <c r="J6564">
        <f t="shared" si="922"/>
        <v>-5.9712709798809271E-4</v>
      </c>
      <c r="K6564">
        <f t="shared" si="918"/>
        <v>-6.0464709798809272E-4</v>
      </c>
      <c r="L6564">
        <v>-1.3209543733501863E-3</v>
      </c>
      <c r="N6564" s="2">
        <v>42060</v>
      </c>
      <c r="O6564">
        <v>43.99</v>
      </c>
      <c r="Q6564" s="2">
        <v>42060</v>
      </c>
      <c r="R6564">
        <v>63446.42</v>
      </c>
      <c r="S6564" s="8">
        <f t="shared" si="923"/>
        <v>-2.2679438357594561E-3</v>
      </c>
      <c r="T6564" s="9">
        <f t="shared" si="919"/>
        <v>-2.2754638357594561E-3</v>
      </c>
      <c r="U6564" s="3">
        <f>Sheet1!$B$17+Sheet1!$B$18*'Portfolio allocation'!K6564</f>
        <v>-2.058675902525828E-4</v>
      </c>
      <c r="V6564" s="13">
        <f t="shared" si="924"/>
        <v>-2.0695962455068734E-3</v>
      </c>
      <c r="W6564" s="13"/>
      <c r="X6564" s="2">
        <v>42060</v>
      </c>
      <c r="Y6564">
        <v>155.5103</v>
      </c>
      <c r="AA6564" s="2">
        <v>42060</v>
      </c>
      <c r="AB6564">
        <v>2363.34</v>
      </c>
      <c r="AC6564">
        <f t="shared" si="925"/>
        <v>-1.2254143923499217E-2</v>
      </c>
      <c r="AD6564">
        <f t="shared" si="920"/>
        <v>-1.2261663923499217E-2</v>
      </c>
      <c r="AE6564">
        <f>Sheet2!$B$17+Sheet2!$B$18*'Portfolio allocation'!K6564</f>
        <v>-4.8428061410927766E-4</v>
      </c>
      <c r="AF6564">
        <f t="shared" si="926"/>
        <v>-1.177738330938994E-2</v>
      </c>
      <c r="AH6564" s="2">
        <v>42060</v>
      </c>
      <c r="AI6564">
        <v>1.972</v>
      </c>
      <c r="AJ6564">
        <v>0.188</v>
      </c>
      <c r="AK6564">
        <v>1.13575</v>
      </c>
      <c r="AR6564" s="3"/>
    </row>
    <row r="6565" spans="1:44" hidden="1" outlineLevel="1" x14ac:dyDescent="0.2">
      <c r="A6565" s="2">
        <v>42061</v>
      </c>
      <c r="B6565">
        <v>13.91</v>
      </c>
      <c r="E6565" s="2">
        <v>42061</v>
      </c>
      <c r="F6565">
        <v>2110.7399999999998</v>
      </c>
      <c r="G6565">
        <f t="shared" si="921"/>
        <v>-1.4759728648067183E-3</v>
      </c>
      <c r="H6565" s="2">
        <v>42061</v>
      </c>
      <c r="I6565">
        <v>3877.85</v>
      </c>
      <c r="J6565">
        <f t="shared" si="922"/>
        <v>-1.3134343733501863E-3</v>
      </c>
      <c r="K6565">
        <f t="shared" si="918"/>
        <v>-1.3209543733501863E-3</v>
      </c>
      <c r="L6565">
        <v>-2.9555495736039014E-3</v>
      </c>
      <c r="N6565" s="2">
        <v>42061</v>
      </c>
      <c r="O6565">
        <v>44.055</v>
      </c>
      <c r="Q6565" s="2">
        <v>42061</v>
      </c>
      <c r="R6565">
        <v>63540.15</v>
      </c>
      <c r="S6565" s="8">
        <f t="shared" si="923"/>
        <v>1.4773095156512817E-3</v>
      </c>
      <c r="T6565" s="9">
        <f t="shared" si="919"/>
        <v>1.4697895156512816E-3</v>
      </c>
      <c r="U6565" s="3">
        <f>Sheet1!$B$17+Sheet1!$B$18*'Portfolio allocation'!K6565</f>
        <v>-1.0276334501884696E-3</v>
      </c>
      <c r="V6565" s="13">
        <f t="shared" si="924"/>
        <v>2.4974229658397511E-3</v>
      </c>
      <c r="W6565" s="13"/>
      <c r="X6565" s="2">
        <v>42061</v>
      </c>
      <c r="Y6565">
        <v>153.65729999999999</v>
      </c>
      <c r="AA6565" s="2">
        <v>42061</v>
      </c>
      <c r="AB6565">
        <v>2335.1799999999998</v>
      </c>
      <c r="AC6565">
        <f t="shared" si="925"/>
        <v>-1.1915340154188714E-2</v>
      </c>
      <c r="AD6565">
        <f t="shared" si="920"/>
        <v>-1.1923380154188715E-2</v>
      </c>
      <c r="AE6565">
        <f>Sheet2!$B$17+Sheet2!$B$18*'Portfolio allocation'!K6565</f>
        <v>-1.1212393180126457E-3</v>
      </c>
      <c r="AF6565">
        <f t="shared" si="926"/>
        <v>-1.0802140836176069E-2</v>
      </c>
      <c r="AH6565" s="2">
        <v>42061</v>
      </c>
      <c r="AI6565">
        <v>2.0310000000000001</v>
      </c>
      <c r="AJ6565">
        <v>0.20100000000000001</v>
      </c>
      <c r="AK6565">
        <v>1.1213500000000001</v>
      </c>
      <c r="AR6565" s="3"/>
    </row>
    <row r="6566" spans="1:44" hidden="1" outlineLevel="1" x14ac:dyDescent="0.2">
      <c r="A6566" s="2">
        <v>42062</v>
      </c>
      <c r="B6566">
        <v>13.34</v>
      </c>
      <c r="E6566" s="2">
        <v>42062</v>
      </c>
      <c r="F6566">
        <v>2104.5</v>
      </c>
      <c r="G6566">
        <f t="shared" si="921"/>
        <v>-2.9563091617157422E-3</v>
      </c>
      <c r="H6566" s="2">
        <v>42062</v>
      </c>
      <c r="I6566">
        <v>3866.42</v>
      </c>
      <c r="J6566">
        <f t="shared" si="922"/>
        <v>-2.9475095736039014E-3</v>
      </c>
      <c r="K6566">
        <f t="shared" si="918"/>
        <v>-2.9555495736039014E-3</v>
      </c>
      <c r="L6566">
        <v>6.1737888152866051E-3</v>
      </c>
      <c r="N6566" s="2">
        <v>42062</v>
      </c>
      <c r="O6566">
        <v>43.85</v>
      </c>
      <c r="Q6566" s="2">
        <v>42062</v>
      </c>
      <c r="R6566">
        <v>63244.5</v>
      </c>
      <c r="S6566" s="8">
        <f t="shared" si="923"/>
        <v>-4.6529635199161756E-3</v>
      </c>
      <c r="T6566" s="9">
        <f t="shared" si="919"/>
        <v>-4.6610035199161756E-3</v>
      </c>
      <c r="U6566" s="3">
        <f>Sheet1!$B$17+Sheet1!$B$18*'Portfolio allocation'!K6566</f>
        <v>-2.9028824900709021E-3</v>
      </c>
      <c r="V6566" s="13">
        <f t="shared" si="924"/>
        <v>-1.7581210298452735E-3</v>
      </c>
      <c r="W6566" s="13"/>
      <c r="X6566" s="2">
        <v>42062</v>
      </c>
      <c r="Y6566">
        <v>154.67930000000001</v>
      </c>
      <c r="AA6566" s="2">
        <v>42062</v>
      </c>
      <c r="AB6566">
        <v>2350.71</v>
      </c>
      <c r="AC6566">
        <f t="shared" si="925"/>
        <v>6.6504509288363156E-3</v>
      </c>
      <c r="AD6566">
        <f t="shared" si="920"/>
        <v>6.6428109288363159E-3</v>
      </c>
      <c r="AE6566">
        <f>Sheet2!$B$17+Sheet2!$B$18*'Portfolio allocation'!K6566</f>
        <v>-2.5747630723734556E-3</v>
      </c>
      <c r="AF6566">
        <f t="shared" si="926"/>
        <v>9.2175740012097711E-3</v>
      </c>
      <c r="AH6566" s="2">
        <v>42062</v>
      </c>
      <c r="AI6566">
        <v>1.996</v>
      </c>
      <c r="AJ6566">
        <v>0.191</v>
      </c>
      <c r="AK6566">
        <v>1.12165</v>
      </c>
      <c r="AR6566" s="3"/>
    </row>
    <row r="6567" spans="1:44" hidden="1" outlineLevel="1" x14ac:dyDescent="0.2">
      <c r="A6567" s="2">
        <v>42065</v>
      </c>
      <c r="B6567">
        <v>13.04</v>
      </c>
      <c r="E6567" s="2">
        <v>42065</v>
      </c>
      <c r="F6567">
        <v>2117.39</v>
      </c>
      <c r="G6567">
        <f t="shared" si="921"/>
        <v>6.1249703017343116E-3</v>
      </c>
      <c r="H6567" s="2">
        <v>42065</v>
      </c>
      <c r="I6567">
        <v>3890.32</v>
      </c>
      <c r="J6567">
        <f t="shared" si="922"/>
        <v>6.1814288152866048E-3</v>
      </c>
      <c r="K6567">
        <f t="shared" si="918"/>
        <v>6.1737888152866051E-3</v>
      </c>
      <c r="L6567">
        <v>-4.5343399181558388E-3</v>
      </c>
      <c r="N6567" s="2">
        <v>42065</v>
      </c>
      <c r="O6567">
        <v>43.88</v>
      </c>
      <c r="Q6567" s="2">
        <v>42065</v>
      </c>
      <c r="R6567">
        <v>63287.77</v>
      </c>
      <c r="S6567" s="8">
        <f t="shared" si="923"/>
        <v>6.8417016499444649E-4</v>
      </c>
      <c r="T6567" s="9">
        <f t="shared" si="919"/>
        <v>6.7653016499444655E-4</v>
      </c>
      <c r="U6567" s="3">
        <f>Sheet1!$B$17+Sheet1!$B$18*'Portfolio allocation'!K6567</f>
        <v>7.5705258778672232E-3</v>
      </c>
      <c r="V6567" s="13">
        <f t="shared" si="924"/>
        <v>-6.8939957128727764E-3</v>
      </c>
      <c r="W6567" s="13"/>
      <c r="X6567" s="2">
        <v>42065</v>
      </c>
      <c r="Y6567">
        <v>153.28479999999999</v>
      </c>
      <c r="AA6567" s="2">
        <v>42065</v>
      </c>
      <c r="AB6567">
        <v>2329.52</v>
      </c>
      <c r="AC6567">
        <f t="shared" si="925"/>
        <v>-9.0142978078963099E-3</v>
      </c>
      <c r="AD6567">
        <f t="shared" si="920"/>
        <v>-9.0220178078963091E-3</v>
      </c>
      <c r="AE6567">
        <f>Sheet2!$B$17+Sheet2!$B$18*'Portfolio allocation'!K6567</f>
        <v>5.5432775335152243E-3</v>
      </c>
      <c r="AF6567">
        <f t="shared" si="926"/>
        <v>-1.4565295341411533E-2</v>
      </c>
      <c r="AH6567" s="2">
        <v>42065</v>
      </c>
      <c r="AI6567">
        <v>2.089</v>
      </c>
      <c r="AJ6567">
        <v>0.193</v>
      </c>
      <c r="AK6567">
        <v>1.11955</v>
      </c>
      <c r="AR6567" s="3"/>
    </row>
    <row r="6568" spans="1:44" hidden="1" outlineLevel="1" x14ac:dyDescent="0.2">
      <c r="A6568" s="2">
        <v>42066</v>
      </c>
      <c r="B6568">
        <v>13.86</v>
      </c>
      <c r="E6568" s="2">
        <v>42066</v>
      </c>
      <c r="F6568">
        <v>2107.7800000000002</v>
      </c>
      <c r="G6568">
        <f t="shared" si="921"/>
        <v>-4.5386064919545888E-3</v>
      </c>
      <c r="H6568" s="2">
        <v>42066</v>
      </c>
      <c r="I6568">
        <v>3872.71</v>
      </c>
      <c r="J6568">
        <f t="shared" si="922"/>
        <v>-4.5266199181558386E-3</v>
      </c>
      <c r="K6568">
        <f t="shared" si="918"/>
        <v>-4.5343399181558388E-3</v>
      </c>
      <c r="L6568">
        <v>-4.1916372486449516E-3</v>
      </c>
      <c r="N6568" s="2">
        <v>42066</v>
      </c>
      <c r="O6568">
        <v>43.28</v>
      </c>
      <c r="Q6568" s="2">
        <v>42066</v>
      </c>
      <c r="R6568">
        <v>62422.39</v>
      </c>
      <c r="S6568" s="8">
        <f t="shared" si="923"/>
        <v>-1.3673731907444364E-2</v>
      </c>
      <c r="T6568" s="9">
        <f t="shared" si="919"/>
        <v>-1.3681451907444363E-2</v>
      </c>
      <c r="U6568" s="3">
        <f>Sheet1!$B$17+Sheet1!$B$18*'Portfolio allocation'!K6568</f>
        <v>-4.7141107852091361E-3</v>
      </c>
      <c r="V6568" s="13">
        <f t="shared" si="924"/>
        <v>-8.9673411222352273E-3</v>
      </c>
      <c r="W6568" s="13"/>
      <c r="X6568" s="2">
        <v>42066</v>
      </c>
      <c r="Y6568">
        <v>153.81010000000001</v>
      </c>
      <c r="AA6568" s="2">
        <v>42066</v>
      </c>
      <c r="AB6568">
        <v>2337.5</v>
      </c>
      <c r="AC6568">
        <f t="shared" si="925"/>
        <v>3.4255984065387768E-3</v>
      </c>
      <c r="AD6568">
        <f t="shared" si="920"/>
        <v>3.4170784065387766E-3</v>
      </c>
      <c r="AE6568">
        <f>Sheet2!$B$17+Sheet2!$B$18*'Portfolio allocation'!K6568</f>
        <v>-3.978663725333613E-3</v>
      </c>
      <c r="AF6568">
        <f t="shared" si="926"/>
        <v>7.39574213187239E-3</v>
      </c>
      <c r="AH6568" s="2">
        <v>42066</v>
      </c>
      <c r="AI6568">
        <v>2.1219999999999999</v>
      </c>
      <c r="AJ6568">
        <v>0.21299999999999999</v>
      </c>
      <c r="AK6568">
        <v>1.1184499999999999</v>
      </c>
      <c r="AR6568" s="3"/>
    </row>
    <row r="6569" spans="1:44" hidden="1" outlineLevel="1" x14ac:dyDescent="0.2">
      <c r="A6569" s="2">
        <v>42067</v>
      </c>
      <c r="B6569">
        <v>14.23</v>
      </c>
      <c r="E6569" s="2">
        <v>42067</v>
      </c>
      <c r="F6569">
        <v>2098.5300000000002</v>
      </c>
      <c r="G6569">
        <f t="shared" si="921"/>
        <v>-4.3885035440131004E-3</v>
      </c>
      <c r="H6569" s="2">
        <v>42067</v>
      </c>
      <c r="I6569">
        <v>3856.51</v>
      </c>
      <c r="J6569">
        <f t="shared" si="922"/>
        <v>-4.1831172486449519E-3</v>
      </c>
      <c r="K6569">
        <f t="shared" si="918"/>
        <v>-4.1916372486449516E-3</v>
      </c>
      <c r="L6569">
        <v>1.2297426229415007E-3</v>
      </c>
      <c r="N6569" s="2">
        <v>42067</v>
      </c>
      <c r="O6569">
        <v>43.055</v>
      </c>
      <c r="Q6569" s="2">
        <v>42067</v>
      </c>
      <c r="R6569">
        <v>62097.86</v>
      </c>
      <c r="S6569" s="8">
        <f t="shared" si="923"/>
        <v>-5.1989358305569722E-3</v>
      </c>
      <c r="T6569" s="9">
        <f t="shared" si="919"/>
        <v>-5.2074558305569719E-3</v>
      </c>
      <c r="U6569" s="3">
        <f>Sheet1!$B$17+Sheet1!$B$18*'Portfolio allocation'!K6569</f>
        <v>-4.3209535975056064E-3</v>
      </c>
      <c r="V6569" s="13">
        <f t="shared" si="924"/>
        <v>-8.8650223305136548E-4</v>
      </c>
      <c r="W6569" s="13"/>
      <c r="X6569" s="2">
        <v>42067</v>
      </c>
      <c r="Y6569">
        <v>152.2723</v>
      </c>
      <c r="AA6569" s="2">
        <v>42067</v>
      </c>
      <c r="AB6569">
        <v>2314.13</v>
      </c>
      <c r="AC6569">
        <f t="shared" si="925"/>
        <v>-9.9978609625668291E-3</v>
      </c>
      <c r="AD6569">
        <f t="shared" si="920"/>
        <v>-1.0007580962566829E-2</v>
      </c>
      <c r="AE6569">
        <f>Sheet2!$B$17+Sheet2!$B$18*'Portfolio allocation'!K6569</f>
        <v>-3.6739237684686836E-3</v>
      </c>
      <c r="AF6569">
        <f t="shared" si="926"/>
        <v>-6.333657194098145E-3</v>
      </c>
      <c r="AH6569" s="2">
        <v>42067</v>
      </c>
      <c r="AI6569">
        <v>2.1190000000000002</v>
      </c>
      <c r="AJ6569">
        <v>0.24299999999999999</v>
      </c>
      <c r="AK6569">
        <v>1.1068</v>
      </c>
      <c r="AR6569" s="3"/>
    </row>
    <row r="6570" spans="1:44" hidden="1" outlineLevel="1" x14ac:dyDescent="0.2">
      <c r="A6570" s="2">
        <v>42068</v>
      </c>
      <c r="B6570">
        <v>14.04</v>
      </c>
      <c r="E6570" s="2">
        <v>42068</v>
      </c>
      <c r="F6570">
        <v>2101.04</v>
      </c>
      <c r="G6570">
        <f t="shared" si="921"/>
        <v>1.1960753479816066E-3</v>
      </c>
      <c r="H6570" s="2">
        <v>42068</v>
      </c>
      <c r="I6570">
        <v>3861.29</v>
      </c>
      <c r="J6570">
        <f t="shared" si="922"/>
        <v>1.2394626229415007E-3</v>
      </c>
      <c r="K6570">
        <f t="shared" si="918"/>
        <v>1.2297426229415007E-3</v>
      </c>
      <c r="L6570">
        <v>-1.4059028776082581E-2</v>
      </c>
      <c r="N6570" s="2">
        <v>42068</v>
      </c>
      <c r="O6570">
        <v>43.11</v>
      </c>
      <c r="Q6570" s="2">
        <v>42068</v>
      </c>
      <c r="R6570">
        <v>62177.2</v>
      </c>
      <c r="S6570" s="8">
        <f t="shared" si="923"/>
        <v>1.2776607760718317E-3</v>
      </c>
      <c r="T6570" s="9">
        <f t="shared" si="919"/>
        <v>1.2679407760718318E-3</v>
      </c>
      <c r="U6570" s="3">
        <f>Sheet1!$B$17+Sheet1!$B$18*'Portfolio allocation'!K6570</f>
        <v>1.8985907872157291E-3</v>
      </c>
      <c r="V6570" s="13">
        <f t="shared" si="924"/>
        <v>-6.306500111438974E-4</v>
      </c>
      <c r="W6570" s="13"/>
      <c r="X6570" s="2">
        <v>42068</v>
      </c>
      <c r="Y6570">
        <v>153.95339999999999</v>
      </c>
      <c r="AA6570" s="2">
        <v>42068</v>
      </c>
      <c r="AB6570">
        <v>2339.6799999999998</v>
      </c>
      <c r="AC6570">
        <f t="shared" si="925"/>
        <v>1.1040866329894872E-2</v>
      </c>
      <c r="AD6570">
        <f t="shared" si="920"/>
        <v>1.1031546329894872E-2</v>
      </c>
      <c r="AE6570">
        <f>Sheet2!$B$17+Sheet2!$B$18*'Portfolio allocation'!K6570</f>
        <v>1.1469055252557496E-3</v>
      </c>
      <c r="AF6570">
        <f t="shared" si="926"/>
        <v>9.8846408046391228E-3</v>
      </c>
      <c r="AH6570" s="2">
        <v>42068</v>
      </c>
      <c r="AI6570">
        <v>2.117</v>
      </c>
      <c r="AJ6570">
        <v>0.23300000000000001</v>
      </c>
      <c r="AK6570">
        <v>1.1029500000000001</v>
      </c>
      <c r="AR6570" s="3"/>
    </row>
    <row r="6571" spans="1:44" hidden="1" outlineLevel="1" x14ac:dyDescent="0.2">
      <c r="A6571" s="2">
        <v>42069</v>
      </c>
      <c r="B6571">
        <v>15.2</v>
      </c>
      <c r="E6571" s="2">
        <v>42069</v>
      </c>
      <c r="F6571">
        <v>2071.2600000000002</v>
      </c>
      <c r="G6571">
        <f t="shared" si="921"/>
        <v>-1.4173932909416154E-2</v>
      </c>
      <c r="H6571" s="2">
        <v>42069</v>
      </c>
      <c r="I6571">
        <v>3807.04</v>
      </c>
      <c r="J6571">
        <f t="shared" si="922"/>
        <v>-1.4049708776082581E-2</v>
      </c>
      <c r="K6571">
        <f t="shared" si="918"/>
        <v>-1.4059028776082581E-2</v>
      </c>
      <c r="L6571">
        <v>4.0293640043709417E-3</v>
      </c>
      <c r="N6571" s="2">
        <v>42069</v>
      </c>
      <c r="O6571">
        <v>42.36</v>
      </c>
      <c r="Q6571" s="2">
        <v>42069</v>
      </c>
      <c r="R6571">
        <v>61095.48</v>
      </c>
      <c r="S6571" s="8">
        <f t="shared" si="923"/>
        <v>-1.7397373957013129E-2</v>
      </c>
      <c r="T6571" s="9">
        <f t="shared" si="919"/>
        <v>-1.7406693957013129E-2</v>
      </c>
      <c r="U6571" s="3">
        <f>Sheet1!$B$17+Sheet1!$B$18*'Portfolio allocation'!K6571</f>
        <v>-1.5641075230738946E-2</v>
      </c>
      <c r="V6571" s="13">
        <f t="shared" si="924"/>
        <v>-1.7656187262741832E-3</v>
      </c>
      <c r="W6571" s="13"/>
      <c r="X6571" s="2">
        <v>42069</v>
      </c>
      <c r="Y6571">
        <v>151.39359999999999</v>
      </c>
      <c r="AA6571" s="2">
        <v>42069</v>
      </c>
      <c r="AB6571">
        <v>2300.7800000000002</v>
      </c>
      <c r="AC6571">
        <f t="shared" si="925"/>
        <v>-1.6626205293031382E-2</v>
      </c>
      <c r="AD6571">
        <f t="shared" si="920"/>
        <v>-1.6636725293031382E-2</v>
      </c>
      <c r="AE6571">
        <f>Sheet2!$B$17+Sheet2!$B$18*'Portfolio allocation'!K6571</f>
        <v>-1.2448260054592005E-2</v>
      </c>
      <c r="AF6571">
        <f t="shared" si="926"/>
        <v>-4.1884652384393765E-3</v>
      </c>
      <c r="AH6571" s="2">
        <v>42069</v>
      </c>
      <c r="AI6571">
        <v>2.2469999999999999</v>
      </c>
      <c r="AJ6571">
        <v>0.26300000000000001</v>
      </c>
      <c r="AK6571">
        <v>1.0861499999999999</v>
      </c>
      <c r="AR6571" s="3"/>
    </row>
    <row r="6572" spans="1:44" hidden="1" outlineLevel="1" x14ac:dyDescent="0.2">
      <c r="A6572" s="2">
        <v>42072</v>
      </c>
      <c r="B6572">
        <v>15.06</v>
      </c>
      <c r="E6572" s="2">
        <v>42072</v>
      </c>
      <c r="F6572">
        <v>2079.4299999999998</v>
      </c>
      <c r="G6572">
        <f t="shared" si="921"/>
        <v>3.9444589283814668E-3</v>
      </c>
      <c r="H6572" s="2">
        <v>42072</v>
      </c>
      <c r="I6572">
        <v>3822.42</v>
      </c>
      <c r="J6572">
        <f t="shared" si="922"/>
        <v>4.0398840043709416E-3</v>
      </c>
      <c r="K6572">
        <f t="shared" si="918"/>
        <v>4.0293640043709417E-3</v>
      </c>
      <c r="L6572">
        <v>-1.690739215533622E-2</v>
      </c>
      <c r="N6572" s="2">
        <v>42072</v>
      </c>
      <c r="O6572">
        <v>42.85</v>
      </c>
      <c r="Q6572" s="2">
        <v>42072</v>
      </c>
      <c r="R6572">
        <v>61802.21</v>
      </c>
      <c r="S6572" s="8">
        <f t="shared" si="923"/>
        <v>1.1567631517094057E-2</v>
      </c>
      <c r="T6572" s="9">
        <f t="shared" si="919"/>
        <v>1.1557111517094057E-2</v>
      </c>
      <c r="U6572" s="3">
        <f>Sheet1!$B$17+Sheet1!$B$18*'Portfolio allocation'!K6572</f>
        <v>5.1103873878328154E-3</v>
      </c>
      <c r="V6572" s="13">
        <f t="shared" si="924"/>
        <v>6.4467241292612415E-3</v>
      </c>
      <c r="W6572" s="13"/>
      <c r="X6572" s="2">
        <v>42072</v>
      </c>
      <c r="Y6572">
        <v>153.56180000000001</v>
      </c>
      <c r="AA6572" s="2">
        <v>42072</v>
      </c>
      <c r="AB6572">
        <v>2333.73</v>
      </c>
      <c r="AC6572">
        <f t="shared" si="925"/>
        <v>1.4321230191500112E-2</v>
      </c>
      <c r="AD6572">
        <f t="shared" si="920"/>
        <v>1.4311510191500112E-2</v>
      </c>
      <c r="AE6572">
        <f>Sheet2!$B$17+Sheet2!$B$18*'Portfolio allocation'!K6572</f>
        <v>3.6364002824240665E-3</v>
      </c>
      <c r="AF6572">
        <f t="shared" si="926"/>
        <v>1.0675109909076046E-2</v>
      </c>
      <c r="AH6572" s="2">
        <v>42072</v>
      </c>
      <c r="AI6572">
        <v>2.1920000000000002</v>
      </c>
      <c r="AJ6572">
        <v>0.24299999999999999</v>
      </c>
      <c r="AK6572">
        <v>1.0846</v>
      </c>
      <c r="AR6572" s="3"/>
    </row>
    <row r="6573" spans="1:44" hidden="1" outlineLevel="1" x14ac:dyDescent="0.2">
      <c r="A6573" s="2">
        <v>42073</v>
      </c>
      <c r="B6573">
        <v>16.690000000000001</v>
      </c>
      <c r="E6573" s="2">
        <v>42073</v>
      </c>
      <c r="F6573">
        <v>2044.16</v>
      </c>
      <c r="G6573">
        <f t="shared" si="921"/>
        <v>-1.6961378839393415E-2</v>
      </c>
      <c r="H6573" s="2">
        <v>42073</v>
      </c>
      <c r="I6573">
        <v>3757.83</v>
      </c>
      <c r="J6573">
        <f t="shared" si="922"/>
        <v>-1.6897672155336219E-2</v>
      </c>
      <c r="K6573">
        <f t="shared" si="918"/>
        <v>-1.690739215533622E-2</v>
      </c>
      <c r="L6573">
        <v>-1.7738361079665682E-3</v>
      </c>
      <c r="N6573" s="2">
        <v>42073</v>
      </c>
      <c r="O6573">
        <v>42.03</v>
      </c>
      <c r="Q6573" s="2">
        <v>42073</v>
      </c>
      <c r="R6573">
        <v>60619.519999999997</v>
      </c>
      <c r="S6573" s="8">
        <f t="shared" si="923"/>
        <v>-1.9136694302679502E-2</v>
      </c>
      <c r="T6573" s="9">
        <f t="shared" si="919"/>
        <v>-1.9146414302679503E-2</v>
      </c>
      <c r="U6573" s="3">
        <f>Sheet1!$B$17+Sheet1!$B$18*'Portfolio allocation'!K6573</f>
        <v>-1.8908789886546453E-2</v>
      </c>
      <c r="V6573" s="13">
        <f t="shared" si="924"/>
        <v>-2.3762441613305041E-4</v>
      </c>
      <c r="W6573" s="13"/>
      <c r="X6573" s="2">
        <v>42073</v>
      </c>
      <c r="Y6573">
        <v>150.7345</v>
      </c>
      <c r="AA6573" s="2">
        <v>42073</v>
      </c>
      <c r="AB6573">
        <v>2290.7600000000002</v>
      </c>
      <c r="AC6573">
        <f t="shared" si="925"/>
        <v>-1.8412584146409339E-2</v>
      </c>
      <c r="AD6573">
        <f t="shared" si="920"/>
        <v>-1.8422104146409338E-2</v>
      </c>
      <c r="AE6573">
        <f>Sheet2!$B$17+Sheet2!$B$18*'Portfolio allocation'!K6573</f>
        <v>-1.4981097439746431E-2</v>
      </c>
      <c r="AF6573">
        <f t="shared" si="926"/>
        <v>-3.4410067066629069E-3</v>
      </c>
      <c r="AH6573" s="2">
        <v>42073</v>
      </c>
      <c r="AI6573">
        <v>2.121</v>
      </c>
      <c r="AJ6573">
        <v>0.23799999999999999</v>
      </c>
      <c r="AK6573">
        <v>1.0707500000000001</v>
      </c>
      <c r="AR6573" s="3"/>
    </row>
    <row r="6574" spans="1:44" hidden="1" outlineLevel="1" x14ac:dyDescent="0.2">
      <c r="A6574" s="2">
        <v>42074</v>
      </c>
      <c r="B6574">
        <v>16.87</v>
      </c>
      <c r="E6574" s="2">
        <v>42074</v>
      </c>
      <c r="F6574">
        <v>2040.24</v>
      </c>
      <c r="G6574">
        <f t="shared" si="921"/>
        <v>-1.9176581089542788E-3</v>
      </c>
      <c r="H6574" s="2">
        <v>42074</v>
      </c>
      <c r="I6574">
        <v>3751.2</v>
      </c>
      <c r="J6574">
        <f t="shared" si="922"/>
        <v>-1.7643161079665681E-3</v>
      </c>
      <c r="K6574">
        <f t="shared" si="918"/>
        <v>-1.7738361079665682E-3</v>
      </c>
      <c r="L6574">
        <v>1.2847819023245881E-2</v>
      </c>
      <c r="N6574" s="2">
        <v>42074</v>
      </c>
      <c r="O6574">
        <v>41.98</v>
      </c>
      <c r="Q6574" s="2">
        <v>42074</v>
      </c>
      <c r="R6574">
        <v>60547.4</v>
      </c>
      <c r="S6574" s="8">
        <f t="shared" si="923"/>
        <v>-1.1897157879177112E-3</v>
      </c>
      <c r="T6574" s="9">
        <f t="shared" si="919"/>
        <v>-1.1992357879177112E-3</v>
      </c>
      <c r="U6574" s="3">
        <f>Sheet1!$B$17+Sheet1!$B$18*'Portfolio allocation'!K6574</f>
        <v>-1.5471908536898631E-3</v>
      </c>
      <c r="V6574" s="13">
        <f t="shared" si="924"/>
        <v>3.4795506577215188E-4</v>
      </c>
      <c r="W6574" s="13"/>
      <c r="X6574" s="2">
        <v>42074</v>
      </c>
      <c r="Y6574">
        <v>149.7698</v>
      </c>
      <c r="AA6574" s="2">
        <v>42074</v>
      </c>
      <c r="AB6574">
        <v>2276.1</v>
      </c>
      <c r="AC6574">
        <f t="shared" si="925"/>
        <v>-6.3996228325972071E-3</v>
      </c>
      <c r="AD6574">
        <f t="shared" si="920"/>
        <v>-6.4090228325972068E-3</v>
      </c>
      <c r="AE6574">
        <f>Sheet2!$B$17+Sheet2!$B$18*'Portfolio allocation'!K6574</f>
        <v>-1.5239533104915571E-3</v>
      </c>
      <c r="AF6574">
        <f t="shared" si="926"/>
        <v>-4.8850695221056492E-3</v>
      </c>
      <c r="AH6574" s="2">
        <v>42074</v>
      </c>
      <c r="AI6574">
        <v>2.109</v>
      </c>
      <c r="AJ6574">
        <v>0.23499999999999999</v>
      </c>
      <c r="AK6574">
        <v>1.05755</v>
      </c>
      <c r="AR6574" s="3"/>
    </row>
    <row r="6575" spans="1:44" hidden="1" outlineLevel="1" x14ac:dyDescent="0.2">
      <c r="A6575" s="2">
        <v>42075</v>
      </c>
      <c r="B6575">
        <v>15.42</v>
      </c>
      <c r="E6575" s="2">
        <v>42075</v>
      </c>
      <c r="F6575">
        <v>2065.9499999999998</v>
      </c>
      <c r="G6575">
        <f t="shared" si="921"/>
        <v>1.2601458651923192E-2</v>
      </c>
      <c r="H6575" s="2">
        <v>42075</v>
      </c>
      <c r="I6575">
        <v>3799.43</v>
      </c>
      <c r="J6575">
        <f t="shared" si="922"/>
        <v>1.2857219023245881E-2</v>
      </c>
      <c r="K6575">
        <f t="shared" si="918"/>
        <v>1.2847819023245881E-2</v>
      </c>
      <c r="L6575">
        <v>-6.0604276361453527E-3</v>
      </c>
      <c r="N6575" s="2">
        <v>42075</v>
      </c>
      <c r="O6575">
        <v>41.02</v>
      </c>
      <c r="Q6575" s="2">
        <v>42075</v>
      </c>
      <c r="R6575">
        <v>59162.82</v>
      </c>
      <c r="S6575" s="8">
        <f t="shared" si="923"/>
        <v>-2.2867703650363169E-2</v>
      </c>
      <c r="T6575" s="9">
        <f t="shared" si="919"/>
        <v>-2.2877103650363169E-2</v>
      </c>
      <c r="U6575" s="3">
        <f>Sheet1!$B$17+Sheet1!$B$18*'Portfolio allocation'!K6575</f>
        <v>1.5227142474856731E-2</v>
      </c>
      <c r="V6575" s="13">
        <f t="shared" si="924"/>
        <v>-3.8104246125219898E-2</v>
      </c>
      <c r="W6575" s="13"/>
      <c r="X6575" s="2">
        <v>42075</v>
      </c>
      <c r="Y6575">
        <v>150.89689999999999</v>
      </c>
      <c r="AA6575" s="2">
        <v>42075</v>
      </c>
      <c r="AB6575">
        <v>2293.23</v>
      </c>
      <c r="AC6575">
        <f t="shared" si="925"/>
        <v>7.5260313694478498E-3</v>
      </c>
      <c r="AD6575">
        <f t="shared" si="920"/>
        <v>7.5165113694478499E-3</v>
      </c>
      <c r="AE6575">
        <f>Sheet2!$B$17+Sheet2!$B$18*'Portfolio allocation'!K6575</f>
        <v>1.1477995464342807E-2</v>
      </c>
      <c r="AF6575">
        <f t="shared" si="926"/>
        <v>-3.9614840948949568E-3</v>
      </c>
      <c r="AH6575" s="2">
        <v>42075</v>
      </c>
      <c r="AI6575">
        <v>2.11</v>
      </c>
      <c r="AJ6575">
        <v>0.23799999999999999</v>
      </c>
      <c r="AK6575">
        <v>1.06165</v>
      </c>
      <c r="AR6575" s="3"/>
    </row>
    <row r="6576" spans="1:44" hidden="1" outlineLevel="1" x14ac:dyDescent="0.2">
      <c r="A6576" s="2">
        <v>42076</v>
      </c>
      <c r="B6576">
        <v>16</v>
      </c>
      <c r="E6576" s="2">
        <v>42076</v>
      </c>
      <c r="F6576">
        <v>2053.4</v>
      </c>
      <c r="G6576">
        <f t="shared" si="921"/>
        <v>-6.0746871899125532E-3</v>
      </c>
      <c r="H6576" s="2">
        <v>42076</v>
      </c>
      <c r="I6576">
        <v>3776.44</v>
      </c>
      <c r="J6576">
        <f t="shared" si="922"/>
        <v>-6.0509076361453529E-3</v>
      </c>
      <c r="K6576">
        <f t="shared" si="918"/>
        <v>-6.0604276361453527E-3</v>
      </c>
      <c r="L6576">
        <v>1.3542926219190494E-2</v>
      </c>
      <c r="N6576" s="2">
        <v>42076</v>
      </c>
      <c r="O6576">
        <v>41.38</v>
      </c>
      <c r="Q6576" s="2">
        <v>42076</v>
      </c>
      <c r="R6576">
        <v>59682.04</v>
      </c>
      <c r="S6576" s="8">
        <f t="shared" si="923"/>
        <v>8.7761198671734153E-3</v>
      </c>
      <c r="T6576" s="9">
        <f t="shared" si="919"/>
        <v>8.7665998671734146E-3</v>
      </c>
      <c r="U6576" s="3">
        <f>Sheet1!$B$17+Sheet1!$B$18*'Portfolio allocation'!K6576</f>
        <v>-6.4648772914927786E-3</v>
      </c>
      <c r="V6576" s="13">
        <f t="shared" si="924"/>
        <v>1.5231477158666193E-2</v>
      </c>
      <c r="W6576" s="13"/>
      <c r="X6576" s="2">
        <v>42076</v>
      </c>
      <c r="Y6576">
        <v>147.36279999999999</v>
      </c>
      <c r="AA6576" s="2">
        <v>42076</v>
      </c>
      <c r="AB6576">
        <v>2239.52</v>
      </c>
      <c r="AC6576">
        <f t="shared" si="925"/>
        <v>-2.3421113451332798E-2</v>
      </c>
      <c r="AD6576">
        <f t="shared" si="920"/>
        <v>-2.3430633451332797E-2</v>
      </c>
      <c r="AE6576">
        <f>Sheet2!$B$17+Sheet2!$B$18*'Portfolio allocation'!K6576</f>
        <v>-5.3356998581888535E-3</v>
      </c>
      <c r="AF6576">
        <f t="shared" si="926"/>
        <v>-1.8094933593143944E-2</v>
      </c>
      <c r="AH6576" s="2">
        <v>42076</v>
      </c>
      <c r="AI6576">
        <v>2.117</v>
      </c>
      <c r="AJ6576">
        <v>0.23799999999999999</v>
      </c>
      <c r="AK6576">
        <v>1.0521499999999999</v>
      </c>
      <c r="AR6576" s="3"/>
    </row>
    <row r="6577" spans="1:44" hidden="1" outlineLevel="1" x14ac:dyDescent="0.2">
      <c r="A6577" s="2">
        <v>42079</v>
      </c>
      <c r="B6577">
        <v>15.61</v>
      </c>
      <c r="E6577" s="2">
        <v>42079</v>
      </c>
      <c r="F6577">
        <v>2081.19</v>
      </c>
      <c r="G6577">
        <f t="shared" si="921"/>
        <v>1.353365150482122E-2</v>
      </c>
      <c r="H6577" s="2">
        <v>42079</v>
      </c>
      <c r="I6577">
        <v>3827.62</v>
      </c>
      <c r="J6577">
        <f t="shared" si="922"/>
        <v>1.3552446219190495E-2</v>
      </c>
      <c r="K6577">
        <f t="shared" si="918"/>
        <v>1.3542926219190494E-2</v>
      </c>
      <c r="L6577">
        <v>-3.3303213136100054E-3</v>
      </c>
      <c r="N6577" s="2">
        <v>42079</v>
      </c>
      <c r="O6577">
        <v>41.56</v>
      </c>
      <c r="Q6577" s="2">
        <v>42079</v>
      </c>
      <c r="R6577">
        <v>59941.64</v>
      </c>
      <c r="S6577" s="8">
        <f t="shared" si="923"/>
        <v>4.3497172683775176E-3</v>
      </c>
      <c r="T6577" s="9">
        <f t="shared" si="919"/>
        <v>4.3401972683775178E-3</v>
      </c>
      <c r="U6577" s="3">
        <f>Sheet1!$B$17+Sheet1!$B$18*'Portfolio allocation'!K6577</f>
        <v>1.6024587066403424E-2</v>
      </c>
      <c r="V6577" s="13">
        <f t="shared" si="924"/>
        <v>-1.1684389798025906E-2</v>
      </c>
      <c r="W6577" s="13"/>
      <c r="X6577" s="2">
        <v>42079</v>
      </c>
      <c r="Y6577">
        <v>150.03720000000001</v>
      </c>
      <c r="AA6577" s="2">
        <v>42079</v>
      </c>
      <c r="AB6577">
        <v>2280.16</v>
      </c>
      <c r="AC6577">
        <f t="shared" si="925"/>
        <v>1.8146745731228098E-2</v>
      </c>
      <c r="AD6577">
        <f t="shared" si="920"/>
        <v>1.8137025731228096E-2</v>
      </c>
      <c r="AE6577">
        <f>Sheet2!$B$17+Sheet2!$B$18*'Portfolio allocation'!K6577</f>
        <v>1.2096102516765208E-2</v>
      </c>
      <c r="AF6577">
        <f t="shared" si="926"/>
        <v>6.0409232144628885E-3</v>
      </c>
      <c r="AH6577" s="2">
        <v>42079</v>
      </c>
      <c r="AI6577">
        <v>2.073</v>
      </c>
      <c r="AJ6577">
        <v>0.24299999999999999</v>
      </c>
      <c r="AK6577">
        <v>1.05785</v>
      </c>
      <c r="AR6577" s="3"/>
    </row>
    <row r="6578" spans="1:44" hidden="1" outlineLevel="1" x14ac:dyDescent="0.2">
      <c r="A6578" s="2">
        <v>42080</v>
      </c>
      <c r="B6578">
        <v>15.66</v>
      </c>
      <c r="E6578" s="2">
        <v>42080</v>
      </c>
      <c r="F6578">
        <v>2074.2800000000002</v>
      </c>
      <c r="G6578">
        <f t="shared" si="921"/>
        <v>-3.3202158380540858E-3</v>
      </c>
      <c r="H6578" s="2">
        <v>42080</v>
      </c>
      <c r="I6578">
        <v>3814.91</v>
      </c>
      <c r="J6578">
        <f t="shared" si="922"/>
        <v>-3.3206013136100054E-3</v>
      </c>
      <c r="K6578">
        <f t="shared" si="918"/>
        <v>-3.3303213136100054E-3</v>
      </c>
      <c r="L6578">
        <v>1.2173333667006514E-2</v>
      </c>
      <c r="N6578" s="2">
        <v>42080</v>
      </c>
      <c r="O6578">
        <v>41.695</v>
      </c>
      <c r="Q6578" s="2">
        <v>42080</v>
      </c>
      <c r="R6578">
        <v>60136.37</v>
      </c>
      <c r="S6578" s="8">
        <f t="shared" si="923"/>
        <v>3.2486598631602526E-3</v>
      </c>
      <c r="T6578" s="9">
        <f t="shared" si="919"/>
        <v>3.2389398631602526E-3</v>
      </c>
      <c r="U6578" s="3">
        <f>Sheet1!$B$17+Sheet1!$B$18*'Portfolio allocation'!K6578</f>
        <v>-3.3328301281848713E-3</v>
      </c>
      <c r="V6578" s="13">
        <f t="shared" si="924"/>
        <v>6.5717699913451239E-3</v>
      </c>
      <c r="W6578" s="13"/>
      <c r="X6578" s="2">
        <v>42080</v>
      </c>
      <c r="Y6578">
        <v>149.92259999999999</v>
      </c>
      <c r="AA6578" s="2">
        <v>42080</v>
      </c>
      <c r="AB6578">
        <v>2278.42</v>
      </c>
      <c r="AC6578">
        <f t="shared" si="925"/>
        <v>-7.6310434355475465E-4</v>
      </c>
      <c r="AD6578">
        <f t="shared" si="920"/>
        <v>-7.7354434355475466E-4</v>
      </c>
      <c r="AE6578">
        <f>Sheet2!$B$17+Sheet2!$B$18*'Portfolio allocation'!K6578</f>
        <v>-2.9080196648787154E-3</v>
      </c>
      <c r="AF6578">
        <f t="shared" si="926"/>
        <v>2.1344753213239608E-3</v>
      </c>
      <c r="AH6578" s="2">
        <v>42080</v>
      </c>
      <c r="AI6578">
        <v>2.052</v>
      </c>
      <c r="AJ6578">
        <v>0.26100000000000001</v>
      </c>
      <c r="AK6578">
        <v>1.0604499999999999</v>
      </c>
      <c r="AR6578" s="3"/>
    </row>
    <row r="6579" spans="1:44" hidden="1" outlineLevel="1" x14ac:dyDescent="0.2">
      <c r="A6579" s="2">
        <v>42081</v>
      </c>
      <c r="B6579">
        <v>13.97</v>
      </c>
      <c r="E6579" s="2">
        <v>42081</v>
      </c>
      <c r="F6579">
        <v>2099.5</v>
      </c>
      <c r="G6579">
        <f t="shared" si="921"/>
        <v>1.2158435698169878E-2</v>
      </c>
      <c r="H6579" s="2">
        <v>42081</v>
      </c>
      <c r="I6579">
        <v>3861.39</v>
      </c>
      <c r="J6579">
        <f t="shared" si="922"/>
        <v>1.2183773667006514E-2</v>
      </c>
      <c r="K6579">
        <f t="shared" si="918"/>
        <v>1.2173333667006514E-2</v>
      </c>
      <c r="L6579">
        <v>-4.8689438570048626E-3</v>
      </c>
      <c r="N6579" s="2">
        <v>42081</v>
      </c>
      <c r="O6579">
        <v>42.5</v>
      </c>
      <c r="Q6579" s="2">
        <v>42081</v>
      </c>
      <c r="R6579">
        <v>61297.4</v>
      </c>
      <c r="S6579" s="8">
        <f t="shared" si="923"/>
        <v>1.930661927216426E-2</v>
      </c>
      <c r="T6579" s="9">
        <f t="shared" si="919"/>
        <v>1.929617927216426E-2</v>
      </c>
      <c r="U6579" s="3">
        <f>Sheet1!$B$17+Sheet1!$B$18*'Portfolio allocation'!K6579</f>
        <v>1.4453355780446818E-2</v>
      </c>
      <c r="V6579" s="13">
        <f t="shared" si="924"/>
        <v>4.8428234917174424E-3</v>
      </c>
      <c r="W6579" s="13"/>
      <c r="X6579" s="2">
        <v>42081</v>
      </c>
      <c r="Y6579">
        <v>152.6448</v>
      </c>
      <c r="AA6579" s="2">
        <v>42081</v>
      </c>
      <c r="AB6579">
        <v>2319.79</v>
      </c>
      <c r="AC6579">
        <f t="shared" si="925"/>
        <v>1.8157319546001194E-2</v>
      </c>
      <c r="AD6579">
        <f t="shared" si="920"/>
        <v>1.8149319546001193E-2</v>
      </c>
      <c r="AE6579">
        <f>Sheet2!$B$17+Sheet2!$B$18*'Portfolio allocation'!K6579</f>
        <v>1.0878225877897022E-2</v>
      </c>
      <c r="AF6579">
        <f t="shared" si="926"/>
        <v>7.2710936681041703E-3</v>
      </c>
      <c r="AH6579" s="2">
        <v>42081</v>
      </c>
      <c r="AI6579">
        <v>1.9179999999999999</v>
      </c>
      <c r="AJ6579">
        <v>0.2</v>
      </c>
      <c r="AK6579">
        <v>1.0643499999999999</v>
      </c>
      <c r="AR6579" s="3"/>
    </row>
    <row r="6580" spans="1:44" hidden="1" outlineLevel="1" x14ac:dyDescent="0.2">
      <c r="A6580" s="2">
        <v>42082</v>
      </c>
      <c r="B6580">
        <v>14.07</v>
      </c>
      <c r="E6580" s="2">
        <v>42082</v>
      </c>
      <c r="F6580">
        <v>2089.27</v>
      </c>
      <c r="G6580">
        <f t="shared" si="921"/>
        <v>-4.8725887115980138E-3</v>
      </c>
      <c r="H6580" s="2">
        <v>42082</v>
      </c>
      <c r="I6580">
        <v>3842.62</v>
      </c>
      <c r="J6580">
        <f t="shared" si="922"/>
        <v>-4.8609438570048624E-3</v>
      </c>
      <c r="K6580">
        <f t="shared" si="918"/>
        <v>-4.8689438570048626E-3</v>
      </c>
      <c r="L6580">
        <v>9.0049626904560223E-3</v>
      </c>
      <c r="N6580" s="2">
        <v>42082</v>
      </c>
      <c r="O6580">
        <v>42.284999999999997</v>
      </c>
      <c r="Q6580" s="2">
        <v>42082</v>
      </c>
      <c r="R6580">
        <v>60987.31</v>
      </c>
      <c r="S6580" s="8">
        <f t="shared" si="923"/>
        <v>-5.0587790020458767E-3</v>
      </c>
      <c r="T6580" s="9">
        <f t="shared" si="919"/>
        <v>-5.0667790020458769E-3</v>
      </c>
      <c r="U6580" s="3">
        <f>Sheet1!$B$17+Sheet1!$B$18*'Portfolio allocation'!K6580</f>
        <v>-5.0979769038482451E-3</v>
      </c>
      <c r="V6580" s="13">
        <f t="shared" si="924"/>
        <v>3.1197901802368193E-5</v>
      </c>
      <c r="W6580" s="13"/>
      <c r="X6580" s="2">
        <v>42082</v>
      </c>
      <c r="Y6580">
        <v>152.6448</v>
      </c>
      <c r="AA6580" s="2">
        <v>42082</v>
      </c>
      <c r="AB6580">
        <v>2319.79</v>
      </c>
      <c r="AC6580">
        <f t="shared" si="925"/>
        <v>0</v>
      </c>
      <c r="AD6580">
        <f t="shared" si="920"/>
        <v>-9.7200000000000001E-6</v>
      </c>
      <c r="AE6580">
        <f>Sheet2!$B$17+Sheet2!$B$18*'Portfolio allocation'!K6580</f>
        <v>-4.2762020842767069E-3</v>
      </c>
      <c r="AF6580">
        <f t="shared" si="926"/>
        <v>4.2664820842767065E-3</v>
      </c>
      <c r="AH6580" s="2">
        <v>42082</v>
      </c>
      <c r="AI6580">
        <v>1.97</v>
      </c>
      <c r="AJ6580">
        <v>0.24299999999999999</v>
      </c>
      <c r="AK6580">
        <v>1.0623499999999999</v>
      </c>
      <c r="AR6580" s="3"/>
    </row>
    <row r="6581" spans="1:44" hidden="1" outlineLevel="1" x14ac:dyDescent="0.2">
      <c r="A6581" s="2">
        <v>42083</v>
      </c>
      <c r="B6581">
        <v>13.02</v>
      </c>
      <c r="E6581" s="2">
        <v>42083</v>
      </c>
      <c r="F6581">
        <v>2108.1</v>
      </c>
      <c r="G6581">
        <f t="shared" si="921"/>
        <v>9.0127173606091571E-3</v>
      </c>
      <c r="H6581" s="2">
        <v>42083</v>
      </c>
      <c r="I6581">
        <v>3877.26</v>
      </c>
      <c r="J6581">
        <f t="shared" si="922"/>
        <v>9.0146826904560218E-3</v>
      </c>
      <c r="K6581">
        <f t="shared" si="918"/>
        <v>9.0049626904560223E-3</v>
      </c>
      <c r="L6581">
        <v>-1.7549984162012243E-3</v>
      </c>
      <c r="N6581" s="2">
        <v>42083</v>
      </c>
      <c r="O6581">
        <v>42.88</v>
      </c>
      <c r="Q6581" s="2">
        <v>42083</v>
      </c>
      <c r="R6581">
        <v>61845.48</v>
      </c>
      <c r="S6581" s="8">
        <f t="shared" si="923"/>
        <v>1.4071287944984023E-2</v>
      </c>
      <c r="T6581" s="9">
        <f t="shared" si="919"/>
        <v>1.4061567944984024E-2</v>
      </c>
      <c r="U6581" s="3">
        <f>Sheet1!$B$17+Sheet1!$B$18*'Portfolio allocation'!K6581</f>
        <v>1.0818520298949343E-2</v>
      </c>
      <c r="V6581" s="13">
        <f t="shared" si="924"/>
        <v>3.2430476460346813E-3</v>
      </c>
      <c r="W6581" s="13"/>
      <c r="X6581" s="2">
        <v>42083</v>
      </c>
      <c r="Y6581">
        <v>155.5772</v>
      </c>
      <c r="AA6581" s="2">
        <v>42083</v>
      </c>
      <c r="AB6581">
        <v>2364.36</v>
      </c>
      <c r="AC6581">
        <f t="shared" si="925"/>
        <v>1.9212945999422359E-2</v>
      </c>
      <c r="AD6581">
        <f t="shared" si="920"/>
        <v>1.920402599942236E-2</v>
      </c>
      <c r="AE6581">
        <f>Sheet2!$B$17+Sheet2!$B$18*'Portfolio allocation'!K6581</f>
        <v>8.0608295730940482E-3</v>
      </c>
      <c r="AF6581">
        <f t="shared" si="926"/>
        <v>1.1143196426328312E-2</v>
      </c>
      <c r="AH6581" s="2">
        <v>42083</v>
      </c>
      <c r="AI6581">
        <v>1.9319999999999999</v>
      </c>
      <c r="AJ6581">
        <v>0.223</v>
      </c>
      <c r="AK6581">
        <v>1.07945</v>
      </c>
      <c r="AR6581" s="3"/>
    </row>
    <row r="6582" spans="1:44" hidden="1" outlineLevel="1" x14ac:dyDescent="0.2">
      <c r="A6582" s="2">
        <v>42086</v>
      </c>
      <c r="B6582">
        <v>13.41</v>
      </c>
      <c r="E6582" s="2">
        <v>42086</v>
      </c>
      <c r="F6582">
        <v>2104.42</v>
      </c>
      <c r="G6582">
        <f t="shared" si="921"/>
        <v>-1.7456477396706749E-3</v>
      </c>
      <c r="H6582" s="2">
        <v>42086</v>
      </c>
      <c r="I6582">
        <v>3870.49</v>
      </c>
      <c r="J6582">
        <f t="shared" si="922"/>
        <v>-1.7460784162012244E-3</v>
      </c>
      <c r="K6582">
        <f t="shared" si="918"/>
        <v>-1.7549984162012243E-3</v>
      </c>
      <c r="L6582">
        <v>-6.0648807546330417E-3</v>
      </c>
      <c r="N6582" s="2">
        <v>42086</v>
      </c>
      <c r="O6582">
        <v>42.854999999999997</v>
      </c>
      <c r="Q6582" s="2">
        <v>42086</v>
      </c>
      <c r="R6582">
        <v>61809.41</v>
      </c>
      <c r="S6582" s="8">
        <f t="shared" si="923"/>
        <v>-5.8322774760577456E-4</v>
      </c>
      <c r="T6582" s="9">
        <f t="shared" si="919"/>
        <v>-5.921477476057746E-4</v>
      </c>
      <c r="U6582" s="3">
        <f>Sheet1!$B$17+Sheet1!$B$18*'Portfolio allocation'!K6582</f>
        <v>-1.5255797762860636E-3</v>
      </c>
      <c r="V6582" s="13">
        <f t="shared" si="924"/>
        <v>9.3343202868028904E-4</v>
      </c>
      <c r="W6582" s="13"/>
      <c r="X6582" s="2">
        <v>42086</v>
      </c>
      <c r="Y6582">
        <v>157.24870000000001</v>
      </c>
      <c r="AA6582" s="2">
        <v>42086</v>
      </c>
      <c r="AB6582">
        <v>2389.7600000000002</v>
      </c>
      <c r="AC6582">
        <f t="shared" si="925"/>
        <v>1.0742864876753133E-2</v>
      </c>
      <c r="AD6582">
        <f t="shared" si="920"/>
        <v>1.0734064876753133E-2</v>
      </c>
      <c r="AE6582">
        <f>Sheet2!$B$17+Sheet2!$B$18*'Portfolio allocation'!K6582</f>
        <v>-1.5072023543808307E-3</v>
      </c>
      <c r="AF6582">
        <f t="shared" si="926"/>
        <v>1.2241267231133965E-2</v>
      </c>
      <c r="AH6582" s="2">
        <v>42086</v>
      </c>
      <c r="AI6582">
        <v>1.909</v>
      </c>
      <c r="AJ6582">
        <v>0.22</v>
      </c>
      <c r="AK6582">
        <v>1.0926499999999999</v>
      </c>
      <c r="AR6582" s="3"/>
    </row>
    <row r="6583" spans="1:44" hidden="1" outlineLevel="1" x14ac:dyDescent="0.2">
      <c r="A6583" s="2">
        <v>42087</v>
      </c>
      <c r="B6583">
        <v>13.62</v>
      </c>
      <c r="E6583" s="2">
        <v>42087</v>
      </c>
      <c r="F6583">
        <v>2091.5</v>
      </c>
      <c r="G6583">
        <f t="shared" si="921"/>
        <v>-6.1394588532707184E-3</v>
      </c>
      <c r="H6583" s="2">
        <v>42087</v>
      </c>
      <c r="I6583">
        <v>3847.05</v>
      </c>
      <c r="J6583">
        <f t="shared" si="922"/>
        <v>-6.056080754633042E-3</v>
      </c>
      <c r="K6583">
        <f t="shared" si="918"/>
        <v>-6.0648807546330417E-3</v>
      </c>
      <c r="L6583">
        <v>-1.454461315553476E-2</v>
      </c>
      <c r="N6583" s="2">
        <v>42087</v>
      </c>
      <c r="O6583">
        <v>42.9</v>
      </c>
      <c r="Q6583" s="2">
        <v>42087</v>
      </c>
      <c r="R6583">
        <v>61874.31</v>
      </c>
      <c r="S6583" s="8">
        <f t="shared" si="923"/>
        <v>1.0500019333625765E-3</v>
      </c>
      <c r="T6583" s="9">
        <f t="shared" si="919"/>
        <v>1.0412019333625765E-3</v>
      </c>
      <c r="U6583" s="3">
        <f>Sheet1!$B$17+Sheet1!$B$18*'Portfolio allocation'!K6583</f>
        <v>-6.4699860218788863E-3</v>
      </c>
      <c r="V6583" s="13">
        <f t="shared" si="924"/>
        <v>7.5111879552414631E-3</v>
      </c>
      <c r="W6583" s="13"/>
      <c r="X6583" s="2">
        <v>42087</v>
      </c>
      <c r="Y6583">
        <v>155.6918</v>
      </c>
      <c r="AA6583" s="2">
        <v>42087</v>
      </c>
      <c r="AB6583">
        <v>2366.1</v>
      </c>
      <c r="AC6583">
        <f t="shared" si="925"/>
        <v>-9.900575790037669E-3</v>
      </c>
      <c r="AD6583">
        <f t="shared" si="920"/>
        <v>-9.9093757900376687E-3</v>
      </c>
      <c r="AE6583">
        <f>Sheet2!$B$17+Sheet2!$B$18*'Portfolio allocation'!K6583</f>
        <v>-5.339659684757434E-3</v>
      </c>
      <c r="AF6583">
        <f t="shared" si="926"/>
        <v>-4.5697161052802348E-3</v>
      </c>
      <c r="AH6583" s="2">
        <v>42087</v>
      </c>
      <c r="AI6583">
        <v>1.873</v>
      </c>
      <c r="AJ6583">
        <v>0.22</v>
      </c>
      <c r="AK6583">
        <v>1.0906499999999999</v>
      </c>
      <c r="AR6583" s="3"/>
    </row>
    <row r="6584" spans="1:44" hidden="1" outlineLevel="1" x14ac:dyDescent="0.2">
      <c r="A6584" s="2">
        <v>42088</v>
      </c>
      <c r="B6584">
        <v>15.44</v>
      </c>
      <c r="E6584" s="2">
        <v>42088</v>
      </c>
      <c r="F6584">
        <v>2061.0500000000002</v>
      </c>
      <c r="G6584">
        <f t="shared" si="921"/>
        <v>-1.4558928998326448E-2</v>
      </c>
      <c r="H6584" s="2">
        <v>42088</v>
      </c>
      <c r="I6584">
        <v>3791.13</v>
      </c>
      <c r="J6584">
        <f t="shared" si="922"/>
        <v>-1.453581315553476E-2</v>
      </c>
      <c r="K6584">
        <f t="shared" si="918"/>
        <v>-1.454461315553476E-2</v>
      </c>
      <c r="L6584">
        <v>-2.3624604927818273E-3</v>
      </c>
      <c r="N6584" s="2">
        <v>42088</v>
      </c>
      <c r="O6584">
        <v>41.46</v>
      </c>
      <c r="Q6584" s="2">
        <v>42088</v>
      </c>
      <c r="R6584">
        <v>59797.43</v>
      </c>
      <c r="S6584" s="8">
        <f t="shared" si="923"/>
        <v>-3.3566111686740396E-2</v>
      </c>
      <c r="T6584" s="9">
        <f t="shared" si="919"/>
        <v>-3.35749116867404E-2</v>
      </c>
      <c r="U6584" s="3">
        <f>Sheet1!$B$17+Sheet1!$B$18*'Portfolio allocation'!K6584</f>
        <v>-1.6198149937191205E-2</v>
      </c>
      <c r="V6584" s="13">
        <f t="shared" si="924"/>
        <v>-1.7376761749549195E-2</v>
      </c>
      <c r="W6584" s="13"/>
      <c r="X6584" s="2">
        <v>42088</v>
      </c>
      <c r="Y6584">
        <v>152.06219999999999</v>
      </c>
      <c r="AA6584" s="2">
        <v>42088</v>
      </c>
      <c r="AB6584">
        <v>2310.94</v>
      </c>
      <c r="AC6584">
        <f t="shared" si="925"/>
        <v>-2.3312624149444128E-2</v>
      </c>
      <c r="AD6584">
        <f t="shared" si="920"/>
        <v>-2.3322224149444126E-2</v>
      </c>
      <c r="AE6584">
        <f>Sheet2!$B$17+Sheet2!$B$18*'Portfolio allocation'!K6584</f>
        <v>-1.2880054073178835E-2</v>
      </c>
      <c r="AF6584">
        <f t="shared" si="926"/>
        <v>-1.0442170076265292E-2</v>
      </c>
      <c r="AH6584" s="2">
        <v>42088</v>
      </c>
      <c r="AI6584">
        <v>1.927</v>
      </c>
      <c r="AJ6584">
        <v>0.24</v>
      </c>
      <c r="AK6584">
        <v>1.0987499999999999</v>
      </c>
      <c r="AR6584" s="3"/>
    </row>
    <row r="6585" spans="1:44" hidden="1" outlineLevel="1" x14ac:dyDescent="0.2">
      <c r="A6585" s="2">
        <v>42089</v>
      </c>
      <c r="B6585">
        <v>15.8</v>
      </c>
      <c r="E6585" s="2">
        <v>42089</v>
      </c>
      <c r="F6585">
        <v>2056.15</v>
      </c>
      <c r="G6585">
        <f t="shared" si="921"/>
        <v>-2.3774289803740745E-3</v>
      </c>
      <c r="H6585" s="2">
        <v>42089</v>
      </c>
      <c r="I6585">
        <v>3782.21</v>
      </c>
      <c r="J6585">
        <f t="shared" si="922"/>
        <v>-2.3528604927818275E-3</v>
      </c>
      <c r="K6585">
        <f t="shared" si="918"/>
        <v>-2.3624604927818273E-3</v>
      </c>
      <c r="L6585">
        <v>2.5515541780070654E-3</v>
      </c>
      <c r="N6585" s="2">
        <v>42089</v>
      </c>
      <c r="O6585">
        <v>41.21</v>
      </c>
      <c r="Q6585" s="2">
        <v>42089</v>
      </c>
      <c r="R6585">
        <v>59436.86</v>
      </c>
      <c r="S6585" s="8">
        <f t="shared" si="923"/>
        <v>-6.029857804925709E-3</v>
      </c>
      <c r="T6585" s="9">
        <f t="shared" si="919"/>
        <v>-6.0394578049257092E-3</v>
      </c>
      <c r="U6585" s="3">
        <f>Sheet1!$B$17+Sheet1!$B$18*'Portfolio allocation'!K6585</f>
        <v>-2.2224756656756516E-3</v>
      </c>
      <c r="V6585" s="13">
        <f t="shared" si="924"/>
        <v>-3.8169821392500577E-3</v>
      </c>
      <c r="W6585" s="13"/>
      <c r="X6585" s="2">
        <v>42089</v>
      </c>
      <c r="Y6585">
        <v>153.38990000000001</v>
      </c>
      <c r="AA6585" s="2">
        <v>42089</v>
      </c>
      <c r="AB6585">
        <v>2331.12</v>
      </c>
      <c r="AC6585">
        <f t="shared" si="925"/>
        <v>8.7323773010117289E-3</v>
      </c>
      <c r="AD6585">
        <f t="shared" si="920"/>
        <v>8.7219373010117285E-3</v>
      </c>
      <c r="AE6585">
        <f>Sheet2!$B$17+Sheet2!$B$18*'Portfolio allocation'!K6585</f>
        <v>-2.0473731306355279E-3</v>
      </c>
      <c r="AF6585">
        <f t="shared" si="926"/>
        <v>1.0769310431647257E-2</v>
      </c>
      <c r="AH6585" s="2">
        <v>42089</v>
      </c>
      <c r="AI6585">
        <v>1.996</v>
      </c>
      <c r="AJ6585">
        <v>0.26100000000000001</v>
      </c>
      <c r="AK6585">
        <v>1.09185</v>
      </c>
      <c r="AR6585" s="3"/>
    </row>
    <row r="6586" spans="1:44" hidden="1" outlineLevel="1" x14ac:dyDescent="0.2">
      <c r="A6586" s="2">
        <v>42090</v>
      </c>
      <c r="B6586">
        <v>15.07</v>
      </c>
      <c r="E6586" s="2">
        <v>42090</v>
      </c>
      <c r="F6586">
        <v>2061.02</v>
      </c>
      <c r="G6586">
        <f t="shared" si="921"/>
        <v>2.3685042433674308E-3</v>
      </c>
      <c r="H6586" s="2">
        <v>42090</v>
      </c>
      <c r="I6586">
        <v>3791.9</v>
      </c>
      <c r="J6586">
        <f t="shared" si="922"/>
        <v>2.5619941780070654E-3</v>
      </c>
      <c r="K6586">
        <f t="shared" si="918"/>
        <v>2.5515541780070654E-3</v>
      </c>
      <c r="L6586">
        <v>1.231919162741634E-2</v>
      </c>
      <c r="N6586" s="2">
        <v>42090</v>
      </c>
      <c r="O6586">
        <v>40.97</v>
      </c>
      <c r="Q6586" s="2">
        <v>42090</v>
      </c>
      <c r="R6586">
        <v>59090.7</v>
      </c>
      <c r="S6586" s="8">
        <f t="shared" si="923"/>
        <v>-5.8239954129475358E-3</v>
      </c>
      <c r="T6586" s="9">
        <f t="shared" si="919"/>
        <v>-5.8344354129475353E-3</v>
      </c>
      <c r="U6586" s="3">
        <f>Sheet1!$B$17+Sheet1!$B$18*'Portfolio allocation'!K6586</f>
        <v>3.415006502346587E-3</v>
      </c>
      <c r="V6586" s="13">
        <f t="shared" si="924"/>
        <v>-9.2494419152941224E-3</v>
      </c>
      <c r="W6586" s="13"/>
      <c r="X6586" s="2">
        <v>42090</v>
      </c>
      <c r="Y6586">
        <v>153.20840000000001</v>
      </c>
      <c r="AA6586" s="2">
        <v>42090</v>
      </c>
      <c r="AB6586">
        <v>2328.36</v>
      </c>
      <c r="AC6586">
        <f t="shared" si="925"/>
        <v>-1.1839802326777393E-3</v>
      </c>
      <c r="AD6586">
        <f t="shared" si="920"/>
        <v>-1.1937002326777393E-3</v>
      </c>
      <c r="AE6586">
        <f>Sheet2!$B$17+Sheet2!$B$18*'Portfolio allocation'!K6586</f>
        <v>2.3222940824827541E-3</v>
      </c>
      <c r="AF6586">
        <f t="shared" si="926"/>
        <v>-3.5159943151604933E-3</v>
      </c>
      <c r="AH6586" s="2">
        <v>42090</v>
      </c>
      <c r="AI6586">
        <v>1.96</v>
      </c>
      <c r="AJ6586">
        <v>0.24299999999999999</v>
      </c>
      <c r="AK6586">
        <v>1.0890500000000001</v>
      </c>
      <c r="AR6586" s="3"/>
    </row>
    <row r="6587" spans="1:44" hidden="1" outlineLevel="1" x14ac:dyDescent="0.2">
      <c r="A6587" s="2">
        <v>42093</v>
      </c>
      <c r="B6587">
        <v>14.51</v>
      </c>
      <c r="E6587" s="2">
        <v>42093</v>
      </c>
      <c r="F6587">
        <v>2086.2399999999998</v>
      </c>
      <c r="G6587">
        <f t="shared" si="921"/>
        <v>1.2236659518102488E-2</v>
      </c>
      <c r="H6587" s="2">
        <v>42093</v>
      </c>
      <c r="I6587">
        <v>3838.65</v>
      </c>
      <c r="J6587">
        <f t="shared" si="922"/>
        <v>1.2328911627416339E-2</v>
      </c>
      <c r="K6587">
        <f t="shared" si="918"/>
        <v>1.231919162741634E-2</v>
      </c>
      <c r="L6587">
        <v>-8.7055654383702517E-3</v>
      </c>
      <c r="N6587" s="2">
        <v>42093</v>
      </c>
      <c r="O6587">
        <v>40.96</v>
      </c>
      <c r="Q6587" s="2">
        <v>42093</v>
      </c>
      <c r="R6587">
        <v>59076.28</v>
      </c>
      <c r="S6587" s="8">
        <f t="shared" si="923"/>
        <v>-2.4403163272723738E-4</v>
      </c>
      <c r="T6587" s="9">
        <f t="shared" si="919"/>
        <v>-2.5375163272723739E-4</v>
      </c>
      <c r="U6587" s="3">
        <f>Sheet1!$B$17+Sheet1!$B$18*'Portfolio allocation'!K6587</f>
        <v>1.4620687729161265E-2</v>
      </c>
      <c r="V6587" s="13">
        <f t="shared" si="924"/>
        <v>-1.4874439361888502E-2</v>
      </c>
      <c r="W6587" s="13"/>
      <c r="X6587" s="2">
        <v>42093</v>
      </c>
      <c r="Y6587">
        <v>155.3766</v>
      </c>
      <c r="AA6587" s="2">
        <v>42093</v>
      </c>
      <c r="AB6587">
        <v>2361.31</v>
      </c>
      <c r="AC6587">
        <f t="shared" si="925"/>
        <v>1.4151591678262632E-2</v>
      </c>
      <c r="AD6587">
        <f t="shared" si="920"/>
        <v>1.4141791678262631E-2</v>
      </c>
      <c r="AE6587">
        <f>Sheet2!$B$17+Sheet2!$B$18*'Portfolio allocation'!K6587</f>
        <v>1.100792649746656E-2</v>
      </c>
      <c r="AF6587">
        <f t="shared" si="926"/>
        <v>3.1338651807960704E-3</v>
      </c>
      <c r="AH6587" s="2">
        <v>42093</v>
      </c>
      <c r="AI6587">
        <v>1.9530000000000001</v>
      </c>
      <c r="AJ6587">
        <v>0.245</v>
      </c>
      <c r="AK6587">
        <v>1.083</v>
      </c>
      <c r="AR6587" s="3"/>
    </row>
    <row r="6588" spans="1:44" hidden="1" outlineLevel="1" x14ac:dyDescent="0.2">
      <c r="A6588" s="2">
        <v>42094</v>
      </c>
      <c r="B6588">
        <v>15.29</v>
      </c>
      <c r="E6588" s="2">
        <v>42094</v>
      </c>
      <c r="F6588">
        <v>2067.89</v>
      </c>
      <c r="G6588">
        <f t="shared" si="921"/>
        <v>-8.7957282000152848E-3</v>
      </c>
      <c r="H6588" s="2">
        <v>42094</v>
      </c>
      <c r="I6588">
        <v>3805.27</v>
      </c>
      <c r="J6588">
        <f t="shared" si="922"/>
        <v>-8.695765438370251E-3</v>
      </c>
      <c r="K6588">
        <f t="shared" si="918"/>
        <v>-8.7055654383702517E-3</v>
      </c>
      <c r="L6588">
        <v>-3.848612183629598E-3</v>
      </c>
      <c r="N6588" s="2">
        <v>42094</v>
      </c>
      <c r="O6588">
        <v>40.655000000000001</v>
      </c>
      <c r="Q6588" s="2">
        <v>42094</v>
      </c>
      <c r="R6588">
        <v>58636.37</v>
      </c>
      <c r="S6588" s="8">
        <f t="shared" si="923"/>
        <v>-7.4464742871419576E-3</v>
      </c>
      <c r="T6588" s="9">
        <f t="shared" si="919"/>
        <v>-7.4562742871419575E-3</v>
      </c>
      <c r="U6588" s="3">
        <f>Sheet1!$B$17+Sheet1!$B$18*'Portfolio allocation'!K6588</f>
        <v>-9.4994464149118704E-3</v>
      </c>
      <c r="V6588" s="13">
        <f t="shared" si="924"/>
        <v>2.0431721277699129E-3</v>
      </c>
      <c r="W6588" s="13"/>
      <c r="X6588" s="2">
        <v>42094</v>
      </c>
      <c r="Y6588">
        <v>153.3039</v>
      </c>
      <c r="AA6588" s="2">
        <v>42094</v>
      </c>
      <c r="AB6588">
        <v>2329.81</v>
      </c>
      <c r="AC6588">
        <f t="shared" si="925"/>
        <v>-1.3340052767319865E-2</v>
      </c>
      <c r="AD6588">
        <f t="shared" si="920"/>
        <v>-1.3349252767319865E-2</v>
      </c>
      <c r="AE6588">
        <f>Sheet2!$B$17+Sheet2!$B$18*'Portfolio allocation'!K6588</f>
        <v>-7.6878238754959326E-3</v>
      </c>
      <c r="AF6588">
        <f t="shared" si="926"/>
        <v>-5.661428891823932E-3</v>
      </c>
      <c r="AH6588" s="2">
        <v>42094</v>
      </c>
      <c r="AI6588">
        <v>1.927</v>
      </c>
      <c r="AJ6588">
        <v>0.23</v>
      </c>
      <c r="AK6588">
        <v>1.0740000000000001</v>
      </c>
      <c r="AR6588" s="3"/>
    </row>
    <row r="6589" spans="1:44" hidden="1" outlineLevel="1" x14ac:dyDescent="0.2">
      <c r="A6589" s="2">
        <v>42095</v>
      </c>
      <c r="B6589">
        <v>15.11</v>
      </c>
      <c r="E6589" s="2">
        <v>42095</v>
      </c>
      <c r="F6589">
        <v>2059.69</v>
      </c>
      <c r="G6589">
        <f t="shared" si="921"/>
        <v>-3.965394677666545E-3</v>
      </c>
      <c r="H6589" s="2">
        <v>42095</v>
      </c>
      <c r="I6589">
        <v>3790.66</v>
      </c>
      <c r="J6589">
        <f t="shared" si="922"/>
        <v>-3.839412183629598E-3</v>
      </c>
      <c r="K6589">
        <f t="shared" si="918"/>
        <v>-3.848612183629598E-3</v>
      </c>
      <c r="L6589">
        <v>3.5465089625553157E-3</v>
      </c>
      <c r="N6589" s="2">
        <v>42095</v>
      </c>
      <c r="O6589">
        <v>40.72</v>
      </c>
      <c r="Q6589" s="2">
        <v>42095</v>
      </c>
      <c r="R6589">
        <v>58730.12</v>
      </c>
      <c r="S6589" s="8">
        <f t="shared" si="923"/>
        <v>1.5988370357851167E-3</v>
      </c>
      <c r="T6589" s="9">
        <f t="shared" si="919"/>
        <v>1.5896370357851167E-3</v>
      </c>
      <c r="U6589" s="3">
        <f>Sheet1!$B$17+Sheet1!$B$18*'Portfolio allocation'!K6589</f>
        <v>-3.9274265495087644E-3</v>
      </c>
      <c r="V6589" s="13">
        <f t="shared" si="924"/>
        <v>5.5170635852938811E-3</v>
      </c>
      <c r="W6589" s="13"/>
      <c r="X6589" s="2">
        <v>42095</v>
      </c>
      <c r="Y6589">
        <v>152.04310000000001</v>
      </c>
      <c r="AA6589" s="2">
        <v>42095</v>
      </c>
      <c r="AB6589">
        <v>2310.65</v>
      </c>
      <c r="AC6589">
        <f t="shared" si="925"/>
        <v>-8.2238465797639382E-3</v>
      </c>
      <c r="AD6589">
        <f t="shared" si="920"/>
        <v>-8.2334465797639384E-3</v>
      </c>
      <c r="AE6589">
        <f>Sheet2!$B$17+Sheet2!$B$18*'Portfolio allocation'!K6589</f>
        <v>-3.3688971292961303E-3</v>
      </c>
      <c r="AF6589">
        <f t="shared" si="926"/>
        <v>-4.8645494504678082E-3</v>
      </c>
      <c r="AH6589" s="2">
        <v>42095</v>
      </c>
      <c r="AI6589">
        <v>1.859</v>
      </c>
      <c r="AJ6589">
        <v>0.24</v>
      </c>
      <c r="AK6589">
        <v>1.0758000000000001</v>
      </c>
      <c r="AR6589" s="3"/>
    </row>
    <row r="6590" spans="1:44" hidden="1" outlineLevel="1" x14ac:dyDescent="0.2">
      <c r="A6590" s="2">
        <v>42096</v>
      </c>
      <c r="B6590">
        <v>14.67</v>
      </c>
      <c r="E6590" s="2">
        <v>42096</v>
      </c>
      <c r="F6590">
        <v>2066.96</v>
      </c>
      <c r="G6590">
        <f t="shared" si="921"/>
        <v>3.5296573756244953E-3</v>
      </c>
      <c r="H6590" s="2">
        <v>42096</v>
      </c>
      <c r="I6590">
        <v>3804.14</v>
      </c>
      <c r="J6590">
        <f t="shared" si="922"/>
        <v>3.5561089625553155E-3</v>
      </c>
      <c r="K6590">
        <f t="shared" si="918"/>
        <v>3.5465089625553157E-3</v>
      </c>
      <c r="L6590">
        <v>-9.479999999999999E-6</v>
      </c>
      <c r="N6590" s="2">
        <v>42096</v>
      </c>
      <c r="O6590">
        <v>40.29</v>
      </c>
      <c r="Q6590" s="2">
        <v>42096</v>
      </c>
      <c r="R6590">
        <v>58109.93</v>
      </c>
      <c r="S6590" s="8">
        <f t="shared" si="923"/>
        <v>-1.055999885578307E-2</v>
      </c>
      <c r="T6590" s="9">
        <f t="shared" si="919"/>
        <v>-1.0569598855783071E-2</v>
      </c>
      <c r="U6590" s="3">
        <f>Sheet1!$B$17+Sheet1!$B$18*'Portfolio allocation'!K6590</f>
        <v>4.5564438466878278E-3</v>
      </c>
      <c r="V6590" s="13">
        <f t="shared" si="924"/>
        <v>-1.5126042702470898E-2</v>
      </c>
      <c r="W6590" s="13"/>
      <c r="X6590" s="2">
        <v>42096</v>
      </c>
      <c r="Y6590">
        <v>153.2561</v>
      </c>
      <c r="AA6590" s="2">
        <v>42096</v>
      </c>
      <c r="AB6590">
        <v>2329.08</v>
      </c>
      <c r="AC6590">
        <f t="shared" si="925"/>
        <v>7.9761106182243413E-3</v>
      </c>
      <c r="AD6590">
        <f t="shared" si="920"/>
        <v>7.9666306182243421E-3</v>
      </c>
      <c r="AE6590">
        <f>Sheet2!$B$17+Sheet2!$B$18*'Portfolio allocation'!K6590</f>
        <v>3.2070332604953603E-3</v>
      </c>
      <c r="AF6590">
        <f t="shared" si="926"/>
        <v>4.7595973577289818E-3</v>
      </c>
      <c r="AH6590" s="2">
        <v>42096</v>
      </c>
      <c r="AI6590">
        <v>1.913</v>
      </c>
      <c r="AJ6590">
        <v>0.23699999999999999</v>
      </c>
      <c r="AK6590">
        <v>1.0882499999999999</v>
      </c>
      <c r="AR6590" s="3"/>
    </row>
    <row r="6591" spans="1:44" hidden="1" outlineLevel="1" x14ac:dyDescent="0.2">
      <c r="A6591" s="2">
        <v>42097</v>
      </c>
      <c r="B6591">
        <v>14.67</v>
      </c>
      <c r="E6591" s="2">
        <v>42097</v>
      </c>
      <c r="F6591">
        <v>2066.96</v>
      </c>
      <c r="G6591">
        <f t="shared" si="921"/>
        <v>0</v>
      </c>
      <c r="H6591" s="2">
        <v>42097</v>
      </c>
      <c r="I6591">
        <v>3804.14</v>
      </c>
      <c r="J6591">
        <f t="shared" si="922"/>
        <v>0</v>
      </c>
      <c r="K6591">
        <f t="shared" si="918"/>
        <v>-9.479999999999999E-6</v>
      </c>
      <c r="L6591">
        <v>6.6083957343316619E-3</v>
      </c>
      <c r="N6591" s="2">
        <v>42097</v>
      </c>
      <c r="O6591">
        <v>40.29</v>
      </c>
      <c r="Q6591" s="2">
        <v>42097</v>
      </c>
      <c r="R6591">
        <v>58109.93</v>
      </c>
      <c r="S6591" s="8">
        <f t="shared" si="923"/>
        <v>0</v>
      </c>
      <c r="T6591" s="9">
        <f t="shared" si="919"/>
        <v>-9.479999999999999E-6</v>
      </c>
      <c r="U6591" s="3">
        <f>Sheet1!$B$17+Sheet1!$B$18*'Portfolio allocation'!K6591</f>
        <v>4.7692318809948274E-4</v>
      </c>
      <c r="V6591" s="13">
        <f t="shared" si="924"/>
        <v>-4.8640318809948277E-4</v>
      </c>
      <c r="W6591" s="13"/>
      <c r="X6591" s="2">
        <v>42097</v>
      </c>
      <c r="Y6591">
        <v>153.2561</v>
      </c>
      <c r="AA6591" s="2">
        <v>42097</v>
      </c>
      <c r="AB6591">
        <v>2329.08</v>
      </c>
      <c r="AC6591">
        <f t="shared" si="925"/>
        <v>0</v>
      </c>
      <c r="AD6591">
        <f t="shared" si="920"/>
        <v>-8.0800000000000006E-6</v>
      </c>
      <c r="AE6591">
        <f>Sheet2!$B$17+Sheet2!$B$18*'Portfolio allocation'!K6591</f>
        <v>4.4957153507686472E-5</v>
      </c>
      <c r="AF6591">
        <f t="shared" si="926"/>
        <v>-5.3037153507686476E-5</v>
      </c>
      <c r="AH6591" s="2">
        <v>42097</v>
      </c>
      <c r="AI6591">
        <v>1.8420000000000001</v>
      </c>
      <c r="AJ6591">
        <v>0.20200000000000001</v>
      </c>
      <c r="AK6591">
        <v>1.0882499999999999</v>
      </c>
      <c r="AR6591" s="3"/>
    </row>
    <row r="6592" spans="1:44" hidden="1" outlineLevel="1" x14ac:dyDescent="0.2">
      <c r="A6592" s="2">
        <v>42100</v>
      </c>
      <c r="B6592">
        <v>14.74</v>
      </c>
      <c r="E6592" s="2">
        <v>42100</v>
      </c>
      <c r="F6592">
        <v>2080.62</v>
      </c>
      <c r="G6592">
        <f t="shared" si="921"/>
        <v>6.6087394047296133E-3</v>
      </c>
      <c r="H6592" s="2">
        <v>42100</v>
      </c>
      <c r="I6592">
        <v>3829.31</v>
      </c>
      <c r="J6592">
        <f t="shared" si="922"/>
        <v>6.6164757343316616E-3</v>
      </c>
      <c r="K6592">
        <f t="shared" si="918"/>
        <v>6.6083957343316619E-3</v>
      </c>
      <c r="L6592">
        <v>-2.0502233626424125E-3</v>
      </c>
      <c r="N6592" s="2">
        <v>42100</v>
      </c>
      <c r="O6592">
        <v>41.545000000000002</v>
      </c>
      <c r="Q6592" s="2">
        <v>42100</v>
      </c>
      <c r="R6592">
        <v>59920.01</v>
      </c>
      <c r="S6592" s="8">
        <f t="shared" si="923"/>
        <v>3.114923731623831E-2</v>
      </c>
      <c r="T6592" s="9">
        <f t="shared" si="919"/>
        <v>3.1141157316238309E-2</v>
      </c>
      <c r="U6592" s="3">
        <f>Sheet1!$B$17+Sheet1!$B$18*'Portfolio allocation'!K6592</f>
        <v>8.0691179497997759E-3</v>
      </c>
      <c r="V6592" s="13">
        <f t="shared" si="924"/>
        <v>2.3072039366438535E-2</v>
      </c>
      <c r="W6592" s="13"/>
      <c r="X6592" s="2">
        <v>42100</v>
      </c>
      <c r="Y6592">
        <v>154.7748</v>
      </c>
      <c r="AA6592" s="2">
        <v>42100</v>
      </c>
      <c r="AB6592">
        <v>2352.16</v>
      </c>
      <c r="AC6592">
        <f t="shared" si="925"/>
        <v>9.9094921599944819E-3</v>
      </c>
      <c r="AD6592">
        <f t="shared" si="920"/>
        <v>9.9014121599944813E-3</v>
      </c>
      <c r="AE6592">
        <f>Sheet2!$B$17+Sheet2!$B$18*'Portfolio allocation'!K6592</f>
        <v>5.9297410937554007E-3</v>
      </c>
      <c r="AF6592">
        <f t="shared" si="926"/>
        <v>3.9716710662390806E-3</v>
      </c>
      <c r="AH6592" s="2">
        <v>42100</v>
      </c>
      <c r="AI6592">
        <v>1.899</v>
      </c>
      <c r="AJ6592">
        <v>0.20200000000000001</v>
      </c>
      <c r="AK6592">
        <v>1.1033500000000001</v>
      </c>
      <c r="AR6592" s="3"/>
    </row>
    <row r="6593" spans="1:44" hidden="1" outlineLevel="1" x14ac:dyDescent="0.2">
      <c r="A6593" s="2">
        <v>42101</v>
      </c>
      <c r="B6593">
        <v>14.78</v>
      </c>
      <c r="E6593" s="2">
        <v>42101</v>
      </c>
      <c r="F6593">
        <v>2076.33</v>
      </c>
      <c r="G6593">
        <f t="shared" si="921"/>
        <v>-2.0618853995443276E-3</v>
      </c>
      <c r="H6593" s="2">
        <v>42101</v>
      </c>
      <c r="I6593">
        <v>3821.49</v>
      </c>
      <c r="J6593">
        <f t="shared" si="922"/>
        <v>-2.0421433626424124E-3</v>
      </c>
      <c r="K6593">
        <f t="shared" si="918"/>
        <v>-2.0502233626424125E-3</v>
      </c>
      <c r="L6593">
        <v>3.0557698083208736E-3</v>
      </c>
      <c r="N6593" s="2">
        <v>42101</v>
      </c>
      <c r="O6593">
        <v>41.53</v>
      </c>
      <c r="Q6593" s="2">
        <v>42101</v>
      </c>
      <c r="R6593">
        <v>59898.38</v>
      </c>
      <c r="S6593" s="8">
        <f t="shared" si="923"/>
        <v>-3.609812481674135E-4</v>
      </c>
      <c r="T6593" s="9">
        <f t="shared" si="919"/>
        <v>-3.6906124816741349E-4</v>
      </c>
      <c r="U6593" s="3">
        <f>Sheet1!$B$17+Sheet1!$B$18*'Portfolio allocation'!K6593</f>
        <v>-1.8642693168385198E-3</v>
      </c>
      <c r="V6593" s="13">
        <f t="shared" si="924"/>
        <v>1.4952080686711064E-3</v>
      </c>
      <c r="W6593" s="13"/>
      <c r="X6593" s="2">
        <v>42101</v>
      </c>
      <c r="Y6593">
        <v>154.80350000000001</v>
      </c>
      <c r="AA6593" s="2">
        <v>42101</v>
      </c>
      <c r="AB6593">
        <v>2352.6</v>
      </c>
      <c r="AC6593">
        <f t="shared" si="925"/>
        <v>1.8706210461871819E-4</v>
      </c>
      <c r="AD6593">
        <f t="shared" si="920"/>
        <v>1.7858210461871819E-4</v>
      </c>
      <c r="AE6593">
        <f>Sheet2!$B$17+Sheet2!$B$18*'Portfolio allocation'!K6593</f>
        <v>-1.769723908625918E-3</v>
      </c>
      <c r="AF6593">
        <f t="shared" si="926"/>
        <v>1.9483060132446362E-3</v>
      </c>
      <c r="AH6593" s="2">
        <v>42101</v>
      </c>
      <c r="AI6593">
        <v>1.8859999999999999</v>
      </c>
      <c r="AJ6593">
        <v>0.21199999999999999</v>
      </c>
      <c r="AK6593">
        <v>1.08605</v>
      </c>
      <c r="AR6593" s="3"/>
    </row>
    <row r="6594" spans="1:44" hidden="1" outlineLevel="1" x14ac:dyDescent="0.2">
      <c r="A6594" s="2">
        <v>42102</v>
      </c>
      <c r="B6594">
        <v>13.98</v>
      </c>
      <c r="E6594" s="2">
        <v>42102</v>
      </c>
      <c r="F6594">
        <v>2081.9</v>
      </c>
      <c r="G6594">
        <f t="shared" si="921"/>
        <v>2.6826178882932705E-3</v>
      </c>
      <c r="H6594" s="2">
        <v>42102</v>
      </c>
      <c r="I6594">
        <v>3833.2</v>
      </c>
      <c r="J6594">
        <f t="shared" si="922"/>
        <v>3.0642498083208736E-3</v>
      </c>
      <c r="K6594">
        <f t="shared" si="918"/>
        <v>3.0557698083208736E-3</v>
      </c>
      <c r="L6594">
        <v>4.4498159449023718E-3</v>
      </c>
      <c r="N6594" s="2">
        <v>42102</v>
      </c>
      <c r="O6594">
        <v>41.42</v>
      </c>
      <c r="Q6594" s="2">
        <v>42102</v>
      </c>
      <c r="R6594">
        <v>59739.72</v>
      </c>
      <c r="S6594" s="8">
        <f t="shared" si="923"/>
        <v>-2.648819550712278E-3</v>
      </c>
      <c r="T6594" s="9">
        <f t="shared" si="919"/>
        <v>-2.657299550712278E-3</v>
      </c>
      <c r="U6594" s="3">
        <f>Sheet1!$B$17+Sheet1!$B$18*'Portfolio allocation'!K6594</f>
        <v>3.9934554519659932E-3</v>
      </c>
      <c r="V6594" s="13">
        <f t="shared" si="924"/>
        <v>-6.6507550026782712E-3</v>
      </c>
      <c r="W6594" s="13"/>
      <c r="X6594" s="2">
        <v>42102</v>
      </c>
      <c r="Y6594">
        <v>154.5934</v>
      </c>
      <c r="AA6594" s="2">
        <v>42102</v>
      </c>
      <c r="AB6594">
        <v>2349.41</v>
      </c>
      <c r="AC6594">
        <f t="shared" si="925"/>
        <v>-1.355946612258796E-3</v>
      </c>
      <c r="AD6594">
        <f t="shared" si="920"/>
        <v>-1.3645466122587961E-3</v>
      </c>
      <c r="AE6594">
        <f>Sheet2!$B$17+Sheet2!$B$18*'Portfolio allocation'!K6594</f>
        <v>2.7706554846619433E-3</v>
      </c>
      <c r="AF6594">
        <f t="shared" si="926"/>
        <v>-4.1352020969207398E-3</v>
      </c>
      <c r="AH6594" s="2">
        <v>42102</v>
      </c>
      <c r="AI6594">
        <v>1.9059999999999999</v>
      </c>
      <c r="AJ6594">
        <v>0.215</v>
      </c>
      <c r="AK6594">
        <v>1.0791500000000001</v>
      </c>
      <c r="AR6594" s="3"/>
    </row>
    <row r="6595" spans="1:44" hidden="1" outlineLevel="1" x14ac:dyDescent="0.2">
      <c r="A6595" s="2">
        <v>42103</v>
      </c>
      <c r="B6595">
        <v>13.09</v>
      </c>
      <c r="E6595" s="2">
        <v>42103</v>
      </c>
      <c r="F6595">
        <v>2091.1799999999998</v>
      </c>
      <c r="G6595">
        <f t="shared" si="921"/>
        <v>4.4574667371151122E-3</v>
      </c>
      <c r="H6595" s="2">
        <v>42103</v>
      </c>
      <c r="I6595">
        <v>3850.29</v>
      </c>
      <c r="J6595">
        <f t="shared" si="922"/>
        <v>4.4584159449023719E-3</v>
      </c>
      <c r="K6595">
        <f t="shared" si="918"/>
        <v>4.4498159449023718E-3</v>
      </c>
      <c r="L6595">
        <v>5.1907283411898207E-3</v>
      </c>
      <c r="N6595" s="2">
        <v>42103</v>
      </c>
      <c r="O6595">
        <v>41.48</v>
      </c>
      <c r="Q6595" s="2">
        <v>42103</v>
      </c>
      <c r="R6595">
        <v>59826.26</v>
      </c>
      <c r="S6595" s="8">
        <f t="shared" si="923"/>
        <v>1.448617435769739E-3</v>
      </c>
      <c r="T6595" s="9">
        <f t="shared" si="919"/>
        <v>1.4400174357697389E-3</v>
      </c>
      <c r="U6595" s="3">
        <f>Sheet1!$B$17+Sheet1!$B$18*'Portfolio allocation'!K6595</f>
        <v>5.592740509679674E-3</v>
      </c>
      <c r="V6595" s="13">
        <f t="shared" si="924"/>
        <v>-4.1527230739099351E-3</v>
      </c>
      <c r="W6595" s="13"/>
      <c r="X6595" s="2">
        <v>42103</v>
      </c>
      <c r="Y6595">
        <v>155.06139999999999</v>
      </c>
      <c r="AA6595" s="2">
        <v>42103</v>
      </c>
      <c r="AB6595">
        <v>2356.52</v>
      </c>
      <c r="AC6595">
        <f t="shared" si="925"/>
        <v>3.0262917072798601E-3</v>
      </c>
      <c r="AD6595">
        <f t="shared" si="920"/>
        <v>3.0174117072798599E-3</v>
      </c>
      <c r="AE6595">
        <f>Sheet2!$B$17+Sheet2!$B$18*'Portfolio allocation'!K6595</f>
        <v>4.0102768746437629E-3</v>
      </c>
      <c r="AF6595">
        <f t="shared" si="926"/>
        <v>-9.9286516736390301E-4</v>
      </c>
      <c r="AH6595" s="2">
        <v>42103</v>
      </c>
      <c r="AI6595">
        <v>1.9630000000000001</v>
      </c>
      <c r="AJ6595">
        <v>0.222</v>
      </c>
      <c r="AK6595">
        <v>1.0678000000000001</v>
      </c>
      <c r="AR6595" s="3"/>
    </row>
    <row r="6596" spans="1:44" hidden="1" outlineLevel="1" x14ac:dyDescent="0.2">
      <c r="A6596" s="2">
        <v>42104</v>
      </c>
      <c r="B6596">
        <v>12.58</v>
      </c>
      <c r="E6596" s="2">
        <v>42104</v>
      </c>
      <c r="F6596">
        <v>2102.06</v>
      </c>
      <c r="G6596">
        <f t="shared" si="921"/>
        <v>5.2028041584177842E-3</v>
      </c>
      <c r="H6596" s="2">
        <v>42104</v>
      </c>
      <c r="I6596">
        <v>3870.31</v>
      </c>
      <c r="J6596">
        <f t="shared" si="922"/>
        <v>5.1996083411898208E-3</v>
      </c>
      <c r="K6596">
        <f t="shared" ref="K6596:K6659" si="927">J6596-(AJ6595/25000)</f>
        <v>5.1907283411898207E-3</v>
      </c>
      <c r="L6596">
        <v>-4.4995963604983116E-3</v>
      </c>
      <c r="N6596" s="2">
        <v>42104</v>
      </c>
      <c r="O6596">
        <v>41.72</v>
      </c>
      <c r="Q6596" s="2">
        <v>42104</v>
      </c>
      <c r="R6596">
        <v>60172.41</v>
      </c>
      <c r="S6596" s="8">
        <f t="shared" si="923"/>
        <v>5.785920764560526E-3</v>
      </c>
      <c r="T6596" s="9">
        <f t="shared" ref="T6596:T6659" si="928">S6596-(AJ6595/100/250)</f>
        <v>5.7770407645605258E-3</v>
      </c>
      <c r="U6596" s="3">
        <f>Sheet1!$B$17+Sheet1!$B$18*'Portfolio allocation'!K6596</f>
        <v>6.4427339879178178E-3</v>
      </c>
      <c r="V6596" s="13">
        <f t="shared" si="924"/>
        <v>-6.6569322335729205E-4</v>
      </c>
      <c r="W6596" s="13"/>
      <c r="X6596" s="2">
        <v>42104</v>
      </c>
      <c r="Y6596">
        <v>155.5581</v>
      </c>
      <c r="AA6596" s="2">
        <v>42104</v>
      </c>
      <c r="AB6596">
        <v>2364.0700000000002</v>
      </c>
      <c r="AC6596">
        <f t="shared" si="925"/>
        <v>3.2038769032303183E-3</v>
      </c>
      <c r="AD6596">
        <f t="shared" ref="AD6596:AD6659" si="929">AC6596-AJ6596/25000</f>
        <v>3.1948769032303184E-3</v>
      </c>
      <c r="AE6596">
        <f>Sheet2!$B$17+Sheet2!$B$18*'Portfolio allocation'!K6596</f>
        <v>4.6691150798073653E-3</v>
      </c>
      <c r="AF6596">
        <f t="shared" si="926"/>
        <v>-1.4742381765770469E-3</v>
      </c>
      <c r="AH6596" s="2">
        <v>42104</v>
      </c>
      <c r="AI6596">
        <v>1.9490000000000001</v>
      </c>
      <c r="AJ6596">
        <v>0.22500000000000001</v>
      </c>
      <c r="AK6596">
        <v>1.0626500000000001</v>
      </c>
      <c r="AR6596" s="3"/>
    </row>
    <row r="6597" spans="1:44" hidden="1" outlineLevel="1" x14ac:dyDescent="0.2">
      <c r="A6597" s="2">
        <v>42107</v>
      </c>
      <c r="B6597">
        <v>13.94</v>
      </c>
      <c r="E6597" s="2">
        <v>42107</v>
      </c>
      <c r="F6597">
        <v>2092.4299999999998</v>
      </c>
      <c r="G6597">
        <f t="shared" ref="G6597:G6660" si="930">(F6597/F6596)-1</f>
        <v>-4.5812203267271423E-3</v>
      </c>
      <c r="H6597" s="2">
        <v>42107</v>
      </c>
      <c r="I6597">
        <v>3852.93</v>
      </c>
      <c r="J6597">
        <f t="shared" ref="J6597:J6660" si="931">(I6597/I6596)-1</f>
        <v>-4.4905963604983112E-3</v>
      </c>
      <c r="K6597">
        <f t="shared" si="927"/>
        <v>-4.4995963604983116E-3</v>
      </c>
      <c r="L6597">
        <v>1.6237238195347147E-3</v>
      </c>
      <c r="N6597" s="2">
        <v>42107</v>
      </c>
      <c r="O6597">
        <v>41.76</v>
      </c>
      <c r="Q6597" s="2">
        <v>42107</v>
      </c>
      <c r="R6597">
        <v>60230.1</v>
      </c>
      <c r="S6597" s="8">
        <f t="shared" ref="S6597:S6660" si="932">R6597/R6596-1</f>
        <v>9.5874504610993228E-4</v>
      </c>
      <c r="T6597" s="9">
        <f t="shared" si="928"/>
        <v>9.4974504610993227E-4</v>
      </c>
      <c r="U6597" s="3">
        <f>Sheet1!$B$17+Sheet1!$B$18*'Portfolio allocation'!K6597</f>
        <v>-4.6742520953455755E-3</v>
      </c>
      <c r="V6597" s="13">
        <f t="shared" ref="V6597:V6660" si="933">T6597-U6597</f>
        <v>5.6239971414555074E-3</v>
      </c>
      <c r="W6597" s="13"/>
      <c r="X6597" s="2">
        <v>42107</v>
      </c>
      <c r="Y6597">
        <v>155.09960000000001</v>
      </c>
      <c r="AA6597" s="2">
        <v>42107</v>
      </c>
      <c r="AB6597">
        <v>2357.1</v>
      </c>
      <c r="AC6597">
        <f t="shared" ref="AC6597:AC6660" si="934">AB6597/AB6596-1</f>
        <v>-2.9483052532286447E-3</v>
      </c>
      <c r="AD6597">
        <f t="shared" si="929"/>
        <v>-2.9571052532286449E-3</v>
      </c>
      <c r="AE6597">
        <f>Sheet2!$B$17+Sheet2!$B$18*'Portfolio allocation'!K6597</f>
        <v>-3.9477688674762167E-3</v>
      </c>
      <c r="AF6597">
        <f t="shared" ref="AF6597:AF6660" si="935">AD6597-AE6597</f>
        <v>9.9066361424757178E-4</v>
      </c>
      <c r="AH6597" s="2">
        <v>42107</v>
      </c>
      <c r="AI6597">
        <v>1.93</v>
      </c>
      <c r="AJ6597">
        <v>0.22</v>
      </c>
      <c r="AK6597">
        <v>1.05725</v>
      </c>
      <c r="AR6597" s="3"/>
    </row>
    <row r="6598" spans="1:44" hidden="1" outlineLevel="1" x14ac:dyDescent="0.2">
      <c r="A6598" s="2">
        <v>42108</v>
      </c>
      <c r="B6598">
        <v>13.67</v>
      </c>
      <c r="E6598" s="2">
        <v>42108</v>
      </c>
      <c r="F6598">
        <v>2095.84</v>
      </c>
      <c r="G6598">
        <f t="shared" si="930"/>
        <v>1.6296841471401535E-3</v>
      </c>
      <c r="H6598" s="2">
        <v>42108</v>
      </c>
      <c r="I6598">
        <v>3859.22</v>
      </c>
      <c r="J6598">
        <f t="shared" si="931"/>
        <v>1.6325238195347147E-3</v>
      </c>
      <c r="K6598">
        <f t="shared" si="927"/>
        <v>1.6237238195347147E-3</v>
      </c>
      <c r="L6598">
        <v>5.1429400036276237E-3</v>
      </c>
      <c r="N6598" s="2">
        <v>42108</v>
      </c>
      <c r="O6598">
        <v>41.65</v>
      </c>
      <c r="Q6598" s="2">
        <v>42108</v>
      </c>
      <c r="R6598">
        <v>60071.45</v>
      </c>
      <c r="S6598" s="8">
        <f t="shared" si="932"/>
        <v>-2.6340650272870247E-3</v>
      </c>
      <c r="T6598" s="9">
        <f t="shared" si="928"/>
        <v>-2.642865027287025E-3</v>
      </c>
      <c r="U6598" s="3">
        <f>Sheet1!$B$17+Sheet1!$B$18*'Portfolio allocation'!K6598</f>
        <v>2.3505760007588011E-3</v>
      </c>
      <c r="V6598" s="13">
        <f t="shared" si="933"/>
        <v>-4.9934410280458256E-3</v>
      </c>
      <c r="W6598" s="13"/>
      <c r="X6598" s="2">
        <v>42108</v>
      </c>
      <c r="Y6598">
        <v>155.0232</v>
      </c>
      <c r="AA6598" s="2">
        <v>42108</v>
      </c>
      <c r="AB6598">
        <v>2355.94</v>
      </c>
      <c r="AC6598">
        <f t="shared" si="934"/>
        <v>-4.9213015994220566E-4</v>
      </c>
      <c r="AD6598">
        <f t="shared" si="929"/>
        <v>-5.0049015994220567E-4</v>
      </c>
      <c r="AE6598">
        <f>Sheet2!$B$17+Sheet2!$B$18*'Portfolio allocation'!K6598</f>
        <v>1.4972436566358287E-3</v>
      </c>
      <c r="AF6598">
        <f t="shared" si="935"/>
        <v>-1.9977338165780342E-3</v>
      </c>
      <c r="AH6598" s="2">
        <v>42108</v>
      </c>
      <c r="AI6598">
        <v>1.9</v>
      </c>
      <c r="AJ6598">
        <v>0.20899999999999999</v>
      </c>
      <c r="AK6598">
        <v>1.06945</v>
      </c>
      <c r="AR6598" s="3"/>
    </row>
    <row r="6599" spans="1:44" hidden="1" outlineLevel="1" x14ac:dyDescent="0.2">
      <c r="A6599" s="2">
        <v>42109</v>
      </c>
      <c r="B6599">
        <v>12.84</v>
      </c>
      <c r="E6599" s="2">
        <v>42109</v>
      </c>
      <c r="F6599">
        <v>2106.63</v>
      </c>
      <c r="G6599">
        <f t="shared" si="930"/>
        <v>5.1482937628826164E-3</v>
      </c>
      <c r="H6599" s="2">
        <v>42109</v>
      </c>
      <c r="I6599">
        <v>3879.1</v>
      </c>
      <c r="J6599">
        <f t="shared" si="931"/>
        <v>5.1513000036276235E-3</v>
      </c>
      <c r="K6599">
        <f t="shared" si="927"/>
        <v>5.1429400036276237E-3</v>
      </c>
      <c r="L6599">
        <v>-7.6340984455151113E-4</v>
      </c>
      <c r="N6599" s="2">
        <v>42109</v>
      </c>
      <c r="O6599">
        <v>42.255000000000003</v>
      </c>
      <c r="Q6599" s="2">
        <v>42109</v>
      </c>
      <c r="R6599">
        <v>60944.05</v>
      </c>
      <c r="S6599" s="8">
        <f t="shared" si="932"/>
        <v>1.452603524636098E-2</v>
      </c>
      <c r="T6599" s="9">
        <f t="shared" si="928"/>
        <v>1.4517675246360979E-2</v>
      </c>
      <c r="U6599" s="3">
        <f>Sheet1!$B$17+Sheet1!$B$18*'Portfolio allocation'!K6599</f>
        <v>6.3879099959489333E-3</v>
      </c>
      <c r="V6599" s="13">
        <f t="shared" si="933"/>
        <v>8.1297652504120459E-3</v>
      </c>
      <c r="W6599" s="13"/>
      <c r="X6599" s="2">
        <v>42109</v>
      </c>
      <c r="Y6599">
        <v>156.77109999999999</v>
      </c>
      <c r="AA6599" s="2">
        <v>42109</v>
      </c>
      <c r="AB6599">
        <v>2382.5</v>
      </c>
      <c r="AC6599">
        <f t="shared" si="934"/>
        <v>1.1273631756326452E-2</v>
      </c>
      <c r="AD6599">
        <f t="shared" si="929"/>
        <v>1.1265551756326452E-2</v>
      </c>
      <c r="AE6599">
        <f>Sheet2!$B$17+Sheet2!$B$18*'Portfolio allocation'!K6599</f>
        <v>4.6266204708563024E-3</v>
      </c>
      <c r="AF6599">
        <f t="shared" si="935"/>
        <v>6.6389312854701491E-3</v>
      </c>
      <c r="AH6599" s="2">
        <v>42109</v>
      </c>
      <c r="AI6599">
        <v>1.89</v>
      </c>
      <c r="AJ6599">
        <v>0.20200000000000001</v>
      </c>
      <c r="AK6599">
        <v>1.0609</v>
      </c>
      <c r="AR6599" s="3"/>
    </row>
    <row r="6600" spans="1:44" hidden="1" outlineLevel="1" x14ac:dyDescent="0.2">
      <c r="A6600" s="2">
        <v>42110</v>
      </c>
      <c r="B6600">
        <v>12.6</v>
      </c>
      <c r="E6600" s="2">
        <v>42110</v>
      </c>
      <c r="F6600">
        <v>2104.9899999999998</v>
      </c>
      <c r="G6600">
        <f t="shared" si="930"/>
        <v>-7.784945624055295E-4</v>
      </c>
      <c r="H6600" s="2">
        <v>42110</v>
      </c>
      <c r="I6600">
        <v>3876.17</v>
      </c>
      <c r="J6600">
        <f t="shared" si="931"/>
        <v>-7.5532984455151109E-4</v>
      </c>
      <c r="K6600">
        <f t="shared" si="927"/>
        <v>-7.6340984455151113E-4</v>
      </c>
      <c r="L6600">
        <v>-1.1318093456479021E-2</v>
      </c>
      <c r="N6600" s="2">
        <v>42110</v>
      </c>
      <c r="O6600">
        <v>42.16</v>
      </c>
      <c r="Q6600" s="2">
        <v>42110</v>
      </c>
      <c r="R6600">
        <v>60807.03</v>
      </c>
      <c r="S6600" s="8">
        <f t="shared" si="932"/>
        <v>-2.2482916708030931E-3</v>
      </c>
      <c r="T6600" s="9">
        <f t="shared" si="928"/>
        <v>-2.2563716708030933E-3</v>
      </c>
      <c r="U6600" s="3">
        <f>Sheet1!$B$17+Sheet1!$B$18*'Portfolio allocation'!K6600</f>
        <v>-3.8800423669320459E-4</v>
      </c>
      <c r="V6600" s="13">
        <f t="shared" si="933"/>
        <v>-1.8683674341098888E-3</v>
      </c>
      <c r="W6600" s="13"/>
      <c r="X6600" s="2">
        <v>42110</v>
      </c>
      <c r="Y6600">
        <v>155.816</v>
      </c>
      <c r="AA6600" s="2">
        <v>42110</v>
      </c>
      <c r="AB6600">
        <v>2367.9899999999998</v>
      </c>
      <c r="AC6600">
        <f t="shared" si="934"/>
        <v>-6.0902413431270785E-3</v>
      </c>
      <c r="AD6600">
        <f t="shared" si="929"/>
        <v>-6.098201343127079E-3</v>
      </c>
      <c r="AE6600">
        <f>Sheet2!$B$17+Sheet2!$B$18*'Portfolio allocation'!K6600</f>
        <v>-6.2545649875746169E-4</v>
      </c>
      <c r="AF6600">
        <f t="shared" si="935"/>
        <v>-5.4727448443696175E-3</v>
      </c>
      <c r="AH6600" s="2">
        <v>42110</v>
      </c>
      <c r="AI6600">
        <v>1.895</v>
      </c>
      <c r="AJ6600">
        <v>0.19900000000000001</v>
      </c>
      <c r="AK6600">
        <v>1.06995</v>
      </c>
      <c r="AR6600" s="3"/>
    </row>
    <row r="6601" spans="1:44" hidden="1" outlineLevel="1" x14ac:dyDescent="0.2">
      <c r="A6601" s="2">
        <v>42111</v>
      </c>
      <c r="B6601">
        <v>13.89</v>
      </c>
      <c r="E6601" s="2">
        <v>42111</v>
      </c>
      <c r="F6601">
        <v>2081.1799999999998</v>
      </c>
      <c r="G6601">
        <f t="shared" si="930"/>
        <v>-1.131121763048748E-2</v>
      </c>
      <c r="H6601" s="2">
        <v>42111</v>
      </c>
      <c r="I6601">
        <v>3832.33</v>
      </c>
      <c r="J6601">
        <f t="shared" si="931"/>
        <v>-1.1310133456479021E-2</v>
      </c>
      <c r="K6601">
        <f t="shared" si="927"/>
        <v>-1.1318093456479021E-2</v>
      </c>
      <c r="L6601">
        <v>9.2524047531397924E-3</v>
      </c>
      <c r="N6601" s="2">
        <v>42111</v>
      </c>
      <c r="O6601">
        <v>41.615000000000002</v>
      </c>
      <c r="Q6601" s="2">
        <v>42111</v>
      </c>
      <c r="R6601">
        <v>60020.98</v>
      </c>
      <c r="S6601" s="8">
        <f t="shared" si="932"/>
        <v>-1.2926959267703042E-2</v>
      </c>
      <c r="T6601" s="9">
        <f t="shared" si="928"/>
        <v>-1.2934919267703042E-2</v>
      </c>
      <c r="U6601" s="3">
        <f>Sheet1!$B$17+Sheet1!$B$18*'Portfolio allocation'!K6601</f>
        <v>-1.2496604767551104E-2</v>
      </c>
      <c r="V6601" s="13">
        <f t="shared" si="933"/>
        <v>-4.3831450015193764E-4</v>
      </c>
      <c r="W6601" s="13"/>
      <c r="X6601" s="2">
        <v>42111</v>
      </c>
      <c r="Y6601">
        <v>153.46629999999999</v>
      </c>
      <c r="AA6601" s="2">
        <v>42111</v>
      </c>
      <c r="AB6601">
        <v>2332.2800000000002</v>
      </c>
      <c r="AC6601">
        <f t="shared" si="934"/>
        <v>-1.5080300170186356E-2</v>
      </c>
      <c r="AD6601">
        <f t="shared" si="929"/>
        <v>-1.5088580170186355E-2</v>
      </c>
      <c r="AE6601">
        <f>Sheet2!$B$17+Sheet2!$B$18*'Portfolio allocation'!K6601</f>
        <v>-1.001095044081611E-2</v>
      </c>
      <c r="AF6601">
        <f t="shared" si="935"/>
        <v>-5.0776297293702449E-3</v>
      </c>
      <c r="AH6601" s="2">
        <v>42111</v>
      </c>
      <c r="AI6601">
        <v>1.865</v>
      </c>
      <c r="AJ6601">
        <v>0.20699999999999999</v>
      </c>
      <c r="AK6601">
        <v>1.07745</v>
      </c>
      <c r="AR6601" s="3"/>
    </row>
    <row r="6602" spans="1:44" hidden="1" outlineLevel="1" x14ac:dyDescent="0.2">
      <c r="A6602" s="2">
        <v>42114</v>
      </c>
      <c r="B6602">
        <v>13.3</v>
      </c>
      <c r="E6602" s="2">
        <v>42114</v>
      </c>
      <c r="F6602">
        <v>2100.4</v>
      </c>
      <c r="G6602">
        <f t="shared" si="930"/>
        <v>9.2351454463335259E-3</v>
      </c>
      <c r="H6602" s="2">
        <v>42114</v>
      </c>
      <c r="I6602">
        <v>3867.82</v>
      </c>
      <c r="J6602">
        <f t="shared" si="931"/>
        <v>9.2606847531397918E-3</v>
      </c>
      <c r="K6602">
        <f t="shared" si="927"/>
        <v>9.2524047531397924E-3</v>
      </c>
      <c r="L6602">
        <v>-1.474302055214553E-3</v>
      </c>
      <c r="N6602" s="2">
        <v>42114</v>
      </c>
      <c r="O6602">
        <v>42.905000000000001</v>
      </c>
      <c r="Q6602" s="2">
        <v>42114</v>
      </c>
      <c r="R6602">
        <v>61881.53</v>
      </c>
      <c r="S6602" s="8">
        <f t="shared" si="932"/>
        <v>3.0998327584787821E-2</v>
      </c>
      <c r="T6602" s="9">
        <f t="shared" si="928"/>
        <v>3.0990047584787822E-2</v>
      </c>
      <c r="U6602" s="3">
        <f>Sheet1!$B$17+Sheet1!$B$18*'Portfolio allocation'!K6602</f>
        <v>1.1102392104275974E-2</v>
      </c>
      <c r="V6602" s="13">
        <f t="shared" si="933"/>
        <v>1.988765548051185E-2</v>
      </c>
      <c r="W6602" s="13"/>
      <c r="X6602" s="2">
        <v>42114</v>
      </c>
      <c r="Y6602">
        <v>158.71010000000001</v>
      </c>
      <c r="AA6602" s="2">
        <v>42114</v>
      </c>
      <c r="AB6602">
        <v>2411.9699999999998</v>
      </c>
      <c r="AC6602">
        <f t="shared" si="934"/>
        <v>3.416828168144459E-2</v>
      </c>
      <c r="AD6602">
        <f t="shared" si="929"/>
        <v>3.4159921681444591E-2</v>
      </c>
      <c r="AE6602">
        <f>Sheet2!$B$17+Sheet2!$B$18*'Portfolio allocation'!K6602</f>
        <v>8.2808613680504205E-3</v>
      </c>
      <c r="AF6602">
        <f t="shared" si="935"/>
        <v>2.5879060313394171E-2</v>
      </c>
      <c r="AH6602" s="2">
        <v>42114</v>
      </c>
      <c r="AI6602">
        <v>1.8859999999999999</v>
      </c>
      <c r="AJ6602">
        <v>0.20899999999999999</v>
      </c>
      <c r="AK6602">
        <v>1.07545</v>
      </c>
      <c r="AR6602" s="3"/>
    </row>
    <row r="6603" spans="1:44" hidden="1" outlineLevel="1" x14ac:dyDescent="0.2">
      <c r="A6603" s="2">
        <v>42115</v>
      </c>
      <c r="B6603">
        <v>13.25</v>
      </c>
      <c r="E6603" s="2">
        <v>42115</v>
      </c>
      <c r="F6603">
        <v>2097.29</v>
      </c>
      <c r="G6603">
        <f t="shared" si="930"/>
        <v>-1.4806703485050754E-3</v>
      </c>
      <c r="H6603" s="2">
        <v>42115</v>
      </c>
      <c r="I6603">
        <v>3862.15</v>
      </c>
      <c r="J6603">
        <f t="shared" si="931"/>
        <v>-1.465942055214553E-3</v>
      </c>
      <c r="K6603">
        <f t="shared" si="927"/>
        <v>-1.474302055214553E-3</v>
      </c>
      <c r="L6603">
        <v>5.1131396828190531E-3</v>
      </c>
      <c r="N6603" s="2">
        <v>42115</v>
      </c>
      <c r="O6603">
        <v>42.634999999999998</v>
      </c>
      <c r="Q6603" s="2">
        <v>42115</v>
      </c>
      <c r="R6603">
        <v>61492.1</v>
      </c>
      <c r="S6603" s="8">
        <f t="shared" si="932"/>
        <v>-6.2931540315825929E-3</v>
      </c>
      <c r="T6603" s="9">
        <f t="shared" si="928"/>
        <v>-6.3015140315825927E-3</v>
      </c>
      <c r="U6603" s="3">
        <f>Sheet1!$B$17+Sheet1!$B$18*'Portfolio allocation'!K6603</f>
        <v>-1.2035577971703498E-3</v>
      </c>
      <c r="V6603" s="13">
        <f t="shared" si="933"/>
        <v>-5.0979562344122429E-3</v>
      </c>
      <c r="W6603" s="13"/>
      <c r="X6603" s="2">
        <v>42115</v>
      </c>
      <c r="Y6603">
        <v>156.89529999999999</v>
      </c>
      <c r="AA6603" s="2">
        <v>42115</v>
      </c>
      <c r="AB6603">
        <v>2384.39</v>
      </c>
      <c r="AC6603">
        <f t="shared" si="934"/>
        <v>-1.1434636417534172E-2</v>
      </c>
      <c r="AD6603">
        <f t="shared" si="929"/>
        <v>-1.1442996417534173E-2</v>
      </c>
      <c r="AE6603">
        <f>Sheet2!$B$17+Sheet2!$B$18*'Portfolio allocation'!K6603</f>
        <v>-1.2575999889796381E-3</v>
      </c>
      <c r="AF6603">
        <f t="shared" si="935"/>
        <v>-1.0185396428554535E-2</v>
      </c>
      <c r="AH6603" s="2">
        <v>42115</v>
      </c>
      <c r="AI6603">
        <v>1.91</v>
      </c>
      <c r="AJ6603">
        <v>0.20899999999999999</v>
      </c>
      <c r="AK6603">
        <v>1.0741499999999999</v>
      </c>
      <c r="AR6603" s="3"/>
    </row>
    <row r="6604" spans="1:44" hidden="1" outlineLevel="1" x14ac:dyDescent="0.2">
      <c r="A6604" s="2">
        <v>42116</v>
      </c>
      <c r="B6604">
        <v>12.71</v>
      </c>
      <c r="E6604" s="2">
        <v>42116</v>
      </c>
      <c r="F6604">
        <v>2107.96</v>
      </c>
      <c r="G6604">
        <f t="shared" si="930"/>
        <v>5.08751770141469E-3</v>
      </c>
      <c r="H6604" s="2">
        <v>42116</v>
      </c>
      <c r="I6604">
        <v>3881.93</v>
      </c>
      <c r="J6604">
        <f t="shared" si="931"/>
        <v>5.1214996828190529E-3</v>
      </c>
      <c r="K6604">
        <f t="shared" si="927"/>
        <v>5.1131396828190531E-3</v>
      </c>
      <c r="L6604">
        <v>2.4460844120321899E-3</v>
      </c>
      <c r="N6604" s="2">
        <v>42116</v>
      </c>
      <c r="O6604">
        <v>42.984999999999999</v>
      </c>
      <c r="Q6604" s="2">
        <v>42116</v>
      </c>
      <c r="R6604">
        <v>61996.91</v>
      </c>
      <c r="S6604" s="8">
        <f t="shared" si="932"/>
        <v>8.2093472169597614E-3</v>
      </c>
      <c r="T6604" s="9">
        <f t="shared" si="928"/>
        <v>8.2009872169597608E-3</v>
      </c>
      <c r="U6604" s="3">
        <f>Sheet1!$B$17+Sheet1!$B$18*'Portfolio allocation'!K6604</f>
        <v>6.3537223126767777E-3</v>
      </c>
      <c r="V6604" s="13">
        <f t="shared" si="933"/>
        <v>1.8472649042829831E-3</v>
      </c>
      <c r="W6604" s="13"/>
      <c r="X6604" s="2">
        <v>42116</v>
      </c>
      <c r="Y6604">
        <v>157.946</v>
      </c>
      <c r="AA6604" s="2">
        <v>42116</v>
      </c>
      <c r="AB6604">
        <v>2400.36</v>
      </c>
      <c r="AC6604">
        <f t="shared" si="934"/>
        <v>6.6977298176893463E-3</v>
      </c>
      <c r="AD6604">
        <f t="shared" si="929"/>
        <v>6.6888498176893461E-3</v>
      </c>
      <c r="AE6604">
        <f>Sheet2!$B$17+Sheet2!$B$18*'Portfolio allocation'!K6604</f>
        <v>4.6001212653183762E-3</v>
      </c>
      <c r="AF6604">
        <f t="shared" si="935"/>
        <v>2.0887285523709699E-3</v>
      </c>
      <c r="AH6604" s="2">
        <v>42116</v>
      </c>
      <c r="AI6604">
        <v>1.982</v>
      </c>
      <c r="AJ6604">
        <v>0.222</v>
      </c>
      <c r="AK6604">
        <v>1.0724</v>
      </c>
      <c r="AR6604" s="3"/>
    </row>
    <row r="6605" spans="1:44" hidden="1" outlineLevel="1" x14ac:dyDescent="0.2">
      <c r="A6605" s="2">
        <v>42117</v>
      </c>
      <c r="B6605">
        <v>12.48</v>
      </c>
      <c r="E6605" s="2">
        <v>42117</v>
      </c>
      <c r="F6605">
        <v>2112.9299999999998</v>
      </c>
      <c r="G6605">
        <f t="shared" si="930"/>
        <v>2.357729748192483E-3</v>
      </c>
      <c r="H6605" s="2">
        <v>42117</v>
      </c>
      <c r="I6605">
        <v>3891.46</v>
      </c>
      <c r="J6605">
        <f t="shared" si="931"/>
        <v>2.4549644120321901E-3</v>
      </c>
      <c r="K6605">
        <f t="shared" si="927"/>
        <v>2.4460844120321899E-3</v>
      </c>
      <c r="L6605">
        <v>2.24766260025804E-3</v>
      </c>
      <c r="N6605" s="2">
        <v>42117</v>
      </c>
      <c r="O6605">
        <v>43.34</v>
      </c>
      <c r="Q6605" s="2">
        <v>42117</v>
      </c>
      <c r="R6605">
        <v>62508.92</v>
      </c>
      <c r="S6605" s="8">
        <f t="shared" si="932"/>
        <v>8.258637406283631E-3</v>
      </c>
      <c r="T6605" s="9">
        <f t="shared" si="928"/>
        <v>8.2497574062836317E-3</v>
      </c>
      <c r="U6605" s="3">
        <f>Sheet1!$B$17+Sheet1!$B$18*'Portfolio allocation'!K6605</f>
        <v>3.2940089138608804E-3</v>
      </c>
      <c r="V6605" s="13">
        <f t="shared" si="933"/>
        <v>4.9557484924227513E-3</v>
      </c>
      <c r="W6605" s="13"/>
      <c r="X6605" s="2">
        <v>42117</v>
      </c>
      <c r="Y6605">
        <v>162.60720000000001</v>
      </c>
      <c r="AA6605" s="2">
        <v>42117</v>
      </c>
      <c r="AB6605">
        <v>2471.19</v>
      </c>
      <c r="AC6605">
        <f t="shared" si="934"/>
        <v>2.9508073788931721E-2</v>
      </c>
      <c r="AD6605">
        <f t="shared" si="929"/>
        <v>2.949951378893172E-2</v>
      </c>
      <c r="AE6605">
        <f>Sheet2!$B$17+Sheet2!$B$18*'Portfolio allocation'!K6605</f>
        <v>2.2285076758008049E-3</v>
      </c>
      <c r="AF6605">
        <f t="shared" si="935"/>
        <v>2.7271006113130915E-2</v>
      </c>
      <c r="AH6605" s="2">
        <v>42117</v>
      </c>
      <c r="AI6605">
        <v>1.954</v>
      </c>
      <c r="AJ6605">
        <v>0.214</v>
      </c>
      <c r="AK6605">
        <v>1.0801499999999999</v>
      </c>
      <c r="AR6605" s="3"/>
    </row>
    <row r="6606" spans="1:44" hidden="1" outlineLevel="1" x14ac:dyDescent="0.2">
      <c r="A6606" s="2">
        <v>42118</v>
      </c>
      <c r="B6606">
        <v>12.29</v>
      </c>
      <c r="E6606" s="2">
        <v>42118</v>
      </c>
      <c r="F6606">
        <v>2117.69</v>
      </c>
      <c r="G6606">
        <f t="shared" si="930"/>
        <v>2.2527958806020099E-3</v>
      </c>
      <c r="H6606" s="2">
        <v>42118</v>
      </c>
      <c r="I6606">
        <v>3900.24</v>
      </c>
      <c r="J6606">
        <f t="shared" si="931"/>
        <v>2.2562226002580399E-3</v>
      </c>
      <c r="K6606">
        <f t="shared" si="927"/>
        <v>2.24766260025804E-3</v>
      </c>
      <c r="L6606">
        <v>-4.1466868795765558E-3</v>
      </c>
      <c r="N6606" s="2">
        <v>42118</v>
      </c>
      <c r="O6606">
        <v>47.87</v>
      </c>
      <c r="Q6606" s="2">
        <v>42118</v>
      </c>
      <c r="R6606">
        <v>69042.5</v>
      </c>
      <c r="S6606" s="8">
        <f t="shared" si="932"/>
        <v>0.10452236256841418</v>
      </c>
      <c r="T6606" s="9">
        <f t="shared" si="928"/>
        <v>0.10451380256841418</v>
      </c>
      <c r="U6606" s="3">
        <f>Sheet1!$B$17+Sheet1!$B$18*'Portfolio allocation'!K6606</f>
        <v>3.0663743827161341E-3</v>
      </c>
      <c r="V6606" s="13">
        <f t="shared" si="933"/>
        <v>0.10144742818569805</v>
      </c>
      <c r="W6606" s="13"/>
      <c r="X6606" s="2">
        <v>42118</v>
      </c>
      <c r="Y6606">
        <v>162.1678</v>
      </c>
      <c r="AA6606" s="2">
        <v>42118</v>
      </c>
      <c r="AB6606">
        <v>2464.52</v>
      </c>
      <c r="AC6606">
        <f t="shared" si="934"/>
        <v>-2.6991044800278585E-3</v>
      </c>
      <c r="AD6606">
        <f t="shared" si="929"/>
        <v>-2.7075844800278585E-3</v>
      </c>
      <c r="AE6606">
        <f>Sheet2!$B$17+Sheet2!$B$18*'Portfolio allocation'!K6606</f>
        <v>2.0520659385729759E-3</v>
      </c>
      <c r="AF6606">
        <f t="shared" si="935"/>
        <v>-4.7596504186008344E-3</v>
      </c>
      <c r="AH6606" s="2">
        <v>42118</v>
      </c>
      <c r="AI6606">
        <v>1.9139999999999999</v>
      </c>
      <c r="AJ6606">
        <v>0.21199999999999999</v>
      </c>
      <c r="AK6606">
        <v>1.0865499999999999</v>
      </c>
      <c r="AR6606" s="3"/>
    </row>
    <row r="6607" spans="1:44" hidden="1" outlineLevel="1" x14ac:dyDescent="0.2">
      <c r="A6607" s="2">
        <v>42121</v>
      </c>
      <c r="B6607">
        <v>13.12</v>
      </c>
      <c r="E6607" s="2">
        <v>42121</v>
      </c>
      <c r="F6607">
        <v>2108.92</v>
      </c>
      <c r="G6607">
        <f t="shared" si="930"/>
        <v>-4.1413049124281454E-3</v>
      </c>
      <c r="H6607" s="2">
        <v>42121</v>
      </c>
      <c r="I6607">
        <v>3884.1</v>
      </c>
      <c r="J6607">
        <f t="shared" si="931"/>
        <v>-4.1382068795765559E-3</v>
      </c>
      <c r="K6607">
        <f t="shared" si="927"/>
        <v>-4.1466868795765558E-3</v>
      </c>
      <c r="L6607">
        <v>2.8516194958934614E-3</v>
      </c>
      <c r="N6607" s="2">
        <v>42121</v>
      </c>
      <c r="O6607">
        <v>48.03</v>
      </c>
      <c r="Q6607" s="2">
        <v>42121</v>
      </c>
      <c r="R6607">
        <v>69273.25</v>
      </c>
      <c r="S6607" s="8">
        <f t="shared" si="932"/>
        <v>3.3421443313901289E-3</v>
      </c>
      <c r="T6607" s="9">
        <f t="shared" si="928"/>
        <v>3.333664331390129E-3</v>
      </c>
      <c r="U6607" s="3">
        <f>Sheet1!$B$17+Sheet1!$B$18*'Portfolio allocation'!K6607</f>
        <v>-4.2693853949164959E-3</v>
      </c>
      <c r="V6607" s="13">
        <f t="shared" si="933"/>
        <v>7.6030497263066248E-3</v>
      </c>
      <c r="W6607" s="13"/>
      <c r="X6607" s="2">
        <v>42121</v>
      </c>
      <c r="Y6607">
        <v>163.0752</v>
      </c>
      <c r="AA6607" s="2">
        <v>42121</v>
      </c>
      <c r="AB6607">
        <v>2478.31</v>
      </c>
      <c r="AC6607">
        <f t="shared" si="934"/>
        <v>5.595410059565431E-3</v>
      </c>
      <c r="AD6607">
        <f t="shared" si="929"/>
        <v>5.586650059565431E-3</v>
      </c>
      <c r="AE6607">
        <f>Sheet2!$B$17+Sheet2!$B$18*'Portfolio allocation'!K6607</f>
        <v>-3.6339527535054332E-3</v>
      </c>
      <c r="AF6607">
        <f t="shared" si="935"/>
        <v>9.2206028130708637E-3</v>
      </c>
      <c r="AH6607" s="2">
        <v>42121</v>
      </c>
      <c r="AI6607">
        <v>1.9259999999999999</v>
      </c>
      <c r="AJ6607">
        <v>0.219</v>
      </c>
      <c r="AK6607">
        <v>1.0883499999999999</v>
      </c>
      <c r="AR6607" s="3"/>
    </row>
    <row r="6608" spans="1:44" hidden="1" outlineLevel="1" x14ac:dyDescent="0.2">
      <c r="A6608" s="2">
        <v>42122</v>
      </c>
      <c r="B6608">
        <v>12.41</v>
      </c>
      <c r="E6608" s="2">
        <v>42122</v>
      </c>
      <c r="F6608">
        <v>2114.7600000000002</v>
      </c>
      <c r="G6608">
        <f t="shared" si="930"/>
        <v>2.7691899171140566E-3</v>
      </c>
      <c r="H6608" s="2">
        <v>42122</v>
      </c>
      <c r="I6608">
        <v>3895.21</v>
      </c>
      <c r="J6608">
        <f t="shared" si="931"/>
        <v>2.8603794958934614E-3</v>
      </c>
      <c r="K6608">
        <f t="shared" si="927"/>
        <v>2.8516194958934614E-3</v>
      </c>
      <c r="L6608">
        <v>-3.6824228790745153E-3</v>
      </c>
      <c r="N6608" s="2">
        <v>42122</v>
      </c>
      <c r="O6608">
        <v>49.155000000000001</v>
      </c>
      <c r="Q6608" s="2">
        <v>42122</v>
      </c>
      <c r="R6608">
        <v>70895.81</v>
      </c>
      <c r="S6608" s="8">
        <f t="shared" si="932"/>
        <v>2.3422605406848929E-2</v>
      </c>
      <c r="T6608" s="9">
        <f t="shared" si="928"/>
        <v>2.3413845406848929E-2</v>
      </c>
      <c r="U6608" s="3">
        <f>Sheet1!$B$17+Sheet1!$B$18*'Portfolio allocation'!K6608</f>
        <v>3.7592490396923112E-3</v>
      </c>
      <c r="V6608" s="13">
        <f t="shared" si="933"/>
        <v>1.9654596367156617E-2</v>
      </c>
      <c r="W6608" s="13"/>
      <c r="X6608" s="2">
        <v>42122</v>
      </c>
      <c r="Y6608">
        <v>166.12219999999999</v>
      </c>
      <c r="AA6608" s="2">
        <v>42122</v>
      </c>
      <c r="AB6608">
        <v>2524.61</v>
      </c>
      <c r="AC6608">
        <f t="shared" si="934"/>
        <v>1.8682085776194235E-2</v>
      </c>
      <c r="AD6608">
        <f t="shared" si="929"/>
        <v>1.8673405776194234E-2</v>
      </c>
      <c r="AE6608">
        <f>Sheet2!$B$17+Sheet2!$B$18*'Portfolio allocation'!K6608</f>
        <v>2.5891198185059639E-3</v>
      </c>
      <c r="AF6608">
        <f t="shared" si="935"/>
        <v>1.6084285957688269E-2</v>
      </c>
      <c r="AH6608" s="2">
        <v>42122</v>
      </c>
      <c r="AI6608">
        <v>2.0030000000000001</v>
      </c>
      <c r="AJ6608">
        <v>0.217</v>
      </c>
      <c r="AK6608">
        <v>1.09815</v>
      </c>
      <c r="AR6608" s="3"/>
    </row>
    <row r="6609" spans="1:44" hidden="1" outlineLevel="1" x14ac:dyDescent="0.2">
      <c r="A6609" s="2">
        <v>42123</v>
      </c>
      <c r="B6609">
        <v>13.39</v>
      </c>
      <c r="E6609" s="2">
        <v>42123</v>
      </c>
      <c r="F6609">
        <v>2106.85</v>
      </c>
      <c r="G6609">
        <f t="shared" si="930"/>
        <v>-3.740377158637509E-3</v>
      </c>
      <c r="H6609" s="2">
        <v>42123</v>
      </c>
      <c r="I6609">
        <v>3880.9</v>
      </c>
      <c r="J6609">
        <f t="shared" si="931"/>
        <v>-3.6737428790745152E-3</v>
      </c>
      <c r="K6609">
        <f t="shared" si="927"/>
        <v>-3.6824228790745153E-3</v>
      </c>
      <c r="L6609">
        <v>-1.0089336050915955E-2</v>
      </c>
      <c r="N6609" s="2">
        <v>42123</v>
      </c>
      <c r="O6609">
        <v>49.06</v>
      </c>
      <c r="Q6609" s="2">
        <v>42123</v>
      </c>
      <c r="R6609">
        <v>70758.81</v>
      </c>
      <c r="S6609" s="8">
        <f t="shared" si="932"/>
        <v>-1.9324132131363081E-3</v>
      </c>
      <c r="T6609" s="9">
        <f t="shared" si="928"/>
        <v>-1.9410932131363082E-3</v>
      </c>
      <c r="U6609" s="3">
        <f>Sheet1!$B$17+Sheet1!$B$18*'Portfolio allocation'!K6609</f>
        <v>-3.736769967526097E-3</v>
      </c>
      <c r="V6609" s="13">
        <f t="shared" si="933"/>
        <v>1.7956767543897889E-3</v>
      </c>
      <c r="W6609" s="13"/>
      <c r="X6609" s="2">
        <v>42123</v>
      </c>
      <c r="Y6609">
        <v>166.58070000000001</v>
      </c>
      <c r="AA6609" s="2">
        <v>42123</v>
      </c>
      <c r="AB6609">
        <v>2531.58</v>
      </c>
      <c r="AC6609">
        <f t="shared" si="934"/>
        <v>2.7608224636674894E-3</v>
      </c>
      <c r="AD6609">
        <f t="shared" si="929"/>
        <v>2.7516224636674894E-3</v>
      </c>
      <c r="AE6609">
        <f>Sheet2!$B$17+Sheet2!$B$18*'Portfolio allocation'!K6609</f>
        <v>-3.221117359813128E-3</v>
      </c>
      <c r="AF6609">
        <f t="shared" si="935"/>
        <v>5.9727398234806174E-3</v>
      </c>
      <c r="AH6609" s="2">
        <v>42123</v>
      </c>
      <c r="AI6609">
        <v>2.0459999999999998</v>
      </c>
      <c r="AJ6609">
        <v>0.23</v>
      </c>
      <c r="AK6609">
        <v>1.115</v>
      </c>
      <c r="AR6609" s="3"/>
    </row>
    <row r="6610" spans="1:44" hidden="1" outlineLevel="1" x14ac:dyDescent="0.2">
      <c r="A6610" s="2">
        <v>42124</v>
      </c>
      <c r="B6610">
        <v>14.55</v>
      </c>
      <c r="E6610" s="2">
        <v>42124</v>
      </c>
      <c r="F6610">
        <v>2085.5100000000002</v>
      </c>
      <c r="G6610">
        <f t="shared" si="930"/>
        <v>-1.0128865367728945E-2</v>
      </c>
      <c r="H6610" s="2">
        <v>42124</v>
      </c>
      <c r="I6610">
        <v>3841.78</v>
      </c>
      <c r="J6610">
        <f t="shared" si="931"/>
        <v>-1.0080136050915955E-2</v>
      </c>
      <c r="K6610">
        <f t="shared" si="927"/>
        <v>-1.0089336050915955E-2</v>
      </c>
      <c r="L6610">
        <v>1.0915543481823437E-2</v>
      </c>
      <c r="N6610" s="2">
        <v>42124</v>
      </c>
      <c r="O6610">
        <v>48.64</v>
      </c>
      <c r="Q6610" s="2">
        <v>42124</v>
      </c>
      <c r="R6610">
        <v>70153.06</v>
      </c>
      <c r="S6610" s="8">
        <f t="shared" si="932"/>
        <v>-8.5607714431602533E-3</v>
      </c>
      <c r="T6610" s="9">
        <f t="shared" si="928"/>
        <v>-8.5699714431602524E-3</v>
      </c>
      <c r="U6610" s="3">
        <f>Sheet1!$B$17+Sheet1!$B$18*'Portfolio allocation'!K6610</f>
        <v>-1.1086943131035277E-2</v>
      </c>
      <c r="V6610" s="13">
        <f t="shared" si="933"/>
        <v>2.5169716878750241E-3</v>
      </c>
      <c r="W6610" s="13"/>
      <c r="X6610" s="2">
        <v>42124</v>
      </c>
      <c r="Y6610">
        <v>163.61009999999999</v>
      </c>
      <c r="AA6610" s="2">
        <v>42124</v>
      </c>
      <c r="AB6610">
        <v>2486.44</v>
      </c>
      <c r="AC6610">
        <f t="shared" si="934"/>
        <v>-1.7830761816731044E-2</v>
      </c>
      <c r="AD6610">
        <f t="shared" si="929"/>
        <v>-1.7839841816731046E-2</v>
      </c>
      <c r="AE6610">
        <f>Sheet2!$B$17+Sheet2!$B$18*'Portfolio allocation'!K6610</f>
        <v>-8.9183080073527935E-3</v>
      </c>
      <c r="AF6610">
        <f t="shared" si="935"/>
        <v>-8.9215338093782525E-3</v>
      </c>
      <c r="AH6610" s="2">
        <v>42124</v>
      </c>
      <c r="AI6610">
        <v>2.0350000000000001</v>
      </c>
      <c r="AJ6610">
        <v>0.22700000000000001</v>
      </c>
      <c r="AK6610">
        <v>1.1205499999999999</v>
      </c>
      <c r="AR6610" s="3"/>
    </row>
    <row r="6611" spans="1:44" hidden="1" outlineLevel="1" x14ac:dyDescent="0.2">
      <c r="A6611" s="2">
        <v>42125</v>
      </c>
      <c r="B6611">
        <v>12.7</v>
      </c>
      <c r="E6611" s="2">
        <v>42125</v>
      </c>
      <c r="F6611">
        <v>2108.29</v>
      </c>
      <c r="G6611">
        <f t="shared" si="930"/>
        <v>1.0922987662490113E-2</v>
      </c>
      <c r="H6611" s="2">
        <v>42125</v>
      </c>
      <c r="I6611">
        <v>3883.75</v>
      </c>
      <c r="J6611">
        <f t="shared" si="931"/>
        <v>1.0924623481823437E-2</v>
      </c>
      <c r="K6611">
        <f t="shared" si="927"/>
        <v>1.0915543481823437E-2</v>
      </c>
      <c r="L6611">
        <v>2.9286822014805017E-3</v>
      </c>
      <c r="N6611" s="2">
        <v>42125</v>
      </c>
      <c r="O6611">
        <v>48.655000000000001</v>
      </c>
      <c r="Q6611" s="2">
        <v>42125</v>
      </c>
      <c r="R6611">
        <v>70174.69</v>
      </c>
      <c r="S6611" s="8">
        <f t="shared" si="932"/>
        <v>3.083258235636599E-4</v>
      </c>
      <c r="T6611" s="9">
        <f t="shared" si="928"/>
        <v>2.9924582356365988E-4</v>
      </c>
      <c r="U6611" s="3">
        <f>Sheet1!$B$17+Sheet1!$B$18*'Portfolio allocation'!K6611</f>
        <v>1.301038700336243E-2</v>
      </c>
      <c r="V6611" s="13">
        <f t="shared" si="933"/>
        <v>-1.271114117979877E-2</v>
      </c>
      <c r="W6611" s="13"/>
      <c r="X6611" s="2">
        <v>42125</v>
      </c>
      <c r="Y6611">
        <v>165.88339999999999</v>
      </c>
      <c r="AA6611" s="2">
        <v>42125</v>
      </c>
      <c r="AB6611">
        <v>2520.98</v>
      </c>
      <c r="AC6611">
        <f t="shared" si="934"/>
        <v>1.3891346664307136E-2</v>
      </c>
      <c r="AD6611">
        <f t="shared" si="929"/>
        <v>1.3882146664307137E-2</v>
      </c>
      <c r="AE6611">
        <f>Sheet2!$B$17+Sheet2!$B$18*'Portfolio allocation'!K6611</f>
        <v>9.7597667561023938E-3</v>
      </c>
      <c r="AF6611">
        <f t="shared" si="935"/>
        <v>4.122379908204743E-3</v>
      </c>
      <c r="AH6611" s="2">
        <v>42125</v>
      </c>
      <c r="AI6611">
        <v>2.117</v>
      </c>
      <c r="AJ6611">
        <v>0.23</v>
      </c>
      <c r="AK6611">
        <v>1.12225</v>
      </c>
      <c r="AR6611" s="3"/>
    </row>
    <row r="6612" spans="1:44" hidden="1" outlineLevel="1" x14ac:dyDescent="0.2">
      <c r="A6612" s="2">
        <v>42128</v>
      </c>
      <c r="B6612">
        <v>12.85</v>
      </c>
      <c r="E6612" s="2">
        <v>42128</v>
      </c>
      <c r="F6612">
        <v>2114.4899999999998</v>
      </c>
      <c r="G6612">
        <f t="shared" si="930"/>
        <v>2.9407719051932624E-3</v>
      </c>
      <c r="H6612" s="2">
        <v>42128</v>
      </c>
      <c r="I6612">
        <v>3895.16</v>
      </c>
      <c r="J6612">
        <f t="shared" si="931"/>
        <v>2.9378822014805017E-3</v>
      </c>
      <c r="K6612">
        <f t="shared" si="927"/>
        <v>2.9286822014805017E-3</v>
      </c>
      <c r="L6612">
        <v>-1.1754425505704496E-2</v>
      </c>
      <c r="N6612" s="2">
        <v>42128</v>
      </c>
      <c r="O6612">
        <v>48.24</v>
      </c>
      <c r="Q6612" s="2">
        <v>42128</v>
      </c>
      <c r="R6612">
        <v>69576.13</v>
      </c>
      <c r="S6612" s="8">
        <f t="shared" si="932"/>
        <v>-8.5295709891984872E-3</v>
      </c>
      <c r="T6612" s="9">
        <f t="shared" si="928"/>
        <v>-8.5387709891984864E-3</v>
      </c>
      <c r="U6612" s="3">
        <f>Sheet1!$B$17+Sheet1!$B$18*'Portfolio allocation'!K6612</f>
        <v>3.8476573285704443E-3</v>
      </c>
      <c r="V6612" s="13">
        <f t="shared" si="933"/>
        <v>-1.2386428317768931E-2</v>
      </c>
      <c r="W6612" s="13"/>
      <c r="X6612" s="2">
        <v>42128</v>
      </c>
      <c r="Y6612">
        <v>166.17</v>
      </c>
      <c r="AA6612" s="2">
        <v>42128</v>
      </c>
      <c r="AB6612">
        <v>2525.34</v>
      </c>
      <c r="AC6612">
        <f t="shared" si="934"/>
        <v>1.7294861522108018E-3</v>
      </c>
      <c r="AD6612">
        <f t="shared" si="929"/>
        <v>1.7204061522108018E-3</v>
      </c>
      <c r="AE6612">
        <f>Sheet2!$B$17+Sheet2!$B$18*'Portfolio allocation'!K6612</f>
        <v>2.6576459423613935E-3</v>
      </c>
      <c r="AF6612">
        <f t="shared" si="935"/>
        <v>-9.3723979015059174E-4</v>
      </c>
      <c r="AH6612" s="2">
        <v>42128</v>
      </c>
      <c r="AI6612">
        <v>2.1459999999999999</v>
      </c>
      <c r="AJ6612">
        <v>0.22700000000000001</v>
      </c>
      <c r="AK6612">
        <v>1.11615</v>
      </c>
      <c r="AR6612" s="3"/>
    </row>
    <row r="6613" spans="1:44" hidden="1" outlineLevel="1" x14ac:dyDescent="0.2">
      <c r="A6613" s="2">
        <v>42129</v>
      </c>
      <c r="B6613">
        <v>14.31</v>
      </c>
      <c r="E6613" s="2">
        <v>42129</v>
      </c>
      <c r="F6613">
        <v>2089.46</v>
      </c>
      <c r="G6613">
        <f t="shared" si="930"/>
        <v>-1.1837369767650707E-2</v>
      </c>
      <c r="H6613" s="2">
        <v>42129</v>
      </c>
      <c r="I6613">
        <v>3849.41</v>
      </c>
      <c r="J6613">
        <f t="shared" si="931"/>
        <v>-1.1745345505704496E-2</v>
      </c>
      <c r="K6613">
        <f t="shared" si="927"/>
        <v>-1.1754425505704496E-2</v>
      </c>
      <c r="L6613">
        <v>-4.0904249027253758E-3</v>
      </c>
      <c r="N6613" s="2">
        <v>42129</v>
      </c>
      <c r="O6613">
        <v>47.6</v>
      </c>
      <c r="Q6613" s="2">
        <v>42129</v>
      </c>
      <c r="R6613">
        <v>68653.06</v>
      </c>
      <c r="S6613" s="8">
        <f t="shared" si="932"/>
        <v>-1.3267050064440289E-2</v>
      </c>
      <c r="T6613" s="9">
        <f t="shared" si="928"/>
        <v>-1.3276130064440289E-2</v>
      </c>
      <c r="U6613" s="3">
        <f>Sheet1!$B$17+Sheet1!$B$18*'Portfolio allocation'!K6613</f>
        <v>-1.2997175952547246E-2</v>
      </c>
      <c r="V6613" s="13">
        <f t="shared" si="933"/>
        <v>-2.789541118930431E-4</v>
      </c>
      <c r="W6613" s="13"/>
      <c r="X6613" s="2">
        <v>42129</v>
      </c>
      <c r="Y6613">
        <v>165.31989999999999</v>
      </c>
      <c r="AA6613" s="2">
        <v>42129</v>
      </c>
      <c r="AB6613">
        <v>2512.42</v>
      </c>
      <c r="AC6613">
        <f t="shared" si="934"/>
        <v>-5.1161427768142698E-3</v>
      </c>
      <c r="AD6613">
        <f t="shared" si="929"/>
        <v>-5.1254227768142702E-3</v>
      </c>
      <c r="AE6613">
        <f>Sheet2!$B$17+Sheet2!$B$18*'Portfolio allocation'!K6613</f>
        <v>-1.0398948030824768E-2</v>
      </c>
      <c r="AF6613">
        <f t="shared" si="935"/>
        <v>5.2735252540104978E-3</v>
      </c>
      <c r="AH6613" s="2">
        <v>42129</v>
      </c>
      <c r="AI6613">
        <v>2.1819999999999999</v>
      </c>
      <c r="AJ6613">
        <v>0.23200000000000001</v>
      </c>
      <c r="AK6613">
        <v>1.1187499999999999</v>
      </c>
      <c r="AR6613" s="3"/>
    </row>
    <row r="6614" spans="1:44" hidden="1" outlineLevel="1" x14ac:dyDescent="0.2">
      <c r="A6614" s="2">
        <v>42130</v>
      </c>
      <c r="B6614">
        <v>15.15</v>
      </c>
      <c r="E6614" s="2">
        <v>42130</v>
      </c>
      <c r="F6614">
        <v>2080.15</v>
      </c>
      <c r="G6614">
        <f t="shared" si="930"/>
        <v>-4.4556966871822645E-3</v>
      </c>
      <c r="H6614" s="2">
        <v>42130</v>
      </c>
      <c r="I6614">
        <v>3833.7</v>
      </c>
      <c r="J6614">
        <f t="shared" si="931"/>
        <v>-4.0811449027253754E-3</v>
      </c>
      <c r="K6614">
        <f t="shared" si="927"/>
        <v>-4.0904249027253758E-3</v>
      </c>
      <c r="L6614">
        <v>4.0153524073350882E-3</v>
      </c>
      <c r="N6614" s="2">
        <v>42130</v>
      </c>
      <c r="O6614">
        <v>46.28</v>
      </c>
      <c r="Q6614" s="2">
        <v>42130</v>
      </c>
      <c r="R6614">
        <v>66749.25</v>
      </c>
      <c r="S6614" s="8">
        <f t="shared" si="932"/>
        <v>-2.7730883372132253E-2</v>
      </c>
      <c r="T6614" s="9">
        <f t="shared" si="928"/>
        <v>-2.7740163372132254E-2</v>
      </c>
      <c r="U6614" s="3">
        <f>Sheet1!$B$17+Sheet1!$B$18*'Portfolio allocation'!K6614</f>
        <v>-4.2048402292047121E-3</v>
      </c>
      <c r="V6614" s="13">
        <f t="shared" si="933"/>
        <v>-2.3535323142927542E-2</v>
      </c>
      <c r="W6614" s="13"/>
      <c r="X6614" s="2">
        <v>42130</v>
      </c>
      <c r="Y6614">
        <v>162.42570000000001</v>
      </c>
      <c r="AA6614" s="2">
        <v>42130</v>
      </c>
      <c r="AB6614">
        <v>2487.31</v>
      </c>
      <c r="AC6614">
        <f t="shared" si="934"/>
        <v>-9.9943480787448857E-3</v>
      </c>
      <c r="AD6614">
        <f t="shared" si="929"/>
        <v>-1.0003828078744885E-2</v>
      </c>
      <c r="AE6614">
        <f>Sheet2!$B$17+Sheet2!$B$18*'Portfolio allocation'!K6614</f>
        <v>-3.5839231683165163E-3</v>
      </c>
      <c r="AF6614">
        <f t="shared" si="935"/>
        <v>-6.4199049104283687E-3</v>
      </c>
      <c r="AH6614" s="2">
        <v>42130</v>
      </c>
      <c r="AI6614">
        <v>2.2519999999999998</v>
      </c>
      <c r="AJ6614">
        <v>0.23699999999999999</v>
      </c>
      <c r="AK6614">
        <v>1.1354500000000001</v>
      </c>
      <c r="AR6614" s="3"/>
    </row>
    <row r="6615" spans="1:44" hidden="1" outlineLevel="1" x14ac:dyDescent="0.2">
      <c r="A6615" s="2">
        <v>42131</v>
      </c>
      <c r="B6615">
        <v>15.13</v>
      </c>
      <c r="E6615" s="2">
        <v>42131</v>
      </c>
      <c r="F6615">
        <v>2088</v>
      </c>
      <c r="G6615">
        <f t="shared" si="930"/>
        <v>3.7737663149290945E-3</v>
      </c>
      <c r="H6615" s="2">
        <v>42131</v>
      </c>
      <c r="I6615">
        <v>3849.13</v>
      </c>
      <c r="J6615">
        <f t="shared" si="931"/>
        <v>4.0248324073350883E-3</v>
      </c>
      <c r="K6615">
        <f t="shared" si="927"/>
        <v>4.0153524073350882E-3</v>
      </c>
      <c r="L6615">
        <v>1.3468970436955878E-2</v>
      </c>
      <c r="N6615" s="2">
        <v>42131</v>
      </c>
      <c r="O6615">
        <v>46.7</v>
      </c>
      <c r="Q6615" s="2">
        <v>42131</v>
      </c>
      <c r="R6615">
        <v>67355</v>
      </c>
      <c r="S6615" s="8">
        <f t="shared" si="932"/>
        <v>9.0750083334270037E-3</v>
      </c>
      <c r="T6615" s="9">
        <f t="shared" si="928"/>
        <v>9.0655283334270045E-3</v>
      </c>
      <c r="U6615" s="3">
        <f>Sheet1!$B$17+Sheet1!$B$18*'Portfolio allocation'!K6615</f>
        <v>5.0943129286121942E-3</v>
      </c>
      <c r="V6615" s="13">
        <f t="shared" si="933"/>
        <v>3.9712154048148103E-3</v>
      </c>
      <c r="W6615" s="13"/>
      <c r="X6615" s="2">
        <v>42131</v>
      </c>
      <c r="Y6615">
        <v>163.3236</v>
      </c>
      <c r="AA6615" s="2">
        <v>42131</v>
      </c>
      <c r="AB6615">
        <v>2501.06</v>
      </c>
      <c r="AC6615">
        <f t="shared" si="934"/>
        <v>5.528060434766946E-3</v>
      </c>
      <c r="AD6615">
        <f t="shared" si="929"/>
        <v>5.5186604347669463E-3</v>
      </c>
      <c r="AE6615">
        <f>Sheet2!$B$17+Sheet2!$B$18*'Portfolio allocation'!K6615</f>
        <v>3.623940812871615E-3</v>
      </c>
      <c r="AF6615">
        <f t="shared" si="935"/>
        <v>1.8947196218953312E-3</v>
      </c>
      <c r="AH6615" s="2">
        <v>42131</v>
      </c>
      <c r="AI6615">
        <v>2.1779999999999999</v>
      </c>
      <c r="AJ6615">
        <v>0.23499999999999999</v>
      </c>
      <c r="AK6615">
        <v>1.12615</v>
      </c>
      <c r="AR6615" s="3"/>
    </row>
    <row r="6616" spans="1:44" hidden="1" outlineLevel="1" x14ac:dyDescent="0.2">
      <c r="A6616" s="2">
        <v>42132</v>
      </c>
      <c r="B6616">
        <v>12.86</v>
      </c>
      <c r="E6616" s="2">
        <v>42132</v>
      </c>
      <c r="F6616">
        <v>2116.1</v>
      </c>
      <c r="G6616">
        <f t="shared" si="930"/>
        <v>1.3457854406130121E-2</v>
      </c>
      <c r="H6616" s="2">
        <v>42132</v>
      </c>
      <c r="I6616">
        <v>3901.01</v>
      </c>
      <c r="J6616">
        <f t="shared" si="931"/>
        <v>1.3478370436955878E-2</v>
      </c>
      <c r="K6616">
        <f t="shared" si="927"/>
        <v>1.3468970436955878E-2</v>
      </c>
      <c r="L6616">
        <v>-4.8997210380902377E-3</v>
      </c>
      <c r="N6616" s="2">
        <v>42132</v>
      </c>
      <c r="O6616">
        <v>47.75</v>
      </c>
      <c r="Q6616" s="2">
        <v>42132</v>
      </c>
      <c r="R6616">
        <v>68869.38</v>
      </c>
      <c r="S6616" s="8">
        <f t="shared" si="932"/>
        <v>2.2483557271175236E-2</v>
      </c>
      <c r="T6616" s="9">
        <f t="shared" si="928"/>
        <v>2.2474157271175237E-2</v>
      </c>
      <c r="U6616" s="3">
        <f>Sheet1!$B$17+Sheet1!$B$18*'Portfolio allocation'!K6616</f>
        <v>1.5939743118735101E-2</v>
      </c>
      <c r="V6616" s="13">
        <f t="shared" si="933"/>
        <v>6.5344141524401357E-3</v>
      </c>
      <c r="W6616" s="13"/>
      <c r="X6616" s="2">
        <v>42132</v>
      </c>
      <c r="Y6616">
        <v>164.93780000000001</v>
      </c>
      <c r="AA6616" s="2">
        <v>42132</v>
      </c>
      <c r="AB6616">
        <v>2525.7800000000002</v>
      </c>
      <c r="AC6616">
        <f t="shared" si="934"/>
        <v>9.8838092648718678E-3</v>
      </c>
      <c r="AD6616">
        <f t="shared" si="929"/>
        <v>9.8751292648718673E-3</v>
      </c>
      <c r="AE6616">
        <f>Sheet2!$B$17+Sheet2!$B$18*'Portfolio allocation'!K6616</f>
        <v>1.2030339148419538E-2</v>
      </c>
      <c r="AF6616">
        <f t="shared" si="935"/>
        <v>-2.1552098835476707E-3</v>
      </c>
      <c r="AH6616" s="2">
        <v>42132</v>
      </c>
      <c r="AI6616">
        <v>2.1419999999999999</v>
      </c>
      <c r="AJ6616">
        <v>0.217</v>
      </c>
      <c r="AK6616">
        <v>1.12185</v>
      </c>
      <c r="AR6616" s="3"/>
    </row>
    <row r="6617" spans="1:44" hidden="1" outlineLevel="1" x14ac:dyDescent="0.2">
      <c r="A6617" s="2">
        <v>42135</v>
      </c>
      <c r="B6617">
        <v>13.85</v>
      </c>
      <c r="E6617" s="2">
        <v>42135</v>
      </c>
      <c r="F6617">
        <v>2105.33</v>
      </c>
      <c r="G6617">
        <f t="shared" si="930"/>
        <v>-5.0895515334814512E-3</v>
      </c>
      <c r="H6617" s="2">
        <v>42135</v>
      </c>
      <c r="I6617">
        <v>3881.93</v>
      </c>
      <c r="J6617">
        <f t="shared" si="931"/>
        <v>-4.891041038090238E-3</v>
      </c>
      <c r="K6617">
        <f t="shared" si="927"/>
        <v>-4.8997210380902377E-3</v>
      </c>
      <c r="L6617">
        <v>-2.904746945565639E-3</v>
      </c>
      <c r="N6617" s="2">
        <v>42135</v>
      </c>
      <c r="O6617">
        <v>47.37</v>
      </c>
      <c r="Q6617" s="2">
        <v>42135</v>
      </c>
      <c r="R6617">
        <v>68321.31</v>
      </c>
      <c r="S6617" s="8">
        <f t="shared" si="932"/>
        <v>-7.9581085237010463E-3</v>
      </c>
      <c r="T6617" s="9">
        <f t="shared" si="928"/>
        <v>-7.9667885237010468E-3</v>
      </c>
      <c r="U6617" s="3">
        <f>Sheet1!$B$17+Sheet1!$B$18*'Portfolio allocation'!K6617</f>
        <v>-5.1332852659868831E-3</v>
      </c>
      <c r="V6617" s="13">
        <f t="shared" si="933"/>
        <v>-2.8335032577141636E-3</v>
      </c>
      <c r="W6617" s="13"/>
      <c r="X6617" s="2">
        <v>42135</v>
      </c>
      <c r="Y6617">
        <v>163.4477</v>
      </c>
      <c r="AA6617" s="2">
        <v>42135</v>
      </c>
      <c r="AB6617">
        <v>2502.96</v>
      </c>
      <c r="AC6617">
        <f t="shared" si="934"/>
        <v>-9.0348328041239823E-3</v>
      </c>
      <c r="AD6617">
        <f t="shared" si="929"/>
        <v>-9.0441128041239827E-3</v>
      </c>
      <c r="AE6617">
        <f>Sheet2!$B$17+Sheet2!$B$18*'Portfolio allocation'!K6617</f>
        <v>-4.3035699388947269E-3</v>
      </c>
      <c r="AF6617">
        <f t="shared" si="935"/>
        <v>-4.7405428652292558E-3</v>
      </c>
      <c r="AH6617" s="2">
        <v>42135</v>
      </c>
      <c r="AI6617">
        <v>2.2869999999999999</v>
      </c>
      <c r="AJ6617">
        <v>0.23200000000000001</v>
      </c>
      <c r="AK6617">
        <v>1.1151500000000001</v>
      </c>
      <c r="AR6617" s="3"/>
    </row>
    <row r="6618" spans="1:44" hidden="1" outlineLevel="1" x14ac:dyDescent="0.2">
      <c r="A6618" s="2">
        <v>42136</v>
      </c>
      <c r="B6618">
        <v>13.86</v>
      </c>
      <c r="E6618" s="2">
        <v>42136</v>
      </c>
      <c r="F6618">
        <v>2099.12</v>
      </c>
      <c r="G6618">
        <f t="shared" si="930"/>
        <v>-2.9496563484109339E-3</v>
      </c>
      <c r="H6618" s="2">
        <v>42136</v>
      </c>
      <c r="I6618">
        <v>3870.69</v>
      </c>
      <c r="J6618">
        <f t="shared" si="931"/>
        <v>-2.895466945565639E-3</v>
      </c>
      <c r="K6618">
        <f t="shared" si="927"/>
        <v>-2.904746945565639E-3</v>
      </c>
      <c r="L6618">
        <v>-9.4536117126397696E-5</v>
      </c>
      <c r="N6618" s="2">
        <v>42136</v>
      </c>
      <c r="O6618">
        <v>47.35</v>
      </c>
      <c r="Q6618" s="2">
        <v>42136</v>
      </c>
      <c r="R6618">
        <v>68292.5</v>
      </c>
      <c r="S6618" s="8">
        <f t="shared" si="932"/>
        <v>-4.2168395190311792E-4</v>
      </c>
      <c r="T6618" s="9">
        <f t="shared" si="928"/>
        <v>-4.3096395190311793E-4</v>
      </c>
      <c r="U6618" s="3">
        <f>Sheet1!$B$17+Sheet1!$B$18*'Portfolio allocation'!K6618</f>
        <v>-2.8446004276755955E-3</v>
      </c>
      <c r="V6618" s="13">
        <f t="shared" si="933"/>
        <v>2.4136364757724777E-3</v>
      </c>
      <c r="W6618" s="13"/>
      <c r="X6618" s="2">
        <v>42136</v>
      </c>
      <c r="Y6618">
        <v>162.9033</v>
      </c>
      <c r="AA6618" s="2">
        <v>42136</v>
      </c>
      <c r="AB6618">
        <v>2494.62</v>
      </c>
      <c r="AC6618">
        <f t="shared" si="934"/>
        <v>-3.3320548470611167E-3</v>
      </c>
      <c r="AD6618">
        <f t="shared" si="929"/>
        <v>-3.3413348470611166E-3</v>
      </c>
      <c r="AE6618">
        <f>Sheet2!$B$17+Sheet2!$B$18*'Portfolio allocation'!K6618</f>
        <v>-2.5295880794295698E-3</v>
      </c>
      <c r="AF6618">
        <f t="shared" si="935"/>
        <v>-8.1174676763154678E-4</v>
      </c>
      <c r="AH6618" s="2">
        <v>42136</v>
      </c>
      <c r="AI6618">
        <v>2.2469999999999999</v>
      </c>
      <c r="AJ6618">
        <v>0.23200000000000001</v>
      </c>
      <c r="AK6618">
        <v>1.1246499999999999</v>
      </c>
      <c r="AR6618" s="3"/>
    </row>
    <row r="6619" spans="1:44" hidden="1" outlineLevel="1" x14ac:dyDescent="0.2">
      <c r="A6619" s="2">
        <v>42137</v>
      </c>
      <c r="B6619">
        <v>13.76</v>
      </c>
      <c r="E6619" s="2">
        <v>42137</v>
      </c>
      <c r="F6619">
        <v>2098.48</v>
      </c>
      <c r="G6619">
        <f t="shared" si="930"/>
        <v>-3.0488966805131135E-4</v>
      </c>
      <c r="H6619" s="2">
        <v>42137</v>
      </c>
      <c r="I6619">
        <v>3870.36</v>
      </c>
      <c r="J6619">
        <f t="shared" si="931"/>
        <v>-8.525611712639769E-5</v>
      </c>
      <c r="K6619">
        <f t="shared" si="927"/>
        <v>-9.4536117126397696E-5</v>
      </c>
      <c r="L6619">
        <v>1.0884243541169156E-2</v>
      </c>
      <c r="N6619" s="2">
        <v>42137</v>
      </c>
      <c r="O6619">
        <v>47.625</v>
      </c>
      <c r="Q6619" s="2">
        <v>42137</v>
      </c>
      <c r="R6619">
        <v>68689.13</v>
      </c>
      <c r="S6619" s="8">
        <f t="shared" si="932"/>
        <v>5.8078119852107424E-3</v>
      </c>
      <c r="T6619" s="9">
        <f t="shared" si="928"/>
        <v>5.798531985210742E-3</v>
      </c>
      <c r="U6619" s="3">
        <f>Sheet1!$B$17+Sheet1!$B$18*'Portfolio allocation'!K6619</f>
        <v>3.7934465492341085E-4</v>
      </c>
      <c r="V6619" s="13">
        <f t="shared" si="933"/>
        <v>5.4191873302873311E-3</v>
      </c>
      <c r="W6619" s="13"/>
      <c r="X6619" s="2">
        <v>42137</v>
      </c>
      <c r="Y6619">
        <v>164.5557</v>
      </c>
      <c r="AA6619" s="2">
        <v>42137</v>
      </c>
      <c r="AB6619">
        <v>2519.9299999999998</v>
      </c>
      <c r="AC6619">
        <f t="shared" si="934"/>
        <v>1.0145833834411588E-2</v>
      </c>
      <c r="AD6619">
        <f t="shared" si="929"/>
        <v>1.0137033834411589E-2</v>
      </c>
      <c r="AE6619">
        <f>Sheet2!$B$17+Sheet2!$B$18*'Portfolio allocation'!K6619</f>
        <v>-3.0676915818911865E-5</v>
      </c>
      <c r="AF6619">
        <f t="shared" si="935"/>
        <v>1.0167710750230501E-2</v>
      </c>
      <c r="AH6619" s="2">
        <v>42137</v>
      </c>
      <c r="AI6619">
        <v>2.294</v>
      </c>
      <c r="AJ6619">
        <v>0.22</v>
      </c>
      <c r="AK6619">
        <v>1.1352500000000001</v>
      </c>
      <c r="AR6619" s="3"/>
    </row>
    <row r="6620" spans="1:44" hidden="1" outlineLevel="1" x14ac:dyDescent="0.2">
      <c r="A6620" s="2">
        <v>42138</v>
      </c>
      <c r="B6620">
        <v>12.74</v>
      </c>
      <c r="E6620" s="2">
        <v>42138</v>
      </c>
      <c r="F6620">
        <v>2121.1</v>
      </c>
      <c r="G6620">
        <f t="shared" si="930"/>
        <v>1.0779230681254859E-2</v>
      </c>
      <c r="H6620" s="2">
        <v>42138</v>
      </c>
      <c r="I6620">
        <v>3912.52</v>
      </c>
      <c r="J6620">
        <f t="shared" si="931"/>
        <v>1.0893043541169156E-2</v>
      </c>
      <c r="K6620">
        <f t="shared" si="927"/>
        <v>1.0884243541169156E-2</v>
      </c>
      <c r="L6620">
        <v>8.7873642481054598E-4</v>
      </c>
      <c r="N6620" s="2">
        <v>42138</v>
      </c>
      <c r="O6620">
        <v>48.72</v>
      </c>
      <c r="Q6620" s="2">
        <v>42138</v>
      </c>
      <c r="R6620">
        <v>70268.44</v>
      </c>
      <c r="S6620" s="8">
        <f t="shared" si="932"/>
        <v>2.2992138639694515E-2</v>
      </c>
      <c r="T6620" s="9">
        <f t="shared" si="928"/>
        <v>2.2983338639694515E-2</v>
      </c>
      <c r="U6620" s="3">
        <f>Sheet1!$B$17+Sheet1!$B$18*'Portfolio allocation'!K6620</f>
        <v>1.2974478918197856E-2</v>
      </c>
      <c r="V6620" s="13">
        <f t="shared" si="933"/>
        <v>1.0008859721496659E-2</v>
      </c>
      <c r="W6620" s="13"/>
      <c r="X6620" s="2">
        <v>42138</v>
      </c>
      <c r="Y6620">
        <v>166.24639999999999</v>
      </c>
      <c r="AA6620" s="2">
        <v>42138</v>
      </c>
      <c r="AB6620">
        <v>2545.81</v>
      </c>
      <c r="AC6620">
        <f t="shared" si="934"/>
        <v>1.0270126551134462E-2</v>
      </c>
      <c r="AD6620">
        <f t="shared" si="929"/>
        <v>1.0261966551134462E-2</v>
      </c>
      <c r="AE6620">
        <f>Sheet2!$B$17+Sheet2!$B$18*'Portfolio allocation'!K6620</f>
        <v>9.7319340503389008E-3</v>
      </c>
      <c r="AF6620">
        <f t="shared" si="935"/>
        <v>5.30032500795561E-4</v>
      </c>
      <c r="AH6620" s="2">
        <v>42138</v>
      </c>
      <c r="AI6620">
        <v>2.2349999999999999</v>
      </c>
      <c r="AJ6620">
        <v>0.20399999999999999</v>
      </c>
      <c r="AK6620">
        <v>1.1379999999999999</v>
      </c>
      <c r="AR6620" s="3"/>
    </row>
    <row r="6621" spans="1:44" hidden="1" outlineLevel="1" x14ac:dyDescent="0.2">
      <c r="A6621" s="2">
        <v>42139</v>
      </c>
      <c r="B6621">
        <v>12.38</v>
      </c>
      <c r="E6621" s="2">
        <v>42139</v>
      </c>
      <c r="F6621">
        <v>2122.73</v>
      </c>
      <c r="G6621">
        <f t="shared" si="930"/>
        <v>7.6846919051432039E-4</v>
      </c>
      <c r="H6621" s="2">
        <v>42139</v>
      </c>
      <c r="I6621">
        <v>3915.99</v>
      </c>
      <c r="J6621">
        <f t="shared" si="931"/>
        <v>8.8689642481054598E-4</v>
      </c>
      <c r="K6621">
        <f t="shared" si="927"/>
        <v>8.7873642481054598E-4</v>
      </c>
      <c r="L6621">
        <v>3.0972573269083827E-3</v>
      </c>
      <c r="N6621" s="2">
        <v>42139</v>
      </c>
      <c r="O6621">
        <v>48.295000000000002</v>
      </c>
      <c r="Q6621" s="2">
        <v>42139</v>
      </c>
      <c r="R6621">
        <v>69655.44</v>
      </c>
      <c r="S6621" s="8">
        <f t="shared" si="932"/>
        <v>-8.7236887570010246E-3</v>
      </c>
      <c r="T6621" s="9">
        <f t="shared" si="928"/>
        <v>-8.7318487570010248E-3</v>
      </c>
      <c r="U6621" s="3">
        <f>Sheet1!$B$17+Sheet1!$B$18*'Portfolio allocation'!K6621</f>
        <v>1.495907581039858E-3</v>
      </c>
      <c r="V6621" s="13">
        <f t="shared" si="933"/>
        <v>-1.0227756338040883E-2</v>
      </c>
      <c r="W6621" s="13"/>
      <c r="X6621" s="2">
        <v>42139</v>
      </c>
      <c r="Y6621">
        <v>165.49180000000001</v>
      </c>
      <c r="AA6621" s="2">
        <v>42139</v>
      </c>
      <c r="AB6621">
        <v>2534.2600000000002</v>
      </c>
      <c r="AC6621">
        <f t="shared" si="934"/>
        <v>-4.5368664590050845E-3</v>
      </c>
      <c r="AD6621">
        <f t="shared" si="929"/>
        <v>-4.5448264590050849E-3</v>
      </c>
      <c r="AE6621">
        <f>Sheet2!$B$17+Sheet2!$B$18*'Portfolio allocation'!K6621</f>
        <v>8.3478185889968232E-4</v>
      </c>
      <c r="AF6621">
        <f t="shared" si="935"/>
        <v>-5.3796083179047669E-3</v>
      </c>
      <c r="AH6621" s="2">
        <v>42139</v>
      </c>
      <c r="AI6621">
        <v>2.1480000000000001</v>
      </c>
      <c r="AJ6621">
        <v>0.19900000000000001</v>
      </c>
      <c r="AK6621">
        <v>1.1440999999999999</v>
      </c>
      <c r="AR6621" s="3"/>
    </row>
    <row r="6622" spans="1:44" hidden="1" outlineLevel="1" x14ac:dyDescent="0.2">
      <c r="A6622" s="2">
        <v>42142</v>
      </c>
      <c r="B6622">
        <v>12.73</v>
      </c>
      <c r="E6622" s="2">
        <v>42142</v>
      </c>
      <c r="F6622">
        <v>2129.1999999999998</v>
      </c>
      <c r="G6622">
        <f t="shared" si="930"/>
        <v>3.0479618227470251E-3</v>
      </c>
      <c r="H6622" s="2">
        <v>42142</v>
      </c>
      <c r="I6622">
        <v>3928.15</v>
      </c>
      <c r="J6622">
        <f t="shared" si="931"/>
        <v>3.1052173269083827E-3</v>
      </c>
      <c r="K6622">
        <f t="shared" si="927"/>
        <v>3.0972573269083827E-3</v>
      </c>
      <c r="L6622">
        <v>-4.5091660807258663E-4</v>
      </c>
      <c r="N6622" s="2">
        <v>42142</v>
      </c>
      <c r="O6622">
        <v>48.01</v>
      </c>
      <c r="Q6622" s="2">
        <v>42142</v>
      </c>
      <c r="R6622">
        <v>69244.38</v>
      </c>
      <c r="S6622" s="8">
        <f t="shared" si="932"/>
        <v>-5.9013337651732112E-3</v>
      </c>
      <c r="T6622" s="9">
        <f t="shared" si="928"/>
        <v>-5.9092937651732116E-3</v>
      </c>
      <c r="U6622" s="3">
        <f>Sheet1!$B$17+Sheet1!$B$18*'Portfolio allocation'!K6622</f>
        <v>4.0410509847231286E-3</v>
      </c>
      <c r="V6622" s="13">
        <f t="shared" si="933"/>
        <v>-9.9503447498963393E-3</v>
      </c>
      <c r="W6622" s="13"/>
      <c r="X6622" s="2">
        <v>42142</v>
      </c>
      <c r="Y6622">
        <v>165.30080000000001</v>
      </c>
      <c r="AA6622" s="2">
        <v>42142</v>
      </c>
      <c r="AB6622">
        <v>2531.33</v>
      </c>
      <c r="AC6622">
        <f t="shared" si="934"/>
        <v>-1.156156037660061E-3</v>
      </c>
      <c r="AD6622">
        <f t="shared" si="929"/>
        <v>-1.164116037660061E-3</v>
      </c>
      <c r="AE6622">
        <f>Sheet2!$B$17+Sheet2!$B$18*'Portfolio allocation'!K6622</f>
        <v>2.8075472446322837E-3</v>
      </c>
      <c r="AF6622">
        <f t="shared" si="935"/>
        <v>-3.9716632822923443E-3</v>
      </c>
      <c r="AH6622" s="2">
        <v>42142</v>
      </c>
      <c r="AI6622">
        <v>2.234</v>
      </c>
      <c r="AJ6622">
        <v>0.19900000000000001</v>
      </c>
      <c r="AK6622">
        <v>1.1364000000000001</v>
      </c>
      <c r="AR6622" s="3"/>
    </row>
    <row r="6623" spans="1:44" hidden="1" outlineLevel="1" x14ac:dyDescent="0.2">
      <c r="A6623" s="2">
        <v>42143</v>
      </c>
      <c r="B6623">
        <v>12.85</v>
      </c>
      <c r="E6623" s="2">
        <v>42143</v>
      </c>
      <c r="F6623">
        <v>2127.83</v>
      </c>
      <c r="G6623">
        <f t="shared" si="930"/>
        <v>-6.4343415367273948E-4</v>
      </c>
      <c r="H6623" s="2">
        <v>42143</v>
      </c>
      <c r="I6623">
        <v>3926.41</v>
      </c>
      <c r="J6623">
        <f t="shared" si="931"/>
        <v>-4.4295660807258663E-4</v>
      </c>
      <c r="K6623">
        <f t="shared" si="927"/>
        <v>-4.5091660807258663E-4</v>
      </c>
      <c r="L6623">
        <v>-8.3079441668084525E-4</v>
      </c>
      <c r="N6623" s="2">
        <v>42143</v>
      </c>
      <c r="O6623">
        <v>47.58</v>
      </c>
      <c r="Q6623" s="2">
        <v>42143</v>
      </c>
      <c r="R6623">
        <v>69071.31</v>
      </c>
      <c r="S6623" s="8">
        <f t="shared" si="932"/>
        <v>-2.4994086162661855E-3</v>
      </c>
      <c r="T6623" s="9">
        <f t="shared" si="928"/>
        <v>-2.5073686162661855E-3</v>
      </c>
      <c r="U6623" s="3">
        <f>Sheet1!$B$17+Sheet1!$B$18*'Portfolio allocation'!K6623</f>
        <v>-2.9504076172789397E-5</v>
      </c>
      <c r="V6623" s="13">
        <f t="shared" si="933"/>
        <v>-2.477864540093396E-3</v>
      </c>
      <c r="W6623" s="13"/>
      <c r="X6623" s="2">
        <v>42143</v>
      </c>
      <c r="Y6623">
        <v>165.70189999999999</v>
      </c>
      <c r="AA6623" s="2">
        <v>42143</v>
      </c>
      <c r="AB6623">
        <v>2537.48</v>
      </c>
      <c r="AC6623">
        <f t="shared" si="934"/>
        <v>2.4295528437621172E-3</v>
      </c>
      <c r="AD6623">
        <f t="shared" si="929"/>
        <v>2.4213928437621171E-3</v>
      </c>
      <c r="AE6623">
        <f>Sheet2!$B$17+Sheet2!$B$18*'Portfolio allocation'!K6623</f>
        <v>-3.4757954045689575E-4</v>
      </c>
      <c r="AF6623">
        <f t="shared" si="935"/>
        <v>2.7689723842190127E-3</v>
      </c>
      <c r="AH6623" s="2">
        <v>42143</v>
      </c>
      <c r="AI6623">
        <v>2.29</v>
      </c>
      <c r="AJ6623">
        <v>0.20399999999999999</v>
      </c>
      <c r="AK6623">
        <v>1.1127499999999999</v>
      </c>
      <c r="AR6623" s="3"/>
    </row>
    <row r="6624" spans="1:44" hidden="1" outlineLevel="1" x14ac:dyDescent="0.2">
      <c r="A6624" s="2">
        <v>42144</v>
      </c>
      <c r="B6624">
        <v>12.88</v>
      </c>
      <c r="E6624" s="2">
        <v>42144</v>
      </c>
      <c r="F6624">
        <v>2125.85</v>
      </c>
      <c r="G6624">
        <f t="shared" si="930"/>
        <v>-9.305254649102368E-4</v>
      </c>
      <c r="H6624" s="2">
        <v>42144</v>
      </c>
      <c r="I6624">
        <v>3923.18</v>
      </c>
      <c r="J6624">
        <f t="shared" si="931"/>
        <v>-8.2263441668084525E-4</v>
      </c>
      <c r="K6624">
        <f t="shared" si="927"/>
        <v>-8.3079441668084525E-4</v>
      </c>
      <c r="L6624">
        <v>2.4697019615721062E-3</v>
      </c>
      <c r="N6624" s="2">
        <v>42144</v>
      </c>
      <c r="O6624">
        <v>47.58</v>
      </c>
      <c r="Q6624" s="2">
        <v>42144</v>
      </c>
      <c r="R6624">
        <v>69071.31</v>
      </c>
      <c r="S6624" s="8">
        <f t="shared" si="932"/>
        <v>0</v>
      </c>
      <c r="T6624" s="9">
        <f t="shared" si="928"/>
        <v>-8.1599999999999981E-6</v>
      </c>
      <c r="U6624" s="3">
        <f>Sheet1!$B$17+Sheet1!$B$18*'Portfolio allocation'!K6624</f>
        <v>-4.6530952559213743E-4</v>
      </c>
      <c r="V6624" s="13">
        <f t="shared" si="933"/>
        <v>4.5714952559213742E-4</v>
      </c>
      <c r="W6624" s="13"/>
      <c r="X6624" s="2">
        <v>42144</v>
      </c>
      <c r="Y6624">
        <v>165.96940000000001</v>
      </c>
      <c r="AA6624" s="2">
        <v>42144</v>
      </c>
      <c r="AB6624">
        <v>2541.5700000000002</v>
      </c>
      <c r="AC6624">
        <f t="shared" si="934"/>
        <v>1.6118353642196048E-3</v>
      </c>
      <c r="AD6624">
        <f t="shared" si="929"/>
        <v>1.6039553642196048E-3</v>
      </c>
      <c r="AE6624">
        <f>Sheet2!$B$17+Sheet2!$B$18*'Portfolio allocation'!K6624</f>
        <v>-6.853765794307831E-4</v>
      </c>
      <c r="AF6624">
        <f t="shared" si="935"/>
        <v>2.2893319436503878E-3</v>
      </c>
      <c r="AH6624" s="2">
        <v>42144</v>
      </c>
      <c r="AI6624">
        <v>2.2570000000000001</v>
      </c>
      <c r="AJ6624">
        <v>0.19700000000000001</v>
      </c>
      <c r="AK6624">
        <v>1.11025</v>
      </c>
      <c r="AR6624" s="3"/>
    </row>
    <row r="6625" spans="1:44" hidden="1" outlineLevel="1" x14ac:dyDescent="0.2">
      <c r="A6625" s="2">
        <v>42145</v>
      </c>
      <c r="B6625">
        <v>12.11</v>
      </c>
      <c r="E6625" s="2">
        <v>42145</v>
      </c>
      <c r="F6625">
        <v>2130.8200000000002</v>
      </c>
      <c r="G6625">
        <f t="shared" si="930"/>
        <v>2.3378883740623468E-3</v>
      </c>
      <c r="H6625" s="2">
        <v>42145</v>
      </c>
      <c r="I6625">
        <v>3932.9</v>
      </c>
      <c r="J6625">
        <f t="shared" si="931"/>
        <v>2.4775819615721062E-3</v>
      </c>
      <c r="K6625">
        <f t="shared" si="927"/>
        <v>2.4697019615721062E-3</v>
      </c>
      <c r="L6625">
        <v>-2.2298387256224177E-3</v>
      </c>
      <c r="N6625" s="2">
        <v>42145</v>
      </c>
      <c r="O6625">
        <v>47.42</v>
      </c>
      <c r="Q6625" s="2">
        <v>42145</v>
      </c>
      <c r="R6625">
        <v>68839.06</v>
      </c>
      <c r="S6625" s="8">
        <f t="shared" si="932"/>
        <v>-3.3624669924459116E-3</v>
      </c>
      <c r="T6625" s="9">
        <f t="shared" si="928"/>
        <v>-3.3703469924459117E-3</v>
      </c>
      <c r="U6625" s="3">
        <f>Sheet1!$B$17+Sheet1!$B$18*'Portfolio allocation'!K6625</f>
        <v>3.3211035652413747E-3</v>
      </c>
      <c r="V6625" s="13">
        <f t="shared" si="933"/>
        <v>-6.6914505576872868E-3</v>
      </c>
      <c r="W6625" s="13"/>
      <c r="X6625" s="2">
        <v>42145</v>
      </c>
      <c r="Y6625">
        <v>165.56819999999999</v>
      </c>
      <c r="AA6625" s="2">
        <v>42145</v>
      </c>
      <c r="AB6625">
        <v>2535.4299999999998</v>
      </c>
      <c r="AC6625">
        <f t="shared" si="934"/>
        <v>-2.4158295856498979E-3</v>
      </c>
      <c r="AD6625">
        <f t="shared" si="929"/>
        <v>-2.4233895856498981E-3</v>
      </c>
      <c r="AE6625">
        <f>Sheet2!$B$17+Sheet2!$B$18*'Portfolio allocation'!K6625</f>
        <v>2.2495090033898819E-3</v>
      </c>
      <c r="AF6625">
        <f t="shared" si="935"/>
        <v>-4.6728985890397805E-3</v>
      </c>
      <c r="AH6625" s="2">
        <v>42145</v>
      </c>
      <c r="AI6625">
        <v>2.1949999999999998</v>
      </c>
      <c r="AJ6625">
        <v>0.189</v>
      </c>
      <c r="AK6625">
        <v>1.11215</v>
      </c>
      <c r="AR6625" s="3"/>
    </row>
    <row r="6626" spans="1:44" hidden="1" outlineLevel="1" x14ac:dyDescent="0.2">
      <c r="A6626" s="2">
        <v>42146</v>
      </c>
      <c r="B6626">
        <v>12.13</v>
      </c>
      <c r="E6626" s="2">
        <v>42146</v>
      </c>
      <c r="F6626">
        <v>2126.06</v>
      </c>
      <c r="G6626">
        <f t="shared" si="930"/>
        <v>-2.2338817919862475E-3</v>
      </c>
      <c r="H6626" s="2">
        <v>42146</v>
      </c>
      <c r="I6626">
        <v>3924.16</v>
      </c>
      <c r="J6626">
        <f t="shared" si="931"/>
        <v>-2.2222787256224175E-3</v>
      </c>
      <c r="K6626">
        <f t="shared" si="927"/>
        <v>-2.2298387256224177E-3</v>
      </c>
      <c r="L6626">
        <v>-8.2800000000000003E-6</v>
      </c>
      <c r="N6626" s="2">
        <v>42146</v>
      </c>
      <c r="O6626">
        <v>46.9</v>
      </c>
      <c r="Q6626" s="2">
        <v>42146</v>
      </c>
      <c r="R6626">
        <v>68084.19</v>
      </c>
      <c r="S6626" s="8">
        <f t="shared" si="932"/>
        <v>-1.0965722076971884E-2</v>
      </c>
      <c r="T6626" s="9">
        <f t="shared" si="928"/>
        <v>-1.0973282076971885E-2</v>
      </c>
      <c r="U6626" s="3">
        <f>Sheet1!$B$17+Sheet1!$B$18*'Portfolio allocation'!K6626</f>
        <v>-2.0703286133078283E-3</v>
      </c>
      <c r="V6626" s="13">
        <f t="shared" si="933"/>
        <v>-8.9029534636640567E-3</v>
      </c>
      <c r="W6626" s="13"/>
      <c r="X6626" s="2">
        <v>42146</v>
      </c>
      <c r="Y6626">
        <v>164.4984</v>
      </c>
      <c r="AA6626" s="2">
        <v>42146</v>
      </c>
      <c r="AB6626">
        <v>2519.0500000000002</v>
      </c>
      <c r="AC6626">
        <f t="shared" si="934"/>
        <v>-6.460442607368222E-3</v>
      </c>
      <c r="AD6626">
        <f t="shared" si="929"/>
        <v>-6.4687226073682222E-3</v>
      </c>
      <c r="AE6626">
        <f>Sheet2!$B$17+Sheet2!$B$18*'Portfolio allocation'!K6626</f>
        <v>-1.9294424717900905E-3</v>
      </c>
      <c r="AF6626">
        <f t="shared" si="935"/>
        <v>-4.5392801355781318E-3</v>
      </c>
      <c r="AH6626" s="2">
        <v>42146</v>
      </c>
      <c r="AI6626">
        <v>2.214</v>
      </c>
      <c r="AJ6626">
        <v>0.20699999999999999</v>
      </c>
      <c r="AK6626">
        <v>1.1023499999999999</v>
      </c>
      <c r="AR6626" s="3"/>
    </row>
    <row r="6627" spans="1:44" hidden="1" outlineLevel="1" x14ac:dyDescent="0.2">
      <c r="A6627" s="2">
        <v>42149</v>
      </c>
      <c r="B6627">
        <v>12.13</v>
      </c>
      <c r="E6627" s="2">
        <v>42149</v>
      </c>
      <c r="F6627">
        <v>2126.06</v>
      </c>
      <c r="G6627">
        <f t="shared" si="930"/>
        <v>0</v>
      </c>
      <c r="H6627" s="2">
        <v>42149</v>
      </c>
      <c r="I6627">
        <v>3924.16</v>
      </c>
      <c r="J6627">
        <f t="shared" si="931"/>
        <v>0</v>
      </c>
      <c r="K6627">
        <f t="shared" si="927"/>
        <v>-8.2800000000000003E-6</v>
      </c>
      <c r="L6627">
        <v>-1.0272897140993137E-2</v>
      </c>
      <c r="N6627" s="2">
        <v>42149</v>
      </c>
      <c r="O6627">
        <v>46.9</v>
      </c>
      <c r="Q6627" s="2">
        <v>42149</v>
      </c>
      <c r="R6627">
        <v>68084.19</v>
      </c>
      <c r="S6627" s="8">
        <f t="shared" si="932"/>
        <v>0</v>
      </c>
      <c r="T6627" s="9">
        <f t="shared" si="928"/>
        <v>-8.2799999999999987E-6</v>
      </c>
      <c r="U6627" s="3">
        <f>Sheet1!$B$17+Sheet1!$B$18*'Portfolio allocation'!K6627</f>
        <v>4.7829985851152701E-4</v>
      </c>
      <c r="V6627" s="13">
        <f t="shared" si="933"/>
        <v>-4.8657985851152701E-4</v>
      </c>
      <c r="W6627" s="13"/>
      <c r="X6627" s="2">
        <v>42149</v>
      </c>
      <c r="Y6627">
        <v>164.4984</v>
      </c>
      <c r="AA6627" s="2">
        <v>42149</v>
      </c>
      <c r="AB6627">
        <v>2519.0500000000002</v>
      </c>
      <c r="AC6627">
        <f t="shared" si="934"/>
        <v>0</v>
      </c>
      <c r="AD6627">
        <f t="shared" si="929"/>
        <v>-8.2800000000000003E-6</v>
      </c>
      <c r="AE6627">
        <f>Sheet2!$B$17+Sheet2!$B$18*'Portfolio allocation'!K6627</f>
        <v>4.6024224122455341E-5</v>
      </c>
      <c r="AF6627">
        <f t="shared" si="935"/>
        <v>-5.4304224122455343E-5</v>
      </c>
      <c r="AH6627" s="2">
        <v>42149</v>
      </c>
      <c r="AI6627">
        <v>2.214</v>
      </c>
      <c r="AJ6627">
        <v>0.20699999999999999</v>
      </c>
      <c r="AK6627">
        <v>1.1023499999999999</v>
      </c>
      <c r="AR6627" s="3"/>
    </row>
    <row r="6628" spans="1:44" hidden="1" outlineLevel="1" x14ac:dyDescent="0.2">
      <c r="A6628" s="2">
        <v>42150</v>
      </c>
      <c r="B6628">
        <v>14.06</v>
      </c>
      <c r="E6628" s="2">
        <v>42150</v>
      </c>
      <c r="F6628">
        <v>2104.1999999999998</v>
      </c>
      <c r="G6628">
        <f t="shared" si="930"/>
        <v>-1.028192995494015E-2</v>
      </c>
      <c r="H6628" s="2">
        <v>42150</v>
      </c>
      <c r="I6628">
        <v>3883.88</v>
      </c>
      <c r="J6628">
        <f t="shared" si="931"/>
        <v>-1.0264617140993137E-2</v>
      </c>
      <c r="K6628">
        <f t="shared" si="927"/>
        <v>-1.0272897140993137E-2</v>
      </c>
      <c r="L6628">
        <v>9.3195405654138939E-3</v>
      </c>
      <c r="N6628" s="2">
        <v>42150</v>
      </c>
      <c r="O6628">
        <v>46.59</v>
      </c>
      <c r="Q6628" s="2">
        <v>42150</v>
      </c>
      <c r="R6628">
        <v>67634.13</v>
      </c>
      <c r="S6628" s="8">
        <f t="shared" si="932"/>
        <v>-6.6103452211151437E-3</v>
      </c>
      <c r="T6628" s="9">
        <f t="shared" si="928"/>
        <v>-6.6186252211151439E-3</v>
      </c>
      <c r="U6628" s="3">
        <f>Sheet1!$B$17+Sheet1!$B$18*'Portfolio allocation'!K6628</f>
        <v>-1.1297529065628489E-2</v>
      </c>
      <c r="V6628" s="13">
        <f t="shared" si="933"/>
        <v>4.6789038445133454E-3</v>
      </c>
      <c r="W6628" s="13"/>
      <c r="X6628" s="2">
        <v>42150</v>
      </c>
      <c r="Y6628">
        <v>162.50210000000001</v>
      </c>
      <c r="AA6628" s="2">
        <v>42150</v>
      </c>
      <c r="AB6628">
        <v>2488.48</v>
      </c>
      <c r="AC6628">
        <f t="shared" si="934"/>
        <v>-1.2135527282110425E-2</v>
      </c>
      <c r="AD6628">
        <f t="shared" si="929"/>
        <v>-1.2144287282110425E-2</v>
      </c>
      <c r="AE6628">
        <f>Sheet2!$B$17+Sheet2!$B$18*'Portfolio allocation'!K6628</f>
        <v>-9.0815352117163805E-3</v>
      </c>
      <c r="AF6628">
        <f t="shared" si="935"/>
        <v>-3.0627520703940449E-3</v>
      </c>
      <c r="AH6628" s="2">
        <v>42150</v>
      </c>
      <c r="AI6628">
        <v>2.1419999999999999</v>
      </c>
      <c r="AJ6628">
        <v>0.219</v>
      </c>
      <c r="AK6628">
        <v>1.08975</v>
      </c>
      <c r="AR6628" s="3"/>
    </row>
    <row r="6629" spans="1:44" hidden="1" outlineLevel="1" x14ac:dyDescent="0.2">
      <c r="A6629" s="2">
        <v>42151</v>
      </c>
      <c r="B6629">
        <v>13.27</v>
      </c>
      <c r="E6629" s="2">
        <v>42151</v>
      </c>
      <c r="F6629">
        <v>2123.48</v>
      </c>
      <c r="G6629">
        <f t="shared" si="930"/>
        <v>9.1626271266991299E-3</v>
      </c>
      <c r="H6629" s="2">
        <v>42151</v>
      </c>
      <c r="I6629">
        <v>3920.11</v>
      </c>
      <c r="J6629">
        <f t="shared" si="931"/>
        <v>9.328300565413894E-3</v>
      </c>
      <c r="K6629">
        <f t="shared" si="927"/>
        <v>9.3195405654138939E-3</v>
      </c>
      <c r="L6629">
        <v>-1.1034370461032782E-3</v>
      </c>
      <c r="N6629" s="2">
        <v>42151</v>
      </c>
      <c r="O6629">
        <v>47.61</v>
      </c>
      <c r="Q6629" s="2">
        <v>42151</v>
      </c>
      <c r="R6629">
        <v>69114.880000000005</v>
      </c>
      <c r="S6629" s="8">
        <f t="shared" si="932"/>
        <v>2.1893532156028295E-2</v>
      </c>
      <c r="T6629" s="9">
        <f t="shared" si="928"/>
        <v>2.1884772156028295E-2</v>
      </c>
      <c r="U6629" s="3">
        <f>Sheet1!$B$17+Sheet1!$B$18*'Portfolio allocation'!K6629</f>
        <v>1.1179412009564571E-2</v>
      </c>
      <c r="V6629" s="13">
        <f t="shared" si="933"/>
        <v>1.0705360146463724E-2</v>
      </c>
      <c r="W6629" s="13"/>
      <c r="X6629" s="2">
        <v>42151</v>
      </c>
      <c r="Y6629">
        <v>164.28829999999999</v>
      </c>
      <c r="AA6629" s="2">
        <v>42151</v>
      </c>
      <c r="AB6629">
        <v>2515.83</v>
      </c>
      <c r="AC6629">
        <f t="shared" si="934"/>
        <v>1.0990644891660795E-2</v>
      </c>
      <c r="AD6629">
        <f t="shared" si="929"/>
        <v>1.0981564891660795E-2</v>
      </c>
      <c r="AE6629">
        <f>Sheet2!$B$17+Sheet2!$B$18*'Portfolio allocation'!K6629</f>
        <v>8.3405602451140301E-3</v>
      </c>
      <c r="AF6629">
        <f t="shared" si="935"/>
        <v>2.6410046465467647E-3</v>
      </c>
      <c r="AH6629" s="2">
        <v>42151</v>
      </c>
      <c r="AI6629">
        <v>2.13</v>
      </c>
      <c r="AJ6629">
        <v>0.22700000000000001</v>
      </c>
      <c r="AK6629">
        <v>1.08755</v>
      </c>
      <c r="AR6629" s="3"/>
    </row>
    <row r="6630" spans="1:44" hidden="1" outlineLevel="1" x14ac:dyDescent="0.2">
      <c r="A6630" s="2">
        <v>42152</v>
      </c>
      <c r="B6630">
        <v>13.31</v>
      </c>
      <c r="E6630" s="2">
        <v>42152</v>
      </c>
      <c r="F6630">
        <v>2120.79</v>
      </c>
      <c r="G6630">
        <f t="shared" si="930"/>
        <v>-1.2667884792887385E-3</v>
      </c>
      <c r="H6630" s="2">
        <v>42152</v>
      </c>
      <c r="I6630">
        <v>3915.82</v>
      </c>
      <c r="J6630">
        <f t="shared" si="931"/>
        <v>-1.0943570461032781E-3</v>
      </c>
      <c r="K6630">
        <f t="shared" si="927"/>
        <v>-1.1034370461032782E-3</v>
      </c>
      <c r="L6630">
        <v>-6.302544064436086E-3</v>
      </c>
      <c r="N6630" s="2">
        <v>42152</v>
      </c>
      <c r="O6630">
        <v>47.45</v>
      </c>
      <c r="Q6630" s="2">
        <v>42152</v>
      </c>
      <c r="R6630">
        <v>68882.63</v>
      </c>
      <c r="S6630" s="8">
        <f t="shared" si="932"/>
        <v>-3.3603472942440593E-3</v>
      </c>
      <c r="T6630" s="9">
        <f t="shared" si="928"/>
        <v>-3.3694272942440592E-3</v>
      </c>
      <c r="U6630" s="3">
        <f>Sheet1!$B$17+Sheet1!$B$18*'Portfolio allocation'!K6630</f>
        <v>-7.7809205974865609E-4</v>
      </c>
      <c r="V6630" s="13">
        <f t="shared" si="933"/>
        <v>-2.5913352344954033E-3</v>
      </c>
      <c r="W6630" s="13"/>
      <c r="X6630" s="2">
        <v>42152</v>
      </c>
      <c r="Y6630">
        <v>164.01130000000001</v>
      </c>
      <c r="AA6630" s="2">
        <v>42152</v>
      </c>
      <c r="AB6630">
        <v>2511.59</v>
      </c>
      <c r="AC6630">
        <f t="shared" si="934"/>
        <v>-1.6853284999382989E-3</v>
      </c>
      <c r="AD6630">
        <f t="shared" si="929"/>
        <v>-1.6954484999382989E-3</v>
      </c>
      <c r="AE6630">
        <f>Sheet2!$B$17+Sheet2!$B$18*'Portfolio allocation'!K6630</f>
        <v>-9.2781736125577979E-4</v>
      </c>
      <c r="AF6630">
        <f t="shared" si="935"/>
        <v>-7.6763113868251909E-4</v>
      </c>
      <c r="AH6630" s="2">
        <v>42152</v>
      </c>
      <c r="AI6630">
        <v>2.1349999999999998</v>
      </c>
      <c r="AJ6630">
        <v>0.253</v>
      </c>
      <c r="AK6630">
        <v>1.09185</v>
      </c>
      <c r="AR6630" s="3"/>
    </row>
    <row r="6631" spans="1:44" hidden="1" outlineLevel="1" x14ac:dyDescent="0.2">
      <c r="A6631" s="2">
        <v>42153</v>
      </c>
      <c r="B6631">
        <v>13.84</v>
      </c>
      <c r="E6631" s="2">
        <v>42153</v>
      </c>
      <c r="F6631">
        <v>2107.39</v>
      </c>
      <c r="G6631">
        <f t="shared" si="930"/>
        <v>-6.3184002187864907E-3</v>
      </c>
      <c r="H6631" s="2">
        <v>42153</v>
      </c>
      <c r="I6631">
        <v>3891.18</v>
      </c>
      <c r="J6631">
        <f t="shared" si="931"/>
        <v>-6.2924240644360863E-3</v>
      </c>
      <c r="K6631">
        <f t="shared" si="927"/>
        <v>-6.302544064436086E-3</v>
      </c>
      <c r="L6631">
        <v>2.1512581152248081E-3</v>
      </c>
      <c r="N6631" s="2">
        <v>42153</v>
      </c>
      <c r="O6631">
        <v>46.86</v>
      </c>
      <c r="Q6631" s="2">
        <v>42153</v>
      </c>
      <c r="R6631">
        <v>68026.13</v>
      </c>
      <c r="S6631" s="8">
        <f t="shared" si="932"/>
        <v>-1.2434194222839645E-2</v>
      </c>
      <c r="T6631" s="9">
        <f t="shared" si="928"/>
        <v>-1.2444314222839646E-2</v>
      </c>
      <c r="U6631" s="3">
        <f>Sheet1!$B$17+Sheet1!$B$18*'Portfolio allocation'!K6631</f>
        <v>-6.7426393940741933E-3</v>
      </c>
      <c r="V6631" s="13">
        <f t="shared" si="933"/>
        <v>-5.7016748287654524E-3</v>
      </c>
      <c r="W6631" s="13"/>
      <c r="X6631" s="2">
        <v>42153</v>
      </c>
      <c r="Y6631">
        <v>162.0436</v>
      </c>
      <c r="AA6631" s="2">
        <v>42153</v>
      </c>
      <c r="AB6631">
        <v>2481.46</v>
      </c>
      <c r="AC6631">
        <f t="shared" si="934"/>
        <v>-1.1996384760251555E-2</v>
      </c>
      <c r="AD6631">
        <f t="shared" si="929"/>
        <v>-1.2006424760251554E-2</v>
      </c>
      <c r="AE6631">
        <f>Sheet2!$B$17+Sheet2!$B$18*'Portfolio allocation'!K6631</f>
        <v>-5.5509959631737165E-3</v>
      </c>
      <c r="AF6631">
        <f t="shared" si="935"/>
        <v>-6.4554287970778378E-3</v>
      </c>
      <c r="AH6631" s="2">
        <v>42153</v>
      </c>
      <c r="AI6631">
        <v>2.1230000000000002</v>
      </c>
      <c r="AJ6631">
        <v>0.251</v>
      </c>
      <c r="AK6631">
        <v>1.0963499999999999</v>
      </c>
      <c r="AR6631" s="3"/>
    </row>
    <row r="6632" spans="1:44" hidden="1" outlineLevel="1" x14ac:dyDescent="0.2">
      <c r="A6632" s="2">
        <v>42156</v>
      </c>
      <c r="B6632">
        <v>13.97</v>
      </c>
      <c r="E6632" s="2">
        <v>42156</v>
      </c>
      <c r="F6632">
        <v>2111.73</v>
      </c>
      <c r="G6632">
        <f t="shared" si="930"/>
        <v>2.0594194714789182E-3</v>
      </c>
      <c r="H6632" s="2">
        <v>42156</v>
      </c>
      <c r="I6632">
        <v>3899.59</v>
      </c>
      <c r="J6632">
        <f t="shared" si="931"/>
        <v>2.1612981152248079E-3</v>
      </c>
      <c r="K6632">
        <f t="shared" si="927"/>
        <v>2.1512581152248081E-3</v>
      </c>
      <c r="L6632">
        <v>-9.6899518482718497E-4</v>
      </c>
      <c r="N6632" s="2">
        <v>42156</v>
      </c>
      <c r="O6632">
        <v>47.23</v>
      </c>
      <c r="Q6632" s="2">
        <v>42156</v>
      </c>
      <c r="R6632">
        <v>68563.25</v>
      </c>
      <c r="S6632" s="8">
        <f t="shared" si="932"/>
        <v>7.8957894561986208E-3</v>
      </c>
      <c r="T6632" s="9">
        <f t="shared" si="928"/>
        <v>7.8857494561986215E-3</v>
      </c>
      <c r="U6632" s="3">
        <f>Sheet1!$B$17+Sheet1!$B$18*'Portfolio allocation'!K6632</f>
        <v>2.9557767142714521E-3</v>
      </c>
      <c r="V6632" s="13">
        <f t="shared" si="933"/>
        <v>4.9299727419271694E-3</v>
      </c>
      <c r="W6632" s="13"/>
      <c r="X6632" s="2">
        <v>42156</v>
      </c>
      <c r="Y6632">
        <v>162.54990000000001</v>
      </c>
      <c r="AA6632" s="2">
        <v>42156</v>
      </c>
      <c r="AB6632">
        <v>2489.21</v>
      </c>
      <c r="AC6632">
        <f t="shared" si="934"/>
        <v>3.1231613646804934E-3</v>
      </c>
      <c r="AD6632">
        <f t="shared" si="929"/>
        <v>3.1132413646804934E-3</v>
      </c>
      <c r="AE6632">
        <f>Sheet2!$B$17+Sheet2!$B$18*'Portfolio allocation'!K6632</f>
        <v>1.96634061098057E-3</v>
      </c>
      <c r="AF6632">
        <f t="shared" si="935"/>
        <v>1.1469007536999234E-3</v>
      </c>
      <c r="AH6632" s="2">
        <v>42156</v>
      </c>
      <c r="AI6632">
        <v>2.1829999999999998</v>
      </c>
      <c r="AJ6632">
        <v>0.248</v>
      </c>
      <c r="AK6632">
        <v>1.08975</v>
      </c>
      <c r="AR6632" s="3"/>
    </row>
    <row r="6633" spans="1:44" hidden="1" outlineLevel="1" x14ac:dyDescent="0.2">
      <c r="A6633" s="2">
        <v>42157</v>
      </c>
      <c r="B6633">
        <v>14.24</v>
      </c>
      <c r="E6633" s="2">
        <v>42157</v>
      </c>
      <c r="F6633">
        <v>2109.6</v>
      </c>
      <c r="G6633">
        <f t="shared" si="930"/>
        <v>-1.0086516742198182E-3</v>
      </c>
      <c r="H6633" s="2">
        <v>42157</v>
      </c>
      <c r="I6633">
        <v>3895.85</v>
      </c>
      <c r="J6633">
        <f t="shared" si="931"/>
        <v>-9.5907518482718501E-4</v>
      </c>
      <c r="K6633">
        <f t="shared" si="927"/>
        <v>-9.6899518482718497E-4</v>
      </c>
      <c r="L6633">
        <v>2.2950968769331857E-3</v>
      </c>
      <c r="N6633" s="2">
        <v>42157</v>
      </c>
      <c r="O6633">
        <v>46.92</v>
      </c>
      <c r="Q6633" s="2">
        <v>42157</v>
      </c>
      <c r="R6633">
        <v>68113.19</v>
      </c>
      <c r="S6633" s="8">
        <f t="shared" si="932"/>
        <v>-6.5641579125843563E-3</v>
      </c>
      <c r="T6633" s="9">
        <f t="shared" si="928"/>
        <v>-6.5740779125843564E-3</v>
      </c>
      <c r="U6633" s="3">
        <f>Sheet1!$B$17+Sheet1!$B$18*'Portfolio allocation'!K6633</f>
        <v>-6.2385694928285447E-4</v>
      </c>
      <c r="V6633" s="13">
        <f t="shared" si="933"/>
        <v>-5.9502209633015019E-3</v>
      </c>
      <c r="W6633" s="13"/>
      <c r="X6633" s="2">
        <v>42157</v>
      </c>
      <c r="Y6633">
        <v>162.0436</v>
      </c>
      <c r="AA6633" s="2">
        <v>42157</v>
      </c>
      <c r="AB6633">
        <v>2481.46</v>
      </c>
      <c r="AC6633">
        <f t="shared" si="934"/>
        <v>-3.1134375966672678E-3</v>
      </c>
      <c r="AD6633">
        <f t="shared" si="929"/>
        <v>-3.1233575966672679E-3</v>
      </c>
      <c r="AE6633">
        <f>Sheet2!$B$17+Sheet2!$B$18*'Portfolio allocation'!K6633</f>
        <v>-8.0826822828698676E-4</v>
      </c>
      <c r="AF6633">
        <f t="shared" si="935"/>
        <v>-2.3150893683802813E-3</v>
      </c>
      <c r="AH6633" s="2">
        <v>42157</v>
      </c>
      <c r="AI6633">
        <v>2.266</v>
      </c>
      <c r="AJ6633">
        <v>0.248</v>
      </c>
      <c r="AK6633">
        <v>1.1128499999999999</v>
      </c>
      <c r="AR6633" s="3"/>
    </row>
    <row r="6634" spans="1:44" hidden="1" outlineLevel="1" x14ac:dyDescent="0.2">
      <c r="A6634" s="2">
        <v>42158</v>
      </c>
      <c r="B6634">
        <v>13.66</v>
      </c>
      <c r="E6634" s="2">
        <v>42158</v>
      </c>
      <c r="F6634">
        <v>2114.0700000000002</v>
      </c>
      <c r="G6634">
        <f t="shared" si="930"/>
        <v>2.1188850967008843E-3</v>
      </c>
      <c r="H6634" s="2">
        <v>42158</v>
      </c>
      <c r="I6634">
        <v>3904.83</v>
      </c>
      <c r="J6634">
        <f t="shared" si="931"/>
        <v>2.3050168769331858E-3</v>
      </c>
      <c r="K6634">
        <f t="shared" si="927"/>
        <v>2.2950968769331857E-3</v>
      </c>
      <c r="L6634">
        <v>-8.6148479907192082E-3</v>
      </c>
      <c r="N6634" s="2">
        <v>42158</v>
      </c>
      <c r="O6634">
        <v>46.85</v>
      </c>
      <c r="Q6634" s="2">
        <v>42158</v>
      </c>
      <c r="R6634">
        <v>68011.63</v>
      </c>
      <c r="S6634" s="8">
        <f t="shared" si="932"/>
        <v>-1.4910474755329695E-3</v>
      </c>
      <c r="T6634" s="9">
        <f t="shared" si="928"/>
        <v>-1.5009674755329695E-3</v>
      </c>
      <c r="U6634" s="3">
        <f>Sheet1!$B$17+Sheet1!$B$18*'Portfolio allocation'!K6634</f>
        <v>3.1207921870622973E-3</v>
      </c>
      <c r="V6634" s="13">
        <f t="shared" si="933"/>
        <v>-4.6217596625952664E-3</v>
      </c>
      <c r="W6634" s="13"/>
      <c r="X6634" s="2">
        <v>42158</v>
      </c>
      <c r="Y6634">
        <v>162.3015</v>
      </c>
      <c r="AA6634" s="2">
        <v>42158</v>
      </c>
      <c r="AB6634">
        <v>2485.41</v>
      </c>
      <c r="AC6634">
        <f t="shared" si="934"/>
        <v>1.5918048245791017E-3</v>
      </c>
      <c r="AD6634">
        <f t="shared" si="929"/>
        <v>1.5816848245791017E-3</v>
      </c>
      <c r="AE6634">
        <f>Sheet2!$B$17+Sheet2!$B$18*'Portfolio allocation'!K6634</f>
        <v>2.0942457075503627E-3</v>
      </c>
      <c r="AF6634">
        <f t="shared" si="935"/>
        <v>-5.1256088297126101E-4</v>
      </c>
      <c r="AH6634" s="2">
        <v>42158</v>
      </c>
      <c r="AI6634">
        <v>2.3610000000000002</v>
      </c>
      <c r="AJ6634">
        <v>0.253</v>
      </c>
      <c r="AK6634">
        <v>1.1265499999999999</v>
      </c>
      <c r="AR6634" s="3"/>
    </row>
    <row r="6635" spans="1:44" hidden="1" outlineLevel="1" x14ac:dyDescent="0.2">
      <c r="A6635" s="2">
        <v>42159</v>
      </c>
      <c r="B6635">
        <v>14.71</v>
      </c>
      <c r="E6635" s="2">
        <v>42159</v>
      </c>
      <c r="F6635">
        <v>2095.84</v>
      </c>
      <c r="G6635">
        <f t="shared" si="930"/>
        <v>-8.6231770944197317E-3</v>
      </c>
      <c r="H6635" s="2">
        <v>42159</v>
      </c>
      <c r="I6635">
        <v>3871.23</v>
      </c>
      <c r="J6635">
        <f t="shared" si="931"/>
        <v>-8.6047279907192076E-3</v>
      </c>
      <c r="K6635">
        <f t="shared" si="927"/>
        <v>-8.6148479907192082E-3</v>
      </c>
      <c r="L6635">
        <v>-1.404945495152754E-3</v>
      </c>
      <c r="N6635" s="2">
        <v>42159</v>
      </c>
      <c r="O6635">
        <v>46.36</v>
      </c>
      <c r="Q6635" s="2">
        <v>42159</v>
      </c>
      <c r="R6635">
        <v>67300.25</v>
      </c>
      <c r="S6635" s="8">
        <f t="shared" si="932"/>
        <v>-1.0459681675031196E-2</v>
      </c>
      <c r="T6635" s="9">
        <f t="shared" si="928"/>
        <v>-1.0469801675031197E-2</v>
      </c>
      <c r="U6635" s="3">
        <f>Sheet1!$B$17+Sheet1!$B$18*'Portfolio allocation'!K6635</f>
        <v>-9.3953730598807291E-3</v>
      </c>
      <c r="V6635" s="13">
        <f t="shared" si="933"/>
        <v>-1.0744286151504676E-3</v>
      </c>
      <c r="W6635" s="13"/>
      <c r="X6635" s="2">
        <v>42159</v>
      </c>
      <c r="Y6635">
        <v>160.8306</v>
      </c>
      <c r="AA6635" s="2">
        <v>42159</v>
      </c>
      <c r="AB6635">
        <v>2462.88</v>
      </c>
      <c r="AC6635">
        <f t="shared" si="934"/>
        <v>-9.0649027725806519E-3</v>
      </c>
      <c r="AD6635">
        <f t="shared" si="929"/>
        <v>-9.0749427725806513E-3</v>
      </c>
      <c r="AE6635">
        <f>Sheet2!$B$17+Sheet2!$B$18*'Portfolio allocation'!K6635</f>
        <v>-7.6071556066332141E-3</v>
      </c>
      <c r="AF6635">
        <f t="shared" si="935"/>
        <v>-1.4677871659474371E-3</v>
      </c>
      <c r="AH6635" s="2">
        <v>42159</v>
      </c>
      <c r="AI6635">
        <v>2.3090000000000002</v>
      </c>
      <c r="AJ6635">
        <v>0.251</v>
      </c>
      <c r="AK6635">
        <v>1.1282000000000001</v>
      </c>
      <c r="AR6635" s="3"/>
    </row>
    <row r="6636" spans="1:44" hidden="1" outlineLevel="1" x14ac:dyDescent="0.2">
      <c r="A6636" s="2">
        <v>42160</v>
      </c>
      <c r="B6636">
        <v>14.21</v>
      </c>
      <c r="E6636" s="2">
        <v>42160</v>
      </c>
      <c r="F6636">
        <v>2092.83</v>
      </c>
      <c r="G6636">
        <f t="shared" si="930"/>
        <v>-1.4361783342240475E-3</v>
      </c>
      <c r="H6636" s="2">
        <v>42160</v>
      </c>
      <c r="I6636">
        <v>3865.83</v>
      </c>
      <c r="J6636">
        <f t="shared" si="931"/>
        <v>-1.394905495152754E-3</v>
      </c>
      <c r="K6636">
        <f t="shared" si="927"/>
        <v>-1.404945495152754E-3</v>
      </c>
      <c r="L6636">
        <v>-6.3171770179237191E-3</v>
      </c>
      <c r="N6636" s="2">
        <v>42160</v>
      </c>
      <c r="O6636">
        <v>46.14</v>
      </c>
      <c r="Q6636" s="2">
        <v>42160</v>
      </c>
      <c r="R6636">
        <v>66980.88</v>
      </c>
      <c r="S6636" s="8">
        <f t="shared" si="932"/>
        <v>-4.7454504255184382E-3</v>
      </c>
      <c r="T6636" s="9">
        <f t="shared" si="928"/>
        <v>-4.7554904255184384E-3</v>
      </c>
      <c r="U6636" s="3">
        <f>Sheet1!$B$17+Sheet1!$B$18*'Portfolio allocation'!K6636</f>
        <v>-1.1239901937384728E-3</v>
      </c>
      <c r="V6636" s="13">
        <f t="shared" si="933"/>
        <v>-3.6315002317799656E-3</v>
      </c>
      <c r="W6636" s="13"/>
      <c r="X6636" s="2">
        <v>42160</v>
      </c>
      <c r="Y6636">
        <v>159.89449999999999</v>
      </c>
      <c r="AA6636" s="2">
        <v>42160</v>
      </c>
      <c r="AB6636">
        <v>2448.5500000000002</v>
      </c>
      <c r="AC6636">
        <f t="shared" si="934"/>
        <v>-5.8183914766452016E-3</v>
      </c>
      <c r="AD6636">
        <f t="shared" si="929"/>
        <v>-5.8290314766452017E-3</v>
      </c>
      <c r="AE6636">
        <f>Sheet2!$B$17+Sheet2!$B$18*'Portfolio allocation'!K6636</f>
        <v>-1.1959263663268065E-3</v>
      </c>
      <c r="AF6636">
        <f t="shared" si="935"/>
        <v>-4.6331051103183953E-3</v>
      </c>
      <c r="AH6636" s="2">
        <v>42160</v>
      </c>
      <c r="AI6636">
        <v>2.4089999999999998</v>
      </c>
      <c r="AJ6636">
        <v>0.26600000000000001</v>
      </c>
      <c r="AK6636">
        <v>1.1109500000000001</v>
      </c>
      <c r="AR6636" s="3"/>
    </row>
    <row r="6637" spans="1:44" hidden="1" outlineLevel="1" x14ac:dyDescent="0.2">
      <c r="A6637" s="2">
        <v>42163</v>
      </c>
      <c r="B6637">
        <v>15.29</v>
      </c>
      <c r="E6637" s="2">
        <v>42163</v>
      </c>
      <c r="F6637">
        <v>2079.2800000000002</v>
      </c>
      <c r="G6637">
        <f t="shared" si="930"/>
        <v>-6.4744866998274198E-3</v>
      </c>
      <c r="H6637" s="2">
        <v>42163</v>
      </c>
      <c r="I6637">
        <v>3841.45</v>
      </c>
      <c r="J6637">
        <f t="shared" si="931"/>
        <v>-6.306537017923719E-3</v>
      </c>
      <c r="K6637">
        <f t="shared" si="927"/>
        <v>-6.3171770179237191E-3</v>
      </c>
      <c r="L6637">
        <v>4.3502441161536132E-4</v>
      </c>
      <c r="N6637" s="2">
        <v>42163</v>
      </c>
      <c r="O6637">
        <v>45.73</v>
      </c>
      <c r="Q6637" s="2">
        <v>42163</v>
      </c>
      <c r="R6637">
        <v>66385.69</v>
      </c>
      <c r="S6637" s="8">
        <f t="shared" si="932"/>
        <v>-8.8859686525468717E-3</v>
      </c>
      <c r="T6637" s="9">
        <f t="shared" si="928"/>
        <v>-8.896608652546871E-3</v>
      </c>
      <c r="U6637" s="3">
        <f>Sheet1!$B$17+Sheet1!$B$18*'Portfolio allocation'!K6637</f>
        <v>-6.7594266891635654E-3</v>
      </c>
      <c r="V6637" s="13">
        <f t="shared" si="933"/>
        <v>-2.1371819633833056E-3</v>
      </c>
      <c r="W6637" s="13"/>
      <c r="X6637" s="2">
        <v>42163</v>
      </c>
      <c r="Y6637">
        <v>157.92689999999999</v>
      </c>
      <c r="AA6637" s="2">
        <v>42163</v>
      </c>
      <c r="AB6637">
        <v>2418.41</v>
      </c>
      <c r="AC6637">
        <f t="shared" si="934"/>
        <v>-1.2309325927589931E-2</v>
      </c>
      <c r="AD6637">
        <f t="shared" si="929"/>
        <v>-1.2319445927589932E-2</v>
      </c>
      <c r="AE6637">
        <f>Sheet2!$B$17+Sheet2!$B$18*'Portfolio allocation'!K6637</f>
        <v>-5.5640079587353274E-3</v>
      </c>
      <c r="AF6637">
        <f t="shared" si="935"/>
        <v>-6.7554379688546046E-3</v>
      </c>
      <c r="AH6637" s="2">
        <v>42163</v>
      </c>
      <c r="AI6637">
        <v>2.3820000000000001</v>
      </c>
      <c r="AJ6637">
        <v>0.253</v>
      </c>
      <c r="AK6637">
        <v>1.1204499999999999</v>
      </c>
      <c r="AR6637" s="3"/>
    </row>
    <row r="6638" spans="1:44" hidden="1" outlineLevel="1" x14ac:dyDescent="0.2">
      <c r="A6638" s="2">
        <v>42164</v>
      </c>
      <c r="B6638">
        <v>14.47</v>
      </c>
      <c r="E6638" s="2">
        <v>42164</v>
      </c>
      <c r="F6638">
        <v>2080.15</v>
      </c>
      <c r="G6638">
        <f t="shared" si="930"/>
        <v>4.1841406640763523E-4</v>
      </c>
      <c r="H6638" s="2">
        <v>42164</v>
      </c>
      <c r="I6638">
        <v>3843.16</v>
      </c>
      <c r="J6638">
        <f t="shared" si="931"/>
        <v>4.4514441161536134E-4</v>
      </c>
      <c r="K6638">
        <f t="shared" si="927"/>
        <v>4.3502441161536132E-4</v>
      </c>
      <c r="L6638">
        <v>1.2099706288783098E-2</v>
      </c>
      <c r="N6638" s="2">
        <v>42164</v>
      </c>
      <c r="O6638">
        <v>45.65</v>
      </c>
      <c r="Q6638" s="2">
        <v>42164</v>
      </c>
      <c r="R6638">
        <v>66269.56</v>
      </c>
      <c r="S6638" s="8">
        <f t="shared" si="932"/>
        <v>-1.7493227832685587E-3</v>
      </c>
      <c r="T6638" s="9">
        <f t="shared" si="928"/>
        <v>-1.7594427832685587E-3</v>
      </c>
      <c r="U6638" s="3">
        <f>Sheet1!$B$17+Sheet1!$B$18*'Portfolio allocation'!K6638</f>
        <v>9.8686991434450704E-4</v>
      </c>
      <c r="V6638" s="13">
        <f t="shared" si="933"/>
        <v>-2.7463126976130657E-3</v>
      </c>
      <c r="W6638" s="13"/>
      <c r="X6638" s="2">
        <v>42164</v>
      </c>
      <c r="Y6638">
        <v>158.2516</v>
      </c>
      <c r="AA6638" s="2">
        <v>42164</v>
      </c>
      <c r="AB6638">
        <v>2423.39</v>
      </c>
      <c r="AC6638">
        <f t="shared" si="934"/>
        <v>2.0592041878755296E-3</v>
      </c>
      <c r="AD6638">
        <f t="shared" si="929"/>
        <v>2.0490841878755294E-3</v>
      </c>
      <c r="AE6638">
        <f>Sheet2!$B$17+Sheet2!$B$18*'Portfolio allocation'!K6638</f>
        <v>4.4022181664925096E-4</v>
      </c>
      <c r="AF6638">
        <f t="shared" si="935"/>
        <v>1.6088623712262784E-3</v>
      </c>
      <c r="AH6638" s="2">
        <v>42164</v>
      </c>
      <c r="AI6638">
        <v>2.4420000000000002</v>
      </c>
      <c r="AJ6638">
        <v>0.253</v>
      </c>
      <c r="AK6638">
        <v>1.1244499999999999</v>
      </c>
      <c r="AR6638" s="3"/>
    </row>
    <row r="6639" spans="1:44" hidden="1" outlineLevel="1" x14ac:dyDescent="0.2">
      <c r="A6639" s="2">
        <v>42165</v>
      </c>
      <c r="B6639">
        <v>13.22</v>
      </c>
      <c r="E6639" s="2">
        <v>42165</v>
      </c>
      <c r="F6639">
        <v>2105.1999999999998</v>
      </c>
      <c r="G6639">
        <f t="shared" si="930"/>
        <v>1.2042400788404573E-2</v>
      </c>
      <c r="H6639" s="2">
        <v>42165</v>
      </c>
      <c r="I6639">
        <v>3889.7</v>
      </c>
      <c r="J6639">
        <f t="shared" si="931"/>
        <v>1.2109826288783099E-2</v>
      </c>
      <c r="K6639">
        <f t="shared" si="927"/>
        <v>1.2099706288783098E-2</v>
      </c>
      <c r="L6639">
        <v>2.0181140694656235E-3</v>
      </c>
      <c r="N6639" s="2">
        <v>42165</v>
      </c>
      <c r="O6639">
        <v>46.61</v>
      </c>
      <c r="Q6639" s="2">
        <v>42165</v>
      </c>
      <c r="R6639">
        <v>67663.19</v>
      </c>
      <c r="S6639" s="8">
        <f t="shared" si="932"/>
        <v>2.1029715603966714E-2</v>
      </c>
      <c r="T6639" s="9">
        <f t="shared" si="928"/>
        <v>2.1019595603966715E-2</v>
      </c>
      <c r="U6639" s="3">
        <f>Sheet1!$B$17+Sheet1!$B$18*'Portfolio allocation'!K6639</f>
        <v>1.4368888586183008E-2</v>
      </c>
      <c r="V6639" s="13">
        <f t="shared" si="933"/>
        <v>6.6507070177837073E-3</v>
      </c>
      <c r="W6639" s="13"/>
      <c r="X6639" s="2">
        <v>42165</v>
      </c>
      <c r="Y6639">
        <v>161.34639999999999</v>
      </c>
      <c r="AA6639" s="2">
        <v>42165</v>
      </c>
      <c r="AB6639">
        <v>2470.7800000000002</v>
      </c>
      <c r="AC6639">
        <f t="shared" si="934"/>
        <v>1.9555251115173533E-2</v>
      </c>
      <c r="AD6639">
        <f t="shared" si="929"/>
        <v>1.9544931115173532E-2</v>
      </c>
      <c r="AE6639">
        <f>Sheet2!$B$17+Sheet2!$B$18*'Portfolio allocation'!K6639</f>
        <v>1.0812754534776457E-2</v>
      </c>
      <c r="AF6639">
        <f t="shared" si="935"/>
        <v>8.7321765803970754E-3</v>
      </c>
      <c r="AH6639" s="2">
        <v>42165</v>
      </c>
      <c r="AI6639">
        <v>2.4860000000000002</v>
      </c>
      <c r="AJ6639">
        <v>0.25800000000000001</v>
      </c>
      <c r="AK6639">
        <v>1.13025</v>
      </c>
      <c r="AR6639" s="3"/>
    </row>
    <row r="6640" spans="1:44" hidden="1" outlineLevel="1" x14ac:dyDescent="0.2">
      <c r="A6640" s="2">
        <v>42166</v>
      </c>
      <c r="B6640">
        <v>12.85</v>
      </c>
      <c r="E6640" s="2">
        <v>42166</v>
      </c>
      <c r="F6640">
        <v>2108.86</v>
      </c>
      <c r="G6640">
        <f t="shared" si="930"/>
        <v>1.738552156564932E-3</v>
      </c>
      <c r="H6640" s="2">
        <v>42166</v>
      </c>
      <c r="I6640">
        <v>3897.59</v>
      </c>
      <c r="J6640">
        <f t="shared" si="931"/>
        <v>2.0284340694656233E-3</v>
      </c>
      <c r="K6640">
        <f t="shared" si="927"/>
        <v>2.0181140694656235E-3</v>
      </c>
      <c r="L6640">
        <v>-6.945374738954172E-3</v>
      </c>
      <c r="N6640" s="2">
        <v>42166</v>
      </c>
      <c r="O6640">
        <v>46.44</v>
      </c>
      <c r="Q6640" s="2">
        <v>42166</v>
      </c>
      <c r="R6640">
        <v>67416.38</v>
      </c>
      <c r="S6640" s="8">
        <f t="shared" si="932"/>
        <v>-3.6476258361451963E-3</v>
      </c>
      <c r="T6640" s="9">
        <f t="shared" si="928"/>
        <v>-3.6579458361451962E-3</v>
      </c>
      <c r="U6640" s="3">
        <f>Sheet1!$B$17+Sheet1!$B$18*'Portfolio allocation'!K6640</f>
        <v>2.8030304906576675E-3</v>
      </c>
      <c r="V6640" s="13">
        <f t="shared" si="933"/>
        <v>-6.4609763268028636E-3</v>
      </c>
      <c r="W6640" s="13"/>
      <c r="X6640" s="2">
        <v>42166</v>
      </c>
      <c r="Y6640">
        <v>161.21270000000001</v>
      </c>
      <c r="AA6640" s="2">
        <v>42166</v>
      </c>
      <c r="AB6640">
        <v>2468.73</v>
      </c>
      <c r="AC6640">
        <f t="shared" si="934"/>
        <v>-8.2969750443184775E-4</v>
      </c>
      <c r="AD6640">
        <f t="shared" si="929"/>
        <v>-8.4001750443184772E-4</v>
      </c>
      <c r="AE6640">
        <f>Sheet2!$B$17+Sheet2!$B$18*'Portfolio allocation'!K6640</f>
        <v>1.8479455286796805E-3</v>
      </c>
      <c r="AF6640">
        <f t="shared" si="935"/>
        <v>-2.6879630331115281E-3</v>
      </c>
      <c r="AH6640" s="2">
        <v>42166</v>
      </c>
      <c r="AI6640">
        <v>2.3809999999999998</v>
      </c>
      <c r="AJ6640">
        <v>0.25800000000000001</v>
      </c>
      <c r="AK6640">
        <v>1.1234500000000001</v>
      </c>
      <c r="AR6640" s="3"/>
    </row>
    <row r="6641" spans="1:44" hidden="1" outlineLevel="1" x14ac:dyDescent="0.2">
      <c r="A6641" s="2">
        <v>42167</v>
      </c>
      <c r="B6641">
        <v>13.78</v>
      </c>
      <c r="E6641" s="2">
        <v>42167</v>
      </c>
      <c r="F6641">
        <v>2094.11</v>
      </c>
      <c r="G6641">
        <f t="shared" si="930"/>
        <v>-6.9943002380432606E-3</v>
      </c>
      <c r="H6641" s="2">
        <v>42167</v>
      </c>
      <c r="I6641">
        <v>3870.56</v>
      </c>
      <c r="J6641">
        <f t="shared" si="931"/>
        <v>-6.9350547389541717E-3</v>
      </c>
      <c r="K6641">
        <f t="shared" si="927"/>
        <v>-6.945374738954172E-3</v>
      </c>
      <c r="L6641">
        <v>-4.6118413476085576E-3</v>
      </c>
      <c r="N6641" s="2">
        <v>42167</v>
      </c>
      <c r="O6641">
        <v>45.97</v>
      </c>
      <c r="Q6641" s="2">
        <v>42167</v>
      </c>
      <c r="R6641">
        <v>66734.13</v>
      </c>
      <c r="S6641" s="8">
        <f t="shared" si="932"/>
        <v>-1.0119944144138304E-2</v>
      </c>
      <c r="T6641" s="9">
        <f t="shared" si="928"/>
        <v>-1.0130264144138304E-2</v>
      </c>
      <c r="U6641" s="3">
        <f>Sheet1!$B$17+Sheet1!$B$18*'Portfolio allocation'!K6641</f>
        <v>-7.4801110353771363E-3</v>
      </c>
      <c r="V6641" s="13">
        <f t="shared" si="933"/>
        <v>-2.6501531087611673E-3</v>
      </c>
      <c r="W6641" s="13"/>
      <c r="X6641" s="2">
        <v>42167</v>
      </c>
      <c r="Y6641">
        <v>159.50290000000001</v>
      </c>
      <c r="AA6641" s="2">
        <v>42167</v>
      </c>
      <c r="AB6641">
        <v>2442.5500000000002</v>
      </c>
      <c r="AC6641">
        <f t="shared" si="934"/>
        <v>-1.0604642873056069E-2</v>
      </c>
      <c r="AD6641">
        <f t="shared" si="929"/>
        <v>-1.061508287305607E-2</v>
      </c>
      <c r="AE6641">
        <f>Sheet2!$B$17+Sheet2!$B$18*'Portfolio allocation'!K6641</f>
        <v>-6.1226173990489661E-3</v>
      </c>
      <c r="AF6641">
        <f t="shared" si="935"/>
        <v>-4.4924654740071037E-3</v>
      </c>
      <c r="AH6641" s="2">
        <v>42167</v>
      </c>
      <c r="AI6641">
        <v>2.39</v>
      </c>
      <c r="AJ6641">
        <v>0.26100000000000001</v>
      </c>
      <c r="AK6641">
        <v>1.1268499999999999</v>
      </c>
      <c r="AR6641" s="3"/>
    </row>
    <row r="6642" spans="1:44" hidden="1" outlineLevel="1" x14ac:dyDescent="0.2">
      <c r="A6642" s="2">
        <v>42170</v>
      </c>
      <c r="B6642">
        <v>15.39</v>
      </c>
      <c r="E6642" s="2">
        <v>42170</v>
      </c>
      <c r="F6642">
        <v>2084.4299999999998</v>
      </c>
      <c r="G6642">
        <f t="shared" si="930"/>
        <v>-4.622488789987278E-3</v>
      </c>
      <c r="H6642" s="2">
        <v>42170</v>
      </c>
      <c r="I6642">
        <v>3852.75</v>
      </c>
      <c r="J6642">
        <f t="shared" si="931"/>
        <v>-4.601401347608558E-3</v>
      </c>
      <c r="K6642">
        <f t="shared" si="927"/>
        <v>-4.6118413476085576E-3</v>
      </c>
      <c r="L6642">
        <v>5.6948958977354218E-3</v>
      </c>
      <c r="N6642" s="2">
        <v>42170</v>
      </c>
      <c r="O6642">
        <v>45.475000000000001</v>
      </c>
      <c r="Q6642" s="2">
        <v>42170</v>
      </c>
      <c r="R6642">
        <v>66015.5</v>
      </c>
      <c r="S6642" s="8">
        <f t="shared" si="932"/>
        <v>-1.0768552763031569E-2</v>
      </c>
      <c r="T6642" s="9">
        <f t="shared" si="928"/>
        <v>-1.077899276303157E-2</v>
      </c>
      <c r="U6642" s="3">
        <f>Sheet1!$B$17+Sheet1!$B$18*'Portfolio allocation'!K6642</f>
        <v>-4.8030223892247155E-3</v>
      </c>
      <c r="V6642" s="13">
        <f t="shared" si="933"/>
        <v>-5.9759703738068541E-3</v>
      </c>
      <c r="W6642" s="13"/>
      <c r="X6642" s="2">
        <v>42170</v>
      </c>
      <c r="Y6642">
        <v>158.8056</v>
      </c>
      <c r="AA6642" s="2">
        <v>42170</v>
      </c>
      <c r="AB6642">
        <v>2431.87</v>
      </c>
      <c r="AC6642">
        <f t="shared" si="934"/>
        <v>-4.3724795807661421E-3</v>
      </c>
      <c r="AD6642">
        <f t="shared" si="929"/>
        <v>-4.3825995807661418E-3</v>
      </c>
      <c r="AE6642">
        <f>Sheet2!$B$17+Sheet2!$B$18*'Portfolio allocation'!K6642</f>
        <v>-4.0475799736432614E-3</v>
      </c>
      <c r="AF6642">
        <f t="shared" si="935"/>
        <v>-3.3501960712288038E-4</v>
      </c>
      <c r="AH6642" s="2">
        <v>42170</v>
      </c>
      <c r="AI6642">
        <v>2.359</v>
      </c>
      <c r="AJ6642">
        <v>0.253</v>
      </c>
      <c r="AK6642">
        <v>1.1253500000000001</v>
      </c>
      <c r="AR6642" s="3"/>
    </row>
    <row r="6643" spans="1:44" hidden="1" outlineLevel="1" x14ac:dyDescent="0.2">
      <c r="A6643" s="2">
        <v>42171</v>
      </c>
      <c r="B6643">
        <v>14.81</v>
      </c>
      <c r="E6643" s="2">
        <v>42171</v>
      </c>
      <c r="F6643">
        <v>2096.29</v>
      </c>
      <c r="G6643">
        <f t="shared" si="930"/>
        <v>5.6898048867077833E-3</v>
      </c>
      <c r="H6643" s="2">
        <v>42171</v>
      </c>
      <c r="I6643">
        <v>3874.73</v>
      </c>
      <c r="J6643">
        <f t="shared" si="931"/>
        <v>5.7050158977354215E-3</v>
      </c>
      <c r="K6643">
        <f t="shared" si="927"/>
        <v>5.6948958977354218E-3</v>
      </c>
      <c r="L6643">
        <v>1.9926001895356226E-3</v>
      </c>
      <c r="N6643" s="2">
        <v>42171</v>
      </c>
      <c r="O6643">
        <v>45.83</v>
      </c>
      <c r="Q6643" s="2">
        <v>42171</v>
      </c>
      <c r="R6643">
        <v>66530.880000000005</v>
      </c>
      <c r="S6643" s="8">
        <f t="shared" si="932"/>
        <v>7.8069544273693392E-3</v>
      </c>
      <c r="T6643" s="9">
        <f t="shared" si="928"/>
        <v>7.7968344273693395E-3</v>
      </c>
      <c r="U6643" s="3">
        <f>Sheet1!$B$17+Sheet1!$B$18*'Portfolio allocation'!K6643</f>
        <v>7.0211277860919869E-3</v>
      </c>
      <c r="V6643" s="13">
        <f t="shared" si="933"/>
        <v>7.7570664127735254E-4</v>
      </c>
      <c r="W6643" s="13"/>
      <c r="X6643" s="2">
        <v>42171</v>
      </c>
      <c r="Y6643">
        <v>159.3596</v>
      </c>
      <c r="AA6643" s="2">
        <v>42171</v>
      </c>
      <c r="AB6643">
        <v>2440.35</v>
      </c>
      <c r="AC6643">
        <f t="shared" si="934"/>
        <v>3.4870285007011503E-3</v>
      </c>
      <c r="AD6643">
        <f t="shared" si="929"/>
        <v>3.4769085007011502E-3</v>
      </c>
      <c r="AE6643">
        <f>Sheet2!$B$17+Sheet2!$B$18*'Portfolio allocation'!K6643</f>
        <v>5.1174337335653927E-3</v>
      </c>
      <c r="AF6643">
        <f t="shared" si="935"/>
        <v>-1.6405252328642425E-3</v>
      </c>
      <c r="AH6643" s="2">
        <v>42171</v>
      </c>
      <c r="AI6643">
        <v>2.3090000000000002</v>
      </c>
      <c r="AJ6643">
        <v>0.253</v>
      </c>
      <c r="AK6643">
        <v>1.1234500000000001</v>
      </c>
      <c r="AR6643" s="3"/>
    </row>
    <row r="6644" spans="1:44" hidden="1" outlineLevel="1" x14ac:dyDescent="0.2">
      <c r="A6644" s="2">
        <v>42172</v>
      </c>
      <c r="B6644">
        <v>14.5</v>
      </c>
      <c r="E6644" s="2">
        <v>42172</v>
      </c>
      <c r="F6644">
        <v>2100.44</v>
      </c>
      <c r="G6644">
        <f t="shared" si="930"/>
        <v>1.9796879248576982E-3</v>
      </c>
      <c r="H6644" s="2">
        <v>42172</v>
      </c>
      <c r="I6644">
        <v>3882.49</v>
      </c>
      <c r="J6644">
        <f t="shared" si="931"/>
        <v>2.0027201895356228E-3</v>
      </c>
      <c r="K6644">
        <f t="shared" si="927"/>
        <v>1.9926001895356226E-3</v>
      </c>
      <c r="L6644">
        <v>1.0019925923105957E-2</v>
      </c>
      <c r="N6644" s="2">
        <v>42172</v>
      </c>
      <c r="O6644">
        <v>45.97</v>
      </c>
      <c r="Q6644" s="2">
        <v>42172</v>
      </c>
      <c r="R6644">
        <v>66734.13</v>
      </c>
      <c r="S6644" s="8">
        <f t="shared" si="932"/>
        <v>3.054972367718678E-3</v>
      </c>
      <c r="T6644" s="9">
        <f t="shared" si="928"/>
        <v>3.0448523677186778E-3</v>
      </c>
      <c r="U6644" s="3">
        <f>Sheet1!$B$17+Sheet1!$B$18*'Portfolio allocation'!K6644</f>
        <v>2.7737603209942647E-3</v>
      </c>
      <c r="V6644" s="13">
        <f t="shared" si="933"/>
        <v>2.7109204672441309E-4</v>
      </c>
      <c r="W6644" s="13"/>
      <c r="X6644" s="2">
        <v>42172</v>
      </c>
      <c r="Y6644">
        <v>159.67490000000001</v>
      </c>
      <c r="AA6644" s="2">
        <v>42172</v>
      </c>
      <c r="AB6644">
        <v>2445.1799999999998</v>
      </c>
      <c r="AC6644">
        <f t="shared" si="934"/>
        <v>1.97922429159747E-3</v>
      </c>
      <c r="AD6644">
        <f t="shared" si="929"/>
        <v>1.9695042915974701E-3</v>
      </c>
      <c r="AE6644">
        <f>Sheet2!$B$17+Sheet2!$B$18*'Portfolio allocation'!K6644</f>
        <v>1.8252579357279763E-3</v>
      </c>
      <c r="AF6644">
        <f t="shared" si="935"/>
        <v>1.4424635586949381E-4</v>
      </c>
      <c r="AH6644" s="2">
        <v>42172</v>
      </c>
      <c r="AI6644">
        <v>2.3199999999999998</v>
      </c>
      <c r="AJ6644">
        <v>0.24299999999999999</v>
      </c>
      <c r="AK6644">
        <v>1.1233500000000001</v>
      </c>
      <c r="AR6644" s="3"/>
    </row>
    <row r="6645" spans="1:44" hidden="1" outlineLevel="1" x14ac:dyDescent="0.2">
      <c r="A6645" s="2">
        <v>42173</v>
      </c>
      <c r="B6645">
        <v>13.19</v>
      </c>
      <c r="E6645" s="2">
        <v>42173</v>
      </c>
      <c r="F6645">
        <v>2121.2399999999998</v>
      </c>
      <c r="G6645">
        <f t="shared" si="930"/>
        <v>9.9026870560452451E-3</v>
      </c>
      <c r="H6645" s="2">
        <v>42173</v>
      </c>
      <c r="I6645">
        <v>3921.43</v>
      </c>
      <c r="J6645">
        <f t="shared" si="931"/>
        <v>1.0029645923105956E-2</v>
      </c>
      <c r="K6645">
        <f t="shared" si="927"/>
        <v>1.0019925923105957E-2</v>
      </c>
      <c r="L6645">
        <v>-5.3106374128825875E-3</v>
      </c>
      <c r="N6645" s="2">
        <v>42173</v>
      </c>
      <c r="O6645">
        <v>46.72</v>
      </c>
      <c r="Q6645" s="2">
        <v>42173</v>
      </c>
      <c r="R6645">
        <v>67822.880000000005</v>
      </c>
      <c r="S6645" s="8">
        <f t="shared" si="932"/>
        <v>1.6314740298554842E-2</v>
      </c>
      <c r="T6645" s="9">
        <f t="shared" si="928"/>
        <v>1.6305020298554841E-2</v>
      </c>
      <c r="U6645" s="3">
        <f>Sheet1!$B$17+Sheet1!$B$18*'Portfolio allocation'!K6645</f>
        <v>1.1982911842034344E-2</v>
      </c>
      <c r="V6645" s="13">
        <f t="shared" si="933"/>
        <v>4.3221084565204966E-3</v>
      </c>
      <c r="W6645" s="13"/>
      <c r="X6645" s="2">
        <v>42173</v>
      </c>
      <c r="Y6645">
        <v>160.7064</v>
      </c>
      <c r="AA6645" s="2">
        <v>42173</v>
      </c>
      <c r="AB6645">
        <v>2460.98</v>
      </c>
      <c r="AC6645">
        <f t="shared" si="934"/>
        <v>6.461691981776374E-3</v>
      </c>
      <c r="AD6645">
        <f t="shared" si="929"/>
        <v>6.4526919817763737E-3</v>
      </c>
      <c r="AE6645">
        <f>Sheet2!$B$17+Sheet2!$B$18*'Portfolio allocation'!K6645</f>
        <v>8.9633607736203501E-3</v>
      </c>
      <c r="AF6645">
        <f t="shared" si="935"/>
        <v>-2.5106687918439764E-3</v>
      </c>
      <c r="AH6645" s="2">
        <v>42173</v>
      </c>
      <c r="AI6645">
        <v>2.3340000000000001</v>
      </c>
      <c r="AJ6645">
        <v>0.22500000000000001</v>
      </c>
      <c r="AK6645">
        <v>1.1403000000000001</v>
      </c>
      <c r="AR6645" s="3"/>
    </row>
    <row r="6646" spans="1:44" hidden="1" outlineLevel="1" x14ac:dyDescent="0.2">
      <c r="A6646" s="2">
        <v>42174</v>
      </c>
      <c r="B6646">
        <v>13.96</v>
      </c>
      <c r="E6646" s="2">
        <v>42174</v>
      </c>
      <c r="F6646">
        <v>2109.9899999999998</v>
      </c>
      <c r="G6646">
        <f t="shared" si="930"/>
        <v>-5.3035017254059458E-3</v>
      </c>
      <c r="H6646" s="2">
        <v>42174</v>
      </c>
      <c r="I6646">
        <v>3900.64</v>
      </c>
      <c r="J6646">
        <f t="shared" si="931"/>
        <v>-5.3016374128825872E-3</v>
      </c>
      <c r="K6646">
        <f t="shared" si="927"/>
        <v>-5.3106374128825875E-3</v>
      </c>
      <c r="L6646">
        <v>6.0848717748881818E-3</v>
      </c>
      <c r="N6646" s="2">
        <v>42174</v>
      </c>
      <c r="O6646">
        <v>46.1</v>
      </c>
      <c r="Q6646" s="2">
        <v>42174</v>
      </c>
      <c r="R6646">
        <v>66922.81</v>
      </c>
      <c r="S6646" s="8">
        <f t="shared" si="932"/>
        <v>-1.3270890295428384E-2</v>
      </c>
      <c r="T6646" s="9">
        <f t="shared" si="928"/>
        <v>-1.3279890295428384E-2</v>
      </c>
      <c r="U6646" s="3">
        <f>Sheet1!$B$17+Sheet1!$B$18*'Portfolio allocation'!K6646</f>
        <v>-5.6046989451544963E-3</v>
      </c>
      <c r="V6646" s="13">
        <f t="shared" si="933"/>
        <v>-7.6751913502738876E-3</v>
      </c>
      <c r="W6646" s="13"/>
      <c r="X6646" s="2">
        <v>42174</v>
      </c>
      <c r="Y6646">
        <v>159.50290000000001</v>
      </c>
      <c r="AA6646" s="2">
        <v>42174</v>
      </c>
      <c r="AB6646">
        <v>2442.5500000000002</v>
      </c>
      <c r="AC6646">
        <f t="shared" si="934"/>
        <v>-7.4888865411339989E-3</v>
      </c>
      <c r="AD6646">
        <f t="shared" si="929"/>
        <v>-7.4978865411339992E-3</v>
      </c>
      <c r="AE6646">
        <f>Sheet2!$B$17+Sheet2!$B$18*'Portfolio allocation'!K6646</f>
        <v>-4.6689672627849487E-3</v>
      </c>
      <c r="AF6646">
        <f t="shared" si="935"/>
        <v>-2.8289192783490505E-3</v>
      </c>
      <c r="AH6646" s="2">
        <v>42174</v>
      </c>
      <c r="AI6646">
        <v>2.2610000000000001</v>
      </c>
      <c r="AJ6646">
        <v>0.22500000000000001</v>
      </c>
      <c r="AK6646">
        <v>1.1329</v>
      </c>
      <c r="AR6646" s="3"/>
    </row>
    <row r="6647" spans="1:44" hidden="1" outlineLevel="1" x14ac:dyDescent="0.2">
      <c r="A6647" s="2">
        <v>42177</v>
      </c>
      <c r="B6647">
        <v>12.74</v>
      </c>
      <c r="E6647" s="2">
        <v>42177</v>
      </c>
      <c r="F6647">
        <v>2122.85</v>
      </c>
      <c r="G6647">
        <f t="shared" si="930"/>
        <v>6.0948156152398347E-3</v>
      </c>
      <c r="H6647" s="2">
        <v>42177</v>
      </c>
      <c r="I6647">
        <v>3924.41</v>
      </c>
      <c r="J6647">
        <f t="shared" si="931"/>
        <v>6.0938717748881821E-3</v>
      </c>
      <c r="K6647">
        <f t="shared" si="927"/>
        <v>6.0848717748881818E-3</v>
      </c>
      <c r="L6647">
        <v>7.0925935332952922E-4</v>
      </c>
      <c r="N6647" s="2">
        <v>42177</v>
      </c>
      <c r="O6647">
        <v>46.23</v>
      </c>
      <c r="Q6647" s="2">
        <v>42177</v>
      </c>
      <c r="R6647">
        <v>67111.56</v>
      </c>
      <c r="S6647" s="8">
        <f t="shared" si="932"/>
        <v>2.8204135480862647E-3</v>
      </c>
      <c r="T6647" s="9">
        <f t="shared" si="928"/>
        <v>2.8114135480862648E-3</v>
      </c>
      <c r="U6647" s="3">
        <f>Sheet1!$B$17+Sheet1!$B$18*'Portfolio allocation'!K6647</f>
        <v>7.4685179956646766E-3</v>
      </c>
      <c r="V6647" s="13">
        <f t="shared" si="933"/>
        <v>-4.6571044475784123E-3</v>
      </c>
      <c r="W6647" s="13"/>
      <c r="X6647" s="2">
        <v>42177</v>
      </c>
      <c r="Y6647">
        <v>160.2097</v>
      </c>
      <c r="AA6647" s="2">
        <v>42177</v>
      </c>
      <c r="AB6647">
        <v>2453.37</v>
      </c>
      <c r="AC6647">
        <f t="shared" si="934"/>
        <v>4.4297967288282614E-3</v>
      </c>
      <c r="AD6647">
        <f t="shared" si="929"/>
        <v>4.4204767288282612E-3</v>
      </c>
      <c r="AE6647">
        <f>Sheet2!$B$17+Sheet2!$B$18*'Portfolio allocation'!K6647</f>
        <v>5.4642102327140795E-3</v>
      </c>
      <c r="AF6647">
        <f t="shared" si="935"/>
        <v>-1.0437335038858183E-3</v>
      </c>
      <c r="AH6647" s="2">
        <v>42177</v>
      </c>
      <c r="AI6647">
        <v>2.3740000000000001</v>
      </c>
      <c r="AJ6647">
        <v>0.23300000000000001</v>
      </c>
      <c r="AK6647">
        <v>1.1396500000000001</v>
      </c>
      <c r="AR6647" s="3"/>
    </row>
    <row r="6648" spans="1:44" hidden="1" outlineLevel="1" x14ac:dyDescent="0.2">
      <c r="A6648" s="2">
        <v>42178</v>
      </c>
      <c r="B6648">
        <v>12.11</v>
      </c>
      <c r="E6648" s="2">
        <v>42178</v>
      </c>
      <c r="F6648">
        <v>2124.1999999999998</v>
      </c>
      <c r="G6648">
        <f t="shared" si="930"/>
        <v>6.3593753680191156E-4</v>
      </c>
      <c r="H6648" s="2">
        <v>42178</v>
      </c>
      <c r="I6648">
        <v>3927.23</v>
      </c>
      <c r="J6648">
        <f t="shared" si="931"/>
        <v>7.1857935332952927E-4</v>
      </c>
      <c r="K6648">
        <f t="shared" si="927"/>
        <v>7.0925935332952922E-4</v>
      </c>
      <c r="L6648">
        <v>-7.333227822154554E-3</v>
      </c>
      <c r="N6648" s="2">
        <v>42178</v>
      </c>
      <c r="O6648">
        <v>45.91</v>
      </c>
      <c r="Q6648" s="2">
        <v>42178</v>
      </c>
      <c r="R6648">
        <v>66647</v>
      </c>
      <c r="S6648" s="8">
        <f t="shared" si="932"/>
        <v>-6.9222053547853823E-3</v>
      </c>
      <c r="T6648" s="9">
        <f t="shared" si="928"/>
        <v>-6.9315253547853825E-3</v>
      </c>
      <c r="U6648" s="3">
        <f>Sheet1!$B$17+Sheet1!$B$18*'Portfolio allocation'!K6648</f>
        <v>1.301479189516664E-3</v>
      </c>
      <c r="V6648" s="13">
        <f t="shared" si="933"/>
        <v>-8.2330045443020465E-3</v>
      </c>
      <c r="W6648" s="13"/>
      <c r="X6648" s="2">
        <v>42178</v>
      </c>
      <c r="Y6648">
        <v>161.0598</v>
      </c>
      <c r="AA6648" s="2">
        <v>42178</v>
      </c>
      <c r="AB6648">
        <v>2466.39</v>
      </c>
      <c r="AC6648">
        <f t="shared" si="934"/>
        <v>5.3069859010259623E-3</v>
      </c>
      <c r="AD6648">
        <f t="shared" si="929"/>
        <v>5.2969859010259628E-3</v>
      </c>
      <c r="AE6648">
        <f>Sheet2!$B$17+Sheet2!$B$18*'Portfolio allocation'!K6648</f>
        <v>6.8407852318761906E-4</v>
      </c>
      <c r="AF6648">
        <f t="shared" si="935"/>
        <v>4.6129073778383434E-3</v>
      </c>
      <c r="AH6648" s="2">
        <v>42178</v>
      </c>
      <c r="AI6648">
        <v>2.4140000000000001</v>
      </c>
      <c r="AJ6648">
        <v>0.25</v>
      </c>
      <c r="AK6648">
        <v>1.11835</v>
      </c>
      <c r="AR6648" s="3"/>
    </row>
    <row r="6649" spans="1:44" hidden="1" outlineLevel="1" x14ac:dyDescent="0.2">
      <c r="A6649" s="2">
        <v>42179</v>
      </c>
      <c r="B6649">
        <v>13.26</v>
      </c>
      <c r="E6649" s="2">
        <v>42179</v>
      </c>
      <c r="F6649">
        <v>2108.58</v>
      </c>
      <c r="G6649">
        <f t="shared" si="930"/>
        <v>-7.3533565577629245E-3</v>
      </c>
      <c r="H6649" s="2">
        <v>42179</v>
      </c>
      <c r="I6649">
        <v>3898.47</v>
      </c>
      <c r="J6649">
        <f t="shared" si="931"/>
        <v>-7.3232278221545544E-3</v>
      </c>
      <c r="K6649">
        <f t="shared" si="927"/>
        <v>-7.333227822154554E-3</v>
      </c>
      <c r="L6649">
        <v>-2.9433194453207853E-3</v>
      </c>
      <c r="N6649" s="2">
        <v>42179</v>
      </c>
      <c r="O6649">
        <v>45.634999999999998</v>
      </c>
      <c r="Q6649" s="2">
        <v>42179</v>
      </c>
      <c r="R6649">
        <v>66247.81</v>
      </c>
      <c r="S6649" s="8">
        <f t="shared" si="932"/>
        <v>-5.9896169369964003E-3</v>
      </c>
      <c r="T6649" s="9">
        <f t="shared" si="928"/>
        <v>-5.9996169369963999E-3</v>
      </c>
      <c r="U6649" s="3">
        <f>Sheet1!$B$17+Sheet1!$B$18*'Portfolio allocation'!K6649</f>
        <v>-7.925065921928905E-3</v>
      </c>
      <c r="V6649" s="13">
        <f t="shared" si="933"/>
        <v>1.9254489849325051E-3</v>
      </c>
      <c r="W6649" s="13"/>
      <c r="X6649" s="2">
        <v>42179</v>
      </c>
      <c r="Y6649">
        <v>159.4838</v>
      </c>
      <c r="AA6649" s="2">
        <v>42179</v>
      </c>
      <c r="AB6649">
        <v>2442.2600000000002</v>
      </c>
      <c r="AC6649">
        <f t="shared" si="934"/>
        <v>-9.7835297742853156E-3</v>
      </c>
      <c r="AD6649">
        <f t="shared" si="929"/>
        <v>-9.7949297742853155E-3</v>
      </c>
      <c r="AE6649">
        <f>Sheet2!$B$17+Sheet2!$B$18*'Portfolio allocation'!K6649</f>
        <v>-6.4675062556578261E-3</v>
      </c>
      <c r="AF6649">
        <f t="shared" si="935"/>
        <v>-3.3274235186274894E-3</v>
      </c>
      <c r="AH6649" s="2">
        <v>42179</v>
      </c>
      <c r="AI6649">
        <v>2.3730000000000002</v>
      </c>
      <c r="AJ6649">
        <v>0.28499999999999998</v>
      </c>
      <c r="AK6649">
        <v>1.1184499999999999</v>
      </c>
      <c r="AR6649" s="3"/>
    </row>
    <row r="6650" spans="1:44" hidden="1" outlineLevel="1" x14ac:dyDescent="0.2">
      <c r="A6650" s="2">
        <v>42180</v>
      </c>
      <c r="B6650">
        <v>14.01</v>
      </c>
      <c r="E6650" s="2">
        <v>42180</v>
      </c>
      <c r="F6650">
        <v>2102.31</v>
      </c>
      <c r="G6650">
        <f t="shared" si="930"/>
        <v>-2.9735651481090919E-3</v>
      </c>
      <c r="H6650" s="2">
        <v>42180</v>
      </c>
      <c r="I6650">
        <v>3887.04</v>
      </c>
      <c r="J6650">
        <f t="shared" si="931"/>
        <v>-2.9319194453207853E-3</v>
      </c>
      <c r="K6650">
        <f t="shared" si="927"/>
        <v>-2.9433194453207853E-3</v>
      </c>
      <c r="L6650">
        <v>-2.2485008973412634E-4</v>
      </c>
      <c r="N6650" s="2">
        <v>42180</v>
      </c>
      <c r="O6650">
        <v>45.65</v>
      </c>
      <c r="Q6650" s="2">
        <v>42180</v>
      </c>
      <c r="R6650">
        <v>66269.56</v>
      </c>
      <c r="S6650" s="8">
        <f t="shared" si="932"/>
        <v>3.2831273969669006E-4</v>
      </c>
      <c r="T6650" s="9">
        <f t="shared" si="928"/>
        <v>3.1691273969669005E-4</v>
      </c>
      <c r="U6650" s="3">
        <f>Sheet1!$B$17+Sheet1!$B$18*'Portfolio allocation'!K6650</f>
        <v>-2.8888517769518418E-3</v>
      </c>
      <c r="V6650" s="13">
        <f t="shared" si="933"/>
        <v>3.205764516648532E-3</v>
      </c>
      <c r="W6650" s="13"/>
      <c r="X6650" s="2">
        <v>42180</v>
      </c>
      <c r="Y6650">
        <v>158.6337</v>
      </c>
      <c r="AA6650" s="2">
        <v>42180</v>
      </c>
      <c r="AB6650">
        <v>2429.2399999999998</v>
      </c>
      <c r="AC6650">
        <f t="shared" si="934"/>
        <v>-5.3311277259588952E-3</v>
      </c>
      <c r="AD6650">
        <f t="shared" si="929"/>
        <v>-5.3424477259588956E-3</v>
      </c>
      <c r="AE6650">
        <f>Sheet2!$B$17+Sheet2!$B$18*'Portfolio allocation'!K6650</f>
        <v>-2.5638877302853165E-3</v>
      </c>
      <c r="AF6650">
        <f t="shared" si="935"/>
        <v>-2.7785599956735791E-3</v>
      </c>
      <c r="AH6650" s="2">
        <v>42180</v>
      </c>
      <c r="AI6650">
        <v>2.4119999999999999</v>
      </c>
      <c r="AJ6650">
        <v>0.28299999999999997</v>
      </c>
      <c r="AK6650">
        <v>1.1192500000000001</v>
      </c>
      <c r="AR6650" s="3"/>
    </row>
    <row r="6651" spans="1:44" hidden="1" outlineLevel="1" x14ac:dyDescent="0.2">
      <c r="A6651" s="2">
        <v>42181</v>
      </c>
      <c r="B6651">
        <v>14.02</v>
      </c>
      <c r="E6651" s="2">
        <v>42181</v>
      </c>
      <c r="F6651">
        <v>2101.4899999999998</v>
      </c>
      <c r="G6651">
        <f t="shared" si="930"/>
        <v>-3.900471386237836E-4</v>
      </c>
      <c r="H6651" s="2">
        <v>42181</v>
      </c>
      <c r="I6651">
        <v>3886.21</v>
      </c>
      <c r="J6651">
        <f t="shared" si="931"/>
        <v>-2.1353008973412635E-4</v>
      </c>
      <c r="K6651">
        <f t="shared" si="927"/>
        <v>-2.2485008973412634E-4</v>
      </c>
      <c r="L6651">
        <v>-2.0779706396206084E-2</v>
      </c>
      <c r="N6651" s="2">
        <v>42181</v>
      </c>
      <c r="O6651">
        <v>45.26</v>
      </c>
      <c r="Q6651" s="2">
        <v>42181</v>
      </c>
      <c r="R6651">
        <v>65703.38</v>
      </c>
      <c r="S6651" s="8">
        <f t="shared" si="932"/>
        <v>-8.5435907526772992E-3</v>
      </c>
      <c r="T6651" s="9">
        <f t="shared" si="928"/>
        <v>-8.5549107526772996E-3</v>
      </c>
      <c r="U6651" s="3">
        <f>Sheet1!$B$17+Sheet1!$B$18*'Portfolio allocation'!K6651</f>
        <v>2.2984516295256784E-4</v>
      </c>
      <c r="V6651" s="13">
        <f t="shared" si="933"/>
        <v>-8.7847559156298671E-3</v>
      </c>
      <c r="W6651" s="13"/>
      <c r="X6651" s="2">
        <v>42181</v>
      </c>
      <c r="Y6651">
        <v>158.04150000000001</v>
      </c>
      <c r="AA6651" s="2">
        <v>42181</v>
      </c>
      <c r="AB6651">
        <v>2420.17</v>
      </c>
      <c r="AC6651">
        <f t="shared" si="934"/>
        <v>-3.7336780227559263E-3</v>
      </c>
      <c r="AD6651">
        <f t="shared" si="929"/>
        <v>-3.7450780227559263E-3</v>
      </c>
      <c r="AE6651">
        <f>Sheet2!$B$17+Sheet2!$B$18*'Portfolio allocation'!K6651</f>
        <v>-1.4655542487183052E-4</v>
      </c>
      <c r="AF6651">
        <f t="shared" si="935"/>
        <v>-3.5985225978840958E-3</v>
      </c>
      <c r="AH6651" s="2">
        <v>42181</v>
      </c>
      <c r="AI6651">
        <v>2.4740000000000002</v>
      </c>
      <c r="AJ6651">
        <v>0.28499999999999998</v>
      </c>
      <c r="AK6651">
        <v>1.11405</v>
      </c>
      <c r="AR6651" s="3"/>
    </row>
    <row r="6652" spans="1:44" hidden="1" outlineLevel="1" x14ac:dyDescent="0.2">
      <c r="A6652" s="2">
        <v>42184</v>
      </c>
      <c r="B6652">
        <v>18.850000000000001</v>
      </c>
      <c r="E6652" s="2">
        <v>42184</v>
      </c>
      <c r="F6652">
        <v>2057.64</v>
      </c>
      <c r="G6652">
        <f t="shared" si="930"/>
        <v>-2.0866147352592623E-2</v>
      </c>
      <c r="H6652" s="2">
        <v>42184</v>
      </c>
      <c r="I6652">
        <v>3805.5</v>
      </c>
      <c r="J6652">
        <f t="shared" si="931"/>
        <v>-2.0768306396206082E-2</v>
      </c>
      <c r="K6652">
        <f t="shared" si="927"/>
        <v>-2.0779706396206084E-2</v>
      </c>
      <c r="L6652">
        <v>2.7091477335434429E-3</v>
      </c>
      <c r="N6652" s="2">
        <v>42184</v>
      </c>
      <c r="O6652">
        <v>44.37</v>
      </c>
      <c r="Q6652" s="2">
        <v>42184</v>
      </c>
      <c r="R6652">
        <v>64411.43</v>
      </c>
      <c r="S6652" s="8">
        <f t="shared" si="932"/>
        <v>-1.9663371960468412E-2</v>
      </c>
      <c r="T6652" s="9">
        <f t="shared" si="928"/>
        <v>-1.9674771960468414E-2</v>
      </c>
      <c r="U6652" s="3">
        <f>Sheet1!$B$17+Sheet1!$B$18*'Portfolio allocation'!K6652</f>
        <v>-2.3351206921165893E-2</v>
      </c>
      <c r="V6652" s="13">
        <f t="shared" si="933"/>
        <v>3.6764349606974792E-3</v>
      </c>
      <c r="W6652" s="13"/>
      <c r="X6652" s="2">
        <v>42184</v>
      </c>
      <c r="Y6652">
        <v>155.66319999999999</v>
      </c>
      <c r="AA6652" s="2">
        <v>42184</v>
      </c>
      <c r="AB6652">
        <v>2383.75</v>
      </c>
      <c r="AC6652">
        <f t="shared" si="934"/>
        <v>-1.5048529648743703E-2</v>
      </c>
      <c r="AD6652">
        <f t="shared" si="929"/>
        <v>-1.5059129648743702E-2</v>
      </c>
      <c r="AE6652">
        <f>Sheet2!$B$17+Sheet2!$B$18*'Portfolio allocation'!K6652</f>
        <v>-1.8424458054399136E-2</v>
      </c>
      <c r="AF6652">
        <f t="shared" si="935"/>
        <v>3.3653284056554336E-3</v>
      </c>
      <c r="AH6652" s="2">
        <v>42184</v>
      </c>
      <c r="AI6652">
        <v>2.3279999999999998</v>
      </c>
      <c r="AJ6652">
        <v>0.26500000000000001</v>
      </c>
      <c r="AK6652">
        <v>1.1150500000000001</v>
      </c>
      <c r="AR6652" s="3"/>
    </row>
    <row r="6653" spans="1:44" hidden="1" outlineLevel="1" x14ac:dyDescent="0.2">
      <c r="A6653" s="2">
        <v>42185</v>
      </c>
      <c r="B6653">
        <v>18.23</v>
      </c>
      <c r="E6653" s="2">
        <v>42185</v>
      </c>
      <c r="F6653">
        <v>2063.11</v>
      </c>
      <c r="G6653">
        <f t="shared" si="930"/>
        <v>2.6583853346553443E-3</v>
      </c>
      <c r="H6653" s="2">
        <v>42185</v>
      </c>
      <c r="I6653">
        <v>3815.85</v>
      </c>
      <c r="J6653">
        <f t="shared" si="931"/>
        <v>2.7197477335434428E-3</v>
      </c>
      <c r="K6653">
        <f t="shared" si="927"/>
        <v>2.7091477335434429E-3</v>
      </c>
      <c r="L6653">
        <v>7.1724764044708489E-3</v>
      </c>
      <c r="N6653" s="2">
        <v>42185</v>
      </c>
      <c r="O6653">
        <v>44.15</v>
      </c>
      <c r="Q6653" s="2">
        <v>42185</v>
      </c>
      <c r="R6653">
        <v>64092.05</v>
      </c>
      <c r="S6653" s="8">
        <f t="shared" si="932"/>
        <v>-4.9584367246620076E-3</v>
      </c>
      <c r="T6653" s="9">
        <f t="shared" si="928"/>
        <v>-4.9690367246620079E-3</v>
      </c>
      <c r="U6653" s="3">
        <f>Sheet1!$B$17+Sheet1!$B$18*'Portfolio allocation'!K6653</f>
        <v>3.5958018232097465E-3</v>
      </c>
      <c r="V6653" s="13">
        <f t="shared" si="933"/>
        <v>-8.5648385478717549E-3</v>
      </c>
      <c r="W6653" s="13"/>
      <c r="X6653" s="2">
        <v>42185</v>
      </c>
      <c r="Y6653">
        <v>155.36709999999999</v>
      </c>
      <c r="AA6653" s="2">
        <v>42185</v>
      </c>
      <c r="AB6653">
        <v>2379.21</v>
      </c>
      <c r="AC6653">
        <f t="shared" si="934"/>
        <v>-1.9045621394860879E-3</v>
      </c>
      <c r="AD6653">
        <f t="shared" si="929"/>
        <v>-1.915282139486088E-3</v>
      </c>
      <c r="AE6653">
        <f>Sheet2!$B$17+Sheet2!$B$18*'Portfolio allocation'!K6653</f>
        <v>2.4624302926409321E-3</v>
      </c>
      <c r="AF6653">
        <f t="shared" si="935"/>
        <v>-4.3777124321270205E-3</v>
      </c>
      <c r="AH6653" s="2">
        <v>42185</v>
      </c>
      <c r="AI6653">
        <v>2.3490000000000002</v>
      </c>
      <c r="AJ6653">
        <v>0.26800000000000002</v>
      </c>
      <c r="AK6653">
        <v>1.1142000000000001</v>
      </c>
      <c r="AR6653" s="3"/>
    </row>
    <row r="6654" spans="1:44" hidden="1" outlineLevel="1" x14ac:dyDescent="0.2">
      <c r="A6654" s="2">
        <v>42186</v>
      </c>
      <c r="B6654">
        <v>16.09</v>
      </c>
      <c r="E6654" s="2">
        <v>42186</v>
      </c>
      <c r="F6654">
        <v>2077.42</v>
      </c>
      <c r="G6654">
        <f t="shared" si="930"/>
        <v>6.9361304050681305E-3</v>
      </c>
      <c r="H6654" s="2">
        <v>42186</v>
      </c>
      <c r="I6654">
        <v>3843.26</v>
      </c>
      <c r="J6654">
        <f t="shared" si="931"/>
        <v>7.1831964044708485E-3</v>
      </c>
      <c r="K6654">
        <f t="shared" si="927"/>
        <v>7.1724764044708489E-3</v>
      </c>
      <c r="L6654">
        <v>-3.2315492555809694E-4</v>
      </c>
      <c r="N6654" s="2">
        <v>42186</v>
      </c>
      <c r="O6654">
        <v>44.445</v>
      </c>
      <c r="Q6654" s="2">
        <v>42186</v>
      </c>
      <c r="R6654">
        <v>64520.32</v>
      </c>
      <c r="S6654" s="8">
        <f t="shared" si="932"/>
        <v>6.6821079993539811E-3</v>
      </c>
      <c r="T6654" s="9">
        <f t="shared" si="928"/>
        <v>6.6713879993539815E-3</v>
      </c>
      <c r="U6654" s="3">
        <f>Sheet1!$B$17+Sheet1!$B$18*'Portfolio allocation'!K6654</f>
        <v>8.7162455902887251E-3</v>
      </c>
      <c r="V6654" s="13">
        <f t="shared" si="933"/>
        <v>-2.0448575909347436E-3</v>
      </c>
      <c r="W6654" s="13"/>
      <c r="X6654" s="2">
        <v>42186</v>
      </c>
      <c r="Y6654">
        <v>157.11500000000001</v>
      </c>
      <c r="AA6654" s="2">
        <v>42186</v>
      </c>
      <c r="AB6654">
        <v>2405.98</v>
      </c>
      <c r="AC6654">
        <f t="shared" si="934"/>
        <v>1.1251633945721373E-2</v>
      </c>
      <c r="AD6654">
        <f t="shared" si="929"/>
        <v>1.1240713945721374E-2</v>
      </c>
      <c r="AE6654">
        <f>Sheet2!$B$17+Sheet2!$B$18*'Portfolio allocation'!K6654</f>
        <v>6.4313360166426154E-3</v>
      </c>
      <c r="AF6654">
        <f t="shared" si="935"/>
        <v>4.8093779290787585E-3</v>
      </c>
      <c r="AH6654" s="2">
        <v>42186</v>
      </c>
      <c r="AI6654">
        <v>2.427</v>
      </c>
      <c r="AJ6654">
        <v>0.27300000000000002</v>
      </c>
      <c r="AK6654">
        <v>1.1102000000000001</v>
      </c>
      <c r="AR6654" s="3"/>
    </row>
    <row r="6655" spans="1:44" hidden="1" outlineLevel="1" x14ac:dyDescent="0.2">
      <c r="A6655" s="2">
        <v>42187</v>
      </c>
      <c r="B6655">
        <v>16.79</v>
      </c>
      <c r="E6655" s="2">
        <v>42187</v>
      </c>
      <c r="F6655">
        <v>2076.7800000000002</v>
      </c>
      <c r="G6655">
        <f t="shared" si="930"/>
        <v>-3.0807443848612781E-4</v>
      </c>
      <c r="H6655" s="2">
        <v>42187</v>
      </c>
      <c r="I6655">
        <v>3842.06</v>
      </c>
      <c r="J6655">
        <f t="shared" si="931"/>
        <v>-3.1223492555809695E-4</v>
      </c>
      <c r="K6655">
        <f t="shared" si="927"/>
        <v>-3.2315492555809694E-4</v>
      </c>
      <c r="L6655">
        <v>-1.0000000000000001E-5</v>
      </c>
      <c r="N6655" s="2">
        <v>42187</v>
      </c>
      <c r="O6655">
        <v>44.4</v>
      </c>
      <c r="Q6655" s="2">
        <v>42187</v>
      </c>
      <c r="R6655">
        <v>64454.97</v>
      </c>
      <c r="S6655" s="8">
        <f t="shared" si="932"/>
        <v>-1.0128592046660945E-3</v>
      </c>
      <c r="T6655" s="9">
        <f t="shared" si="928"/>
        <v>-1.0237792046660945E-3</v>
      </c>
      <c r="U6655" s="3">
        <f>Sheet1!$B$17+Sheet1!$B$18*'Portfolio allocation'!K6655</f>
        <v>1.1706736391945706E-4</v>
      </c>
      <c r="V6655" s="13">
        <f t="shared" si="933"/>
        <v>-1.1408465685855515E-3</v>
      </c>
      <c r="W6655" s="13"/>
      <c r="X6655" s="2">
        <v>42187</v>
      </c>
      <c r="Y6655">
        <v>157.68809999999999</v>
      </c>
      <c r="AA6655" s="2">
        <v>42187</v>
      </c>
      <c r="AB6655">
        <v>2414.7600000000002</v>
      </c>
      <c r="AC6655">
        <f t="shared" si="934"/>
        <v>3.6492406420669532E-3</v>
      </c>
      <c r="AD6655">
        <f t="shared" si="929"/>
        <v>3.6392406420669532E-3</v>
      </c>
      <c r="AE6655">
        <f>Sheet2!$B$17+Sheet2!$B$18*'Portfolio allocation'!K6655</f>
        <v>-2.3397059286969459E-4</v>
      </c>
      <c r="AF6655">
        <f t="shared" si="935"/>
        <v>3.8732112349366479E-3</v>
      </c>
      <c r="AH6655" s="2">
        <v>42187</v>
      </c>
      <c r="AI6655">
        <v>2.3860000000000001</v>
      </c>
      <c r="AJ6655">
        <v>0.25</v>
      </c>
      <c r="AK6655">
        <v>1.1104499999999999</v>
      </c>
      <c r="AR6655" s="3"/>
    </row>
    <row r="6656" spans="1:44" hidden="1" outlineLevel="1" x14ac:dyDescent="0.2">
      <c r="A6656" s="2">
        <v>42188</v>
      </c>
      <c r="B6656">
        <v>16.79</v>
      </c>
      <c r="E6656" s="2">
        <v>42188</v>
      </c>
      <c r="F6656">
        <v>2076.7800000000002</v>
      </c>
      <c r="G6656">
        <f t="shared" si="930"/>
        <v>0</v>
      </c>
      <c r="H6656" s="2">
        <v>42188</v>
      </c>
      <c r="I6656">
        <v>3842.06</v>
      </c>
      <c r="J6656">
        <f t="shared" si="931"/>
        <v>0</v>
      </c>
      <c r="K6656">
        <f t="shared" si="927"/>
        <v>-1.0000000000000001E-5</v>
      </c>
      <c r="L6656">
        <v>-3.8386752419275372E-3</v>
      </c>
      <c r="N6656" s="2">
        <v>42188</v>
      </c>
      <c r="O6656">
        <v>44.4</v>
      </c>
      <c r="Q6656" s="2">
        <v>42188</v>
      </c>
      <c r="R6656">
        <v>64454.97</v>
      </c>
      <c r="S6656" s="8">
        <f t="shared" si="932"/>
        <v>0</v>
      </c>
      <c r="T6656" s="9">
        <f t="shared" si="928"/>
        <v>-1.0000000000000001E-5</v>
      </c>
      <c r="U6656" s="3">
        <f>Sheet1!$B$17+Sheet1!$B$18*'Portfolio allocation'!K6656</f>
        <v>4.763266309209302E-4</v>
      </c>
      <c r="V6656" s="13">
        <f t="shared" si="933"/>
        <v>-4.8632663092093022E-4</v>
      </c>
      <c r="W6656" s="13"/>
      <c r="X6656" s="2">
        <v>42188</v>
      </c>
      <c r="Y6656">
        <v>157.68809999999999</v>
      </c>
      <c r="AA6656" s="2">
        <v>42188</v>
      </c>
      <c r="AB6656">
        <v>2414.7600000000002</v>
      </c>
      <c r="AC6656">
        <f t="shared" si="934"/>
        <v>0</v>
      </c>
      <c r="AD6656">
        <f t="shared" si="929"/>
        <v>-1.0000000000000001E-5</v>
      </c>
      <c r="AE6656">
        <f>Sheet2!$B$17+Sheet2!$B$18*'Portfolio allocation'!K6656</f>
        <v>4.4494756241286631E-5</v>
      </c>
      <c r="AF6656">
        <f t="shared" si="935"/>
        <v>-5.449475624128663E-5</v>
      </c>
      <c r="AH6656" s="2">
        <v>42188</v>
      </c>
      <c r="AI6656">
        <v>2.3860000000000001</v>
      </c>
      <c r="AJ6656">
        <v>0.25</v>
      </c>
      <c r="AK6656">
        <v>1.11005</v>
      </c>
      <c r="AR6656" s="3"/>
    </row>
    <row r="6657" spans="1:44" hidden="1" outlineLevel="1" x14ac:dyDescent="0.2">
      <c r="A6657" s="2">
        <v>42191</v>
      </c>
      <c r="B6657">
        <v>17.010000000000002</v>
      </c>
      <c r="E6657" s="2">
        <v>42191</v>
      </c>
      <c r="F6657">
        <v>2068.7600000000002</v>
      </c>
      <c r="G6657">
        <f t="shared" si="930"/>
        <v>-3.8617475129768541E-3</v>
      </c>
      <c r="H6657" s="2">
        <v>42191</v>
      </c>
      <c r="I6657">
        <v>3827.35</v>
      </c>
      <c r="J6657">
        <f t="shared" si="931"/>
        <v>-3.8286752419275372E-3</v>
      </c>
      <c r="K6657">
        <f t="shared" si="927"/>
        <v>-3.8386752419275372E-3</v>
      </c>
      <c r="L6657">
        <v>6.0809758475185924E-3</v>
      </c>
      <c r="N6657" s="2">
        <v>42191</v>
      </c>
      <c r="O6657">
        <v>44.39</v>
      </c>
      <c r="Q6657" s="2">
        <v>42191</v>
      </c>
      <c r="R6657">
        <v>64440.46</v>
      </c>
      <c r="S6657" s="8">
        <f t="shared" si="932"/>
        <v>-2.2511840436822972E-4</v>
      </c>
      <c r="T6657" s="9">
        <f t="shared" si="928"/>
        <v>-2.3511840436822972E-4</v>
      </c>
      <c r="U6657" s="3">
        <f>Sheet1!$B$17+Sheet1!$B$18*'Portfolio allocation'!K6657</f>
        <v>-3.9160266381525685E-3</v>
      </c>
      <c r="V6657" s="13">
        <f t="shared" si="933"/>
        <v>3.6809082337843388E-3</v>
      </c>
      <c r="W6657" s="13"/>
      <c r="X6657" s="2">
        <v>42191</v>
      </c>
      <c r="Y6657">
        <v>157.3442</v>
      </c>
      <c r="AA6657" s="2">
        <v>42191</v>
      </c>
      <c r="AB6657">
        <v>2409.4899999999998</v>
      </c>
      <c r="AC6657">
        <f t="shared" si="934"/>
        <v>-2.1824115025925739E-3</v>
      </c>
      <c r="AD6657">
        <f t="shared" si="929"/>
        <v>-2.191811502592574E-3</v>
      </c>
      <c r="AE6657">
        <f>Sheet2!$B$17+Sheet2!$B$18*'Portfolio allocation'!K6657</f>
        <v>-3.3600609472203466E-3</v>
      </c>
      <c r="AF6657">
        <f t="shared" si="935"/>
        <v>1.1682494446277726E-3</v>
      </c>
      <c r="AH6657" s="2">
        <v>42191</v>
      </c>
      <c r="AI6657">
        <v>2.29</v>
      </c>
      <c r="AJ6657">
        <v>0.23499999999999999</v>
      </c>
      <c r="AK6657">
        <v>1.10745</v>
      </c>
      <c r="AR6657" s="3"/>
    </row>
    <row r="6658" spans="1:44" hidden="1" outlineLevel="1" x14ac:dyDescent="0.2">
      <c r="A6658" s="2">
        <v>42192</v>
      </c>
      <c r="B6658">
        <v>16.09</v>
      </c>
      <c r="E6658" s="2">
        <v>42192</v>
      </c>
      <c r="F6658">
        <v>2081.34</v>
      </c>
      <c r="G6658">
        <f t="shared" si="930"/>
        <v>6.0809373731123273E-3</v>
      </c>
      <c r="H6658" s="2">
        <v>42192</v>
      </c>
      <c r="I6658">
        <v>3850.66</v>
      </c>
      <c r="J6658">
        <f t="shared" si="931"/>
        <v>6.0903758475185921E-3</v>
      </c>
      <c r="K6658">
        <f t="shared" si="927"/>
        <v>6.0809758475185924E-3</v>
      </c>
      <c r="L6658">
        <v>-1.6367634692234519E-2</v>
      </c>
      <c r="N6658" s="2">
        <v>42192</v>
      </c>
      <c r="O6658">
        <v>44.3</v>
      </c>
      <c r="Q6658" s="2">
        <v>42192</v>
      </c>
      <c r="R6658">
        <v>64309.82</v>
      </c>
      <c r="S6658" s="8">
        <f t="shared" si="932"/>
        <v>-2.0272977567199479E-3</v>
      </c>
      <c r="T6658" s="9">
        <f t="shared" si="928"/>
        <v>-2.0366977567199481E-3</v>
      </c>
      <c r="U6658" s="3">
        <f>Sheet1!$B$17+Sheet1!$B$18*'Portfolio allocation'!K6658</f>
        <v>7.4640484890503532E-3</v>
      </c>
      <c r="V6658" s="13">
        <f t="shared" si="933"/>
        <v>-9.5007462457703008E-3</v>
      </c>
      <c r="W6658" s="13"/>
      <c r="X6658" s="2">
        <v>42192</v>
      </c>
      <c r="Y6658">
        <v>157.60210000000001</v>
      </c>
      <c r="AA6658" s="2">
        <v>42192</v>
      </c>
      <c r="AB6658">
        <v>2413.44</v>
      </c>
      <c r="AC6658">
        <f t="shared" si="934"/>
        <v>1.639351065993333E-3</v>
      </c>
      <c r="AD6658">
        <f t="shared" si="929"/>
        <v>1.6299510659933331E-3</v>
      </c>
      <c r="AE6658">
        <f>Sheet2!$B$17+Sheet2!$B$18*'Portfolio allocation'!K6658</f>
        <v>5.4607458747029432E-3</v>
      </c>
      <c r="AF6658">
        <f t="shared" si="935"/>
        <v>-3.8307948087096099E-3</v>
      </c>
      <c r="AH6658" s="2">
        <v>42192</v>
      </c>
      <c r="AI6658">
        <v>2.2549999999999999</v>
      </c>
      <c r="AJ6658">
        <v>0.23499999999999999</v>
      </c>
      <c r="AK6658">
        <v>1.09355</v>
      </c>
      <c r="AR6658" s="3"/>
    </row>
    <row r="6659" spans="1:44" hidden="1" outlineLevel="1" x14ac:dyDescent="0.2">
      <c r="A6659" s="2">
        <v>42193</v>
      </c>
      <c r="B6659">
        <v>19.66</v>
      </c>
      <c r="E6659" s="2">
        <v>42193</v>
      </c>
      <c r="F6659">
        <v>2046.68</v>
      </c>
      <c r="G6659">
        <f t="shared" si="930"/>
        <v>-1.6652733335255188E-2</v>
      </c>
      <c r="H6659" s="2">
        <v>42193</v>
      </c>
      <c r="I6659">
        <v>3787.67</v>
      </c>
      <c r="J6659">
        <f t="shared" si="931"/>
        <v>-1.6358234692234519E-2</v>
      </c>
      <c r="K6659">
        <f t="shared" si="927"/>
        <v>-1.6367634692234519E-2</v>
      </c>
      <c r="L6659">
        <v>2.2590050058215348E-3</v>
      </c>
      <c r="N6659" s="2">
        <v>42193</v>
      </c>
      <c r="O6659">
        <v>44.24</v>
      </c>
      <c r="Q6659" s="2">
        <v>42193</v>
      </c>
      <c r="R6659">
        <v>64222.720000000001</v>
      </c>
      <c r="S6659" s="8">
        <f t="shared" si="932"/>
        <v>-1.3543810261014144E-3</v>
      </c>
      <c r="T6659" s="9">
        <f t="shared" si="928"/>
        <v>-1.3637810261014143E-3</v>
      </c>
      <c r="U6659" s="3">
        <f>Sheet1!$B$17+Sheet1!$B$18*'Portfolio allocation'!K6659</f>
        <v>-1.8289566445602947E-2</v>
      </c>
      <c r="V6659" s="13">
        <f t="shared" si="933"/>
        <v>1.6925785419501533E-2</v>
      </c>
      <c r="W6659" s="13"/>
      <c r="X6659" s="2">
        <v>42193</v>
      </c>
      <c r="Y6659">
        <v>155.84469999999999</v>
      </c>
      <c r="AA6659" s="2">
        <v>42193</v>
      </c>
      <c r="AB6659">
        <v>2386.5300000000002</v>
      </c>
      <c r="AC6659">
        <f t="shared" si="934"/>
        <v>-1.1150059665871015E-2</v>
      </c>
      <c r="AD6659">
        <f t="shared" si="929"/>
        <v>-1.1158939665871014E-2</v>
      </c>
      <c r="AE6659">
        <f>Sheet2!$B$17+Sheet2!$B$18*'Portfolio allocation'!K6659</f>
        <v>-1.4501131333098083E-2</v>
      </c>
      <c r="AF6659">
        <f t="shared" si="935"/>
        <v>3.3421916672270683E-3</v>
      </c>
      <c r="AH6659" s="2">
        <v>42193</v>
      </c>
      <c r="AI6659">
        <v>2.1970000000000001</v>
      </c>
      <c r="AJ6659">
        <v>0.222</v>
      </c>
      <c r="AK6659">
        <v>1.1065</v>
      </c>
      <c r="AR6659" s="3"/>
    </row>
    <row r="6660" spans="1:44" hidden="1" outlineLevel="1" x14ac:dyDescent="0.2">
      <c r="A6660" s="2">
        <v>42194</v>
      </c>
      <c r="B6660">
        <v>19.97</v>
      </c>
      <c r="E6660" s="2">
        <v>42194</v>
      </c>
      <c r="F6660">
        <v>2051.31</v>
      </c>
      <c r="G6660">
        <f t="shared" si="930"/>
        <v>2.2622002462524549E-3</v>
      </c>
      <c r="H6660" s="2">
        <v>42194</v>
      </c>
      <c r="I6660">
        <v>3796.26</v>
      </c>
      <c r="J6660">
        <f t="shared" si="931"/>
        <v>2.267885005821535E-3</v>
      </c>
      <c r="K6660">
        <f t="shared" ref="K6660:K6723" si="936">J6660-(AJ6659/25000)</f>
        <v>2.2590050058215348E-3</v>
      </c>
      <c r="L6660">
        <v>1.2329259431124217E-2</v>
      </c>
      <c r="N6660" s="2">
        <v>42194</v>
      </c>
      <c r="O6660">
        <v>44.52</v>
      </c>
      <c r="Q6660" s="2">
        <v>42194</v>
      </c>
      <c r="R6660">
        <v>64629.19</v>
      </c>
      <c r="S6660" s="8">
        <f t="shared" si="932"/>
        <v>6.3290685913022227E-3</v>
      </c>
      <c r="T6660" s="9">
        <f t="shared" ref="T6660:T6723" si="937">S6660-(AJ6659/100/250)</f>
        <v>6.3201885913022225E-3</v>
      </c>
      <c r="U6660" s="3">
        <f>Sheet1!$B$17+Sheet1!$B$18*'Portfolio allocation'!K6660</f>
        <v>3.0793866778333588E-3</v>
      </c>
      <c r="V6660" s="13">
        <f t="shared" si="933"/>
        <v>3.2408019134688637E-3</v>
      </c>
      <c r="W6660" s="13"/>
      <c r="X6660" s="2">
        <v>42194</v>
      </c>
      <c r="Y6660">
        <v>156.50370000000001</v>
      </c>
      <c r="AA6660" s="2">
        <v>42194</v>
      </c>
      <c r="AB6660">
        <v>2396.62</v>
      </c>
      <c r="AC6660">
        <f t="shared" si="934"/>
        <v>4.2278957314594301E-3</v>
      </c>
      <c r="AD6660">
        <f t="shared" ref="AD6660:AD6723" si="938">AC6660-AJ6660/25000</f>
        <v>4.2186957314594301E-3</v>
      </c>
      <c r="AE6660">
        <f>Sheet2!$B$17+Sheet2!$B$18*'Portfolio allocation'!K6660</f>
        <v>2.0621518949709727E-3</v>
      </c>
      <c r="AF6660">
        <f t="shared" si="935"/>
        <v>2.1565438364884574E-3</v>
      </c>
      <c r="AH6660" s="2">
        <v>42194</v>
      </c>
      <c r="AI6660">
        <v>2.3170000000000002</v>
      </c>
      <c r="AJ6660">
        <v>0.23</v>
      </c>
      <c r="AK6660">
        <v>1.1045499999999999</v>
      </c>
      <c r="AR6660" s="3"/>
    </row>
    <row r="6661" spans="1:44" hidden="1" outlineLevel="1" x14ac:dyDescent="0.2">
      <c r="A6661" s="2">
        <v>42195</v>
      </c>
      <c r="B6661">
        <v>16.829999999999998</v>
      </c>
      <c r="E6661" s="2">
        <v>42195</v>
      </c>
      <c r="F6661">
        <v>2076.62</v>
      </c>
      <c r="G6661">
        <f t="shared" ref="G6661:G6724" si="939">(F6661/F6660)-1</f>
        <v>1.2338456888524973E-2</v>
      </c>
      <c r="H6661" s="2">
        <v>42195</v>
      </c>
      <c r="I6661">
        <v>3843.1</v>
      </c>
      <c r="J6661">
        <f t="shared" ref="J6661:J6724" si="940">(I6661/I6660)-1</f>
        <v>1.2338459431124216E-2</v>
      </c>
      <c r="K6661">
        <f t="shared" si="936"/>
        <v>1.2329259431124217E-2</v>
      </c>
      <c r="L6661">
        <v>1.1144977115349586E-2</v>
      </c>
      <c r="N6661" s="2">
        <v>42195</v>
      </c>
      <c r="O6661">
        <v>44.61</v>
      </c>
      <c r="Q6661" s="2">
        <v>42195</v>
      </c>
      <c r="R6661">
        <v>64759.839999999997</v>
      </c>
      <c r="S6661" s="8">
        <f t="shared" ref="S6661:S6724" si="941">R6661/R6660-1</f>
        <v>2.0215323756958004E-3</v>
      </c>
      <c r="T6661" s="9">
        <f t="shared" si="937"/>
        <v>2.0123323756958003E-3</v>
      </c>
      <c r="U6661" s="3">
        <f>Sheet1!$B$17+Sheet1!$B$18*'Portfolio allocation'!K6661</f>
        <v>1.4632237768727017E-2</v>
      </c>
      <c r="V6661" s="13">
        <f t="shared" ref="V6661:V6724" si="942">T6661-U6661</f>
        <v>-1.2619905393031216E-2</v>
      </c>
      <c r="W6661" s="13"/>
      <c r="X6661" s="2">
        <v>42195</v>
      </c>
      <c r="Y6661">
        <v>159.46469999999999</v>
      </c>
      <c r="AA6661" s="2">
        <v>42195</v>
      </c>
      <c r="AB6661">
        <v>2441.96</v>
      </c>
      <c r="AC6661">
        <f t="shared" ref="AC6661:AC6724" si="943">AB6661/AB6660-1</f>
        <v>1.891830995318422E-2</v>
      </c>
      <c r="AD6661">
        <f t="shared" si="938"/>
        <v>1.8908229953184221E-2</v>
      </c>
      <c r="AE6661">
        <f>Sheet2!$B$17+Sheet2!$B$18*'Portfolio allocation'!K6661</f>
        <v>1.1016879045376508E-2</v>
      </c>
      <c r="AF6661">
        <f t="shared" ref="AF6661:AF6724" si="944">AD6661-AE6661</f>
        <v>7.8913509078077128E-3</v>
      </c>
      <c r="AH6661" s="2">
        <v>42195</v>
      </c>
      <c r="AI6661">
        <v>2.4009999999999998</v>
      </c>
      <c r="AJ6661">
        <v>0.252</v>
      </c>
      <c r="AK6661">
        <v>1.1173</v>
      </c>
      <c r="AR6661" s="3"/>
    </row>
    <row r="6662" spans="1:44" hidden="1" outlineLevel="1" x14ac:dyDescent="0.2">
      <c r="A6662" s="2">
        <v>42198</v>
      </c>
      <c r="B6662">
        <v>13.9</v>
      </c>
      <c r="E6662" s="2">
        <v>42198</v>
      </c>
      <c r="F6662">
        <v>2099.6</v>
      </c>
      <c r="G6662">
        <f t="shared" si="939"/>
        <v>1.1066059269389639E-2</v>
      </c>
      <c r="H6662" s="2">
        <v>42198</v>
      </c>
      <c r="I6662">
        <v>3885.97</v>
      </c>
      <c r="J6662">
        <f t="shared" si="940"/>
        <v>1.1155057115349587E-2</v>
      </c>
      <c r="K6662">
        <f t="shared" si="936"/>
        <v>1.1144977115349586E-2</v>
      </c>
      <c r="L6662">
        <v>4.4520063474499817E-3</v>
      </c>
      <c r="N6662" s="2">
        <v>42198</v>
      </c>
      <c r="O6662">
        <v>45.54</v>
      </c>
      <c r="Q6662" s="2">
        <v>42198</v>
      </c>
      <c r="R6662">
        <v>66109.88</v>
      </c>
      <c r="S6662" s="8">
        <f t="shared" si="941"/>
        <v>2.0846870529636963E-2</v>
      </c>
      <c r="T6662" s="9">
        <f t="shared" si="937"/>
        <v>2.0836790529636964E-2</v>
      </c>
      <c r="U6662" s="3">
        <f>Sheet1!$B$17+Sheet1!$B$18*'Portfolio allocation'!K6662</f>
        <v>1.3273599082365152E-2</v>
      </c>
      <c r="V6662" s="13">
        <f t="shared" si="942"/>
        <v>7.563191447271812E-3</v>
      </c>
      <c r="W6662" s="13"/>
      <c r="X6662" s="2">
        <v>42198</v>
      </c>
      <c r="Y6662">
        <v>161.78579999999999</v>
      </c>
      <c r="AA6662" s="2">
        <v>42198</v>
      </c>
      <c r="AB6662">
        <v>2477.5100000000002</v>
      </c>
      <c r="AC6662">
        <f t="shared" si="943"/>
        <v>1.4557978017658124E-2</v>
      </c>
      <c r="AD6662">
        <f t="shared" si="938"/>
        <v>1.4547778017658124E-2</v>
      </c>
      <c r="AE6662">
        <f>Sheet2!$B$17+Sheet2!$B$18*'Portfolio allocation'!K6662</f>
        <v>9.9637849964152314E-3</v>
      </c>
      <c r="AF6662">
        <f t="shared" si="944"/>
        <v>4.5839930212428926E-3</v>
      </c>
      <c r="AH6662" s="2">
        <v>42198</v>
      </c>
      <c r="AI6662">
        <v>2.4460000000000002</v>
      </c>
      <c r="AJ6662">
        <v>0.255</v>
      </c>
      <c r="AK6662">
        <v>1.1010500000000001</v>
      </c>
      <c r="AR6662" s="3"/>
    </row>
    <row r="6663" spans="1:44" hidden="1" outlineLevel="1" x14ac:dyDescent="0.2">
      <c r="A6663" s="2">
        <v>42199</v>
      </c>
      <c r="B6663">
        <v>13.37</v>
      </c>
      <c r="E6663" s="2">
        <v>42199</v>
      </c>
      <c r="F6663">
        <v>2108.9499999999998</v>
      </c>
      <c r="G6663">
        <f t="shared" si="939"/>
        <v>4.4532291865115869E-3</v>
      </c>
      <c r="H6663" s="2">
        <v>42199</v>
      </c>
      <c r="I6663">
        <v>3903.31</v>
      </c>
      <c r="J6663">
        <f t="shared" si="940"/>
        <v>4.4622063474499818E-3</v>
      </c>
      <c r="K6663">
        <f t="shared" si="936"/>
        <v>4.4520063474499817E-3</v>
      </c>
      <c r="L6663">
        <v>-7.2978182691095137E-4</v>
      </c>
      <c r="N6663" s="2">
        <v>42199</v>
      </c>
      <c r="O6663">
        <v>45.62</v>
      </c>
      <c r="Q6663" s="2">
        <v>42199</v>
      </c>
      <c r="R6663">
        <v>66226</v>
      </c>
      <c r="S6663" s="8">
        <f t="shared" si="941"/>
        <v>1.7564696835026261E-3</v>
      </c>
      <c r="T6663" s="9">
        <f t="shared" si="937"/>
        <v>1.7462696835026262E-3</v>
      </c>
      <c r="U6663" s="3">
        <f>Sheet1!$B$17+Sheet1!$B$18*'Portfolio allocation'!K6663</f>
        <v>5.5952533949944743E-3</v>
      </c>
      <c r="V6663" s="13">
        <f t="shared" si="942"/>
        <v>-3.8489837114918483E-3</v>
      </c>
      <c r="W6663" s="13"/>
      <c r="X6663" s="2">
        <v>42199</v>
      </c>
      <c r="Y6663">
        <v>161.05029999999999</v>
      </c>
      <c r="AA6663" s="2">
        <v>42199</v>
      </c>
      <c r="AB6663">
        <v>2466.2399999999998</v>
      </c>
      <c r="AC6663">
        <f t="shared" si="943"/>
        <v>-4.5489221032409821E-3</v>
      </c>
      <c r="AD6663">
        <f t="shared" si="938"/>
        <v>-4.5588021032409824E-3</v>
      </c>
      <c r="AE6663">
        <f>Sheet2!$B$17+Sheet2!$B$18*'Portfolio allocation'!K6663</f>
        <v>4.012224636471321E-3</v>
      </c>
      <c r="AF6663">
        <f t="shared" si="944"/>
        <v>-8.5710267397123042E-3</v>
      </c>
      <c r="AH6663" s="2">
        <v>42199</v>
      </c>
      <c r="AI6663">
        <v>2.3969999999999998</v>
      </c>
      <c r="AJ6663">
        <v>0.247</v>
      </c>
      <c r="AK6663">
        <v>1.1000000000000001</v>
      </c>
      <c r="AR6663" s="3"/>
    </row>
    <row r="6664" spans="1:44" hidden="1" outlineLevel="1" x14ac:dyDescent="0.2">
      <c r="A6664" s="2">
        <v>42200</v>
      </c>
      <c r="B6664">
        <v>13.23</v>
      </c>
      <c r="E6664" s="2">
        <v>42200</v>
      </c>
      <c r="F6664">
        <v>2107.4</v>
      </c>
      <c r="G6664">
        <f t="shared" si="939"/>
        <v>-7.3496289622787536E-4</v>
      </c>
      <c r="H6664" s="2">
        <v>42200</v>
      </c>
      <c r="I6664">
        <v>3900.5</v>
      </c>
      <c r="J6664">
        <f t="shared" si="940"/>
        <v>-7.1990182691095139E-4</v>
      </c>
      <c r="K6664">
        <f t="shared" si="936"/>
        <v>-7.2978182691095137E-4</v>
      </c>
      <c r="L6664">
        <v>8.0274310985771306E-3</v>
      </c>
      <c r="N6664" s="2">
        <v>42200</v>
      </c>
      <c r="O6664">
        <v>45.76</v>
      </c>
      <c r="Q6664" s="2">
        <v>42200</v>
      </c>
      <c r="R6664">
        <v>66429.25</v>
      </c>
      <c r="S6664" s="8">
        <f t="shared" si="941"/>
        <v>3.0690363301422163E-3</v>
      </c>
      <c r="T6664" s="9">
        <f t="shared" si="937"/>
        <v>3.0591563301422165E-3</v>
      </c>
      <c r="U6664" s="3">
        <f>Sheet1!$B$17+Sheet1!$B$18*'Portfolio allocation'!K6664</f>
        <v>-3.4942532260865257E-4</v>
      </c>
      <c r="V6664" s="13">
        <f t="shared" si="942"/>
        <v>3.4085816527508689E-3</v>
      </c>
      <c r="W6664" s="13"/>
      <c r="X6664" s="2">
        <v>42200</v>
      </c>
      <c r="Y6664">
        <v>160.97389999999999</v>
      </c>
      <c r="AA6664" s="2">
        <v>42200</v>
      </c>
      <c r="AB6664">
        <v>2465.0700000000002</v>
      </c>
      <c r="AC6664">
        <f t="shared" si="943"/>
        <v>-4.7440638380680245E-4</v>
      </c>
      <c r="AD6664">
        <f t="shared" si="938"/>
        <v>-4.8440638380680247E-4</v>
      </c>
      <c r="AE6664">
        <f>Sheet2!$B$17+Sheet2!$B$18*'Portfolio allocation'!K6664</f>
        <v>-5.9555360754315302E-4</v>
      </c>
      <c r="AF6664">
        <f t="shared" si="944"/>
        <v>1.1114722373635054E-4</v>
      </c>
      <c r="AH6664" s="2">
        <v>42200</v>
      </c>
      <c r="AI6664">
        <v>2.3559999999999999</v>
      </c>
      <c r="AJ6664">
        <v>0.25</v>
      </c>
      <c r="AK6664">
        <v>1.09565</v>
      </c>
      <c r="AR6664" s="3"/>
    </row>
    <row r="6665" spans="1:44" hidden="1" outlineLevel="1" x14ac:dyDescent="0.2">
      <c r="A6665" s="2">
        <v>42201</v>
      </c>
      <c r="B6665">
        <v>12.11</v>
      </c>
      <c r="E6665" s="2">
        <v>42201</v>
      </c>
      <c r="F6665">
        <v>2124.29</v>
      </c>
      <c r="G6665">
        <f t="shared" si="939"/>
        <v>8.0146151656068643E-3</v>
      </c>
      <c r="H6665" s="2">
        <v>42201</v>
      </c>
      <c r="I6665">
        <v>3931.85</v>
      </c>
      <c r="J6665">
        <f t="shared" si="940"/>
        <v>8.0374310985771302E-3</v>
      </c>
      <c r="K6665">
        <f t="shared" si="936"/>
        <v>8.0274310985771306E-3</v>
      </c>
      <c r="L6665">
        <v>1.1012360924247003E-3</v>
      </c>
      <c r="N6665" s="2">
        <v>42201</v>
      </c>
      <c r="O6665">
        <v>46.66</v>
      </c>
      <c r="Q6665" s="2">
        <v>42201</v>
      </c>
      <c r="R6665">
        <v>67735.75</v>
      </c>
      <c r="S6665" s="8">
        <f t="shared" si="941"/>
        <v>1.9667541030494951E-2</v>
      </c>
      <c r="T6665" s="9">
        <f t="shared" si="937"/>
        <v>1.9657541030494951E-2</v>
      </c>
      <c r="U6665" s="3">
        <f>Sheet1!$B$17+Sheet1!$B$18*'Portfolio allocation'!K6665</f>
        <v>9.6970712828008121E-3</v>
      </c>
      <c r="V6665" s="13">
        <f t="shared" si="942"/>
        <v>9.9604697476941388E-3</v>
      </c>
      <c r="W6665" s="13"/>
      <c r="X6665" s="2">
        <v>42201</v>
      </c>
      <c r="Y6665">
        <v>163.3331</v>
      </c>
      <c r="AA6665" s="2">
        <v>42201</v>
      </c>
      <c r="AB6665">
        <v>2501.1999999999998</v>
      </c>
      <c r="AC6665">
        <f t="shared" si="943"/>
        <v>1.4656784594352157E-2</v>
      </c>
      <c r="AD6665">
        <f t="shared" si="938"/>
        <v>1.4646584594352157E-2</v>
      </c>
      <c r="AE6665">
        <f>Sheet2!$B$17+Sheet2!$B$18*'Portfolio allocation'!K6665</f>
        <v>7.1915835425088812E-3</v>
      </c>
      <c r="AF6665">
        <f t="shared" si="944"/>
        <v>7.4550010518432755E-3</v>
      </c>
      <c r="AH6665" s="2">
        <v>42201</v>
      </c>
      <c r="AI6665">
        <v>2.3559999999999999</v>
      </c>
      <c r="AJ6665">
        <v>0.255</v>
      </c>
      <c r="AK6665">
        <v>1.0903499999999999</v>
      </c>
      <c r="AR6665" s="3"/>
    </row>
    <row r="6666" spans="1:44" hidden="1" outlineLevel="1" x14ac:dyDescent="0.2">
      <c r="A6666" s="2">
        <v>42202</v>
      </c>
      <c r="B6666">
        <v>11.95</v>
      </c>
      <c r="E6666" s="2">
        <v>42202</v>
      </c>
      <c r="F6666">
        <v>2126.64</v>
      </c>
      <c r="G6666">
        <f t="shared" si="939"/>
        <v>1.1062519712468077E-3</v>
      </c>
      <c r="H6666" s="2">
        <v>42202</v>
      </c>
      <c r="I6666">
        <v>3936.22</v>
      </c>
      <c r="J6666">
        <f t="shared" si="940"/>
        <v>1.1114360924247002E-3</v>
      </c>
      <c r="K6666">
        <f t="shared" si="936"/>
        <v>1.1012360924247003E-3</v>
      </c>
      <c r="L6666">
        <v>7.8477913124771407E-4</v>
      </c>
      <c r="N6666" s="2">
        <v>42202</v>
      </c>
      <c r="O6666">
        <v>46.62</v>
      </c>
      <c r="Q6666" s="2">
        <v>42202</v>
      </c>
      <c r="R6666">
        <v>67677.69</v>
      </c>
      <c r="S6666" s="8">
        <f t="shared" si="941"/>
        <v>-8.5715445684142466E-4</v>
      </c>
      <c r="T6666" s="9">
        <f t="shared" si="937"/>
        <v>-8.6735445684142469E-4</v>
      </c>
      <c r="U6666" s="3">
        <f>Sheet1!$B$17+Sheet1!$B$18*'Portfolio allocation'!K6666</f>
        <v>1.7511648386182731E-3</v>
      </c>
      <c r="V6666" s="13">
        <f t="shared" si="942"/>
        <v>-2.6185192954596976E-3</v>
      </c>
      <c r="W6666" s="13"/>
      <c r="X6666" s="2">
        <v>42202</v>
      </c>
      <c r="Y6666">
        <v>164.77539999999999</v>
      </c>
      <c r="AA6666" s="2">
        <v>42202</v>
      </c>
      <c r="AB6666">
        <v>2523.29</v>
      </c>
      <c r="AC6666">
        <f t="shared" si="943"/>
        <v>8.8317607548378252E-3</v>
      </c>
      <c r="AD6666">
        <f t="shared" si="938"/>
        <v>8.8213607548378245E-3</v>
      </c>
      <c r="AE6666">
        <f>Sheet2!$B$17+Sheet2!$B$18*'Portfolio allocation'!K6666</f>
        <v>1.0326342398221024E-3</v>
      </c>
      <c r="AF6666">
        <f t="shared" si="944"/>
        <v>7.7887265150157221E-3</v>
      </c>
      <c r="AH6666" s="2">
        <v>42202</v>
      </c>
      <c r="AI6666">
        <v>2.347</v>
      </c>
      <c r="AJ6666">
        <v>0.26</v>
      </c>
      <c r="AK6666">
        <v>1.08535</v>
      </c>
      <c r="AR6666" s="3"/>
    </row>
    <row r="6667" spans="1:44" hidden="1" outlineLevel="1" x14ac:dyDescent="0.2">
      <c r="A6667" s="2">
        <v>42205</v>
      </c>
      <c r="B6667">
        <v>12.25</v>
      </c>
      <c r="E6667" s="2">
        <v>42205</v>
      </c>
      <c r="F6667">
        <v>2128.2800000000002</v>
      </c>
      <c r="G6667">
        <f t="shared" si="939"/>
        <v>7.7116954444589325E-4</v>
      </c>
      <c r="H6667" s="2">
        <v>42205</v>
      </c>
      <c r="I6667">
        <v>3939.35</v>
      </c>
      <c r="J6667">
        <f t="shared" si="940"/>
        <v>7.9517913124771411E-4</v>
      </c>
      <c r="K6667">
        <f t="shared" si="936"/>
        <v>7.8477913124771407E-4</v>
      </c>
      <c r="L6667">
        <v>-4.2379856042240645E-3</v>
      </c>
      <c r="N6667" s="2">
        <v>42205</v>
      </c>
      <c r="O6667">
        <v>46.92</v>
      </c>
      <c r="Q6667" s="2">
        <v>42205</v>
      </c>
      <c r="R6667">
        <v>68113.19</v>
      </c>
      <c r="S6667" s="8">
        <f t="shared" si="941"/>
        <v>6.4349123027100941E-3</v>
      </c>
      <c r="T6667" s="9">
        <f t="shared" si="937"/>
        <v>6.4245123027100942E-3</v>
      </c>
      <c r="U6667" s="3">
        <f>Sheet1!$B$17+Sheet1!$B$18*'Portfolio allocation'!K6667</f>
        <v>1.3881173926700988E-3</v>
      </c>
      <c r="V6667" s="13">
        <f t="shared" si="942"/>
        <v>5.0363949100399952E-3</v>
      </c>
      <c r="W6667" s="13"/>
      <c r="X6667" s="2">
        <v>42205</v>
      </c>
      <c r="Y6667">
        <v>165.45359999999999</v>
      </c>
      <c r="AA6667" s="2">
        <v>42205</v>
      </c>
      <c r="AB6667">
        <v>2533.67</v>
      </c>
      <c r="AC6667">
        <f t="shared" si="943"/>
        <v>4.1136769852059274E-3</v>
      </c>
      <c r="AD6667">
        <f t="shared" si="938"/>
        <v>4.1022769852059274E-3</v>
      </c>
      <c r="AE6667">
        <f>Sheet2!$B$17+Sheet2!$B$18*'Portfolio allocation'!K6667</f>
        <v>7.5123263639625731E-4</v>
      </c>
      <c r="AF6667">
        <f t="shared" si="944"/>
        <v>3.35104434880967E-3</v>
      </c>
      <c r="AH6667" s="2">
        <v>42205</v>
      </c>
      <c r="AI6667">
        <v>2.38</v>
      </c>
      <c r="AJ6667">
        <v>0.28499999999999998</v>
      </c>
      <c r="AK6667">
        <v>1.0863499999999999</v>
      </c>
      <c r="AR6667" s="3"/>
    </row>
    <row r="6668" spans="1:44" hidden="1" outlineLevel="1" x14ac:dyDescent="0.2">
      <c r="A6668" s="2">
        <v>42206</v>
      </c>
      <c r="B6668">
        <v>12.22</v>
      </c>
      <c r="E6668" s="2">
        <v>42206</v>
      </c>
      <c r="F6668">
        <v>2119.21</v>
      </c>
      <c r="G6668">
        <f t="shared" si="939"/>
        <v>-4.2616573007311365E-3</v>
      </c>
      <c r="H6668" s="2">
        <v>42206</v>
      </c>
      <c r="I6668">
        <v>3922.7</v>
      </c>
      <c r="J6668">
        <f t="shared" si="940"/>
        <v>-4.2265856042240646E-3</v>
      </c>
      <c r="K6668">
        <f t="shared" si="936"/>
        <v>-4.2379856042240645E-3</v>
      </c>
      <c r="L6668">
        <v>-2.2931917607770243E-3</v>
      </c>
      <c r="N6668" s="2">
        <v>42206</v>
      </c>
      <c r="O6668">
        <v>47.28</v>
      </c>
      <c r="Q6668" s="2">
        <v>42206</v>
      </c>
      <c r="R6668">
        <v>68635.81</v>
      </c>
      <c r="S6668" s="8">
        <f t="shared" si="941"/>
        <v>7.6728163810855232E-3</v>
      </c>
      <c r="T6668" s="9">
        <f t="shared" si="937"/>
        <v>7.6614163810855233E-3</v>
      </c>
      <c r="U6668" s="3">
        <f>Sheet1!$B$17+Sheet1!$B$18*'Portfolio allocation'!K6668</f>
        <v>-4.3741256056495006E-3</v>
      </c>
      <c r="V6668" s="13">
        <f t="shared" si="942"/>
        <v>1.2035541986735024E-2</v>
      </c>
      <c r="W6668" s="13"/>
      <c r="X6668" s="2">
        <v>42206</v>
      </c>
      <c r="Y6668">
        <v>155.7587</v>
      </c>
      <c r="AA6668" s="2">
        <v>42206</v>
      </c>
      <c r="AB6668">
        <v>2385.21</v>
      </c>
      <c r="AC6668">
        <f t="shared" si="943"/>
        <v>-5.8594844632489651E-2</v>
      </c>
      <c r="AD6668">
        <f t="shared" si="938"/>
        <v>-5.8606444632489652E-2</v>
      </c>
      <c r="AE6668">
        <f>Sheet2!$B$17+Sheet2!$B$18*'Portfolio allocation'!K6668</f>
        <v>-3.7151379087031256E-3</v>
      </c>
      <c r="AF6668">
        <f t="shared" si="944"/>
        <v>-5.4891306723786525E-2</v>
      </c>
      <c r="AH6668" s="2">
        <v>42206</v>
      </c>
      <c r="AI6668">
        <v>2.331</v>
      </c>
      <c r="AJ6668">
        <v>0.28999999999999998</v>
      </c>
      <c r="AK6668">
        <v>1.09335</v>
      </c>
      <c r="AR6668" s="3"/>
    </row>
    <row r="6669" spans="1:44" hidden="1" outlineLevel="1" x14ac:dyDescent="0.2">
      <c r="A6669" s="2">
        <v>42207</v>
      </c>
      <c r="B6669">
        <v>12.12</v>
      </c>
      <c r="E6669" s="2">
        <v>42207</v>
      </c>
      <c r="F6669">
        <v>2114.15</v>
      </c>
      <c r="G6669">
        <f t="shared" si="939"/>
        <v>-2.3876822023300992E-3</v>
      </c>
      <c r="H6669" s="2">
        <v>42207</v>
      </c>
      <c r="I6669">
        <v>3913.75</v>
      </c>
      <c r="J6669">
        <f t="shared" si="940"/>
        <v>-2.2815917607770242E-3</v>
      </c>
      <c r="K6669">
        <f t="shared" si="936"/>
        <v>-2.2931917607770243E-3</v>
      </c>
      <c r="L6669">
        <v>-5.6244269051421679E-3</v>
      </c>
      <c r="N6669" s="2">
        <v>42207</v>
      </c>
      <c r="O6669">
        <v>45.54</v>
      </c>
      <c r="Q6669" s="2">
        <v>42207</v>
      </c>
      <c r="R6669">
        <v>66109.88</v>
      </c>
      <c r="S6669" s="8">
        <f t="shared" si="941"/>
        <v>-3.6801925991694295E-2</v>
      </c>
      <c r="T6669" s="9">
        <f t="shared" si="937"/>
        <v>-3.6813525991694296E-2</v>
      </c>
      <c r="U6669" s="3">
        <f>Sheet1!$B$17+Sheet1!$B$18*'Portfolio allocation'!K6669</f>
        <v>-2.1430088208166196E-3</v>
      </c>
      <c r="V6669" s="13">
        <f t="shared" si="942"/>
        <v>-3.4670517170877678E-2</v>
      </c>
      <c r="W6669" s="13"/>
      <c r="X6669" s="2">
        <v>42207</v>
      </c>
      <c r="Y6669">
        <v>153.16059999999999</v>
      </c>
      <c r="AA6669" s="2">
        <v>42207</v>
      </c>
      <c r="AB6669">
        <v>2345.4299999999998</v>
      </c>
      <c r="AC6669">
        <f t="shared" si="943"/>
        <v>-1.66777767995272E-2</v>
      </c>
      <c r="AD6669">
        <f t="shared" si="938"/>
        <v>-1.66912167995272E-2</v>
      </c>
      <c r="AE6669">
        <f>Sheet2!$B$17+Sheet2!$B$18*'Portfolio allocation'!K6669</f>
        <v>-1.9857776069316735E-3</v>
      </c>
      <c r="AF6669">
        <f t="shared" si="944"/>
        <v>-1.4705439192595527E-2</v>
      </c>
      <c r="AH6669" s="2">
        <v>42207</v>
      </c>
      <c r="AI6669">
        <v>2.327</v>
      </c>
      <c r="AJ6669">
        <v>0.33600000000000002</v>
      </c>
      <c r="AK6669">
        <v>1.0891500000000001</v>
      </c>
      <c r="AR6669" s="3"/>
    </row>
    <row r="6670" spans="1:44" hidden="1" outlineLevel="1" x14ac:dyDescent="0.2">
      <c r="A6670" s="2">
        <v>42208</v>
      </c>
      <c r="B6670">
        <v>12.64</v>
      </c>
      <c r="E6670" s="2">
        <v>42208</v>
      </c>
      <c r="F6670">
        <v>2102.15</v>
      </c>
      <c r="G6670">
        <f t="shared" si="939"/>
        <v>-5.6760400160821289E-3</v>
      </c>
      <c r="H6670" s="2">
        <v>42208</v>
      </c>
      <c r="I6670">
        <v>3891.79</v>
      </c>
      <c r="J6670">
        <f t="shared" si="940"/>
        <v>-5.6109869051421679E-3</v>
      </c>
      <c r="K6670">
        <f t="shared" si="936"/>
        <v>-5.6244269051421679E-3</v>
      </c>
      <c r="L6670">
        <v>-1.0712526784127598E-2</v>
      </c>
      <c r="N6670" s="2">
        <v>42208</v>
      </c>
      <c r="O6670">
        <v>46.11</v>
      </c>
      <c r="Q6670" s="2">
        <v>42208</v>
      </c>
      <c r="R6670">
        <v>66937.31</v>
      </c>
      <c r="S6670" s="8">
        <f t="shared" si="941"/>
        <v>1.251598096986406E-2</v>
      </c>
      <c r="T6670" s="9">
        <f t="shared" si="937"/>
        <v>1.250254096986406E-2</v>
      </c>
      <c r="U6670" s="3">
        <f>Sheet1!$B$17+Sheet1!$B$18*'Portfolio allocation'!K6670</f>
        <v>-5.9646862031579699E-3</v>
      </c>
      <c r="V6670" s="13">
        <f t="shared" si="942"/>
        <v>1.846722717302203E-2</v>
      </c>
      <c r="W6670" s="13"/>
      <c r="X6670" s="2">
        <v>42208</v>
      </c>
      <c r="Y6670">
        <v>154.4787</v>
      </c>
      <c r="AA6670" s="2">
        <v>42208</v>
      </c>
      <c r="AB6670">
        <v>2365.61</v>
      </c>
      <c r="AC6670">
        <f t="shared" si="943"/>
        <v>8.6039660104970661E-3</v>
      </c>
      <c r="AD6670">
        <f t="shared" si="938"/>
        <v>8.5908860104970657E-3</v>
      </c>
      <c r="AE6670">
        <f>Sheet2!$B$17+Sheet2!$B$18*'Portfolio allocation'!K6670</f>
        <v>-4.9479968847961501E-3</v>
      </c>
      <c r="AF6670">
        <f t="shared" si="944"/>
        <v>1.3538882895293217E-2</v>
      </c>
      <c r="AH6670" s="2">
        <v>42208</v>
      </c>
      <c r="AI6670">
        <v>2.2690000000000001</v>
      </c>
      <c r="AJ6670">
        <v>0.32700000000000001</v>
      </c>
      <c r="AK6670">
        <v>1.09785</v>
      </c>
      <c r="AR6670" s="3"/>
    </row>
    <row r="6671" spans="1:44" hidden="1" outlineLevel="1" x14ac:dyDescent="0.2">
      <c r="A6671" s="2">
        <v>42209</v>
      </c>
      <c r="B6671">
        <v>13.74</v>
      </c>
      <c r="E6671" s="2">
        <v>42209</v>
      </c>
      <c r="F6671">
        <v>2079.65</v>
      </c>
      <c r="G6671">
        <f t="shared" si="939"/>
        <v>-1.0703327545608099E-2</v>
      </c>
      <c r="H6671" s="2">
        <v>42209</v>
      </c>
      <c r="I6671">
        <v>3850.15</v>
      </c>
      <c r="J6671">
        <f t="shared" si="940"/>
        <v>-1.0699446784127598E-2</v>
      </c>
      <c r="K6671">
        <f t="shared" si="936"/>
        <v>-1.0712526784127598E-2</v>
      </c>
      <c r="L6671">
        <v>-5.7839237193357046E-3</v>
      </c>
      <c r="N6671" s="2">
        <v>42209</v>
      </c>
      <c r="O6671">
        <v>45.94</v>
      </c>
      <c r="Q6671" s="2">
        <v>42209</v>
      </c>
      <c r="R6671">
        <v>66690.559999999998</v>
      </c>
      <c r="S6671" s="8">
        <f t="shared" si="941"/>
        <v>-3.6862849732085534E-3</v>
      </c>
      <c r="T6671" s="9">
        <f t="shared" si="937"/>
        <v>-3.6993649732085534E-3</v>
      </c>
      <c r="U6671" s="3">
        <f>Sheet1!$B$17+Sheet1!$B$18*'Portfolio allocation'!K6671</f>
        <v>-1.1801883333929163E-2</v>
      </c>
      <c r="V6671" s="13">
        <f t="shared" si="942"/>
        <v>8.1025183607206092E-3</v>
      </c>
      <c r="W6671" s="13"/>
      <c r="X6671" s="2">
        <v>42209</v>
      </c>
      <c r="Y6671">
        <v>152.58750000000001</v>
      </c>
      <c r="AA6671" s="2">
        <v>42209</v>
      </c>
      <c r="AB6671">
        <v>2336.65</v>
      </c>
      <c r="AC6671">
        <f t="shared" si="943"/>
        <v>-1.2242085550872694E-2</v>
      </c>
      <c r="AD6671">
        <f t="shared" si="938"/>
        <v>-1.2254805550872695E-2</v>
      </c>
      <c r="AE6671">
        <f>Sheet2!$B$17+Sheet2!$B$18*'Portfolio allocation'!K6671</f>
        <v>-9.4724651063581352E-3</v>
      </c>
      <c r="AF6671">
        <f t="shared" si="944"/>
        <v>-2.78234044451456E-3</v>
      </c>
      <c r="AH6671" s="2">
        <v>42209</v>
      </c>
      <c r="AI6671">
        <v>2.262</v>
      </c>
      <c r="AJ6671">
        <v>0.318</v>
      </c>
      <c r="AK6671">
        <v>1.0965499999999999</v>
      </c>
      <c r="AR6671" s="3"/>
    </row>
    <row r="6672" spans="1:44" hidden="1" outlineLevel="1" x14ac:dyDescent="0.2">
      <c r="A6672" s="2">
        <v>42212</v>
      </c>
      <c r="B6672">
        <v>15.6</v>
      </c>
      <c r="E6672" s="2">
        <v>42212</v>
      </c>
      <c r="F6672">
        <v>2067.64</v>
      </c>
      <c r="G6672">
        <f t="shared" si="939"/>
        <v>-5.7750102180655905E-3</v>
      </c>
      <c r="H6672" s="2">
        <v>42212</v>
      </c>
      <c r="I6672">
        <v>3827.93</v>
      </c>
      <c r="J6672">
        <f t="shared" si="940"/>
        <v>-5.7712037193357046E-3</v>
      </c>
      <c r="K6672">
        <f t="shared" si="936"/>
        <v>-5.7839237193357046E-3</v>
      </c>
      <c r="L6672">
        <v>1.2380681086331282E-2</v>
      </c>
      <c r="N6672" s="2">
        <v>42212</v>
      </c>
      <c r="O6672">
        <v>45.35</v>
      </c>
      <c r="Q6672" s="2">
        <v>42212</v>
      </c>
      <c r="R6672">
        <v>65834.06</v>
      </c>
      <c r="S6672" s="8">
        <f t="shared" si="941"/>
        <v>-1.284289710567732E-2</v>
      </c>
      <c r="T6672" s="9">
        <f t="shared" si="937"/>
        <v>-1.2855617105677321E-2</v>
      </c>
      <c r="U6672" s="3">
        <f>Sheet1!$B$17+Sheet1!$B$18*'Portfolio allocation'!K6672</f>
        <v>-6.1476649905876108E-3</v>
      </c>
      <c r="V6672" s="13">
        <f t="shared" si="942"/>
        <v>-6.70795211508971E-3</v>
      </c>
      <c r="W6672" s="13"/>
      <c r="X6672" s="2">
        <v>42212</v>
      </c>
      <c r="Y6672">
        <v>151.93799999999999</v>
      </c>
      <c r="AA6672" s="2">
        <v>42212</v>
      </c>
      <c r="AB6672">
        <v>2326.6999999999998</v>
      </c>
      <c r="AC6672">
        <f t="shared" si="943"/>
        <v>-4.2582329403206831E-3</v>
      </c>
      <c r="AD6672">
        <f t="shared" si="938"/>
        <v>-4.270672940320683E-3</v>
      </c>
      <c r="AE6672">
        <f>Sheet2!$B$17+Sheet2!$B$18*'Portfolio allocation'!K6672</f>
        <v>-5.0898255211087942E-3</v>
      </c>
      <c r="AF6672">
        <f t="shared" si="944"/>
        <v>8.1915258078811126E-4</v>
      </c>
      <c r="AH6672" s="2">
        <v>42212</v>
      </c>
      <c r="AI6672">
        <v>2.2160000000000002</v>
      </c>
      <c r="AJ6672">
        <v>0.311</v>
      </c>
      <c r="AK6672">
        <v>1.11015</v>
      </c>
      <c r="AR6672" s="3"/>
    </row>
    <row r="6673" spans="1:44" hidden="1" outlineLevel="1" x14ac:dyDescent="0.2">
      <c r="A6673" s="2">
        <v>42213</v>
      </c>
      <c r="B6673">
        <v>13.44</v>
      </c>
      <c r="E6673" s="2">
        <v>42213</v>
      </c>
      <c r="F6673">
        <v>2093.25</v>
      </c>
      <c r="G6673">
        <f t="shared" si="939"/>
        <v>1.2386102029366963E-2</v>
      </c>
      <c r="H6673" s="2">
        <v>42213</v>
      </c>
      <c r="I6673">
        <v>3875.37</v>
      </c>
      <c r="J6673">
        <f t="shared" si="940"/>
        <v>1.2393121086331282E-2</v>
      </c>
      <c r="K6673">
        <f t="shared" si="936"/>
        <v>1.2380681086331282E-2</v>
      </c>
      <c r="L6673">
        <v>7.429230066600131E-3</v>
      </c>
      <c r="N6673" s="2">
        <v>42213</v>
      </c>
      <c r="O6673">
        <v>45.34</v>
      </c>
      <c r="Q6673" s="2">
        <v>42213</v>
      </c>
      <c r="R6673">
        <v>65819.56</v>
      </c>
      <c r="S6673" s="8">
        <f t="shared" si="941"/>
        <v>-2.2025073343490131E-4</v>
      </c>
      <c r="T6673" s="9">
        <f t="shared" si="937"/>
        <v>-2.3269073343490132E-4</v>
      </c>
      <c r="U6673" s="3">
        <f>Sheet1!$B$17+Sheet1!$B$18*'Portfolio allocation'!K6673</f>
        <v>1.469122999477861E-2</v>
      </c>
      <c r="V6673" s="13">
        <f t="shared" si="942"/>
        <v>-1.4923920728213512E-2</v>
      </c>
      <c r="W6673" s="13"/>
      <c r="X6673" s="2">
        <v>42213</v>
      </c>
      <c r="Y6673">
        <v>152.8741</v>
      </c>
      <c r="AA6673" s="2">
        <v>42213</v>
      </c>
      <c r="AB6673">
        <v>2341.04</v>
      </c>
      <c r="AC6673">
        <f t="shared" si="943"/>
        <v>6.1632354837324321E-3</v>
      </c>
      <c r="AD6673">
        <f t="shared" si="938"/>
        <v>6.1505954837324317E-3</v>
      </c>
      <c r="AE6673">
        <f>Sheet2!$B$17+Sheet2!$B$18*'Portfolio allocation'!K6673</f>
        <v>1.1062604493071705E-2</v>
      </c>
      <c r="AF6673">
        <f t="shared" si="944"/>
        <v>-4.9120090093392734E-3</v>
      </c>
      <c r="AH6673" s="2">
        <v>42213</v>
      </c>
      <c r="AI6673">
        <v>2.25</v>
      </c>
      <c r="AJ6673">
        <v>0.316</v>
      </c>
      <c r="AK6673">
        <v>1.10375</v>
      </c>
      <c r="AR6673" s="3"/>
    </row>
    <row r="6674" spans="1:44" hidden="1" outlineLevel="1" x14ac:dyDescent="0.2">
      <c r="A6674" s="2">
        <v>42214</v>
      </c>
      <c r="B6674">
        <v>12.5</v>
      </c>
      <c r="E6674" s="2">
        <v>42214</v>
      </c>
      <c r="F6674">
        <v>2108.5700000000002</v>
      </c>
      <c r="G6674">
        <f t="shared" si="939"/>
        <v>7.3187626895976354E-3</v>
      </c>
      <c r="H6674" s="2">
        <v>42214</v>
      </c>
      <c r="I6674">
        <v>3904.21</v>
      </c>
      <c r="J6674">
        <f t="shared" si="940"/>
        <v>7.4418700666001314E-3</v>
      </c>
      <c r="K6674">
        <f t="shared" si="936"/>
        <v>7.429230066600131E-3</v>
      </c>
      <c r="L6674">
        <v>9.7297518217534585E-5</v>
      </c>
      <c r="N6674" s="2">
        <v>42214</v>
      </c>
      <c r="O6674">
        <v>46.29</v>
      </c>
      <c r="Q6674" s="2">
        <v>42214</v>
      </c>
      <c r="R6674">
        <v>67198.63</v>
      </c>
      <c r="S6674" s="8">
        <f t="shared" si="941"/>
        <v>2.0952282269890654E-2</v>
      </c>
      <c r="T6674" s="9">
        <f t="shared" si="937"/>
        <v>2.0939642269890653E-2</v>
      </c>
      <c r="U6674" s="3">
        <f>Sheet1!$B$17+Sheet1!$B$18*'Portfolio allocation'!K6674</f>
        <v>9.0107998984865611E-3</v>
      </c>
      <c r="V6674" s="13">
        <f t="shared" si="942"/>
        <v>1.1928842371404092E-2</v>
      </c>
      <c r="W6674" s="13"/>
      <c r="X6674" s="2">
        <v>42214</v>
      </c>
      <c r="Y6674">
        <v>153.8674</v>
      </c>
      <c r="AA6674" s="2">
        <v>42214</v>
      </c>
      <c r="AB6674">
        <v>2356.25</v>
      </c>
      <c r="AC6674">
        <f t="shared" si="943"/>
        <v>6.4971123944912446E-3</v>
      </c>
      <c r="AD6674">
        <f t="shared" si="938"/>
        <v>6.4842723944912445E-3</v>
      </c>
      <c r="AE6674">
        <f>Sheet2!$B$17+Sheet2!$B$18*'Portfolio allocation'!K6674</f>
        <v>6.6596479233863243E-3</v>
      </c>
      <c r="AF6674">
        <f t="shared" si="944"/>
        <v>-1.7537552889507983E-4</v>
      </c>
      <c r="AH6674" s="2">
        <v>42214</v>
      </c>
      <c r="AI6674">
        <v>2.2890000000000001</v>
      </c>
      <c r="AJ6674">
        <v>0.32100000000000001</v>
      </c>
      <c r="AK6674">
        <v>1.1032</v>
      </c>
      <c r="AR6674" s="3"/>
    </row>
    <row r="6675" spans="1:44" hidden="1" outlineLevel="1" x14ac:dyDescent="0.2">
      <c r="A6675" s="2">
        <v>42215</v>
      </c>
      <c r="B6675">
        <v>12.13</v>
      </c>
      <c r="E6675" s="2">
        <v>42215</v>
      </c>
      <c r="F6675">
        <v>2108.63</v>
      </c>
      <c r="G6675">
        <f t="shared" si="939"/>
        <v>2.8455303831442791E-5</v>
      </c>
      <c r="H6675" s="2">
        <v>42215</v>
      </c>
      <c r="I6675">
        <v>3904.64</v>
      </c>
      <c r="J6675">
        <f t="shared" si="940"/>
        <v>1.1013751821753459E-4</v>
      </c>
      <c r="K6675">
        <f t="shared" si="936"/>
        <v>9.7297518217534585E-5</v>
      </c>
      <c r="L6675">
        <v>-2.2778531191607115E-3</v>
      </c>
      <c r="N6675" s="2">
        <v>42215</v>
      </c>
      <c r="O6675">
        <v>46.88</v>
      </c>
      <c r="Q6675" s="2">
        <v>42215</v>
      </c>
      <c r="R6675">
        <v>68055.13</v>
      </c>
      <c r="S6675" s="8">
        <f t="shared" si="941"/>
        <v>1.2745795561605933E-2</v>
      </c>
      <c r="T6675" s="9">
        <f t="shared" si="937"/>
        <v>1.2732955561605933E-2</v>
      </c>
      <c r="U6675" s="3">
        <f>Sheet1!$B$17+Sheet1!$B$18*'Portfolio allocation'!K6675</f>
        <v>5.9942106310081704E-4</v>
      </c>
      <c r="V6675" s="13">
        <f t="shared" si="942"/>
        <v>1.2133534498505115E-2</v>
      </c>
      <c r="W6675" s="13"/>
      <c r="X6675" s="2">
        <v>42215</v>
      </c>
      <c r="Y6675">
        <v>153.7433</v>
      </c>
      <c r="AA6675" s="2">
        <v>42215</v>
      </c>
      <c r="AB6675">
        <v>2354.35</v>
      </c>
      <c r="AC6675">
        <f t="shared" si="943"/>
        <v>-8.0636604774542153E-4</v>
      </c>
      <c r="AD6675">
        <f t="shared" si="938"/>
        <v>-8.202460477454215E-4</v>
      </c>
      <c r="AE6675">
        <f>Sheet2!$B$17+Sheet2!$B$18*'Portfolio allocation'!K6675</f>
        <v>1.399064468475853E-4</v>
      </c>
      <c r="AF6675">
        <f t="shared" si="944"/>
        <v>-9.6015249459300677E-4</v>
      </c>
      <c r="AH6675" s="2">
        <v>42215</v>
      </c>
      <c r="AI6675">
        <v>2.2570000000000001</v>
      </c>
      <c r="AJ6675">
        <v>0.34699999999999998</v>
      </c>
      <c r="AK6675">
        <v>1.0924499999999999</v>
      </c>
      <c r="AR6675" s="3"/>
    </row>
    <row r="6676" spans="1:44" hidden="1" outlineLevel="1" x14ac:dyDescent="0.2">
      <c r="A6676" s="2">
        <v>42216</v>
      </c>
      <c r="B6676">
        <v>12.12</v>
      </c>
      <c r="E6676" s="2">
        <v>42216</v>
      </c>
      <c r="F6676">
        <v>2103.84</v>
      </c>
      <c r="G6676">
        <f t="shared" si="939"/>
        <v>-2.2716171163267296E-3</v>
      </c>
      <c r="H6676" s="2">
        <v>42216</v>
      </c>
      <c r="I6676">
        <v>3895.8</v>
      </c>
      <c r="J6676">
        <f t="shared" si="940"/>
        <v>-2.2639731191607115E-3</v>
      </c>
      <c r="K6676">
        <f t="shared" si="936"/>
        <v>-2.2778531191607115E-3</v>
      </c>
      <c r="L6676">
        <v>-2.7668881646901651E-3</v>
      </c>
      <c r="N6676" s="2">
        <v>42216</v>
      </c>
      <c r="O6676">
        <v>46.7</v>
      </c>
      <c r="Q6676" s="2">
        <v>42216</v>
      </c>
      <c r="R6676">
        <v>67793.81</v>
      </c>
      <c r="S6676" s="8">
        <f t="shared" si="941"/>
        <v>-3.8398280923128691E-3</v>
      </c>
      <c r="T6676" s="9">
        <f t="shared" si="937"/>
        <v>-3.8537080923128691E-3</v>
      </c>
      <c r="U6676" s="3">
        <f>Sheet1!$B$17+Sheet1!$B$18*'Portfolio allocation'!K6676</f>
        <v>-2.1254119424215122E-3</v>
      </c>
      <c r="V6676" s="13">
        <f t="shared" si="942"/>
        <v>-1.728296149891357E-3</v>
      </c>
      <c r="W6676" s="13"/>
      <c r="X6676" s="2">
        <v>42216</v>
      </c>
      <c r="Y6676">
        <v>154.72710000000001</v>
      </c>
      <c r="AA6676" s="2">
        <v>42216</v>
      </c>
      <c r="AB6676">
        <v>2369.41</v>
      </c>
      <c r="AC6676">
        <f t="shared" si="943"/>
        <v>6.396669993841142E-3</v>
      </c>
      <c r="AD6676">
        <f t="shared" si="938"/>
        <v>6.3840299938411416E-3</v>
      </c>
      <c r="AE6676">
        <f>Sheet2!$B$17+Sheet2!$B$18*'Portfolio allocation'!K6676</f>
        <v>-1.9721380954823087E-3</v>
      </c>
      <c r="AF6676">
        <f t="shared" si="944"/>
        <v>8.3561680893234503E-3</v>
      </c>
      <c r="AH6676" s="2">
        <v>42216</v>
      </c>
      <c r="AI6676">
        <v>2.1869999999999998</v>
      </c>
      <c r="AJ6676">
        <v>0.316</v>
      </c>
      <c r="AK6676">
        <v>1.1048500000000001</v>
      </c>
      <c r="AR6676" s="3"/>
    </row>
    <row r="6677" spans="1:44" hidden="1" outlineLevel="1" x14ac:dyDescent="0.2">
      <c r="A6677" s="2">
        <v>42219</v>
      </c>
      <c r="B6677">
        <v>12.56</v>
      </c>
      <c r="E6677" s="2">
        <v>42219</v>
      </c>
      <c r="F6677">
        <v>2098.04</v>
      </c>
      <c r="G6677">
        <f t="shared" si="939"/>
        <v>-2.7568636398206392E-3</v>
      </c>
      <c r="H6677" s="2">
        <v>42219</v>
      </c>
      <c r="I6677">
        <v>3885.07</v>
      </c>
      <c r="J6677">
        <f t="shared" si="940"/>
        <v>-2.7542481646901651E-3</v>
      </c>
      <c r="K6677">
        <f t="shared" si="936"/>
        <v>-2.7668881646901651E-3</v>
      </c>
      <c r="L6677">
        <v>-2.2341641975048704E-3</v>
      </c>
      <c r="N6677" s="2">
        <v>42219</v>
      </c>
      <c r="O6677">
        <v>46.81</v>
      </c>
      <c r="Q6677" s="2">
        <v>42219</v>
      </c>
      <c r="R6677">
        <v>67953.5</v>
      </c>
      <c r="S6677" s="8">
        <f t="shared" si="941"/>
        <v>2.3555247890625353E-3</v>
      </c>
      <c r="T6677" s="9">
        <f t="shared" si="937"/>
        <v>2.3428847890625353E-3</v>
      </c>
      <c r="U6677" s="3">
        <f>Sheet1!$B$17+Sheet1!$B$18*'Portfolio allocation'!K6677</f>
        <v>-2.6864453404491255E-3</v>
      </c>
      <c r="V6677" s="13">
        <f t="shared" si="942"/>
        <v>5.0293301295116603E-3</v>
      </c>
      <c r="W6677" s="13"/>
      <c r="X6677" s="2">
        <v>42219</v>
      </c>
      <c r="Y6677">
        <v>151.5942</v>
      </c>
      <c r="AA6677" s="2">
        <v>42219</v>
      </c>
      <c r="AB6677">
        <v>2321.44</v>
      </c>
      <c r="AC6677">
        <f t="shared" si="943"/>
        <v>-2.0245546359642153E-2</v>
      </c>
      <c r="AD6677">
        <f t="shared" si="938"/>
        <v>-2.0258386359642153E-2</v>
      </c>
      <c r="AE6677">
        <f>Sheet2!$B$17+Sheet2!$B$18*'Portfolio allocation'!K6677</f>
        <v>-2.4070005343795045E-3</v>
      </c>
      <c r="AF6677">
        <f t="shared" si="944"/>
        <v>-1.7851385825262647E-2</v>
      </c>
      <c r="AH6677" s="2">
        <v>42219</v>
      </c>
      <c r="AI6677">
        <v>2.15</v>
      </c>
      <c r="AJ6677">
        <v>0.32100000000000001</v>
      </c>
      <c r="AK6677">
        <v>1.0972500000000001</v>
      </c>
      <c r="AR6677" s="3"/>
    </row>
    <row r="6678" spans="1:44" hidden="1" outlineLevel="1" x14ac:dyDescent="0.2">
      <c r="A6678" s="2">
        <v>42220</v>
      </c>
      <c r="B6678">
        <v>13</v>
      </c>
      <c r="E6678" s="2">
        <v>42220</v>
      </c>
      <c r="F6678">
        <v>2093.3200000000002</v>
      </c>
      <c r="G6678">
        <f t="shared" si="939"/>
        <v>-2.2497187851517886E-3</v>
      </c>
      <c r="H6678" s="2">
        <v>42220</v>
      </c>
      <c r="I6678">
        <v>3876.44</v>
      </c>
      <c r="J6678">
        <f t="shared" si="940"/>
        <v>-2.2213241975048703E-3</v>
      </c>
      <c r="K6678">
        <f t="shared" si="936"/>
        <v>-2.2341641975048704E-3</v>
      </c>
      <c r="L6678">
        <v>3.4815152298499426E-3</v>
      </c>
      <c r="N6678" s="2">
        <v>42220</v>
      </c>
      <c r="O6678">
        <v>47.54</v>
      </c>
      <c r="Q6678" s="2">
        <v>42220</v>
      </c>
      <c r="R6678">
        <v>69013.25</v>
      </c>
      <c r="S6678" s="8">
        <f t="shared" si="941"/>
        <v>1.5595223204102782E-2</v>
      </c>
      <c r="T6678" s="9">
        <f t="shared" si="937"/>
        <v>1.5582383204102782E-2</v>
      </c>
      <c r="U6678" s="3">
        <f>Sheet1!$B$17+Sheet1!$B$18*'Portfolio allocation'!K6678</f>
        <v>-2.0752909042734136E-3</v>
      </c>
      <c r="V6678" s="13">
        <f t="shared" si="942"/>
        <v>1.7657674108376195E-2</v>
      </c>
      <c r="W6678" s="13"/>
      <c r="X6678" s="2">
        <v>42220</v>
      </c>
      <c r="Y6678">
        <v>150.53389999999999</v>
      </c>
      <c r="AA6678" s="2">
        <v>42220</v>
      </c>
      <c r="AB6678">
        <v>2305.1999999999998</v>
      </c>
      <c r="AC6678">
        <f t="shared" si="943"/>
        <v>-6.9956578675306469E-3</v>
      </c>
      <c r="AD6678">
        <f t="shared" si="938"/>
        <v>-7.0096178675306473E-3</v>
      </c>
      <c r="AE6678">
        <f>Sheet2!$B$17+Sheet2!$B$18*'Portfolio allocation'!K6678</f>
        <v>-1.9332887917407359E-3</v>
      </c>
      <c r="AF6678">
        <f t="shared" si="944"/>
        <v>-5.0763290757899118E-3</v>
      </c>
      <c r="AH6678" s="2">
        <v>42220</v>
      </c>
      <c r="AI6678">
        <v>2.2229999999999999</v>
      </c>
      <c r="AJ6678">
        <v>0.34899999999999998</v>
      </c>
      <c r="AK6678">
        <v>1.09605</v>
      </c>
      <c r="AR6678" s="3"/>
    </row>
    <row r="6679" spans="1:44" hidden="1" outlineLevel="1" x14ac:dyDescent="0.2">
      <c r="A6679" s="2">
        <v>42221</v>
      </c>
      <c r="B6679">
        <v>12.51</v>
      </c>
      <c r="E6679" s="2">
        <v>42221</v>
      </c>
      <c r="F6679">
        <v>2099.84</v>
      </c>
      <c r="G6679">
        <f t="shared" si="939"/>
        <v>3.1146695201880181E-3</v>
      </c>
      <c r="H6679" s="2">
        <v>42221</v>
      </c>
      <c r="I6679">
        <v>3889.99</v>
      </c>
      <c r="J6679">
        <f t="shared" si="940"/>
        <v>3.4954752298499425E-3</v>
      </c>
      <c r="K6679">
        <f t="shared" si="936"/>
        <v>3.4815152298499426E-3</v>
      </c>
      <c r="L6679">
        <v>-7.4875869229482674E-3</v>
      </c>
      <c r="N6679" s="2">
        <v>42221</v>
      </c>
      <c r="O6679">
        <v>47.58</v>
      </c>
      <c r="Q6679" s="2">
        <v>42221</v>
      </c>
      <c r="R6679">
        <v>69071.31</v>
      </c>
      <c r="S6679" s="8">
        <f t="shared" si="941"/>
        <v>8.4128772373426308E-4</v>
      </c>
      <c r="T6679" s="9">
        <f t="shared" si="937"/>
        <v>8.2732772373426305E-4</v>
      </c>
      <c r="U6679" s="3">
        <f>Sheet1!$B$17+Sheet1!$B$18*'Portfolio allocation'!K6679</f>
        <v>4.481881389367991E-3</v>
      </c>
      <c r="V6679" s="13">
        <f t="shared" si="942"/>
        <v>-3.6545536656337279E-3</v>
      </c>
      <c r="W6679" s="13"/>
      <c r="X6679" s="2">
        <v>42221</v>
      </c>
      <c r="Y6679">
        <v>150.82050000000001</v>
      </c>
      <c r="AA6679" s="2">
        <v>42221</v>
      </c>
      <c r="AB6679">
        <v>2309.59</v>
      </c>
      <c r="AC6679">
        <f t="shared" si="943"/>
        <v>1.9043900746140707E-3</v>
      </c>
      <c r="AD6679">
        <f t="shared" si="938"/>
        <v>1.8898300746140707E-3</v>
      </c>
      <c r="AE6679">
        <f>Sheet2!$B$17+Sheet2!$B$18*'Portfolio allocation'!K6679</f>
        <v>3.1492391752336551E-3</v>
      </c>
      <c r="AF6679">
        <f t="shared" si="944"/>
        <v>-1.2594091006195845E-3</v>
      </c>
      <c r="AH6679" s="2">
        <v>42221</v>
      </c>
      <c r="AI6679">
        <v>2.27</v>
      </c>
      <c r="AJ6679">
        <v>0.36399999999999999</v>
      </c>
      <c r="AK6679">
        <v>1.0866499999999999</v>
      </c>
      <c r="AR6679" s="3"/>
    </row>
    <row r="6680" spans="1:44" hidden="1" outlineLevel="1" x14ac:dyDescent="0.2">
      <c r="A6680" s="2">
        <v>42222</v>
      </c>
      <c r="B6680">
        <v>13.77</v>
      </c>
      <c r="E6680" s="2">
        <v>42222</v>
      </c>
      <c r="F6680">
        <v>2083.56</v>
      </c>
      <c r="G6680">
        <f t="shared" si="939"/>
        <v>-7.7529716549833427E-3</v>
      </c>
      <c r="H6680" s="2">
        <v>42222</v>
      </c>
      <c r="I6680">
        <v>3860.92</v>
      </c>
      <c r="J6680">
        <f t="shared" si="940"/>
        <v>-7.4730269229482671E-3</v>
      </c>
      <c r="K6680">
        <f t="shared" si="936"/>
        <v>-7.4875869229482674E-3</v>
      </c>
      <c r="L6680">
        <v>-2.8521416565999401E-3</v>
      </c>
      <c r="N6680" s="2">
        <v>42222</v>
      </c>
      <c r="O6680">
        <v>46.62</v>
      </c>
      <c r="Q6680" s="2">
        <v>42222</v>
      </c>
      <c r="R6680">
        <v>67677.69</v>
      </c>
      <c r="S6680" s="8">
        <f t="shared" si="941"/>
        <v>-2.0176539289612383E-2</v>
      </c>
      <c r="T6680" s="9">
        <f t="shared" si="937"/>
        <v>-2.0191099289612383E-2</v>
      </c>
      <c r="U6680" s="3">
        <f>Sheet1!$B$17+Sheet1!$B$18*'Portfolio allocation'!K6680</f>
        <v>-8.1021505943392955E-3</v>
      </c>
      <c r="V6680" s="13">
        <f t="shared" si="942"/>
        <v>-1.2088948695273088E-2</v>
      </c>
      <c r="W6680" s="13"/>
      <c r="X6680" s="2">
        <v>42222</v>
      </c>
      <c r="Y6680">
        <v>149.31129999999999</v>
      </c>
      <c r="AA6680" s="2">
        <v>42222</v>
      </c>
      <c r="AB6680">
        <v>2305.4899999999998</v>
      </c>
      <c r="AC6680">
        <f t="shared" si="943"/>
        <v>-1.7752068548965161E-3</v>
      </c>
      <c r="AD6680">
        <f t="shared" si="938"/>
        <v>-1.7886468548965161E-3</v>
      </c>
      <c r="AE6680">
        <f>Sheet2!$B$17+Sheet2!$B$18*'Portfolio allocation'!K6680</f>
        <v>-6.6047663061404244E-3</v>
      </c>
      <c r="AF6680">
        <f t="shared" si="944"/>
        <v>4.8161194512439083E-3</v>
      </c>
      <c r="AH6680" s="2">
        <v>42222</v>
      </c>
      <c r="AI6680">
        <v>2.2269999999999999</v>
      </c>
      <c r="AJ6680">
        <v>0.33600000000000002</v>
      </c>
      <c r="AK6680">
        <v>1.0912999999999999</v>
      </c>
      <c r="AR6680" s="3"/>
    </row>
    <row r="6681" spans="1:44" hidden="1" outlineLevel="1" x14ac:dyDescent="0.2">
      <c r="A6681" s="2">
        <v>42223</v>
      </c>
      <c r="B6681">
        <v>13.39</v>
      </c>
      <c r="E6681" s="2">
        <v>42223</v>
      </c>
      <c r="F6681">
        <v>2077.5700000000002</v>
      </c>
      <c r="G6681">
        <f t="shared" si="939"/>
        <v>-2.8748872122712488E-3</v>
      </c>
      <c r="H6681" s="2">
        <v>42223</v>
      </c>
      <c r="I6681">
        <v>3849.96</v>
      </c>
      <c r="J6681">
        <f t="shared" si="940"/>
        <v>-2.8387016565999401E-3</v>
      </c>
      <c r="K6681">
        <f t="shared" si="936"/>
        <v>-2.8521416565999401E-3</v>
      </c>
      <c r="L6681">
        <v>1.2816942143399004E-2</v>
      </c>
      <c r="N6681" s="2">
        <v>42223</v>
      </c>
      <c r="O6681">
        <v>46.74</v>
      </c>
      <c r="Q6681" s="2">
        <v>42223</v>
      </c>
      <c r="R6681">
        <v>67851.94</v>
      </c>
      <c r="S6681" s="8">
        <f t="shared" si="941"/>
        <v>2.574703716985649E-3</v>
      </c>
      <c r="T6681" s="9">
        <f t="shared" si="937"/>
        <v>2.5612637169856491E-3</v>
      </c>
      <c r="U6681" s="3">
        <f>Sheet1!$B$17+Sheet1!$B$18*'Portfolio allocation'!K6681</f>
        <v>-2.7842503069788302E-3</v>
      </c>
      <c r="V6681" s="13">
        <f t="shared" si="942"/>
        <v>5.3455140239644788E-3</v>
      </c>
      <c r="W6681" s="13"/>
      <c r="X6681" s="2">
        <v>42223</v>
      </c>
      <c r="Y6681">
        <v>148.1651</v>
      </c>
      <c r="AA6681" s="2">
        <v>42223</v>
      </c>
      <c r="AB6681">
        <v>2287.8000000000002</v>
      </c>
      <c r="AC6681">
        <f t="shared" si="943"/>
        <v>-7.6729892560798429E-3</v>
      </c>
      <c r="AD6681">
        <f t="shared" si="938"/>
        <v>-7.6873492560798427E-3</v>
      </c>
      <c r="AE6681">
        <f>Sheet2!$B$17+Sheet2!$B$18*'Portfolio allocation'!K6681</f>
        <v>-2.482810114398968E-3</v>
      </c>
      <c r="AF6681">
        <f t="shared" si="944"/>
        <v>-5.2045391416808747E-3</v>
      </c>
      <c r="AH6681" s="2">
        <v>42223</v>
      </c>
      <c r="AI6681">
        <v>2.1659999999999999</v>
      </c>
      <c r="AJ6681">
        <v>0.35899999999999999</v>
      </c>
      <c r="AK6681">
        <v>1.09395</v>
      </c>
      <c r="AR6681" s="3"/>
    </row>
    <row r="6682" spans="1:44" hidden="1" outlineLevel="1" x14ac:dyDescent="0.2">
      <c r="A6682" s="2">
        <v>42226</v>
      </c>
      <c r="B6682">
        <v>12.23</v>
      </c>
      <c r="E6682" s="2">
        <v>42226</v>
      </c>
      <c r="F6682">
        <v>2104.1799999999998</v>
      </c>
      <c r="G6682">
        <f t="shared" si="939"/>
        <v>1.2808232694927035E-2</v>
      </c>
      <c r="H6682" s="2">
        <v>42226</v>
      </c>
      <c r="I6682">
        <v>3899.36</v>
      </c>
      <c r="J6682">
        <f t="shared" si="940"/>
        <v>1.2831302143399004E-2</v>
      </c>
      <c r="K6682">
        <f t="shared" si="936"/>
        <v>1.2816942143399004E-2</v>
      </c>
      <c r="L6682">
        <v>-9.3883330597841607E-3</v>
      </c>
      <c r="N6682" s="2">
        <v>42226</v>
      </c>
      <c r="O6682">
        <v>47.33</v>
      </c>
      <c r="Q6682" s="2">
        <v>42226</v>
      </c>
      <c r="R6682">
        <v>68708.38</v>
      </c>
      <c r="S6682" s="8">
        <f t="shared" si="941"/>
        <v>1.2622188842352999E-2</v>
      </c>
      <c r="T6682" s="9">
        <f t="shared" si="937"/>
        <v>1.2607828842353E-2</v>
      </c>
      <c r="U6682" s="3">
        <f>Sheet1!$B$17+Sheet1!$B$18*'Portfolio allocation'!K6682</f>
        <v>1.5191719735772196E-2</v>
      </c>
      <c r="V6682" s="13">
        <f t="shared" si="942"/>
        <v>-2.5838908934191964E-3</v>
      </c>
      <c r="W6682" s="13"/>
      <c r="X6682" s="2">
        <v>42226</v>
      </c>
      <c r="Y6682">
        <v>149.72200000000001</v>
      </c>
      <c r="AA6682" s="2">
        <v>42226</v>
      </c>
      <c r="AB6682">
        <v>2311.84</v>
      </c>
      <c r="AC6682">
        <f t="shared" si="943"/>
        <v>1.0507911530728276E-2</v>
      </c>
      <c r="AD6682">
        <f t="shared" si="938"/>
        <v>1.0492911530728276E-2</v>
      </c>
      <c r="AE6682">
        <f>Sheet2!$B$17+Sheet2!$B$18*'Portfolio allocation'!K6682</f>
        <v>1.1450538955042514E-2</v>
      </c>
      <c r="AF6682">
        <f t="shared" si="944"/>
        <v>-9.5762742431423735E-4</v>
      </c>
      <c r="AH6682" s="2">
        <v>42226</v>
      </c>
      <c r="AI6682">
        <v>2.2320000000000002</v>
      </c>
      <c r="AJ6682">
        <v>0.375</v>
      </c>
      <c r="AK6682">
        <v>1.09805</v>
      </c>
      <c r="AR6682" s="3"/>
    </row>
    <row r="6683" spans="1:44" hidden="1" outlineLevel="1" x14ac:dyDescent="0.2">
      <c r="A6683" s="2">
        <v>42227</v>
      </c>
      <c r="B6683">
        <v>13.71</v>
      </c>
      <c r="E6683" s="2">
        <v>42227</v>
      </c>
      <c r="F6683">
        <v>2084.0700000000002</v>
      </c>
      <c r="G6683">
        <f t="shared" si="939"/>
        <v>-9.557167162504987E-3</v>
      </c>
      <c r="H6683" s="2">
        <v>42227</v>
      </c>
      <c r="I6683">
        <v>3862.81</v>
      </c>
      <c r="J6683">
        <f t="shared" si="940"/>
        <v>-9.3733330597841613E-3</v>
      </c>
      <c r="K6683">
        <f t="shared" si="936"/>
        <v>-9.3883330597841607E-3</v>
      </c>
      <c r="L6683">
        <v>1.1662077796215419E-3</v>
      </c>
      <c r="N6683" s="2">
        <v>42227</v>
      </c>
      <c r="O6683">
        <v>46.41</v>
      </c>
      <c r="Q6683" s="2">
        <v>42227</v>
      </c>
      <c r="R6683">
        <v>67372.88</v>
      </c>
      <c r="S6683" s="8">
        <f t="shared" si="941"/>
        <v>-1.9437221485938072E-2</v>
      </c>
      <c r="T6683" s="9">
        <f t="shared" si="937"/>
        <v>-1.9452221485938073E-2</v>
      </c>
      <c r="U6683" s="3">
        <f>Sheet1!$B$17+Sheet1!$B$18*'Portfolio allocation'!K6683</f>
        <v>-1.0282734733830531E-2</v>
      </c>
      <c r="V6683" s="13">
        <f t="shared" si="942"/>
        <v>-9.1694867521075422E-3</v>
      </c>
      <c r="W6683" s="13"/>
      <c r="X6683" s="2">
        <v>42227</v>
      </c>
      <c r="Y6683">
        <v>148.5376</v>
      </c>
      <c r="AA6683" s="2">
        <v>42227</v>
      </c>
      <c r="AB6683">
        <v>2293.5500000000002</v>
      </c>
      <c r="AC6683">
        <f t="shared" si="943"/>
        <v>-7.9114471589729618E-3</v>
      </c>
      <c r="AD6683">
        <f t="shared" si="938"/>
        <v>-7.925727158972962E-3</v>
      </c>
      <c r="AE6683">
        <f>Sheet2!$B$17+Sheet2!$B$18*'Portfolio allocation'!K6683</f>
        <v>-8.2949582634346125E-3</v>
      </c>
      <c r="AF6683">
        <f t="shared" si="944"/>
        <v>3.6923110446165051E-4</v>
      </c>
      <c r="AH6683" s="2">
        <v>42227</v>
      </c>
      <c r="AI6683">
        <v>2.1429999999999998</v>
      </c>
      <c r="AJ6683">
        <v>0.35699999999999998</v>
      </c>
      <c r="AK6683">
        <v>1.1047499999999999</v>
      </c>
      <c r="AR6683" s="3"/>
    </row>
    <row r="6684" spans="1:44" hidden="1" outlineLevel="1" x14ac:dyDescent="0.2">
      <c r="A6684" s="2">
        <v>42228</v>
      </c>
      <c r="B6684">
        <v>13.61</v>
      </c>
      <c r="E6684" s="2">
        <v>42228</v>
      </c>
      <c r="F6684">
        <v>2086.0500000000002</v>
      </c>
      <c r="G6684">
        <f t="shared" si="939"/>
        <v>9.5006405734943122E-4</v>
      </c>
      <c r="H6684" s="2">
        <v>42228</v>
      </c>
      <c r="I6684">
        <v>3867.37</v>
      </c>
      <c r="J6684">
        <f t="shared" si="940"/>
        <v>1.1804877796215418E-3</v>
      </c>
      <c r="K6684">
        <f t="shared" si="936"/>
        <v>1.1662077796215419E-3</v>
      </c>
      <c r="L6684">
        <v>-1.1362896670345794E-3</v>
      </c>
      <c r="N6684" s="2">
        <v>42228</v>
      </c>
      <c r="O6684">
        <v>46.74</v>
      </c>
      <c r="Q6684" s="2">
        <v>42228</v>
      </c>
      <c r="R6684">
        <v>67851.94</v>
      </c>
      <c r="S6684" s="8">
        <f t="shared" si="941"/>
        <v>7.1105762437349007E-3</v>
      </c>
      <c r="T6684" s="9">
        <f t="shared" si="937"/>
        <v>7.0962962437349005E-3</v>
      </c>
      <c r="U6684" s="3">
        <f>Sheet1!$B$17+Sheet1!$B$18*'Portfolio allocation'!K6684</f>
        <v>1.8257020047720142E-3</v>
      </c>
      <c r="V6684" s="13">
        <f t="shared" si="942"/>
        <v>5.2705942389628859E-3</v>
      </c>
      <c r="W6684" s="13"/>
      <c r="X6684" s="2">
        <v>42228</v>
      </c>
      <c r="Y6684">
        <v>149.1585</v>
      </c>
      <c r="AA6684" s="2">
        <v>42228</v>
      </c>
      <c r="AB6684">
        <v>2303.13</v>
      </c>
      <c r="AC6684">
        <f t="shared" si="943"/>
        <v>4.1769309585577563E-3</v>
      </c>
      <c r="AD6684">
        <f t="shared" si="938"/>
        <v>4.1628509585577567E-3</v>
      </c>
      <c r="AE6684">
        <f>Sheet2!$B$17+Sheet2!$B$18*'Portfolio allocation'!K6684</f>
        <v>1.0904087216551893E-3</v>
      </c>
      <c r="AF6684">
        <f t="shared" si="944"/>
        <v>3.0724422369025673E-3</v>
      </c>
      <c r="AH6684" s="2">
        <v>42228</v>
      </c>
      <c r="AI6684">
        <v>2.1480000000000001</v>
      </c>
      <c r="AJ6684">
        <v>0.35199999999999998</v>
      </c>
      <c r="AK6684">
        <v>1.1189499999999999</v>
      </c>
      <c r="AR6684" s="3"/>
    </row>
    <row r="6685" spans="1:44" hidden="1" outlineLevel="1" x14ac:dyDescent="0.2">
      <c r="A6685" s="2">
        <v>42229</v>
      </c>
      <c r="B6685">
        <v>13.49</v>
      </c>
      <c r="E6685" s="2">
        <v>42229</v>
      </c>
      <c r="F6685">
        <v>2083.39</v>
      </c>
      <c r="G6685">
        <f t="shared" si="939"/>
        <v>-1.2751372210638712E-3</v>
      </c>
      <c r="H6685" s="2">
        <v>42229</v>
      </c>
      <c r="I6685">
        <v>3863.03</v>
      </c>
      <c r="J6685">
        <f t="shared" si="940"/>
        <v>-1.1222096670345794E-3</v>
      </c>
      <c r="K6685">
        <f t="shared" si="936"/>
        <v>-1.1362896670345794E-3</v>
      </c>
      <c r="L6685">
        <v>3.9017346781153265E-3</v>
      </c>
      <c r="N6685" s="2">
        <v>42229</v>
      </c>
      <c r="O6685">
        <v>46.73</v>
      </c>
      <c r="Q6685" s="2">
        <v>42229</v>
      </c>
      <c r="R6685">
        <v>67837.38</v>
      </c>
      <c r="S6685" s="8">
        <f t="shared" si="941"/>
        <v>-2.1458487406544879E-4</v>
      </c>
      <c r="T6685" s="9">
        <f t="shared" si="937"/>
        <v>-2.2866487406544879E-4</v>
      </c>
      <c r="U6685" s="3">
        <f>Sheet1!$B$17+Sheet1!$B$18*'Portfolio allocation'!K6685</f>
        <v>-8.1578141907718096E-4</v>
      </c>
      <c r="V6685" s="13">
        <f t="shared" si="942"/>
        <v>5.8711654501173219E-4</v>
      </c>
      <c r="W6685" s="13"/>
      <c r="X6685" s="2">
        <v>42229</v>
      </c>
      <c r="Y6685">
        <v>148.1174</v>
      </c>
      <c r="AA6685" s="2">
        <v>42229</v>
      </c>
      <c r="AB6685">
        <v>2287.06</v>
      </c>
      <c r="AC6685">
        <f t="shared" si="943"/>
        <v>-6.9774611072758175E-3</v>
      </c>
      <c r="AD6685">
        <f t="shared" si="938"/>
        <v>-6.9923411072758176E-3</v>
      </c>
      <c r="AE6685">
        <f>Sheet2!$B$17+Sheet2!$B$18*'Portfolio allocation'!K6685</f>
        <v>-9.5703074993405658E-4</v>
      </c>
      <c r="AF6685">
        <f t="shared" si="944"/>
        <v>-6.0353103573417607E-3</v>
      </c>
      <c r="AH6685" s="2">
        <v>42229</v>
      </c>
      <c r="AI6685">
        <v>2.1890000000000001</v>
      </c>
      <c r="AJ6685">
        <v>0.372</v>
      </c>
      <c r="AK6685">
        <v>1.1127499999999999</v>
      </c>
      <c r="AR6685" s="3"/>
    </row>
    <row r="6686" spans="1:44" hidden="1" outlineLevel="1" x14ac:dyDescent="0.2">
      <c r="A6686" s="2">
        <v>42230</v>
      </c>
      <c r="B6686">
        <v>12.83</v>
      </c>
      <c r="E6686" s="2">
        <v>42230</v>
      </c>
      <c r="F6686">
        <v>2091.54</v>
      </c>
      <c r="G6686">
        <f t="shared" si="939"/>
        <v>3.9118935964941315E-3</v>
      </c>
      <c r="H6686" s="2">
        <v>42230</v>
      </c>
      <c r="I6686">
        <v>3878.16</v>
      </c>
      <c r="J6686">
        <f t="shared" si="940"/>
        <v>3.9166146781153266E-3</v>
      </c>
      <c r="K6686">
        <f t="shared" si="936"/>
        <v>3.9017346781153265E-3</v>
      </c>
      <c r="L6686">
        <v>5.3843877888482558E-3</v>
      </c>
      <c r="N6686" s="2">
        <v>42230</v>
      </c>
      <c r="O6686">
        <v>47</v>
      </c>
      <c r="Q6686" s="2">
        <v>42230</v>
      </c>
      <c r="R6686">
        <v>68229.38</v>
      </c>
      <c r="S6686" s="8">
        <f t="shared" si="941"/>
        <v>5.7785250550654865E-3</v>
      </c>
      <c r="T6686" s="9">
        <f t="shared" si="937"/>
        <v>5.7636450550654864E-3</v>
      </c>
      <c r="U6686" s="3">
        <f>Sheet1!$B$17+Sheet1!$B$18*'Portfolio allocation'!K6686</f>
        <v>4.9639677901951035E-3</v>
      </c>
      <c r="V6686" s="13">
        <f t="shared" si="942"/>
        <v>7.9967726487038295E-4</v>
      </c>
      <c r="W6686" s="13"/>
      <c r="X6686" s="2">
        <v>42230</v>
      </c>
      <c r="Y6686">
        <v>148.76689999999999</v>
      </c>
      <c r="AA6686" s="2">
        <v>42230</v>
      </c>
      <c r="AB6686">
        <v>2297.09</v>
      </c>
      <c r="AC6686">
        <f t="shared" si="943"/>
        <v>4.3855430115520289E-3</v>
      </c>
      <c r="AD6686">
        <f t="shared" si="938"/>
        <v>4.3704630115520291E-3</v>
      </c>
      <c r="AE6686">
        <f>Sheet2!$B$17+Sheet2!$B$18*'Portfolio allocation'!K6686</f>
        <v>3.5229090293989701E-3</v>
      </c>
      <c r="AF6686">
        <f t="shared" si="944"/>
        <v>8.4755398215305899E-4</v>
      </c>
      <c r="AH6686" s="2">
        <v>42230</v>
      </c>
      <c r="AI6686">
        <v>2.2010000000000001</v>
      </c>
      <c r="AJ6686">
        <v>0.377</v>
      </c>
      <c r="AK6686">
        <v>1.1111</v>
      </c>
      <c r="AR6686" s="3"/>
    </row>
    <row r="6687" spans="1:44" hidden="1" outlineLevel="1" x14ac:dyDescent="0.2">
      <c r="A6687" s="2">
        <v>42233</v>
      </c>
      <c r="B6687">
        <v>13.02</v>
      </c>
      <c r="E6687" s="2">
        <v>42233</v>
      </c>
      <c r="F6687">
        <v>2102.44</v>
      </c>
      <c r="G6687">
        <f t="shared" si="939"/>
        <v>5.2114709735411324E-3</v>
      </c>
      <c r="H6687" s="2">
        <v>42233</v>
      </c>
      <c r="I6687">
        <v>3899.1</v>
      </c>
      <c r="J6687">
        <f t="shared" si="940"/>
        <v>5.3994677888482556E-3</v>
      </c>
      <c r="K6687">
        <f t="shared" si="936"/>
        <v>5.3843877888482558E-3</v>
      </c>
      <c r="L6687">
        <v>-2.4513396958272867E-3</v>
      </c>
      <c r="N6687" s="2">
        <v>42233</v>
      </c>
      <c r="O6687">
        <v>47.32</v>
      </c>
      <c r="Q6687" s="2">
        <v>42233</v>
      </c>
      <c r="R6687">
        <v>68693.88</v>
      </c>
      <c r="S6687" s="8">
        <f t="shared" si="941"/>
        <v>6.8079176448621048E-3</v>
      </c>
      <c r="T6687" s="9">
        <f t="shared" si="937"/>
        <v>6.792837644862105E-3</v>
      </c>
      <c r="U6687" s="3">
        <f>Sheet1!$B$17+Sheet1!$B$18*'Portfolio allocation'!K6687</f>
        <v>6.6649050142546604E-3</v>
      </c>
      <c r="V6687" s="13">
        <f t="shared" si="942"/>
        <v>1.2793263060744461E-4</v>
      </c>
      <c r="W6687" s="13"/>
      <c r="X6687" s="2">
        <v>42233</v>
      </c>
      <c r="Y6687">
        <v>149.30179999999999</v>
      </c>
      <c r="AA6687" s="2">
        <v>42233</v>
      </c>
      <c r="AB6687">
        <v>2305.35</v>
      </c>
      <c r="AC6687">
        <f t="shared" si="943"/>
        <v>3.5958538846974086E-3</v>
      </c>
      <c r="AD6687">
        <f t="shared" si="938"/>
        <v>3.5809738846974085E-3</v>
      </c>
      <c r="AE6687">
        <f>Sheet2!$B$17+Sheet2!$B$18*'Portfolio allocation'!K6687</f>
        <v>4.8413220013646032E-3</v>
      </c>
      <c r="AF6687">
        <f t="shared" si="944"/>
        <v>-1.2603481166671947E-3</v>
      </c>
      <c r="AH6687" s="2">
        <v>42233</v>
      </c>
      <c r="AI6687">
        <v>2.169</v>
      </c>
      <c r="AJ6687">
        <v>0.372</v>
      </c>
      <c r="AK6687">
        <v>1.10745</v>
      </c>
      <c r="AR6687" s="3"/>
    </row>
    <row r="6688" spans="1:44" hidden="1" outlineLevel="1" x14ac:dyDescent="0.2">
      <c r="A6688" s="2">
        <v>42234</v>
      </c>
      <c r="B6688">
        <v>13.79</v>
      </c>
      <c r="E6688" s="2">
        <v>42234</v>
      </c>
      <c r="F6688">
        <v>2096.92</v>
      </c>
      <c r="G6688">
        <f t="shared" si="939"/>
        <v>-2.6255208234241545E-3</v>
      </c>
      <c r="H6688" s="2">
        <v>42234</v>
      </c>
      <c r="I6688">
        <v>3889.6</v>
      </c>
      <c r="J6688">
        <f t="shared" si="940"/>
        <v>-2.4364596958272866E-3</v>
      </c>
      <c r="K6688">
        <f t="shared" si="936"/>
        <v>-2.4513396958272867E-3</v>
      </c>
      <c r="L6688">
        <v>-8.2061536322501349E-3</v>
      </c>
      <c r="N6688" s="2">
        <v>42234</v>
      </c>
      <c r="O6688">
        <v>47.27</v>
      </c>
      <c r="Q6688" s="2">
        <v>42234</v>
      </c>
      <c r="R6688">
        <v>69071.31</v>
      </c>
      <c r="S6688" s="8">
        <f t="shared" si="941"/>
        <v>5.4943759182040086E-3</v>
      </c>
      <c r="T6688" s="9">
        <f t="shared" si="937"/>
        <v>5.4794959182040085E-3</v>
      </c>
      <c r="U6688" s="3">
        <f>Sheet1!$B$17+Sheet1!$B$18*'Portfolio allocation'!K6688</f>
        <v>-2.3244401399079529E-3</v>
      </c>
      <c r="V6688" s="13">
        <f t="shared" si="942"/>
        <v>7.8039360581119615E-3</v>
      </c>
      <c r="W6688" s="13"/>
      <c r="X6688" s="2">
        <v>42234</v>
      </c>
      <c r="Y6688">
        <v>149.01519999999999</v>
      </c>
      <c r="AA6688" s="2">
        <v>42234</v>
      </c>
      <c r="AB6688">
        <v>2300.92</v>
      </c>
      <c r="AC6688">
        <f t="shared" si="943"/>
        <v>-1.9216171080312927E-3</v>
      </c>
      <c r="AD6688">
        <f t="shared" si="938"/>
        <v>-1.9366971080312927E-3</v>
      </c>
      <c r="AE6688">
        <f>Sheet2!$B$17+Sheet2!$B$18*'Portfolio allocation'!K6688</f>
        <v>-2.1264067854970992E-3</v>
      </c>
      <c r="AF6688">
        <f t="shared" si="944"/>
        <v>1.8970967746580647E-4</v>
      </c>
      <c r="AH6688" s="2">
        <v>42234</v>
      </c>
      <c r="AI6688">
        <v>2.1920000000000002</v>
      </c>
      <c r="AJ6688">
        <v>0.377</v>
      </c>
      <c r="AK6688">
        <v>1.10345</v>
      </c>
      <c r="AR6688" s="3"/>
    </row>
    <row r="6689" spans="1:44" hidden="1" outlineLevel="1" x14ac:dyDescent="0.2">
      <c r="A6689" s="2">
        <v>42235</v>
      </c>
      <c r="B6689">
        <v>15.25</v>
      </c>
      <c r="E6689" s="2">
        <v>42235</v>
      </c>
      <c r="F6689">
        <v>2079.61</v>
      </c>
      <c r="G6689">
        <f t="shared" si="939"/>
        <v>-8.254964424012301E-3</v>
      </c>
      <c r="H6689" s="2">
        <v>42235</v>
      </c>
      <c r="I6689">
        <v>3857.74</v>
      </c>
      <c r="J6689">
        <f t="shared" si="940"/>
        <v>-8.1910736322501343E-3</v>
      </c>
      <c r="K6689">
        <f t="shared" si="936"/>
        <v>-8.2061536322501349E-3</v>
      </c>
      <c r="L6689">
        <v>-2.11110526608843E-2</v>
      </c>
      <c r="N6689" s="2">
        <v>42235</v>
      </c>
      <c r="O6689">
        <v>46.61</v>
      </c>
      <c r="Q6689" s="2">
        <v>42235</v>
      </c>
      <c r="R6689">
        <v>68106.94</v>
      </c>
      <c r="S6689" s="8">
        <f t="shared" si="941"/>
        <v>-1.3961947442432954E-2</v>
      </c>
      <c r="T6689" s="9">
        <f t="shared" si="937"/>
        <v>-1.3977027442432954E-2</v>
      </c>
      <c r="U6689" s="3">
        <f>Sheet1!$B$17+Sheet1!$B$18*'Portfolio allocation'!K6689</f>
        <v>-8.9265085341525621E-3</v>
      </c>
      <c r="V6689" s="13">
        <f t="shared" si="942"/>
        <v>-5.0505189082803922E-3</v>
      </c>
      <c r="W6689" s="13"/>
      <c r="X6689" s="2">
        <v>42235</v>
      </c>
      <c r="Y6689">
        <v>147.03800000000001</v>
      </c>
      <c r="AA6689" s="2">
        <v>42235</v>
      </c>
      <c r="AB6689">
        <v>2270.39</v>
      </c>
      <c r="AC6689">
        <f t="shared" si="943"/>
        <v>-1.3268605601237882E-2</v>
      </c>
      <c r="AD6689">
        <f t="shared" si="938"/>
        <v>-1.3284405601237882E-2</v>
      </c>
      <c r="AE6689">
        <f>Sheet2!$B$17+Sheet2!$B$18*'Portfolio allocation'!K6689</f>
        <v>-7.2437341563464123E-3</v>
      </c>
      <c r="AF6689">
        <f t="shared" si="944"/>
        <v>-6.0406714448914692E-3</v>
      </c>
      <c r="AH6689" s="2">
        <v>42235</v>
      </c>
      <c r="AI6689">
        <v>2.129</v>
      </c>
      <c r="AJ6689">
        <v>0.39500000000000002</v>
      </c>
      <c r="AK6689">
        <v>1.10555</v>
      </c>
      <c r="AR6689" s="3"/>
    </row>
    <row r="6690" spans="1:44" hidden="1" outlineLevel="1" x14ac:dyDescent="0.2">
      <c r="A6690" s="2">
        <v>42236</v>
      </c>
      <c r="B6690">
        <v>19.14</v>
      </c>
      <c r="E6690" s="2">
        <v>42236</v>
      </c>
      <c r="F6690">
        <v>2035.73</v>
      </c>
      <c r="G6690">
        <f t="shared" si="939"/>
        <v>-2.1100110116800797E-2</v>
      </c>
      <c r="H6690" s="2">
        <v>42236</v>
      </c>
      <c r="I6690">
        <v>3776.36</v>
      </c>
      <c r="J6690">
        <f t="shared" si="940"/>
        <v>-2.1095252660884301E-2</v>
      </c>
      <c r="K6690">
        <f t="shared" si="936"/>
        <v>-2.11110526608843E-2</v>
      </c>
      <c r="L6690">
        <v>-3.1709821833935385E-2</v>
      </c>
      <c r="N6690" s="2">
        <v>42236</v>
      </c>
      <c r="O6690">
        <v>45.66</v>
      </c>
      <c r="Q6690" s="2">
        <v>42236</v>
      </c>
      <c r="R6690">
        <v>66718.81</v>
      </c>
      <c r="S6690" s="8">
        <f t="shared" si="941"/>
        <v>-2.0381623370540614E-2</v>
      </c>
      <c r="T6690" s="9">
        <f t="shared" si="937"/>
        <v>-2.0397423370540613E-2</v>
      </c>
      <c r="U6690" s="3">
        <f>Sheet1!$B$17+Sheet1!$B$18*'Portfolio allocation'!K6690</f>
        <v>-2.3731335753435813E-2</v>
      </c>
      <c r="V6690" s="13">
        <f t="shared" si="942"/>
        <v>3.3339123828951996E-3</v>
      </c>
      <c r="W6690" s="13"/>
      <c r="X6690" s="2">
        <v>42236</v>
      </c>
      <c r="Y6690">
        <v>145.81540000000001</v>
      </c>
      <c r="AA6690" s="2">
        <v>42236</v>
      </c>
      <c r="AB6690">
        <v>2251.5100000000002</v>
      </c>
      <c r="AC6690">
        <f t="shared" si="943"/>
        <v>-8.315751919273584E-3</v>
      </c>
      <c r="AD6690">
        <f t="shared" si="938"/>
        <v>-8.3310319192735835E-3</v>
      </c>
      <c r="AE6690">
        <f>Sheet2!$B$17+Sheet2!$B$18*'Portfolio allocation'!K6690</f>
        <v>-1.8719099606358765E-2</v>
      </c>
      <c r="AF6690">
        <f t="shared" si="944"/>
        <v>1.0388067687085181E-2</v>
      </c>
      <c r="AH6690" s="2">
        <v>42236</v>
      </c>
      <c r="AI6690">
        <v>2.073</v>
      </c>
      <c r="AJ6690">
        <v>0.38200000000000001</v>
      </c>
      <c r="AK6690">
        <v>1.11985</v>
      </c>
      <c r="AR6690" s="3"/>
    </row>
    <row r="6691" spans="1:44" hidden="1" outlineLevel="1" x14ac:dyDescent="0.2">
      <c r="A6691" s="2">
        <v>42237</v>
      </c>
      <c r="B6691">
        <v>28.03</v>
      </c>
      <c r="E6691" s="2">
        <v>42237</v>
      </c>
      <c r="F6691">
        <v>1970.89</v>
      </c>
      <c r="G6691">
        <f t="shared" si="939"/>
        <v>-3.1850982202944356E-2</v>
      </c>
      <c r="H6691" s="2">
        <v>42237</v>
      </c>
      <c r="I6691">
        <v>3656.67</v>
      </c>
      <c r="J6691">
        <f t="shared" si="940"/>
        <v>-3.1694541833935386E-2</v>
      </c>
      <c r="K6691">
        <f t="shared" si="936"/>
        <v>-3.1709821833935385E-2</v>
      </c>
      <c r="L6691">
        <v>-3.9399921179980708E-2</v>
      </c>
      <c r="N6691" s="2">
        <v>42237</v>
      </c>
      <c r="O6691">
        <v>43.07</v>
      </c>
      <c r="Q6691" s="2">
        <v>42237</v>
      </c>
      <c r="R6691">
        <v>62934.29</v>
      </c>
      <c r="S6691" s="8">
        <f t="shared" si="941"/>
        <v>-5.6723433766279641E-2</v>
      </c>
      <c r="T6691" s="9">
        <f t="shared" si="937"/>
        <v>-5.673871376627964E-2</v>
      </c>
      <c r="U6691" s="3">
        <f>Sheet1!$B$17+Sheet1!$B$18*'Portfolio allocation'!K6691</f>
        <v>-3.589051235729137E-2</v>
      </c>
      <c r="V6691" s="13">
        <f t="shared" si="942"/>
        <v>-2.0848201408988271E-2</v>
      </c>
      <c r="W6691" s="13"/>
      <c r="X6691" s="2">
        <v>42237</v>
      </c>
      <c r="Y6691">
        <v>142.17619999999999</v>
      </c>
      <c r="AA6691" s="2">
        <v>42237</v>
      </c>
      <c r="AB6691">
        <v>2195.3200000000002</v>
      </c>
      <c r="AC6691">
        <f t="shared" si="943"/>
        <v>-2.4956584692051087E-2</v>
      </c>
      <c r="AD6691">
        <f t="shared" si="938"/>
        <v>-2.4970944692051088E-2</v>
      </c>
      <c r="AE6691">
        <f>Sheet2!$B$17+Sheet2!$B$18*'Portfolio allocation'!K6691</f>
        <v>-2.8143795554092885E-2</v>
      </c>
      <c r="AF6691">
        <f t="shared" si="944"/>
        <v>3.1728508620417969E-3</v>
      </c>
      <c r="AH6691" s="2">
        <v>42237</v>
      </c>
      <c r="AI6691">
        <v>2.0449999999999999</v>
      </c>
      <c r="AJ6691">
        <v>0.35899999999999999</v>
      </c>
      <c r="AK6691">
        <v>1.1314</v>
      </c>
      <c r="AR6691" s="3"/>
    </row>
    <row r="6692" spans="1:44" hidden="1" outlineLevel="1" x14ac:dyDescent="0.2">
      <c r="A6692" s="2">
        <v>42240</v>
      </c>
      <c r="B6692">
        <v>40.74</v>
      </c>
      <c r="E6692" s="2">
        <v>42240</v>
      </c>
      <c r="F6692">
        <v>1893.21</v>
      </c>
      <c r="G6692">
        <f t="shared" si="939"/>
        <v>-3.941366590728046E-2</v>
      </c>
      <c r="H6692" s="2">
        <v>42240</v>
      </c>
      <c r="I6692">
        <v>3512.65</v>
      </c>
      <c r="J6692">
        <f t="shared" si="940"/>
        <v>-3.938556117998071E-2</v>
      </c>
      <c r="K6692">
        <f t="shared" si="936"/>
        <v>-3.9399921179980708E-2</v>
      </c>
      <c r="L6692">
        <v>-1.3524406782913197E-2</v>
      </c>
      <c r="N6692" s="2">
        <v>42240</v>
      </c>
      <c r="O6692">
        <v>41.68</v>
      </c>
      <c r="Q6692" s="2">
        <v>42240</v>
      </c>
      <c r="R6692">
        <v>60903.18</v>
      </c>
      <c r="S6692" s="8">
        <f t="shared" si="941"/>
        <v>-3.2273503045795904E-2</v>
      </c>
      <c r="T6692" s="9">
        <f t="shared" si="937"/>
        <v>-3.2287863045795902E-2</v>
      </c>
      <c r="U6692" s="3">
        <f>Sheet1!$B$17+Sheet1!$B$18*'Portfolio allocation'!K6692</f>
        <v>-4.4712789220109558E-2</v>
      </c>
      <c r="V6692" s="13">
        <f t="shared" si="942"/>
        <v>1.2424926174313657E-2</v>
      </c>
      <c r="W6692" s="13"/>
      <c r="X6692" s="2">
        <v>42240</v>
      </c>
      <c r="Y6692">
        <v>137.03739999999999</v>
      </c>
      <c r="AA6692" s="2">
        <v>42240</v>
      </c>
      <c r="AB6692">
        <v>2115.98</v>
      </c>
      <c r="AC6692">
        <f t="shared" si="943"/>
        <v>-3.614051710001287E-2</v>
      </c>
      <c r="AD6692">
        <f t="shared" si="938"/>
        <v>-3.6153757100012868E-2</v>
      </c>
      <c r="AE6692">
        <f>Sheet2!$B$17+Sheet2!$B$18*'Portfolio allocation'!K6692</f>
        <v>-3.4982028084774755E-2</v>
      </c>
      <c r="AF6692">
        <f t="shared" si="944"/>
        <v>-1.1717290152381127E-3</v>
      </c>
      <c r="AH6692" s="2">
        <v>42240</v>
      </c>
      <c r="AI6692">
        <v>2.012</v>
      </c>
      <c r="AJ6692">
        <v>0.33100000000000002</v>
      </c>
      <c r="AK6692">
        <v>1.1575500000000001</v>
      </c>
      <c r="AR6692" s="3"/>
    </row>
    <row r="6693" spans="1:44" hidden="1" outlineLevel="1" x14ac:dyDescent="0.2">
      <c r="A6693" s="2">
        <v>42241</v>
      </c>
      <c r="B6693">
        <v>36.020000000000003</v>
      </c>
      <c r="E6693" s="2">
        <v>42241</v>
      </c>
      <c r="F6693">
        <v>1867.61</v>
      </c>
      <c r="G6693">
        <f t="shared" si="939"/>
        <v>-1.3522007595565322E-2</v>
      </c>
      <c r="H6693" s="2">
        <v>42241</v>
      </c>
      <c r="I6693">
        <v>3465.19</v>
      </c>
      <c r="J6693">
        <f t="shared" si="940"/>
        <v>-1.3511166782913198E-2</v>
      </c>
      <c r="K6693">
        <f t="shared" si="936"/>
        <v>-1.3524406782913197E-2</v>
      </c>
      <c r="L6693">
        <v>3.9100778297178597E-2</v>
      </c>
      <c r="N6693" s="2">
        <v>42241</v>
      </c>
      <c r="O6693">
        <v>40.47</v>
      </c>
      <c r="Q6693" s="2">
        <v>42241</v>
      </c>
      <c r="R6693">
        <v>59135.13</v>
      </c>
      <c r="S6693" s="8">
        <f t="shared" si="941"/>
        <v>-2.903050382590866E-2</v>
      </c>
      <c r="T6693" s="9">
        <f t="shared" si="937"/>
        <v>-2.9043743825908661E-2</v>
      </c>
      <c r="U6693" s="3">
        <f>Sheet1!$B$17+Sheet1!$B$18*'Portfolio allocation'!K6693</f>
        <v>-1.5027743331051913E-2</v>
      </c>
      <c r="V6693" s="13">
        <f t="shared" si="942"/>
        <v>-1.4016000494856748E-2</v>
      </c>
      <c r="W6693" s="13"/>
      <c r="X6693" s="2">
        <v>42241</v>
      </c>
      <c r="Y6693">
        <v>134.63999999999999</v>
      </c>
      <c r="AA6693" s="2">
        <v>42241</v>
      </c>
      <c r="AB6693">
        <v>2078.96</v>
      </c>
      <c r="AC6693">
        <f t="shared" si="943"/>
        <v>-1.749543946540133E-2</v>
      </c>
      <c r="AD6693">
        <f t="shared" si="938"/>
        <v>-1.750939946540133E-2</v>
      </c>
      <c r="AE6693">
        <f>Sheet2!$B$17+Sheet2!$B$18*'Portfolio allocation'!K6693</f>
        <v>-1.1972860538825162E-2</v>
      </c>
      <c r="AF6693">
        <f t="shared" si="944"/>
        <v>-5.5365389265761688E-3</v>
      </c>
      <c r="AH6693" s="2">
        <v>42241</v>
      </c>
      <c r="AI6693">
        <v>2.0779999999999998</v>
      </c>
      <c r="AJ6693">
        <v>0.34899999999999998</v>
      </c>
      <c r="AK6693">
        <v>1.1411</v>
      </c>
      <c r="AR6693" s="3"/>
    </row>
    <row r="6694" spans="1:44" hidden="1" outlineLevel="1" x14ac:dyDescent="0.2">
      <c r="A6694" s="2">
        <v>42242</v>
      </c>
      <c r="B6694">
        <v>30.32</v>
      </c>
      <c r="E6694" s="2">
        <v>42242</v>
      </c>
      <c r="F6694">
        <v>1940.51</v>
      </c>
      <c r="G6694">
        <f t="shared" si="939"/>
        <v>3.9033845395987532E-2</v>
      </c>
      <c r="H6694" s="2">
        <v>42242</v>
      </c>
      <c r="I6694">
        <v>3600.73</v>
      </c>
      <c r="J6694">
        <f t="shared" si="940"/>
        <v>3.9114738297178597E-2</v>
      </c>
      <c r="K6694">
        <f t="shared" si="936"/>
        <v>3.9100778297178597E-2</v>
      </c>
      <c r="L6694">
        <v>2.4389744869179369E-2</v>
      </c>
      <c r="N6694" s="2">
        <v>42242</v>
      </c>
      <c r="O6694">
        <v>42.71</v>
      </c>
      <c r="Q6694" s="2">
        <v>42242</v>
      </c>
      <c r="R6694">
        <v>62408.25</v>
      </c>
      <c r="S6694" s="8">
        <f t="shared" si="941"/>
        <v>5.5349840272609585E-2</v>
      </c>
      <c r="T6694" s="9">
        <f t="shared" si="937"/>
        <v>5.5335880272609585E-2</v>
      </c>
      <c r="U6694" s="3">
        <f>Sheet1!$B$17+Sheet1!$B$18*'Portfolio allocation'!K6694</f>
        <v>4.5345202692379412E-2</v>
      </c>
      <c r="V6694" s="13">
        <f t="shared" si="942"/>
        <v>9.9906775802301728E-3</v>
      </c>
      <c r="W6694" s="13"/>
      <c r="X6694" s="2">
        <v>42242</v>
      </c>
      <c r="Y6694">
        <v>140.12260000000001</v>
      </c>
      <c r="AA6694" s="2">
        <v>42242</v>
      </c>
      <c r="AB6694">
        <v>2163.61</v>
      </c>
      <c r="AC6694">
        <f t="shared" si="943"/>
        <v>4.0717474121676256E-2</v>
      </c>
      <c r="AD6694">
        <f t="shared" si="938"/>
        <v>4.0703834121676254E-2</v>
      </c>
      <c r="AE6694">
        <f>Sheet2!$B$17+Sheet2!$B$18*'Portfolio allocation'!K6694</f>
        <v>3.4822796624290664E-2</v>
      </c>
      <c r="AF6694">
        <f t="shared" si="944"/>
        <v>5.8810374973855897E-3</v>
      </c>
      <c r="AH6694" s="2">
        <v>42242</v>
      </c>
      <c r="AI6694">
        <v>2.1800000000000002</v>
      </c>
      <c r="AJ6694">
        <v>0.34100000000000003</v>
      </c>
      <c r="AK6694">
        <v>1.14045</v>
      </c>
      <c r="AR6694" s="3"/>
    </row>
    <row r="6695" spans="1:44" hidden="1" outlineLevel="1" x14ac:dyDescent="0.2">
      <c r="A6695" s="2">
        <v>42243</v>
      </c>
      <c r="B6695">
        <v>26.1</v>
      </c>
      <c r="E6695" s="2">
        <v>42243</v>
      </c>
      <c r="F6695">
        <v>1987.66</v>
      </c>
      <c r="G6695">
        <f t="shared" si="939"/>
        <v>2.4297736162143035E-2</v>
      </c>
      <c r="H6695" s="2">
        <v>42243</v>
      </c>
      <c r="I6695">
        <v>3688.6</v>
      </c>
      <c r="J6695">
        <f t="shared" si="940"/>
        <v>2.4403384869179368E-2</v>
      </c>
      <c r="K6695">
        <f t="shared" si="936"/>
        <v>2.4389744869179369E-2</v>
      </c>
      <c r="L6695">
        <v>7.1790503497273751E-4</v>
      </c>
      <c r="N6695" s="2">
        <v>42243</v>
      </c>
      <c r="O6695">
        <v>43.9</v>
      </c>
      <c r="Q6695" s="2">
        <v>42243</v>
      </c>
      <c r="R6695">
        <v>64147.07</v>
      </c>
      <c r="S6695" s="8">
        <f t="shared" si="941"/>
        <v>2.7862021447484953E-2</v>
      </c>
      <c r="T6695" s="9">
        <f t="shared" si="937"/>
        <v>2.7848381447484954E-2</v>
      </c>
      <c r="U6695" s="3">
        <f>Sheet1!$B$17+Sheet1!$B$18*'Portfolio allocation'!K6695</f>
        <v>2.8468332316611753E-2</v>
      </c>
      <c r="V6695" s="13">
        <f t="shared" si="942"/>
        <v>-6.1995086912679936E-4</v>
      </c>
      <c r="W6695" s="13"/>
      <c r="X6695" s="2">
        <v>42243</v>
      </c>
      <c r="Y6695">
        <v>141.8801</v>
      </c>
      <c r="AA6695" s="2">
        <v>42243</v>
      </c>
      <c r="AB6695">
        <v>2190.75</v>
      </c>
      <c r="AC6695">
        <f t="shared" si="943"/>
        <v>1.2543850324226558E-2</v>
      </c>
      <c r="AD6695">
        <f t="shared" si="938"/>
        <v>1.2529770324226558E-2</v>
      </c>
      <c r="AE6695">
        <f>Sheet2!$B$17+Sheet2!$B$18*'Portfolio allocation'!K6695</f>
        <v>2.1741370387706911E-2</v>
      </c>
      <c r="AF6695">
        <f t="shared" si="944"/>
        <v>-9.2116000634803533E-3</v>
      </c>
      <c r="AH6695" s="2">
        <v>42243</v>
      </c>
      <c r="AI6695">
        <v>2.1909999999999998</v>
      </c>
      <c r="AJ6695">
        <v>0.35199999999999998</v>
      </c>
      <c r="AK6695">
        <v>1.12155</v>
      </c>
      <c r="AR6695" s="3"/>
    </row>
    <row r="6696" spans="1:44" hidden="1" outlineLevel="1" x14ac:dyDescent="0.2">
      <c r="A6696" s="2">
        <v>42244</v>
      </c>
      <c r="B6696">
        <v>26.05</v>
      </c>
      <c r="E6696" s="2">
        <v>42244</v>
      </c>
      <c r="F6696">
        <v>1988.87</v>
      </c>
      <c r="G6696">
        <f t="shared" si="939"/>
        <v>6.0875602467214129E-4</v>
      </c>
      <c r="H6696" s="2">
        <v>42244</v>
      </c>
      <c r="I6696">
        <v>3691.3</v>
      </c>
      <c r="J6696">
        <f t="shared" si="940"/>
        <v>7.3198503497273748E-4</v>
      </c>
      <c r="K6696">
        <f t="shared" si="936"/>
        <v>7.1790503497273751E-4</v>
      </c>
      <c r="L6696">
        <v>-8.2910970509035339E-3</v>
      </c>
      <c r="N6696" s="2">
        <v>42244</v>
      </c>
      <c r="O6696">
        <v>43.93</v>
      </c>
      <c r="Q6696" s="2">
        <v>42244</v>
      </c>
      <c r="R6696">
        <v>64190.9</v>
      </c>
      <c r="S6696" s="8">
        <f t="shared" si="941"/>
        <v>6.8327360859976594E-4</v>
      </c>
      <c r="T6696" s="9">
        <f t="shared" si="937"/>
        <v>6.6919360859976596E-4</v>
      </c>
      <c r="U6696" s="3">
        <f>Sheet1!$B$17+Sheet1!$B$18*'Portfolio allocation'!K6696</f>
        <v>1.3113977346084636E-3</v>
      </c>
      <c r="V6696" s="13">
        <f t="shared" si="942"/>
        <v>-6.4220412600869768E-4</v>
      </c>
      <c r="W6696" s="13"/>
      <c r="X6696" s="2">
        <v>42244</v>
      </c>
      <c r="Y6696">
        <v>141.34520000000001</v>
      </c>
      <c r="AA6696" s="2">
        <v>42244</v>
      </c>
      <c r="AB6696">
        <v>2182.4899999999998</v>
      </c>
      <c r="AC6696">
        <f t="shared" si="943"/>
        <v>-3.7703982654343493E-3</v>
      </c>
      <c r="AD6696">
        <f t="shared" si="938"/>
        <v>-3.7852782654343494E-3</v>
      </c>
      <c r="AE6696">
        <f>Sheet2!$B$17+Sheet2!$B$18*'Portfolio allocation'!K6696</f>
        <v>6.9176648387604754E-4</v>
      </c>
      <c r="AF6696">
        <f t="shared" si="944"/>
        <v>-4.4770447493103971E-3</v>
      </c>
      <c r="AH6696" s="2">
        <v>42244</v>
      </c>
      <c r="AI6696">
        <v>2.1840000000000002</v>
      </c>
      <c r="AJ6696">
        <v>0.372</v>
      </c>
      <c r="AK6696">
        <v>1.12215</v>
      </c>
      <c r="AR6696" s="3"/>
    </row>
    <row r="6697" spans="1:44" hidden="1" outlineLevel="1" x14ac:dyDescent="0.2">
      <c r="A6697" s="2">
        <v>42247</v>
      </c>
      <c r="B6697">
        <v>28.43</v>
      </c>
      <c r="E6697" s="2">
        <v>42247</v>
      </c>
      <c r="F6697">
        <v>1972.18</v>
      </c>
      <c r="G6697">
        <f t="shared" si="939"/>
        <v>-8.3916998094394346E-3</v>
      </c>
      <c r="H6697" s="2">
        <v>42247</v>
      </c>
      <c r="I6697">
        <v>3660.75</v>
      </c>
      <c r="J6697">
        <f t="shared" si="940"/>
        <v>-8.2762170509035338E-3</v>
      </c>
      <c r="K6697">
        <f t="shared" si="936"/>
        <v>-8.2910970509035339E-3</v>
      </c>
      <c r="L6697">
        <v>-2.9544748005190184E-2</v>
      </c>
      <c r="N6697" s="2">
        <v>42247</v>
      </c>
      <c r="O6697">
        <v>43.52</v>
      </c>
      <c r="Q6697" s="2">
        <v>42247</v>
      </c>
      <c r="R6697">
        <v>63591.82</v>
      </c>
      <c r="S6697" s="8">
        <f t="shared" si="941"/>
        <v>-9.3327870461389351E-3</v>
      </c>
      <c r="T6697" s="9">
        <f t="shared" si="937"/>
        <v>-9.3476670461389352E-3</v>
      </c>
      <c r="U6697" s="3">
        <f>Sheet1!$B$17+Sheet1!$B$18*'Portfolio allocation'!K6697</f>
        <v>-9.0239577767842506E-3</v>
      </c>
      <c r="V6697" s="13">
        <f t="shared" si="942"/>
        <v>-3.2370926935468454E-4</v>
      </c>
      <c r="W6697" s="13"/>
      <c r="X6697" s="2">
        <v>42247</v>
      </c>
      <c r="Y6697">
        <v>141.2593</v>
      </c>
      <c r="AA6697" s="2">
        <v>42247</v>
      </c>
      <c r="AB6697">
        <v>2181.16</v>
      </c>
      <c r="AC6697">
        <f t="shared" si="943"/>
        <v>-6.0939569024365259E-4</v>
      </c>
      <c r="AD6697">
        <f t="shared" si="938"/>
        <v>-6.2467569024365259E-4</v>
      </c>
      <c r="AE6697">
        <f>Sheet2!$B$17+Sheet2!$B$18*'Portfolio allocation'!K6697</f>
        <v>-7.3192680113156224E-3</v>
      </c>
      <c r="AF6697">
        <f t="shared" si="944"/>
        <v>6.6945923210719694E-3</v>
      </c>
      <c r="AH6697" s="2">
        <v>42247</v>
      </c>
      <c r="AI6697">
        <v>2.214</v>
      </c>
      <c r="AJ6697">
        <v>0.38200000000000001</v>
      </c>
      <c r="AK6697">
        <v>1.1205000000000001</v>
      </c>
      <c r="AR6697" s="3"/>
    </row>
    <row r="6698" spans="1:44" hidden="1" outlineLevel="1" x14ac:dyDescent="0.2">
      <c r="A6698" s="2">
        <v>42248</v>
      </c>
      <c r="B6698">
        <v>31.4</v>
      </c>
      <c r="E6698" s="2">
        <v>42248</v>
      </c>
      <c r="F6698">
        <v>1913.85</v>
      </c>
      <c r="G6698">
        <f t="shared" si="939"/>
        <v>-2.9576407832956453E-2</v>
      </c>
      <c r="H6698" s="2">
        <v>42248</v>
      </c>
      <c r="I6698">
        <v>3552.65</v>
      </c>
      <c r="J6698">
        <f t="shared" si="940"/>
        <v>-2.9529468005190185E-2</v>
      </c>
      <c r="K6698">
        <f t="shared" si="936"/>
        <v>-2.9544748005190184E-2</v>
      </c>
      <c r="L6698">
        <v>1.8450209440276918E-2</v>
      </c>
      <c r="N6698" s="2">
        <v>42248</v>
      </c>
      <c r="O6698">
        <v>41.82</v>
      </c>
      <c r="Q6698" s="2">
        <v>42248</v>
      </c>
      <c r="R6698">
        <v>61107.77</v>
      </c>
      <c r="S6698" s="8">
        <f t="shared" si="941"/>
        <v>-3.9062414002304147E-2</v>
      </c>
      <c r="T6698" s="9">
        <f t="shared" si="937"/>
        <v>-3.9077694002304146E-2</v>
      </c>
      <c r="U6698" s="3">
        <f>Sheet1!$B$17+Sheet1!$B$18*'Portfolio allocation'!K6698</f>
        <v>-3.3406684790687216E-2</v>
      </c>
      <c r="V6698" s="13">
        <f t="shared" si="942"/>
        <v>-5.67100921161693E-3</v>
      </c>
      <c r="W6698" s="13"/>
      <c r="X6698" s="2">
        <v>42248</v>
      </c>
      <c r="Y6698">
        <v>136.28290000000001</v>
      </c>
      <c r="AA6698" s="2">
        <v>42248</v>
      </c>
      <c r="AB6698">
        <v>2104.3200000000002</v>
      </c>
      <c r="AC6698">
        <f t="shared" si="943"/>
        <v>-3.5228960736488735E-2</v>
      </c>
      <c r="AD6698">
        <f t="shared" si="938"/>
        <v>-3.5243840736488737E-2</v>
      </c>
      <c r="AE6698">
        <f>Sheet2!$B$17+Sheet2!$B$18*'Portfolio allocation'!K6698</f>
        <v>-2.6218556669543612E-2</v>
      </c>
      <c r="AF6698">
        <f t="shared" si="944"/>
        <v>-9.0252840669451245E-3</v>
      </c>
      <c r="AH6698" s="2">
        <v>42248</v>
      </c>
      <c r="AI6698">
        <v>2.1589999999999998</v>
      </c>
      <c r="AJ6698">
        <v>0.372</v>
      </c>
      <c r="AK6698">
        <v>1.12585</v>
      </c>
      <c r="AR6698" s="3"/>
    </row>
    <row r="6699" spans="1:44" hidden="1" outlineLevel="1" x14ac:dyDescent="0.2">
      <c r="A6699" s="2">
        <v>42249</v>
      </c>
      <c r="B6699">
        <v>26.09</v>
      </c>
      <c r="E6699" s="2">
        <v>42249</v>
      </c>
      <c r="F6699">
        <v>1948.86</v>
      </c>
      <c r="G6699">
        <f t="shared" si="939"/>
        <v>1.8292969668469272E-2</v>
      </c>
      <c r="H6699" s="2">
        <v>42249</v>
      </c>
      <c r="I6699">
        <v>3618.25</v>
      </c>
      <c r="J6699">
        <f t="shared" si="940"/>
        <v>1.8465089440276916E-2</v>
      </c>
      <c r="K6699">
        <f t="shared" si="936"/>
        <v>1.8450209440276918E-2</v>
      </c>
      <c r="L6699">
        <v>1.204861253368363E-3</v>
      </c>
      <c r="N6699" s="2">
        <v>42249</v>
      </c>
      <c r="O6699">
        <v>43.36</v>
      </c>
      <c r="Q6699" s="2">
        <v>42249</v>
      </c>
      <c r="R6699">
        <v>63358.03</v>
      </c>
      <c r="S6699" s="8">
        <f t="shared" si="941"/>
        <v>3.6824449656729374E-2</v>
      </c>
      <c r="T6699" s="9">
        <f t="shared" si="937"/>
        <v>3.6809569656729373E-2</v>
      </c>
      <c r="U6699" s="3">
        <f>Sheet1!$B$17+Sheet1!$B$18*'Portfolio allocation'!K6699</f>
        <v>2.1654346744729366E-2</v>
      </c>
      <c r="V6699" s="13">
        <f t="shared" si="942"/>
        <v>1.5155222912000006E-2</v>
      </c>
      <c r="W6699" s="13"/>
      <c r="X6699" s="2">
        <v>42249</v>
      </c>
      <c r="Y6699">
        <v>138.54660000000001</v>
      </c>
      <c r="AA6699" s="2">
        <v>42249</v>
      </c>
      <c r="AB6699">
        <v>2139.2800000000002</v>
      </c>
      <c r="AC6699">
        <f t="shared" si="943"/>
        <v>1.6613442822384528E-2</v>
      </c>
      <c r="AD6699">
        <f t="shared" si="938"/>
        <v>1.6599482822384527E-2</v>
      </c>
      <c r="AE6699">
        <f>Sheet2!$B$17+Sheet2!$B$18*'Portfolio allocation'!K6699</f>
        <v>1.6459783953073237E-2</v>
      </c>
      <c r="AF6699">
        <f t="shared" si="944"/>
        <v>1.3969886931129022E-4</v>
      </c>
      <c r="AH6699" s="2">
        <v>42249</v>
      </c>
      <c r="AI6699">
        <v>2.1880000000000002</v>
      </c>
      <c r="AJ6699">
        <v>0.34899999999999998</v>
      </c>
      <c r="AK6699">
        <v>1.1230500000000001</v>
      </c>
      <c r="AR6699" s="3"/>
    </row>
    <row r="6700" spans="1:44" hidden="1" outlineLevel="1" x14ac:dyDescent="0.2">
      <c r="A6700" s="2">
        <v>42250</v>
      </c>
      <c r="B6700">
        <v>25.61</v>
      </c>
      <c r="E6700" s="2">
        <v>42250</v>
      </c>
      <c r="F6700">
        <v>1951.13</v>
      </c>
      <c r="G6700">
        <f t="shared" si="939"/>
        <v>1.1647835144650287E-3</v>
      </c>
      <c r="H6700" s="2">
        <v>42250</v>
      </c>
      <c r="I6700">
        <v>3622.66</v>
      </c>
      <c r="J6700">
        <f t="shared" si="940"/>
        <v>1.2188212533683629E-3</v>
      </c>
      <c r="K6700">
        <f t="shared" si="936"/>
        <v>1.204861253368363E-3</v>
      </c>
      <c r="L6700">
        <v>-1.526478423854297E-2</v>
      </c>
      <c r="N6700" s="2">
        <v>42250</v>
      </c>
      <c r="O6700">
        <v>43.5</v>
      </c>
      <c r="Q6700" s="2">
        <v>42250</v>
      </c>
      <c r="R6700">
        <v>63562.59</v>
      </c>
      <c r="S6700" s="8">
        <f t="shared" si="941"/>
        <v>3.2286357388320308E-3</v>
      </c>
      <c r="T6700" s="9">
        <f t="shared" si="937"/>
        <v>3.2146757388320309E-3</v>
      </c>
      <c r="U6700" s="3">
        <f>Sheet1!$B$17+Sheet1!$B$18*'Portfolio allocation'!K6700</f>
        <v>1.8700462494636639E-3</v>
      </c>
      <c r="V6700" s="13">
        <f t="shared" si="942"/>
        <v>1.344629489368367E-3</v>
      </c>
      <c r="W6700" s="13"/>
      <c r="X6700" s="2">
        <v>42250</v>
      </c>
      <c r="Y6700">
        <v>140.19900000000001</v>
      </c>
      <c r="AA6700" s="2">
        <v>42250</v>
      </c>
      <c r="AB6700">
        <v>2164.79</v>
      </c>
      <c r="AC6700">
        <f t="shared" si="943"/>
        <v>1.1924572753449603E-2</v>
      </c>
      <c r="AD6700">
        <f t="shared" si="938"/>
        <v>1.1911012753449603E-2</v>
      </c>
      <c r="AE6700">
        <f>Sheet2!$B$17+Sheet2!$B$18*'Portfolio allocation'!K6700</f>
        <v>1.1247803766501665E-3</v>
      </c>
      <c r="AF6700">
        <f t="shared" si="944"/>
        <v>1.0786232376799437E-2</v>
      </c>
      <c r="AH6700" s="2">
        <v>42250</v>
      </c>
      <c r="AI6700">
        <v>2.1629999999999998</v>
      </c>
      <c r="AJ6700">
        <v>0.33900000000000002</v>
      </c>
      <c r="AK6700">
        <v>1.10965</v>
      </c>
      <c r="AR6700" s="3"/>
    </row>
    <row r="6701" spans="1:44" hidden="1" outlineLevel="1" x14ac:dyDescent="0.2">
      <c r="A6701" s="2">
        <v>42251</v>
      </c>
      <c r="B6701">
        <v>27.8</v>
      </c>
      <c r="E6701" s="2">
        <v>42251</v>
      </c>
      <c r="F6701">
        <v>1921.22</v>
      </c>
      <c r="G6701">
        <f t="shared" si="939"/>
        <v>-1.5329578244401953E-2</v>
      </c>
      <c r="H6701" s="2">
        <v>42251</v>
      </c>
      <c r="I6701">
        <v>3567.41</v>
      </c>
      <c r="J6701">
        <f t="shared" si="940"/>
        <v>-1.5251224238542971E-2</v>
      </c>
      <c r="K6701">
        <f t="shared" si="936"/>
        <v>-1.526478423854297E-2</v>
      </c>
      <c r="L6701">
        <v>-1.416E-5</v>
      </c>
      <c r="N6701" s="2">
        <v>42251</v>
      </c>
      <c r="O6701">
        <v>42.61</v>
      </c>
      <c r="Q6701" s="2">
        <v>42251</v>
      </c>
      <c r="R6701">
        <v>62262.12</v>
      </c>
      <c r="S6701" s="8">
        <f t="shared" si="941"/>
        <v>-2.0459676045296415E-2</v>
      </c>
      <c r="T6701" s="9">
        <f t="shared" si="937"/>
        <v>-2.0473236045296415E-2</v>
      </c>
      <c r="U6701" s="3">
        <f>Sheet1!$B$17+Sheet1!$B$18*'Portfolio allocation'!K6701</f>
        <v>-1.7024348455180624E-2</v>
      </c>
      <c r="V6701" s="13">
        <f t="shared" si="942"/>
        <v>-3.4488875901157907E-3</v>
      </c>
      <c r="W6701" s="13"/>
      <c r="X6701" s="2">
        <v>42251</v>
      </c>
      <c r="Y6701">
        <v>137.25710000000001</v>
      </c>
      <c r="AA6701" s="2">
        <v>42251</v>
      </c>
      <c r="AB6701">
        <v>2119.37</v>
      </c>
      <c r="AC6701">
        <f t="shared" si="943"/>
        <v>-2.0981249913386568E-2</v>
      </c>
      <c r="AD6701">
        <f t="shared" si="938"/>
        <v>-2.0995409913386567E-2</v>
      </c>
      <c r="AE6701">
        <f>Sheet2!$B$17+Sheet2!$B$18*'Portfolio allocation'!K6701</f>
        <v>-1.3520448573415779E-2</v>
      </c>
      <c r="AF6701">
        <f t="shared" si="944"/>
        <v>-7.4749613399707881E-3</v>
      </c>
      <c r="AH6701" s="2">
        <v>42251</v>
      </c>
      <c r="AI6701">
        <v>2.1309999999999998</v>
      </c>
      <c r="AJ6701">
        <v>0.35399999999999998</v>
      </c>
      <c r="AK6701">
        <v>1.11155</v>
      </c>
      <c r="AR6701" s="3"/>
    </row>
    <row r="6702" spans="1:44" hidden="1" outlineLevel="1" x14ac:dyDescent="0.2">
      <c r="A6702" s="2">
        <v>42254</v>
      </c>
      <c r="B6702">
        <v>27.8</v>
      </c>
      <c r="E6702" s="2">
        <v>42254</v>
      </c>
      <c r="F6702">
        <v>1921.22</v>
      </c>
      <c r="G6702">
        <f t="shared" si="939"/>
        <v>0</v>
      </c>
      <c r="H6702" s="2">
        <v>42254</v>
      </c>
      <c r="I6702">
        <v>3567.41</v>
      </c>
      <c r="J6702">
        <f t="shared" si="940"/>
        <v>0</v>
      </c>
      <c r="K6702">
        <f t="shared" si="936"/>
        <v>-1.416E-5</v>
      </c>
      <c r="L6702">
        <v>2.5188998594050202E-2</v>
      </c>
      <c r="N6702" s="2">
        <v>42254</v>
      </c>
      <c r="O6702">
        <v>42.61</v>
      </c>
      <c r="Q6702" s="2">
        <v>42254</v>
      </c>
      <c r="R6702">
        <v>62262.12</v>
      </c>
      <c r="S6702" s="8">
        <f t="shared" si="941"/>
        <v>0</v>
      </c>
      <c r="T6702" s="9">
        <f t="shared" si="937"/>
        <v>-1.4159999999999998E-5</v>
      </c>
      <c r="U6702" s="3">
        <f>Sheet1!$B$17+Sheet1!$B$18*'Portfolio allocation'!K6702</f>
        <v>4.7155417349250997E-4</v>
      </c>
      <c r="V6702" s="13">
        <f t="shared" si="942"/>
        <v>-4.8571417349250996E-4</v>
      </c>
      <c r="W6702" s="13"/>
      <c r="X6702" s="2">
        <v>42254</v>
      </c>
      <c r="Y6702">
        <v>137.25710000000001</v>
      </c>
      <c r="AA6702" s="2">
        <v>42254</v>
      </c>
      <c r="AB6702">
        <v>2119.37</v>
      </c>
      <c r="AC6702">
        <f t="shared" si="943"/>
        <v>0</v>
      </c>
      <c r="AD6702">
        <f t="shared" si="938"/>
        <v>-1.416E-5</v>
      </c>
      <c r="AE6702">
        <f>Sheet2!$B$17+Sheet2!$B$18*'Portfolio allocation'!K6702</f>
        <v>4.0795578110087889E-5</v>
      </c>
      <c r="AF6702">
        <f t="shared" si="944"/>
        <v>-5.4955578110087889E-5</v>
      </c>
      <c r="AH6702" s="2">
        <v>42254</v>
      </c>
      <c r="AI6702">
        <v>2.1309999999999998</v>
      </c>
      <c r="AJ6702">
        <v>0.35399999999999998</v>
      </c>
      <c r="AK6702">
        <v>1.1158999999999999</v>
      </c>
      <c r="AR6702" s="3"/>
    </row>
    <row r="6703" spans="1:44" hidden="1" outlineLevel="1" x14ac:dyDescent="0.2">
      <c r="A6703" s="2">
        <v>42255</v>
      </c>
      <c r="B6703">
        <v>24.9</v>
      </c>
      <c r="E6703" s="2">
        <v>42255</v>
      </c>
      <c r="F6703">
        <v>1969.41</v>
      </c>
      <c r="G6703">
        <f t="shared" si="939"/>
        <v>2.5083020164270664E-2</v>
      </c>
      <c r="H6703" s="2">
        <v>42255</v>
      </c>
      <c r="I6703">
        <v>3657.32</v>
      </c>
      <c r="J6703">
        <f t="shared" si="940"/>
        <v>2.5203158594050201E-2</v>
      </c>
      <c r="K6703">
        <f t="shared" si="936"/>
        <v>2.5188998594050202E-2</v>
      </c>
      <c r="L6703">
        <v>-1.3828073413756536E-2</v>
      </c>
      <c r="N6703" s="2">
        <v>42255</v>
      </c>
      <c r="O6703">
        <v>43.89</v>
      </c>
      <c r="Q6703" s="2">
        <v>42255</v>
      </c>
      <c r="R6703">
        <v>64132.46</v>
      </c>
      <c r="S6703" s="8">
        <f t="shared" si="941"/>
        <v>3.003977378219691E-2</v>
      </c>
      <c r="T6703" s="9">
        <f t="shared" si="937"/>
        <v>3.0025613782196911E-2</v>
      </c>
      <c r="U6703" s="3">
        <f>Sheet1!$B$17+Sheet1!$B$18*'Portfolio allocation'!K6703</f>
        <v>2.9385256445566648E-2</v>
      </c>
      <c r="V6703" s="13">
        <f t="shared" si="942"/>
        <v>6.4035733663026298E-4</v>
      </c>
      <c r="W6703" s="13"/>
      <c r="X6703" s="2">
        <v>42255</v>
      </c>
      <c r="Y6703">
        <v>140.62889999999999</v>
      </c>
      <c r="AA6703" s="2">
        <v>42255</v>
      </c>
      <c r="AB6703">
        <v>2171.4299999999998</v>
      </c>
      <c r="AC6703">
        <f t="shared" si="943"/>
        <v>2.4563903424130729E-2</v>
      </c>
      <c r="AD6703">
        <f t="shared" si="938"/>
        <v>2.4549223424130729E-2</v>
      </c>
      <c r="AE6703">
        <f>Sheet2!$B$17+Sheet2!$B$18*'Portfolio allocation'!K6703</f>
        <v>2.2452087190668768E-2</v>
      </c>
      <c r="AF6703">
        <f t="shared" si="944"/>
        <v>2.097136233461961E-3</v>
      </c>
      <c r="AH6703" s="2">
        <v>42255</v>
      </c>
      <c r="AI6703">
        <v>2.1859999999999999</v>
      </c>
      <c r="AJ6703">
        <v>0.36699999999999999</v>
      </c>
      <c r="AK6703">
        <v>1.1185499999999999</v>
      </c>
      <c r="AR6703" s="3"/>
    </row>
    <row r="6704" spans="1:44" hidden="1" outlineLevel="1" x14ac:dyDescent="0.2">
      <c r="A6704" s="2">
        <v>42256</v>
      </c>
      <c r="B6704">
        <v>26.23</v>
      </c>
      <c r="E6704" s="2">
        <v>42256</v>
      </c>
      <c r="F6704">
        <v>1942.04</v>
      </c>
      <c r="G6704">
        <f t="shared" si="939"/>
        <v>-1.3897563229596788E-2</v>
      </c>
      <c r="H6704" s="2">
        <v>42256</v>
      </c>
      <c r="I6704">
        <v>3606.8</v>
      </c>
      <c r="J6704">
        <f t="shared" si="940"/>
        <v>-1.3813393413756536E-2</v>
      </c>
      <c r="K6704">
        <f t="shared" si="936"/>
        <v>-1.3828073413756536E-2</v>
      </c>
      <c r="L6704">
        <v>5.3472938227791906E-3</v>
      </c>
      <c r="N6704" s="2">
        <v>42256</v>
      </c>
      <c r="O6704">
        <v>43.07</v>
      </c>
      <c r="Q6704" s="2">
        <v>42256</v>
      </c>
      <c r="R6704">
        <v>62934.29</v>
      </c>
      <c r="S6704" s="8">
        <f t="shared" si="941"/>
        <v>-1.8682738819000511E-2</v>
      </c>
      <c r="T6704" s="9">
        <f t="shared" si="937"/>
        <v>-1.869741881900051E-2</v>
      </c>
      <c r="U6704" s="3">
        <f>Sheet1!$B$17+Sheet1!$B$18*'Portfolio allocation'!K6704</f>
        <v>-1.5376117385891248E-2</v>
      </c>
      <c r="V6704" s="13">
        <f t="shared" si="942"/>
        <v>-3.3213014331092625E-3</v>
      </c>
      <c r="W6704" s="13"/>
      <c r="X6704" s="2">
        <v>42256</v>
      </c>
      <c r="Y6704">
        <v>138.54660000000001</v>
      </c>
      <c r="AA6704" s="2">
        <v>42256</v>
      </c>
      <c r="AB6704">
        <v>2139.2800000000002</v>
      </c>
      <c r="AC6704">
        <f t="shared" si="943"/>
        <v>-1.4805911311900233E-2</v>
      </c>
      <c r="AD6704">
        <f t="shared" si="938"/>
        <v>-1.4820711311900233E-2</v>
      </c>
      <c r="AE6704">
        <f>Sheet2!$B$17+Sheet2!$B$18*'Portfolio allocation'!K6704</f>
        <v>-1.2242888654207489E-2</v>
      </c>
      <c r="AF6704">
        <f t="shared" si="944"/>
        <v>-2.5778226576927445E-3</v>
      </c>
      <c r="AH6704" s="2">
        <v>42256</v>
      </c>
      <c r="AI6704">
        <v>2.1949999999999998</v>
      </c>
      <c r="AJ6704">
        <v>0.37</v>
      </c>
      <c r="AK6704">
        <v>1.1167499999999999</v>
      </c>
      <c r="AR6704" s="3"/>
    </row>
    <row r="6705" spans="1:44" hidden="1" outlineLevel="1" x14ac:dyDescent="0.2">
      <c r="A6705" s="2">
        <v>42257</v>
      </c>
      <c r="B6705">
        <v>24.37</v>
      </c>
      <c r="E6705" s="2">
        <v>42257</v>
      </c>
      <c r="F6705">
        <v>1952.29</v>
      </c>
      <c r="G6705">
        <f t="shared" si="939"/>
        <v>5.2779551399559921E-3</v>
      </c>
      <c r="H6705" s="2">
        <v>42257</v>
      </c>
      <c r="I6705">
        <v>3626.14</v>
      </c>
      <c r="J6705">
        <f t="shared" si="940"/>
        <v>5.3620938227791903E-3</v>
      </c>
      <c r="K6705">
        <f t="shared" si="936"/>
        <v>5.3472938227791906E-3</v>
      </c>
      <c r="L6705">
        <v>4.7836109573266509E-3</v>
      </c>
      <c r="N6705" s="2">
        <v>42257</v>
      </c>
      <c r="O6705">
        <v>43.29</v>
      </c>
      <c r="Q6705" s="2">
        <v>42257</v>
      </c>
      <c r="R6705">
        <v>63255.73</v>
      </c>
      <c r="S6705" s="8">
        <f t="shared" si="941"/>
        <v>5.1075494773993313E-3</v>
      </c>
      <c r="T6705" s="9">
        <f t="shared" si="937"/>
        <v>5.0927494773993316E-3</v>
      </c>
      <c r="U6705" s="3">
        <f>Sheet1!$B$17+Sheet1!$B$18*'Portfolio allocation'!K6705</f>
        <v>6.6223498762941115E-3</v>
      </c>
      <c r="V6705" s="13">
        <f t="shared" si="942"/>
        <v>-1.5296003988947799E-3</v>
      </c>
      <c r="W6705" s="13"/>
      <c r="X6705" s="2">
        <v>42257</v>
      </c>
      <c r="Y6705">
        <v>139.64500000000001</v>
      </c>
      <c r="AA6705" s="2">
        <v>42257</v>
      </c>
      <c r="AB6705">
        <v>2156.2399999999998</v>
      </c>
      <c r="AC6705">
        <f t="shared" si="943"/>
        <v>7.9279009760291341E-3</v>
      </c>
      <c r="AD6705">
        <f t="shared" si="938"/>
        <v>7.913020976029134E-3</v>
      </c>
      <c r="AE6705">
        <f>Sheet2!$B$17+Sheet2!$B$18*'Portfolio allocation'!K6705</f>
        <v>4.808337100383326E-3</v>
      </c>
      <c r="AF6705">
        <f t="shared" si="944"/>
        <v>3.104683875645808E-3</v>
      </c>
      <c r="AH6705" s="2">
        <v>42257</v>
      </c>
      <c r="AI6705">
        <v>2.2269999999999999</v>
      </c>
      <c r="AJ6705">
        <v>0.372</v>
      </c>
      <c r="AK6705">
        <v>1.12225</v>
      </c>
      <c r="AR6705" s="3"/>
    </row>
    <row r="6706" spans="1:44" hidden="1" outlineLevel="1" x14ac:dyDescent="0.2">
      <c r="A6706" s="2">
        <v>42258</v>
      </c>
      <c r="B6706">
        <v>23.2</v>
      </c>
      <c r="E6706" s="2">
        <v>42258</v>
      </c>
      <c r="F6706">
        <v>1961.05</v>
      </c>
      <c r="G6706">
        <f t="shared" si="939"/>
        <v>4.4870382986135215E-3</v>
      </c>
      <c r="H6706" s="2">
        <v>42258</v>
      </c>
      <c r="I6706">
        <v>3643.54</v>
      </c>
      <c r="J6706">
        <f t="shared" si="940"/>
        <v>4.798490957326651E-3</v>
      </c>
      <c r="K6706">
        <f t="shared" si="936"/>
        <v>4.7836109573266509E-3</v>
      </c>
      <c r="L6706">
        <v>-4.0410640888806056E-3</v>
      </c>
      <c r="N6706" s="2">
        <v>42258</v>
      </c>
      <c r="O6706">
        <v>43.48</v>
      </c>
      <c r="Q6706" s="2">
        <v>42258</v>
      </c>
      <c r="R6706">
        <v>63533.36</v>
      </c>
      <c r="S6706" s="8">
        <f t="shared" si="941"/>
        <v>4.3890095015897135E-3</v>
      </c>
      <c r="T6706" s="9">
        <f t="shared" si="937"/>
        <v>4.3741295015897134E-3</v>
      </c>
      <c r="U6706" s="3">
        <f>Sheet1!$B$17+Sheet1!$B$18*'Portfolio allocation'!K6706</f>
        <v>5.9756786074233945E-3</v>
      </c>
      <c r="V6706" s="13">
        <f t="shared" si="942"/>
        <v>-1.6015491058336811E-3</v>
      </c>
      <c r="W6706" s="13"/>
      <c r="X6706" s="2">
        <v>42258</v>
      </c>
      <c r="Y6706">
        <v>140.76259999999999</v>
      </c>
      <c r="AA6706" s="2">
        <v>42258</v>
      </c>
      <c r="AB6706">
        <v>2173.4899999999998</v>
      </c>
      <c r="AC6706">
        <f t="shared" si="943"/>
        <v>8.0000371016213379E-3</v>
      </c>
      <c r="AD6706">
        <f t="shared" si="938"/>
        <v>7.985277101621337E-3</v>
      </c>
      <c r="AE6706">
        <f>Sheet2!$B$17+Sheet2!$B$18*'Portfolio allocation'!K6706</f>
        <v>4.3070959155723943E-3</v>
      </c>
      <c r="AF6706">
        <f t="shared" si="944"/>
        <v>3.6781811860489427E-3</v>
      </c>
      <c r="AH6706" s="2">
        <v>42258</v>
      </c>
      <c r="AI6706">
        <v>2.1869999999999998</v>
      </c>
      <c r="AJ6706">
        <v>0.36899999999999999</v>
      </c>
      <c r="AK6706">
        <v>1.1287</v>
      </c>
      <c r="AR6706" s="3"/>
    </row>
    <row r="6707" spans="1:44" hidden="1" outlineLevel="1" x14ac:dyDescent="0.2">
      <c r="A6707" s="2">
        <v>42261</v>
      </c>
      <c r="B6707">
        <v>24.25</v>
      </c>
      <c r="E6707" s="2">
        <v>42261</v>
      </c>
      <c r="F6707">
        <v>1953.03</v>
      </c>
      <c r="G6707">
        <f t="shared" si="939"/>
        <v>-4.0896458529868784E-3</v>
      </c>
      <c r="H6707" s="2">
        <v>42261</v>
      </c>
      <c r="I6707">
        <v>3628.87</v>
      </c>
      <c r="J6707">
        <f t="shared" si="940"/>
        <v>-4.0263040888806056E-3</v>
      </c>
      <c r="K6707">
        <f t="shared" si="936"/>
        <v>-4.0410640888806056E-3</v>
      </c>
      <c r="L6707">
        <v>1.2829018723734979E-2</v>
      </c>
      <c r="N6707" s="2">
        <v>42261</v>
      </c>
      <c r="O6707">
        <v>43.04</v>
      </c>
      <c r="Q6707" s="2">
        <v>42261</v>
      </c>
      <c r="R6707">
        <v>62890.43</v>
      </c>
      <c r="S6707" s="8">
        <f t="shared" si="941"/>
        <v>-1.0119565532186514E-2</v>
      </c>
      <c r="T6707" s="9">
        <f t="shared" si="937"/>
        <v>-1.0134325532186515E-2</v>
      </c>
      <c r="U6707" s="3">
        <f>Sheet1!$B$17+Sheet1!$B$18*'Portfolio allocation'!K6707</f>
        <v>-4.1482122525926101E-3</v>
      </c>
      <c r="V6707" s="13">
        <f t="shared" si="942"/>
        <v>-5.9861132795939048E-3</v>
      </c>
      <c r="W6707" s="13"/>
      <c r="X6707" s="2">
        <v>42261</v>
      </c>
      <c r="Y6707">
        <v>139.11969999999999</v>
      </c>
      <c r="AA6707" s="2">
        <v>42261</v>
      </c>
      <c r="AB6707">
        <v>2148.13</v>
      </c>
      <c r="AC6707">
        <f t="shared" si="943"/>
        <v>-1.1667870567612315E-2</v>
      </c>
      <c r="AD6707">
        <f t="shared" si="938"/>
        <v>-1.1683070567612315E-2</v>
      </c>
      <c r="AE6707">
        <f>Sheet2!$B$17+Sheet2!$B$18*'Portfolio allocation'!K6707</f>
        <v>-3.5400302733374907E-3</v>
      </c>
      <c r="AF6707">
        <f t="shared" si="944"/>
        <v>-8.143040294274824E-3</v>
      </c>
      <c r="AH6707" s="2">
        <v>42261</v>
      </c>
      <c r="AI6707">
        <v>2.1829999999999998</v>
      </c>
      <c r="AJ6707">
        <v>0.38</v>
      </c>
      <c r="AK6707">
        <v>1.1293</v>
      </c>
      <c r="AR6707" s="3"/>
    </row>
    <row r="6708" spans="1:44" hidden="1" outlineLevel="1" x14ac:dyDescent="0.2">
      <c r="A6708" s="2">
        <v>42262</v>
      </c>
      <c r="B6708">
        <v>22.54</v>
      </c>
      <c r="E6708" s="2">
        <v>42262</v>
      </c>
      <c r="F6708">
        <v>1978.09</v>
      </c>
      <c r="G6708">
        <f t="shared" si="939"/>
        <v>1.2831344116577714E-2</v>
      </c>
      <c r="H6708" s="2">
        <v>42262</v>
      </c>
      <c r="I6708">
        <v>3675.48</v>
      </c>
      <c r="J6708">
        <f t="shared" si="940"/>
        <v>1.2844218723734979E-2</v>
      </c>
      <c r="K6708">
        <f t="shared" si="936"/>
        <v>1.2829018723734979E-2</v>
      </c>
      <c r="L6708">
        <v>8.7265961008630624E-3</v>
      </c>
      <c r="N6708" s="2">
        <v>42262</v>
      </c>
      <c r="O6708">
        <v>43.98</v>
      </c>
      <c r="Q6708" s="2">
        <v>42262</v>
      </c>
      <c r="R6708">
        <v>64263.97</v>
      </c>
      <c r="S6708" s="8">
        <f t="shared" si="941"/>
        <v>2.1840206848641408E-2</v>
      </c>
      <c r="T6708" s="9">
        <f t="shared" si="937"/>
        <v>2.1825006848641408E-2</v>
      </c>
      <c r="U6708" s="3">
        <f>Sheet1!$B$17+Sheet1!$B$18*'Portfolio allocation'!K6708</f>
        <v>1.5205574294794874E-2</v>
      </c>
      <c r="V6708" s="13">
        <f t="shared" si="942"/>
        <v>6.6194325538465344E-3</v>
      </c>
      <c r="W6708" s="13"/>
      <c r="X6708" s="2">
        <v>42262</v>
      </c>
      <c r="Y6708">
        <v>140.91540000000001</v>
      </c>
      <c r="AA6708" s="2">
        <v>42262</v>
      </c>
      <c r="AB6708">
        <v>2175.85</v>
      </c>
      <c r="AC6708">
        <f t="shared" si="943"/>
        <v>1.2904246949672515E-2</v>
      </c>
      <c r="AD6708">
        <f t="shared" si="938"/>
        <v>1.2886406949672516E-2</v>
      </c>
      <c r="AE6708">
        <f>Sheet2!$B$17+Sheet2!$B$18*'Portfolio allocation'!K6708</f>
        <v>1.1461277758378692E-2</v>
      </c>
      <c r="AF6708">
        <f t="shared" si="944"/>
        <v>1.4251291912938235E-3</v>
      </c>
      <c r="AH6708" s="2">
        <v>42262</v>
      </c>
      <c r="AI6708">
        <v>2.2919999999999998</v>
      </c>
      <c r="AJ6708">
        <v>0.44600000000000001</v>
      </c>
      <c r="AK6708">
        <v>1.1274999999999999</v>
      </c>
      <c r="AR6708" s="3"/>
    </row>
    <row r="6709" spans="1:44" hidden="1" outlineLevel="1" x14ac:dyDescent="0.2">
      <c r="A6709" s="2">
        <v>42263</v>
      </c>
      <c r="B6709">
        <v>21.35</v>
      </c>
      <c r="E6709" s="2">
        <v>42263</v>
      </c>
      <c r="F6709">
        <v>1995.31</v>
      </c>
      <c r="G6709">
        <f t="shared" si="939"/>
        <v>8.7053672987578157E-3</v>
      </c>
      <c r="H6709" s="2">
        <v>42263</v>
      </c>
      <c r="I6709">
        <v>3707.62</v>
      </c>
      <c r="J6709">
        <f t="shared" si="940"/>
        <v>8.7444361008630622E-3</v>
      </c>
      <c r="K6709">
        <f t="shared" si="936"/>
        <v>8.7265961008630624E-3</v>
      </c>
      <c r="L6709">
        <v>-2.4137474556724173E-3</v>
      </c>
      <c r="N6709" s="2">
        <v>42263</v>
      </c>
      <c r="O6709">
        <v>44.3</v>
      </c>
      <c r="Q6709" s="2">
        <v>42263</v>
      </c>
      <c r="R6709">
        <v>64731.57</v>
      </c>
      <c r="S6709" s="8">
        <f t="shared" si="941"/>
        <v>7.2762389251705972E-3</v>
      </c>
      <c r="T6709" s="9">
        <f t="shared" si="937"/>
        <v>7.2583989251705974E-3</v>
      </c>
      <c r="U6709" s="3">
        <f>Sheet1!$B$17+Sheet1!$B$18*'Portfolio allocation'!K6709</f>
        <v>1.0499171092620753E-2</v>
      </c>
      <c r="V6709" s="13">
        <f t="shared" si="942"/>
        <v>-3.2407721674501556E-3</v>
      </c>
      <c r="W6709" s="13"/>
      <c r="X6709" s="2">
        <v>42263</v>
      </c>
      <c r="Y6709">
        <v>141.756</v>
      </c>
      <c r="AA6709" s="2">
        <v>42263</v>
      </c>
      <c r="AB6709">
        <v>2188.83</v>
      </c>
      <c r="AC6709">
        <f t="shared" si="943"/>
        <v>5.9654847530850041E-3</v>
      </c>
      <c r="AD6709">
        <f t="shared" si="938"/>
        <v>5.9468047530850041E-3</v>
      </c>
      <c r="AE6709">
        <f>Sheet2!$B$17+Sheet2!$B$18*'Portfolio allocation'!K6709</f>
        <v>7.8132988998539862E-3</v>
      </c>
      <c r="AF6709">
        <f t="shared" si="944"/>
        <v>-1.8664941467689822E-3</v>
      </c>
      <c r="AH6709" s="2">
        <v>42263</v>
      </c>
      <c r="AI6709">
        <v>2.2959999999999998</v>
      </c>
      <c r="AJ6709">
        <v>0.46700000000000003</v>
      </c>
      <c r="AK6709">
        <v>1.1295500000000001</v>
      </c>
      <c r="AR6709" s="3"/>
    </row>
    <row r="6710" spans="1:44" hidden="1" outlineLevel="1" x14ac:dyDescent="0.2">
      <c r="A6710" s="2">
        <v>42264</v>
      </c>
      <c r="B6710">
        <v>21.14</v>
      </c>
      <c r="E6710" s="2">
        <v>42264</v>
      </c>
      <c r="F6710">
        <v>1990.2</v>
      </c>
      <c r="G6710">
        <f t="shared" si="939"/>
        <v>-2.5610055580335134E-3</v>
      </c>
      <c r="H6710" s="2">
        <v>42264</v>
      </c>
      <c r="I6710">
        <v>3698.74</v>
      </c>
      <c r="J6710">
        <f t="shared" si="940"/>
        <v>-2.3950674556724172E-3</v>
      </c>
      <c r="K6710">
        <f t="shared" si="936"/>
        <v>-2.4137474556724173E-3</v>
      </c>
      <c r="L6710">
        <v>-1.616974979155061E-2</v>
      </c>
      <c r="N6710" s="2">
        <v>42264</v>
      </c>
      <c r="O6710">
        <v>44.25</v>
      </c>
      <c r="Q6710" s="2">
        <v>42264</v>
      </c>
      <c r="R6710">
        <v>64658.5</v>
      </c>
      <c r="S6710" s="8">
        <f t="shared" si="941"/>
        <v>-1.128815506869385E-3</v>
      </c>
      <c r="T6710" s="9">
        <f t="shared" si="937"/>
        <v>-1.1474955068693851E-3</v>
      </c>
      <c r="U6710" s="3">
        <f>Sheet1!$B$17+Sheet1!$B$18*'Portfolio allocation'!K6710</f>
        <v>-2.281313369288226E-3</v>
      </c>
      <c r="V6710" s="13">
        <f t="shared" si="942"/>
        <v>1.1338178624188408E-3</v>
      </c>
      <c r="W6710" s="13"/>
      <c r="X6710" s="2">
        <v>42264</v>
      </c>
      <c r="Y6710">
        <v>141.49809999999999</v>
      </c>
      <c r="AA6710" s="2">
        <v>42264</v>
      </c>
      <c r="AB6710">
        <v>2184.85</v>
      </c>
      <c r="AC6710">
        <f t="shared" si="943"/>
        <v>-1.8183230310256926E-3</v>
      </c>
      <c r="AD6710">
        <f t="shared" si="938"/>
        <v>-1.8339230310256925E-3</v>
      </c>
      <c r="AE6710">
        <f>Sheet2!$B$17+Sheet2!$B$18*'Portfolio allocation'!K6710</f>
        <v>-2.0929788064866029E-3</v>
      </c>
      <c r="AF6710">
        <f t="shared" si="944"/>
        <v>2.5905577546091033E-4</v>
      </c>
      <c r="AH6710" s="2">
        <v>42264</v>
      </c>
      <c r="AI6710">
        <v>2.1920000000000002</v>
      </c>
      <c r="AJ6710">
        <v>0.39</v>
      </c>
      <c r="AK6710">
        <v>1.13165</v>
      </c>
      <c r="AR6710" s="3"/>
    </row>
    <row r="6711" spans="1:44" hidden="1" outlineLevel="1" x14ac:dyDescent="0.2">
      <c r="A6711" s="2">
        <v>42265</v>
      </c>
      <c r="B6711">
        <v>22.28</v>
      </c>
      <c r="E6711" s="2">
        <v>42265</v>
      </c>
      <c r="F6711">
        <v>1958.03</v>
      </c>
      <c r="G6711">
        <f t="shared" si="939"/>
        <v>-1.6164204602552523E-2</v>
      </c>
      <c r="H6711" s="2">
        <v>42265</v>
      </c>
      <c r="I6711">
        <v>3638.99</v>
      </c>
      <c r="J6711">
        <f t="shared" si="940"/>
        <v>-1.6154149791550609E-2</v>
      </c>
      <c r="K6711">
        <f t="shared" si="936"/>
        <v>-1.616974979155061E-2</v>
      </c>
      <c r="L6711">
        <v>4.5616853845709977E-3</v>
      </c>
      <c r="N6711" s="2">
        <v>42265</v>
      </c>
      <c r="O6711">
        <v>43.48</v>
      </c>
      <c r="Q6711" s="2">
        <v>42265</v>
      </c>
      <c r="R6711">
        <v>63533.36</v>
      </c>
      <c r="S6711" s="8">
        <f t="shared" si="941"/>
        <v>-1.7401269747983616E-2</v>
      </c>
      <c r="T6711" s="9">
        <f t="shared" si="937"/>
        <v>-1.7416869747983618E-2</v>
      </c>
      <c r="U6711" s="3">
        <f>Sheet1!$B$17+Sheet1!$B$18*'Portfolio allocation'!K6711</f>
        <v>-1.8062547872468061E-2</v>
      </c>
      <c r="V6711" s="13">
        <f t="shared" si="942"/>
        <v>6.4567812448444381E-4</v>
      </c>
      <c r="W6711" s="13"/>
      <c r="X6711" s="2">
        <v>42265</v>
      </c>
      <c r="Y6711">
        <v>138.0308</v>
      </c>
      <c r="AA6711" s="2">
        <v>42265</v>
      </c>
      <c r="AB6711">
        <v>2131.31</v>
      </c>
      <c r="AC6711">
        <f t="shared" si="943"/>
        <v>-2.4505114767604197E-2</v>
      </c>
      <c r="AD6711">
        <f t="shared" si="938"/>
        <v>-2.4518874767604198E-2</v>
      </c>
      <c r="AE6711">
        <f>Sheet2!$B$17+Sheet2!$B$18*'Portfolio allocation'!K6711</f>
        <v>-1.4325167030909539E-2</v>
      </c>
      <c r="AF6711">
        <f t="shared" si="944"/>
        <v>-1.019370773669466E-2</v>
      </c>
      <c r="AH6711" s="2">
        <v>42265</v>
      </c>
      <c r="AI6711">
        <v>2.1339999999999999</v>
      </c>
      <c r="AJ6711">
        <v>0.34399999999999997</v>
      </c>
      <c r="AK6711">
        <v>1.1376999999999999</v>
      </c>
      <c r="AR6711" s="3"/>
    </row>
    <row r="6712" spans="1:44" hidden="1" outlineLevel="1" x14ac:dyDescent="0.2">
      <c r="A6712" s="2">
        <v>42268</v>
      </c>
      <c r="B6712">
        <v>20.14</v>
      </c>
      <c r="E6712" s="2">
        <v>42268</v>
      </c>
      <c r="F6712">
        <v>1966.97</v>
      </c>
      <c r="G6712">
        <f t="shared" si="939"/>
        <v>4.5658135983617232E-3</v>
      </c>
      <c r="H6712" s="2">
        <v>42268</v>
      </c>
      <c r="I6712">
        <v>3655.64</v>
      </c>
      <c r="J6712">
        <f t="shared" si="940"/>
        <v>4.5754453845709975E-3</v>
      </c>
      <c r="K6712">
        <f t="shared" si="936"/>
        <v>4.5616853845709977E-3</v>
      </c>
      <c r="L6712">
        <v>-1.2307493041546783E-2</v>
      </c>
      <c r="N6712" s="2">
        <v>42268</v>
      </c>
      <c r="O6712">
        <v>44.11</v>
      </c>
      <c r="Q6712" s="2">
        <v>42268</v>
      </c>
      <c r="R6712">
        <v>64453.93</v>
      </c>
      <c r="S6712" s="8">
        <f t="shared" si="941"/>
        <v>1.4489553204804606E-2</v>
      </c>
      <c r="T6712" s="9">
        <f t="shared" si="937"/>
        <v>1.4475793204804606E-2</v>
      </c>
      <c r="U6712" s="3">
        <f>Sheet1!$B$17+Sheet1!$B$18*'Portfolio allocation'!K6712</f>
        <v>5.7210799660161512E-3</v>
      </c>
      <c r="V6712" s="13">
        <f t="shared" si="942"/>
        <v>8.7547132387884551E-3</v>
      </c>
      <c r="W6712" s="13"/>
      <c r="X6712" s="2">
        <v>42268</v>
      </c>
      <c r="Y6712">
        <v>139.91249999999999</v>
      </c>
      <c r="AA6712" s="2">
        <v>42268</v>
      </c>
      <c r="AB6712">
        <v>2160.37</v>
      </c>
      <c r="AC6712">
        <f t="shared" si="943"/>
        <v>1.3634806762038432E-2</v>
      </c>
      <c r="AD6712">
        <f t="shared" si="938"/>
        <v>1.3620646762038432E-2</v>
      </c>
      <c r="AE6712">
        <f>Sheet2!$B$17+Sheet2!$B$18*'Portfolio allocation'!K6712</f>
        <v>4.1097540344446374E-3</v>
      </c>
      <c r="AF6712">
        <f t="shared" si="944"/>
        <v>9.5108927275937942E-3</v>
      </c>
      <c r="AH6712" s="2">
        <v>42268</v>
      </c>
      <c r="AI6712">
        <v>2.1989999999999998</v>
      </c>
      <c r="AJ6712">
        <v>0.35399999999999998</v>
      </c>
      <c r="AK6712">
        <v>1.1194999999999999</v>
      </c>
      <c r="AR6712" s="3"/>
    </row>
    <row r="6713" spans="1:44" hidden="1" outlineLevel="1" x14ac:dyDescent="0.2">
      <c r="A6713" s="2">
        <v>42269</v>
      </c>
      <c r="B6713">
        <v>22.44</v>
      </c>
      <c r="E6713" s="2">
        <v>42269</v>
      </c>
      <c r="F6713">
        <v>1942.74</v>
      </c>
      <c r="G6713">
        <f t="shared" si="939"/>
        <v>-1.2318439020422289E-2</v>
      </c>
      <c r="H6713" s="2">
        <v>42269</v>
      </c>
      <c r="I6713">
        <v>3610.7</v>
      </c>
      <c r="J6713">
        <f t="shared" si="940"/>
        <v>-1.2293333041546783E-2</v>
      </c>
      <c r="K6713">
        <f t="shared" si="936"/>
        <v>-1.2307493041546783E-2</v>
      </c>
      <c r="L6713">
        <v>-2.0102827174785752E-3</v>
      </c>
      <c r="N6713" s="2">
        <v>42269</v>
      </c>
      <c r="O6713">
        <v>43.9</v>
      </c>
      <c r="Q6713" s="2">
        <v>42269</v>
      </c>
      <c r="R6713">
        <v>64147.07</v>
      </c>
      <c r="S6713" s="8">
        <f t="shared" si="941"/>
        <v>-4.7609199314921913E-3</v>
      </c>
      <c r="T6713" s="9">
        <f t="shared" si="937"/>
        <v>-4.7750799314921913E-3</v>
      </c>
      <c r="U6713" s="3">
        <f>Sheet1!$B$17+Sheet1!$B$18*'Portfolio allocation'!K6713</f>
        <v>-1.3631669046260852E-2</v>
      </c>
      <c r="V6713" s="13">
        <f t="shared" si="942"/>
        <v>8.8565891147686614E-3</v>
      </c>
      <c r="W6713" s="13"/>
      <c r="X6713" s="2">
        <v>42269</v>
      </c>
      <c r="Y6713">
        <v>137.95439999999999</v>
      </c>
      <c r="AA6713" s="2">
        <v>42269</v>
      </c>
      <c r="AB6713">
        <v>2130.13</v>
      </c>
      <c r="AC6713">
        <f t="shared" si="943"/>
        <v>-1.3997602262575293E-2</v>
      </c>
      <c r="AD6713">
        <f t="shared" si="938"/>
        <v>-1.4011042262575293E-2</v>
      </c>
      <c r="AE6713">
        <f>Sheet2!$B$17+Sheet2!$B$18*'Portfolio allocation'!K6713</f>
        <v>-1.0890749793724711E-2</v>
      </c>
      <c r="AF6713">
        <f t="shared" si="944"/>
        <v>-3.1202924688505818E-3</v>
      </c>
      <c r="AH6713" s="2">
        <v>42269</v>
      </c>
      <c r="AI6713">
        <v>2.1320000000000001</v>
      </c>
      <c r="AJ6713">
        <v>0.33600000000000002</v>
      </c>
      <c r="AK6713">
        <v>1.1133500000000001</v>
      </c>
      <c r="AR6713" s="3"/>
    </row>
    <row r="6714" spans="1:44" hidden="1" outlineLevel="1" x14ac:dyDescent="0.2">
      <c r="A6714" s="2">
        <v>42270</v>
      </c>
      <c r="B6714">
        <v>22.13</v>
      </c>
      <c r="E6714" s="2">
        <v>42270</v>
      </c>
      <c r="F6714">
        <v>1938.76</v>
      </c>
      <c r="G6714">
        <f t="shared" si="939"/>
        <v>-2.0486529334856618E-3</v>
      </c>
      <c r="H6714" s="2">
        <v>42270</v>
      </c>
      <c r="I6714">
        <v>3603.49</v>
      </c>
      <c r="J6714">
        <f t="shared" si="940"/>
        <v>-1.9968427174785752E-3</v>
      </c>
      <c r="K6714">
        <f t="shared" si="936"/>
        <v>-2.0102827174785752E-3</v>
      </c>
      <c r="L6714">
        <v>-3.3767660313750824E-3</v>
      </c>
      <c r="N6714" s="2">
        <v>42270</v>
      </c>
      <c r="O6714">
        <v>43.87</v>
      </c>
      <c r="Q6714" s="2">
        <v>42270</v>
      </c>
      <c r="R6714">
        <v>64103.23</v>
      </c>
      <c r="S6714" s="8">
        <f t="shared" si="941"/>
        <v>-6.834295003652624E-4</v>
      </c>
      <c r="T6714" s="9">
        <f t="shared" si="937"/>
        <v>-6.9686950036526238E-4</v>
      </c>
      <c r="U6714" s="3">
        <f>Sheet1!$B$17+Sheet1!$B$18*'Portfolio allocation'!K6714</f>
        <v>-1.8184483964760073E-3</v>
      </c>
      <c r="V6714" s="13">
        <f t="shared" si="942"/>
        <v>1.1215788961107449E-3</v>
      </c>
      <c r="W6714" s="13"/>
      <c r="X6714" s="2">
        <v>42270</v>
      </c>
      <c r="Y6714">
        <v>137.21889999999999</v>
      </c>
      <c r="AA6714" s="2">
        <v>42270</v>
      </c>
      <c r="AB6714">
        <v>2118.7800000000002</v>
      </c>
      <c r="AC6714">
        <f t="shared" si="943"/>
        <v>-5.3283132954325962E-3</v>
      </c>
      <c r="AD6714">
        <f t="shared" si="938"/>
        <v>-5.3416732954325958E-3</v>
      </c>
      <c r="AE6714">
        <f>Sheet2!$B$17+Sheet2!$B$18*'Portfolio allocation'!K6714</f>
        <v>-1.734207667968217E-3</v>
      </c>
      <c r="AF6714">
        <f t="shared" si="944"/>
        <v>-3.6074656274643789E-3</v>
      </c>
      <c r="AH6714" s="2">
        <v>42270</v>
      </c>
      <c r="AI6714">
        <v>2.1509999999999998</v>
      </c>
      <c r="AJ6714">
        <v>0.33400000000000002</v>
      </c>
      <c r="AK6714">
        <v>1.1145</v>
      </c>
      <c r="AR6714" s="3"/>
    </row>
    <row r="6715" spans="1:44" hidden="1" outlineLevel="1" x14ac:dyDescent="0.2">
      <c r="A6715" s="2">
        <v>42271</v>
      </c>
      <c r="B6715">
        <v>23.47</v>
      </c>
      <c r="E6715" s="2">
        <v>42271</v>
      </c>
      <c r="F6715">
        <v>1932.24</v>
      </c>
      <c r="G6715">
        <f t="shared" si="939"/>
        <v>-3.3629742722152134E-3</v>
      </c>
      <c r="H6715" s="2">
        <v>42271</v>
      </c>
      <c r="I6715">
        <v>3591.37</v>
      </c>
      <c r="J6715">
        <f t="shared" si="940"/>
        <v>-3.3634060313750824E-3</v>
      </c>
      <c r="K6715">
        <f t="shared" si="936"/>
        <v>-3.3767660313750824E-3</v>
      </c>
      <c r="L6715">
        <v>-4.7473915313648945E-4</v>
      </c>
      <c r="N6715" s="2">
        <v>42271</v>
      </c>
      <c r="O6715">
        <v>43.91</v>
      </c>
      <c r="Q6715" s="2">
        <v>42271</v>
      </c>
      <c r="R6715">
        <v>64161.7</v>
      </c>
      <c r="S6715" s="8">
        <f t="shared" si="941"/>
        <v>9.1212252487116174E-4</v>
      </c>
      <c r="T6715" s="9">
        <f t="shared" si="937"/>
        <v>8.9876252487116172E-4</v>
      </c>
      <c r="U6715" s="3">
        <f>Sheet1!$B$17+Sheet1!$B$18*'Portfolio allocation'!K6715</f>
        <v>-3.3861126854706461E-3</v>
      </c>
      <c r="V6715" s="13">
        <f t="shared" si="942"/>
        <v>4.2848752103418078E-3</v>
      </c>
      <c r="W6715" s="13"/>
      <c r="X6715" s="2">
        <v>42271</v>
      </c>
      <c r="Y6715">
        <v>137.93530000000001</v>
      </c>
      <c r="AA6715" s="2">
        <v>42271</v>
      </c>
      <c r="AB6715">
        <v>2129.84</v>
      </c>
      <c r="AC6715">
        <f t="shared" si="943"/>
        <v>5.2199850857568286E-3</v>
      </c>
      <c r="AD6715">
        <f t="shared" si="938"/>
        <v>5.2074650857568284E-3</v>
      </c>
      <c r="AE6715">
        <f>Sheet2!$B$17+Sheet2!$B$18*'Portfolio allocation'!K6715</f>
        <v>-2.9493194928273381E-3</v>
      </c>
      <c r="AF6715">
        <f t="shared" si="944"/>
        <v>8.1567845785841669E-3</v>
      </c>
      <c r="AH6715" s="2">
        <v>42271</v>
      </c>
      <c r="AI6715">
        <v>2.1280000000000001</v>
      </c>
      <c r="AJ6715">
        <v>0.313</v>
      </c>
      <c r="AK6715">
        <v>1.1288499999999999</v>
      </c>
      <c r="AR6715" s="3"/>
    </row>
    <row r="6716" spans="1:44" hidden="1" outlineLevel="1" x14ac:dyDescent="0.2">
      <c r="A6716" s="2">
        <v>42272</v>
      </c>
      <c r="B6716">
        <v>23.62</v>
      </c>
      <c r="E6716" s="2">
        <v>42272</v>
      </c>
      <c r="F6716">
        <v>1931.34</v>
      </c>
      <c r="G6716">
        <f t="shared" si="939"/>
        <v>-4.6578064836666488E-4</v>
      </c>
      <c r="H6716" s="2">
        <v>42272</v>
      </c>
      <c r="I6716">
        <v>3589.71</v>
      </c>
      <c r="J6716">
        <f t="shared" si="940"/>
        <v>-4.6221915313648942E-4</v>
      </c>
      <c r="K6716">
        <f t="shared" si="936"/>
        <v>-4.7473915313648945E-4</v>
      </c>
      <c r="L6716">
        <v>-2.539145460931384E-2</v>
      </c>
      <c r="N6716" s="2">
        <v>42272</v>
      </c>
      <c r="O6716">
        <v>43.94</v>
      </c>
      <c r="Q6716" s="2">
        <v>42272</v>
      </c>
      <c r="R6716">
        <v>64205.53</v>
      </c>
      <c r="S6716" s="8">
        <f t="shared" si="941"/>
        <v>6.8311781015784057E-4</v>
      </c>
      <c r="T6716" s="9">
        <f t="shared" si="937"/>
        <v>6.7059781015784054E-4</v>
      </c>
      <c r="U6716" s="3">
        <f>Sheet1!$B$17+Sheet1!$B$18*'Portfolio allocation'!K6716</f>
        <v>-5.6833903613678623E-5</v>
      </c>
      <c r="V6716" s="13">
        <f t="shared" si="942"/>
        <v>7.2743171377151917E-4</v>
      </c>
      <c r="W6716" s="13"/>
      <c r="X6716" s="2">
        <v>42272</v>
      </c>
      <c r="Y6716">
        <v>138.9</v>
      </c>
      <c r="AA6716" s="2">
        <v>42272</v>
      </c>
      <c r="AB6716">
        <v>2144.7399999999998</v>
      </c>
      <c r="AC6716">
        <f t="shared" si="943"/>
        <v>6.9958306727264663E-3</v>
      </c>
      <c r="AD6716">
        <f t="shared" si="938"/>
        <v>6.9824706727264667E-3</v>
      </c>
      <c r="AE6716">
        <f>Sheet2!$B$17+Sheet2!$B$18*'Portfolio allocation'!K6716</f>
        <v>-3.6876315529581064E-4</v>
      </c>
      <c r="AF6716">
        <f t="shared" si="944"/>
        <v>7.351233828022277E-3</v>
      </c>
      <c r="AH6716" s="2">
        <v>42272</v>
      </c>
      <c r="AI6716">
        <v>2.1659999999999999</v>
      </c>
      <c r="AJ6716">
        <v>0.33400000000000002</v>
      </c>
      <c r="AK6716">
        <v>1.1173500000000001</v>
      </c>
      <c r="AR6716" s="3"/>
    </row>
    <row r="6717" spans="1:44" hidden="1" outlineLevel="1" x14ac:dyDescent="0.2">
      <c r="A6717" s="2">
        <v>42275</v>
      </c>
      <c r="B6717">
        <v>27.63</v>
      </c>
      <c r="E6717" s="2">
        <v>42275</v>
      </c>
      <c r="F6717">
        <v>1881.77</v>
      </c>
      <c r="G6717">
        <f t="shared" si="939"/>
        <v>-2.5666117824929779E-2</v>
      </c>
      <c r="H6717" s="2">
        <v>42275</v>
      </c>
      <c r="I6717">
        <v>3498.61</v>
      </c>
      <c r="J6717">
        <f t="shared" si="940"/>
        <v>-2.5378094609313839E-2</v>
      </c>
      <c r="K6717">
        <f t="shared" si="936"/>
        <v>-2.539145460931384E-2</v>
      </c>
      <c r="L6717">
        <v>1.2789816568293318E-3</v>
      </c>
      <c r="N6717" s="2">
        <v>42275</v>
      </c>
      <c r="O6717">
        <v>43.29</v>
      </c>
      <c r="Q6717" s="2">
        <v>42275</v>
      </c>
      <c r="R6717">
        <v>63255.73</v>
      </c>
      <c r="S6717" s="8">
        <f t="shared" si="941"/>
        <v>-1.4793118287474538E-2</v>
      </c>
      <c r="T6717" s="9">
        <f t="shared" si="937"/>
        <v>-1.4806478287474539E-2</v>
      </c>
      <c r="U6717" s="3">
        <f>Sheet1!$B$17+Sheet1!$B$18*'Portfolio allocation'!K6717</f>
        <v>-2.8641921348485581E-2</v>
      </c>
      <c r="V6717" s="13">
        <f t="shared" si="942"/>
        <v>1.3835443061011043E-2</v>
      </c>
      <c r="W6717" s="13"/>
      <c r="X6717" s="2">
        <v>42275</v>
      </c>
      <c r="Y6717">
        <v>136.1301</v>
      </c>
      <c r="AA6717" s="2">
        <v>42275</v>
      </c>
      <c r="AB6717">
        <v>2101.96</v>
      </c>
      <c r="AC6717">
        <f t="shared" si="943"/>
        <v>-1.994647369844349E-2</v>
      </c>
      <c r="AD6717">
        <f t="shared" si="938"/>
        <v>-1.9959433698443489E-2</v>
      </c>
      <c r="AE6717">
        <f>Sheet2!$B$17+Sheet2!$B$18*'Portfolio allocation'!K6717</f>
        <v>-2.252534222183257E-2</v>
      </c>
      <c r="AF6717">
        <f t="shared" si="944"/>
        <v>2.5659085233890808E-3</v>
      </c>
      <c r="AH6717" s="2">
        <v>42275</v>
      </c>
      <c r="AI6717">
        <v>2.0979999999999999</v>
      </c>
      <c r="AJ6717">
        <v>0.32400000000000001</v>
      </c>
      <c r="AK6717">
        <v>1.1208499999999999</v>
      </c>
      <c r="AR6717" s="3"/>
    </row>
    <row r="6718" spans="1:44" hidden="1" outlineLevel="1" x14ac:dyDescent="0.2">
      <c r="A6718" s="2">
        <v>42276</v>
      </c>
      <c r="B6718">
        <v>26.83</v>
      </c>
      <c r="E6718" s="2">
        <v>42276</v>
      </c>
      <c r="F6718">
        <v>1884.09</v>
      </c>
      <c r="G6718">
        <f t="shared" si="939"/>
        <v>1.2328818080848958E-3</v>
      </c>
      <c r="H6718" s="2">
        <v>42276</v>
      </c>
      <c r="I6718">
        <v>3503.13</v>
      </c>
      <c r="J6718">
        <f t="shared" si="940"/>
        <v>1.2919416568293318E-3</v>
      </c>
      <c r="K6718">
        <f t="shared" si="936"/>
        <v>1.2789816568293318E-3</v>
      </c>
      <c r="L6718">
        <v>1.9124331615098536E-2</v>
      </c>
      <c r="N6718" s="2">
        <v>42276</v>
      </c>
      <c r="O6718">
        <v>43.44</v>
      </c>
      <c r="Q6718" s="2">
        <v>42276</v>
      </c>
      <c r="R6718">
        <v>63474.93</v>
      </c>
      <c r="S6718" s="8">
        <f t="shared" si="941"/>
        <v>3.4652987168117821E-3</v>
      </c>
      <c r="T6718" s="9">
        <f t="shared" si="937"/>
        <v>3.4523387168117823E-3</v>
      </c>
      <c r="U6718" s="3">
        <f>Sheet1!$B$17+Sheet1!$B$18*'Portfolio allocation'!K6718</f>
        <v>1.9550790547749157E-3</v>
      </c>
      <c r="V6718" s="13">
        <f t="shared" si="942"/>
        <v>1.4972596620368667E-3</v>
      </c>
      <c r="W6718" s="13"/>
      <c r="X6718" s="2">
        <v>42276</v>
      </c>
      <c r="Y6718">
        <v>136.0823</v>
      </c>
      <c r="AA6718" s="2">
        <v>42276</v>
      </c>
      <c r="AB6718">
        <v>2101.23</v>
      </c>
      <c r="AC6718">
        <f t="shared" si="943"/>
        <v>-3.472949057070629E-4</v>
      </c>
      <c r="AD6718">
        <f t="shared" si="938"/>
        <v>-3.6013490570706291E-4</v>
      </c>
      <c r="AE6718">
        <f>Sheet2!$B$17+Sheet2!$B$18*'Portfolio allocation'!K6718</f>
        <v>1.1906901303901773E-3</v>
      </c>
      <c r="AF6718">
        <f t="shared" si="944"/>
        <v>-1.5508250360972402E-3</v>
      </c>
      <c r="AH6718" s="2">
        <v>42276</v>
      </c>
      <c r="AI6718">
        <v>2.06</v>
      </c>
      <c r="AJ6718">
        <v>0.32100000000000001</v>
      </c>
      <c r="AK6718">
        <v>1.12195</v>
      </c>
      <c r="AR6718" s="3"/>
    </row>
    <row r="6719" spans="1:44" hidden="1" outlineLevel="1" x14ac:dyDescent="0.2">
      <c r="A6719" s="2">
        <v>42277</v>
      </c>
      <c r="B6719">
        <v>24.5</v>
      </c>
      <c r="E6719" s="2">
        <v>42277</v>
      </c>
      <c r="F6719">
        <v>1920.03</v>
      </c>
      <c r="G6719">
        <f t="shared" si="939"/>
        <v>1.9075521869974299E-2</v>
      </c>
      <c r="H6719" s="2">
        <v>42277</v>
      </c>
      <c r="I6719">
        <v>3570.17</v>
      </c>
      <c r="J6719">
        <f t="shared" si="940"/>
        <v>1.9137171615098536E-2</v>
      </c>
      <c r="K6719">
        <f t="shared" si="936"/>
        <v>1.9124331615098536E-2</v>
      </c>
      <c r="L6719">
        <v>2.0320805595250928E-3</v>
      </c>
      <c r="N6719" s="2">
        <v>42277</v>
      </c>
      <c r="O6719">
        <v>44.26</v>
      </c>
      <c r="Q6719" s="2">
        <v>42277</v>
      </c>
      <c r="R6719">
        <v>64673.11</v>
      </c>
      <c r="S6719" s="8">
        <f t="shared" si="941"/>
        <v>1.8876428851516636E-2</v>
      </c>
      <c r="T6719" s="9">
        <f t="shared" si="937"/>
        <v>1.8863588851516636E-2</v>
      </c>
      <c r="U6719" s="3">
        <f>Sheet1!$B$17+Sheet1!$B$18*'Portfolio allocation'!K6719</f>
        <v>2.24277167882126E-2</v>
      </c>
      <c r="V6719" s="13">
        <f t="shared" si="942"/>
        <v>-3.5641279366959641E-3</v>
      </c>
      <c r="W6719" s="13"/>
      <c r="X6719" s="2">
        <v>42277</v>
      </c>
      <c r="Y6719">
        <v>138.47020000000001</v>
      </c>
      <c r="AA6719" s="2">
        <v>42277</v>
      </c>
      <c r="AB6719">
        <v>2138.1</v>
      </c>
      <c r="AC6719">
        <f t="shared" si="943"/>
        <v>1.7546865407404244E-2</v>
      </c>
      <c r="AD6719">
        <f t="shared" si="938"/>
        <v>1.7534225407404243E-2</v>
      </c>
      <c r="AE6719">
        <f>Sheet2!$B$17+Sheet2!$B$18*'Portfolio allocation'!K6719</f>
        <v>1.7059230589336765E-2</v>
      </c>
      <c r="AF6719">
        <f t="shared" si="944"/>
        <v>4.7499481806747776E-4</v>
      </c>
      <c r="AH6719" s="2">
        <v>42277</v>
      </c>
      <c r="AI6719">
        <v>2.0350000000000001</v>
      </c>
      <c r="AJ6719">
        <v>0.316</v>
      </c>
      <c r="AK6719">
        <v>1.11625</v>
      </c>
      <c r="AR6719" s="3"/>
    </row>
    <row r="6720" spans="1:44" hidden="1" outlineLevel="1" x14ac:dyDescent="0.2">
      <c r="A6720" s="2">
        <v>42278</v>
      </c>
      <c r="B6720">
        <v>22.55</v>
      </c>
      <c r="E6720" s="2">
        <v>42278</v>
      </c>
      <c r="F6720">
        <v>1923.82</v>
      </c>
      <c r="G6720">
        <f t="shared" si="939"/>
        <v>1.9739274907162319E-3</v>
      </c>
      <c r="H6720" s="2">
        <v>42278</v>
      </c>
      <c r="I6720">
        <v>3577.47</v>
      </c>
      <c r="J6720">
        <f t="shared" si="940"/>
        <v>2.0447205595250928E-3</v>
      </c>
      <c r="K6720">
        <f t="shared" si="936"/>
        <v>2.0320805595250928E-3</v>
      </c>
      <c r="L6720">
        <v>1.4403295221930566E-2</v>
      </c>
      <c r="N6720" s="2">
        <v>42278</v>
      </c>
      <c r="O6720">
        <v>44.61</v>
      </c>
      <c r="Q6720" s="2">
        <v>42278</v>
      </c>
      <c r="R6720">
        <v>65184.54</v>
      </c>
      <c r="S6720" s="8">
        <f t="shared" si="941"/>
        <v>7.9079234012404687E-3</v>
      </c>
      <c r="T6720" s="9">
        <f t="shared" si="937"/>
        <v>7.8952834012404691E-3</v>
      </c>
      <c r="U6720" s="3">
        <f>Sheet1!$B$17+Sheet1!$B$18*'Portfolio allocation'!K6720</f>
        <v>2.8190532020118193E-3</v>
      </c>
      <c r="V6720" s="13">
        <f t="shared" si="942"/>
        <v>5.0762301992286502E-3</v>
      </c>
      <c r="W6720" s="13"/>
      <c r="X6720" s="2">
        <v>42278</v>
      </c>
      <c r="Y6720">
        <v>137.15209999999999</v>
      </c>
      <c r="AA6720" s="2">
        <v>42278</v>
      </c>
      <c r="AB6720">
        <v>2117.75</v>
      </c>
      <c r="AC6720">
        <f t="shared" si="943"/>
        <v>-9.5177961741732542E-3</v>
      </c>
      <c r="AD6720">
        <f t="shared" si="938"/>
        <v>-9.5297161741732545E-3</v>
      </c>
      <c r="AE6720">
        <f>Sheet2!$B$17+Sheet2!$B$18*'Portfolio allocation'!K6720</f>
        <v>1.8603648879579483E-3</v>
      </c>
      <c r="AF6720">
        <f t="shared" si="944"/>
        <v>-1.1390081062131203E-2</v>
      </c>
      <c r="AH6720" s="2">
        <v>42278</v>
      </c>
      <c r="AI6720">
        <v>2.0419999999999998</v>
      </c>
      <c r="AJ6720">
        <v>0.29799999999999999</v>
      </c>
      <c r="AK6720">
        <v>1.1204000000000001</v>
      </c>
      <c r="AR6720" s="3"/>
    </row>
    <row r="6721" spans="1:44" hidden="1" outlineLevel="1" x14ac:dyDescent="0.2">
      <c r="A6721" s="2">
        <v>42279</v>
      </c>
      <c r="B6721">
        <v>20.94</v>
      </c>
      <c r="E6721" s="2">
        <v>42279</v>
      </c>
      <c r="F6721">
        <v>1951.36</v>
      </c>
      <c r="G6721">
        <f t="shared" si="939"/>
        <v>1.4315268580220586E-2</v>
      </c>
      <c r="H6721" s="2">
        <v>42279</v>
      </c>
      <c r="I6721">
        <v>3629.04</v>
      </c>
      <c r="J6721">
        <f t="shared" si="940"/>
        <v>1.4415215221930566E-2</v>
      </c>
      <c r="K6721">
        <f t="shared" si="936"/>
        <v>1.4403295221930566E-2</v>
      </c>
      <c r="L6721">
        <v>1.8334414200119165E-2</v>
      </c>
      <c r="N6721" s="2">
        <v>42279</v>
      </c>
      <c r="O6721">
        <v>45.57</v>
      </c>
      <c r="Q6721" s="2">
        <v>42279</v>
      </c>
      <c r="R6721">
        <v>66587.25</v>
      </c>
      <c r="S6721" s="8">
        <f t="shared" si="941"/>
        <v>2.1519059580692002E-2</v>
      </c>
      <c r="T6721" s="9">
        <f t="shared" si="937"/>
        <v>2.1507139580692003E-2</v>
      </c>
      <c r="U6721" s="3">
        <f>Sheet1!$B$17+Sheet1!$B$18*'Portfolio allocation'!K6721</f>
        <v>1.7011624190997023E-2</v>
      </c>
      <c r="V6721" s="13">
        <f t="shared" si="942"/>
        <v>4.4955153896949797E-3</v>
      </c>
      <c r="W6721" s="13"/>
      <c r="X6721" s="2">
        <v>42279</v>
      </c>
      <c r="Y6721">
        <v>138.0977</v>
      </c>
      <c r="AA6721" s="2">
        <v>42279</v>
      </c>
      <c r="AB6721">
        <v>2132.35</v>
      </c>
      <c r="AC6721">
        <f t="shared" si="943"/>
        <v>6.894109314130592E-3</v>
      </c>
      <c r="AD6721">
        <f t="shared" si="938"/>
        <v>6.8848293141305916E-3</v>
      </c>
      <c r="AE6721">
        <f>Sheet2!$B$17+Sheet2!$B$18*'Portfolio allocation'!K6721</f>
        <v>1.2861164584000146E-2</v>
      </c>
      <c r="AF6721">
        <f t="shared" si="944"/>
        <v>-5.9763352698695548E-3</v>
      </c>
      <c r="AH6721" s="2">
        <v>42279</v>
      </c>
      <c r="AI6721">
        <v>1.9910000000000001</v>
      </c>
      <c r="AJ6721">
        <v>0.23200000000000001</v>
      </c>
      <c r="AK6721">
        <v>1.1275500000000001</v>
      </c>
      <c r="AR6721" s="3"/>
    </row>
    <row r="6722" spans="1:44" hidden="1" outlineLevel="1" x14ac:dyDescent="0.2">
      <c r="A6722" s="2">
        <v>42282</v>
      </c>
      <c r="B6722">
        <v>19.54</v>
      </c>
      <c r="E6722" s="2">
        <v>42282</v>
      </c>
      <c r="F6722">
        <v>1987.05</v>
      </c>
      <c r="G6722">
        <f t="shared" si="939"/>
        <v>1.8289808133814311E-2</v>
      </c>
      <c r="H6722" s="2">
        <v>42282</v>
      </c>
      <c r="I6722">
        <v>3695.61</v>
      </c>
      <c r="J6722">
        <f t="shared" si="940"/>
        <v>1.8343694200119165E-2</v>
      </c>
      <c r="K6722">
        <f t="shared" si="936"/>
        <v>1.8334414200119165E-2</v>
      </c>
      <c r="L6722">
        <v>-3.603012772343464E-3</v>
      </c>
      <c r="N6722" s="2">
        <v>42282</v>
      </c>
      <c r="O6722">
        <v>46.63</v>
      </c>
      <c r="Q6722" s="2">
        <v>42282</v>
      </c>
      <c r="R6722">
        <v>68136.19</v>
      </c>
      <c r="S6722" s="8">
        <f t="shared" si="941"/>
        <v>2.3261810631915347E-2</v>
      </c>
      <c r="T6722" s="9">
        <f t="shared" si="937"/>
        <v>2.3252530631915347E-2</v>
      </c>
      <c r="U6722" s="3">
        <f>Sheet1!$B$17+Sheet1!$B$18*'Portfolio allocation'!K6722</f>
        <v>2.1521503510578747E-2</v>
      </c>
      <c r="V6722" s="13">
        <f t="shared" si="942"/>
        <v>1.7310271213366001E-3</v>
      </c>
      <c r="W6722" s="13"/>
      <c r="X6722" s="2">
        <v>42282</v>
      </c>
      <c r="Y6722">
        <v>142.35769999999999</v>
      </c>
      <c r="AA6722" s="2">
        <v>42282</v>
      </c>
      <c r="AB6722">
        <v>2198.12</v>
      </c>
      <c r="AC6722">
        <f t="shared" si="943"/>
        <v>3.0843904612282147E-2</v>
      </c>
      <c r="AD6722">
        <f t="shared" si="938"/>
        <v>3.0834344612282148E-2</v>
      </c>
      <c r="AE6722">
        <f>Sheet2!$B$17+Sheet2!$B$18*'Portfolio allocation'!K6722</f>
        <v>1.6356815871321203E-2</v>
      </c>
      <c r="AF6722">
        <f t="shared" si="944"/>
        <v>1.4477528740960945E-2</v>
      </c>
      <c r="AH6722" s="2">
        <v>42282</v>
      </c>
      <c r="AI6722">
        <v>2.0579999999999998</v>
      </c>
      <c r="AJ6722">
        <v>0.23899999999999999</v>
      </c>
      <c r="AK6722">
        <v>1.1211500000000001</v>
      </c>
      <c r="AR6722" s="3"/>
    </row>
    <row r="6723" spans="1:44" hidden="1" outlineLevel="1" x14ac:dyDescent="0.2">
      <c r="A6723" s="2">
        <v>42283</v>
      </c>
      <c r="B6723">
        <v>19.399999999999999</v>
      </c>
      <c r="E6723" s="2">
        <v>42283</v>
      </c>
      <c r="F6723">
        <v>1979.92</v>
      </c>
      <c r="G6723">
        <f t="shared" si="939"/>
        <v>-3.5882338139452408E-3</v>
      </c>
      <c r="H6723" s="2">
        <v>42283</v>
      </c>
      <c r="I6723">
        <v>3682.33</v>
      </c>
      <c r="J6723">
        <f t="shared" si="940"/>
        <v>-3.5934527723434639E-3</v>
      </c>
      <c r="K6723">
        <f t="shared" si="936"/>
        <v>-3.603012772343464E-3</v>
      </c>
      <c r="L6723">
        <v>8.4173698150899617E-3</v>
      </c>
      <c r="N6723" s="2">
        <v>42283</v>
      </c>
      <c r="O6723">
        <v>46.75</v>
      </c>
      <c r="Q6723" s="2">
        <v>42283</v>
      </c>
      <c r="R6723">
        <v>68311.5</v>
      </c>
      <c r="S6723" s="8">
        <f t="shared" si="941"/>
        <v>2.5729351758587704E-3</v>
      </c>
      <c r="T6723" s="9">
        <f t="shared" si="937"/>
        <v>2.5633751758587704E-3</v>
      </c>
      <c r="U6723" s="3">
        <f>Sheet1!$B$17+Sheet1!$B$18*'Portfolio allocation'!K6723</f>
        <v>-3.6456686805644979E-3</v>
      </c>
      <c r="V6723" s="13">
        <f t="shared" si="942"/>
        <v>6.2090438564232683E-3</v>
      </c>
      <c r="W6723" s="13"/>
      <c r="X6723" s="2">
        <v>42283</v>
      </c>
      <c r="Y6723">
        <v>142.10939999999999</v>
      </c>
      <c r="AA6723" s="2">
        <v>42283</v>
      </c>
      <c r="AB6723">
        <v>2194.29</v>
      </c>
      <c r="AC6723">
        <f t="shared" si="943"/>
        <v>-1.7423980492420332E-3</v>
      </c>
      <c r="AD6723">
        <f t="shared" si="938"/>
        <v>-1.7517580492420332E-3</v>
      </c>
      <c r="AE6723">
        <f>Sheet2!$B$17+Sheet2!$B$18*'Portfolio allocation'!K6723</f>
        <v>-3.1505038669728245E-3</v>
      </c>
      <c r="AF6723">
        <f t="shared" si="944"/>
        <v>1.3987458177307913E-3</v>
      </c>
      <c r="AH6723" s="2">
        <v>42283</v>
      </c>
      <c r="AI6723">
        <v>2.0350000000000001</v>
      </c>
      <c r="AJ6723">
        <v>0.23400000000000001</v>
      </c>
      <c r="AK6723">
        <v>1.1263000000000001</v>
      </c>
      <c r="AR6723" s="3"/>
    </row>
    <row r="6724" spans="1:44" hidden="1" outlineLevel="1" x14ac:dyDescent="0.2">
      <c r="A6724" s="2">
        <v>42284</v>
      </c>
      <c r="B6724">
        <v>18.399999999999999</v>
      </c>
      <c r="E6724" s="2">
        <v>42284</v>
      </c>
      <c r="F6724">
        <v>1995.83</v>
      </c>
      <c r="G6724">
        <f t="shared" si="939"/>
        <v>8.0356782092205759E-3</v>
      </c>
      <c r="H6724" s="2">
        <v>42284</v>
      </c>
      <c r="I6724">
        <v>3713.36</v>
      </c>
      <c r="J6724">
        <f t="shared" si="940"/>
        <v>8.4267298150899617E-3</v>
      </c>
      <c r="K6724">
        <f t="shared" ref="K6724:K6787" si="945">J6724-(AJ6723/25000)</f>
        <v>8.4173698150899617E-3</v>
      </c>
      <c r="L6724">
        <v>8.8123187633840812E-3</v>
      </c>
      <c r="N6724" s="2">
        <v>42284</v>
      </c>
      <c r="O6724">
        <v>46.8</v>
      </c>
      <c r="Q6724" s="2">
        <v>42284</v>
      </c>
      <c r="R6724">
        <v>68384.56</v>
      </c>
      <c r="S6724" s="8">
        <f t="shared" si="941"/>
        <v>1.0695124539792378E-3</v>
      </c>
      <c r="T6724" s="9">
        <f t="shared" ref="T6724:T6787" si="946">S6724-(AJ6723/100/250)</f>
        <v>1.0601524539792379E-3</v>
      </c>
      <c r="U6724" s="3">
        <f>Sheet1!$B$17+Sheet1!$B$18*'Portfolio allocation'!K6724</f>
        <v>1.01444188607456E-2</v>
      </c>
      <c r="V6724" s="13">
        <f t="shared" si="942"/>
        <v>-9.0842664067663625E-3</v>
      </c>
      <c r="W6724" s="13"/>
      <c r="X6724" s="2">
        <v>42284</v>
      </c>
      <c r="Y6724">
        <v>143.36060000000001</v>
      </c>
      <c r="AA6724" s="2">
        <v>42284</v>
      </c>
      <c r="AB6724">
        <v>2213.61</v>
      </c>
      <c r="AC6724">
        <f t="shared" si="943"/>
        <v>8.8046703033783924E-3</v>
      </c>
      <c r="AD6724">
        <f t="shared" ref="AD6724:AD6787" si="947">AC6724-AJ6724/25000</f>
        <v>8.7947903033783921E-3</v>
      </c>
      <c r="AE6724">
        <f>Sheet2!$B$17+Sheet2!$B$18*'Portfolio allocation'!K6724</f>
        <v>7.5383269974684895E-3</v>
      </c>
      <c r="AF6724">
        <f t="shared" si="944"/>
        <v>1.2564633059099026E-3</v>
      </c>
      <c r="AH6724" s="2">
        <v>42284</v>
      </c>
      <c r="AI6724">
        <v>2.0649999999999999</v>
      </c>
      <c r="AJ6724">
        <v>0.247</v>
      </c>
      <c r="AK6724">
        <v>1.1236999999999999</v>
      </c>
      <c r="AR6724" s="3"/>
    </row>
    <row r="6725" spans="1:44" hidden="1" outlineLevel="1" x14ac:dyDescent="0.2">
      <c r="A6725" s="2">
        <v>42285</v>
      </c>
      <c r="B6725">
        <v>17.420000000000002</v>
      </c>
      <c r="E6725" s="2">
        <v>42285</v>
      </c>
      <c r="F6725">
        <v>2013.43</v>
      </c>
      <c r="G6725">
        <f t="shared" ref="G6725:G6788" si="948">(F6725/F6724)-1</f>
        <v>8.818386335509576E-3</v>
      </c>
      <c r="H6725" s="2">
        <v>42285</v>
      </c>
      <c r="I6725">
        <v>3746.12</v>
      </c>
      <c r="J6725">
        <f t="shared" ref="J6725:J6788" si="949">(I6725/I6724)-1</f>
        <v>8.8221987633840815E-3</v>
      </c>
      <c r="K6725">
        <f t="shared" si="945"/>
        <v>8.8123187633840812E-3</v>
      </c>
      <c r="L6725">
        <v>7.4835773248046772E-4</v>
      </c>
      <c r="N6725" s="2">
        <v>42285</v>
      </c>
      <c r="O6725">
        <v>47.45</v>
      </c>
      <c r="Q6725" s="2">
        <v>42285</v>
      </c>
      <c r="R6725">
        <v>69334.31</v>
      </c>
      <c r="S6725" s="8">
        <f t="shared" ref="S6725:S6788" si="950">R6725/R6724-1</f>
        <v>1.3888368953459684E-2</v>
      </c>
      <c r="T6725" s="9">
        <f t="shared" si="946"/>
        <v>1.3878488953459684E-2</v>
      </c>
      <c r="U6725" s="3">
        <f>Sheet1!$B$17+Sheet1!$B$18*'Portfolio allocation'!K6725</f>
        <v>1.0597514303566041E-2</v>
      </c>
      <c r="V6725" s="13">
        <f t="shared" ref="V6725:V6788" si="951">T6725-U6725</f>
        <v>3.2809746498936431E-3</v>
      </c>
      <c r="W6725" s="13"/>
      <c r="X6725" s="2">
        <v>42285</v>
      </c>
      <c r="Y6725">
        <v>145.45240000000001</v>
      </c>
      <c r="AA6725" s="2">
        <v>42285</v>
      </c>
      <c r="AB6725">
        <v>2245.91</v>
      </c>
      <c r="AC6725">
        <f t="shared" ref="AC6725:AC6788" si="952">AB6725/AB6724-1</f>
        <v>1.4591549550281968E-2</v>
      </c>
      <c r="AD6725">
        <f t="shared" si="947"/>
        <v>1.4581789550281969E-2</v>
      </c>
      <c r="AE6725">
        <f>Sheet2!$B$17+Sheet2!$B$18*'Portfolio allocation'!K6725</f>
        <v>7.8895256783505924E-3</v>
      </c>
      <c r="AF6725">
        <f t="shared" ref="AF6725:AF6788" si="953">AD6725-AE6725</f>
        <v>6.6922638719313764E-3</v>
      </c>
      <c r="AH6725" s="2">
        <v>42285</v>
      </c>
      <c r="AI6725">
        <v>2.1019999999999999</v>
      </c>
      <c r="AJ6725">
        <v>0.24399999999999999</v>
      </c>
      <c r="AK6725">
        <v>1.12775</v>
      </c>
      <c r="AR6725" s="3"/>
    </row>
    <row r="6726" spans="1:44" hidden="1" outlineLevel="1" x14ac:dyDescent="0.2">
      <c r="A6726" s="2">
        <v>42286</v>
      </c>
      <c r="B6726">
        <v>17.079999999999998</v>
      </c>
      <c r="E6726" s="2">
        <v>42286</v>
      </c>
      <c r="F6726">
        <v>2014.89</v>
      </c>
      <c r="G6726">
        <f t="shared" si="948"/>
        <v>7.2513074703373093E-4</v>
      </c>
      <c r="H6726" s="2">
        <v>42286</v>
      </c>
      <c r="I6726">
        <v>3748.96</v>
      </c>
      <c r="J6726">
        <f t="shared" si="949"/>
        <v>7.5811773248046777E-4</v>
      </c>
      <c r="K6726">
        <f t="shared" si="945"/>
        <v>7.4835773248046772E-4</v>
      </c>
      <c r="L6726">
        <v>1.2623528658613592E-3</v>
      </c>
      <c r="N6726" s="2">
        <v>42286</v>
      </c>
      <c r="O6726">
        <v>47.11</v>
      </c>
      <c r="Q6726" s="2">
        <v>42286</v>
      </c>
      <c r="R6726">
        <v>68837.56</v>
      </c>
      <c r="S6726" s="8">
        <f t="shared" si="950"/>
        <v>-7.1645625376527411E-3</v>
      </c>
      <c r="T6726" s="9">
        <f t="shared" si="946"/>
        <v>-7.1743225376527412E-3</v>
      </c>
      <c r="U6726" s="3">
        <f>Sheet1!$B$17+Sheet1!$B$18*'Portfolio allocation'!K6726</f>
        <v>1.3463338409633197E-3</v>
      </c>
      <c r="V6726" s="13">
        <f t="shared" si="951"/>
        <v>-8.5206563786160601E-3</v>
      </c>
      <c r="W6726" s="13"/>
      <c r="X6726" s="2">
        <v>42286</v>
      </c>
      <c r="Y6726">
        <v>145.5575</v>
      </c>
      <c r="AA6726" s="2">
        <v>42286</v>
      </c>
      <c r="AB6726">
        <v>2247.5300000000002</v>
      </c>
      <c r="AC6726">
        <f t="shared" si="952"/>
        <v>7.2131118344032075E-4</v>
      </c>
      <c r="AD6726">
        <f t="shared" si="947"/>
        <v>7.1131118344032072E-4</v>
      </c>
      <c r="AE6726">
        <f>Sheet2!$B$17+Sheet2!$B$18*'Portfolio allocation'!K6726</f>
        <v>7.1884579941850087E-4</v>
      </c>
      <c r="AF6726">
        <f t="shared" si="953"/>
        <v>-7.5346159781801512E-6</v>
      </c>
      <c r="AH6726" s="2">
        <v>42286</v>
      </c>
      <c r="AI6726">
        <v>2.09</v>
      </c>
      <c r="AJ6726">
        <v>0.25</v>
      </c>
      <c r="AK6726">
        <v>1.1354500000000001</v>
      </c>
      <c r="AR6726" s="3"/>
    </row>
    <row r="6727" spans="1:44" hidden="1" outlineLevel="1" x14ac:dyDescent="0.2">
      <c r="A6727" s="2">
        <v>42289</v>
      </c>
      <c r="B6727">
        <v>16.170000000000002</v>
      </c>
      <c r="E6727" s="2">
        <v>42289</v>
      </c>
      <c r="F6727">
        <v>2017.46</v>
      </c>
      <c r="G6727">
        <f t="shared" si="948"/>
        <v>1.2755038736604885E-3</v>
      </c>
      <c r="H6727" s="2">
        <v>42289</v>
      </c>
      <c r="I6727">
        <v>3753.73</v>
      </c>
      <c r="J6727">
        <f t="shared" si="949"/>
        <v>1.2723528658613592E-3</v>
      </c>
      <c r="K6727">
        <f t="shared" si="945"/>
        <v>1.2623528658613592E-3</v>
      </c>
      <c r="L6727">
        <v>-6.7366425661941516E-3</v>
      </c>
      <c r="N6727" s="2">
        <v>42289</v>
      </c>
      <c r="O6727">
        <v>47</v>
      </c>
      <c r="Q6727" s="2">
        <v>42289</v>
      </c>
      <c r="R6727">
        <v>68676.81</v>
      </c>
      <c r="S6727" s="8">
        <f t="shared" si="950"/>
        <v>-2.3352076976580483E-3</v>
      </c>
      <c r="T6727" s="9">
        <f t="shared" si="946"/>
        <v>-2.3452076976580483E-3</v>
      </c>
      <c r="U6727" s="3">
        <f>Sheet1!$B$17+Sheet1!$B$18*'Portfolio allocation'!K6727</f>
        <v>1.9360020843468509E-3</v>
      </c>
      <c r="V6727" s="13">
        <f t="shared" si="951"/>
        <v>-4.2812097820048994E-3</v>
      </c>
      <c r="W6727" s="13"/>
      <c r="X6727" s="2">
        <v>42289</v>
      </c>
      <c r="Y6727">
        <v>144.36359999999999</v>
      </c>
      <c r="AA6727" s="2">
        <v>42289</v>
      </c>
      <c r="AB6727">
        <v>2229.1</v>
      </c>
      <c r="AC6727">
        <f t="shared" si="952"/>
        <v>-8.2001130129520927E-3</v>
      </c>
      <c r="AD6727">
        <f t="shared" si="947"/>
        <v>-8.2101130129520923E-3</v>
      </c>
      <c r="AE6727">
        <f>Sheet2!$B$17+Sheet2!$B$18*'Portfolio allocation'!K6727</f>
        <v>1.1759033852226292E-3</v>
      </c>
      <c r="AF6727">
        <f t="shared" si="953"/>
        <v>-9.3860163981747211E-3</v>
      </c>
      <c r="AH6727" s="2">
        <v>42289</v>
      </c>
      <c r="AI6727">
        <v>2.09</v>
      </c>
      <c r="AJ6727">
        <v>0.25</v>
      </c>
      <c r="AK6727">
        <v>1.1372500000000001</v>
      </c>
      <c r="AR6727" s="3"/>
    </row>
    <row r="6728" spans="1:44" hidden="1" outlineLevel="1" x14ac:dyDescent="0.2">
      <c r="A6728" s="2">
        <v>42290</v>
      </c>
      <c r="B6728">
        <v>17.670000000000002</v>
      </c>
      <c r="E6728" s="2">
        <v>42290</v>
      </c>
      <c r="F6728">
        <v>2003.69</v>
      </c>
      <c r="G6728">
        <f t="shared" si="948"/>
        <v>-6.8254141346049124E-3</v>
      </c>
      <c r="H6728" s="2">
        <v>42290</v>
      </c>
      <c r="I6728">
        <v>3728.48</v>
      </c>
      <c r="J6728">
        <f t="shared" si="949"/>
        <v>-6.726642566194152E-3</v>
      </c>
      <c r="K6728">
        <f t="shared" si="945"/>
        <v>-6.7366425661941516E-3</v>
      </c>
      <c r="L6728">
        <v>-4.6682149268334411E-3</v>
      </c>
      <c r="N6728" s="2">
        <v>42290</v>
      </c>
      <c r="O6728">
        <v>46.89</v>
      </c>
      <c r="Q6728" s="2">
        <v>42290</v>
      </c>
      <c r="R6728">
        <v>68516.06</v>
      </c>
      <c r="S6728" s="8">
        <f t="shared" si="950"/>
        <v>-2.3406736567991304E-3</v>
      </c>
      <c r="T6728" s="9">
        <f t="shared" si="946"/>
        <v>-2.3506736567991304E-3</v>
      </c>
      <c r="U6728" s="3">
        <f>Sheet1!$B$17+Sheet1!$B$18*'Portfolio allocation'!K6728</f>
        <v>-7.2406481968101018E-3</v>
      </c>
      <c r="V6728" s="13">
        <f t="shared" si="951"/>
        <v>4.8899745400109718E-3</v>
      </c>
      <c r="W6728" s="13"/>
      <c r="X6728" s="2">
        <v>42290</v>
      </c>
      <c r="Y6728">
        <v>142.9117</v>
      </c>
      <c r="AA6728" s="2">
        <v>42290</v>
      </c>
      <c r="AB6728">
        <v>2206.6799999999998</v>
      </c>
      <c r="AC6728">
        <f t="shared" si="952"/>
        <v>-1.0057870889596754E-2</v>
      </c>
      <c r="AD6728">
        <f t="shared" si="947"/>
        <v>-1.0067350889596753E-2</v>
      </c>
      <c r="AE6728">
        <f>Sheet2!$B$17+Sheet2!$B$18*'Portfolio allocation'!K6728</f>
        <v>-5.9370074257914024E-3</v>
      </c>
      <c r="AF6728">
        <f t="shared" si="953"/>
        <v>-4.1303434638053508E-3</v>
      </c>
      <c r="AH6728" s="2">
        <v>42290</v>
      </c>
      <c r="AI6728">
        <v>2.0419999999999998</v>
      </c>
      <c r="AJ6728">
        <v>0.23699999999999999</v>
      </c>
      <c r="AK6728">
        <v>1.1373500000000001</v>
      </c>
      <c r="AR6728" s="3"/>
    </row>
    <row r="6729" spans="1:44" hidden="1" outlineLevel="1" x14ac:dyDescent="0.2">
      <c r="A6729" s="2">
        <v>42291</v>
      </c>
      <c r="B6729">
        <v>18.03</v>
      </c>
      <c r="E6729" s="2">
        <v>42291</v>
      </c>
      <c r="F6729">
        <v>1994.24</v>
      </c>
      <c r="G6729">
        <f t="shared" si="948"/>
        <v>-4.7162984293978027E-3</v>
      </c>
      <c r="H6729" s="2">
        <v>42291</v>
      </c>
      <c r="I6729">
        <v>3711.11</v>
      </c>
      <c r="J6729">
        <f t="shared" si="949"/>
        <v>-4.658734926833441E-3</v>
      </c>
      <c r="K6729">
        <f t="shared" si="945"/>
        <v>-4.6682149268334411E-3</v>
      </c>
      <c r="L6729">
        <v>1.4898151289398419E-2</v>
      </c>
      <c r="N6729" s="2">
        <v>42291</v>
      </c>
      <c r="O6729">
        <v>46.68</v>
      </c>
      <c r="Q6729" s="2">
        <v>42291</v>
      </c>
      <c r="R6729">
        <v>68209.19</v>
      </c>
      <c r="S6729" s="8">
        <f t="shared" si="950"/>
        <v>-4.4788039475707198E-3</v>
      </c>
      <c r="T6729" s="9">
        <f t="shared" si="946"/>
        <v>-4.4882839475707198E-3</v>
      </c>
      <c r="U6729" s="3">
        <f>Sheet1!$B$17+Sheet1!$B$18*'Portfolio allocation'!K6729</f>
        <v>-4.867695588007993E-3</v>
      </c>
      <c r="V6729" s="13">
        <f t="shared" si="951"/>
        <v>3.7941164043727316E-4</v>
      </c>
      <c r="W6729" s="13"/>
      <c r="X6729" s="2">
        <v>42291</v>
      </c>
      <c r="Y6729">
        <v>143.2842</v>
      </c>
      <c r="AA6729" s="2">
        <v>42291</v>
      </c>
      <c r="AB6729">
        <v>2212.4299999999998</v>
      </c>
      <c r="AC6729">
        <f t="shared" si="952"/>
        <v>2.605724436710366E-3</v>
      </c>
      <c r="AD6729">
        <f t="shared" si="947"/>
        <v>2.5972844367103658E-3</v>
      </c>
      <c r="AE6729">
        <f>Sheet2!$B$17+Sheet2!$B$18*'Portfolio allocation'!K6729</f>
        <v>-4.0977087985101098E-3</v>
      </c>
      <c r="AF6729">
        <f t="shared" si="953"/>
        <v>6.6949932352204757E-3</v>
      </c>
      <c r="AH6729" s="2">
        <v>42291</v>
      </c>
      <c r="AI6729">
        <v>1.9750000000000001</v>
      </c>
      <c r="AJ6729">
        <v>0.21099999999999999</v>
      </c>
      <c r="AK6729">
        <v>1.1435999999999999</v>
      </c>
      <c r="AR6729" s="3"/>
    </row>
    <row r="6730" spans="1:44" hidden="1" outlineLevel="1" x14ac:dyDescent="0.2">
      <c r="A6730" s="2">
        <v>42292</v>
      </c>
      <c r="B6730">
        <v>16.05</v>
      </c>
      <c r="E6730" s="2">
        <v>42292</v>
      </c>
      <c r="F6730">
        <v>2023.86</v>
      </c>
      <c r="G6730">
        <f t="shared" si="948"/>
        <v>1.4852775994865119E-2</v>
      </c>
      <c r="H6730" s="2">
        <v>42292</v>
      </c>
      <c r="I6730">
        <v>3766.43</v>
      </c>
      <c r="J6730">
        <f t="shared" si="949"/>
        <v>1.4906591289398419E-2</v>
      </c>
      <c r="K6730">
        <f t="shared" si="945"/>
        <v>1.4898151289398419E-2</v>
      </c>
      <c r="L6730">
        <v>4.5607536471407488E-3</v>
      </c>
      <c r="N6730" s="2">
        <v>42292</v>
      </c>
      <c r="O6730">
        <v>47.01</v>
      </c>
      <c r="Q6730" s="2">
        <v>42292</v>
      </c>
      <c r="R6730">
        <v>68691.38</v>
      </c>
      <c r="S6730" s="8">
        <f t="shared" si="950"/>
        <v>7.069282013171474E-3</v>
      </c>
      <c r="T6730" s="9">
        <f t="shared" si="946"/>
        <v>7.0608420131714738E-3</v>
      </c>
      <c r="U6730" s="3">
        <f>Sheet1!$B$17+Sheet1!$B$18*'Portfolio allocation'!K6730</f>
        <v>1.7579335612916681E-2</v>
      </c>
      <c r="V6730" s="13">
        <f t="shared" si="951"/>
        <v>-1.0518493599745207E-2</v>
      </c>
      <c r="W6730" s="13"/>
      <c r="X6730" s="2">
        <v>42292</v>
      </c>
      <c r="Y6730">
        <v>143.36060000000001</v>
      </c>
      <c r="AA6730" s="2">
        <v>42292</v>
      </c>
      <c r="AB6730">
        <v>2213.61</v>
      </c>
      <c r="AC6730">
        <f t="shared" si="952"/>
        <v>5.333502076902974E-4</v>
      </c>
      <c r="AD6730">
        <f t="shared" si="947"/>
        <v>5.2479020769029738E-4</v>
      </c>
      <c r="AE6730">
        <f>Sheet2!$B$17+Sheet2!$B$18*'Portfolio allocation'!K6730</f>
        <v>1.3301203224112667E-2</v>
      </c>
      <c r="AF6730">
        <f t="shared" si="953"/>
        <v>-1.2776413016422369E-2</v>
      </c>
      <c r="AH6730" s="2">
        <v>42292</v>
      </c>
      <c r="AI6730">
        <v>2.0190000000000001</v>
      </c>
      <c r="AJ6730">
        <v>0.214</v>
      </c>
      <c r="AK6730">
        <v>1.1386499999999999</v>
      </c>
      <c r="AR6730" s="3"/>
    </row>
    <row r="6731" spans="1:44" hidden="1" outlineLevel="1" x14ac:dyDescent="0.2">
      <c r="A6731" s="2">
        <v>42293</v>
      </c>
      <c r="B6731">
        <v>15.05</v>
      </c>
      <c r="E6731" s="2">
        <v>42293</v>
      </c>
      <c r="F6731">
        <v>2033.11</v>
      </c>
      <c r="G6731">
        <f t="shared" si="948"/>
        <v>4.5704742422894018E-3</v>
      </c>
      <c r="H6731" s="2">
        <v>42293</v>
      </c>
      <c r="I6731">
        <v>3783.64</v>
      </c>
      <c r="J6731">
        <f t="shared" si="949"/>
        <v>4.5693136471407492E-3</v>
      </c>
      <c r="K6731">
        <f t="shared" si="945"/>
        <v>4.5607536471407488E-3</v>
      </c>
      <c r="L6731">
        <v>2.766794181264208E-4</v>
      </c>
      <c r="N6731" s="2">
        <v>42293</v>
      </c>
      <c r="O6731">
        <v>47.51</v>
      </c>
      <c r="Q6731" s="2">
        <v>42293</v>
      </c>
      <c r="R6731">
        <v>69422</v>
      </c>
      <c r="S6731" s="8">
        <f t="shared" si="950"/>
        <v>1.0636269063163395E-2</v>
      </c>
      <c r="T6731" s="9">
        <f t="shared" si="946"/>
        <v>1.0627709063163395E-2</v>
      </c>
      <c r="U6731" s="3">
        <f>Sheet1!$B$17+Sheet1!$B$18*'Portfolio allocation'!K6731</f>
        <v>5.7200110532228034E-3</v>
      </c>
      <c r="V6731" s="13">
        <f t="shared" si="951"/>
        <v>4.907698009940592E-3</v>
      </c>
      <c r="W6731" s="13"/>
      <c r="X6731" s="2">
        <v>42293</v>
      </c>
      <c r="Y6731">
        <v>143.6472</v>
      </c>
      <c r="AA6731" s="2">
        <v>42293</v>
      </c>
      <c r="AB6731">
        <v>2218.04</v>
      </c>
      <c r="AC6731">
        <f t="shared" si="952"/>
        <v>2.0012558671129721E-3</v>
      </c>
      <c r="AD6731">
        <f t="shared" si="947"/>
        <v>1.9924958671129721E-3</v>
      </c>
      <c r="AE6731">
        <f>Sheet2!$B$17+Sheet2!$B$18*'Portfolio allocation'!K6731</f>
        <v>4.1089255097508885E-3</v>
      </c>
      <c r="AF6731">
        <f t="shared" si="953"/>
        <v>-2.1164296426379164E-3</v>
      </c>
      <c r="AH6731" s="2">
        <v>42293</v>
      </c>
      <c r="AI6731">
        <v>2.0350000000000001</v>
      </c>
      <c r="AJ6731">
        <v>0.219</v>
      </c>
      <c r="AK6731">
        <v>1.1376999999999999</v>
      </c>
      <c r="AR6731" s="3"/>
    </row>
    <row r="6732" spans="1:44" hidden="1" outlineLevel="1" x14ac:dyDescent="0.2">
      <c r="A6732" s="2">
        <v>42296</v>
      </c>
      <c r="B6732">
        <v>14.98</v>
      </c>
      <c r="E6732" s="2">
        <v>42296</v>
      </c>
      <c r="F6732">
        <v>2033.66</v>
      </c>
      <c r="G6732">
        <f t="shared" si="948"/>
        <v>2.7052151629769483E-4</v>
      </c>
      <c r="H6732" s="2">
        <v>42296</v>
      </c>
      <c r="I6732">
        <v>3784.72</v>
      </c>
      <c r="J6732">
        <f t="shared" si="949"/>
        <v>2.8543941812642082E-4</v>
      </c>
      <c r="K6732">
        <f t="shared" si="945"/>
        <v>2.766794181264208E-4</v>
      </c>
      <c r="L6732">
        <v>-1.4039233879388113E-3</v>
      </c>
      <c r="N6732" s="2">
        <v>42296</v>
      </c>
      <c r="O6732">
        <v>47.62</v>
      </c>
      <c r="Q6732" s="2">
        <v>42296</v>
      </c>
      <c r="R6732">
        <v>69582.75</v>
      </c>
      <c r="S6732" s="8">
        <f t="shared" si="950"/>
        <v>2.3155483852381753E-3</v>
      </c>
      <c r="T6732" s="9">
        <f t="shared" si="946"/>
        <v>2.3067883852381753E-3</v>
      </c>
      <c r="U6732" s="3">
        <f>Sheet1!$B$17+Sheet1!$B$18*'Portfolio allocation'!K6732</f>
        <v>8.0521252481819707E-4</v>
      </c>
      <c r="V6732" s="13">
        <f t="shared" si="951"/>
        <v>1.5015758604199781E-3</v>
      </c>
      <c r="W6732" s="13"/>
      <c r="X6732" s="2">
        <v>42296</v>
      </c>
      <c r="Y6732">
        <v>142.52959999999999</v>
      </c>
      <c r="AA6732" s="2">
        <v>42296</v>
      </c>
      <c r="AB6732">
        <v>2200.7800000000002</v>
      </c>
      <c r="AC6732">
        <f t="shared" si="952"/>
        <v>-7.7816450559953232E-3</v>
      </c>
      <c r="AD6732">
        <f t="shared" si="947"/>
        <v>-7.7904850559953236E-3</v>
      </c>
      <c r="AE6732">
        <f>Sheet2!$B$17+Sheet2!$B$18*'Portfolio allocation'!K6732</f>
        <v>2.9941740869273754E-4</v>
      </c>
      <c r="AF6732">
        <f t="shared" si="953"/>
        <v>-8.0899024646880618E-3</v>
      </c>
      <c r="AH6732" s="2">
        <v>42296</v>
      </c>
      <c r="AI6732">
        <v>2.0230000000000001</v>
      </c>
      <c r="AJ6732">
        <v>0.221</v>
      </c>
      <c r="AK6732">
        <v>1.131</v>
      </c>
      <c r="AR6732" s="3"/>
    </row>
    <row r="6733" spans="1:44" hidden="1" outlineLevel="1" x14ac:dyDescent="0.2">
      <c r="A6733" s="2">
        <v>42297</v>
      </c>
      <c r="B6733">
        <v>15.75</v>
      </c>
      <c r="E6733" s="2">
        <v>42297</v>
      </c>
      <c r="F6733">
        <v>2030.77</v>
      </c>
      <c r="G6733">
        <f t="shared" si="948"/>
        <v>-1.4210831702448079E-3</v>
      </c>
      <c r="H6733" s="2">
        <v>42297</v>
      </c>
      <c r="I6733">
        <v>3779.44</v>
      </c>
      <c r="J6733">
        <f t="shared" si="949"/>
        <v>-1.3950833879388114E-3</v>
      </c>
      <c r="K6733">
        <f t="shared" si="945"/>
        <v>-1.4039233879388113E-3</v>
      </c>
      <c r="L6733">
        <v>-5.7055711381581138E-3</v>
      </c>
      <c r="N6733" s="2">
        <v>42297</v>
      </c>
      <c r="O6733">
        <v>47.77</v>
      </c>
      <c r="Q6733" s="2">
        <v>42297</v>
      </c>
      <c r="R6733">
        <v>69801.94</v>
      </c>
      <c r="S6733" s="8">
        <f t="shared" si="950"/>
        <v>3.1500623358520219E-3</v>
      </c>
      <c r="T6733" s="9">
        <f t="shared" si="946"/>
        <v>3.1412223358520219E-3</v>
      </c>
      <c r="U6733" s="3">
        <f>Sheet1!$B$17+Sheet1!$B$18*'Portfolio allocation'!K6733</f>
        <v>-1.1228176064389964E-3</v>
      </c>
      <c r="V6733" s="13">
        <f t="shared" si="951"/>
        <v>4.2640399422910185E-3</v>
      </c>
      <c r="W6733" s="13"/>
      <c r="X6733" s="2">
        <v>42297</v>
      </c>
      <c r="Y6733">
        <v>134.33430000000001</v>
      </c>
      <c r="AA6733" s="2">
        <v>42297</v>
      </c>
      <c r="AB6733">
        <v>2074.2399999999998</v>
      </c>
      <c r="AC6733">
        <f t="shared" si="952"/>
        <v>-5.7497796235880139E-2</v>
      </c>
      <c r="AD6733">
        <f t="shared" si="947"/>
        <v>-5.7506756235880141E-2</v>
      </c>
      <c r="AE6733">
        <f>Sheet2!$B$17+Sheet2!$B$18*'Portfolio allocation'!K6733</f>
        <v>-1.195017482515855E-3</v>
      </c>
      <c r="AF6733">
        <f t="shared" si="953"/>
        <v>-5.6311738753364288E-2</v>
      </c>
      <c r="AH6733" s="2">
        <v>42297</v>
      </c>
      <c r="AI6733">
        <v>2.069</v>
      </c>
      <c r="AJ6733">
        <v>0.224</v>
      </c>
      <c r="AK6733">
        <v>1.13425</v>
      </c>
      <c r="AR6733" s="3"/>
    </row>
    <row r="6734" spans="1:44" hidden="1" outlineLevel="1" x14ac:dyDescent="0.2">
      <c r="A6734" s="2">
        <v>42298</v>
      </c>
      <c r="B6734">
        <v>16.7</v>
      </c>
      <c r="E6734" s="2">
        <v>42298</v>
      </c>
      <c r="F6734">
        <v>2018.94</v>
      </c>
      <c r="G6734">
        <f t="shared" si="948"/>
        <v>-5.8253765812966707E-3</v>
      </c>
      <c r="H6734" s="2">
        <v>42298</v>
      </c>
      <c r="I6734">
        <v>3757.91</v>
      </c>
      <c r="J6734">
        <f t="shared" si="949"/>
        <v>-5.6966111381581142E-3</v>
      </c>
      <c r="K6734">
        <f t="shared" si="945"/>
        <v>-5.7055711381581138E-3</v>
      </c>
      <c r="L6734">
        <v>1.6644113538749002E-2</v>
      </c>
      <c r="N6734" s="2">
        <v>42298</v>
      </c>
      <c r="O6734">
        <v>47.2</v>
      </c>
      <c r="Q6734" s="2">
        <v>42298</v>
      </c>
      <c r="R6734">
        <v>68969.06</v>
      </c>
      <c r="S6734" s="8">
        <f t="shared" si="950"/>
        <v>-1.1932046587816991E-2</v>
      </c>
      <c r="T6734" s="9">
        <f t="shared" si="946"/>
        <v>-1.1941006587816992E-2</v>
      </c>
      <c r="U6734" s="3">
        <f>Sheet1!$B$17+Sheet1!$B$18*'Portfolio allocation'!K6734</f>
        <v>-6.0577769237422033E-3</v>
      </c>
      <c r="V6734" s="13">
        <f t="shared" si="951"/>
        <v>-5.8832296640747885E-3</v>
      </c>
      <c r="W6734" s="13"/>
      <c r="X6734" s="2">
        <v>42298</v>
      </c>
      <c r="Y6734">
        <v>134.6018</v>
      </c>
      <c r="AA6734" s="2">
        <v>42298</v>
      </c>
      <c r="AB6734">
        <v>2078.37</v>
      </c>
      <c r="AC6734">
        <f t="shared" si="952"/>
        <v>1.9910907127429489E-3</v>
      </c>
      <c r="AD6734">
        <f t="shared" si="947"/>
        <v>1.9823307127429489E-3</v>
      </c>
      <c r="AE6734">
        <f>Sheet2!$B$17+Sheet2!$B$18*'Portfolio allocation'!K6734</f>
        <v>-5.0201524069705449E-3</v>
      </c>
      <c r="AF6734">
        <f t="shared" si="953"/>
        <v>7.0024831197134938E-3</v>
      </c>
      <c r="AH6734" s="2">
        <v>42298</v>
      </c>
      <c r="AI6734">
        <v>2.028</v>
      </c>
      <c r="AJ6734">
        <v>0.219</v>
      </c>
      <c r="AK6734">
        <v>1.1354500000000001</v>
      </c>
      <c r="AR6734" s="3"/>
    </row>
    <row r="6735" spans="1:44" hidden="1" outlineLevel="1" x14ac:dyDescent="0.2">
      <c r="A6735" s="2">
        <v>42299</v>
      </c>
      <c r="B6735">
        <v>14.45</v>
      </c>
      <c r="E6735" s="2">
        <v>42299</v>
      </c>
      <c r="F6735">
        <v>2052.5100000000002</v>
      </c>
      <c r="G6735">
        <f t="shared" si="948"/>
        <v>1.6627537222502875E-2</v>
      </c>
      <c r="H6735" s="2">
        <v>42299</v>
      </c>
      <c r="I6735">
        <v>3820.49</v>
      </c>
      <c r="J6735">
        <f t="shared" si="949"/>
        <v>1.6652873538749002E-2</v>
      </c>
      <c r="K6735">
        <f t="shared" si="945"/>
        <v>1.6644113538749002E-2</v>
      </c>
      <c r="L6735">
        <v>1.1026393700389391E-2</v>
      </c>
      <c r="N6735" s="2">
        <v>42299</v>
      </c>
      <c r="O6735">
        <v>48.03</v>
      </c>
      <c r="Q6735" s="2">
        <v>42299</v>
      </c>
      <c r="R6735">
        <v>70181.81</v>
      </c>
      <c r="S6735" s="8">
        <f t="shared" si="950"/>
        <v>1.758397171137327E-2</v>
      </c>
      <c r="T6735" s="9">
        <f t="shared" si="946"/>
        <v>1.757521171137327E-2</v>
      </c>
      <c r="U6735" s="3">
        <f>Sheet1!$B$17+Sheet1!$B$18*'Portfolio allocation'!K6735</f>
        <v>1.95823477539394E-2</v>
      </c>
      <c r="V6735" s="13">
        <f t="shared" si="951"/>
        <v>-2.0071360425661308E-3</v>
      </c>
      <c r="W6735" s="13"/>
      <c r="X6735" s="2">
        <v>42299</v>
      </c>
      <c r="Y6735">
        <v>137.62960000000001</v>
      </c>
      <c r="AA6735" s="2">
        <v>42299</v>
      </c>
      <c r="AB6735">
        <v>2125.12</v>
      </c>
      <c r="AC6735">
        <f t="shared" si="952"/>
        <v>2.2493588725780223E-2</v>
      </c>
      <c r="AD6735">
        <f t="shared" si="947"/>
        <v>2.2484748725780223E-2</v>
      </c>
      <c r="AE6735">
        <f>Sheet2!$B$17+Sheet2!$B$18*'Portfolio allocation'!K6735</f>
        <v>1.4853757399760803E-2</v>
      </c>
      <c r="AF6735">
        <f t="shared" si="953"/>
        <v>7.63099132601942E-3</v>
      </c>
      <c r="AH6735" s="2">
        <v>42299</v>
      </c>
      <c r="AI6735">
        <v>2.028</v>
      </c>
      <c r="AJ6735">
        <v>0.221</v>
      </c>
      <c r="AK6735">
        <v>1.11605</v>
      </c>
      <c r="AR6735" s="3"/>
    </row>
    <row r="6736" spans="1:44" hidden="1" outlineLevel="1" x14ac:dyDescent="0.2">
      <c r="A6736" s="2">
        <v>42300</v>
      </c>
      <c r="B6736">
        <v>14.46</v>
      </c>
      <c r="E6736" s="2">
        <v>42300</v>
      </c>
      <c r="F6736">
        <v>2075.15</v>
      </c>
      <c r="G6736">
        <f t="shared" si="948"/>
        <v>1.1030396928638497E-2</v>
      </c>
      <c r="H6736" s="2">
        <v>42300</v>
      </c>
      <c r="I6736">
        <v>3862.65</v>
      </c>
      <c r="J6736">
        <f t="shared" si="949"/>
        <v>1.1035233700389391E-2</v>
      </c>
      <c r="K6736">
        <f t="shared" si="945"/>
        <v>1.1026393700389391E-2</v>
      </c>
      <c r="L6736">
        <v>-1.9149076209338195E-3</v>
      </c>
      <c r="N6736" s="2">
        <v>42300</v>
      </c>
      <c r="O6736">
        <v>52.87</v>
      </c>
      <c r="Q6736" s="2">
        <v>42300</v>
      </c>
      <c r="R6736">
        <v>77254.06</v>
      </c>
      <c r="S6736" s="8">
        <f t="shared" si="950"/>
        <v>0.10077041330225023</v>
      </c>
      <c r="T6736" s="9">
        <f t="shared" si="946"/>
        <v>0.10076157330225023</v>
      </c>
      <c r="U6736" s="3">
        <f>Sheet1!$B$17+Sheet1!$B$18*'Portfolio allocation'!K6736</f>
        <v>1.3137557183419425E-2</v>
      </c>
      <c r="V6736" s="13">
        <f t="shared" si="951"/>
        <v>8.7624016118830805E-2</v>
      </c>
      <c r="W6736" s="13"/>
      <c r="X6736" s="2">
        <v>42300</v>
      </c>
      <c r="Y6736">
        <v>138.19319999999999</v>
      </c>
      <c r="AA6736" s="2">
        <v>42300</v>
      </c>
      <c r="AB6736">
        <v>2133.8200000000002</v>
      </c>
      <c r="AC6736">
        <f t="shared" si="952"/>
        <v>4.0938864628823346E-3</v>
      </c>
      <c r="AD6736">
        <f t="shared" si="947"/>
        <v>4.0844064628823345E-3</v>
      </c>
      <c r="AE6736">
        <f>Sheet2!$B$17+Sheet2!$B$18*'Portfolio allocation'!K6736</f>
        <v>9.8583375984960912E-3</v>
      </c>
      <c r="AF6736">
        <f t="shared" si="953"/>
        <v>-5.7739311356137567E-3</v>
      </c>
      <c r="AH6736" s="2">
        <v>42300</v>
      </c>
      <c r="AI6736">
        <v>2.0870000000000002</v>
      </c>
      <c r="AJ6736">
        <v>0.23699999999999999</v>
      </c>
      <c r="AK6736">
        <v>1.1032500000000001</v>
      </c>
      <c r="AR6736" s="3"/>
    </row>
    <row r="6737" spans="1:44" hidden="1" outlineLevel="1" x14ac:dyDescent="0.2">
      <c r="A6737" s="2">
        <v>42303</v>
      </c>
      <c r="B6737">
        <v>15.29</v>
      </c>
      <c r="E6737" s="2">
        <v>42303</v>
      </c>
      <c r="F6737">
        <v>2071.1799999999998</v>
      </c>
      <c r="G6737">
        <f t="shared" si="948"/>
        <v>-1.9131147145990957E-3</v>
      </c>
      <c r="H6737" s="2">
        <v>42303</v>
      </c>
      <c r="I6737">
        <v>3855.29</v>
      </c>
      <c r="J6737">
        <f t="shared" si="949"/>
        <v>-1.9054276209338195E-3</v>
      </c>
      <c r="K6737">
        <f t="shared" si="945"/>
        <v>-1.9149076209338195E-3</v>
      </c>
      <c r="L6737">
        <v>-2.5620171782667505E-3</v>
      </c>
      <c r="N6737" s="2">
        <v>42303</v>
      </c>
      <c r="O6737">
        <v>54.25</v>
      </c>
      <c r="Q6737" s="2">
        <v>42303</v>
      </c>
      <c r="R6737">
        <v>79270.559999999998</v>
      </c>
      <c r="S6737" s="8">
        <f t="shared" si="950"/>
        <v>2.6102188027399498E-2</v>
      </c>
      <c r="T6737" s="9">
        <f t="shared" si="946"/>
        <v>2.6092708027399499E-2</v>
      </c>
      <c r="U6737" s="3">
        <f>Sheet1!$B$17+Sheet1!$B$18*'Portfolio allocation'!K6737</f>
        <v>-1.7090316685934789E-3</v>
      </c>
      <c r="V6737" s="13">
        <f t="shared" si="951"/>
        <v>2.7801739695992977E-2</v>
      </c>
      <c r="W6737" s="13"/>
      <c r="X6737" s="2">
        <v>42303</v>
      </c>
      <c r="Y6737">
        <v>137.21889999999999</v>
      </c>
      <c r="AA6737" s="2">
        <v>42303</v>
      </c>
      <c r="AB6737">
        <v>2118.7800000000002</v>
      </c>
      <c r="AC6737">
        <f t="shared" si="952"/>
        <v>-7.0483920855554105E-3</v>
      </c>
      <c r="AD6737">
        <f t="shared" si="947"/>
        <v>-7.0580720855554103E-3</v>
      </c>
      <c r="AE6737">
        <f>Sheet2!$B$17+Sheet2!$B$18*'Portfolio allocation'!K6737</f>
        <v>-1.6493976988818399E-3</v>
      </c>
      <c r="AF6737">
        <f t="shared" si="953"/>
        <v>-5.4086743866735704E-3</v>
      </c>
      <c r="AH6737" s="2">
        <v>42303</v>
      </c>
      <c r="AI6737">
        <v>2.0579999999999998</v>
      </c>
      <c r="AJ6737">
        <v>0.24199999999999999</v>
      </c>
      <c r="AK6737">
        <v>1.1048500000000001</v>
      </c>
      <c r="AR6737" s="3"/>
    </row>
    <row r="6738" spans="1:44" hidden="1" outlineLevel="1" x14ac:dyDescent="0.2">
      <c r="A6738" s="2">
        <v>42304</v>
      </c>
      <c r="B6738">
        <v>15.43</v>
      </c>
      <c r="E6738" s="2">
        <v>42304</v>
      </c>
      <c r="F6738">
        <v>2065.89</v>
      </c>
      <c r="G6738">
        <f t="shared" si="948"/>
        <v>-2.5540995953997614E-3</v>
      </c>
      <c r="H6738" s="2">
        <v>42304</v>
      </c>
      <c r="I6738">
        <v>3845.45</v>
      </c>
      <c r="J6738">
        <f t="shared" si="949"/>
        <v>-2.5523371782667503E-3</v>
      </c>
      <c r="K6738">
        <f t="shared" si="945"/>
        <v>-2.5620171782667505E-3</v>
      </c>
      <c r="L6738">
        <v>1.1925184321730935E-2</v>
      </c>
      <c r="N6738" s="2">
        <v>42304</v>
      </c>
      <c r="O6738">
        <v>53.69</v>
      </c>
      <c r="Q6738" s="2">
        <v>42304</v>
      </c>
      <c r="R6738">
        <v>78452.31</v>
      </c>
      <c r="S6738" s="8">
        <f t="shared" si="950"/>
        <v>-1.0322243213621851E-2</v>
      </c>
      <c r="T6738" s="9">
        <f t="shared" si="946"/>
        <v>-1.0331923213621851E-2</v>
      </c>
      <c r="U6738" s="3">
        <f>Sheet1!$B$17+Sheet1!$B$18*'Portfolio allocation'!K6738</f>
        <v>-2.451412152702922E-3</v>
      </c>
      <c r="V6738" s="13">
        <f t="shared" si="951"/>
        <v>-7.8805110609189294E-3</v>
      </c>
      <c r="W6738" s="13"/>
      <c r="X6738" s="2">
        <v>42304</v>
      </c>
      <c r="Y6738">
        <v>131.679</v>
      </c>
      <c r="AA6738" s="2">
        <v>42304</v>
      </c>
      <c r="AB6738">
        <v>2033.24</v>
      </c>
      <c r="AC6738">
        <f t="shared" si="952"/>
        <v>-4.0372289713892062E-2</v>
      </c>
      <c r="AD6738">
        <f t="shared" si="947"/>
        <v>-4.0383289713892059E-2</v>
      </c>
      <c r="AE6738">
        <f>Sheet2!$B$17+Sheet2!$B$18*'Portfolio allocation'!K6738</f>
        <v>-2.2248240265202233E-3</v>
      </c>
      <c r="AF6738">
        <f t="shared" si="953"/>
        <v>-3.8158465687371836E-2</v>
      </c>
      <c r="AH6738" s="2">
        <v>42304</v>
      </c>
      <c r="AI6738">
        <v>2.0369999999999999</v>
      </c>
      <c r="AJ6738">
        <v>0.27500000000000002</v>
      </c>
      <c r="AK6738">
        <v>1.105</v>
      </c>
      <c r="AR6738" s="3"/>
    </row>
    <row r="6739" spans="1:44" hidden="1" outlineLevel="1" x14ac:dyDescent="0.2">
      <c r="A6739" s="2">
        <v>42305</v>
      </c>
      <c r="B6739">
        <v>14.33</v>
      </c>
      <c r="E6739" s="2">
        <v>42305</v>
      </c>
      <c r="F6739">
        <v>2090.35</v>
      </c>
      <c r="G6739">
        <f t="shared" si="948"/>
        <v>1.1839933394323987E-2</v>
      </c>
      <c r="H6739" s="2">
        <v>42305</v>
      </c>
      <c r="I6739">
        <v>3891.35</v>
      </c>
      <c r="J6739">
        <f t="shared" si="949"/>
        <v>1.1936184321730936E-2</v>
      </c>
      <c r="K6739">
        <f t="shared" si="945"/>
        <v>1.1925184321730935E-2</v>
      </c>
      <c r="L6739">
        <v>-3.4968409523681551E-4</v>
      </c>
      <c r="N6739" s="2">
        <v>42305</v>
      </c>
      <c r="O6739">
        <v>53.98</v>
      </c>
      <c r="Q6739" s="2">
        <v>42305</v>
      </c>
      <c r="R6739">
        <v>78876</v>
      </c>
      <c r="S6739" s="8">
        <f t="shared" si="950"/>
        <v>5.4006057947815211E-3</v>
      </c>
      <c r="T6739" s="9">
        <f t="shared" si="946"/>
        <v>5.3896057947815214E-3</v>
      </c>
      <c r="U6739" s="3">
        <f>Sheet1!$B$17+Sheet1!$B$18*'Portfolio allocation'!K6739</f>
        <v>1.4168672562605939E-2</v>
      </c>
      <c r="V6739" s="13">
        <f t="shared" si="951"/>
        <v>-8.7790667678244172E-3</v>
      </c>
      <c r="W6739" s="13"/>
      <c r="X6739" s="2">
        <v>42305</v>
      </c>
      <c r="Y6739">
        <v>134.51580000000001</v>
      </c>
      <c r="AA6739" s="2">
        <v>42305</v>
      </c>
      <c r="AB6739">
        <v>2077.04</v>
      </c>
      <c r="AC6739">
        <f t="shared" si="952"/>
        <v>2.1541972418406052E-2</v>
      </c>
      <c r="AD6739">
        <f t="shared" si="947"/>
        <v>2.1528932418406053E-2</v>
      </c>
      <c r="AE6739">
        <f>Sheet2!$B$17+Sheet2!$B$18*'Portfolio allocation'!K6739</f>
        <v>1.0657565149215602E-2</v>
      </c>
      <c r="AF6739">
        <f t="shared" si="953"/>
        <v>1.0871367269190451E-2</v>
      </c>
      <c r="AH6739" s="2">
        <v>42305</v>
      </c>
      <c r="AI6739">
        <v>2.101</v>
      </c>
      <c r="AJ6739">
        <v>0.32600000000000001</v>
      </c>
      <c r="AK6739">
        <v>1.1065499999999999</v>
      </c>
      <c r="AR6739" s="3"/>
    </row>
    <row r="6740" spans="1:44" hidden="1" outlineLevel="1" x14ac:dyDescent="0.2">
      <c r="A6740" s="2">
        <v>42306</v>
      </c>
      <c r="B6740">
        <v>14.61</v>
      </c>
      <c r="E6740" s="2">
        <v>42306</v>
      </c>
      <c r="F6740">
        <v>2089.41</v>
      </c>
      <c r="G6740">
        <f t="shared" si="948"/>
        <v>-4.4968545937285054E-4</v>
      </c>
      <c r="H6740" s="2">
        <v>42306</v>
      </c>
      <c r="I6740">
        <v>3890.04</v>
      </c>
      <c r="J6740">
        <f t="shared" si="949"/>
        <v>-3.3664409523681549E-4</v>
      </c>
      <c r="K6740">
        <f t="shared" si="945"/>
        <v>-3.4968409523681551E-4</v>
      </c>
      <c r="L6740">
        <v>-4.8220391802655145E-3</v>
      </c>
      <c r="N6740" s="2">
        <v>42306</v>
      </c>
      <c r="O6740">
        <v>53.36</v>
      </c>
      <c r="Q6740" s="2">
        <v>42306</v>
      </c>
      <c r="R6740">
        <v>77970.06</v>
      </c>
      <c r="S6740" s="8">
        <f t="shared" si="950"/>
        <v>-1.1485623003194889E-2</v>
      </c>
      <c r="T6740" s="9">
        <f t="shared" si="946"/>
        <v>-1.149866300319489E-2</v>
      </c>
      <c r="U6740" s="3">
        <f>Sheet1!$B$17+Sheet1!$B$18*'Portfolio allocation'!K6740</f>
        <v>8.6632428125461467E-5</v>
      </c>
      <c r="V6740" s="13">
        <f t="shared" si="951"/>
        <v>-1.1585295431320352E-2</v>
      </c>
      <c r="W6740" s="13"/>
      <c r="X6740" s="2">
        <v>42306</v>
      </c>
      <c r="Y6740">
        <v>134.2484</v>
      </c>
      <c r="AA6740" s="2">
        <v>42306</v>
      </c>
      <c r="AB6740">
        <v>2072.91</v>
      </c>
      <c r="AC6740">
        <f t="shared" si="952"/>
        <v>-1.9884065785926719E-3</v>
      </c>
      <c r="AD6740">
        <f t="shared" si="947"/>
        <v>-2.000726578592672E-3</v>
      </c>
      <c r="AE6740">
        <f>Sheet2!$B$17+Sheet2!$B$18*'Portfolio allocation'!K6740</f>
        <v>-2.5756100736834276E-4</v>
      </c>
      <c r="AF6740">
        <f t="shared" si="953"/>
        <v>-1.7431655712243292E-3</v>
      </c>
      <c r="AH6740" s="2">
        <v>42306</v>
      </c>
      <c r="AI6740">
        <v>2.1720000000000002</v>
      </c>
      <c r="AJ6740">
        <v>0.308</v>
      </c>
      <c r="AK6740">
        <v>1.09605</v>
      </c>
      <c r="AR6740" s="3"/>
    </row>
    <row r="6741" spans="1:44" hidden="1" outlineLevel="1" x14ac:dyDescent="0.2">
      <c r="A6741" s="2">
        <v>42307</v>
      </c>
      <c r="B6741">
        <v>15.07</v>
      </c>
      <c r="E6741" s="2">
        <v>42307</v>
      </c>
      <c r="F6741">
        <v>2079.36</v>
      </c>
      <c r="G6741">
        <f t="shared" si="948"/>
        <v>-4.8099702786910115E-3</v>
      </c>
      <c r="H6741" s="2">
        <v>42307</v>
      </c>
      <c r="I6741">
        <v>3871.33</v>
      </c>
      <c r="J6741">
        <f t="shared" si="949"/>
        <v>-4.8097191802655148E-3</v>
      </c>
      <c r="K6741">
        <f t="shared" si="945"/>
        <v>-4.8220391802655145E-3</v>
      </c>
      <c r="L6741">
        <v>1.1861232080654508E-2</v>
      </c>
      <c r="N6741" s="2">
        <v>42307</v>
      </c>
      <c r="O6741">
        <v>52.64</v>
      </c>
      <c r="Q6741" s="2">
        <v>42307</v>
      </c>
      <c r="R6741">
        <v>76918</v>
      </c>
      <c r="S6741" s="8">
        <f t="shared" si="950"/>
        <v>-1.3493128003236099E-2</v>
      </c>
      <c r="T6741" s="9">
        <f t="shared" si="946"/>
        <v>-1.3505448003236099E-2</v>
      </c>
      <c r="U6741" s="3">
        <f>Sheet1!$B$17+Sheet1!$B$18*'Portfolio allocation'!K6741</f>
        <v>-5.0441666699702764E-3</v>
      </c>
      <c r="V6741" s="13">
        <f t="shared" si="951"/>
        <v>-8.4612813332658222E-3</v>
      </c>
      <c r="W6741" s="13"/>
      <c r="X6741" s="2">
        <v>42307</v>
      </c>
      <c r="Y6741">
        <v>133.79939999999999</v>
      </c>
      <c r="AA6741" s="2">
        <v>42307</v>
      </c>
      <c r="AB6741">
        <v>2065.98</v>
      </c>
      <c r="AC6741">
        <f t="shared" si="952"/>
        <v>-3.3431263296523905E-3</v>
      </c>
      <c r="AD6741">
        <f t="shared" si="947"/>
        <v>-3.3563663296523904E-3</v>
      </c>
      <c r="AE6741">
        <f>Sheet2!$B$17+Sheet2!$B$18*'Portfolio allocation'!K6741</f>
        <v>-4.2344932490735471E-3</v>
      </c>
      <c r="AF6741">
        <f t="shared" si="953"/>
        <v>8.7812691942115674E-4</v>
      </c>
      <c r="AH6741" s="2">
        <v>42307</v>
      </c>
      <c r="AI6741">
        <v>2.1459999999999999</v>
      </c>
      <c r="AJ6741">
        <v>0.33100000000000002</v>
      </c>
      <c r="AK6741">
        <v>1.1046499999999999</v>
      </c>
      <c r="AR6741" s="3"/>
    </row>
    <row r="6742" spans="1:44" hidden="1" outlineLevel="1" x14ac:dyDescent="0.2">
      <c r="A6742" s="2">
        <v>42310</v>
      </c>
      <c r="B6742">
        <v>14.15</v>
      </c>
      <c r="E6742" s="2">
        <v>42310</v>
      </c>
      <c r="F6742">
        <v>2104.0500000000002</v>
      </c>
      <c r="G6742">
        <f t="shared" si="948"/>
        <v>1.1873845798707316E-2</v>
      </c>
      <c r="H6742" s="2">
        <v>42310</v>
      </c>
      <c r="I6742">
        <v>3917.3</v>
      </c>
      <c r="J6742">
        <f t="shared" si="949"/>
        <v>1.1874472080654508E-2</v>
      </c>
      <c r="K6742">
        <f t="shared" si="945"/>
        <v>1.1861232080654508E-2</v>
      </c>
      <c r="L6742">
        <v>2.7303571020856005E-3</v>
      </c>
      <c r="N6742" s="2">
        <v>42310</v>
      </c>
      <c r="O6742">
        <v>53.24</v>
      </c>
      <c r="Q6742" s="2">
        <v>42310</v>
      </c>
      <c r="R6742">
        <v>77794.75</v>
      </c>
      <c r="S6742" s="8">
        <f t="shared" si="950"/>
        <v>1.1398502301151803E-2</v>
      </c>
      <c r="T6742" s="9">
        <f t="shared" si="946"/>
        <v>1.1385262301151803E-2</v>
      </c>
      <c r="U6742" s="3">
        <f>Sheet1!$B$17+Sheet1!$B$18*'Portfolio allocation'!K6742</f>
        <v>1.4095304930877739E-2</v>
      </c>
      <c r="V6742" s="13">
        <f t="shared" si="951"/>
        <v>-2.7100426297259356E-3</v>
      </c>
      <c r="W6742" s="13"/>
      <c r="X6742" s="2">
        <v>42310</v>
      </c>
      <c r="Y6742">
        <v>134.07640000000001</v>
      </c>
      <c r="AA6742" s="2">
        <v>42310</v>
      </c>
      <c r="AB6742">
        <v>2070.25</v>
      </c>
      <c r="AC6742">
        <f t="shared" si="952"/>
        <v>2.0668157484582395E-3</v>
      </c>
      <c r="AD6742">
        <f t="shared" si="947"/>
        <v>2.0529357484582395E-3</v>
      </c>
      <c r="AE6742">
        <f>Sheet2!$B$17+Sheet2!$B$18*'Portfolio allocation'!K6742</f>
        <v>1.0600697184881212E-2</v>
      </c>
      <c r="AF6742">
        <f t="shared" si="953"/>
        <v>-8.5477614364229716E-3</v>
      </c>
      <c r="AH6742" s="2">
        <v>42310</v>
      </c>
      <c r="AI6742">
        <v>2.1760000000000002</v>
      </c>
      <c r="AJ6742">
        <v>0.34699999999999998</v>
      </c>
      <c r="AK6742">
        <v>1.10345</v>
      </c>
      <c r="AR6742" s="3"/>
    </row>
    <row r="6743" spans="1:44" hidden="1" outlineLevel="1" x14ac:dyDescent="0.2">
      <c r="A6743" s="2">
        <v>42311</v>
      </c>
      <c r="B6743">
        <v>14.54</v>
      </c>
      <c r="E6743" s="2">
        <v>42311</v>
      </c>
      <c r="F6743">
        <v>2109.79</v>
      </c>
      <c r="G6743">
        <f t="shared" si="948"/>
        <v>2.7280720515194812E-3</v>
      </c>
      <c r="H6743" s="2">
        <v>42311</v>
      </c>
      <c r="I6743">
        <v>3928.05</v>
      </c>
      <c r="J6743">
        <f t="shared" si="949"/>
        <v>2.7442371020856005E-3</v>
      </c>
      <c r="K6743">
        <f t="shared" si="945"/>
        <v>2.7303571020856005E-3</v>
      </c>
      <c r="L6743">
        <v>-3.2042379292525161E-3</v>
      </c>
      <c r="N6743" s="2">
        <v>42311</v>
      </c>
      <c r="O6743">
        <v>54.15</v>
      </c>
      <c r="Q6743" s="2">
        <v>42311</v>
      </c>
      <c r="R6743">
        <v>79124.44</v>
      </c>
      <c r="S6743" s="8">
        <f t="shared" si="950"/>
        <v>1.709228450505984E-2</v>
      </c>
      <c r="T6743" s="9">
        <f t="shared" si="946"/>
        <v>1.707840450505984E-2</v>
      </c>
      <c r="U6743" s="3">
        <f>Sheet1!$B$17+Sheet1!$B$18*'Portfolio allocation'!K6743</f>
        <v>3.6201337483181893E-3</v>
      </c>
      <c r="V6743" s="13">
        <f t="shared" si="951"/>
        <v>1.345827075674165E-2</v>
      </c>
      <c r="W6743" s="13"/>
      <c r="X6743" s="2">
        <v>42311</v>
      </c>
      <c r="Y6743">
        <v>135.5187</v>
      </c>
      <c r="AA6743" s="2">
        <v>42311</v>
      </c>
      <c r="AB6743">
        <v>2092.5300000000002</v>
      </c>
      <c r="AC6743">
        <f t="shared" si="952"/>
        <v>1.0761985267479846E-2</v>
      </c>
      <c r="AD6743">
        <f t="shared" si="947"/>
        <v>1.0747625267479846E-2</v>
      </c>
      <c r="AE6743">
        <f>Sheet2!$B$17+Sheet2!$B$18*'Portfolio allocation'!K6743</f>
        <v>2.4812902042485483E-3</v>
      </c>
      <c r="AF6743">
        <f t="shared" si="953"/>
        <v>8.2663350632312983E-3</v>
      </c>
      <c r="AH6743" s="2">
        <v>42311</v>
      </c>
      <c r="AI6743">
        <v>2.218</v>
      </c>
      <c r="AJ6743">
        <v>0.35899999999999999</v>
      </c>
      <c r="AK6743">
        <v>1.0952</v>
      </c>
      <c r="AR6743" s="3"/>
    </row>
    <row r="6744" spans="1:44" hidden="1" outlineLevel="1" x14ac:dyDescent="0.2">
      <c r="A6744" s="2">
        <v>42312</v>
      </c>
      <c r="B6744">
        <v>15.51</v>
      </c>
      <c r="E6744" s="2">
        <v>42312</v>
      </c>
      <c r="F6744">
        <v>2102.31</v>
      </c>
      <c r="G6744">
        <f t="shared" si="948"/>
        <v>-3.5453765540646165E-3</v>
      </c>
      <c r="H6744" s="2">
        <v>42312</v>
      </c>
      <c r="I6744">
        <v>3915.52</v>
      </c>
      <c r="J6744">
        <f t="shared" si="949"/>
        <v>-3.1898779292525159E-3</v>
      </c>
      <c r="K6744">
        <f t="shared" si="945"/>
        <v>-3.2042379292525161E-3</v>
      </c>
      <c r="L6744">
        <v>-9.4207992808105381E-4</v>
      </c>
      <c r="N6744" s="2">
        <v>42312</v>
      </c>
      <c r="O6744">
        <v>54.4</v>
      </c>
      <c r="Q6744" s="2">
        <v>42312</v>
      </c>
      <c r="R6744">
        <v>79489.75</v>
      </c>
      <c r="S6744" s="8">
        <f t="shared" si="950"/>
        <v>4.6169047136384034E-3</v>
      </c>
      <c r="T6744" s="9">
        <f t="shared" si="946"/>
        <v>4.6025447136384037E-3</v>
      </c>
      <c r="U6744" s="3">
        <f>Sheet1!$B$17+Sheet1!$B$18*'Portfolio allocation'!K6744</f>
        <v>-3.1881840742720674E-3</v>
      </c>
      <c r="V6744" s="13">
        <f t="shared" si="951"/>
        <v>7.7907287879104715E-3</v>
      </c>
      <c r="W6744" s="13"/>
      <c r="X6744" s="2">
        <v>42312</v>
      </c>
      <c r="Y6744">
        <v>135.28</v>
      </c>
      <c r="AA6744" s="2">
        <v>42312</v>
      </c>
      <c r="AB6744">
        <v>2088.84</v>
      </c>
      <c r="AC6744">
        <f t="shared" si="952"/>
        <v>-1.7634155782713101E-3</v>
      </c>
      <c r="AD6744">
        <f t="shared" si="947"/>
        <v>-1.7784155782713102E-3</v>
      </c>
      <c r="AE6744">
        <f>Sheet2!$B$17+Sheet2!$B$18*'Portfolio allocation'!K6744</f>
        <v>-2.7959031028299774E-3</v>
      </c>
      <c r="AF6744">
        <f t="shared" si="953"/>
        <v>1.0174875245586672E-3</v>
      </c>
      <c r="AH6744" s="2">
        <v>42312</v>
      </c>
      <c r="AI6744">
        <v>2.2269999999999999</v>
      </c>
      <c r="AJ6744">
        <v>0.375</v>
      </c>
      <c r="AK6744">
        <v>1.0861499999999999</v>
      </c>
      <c r="AR6744" s="3"/>
    </row>
    <row r="6745" spans="1:44" hidden="1" outlineLevel="1" x14ac:dyDescent="0.2">
      <c r="A6745" s="2">
        <v>42313</v>
      </c>
      <c r="B6745">
        <v>15.05</v>
      </c>
      <c r="E6745" s="2">
        <v>42313</v>
      </c>
      <c r="F6745">
        <v>2099.9299999999998</v>
      </c>
      <c r="G6745">
        <f t="shared" si="948"/>
        <v>-1.1320880364932284E-3</v>
      </c>
      <c r="H6745" s="2">
        <v>42313</v>
      </c>
      <c r="I6745">
        <v>3911.89</v>
      </c>
      <c r="J6745">
        <f t="shared" si="949"/>
        <v>-9.2707992808105377E-4</v>
      </c>
      <c r="K6745">
        <f t="shared" si="945"/>
        <v>-9.4207992808105381E-4</v>
      </c>
      <c r="L6745">
        <v>-2.4842412797897536E-4</v>
      </c>
      <c r="N6745" s="2">
        <v>42313</v>
      </c>
      <c r="O6745">
        <v>54.38</v>
      </c>
      <c r="Q6745" s="2">
        <v>42313</v>
      </c>
      <c r="R6745">
        <v>79460.5</v>
      </c>
      <c r="S6745" s="8">
        <f t="shared" si="950"/>
        <v>-3.6797197122895309E-4</v>
      </c>
      <c r="T6745" s="9">
        <f t="shared" si="946"/>
        <v>-3.8297197122895307E-4</v>
      </c>
      <c r="U6745" s="3">
        <f>Sheet1!$B$17+Sheet1!$B$18*'Portfolio allocation'!K6745</f>
        <v>-5.9297908462037558E-4</v>
      </c>
      <c r="V6745" s="13">
        <f t="shared" si="951"/>
        <v>2.1000711339142251E-4</v>
      </c>
      <c r="W6745" s="13"/>
      <c r="X6745" s="2">
        <v>42313</v>
      </c>
      <c r="Y6745">
        <v>133.61799999999999</v>
      </c>
      <c r="AA6745" s="2">
        <v>42313</v>
      </c>
      <c r="AB6745">
        <v>2063.1799999999998</v>
      </c>
      <c r="AC6745">
        <f t="shared" si="952"/>
        <v>-1.2284330058788706E-2</v>
      </c>
      <c r="AD6745">
        <f t="shared" si="947"/>
        <v>-1.2300130058788706E-2</v>
      </c>
      <c r="AE6745">
        <f>Sheet2!$B$17+Sheet2!$B$18*'Portfolio allocation'!K6745</f>
        <v>-7.8433449531802339E-4</v>
      </c>
      <c r="AF6745">
        <f t="shared" si="953"/>
        <v>-1.1515795563470682E-2</v>
      </c>
      <c r="AH6745" s="2">
        <v>42313</v>
      </c>
      <c r="AI6745">
        <v>2.2360000000000002</v>
      </c>
      <c r="AJ6745">
        <v>0.39500000000000002</v>
      </c>
      <c r="AK6745">
        <v>1.0863499999999999</v>
      </c>
      <c r="AR6745" s="3"/>
    </row>
    <row r="6746" spans="1:44" hidden="1" outlineLevel="1" x14ac:dyDescent="0.2">
      <c r="A6746" s="2">
        <v>42314</v>
      </c>
      <c r="B6746">
        <v>14.33</v>
      </c>
      <c r="E6746" s="2">
        <v>42314</v>
      </c>
      <c r="F6746">
        <v>2099.1999999999998</v>
      </c>
      <c r="G6746">
        <f t="shared" si="948"/>
        <v>-3.4763063530685034E-4</v>
      </c>
      <c r="H6746" s="2">
        <v>42314</v>
      </c>
      <c r="I6746">
        <v>3910.98</v>
      </c>
      <c r="J6746">
        <f t="shared" si="949"/>
        <v>-2.3262412797897536E-4</v>
      </c>
      <c r="K6746">
        <f t="shared" si="945"/>
        <v>-2.4842412797897536E-4</v>
      </c>
      <c r="L6746">
        <v>-9.6340755536463984E-3</v>
      </c>
      <c r="N6746" s="2">
        <v>42314</v>
      </c>
      <c r="O6746">
        <v>54.92</v>
      </c>
      <c r="Q6746" s="2">
        <v>42314</v>
      </c>
      <c r="R6746">
        <v>80249.56</v>
      </c>
      <c r="S6746" s="8">
        <f t="shared" si="950"/>
        <v>9.9302169002208895E-3</v>
      </c>
      <c r="T6746" s="9">
        <f t="shared" si="946"/>
        <v>9.9144169002208897E-3</v>
      </c>
      <c r="U6746" s="3">
        <f>Sheet1!$B$17+Sheet1!$B$18*'Portfolio allocation'!K6746</f>
        <v>2.028004288324975E-4</v>
      </c>
      <c r="V6746" s="13">
        <f t="shared" si="951"/>
        <v>9.7116164713883929E-3</v>
      </c>
      <c r="W6746" s="13"/>
      <c r="X6746" s="2">
        <v>42314</v>
      </c>
      <c r="Y6746">
        <v>132.0515</v>
      </c>
      <c r="AA6746" s="2">
        <v>42314</v>
      </c>
      <c r="AB6746">
        <v>2058.16</v>
      </c>
      <c r="AC6746">
        <f t="shared" si="952"/>
        <v>-2.4331371959790404E-3</v>
      </c>
      <c r="AD6746">
        <f t="shared" si="947"/>
        <v>-2.4506971959790402E-3</v>
      </c>
      <c r="AE6746">
        <f>Sheet2!$B$17+Sheet2!$B$18*'Portfolio allocation'!K6746</f>
        <v>-1.6751806110726038E-4</v>
      </c>
      <c r="AF6746">
        <f t="shared" si="953"/>
        <v>-2.2831791348717797E-3</v>
      </c>
      <c r="AH6746" s="2">
        <v>42314</v>
      </c>
      <c r="AI6746">
        <v>2.3250000000000002</v>
      </c>
      <c r="AJ6746">
        <v>0.439</v>
      </c>
      <c r="AK6746">
        <v>1.0741499999999999</v>
      </c>
      <c r="AR6746" s="3"/>
    </row>
    <row r="6747" spans="1:44" hidden="1" outlineLevel="1" x14ac:dyDescent="0.2">
      <c r="A6747" s="2">
        <v>42317</v>
      </c>
      <c r="B6747">
        <v>16.52</v>
      </c>
      <c r="E6747" s="2">
        <v>42317</v>
      </c>
      <c r="F6747">
        <v>2078.58</v>
      </c>
      <c r="G6747">
        <f t="shared" si="948"/>
        <v>-9.8227896341462895E-3</v>
      </c>
      <c r="H6747" s="2">
        <v>42317</v>
      </c>
      <c r="I6747">
        <v>3873.37</v>
      </c>
      <c r="J6747">
        <f t="shared" si="949"/>
        <v>-9.6165155536463987E-3</v>
      </c>
      <c r="K6747">
        <f t="shared" si="945"/>
        <v>-9.6340755536463984E-3</v>
      </c>
      <c r="L6747">
        <v>1.7534275716495761E-3</v>
      </c>
      <c r="N6747" s="2">
        <v>42317</v>
      </c>
      <c r="O6747">
        <v>54.16</v>
      </c>
      <c r="Q6747" s="2">
        <v>42317</v>
      </c>
      <c r="R6747">
        <v>79139.06</v>
      </c>
      <c r="S6747" s="8">
        <f t="shared" si="950"/>
        <v>-1.3838082102880067E-2</v>
      </c>
      <c r="T6747" s="9">
        <f t="shared" si="946"/>
        <v>-1.3855642102880067E-2</v>
      </c>
      <c r="U6747" s="3">
        <f>Sheet1!$B$17+Sheet1!$B$18*'Portfolio allocation'!K6747</f>
        <v>-1.0564656750732298E-2</v>
      </c>
      <c r="V6747" s="13">
        <f t="shared" si="951"/>
        <v>-3.290985352147769E-3</v>
      </c>
      <c r="W6747" s="13"/>
      <c r="X6747" s="2">
        <v>42317</v>
      </c>
      <c r="Y6747">
        <v>129.2433</v>
      </c>
      <c r="AA6747" s="2">
        <v>42317</v>
      </c>
      <c r="AB6747">
        <v>2014.39</v>
      </c>
      <c r="AC6747">
        <f t="shared" si="952"/>
        <v>-2.1266568196835922E-2</v>
      </c>
      <c r="AD6747">
        <f t="shared" si="947"/>
        <v>-2.1284208196835921E-2</v>
      </c>
      <c r="AE6747">
        <f>Sheet2!$B$17+Sheet2!$B$18*'Portfolio allocation'!K6747</f>
        <v>-8.5134787584349569E-3</v>
      </c>
      <c r="AF6747">
        <f t="shared" si="953"/>
        <v>-1.2770729438400965E-2</v>
      </c>
      <c r="AH6747" s="2">
        <v>42317</v>
      </c>
      <c r="AI6747">
        <v>2.3490000000000002</v>
      </c>
      <c r="AJ6747">
        <v>0.441</v>
      </c>
      <c r="AK6747">
        <v>1.0745</v>
      </c>
      <c r="AR6747" s="3"/>
    </row>
    <row r="6748" spans="1:44" hidden="1" outlineLevel="1" x14ac:dyDescent="0.2">
      <c r="A6748" s="2">
        <v>42318</v>
      </c>
      <c r="B6748">
        <v>15.29</v>
      </c>
      <c r="E6748" s="2">
        <v>42318</v>
      </c>
      <c r="F6748">
        <v>2081.7199999999998</v>
      </c>
      <c r="G6748">
        <f t="shared" si="948"/>
        <v>1.5106466914911465E-3</v>
      </c>
      <c r="H6748" s="2">
        <v>42318</v>
      </c>
      <c r="I6748">
        <v>3880.23</v>
      </c>
      <c r="J6748">
        <f t="shared" si="949"/>
        <v>1.7710675716495761E-3</v>
      </c>
      <c r="K6748">
        <f t="shared" si="945"/>
        <v>1.7534275716495761E-3</v>
      </c>
      <c r="L6748">
        <v>-3.2444528554234717E-3</v>
      </c>
      <c r="N6748" s="2">
        <v>42318</v>
      </c>
      <c r="O6748">
        <v>53.51</v>
      </c>
      <c r="Q6748" s="2">
        <v>42318</v>
      </c>
      <c r="R6748">
        <v>78189.25</v>
      </c>
      <c r="S6748" s="8">
        <f t="shared" si="950"/>
        <v>-1.2001785212005234E-2</v>
      </c>
      <c r="T6748" s="9">
        <f t="shared" si="946"/>
        <v>-1.2019425212005233E-2</v>
      </c>
      <c r="U6748" s="3">
        <f>Sheet1!$B$17+Sheet1!$B$18*'Portfolio allocation'!K6748</f>
        <v>2.4993754323151831E-3</v>
      </c>
      <c r="V6748" s="13">
        <f t="shared" si="951"/>
        <v>-1.4518800644320417E-2</v>
      </c>
      <c r="W6748" s="13"/>
      <c r="X6748" s="2">
        <v>42318</v>
      </c>
      <c r="Y6748">
        <v>129.39609999999999</v>
      </c>
      <c r="AA6748" s="2">
        <v>42318</v>
      </c>
      <c r="AB6748">
        <v>2016.77</v>
      </c>
      <c r="AC6748">
        <f t="shared" si="952"/>
        <v>1.1814991138756614E-3</v>
      </c>
      <c r="AD6748">
        <f t="shared" si="947"/>
        <v>1.1636591138756613E-3</v>
      </c>
      <c r="AE6748">
        <f>Sheet2!$B$17+Sheet2!$B$18*'Portfolio allocation'!K6748</f>
        <v>1.6125795420583572E-3</v>
      </c>
      <c r="AF6748">
        <f t="shared" si="953"/>
        <v>-4.489204281826959E-4</v>
      </c>
      <c r="AH6748" s="2">
        <v>42318</v>
      </c>
      <c r="AI6748">
        <v>2.3359999999999999</v>
      </c>
      <c r="AJ6748">
        <v>0.44600000000000001</v>
      </c>
      <c r="AK6748">
        <v>1.06935</v>
      </c>
      <c r="AR6748" s="3"/>
    </row>
    <row r="6749" spans="1:44" hidden="1" outlineLevel="1" x14ac:dyDescent="0.2">
      <c r="A6749" s="2">
        <v>42319</v>
      </c>
      <c r="B6749">
        <v>16.059999999999999</v>
      </c>
      <c r="E6749" s="2">
        <v>42319</v>
      </c>
      <c r="F6749">
        <v>2075</v>
      </c>
      <c r="G6749">
        <f t="shared" si="948"/>
        <v>-3.2280998405164185E-3</v>
      </c>
      <c r="H6749" s="2">
        <v>42319</v>
      </c>
      <c r="I6749">
        <v>3867.71</v>
      </c>
      <c r="J6749">
        <f t="shared" si="949"/>
        <v>-3.2266128554234719E-3</v>
      </c>
      <c r="K6749">
        <f t="shared" si="945"/>
        <v>-3.2444528554234717E-3</v>
      </c>
      <c r="L6749">
        <v>-1.3829630439303917E-2</v>
      </c>
      <c r="N6749" s="2">
        <v>42319</v>
      </c>
      <c r="O6749">
        <v>53.65</v>
      </c>
      <c r="Q6749" s="2">
        <v>42319</v>
      </c>
      <c r="R6749">
        <v>78393.81</v>
      </c>
      <c r="S6749" s="8">
        <f t="shared" si="950"/>
        <v>2.6162164236132046E-3</v>
      </c>
      <c r="T6749" s="9">
        <f t="shared" si="946"/>
        <v>2.5983764236132047E-3</v>
      </c>
      <c r="U6749" s="3">
        <f>Sheet1!$B$17+Sheet1!$B$18*'Portfolio allocation'!K6749</f>
        <v>-3.2343196567571511E-3</v>
      </c>
      <c r="V6749" s="13">
        <f t="shared" si="951"/>
        <v>5.8326960803703563E-3</v>
      </c>
      <c r="W6749" s="13"/>
      <c r="X6749" s="2">
        <v>42319</v>
      </c>
      <c r="Y6749">
        <v>128.96629999999999</v>
      </c>
      <c r="AA6749" s="2">
        <v>42319</v>
      </c>
      <c r="AB6749">
        <v>2010.08</v>
      </c>
      <c r="AC6749">
        <f t="shared" si="952"/>
        <v>-3.3171854004174772E-3</v>
      </c>
      <c r="AD6749">
        <f t="shared" si="947"/>
        <v>-3.3350254004174771E-3</v>
      </c>
      <c r="AE6749">
        <f>Sheet2!$B$17+Sheet2!$B$18*'Portfolio allocation'!K6749</f>
        <v>-2.8316632411567494E-3</v>
      </c>
      <c r="AF6749">
        <f t="shared" si="953"/>
        <v>-5.0336215926072769E-4</v>
      </c>
      <c r="AH6749" s="2">
        <v>42319</v>
      </c>
      <c r="AI6749">
        <v>2.3359999999999999</v>
      </c>
      <c r="AJ6749">
        <v>0.44600000000000001</v>
      </c>
      <c r="AK6749">
        <v>1.0728500000000001</v>
      </c>
      <c r="AR6749" s="3"/>
    </row>
    <row r="6750" spans="1:44" hidden="1" outlineLevel="1" x14ac:dyDescent="0.2">
      <c r="A6750" s="2">
        <v>42320</v>
      </c>
      <c r="B6750">
        <v>18.37</v>
      </c>
      <c r="E6750" s="2">
        <v>42320</v>
      </c>
      <c r="F6750">
        <v>2045.97</v>
      </c>
      <c r="G6750">
        <f t="shared" si="948"/>
        <v>-1.3990361445783139E-2</v>
      </c>
      <c r="H6750" s="2">
        <v>42320</v>
      </c>
      <c r="I6750">
        <v>3814.29</v>
      </c>
      <c r="J6750">
        <f t="shared" si="949"/>
        <v>-1.3811790439303917E-2</v>
      </c>
      <c r="K6750">
        <f t="shared" si="945"/>
        <v>-1.3829630439303917E-2</v>
      </c>
      <c r="L6750">
        <v>-1.1215143975943E-2</v>
      </c>
      <c r="N6750" s="2">
        <v>42320</v>
      </c>
      <c r="O6750">
        <v>53.32</v>
      </c>
      <c r="Q6750" s="2">
        <v>42320</v>
      </c>
      <c r="R6750">
        <v>77911.63</v>
      </c>
      <c r="S6750" s="8">
        <f t="shared" si="950"/>
        <v>-6.1507407281262694E-3</v>
      </c>
      <c r="T6750" s="9">
        <f t="shared" si="946"/>
        <v>-6.1685807281262692E-3</v>
      </c>
      <c r="U6750" s="3">
        <f>Sheet1!$B$17+Sheet1!$B$18*'Portfolio allocation'!K6750</f>
        <v>-1.537790364505948E-2</v>
      </c>
      <c r="V6750" s="13">
        <f t="shared" si="951"/>
        <v>9.2093229169332106E-3</v>
      </c>
      <c r="W6750" s="13"/>
      <c r="X6750" s="2">
        <v>42320</v>
      </c>
      <c r="Y6750">
        <v>127.07510000000001</v>
      </c>
      <c r="AA6750" s="2">
        <v>42320</v>
      </c>
      <c r="AB6750">
        <v>1980.6</v>
      </c>
      <c r="AC6750">
        <f t="shared" si="952"/>
        <v>-1.4666082941972469E-2</v>
      </c>
      <c r="AD6750">
        <f t="shared" si="947"/>
        <v>-1.4686482941972469E-2</v>
      </c>
      <c r="AE6750">
        <f>Sheet2!$B$17+Sheet2!$B$18*'Portfolio allocation'!K6750</f>
        <v>-1.2244273201047534E-2</v>
      </c>
      <c r="AF6750">
        <f t="shared" si="953"/>
        <v>-2.442209740924935E-3</v>
      </c>
      <c r="AH6750" s="2">
        <v>42320</v>
      </c>
      <c r="AI6750">
        <v>2.3149999999999999</v>
      </c>
      <c r="AJ6750">
        <v>0.51</v>
      </c>
      <c r="AK6750">
        <v>1.07545</v>
      </c>
      <c r="AR6750" s="3"/>
    </row>
    <row r="6751" spans="1:44" hidden="1" outlineLevel="1" x14ac:dyDescent="0.2">
      <c r="A6751" s="2">
        <v>42321</v>
      </c>
      <c r="B6751">
        <v>20.079999999999998</v>
      </c>
      <c r="E6751" s="2">
        <v>42321</v>
      </c>
      <c r="F6751">
        <v>2023.04</v>
      </c>
      <c r="G6751">
        <f t="shared" si="948"/>
        <v>-1.1207397957936904E-2</v>
      </c>
      <c r="H6751" s="2">
        <v>42321</v>
      </c>
      <c r="I6751">
        <v>3771.59</v>
      </c>
      <c r="J6751">
        <f t="shared" si="949"/>
        <v>-1.1194743975943E-2</v>
      </c>
      <c r="K6751">
        <f t="shared" si="945"/>
        <v>-1.1215143975943E-2</v>
      </c>
      <c r="L6751">
        <v>1.5058841260264211E-2</v>
      </c>
      <c r="N6751" s="2">
        <v>42321</v>
      </c>
      <c r="O6751">
        <v>52.84</v>
      </c>
      <c r="Q6751" s="2">
        <v>42321</v>
      </c>
      <c r="R6751">
        <v>77210.25</v>
      </c>
      <c r="S6751" s="8">
        <f t="shared" si="950"/>
        <v>-9.0022503700667444E-3</v>
      </c>
      <c r="T6751" s="9">
        <f t="shared" si="946"/>
        <v>-9.0226503700667447E-3</v>
      </c>
      <c r="U6751" s="3">
        <f>Sheet1!$B$17+Sheet1!$B$18*'Portfolio allocation'!K6751</f>
        <v>-1.2378498514393379E-2</v>
      </c>
      <c r="V6751" s="13">
        <f t="shared" si="951"/>
        <v>3.3558481443266338E-3</v>
      </c>
      <c r="W6751" s="13"/>
      <c r="X6751" s="2">
        <v>42321</v>
      </c>
      <c r="Y6751">
        <v>125.8429</v>
      </c>
      <c r="AA6751" s="2">
        <v>42321</v>
      </c>
      <c r="AB6751">
        <v>1961.39</v>
      </c>
      <c r="AC6751">
        <f t="shared" si="952"/>
        <v>-9.6990810865393851E-3</v>
      </c>
      <c r="AD6751">
        <f t="shared" si="947"/>
        <v>-9.7187610865393844E-3</v>
      </c>
      <c r="AE6751">
        <f>Sheet2!$B$17+Sheet2!$B$18*'Portfolio allocation'!K6751</f>
        <v>-9.9194051362446883E-3</v>
      </c>
      <c r="AF6751">
        <f t="shared" si="953"/>
        <v>2.0064404970530393E-4</v>
      </c>
      <c r="AH6751" s="2">
        <v>42321</v>
      </c>
      <c r="AI6751">
        <v>2.2749999999999999</v>
      </c>
      <c r="AJ6751">
        <v>0.49199999999999999</v>
      </c>
      <c r="AK6751">
        <v>1.07315</v>
      </c>
      <c r="AR6751" s="3"/>
    </row>
    <row r="6752" spans="1:44" hidden="1" outlineLevel="1" x14ac:dyDescent="0.2">
      <c r="A6752" s="2">
        <v>42324</v>
      </c>
      <c r="B6752">
        <v>18.16</v>
      </c>
      <c r="E6752" s="2">
        <v>42324</v>
      </c>
      <c r="F6752">
        <v>2053.19</v>
      </c>
      <c r="G6752">
        <f t="shared" si="948"/>
        <v>1.4903313824738973E-2</v>
      </c>
      <c r="H6752" s="2">
        <v>42324</v>
      </c>
      <c r="I6752">
        <v>3828.46</v>
      </c>
      <c r="J6752">
        <f t="shared" si="949"/>
        <v>1.507852126026421E-2</v>
      </c>
      <c r="K6752">
        <f t="shared" si="945"/>
        <v>1.5058841260264211E-2</v>
      </c>
      <c r="L6752">
        <v>-1.1477910501873606E-3</v>
      </c>
      <c r="N6752" s="2">
        <v>42324</v>
      </c>
      <c r="O6752">
        <v>53.765000000000001</v>
      </c>
      <c r="Q6752" s="2">
        <v>42324</v>
      </c>
      <c r="R6752">
        <v>78561.88</v>
      </c>
      <c r="S6752" s="8">
        <f t="shared" si="950"/>
        <v>1.7505836336496827E-2</v>
      </c>
      <c r="T6752" s="9">
        <f t="shared" si="946"/>
        <v>1.7486156336496826E-2</v>
      </c>
      <c r="U6752" s="3">
        <f>Sheet1!$B$17+Sheet1!$B$18*'Portfolio allocation'!K6752</f>
        <v>1.7763683219919345E-2</v>
      </c>
      <c r="V6752" s="13">
        <f t="shared" si="951"/>
        <v>-2.7752688342251933E-4</v>
      </c>
      <c r="W6752" s="13"/>
      <c r="X6752" s="2">
        <v>42324</v>
      </c>
      <c r="Y6752">
        <v>127.71510000000001</v>
      </c>
      <c r="AA6752" s="2">
        <v>42324</v>
      </c>
      <c r="AB6752">
        <v>1990.57</v>
      </c>
      <c r="AC6752">
        <f t="shared" si="952"/>
        <v>1.487720443155105E-2</v>
      </c>
      <c r="AD6752">
        <f t="shared" si="947"/>
        <v>1.4857804431551051E-2</v>
      </c>
      <c r="AE6752">
        <f>Sheet2!$B$17+Sheet2!$B$18*'Portfolio allocation'!K6752</f>
        <v>1.3444092845778462E-2</v>
      </c>
      <c r="AF6752">
        <f t="shared" si="953"/>
        <v>1.4137115857725882E-3</v>
      </c>
      <c r="AH6752" s="2">
        <v>42324</v>
      </c>
      <c r="AI6752">
        <v>2.2709999999999999</v>
      </c>
      <c r="AJ6752">
        <v>0.48499999999999999</v>
      </c>
      <c r="AK6752">
        <v>1.0717000000000001</v>
      </c>
      <c r="AR6752" s="3"/>
    </row>
    <row r="6753" spans="1:44" hidden="1" outlineLevel="1" x14ac:dyDescent="0.2">
      <c r="A6753" s="2">
        <v>42325</v>
      </c>
      <c r="B6753">
        <v>18.84</v>
      </c>
      <c r="E6753" s="2">
        <v>42325</v>
      </c>
      <c r="F6753">
        <v>2050.44</v>
      </c>
      <c r="G6753">
        <f t="shared" si="948"/>
        <v>-1.3393792099123392E-3</v>
      </c>
      <c r="H6753" s="2">
        <v>42325</v>
      </c>
      <c r="I6753">
        <v>3824.14</v>
      </c>
      <c r="J6753">
        <f t="shared" si="949"/>
        <v>-1.1283910501873606E-3</v>
      </c>
      <c r="K6753">
        <f t="shared" si="945"/>
        <v>-1.1477910501873606E-3</v>
      </c>
      <c r="L6753">
        <v>1.6224695160951225E-2</v>
      </c>
      <c r="N6753" s="2">
        <v>42325</v>
      </c>
      <c r="O6753">
        <v>52.97</v>
      </c>
      <c r="Q6753" s="2">
        <v>42325</v>
      </c>
      <c r="R6753">
        <v>77926.25</v>
      </c>
      <c r="S6753" s="8">
        <f t="shared" si="950"/>
        <v>-8.0908196188788084E-3</v>
      </c>
      <c r="T6753" s="9">
        <f t="shared" si="946"/>
        <v>-8.1102196188788077E-3</v>
      </c>
      <c r="U6753" s="3">
        <f>Sheet1!$B$17+Sheet1!$B$18*'Portfolio allocation'!K6753</f>
        <v>-8.2897609731386306E-4</v>
      </c>
      <c r="V6753" s="13">
        <f t="shared" si="951"/>
        <v>-7.2812435215649446E-3</v>
      </c>
      <c r="W6753" s="13"/>
      <c r="X6753" s="2">
        <v>42325</v>
      </c>
      <c r="Y6753">
        <v>127.8201</v>
      </c>
      <c r="AA6753" s="2">
        <v>42325</v>
      </c>
      <c r="AB6753">
        <v>1992.21</v>
      </c>
      <c r="AC6753">
        <f t="shared" si="952"/>
        <v>8.2388461596427653E-4</v>
      </c>
      <c r="AD6753">
        <f t="shared" si="947"/>
        <v>8.0440461596427654E-4</v>
      </c>
      <c r="AE6753">
        <f>Sheet2!$B$17+Sheet2!$B$18*'Portfolio allocation'!K6753</f>
        <v>-9.6725807326033207E-4</v>
      </c>
      <c r="AF6753">
        <f t="shared" si="953"/>
        <v>1.7716626892246086E-3</v>
      </c>
      <c r="AH6753" s="2">
        <v>42325</v>
      </c>
      <c r="AI6753">
        <v>2.2669999999999999</v>
      </c>
      <c r="AJ6753">
        <v>0.48699999999999999</v>
      </c>
      <c r="AK6753">
        <v>1.0650500000000001</v>
      </c>
      <c r="AR6753" s="3"/>
    </row>
    <row r="6754" spans="1:44" hidden="1" outlineLevel="1" x14ac:dyDescent="0.2">
      <c r="A6754" s="2">
        <v>42326</v>
      </c>
      <c r="B6754">
        <v>16.850000000000001</v>
      </c>
      <c r="E6754" s="2">
        <v>42326</v>
      </c>
      <c r="F6754">
        <v>2083.58</v>
      </c>
      <c r="G6754">
        <f t="shared" si="948"/>
        <v>1.6162384658902518E-2</v>
      </c>
      <c r="H6754" s="2">
        <v>42326</v>
      </c>
      <c r="I6754">
        <v>3886.26</v>
      </c>
      <c r="J6754">
        <f t="shared" si="949"/>
        <v>1.6244175160951224E-2</v>
      </c>
      <c r="K6754">
        <f t="shared" si="945"/>
        <v>1.6224695160951225E-2</v>
      </c>
      <c r="L6754">
        <v>-1.1000105738680384E-3</v>
      </c>
      <c r="N6754" s="2">
        <v>42326</v>
      </c>
      <c r="O6754">
        <v>53.85</v>
      </c>
      <c r="Q6754" s="2">
        <v>42326</v>
      </c>
      <c r="R6754">
        <v>79220.88</v>
      </c>
      <c r="S6754" s="8">
        <f t="shared" si="950"/>
        <v>1.6613528817311263E-2</v>
      </c>
      <c r="T6754" s="9">
        <f t="shared" si="946"/>
        <v>1.6594048817311264E-2</v>
      </c>
      <c r="U6754" s="3">
        <f>Sheet1!$B$17+Sheet1!$B$18*'Portfolio allocation'!K6754</f>
        <v>1.9101180361454553E-2</v>
      </c>
      <c r="V6754" s="13">
        <f t="shared" si="951"/>
        <v>-2.5071315441432887E-3</v>
      </c>
      <c r="W6754" s="13"/>
      <c r="X6754" s="2">
        <v>42326</v>
      </c>
      <c r="Y6754">
        <v>129.73050000000001</v>
      </c>
      <c r="AA6754" s="2">
        <v>42326</v>
      </c>
      <c r="AB6754">
        <v>2021.99</v>
      </c>
      <c r="AC6754">
        <f t="shared" si="952"/>
        <v>1.4948223329869892E-2</v>
      </c>
      <c r="AD6754">
        <f t="shared" si="947"/>
        <v>1.4928943329869892E-2</v>
      </c>
      <c r="AE6754">
        <f>Sheet2!$B$17+Sheet2!$B$18*'Portfolio allocation'!K6754</f>
        <v>1.448079987789244E-2</v>
      </c>
      <c r="AF6754">
        <f t="shared" si="953"/>
        <v>4.481434519774518E-4</v>
      </c>
      <c r="AH6754" s="2">
        <v>42326</v>
      </c>
      <c r="AI6754">
        <v>2.2730000000000001</v>
      </c>
      <c r="AJ6754">
        <v>0.48199999999999998</v>
      </c>
      <c r="AK6754">
        <v>1.0647</v>
      </c>
      <c r="AR6754" s="3"/>
    </row>
    <row r="6755" spans="1:44" hidden="1" outlineLevel="1" x14ac:dyDescent="0.2">
      <c r="A6755" s="2">
        <v>42327</v>
      </c>
      <c r="B6755">
        <v>16.989999999999998</v>
      </c>
      <c r="E6755" s="2">
        <v>42327</v>
      </c>
      <c r="F6755">
        <v>2081.2399999999998</v>
      </c>
      <c r="G6755">
        <f t="shared" si="948"/>
        <v>-1.1230670288638889E-3</v>
      </c>
      <c r="H6755" s="2">
        <v>42327</v>
      </c>
      <c r="I6755">
        <v>3882.06</v>
      </c>
      <c r="J6755">
        <f t="shared" si="949"/>
        <v>-1.0807305738680384E-3</v>
      </c>
      <c r="K6755">
        <f t="shared" si="945"/>
        <v>-1.1000105738680384E-3</v>
      </c>
      <c r="L6755">
        <v>3.9454300403394382E-3</v>
      </c>
      <c r="N6755" s="2">
        <v>42327</v>
      </c>
      <c r="O6755">
        <v>53.94</v>
      </c>
      <c r="Q6755" s="2">
        <v>42327</v>
      </c>
      <c r="R6755">
        <v>79353.25</v>
      </c>
      <c r="S6755" s="8">
        <f t="shared" si="950"/>
        <v>1.6708978743986691E-3</v>
      </c>
      <c r="T6755" s="9">
        <f t="shared" si="946"/>
        <v>1.6516178743986691E-3</v>
      </c>
      <c r="U6755" s="3">
        <f>Sheet1!$B$17+Sheet1!$B$18*'Portfolio allocation'!K6755</f>
        <v>-7.7416112396203464E-4</v>
      </c>
      <c r="V6755" s="13">
        <f t="shared" si="951"/>
        <v>2.425778998360704E-3</v>
      </c>
      <c r="W6755" s="13"/>
      <c r="X6755" s="2">
        <v>42327</v>
      </c>
      <c r="Y6755">
        <v>130.60919999999999</v>
      </c>
      <c r="AA6755" s="2">
        <v>42327</v>
      </c>
      <c r="AB6755">
        <v>2035.68</v>
      </c>
      <c r="AC6755">
        <f t="shared" si="952"/>
        <v>6.7705577178918119E-3</v>
      </c>
      <c r="AD6755">
        <f t="shared" si="947"/>
        <v>6.7515977178918118E-3</v>
      </c>
      <c r="AE6755">
        <f>Sheet2!$B$17+Sheet2!$B$18*'Portfolio allocation'!K6755</f>
        <v>-9.2477045472699152E-4</v>
      </c>
      <c r="AF6755">
        <f t="shared" si="953"/>
        <v>7.6763681726188032E-3</v>
      </c>
      <c r="AH6755" s="2">
        <v>42327</v>
      </c>
      <c r="AI6755">
        <v>2.246</v>
      </c>
      <c r="AJ6755">
        <v>0.47399999999999998</v>
      </c>
      <c r="AK6755">
        <v>1.07365</v>
      </c>
      <c r="AR6755" s="3"/>
    </row>
    <row r="6756" spans="1:44" hidden="1" outlineLevel="1" x14ac:dyDescent="0.2">
      <c r="A6756" s="2">
        <v>42328</v>
      </c>
      <c r="B6756">
        <v>15.47</v>
      </c>
      <c r="E6756" s="2">
        <v>42328</v>
      </c>
      <c r="F6756">
        <v>2089.17</v>
      </c>
      <c r="G6756">
        <f t="shared" si="948"/>
        <v>3.8102285176146999E-3</v>
      </c>
      <c r="H6756" s="2">
        <v>42328</v>
      </c>
      <c r="I6756">
        <v>3897.45</v>
      </c>
      <c r="J6756">
        <f t="shared" si="949"/>
        <v>3.9643900403394383E-3</v>
      </c>
      <c r="K6756">
        <f t="shared" si="945"/>
        <v>3.9454300403394382E-3</v>
      </c>
      <c r="L6756">
        <v>-1.2119677881690671E-3</v>
      </c>
      <c r="N6756" s="2">
        <v>42328</v>
      </c>
      <c r="O6756">
        <v>54.19</v>
      </c>
      <c r="Q6756" s="2">
        <v>42328</v>
      </c>
      <c r="R6756">
        <v>79721.06</v>
      </c>
      <c r="S6756" s="8">
        <f t="shared" si="950"/>
        <v>4.6350968611872378E-3</v>
      </c>
      <c r="T6756" s="9">
        <f t="shared" si="946"/>
        <v>4.6161368611872377E-3</v>
      </c>
      <c r="U6756" s="3">
        <f>Sheet1!$B$17+Sheet1!$B$18*'Portfolio allocation'!K6756</f>
        <v>5.0140962171263473E-3</v>
      </c>
      <c r="V6756" s="13">
        <f t="shared" si="951"/>
        <v>-3.979593559391096E-4</v>
      </c>
      <c r="W6756" s="13"/>
      <c r="X6756" s="2">
        <v>42328</v>
      </c>
      <c r="Y6756">
        <v>132.2903</v>
      </c>
      <c r="AA6756" s="2">
        <v>42328</v>
      </c>
      <c r="AB6756">
        <v>2061.88</v>
      </c>
      <c r="AC6756">
        <f t="shared" si="952"/>
        <v>1.2870392203096825E-2</v>
      </c>
      <c r="AD6756">
        <f t="shared" si="947"/>
        <v>1.2851512203096825E-2</v>
      </c>
      <c r="AE6756">
        <f>Sheet2!$B$17+Sheet2!$B$18*'Portfolio allocation'!K6756</f>
        <v>3.5617640602581624E-3</v>
      </c>
      <c r="AF6756">
        <f t="shared" si="953"/>
        <v>9.2897481428386615E-3</v>
      </c>
      <c r="AH6756" s="2">
        <v>42328</v>
      </c>
      <c r="AI6756">
        <v>2.2639999999999998</v>
      </c>
      <c r="AJ6756">
        <v>0.47199999999999998</v>
      </c>
      <c r="AK6756">
        <v>1.0669999999999999</v>
      </c>
      <c r="AR6756" s="3"/>
    </row>
    <row r="6757" spans="1:44" hidden="1" outlineLevel="1" x14ac:dyDescent="0.2">
      <c r="A6757" s="2">
        <v>42331</v>
      </c>
      <c r="B6757">
        <v>15.62</v>
      </c>
      <c r="E6757" s="2">
        <v>42331</v>
      </c>
      <c r="F6757">
        <v>2086.59</v>
      </c>
      <c r="G6757">
        <f t="shared" si="948"/>
        <v>-1.2349401915593416E-3</v>
      </c>
      <c r="H6757" s="2">
        <v>42331</v>
      </c>
      <c r="I6757">
        <v>3892.8</v>
      </c>
      <c r="J6757">
        <f t="shared" si="949"/>
        <v>-1.1930877881690671E-3</v>
      </c>
      <c r="K6757">
        <f t="shared" si="945"/>
        <v>-1.2119677881690671E-3</v>
      </c>
      <c r="L6757">
        <v>1.2318675380188673E-3</v>
      </c>
      <c r="N6757" s="2">
        <v>42331</v>
      </c>
      <c r="O6757">
        <v>54.19</v>
      </c>
      <c r="Q6757" s="2">
        <v>42331</v>
      </c>
      <c r="R6757">
        <v>79721.06</v>
      </c>
      <c r="S6757" s="8">
        <f t="shared" si="950"/>
        <v>0</v>
      </c>
      <c r="T6757" s="9">
        <f t="shared" si="946"/>
        <v>-1.8879999999999999E-5</v>
      </c>
      <c r="U6757" s="3">
        <f>Sheet1!$B$17+Sheet1!$B$18*'Portfolio allocation'!K6757</f>
        <v>-9.026012775813089E-4</v>
      </c>
      <c r="V6757" s="13">
        <f t="shared" si="951"/>
        <v>8.8372127758130892E-4</v>
      </c>
      <c r="W6757" s="13"/>
      <c r="X6757" s="2">
        <v>42331</v>
      </c>
      <c r="Y6757">
        <v>132.25210000000001</v>
      </c>
      <c r="AA6757" s="2">
        <v>42331</v>
      </c>
      <c r="AB6757">
        <v>2061.29</v>
      </c>
      <c r="AC6757">
        <f t="shared" si="952"/>
        <v>-2.8614662346992947E-4</v>
      </c>
      <c r="AD6757">
        <f t="shared" si="947"/>
        <v>-3.0530662346992947E-4</v>
      </c>
      <c r="AE6757">
        <f>Sheet2!$B$17+Sheet2!$B$18*'Portfolio allocation'!K6757</f>
        <v>-1.0243256659703322E-3</v>
      </c>
      <c r="AF6757">
        <f t="shared" si="953"/>
        <v>7.1901904250040271E-4</v>
      </c>
      <c r="AH6757" s="2">
        <v>42331</v>
      </c>
      <c r="AI6757">
        <v>2.2429999999999999</v>
      </c>
      <c r="AJ6757">
        <v>0.47899999999999998</v>
      </c>
      <c r="AK6757">
        <v>1.06185</v>
      </c>
      <c r="AR6757" s="3"/>
    </row>
    <row r="6758" spans="1:44" hidden="1" outlineLevel="1" x14ac:dyDescent="0.2">
      <c r="A6758" s="2">
        <v>42332</v>
      </c>
      <c r="B6758">
        <v>15.93</v>
      </c>
      <c r="E6758" s="2">
        <v>42332</v>
      </c>
      <c r="F6758">
        <v>2089.14</v>
      </c>
      <c r="G6758">
        <f t="shared" si="948"/>
        <v>1.2220896294909966E-3</v>
      </c>
      <c r="H6758" s="2">
        <v>42332</v>
      </c>
      <c r="I6758">
        <v>3897.67</v>
      </c>
      <c r="J6758">
        <f t="shared" si="949"/>
        <v>1.2510275380188673E-3</v>
      </c>
      <c r="K6758">
        <f t="shared" si="945"/>
        <v>1.2318675380188673E-3</v>
      </c>
      <c r="L6758">
        <v>-4.5256353667691258E-5</v>
      </c>
      <c r="N6758" s="2">
        <v>42332</v>
      </c>
      <c r="O6758">
        <v>54.25</v>
      </c>
      <c r="Q6758" s="2">
        <v>42332</v>
      </c>
      <c r="R6758">
        <v>79809.31</v>
      </c>
      <c r="S6758" s="8">
        <f t="shared" si="950"/>
        <v>1.1069847791786991E-3</v>
      </c>
      <c r="T6758" s="9">
        <f t="shared" si="946"/>
        <v>1.087824779178699E-3</v>
      </c>
      <c r="U6758" s="3">
        <f>Sheet1!$B$17+Sheet1!$B$18*'Portfolio allocation'!K6758</f>
        <v>1.9010285436449935E-3</v>
      </c>
      <c r="V6758" s="13">
        <f t="shared" si="951"/>
        <v>-8.1320376446629449E-4</v>
      </c>
      <c r="W6758" s="13"/>
      <c r="X6758" s="2">
        <v>42332</v>
      </c>
      <c r="Y6758">
        <v>132.38579999999999</v>
      </c>
      <c r="AA6758" s="2">
        <v>42332</v>
      </c>
      <c r="AB6758">
        <v>2063.37</v>
      </c>
      <c r="AC6758">
        <f t="shared" si="952"/>
        <v>1.0090768402311046E-3</v>
      </c>
      <c r="AD6758">
        <f t="shared" si="947"/>
        <v>9.8947684023110451E-4</v>
      </c>
      <c r="AE6758">
        <f>Sheet2!$B$17+Sheet2!$B$18*'Portfolio allocation'!K6758</f>
        <v>1.1487950539540307E-3</v>
      </c>
      <c r="AF6758">
        <f t="shared" si="953"/>
        <v>-1.5931821372292617E-4</v>
      </c>
      <c r="AH6758" s="2">
        <v>42332</v>
      </c>
      <c r="AI6758">
        <v>2.2389999999999999</v>
      </c>
      <c r="AJ6758">
        <v>0.49</v>
      </c>
      <c r="AK6758">
        <v>1.0640499999999999</v>
      </c>
      <c r="AR6758" s="3"/>
    </row>
    <row r="6759" spans="1:44" hidden="1" outlineLevel="1" x14ac:dyDescent="0.2">
      <c r="A6759" s="2">
        <v>42333</v>
      </c>
      <c r="B6759">
        <v>15.19</v>
      </c>
      <c r="E6759" s="2">
        <v>42333</v>
      </c>
      <c r="F6759">
        <v>2088.87</v>
      </c>
      <c r="G6759">
        <f t="shared" si="948"/>
        <v>-1.2923978287715521E-4</v>
      </c>
      <c r="H6759" s="2">
        <v>42333</v>
      </c>
      <c r="I6759">
        <v>3897.57</v>
      </c>
      <c r="J6759">
        <f t="shared" si="949"/>
        <v>-2.5656353667691256E-5</v>
      </c>
      <c r="K6759">
        <f t="shared" si="945"/>
        <v>-4.5256353667691258E-5</v>
      </c>
      <c r="L6759">
        <v>-1.9400000000000001E-5</v>
      </c>
      <c r="N6759" s="2">
        <v>42333</v>
      </c>
      <c r="O6759">
        <v>53.69</v>
      </c>
      <c r="Q6759" s="2">
        <v>42333</v>
      </c>
      <c r="R6759">
        <v>78985.5</v>
      </c>
      <c r="S6759" s="8">
        <f t="shared" si="950"/>
        <v>-1.0322229323872056E-2</v>
      </c>
      <c r="T6759" s="9">
        <f t="shared" si="946"/>
        <v>-1.0341829323872056E-2</v>
      </c>
      <c r="U6759" s="3">
        <f>Sheet1!$B$17+Sheet1!$B$18*'Portfolio allocation'!K6759</f>
        <v>4.3587964847853012E-4</v>
      </c>
      <c r="V6759" s="13">
        <f t="shared" si="951"/>
        <v>-1.0777708972350586E-2</v>
      </c>
      <c r="W6759" s="13"/>
      <c r="X6759" s="2">
        <v>42333</v>
      </c>
      <c r="Y6759">
        <v>131.81270000000001</v>
      </c>
      <c r="AA6759" s="2">
        <v>42333</v>
      </c>
      <c r="AB6759">
        <v>2054.44</v>
      </c>
      <c r="AC6759">
        <f t="shared" si="952"/>
        <v>-4.3278713948540215E-3</v>
      </c>
      <c r="AD6759">
        <f t="shared" si="947"/>
        <v>-4.3472713948540216E-3</v>
      </c>
      <c r="AE6759">
        <f>Sheet2!$B$17+Sheet2!$B$18*'Portfolio allocation'!K6759</f>
        <v>1.314390708904335E-5</v>
      </c>
      <c r="AF6759">
        <f t="shared" si="953"/>
        <v>-4.3604153019430646E-3</v>
      </c>
      <c r="AH6759" s="2">
        <v>42333</v>
      </c>
      <c r="AI6759">
        <v>2.234</v>
      </c>
      <c r="AJ6759">
        <v>0.48499999999999999</v>
      </c>
      <c r="AK6759">
        <v>1.0602</v>
      </c>
      <c r="AR6759" s="3"/>
    </row>
    <row r="6760" spans="1:44" hidden="1" outlineLevel="1" x14ac:dyDescent="0.2">
      <c r="A6760" s="2">
        <v>42334</v>
      </c>
      <c r="B6760">
        <v>15.19</v>
      </c>
      <c r="E6760" s="2">
        <v>42334</v>
      </c>
      <c r="F6760">
        <v>2088.87</v>
      </c>
      <c r="G6760">
        <f t="shared" si="948"/>
        <v>0</v>
      </c>
      <c r="H6760" s="2">
        <v>42334</v>
      </c>
      <c r="I6760">
        <v>3897.57</v>
      </c>
      <c r="J6760">
        <f t="shared" si="949"/>
        <v>0</v>
      </c>
      <c r="K6760">
        <f t="shared" si="945"/>
        <v>-1.9400000000000001E-5</v>
      </c>
      <c r="L6760">
        <v>7.9392727827843062E-4</v>
      </c>
      <c r="N6760" s="2">
        <v>42334</v>
      </c>
      <c r="O6760">
        <v>53.69</v>
      </c>
      <c r="Q6760" s="2">
        <v>42334</v>
      </c>
      <c r="R6760">
        <v>78985.5</v>
      </c>
      <c r="S6760" s="8">
        <f t="shared" si="950"/>
        <v>0</v>
      </c>
      <c r="T6760" s="9">
        <f t="shared" si="946"/>
        <v>-1.9400000000000001E-5</v>
      </c>
      <c r="U6760" s="3">
        <f>Sheet1!$B$17+Sheet1!$B$18*'Portfolio allocation'!K6760</f>
        <v>4.6554271269324984E-4</v>
      </c>
      <c r="V6760" s="13">
        <f t="shared" si="951"/>
        <v>-4.8494271269324983E-4</v>
      </c>
      <c r="W6760" s="13"/>
      <c r="X6760" s="2">
        <v>42334</v>
      </c>
      <c r="Y6760">
        <v>131.81270000000001</v>
      </c>
      <c r="AA6760" s="2">
        <v>42334</v>
      </c>
      <c r="AB6760">
        <v>2054.44</v>
      </c>
      <c r="AC6760">
        <f t="shared" si="952"/>
        <v>0</v>
      </c>
      <c r="AD6760">
        <f t="shared" si="947"/>
        <v>-1.9400000000000001E-5</v>
      </c>
      <c r="AE6760">
        <f>Sheet2!$B$17+Sheet2!$B$18*'Portfolio allocation'!K6760</f>
        <v>3.6136036425597165E-5</v>
      </c>
      <c r="AF6760">
        <f t="shared" si="953"/>
        <v>-5.5536036425597163E-5</v>
      </c>
      <c r="AH6760" s="2">
        <v>42334</v>
      </c>
      <c r="AI6760">
        <v>2.234</v>
      </c>
      <c r="AJ6760">
        <v>0.48499999999999999</v>
      </c>
      <c r="AK6760">
        <v>1.0619000000000001</v>
      </c>
      <c r="AR6760" s="3"/>
    </row>
    <row r="6761" spans="1:44" hidden="1" outlineLevel="1" x14ac:dyDescent="0.2">
      <c r="A6761" s="2">
        <v>42335</v>
      </c>
      <c r="B6761">
        <v>15.12</v>
      </c>
      <c r="E6761" s="2">
        <v>42335</v>
      </c>
      <c r="F6761">
        <v>2090.11</v>
      </c>
      <c r="G6761">
        <f t="shared" si="948"/>
        <v>5.9362238913873711E-4</v>
      </c>
      <c r="H6761" s="2">
        <v>42335</v>
      </c>
      <c r="I6761">
        <v>3900.74</v>
      </c>
      <c r="J6761">
        <f t="shared" si="949"/>
        <v>8.1332727827843065E-4</v>
      </c>
      <c r="K6761">
        <f t="shared" si="945"/>
        <v>7.9392727827843062E-4</v>
      </c>
      <c r="L6761">
        <v>-4.6079528805302262E-3</v>
      </c>
      <c r="N6761" s="2">
        <v>42335</v>
      </c>
      <c r="O6761">
        <v>53.93</v>
      </c>
      <c r="Q6761" s="2">
        <v>42335</v>
      </c>
      <c r="R6761">
        <v>79338.559999999998</v>
      </c>
      <c r="S6761" s="8">
        <f t="shared" si="950"/>
        <v>4.4699343550398396E-3</v>
      </c>
      <c r="T6761" s="9">
        <f t="shared" si="946"/>
        <v>4.4505343550398395E-3</v>
      </c>
      <c r="U6761" s="3">
        <f>Sheet1!$B$17+Sheet1!$B$18*'Portfolio allocation'!K6761</f>
        <v>1.3986123787886142E-3</v>
      </c>
      <c r="V6761" s="13">
        <f t="shared" si="951"/>
        <v>3.0519219762512252E-3</v>
      </c>
      <c r="W6761" s="13"/>
      <c r="X6761" s="2">
        <v>42335</v>
      </c>
      <c r="Y6761">
        <v>132.25210000000001</v>
      </c>
      <c r="AA6761" s="2">
        <v>42335</v>
      </c>
      <c r="AB6761">
        <v>2061.29</v>
      </c>
      <c r="AC6761">
        <f t="shared" si="952"/>
        <v>3.3342419345416818E-3</v>
      </c>
      <c r="AD6761">
        <f t="shared" si="947"/>
        <v>3.315161934541682E-3</v>
      </c>
      <c r="AE6761">
        <f>Sheet2!$B$17+Sheet2!$B$18*'Portfolio allocation'!K6761</f>
        <v>7.5936740212630951E-4</v>
      </c>
      <c r="AF6761">
        <f t="shared" si="953"/>
        <v>2.5557945324153723E-3</v>
      </c>
      <c r="AH6761" s="2">
        <v>42335</v>
      </c>
      <c r="AI6761">
        <v>2.222</v>
      </c>
      <c r="AJ6761">
        <v>0.47699999999999998</v>
      </c>
      <c r="AK6761">
        <v>1.05945</v>
      </c>
      <c r="AR6761" s="3"/>
    </row>
    <row r="6762" spans="1:44" hidden="1" outlineLevel="1" x14ac:dyDescent="0.2">
      <c r="A6762" s="2">
        <v>42338</v>
      </c>
      <c r="B6762">
        <v>16.13</v>
      </c>
      <c r="E6762" s="2">
        <v>42338</v>
      </c>
      <c r="F6762">
        <v>2080.41</v>
      </c>
      <c r="G6762">
        <f t="shared" si="948"/>
        <v>-4.6409040672501511E-3</v>
      </c>
      <c r="H6762" s="2">
        <v>42338</v>
      </c>
      <c r="I6762">
        <v>3882.84</v>
      </c>
      <c r="J6762">
        <f t="shared" si="949"/>
        <v>-4.5888728805302259E-3</v>
      </c>
      <c r="K6762">
        <f t="shared" si="945"/>
        <v>-4.6079528805302262E-3</v>
      </c>
      <c r="L6762">
        <v>1.0743260674351789E-2</v>
      </c>
      <c r="N6762" s="2">
        <v>42338</v>
      </c>
      <c r="O6762">
        <v>54.35</v>
      </c>
      <c r="Q6762" s="2">
        <v>42338</v>
      </c>
      <c r="R6762">
        <v>79956.44</v>
      </c>
      <c r="S6762" s="8">
        <f t="shared" si="950"/>
        <v>7.7878902768087066E-3</v>
      </c>
      <c r="T6762" s="9">
        <f t="shared" si="946"/>
        <v>7.7688102768087063E-3</v>
      </c>
      <c r="U6762" s="3">
        <f>Sheet1!$B$17+Sheet1!$B$18*'Portfolio allocation'!K6762</f>
        <v>-4.7985614412455937E-3</v>
      </c>
      <c r="V6762" s="13">
        <f t="shared" si="951"/>
        <v>1.2567371718054301E-2</v>
      </c>
      <c r="W6762" s="13"/>
      <c r="X6762" s="2">
        <v>42338</v>
      </c>
      <c r="Y6762">
        <v>133.16900000000001</v>
      </c>
      <c r="AA6762" s="2">
        <v>42338</v>
      </c>
      <c r="AB6762">
        <v>2075.58</v>
      </c>
      <c r="AC6762">
        <f t="shared" si="952"/>
        <v>6.932551945626253E-3</v>
      </c>
      <c r="AD6762">
        <f t="shared" si="947"/>
        <v>6.9130719456262533E-3</v>
      </c>
      <c r="AE6762">
        <f>Sheet2!$B$17+Sheet2!$B$18*'Portfolio allocation'!K6762</f>
        <v>-4.0441222495134418E-3</v>
      </c>
      <c r="AF6762">
        <f t="shared" si="953"/>
        <v>1.0957194195139696E-2</v>
      </c>
      <c r="AH6762" s="2">
        <v>42338</v>
      </c>
      <c r="AI6762">
        <v>2.2080000000000002</v>
      </c>
      <c r="AJ6762">
        <v>0.48699999999999999</v>
      </c>
      <c r="AK6762">
        <v>1.0561499999999999</v>
      </c>
      <c r="AR6762" s="3"/>
    </row>
    <row r="6763" spans="1:44" hidden="1" outlineLevel="1" x14ac:dyDescent="0.2">
      <c r="A6763" s="2">
        <v>42339</v>
      </c>
      <c r="B6763">
        <v>14.67</v>
      </c>
      <c r="E6763" s="2">
        <v>42339</v>
      </c>
      <c r="F6763">
        <v>2102.63</v>
      </c>
      <c r="G6763">
        <f t="shared" si="948"/>
        <v>1.0680586999677999E-2</v>
      </c>
      <c r="H6763" s="2">
        <v>42339</v>
      </c>
      <c r="I6763">
        <v>3924.63</v>
      </c>
      <c r="J6763">
        <f t="shared" si="949"/>
        <v>1.0762740674351789E-2</v>
      </c>
      <c r="K6763">
        <f t="shared" si="945"/>
        <v>1.0743260674351789E-2</v>
      </c>
      <c r="L6763">
        <v>-1.0784426032619582E-2</v>
      </c>
      <c r="N6763" s="2">
        <v>42339</v>
      </c>
      <c r="O6763">
        <v>55.22</v>
      </c>
      <c r="Q6763" s="2">
        <v>42339</v>
      </c>
      <c r="R6763">
        <v>81236.31</v>
      </c>
      <c r="S6763" s="8">
        <f t="shared" si="950"/>
        <v>1.6007090860973738E-2</v>
      </c>
      <c r="T6763" s="9">
        <f t="shared" si="946"/>
        <v>1.598761086097374E-2</v>
      </c>
      <c r="U6763" s="3">
        <f>Sheet1!$B$17+Sheet1!$B$18*'Portfolio allocation'!K6763</f>
        <v>1.2812739800403978E-2</v>
      </c>
      <c r="V6763" s="13">
        <f t="shared" si="951"/>
        <v>3.174871060569762E-3</v>
      </c>
      <c r="W6763" s="13"/>
      <c r="X6763" s="2">
        <v>42339</v>
      </c>
      <c r="Y6763">
        <v>134.94560000000001</v>
      </c>
      <c r="AA6763" s="2">
        <v>42339</v>
      </c>
      <c r="AB6763">
        <v>2103.27</v>
      </c>
      <c r="AC6763">
        <f t="shared" si="952"/>
        <v>1.334084930477264E-2</v>
      </c>
      <c r="AD6763">
        <f t="shared" si="947"/>
        <v>1.332176930477264E-2</v>
      </c>
      <c r="AE6763">
        <f>Sheet2!$B$17+Sheet2!$B$18*'Portfolio allocation'!K6763</f>
        <v>9.6065684883666624E-3</v>
      </c>
      <c r="AF6763">
        <f t="shared" si="953"/>
        <v>3.7152008164059776E-3</v>
      </c>
      <c r="AH6763" s="2">
        <v>42339</v>
      </c>
      <c r="AI6763">
        <v>2.145</v>
      </c>
      <c r="AJ6763">
        <v>0.47699999999999998</v>
      </c>
      <c r="AK6763">
        <v>1.0607500000000001</v>
      </c>
      <c r="AR6763" s="3"/>
    </row>
    <row r="6764" spans="1:44" hidden="1" outlineLevel="1" x14ac:dyDescent="0.2">
      <c r="A6764" s="2">
        <v>42340</v>
      </c>
      <c r="B6764">
        <v>15.91</v>
      </c>
      <c r="E6764" s="2">
        <v>42340</v>
      </c>
      <c r="F6764">
        <v>2079.5100000000002</v>
      </c>
      <c r="G6764">
        <f t="shared" si="948"/>
        <v>-1.0995752937987158E-2</v>
      </c>
      <c r="H6764" s="2">
        <v>42340</v>
      </c>
      <c r="I6764">
        <v>3882.38</v>
      </c>
      <c r="J6764">
        <f t="shared" si="949"/>
        <v>-1.0765346032619583E-2</v>
      </c>
      <c r="K6764">
        <f t="shared" si="945"/>
        <v>-1.0784426032619582E-2</v>
      </c>
      <c r="L6764">
        <v>-1.4351255265893655E-2</v>
      </c>
      <c r="N6764" s="2">
        <v>42340</v>
      </c>
      <c r="O6764">
        <v>55.21</v>
      </c>
      <c r="Q6764" s="2">
        <v>42340</v>
      </c>
      <c r="R6764">
        <v>81221.63</v>
      </c>
      <c r="S6764" s="8">
        <f t="shared" si="950"/>
        <v>-1.807073708787188E-4</v>
      </c>
      <c r="T6764" s="9">
        <f t="shared" si="946"/>
        <v>-1.9978737087871878E-4</v>
      </c>
      <c r="U6764" s="3">
        <f>Sheet1!$B$17+Sheet1!$B$18*'Portfolio allocation'!K6764</f>
        <v>-1.1884367973968442E-2</v>
      </c>
      <c r="V6764" s="13">
        <f t="shared" si="951"/>
        <v>1.1684580603089724E-2</v>
      </c>
      <c r="W6764" s="13"/>
      <c r="X6764" s="2">
        <v>42340</v>
      </c>
      <c r="Y6764">
        <v>133.4365</v>
      </c>
      <c r="AA6764" s="2">
        <v>42340</v>
      </c>
      <c r="AB6764">
        <v>2079.75</v>
      </c>
      <c r="AC6764">
        <f t="shared" si="952"/>
        <v>-1.1182587114350495E-2</v>
      </c>
      <c r="AD6764">
        <f t="shared" si="947"/>
        <v>-1.1202427114350495E-2</v>
      </c>
      <c r="AE6764">
        <f>Sheet2!$B$17+Sheet2!$B$18*'Portfolio allocation'!K6764</f>
        <v>-9.5363997524329364E-3</v>
      </c>
      <c r="AF6764">
        <f t="shared" si="953"/>
        <v>-1.6660273619175589E-3</v>
      </c>
      <c r="AH6764" s="2">
        <v>42340</v>
      </c>
      <c r="AI6764">
        <v>2.1779999999999999</v>
      </c>
      <c r="AJ6764">
        <v>0.496</v>
      </c>
      <c r="AK6764">
        <v>1.0572999999999999</v>
      </c>
      <c r="AR6764" s="3"/>
    </row>
    <row r="6765" spans="1:44" hidden="1" outlineLevel="1" x14ac:dyDescent="0.2">
      <c r="A6765" s="2">
        <v>42341</v>
      </c>
      <c r="B6765">
        <v>18.11</v>
      </c>
      <c r="E6765" s="2">
        <v>42341</v>
      </c>
      <c r="F6765">
        <v>2049.62</v>
      </c>
      <c r="G6765">
        <f t="shared" si="948"/>
        <v>-1.4373578391063457E-2</v>
      </c>
      <c r="H6765" s="2">
        <v>42341</v>
      </c>
      <c r="I6765">
        <v>3826.74</v>
      </c>
      <c r="J6765">
        <f t="shared" si="949"/>
        <v>-1.4331415265893654E-2</v>
      </c>
      <c r="K6765">
        <f t="shared" si="945"/>
        <v>-1.4351255265893655E-2</v>
      </c>
      <c r="L6765">
        <v>2.0510276497906797E-2</v>
      </c>
      <c r="N6765" s="2">
        <v>42341</v>
      </c>
      <c r="O6765">
        <v>54.2</v>
      </c>
      <c r="Q6765" s="2">
        <v>42341</v>
      </c>
      <c r="R6765">
        <v>79735.75</v>
      </c>
      <c r="S6765" s="8">
        <f t="shared" si="950"/>
        <v>-1.8294141597503089E-2</v>
      </c>
      <c r="T6765" s="9">
        <f t="shared" si="946"/>
        <v>-1.8313981597503089E-2</v>
      </c>
      <c r="U6765" s="3">
        <f>Sheet1!$B$17+Sheet1!$B$18*'Portfolio allocation'!K6765</f>
        <v>-1.597632486585434E-2</v>
      </c>
      <c r="V6765" s="13">
        <f t="shared" si="951"/>
        <v>-2.337656731648749E-3</v>
      </c>
      <c r="W6765" s="13"/>
      <c r="X6765" s="2">
        <v>42341</v>
      </c>
      <c r="Y6765">
        <v>132.69139999999999</v>
      </c>
      <c r="AA6765" s="2">
        <v>42341</v>
      </c>
      <c r="AB6765">
        <v>2068.14</v>
      </c>
      <c r="AC6765">
        <f t="shared" si="952"/>
        <v>-5.5824017309773488E-3</v>
      </c>
      <c r="AD6765">
        <f t="shared" si="947"/>
        <v>-5.6039617309773491E-3</v>
      </c>
      <c r="AE6765">
        <f>Sheet2!$B$17+Sheet2!$B$18*'Portfolio allocation'!K6765</f>
        <v>-1.2708115304704047E-2</v>
      </c>
      <c r="AF6765">
        <f t="shared" si="953"/>
        <v>7.1041535737266983E-3</v>
      </c>
      <c r="AH6765" s="2">
        <v>42341</v>
      </c>
      <c r="AI6765">
        <v>2.3210000000000002</v>
      </c>
      <c r="AJ6765">
        <v>0.53900000000000003</v>
      </c>
      <c r="AK6765">
        <v>1.0851500000000001</v>
      </c>
      <c r="AR6765" s="3"/>
    </row>
    <row r="6766" spans="1:44" hidden="1" outlineLevel="1" x14ac:dyDescent="0.2">
      <c r="A6766" s="2">
        <v>42342</v>
      </c>
      <c r="B6766">
        <v>14.81</v>
      </c>
      <c r="E6766" s="2">
        <v>42342</v>
      </c>
      <c r="F6766">
        <v>2091.69</v>
      </c>
      <c r="G6766">
        <f t="shared" si="948"/>
        <v>2.0525755993794137E-2</v>
      </c>
      <c r="H6766" s="2">
        <v>42342</v>
      </c>
      <c r="I6766">
        <v>3905.31</v>
      </c>
      <c r="J6766">
        <f t="shared" si="949"/>
        <v>2.0531836497906797E-2</v>
      </c>
      <c r="K6766">
        <f t="shared" si="945"/>
        <v>2.0510276497906797E-2</v>
      </c>
      <c r="L6766">
        <v>-6.9365437040337903E-3</v>
      </c>
      <c r="N6766" s="2">
        <v>42342</v>
      </c>
      <c r="O6766">
        <v>55.91</v>
      </c>
      <c r="Q6766" s="2">
        <v>42342</v>
      </c>
      <c r="R6766">
        <v>82251.44</v>
      </c>
      <c r="S6766" s="8">
        <f t="shared" si="950"/>
        <v>3.1550339715874065E-2</v>
      </c>
      <c r="T6766" s="9">
        <f t="shared" si="946"/>
        <v>3.1528779715874068E-2</v>
      </c>
      <c r="U6766" s="3">
        <f>Sheet1!$B$17+Sheet1!$B$18*'Portfolio allocation'!K6766</f>
        <v>2.4017707882284547E-2</v>
      </c>
      <c r="V6766" s="13">
        <f t="shared" si="951"/>
        <v>7.5110718335895214E-3</v>
      </c>
      <c r="W6766" s="13"/>
      <c r="X6766" s="2">
        <v>42342</v>
      </c>
      <c r="Y6766">
        <v>134.1337</v>
      </c>
      <c r="AA6766" s="2">
        <v>42342</v>
      </c>
      <c r="AB6766">
        <v>2090.61</v>
      </c>
      <c r="AC6766">
        <f t="shared" si="952"/>
        <v>1.0864835069192669E-2</v>
      </c>
      <c r="AD6766">
        <f t="shared" si="947"/>
        <v>1.0841955069192669E-2</v>
      </c>
      <c r="AE6766">
        <f>Sheet2!$B$17+Sheet2!$B$18*'Portfolio allocation'!K6766</f>
        <v>1.8291648137781745E-2</v>
      </c>
      <c r="AF6766">
        <f t="shared" si="953"/>
        <v>-7.4496930685890757E-3</v>
      </c>
      <c r="AH6766" s="2">
        <v>42342</v>
      </c>
      <c r="AI6766">
        <v>2.2730000000000001</v>
      </c>
      <c r="AJ6766">
        <v>0.57199999999999995</v>
      </c>
      <c r="AK6766">
        <v>1.0888500000000001</v>
      </c>
      <c r="AR6766" s="3"/>
    </row>
    <row r="6767" spans="1:44" hidden="1" outlineLevel="1" x14ac:dyDescent="0.2">
      <c r="A6767" s="2">
        <v>42345</v>
      </c>
      <c r="B6767">
        <v>15.84</v>
      </c>
      <c r="E6767" s="2">
        <v>42345</v>
      </c>
      <c r="F6767">
        <v>2077.0700000000002</v>
      </c>
      <c r="G6767">
        <f t="shared" si="948"/>
        <v>-6.9895634630370296E-3</v>
      </c>
      <c r="H6767" s="2">
        <v>42345</v>
      </c>
      <c r="I6767">
        <v>3878.31</v>
      </c>
      <c r="J6767">
        <f t="shared" si="949"/>
        <v>-6.91366370403379E-3</v>
      </c>
      <c r="K6767">
        <f t="shared" si="945"/>
        <v>-6.9365437040337903E-3</v>
      </c>
      <c r="L6767">
        <v>-6.4283131550598119E-3</v>
      </c>
      <c r="N6767" s="2">
        <v>42345</v>
      </c>
      <c r="O6767">
        <v>55.81</v>
      </c>
      <c r="Q6767" s="2">
        <v>42345</v>
      </c>
      <c r="R6767">
        <v>82104.31</v>
      </c>
      <c r="S6767" s="8">
        <f t="shared" si="950"/>
        <v>-1.7887832723658681E-3</v>
      </c>
      <c r="T6767" s="9">
        <f t="shared" si="946"/>
        <v>-1.8116632723658682E-3</v>
      </c>
      <c r="U6767" s="3">
        <f>Sheet1!$B$17+Sheet1!$B$18*'Portfolio allocation'!K6767</f>
        <v>-7.4699798483082863E-3</v>
      </c>
      <c r="V6767" s="13">
        <f t="shared" si="951"/>
        <v>5.6583165759424179E-3</v>
      </c>
      <c r="W6767" s="13"/>
      <c r="X6767" s="2">
        <v>42345</v>
      </c>
      <c r="Y6767">
        <v>133.29320000000001</v>
      </c>
      <c r="AA6767" s="2">
        <v>42345</v>
      </c>
      <c r="AB6767">
        <v>2077.5100000000002</v>
      </c>
      <c r="AC6767">
        <f t="shared" si="952"/>
        <v>-6.2661137180056725E-3</v>
      </c>
      <c r="AD6767">
        <f t="shared" si="947"/>
        <v>-6.2921537180056723E-3</v>
      </c>
      <c r="AE6767">
        <f>Sheet2!$B$17+Sheet2!$B$18*'Portfolio allocation'!K6767</f>
        <v>-6.1147646174976858E-3</v>
      </c>
      <c r="AF6767">
        <f t="shared" si="953"/>
        <v>-1.773891005079865E-4</v>
      </c>
      <c r="AH6767" s="2">
        <v>42345</v>
      </c>
      <c r="AI6767">
        <v>2.2360000000000002</v>
      </c>
      <c r="AJ6767">
        <v>0.65100000000000002</v>
      </c>
      <c r="AK6767">
        <v>1.08525</v>
      </c>
      <c r="AR6767" s="3"/>
    </row>
    <row r="6768" spans="1:44" hidden="1" outlineLevel="1" x14ac:dyDescent="0.2">
      <c r="A6768" s="2">
        <v>42346</v>
      </c>
      <c r="B6768">
        <v>17.600000000000001</v>
      </c>
      <c r="E6768" s="2">
        <v>42346</v>
      </c>
      <c r="F6768">
        <v>2063.59</v>
      </c>
      <c r="G6768">
        <f t="shared" si="948"/>
        <v>-6.489911269239812E-3</v>
      </c>
      <c r="H6768" s="2">
        <v>42346</v>
      </c>
      <c r="I6768">
        <v>3853.48</v>
      </c>
      <c r="J6768">
        <f t="shared" si="949"/>
        <v>-6.4022731550598122E-3</v>
      </c>
      <c r="K6768">
        <f t="shared" si="945"/>
        <v>-6.4283131550598119E-3</v>
      </c>
      <c r="L6768">
        <v>-7.7039784153543952E-3</v>
      </c>
      <c r="N6768" s="2">
        <v>42346</v>
      </c>
      <c r="O6768">
        <v>55.79</v>
      </c>
      <c r="Q6768" s="2">
        <v>42346</v>
      </c>
      <c r="R6768">
        <v>82074.880000000005</v>
      </c>
      <c r="S6768" s="8">
        <f t="shared" si="950"/>
        <v>-3.5844646888805176E-4</v>
      </c>
      <c r="T6768" s="9">
        <f t="shared" si="946"/>
        <v>-3.8448646888805178E-4</v>
      </c>
      <c r="U6768" s="3">
        <f>Sheet1!$B$17+Sheet1!$B$18*'Portfolio allocation'!K6768</f>
        <v>-6.8869248822503622E-3</v>
      </c>
      <c r="V6768" s="13">
        <f t="shared" si="951"/>
        <v>6.5024384133623107E-3</v>
      </c>
      <c r="W6768" s="13"/>
      <c r="X6768" s="2">
        <v>42346</v>
      </c>
      <c r="Y6768">
        <v>131.8605</v>
      </c>
      <c r="AA6768" s="2">
        <v>42346</v>
      </c>
      <c r="AB6768">
        <v>2055.1799999999998</v>
      </c>
      <c r="AC6768">
        <f t="shared" si="952"/>
        <v>-1.074844405081099E-2</v>
      </c>
      <c r="AD6768">
        <f t="shared" si="947"/>
        <v>-1.077624405081099E-2</v>
      </c>
      <c r="AE6768">
        <f>Sheet2!$B$17+Sheet2!$B$18*'Portfolio allocation'!K6768</f>
        <v>-5.6628330472160331E-3</v>
      </c>
      <c r="AF6768">
        <f t="shared" si="953"/>
        <v>-5.1134110035949568E-3</v>
      </c>
      <c r="AH6768" s="2">
        <v>42346</v>
      </c>
      <c r="AI6768">
        <v>2.222</v>
      </c>
      <c r="AJ6768">
        <v>0.69499999999999995</v>
      </c>
      <c r="AK6768">
        <v>1.0871</v>
      </c>
      <c r="AR6768" s="3"/>
    </row>
    <row r="6769" spans="1:44" hidden="1" outlineLevel="1" x14ac:dyDescent="0.2">
      <c r="A6769" s="2">
        <v>42347</v>
      </c>
      <c r="B6769">
        <v>19.61</v>
      </c>
      <c r="E6769" s="2">
        <v>42347</v>
      </c>
      <c r="F6769">
        <v>2047.62</v>
      </c>
      <c r="G6769">
        <f t="shared" si="948"/>
        <v>-7.7389403902908827E-3</v>
      </c>
      <c r="H6769" s="2">
        <v>42347</v>
      </c>
      <c r="I6769">
        <v>3823.9</v>
      </c>
      <c r="J6769">
        <f t="shared" si="949"/>
        <v>-7.6761784153543955E-3</v>
      </c>
      <c r="K6769">
        <f t="shared" si="945"/>
        <v>-7.7039784153543952E-3</v>
      </c>
      <c r="L6769">
        <v>2.3332634273907421E-3</v>
      </c>
      <c r="N6769" s="2">
        <v>42347</v>
      </c>
      <c r="O6769">
        <v>54.98</v>
      </c>
      <c r="Q6769" s="2">
        <v>42347</v>
      </c>
      <c r="R6769">
        <v>80883.25</v>
      </c>
      <c r="S6769" s="8">
        <f t="shared" si="950"/>
        <v>-1.4518815013802033E-2</v>
      </c>
      <c r="T6769" s="9">
        <f t="shared" si="946"/>
        <v>-1.4546615013802033E-2</v>
      </c>
      <c r="U6769" s="3">
        <f>Sheet1!$B$17+Sheet1!$B$18*'Portfolio allocation'!K6769</f>
        <v>-8.3504003985173172E-3</v>
      </c>
      <c r="V6769" s="13">
        <f t="shared" si="951"/>
        <v>-6.1962146152847158E-3</v>
      </c>
      <c r="W6769" s="13"/>
      <c r="X6769" s="2">
        <v>42347</v>
      </c>
      <c r="Y6769">
        <v>130.48500000000001</v>
      </c>
      <c r="AA6769" s="2">
        <v>42347</v>
      </c>
      <c r="AB6769">
        <v>2033.75</v>
      </c>
      <c r="AC6769">
        <f t="shared" si="952"/>
        <v>-1.0427310503216214E-2</v>
      </c>
      <c r="AD6769">
        <f t="shared" si="947"/>
        <v>-1.0455510503216215E-2</v>
      </c>
      <c r="AE6769">
        <f>Sheet2!$B$17+Sheet2!$B$18*'Portfolio allocation'!K6769</f>
        <v>-6.7971871418342237E-3</v>
      </c>
      <c r="AF6769">
        <f t="shared" si="953"/>
        <v>-3.658323361381991E-3</v>
      </c>
      <c r="AH6769" s="2">
        <v>42347</v>
      </c>
      <c r="AI6769">
        <v>2.2080000000000002</v>
      </c>
      <c r="AJ6769">
        <v>0.70499999999999996</v>
      </c>
      <c r="AK6769">
        <v>1.0962499999999999</v>
      </c>
      <c r="AR6769" s="3"/>
    </row>
    <row r="6770" spans="1:44" hidden="1" outlineLevel="1" x14ac:dyDescent="0.2">
      <c r="A6770" s="2">
        <v>42348</v>
      </c>
      <c r="B6770">
        <v>19.34</v>
      </c>
      <c r="E6770" s="2">
        <v>42348</v>
      </c>
      <c r="F6770">
        <v>2052.23</v>
      </c>
      <c r="G6770">
        <f t="shared" si="948"/>
        <v>2.2513943016770899E-3</v>
      </c>
      <c r="H6770" s="2">
        <v>42348</v>
      </c>
      <c r="I6770">
        <v>3832.93</v>
      </c>
      <c r="J6770">
        <f t="shared" si="949"/>
        <v>2.361463427390742E-3</v>
      </c>
      <c r="K6770">
        <f t="shared" si="945"/>
        <v>2.3332634273907421E-3</v>
      </c>
      <c r="L6770">
        <v>-1.9292515670361741E-2</v>
      </c>
      <c r="N6770" s="2">
        <v>42348</v>
      </c>
      <c r="O6770">
        <v>55.27</v>
      </c>
      <c r="Q6770" s="2">
        <v>42348</v>
      </c>
      <c r="R6770">
        <v>81309.88</v>
      </c>
      <c r="S6770" s="8">
        <f t="shared" si="950"/>
        <v>5.2746396812690666E-3</v>
      </c>
      <c r="T6770" s="9">
        <f t="shared" si="946"/>
        <v>5.2464396812690666E-3</v>
      </c>
      <c r="U6770" s="3">
        <f>Sheet1!$B$17+Sheet1!$B$18*'Portfolio allocation'!K6770</f>
        <v>3.1645778210162255E-3</v>
      </c>
      <c r="V6770" s="13">
        <f t="shared" si="951"/>
        <v>2.0818618602528411E-3</v>
      </c>
      <c r="W6770" s="13"/>
      <c r="X6770" s="2">
        <v>42348</v>
      </c>
      <c r="Y6770">
        <v>130.6474</v>
      </c>
      <c r="AA6770" s="2">
        <v>42348</v>
      </c>
      <c r="AB6770">
        <v>2036.28</v>
      </c>
      <c r="AC6770">
        <f t="shared" si="952"/>
        <v>1.244007375537759E-3</v>
      </c>
      <c r="AD6770">
        <f t="shared" si="947"/>
        <v>1.2161273755377589E-3</v>
      </c>
      <c r="AE6770">
        <f>Sheet2!$B$17+Sheet2!$B$18*'Portfolio allocation'!K6770</f>
        <v>2.1281843779339892E-3</v>
      </c>
      <c r="AF6770">
        <f t="shared" si="953"/>
        <v>-9.1205700239623032E-4</v>
      </c>
      <c r="AH6770" s="2">
        <v>42348</v>
      </c>
      <c r="AI6770">
        <v>2.238</v>
      </c>
      <c r="AJ6770">
        <v>0.69699999999999995</v>
      </c>
      <c r="AK6770">
        <v>1.0936999999999999</v>
      </c>
      <c r="AR6770" s="3"/>
    </row>
    <row r="6771" spans="1:44" hidden="1" outlineLevel="1" x14ac:dyDescent="0.2">
      <c r="A6771" s="2">
        <v>42349</v>
      </c>
      <c r="B6771">
        <v>24.39</v>
      </c>
      <c r="E6771" s="2">
        <v>42349</v>
      </c>
      <c r="F6771">
        <v>2012.37</v>
      </c>
      <c r="G6771">
        <f t="shared" si="948"/>
        <v>-1.9422774250449582E-2</v>
      </c>
      <c r="H6771" s="2">
        <v>42349</v>
      </c>
      <c r="I6771">
        <v>3759.09</v>
      </c>
      <c r="J6771">
        <f t="shared" si="949"/>
        <v>-1.9264635670361741E-2</v>
      </c>
      <c r="K6771">
        <f t="shared" si="945"/>
        <v>-1.9292515670361741E-2</v>
      </c>
      <c r="L6771">
        <v>4.7962957733919684E-3</v>
      </c>
      <c r="N6771" s="2">
        <v>42349</v>
      </c>
      <c r="O6771">
        <v>54.06</v>
      </c>
      <c r="Q6771" s="2">
        <v>42349</v>
      </c>
      <c r="R6771">
        <v>79529.81</v>
      </c>
      <c r="S6771" s="8">
        <f t="shared" si="950"/>
        <v>-2.1892419469811131E-2</v>
      </c>
      <c r="T6771" s="9">
        <f t="shared" si="946"/>
        <v>-2.1920299469811132E-2</v>
      </c>
      <c r="U6771" s="3">
        <f>Sheet1!$B$17+Sheet1!$B$18*'Portfolio allocation'!K6771</f>
        <v>-2.1645064030052067E-2</v>
      </c>
      <c r="V6771" s="13">
        <f t="shared" si="951"/>
        <v>-2.7523543975906464E-4</v>
      </c>
      <c r="W6771" s="13"/>
      <c r="X6771" s="2">
        <v>42349</v>
      </c>
      <c r="Y6771">
        <v>128.53649999999999</v>
      </c>
      <c r="AA6771" s="2">
        <v>42349</v>
      </c>
      <c r="AB6771">
        <v>2003.38</v>
      </c>
      <c r="AC6771">
        <f t="shared" si="952"/>
        <v>-1.6156913587522248E-2</v>
      </c>
      <c r="AD6771">
        <f t="shared" si="947"/>
        <v>-1.6183593587522249E-2</v>
      </c>
      <c r="AE6771">
        <f>Sheet2!$B$17+Sheet2!$B$18*'Portfolio allocation'!K6771</f>
        <v>-1.7102010119311402E-2</v>
      </c>
      <c r="AF6771">
        <f t="shared" si="953"/>
        <v>9.1841653178915267E-4</v>
      </c>
      <c r="AH6771" s="2">
        <v>42349</v>
      </c>
      <c r="AI6771">
        <v>2.1389999999999998</v>
      </c>
      <c r="AJ6771">
        <v>0.66700000000000004</v>
      </c>
      <c r="AK6771">
        <v>1.0996999999999999</v>
      </c>
      <c r="AR6771" s="3"/>
    </row>
    <row r="6772" spans="1:44" hidden="1" outlineLevel="1" x14ac:dyDescent="0.2">
      <c r="A6772" s="2">
        <v>42352</v>
      </c>
      <c r="B6772">
        <v>22.73</v>
      </c>
      <c r="E6772" s="2">
        <v>42352</v>
      </c>
      <c r="F6772">
        <v>2021.94</v>
      </c>
      <c r="G6772">
        <f t="shared" si="948"/>
        <v>4.7555866962836202E-3</v>
      </c>
      <c r="H6772" s="2">
        <v>42352</v>
      </c>
      <c r="I6772">
        <v>3777.22</v>
      </c>
      <c r="J6772">
        <f t="shared" si="949"/>
        <v>4.8229757733919687E-3</v>
      </c>
      <c r="K6772">
        <f t="shared" si="945"/>
        <v>4.7962957733919684E-3</v>
      </c>
      <c r="L6772">
        <v>1.0599903142734644E-2</v>
      </c>
      <c r="N6772" s="2">
        <v>42352</v>
      </c>
      <c r="O6772">
        <v>55.14</v>
      </c>
      <c r="Q6772" s="2">
        <v>42352</v>
      </c>
      <c r="R6772">
        <v>81118.63</v>
      </c>
      <c r="S6772" s="8">
        <f t="shared" si="950"/>
        <v>1.9977666236094427E-2</v>
      </c>
      <c r="T6772" s="9">
        <f t="shared" si="946"/>
        <v>1.9950986236094426E-2</v>
      </c>
      <c r="U6772" s="3">
        <f>Sheet1!$B$17+Sheet1!$B$18*'Portfolio allocation'!K6772</f>
        <v>5.9902309498895169E-3</v>
      </c>
      <c r="V6772" s="13">
        <f t="shared" si="951"/>
        <v>1.3960755286204909E-2</v>
      </c>
      <c r="W6772" s="13"/>
      <c r="X6772" s="2">
        <v>42352</v>
      </c>
      <c r="Y6772">
        <v>129.8355</v>
      </c>
      <c r="AA6772" s="2">
        <v>42352</v>
      </c>
      <c r="AB6772">
        <v>2023.62</v>
      </c>
      <c r="AC6772">
        <f t="shared" si="952"/>
        <v>1.0102926054966987E-2</v>
      </c>
      <c r="AD6772">
        <f t="shared" si="947"/>
        <v>1.0075966054966988E-2</v>
      </c>
      <c r="AE6772">
        <f>Sheet2!$B$17+Sheet2!$B$18*'Portfolio allocation'!K6772</f>
        <v>4.318375577636601E-3</v>
      </c>
      <c r="AF6772">
        <f t="shared" si="953"/>
        <v>5.757590477330387E-3</v>
      </c>
      <c r="AH6772" s="2">
        <v>42352</v>
      </c>
      <c r="AI6772">
        <v>2.2250000000000001</v>
      </c>
      <c r="AJ6772">
        <v>0.67400000000000004</v>
      </c>
      <c r="AK6772">
        <v>1.1027499999999999</v>
      </c>
      <c r="AR6772" s="3"/>
    </row>
    <row r="6773" spans="1:44" hidden="1" outlineLevel="1" x14ac:dyDescent="0.2">
      <c r="A6773" s="2">
        <v>42353</v>
      </c>
      <c r="B6773">
        <v>20.95</v>
      </c>
      <c r="E6773" s="2">
        <v>42353</v>
      </c>
      <c r="F6773">
        <v>2043.41</v>
      </c>
      <c r="G6773">
        <f t="shared" si="948"/>
        <v>1.0618514891638675E-2</v>
      </c>
      <c r="H6773" s="2">
        <v>42353</v>
      </c>
      <c r="I6773">
        <v>3817.36</v>
      </c>
      <c r="J6773">
        <f t="shared" si="949"/>
        <v>1.0626863142734644E-2</v>
      </c>
      <c r="K6773">
        <f t="shared" si="945"/>
        <v>1.0599903142734644E-2</v>
      </c>
      <c r="L6773">
        <v>1.4579793496657304E-2</v>
      </c>
      <c r="N6773" s="2">
        <v>42353</v>
      </c>
      <c r="O6773">
        <v>55.2</v>
      </c>
      <c r="Q6773" s="2">
        <v>42353</v>
      </c>
      <c r="R6773">
        <v>81206.880000000005</v>
      </c>
      <c r="S6773" s="8">
        <f t="shared" si="950"/>
        <v>1.0879128505991709E-3</v>
      </c>
      <c r="T6773" s="9">
        <f t="shared" si="946"/>
        <v>1.0609528505991709E-3</v>
      </c>
      <c r="U6773" s="3">
        <f>Sheet1!$B$17+Sheet1!$B$18*'Portfolio allocation'!K6773</f>
        <v>1.2648276406969788E-2</v>
      </c>
      <c r="V6773" s="13">
        <f t="shared" si="951"/>
        <v>-1.1587323556370616E-2</v>
      </c>
      <c r="W6773" s="13"/>
      <c r="X6773" s="2">
        <v>42353</v>
      </c>
      <c r="Y6773">
        <v>131.6121</v>
      </c>
      <c r="AA6773" s="2">
        <v>42353</v>
      </c>
      <c r="AB6773">
        <v>2051.31</v>
      </c>
      <c r="AC6773">
        <f t="shared" si="952"/>
        <v>1.3683399057135226E-2</v>
      </c>
      <c r="AD6773">
        <f t="shared" si="947"/>
        <v>1.3656239057135226E-2</v>
      </c>
      <c r="AE6773">
        <f>Sheet2!$B$17+Sheet2!$B$18*'Portfolio allocation'!K6773</f>
        <v>9.4790913138712851E-3</v>
      </c>
      <c r="AF6773">
        <f t="shared" si="953"/>
        <v>4.1771477432639408E-3</v>
      </c>
      <c r="AH6773" s="2">
        <v>42353</v>
      </c>
      <c r="AI6773">
        <v>2.266</v>
      </c>
      <c r="AJ6773">
        <v>0.67900000000000005</v>
      </c>
      <c r="AK6773">
        <v>1.0921000000000001</v>
      </c>
      <c r="AR6773" s="3"/>
    </row>
    <row r="6774" spans="1:44" hidden="1" outlineLevel="1" x14ac:dyDescent="0.2">
      <c r="A6774" s="2">
        <v>42354</v>
      </c>
      <c r="B6774">
        <v>17.86</v>
      </c>
      <c r="E6774" s="2">
        <v>42354</v>
      </c>
      <c r="F6774">
        <v>2073.0700000000002</v>
      </c>
      <c r="G6774">
        <f t="shared" si="948"/>
        <v>1.4514952946300674E-2</v>
      </c>
      <c r="H6774" s="2">
        <v>42354</v>
      </c>
      <c r="I6774">
        <v>3873.12</v>
      </c>
      <c r="J6774">
        <f t="shared" si="949"/>
        <v>1.4606953496657304E-2</v>
      </c>
      <c r="K6774">
        <f t="shared" si="945"/>
        <v>1.4579793496657304E-2</v>
      </c>
      <c r="L6774">
        <v>-1.4915022704176417E-2</v>
      </c>
      <c r="N6774" s="2">
        <v>42354</v>
      </c>
      <c r="O6774">
        <v>56.13</v>
      </c>
      <c r="Q6774" s="2">
        <v>42354</v>
      </c>
      <c r="R6774">
        <v>82575.06</v>
      </c>
      <c r="S6774" s="8">
        <f t="shared" si="950"/>
        <v>1.6848079867124444E-2</v>
      </c>
      <c r="T6774" s="9">
        <f t="shared" si="946"/>
        <v>1.6820919867124445E-2</v>
      </c>
      <c r="U6774" s="3">
        <f>Sheet1!$B$17+Sheet1!$B$18*'Portfolio allocation'!K6774</f>
        <v>1.7214107484824662E-2</v>
      </c>
      <c r="V6774" s="13">
        <f t="shared" si="951"/>
        <v>-3.9318761770021707E-4</v>
      </c>
      <c r="W6774" s="13"/>
      <c r="X6774" s="2">
        <v>42354</v>
      </c>
      <c r="Y6774">
        <v>133.04480000000001</v>
      </c>
      <c r="AA6774" s="2">
        <v>42354</v>
      </c>
      <c r="AB6774">
        <v>2073.64</v>
      </c>
      <c r="AC6774">
        <f t="shared" si="952"/>
        <v>1.0885726681973962E-2</v>
      </c>
      <c r="AD6774">
        <f t="shared" si="947"/>
        <v>1.0857926681973962E-2</v>
      </c>
      <c r="AE6774">
        <f>Sheet2!$B$17+Sheet2!$B$18*'Portfolio allocation'!K6774</f>
        <v>1.3018111352765401E-2</v>
      </c>
      <c r="AF6774">
        <f t="shared" si="953"/>
        <v>-2.1601846707914388E-3</v>
      </c>
      <c r="AH6774" s="2">
        <v>42354</v>
      </c>
      <c r="AI6774">
        <v>2.2890000000000001</v>
      </c>
      <c r="AJ6774">
        <v>0.69499999999999995</v>
      </c>
      <c r="AK6774">
        <v>1.0943499999999999</v>
      </c>
      <c r="AR6774" s="3"/>
    </row>
    <row r="6775" spans="1:44" hidden="1" outlineLevel="1" x14ac:dyDescent="0.2">
      <c r="A6775" s="2">
        <v>42355</v>
      </c>
      <c r="B6775">
        <v>18.940000000000001</v>
      </c>
      <c r="E6775" s="2">
        <v>42355</v>
      </c>
      <c r="F6775">
        <v>2041.89</v>
      </c>
      <c r="G6775">
        <f t="shared" si="948"/>
        <v>-1.5040495497016582E-2</v>
      </c>
      <c r="H6775" s="2">
        <v>42355</v>
      </c>
      <c r="I6775">
        <v>3815.46</v>
      </c>
      <c r="J6775">
        <f t="shared" si="949"/>
        <v>-1.4887222704176417E-2</v>
      </c>
      <c r="K6775">
        <f t="shared" si="945"/>
        <v>-1.4915022704176417E-2</v>
      </c>
      <c r="L6775">
        <v>-1.7823099352843472E-2</v>
      </c>
      <c r="N6775" s="2">
        <v>42355</v>
      </c>
      <c r="O6775">
        <v>55.7</v>
      </c>
      <c r="Q6775" s="2">
        <v>42355</v>
      </c>
      <c r="R6775">
        <v>81942.44</v>
      </c>
      <c r="S6775" s="8">
        <f t="shared" si="950"/>
        <v>-7.6611509576861581E-3</v>
      </c>
      <c r="T6775" s="9">
        <f t="shared" si="946"/>
        <v>-7.6889509576861578E-3</v>
      </c>
      <c r="U6775" s="3">
        <f>Sheet1!$B$17+Sheet1!$B$18*'Portfolio allocation'!K6775</f>
        <v>-1.6623093158819248E-2</v>
      </c>
      <c r="V6775" s="13">
        <f t="shared" si="951"/>
        <v>8.9341422011330902E-3</v>
      </c>
      <c r="W6775" s="13"/>
      <c r="X6775" s="2">
        <v>42355</v>
      </c>
      <c r="Y6775">
        <v>130.61869999999999</v>
      </c>
      <c r="AA6775" s="2">
        <v>42355</v>
      </c>
      <c r="AB6775">
        <v>2035.83</v>
      </c>
      <c r="AC6775">
        <f t="shared" si="952"/>
        <v>-1.8233637468413E-2</v>
      </c>
      <c r="AD6775">
        <f t="shared" si="947"/>
        <v>-1.8260717468412999E-2</v>
      </c>
      <c r="AE6775">
        <f>Sheet2!$B$17+Sheet2!$B$18*'Portfolio allocation'!K6775</f>
        <v>-1.3209431693833262E-2</v>
      </c>
      <c r="AF6775">
        <f t="shared" si="953"/>
        <v>-5.0512857745797363E-3</v>
      </c>
      <c r="AH6775" s="2">
        <v>42355</v>
      </c>
      <c r="AI6775">
        <v>2.238</v>
      </c>
      <c r="AJ6775">
        <v>0.67700000000000005</v>
      </c>
      <c r="AK6775">
        <v>1.0833999999999999</v>
      </c>
      <c r="AR6775" s="3"/>
    </row>
    <row r="6776" spans="1:44" hidden="1" outlineLevel="1" x14ac:dyDescent="0.2">
      <c r="A6776" s="2">
        <v>42356</v>
      </c>
      <c r="B6776">
        <v>20.7</v>
      </c>
      <c r="E6776" s="2">
        <v>42356</v>
      </c>
      <c r="F6776">
        <v>2005.55</v>
      </c>
      <c r="G6776">
        <f t="shared" si="948"/>
        <v>-1.7797236873680844E-2</v>
      </c>
      <c r="H6776" s="2">
        <v>42356</v>
      </c>
      <c r="I6776">
        <v>3747.56</v>
      </c>
      <c r="J6776">
        <f t="shared" si="949"/>
        <v>-1.7796019352843473E-2</v>
      </c>
      <c r="K6776">
        <f t="shared" si="945"/>
        <v>-1.7823099352843472E-2</v>
      </c>
      <c r="L6776">
        <v>7.8696442032684076E-3</v>
      </c>
      <c r="N6776" s="2">
        <v>42356</v>
      </c>
      <c r="O6776">
        <v>54.13</v>
      </c>
      <c r="Q6776" s="2">
        <v>42356</v>
      </c>
      <c r="R6776">
        <v>79632.75</v>
      </c>
      <c r="S6776" s="8">
        <f t="shared" si="950"/>
        <v>-2.8186736933877077E-2</v>
      </c>
      <c r="T6776" s="9">
        <f t="shared" si="946"/>
        <v>-2.8213816933877076E-2</v>
      </c>
      <c r="U6776" s="3">
        <f>Sheet1!$B$17+Sheet1!$B$18*'Portfolio allocation'!K6776</f>
        <v>-1.9959312390633321E-2</v>
      </c>
      <c r="V6776" s="13">
        <f t="shared" si="951"/>
        <v>-8.2545045432437548E-3</v>
      </c>
      <c r="W6776" s="13"/>
      <c r="X6776" s="2">
        <v>42356</v>
      </c>
      <c r="Y6776">
        <v>128.85169999999999</v>
      </c>
      <c r="AA6776" s="2">
        <v>42356</v>
      </c>
      <c r="AB6776">
        <v>2008.29</v>
      </c>
      <c r="AC6776">
        <f t="shared" si="952"/>
        <v>-1.3527652112406252E-2</v>
      </c>
      <c r="AD6776">
        <f t="shared" si="947"/>
        <v>-1.3553812112406253E-2</v>
      </c>
      <c r="AE6776">
        <f>Sheet2!$B$17+Sheet2!$B$18*'Portfolio allocation'!K6776</f>
        <v>-1.5795367641573382E-2</v>
      </c>
      <c r="AF6776">
        <f t="shared" si="953"/>
        <v>2.2415555291671295E-3</v>
      </c>
      <c r="AH6776" s="2">
        <v>42356</v>
      </c>
      <c r="AI6776">
        <v>2.1970000000000001</v>
      </c>
      <c r="AJ6776">
        <v>0.65400000000000003</v>
      </c>
      <c r="AK6776">
        <v>1.0844499999999999</v>
      </c>
      <c r="AR6776" s="3"/>
    </row>
    <row r="6777" spans="1:44" hidden="1" outlineLevel="1" x14ac:dyDescent="0.2">
      <c r="A6777" s="2">
        <v>42359</v>
      </c>
      <c r="B6777">
        <v>18.7</v>
      </c>
      <c r="E6777" s="2">
        <v>42359</v>
      </c>
      <c r="F6777">
        <v>2021.15</v>
      </c>
      <c r="G6777">
        <f t="shared" si="948"/>
        <v>7.7784148986563828E-3</v>
      </c>
      <c r="H6777" s="2">
        <v>42359</v>
      </c>
      <c r="I6777">
        <v>3777.15</v>
      </c>
      <c r="J6777">
        <f t="shared" si="949"/>
        <v>7.8958042032684084E-3</v>
      </c>
      <c r="K6777">
        <f t="shared" si="945"/>
        <v>7.8696442032684076E-3</v>
      </c>
      <c r="L6777">
        <v>8.8962308735422435E-3</v>
      </c>
      <c r="N6777" s="2">
        <v>42359</v>
      </c>
      <c r="O6777">
        <v>54.83</v>
      </c>
      <c r="Q6777" s="2">
        <v>42359</v>
      </c>
      <c r="R6777">
        <v>80662.559999999998</v>
      </c>
      <c r="S6777" s="8">
        <f t="shared" si="950"/>
        <v>1.2931990920820757E-2</v>
      </c>
      <c r="T6777" s="9">
        <f t="shared" si="946"/>
        <v>1.2905830920820757E-2</v>
      </c>
      <c r="U6777" s="3">
        <f>Sheet1!$B$17+Sheet1!$B$18*'Portfolio allocation'!K6777</f>
        <v>9.5160541576509369E-3</v>
      </c>
      <c r="V6777" s="13">
        <f t="shared" si="951"/>
        <v>3.3897767631698196E-3</v>
      </c>
      <c r="W6777" s="13"/>
      <c r="X6777" s="2">
        <v>42359</v>
      </c>
      <c r="Y6777">
        <v>129.4248</v>
      </c>
      <c r="AA6777" s="2">
        <v>42359</v>
      </c>
      <c r="AB6777">
        <v>2017.22</v>
      </c>
      <c r="AC6777">
        <f t="shared" si="952"/>
        <v>4.4465689716126633E-3</v>
      </c>
      <c r="AD6777">
        <f t="shared" si="947"/>
        <v>4.4207289716126632E-3</v>
      </c>
      <c r="AE6777">
        <f>Sheet2!$B$17+Sheet2!$B$18*'Portfolio allocation'!K6777</f>
        <v>7.051275409692589E-3</v>
      </c>
      <c r="AF6777">
        <f t="shared" si="953"/>
        <v>-2.6305464380799257E-3</v>
      </c>
      <c r="AH6777" s="2">
        <v>42359</v>
      </c>
      <c r="AI6777">
        <v>2.1970000000000001</v>
      </c>
      <c r="AJ6777">
        <v>0.64600000000000002</v>
      </c>
      <c r="AK6777">
        <v>1.09175</v>
      </c>
      <c r="AR6777" s="3"/>
    </row>
    <row r="6778" spans="1:44" hidden="1" outlineLevel="1" x14ac:dyDescent="0.2">
      <c r="A6778" s="2">
        <v>42360</v>
      </c>
      <c r="B6778">
        <v>16.600000000000001</v>
      </c>
      <c r="E6778" s="2">
        <v>42360</v>
      </c>
      <c r="F6778">
        <v>2038.97</v>
      </c>
      <c r="G6778">
        <f t="shared" si="948"/>
        <v>8.8167627340869359E-3</v>
      </c>
      <c r="H6778" s="2">
        <v>42360</v>
      </c>
      <c r="I6778">
        <v>3810.85</v>
      </c>
      <c r="J6778">
        <f t="shared" si="949"/>
        <v>8.9220708735422427E-3</v>
      </c>
      <c r="K6778">
        <f t="shared" si="945"/>
        <v>8.8962308735422435E-3</v>
      </c>
      <c r="L6778">
        <v>1.2470179864859439E-2</v>
      </c>
      <c r="N6778" s="2">
        <v>42360</v>
      </c>
      <c r="O6778">
        <v>55.35</v>
      </c>
      <c r="Q6778" s="2">
        <v>42360</v>
      </c>
      <c r="R6778">
        <v>81427.56</v>
      </c>
      <c r="S6778" s="8">
        <f t="shared" si="950"/>
        <v>9.4839538938511492E-3</v>
      </c>
      <c r="T6778" s="9">
        <f t="shared" si="946"/>
        <v>9.45811389385115E-3</v>
      </c>
      <c r="U6778" s="3">
        <f>Sheet1!$B$17+Sheet1!$B$18*'Portfolio allocation'!K6778</f>
        <v>1.0693780402955161E-2</v>
      </c>
      <c r="V6778" s="13">
        <f t="shared" si="951"/>
        <v>-1.2356665091040105E-3</v>
      </c>
      <c r="W6778" s="13"/>
      <c r="X6778" s="2">
        <v>42360</v>
      </c>
      <c r="Y6778">
        <v>131.7458</v>
      </c>
      <c r="AA6778" s="2">
        <v>42360</v>
      </c>
      <c r="AB6778">
        <v>2053.4</v>
      </c>
      <c r="AC6778">
        <f t="shared" si="952"/>
        <v>1.7935574701817281E-2</v>
      </c>
      <c r="AD6778">
        <f t="shared" si="947"/>
        <v>1.7909854701817281E-2</v>
      </c>
      <c r="AE6778">
        <f>Sheet2!$B$17+Sheet2!$B$18*'Portfolio allocation'!K6778</f>
        <v>7.9641424674947794E-3</v>
      </c>
      <c r="AF6778">
        <f t="shared" si="953"/>
        <v>9.9457122343225013E-3</v>
      </c>
      <c r="AH6778" s="2">
        <v>42360</v>
      </c>
      <c r="AI6778">
        <v>2.2389999999999999</v>
      </c>
      <c r="AJ6778">
        <v>0.64300000000000002</v>
      </c>
      <c r="AK6778">
        <v>1.0966499999999999</v>
      </c>
      <c r="AR6778" s="3"/>
    </row>
    <row r="6779" spans="1:44" hidden="1" outlineLevel="1" x14ac:dyDescent="0.2">
      <c r="A6779" s="2">
        <v>42361</v>
      </c>
      <c r="B6779">
        <v>15.57</v>
      </c>
      <c r="E6779" s="2">
        <v>42361</v>
      </c>
      <c r="F6779">
        <v>2064.29</v>
      </c>
      <c r="G6779">
        <f t="shared" si="948"/>
        <v>1.2418034595898853E-2</v>
      </c>
      <c r="H6779" s="2">
        <v>42361</v>
      </c>
      <c r="I6779">
        <v>3858.47</v>
      </c>
      <c r="J6779">
        <f t="shared" si="949"/>
        <v>1.2495899864859439E-2</v>
      </c>
      <c r="K6779">
        <f t="shared" si="945"/>
        <v>1.2470179864859439E-2</v>
      </c>
      <c r="L6779">
        <v>-1.6215277270006062E-3</v>
      </c>
      <c r="N6779" s="2">
        <v>42361</v>
      </c>
      <c r="O6779">
        <v>55.82</v>
      </c>
      <c r="Q6779" s="2">
        <v>42361</v>
      </c>
      <c r="R6779">
        <v>82119</v>
      </c>
      <c r="S6779" s="8">
        <f t="shared" si="950"/>
        <v>8.4914738940968792E-3</v>
      </c>
      <c r="T6779" s="9">
        <f t="shared" si="946"/>
        <v>8.4657538940968793E-3</v>
      </c>
      <c r="U6779" s="3">
        <f>Sheet1!$B$17+Sheet1!$B$18*'Portfolio allocation'!K6779</f>
        <v>1.4793905261706793E-2</v>
      </c>
      <c r="V6779" s="13">
        <f t="shared" si="951"/>
        <v>-6.3281513676099136E-3</v>
      </c>
      <c r="W6779" s="13"/>
      <c r="X6779" s="2">
        <v>42361</v>
      </c>
      <c r="Y6779">
        <v>132.32849999999999</v>
      </c>
      <c r="AA6779" s="2">
        <v>42361</v>
      </c>
      <c r="AB6779">
        <v>2062.48</v>
      </c>
      <c r="AC6779">
        <f t="shared" si="952"/>
        <v>4.4219343527807098E-3</v>
      </c>
      <c r="AD6779">
        <f t="shared" si="947"/>
        <v>4.3968943527807102E-3</v>
      </c>
      <c r="AE6779">
        <f>Sheet2!$B$17+Sheet2!$B$18*'Portfolio allocation'!K6779</f>
        <v>1.1142189090259292E-2</v>
      </c>
      <c r="AF6779">
        <f t="shared" si="953"/>
        <v>-6.7452947374785814E-3</v>
      </c>
      <c r="AH6779" s="2">
        <v>42361</v>
      </c>
      <c r="AI6779">
        <v>2.2639999999999998</v>
      </c>
      <c r="AJ6779">
        <v>0.626</v>
      </c>
      <c r="AK6779">
        <v>1.08795</v>
      </c>
      <c r="AR6779" s="3"/>
    </row>
    <row r="6780" spans="1:44" hidden="1" outlineLevel="1" x14ac:dyDescent="0.2">
      <c r="A6780" s="2">
        <v>42362</v>
      </c>
      <c r="B6780">
        <v>15.74</v>
      </c>
      <c r="E6780" s="2">
        <v>42362</v>
      </c>
      <c r="F6780">
        <v>2060.9899999999998</v>
      </c>
      <c r="G6780">
        <f t="shared" si="948"/>
        <v>-1.5986125980361754E-3</v>
      </c>
      <c r="H6780" s="2">
        <v>42362</v>
      </c>
      <c r="I6780">
        <v>3852.31</v>
      </c>
      <c r="J6780">
        <f t="shared" si="949"/>
        <v>-1.5964877270006061E-3</v>
      </c>
      <c r="K6780">
        <f t="shared" si="945"/>
        <v>-1.6215277270006062E-3</v>
      </c>
      <c r="L6780">
        <v>-2.5000000000000001E-5</v>
      </c>
      <c r="N6780" s="2">
        <v>42362</v>
      </c>
      <c r="O6780">
        <v>55.67</v>
      </c>
      <c r="Q6780" s="2">
        <v>42362</v>
      </c>
      <c r="R6780">
        <v>81898.31</v>
      </c>
      <c r="S6780" s="8">
        <f t="shared" si="950"/>
        <v>-2.6874413960228383E-3</v>
      </c>
      <c r="T6780" s="9">
        <f t="shared" si="946"/>
        <v>-2.7124813960228383E-3</v>
      </c>
      <c r="U6780" s="3">
        <f>Sheet1!$B$17+Sheet1!$B$18*'Portfolio allocation'!K6780</f>
        <v>-1.3724588190380204E-3</v>
      </c>
      <c r="V6780" s="13">
        <f t="shared" si="951"/>
        <v>-1.340022576984818E-3</v>
      </c>
      <c r="W6780" s="13"/>
      <c r="X6780" s="2">
        <v>42362</v>
      </c>
      <c r="Y6780">
        <v>132.0515</v>
      </c>
      <c r="AA6780" s="2">
        <v>42362</v>
      </c>
      <c r="AB6780">
        <v>2058.16</v>
      </c>
      <c r="AC6780">
        <f t="shared" si="952"/>
        <v>-2.0945657654862782E-3</v>
      </c>
      <c r="AD6780">
        <f t="shared" si="947"/>
        <v>-2.119565765486278E-3</v>
      </c>
      <c r="AE6780">
        <f>Sheet2!$B$17+Sheet2!$B$18*'Portfolio allocation'!K6780</f>
        <v>-1.3885168123983905E-3</v>
      </c>
      <c r="AF6780">
        <f t="shared" si="953"/>
        <v>-7.3104895308788746E-4</v>
      </c>
      <c r="AH6780" s="2">
        <v>42362</v>
      </c>
      <c r="AI6780">
        <v>2.2429999999999999</v>
      </c>
      <c r="AJ6780">
        <v>0.625</v>
      </c>
      <c r="AK6780">
        <v>1.09585</v>
      </c>
      <c r="AR6780" s="3"/>
    </row>
    <row r="6781" spans="1:44" hidden="1" outlineLevel="1" x14ac:dyDescent="0.2">
      <c r="A6781" s="2">
        <v>42363</v>
      </c>
      <c r="B6781">
        <v>15.74</v>
      </c>
      <c r="E6781" s="2">
        <v>42363</v>
      </c>
      <c r="F6781">
        <v>2060.9899999999998</v>
      </c>
      <c r="G6781">
        <f t="shared" si="948"/>
        <v>0</v>
      </c>
      <c r="H6781" s="2">
        <v>42363</v>
      </c>
      <c r="I6781">
        <v>3852.31</v>
      </c>
      <c r="J6781">
        <f t="shared" si="949"/>
        <v>0</v>
      </c>
      <c r="K6781">
        <f t="shared" si="945"/>
        <v>-2.5000000000000001E-5</v>
      </c>
      <c r="L6781">
        <v>-2.1977223406216021E-3</v>
      </c>
      <c r="N6781" s="2">
        <v>42363</v>
      </c>
      <c r="O6781">
        <v>55.67</v>
      </c>
      <c r="Q6781" s="2">
        <v>42363</v>
      </c>
      <c r="R6781">
        <v>81898.31</v>
      </c>
      <c r="S6781" s="8">
        <f t="shared" si="950"/>
        <v>0</v>
      </c>
      <c r="T6781" s="9">
        <f t="shared" si="946"/>
        <v>-2.5000000000000001E-5</v>
      </c>
      <c r="U6781" s="3">
        <f>Sheet1!$B$17+Sheet1!$B$18*'Portfolio allocation'!K6781</f>
        <v>4.5911825077037642E-4</v>
      </c>
      <c r="V6781" s="13">
        <f t="shared" si="951"/>
        <v>-4.8411825077037643E-4</v>
      </c>
      <c r="W6781" s="13"/>
      <c r="X6781" s="2">
        <v>42363</v>
      </c>
      <c r="Y6781">
        <v>132.0515</v>
      </c>
      <c r="AA6781" s="2">
        <v>42363</v>
      </c>
      <c r="AB6781">
        <v>2058.16</v>
      </c>
      <c r="AC6781">
        <f t="shared" si="952"/>
        <v>0</v>
      </c>
      <c r="AD6781">
        <f t="shared" si="947"/>
        <v>-2.5000000000000001E-5</v>
      </c>
      <c r="AE6781">
        <f>Sheet2!$B$17+Sheet2!$B$18*'Portfolio allocation'!K6781</f>
        <v>3.1156373556675784E-5</v>
      </c>
      <c r="AF6781">
        <f t="shared" si="953"/>
        <v>-5.6156373556675782E-5</v>
      </c>
      <c r="AH6781" s="2">
        <v>42363</v>
      </c>
      <c r="AI6781">
        <v>2.2429999999999999</v>
      </c>
      <c r="AJ6781">
        <v>0.625</v>
      </c>
      <c r="AK6781">
        <v>1.09585</v>
      </c>
      <c r="AR6781" s="3"/>
    </row>
    <row r="6782" spans="1:44" hidden="1" outlineLevel="1" x14ac:dyDescent="0.2">
      <c r="A6782" s="2">
        <v>42366</v>
      </c>
      <c r="B6782">
        <v>16.91</v>
      </c>
      <c r="E6782" s="2">
        <v>42366</v>
      </c>
      <c r="F6782">
        <v>2056.5</v>
      </c>
      <c r="G6782">
        <f t="shared" si="948"/>
        <v>-2.1785646703768036E-3</v>
      </c>
      <c r="H6782" s="2">
        <v>42366</v>
      </c>
      <c r="I6782">
        <v>3843.94</v>
      </c>
      <c r="J6782">
        <f t="shared" si="949"/>
        <v>-2.1727223406216023E-3</v>
      </c>
      <c r="K6782">
        <f t="shared" si="945"/>
        <v>-2.1977223406216021E-3</v>
      </c>
      <c r="L6782">
        <v>1.0798990772592665E-2</v>
      </c>
      <c r="N6782" s="2">
        <v>42366</v>
      </c>
      <c r="O6782">
        <v>55.95</v>
      </c>
      <c r="Q6782" s="2">
        <v>42366</v>
      </c>
      <c r="R6782">
        <v>82310.25</v>
      </c>
      <c r="S6782" s="8">
        <f t="shared" si="950"/>
        <v>5.0298962213017884E-3</v>
      </c>
      <c r="T6782" s="9">
        <f t="shared" si="946"/>
        <v>5.0048962213017885E-3</v>
      </c>
      <c r="U6782" s="3">
        <f>Sheet1!$B$17+Sheet1!$B$18*'Portfolio allocation'!K6782</f>
        <v>-2.0334838824974566E-3</v>
      </c>
      <c r="V6782" s="13">
        <f t="shared" si="951"/>
        <v>7.0383801037992456E-3</v>
      </c>
      <c r="W6782" s="13"/>
      <c r="X6782" s="2">
        <v>42366</v>
      </c>
      <c r="Y6782">
        <v>131.4402</v>
      </c>
      <c r="AA6782" s="2">
        <v>42366</v>
      </c>
      <c r="AB6782">
        <v>2048.63</v>
      </c>
      <c r="AC6782">
        <f t="shared" si="952"/>
        <v>-4.6303494383331811E-3</v>
      </c>
      <c r="AD6782">
        <f t="shared" si="947"/>
        <v>-4.6561894383331812E-3</v>
      </c>
      <c r="AE6782">
        <f>Sheet2!$B$17+Sheet2!$B$18*'Portfolio allocation'!K6782</f>
        <v>-1.9008837628842791E-3</v>
      </c>
      <c r="AF6782">
        <f t="shared" si="953"/>
        <v>-2.7553056754489021E-3</v>
      </c>
      <c r="AH6782" s="2">
        <v>42366</v>
      </c>
      <c r="AI6782">
        <v>2.2250000000000001</v>
      </c>
      <c r="AJ6782">
        <v>0.64600000000000002</v>
      </c>
      <c r="AK6782">
        <v>1.0971500000000001</v>
      </c>
      <c r="AR6782" s="3"/>
    </row>
    <row r="6783" spans="1:44" hidden="1" outlineLevel="1" x14ac:dyDescent="0.2">
      <c r="A6783" s="2">
        <v>42367</v>
      </c>
      <c r="B6783">
        <v>16.079999999999998</v>
      </c>
      <c r="E6783" s="2">
        <v>42367</v>
      </c>
      <c r="F6783">
        <v>2078.36</v>
      </c>
      <c r="G6783">
        <f t="shared" si="948"/>
        <v>1.0629710673474513E-2</v>
      </c>
      <c r="H6783" s="2">
        <v>42367</v>
      </c>
      <c r="I6783">
        <v>3885.55</v>
      </c>
      <c r="J6783">
        <f t="shared" si="949"/>
        <v>1.0824830772592664E-2</v>
      </c>
      <c r="K6783">
        <f t="shared" si="945"/>
        <v>1.0798990772592665E-2</v>
      </c>
      <c r="L6783">
        <v>-7.1417496884611034E-3</v>
      </c>
      <c r="N6783" s="2">
        <v>42367</v>
      </c>
      <c r="O6783">
        <v>56.55</v>
      </c>
      <c r="Q6783" s="2">
        <v>42367</v>
      </c>
      <c r="R6783">
        <v>83192.94</v>
      </c>
      <c r="S6783" s="8">
        <f t="shared" si="950"/>
        <v>1.0723937784176352E-2</v>
      </c>
      <c r="T6783" s="9">
        <f t="shared" si="946"/>
        <v>1.0698097784176352E-2</v>
      </c>
      <c r="U6783" s="3">
        <f>Sheet1!$B$17+Sheet1!$B$18*'Portfolio allocation'!K6783</f>
        <v>1.2876674781494424E-2</v>
      </c>
      <c r="V6783" s="13">
        <f t="shared" si="951"/>
        <v>-2.1785769973180717E-3</v>
      </c>
      <c r="W6783" s="13"/>
      <c r="X6783" s="2">
        <v>42367</v>
      </c>
      <c r="Y6783">
        <v>133.5129</v>
      </c>
      <c r="AA6783" s="2">
        <v>42367</v>
      </c>
      <c r="AB6783">
        <v>2080.94</v>
      </c>
      <c r="AC6783">
        <f t="shared" si="952"/>
        <v>1.577151559822898E-2</v>
      </c>
      <c r="AD6783">
        <f t="shared" si="947"/>
        <v>1.574587559822898E-2</v>
      </c>
      <c r="AE6783">
        <f>Sheet2!$B$17+Sheet2!$B$18*'Portfolio allocation'!K6783</f>
        <v>9.6561251135258465E-3</v>
      </c>
      <c r="AF6783">
        <f t="shared" si="953"/>
        <v>6.0897504847031332E-3</v>
      </c>
      <c r="AH6783" s="2">
        <v>42367</v>
      </c>
      <c r="AI6783">
        <v>2.3069999999999999</v>
      </c>
      <c r="AJ6783">
        <v>0.64100000000000001</v>
      </c>
      <c r="AK6783">
        <v>1.0906</v>
      </c>
      <c r="AR6783" s="3"/>
    </row>
    <row r="6784" spans="1:44" hidden="1" outlineLevel="1" x14ac:dyDescent="0.2">
      <c r="A6784" s="2">
        <v>42368</v>
      </c>
      <c r="B6784">
        <v>17.29</v>
      </c>
      <c r="E6784" s="2">
        <v>42368</v>
      </c>
      <c r="F6784">
        <v>2063.36</v>
      </c>
      <c r="G6784">
        <f t="shared" si="948"/>
        <v>-7.2172289689947933E-3</v>
      </c>
      <c r="H6784" s="2">
        <v>42368</v>
      </c>
      <c r="I6784">
        <v>3857.9</v>
      </c>
      <c r="J6784">
        <f t="shared" si="949"/>
        <v>-7.116109688461103E-3</v>
      </c>
      <c r="K6784">
        <f t="shared" si="945"/>
        <v>-7.1417496884611034E-3</v>
      </c>
      <c r="L6784">
        <v>-9.4334641074160491E-3</v>
      </c>
      <c r="N6784" s="2">
        <v>42368</v>
      </c>
      <c r="O6784">
        <v>56.31</v>
      </c>
      <c r="Q6784" s="2">
        <v>42368</v>
      </c>
      <c r="R6784">
        <v>82839.88</v>
      </c>
      <c r="S6784" s="8">
        <f t="shared" si="950"/>
        <v>-4.2438697322152441E-3</v>
      </c>
      <c r="T6784" s="9">
        <f t="shared" si="946"/>
        <v>-4.2695097322152445E-3</v>
      </c>
      <c r="U6784" s="3">
        <f>Sheet1!$B$17+Sheet1!$B$18*'Portfolio allocation'!K6784</f>
        <v>-7.7053973542545399E-3</v>
      </c>
      <c r="V6784" s="13">
        <f t="shared" si="951"/>
        <v>3.4358876220392954E-3</v>
      </c>
      <c r="W6784" s="13"/>
      <c r="X6784" s="2">
        <v>42368</v>
      </c>
      <c r="Y6784">
        <v>133.0926</v>
      </c>
      <c r="AA6784" s="2">
        <v>42368</v>
      </c>
      <c r="AB6784">
        <v>2074.39</v>
      </c>
      <c r="AC6784">
        <f t="shared" si="952"/>
        <v>-3.14761598123936E-3</v>
      </c>
      <c r="AD6784">
        <f t="shared" si="947"/>
        <v>-3.1718159812393599E-3</v>
      </c>
      <c r="AE6784">
        <f>Sheet2!$B$17+Sheet2!$B$18*'Portfolio allocation'!K6784</f>
        <v>-6.297239014128605E-3</v>
      </c>
      <c r="AF6784">
        <f t="shared" si="953"/>
        <v>3.1254230328892452E-3</v>
      </c>
      <c r="AH6784" s="2">
        <v>42368</v>
      </c>
      <c r="AI6784">
        <v>2.3050000000000002</v>
      </c>
      <c r="AJ6784">
        <v>0.60499999999999998</v>
      </c>
      <c r="AK6784">
        <v>1.09135</v>
      </c>
      <c r="AR6784" s="3"/>
    </row>
    <row r="6785" spans="1:44" hidden="1" outlineLevel="1" x14ac:dyDescent="0.2">
      <c r="A6785" s="2">
        <v>42369</v>
      </c>
      <c r="B6785">
        <v>18.21</v>
      </c>
      <c r="E6785" s="2">
        <v>42369</v>
      </c>
      <c r="F6785">
        <v>2043.94</v>
      </c>
      <c r="G6785">
        <f t="shared" si="948"/>
        <v>-9.411833126550917E-3</v>
      </c>
      <c r="H6785" s="2">
        <v>42369</v>
      </c>
      <c r="I6785">
        <v>3821.6</v>
      </c>
      <c r="J6785">
        <f t="shared" si="949"/>
        <v>-9.4092641074160488E-3</v>
      </c>
      <c r="K6785">
        <f t="shared" si="945"/>
        <v>-9.4334641074160491E-3</v>
      </c>
      <c r="L6785">
        <v>-2.4519999999999999E-5</v>
      </c>
      <c r="N6785" s="2">
        <v>42369</v>
      </c>
      <c r="O6785">
        <v>55.48</v>
      </c>
      <c r="Q6785" s="2">
        <v>42369</v>
      </c>
      <c r="R6785">
        <v>81618.81</v>
      </c>
      <c r="S6785" s="8">
        <f t="shared" si="950"/>
        <v>-1.4740122752471496E-2</v>
      </c>
      <c r="T6785" s="9">
        <f t="shared" si="946"/>
        <v>-1.4764322752471496E-2</v>
      </c>
      <c r="U6785" s="3">
        <f>Sheet1!$B$17+Sheet1!$B$18*'Portfolio allocation'!K6785</f>
        <v>-1.0334510215446683E-2</v>
      </c>
      <c r="V6785" s="13">
        <f t="shared" si="951"/>
        <v>-4.4298125370248135E-3</v>
      </c>
      <c r="W6785" s="13"/>
      <c r="X6785" s="2">
        <v>42369</v>
      </c>
      <c r="Y6785">
        <v>131.44970000000001</v>
      </c>
      <c r="AA6785" s="2">
        <v>42369</v>
      </c>
      <c r="AB6785">
        <v>2048.7800000000002</v>
      </c>
      <c r="AC6785">
        <f t="shared" si="952"/>
        <v>-1.2345798041833778E-2</v>
      </c>
      <c r="AD6785">
        <f t="shared" si="947"/>
        <v>-1.2370318041833778E-2</v>
      </c>
      <c r="AE6785">
        <f>Sheet2!$B$17+Sheet2!$B$18*'Portfolio allocation'!K6785</f>
        <v>-8.3350899423860481E-3</v>
      </c>
      <c r="AF6785">
        <f t="shared" si="953"/>
        <v>-4.0352280994477296E-3</v>
      </c>
      <c r="AH6785" s="2">
        <v>42369</v>
      </c>
      <c r="AI6785">
        <v>2.2749999999999999</v>
      </c>
      <c r="AJ6785">
        <v>0.61299999999999999</v>
      </c>
      <c r="AK6785">
        <v>1.0863</v>
      </c>
      <c r="AR6785" s="3"/>
    </row>
    <row r="6786" spans="1:44" hidden="1" outlineLevel="1" x14ac:dyDescent="0.2">
      <c r="A6786" s="2">
        <v>42370</v>
      </c>
      <c r="B6786">
        <v>18.21</v>
      </c>
      <c r="E6786" s="2">
        <v>42370</v>
      </c>
      <c r="F6786">
        <v>2043.94</v>
      </c>
      <c r="G6786">
        <f t="shared" si="948"/>
        <v>0</v>
      </c>
      <c r="H6786" s="2">
        <v>42370</v>
      </c>
      <c r="I6786">
        <v>3821.6</v>
      </c>
      <c r="J6786">
        <f t="shared" si="949"/>
        <v>0</v>
      </c>
      <c r="K6786">
        <f t="shared" si="945"/>
        <v>-2.4519999999999999E-5</v>
      </c>
      <c r="L6786">
        <v>-1.5099357764287197E-2</v>
      </c>
      <c r="N6786" s="2">
        <v>42370</v>
      </c>
      <c r="O6786">
        <v>55.48</v>
      </c>
      <c r="Q6786" s="2">
        <v>42370</v>
      </c>
      <c r="R6786">
        <v>81618.81</v>
      </c>
      <c r="S6786" s="8">
        <f t="shared" si="950"/>
        <v>0</v>
      </c>
      <c r="T6786" s="9">
        <f t="shared" si="946"/>
        <v>-2.4519999999999999E-5</v>
      </c>
      <c r="U6786" s="3">
        <f>Sheet1!$B$17+Sheet1!$B$18*'Portfolio allocation'!K6786</f>
        <v>4.5966891893519415E-4</v>
      </c>
      <c r="V6786" s="13">
        <f t="shared" si="951"/>
        <v>-4.8418891893519414E-4</v>
      </c>
      <c r="W6786" s="13"/>
      <c r="X6786" s="2">
        <v>42370</v>
      </c>
      <c r="Y6786">
        <v>131.44970000000001</v>
      </c>
      <c r="AA6786" s="2">
        <v>42370</v>
      </c>
      <c r="AB6786">
        <v>2048.7800000000002</v>
      </c>
      <c r="AC6786">
        <f t="shared" si="952"/>
        <v>0</v>
      </c>
      <c r="AD6786">
        <f t="shared" si="947"/>
        <v>-2.4519999999999999E-5</v>
      </c>
      <c r="AE6786">
        <f>Sheet2!$B$17+Sheet2!$B$18*'Portfolio allocation'!K6786</f>
        <v>3.158320180258333E-5</v>
      </c>
      <c r="AF6786">
        <f t="shared" si="953"/>
        <v>-5.6103201802583326E-5</v>
      </c>
      <c r="AH6786" s="2">
        <v>42370</v>
      </c>
      <c r="AI6786">
        <v>2.2749999999999999</v>
      </c>
      <c r="AJ6786">
        <v>0.61299999999999999</v>
      </c>
      <c r="AK6786">
        <v>1.0863</v>
      </c>
      <c r="AR6786" s="3"/>
    </row>
    <row r="6787" spans="1:44" hidden="1" outlineLevel="1" x14ac:dyDescent="0.2">
      <c r="A6787" s="2">
        <v>42373</v>
      </c>
      <c r="B6787">
        <v>20.7</v>
      </c>
      <c r="E6787" s="2">
        <v>42373</v>
      </c>
      <c r="F6787">
        <v>2012.66</v>
      </c>
      <c r="G6787">
        <f t="shared" si="948"/>
        <v>-1.5303776040392569E-2</v>
      </c>
      <c r="H6787" s="2">
        <v>42373</v>
      </c>
      <c r="I6787">
        <v>3763.99</v>
      </c>
      <c r="J6787">
        <f t="shared" si="949"/>
        <v>-1.5074837764287197E-2</v>
      </c>
      <c r="K6787">
        <f t="shared" si="945"/>
        <v>-1.5099357764287197E-2</v>
      </c>
      <c r="L6787">
        <v>1.9905404405433235E-3</v>
      </c>
      <c r="N6787" s="2">
        <v>42373</v>
      </c>
      <c r="O6787">
        <v>54.8</v>
      </c>
      <c r="Q6787" s="2">
        <v>42373</v>
      </c>
      <c r="R6787">
        <v>80618.44</v>
      </c>
      <c r="S6787" s="8">
        <f t="shared" si="950"/>
        <v>-1.2256610945442503E-2</v>
      </c>
      <c r="T6787" s="9">
        <f t="shared" si="946"/>
        <v>-1.2281130945442503E-2</v>
      </c>
      <c r="U6787" s="3">
        <f>Sheet1!$B$17+Sheet1!$B$18*'Portfolio allocation'!K6787</f>
        <v>-1.6834567011450013E-2</v>
      </c>
      <c r="V6787" s="13">
        <f t="shared" si="951"/>
        <v>4.5534360660075095E-3</v>
      </c>
      <c r="W6787" s="13"/>
      <c r="X6787" s="2">
        <v>42373</v>
      </c>
      <c r="Y6787">
        <v>129.8546</v>
      </c>
      <c r="AA6787" s="2">
        <v>42373</v>
      </c>
      <c r="AB6787">
        <v>2023.92</v>
      </c>
      <c r="AC6787">
        <f t="shared" si="952"/>
        <v>-1.2134050508107341E-2</v>
      </c>
      <c r="AD6787">
        <f t="shared" si="947"/>
        <v>-1.2157330508107342E-2</v>
      </c>
      <c r="AE6787">
        <f>Sheet2!$B$17+Sheet2!$B$18*'Portfolio allocation'!K6787</f>
        <v>-1.3373347132096484E-2</v>
      </c>
      <c r="AF6787">
        <f t="shared" si="953"/>
        <v>1.2160166239891419E-3</v>
      </c>
      <c r="AH6787" s="2">
        <v>42373</v>
      </c>
      <c r="AI6787">
        <v>2.2450000000000001</v>
      </c>
      <c r="AJ6787">
        <v>0.58199999999999996</v>
      </c>
      <c r="AK6787">
        <v>1.0804499999999999</v>
      </c>
      <c r="AR6787" s="3"/>
    </row>
    <row r="6788" spans="1:44" hidden="1" outlineLevel="1" x14ac:dyDescent="0.2">
      <c r="A6788" s="2">
        <v>42374</v>
      </c>
      <c r="B6788">
        <v>19.34</v>
      </c>
      <c r="E6788" s="2">
        <v>42374</v>
      </c>
      <c r="F6788">
        <v>2016.71</v>
      </c>
      <c r="G6788">
        <f t="shared" si="948"/>
        <v>2.0122623791400951E-3</v>
      </c>
      <c r="H6788" s="2">
        <v>42374</v>
      </c>
      <c r="I6788">
        <v>3771.57</v>
      </c>
      <c r="J6788">
        <f t="shared" si="949"/>
        <v>2.0138204405433235E-3</v>
      </c>
      <c r="K6788">
        <f t="shared" ref="K6788:K6851" si="954">J6788-(AJ6787/25000)</f>
        <v>1.9905404405433235E-3</v>
      </c>
      <c r="L6788">
        <v>-1.2783903876847063E-2</v>
      </c>
      <c r="N6788" s="2">
        <v>42374</v>
      </c>
      <c r="O6788">
        <v>55.05</v>
      </c>
      <c r="Q6788" s="2">
        <v>42374</v>
      </c>
      <c r="R6788">
        <v>80986.25</v>
      </c>
      <c r="S6788" s="8">
        <f t="shared" si="950"/>
        <v>4.562355709190058E-3</v>
      </c>
      <c r="T6788" s="9">
        <f t="shared" ref="T6788:T6851" si="955">S6788-(AJ6787/100/250)</f>
        <v>4.5390757091900583E-3</v>
      </c>
      <c r="U6788" s="3">
        <f>Sheet1!$B$17+Sheet1!$B$18*'Portfolio allocation'!K6788</f>
        <v>2.7713973247493178E-3</v>
      </c>
      <c r="V6788" s="13">
        <f t="shared" si="951"/>
        <v>1.7676783844407405E-3</v>
      </c>
      <c r="W6788" s="13"/>
      <c r="X6788" s="2">
        <v>42374</v>
      </c>
      <c r="Y6788">
        <v>129.75909999999999</v>
      </c>
      <c r="AA6788" s="2">
        <v>42374</v>
      </c>
      <c r="AB6788">
        <v>2022.43</v>
      </c>
      <c r="AC6788">
        <f t="shared" si="952"/>
        <v>-7.3619510652600528E-4</v>
      </c>
      <c r="AD6788">
        <f t="shared" ref="AD6788:AD6851" si="956">AC6788-AJ6788/25000</f>
        <v>-7.5883510652600527E-4</v>
      </c>
      <c r="AE6788">
        <f>Sheet2!$B$17+Sheet2!$B$18*'Portfolio allocation'!K6788</f>
        <v>1.8234263543750744E-3</v>
      </c>
      <c r="AF6788">
        <f t="shared" si="953"/>
        <v>-2.5822614609010796E-3</v>
      </c>
      <c r="AH6788" s="2">
        <v>42374</v>
      </c>
      <c r="AI6788">
        <v>2.25</v>
      </c>
      <c r="AJ6788">
        <v>0.56599999999999995</v>
      </c>
      <c r="AK6788">
        <v>1.0721000000000001</v>
      </c>
      <c r="AR6788" s="3"/>
    </row>
    <row r="6789" spans="1:44" hidden="1" outlineLevel="1" x14ac:dyDescent="0.2">
      <c r="A6789" s="2">
        <v>42375</v>
      </c>
      <c r="B6789">
        <v>20.59</v>
      </c>
      <c r="E6789" s="2">
        <v>42375</v>
      </c>
      <c r="F6789">
        <v>1990.26</v>
      </c>
      <c r="G6789">
        <f t="shared" ref="G6789:G6852" si="957">(F6789/F6788)-1</f>
        <v>-1.3115420660382515E-2</v>
      </c>
      <c r="H6789" s="2">
        <v>42375</v>
      </c>
      <c r="I6789">
        <v>3723.44</v>
      </c>
      <c r="J6789">
        <f t="shared" ref="J6789:J6852" si="958">(I6789/I6788)-1</f>
        <v>-1.2761263876847062E-2</v>
      </c>
      <c r="K6789">
        <f t="shared" si="954"/>
        <v>-1.2783903876847063E-2</v>
      </c>
      <c r="L6789">
        <v>-2.3701224154867577E-2</v>
      </c>
      <c r="N6789" s="2">
        <v>42375</v>
      </c>
      <c r="O6789">
        <v>54.05</v>
      </c>
      <c r="Q6789" s="2">
        <v>42375</v>
      </c>
      <c r="R6789">
        <v>79515.06</v>
      </c>
      <c r="S6789" s="8">
        <f t="shared" ref="S6789:S6852" si="959">R6789/R6788-1</f>
        <v>-1.8165923227708491E-2</v>
      </c>
      <c r="T6789" s="9">
        <f t="shared" si="955"/>
        <v>-1.8188563227708492E-2</v>
      </c>
      <c r="U6789" s="3">
        <f>Sheet1!$B$17+Sheet1!$B$18*'Portfolio allocation'!K6789</f>
        <v>-1.4178219630373523E-2</v>
      </c>
      <c r="V6789" s="13">
        <f t="shared" ref="V6789:V6852" si="960">T6789-U6789</f>
        <v>-4.0103435973349692E-3</v>
      </c>
      <c r="W6789" s="13"/>
      <c r="X6789" s="2">
        <v>42375</v>
      </c>
      <c r="Y6789">
        <v>129.1096</v>
      </c>
      <c r="AA6789" s="2">
        <v>42375</v>
      </c>
      <c r="AB6789">
        <v>2012.31</v>
      </c>
      <c r="AC6789">
        <f t="shared" ref="AC6789:AC6852" si="961">AB6789/AB6788-1</f>
        <v>-5.0038814693216249E-3</v>
      </c>
      <c r="AD6789">
        <f t="shared" si="956"/>
        <v>-5.0307614693216249E-3</v>
      </c>
      <c r="AE6789">
        <f>Sheet2!$B$17+Sheet2!$B$18*'Portfolio allocation'!K6789</f>
        <v>-1.1314386462813393E-2</v>
      </c>
      <c r="AF6789">
        <f t="shared" ref="AF6789:AF6852" si="962">AD6789-AE6789</f>
        <v>6.2836249934917678E-3</v>
      </c>
      <c r="AH6789" s="2">
        <v>42375</v>
      </c>
      <c r="AI6789">
        <v>2.177</v>
      </c>
      <c r="AJ6789">
        <v>0.67200000000000004</v>
      </c>
      <c r="AK6789">
        <v>1.075</v>
      </c>
      <c r="AR6789" s="3"/>
    </row>
    <row r="6790" spans="1:44" hidden="1" outlineLevel="1" x14ac:dyDescent="0.2">
      <c r="A6790" s="2">
        <v>42376</v>
      </c>
      <c r="B6790">
        <v>24.99</v>
      </c>
      <c r="E6790" s="2">
        <v>42376</v>
      </c>
      <c r="F6790">
        <v>1943.09</v>
      </c>
      <c r="G6790">
        <f t="shared" si="957"/>
        <v>-2.3700421050516063E-2</v>
      </c>
      <c r="H6790" s="2">
        <v>42376</v>
      </c>
      <c r="I6790">
        <v>3635.29</v>
      </c>
      <c r="J6790">
        <f t="shared" si="958"/>
        <v>-2.3674344154867577E-2</v>
      </c>
      <c r="K6790">
        <f t="shared" si="954"/>
        <v>-2.3701224154867577E-2</v>
      </c>
      <c r="L6790">
        <v>-1.0858458354189096E-2</v>
      </c>
      <c r="N6790" s="2">
        <v>42376</v>
      </c>
      <c r="O6790">
        <v>52.17</v>
      </c>
      <c r="Q6790" s="2">
        <v>42376</v>
      </c>
      <c r="R6790">
        <v>76749.31</v>
      </c>
      <c r="S6790" s="8">
        <f t="shared" si="959"/>
        <v>-3.4782719147794183E-2</v>
      </c>
      <c r="T6790" s="9">
        <f t="shared" si="955"/>
        <v>-3.4809599147794183E-2</v>
      </c>
      <c r="U6790" s="3">
        <f>Sheet1!$B$17+Sheet1!$B$18*'Portfolio allocation'!K6790</f>
        <v>-2.6702846135008611E-2</v>
      </c>
      <c r="V6790" s="13">
        <f t="shared" si="960"/>
        <v>-8.1067530127855725E-3</v>
      </c>
      <c r="W6790" s="13"/>
      <c r="X6790" s="2">
        <v>42376</v>
      </c>
      <c r="Y6790">
        <v>126.9032</v>
      </c>
      <c r="AA6790" s="2">
        <v>42376</v>
      </c>
      <c r="AB6790">
        <v>1977.92</v>
      </c>
      <c r="AC6790">
        <f t="shared" si="961"/>
        <v>-1.7089812205872801E-2</v>
      </c>
      <c r="AD6790">
        <f t="shared" si="956"/>
        <v>-1.71155722058728E-2</v>
      </c>
      <c r="AE6790">
        <f>Sheet2!$B$17+Sheet2!$B$18*'Portfolio allocation'!K6790</f>
        <v>-2.1022346180060041E-2</v>
      </c>
      <c r="AF6790">
        <f t="shared" si="962"/>
        <v>3.9067739741872401E-3</v>
      </c>
      <c r="AH6790" s="2">
        <v>42376</v>
      </c>
      <c r="AI6790">
        <v>2.153</v>
      </c>
      <c r="AJ6790">
        <v>0.64400000000000002</v>
      </c>
      <c r="AK6790">
        <v>1.0832999999999999</v>
      </c>
      <c r="AR6790" s="3"/>
    </row>
    <row r="6791" spans="1:44" hidden="1" outlineLevel="1" x14ac:dyDescent="0.2">
      <c r="A6791" s="2">
        <v>42377</v>
      </c>
      <c r="B6791">
        <v>27.01</v>
      </c>
      <c r="E6791" s="2">
        <v>42377</v>
      </c>
      <c r="F6791">
        <v>1922.03</v>
      </c>
      <c r="G6791">
        <f t="shared" si="957"/>
        <v>-1.083840686741222E-2</v>
      </c>
      <c r="H6791" s="2">
        <v>42377</v>
      </c>
      <c r="I6791">
        <v>3595.91</v>
      </c>
      <c r="J6791">
        <f t="shared" si="958"/>
        <v>-1.0832698354189096E-2</v>
      </c>
      <c r="K6791">
        <f t="shared" si="954"/>
        <v>-1.0858458354189096E-2</v>
      </c>
      <c r="L6791">
        <v>8.2584679282847809E-4</v>
      </c>
      <c r="N6791" s="2">
        <v>42377</v>
      </c>
      <c r="O6791">
        <v>52.33</v>
      </c>
      <c r="Q6791" s="2">
        <v>42377</v>
      </c>
      <c r="R6791">
        <v>76984.75</v>
      </c>
      <c r="S6791" s="8">
        <f t="shared" si="959"/>
        <v>3.0676497287076554E-3</v>
      </c>
      <c r="T6791" s="9">
        <f t="shared" si="955"/>
        <v>3.0418897287076553E-3</v>
      </c>
      <c r="U6791" s="3">
        <f>Sheet1!$B$17+Sheet1!$B$18*'Portfolio allocation'!K6791</f>
        <v>-1.1969299729501524E-2</v>
      </c>
      <c r="V6791" s="13">
        <f t="shared" si="960"/>
        <v>1.501118945820918E-2</v>
      </c>
      <c r="W6791" s="13"/>
      <c r="X6791" s="2">
        <v>42377</v>
      </c>
      <c r="Y6791">
        <v>125.7283</v>
      </c>
      <c r="AA6791" s="2">
        <v>42377</v>
      </c>
      <c r="AB6791">
        <v>1959.61</v>
      </c>
      <c r="AC6791">
        <f t="shared" si="961"/>
        <v>-9.2571994822845394E-3</v>
      </c>
      <c r="AD6791">
        <f t="shared" si="956"/>
        <v>-9.2823194822845394E-3</v>
      </c>
      <c r="AE6791">
        <f>Sheet2!$B$17+Sheet2!$B$18*'Portfolio allocation'!K6791</f>
        <v>-9.6022311815078931E-3</v>
      </c>
      <c r="AF6791">
        <f t="shared" si="962"/>
        <v>3.1991169922335368E-4</v>
      </c>
      <c r="AH6791" s="2">
        <v>42377</v>
      </c>
      <c r="AI6791">
        <v>2.1309999999999998</v>
      </c>
      <c r="AJ6791">
        <v>0.628</v>
      </c>
      <c r="AK6791">
        <v>1.0905499999999999</v>
      </c>
      <c r="AR6791" s="3"/>
    </row>
    <row r="6792" spans="1:44" hidden="1" outlineLevel="1" x14ac:dyDescent="0.2">
      <c r="A6792" s="2">
        <v>42380</v>
      </c>
      <c r="B6792">
        <v>24.3</v>
      </c>
      <c r="E6792" s="2">
        <v>42380</v>
      </c>
      <c r="F6792">
        <v>1923.67</v>
      </c>
      <c r="G6792">
        <f t="shared" si="957"/>
        <v>8.5326451720324492E-4</v>
      </c>
      <c r="H6792" s="2">
        <v>42380</v>
      </c>
      <c r="I6792">
        <v>3598.97</v>
      </c>
      <c r="J6792">
        <f t="shared" si="958"/>
        <v>8.5096679282847809E-4</v>
      </c>
      <c r="K6792">
        <f t="shared" si="954"/>
        <v>8.2584679282847809E-4</v>
      </c>
      <c r="L6792">
        <v>7.780290878112473E-3</v>
      </c>
      <c r="N6792" s="2">
        <v>42380</v>
      </c>
      <c r="O6792">
        <v>52.3</v>
      </c>
      <c r="Q6792" s="2">
        <v>42380</v>
      </c>
      <c r="R6792">
        <v>76940.56</v>
      </c>
      <c r="S6792" s="8">
        <f t="shared" si="959"/>
        <v>-5.7400978765276278E-4</v>
      </c>
      <c r="T6792" s="9">
        <f t="shared" si="955"/>
        <v>-5.9912978765276279E-4</v>
      </c>
      <c r="U6792" s="3">
        <f>Sheet1!$B$17+Sheet1!$B$18*'Portfolio allocation'!K6792</f>
        <v>1.4352312548285041E-3</v>
      </c>
      <c r="V6792" s="13">
        <f t="shared" si="960"/>
        <v>-2.0343610424812669E-3</v>
      </c>
      <c r="W6792" s="13"/>
      <c r="X6792" s="2">
        <v>42380</v>
      </c>
      <c r="Y6792">
        <v>127.25660000000001</v>
      </c>
      <c r="AA6792" s="2">
        <v>42380</v>
      </c>
      <c r="AB6792">
        <v>1983.43</v>
      </c>
      <c r="AC6792">
        <f t="shared" si="961"/>
        <v>1.215547991692234E-2</v>
      </c>
      <c r="AD6792">
        <f t="shared" si="956"/>
        <v>1.213075991692234E-2</v>
      </c>
      <c r="AE6792">
        <f>Sheet2!$B$17+Sheet2!$B$18*'Portfolio allocation'!K6792</f>
        <v>7.8775104880467867E-4</v>
      </c>
      <c r="AF6792">
        <f t="shared" si="962"/>
        <v>1.1343008868117661E-2</v>
      </c>
      <c r="AH6792" s="2">
        <v>42380</v>
      </c>
      <c r="AI6792">
        <v>2.1579999999999999</v>
      </c>
      <c r="AJ6792">
        <v>0.61799999999999999</v>
      </c>
      <c r="AK6792">
        <v>1.0853999999999999</v>
      </c>
      <c r="AR6792" s="3"/>
    </row>
    <row r="6793" spans="1:44" hidden="1" outlineLevel="1" x14ac:dyDescent="0.2">
      <c r="A6793" s="2">
        <v>42381</v>
      </c>
      <c r="B6793">
        <v>22.47</v>
      </c>
      <c r="E6793" s="2">
        <v>42381</v>
      </c>
      <c r="F6793">
        <v>1938.68</v>
      </c>
      <c r="G6793">
        <f t="shared" si="957"/>
        <v>7.8027936184481561E-3</v>
      </c>
      <c r="H6793" s="2">
        <v>42381</v>
      </c>
      <c r="I6793">
        <v>3627.06</v>
      </c>
      <c r="J6793">
        <f t="shared" si="958"/>
        <v>7.8050108781124727E-3</v>
      </c>
      <c r="K6793">
        <f t="shared" si="954"/>
        <v>7.780290878112473E-3</v>
      </c>
      <c r="L6793">
        <v>-2.4876804057059963E-2</v>
      </c>
      <c r="N6793" s="2">
        <v>42381</v>
      </c>
      <c r="O6793">
        <v>52.78</v>
      </c>
      <c r="Q6793" s="2">
        <v>42381</v>
      </c>
      <c r="R6793">
        <v>77646.75</v>
      </c>
      <c r="S6793" s="8">
        <f t="shared" si="959"/>
        <v>9.1783839368988485E-3</v>
      </c>
      <c r="T6793" s="9">
        <f t="shared" si="955"/>
        <v>9.1536639368988478E-3</v>
      </c>
      <c r="U6793" s="3">
        <f>Sheet1!$B$17+Sheet1!$B$18*'Portfolio allocation'!K6793</f>
        <v>9.4135457585176469E-3</v>
      </c>
      <c r="V6793" s="13">
        <f t="shared" si="960"/>
        <v>-2.5988182161879904E-4</v>
      </c>
      <c r="W6793" s="13"/>
      <c r="X6793" s="2">
        <v>42381</v>
      </c>
      <c r="Y6793">
        <v>126.9414</v>
      </c>
      <c r="AA6793" s="2">
        <v>42381</v>
      </c>
      <c r="AB6793">
        <v>1978.51</v>
      </c>
      <c r="AC6793">
        <f t="shared" si="961"/>
        <v>-2.4805513680846714E-3</v>
      </c>
      <c r="AD6793">
        <f t="shared" si="956"/>
        <v>-2.5052713680846716E-3</v>
      </c>
      <c r="AE6793">
        <f>Sheet2!$B$17+Sheet2!$B$18*'Portfolio allocation'!K6793</f>
        <v>6.9718201533544343E-3</v>
      </c>
      <c r="AF6793">
        <f t="shared" si="962"/>
        <v>-9.4770915214391054E-3</v>
      </c>
      <c r="AH6793" s="2">
        <v>42381</v>
      </c>
      <c r="AI6793">
        <v>2.1</v>
      </c>
      <c r="AJ6793">
        <v>0.61799999999999999</v>
      </c>
      <c r="AK6793">
        <v>1.0826</v>
      </c>
      <c r="AR6793" s="3"/>
    </row>
    <row r="6794" spans="1:44" hidden="1" outlineLevel="1" x14ac:dyDescent="0.2">
      <c r="A6794" s="2">
        <v>42382</v>
      </c>
      <c r="B6794">
        <v>25.22</v>
      </c>
      <c r="E6794" s="2">
        <v>42382</v>
      </c>
      <c r="F6794">
        <v>1890.28</v>
      </c>
      <c r="G6794">
        <f t="shared" si="957"/>
        <v>-2.4965440402748285E-2</v>
      </c>
      <c r="H6794" s="2">
        <v>42382</v>
      </c>
      <c r="I6794">
        <v>3536.92</v>
      </c>
      <c r="J6794">
        <f t="shared" si="958"/>
        <v>-2.4852084057059964E-2</v>
      </c>
      <c r="K6794">
        <f t="shared" si="954"/>
        <v>-2.4876804057059963E-2</v>
      </c>
      <c r="L6794">
        <v>1.6688480741436158E-2</v>
      </c>
      <c r="N6794" s="2">
        <v>42382</v>
      </c>
      <c r="O6794">
        <v>51.64</v>
      </c>
      <c r="Q6794" s="2">
        <v>42382</v>
      </c>
      <c r="R6794">
        <v>75969.63</v>
      </c>
      <c r="S6794" s="8">
        <f t="shared" si="959"/>
        <v>-2.1599358633812682E-2</v>
      </c>
      <c r="T6794" s="9">
        <f t="shared" si="955"/>
        <v>-2.1624078633812681E-2</v>
      </c>
      <c r="U6794" s="3">
        <f>Sheet1!$B$17+Sheet1!$B$18*'Portfolio allocation'!K6794</f>
        <v>-2.805150119196044E-2</v>
      </c>
      <c r="V6794" s="13">
        <f t="shared" si="960"/>
        <v>6.4274225581477593E-3</v>
      </c>
      <c r="W6794" s="13"/>
      <c r="X6794" s="2">
        <v>42382</v>
      </c>
      <c r="Y6794">
        <v>125.2889</v>
      </c>
      <c r="AA6794" s="2">
        <v>42382</v>
      </c>
      <c r="AB6794">
        <v>1952.76</v>
      </c>
      <c r="AC6794">
        <f t="shared" si="961"/>
        <v>-1.3014844504197653E-2</v>
      </c>
      <c r="AD6794">
        <f t="shared" si="956"/>
        <v>-1.3038644504197653E-2</v>
      </c>
      <c r="AE6794">
        <f>Sheet2!$B$17+Sheet2!$B$18*'Portfolio allocation'!K6794</f>
        <v>-2.2067701820845335E-2</v>
      </c>
      <c r="AF6794">
        <f t="shared" si="962"/>
        <v>9.0290573166476821E-3</v>
      </c>
      <c r="AH6794" s="2">
        <v>42382</v>
      </c>
      <c r="AI6794">
        <v>2.0659999999999998</v>
      </c>
      <c r="AJ6794">
        <v>0.59499999999999997</v>
      </c>
      <c r="AK6794">
        <v>1.0849500000000001</v>
      </c>
      <c r="AR6794" s="3"/>
    </row>
    <row r="6795" spans="1:44" hidden="1" outlineLevel="1" x14ac:dyDescent="0.2">
      <c r="A6795" s="2">
        <v>42383</v>
      </c>
      <c r="B6795">
        <v>23.95</v>
      </c>
      <c r="E6795" s="2">
        <v>42383</v>
      </c>
      <c r="F6795">
        <v>1921.84</v>
      </c>
      <c r="G6795">
        <f t="shared" si="957"/>
        <v>1.6695939225934708E-2</v>
      </c>
      <c r="H6795" s="2">
        <v>42383</v>
      </c>
      <c r="I6795">
        <v>3596.03</v>
      </c>
      <c r="J6795">
        <f t="shared" si="958"/>
        <v>1.6712280741436158E-2</v>
      </c>
      <c r="K6795">
        <f t="shared" si="954"/>
        <v>1.6688480741436158E-2</v>
      </c>
      <c r="L6795">
        <v>-2.1578626030817286E-2</v>
      </c>
      <c r="N6795" s="2">
        <v>42383</v>
      </c>
      <c r="O6795">
        <v>53.11</v>
      </c>
      <c r="Q6795" s="2">
        <v>42383</v>
      </c>
      <c r="R6795">
        <v>78132.19</v>
      </c>
      <c r="S6795" s="8">
        <f t="shared" si="959"/>
        <v>2.846611205030225E-2</v>
      </c>
      <c r="T6795" s="9">
        <f t="shared" si="955"/>
        <v>2.8442312050302249E-2</v>
      </c>
      <c r="U6795" s="3">
        <f>Sheet1!$B$17+Sheet1!$B$18*'Portfolio allocation'!K6795</f>
        <v>1.963324693327655E-2</v>
      </c>
      <c r="V6795" s="13">
        <f t="shared" si="960"/>
        <v>8.8090651170256995E-3</v>
      </c>
      <c r="W6795" s="13"/>
      <c r="X6795" s="2">
        <v>42383</v>
      </c>
      <c r="Y6795">
        <v>126.9509</v>
      </c>
      <c r="AA6795" s="2">
        <v>42383</v>
      </c>
      <c r="AB6795">
        <v>1978.66</v>
      </c>
      <c r="AC6795">
        <f t="shared" si="961"/>
        <v>1.3263278641512555E-2</v>
      </c>
      <c r="AD6795">
        <f t="shared" si="956"/>
        <v>1.3241758641512554E-2</v>
      </c>
      <c r="AE6795">
        <f>Sheet2!$B$17+Sheet2!$B$18*'Portfolio allocation'!K6795</f>
        <v>1.4893209848299935E-2</v>
      </c>
      <c r="AF6795">
        <f t="shared" si="962"/>
        <v>-1.6514512067873806E-3</v>
      </c>
      <c r="AH6795" s="2">
        <v>42383</v>
      </c>
      <c r="AI6795">
        <v>2.0979999999999999</v>
      </c>
      <c r="AJ6795">
        <v>0.53800000000000003</v>
      </c>
      <c r="AK6795">
        <v>1.08395</v>
      </c>
      <c r="AR6795" s="3"/>
    </row>
    <row r="6796" spans="1:44" hidden="1" outlineLevel="1" x14ac:dyDescent="0.2">
      <c r="A6796" s="2">
        <v>42384</v>
      </c>
      <c r="B6796">
        <v>27.02</v>
      </c>
      <c r="E6796" s="2">
        <v>42384</v>
      </c>
      <c r="F6796">
        <v>1880.33</v>
      </c>
      <c r="G6796">
        <f t="shared" si="957"/>
        <v>-2.1599092536319309E-2</v>
      </c>
      <c r="H6796" s="2">
        <v>42384</v>
      </c>
      <c r="I6796">
        <v>3518.51</v>
      </c>
      <c r="J6796">
        <f t="shared" si="958"/>
        <v>-2.1557106030817286E-2</v>
      </c>
      <c r="K6796">
        <f t="shared" si="954"/>
        <v>-2.1578626030817286E-2</v>
      </c>
      <c r="L6796">
        <v>-1.8959999999999998E-5</v>
      </c>
      <c r="N6796" s="2">
        <v>42384</v>
      </c>
      <c r="O6796">
        <v>50.99</v>
      </c>
      <c r="Q6796" s="2">
        <v>42384</v>
      </c>
      <c r="R6796">
        <v>75013.38</v>
      </c>
      <c r="S6796" s="8">
        <f t="shared" si="959"/>
        <v>-3.9917094349972704E-2</v>
      </c>
      <c r="T6796" s="9">
        <f t="shared" si="955"/>
        <v>-3.9938614349972701E-2</v>
      </c>
      <c r="U6796" s="3">
        <f>Sheet1!$B$17+Sheet1!$B$18*'Portfolio allocation'!K6796</f>
        <v>-2.4267747773307966E-2</v>
      </c>
      <c r="V6796" s="13">
        <f t="shared" si="960"/>
        <v>-1.5670866576664735E-2</v>
      </c>
      <c r="W6796" s="13"/>
      <c r="X6796" s="2">
        <v>42384</v>
      </c>
      <c r="Y6796">
        <v>124.2</v>
      </c>
      <c r="AA6796" s="2">
        <v>42384</v>
      </c>
      <c r="AB6796">
        <v>1935.79</v>
      </c>
      <c r="AC6796">
        <f t="shared" si="961"/>
        <v>-2.1666178120546276E-2</v>
      </c>
      <c r="AD6796">
        <f t="shared" si="956"/>
        <v>-2.1685138120546274E-2</v>
      </c>
      <c r="AE6796">
        <f>Sheet2!$B$17+Sheet2!$B$18*'Portfolio allocation'!K6796</f>
        <v>-1.9134877775778717E-2</v>
      </c>
      <c r="AF6796">
        <f t="shared" si="962"/>
        <v>-2.5502603447675569E-3</v>
      </c>
      <c r="AH6796" s="2">
        <v>42384</v>
      </c>
      <c r="AI6796">
        <v>2.0329999999999999</v>
      </c>
      <c r="AJ6796">
        <v>0.47399999999999998</v>
      </c>
      <c r="AK6796">
        <v>1.0952</v>
      </c>
      <c r="AR6796" s="3"/>
    </row>
    <row r="6797" spans="1:44" hidden="1" outlineLevel="1" x14ac:dyDescent="0.2">
      <c r="A6797" s="2">
        <v>42387</v>
      </c>
      <c r="B6797">
        <v>27.02</v>
      </c>
      <c r="E6797" s="2">
        <v>42387</v>
      </c>
      <c r="F6797">
        <v>1880.33</v>
      </c>
      <c r="G6797">
        <f t="shared" si="957"/>
        <v>0</v>
      </c>
      <c r="H6797" s="2">
        <v>42387</v>
      </c>
      <c r="I6797">
        <v>3518.51</v>
      </c>
      <c r="J6797">
        <f t="shared" si="958"/>
        <v>0</v>
      </c>
      <c r="K6797">
        <f t="shared" si="954"/>
        <v>-1.8959999999999998E-5</v>
      </c>
      <c r="L6797">
        <v>5.1819919522745454E-4</v>
      </c>
      <c r="N6797" s="2">
        <v>42387</v>
      </c>
      <c r="O6797">
        <v>50.99</v>
      </c>
      <c r="Q6797" s="2">
        <v>42387</v>
      </c>
      <c r="R6797">
        <v>75013.38</v>
      </c>
      <c r="S6797" s="8">
        <f t="shared" si="959"/>
        <v>0</v>
      </c>
      <c r="T6797" s="9">
        <f t="shared" si="955"/>
        <v>-1.8959999999999998E-5</v>
      </c>
      <c r="U6797" s="3">
        <f>Sheet1!$B$17+Sheet1!$B$18*'Portfolio allocation'!K6797</f>
        <v>4.6604749184433276E-4</v>
      </c>
      <c r="V6797" s="13">
        <f t="shared" si="960"/>
        <v>-4.8500749184433276E-4</v>
      </c>
      <c r="W6797" s="13"/>
      <c r="X6797" s="2">
        <v>42387</v>
      </c>
      <c r="Y6797">
        <v>124.2</v>
      </c>
      <c r="AA6797" s="2">
        <v>42387</v>
      </c>
      <c r="AB6797">
        <v>1935.79</v>
      </c>
      <c r="AC6797">
        <f t="shared" si="961"/>
        <v>0</v>
      </c>
      <c r="AD6797">
        <f t="shared" si="956"/>
        <v>-1.8959999999999998E-5</v>
      </c>
      <c r="AE6797">
        <f>Sheet2!$B$17+Sheet2!$B$18*'Portfolio allocation'!K6797</f>
        <v>3.6527295651012418E-5</v>
      </c>
      <c r="AF6797">
        <f t="shared" si="962"/>
        <v>-5.5487295651012413E-5</v>
      </c>
      <c r="AH6797" s="2">
        <v>42387</v>
      </c>
      <c r="AI6797">
        <v>2.0329999999999999</v>
      </c>
      <c r="AJ6797">
        <v>0.47399999999999998</v>
      </c>
      <c r="AK6797">
        <v>1.08755</v>
      </c>
      <c r="AR6797" s="3"/>
    </row>
    <row r="6798" spans="1:44" hidden="1" outlineLevel="1" x14ac:dyDescent="0.2">
      <c r="A6798" s="2">
        <v>42388</v>
      </c>
      <c r="B6798">
        <v>26.05</v>
      </c>
      <c r="E6798" s="2">
        <v>42388</v>
      </c>
      <c r="F6798">
        <v>1881.33</v>
      </c>
      <c r="G6798">
        <f t="shared" si="957"/>
        <v>5.3182154196340647E-4</v>
      </c>
      <c r="H6798" s="2">
        <v>42388</v>
      </c>
      <c r="I6798">
        <v>3520.4</v>
      </c>
      <c r="J6798">
        <f t="shared" si="958"/>
        <v>5.3715919522745459E-4</v>
      </c>
      <c r="K6798">
        <f t="shared" si="954"/>
        <v>5.1819919522745454E-4</v>
      </c>
      <c r="L6798">
        <v>-1.1565743297352597E-2</v>
      </c>
      <c r="N6798" s="2">
        <v>42388</v>
      </c>
      <c r="O6798">
        <v>50.56</v>
      </c>
      <c r="Q6798" s="2">
        <v>42388</v>
      </c>
      <c r="R6798">
        <v>74380.81</v>
      </c>
      <c r="S6798" s="8">
        <f t="shared" si="959"/>
        <v>-8.4327622618792786E-3</v>
      </c>
      <c r="T6798" s="9">
        <f t="shared" si="955"/>
        <v>-8.4517222618792787E-3</v>
      </c>
      <c r="U6798" s="3">
        <f>Sheet1!$B$17+Sheet1!$B$18*'Portfolio allocation'!K6798</f>
        <v>1.0822901340336371E-3</v>
      </c>
      <c r="V6798" s="13">
        <f t="shared" si="960"/>
        <v>-9.534012395912915E-3</v>
      </c>
      <c r="W6798" s="13"/>
      <c r="X6798" s="2">
        <v>42388</v>
      </c>
      <c r="Y6798">
        <v>122.3661</v>
      </c>
      <c r="AA6798" s="2">
        <v>42388</v>
      </c>
      <c r="AB6798">
        <v>1907.2</v>
      </c>
      <c r="AC6798">
        <f t="shared" si="961"/>
        <v>-1.4769164010558944E-2</v>
      </c>
      <c r="AD6798">
        <f t="shared" si="956"/>
        <v>-1.4787924010558944E-2</v>
      </c>
      <c r="AE6798">
        <f>Sheet2!$B$17+Sheet2!$B$18*'Portfolio allocation'!K6798</f>
        <v>5.1418295621777084E-4</v>
      </c>
      <c r="AF6798">
        <f t="shared" si="962"/>
        <v>-1.5302106966776714E-2</v>
      </c>
      <c r="AH6798" s="2">
        <v>42388</v>
      </c>
      <c r="AI6798">
        <v>2.036</v>
      </c>
      <c r="AJ6798">
        <v>0.46899999999999997</v>
      </c>
      <c r="AK6798">
        <v>1.08985</v>
      </c>
      <c r="AR6798" s="3"/>
    </row>
    <row r="6799" spans="1:44" hidden="1" outlineLevel="1" x14ac:dyDescent="0.2">
      <c r="A6799" s="2">
        <v>42389</v>
      </c>
      <c r="B6799">
        <v>27.59</v>
      </c>
      <c r="E6799" s="2">
        <v>42389</v>
      </c>
      <c r="F6799">
        <v>1859.33</v>
      </c>
      <c r="G6799">
        <f t="shared" si="957"/>
        <v>-1.1693854879261001E-2</v>
      </c>
      <c r="H6799" s="2">
        <v>42389</v>
      </c>
      <c r="I6799">
        <v>3479.75</v>
      </c>
      <c r="J6799">
        <f t="shared" si="958"/>
        <v>-1.1546983297352598E-2</v>
      </c>
      <c r="K6799">
        <f t="shared" si="954"/>
        <v>-1.1565743297352597E-2</v>
      </c>
      <c r="L6799">
        <v>5.2106670249299752E-3</v>
      </c>
      <c r="N6799" s="2">
        <v>42389</v>
      </c>
      <c r="O6799">
        <v>50.79</v>
      </c>
      <c r="Q6799" s="2">
        <v>42389</v>
      </c>
      <c r="R6799">
        <v>74719.19</v>
      </c>
      <c r="S6799" s="8">
        <f t="shared" si="959"/>
        <v>4.5492916788618665E-3</v>
      </c>
      <c r="T6799" s="9">
        <f t="shared" si="955"/>
        <v>4.5305316788618669E-3</v>
      </c>
      <c r="U6799" s="3">
        <f>Sheet1!$B$17+Sheet1!$B$18*'Portfolio allocation'!K6799</f>
        <v>-1.278071494128288E-2</v>
      </c>
      <c r="V6799" s="13">
        <f t="shared" si="960"/>
        <v>1.7311246620144747E-2</v>
      </c>
      <c r="W6799" s="13"/>
      <c r="X6799" s="2">
        <v>42389</v>
      </c>
      <c r="Y6799">
        <v>116.3963</v>
      </c>
      <c r="AA6799" s="2">
        <v>42389</v>
      </c>
      <c r="AB6799">
        <v>1814.16</v>
      </c>
      <c r="AC6799">
        <f t="shared" si="961"/>
        <v>-4.8783557046979897E-2</v>
      </c>
      <c r="AD6799">
        <f t="shared" si="956"/>
        <v>-4.8800277046979895E-2</v>
      </c>
      <c r="AE6799">
        <f>Sheet2!$B$17+Sheet2!$B$18*'Portfolio allocation'!K6799</f>
        <v>-1.0231166997439761E-2</v>
      </c>
      <c r="AF6799">
        <f t="shared" si="962"/>
        <v>-3.8569110049540133E-2</v>
      </c>
      <c r="AH6799" s="2">
        <v>42389</v>
      </c>
      <c r="AI6799">
        <v>1.982</v>
      </c>
      <c r="AJ6799">
        <v>0.41799999999999998</v>
      </c>
      <c r="AK6799">
        <v>1.0896999999999999</v>
      </c>
      <c r="AR6799" s="3"/>
    </row>
    <row r="6800" spans="1:44" hidden="1" outlineLevel="1" x14ac:dyDescent="0.2">
      <c r="A6800" s="2">
        <v>42390</v>
      </c>
      <c r="B6800">
        <v>26.69</v>
      </c>
      <c r="E6800" s="2">
        <v>42390</v>
      </c>
      <c r="F6800">
        <v>1868.99</v>
      </c>
      <c r="G6800">
        <f t="shared" si="957"/>
        <v>5.195419855539507E-3</v>
      </c>
      <c r="H6800" s="2">
        <v>42390</v>
      </c>
      <c r="I6800">
        <v>3497.94</v>
      </c>
      <c r="J6800">
        <f t="shared" si="958"/>
        <v>5.2273870249299748E-3</v>
      </c>
      <c r="K6800">
        <f t="shared" si="954"/>
        <v>5.2106670249299752E-3</v>
      </c>
      <c r="L6800">
        <v>2.0268585607071496E-2</v>
      </c>
      <c r="N6800" s="2">
        <v>42390</v>
      </c>
      <c r="O6800">
        <v>50.48</v>
      </c>
      <c r="Q6800" s="2">
        <v>42390</v>
      </c>
      <c r="R6800">
        <v>74263.13</v>
      </c>
      <c r="S6800" s="8">
        <f t="shared" si="959"/>
        <v>-6.1036528902413956E-3</v>
      </c>
      <c r="T6800" s="9">
        <f t="shared" si="955"/>
        <v>-6.1203728902413952E-3</v>
      </c>
      <c r="U6800" s="3">
        <f>Sheet1!$B$17+Sheet1!$B$18*'Portfolio allocation'!K6800</f>
        <v>6.4656081512179681E-3</v>
      </c>
      <c r="V6800" s="13">
        <f t="shared" si="960"/>
        <v>-1.2585981041459363E-2</v>
      </c>
      <c r="W6800" s="13"/>
      <c r="X6800" s="2">
        <v>42390</v>
      </c>
      <c r="Y6800">
        <v>117.3993</v>
      </c>
      <c r="AA6800" s="2">
        <v>42390</v>
      </c>
      <c r="AB6800">
        <v>1829.79</v>
      </c>
      <c r="AC6800">
        <f t="shared" si="961"/>
        <v>8.6155576134407941E-3</v>
      </c>
      <c r="AD6800">
        <f t="shared" si="956"/>
        <v>8.5979176134407947E-3</v>
      </c>
      <c r="AE6800">
        <f>Sheet2!$B$17+Sheet2!$B$18*'Portfolio allocation'!K6800</f>
        <v>4.6868450660709389E-3</v>
      </c>
      <c r="AF6800">
        <f t="shared" si="962"/>
        <v>3.9110725473698559E-3</v>
      </c>
      <c r="AH6800" s="2">
        <v>42390</v>
      </c>
      <c r="AI6800">
        <v>2.0190000000000001</v>
      </c>
      <c r="AJ6800">
        <v>0.441</v>
      </c>
      <c r="AK6800">
        <v>1.0823499999999999</v>
      </c>
      <c r="AR6800" s="3"/>
    </row>
    <row r="6801" spans="1:44" hidden="1" outlineLevel="1" x14ac:dyDescent="0.2">
      <c r="A6801" s="2">
        <v>42391</v>
      </c>
      <c r="B6801">
        <v>22.34</v>
      </c>
      <c r="E6801" s="2">
        <v>42391</v>
      </c>
      <c r="F6801">
        <v>1906.9</v>
      </c>
      <c r="G6801">
        <f t="shared" si="957"/>
        <v>2.0283682630725774E-2</v>
      </c>
      <c r="H6801" s="2">
        <v>42391</v>
      </c>
      <c r="I6801">
        <v>3568.9</v>
      </c>
      <c r="J6801">
        <f t="shared" si="958"/>
        <v>2.0286225607071495E-2</v>
      </c>
      <c r="K6801">
        <f t="shared" si="954"/>
        <v>2.0268585607071496E-2</v>
      </c>
      <c r="L6801">
        <v>-1.5650627645492968E-2</v>
      </c>
      <c r="N6801" s="2">
        <v>42391</v>
      </c>
      <c r="O6801">
        <v>52.29</v>
      </c>
      <c r="Q6801" s="2">
        <v>42391</v>
      </c>
      <c r="R6801">
        <v>76925.88</v>
      </c>
      <c r="S6801" s="8">
        <f t="shared" si="959"/>
        <v>3.5855612334142029E-2</v>
      </c>
      <c r="T6801" s="9">
        <f t="shared" si="955"/>
        <v>3.5837972334142029E-2</v>
      </c>
      <c r="U6801" s="3">
        <f>Sheet1!$B$17+Sheet1!$B$18*'Portfolio allocation'!K6801</f>
        <v>2.3740433967056558E-2</v>
      </c>
      <c r="V6801" s="13">
        <f t="shared" si="960"/>
        <v>1.2097538367085471E-2</v>
      </c>
      <c r="W6801" s="13"/>
      <c r="X6801" s="2">
        <v>42391</v>
      </c>
      <c r="Y6801">
        <v>117.0076</v>
      </c>
      <c r="AA6801" s="2">
        <v>42391</v>
      </c>
      <c r="AB6801">
        <v>1823.69</v>
      </c>
      <c r="AC6801">
        <f t="shared" si="961"/>
        <v>-3.3337158908944842E-3</v>
      </c>
      <c r="AD6801">
        <f t="shared" si="956"/>
        <v>-3.352075890894484E-3</v>
      </c>
      <c r="AE6801">
        <f>Sheet2!$B$17+Sheet2!$B$18*'Portfolio allocation'!K6801</f>
        <v>1.8076730431558694E-2</v>
      </c>
      <c r="AF6801">
        <f t="shared" si="962"/>
        <v>-2.1428806322453177E-2</v>
      </c>
      <c r="AH6801" s="2">
        <v>42391</v>
      </c>
      <c r="AI6801">
        <v>2.048</v>
      </c>
      <c r="AJ6801">
        <v>0.45900000000000002</v>
      </c>
      <c r="AK6801">
        <v>1.0824499999999999</v>
      </c>
      <c r="AR6801" s="3"/>
    </row>
    <row r="6802" spans="1:44" hidden="1" outlineLevel="1" x14ac:dyDescent="0.2">
      <c r="A6802" s="2">
        <v>42394</v>
      </c>
      <c r="B6802">
        <v>24.15</v>
      </c>
      <c r="E6802" s="2">
        <v>42394</v>
      </c>
      <c r="F6802">
        <v>1877.08</v>
      </c>
      <c r="G6802">
        <f t="shared" si="957"/>
        <v>-1.5637946405160252E-2</v>
      </c>
      <c r="H6802" s="2">
        <v>42394</v>
      </c>
      <c r="I6802">
        <v>3513.11</v>
      </c>
      <c r="J6802">
        <f t="shared" si="958"/>
        <v>-1.563226764549297E-2</v>
      </c>
      <c r="K6802">
        <f t="shared" si="954"/>
        <v>-1.5650627645492968E-2</v>
      </c>
      <c r="L6802">
        <v>1.4128969344996242E-2</v>
      </c>
      <c r="N6802" s="2">
        <v>42394</v>
      </c>
      <c r="O6802">
        <v>51.79</v>
      </c>
      <c r="Q6802" s="2">
        <v>42394</v>
      </c>
      <c r="R6802">
        <v>76190.31</v>
      </c>
      <c r="S6802" s="8">
        <f t="shared" si="959"/>
        <v>-9.5620615584769419E-3</v>
      </c>
      <c r="T6802" s="9">
        <f t="shared" si="955"/>
        <v>-9.5804215584769422E-3</v>
      </c>
      <c r="U6802" s="3">
        <f>Sheet1!$B$17+Sheet1!$B$18*'Portfolio allocation'!K6802</f>
        <v>-1.7466997790205982E-2</v>
      </c>
      <c r="V6802" s="13">
        <f t="shared" si="960"/>
        <v>7.8865762317290398E-3</v>
      </c>
      <c r="W6802" s="13"/>
      <c r="X6802" s="2">
        <v>42394</v>
      </c>
      <c r="Y6802">
        <v>116.6065</v>
      </c>
      <c r="AA6802" s="2">
        <v>42394</v>
      </c>
      <c r="AB6802">
        <v>1817.43</v>
      </c>
      <c r="AC6802">
        <f t="shared" si="961"/>
        <v>-3.4326009354660458E-3</v>
      </c>
      <c r="AD6802">
        <f t="shared" si="956"/>
        <v>-3.4506409354660458E-3</v>
      </c>
      <c r="AE6802">
        <f>Sheet2!$B$17+Sheet2!$B$18*'Portfolio allocation'!K6802</f>
        <v>-1.386355037463132E-2</v>
      </c>
      <c r="AF6802">
        <f t="shared" si="962"/>
        <v>1.0412909439165273E-2</v>
      </c>
      <c r="AH6802" s="2">
        <v>42394</v>
      </c>
      <c r="AI6802">
        <v>2.0219999999999998</v>
      </c>
      <c r="AJ6802">
        <v>0.45100000000000001</v>
      </c>
      <c r="AK6802">
        <v>1.08325</v>
      </c>
      <c r="AR6802" s="3"/>
    </row>
    <row r="6803" spans="1:44" hidden="1" outlineLevel="1" x14ac:dyDescent="0.2">
      <c r="A6803" s="2">
        <v>42395</v>
      </c>
      <c r="B6803">
        <v>22.5</v>
      </c>
      <c r="E6803" s="2">
        <v>42395</v>
      </c>
      <c r="F6803">
        <v>1903.63</v>
      </c>
      <c r="G6803">
        <f t="shared" si="957"/>
        <v>1.4144309246276299E-2</v>
      </c>
      <c r="H6803" s="2">
        <v>42395</v>
      </c>
      <c r="I6803">
        <v>3562.81</v>
      </c>
      <c r="J6803">
        <f t="shared" si="958"/>
        <v>1.4147009344996242E-2</v>
      </c>
      <c r="K6803">
        <f t="shared" si="954"/>
        <v>1.4128969344996242E-2</v>
      </c>
      <c r="L6803">
        <v>-1.0818943678950045E-2</v>
      </c>
      <c r="N6803" s="2">
        <v>42395</v>
      </c>
      <c r="O6803">
        <v>52.17</v>
      </c>
      <c r="Q6803" s="2">
        <v>42395</v>
      </c>
      <c r="R6803">
        <v>76749.31</v>
      </c>
      <c r="S6803" s="8">
        <f t="shared" si="959"/>
        <v>7.3368910035935819E-3</v>
      </c>
      <c r="T6803" s="9">
        <f t="shared" si="955"/>
        <v>7.3188510035935815E-3</v>
      </c>
      <c r="U6803" s="3">
        <f>Sheet1!$B$17+Sheet1!$B$18*'Portfolio allocation'!K6803</f>
        <v>1.6696910592635696E-2</v>
      </c>
      <c r="V6803" s="13">
        <f t="shared" si="960"/>
        <v>-9.3780595890421148E-3</v>
      </c>
      <c r="W6803" s="13"/>
      <c r="X6803" s="2">
        <v>42395</v>
      </c>
      <c r="Y6803">
        <v>117.0936</v>
      </c>
      <c r="AA6803" s="2">
        <v>42395</v>
      </c>
      <c r="AB6803">
        <v>1825.03</v>
      </c>
      <c r="AC6803">
        <f t="shared" si="961"/>
        <v>4.1817291450014782E-3</v>
      </c>
      <c r="AD6803">
        <f t="shared" si="956"/>
        <v>4.1632491450014778E-3</v>
      </c>
      <c r="AE6803">
        <f>Sheet2!$B$17+Sheet2!$B$18*'Portfolio allocation'!K6803</f>
        <v>1.2617227015544047E-2</v>
      </c>
      <c r="AF6803">
        <f t="shared" si="962"/>
        <v>-8.45397787054257E-3</v>
      </c>
      <c r="AH6803" s="2">
        <v>42395</v>
      </c>
      <c r="AI6803">
        <v>1.996</v>
      </c>
      <c r="AJ6803">
        <v>0.46200000000000002</v>
      </c>
      <c r="AK6803">
        <v>1.0848500000000001</v>
      </c>
      <c r="AR6803" s="3"/>
    </row>
    <row r="6804" spans="1:44" hidden="1" outlineLevel="1" x14ac:dyDescent="0.2">
      <c r="A6804" s="2">
        <v>42396</v>
      </c>
      <c r="B6804">
        <v>23.11</v>
      </c>
      <c r="E6804" s="2">
        <v>42396</v>
      </c>
      <c r="F6804">
        <v>1882.95</v>
      </c>
      <c r="G6804">
        <f t="shared" si="957"/>
        <v>-1.0863455608495332E-2</v>
      </c>
      <c r="H6804" s="2">
        <v>42396</v>
      </c>
      <c r="I6804">
        <v>3524.33</v>
      </c>
      <c r="J6804">
        <f t="shared" si="958"/>
        <v>-1.0800463678950045E-2</v>
      </c>
      <c r="K6804">
        <f t="shared" si="954"/>
        <v>-1.0818943678950045E-2</v>
      </c>
      <c r="L6804">
        <v>5.6000491119730343E-3</v>
      </c>
      <c r="N6804" s="2">
        <v>42396</v>
      </c>
      <c r="O6804">
        <v>51.22</v>
      </c>
      <c r="Q6804" s="2">
        <v>42396</v>
      </c>
      <c r="R6804">
        <v>75351.75</v>
      </c>
      <c r="S6804" s="8">
        <f t="shared" si="959"/>
        <v>-1.8209414521120793E-2</v>
      </c>
      <c r="T6804" s="9">
        <f t="shared" si="955"/>
        <v>-1.8227894521120794E-2</v>
      </c>
      <c r="U6804" s="3">
        <f>Sheet1!$B$17+Sheet1!$B$18*'Portfolio allocation'!K6804</f>
        <v>-1.1923967492632239E-2</v>
      </c>
      <c r="V6804" s="13">
        <f t="shared" si="960"/>
        <v>-6.3039270284885544E-3</v>
      </c>
      <c r="W6804" s="13"/>
      <c r="X6804" s="2">
        <v>42396</v>
      </c>
      <c r="Y6804">
        <v>115.5367</v>
      </c>
      <c r="AA6804" s="2">
        <v>42396</v>
      </c>
      <c r="AB6804">
        <v>1800.76</v>
      </c>
      <c r="AC6804">
        <f t="shared" si="961"/>
        <v>-1.3298411532961074E-2</v>
      </c>
      <c r="AD6804">
        <f t="shared" si="956"/>
        <v>-1.3316451532961075E-2</v>
      </c>
      <c r="AE6804">
        <f>Sheet2!$B$17+Sheet2!$B$18*'Portfolio allocation'!K6804</f>
        <v>-9.5670937241747883E-3</v>
      </c>
      <c r="AF6804">
        <f t="shared" si="962"/>
        <v>-3.7493578087862862E-3</v>
      </c>
      <c r="AH6804" s="2">
        <v>42396</v>
      </c>
      <c r="AI6804">
        <v>2.0030000000000001</v>
      </c>
      <c r="AJ6804">
        <v>0.45100000000000001</v>
      </c>
      <c r="AK6804">
        <v>1.0871</v>
      </c>
      <c r="AR6804" s="3"/>
    </row>
    <row r="6805" spans="1:44" hidden="1" outlineLevel="1" x14ac:dyDescent="0.2">
      <c r="A6805" s="2">
        <v>42397</v>
      </c>
      <c r="B6805">
        <v>22.42</v>
      </c>
      <c r="E6805" s="2">
        <v>42397</v>
      </c>
      <c r="F6805">
        <v>1893.36</v>
      </c>
      <c r="G6805">
        <f t="shared" si="957"/>
        <v>5.5285589102205268E-3</v>
      </c>
      <c r="H6805" s="2">
        <v>42397</v>
      </c>
      <c r="I6805">
        <v>3544.13</v>
      </c>
      <c r="J6805">
        <f t="shared" si="958"/>
        <v>5.6180891119730347E-3</v>
      </c>
      <c r="K6805">
        <f t="shared" si="954"/>
        <v>5.6000491119730343E-3</v>
      </c>
      <c r="L6805">
        <v>2.4763782337216707E-2</v>
      </c>
      <c r="N6805" s="2">
        <v>42397</v>
      </c>
      <c r="O6805">
        <v>52.055</v>
      </c>
      <c r="Q6805" s="2">
        <v>42397</v>
      </c>
      <c r="R6805">
        <v>76580.13</v>
      </c>
      <c r="S6805" s="8">
        <f t="shared" si="959"/>
        <v>1.6301943883187953E-2</v>
      </c>
      <c r="T6805" s="9">
        <f t="shared" si="955"/>
        <v>1.6283903883187952E-2</v>
      </c>
      <c r="U6805" s="3">
        <f>Sheet1!$B$17+Sheet1!$B$18*'Portfolio allocation'!K6805</f>
        <v>6.9123171497281668E-3</v>
      </c>
      <c r="V6805" s="13">
        <f t="shared" si="960"/>
        <v>9.3715867334597854E-3</v>
      </c>
      <c r="W6805" s="13"/>
      <c r="X6805" s="2">
        <v>42397</v>
      </c>
      <c r="Y6805">
        <v>116.7402</v>
      </c>
      <c r="AA6805" s="2">
        <v>42397</v>
      </c>
      <c r="AB6805">
        <v>1819.52</v>
      </c>
      <c r="AC6805">
        <f t="shared" si="961"/>
        <v>1.0417823585597175E-2</v>
      </c>
      <c r="AD6805">
        <f t="shared" si="956"/>
        <v>1.0399783585597174E-2</v>
      </c>
      <c r="AE6805">
        <f>Sheet2!$B$17+Sheet2!$B$18*'Portfolio allocation'!K6805</f>
        <v>5.0330935519051238E-3</v>
      </c>
      <c r="AF6805">
        <f t="shared" si="962"/>
        <v>5.3666900336920504E-3</v>
      </c>
      <c r="AH6805" s="2">
        <v>42397</v>
      </c>
      <c r="AI6805">
        <v>1.9850000000000001</v>
      </c>
      <c r="AJ6805">
        <v>0.45100000000000001</v>
      </c>
      <c r="AK6805">
        <v>1.09395</v>
      </c>
      <c r="AR6805" s="3"/>
    </row>
    <row r="6806" spans="1:44" hidden="1" outlineLevel="1" x14ac:dyDescent="0.2">
      <c r="A6806" s="2">
        <v>42398</v>
      </c>
      <c r="B6806">
        <v>20.2</v>
      </c>
      <c r="E6806" s="2">
        <v>42398</v>
      </c>
      <c r="F6806">
        <v>1940.24</v>
      </c>
      <c r="G6806">
        <f t="shared" si="957"/>
        <v>2.476021464486422E-2</v>
      </c>
      <c r="H6806" s="2">
        <v>42398</v>
      </c>
      <c r="I6806">
        <v>3631.96</v>
      </c>
      <c r="J6806">
        <f t="shared" si="958"/>
        <v>2.4781822337216708E-2</v>
      </c>
      <c r="K6806">
        <f t="shared" si="954"/>
        <v>2.4763782337216707E-2</v>
      </c>
      <c r="L6806">
        <v>-4.3104014317335874E-4</v>
      </c>
      <c r="N6806" s="2">
        <v>42398</v>
      </c>
      <c r="O6806">
        <v>55.09</v>
      </c>
      <c r="Q6806" s="2">
        <v>42398</v>
      </c>
      <c r="R6806">
        <v>81045.06</v>
      </c>
      <c r="S6806" s="8">
        <f t="shared" si="959"/>
        <v>5.8304027428524696E-2</v>
      </c>
      <c r="T6806" s="9">
        <f t="shared" si="955"/>
        <v>5.8285987428524699E-2</v>
      </c>
      <c r="U6806" s="3">
        <f>Sheet1!$B$17+Sheet1!$B$18*'Portfolio allocation'!K6806</f>
        <v>2.8897437579314227E-2</v>
      </c>
      <c r="V6806" s="13">
        <f t="shared" si="960"/>
        <v>2.9388549849210473E-2</v>
      </c>
      <c r="W6806" s="13"/>
      <c r="X6806" s="2">
        <v>42398</v>
      </c>
      <c r="Y6806">
        <v>119.19499999999999</v>
      </c>
      <c r="AA6806" s="2">
        <v>42398</v>
      </c>
      <c r="AB6806">
        <v>1857.78</v>
      </c>
      <c r="AC6806">
        <f t="shared" si="961"/>
        <v>2.1027523742525478E-2</v>
      </c>
      <c r="AD6806">
        <f t="shared" si="956"/>
        <v>2.1009483742525478E-2</v>
      </c>
      <c r="AE6806">
        <f>Sheet2!$B$17+Sheet2!$B$18*'Portfolio allocation'!K6806</f>
        <v>2.2073974046844573E-2</v>
      </c>
      <c r="AF6806">
        <f t="shared" si="962"/>
        <v>-1.0644903043190955E-3</v>
      </c>
      <c r="AH6806" s="2">
        <v>42398</v>
      </c>
      <c r="AI6806">
        <v>1.93</v>
      </c>
      <c r="AJ6806">
        <v>0.45100000000000001</v>
      </c>
      <c r="AK6806">
        <v>1.08205</v>
      </c>
      <c r="AR6806" s="3"/>
    </row>
    <row r="6807" spans="1:44" hidden="1" outlineLevel="1" x14ac:dyDescent="0.2">
      <c r="A6807" s="2">
        <v>42401</v>
      </c>
      <c r="B6807">
        <v>19.98</v>
      </c>
      <c r="E6807" s="2">
        <v>42401</v>
      </c>
      <c r="F6807">
        <v>1939.38</v>
      </c>
      <c r="G6807">
        <f t="shared" si="957"/>
        <v>-4.4324413474616797E-4</v>
      </c>
      <c r="H6807" s="2">
        <v>42401</v>
      </c>
      <c r="I6807">
        <v>3630.46</v>
      </c>
      <c r="J6807">
        <f t="shared" si="958"/>
        <v>-4.1300014317335876E-4</v>
      </c>
      <c r="K6807">
        <f t="shared" si="954"/>
        <v>-4.3104014317335874E-4</v>
      </c>
      <c r="L6807">
        <v>-1.8732761987406532E-2</v>
      </c>
      <c r="N6807" s="2">
        <v>42401</v>
      </c>
      <c r="O6807">
        <v>54.71</v>
      </c>
      <c r="Q6807" s="2">
        <v>42401</v>
      </c>
      <c r="R6807">
        <v>80486.06</v>
      </c>
      <c r="S6807" s="8">
        <f t="shared" si="959"/>
        <v>-6.8973975711783542E-3</v>
      </c>
      <c r="T6807" s="9">
        <f t="shared" si="955"/>
        <v>-6.9154375711783546E-3</v>
      </c>
      <c r="U6807" s="3">
        <f>Sheet1!$B$17+Sheet1!$B$18*'Portfolio allocation'!K6807</f>
        <v>-6.7012919037859895E-6</v>
      </c>
      <c r="V6807" s="13">
        <f t="shared" si="960"/>
        <v>-6.9087362792745683E-3</v>
      </c>
      <c r="W6807" s="13"/>
      <c r="X6807" s="2">
        <v>42401</v>
      </c>
      <c r="Y6807">
        <v>119.2332</v>
      </c>
      <c r="AA6807" s="2">
        <v>42401</v>
      </c>
      <c r="AB6807">
        <v>1858.37</v>
      </c>
      <c r="AC6807">
        <f t="shared" si="961"/>
        <v>3.1758335217291211E-4</v>
      </c>
      <c r="AD6807">
        <f t="shared" si="956"/>
        <v>2.9870335217291213E-4</v>
      </c>
      <c r="AE6807">
        <f>Sheet2!$B$17+Sheet2!$B$18*'Portfolio allocation'!K6807</f>
        <v>-3.2990488077401997E-4</v>
      </c>
      <c r="AF6807">
        <f t="shared" si="962"/>
        <v>6.2860823294693204E-4</v>
      </c>
      <c r="AH6807" s="2">
        <v>42401</v>
      </c>
      <c r="AI6807">
        <v>1.966</v>
      </c>
      <c r="AJ6807">
        <v>0.47199999999999998</v>
      </c>
      <c r="AK6807">
        <v>1.08935</v>
      </c>
      <c r="AR6807" s="3"/>
    </row>
    <row r="6808" spans="1:44" hidden="1" outlineLevel="1" x14ac:dyDescent="0.2">
      <c r="A6808" s="2">
        <v>42402</v>
      </c>
      <c r="B6808">
        <v>21.98</v>
      </c>
      <c r="E6808" s="2">
        <v>42402</v>
      </c>
      <c r="F6808">
        <v>1903.03</v>
      </c>
      <c r="G6808">
        <f t="shared" si="957"/>
        <v>-1.8743103466056232E-2</v>
      </c>
      <c r="H6808" s="2">
        <v>42402</v>
      </c>
      <c r="I6808">
        <v>3562.52</v>
      </c>
      <c r="J6808">
        <f t="shared" si="958"/>
        <v>-1.8713881987406533E-2</v>
      </c>
      <c r="K6808">
        <f t="shared" si="954"/>
        <v>-1.8732761987406532E-2</v>
      </c>
      <c r="L6808">
        <v>5.3175503937663579E-3</v>
      </c>
      <c r="N6808" s="2">
        <v>42402</v>
      </c>
      <c r="O6808">
        <v>53</v>
      </c>
      <c r="Q6808" s="2">
        <v>42402</v>
      </c>
      <c r="R6808">
        <v>77970.38</v>
      </c>
      <c r="S6808" s="8">
        <f t="shared" si="959"/>
        <v>-3.1256095776088344E-2</v>
      </c>
      <c r="T6808" s="9">
        <f t="shared" si="955"/>
        <v>-3.1274975776088343E-2</v>
      </c>
      <c r="U6808" s="3">
        <f>Sheet1!$B$17+Sheet1!$B$18*'Portfolio allocation'!K6808</f>
        <v>-2.1002900418921014E-2</v>
      </c>
      <c r="V6808" s="13">
        <f t="shared" si="960"/>
        <v>-1.0272075357167329E-2</v>
      </c>
      <c r="W6808" s="13"/>
      <c r="X6808" s="2">
        <v>42402</v>
      </c>
      <c r="Y6808">
        <v>117.42789999999999</v>
      </c>
      <c r="AA6808" s="2">
        <v>42402</v>
      </c>
      <c r="AB6808">
        <v>1830.24</v>
      </c>
      <c r="AC6808">
        <f t="shared" si="961"/>
        <v>-1.5136921065234565E-2</v>
      </c>
      <c r="AD6808">
        <f t="shared" si="956"/>
        <v>-1.5155481065234566E-2</v>
      </c>
      <c r="AE6808">
        <f>Sheet2!$B$17+Sheet2!$B$18*'Portfolio allocation'!K6808</f>
        <v>-1.6604262863819608E-2</v>
      </c>
      <c r="AF6808">
        <f t="shared" si="962"/>
        <v>1.4487817985850415E-3</v>
      </c>
      <c r="AH6808" s="2">
        <v>42402</v>
      </c>
      <c r="AI6808">
        <v>1.8640000000000001</v>
      </c>
      <c r="AJ6808">
        <v>0.46400000000000002</v>
      </c>
      <c r="AK6808">
        <v>1.09005</v>
      </c>
      <c r="AR6808" s="3"/>
    </row>
    <row r="6809" spans="1:44" hidden="1" outlineLevel="1" x14ac:dyDescent="0.2">
      <c r="A6809" s="2">
        <v>42403</v>
      </c>
      <c r="B6809">
        <v>21.65</v>
      </c>
      <c r="E6809" s="2">
        <v>42403</v>
      </c>
      <c r="F6809">
        <v>1912.53</v>
      </c>
      <c r="G6809">
        <f t="shared" si="957"/>
        <v>4.992039011471272E-3</v>
      </c>
      <c r="H6809" s="2">
        <v>42403</v>
      </c>
      <c r="I6809">
        <v>3581.53</v>
      </c>
      <c r="J6809">
        <f t="shared" si="958"/>
        <v>5.3361103937663579E-3</v>
      </c>
      <c r="K6809">
        <f t="shared" si="954"/>
        <v>5.3175503937663579E-3</v>
      </c>
      <c r="L6809">
        <v>1.7039995405314617E-3</v>
      </c>
      <c r="N6809" s="2">
        <v>42403</v>
      </c>
      <c r="O6809">
        <v>52.16</v>
      </c>
      <c r="Q6809" s="2">
        <v>42403</v>
      </c>
      <c r="R6809">
        <v>76734.63</v>
      </c>
      <c r="S6809" s="8">
        <f t="shared" si="959"/>
        <v>-1.5848967261670399E-2</v>
      </c>
      <c r="T6809" s="9">
        <f t="shared" si="955"/>
        <v>-1.58675272616704E-2</v>
      </c>
      <c r="U6809" s="3">
        <f>Sheet1!$B$17+Sheet1!$B$18*'Portfolio allocation'!K6809</f>
        <v>6.5882274607318558E-3</v>
      </c>
      <c r="V6809" s="13">
        <f t="shared" si="960"/>
        <v>-2.2455754722402257E-2</v>
      </c>
      <c r="W6809" s="13"/>
      <c r="X6809" s="2">
        <v>42403</v>
      </c>
      <c r="Y6809">
        <v>119.1281</v>
      </c>
      <c r="AA6809" s="2">
        <v>42403</v>
      </c>
      <c r="AB6809">
        <v>1856.74</v>
      </c>
      <c r="AC6809">
        <f t="shared" si="961"/>
        <v>1.447897543491572E-2</v>
      </c>
      <c r="AD6809">
        <f t="shared" si="956"/>
        <v>1.4457455434915719E-2</v>
      </c>
      <c r="AE6809">
        <f>Sheet2!$B$17+Sheet2!$B$18*'Portfolio allocation'!K6809</f>
        <v>4.7818884844816117E-3</v>
      </c>
      <c r="AF6809">
        <f t="shared" si="962"/>
        <v>9.6755669504341064E-3</v>
      </c>
      <c r="AH6809" s="2">
        <v>42403</v>
      </c>
      <c r="AI6809">
        <v>1.881</v>
      </c>
      <c r="AJ6809">
        <v>0.53800000000000003</v>
      </c>
      <c r="AK6809">
        <v>1.1049500000000001</v>
      </c>
      <c r="AR6809" s="3"/>
    </row>
    <row r="6810" spans="1:44" hidden="1" outlineLevel="1" x14ac:dyDescent="0.2">
      <c r="A6810" s="2">
        <v>42404</v>
      </c>
      <c r="B6810">
        <v>21.84</v>
      </c>
      <c r="E6810" s="2">
        <v>42404</v>
      </c>
      <c r="F6810">
        <v>1915.45</v>
      </c>
      <c r="G6810">
        <f t="shared" si="957"/>
        <v>1.5267734362336416E-3</v>
      </c>
      <c r="H6810" s="2">
        <v>42404</v>
      </c>
      <c r="I6810">
        <v>3587.71</v>
      </c>
      <c r="J6810">
        <f t="shared" si="958"/>
        <v>1.7255195405314616E-3</v>
      </c>
      <c r="K6810">
        <f t="shared" si="954"/>
        <v>1.7039995405314617E-3</v>
      </c>
      <c r="L6810">
        <v>-1.844771592274743E-2</v>
      </c>
      <c r="N6810" s="2">
        <v>42404</v>
      </c>
      <c r="O6810">
        <v>52</v>
      </c>
      <c r="Q6810" s="2">
        <v>42404</v>
      </c>
      <c r="R6810">
        <v>76499.25</v>
      </c>
      <c r="S6810" s="8">
        <f t="shared" si="959"/>
        <v>-3.0674546811525483E-3</v>
      </c>
      <c r="T6810" s="9">
        <f t="shared" si="955"/>
        <v>-3.0889746811525484E-3</v>
      </c>
      <c r="U6810" s="3">
        <f>Sheet1!$B$17+Sheet1!$B$18*'Portfolio allocation'!K6810</f>
        <v>2.4426703423435889E-3</v>
      </c>
      <c r="V6810" s="13">
        <f t="shared" si="960"/>
        <v>-5.5316450234961373E-3</v>
      </c>
      <c r="W6810" s="13"/>
      <c r="X6810" s="2">
        <v>42404</v>
      </c>
      <c r="Y6810">
        <v>121.9267</v>
      </c>
      <c r="AA6810" s="2">
        <v>42404</v>
      </c>
      <c r="AB6810">
        <v>1900.36</v>
      </c>
      <c r="AC6810">
        <f t="shared" si="961"/>
        <v>2.3492788435645284E-2</v>
      </c>
      <c r="AD6810">
        <f t="shared" si="956"/>
        <v>2.3471868435645284E-2</v>
      </c>
      <c r="AE6810">
        <f>Sheet2!$B$17+Sheet2!$B$18*'Portfolio allocation'!K6810</f>
        <v>1.5686268757650061E-3</v>
      </c>
      <c r="AF6810">
        <f t="shared" si="962"/>
        <v>2.1903241559880278E-2</v>
      </c>
      <c r="AH6810" s="2">
        <v>42404</v>
      </c>
      <c r="AI6810">
        <v>1.8640000000000001</v>
      </c>
      <c r="AJ6810">
        <v>0.52300000000000002</v>
      </c>
      <c r="AK6810">
        <v>1.117</v>
      </c>
      <c r="AR6810" s="3"/>
    </row>
    <row r="6811" spans="1:44" hidden="1" outlineLevel="1" x14ac:dyDescent="0.2">
      <c r="A6811" s="2">
        <v>42405</v>
      </c>
      <c r="B6811">
        <v>23.38</v>
      </c>
      <c r="E6811" s="2">
        <v>42405</v>
      </c>
      <c r="F6811">
        <v>1880.05</v>
      </c>
      <c r="G6811">
        <f t="shared" si="957"/>
        <v>-1.8481296823200877E-2</v>
      </c>
      <c r="H6811" s="2">
        <v>42405</v>
      </c>
      <c r="I6811">
        <v>3521.6</v>
      </c>
      <c r="J6811">
        <f t="shared" si="958"/>
        <v>-1.842679592274743E-2</v>
      </c>
      <c r="K6811">
        <f t="shared" si="954"/>
        <v>-1.844771592274743E-2</v>
      </c>
      <c r="L6811">
        <v>-1.4083110095411197E-2</v>
      </c>
      <c r="N6811" s="2">
        <v>42405</v>
      </c>
      <c r="O6811">
        <v>50.16</v>
      </c>
      <c r="Q6811" s="2">
        <v>42405</v>
      </c>
      <c r="R6811">
        <v>73792.38</v>
      </c>
      <c r="S6811" s="8">
        <f t="shared" si="959"/>
        <v>-3.5384268473220293E-2</v>
      </c>
      <c r="T6811" s="9">
        <f t="shared" si="955"/>
        <v>-3.5405188473220293E-2</v>
      </c>
      <c r="U6811" s="3">
        <f>Sheet1!$B$17+Sheet1!$B$18*'Portfolio allocation'!K6811</f>
        <v>-2.0675888349516138E-2</v>
      </c>
      <c r="V6811" s="13">
        <f t="shared" si="960"/>
        <v>-1.4729300123704155E-2</v>
      </c>
      <c r="W6811" s="13"/>
      <c r="X6811" s="2">
        <v>42405</v>
      </c>
      <c r="Y6811">
        <v>122.80549999999999</v>
      </c>
      <c r="AA6811" s="2">
        <v>42405</v>
      </c>
      <c r="AB6811">
        <v>1914.05</v>
      </c>
      <c r="AC6811">
        <f t="shared" si="961"/>
        <v>7.2038982087605508E-3</v>
      </c>
      <c r="AD6811">
        <f t="shared" si="956"/>
        <v>7.1825782087605507E-3</v>
      </c>
      <c r="AE6811">
        <f>Sheet2!$B$17+Sheet2!$B$18*'Portfolio allocation'!K6811</f>
        <v>-1.6350792630941913E-2</v>
      </c>
      <c r="AF6811">
        <f t="shared" si="962"/>
        <v>2.3533370839702465E-2</v>
      </c>
      <c r="AH6811" s="2">
        <v>42405</v>
      </c>
      <c r="AI6811">
        <v>1.8480000000000001</v>
      </c>
      <c r="AJ6811">
        <v>0.53300000000000003</v>
      </c>
      <c r="AK6811">
        <v>1.11435</v>
      </c>
      <c r="AR6811" s="3"/>
    </row>
    <row r="6812" spans="1:44" hidden="1" outlineLevel="1" x14ac:dyDescent="0.2">
      <c r="A6812" s="2">
        <v>42408</v>
      </c>
      <c r="B6812">
        <v>26</v>
      </c>
      <c r="E6812" s="2">
        <v>42408</v>
      </c>
      <c r="F6812">
        <v>1853.44</v>
      </c>
      <c r="G6812">
        <f t="shared" si="957"/>
        <v>-1.4153878886199789E-2</v>
      </c>
      <c r="H6812" s="2">
        <v>42408</v>
      </c>
      <c r="I6812">
        <v>3472.08</v>
      </c>
      <c r="J6812">
        <f t="shared" si="958"/>
        <v>-1.4061790095411197E-2</v>
      </c>
      <c r="K6812">
        <f t="shared" si="954"/>
        <v>-1.4083110095411197E-2</v>
      </c>
      <c r="L6812">
        <v>-4.7525863920181078E-4</v>
      </c>
      <c r="N6812" s="2">
        <v>42408</v>
      </c>
      <c r="O6812">
        <v>49.41</v>
      </c>
      <c r="Q6812" s="2">
        <v>42408</v>
      </c>
      <c r="R6812">
        <v>72689</v>
      </c>
      <c r="S6812" s="8">
        <f t="shared" si="959"/>
        <v>-1.4952492384715077E-2</v>
      </c>
      <c r="T6812" s="9">
        <f t="shared" si="955"/>
        <v>-1.4973812384715077E-2</v>
      </c>
      <c r="U6812" s="3">
        <f>Sheet1!$B$17+Sheet1!$B$18*'Portfolio allocation'!K6812</f>
        <v>-1.5668701930574527E-2</v>
      </c>
      <c r="V6812" s="13">
        <f t="shared" si="960"/>
        <v>6.9488954585945027E-4</v>
      </c>
      <c r="W6812" s="13"/>
      <c r="X6812" s="2">
        <v>42408</v>
      </c>
      <c r="Y6812">
        <v>121.2868</v>
      </c>
      <c r="AA6812" s="2">
        <v>42408</v>
      </c>
      <c r="AB6812">
        <v>1909.74</v>
      </c>
      <c r="AC6812">
        <f t="shared" si="961"/>
        <v>-2.2517698074762116E-3</v>
      </c>
      <c r="AD6812">
        <f t="shared" si="956"/>
        <v>-2.2719698074762117E-3</v>
      </c>
      <c r="AE6812">
        <f>Sheet2!$B$17+Sheet2!$B$18*'Portfolio allocation'!K6812</f>
        <v>-1.2469673778109033E-2</v>
      </c>
      <c r="AF6812">
        <f t="shared" si="962"/>
        <v>1.0197703970632821E-2</v>
      </c>
      <c r="AH6812" s="2">
        <v>42408</v>
      </c>
      <c r="AI6812">
        <v>1.7350000000000001</v>
      </c>
      <c r="AJ6812">
        <v>0.505</v>
      </c>
      <c r="AK6812">
        <v>1.1147499999999999</v>
      </c>
      <c r="AR6812" s="3"/>
    </row>
    <row r="6813" spans="1:44" hidden="1" outlineLevel="1" x14ac:dyDescent="0.2">
      <c r="A6813" s="2">
        <v>42409</v>
      </c>
      <c r="B6813">
        <v>26.54</v>
      </c>
      <c r="E6813" s="2">
        <v>42409</v>
      </c>
      <c r="F6813">
        <v>1852.21</v>
      </c>
      <c r="G6813">
        <f t="shared" si="957"/>
        <v>-6.636308701657434E-4</v>
      </c>
      <c r="H6813" s="2">
        <v>42409</v>
      </c>
      <c r="I6813">
        <v>3470.5</v>
      </c>
      <c r="J6813">
        <f t="shared" si="958"/>
        <v>-4.5505863920181078E-4</v>
      </c>
      <c r="K6813">
        <f t="shared" si="954"/>
        <v>-4.7525863920181078E-4</v>
      </c>
      <c r="L6813">
        <v>1.351971761992847E-4</v>
      </c>
      <c r="N6813" s="2">
        <v>42409</v>
      </c>
      <c r="O6813">
        <v>49.28</v>
      </c>
      <c r="Q6813" s="2">
        <v>42409</v>
      </c>
      <c r="R6813">
        <v>72497.75</v>
      </c>
      <c r="S6813" s="8">
        <f t="shared" si="959"/>
        <v>-2.6310721016935545E-3</v>
      </c>
      <c r="T6813" s="9">
        <f t="shared" si="955"/>
        <v>-2.6512721016935547E-3</v>
      </c>
      <c r="U6813" s="3">
        <f>Sheet1!$B$17+Sheet1!$B$18*'Portfolio allocation'!K6813</f>
        <v>-5.7429871193342952E-5</v>
      </c>
      <c r="V6813" s="13">
        <f t="shared" si="960"/>
        <v>-2.5938422305002116E-3</v>
      </c>
      <c r="W6813" s="13"/>
      <c r="X6813" s="2">
        <v>42409</v>
      </c>
      <c r="Y6813">
        <v>118.5073</v>
      </c>
      <c r="AA6813" s="2">
        <v>42409</v>
      </c>
      <c r="AB6813">
        <v>1865.97</v>
      </c>
      <c r="AC6813">
        <f t="shared" si="961"/>
        <v>-2.2919350278048256E-2</v>
      </c>
      <c r="AD6813">
        <f t="shared" si="956"/>
        <v>-2.2939750278048256E-2</v>
      </c>
      <c r="AE6813">
        <f>Sheet2!$B$17+Sheet2!$B$18*'Portfolio allocation'!K6813</f>
        <v>-3.6922509555838254E-4</v>
      </c>
      <c r="AF6813">
        <f t="shared" si="962"/>
        <v>-2.2570525182489875E-2</v>
      </c>
      <c r="AH6813" s="2">
        <v>42409</v>
      </c>
      <c r="AI6813">
        <v>1.7290000000000001</v>
      </c>
      <c r="AJ6813">
        <v>0.51</v>
      </c>
      <c r="AK6813">
        <v>1.1309499999999999</v>
      </c>
      <c r="AR6813" s="3"/>
    </row>
    <row r="6814" spans="1:44" hidden="1" outlineLevel="1" x14ac:dyDescent="0.2">
      <c r="A6814" s="2">
        <v>42410</v>
      </c>
      <c r="B6814">
        <v>26.29</v>
      </c>
      <c r="E6814" s="2">
        <v>42410</v>
      </c>
      <c r="F6814">
        <v>1851.86</v>
      </c>
      <c r="G6814">
        <f t="shared" si="957"/>
        <v>-1.8896345446794971E-4</v>
      </c>
      <c r="H6814" s="2">
        <v>42410</v>
      </c>
      <c r="I6814">
        <v>3471.04</v>
      </c>
      <c r="J6814">
        <f t="shared" si="958"/>
        <v>1.555971761992847E-4</v>
      </c>
      <c r="K6814">
        <f t="shared" si="954"/>
        <v>1.351971761992847E-4</v>
      </c>
      <c r="L6814">
        <v>-1.2135124753388035E-2</v>
      </c>
      <c r="N6814" s="2">
        <v>42410</v>
      </c>
      <c r="O6814">
        <v>49.71</v>
      </c>
      <c r="Q6814" s="2">
        <v>42410</v>
      </c>
      <c r="R6814">
        <v>73130.38</v>
      </c>
      <c r="S6814" s="8">
        <f t="shared" si="959"/>
        <v>8.726201847643722E-3</v>
      </c>
      <c r="T6814" s="9">
        <f t="shared" si="955"/>
        <v>8.7058018476437217E-3</v>
      </c>
      <c r="U6814" s="3">
        <f>Sheet1!$B$17+Sheet1!$B$18*'Portfolio allocation'!K6814</f>
        <v>6.4290051124254544E-4</v>
      </c>
      <c r="V6814" s="13">
        <f t="shared" si="960"/>
        <v>8.0629013364011768E-3</v>
      </c>
      <c r="W6814" s="13"/>
      <c r="X6814" s="2">
        <v>42410</v>
      </c>
      <c r="Y6814">
        <v>114.80119999999999</v>
      </c>
      <c r="AA6814" s="2">
        <v>42410</v>
      </c>
      <c r="AB6814">
        <v>1807.62</v>
      </c>
      <c r="AC6814">
        <f t="shared" si="961"/>
        <v>-3.1270599205775129E-2</v>
      </c>
      <c r="AD6814">
        <f t="shared" si="956"/>
        <v>-3.1291199205775132E-2</v>
      </c>
      <c r="AE6814">
        <f>Sheet2!$B$17+Sheet2!$B$18*'Portfolio allocation'!K6814</f>
        <v>1.7360778963268188E-4</v>
      </c>
      <c r="AF6814">
        <f t="shared" si="962"/>
        <v>-3.1464806995407817E-2</v>
      </c>
      <c r="AH6814" s="2">
        <v>42410</v>
      </c>
      <c r="AI6814">
        <v>1.7050000000000001</v>
      </c>
      <c r="AJ6814">
        <v>0.51500000000000001</v>
      </c>
      <c r="AK6814">
        <v>1.1194500000000001</v>
      </c>
      <c r="AR6814" s="3"/>
    </row>
    <row r="6815" spans="1:44" hidden="1" outlineLevel="1" x14ac:dyDescent="0.2">
      <c r="A6815" s="2">
        <v>42411</v>
      </c>
      <c r="B6815">
        <v>28.14</v>
      </c>
      <c r="E6815" s="2">
        <v>42411</v>
      </c>
      <c r="F6815">
        <v>1829.08</v>
      </c>
      <c r="G6815">
        <f t="shared" si="957"/>
        <v>-1.2301145874958119E-2</v>
      </c>
      <c r="H6815" s="2">
        <v>42411</v>
      </c>
      <c r="I6815">
        <v>3428.99</v>
      </c>
      <c r="J6815">
        <f t="shared" si="958"/>
        <v>-1.2114524753388034E-2</v>
      </c>
      <c r="K6815">
        <f t="shared" si="954"/>
        <v>-1.2135124753388035E-2</v>
      </c>
      <c r="L6815">
        <v>1.9605174254459783E-2</v>
      </c>
      <c r="N6815" s="2">
        <v>42411</v>
      </c>
      <c r="O6815">
        <v>49.69</v>
      </c>
      <c r="Q6815" s="2">
        <v>42411</v>
      </c>
      <c r="R6815">
        <v>73100.94</v>
      </c>
      <c r="S6815" s="8">
        <f t="shared" si="959"/>
        <v>-4.025686725543931E-4</v>
      </c>
      <c r="T6815" s="9">
        <f t="shared" si="955"/>
        <v>-4.2316867255439312E-4</v>
      </c>
      <c r="U6815" s="3">
        <f>Sheet1!$B$17+Sheet1!$B$18*'Portfolio allocation'!K6815</f>
        <v>-1.343392377769179E-2</v>
      </c>
      <c r="V6815" s="13">
        <f t="shared" si="960"/>
        <v>1.3010755105137396E-2</v>
      </c>
      <c r="W6815" s="13"/>
      <c r="X6815" s="2">
        <v>42411</v>
      </c>
      <c r="Y6815">
        <v>112.56610000000001</v>
      </c>
      <c r="AA6815" s="2">
        <v>42411</v>
      </c>
      <c r="AB6815">
        <v>1772.42</v>
      </c>
      <c r="AC6815">
        <f t="shared" si="961"/>
        <v>-1.9473119350305823E-2</v>
      </c>
      <c r="AD6815">
        <f t="shared" si="956"/>
        <v>-1.9491799350305823E-2</v>
      </c>
      <c r="AE6815">
        <f>Sheet2!$B$17+Sheet2!$B$18*'Portfolio allocation'!K6815</f>
        <v>-1.0737475514381201E-2</v>
      </c>
      <c r="AF6815">
        <f t="shared" si="962"/>
        <v>-8.7543238359246225E-3</v>
      </c>
      <c r="AH6815" s="2">
        <v>42411</v>
      </c>
      <c r="AI6815">
        <v>1.6439999999999999</v>
      </c>
      <c r="AJ6815">
        <v>0.46700000000000003</v>
      </c>
      <c r="AK6815">
        <v>1.13435</v>
      </c>
      <c r="AR6815" s="3"/>
    </row>
    <row r="6816" spans="1:44" hidden="1" outlineLevel="1" x14ac:dyDescent="0.2">
      <c r="A6816" s="2">
        <v>42412</v>
      </c>
      <c r="B6816">
        <v>25.4</v>
      </c>
      <c r="E6816" s="2">
        <v>42412</v>
      </c>
      <c r="F6816">
        <v>1864.78</v>
      </c>
      <c r="G6816">
        <f t="shared" si="957"/>
        <v>1.9518009053731911E-2</v>
      </c>
      <c r="H6816" s="2">
        <v>42412</v>
      </c>
      <c r="I6816">
        <v>3496.28</v>
      </c>
      <c r="J6816">
        <f t="shared" si="958"/>
        <v>1.9623854254459783E-2</v>
      </c>
      <c r="K6816">
        <f t="shared" si="954"/>
        <v>1.9605174254459783E-2</v>
      </c>
      <c r="L6816">
        <v>-1.9400000000000001E-5</v>
      </c>
      <c r="N6816" s="2">
        <v>42412</v>
      </c>
      <c r="O6816">
        <v>50.5</v>
      </c>
      <c r="Q6816" s="2">
        <v>42412</v>
      </c>
      <c r="R6816">
        <v>74292.56</v>
      </c>
      <c r="S6816" s="8">
        <f t="shared" si="959"/>
        <v>1.6301021573730701E-2</v>
      </c>
      <c r="T6816" s="9">
        <f t="shared" si="955"/>
        <v>1.6282341573730701E-2</v>
      </c>
      <c r="U6816" s="3">
        <f>Sheet1!$B$17+Sheet1!$B$18*'Portfolio allocation'!K6816</f>
        <v>2.2979351650260861E-2</v>
      </c>
      <c r="V6816" s="13">
        <f t="shared" si="960"/>
        <v>-6.6970100765301604E-3</v>
      </c>
      <c r="W6816" s="13"/>
      <c r="X6816" s="2">
        <v>42412</v>
      </c>
      <c r="Y6816">
        <v>115.6131</v>
      </c>
      <c r="AA6816" s="2">
        <v>42412</v>
      </c>
      <c r="AB6816">
        <v>1820.4</v>
      </c>
      <c r="AC6816">
        <f t="shared" si="961"/>
        <v>2.7070333216731912E-2</v>
      </c>
      <c r="AD6816">
        <f t="shared" si="956"/>
        <v>2.7050933216731913E-2</v>
      </c>
      <c r="AE6816">
        <f>Sheet2!$B$17+Sheet2!$B$18*'Portfolio allocation'!K6816</f>
        <v>1.7486808131662007E-2</v>
      </c>
      <c r="AF6816">
        <f t="shared" si="962"/>
        <v>9.5641250850699057E-3</v>
      </c>
      <c r="AH6816" s="2">
        <v>42412</v>
      </c>
      <c r="AI6816">
        <v>1.746</v>
      </c>
      <c r="AJ6816">
        <v>0.48499999999999999</v>
      </c>
      <c r="AK6816">
        <v>1.1244000000000001</v>
      </c>
      <c r="AR6816" s="3"/>
    </row>
    <row r="6817" spans="1:44" hidden="1" outlineLevel="1" x14ac:dyDescent="0.2">
      <c r="A6817" s="2">
        <v>42415</v>
      </c>
      <c r="B6817">
        <v>25.4</v>
      </c>
      <c r="E6817" s="2">
        <v>42415</v>
      </c>
      <c r="F6817">
        <v>1864.78</v>
      </c>
      <c r="G6817">
        <f t="shared" si="957"/>
        <v>0</v>
      </c>
      <c r="H6817" s="2">
        <v>42415</v>
      </c>
      <c r="I6817">
        <v>3496.28</v>
      </c>
      <c r="J6817">
        <f t="shared" si="958"/>
        <v>0</v>
      </c>
      <c r="K6817">
        <f t="shared" si="954"/>
        <v>-1.9400000000000001E-5</v>
      </c>
      <c r="L6817">
        <v>1.6832797192444463E-2</v>
      </c>
      <c r="N6817" s="2">
        <v>42415</v>
      </c>
      <c r="O6817">
        <v>50.5</v>
      </c>
      <c r="Q6817" s="2">
        <v>42415</v>
      </c>
      <c r="R6817">
        <v>74292.56</v>
      </c>
      <c r="S6817" s="8">
        <f t="shared" si="959"/>
        <v>0</v>
      </c>
      <c r="T6817" s="9">
        <f t="shared" si="955"/>
        <v>-1.9400000000000001E-5</v>
      </c>
      <c r="U6817" s="3">
        <f>Sheet1!$B$17+Sheet1!$B$18*'Portfolio allocation'!K6817</f>
        <v>4.6554271269324984E-4</v>
      </c>
      <c r="V6817" s="13">
        <f t="shared" si="960"/>
        <v>-4.8494271269324983E-4</v>
      </c>
      <c r="W6817" s="13"/>
      <c r="X6817" s="2">
        <v>42415</v>
      </c>
      <c r="Y6817">
        <v>115.6131</v>
      </c>
      <c r="AA6817" s="2">
        <v>42415</v>
      </c>
      <c r="AB6817">
        <v>1820.4</v>
      </c>
      <c r="AC6817">
        <f t="shared" si="961"/>
        <v>0</v>
      </c>
      <c r="AD6817">
        <f t="shared" si="956"/>
        <v>-1.9400000000000001E-5</v>
      </c>
      <c r="AE6817">
        <f>Sheet2!$B$17+Sheet2!$B$18*'Portfolio allocation'!K6817</f>
        <v>3.6136036425597165E-5</v>
      </c>
      <c r="AF6817">
        <f t="shared" si="962"/>
        <v>-5.5536036425597163E-5</v>
      </c>
      <c r="AH6817" s="2">
        <v>42415</v>
      </c>
      <c r="AI6817">
        <v>1.746</v>
      </c>
      <c r="AJ6817">
        <v>0.48499999999999999</v>
      </c>
      <c r="AK6817">
        <v>1.1144499999999999</v>
      </c>
      <c r="AR6817" s="3"/>
    </row>
    <row r="6818" spans="1:44" hidden="1" outlineLevel="1" x14ac:dyDescent="0.2">
      <c r="A6818" s="2">
        <v>42416</v>
      </c>
      <c r="B6818">
        <v>24.11</v>
      </c>
      <c r="E6818" s="2">
        <v>42416</v>
      </c>
      <c r="F6818">
        <v>1895.58</v>
      </c>
      <c r="G6818">
        <f t="shared" si="957"/>
        <v>1.651669365823305E-2</v>
      </c>
      <c r="H6818" s="2">
        <v>42416</v>
      </c>
      <c r="I6818">
        <v>3555.2</v>
      </c>
      <c r="J6818">
        <f t="shared" si="958"/>
        <v>1.6852197192444462E-2</v>
      </c>
      <c r="K6818">
        <f t="shared" si="954"/>
        <v>1.6832797192444463E-2</v>
      </c>
      <c r="L6818">
        <v>1.6564278415841488E-2</v>
      </c>
      <c r="N6818" s="2">
        <v>42416</v>
      </c>
      <c r="O6818">
        <v>51.09</v>
      </c>
      <c r="Q6818" s="2">
        <v>42416</v>
      </c>
      <c r="R6818">
        <v>75690.13</v>
      </c>
      <c r="S6818" s="8">
        <f t="shared" si="959"/>
        <v>1.8811708736379718E-2</v>
      </c>
      <c r="T6818" s="9">
        <f t="shared" si="955"/>
        <v>1.8792308736379718E-2</v>
      </c>
      <c r="U6818" s="3">
        <f>Sheet1!$B$17+Sheet1!$B$18*'Portfolio allocation'!K6818</f>
        <v>1.9798810423338531E-2</v>
      </c>
      <c r="V6818" s="13">
        <f t="shared" si="960"/>
        <v>-1.0065016869588127E-3</v>
      </c>
      <c r="W6818" s="13"/>
      <c r="X6818" s="2">
        <v>42416</v>
      </c>
      <c r="Y6818">
        <v>117.23690000000001</v>
      </c>
      <c r="AA6818" s="2">
        <v>42416</v>
      </c>
      <c r="AB6818">
        <v>1845.97</v>
      </c>
      <c r="AC6818">
        <f t="shared" si="961"/>
        <v>1.4046363436607257E-2</v>
      </c>
      <c r="AD6818">
        <f t="shared" si="956"/>
        <v>1.4026483436607257E-2</v>
      </c>
      <c r="AE6818">
        <f>Sheet2!$B$17+Sheet2!$B$18*'Portfolio allocation'!K6818</f>
        <v>1.5021539718382179E-2</v>
      </c>
      <c r="AF6818">
        <f t="shared" si="962"/>
        <v>-9.9505628177492221E-4</v>
      </c>
      <c r="AH6818" s="2">
        <v>42416</v>
      </c>
      <c r="AI6818">
        <v>1.7769999999999999</v>
      </c>
      <c r="AJ6818">
        <v>0.497</v>
      </c>
      <c r="AK6818">
        <v>1.1144499999999999</v>
      </c>
      <c r="AR6818" s="3"/>
    </row>
    <row r="6819" spans="1:44" hidden="1" outlineLevel="1" x14ac:dyDescent="0.2">
      <c r="A6819" s="2">
        <v>42417</v>
      </c>
      <c r="B6819">
        <v>22.31</v>
      </c>
      <c r="E6819" s="2">
        <v>42417</v>
      </c>
      <c r="F6819">
        <v>1926.82</v>
      </c>
      <c r="G6819">
        <f t="shared" si="957"/>
        <v>1.6480443980206649E-2</v>
      </c>
      <c r="H6819" s="2">
        <v>42417</v>
      </c>
      <c r="I6819">
        <v>3614.16</v>
      </c>
      <c r="J6819">
        <f t="shared" si="958"/>
        <v>1.6584158415841488E-2</v>
      </c>
      <c r="K6819">
        <f t="shared" si="954"/>
        <v>1.6564278415841488E-2</v>
      </c>
      <c r="L6819">
        <v>-4.6332133961972232E-3</v>
      </c>
      <c r="N6819" s="2">
        <v>42417</v>
      </c>
      <c r="O6819">
        <v>52.42</v>
      </c>
      <c r="Q6819" s="2">
        <v>42417</v>
      </c>
      <c r="R6819">
        <v>77660.5</v>
      </c>
      <c r="S6819" s="8">
        <f t="shared" si="959"/>
        <v>2.6032059926439421E-2</v>
      </c>
      <c r="T6819" s="9">
        <f t="shared" si="955"/>
        <v>2.6012179926439422E-2</v>
      </c>
      <c r="U6819" s="3">
        <f>Sheet1!$B$17+Sheet1!$B$18*'Portfolio allocation'!K6819</f>
        <v>1.9490758877648822E-2</v>
      </c>
      <c r="V6819" s="13">
        <f t="shared" si="960"/>
        <v>6.5214210487905995E-3</v>
      </c>
      <c r="W6819" s="13"/>
      <c r="X6819" s="2">
        <v>42417</v>
      </c>
      <c r="Y6819">
        <v>120.4462</v>
      </c>
      <c r="AA6819" s="2">
        <v>42417</v>
      </c>
      <c r="AB6819">
        <v>1896.5</v>
      </c>
      <c r="AC6819">
        <f t="shared" si="961"/>
        <v>2.7373142575448206E-2</v>
      </c>
      <c r="AD6819">
        <f t="shared" si="956"/>
        <v>2.7352342575448205E-2</v>
      </c>
      <c r="AE6819">
        <f>Sheet2!$B$17+Sheet2!$B$18*'Portfolio allocation'!K6819</f>
        <v>1.4782765971693245E-2</v>
      </c>
      <c r="AF6819">
        <f t="shared" si="962"/>
        <v>1.256957660375496E-2</v>
      </c>
      <c r="AH6819" s="2">
        <v>42417</v>
      </c>
      <c r="AI6819">
        <v>1.8169999999999999</v>
      </c>
      <c r="AJ6819">
        <v>0.52</v>
      </c>
      <c r="AK6819">
        <v>1.1133500000000001</v>
      </c>
      <c r="AR6819" s="3"/>
    </row>
    <row r="6820" spans="1:44" hidden="1" outlineLevel="1" x14ac:dyDescent="0.2">
      <c r="A6820" s="2">
        <v>42418</v>
      </c>
      <c r="B6820">
        <v>21.64</v>
      </c>
      <c r="E6820" s="2">
        <v>42418</v>
      </c>
      <c r="F6820">
        <v>1917.83</v>
      </c>
      <c r="G6820">
        <f t="shared" si="957"/>
        <v>-4.6657186452289112E-3</v>
      </c>
      <c r="H6820" s="2">
        <v>42418</v>
      </c>
      <c r="I6820">
        <v>3597.49</v>
      </c>
      <c r="J6820">
        <f t="shared" si="958"/>
        <v>-4.6124133961972236E-3</v>
      </c>
      <c r="K6820">
        <f t="shared" si="954"/>
        <v>-4.6332133961972232E-3</v>
      </c>
      <c r="L6820">
        <v>9.8927781870187867E-5</v>
      </c>
      <c r="N6820" s="2">
        <v>42418</v>
      </c>
      <c r="O6820">
        <v>52.19</v>
      </c>
      <c r="Q6820" s="2">
        <v>42418</v>
      </c>
      <c r="R6820">
        <v>77319.75</v>
      </c>
      <c r="S6820" s="8">
        <f t="shared" si="959"/>
        <v>-4.3876874344099814E-3</v>
      </c>
      <c r="T6820" s="9">
        <f t="shared" si="955"/>
        <v>-4.4084874344099811E-3</v>
      </c>
      <c r="U6820" s="3">
        <f>Sheet1!$B$17+Sheet1!$B$18*'Portfolio allocation'!K6820</f>
        <v>-4.8275409450053743E-3</v>
      </c>
      <c r="V6820" s="13">
        <f t="shared" si="960"/>
        <v>4.1905351059539318E-4</v>
      </c>
      <c r="W6820" s="13"/>
      <c r="X6820" s="2">
        <v>42418</v>
      </c>
      <c r="Y6820">
        <v>126.5115</v>
      </c>
      <c r="AA6820" s="2">
        <v>42418</v>
      </c>
      <c r="AB6820">
        <v>1992</v>
      </c>
      <c r="AC6820">
        <f t="shared" si="961"/>
        <v>5.0355918797785337E-2</v>
      </c>
      <c r="AD6820">
        <f t="shared" si="956"/>
        <v>5.0335318797785335E-2</v>
      </c>
      <c r="AE6820">
        <f>Sheet2!$B$17+Sheet2!$B$18*'Portfolio allocation'!K6820</f>
        <v>-4.0665845444985763E-3</v>
      </c>
      <c r="AF6820">
        <f t="shared" si="962"/>
        <v>5.4401903342283911E-2</v>
      </c>
      <c r="AH6820" s="2">
        <v>42418</v>
      </c>
      <c r="AI6820">
        <v>1.76</v>
      </c>
      <c r="AJ6820">
        <v>0.51500000000000001</v>
      </c>
      <c r="AK6820">
        <v>1.10995</v>
      </c>
      <c r="AR6820" s="3"/>
    </row>
    <row r="6821" spans="1:44" hidden="1" outlineLevel="1" x14ac:dyDescent="0.2">
      <c r="A6821" s="2">
        <v>42419</v>
      </c>
      <c r="B6821">
        <v>20.53</v>
      </c>
      <c r="E6821" s="2">
        <v>42419</v>
      </c>
      <c r="F6821">
        <v>1917.78</v>
      </c>
      <c r="G6821">
        <f t="shared" si="957"/>
        <v>-2.60711324778784E-5</v>
      </c>
      <c r="H6821" s="2">
        <v>42419</v>
      </c>
      <c r="I6821">
        <v>3597.92</v>
      </c>
      <c r="J6821">
        <f t="shared" si="958"/>
        <v>1.1952778187018787E-4</v>
      </c>
      <c r="K6821">
        <f t="shared" si="954"/>
        <v>9.8927781870187867E-5</v>
      </c>
      <c r="L6821">
        <v>1.4432074948192293E-2</v>
      </c>
      <c r="N6821" s="2">
        <v>42419</v>
      </c>
      <c r="O6821">
        <v>51.82</v>
      </c>
      <c r="Q6821" s="2">
        <v>42419</v>
      </c>
      <c r="R6821">
        <v>76771.63</v>
      </c>
      <c r="S6821" s="8">
        <f t="shared" si="959"/>
        <v>-7.0890037797586292E-3</v>
      </c>
      <c r="T6821" s="9">
        <f t="shared" si="955"/>
        <v>-7.1096037797586291E-3</v>
      </c>
      <c r="U6821" s="3">
        <f>Sheet1!$B$17+Sheet1!$B$18*'Portfolio allocation'!K6821</f>
        <v>6.0129134287951634E-4</v>
      </c>
      <c r="V6821" s="13">
        <f t="shared" si="960"/>
        <v>-7.710895122638145E-3</v>
      </c>
      <c r="W6821" s="13"/>
      <c r="X6821" s="2">
        <v>42419</v>
      </c>
      <c r="Y6821">
        <v>127.1133</v>
      </c>
      <c r="AA6821" s="2">
        <v>42419</v>
      </c>
      <c r="AB6821">
        <v>2001.48</v>
      </c>
      <c r="AC6821">
        <f t="shared" si="961"/>
        <v>4.7590361445783991E-3</v>
      </c>
      <c r="AD6821">
        <f t="shared" si="956"/>
        <v>4.738316144578399E-3</v>
      </c>
      <c r="AE6821">
        <f>Sheet2!$B$17+Sheet2!$B$18*'Portfolio allocation'!K6821</f>
        <v>1.4135611887931203E-4</v>
      </c>
      <c r="AF6821">
        <f t="shared" si="962"/>
        <v>4.5969600256990867E-3</v>
      </c>
      <c r="AH6821" s="2">
        <v>42419</v>
      </c>
      <c r="AI6821">
        <v>1.748</v>
      </c>
      <c r="AJ6821">
        <v>0.51800000000000002</v>
      </c>
      <c r="AK6821">
        <v>1.1106499999999999</v>
      </c>
      <c r="AR6821" s="3"/>
    </row>
    <row r="6822" spans="1:44" hidden="1" outlineLevel="1" x14ac:dyDescent="0.2">
      <c r="A6822" s="2">
        <v>42422</v>
      </c>
      <c r="B6822">
        <v>19.38</v>
      </c>
      <c r="E6822" s="2">
        <v>42422</v>
      </c>
      <c r="F6822">
        <v>1945.5</v>
      </c>
      <c r="G6822">
        <f t="shared" si="957"/>
        <v>1.4454212683415291E-2</v>
      </c>
      <c r="H6822" s="2">
        <v>42422</v>
      </c>
      <c r="I6822">
        <v>3649.92</v>
      </c>
      <c r="J6822">
        <f t="shared" si="958"/>
        <v>1.4452794948192293E-2</v>
      </c>
      <c r="K6822">
        <f t="shared" si="954"/>
        <v>1.4432074948192293E-2</v>
      </c>
      <c r="L6822">
        <v>-1.2416112214623918E-2</v>
      </c>
      <c r="N6822" s="2">
        <v>42422</v>
      </c>
      <c r="O6822">
        <v>52.65</v>
      </c>
      <c r="Q6822" s="2">
        <v>42422</v>
      </c>
      <c r="R6822">
        <v>78001.25</v>
      </c>
      <c r="S6822" s="8">
        <f t="shared" si="959"/>
        <v>1.601659362970409E-2</v>
      </c>
      <c r="T6822" s="9">
        <f t="shared" si="955"/>
        <v>1.5995873629704092E-2</v>
      </c>
      <c r="U6822" s="3">
        <f>Sheet1!$B$17+Sheet1!$B$18*'Portfolio allocation'!K6822</f>
        <v>1.7044641022339733E-2</v>
      </c>
      <c r="V6822" s="13">
        <f t="shared" si="960"/>
        <v>-1.0487673926356418E-3</v>
      </c>
      <c r="W6822" s="13"/>
      <c r="X6822" s="2">
        <v>42422</v>
      </c>
      <c r="Y6822">
        <v>127.7724</v>
      </c>
      <c r="AA6822" s="2">
        <v>42422</v>
      </c>
      <c r="AB6822">
        <v>2011.85</v>
      </c>
      <c r="AC6822">
        <f t="shared" si="961"/>
        <v>5.1811659372065222E-3</v>
      </c>
      <c r="AD6822">
        <f t="shared" si="956"/>
        <v>5.1598459372065222E-3</v>
      </c>
      <c r="AE6822">
        <f>Sheet2!$B$17+Sheet2!$B$18*'Portfolio allocation'!K6822</f>
        <v>1.2886756250829298E-2</v>
      </c>
      <c r="AF6822">
        <f t="shared" si="962"/>
        <v>-7.7269103136227753E-3</v>
      </c>
      <c r="AH6822" s="2">
        <v>42422</v>
      </c>
      <c r="AI6822">
        <v>1.766</v>
      </c>
      <c r="AJ6822">
        <v>0.53300000000000003</v>
      </c>
      <c r="AK6822">
        <v>1.1027499999999999</v>
      </c>
      <c r="AR6822" s="3"/>
    </row>
    <row r="6823" spans="1:44" hidden="1" outlineLevel="1" x14ac:dyDescent="0.2">
      <c r="A6823" s="2">
        <v>42423</v>
      </c>
      <c r="B6823">
        <v>20.98</v>
      </c>
      <c r="E6823" s="2">
        <v>42423</v>
      </c>
      <c r="F6823">
        <v>1921.27</v>
      </c>
      <c r="G6823">
        <f t="shared" si="957"/>
        <v>-1.2454381906964795E-2</v>
      </c>
      <c r="H6823" s="2">
        <v>42423</v>
      </c>
      <c r="I6823">
        <v>3604.68</v>
      </c>
      <c r="J6823">
        <f t="shared" si="958"/>
        <v>-1.2394792214623918E-2</v>
      </c>
      <c r="K6823">
        <f t="shared" si="954"/>
        <v>-1.2416112214623918E-2</v>
      </c>
      <c r="L6823">
        <v>4.4699434237714221E-3</v>
      </c>
      <c r="N6823" s="2">
        <v>42423</v>
      </c>
      <c r="O6823">
        <v>51.18</v>
      </c>
      <c r="Q6823" s="2">
        <v>42423</v>
      </c>
      <c r="R6823">
        <v>75823.44</v>
      </c>
      <c r="S6823" s="8">
        <f t="shared" si="959"/>
        <v>-2.7920193586641218E-2</v>
      </c>
      <c r="T6823" s="9">
        <f t="shared" si="955"/>
        <v>-2.7941513586641216E-2</v>
      </c>
      <c r="U6823" s="3">
        <f>Sheet1!$B$17+Sheet1!$B$18*'Portfolio allocation'!K6823</f>
        <v>-1.375627971439086E-2</v>
      </c>
      <c r="V6823" s="13">
        <f t="shared" si="960"/>
        <v>-1.4185233872250355E-2</v>
      </c>
      <c r="W6823" s="13"/>
      <c r="X6823" s="2">
        <v>42423</v>
      </c>
      <c r="Y6823">
        <v>126.46380000000001</v>
      </c>
      <c r="AA6823" s="2">
        <v>42423</v>
      </c>
      <c r="AB6823">
        <v>1991.25</v>
      </c>
      <c r="AC6823">
        <f t="shared" si="961"/>
        <v>-1.0239331958147968E-2</v>
      </c>
      <c r="AD6823">
        <f t="shared" si="956"/>
        <v>-1.0260771958147967E-2</v>
      </c>
      <c r="AE6823">
        <f>Sheet2!$B$17+Sheet2!$B$18*'Portfolio allocation'!K6823</f>
        <v>-1.098733673355063E-2</v>
      </c>
      <c r="AF6823">
        <f t="shared" si="962"/>
        <v>7.2656477540266294E-4</v>
      </c>
      <c r="AH6823" s="2">
        <v>42423</v>
      </c>
      <c r="AI6823">
        <v>1.7450000000000001</v>
      </c>
      <c r="AJ6823">
        <v>0.53600000000000003</v>
      </c>
      <c r="AK6823">
        <v>1.1024</v>
      </c>
      <c r="AR6823" s="3"/>
    </row>
    <row r="6824" spans="1:44" hidden="1" outlineLevel="1" x14ac:dyDescent="0.2">
      <c r="A6824" s="2">
        <v>42424</v>
      </c>
      <c r="B6824">
        <v>20.72</v>
      </c>
      <c r="E6824" s="2">
        <v>42424</v>
      </c>
      <c r="F6824">
        <v>1929.8</v>
      </c>
      <c r="G6824">
        <f t="shared" si="957"/>
        <v>4.4397716094042305E-3</v>
      </c>
      <c r="H6824" s="2">
        <v>42424</v>
      </c>
      <c r="I6824">
        <v>3620.87</v>
      </c>
      <c r="J6824">
        <f t="shared" si="958"/>
        <v>4.4913834237714223E-3</v>
      </c>
      <c r="K6824">
        <f t="shared" si="954"/>
        <v>4.4699434237714221E-3</v>
      </c>
      <c r="L6824">
        <v>1.1569696936703218E-2</v>
      </c>
      <c r="N6824" s="2">
        <v>42424</v>
      </c>
      <c r="O6824">
        <v>51.36</v>
      </c>
      <c r="Q6824" s="2">
        <v>42424</v>
      </c>
      <c r="R6824">
        <v>76090.13</v>
      </c>
      <c r="S6824" s="8">
        <f t="shared" si="959"/>
        <v>3.5172500746472046E-3</v>
      </c>
      <c r="T6824" s="9">
        <f t="shared" si="955"/>
        <v>3.4958100746472045E-3</v>
      </c>
      <c r="U6824" s="3">
        <f>Sheet1!$B$17+Sheet1!$B$18*'Portfolio allocation'!K6824</f>
        <v>5.6158312635363975E-3</v>
      </c>
      <c r="V6824" s="13">
        <f t="shared" si="960"/>
        <v>-2.1200211888891931E-3</v>
      </c>
      <c r="W6824" s="13"/>
      <c r="X6824" s="2">
        <v>42424</v>
      </c>
      <c r="Y6824">
        <v>126.8458</v>
      </c>
      <c r="AA6824" s="2">
        <v>42424</v>
      </c>
      <c r="AB6824">
        <v>1997.27</v>
      </c>
      <c r="AC6824">
        <f t="shared" si="961"/>
        <v>3.023226616446939E-3</v>
      </c>
      <c r="AD6824">
        <f t="shared" si="956"/>
        <v>3.0017866164469388E-3</v>
      </c>
      <c r="AE6824">
        <f>Sheet2!$B$17+Sheet2!$B$18*'Portfolio allocation'!K6824</f>
        <v>4.0281747423525508E-3</v>
      </c>
      <c r="AF6824">
        <f t="shared" si="962"/>
        <v>-1.0263881259056119E-3</v>
      </c>
      <c r="AH6824" s="2">
        <v>42424</v>
      </c>
      <c r="AI6824">
        <v>1.742</v>
      </c>
      <c r="AJ6824">
        <v>0.53600000000000003</v>
      </c>
      <c r="AK6824">
        <v>1.1022000000000001</v>
      </c>
      <c r="AR6824" s="3"/>
    </row>
    <row r="6825" spans="1:44" hidden="1" outlineLevel="1" x14ac:dyDescent="0.2">
      <c r="A6825" s="2">
        <v>42425</v>
      </c>
      <c r="B6825">
        <v>19.11</v>
      </c>
      <c r="E6825" s="2">
        <v>42425</v>
      </c>
      <c r="F6825">
        <v>1951.7</v>
      </c>
      <c r="G6825">
        <f t="shared" si="957"/>
        <v>1.1348326251425123E-2</v>
      </c>
      <c r="H6825" s="2">
        <v>42425</v>
      </c>
      <c r="I6825">
        <v>3662.84</v>
      </c>
      <c r="J6825">
        <f t="shared" si="958"/>
        <v>1.1591136936703217E-2</v>
      </c>
      <c r="K6825">
        <f t="shared" si="954"/>
        <v>1.1569696936703218E-2</v>
      </c>
      <c r="L6825">
        <v>-1.7740583123477902E-3</v>
      </c>
      <c r="N6825" s="2">
        <v>42425</v>
      </c>
      <c r="O6825">
        <v>52.1</v>
      </c>
      <c r="Q6825" s="2">
        <v>42425</v>
      </c>
      <c r="R6825">
        <v>77186.44</v>
      </c>
      <c r="S6825" s="8">
        <f t="shared" si="959"/>
        <v>1.4408044775320983E-2</v>
      </c>
      <c r="T6825" s="9">
        <f t="shared" si="955"/>
        <v>1.4386604775320984E-2</v>
      </c>
      <c r="U6825" s="3">
        <f>Sheet1!$B$17+Sheet1!$B$18*'Portfolio allocation'!K6825</f>
        <v>1.3760848425253724E-2</v>
      </c>
      <c r="V6825" s="13">
        <f t="shared" si="960"/>
        <v>6.2575635006725978E-4</v>
      </c>
      <c r="W6825" s="13"/>
      <c r="X6825" s="2">
        <v>42425</v>
      </c>
      <c r="Y6825">
        <v>128.46960000000001</v>
      </c>
      <c r="AA6825" s="2">
        <v>42425</v>
      </c>
      <c r="AB6825">
        <v>2022.83</v>
      </c>
      <c r="AC6825">
        <f t="shared" si="961"/>
        <v>1.2797468544563317E-2</v>
      </c>
      <c r="AD6825">
        <f t="shared" si="956"/>
        <v>1.2776148544563317E-2</v>
      </c>
      <c r="AE6825">
        <f>Sheet2!$B$17+Sheet2!$B$18*'Portfolio allocation'!K6825</f>
        <v>1.0341456697145517E-2</v>
      </c>
      <c r="AF6825">
        <f t="shared" si="962"/>
        <v>2.4346918474178001E-3</v>
      </c>
      <c r="AH6825" s="2">
        <v>42425</v>
      </c>
      <c r="AI6825">
        <v>1.6970000000000001</v>
      </c>
      <c r="AJ6825">
        <v>0.53300000000000003</v>
      </c>
      <c r="AK6825">
        <v>1.1032999999999999</v>
      </c>
      <c r="AR6825" s="3"/>
    </row>
    <row r="6826" spans="1:44" hidden="1" outlineLevel="1" x14ac:dyDescent="0.2">
      <c r="A6826" s="2">
        <v>42426</v>
      </c>
      <c r="B6826">
        <v>19.809999999999999</v>
      </c>
      <c r="E6826" s="2">
        <v>42426</v>
      </c>
      <c r="F6826">
        <v>1948.05</v>
      </c>
      <c r="G6826">
        <f t="shared" si="957"/>
        <v>-1.8701644719988364E-3</v>
      </c>
      <c r="H6826" s="2">
        <v>42426</v>
      </c>
      <c r="I6826">
        <v>3656.42</v>
      </c>
      <c r="J6826">
        <f t="shared" si="958"/>
        <v>-1.7527383123477902E-3</v>
      </c>
      <c r="K6826">
        <f t="shared" si="954"/>
        <v>-1.7740583123477902E-3</v>
      </c>
      <c r="L6826">
        <v>-8.0525921227868023E-3</v>
      </c>
      <c r="N6826" s="2">
        <v>42426</v>
      </c>
      <c r="O6826">
        <v>51.3</v>
      </c>
      <c r="Q6826" s="2">
        <v>42426</v>
      </c>
      <c r="R6826">
        <v>76001.25</v>
      </c>
      <c r="S6826" s="8">
        <f t="shared" si="959"/>
        <v>-1.5354899124768617E-2</v>
      </c>
      <c r="T6826" s="9">
        <f t="shared" si="955"/>
        <v>-1.5376219124768617E-2</v>
      </c>
      <c r="U6826" s="3">
        <f>Sheet1!$B$17+Sheet1!$B$18*'Portfolio allocation'!K6826</f>
        <v>-1.5474457721874092E-3</v>
      </c>
      <c r="V6826" s="13">
        <f t="shared" si="960"/>
        <v>-1.3828773352581208E-2</v>
      </c>
      <c r="W6826" s="13"/>
      <c r="X6826" s="2">
        <v>42426</v>
      </c>
      <c r="Y6826">
        <v>126.1104</v>
      </c>
      <c r="AA6826" s="2">
        <v>42426</v>
      </c>
      <c r="AB6826">
        <v>1985.69</v>
      </c>
      <c r="AC6826">
        <f t="shared" si="961"/>
        <v>-1.8360415853037493E-2</v>
      </c>
      <c r="AD6826">
        <f t="shared" si="956"/>
        <v>-1.8383295853037492E-2</v>
      </c>
      <c r="AE6826">
        <f>Sheet2!$B$17+Sheet2!$B$18*'Portfolio allocation'!K6826</f>
        <v>-1.5241509002962865E-3</v>
      </c>
      <c r="AF6826">
        <f t="shared" si="962"/>
        <v>-1.6859144952741205E-2</v>
      </c>
      <c r="AH6826" s="2">
        <v>42426</v>
      </c>
      <c r="AI6826">
        <v>1.764</v>
      </c>
      <c r="AJ6826">
        <v>0.57199999999999995</v>
      </c>
      <c r="AK6826">
        <v>1.0926499999999999</v>
      </c>
      <c r="AR6826" s="3"/>
    </row>
    <row r="6827" spans="1:44" hidden="1" outlineLevel="1" x14ac:dyDescent="0.2">
      <c r="A6827" s="2">
        <v>42429</v>
      </c>
      <c r="B6827">
        <v>20.55</v>
      </c>
      <c r="E6827" s="2">
        <v>42429</v>
      </c>
      <c r="F6827">
        <v>1932.23</v>
      </c>
      <c r="G6827">
        <f t="shared" si="957"/>
        <v>-8.1209414542747771E-3</v>
      </c>
      <c r="H6827" s="2">
        <v>42429</v>
      </c>
      <c r="I6827">
        <v>3627.06</v>
      </c>
      <c r="J6827">
        <f t="shared" si="958"/>
        <v>-8.0297121227868029E-3</v>
      </c>
      <c r="K6827">
        <f t="shared" si="954"/>
        <v>-8.0525921227868023E-3</v>
      </c>
      <c r="L6827">
        <v>2.3863035184198838E-2</v>
      </c>
      <c r="N6827" s="2">
        <v>42429</v>
      </c>
      <c r="O6827">
        <v>50.88</v>
      </c>
      <c r="Q6827" s="2">
        <v>42429</v>
      </c>
      <c r="R6827">
        <v>75379</v>
      </c>
      <c r="S6827" s="8">
        <f t="shared" si="959"/>
        <v>-8.1873653393859103E-3</v>
      </c>
      <c r="T6827" s="9">
        <f t="shared" si="955"/>
        <v>-8.2102453393859097E-3</v>
      </c>
      <c r="U6827" s="3">
        <f>Sheet1!$B$17+Sheet1!$B$18*'Portfolio allocation'!K6827</f>
        <v>-8.7503388787300365E-3</v>
      </c>
      <c r="V6827" s="13">
        <f t="shared" si="960"/>
        <v>5.4009353934412682E-4</v>
      </c>
      <c r="W6827" s="13"/>
      <c r="X6827" s="2">
        <v>42429</v>
      </c>
      <c r="Y6827">
        <v>125.15519999999999</v>
      </c>
      <c r="AA6827" s="2">
        <v>42429</v>
      </c>
      <c r="AB6827">
        <v>1970.65</v>
      </c>
      <c r="AC6827">
        <f t="shared" si="961"/>
        <v>-7.5741933534438921E-3</v>
      </c>
      <c r="AD6827">
        <f t="shared" si="956"/>
        <v>-7.5982733534438922E-3</v>
      </c>
      <c r="AE6827">
        <f>Sheet2!$B$17+Sheet2!$B$18*'Portfolio allocation'!K6827</f>
        <v>-7.1071833444231848E-3</v>
      </c>
      <c r="AF6827">
        <f t="shared" si="962"/>
        <v>-4.9109000902070737E-4</v>
      </c>
      <c r="AH6827" s="2">
        <v>42429</v>
      </c>
      <c r="AI6827">
        <v>1.74</v>
      </c>
      <c r="AJ6827">
        <v>0.60199999999999998</v>
      </c>
      <c r="AK6827">
        <v>1.0865499999999999</v>
      </c>
      <c r="AR6827" s="3"/>
    </row>
    <row r="6828" spans="1:44" hidden="1" outlineLevel="1" x14ac:dyDescent="0.2">
      <c r="A6828" s="2">
        <v>42430</v>
      </c>
      <c r="B6828">
        <v>17.7</v>
      </c>
      <c r="E6828" s="2">
        <v>42430</v>
      </c>
      <c r="F6828">
        <v>1978.35</v>
      </c>
      <c r="G6828">
        <f t="shared" si="957"/>
        <v>2.3868794087660294E-2</v>
      </c>
      <c r="H6828" s="2">
        <v>42430</v>
      </c>
      <c r="I6828">
        <v>3713.7</v>
      </c>
      <c r="J6828">
        <f t="shared" si="958"/>
        <v>2.3887115184198837E-2</v>
      </c>
      <c r="K6828">
        <f t="shared" si="954"/>
        <v>2.3863035184198838E-2</v>
      </c>
      <c r="L6828">
        <v>4.253111649298584E-3</v>
      </c>
      <c r="N6828" s="2">
        <v>42430</v>
      </c>
      <c r="O6828">
        <v>52.58</v>
      </c>
      <c r="Q6828" s="2">
        <v>42430</v>
      </c>
      <c r="R6828">
        <v>77897.56</v>
      </c>
      <c r="S6828" s="8">
        <f t="shared" si="959"/>
        <v>3.3411958237705486E-2</v>
      </c>
      <c r="T6828" s="9">
        <f t="shared" si="955"/>
        <v>3.3387878237705483E-2</v>
      </c>
      <c r="U6828" s="3">
        <f>Sheet1!$B$17+Sheet1!$B$18*'Portfolio allocation'!K6828</f>
        <v>2.7864077617403525E-2</v>
      </c>
      <c r="V6828" s="13">
        <f t="shared" si="960"/>
        <v>5.523800620301958E-3</v>
      </c>
      <c r="W6828" s="13"/>
      <c r="X6828" s="2">
        <v>42430</v>
      </c>
      <c r="Y6828">
        <v>128.34540000000001</v>
      </c>
      <c r="AA6828" s="2">
        <v>42430</v>
      </c>
      <c r="AB6828">
        <v>2020.88</v>
      </c>
      <c r="AC6828">
        <f t="shared" si="961"/>
        <v>2.5489051835688725E-2</v>
      </c>
      <c r="AD6828">
        <f t="shared" si="956"/>
        <v>2.5463411835688725E-2</v>
      </c>
      <c r="AE6828">
        <f>Sheet2!$B$17+Sheet2!$B$18*'Portfolio allocation'!K6828</f>
        <v>2.1273006698242836E-2</v>
      </c>
      <c r="AF6828">
        <f t="shared" si="962"/>
        <v>4.1904051374458892E-3</v>
      </c>
      <c r="AH6828" s="2">
        <v>42430</v>
      </c>
      <c r="AI6828">
        <v>1.835</v>
      </c>
      <c r="AJ6828">
        <v>0.64100000000000001</v>
      </c>
      <c r="AK6828">
        <v>1.08595</v>
      </c>
      <c r="AR6828" s="3"/>
    </row>
    <row r="6829" spans="1:44" hidden="1" outlineLevel="1" x14ac:dyDescent="0.2">
      <c r="A6829" s="2">
        <v>42431</v>
      </c>
      <c r="B6829">
        <v>17.09</v>
      </c>
      <c r="E6829" s="2">
        <v>42431</v>
      </c>
      <c r="F6829">
        <v>1986.45</v>
      </c>
      <c r="G6829">
        <f t="shared" si="957"/>
        <v>4.0943210250967699E-3</v>
      </c>
      <c r="H6829" s="2">
        <v>42431</v>
      </c>
      <c r="I6829">
        <v>3729.59</v>
      </c>
      <c r="J6829">
        <f t="shared" si="958"/>
        <v>4.2787516492985844E-3</v>
      </c>
      <c r="K6829">
        <f t="shared" si="954"/>
        <v>4.253111649298584E-3</v>
      </c>
      <c r="L6829">
        <v>3.5744520059309234E-3</v>
      </c>
      <c r="N6829" s="2">
        <v>42431</v>
      </c>
      <c r="O6829">
        <v>52.95</v>
      </c>
      <c r="Q6829" s="2">
        <v>42431</v>
      </c>
      <c r="R6829">
        <v>78445.69</v>
      </c>
      <c r="S6829" s="8">
        <f t="shared" si="959"/>
        <v>7.0365490266961483E-3</v>
      </c>
      <c r="T6829" s="9">
        <f t="shared" si="955"/>
        <v>7.010909026696148E-3</v>
      </c>
      <c r="U6829" s="3">
        <f>Sheet1!$B$17+Sheet1!$B$18*'Portfolio allocation'!K6829</f>
        <v>5.3670763566132148E-3</v>
      </c>
      <c r="V6829" s="13">
        <f t="shared" si="960"/>
        <v>1.6438326700829332E-3</v>
      </c>
      <c r="W6829" s="13"/>
      <c r="X6829" s="2">
        <v>42431</v>
      </c>
      <c r="Y6829">
        <v>130.18889999999999</v>
      </c>
      <c r="AA6829" s="2">
        <v>42431</v>
      </c>
      <c r="AB6829">
        <v>2049.9</v>
      </c>
      <c r="AC6829">
        <f t="shared" si="961"/>
        <v>1.4360080756897986E-2</v>
      </c>
      <c r="AD6829">
        <f t="shared" si="956"/>
        <v>1.4333600756897985E-2</v>
      </c>
      <c r="AE6829">
        <f>Sheet2!$B$17+Sheet2!$B$18*'Portfolio allocation'!K6829</f>
        <v>3.835362396612421E-3</v>
      </c>
      <c r="AF6829">
        <f t="shared" si="962"/>
        <v>1.0498238360285565E-2</v>
      </c>
      <c r="AH6829" s="2">
        <v>42431</v>
      </c>
      <c r="AI6829">
        <v>1.8480000000000001</v>
      </c>
      <c r="AJ6829">
        <v>0.66200000000000003</v>
      </c>
      <c r="AK6829">
        <v>1.0828</v>
      </c>
      <c r="AR6829" s="3"/>
    </row>
    <row r="6830" spans="1:44" hidden="1" outlineLevel="1" x14ac:dyDescent="0.2">
      <c r="A6830" s="2">
        <v>42432</v>
      </c>
      <c r="B6830">
        <v>16.7</v>
      </c>
      <c r="E6830" s="2">
        <v>42432</v>
      </c>
      <c r="F6830">
        <v>1993.4</v>
      </c>
      <c r="G6830">
        <f t="shared" si="957"/>
        <v>3.4987037176874569E-3</v>
      </c>
      <c r="H6830" s="2">
        <v>42432</v>
      </c>
      <c r="I6830">
        <v>3743.02</v>
      </c>
      <c r="J6830">
        <f t="shared" si="958"/>
        <v>3.6009320059309236E-3</v>
      </c>
      <c r="K6830">
        <f t="shared" si="954"/>
        <v>3.5744520059309234E-3</v>
      </c>
      <c r="L6830">
        <v>3.3001111504613995E-3</v>
      </c>
      <c r="N6830" s="2">
        <v>42432</v>
      </c>
      <c r="O6830">
        <v>52.35</v>
      </c>
      <c r="Q6830" s="2">
        <v>42432</v>
      </c>
      <c r="R6830">
        <v>77556.81</v>
      </c>
      <c r="S6830" s="8">
        <f t="shared" si="959"/>
        <v>-1.1331151526616789E-2</v>
      </c>
      <c r="T6830" s="9">
        <f t="shared" si="955"/>
        <v>-1.135763152661679E-2</v>
      </c>
      <c r="U6830" s="3">
        <f>Sheet1!$B$17+Sheet1!$B$18*'Portfolio allocation'!K6830</f>
        <v>4.5885008142192187E-3</v>
      </c>
      <c r="V6830" s="13">
        <f t="shared" si="960"/>
        <v>-1.5946132340836007E-2</v>
      </c>
      <c r="W6830" s="13"/>
      <c r="X6830" s="2">
        <v>42432</v>
      </c>
      <c r="Y6830">
        <v>131.6217</v>
      </c>
      <c r="AA6830" s="2">
        <v>42432</v>
      </c>
      <c r="AB6830">
        <v>2072.46</v>
      </c>
      <c r="AC6830">
        <f t="shared" si="961"/>
        <v>1.1005414898287658E-2</v>
      </c>
      <c r="AD6830">
        <f t="shared" si="956"/>
        <v>1.0979334898287658E-2</v>
      </c>
      <c r="AE6830">
        <f>Sheet2!$B$17+Sheet2!$B$18*'Portfolio allocation'!K6830</f>
        <v>3.2318809275564625E-3</v>
      </c>
      <c r="AF6830">
        <f t="shared" si="962"/>
        <v>7.7474539707311956E-3</v>
      </c>
      <c r="AH6830" s="2">
        <v>42432</v>
      </c>
      <c r="AI6830">
        <v>1.83</v>
      </c>
      <c r="AJ6830">
        <v>0.65200000000000002</v>
      </c>
      <c r="AK6830">
        <v>1.0931999999999999</v>
      </c>
      <c r="AR6830" s="3"/>
    </row>
    <row r="6831" spans="1:44" hidden="1" outlineLevel="1" x14ac:dyDescent="0.2">
      <c r="A6831" s="2">
        <v>42433</v>
      </c>
      <c r="B6831">
        <v>16.86</v>
      </c>
      <c r="E6831" s="2">
        <v>42433</v>
      </c>
      <c r="F6831">
        <v>1999.99</v>
      </c>
      <c r="G6831">
        <f t="shared" si="957"/>
        <v>3.3059095013543427E-3</v>
      </c>
      <c r="H6831" s="2">
        <v>42433</v>
      </c>
      <c r="I6831">
        <v>3755.47</v>
      </c>
      <c r="J6831">
        <f t="shared" si="958"/>
        <v>3.3261911504613995E-3</v>
      </c>
      <c r="K6831">
        <f t="shared" si="954"/>
        <v>3.3001111504613995E-3</v>
      </c>
      <c r="L6831">
        <v>9.2687615451612503E-4</v>
      </c>
      <c r="N6831" s="2">
        <v>42433</v>
      </c>
      <c r="O6831">
        <v>52.03</v>
      </c>
      <c r="Q6831" s="2">
        <v>42433</v>
      </c>
      <c r="R6831">
        <v>77082.75</v>
      </c>
      <c r="S6831" s="8">
        <f t="shared" si="959"/>
        <v>-6.1124226228489453E-3</v>
      </c>
      <c r="T6831" s="9">
        <f t="shared" si="955"/>
        <v>-6.1385026228489457E-3</v>
      </c>
      <c r="U6831" s="3">
        <f>Sheet1!$B$17+Sheet1!$B$18*'Portfolio allocation'!K6831</f>
        <v>4.2737700321027056E-3</v>
      </c>
      <c r="V6831" s="13">
        <f t="shared" si="960"/>
        <v>-1.0412272654951652E-2</v>
      </c>
      <c r="W6831" s="13"/>
      <c r="X6831" s="2">
        <v>42433</v>
      </c>
      <c r="Y6831">
        <v>131.6217</v>
      </c>
      <c r="AA6831" s="2">
        <v>42433</v>
      </c>
      <c r="AB6831">
        <v>2072.46</v>
      </c>
      <c r="AC6831">
        <f t="shared" si="961"/>
        <v>0</v>
      </c>
      <c r="AD6831">
        <f t="shared" si="956"/>
        <v>-2.6400000000000001E-5</v>
      </c>
      <c r="AE6831">
        <f>Sheet2!$B$17+Sheet2!$B$18*'Portfolio allocation'!K6831</f>
        <v>2.9879300398047278E-3</v>
      </c>
      <c r="AF6831">
        <f t="shared" si="962"/>
        <v>-3.0143300398047281E-3</v>
      </c>
      <c r="AH6831" s="2">
        <v>42433</v>
      </c>
      <c r="AI6831">
        <v>1.883</v>
      </c>
      <c r="AJ6831">
        <v>0.66</v>
      </c>
      <c r="AK6831">
        <v>1.1007</v>
      </c>
      <c r="AR6831" s="3"/>
    </row>
    <row r="6832" spans="1:44" hidden="1" outlineLevel="1" x14ac:dyDescent="0.2">
      <c r="A6832" s="2">
        <v>42436</v>
      </c>
      <c r="B6832">
        <v>17.350000000000001</v>
      </c>
      <c r="E6832" s="2">
        <v>42436</v>
      </c>
      <c r="F6832">
        <v>2001.76</v>
      </c>
      <c r="G6832">
        <f t="shared" si="957"/>
        <v>8.8500442502215115E-4</v>
      </c>
      <c r="H6832" s="2">
        <v>42436</v>
      </c>
      <c r="I6832">
        <v>3759.05</v>
      </c>
      <c r="J6832">
        <f t="shared" si="958"/>
        <v>9.5327615451612502E-4</v>
      </c>
      <c r="K6832">
        <f t="shared" si="954"/>
        <v>9.2687615451612503E-4</v>
      </c>
      <c r="L6832">
        <v>-1.1082664889799419E-2</v>
      </c>
      <c r="N6832" s="2">
        <v>42436</v>
      </c>
      <c r="O6832">
        <v>51.03</v>
      </c>
      <c r="Q6832" s="2">
        <v>42436</v>
      </c>
      <c r="R6832">
        <v>75601.25</v>
      </c>
      <c r="S6832" s="8">
        <f t="shared" si="959"/>
        <v>-1.9219604905118204E-2</v>
      </c>
      <c r="T6832" s="9">
        <f t="shared" si="955"/>
        <v>-1.9246004905118203E-2</v>
      </c>
      <c r="U6832" s="3">
        <f>Sheet1!$B$17+Sheet1!$B$18*'Portfolio allocation'!K6832</f>
        <v>1.5511346989810922E-3</v>
      </c>
      <c r="V6832" s="13">
        <f t="shared" si="960"/>
        <v>-2.0797139604099294E-2</v>
      </c>
      <c r="W6832" s="13"/>
      <c r="X6832" s="2">
        <v>42436</v>
      </c>
      <c r="Y6832">
        <v>133.8663</v>
      </c>
      <c r="AA6832" s="2">
        <v>42436</v>
      </c>
      <c r="AB6832">
        <v>2107.81</v>
      </c>
      <c r="AC6832">
        <f t="shared" si="961"/>
        <v>1.7057024019763833E-2</v>
      </c>
      <c r="AD6832">
        <f t="shared" si="956"/>
        <v>1.7030344019763832E-2</v>
      </c>
      <c r="AE6832">
        <f>Sheet2!$B$17+Sheet2!$B$18*'Portfolio allocation'!K6832</f>
        <v>8.775889347094651E-4</v>
      </c>
      <c r="AF6832">
        <f t="shared" si="962"/>
        <v>1.6152755085054368E-2</v>
      </c>
      <c r="AH6832" s="2">
        <v>42436</v>
      </c>
      <c r="AI6832">
        <v>1.9039999999999999</v>
      </c>
      <c r="AJ6832">
        <v>0.66700000000000004</v>
      </c>
      <c r="AK6832">
        <v>1.0983499999999999</v>
      </c>
      <c r="AR6832" s="3"/>
    </row>
    <row r="6833" spans="1:44" hidden="1" outlineLevel="1" x14ac:dyDescent="0.2">
      <c r="A6833" s="2">
        <v>42437</v>
      </c>
      <c r="B6833">
        <v>18.670000000000002</v>
      </c>
      <c r="E6833" s="2">
        <v>42437</v>
      </c>
      <c r="F6833">
        <v>1979.26</v>
      </c>
      <c r="G6833">
        <f t="shared" si="957"/>
        <v>-1.1240108704340224E-2</v>
      </c>
      <c r="H6833" s="2">
        <v>42437</v>
      </c>
      <c r="I6833">
        <v>3717.49</v>
      </c>
      <c r="J6833">
        <f t="shared" si="958"/>
        <v>-1.105598488979942E-2</v>
      </c>
      <c r="K6833">
        <f t="shared" si="954"/>
        <v>-1.1082664889799419E-2</v>
      </c>
      <c r="L6833">
        <v>5.2003648598383696E-3</v>
      </c>
      <c r="N6833" s="2">
        <v>42437</v>
      </c>
      <c r="O6833">
        <v>51.65</v>
      </c>
      <c r="Q6833" s="2">
        <v>42437</v>
      </c>
      <c r="R6833">
        <v>76519.75</v>
      </c>
      <c r="S6833" s="8">
        <f t="shared" si="959"/>
        <v>1.21492700186836E-2</v>
      </c>
      <c r="T6833" s="9">
        <f t="shared" si="955"/>
        <v>1.2122590018683601E-2</v>
      </c>
      <c r="U6833" s="3">
        <f>Sheet1!$B$17+Sheet1!$B$18*'Portfolio allocation'!K6833</f>
        <v>-1.2226515149302931E-2</v>
      </c>
      <c r="V6833" s="13">
        <f t="shared" si="960"/>
        <v>2.434910516798653E-2</v>
      </c>
      <c r="W6833" s="13"/>
      <c r="X6833" s="2">
        <v>42437</v>
      </c>
      <c r="Y6833">
        <v>132.8347</v>
      </c>
      <c r="AA6833" s="2">
        <v>42437</v>
      </c>
      <c r="AB6833">
        <v>2091.56</v>
      </c>
      <c r="AC6833">
        <f t="shared" si="961"/>
        <v>-7.7094235248907905E-3</v>
      </c>
      <c r="AD6833">
        <f t="shared" si="956"/>
        <v>-7.7357035248907906E-3</v>
      </c>
      <c r="AE6833">
        <f>Sheet2!$B$17+Sheet2!$B$18*'Portfolio allocation'!K6833</f>
        <v>-9.8016013529986477E-3</v>
      </c>
      <c r="AF6833">
        <f t="shared" si="962"/>
        <v>2.0658978281078572E-3</v>
      </c>
      <c r="AH6833" s="2">
        <v>42437</v>
      </c>
      <c r="AI6833">
        <v>1.8340000000000001</v>
      </c>
      <c r="AJ6833">
        <v>0.65700000000000003</v>
      </c>
      <c r="AK6833">
        <v>1.1053500000000001</v>
      </c>
      <c r="AR6833" s="3"/>
    </row>
    <row r="6834" spans="1:44" hidden="1" outlineLevel="1" x14ac:dyDescent="0.2">
      <c r="A6834" s="2">
        <v>42438</v>
      </c>
      <c r="B6834">
        <v>18.34</v>
      </c>
      <c r="E6834" s="2">
        <v>42438</v>
      </c>
      <c r="F6834">
        <v>1989.26</v>
      </c>
      <c r="G6834">
        <f t="shared" si="957"/>
        <v>5.0523933187149872E-3</v>
      </c>
      <c r="H6834" s="2">
        <v>42438</v>
      </c>
      <c r="I6834">
        <v>3736.92</v>
      </c>
      <c r="J6834">
        <f t="shared" si="958"/>
        <v>5.2266448598383697E-3</v>
      </c>
      <c r="K6834">
        <f t="shared" si="954"/>
        <v>5.2003648598383696E-3</v>
      </c>
      <c r="L6834">
        <v>1.9295204564189855E-4</v>
      </c>
      <c r="N6834" s="2">
        <v>42438</v>
      </c>
      <c r="O6834">
        <v>52.84</v>
      </c>
      <c r="Q6834" s="2">
        <v>42438</v>
      </c>
      <c r="R6834">
        <v>78282.75</v>
      </c>
      <c r="S6834" s="8">
        <f t="shared" si="959"/>
        <v>2.3039803449436347E-2</v>
      </c>
      <c r="T6834" s="9">
        <f t="shared" si="955"/>
        <v>2.3013523449436347E-2</v>
      </c>
      <c r="U6834" s="3">
        <f>Sheet1!$B$17+Sheet1!$B$18*'Portfolio allocation'!K6834</f>
        <v>6.4537892463332937E-3</v>
      </c>
      <c r="V6834" s="13">
        <f t="shared" si="960"/>
        <v>1.6559734203103055E-2</v>
      </c>
      <c r="W6834" s="13"/>
      <c r="X6834" s="2">
        <v>42438</v>
      </c>
      <c r="Y6834">
        <v>134.1147</v>
      </c>
      <c r="AA6834" s="2">
        <v>42438</v>
      </c>
      <c r="AB6834">
        <v>2111.7199999999998</v>
      </c>
      <c r="AC6834">
        <f t="shared" si="961"/>
        <v>9.6387385492167077E-3</v>
      </c>
      <c r="AD6834">
        <f t="shared" si="956"/>
        <v>9.6122585492167071E-3</v>
      </c>
      <c r="AE6834">
        <f>Sheet2!$B$17+Sheet2!$B$18*'Portfolio allocation'!K6834</f>
        <v>4.6776841180394815E-3</v>
      </c>
      <c r="AF6834">
        <f t="shared" si="962"/>
        <v>4.9345744311772256E-3</v>
      </c>
      <c r="AH6834" s="2">
        <v>42438</v>
      </c>
      <c r="AI6834">
        <v>1.8919999999999999</v>
      </c>
      <c r="AJ6834">
        <v>0.66200000000000003</v>
      </c>
      <c r="AK6834">
        <v>1.1010500000000001</v>
      </c>
      <c r="AR6834" s="3"/>
    </row>
    <row r="6835" spans="1:44" hidden="1" outlineLevel="1" x14ac:dyDescent="0.2">
      <c r="A6835" s="2">
        <v>42439</v>
      </c>
      <c r="B6835">
        <v>18.05</v>
      </c>
      <c r="E6835" s="2">
        <v>42439</v>
      </c>
      <c r="F6835">
        <v>1989.57</v>
      </c>
      <c r="G6835">
        <f t="shared" si="957"/>
        <v>1.5583684385145347E-4</v>
      </c>
      <c r="H6835" s="2">
        <v>42439</v>
      </c>
      <c r="I6835">
        <v>3737.74</v>
      </c>
      <c r="J6835">
        <f t="shared" si="958"/>
        <v>2.1943204564189855E-4</v>
      </c>
      <c r="K6835">
        <f t="shared" si="954"/>
        <v>1.9295204564189855E-4</v>
      </c>
      <c r="L6835">
        <v>1.664905225296575E-2</v>
      </c>
      <c r="N6835" s="2">
        <v>42439</v>
      </c>
      <c r="O6835">
        <v>52.05</v>
      </c>
      <c r="Q6835" s="2">
        <v>42439</v>
      </c>
      <c r="R6835">
        <v>77112.38</v>
      </c>
      <c r="S6835" s="8">
        <f t="shared" si="959"/>
        <v>-1.4950547853773588E-2</v>
      </c>
      <c r="T6835" s="9">
        <f t="shared" si="955"/>
        <v>-1.4977027853773589E-2</v>
      </c>
      <c r="U6835" s="3">
        <f>Sheet1!$B$17+Sheet1!$B$18*'Portfolio allocation'!K6835</f>
        <v>7.0915836117015215E-4</v>
      </c>
      <c r="V6835" s="13">
        <f t="shared" si="960"/>
        <v>-1.5686186214943741E-2</v>
      </c>
      <c r="W6835" s="13"/>
      <c r="X6835" s="2">
        <v>42439</v>
      </c>
      <c r="Y6835">
        <v>133.90450000000001</v>
      </c>
      <c r="AA6835" s="2">
        <v>42439</v>
      </c>
      <c r="AB6835">
        <v>2108.41</v>
      </c>
      <c r="AC6835">
        <f t="shared" si="961"/>
        <v>-1.5674426533820451E-3</v>
      </c>
      <c r="AD6835">
        <f t="shared" si="956"/>
        <v>-1.5942426533820451E-3</v>
      </c>
      <c r="AE6835">
        <f>Sheet2!$B$17+Sheet2!$B$18*'Portfolio allocation'!K6835</f>
        <v>2.2496489300103658E-4</v>
      </c>
      <c r="AF6835">
        <f t="shared" si="962"/>
        <v>-1.8192075463830818E-3</v>
      </c>
      <c r="AH6835" s="2">
        <v>42439</v>
      </c>
      <c r="AI6835">
        <v>1.929</v>
      </c>
      <c r="AJ6835">
        <v>0.67</v>
      </c>
      <c r="AK6835">
        <v>1.1146499999999999</v>
      </c>
      <c r="AR6835" s="3"/>
    </row>
    <row r="6836" spans="1:44" hidden="1" outlineLevel="1" x14ac:dyDescent="0.2">
      <c r="A6836" s="2">
        <v>42440</v>
      </c>
      <c r="B6836">
        <v>16.5</v>
      </c>
      <c r="E6836" s="2">
        <v>42440</v>
      </c>
      <c r="F6836">
        <v>2022.19</v>
      </c>
      <c r="G6836">
        <f t="shared" si="957"/>
        <v>1.6395502545776264E-2</v>
      </c>
      <c r="H6836" s="2">
        <v>42440</v>
      </c>
      <c r="I6836">
        <v>3800.07</v>
      </c>
      <c r="J6836">
        <f t="shared" si="958"/>
        <v>1.667585225296575E-2</v>
      </c>
      <c r="K6836">
        <f t="shared" si="954"/>
        <v>1.664905225296575E-2</v>
      </c>
      <c r="L6836">
        <v>-1.2224348342004165E-3</v>
      </c>
      <c r="N6836" s="2">
        <v>42440</v>
      </c>
      <c r="O6836">
        <v>53.07</v>
      </c>
      <c r="Q6836" s="2">
        <v>42440</v>
      </c>
      <c r="R6836">
        <v>78623.5</v>
      </c>
      <c r="S6836" s="8">
        <f t="shared" si="959"/>
        <v>1.9596334596338361E-2</v>
      </c>
      <c r="T6836" s="9">
        <f t="shared" si="955"/>
        <v>1.956953459633836E-2</v>
      </c>
      <c r="U6836" s="3">
        <f>Sheet1!$B$17+Sheet1!$B$18*'Portfolio allocation'!K6836</f>
        <v>1.9588013572052518E-2</v>
      </c>
      <c r="V6836" s="13">
        <f t="shared" si="960"/>
        <v>-1.8478975714157631E-5</v>
      </c>
      <c r="W6836" s="13"/>
      <c r="X6836" s="2">
        <v>42440</v>
      </c>
      <c r="Y6836">
        <v>135.97720000000001</v>
      </c>
      <c r="AA6836" s="2">
        <v>42440</v>
      </c>
      <c r="AB6836">
        <v>2141.0500000000002</v>
      </c>
      <c r="AC6836">
        <f t="shared" si="961"/>
        <v>1.5480859984538187E-2</v>
      </c>
      <c r="AD6836">
        <f t="shared" si="956"/>
        <v>1.5453139984538187E-2</v>
      </c>
      <c r="AE6836">
        <f>Sheet2!$B$17+Sheet2!$B$18*'Portfolio allocation'!K6836</f>
        <v>1.485814903044033E-2</v>
      </c>
      <c r="AF6836">
        <f t="shared" si="962"/>
        <v>5.9499095409785638E-4</v>
      </c>
      <c r="AH6836" s="2">
        <v>42440</v>
      </c>
      <c r="AI6836">
        <v>1.9770000000000001</v>
      </c>
      <c r="AJ6836">
        <v>0.69299999999999995</v>
      </c>
      <c r="AK6836">
        <v>1.1158999999999999</v>
      </c>
      <c r="AR6836" s="3"/>
    </row>
    <row r="6837" spans="1:44" hidden="1" outlineLevel="1" x14ac:dyDescent="0.2">
      <c r="A6837" s="2">
        <v>42443</v>
      </c>
      <c r="B6837">
        <v>16.920000000000002</v>
      </c>
      <c r="E6837" s="2">
        <v>42443</v>
      </c>
      <c r="F6837">
        <v>2019.64</v>
      </c>
      <c r="G6837">
        <f t="shared" si="957"/>
        <v>-1.2610091039911842E-3</v>
      </c>
      <c r="H6837" s="2">
        <v>42443</v>
      </c>
      <c r="I6837">
        <v>3795.53</v>
      </c>
      <c r="J6837">
        <f t="shared" si="958"/>
        <v>-1.1947148342004166E-3</v>
      </c>
      <c r="K6837">
        <f t="shared" si="954"/>
        <v>-1.2224348342004165E-3</v>
      </c>
      <c r="L6837">
        <v>-1.8483626091745141E-3</v>
      </c>
      <c r="N6837" s="2">
        <v>42443</v>
      </c>
      <c r="O6837">
        <v>53.17</v>
      </c>
      <c r="Q6837" s="2">
        <v>42443</v>
      </c>
      <c r="R6837">
        <v>78771.63</v>
      </c>
      <c r="S6837" s="8">
        <f t="shared" si="959"/>
        <v>1.8840423028738673E-3</v>
      </c>
      <c r="T6837" s="9">
        <f t="shared" si="955"/>
        <v>1.8563223028738674E-3</v>
      </c>
      <c r="U6837" s="3">
        <f>Sheet1!$B$17+Sheet1!$B$18*'Portfolio allocation'!K6837</f>
        <v>-9.1460933805869609E-4</v>
      </c>
      <c r="V6837" s="13">
        <f t="shared" si="960"/>
        <v>2.7709316409325634E-3</v>
      </c>
      <c r="W6837" s="13"/>
      <c r="X6837" s="2">
        <v>42443</v>
      </c>
      <c r="Y6837">
        <v>136.3784</v>
      </c>
      <c r="AA6837" s="2">
        <v>42443</v>
      </c>
      <c r="AB6837">
        <v>2147.36</v>
      </c>
      <c r="AC6837">
        <f t="shared" si="961"/>
        <v>2.9471520982695676E-3</v>
      </c>
      <c r="AD6837">
        <f t="shared" si="956"/>
        <v>2.9193520982695675E-3</v>
      </c>
      <c r="AE6837">
        <f>Sheet2!$B$17+Sheet2!$B$18*'Portfolio allocation'!K6837</f>
        <v>-1.0336332303399038E-3</v>
      </c>
      <c r="AF6837">
        <f t="shared" si="962"/>
        <v>3.9529853286094712E-3</v>
      </c>
      <c r="AH6837" s="2">
        <v>42443</v>
      </c>
      <c r="AI6837">
        <v>1.9630000000000001</v>
      </c>
      <c r="AJ6837">
        <v>0.69499999999999995</v>
      </c>
      <c r="AK6837">
        <v>1.1107</v>
      </c>
      <c r="AR6837" s="3"/>
    </row>
    <row r="6838" spans="1:44" hidden="1" outlineLevel="1" x14ac:dyDescent="0.2">
      <c r="A6838" s="2">
        <v>42444</v>
      </c>
      <c r="B6838">
        <v>16.84</v>
      </c>
      <c r="E6838" s="2">
        <v>42444</v>
      </c>
      <c r="F6838">
        <v>2015.93</v>
      </c>
      <c r="G6838">
        <f t="shared" si="957"/>
        <v>-1.8369610425620353E-3</v>
      </c>
      <c r="H6838" s="2">
        <v>42444</v>
      </c>
      <c r="I6838">
        <v>3788.62</v>
      </c>
      <c r="J6838">
        <f t="shared" si="958"/>
        <v>-1.8205626091745142E-3</v>
      </c>
      <c r="K6838">
        <f t="shared" si="954"/>
        <v>-1.8483626091745141E-3</v>
      </c>
      <c r="L6838">
        <v>5.6391710870977944E-3</v>
      </c>
      <c r="N6838" s="2">
        <v>42444</v>
      </c>
      <c r="O6838">
        <v>53.59</v>
      </c>
      <c r="Q6838" s="2">
        <v>42444</v>
      </c>
      <c r="R6838">
        <v>79393.88</v>
      </c>
      <c r="S6838" s="8">
        <f t="shared" si="959"/>
        <v>7.8994175948878809E-3</v>
      </c>
      <c r="T6838" s="9">
        <f t="shared" si="955"/>
        <v>7.8716175948878812E-3</v>
      </c>
      <c r="U6838" s="3">
        <f>Sheet1!$B$17+Sheet1!$B$18*'Portfolio allocation'!K6838</f>
        <v>-1.6326895446283326E-3</v>
      </c>
      <c r="V6838" s="13">
        <f t="shared" si="960"/>
        <v>9.5043071395162146E-3</v>
      </c>
      <c r="W6838" s="13"/>
      <c r="X6838" s="2">
        <v>42444</v>
      </c>
      <c r="Y6838">
        <v>136.55029999999999</v>
      </c>
      <c r="AA6838" s="2">
        <v>42444</v>
      </c>
      <c r="AB6838">
        <v>2150.0700000000002</v>
      </c>
      <c r="AC6838">
        <f t="shared" si="961"/>
        <v>1.262014752999141E-3</v>
      </c>
      <c r="AD6838">
        <f t="shared" si="956"/>
        <v>1.2342147529991411E-3</v>
      </c>
      <c r="AE6838">
        <f>Sheet2!$B$17+Sheet2!$B$18*'Portfolio allocation'!K6838</f>
        <v>-1.5902241767086702E-3</v>
      </c>
      <c r="AF6838">
        <f t="shared" si="962"/>
        <v>2.824438929707811E-3</v>
      </c>
      <c r="AH6838" s="2">
        <v>42444</v>
      </c>
      <c r="AI6838">
        <v>1.9590000000000001</v>
      </c>
      <c r="AJ6838">
        <v>0.69499999999999995</v>
      </c>
      <c r="AK6838">
        <v>1.1112</v>
      </c>
      <c r="AR6838" s="3"/>
    </row>
    <row r="6839" spans="1:44" hidden="1" outlineLevel="1" x14ac:dyDescent="0.2">
      <c r="A6839" s="2">
        <v>42445</v>
      </c>
      <c r="B6839">
        <v>14.99</v>
      </c>
      <c r="E6839" s="2">
        <v>42445</v>
      </c>
      <c r="F6839">
        <v>2027.22</v>
      </c>
      <c r="G6839">
        <f t="shared" si="957"/>
        <v>5.6003928707841766E-3</v>
      </c>
      <c r="H6839" s="2">
        <v>42445</v>
      </c>
      <c r="I6839">
        <v>3810.09</v>
      </c>
      <c r="J6839">
        <f t="shared" si="958"/>
        <v>5.6669710870977941E-3</v>
      </c>
      <c r="K6839">
        <f t="shared" si="954"/>
        <v>5.6391710870977944E-3</v>
      </c>
      <c r="L6839">
        <v>6.5801831619726105E-3</v>
      </c>
      <c r="N6839" s="2">
        <v>42445</v>
      </c>
      <c r="O6839">
        <v>54.35</v>
      </c>
      <c r="Q6839" s="2">
        <v>42445</v>
      </c>
      <c r="R6839">
        <v>80519.81</v>
      </c>
      <c r="S6839" s="8">
        <f t="shared" si="959"/>
        <v>1.4181571677816862E-2</v>
      </c>
      <c r="T6839" s="9">
        <f t="shared" si="955"/>
        <v>1.4153771677816862E-2</v>
      </c>
      <c r="U6839" s="3">
        <f>Sheet1!$B$17+Sheet1!$B$18*'Portfolio allocation'!K6839</f>
        <v>6.957198871073992E-3</v>
      </c>
      <c r="V6839" s="13">
        <f t="shared" si="960"/>
        <v>7.1965728067428705E-3</v>
      </c>
      <c r="W6839" s="13"/>
      <c r="X6839" s="2">
        <v>42445</v>
      </c>
      <c r="Y6839">
        <v>138.29830000000001</v>
      </c>
      <c r="AA6839" s="2">
        <v>42445</v>
      </c>
      <c r="AB6839">
        <v>2177.59</v>
      </c>
      <c r="AC6839">
        <f t="shared" si="961"/>
        <v>1.2799583269381909E-2</v>
      </c>
      <c r="AD6839">
        <f t="shared" si="956"/>
        <v>1.2773623269381909E-2</v>
      </c>
      <c r="AE6839">
        <f>Sheet2!$B$17+Sheet2!$B$18*'Portfolio allocation'!K6839</f>
        <v>5.0678818102779157E-3</v>
      </c>
      <c r="AF6839">
        <f t="shared" si="962"/>
        <v>7.705741459103993E-3</v>
      </c>
      <c r="AH6839" s="2">
        <v>42445</v>
      </c>
      <c r="AI6839">
        <v>1.9379999999999999</v>
      </c>
      <c r="AJ6839">
        <v>0.64900000000000002</v>
      </c>
      <c r="AK6839">
        <v>1.10745</v>
      </c>
      <c r="AR6839" s="3"/>
    </row>
    <row r="6840" spans="1:44" hidden="1" outlineLevel="1" x14ac:dyDescent="0.2">
      <c r="A6840" s="2">
        <v>42446</v>
      </c>
      <c r="B6840">
        <v>14.44</v>
      </c>
      <c r="E6840" s="2">
        <v>42446</v>
      </c>
      <c r="F6840">
        <v>2040.59</v>
      </c>
      <c r="G6840">
        <f t="shared" si="957"/>
        <v>6.5952387999328455E-3</v>
      </c>
      <c r="H6840" s="2">
        <v>42446</v>
      </c>
      <c r="I6840">
        <v>3835.26</v>
      </c>
      <c r="J6840">
        <f t="shared" si="958"/>
        <v>6.6061431619726108E-3</v>
      </c>
      <c r="K6840">
        <f t="shared" si="954"/>
        <v>6.5801831619726105E-3</v>
      </c>
      <c r="L6840">
        <v>4.3785135313902674E-3</v>
      </c>
      <c r="N6840" s="2">
        <v>42446</v>
      </c>
      <c r="O6840">
        <v>54.66</v>
      </c>
      <c r="Q6840" s="2">
        <v>42446</v>
      </c>
      <c r="R6840">
        <v>80979.13</v>
      </c>
      <c r="S6840" s="8">
        <f t="shared" si="959"/>
        <v>5.7044347223373926E-3</v>
      </c>
      <c r="T6840" s="9">
        <f t="shared" si="955"/>
        <v>5.6784747223373924E-3</v>
      </c>
      <c r="U6840" s="3">
        <f>Sheet1!$B$17+Sheet1!$B$18*'Portfolio allocation'!K6840</f>
        <v>8.0367517717878055E-3</v>
      </c>
      <c r="V6840" s="13">
        <f t="shared" si="960"/>
        <v>-2.3582770494504132E-3</v>
      </c>
      <c r="W6840" s="13"/>
      <c r="X6840" s="2">
        <v>42446</v>
      </c>
      <c r="Y6840">
        <v>140.44739999999999</v>
      </c>
      <c r="AA6840" s="2">
        <v>42446</v>
      </c>
      <c r="AB6840">
        <v>2211.4299999999998</v>
      </c>
      <c r="AC6840">
        <f t="shared" si="961"/>
        <v>1.5540115448729797E-2</v>
      </c>
      <c r="AD6840">
        <f t="shared" si="956"/>
        <v>1.5514755448729796E-2</v>
      </c>
      <c r="AE6840">
        <f>Sheet2!$B$17+Sheet2!$B$18*'Portfolio allocation'!K6840</f>
        <v>5.9046537546459136E-3</v>
      </c>
      <c r="AF6840">
        <f t="shared" si="962"/>
        <v>9.6101016940838835E-3</v>
      </c>
      <c r="AH6840" s="2">
        <v>42446</v>
      </c>
      <c r="AI6840">
        <v>1.903</v>
      </c>
      <c r="AJ6840">
        <v>0.63400000000000001</v>
      </c>
      <c r="AK6840">
        <v>1.13165</v>
      </c>
      <c r="AR6840" s="3"/>
    </row>
    <row r="6841" spans="1:44" hidden="1" outlineLevel="1" x14ac:dyDescent="0.2">
      <c r="A6841" s="2">
        <v>42447</v>
      </c>
      <c r="B6841">
        <v>14.02</v>
      </c>
      <c r="E6841" s="2">
        <v>42447</v>
      </c>
      <c r="F6841">
        <v>2049.58</v>
      </c>
      <c r="G6841">
        <f t="shared" si="957"/>
        <v>4.4055885797735783E-3</v>
      </c>
      <c r="H6841" s="2">
        <v>42447</v>
      </c>
      <c r="I6841">
        <v>3852.15</v>
      </c>
      <c r="J6841">
        <f t="shared" si="958"/>
        <v>4.4038735313902677E-3</v>
      </c>
      <c r="K6841">
        <f t="shared" si="954"/>
        <v>4.3785135313902674E-3</v>
      </c>
      <c r="L6841">
        <v>9.6733401139611477E-4</v>
      </c>
      <c r="N6841" s="2">
        <v>42447</v>
      </c>
      <c r="O6841">
        <v>53.49</v>
      </c>
      <c r="Q6841" s="2">
        <v>42447</v>
      </c>
      <c r="R6841">
        <v>79245.75</v>
      </c>
      <c r="S6841" s="8">
        <f t="shared" si="959"/>
        <v>-2.1405268246275311E-2</v>
      </c>
      <c r="T6841" s="9">
        <f t="shared" si="955"/>
        <v>-2.1430628246275309E-2</v>
      </c>
      <c r="U6841" s="3">
        <f>Sheet1!$B$17+Sheet1!$B$18*'Portfolio allocation'!K6841</f>
        <v>5.510940573855122E-3</v>
      </c>
      <c r="V6841" s="13">
        <f t="shared" si="960"/>
        <v>-2.6941568820130431E-2</v>
      </c>
      <c r="W6841" s="13"/>
      <c r="X6841" s="2">
        <v>42447</v>
      </c>
      <c r="Y6841">
        <v>140.49510000000001</v>
      </c>
      <c r="AA6841" s="2">
        <v>42447</v>
      </c>
      <c r="AB6841">
        <v>2212.1799999999998</v>
      </c>
      <c r="AC6841">
        <f t="shared" si="961"/>
        <v>3.391470677345243E-4</v>
      </c>
      <c r="AD6841">
        <f t="shared" si="956"/>
        <v>3.1482706773452432E-4</v>
      </c>
      <c r="AE6841">
        <f>Sheet2!$B$17+Sheet2!$B$18*'Portfolio allocation'!K6841</f>
        <v>3.9468729494597085E-3</v>
      </c>
      <c r="AF6841">
        <f t="shared" si="962"/>
        <v>-3.6320458817251842E-3</v>
      </c>
      <c r="AH6841" s="2">
        <v>42447</v>
      </c>
      <c r="AI6841">
        <v>1.871</v>
      </c>
      <c r="AJ6841">
        <v>0.60799999999999998</v>
      </c>
      <c r="AK6841">
        <v>1.1291500000000001</v>
      </c>
      <c r="AR6841" s="3"/>
    </row>
    <row r="6842" spans="1:44" hidden="1" outlineLevel="1" x14ac:dyDescent="0.2">
      <c r="A6842" s="2">
        <v>42450</v>
      </c>
      <c r="B6842">
        <v>13.79</v>
      </c>
      <c r="E6842" s="2">
        <v>42450</v>
      </c>
      <c r="F6842">
        <v>2051.6</v>
      </c>
      <c r="G6842">
        <f t="shared" si="957"/>
        <v>9.8556777486114022E-4</v>
      </c>
      <c r="H6842" s="2">
        <v>42450</v>
      </c>
      <c r="I6842">
        <v>3855.97</v>
      </c>
      <c r="J6842">
        <f t="shared" si="958"/>
        <v>9.9165401139611475E-4</v>
      </c>
      <c r="K6842">
        <f t="shared" si="954"/>
        <v>9.6733401139611477E-4</v>
      </c>
      <c r="L6842">
        <v>-7.4819334714735434E-4</v>
      </c>
      <c r="N6842" s="2">
        <v>42450</v>
      </c>
      <c r="O6842">
        <v>53.86</v>
      </c>
      <c r="Q6842" s="2">
        <v>42450</v>
      </c>
      <c r="R6842">
        <v>79793.88</v>
      </c>
      <c r="S6842" s="8">
        <f t="shared" si="959"/>
        <v>6.9168378114914386E-3</v>
      </c>
      <c r="T6842" s="9">
        <f t="shared" si="955"/>
        <v>6.8925178114914382E-3</v>
      </c>
      <c r="U6842" s="3">
        <f>Sheet1!$B$17+Sheet1!$B$18*'Portfolio allocation'!K6842</f>
        <v>1.5975489777322628E-3</v>
      </c>
      <c r="V6842" s="13">
        <f t="shared" si="960"/>
        <v>5.2949688337591751E-3</v>
      </c>
      <c r="W6842" s="13"/>
      <c r="X6842" s="2">
        <v>42450</v>
      </c>
      <c r="Y6842">
        <v>141.96610000000001</v>
      </c>
      <c r="AA6842" s="2">
        <v>42450</v>
      </c>
      <c r="AB6842">
        <v>2235.34</v>
      </c>
      <c r="AC6842">
        <f t="shared" si="961"/>
        <v>1.0469310815575783E-2</v>
      </c>
      <c r="AD6842">
        <f t="shared" si="956"/>
        <v>1.0444670815575784E-2</v>
      </c>
      <c r="AE6842">
        <f>Sheet2!$B$17+Sheet2!$B$18*'Portfolio allocation'!K6842</f>
        <v>9.1356509322043297E-4</v>
      </c>
      <c r="AF6842">
        <f t="shared" si="962"/>
        <v>9.5311057223553507E-3</v>
      </c>
      <c r="AH6842" s="2">
        <v>42450</v>
      </c>
      <c r="AI6842">
        <v>1.921</v>
      </c>
      <c r="AJ6842">
        <v>0.61599999999999999</v>
      </c>
      <c r="AK6842">
        <v>1.12595</v>
      </c>
      <c r="AR6842" s="3"/>
    </row>
    <row r="6843" spans="1:44" hidden="1" outlineLevel="1" x14ac:dyDescent="0.2">
      <c r="A6843" s="2">
        <v>42451</v>
      </c>
      <c r="B6843">
        <v>14.17</v>
      </c>
      <c r="E6843" s="2">
        <v>42451</v>
      </c>
      <c r="F6843">
        <v>2049.8000000000002</v>
      </c>
      <c r="G6843">
        <f t="shared" si="957"/>
        <v>-8.7736400857851837E-4</v>
      </c>
      <c r="H6843" s="2">
        <v>42451</v>
      </c>
      <c r="I6843">
        <v>3853.18</v>
      </c>
      <c r="J6843">
        <f t="shared" si="958"/>
        <v>-7.2355334714735431E-4</v>
      </c>
      <c r="K6843">
        <f t="shared" si="954"/>
        <v>-7.4819334714735434E-4</v>
      </c>
      <c r="L6843">
        <v>-6.4088970929984598E-3</v>
      </c>
      <c r="N6843" s="2">
        <v>42451</v>
      </c>
      <c r="O6843">
        <v>54.07</v>
      </c>
      <c r="Q6843" s="2">
        <v>42451</v>
      </c>
      <c r="R6843">
        <v>80105</v>
      </c>
      <c r="S6843" s="8">
        <f t="shared" si="959"/>
        <v>3.8990458917400606E-3</v>
      </c>
      <c r="T6843" s="9">
        <f t="shared" si="955"/>
        <v>3.8744058917400607E-3</v>
      </c>
      <c r="U6843" s="3">
        <f>Sheet1!$B$17+Sheet1!$B$18*'Portfolio allocation'!K6843</f>
        <v>-3.7054748523382831E-4</v>
      </c>
      <c r="V6843" s="13">
        <f t="shared" si="960"/>
        <v>4.2449533769738888E-3</v>
      </c>
      <c r="W6843" s="13"/>
      <c r="X6843" s="2">
        <v>42451</v>
      </c>
      <c r="Y6843">
        <v>141.4599</v>
      </c>
      <c r="AA6843" s="2">
        <v>42451</v>
      </c>
      <c r="AB6843">
        <v>2227.37</v>
      </c>
      <c r="AC6843">
        <f t="shared" si="961"/>
        <v>-3.5654531301727577E-3</v>
      </c>
      <c r="AD6843">
        <f t="shared" si="956"/>
        <v>-3.5900131301727575E-3</v>
      </c>
      <c r="AE6843">
        <f>Sheet2!$B$17+Sheet2!$B$18*'Portfolio allocation'!K6843</f>
        <v>-6.119256010577263E-4</v>
      </c>
      <c r="AF6843">
        <f t="shared" si="962"/>
        <v>-2.9780875291150312E-3</v>
      </c>
      <c r="AH6843" s="2">
        <v>42451</v>
      </c>
      <c r="AI6843">
        <v>1.9350000000000001</v>
      </c>
      <c r="AJ6843">
        <v>0.61399999999999999</v>
      </c>
      <c r="AK6843">
        <v>1.1226499999999999</v>
      </c>
      <c r="AR6843" s="3"/>
    </row>
    <row r="6844" spans="1:44" hidden="1" outlineLevel="1" x14ac:dyDescent="0.2">
      <c r="A6844" s="2">
        <v>42452</v>
      </c>
      <c r="B6844">
        <v>14.94</v>
      </c>
      <c r="E6844" s="2">
        <v>42452</v>
      </c>
      <c r="F6844">
        <v>2036.71</v>
      </c>
      <c r="G6844">
        <f t="shared" si="957"/>
        <v>-6.3859888769636219E-3</v>
      </c>
      <c r="H6844" s="2">
        <v>42452</v>
      </c>
      <c r="I6844">
        <v>3828.58</v>
      </c>
      <c r="J6844">
        <f t="shared" si="958"/>
        <v>-6.38433709299846E-3</v>
      </c>
      <c r="K6844">
        <f t="shared" si="954"/>
        <v>-6.4088970929984598E-3</v>
      </c>
      <c r="L6844">
        <v>-4.004385609285622E-4</v>
      </c>
      <c r="N6844" s="2">
        <v>42452</v>
      </c>
      <c r="O6844">
        <v>53.97</v>
      </c>
      <c r="Q6844" s="2">
        <v>42452</v>
      </c>
      <c r="R6844">
        <v>79956.88</v>
      </c>
      <c r="S6844" s="8">
        <f t="shared" si="959"/>
        <v>-1.8490730915672327E-3</v>
      </c>
      <c r="T6844" s="9">
        <f t="shared" si="955"/>
        <v>-1.8736330915672327E-3</v>
      </c>
      <c r="U6844" s="3">
        <f>Sheet1!$B$17+Sheet1!$B$18*'Portfolio allocation'!K6844</f>
        <v>-6.864650283785129E-3</v>
      </c>
      <c r="V6844" s="13">
        <f t="shared" si="960"/>
        <v>4.9910171922178965E-3</v>
      </c>
      <c r="W6844" s="13"/>
      <c r="X6844" s="2">
        <v>42452</v>
      </c>
      <c r="Y6844">
        <v>138.8809</v>
      </c>
      <c r="AA6844" s="2">
        <v>42452</v>
      </c>
      <c r="AB6844">
        <v>2186.77</v>
      </c>
      <c r="AC6844">
        <f t="shared" si="961"/>
        <v>-1.822777535838227E-2</v>
      </c>
      <c r="AD6844">
        <f t="shared" si="956"/>
        <v>-1.8252095358382271E-2</v>
      </c>
      <c r="AE6844">
        <f>Sheet2!$B$17+Sheet2!$B$18*'Portfolio allocation'!K6844</f>
        <v>-5.6455677894825355E-3</v>
      </c>
      <c r="AF6844">
        <f t="shared" si="962"/>
        <v>-1.2606527568899736E-2</v>
      </c>
      <c r="AH6844" s="2">
        <v>42452</v>
      </c>
      <c r="AI6844">
        <v>1.875</v>
      </c>
      <c r="AJ6844">
        <v>0.60799999999999998</v>
      </c>
      <c r="AK6844">
        <v>1.1174999999999999</v>
      </c>
      <c r="AR6844" s="3"/>
    </row>
    <row r="6845" spans="1:44" hidden="1" outlineLevel="1" x14ac:dyDescent="0.2">
      <c r="A6845" s="2">
        <v>42453</v>
      </c>
      <c r="B6845">
        <v>14.74</v>
      </c>
      <c r="E6845" s="2">
        <v>42453</v>
      </c>
      <c r="F6845">
        <v>2035.94</v>
      </c>
      <c r="G6845">
        <f t="shared" si="957"/>
        <v>-3.7806069592627445E-4</v>
      </c>
      <c r="H6845" s="2">
        <v>42453</v>
      </c>
      <c r="I6845">
        <v>3827.14</v>
      </c>
      <c r="J6845">
        <f t="shared" si="958"/>
        <v>-3.7611856092856222E-4</v>
      </c>
      <c r="K6845">
        <f t="shared" si="954"/>
        <v>-4.004385609285622E-4</v>
      </c>
      <c r="L6845">
        <v>-2.444E-5</v>
      </c>
      <c r="N6845" s="2">
        <v>42453</v>
      </c>
      <c r="O6845">
        <v>54.21</v>
      </c>
      <c r="Q6845" s="2">
        <v>42453</v>
      </c>
      <c r="R6845">
        <v>80312.44</v>
      </c>
      <c r="S6845" s="8">
        <f t="shared" si="959"/>
        <v>4.4468968774169504E-3</v>
      </c>
      <c r="T6845" s="9">
        <f t="shared" si="955"/>
        <v>4.42257687741695E-3</v>
      </c>
      <c r="U6845" s="3">
        <f>Sheet1!$B$17+Sheet1!$B$18*'Portfolio allocation'!K6845</f>
        <v>2.8405618794673769E-5</v>
      </c>
      <c r="V6845" s="13">
        <f t="shared" si="960"/>
        <v>4.394171258622276E-3</v>
      </c>
      <c r="W6845" s="13"/>
      <c r="X6845" s="2">
        <v>42453</v>
      </c>
      <c r="Y6845">
        <v>141.31659999999999</v>
      </c>
      <c r="AA6845" s="2">
        <v>42453</v>
      </c>
      <c r="AB6845">
        <v>2225.12</v>
      </c>
      <c r="AC6845">
        <f t="shared" si="961"/>
        <v>1.7537281012635075E-2</v>
      </c>
      <c r="AD6845">
        <f t="shared" si="956"/>
        <v>1.7512841012635075E-2</v>
      </c>
      <c r="AE6845">
        <f>Sheet2!$B$17+Sheet2!$B$18*'Portfolio allocation'!K6845</f>
        <v>-3.0269317312497408E-4</v>
      </c>
      <c r="AF6845">
        <f t="shared" si="962"/>
        <v>1.7815534185760047E-2</v>
      </c>
      <c r="AH6845" s="2">
        <v>42453</v>
      </c>
      <c r="AI6845">
        <v>1.893</v>
      </c>
      <c r="AJ6845">
        <v>0.61099999999999999</v>
      </c>
      <c r="AK6845">
        <v>1.11635</v>
      </c>
      <c r="AR6845" s="3"/>
    </row>
    <row r="6846" spans="1:44" hidden="1" outlineLevel="1" x14ac:dyDescent="0.2">
      <c r="A6846" s="2">
        <v>42454</v>
      </c>
      <c r="B6846">
        <v>14.74</v>
      </c>
      <c r="E6846" s="2">
        <v>42454</v>
      </c>
      <c r="F6846">
        <v>2035.94</v>
      </c>
      <c r="G6846">
        <f t="shared" si="957"/>
        <v>0</v>
      </c>
      <c r="H6846" s="2">
        <v>42454</v>
      </c>
      <c r="I6846">
        <v>3827.14</v>
      </c>
      <c r="J6846">
        <f t="shared" si="958"/>
        <v>0</v>
      </c>
      <c r="K6846">
        <f t="shared" si="954"/>
        <v>-2.444E-5</v>
      </c>
      <c r="L6846">
        <v>5.2949845012208229E-4</v>
      </c>
      <c r="N6846" s="2">
        <v>42454</v>
      </c>
      <c r="O6846">
        <v>54.21</v>
      </c>
      <c r="Q6846" s="2">
        <v>42454</v>
      </c>
      <c r="R6846">
        <v>80312.44</v>
      </c>
      <c r="S6846" s="8">
        <f t="shared" si="959"/>
        <v>0</v>
      </c>
      <c r="T6846" s="9">
        <f t="shared" si="955"/>
        <v>-2.444E-5</v>
      </c>
      <c r="U6846" s="3">
        <f>Sheet1!$B$17+Sheet1!$B$18*'Portfolio allocation'!K6846</f>
        <v>4.5976069696266377E-4</v>
      </c>
      <c r="V6846" s="13">
        <f t="shared" si="960"/>
        <v>-4.8420069696266375E-4</v>
      </c>
      <c r="W6846" s="13"/>
      <c r="X6846" s="2">
        <v>42454</v>
      </c>
      <c r="Y6846">
        <v>141.31659999999999</v>
      </c>
      <c r="AA6846" s="2">
        <v>42454</v>
      </c>
      <c r="AB6846">
        <v>2225.12</v>
      </c>
      <c r="AC6846">
        <f t="shared" si="961"/>
        <v>0</v>
      </c>
      <c r="AD6846">
        <f t="shared" si="956"/>
        <v>-2.444E-5</v>
      </c>
      <c r="AE6846">
        <f>Sheet2!$B$17+Sheet2!$B$18*'Portfolio allocation'!K6846</f>
        <v>3.1654339843567925E-5</v>
      </c>
      <c r="AF6846">
        <f t="shared" si="962"/>
        <v>-5.6094339843567928E-5</v>
      </c>
      <c r="AH6846" s="2">
        <v>42454</v>
      </c>
      <c r="AI6846">
        <v>1.893</v>
      </c>
      <c r="AJ6846">
        <v>0.61099999999999999</v>
      </c>
      <c r="AK6846">
        <v>1.11635</v>
      </c>
      <c r="AR6846" s="3"/>
    </row>
    <row r="6847" spans="1:44" hidden="1" outlineLevel="1" x14ac:dyDescent="0.2">
      <c r="A6847" s="2">
        <v>42457</v>
      </c>
      <c r="B6847">
        <v>15.24</v>
      </c>
      <c r="E6847" s="2">
        <v>42457</v>
      </c>
      <c r="F6847">
        <v>2037.05</v>
      </c>
      <c r="G6847">
        <f t="shared" si="957"/>
        <v>5.4520270734892406E-4</v>
      </c>
      <c r="H6847" s="2">
        <v>42457</v>
      </c>
      <c r="I6847">
        <v>3829.26</v>
      </c>
      <c r="J6847">
        <f t="shared" si="958"/>
        <v>5.5393845012208232E-4</v>
      </c>
      <c r="K6847">
        <f t="shared" si="954"/>
        <v>5.2949845012208229E-4</v>
      </c>
      <c r="L6847">
        <v>8.9949795338001605E-3</v>
      </c>
      <c r="N6847" s="2">
        <v>42457</v>
      </c>
      <c r="O6847">
        <v>53.54</v>
      </c>
      <c r="Q6847" s="2">
        <v>42457</v>
      </c>
      <c r="R6847">
        <v>79319.81</v>
      </c>
      <c r="S6847" s="8">
        <f t="shared" si="959"/>
        <v>-1.2359604564373905E-2</v>
      </c>
      <c r="T6847" s="9">
        <f t="shared" si="955"/>
        <v>-1.2384044564373906E-2</v>
      </c>
      <c r="U6847" s="3">
        <f>Sheet1!$B$17+Sheet1!$B$18*'Portfolio allocation'!K6847</f>
        <v>1.0952529256099543E-3</v>
      </c>
      <c r="V6847" s="13">
        <f t="shared" si="960"/>
        <v>-1.347929748998386E-2</v>
      </c>
      <c r="W6847" s="13"/>
      <c r="X6847" s="2">
        <v>42457</v>
      </c>
      <c r="Y6847">
        <v>141.74639999999999</v>
      </c>
      <c r="AA6847" s="2">
        <v>42457</v>
      </c>
      <c r="AB6847">
        <v>2231.88</v>
      </c>
      <c r="AC6847">
        <f t="shared" si="961"/>
        <v>3.0380383979291548E-3</v>
      </c>
      <c r="AD6847">
        <f t="shared" si="956"/>
        <v>3.0129983979291547E-3</v>
      </c>
      <c r="AE6847">
        <f>Sheet2!$B$17+Sheet2!$B$18*'Portfolio allocation'!K6847</f>
        <v>5.2423054194013793E-4</v>
      </c>
      <c r="AF6847">
        <f t="shared" si="962"/>
        <v>2.4887678559890169E-3</v>
      </c>
      <c r="AH6847" s="2">
        <v>42457</v>
      </c>
      <c r="AI6847">
        <v>1.8720000000000001</v>
      </c>
      <c r="AJ6847">
        <v>0.626</v>
      </c>
      <c r="AK6847">
        <v>1.1214999999999999</v>
      </c>
      <c r="AR6847" s="3"/>
    </row>
    <row r="6848" spans="1:44" hidden="1" outlineLevel="1" x14ac:dyDescent="0.2">
      <c r="A6848" s="2">
        <v>42458</v>
      </c>
      <c r="B6848">
        <v>13.82</v>
      </c>
      <c r="E6848" s="2">
        <v>42458</v>
      </c>
      <c r="F6848">
        <v>2055.0100000000002</v>
      </c>
      <c r="G6848">
        <f t="shared" si="957"/>
        <v>8.8166711666382014E-3</v>
      </c>
      <c r="H6848" s="2">
        <v>42458</v>
      </c>
      <c r="I6848">
        <v>3863.8</v>
      </c>
      <c r="J6848">
        <f t="shared" si="958"/>
        <v>9.020019533800161E-3</v>
      </c>
      <c r="K6848">
        <f t="shared" si="954"/>
        <v>8.9949795338001605E-3</v>
      </c>
      <c r="L6848">
        <v>4.4306442942181881E-3</v>
      </c>
      <c r="N6848" s="2">
        <v>42458</v>
      </c>
      <c r="O6848">
        <v>54.71</v>
      </c>
      <c r="Q6848" s="2">
        <v>42458</v>
      </c>
      <c r="R6848">
        <v>81053.19</v>
      </c>
      <c r="S6848" s="8">
        <f t="shared" si="959"/>
        <v>2.1853052850227428E-2</v>
      </c>
      <c r="T6848" s="9">
        <f t="shared" si="955"/>
        <v>2.1828012850227427E-2</v>
      </c>
      <c r="U6848" s="3">
        <f>Sheet1!$B$17+Sheet1!$B$18*'Portfolio allocation'!K6848</f>
        <v>1.0807067368626902E-2</v>
      </c>
      <c r="V6848" s="13">
        <f t="shared" si="960"/>
        <v>1.1020945481600526E-2</v>
      </c>
      <c r="W6848" s="13"/>
      <c r="X6848" s="2">
        <v>42458</v>
      </c>
      <c r="Y6848">
        <v>142.63470000000001</v>
      </c>
      <c r="AA6848" s="2">
        <v>42458</v>
      </c>
      <c r="AB6848">
        <v>2245.87</v>
      </c>
      <c r="AC6848">
        <f t="shared" si="961"/>
        <v>6.2682581500796974E-3</v>
      </c>
      <c r="AD6848">
        <f t="shared" si="956"/>
        <v>6.2447381500796975E-3</v>
      </c>
      <c r="AE6848">
        <f>Sheet2!$B$17+Sheet2!$B$18*'Portfolio allocation'!K6848</f>
        <v>8.0519522955022939E-3</v>
      </c>
      <c r="AF6848">
        <f t="shared" si="962"/>
        <v>-1.8072141454225964E-3</v>
      </c>
      <c r="AH6848" s="2">
        <v>42458</v>
      </c>
      <c r="AI6848">
        <v>1.8120000000000001</v>
      </c>
      <c r="AJ6848">
        <v>0.58799999999999997</v>
      </c>
      <c r="AK6848">
        <v>1.1185499999999999</v>
      </c>
      <c r="AR6848" s="3"/>
    </row>
    <row r="6849" spans="1:44" hidden="1" outlineLevel="1" x14ac:dyDescent="0.2">
      <c r="A6849" s="2">
        <v>42459</v>
      </c>
      <c r="B6849">
        <v>13.56</v>
      </c>
      <c r="E6849" s="2">
        <v>42459</v>
      </c>
      <c r="F6849">
        <v>2063.9499999999998</v>
      </c>
      <c r="G6849">
        <f t="shared" si="957"/>
        <v>4.3503437939473866E-3</v>
      </c>
      <c r="H6849" s="2">
        <v>42459</v>
      </c>
      <c r="I6849">
        <v>3881.01</v>
      </c>
      <c r="J6849">
        <f t="shared" si="958"/>
        <v>4.454164294218188E-3</v>
      </c>
      <c r="K6849">
        <f t="shared" si="954"/>
        <v>4.4306442942181881E-3</v>
      </c>
      <c r="L6849">
        <v>-2.0601926009981915E-3</v>
      </c>
      <c r="N6849" s="2">
        <v>42459</v>
      </c>
      <c r="O6849">
        <v>55.05</v>
      </c>
      <c r="Q6849" s="2">
        <v>42459</v>
      </c>
      <c r="R6849">
        <v>81556.88</v>
      </c>
      <c r="S6849" s="8">
        <f t="shared" si="959"/>
        <v>6.2143143286526037E-3</v>
      </c>
      <c r="T6849" s="9">
        <f t="shared" si="955"/>
        <v>6.1907943286526037E-3</v>
      </c>
      <c r="U6849" s="3">
        <f>Sheet1!$B$17+Sheet1!$B$18*'Portfolio allocation'!K6849</f>
        <v>5.570746306140538E-3</v>
      </c>
      <c r="V6849" s="13">
        <f t="shared" si="960"/>
        <v>6.2004802251206578E-4</v>
      </c>
      <c r="W6849" s="13"/>
      <c r="X6849" s="2">
        <v>42459</v>
      </c>
      <c r="Y6849">
        <v>141.756</v>
      </c>
      <c r="AA6849" s="2">
        <v>42459</v>
      </c>
      <c r="AB6849">
        <v>2232.04</v>
      </c>
      <c r="AC6849">
        <f t="shared" si="961"/>
        <v>-6.1579699626425066E-3</v>
      </c>
      <c r="AD6849">
        <f t="shared" si="956"/>
        <v>-6.1826099626425069E-3</v>
      </c>
      <c r="AE6849">
        <f>Sheet2!$B$17+Sheet2!$B$18*'Portfolio allocation'!K6849</f>
        <v>3.9932289537423418E-3</v>
      </c>
      <c r="AF6849">
        <f t="shared" si="962"/>
        <v>-1.0175838916384849E-2</v>
      </c>
      <c r="AH6849" s="2">
        <v>42459</v>
      </c>
      <c r="AI6849">
        <v>1.83</v>
      </c>
      <c r="AJ6849">
        <v>0.61599999999999999</v>
      </c>
      <c r="AK6849">
        <v>1.1355</v>
      </c>
      <c r="AR6849" s="3"/>
    </row>
    <row r="6850" spans="1:44" hidden="1" outlineLevel="1" x14ac:dyDescent="0.2">
      <c r="A6850" s="2">
        <v>42460</v>
      </c>
      <c r="B6850">
        <v>13.95</v>
      </c>
      <c r="E6850" s="2">
        <v>42460</v>
      </c>
      <c r="F6850">
        <v>2059.7399999999998</v>
      </c>
      <c r="G6850">
        <f t="shared" si="957"/>
        <v>-2.0397780953995692E-3</v>
      </c>
      <c r="H6850" s="2">
        <v>42460</v>
      </c>
      <c r="I6850">
        <v>3873.11</v>
      </c>
      <c r="J6850">
        <f t="shared" si="958"/>
        <v>-2.0355526009981917E-3</v>
      </c>
      <c r="K6850">
        <f t="shared" si="954"/>
        <v>-2.0601926009981915E-3</v>
      </c>
      <c r="L6850">
        <v>6.3148554600306935E-3</v>
      </c>
      <c r="N6850" s="2">
        <v>42460</v>
      </c>
      <c r="O6850">
        <v>55.23</v>
      </c>
      <c r="Q6850" s="2">
        <v>42460</v>
      </c>
      <c r="R6850">
        <v>81823.56</v>
      </c>
      <c r="S6850" s="8">
        <f t="shared" si="959"/>
        <v>3.2698651542333312E-3</v>
      </c>
      <c r="T6850" s="9">
        <f t="shared" si="955"/>
        <v>3.2452251542333314E-3</v>
      </c>
      <c r="U6850" s="3">
        <f>Sheet1!$B$17+Sheet1!$B$18*'Portfolio allocation'!K6850</f>
        <v>-1.875706279734368E-3</v>
      </c>
      <c r="V6850" s="13">
        <f t="shared" si="960"/>
        <v>5.120931433967699E-3</v>
      </c>
      <c r="W6850" s="13"/>
      <c r="X6850" s="2">
        <v>42460</v>
      </c>
      <c r="Y6850">
        <v>144.65969999999999</v>
      </c>
      <c r="AA6850" s="2">
        <v>42460</v>
      </c>
      <c r="AB6850">
        <v>2277.7600000000002</v>
      </c>
      <c r="AC6850">
        <f t="shared" si="961"/>
        <v>2.0483503879858977E-2</v>
      </c>
      <c r="AD6850">
        <f t="shared" si="956"/>
        <v>2.0459783879858976E-2</v>
      </c>
      <c r="AE6850">
        <f>Sheet2!$B$17+Sheet2!$B$18*'Portfolio allocation'!K6850</f>
        <v>-1.7785888097101498E-3</v>
      </c>
      <c r="AF6850">
        <f t="shared" si="962"/>
        <v>2.2238372689569127E-2</v>
      </c>
      <c r="AH6850" s="2">
        <v>42460</v>
      </c>
      <c r="AI6850">
        <v>1.784</v>
      </c>
      <c r="AJ6850">
        <v>0.59299999999999997</v>
      </c>
      <c r="AK6850">
        <v>1.1395500000000001</v>
      </c>
      <c r="AR6850" s="3"/>
    </row>
    <row r="6851" spans="1:44" hidden="1" outlineLevel="1" x14ac:dyDescent="0.2">
      <c r="A6851" s="2">
        <v>42461</v>
      </c>
      <c r="B6851">
        <v>13.1</v>
      </c>
      <c r="E6851" s="2">
        <v>42461</v>
      </c>
      <c r="F6851">
        <v>2072.7800000000002</v>
      </c>
      <c r="G6851">
        <f t="shared" si="957"/>
        <v>6.3308961325216906E-3</v>
      </c>
      <c r="H6851" s="2">
        <v>42461</v>
      </c>
      <c r="I6851">
        <v>3897.66</v>
      </c>
      <c r="J6851">
        <f t="shared" si="958"/>
        <v>6.3385754600306932E-3</v>
      </c>
      <c r="K6851">
        <f t="shared" si="954"/>
        <v>6.3148554600306935E-3</v>
      </c>
      <c r="L6851">
        <v>-3.0157785128512773E-3</v>
      </c>
      <c r="N6851" s="2">
        <v>42461</v>
      </c>
      <c r="O6851">
        <v>55.57</v>
      </c>
      <c r="Q6851" s="2">
        <v>42461</v>
      </c>
      <c r="R6851">
        <v>82327.25</v>
      </c>
      <c r="S6851" s="8">
        <f t="shared" si="959"/>
        <v>6.1558064694324788E-3</v>
      </c>
      <c r="T6851" s="9">
        <f t="shared" si="955"/>
        <v>6.1320864694324791E-3</v>
      </c>
      <c r="U6851" s="3">
        <f>Sheet1!$B$17+Sheet1!$B$18*'Portfolio allocation'!K6851</f>
        <v>7.7323611078218505E-3</v>
      </c>
      <c r="V6851" s="13">
        <f t="shared" si="960"/>
        <v>-1.6002746383893714E-3</v>
      </c>
      <c r="W6851" s="13"/>
      <c r="X6851" s="2">
        <v>42461</v>
      </c>
      <c r="Y6851">
        <v>145.68170000000001</v>
      </c>
      <c r="AA6851" s="2">
        <v>42461</v>
      </c>
      <c r="AB6851">
        <v>2293.85</v>
      </c>
      <c r="AC6851">
        <f t="shared" si="961"/>
        <v>7.0639575723516757E-3</v>
      </c>
      <c r="AD6851">
        <f t="shared" si="956"/>
        <v>7.0397175723516756E-3</v>
      </c>
      <c r="AE6851">
        <f>Sheet2!$B$17+Sheet2!$B$18*'Portfolio allocation'!K6851</f>
        <v>5.6687175929572703E-3</v>
      </c>
      <c r="AF6851">
        <f t="shared" si="962"/>
        <v>1.3709999793944053E-3</v>
      </c>
      <c r="AH6851" s="2">
        <v>42461</v>
      </c>
      <c r="AI6851">
        <v>1.7909999999999999</v>
      </c>
      <c r="AJ6851">
        <v>0.60599999999999998</v>
      </c>
      <c r="AK6851">
        <v>1.1345000000000001</v>
      </c>
      <c r="AR6851" s="3"/>
    </row>
    <row r="6852" spans="1:44" hidden="1" outlineLevel="1" x14ac:dyDescent="0.2">
      <c r="A6852" s="2">
        <v>42464</v>
      </c>
      <c r="B6852">
        <v>14.12</v>
      </c>
      <c r="E6852" s="2">
        <v>42464</v>
      </c>
      <c r="F6852">
        <v>2066.13</v>
      </c>
      <c r="G6852">
        <f t="shared" si="957"/>
        <v>-3.2082517199124583E-3</v>
      </c>
      <c r="H6852" s="2">
        <v>42464</v>
      </c>
      <c r="I6852">
        <v>3886</v>
      </c>
      <c r="J6852">
        <f t="shared" si="958"/>
        <v>-2.9915385128512773E-3</v>
      </c>
      <c r="K6852">
        <f t="shared" ref="K6852:K6915" si="963">J6852-(AJ6851/25000)</f>
        <v>-3.0157785128512773E-3</v>
      </c>
      <c r="L6852">
        <v>-1.0165173710756545E-2</v>
      </c>
      <c r="N6852" s="2">
        <v>42464</v>
      </c>
      <c r="O6852">
        <v>55.43</v>
      </c>
      <c r="Q6852" s="2">
        <v>42464</v>
      </c>
      <c r="R6852">
        <v>82119.88</v>
      </c>
      <c r="S6852" s="8">
        <f t="shared" si="959"/>
        <v>-2.5188500769792732E-3</v>
      </c>
      <c r="T6852" s="9">
        <f t="shared" ref="T6852:T6915" si="964">S6852-(AJ6851/100/250)</f>
        <v>-2.5430900769792732E-3</v>
      </c>
      <c r="U6852" s="3">
        <f>Sheet1!$B$17+Sheet1!$B$18*'Portfolio allocation'!K6852</f>
        <v>-2.9719786555797989E-3</v>
      </c>
      <c r="V6852" s="13">
        <f t="shared" si="960"/>
        <v>4.2888857860052566E-4</v>
      </c>
      <c r="W6852" s="13"/>
      <c r="X6852" s="2">
        <v>42464</v>
      </c>
      <c r="Y6852">
        <v>145.25190000000001</v>
      </c>
      <c r="AA6852" s="2">
        <v>42464</v>
      </c>
      <c r="AB6852">
        <v>2287.08</v>
      </c>
      <c r="AC6852">
        <f t="shared" si="961"/>
        <v>-2.9513699675218774E-3</v>
      </c>
      <c r="AD6852">
        <f t="shared" ref="AD6852:AD6915" si="965">AC6852-AJ6852/25000</f>
        <v>-2.9750099675218775E-3</v>
      </c>
      <c r="AE6852">
        <f>Sheet2!$B$17+Sheet2!$B$18*'Portfolio allocation'!K6852</f>
        <v>-2.6283201817314341E-3</v>
      </c>
      <c r="AF6852">
        <f t="shared" si="962"/>
        <v>-3.4668978579044342E-4</v>
      </c>
      <c r="AH6852" s="2">
        <v>42464</v>
      </c>
      <c r="AI6852">
        <v>1.7789999999999999</v>
      </c>
      <c r="AJ6852">
        <v>0.59099999999999997</v>
      </c>
      <c r="AK6852">
        <v>1.13815</v>
      </c>
      <c r="AR6852" s="3"/>
    </row>
    <row r="6853" spans="1:44" hidden="1" outlineLevel="1" x14ac:dyDescent="0.2">
      <c r="A6853" s="2">
        <v>42465</v>
      </c>
      <c r="B6853">
        <v>15.42</v>
      </c>
      <c r="E6853" s="2">
        <v>42465</v>
      </c>
      <c r="F6853">
        <v>2045.17</v>
      </c>
      <c r="G6853">
        <f t="shared" ref="G6853:G6916" si="966">(F6853/F6852)-1</f>
        <v>-1.0144569799577008E-2</v>
      </c>
      <c r="H6853" s="2">
        <v>42465</v>
      </c>
      <c r="I6853">
        <v>3846.59</v>
      </c>
      <c r="J6853">
        <f t="shared" ref="J6853:J6916" si="967">(I6853/I6852)-1</f>
        <v>-1.0141533710756545E-2</v>
      </c>
      <c r="K6853">
        <f t="shared" si="963"/>
        <v>-1.0165173710756545E-2</v>
      </c>
      <c r="L6853">
        <v>1.0849767118928572E-2</v>
      </c>
      <c r="N6853" s="2">
        <v>42465</v>
      </c>
      <c r="O6853">
        <v>54.56</v>
      </c>
      <c r="Q6853" s="2">
        <v>42465</v>
      </c>
      <c r="R6853">
        <v>80830.94</v>
      </c>
      <c r="S6853" s="8">
        <f t="shared" ref="S6853:S6916" si="968">R6853/R6852-1</f>
        <v>-1.569583394422891E-2</v>
      </c>
      <c r="T6853" s="9">
        <f t="shared" si="964"/>
        <v>-1.5719473944228908E-2</v>
      </c>
      <c r="U6853" s="3">
        <f>Sheet1!$B$17+Sheet1!$B$18*'Portfolio allocation'!K6853</f>
        <v>-1.1173946016386294E-2</v>
      </c>
      <c r="V6853" s="13">
        <f t="shared" ref="V6853:V6916" si="969">T6853-U6853</f>
        <v>-4.5455279278426141E-3</v>
      </c>
      <c r="W6853" s="13"/>
      <c r="X6853" s="2">
        <v>42465</v>
      </c>
      <c r="Y6853">
        <v>143.2747</v>
      </c>
      <c r="AA6853" s="2">
        <v>42465</v>
      </c>
      <c r="AB6853">
        <v>2255.9499999999998</v>
      </c>
      <c r="AC6853">
        <f t="shared" ref="AC6853:AC6916" si="970">AB6853/AB6852-1</f>
        <v>-1.3611242282736136E-2</v>
      </c>
      <c r="AD6853">
        <f t="shared" si="965"/>
        <v>-1.3633442282736136E-2</v>
      </c>
      <c r="AE6853">
        <f>Sheet2!$B$17+Sheet2!$B$18*'Portfolio allocation'!K6853</f>
        <v>-8.9857447892767364E-3</v>
      </c>
      <c r="AF6853">
        <f t="shared" ref="AF6853:AF6916" si="971">AD6853-AE6853</f>
        <v>-4.6476974934593993E-3</v>
      </c>
      <c r="AH6853" s="2">
        <v>42465</v>
      </c>
      <c r="AI6853">
        <v>1.7270000000000001</v>
      </c>
      <c r="AJ6853">
        <v>0.55500000000000005</v>
      </c>
      <c r="AK6853">
        <v>1.1375500000000001</v>
      </c>
      <c r="AR6853" s="3"/>
    </row>
    <row r="6854" spans="1:44" hidden="1" outlineLevel="1" x14ac:dyDescent="0.2">
      <c r="A6854" s="2">
        <v>42466</v>
      </c>
      <c r="B6854">
        <v>14.09</v>
      </c>
      <c r="E6854" s="2">
        <v>42466</v>
      </c>
      <c r="F6854">
        <v>2066.66</v>
      </c>
      <c r="G6854">
        <f t="shared" si="966"/>
        <v>1.0507683957812652E-2</v>
      </c>
      <c r="H6854" s="2">
        <v>42466</v>
      </c>
      <c r="I6854">
        <v>3888.41</v>
      </c>
      <c r="J6854">
        <f t="shared" si="967"/>
        <v>1.0871967118928572E-2</v>
      </c>
      <c r="K6854">
        <f t="shared" si="963"/>
        <v>1.0849767118928572E-2</v>
      </c>
      <c r="L6854">
        <v>-1.1962693258375477E-2</v>
      </c>
      <c r="N6854" s="2">
        <v>42466</v>
      </c>
      <c r="O6854">
        <v>55.12</v>
      </c>
      <c r="Q6854" s="2">
        <v>42466</v>
      </c>
      <c r="R6854">
        <v>81660.56</v>
      </c>
      <c r="S6854" s="8">
        <f t="shared" si="968"/>
        <v>1.0263644094699265E-2</v>
      </c>
      <c r="T6854" s="9">
        <f t="shared" si="964"/>
        <v>1.0241444094699265E-2</v>
      </c>
      <c r="U6854" s="3">
        <f>Sheet1!$B$17+Sheet1!$B$18*'Portfolio allocation'!K6854</f>
        <v>1.2934926692854723E-2</v>
      </c>
      <c r="V6854" s="13">
        <f t="shared" si="969"/>
        <v>-2.693482598155458E-3</v>
      </c>
      <c r="W6854" s="13"/>
      <c r="X6854" s="2">
        <v>42466</v>
      </c>
      <c r="Y6854">
        <v>143.2938</v>
      </c>
      <c r="AA6854" s="2">
        <v>42466</v>
      </c>
      <c r="AB6854">
        <v>2256.25</v>
      </c>
      <c r="AC6854">
        <f t="shared" si="970"/>
        <v>1.3298167069319966E-4</v>
      </c>
      <c r="AD6854">
        <f t="shared" si="965"/>
        <v>1.1090167069319966E-4</v>
      </c>
      <c r="AE6854">
        <f>Sheet2!$B$17+Sheet2!$B$18*'Portfolio allocation'!K6854</f>
        <v>9.7012767361094911E-3</v>
      </c>
      <c r="AF6854">
        <f t="shared" si="971"/>
        <v>-9.5903750654162921E-3</v>
      </c>
      <c r="AH6854" s="2">
        <v>42466</v>
      </c>
      <c r="AI6854">
        <v>1.7529999999999999</v>
      </c>
      <c r="AJ6854">
        <v>0.55200000000000005</v>
      </c>
      <c r="AK6854">
        <v>1.1374500000000001</v>
      </c>
      <c r="AR6854" s="3"/>
    </row>
    <row r="6855" spans="1:44" hidden="1" outlineLevel="1" x14ac:dyDescent="0.2">
      <c r="A6855" s="2">
        <v>42467</v>
      </c>
      <c r="B6855">
        <v>16.16</v>
      </c>
      <c r="E6855" s="2">
        <v>42467</v>
      </c>
      <c r="F6855">
        <v>2041.91</v>
      </c>
      <c r="G6855">
        <f t="shared" si="966"/>
        <v>-1.1975845083371128E-2</v>
      </c>
      <c r="H6855" s="2">
        <v>42467</v>
      </c>
      <c r="I6855">
        <v>3841.98</v>
      </c>
      <c r="J6855">
        <f t="shared" si="967"/>
        <v>-1.1940613258375476E-2</v>
      </c>
      <c r="K6855">
        <f t="shared" si="963"/>
        <v>-1.1962693258375477E-2</v>
      </c>
      <c r="L6855">
        <v>2.7743536045477034E-3</v>
      </c>
      <c r="N6855" s="2">
        <v>42467</v>
      </c>
      <c r="O6855">
        <v>54.46</v>
      </c>
      <c r="Q6855" s="2">
        <v>42467</v>
      </c>
      <c r="R6855">
        <v>80682.81</v>
      </c>
      <c r="S6855" s="8">
        <f t="shared" si="968"/>
        <v>-1.1973344292520172E-2</v>
      </c>
      <c r="T6855" s="9">
        <f t="shared" si="964"/>
        <v>-1.1995424292520172E-2</v>
      </c>
      <c r="U6855" s="3">
        <f>Sheet1!$B$17+Sheet1!$B$18*'Portfolio allocation'!K6855</f>
        <v>-1.3236105996618163E-2</v>
      </c>
      <c r="V6855" s="13">
        <f t="shared" si="969"/>
        <v>1.2406817040979904E-3</v>
      </c>
      <c r="W6855" s="13"/>
      <c r="X6855" s="2">
        <v>42467</v>
      </c>
      <c r="Y6855">
        <v>141.60310000000001</v>
      </c>
      <c r="AA6855" s="2">
        <v>42467</v>
      </c>
      <c r="AB6855">
        <v>2229.63</v>
      </c>
      <c r="AC6855">
        <f t="shared" si="970"/>
        <v>-1.1798337950138404E-2</v>
      </c>
      <c r="AD6855">
        <f t="shared" si="965"/>
        <v>-1.1819417950138404E-2</v>
      </c>
      <c r="AE6855">
        <f>Sheet2!$B$17+Sheet2!$B$18*'Portfolio allocation'!K6855</f>
        <v>-1.0584145029890728E-2</v>
      </c>
      <c r="AF6855">
        <f t="shared" si="971"/>
        <v>-1.2352729202476757E-3</v>
      </c>
      <c r="AH6855" s="2">
        <v>42467</v>
      </c>
      <c r="AI6855">
        <v>1.6890000000000001</v>
      </c>
      <c r="AJ6855">
        <v>0.52700000000000002</v>
      </c>
      <c r="AK6855">
        <v>1.1382000000000001</v>
      </c>
      <c r="AR6855" s="3"/>
    </row>
    <row r="6856" spans="1:44" hidden="1" outlineLevel="1" x14ac:dyDescent="0.2">
      <c r="A6856" s="2">
        <v>42468</v>
      </c>
      <c r="B6856">
        <v>15.36</v>
      </c>
      <c r="E6856" s="2">
        <v>42468</v>
      </c>
      <c r="F6856">
        <v>2047.6</v>
      </c>
      <c r="G6856">
        <f t="shared" si="966"/>
        <v>2.7866066574921966E-3</v>
      </c>
      <c r="H6856" s="2">
        <v>42468</v>
      </c>
      <c r="I6856">
        <v>3852.72</v>
      </c>
      <c r="J6856">
        <f t="shared" si="967"/>
        <v>2.7954336045477035E-3</v>
      </c>
      <c r="K6856">
        <f t="shared" si="963"/>
        <v>2.7743536045477034E-3</v>
      </c>
      <c r="L6856">
        <v>-2.7589651313357617E-3</v>
      </c>
      <c r="N6856" s="2">
        <v>42468</v>
      </c>
      <c r="O6856">
        <v>54.42</v>
      </c>
      <c r="Q6856" s="2">
        <v>42468</v>
      </c>
      <c r="R6856">
        <v>80623.56</v>
      </c>
      <c r="S6856" s="8">
        <f t="shared" si="968"/>
        <v>-7.3435716976144594E-4</v>
      </c>
      <c r="T6856" s="9">
        <f t="shared" si="964"/>
        <v>-7.5543716976144597E-4</v>
      </c>
      <c r="U6856" s="3">
        <f>Sheet1!$B$17+Sheet1!$B$18*'Portfolio allocation'!K6856</f>
        <v>3.6706076509623654E-3</v>
      </c>
      <c r="V6856" s="13">
        <f t="shared" si="969"/>
        <v>-4.4260448207238115E-3</v>
      </c>
      <c r="W6856" s="13"/>
      <c r="X6856" s="2">
        <v>42468</v>
      </c>
      <c r="Y6856">
        <v>142.65379999999999</v>
      </c>
      <c r="AA6856" s="2">
        <v>42468</v>
      </c>
      <c r="AB6856">
        <v>2246.17</v>
      </c>
      <c r="AC6856">
        <f t="shared" si="970"/>
        <v>7.4182711929782208E-3</v>
      </c>
      <c r="AD6856">
        <f t="shared" si="965"/>
        <v>7.3976311929782211E-3</v>
      </c>
      <c r="AE6856">
        <f>Sheet2!$B$17+Sheet2!$B$18*'Portfolio allocation'!K6856</f>
        <v>2.5204130166901454E-3</v>
      </c>
      <c r="AF6856">
        <f t="shared" si="971"/>
        <v>4.8772181762880753E-3</v>
      </c>
      <c r="AH6856" s="2">
        <v>42468</v>
      </c>
      <c r="AI6856">
        <v>1.722</v>
      </c>
      <c r="AJ6856">
        <v>0.51600000000000001</v>
      </c>
      <c r="AK6856">
        <v>1.1407499999999999</v>
      </c>
      <c r="AR6856" s="3"/>
    </row>
    <row r="6857" spans="1:44" hidden="1" outlineLevel="1" x14ac:dyDescent="0.2">
      <c r="A6857" s="2">
        <v>42471</v>
      </c>
      <c r="B6857">
        <v>16.260000000000002</v>
      </c>
      <c r="E6857" s="2">
        <v>42471</v>
      </c>
      <c r="F6857">
        <v>2041.99</v>
      </c>
      <c r="G6857">
        <f t="shared" si="966"/>
        <v>-2.7397929283062838E-3</v>
      </c>
      <c r="H6857" s="2">
        <v>42471</v>
      </c>
      <c r="I6857">
        <v>3842.17</v>
      </c>
      <c r="J6857">
        <f t="shared" si="967"/>
        <v>-2.7383251313357615E-3</v>
      </c>
      <c r="K6857">
        <f t="shared" si="963"/>
        <v>-2.7589651313357617E-3</v>
      </c>
      <c r="L6857">
        <v>9.6746021246326801E-3</v>
      </c>
      <c r="N6857" s="2">
        <v>42471</v>
      </c>
      <c r="O6857">
        <v>54.31</v>
      </c>
      <c r="Q6857" s="2">
        <v>42471</v>
      </c>
      <c r="R6857">
        <v>80460.56</v>
      </c>
      <c r="S6857" s="8">
        <f t="shared" si="968"/>
        <v>-2.0217415356007518E-3</v>
      </c>
      <c r="T6857" s="9">
        <f t="shared" si="964"/>
        <v>-2.0423815356007519E-3</v>
      </c>
      <c r="U6857" s="3">
        <f>Sheet1!$B$17+Sheet1!$B$18*'Portfolio allocation'!K6857</f>
        <v>-2.6773558357885861E-3</v>
      </c>
      <c r="V6857" s="13">
        <f t="shared" si="969"/>
        <v>6.3497430018783418E-4</v>
      </c>
      <c r="W6857" s="13"/>
      <c r="X6857" s="2">
        <v>42471</v>
      </c>
      <c r="Y6857">
        <v>142.5583</v>
      </c>
      <c r="AA6857" s="2">
        <v>42471</v>
      </c>
      <c r="AB6857">
        <v>2244.67</v>
      </c>
      <c r="AC6857">
        <f t="shared" si="970"/>
        <v>-6.6780341648231545E-4</v>
      </c>
      <c r="AD6857">
        <f t="shared" si="965"/>
        <v>-6.8824341648231549E-4</v>
      </c>
      <c r="AE6857">
        <f>Sheet2!$B$17+Sheet2!$B$18*'Portfolio allocation'!K6857</f>
        <v>-2.3999551709859065E-3</v>
      </c>
      <c r="AF6857">
        <f t="shared" si="971"/>
        <v>1.711711754503591E-3</v>
      </c>
      <c r="AH6857" s="2">
        <v>42471</v>
      </c>
      <c r="AI6857">
        <v>1.724</v>
      </c>
      <c r="AJ6857">
        <v>0.51100000000000001</v>
      </c>
      <c r="AK6857">
        <v>1.1443000000000001</v>
      </c>
      <c r="AR6857" s="3"/>
    </row>
    <row r="6858" spans="1:44" hidden="1" outlineLevel="1" x14ac:dyDescent="0.2">
      <c r="A6858" s="2">
        <v>42472</v>
      </c>
      <c r="B6858">
        <v>14.85</v>
      </c>
      <c r="E6858" s="2">
        <v>42472</v>
      </c>
      <c r="F6858">
        <v>2061.7199999999998</v>
      </c>
      <c r="G6858">
        <f t="shared" si="966"/>
        <v>9.6621433013872604E-3</v>
      </c>
      <c r="H6858" s="2">
        <v>42472</v>
      </c>
      <c r="I6858">
        <v>3879.42</v>
      </c>
      <c r="J6858">
        <f t="shared" si="967"/>
        <v>9.6950421246326801E-3</v>
      </c>
      <c r="K6858">
        <f t="shared" si="963"/>
        <v>9.6746021246326801E-3</v>
      </c>
      <c r="L6858">
        <v>1.0168707527620072E-2</v>
      </c>
      <c r="N6858" s="2">
        <v>42472</v>
      </c>
      <c r="O6858">
        <v>54.65</v>
      </c>
      <c r="Q6858" s="2">
        <v>42472</v>
      </c>
      <c r="R6858">
        <v>80964.25</v>
      </c>
      <c r="S6858" s="8">
        <f t="shared" si="968"/>
        <v>6.2600856867016663E-3</v>
      </c>
      <c r="T6858" s="9">
        <f t="shared" si="964"/>
        <v>6.2396456867016663E-3</v>
      </c>
      <c r="U6858" s="3">
        <f>Sheet1!$B$17+Sheet1!$B$18*'Portfolio allocation'!K6858</f>
        <v>1.1586747628756919E-2</v>
      </c>
      <c r="V6858" s="13">
        <f t="shared" si="969"/>
        <v>-5.3471019420552532E-3</v>
      </c>
      <c r="W6858" s="13"/>
      <c r="X6858" s="2">
        <v>42472</v>
      </c>
      <c r="Y6858">
        <v>142.9213</v>
      </c>
      <c r="AA6858" s="2">
        <v>42472</v>
      </c>
      <c r="AB6858">
        <v>2250.38</v>
      </c>
      <c r="AC6858">
        <f t="shared" si="970"/>
        <v>2.5438037662552926E-3</v>
      </c>
      <c r="AD6858">
        <f t="shared" si="965"/>
        <v>2.5228437662552926E-3</v>
      </c>
      <c r="AE6858">
        <f>Sheet2!$B$17+Sheet2!$B$18*'Portfolio allocation'!K6858</f>
        <v>8.6562900420110167E-3</v>
      </c>
      <c r="AF6858">
        <f t="shared" si="971"/>
        <v>-6.1334462757557245E-3</v>
      </c>
      <c r="AH6858" s="2">
        <v>42472</v>
      </c>
      <c r="AI6858">
        <v>1.7809999999999999</v>
      </c>
      <c r="AJ6858">
        <v>0.52400000000000002</v>
      </c>
      <c r="AK6858">
        <v>1.1375500000000001</v>
      </c>
      <c r="AR6858" s="3"/>
    </row>
    <row r="6859" spans="1:44" hidden="1" outlineLevel="1" x14ac:dyDescent="0.2">
      <c r="A6859" s="2">
        <v>42473</v>
      </c>
      <c r="B6859">
        <v>13.84</v>
      </c>
      <c r="E6859" s="2">
        <v>42473</v>
      </c>
      <c r="F6859">
        <v>2082.42</v>
      </c>
      <c r="G6859">
        <f t="shared" si="966"/>
        <v>1.0040160642570406E-2</v>
      </c>
      <c r="H6859" s="2">
        <v>42473</v>
      </c>
      <c r="I6859">
        <v>3918.95</v>
      </c>
      <c r="J6859">
        <f t="shared" si="967"/>
        <v>1.0189667527620072E-2</v>
      </c>
      <c r="K6859">
        <f t="shared" si="963"/>
        <v>1.0168707527620072E-2</v>
      </c>
      <c r="L6859">
        <v>2.5450402123029071E-4</v>
      </c>
      <c r="N6859" s="2">
        <v>42473</v>
      </c>
      <c r="O6859">
        <v>55.35</v>
      </c>
      <c r="Q6859" s="2">
        <v>42473</v>
      </c>
      <c r="R6859">
        <v>82001.38</v>
      </c>
      <c r="S6859" s="8">
        <f t="shared" si="968"/>
        <v>1.2809727750210831E-2</v>
      </c>
      <c r="T6859" s="9">
        <f t="shared" si="964"/>
        <v>1.278876775021083E-2</v>
      </c>
      <c r="U6859" s="3">
        <f>Sheet1!$B$17+Sheet1!$B$18*'Portfolio allocation'!K6859</f>
        <v>1.2153597869360227E-2</v>
      </c>
      <c r="V6859" s="13">
        <f t="shared" si="969"/>
        <v>6.3516988085060393E-4</v>
      </c>
      <c r="W6859" s="13"/>
      <c r="X6859" s="2">
        <v>42473</v>
      </c>
      <c r="Y6859">
        <v>144.4495</v>
      </c>
      <c r="AA6859" s="2">
        <v>42473</v>
      </c>
      <c r="AB6859">
        <v>2274.4499999999998</v>
      </c>
      <c r="AC6859">
        <f t="shared" si="970"/>
        <v>1.069597134706135E-2</v>
      </c>
      <c r="AD6859">
        <f t="shared" si="965"/>
        <v>1.0674891347061351E-2</v>
      </c>
      <c r="AE6859">
        <f>Sheet2!$B$17+Sheet2!$B$18*'Portfolio allocation'!K6859</f>
        <v>9.0956611721163295E-3</v>
      </c>
      <c r="AF6859">
        <f t="shared" si="971"/>
        <v>1.5792301749450212E-3</v>
      </c>
      <c r="AH6859" s="2">
        <v>42473</v>
      </c>
      <c r="AI6859">
        <v>1.762</v>
      </c>
      <c r="AJ6859">
        <v>0.52700000000000002</v>
      </c>
      <c r="AK6859">
        <v>1.12835</v>
      </c>
      <c r="AR6859" s="3"/>
    </row>
    <row r="6860" spans="1:44" hidden="1" outlineLevel="1" x14ac:dyDescent="0.2">
      <c r="A6860" s="2">
        <v>42474</v>
      </c>
      <c r="B6860">
        <v>13.72</v>
      </c>
      <c r="E6860" s="2">
        <v>42474</v>
      </c>
      <c r="F6860">
        <v>2082.7800000000002</v>
      </c>
      <c r="G6860">
        <f t="shared" si="966"/>
        <v>1.7287578874580767E-4</v>
      </c>
      <c r="H6860" s="2">
        <v>42474</v>
      </c>
      <c r="I6860">
        <v>3920.03</v>
      </c>
      <c r="J6860">
        <f t="shared" si="967"/>
        <v>2.7558402123029069E-4</v>
      </c>
      <c r="K6860">
        <f t="shared" si="963"/>
        <v>2.5450402123029071E-4</v>
      </c>
      <c r="L6860">
        <v>-1.0060463416862472E-3</v>
      </c>
      <c r="N6860" s="2">
        <v>42474</v>
      </c>
      <c r="O6860">
        <v>55.36</v>
      </c>
      <c r="Q6860" s="2">
        <v>42474</v>
      </c>
      <c r="R6860">
        <v>82016.13</v>
      </c>
      <c r="S6860" s="8">
        <f t="shared" si="968"/>
        <v>1.798750216155387E-4</v>
      </c>
      <c r="T6860" s="9">
        <f t="shared" si="964"/>
        <v>1.5879502161553869E-4</v>
      </c>
      <c r="U6860" s="3">
        <f>Sheet1!$B$17+Sheet1!$B$18*'Portfolio allocation'!K6860</f>
        <v>7.797723474996627E-4</v>
      </c>
      <c r="V6860" s="13">
        <f t="shared" si="969"/>
        <v>-6.2097732588412404E-4</v>
      </c>
      <c r="W6860" s="13"/>
      <c r="X6860" s="2">
        <v>42474</v>
      </c>
      <c r="Y6860">
        <v>144.3827</v>
      </c>
      <c r="AA6860" s="2">
        <v>42474</v>
      </c>
      <c r="AB6860">
        <v>2273.39</v>
      </c>
      <c r="AC6860">
        <f t="shared" si="970"/>
        <v>-4.6604673657368867E-4</v>
      </c>
      <c r="AD6860">
        <f t="shared" si="965"/>
        <v>-4.8740673657368867E-4</v>
      </c>
      <c r="AE6860">
        <f>Sheet2!$B$17+Sheet2!$B$18*'Portfolio allocation'!K6860</f>
        <v>2.7969848002715658E-4</v>
      </c>
      <c r="AF6860">
        <f t="shared" si="971"/>
        <v>-7.6710521660084525E-4</v>
      </c>
      <c r="AH6860" s="2">
        <v>42474</v>
      </c>
      <c r="AI6860">
        <v>1.7809999999999999</v>
      </c>
      <c r="AJ6860">
        <v>0.53400000000000003</v>
      </c>
      <c r="AK6860">
        <v>1.1263000000000001</v>
      </c>
      <c r="AR6860" s="3"/>
    </row>
    <row r="6861" spans="1:44" hidden="1" outlineLevel="1" x14ac:dyDescent="0.2">
      <c r="A6861" s="2">
        <v>42475</v>
      </c>
      <c r="B6861">
        <v>13.62</v>
      </c>
      <c r="E6861" s="2">
        <v>42475</v>
      </c>
      <c r="F6861">
        <v>2080.73</v>
      </c>
      <c r="G6861">
        <f t="shared" si="966"/>
        <v>-9.8426141983321003E-4</v>
      </c>
      <c r="H6861" s="2">
        <v>42475</v>
      </c>
      <c r="I6861">
        <v>3916.17</v>
      </c>
      <c r="J6861">
        <f t="shared" si="967"/>
        <v>-9.8468634168624725E-4</v>
      </c>
      <c r="K6861">
        <f t="shared" si="963"/>
        <v>-1.0060463416862472E-3</v>
      </c>
      <c r="L6861">
        <v>6.5393407975649241E-3</v>
      </c>
      <c r="N6861" s="2">
        <v>42475</v>
      </c>
      <c r="O6861">
        <v>55.65</v>
      </c>
      <c r="Q6861" s="2">
        <v>42475</v>
      </c>
      <c r="R6861">
        <v>82445.75</v>
      </c>
      <c r="S6861" s="8">
        <f t="shared" si="968"/>
        <v>5.2382378929607398E-3</v>
      </c>
      <c r="T6861" s="9">
        <f t="shared" si="964"/>
        <v>5.21687789296074E-3</v>
      </c>
      <c r="U6861" s="3">
        <f>Sheet1!$B$17+Sheet1!$B$18*'Portfolio allocation'!K6861</f>
        <v>-6.6636297543275712E-4</v>
      </c>
      <c r="V6861" s="13">
        <f t="shared" si="969"/>
        <v>5.8832408683934974E-3</v>
      </c>
      <c r="W6861" s="13"/>
      <c r="X6861" s="2">
        <v>42475</v>
      </c>
      <c r="Y6861">
        <v>144.91759999999999</v>
      </c>
      <c r="AA6861" s="2">
        <v>42475</v>
      </c>
      <c r="AB6861">
        <v>2281.8200000000002</v>
      </c>
      <c r="AC6861">
        <f t="shared" si="970"/>
        <v>3.7081187125835857E-3</v>
      </c>
      <c r="AD6861">
        <f t="shared" si="965"/>
        <v>3.6874787125835856E-3</v>
      </c>
      <c r="AE6861">
        <f>Sheet2!$B$17+Sheet2!$B$18*'Portfolio allocation'!K6861</f>
        <v>-8.4121506222656784E-4</v>
      </c>
      <c r="AF6861">
        <f t="shared" si="971"/>
        <v>4.5286937748101538E-3</v>
      </c>
      <c r="AH6861" s="2">
        <v>42475</v>
      </c>
      <c r="AI6861">
        <v>1.752</v>
      </c>
      <c r="AJ6861">
        <v>0.51600000000000001</v>
      </c>
      <c r="AK6861">
        <v>1.12975</v>
      </c>
      <c r="AR6861" s="3"/>
    </row>
    <row r="6862" spans="1:44" hidden="1" outlineLevel="1" x14ac:dyDescent="0.2">
      <c r="A6862" s="2">
        <v>42478</v>
      </c>
      <c r="B6862">
        <v>13.35</v>
      </c>
      <c r="E6862" s="2">
        <v>42478</v>
      </c>
      <c r="F6862">
        <v>2094.34</v>
      </c>
      <c r="G6862">
        <f t="shared" si="966"/>
        <v>6.5409736006114549E-3</v>
      </c>
      <c r="H6862" s="2">
        <v>42478</v>
      </c>
      <c r="I6862">
        <v>3941.86</v>
      </c>
      <c r="J6862">
        <f t="shared" si="967"/>
        <v>6.5599807975649238E-3</v>
      </c>
      <c r="K6862">
        <f t="shared" si="963"/>
        <v>6.5393407975649241E-3</v>
      </c>
      <c r="L6862">
        <v>3.0619412486491662E-3</v>
      </c>
      <c r="N6862" s="2">
        <v>42478</v>
      </c>
      <c r="O6862">
        <v>56.46</v>
      </c>
      <c r="Q6862" s="2">
        <v>42478</v>
      </c>
      <c r="R6862">
        <v>83645.81</v>
      </c>
      <c r="S6862" s="8">
        <f t="shared" si="968"/>
        <v>1.4555753328703958E-2</v>
      </c>
      <c r="T6862" s="9">
        <f t="shared" si="964"/>
        <v>1.4535113328703957E-2</v>
      </c>
      <c r="U6862" s="3">
        <f>Sheet1!$B$17+Sheet1!$B$18*'Portfolio allocation'!K6862</f>
        <v>7.9898963762561441E-3</v>
      </c>
      <c r="V6862" s="13">
        <f t="shared" si="969"/>
        <v>6.5452169524478129E-3</v>
      </c>
      <c r="W6862" s="13"/>
      <c r="X6862" s="2">
        <v>42478</v>
      </c>
      <c r="Y6862">
        <v>145.69120000000001</v>
      </c>
      <c r="AA6862" s="2">
        <v>42478</v>
      </c>
      <c r="AB6862">
        <v>2294</v>
      </c>
      <c r="AC6862">
        <f t="shared" si="970"/>
        <v>5.337844352315102E-3</v>
      </c>
      <c r="AD6862">
        <f t="shared" si="965"/>
        <v>5.3174843523151024E-3</v>
      </c>
      <c r="AE6862">
        <f>Sheet2!$B$17+Sheet2!$B$18*'Portfolio allocation'!K6862</f>
        <v>5.8683356822316441E-3</v>
      </c>
      <c r="AF6862">
        <f t="shared" si="971"/>
        <v>-5.5085132991654177E-4</v>
      </c>
      <c r="AH6862" s="2">
        <v>42478</v>
      </c>
      <c r="AI6862">
        <v>1.7709999999999999</v>
      </c>
      <c r="AJ6862">
        <v>0.50900000000000001</v>
      </c>
      <c r="AK6862">
        <v>1.1328499999999999</v>
      </c>
      <c r="AR6862" s="3"/>
    </row>
    <row r="6863" spans="1:44" hidden="1" outlineLevel="1" x14ac:dyDescent="0.2">
      <c r="A6863" s="2">
        <v>42479</v>
      </c>
      <c r="B6863">
        <v>13.24</v>
      </c>
      <c r="E6863" s="2">
        <v>42479</v>
      </c>
      <c r="F6863">
        <v>2100.8000000000002</v>
      </c>
      <c r="G6863">
        <f t="shared" si="966"/>
        <v>3.0845039487379378E-3</v>
      </c>
      <c r="H6863" s="2">
        <v>42479</v>
      </c>
      <c r="I6863">
        <v>3954.01</v>
      </c>
      <c r="J6863">
        <f t="shared" si="967"/>
        <v>3.0823012486491663E-3</v>
      </c>
      <c r="K6863">
        <f t="shared" si="963"/>
        <v>3.0619412486491662E-3</v>
      </c>
      <c r="L6863">
        <v>7.9898129635481638E-4</v>
      </c>
      <c r="N6863" s="2">
        <v>42479</v>
      </c>
      <c r="O6863">
        <v>56.39</v>
      </c>
      <c r="Q6863" s="2">
        <v>42479</v>
      </c>
      <c r="R6863">
        <v>83542.13</v>
      </c>
      <c r="S6863" s="8">
        <f t="shared" si="968"/>
        <v>-1.2395121764018358E-3</v>
      </c>
      <c r="T6863" s="9">
        <f t="shared" si="964"/>
        <v>-1.2598721764018358E-3</v>
      </c>
      <c r="U6863" s="3">
        <f>Sheet1!$B$17+Sheet1!$B$18*'Portfolio allocation'!K6863</f>
        <v>4.0005354847157081E-3</v>
      </c>
      <c r="V6863" s="13">
        <f t="shared" si="969"/>
        <v>-5.2604076611175443E-3</v>
      </c>
      <c r="W6863" s="13"/>
      <c r="X6863" s="2">
        <v>42479</v>
      </c>
      <c r="Y6863">
        <v>137.5437</v>
      </c>
      <c r="AA6863" s="2">
        <v>42479</v>
      </c>
      <c r="AB6863">
        <v>2165.71</v>
      </c>
      <c r="AC6863">
        <f t="shared" si="970"/>
        <v>-5.5924149956408042E-2</v>
      </c>
      <c r="AD6863">
        <f t="shared" si="965"/>
        <v>-5.5944589956408039E-2</v>
      </c>
      <c r="AE6863">
        <f>Sheet2!$B$17+Sheet2!$B$18*'Portfolio allocation'!K6863</f>
        <v>2.7761432868495437E-3</v>
      </c>
      <c r="AF6863">
        <f t="shared" si="971"/>
        <v>-5.8720733243257585E-2</v>
      </c>
      <c r="AH6863" s="2">
        <v>42479</v>
      </c>
      <c r="AI6863">
        <v>1.7829999999999999</v>
      </c>
      <c r="AJ6863">
        <v>0.51100000000000001</v>
      </c>
      <c r="AK6863">
        <v>1.1375500000000001</v>
      </c>
      <c r="AR6863" s="3"/>
    </row>
    <row r="6864" spans="1:44" hidden="1" outlineLevel="1" x14ac:dyDescent="0.2">
      <c r="A6864" s="2">
        <v>42480</v>
      </c>
      <c r="B6864">
        <v>13.28</v>
      </c>
      <c r="E6864" s="2">
        <v>42480</v>
      </c>
      <c r="F6864">
        <v>2102.4</v>
      </c>
      <c r="G6864">
        <f t="shared" si="966"/>
        <v>7.6161462300072813E-4</v>
      </c>
      <c r="H6864" s="2">
        <v>42480</v>
      </c>
      <c r="I6864">
        <v>3957.25</v>
      </c>
      <c r="J6864">
        <f t="shared" si="967"/>
        <v>8.1942129635481642E-4</v>
      </c>
      <c r="K6864">
        <f t="shared" si="963"/>
        <v>7.9898129635481638E-4</v>
      </c>
      <c r="L6864">
        <v>-5.1880901156105578E-3</v>
      </c>
      <c r="N6864" s="2">
        <v>42480</v>
      </c>
      <c r="O6864">
        <v>55.59</v>
      </c>
      <c r="Q6864" s="2">
        <v>42480</v>
      </c>
      <c r="R6864">
        <v>82356.88</v>
      </c>
      <c r="S6864" s="8">
        <f t="shared" si="968"/>
        <v>-1.4187452486547847E-2</v>
      </c>
      <c r="T6864" s="9">
        <f t="shared" si="964"/>
        <v>-1.4207892486547847E-2</v>
      </c>
      <c r="U6864" s="3">
        <f>Sheet1!$B$17+Sheet1!$B$18*'Portfolio allocation'!K6864</f>
        <v>1.4044104764116953E-3</v>
      </c>
      <c r="V6864" s="13">
        <f t="shared" si="969"/>
        <v>-1.5612302962959542E-2</v>
      </c>
      <c r="W6864" s="13"/>
      <c r="X6864" s="2">
        <v>42480</v>
      </c>
      <c r="Y6864">
        <v>139.5591</v>
      </c>
      <c r="AA6864" s="2">
        <v>42480</v>
      </c>
      <c r="AB6864">
        <v>2197.44</v>
      </c>
      <c r="AC6864">
        <f t="shared" si="970"/>
        <v>1.465108440188212E-2</v>
      </c>
      <c r="AD6864">
        <f t="shared" si="965"/>
        <v>1.4630724401882119E-2</v>
      </c>
      <c r="AE6864">
        <f>Sheet2!$B$17+Sheet2!$B$18*'Portfolio allocation'!K6864</f>
        <v>7.638615639394944E-4</v>
      </c>
      <c r="AF6864">
        <f t="shared" si="971"/>
        <v>1.3866862837942624E-2</v>
      </c>
      <c r="AH6864" s="2">
        <v>42480</v>
      </c>
      <c r="AI6864">
        <v>1.8520000000000001</v>
      </c>
      <c r="AJ6864">
        <v>0.50900000000000001</v>
      </c>
      <c r="AK6864">
        <v>1.1333500000000001</v>
      </c>
      <c r="AR6864" s="3"/>
    </row>
    <row r="6865" spans="1:44" hidden="1" outlineLevel="1" x14ac:dyDescent="0.2">
      <c r="A6865" s="2">
        <v>42481</v>
      </c>
      <c r="B6865">
        <v>13.95</v>
      </c>
      <c r="E6865" s="2">
        <v>42481</v>
      </c>
      <c r="F6865">
        <v>2091.48</v>
      </c>
      <c r="G6865">
        <f t="shared" si="966"/>
        <v>-5.1940639269406619E-3</v>
      </c>
      <c r="H6865" s="2">
        <v>42481</v>
      </c>
      <c r="I6865">
        <v>3936.8</v>
      </c>
      <c r="J6865">
        <f t="shared" si="967"/>
        <v>-5.1677301156105582E-3</v>
      </c>
      <c r="K6865">
        <f t="shared" si="963"/>
        <v>-5.1880901156105578E-3</v>
      </c>
      <c r="L6865">
        <v>2.9442682381556605E-5</v>
      </c>
      <c r="N6865" s="2">
        <v>42481</v>
      </c>
      <c r="O6865">
        <v>55.78</v>
      </c>
      <c r="Q6865" s="2">
        <v>42481</v>
      </c>
      <c r="R6865">
        <v>82638.38</v>
      </c>
      <c r="S6865" s="8">
        <f t="shared" si="968"/>
        <v>3.4180508052272796E-3</v>
      </c>
      <c r="T6865" s="9">
        <f t="shared" si="964"/>
        <v>3.3976908052272795E-3</v>
      </c>
      <c r="U6865" s="3">
        <f>Sheet1!$B$17+Sheet1!$B$18*'Portfolio allocation'!K6865</f>
        <v>-5.4641095799624947E-3</v>
      </c>
      <c r="V6865" s="13">
        <f t="shared" si="969"/>
        <v>8.8618003851897737E-3</v>
      </c>
      <c r="W6865" s="13"/>
      <c r="X6865" s="2">
        <v>42481</v>
      </c>
      <c r="Y6865">
        <v>142.6061</v>
      </c>
      <c r="AA6865" s="2">
        <v>42481</v>
      </c>
      <c r="AB6865">
        <v>2245.42</v>
      </c>
      <c r="AC6865">
        <f t="shared" si="970"/>
        <v>2.1834498325324025E-2</v>
      </c>
      <c r="AD6865">
        <f t="shared" si="965"/>
        <v>2.1813138325324024E-2</v>
      </c>
      <c r="AE6865">
        <f>Sheet2!$B$17+Sheet2!$B$18*'Portfolio allocation'!K6865</f>
        <v>-4.5599950795863426E-3</v>
      </c>
      <c r="AF6865">
        <f t="shared" si="971"/>
        <v>2.6373133404910366E-2</v>
      </c>
      <c r="AH6865" s="2">
        <v>42481</v>
      </c>
      <c r="AI6865">
        <v>1.87</v>
      </c>
      <c r="AJ6865">
        <v>0.53400000000000003</v>
      </c>
      <c r="AK6865">
        <v>1.1289499999999999</v>
      </c>
      <c r="AR6865" s="3"/>
    </row>
    <row r="6866" spans="1:44" hidden="1" outlineLevel="1" x14ac:dyDescent="0.2">
      <c r="A6866" s="2">
        <v>42482</v>
      </c>
      <c r="B6866">
        <v>13.22</v>
      </c>
      <c r="E6866" s="2">
        <v>42482</v>
      </c>
      <c r="F6866">
        <v>2091.58</v>
      </c>
      <c r="G6866">
        <f t="shared" si="966"/>
        <v>4.7813031919918814E-5</v>
      </c>
      <c r="H6866" s="2">
        <v>42482</v>
      </c>
      <c r="I6866">
        <v>3937</v>
      </c>
      <c r="J6866">
        <f t="shared" si="967"/>
        <v>5.0802682381556608E-5</v>
      </c>
      <c r="K6866">
        <f t="shared" si="963"/>
        <v>2.9442682381556605E-5</v>
      </c>
      <c r="L6866">
        <v>-1.8299636169671714E-3</v>
      </c>
      <c r="N6866" s="2">
        <v>42482</v>
      </c>
      <c r="O6866">
        <v>51.78</v>
      </c>
      <c r="Q6866" s="2">
        <v>42482</v>
      </c>
      <c r="R6866">
        <v>76712.38</v>
      </c>
      <c r="S6866" s="8">
        <f t="shared" si="968"/>
        <v>-7.1710021421039438E-2</v>
      </c>
      <c r="T6866" s="9">
        <f t="shared" si="964"/>
        <v>-7.1731381421039436E-2</v>
      </c>
      <c r="U6866" s="3">
        <f>Sheet1!$B$17+Sheet1!$B$18*'Portfolio allocation'!K6866</f>
        <v>5.2157627575955521E-4</v>
      </c>
      <c r="V6866" s="13">
        <f t="shared" si="969"/>
        <v>-7.2252957696798986E-2</v>
      </c>
      <c r="W6866" s="13"/>
      <c r="X6866" s="2">
        <v>42482</v>
      </c>
      <c r="Y6866">
        <v>141.84190000000001</v>
      </c>
      <c r="AA6866" s="2">
        <v>42482</v>
      </c>
      <c r="AB6866">
        <v>2233.39</v>
      </c>
      <c r="AC6866">
        <f t="shared" si="970"/>
        <v>-5.3575723027318167E-3</v>
      </c>
      <c r="AD6866">
        <f t="shared" si="965"/>
        <v>-5.3790523027318167E-3</v>
      </c>
      <c r="AE6866">
        <f>Sheet2!$B$17+Sheet2!$B$18*'Portfolio allocation'!K6866</f>
        <v>7.9568195688803955E-5</v>
      </c>
      <c r="AF6866">
        <f t="shared" si="971"/>
        <v>-5.4586204984206207E-3</v>
      </c>
      <c r="AH6866" s="2">
        <v>42482</v>
      </c>
      <c r="AI6866">
        <v>1.8879999999999999</v>
      </c>
      <c r="AJ6866">
        <v>0.53700000000000003</v>
      </c>
      <c r="AK6866">
        <v>1.12405</v>
      </c>
      <c r="AR6866" s="3"/>
    </row>
    <row r="6867" spans="1:44" hidden="1" outlineLevel="1" x14ac:dyDescent="0.2">
      <c r="A6867" s="2">
        <v>42485</v>
      </c>
      <c r="B6867">
        <v>14.08</v>
      </c>
      <c r="E6867" s="2">
        <v>42485</v>
      </c>
      <c r="F6867">
        <v>2087.79</v>
      </c>
      <c r="G6867">
        <f t="shared" si="966"/>
        <v>-1.8120272712495167E-3</v>
      </c>
      <c r="H6867" s="2">
        <v>42485</v>
      </c>
      <c r="I6867">
        <v>3929.88</v>
      </c>
      <c r="J6867">
        <f t="shared" si="967"/>
        <v>-1.8084836169671714E-3</v>
      </c>
      <c r="K6867">
        <f t="shared" si="963"/>
        <v>-1.8299636169671714E-3</v>
      </c>
      <c r="L6867">
        <v>1.8487261156065788E-3</v>
      </c>
      <c r="N6867" s="2">
        <v>42485</v>
      </c>
      <c r="O6867">
        <v>52.11</v>
      </c>
      <c r="Q6867" s="2">
        <v>42485</v>
      </c>
      <c r="R6867">
        <v>77201.25</v>
      </c>
      <c r="S6867" s="8">
        <f t="shared" si="968"/>
        <v>6.3727653867602374E-3</v>
      </c>
      <c r="T6867" s="9">
        <f t="shared" si="964"/>
        <v>6.3512853867602375E-3</v>
      </c>
      <c r="U6867" s="3">
        <f>Sheet1!$B$17+Sheet1!$B$18*'Portfolio allocation'!K6867</f>
        <v>-1.611581754475597E-3</v>
      </c>
      <c r="V6867" s="13">
        <f t="shared" si="969"/>
        <v>7.962867141235834E-3</v>
      </c>
      <c r="W6867" s="13"/>
      <c r="X6867" s="2">
        <v>42485</v>
      </c>
      <c r="Y6867">
        <v>142.13800000000001</v>
      </c>
      <c r="AA6867" s="2">
        <v>42485</v>
      </c>
      <c r="AB6867">
        <v>2238.0500000000002</v>
      </c>
      <c r="AC6867">
        <f t="shared" si="970"/>
        <v>2.0865142227735056E-3</v>
      </c>
      <c r="AD6867">
        <f t="shared" si="965"/>
        <v>2.0649542227735057E-3</v>
      </c>
      <c r="AE6867">
        <f>Sheet2!$B$17+Sheet2!$B$18*'Portfolio allocation'!K6867</f>
        <v>-1.5738633234371564E-3</v>
      </c>
      <c r="AF6867">
        <f t="shared" si="971"/>
        <v>3.6388175462106621E-3</v>
      </c>
      <c r="AH6867" s="2">
        <v>42485</v>
      </c>
      <c r="AI6867">
        <v>1.9019999999999999</v>
      </c>
      <c r="AJ6867">
        <v>0.53900000000000003</v>
      </c>
      <c r="AK6867">
        <v>1.1268499999999999</v>
      </c>
      <c r="AR6867" s="3"/>
    </row>
    <row r="6868" spans="1:44" hidden="1" outlineLevel="1" x14ac:dyDescent="0.2">
      <c r="A6868" s="2">
        <v>42486</v>
      </c>
      <c r="B6868">
        <v>13.96</v>
      </c>
      <c r="E6868" s="2">
        <v>42486</v>
      </c>
      <c r="F6868">
        <v>2091.6999999999998</v>
      </c>
      <c r="G6868">
        <f t="shared" si="966"/>
        <v>1.8727937196747479E-3</v>
      </c>
      <c r="H6868" s="2">
        <v>42486</v>
      </c>
      <c r="I6868">
        <v>3937.23</v>
      </c>
      <c r="J6868">
        <f t="shared" si="967"/>
        <v>1.8702861156065786E-3</v>
      </c>
      <c r="K6868">
        <f t="shared" si="963"/>
        <v>1.8487261156065788E-3</v>
      </c>
      <c r="L6868">
        <v>1.7028027001725161E-3</v>
      </c>
      <c r="N6868" s="2">
        <v>42486</v>
      </c>
      <c r="O6868">
        <v>51.44</v>
      </c>
      <c r="Q6868" s="2">
        <v>42486</v>
      </c>
      <c r="R6868">
        <v>76208.63</v>
      </c>
      <c r="S6868" s="8">
        <f t="shared" si="968"/>
        <v>-1.2857563834782426E-2</v>
      </c>
      <c r="T6868" s="9">
        <f t="shared" si="964"/>
        <v>-1.2879123834782426E-2</v>
      </c>
      <c r="U6868" s="3">
        <f>Sheet1!$B$17+Sheet1!$B$18*'Portfolio allocation'!K6868</f>
        <v>2.6087043371289405E-3</v>
      </c>
      <c r="V6868" s="13">
        <f t="shared" si="969"/>
        <v>-1.5487828171911367E-2</v>
      </c>
      <c r="W6868" s="13"/>
      <c r="X6868" s="2">
        <v>42486</v>
      </c>
      <c r="Y6868">
        <v>142.39590000000001</v>
      </c>
      <c r="AA6868" s="2">
        <v>42486</v>
      </c>
      <c r="AB6868">
        <v>2242.11</v>
      </c>
      <c r="AC6868">
        <f t="shared" si="970"/>
        <v>1.8140792207501644E-3</v>
      </c>
      <c r="AD6868">
        <f t="shared" si="965"/>
        <v>1.7923192207501644E-3</v>
      </c>
      <c r="AE6868">
        <f>Sheet2!$B$17+Sheet2!$B$18*'Portfolio allocation'!K6868</f>
        <v>1.6973214386306712E-3</v>
      </c>
      <c r="AF6868">
        <f t="shared" si="971"/>
        <v>9.4997782119493179E-5</v>
      </c>
      <c r="AH6868" s="2">
        <v>42486</v>
      </c>
      <c r="AI6868">
        <v>1.931</v>
      </c>
      <c r="AJ6868">
        <v>0.54400000000000004</v>
      </c>
      <c r="AK6868">
        <v>1.1307499999999999</v>
      </c>
      <c r="AR6868" s="3"/>
    </row>
    <row r="6869" spans="1:44" hidden="1" outlineLevel="1" x14ac:dyDescent="0.2">
      <c r="A6869" s="2">
        <v>42487</v>
      </c>
      <c r="B6869">
        <v>13.77</v>
      </c>
      <c r="E6869" s="2">
        <v>42487</v>
      </c>
      <c r="F6869">
        <v>2095.15</v>
      </c>
      <c r="G6869">
        <f t="shared" si="966"/>
        <v>1.6493761055602629E-3</v>
      </c>
      <c r="H6869" s="2">
        <v>42487</v>
      </c>
      <c r="I6869">
        <v>3944.02</v>
      </c>
      <c r="J6869">
        <f t="shared" si="967"/>
        <v>1.7245627001725161E-3</v>
      </c>
      <c r="K6869">
        <f t="shared" si="963"/>
        <v>1.7028027001725161E-3</v>
      </c>
      <c r="L6869">
        <v>-9.1864395373247847E-3</v>
      </c>
      <c r="N6869" s="2">
        <v>42487</v>
      </c>
      <c r="O6869">
        <v>50.94</v>
      </c>
      <c r="Q6869" s="2">
        <v>42487</v>
      </c>
      <c r="R6869">
        <v>75467.88</v>
      </c>
      <c r="S6869" s="8">
        <f t="shared" si="968"/>
        <v>-9.7200277711330108E-3</v>
      </c>
      <c r="T6869" s="9">
        <f t="shared" si="964"/>
        <v>-9.7417877711330099E-3</v>
      </c>
      <c r="U6869" s="3">
        <f>Sheet1!$B$17+Sheet1!$B$18*'Portfolio allocation'!K6869</f>
        <v>2.4412972967518382E-3</v>
      </c>
      <c r="V6869" s="13">
        <f t="shared" si="969"/>
        <v>-1.2183085067884849E-2</v>
      </c>
      <c r="W6869" s="13"/>
      <c r="X6869" s="2">
        <v>42487</v>
      </c>
      <c r="Y6869">
        <v>143.7236</v>
      </c>
      <c r="AA6869" s="2">
        <v>42487</v>
      </c>
      <c r="AB6869">
        <v>2263.02</v>
      </c>
      <c r="AC6869">
        <f t="shared" si="970"/>
        <v>9.3260366351337609E-3</v>
      </c>
      <c r="AD6869">
        <f t="shared" si="965"/>
        <v>9.3028366351337616E-3</v>
      </c>
      <c r="AE6869">
        <f>Sheet2!$B$17+Sheet2!$B$18*'Portfolio allocation'!K6869</f>
        <v>1.5675626147836725E-3</v>
      </c>
      <c r="AF6869">
        <f t="shared" si="971"/>
        <v>7.7352740203500891E-3</v>
      </c>
      <c r="AH6869" s="2">
        <v>42487</v>
      </c>
      <c r="AI6869">
        <v>1.86</v>
      </c>
      <c r="AJ6869">
        <v>0.57999999999999996</v>
      </c>
      <c r="AK6869">
        <v>1.131</v>
      </c>
      <c r="AR6869" s="3"/>
    </row>
    <row r="6870" spans="1:44" hidden="1" outlineLevel="1" x14ac:dyDescent="0.2">
      <c r="A6870" s="2">
        <v>42488</v>
      </c>
      <c r="B6870">
        <v>15.22</v>
      </c>
      <c r="E6870" s="2">
        <v>42488</v>
      </c>
      <c r="F6870">
        <v>2075.81</v>
      </c>
      <c r="G6870">
        <f t="shared" si="966"/>
        <v>-9.2308426604300609E-3</v>
      </c>
      <c r="H6870" s="2">
        <v>42488</v>
      </c>
      <c r="I6870">
        <v>3907.88</v>
      </c>
      <c r="J6870">
        <f t="shared" si="967"/>
        <v>-9.1632395373247855E-3</v>
      </c>
      <c r="K6870">
        <f t="shared" si="963"/>
        <v>-9.1864395373247847E-3</v>
      </c>
      <c r="L6870">
        <v>-5.0761711123166889E-3</v>
      </c>
      <c r="N6870" s="2">
        <v>42488</v>
      </c>
      <c r="O6870">
        <v>49.9</v>
      </c>
      <c r="Q6870" s="2">
        <v>42488</v>
      </c>
      <c r="R6870">
        <v>73927.13</v>
      </c>
      <c r="S6870" s="8">
        <f t="shared" si="968"/>
        <v>-2.0415970343939716E-2</v>
      </c>
      <c r="T6870" s="9">
        <f t="shared" si="964"/>
        <v>-2.0439170343939717E-2</v>
      </c>
      <c r="U6870" s="3">
        <f>Sheet1!$B$17+Sheet1!$B$18*'Portfolio allocation'!K6870</f>
        <v>-1.0051117368202845E-2</v>
      </c>
      <c r="V6870" s="13">
        <f t="shared" si="969"/>
        <v>-1.0388052975736872E-2</v>
      </c>
      <c r="W6870" s="13"/>
      <c r="X6870" s="2">
        <v>42488</v>
      </c>
      <c r="Y6870">
        <v>140.476</v>
      </c>
      <c r="AA6870" s="2">
        <v>42488</v>
      </c>
      <c r="AB6870">
        <v>2211.88</v>
      </c>
      <c r="AC6870">
        <f t="shared" si="970"/>
        <v>-2.2598121094820178E-2</v>
      </c>
      <c r="AD6870">
        <f t="shared" si="965"/>
        <v>-2.2620401094820178E-2</v>
      </c>
      <c r="AE6870">
        <f>Sheet2!$B$17+Sheet2!$B$18*'Portfolio allocation'!K6870</f>
        <v>-8.1154293924941296E-3</v>
      </c>
      <c r="AF6870">
        <f t="shared" si="971"/>
        <v>-1.4504971702326048E-2</v>
      </c>
      <c r="AH6870" s="2">
        <v>42488</v>
      </c>
      <c r="AI6870">
        <v>1.8380000000000001</v>
      </c>
      <c r="AJ6870">
        <v>0.55700000000000005</v>
      </c>
      <c r="AK6870">
        <v>1.1315</v>
      </c>
      <c r="AR6870" s="3"/>
    </row>
    <row r="6871" spans="1:44" hidden="1" outlineLevel="1" x14ac:dyDescent="0.2">
      <c r="A6871" s="2">
        <v>42489</v>
      </c>
      <c r="B6871">
        <v>15.7</v>
      </c>
      <c r="E6871" s="2">
        <v>42489</v>
      </c>
      <c r="F6871">
        <v>2065.3000000000002</v>
      </c>
      <c r="G6871">
        <f t="shared" si="966"/>
        <v>-5.0630838082482699E-3</v>
      </c>
      <c r="H6871" s="2">
        <v>42489</v>
      </c>
      <c r="I6871">
        <v>3888.13</v>
      </c>
      <c r="J6871">
        <f t="shared" si="967"/>
        <v>-5.0538911123166885E-3</v>
      </c>
      <c r="K6871">
        <f t="shared" si="963"/>
        <v>-5.0761711123166889E-3</v>
      </c>
      <c r="L6871">
        <v>7.7964686144754436E-3</v>
      </c>
      <c r="N6871" s="2">
        <v>42489</v>
      </c>
      <c r="O6871">
        <v>49.87</v>
      </c>
      <c r="Q6871" s="2">
        <v>42489</v>
      </c>
      <c r="R6871">
        <v>73882.69</v>
      </c>
      <c r="S6871" s="8">
        <f t="shared" si="968"/>
        <v>-6.0113249357851561E-4</v>
      </c>
      <c r="T6871" s="9">
        <f t="shared" si="964"/>
        <v>-6.2341249357851557E-4</v>
      </c>
      <c r="U6871" s="3">
        <f>Sheet1!$B$17+Sheet1!$B$18*'Portfolio allocation'!K6871</f>
        <v>-5.3357132629790298E-3</v>
      </c>
      <c r="V6871" s="13">
        <f t="shared" si="969"/>
        <v>4.7123007694005146E-3</v>
      </c>
      <c r="W6871" s="13"/>
      <c r="X6871" s="2">
        <v>42489</v>
      </c>
      <c r="Y6871">
        <v>139.39670000000001</v>
      </c>
      <c r="AA6871" s="2">
        <v>42489</v>
      </c>
      <c r="AB6871">
        <v>2194.89</v>
      </c>
      <c r="AC6871">
        <f t="shared" si="970"/>
        <v>-7.6812485306617662E-3</v>
      </c>
      <c r="AD6871">
        <f t="shared" si="965"/>
        <v>-7.7034485306617662E-3</v>
      </c>
      <c r="AE6871">
        <f>Sheet2!$B$17+Sheet2!$B$18*'Portfolio allocation'!K6871</f>
        <v>-4.4604738465454192E-3</v>
      </c>
      <c r="AF6871">
        <f t="shared" si="971"/>
        <v>-3.2429746841163469E-3</v>
      </c>
      <c r="AH6871" s="2">
        <v>42489</v>
      </c>
      <c r="AI6871">
        <v>1.819</v>
      </c>
      <c r="AJ6871">
        <v>0.55500000000000005</v>
      </c>
      <c r="AK6871">
        <v>1.1453500000000001</v>
      </c>
      <c r="AR6871" s="3"/>
    </row>
    <row r="6872" spans="1:44" hidden="1" outlineLevel="1" x14ac:dyDescent="0.2">
      <c r="A6872" s="2">
        <v>42492</v>
      </c>
      <c r="B6872">
        <v>14.68</v>
      </c>
      <c r="E6872" s="2">
        <v>42492</v>
      </c>
      <c r="F6872">
        <v>2081.4299999999998</v>
      </c>
      <c r="G6872">
        <f t="shared" si="966"/>
        <v>7.8100033893380161E-3</v>
      </c>
      <c r="H6872" s="2">
        <v>42492</v>
      </c>
      <c r="I6872">
        <v>3918.53</v>
      </c>
      <c r="J6872">
        <f t="shared" si="967"/>
        <v>7.8186686144754436E-3</v>
      </c>
      <c r="K6872">
        <f t="shared" si="963"/>
        <v>7.7964686144754436E-3</v>
      </c>
      <c r="L6872">
        <v>-8.673203384942851E-3</v>
      </c>
      <c r="N6872" s="2">
        <v>42492</v>
      </c>
      <c r="O6872">
        <v>50.61</v>
      </c>
      <c r="Q6872" s="2">
        <v>42492</v>
      </c>
      <c r="R6872">
        <v>74979</v>
      </c>
      <c r="S6872" s="8">
        <f t="shared" si="968"/>
        <v>1.483852306947675E-2</v>
      </c>
      <c r="T6872" s="9">
        <f t="shared" si="964"/>
        <v>1.481632306947675E-2</v>
      </c>
      <c r="U6872" s="3">
        <f>Sheet1!$B$17+Sheet1!$B$18*'Portfolio allocation'!K6872</f>
        <v>9.4321052676716085E-3</v>
      </c>
      <c r="V6872" s="13">
        <f t="shared" si="969"/>
        <v>5.3842178018051415E-3</v>
      </c>
      <c r="W6872" s="13"/>
      <c r="X6872" s="2">
        <v>42492</v>
      </c>
      <c r="Y6872">
        <v>138.7568</v>
      </c>
      <c r="AA6872" s="2">
        <v>42492</v>
      </c>
      <c r="AB6872">
        <v>2184.81</v>
      </c>
      <c r="AC6872">
        <f t="shared" si="970"/>
        <v>-4.5924852726104692E-3</v>
      </c>
      <c r="AD6872">
        <f t="shared" si="965"/>
        <v>-4.6144852726104696E-3</v>
      </c>
      <c r="AE6872">
        <f>Sheet2!$B$17+Sheet2!$B$18*'Portfolio allocation'!K6872</f>
        <v>6.9862058092597708E-3</v>
      </c>
      <c r="AF6872">
        <f t="shared" si="971"/>
        <v>-1.160069108187024E-2</v>
      </c>
      <c r="AH6872" s="2">
        <v>42492</v>
      </c>
      <c r="AI6872">
        <v>1.865</v>
      </c>
      <c r="AJ6872">
        <v>0.55000000000000004</v>
      </c>
      <c r="AK6872">
        <v>1.1513500000000001</v>
      </c>
      <c r="AR6872" s="3"/>
    </row>
    <row r="6873" spans="1:44" hidden="1" outlineLevel="1" x14ac:dyDescent="0.2">
      <c r="A6873" s="2">
        <v>42493</v>
      </c>
      <c r="B6873">
        <v>15.6</v>
      </c>
      <c r="E6873" s="2">
        <v>42493</v>
      </c>
      <c r="F6873">
        <v>2063.37</v>
      </c>
      <c r="G6873">
        <f t="shared" si="966"/>
        <v>-8.6767270578400613E-3</v>
      </c>
      <c r="H6873" s="2">
        <v>42493</v>
      </c>
      <c r="I6873">
        <v>3884.63</v>
      </c>
      <c r="J6873">
        <f t="shared" si="967"/>
        <v>-8.6512033849428516E-3</v>
      </c>
      <c r="K6873">
        <f t="shared" si="963"/>
        <v>-8.673203384942851E-3</v>
      </c>
      <c r="L6873">
        <v>-5.7438327270293733E-3</v>
      </c>
      <c r="N6873" s="2">
        <v>42493</v>
      </c>
      <c r="O6873">
        <v>49.78</v>
      </c>
      <c r="Q6873" s="2">
        <v>42493</v>
      </c>
      <c r="R6873">
        <v>73749.31</v>
      </c>
      <c r="S6873" s="8">
        <f t="shared" si="968"/>
        <v>-1.6400458795129302E-2</v>
      </c>
      <c r="T6873" s="9">
        <f t="shared" si="964"/>
        <v>-1.6422458795129304E-2</v>
      </c>
      <c r="U6873" s="3">
        <f>Sheet1!$B$17+Sheet1!$B$18*'Portfolio allocation'!K6873</f>
        <v>-9.462319847056453E-3</v>
      </c>
      <c r="V6873" s="13">
        <f t="shared" si="969"/>
        <v>-6.9601389480728505E-3</v>
      </c>
      <c r="W6873" s="13"/>
      <c r="X6873" s="2">
        <v>42493</v>
      </c>
      <c r="Y6873">
        <v>137.6679</v>
      </c>
      <c r="AA6873" s="2">
        <v>42493</v>
      </c>
      <c r="AB6873">
        <v>2167.67</v>
      </c>
      <c r="AC6873">
        <f t="shared" si="970"/>
        <v>-7.8450757731792775E-3</v>
      </c>
      <c r="AD6873">
        <f t="shared" si="965"/>
        <v>-7.8663557731792778E-3</v>
      </c>
      <c r="AE6873">
        <f>Sheet2!$B$17+Sheet2!$B$18*'Portfolio allocation'!K6873</f>
        <v>-7.6590467119576327E-3</v>
      </c>
      <c r="AF6873">
        <f t="shared" si="971"/>
        <v>-2.0730906122164508E-4</v>
      </c>
      <c r="AH6873" s="2">
        <v>42493</v>
      </c>
      <c r="AI6873">
        <v>1.8</v>
      </c>
      <c r="AJ6873">
        <v>0.53200000000000003</v>
      </c>
      <c r="AK6873">
        <v>1.1517500000000001</v>
      </c>
      <c r="AR6873" s="3"/>
    </row>
    <row r="6874" spans="1:44" hidden="1" outlineLevel="1" x14ac:dyDescent="0.2">
      <c r="A6874" s="2">
        <v>42494</v>
      </c>
      <c r="B6874">
        <v>16.05</v>
      </c>
      <c r="E6874" s="2">
        <v>42494</v>
      </c>
      <c r="F6874">
        <v>2051.12</v>
      </c>
      <c r="G6874">
        <f t="shared" si="966"/>
        <v>-5.9368896513954938E-3</v>
      </c>
      <c r="H6874" s="2">
        <v>42494</v>
      </c>
      <c r="I6874">
        <v>3862.4</v>
      </c>
      <c r="J6874">
        <f t="shared" si="967"/>
        <v>-5.722552727029373E-3</v>
      </c>
      <c r="K6874">
        <f t="shared" si="963"/>
        <v>-5.7438327270293733E-3</v>
      </c>
      <c r="L6874">
        <v>-2.056E-5</v>
      </c>
      <c r="N6874" s="2">
        <v>42494</v>
      </c>
      <c r="O6874">
        <v>49.87</v>
      </c>
      <c r="Q6874" s="2">
        <v>42494</v>
      </c>
      <c r="R6874">
        <v>73882.69</v>
      </c>
      <c r="S6874" s="8">
        <f t="shared" si="968"/>
        <v>1.8085592936396555E-3</v>
      </c>
      <c r="T6874" s="9">
        <f t="shared" si="964"/>
        <v>1.7872792936396555E-3</v>
      </c>
      <c r="U6874" s="3">
        <f>Sheet1!$B$17+Sheet1!$B$18*'Portfolio allocation'!K6874</f>
        <v>-6.1016715881729248E-3</v>
      </c>
      <c r="V6874" s="13">
        <f t="shared" si="969"/>
        <v>7.88895088181258E-3</v>
      </c>
      <c r="W6874" s="13"/>
      <c r="X6874" s="2">
        <v>42494</v>
      </c>
      <c r="Y6874">
        <v>137.7825</v>
      </c>
      <c r="AA6874" s="2">
        <v>42494</v>
      </c>
      <c r="AB6874">
        <v>2169.4699999999998</v>
      </c>
      <c r="AC6874">
        <f t="shared" si="970"/>
        <v>8.3038469877783072E-4</v>
      </c>
      <c r="AD6874">
        <f t="shared" si="965"/>
        <v>8.0982469877783074E-4</v>
      </c>
      <c r="AE6874">
        <f>Sheet2!$B$17+Sheet2!$B$18*'Portfolio allocation'!K6874</f>
        <v>-5.0541755879362849E-3</v>
      </c>
      <c r="AF6874">
        <f t="shared" si="971"/>
        <v>5.8640002867141154E-3</v>
      </c>
      <c r="AH6874" s="2">
        <v>42494</v>
      </c>
      <c r="AI6874">
        <v>1.784</v>
      </c>
      <c r="AJ6874">
        <v>0.51400000000000001</v>
      </c>
      <c r="AK6874">
        <v>1.1492500000000001</v>
      </c>
      <c r="AR6874" s="3"/>
    </row>
    <row r="6875" spans="1:44" hidden="1" outlineLevel="1" x14ac:dyDescent="0.2">
      <c r="A6875" s="2">
        <v>42495</v>
      </c>
      <c r="B6875">
        <v>15.91</v>
      </c>
      <c r="E6875" s="2">
        <v>42495</v>
      </c>
      <c r="F6875">
        <v>2050.63</v>
      </c>
      <c r="G6875">
        <f t="shared" si="966"/>
        <v>-2.3889387261577522E-4</v>
      </c>
      <c r="H6875" s="2">
        <v>42495</v>
      </c>
      <c r="I6875">
        <v>3862.4</v>
      </c>
      <c r="J6875">
        <f t="shared" si="967"/>
        <v>0</v>
      </c>
      <c r="K6875">
        <f t="shared" si="963"/>
        <v>-2.056E-5</v>
      </c>
      <c r="L6875">
        <v>3.2884635294116418E-3</v>
      </c>
      <c r="N6875" s="2">
        <v>42495</v>
      </c>
      <c r="O6875">
        <v>49.94</v>
      </c>
      <c r="Q6875" s="2">
        <v>42495</v>
      </c>
      <c r="R6875">
        <v>73986.38</v>
      </c>
      <c r="S6875" s="8">
        <f t="shared" si="968"/>
        <v>1.4034410495882277E-3</v>
      </c>
      <c r="T6875" s="9">
        <f t="shared" si="964"/>
        <v>1.3828810495882277E-3</v>
      </c>
      <c r="U6875" s="3">
        <f>Sheet1!$B$17+Sheet1!$B$18*'Portfolio allocation'!K6875</f>
        <v>4.6421193129494038E-4</v>
      </c>
      <c r="V6875" s="13">
        <f t="shared" si="969"/>
        <v>9.1866911829328727E-4</v>
      </c>
      <c r="W6875" s="13"/>
      <c r="X6875" s="2">
        <v>42495</v>
      </c>
      <c r="Y6875">
        <v>139.90289999999999</v>
      </c>
      <c r="AA6875" s="2">
        <v>42495</v>
      </c>
      <c r="AB6875">
        <v>2202.86</v>
      </c>
      <c r="AC6875">
        <f t="shared" si="970"/>
        <v>1.5390855831147743E-2</v>
      </c>
      <c r="AD6875">
        <f t="shared" si="965"/>
        <v>1.5370495831147742E-2</v>
      </c>
      <c r="AE6875">
        <f>Sheet2!$B$17+Sheet2!$B$18*'Portfolio allocation'!K6875</f>
        <v>3.5104534831320597E-5</v>
      </c>
      <c r="AF6875">
        <f t="shared" si="971"/>
        <v>1.5335391296316421E-2</v>
      </c>
      <c r="AH6875" s="2">
        <v>42495</v>
      </c>
      <c r="AI6875">
        <v>1.7470000000000001</v>
      </c>
      <c r="AJ6875">
        <v>0.50900000000000001</v>
      </c>
      <c r="AK6875">
        <v>1.13995</v>
      </c>
      <c r="AR6875" s="3"/>
    </row>
    <row r="6876" spans="1:44" hidden="1" outlineLevel="1" x14ac:dyDescent="0.2">
      <c r="A6876" s="2">
        <v>42496</v>
      </c>
      <c r="B6876">
        <v>14.72</v>
      </c>
      <c r="E6876" s="2">
        <v>42496</v>
      </c>
      <c r="F6876">
        <v>2057.14</v>
      </c>
      <c r="G6876">
        <f t="shared" si="966"/>
        <v>3.174634136826171E-3</v>
      </c>
      <c r="H6876" s="2">
        <v>42496</v>
      </c>
      <c r="I6876">
        <v>3875.18</v>
      </c>
      <c r="J6876">
        <f t="shared" si="967"/>
        <v>3.3088235294116419E-3</v>
      </c>
      <c r="K6876">
        <f t="shared" si="963"/>
        <v>3.2884635294116418E-3</v>
      </c>
      <c r="L6876">
        <v>7.4347548635150514E-4</v>
      </c>
      <c r="N6876" s="2">
        <v>42496</v>
      </c>
      <c r="O6876">
        <v>50.39</v>
      </c>
      <c r="Q6876" s="2">
        <v>42496</v>
      </c>
      <c r="R6876">
        <v>74653.06</v>
      </c>
      <c r="S6876" s="8">
        <f t="shared" si="968"/>
        <v>9.0108476722337016E-3</v>
      </c>
      <c r="T6876" s="9">
        <f t="shared" si="964"/>
        <v>8.9904876722337011E-3</v>
      </c>
      <c r="U6876" s="3">
        <f>Sheet1!$B$17+Sheet1!$B$18*'Portfolio allocation'!K6876</f>
        <v>4.2604075860444516E-3</v>
      </c>
      <c r="V6876" s="13">
        <f t="shared" si="969"/>
        <v>4.7300800861892495E-3</v>
      </c>
      <c r="W6876" s="13"/>
      <c r="X6876" s="2">
        <v>42496</v>
      </c>
      <c r="Y6876">
        <v>140.68620000000001</v>
      </c>
      <c r="AA6876" s="2">
        <v>42496</v>
      </c>
      <c r="AB6876">
        <v>2236.25</v>
      </c>
      <c r="AC6876">
        <f t="shared" si="970"/>
        <v>1.515756788901701E-2</v>
      </c>
      <c r="AD6876">
        <f t="shared" si="965"/>
        <v>1.5137207889017009E-2</v>
      </c>
      <c r="AE6876">
        <f>Sheet2!$B$17+Sheet2!$B$18*'Portfolio allocation'!K6876</f>
        <v>2.9775726780095946E-3</v>
      </c>
      <c r="AF6876">
        <f t="shared" si="971"/>
        <v>1.2159635211007415E-2</v>
      </c>
      <c r="AH6876" s="2">
        <v>42496</v>
      </c>
      <c r="AI6876">
        <v>1.7769999999999999</v>
      </c>
      <c r="AJ6876">
        <v>0.50900000000000001</v>
      </c>
      <c r="AK6876">
        <v>1.1423000000000001</v>
      </c>
      <c r="AR6876" s="3"/>
    </row>
    <row r="6877" spans="1:44" hidden="1" outlineLevel="1" x14ac:dyDescent="0.2">
      <c r="A6877" s="2">
        <v>42499</v>
      </c>
      <c r="B6877">
        <v>14.57</v>
      </c>
      <c r="E6877" s="2">
        <v>42499</v>
      </c>
      <c r="F6877">
        <v>2058.69</v>
      </c>
      <c r="G6877">
        <f t="shared" si="966"/>
        <v>7.5347326871288978E-4</v>
      </c>
      <c r="H6877" s="2">
        <v>42499</v>
      </c>
      <c r="I6877">
        <v>3878.14</v>
      </c>
      <c r="J6877">
        <f t="shared" si="967"/>
        <v>7.6383548635150511E-4</v>
      </c>
      <c r="K6877">
        <f t="shared" si="963"/>
        <v>7.4347548635150514E-4</v>
      </c>
      <c r="L6877">
        <v>1.2483376586301829E-2</v>
      </c>
      <c r="N6877" s="2">
        <v>42499</v>
      </c>
      <c r="O6877">
        <v>50.07</v>
      </c>
      <c r="Q6877" s="2">
        <v>42499</v>
      </c>
      <c r="R6877">
        <v>74179</v>
      </c>
      <c r="S6877" s="8">
        <f t="shared" si="968"/>
        <v>-6.3501750631520526E-3</v>
      </c>
      <c r="T6877" s="9">
        <f t="shared" si="964"/>
        <v>-6.3705350631520523E-3</v>
      </c>
      <c r="U6877" s="3">
        <f>Sheet1!$B$17+Sheet1!$B$18*'Portfolio allocation'!K6877</f>
        <v>1.3407328044716025E-3</v>
      </c>
      <c r="V6877" s="13">
        <f t="shared" si="969"/>
        <v>-7.7112678676236543E-3</v>
      </c>
      <c r="W6877" s="13"/>
      <c r="X6877" s="2">
        <v>42499</v>
      </c>
      <c r="Y6877">
        <v>140.73390000000001</v>
      </c>
      <c r="AA6877" s="2">
        <v>42499</v>
      </c>
      <c r="AB6877">
        <v>2237.0100000000002</v>
      </c>
      <c r="AC6877">
        <f t="shared" si="970"/>
        <v>3.3985466741204284E-4</v>
      </c>
      <c r="AD6877">
        <f t="shared" si="965"/>
        <v>3.1981466741204287E-4</v>
      </c>
      <c r="AE6877">
        <f>Sheet2!$B$17+Sheet2!$B$18*'Portfolio allocation'!K6877</f>
        <v>7.1450438160326334E-4</v>
      </c>
      <c r="AF6877">
        <f t="shared" si="971"/>
        <v>-3.9468971419122047E-4</v>
      </c>
      <c r="AH6877" s="2">
        <v>42499</v>
      </c>
      <c r="AI6877">
        <v>1.76</v>
      </c>
      <c r="AJ6877">
        <v>0.501</v>
      </c>
      <c r="AK6877">
        <v>1.1397999999999999</v>
      </c>
      <c r="AR6877" s="3"/>
    </row>
    <row r="6878" spans="1:44" hidden="1" outlineLevel="1" x14ac:dyDescent="0.2">
      <c r="A6878" s="2">
        <v>42500</v>
      </c>
      <c r="B6878">
        <v>13.63</v>
      </c>
      <c r="E6878" s="2">
        <v>42500</v>
      </c>
      <c r="F6878">
        <v>2084.39</v>
      </c>
      <c r="G6878">
        <f t="shared" si="966"/>
        <v>1.2483666797817872E-2</v>
      </c>
      <c r="H6878" s="2">
        <v>42500</v>
      </c>
      <c r="I6878">
        <v>3926.63</v>
      </c>
      <c r="J6878">
        <f t="shared" si="967"/>
        <v>1.250341658630183E-2</v>
      </c>
      <c r="K6878">
        <f t="shared" si="963"/>
        <v>1.2483376586301829E-2</v>
      </c>
      <c r="L6878">
        <v>-9.060991450887965E-3</v>
      </c>
      <c r="N6878" s="2">
        <v>42500</v>
      </c>
      <c r="O6878">
        <v>51.02</v>
      </c>
      <c r="Q6878" s="2">
        <v>42500</v>
      </c>
      <c r="R6878">
        <v>75586.44</v>
      </c>
      <c r="S6878" s="8">
        <f t="shared" si="968"/>
        <v>1.8973563946669492E-2</v>
      </c>
      <c r="T6878" s="9">
        <f t="shared" si="964"/>
        <v>1.8953523946669493E-2</v>
      </c>
      <c r="U6878" s="3">
        <f>Sheet1!$B$17+Sheet1!$B$18*'Portfolio allocation'!K6878</f>
        <v>1.4809044874994902E-2</v>
      </c>
      <c r="V6878" s="13">
        <f t="shared" si="969"/>
        <v>4.1444790716745911E-3</v>
      </c>
      <c r="W6878" s="13"/>
      <c r="X6878" s="2">
        <v>42500</v>
      </c>
      <c r="Y6878">
        <v>143.24600000000001</v>
      </c>
      <c r="AA6878" s="2">
        <v>42500</v>
      </c>
      <c r="AB6878">
        <v>2276.94</v>
      </c>
      <c r="AC6878">
        <f t="shared" si="970"/>
        <v>1.7849719044617407E-2</v>
      </c>
      <c r="AD6878">
        <f t="shared" si="965"/>
        <v>1.7829559044617405E-2</v>
      </c>
      <c r="AE6878">
        <f>Sheet2!$B$17+Sheet2!$B$18*'Portfolio allocation'!K6878</f>
        <v>1.1153923951644678E-2</v>
      </c>
      <c r="AF6878">
        <f t="shared" si="971"/>
        <v>6.6756350929727277E-3</v>
      </c>
      <c r="AH6878" s="2">
        <v>42500</v>
      </c>
      <c r="AI6878">
        <v>1.76</v>
      </c>
      <c r="AJ6878">
        <v>0.504</v>
      </c>
      <c r="AK6878">
        <v>1.1395500000000001</v>
      </c>
      <c r="AR6878" s="3"/>
    </row>
    <row r="6879" spans="1:44" hidden="1" outlineLevel="1" x14ac:dyDescent="0.2">
      <c r="A6879" s="2">
        <v>42501</v>
      </c>
      <c r="B6879">
        <v>14.69</v>
      </c>
      <c r="E6879" s="2">
        <v>42501</v>
      </c>
      <c r="F6879">
        <v>2064.46</v>
      </c>
      <c r="G6879">
        <f t="shared" si="966"/>
        <v>-9.5615503816462999E-3</v>
      </c>
      <c r="H6879" s="2">
        <v>42501</v>
      </c>
      <c r="I6879">
        <v>3891.13</v>
      </c>
      <c r="J6879">
        <f t="shared" si="967"/>
        <v>-9.040831450887965E-3</v>
      </c>
      <c r="K6879">
        <f t="shared" si="963"/>
        <v>-9.060991450887965E-3</v>
      </c>
      <c r="L6879">
        <v>-9.2198531326465898E-5</v>
      </c>
      <c r="N6879" s="2">
        <v>42501</v>
      </c>
      <c r="O6879">
        <v>51.05</v>
      </c>
      <c r="Q6879" s="2">
        <v>42501</v>
      </c>
      <c r="R6879">
        <v>75630.880000000005</v>
      </c>
      <c r="S6879" s="8">
        <f t="shared" si="968"/>
        <v>5.8793614304364361E-4</v>
      </c>
      <c r="T6879" s="9">
        <f t="shared" si="964"/>
        <v>5.6777614304364364E-4</v>
      </c>
      <c r="U6879" s="3">
        <f>Sheet1!$B$17+Sheet1!$B$18*'Portfolio allocation'!K6879</f>
        <v>-9.9072001441652228E-3</v>
      </c>
      <c r="V6879" s="13">
        <f t="shared" si="969"/>
        <v>1.0474976287208866E-2</v>
      </c>
      <c r="W6879" s="13"/>
      <c r="X6879" s="2">
        <v>42501</v>
      </c>
      <c r="Y6879">
        <v>142.27170000000001</v>
      </c>
      <c r="AA6879" s="2">
        <v>42501</v>
      </c>
      <c r="AB6879">
        <v>2261.4499999999998</v>
      </c>
      <c r="AC6879">
        <f t="shared" si="970"/>
        <v>-6.8029899777772851E-3</v>
      </c>
      <c r="AD6879">
        <f t="shared" si="965"/>
        <v>-6.8232299777772855E-3</v>
      </c>
      <c r="AE6879">
        <f>Sheet2!$B$17+Sheet2!$B$18*'Portfolio allocation'!K6879</f>
        <v>-8.0038777535643684E-3</v>
      </c>
      <c r="AF6879">
        <f t="shared" si="971"/>
        <v>1.180647775787083E-3</v>
      </c>
      <c r="AH6879" s="2">
        <v>42501</v>
      </c>
      <c r="AI6879">
        <v>1.7370000000000001</v>
      </c>
      <c r="AJ6879">
        <v>0.50600000000000001</v>
      </c>
      <c r="AK6879">
        <v>1.1433</v>
      </c>
      <c r="AR6879" s="3"/>
    </row>
    <row r="6880" spans="1:44" hidden="1" outlineLevel="1" x14ac:dyDescent="0.2">
      <c r="A6880" s="2">
        <v>42502</v>
      </c>
      <c r="B6880">
        <v>14.41</v>
      </c>
      <c r="E6880" s="2">
        <v>42502</v>
      </c>
      <c r="F6880">
        <v>2064.11</v>
      </c>
      <c r="G6880">
        <f t="shared" si="966"/>
        <v>-1.6953585925616466E-4</v>
      </c>
      <c r="H6880" s="2">
        <v>42502</v>
      </c>
      <c r="I6880">
        <v>3890.85</v>
      </c>
      <c r="J6880">
        <f t="shared" si="967"/>
        <v>-7.1958531326465902E-5</v>
      </c>
      <c r="K6880">
        <f t="shared" si="963"/>
        <v>-9.2198531326465898E-5</v>
      </c>
      <c r="L6880">
        <v>-8.4203529783979728E-3</v>
      </c>
      <c r="N6880" s="2">
        <v>42502</v>
      </c>
      <c r="O6880">
        <v>51.51</v>
      </c>
      <c r="Q6880" s="2">
        <v>42502</v>
      </c>
      <c r="R6880">
        <v>76312.31</v>
      </c>
      <c r="S6880" s="8">
        <f t="shared" si="968"/>
        <v>9.0099440863307123E-3</v>
      </c>
      <c r="T6880" s="9">
        <f t="shared" si="964"/>
        <v>8.9897040863307128E-3</v>
      </c>
      <c r="U6880" s="3">
        <f>Sheet1!$B$17+Sheet1!$B$18*'Portfolio allocation'!K6880</f>
        <v>3.8202639259539504E-4</v>
      </c>
      <c r="V6880" s="13">
        <f t="shared" si="969"/>
        <v>8.6076776937353185E-3</v>
      </c>
      <c r="W6880" s="13"/>
      <c r="X6880" s="2">
        <v>42502</v>
      </c>
      <c r="Y6880">
        <v>142.16669999999999</v>
      </c>
      <c r="AA6880" s="2">
        <v>42502</v>
      </c>
      <c r="AB6880">
        <v>2259.7800000000002</v>
      </c>
      <c r="AC6880">
        <f t="shared" si="970"/>
        <v>-7.384642596562907E-4</v>
      </c>
      <c r="AD6880">
        <f t="shared" si="965"/>
        <v>-7.5962425965629069E-4</v>
      </c>
      <c r="AE6880">
        <f>Sheet2!$B$17+Sheet2!$B$18*'Portfolio allocation'!K6880</f>
        <v>-2.8598274888405034E-5</v>
      </c>
      <c r="AF6880">
        <f t="shared" si="971"/>
        <v>-7.3102598476788567E-4</v>
      </c>
      <c r="AH6880" s="2">
        <v>42502</v>
      </c>
      <c r="AI6880">
        <v>1.758</v>
      </c>
      <c r="AJ6880">
        <v>0.52900000000000003</v>
      </c>
      <c r="AK6880">
        <v>1.1404000000000001</v>
      </c>
      <c r="AR6880" s="3"/>
    </row>
    <row r="6881" spans="1:44" hidden="1" outlineLevel="1" x14ac:dyDescent="0.2">
      <c r="A6881" s="2">
        <v>42503</v>
      </c>
      <c r="B6881">
        <v>15.04</v>
      </c>
      <c r="E6881" s="2">
        <v>42503</v>
      </c>
      <c r="F6881">
        <v>2046.61</v>
      </c>
      <c r="G6881">
        <f t="shared" si="966"/>
        <v>-8.478230326872227E-3</v>
      </c>
      <c r="H6881" s="2">
        <v>42503</v>
      </c>
      <c r="I6881">
        <v>3858.17</v>
      </c>
      <c r="J6881">
        <f t="shared" si="967"/>
        <v>-8.3991929783979735E-3</v>
      </c>
      <c r="K6881">
        <f t="shared" si="963"/>
        <v>-8.4203529783979728E-3</v>
      </c>
      <c r="L6881">
        <v>9.8773151838306913E-3</v>
      </c>
      <c r="N6881" s="2">
        <v>42503</v>
      </c>
      <c r="O6881">
        <v>51.08</v>
      </c>
      <c r="Q6881" s="2">
        <v>42503</v>
      </c>
      <c r="R6881">
        <v>75675.31</v>
      </c>
      <c r="S6881" s="8">
        <f t="shared" si="968"/>
        <v>-8.3472771299938353E-3</v>
      </c>
      <c r="T6881" s="9">
        <f t="shared" si="964"/>
        <v>-8.3684371299938345E-3</v>
      </c>
      <c r="U6881" s="3">
        <f>Sheet1!$B$17+Sheet1!$B$18*'Portfolio allocation'!K6881</f>
        <v>-9.1722434525866991E-3</v>
      </c>
      <c r="V6881" s="13">
        <f t="shared" si="969"/>
        <v>8.0380632259286454E-4</v>
      </c>
      <c r="W6881" s="13"/>
      <c r="X6881" s="2">
        <v>42503</v>
      </c>
      <c r="Y6881">
        <v>141.09690000000001</v>
      </c>
      <c r="AA6881" s="2">
        <v>42503</v>
      </c>
      <c r="AB6881">
        <v>2242.77</v>
      </c>
      <c r="AC6881">
        <f t="shared" si="970"/>
        <v>-7.5272814167751667E-3</v>
      </c>
      <c r="AD6881">
        <f t="shared" si="965"/>
        <v>-7.5484414167751668E-3</v>
      </c>
      <c r="AE6881">
        <f>Sheet2!$B$17+Sheet2!$B$18*'Portfolio allocation'!K6881</f>
        <v>-7.4342056796606317E-3</v>
      </c>
      <c r="AF6881">
        <f t="shared" si="971"/>
        <v>-1.1423573711453507E-4</v>
      </c>
      <c r="AH6881" s="2">
        <v>42503</v>
      </c>
      <c r="AI6881">
        <v>1.7050000000000001</v>
      </c>
      <c r="AJ6881">
        <v>0.52900000000000003</v>
      </c>
      <c r="AK6881">
        <v>1.12985</v>
      </c>
      <c r="AR6881" s="3"/>
    </row>
    <row r="6882" spans="1:44" hidden="1" outlineLevel="1" x14ac:dyDescent="0.2">
      <c r="A6882" s="2">
        <v>42506</v>
      </c>
      <c r="B6882">
        <v>14.68</v>
      </c>
      <c r="E6882" s="2">
        <v>42506</v>
      </c>
      <c r="F6882">
        <v>2066.66</v>
      </c>
      <c r="G6882">
        <f t="shared" si="966"/>
        <v>9.7966881819202545E-3</v>
      </c>
      <c r="H6882" s="2">
        <v>42506</v>
      </c>
      <c r="I6882">
        <v>3896.36</v>
      </c>
      <c r="J6882">
        <f t="shared" si="967"/>
        <v>9.8984751838306906E-3</v>
      </c>
      <c r="K6882">
        <f t="shared" si="963"/>
        <v>9.8773151838306913E-3</v>
      </c>
      <c r="L6882">
        <v>-9.1276147698877465E-3</v>
      </c>
      <c r="N6882" s="2">
        <v>42506</v>
      </c>
      <c r="O6882">
        <v>51.83</v>
      </c>
      <c r="Q6882" s="2">
        <v>42506</v>
      </c>
      <c r="R6882">
        <v>76786.44</v>
      </c>
      <c r="S6882" s="8">
        <f t="shared" si="968"/>
        <v>1.4682860235392559E-2</v>
      </c>
      <c r="T6882" s="9">
        <f t="shared" si="964"/>
        <v>1.4661700235392559E-2</v>
      </c>
      <c r="U6882" s="3">
        <f>Sheet1!$B$17+Sheet1!$B$18*'Portfolio allocation'!K6882</f>
        <v>1.1819305187700992E-2</v>
      </c>
      <c r="V6882" s="13">
        <f t="shared" si="969"/>
        <v>2.842395047691567E-3</v>
      </c>
      <c r="W6882" s="13"/>
      <c r="X6882" s="2">
        <v>42506</v>
      </c>
      <c r="Y6882">
        <v>142.75890000000001</v>
      </c>
      <c r="AA6882" s="2">
        <v>42506</v>
      </c>
      <c r="AB6882">
        <v>2269.19</v>
      </c>
      <c r="AC6882">
        <f t="shared" si="970"/>
        <v>1.1780075531597101E-2</v>
      </c>
      <c r="AD6882">
        <f t="shared" si="965"/>
        <v>1.1758395531597101E-2</v>
      </c>
      <c r="AE6882">
        <f>Sheet2!$B$17+Sheet2!$B$18*'Portfolio allocation'!K6882</f>
        <v>8.8365476659277662E-3</v>
      </c>
      <c r="AF6882">
        <f t="shared" si="971"/>
        <v>2.9218478656693348E-3</v>
      </c>
      <c r="AH6882" s="2">
        <v>42506</v>
      </c>
      <c r="AI6882">
        <v>1.7529999999999999</v>
      </c>
      <c r="AJ6882">
        <v>0.54200000000000004</v>
      </c>
      <c r="AK6882">
        <v>1.1331</v>
      </c>
      <c r="AR6882" s="3"/>
    </row>
    <row r="6883" spans="1:44" hidden="1" outlineLevel="1" x14ac:dyDescent="0.2">
      <c r="A6883" s="2">
        <v>42507</v>
      </c>
      <c r="B6883">
        <v>15.57</v>
      </c>
      <c r="E6883" s="2">
        <v>42507</v>
      </c>
      <c r="F6883">
        <v>2047.21</v>
      </c>
      <c r="G6883">
        <f t="shared" si="966"/>
        <v>-9.4113206816794914E-3</v>
      </c>
      <c r="H6883" s="2">
        <v>42507</v>
      </c>
      <c r="I6883">
        <v>3860.88</v>
      </c>
      <c r="J6883">
        <f t="shared" si="967"/>
        <v>-9.1059347698877469E-3</v>
      </c>
      <c r="K6883">
        <f t="shared" si="963"/>
        <v>-9.1276147698877465E-3</v>
      </c>
      <c r="L6883">
        <v>3.3236138331165481E-4</v>
      </c>
      <c r="N6883" s="2">
        <v>42507</v>
      </c>
      <c r="O6883">
        <v>50.51</v>
      </c>
      <c r="Q6883" s="2">
        <v>42507</v>
      </c>
      <c r="R6883">
        <v>75364.19</v>
      </c>
      <c r="S6883" s="8">
        <f t="shared" si="968"/>
        <v>-1.8522150525535519E-2</v>
      </c>
      <c r="T6883" s="9">
        <f t="shared" si="964"/>
        <v>-1.8543830525535519E-2</v>
      </c>
      <c r="U6883" s="3">
        <f>Sheet1!$B$17+Sheet1!$B$18*'Portfolio allocation'!K6883</f>
        <v>-9.9836321041812132E-3</v>
      </c>
      <c r="V6883" s="13">
        <f t="shared" si="969"/>
        <v>-8.5601984213543054E-3</v>
      </c>
      <c r="W6883" s="13"/>
      <c r="X6883" s="2">
        <v>42507</v>
      </c>
      <c r="Y6883">
        <v>141.36429999999999</v>
      </c>
      <c r="AA6883" s="2">
        <v>42507</v>
      </c>
      <c r="AB6883">
        <v>2247.0300000000002</v>
      </c>
      <c r="AC6883">
        <f t="shared" si="970"/>
        <v>-9.7655991785614571E-3</v>
      </c>
      <c r="AD6883">
        <f t="shared" si="965"/>
        <v>-9.7880791785614572E-3</v>
      </c>
      <c r="AE6883">
        <f>Sheet2!$B$17+Sheet2!$B$18*'Portfolio allocation'!K6883</f>
        <v>-8.0631209085335661E-3</v>
      </c>
      <c r="AF6883">
        <f t="shared" si="971"/>
        <v>-1.7249582700278911E-3</v>
      </c>
      <c r="AH6883" s="2">
        <v>42507</v>
      </c>
      <c r="AI6883">
        <v>1.7589999999999999</v>
      </c>
      <c r="AJ6883">
        <v>0.56200000000000006</v>
      </c>
      <c r="AK6883">
        <v>1.1335999999999999</v>
      </c>
      <c r="AR6883" s="3"/>
    </row>
    <row r="6884" spans="1:44" hidden="1" outlineLevel="1" x14ac:dyDescent="0.2">
      <c r="A6884" s="2">
        <v>42508</v>
      </c>
      <c r="B6884">
        <v>15.95</v>
      </c>
      <c r="E6884" s="2">
        <v>42508</v>
      </c>
      <c r="F6884">
        <v>2047.63</v>
      </c>
      <c r="G6884">
        <f t="shared" si="966"/>
        <v>2.0515726281145064E-4</v>
      </c>
      <c r="H6884" s="2">
        <v>42508</v>
      </c>
      <c r="I6884">
        <v>3862.25</v>
      </c>
      <c r="J6884">
        <f t="shared" si="967"/>
        <v>3.5484138331165482E-4</v>
      </c>
      <c r="K6884">
        <f t="shared" si="963"/>
        <v>3.3236138331165481E-4</v>
      </c>
      <c r="L6884">
        <v>-3.7218866878115306E-3</v>
      </c>
      <c r="N6884" s="2">
        <v>42508</v>
      </c>
      <c r="O6884">
        <v>50.81</v>
      </c>
      <c r="Q6884" s="2">
        <v>42508</v>
      </c>
      <c r="R6884">
        <v>75811.81</v>
      </c>
      <c r="S6884" s="8">
        <f t="shared" si="968"/>
        <v>5.9394256078384444E-3</v>
      </c>
      <c r="T6884" s="9">
        <f t="shared" si="964"/>
        <v>5.9169456078384444E-3</v>
      </c>
      <c r="U6884" s="3">
        <f>Sheet1!$B$17+Sheet1!$B$18*'Portfolio allocation'!K6884</f>
        <v>8.690922864473575E-4</v>
      </c>
      <c r="V6884" s="13">
        <f t="shared" si="969"/>
        <v>5.0478533213910871E-3</v>
      </c>
      <c r="W6884" s="13"/>
      <c r="X6884" s="2">
        <v>42508</v>
      </c>
      <c r="Y6884">
        <v>140.73390000000001</v>
      </c>
      <c r="AA6884" s="2">
        <v>42508</v>
      </c>
      <c r="AB6884">
        <v>2237.0100000000002</v>
      </c>
      <c r="AC6884">
        <f t="shared" si="970"/>
        <v>-4.4592195030773718E-3</v>
      </c>
      <c r="AD6884">
        <f t="shared" si="965"/>
        <v>-4.4837795030773717E-3</v>
      </c>
      <c r="AE6884">
        <f>Sheet2!$B$17+Sheet2!$B$18*'Portfolio allocation'!K6884</f>
        <v>3.489312327108595E-4</v>
      </c>
      <c r="AF6884">
        <f t="shared" si="971"/>
        <v>-4.8327107357882312E-3</v>
      </c>
      <c r="AH6884" s="2">
        <v>42508</v>
      </c>
      <c r="AI6884">
        <v>1.883</v>
      </c>
      <c r="AJ6884">
        <v>0.61399999999999999</v>
      </c>
      <c r="AK6884">
        <v>1.12795</v>
      </c>
      <c r="AR6884" s="3"/>
    </row>
    <row r="6885" spans="1:44" hidden="1" outlineLevel="1" x14ac:dyDescent="0.2">
      <c r="A6885" s="2">
        <v>42509</v>
      </c>
      <c r="B6885">
        <v>16.329999999999998</v>
      </c>
      <c r="E6885" s="2">
        <v>42509</v>
      </c>
      <c r="F6885">
        <v>2040.04</v>
      </c>
      <c r="G6885">
        <f t="shared" si="966"/>
        <v>-3.7067243593813526E-3</v>
      </c>
      <c r="H6885" s="2">
        <v>42509</v>
      </c>
      <c r="I6885">
        <v>3847.97</v>
      </c>
      <c r="J6885">
        <f t="shared" si="967"/>
        <v>-3.6973266878115307E-3</v>
      </c>
      <c r="K6885">
        <f t="shared" si="963"/>
        <v>-3.7218866878115306E-3</v>
      </c>
      <c r="L6885">
        <v>6.1550418597857964E-3</v>
      </c>
      <c r="N6885" s="2">
        <v>42509</v>
      </c>
      <c r="O6885">
        <v>50.32</v>
      </c>
      <c r="Q6885" s="2">
        <v>42509</v>
      </c>
      <c r="R6885">
        <v>75080.69</v>
      </c>
      <c r="S6885" s="8">
        <f t="shared" si="968"/>
        <v>-9.6438800234421862E-3</v>
      </c>
      <c r="T6885" s="9">
        <f t="shared" si="964"/>
        <v>-9.6684400234421861E-3</v>
      </c>
      <c r="U6885" s="3">
        <f>Sheet1!$B$17+Sheet1!$B$18*'Portfolio allocation'!K6885</f>
        <v>-3.7820438490551171E-3</v>
      </c>
      <c r="V6885" s="13">
        <f t="shared" si="969"/>
        <v>-5.8863961743870694E-3</v>
      </c>
      <c r="W6885" s="13"/>
      <c r="X6885" s="2">
        <v>42509</v>
      </c>
      <c r="Y6885">
        <v>138.43199999999999</v>
      </c>
      <c r="AA6885" s="2">
        <v>42509</v>
      </c>
      <c r="AB6885">
        <v>2200.42</v>
      </c>
      <c r="AC6885">
        <f t="shared" si="970"/>
        <v>-1.6356654641687007E-2</v>
      </c>
      <c r="AD6885">
        <f t="shared" si="965"/>
        <v>-1.6381494641687009E-2</v>
      </c>
      <c r="AE6885">
        <f>Sheet2!$B$17+Sheet2!$B$18*'Portfolio allocation'!K6885</f>
        <v>-3.2562095853549012E-3</v>
      </c>
      <c r="AF6885">
        <f t="shared" si="971"/>
        <v>-1.3125285056332108E-2</v>
      </c>
      <c r="AH6885" s="2">
        <v>42509</v>
      </c>
      <c r="AI6885">
        <v>1.845</v>
      </c>
      <c r="AJ6885">
        <v>0.621</v>
      </c>
      <c r="AK6885">
        <v>1.1205000000000001</v>
      </c>
      <c r="AR6885" s="3"/>
    </row>
    <row r="6886" spans="1:44" hidden="1" outlineLevel="1" x14ac:dyDescent="0.2">
      <c r="A6886" s="2">
        <v>42510</v>
      </c>
      <c r="B6886">
        <v>15.2</v>
      </c>
      <c r="E6886" s="2">
        <v>42510</v>
      </c>
      <c r="F6886">
        <v>2052.3200000000002</v>
      </c>
      <c r="G6886">
        <f t="shared" si="966"/>
        <v>6.019489813925416E-3</v>
      </c>
      <c r="H6886" s="2">
        <v>42510</v>
      </c>
      <c r="I6886">
        <v>3871.75</v>
      </c>
      <c r="J6886">
        <f t="shared" si="967"/>
        <v>6.1798818597857963E-3</v>
      </c>
      <c r="K6886">
        <f t="shared" si="963"/>
        <v>6.1550418597857964E-3</v>
      </c>
      <c r="L6886">
        <v>-2.0735294324271381E-3</v>
      </c>
      <c r="N6886" s="2">
        <v>42510</v>
      </c>
      <c r="O6886">
        <v>50.62</v>
      </c>
      <c r="Q6886" s="2">
        <v>42510</v>
      </c>
      <c r="R6886">
        <v>75528.31</v>
      </c>
      <c r="S6886" s="8">
        <f t="shared" si="968"/>
        <v>5.9618525082814067E-3</v>
      </c>
      <c r="T6886" s="9">
        <f t="shared" si="964"/>
        <v>5.9370125082814067E-3</v>
      </c>
      <c r="U6886" s="3">
        <f>Sheet1!$B$17+Sheet1!$B$18*'Portfolio allocation'!K6886</f>
        <v>7.5490188954056622E-3</v>
      </c>
      <c r="V6886" s="13">
        <f t="shared" si="969"/>
        <v>-1.6120063871242554E-3</v>
      </c>
      <c r="W6886" s="13"/>
      <c r="X6886" s="2">
        <v>42510</v>
      </c>
      <c r="Y6886">
        <v>140.648</v>
      </c>
      <c r="AA6886" s="2">
        <v>42510</v>
      </c>
      <c r="AB6886">
        <v>2235.64</v>
      </c>
      <c r="AC6886">
        <f t="shared" si="970"/>
        <v>1.6006035211459491E-2</v>
      </c>
      <c r="AD6886">
        <f t="shared" si="965"/>
        <v>1.5980675211459492E-2</v>
      </c>
      <c r="AE6886">
        <f>Sheet2!$B$17+Sheet2!$B$18*'Portfolio allocation'!K6886</f>
        <v>5.5266072624058134E-3</v>
      </c>
      <c r="AF6886">
        <f t="shared" si="971"/>
        <v>1.0454067949053679E-2</v>
      </c>
      <c r="AH6886" s="2">
        <v>42510</v>
      </c>
      <c r="AI6886">
        <v>1.849</v>
      </c>
      <c r="AJ6886">
        <v>0.63400000000000001</v>
      </c>
      <c r="AK6886">
        <v>1.1213</v>
      </c>
      <c r="AR6886" s="3"/>
    </row>
    <row r="6887" spans="1:44" hidden="1" outlineLevel="1" x14ac:dyDescent="0.2">
      <c r="A6887" s="2">
        <v>42513</v>
      </c>
      <c r="B6887">
        <v>15.82</v>
      </c>
      <c r="E6887" s="2">
        <v>42513</v>
      </c>
      <c r="F6887">
        <v>2048.04</v>
      </c>
      <c r="G6887">
        <f t="shared" si="966"/>
        <v>-2.0854447649489849E-3</v>
      </c>
      <c r="H6887" s="2">
        <v>42513</v>
      </c>
      <c r="I6887">
        <v>3863.82</v>
      </c>
      <c r="J6887">
        <f t="shared" si="967"/>
        <v>-2.0481694324271382E-3</v>
      </c>
      <c r="K6887">
        <f t="shared" si="963"/>
        <v>-2.0735294324271381E-3</v>
      </c>
      <c r="L6887">
        <v>1.3677974536701982E-2</v>
      </c>
      <c r="N6887" s="2">
        <v>42513</v>
      </c>
      <c r="O6887">
        <v>50.03</v>
      </c>
      <c r="Q6887" s="2">
        <v>42513</v>
      </c>
      <c r="R6887">
        <v>74648</v>
      </c>
      <c r="S6887" s="8">
        <f t="shared" si="968"/>
        <v>-1.165536472350559E-2</v>
      </c>
      <c r="T6887" s="9">
        <f t="shared" si="964"/>
        <v>-1.168072472350559E-2</v>
      </c>
      <c r="U6887" s="3">
        <f>Sheet1!$B$17+Sheet1!$B$18*'Portfolio allocation'!K6887</f>
        <v>-1.8910066307499126E-3</v>
      </c>
      <c r="V6887" s="13">
        <f t="shared" si="969"/>
        <v>-9.7897180927556775E-3</v>
      </c>
      <c r="W6887" s="13"/>
      <c r="X6887" s="2">
        <v>42513</v>
      </c>
      <c r="Y6887">
        <v>140.18950000000001</v>
      </c>
      <c r="AA6887" s="2">
        <v>42513</v>
      </c>
      <c r="AB6887">
        <v>2228.35</v>
      </c>
      <c r="AC6887">
        <f t="shared" si="970"/>
        <v>-3.2608112218425189E-3</v>
      </c>
      <c r="AD6887">
        <f t="shared" si="965"/>
        <v>-3.2868912218425189E-3</v>
      </c>
      <c r="AE6887">
        <f>Sheet2!$B$17+Sheet2!$B$18*'Portfolio allocation'!K6887</f>
        <v>-1.7904482604701121E-3</v>
      </c>
      <c r="AF6887">
        <f t="shared" si="971"/>
        <v>-1.4964429613724068E-3</v>
      </c>
      <c r="AH6887" s="2">
        <v>42513</v>
      </c>
      <c r="AI6887">
        <v>1.84</v>
      </c>
      <c r="AJ6887">
        <v>0.65200000000000002</v>
      </c>
      <c r="AK6887">
        <v>1.11995</v>
      </c>
      <c r="AR6887" s="3"/>
    </row>
    <row r="6888" spans="1:44" hidden="1" outlineLevel="1" x14ac:dyDescent="0.2">
      <c r="A6888" s="2">
        <v>42514</v>
      </c>
      <c r="B6888">
        <v>14.42</v>
      </c>
      <c r="E6888" s="2">
        <v>42514</v>
      </c>
      <c r="F6888">
        <v>2076.06</v>
      </c>
      <c r="G6888">
        <f t="shared" si="966"/>
        <v>1.3681373410675546E-2</v>
      </c>
      <c r="H6888" s="2">
        <v>42514</v>
      </c>
      <c r="I6888">
        <v>3916.77</v>
      </c>
      <c r="J6888">
        <f t="shared" si="967"/>
        <v>1.3704054536701982E-2</v>
      </c>
      <c r="K6888">
        <f t="shared" si="963"/>
        <v>1.3677974536701982E-2</v>
      </c>
      <c r="L6888">
        <v>7.0107301032227565E-3</v>
      </c>
      <c r="N6888" s="2">
        <v>42514</v>
      </c>
      <c r="O6888">
        <v>51.59</v>
      </c>
      <c r="Q6888" s="2">
        <v>42514</v>
      </c>
      <c r="R6888">
        <v>76975.63</v>
      </c>
      <c r="S6888" s="8">
        <f t="shared" si="968"/>
        <v>3.1181411424284766E-2</v>
      </c>
      <c r="T6888" s="9">
        <f t="shared" si="964"/>
        <v>3.1155331424284765E-2</v>
      </c>
      <c r="U6888" s="3">
        <f>Sheet1!$B$17+Sheet1!$B$18*'Portfolio allocation'!K6888</f>
        <v>1.6179517918832115E-2</v>
      </c>
      <c r="V6888" s="13">
        <f t="shared" si="969"/>
        <v>1.4975813505452649E-2</v>
      </c>
      <c r="W6888" s="13"/>
      <c r="X6888" s="2">
        <v>42514</v>
      </c>
      <c r="Y6888">
        <v>141.66040000000001</v>
      </c>
      <c r="AA6888" s="2">
        <v>42514</v>
      </c>
      <c r="AB6888">
        <v>2251.73</v>
      </c>
      <c r="AC6888">
        <f t="shared" si="970"/>
        <v>1.0492068122153198E-2</v>
      </c>
      <c r="AD6888">
        <f t="shared" si="965"/>
        <v>1.0466388122153197E-2</v>
      </c>
      <c r="AE6888">
        <f>Sheet2!$B$17+Sheet2!$B$18*'Portfolio allocation'!K6888</f>
        <v>1.2216190926090612E-2</v>
      </c>
      <c r="AF6888">
        <f t="shared" si="971"/>
        <v>-1.7498028039374149E-3</v>
      </c>
      <c r="AH6888" s="2">
        <v>42514</v>
      </c>
      <c r="AI6888">
        <v>1.859</v>
      </c>
      <c r="AJ6888">
        <v>0.64200000000000002</v>
      </c>
      <c r="AK6888">
        <v>1.11605</v>
      </c>
      <c r="AR6888" s="3"/>
    </row>
    <row r="6889" spans="1:44" hidden="1" outlineLevel="1" x14ac:dyDescent="0.2">
      <c r="A6889" s="2">
        <v>42515</v>
      </c>
      <c r="B6889">
        <v>13.9</v>
      </c>
      <c r="E6889" s="2">
        <v>42515</v>
      </c>
      <c r="F6889">
        <v>2090.54</v>
      </c>
      <c r="G6889">
        <f t="shared" si="966"/>
        <v>6.9747502480661527E-3</v>
      </c>
      <c r="H6889" s="2">
        <v>42515</v>
      </c>
      <c r="I6889">
        <v>3944.33</v>
      </c>
      <c r="J6889">
        <f t="shared" si="967"/>
        <v>7.0364101032227566E-3</v>
      </c>
      <c r="K6889">
        <f t="shared" si="963"/>
        <v>7.0107301032227565E-3</v>
      </c>
      <c r="L6889">
        <v>-9.7907975144043431E-5</v>
      </c>
      <c r="N6889" s="2">
        <v>42515</v>
      </c>
      <c r="O6889">
        <v>52.12</v>
      </c>
      <c r="Q6889" s="2">
        <v>42515</v>
      </c>
      <c r="R6889">
        <v>77766.38</v>
      </c>
      <c r="S6889" s="8">
        <f t="shared" si="968"/>
        <v>1.0272731772380528E-2</v>
      </c>
      <c r="T6889" s="9">
        <f t="shared" si="964"/>
        <v>1.0247051772380528E-2</v>
      </c>
      <c r="U6889" s="3">
        <f>Sheet1!$B$17+Sheet1!$B$18*'Portfolio allocation'!K6889</f>
        <v>8.5306861343005143E-3</v>
      </c>
      <c r="V6889" s="13">
        <f t="shared" si="969"/>
        <v>1.7163656380800134E-3</v>
      </c>
      <c r="W6889" s="13"/>
      <c r="X6889" s="2">
        <v>42515</v>
      </c>
      <c r="Y6889">
        <v>144.88890000000001</v>
      </c>
      <c r="AA6889" s="2">
        <v>42515</v>
      </c>
      <c r="AB6889">
        <v>2303.0500000000002</v>
      </c>
      <c r="AC6889">
        <f t="shared" si="970"/>
        <v>2.2791364861684205E-2</v>
      </c>
      <c r="AD6889">
        <f t="shared" si="965"/>
        <v>2.2764444861684205E-2</v>
      </c>
      <c r="AE6889">
        <f>Sheet2!$B$17+Sheet2!$B$18*'Portfolio allocation'!K6889</f>
        <v>6.287507079051455E-3</v>
      </c>
      <c r="AF6889">
        <f t="shared" si="971"/>
        <v>1.6476937782632751E-2</v>
      </c>
      <c r="AH6889" s="2">
        <v>42515</v>
      </c>
      <c r="AI6889">
        <v>1.87</v>
      </c>
      <c r="AJ6889">
        <v>0.67300000000000004</v>
      </c>
      <c r="AK6889">
        <v>1.1144499999999999</v>
      </c>
      <c r="AR6889" s="3"/>
    </row>
    <row r="6890" spans="1:44" hidden="1" outlineLevel="1" x14ac:dyDescent="0.2">
      <c r="A6890" s="2">
        <v>42516</v>
      </c>
      <c r="B6890">
        <v>13.43</v>
      </c>
      <c r="E6890" s="2">
        <v>42516</v>
      </c>
      <c r="F6890">
        <v>2090.1</v>
      </c>
      <c r="G6890">
        <f t="shared" si="966"/>
        <v>-2.104719354808493E-4</v>
      </c>
      <c r="H6890" s="2">
        <v>42516</v>
      </c>
      <c r="I6890">
        <v>3944.05</v>
      </c>
      <c r="J6890">
        <f t="shared" si="967"/>
        <v>-7.0987975144043425E-5</v>
      </c>
      <c r="K6890">
        <f t="shared" si="963"/>
        <v>-9.7907975144043431E-5</v>
      </c>
      <c r="L6890">
        <v>4.4415290024214429E-3</v>
      </c>
      <c r="N6890" s="2">
        <v>42516</v>
      </c>
      <c r="O6890">
        <v>51.89</v>
      </c>
      <c r="Q6890" s="2">
        <v>42516</v>
      </c>
      <c r="R6890">
        <v>77423.25</v>
      </c>
      <c r="S6890" s="8">
        <f t="shared" si="968"/>
        <v>-4.4123180222610525E-3</v>
      </c>
      <c r="T6890" s="9">
        <f t="shared" si="964"/>
        <v>-4.4392380222610522E-3</v>
      </c>
      <c r="U6890" s="3">
        <f>Sheet1!$B$17+Sheet1!$B$18*'Portfolio allocation'!K6890</f>
        <v>3.7547637395132148E-4</v>
      </c>
      <c r="V6890" s="13">
        <f t="shared" si="969"/>
        <v>-4.814714396212374E-3</v>
      </c>
      <c r="W6890" s="13"/>
      <c r="X6890" s="2">
        <v>42516</v>
      </c>
      <c r="Y6890">
        <v>145.6053</v>
      </c>
      <c r="AA6890" s="2">
        <v>42516</v>
      </c>
      <c r="AB6890">
        <v>2314.44</v>
      </c>
      <c r="AC6890">
        <f t="shared" si="970"/>
        <v>4.9456155967086968E-3</v>
      </c>
      <c r="AD6890">
        <f t="shared" si="965"/>
        <v>4.9196555967086966E-3</v>
      </c>
      <c r="AE6890">
        <f>Sheet2!$B$17+Sheet2!$B$18*'Portfolio allocation'!K6890</f>
        <v>-3.3675257992080667E-5</v>
      </c>
      <c r="AF6890">
        <f t="shared" si="971"/>
        <v>4.9533308547007769E-3</v>
      </c>
      <c r="AH6890" s="2">
        <v>42516</v>
      </c>
      <c r="AI6890">
        <v>1.823</v>
      </c>
      <c r="AJ6890">
        <v>0.64900000000000002</v>
      </c>
      <c r="AK6890">
        <v>1.1184499999999999</v>
      </c>
      <c r="AR6890" s="3"/>
    </row>
    <row r="6891" spans="1:44" hidden="1" outlineLevel="1" x14ac:dyDescent="0.2">
      <c r="A6891" s="2">
        <v>42517</v>
      </c>
      <c r="B6891">
        <v>13.12</v>
      </c>
      <c r="E6891" s="2">
        <v>42517</v>
      </c>
      <c r="F6891">
        <v>2099.06</v>
      </c>
      <c r="G6891">
        <f t="shared" si="966"/>
        <v>4.2868762260179771E-3</v>
      </c>
      <c r="H6891" s="2">
        <v>42517</v>
      </c>
      <c r="I6891">
        <v>3961.67</v>
      </c>
      <c r="J6891">
        <f t="shared" si="967"/>
        <v>4.4674890024214431E-3</v>
      </c>
      <c r="K6891">
        <f t="shared" si="963"/>
        <v>4.4415290024214429E-3</v>
      </c>
      <c r="L6891">
        <v>-2.6400000000000001E-5</v>
      </c>
      <c r="N6891" s="2">
        <v>42517</v>
      </c>
      <c r="O6891">
        <v>52.32</v>
      </c>
      <c r="Q6891" s="2">
        <v>42517</v>
      </c>
      <c r="R6891">
        <v>78064.81</v>
      </c>
      <c r="S6891" s="8">
        <f t="shared" si="968"/>
        <v>8.2863997571789305E-3</v>
      </c>
      <c r="T6891" s="9">
        <f t="shared" si="964"/>
        <v>8.2604397571789303E-3</v>
      </c>
      <c r="U6891" s="3">
        <f>Sheet1!$B$17+Sheet1!$B$18*'Portfolio allocation'!K6891</f>
        <v>5.5832335192465016E-3</v>
      </c>
      <c r="V6891" s="13">
        <f t="shared" si="969"/>
        <v>2.6772062379324287E-3</v>
      </c>
      <c r="W6891" s="13"/>
      <c r="X6891" s="2">
        <v>42517</v>
      </c>
      <c r="Y6891">
        <v>145.9873</v>
      </c>
      <c r="AA6891" s="2">
        <v>42517</v>
      </c>
      <c r="AB6891">
        <v>2320.5100000000002</v>
      </c>
      <c r="AC6891">
        <f t="shared" si="970"/>
        <v>2.6226646618621174E-3</v>
      </c>
      <c r="AD6891">
        <f t="shared" si="965"/>
        <v>2.5962646618621172E-3</v>
      </c>
      <c r="AE6891">
        <f>Sheet2!$B$17+Sheet2!$B$18*'Portfolio allocation'!K6891</f>
        <v>4.0029079139706969E-3</v>
      </c>
      <c r="AF6891">
        <f t="shared" si="971"/>
        <v>-1.4066432521085796E-3</v>
      </c>
      <c r="AH6891" s="2">
        <v>42517</v>
      </c>
      <c r="AI6891">
        <v>1.835</v>
      </c>
      <c r="AJ6891">
        <v>0.66</v>
      </c>
      <c r="AK6891">
        <v>1.1131500000000001</v>
      </c>
      <c r="AR6891" s="3"/>
    </row>
    <row r="6892" spans="1:44" hidden="1" outlineLevel="1" x14ac:dyDescent="0.2">
      <c r="A6892" s="2">
        <v>42520</v>
      </c>
      <c r="B6892">
        <v>13.12</v>
      </c>
      <c r="E6892" s="2">
        <v>42520</v>
      </c>
      <c r="F6892">
        <v>2099.06</v>
      </c>
      <c r="G6892">
        <f t="shared" si="966"/>
        <v>0</v>
      </c>
      <c r="H6892" s="2">
        <v>42520</v>
      </c>
      <c r="I6892">
        <v>3961.67</v>
      </c>
      <c r="J6892">
        <f t="shared" si="967"/>
        <v>0</v>
      </c>
      <c r="K6892">
        <f t="shared" si="963"/>
        <v>-2.6400000000000001E-5</v>
      </c>
      <c r="L6892">
        <v>-9.6539794783514067E-4</v>
      </c>
      <c r="N6892" s="2">
        <v>42520</v>
      </c>
      <c r="O6892">
        <v>52.32</v>
      </c>
      <c r="Q6892" s="2">
        <v>42520</v>
      </c>
      <c r="R6892">
        <v>78064.81</v>
      </c>
      <c r="S6892" s="8">
        <f t="shared" si="968"/>
        <v>0</v>
      </c>
      <c r="T6892" s="9">
        <f t="shared" si="964"/>
        <v>-2.6400000000000001E-5</v>
      </c>
      <c r="U6892" s="3">
        <f>Sheet1!$B$17+Sheet1!$B$18*'Portfolio allocation'!K6892</f>
        <v>4.5751213528965809E-4</v>
      </c>
      <c r="V6892" s="13">
        <f t="shared" si="969"/>
        <v>-4.8391213528965808E-4</v>
      </c>
      <c r="W6892" s="13"/>
      <c r="X6892" s="2">
        <v>42520</v>
      </c>
      <c r="Y6892">
        <v>145.9873</v>
      </c>
      <c r="AA6892" s="2">
        <v>42520</v>
      </c>
      <c r="AB6892">
        <v>2320.5100000000002</v>
      </c>
      <c r="AC6892">
        <f t="shared" si="970"/>
        <v>0</v>
      </c>
      <c r="AD6892">
        <f t="shared" si="965"/>
        <v>-2.6400000000000001E-5</v>
      </c>
      <c r="AE6892">
        <f>Sheet2!$B$17+Sheet2!$B$18*'Portfolio allocation'!K6892</f>
        <v>2.9911457839445438E-5</v>
      </c>
      <c r="AF6892">
        <f t="shared" si="971"/>
        <v>-5.6311457839445443E-5</v>
      </c>
      <c r="AH6892" s="2">
        <v>42520</v>
      </c>
      <c r="AI6892">
        <v>1.835</v>
      </c>
      <c r="AJ6892">
        <v>0.66</v>
      </c>
      <c r="AK6892">
        <v>1.1137999999999999</v>
      </c>
      <c r="AR6892" s="3"/>
    </row>
    <row r="6893" spans="1:44" hidden="1" outlineLevel="1" x14ac:dyDescent="0.2">
      <c r="A6893" s="2">
        <v>42521</v>
      </c>
      <c r="B6893">
        <v>14.19</v>
      </c>
      <c r="E6893" s="2">
        <v>42521</v>
      </c>
      <c r="F6893">
        <v>2096.96</v>
      </c>
      <c r="G6893">
        <f t="shared" si="966"/>
        <v>-1.0004478195001498E-3</v>
      </c>
      <c r="H6893" s="2">
        <v>42521</v>
      </c>
      <c r="I6893">
        <v>3957.95</v>
      </c>
      <c r="J6893">
        <f t="shared" si="967"/>
        <v>-9.3899794783514068E-4</v>
      </c>
      <c r="K6893">
        <f t="shared" si="963"/>
        <v>-9.6539794783514067E-4</v>
      </c>
      <c r="L6893">
        <v>1.2742986404577564E-3</v>
      </c>
      <c r="N6893" s="2">
        <v>42521</v>
      </c>
      <c r="O6893">
        <v>53</v>
      </c>
      <c r="Q6893" s="2">
        <v>42521</v>
      </c>
      <c r="R6893">
        <v>79079.44</v>
      </c>
      <c r="S6893" s="8">
        <f t="shared" si="968"/>
        <v>1.2997277518513206E-2</v>
      </c>
      <c r="T6893" s="9">
        <f t="shared" si="964"/>
        <v>1.2970877518513207E-2</v>
      </c>
      <c r="U6893" s="3">
        <f>Sheet1!$B$17+Sheet1!$B$18*'Portfolio allocation'!K6893</f>
        <v>-6.1973010783947236E-4</v>
      </c>
      <c r="V6893" s="13">
        <f t="shared" si="969"/>
        <v>1.3590607626352679E-2</v>
      </c>
      <c r="W6893" s="13"/>
      <c r="X6893" s="2">
        <v>42521</v>
      </c>
      <c r="Y6893">
        <v>146.84700000000001</v>
      </c>
      <c r="AA6893" s="2">
        <v>42521</v>
      </c>
      <c r="AB6893">
        <v>2334.17</v>
      </c>
      <c r="AC6893">
        <f t="shared" si="970"/>
        <v>5.8866369892824899E-3</v>
      </c>
      <c r="AD6893">
        <f t="shared" si="965"/>
        <v>5.8597569892824899E-3</v>
      </c>
      <c r="AE6893">
        <f>Sheet2!$B$17+Sheet2!$B$18*'Portfolio allocation'!K6893</f>
        <v>-8.0506947337984503E-4</v>
      </c>
      <c r="AF6893">
        <f t="shared" si="971"/>
        <v>6.6648264626623351E-3</v>
      </c>
      <c r="AH6893" s="2">
        <v>42521</v>
      </c>
      <c r="AI6893">
        <v>1.8340000000000001</v>
      </c>
      <c r="AJ6893">
        <v>0.67200000000000004</v>
      </c>
      <c r="AK6893">
        <v>1.1132500000000001</v>
      </c>
      <c r="AR6893" s="3"/>
    </row>
    <row r="6894" spans="1:44" hidden="1" outlineLevel="1" x14ac:dyDescent="0.2">
      <c r="A6894" s="2">
        <v>42522</v>
      </c>
      <c r="B6894">
        <v>14.2</v>
      </c>
      <c r="E6894" s="2">
        <v>42522</v>
      </c>
      <c r="F6894">
        <v>2099.33</v>
      </c>
      <c r="G6894">
        <f t="shared" si="966"/>
        <v>1.130207538531991E-3</v>
      </c>
      <c r="H6894" s="2">
        <v>42522</v>
      </c>
      <c r="I6894">
        <v>3963.1</v>
      </c>
      <c r="J6894">
        <f t="shared" si="967"/>
        <v>1.3011786404577563E-3</v>
      </c>
      <c r="K6894">
        <f t="shared" si="963"/>
        <v>1.2742986404577564E-3</v>
      </c>
      <c r="L6894">
        <v>2.9150212530594717E-3</v>
      </c>
      <c r="N6894" s="2">
        <v>42522</v>
      </c>
      <c r="O6894">
        <v>52.85</v>
      </c>
      <c r="Q6894" s="2">
        <v>42522</v>
      </c>
      <c r="R6894">
        <v>78855.63</v>
      </c>
      <c r="S6894" s="8">
        <f t="shared" si="968"/>
        <v>-2.8301920195691332E-3</v>
      </c>
      <c r="T6894" s="9">
        <f t="shared" si="964"/>
        <v>-2.8570720195691332E-3</v>
      </c>
      <c r="U6894" s="3">
        <f>Sheet1!$B$17+Sheet1!$B$18*'Portfolio allocation'!K6894</f>
        <v>1.9497065797100263E-3</v>
      </c>
      <c r="V6894" s="13">
        <f t="shared" si="969"/>
        <v>-4.8067785992791595E-3</v>
      </c>
      <c r="W6894" s="13"/>
      <c r="X6894" s="2">
        <v>42522</v>
      </c>
      <c r="Y6894">
        <v>145.6721</v>
      </c>
      <c r="AA6894" s="2">
        <v>42522</v>
      </c>
      <c r="AB6894">
        <v>2315.5</v>
      </c>
      <c r="AC6894">
        <f t="shared" si="970"/>
        <v>-7.9985605161577711E-3</v>
      </c>
      <c r="AD6894">
        <f t="shared" si="965"/>
        <v>-8.0256805161577714E-3</v>
      </c>
      <c r="AE6894">
        <f>Sheet2!$B$17+Sheet2!$B$18*'Portfolio allocation'!K6894</f>
        <v>1.186525872758019E-3</v>
      </c>
      <c r="AF6894">
        <f t="shared" si="971"/>
        <v>-9.2122063889157908E-3</v>
      </c>
      <c r="AH6894" s="2">
        <v>42522</v>
      </c>
      <c r="AI6894">
        <v>1.8460000000000001</v>
      </c>
      <c r="AJ6894">
        <v>0.67800000000000005</v>
      </c>
      <c r="AK6894">
        <v>1.1172500000000001</v>
      </c>
      <c r="AR6894" s="3"/>
    </row>
    <row r="6895" spans="1:44" hidden="1" outlineLevel="1" x14ac:dyDescent="0.2">
      <c r="A6895" s="2">
        <v>42523</v>
      </c>
      <c r="B6895">
        <v>13.63</v>
      </c>
      <c r="E6895" s="2">
        <v>42523</v>
      </c>
      <c r="F6895">
        <v>2105.2600000000002</v>
      </c>
      <c r="G6895">
        <f t="shared" si="966"/>
        <v>2.8247107410461769E-3</v>
      </c>
      <c r="H6895" s="2">
        <v>42523</v>
      </c>
      <c r="I6895">
        <v>3974.76</v>
      </c>
      <c r="J6895">
        <f t="shared" si="967"/>
        <v>2.9421412530594715E-3</v>
      </c>
      <c r="K6895">
        <f t="shared" si="963"/>
        <v>2.9150212530594717E-3</v>
      </c>
      <c r="L6895">
        <v>-2.9276040737050766E-3</v>
      </c>
      <c r="N6895" s="2">
        <v>42523</v>
      </c>
      <c r="O6895">
        <v>52.48</v>
      </c>
      <c r="Q6895" s="2">
        <v>42523</v>
      </c>
      <c r="R6895">
        <v>78303.56</v>
      </c>
      <c r="S6895" s="8">
        <f t="shared" si="968"/>
        <v>-7.0010219942444607E-3</v>
      </c>
      <c r="T6895" s="9">
        <f t="shared" si="964"/>
        <v>-7.028141994244461E-3</v>
      </c>
      <c r="U6895" s="3">
        <f>Sheet1!$B$17+Sheet1!$B$18*'Portfolio allocation'!K6895</f>
        <v>3.8319851423273647E-3</v>
      </c>
      <c r="V6895" s="13">
        <f t="shared" si="969"/>
        <v>-1.0860127136571826E-2</v>
      </c>
      <c r="W6895" s="13"/>
      <c r="X6895" s="2">
        <v>42523</v>
      </c>
      <c r="Y6895">
        <v>146.61779999999999</v>
      </c>
      <c r="AA6895" s="2">
        <v>42523</v>
      </c>
      <c r="AB6895">
        <v>2330.5300000000002</v>
      </c>
      <c r="AC6895">
        <f t="shared" si="970"/>
        <v>6.4910386525589558E-3</v>
      </c>
      <c r="AD6895">
        <f t="shared" si="965"/>
        <v>6.4642386525589554E-3</v>
      </c>
      <c r="AE6895">
        <f>Sheet2!$B$17+Sheet2!$B$18*'Portfolio allocation'!K6895</f>
        <v>2.6454982785030982E-3</v>
      </c>
      <c r="AF6895">
        <f t="shared" si="971"/>
        <v>3.8187403740558572E-3</v>
      </c>
      <c r="AH6895" s="2">
        <v>42523</v>
      </c>
      <c r="AI6895">
        <v>1.8109999999999999</v>
      </c>
      <c r="AJ6895">
        <v>0.67</v>
      </c>
      <c r="AK6895">
        <v>1.1160000000000001</v>
      </c>
      <c r="AR6895" s="3"/>
    </row>
    <row r="6896" spans="1:44" hidden="1" outlineLevel="1" x14ac:dyDescent="0.2">
      <c r="A6896" s="2">
        <v>42524</v>
      </c>
      <c r="B6896">
        <v>13.47</v>
      </c>
      <c r="E6896" s="2">
        <v>42524</v>
      </c>
      <c r="F6896">
        <v>2099.13</v>
      </c>
      <c r="G6896">
        <f t="shared" si="966"/>
        <v>-2.9117543676315805E-3</v>
      </c>
      <c r="H6896" s="2">
        <v>42524</v>
      </c>
      <c r="I6896">
        <v>3963.23</v>
      </c>
      <c r="J6896">
        <f t="shared" si="967"/>
        <v>-2.9008040737050766E-3</v>
      </c>
      <c r="K6896">
        <f t="shared" si="963"/>
        <v>-2.9276040737050766E-3</v>
      </c>
      <c r="L6896">
        <v>4.8991124014503475E-3</v>
      </c>
      <c r="N6896" s="2">
        <v>42524</v>
      </c>
      <c r="O6896">
        <v>51.79</v>
      </c>
      <c r="Q6896" s="2">
        <v>42524</v>
      </c>
      <c r="R6896">
        <v>77274</v>
      </c>
      <c r="S6896" s="8">
        <f t="shared" si="968"/>
        <v>-1.3148316628260548E-2</v>
      </c>
      <c r="T6896" s="9">
        <f t="shared" si="964"/>
        <v>-1.3175116628260548E-2</v>
      </c>
      <c r="U6896" s="3">
        <f>Sheet1!$B$17+Sheet1!$B$18*'Portfolio allocation'!K6896</f>
        <v>-2.8708227043538195E-3</v>
      </c>
      <c r="V6896" s="13">
        <f t="shared" si="969"/>
        <v>-1.0304293923906728E-2</v>
      </c>
      <c r="W6896" s="13"/>
      <c r="X6896" s="2">
        <v>42524</v>
      </c>
      <c r="Y6896">
        <v>146.0351</v>
      </c>
      <c r="AA6896" s="2">
        <v>42524</v>
      </c>
      <c r="AB6896">
        <v>2321.27</v>
      </c>
      <c r="AC6896">
        <f t="shared" si="970"/>
        <v>-3.9733451189215563E-3</v>
      </c>
      <c r="AD6896">
        <f t="shared" si="965"/>
        <v>-3.9969851189215564E-3</v>
      </c>
      <c r="AE6896">
        <f>Sheet2!$B$17+Sheet2!$B$18*'Portfolio allocation'!K6896</f>
        <v>-2.5499132209092371E-3</v>
      </c>
      <c r="AF6896">
        <f t="shared" si="971"/>
        <v>-1.4470718980123193E-3</v>
      </c>
      <c r="AH6896" s="2">
        <v>42524</v>
      </c>
      <c r="AI6896">
        <v>1.704</v>
      </c>
      <c r="AJ6896">
        <v>0.59099999999999997</v>
      </c>
      <c r="AK6896">
        <v>1.1332500000000001</v>
      </c>
      <c r="AR6896" s="3"/>
    </row>
    <row r="6897" spans="1:44" hidden="1" outlineLevel="1" x14ac:dyDescent="0.2">
      <c r="A6897" s="2">
        <v>42527</v>
      </c>
      <c r="B6897">
        <v>13.65</v>
      </c>
      <c r="E6897" s="2">
        <v>42527</v>
      </c>
      <c r="F6897">
        <v>2109.41</v>
      </c>
      <c r="G6897">
        <f t="shared" si="966"/>
        <v>4.8972669629798737E-3</v>
      </c>
      <c r="H6897" s="2">
        <v>42527</v>
      </c>
      <c r="I6897">
        <v>3982.74</v>
      </c>
      <c r="J6897">
        <f t="shared" si="967"/>
        <v>4.9227524014503476E-3</v>
      </c>
      <c r="K6897">
        <f t="shared" si="963"/>
        <v>4.8991124014503475E-3</v>
      </c>
      <c r="L6897">
        <v>1.2869354783892665E-3</v>
      </c>
      <c r="N6897" s="2">
        <v>42527</v>
      </c>
      <c r="O6897">
        <v>52.13</v>
      </c>
      <c r="Q6897" s="2">
        <v>42527</v>
      </c>
      <c r="R6897">
        <v>77781.31</v>
      </c>
      <c r="S6897" s="8">
        <f t="shared" si="968"/>
        <v>6.5650801045629148E-3</v>
      </c>
      <c r="T6897" s="9">
        <f t="shared" si="964"/>
        <v>6.5414401045629147E-3</v>
      </c>
      <c r="U6897" s="3">
        <f>Sheet1!$B$17+Sheet1!$B$18*'Portfolio allocation'!K6897</f>
        <v>6.1081847913179634E-3</v>
      </c>
      <c r="V6897" s="13">
        <f t="shared" si="969"/>
        <v>4.3325531324495126E-4</v>
      </c>
      <c r="W6897" s="13"/>
      <c r="X6897" s="2">
        <v>42527</v>
      </c>
      <c r="Y6897">
        <v>145.88229999999999</v>
      </c>
      <c r="AA6897" s="2">
        <v>42527</v>
      </c>
      <c r="AB6897">
        <v>2318.84</v>
      </c>
      <c r="AC6897">
        <f t="shared" si="970"/>
        <v>-1.0468407380441747E-3</v>
      </c>
      <c r="AD6897">
        <f t="shared" si="965"/>
        <v>-1.0705607380441747E-3</v>
      </c>
      <c r="AE6897">
        <f>Sheet2!$B$17+Sheet2!$B$18*'Portfolio allocation'!K6897</f>
        <v>4.4098027463955313E-3</v>
      </c>
      <c r="AF6897">
        <f t="shared" si="971"/>
        <v>-5.4803634844397056E-3</v>
      </c>
      <c r="AH6897" s="2">
        <v>42527</v>
      </c>
      <c r="AI6897">
        <v>1.7230000000000001</v>
      </c>
      <c r="AJ6897">
        <v>0.59299999999999997</v>
      </c>
      <c r="AK6897">
        <v>1.1366499999999999</v>
      </c>
      <c r="AR6897" s="3"/>
    </row>
    <row r="6898" spans="1:44" hidden="1" outlineLevel="1" x14ac:dyDescent="0.2">
      <c r="A6898" s="2">
        <v>42528</v>
      </c>
      <c r="B6898">
        <v>14.05</v>
      </c>
      <c r="E6898" s="2">
        <v>42528</v>
      </c>
      <c r="F6898">
        <v>2112.13</v>
      </c>
      <c r="G6898">
        <f t="shared" si="966"/>
        <v>1.2894600859958416E-3</v>
      </c>
      <c r="H6898" s="2">
        <v>42528</v>
      </c>
      <c r="I6898">
        <v>3987.96</v>
      </c>
      <c r="J6898">
        <f t="shared" si="967"/>
        <v>1.3106554783892665E-3</v>
      </c>
      <c r="K6898">
        <f t="shared" si="963"/>
        <v>1.2869354783892665E-3</v>
      </c>
      <c r="L6898">
        <v>3.4923819015235677E-3</v>
      </c>
      <c r="N6898" s="2">
        <v>42528</v>
      </c>
      <c r="O6898">
        <v>52.1</v>
      </c>
      <c r="Q6898" s="2">
        <v>42528</v>
      </c>
      <c r="R6898">
        <v>77736.56</v>
      </c>
      <c r="S6898" s="8">
        <f t="shared" si="968"/>
        <v>-5.7533101461004765E-4</v>
      </c>
      <c r="T6898" s="9">
        <f t="shared" si="964"/>
        <v>-5.9905101461004762E-4</v>
      </c>
      <c r="U6898" s="3">
        <f>Sheet1!$B$17+Sheet1!$B$18*'Portfolio allocation'!K6898</f>
        <v>1.9642038804451173E-3</v>
      </c>
      <c r="V6898" s="13">
        <f t="shared" si="969"/>
        <v>-2.563254895055165E-3</v>
      </c>
      <c r="W6898" s="13"/>
      <c r="X6898" s="2">
        <v>42528</v>
      </c>
      <c r="Y6898">
        <v>146.4554</v>
      </c>
      <c r="AA6898" s="2">
        <v>42528</v>
      </c>
      <c r="AB6898">
        <v>2327.9499999999998</v>
      </c>
      <c r="AC6898">
        <f t="shared" si="970"/>
        <v>3.9286884821718715E-3</v>
      </c>
      <c r="AD6898">
        <f t="shared" si="965"/>
        <v>3.9054884821718714E-3</v>
      </c>
      <c r="AE6898">
        <f>Sheet2!$B$17+Sheet2!$B$18*'Portfolio allocation'!K6898</f>
        <v>1.1977628714416118E-3</v>
      </c>
      <c r="AF6898">
        <f t="shared" si="971"/>
        <v>2.7077256107302596E-3</v>
      </c>
      <c r="AH6898" s="2">
        <v>42528</v>
      </c>
      <c r="AI6898">
        <v>1.7130000000000001</v>
      </c>
      <c r="AJ6898">
        <v>0.57999999999999996</v>
      </c>
      <c r="AK6898">
        <v>1.1354500000000001</v>
      </c>
      <c r="AR6898" s="3"/>
    </row>
    <row r="6899" spans="1:44" hidden="1" outlineLevel="1" x14ac:dyDescent="0.2">
      <c r="A6899" s="2">
        <v>42529</v>
      </c>
      <c r="B6899">
        <v>14.08</v>
      </c>
      <c r="E6899" s="2">
        <v>42529</v>
      </c>
      <c r="F6899">
        <v>2119.12</v>
      </c>
      <c r="G6899">
        <f t="shared" si="966"/>
        <v>3.3094553839014829E-3</v>
      </c>
      <c r="H6899" s="2">
        <v>42529</v>
      </c>
      <c r="I6899">
        <v>4001.98</v>
      </c>
      <c r="J6899">
        <f t="shared" si="967"/>
        <v>3.5155819015235679E-3</v>
      </c>
      <c r="K6899">
        <f t="shared" si="963"/>
        <v>3.4923819015235677E-3</v>
      </c>
      <c r="L6899">
        <v>-1.6971712852137436E-3</v>
      </c>
      <c r="N6899" s="2">
        <v>42529</v>
      </c>
      <c r="O6899">
        <v>52.04</v>
      </c>
      <c r="Q6899" s="2">
        <v>42529</v>
      </c>
      <c r="R6899">
        <v>77647.06</v>
      </c>
      <c r="S6899" s="8">
        <f t="shared" si="968"/>
        <v>-1.1513244218679386E-3</v>
      </c>
      <c r="T6899" s="9">
        <f t="shared" si="964"/>
        <v>-1.1745244218679385E-3</v>
      </c>
      <c r="U6899" s="3">
        <f>Sheet1!$B$17+Sheet1!$B$18*'Portfolio allocation'!K6899</f>
        <v>4.4943479105100572E-3</v>
      </c>
      <c r="V6899" s="13">
        <f t="shared" si="969"/>
        <v>-5.6688723323779959E-3</v>
      </c>
      <c r="W6899" s="13"/>
      <c r="X6899" s="2">
        <v>42529</v>
      </c>
      <c r="Y6899">
        <v>147.09530000000001</v>
      </c>
      <c r="AA6899" s="2">
        <v>42529</v>
      </c>
      <c r="AB6899">
        <v>2338.12</v>
      </c>
      <c r="AC6899">
        <f t="shared" si="970"/>
        <v>4.3686505294358025E-3</v>
      </c>
      <c r="AD6899">
        <f t="shared" si="965"/>
        <v>4.3456505294358029E-3</v>
      </c>
      <c r="AE6899">
        <f>Sheet2!$B$17+Sheet2!$B$18*'Portfolio allocation'!K6899</f>
        <v>3.1589020969197109E-3</v>
      </c>
      <c r="AF6899">
        <f t="shared" si="971"/>
        <v>1.186748432516092E-3</v>
      </c>
      <c r="AH6899" s="2">
        <v>42529</v>
      </c>
      <c r="AI6899">
        <v>1.7070000000000001</v>
      </c>
      <c r="AJ6899">
        <v>0.57499999999999996</v>
      </c>
      <c r="AK6899">
        <v>1.1393500000000001</v>
      </c>
      <c r="AR6899" s="3"/>
    </row>
    <row r="6900" spans="1:44" hidden="1" outlineLevel="1" x14ac:dyDescent="0.2">
      <c r="A6900" s="2">
        <v>42530</v>
      </c>
      <c r="B6900">
        <v>14.64</v>
      </c>
      <c r="E6900" s="2">
        <v>42530</v>
      </c>
      <c r="F6900">
        <v>2115.48</v>
      </c>
      <c r="G6900">
        <f t="shared" si="966"/>
        <v>-1.7176941371889187E-3</v>
      </c>
      <c r="H6900" s="2">
        <v>42530</v>
      </c>
      <c r="I6900">
        <v>3995.28</v>
      </c>
      <c r="J6900">
        <f t="shared" si="967"/>
        <v>-1.6741712852137436E-3</v>
      </c>
      <c r="K6900">
        <f t="shared" si="963"/>
        <v>-1.6971712852137436E-3</v>
      </c>
      <c r="L6900">
        <v>-9.1836097555115896E-3</v>
      </c>
      <c r="N6900" s="2">
        <v>42530</v>
      </c>
      <c r="O6900">
        <v>51.62</v>
      </c>
      <c r="Q6900" s="2">
        <v>42530</v>
      </c>
      <c r="R6900">
        <v>77020.38</v>
      </c>
      <c r="S6900" s="8">
        <f t="shared" si="968"/>
        <v>-8.0708786655926401E-3</v>
      </c>
      <c r="T6900" s="9">
        <f t="shared" si="964"/>
        <v>-8.0938786655926406E-3</v>
      </c>
      <c r="U6900" s="3">
        <f>Sheet1!$B$17+Sheet1!$B$18*'Portfolio allocation'!K6900</f>
        <v>-1.4592390260828347E-3</v>
      </c>
      <c r="V6900" s="13">
        <f t="shared" si="969"/>
        <v>-6.6346396395098057E-3</v>
      </c>
      <c r="W6900" s="13"/>
      <c r="X6900" s="2">
        <v>42530</v>
      </c>
      <c r="Y6900">
        <v>146.54130000000001</v>
      </c>
      <c r="AA6900" s="2">
        <v>42530</v>
      </c>
      <c r="AB6900">
        <v>2329.3200000000002</v>
      </c>
      <c r="AC6900">
        <f t="shared" si="970"/>
        <v>-3.763707594135357E-3</v>
      </c>
      <c r="AD6900">
        <f t="shared" si="965"/>
        <v>-3.786507594135357E-3</v>
      </c>
      <c r="AE6900">
        <f>Sheet2!$B$17+Sheet2!$B$18*'Portfolio allocation'!K6900</f>
        <v>-1.4557809942032218E-3</v>
      </c>
      <c r="AF6900">
        <f t="shared" si="971"/>
        <v>-2.3307265999321352E-3</v>
      </c>
      <c r="AH6900" s="2">
        <v>42530</v>
      </c>
      <c r="AI6900">
        <v>1.68</v>
      </c>
      <c r="AJ6900">
        <v>0.56999999999999995</v>
      </c>
      <c r="AK6900">
        <v>1.1325499999999999</v>
      </c>
      <c r="AR6900" s="3"/>
    </row>
    <row r="6901" spans="1:44" hidden="1" outlineLevel="1" x14ac:dyDescent="0.2">
      <c r="A6901" s="2">
        <v>42531</v>
      </c>
      <c r="B6901">
        <v>17.03</v>
      </c>
      <c r="E6901" s="2">
        <v>42531</v>
      </c>
      <c r="F6901">
        <v>2096.0700000000002</v>
      </c>
      <c r="G6901">
        <f t="shared" si="966"/>
        <v>-9.175222644506098E-3</v>
      </c>
      <c r="H6901" s="2">
        <v>42531</v>
      </c>
      <c r="I6901">
        <v>3958.68</v>
      </c>
      <c r="J6901">
        <f t="shared" si="967"/>
        <v>-9.1608097555115897E-3</v>
      </c>
      <c r="K6901">
        <f t="shared" si="963"/>
        <v>-9.1836097555115896E-3</v>
      </c>
      <c r="L6901">
        <v>-7.8401426532076195E-3</v>
      </c>
      <c r="N6901" s="2">
        <v>42531</v>
      </c>
      <c r="O6901">
        <v>51.48</v>
      </c>
      <c r="Q6901" s="2">
        <v>42531</v>
      </c>
      <c r="R6901">
        <v>76811.5</v>
      </c>
      <c r="S6901" s="8">
        <f t="shared" si="968"/>
        <v>-2.7120094707401288E-3</v>
      </c>
      <c r="T6901" s="9">
        <f t="shared" si="964"/>
        <v>-2.7348094707401287E-3</v>
      </c>
      <c r="U6901" s="3">
        <f>Sheet1!$B$17+Sheet1!$B$18*'Portfolio allocation'!K6901</f>
        <v>-1.0047870970790539E-2</v>
      </c>
      <c r="V6901" s="13">
        <f t="shared" si="969"/>
        <v>7.31306150005041E-3</v>
      </c>
      <c r="W6901" s="13"/>
      <c r="X6901" s="2">
        <v>42531</v>
      </c>
      <c r="Y6901">
        <v>145.5384</v>
      </c>
      <c r="AA6901" s="2">
        <v>42531</v>
      </c>
      <c r="AB6901">
        <v>2313.37</v>
      </c>
      <c r="AC6901">
        <f t="shared" si="970"/>
        <v>-6.847491971906039E-3</v>
      </c>
      <c r="AD6901">
        <f t="shared" si="965"/>
        <v>-6.8693719719060391E-3</v>
      </c>
      <c r="AE6901">
        <f>Sheet2!$B$17+Sheet2!$B$18*'Portfolio allocation'!K6901</f>
        <v>-8.1129130783115736E-3</v>
      </c>
      <c r="AF6901">
        <f t="shared" si="971"/>
        <v>1.2435411064055345E-3</v>
      </c>
      <c r="AH6901" s="2">
        <v>42531</v>
      </c>
      <c r="AI6901">
        <v>1.639</v>
      </c>
      <c r="AJ6901">
        <v>0.54700000000000004</v>
      </c>
      <c r="AK6901">
        <v>1.12975</v>
      </c>
      <c r="AR6901" s="3"/>
    </row>
    <row r="6902" spans="1:44" hidden="1" outlineLevel="1" x14ac:dyDescent="0.2">
      <c r="A6902" s="2">
        <v>42534</v>
      </c>
      <c r="B6902">
        <v>20.97</v>
      </c>
      <c r="E6902" s="2">
        <v>42534</v>
      </c>
      <c r="F6902">
        <v>2079.06</v>
      </c>
      <c r="G6902">
        <f t="shared" si="966"/>
        <v>-8.1151869928008935E-3</v>
      </c>
      <c r="H6902" s="2">
        <v>42534</v>
      </c>
      <c r="I6902">
        <v>3927.73</v>
      </c>
      <c r="J6902">
        <f t="shared" si="967"/>
        <v>-7.8182626532076194E-3</v>
      </c>
      <c r="K6902">
        <f t="shared" si="963"/>
        <v>-7.8401426532076195E-3</v>
      </c>
      <c r="L6902">
        <v>-1.7526398995857692E-3</v>
      </c>
      <c r="N6902" s="2">
        <v>42534</v>
      </c>
      <c r="O6902">
        <v>50.14</v>
      </c>
      <c r="Q6902" s="2">
        <v>42534</v>
      </c>
      <c r="R6902">
        <v>74812.13</v>
      </c>
      <c r="S6902" s="8">
        <f t="shared" si="968"/>
        <v>-2.6029565885316575E-2</v>
      </c>
      <c r="T6902" s="9">
        <f t="shared" si="964"/>
        <v>-2.6051445885316573E-2</v>
      </c>
      <c r="U6902" s="3">
        <f>Sheet1!$B$17+Sheet1!$B$18*'Portfolio allocation'!K6902</f>
        <v>-8.5066114630432295E-3</v>
      </c>
      <c r="V6902" s="13">
        <f t="shared" si="969"/>
        <v>-1.7544834422273343E-2</v>
      </c>
      <c r="W6902" s="13"/>
      <c r="X6902" s="2">
        <v>42534</v>
      </c>
      <c r="Y6902">
        <v>144.4973</v>
      </c>
      <c r="AA6902" s="2">
        <v>42534</v>
      </c>
      <c r="AB6902">
        <v>2296.8200000000002</v>
      </c>
      <c r="AC6902">
        <f t="shared" si="970"/>
        <v>-7.1540652813859573E-3</v>
      </c>
      <c r="AD6902">
        <f t="shared" si="965"/>
        <v>-7.1754252813859571E-3</v>
      </c>
      <c r="AE6902">
        <f>Sheet2!$B$17+Sheet2!$B$18*'Portfolio allocation'!K6902</f>
        <v>-6.9182678559972025E-3</v>
      </c>
      <c r="AF6902">
        <f t="shared" si="971"/>
        <v>-2.5715742538875465E-4</v>
      </c>
      <c r="AH6902" s="2">
        <v>42534</v>
      </c>
      <c r="AI6902">
        <v>1.6160000000000001</v>
      </c>
      <c r="AJ6902">
        <v>0.53400000000000003</v>
      </c>
      <c r="AK6902">
        <v>1.13005</v>
      </c>
      <c r="AR6902" s="3"/>
    </row>
    <row r="6903" spans="1:44" hidden="1" outlineLevel="1" x14ac:dyDescent="0.2">
      <c r="A6903" s="2">
        <v>42535</v>
      </c>
      <c r="B6903">
        <v>20.5</v>
      </c>
      <c r="E6903" s="2">
        <v>42535</v>
      </c>
      <c r="F6903">
        <v>2075.3200000000002</v>
      </c>
      <c r="G6903">
        <f t="shared" si="966"/>
        <v>-1.7988898829277566E-3</v>
      </c>
      <c r="H6903" s="2">
        <v>42535</v>
      </c>
      <c r="I6903">
        <v>3920.93</v>
      </c>
      <c r="J6903">
        <f t="shared" si="967"/>
        <v>-1.7312798995857692E-3</v>
      </c>
      <c r="K6903">
        <f t="shared" si="963"/>
        <v>-1.7526398995857692E-3</v>
      </c>
      <c r="L6903">
        <v>-1.7838969965799051E-3</v>
      </c>
      <c r="N6903" s="2">
        <v>42535</v>
      </c>
      <c r="O6903">
        <v>49.83</v>
      </c>
      <c r="Q6903" s="2">
        <v>42535</v>
      </c>
      <c r="R6903">
        <v>74349.56</v>
      </c>
      <c r="S6903" s="8">
        <f t="shared" si="968"/>
        <v>-6.1830882237947637E-3</v>
      </c>
      <c r="T6903" s="9">
        <f t="shared" si="964"/>
        <v>-6.2044482237947635E-3</v>
      </c>
      <c r="U6903" s="3">
        <f>Sheet1!$B$17+Sheet1!$B$18*'Portfolio allocation'!K6903</f>
        <v>-1.5228740262520539E-3</v>
      </c>
      <c r="V6903" s="13">
        <f t="shared" si="969"/>
        <v>-4.6815741975427096E-3</v>
      </c>
      <c r="W6903" s="13"/>
      <c r="X6903" s="2">
        <v>42535</v>
      </c>
      <c r="Y6903">
        <v>144.28710000000001</v>
      </c>
      <c r="AA6903" s="2">
        <v>42535</v>
      </c>
      <c r="AB6903">
        <v>2293.48</v>
      </c>
      <c r="AC6903">
        <f t="shared" si="970"/>
        <v>-1.4541844811523097E-3</v>
      </c>
      <c r="AD6903">
        <f t="shared" si="965"/>
        <v>-1.4757444811523096E-3</v>
      </c>
      <c r="AE6903">
        <f>Sheet2!$B$17+Sheet2!$B$18*'Portfolio allocation'!K6903</f>
        <v>-1.505105101235167E-3</v>
      </c>
      <c r="AF6903">
        <f t="shared" si="971"/>
        <v>2.9360620082857433E-5</v>
      </c>
      <c r="AH6903" s="2">
        <v>42535</v>
      </c>
      <c r="AI6903">
        <v>1.611</v>
      </c>
      <c r="AJ6903">
        <v>0.53900000000000003</v>
      </c>
      <c r="AK6903">
        <v>1.121</v>
      </c>
      <c r="AR6903" s="3"/>
    </row>
    <row r="6904" spans="1:44" hidden="1" outlineLevel="1" x14ac:dyDescent="0.2">
      <c r="A6904" s="2">
        <v>42536</v>
      </c>
      <c r="B6904">
        <v>20.14</v>
      </c>
      <c r="E6904" s="2">
        <v>42536</v>
      </c>
      <c r="F6904">
        <v>2071.5</v>
      </c>
      <c r="G6904">
        <f t="shared" si="966"/>
        <v>-1.8406799915194894E-3</v>
      </c>
      <c r="H6904" s="2">
        <v>42536</v>
      </c>
      <c r="I6904">
        <v>3914.02</v>
      </c>
      <c r="J6904">
        <f t="shared" si="967"/>
        <v>-1.7623369965799052E-3</v>
      </c>
      <c r="K6904">
        <f t="shared" si="963"/>
        <v>-1.7838969965799051E-3</v>
      </c>
      <c r="L6904">
        <v>3.2779590884052349E-3</v>
      </c>
      <c r="N6904" s="2">
        <v>42536</v>
      </c>
      <c r="O6904">
        <v>49.69</v>
      </c>
      <c r="Q6904" s="2">
        <v>42536</v>
      </c>
      <c r="R6904">
        <v>74140.69</v>
      </c>
      <c r="S6904" s="8">
        <f t="shared" si="968"/>
        <v>-2.8092970556919949E-3</v>
      </c>
      <c r="T6904" s="9">
        <f t="shared" si="964"/>
        <v>-2.8308570556919948E-3</v>
      </c>
      <c r="U6904" s="3">
        <f>Sheet1!$B$17+Sheet1!$B$18*'Portfolio allocation'!K6904</f>
        <v>-1.5587329600839084E-3</v>
      </c>
      <c r="V6904" s="13">
        <f t="shared" si="969"/>
        <v>-1.2721240956080865E-3</v>
      </c>
      <c r="W6904" s="13"/>
      <c r="X6904" s="2">
        <v>42536</v>
      </c>
      <c r="Y6904">
        <v>143.92420000000001</v>
      </c>
      <c r="AA6904" s="2">
        <v>42536</v>
      </c>
      <c r="AB6904">
        <v>2287.7199999999998</v>
      </c>
      <c r="AC6904">
        <f t="shared" si="970"/>
        <v>-2.5114672898827184E-3</v>
      </c>
      <c r="AD6904">
        <f t="shared" si="965"/>
        <v>-2.5319072898827184E-3</v>
      </c>
      <c r="AE6904">
        <f>Sheet2!$B$17+Sheet2!$B$18*'Portfolio allocation'!K6904</f>
        <v>-1.5328997093230195E-3</v>
      </c>
      <c r="AF6904">
        <f t="shared" si="971"/>
        <v>-9.9900758055969895E-4</v>
      </c>
      <c r="AH6904" s="2">
        <v>42536</v>
      </c>
      <c r="AI6904">
        <v>1.5940000000000001</v>
      </c>
      <c r="AJ6904">
        <v>0.51100000000000001</v>
      </c>
      <c r="AK6904">
        <v>1.1234999999999999</v>
      </c>
      <c r="AR6904" s="3"/>
    </row>
    <row r="6905" spans="1:44" hidden="1" outlineLevel="1" x14ac:dyDescent="0.2">
      <c r="A6905" s="2">
        <v>42537</v>
      </c>
      <c r="B6905">
        <v>19.37</v>
      </c>
      <c r="E6905" s="2">
        <v>42537</v>
      </c>
      <c r="F6905">
        <v>2077.9899999999998</v>
      </c>
      <c r="G6905">
        <f t="shared" si="966"/>
        <v>3.1329954139511784E-3</v>
      </c>
      <c r="H6905" s="2">
        <v>42537</v>
      </c>
      <c r="I6905">
        <v>3926.93</v>
      </c>
      <c r="J6905">
        <f t="shared" si="967"/>
        <v>3.298399088405235E-3</v>
      </c>
      <c r="K6905">
        <f t="shared" si="963"/>
        <v>3.2779590884052349E-3</v>
      </c>
      <c r="L6905">
        <v>-3.2744906777558711E-3</v>
      </c>
      <c r="N6905" s="2">
        <v>42537</v>
      </c>
      <c r="O6905">
        <v>50.39</v>
      </c>
      <c r="Q6905" s="2">
        <v>42537</v>
      </c>
      <c r="R6905">
        <v>75185.13</v>
      </c>
      <c r="S6905" s="8">
        <f t="shared" si="968"/>
        <v>1.4087271105785559E-2</v>
      </c>
      <c r="T6905" s="9">
        <f t="shared" si="964"/>
        <v>1.4066831105785559E-2</v>
      </c>
      <c r="U6905" s="3">
        <f>Sheet1!$B$17+Sheet1!$B$18*'Portfolio allocation'!K6905</f>
        <v>4.2483566251039634E-3</v>
      </c>
      <c r="V6905" s="13">
        <f t="shared" si="969"/>
        <v>9.8184744806815959E-3</v>
      </c>
      <c r="W6905" s="13"/>
      <c r="X6905" s="2">
        <v>42537</v>
      </c>
      <c r="Y6905">
        <v>144.28710000000001</v>
      </c>
      <c r="AA6905" s="2">
        <v>42537</v>
      </c>
      <c r="AB6905">
        <v>2293.48</v>
      </c>
      <c r="AC6905">
        <f t="shared" si="970"/>
        <v>2.517790638714601E-3</v>
      </c>
      <c r="AD6905">
        <f t="shared" si="965"/>
        <v>2.4977506387146011E-3</v>
      </c>
      <c r="AE6905">
        <f>Sheet2!$B$17+Sheet2!$B$18*'Portfolio allocation'!K6905</f>
        <v>2.9682318610741699E-3</v>
      </c>
      <c r="AF6905">
        <f t="shared" si="971"/>
        <v>-4.7048122235956872E-4</v>
      </c>
      <c r="AH6905" s="2">
        <v>42537</v>
      </c>
      <c r="AI6905">
        <v>1.5629999999999999</v>
      </c>
      <c r="AJ6905">
        <v>0.501</v>
      </c>
      <c r="AK6905">
        <v>1.1146499999999999</v>
      </c>
      <c r="AR6905" s="3"/>
    </row>
    <row r="6906" spans="1:44" hidden="1" outlineLevel="1" x14ac:dyDescent="0.2">
      <c r="A6906" s="2">
        <v>42538</v>
      </c>
      <c r="B6906">
        <v>19.41</v>
      </c>
      <c r="E6906" s="2">
        <v>42538</v>
      </c>
      <c r="F6906">
        <v>2071.2199999999998</v>
      </c>
      <c r="G6906">
        <f t="shared" si="966"/>
        <v>-3.2579560055631118E-3</v>
      </c>
      <c r="H6906" s="2">
        <v>42538</v>
      </c>
      <c r="I6906">
        <v>3914.15</v>
      </c>
      <c r="J6906">
        <f t="shared" si="967"/>
        <v>-3.2544506777558713E-3</v>
      </c>
      <c r="K6906">
        <f t="shared" si="963"/>
        <v>-3.2744906777558711E-3</v>
      </c>
      <c r="L6906">
        <v>5.7947601481803659E-3</v>
      </c>
      <c r="N6906" s="2">
        <v>42538</v>
      </c>
      <c r="O6906">
        <v>50.13</v>
      </c>
      <c r="Q6906" s="2">
        <v>42538</v>
      </c>
      <c r="R6906">
        <v>74797.19</v>
      </c>
      <c r="S6906" s="8">
        <f t="shared" si="968"/>
        <v>-5.1597968906883507E-3</v>
      </c>
      <c r="T6906" s="9">
        <f t="shared" si="964"/>
        <v>-5.1798368906883505E-3</v>
      </c>
      <c r="U6906" s="3">
        <f>Sheet1!$B$17+Sheet1!$B$18*'Portfolio allocation'!K6906</f>
        <v>-3.2687798077965327E-3</v>
      </c>
      <c r="V6906" s="13">
        <f t="shared" si="969"/>
        <v>-1.9110570828918178E-3</v>
      </c>
      <c r="W6906" s="13"/>
      <c r="X6906" s="2">
        <v>42538</v>
      </c>
      <c r="Y6906">
        <v>145.1755</v>
      </c>
      <c r="AA6906" s="2">
        <v>42538</v>
      </c>
      <c r="AB6906">
        <v>2307.6</v>
      </c>
      <c r="AC6906">
        <f t="shared" si="970"/>
        <v>6.1565830092260576E-3</v>
      </c>
      <c r="AD6906">
        <f t="shared" si="965"/>
        <v>6.1365430092260578E-3</v>
      </c>
      <c r="AE6906">
        <f>Sheet2!$B$17+Sheet2!$B$18*'Portfolio allocation'!K6906</f>
        <v>-2.8583736391088756E-3</v>
      </c>
      <c r="AF6906">
        <f t="shared" si="971"/>
        <v>8.994916648334933E-3</v>
      </c>
      <c r="AH6906" s="2">
        <v>42538</v>
      </c>
      <c r="AI6906">
        <v>1.6180000000000001</v>
      </c>
      <c r="AJ6906">
        <v>0.501</v>
      </c>
      <c r="AK6906">
        <v>1.1248499999999999</v>
      </c>
      <c r="AR6906" s="3"/>
    </row>
    <row r="6907" spans="1:44" hidden="1" outlineLevel="1" x14ac:dyDescent="0.2">
      <c r="A6907" s="2">
        <v>42541</v>
      </c>
      <c r="B6907">
        <v>18.37</v>
      </c>
      <c r="E6907" s="2">
        <v>42541</v>
      </c>
      <c r="F6907">
        <v>2083.25</v>
      </c>
      <c r="G6907">
        <f t="shared" si="966"/>
        <v>5.8081710296347122E-3</v>
      </c>
      <c r="H6907" s="2">
        <v>42541</v>
      </c>
      <c r="I6907">
        <v>3936.91</v>
      </c>
      <c r="J6907">
        <f t="shared" si="967"/>
        <v>5.8148001481803657E-3</v>
      </c>
      <c r="K6907">
        <f t="shared" si="963"/>
        <v>5.7947601481803659E-3</v>
      </c>
      <c r="L6907">
        <v>2.7803296500047126E-3</v>
      </c>
      <c r="N6907" s="2">
        <v>42541</v>
      </c>
      <c r="O6907">
        <v>50.07</v>
      </c>
      <c r="Q6907" s="2">
        <v>42541</v>
      </c>
      <c r="R6907">
        <v>74707.69</v>
      </c>
      <c r="S6907" s="8">
        <f t="shared" si="968"/>
        <v>-1.1965690154938091E-3</v>
      </c>
      <c r="T6907" s="9">
        <f t="shared" si="964"/>
        <v>-1.2166090154938092E-3</v>
      </c>
      <c r="U6907" s="3">
        <f>Sheet1!$B$17+Sheet1!$B$18*'Portfolio allocation'!K6907</f>
        <v>7.1356945850990991E-3</v>
      </c>
      <c r="V6907" s="13">
        <f t="shared" si="969"/>
        <v>-8.3523036005929089E-3</v>
      </c>
      <c r="W6907" s="13"/>
      <c r="X6907" s="2">
        <v>42541</v>
      </c>
      <c r="Y6907">
        <v>146.72280000000001</v>
      </c>
      <c r="AA6907" s="2">
        <v>42541</v>
      </c>
      <c r="AB6907">
        <v>2332.1999999999998</v>
      </c>
      <c r="AC6907">
        <f t="shared" si="970"/>
        <v>1.0660426417056668E-2</v>
      </c>
      <c r="AD6907">
        <f t="shared" si="965"/>
        <v>1.0639066417056668E-2</v>
      </c>
      <c r="AE6907">
        <f>Sheet2!$B$17+Sheet2!$B$18*'Portfolio allocation'!K6907</f>
        <v>5.2062355728284913E-3</v>
      </c>
      <c r="AF6907">
        <f t="shared" si="971"/>
        <v>5.4328308442281766E-3</v>
      </c>
      <c r="AH6907" s="2">
        <v>42541</v>
      </c>
      <c r="AI6907">
        <v>1.67</v>
      </c>
      <c r="AJ6907">
        <v>0.53400000000000003</v>
      </c>
      <c r="AK6907">
        <v>1.1336999999999999</v>
      </c>
      <c r="AR6907" s="3"/>
    </row>
    <row r="6908" spans="1:44" hidden="1" outlineLevel="1" x14ac:dyDescent="0.2">
      <c r="A6908" s="2">
        <v>42542</v>
      </c>
      <c r="B6908">
        <v>18.48</v>
      </c>
      <c r="E6908" s="2">
        <v>42542</v>
      </c>
      <c r="F6908">
        <v>2088.9</v>
      </c>
      <c r="G6908">
        <f t="shared" si="966"/>
        <v>2.7121084843393373E-3</v>
      </c>
      <c r="H6908" s="2">
        <v>42542</v>
      </c>
      <c r="I6908">
        <v>3947.94</v>
      </c>
      <c r="J6908">
        <f t="shared" si="967"/>
        <v>2.8016896500047128E-3</v>
      </c>
      <c r="K6908">
        <f t="shared" si="963"/>
        <v>2.7803296500047126E-3</v>
      </c>
      <c r="L6908">
        <v>-1.6653752972943621E-3</v>
      </c>
      <c r="N6908" s="2">
        <v>42542</v>
      </c>
      <c r="O6908">
        <v>51.19</v>
      </c>
      <c r="Q6908" s="2">
        <v>42542</v>
      </c>
      <c r="R6908">
        <v>76378.81</v>
      </c>
      <c r="S6908" s="8">
        <f t="shared" si="968"/>
        <v>2.2368781580584196E-2</v>
      </c>
      <c r="T6908" s="9">
        <f t="shared" si="964"/>
        <v>2.2347421580584195E-2</v>
      </c>
      <c r="U6908" s="3">
        <f>Sheet1!$B$17+Sheet1!$B$18*'Portfolio allocation'!K6908</f>
        <v>3.6774635217637791E-3</v>
      </c>
      <c r="V6908" s="13">
        <f t="shared" si="969"/>
        <v>1.8669958058820414E-2</v>
      </c>
      <c r="W6908" s="13"/>
      <c r="X6908" s="2">
        <v>42542</v>
      </c>
      <c r="Y6908">
        <v>147.1431</v>
      </c>
      <c r="AA6908" s="2">
        <v>42542</v>
      </c>
      <c r="AB6908">
        <v>2338.88</v>
      </c>
      <c r="AC6908">
        <f t="shared" si="970"/>
        <v>2.8642483491982951E-3</v>
      </c>
      <c r="AD6908">
        <f t="shared" si="965"/>
        <v>2.8427683491982951E-3</v>
      </c>
      <c r="AE6908">
        <f>Sheet2!$B$17+Sheet2!$B$18*'Portfolio allocation'!K6908</f>
        <v>2.5257270687732264E-3</v>
      </c>
      <c r="AF6908">
        <f t="shared" si="971"/>
        <v>3.1704128042506869E-4</v>
      </c>
      <c r="AH6908" s="2">
        <v>42542</v>
      </c>
      <c r="AI6908">
        <v>1.6970000000000001</v>
      </c>
      <c r="AJ6908">
        <v>0.53700000000000003</v>
      </c>
      <c r="AK6908">
        <v>1.1271</v>
      </c>
      <c r="AR6908" s="3"/>
    </row>
    <row r="6909" spans="1:44" hidden="1" outlineLevel="1" x14ac:dyDescent="0.2">
      <c r="A6909" s="2">
        <v>42543</v>
      </c>
      <c r="B6909">
        <v>21.17</v>
      </c>
      <c r="E6909" s="2">
        <v>42543</v>
      </c>
      <c r="F6909">
        <v>2085.4499999999998</v>
      </c>
      <c r="G6909">
        <f t="shared" si="966"/>
        <v>-1.6515869596439581E-3</v>
      </c>
      <c r="H6909" s="2">
        <v>42543</v>
      </c>
      <c r="I6909">
        <v>3941.45</v>
      </c>
      <c r="J6909">
        <f t="shared" si="967"/>
        <v>-1.6438952972943621E-3</v>
      </c>
      <c r="K6909">
        <f t="shared" si="963"/>
        <v>-1.6653752972943621E-3</v>
      </c>
      <c r="L6909">
        <v>1.3355925235636534E-2</v>
      </c>
      <c r="N6909" s="2">
        <v>42543</v>
      </c>
      <c r="O6909">
        <v>50.99</v>
      </c>
      <c r="Q6909" s="2">
        <v>42543</v>
      </c>
      <c r="R6909">
        <v>76080.38</v>
      </c>
      <c r="S6909" s="8">
        <f t="shared" si="968"/>
        <v>-3.9072355277595117E-3</v>
      </c>
      <c r="T6909" s="9">
        <f t="shared" si="964"/>
        <v>-3.9287155277595116E-3</v>
      </c>
      <c r="U6909" s="3">
        <f>Sheet1!$B$17+Sheet1!$B$18*'Portfolio allocation'!K6909</f>
        <v>-1.4227618629242258E-3</v>
      </c>
      <c r="V6909" s="13">
        <f t="shared" si="969"/>
        <v>-2.5059536648352858E-3</v>
      </c>
      <c r="W6909" s="13"/>
      <c r="X6909" s="2">
        <v>42543</v>
      </c>
      <c r="Y6909">
        <v>146.06379999999999</v>
      </c>
      <c r="AA6909" s="2">
        <v>42543</v>
      </c>
      <c r="AB6909">
        <v>2321.7199999999998</v>
      </c>
      <c r="AC6909">
        <f t="shared" si="970"/>
        <v>-7.3368449856342499E-3</v>
      </c>
      <c r="AD6909">
        <f t="shared" si="965"/>
        <v>-7.3592449856342496E-3</v>
      </c>
      <c r="AE6909">
        <f>Sheet2!$B$17+Sheet2!$B$18*'Portfolio allocation'!K6909</f>
        <v>-1.4275071905562901E-3</v>
      </c>
      <c r="AF6909">
        <f t="shared" si="971"/>
        <v>-5.9317377950779595E-3</v>
      </c>
      <c r="AH6909" s="2">
        <v>42543</v>
      </c>
      <c r="AI6909">
        <v>1.6870000000000001</v>
      </c>
      <c r="AJ6909">
        <v>0.56000000000000005</v>
      </c>
      <c r="AK6909">
        <v>1.1282000000000001</v>
      </c>
      <c r="AR6909" s="3"/>
    </row>
    <row r="6910" spans="1:44" hidden="1" outlineLevel="1" x14ac:dyDescent="0.2">
      <c r="A6910" s="2">
        <v>42544</v>
      </c>
      <c r="B6910">
        <v>17.25</v>
      </c>
      <c r="E6910" s="2">
        <v>42544</v>
      </c>
      <c r="F6910">
        <v>2113.3200000000002</v>
      </c>
      <c r="G6910">
        <f t="shared" si="966"/>
        <v>1.3364022153492305E-2</v>
      </c>
      <c r="H6910" s="2">
        <v>42544</v>
      </c>
      <c r="I6910">
        <v>3994.18</v>
      </c>
      <c r="J6910">
        <f t="shared" si="967"/>
        <v>1.3378325235636535E-2</v>
      </c>
      <c r="K6910">
        <f t="shared" si="963"/>
        <v>1.3355925235636534E-2</v>
      </c>
      <c r="L6910">
        <v>-3.5945466898337108E-2</v>
      </c>
      <c r="N6910" s="2">
        <v>42544</v>
      </c>
      <c r="O6910">
        <v>51.91</v>
      </c>
      <c r="Q6910" s="2">
        <v>42544</v>
      </c>
      <c r="R6910">
        <v>77453.06</v>
      </c>
      <c r="S6910" s="8">
        <f t="shared" si="968"/>
        <v>1.8042496633166039E-2</v>
      </c>
      <c r="T6910" s="9">
        <f t="shared" si="964"/>
        <v>1.802009663316604E-2</v>
      </c>
      <c r="U6910" s="3">
        <f>Sheet1!$B$17+Sheet1!$B$18*'Portfolio allocation'!K6910</f>
        <v>1.5810054798835158E-2</v>
      </c>
      <c r="V6910" s="13">
        <f t="shared" si="969"/>
        <v>2.2100418343308816E-3</v>
      </c>
      <c r="W6910" s="13"/>
      <c r="X6910" s="2">
        <v>42544</v>
      </c>
      <c r="Y6910">
        <v>148.38480000000001</v>
      </c>
      <c r="AA6910" s="2">
        <v>42544</v>
      </c>
      <c r="AB6910">
        <v>2358.62</v>
      </c>
      <c r="AC6910">
        <f t="shared" si="970"/>
        <v>1.5893389383732748E-2</v>
      </c>
      <c r="AD6910">
        <f t="shared" si="965"/>
        <v>1.5870189383732747E-2</v>
      </c>
      <c r="AE6910">
        <f>Sheet2!$B$17+Sheet2!$B$18*'Portfolio allocation'!K6910</f>
        <v>1.1929816471362452E-2</v>
      </c>
      <c r="AF6910">
        <f t="shared" si="971"/>
        <v>3.9403729123702949E-3</v>
      </c>
      <c r="AH6910" s="2">
        <v>42544</v>
      </c>
      <c r="AI6910">
        <v>1.7390000000000001</v>
      </c>
      <c r="AJ6910">
        <v>0.57999999999999996</v>
      </c>
      <c r="AK6910">
        <v>1.1350499999999999</v>
      </c>
      <c r="AR6910" s="3"/>
    </row>
    <row r="6911" spans="1:44" hidden="1" outlineLevel="1" x14ac:dyDescent="0.2">
      <c r="A6911" s="2">
        <v>42545</v>
      </c>
      <c r="B6911">
        <v>25.76</v>
      </c>
      <c r="E6911" s="2">
        <v>42545</v>
      </c>
      <c r="F6911">
        <v>2037.41</v>
      </c>
      <c r="G6911">
        <f t="shared" si="966"/>
        <v>-3.5919784982870628E-2</v>
      </c>
      <c r="H6911" s="2">
        <v>42545</v>
      </c>
      <c r="I6911">
        <v>3850.7</v>
      </c>
      <c r="J6911">
        <f t="shared" si="967"/>
        <v>-3.5922266898337107E-2</v>
      </c>
      <c r="K6911">
        <f t="shared" si="963"/>
        <v>-3.5945466898337108E-2</v>
      </c>
      <c r="L6911">
        <v>-1.8114531223933323E-2</v>
      </c>
      <c r="N6911" s="2">
        <v>42545</v>
      </c>
      <c r="O6911">
        <v>49.83</v>
      </c>
      <c r="Q6911" s="2">
        <v>42545</v>
      </c>
      <c r="R6911">
        <v>74349.56</v>
      </c>
      <c r="S6911" s="8">
        <f t="shared" si="968"/>
        <v>-4.006943043954625E-2</v>
      </c>
      <c r="T6911" s="9">
        <f t="shared" si="964"/>
        <v>-4.0092630439546251E-2</v>
      </c>
      <c r="U6911" s="3">
        <f>Sheet1!$B$17+Sheet1!$B$18*'Portfolio allocation'!K6911</f>
        <v>-4.0749751720694144E-2</v>
      </c>
      <c r="V6911" s="13">
        <f t="shared" si="969"/>
        <v>6.5712128114789325E-4</v>
      </c>
      <c r="W6911" s="13"/>
      <c r="X6911" s="2">
        <v>42545</v>
      </c>
      <c r="Y6911">
        <v>140.01759999999999</v>
      </c>
      <c r="AA6911" s="2">
        <v>42545</v>
      </c>
      <c r="AB6911">
        <v>2225.62</v>
      </c>
      <c r="AC6911">
        <f t="shared" si="970"/>
        <v>-5.6388905376872911E-2</v>
      </c>
      <c r="AD6911">
        <f t="shared" si="965"/>
        <v>-5.6408025376872908E-2</v>
      </c>
      <c r="AE6911">
        <f>Sheet2!$B$17+Sheet2!$B$18*'Portfolio allocation'!K6911</f>
        <v>-3.191023920643777E-2</v>
      </c>
      <c r="AF6911">
        <f t="shared" si="971"/>
        <v>-2.4497786170435139E-2</v>
      </c>
      <c r="AH6911" s="2">
        <v>42545</v>
      </c>
      <c r="AI6911">
        <v>1.579</v>
      </c>
      <c r="AJ6911">
        <v>0.47799999999999998</v>
      </c>
      <c r="AK6911">
        <v>1.11155</v>
      </c>
      <c r="AR6911" s="3"/>
    </row>
    <row r="6912" spans="1:44" hidden="1" outlineLevel="1" x14ac:dyDescent="0.2">
      <c r="A6912" s="2">
        <v>42548</v>
      </c>
      <c r="B6912">
        <v>23.85</v>
      </c>
      <c r="E6912" s="2">
        <v>42548</v>
      </c>
      <c r="F6912">
        <v>2000.54</v>
      </c>
      <c r="G6912">
        <f t="shared" si="966"/>
        <v>-1.809650487628911E-2</v>
      </c>
      <c r="H6912" s="2">
        <v>42548</v>
      </c>
      <c r="I6912">
        <v>3781.02</v>
      </c>
      <c r="J6912">
        <f t="shared" si="967"/>
        <v>-1.8095411223933322E-2</v>
      </c>
      <c r="K6912">
        <f t="shared" si="963"/>
        <v>-1.8114531223933323E-2</v>
      </c>
      <c r="L6912">
        <v>1.797437937847458E-2</v>
      </c>
      <c r="N6912" s="2">
        <v>42548</v>
      </c>
      <c r="O6912">
        <v>48.43</v>
      </c>
      <c r="Q6912" s="2">
        <v>42548</v>
      </c>
      <c r="R6912">
        <v>72260.69</v>
      </c>
      <c r="S6912" s="8">
        <f t="shared" si="968"/>
        <v>-2.8095257053303291E-2</v>
      </c>
      <c r="T6912" s="9">
        <f t="shared" si="964"/>
        <v>-2.8114377053303292E-2</v>
      </c>
      <c r="U6912" s="3">
        <f>Sheet1!$B$17+Sheet1!$B$18*'Portfolio allocation'!K6912</f>
        <v>-2.0293650419013407E-2</v>
      </c>
      <c r="V6912" s="13">
        <f t="shared" si="969"/>
        <v>-7.8207266342898846E-3</v>
      </c>
      <c r="W6912" s="13"/>
      <c r="X6912" s="2">
        <v>42548</v>
      </c>
      <c r="Y6912">
        <v>137.06610000000001</v>
      </c>
      <c r="AA6912" s="2">
        <v>42548</v>
      </c>
      <c r="AB6912">
        <v>2178.6999999999998</v>
      </c>
      <c r="AC6912">
        <f t="shared" si="970"/>
        <v>-2.1081765979816924E-2</v>
      </c>
      <c r="AD6912">
        <f t="shared" si="965"/>
        <v>-2.1099885979816924E-2</v>
      </c>
      <c r="AE6912">
        <f>Sheet2!$B$17+Sheet2!$B$18*'Portfolio allocation'!K6912</f>
        <v>-1.6054516296445956E-2</v>
      </c>
      <c r="AF6912">
        <f t="shared" si="971"/>
        <v>-5.0453696833709684E-3</v>
      </c>
      <c r="AH6912" s="2">
        <v>42548</v>
      </c>
      <c r="AI6912">
        <v>1.46</v>
      </c>
      <c r="AJ6912">
        <v>0.45300000000000001</v>
      </c>
      <c r="AK6912">
        <v>1.0975999999999999</v>
      </c>
      <c r="AR6912" s="3"/>
    </row>
    <row r="6913" spans="1:44" hidden="1" outlineLevel="1" x14ac:dyDescent="0.2">
      <c r="A6913" s="2">
        <v>42549</v>
      </c>
      <c r="B6913">
        <v>18.75</v>
      </c>
      <c r="E6913" s="2">
        <v>42549</v>
      </c>
      <c r="F6913">
        <v>2036.09</v>
      </c>
      <c r="G6913">
        <f t="shared" si="966"/>
        <v>1.7770202045447769E-2</v>
      </c>
      <c r="H6913" s="2">
        <v>42549</v>
      </c>
      <c r="I6913">
        <v>3849.05</v>
      </c>
      <c r="J6913">
        <f t="shared" si="967"/>
        <v>1.799249937847458E-2</v>
      </c>
      <c r="K6913">
        <f t="shared" si="963"/>
        <v>1.797437937847458E-2</v>
      </c>
      <c r="L6913">
        <v>1.7142278460918939E-2</v>
      </c>
      <c r="N6913" s="2">
        <v>42549</v>
      </c>
      <c r="O6913">
        <v>49.44</v>
      </c>
      <c r="Q6913" s="2">
        <v>42549</v>
      </c>
      <c r="R6913">
        <v>73767.69</v>
      </c>
      <c r="S6913" s="8">
        <f t="shared" si="968"/>
        <v>2.0855045807063322E-2</v>
      </c>
      <c r="T6913" s="9">
        <f t="shared" si="964"/>
        <v>2.0836925807063322E-2</v>
      </c>
      <c r="U6913" s="3">
        <f>Sheet1!$B$17+Sheet1!$B$18*'Portfolio allocation'!K6913</f>
        <v>2.1108462438692292E-2</v>
      </c>
      <c r="V6913" s="13">
        <f t="shared" si="969"/>
        <v>-2.7153663162897065E-4</v>
      </c>
      <c r="W6913" s="13"/>
      <c r="X6913" s="2">
        <v>42549</v>
      </c>
      <c r="Y6913">
        <v>139.16749999999999</v>
      </c>
      <c r="AA6913" s="2">
        <v>42549</v>
      </c>
      <c r="AB6913">
        <v>2212.11</v>
      </c>
      <c r="AC6913">
        <f t="shared" si="970"/>
        <v>1.5334832698398193E-2</v>
      </c>
      <c r="AD6913">
        <f t="shared" si="965"/>
        <v>1.5317032698398193E-2</v>
      </c>
      <c r="AE6913">
        <f>Sheet2!$B$17+Sheet2!$B$18*'Portfolio allocation'!K6913</f>
        <v>1.6036663722595799E-2</v>
      </c>
      <c r="AF6913">
        <f t="shared" si="971"/>
        <v>-7.1963102419760581E-4</v>
      </c>
      <c r="AH6913" s="2">
        <v>42549</v>
      </c>
      <c r="AI6913">
        <v>1.4610000000000001</v>
      </c>
      <c r="AJ6913">
        <v>0.44500000000000001</v>
      </c>
      <c r="AK6913">
        <v>1.1050500000000001</v>
      </c>
      <c r="AR6913" s="3"/>
    </row>
    <row r="6914" spans="1:44" hidden="1" outlineLevel="1" x14ac:dyDescent="0.2">
      <c r="A6914" s="2">
        <v>42550</v>
      </c>
      <c r="B6914">
        <v>16.64</v>
      </c>
      <c r="E6914" s="2">
        <v>42550</v>
      </c>
      <c r="F6914">
        <v>2070.77</v>
      </c>
      <c r="G6914">
        <f t="shared" si="966"/>
        <v>1.703264590465059E-2</v>
      </c>
      <c r="H6914" s="2">
        <v>42550</v>
      </c>
      <c r="I6914">
        <v>3915.1</v>
      </c>
      <c r="J6914">
        <f t="shared" si="967"/>
        <v>1.7160078460918937E-2</v>
      </c>
      <c r="K6914">
        <f t="shared" si="963"/>
        <v>1.7142278460918939E-2</v>
      </c>
      <c r="L6914">
        <v>1.3547306170468298E-2</v>
      </c>
      <c r="N6914" s="2">
        <v>42550</v>
      </c>
      <c r="O6914">
        <v>50.54</v>
      </c>
      <c r="Q6914" s="2">
        <v>42550</v>
      </c>
      <c r="R6914">
        <v>75408.94</v>
      </c>
      <c r="S6914" s="8">
        <f t="shared" si="968"/>
        <v>2.2248900568799135E-2</v>
      </c>
      <c r="T6914" s="9">
        <f t="shared" si="964"/>
        <v>2.2231100568799136E-2</v>
      </c>
      <c r="U6914" s="3">
        <f>Sheet1!$B$17+Sheet1!$B$18*'Portfolio allocation'!K6914</f>
        <v>2.0153855177830821E-2</v>
      </c>
      <c r="V6914" s="13">
        <f t="shared" si="969"/>
        <v>2.0772453909683151E-3</v>
      </c>
      <c r="W6914" s="13"/>
      <c r="X6914" s="2">
        <v>42550</v>
      </c>
      <c r="Y6914">
        <v>141.80369999999999</v>
      </c>
      <c r="AA6914" s="2">
        <v>42550</v>
      </c>
      <c r="AB6914">
        <v>2254.0100000000002</v>
      </c>
      <c r="AC6914">
        <f t="shared" si="970"/>
        <v>1.894119189371235E-2</v>
      </c>
      <c r="AD6914">
        <f t="shared" si="965"/>
        <v>1.892307189371235E-2</v>
      </c>
      <c r="AE6914">
        <f>Sheet2!$B$17+Sheet2!$B$18*'Portfolio allocation'!K6914</f>
        <v>1.5296738357890936E-2</v>
      </c>
      <c r="AF6914">
        <f t="shared" si="971"/>
        <v>3.626333535821414E-3</v>
      </c>
      <c r="AH6914" s="2">
        <v>42550</v>
      </c>
      <c r="AI6914">
        <v>1.476</v>
      </c>
      <c r="AJ6914">
        <v>0.45300000000000001</v>
      </c>
      <c r="AK6914">
        <v>1.1103000000000001</v>
      </c>
      <c r="AR6914" s="3"/>
    </row>
    <row r="6915" spans="1:44" hidden="1" outlineLevel="1" x14ac:dyDescent="0.2">
      <c r="A6915" s="2">
        <v>42551</v>
      </c>
      <c r="B6915">
        <v>15.63</v>
      </c>
      <c r="E6915" s="2">
        <v>42551</v>
      </c>
      <c r="F6915">
        <v>2098.86</v>
      </c>
      <c r="G6915">
        <f t="shared" si="966"/>
        <v>1.3565002390415248E-2</v>
      </c>
      <c r="H6915" s="2">
        <v>42551</v>
      </c>
      <c r="I6915">
        <v>3968.21</v>
      </c>
      <c r="J6915">
        <f t="shared" si="967"/>
        <v>1.3565426170468298E-2</v>
      </c>
      <c r="K6915">
        <f t="shared" si="963"/>
        <v>1.3547306170468298E-2</v>
      </c>
      <c r="L6915">
        <v>2.1167836498572545E-3</v>
      </c>
      <c r="N6915" s="2">
        <v>42551</v>
      </c>
      <c r="O6915">
        <v>51.17</v>
      </c>
      <c r="Q6915" s="2">
        <v>42551</v>
      </c>
      <c r="R6915">
        <v>76348.94</v>
      </c>
      <c r="S6915" s="8">
        <f t="shared" si="968"/>
        <v>1.246536551236499E-2</v>
      </c>
      <c r="T6915" s="9">
        <f t="shared" si="964"/>
        <v>1.244724551236499E-2</v>
      </c>
      <c r="U6915" s="3">
        <f>Sheet1!$B$17+Sheet1!$B$18*'Portfolio allocation'!K6915</f>
        <v>1.6029611857512047E-2</v>
      </c>
      <c r="V6915" s="13">
        <f t="shared" si="969"/>
        <v>-3.5823663451470568E-3</v>
      </c>
      <c r="W6915" s="13"/>
      <c r="X6915" s="2">
        <v>42551</v>
      </c>
      <c r="Y6915">
        <v>144.97489999999999</v>
      </c>
      <c r="AA6915" s="2">
        <v>42551</v>
      </c>
      <c r="AB6915">
        <v>2304.42</v>
      </c>
      <c r="AC6915">
        <f t="shared" si="970"/>
        <v>2.2364585782671753E-2</v>
      </c>
      <c r="AD6915">
        <f t="shared" si="965"/>
        <v>2.2346905782671754E-2</v>
      </c>
      <c r="AE6915">
        <f>Sheet2!$B$17+Sheet2!$B$18*'Portfolio allocation'!K6915</f>
        <v>1.2099997281184095E-2</v>
      </c>
      <c r="AF6915">
        <f t="shared" si="971"/>
        <v>1.0246908501487659E-2</v>
      </c>
      <c r="AH6915" s="2">
        <v>42551</v>
      </c>
      <c r="AI6915">
        <v>1.492</v>
      </c>
      <c r="AJ6915">
        <v>0.442</v>
      </c>
      <c r="AK6915">
        <v>1.1109500000000001</v>
      </c>
      <c r="AR6915" s="3"/>
    </row>
    <row r="6916" spans="1:44" hidden="1" outlineLevel="1" x14ac:dyDescent="0.2">
      <c r="A6916" s="2">
        <v>42552</v>
      </c>
      <c r="B6916">
        <v>14.77</v>
      </c>
      <c r="E6916" s="2">
        <v>42552</v>
      </c>
      <c r="F6916">
        <v>2102.9499999999998</v>
      </c>
      <c r="G6916">
        <f t="shared" si="966"/>
        <v>1.9486769007936999E-3</v>
      </c>
      <c r="H6916" s="2">
        <v>42552</v>
      </c>
      <c r="I6916">
        <v>3976.68</v>
      </c>
      <c r="J6916">
        <f t="shared" si="967"/>
        <v>2.1344636498572545E-3</v>
      </c>
      <c r="K6916">
        <f t="shared" ref="K6916:K6979" si="972">J6916-(AJ6915/25000)</f>
        <v>2.1167836498572545E-3</v>
      </c>
      <c r="L6916">
        <v>-1.7799999999999999E-5</v>
      </c>
      <c r="N6916" s="2">
        <v>42552</v>
      </c>
      <c r="O6916">
        <v>51.16</v>
      </c>
      <c r="Q6916" s="2">
        <v>42552</v>
      </c>
      <c r="R6916">
        <v>76334.06</v>
      </c>
      <c r="S6916" s="8">
        <f t="shared" si="968"/>
        <v>-1.9489465079680635E-4</v>
      </c>
      <c r="T6916" s="9">
        <f t="shared" ref="T6916:T6979" si="973">S6916-(AJ6915/100/250)</f>
        <v>-2.1257465079680635E-4</v>
      </c>
      <c r="U6916" s="3">
        <f>Sheet1!$B$17+Sheet1!$B$18*'Portfolio allocation'!K6916</f>
        <v>2.9162267339026549E-3</v>
      </c>
      <c r="V6916" s="13">
        <f t="shared" si="969"/>
        <v>-3.1288013846994612E-3</v>
      </c>
      <c r="W6916" s="13"/>
      <c r="X6916" s="2">
        <v>42552</v>
      </c>
      <c r="Y6916">
        <v>145.51929999999999</v>
      </c>
      <c r="AA6916" s="2">
        <v>42552</v>
      </c>
      <c r="AB6916">
        <v>2313.0700000000002</v>
      </c>
      <c r="AC6916">
        <f t="shared" si="970"/>
        <v>3.7536560175663869E-3</v>
      </c>
      <c r="AD6916">
        <f t="shared" ref="AD6916:AD6979" si="974">AC6916-AJ6916/25000</f>
        <v>3.7358560175663868E-3</v>
      </c>
      <c r="AE6916">
        <f>Sheet2!$B$17+Sheet2!$B$18*'Portfolio allocation'!K6916</f>
        <v>1.9356850368525838E-3</v>
      </c>
      <c r="AF6916">
        <f t="shared" si="971"/>
        <v>1.8001709807138029E-3</v>
      </c>
      <c r="AH6916" s="2">
        <v>42552</v>
      </c>
      <c r="AI6916">
        <v>1.4610000000000001</v>
      </c>
      <c r="AJ6916">
        <v>0.44500000000000001</v>
      </c>
      <c r="AK6916">
        <v>1.1132</v>
      </c>
      <c r="AR6916" s="3"/>
    </row>
    <row r="6917" spans="1:44" hidden="1" outlineLevel="1" x14ac:dyDescent="0.2">
      <c r="A6917" s="2">
        <v>42555</v>
      </c>
      <c r="B6917">
        <v>14.77</v>
      </c>
      <c r="E6917" s="2">
        <v>42555</v>
      </c>
      <c r="F6917">
        <v>2102.9499999999998</v>
      </c>
      <c r="G6917">
        <f t="shared" ref="G6917:G6980" si="975">(F6917/F6916)-1</f>
        <v>0</v>
      </c>
      <c r="H6917" s="2">
        <v>42555</v>
      </c>
      <c r="I6917">
        <v>3976.68</v>
      </c>
      <c r="J6917">
        <f t="shared" ref="J6917:J6980" si="976">(I6917/I6916)-1</f>
        <v>0</v>
      </c>
      <c r="K6917">
        <f t="shared" si="972"/>
        <v>-1.7799999999999999E-5</v>
      </c>
      <c r="L6917">
        <v>-6.7973246285846656E-3</v>
      </c>
      <c r="N6917" s="2">
        <v>42555</v>
      </c>
      <c r="O6917">
        <v>51.16</v>
      </c>
      <c r="Q6917" s="2">
        <v>42555</v>
      </c>
      <c r="R6917">
        <v>76334.06</v>
      </c>
      <c r="S6917" s="8">
        <f t="shared" ref="S6917:S6980" si="977">R6917/R6916-1</f>
        <v>0</v>
      </c>
      <c r="T6917" s="9">
        <f t="shared" si="973"/>
        <v>-1.7799999999999999E-5</v>
      </c>
      <c r="U6917" s="3">
        <f>Sheet1!$B$17+Sheet1!$B$18*'Portfolio allocation'!K6917</f>
        <v>4.6737827324264223E-4</v>
      </c>
      <c r="V6917" s="13">
        <f t="shared" ref="V6917:V6980" si="978">T6917-U6917</f>
        <v>-4.8517827324264223E-4</v>
      </c>
      <c r="W6917" s="13"/>
      <c r="X6917" s="2">
        <v>42555</v>
      </c>
      <c r="Y6917">
        <v>145.51929999999999</v>
      </c>
      <c r="AA6917" s="2">
        <v>42555</v>
      </c>
      <c r="AB6917">
        <v>2313.0700000000002</v>
      </c>
      <c r="AC6917">
        <f t="shared" ref="AC6917:AC6980" si="979">AB6917/AB6916-1</f>
        <v>0</v>
      </c>
      <c r="AD6917">
        <f t="shared" si="974"/>
        <v>-1.7799999999999999E-5</v>
      </c>
      <c r="AE6917">
        <f>Sheet2!$B$17+Sheet2!$B$18*'Portfolio allocation'!K6917</f>
        <v>3.7558797245288987E-5</v>
      </c>
      <c r="AF6917">
        <f t="shared" ref="AF6917:AF6980" si="980">AD6917-AE6917</f>
        <v>-5.5358797245288986E-5</v>
      </c>
      <c r="AH6917" s="2">
        <v>42555</v>
      </c>
      <c r="AI6917">
        <v>1.4610000000000001</v>
      </c>
      <c r="AJ6917">
        <v>0.44500000000000001</v>
      </c>
      <c r="AK6917">
        <v>1.11375</v>
      </c>
      <c r="AR6917" s="3"/>
    </row>
    <row r="6918" spans="1:44" hidden="1" outlineLevel="1" x14ac:dyDescent="0.2">
      <c r="A6918" s="2">
        <v>42556</v>
      </c>
      <c r="B6918">
        <v>15.58</v>
      </c>
      <c r="E6918" s="2">
        <v>42556</v>
      </c>
      <c r="F6918">
        <v>2088.5500000000002</v>
      </c>
      <c r="G6918">
        <f t="shared" si="975"/>
        <v>-6.8475237166835123E-3</v>
      </c>
      <c r="H6918" s="2">
        <v>42556</v>
      </c>
      <c r="I6918">
        <v>3949.72</v>
      </c>
      <c r="J6918">
        <f t="shared" si="976"/>
        <v>-6.7795246285846655E-3</v>
      </c>
      <c r="K6918">
        <f t="shared" si="972"/>
        <v>-6.7973246285846656E-3</v>
      </c>
      <c r="L6918">
        <v>5.6892536418785694E-3</v>
      </c>
      <c r="N6918" s="2">
        <v>42556</v>
      </c>
      <c r="O6918">
        <v>51.17</v>
      </c>
      <c r="Q6918" s="2">
        <v>42556</v>
      </c>
      <c r="R6918">
        <v>76348.94</v>
      </c>
      <c r="S6918" s="8">
        <f t="shared" si="977"/>
        <v>1.9493264212600003E-4</v>
      </c>
      <c r="T6918" s="9">
        <f t="shared" si="973"/>
        <v>1.7713264212600003E-4</v>
      </c>
      <c r="U6918" s="3">
        <f>Sheet1!$B$17+Sheet1!$B$18*'Portfolio allocation'!K6918</f>
        <v>-7.3102641966724738E-3</v>
      </c>
      <c r="V6918" s="13">
        <f t="shared" si="978"/>
        <v>7.4873968387984737E-3</v>
      </c>
      <c r="W6918" s="13"/>
      <c r="X6918" s="2">
        <v>42556</v>
      </c>
      <c r="Y6918">
        <v>144.8793</v>
      </c>
      <c r="AA6918" s="2">
        <v>42556</v>
      </c>
      <c r="AB6918">
        <v>2302.9</v>
      </c>
      <c r="AC6918">
        <f t="shared" si="979"/>
        <v>-4.3967540973685049E-3</v>
      </c>
      <c r="AD6918">
        <f t="shared" si="974"/>
        <v>-4.4142340973685051E-3</v>
      </c>
      <c r="AE6918">
        <f>Sheet2!$B$17+Sheet2!$B$18*'Portfolio allocation'!K6918</f>
        <v>-5.9909674638084767E-3</v>
      </c>
      <c r="AF6918">
        <f t="shared" si="980"/>
        <v>1.5767333664399715E-3</v>
      </c>
      <c r="AH6918" s="2">
        <v>42556</v>
      </c>
      <c r="AI6918">
        <v>1.367</v>
      </c>
      <c r="AJ6918">
        <v>0.437</v>
      </c>
      <c r="AK6918">
        <v>1.1109</v>
      </c>
      <c r="AR6918" s="3"/>
    </row>
    <row r="6919" spans="1:44" hidden="1" outlineLevel="1" x14ac:dyDescent="0.2">
      <c r="A6919" s="2">
        <v>42557</v>
      </c>
      <c r="B6919">
        <v>14.96</v>
      </c>
      <c r="E6919" s="2">
        <v>42557</v>
      </c>
      <c r="F6919">
        <v>2099.73</v>
      </c>
      <c r="G6919">
        <f t="shared" si="975"/>
        <v>5.3529960977711788E-3</v>
      </c>
      <c r="H6919" s="2">
        <v>42557</v>
      </c>
      <c r="I6919">
        <v>3972.26</v>
      </c>
      <c r="J6919">
        <f t="shared" si="976"/>
        <v>5.7067336418785697E-3</v>
      </c>
      <c r="K6919">
        <f t="shared" si="972"/>
        <v>5.6892536418785694E-3</v>
      </c>
      <c r="L6919">
        <v>-7.908597825923389E-4</v>
      </c>
      <c r="N6919" s="2">
        <v>42557</v>
      </c>
      <c r="O6919">
        <v>51.38</v>
      </c>
      <c r="Q6919" s="2">
        <v>42557</v>
      </c>
      <c r="R6919">
        <v>76662.31</v>
      </c>
      <c r="S6919" s="8">
        <f t="shared" si="977"/>
        <v>4.104444672054397E-3</v>
      </c>
      <c r="T6919" s="9">
        <f t="shared" si="973"/>
        <v>4.0869646720543967E-3</v>
      </c>
      <c r="U6919" s="3">
        <f>Sheet1!$B$17+Sheet1!$B$18*'Portfolio allocation'!K6919</f>
        <v>7.0146548471792265E-3</v>
      </c>
      <c r="V6919" s="13">
        <f t="shared" si="978"/>
        <v>-2.9276901751248297E-3</v>
      </c>
      <c r="W6919" s="13"/>
      <c r="X6919" s="2">
        <v>42557</v>
      </c>
      <c r="Y6919">
        <v>145.5384</v>
      </c>
      <c r="AA6919" s="2">
        <v>42557</v>
      </c>
      <c r="AB6919">
        <v>2313.37</v>
      </c>
      <c r="AC6919">
        <f t="shared" si="979"/>
        <v>4.546441443397331E-3</v>
      </c>
      <c r="AD6919">
        <f t="shared" si="974"/>
        <v>4.5284414433973312E-3</v>
      </c>
      <c r="AE6919">
        <f>Sheet2!$B$17+Sheet2!$B$18*'Portfolio allocation'!K6919</f>
        <v>5.1124164957105133E-3</v>
      </c>
      <c r="AF6919">
        <f t="shared" si="980"/>
        <v>-5.8397505231318203E-4</v>
      </c>
      <c r="AH6919" s="2">
        <v>42557</v>
      </c>
      <c r="AI6919">
        <v>1.385</v>
      </c>
      <c r="AJ6919">
        <v>0.45</v>
      </c>
      <c r="AK6919">
        <v>1.1071500000000001</v>
      </c>
      <c r="AR6919" s="3"/>
    </row>
    <row r="6920" spans="1:44" hidden="1" outlineLevel="1" x14ac:dyDescent="0.2">
      <c r="A6920" s="2">
        <v>42558</v>
      </c>
      <c r="B6920">
        <v>14.76</v>
      </c>
      <c r="E6920" s="2">
        <v>42558</v>
      </c>
      <c r="F6920">
        <v>2097.9</v>
      </c>
      <c r="G6920">
        <f t="shared" si="975"/>
        <v>-8.7154062665195653E-4</v>
      </c>
      <c r="H6920" s="2">
        <v>42558</v>
      </c>
      <c r="I6920">
        <v>3969.19</v>
      </c>
      <c r="J6920">
        <f t="shared" si="976"/>
        <v>-7.728597825923389E-4</v>
      </c>
      <c r="K6920">
        <f t="shared" si="972"/>
        <v>-7.908597825923389E-4</v>
      </c>
      <c r="L6920">
        <v>1.5239321055933366E-2</v>
      </c>
      <c r="N6920" s="2">
        <v>42558</v>
      </c>
      <c r="O6920">
        <v>51.38</v>
      </c>
      <c r="Q6920" s="2">
        <v>42558</v>
      </c>
      <c r="R6920">
        <v>76662.31</v>
      </c>
      <c r="S6920" s="8">
        <f t="shared" si="977"/>
        <v>0</v>
      </c>
      <c r="T6920" s="9">
        <f t="shared" si="973"/>
        <v>-1.8E-5</v>
      </c>
      <c r="U6920" s="3">
        <f>Sheet1!$B$17+Sheet1!$B$18*'Portfolio allocation'!K6920</f>
        <v>-4.1949550128758542E-4</v>
      </c>
      <c r="V6920" s="13">
        <f t="shared" si="978"/>
        <v>4.0149550128758542E-4</v>
      </c>
      <c r="W6920" s="13"/>
      <c r="X6920" s="2">
        <v>42558</v>
      </c>
      <c r="Y6920">
        <v>145.75810000000001</v>
      </c>
      <c r="AA6920" s="2">
        <v>42558</v>
      </c>
      <c r="AB6920">
        <v>2316.87</v>
      </c>
      <c r="AC6920">
        <f t="shared" si="979"/>
        <v>1.5129443193262482E-3</v>
      </c>
      <c r="AD6920">
        <f t="shared" si="974"/>
        <v>1.4947443193262483E-3</v>
      </c>
      <c r="AE6920">
        <f>Sheet2!$B$17+Sheet2!$B$18*'Portfolio allocation'!K6920</f>
        <v>-6.4986568397462283E-4</v>
      </c>
      <c r="AF6920">
        <f t="shared" si="980"/>
        <v>2.1446100033008712E-3</v>
      </c>
      <c r="AH6920" s="2">
        <v>42558</v>
      </c>
      <c r="AI6920">
        <v>1.387</v>
      </c>
      <c r="AJ6920">
        <v>0.45500000000000002</v>
      </c>
      <c r="AK6920">
        <v>1.1072500000000001</v>
      </c>
      <c r="AR6920" s="3"/>
    </row>
    <row r="6921" spans="1:44" hidden="1" outlineLevel="1" x14ac:dyDescent="0.2">
      <c r="A6921" s="2">
        <v>42559</v>
      </c>
      <c r="B6921">
        <v>13.2</v>
      </c>
      <c r="E6921" s="2">
        <v>42559</v>
      </c>
      <c r="F6921">
        <v>2129.9</v>
      </c>
      <c r="G6921">
        <f t="shared" si="975"/>
        <v>1.5253348586681925E-2</v>
      </c>
      <c r="H6921" s="2">
        <v>42559</v>
      </c>
      <c r="I6921">
        <v>4029.75</v>
      </c>
      <c r="J6921">
        <f t="shared" si="976"/>
        <v>1.5257521055933365E-2</v>
      </c>
      <c r="K6921">
        <f t="shared" si="972"/>
        <v>1.5239321055933366E-2</v>
      </c>
      <c r="L6921">
        <v>3.390840796575353E-3</v>
      </c>
      <c r="N6921" s="2">
        <v>42559</v>
      </c>
      <c r="O6921">
        <v>52.3</v>
      </c>
      <c r="Q6921" s="2">
        <v>42559</v>
      </c>
      <c r="R6921">
        <v>78035</v>
      </c>
      <c r="S6921" s="8">
        <f t="shared" si="977"/>
        <v>1.7905669683055514E-2</v>
      </c>
      <c r="T6921" s="9">
        <f t="shared" si="973"/>
        <v>1.7887469683055515E-2</v>
      </c>
      <c r="U6921" s="3">
        <f>Sheet1!$B$17+Sheet1!$B$18*'Portfolio allocation'!K6921</f>
        <v>1.7970734215477284E-2</v>
      </c>
      <c r="V6921" s="13">
        <f t="shared" si="978"/>
        <v>-8.3264532421769427E-5</v>
      </c>
      <c r="W6921" s="13"/>
      <c r="X6921" s="2">
        <v>42559</v>
      </c>
      <c r="Y6921">
        <v>147.53469999999999</v>
      </c>
      <c r="AA6921" s="2">
        <v>42559</v>
      </c>
      <c r="AB6921">
        <v>2345.11</v>
      </c>
      <c r="AC6921">
        <f t="shared" si="979"/>
        <v>1.2188858244096767E-2</v>
      </c>
      <c r="AD6921">
        <f t="shared" si="974"/>
        <v>1.2170058244096768E-2</v>
      </c>
      <c r="AE6921">
        <f>Sheet2!$B$17+Sheet2!$B$18*'Portfolio allocation'!K6921</f>
        <v>1.3604580084543499E-2</v>
      </c>
      <c r="AF6921">
        <f t="shared" si="980"/>
        <v>-1.4345218404467307E-3</v>
      </c>
      <c r="AH6921" s="2">
        <v>42559</v>
      </c>
      <c r="AI6921">
        <v>1.365</v>
      </c>
      <c r="AJ6921">
        <v>0.47</v>
      </c>
      <c r="AK6921">
        <v>1.10345</v>
      </c>
      <c r="AR6921" s="3"/>
    </row>
    <row r="6922" spans="1:44" hidden="1" outlineLevel="1" x14ac:dyDescent="0.2">
      <c r="A6922" s="2">
        <v>42562</v>
      </c>
      <c r="B6922">
        <v>13.54</v>
      </c>
      <c r="E6922" s="2">
        <v>42562</v>
      </c>
      <c r="F6922">
        <v>2137.16</v>
      </c>
      <c r="G6922">
        <f t="shared" si="975"/>
        <v>3.4086107328981097E-3</v>
      </c>
      <c r="H6922" s="2">
        <v>42562</v>
      </c>
      <c r="I6922">
        <v>4043.49</v>
      </c>
      <c r="J6922">
        <f t="shared" si="976"/>
        <v>3.4096407965753528E-3</v>
      </c>
      <c r="K6922">
        <f t="shared" si="972"/>
        <v>3.390840796575353E-3</v>
      </c>
      <c r="L6922">
        <v>6.9941030783803194E-3</v>
      </c>
      <c r="N6922" s="2">
        <v>42562</v>
      </c>
      <c r="O6922">
        <v>52.59</v>
      </c>
      <c r="Q6922" s="2">
        <v>42562</v>
      </c>
      <c r="R6922">
        <v>78467.69</v>
      </c>
      <c r="S6922" s="8">
        <f t="shared" si="977"/>
        <v>5.5448196322163135E-3</v>
      </c>
      <c r="T6922" s="9">
        <f t="shared" si="973"/>
        <v>5.5260196322163132E-3</v>
      </c>
      <c r="U6922" s="3">
        <f>Sheet1!$B$17+Sheet1!$B$18*'Portfolio allocation'!K6922</f>
        <v>4.3778573815196481E-3</v>
      </c>
      <c r="V6922" s="13">
        <f t="shared" si="978"/>
        <v>1.1481622506966651E-3</v>
      </c>
      <c r="W6922" s="13"/>
      <c r="X6922" s="2">
        <v>42562</v>
      </c>
      <c r="Y6922">
        <v>148.3657</v>
      </c>
      <c r="AA6922" s="2">
        <v>42562</v>
      </c>
      <c r="AB6922">
        <v>2358.31</v>
      </c>
      <c r="AC6922">
        <f t="shared" si="979"/>
        <v>5.6287338333809167E-3</v>
      </c>
      <c r="AD6922">
        <f t="shared" si="974"/>
        <v>5.6090938333809171E-3</v>
      </c>
      <c r="AE6922">
        <f>Sheet2!$B$17+Sheet2!$B$18*'Portfolio allocation'!K6922</f>
        <v>3.068609155851876E-3</v>
      </c>
      <c r="AF6922">
        <f t="shared" si="980"/>
        <v>2.5404846775290411E-3</v>
      </c>
      <c r="AH6922" s="2">
        <v>42562</v>
      </c>
      <c r="AI6922">
        <v>1.4339999999999999</v>
      </c>
      <c r="AJ6922">
        <v>0.49099999999999999</v>
      </c>
      <c r="AK6922">
        <v>1.1046</v>
      </c>
      <c r="AR6922" s="3"/>
    </row>
    <row r="6923" spans="1:44" hidden="1" outlineLevel="1" x14ac:dyDescent="0.2">
      <c r="A6923" s="2">
        <v>42563</v>
      </c>
      <c r="B6923">
        <v>13.55</v>
      </c>
      <c r="E6923" s="2">
        <v>42563</v>
      </c>
      <c r="F6923">
        <v>2152.14</v>
      </c>
      <c r="G6923">
        <f t="shared" si="975"/>
        <v>7.0093020644219628E-3</v>
      </c>
      <c r="H6923" s="2">
        <v>42563</v>
      </c>
      <c r="I6923">
        <v>4071.85</v>
      </c>
      <c r="J6923">
        <f t="shared" si="976"/>
        <v>7.013743078380319E-3</v>
      </c>
      <c r="K6923">
        <f t="shared" si="972"/>
        <v>6.9941030783803194E-3</v>
      </c>
      <c r="L6923">
        <v>2.057815253509367E-4</v>
      </c>
      <c r="N6923" s="2">
        <v>42563</v>
      </c>
      <c r="O6923">
        <v>53.21</v>
      </c>
      <c r="Q6923" s="2">
        <v>42563</v>
      </c>
      <c r="R6923">
        <v>79392.75</v>
      </c>
      <c r="S6923" s="8">
        <f t="shared" si="977"/>
        <v>1.1789056107042173E-2</v>
      </c>
      <c r="T6923" s="9">
        <f t="shared" si="973"/>
        <v>1.1769416107042173E-2</v>
      </c>
      <c r="U6923" s="3">
        <f>Sheet1!$B$17+Sheet1!$B$18*'Portfolio allocation'!K6923</f>
        <v>8.511611190016425E-3</v>
      </c>
      <c r="V6923" s="13">
        <f t="shared" si="978"/>
        <v>3.2578049170257483E-3</v>
      </c>
      <c r="W6923" s="13"/>
      <c r="X6923" s="2">
        <v>42563</v>
      </c>
      <c r="Y6923">
        <v>149.999</v>
      </c>
      <c r="AA6923" s="2">
        <v>42563</v>
      </c>
      <c r="AB6923">
        <v>2384.2800000000002</v>
      </c>
      <c r="AC6923">
        <f t="shared" si="979"/>
        <v>1.1012123088143699E-2</v>
      </c>
      <c r="AD6923">
        <f t="shared" si="974"/>
        <v>1.0991963088143699E-2</v>
      </c>
      <c r="AE6923">
        <f>Sheet2!$B$17+Sheet2!$B$18*'Portfolio allocation'!K6923</f>
        <v>6.2727219043677909E-3</v>
      </c>
      <c r="AF6923">
        <f t="shared" si="980"/>
        <v>4.7192411837759084E-3</v>
      </c>
      <c r="AH6923" s="2">
        <v>42563</v>
      </c>
      <c r="AI6923">
        <v>1.5129999999999999</v>
      </c>
      <c r="AJ6923">
        <v>0.504</v>
      </c>
      <c r="AK6923">
        <v>1.1069500000000001</v>
      </c>
      <c r="AR6923" s="3"/>
    </row>
    <row r="6924" spans="1:44" hidden="1" outlineLevel="1" x14ac:dyDescent="0.2">
      <c r="A6924" s="2">
        <v>42564</v>
      </c>
      <c r="B6924">
        <v>13.04</v>
      </c>
      <c r="E6924" s="2">
        <v>42564</v>
      </c>
      <c r="F6924">
        <v>2152.4299999999998</v>
      </c>
      <c r="G6924">
        <f t="shared" si="975"/>
        <v>1.3474959807435738E-4</v>
      </c>
      <c r="H6924" s="2">
        <v>42564</v>
      </c>
      <c r="I6924">
        <v>4072.77</v>
      </c>
      <c r="J6924">
        <f t="shared" si="976"/>
        <v>2.259415253509367E-4</v>
      </c>
      <c r="K6924">
        <f t="shared" si="972"/>
        <v>2.057815253509367E-4</v>
      </c>
      <c r="L6924">
        <v>5.2614578065543335E-3</v>
      </c>
      <c r="N6924" s="2">
        <v>42564</v>
      </c>
      <c r="O6924">
        <v>53.51</v>
      </c>
      <c r="Q6924" s="2">
        <v>42564</v>
      </c>
      <c r="R6924">
        <v>79840.38</v>
      </c>
      <c r="S6924" s="8">
        <f t="shared" si="977"/>
        <v>5.6381722512446331E-3</v>
      </c>
      <c r="T6924" s="9">
        <f t="shared" si="973"/>
        <v>5.6180122512446331E-3</v>
      </c>
      <c r="U6924" s="3">
        <f>Sheet1!$B$17+Sheet1!$B$18*'Portfolio allocation'!K6924</f>
        <v>7.238766654346151E-4</v>
      </c>
      <c r="V6924" s="13">
        <f t="shared" si="978"/>
        <v>4.8941355858100177E-3</v>
      </c>
      <c r="W6924" s="13"/>
      <c r="X6924" s="2">
        <v>42564</v>
      </c>
      <c r="Y6924">
        <v>150.93510000000001</v>
      </c>
      <c r="AA6924" s="2">
        <v>42564</v>
      </c>
      <c r="AB6924">
        <v>2399.16</v>
      </c>
      <c r="AC6924">
        <f t="shared" si="979"/>
        <v>6.2408777492575229E-3</v>
      </c>
      <c r="AD6924">
        <f t="shared" si="974"/>
        <v>6.2209177492575226E-3</v>
      </c>
      <c r="AE6924">
        <f>Sheet2!$B$17+Sheet2!$B$18*'Portfolio allocation'!K6924</f>
        <v>2.3637319366794332E-4</v>
      </c>
      <c r="AF6924">
        <f t="shared" si="980"/>
        <v>5.9845445555895792E-3</v>
      </c>
      <c r="AH6924" s="2">
        <v>42564</v>
      </c>
      <c r="AI6924">
        <v>1.4670000000000001</v>
      </c>
      <c r="AJ6924">
        <v>0.499</v>
      </c>
      <c r="AK6924">
        <v>1.1103499999999999</v>
      </c>
      <c r="AR6924" s="3"/>
    </row>
    <row r="6925" spans="1:44" hidden="1" outlineLevel="1" x14ac:dyDescent="0.2">
      <c r="A6925" s="2">
        <v>42565</v>
      </c>
      <c r="B6925">
        <v>12.82</v>
      </c>
      <c r="E6925" s="2">
        <v>42565</v>
      </c>
      <c r="F6925">
        <v>2163.75</v>
      </c>
      <c r="G6925">
        <f t="shared" si="975"/>
        <v>5.2591721914301282E-3</v>
      </c>
      <c r="H6925" s="2">
        <v>42565</v>
      </c>
      <c r="I6925">
        <v>4094.28</v>
      </c>
      <c r="J6925">
        <f t="shared" si="976"/>
        <v>5.2814178065543338E-3</v>
      </c>
      <c r="K6925">
        <f t="shared" si="972"/>
        <v>5.2614578065543335E-3</v>
      </c>
      <c r="L6925">
        <v>-9.4632168273798883E-4</v>
      </c>
      <c r="N6925" s="2">
        <v>42565</v>
      </c>
      <c r="O6925">
        <v>53.74</v>
      </c>
      <c r="Q6925" s="2">
        <v>42565</v>
      </c>
      <c r="R6925">
        <v>80183.56</v>
      </c>
      <c r="S6925" s="8">
        <f t="shared" si="977"/>
        <v>4.298326235421035E-3</v>
      </c>
      <c r="T6925" s="9">
        <f t="shared" si="973"/>
        <v>4.2783662354210347E-3</v>
      </c>
      <c r="U6925" s="3">
        <f>Sheet1!$B$17+Sheet1!$B$18*'Portfolio allocation'!K6925</f>
        <v>6.5238766231070153E-3</v>
      </c>
      <c r="V6925" s="13">
        <f t="shared" si="978"/>
        <v>-2.2455103876859806E-3</v>
      </c>
      <c r="W6925" s="13"/>
      <c r="X6925" s="2">
        <v>42565</v>
      </c>
      <c r="Y6925">
        <v>153.09379999999999</v>
      </c>
      <c r="AA6925" s="2">
        <v>42565</v>
      </c>
      <c r="AB6925">
        <v>2433.4699999999998</v>
      </c>
      <c r="AC6925">
        <f t="shared" si="979"/>
        <v>1.4300838626852608E-2</v>
      </c>
      <c r="AD6925">
        <f t="shared" si="974"/>
        <v>1.4280198626852607E-2</v>
      </c>
      <c r="AE6925">
        <f>Sheet2!$B$17+Sheet2!$B$18*'Portfolio allocation'!K6925</f>
        <v>4.7320095248813525E-3</v>
      </c>
      <c r="AF6925">
        <f t="shared" si="980"/>
        <v>9.5481891019712547E-3</v>
      </c>
      <c r="AH6925" s="2">
        <v>42565</v>
      </c>
      <c r="AI6925">
        <v>1.53</v>
      </c>
      <c r="AJ6925">
        <v>0.51600000000000001</v>
      </c>
      <c r="AK6925">
        <v>1.1104499999999999</v>
      </c>
      <c r="AR6925" s="3"/>
    </row>
    <row r="6926" spans="1:44" hidden="1" outlineLevel="1" x14ac:dyDescent="0.2">
      <c r="A6926" s="2">
        <v>42566</v>
      </c>
      <c r="B6926">
        <v>12.67</v>
      </c>
      <c r="E6926" s="2">
        <v>42566</v>
      </c>
      <c r="F6926">
        <v>2161.7399999999998</v>
      </c>
      <c r="G6926">
        <f t="shared" si="975"/>
        <v>-9.2894280762578774E-4</v>
      </c>
      <c r="H6926" s="2">
        <v>42566</v>
      </c>
      <c r="I6926">
        <v>4090.49</v>
      </c>
      <c r="J6926">
        <f t="shared" si="976"/>
        <v>-9.2568168273798879E-4</v>
      </c>
      <c r="K6926">
        <f t="shared" si="972"/>
        <v>-9.4632168273798883E-4</v>
      </c>
      <c r="L6926">
        <v>2.4023326358454914E-3</v>
      </c>
      <c r="N6926" s="2">
        <v>42566</v>
      </c>
      <c r="O6926">
        <v>53.7</v>
      </c>
      <c r="Q6926" s="2">
        <v>42566</v>
      </c>
      <c r="R6926">
        <v>80123.88</v>
      </c>
      <c r="S6926" s="8">
        <f t="shared" si="977"/>
        <v>-7.442922214976333E-4</v>
      </c>
      <c r="T6926" s="9">
        <f t="shared" si="973"/>
        <v>-7.6493222149763335E-4</v>
      </c>
      <c r="U6926" s="3">
        <f>Sheet1!$B$17+Sheet1!$B$18*'Portfolio allocation'!K6926</f>
        <v>-5.978453330631702E-4</v>
      </c>
      <c r="V6926" s="13">
        <f t="shared" si="978"/>
        <v>-1.6708688843446314E-4</v>
      </c>
      <c r="W6926" s="13"/>
      <c r="X6926" s="2">
        <v>42566</v>
      </c>
      <c r="Y6926">
        <v>152.61619999999999</v>
      </c>
      <c r="AA6926" s="2">
        <v>42566</v>
      </c>
      <c r="AB6926">
        <v>2425.88</v>
      </c>
      <c r="AC6926">
        <f t="shared" si="979"/>
        <v>-3.1190029053161927E-3</v>
      </c>
      <c r="AD6926">
        <f t="shared" si="974"/>
        <v>-3.1393629053161928E-3</v>
      </c>
      <c r="AE6926">
        <f>Sheet2!$B$17+Sheet2!$B$18*'Portfolio allocation'!K6926</f>
        <v>-7.8810637177591865E-4</v>
      </c>
      <c r="AF6926">
        <f t="shared" si="980"/>
        <v>-2.3512565335402739E-3</v>
      </c>
      <c r="AH6926" s="2">
        <v>42566</v>
      </c>
      <c r="AI6926">
        <v>1.5940000000000001</v>
      </c>
      <c r="AJ6926">
        <v>0.50900000000000001</v>
      </c>
      <c r="AK6926">
        <v>1.1070500000000001</v>
      </c>
      <c r="AR6926" s="3"/>
    </row>
    <row r="6927" spans="1:44" hidden="1" outlineLevel="1" x14ac:dyDescent="0.2">
      <c r="A6927" s="2">
        <v>42569</v>
      </c>
      <c r="B6927">
        <v>12.44</v>
      </c>
      <c r="E6927" s="2">
        <v>42569</v>
      </c>
      <c r="F6927">
        <v>2166.89</v>
      </c>
      <c r="G6927">
        <f t="shared" si="975"/>
        <v>2.3823401519147414E-3</v>
      </c>
      <c r="H6927" s="2">
        <v>42569</v>
      </c>
      <c r="I6927">
        <v>4100.3999999999996</v>
      </c>
      <c r="J6927">
        <f t="shared" si="976"/>
        <v>2.4226926358454914E-3</v>
      </c>
      <c r="K6927">
        <f t="shared" si="972"/>
        <v>2.4023326358454914E-3</v>
      </c>
      <c r="L6927">
        <v>-1.4324173602574017E-3</v>
      </c>
      <c r="N6927" s="2">
        <v>42569</v>
      </c>
      <c r="O6927">
        <v>53.96</v>
      </c>
      <c r="Q6927" s="2">
        <v>42569</v>
      </c>
      <c r="R6927">
        <v>80511.81</v>
      </c>
      <c r="S6927" s="8">
        <f t="shared" si="977"/>
        <v>4.8416277394454088E-3</v>
      </c>
      <c r="T6927" s="9">
        <f t="shared" si="973"/>
        <v>4.8212677394454092E-3</v>
      </c>
      <c r="U6927" s="3">
        <f>Sheet1!$B$17+Sheet1!$B$18*'Portfolio allocation'!K6927</f>
        <v>3.243815767402037E-3</v>
      </c>
      <c r="V6927" s="13">
        <f t="shared" si="978"/>
        <v>1.5774519720433721E-3</v>
      </c>
      <c r="W6927" s="13"/>
      <c r="X6927" s="2">
        <v>42569</v>
      </c>
      <c r="Y6927">
        <v>152.6926</v>
      </c>
      <c r="AA6927" s="2">
        <v>42569</v>
      </c>
      <c r="AB6927">
        <v>2427.09</v>
      </c>
      <c r="AC6927">
        <f t="shared" si="979"/>
        <v>4.9878806865955028E-4</v>
      </c>
      <c r="AD6927">
        <f t="shared" si="974"/>
        <v>4.784280686595503E-4</v>
      </c>
      <c r="AE6927">
        <f>Sheet2!$B$17+Sheet2!$B$18*'Portfolio allocation'!K6927</f>
        <v>2.1896024802068293E-3</v>
      </c>
      <c r="AF6927">
        <f t="shared" si="980"/>
        <v>-1.7111744115472791E-3</v>
      </c>
      <c r="AH6927" s="2">
        <v>42569</v>
      </c>
      <c r="AI6927">
        <v>1.587</v>
      </c>
      <c r="AJ6927">
        <v>0.50900000000000001</v>
      </c>
      <c r="AK6927">
        <v>1.1065499999999999</v>
      </c>
      <c r="AR6927" s="3"/>
    </row>
    <row r="6928" spans="1:44" hidden="1" outlineLevel="1" x14ac:dyDescent="0.2">
      <c r="A6928" s="2">
        <v>42570</v>
      </c>
      <c r="B6928">
        <v>11.97</v>
      </c>
      <c r="E6928" s="2">
        <v>42570</v>
      </c>
      <c r="F6928">
        <v>2163.7800000000002</v>
      </c>
      <c r="G6928">
        <f t="shared" si="975"/>
        <v>-1.4352366756040791E-3</v>
      </c>
      <c r="H6928" s="2">
        <v>42570</v>
      </c>
      <c r="I6928">
        <v>4094.61</v>
      </c>
      <c r="J6928">
        <f t="shared" si="976"/>
        <v>-1.4120573602574016E-3</v>
      </c>
      <c r="K6928">
        <f t="shared" si="972"/>
        <v>-1.4324173602574017E-3</v>
      </c>
      <c r="L6928">
        <v>4.3757830644675132E-3</v>
      </c>
      <c r="N6928" s="2">
        <v>42570</v>
      </c>
      <c r="O6928">
        <v>53.09</v>
      </c>
      <c r="Q6928" s="2">
        <v>42570</v>
      </c>
      <c r="R6928">
        <v>79213.69</v>
      </c>
      <c r="S6928" s="8">
        <f t="shared" si="977"/>
        <v>-1.612334886024791E-2</v>
      </c>
      <c r="T6928" s="9">
        <f t="shared" si="973"/>
        <v>-1.6143708860247911E-2</v>
      </c>
      <c r="U6928" s="3">
        <f>Sheet1!$B$17+Sheet1!$B$18*'Portfolio allocation'!K6928</f>
        <v>-1.1555066136161734E-3</v>
      </c>
      <c r="V6928" s="13">
        <f t="shared" si="978"/>
        <v>-1.4988202246631737E-2</v>
      </c>
      <c r="W6928" s="13"/>
      <c r="X6928" s="2">
        <v>42570</v>
      </c>
      <c r="Y6928">
        <v>152.42519999999999</v>
      </c>
      <c r="AA6928" s="2">
        <v>42570</v>
      </c>
      <c r="AB6928">
        <v>2422.84</v>
      </c>
      <c r="AC6928">
        <f t="shared" si="979"/>
        <v>-1.7510681515724436E-3</v>
      </c>
      <c r="AD6928">
        <f t="shared" si="974"/>
        <v>-1.7713081515724435E-3</v>
      </c>
      <c r="AE6928">
        <f>Sheet2!$B$17+Sheet2!$B$18*'Portfolio allocation'!K6928</f>
        <v>-1.2203550496485264E-3</v>
      </c>
      <c r="AF6928">
        <f t="shared" si="980"/>
        <v>-5.5095310192391708E-4</v>
      </c>
      <c r="AH6928" s="2">
        <v>42570</v>
      </c>
      <c r="AI6928">
        <v>1.5580000000000001</v>
      </c>
      <c r="AJ6928">
        <v>0.50600000000000001</v>
      </c>
      <c r="AK6928">
        <v>1.1011500000000001</v>
      </c>
      <c r="AR6928" s="3"/>
    </row>
    <row r="6929" spans="1:44" hidden="1" outlineLevel="1" x14ac:dyDescent="0.2">
      <c r="A6929" s="2">
        <v>42571</v>
      </c>
      <c r="B6929">
        <v>11.77</v>
      </c>
      <c r="E6929" s="2">
        <v>42571</v>
      </c>
      <c r="F6929">
        <v>2173.02</v>
      </c>
      <c r="G6929">
        <f t="shared" si="975"/>
        <v>4.2703047444747622E-3</v>
      </c>
      <c r="H6929" s="2">
        <v>42571</v>
      </c>
      <c r="I6929">
        <v>4112.6099999999997</v>
      </c>
      <c r="J6929">
        <f t="shared" si="976"/>
        <v>4.3960230644675136E-3</v>
      </c>
      <c r="K6929">
        <f t="shared" si="972"/>
        <v>4.3757830644675132E-3</v>
      </c>
      <c r="L6929">
        <v>-3.6184563919262891E-3</v>
      </c>
      <c r="N6929" s="2">
        <v>42571</v>
      </c>
      <c r="O6929">
        <v>55.91</v>
      </c>
      <c r="Q6929" s="2">
        <v>42571</v>
      </c>
      <c r="R6929">
        <v>83421.38</v>
      </c>
      <c r="S6929" s="8">
        <f t="shared" si="977"/>
        <v>5.3118217318243843E-2</v>
      </c>
      <c r="T6929" s="9">
        <f t="shared" si="973"/>
        <v>5.3097977318243846E-2</v>
      </c>
      <c r="U6929" s="3">
        <f>Sheet1!$B$17+Sheet1!$B$18*'Portfolio allocation'!K6929</f>
        <v>5.5078081130021054E-3</v>
      </c>
      <c r="V6929" s="13">
        <f t="shared" si="978"/>
        <v>4.7590169205241742E-2</v>
      </c>
      <c r="W6929" s="13"/>
      <c r="X6929" s="2">
        <v>42571</v>
      </c>
      <c r="Y6929">
        <v>154.12540000000001</v>
      </c>
      <c r="AA6929" s="2">
        <v>42571</v>
      </c>
      <c r="AB6929">
        <v>2449.87</v>
      </c>
      <c r="AC6929">
        <f t="shared" si="979"/>
        <v>1.1156328936289484E-2</v>
      </c>
      <c r="AD6929">
        <f t="shared" si="974"/>
        <v>1.1134128936289484E-2</v>
      </c>
      <c r="AE6929">
        <f>Sheet2!$B$17+Sheet2!$B$18*'Portfolio allocation'!K6929</f>
        <v>3.9444449486114846E-3</v>
      </c>
      <c r="AF6929">
        <f t="shared" si="980"/>
        <v>7.1896839876779989E-3</v>
      </c>
      <c r="AH6929" s="2">
        <v>42571</v>
      </c>
      <c r="AI6929">
        <v>1.58</v>
      </c>
      <c r="AJ6929">
        <v>0.55500000000000005</v>
      </c>
      <c r="AK6929">
        <v>1.1009500000000001</v>
      </c>
      <c r="AR6929" s="3"/>
    </row>
    <row r="6930" spans="1:44" hidden="1" outlineLevel="1" x14ac:dyDescent="0.2">
      <c r="A6930" s="2">
        <v>42572</v>
      </c>
      <c r="B6930">
        <v>12.74</v>
      </c>
      <c r="E6930" s="2">
        <v>42572</v>
      </c>
      <c r="F6930">
        <v>2165.17</v>
      </c>
      <c r="G6930">
        <f t="shared" si="975"/>
        <v>-3.6124840084306165E-3</v>
      </c>
      <c r="H6930" s="2">
        <v>42572</v>
      </c>
      <c r="I6930">
        <v>4097.82</v>
      </c>
      <c r="J6930">
        <f t="shared" si="976"/>
        <v>-3.5962563919262891E-3</v>
      </c>
      <c r="K6930">
        <f t="shared" si="972"/>
        <v>-3.6184563919262891E-3</v>
      </c>
      <c r="L6930">
        <v>4.5371613601377907E-3</v>
      </c>
      <c r="N6930" s="2">
        <v>42572</v>
      </c>
      <c r="O6930">
        <v>55.8</v>
      </c>
      <c r="Q6930" s="2">
        <v>42572</v>
      </c>
      <c r="R6930">
        <v>83257.19</v>
      </c>
      <c r="S6930" s="8">
        <f t="shared" si="977"/>
        <v>-1.9682004781028661E-3</v>
      </c>
      <c r="T6930" s="9">
        <f t="shared" si="973"/>
        <v>-1.9904004781028661E-3</v>
      </c>
      <c r="U6930" s="3">
        <f>Sheet1!$B$17+Sheet1!$B$18*'Portfolio allocation'!K6930</f>
        <v>-3.6633859923432843E-3</v>
      </c>
      <c r="V6930" s="13">
        <f t="shared" si="978"/>
        <v>1.6729855142404181E-3</v>
      </c>
      <c r="W6930" s="13"/>
      <c r="X6930" s="2">
        <v>42572</v>
      </c>
      <c r="Y6930">
        <v>153.2561</v>
      </c>
      <c r="AA6930" s="2">
        <v>42572</v>
      </c>
      <c r="AB6930">
        <v>2436.0500000000002</v>
      </c>
      <c r="AC6930">
        <f t="shared" si="979"/>
        <v>-5.6411156510344229E-3</v>
      </c>
      <c r="AD6930">
        <f t="shared" si="974"/>
        <v>-5.6624756510344227E-3</v>
      </c>
      <c r="AE6930">
        <f>Sheet2!$B$17+Sheet2!$B$18*'Portfolio allocation'!K6930</f>
        <v>-3.1642367275082424E-3</v>
      </c>
      <c r="AF6930">
        <f t="shared" si="980"/>
        <v>-2.4982389235261803E-3</v>
      </c>
      <c r="AH6930" s="2">
        <v>42572</v>
      </c>
      <c r="AI6930">
        <v>1.5649999999999999</v>
      </c>
      <c r="AJ6930">
        <v>0.53400000000000003</v>
      </c>
      <c r="AK6930">
        <v>1.0998000000000001</v>
      </c>
      <c r="AR6930" s="3"/>
    </row>
    <row r="6931" spans="1:44" hidden="1" outlineLevel="1" x14ac:dyDescent="0.2">
      <c r="A6931" s="2">
        <v>42573</v>
      </c>
      <c r="B6931">
        <v>12.02</v>
      </c>
      <c r="E6931" s="2">
        <v>42573</v>
      </c>
      <c r="F6931">
        <v>2175.0300000000002</v>
      </c>
      <c r="G6931">
        <f t="shared" si="975"/>
        <v>4.5539149350859454E-3</v>
      </c>
      <c r="H6931" s="2">
        <v>42573</v>
      </c>
      <c r="I6931">
        <v>4116.5</v>
      </c>
      <c r="J6931">
        <f t="shared" si="976"/>
        <v>4.5585213601377905E-3</v>
      </c>
      <c r="K6931">
        <f t="shared" si="972"/>
        <v>4.5371613601377907E-3</v>
      </c>
      <c r="L6931">
        <v>-3.026459958702747E-3</v>
      </c>
      <c r="N6931" s="2">
        <v>42573</v>
      </c>
      <c r="O6931">
        <v>56.57</v>
      </c>
      <c r="Q6931" s="2">
        <v>42573</v>
      </c>
      <c r="R6931">
        <v>84406.13</v>
      </c>
      <c r="S6931" s="8">
        <f t="shared" si="977"/>
        <v>1.3799889234791696E-2</v>
      </c>
      <c r="T6931" s="9">
        <f t="shared" si="973"/>
        <v>1.3778529234791696E-2</v>
      </c>
      <c r="U6931" s="3">
        <f>Sheet1!$B$17+Sheet1!$B$18*'Portfolio allocation'!K6931</f>
        <v>5.6929453836649449E-3</v>
      </c>
      <c r="V6931" s="13">
        <f t="shared" si="978"/>
        <v>8.085583851126751E-3</v>
      </c>
      <c r="W6931" s="13"/>
      <c r="X6931" s="2">
        <v>42573</v>
      </c>
      <c r="Y6931">
        <v>154.80350000000001</v>
      </c>
      <c r="AA6931" s="2">
        <v>42573</v>
      </c>
      <c r="AB6931">
        <v>2460.65</v>
      </c>
      <c r="AC6931">
        <f t="shared" si="979"/>
        <v>1.0098314895014449E-2</v>
      </c>
      <c r="AD6931">
        <f t="shared" si="974"/>
        <v>1.0076834895014448E-2</v>
      </c>
      <c r="AE6931">
        <f>Sheet2!$B$17+Sheet2!$B$18*'Portfolio allocation'!K6931</f>
        <v>4.0879466462541798E-3</v>
      </c>
      <c r="AF6931">
        <f t="shared" si="980"/>
        <v>5.988888248760268E-3</v>
      </c>
      <c r="AH6931" s="2">
        <v>42573</v>
      </c>
      <c r="AI6931">
        <v>1.5680000000000001</v>
      </c>
      <c r="AJ6931">
        <v>0.53700000000000003</v>
      </c>
      <c r="AK6931">
        <v>1.09775</v>
      </c>
      <c r="AR6931" s="3"/>
    </row>
    <row r="6932" spans="1:44" hidden="1" outlineLevel="1" x14ac:dyDescent="0.2">
      <c r="A6932" s="2">
        <v>42576</v>
      </c>
      <c r="B6932">
        <v>12.87</v>
      </c>
      <c r="E6932" s="2">
        <v>42576</v>
      </c>
      <c r="F6932">
        <v>2168.48</v>
      </c>
      <c r="G6932">
        <f t="shared" si="975"/>
        <v>-3.0114527155947757E-3</v>
      </c>
      <c r="H6932" s="2">
        <v>42576</v>
      </c>
      <c r="I6932">
        <v>4104.13</v>
      </c>
      <c r="J6932">
        <f t="shared" si="976"/>
        <v>-3.004979958702747E-3</v>
      </c>
      <c r="K6932">
        <f t="shared" si="972"/>
        <v>-3.026459958702747E-3</v>
      </c>
      <c r="L6932">
        <v>3.2898607880341347E-4</v>
      </c>
      <c r="N6932" s="2">
        <v>42576</v>
      </c>
      <c r="O6932">
        <v>56.73</v>
      </c>
      <c r="Q6932" s="2">
        <v>42576</v>
      </c>
      <c r="R6932">
        <v>84644.81</v>
      </c>
      <c r="S6932" s="8">
        <f t="shared" si="977"/>
        <v>2.827756704400386E-3</v>
      </c>
      <c r="T6932" s="9">
        <f t="shared" si="973"/>
        <v>2.806276704400386E-3</v>
      </c>
      <c r="U6932" s="3">
        <f>Sheet1!$B$17+Sheet1!$B$18*'Portfolio allocation'!K6932</f>
        <v>-2.9842326809644418E-3</v>
      </c>
      <c r="V6932" s="13">
        <f t="shared" si="978"/>
        <v>5.7905093853648278E-3</v>
      </c>
      <c r="W6932" s="13"/>
      <c r="X6932" s="2">
        <v>42576</v>
      </c>
      <c r="Y6932">
        <v>155.35749999999999</v>
      </c>
      <c r="AA6932" s="2">
        <v>42576</v>
      </c>
      <c r="AB6932">
        <v>2469.4499999999998</v>
      </c>
      <c r="AC6932">
        <f t="shared" si="979"/>
        <v>3.5762908174667984E-3</v>
      </c>
      <c r="AD6932">
        <f t="shared" si="974"/>
        <v>3.5544108174667983E-3</v>
      </c>
      <c r="AE6932">
        <f>Sheet2!$B$17+Sheet2!$B$18*'Portfolio allocation'!K6932</f>
        <v>-2.6378183958908909E-3</v>
      </c>
      <c r="AF6932">
        <f t="shared" si="980"/>
        <v>6.1922292133576896E-3</v>
      </c>
      <c r="AH6932" s="2">
        <v>42576</v>
      </c>
      <c r="AI6932">
        <v>1.573</v>
      </c>
      <c r="AJ6932">
        <v>0.54700000000000004</v>
      </c>
      <c r="AK6932">
        <v>1.0973999999999999</v>
      </c>
      <c r="AR6932" s="3"/>
    </row>
    <row r="6933" spans="1:44" hidden="1" outlineLevel="1" x14ac:dyDescent="0.2">
      <c r="A6933" s="2">
        <v>42577</v>
      </c>
      <c r="B6933">
        <v>13.05</v>
      </c>
      <c r="E6933" s="2">
        <v>42577</v>
      </c>
      <c r="F6933">
        <v>2169.1799999999998</v>
      </c>
      <c r="G6933">
        <f t="shared" si="975"/>
        <v>3.2280675865115072E-4</v>
      </c>
      <c r="H6933" s="2">
        <v>42577</v>
      </c>
      <c r="I6933">
        <v>4105.57</v>
      </c>
      <c r="J6933">
        <f t="shared" si="976"/>
        <v>3.5086607880341347E-4</v>
      </c>
      <c r="K6933">
        <f t="shared" si="972"/>
        <v>3.2898607880341347E-4</v>
      </c>
      <c r="L6933">
        <v>-1.1816005217300252E-3</v>
      </c>
      <c r="N6933" s="2">
        <v>42577</v>
      </c>
      <c r="O6933">
        <v>56.76</v>
      </c>
      <c r="Q6933" s="2">
        <v>42577</v>
      </c>
      <c r="R6933">
        <v>84689.56</v>
      </c>
      <c r="S6933" s="8">
        <f t="shared" si="977"/>
        <v>5.2867978556503381E-4</v>
      </c>
      <c r="T6933" s="9">
        <f t="shared" si="973"/>
        <v>5.0679978556503386E-4</v>
      </c>
      <c r="U6933" s="3">
        <f>Sheet1!$B$17+Sheet1!$B$18*'Portfolio allocation'!K6933</f>
        <v>8.6522005157391125E-4</v>
      </c>
      <c r="V6933" s="13">
        <f t="shared" si="978"/>
        <v>-3.5842026600887739E-4</v>
      </c>
      <c r="W6933" s="13"/>
      <c r="X6933" s="2">
        <v>42577</v>
      </c>
      <c r="Y6933">
        <v>154.85130000000001</v>
      </c>
      <c r="AA6933" s="2">
        <v>42577</v>
      </c>
      <c r="AB6933">
        <v>2461.4</v>
      </c>
      <c r="AC6933">
        <f t="shared" si="979"/>
        <v>-3.2598351859725039E-3</v>
      </c>
      <c r="AD6933">
        <f t="shared" si="974"/>
        <v>-3.2820351859725039E-3</v>
      </c>
      <c r="AE6933">
        <f>Sheet2!$B$17+Sheet2!$B$18*'Portfolio allocation'!K6933</f>
        <v>3.4592982583032516E-4</v>
      </c>
      <c r="AF6933">
        <f t="shared" si="980"/>
        <v>-3.627965011802829E-3</v>
      </c>
      <c r="AH6933" s="2">
        <v>42577</v>
      </c>
      <c r="AI6933">
        <v>1.5609999999999999</v>
      </c>
      <c r="AJ6933">
        <v>0.55500000000000005</v>
      </c>
      <c r="AK6933">
        <v>1.0984499999999999</v>
      </c>
      <c r="AR6933" s="3"/>
    </row>
    <row r="6934" spans="1:44" hidden="1" outlineLevel="1" x14ac:dyDescent="0.2">
      <c r="A6934" s="2">
        <v>42578</v>
      </c>
      <c r="B6934">
        <v>12.83</v>
      </c>
      <c r="E6934" s="2">
        <v>42578</v>
      </c>
      <c r="F6934">
        <v>2166.58</v>
      </c>
      <c r="G6934">
        <f t="shared" si="975"/>
        <v>-1.1986096128490109E-3</v>
      </c>
      <c r="H6934" s="2">
        <v>42578</v>
      </c>
      <c r="I6934">
        <v>4100.8100000000004</v>
      </c>
      <c r="J6934">
        <f t="shared" si="976"/>
        <v>-1.1594005217300252E-3</v>
      </c>
      <c r="K6934">
        <f t="shared" si="972"/>
        <v>-1.1816005217300252E-3</v>
      </c>
      <c r="L6934">
        <v>1.6710685847917252E-3</v>
      </c>
      <c r="N6934" s="2">
        <v>42578</v>
      </c>
      <c r="O6934">
        <v>56.19</v>
      </c>
      <c r="Q6934" s="2">
        <v>42578</v>
      </c>
      <c r="R6934">
        <v>83839.13</v>
      </c>
      <c r="S6934" s="8">
        <f t="shared" si="977"/>
        <v>-1.0041733597387803E-2</v>
      </c>
      <c r="T6934" s="9">
        <f t="shared" si="973"/>
        <v>-1.0063933597387803E-2</v>
      </c>
      <c r="U6934" s="3">
        <f>Sheet1!$B$17+Sheet1!$B$18*'Portfolio allocation'!K6934</f>
        <v>-8.6776317991356313E-4</v>
      </c>
      <c r="V6934" s="13">
        <f t="shared" si="978"/>
        <v>-9.1961704174742392E-3</v>
      </c>
      <c r="W6934" s="13"/>
      <c r="X6934" s="2">
        <v>42578</v>
      </c>
      <c r="Y6934">
        <v>154.57429999999999</v>
      </c>
      <c r="AA6934" s="2">
        <v>42578</v>
      </c>
      <c r="AB6934">
        <v>2457</v>
      </c>
      <c r="AC6934">
        <f t="shared" si="979"/>
        <v>-1.7876005525311323E-3</v>
      </c>
      <c r="AD6934">
        <f t="shared" si="974"/>
        <v>-1.8088805525311323E-3</v>
      </c>
      <c r="AE6934">
        <f>Sheet2!$B$17+Sheet2!$B$18*'Portfolio allocation'!K6934</f>
        <v>-9.9732231791369984E-4</v>
      </c>
      <c r="AF6934">
        <f t="shared" si="980"/>
        <v>-8.1155823461743245E-4</v>
      </c>
      <c r="AH6934" s="2">
        <v>42578</v>
      </c>
      <c r="AI6934">
        <v>1.5149999999999999</v>
      </c>
      <c r="AJ6934">
        <v>0.53200000000000003</v>
      </c>
      <c r="AK6934">
        <v>1.0989500000000001</v>
      </c>
      <c r="AR6934" s="3"/>
    </row>
    <row r="6935" spans="1:44" hidden="1" outlineLevel="1" x14ac:dyDescent="0.2">
      <c r="A6935" s="2">
        <v>42579</v>
      </c>
      <c r="B6935">
        <v>12.72</v>
      </c>
      <c r="E6935" s="2">
        <v>42579</v>
      </c>
      <c r="F6935">
        <v>2170.06</v>
      </c>
      <c r="G6935">
        <f t="shared" si="975"/>
        <v>1.6062180948777094E-3</v>
      </c>
      <c r="H6935" s="2">
        <v>42579</v>
      </c>
      <c r="I6935">
        <v>4107.75</v>
      </c>
      <c r="J6935">
        <f t="shared" si="976"/>
        <v>1.6923485847917252E-3</v>
      </c>
      <c r="K6935">
        <f t="shared" si="972"/>
        <v>1.6710685847917252E-3</v>
      </c>
      <c r="L6935">
        <v>1.6251097705558021E-3</v>
      </c>
      <c r="N6935" s="2">
        <v>42579</v>
      </c>
      <c r="O6935">
        <v>56.21</v>
      </c>
      <c r="Q6935" s="2">
        <v>42579</v>
      </c>
      <c r="R6935">
        <v>83869</v>
      </c>
      <c r="S6935" s="8">
        <f t="shared" si="977"/>
        <v>3.56277552021389E-4</v>
      </c>
      <c r="T6935" s="9">
        <f t="shared" si="973"/>
        <v>3.3499755202138901E-4</v>
      </c>
      <c r="U6935" s="3">
        <f>Sheet1!$B$17+Sheet1!$B$18*'Portfolio allocation'!K6935</f>
        <v>2.4048911153375591E-3</v>
      </c>
      <c r="V6935" s="13">
        <f t="shared" si="978"/>
        <v>-2.0698935633161699E-3</v>
      </c>
      <c r="W6935" s="13"/>
      <c r="X6935" s="2">
        <v>42579</v>
      </c>
      <c r="Y6935">
        <v>154.13489999999999</v>
      </c>
      <c r="AA6935" s="2">
        <v>42579</v>
      </c>
      <c r="AB6935">
        <v>2450.02</v>
      </c>
      <c r="AC6935">
        <f t="shared" si="979"/>
        <v>-2.8408628408628234E-3</v>
      </c>
      <c r="AD6935">
        <f t="shared" si="974"/>
        <v>-2.8614228408628236E-3</v>
      </c>
      <c r="AE6935">
        <f>Sheet2!$B$17+Sheet2!$B$18*'Portfolio allocation'!K6935</f>
        <v>1.5393438297765668E-3</v>
      </c>
      <c r="AF6935">
        <f t="shared" si="980"/>
        <v>-4.4007666706393899E-3</v>
      </c>
      <c r="AH6935" s="2">
        <v>42579</v>
      </c>
      <c r="AI6935">
        <v>1.5109999999999999</v>
      </c>
      <c r="AJ6935">
        <v>0.51400000000000001</v>
      </c>
      <c r="AK6935">
        <v>1.1083499999999999</v>
      </c>
      <c r="AR6935" s="3"/>
    </row>
    <row r="6936" spans="1:44" hidden="1" outlineLevel="1" x14ac:dyDescent="0.2">
      <c r="A6936" s="2">
        <v>42580</v>
      </c>
      <c r="B6936">
        <v>11.87</v>
      </c>
      <c r="E6936" s="2">
        <v>42580</v>
      </c>
      <c r="F6936">
        <v>2173.6</v>
      </c>
      <c r="G6936">
        <f t="shared" si="975"/>
        <v>1.6312913007012764E-3</v>
      </c>
      <c r="H6936" s="2">
        <v>42580</v>
      </c>
      <c r="I6936">
        <v>4114.51</v>
      </c>
      <c r="J6936">
        <f t="shared" si="976"/>
        <v>1.6456697705558021E-3</v>
      </c>
      <c r="K6936">
        <f t="shared" si="972"/>
        <v>1.6251097705558021E-3</v>
      </c>
      <c r="L6936">
        <v>-1.2910712623375876E-3</v>
      </c>
      <c r="N6936" s="2">
        <v>42580</v>
      </c>
      <c r="O6936">
        <v>56.68</v>
      </c>
      <c r="Q6936" s="2">
        <v>42580</v>
      </c>
      <c r="R6936">
        <v>84570.25</v>
      </c>
      <c r="S6936" s="8">
        <f t="shared" si="977"/>
        <v>8.3612538601867126E-3</v>
      </c>
      <c r="T6936" s="9">
        <f t="shared" si="973"/>
        <v>8.3406938601867132E-3</v>
      </c>
      <c r="U6936" s="3">
        <f>Sheet1!$B$17+Sheet1!$B$18*'Portfolio allocation'!K6936</f>
        <v>2.3521659988948625E-3</v>
      </c>
      <c r="V6936" s="13">
        <f t="shared" si="978"/>
        <v>5.9885278612918508E-3</v>
      </c>
      <c r="W6936" s="13"/>
      <c r="X6936" s="2">
        <v>42580</v>
      </c>
      <c r="Y6936">
        <v>153.41849999999999</v>
      </c>
      <c r="AA6936" s="2">
        <v>42580</v>
      </c>
      <c r="AB6936">
        <v>2438.63</v>
      </c>
      <c r="AC6936">
        <f t="shared" si="979"/>
        <v>-4.6489416412927032E-3</v>
      </c>
      <c r="AD6936">
        <f t="shared" si="974"/>
        <v>-4.6689016412927034E-3</v>
      </c>
      <c r="AE6936">
        <f>Sheet2!$B$17+Sheet2!$B$18*'Portfolio allocation'!K6936</f>
        <v>1.498476079642588E-3</v>
      </c>
      <c r="AF6936">
        <f t="shared" si="980"/>
        <v>-6.1673777209352914E-3</v>
      </c>
      <c r="AH6936" s="2">
        <v>42580</v>
      </c>
      <c r="AI6936">
        <v>1.458</v>
      </c>
      <c r="AJ6936">
        <v>0.499</v>
      </c>
      <c r="AK6936">
        <v>1.11825</v>
      </c>
      <c r="AR6936" s="3"/>
    </row>
    <row r="6937" spans="1:44" hidden="1" outlineLevel="1" x14ac:dyDescent="0.2">
      <c r="A6937" s="2">
        <v>42583</v>
      </c>
      <c r="B6937">
        <v>12.44</v>
      </c>
      <c r="E6937" s="2">
        <v>42583</v>
      </c>
      <c r="F6937">
        <v>2170.84</v>
      </c>
      <c r="G6937">
        <f t="shared" si="975"/>
        <v>-1.2697828487301388E-3</v>
      </c>
      <c r="H6937" s="2">
        <v>42583</v>
      </c>
      <c r="I6937">
        <v>4109.28</v>
      </c>
      <c r="J6937">
        <f t="shared" si="976"/>
        <v>-1.2711112623375875E-3</v>
      </c>
      <c r="K6937">
        <f t="shared" si="972"/>
        <v>-1.2910712623375876E-3</v>
      </c>
      <c r="L6937">
        <v>-6.3542830167814326E-3</v>
      </c>
      <c r="N6937" s="2">
        <v>42583</v>
      </c>
      <c r="O6937">
        <v>56.58</v>
      </c>
      <c r="Q6937" s="2">
        <v>42583</v>
      </c>
      <c r="R6937">
        <v>84421</v>
      </c>
      <c r="S6937" s="8">
        <f t="shared" si="977"/>
        <v>-1.7648049993940207E-3</v>
      </c>
      <c r="T6937" s="9">
        <f t="shared" si="973"/>
        <v>-1.7847649993940208E-3</v>
      </c>
      <c r="U6937" s="3">
        <f>Sheet1!$B$17+Sheet1!$B$18*'Portfolio allocation'!K6937</f>
        <v>-9.9335078789606962E-4</v>
      </c>
      <c r="V6937" s="13">
        <f t="shared" si="978"/>
        <v>-7.9141421149795115E-4</v>
      </c>
      <c r="W6937" s="13"/>
      <c r="X6937" s="2">
        <v>42583</v>
      </c>
      <c r="Y6937">
        <v>154.21129999999999</v>
      </c>
      <c r="AA6937" s="2">
        <v>42583</v>
      </c>
      <c r="AB6937">
        <v>2451.23</v>
      </c>
      <c r="AC6937">
        <f t="shared" si="979"/>
        <v>5.1668354772966829E-3</v>
      </c>
      <c r="AD6937">
        <f t="shared" si="974"/>
        <v>5.1469954772966828E-3</v>
      </c>
      <c r="AE6937">
        <f>Sheet2!$B$17+Sheet2!$B$18*'Portfolio allocation'!K6937</f>
        <v>-1.0946664933131293E-3</v>
      </c>
      <c r="AF6937">
        <f t="shared" si="980"/>
        <v>6.2416619706098121E-3</v>
      </c>
      <c r="AH6937" s="2">
        <v>42583</v>
      </c>
      <c r="AI6937">
        <v>1.4970000000000001</v>
      </c>
      <c r="AJ6937">
        <v>0.496</v>
      </c>
      <c r="AK6937">
        <v>1.1171500000000001</v>
      </c>
      <c r="AR6937" s="3"/>
    </row>
    <row r="6938" spans="1:44" hidden="1" outlineLevel="1" x14ac:dyDescent="0.2">
      <c r="A6938" s="2">
        <v>42584</v>
      </c>
      <c r="B6938">
        <v>13.37</v>
      </c>
      <c r="E6938" s="2">
        <v>42584</v>
      </c>
      <c r="F6938">
        <v>2157.0300000000002</v>
      </c>
      <c r="G6938">
        <f t="shared" si="975"/>
        <v>-6.3615927475078049E-3</v>
      </c>
      <c r="H6938" s="2">
        <v>42584</v>
      </c>
      <c r="I6938">
        <v>4083.25</v>
      </c>
      <c r="J6938">
        <f t="shared" si="976"/>
        <v>-6.3344430167814325E-3</v>
      </c>
      <c r="K6938">
        <f t="shared" si="972"/>
        <v>-6.3542830167814326E-3</v>
      </c>
      <c r="L6938">
        <v>3.4209265487052244E-3</v>
      </c>
      <c r="N6938" s="2">
        <v>42584</v>
      </c>
      <c r="O6938">
        <v>56.58</v>
      </c>
      <c r="Q6938" s="2">
        <v>42584</v>
      </c>
      <c r="R6938">
        <v>84421</v>
      </c>
      <c r="S6938" s="8">
        <f t="shared" si="977"/>
        <v>0</v>
      </c>
      <c r="T6938" s="9">
        <f t="shared" si="973"/>
        <v>-1.984E-5</v>
      </c>
      <c r="U6938" s="3">
        <f>Sheet1!$B$17+Sheet1!$B$18*'Portfolio allocation'!K6938</f>
        <v>-6.8019956314442007E-3</v>
      </c>
      <c r="V6938" s="13">
        <f t="shared" si="978"/>
        <v>6.7821556314442005E-3</v>
      </c>
      <c r="W6938" s="13"/>
      <c r="X6938" s="2">
        <v>42584</v>
      </c>
      <c r="Y6938">
        <v>153.38030000000001</v>
      </c>
      <c r="AA6938" s="2">
        <v>42584</v>
      </c>
      <c r="AB6938">
        <v>2438.02</v>
      </c>
      <c r="AC6938">
        <f t="shared" si="979"/>
        <v>-5.3891311708815781E-3</v>
      </c>
      <c r="AD6938">
        <f t="shared" si="974"/>
        <v>-5.4090911708815784E-3</v>
      </c>
      <c r="AE6938">
        <f>Sheet2!$B$17+Sheet2!$B$18*'Portfolio allocation'!K6938</f>
        <v>-5.597003559579255E-3</v>
      </c>
      <c r="AF6938">
        <f t="shared" si="980"/>
        <v>1.8791238869767662E-4</v>
      </c>
      <c r="AH6938" s="2">
        <v>42584</v>
      </c>
      <c r="AI6938">
        <v>1.5369999999999999</v>
      </c>
      <c r="AJ6938">
        <v>0.499</v>
      </c>
      <c r="AK6938">
        <v>1.1224000000000001</v>
      </c>
      <c r="AR6938" s="3"/>
    </row>
    <row r="6939" spans="1:44" hidden="1" outlineLevel="1" x14ac:dyDescent="0.2">
      <c r="A6939" s="2">
        <v>42585</v>
      </c>
      <c r="B6939">
        <v>12.86</v>
      </c>
      <c r="E6939" s="2">
        <v>42585</v>
      </c>
      <c r="F6939">
        <v>2163.79</v>
      </c>
      <c r="G6939">
        <f t="shared" si="975"/>
        <v>3.1339387954731901E-3</v>
      </c>
      <c r="H6939" s="2">
        <v>42585</v>
      </c>
      <c r="I6939">
        <v>4097.3</v>
      </c>
      <c r="J6939">
        <f t="shared" si="976"/>
        <v>3.4408865487052243E-3</v>
      </c>
      <c r="K6939">
        <f t="shared" si="972"/>
        <v>3.4209265487052244E-3</v>
      </c>
      <c r="L6939">
        <v>4.4592064237414713E-4</v>
      </c>
      <c r="N6939" s="2">
        <v>42585</v>
      </c>
      <c r="O6939">
        <v>56.97</v>
      </c>
      <c r="Q6939" s="2">
        <v>42585</v>
      </c>
      <c r="R6939">
        <v>85002.94</v>
      </c>
      <c r="S6939" s="8">
        <f t="shared" si="977"/>
        <v>6.89330853697534E-3</v>
      </c>
      <c r="T6939" s="9">
        <f t="shared" si="973"/>
        <v>6.8733485369753397E-3</v>
      </c>
      <c r="U6939" s="3">
        <f>Sheet1!$B$17+Sheet1!$B$18*'Portfolio allocation'!K6939</f>
        <v>4.4123725188373909E-3</v>
      </c>
      <c r="V6939" s="13">
        <f t="shared" si="978"/>
        <v>2.4609760181379487E-3</v>
      </c>
      <c r="W6939" s="13"/>
      <c r="X6939" s="2">
        <v>42585</v>
      </c>
      <c r="Y6939">
        <v>153.46629999999999</v>
      </c>
      <c r="AA6939" s="2">
        <v>42585</v>
      </c>
      <c r="AB6939">
        <v>2439.39</v>
      </c>
      <c r="AC6939">
        <f t="shared" si="979"/>
        <v>5.6193140335181191E-4</v>
      </c>
      <c r="AD6939">
        <f t="shared" si="974"/>
        <v>5.4169140335181187E-4</v>
      </c>
      <c r="AE6939">
        <f>Sheet2!$B$17+Sheet2!$B$18*'Portfolio allocation'!K6939</f>
        <v>3.0953621742027143E-3</v>
      </c>
      <c r="AF6939">
        <f t="shared" si="980"/>
        <v>-2.5536707708509023E-3</v>
      </c>
      <c r="AH6939" s="2">
        <v>42585</v>
      </c>
      <c r="AI6939">
        <v>1.542</v>
      </c>
      <c r="AJ6939">
        <v>0.50600000000000001</v>
      </c>
      <c r="AK6939">
        <v>1.1173</v>
      </c>
      <c r="AR6939" s="3"/>
    </row>
    <row r="6940" spans="1:44" hidden="1" outlineLevel="1" x14ac:dyDescent="0.2">
      <c r="A6940" s="2">
        <v>42586</v>
      </c>
      <c r="B6940">
        <v>12.42</v>
      </c>
      <c r="E6940" s="2">
        <v>42586</v>
      </c>
      <c r="F6940">
        <v>2164.25</v>
      </c>
      <c r="G6940">
        <f t="shared" si="975"/>
        <v>2.1258994634409945E-4</v>
      </c>
      <c r="H6940" s="2">
        <v>42586</v>
      </c>
      <c r="I6940">
        <v>4099.21</v>
      </c>
      <c r="J6940">
        <f t="shared" si="976"/>
        <v>4.6616064237414712E-4</v>
      </c>
      <c r="K6940">
        <f t="shared" si="972"/>
        <v>4.4592064237414713E-4</v>
      </c>
      <c r="L6940">
        <v>8.6034528424745928E-3</v>
      </c>
      <c r="N6940" s="2">
        <v>42586</v>
      </c>
      <c r="O6940">
        <v>57.39</v>
      </c>
      <c r="Q6940" s="2">
        <v>42586</v>
      </c>
      <c r="R6940">
        <v>85629.63</v>
      </c>
      <c r="S6940" s="8">
        <f t="shared" si="977"/>
        <v>7.3725685252770123E-3</v>
      </c>
      <c r="T6940" s="9">
        <f t="shared" si="973"/>
        <v>7.352328525277012E-3</v>
      </c>
      <c r="U6940" s="3">
        <f>Sheet1!$B$17+Sheet1!$B$18*'Portfolio allocation'!K6940</f>
        <v>9.993703464181965E-4</v>
      </c>
      <c r="V6940" s="13">
        <f t="shared" si="978"/>
        <v>6.3529581788588155E-3</v>
      </c>
      <c r="W6940" s="13"/>
      <c r="X6940" s="2">
        <v>42586</v>
      </c>
      <c r="Y6940">
        <v>154.30680000000001</v>
      </c>
      <c r="AA6940" s="2">
        <v>42586</v>
      </c>
      <c r="AB6940">
        <v>2452.75</v>
      </c>
      <c r="AC6940">
        <f t="shared" si="979"/>
        <v>5.4767790308234421E-3</v>
      </c>
      <c r="AD6940">
        <f t="shared" si="974"/>
        <v>5.4566190308234421E-3</v>
      </c>
      <c r="AE6940">
        <f>Sheet2!$B$17+Sheet2!$B$18*'Portfolio allocation'!K6940</f>
        <v>4.4991102302795183E-4</v>
      </c>
      <c r="AF6940">
        <f t="shared" si="980"/>
        <v>5.0067080077954903E-3</v>
      </c>
      <c r="AH6940" s="2">
        <v>42586</v>
      </c>
      <c r="AI6940">
        <v>1.502</v>
      </c>
      <c r="AJ6940">
        <v>0.504</v>
      </c>
      <c r="AK6940">
        <v>1.11385</v>
      </c>
      <c r="AR6940" s="3"/>
    </row>
    <row r="6941" spans="1:44" hidden="1" outlineLevel="1" x14ac:dyDescent="0.2">
      <c r="A6941" s="2">
        <v>42587</v>
      </c>
      <c r="B6941">
        <v>11.39</v>
      </c>
      <c r="E6941" s="2">
        <v>42587</v>
      </c>
      <c r="F6941">
        <v>2182.87</v>
      </c>
      <c r="G6941">
        <f t="shared" si="975"/>
        <v>8.6034423010279415E-3</v>
      </c>
      <c r="H6941" s="2">
        <v>42587</v>
      </c>
      <c r="I6941">
        <v>4134.5600000000004</v>
      </c>
      <c r="J6941">
        <f t="shared" si="976"/>
        <v>8.6236128424745928E-3</v>
      </c>
      <c r="K6941">
        <f t="shared" si="972"/>
        <v>8.6034528424745928E-3</v>
      </c>
      <c r="L6941">
        <v>-8.3696068573221676E-4</v>
      </c>
      <c r="N6941" s="2">
        <v>42587</v>
      </c>
      <c r="O6941">
        <v>57.96</v>
      </c>
      <c r="Q6941" s="2">
        <v>42587</v>
      </c>
      <c r="R6941">
        <v>86480.06</v>
      </c>
      <c r="S6941" s="8">
        <f t="shared" si="977"/>
        <v>9.931492171576517E-3</v>
      </c>
      <c r="T6941" s="9">
        <f t="shared" si="973"/>
        <v>9.911332171576517E-3</v>
      </c>
      <c r="U6941" s="3">
        <f>Sheet1!$B$17+Sheet1!$B$18*'Portfolio allocation'!K6941</f>
        <v>1.0357898025732309E-2</v>
      </c>
      <c r="V6941" s="13">
        <f t="shared" si="978"/>
        <v>-4.4656585415579243E-4</v>
      </c>
      <c r="W6941" s="13"/>
      <c r="X6941" s="2">
        <v>42587</v>
      </c>
      <c r="Y6941">
        <v>156.1694</v>
      </c>
      <c r="AA6941" s="2">
        <v>42587</v>
      </c>
      <c r="AB6941">
        <v>2482.36</v>
      </c>
      <c r="AC6941">
        <f t="shared" si="979"/>
        <v>1.2072163897665966E-2</v>
      </c>
      <c r="AD6941">
        <f t="shared" si="974"/>
        <v>1.2050283897665966E-2</v>
      </c>
      <c r="AE6941">
        <f>Sheet2!$B$17+Sheet2!$B$18*'Portfolio allocation'!K6941</f>
        <v>7.7037967728262975E-3</v>
      </c>
      <c r="AF6941">
        <f t="shared" si="980"/>
        <v>4.3464871248396686E-3</v>
      </c>
      <c r="AH6941" s="2">
        <v>42587</v>
      </c>
      <c r="AI6941">
        <v>1.5820000000000001</v>
      </c>
      <c r="AJ6941">
        <v>0.54700000000000004</v>
      </c>
      <c r="AK6941">
        <v>1.1070500000000001</v>
      </c>
      <c r="AR6941" s="3"/>
    </row>
    <row r="6942" spans="1:44" hidden="1" outlineLevel="1" x14ac:dyDescent="0.2">
      <c r="A6942" s="2">
        <v>42590</v>
      </c>
      <c r="B6942">
        <v>11.5</v>
      </c>
      <c r="E6942" s="2">
        <v>42590</v>
      </c>
      <c r="F6942">
        <v>2180.89</v>
      </c>
      <c r="G6942">
        <f t="shared" si="975"/>
        <v>-9.0706272018037382E-4</v>
      </c>
      <c r="H6942" s="2">
        <v>42590</v>
      </c>
      <c r="I6942">
        <v>4131.1899999999996</v>
      </c>
      <c r="J6942">
        <f t="shared" si="976"/>
        <v>-8.1508068573221681E-4</v>
      </c>
      <c r="K6942">
        <f t="shared" si="972"/>
        <v>-8.3696068573221676E-4</v>
      </c>
      <c r="L6942">
        <v>4.0624797745944519E-4</v>
      </c>
      <c r="N6942" s="2">
        <v>42590</v>
      </c>
      <c r="O6942">
        <v>58.06</v>
      </c>
      <c r="Q6942" s="2">
        <v>42590</v>
      </c>
      <c r="R6942">
        <v>86629.25</v>
      </c>
      <c r="S6942" s="8">
        <f t="shared" si="977"/>
        <v>1.7251375635030097E-3</v>
      </c>
      <c r="T6942" s="9">
        <f t="shared" si="973"/>
        <v>1.7032575635030098E-3</v>
      </c>
      <c r="U6942" s="3">
        <f>Sheet1!$B$17+Sheet1!$B$18*'Portfolio allocation'!K6942</f>
        <v>-4.7238362572191042E-4</v>
      </c>
      <c r="V6942" s="13">
        <f t="shared" si="978"/>
        <v>2.1756411892249203E-3</v>
      </c>
      <c r="W6942" s="13"/>
      <c r="X6942" s="2">
        <v>42590</v>
      </c>
      <c r="Y6942">
        <v>154.7748</v>
      </c>
      <c r="AA6942" s="2">
        <v>42590</v>
      </c>
      <c r="AB6942">
        <v>2481.4499999999998</v>
      </c>
      <c r="AC6942">
        <f t="shared" si="979"/>
        <v>-3.6658663529876012E-4</v>
      </c>
      <c r="AD6942">
        <f t="shared" si="974"/>
        <v>-3.8878663529876012E-4</v>
      </c>
      <c r="AE6942">
        <f>Sheet2!$B$17+Sheet2!$B$18*'Portfolio allocation'!K6942</f>
        <v>-6.908597831870141E-4</v>
      </c>
      <c r="AF6942">
        <f t="shared" si="980"/>
        <v>3.0207314788825398E-4</v>
      </c>
      <c r="AH6942" s="2">
        <v>42590</v>
      </c>
      <c r="AI6942">
        <v>1.585</v>
      </c>
      <c r="AJ6942">
        <v>0.55500000000000005</v>
      </c>
      <c r="AK6942">
        <v>1.10745</v>
      </c>
      <c r="AR6942" s="3"/>
    </row>
    <row r="6943" spans="1:44" hidden="1" outlineLevel="1" x14ac:dyDescent="0.2">
      <c r="A6943" s="2">
        <v>42591</v>
      </c>
      <c r="B6943">
        <v>11.66</v>
      </c>
      <c r="E6943" s="2">
        <v>42591</v>
      </c>
      <c r="F6943">
        <v>2181.7399999999998</v>
      </c>
      <c r="G6943">
        <f t="shared" si="975"/>
        <v>3.8974913911293818E-4</v>
      </c>
      <c r="H6943" s="2">
        <v>42591</v>
      </c>
      <c r="I6943">
        <v>4132.96</v>
      </c>
      <c r="J6943">
        <f t="shared" si="976"/>
        <v>4.2844797745944518E-4</v>
      </c>
      <c r="K6943">
        <f t="shared" si="972"/>
        <v>4.0624797745944519E-4</v>
      </c>
      <c r="L6943">
        <v>-2.516380155627091E-3</v>
      </c>
      <c r="N6943" s="2">
        <v>42591</v>
      </c>
      <c r="O6943">
        <v>58.2</v>
      </c>
      <c r="Q6943" s="2">
        <v>42591</v>
      </c>
      <c r="R6943">
        <v>86838.19</v>
      </c>
      <c r="S6943" s="8">
        <f t="shared" si="977"/>
        <v>2.4118874398659784E-3</v>
      </c>
      <c r="T6943" s="9">
        <f t="shared" si="973"/>
        <v>2.3896874398659784E-3</v>
      </c>
      <c r="U6943" s="3">
        <f>Sheet1!$B$17+Sheet1!$B$18*'Portfolio allocation'!K6943</f>
        <v>9.5385685978901472E-4</v>
      </c>
      <c r="V6943" s="13">
        <f t="shared" si="978"/>
        <v>1.4358305800769638E-3</v>
      </c>
      <c r="W6943" s="13"/>
      <c r="X6943" s="2">
        <v>42591</v>
      </c>
      <c r="Y6943">
        <v>154.517</v>
      </c>
      <c r="AA6943" s="2">
        <v>42591</v>
      </c>
      <c r="AB6943">
        <v>2477.31</v>
      </c>
      <c r="AC6943">
        <f t="shared" si="979"/>
        <v>-1.6683793749621145E-3</v>
      </c>
      <c r="AD6943">
        <f t="shared" si="974"/>
        <v>-1.6901793749621145E-3</v>
      </c>
      <c r="AE6943">
        <f>Sheet2!$B$17+Sheet2!$B$18*'Portfolio allocation'!K6943</f>
        <v>4.1463307724457654E-4</v>
      </c>
      <c r="AF6943">
        <f t="shared" si="980"/>
        <v>-2.1048124522066911E-3</v>
      </c>
      <c r="AH6943" s="2">
        <v>42591</v>
      </c>
      <c r="AI6943">
        <v>1.5449999999999999</v>
      </c>
      <c r="AJ6943">
        <v>0.54500000000000004</v>
      </c>
      <c r="AK6943">
        <v>1.1112</v>
      </c>
      <c r="AR6943" s="3"/>
    </row>
    <row r="6944" spans="1:44" hidden="1" outlineLevel="1" x14ac:dyDescent="0.2">
      <c r="A6944" s="2">
        <v>42592</v>
      </c>
      <c r="B6944">
        <v>12.05</v>
      </c>
      <c r="E6944" s="2">
        <v>42592</v>
      </c>
      <c r="F6944">
        <v>2175.4899999999998</v>
      </c>
      <c r="G6944">
        <f t="shared" si="975"/>
        <v>-2.8646859845811168E-3</v>
      </c>
      <c r="H6944" s="2">
        <v>42592</v>
      </c>
      <c r="I6944">
        <v>4122.6499999999996</v>
      </c>
      <c r="J6944">
        <f t="shared" si="976"/>
        <v>-2.4945801556270908E-3</v>
      </c>
      <c r="K6944">
        <f t="shared" si="972"/>
        <v>-2.516380155627091E-3</v>
      </c>
      <c r="L6944">
        <v>4.8468679601715008E-3</v>
      </c>
      <c r="N6944" s="2">
        <v>42592</v>
      </c>
      <c r="O6944">
        <v>58.02</v>
      </c>
      <c r="Q6944" s="2">
        <v>42592</v>
      </c>
      <c r="R6944">
        <v>86569.63</v>
      </c>
      <c r="S6944" s="8">
        <f t="shared" si="977"/>
        <v>-3.0926485224991307E-3</v>
      </c>
      <c r="T6944" s="9">
        <f t="shared" si="973"/>
        <v>-3.1144485224991309E-3</v>
      </c>
      <c r="U6944" s="3">
        <f>Sheet1!$B$17+Sheet1!$B$18*'Portfolio allocation'!K6944</f>
        <v>-2.3990562037347427E-3</v>
      </c>
      <c r="V6944" s="13">
        <f t="shared" si="978"/>
        <v>-7.1539231876438817E-4</v>
      </c>
      <c r="W6944" s="13"/>
      <c r="X6944" s="2">
        <v>42592</v>
      </c>
      <c r="Y6944">
        <v>154.81309999999999</v>
      </c>
      <c r="AA6944" s="2">
        <v>42592</v>
      </c>
      <c r="AB6944">
        <v>2482.06</v>
      </c>
      <c r="AC6944">
        <f t="shared" si="979"/>
        <v>1.9174023436712151E-3</v>
      </c>
      <c r="AD6944">
        <f t="shared" si="974"/>
        <v>1.8960423436712151E-3</v>
      </c>
      <c r="AE6944">
        <f>Sheet2!$B$17+Sheet2!$B$18*'Portfolio allocation'!K6944</f>
        <v>-2.1842424216832884E-3</v>
      </c>
      <c r="AF6944">
        <f t="shared" si="980"/>
        <v>4.0802847653545037E-3</v>
      </c>
      <c r="AH6944" s="2">
        <v>42592</v>
      </c>
      <c r="AI6944">
        <v>1.5089999999999999</v>
      </c>
      <c r="AJ6944">
        <v>0.53400000000000003</v>
      </c>
      <c r="AK6944">
        <v>1.1163000000000001</v>
      </c>
      <c r="AR6944" s="3"/>
    </row>
    <row r="6945" spans="1:44" hidden="1" outlineLevel="1" x14ac:dyDescent="0.2">
      <c r="A6945" s="2">
        <v>42593</v>
      </c>
      <c r="B6945">
        <v>11.68</v>
      </c>
      <c r="E6945" s="2">
        <v>42593</v>
      </c>
      <c r="F6945">
        <v>2185.79</v>
      </c>
      <c r="G6945">
        <f t="shared" si="975"/>
        <v>4.7345655461528136E-3</v>
      </c>
      <c r="H6945" s="2">
        <v>42593</v>
      </c>
      <c r="I6945">
        <v>4142.72</v>
      </c>
      <c r="J6945">
        <f t="shared" si="976"/>
        <v>4.8682279601715006E-3</v>
      </c>
      <c r="K6945">
        <f t="shared" si="972"/>
        <v>4.8468679601715008E-3</v>
      </c>
      <c r="L6945">
        <v>-7.6776676038933594E-4</v>
      </c>
      <c r="N6945" s="2">
        <v>42593</v>
      </c>
      <c r="O6945">
        <v>58.3</v>
      </c>
      <c r="Q6945" s="2">
        <v>42593</v>
      </c>
      <c r="R6945">
        <v>86987.38</v>
      </c>
      <c r="S6945" s="8">
        <f t="shared" si="977"/>
        <v>4.8255953040343691E-3</v>
      </c>
      <c r="T6945" s="9">
        <f t="shared" si="973"/>
        <v>4.8042353040343693E-3</v>
      </c>
      <c r="U6945" s="3">
        <f>Sheet1!$B$17+Sheet1!$B$18*'Portfolio allocation'!K6945</f>
        <v>6.0482486442326507E-3</v>
      </c>
      <c r="V6945" s="13">
        <f t="shared" si="978"/>
        <v>-1.2440133401982814E-3</v>
      </c>
      <c r="W6945" s="13"/>
      <c r="X6945" s="2">
        <v>42593</v>
      </c>
      <c r="Y6945">
        <v>156.19810000000001</v>
      </c>
      <c r="AA6945" s="2">
        <v>42593</v>
      </c>
      <c r="AB6945">
        <v>2504.2600000000002</v>
      </c>
      <c r="AC6945">
        <f t="shared" si="979"/>
        <v>8.9441834605128445E-3</v>
      </c>
      <c r="AD6945">
        <f t="shared" si="974"/>
        <v>8.9223034605128444E-3</v>
      </c>
      <c r="AE6945">
        <f>Sheet2!$B$17+Sheet2!$B$18*'Portfolio allocation'!K6945</f>
        <v>4.3633456563341357E-3</v>
      </c>
      <c r="AF6945">
        <f t="shared" si="980"/>
        <v>4.5589578041787086E-3</v>
      </c>
      <c r="AH6945" s="2">
        <v>42593</v>
      </c>
      <c r="AI6945">
        <v>1.571</v>
      </c>
      <c r="AJ6945">
        <v>0.54700000000000004</v>
      </c>
      <c r="AK6945">
        <v>1.11785</v>
      </c>
      <c r="AR6945" s="3"/>
    </row>
    <row r="6946" spans="1:44" hidden="1" outlineLevel="1" x14ac:dyDescent="0.2">
      <c r="A6946" s="2">
        <v>42594</v>
      </c>
      <c r="B6946">
        <v>11.55</v>
      </c>
      <c r="E6946" s="2">
        <v>42594</v>
      </c>
      <c r="F6946">
        <v>2184.0500000000002</v>
      </c>
      <c r="G6946">
        <f t="shared" si="975"/>
        <v>-7.960508557545154E-4</v>
      </c>
      <c r="H6946" s="2">
        <v>42594</v>
      </c>
      <c r="I6946">
        <v>4139.63</v>
      </c>
      <c r="J6946">
        <f t="shared" si="976"/>
        <v>-7.4588676038933599E-4</v>
      </c>
      <c r="K6946">
        <f t="shared" si="972"/>
        <v>-7.6776676038933594E-4</v>
      </c>
      <c r="L6946">
        <v>2.8916238459958626E-3</v>
      </c>
      <c r="N6946" s="2">
        <v>42594</v>
      </c>
      <c r="O6946">
        <v>57.94</v>
      </c>
      <c r="Q6946" s="2">
        <v>42594</v>
      </c>
      <c r="R6946">
        <v>86450.25</v>
      </c>
      <c r="S6946" s="8">
        <f t="shared" si="977"/>
        <v>-6.1748037473942086E-3</v>
      </c>
      <c r="T6946" s="9">
        <f t="shared" si="973"/>
        <v>-6.1966837473942087E-3</v>
      </c>
      <c r="U6946" s="3">
        <f>Sheet1!$B$17+Sheet1!$B$18*'Portfolio allocation'!K6946</f>
        <v>-3.9300260096128848E-4</v>
      </c>
      <c r="V6946" s="13">
        <f t="shared" si="978"/>
        <v>-5.8036811464329202E-3</v>
      </c>
      <c r="W6946" s="13"/>
      <c r="X6946" s="2">
        <v>42594</v>
      </c>
      <c r="Y6946">
        <v>154.68889999999999</v>
      </c>
      <c r="AA6946" s="2">
        <v>42594</v>
      </c>
      <c r="AB6946">
        <v>2480.0700000000002</v>
      </c>
      <c r="AC6946">
        <f t="shared" si="979"/>
        <v>-9.6595401435953798E-3</v>
      </c>
      <c r="AD6946">
        <f t="shared" si="974"/>
        <v>-9.6812201435953794E-3</v>
      </c>
      <c r="AE6946">
        <f>Sheet2!$B$17+Sheet2!$B$18*'Portfolio allocation'!K6946</f>
        <v>-6.2933077947543157E-4</v>
      </c>
      <c r="AF6946">
        <f t="shared" si="980"/>
        <v>-9.0518893641199482E-3</v>
      </c>
      <c r="AH6946" s="2">
        <v>42594</v>
      </c>
      <c r="AI6946">
        <v>1.5149999999999999</v>
      </c>
      <c r="AJ6946">
        <v>0.54200000000000004</v>
      </c>
      <c r="AK6946">
        <v>1.1178999999999999</v>
      </c>
      <c r="AR6946" s="3"/>
    </row>
    <row r="6947" spans="1:44" hidden="1" outlineLevel="1" x14ac:dyDescent="0.2">
      <c r="A6947" s="2">
        <v>42597</v>
      </c>
      <c r="B6947">
        <v>11.81</v>
      </c>
      <c r="E6947" s="2">
        <v>42597</v>
      </c>
      <c r="F6947">
        <v>2190.15</v>
      </c>
      <c r="G6947">
        <f t="shared" si="975"/>
        <v>2.7929763512739569E-3</v>
      </c>
      <c r="H6947" s="2">
        <v>42597</v>
      </c>
      <c r="I6947">
        <v>4151.6899999999996</v>
      </c>
      <c r="J6947">
        <f t="shared" si="976"/>
        <v>2.9133038459958627E-3</v>
      </c>
      <c r="K6947">
        <f t="shared" si="972"/>
        <v>2.8916238459958626E-3</v>
      </c>
      <c r="L6947">
        <v>-5.3232155518353657E-3</v>
      </c>
      <c r="N6947" s="2">
        <v>42597</v>
      </c>
      <c r="O6947">
        <v>58.12</v>
      </c>
      <c r="Q6947" s="2">
        <v>42597</v>
      </c>
      <c r="R6947">
        <v>86718.81</v>
      </c>
      <c r="S6947" s="8">
        <f t="shared" si="977"/>
        <v>3.1065265861001112E-3</v>
      </c>
      <c r="T6947" s="9">
        <f t="shared" si="973"/>
        <v>3.0848465861001112E-3</v>
      </c>
      <c r="U6947" s="3">
        <f>Sheet1!$B$17+Sheet1!$B$18*'Portfolio allocation'!K6947</f>
        <v>3.805143043974842E-3</v>
      </c>
      <c r="V6947" s="13">
        <f t="shared" si="978"/>
        <v>-7.202964578747308E-4</v>
      </c>
      <c r="W6947" s="13"/>
      <c r="X6947" s="2">
        <v>42597</v>
      </c>
      <c r="Y6947">
        <v>154.62200000000001</v>
      </c>
      <c r="AA6947" s="2">
        <v>42597</v>
      </c>
      <c r="AB6947">
        <v>2479</v>
      </c>
      <c r="AC6947">
        <f t="shared" si="979"/>
        <v>-4.3143943517731653E-4</v>
      </c>
      <c r="AD6947">
        <f t="shared" si="974"/>
        <v>-4.5319943517731654E-4</v>
      </c>
      <c r="AE6947">
        <f>Sheet2!$B$17+Sheet2!$B$18*'Portfolio allocation'!K6947</f>
        <v>2.6246927072202959E-3</v>
      </c>
      <c r="AF6947">
        <f t="shared" si="980"/>
        <v>-3.0778921423976124E-3</v>
      </c>
      <c r="AH6947" s="2">
        <v>42597</v>
      </c>
      <c r="AI6947">
        <v>1.552</v>
      </c>
      <c r="AJ6947">
        <v>0.54400000000000004</v>
      </c>
      <c r="AK6947">
        <v>1.11975</v>
      </c>
      <c r="AR6947" s="3"/>
    </row>
    <row r="6948" spans="1:44" hidden="1" outlineLevel="1" x14ac:dyDescent="0.2">
      <c r="A6948" s="2">
        <v>42598</v>
      </c>
      <c r="B6948">
        <v>12.64</v>
      </c>
      <c r="E6948" s="2">
        <v>42598</v>
      </c>
      <c r="F6948">
        <v>2178.15</v>
      </c>
      <c r="G6948">
        <f t="shared" si="975"/>
        <v>-5.4790767755633629E-3</v>
      </c>
      <c r="H6948" s="2">
        <v>42598</v>
      </c>
      <c r="I6948">
        <v>4129.68</v>
      </c>
      <c r="J6948">
        <f t="shared" si="976"/>
        <v>-5.3014555518353657E-3</v>
      </c>
      <c r="K6948">
        <f t="shared" si="972"/>
        <v>-5.3232155518353657E-3</v>
      </c>
      <c r="L6948">
        <v>2.0945067418299008E-3</v>
      </c>
      <c r="N6948" s="2">
        <v>42598</v>
      </c>
      <c r="O6948">
        <v>57.44</v>
      </c>
      <c r="Q6948" s="2">
        <v>42598</v>
      </c>
      <c r="R6948">
        <v>86241.38</v>
      </c>
      <c r="S6948" s="8">
        <f t="shared" si="977"/>
        <v>-5.5054952898914156E-3</v>
      </c>
      <c r="T6948" s="9">
        <f t="shared" si="973"/>
        <v>-5.5272552898914156E-3</v>
      </c>
      <c r="U6948" s="3">
        <f>Sheet1!$B$17+Sheet1!$B$18*'Portfolio allocation'!K6948</f>
        <v>-5.6191289049335544E-3</v>
      </c>
      <c r="V6948" s="13">
        <f t="shared" si="978"/>
        <v>9.1873615042138874E-5</v>
      </c>
      <c r="W6948" s="13"/>
      <c r="X6948" s="2">
        <v>42598</v>
      </c>
      <c r="Y6948">
        <v>153.4949</v>
      </c>
      <c r="AA6948" s="2">
        <v>42598</v>
      </c>
      <c r="AB6948">
        <v>2460.92</v>
      </c>
      <c r="AC6948">
        <f t="shared" si="979"/>
        <v>-7.2932634126663398E-3</v>
      </c>
      <c r="AD6948">
        <f t="shared" si="974"/>
        <v>-7.31514341266634E-3</v>
      </c>
      <c r="AE6948">
        <f>Sheet2!$B$17+Sheet2!$B$18*'Portfolio allocation'!K6948</f>
        <v>-4.6801520648391071E-3</v>
      </c>
      <c r="AF6948">
        <f t="shared" si="980"/>
        <v>-2.6349913478272329E-3</v>
      </c>
      <c r="AH6948" s="2">
        <v>42598</v>
      </c>
      <c r="AI6948">
        <v>1.5760000000000001</v>
      </c>
      <c r="AJ6948">
        <v>0.54700000000000004</v>
      </c>
      <c r="AK6948">
        <v>1.1259999999999999</v>
      </c>
      <c r="AR6948" s="3"/>
    </row>
    <row r="6949" spans="1:44" hidden="1" outlineLevel="1" x14ac:dyDescent="0.2">
      <c r="A6949" s="2">
        <v>42599</v>
      </c>
      <c r="B6949">
        <v>12.19</v>
      </c>
      <c r="E6949" s="2">
        <v>42599</v>
      </c>
      <c r="F6949">
        <v>2182.2199999999998</v>
      </c>
      <c r="G6949">
        <f t="shared" si="975"/>
        <v>1.868558180106783E-3</v>
      </c>
      <c r="H6949" s="2">
        <v>42599</v>
      </c>
      <c r="I6949">
        <v>4138.42</v>
      </c>
      <c r="J6949">
        <f t="shared" si="976"/>
        <v>2.1163867418299009E-3</v>
      </c>
      <c r="K6949">
        <f t="shared" si="972"/>
        <v>2.0945067418299008E-3</v>
      </c>
      <c r="L6949">
        <v>2.2044634027479216E-3</v>
      </c>
      <c r="N6949" s="2">
        <v>42599</v>
      </c>
      <c r="O6949">
        <v>57.56</v>
      </c>
      <c r="Q6949" s="2">
        <v>42599</v>
      </c>
      <c r="R6949">
        <v>86421.5</v>
      </c>
      <c r="S6949" s="8">
        <f t="shared" si="977"/>
        <v>2.0885565606671985E-3</v>
      </c>
      <c r="T6949" s="9">
        <f t="shared" si="973"/>
        <v>2.0666765606671984E-3</v>
      </c>
      <c r="U6949" s="3">
        <f>Sheet1!$B$17+Sheet1!$B$18*'Portfolio allocation'!K6949</f>
        <v>2.8906701004417466E-3</v>
      </c>
      <c r="V6949" s="13">
        <f t="shared" si="978"/>
        <v>-8.2399353977454827E-4</v>
      </c>
      <c r="W6949" s="13"/>
      <c r="X6949" s="2">
        <v>42599</v>
      </c>
      <c r="Y6949">
        <v>153.2466</v>
      </c>
      <c r="AA6949" s="2">
        <v>42599</v>
      </c>
      <c r="AB6949">
        <v>2456.94</v>
      </c>
      <c r="AC6949">
        <f t="shared" si="979"/>
        <v>-1.6172813419371712E-3</v>
      </c>
      <c r="AD6949">
        <f t="shared" si="974"/>
        <v>-1.6407213419371712E-3</v>
      </c>
      <c r="AE6949">
        <f>Sheet2!$B$17+Sheet2!$B$18*'Portfolio allocation'!K6949</f>
        <v>1.9158758418993354E-3</v>
      </c>
      <c r="AF6949">
        <f t="shared" si="980"/>
        <v>-3.5565971838365067E-3</v>
      </c>
      <c r="AH6949" s="2">
        <v>42599</v>
      </c>
      <c r="AI6949">
        <v>1.5609999999999999</v>
      </c>
      <c r="AJ6949">
        <v>0.58599999999999997</v>
      </c>
      <c r="AK6949">
        <v>1.1275500000000001</v>
      </c>
      <c r="AR6949" s="3"/>
    </row>
    <row r="6950" spans="1:44" hidden="1" outlineLevel="1" x14ac:dyDescent="0.2">
      <c r="A6950" s="2">
        <v>42600</v>
      </c>
      <c r="B6950">
        <v>11.43</v>
      </c>
      <c r="E6950" s="2">
        <v>42600</v>
      </c>
      <c r="F6950">
        <v>2187.02</v>
      </c>
      <c r="G6950">
        <f t="shared" si="975"/>
        <v>2.1995949079378629E-3</v>
      </c>
      <c r="H6950" s="2">
        <v>42600</v>
      </c>
      <c r="I6950">
        <v>4147.6400000000003</v>
      </c>
      <c r="J6950">
        <f t="shared" si="976"/>
        <v>2.2279034027479216E-3</v>
      </c>
      <c r="K6950">
        <f t="shared" si="972"/>
        <v>2.2044634027479216E-3</v>
      </c>
      <c r="L6950">
        <v>-1.3271562122075913E-3</v>
      </c>
      <c r="N6950" s="2">
        <v>42600</v>
      </c>
      <c r="O6950">
        <v>57.6</v>
      </c>
      <c r="Q6950" s="2">
        <v>42600</v>
      </c>
      <c r="R6950">
        <v>86481.56</v>
      </c>
      <c r="S6950" s="8">
        <f t="shared" si="977"/>
        <v>6.9496595175966291E-4</v>
      </c>
      <c r="T6950" s="9">
        <f t="shared" si="973"/>
        <v>6.7152595175966291E-4</v>
      </c>
      <c r="U6950" s="3">
        <f>Sheet1!$B$17+Sheet1!$B$18*'Portfolio allocation'!K6950</f>
        <v>3.0168151685192692E-3</v>
      </c>
      <c r="V6950" s="13">
        <f t="shared" si="978"/>
        <v>-2.3452892167596063E-3</v>
      </c>
      <c r="W6950" s="13"/>
      <c r="X6950" s="2">
        <v>42600</v>
      </c>
      <c r="Y6950">
        <v>154.12540000000001</v>
      </c>
      <c r="AA6950" s="2">
        <v>42600</v>
      </c>
      <c r="AB6950">
        <v>2471.0300000000002</v>
      </c>
      <c r="AC6950">
        <f t="shared" si="979"/>
        <v>5.7347757780004116E-3</v>
      </c>
      <c r="AD6950">
        <f t="shared" si="974"/>
        <v>5.7119757780004117E-3</v>
      </c>
      <c r="AE6950">
        <f>Sheet2!$B$17+Sheet2!$B$18*'Portfolio allocation'!K6950</f>
        <v>2.0136521100357729E-3</v>
      </c>
      <c r="AF6950">
        <f t="shared" si="980"/>
        <v>3.6983236679646388E-3</v>
      </c>
      <c r="AH6950" s="2">
        <v>42600</v>
      </c>
      <c r="AI6950">
        <v>1.536</v>
      </c>
      <c r="AJ6950">
        <v>0.56999999999999995</v>
      </c>
      <c r="AK6950">
        <v>1.1328</v>
      </c>
      <c r="AR6950" s="3"/>
    </row>
    <row r="6951" spans="1:44" hidden="1" outlineLevel="1" x14ac:dyDescent="0.2">
      <c r="A6951" s="2">
        <v>42601</v>
      </c>
      <c r="B6951">
        <v>11.34</v>
      </c>
      <c r="E6951" s="2">
        <v>42601</v>
      </c>
      <c r="F6951">
        <v>2183.87</v>
      </c>
      <c r="G6951">
        <f t="shared" si="975"/>
        <v>-1.4403160464925291E-3</v>
      </c>
      <c r="H6951" s="2">
        <v>42601</v>
      </c>
      <c r="I6951">
        <v>4142.2299999999996</v>
      </c>
      <c r="J6951">
        <f t="shared" si="976"/>
        <v>-1.3043562122075913E-3</v>
      </c>
      <c r="K6951">
        <f t="shared" si="972"/>
        <v>-1.3271562122075913E-3</v>
      </c>
      <c r="L6951">
        <v>-5.6903983390567446E-4</v>
      </c>
      <c r="N6951" s="2">
        <v>42601</v>
      </c>
      <c r="O6951">
        <v>57.62</v>
      </c>
      <c r="Q6951" s="2">
        <v>42601</v>
      </c>
      <c r="R6951">
        <v>86511.56</v>
      </c>
      <c r="S6951" s="8">
        <f t="shared" si="977"/>
        <v>3.468947599927219E-4</v>
      </c>
      <c r="T6951" s="9">
        <f t="shared" si="973"/>
        <v>3.2409475999272189E-4</v>
      </c>
      <c r="U6951" s="3">
        <f>Sheet1!$B$17+Sheet1!$B$18*'Portfolio allocation'!K6951</f>
        <v>-1.0347483569011829E-3</v>
      </c>
      <c r="V6951" s="13">
        <f t="shared" si="978"/>
        <v>1.3588431168939049E-3</v>
      </c>
      <c r="W6951" s="13"/>
      <c r="X6951" s="2">
        <v>42601</v>
      </c>
      <c r="Y6951">
        <v>152.86449999999999</v>
      </c>
      <c r="AA6951" s="2">
        <v>42601</v>
      </c>
      <c r="AB6951">
        <v>2450.8200000000002</v>
      </c>
      <c r="AC6951">
        <f t="shared" si="979"/>
        <v>-8.1787756522583299E-3</v>
      </c>
      <c r="AD6951">
        <f t="shared" si="974"/>
        <v>-8.2022156522583295E-3</v>
      </c>
      <c r="AE6951">
        <f>Sheet2!$B$17+Sheet2!$B$18*'Portfolio allocation'!K6951</f>
        <v>-1.1267541513478693E-3</v>
      </c>
      <c r="AF6951">
        <f t="shared" si="980"/>
        <v>-7.0754615009104606E-3</v>
      </c>
      <c r="AH6951" s="2">
        <v>42601</v>
      </c>
      <c r="AI6951">
        <v>1.58</v>
      </c>
      <c r="AJ6951">
        <v>0.58599999999999997</v>
      </c>
      <c r="AK6951">
        <v>1.13245</v>
      </c>
      <c r="AR6951" s="3"/>
    </row>
    <row r="6952" spans="1:44" hidden="1" outlineLevel="1" x14ac:dyDescent="0.2">
      <c r="A6952" s="2">
        <v>42604</v>
      </c>
      <c r="B6952">
        <v>12.27</v>
      </c>
      <c r="E6952" s="2">
        <v>42604</v>
      </c>
      <c r="F6952">
        <v>2182.64</v>
      </c>
      <c r="G6952">
        <f t="shared" si="975"/>
        <v>-5.6322033820699335E-4</v>
      </c>
      <c r="H6952" s="2">
        <v>42604</v>
      </c>
      <c r="I6952">
        <v>4139.97</v>
      </c>
      <c r="J6952">
        <f t="shared" si="976"/>
        <v>-5.4559983390567446E-4</v>
      </c>
      <c r="K6952">
        <f t="shared" si="972"/>
        <v>-5.6903983390567446E-4</v>
      </c>
      <c r="L6952">
        <v>1.9549552048926879E-3</v>
      </c>
      <c r="N6952" s="2">
        <v>42604</v>
      </c>
      <c r="O6952">
        <v>57.67</v>
      </c>
      <c r="Q6952" s="2">
        <v>42604</v>
      </c>
      <c r="R6952">
        <v>86586.69</v>
      </c>
      <c r="S6952" s="8">
        <f t="shared" si="977"/>
        <v>8.6843885372078766E-4</v>
      </c>
      <c r="T6952" s="9">
        <f t="shared" si="973"/>
        <v>8.4499885372078766E-4</v>
      </c>
      <c r="U6952" s="3">
        <f>Sheet1!$B$17+Sheet1!$B$18*'Portfolio allocation'!K6952</f>
        <v>-1.650180344891553E-4</v>
      </c>
      <c r="V6952" s="13">
        <f t="shared" si="978"/>
        <v>1.010016888209943E-3</v>
      </c>
      <c r="W6952" s="13"/>
      <c r="X6952" s="2">
        <v>42604</v>
      </c>
      <c r="Y6952">
        <v>152.8263</v>
      </c>
      <c r="AA6952" s="2">
        <v>42604</v>
      </c>
      <c r="AB6952">
        <v>2450.21</v>
      </c>
      <c r="AC6952">
        <f t="shared" si="979"/>
        <v>-2.488962877731371E-4</v>
      </c>
      <c r="AD6952">
        <f t="shared" si="974"/>
        <v>-2.7221628777313712E-4</v>
      </c>
      <c r="AE6952">
        <f>Sheet2!$B$17+Sheet2!$B$18*'Portfolio allocation'!K6952</f>
        <v>-4.5261772646372478E-4</v>
      </c>
      <c r="AF6952">
        <f t="shared" si="980"/>
        <v>1.8040143869058766E-4</v>
      </c>
      <c r="AH6952" s="2">
        <v>42604</v>
      </c>
      <c r="AI6952">
        <v>1.5389999999999999</v>
      </c>
      <c r="AJ6952">
        <v>0.58299999999999996</v>
      </c>
      <c r="AK6952">
        <v>1.1329499999999999</v>
      </c>
      <c r="AR6952" s="3"/>
    </row>
    <row r="6953" spans="1:44" hidden="1" outlineLevel="1" x14ac:dyDescent="0.2">
      <c r="A6953" s="2">
        <v>42605</v>
      </c>
      <c r="B6953">
        <v>12.38</v>
      </c>
      <c r="E6953" s="2">
        <v>42605</v>
      </c>
      <c r="F6953">
        <v>2186.9</v>
      </c>
      <c r="G6953">
        <f t="shared" si="975"/>
        <v>1.9517648352453953E-3</v>
      </c>
      <c r="H6953" s="2">
        <v>42605</v>
      </c>
      <c r="I6953">
        <v>4148.16</v>
      </c>
      <c r="J6953">
        <f t="shared" si="976"/>
        <v>1.9782752048926877E-3</v>
      </c>
      <c r="K6953">
        <f t="shared" si="972"/>
        <v>1.9549552048926879E-3</v>
      </c>
      <c r="L6953">
        <v>-5.2089516130526268E-3</v>
      </c>
      <c r="N6953" s="2">
        <v>42605</v>
      </c>
      <c r="O6953">
        <v>57.89</v>
      </c>
      <c r="Q6953" s="2">
        <v>42605</v>
      </c>
      <c r="R6953">
        <v>86917</v>
      </c>
      <c r="S6953" s="8">
        <f t="shared" si="977"/>
        <v>3.8147895479085925E-3</v>
      </c>
      <c r="T6953" s="9">
        <f t="shared" si="973"/>
        <v>3.7914695479085926E-3</v>
      </c>
      <c r="U6953" s="3">
        <f>Sheet1!$B$17+Sheet1!$B$18*'Portfolio allocation'!K6953</f>
        <v>2.7305730405611062E-3</v>
      </c>
      <c r="V6953" s="13">
        <f t="shared" si="978"/>
        <v>1.0608965073474865E-3</v>
      </c>
      <c r="W6953" s="13"/>
      <c r="X6953" s="2">
        <v>42605</v>
      </c>
      <c r="Y6953">
        <v>153.07470000000001</v>
      </c>
      <c r="AA6953" s="2">
        <v>42605</v>
      </c>
      <c r="AB6953">
        <v>2454.19</v>
      </c>
      <c r="AC6953">
        <f t="shared" si="979"/>
        <v>1.6243505658699586E-3</v>
      </c>
      <c r="AD6953">
        <f t="shared" si="974"/>
        <v>1.6008305658699587E-3</v>
      </c>
      <c r="AE6953">
        <f>Sheet2!$B$17+Sheet2!$B$18*'Portfolio allocation'!K6953</f>
        <v>1.791783054973059E-3</v>
      </c>
      <c r="AF6953">
        <f t="shared" si="980"/>
        <v>-1.9095248910310034E-4</v>
      </c>
      <c r="AH6953" s="2">
        <v>42605</v>
      </c>
      <c r="AI6953">
        <v>1.5529999999999999</v>
      </c>
      <c r="AJ6953">
        <v>0.58799999999999997</v>
      </c>
      <c r="AK6953">
        <v>1.13215</v>
      </c>
      <c r="AR6953" s="3"/>
    </row>
    <row r="6954" spans="1:44" hidden="1" outlineLevel="1" x14ac:dyDescent="0.2">
      <c r="A6954" s="2">
        <v>42606</v>
      </c>
      <c r="B6954">
        <v>13.45</v>
      </c>
      <c r="E6954" s="2">
        <v>42606</v>
      </c>
      <c r="F6954">
        <v>2175.44</v>
      </c>
      <c r="G6954">
        <f t="shared" si="975"/>
        <v>-5.240294480771901E-3</v>
      </c>
      <c r="H6954" s="2">
        <v>42606</v>
      </c>
      <c r="I6954">
        <v>4126.6499999999996</v>
      </c>
      <c r="J6954">
        <f t="shared" si="976"/>
        <v>-5.1854316130526268E-3</v>
      </c>
      <c r="K6954">
        <f t="shared" si="972"/>
        <v>-5.2089516130526268E-3</v>
      </c>
      <c r="L6954">
        <v>-1.3707398519379121E-3</v>
      </c>
      <c r="N6954" s="2">
        <v>42606</v>
      </c>
      <c r="O6954">
        <v>57.95</v>
      </c>
      <c r="Q6954" s="2">
        <v>42606</v>
      </c>
      <c r="R6954">
        <v>87007.06</v>
      </c>
      <c r="S6954" s="8">
        <f t="shared" si="977"/>
        <v>1.0361609351450252E-3</v>
      </c>
      <c r="T6954" s="9">
        <f t="shared" si="973"/>
        <v>1.0126409351450252E-3</v>
      </c>
      <c r="U6954" s="3">
        <f>Sheet1!$B$17+Sheet1!$B$18*'Portfolio allocation'!K6954</f>
        <v>-5.4880424185286894E-3</v>
      </c>
      <c r="V6954" s="13">
        <f t="shared" si="978"/>
        <v>6.5006833536737146E-3</v>
      </c>
      <c r="W6954" s="13"/>
      <c r="X6954" s="2">
        <v>42606</v>
      </c>
      <c r="Y6954">
        <v>151.91890000000001</v>
      </c>
      <c r="AA6954" s="2">
        <v>42606</v>
      </c>
      <c r="AB6954">
        <v>2435.66</v>
      </c>
      <c r="AC6954">
        <f t="shared" si="979"/>
        <v>-7.5503526621818473E-3</v>
      </c>
      <c r="AD6954">
        <f t="shared" si="974"/>
        <v>-7.5737526621818471E-3</v>
      </c>
      <c r="AE6954">
        <f>Sheet2!$B$17+Sheet2!$B$18*'Portfolio allocation'!K6954</f>
        <v>-4.5785456553367656E-3</v>
      </c>
      <c r="AF6954">
        <f t="shared" si="980"/>
        <v>-2.9952070068450815E-3</v>
      </c>
      <c r="AH6954" s="2">
        <v>42606</v>
      </c>
      <c r="AI6954">
        <v>1.5589999999999999</v>
      </c>
      <c r="AJ6954">
        <v>0.58499999999999996</v>
      </c>
      <c r="AK6954">
        <v>1.1249</v>
      </c>
      <c r="AR6954" s="3"/>
    </row>
    <row r="6955" spans="1:44" hidden="1" outlineLevel="1" x14ac:dyDescent="0.2">
      <c r="A6955" s="2">
        <v>42607</v>
      </c>
      <c r="B6955">
        <v>13.63</v>
      </c>
      <c r="E6955" s="2">
        <v>42607</v>
      </c>
      <c r="F6955">
        <v>2172.4699999999998</v>
      </c>
      <c r="G6955">
        <f t="shared" si="975"/>
        <v>-1.3652410546832749E-3</v>
      </c>
      <c r="H6955" s="2">
        <v>42607</v>
      </c>
      <c r="I6955">
        <v>4121.09</v>
      </c>
      <c r="J6955">
        <f t="shared" si="976"/>
        <v>-1.3473398519379121E-3</v>
      </c>
      <c r="K6955">
        <f t="shared" si="972"/>
        <v>-1.3707398519379121E-3</v>
      </c>
      <c r="L6955">
        <v>-1.5788137376275756E-3</v>
      </c>
      <c r="N6955" s="2">
        <v>42607</v>
      </c>
      <c r="O6955">
        <v>58.17</v>
      </c>
      <c r="Q6955" s="2">
        <v>42607</v>
      </c>
      <c r="R6955">
        <v>87337.38</v>
      </c>
      <c r="S6955" s="8">
        <f t="shared" si="977"/>
        <v>3.7964735275506367E-3</v>
      </c>
      <c r="T6955" s="9">
        <f t="shared" si="973"/>
        <v>3.7730735275506369E-3</v>
      </c>
      <c r="U6955" s="3">
        <f>Sheet1!$B$17+Sheet1!$B$18*'Portfolio allocation'!K6955</f>
        <v>-1.0847486129561255E-3</v>
      </c>
      <c r="V6955" s="13">
        <f t="shared" si="978"/>
        <v>4.857822140506762E-3</v>
      </c>
      <c r="W6955" s="13"/>
      <c r="X6955" s="2">
        <v>42607</v>
      </c>
      <c r="Y6955">
        <v>151.51769999999999</v>
      </c>
      <c r="AA6955" s="2">
        <v>42607</v>
      </c>
      <c r="AB6955">
        <v>2429.23</v>
      </c>
      <c r="AC6955">
        <f t="shared" si="979"/>
        <v>-2.6399415353538513E-3</v>
      </c>
      <c r="AD6955">
        <f t="shared" si="974"/>
        <v>-2.6633415353538512E-3</v>
      </c>
      <c r="AE6955">
        <f>Sheet2!$B$17+Sheet2!$B$18*'Portfolio allocation'!K6955</f>
        <v>-1.1655098357152846E-3</v>
      </c>
      <c r="AF6955">
        <f t="shared" si="980"/>
        <v>-1.4978316996385665E-3</v>
      </c>
      <c r="AH6955" s="2">
        <v>42607</v>
      </c>
      <c r="AI6955">
        <v>1.5760000000000001</v>
      </c>
      <c r="AJ6955">
        <v>0.58499999999999996</v>
      </c>
      <c r="AK6955">
        <v>1.1282000000000001</v>
      </c>
      <c r="AR6955" s="3"/>
    </row>
    <row r="6956" spans="1:44" hidden="1" outlineLevel="1" x14ac:dyDescent="0.2">
      <c r="A6956" s="2">
        <v>42608</v>
      </c>
      <c r="B6956">
        <v>13.65</v>
      </c>
      <c r="E6956" s="2">
        <v>42608</v>
      </c>
      <c r="F6956">
        <v>2169.04</v>
      </c>
      <c r="G6956">
        <f t="shared" si="975"/>
        <v>-1.5788480393283955E-3</v>
      </c>
      <c r="H6956" s="2">
        <v>42608</v>
      </c>
      <c r="I6956">
        <v>4114.68</v>
      </c>
      <c r="J6956">
        <f t="shared" si="976"/>
        <v>-1.5554137376275756E-3</v>
      </c>
      <c r="K6956">
        <f t="shared" si="972"/>
        <v>-1.5788137376275756E-3</v>
      </c>
      <c r="L6956">
        <v>5.3394820877442715E-3</v>
      </c>
      <c r="N6956" s="2">
        <v>42608</v>
      </c>
      <c r="O6956">
        <v>58.03</v>
      </c>
      <c r="Q6956" s="2">
        <v>42608</v>
      </c>
      <c r="R6956">
        <v>87127.19</v>
      </c>
      <c r="S6956" s="8">
        <f t="shared" si="977"/>
        <v>-2.4066442112186115E-3</v>
      </c>
      <c r="T6956" s="9">
        <f t="shared" si="973"/>
        <v>-2.4300442112186113E-3</v>
      </c>
      <c r="U6956" s="3">
        <f>Sheet1!$B$17+Sheet1!$B$18*'Portfolio allocation'!K6956</f>
        <v>-1.3234562479128322E-3</v>
      </c>
      <c r="V6956" s="13">
        <f t="shared" si="978"/>
        <v>-1.1065879633057791E-3</v>
      </c>
      <c r="W6956" s="13"/>
      <c r="X6956" s="2">
        <v>42608</v>
      </c>
      <c r="Y6956">
        <v>151.2216</v>
      </c>
      <c r="AA6956" s="2">
        <v>42608</v>
      </c>
      <c r="AB6956">
        <v>2424.48</v>
      </c>
      <c r="AC6956">
        <f t="shared" si="979"/>
        <v>-1.9553521074578972E-3</v>
      </c>
      <c r="AD6956">
        <f t="shared" si="974"/>
        <v>-1.9795921074578973E-3</v>
      </c>
      <c r="AE6956">
        <f>Sheet2!$B$17+Sheet2!$B$18*'Portfolio allocation'!K6956</f>
        <v>-1.3505344433154651E-3</v>
      </c>
      <c r="AF6956">
        <f t="shared" si="980"/>
        <v>-6.2905766414243216E-4</v>
      </c>
      <c r="AH6956" s="2">
        <v>42608</v>
      </c>
      <c r="AI6956">
        <v>1.633</v>
      </c>
      <c r="AJ6956">
        <v>0.60599999999999998</v>
      </c>
      <c r="AK6956">
        <v>1.12805</v>
      </c>
      <c r="AR6956" s="3"/>
    </row>
    <row r="6957" spans="1:44" hidden="1" outlineLevel="1" x14ac:dyDescent="0.2">
      <c r="A6957" s="2">
        <v>42611</v>
      </c>
      <c r="B6957">
        <v>12.94</v>
      </c>
      <c r="E6957" s="2">
        <v>42611</v>
      </c>
      <c r="F6957">
        <v>2180.38</v>
      </c>
      <c r="G6957">
        <f t="shared" si="975"/>
        <v>5.2281193523402436E-3</v>
      </c>
      <c r="H6957" s="2">
        <v>42611</v>
      </c>
      <c r="I6957">
        <v>4136.75</v>
      </c>
      <c r="J6957">
        <f t="shared" si="976"/>
        <v>5.3637220877442715E-3</v>
      </c>
      <c r="K6957">
        <f t="shared" si="972"/>
        <v>5.3394820877442715E-3</v>
      </c>
      <c r="L6957">
        <v>-1.8153812558167452E-3</v>
      </c>
      <c r="N6957" s="2">
        <v>42611</v>
      </c>
      <c r="O6957">
        <v>58.1</v>
      </c>
      <c r="Q6957" s="2">
        <v>42611</v>
      </c>
      <c r="R6957">
        <v>87232.31</v>
      </c>
      <c r="S6957" s="8">
        <f t="shared" si="977"/>
        <v>1.2065119970010585E-3</v>
      </c>
      <c r="T6957" s="9">
        <f t="shared" si="973"/>
        <v>1.1822719970010585E-3</v>
      </c>
      <c r="U6957" s="3">
        <f>Sheet1!$B$17+Sheet1!$B$18*'Portfolio allocation'!K6957</f>
        <v>6.6133880558863593E-3</v>
      </c>
      <c r="V6957" s="13">
        <f t="shared" si="978"/>
        <v>-5.4311160588853009E-3</v>
      </c>
      <c r="W6957" s="13"/>
      <c r="X6957" s="2">
        <v>42611</v>
      </c>
      <c r="Y6957">
        <v>152.55889999999999</v>
      </c>
      <c r="AA6957" s="2">
        <v>42611</v>
      </c>
      <c r="AB6957">
        <v>2445.92</v>
      </c>
      <c r="AC6957">
        <f t="shared" si="979"/>
        <v>8.8431333729295236E-3</v>
      </c>
      <c r="AD6957">
        <f t="shared" si="974"/>
        <v>8.8190133729295229E-3</v>
      </c>
      <c r="AE6957">
        <f>Sheet2!$B$17+Sheet2!$B$18*'Portfolio allocation'!K6957</f>
        <v>4.8013907062948906E-3</v>
      </c>
      <c r="AF6957">
        <f t="shared" si="980"/>
        <v>4.0176226666346323E-3</v>
      </c>
      <c r="AH6957" s="2">
        <v>42611</v>
      </c>
      <c r="AI6957">
        <v>1.5660000000000001</v>
      </c>
      <c r="AJ6957">
        <v>0.60299999999999998</v>
      </c>
      <c r="AK6957">
        <v>1.1167</v>
      </c>
      <c r="AR6957" s="3"/>
    </row>
    <row r="6958" spans="1:44" hidden="1" outlineLevel="1" x14ac:dyDescent="0.2">
      <c r="A6958" s="2">
        <v>42612</v>
      </c>
      <c r="B6958">
        <v>13.12</v>
      </c>
      <c r="E6958" s="2">
        <v>42612</v>
      </c>
      <c r="F6958">
        <v>2176.12</v>
      </c>
      <c r="G6958">
        <f t="shared" si="975"/>
        <v>-1.9537878718389745E-3</v>
      </c>
      <c r="H6958" s="2">
        <v>42612</v>
      </c>
      <c r="I6958">
        <v>4129.34</v>
      </c>
      <c r="J6958">
        <f t="shared" si="976"/>
        <v>-1.7912612558167451E-3</v>
      </c>
      <c r="K6958">
        <f t="shared" si="972"/>
        <v>-1.8153812558167452E-3</v>
      </c>
      <c r="L6958">
        <v>-2.2154735298135523E-3</v>
      </c>
      <c r="N6958" s="2">
        <v>42612</v>
      </c>
      <c r="O6958">
        <v>57.89</v>
      </c>
      <c r="Q6958" s="2">
        <v>42612</v>
      </c>
      <c r="R6958">
        <v>86917</v>
      </c>
      <c r="S6958" s="8">
        <f t="shared" si="977"/>
        <v>-3.6146010577960963E-3</v>
      </c>
      <c r="T6958" s="9">
        <f t="shared" si="973"/>
        <v>-3.6387210577960962E-3</v>
      </c>
      <c r="U6958" s="3">
        <f>Sheet1!$B$17+Sheet1!$B$18*'Portfolio allocation'!K6958</f>
        <v>-1.5948525001976506E-3</v>
      </c>
      <c r="V6958" s="13">
        <f t="shared" si="978"/>
        <v>-2.0438685575984456E-3</v>
      </c>
      <c r="W6958" s="13"/>
      <c r="X6958" s="2">
        <v>42612</v>
      </c>
      <c r="Y6958">
        <v>152.25319999999999</v>
      </c>
      <c r="AA6958" s="2">
        <v>42612</v>
      </c>
      <c r="AB6958">
        <v>2441.02</v>
      </c>
      <c r="AC6958">
        <f t="shared" si="979"/>
        <v>-2.0033361679858697E-3</v>
      </c>
      <c r="AD6958">
        <f t="shared" si="974"/>
        <v>-2.0271761679858695E-3</v>
      </c>
      <c r="AE6958">
        <f>Sheet2!$B$17+Sheet2!$B$18*'Portfolio allocation'!K6958</f>
        <v>-1.5608963158725169E-3</v>
      </c>
      <c r="AF6958">
        <f t="shared" si="980"/>
        <v>-4.6627985211335253E-4</v>
      </c>
      <c r="AH6958" s="2">
        <v>42612</v>
      </c>
      <c r="AI6958">
        <v>1.57</v>
      </c>
      <c r="AJ6958">
        <v>0.59599999999999997</v>
      </c>
      <c r="AK6958">
        <v>1.1151500000000001</v>
      </c>
      <c r="AR6958" s="3"/>
    </row>
    <row r="6959" spans="1:44" hidden="1" outlineLevel="1" x14ac:dyDescent="0.2">
      <c r="A6959" s="2">
        <v>42613</v>
      </c>
      <c r="B6959">
        <v>13.42</v>
      </c>
      <c r="E6959" s="2">
        <v>42613</v>
      </c>
      <c r="F6959">
        <v>2170.9499999999998</v>
      </c>
      <c r="G6959">
        <f t="shared" si="975"/>
        <v>-2.3757880999210057E-3</v>
      </c>
      <c r="H6959" s="2">
        <v>42613</v>
      </c>
      <c r="I6959">
        <v>4120.29</v>
      </c>
      <c r="J6959">
        <f t="shared" si="976"/>
        <v>-2.1916335298135525E-3</v>
      </c>
      <c r="K6959">
        <f t="shared" si="972"/>
        <v>-2.2154735298135523E-3</v>
      </c>
      <c r="L6959">
        <v>-5.296416359035497E-5</v>
      </c>
      <c r="N6959" s="2">
        <v>42613</v>
      </c>
      <c r="O6959">
        <v>57.46</v>
      </c>
      <c r="Q6959" s="2">
        <v>42613</v>
      </c>
      <c r="R6959">
        <v>86271.38</v>
      </c>
      <c r="S6959" s="8">
        <f t="shared" si="977"/>
        <v>-7.4280060287400529E-3</v>
      </c>
      <c r="T6959" s="9">
        <f t="shared" si="973"/>
        <v>-7.4518460287400527E-3</v>
      </c>
      <c r="U6959" s="3">
        <f>Sheet1!$B$17+Sheet1!$B$18*'Portfolio allocation'!K6959</f>
        <v>-2.0538484966134219E-3</v>
      </c>
      <c r="V6959" s="13">
        <f t="shared" si="978"/>
        <v>-5.3979975321266308E-3</v>
      </c>
      <c r="W6959" s="13"/>
      <c r="X6959" s="2">
        <v>42613</v>
      </c>
      <c r="Y6959">
        <v>151.75649999999999</v>
      </c>
      <c r="AA6959" s="2">
        <v>42613</v>
      </c>
      <c r="AB6959">
        <v>2433.0500000000002</v>
      </c>
      <c r="AC6959">
        <f t="shared" si="979"/>
        <v>-3.2650285536373058E-3</v>
      </c>
      <c r="AD6959">
        <f t="shared" si="974"/>
        <v>-3.2888685536373056E-3</v>
      </c>
      <c r="AE6959">
        <f>Sheet2!$B$17+Sheet2!$B$18*'Portfolio allocation'!K6959</f>
        <v>-1.9166685731875563E-3</v>
      </c>
      <c r="AF6959">
        <f t="shared" si="980"/>
        <v>-1.3721999804497493E-3</v>
      </c>
      <c r="AH6959" s="2">
        <v>42613</v>
      </c>
      <c r="AI6959">
        <v>1.5680000000000001</v>
      </c>
      <c r="AJ6959">
        <v>0.59599999999999997</v>
      </c>
      <c r="AK6959">
        <v>1.11375</v>
      </c>
      <c r="AR6959" s="3"/>
    </row>
    <row r="6960" spans="1:44" hidden="1" outlineLevel="1" x14ac:dyDescent="0.2">
      <c r="A6960" s="2">
        <v>42614</v>
      </c>
      <c r="B6960">
        <v>13.48</v>
      </c>
      <c r="E6960" s="2">
        <v>42614</v>
      </c>
      <c r="F6960">
        <v>2170.86</v>
      </c>
      <c r="G6960">
        <f t="shared" si="975"/>
        <v>-4.1456505216475037E-5</v>
      </c>
      <c r="H6960" s="2">
        <v>42614</v>
      </c>
      <c r="I6960">
        <v>4120.17</v>
      </c>
      <c r="J6960">
        <f t="shared" si="976"/>
        <v>-2.9124163590354968E-5</v>
      </c>
      <c r="K6960">
        <f t="shared" si="972"/>
        <v>-5.296416359035497E-5</v>
      </c>
      <c r="L6960">
        <v>4.230958811796531E-3</v>
      </c>
      <c r="N6960" s="2">
        <v>42614</v>
      </c>
      <c r="O6960">
        <v>57.59</v>
      </c>
      <c r="Q6960" s="2">
        <v>42614</v>
      </c>
      <c r="R6960">
        <v>86466.559999999998</v>
      </c>
      <c r="S6960" s="8">
        <f t="shared" si="977"/>
        <v>2.2623957099097147E-3</v>
      </c>
      <c r="T6960" s="9">
        <f t="shared" si="973"/>
        <v>2.2385557099097149E-3</v>
      </c>
      <c r="U6960" s="3">
        <f>Sheet1!$B$17+Sheet1!$B$18*'Portfolio allocation'!K6960</f>
        <v>4.2703705359336961E-4</v>
      </c>
      <c r="V6960" s="13">
        <f t="shared" si="978"/>
        <v>1.8115186563163453E-3</v>
      </c>
      <c r="W6960" s="13"/>
      <c r="X6960" s="2">
        <v>42614</v>
      </c>
      <c r="Y6960">
        <v>152.3869</v>
      </c>
      <c r="AA6960" s="2">
        <v>42614</v>
      </c>
      <c r="AB6960">
        <v>2443.16</v>
      </c>
      <c r="AC6960">
        <f t="shared" si="979"/>
        <v>4.1552783543288285E-3</v>
      </c>
      <c r="AD6960">
        <f t="shared" si="974"/>
        <v>4.1315583543288289E-3</v>
      </c>
      <c r="AE6960">
        <f>Sheet2!$B$17+Sheet2!$B$18*'Portfolio allocation'!K6960</f>
        <v>6.2899258617947297E-6</v>
      </c>
      <c r="AF6960">
        <f t="shared" si="980"/>
        <v>4.1252684284670341E-3</v>
      </c>
      <c r="AH6960" s="2">
        <v>42614</v>
      </c>
      <c r="AI6960">
        <v>1.57</v>
      </c>
      <c r="AJ6960">
        <v>0.59299999999999997</v>
      </c>
      <c r="AK6960">
        <v>1.1193</v>
      </c>
      <c r="AR6960" s="3"/>
    </row>
    <row r="6961" spans="1:44" hidden="1" outlineLevel="1" x14ac:dyDescent="0.2">
      <c r="A6961" s="2">
        <v>42615</v>
      </c>
      <c r="B6961">
        <v>11.98</v>
      </c>
      <c r="E6961" s="2">
        <v>42615</v>
      </c>
      <c r="F6961">
        <v>2179.98</v>
      </c>
      <c r="G6961">
        <f t="shared" si="975"/>
        <v>4.2011000248749486E-3</v>
      </c>
      <c r="H6961" s="2">
        <v>42615</v>
      </c>
      <c r="I6961">
        <v>4137.7</v>
      </c>
      <c r="J6961">
        <f t="shared" si="976"/>
        <v>4.2546788117965306E-3</v>
      </c>
      <c r="K6961">
        <f t="shared" si="972"/>
        <v>4.230958811796531E-3</v>
      </c>
      <c r="L6961">
        <v>-2.3639999999999997E-5</v>
      </c>
      <c r="N6961" s="2">
        <v>42615</v>
      </c>
      <c r="O6961">
        <v>57.67</v>
      </c>
      <c r="Q6961" s="2">
        <v>42615</v>
      </c>
      <c r="R6961">
        <v>86586.69</v>
      </c>
      <c r="S6961" s="8">
        <f t="shared" si="977"/>
        <v>1.3893232250710152E-3</v>
      </c>
      <c r="T6961" s="9">
        <f t="shared" si="973"/>
        <v>1.3656032250710152E-3</v>
      </c>
      <c r="U6961" s="3">
        <f>Sheet1!$B$17+Sheet1!$B$18*'Portfolio allocation'!K6961</f>
        <v>5.341662060003298E-3</v>
      </c>
      <c r="V6961" s="13">
        <f t="shared" si="978"/>
        <v>-3.9760588349322824E-3</v>
      </c>
      <c r="W6961" s="13"/>
      <c r="X6961" s="2">
        <v>42615</v>
      </c>
      <c r="Y6961">
        <v>152.3965</v>
      </c>
      <c r="AA6961" s="2">
        <v>42615</v>
      </c>
      <c r="AB6961">
        <v>2443.31</v>
      </c>
      <c r="AC6961">
        <f t="shared" si="979"/>
        <v>6.1395897116955922E-5</v>
      </c>
      <c r="AD6961">
        <f t="shared" si="974"/>
        <v>3.7755897116955925E-5</v>
      </c>
      <c r="AE6961">
        <f>Sheet2!$B$17+Sheet2!$B$18*'Portfolio allocation'!K6961</f>
        <v>3.8156635283355957E-3</v>
      </c>
      <c r="AF6961">
        <f t="shared" si="980"/>
        <v>-3.7779076312186399E-3</v>
      </c>
      <c r="AH6961" s="2">
        <v>42615</v>
      </c>
      <c r="AI6961">
        <v>1.597</v>
      </c>
      <c r="AJ6961">
        <v>0.59099999999999997</v>
      </c>
      <c r="AK6961">
        <v>1.11625</v>
      </c>
      <c r="AR6961" s="3"/>
    </row>
    <row r="6962" spans="1:44" hidden="1" outlineLevel="1" x14ac:dyDescent="0.2">
      <c r="A6962" s="2">
        <v>42618</v>
      </c>
      <c r="B6962">
        <v>11.98</v>
      </c>
      <c r="E6962" s="2">
        <v>42618</v>
      </c>
      <c r="F6962">
        <v>2179.98</v>
      </c>
      <c r="G6962">
        <f t="shared" si="975"/>
        <v>0</v>
      </c>
      <c r="H6962" s="2">
        <v>42618</v>
      </c>
      <c r="I6962">
        <v>4137.7</v>
      </c>
      <c r="J6962">
        <f t="shared" si="976"/>
        <v>0</v>
      </c>
      <c r="K6962">
        <f t="shared" si="972"/>
        <v>-2.3639999999999997E-5</v>
      </c>
      <c r="L6962">
        <v>2.9756107915024279E-3</v>
      </c>
      <c r="N6962" s="2">
        <v>42618</v>
      </c>
      <c r="O6962">
        <v>57.67</v>
      </c>
      <c r="Q6962" s="2">
        <v>42618</v>
      </c>
      <c r="R6962">
        <v>86586.69</v>
      </c>
      <c r="S6962" s="8">
        <f t="shared" si="977"/>
        <v>0</v>
      </c>
      <c r="T6962" s="9">
        <f t="shared" si="973"/>
        <v>-2.3639999999999997E-5</v>
      </c>
      <c r="U6962" s="3">
        <f>Sheet1!$B$17+Sheet1!$B$18*'Portfolio allocation'!K6962</f>
        <v>4.6067847723735999E-4</v>
      </c>
      <c r="V6962" s="13">
        <f t="shared" si="978"/>
        <v>-4.8431847723736E-4</v>
      </c>
      <c r="W6962" s="13"/>
      <c r="X6962" s="2">
        <v>42618</v>
      </c>
      <c r="Y6962">
        <v>152.3965</v>
      </c>
      <c r="AA6962" s="2">
        <v>42618</v>
      </c>
      <c r="AB6962">
        <v>2443.31</v>
      </c>
      <c r="AC6962">
        <f t="shared" si="979"/>
        <v>0</v>
      </c>
      <c r="AD6962">
        <f t="shared" si="974"/>
        <v>-2.3639999999999997E-5</v>
      </c>
      <c r="AE6962">
        <f>Sheet2!$B$17+Sheet2!$B$18*'Portfolio allocation'!K6962</f>
        <v>3.2365720253413835E-5</v>
      </c>
      <c r="AF6962">
        <f t="shared" si="980"/>
        <v>-5.6005720253413833E-5</v>
      </c>
      <c r="AH6962" s="2">
        <v>42618</v>
      </c>
      <c r="AI6962">
        <v>1.597</v>
      </c>
      <c r="AJ6962">
        <v>0.59099999999999997</v>
      </c>
      <c r="AK6962">
        <v>1.1145499999999999</v>
      </c>
      <c r="AR6962" s="3"/>
    </row>
    <row r="6963" spans="1:44" hidden="1" outlineLevel="1" x14ac:dyDescent="0.2">
      <c r="A6963" s="2">
        <v>42619</v>
      </c>
      <c r="B6963">
        <v>12.02</v>
      </c>
      <c r="E6963" s="2">
        <v>42619</v>
      </c>
      <c r="F6963">
        <v>2186.48</v>
      </c>
      <c r="G6963">
        <f t="shared" si="975"/>
        <v>2.9816787309975279E-3</v>
      </c>
      <c r="H6963" s="2">
        <v>42619</v>
      </c>
      <c r="I6963">
        <v>4150.1099999999997</v>
      </c>
      <c r="J6963">
        <f t="shared" si="976"/>
        <v>2.999250791502428E-3</v>
      </c>
      <c r="K6963">
        <f t="shared" si="972"/>
        <v>2.9756107915024279E-3</v>
      </c>
      <c r="L6963">
        <v>7.4102987438969881E-5</v>
      </c>
      <c r="N6963" s="2">
        <v>42619</v>
      </c>
      <c r="O6963">
        <v>57.61</v>
      </c>
      <c r="Q6963" s="2">
        <v>42619</v>
      </c>
      <c r="R6963">
        <v>86496.56</v>
      </c>
      <c r="S6963" s="8">
        <f t="shared" si="977"/>
        <v>-1.040922109391218E-3</v>
      </c>
      <c r="T6963" s="9">
        <f t="shared" si="973"/>
        <v>-1.0645621093912179E-3</v>
      </c>
      <c r="U6963" s="3">
        <f>Sheet1!$B$17+Sheet1!$B$18*'Portfolio allocation'!K6963</f>
        <v>3.9014949963722301E-3</v>
      </c>
      <c r="V6963" s="13">
        <f t="shared" si="978"/>
        <v>-4.9660571057634478E-3</v>
      </c>
      <c r="W6963" s="13"/>
      <c r="X6963" s="2">
        <v>42619</v>
      </c>
      <c r="Y6963">
        <v>153.16059999999999</v>
      </c>
      <c r="AA6963" s="2">
        <v>42619</v>
      </c>
      <c r="AB6963">
        <v>2455.56</v>
      </c>
      <c r="AC6963">
        <f t="shared" si="979"/>
        <v>5.013690444519936E-3</v>
      </c>
      <c r="AD6963">
        <f t="shared" si="974"/>
        <v>4.9914104445199356E-3</v>
      </c>
      <c r="AE6963">
        <f>Sheet2!$B$17+Sheet2!$B$18*'Portfolio allocation'!K6963</f>
        <v>2.6993760418655044E-3</v>
      </c>
      <c r="AF6963">
        <f t="shared" si="980"/>
        <v>2.2920344026544312E-3</v>
      </c>
      <c r="AH6963" s="2">
        <v>42619</v>
      </c>
      <c r="AI6963">
        <v>1.5429999999999999</v>
      </c>
      <c r="AJ6963">
        <v>0.55700000000000005</v>
      </c>
      <c r="AK6963">
        <v>1.1238999999999999</v>
      </c>
      <c r="AR6963" s="3"/>
    </row>
    <row r="6964" spans="1:44" hidden="1" outlineLevel="1" x14ac:dyDescent="0.2">
      <c r="A6964" s="2">
        <v>42620</v>
      </c>
      <c r="B6964">
        <v>11.94</v>
      </c>
      <c r="E6964" s="2">
        <v>42620</v>
      </c>
      <c r="F6964">
        <v>2186.16</v>
      </c>
      <c r="G6964">
        <f t="shared" si="975"/>
        <v>-1.4635395704520882E-4</v>
      </c>
      <c r="H6964" s="2">
        <v>42620</v>
      </c>
      <c r="I6964">
        <v>4150.51</v>
      </c>
      <c r="J6964">
        <f t="shared" si="976"/>
        <v>9.6382987438969892E-5</v>
      </c>
      <c r="K6964">
        <f t="shared" si="972"/>
        <v>7.4102987438969881E-5</v>
      </c>
      <c r="L6964">
        <v>-2.2028549320445511E-3</v>
      </c>
      <c r="N6964" s="2">
        <v>42620</v>
      </c>
      <c r="O6964">
        <v>57.66</v>
      </c>
      <c r="Q6964" s="2">
        <v>42620</v>
      </c>
      <c r="R6964">
        <v>86571.69</v>
      </c>
      <c r="S6964" s="8">
        <f t="shared" si="977"/>
        <v>8.6858945604317839E-4</v>
      </c>
      <c r="T6964" s="9">
        <f t="shared" si="973"/>
        <v>8.4630945604317843E-4</v>
      </c>
      <c r="U6964" s="3">
        <f>Sheet1!$B$17+Sheet1!$B$18*'Portfolio allocation'!K6964</f>
        <v>5.7281170956406636E-4</v>
      </c>
      <c r="V6964" s="13">
        <f t="shared" si="978"/>
        <v>2.7349774647911207E-4</v>
      </c>
      <c r="W6964" s="13"/>
      <c r="X6964" s="2">
        <v>42620</v>
      </c>
      <c r="Y6964">
        <v>154.39279999999999</v>
      </c>
      <c r="AA6964" s="2">
        <v>42620</v>
      </c>
      <c r="AB6964">
        <v>2475.3200000000002</v>
      </c>
      <c r="AC6964">
        <f t="shared" si="979"/>
        <v>8.0470442587434743E-3</v>
      </c>
      <c r="AD6964">
        <f t="shared" si="974"/>
        <v>8.0246442587434737E-3</v>
      </c>
      <c r="AE6964">
        <f>Sheet2!$B$17+Sheet2!$B$18*'Portfolio allocation'!K6964</f>
        <v>1.1928127833328658E-4</v>
      </c>
      <c r="AF6964">
        <f t="shared" si="980"/>
        <v>7.9053629804101879E-3</v>
      </c>
      <c r="AH6964" s="2">
        <v>42620</v>
      </c>
      <c r="AI6964">
        <v>1.5389999999999999</v>
      </c>
      <c r="AJ6964">
        <v>0.56000000000000005</v>
      </c>
      <c r="AK6964">
        <v>1.12425</v>
      </c>
      <c r="AR6964" s="3"/>
    </row>
    <row r="6965" spans="1:44" hidden="1" outlineLevel="1" x14ac:dyDescent="0.2">
      <c r="A6965" s="2">
        <v>42621</v>
      </c>
      <c r="B6965">
        <v>12.51</v>
      </c>
      <c r="E6965" s="2">
        <v>42621</v>
      </c>
      <c r="F6965">
        <v>2181.3000000000002</v>
      </c>
      <c r="G6965">
        <f t="shared" si="975"/>
        <v>-2.2230760786033921E-3</v>
      </c>
      <c r="H6965" s="2">
        <v>42621</v>
      </c>
      <c r="I6965">
        <v>4141.46</v>
      </c>
      <c r="J6965">
        <f t="shared" si="976"/>
        <v>-2.180454932044551E-3</v>
      </c>
      <c r="K6965">
        <f t="shared" si="972"/>
        <v>-2.2028549320445511E-3</v>
      </c>
      <c r="L6965">
        <v>-2.4533399808570024E-2</v>
      </c>
      <c r="N6965" s="2">
        <v>42621</v>
      </c>
      <c r="O6965">
        <v>57.43</v>
      </c>
      <c r="Q6965" s="2">
        <v>42621</v>
      </c>
      <c r="R6965">
        <v>86226.31</v>
      </c>
      <c r="S6965" s="8">
        <f t="shared" si="977"/>
        <v>-3.9895259062171506E-3</v>
      </c>
      <c r="T6965" s="9">
        <f t="shared" si="973"/>
        <v>-4.0119259062171503E-3</v>
      </c>
      <c r="U6965" s="3">
        <f>Sheet1!$B$17+Sheet1!$B$18*'Portfolio allocation'!K6965</f>
        <v>-2.0393721214550286E-3</v>
      </c>
      <c r="V6965" s="13">
        <f t="shared" si="978"/>
        <v>-1.9725537847621218E-3</v>
      </c>
      <c r="W6965" s="13"/>
      <c r="X6965" s="2">
        <v>42621</v>
      </c>
      <c r="Y6965">
        <v>151.87119999999999</v>
      </c>
      <c r="AA6965" s="2">
        <v>42621</v>
      </c>
      <c r="AB6965">
        <v>2434.89</v>
      </c>
      <c r="AC6965">
        <f t="shared" si="979"/>
        <v>-1.633324176268125E-2</v>
      </c>
      <c r="AD6965">
        <f t="shared" si="974"/>
        <v>-1.635596176268125E-2</v>
      </c>
      <c r="AE6965">
        <f>Sheet2!$B$17+Sheet2!$B$18*'Portfolio allocation'!K6965</f>
        <v>-1.9054477941218154E-3</v>
      </c>
      <c r="AF6965">
        <f t="shared" si="980"/>
        <v>-1.4450513968559436E-2</v>
      </c>
      <c r="AH6965" s="2">
        <v>42621</v>
      </c>
      <c r="AI6965">
        <v>1.6160000000000001</v>
      </c>
      <c r="AJ6965">
        <v>0.56799999999999995</v>
      </c>
      <c r="AK6965">
        <v>1.1274500000000001</v>
      </c>
      <c r="AR6965" s="3"/>
    </row>
    <row r="6966" spans="1:44" hidden="1" outlineLevel="1" x14ac:dyDescent="0.2">
      <c r="A6966" s="2">
        <v>42622</v>
      </c>
      <c r="B6966">
        <v>17.5</v>
      </c>
      <c r="E6966" s="2">
        <v>42622</v>
      </c>
      <c r="F6966">
        <v>2127.81</v>
      </c>
      <c r="G6966">
        <f t="shared" si="975"/>
        <v>-2.4522073992573334E-2</v>
      </c>
      <c r="H6966" s="2">
        <v>42622</v>
      </c>
      <c r="I6966">
        <v>4039.95</v>
      </c>
      <c r="J6966">
        <f t="shared" si="976"/>
        <v>-2.4510679808570024E-2</v>
      </c>
      <c r="K6966">
        <f t="shared" si="972"/>
        <v>-2.4533399808570024E-2</v>
      </c>
      <c r="L6966">
        <v>1.4710055604648654E-2</v>
      </c>
      <c r="N6966" s="2">
        <v>42622</v>
      </c>
      <c r="O6966">
        <v>56.21</v>
      </c>
      <c r="Q6966" s="2">
        <v>42622</v>
      </c>
      <c r="R6966">
        <v>84394.63</v>
      </c>
      <c r="S6966" s="8">
        <f t="shared" si="977"/>
        <v>-2.1242704227978582E-2</v>
      </c>
      <c r="T6966" s="9">
        <f t="shared" si="973"/>
        <v>-2.1265424227978582E-2</v>
      </c>
      <c r="U6966" s="3">
        <f>Sheet1!$B$17+Sheet1!$B$18*'Portfolio allocation'!K6966</f>
        <v>-2.7657539135071765E-2</v>
      </c>
      <c r="V6966" s="13">
        <f t="shared" si="978"/>
        <v>6.3921149070931826E-3</v>
      </c>
      <c r="W6966" s="13"/>
      <c r="X6966" s="2">
        <v>42622</v>
      </c>
      <c r="Y6966">
        <v>148.70959999999999</v>
      </c>
      <c r="AA6966" s="2">
        <v>42622</v>
      </c>
      <c r="AB6966">
        <v>2384.1999999999998</v>
      </c>
      <c r="AC6966">
        <f t="shared" si="979"/>
        <v>-2.0818188912024804E-2</v>
      </c>
      <c r="AD6966">
        <f t="shared" si="974"/>
        <v>-2.0840988912024804E-2</v>
      </c>
      <c r="AE6966">
        <f>Sheet2!$B$17+Sheet2!$B$18*'Portfolio allocation'!K6966</f>
        <v>-2.1762338002053336E-2</v>
      </c>
      <c r="AF6966">
        <f t="shared" si="980"/>
        <v>9.2134909002853163E-4</v>
      </c>
      <c r="AH6966" s="2">
        <v>42622</v>
      </c>
      <c r="AI6966">
        <v>1.671</v>
      </c>
      <c r="AJ6966">
        <v>0.56999999999999995</v>
      </c>
      <c r="AK6966">
        <v>1.1211500000000001</v>
      </c>
      <c r="AR6966" s="3"/>
    </row>
    <row r="6967" spans="1:44" hidden="1" outlineLevel="1" x14ac:dyDescent="0.2">
      <c r="A6967" s="2">
        <v>42625</v>
      </c>
      <c r="B6967">
        <v>15.16</v>
      </c>
      <c r="E6967" s="2">
        <v>42625</v>
      </c>
      <c r="F6967">
        <v>2159.04</v>
      </c>
      <c r="G6967">
        <f t="shared" si="975"/>
        <v>1.4677062331693191E-2</v>
      </c>
      <c r="H6967" s="2">
        <v>42625</v>
      </c>
      <c r="I6967">
        <v>4099.47</v>
      </c>
      <c r="J6967">
        <f t="shared" si="976"/>
        <v>1.4732855604648654E-2</v>
      </c>
      <c r="K6967">
        <f t="shared" si="972"/>
        <v>1.4710055604648654E-2</v>
      </c>
      <c r="L6967">
        <v>-1.4548748029769751E-2</v>
      </c>
      <c r="N6967" s="2">
        <v>42625</v>
      </c>
      <c r="O6967">
        <v>57.05</v>
      </c>
      <c r="Q6967" s="2">
        <v>42625</v>
      </c>
      <c r="R6967">
        <v>85655.81</v>
      </c>
      <c r="S6967" s="8">
        <f t="shared" si="977"/>
        <v>1.4943841806048574E-2</v>
      </c>
      <c r="T6967" s="9">
        <f t="shared" si="973"/>
        <v>1.4921041806048575E-2</v>
      </c>
      <c r="U6967" s="3">
        <f>Sheet1!$B$17+Sheet1!$B$18*'Portfolio allocation'!K6967</f>
        <v>1.7363547476393171E-2</v>
      </c>
      <c r="V6967" s="13">
        <f t="shared" si="978"/>
        <v>-2.4425056703445969E-3</v>
      </c>
      <c r="W6967" s="13"/>
      <c r="X6967" s="2">
        <v>42625</v>
      </c>
      <c r="Y6967">
        <v>151.19300000000001</v>
      </c>
      <c r="AA6967" s="2">
        <v>42625</v>
      </c>
      <c r="AB6967">
        <v>2424.02</v>
      </c>
      <c r="AC6967">
        <f t="shared" si="979"/>
        <v>1.6701618991695311E-2</v>
      </c>
      <c r="AD6967">
        <f t="shared" si="974"/>
        <v>1.6679138991695312E-2</v>
      </c>
      <c r="AE6967">
        <f>Sheet2!$B$17+Sheet2!$B$18*'Portfolio allocation'!K6967</f>
        <v>1.3133943742478249E-2</v>
      </c>
      <c r="AF6967">
        <f t="shared" si="980"/>
        <v>3.5451952492170629E-3</v>
      </c>
      <c r="AH6967" s="2">
        <v>42625</v>
      </c>
      <c r="AI6967">
        <v>1.6719999999999999</v>
      </c>
      <c r="AJ6967">
        <v>0.56200000000000006</v>
      </c>
      <c r="AK6967">
        <v>1.1220000000000001</v>
      </c>
      <c r="AR6967" s="3"/>
    </row>
    <row r="6968" spans="1:44" hidden="1" outlineLevel="1" x14ac:dyDescent="0.2">
      <c r="A6968" s="2">
        <v>42626</v>
      </c>
      <c r="B6968">
        <v>17.850000000000001</v>
      </c>
      <c r="E6968" s="2">
        <v>42626</v>
      </c>
      <c r="F6968">
        <v>2127.02</v>
      </c>
      <c r="G6968">
        <f t="shared" si="975"/>
        <v>-1.4830665480954464E-2</v>
      </c>
      <c r="H6968" s="2">
        <v>42626</v>
      </c>
      <c r="I6968">
        <v>4039.92</v>
      </c>
      <c r="J6968">
        <f t="shared" si="976"/>
        <v>-1.4526268029769751E-2</v>
      </c>
      <c r="K6968">
        <f t="shared" si="972"/>
        <v>-1.4548748029769751E-2</v>
      </c>
      <c r="L6968">
        <v>-5.4053697696987326E-4</v>
      </c>
      <c r="N6968" s="2">
        <v>42626</v>
      </c>
      <c r="O6968">
        <v>56.53</v>
      </c>
      <c r="Q6968" s="2">
        <v>42626</v>
      </c>
      <c r="R6968">
        <v>84875.06</v>
      </c>
      <c r="S6968" s="8">
        <f t="shared" si="977"/>
        <v>-9.1149683833472439E-3</v>
      </c>
      <c r="T6968" s="9">
        <f t="shared" si="973"/>
        <v>-9.137448383347244E-3</v>
      </c>
      <c r="U6968" s="3">
        <f>Sheet1!$B$17+Sheet1!$B$18*'Portfolio allocation'!K6968</f>
        <v>-1.6202893569705234E-2</v>
      </c>
      <c r="V6968" s="13">
        <f t="shared" si="978"/>
        <v>7.0654451863579899E-3</v>
      </c>
      <c r="W6968" s="13"/>
      <c r="X6968" s="2">
        <v>42626</v>
      </c>
      <c r="Y6968">
        <v>148.82419999999999</v>
      </c>
      <c r="AA6968" s="2">
        <v>42626</v>
      </c>
      <c r="AB6968">
        <v>2386.04</v>
      </c>
      <c r="AC6968">
        <f t="shared" si="979"/>
        <v>-1.5668187556208246E-2</v>
      </c>
      <c r="AD6968">
        <f t="shared" si="974"/>
        <v>-1.5691387556208247E-2</v>
      </c>
      <c r="AE6968">
        <f>Sheet2!$B$17+Sheet2!$B$18*'Portfolio allocation'!K6968</f>
        <v>-1.2883730908838771E-2</v>
      </c>
      <c r="AF6968">
        <f t="shared" si="980"/>
        <v>-2.8076566473694761E-3</v>
      </c>
      <c r="AH6968" s="2">
        <v>42626</v>
      </c>
      <c r="AI6968">
        <v>1.734</v>
      </c>
      <c r="AJ6968">
        <v>0.57999999999999996</v>
      </c>
      <c r="AK6968">
        <v>1.1242000000000001</v>
      </c>
      <c r="AR6968" s="3"/>
    </row>
    <row r="6969" spans="1:44" hidden="1" outlineLevel="1" x14ac:dyDescent="0.2">
      <c r="A6969" s="2">
        <v>42627</v>
      </c>
      <c r="B6969">
        <v>18.14</v>
      </c>
      <c r="E6969" s="2">
        <v>42627</v>
      </c>
      <c r="F6969">
        <v>2125.77</v>
      </c>
      <c r="G6969">
        <f t="shared" si="975"/>
        <v>-5.8767665560266469E-4</v>
      </c>
      <c r="H6969" s="2">
        <v>42627</v>
      </c>
      <c r="I6969">
        <v>4037.83</v>
      </c>
      <c r="J6969">
        <f t="shared" si="976"/>
        <v>-5.1733697696987324E-4</v>
      </c>
      <c r="K6969">
        <f t="shared" si="972"/>
        <v>-5.4053697696987326E-4</v>
      </c>
      <c r="L6969">
        <v>1.0250681150221784E-2</v>
      </c>
      <c r="N6969" s="2">
        <v>42627</v>
      </c>
      <c r="O6969">
        <v>56.26</v>
      </c>
      <c r="Q6969" s="2">
        <v>42627</v>
      </c>
      <c r="R6969">
        <v>84469.69</v>
      </c>
      <c r="S6969" s="8">
        <f t="shared" si="977"/>
        <v>-4.7760790979116674E-3</v>
      </c>
      <c r="T6969" s="9">
        <f t="shared" si="973"/>
        <v>-4.7992790979116675E-3</v>
      </c>
      <c r="U6969" s="3">
        <f>Sheet1!$B$17+Sheet1!$B$18*'Portfolio allocation'!K6969</f>
        <v>-1.323188346539476E-4</v>
      </c>
      <c r="V6969" s="13">
        <f t="shared" si="978"/>
        <v>-4.6669602632577198E-3</v>
      </c>
      <c r="W6969" s="13"/>
      <c r="X6969" s="2">
        <v>42627</v>
      </c>
      <c r="Y6969">
        <v>147.1431</v>
      </c>
      <c r="AA6969" s="2">
        <v>42627</v>
      </c>
      <c r="AB6969">
        <v>2359.09</v>
      </c>
      <c r="AC6969">
        <f t="shared" si="979"/>
        <v>-1.1294865132185472E-2</v>
      </c>
      <c r="AD6969">
        <f t="shared" si="974"/>
        <v>-1.1319505132185471E-2</v>
      </c>
      <c r="AE6969">
        <f>Sheet2!$B$17+Sheet2!$B$18*'Portfolio allocation'!K6969</f>
        <v>-4.272722589027627E-4</v>
      </c>
      <c r="AF6969">
        <f t="shared" si="980"/>
        <v>-1.0892232873282708E-2</v>
      </c>
      <c r="AH6969" s="2">
        <v>42627</v>
      </c>
      <c r="AI6969">
        <v>1.6870000000000001</v>
      </c>
      <c r="AJ6969">
        <v>0.61599999999999999</v>
      </c>
      <c r="AK6969">
        <v>1.1248</v>
      </c>
      <c r="AR6969" s="3"/>
    </row>
    <row r="6970" spans="1:44" hidden="1" outlineLevel="1" x14ac:dyDescent="0.2">
      <c r="A6970" s="2">
        <v>42628</v>
      </c>
      <c r="B6970">
        <v>16.3</v>
      </c>
      <c r="E6970" s="2">
        <v>42628</v>
      </c>
      <c r="F6970">
        <v>2147.2600000000002</v>
      </c>
      <c r="G6970">
        <f t="shared" si="975"/>
        <v>1.010927804983619E-2</v>
      </c>
      <c r="H6970" s="2">
        <v>42628</v>
      </c>
      <c r="I6970">
        <v>4079.32</v>
      </c>
      <c r="J6970">
        <f t="shared" si="976"/>
        <v>1.0275321150221783E-2</v>
      </c>
      <c r="K6970">
        <f t="shared" si="972"/>
        <v>1.0250681150221784E-2</v>
      </c>
      <c r="L6970">
        <v>-3.7869220489690184E-3</v>
      </c>
      <c r="N6970" s="2">
        <v>42628</v>
      </c>
      <c r="O6970">
        <v>57.19</v>
      </c>
      <c r="Q6970" s="2">
        <v>42628</v>
      </c>
      <c r="R6970">
        <v>85866</v>
      </c>
      <c r="S6970" s="8">
        <f t="shared" si="977"/>
        <v>1.6530308090393131E-2</v>
      </c>
      <c r="T6970" s="9">
        <f t="shared" si="973"/>
        <v>1.6505668090393132E-2</v>
      </c>
      <c r="U6970" s="3">
        <f>Sheet1!$B$17+Sheet1!$B$18*'Portfolio allocation'!K6970</f>
        <v>1.2247640086696779E-2</v>
      </c>
      <c r="V6970" s="13">
        <f t="shared" si="978"/>
        <v>4.2580280036963528E-3</v>
      </c>
      <c r="W6970" s="13"/>
      <c r="X6970" s="2">
        <v>42628</v>
      </c>
      <c r="Y6970">
        <v>148.68090000000001</v>
      </c>
      <c r="AA6970" s="2">
        <v>42628</v>
      </c>
      <c r="AB6970">
        <v>2383.7399999999998</v>
      </c>
      <c r="AC6970">
        <f t="shared" si="979"/>
        <v>1.0448944296317597E-2</v>
      </c>
      <c r="AD6970">
        <f t="shared" si="974"/>
        <v>1.0424904296317598E-2</v>
      </c>
      <c r="AE6970">
        <f>Sheet2!$B$17+Sheet2!$B$18*'Portfolio allocation'!K6970</f>
        <v>9.1685542086700298E-3</v>
      </c>
      <c r="AF6970">
        <f t="shared" si="980"/>
        <v>1.2563500876475679E-3</v>
      </c>
      <c r="AH6970" s="2">
        <v>42628</v>
      </c>
      <c r="AI6970">
        <v>1.7030000000000001</v>
      </c>
      <c r="AJ6970">
        <v>0.60099999999999998</v>
      </c>
      <c r="AK6970">
        <v>1.1244000000000001</v>
      </c>
      <c r="AR6970" s="3"/>
    </row>
    <row r="6971" spans="1:44" hidden="1" outlineLevel="1" x14ac:dyDescent="0.2">
      <c r="A6971" s="2">
        <v>42629</v>
      </c>
      <c r="B6971">
        <v>15.37</v>
      </c>
      <c r="E6971" s="2">
        <v>42629</v>
      </c>
      <c r="F6971">
        <v>2139.16</v>
      </c>
      <c r="G6971">
        <f t="shared" si="975"/>
        <v>-3.7722492851356426E-3</v>
      </c>
      <c r="H6971" s="2">
        <v>42629</v>
      </c>
      <c r="I6971">
        <v>4063.97</v>
      </c>
      <c r="J6971">
        <f t="shared" si="976"/>
        <v>-3.7628820489690185E-3</v>
      </c>
      <c r="K6971">
        <f t="shared" si="972"/>
        <v>-3.7869220489690184E-3</v>
      </c>
      <c r="L6971">
        <v>-3.1821944256423803E-5</v>
      </c>
      <c r="N6971" s="2">
        <v>42629</v>
      </c>
      <c r="O6971">
        <v>57.25</v>
      </c>
      <c r="Q6971" s="2">
        <v>42629</v>
      </c>
      <c r="R6971">
        <v>85956.06</v>
      </c>
      <c r="S6971" s="8">
        <f t="shared" si="977"/>
        <v>1.0488435469220292E-3</v>
      </c>
      <c r="T6971" s="9">
        <f t="shared" si="973"/>
        <v>1.0248035469220293E-3</v>
      </c>
      <c r="U6971" s="3">
        <f>Sheet1!$B$17+Sheet1!$B$18*'Portfolio allocation'!K6971</f>
        <v>-3.856654063590224E-3</v>
      </c>
      <c r="V6971" s="13">
        <f t="shared" si="978"/>
        <v>4.8814576105122532E-3</v>
      </c>
      <c r="W6971" s="13"/>
      <c r="X6971" s="2">
        <v>42629</v>
      </c>
      <c r="Y6971">
        <v>146.9425</v>
      </c>
      <c r="AA6971" s="2">
        <v>42629</v>
      </c>
      <c r="AB6971">
        <v>2355.87</v>
      </c>
      <c r="AC6971">
        <f t="shared" si="979"/>
        <v>-1.169171134435798E-2</v>
      </c>
      <c r="AD6971">
        <f t="shared" si="974"/>
        <v>-1.1716151344357981E-2</v>
      </c>
      <c r="AE6971">
        <f>Sheet2!$B$17+Sheet2!$B$18*'Portfolio allocation'!K6971</f>
        <v>-3.3140406876982645E-3</v>
      </c>
      <c r="AF6971">
        <f t="shared" si="980"/>
        <v>-8.402110656659717E-3</v>
      </c>
      <c r="AH6971" s="2">
        <v>42629</v>
      </c>
      <c r="AI6971">
        <v>1.7010000000000001</v>
      </c>
      <c r="AJ6971">
        <v>0.61099999999999999</v>
      </c>
      <c r="AK6971">
        <v>1.1163000000000001</v>
      </c>
      <c r="AR6971" s="3"/>
    </row>
    <row r="6972" spans="1:44" hidden="1" outlineLevel="1" x14ac:dyDescent="0.2">
      <c r="A6972" s="2">
        <v>42632</v>
      </c>
      <c r="B6972">
        <v>15.53</v>
      </c>
      <c r="E6972" s="2">
        <v>42632</v>
      </c>
      <c r="F6972">
        <v>2139.12</v>
      </c>
      <c r="G6972">
        <f t="shared" si="975"/>
        <v>-1.8698928551330596E-5</v>
      </c>
      <c r="H6972" s="2">
        <v>42632</v>
      </c>
      <c r="I6972">
        <v>4063.94</v>
      </c>
      <c r="J6972">
        <f t="shared" si="976"/>
        <v>-7.3819442564238003E-6</v>
      </c>
      <c r="K6972">
        <f t="shared" si="972"/>
        <v>-3.1821944256423803E-5</v>
      </c>
      <c r="L6972">
        <v>2.8560394749922784E-4</v>
      </c>
      <c r="N6972" s="2">
        <v>42632</v>
      </c>
      <c r="O6972">
        <v>56.93</v>
      </c>
      <c r="Q6972" s="2">
        <v>42632</v>
      </c>
      <c r="R6972">
        <v>85475.63</v>
      </c>
      <c r="S6972" s="8">
        <f t="shared" si="977"/>
        <v>-5.5892510661842421E-3</v>
      </c>
      <c r="T6972" s="9">
        <f t="shared" si="973"/>
        <v>-5.6136910661842418E-3</v>
      </c>
      <c r="U6972" s="3">
        <f>Sheet1!$B$17+Sheet1!$B$18*'Portfolio allocation'!K6972</f>
        <v>4.5129194342834791E-4</v>
      </c>
      <c r="V6972" s="13">
        <f t="shared" si="978"/>
        <v>-6.0649830096125897E-3</v>
      </c>
      <c r="W6972" s="13"/>
      <c r="X6972" s="2">
        <v>42632</v>
      </c>
      <c r="Y6972">
        <v>147.9263</v>
      </c>
      <c r="AA6972" s="2">
        <v>42632</v>
      </c>
      <c r="AB6972">
        <v>2371.65</v>
      </c>
      <c r="AC6972">
        <f t="shared" si="979"/>
        <v>6.6981624622750591E-3</v>
      </c>
      <c r="AD6972">
        <f t="shared" si="974"/>
        <v>6.6737224622750594E-3</v>
      </c>
      <c r="AE6972">
        <f>Sheet2!$B$17+Sheet2!$B$18*'Portfolio allocation'!K6972</f>
        <v>2.5090126680324873E-5</v>
      </c>
      <c r="AF6972">
        <f t="shared" si="980"/>
        <v>6.6486323355947341E-3</v>
      </c>
      <c r="AH6972" s="2">
        <v>42632</v>
      </c>
      <c r="AI6972">
        <v>1.698</v>
      </c>
      <c r="AJ6972">
        <v>0.61099999999999999</v>
      </c>
      <c r="AK6972">
        <v>1.1183000000000001</v>
      </c>
      <c r="AR6972" s="3"/>
    </row>
    <row r="6973" spans="1:44" hidden="1" outlineLevel="1" x14ac:dyDescent="0.2">
      <c r="A6973" s="2">
        <v>42633</v>
      </c>
      <c r="B6973">
        <v>15.92</v>
      </c>
      <c r="E6973" s="2">
        <v>42633</v>
      </c>
      <c r="F6973">
        <v>2139.7600000000002</v>
      </c>
      <c r="G6973">
        <f t="shared" si="975"/>
        <v>2.9918845132592686E-4</v>
      </c>
      <c r="H6973" s="2">
        <v>42633</v>
      </c>
      <c r="I6973">
        <v>4065.2</v>
      </c>
      <c r="J6973">
        <f t="shared" si="976"/>
        <v>3.1004394749922781E-4</v>
      </c>
      <c r="K6973">
        <f t="shared" si="972"/>
        <v>2.8560394749922784E-4</v>
      </c>
      <c r="L6973">
        <v>1.0904591569418655E-2</v>
      </c>
      <c r="N6973" s="2">
        <v>42633</v>
      </c>
      <c r="O6973">
        <v>56.81</v>
      </c>
      <c r="Q6973" s="2">
        <v>42633</v>
      </c>
      <c r="R6973">
        <v>85295.44</v>
      </c>
      <c r="S6973" s="8">
        <f t="shared" si="977"/>
        <v>-2.1080862463371819E-3</v>
      </c>
      <c r="T6973" s="9">
        <f t="shared" si="973"/>
        <v>-2.132526246337182E-3</v>
      </c>
      <c r="U6973" s="3">
        <f>Sheet1!$B$17+Sheet1!$B$18*'Portfolio allocation'!K6973</f>
        <v>8.1545097109233351E-4</v>
      </c>
      <c r="V6973" s="13">
        <f t="shared" si="978"/>
        <v>-2.9479772174295154E-3</v>
      </c>
      <c r="W6973" s="13"/>
      <c r="X6973" s="2">
        <v>42633</v>
      </c>
      <c r="Y6973">
        <v>147.52520000000001</v>
      </c>
      <c r="AA6973" s="2">
        <v>42633</v>
      </c>
      <c r="AB6973">
        <v>2365.21</v>
      </c>
      <c r="AC6973">
        <f t="shared" si="979"/>
        <v>-2.7154091033668726E-3</v>
      </c>
      <c r="AD6973">
        <f t="shared" si="974"/>
        <v>-2.7401691033668726E-3</v>
      </c>
      <c r="AE6973">
        <f>Sheet2!$B$17+Sheet2!$B$18*'Portfolio allocation'!K6973</f>
        <v>3.0735332789637423E-4</v>
      </c>
      <c r="AF6973">
        <f t="shared" si="980"/>
        <v>-3.0475224312632469E-3</v>
      </c>
      <c r="AH6973" s="2">
        <v>42633</v>
      </c>
      <c r="AI6973">
        <v>1.6870000000000001</v>
      </c>
      <c r="AJ6973">
        <v>0.61899999999999999</v>
      </c>
      <c r="AK6973">
        <v>1.1170500000000001</v>
      </c>
      <c r="AR6973" s="3"/>
    </row>
    <row r="6974" spans="1:44" hidden="1" outlineLevel="1" x14ac:dyDescent="0.2">
      <c r="A6974" s="2">
        <v>42634</v>
      </c>
      <c r="B6974">
        <v>13.3</v>
      </c>
      <c r="E6974" s="2">
        <v>42634</v>
      </c>
      <c r="F6974">
        <v>2163.12</v>
      </c>
      <c r="G6974">
        <f t="shared" si="975"/>
        <v>1.0917112199498868E-2</v>
      </c>
      <c r="H6974" s="2">
        <v>42634</v>
      </c>
      <c r="I6974">
        <v>4109.63</v>
      </c>
      <c r="J6974">
        <f t="shared" si="976"/>
        <v>1.0929351569418655E-2</v>
      </c>
      <c r="K6974">
        <f t="shared" si="972"/>
        <v>1.0904591569418655E-2</v>
      </c>
      <c r="L6974">
        <v>6.4915617198628966E-3</v>
      </c>
      <c r="N6974" s="2">
        <v>42634</v>
      </c>
      <c r="O6974">
        <v>57.76</v>
      </c>
      <c r="Q6974" s="2">
        <v>42634</v>
      </c>
      <c r="R6974">
        <v>86721.81</v>
      </c>
      <c r="S6974" s="8">
        <f t="shared" si="977"/>
        <v>1.6722699361185089E-2</v>
      </c>
      <c r="T6974" s="9">
        <f t="shared" si="973"/>
        <v>1.6697939361185091E-2</v>
      </c>
      <c r="U6974" s="3">
        <f>Sheet1!$B$17+Sheet1!$B$18*'Portfolio allocation'!K6974</f>
        <v>1.2997822691893294E-2</v>
      </c>
      <c r="V6974" s="13">
        <f t="shared" si="978"/>
        <v>3.7001166692917972E-3</v>
      </c>
      <c r="W6974" s="13"/>
      <c r="X6974" s="2">
        <v>42634</v>
      </c>
      <c r="Y6974">
        <v>148.55670000000001</v>
      </c>
      <c r="AA6974" s="2">
        <v>42634</v>
      </c>
      <c r="AB6974">
        <v>2381.75</v>
      </c>
      <c r="AC6974">
        <f t="shared" si="979"/>
        <v>6.9930365591215349E-3</v>
      </c>
      <c r="AD6974">
        <f t="shared" si="974"/>
        <v>6.9681965591215349E-3</v>
      </c>
      <c r="AE6974">
        <f>Sheet2!$B$17+Sheet2!$B$18*'Portfolio allocation'!K6974</f>
        <v>9.7500280361835067E-3</v>
      </c>
      <c r="AF6974">
        <f t="shared" si="980"/>
        <v>-2.7818314770619718E-3</v>
      </c>
      <c r="AH6974" s="2">
        <v>42634</v>
      </c>
      <c r="AI6974">
        <v>1.6679999999999999</v>
      </c>
      <c r="AJ6974">
        <v>0.621</v>
      </c>
      <c r="AK6974">
        <v>1.1140000000000001</v>
      </c>
      <c r="AR6974" s="3"/>
    </row>
    <row r="6975" spans="1:44" hidden="1" outlineLevel="1" x14ac:dyDescent="0.2">
      <c r="A6975" s="2">
        <v>42635</v>
      </c>
      <c r="B6975">
        <v>12.02</v>
      </c>
      <c r="E6975" s="2">
        <v>42635</v>
      </c>
      <c r="F6975">
        <v>2177.1799999999998</v>
      </c>
      <c r="G6975">
        <f t="shared" si="975"/>
        <v>6.4998705573431348E-3</v>
      </c>
      <c r="H6975" s="2">
        <v>42635</v>
      </c>
      <c r="I6975">
        <v>4136.41</v>
      </c>
      <c r="J6975">
        <f t="shared" si="976"/>
        <v>6.5164017198628965E-3</v>
      </c>
      <c r="K6975">
        <f t="shared" si="972"/>
        <v>6.4915617198628966E-3</v>
      </c>
      <c r="L6975">
        <v>-5.757961218351205E-3</v>
      </c>
      <c r="N6975" s="2">
        <v>42635</v>
      </c>
      <c r="O6975">
        <v>57.82</v>
      </c>
      <c r="Q6975" s="2">
        <v>42635</v>
      </c>
      <c r="R6975">
        <v>86811.88</v>
      </c>
      <c r="S6975" s="8">
        <f t="shared" si="977"/>
        <v>1.038608396203955E-3</v>
      </c>
      <c r="T6975" s="9">
        <f t="shared" si="973"/>
        <v>1.013768396203955E-3</v>
      </c>
      <c r="U6975" s="3">
        <f>Sheet1!$B$17+Sheet1!$B$18*'Portfolio allocation'!K6975</f>
        <v>7.9350830074335216E-3</v>
      </c>
      <c r="V6975" s="13">
        <f t="shared" si="978"/>
        <v>-6.9213146112295666E-3</v>
      </c>
      <c r="W6975" s="13"/>
      <c r="X6975" s="2">
        <v>42635</v>
      </c>
      <c r="Y6975">
        <v>149.11070000000001</v>
      </c>
      <c r="AA6975" s="2">
        <v>42635</v>
      </c>
      <c r="AB6975">
        <v>2390.63</v>
      </c>
      <c r="AC6975">
        <f t="shared" si="979"/>
        <v>3.7283510024141986E-3</v>
      </c>
      <c r="AD6975">
        <f t="shared" si="974"/>
        <v>3.7048310024141986E-3</v>
      </c>
      <c r="AE6975">
        <f>Sheet2!$B$17+Sheet2!$B$18*'Portfolio allocation'!K6975</f>
        <v>5.8258493073844843E-3</v>
      </c>
      <c r="AF6975">
        <f t="shared" si="980"/>
        <v>-2.1210183049702857E-3</v>
      </c>
      <c r="AH6975" s="2">
        <v>42635</v>
      </c>
      <c r="AI6975">
        <v>1.6319999999999999</v>
      </c>
      <c r="AJ6975">
        <v>0.58799999999999997</v>
      </c>
      <c r="AK6975">
        <v>1.1241000000000001</v>
      </c>
      <c r="AR6975" s="3"/>
    </row>
    <row r="6976" spans="1:44" hidden="1" outlineLevel="1" x14ac:dyDescent="0.2">
      <c r="A6976" s="2">
        <v>42636</v>
      </c>
      <c r="B6976">
        <v>12.29</v>
      </c>
      <c r="E6976" s="2">
        <v>42636</v>
      </c>
      <c r="F6976">
        <v>2164.69</v>
      </c>
      <c r="G6976">
        <f t="shared" si="975"/>
        <v>-5.7367787688660243E-3</v>
      </c>
      <c r="H6976" s="2">
        <v>42636</v>
      </c>
      <c r="I6976">
        <v>4112.6899999999996</v>
      </c>
      <c r="J6976">
        <f t="shared" si="976"/>
        <v>-5.734441218351205E-3</v>
      </c>
      <c r="K6976">
        <f t="shared" si="972"/>
        <v>-5.757961218351205E-3</v>
      </c>
      <c r="L6976">
        <v>-8.52870212216323E-3</v>
      </c>
      <c r="N6976" s="2">
        <v>42636</v>
      </c>
      <c r="O6976">
        <v>57.43</v>
      </c>
      <c r="Q6976" s="2">
        <v>42636</v>
      </c>
      <c r="R6976">
        <v>86226.31</v>
      </c>
      <c r="S6976" s="8">
        <f t="shared" si="977"/>
        <v>-6.7452749554555158E-3</v>
      </c>
      <c r="T6976" s="9">
        <f t="shared" si="973"/>
        <v>-6.7687949554555158E-3</v>
      </c>
      <c r="U6976" s="3">
        <f>Sheet1!$B$17+Sheet1!$B$18*'Portfolio allocation'!K6976</f>
        <v>-6.1178801514809172E-3</v>
      </c>
      <c r="V6976" s="13">
        <f t="shared" si="978"/>
        <v>-6.5091480397459853E-4</v>
      </c>
      <c r="W6976" s="13"/>
      <c r="X6976" s="2">
        <v>42636</v>
      </c>
      <c r="Y6976">
        <v>148.03139999999999</v>
      </c>
      <c r="AA6976" s="2">
        <v>42636</v>
      </c>
      <c r="AB6976">
        <v>2373.33</v>
      </c>
      <c r="AC6976">
        <f t="shared" si="979"/>
        <v>-7.2365861718459712E-3</v>
      </c>
      <c r="AD6976">
        <f t="shared" si="974"/>
        <v>-7.2599061718459715E-3</v>
      </c>
      <c r="AE6976">
        <f>Sheet2!$B$17+Sheet2!$B$18*'Portfolio allocation'!K6976</f>
        <v>-5.066739002870072E-3</v>
      </c>
      <c r="AF6976">
        <f t="shared" si="980"/>
        <v>-2.1931671689758995E-3</v>
      </c>
      <c r="AH6976" s="2">
        <v>42636</v>
      </c>
      <c r="AI6976">
        <v>1.615</v>
      </c>
      <c r="AJ6976">
        <v>0.58299999999999996</v>
      </c>
      <c r="AK6976">
        <v>1.12195</v>
      </c>
      <c r="AR6976" s="3"/>
    </row>
    <row r="6977" spans="1:44" hidden="1" outlineLevel="1" x14ac:dyDescent="0.2">
      <c r="A6977" s="2">
        <v>42639</v>
      </c>
      <c r="B6977">
        <v>14.5</v>
      </c>
      <c r="E6977" s="2">
        <v>42639</v>
      </c>
      <c r="F6977">
        <v>2146.1</v>
      </c>
      <c r="G6977">
        <f t="shared" si="975"/>
        <v>-8.58783474770064E-3</v>
      </c>
      <c r="H6977" s="2">
        <v>42639</v>
      </c>
      <c r="I6977">
        <v>4077.71</v>
      </c>
      <c r="J6977">
        <f t="shared" si="976"/>
        <v>-8.5053821221632298E-3</v>
      </c>
      <c r="K6977">
        <f t="shared" si="972"/>
        <v>-8.52870212216323E-3</v>
      </c>
      <c r="L6977">
        <v>6.4682685489650272E-3</v>
      </c>
      <c r="N6977" s="2">
        <v>42639</v>
      </c>
      <c r="O6977">
        <v>56.9</v>
      </c>
      <c r="Q6977" s="2">
        <v>42639</v>
      </c>
      <c r="R6977">
        <v>85430.56</v>
      </c>
      <c r="S6977" s="8">
        <f t="shared" si="977"/>
        <v>-9.2286217512961288E-3</v>
      </c>
      <c r="T6977" s="9">
        <f t="shared" si="973"/>
        <v>-9.2519417512961291E-3</v>
      </c>
      <c r="U6977" s="3">
        <f>Sheet1!$B$17+Sheet1!$B$18*'Portfolio allocation'!K6977</f>
        <v>-9.296544336246668E-3</v>
      </c>
      <c r="V6977" s="13">
        <f t="shared" si="978"/>
        <v>4.4602584950538884E-5</v>
      </c>
      <c r="W6977" s="13"/>
      <c r="X6977" s="2">
        <v>42639</v>
      </c>
      <c r="Y6977">
        <v>147.0762</v>
      </c>
      <c r="AA6977" s="2">
        <v>42639</v>
      </c>
      <c r="AB6977">
        <v>2358.02</v>
      </c>
      <c r="AC6977">
        <f t="shared" si="979"/>
        <v>-6.4508517568142576E-3</v>
      </c>
      <c r="AD6977">
        <f t="shared" si="974"/>
        <v>-6.4739717568142573E-3</v>
      </c>
      <c r="AE6977">
        <f>Sheet2!$B$17+Sheet2!$B$18*'Portfolio allocation'!K6977</f>
        <v>-7.5305525025333598E-3</v>
      </c>
      <c r="AF6977">
        <f t="shared" si="980"/>
        <v>1.0565807457191025E-3</v>
      </c>
      <c r="AH6977" s="2">
        <v>42639</v>
      </c>
      <c r="AI6977">
        <v>1.589</v>
      </c>
      <c r="AJ6977">
        <v>0.57799999999999996</v>
      </c>
      <c r="AK6977">
        <v>1.1267499999999999</v>
      </c>
      <c r="AR6977" s="3"/>
    </row>
    <row r="6978" spans="1:44" hidden="1" outlineLevel="1" x14ac:dyDescent="0.2">
      <c r="A6978" s="2">
        <v>42640</v>
      </c>
      <c r="B6978">
        <v>13.1</v>
      </c>
      <c r="E6978" s="2">
        <v>42640</v>
      </c>
      <c r="F6978">
        <v>2159.9299999999998</v>
      </c>
      <c r="G6978">
        <f t="shared" si="975"/>
        <v>6.4442477051396274E-3</v>
      </c>
      <c r="H6978" s="2">
        <v>42640</v>
      </c>
      <c r="I6978">
        <v>4104.18</v>
      </c>
      <c r="J6978">
        <f t="shared" si="976"/>
        <v>6.4913885489650269E-3</v>
      </c>
      <c r="K6978">
        <f t="shared" si="972"/>
        <v>6.4682685489650272E-3</v>
      </c>
      <c r="L6978">
        <v>5.4956437969094097E-3</v>
      </c>
      <c r="N6978" s="2">
        <v>42640</v>
      </c>
      <c r="O6978">
        <v>57.95</v>
      </c>
      <c r="Q6978" s="2">
        <v>42640</v>
      </c>
      <c r="R6978">
        <v>87007.06</v>
      </c>
      <c r="S6978" s="8">
        <f t="shared" si="977"/>
        <v>1.8453583822931829E-2</v>
      </c>
      <c r="T6978" s="9">
        <f t="shared" si="973"/>
        <v>1.8430463822931828E-2</v>
      </c>
      <c r="U6978" s="3">
        <f>Sheet1!$B$17+Sheet1!$B$18*'Portfolio allocation'!K6978</f>
        <v>7.9083604914520315E-3</v>
      </c>
      <c r="V6978" s="13">
        <f t="shared" si="978"/>
        <v>1.0522103331479796E-2</v>
      </c>
      <c r="W6978" s="13"/>
      <c r="X6978" s="2">
        <v>42640</v>
      </c>
      <c r="Y6978">
        <v>149.74109999999999</v>
      </c>
      <c r="AA6978" s="2">
        <v>42640</v>
      </c>
      <c r="AB6978">
        <v>2400.7399999999998</v>
      </c>
      <c r="AC6978">
        <f t="shared" si="979"/>
        <v>1.8116894682826956E-2</v>
      </c>
      <c r="AD6978">
        <f t="shared" si="974"/>
        <v>1.8093774682826955E-2</v>
      </c>
      <c r="AE6978">
        <f>Sheet2!$B$17+Sheet2!$B$18*'Portfolio allocation'!K6978</f>
        <v>5.8051364255595622E-3</v>
      </c>
      <c r="AF6978">
        <f t="shared" si="980"/>
        <v>1.2288638257267392E-2</v>
      </c>
      <c r="AH6978" s="2">
        <v>42640</v>
      </c>
      <c r="AI6978">
        <v>1.556</v>
      </c>
      <c r="AJ6978">
        <v>0.57799999999999996</v>
      </c>
      <c r="AK6978">
        <v>1.1196999999999999</v>
      </c>
      <c r="AR6978" s="3"/>
    </row>
    <row r="6979" spans="1:44" hidden="1" outlineLevel="1" x14ac:dyDescent="0.2">
      <c r="A6979" s="2">
        <v>42641</v>
      </c>
      <c r="B6979">
        <v>12.39</v>
      </c>
      <c r="E6979" s="2">
        <v>42641</v>
      </c>
      <c r="F6979">
        <v>2171.37</v>
      </c>
      <c r="G6979">
        <f t="shared" si="975"/>
        <v>5.2964679410907323E-3</v>
      </c>
      <c r="H6979" s="2">
        <v>42641</v>
      </c>
      <c r="I6979">
        <v>4126.83</v>
      </c>
      <c r="J6979">
        <f t="shared" si="976"/>
        <v>5.5187637969094094E-3</v>
      </c>
      <c r="K6979">
        <f t="shared" si="972"/>
        <v>5.4956437969094097E-3</v>
      </c>
      <c r="L6979">
        <v>-9.3187902195148182E-3</v>
      </c>
      <c r="N6979" s="2">
        <v>42641</v>
      </c>
      <c r="O6979">
        <v>58.03</v>
      </c>
      <c r="Q6979" s="2">
        <v>42641</v>
      </c>
      <c r="R6979">
        <v>87127.19</v>
      </c>
      <c r="S6979" s="8">
        <f t="shared" si="977"/>
        <v>1.3806925552939386E-3</v>
      </c>
      <c r="T6979" s="9">
        <f t="shared" si="973"/>
        <v>1.3575725552939387E-3</v>
      </c>
      <c r="U6979" s="3">
        <f>Sheet1!$B$17+Sheet1!$B$18*'Portfolio allocation'!K6979</f>
        <v>6.7925407263046203E-3</v>
      </c>
      <c r="V6979" s="13">
        <f t="shared" si="978"/>
        <v>-5.4349681710106814E-3</v>
      </c>
      <c r="W6979" s="13"/>
      <c r="X6979" s="2">
        <v>42641</v>
      </c>
      <c r="Y6979">
        <v>151.19300000000001</v>
      </c>
      <c r="AA6979" s="2">
        <v>42641</v>
      </c>
      <c r="AB6979">
        <v>2424.02</v>
      </c>
      <c r="AC6979">
        <f t="shared" si="979"/>
        <v>9.6970100885560573E-3</v>
      </c>
      <c r="AD6979">
        <f t="shared" si="974"/>
        <v>9.6734900885560565E-3</v>
      </c>
      <c r="AE6979">
        <f>Sheet2!$B$17+Sheet2!$B$18*'Portfolio allocation'!K6979</f>
        <v>4.9402536821300585E-3</v>
      </c>
      <c r="AF6979">
        <f t="shared" si="980"/>
        <v>4.7332364064259979E-3</v>
      </c>
      <c r="AH6979" s="2">
        <v>42641</v>
      </c>
      <c r="AI6979">
        <v>1.5669999999999999</v>
      </c>
      <c r="AJ6979">
        <v>0.58799999999999997</v>
      </c>
      <c r="AK6979">
        <v>1.1191</v>
      </c>
      <c r="AR6979" s="3"/>
    </row>
    <row r="6980" spans="1:44" hidden="1" outlineLevel="1" x14ac:dyDescent="0.2">
      <c r="A6980" s="2">
        <v>42642</v>
      </c>
      <c r="B6980">
        <v>14.02</v>
      </c>
      <c r="E6980" s="2">
        <v>42642</v>
      </c>
      <c r="F6980">
        <v>2151.13</v>
      </c>
      <c r="G6980">
        <f t="shared" si="975"/>
        <v>-9.3213040614910092E-3</v>
      </c>
      <c r="H6980" s="2">
        <v>42642</v>
      </c>
      <c r="I6980">
        <v>4088.47</v>
      </c>
      <c r="J6980">
        <f t="shared" si="976"/>
        <v>-9.2952702195148174E-3</v>
      </c>
      <c r="K6980">
        <f t="shared" ref="K6980:K7043" si="981">J6980-(AJ6979/25000)</f>
        <v>-9.3187902195148182E-3</v>
      </c>
      <c r="L6980">
        <v>7.9479970492630798E-3</v>
      </c>
      <c r="N6980" s="2">
        <v>42642</v>
      </c>
      <c r="O6980">
        <v>57.4</v>
      </c>
      <c r="Q6980" s="2">
        <v>42642</v>
      </c>
      <c r="R6980">
        <v>86181.25</v>
      </c>
      <c r="S6980" s="8">
        <f t="shared" si="977"/>
        <v>-1.0857001126743593E-2</v>
      </c>
      <c r="T6980" s="9">
        <f t="shared" ref="T6980:T7043" si="982">S6980-(AJ6979/100/250)</f>
        <v>-1.0880521126743594E-2</v>
      </c>
      <c r="U6980" s="3">
        <f>Sheet1!$B$17+Sheet1!$B$18*'Portfolio allocation'!K6980</f>
        <v>-1.0202953425023592E-2</v>
      </c>
      <c r="V6980" s="13">
        <f t="shared" si="978"/>
        <v>-6.77567701720002E-4</v>
      </c>
      <c r="W6980" s="13"/>
      <c r="X6980" s="2">
        <v>42642</v>
      </c>
      <c r="Y6980">
        <v>151.02109999999999</v>
      </c>
      <c r="AA6980" s="2">
        <v>42642</v>
      </c>
      <c r="AB6980">
        <v>2421.2600000000002</v>
      </c>
      <c r="AC6980">
        <f t="shared" si="979"/>
        <v>-1.1386044669597917E-3</v>
      </c>
      <c r="AD6980">
        <f t="shared" ref="AD6980:AD7043" si="983">AC6980-AJ6980/25000</f>
        <v>-1.1618044669597916E-3</v>
      </c>
      <c r="AE6980">
        <f>Sheet2!$B$17+Sheet2!$B$18*'Portfolio allocation'!K6980</f>
        <v>-8.233118995668795E-3</v>
      </c>
      <c r="AF6980">
        <f t="shared" si="980"/>
        <v>7.0713145287090032E-3</v>
      </c>
      <c r="AH6980" s="2">
        <v>42642</v>
      </c>
      <c r="AI6980">
        <v>1.556</v>
      </c>
      <c r="AJ6980">
        <v>0.57999999999999996</v>
      </c>
      <c r="AK6980">
        <v>1.1229499999999999</v>
      </c>
      <c r="AR6980" s="3"/>
    </row>
    <row r="6981" spans="1:44" hidden="1" outlineLevel="1" x14ac:dyDescent="0.2">
      <c r="A6981" s="2">
        <v>42643</v>
      </c>
      <c r="B6981">
        <v>13.29</v>
      </c>
      <c r="E6981" s="2">
        <v>42643</v>
      </c>
      <c r="F6981">
        <v>2168.27</v>
      </c>
      <c r="G6981">
        <f t="shared" ref="G6981:G7044" si="984">(F6981/F6980)-1</f>
        <v>7.9679052405015049E-3</v>
      </c>
      <c r="H6981" s="2">
        <v>42643</v>
      </c>
      <c r="I6981">
        <v>4121.0600000000004</v>
      </c>
      <c r="J6981">
        <f t="shared" ref="J6981:J7044" si="985">(I6981/I6980)-1</f>
        <v>7.971197049263079E-3</v>
      </c>
      <c r="K6981">
        <f t="shared" si="981"/>
        <v>7.9479970492630798E-3</v>
      </c>
      <c r="L6981">
        <v>-3.1612622828108236E-3</v>
      </c>
      <c r="N6981" s="2">
        <v>42643</v>
      </c>
      <c r="O6981">
        <v>57.6</v>
      </c>
      <c r="Q6981" s="2">
        <v>42643</v>
      </c>
      <c r="R6981">
        <v>86481.56</v>
      </c>
      <c r="S6981" s="8">
        <f t="shared" ref="S6981:S7044" si="986">R6981/R6980-1</f>
        <v>3.484632678221633E-3</v>
      </c>
      <c r="T6981" s="9">
        <f t="shared" si="982"/>
        <v>3.4614326782216329E-3</v>
      </c>
      <c r="U6981" s="3">
        <f>Sheet1!$B$17+Sheet1!$B$18*'Portfolio allocation'!K6981</f>
        <v>9.6059425283012111E-3</v>
      </c>
      <c r="V6981" s="13">
        <f t="shared" ref="V6981:V7044" si="987">T6981-U6981</f>
        <v>-6.1445098500795782E-3</v>
      </c>
      <c r="W6981" s="13"/>
      <c r="X6981" s="2">
        <v>42643</v>
      </c>
      <c r="Y6981">
        <v>151.72790000000001</v>
      </c>
      <c r="AA6981" s="2">
        <v>42643</v>
      </c>
      <c r="AB6981">
        <v>2432.59</v>
      </c>
      <c r="AC6981">
        <f t="shared" ref="AC6981:AC7044" si="988">AB6981/AB6980-1</f>
        <v>4.6793818094710282E-3</v>
      </c>
      <c r="AD6981">
        <f t="shared" si="983"/>
        <v>4.6556618094710286E-3</v>
      </c>
      <c r="AE6981">
        <f>Sheet2!$B$17+Sheet2!$B$18*'Portfolio allocation'!K6981</f>
        <v>7.1209487593129435E-3</v>
      </c>
      <c r="AF6981">
        <f t="shared" ref="AF6981:AF7044" si="989">AD6981-AE6981</f>
        <v>-2.4652869498419149E-3</v>
      </c>
      <c r="AH6981" s="2">
        <v>42643</v>
      </c>
      <c r="AI6981">
        <v>1.6060000000000001</v>
      </c>
      <c r="AJ6981">
        <v>0.59299999999999997</v>
      </c>
      <c r="AK6981">
        <v>1.1237999999999999</v>
      </c>
      <c r="AR6981" s="3"/>
    </row>
    <row r="6982" spans="1:44" hidden="1" outlineLevel="1" x14ac:dyDescent="0.2">
      <c r="A6982" s="2">
        <v>42646</v>
      </c>
      <c r="B6982">
        <v>13.57</v>
      </c>
      <c r="E6982" s="2">
        <v>42646</v>
      </c>
      <c r="F6982">
        <v>2161.1999999999998</v>
      </c>
      <c r="G6982">
        <f t="shared" si="984"/>
        <v>-3.2606640316935609E-3</v>
      </c>
      <c r="H6982" s="2">
        <v>42646</v>
      </c>
      <c r="I6982">
        <v>4108.13</v>
      </c>
      <c r="J6982">
        <f t="shared" si="985"/>
        <v>-3.1375422828108235E-3</v>
      </c>
      <c r="K6982">
        <f t="shared" si="981"/>
        <v>-3.1612622828108236E-3</v>
      </c>
      <c r="L6982">
        <v>-4.883218318991904E-3</v>
      </c>
      <c r="N6982" s="2">
        <v>42646</v>
      </c>
      <c r="O6982">
        <v>57.42</v>
      </c>
      <c r="Q6982" s="2">
        <v>42646</v>
      </c>
      <c r="R6982">
        <v>86211.31</v>
      </c>
      <c r="S6982" s="8">
        <f t="shared" si="986"/>
        <v>-3.1249436296014732E-3</v>
      </c>
      <c r="T6982" s="9">
        <f t="shared" si="982"/>
        <v>-3.1486636296014733E-3</v>
      </c>
      <c r="U6982" s="3">
        <f>Sheet1!$B$17+Sheet1!$B$18*'Portfolio allocation'!K6982</f>
        <v>-3.1388813235264379E-3</v>
      </c>
      <c r="V6982" s="13">
        <f t="shared" si="987"/>
        <v>-9.7823060750353887E-6</v>
      </c>
      <c r="W6982" s="13"/>
      <c r="X6982" s="2">
        <v>42646</v>
      </c>
      <c r="Y6982">
        <v>150.54349999999999</v>
      </c>
      <c r="AA6982" s="2">
        <v>42646</v>
      </c>
      <c r="AB6982">
        <v>2413.61</v>
      </c>
      <c r="AC6982">
        <f t="shared" si="988"/>
        <v>-7.8023834678264681E-3</v>
      </c>
      <c r="AD6982">
        <f t="shared" si="983"/>
        <v>-7.8269434678264679E-3</v>
      </c>
      <c r="AE6982">
        <f>Sheet2!$B$17+Sheet2!$B$18*'Portfolio allocation'!K6982</f>
        <v>-2.757688061606122E-3</v>
      </c>
      <c r="AF6982">
        <f t="shared" si="989"/>
        <v>-5.0692554062203455E-3</v>
      </c>
      <c r="AH6982" s="2">
        <v>42646</v>
      </c>
      <c r="AI6982">
        <v>1.6240000000000001</v>
      </c>
      <c r="AJ6982">
        <v>0.61399999999999999</v>
      </c>
      <c r="AK6982">
        <v>1.1217999999999999</v>
      </c>
      <c r="AR6982" s="3"/>
    </row>
    <row r="6983" spans="1:44" hidden="1" outlineLevel="1" x14ac:dyDescent="0.2">
      <c r="A6983" s="2">
        <v>42647</v>
      </c>
      <c r="B6983">
        <v>13.63</v>
      </c>
      <c r="E6983" s="2">
        <v>42647</v>
      </c>
      <c r="F6983">
        <v>2150.4899999999998</v>
      </c>
      <c r="G6983">
        <f t="shared" si="984"/>
        <v>-4.9555802332037491E-3</v>
      </c>
      <c r="H6983" s="2">
        <v>42647</v>
      </c>
      <c r="I6983">
        <v>4088.17</v>
      </c>
      <c r="J6983">
        <f t="shared" si="985"/>
        <v>-4.8586583189919041E-3</v>
      </c>
      <c r="K6983">
        <f t="shared" si="981"/>
        <v>-4.883218318991904E-3</v>
      </c>
      <c r="L6983">
        <v>4.6787761328907261E-3</v>
      </c>
      <c r="N6983" s="2">
        <v>42647</v>
      </c>
      <c r="O6983">
        <v>57.24</v>
      </c>
      <c r="Q6983" s="2">
        <v>42647</v>
      </c>
      <c r="R6983">
        <v>85941.06</v>
      </c>
      <c r="S6983" s="8">
        <f t="shared" si="986"/>
        <v>-3.1347395138758838E-3</v>
      </c>
      <c r="T6983" s="9">
        <f t="shared" si="982"/>
        <v>-3.1592995138758836E-3</v>
      </c>
      <c r="U6983" s="3">
        <f>Sheet1!$B$17+Sheet1!$B$18*'Portfolio allocation'!K6983</f>
        <v>-5.1143529284027548E-3</v>
      </c>
      <c r="V6983" s="13">
        <f t="shared" si="987"/>
        <v>1.9550534145268712E-3</v>
      </c>
      <c r="W6983" s="13"/>
      <c r="X6983" s="2">
        <v>42647</v>
      </c>
      <c r="Y6983">
        <v>149.4451</v>
      </c>
      <c r="AA6983" s="2">
        <v>42647</v>
      </c>
      <c r="AB6983">
        <v>2395.9899999999998</v>
      </c>
      <c r="AC6983">
        <f t="shared" si="988"/>
        <v>-7.3002680631918393E-3</v>
      </c>
      <c r="AD6983">
        <f t="shared" si="983"/>
        <v>-7.3253080631918389E-3</v>
      </c>
      <c r="AE6983">
        <f>Sheet2!$B$17+Sheet2!$B$18*'Portfolio allocation'!K6983</f>
        <v>-4.2888953000500456E-3</v>
      </c>
      <c r="AF6983">
        <f t="shared" si="989"/>
        <v>-3.0364127631417933E-3</v>
      </c>
      <c r="AH6983" s="2">
        <v>42647</v>
      </c>
      <c r="AI6983">
        <v>1.6830000000000001</v>
      </c>
      <c r="AJ6983">
        <v>0.626</v>
      </c>
      <c r="AK6983">
        <v>1.1157999999999999</v>
      </c>
      <c r="AR6983" s="3"/>
    </row>
    <row r="6984" spans="1:44" hidden="1" outlineLevel="1" x14ac:dyDescent="0.2">
      <c r="A6984" s="2">
        <v>42648</v>
      </c>
      <c r="B6984">
        <v>12.99</v>
      </c>
      <c r="E6984" s="2">
        <v>42648</v>
      </c>
      <c r="F6984">
        <v>2159.73</v>
      </c>
      <c r="G6984">
        <f t="shared" si="984"/>
        <v>4.2966951717982038E-3</v>
      </c>
      <c r="H6984" s="2">
        <v>42648</v>
      </c>
      <c r="I6984">
        <v>4107.3999999999996</v>
      </c>
      <c r="J6984">
        <f t="shared" si="985"/>
        <v>4.7038161328907258E-3</v>
      </c>
      <c r="K6984">
        <f t="shared" si="981"/>
        <v>4.6787761328907261E-3</v>
      </c>
      <c r="L6984">
        <v>4.8347770755216774E-4</v>
      </c>
      <c r="N6984" s="2">
        <v>42648</v>
      </c>
      <c r="O6984">
        <v>57.64</v>
      </c>
      <c r="Q6984" s="2">
        <v>42648</v>
      </c>
      <c r="R6984">
        <v>86541.63</v>
      </c>
      <c r="S6984" s="8">
        <f t="shared" si="986"/>
        <v>6.9881614213276322E-3</v>
      </c>
      <c r="T6984" s="9">
        <f t="shared" si="982"/>
        <v>6.9631214213276326E-3</v>
      </c>
      <c r="U6984" s="3">
        <f>Sheet1!$B$17+Sheet1!$B$18*'Portfolio allocation'!K6984</f>
        <v>5.8554094399627318E-3</v>
      </c>
      <c r="V6984" s="13">
        <f t="shared" si="987"/>
        <v>1.1077119813649007E-3</v>
      </c>
      <c r="W6984" s="13"/>
      <c r="X6984" s="2">
        <v>42648</v>
      </c>
      <c r="Y6984">
        <v>150.03720000000001</v>
      </c>
      <c r="AA6984" s="2">
        <v>42648</v>
      </c>
      <c r="AB6984">
        <v>2405.4899999999998</v>
      </c>
      <c r="AC6984">
        <f t="shared" si="988"/>
        <v>3.9649581175213999E-3</v>
      </c>
      <c r="AD6984">
        <f t="shared" si="983"/>
        <v>3.9395981175213996E-3</v>
      </c>
      <c r="AE6984">
        <f>Sheet2!$B$17+Sheet2!$B$18*'Portfolio allocation'!K6984</f>
        <v>4.2138741151057039E-3</v>
      </c>
      <c r="AF6984">
        <f t="shared" si="989"/>
        <v>-2.7427599758430427E-4</v>
      </c>
      <c r="AH6984" s="2">
        <v>42648</v>
      </c>
      <c r="AI6984">
        <v>1.716</v>
      </c>
      <c r="AJ6984">
        <v>0.63400000000000001</v>
      </c>
      <c r="AK6984">
        <v>1.1200000000000001</v>
      </c>
      <c r="AR6984" s="3"/>
    </row>
    <row r="6985" spans="1:44" hidden="1" outlineLevel="1" x14ac:dyDescent="0.2">
      <c r="A6985" s="2">
        <v>42649</v>
      </c>
      <c r="B6985">
        <v>12.84</v>
      </c>
      <c r="E6985" s="2">
        <v>42649</v>
      </c>
      <c r="F6985">
        <v>2160.77</v>
      </c>
      <c r="G6985">
        <f t="shared" si="984"/>
        <v>4.8154167419078853E-4</v>
      </c>
      <c r="H6985" s="2">
        <v>42649</v>
      </c>
      <c r="I6985">
        <v>4109.49</v>
      </c>
      <c r="J6985">
        <f t="shared" si="985"/>
        <v>5.0883770755216773E-4</v>
      </c>
      <c r="K6985">
        <f t="shared" si="981"/>
        <v>4.8347770755216774E-4</v>
      </c>
      <c r="L6985">
        <v>-3.2473709789778904E-3</v>
      </c>
      <c r="N6985" s="2">
        <v>42649</v>
      </c>
      <c r="O6985">
        <v>57.74</v>
      </c>
      <c r="Q6985" s="2">
        <v>42649</v>
      </c>
      <c r="R6985">
        <v>86691.75</v>
      </c>
      <c r="S6985" s="8">
        <f t="shared" si="986"/>
        <v>1.734656488443731E-3</v>
      </c>
      <c r="T6985" s="9">
        <f t="shared" si="982"/>
        <v>1.7092964884437309E-3</v>
      </c>
      <c r="U6985" s="3">
        <f>Sheet1!$B$17+Sheet1!$B$18*'Portfolio allocation'!K6985</f>
        <v>1.04245676341303E-3</v>
      </c>
      <c r="V6985" s="13">
        <f t="shared" si="987"/>
        <v>6.6683972503070086E-4</v>
      </c>
      <c r="W6985" s="13"/>
      <c r="X6985" s="2">
        <v>42649</v>
      </c>
      <c r="Y6985">
        <v>149.84620000000001</v>
      </c>
      <c r="AA6985" s="2">
        <v>42649</v>
      </c>
      <c r="AB6985">
        <v>2402.4299999999998</v>
      </c>
      <c r="AC6985">
        <f t="shared" si="988"/>
        <v>-1.2720900939101609E-3</v>
      </c>
      <c r="AD6985">
        <f t="shared" si="983"/>
        <v>-1.2976500939101609E-3</v>
      </c>
      <c r="AE6985">
        <f>Sheet2!$B$17+Sheet2!$B$18*'Portfolio allocation'!K6985</f>
        <v>4.8330772355163922E-4</v>
      </c>
      <c r="AF6985">
        <f t="shared" si="989"/>
        <v>-1.7809578174618002E-3</v>
      </c>
      <c r="AH6985" s="2">
        <v>42649</v>
      </c>
      <c r="AI6985">
        <v>1.742</v>
      </c>
      <c r="AJ6985">
        <v>0.63900000000000001</v>
      </c>
      <c r="AK6985">
        <v>1.1168499999999999</v>
      </c>
      <c r="AR6985" s="3"/>
    </row>
    <row r="6986" spans="1:44" hidden="1" outlineLevel="1" x14ac:dyDescent="0.2">
      <c r="A6986" s="2">
        <v>42650</v>
      </c>
      <c r="B6986">
        <v>13.48</v>
      </c>
      <c r="E6986" s="2">
        <v>42650</v>
      </c>
      <c r="F6986">
        <v>2153.7399999999998</v>
      </c>
      <c r="G6986">
        <f t="shared" si="984"/>
        <v>-3.2534698278855467E-3</v>
      </c>
      <c r="H6986" s="2">
        <v>42650</v>
      </c>
      <c r="I6986">
        <v>4096.25</v>
      </c>
      <c r="J6986">
        <f t="shared" si="985"/>
        <v>-3.2218109789778904E-3</v>
      </c>
      <c r="K6986">
        <f t="shared" si="981"/>
        <v>-3.2473709789778904E-3</v>
      </c>
      <c r="L6986">
        <v>4.5810924259993358E-3</v>
      </c>
      <c r="N6986" s="2">
        <v>42650</v>
      </c>
      <c r="O6986">
        <v>57.8</v>
      </c>
      <c r="Q6986" s="2">
        <v>42650</v>
      </c>
      <c r="R6986">
        <v>86781.88</v>
      </c>
      <c r="S6986" s="8">
        <f t="shared" si="986"/>
        <v>1.0396606366811501E-3</v>
      </c>
      <c r="T6986" s="9">
        <f t="shared" si="982"/>
        <v>1.0141006366811501E-3</v>
      </c>
      <c r="U6986" s="3">
        <f>Sheet1!$B$17+Sheet1!$B$18*'Portfolio allocation'!K6986</f>
        <v>-3.237667402053866E-3</v>
      </c>
      <c r="V6986" s="13">
        <f t="shared" si="987"/>
        <v>4.2517680387350165E-3</v>
      </c>
      <c r="W6986" s="13"/>
      <c r="X6986" s="2">
        <v>42650</v>
      </c>
      <c r="Y6986">
        <v>148.69040000000001</v>
      </c>
      <c r="AA6986" s="2">
        <v>42650</v>
      </c>
      <c r="AB6986">
        <v>2383.9</v>
      </c>
      <c r="AC6986">
        <f t="shared" si="988"/>
        <v>-7.7130238966378606E-3</v>
      </c>
      <c r="AD6986">
        <f t="shared" si="983"/>
        <v>-7.7385838966378606E-3</v>
      </c>
      <c r="AE6986">
        <f>Sheet2!$B$17+Sheet2!$B$18*'Portfolio allocation'!K6986</f>
        <v>-2.8342581110694033E-3</v>
      </c>
      <c r="AF6986">
        <f t="shared" si="989"/>
        <v>-4.9043257855684568E-3</v>
      </c>
      <c r="AH6986" s="2">
        <v>42650</v>
      </c>
      <c r="AI6986">
        <v>1.736</v>
      </c>
      <c r="AJ6986">
        <v>0.63900000000000001</v>
      </c>
      <c r="AK6986">
        <v>1.11765</v>
      </c>
      <c r="AR6986" s="3"/>
    </row>
    <row r="6987" spans="1:44" hidden="1" outlineLevel="1" x14ac:dyDescent="0.2">
      <c r="A6987" s="2">
        <v>42653</v>
      </c>
      <c r="B6987">
        <v>13.38</v>
      </c>
      <c r="E6987" s="2">
        <v>42653</v>
      </c>
      <c r="F6987">
        <v>2163.66</v>
      </c>
      <c r="G6987">
        <f t="shared" si="984"/>
        <v>4.605941292820992E-3</v>
      </c>
      <c r="H6987" s="2">
        <v>42653</v>
      </c>
      <c r="I6987">
        <v>4115.12</v>
      </c>
      <c r="J6987">
        <f t="shared" si="985"/>
        <v>4.6066524259993358E-3</v>
      </c>
      <c r="K6987">
        <f t="shared" si="981"/>
        <v>4.5810924259993358E-3</v>
      </c>
      <c r="L6987">
        <v>-1.2467481499251497E-2</v>
      </c>
      <c r="N6987" s="2">
        <v>42653</v>
      </c>
      <c r="O6987">
        <v>58.04</v>
      </c>
      <c r="Q6987" s="2">
        <v>42653</v>
      </c>
      <c r="R6987">
        <v>87142.19</v>
      </c>
      <c r="S6987" s="8">
        <f t="shared" si="986"/>
        <v>4.1519036001524956E-3</v>
      </c>
      <c r="T6987" s="9">
        <f t="shared" si="982"/>
        <v>4.1263436001524956E-3</v>
      </c>
      <c r="U6987" s="3">
        <f>Sheet1!$B$17+Sheet1!$B$18*'Portfolio allocation'!K6987</f>
        <v>5.7433442157825768E-3</v>
      </c>
      <c r="V6987" s="13">
        <f t="shared" si="987"/>
        <v>-1.6170006156300811E-3</v>
      </c>
      <c r="W6987" s="13"/>
      <c r="X6987" s="2">
        <v>42653</v>
      </c>
      <c r="Y6987">
        <v>149.97989999999999</v>
      </c>
      <c r="AA6987" s="2">
        <v>42653</v>
      </c>
      <c r="AB6987">
        <v>2404.5700000000002</v>
      </c>
      <c r="AC6987">
        <f t="shared" si="988"/>
        <v>8.6706657158437395E-3</v>
      </c>
      <c r="AD6987">
        <f t="shared" si="983"/>
        <v>8.6451057158437386E-3</v>
      </c>
      <c r="AE6987">
        <f>Sheet2!$B$17+Sheet2!$B$18*'Portfolio allocation'!K6987</f>
        <v>4.1270112708011219E-3</v>
      </c>
      <c r="AF6987">
        <f t="shared" si="989"/>
        <v>4.5180944450426168E-3</v>
      </c>
      <c r="AH6987" s="2">
        <v>42653</v>
      </c>
      <c r="AI6987">
        <v>1.736</v>
      </c>
      <c r="AJ6987">
        <v>0.63900000000000001</v>
      </c>
      <c r="AK6987">
        <v>1.1156999999999999</v>
      </c>
      <c r="AR6987" s="3"/>
    </row>
    <row r="6988" spans="1:44" hidden="1" outlineLevel="1" x14ac:dyDescent="0.2">
      <c r="A6988" s="2">
        <v>42654</v>
      </c>
      <c r="B6988">
        <v>15.36</v>
      </c>
      <c r="E6988" s="2">
        <v>42654</v>
      </c>
      <c r="F6988">
        <v>2136.73</v>
      </c>
      <c r="G6988">
        <f t="shared" si="984"/>
        <v>-1.2446502685264704E-2</v>
      </c>
      <c r="H6988" s="2">
        <v>42654</v>
      </c>
      <c r="I6988">
        <v>4063.92</v>
      </c>
      <c r="J6988">
        <f t="shared" si="985"/>
        <v>-1.2441921499251496E-2</v>
      </c>
      <c r="K6988">
        <f t="shared" si="981"/>
        <v>-1.2467481499251497E-2</v>
      </c>
      <c r="L6988">
        <v>1.2043791799051155E-3</v>
      </c>
      <c r="N6988" s="2">
        <v>42654</v>
      </c>
      <c r="O6988">
        <v>57.19</v>
      </c>
      <c r="Q6988" s="2">
        <v>42654</v>
      </c>
      <c r="R6988">
        <v>85866</v>
      </c>
      <c r="S6988" s="8">
        <f t="shared" si="986"/>
        <v>-1.4644915396319513E-2</v>
      </c>
      <c r="T6988" s="9">
        <f t="shared" si="982"/>
        <v>-1.4670475396319514E-2</v>
      </c>
      <c r="U6988" s="3">
        <f>Sheet1!$B$17+Sheet1!$B$18*'Portfolio allocation'!K6988</f>
        <v>-1.3815211859586419E-2</v>
      </c>
      <c r="V6988" s="13">
        <f t="shared" si="987"/>
        <v>-8.5526353673309567E-4</v>
      </c>
      <c r="W6988" s="13"/>
      <c r="X6988" s="2">
        <v>42654</v>
      </c>
      <c r="Y6988">
        <v>147.84989999999999</v>
      </c>
      <c r="AA6988" s="2">
        <v>42654</v>
      </c>
      <c r="AB6988">
        <v>2370.42</v>
      </c>
      <c r="AC6988">
        <f t="shared" si="988"/>
        <v>-1.4202123456584781E-2</v>
      </c>
      <c r="AD6988">
        <f t="shared" si="983"/>
        <v>-1.4228083456584781E-2</v>
      </c>
      <c r="AE6988">
        <f>Sheet2!$B$17+Sheet2!$B$18*'Portfolio allocation'!K6988</f>
        <v>-1.1033015611990453E-2</v>
      </c>
      <c r="AF6988">
        <f t="shared" si="989"/>
        <v>-3.1950678445943279E-3</v>
      </c>
      <c r="AH6988" s="2">
        <v>42654</v>
      </c>
      <c r="AI6988">
        <v>1.7589999999999999</v>
      </c>
      <c r="AJ6988">
        <v>0.64900000000000002</v>
      </c>
      <c r="AK6988">
        <v>1.10585</v>
      </c>
      <c r="AR6988" s="3"/>
    </row>
    <row r="6989" spans="1:44" hidden="1" outlineLevel="1" x14ac:dyDescent="0.2">
      <c r="A6989" s="2">
        <v>42655</v>
      </c>
      <c r="B6989">
        <v>15.91</v>
      </c>
      <c r="E6989" s="2">
        <v>42655</v>
      </c>
      <c r="F6989">
        <v>2139.1799999999998</v>
      </c>
      <c r="G6989">
        <f t="shared" si="984"/>
        <v>1.1466118788989732E-3</v>
      </c>
      <c r="H6989" s="2">
        <v>42655</v>
      </c>
      <c r="I6989">
        <v>4068.92</v>
      </c>
      <c r="J6989">
        <f t="shared" si="985"/>
        <v>1.2303391799051155E-3</v>
      </c>
      <c r="K6989">
        <f t="shared" si="981"/>
        <v>1.2043791799051155E-3</v>
      </c>
      <c r="L6989">
        <v>-3.0922152999814348E-3</v>
      </c>
      <c r="N6989" s="2">
        <v>42655</v>
      </c>
      <c r="O6989">
        <v>57.11</v>
      </c>
      <c r="Q6989" s="2">
        <v>42655</v>
      </c>
      <c r="R6989">
        <v>85745.88</v>
      </c>
      <c r="S6989" s="8">
        <f t="shared" si="986"/>
        <v>-1.3989239046886537E-3</v>
      </c>
      <c r="T6989" s="9">
        <f t="shared" si="982"/>
        <v>-1.4248839046886537E-3</v>
      </c>
      <c r="U6989" s="3">
        <f>Sheet1!$B$17+Sheet1!$B$18*'Portfolio allocation'!K6989</f>
        <v>1.8694932025692603E-3</v>
      </c>
      <c r="V6989" s="13">
        <f t="shared" si="987"/>
        <v>-3.2943771072579137E-3</v>
      </c>
      <c r="W6989" s="13"/>
      <c r="X6989" s="2">
        <v>42655</v>
      </c>
      <c r="Y6989">
        <v>147.3723</v>
      </c>
      <c r="AA6989" s="2">
        <v>42655</v>
      </c>
      <c r="AB6989">
        <v>2362.7600000000002</v>
      </c>
      <c r="AC6989">
        <f t="shared" si="988"/>
        <v>-3.2314948405767208E-3</v>
      </c>
      <c r="AD6989">
        <f t="shared" si="983"/>
        <v>-3.2590148405767208E-3</v>
      </c>
      <c r="AE6989">
        <f>Sheet2!$B$17+Sheet2!$B$18*'Portfolio allocation'!K6989</f>
        <v>1.1243517046278409E-3</v>
      </c>
      <c r="AF6989">
        <f t="shared" si="989"/>
        <v>-4.3833665452045617E-3</v>
      </c>
      <c r="AH6989" s="2">
        <v>42655</v>
      </c>
      <c r="AI6989">
        <v>1.778</v>
      </c>
      <c r="AJ6989">
        <v>0.68799999999999994</v>
      </c>
      <c r="AK6989">
        <v>1.1012500000000001</v>
      </c>
      <c r="AR6989" s="3"/>
    </row>
    <row r="6990" spans="1:44" hidden="1" outlineLevel="1" x14ac:dyDescent="0.2">
      <c r="A6990" s="2">
        <v>42656</v>
      </c>
      <c r="B6990">
        <v>16.690000000000001</v>
      </c>
      <c r="E6990" s="2">
        <v>42656</v>
      </c>
      <c r="F6990">
        <v>2132.5500000000002</v>
      </c>
      <c r="G6990">
        <f t="shared" si="984"/>
        <v>-3.0993184304264343E-3</v>
      </c>
      <c r="H6990" s="2">
        <v>42656</v>
      </c>
      <c r="I6990">
        <v>4056.45</v>
      </c>
      <c r="J6990">
        <f t="shared" si="985"/>
        <v>-3.0646952999814348E-3</v>
      </c>
      <c r="K6990">
        <f t="shared" si="981"/>
        <v>-3.0922152999814348E-3</v>
      </c>
      <c r="L6990">
        <v>1.7833240740066167E-4</v>
      </c>
      <c r="N6990" s="2">
        <v>42656</v>
      </c>
      <c r="O6990">
        <v>56.92</v>
      </c>
      <c r="Q6990" s="2">
        <v>42656</v>
      </c>
      <c r="R6990">
        <v>85460.63</v>
      </c>
      <c r="S6990" s="8">
        <f t="shared" si="986"/>
        <v>-3.326690448567371E-3</v>
      </c>
      <c r="T6990" s="9">
        <f t="shared" si="982"/>
        <v>-3.354210448567371E-3</v>
      </c>
      <c r="U6990" s="3">
        <f>Sheet1!$B$17+Sheet1!$B$18*'Portfolio allocation'!K6990</f>
        <v>-3.0596688749413127E-3</v>
      </c>
      <c r="V6990" s="13">
        <f t="shared" si="987"/>
        <v>-2.9454157362605827E-4</v>
      </c>
      <c r="W6990" s="13"/>
      <c r="X6990" s="2">
        <v>42656</v>
      </c>
      <c r="Y6990">
        <v>146.8279</v>
      </c>
      <c r="AA6990" s="2">
        <v>42656</v>
      </c>
      <c r="AB6990">
        <v>2354.0300000000002</v>
      </c>
      <c r="AC6990">
        <f t="shared" si="988"/>
        <v>-3.6948314682828665E-3</v>
      </c>
      <c r="AD6990">
        <f t="shared" si="983"/>
        <v>-3.7211114682828665E-3</v>
      </c>
      <c r="AE6990">
        <f>Sheet2!$B$17+Sheet2!$B$18*'Portfolio allocation'!K6990</f>
        <v>-2.6962897229263795E-3</v>
      </c>
      <c r="AF6990">
        <f t="shared" si="989"/>
        <v>-1.024821745356487E-3</v>
      </c>
      <c r="AH6990" s="2">
        <v>42656</v>
      </c>
      <c r="AI6990">
        <v>1.738</v>
      </c>
      <c r="AJ6990">
        <v>0.65700000000000003</v>
      </c>
      <c r="AK6990">
        <v>1.1030500000000001</v>
      </c>
      <c r="AR6990" s="3"/>
    </row>
    <row r="6991" spans="1:44" hidden="1" outlineLevel="1" x14ac:dyDescent="0.2">
      <c r="A6991" s="2">
        <v>42657</v>
      </c>
      <c r="B6991">
        <v>16.12</v>
      </c>
      <c r="E6991" s="2">
        <v>42657</v>
      </c>
      <c r="F6991">
        <v>2132.98</v>
      </c>
      <c r="G6991">
        <f t="shared" si="984"/>
        <v>2.0163653841631657E-4</v>
      </c>
      <c r="H6991" s="2">
        <v>42657</v>
      </c>
      <c r="I6991">
        <v>4057.28</v>
      </c>
      <c r="J6991">
        <f t="shared" si="985"/>
        <v>2.0461240740066167E-4</v>
      </c>
      <c r="K6991">
        <f t="shared" si="981"/>
        <v>1.7833240740066167E-4</v>
      </c>
      <c r="L6991">
        <v>-3.0358053158766789E-3</v>
      </c>
      <c r="N6991" s="2">
        <v>42657</v>
      </c>
      <c r="O6991">
        <v>57.42</v>
      </c>
      <c r="Q6991" s="2">
        <v>42657</v>
      </c>
      <c r="R6991">
        <v>86211.31</v>
      </c>
      <c r="S6991" s="8">
        <f t="shared" si="986"/>
        <v>8.7839277571437613E-3</v>
      </c>
      <c r="T6991" s="9">
        <f t="shared" si="982"/>
        <v>8.7576477571437612E-3</v>
      </c>
      <c r="U6991" s="3">
        <f>Sheet1!$B$17+Sheet1!$B$18*'Portfolio allocation'!K6991</f>
        <v>6.9238634166890033E-4</v>
      </c>
      <c r="V6991" s="13">
        <f t="shared" si="987"/>
        <v>8.06526141547486E-3</v>
      </c>
      <c r="W6991" s="13"/>
      <c r="X6991" s="2">
        <v>42657</v>
      </c>
      <c r="Y6991">
        <v>147.52520000000001</v>
      </c>
      <c r="AA6991" s="2">
        <v>42657</v>
      </c>
      <c r="AB6991">
        <v>2365.21</v>
      </c>
      <c r="AC6991">
        <f t="shared" si="988"/>
        <v>4.7493022603788404E-3</v>
      </c>
      <c r="AD6991">
        <f t="shared" si="983"/>
        <v>4.7229022603788402E-3</v>
      </c>
      <c r="AE6991">
        <f>Sheet2!$B$17+Sheet2!$B$18*'Portfolio allocation'!K6991</f>
        <v>2.1196473769622402E-4</v>
      </c>
      <c r="AF6991">
        <f t="shared" si="989"/>
        <v>4.5109375226826164E-3</v>
      </c>
      <c r="AH6991" s="2">
        <v>42657</v>
      </c>
      <c r="AI6991">
        <v>1.792</v>
      </c>
      <c r="AJ6991">
        <v>0.66</v>
      </c>
      <c r="AK6991">
        <v>1.1003499999999999</v>
      </c>
      <c r="AR6991" s="3"/>
    </row>
    <row r="6992" spans="1:44" hidden="1" outlineLevel="1" x14ac:dyDescent="0.2">
      <c r="A6992" s="2">
        <v>42660</v>
      </c>
      <c r="B6992">
        <v>16.21</v>
      </c>
      <c r="E6992" s="2">
        <v>42660</v>
      </c>
      <c r="F6992">
        <v>2126.5</v>
      </c>
      <c r="G6992">
        <f t="shared" si="984"/>
        <v>-3.0380031692749387E-3</v>
      </c>
      <c r="H6992" s="2">
        <v>42660</v>
      </c>
      <c r="I6992">
        <v>4045.07</v>
      </c>
      <c r="J6992">
        <f t="shared" si="985"/>
        <v>-3.0094053158766787E-3</v>
      </c>
      <c r="K6992">
        <f t="shared" si="981"/>
        <v>-3.0358053158766789E-3</v>
      </c>
      <c r="L6992">
        <v>6.134505601732382E-3</v>
      </c>
      <c r="N6992" s="2">
        <v>42660</v>
      </c>
      <c r="O6992">
        <v>57.22</v>
      </c>
      <c r="Q6992" s="2">
        <v>42660</v>
      </c>
      <c r="R6992">
        <v>85911.06</v>
      </c>
      <c r="S6992" s="8">
        <f t="shared" si="986"/>
        <v>-3.4827216985798826E-3</v>
      </c>
      <c r="T6992" s="9">
        <f t="shared" si="982"/>
        <v>-3.5091216985798828E-3</v>
      </c>
      <c r="U6992" s="3">
        <f>Sheet1!$B$17+Sheet1!$B$18*'Portfolio allocation'!K6992</f>
        <v>-2.9949539115572237E-3</v>
      </c>
      <c r="V6992" s="13">
        <f t="shared" si="987"/>
        <v>-5.1416778702265912E-4</v>
      </c>
      <c r="W6992" s="13"/>
      <c r="X6992" s="2">
        <v>42660</v>
      </c>
      <c r="Y6992">
        <v>147.83080000000001</v>
      </c>
      <c r="AA6992" s="2">
        <v>42660</v>
      </c>
      <c r="AB6992">
        <v>2370.11</v>
      </c>
      <c r="AC6992">
        <f t="shared" si="988"/>
        <v>2.0716976505257279E-3</v>
      </c>
      <c r="AD6992">
        <f t="shared" si="983"/>
        <v>2.0456176505257279E-3</v>
      </c>
      <c r="AE6992">
        <f>Sheet2!$B$17+Sheet2!$B$18*'Portfolio allocation'!K6992</f>
        <v>-2.6461285259115762E-3</v>
      </c>
      <c r="AF6992">
        <f t="shared" si="989"/>
        <v>4.6917461764373041E-3</v>
      </c>
      <c r="AH6992" s="2">
        <v>42660</v>
      </c>
      <c r="AI6992">
        <v>1.766</v>
      </c>
      <c r="AJ6992">
        <v>0.65200000000000002</v>
      </c>
      <c r="AK6992">
        <v>1.0992</v>
      </c>
      <c r="AR6992" s="3"/>
    </row>
    <row r="6993" spans="1:44" hidden="1" outlineLevel="1" x14ac:dyDescent="0.2">
      <c r="A6993" s="2">
        <v>42661</v>
      </c>
      <c r="B6993">
        <v>15.28</v>
      </c>
      <c r="E6993" s="2">
        <v>42661</v>
      </c>
      <c r="F6993">
        <v>2139.6</v>
      </c>
      <c r="G6993">
        <f t="shared" si="984"/>
        <v>6.1603573947801582E-3</v>
      </c>
      <c r="H6993" s="2">
        <v>42661</v>
      </c>
      <c r="I6993">
        <v>4069.99</v>
      </c>
      <c r="J6993">
        <f t="shared" si="985"/>
        <v>6.1605856017323823E-3</v>
      </c>
      <c r="K6993">
        <f t="shared" si="981"/>
        <v>6.134505601732382E-3</v>
      </c>
      <c r="L6993">
        <v>2.3105350776784612E-3</v>
      </c>
      <c r="N6993" s="2">
        <v>42661</v>
      </c>
      <c r="O6993">
        <v>57.66</v>
      </c>
      <c r="Q6993" s="2">
        <v>42661</v>
      </c>
      <c r="R6993">
        <v>86571.69</v>
      </c>
      <c r="S6993" s="8">
        <f t="shared" si="986"/>
        <v>7.6896967631410185E-3</v>
      </c>
      <c r="T6993" s="9">
        <f t="shared" si="982"/>
        <v>7.6636167631410181E-3</v>
      </c>
      <c r="U6993" s="3">
        <f>Sheet1!$B$17+Sheet1!$B$18*'Portfolio allocation'!K6993</f>
        <v>7.525459179708793E-3</v>
      </c>
      <c r="V6993" s="13">
        <f t="shared" si="987"/>
        <v>1.3815758343222514E-4</v>
      </c>
      <c r="W6993" s="13"/>
      <c r="X6993" s="2">
        <v>42661</v>
      </c>
      <c r="Y6993">
        <v>143.9624</v>
      </c>
      <c r="AA6993" s="2">
        <v>42661</v>
      </c>
      <c r="AB6993">
        <v>2308.09</v>
      </c>
      <c r="AC6993">
        <f t="shared" si="988"/>
        <v>-2.616756184312119E-2</v>
      </c>
      <c r="AD6993">
        <f t="shared" si="983"/>
        <v>-2.6193641843121191E-2</v>
      </c>
      <c r="AE6993">
        <f>Sheet2!$B$17+Sheet2!$B$18*'Portfolio allocation'!K6993</f>
        <v>5.5083458978173894E-3</v>
      </c>
      <c r="AF6993">
        <f t="shared" si="989"/>
        <v>-3.1701987740938582E-2</v>
      </c>
      <c r="AH6993" s="2">
        <v>42661</v>
      </c>
      <c r="AI6993">
        <v>1.748</v>
      </c>
      <c r="AJ6993">
        <v>0.65200000000000002</v>
      </c>
      <c r="AK6993">
        <v>1.0973999999999999</v>
      </c>
      <c r="AR6993" s="3"/>
    </row>
    <row r="6994" spans="1:44" hidden="1" outlineLevel="1" x14ac:dyDescent="0.2">
      <c r="A6994" s="2">
        <v>42662</v>
      </c>
      <c r="B6994">
        <v>14.41</v>
      </c>
      <c r="E6994" s="2">
        <v>42662</v>
      </c>
      <c r="F6994">
        <v>2144.29</v>
      </c>
      <c r="G6994">
        <f t="shared" si="984"/>
        <v>2.1919985043934442E-3</v>
      </c>
      <c r="H6994" s="2">
        <v>42662</v>
      </c>
      <c r="I6994">
        <v>4079.5</v>
      </c>
      <c r="J6994">
        <f t="shared" si="985"/>
        <v>2.3366150776784611E-3</v>
      </c>
      <c r="K6994">
        <f t="shared" si="981"/>
        <v>2.3105350776784612E-3</v>
      </c>
      <c r="L6994">
        <v>-1.3297613825223595E-3</v>
      </c>
      <c r="N6994" s="2">
        <v>42662</v>
      </c>
      <c r="O6994">
        <v>57.53</v>
      </c>
      <c r="Q6994" s="2">
        <v>42662</v>
      </c>
      <c r="R6994">
        <v>86376.5</v>
      </c>
      <c r="S6994" s="8">
        <f t="shared" si="986"/>
        <v>-2.254663158360426E-3</v>
      </c>
      <c r="T6994" s="9">
        <f t="shared" si="982"/>
        <v>-2.2807431583604259E-3</v>
      </c>
      <c r="U6994" s="3">
        <f>Sheet1!$B$17+Sheet1!$B$18*'Portfolio allocation'!K6994</f>
        <v>3.1385032822133152E-3</v>
      </c>
      <c r="V6994" s="13">
        <f t="shared" si="987"/>
        <v>-5.4192464405737415E-3</v>
      </c>
      <c r="W6994" s="13"/>
      <c r="X6994" s="2">
        <v>42662</v>
      </c>
      <c r="Y6994">
        <v>144.47819999999999</v>
      </c>
      <c r="AA6994" s="2">
        <v>42662</v>
      </c>
      <c r="AB6994">
        <v>2316.36</v>
      </c>
      <c r="AC6994">
        <f t="shared" si="988"/>
        <v>3.5830491878565685E-3</v>
      </c>
      <c r="AD6994">
        <f t="shared" si="983"/>
        <v>3.5573691878565683E-3</v>
      </c>
      <c r="AE6994">
        <f>Sheet2!$B$17+Sheet2!$B$18*'Portfolio allocation'!K6994</f>
        <v>2.1079737495171848E-3</v>
      </c>
      <c r="AF6994">
        <f t="shared" si="989"/>
        <v>1.4493954383393835E-3</v>
      </c>
      <c r="AH6994" s="2">
        <v>42662</v>
      </c>
      <c r="AI6994">
        <v>1.752</v>
      </c>
      <c r="AJ6994">
        <v>0.64200000000000002</v>
      </c>
      <c r="AK6994">
        <v>1.0967499999999999</v>
      </c>
      <c r="AR6994" s="3"/>
    </row>
    <row r="6995" spans="1:44" hidden="1" outlineLevel="1" x14ac:dyDescent="0.2">
      <c r="A6995" s="2">
        <v>42663</v>
      </c>
      <c r="B6995">
        <v>13.75</v>
      </c>
      <c r="E6995" s="2">
        <v>42663</v>
      </c>
      <c r="F6995">
        <v>2141.34</v>
      </c>
      <c r="G6995">
        <f t="shared" si="984"/>
        <v>-1.3757467506726462E-3</v>
      </c>
      <c r="H6995" s="2">
        <v>42663</v>
      </c>
      <c r="I6995">
        <v>4074.18</v>
      </c>
      <c r="J6995">
        <f t="shared" si="985"/>
        <v>-1.3040813825223596E-3</v>
      </c>
      <c r="K6995">
        <f t="shared" si="981"/>
        <v>-1.3297613825223595E-3</v>
      </c>
      <c r="L6995">
        <v>-1.0687789405469071E-4</v>
      </c>
      <c r="N6995" s="2">
        <v>42663</v>
      </c>
      <c r="O6995">
        <v>57.25</v>
      </c>
      <c r="Q6995" s="2">
        <v>42663</v>
      </c>
      <c r="R6995">
        <v>85956.06</v>
      </c>
      <c r="S6995" s="8">
        <f t="shared" si="986"/>
        <v>-4.8675276261483935E-3</v>
      </c>
      <c r="T6995" s="9">
        <f t="shared" si="982"/>
        <v>-4.8932076261483937E-3</v>
      </c>
      <c r="U6995" s="3">
        <f>Sheet1!$B$17+Sheet1!$B$18*'Portfolio allocation'!K6995</f>
        <v>-1.037737074310081E-3</v>
      </c>
      <c r="V6995" s="13">
        <f t="shared" si="987"/>
        <v>-3.8554705518383126E-3</v>
      </c>
      <c r="W6995" s="13"/>
      <c r="X6995" s="2">
        <v>42663</v>
      </c>
      <c r="Y6995">
        <v>144.72649999999999</v>
      </c>
      <c r="AA6995" s="2">
        <v>42663</v>
      </c>
      <c r="AB6995">
        <v>2320.34</v>
      </c>
      <c r="AC6995">
        <f t="shared" si="988"/>
        <v>1.7182130584192379E-3</v>
      </c>
      <c r="AD6995">
        <f t="shared" si="983"/>
        <v>1.6923330584192378E-3</v>
      </c>
      <c r="AE6995">
        <f>Sheet2!$B$17+Sheet2!$B$18*'Portfolio allocation'!K6995</f>
        <v>-1.1290707352556674E-3</v>
      </c>
      <c r="AF6995">
        <f t="shared" si="989"/>
        <v>2.8214037936749054E-3</v>
      </c>
      <c r="AH6995" s="2">
        <v>42663</v>
      </c>
      <c r="AI6995">
        <v>1.7470000000000001</v>
      </c>
      <c r="AJ6995">
        <v>0.64700000000000002</v>
      </c>
      <c r="AK6995">
        <v>1.0926</v>
      </c>
      <c r="AR6995" s="3"/>
    </row>
    <row r="6996" spans="1:44" hidden="1" outlineLevel="1" x14ac:dyDescent="0.2">
      <c r="A6996" s="2">
        <v>42664</v>
      </c>
      <c r="B6996">
        <v>13.34</v>
      </c>
      <c r="E6996" s="2">
        <v>42664</v>
      </c>
      <c r="F6996">
        <v>2141.16</v>
      </c>
      <c r="G6996">
        <f t="shared" si="984"/>
        <v>-8.4059514136147762E-5</v>
      </c>
      <c r="H6996" s="2">
        <v>42664</v>
      </c>
      <c r="I6996">
        <v>4073.85</v>
      </c>
      <c r="J6996">
        <f t="shared" si="985"/>
        <v>-8.0997894054690711E-5</v>
      </c>
      <c r="K6996">
        <f t="shared" si="981"/>
        <v>-1.0687789405469071E-4</v>
      </c>
      <c r="L6996">
        <v>4.7286360548375707E-3</v>
      </c>
      <c r="N6996" s="2">
        <v>42664</v>
      </c>
      <c r="O6996">
        <v>59.66</v>
      </c>
      <c r="Q6996" s="2">
        <v>42664</v>
      </c>
      <c r="R6996">
        <v>89574.5</v>
      </c>
      <c r="S6996" s="8">
        <f t="shared" si="986"/>
        <v>4.2096392040305242E-2</v>
      </c>
      <c r="T6996" s="9">
        <f t="shared" si="982"/>
        <v>4.2070512040305243E-2</v>
      </c>
      <c r="U6996" s="3">
        <f>Sheet1!$B$17+Sheet1!$B$18*'Portfolio allocation'!K6996</f>
        <v>3.6518585564905082E-4</v>
      </c>
      <c r="V6996" s="13">
        <f t="shared" si="987"/>
        <v>4.1705326184656194E-2</v>
      </c>
      <c r="W6996" s="13"/>
      <c r="X6996" s="2">
        <v>42664</v>
      </c>
      <c r="Y6996">
        <v>142.9213</v>
      </c>
      <c r="AA6996" s="2">
        <v>42664</v>
      </c>
      <c r="AB6996">
        <v>2291.4</v>
      </c>
      <c r="AC6996">
        <f t="shared" si="988"/>
        <v>-1.2472310092486505E-2</v>
      </c>
      <c r="AD6996">
        <f t="shared" si="983"/>
        <v>-1.2498390092486504E-2</v>
      </c>
      <c r="AE6996">
        <f>Sheet2!$B$17+Sheet2!$B$18*'Portfolio allocation'!K6996</f>
        <v>-4.165153873075674E-5</v>
      </c>
      <c r="AF6996">
        <f t="shared" si="989"/>
        <v>-1.2456738553755748E-2</v>
      </c>
      <c r="AH6996" s="2">
        <v>42664</v>
      </c>
      <c r="AI6996">
        <v>1.74</v>
      </c>
      <c r="AJ6996">
        <v>0.65200000000000002</v>
      </c>
      <c r="AK6996">
        <v>1.0871</v>
      </c>
      <c r="AR6996" s="3"/>
    </row>
    <row r="6997" spans="1:44" hidden="1" outlineLevel="1" x14ac:dyDescent="0.2">
      <c r="A6997" s="2">
        <v>42667</v>
      </c>
      <c r="B6997">
        <v>13.02</v>
      </c>
      <c r="E6997" s="2">
        <v>42667</v>
      </c>
      <c r="F6997">
        <v>2151.33</v>
      </c>
      <c r="G6997">
        <f t="shared" si="984"/>
        <v>4.7497618113545581E-3</v>
      </c>
      <c r="H6997" s="2">
        <v>42667</v>
      </c>
      <c r="I6997">
        <v>4093.22</v>
      </c>
      <c r="J6997">
        <f t="shared" si="985"/>
        <v>4.7547160548375711E-3</v>
      </c>
      <c r="K6997">
        <f t="shared" si="981"/>
        <v>4.7286360548375707E-3</v>
      </c>
      <c r="L6997">
        <v>-3.7934052809278879E-3</v>
      </c>
      <c r="N6997" s="2">
        <v>42667</v>
      </c>
      <c r="O6997">
        <v>61</v>
      </c>
      <c r="Q6997" s="2">
        <v>42667</v>
      </c>
      <c r="R6997">
        <v>91586.38</v>
      </c>
      <c r="S6997" s="8">
        <f t="shared" si="986"/>
        <v>2.2460410049735202E-2</v>
      </c>
      <c r="T6997" s="9">
        <f t="shared" si="982"/>
        <v>2.2434330049735201E-2</v>
      </c>
      <c r="U6997" s="3">
        <f>Sheet1!$B$17+Sheet1!$B$18*'Portfolio allocation'!K6997</f>
        <v>5.9126100060386145E-3</v>
      </c>
      <c r="V6997" s="13">
        <f t="shared" si="987"/>
        <v>1.6521720043696585E-2</v>
      </c>
      <c r="W6997" s="13"/>
      <c r="X6997" s="2">
        <v>42667</v>
      </c>
      <c r="Y6997">
        <v>143.81909999999999</v>
      </c>
      <c r="AA6997" s="2">
        <v>42667</v>
      </c>
      <c r="AB6997">
        <v>2305.8000000000002</v>
      </c>
      <c r="AC6997">
        <f t="shared" si="988"/>
        <v>6.2843676355066602E-3</v>
      </c>
      <c r="AD6997">
        <f t="shared" si="983"/>
        <v>6.2581676355066606E-3</v>
      </c>
      <c r="AE6997">
        <f>Sheet2!$B$17+Sheet2!$B$18*'Portfolio allocation'!K6997</f>
        <v>4.2582108297424927E-3</v>
      </c>
      <c r="AF6997">
        <f t="shared" si="989"/>
        <v>1.9999568057641678E-3</v>
      </c>
      <c r="AH6997" s="2">
        <v>42667</v>
      </c>
      <c r="AI6997">
        <v>1.7629999999999999</v>
      </c>
      <c r="AJ6997">
        <v>0.65500000000000003</v>
      </c>
      <c r="AK6997">
        <v>1.0884499999999999</v>
      </c>
      <c r="AR6997" s="3"/>
    </row>
    <row r="6998" spans="1:44" hidden="1" outlineLevel="1" x14ac:dyDescent="0.2">
      <c r="A6998" s="2">
        <v>42668</v>
      </c>
      <c r="B6998">
        <v>13.46</v>
      </c>
      <c r="E6998" s="2">
        <v>42668</v>
      </c>
      <c r="F6998">
        <v>2143.16</v>
      </c>
      <c r="G6998">
        <f t="shared" si="984"/>
        <v>-3.7976507555791406E-3</v>
      </c>
      <c r="H6998" s="2">
        <v>42668</v>
      </c>
      <c r="I6998">
        <v>4077.8</v>
      </c>
      <c r="J6998">
        <f t="shared" si="985"/>
        <v>-3.7672052809278878E-3</v>
      </c>
      <c r="K6998">
        <f t="shared" si="981"/>
        <v>-3.7934052809278879E-3</v>
      </c>
      <c r="L6998">
        <v>-1.752701109421783E-3</v>
      </c>
      <c r="N6998" s="2">
        <v>42668</v>
      </c>
      <c r="O6998">
        <v>60.99</v>
      </c>
      <c r="Q6998" s="2">
        <v>42668</v>
      </c>
      <c r="R6998">
        <v>91571.38</v>
      </c>
      <c r="S6998" s="8">
        <f t="shared" si="986"/>
        <v>-1.637798109281885E-4</v>
      </c>
      <c r="T6998" s="9">
        <f t="shared" si="982"/>
        <v>-1.8997981092818848E-4</v>
      </c>
      <c r="U6998" s="3">
        <f>Sheet1!$B$17+Sheet1!$B$18*'Portfolio allocation'!K6998</f>
        <v>-3.8640917916003873E-3</v>
      </c>
      <c r="V6998" s="13">
        <f t="shared" si="987"/>
        <v>3.6741119806721987E-3</v>
      </c>
      <c r="W6998" s="13"/>
      <c r="X6998" s="2">
        <v>42668</v>
      </c>
      <c r="Y6998">
        <v>144.11519999999999</v>
      </c>
      <c r="AA6998" s="2">
        <v>42668</v>
      </c>
      <c r="AB6998">
        <v>2310.54</v>
      </c>
      <c r="AC6998">
        <f t="shared" si="988"/>
        <v>2.0556856622429009E-3</v>
      </c>
      <c r="AD6998">
        <f t="shared" si="983"/>
        <v>2.0294056622429009E-3</v>
      </c>
      <c r="AE6998">
        <f>Sheet2!$B$17+Sheet2!$B$18*'Portfolio allocation'!K6998</f>
        <v>-3.3198057429582976E-3</v>
      </c>
      <c r="AF6998">
        <f t="shared" si="989"/>
        <v>5.3492114052011985E-3</v>
      </c>
      <c r="AH6998" s="2">
        <v>42668</v>
      </c>
      <c r="AI6998">
        <v>1.758</v>
      </c>
      <c r="AJ6998">
        <v>0.65700000000000003</v>
      </c>
      <c r="AK6998">
        <v>1.08595</v>
      </c>
      <c r="AR6998" s="3"/>
    </row>
    <row r="6999" spans="1:44" hidden="1" outlineLevel="1" x14ac:dyDescent="0.2">
      <c r="A6999" s="2">
        <v>42669</v>
      </c>
      <c r="B6999">
        <v>14.24</v>
      </c>
      <c r="E6999" s="2">
        <v>42669</v>
      </c>
      <c r="F6999">
        <v>2139.4299999999998</v>
      </c>
      <c r="G6999">
        <f t="shared" si="984"/>
        <v>-1.7404206872095873E-3</v>
      </c>
      <c r="H6999" s="2">
        <v>42669</v>
      </c>
      <c r="I6999">
        <v>4070.76</v>
      </c>
      <c r="J6999">
        <f t="shared" si="985"/>
        <v>-1.726421109421783E-3</v>
      </c>
      <c r="K6999">
        <f t="shared" si="981"/>
        <v>-1.752701109421783E-3</v>
      </c>
      <c r="L6999">
        <v>-2.9765890332027027E-3</v>
      </c>
      <c r="N6999" s="2">
        <v>42669</v>
      </c>
      <c r="O6999">
        <v>60.63</v>
      </c>
      <c r="Q6999" s="2">
        <v>42669</v>
      </c>
      <c r="R6999">
        <v>91030.88</v>
      </c>
      <c r="S6999" s="8">
        <f t="shared" si="986"/>
        <v>-5.9024992306547786E-3</v>
      </c>
      <c r="T6999" s="9">
        <f t="shared" si="982"/>
        <v>-5.9287792306547786E-3</v>
      </c>
      <c r="U6999" s="3">
        <f>Sheet1!$B$17+Sheet1!$B$18*'Portfolio allocation'!K6999</f>
        <v>-1.5229442477271921E-3</v>
      </c>
      <c r="V6999" s="13">
        <f t="shared" si="987"/>
        <v>-4.4058349829275865E-3</v>
      </c>
      <c r="W6999" s="13"/>
      <c r="X6999" s="2">
        <v>42669</v>
      </c>
      <c r="Y6999">
        <v>145.0035</v>
      </c>
      <c r="AA6999" s="2">
        <v>42669</v>
      </c>
      <c r="AB6999">
        <v>2324.79</v>
      </c>
      <c r="AC6999">
        <f t="shared" si="988"/>
        <v>6.1673894414293606E-3</v>
      </c>
      <c r="AD6999">
        <f t="shared" si="983"/>
        <v>6.1411094414293606E-3</v>
      </c>
      <c r="AE6999">
        <f>Sheet2!$B$17+Sheet2!$B$18*'Portfolio allocation'!K6999</f>
        <v>-1.5051595305829546E-3</v>
      </c>
      <c r="AF6999">
        <f t="shared" si="989"/>
        <v>7.6462689720123156E-3</v>
      </c>
      <c r="AH6999" s="2">
        <v>42669</v>
      </c>
      <c r="AI6999">
        <v>1.79</v>
      </c>
      <c r="AJ6999">
        <v>0.65700000000000003</v>
      </c>
      <c r="AK6999">
        <v>1.09175</v>
      </c>
      <c r="AR6999" s="3"/>
    </row>
    <row r="7000" spans="1:44" hidden="1" outlineLevel="1" x14ac:dyDescent="0.2">
      <c r="A7000" s="2">
        <v>42670</v>
      </c>
      <c r="B7000">
        <v>15.36</v>
      </c>
      <c r="E7000" s="2">
        <v>42670</v>
      </c>
      <c r="F7000">
        <v>2133.04</v>
      </c>
      <c r="G7000">
        <f t="shared" si="984"/>
        <v>-2.9867768517781723E-3</v>
      </c>
      <c r="H7000" s="2">
        <v>42670</v>
      </c>
      <c r="I7000">
        <v>4058.75</v>
      </c>
      <c r="J7000">
        <f t="shared" si="985"/>
        <v>-2.9503090332027027E-3</v>
      </c>
      <c r="K7000">
        <f t="shared" si="981"/>
        <v>-2.9765890332027027E-3</v>
      </c>
      <c r="L7000">
        <v>-3.0790639975361205E-3</v>
      </c>
      <c r="N7000" s="2">
        <v>42670</v>
      </c>
      <c r="O7000">
        <v>60.1</v>
      </c>
      <c r="Q7000" s="2">
        <v>42670</v>
      </c>
      <c r="R7000">
        <v>90235.13</v>
      </c>
      <c r="S7000" s="8">
        <f t="shared" si="986"/>
        <v>-8.7415391348518723E-3</v>
      </c>
      <c r="T7000" s="9">
        <f t="shared" si="982"/>
        <v>-8.7678191348518723E-3</v>
      </c>
      <c r="U7000" s="3">
        <f>Sheet1!$B$17+Sheet1!$B$18*'Portfolio allocation'!K7000</f>
        <v>-2.9270194913334617E-3</v>
      </c>
      <c r="V7000" s="13">
        <f t="shared" si="987"/>
        <v>-5.8407996435184111E-3</v>
      </c>
      <c r="W7000" s="13"/>
      <c r="X7000" s="2">
        <v>42670</v>
      </c>
      <c r="Y7000">
        <v>146.47450000000001</v>
      </c>
      <c r="AA7000" s="2">
        <v>42670</v>
      </c>
      <c r="AB7000">
        <v>2348.37</v>
      </c>
      <c r="AC7000">
        <f t="shared" si="988"/>
        <v>1.0142851612403581E-2</v>
      </c>
      <c r="AD7000">
        <f t="shared" si="983"/>
        <v>1.0116451612403581E-2</v>
      </c>
      <c r="AE7000">
        <f>Sheet2!$B$17+Sheet2!$B$18*'Portfolio allocation'!K7000</f>
        <v>-2.5934718966138704E-3</v>
      </c>
      <c r="AF7000">
        <f t="shared" si="989"/>
        <v>1.2709923509017451E-2</v>
      </c>
      <c r="AH7000" s="2">
        <v>42670</v>
      </c>
      <c r="AI7000">
        <v>1.843</v>
      </c>
      <c r="AJ7000">
        <v>0.66</v>
      </c>
      <c r="AK7000">
        <v>1.09185</v>
      </c>
      <c r="AR7000" s="3"/>
    </row>
    <row r="7001" spans="1:44" hidden="1" outlineLevel="1" x14ac:dyDescent="0.2">
      <c r="A7001" s="2">
        <v>42671</v>
      </c>
      <c r="B7001">
        <v>16.190000000000001</v>
      </c>
      <c r="E7001" s="2">
        <v>42671</v>
      </c>
      <c r="F7001">
        <v>2126.41</v>
      </c>
      <c r="G7001">
        <f t="shared" si="984"/>
        <v>-3.1082398829839208E-3</v>
      </c>
      <c r="H7001" s="2">
        <v>42671</v>
      </c>
      <c r="I7001">
        <v>4046.36</v>
      </c>
      <c r="J7001">
        <f t="shared" si="985"/>
        <v>-3.0526639975361203E-3</v>
      </c>
      <c r="K7001">
        <f t="shared" si="981"/>
        <v>-3.0790639975361205E-3</v>
      </c>
      <c r="L7001">
        <v>-1.421137777163435E-4</v>
      </c>
      <c r="N7001" s="2">
        <v>42671</v>
      </c>
      <c r="O7001">
        <v>59.87</v>
      </c>
      <c r="Q7001" s="2">
        <v>42671</v>
      </c>
      <c r="R7001">
        <v>89889.75</v>
      </c>
      <c r="S7001" s="8">
        <f t="shared" si="986"/>
        <v>-3.8275558532470111E-3</v>
      </c>
      <c r="T7001" s="9">
        <f t="shared" si="982"/>
        <v>-3.8539558532470113E-3</v>
      </c>
      <c r="U7001" s="3">
        <f>Sheet1!$B$17+Sheet1!$B$18*'Portfolio allocation'!K7001</f>
        <v>-3.0445813674777208E-3</v>
      </c>
      <c r="V7001" s="13">
        <f t="shared" si="987"/>
        <v>-8.0937448576929054E-4</v>
      </c>
      <c r="W7001" s="13"/>
      <c r="X7001" s="2">
        <v>42671</v>
      </c>
      <c r="Y7001">
        <v>145.76769999999999</v>
      </c>
      <c r="AA7001" s="2">
        <v>42671</v>
      </c>
      <c r="AB7001">
        <v>2337.04</v>
      </c>
      <c r="AC7001">
        <f t="shared" si="988"/>
        <v>-4.8246230364039633E-3</v>
      </c>
      <c r="AD7001">
        <f t="shared" si="983"/>
        <v>-4.8505830364039635E-3</v>
      </c>
      <c r="AE7001">
        <f>Sheet2!$B$17+Sheet2!$B$18*'Portfolio allocation'!K7001</f>
        <v>-2.6845952492719352E-3</v>
      </c>
      <c r="AF7001">
        <f t="shared" si="989"/>
        <v>-2.1659877871320283E-3</v>
      </c>
      <c r="AH7001" s="2">
        <v>42671</v>
      </c>
      <c r="AI7001">
        <v>1.845</v>
      </c>
      <c r="AJ7001">
        <v>0.64900000000000002</v>
      </c>
      <c r="AK7001">
        <v>1.0929</v>
      </c>
      <c r="AR7001" s="3"/>
    </row>
    <row r="7002" spans="1:44" hidden="1" outlineLevel="1" x14ac:dyDescent="0.2">
      <c r="A7002" s="2">
        <v>42674</v>
      </c>
      <c r="B7002">
        <v>17.059999999999999</v>
      </c>
      <c r="E7002" s="2">
        <v>42674</v>
      </c>
      <c r="F7002">
        <v>2126.15</v>
      </c>
      <c r="G7002">
        <f t="shared" si="984"/>
        <v>-1.2227181023405365E-4</v>
      </c>
      <c r="H7002" s="2">
        <v>42674</v>
      </c>
      <c r="I7002">
        <v>4045.89</v>
      </c>
      <c r="J7002">
        <f t="shared" si="985"/>
        <v>-1.161537777163435E-4</v>
      </c>
      <c r="K7002">
        <f t="shared" si="981"/>
        <v>-1.421137777163435E-4</v>
      </c>
      <c r="L7002">
        <v>-6.8034080220668062E-3</v>
      </c>
      <c r="N7002" s="2">
        <v>42674</v>
      </c>
      <c r="O7002">
        <v>59.92</v>
      </c>
      <c r="Q7002" s="2">
        <v>42674</v>
      </c>
      <c r="R7002">
        <v>89964.88</v>
      </c>
      <c r="S7002" s="8">
        <f t="shared" si="986"/>
        <v>8.3580163478047531E-4</v>
      </c>
      <c r="T7002" s="9">
        <f t="shared" si="982"/>
        <v>8.0984163478047531E-4</v>
      </c>
      <c r="U7002" s="3">
        <f>Sheet1!$B$17+Sheet1!$B$18*'Portfolio allocation'!K7002</f>
        <v>3.2476235691635702E-4</v>
      </c>
      <c r="V7002" s="13">
        <f t="shared" si="987"/>
        <v>4.8507927786411829E-4</v>
      </c>
      <c r="W7002" s="13"/>
      <c r="X7002" s="2">
        <v>42674</v>
      </c>
      <c r="Y7002">
        <v>146.79920000000001</v>
      </c>
      <c r="AA7002" s="2">
        <v>42674</v>
      </c>
      <c r="AB7002">
        <v>2353.58</v>
      </c>
      <c r="AC7002">
        <f t="shared" si="988"/>
        <v>7.0773285865881608E-3</v>
      </c>
      <c r="AD7002">
        <f t="shared" si="983"/>
        <v>7.0511685865881609E-3</v>
      </c>
      <c r="AE7002">
        <f>Sheet2!$B$17+Sheet2!$B$18*'Portfolio allocation'!K7002</f>
        <v>-7.2984185431393525E-5</v>
      </c>
      <c r="AF7002">
        <f t="shared" si="989"/>
        <v>7.1241527720195541E-3</v>
      </c>
      <c r="AH7002" s="2">
        <v>42674</v>
      </c>
      <c r="AI7002">
        <v>1.8340000000000001</v>
      </c>
      <c r="AJ7002">
        <v>0.65400000000000003</v>
      </c>
      <c r="AK7002">
        <v>1.0962000000000001</v>
      </c>
      <c r="AR7002" s="3"/>
    </row>
    <row r="7003" spans="1:44" hidden="1" outlineLevel="1" x14ac:dyDescent="0.2">
      <c r="A7003" s="2">
        <v>42675</v>
      </c>
      <c r="B7003">
        <v>18.559999999999999</v>
      </c>
      <c r="E7003" s="2">
        <v>42675</v>
      </c>
      <c r="F7003">
        <v>2111.7199999999998</v>
      </c>
      <c r="G7003">
        <f t="shared" si="984"/>
        <v>-6.7869153164171747E-3</v>
      </c>
      <c r="H7003" s="2">
        <v>42675</v>
      </c>
      <c r="I7003">
        <v>4018.47</v>
      </c>
      <c r="J7003">
        <f t="shared" si="985"/>
        <v>-6.7772480220668063E-3</v>
      </c>
      <c r="K7003">
        <f t="shared" si="981"/>
        <v>-6.8034080220668062E-3</v>
      </c>
      <c r="L7003">
        <v>-6.4236374315596867E-3</v>
      </c>
      <c r="N7003" s="2">
        <v>42675</v>
      </c>
      <c r="O7003">
        <v>59.8</v>
      </c>
      <c r="Q7003" s="2">
        <v>42675</v>
      </c>
      <c r="R7003">
        <v>89784.69</v>
      </c>
      <c r="S7003" s="8">
        <f t="shared" si="986"/>
        <v>-2.002892684345281E-3</v>
      </c>
      <c r="T7003" s="9">
        <f t="shared" si="982"/>
        <v>-2.0290526843452809E-3</v>
      </c>
      <c r="U7003" s="3">
        <f>Sheet1!$B$17+Sheet1!$B$18*'Portfolio allocation'!K7003</f>
        <v>-7.3172432198488797E-3</v>
      </c>
      <c r="V7003" s="13">
        <f t="shared" si="987"/>
        <v>5.2881905355035988E-3</v>
      </c>
      <c r="W7003" s="13"/>
      <c r="X7003" s="2">
        <v>42675</v>
      </c>
      <c r="Y7003">
        <v>145.93960000000001</v>
      </c>
      <c r="AA7003" s="2">
        <v>42675</v>
      </c>
      <c r="AB7003">
        <v>2339.79</v>
      </c>
      <c r="AC7003">
        <f t="shared" si="988"/>
        <v>-5.8591592382667423E-3</v>
      </c>
      <c r="AD7003">
        <f t="shared" si="983"/>
        <v>-5.8848392382667425E-3</v>
      </c>
      <c r="AE7003">
        <f>Sheet2!$B$17+Sheet2!$B$18*'Portfolio allocation'!K7003</f>
        <v>-5.9963769724942001E-3</v>
      </c>
      <c r="AF7003">
        <f t="shared" si="989"/>
        <v>1.1153773422745757E-4</v>
      </c>
      <c r="AH7003" s="2">
        <v>42675</v>
      </c>
      <c r="AI7003">
        <v>1.82</v>
      </c>
      <c r="AJ7003">
        <v>0.64200000000000002</v>
      </c>
      <c r="AK7003">
        <v>1.1043499999999999</v>
      </c>
      <c r="AR7003" s="3"/>
    </row>
    <row r="7004" spans="1:44" hidden="1" outlineLevel="1" x14ac:dyDescent="0.2">
      <c r="A7004" s="2">
        <v>42676</v>
      </c>
      <c r="B7004">
        <v>19.32</v>
      </c>
      <c r="E7004" s="2">
        <v>42676</v>
      </c>
      <c r="F7004">
        <v>2097.94</v>
      </c>
      <c r="G7004">
        <f t="shared" si="984"/>
        <v>-6.5254863334153201E-3</v>
      </c>
      <c r="H7004" s="2">
        <v>42676</v>
      </c>
      <c r="I7004">
        <v>3992.76</v>
      </c>
      <c r="J7004">
        <f t="shared" si="985"/>
        <v>-6.3979574315596865E-3</v>
      </c>
      <c r="K7004">
        <f t="shared" si="981"/>
        <v>-6.4236374315596867E-3</v>
      </c>
      <c r="L7004">
        <v>-4.0829037922640787E-3</v>
      </c>
      <c r="N7004" s="2">
        <v>42676</v>
      </c>
      <c r="O7004">
        <v>59.43</v>
      </c>
      <c r="Q7004" s="2">
        <v>42676</v>
      </c>
      <c r="R7004">
        <v>89229.13</v>
      </c>
      <c r="S7004" s="8">
        <f t="shared" si="986"/>
        <v>-6.1876919105027239E-3</v>
      </c>
      <c r="T7004" s="9">
        <f t="shared" si="982"/>
        <v>-6.2133719105027241E-3</v>
      </c>
      <c r="U7004" s="3">
        <f>Sheet1!$B$17+Sheet1!$B$18*'Portfolio allocation'!K7004</f>
        <v>-6.8815607737524268E-3</v>
      </c>
      <c r="V7004" s="13">
        <f t="shared" si="987"/>
        <v>6.6818886324970274E-4</v>
      </c>
      <c r="W7004" s="13"/>
      <c r="X7004" s="2">
        <v>42676</v>
      </c>
      <c r="Y7004">
        <v>145.13720000000001</v>
      </c>
      <c r="AA7004" s="2">
        <v>42676</v>
      </c>
      <c r="AB7004">
        <v>2326.9299999999998</v>
      </c>
      <c r="AC7004">
        <f t="shared" si="988"/>
        <v>-5.4962197462166129E-3</v>
      </c>
      <c r="AD7004">
        <f t="shared" si="983"/>
        <v>-5.5217797462166129E-3</v>
      </c>
      <c r="AE7004">
        <f>Sheet2!$B$17+Sheet2!$B$18*'Portfolio allocation'!K7004</f>
        <v>-5.6586752745912267E-3</v>
      </c>
      <c r="AF7004">
        <f t="shared" si="989"/>
        <v>1.3689552837461375E-4</v>
      </c>
      <c r="AH7004" s="2">
        <v>42676</v>
      </c>
      <c r="AI7004">
        <v>1.7989999999999999</v>
      </c>
      <c r="AJ7004">
        <v>0.63900000000000001</v>
      </c>
      <c r="AK7004">
        <v>1.1117999999999999</v>
      </c>
      <c r="AR7004" s="3"/>
    </row>
    <row r="7005" spans="1:44" hidden="1" outlineLevel="1" x14ac:dyDescent="0.2">
      <c r="A7005" s="2">
        <v>42677</v>
      </c>
      <c r="B7005">
        <v>22.08</v>
      </c>
      <c r="E7005" s="2">
        <v>42677</v>
      </c>
      <c r="F7005">
        <v>2088.66</v>
      </c>
      <c r="G7005">
        <f t="shared" si="984"/>
        <v>-4.4233867508127744E-3</v>
      </c>
      <c r="H7005" s="2">
        <v>42677</v>
      </c>
      <c r="I7005">
        <v>3976.56</v>
      </c>
      <c r="J7005">
        <f t="shared" si="985"/>
        <v>-4.0573437922640787E-3</v>
      </c>
      <c r="K7005">
        <f t="shared" si="981"/>
        <v>-4.0829037922640787E-3</v>
      </c>
      <c r="L7005">
        <v>-1.6696775761964838E-3</v>
      </c>
      <c r="N7005" s="2">
        <v>42677</v>
      </c>
      <c r="O7005">
        <v>59.21</v>
      </c>
      <c r="Q7005" s="2">
        <v>42677</v>
      </c>
      <c r="R7005">
        <v>88898.880000000005</v>
      </c>
      <c r="S7005" s="8">
        <f t="shared" si="986"/>
        <v>-3.701145578803744E-3</v>
      </c>
      <c r="T7005" s="9">
        <f t="shared" si="982"/>
        <v>-3.7267055788037439E-3</v>
      </c>
      <c r="U7005" s="3">
        <f>Sheet1!$B$17+Sheet1!$B$18*'Portfolio allocation'!K7005</f>
        <v>-4.1962118206732256E-3</v>
      </c>
      <c r="V7005" s="13">
        <f t="shared" si="987"/>
        <v>4.6950624186948165E-4</v>
      </c>
      <c r="W7005" s="13"/>
      <c r="X7005" s="2">
        <v>42677</v>
      </c>
      <c r="Y7005">
        <v>145.5384</v>
      </c>
      <c r="AA7005" s="2">
        <v>42677</v>
      </c>
      <c r="AB7005">
        <v>2333.36</v>
      </c>
      <c r="AC7005">
        <f t="shared" si="988"/>
        <v>2.7632975637428281E-3</v>
      </c>
      <c r="AD7005">
        <f t="shared" si="983"/>
        <v>2.738257563742828E-3</v>
      </c>
      <c r="AE7005">
        <f>Sheet2!$B$17+Sheet2!$B$18*'Portfolio allocation'!K7005</f>
        <v>-3.5772352050134487E-3</v>
      </c>
      <c r="AF7005">
        <f t="shared" si="989"/>
        <v>6.3154927687562763E-3</v>
      </c>
      <c r="AH7005" s="2">
        <v>42677</v>
      </c>
      <c r="AI7005">
        <v>1.8120000000000001</v>
      </c>
      <c r="AJ7005">
        <v>0.626</v>
      </c>
      <c r="AK7005">
        <v>1.10945</v>
      </c>
      <c r="AR7005" s="3"/>
    </row>
    <row r="7006" spans="1:44" hidden="1" outlineLevel="1" x14ac:dyDescent="0.2">
      <c r="A7006" s="2">
        <v>42678</v>
      </c>
      <c r="B7006">
        <v>22.51</v>
      </c>
      <c r="E7006" s="2">
        <v>42678</v>
      </c>
      <c r="F7006">
        <v>2085.1799999999998</v>
      </c>
      <c r="G7006">
        <f t="shared" si="984"/>
        <v>-1.6661400132141901E-3</v>
      </c>
      <c r="H7006" s="2">
        <v>42678</v>
      </c>
      <c r="I7006">
        <v>3970.02</v>
      </c>
      <c r="J7006">
        <f t="shared" si="985"/>
        <v>-1.6446375761964838E-3</v>
      </c>
      <c r="K7006">
        <f t="shared" si="981"/>
        <v>-1.6696775761964838E-3</v>
      </c>
      <c r="L7006">
        <v>2.221234379514455E-2</v>
      </c>
      <c r="N7006" s="2">
        <v>42678</v>
      </c>
      <c r="O7006">
        <v>58.71</v>
      </c>
      <c r="Q7006" s="2">
        <v>42678</v>
      </c>
      <c r="R7006">
        <v>88148.13</v>
      </c>
      <c r="S7006" s="8">
        <f t="shared" si="986"/>
        <v>-8.4449882833169676E-3</v>
      </c>
      <c r="T7006" s="9">
        <f t="shared" si="982"/>
        <v>-8.4700282833169681E-3</v>
      </c>
      <c r="U7006" s="3">
        <f>Sheet1!$B$17+Sheet1!$B$18*'Portfolio allocation'!K7006</f>
        <v>-1.4276975463149869E-3</v>
      </c>
      <c r="V7006" s="13">
        <f t="shared" si="987"/>
        <v>-7.0423307370019814E-3</v>
      </c>
      <c r="W7006" s="13"/>
      <c r="X7006" s="2">
        <v>42678</v>
      </c>
      <c r="Y7006">
        <v>145.59569999999999</v>
      </c>
      <c r="AA7006" s="2">
        <v>42678</v>
      </c>
      <c r="AB7006">
        <v>2334.2800000000002</v>
      </c>
      <c r="AC7006">
        <f t="shared" si="988"/>
        <v>3.9428120821471957E-4</v>
      </c>
      <c r="AD7006">
        <f t="shared" si="983"/>
        <v>3.6996120821471959E-4</v>
      </c>
      <c r="AE7006">
        <f>Sheet2!$B$17+Sheet2!$B$18*'Portfolio allocation'!K7006</f>
        <v>-1.4313328867171186E-3</v>
      </c>
      <c r="AF7006">
        <f t="shared" si="989"/>
        <v>1.8012940949318382E-3</v>
      </c>
      <c r="AH7006" s="2">
        <v>42678</v>
      </c>
      <c r="AI7006">
        <v>1.7829999999999999</v>
      </c>
      <c r="AJ7006">
        <v>0.60799999999999998</v>
      </c>
      <c r="AK7006">
        <v>1.1123000000000001</v>
      </c>
      <c r="AR7006" s="3"/>
    </row>
    <row r="7007" spans="1:44" hidden="1" outlineLevel="1" x14ac:dyDescent="0.2">
      <c r="A7007" s="2">
        <v>42681</v>
      </c>
      <c r="B7007">
        <v>18.71</v>
      </c>
      <c r="E7007" s="2">
        <v>42681</v>
      </c>
      <c r="F7007">
        <v>2131.52</v>
      </c>
      <c r="G7007">
        <f t="shared" si="984"/>
        <v>2.2223501088635134E-2</v>
      </c>
      <c r="H7007" s="2">
        <v>42681</v>
      </c>
      <c r="I7007">
        <v>4058.3</v>
      </c>
      <c r="J7007">
        <f t="shared" si="985"/>
        <v>2.2236663795144551E-2</v>
      </c>
      <c r="K7007">
        <f t="shared" si="981"/>
        <v>2.221234379514455E-2</v>
      </c>
      <c r="L7007">
        <v>4.2405727748072285E-3</v>
      </c>
      <c r="N7007" s="2">
        <v>42681</v>
      </c>
      <c r="O7007">
        <v>60.42</v>
      </c>
      <c r="Q7007" s="2">
        <v>42681</v>
      </c>
      <c r="R7007">
        <v>90715.56</v>
      </c>
      <c r="S7007" s="8">
        <f t="shared" si="986"/>
        <v>2.9126312719282899E-2</v>
      </c>
      <c r="T7007" s="9">
        <f t="shared" si="982"/>
        <v>2.9101992719282897E-2</v>
      </c>
      <c r="U7007" s="3">
        <f>Sheet1!$B$17+Sheet1!$B$18*'Portfolio allocation'!K7007</f>
        <v>2.5970362621797406E-2</v>
      </c>
      <c r="V7007" s="13">
        <f t="shared" si="987"/>
        <v>3.1316300974854917E-3</v>
      </c>
      <c r="W7007" s="13"/>
      <c r="X7007" s="2">
        <v>42681</v>
      </c>
      <c r="Y7007">
        <v>148.73820000000001</v>
      </c>
      <c r="AA7007" s="2">
        <v>42681</v>
      </c>
      <c r="AB7007">
        <v>2384.66</v>
      </c>
      <c r="AC7007">
        <f t="shared" si="988"/>
        <v>2.1582672173003914E-2</v>
      </c>
      <c r="AD7007">
        <f t="shared" si="983"/>
        <v>2.1557912173003915E-2</v>
      </c>
      <c r="AE7007">
        <f>Sheet2!$B$17+Sheet2!$B$18*'Portfolio allocation'!K7007</f>
        <v>1.9805169802149639E-2</v>
      </c>
      <c r="AF7007">
        <f t="shared" si="989"/>
        <v>1.7527423708542759E-3</v>
      </c>
      <c r="AH7007" s="2">
        <v>42681</v>
      </c>
      <c r="AI7007">
        <v>1.8280000000000001</v>
      </c>
      <c r="AJ7007">
        <v>0.61899999999999999</v>
      </c>
      <c r="AK7007">
        <v>1.10345</v>
      </c>
      <c r="AR7007" s="3"/>
    </row>
    <row r="7008" spans="1:44" hidden="1" outlineLevel="1" x14ac:dyDescent="0.2">
      <c r="A7008" s="2">
        <v>42682</v>
      </c>
      <c r="B7008">
        <v>18.739999999999998</v>
      </c>
      <c r="E7008" s="2">
        <v>42682</v>
      </c>
      <c r="F7008">
        <v>2139.56</v>
      </c>
      <c r="G7008">
        <f t="shared" si="984"/>
        <v>3.771956162738288E-3</v>
      </c>
      <c r="H7008" s="2">
        <v>42682</v>
      </c>
      <c r="I7008">
        <v>4075.61</v>
      </c>
      <c r="J7008">
        <f t="shared" si="985"/>
        <v>4.2653327748072289E-3</v>
      </c>
      <c r="K7008">
        <f t="shared" si="981"/>
        <v>4.2405727748072285E-3</v>
      </c>
      <c r="L7008">
        <v>1.1118264036843501E-2</v>
      </c>
      <c r="N7008" s="2">
        <v>42682</v>
      </c>
      <c r="O7008">
        <v>60.47</v>
      </c>
      <c r="Q7008" s="2">
        <v>42682</v>
      </c>
      <c r="R7008">
        <v>90790.63</v>
      </c>
      <c r="S7008" s="8">
        <f t="shared" si="986"/>
        <v>8.2753168254723342E-4</v>
      </c>
      <c r="T7008" s="9">
        <f t="shared" si="982"/>
        <v>8.0277168254723344E-4</v>
      </c>
      <c r="U7008" s="3">
        <f>Sheet1!$B$17+Sheet1!$B$18*'Portfolio allocation'!K7008</f>
        <v>5.352691442019393E-3</v>
      </c>
      <c r="V7008" s="13">
        <f t="shared" si="987"/>
        <v>-4.54991975947216E-3</v>
      </c>
      <c r="W7008" s="13"/>
      <c r="X7008" s="2">
        <v>42682</v>
      </c>
      <c r="Y7008">
        <v>148.21289999999999</v>
      </c>
      <c r="AA7008" s="2">
        <v>42682</v>
      </c>
      <c r="AB7008">
        <v>2397.6799999999998</v>
      </c>
      <c r="AC7008">
        <f t="shared" si="988"/>
        <v>5.4598978470725701E-3</v>
      </c>
      <c r="AD7008">
        <f t="shared" si="983"/>
        <v>5.4338178470725697E-3</v>
      </c>
      <c r="AE7008">
        <f>Sheet2!$B$17+Sheet2!$B$18*'Portfolio allocation'!K7008</f>
        <v>3.8242125095190875E-3</v>
      </c>
      <c r="AF7008">
        <f t="shared" si="989"/>
        <v>1.6096053375534822E-3</v>
      </c>
      <c r="AH7008" s="2">
        <v>42682</v>
      </c>
      <c r="AI7008">
        <v>1.8620000000000001</v>
      </c>
      <c r="AJ7008">
        <v>0.65200000000000002</v>
      </c>
      <c r="AK7008">
        <v>1.1046499999999999</v>
      </c>
      <c r="AR7008" s="3"/>
    </row>
    <row r="7009" spans="1:44" hidden="1" outlineLevel="1" x14ac:dyDescent="0.2">
      <c r="A7009" s="2">
        <v>42683</v>
      </c>
      <c r="B7009">
        <v>14.38</v>
      </c>
      <c r="E7009" s="2">
        <v>42683</v>
      </c>
      <c r="F7009">
        <v>2163.2600000000002</v>
      </c>
      <c r="G7009">
        <f t="shared" si="984"/>
        <v>1.1077043878180648E-2</v>
      </c>
      <c r="H7009" s="2">
        <v>42683</v>
      </c>
      <c r="I7009">
        <v>4121.03</v>
      </c>
      <c r="J7009">
        <f t="shared" si="985"/>
        <v>1.1144344036843501E-2</v>
      </c>
      <c r="K7009">
        <f t="shared" si="981"/>
        <v>1.1118264036843501E-2</v>
      </c>
      <c r="L7009">
        <v>2.0169651035786516E-3</v>
      </c>
      <c r="N7009" s="2">
        <v>42683</v>
      </c>
      <c r="O7009">
        <v>60.17</v>
      </c>
      <c r="Q7009" s="2">
        <v>42683</v>
      </c>
      <c r="R7009">
        <v>90340.19</v>
      </c>
      <c r="S7009" s="8">
        <f t="shared" si="986"/>
        <v>-4.9613049276120424E-3</v>
      </c>
      <c r="T7009" s="9">
        <f t="shared" si="982"/>
        <v>-4.9873849276120428E-3</v>
      </c>
      <c r="U7009" s="3">
        <f>Sheet1!$B$17+Sheet1!$B$18*'Portfolio allocation'!K7009</f>
        <v>1.3242953161703533E-2</v>
      </c>
      <c r="V7009" s="13">
        <f t="shared" si="987"/>
        <v>-1.8230338089315574E-2</v>
      </c>
      <c r="W7009" s="13"/>
      <c r="X7009" s="2">
        <v>42683</v>
      </c>
      <c r="Y7009">
        <v>147.869</v>
      </c>
      <c r="AA7009" s="2">
        <v>42683</v>
      </c>
      <c r="AB7009">
        <v>2392.12</v>
      </c>
      <c r="AC7009">
        <f t="shared" si="988"/>
        <v>-2.3189082780020742E-3</v>
      </c>
      <c r="AD7009">
        <f t="shared" si="983"/>
        <v>-2.3475482780020741E-3</v>
      </c>
      <c r="AE7009">
        <f>Sheet2!$B$17+Sheet2!$B$18*'Portfolio allocation'!K7009</f>
        <v>9.9400310454953508E-3</v>
      </c>
      <c r="AF7009">
        <f t="shared" si="989"/>
        <v>-1.2287579323497425E-2</v>
      </c>
      <c r="AH7009" s="2">
        <v>42683</v>
      </c>
      <c r="AI7009">
        <v>2.0720000000000001</v>
      </c>
      <c r="AJ7009">
        <v>0.71599999999999997</v>
      </c>
      <c r="AK7009">
        <v>1.0947</v>
      </c>
      <c r="AR7009" s="3"/>
    </row>
    <row r="7010" spans="1:44" hidden="1" outlineLevel="1" x14ac:dyDescent="0.2">
      <c r="A7010" s="2">
        <v>42684</v>
      </c>
      <c r="B7010">
        <v>14.74</v>
      </c>
      <c r="E7010" s="2">
        <v>42684</v>
      </c>
      <c r="F7010">
        <v>2167.48</v>
      </c>
      <c r="G7010">
        <f t="shared" si="984"/>
        <v>1.9507595018628532E-3</v>
      </c>
      <c r="H7010" s="2">
        <v>42684</v>
      </c>
      <c r="I7010">
        <v>4129.46</v>
      </c>
      <c r="J7010">
        <f t="shared" si="985"/>
        <v>2.0456051035786516E-3</v>
      </c>
      <c r="K7010">
        <f t="shared" si="981"/>
        <v>2.0169651035786516E-3</v>
      </c>
      <c r="L7010">
        <v>-1.4262371258228267E-3</v>
      </c>
      <c r="N7010" s="2">
        <v>42684</v>
      </c>
      <c r="O7010">
        <v>58.7</v>
      </c>
      <c r="Q7010" s="2">
        <v>42684</v>
      </c>
      <c r="R7010">
        <v>88133.13</v>
      </c>
      <c r="S7010" s="8">
        <f t="shared" si="986"/>
        <v>-2.4430544146519906E-2</v>
      </c>
      <c r="T7010" s="9">
        <f t="shared" si="982"/>
        <v>-2.4459184146519906E-2</v>
      </c>
      <c r="U7010" s="3">
        <f>Sheet1!$B$17+Sheet1!$B$18*'Portfolio allocation'!K7010</f>
        <v>2.8017123678734652E-3</v>
      </c>
      <c r="V7010" s="13">
        <f t="shared" si="987"/>
        <v>-2.7260896514393371E-2</v>
      </c>
      <c r="W7010" s="13"/>
      <c r="X7010" s="2">
        <v>42684</v>
      </c>
      <c r="Y7010">
        <v>153.03649999999999</v>
      </c>
      <c r="AA7010" s="2">
        <v>42684</v>
      </c>
      <c r="AB7010">
        <v>2475.71</v>
      </c>
      <c r="AC7010">
        <f t="shared" si="988"/>
        <v>3.4943899135494894E-2</v>
      </c>
      <c r="AD7010">
        <f t="shared" si="983"/>
        <v>3.4914939135494892E-2</v>
      </c>
      <c r="AE7010">
        <f>Sheet2!$B$17+Sheet2!$B$18*'Portfolio allocation'!K7010</f>
        <v>1.8469238389002144E-3</v>
      </c>
      <c r="AF7010">
        <f t="shared" si="989"/>
        <v>3.3068015296594679E-2</v>
      </c>
      <c r="AH7010" s="2">
        <v>42684</v>
      </c>
      <c r="AI7010">
        <v>2.1179999999999999</v>
      </c>
      <c r="AJ7010">
        <v>0.72399999999999998</v>
      </c>
      <c r="AK7010">
        <v>1.0879000000000001</v>
      </c>
      <c r="AR7010" s="3"/>
    </row>
    <row r="7011" spans="1:44" hidden="1" outlineLevel="1" x14ac:dyDescent="0.2">
      <c r="A7011" s="2">
        <v>42685</v>
      </c>
      <c r="B7011">
        <v>14.17</v>
      </c>
      <c r="E7011" s="2">
        <v>42685</v>
      </c>
      <c r="F7011">
        <v>2164.4499999999998</v>
      </c>
      <c r="G7011">
        <f t="shared" si="984"/>
        <v>-1.3979367745031723E-3</v>
      </c>
      <c r="H7011" s="2">
        <v>42685</v>
      </c>
      <c r="I7011">
        <v>4123.6899999999996</v>
      </c>
      <c r="J7011">
        <f t="shared" si="985"/>
        <v>-1.3972771258228267E-3</v>
      </c>
      <c r="K7011">
        <f t="shared" si="981"/>
        <v>-1.4262371258228267E-3</v>
      </c>
      <c r="L7011">
        <v>1.4015059343073973E-7</v>
      </c>
      <c r="N7011" s="2">
        <v>42685</v>
      </c>
      <c r="O7011">
        <v>59.02</v>
      </c>
      <c r="Q7011" s="2">
        <v>42685</v>
      </c>
      <c r="R7011">
        <v>88613.56</v>
      </c>
      <c r="S7011" s="8">
        <f t="shared" si="986"/>
        <v>5.4511850424465713E-3</v>
      </c>
      <c r="T7011" s="9">
        <f t="shared" si="982"/>
        <v>5.4222250424465716E-3</v>
      </c>
      <c r="U7011" s="3">
        <f>Sheet1!$B$17+Sheet1!$B$18*'Portfolio allocation'!K7011</f>
        <v>-1.1484164920448595E-3</v>
      </c>
      <c r="V7011" s="13">
        <f t="shared" si="987"/>
        <v>6.5706415344914306E-3</v>
      </c>
      <c r="W7011" s="13"/>
      <c r="X7011" s="2">
        <v>42685</v>
      </c>
      <c r="Y7011">
        <v>154.0394</v>
      </c>
      <c r="AA7011" s="2">
        <v>42685</v>
      </c>
      <c r="AB7011">
        <v>2491.94</v>
      </c>
      <c r="AC7011">
        <f t="shared" si="988"/>
        <v>6.55569513392118E-3</v>
      </c>
      <c r="AD7011">
        <f t="shared" si="983"/>
        <v>6.5267351339211802E-3</v>
      </c>
      <c r="AE7011">
        <f>Sheet2!$B$17+Sheet2!$B$18*'Portfolio allocation'!K7011</f>
        <v>-1.2148594275172616E-3</v>
      </c>
      <c r="AF7011">
        <f t="shared" si="989"/>
        <v>7.7415945614384418E-3</v>
      </c>
      <c r="AH7011" s="2">
        <v>42685</v>
      </c>
      <c r="AI7011">
        <v>2.1179999999999999</v>
      </c>
      <c r="AJ7011">
        <v>0.72399999999999998</v>
      </c>
      <c r="AK7011">
        <v>1.0854999999999999</v>
      </c>
      <c r="AR7011" s="3"/>
    </row>
    <row r="7012" spans="1:44" hidden="1" outlineLevel="1" x14ac:dyDescent="0.2">
      <c r="A7012" s="2">
        <v>42688</v>
      </c>
      <c r="B7012">
        <v>14.48</v>
      </c>
      <c r="E7012" s="2">
        <v>42688</v>
      </c>
      <c r="F7012">
        <v>2164.1999999999998</v>
      </c>
      <c r="G7012">
        <f t="shared" si="984"/>
        <v>-1.1550278361704969E-4</v>
      </c>
      <c r="H7012" s="2">
        <v>42688</v>
      </c>
      <c r="I7012">
        <v>4123.8100000000004</v>
      </c>
      <c r="J7012">
        <f t="shared" si="985"/>
        <v>2.910015059343074E-5</v>
      </c>
      <c r="K7012">
        <f t="shared" si="981"/>
        <v>1.4015059343073973E-7</v>
      </c>
      <c r="L7012">
        <v>7.6828604487597209E-3</v>
      </c>
      <c r="N7012" s="2">
        <v>42688</v>
      </c>
      <c r="O7012">
        <v>58.12</v>
      </c>
      <c r="Q7012" s="2">
        <v>42688</v>
      </c>
      <c r="R7012">
        <v>87262.31</v>
      </c>
      <c r="S7012" s="8">
        <f t="shared" si="986"/>
        <v>-1.5248794879700101E-2</v>
      </c>
      <c r="T7012" s="9">
        <f t="shared" si="982"/>
        <v>-1.52777548797001E-2</v>
      </c>
      <c r="U7012" s="3">
        <f>Sheet1!$B$17+Sheet1!$B$18*'Portfolio allocation'!K7012</f>
        <v>4.8795966866730484E-4</v>
      </c>
      <c r="V7012" s="13">
        <f t="shared" si="987"/>
        <v>-1.5765714548367404E-2</v>
      </c>
      <c r="W7012" s="13"/>
      <c r="X7012" s="2">
        <v>42688</v>
      </c>
      <c r="Y7012">
        <v>151.11660000000001</v>
      </c>
      <c r="AA7012" s="2">
        <v>42688</v>
      </c>
      <c r="AB7012">
        <v>2444.65</v>
      </c>
      <c r="AC7012">
        <f t="shared" si="988"/>
        <v>-1.8977182436174189E-2</v>
      </c>
      <c r="AD7012">
        <f t="shared" si="983"/>
        <v>-1.900806243617419E-2</v>
      </c>
      <c r="AE7012">
        <f>Sheet2!$B$17+Sheet2!$B$18*'Portfolio allocation'!K7012</f>
        <v>5.3511636847604162E-5</v>
      </c>
      <c r="AF7012">
        <f t="shared" si="989"/>
        <v>-1.9061574073021795E-2</v>
      </c>
      <c r="AH7012" s="2">
        <v>42688</v>
      </c>
      <c r="AI7012">
        <v>2.222</v>
      </c>
      <c r="AJ7012">
        <v>0.77200000000000002</v>
      </c>
      <c r="AK7012">
        <v>1.0723</v>
      </c>
      <c r="AR7012" s="3"/>
    </row>
    <row r="7013" spans="1:44" hidden="1" outlineLevel="1" x14ac:dyDescent="0.2">
      <c r="A7013" s="2">
        <v>42689</v>
      </c>
      <c r="B7013">
        <v>13.37</v>
      </c>
      <c r="E7013" s="2">
        <v>42689</v>
      </c>
      <c r="F7013">
        <v>2180.39</v>
      </c>
      <c r="G7013">
        <f t="shared" si="984"/>
        <v>7.4808243230755078E-3</v>
      </c>
      <c r="H7013" s="2">
        <v>42689</v>
      </c>
      <c r="I7013">
        <v>4155.62</v>
      </c>
      <c r="J7013">
        <f t="shared" si="985"/>
        <v>7.7137404487597205E-3</v>
      </c>
      <c r="K7013">
        <f t="shared" si="981"/>
        <v>7.6828604487597209E-3</v>
      </c>
      <c r="L7013">
        <v>-1.3323314686135019E-3</v>
      </c>
      <c r="N7013" s="2">
        <v>42689</v>
      </c>
      <c r="O7013">
        <v>58.87</v>
      </c>
      <c r="Q7013" s="2">
        <v>42689</v>
      </c>
      <c r="R7013">
        <v>88973.94</v>
      </c>
      <c r="S7013" s="8">
        <f t="shared" si="986"/>
        <v>1.9614768391989612E-2</v>
      </c>
      <c r="T7013" s="9">
        <f t="shared" si="982"/>
        <v>1.9583888391989612E-2</v>
      </c>
      <c r="U7013" s="3">
        <f>Sheet1!$B$17+Sheet1!$B$18*'Portfolio allocation'!K7013</f>
        <v>9.3017711007487239E-3</v>
      </c>
      <c r="V7013" s="13">
        <f t="shared" si="987"/>
        <v>1.0282117291240888E-2</v>
      </c>
      <c r="W7013" s="13"/>
      <c r="X7013" s="2">
        <v>42689</v>
      </c>
      <c r="Y7013">
        <v>151.55590000000001</v>
      </c>
      <c r="AA7013" s="2">
        <v>42689</v>
      </c>
      <c r="AB7013">
        <v>2451.7600000000002</v>
      </c>
      <c r="AC7013">
        <f t="shared" si="988"/>
        <v>2.9083917943264481E-3</v>
      </c>
      <c r="AD7013">
        <f t="shared" si="983"/>
        <v>2.8779117943264483E-3</v>
      </c>
      <c r="AE7013">
        <f>Sheet2!$B$17+Sheet2!$B$18*'Portfolio allocation'!K7013</f>
        <v>6.8851825298989044E-3</v>
      </c>
      <c r="AF7013">
        <f t="shared" si="989"/>
        <v>-4.0072707355724557E-3</v>
      </c>
      <c r="AH7013" s="2">
        <v>42689</v>
      </c>
      <c r="AI7013">
        <v>2.238</v>
      </c>
      <c r="AJ7013">
        <v>0.76200000000000001</v>
      </c>
      <c r="AK7013">
        <v>1.0728500000000001</v>
      </c>
      <c r="AR7013" s="3"/>
    </row>
    <row r="7014" spans="1:44" hidden="1" outlineLevel="1" x14ac:dyDescent="0.2">
      <c r="A7014" s="2">
        <v>42690</v>
      </c>
      <c r="B7014">
        <v>13.72</v>
      </c>
      <c r="E7014" s="2">
        <v>42690</v>
      </c>
      <c r="F7014">
        <v>2176.94</v>
      </c>
      <c r="G7014">
        <f t="shared" si="984"/>
        <v>-1.5822857378724464E-3</v>
      </c>
      <c r="H7014" s="2">
        <v>42690</v>
      </c>
      <c r="I7014">
        <v>4150.21</v>
      </c>
      <c r="J7014">
        <f t="shared" si="985"/>
        <v>-1.3018514686135019E-3</v>
      </c>
      <c r="K7014">
        <f t="shared" si="981"/>
        <v>-1.3323314686135019E-3</v>
      </c>
      <c r="L7014">
        <v>4.7070296884254448E-3</v>
      </c>
      <c r="N7014" s="2">
        <v>42690</v>
      </c>
      <c r="O7014">
        <v>59.65</v>
      </c>
      <c r="Q7014" s="2">
        <v>42690</v>
      </c>
      <c r="R7014">
        <v>90152.75</v>
      </c>
      <c r="S7014" s="8">
        <f t="shared" si="986"/>
        <v>1.3248935587206745E-2</v>
      </c>
      <c r="T7014" s="9">
        <f t="shared" si="982"/>
        <v>1.3218455587206746E-2</v>
      </c>
      <c r="U7014" s="3">
        <f>Sheet1!$B$17+Sheet1!$B$18*'Portfolio allocation'!K7014</f>
        <v>-1.0406855422084829E-3</v>
      </c>
      <c r="V7014" s="13">
        <f t="shared" si="987"/>
        <v>1.4259141129415228E-2</v>
      </c>
      <c r="W7014" s="13"/>
      <c r="X7014" s="2">
        <v>42690</v>
      </c>
      <c r="Y7014">
        <v>152.1481</v>
      </c>
      <c r="AA7014" s="2">
        <v>42690</v>
      </c>
      <c r="AB7014">
        <v>2461.34</v>
      </c>
      <c r="AC7014">
        <f t="shared" si="988"/>
        <v>3.9073971351193393E-3</v>
      </c>
      <c r="AD7014">
        <f t="shared" si="983"/>
        <v>3.8773171351193392E-3</v>
      </c>
      <c r="AE7014">
        <f>Sheet2!$B$17+Sheet2!$B$18*'Portfolio allocation'!K7014</f>
        <v>-1.1313561213767377E-3</v>
      </c>
      <c r="AF7014">
        <f t="shared" si="989"/>
        <v>5.0086732564960769E-3</v>
      </c>
      <c r="AH7014" s="2">
        <v>42690</v>
      </c>
      <c r="AI7014">
        <v>2.2229999999999999</v>
      </c>
      <c r="AJ7014">
        <v>0.752</v>
      </c>
      <c r="AK7014">
        <v>1.06745</v>
      </c>
      <c r="AR7014" s="3"/>
    </row>
    <row r="7015" spans="1:44" hidden="1" outlineLevel="1" x14ac:dyDescent="0.2">
      <c r="A7015" s="2">
        <v>42691</v>
      </c>
      <c r="B7015">
        <v>13.35</v>
      </c>
      <c r="E7015" s="2">
        <v>42691</v>
      </c>
      <c r="F7015">
        <v>2187.12</v>
      </c>
      <c r="G7015">
        <f t="shared" si="984"/>
        <v>4.6762887355644711E-3</v>
      </c>
      <c r="H7015" s="2">
        <v>42691</v>
      </c>
      <c r="I7015">
        <v>4169.87</v>
      </c>
      <c r="J7015">
        <f t="shared" si="985"/>
        <v>4.7371096884254449E-3</v>
      </c>
      <c r="K7015">
        <f t="shared" si="981"/>
        <v>4.7070296884254448E-3</v>
      </c>
      <c r="L7015">
        <v>-2.2582872003204107E-3</v>
      </c>
      <c r="N7015" s="2">
        <v>42691</v>
      </c>
      <c r="O7015">
        <v>60.64</v>
      </c>
      <c r="Q7015" s="2">
        <v>42691</v>
      </c>
      <c r="R7015">
        <v>91649.06</v>
      </c>
      <c r="S7015" s="8">
        <f t="shared" si="986"/>
        <v>1.6597497025881092E-2</v>
      </c>
      <c r="T7015" s="9">
        <f t="shared" si="982"/>
        <v>1.6567417025881093E-2</v>
      </c>
      <c r="U7015" s="3">
        <f>Sheet1!$B$17+Sheet1!$B$18*'Portfolio allocation'!K7015</f>
        <v>5.8878226349124794E-3</v>
      </c>
      <c r="V7015" s="13">
        <f t="shared" si="987"/>
        <v>1.0679594390968614E-2</v>
      </c>
      <c r="W7015" s="13"/>
      <c r="X7015" s="2">
        <v>42691</v>
      </c>
      <c r="Y7015">
        <v>152.6353</v>
      </c>
      <c r="AA7015" s="2">
        <v>42691</v>
      </c>
      <c r="AB7015">
        <v>2469.2199999999998</v>
      </c>
      <c r="AC7015">
        <f t="shared" si="988"/>
        <v>3.2015081215921448E-3</v>
      </c>
      <c r="AD7015">
        <f t="shared" si="983"/>
        <v>3.1711081215921449E-3</v>
      </c>
      <c r="AE7015">
        <f>Sheet2!$B$17+Sheet2!$B$18*'Portfolio allocation'!K7015</f>
        <v>4.2389978975005691E-3</v>
      </c>
      <c r="AF7015">
        <f t="shared" si="989"/>
        <v>-1.0678897759084241E-3</v>
      </c>
      <c r="AH7015" s="2">
        <v>42691</v>
      </c>
      <c r="AI7015">
        <v>2.278</v>
      </c>
      <c r="AJ7015">
        <v>0.76</v>
      </c>
      <c r="AK7015">
        <v>1.0673999999999999</v>
      </c>
      <c r="AR7015" s="3"/>
    </row>
    <row r="7016" spans="1:44" hidden="1" outlineLevel="1" x14ac:dyDescent="0.2">
      <c r="A7016" s="2">
        <v>42692</v>
      </c>
      <c r="B7016">
        <v>12.85</v>
      </c>
      <c r="E7016" s="2">
        <v>42692</v>
      </c>
      <c r="F7016">
        <v>2181.9</v>
      </c>
      <c r="G7016">
        <f t="shared" si="984"/>
        <v>-2.3867003182266311E-3</v>
      </c>
      <c r="H7016" s="2">
        <v>42692</v>
      </c>
      <c r="I7016">
        <v>4160.58</v>
      </c>
      <c r="J7016">
        <f t="shared" si="985"/>
        <v>-2.2278872003204109E-3</v>
      </c>
      <c r="K7016">
        <f t="shared" si="981"/>
        <v>-2.2582872003204107E-3</v>
      </c>
      <c r="L7016">
        <v>7.4444393622043461E-3</v>
      </c>
      <c r="N7016" s="2">
        <v>42692</v>
      </c>
      <c r="O7016">
        <v>60.35</v>
      </c>
      <c r="Q7016" s="2">
        <v>42692</v>
      </c>
      <c r="R7016">
        <v>91210.75</v>
      </c>
      <c r="S7016" s="8">
        <f t="shared" si="986"/>
        <v>-4.7824822207669371E-3</v>
      </c>
      <c r="T7016" s="9">
        <f t="shared" si="982"/>
        <v>-4.8128822207669369E-3</v>
      </c>
      <c r="U7016" s="3">
        <f>Sheet1!$B$17+Sheet1!$B$18*'Portfolio allocation'!K7016</f>
        <v>-2.1029654244615935E-3</v>
      </c>
      <c r="V7016" s="13">
        <f t="shared" si="987"/>
        <v>-2.7099167963053434E-3</v>
      </c>
      <c r="W7016" s="13"/>
      <c r="X7016" s="2">
        <v>42692</v>
      </c>
      <c r="Y7016">
        <v>153.19880000000001</v>
      </c>
      <c r="AA7016" s="2">
        <v>42692</v>
      </c>
      <c r="AB7016">
        <v>2478.34</v>
      </c>
      <c r="AC7016">
        <f t="shared" si="988"/>
        <v>3.6934740525349508E-3</v>
      </c>
      <c r="AD7016">
        <f t="shared" si="983"/>
        <v>3.6629940525349509E-3</v>
      </c>
      <c r="AE7016">
        <f>Sheet2!$B$17+Sheet2!$B$18*'Portfolio allocation'!K7016</f>
        <v>-1.9547395812777773E-3</v>
      </c>
      <c r="AF7016">
        <f t="shared" si="989"/>
        <v>5.6177336338127278E-3</v>
      </c>
      <c r="AH7016" s="2">
        <v>42692</v>
      </c>
      <c r="AI7016">
        <v>2.3370000000000002</v>
      </c>
      <c r="AJ7016">
        <v>0.76200000000000001</v>
      </c>
      <c r="AK7016">
        <v>1.05745</v>
      </c>
      <c r="AR7016" s="3"/>
    </row>
    <row r="7017" spans="1:44" hidden="1" outlineLevel="1" x14ac:dyDescent="0.2">
      <c r="A7017" s="2">
        <v>42695</v>
      </c>
      <c r="B7017">
        <v>12.42</v>
      </c>
      <c r="E7017" s="2">
        <v>42695</v>
      </c>
      <c r="F7017">
        <v>2198.1799999999998</v>
      </c>
      <c r="G7017">
        <f t="shared" si="984"/>
        <v>7.4613868646591364E-3</v>
      </c>
      <c r="H7017" s="2">
        <v>42695</v>
      </c>
      <c r="I7017">
        <v>4191.68</v>
      </c>
      <c r="J7017">
        <f t="shared" si="985"/>
        <v>7.4749193622043464E-3</v>
      </c>
      <c r="K7017">
        <f t="shared" si="981"/>
        <v>7.4444393622043461E-3</v>
      </c>
      <c r="L7017">
        <v>2.1808437804412047E-3</v>
      </c>
      <c r="N7017" s="2">
        <v>42695</v>
      </c>
      <c r="O7017">
        <v>60.86</v>
      </c>
      <c r="Q7017" s="2">
        <v>42695</v>
      </c>
      <c r="R7017">
        <v>91981.56</v>
      </c>
      <c r="S7017" s="8">
        <f t="shared" si="986"/>
        <v>8.4508679075656623E-3</v>
      </c>
      <c r="T7017" s="9">
        <f t="shared" si="982"/>
        <v>8.4203879075656629E-3</v>
      </c>
      <c r="U7017" s="3">
        <f>Sheet1!$B$17+Sheet1!$B$18*'Portfolio allocation'!K7017</f>
        <v>9.0282483878585257E-3</v>
      </c>
      <c r="V7017" s="13">
        <f t="shared" si="987"/>
        <v>-6.0786048029286277E-4</v>
      </c>
      <c r="W7017" s="13"/>
      <c r="X7017" s="2">
        <v>42695</v>
      </c>
      <c r="Y7017">
        <v>155.47210000000001</v>
      </c>
      <c r="AA7017" s="2">
        <v>42695</v>
      </c>
      <c r="AB7017">
        <v>2515.11</v>
      </c>
      <c r="AC7017">
        <f t="shared" si="988"/>
        <v>1.4836543815618608E-2</v>
      </c>
      <c r="AD7017">
        <f t="shared" si="983"/>
        <v>1.4805863815618608E-2</v>
      </c>
      <c r="AE7017">
        <f>Sheet2!$B$17+Sheet2!$B$18*'Portfolio allocation'!K7017</f>
        <v>6.6731724170618172E-3</v>
      </c>
      <c r="AF7017">
        <f t="shared" si="989"/>
        <v>8.1326913985567909E-3</v>
      </c>
      <c r="AH7017" s="2">
        <v>42695</v>
      </c>
      <c r="AI7017">
        <v>2.3370000000000002</v>
      </c>
      <c r="AJ7017">
        <v>0.76700000000000002</v>
      </c>
      <c r="AK7017">
        <v>1.0622499999999999</v>
      </c>
      <c r="AR7017" s="3"/>
    </row>
    <row r="7018" spans="1:44" hidden="1" outlineLevel="1" x14ac:dyDescent="0.2">
      <c r="A7018" s="2">
        <v>42696</v>
      </c>
      <c r="B7018">
        <v>12.41</v>
      </c>
      <c r="E7018" s="2">
        <v>42696</v>
      </c>
      <c r="F7018">
        <v>2202.94</v>
      </c>
      <c r="G7018">
        <f t="shared" si="984"/>
        <v>2.1654277629676866E-3</v>
      </c>
      <c r="H7018" s="2">
        <v>42696</v>
      </c>
      <c r="I7018">
        <v>4200.95</v>
      </c>
      <c r="J7018">
        <f t="shared" si="985"/>
        <v>2.2115237804412047E-3</v>
      </c>
      <c r="K7018">
        <f t="shared" si="981"/>
        <v>2.1808437804412047E-3</v>
      </c>
      <c r="L7018">
        <v>8.1198653971121214E-4</v>
      </c>
      <c r="N7018" s="2">
        <v>42696</v>
      </c>
      <c r="O7018">
        <v>61.12</v>
      </c>
      <c r="Q7018" s="2">
        <v>42696</v>
      </c>
      <c r="R7018">
        <v>92374.5</v>
      </c>
      <c r="S7018" s="8">
        <f t="shared" si="986"/>
        <v>4.2719432025288828E-3</v>
      </c>
      <c r="T7018" s="9">
        <f t="shared" si="982"/>
        <v>4.2412632025288829E-3</v>
      </c>
      <c r="U7018" s="3">
        <f>Sheet1!$B$17+Sheet1!$B$18*'Portfolio allocation'!K7018</f>
        <v>2.9897181392081703E-3</v>
      </c>
      <c r="V7018" s="13">
        <f t="shared" si="987"/>
        <v>1.2515450633207126E-3</v>
      </c>
      <c r="W7018" s="13"/>
      <c r="X7018" s="2">
        <v>42696</v>
      </c>
      <c r="Y7018">
        <v>155.3766</v>
      </c>
      <c r="AA7018" s="2">
        <v>42696</v>
      </c>
      <c r="AB7018">
        <v>2513.5700000000002</v>
      </c>
      <c r="AC7018">
        <f t="shared" si="988"/>
        <v>-6.1229926325290229E-4</v>
      </c>
      <c r="AD7018">
        <f t="shared" si="983"/>
        <v>-6.4297926325290224E-4</v>
      </c>
      <c r="AE7018">
        <f>Sheet2!$B$17+Sheet2!$B$18*'Portfolio allocation'!K7018</f>
        <v>1.992648939289575E-3</v>
      </c>
      <c r="AF7018">
        <f t="shared" si="989"/>
        <v>-2.6356282025424773E-3</v>
      </c>
      <c r="AH7018" s="2">
        <v>42696</v>
      </c>
      <c r="AI7018">
        <v>2.319</v>
      </c>
      <c r="AJ7018">
        <v>0.76700000000000002</v>
      </c>
      <c r="AK7018">
        <v>1.0589999999999999</v>
      </c>
      <c r="AR7018" s="3"/>
    </row>
    <row r="7019" spans="1:44" hidden="1" outlineLevel="1" x14ac:dyDescent="0.2">
      <c r="A7019" s="2">
        <v>42697</v>
      </c>
      <c r="B7019">
        <v>12.43</v>
      </c>
      <c r="E7019" s="2">
        <v>42697</v>
      </c>
      <c r="F7019">
        <v>2204.7199999999998</v>
      </c>
      <c r="G7019">
        <f t="shared" si="984"/>
        <v>8.080111124224576E-4</v>
      </c>
      <c r="H7019" s="2">
        <v>42697</v>
      </c>
      <c r="I7019">
        <v>4204.49</v>
      </c>
      <c r="J7019">
        <f t="shared" si="985"/>
        <v>8.4266653971121208E-4</v>
      </c>
      <c r="K7019">
        <f t="shared" si="981"/>
        <v>8.1198653971121214E-4</v>
      </c>
      <c r="L7019">
        <v>-3.1199999999999999E-5</v>
      </c>
      <c r="N7019" s="2">
        <v>42697</v>
      </c>
      <c r="O7019">
        <v>60.4</v>
      </c>
      <c r="Q7019" s="2">
        <v>42697</v>
      </c>
      <c r="R7019">
        <v>91286.31</v>
      </c>
      <c r="S7019" s="8">
        <f t="shared" si="986"/>
        <v>-1.178019908091521E-2</v>
      </c>
      <c r="T7019" s="9">
        <f t="shared" si="982"/>
        <v>-1.181087908091521E-2</v>
      </c>
      <c r="U7019" s="3">
        <f>Sheet1!$B$17+Sheet1!$B$18*'Portfolio allocation'!K7019</f>
        <v>1.4193304211868501E-3</v>
      </c>
      <c r="V7019" s="13">
        <f t="shared" si="987"/>
        <v>-1.3230209502102061E-2</v>
      </c>
      <c r="W7019" s="13"/>
      <c r="X7019" s="2">
        <v>42697</v>
      </c>
      <c r="Y7019">
        <v>154.7175</v>
      </c>
      <c r="AA7019" s="2">
        <v>42697</v>
      </c>
      <c r="AB7019">
        <v>2502.91</v>
      </c>
      <c r="AC7019">
        <f t="shared" si="988"/>
        <v>-4.2409799607729948E-3</v>
      </c>
      <c r="AD7019">
        <f t="shared" si="983"/>
        <v>-4.2721799607729951E-3</v>
      </c>
      <c r="AE7019">
        <f>Sheet2!$B$17+Sheet2!$B$18*'Portfolio allocation'!K7019</f>
        <v>7.7542615812576775E-4</v>
      </c>
      <c r="AF7019">
        <f t="shared" si="989"/>
        <v>-5.0476061188987629E-3</v>
      </c>
      <c r="AH7019" s="2">
        <v>42697</v>
      </c>
      <c r="AI7019">
        <v>2.355</v>
      </c>
      <c r="AJ7019">
        <v>0.78</v>
      </c>
      <c r="AK7019">
        <v>1.0531999999999999</v>
      </c>
      <c r="AR7019" s="3"/>
    </row>
    <row r="7020" spans="1:44" hidden="1" outlineLevel="1" x14ac:dyDescent="0.2">
      <c r="A7020" s="2">
        <v>42698</v>
      </c>
      <c r="B7020">
        <v>12.43</v>
      </c>
      <c r="E7020" s="2">
        <v>42698</v>
      </c>
      <c r="F7020">
        <v>2204.7199999999998</v>
      </c>
      <c r="G7020">
        <f t="shared" si="984"/>
        <v>0</v>
      </c>
      <c r="H7020" s="2">
        <v>42698</v>
      </c>
      <c r="I7020">
        <v>4204.49</v>
      </c>
      <c r="J7020">
        <f t="shared" si="985"/>
        <v>0</v>
      </c>
      <c r="K7020">
        <f t="shared" si="981"/>
        <v>-3.1199999999999999E-5</v>
      </c>
      <c r="L7020">
        <v>3.9003113129061442E-3</v>
      </c>
      <c r="N7020" s="2">
        <v>42698</v>
      </c>
      <c r="O7020">
        <v>60.4</v>
      </c>
      <c r="Q7020" s="2">
        <v>42698</v>
      </c>
      <c r="R7020">
        <v>91286.31</v>
      </c>
      <c r="S7020" s="8">
        <f t="shared" si="986"/>
        <v>0</v>
      </c>
      <c r="T7020" s="9">
        <f t="shared" si="982"/>
        <v>-3.1199999999999999E-5</v>
      </c>
      <c r="U7020" s="3">
        <f>Sheet1!$B$17+Sheet1!$B$18*'Portfolio allocation'!K7020</f>
        <v>4.5200545364148089E-4</v>
      </c>
      <c r="V7020" s="13">
        <f t="shared" si="987"/>
        <v>-4.8320545364148089E-4</v>
      </c>
      <c r="W7020" s="13"/>
      <c r="X7020" s="2">
        <v>42698</v>
      </c>
      <c r="Y7020">
        <v>154.7175</v>
      </c>
      <c r="AA7020" s="2">
        <v>42698</v>
      </c>
      <c r="AB7020">
        <v>2502.91</v>
      </c>
      <c r="AC7020">
        <f t="shared" si="988"/>
        <v>0</v>
      </c>
      <c r="AD7020">
        <f t="shared" si="983"/>
        <v>-3.1199999999999999E-5</v>
      </c>
      <c r="AE7020">
        <f>Sheet2!$B$17+Sheet2!$B$18*'Portfolio allocation'!K7020</f>
        <v>2.5643175380369967E-5</v>
      </c>
      <c r="AF7020">
        <f t="shared" si="989"/>
        <v>-5.6843175380369967E-5</v>
      </c>
      <c r="AH7020" s="2">
        <v>42698</v>
      </c>
      <c r="AI7020">
        <v>2.355</v>
      </c>
      <c r="AJ7020">
        <v>0.78</v>
      </c>
      <c r="AK7020">
        <v>1.0563499999999999</v>
      </c>
      <c r="AR7020" s="3"/>
    </row>
    <row r="7021" spans="1:44" hidden="1" outlineLevel="1" x14ac:dyDescent="0.2">
      <c r="A7021" s="2">
        <v>42699</v>
      </c>
      <c r="B7021">
        <v>12.34</v>
      </c>
      <c r="E7021" s="2">
        <v>42699</v>
      </c>
      <c r="F7021">
        <v>2213.35</v>
      </c>
      <c r="G7021">
        <f t="shared" si="984"/>
        <v>3.9143292572298982E-3</v>
      </c>
      <c r="H7021" s="2">
        <v>42699</v>
      </c>
      <c r="I7021">
        <v>4221.0200000000004</v>
      </c>
      <c r="J7021">
        <f t="shared" si="985"/>
        <v>3.9315113129061441E-3</v>
      </c>
      <c r="K7021">
        <f t="shared" si="981"/>
        <v>3.9003113129061442E-3</v>
      </c>
      <c r="L7021">
        <v>-5.1561538291693149E-3</v>
      </c>
      <c r="N7021" s="2">
        <v>42699</v>
      </c>
      <c r="O7021">
        <v>60.53</v>
      </c>
      <c r="Q7021" s="2">
        <v>42699</v>
      </c>
      <c r="R7021">
        <v>91482.81</v>
      </c>
      <c r="S7021" s="8">
        <f t="shared" si="986"/>
        <v>2.1525681123488738E-3</v>
      </c>
      <c r="T7021" s="9">
        <f t="shared" si="982"/>
        <v>2.1213681123488739E-3</v>
      </c>
      <c r="U7021" s="3">
        <f>Sheet1!$B$17+Sheet1!$B$18*'Portfolio allocation'!K7021</f>
        <v>4.962334869554259E-3</v>
      </c>
      <c r="V7021" s="13">
        <f t="shared" si="987"/>
        <v>-2.8409667572053851E-3</v>
      </c>
      <c r="W7021" s="13"/>
      <c r="X7021" s="2">
        <v>42699</v>
      </c>
      <c r="Y7021">
        <v>155.82550000000001</v>
      </c>
      <c r="AA7021" s="2">
        <v>42699</v>
      </c>
      <c r="AB7021">
        <v>2520.83</v>
      </c>
      <c r="AC7021">
        <f t="shared" si="988"/>
        <v>7.1596661486030833E-3</v>
      </c>
      <c r="AD7021">
        <f t="shared" si="983"/>
        <v>7.127866148603083E-3</v>
      </c>
      <c r="AE7021">
        <f>Sheet2!$B$17+Sheet2!$B$18*'Portfolio allocation'!K7021</f>
        <v>3.5216433367416342E-3</v>
      </c>
      <c r="AF7021">
        <f t="shared" si="989"/>
        <v>3.6062228118614488E-3</v>
      </c>
      <c r="AH7021" s="2">
        <v>42699</v>
      </c>
      <c r="AI7021">
        <v>2.37</v>
      </c>
      <c r="AJ7021">
        <v>0.79500000000000004</v>
      </c>
      <c r="AK7021">
        <v>1.0604499999999999</v>
      </c>
      <c r="AR7021" s="3"/>
    </row>
    <row r="7022" spans="1:44" hidden="1" outlineLevel="1" x14ac:dyDescent="0.2">
      <c r="A7022" s="2">
        <v>42702</v>
      </c>
      <c r="B7022">
        <v>13.15</v>
      </c>
      <c r="E7022" s="2">
        <v>42702</v>
      </c>
      <c r="F7022">
        <v>2201.7199999999998</v>
      </c>
      <c r="G7022">
        <f t="shared" si="984"/>
        <v>-5.2544785054330356E-3</v>
      </c>
      <c r="H7022" s="2">
        <v>42702</v>
      </c>
      <c r="I7022">
        <v>4199.3900000000003</v>
      </c>
      <c r="J7022">
        <f t="shared" si="985"/>
        <v>-5.1243538291693147E-3</v>
      </c>
      <c r="K7022">
        <f t="shared" si="981"/>
        <v>-5.1561538291693149E-3</v>
      </c>
      <c r="L7022">
        <v>1.5405768358736805E-3</v>
      </c>
      <c r="N7022" s="2">
        <v>42702</v>
      </c>
      <c r="O7022">
        <v>60.61</v>
      </c>
      <c r="Q7022" s="2">
        <v>42702</v>
      </c>
      <c r="R7022">
        <v>91603.69</v>
      </c>
      <c r="S7022" s="8">
        <f t="shared" si="986"/>
        <v>1.3213411350176951E-3</v>
      </c>
      <c r="T7022" s="9">
        <f t="shared" si="982"/>
        <v>1.2895411350176951E-3</v>
      </c>
      <c r="U7022" s="3">
        <f>Sheet1!$B$17+Sheet1!$B$18*'Portfolio allocation'!K7022</f>
        <v>-5.4274714627839688E-3</v>
      </c>
      <c r="V7022" s="13">
        <f t="shared" si="987"/>
        <v>6.7170125978016637E-3</v>
      </c>
      <c r="W7022" s="13"/>
      <c r="X7022" s="2">
        <v>42702</v>
      </c>
      <c r="Y7022">
        <v>157.1437</v>
      </c>
      <c r="AA7022" s="2">
        <v>42702</v>
      </c>
      <c r="AB7022">
        <v>2542.15</v>
      </c>
      <c r="AC7022">
        <f t="shared" si="988"/>
        <v>8.4575318446702408E-3</v>
      </c>
      <c r="AD7022">
        <f t="shared" si="983"/>
        <v>8.4264518446702415E-3</v>
      </c>
      <c r="AE7022">
        <f>Sheet2!$B$17+Sheet2!$B$18*'Portfolio allocation'!K7022</f>
        <v>-4.5315965189144328E-3</v>
      </c>
      <c r="AF7022">
        <f t="shared" si="989"/>
        <v>1.2958048363584674E-2</v>
      </c>
      <c r="AH7022" s="2">
        <v>42702</v>
      </c>
      <c r="AI7022">
        <v>2.3199999999999998</v>
      </c>
      <c r="AJ7022">
        <v>0.77700000000000002</v>
      </c>
      <c r="AK7022">
        <v>1.0584499999999999</v>
      </c>
      <c r="AR7022" s="3"/>
    </row>
    <row r="7023" spans="1:44" hidden="1" outlineLevel="1" x14ac:dyDescent="0.2">
      <c r="A7023" s="2">
        <v>42703</v>
      </c>
      <c r="B7023">
        <v>12.9</v>
      </c>
      <c r="E7023" s="2">
        <v>42703</v>
      </c>
      <c r="F7023">
        <v>2204.66</v>
      </c>
      <c r="G7023">
        <f t="shared" si="984"/>
        <v>1.33531965917566E-3</v>
      </c>
      <c r="H7023" s="2">
        <v>42703</v>
      </c>
      <c r="I7023">
        <v>4205.99</v>
      </c>
      <c r="J7023">
        <f t="shared" si="985"/>
        <v>1.5716568358736804E-3</v>
      </c>
      <c r="K7023">
        <f t="shared" si="981"/>
        <v>1.5405768358736805E-3</v>
      </c>
      <c r="L7023">
        <v>-2.4701781250074965E-3</v>
      </c>
      <c r="N7023" s="2">
        <v>42703</v>
      </c>
      <c r="O7023">
        <v>61.09</v>
      </c>
      <c r="Q7023" s="2">
        <v>42703</v>
      </c>
      <c r="R7023">
        <v>92329.13</v>
      </c>
      <c r="S7023" s="8">
        <f t="shared" si="986"/>
        <v>7.9193316339112307E-3</v>
      </c>
      <c r="T7023" s="9">
        <f t="shared" si="982"/>
        <v>7.8882516339112314E-3</v>
      </c>
      <c r="U7023" s="3">
        <f>Sheet1!$B$17+Sheet1!$B$18*'Portfolio allocation'!K7023</f>
        <v>2.255187673878071E-3</v>
      </c>
      <c r="V7023" s="13">
        <f t="shared" si="987"/>
        <v>5.6330639600331604E-3</v>
      </c>
      <c r="W7023" s="13"/>
      <c r="X7023" s="2">
        <v>42703</v>
      </c>
      <c r="Y7023">
        <v>156.19810000000001</v>
      </c>
      <c r="AA7023" s="2">
        <v>42703</v>
      </c>
      <c r="AB7023">
        <v>2526.86</v>
      </c>
      <c r="AC7023">
        <f t="shared" si="988"/>
        <v>-6.014593946069291E-3</v>
      </c>
      <c r="AD7023">
        <f t="shared" si="983"/>
        <v>-6.0453939460692911E-3</v>
      </c>
      <c r="AE7023">
        <f>Sheet2!$B$17+Sheet2!$B$18*'Portfolio allocation'!K7023</f>
        <v>1.4233072374930313E-3</v>
      </c>
      <c r="AF7023">
        <f t="shared" si="989"/>
        <v>-7.4687011835623228E-3</v>
      </c>
      <c r="AH7023" s="2">
        <v>42703</v>
      </c>
      <c r="AI7023">
        <v>2.302</v>
      </c>
      <c r="AJ7023">
        <v>0.77</v>
      </c>
      <c r="AK7023">
        <v>1.0619499999999999</v>
      </c>
      <c r="AR7023" s="3"/>
    </row>
    <row r="7024" spans="1:44" hidden="1" outlineLevel="1" x14ac:dyDescent="0.2">
      <c r="A7024" s="2">
        <v>42704</v>
      </c>
      <c r="B7024">
        <v>13.33</v>
      </c>
      <c r="E7024" s="2">
        <v>42704</v>
      </c>
      <c r="F7024">
        <v>2198.81</v>
      </c>
      <c r="G7024">
        <f t="shared" si="984"/>
        <v>-2.6534703763845258E-3</v>
      </c>
      <c r="H7024" s="2">
        <v>42704</v>
      </c>
      <c r="I7024">
        <v>4195.7299999999996</v>
      </c>
      <c r="J7024">
        <f t="shared" si="985"/>
        <v>-2.4393781250074964E-3</v>
      </c>
      <c r="K7024">
        <f t="shared" si="981"/>
        <v>-2.4701781250074965E-3</v>
      </c>
      <c r="L7024">
        <v>-3.5061614489015811E-3</v>
      </c>
      <c r="N7024" s="2">
        <v>42704</v>
      </c>
      <c r="O7024">
        <v>60.26</v>
      </c>
      <c r="Q7024" s="2">
        <v>42704</v>
      </c>
      <c r="R7024">
        <v>91074.69</v>
      </c>
      <c r="S7024" s="8">
        <f t="shared" si="986"/>
        <v>-1.3586611289416517E-2</v>
      </c>
      <c r="T7024" s="9">
        <f t="shared" si="982"/>
        <v>-1.3617411289416516E-2</v>
      </c>
      <c r="U7024" s="3">
        <f>Sheet1!$B$17+Sheet1!$B$18*'Portfolio allocation'!K7024</f>
        <v>-2.3460520632927755E-3</v>
      </c>
      <c r="V7024" s="13">
        <f t="shared" si="987"/>
        <v>-1.1271359226123741E-2</v>
      </c>
      <c r="W7024" s="13"/>
      <c r="X7024" s="2">
        <v>42704</v>
      </c>
      <c r="Y7024">
        <v>154.9468</v>
      </c>
      <c r="AA7024" s="2">
        <v>42704</v>
      </c>
      <c r="AB7024">
        <v>2506.61</v>
      </c>
      <c r="AC7024">
        <f t="shared" si="988"/>
        <v>-8.0138986726608907E-3</v>
      </c>
      <c r="AD7024">
        <f t="shared" si="983"/>
        <v>-8.0450986726608911E-3</v>
      </c>
      <c r="AE7024">
        <f>Sheet2!$B$17+Sheet2!$B$18*'Portfolio allocation'!K7024</f>
        <v>-2.1431583973359376E-3</v>
      </c>
      <c r="AF7024">
        <f t="shared" si="989"/>
        <v>-5.9019402753249534E-3</v>
      </c>
      <c r="AH7024" s="2">
        <v>42704</v>
      </c>
      <c r="AI7024">
        <v>2.367</v>
      </c>
      <c r="AJ7024">
        <v>0.78</v>
      </c>
      <c r="AK7024">
        <v>1.0608</v>
      </c>
      <c r="AR7024" s="3"/>
    </row>
    <row r="7025" spans="1:44" hidden="1" outlineLevel="1" x14ac:dyDescent="0.2">
      <c r="A7025" s="2">
        <v>42705</v>
      </c>
      <c r="B7025">
        <v>14.07</v>
      </c>
      <c r="E7025" s="2">
        <v>42705</v>
      </c>
      <c r="F7025">
        <v>2191.08</v>
      </c>
      <c r="G7025">
        <f t="shared" si="984"/>
        <v>-3.5155379500729778E-3</v>
      </c>
      <c r="H7025" s="2">
        <v>42705</v>
      </c>
      <c r="I7025">
        <v>4181.1499999999996</v>
      </c>
      <c r="J7025">
        <f t="shared" si="985"/>
        <v>-3.4749614489015812E-3</v>
      </c>
      <c r="K7025">
        <f t="shared" si="981"/>
        <v>-3.5061614489015811E-3</v>
      </c>
      <c r="L7025">
        <v>3.6549995862406747E-4</v>
      </c>
      <c r="N7025" s="2">
        <v>42705</v>
      </c>
      <c r="O7025">
        <v>59.2</v>
      </c>
      <c r="Q7025" s="2">
        <v>42705</v>
      </c>
      <c r="R7025">
        <v>89472.69</v>
      </c>
      <c r="S7025" s="8">
        <f t="shared" si="986"/>
        <v>-1.7589958307846043E-2</v>
      </c>
      <c r="T7025" s="9">
        <f t="shared" si="982"/>
        <v>-1.7621158307846042E-2</v>
      </c>
      <c r="U7025" s="3">
        <f>Sheet1!$B$17+Sheet1!$B$18*'Portfolio allocation'!K7025</f>
        <v>-3.5345583877730209E-3</v>
      </c>
      <c r="V7025" s="13">
        <f t="shared" si="987"/>
        <v>-1.4086599920073021E-2</v>
      </c>
      <c r="W7025" s="13"/>
      <c r="X7025" s="2">
        <v>42705</v>
      </c>
      <c r="Y7025">
        <v>152.65440000000001</v>
      </c>
      <c r="AA7025" s="2">
        <v>42705</v>
      </c>
      <c r="AB7025">
        <v>2469.5300000000002</v>
      </c>
      <c r="AC7025">
        <f t="shared" si="988"/>
        <v>-1.4792887605171945E-2</v>
      </c>
      <c r="AD7025">
        <f t="shared" si="983"/>
        <v>-1.4824407605171945E-2</v>
      </c>
      <c r="AE7025">
        <f>Sheet2!$B$17+Sheet2!$B$18*'Portfolio allocation'!K7025</f>
        <v>-3.0643811992675674E-3</v>
      </c>
      <c r="AF7025">
        <f t="shared" si="989"/>
        <v>-1.1760026405904378E-2</v>
      </c>
      <c r="AH7025" s="2">
        <v>42705</v>
      </c>
      <c r="AI7025">
        <v>2.4409999999999998</v>
      </c>
      <c r="AJ7025">
        <v>0.78800000000000003</v>
      </c>
      <c r="AK7025">
        <v>1.06115</v>
      </c>
      <c r="AR7025" s="3"/>
    </row>
    <row r="7026" spans="1:44" hidden="1" outlineLevel="1" x14ac:dyDescent="0.2">
      <c r="A7026" s="2">
        <v>42706</v>
      </c>
      <c r="B7026">
        <v>14.12</v>
      </c>
      <c r="E7026" s="2">
        <v>42706</v>
      </c>
      <c r="F7026">
        <v>2191.9499999999998</v>
      </c>
      <c r="G7026">
        <f t="shared" si="984"/>
        <v>3.9706446136156259E-4</v>
      </c>
      <c r="H7026" s="2">
        <v>42706</v>
      </c>
      <c r="I7026">
        <v>4182.8100000000004</v>
      </c>
      <c r="J7026">
        <f t="shared" si="985"/>
        <v>3.9701995862406747E-4</v>
      </c>
      <c r="K7026">
        <f t="shared" si="981"/>
        <v>3.6549995862406747E-4</v>
      </c>
      <c r="L7026">
        <v>5.8883856223924278E-3</v>
      </c>
      <c r="N7026" s="2">
        <v>42706</v>
      </c>
      <c r="O7026">
        <v>59.25</v>
      </c>
      <c r="Q7026" s="2">
        <v>42706</v>
      </c>
      <c r="R7026">
        <v>89548.25</v>
      </c>
      <c r="S7026" s="8">
        <f t="shared" si="986"/>
        <v>8.4450350157116993E-4</v>
      </c>
      <c r="T7026" s="9">
        <f t="shared" si="982"/>
        <v>8.1298350157116999E-4</v>
      </c>
      <c r="U7026" s="3">
        <f>Sheet1!$B$17+Sheet1!$B$18*'Portfolio allocation'!K7026</f>
        <v>9.0710969988894109E-4</v>
      </c>
      <c r="V7026" s="13">
        <f t="shared" si="987"/>
        <v>-9.41261983177711E-5</v>
      </c>
      <c r="W7026" s="13"/>
      <c r="X7026" s="2">
        <v>42706</v>
      </c>
      <c r="Y7026">
        <v>152.84540000000001</v>
      </c>
      <c r="AA7026" s="2">
        <v>42706</v>
      </c>
      <c r="AB7026">
        <v>2472.62</v>
      </c>
      <c r="AC7026">
        <f t="shared" si="988"/>
        <v>1.2512502378994039E-3</v>
      </c>
      <c r="AD7026">
        <f t="shared" si="983"/>
        <v>1.220170237899404E-3</v>
      </c>
      <c r="AE7026">
        <f>Sheet2!$B$17+Sheet2!$B$18*'Portfolio allocation'!K7026</f>
        <v>3.7839889932017666E-4</v>
      </c>
      <c r="AF7026">
        <f t="shared" si="989"/>
        <v>8.4177133857922732E-4</v>
      </c>
      <c r="AH7026" s="2">
        <v>42706</v>
      </c>
      <c r="AI7026">
        <v>2.39</v>
      </c>
      <c r="AJ7026">
        <v>0.77700000000000002</v>
      </c>
      <c r="AK7026">
        <v>1.0660499999999999</v>
      </c>
      <c r="AR7026" s="3"/>
    </row>
    <row r="7027" spans="1:44" hidden="1" outlineLevel="1" x14ac:dyDescent="0.2">
      <c r="A7027" s="2">
        <v>42709</v>
      </c>
      <c r="B7027">
        <v>12.14</v>
      </c>
      <c r="E7027" s="2">
        <v>42709</v>
      </c>
      <c r="F7027">
        <v>2204.71</v>
      </c>
      <c r="G7027">
        <f t="shared" si="984"/>
        <v>5.8213006683547341E-3</v>
      </c>
      <c r="H7027" s="2">
        <v>42709</v>
      </c>
      <c r="I7027">
        <v>4207.57</v>
      </c>
      <c r="J7027">
        <f t="shared" si="985"/>
        <v>5.919465622392428E-3</v>
      </c>
      <c r="K7027">
        <f t="shared" si="981"/>
        <v>5.8883856223924278E-3</v>
      </c>
      <c r="L7027">
        <v>3.4072396357042443E-3</v>
      </c>
      <c r="N7027" s="2">
        <v>42709</v>
      </c>
      <c r="O7027">
        <v>60.22</v>
      </c>
      <c r="Q7027" s="2">
        <v>42709</v>
      </c>
      <c r="R7027">
        <v>91014.25</v>
      </c>
      <c r="S7027" s="8">
        <f t="shared" si="986"/>
        <v>1.6371062527743341E-2</v>
      </c>
      <c r="T7027" s="9">
        <f t="shared" si="982"/>
        <v>1.6339982527743342E-2</v>
      </c>
      <c r="U7027" s="3">
        <f>Sheet1!$B$17+Sheet1!$B$18*'Portfolio allocation'!K7027</f>
        <v>7.243104101900235E-3</v>
      </c>
      <c r="V7027" s="13">
        <f t="shared" si="987"/>
        <v>9.0968784258431065E-3</v>
      </c>
      <c r="W7027" s="13"/>
      <c r="X7027" s="2">
        <v>42709</v>
      </c>
      <c r="Y7027">
        <v>152.67349999999999</v>
      </c>
      <c r="AA7027" s="2">
        <v>42709</v>
      </c>
      <c r="AB7027">
        <v>2469.84</v>
      </c>
      <c r="AC7027">
        <f t="shared" si="988"/>
        <v>-1.1243134812465305E-3</v>
      </c>
      <c r="AD7027">
        <f t="shared" si="983"/>
        <v>-1.1561134812465305E-3</v>
      </c>
      <c r="AE7027">
        <f>Sheet2!$B$17+Sheet2!$B$18*'Portfolio allocation'!K7027</f>
        <v>5.2894897330997342E-3</v>
      </c>
      <c r="AF7027">
        <f t="shared" si="989"/>
        <v>-6.445603214346265E-3</v>
      </c>
      <c r="AH7027" s="2">
        <v>42709</v>
      </c>
      <c r="AI7027">
        <v>2.387</v>
      </c>
      <c r="AJ7027">
        <v>0.79500000000000004</v>
      </c>
      <c r="AK7027">
        <v>1.0725</v>
      </c>
      <c r="AR7027" s="3"/>
    </row>
    <row r="7028" spans="1:44" hidden="1" outlineLevel="1" x14ac:dyDescent="0.2">
      <c r="A7028" s="2">
        <v>42710</v>
      </c>
      <c r="B7028">
        <v>11.79</v>
      </c>
      <c r="E7028" s="2">
        <v>42710</v>
      </c>
      <c r="F7028">
        <v>2212.23</v>
      </c>
      <c r="G7028">
        <f t="shared" si="984"/>
        <v>3.4108794353906458E-3</v>
      </c>
      <c r="H7028" s="2">
        <v>42710</v>
      </c>
      <c r="I7028">
        <v>4222.04</v>
      </c>
      <c r="J7028">
        <f t="shared" si="985"/>
        <v>3.4390396357042441E-3</v>
      </c>
      <c r="K7028">
        <f t="shared" si="981"/>
        <v>3.4072396357042443E-3</v>
      </c>
      <c r="L7028">
        <v>1.3326671260338511E-2</v>
      </c>
      <c r="N7028" s="2">
        <v>42710</v>
      </c>
      <c r="O7028">
        <v>59.95</v>
      </c>
      <c r="Q7028" s="2">
        <v>42710</v>
      </c>
      <c r="R7028">
        <v>90606.19</v>
      </c>
      <c r="S7028" s="8">
        <f t="shared" si="986"/>
        <v>-4.4834737417491777E-3</v>
      </c>
      <c r="T7028" s="9">
        <f t="shared" si="982"/>
        <v>-4.5152737417491779E-3</v>
      </c>
      <c r="U7028" s="3">
        <f>Sheet1!$B$17+Sheet1!$B$18*'Portfolio allocation'!K7028</f>
        <v>4.3966705453701641E-3</v>
      </c>
      <c r="V7028" s="13">
        <f t="shared" si="987"/>
        <v>-8.911944287119342E-3</v>
      </c>
      <c r="W7028" s="13"/>
      <c r="X7028" s="2">
        <v>42710</v>
      </c>
      <c r="Y7028">
        <v>153.16059999999999</v>
      </c>
      <c r="AA7028" s="2">
        <v>42710</v>
      </c>
      <c r="AB7028">
        <v>2477.7199999999998</v>
      </c>
      <c r="AC7028">
        <f t="shared" si="988"/>
        <v>3.1904900722312668E-3</v>
      </c>
      <c r="AD7028">
        <f t="shared" si="983"/>
        <v>3.158690072231267E-3</v>
      </c>
      <c r="AE7028">
        <f>Sheet2!$B$17+Sheet2!$B$18*'Portfolio allocation'!K7028</f>
        <v>3.083191421977511E-3</v>
      </c>
      <c r="AF7028">
        <f t="shared" si="989"/>
        <v>7.549865025375602E-5</v>
      </c>
      <c r="AH7028" s="2">
        <v>42710</v>
      </c>
      <c r="AI7028">
        <v>2.3940000000000001</v>
      </c>
      <c r="AJ7028">
        <v>0.79500000000000004</v>
      </c>
      <c r="AK7028">
        <v>1.07335</v>
      </c>
      <c r="AR7028" s="3"/>
    </row>
    <row r="7029" spans="1:44" hidden="1" outlineLevel="1" x14ac:dyDescent="0.2">
      <c r="A7029" s="2">
        <v>42711</v>
      </c>
      <c r="B7029">
        <v>12.22</v>
      </c>
      <c r="E7029" s="2">
        <v>42711</v>
      </c>
      <c r="F7029">
        <v>2241.35</v>
      </c>
      <c r="G7029">
        <f t="shared" si="984"/>
        <v>1.3163188276083426E-2</v>
      </c>
      <c r="H7029" s="2">
        <v>42711</v>
      </c>
      <c r="I7029">
        <v>4278.4399999999996</v>
      </c>
      <c r="J7029">
        <f t="shared" si="985"/>
        <v>1.3358471260338511E-2</v>
      </c>
      <c r="K7029">
        <f t="shared" si="981"/>
        <v>1.3326671260338511E-2</v>
      </c>
      <c r="L7029">
        <v>2.2242722940138838E-3</v>
      </c>
      <c r="N7029" s="2">
        <v>42711</v>
      </c>
      <c r="O7029">
        <v>61.37</v>
      </c>
      <c r="Q7029" s="2">
        <v>42711</v>
      </c>
      <c r="R7029">
        <v>92752.31</v>
      </c>
      <c r="S7029" s="8">
        <f t="shared" si="986"/>
        <v>2.3686240421322058E-2</v>
      </c>
      <c r="T7029" s="9">
        <f t="shared" si="982"/>
        <v>2.3654440421322059E-2</v>
      </c>
      <c r="U7029" s="3">
        <f>Sheet1!$B$17+Sheet1!$B$18*'Portfolio allocation'!K7029</f>
        <v>1.5776493896978938E-2</v>
      </c>
      <c r="V7029" s="13">
        <f t="shared" si="987"/>
        <v>7.8779465243431213E-3</v>
      </c>
      <c r="W7029" s="13"/>
      <c r="X7029" s="2">
        <v>42711</v>
      </c>
      <c r="Y7029">
        <v>157.4016</v>
      </c>
      <c r="AA7029" s="2">
        <v>42711</v>
      </c>
      <c r="AB7029">
        <v>2546.33</v>
      </c>
      <c r="AC7029">
        <f t="shared" si="988"/>
        <v>2.7690780233440515E-2</v>
      </c>
      <c r="AD7029">
        <f t="shared" si="983"/>
        <v>2.7657220233440517E-2</v>
      </c>
      <c r="AE7029">
        <f>Sheet2!$B$17+Sheet2!$B$18*'Portfolio allocation'!K7029</f>
        <v>1.190380309019104E-2</v>
      </c>
      <c r="AF7029">
        <f t="shared" si="989"/>
        <v>1.5753417143249477E-2</v>
      </c>
      <c r="AH7029" s="2">
        <v>42711</v>
      </c>
      <c r="AI7029">
        <v>2.347</v>
      </c>
      <c r="AJ7029">
        <v>0.83899999999999997</v>
      </c>
      <c r="AK7029">
        <v>1.0765499999999999</v>
      </c>
      <c r="AR7029" s="3"/>
    </row>
    <row r="7030" spans="1:44" hidden="1" outlineLevel="1" x14ac:dyDescent="0.2">
      <c r="A7030" s="2">
        <v>42712</v>
      </c>
      <c r="B7030">
        <v>12.64</v>
      </c>
      <c r="E7030" s="2">
        <v>42712</v>
      </c>
      <c r="F7030">
        <v>2246.19</v>
      </c>
      <c r="G7030">
        <f t="shared" si="984"/>
        <v>2.159412853860454E-3</v>
      </c>
      <c r="H7030" s="2">
        <v>42712</v>
      </c>
      <c r="I7030">
        <v>4288.1000000000004</v>
      </c>
      <c r="J7030">
        <f t="shared" si="985"/>
        <v>2.257832294013884E-3</v>
      </c>
      <c r="K7030">
        <f t="shared" si="981"/>
        <v>2.2242722940138838E-3</v>
      </c>
      <c r="L7030">
        <v>5.9154617112472264E-3</v>
      </c>
      <c r="N7030" s="2">
        <v>42712</v>
      </c>
      <c r="O7030">
        <v>61.01</v>
      </c>
      <c r="Q7030" s="2">
        <v>42712</v>
      </c>
      <c r="R7030">
        <v>92208.25</v>
      </c>
      <c r="S7030" s="8">
        <f t="shared" si="986"/>
        <v>-5.8657299209043945E-3</v>
      </c>
      <c r="T7030" s="9">
        <f t="shared" si="982"/>
        <v>-5.8992899209043947E-3</v>
      </c>
      <c r="U7030" s="3">
        <f>Sheet1!$B$17+Sheet1!$B$18*'Portfolio allocation'!K7030</f>
        <v>3.0395404306036464E-3</v>
      </c>
      <c r="V7030" s="13">
        <f t="shared" si="987"/>
        <v>-8.9388303515080415E-3</v>
      </c>
      <c r="W7030" s="13"/>
      <c r="X7030" s="2">
        <v>42712</v>
      </c>
      <c r="Y7030">
        <v>157.946</v>
      </c>
      <c r="AA7030" s="2">
        <v>42712</v>
      </c>
      <c r="AB7030">
        <v>2555.13</v>
      </c>
      <c r="AC7030">
        <f t="shared" si="988"/>
        <v>3.4559542557328626E-3</v>
      </c>
      <c r="AD7030">
        <f t="shared" si="983"/>
        <v>3.4223942557328624E-3</v>
      </c>
      <c r="AE7030">
        <f>Sheet2!$B$17+Sheet2!$B$18*'Portfolio allocation'!K7030</f>
        <v>2.0312666815199892E-3</v>
      </c>
      <c r="AF7030">
        <f t="shared" si="989"/>
        <v>1.3911275742128732E-3</v>
      </c>
      <c r="AH7030" s="2">
        <v>42712</v>
      </c>
      <c r="AI7030">
        <v>2.3889999999999998</v>
      </c>
      <c r="AJ7030">
        <v>0.83899999999999997</v>
      </c>
      <c r="AK7030">
        <v>1.06115</v>
      </c>
      <c r="AR7030" s="3"/>
    </row>
    <row r="7031" spans="1:44" hidden="1" outlineLevel="1" x14ac:dyDescent="0.2">
      <c r="A7031" s="2">
        <v>42713</v>
      </c>
      <c r="B7031">
        <v>11.75</v>
      </c>
      <c r="E7031" s="2">
        <v>42713</v>
      </c>
      <c r="F7031">
        <v>2259.5300000000002</v>
      </c>
      <c r="G7031">
        <f t="shared" si="984"/>
        <v>5.9389455032745619E-3</v>
      </c>
      <c r="H7031" s="2">
        <v>42713</v>
      </c>
      <c r="I7031">
        <v>4313.6099999999997</v>
      </c>
      <c r="J7031">
        <f t="shared" si="985"/>
        <v>5.9490217112472266E-3</v>
      </c>
      <c r="K7031">
        <f t="shared" si="981"/>
        <v>5.9154617112472264E-3</v>
      </c>
      <c r="L7031">
        <v>-1.116819893778114E-3</v>
      </c>
      <c r="N7031" s="2">
        <v>42713</v>
      </c>
      <c r="O7031">
        <v>61.97</v>
      </c>
      <c r="Q7031" s="2">
        <v>42713</v>
      </c>
      <c r="R7031">
        <v>93659.13</v>
      </c>
      <c r="S7031" s="8">
        <f t="shared" si="986"/>
        <v>1.5734817654602606E-2</v>
      </c>
      <c r="T7031" s="9">
        <f t="shared" si="982"/>
        <v>1.5701257654602608E-2</v>
      </c>
      <c r="U7031" s="3">
        <f>Sheet1!$B$17+Sheet1!$B$18*'Portfolio allocation'!K7031</f>
        <v>7.2741664772338049E-3</v>
      </c>
      <c r="V7031" s="13">
        <f t="shared" si="987"/>
        <v>8.4270911773688031E-3</v>
      </c>
      <c r="W7031" s="13"/>
      <c r="X7031" s="2">
        <v>42713</v>
      </c>
      <c r="Y7031">
        <v>159.054</v>
      </c>
      <c r="AA7031" s="2">
        <v>42713</v>
      </c>
      <c r="AB7031">
        <v>2573.06</v>
      </c>
      <c r="AC7031">
        <f t="shared" si="988"/>
        <v>7.0172554821084088E-3</v>
      </c>
      <c r="AD7031">
        <f t="shared" si="983"/>
        <v>6.9830554821084089E-3</v>
      </c>
      <c r="AE7031">
        <f>Sheet2!$B$17+Sheet2!$B$18*'Portfolio allocation'!K7031</f>
        <v>5.3135664820829227E-3</v>
      </c>
      <c r="AF7031">
        <f t="shared" si="989"/>
        <v>1.6694890000254863E-3</v>
      </c>
      <c r="AH7031" s="2">
        <v>42713</v>
      </c>
      <c r="AI7031">
        <v>2.464</v>
      </c>
      <c r="AJ7031">
        <v>0.85499999999999998</v>
      </c>
      <c r="AK7031">
        <v>1.0537000000000001</v>
      </c>
      <c r="AR7031" s="3"/>
    </row>
    <row r="7032" spans="1:44" hidden="1" outlineLevel="1" x14ac:dyDescent="0.2">
      <c r="A7032" s="2">
        <v>42716</v>
      </c>
      <c r="B7032">
        <v>12.64</v>
      </c>
      <c r="E7032" s="2">
        <v>42716</v>
      </c>
      <c r="F7032">
        <v>2256.96</v>
      </c>
      <c r="G7032">
        <f t="shared" si="984"/>
        <v>-1.1374046815045835E-3</v>
      </c>
      <c r="H7032" s="2">
        <v>42716</v>
      </c>
      <c r="I7032">
        <v>4308.9399999999996</v>
      </c>
      <c r="J7032">
        <f t="shared" si="985"/>
        <v>-1.082619893778114E-3</v>
      </c>
      <c r="K7032">
        <f t="shared" si="981"/>
        <v>-1.116819893778114E-3</v>
      </c>
      <c r="L7032">
        <v>6.6774674536196395E-3</v>
      </c>
      <c r="N7032" s="2">
        <v>42716</v>
      </c>
      <c r="O7032">
        <v>62.17</v>
      </c>
      <c r="Q7032" s="2">
        <v>42716</v>
      </c>
      <c r="R7032">
        <v>93961.44</v>
      </c>
      <c r="S7032" s="8">
        <f t="shared" si="986"/>
        <v>3.2277686115598225E-3</v>
      </c>
      <c r="T7032" s="9">
        <f t="shared" si="982"/>
        <v>3.1935686115598227E-3</v>
      </c>
      <c r="U7032" s="3">
        <f>Sheet1!$B$17+Sheet1!$B$18*'Portfolio allocation'!K7032</f>
        <v>-7.9344520176769157E-4</v>
      </c>
      <c r="V7032" s="13">
        <f t="shared" si="987"/>
        <v>3.987013813327514E-3</v>
      </c>
      <c r="W7032" s="13"/>
      <c r="X7032" s="2">
        <v>42716</v>
      </c>
      <c r="Y7032">
        <v>158.0797</v>
      </c>
      <c r="AA7032" s="2">
        <v>42716</v>
      </c>
      <c r="AB7032">
        <v>2557.3000000000002</v>
      </c>
      <c r="AC7032">
        <f t="shared" si="988"/>
        <v>-6.1250029148173235E-3</v>
      </c>
      <c r="AD7032">
        <f t="shared" si="983"/>
        <v>-6.1591629148173236E-3</v>
      </c>
      <c r="AE7032">
        <f>Sheet2!$B$17+Sheet2!$B$18*'Portfolio allocation'!K7032</f>
        <v>-9.3971773083556737E-4</v>
      </c>
      <c r="AF7032">
        <f t="shared" si="989"/>
        <v>-5.2194451839817566E-3</v>
      </c>
      <c r="AH7032" s="2">
        <v>42716</v>
      </c>
      <c r="AI7032">
        <v>2.4790000000000001</v>
      </c>
      <c r="AJ7032">
        <v>0.85399999999999998</v>
      </c>
      <c r="AK7032">
        <v>1.0608500000000001</v>
      </c>
      <c r="AR7032" s="3"/>
    </row>
    <row r="7033" spans="1:44" hidden="1" outlineLevel="1" x14ac:dyDescent="0.2">
      <c r="A7033" s="2">
        <v>42717</v>
      </c>
      <c r="B7033">
        <v>12.72</v>
      </c>
      <c r="E7033" s="2">
        <v>42717</v>
      </c>
      <c r="F7033">
        <v>2271.7199999999998</v>
      </c>
      <c r="G7033">
        <f t="shared" si="984"/>
        <v>6.5397703105061211E-3</v>
      </c>
      <c r="H7033" s="2">
        <v>42717</v>
      </c>
      <c r="I7033">
        <v>4337.8599999999997</v>
      </c>
      <c r="J7033">
        <f t="shared" si="985"/>
        <v>6.7116274536196396E-3</v>
      </c>
      <c r="K7033">
        <f t="shared" si="981"/>
        <v>6.6774674536196395E-3</v>
      </c>
      <c r="L7033">
        <v>-8.0872376141229285E-3</v>
      </c>
      <c r="N7033" s="2">
        <v>42717</v>
      </c>
      <c r="O7033">
        <v>62.98</v>
      </c>
      <c r="Q7033" s="2">
        <v>42717</v>
      </c>
      <c r="R7033">
        <v>95185.63</v>
      </c>
      <c r="S7033" s="8">
        <f t="shared" si="986"/>
        <v>1.3028642387771017E-2</v>
      </c>
      <c r="T7033" s="9">
        <f t="shared" si="982"/>
        <v>1.2994482387771017E-2</v>
      </c>
      <c r="U7033" s="3">
        <f>Sheet1!$B$17+Sheet1!$B$18*'Portfolio allocation'!K7033</f>
        <v>8.148358776677099E-3</v>
      </c>
      <c r="V7033" s="13">
        <f t="shared" si="987"/>
        <v>4.8461236110939176E-3</v>
      </c>
      <c r="W7033" s="13"/>
      <c r="X7033" s="2">
        <v>42717</v>
      </c>
      <c r="Y7033">
        <v>160.74459999999999</v>
      </c>
      <c r="AA7033" s="2">
        <v>42717</v>
      </c>
      <c r="AB7033">
        <v>2600.41</v>
      </c>
      <c r="AC7033">
        <f t="shared" si="988"/>
        <v>1.6857623274547207E-2</v>
      </c>
      <c r="AD7033">
        <f t="shared" si="983"/>
        <v>1.6822743274547206E-2</v>
      </c>
      <c r="AE7033">
        <f>Sheet2!$B$17+Sheet2!$B$18*'Portfolio allocation'!K7033</f>
        <v>5.9911614287252047E-3</v>
      </c>
      <c r="AF7033">
        <f t="shared" si="989"/>
        <v>1.0831581845822001E-2</v>
      </c>
      <c r="AH7033" s="2">
        <v>42717</v>
      </c>
      <c r="AI7033">
        <v>2.48</v>
      </c>
      <c r="AJ7033">
        <v>0.872</v>
      </c>
      <c r="AK7033">
        <v>1.0641</v>
      </c>
      <c r="AR7033" s="3"/>
    </row>
    <row r="7034" spans="1:44" hidden="1" outlineLevel="1" x14ac:dyDescent="0.2">
      <c r="A7034" s="2">
        <v>42718</v>
      </c>
      <c r="B7034">
        <v>13.19</v>
      </c>
      <c r="E7034" s="2">
        <v>42718</v>
      </c>
      <c r="F7034">
        <v>2253.2800000000002</v>
      </c>
      <c r="G7034">
        <f t="shared" si="984"/>
        <v>-8.1171975419503939E-3</v>
      </c>
      <c r="H7034" s="2">
        <v>42718</v>
      </c>
      <c r="I7034">
        <v>4302.93</v>
      </c>
      <c r="J7034">
        <f t="shared" si="985"/>
        <v>-8.0523576141229292E-3</v>
      </c>
      <c r="K7034">
        <f t="shared" si="981"/>
        <v>-8.0872376141229285E-3</v>
      </c>
      <c r="L7034">
        <v>3.8941603373515324E-3</v>
      </c>
      <c r="N7034" s="2">
        <v>42718</v>
      </c>
      <c r="O7034">
        <v>62.68</v>
      </c>
      <c r="Q7034" s="2">
        <v>42718</v>
      </c>
      <c r="R7034">
        <v>94732.19</v>
      </c>
      <c r="S7034" s="8">
        <f t="shared" si="986"/>
        <v>-4.7637442752651582E-3</v>
      </c>
      <c r="T7034" s="9">
        <f t="shared" si="982"/>
        <v>-4.7986242752651584E-3</v>
      </c>
      <c r="U7034" s="3">
        <f>Sheet1!$B$17+Sheet1!$B$18*'Portfolio allocation'!K7034</f>
        <v>-8.7900850644243543E-3</v>
      </c>
      <c r="V7034" s="13">
        <f t="shared" si="987"/>
        <v>3.991460789159196E-3</v>
      </c>
      <c r="W7034" s="13"/>
      <c r="X7034" s="2">
        <v>42718</v>
      </c>
      <c r="Y7034">
        <v>160.95480000000001</v>
      </c>
      <c r="AA7034" s="2">
        <v>42718</v>
      </c>
      <c r="AB7034">
        <v>2603.81</v>
      </c>
      <c r="AC7034">
        <f t="shared" si="988"/>
        <v>1.3074861271875626E-3</v>
      </c>
      <c r="AD7034">
        <f t="shared" si="983"/>
        <v>1.2717661271875627E-3</v>
      </c>
      <c r="AE7034">
        <f>Sheet2!$B$17+Sheet2!$B$18*'Portfolio allocation'!K7034</f>
        <v>-7.1379909992056925E-3</v>
      </c>
      <c r="AF7034">
        <f t="shared" si="989"/>
        <v>8.4097571263932556E-3</v>
      </c>
      <c r="AH7034" s="2">
        <v>42718</v>
      </c>
      <c r="AI7034">
        <v>2.5230000000000001</v>
      </c>
      <c r="AJ7034">
        <v>0.89300000000000002</v>
      </c>
      <c r="AK7034">
        <v>1.0652999999999999</v>
      </c>
      <c r="AR7034" s="3"/>
    </row>
    <row r="7035" spans="1:44" hidden="1" outlineLevel="1" x14ac:dyDescent="0.2">
      <c r="A7035" s="2">
        <v>42719</v>
      </c>
      <c r="B7035">
        <v>12.79</v>
      </c>
      <c r="E7035" s="2">
        <v>42719</v>
      </c>
      <c r="F7035">
        <v>2262.0300000000002</v>
      </c>
      <c r="G7035">
        <f t="shared" si="984"/>
        <v>3.8832280053966439E-3</v>
      </c>
      <c r="H7035" s="2">
        <v>42719</v>
      </c>
      <c r="I7035">
        <v>4319.84</v>
      </c>
      <c r="J7035">
        <f t="shared" si="985"/>
        <v>3.9298803373515323E-3</v>
      </c>
      <c r="K7035">
        <f t="shared" si="981"/>
        <v>3.8941603373515324E-3</v>
      </c>
      <c r="L7035">
        <v>-1.7583260105930993E-3</v>
      </c>
      <c r="N7035" s="2">
        <v>42719</v>
      </c>
      <c r="O7035">
        <v>62.58</v>
      </c>
      <c r="Q7035" s="2">
        <v>42719</v>
      </c>
      <c r="R7035">
        <v>94581.06</v>
      </c>
      <c r="S7035" s="8">
        <f t="shared" si="986"/>
        <v>-1.5953394511412089E-3</v>
      </c>
      <c r="T7035" s="9">
        <f t="shared" si="982"/>
        <v>-1.6310594511412088E-3</v>
      </c>
      <c r="U7035" s="3">
        <f>Sheet1!$B$17+Sheet1!$B$18*'Portfolio allocation'!K7035</f>
        <v>4.9552783145115579E-3</v>
      </c>
      <c r="V7035" s="13">
        <f t="shared" si="987"/>
        <v>-6.5863377656527663E-3</v>
      </c>
      <c r="W7035" s="13"/>
      <c r="X7035" s="2">
        <v>42719</v>
      </c>
      <c r="Y7035">
        <v>160.48670000000001</v>
      </c>
      <c r="AA7035" s="2">
        <v>42719</v>
      </c>
      <c r="AB7035">
        <v>2596.2399999999998</v>
      </c>
      <c r="AC7035">
        <f t="shared" si="988"/>
        <v>-2.9072781808197057E-3</v>
      </c>
      <c r="AD7035">
        <f t="shared" si="983"/>
        <v>-2.9433181808197059E-3</v>
      </c>
      <c r="AE7035">
        <f>Sheet2!$B$17+Sheet2!$B$18*'Portfolio allocation'!K7035</f>
        <v>3.5161737323528945E-3</v>
      </c>
      <c r="AF7035">
        <f t="shared" si="989"/>
        <v>-6.4594919131726004E-3</v>
      </c>
      <c r="AH7035" s="2">
        <v>42719</v>
      </c>
      <c r="AI7035">
        <v>2.5779999999999998</v>
      </c>
      <c r="AJ7035">
        <v>0.90100000000000002</v>
      </c>
      <c r="AK7035">
        <v>1.0415000000000001</v>
      </c>
      <c r="AR7035" s="3"/>
    </row>
    <row r="7036" spans="1:44" hidden="1" outlineLevel="1" x14ac:dyDescent="0.2">
      <c r="A7036" s="2">
        <v>42720</v>
      </c>
      <c r="B7036">
        <v>12.2</v>
      </c>
      <c r="E7036" s="2">
        <v>42720</v>
      </c>
      <c r="F7036">
        <v>2258.0700000000002</v>
      </c>
      <c r="G7036">
        <f t="shared" si="984"/>
        <v>-1.7506399119374683E-3</v>
      </c>
      <c r="H7036" s="2">
        <v>42720</v>
      </c>
      <c r="I7036">
        <v>4312.3999999999996</v>
      </c>
      <c r="J7036">
        <f t="shared" si="985"/>
        <v>-1.7222860105930993E-3</v>
      </c>
      <c r="K7036">
        <f t="shared" si="981"/>
        <v>-1.7583260105930993E-3</v>
      </c>
      <c r="L7036">
        <v>1.9630869307117075E-3</v>
      </c>
      <c r="N7036" s="2">
        <v>42720</v>
      </c>
      <c r="O7036">
        <v>62.3</v>
      </c>
      <c r="Q7036" s="2">
        <v>42720</v>
      </c>
      <c r="R7036">
        <v>94157.88</v>
      </c>
      <c r="S7036" s="8">
        <f t="shared" si="986"/>
        <v>-4.474257319594388E-3</v>
      </c>
      <c r="T7036" s="9">
        <f t="shared" si="982"/>
        <v>-4.5102973195943882E-3</v>
      </c>
      <c r="U7036" s="3">
        <f>Sheet1!$B$17+Sheet1!$B$18*'Portfolio allocation'!K7036</f>
        <v>-1.5293972769048793E-3</v>
      </c>
      <c r="V7036" s="13">
        <f t="shared" si="987"/>
        <v>-2.9809000426895089E-3</v>
      </c>
      <c r="W7036" s="13"/>
      <c r="X7036" s="2">
        <v>42720</v>
      </c>
      <c r="Y7036">
        <v>159.25460000000001</v>
      </c>
      <c r="AA7036" s="2">
        <v>42720</v>
      </c>
      <c r="AB7036">
        <v>2576.3000000000002</v>
      </c>
      <c r="AC7036">
        <f t="shared" si="988"/>
        <v>-7.6803377191629885E-3</v>
      </c>
      <c r="AD7036">
        <f t="shared" si="983"/>
        <v>-7.7161377191629884E-3</v>
      </c>
      <c r="AE7036">
        <f>Sheet2!$B$17+Sheet2!$B$18*'Portfolio allocation'!K7036</f>
        <v>-1.5101613362086966E-3</v>
      </c>
      <c r="AF7036">
        <f t="shared" si="989"/>
        <v>-6.2059763829542917E-3</v>
      </c>
      <c r="AH7036" s="2">
        <v>42720</v>
      </c>
      <c r="AI7036">
        <v>2.597</v>
      </c>
      <c r="AJ7036">
        <v>0.89500000000000002</v>
      </c>
      <c r="AK7036">
        <v>1.04095</v>
      </c>
      <c r="AR7036" s="3"/>
    </row>
    <row r="7037" spans="1:44" hidden="1" outlineLevel="1" x14ac:dyDescent="0.2">
      <c r="A7037" s="2">
        <v>42723</v>
      </c>
      <c r="B7037">
        <v>11.71</v>
      </c>
      <c r="E7037" s="2">
        <v>42723</v>
      </c>
      <c r="F7037">
        <v>2262.5300000000002</v>
      </c>
      <c r="G7037">
        <f t="shared" si="984"/>
        <v>1.975138060378967E-3</v>
      </c>
      <c r="H7037" s="2">
        <v>42723</v>
      </c>
      <c r="I7037">
        <v>4321.0200000000004</v>
      </c>
      <c r="J7037">
        <f t="shared" si="985"/>
        <v>1.9988869307117074E-3</v>
      </c>
      <c r="K7037">
        <f t="shared" si="981"/>
        <v>1.9630869307117075E-3</v>
      </c>
      <c r="L7037">
        <v>3.7461145498052426E-3</v>
      </c>
      <c r="N7037" s="2">
        <v>42723</v>
      </c>
      <c r="O7037">
        <v>63.62</v>
      </c>
      <c r="Q7037" s="2">
        <v>42723</v>
      </c>
      <c r="R7037">
        <v>96152.88</v>
      </c>
      <c r="S7037" s="8">
        <f t="shared" si="986"/>
        <v>2.118781773761258E-2</v>
      </c>
      <c r="T7037" s="9">
        <f t="shared" si="982"/>
        <v>2.1152017737612581E-2</v>
      </c>
      <c r="U7037" s="3">
        <f>Sheet1!$B$17+Sheet1!$B$18*'Portfolio allocation'!K7037</f>
        <v>2.7399019625060235E-3</v>
      </c>
      <c r="V7037" s="13">
        <f t="shared" si="987"/>
        <v>1.8412115775106559E-2</v>
      </c>
      <c r="W7037" s="13"/>
      <c r="X7037" s="2">
        <v>42723</v>
      </c>
      <c r="Y7037">
        <v>159.20679999999999</v>
      </c>
      <c r="AA7037" s="2">
        <v>42723</v>
      </c>
      <c r="AB7037">
        <v>2575.5300000000002</v>
      </c>
      <c r="AC7037">
        <f t="shared" si="988"/>
        <v>-2.9887823623020449E-4</v>
      </c>
      <c r="AD7037">
        <f t="shared" si="983"/>
        <v>-3.3427823623020448E-4</v>
      </c>
      <c r="AE7037">
        <f>Sheet2!$B$17+Sheet2!$B$18*'Portfolio allocation'!K7037</f>
        <v>1.79901399303042E-3</v>
      </c>
      <c r="AF7037">
        <f t="shared" si="989"/>
        <v>-2.1332922292606245E-3</v>
      </c>
      <c r="AH7037" s="2">
        <v>42723</v>
      </c>
      <c r="AI7037">
        <v>2.54</v>
      </c>
      <c r="AJ7037">
        <v>0.88500000000000001</v>
      </c>
      <c r="AK7037">
        <v>1.0437000000000001</v>
      </c>
      <c r="AR7037" s="3"/>
    </row>
    <row r="7038" spans="1:44" hidden="1" outlineLevel="1" x14ac:dyDescent="0.2">
      <c r="A7038" s="2">
        <v>42724</v>
      </c>
      <c r="B7038">
        <v>11.45</v>
      </c>
      <c r="E7038" s="2">
        <v>42724</v>
      </c>
      <c r="F7038">
        <v>2270.7600000000002</v>
      </c>
      <c r="G7038">
        <f t="shared" si="984"/>
        <v>3.6375208284531446E-3</v>
      </c>
      <c r="H7038" s="2">
        <v>42724</v>
      </c>
      <c r="I7038">
        <v>4337.3599999999997</v>
      </c>
      <c r="J7038">
        <f t="shared" si="985"/>
        <v>3.7815145498052427E-3</v>
      </c>
      <c r="K7038">
        <f t="shared" si="981"/>
        <v>3.7461145498052426E-3</v>
      </c>
      <c r="L7038">
        <v>-2.4586529656748677E-3</v>
      </c>
      <c r="N7038" s="2">
        <v>42724</v>
      </c>
      <c r="O7038">
        <v>63.54</v>
      </c>
      <c r="Q7038" s="2">
        <v>42724</v>
      </c>
      <c r="R7038">
        <v>96032</v>
      </c>
      <c r="S7038" s="8">
        <f t="shared" si="986"/>
        <v>-1.2571646319902152E-3</v>
      </c>
      <c r="T7038" s="9">
        <f t="shared" si="982"/>
        <v>-1.2925646319902153E-3</v>
      </c>
      <c r="U7038" s="3">
        <f>Sheet1!$B$17+Sheet1!$B$18*'Portfolio allocation'!K7038</f>
        <v>4.7854364350592461E-3</v>
      </c>
      <c r="V7038" s="13">
        <f t="shared" si="987"/>
        <v>-6.078001067049461E-3</v>
      </c>
      <c r="W7038" s="13"/>
      <c r="X7038" s="2">
        <v>42724</v>
      </c>
      <c r="Y7038">
        <v>160.0856</v>
      </c>
      <c r="AA7038" s="2">
        <v>42724</v>
      </c>
      <c r="AB7038">
        <v>2589.75</v>
      </c>
      <c r="AC7038">
        <f t="shared" si="988"/>
        <v>5.5211936960546382E-3</v>
      </c>
      <c r="AD7038">
        <f t="shared" si="983"/>
        <v>5.4856736960546383E-3</v>
      </c>
      <c r="AE7038">
        <f>Sheet2!$B$17+Sheet2!$B$18*'Portfolio allocation'!K7038</f>
        <v>3.3845276410770938E-3</v>
      </c>
      <c r="AF7038">
        <f t="shared" si="989"/>
        <v>2.1011460549775446E-3</v>
      </c>
      <c r="AH7038" s="2">
        <v>42724</v>
      </c>
      <c r="AI7038">
        <v>2.5680000000000001</v>
      </c>
      <c r="AJ7038">
        <v>0.88800000000000001</v>
      </c>
      <c r="AK7038">
        <v>1.0378000000000001</v>
      </c>
      <c r="AR7038" s="3"/>
    </row>
    <row r="7039" spans="1:44" hidden="1" outlineLevel="1" x14ac:dyDescent="0.2">
      <c r="A7039" s="2">
        <v>42725</v>
      </c>
      <c r="B7039">
        <v>11.27</v>
      </c>
      <c r="E7039" s="2">
        <v>42725</v>
      </c>
      <c r="F7039">
        <v>2265.1799999999998</v>
      </c>
      <c r="G7039">
        <f t="shared" si="984"/>
        <v>-2.4573270623052812E-3</v>
      </c>
      <c r="H7039" s="2">
        <v>42725</v>
      </c>
      <c r="I7039">
        <v>4326.8500000000004</v>
      </c>
      <c r="J7039">
        <f t="shared" si="985"/>
        <v>-2.4231329656748679E-3</v>
      </c>
      <c r="K7039">
        <f t="shared" si="981"/>
        <v>-2.4586529656748677E-3</v>
      </c>
      <c r="L7039">
        <v>-1.7726649081896604E-3</v>
      </c>
      <c r="N7039" s="2">
        <v>42725</v>
      </c>
      <c r="O7039">
        <v>63.54</v>
      </c>
      <c r="Q7039" s="2">
        <v>42725</v>
      </c>
      <c r="R7039">
        <v>96032</v>
      </c>
      <c r="S7039" s="8">
        <f t="shared" si="986"/>
        <v>0</v>
      </c>
      <c r="T7039" s="9">
        <f t="shared" si="982"/>
        <v>-3.5520000000000006E-5</v>
      </c>
      <c r="U7039" s="3">
        <f>Sheet1!$B$17+Sheet1!$B$18*'Portfolio allocation'!K7039</f>
        <v>-2.3328301084200036E-3</v>
      </c>
      <c r="V7039" s="13">
        <f t="shared" si="987"/>
        <v>2.2973101084200038E-3</v>
      </c>
      <c r="W7039" s="13"/>
      <c r="X7039" s="2">
        <v>42725</v>
      </c>
      <c r="Y7039">
        <v>159.82769999999999</v>
      </c>
      <c r="AA7039" s="2">
        <v>42725</v>
      </c>
      <c r="AB7039">
        <v>2585.5700000000002</v>
      </c>
      <c r="AC7039">
        <f t="shared" si="988"/>
        <v>-1.6140554107538785E-3</v>
      </c>
      <c r="AD7039">
        <f t="shared" si="983"/>
        <v>-1.6487354107538785E-3</v>
      </c>
      <c r="AE7039">
        <f>Sheet2!$B$17+Sheet2!$B$18*'Portfolio allocation'!K7039</f>
        <v>-2.1329099316239565E-3</v>
      </c>
      <c r="AF7039">
        <f t="shared" si="989"/>
        <v>4.8417452087007795E-4</v>
      </c>
      <c r="AH7039" s="2">
        <v>42725</v>
      </c>
      <c r="AI7039">
        <v>2.544</v>
      </c>
      <c r="AJ7039">
        <v>0.86699999999999999</v>
      </c>
      <c r="AK7039">
        <v>1.0432999999999999</v>
      </c>
      <c r="AR7039" s="3"/>
    </row>
    <row r="7040" spans="1:44" hidden="1" outlineLevel="1" x14ac:dyDescent="0.2">
      <c r="A7040" s="2">
        <v>42726</v>
      </c>
      <c r="B7040">
        <v>11.43</v>
      </c>
      <c r="E7040" s="2">
        <v>42726</v>
      </c>
      <c r="F7040">
        <v>2260.96</v>
      </c>
      <c r="G7040">
        <f t="shared" si="984"/>
        <v>-1.8629866059208799E-3</v>
      </c>
      <c r="H7040" s="2">
        <v>42726</v>
      </c>
      <c r="I7040">
        <v>4319.33</v>
      </c>
      <c r="J7040">
        <f t="shared" si="985"/>
        <v>-1.7379849081896603E-3</v>
      </c>
      <c r="K7040">
        <f t="shared" si="981"/>
        <v>-1.7726649081896604E-3</v>
      </c>
      <c r="L7040">
        <v>1.317701546582517E-3</v>
      </c>
      <c r="N7040" s="2">
        <v>42726</v>
      </c>
      <c r="O7040">
        <v>63.55</v>
      </c>
      <c r="Q7040" s="2">
        <v>42726</v>
      </c>
      <c r="R7040">
        <v>96047.13</v>
      </c>
      <c r="S7040" s="8">
        <f t="shared" si="986"/>
        <v>1.5755164945030486E-4</v>
      </c>
      <c r="T7040" s="9">
        <f t="shared" si="982"/>
        <v>1.2287164945030488E-4</v>
      </c>
      <c r="U7040" s="3">
        <f>Sheet1!$B$17+Sheet1!$B$18*'Portfolio allocation'!K7040</f>
        <v>-1.5458472236236451E-3</v>
      </c>
      <c r="V7040" s="13">
        <f t="shared" si="987"/>
        <v>1.66871887307395E-3</v>
      </c>
      <c r="W7040" s="13"/>
      <c r="X7040" s="2">
        <v>42726</v>
      </c>
      <c r="Y7040">
        <v>159.56979999999999</v>
      </c>
      <c r="AA7040" s="2">
        <v>42726</v>
      </c>
      <c r="AB7040">
        <v>2581.4</v>
      </c>
      <c r="AC7040">
        <f t="shared" si="988"/>
        <v>-1.612797178185077E-3</v>
      </c>
      <c r="AD7040">
        <f t="shared" si="983"/>
        <v>-1.6471571781850769E-3</v>
      </c>
      <c r="AE7040">
        <f>Sheet2!$B$17+Sheet2!$B$18*'Portfolio allocation'!K7040</f>
        <v>-1.522911849769922E-3</v>
      </c>
      <c r="AF7040">
        <f t="shared" si="989"/>
        <v>-1.2424532841515492E-4</v>
      </c>
      <c r="AH7040" s="2">
        <v>42726</v>
      </c>
      <c r="AI7040">
        <v>2.5510000000000002</v>
      </c>
      <c r="AJ7040">
        <v>0.85899999999999999</v>
      </c>
      <c r="AK7040">
        <v>1.04565</v>
      </c>
      <c r="AR7040" s="3"/>
    </row>
    <row r="7041" spans="1:44" hidden="1" outlineLevel="1" x14ac:dyDescent="0.2">
      <c r="A7041" s="2">
        <v>42727</v>
      </c>
      <c r="B7041">
        <v>11.44</v>
      </c>
      <c r="E7041" s="2">
        <v>42727</v>
      </c>
      <c r="F7041">
        <v>2263.79</v>
      </c>
      <c r="G7041">
        <f t="shared" si="984"/>
        <v>1.2516807020026555E-3</v>
      </c>
      <c r="H7041" s="2">
        <v>42727</v>
      </c>
      <c r="I7041">
        <v>4325.17</v>
      </c>
      <c r="J7041">
        <f t="shared" si="985"/>
        <v>1.352061546582517E-3</v>
      </c>
      <c r="K7041">
        <f t="shared" si="981"/>
        <v>1.317701546582517E-3</v>
      </c>
      <c r="L7041">
        <v>-3.4359999999999996E-5</v>
      </c>
      <c r="N7041" s="2">
        <v>42727</v>
      </c>
      <c r="O7041">
        <v>63.24</v>
      </c>
      <c r="Q7041" s="2">
        <v>42727</v>
      </c>
      <c r="R7041">
        <v>95578.559999999998</v>
      </c>
      <c r="S7041" s="8">
        <f t="shared" si="986"/>
        <v>-4.8785424405706213E-3</v>
      </c>
      <c r="T7041" s="9">
        <f t="shared" si="982"/>
        <v>-4.912902440570621E-3</v>
      </c>
      <c r="U7041" s="3">
        <f>Sheet1!$B$17+Sheet1!$B$18*'Portfolio allocation'!K7041</f>
        <v>1.9994994935922717E-3</v>
      </c>
      <c r="V7041" s="13">
        <f t="shared" si="987"/>
        <v>-6.9124019341628932E-3</v>
      </c>
      <c r="W7041" s="13"/>
      <c r="X7041" s="2">
        <v>42727</v>
      </c>
      <c r="Y7041">
        <v>159.2355</v>
      </c>
      <c r="AA7041" s="2">
        <v>42727</v>
      </c>
      <c r="AB7041">
        <v>2575.9899999999998</v>
      </c>
      <c r="AC7041">
        <f t="shared" si="988"/>
        <v>-2.095761989618139E-3</v>
      </c>
      <c r="AD7041">
        <f t="shared" si="983"/>
        <v>-2.1301219896181392E-3</v>
      </c>
      <c r="AE7041">
        <f>Sheet2!$B$17+Sheet2!$B$18*'Portfolio allocation'!K7041</f>
        <v>1.2251208441924387E-3</v>
      </c>
      <c r="AF7041">
        <f t="shared" si="989"/>
        <v>-3.3552428338105779E-3</v>
      </c>
      <c r="AH7041" s="2">
        <v>42727</v>
      </c>
      <c r="AI7041">
        <v>2.5390000000000001</v>
      </c>
      <c r="AJ7041">
        <v>0.85899999999999999</v>
      </c>
      <c r="AK7041">
        <v>1.0461499999999999</v>
      </c>
      <c r="AR7041" s="3"/>
    </row>
    <row r="7042" spans="1:44" hidden="1" outlineLevel="1" x14ac:dyDescent="0.2">
      <c r="A7042" s="2">
        <v>42730</v>
      </c>
      <c r="B7042">
        <v>11.44</v>
      </c>
      <c r="E7042" s="2">
        <v>42730</v>
      </c>
      <c r="F7042">
        <v>2263.79</v>
      </c>
      <c r="G7042">
        <f t="shared" si="984"/>
        <v>0</v>
      </c>
      <c r="H7042" s="2">
        <v>42730</v>
      </c>
      <c r="I7042">
        <v>4325.17</v>
      </c>
      <c r="J7042">
        <f t="shared" si="985"/>
        <v>0</v>
      </c>
      <c r="K7042">
        <f t="shared" si="981"/>
        <v>-3.4359999999999996E-5</v>
      </c>
      <c r="L7042">
        <v>2.2221987017389086E-3</v>
      </c>
      <c r="N7042" s="2">
        <v>42730</v>
      </c>
      <c r="O7042">
        <v>63.24</v>
      </c>
      <c r="Q7042" s="2">
        <v>42730</v>
      </c>
      <c r="R7042">
        <v>95578.559999999998</v>
      </c>
      <c r="S7042" s="8">
        <f t="shared" si="986"/>
        <v>0</v>
      </c>
      <c r="T7042" s="9">
        <f t="shared" si="982"/>
        <v>-3.4360000000000003E-5</v>
      </c>
      <c r="U7042" s="3">
        <f>Sheet1!$B$17+Sheet1!$B$18*'Portfolio allocation'!K7042</f>
        <v>4.4838022155643088E-4</v>
      </c>
      <c r="V7042" s="13">
        <f t="shared" si="987"/>
        <v>-4.8274022155643087E-4</v>
      </c>
      <c r="W7042" s="13"/>
      <c r="X7042" s="2">
        <v>42730</v>
      </c>
      <c r="Y7042">
        <v>159.2355</v>
      </c>
      <c r="AA7042" s="2">
        <v>42730</v>
      </c>
      <c r="AB7042">
        <v>2575.9899999999998</v>
      </c>
      <c r="AC7042">
        <f t="shared" si="988"/>
        <v>0</v>
      </c>
      <c r="AD7042">
        <f t="shared" si="983"/>
        <v>-3.4359999999999996E-5</v>
      </c>
      <c r="AE7042">
        <f>Sheet2!$B$17+Sheet2!$B$18*'Portfolio allocation'!K7042</f>
        <v>2.2833222761478619E-5</v>
      </c>
      <c r="AF7042">
        <f t="shared" si="989"/>
        <v>-5.7193222761478615E-5</v>
      </c>
      <c r="AH7042" s="2">
        <v>42730</v>
      </c>
      <c r="AI7042">
        <v>2.5390000000000001</v>
      </c>
      <c r="AJ7042">
        <v>0.85899999999999999</v>
      </c>
      <c r="AK7042">
        <v>1.0461499999999999</v>
      </c>
      <c r="AR7042" s="3"/>
    </row>
    <row r="7043" spans="1:44" hidden="1" outlineLevel="1" x14ac:dyDescent="0.2">
      <c r="A7043" s="2">
        <v>42731</v>
      </c>
      <c r="B7043">
        <v>11.99</v>
      </c>
      <c r="E7043" s="2">
        <v>42731</v>
      </c>
      <c r="F7043">
        <v>2268.88</v>
      </c>
      <c r="G7043">
        <f t="shared" si="984"/>
        <v>2.248441772426002E-3</v>
      </c>
      <c r="H7043" s="2">
        <v>42731</v>
      </c>
      <c r="I7043">
        <v>4334.93</v>
      </c>
      <c r="J7043">
        <f t="shared" si="985"/>
        <v>2.2565587017389088E-3</v>
      </c>
      <c r="K7043">
        <f t="shared" si="981"/>
        <v>2.2221987017389086E-3</v>
      </c>
      <c r="L7043">
        <v>-8.2193565691718786E-3</v>
      </c>
      <c r="N7043" s="2">
        <v>42731</v>
      </c>
      <c r="O7043">
        <v>63.28</v>
      </c>
      <c r="Q7043" s="2">
        <v>42731</v>
      </c>
      <c r="R7043">
        <v>95639.06</v>
      </c>
      <c r="S7043" s="8">
        <f t="shared" si="986"/>
        <v>6.3298714690818159E-4</v>
      </c>
      <c r="T7043" s="9">
        <f t="shared" si="982"/>
        <v>5.986271469081816E-4</v>
      </c>
      <c r="U7043" s="3">
        <f>Sheet1!$B$17+Sheet1!$B$18*'Portfolio allocation'!K7043</f>
        <v>3.0371615529939783E-3</v>
      </c>
      <c r="V7043" s="13">
        <f t="shared" si="987"/>
        <v>-2.4385344060857969E-3</v>
      </c>
      <c r="W7043" s="13"/>
      <c r="X7043" s="2">
        <v>42731</v>
      </c>
      <c r="Y7043">
        <v>159.64619999999999</v>
      </c>
      <c r="AA7043" s="2">
        <v>42731</v>
      </c>
      <c r="AB7043">
        <v>2582.64</v>
      </c>
      <c r="AC7043">
        <f t="shared" si="988"/>
        <v>2.5815317606046051E-3</v>
      </c>
      <c r="AD7043">
        <f t="shared" si="983"/>
        <v>2.5468517606046051E-3</v>
      </c>
      <c r="AE7043">
        <f>Sheet2!$B$17+Sheet2!$B$18*'Portfolio allocation'!K7043</f>
        <v>2.029422790366958E-3</v>
      </c>
      <c r="AF7043">
        <f t="shared" si="989"/>
        <v>5.1742897023764707E-4</v>
      </c>
      <c r="AH7043" s="2">
        <v>42731</v>
      </c>
      <c r="AI7043">
        <v>2.5630000000000002</v>
      </c>
      <c r="AJ7043">
        <v>0.86699999999999999</v>
      </c>
      <c r="AK7043">
        <v>1.0458000000000001</v>
      </c>
      <c r="AR7043" s="3"/>
    </row>
    <row r="7044" spans="1:44" hidden="1" outlineLevel="1" x14ac:dyDescent="0.2">
      <c r="A7044" s="2">
        <v>42732</v>
      </c>
      <c r="B7044">
        <v>12.95</v>
      </c>
      <c r="E7044" s="2">
        <v>42732</v>
      </c>
      <c r="F7044">
        <v>2249.92</v>
      </c>
      <c r="G7044">
        <f t="shared" si="984"/>
        <v>-8.3565459610027704E-3</v>
      </c>
      <c r="H7044" s="2">
        <v>42732</v>
      </c>
      <c r="I7044">
        <v>4299.45</v>
      </c>
      <c r="J7044">
        <f t="shared" si="985"/>
        <v>-8.1846765691718781E-3</v>
      </c>
      <c r="K7044">
        <f t="shared" ref="K7044:K7107" si="990">J7044-(AJ7043/25000)</f>
        <v>-8.2193565691718786E-3</v>
      </c>
      <c r="L7044">
        <v>-2.8114316249739236E-4</v>
      </c>
      <c r="N7044" s="2">
        <v>42732</v>
      </c>
      <c r="O7044">
        <v>62.99</v>
      </c>
      <c r="Q7044" s="2">
        <v>42732</v>
      </c>
      <c r="R7044">
        <v>95200.75</v>
      </c>
      <c r="S7044" s="8">
        <f t="shared" si="986"/>
        <v>-4.5829601420173116E-3</v>
      </c>
      <c r="T7044" s="9">
        <f t="shared" ref="T7044:T7107" si="991">S7044-(AJ7043/100/250)</f>
        <v>-4.6176401420173112E-3</v>
      </c>
      <c r="U7044" s="3">
        <f>Sheet1!$B$17+Sheet1!$B$18*'Portfolio allocation'!K7044</f>
        <v>-8.941655277996105E-3</v>
      </c>
      <c r="V7044" s="13">
        <f t="shared" si="987"/>
        <v>4.3240151359787938E-3</v>
      </c>
      <c r="W7044" s="13"/>
      <c r="X7044" s="2">
        <v>42732</v>
      </c>
      <c r="Y7044">
        <v>158.7388</v>
      </c>
      <c r="AA7044" s="2">
        <v>42732</v>
      </c>
      <c r="AB7044">
        <v>2567.96</v>
      </c>
      <c r="AC7044">
        <f t="shared" si="988"/>
        <v>-5.6841061859181918E-3</v>
      </c>
      <c r="AD7044">
        <f t="shared" ref="AD7044:AD7107" si="992">AC7044-AJ7044/25000</f>
        <v>-5.7187061859181919E-3</v>
      </c>
      <c r="AE7044">
        <f>Sheet2!$B$17+Sheet2!$B$18*'Portfolio allocation'!K7044</f>
        <v>-7.2554745446946119E-3</v>
      </c>
      <c r="AF7044">
        <f t="shared" si="989"/>
        <v>1.53676835877642E-3</v>
      </c>
      <c r="AH7044" s="2">
        <v>42732</v>
      </c>
      <c r="AI7044">
        <v>2.508</v>
      </c>
      <c r="AJ7044">
        <v>0.86499999999999999</v>
      </c>
      <c r="AK7044">
        <v>1.0394000000000001</v>
      </c>
      <c r="AR7044" s="3"/>
    </row>
    <row r="7045" spans="1:44" hidden="1" outlineLevel="1" x14ac:dyDescent="0.2">
      <c r="A7045" s="2">
        <v>42733</v>
      </c>
      <c r="B7045">
        <v>13.37</v>
      </c>
      <c r="E7045" s="2">
        <v>42733</v>
      </c>
      <c r="F7045">
        <v>2249.2600000000002</v>
      </c>
      <c r="G7045">
        <f t="shared" ref="G7045:G7108" si="993">(F7045/F7044)-1</f>
        <v>-2.9334376333378653E-4</v>
      </c>
      <c r="H7045" s="2">
        <v>42733</v>
      </c>
      <c r="I7045">
        <v>4298.3900000000003</v>
      </c>
      <c r="J7045">
        <f t="shared" ref="J7045:J7108" si="994">(I7045/I7044)-1</f>
        <v>-2.4654316249739239E-4</v>
      </c>
      <c r="K7045">
        <f t="shared" si="990"/>
        <v>-2.8114316249739236E-4</v>
      </c>
      <c r="L7045">
        <v>-4.6229307083815669E-3</v>
      </c>
      <c r="N7045" s="2">
        <v>42733</v>
      </c>
      <c r="O7045">
        <v>62.9</v>
      </c>
      <c r="Q7045" s="2">
        <v>42733</v>
      </c>
      <c r="R7045">
        <v>95064.69</v>
      </c>
      <c r="S7045" s="8">
        <f t="shared" ref="S7045:S7108" si="995">R7045/R7044-1</f>
        <v>-1.4291904212939688E-3</v>
      </c>
      <c r="T7045" s="9">
        <f t="shared" si="991"/>
        <v>-1.4637904212939689E-3</v>
      </c>
      <c r="U7045" s="3">
        <f>Sheet1!$B$17+Sheet1!$B$18*'Portfolio allocation'!K7045</f>
        <v>1.6526432322236346E-4</v>
      </c>
      <c r="V7045" s="13">
        <f t="shared" ref="V7045:V7108" si="996">T7045-U7045</f>
        <v>-1.6290547445163323E-3</v>
      </c>
      <c r="W7045" s="13"/>
      <c r="X7045" s="2">
        <v>42733</v>
      </c>
      <c r="Y7045">
        <v>159.13040000000001</v>
      </c>
      <c r="AA7045" s="2">
        <v>42733</v>
      </c>
      <c r="AB7045">
        <v>2574.29</v>
      </c>
      <c r="AC7045">
        <f t="shared" ref="AC7045:AC7108" si="997">AB7045/AB7044-1</f>
        <v>2.4649916665369087E-3</v>
      </c>
      <c r="AD7045">
        <f t="shared" si="992"/>
        <v>2.4321516665369086E-3</v>
      </c>
      <c r="AE7045">
        <f>Sheet2!$B$17+Sheet2!$B$18*'Portfolio allocation'!K7045</f>
        <v>-1.9661266133910287E-4</v>
      </c>
      <c r="AF7045">
        <f t="shared" ref="AF7045:AF7108" si="998">AD7045-AE7045</f>
        <v>2.6287643278760115E-3</v>
      </c>
      <c r="AH7045" s="2">
        <v>42733</v>
      </c>
      <c r="AI7045">
        <v>2.4769999999999999</v>
      </c>
      <c r="AJ7045">
        <v>0.82099999999999995</v>
      </c>
      <c r="AK7045">
        <v>1.04895</v>
      </c>
      <c r="AR7045" s="3"/>
    </row>
    <row r="7046" spans="1:44" hidden="1" outlineLevel="1" x14ac:dyDescent="0.2">
      <c r="A7046" s="2">
        <v>42734</v>
      </c>
      <c r="B7046">
        <v>14.04</v>
      </c>
      <c r="E7046" s="2">
        <v>42734</v>
      </c>
      <c r="F7046">
        <v>2238.83</v>
      </c>
      <c r="G7046">
        <f t="shared" si="993"/>
        <v>-4.6370806398550179E-3</v>
      </c>
      <c r="H7046" s="2">
        <v>42734</v>
      </c>
      <c r="I7046">
        <v>4278.66</v>
      </c>
      <c r="J7046">
        <f t="shared" si="994"/>
        <v>-4.5900907083815667E-3</v>
      </c>
      <c r="K7046">
        <f t="shared" si="990"/>
        <v>-4.6229307083815669E-3</v>
      </c>
      <c r="L7046">
        <v>-3.2719999999999998E-5</v>
      </c>
      <c r="N7046" s="2">
        <v>42734</v>
      </c>
      <c r="O7046">
        <v>62.14</v>
      </c>
      <c r="Q7046" s="2">
        <v>42734</v>
      </c>
      <c r="R7046">
        <v>93916.06</v>
      </c>
      <c r="S7046" s="8">
        <f t="shared" si="995"/>
        <v>-1.2082614480728893E-2</v>
      </c>
      <c r="T7046" s="9">
        <f t="shared" si="991"/>
        <v>-1.2115454480728892E-2</v>
      </c>
      <c r="U7046" s="3">
        <f>Sheet1!$B$17+Sheet1!$B$18*'Portfolio allocation'!K7046</f>
        <v>-4.8157443849452877E-3</v>
      </c>
      <c r="V7046" s="13">
        <f t="shared" si="996"/>
        <v>-7.2997100957836042E-3</v>
      </c>
      <c r="W7046" s="13"/>
      <c r="X7046" s="2">
        <v>42734</v>
      </c>
      <c r="Y7046">
        <v>158.5478</v>
      </c>
      <c r="AA7046" s="2">
        <v>42734</v>
      </c>
      <c r="AB7046">
        <v>2564.87</v>
      </c>
      <c r="AC7046">
        <f t="shared" si="997"/>
        <v>-3.6592613885770842E-3</v>
      </c>
      <c r="AD7046">
        <f t="shared" si="992"/>
        <v>-3.6919813885770841E-3</v>
      </c>
      <c r="AE7046">
        <f>Sheet2!$B$17+Sheet2!$B$18*'Portfolio allocation'!K7046</f>
        <v>-4.0574409161578022E-3</v>
      </c>
      <c r="AF7046">
        <f t="shared" si="998"/>
        <v>3.654595275807181E-4</v>
      </c>
      <c r="AH7046" s="2">
        <v>42734</v>
      </c>
      <c r="AI7046">
        <v>2.4319999999999999</v>
      </c>
      <c r="AJ7046">
        <v>0.81799999999999995</v>
      </c>
      <c r="AK7046">
        <v>1.0547500000000001</v>
      </c>
      <c r="AR7046" s="3"/>
    </row>
    <row r="7047" spans="1:44" hidden="1" outlineLevel="1" x14ac:dyDescent="0.2">
      <c r="A7047" s="2">
        <v>42737</v>
      </c>
      <c r="B7047">
        <v>14.04</v>
      </c>
      <c r="E7047" s="2">
        <v>42737</v>
      </c>
      <c r="F7047">
        <v>2238.83</v>
      </c>
      <c r="G7047">
        <f t="shared" si="993"/>
        <v>0</v>
      </c>
      <c r="H7047" s="2">
        <v>42737</v>
      </c>
      <c r="I7047">
        <v>4278.66</v>
      </c>
      <c r="J7047">
        <f t="shared" si="994"/>
        <v>0</v>
      </c>
      <c r="K7047">
        <f t="shared" si="990"/>
        <v>-3.2719999999999998E-5</v>
      </c>
      <c r="L7047">
        <v>8.4792907697269632E-3</v>
      </c>
      <c r="N7047" s="2">
        <v>42737</v>
      </c>
      <c r="O7047">
        <v>62.14</v>
      </c>
      <c r="Q7047" s="2">
        <v>42737</v>
      </c>
      <c r="R7047">
        <v>93916.06</v>
      </c>
      <c r="S7047" s="8">
        <f t="shared" si="995"/>
        <v>0</v>
      </c>
      <c r="T7047" s="9">
        <f t="shared" si="991"/>
        <v>-3.2719999999999998E-5</v>
      </c>
      <c r="U7047" s="3">
        <f>Sheet1!$B$17+Sheet1!$B$18*'Portfolio allocation'!K7047</f>
        <v>4.5026167111955812E-4</v>
      </c>
      <c r="V7047" s="13">
        <f t="shared" si="996"/>
        <v>-4.829816711195581E-4</v>
      </c>
      <c r="W7047" s="13"/>
      <c r="X7047" s="2">
        <v>42737</v>
      </c>
      <c r="Y7047">
        <v>158.5478</v>
      </c>
      <c r="AA7047" s="2">
        <v>42737</v>
      </c>
      <c r="AB7047">
        <v>2564.87</v>
      </c>
      <c r="AC7047">
        <f t="shared" si="997"/>
        <v>0</v>
      </c>
      <c r="AD7047">
        <f t="shared" si="992"/>
        <v>-3.2719999999999998E-5</v>
      </c>
      <c r="AE7047">
        <f>Sheet2!$B$17+Sheet2!$B$18*'Portfolio allocation'!K7047</f>
        <v>2.4291552601662737E-5</v>
      </c>
      <c r="AF7047">
        <f t="shared" si="998"/>
        <v>-5.7011552601662739E-5</v>
      </c>
      <c r="AH7047" s="2">
        <v>42737</v>
      </c>
      <c r="AI7047">
        <v>2.4319999999999999</v>
      </c>
      <c r="AJ7047">
        <v>0.81799999999999995</v>
      </c>
      <c r="AK7047">
        <v>1.0547500000000001</v>
      </c>
      <c r="AR7047" s="3"/>
    </row>
    <row r="7048" spans="1:44" hidden="1" outlineLevel="1" x14ac:dyDescent="0.2">
      <c r="A7048" s="2">
        <v>42738</v>
      </c>
      <c r="B7048">
        <v>12.85</v>
      </c>
      <c r="E7048" s="2">
        <v>42738</v>
      </c>
      <c r="F7048">
        <v>2257.83</v>
      </c>
      <c r="G7048">
        <f t="shared" si="993"/>
        <v>8.4865755774221618E-3</v>
      </c>
      <c r="H7048" s="2">
        <v>42738</v>
      </c>
      <c r="I7048">
        <v>4315.08</v>
      </c>
      <c r="J7048">
        <f t="shared" si="994"/>
        <v>8.5120107697269631E-3</v>
      </c>
      <c r="K7048">
        <f t="shared" si="990"/>
        <v>8.4792907697269632E-3</v>
      </c>
      <c r="L7048">
        <v>5.9156647711744899E-3</v>
      </c>
      <c r="N7048" s="2">
        <v>42738</v>
      </c>
      <c r="O7048">
        <v>62.58</v>
      </c>
      <c r="Q7048" s="2">
        <v>42738</v>
      </c>
      <c r="R7048">
        <v>94581.06</v>
      </c>
      <c r="S7048" s="8">
        <f t="shared" si="995"/>
        <v>7.0807910808865504E-3</v>
      </c>
      <c r="T7048" s="9">
        <f t="shared" si="991"/>
        <v>7.0480710808865504E-3</v>
      </c>
      <c r="U7048" s="3">
        <f>Sheet1!$B$17+Sheet1!$B$18*'Portfolio allocation'!K7048</f>
        <v>1.0215456149190848E-2</v>
      </c>
      <c r="V7048" s="13">
        <f t="shared" si="996"/>
        <v>-3.167385068304298E-3</v>
      </c>
      <c r="W7048" s="13"/>
      <c r="X7048" s="2">
        <v>42738</v>
      </c>
      <c r="Y7048">
        <v>159.69399999999999</v>
      </c>
      <c r="AA7048" s="2">
        <v>42738</v>
      </c>
      <c r="AB7048">
        <v>2583.41</v>
      </c>
      <c r="AC7048">
        <f t="shared" si="997"/>
        <v>7.22843652894678E-3</v>
      </c>
      <c r="AD7048">
        <f t="shared" si="992"/>
        <v>7.1951965289467797E-3</v>
      </c>
      <c r="AE7048">
        <f>Sheet2!$B$17+Sheet2!$B$18*'Portfolio allocation'!K7048</f>
        <v>7.5933886900781391E-3</v>
      </c>
      <c r="AF7048">
        <f t="shared" si="998"/>
        <v>-3.9819216113135946E-4</v>
      </c>
      <c r="AH7048" s="2">
        <v>42738</v>
      </c>
      <c r="AI7048">
        <v>2.4540000000000002</v>
      </c>
      <c r="AJ7048">
        <v>0.83099999999999996</v>
      </c>
      <c r="AK7048">
        <v>1.0384</v>
      </c>
      <c r="AR7048" s="3"/>
    </row>
    <row r="7049" spans="1:44" hidden="1" outlineLevel="1" x14ac:dyDescent="0.2">
      <c r="A7049" s="2">
        <v>42739</v>
      </c>
      <c r="B7049">
        <v>11.85</v>
      </c>
      <c r="E7049" s="2">
        <v>42739</v>
      </c>
      <c r="F7049">
        <v>2270.75</v>
      </c>
      <c r="G7049">
        <f t="shared" si="993"/>
        <v>5.7223085883348901E-3</v>
      </c>
      <c r="H7049" s="2">
        <v>42739</v>
      </c>
      <c r="I7049">
        <v>4340.75</v>
      </c>
      <c r="J7049">
        <f t="shared" si="994"/>
        <v>5.9489047711744902E-3</v>
      </c>
      <c r="K7049">
        <f t="shared" si="990"/>
        <v>5.9156647711744899E-3</v>
      </c>
      <c r="L7049">
        <v>-7.9523728618335172E-4</v>
      </c>
      <c r="N7049" s="2">
        <v>42739</v>
      </c>
      <c r="O7049">
        <v>62.3</v>
      </c>
      <c r="Q7049" s="2">
        <v>42739</v>
      </c>
      <c r="R7049">
        <v>94157.88</v>
      </c>
      <c r="S7049" s="8">
        <f t="shared" si="995"/>
        <v>-4.474257319594388E-3</v>
      </c>
      <c r="T7049" s="9">
        <f t="shared" si="991"/>
        <v>-4.5074973195943883E-3</v>
      </c>
      <c r="U7049" s="3">
        <f>Sheet1!$B$17+Sheet1!$B$18*'Portfolio allocation'!K7049</f>
        <v>7.2743994327285847E-3</v>
      </c>
      <c r="V7049" s="13">
        <f t="shared" si="996"/>
        <v>-1.1781896752322973E-2</v>
      </c>
      <c r="W7049" s="13"/>
      <c r="X7049" s="2">
        <v>42739</v>
      </c>
      <c r="Y7049">
        <v>161.6711</v>
      </c>
      <c r="AA7049" s="2">
        <v>42739</v>
      </c>
      <c r="AB7049">
        <v>2615.4</v>
      </c>
      <c r="AC7049">
        <f t="shared" si="997"/>
        <v>1.2382858315172607E-2</v>
      </c>
      <c r="AD7049">
        <f t="shared" si="992"/>
        <v>1.2347858315172607E-2</v>
      </c>
      <c r="AE7049">
        <f>Sheet2!$B$17+Sheet2!$B$18*'Portfolio allocation'!K7049</f>
        <v>5.313747048150773E-3</v>
      </c>
      <c r="AF7049">
        <f t="shared" si="998"/>
        <v>7.0341112670218335E-3</v>
      </c>
      <c r="AH7049" s="2">
        <v>42739</v>
      </c>
      <c r="AI7049">
        <v>2.452</v>
      </c>
      <c r="AJ7049">
        <v>0.875</v>
      </c>
      <c r="AK7049">
        <v>1.04755</v>
      </c>
      <c r="AR7049" s="3"/>
    </row>
    <row r="7050" spans="1:44" hidden="1" outlineLevel="1" x14ac:dyDescent="0.2">
      <c r="A7050" s="2">
        <v>42740</v>
      </c>
      <c r="B7050">
        <v>11.67</v>
      </c>
      <c r="E7050" s="2">
        <v>42740</v>
      </c>
      <c r="F7050">
        <v>2269</v>
      </c>
      <c r="G7050">
        <f t="shared" si="993"/>
        <v>-7.7067048332046806E-4</v>
      </c>
      <c r="H7050" s="2">
        <v>42740</v>
      </c>
      <c r="I7050">
        <v>4337.45</v>
      </c>
      <c r="J7050">
        <f t="shared" si="994"/>
        <v>-7.6023728618335173E-4</v>
      </c>
      <c r="K7050">
        <f t="shared" si="990"/>
        <v>-7.9523728618335172E-4</v>
      </c>
      <c r="L7050">
        <v>3.7937734539881074E-3</v>
      </c>
      <c r="N7050" s="2">
        <v>42740</v>
      </c>
      <c r="O7050">
        <v>62.3</v>
      </c>
      <c r="Q7050" s="2">
        <v>42740</v>
      </c>
      <c r="R7050">
        <v>94157.88</v>
      </c>
      <c r="S7050" s="8">
        <f t="shared" si="995"/>
        <v>0</v>
      </c>
      <c r="T7050" s="9">
        <f t="shared" si="991"/>
        <v>-3.5000000000000004E-5</v>
      </c>
      <c r="U7050" s="3">
        <f>Sheet1!$B$17+Sheet1!$B$18*'Portfolio allocation'!K7050</f>
        <v>-4.2451748434788961E-4</v>
      </c>
      <c r="V7050" s="13">
        <f t="shared" si="996"/>
        <v>3.8951748434788963E-4</v>
      </c>
      <c r="W7050" s="13"/>
      <c r="X7050" s="2">
        <v>42740</v>
      </c>
      <c r="Y7050">
        <v>161.1362</v>
      </c>
      <c r="AA7050" s="2">
        <v>42740</v>
      </c>
      <c r="AB7050">
        <v>2606.7399999999998</v>
      </c>
      <c r="AC7050">
        <f t="shared" si="997"/>
        <v>-3.3111569931942864E-3</v>
      </c>
      <c r="AD7050">
        <f t="shared" si="992"/>
        <v>-3.3445169931942864E-3</v>
      </c>
      <c r="AE7050">
        <f>Sheet2!$B$17+Sheet2!$B$18*'Portfolio allocation'!K7050</f>
        <v>-6.5375827184796867E-4</v>
      </c>
      <c r="AF7050">
        <f t="shared" si="998"/>
        <v>-2.6907587213463179E-3</v>
      </c>
      <c r="AH7050" s="2">
        <v>42740</v>
      </c>
      <c r="AI7050">
        <v>2.3679999999999999</v>
      </c>
      <c r="AJ7050">
        <v>0.83399999999999996</v>
      </c>
      <c r="AK7050">
        <v>1.0600499999999999</v>
      </c>
      <c r="AR7050" s="3"/>
    </row>
    <row r="7051" spans="1:44" hidden="1" outlineLevel="1" x14ac:dyDescent="0.2">
      <c r="A7051" s="2">
        <v>42741</v>
      </c>
      <c r="B7051">
        <v>11.32</v>
      </c>
      <c r="E7051" s="2">
        <v>42741</v>
      </c>
      <c r="F7051">
        <v>2276.98</v>
      </c>
      <c r="G7051">
        <f t="shared" si="993"/>
        <v>3.51696782723665E-3</v>
      </c>
      <c r="H7051" s="2">
        <v>42741</v>
      </c>
      <c r="I7051">
        <v>4354.05</v>
      </c>
      <c r="J7051">
        <f t="shared" si="994"/>
        <v>3.8271334539881074E-3</v>
      </c>
      <c r="K7051">
        <f t="shared" si="990"/>
        <v>3.7937734539881074E-3</v>
      </c>
      <c r="L7051">
        <v>-3.5775870116329161E-3</v>
      </c>
      <c r="N7051" s="2">
        <v>42741</v>
      </c>
      <c r="O7051">
        <v>62.84</v>
      </c>
      <c r="Q7051" s="2">
        <v>42741</v>
      </c>
      <c r="R7051">
        <v>94974</v>
      </c>
      <c r="S7051" s="8">
        <f t="shared" si="995"/>
        <v>8.6675698305866966E-3</v>
      </c>
      <c r="T7051" s="9">
        <f t="shared" si="991"/>
        <v>8.634209830586697E-3</v>
      </c>
      <c r="U7051" s="3">
        <f>Sheet1!$B$17+Sheet1!$B$18*'Portfolio allocation'!K7051</f>
        <v>4.8401119377750827E-3</v>
      </c>
      <c r="V7051" s="13">
        <f t="shared" si="996"/>
        <v>3.7940978928116143E-3</v>
      </c>
      <c r="W7051" s="13"/>
      <c r="X7051" s="2">
        <v>42741</v>
      </c>
      <c r="Y7051">
        <v>161.929</v>
      </c>
      <c r="AA7051" s="2">
        <v>42741</v>
      </c>
      <c r="AB7051">
        <v>2619.5700000000002</v>
      </c>
      <c r="AC7051">
        <f t="shared" si="997"/>
        <v>4.9218564183617364E-3</v>
      </c>
      <c r="AD7051">
        <f t="shared" si="992"/>
        <v>4.8880964183617365E-3</v>
      </c>
      <c r="AE7051">
        <f>Sheet2!$B$17+Sheet2!$B$18*'Portfolio allocation'!K7051</f>
        <v>3.4269071545651106E-3</v>
      </c>
      <c r="AF7051">
        <f t="shared" si="998"/>
        <v>1.4611892637966259E-3</v>
      </c>
      <c r="AH7051" s="2">
        <v>42741</v>
      </c>
      <c r="AI7051">
        <v>2.4180000000000001</v>
      </c>
      <c r="AJ7051">
        <v>0.84399999999999997</v>
      </c>
      <c r="AK7051">
        <v>1.05775</v>
      </c>
      <c r="AR7051" s="3"/>
    </row>
    <row r="7052" spans="1:44" hidden="1" outlineLevel="1" x14ac:dyDescent="0.2">
      <c r="A7052" s="2">
        <v>42744</v>
      </c>
      <c r="B7052">
        <v>11.56</v>
      </c>
      <c r="E7052" s="2">
        <v>42744</v>
      </c>
      <c r="F7052">
        <v>2268.9</v>
      </c>
      <c r="G7052">
        <f t="shared" si="993"/>
        <v>-3.5485599346501973E-3</v>
      </c>
      <c r="H7052" s="2">
        <v>42744</v>
      </c>
      <c r="I7052">
        <v>4338.62</v>
      </c>
      <c r="J7052">
        <f t="shared" si="994"/>
        <v>-3.5438270116329162E-3</v>
      </c>
      <c r="K7052">
        <f t="shared" si="990"/>
        <v>-3.5775870116329161E-3</v>
      </c>
      <c r="L7052">
        <v>-2.7830239292625268E-5</v>
      </c>
      <c r="N7052" s="2">
        <v>42744</v>
      </c>
      <c r="O7052">
        <v>62.64</v>
      </c>
      <c r="Q7052" s="2">
        <v>42744</v>
      </c>
      <c r="R7052">
        <v>94671.75</v>
      </c>
      <c r="S7052" s="8">
        <f t="shared" si="995"/>
        <v>-3.1824499336660095E-3</v>
      </c>
      <c r="T7052" s="9">
        <f t="shared" si="991"/>
        <v>-3.2162099336660093E-3</v>
      </c>
      <c r="U7052" s="3">
        <f>Sheet1!$B$17+Sheet1!$B$18*'Portfolio allocation'!K7052</f>
        <v>-3.61649960350289E-3</v>
      </c>
      <c r="V7052" s="13">
        <f t="shared" si="996"/>
        <v>4.0028966983688069E-4</v>
      </c>
      <c r="W7052" s="13"/>
      <c r="X7052" s="2">
        <v>42744</v>
      </c>
      <c r="Y7052">
        <v>160.13329999999999</v>
      </c>
      <c r="AA7052" s="2">
        <v>42744</v>
      </c>
      <c r="AB7052">
        <v>2590.52</v>
      </c>
      <c r="AC7052">
        <f t="shared" si="997"/>
        <v>-1.1089606309432565E-2</v>
      </c>
      <c r="AD7052">
        <f t="shared" si="992"/>
        <v>-1.1122046309432565E-2</v>
      </c>
      <c r="AE7052">
        <f>Sheet2!$B$17+Sheet2!$B$18*'Portfolio allocation'!K7052</f>
        <v>-3.1278946318791822E-3</v>
      </c>
      <c r="AF7052">
        <f t="shared" si="998"/>
        <v>-7.9941516775533829E-3</v>
      </c>
      <c r="AH7052" s="2">
        <v>42744</v>
      </c>
      <c r="AI7052">
        <v>2.3759999999999999</v>
      </c>
      <c r="AJ7052">
        <v>0.81100000000000005</v>
      </c>
      <c r="AK7052">
        <v>1.05555</v>
      </c>
      <c r="AR7052" s="3"/>
    </row>
    <row r="7053" spans="1:44" hidden="1" outlineLevel="1" x14ac:dyDescent="0.2">
      <c r="A7053" s="2">
        <v>42745</v>
      </c>
      <c r="B7053">
        <v>11.49</v>
      </c>
      <c r="E7053" s="2">
        <v>42745</v>
      </c>
      <c r="F7053">
        <v>2268.9</v>
      </c>
      <c r="G7053">
        <f t="shared" si="993"/>
        <v>0</v>
      </c>
      <c r="H7053" s="2">
        <v>42745</v>
      </c>
      <c r="I7053">
        <v>4338.6400000000003</v>
      </c>
      <c r="J7053">
        <f t="shared" si="994"/>
        <v>4.6097607073747326E-6</v>
      </c>
      <c r="K7053">
        <f t="shared" si="990"/>
        <v>-2.7830239292625268E-5</v>
      </c>
      <c r="L7053">
        <v>2.8901348160712773E-3</v>
      </c>
      <c r="N7053" s="2">
        <v>42745</v>
      </c>
      <c r="O7053">
        <v>62.62</v>
      </c>
      <c r="Q7053" s="2">
        <v>42745</v>
      </c>
      <c r="R7053">
        <v>94641.5</v>
      </c>
      <c r="S7053" s="8">
        <f t="shared" si="995"/>
        <v>-3.1952509592358957E-4</v>
      </c>
      <c r="T7053" s="9">
        <f t="shared" si="991"/>
        <v>-3.5196509592358958E-4</v>
      </c>
      <c r="U7053" s="3">
        <f>Sheet1!$B$17+Sheet1!$B$18*'Portfolio allocation'!K7053</f>
        <v>4.5587132852607445E-4</v>
      </c>
      <c r="V7053" s="13">
        <f t="shared" si="996"/>
        <v>-8.0783642444966404E-4</v>
      </c>
      <c r="W7053" s="13"/>
      <c r="X7053" s="2">
        <v>42745</v>
      </c>
      <c r="Y7053">
        <v>158.09880000000001</v>
      </c>
      <c r="AA7053" s="2">
        <v>42745</v>
      </c>
      <c r="AB7053">
        <v>2557.61</v>
      </c>
      <c r="AC7053">
        <f t="shared" si="997"/>
        <v>-1.2704013093896127E-2</v>
      </c>
      <c r="AD7053">
        <f t="shared" si="992"/>
        <v>-1.2736453093896127E-2</v>
      </c>
      <c r="AE7053">
        <f>Sheet2!$B$17+Sheet2!$B$18*'Portfolio allocation'!K7053</f>
        <v>2.8639652571738574E-5</v>
      </c>
      <c r="AF7053">
        <f t="shared" si="998"/>
        <v>-1.2765092746467865E-2</v>
      </c>
      <c r="AH7053" s="2">
        <v>42745</v>
      </c>
      <c r="AI7053">
        <v>2.379</v>
      </c>
      <c r="AJ7053">
        <v>0.81100000000000005</v>
      </c>
      <c r="AK7053">
        <v>1.0591999999999999</v>
      </c>
      <c r="AR7053" s="3"/>
    </row>
    <row r="7054" spans="1:44" hidden="1" outlineLevel="1" x14ac:dyDescent="0.2">
      <c r="A7054" s="2">
        <v>42746</v>
      </c>
      <c r="B7054">
        <v>11.26</v>
      </c>
      <c r="E7054" s="2">
        <v>42746</v>
      </c>
      <c r="F7054">
        <v>2275.3200000000002</v>
      </c>
      <c r="G7054">
        <f t="shared" si="993"/>
        <v>2.829564987438804E-3</v>
      </c>
      <c r="H7054" s="2">
        <v>42746</v>
      </c>
      <c r="I7054">
        <v>4351.32</v>
      </c>
      <c r="J7054">
        <f t="shared" si="994"/>
        <v>2.9225748160712772E-3</v>
      </c>
      <c r="K7054">
        <f t="shared" si="990"/>
        <v>2.8901348160712773E-3</v>
      </c>
      <c r="L7054">
        <v>-2.1537154073705462E-3</v>
      </c>
      <c r="N7054" s="2">
        <v>42746</v>
      </c>
      <c r="O7054">
        <v>63.19</v>
      </c>
      <c r="Q7054" s="2">
        <v>42746</v>
      </c>
      <c r="R7054">
        <v>95503</v>
      </c>
      <c r="S7054" s="8">
        <f t="shared" si="995"/>
        <v>9.1027720397500733E-3</v>
      </c>
      <c r="T7054" s="9">
        <f t="shared" si="991"/>
        <v>9.0703320397500734E-3</v>
      </c>
      <c r="U7054" s="3">
        <f>Sheet1!$B$17+Sheet1!$B$18*'Portfolio allocation'!K7054</f>
        <v>3.8034347911083213E-3</v>
      </c>
      <c r="V7054" s="13">
        <f t="shared" si="996"/>
        <v>5.2668972486417526E-3</v>
      </c>
      <c r="W7054" s="13"/>
      <c r="X7054" s="2">
        <v>42746</v>
      </c>
      <c r="Y7054">
        <v>160.22880000000001</v>
      </c>
      <c r="AA7054" s="2">
        <v>42746</v>
      </c>
      <c r="AB7054">
        <v>2592.06</v>
      </c>
      <c r="AC7054">
        <f t="shared" si="997"/>
        <v>1.3469606390341005E-2</v>
      </c>
      <c r="AD7054">
        <f t="shared" si="992"/>
        <v>1.3437086390341005E-2</v>
      </c>
      <c r="AE7054">
        <f>Sheet2!$B$17+Sheet2!$B$18*'Portfolio allocation'!K7054</f>
        <v>2.6233686238227656E-3</v>
      </c>
      <c r="AF7054">
        <f t="shared" si="998"/>
        <v>1.081371776651824E-2</v>
      </c>
      <c r="AH7054" s="2">
        <v>42746</v>
      </c>
      <c r="AI7054">
        <v>2.37</v>
      </c>
      <c r="AJ7054">
        <v>0.81299999999999994</v>
      </c>
      <c r="AK7054">
        <v>1.0468500000000001</v>
      </c>
      <c r="AR7054" s="3"/>
    </row>
    <row r="7055" spans="1:44" hidden="1" outlineLevel="1" x14ac:dyDescent="0.2">
      <c r="A7055" s="2">
        <v>42747</v>
      </c>
      <c r="B7055">
        <v>11.54</v>
      </c>
      <c r="E7055" s="2">
        <v>42747</v>
      </c>
      <c r="F7055">
        <v>2270.44</v>
      </c>
      <c r="G7055">
        <f t="shared" si="993"/>
        <v>-2.144753265474808E-3</v>
      </c>
      <c r="H7055" s="2">
        <v>42747</v>
      </c>
      <c r="I7055">
        <v>4342.09</v>
      </c>
      <c r="J7055">
        <f t="shared" si="994"/>
        <v>-2.1211954073705463E-3</v>
      </c>
      <c r="K7055">
        <f t="shared" si="990"/>
        <v>-2.1537154073705462E-3</v>
      </c>
      <c r="L7055">
        <v>1.8149967956444632E-3</v>
      </c>
      <c r="N7055" s="2">
        <v>42747</v>
      </c>
      <c r="O7055">
        <v>62.61</v>
      </c>
      <c r="Q7055" s="2">
        <v>42747</v>
      </c>
      <c r="R7055">
        <v>94626.44</v>
      </c>
      <c r="S7055" s="8">
        <f t="shared" si="995"/>
        <v>-9.1783504183113873E-3</v>
      </c>
      <c r="T7055" s="9">
        <f t="shared" si="991"/>
        <v>-9.2108704183113867E-3</v>
      </c>
      <c r="U7055" s="3">
        <f>Sheet1!$B$17+Sheet1!$B$18*'Portfolio allocation'!K7055</f>
        <v>-1.9829980133878422E-3</v>
      </c>
      <c r="V7055" s="13">
        <f t="shared" si="996"/>
        <v>-7.2278724049235441E-3</v>
      </c>
      <c r="W7055" s="13"/>
      <c r="X7055" s="2">
        <v>42747</v>
      </c>
      <c r="Y7055">
        <v>160.41990000000001</v>
      </c>
      <c r="AA7055" s="2">
        <v>42747</v>
      </c>
      <c r="AB7055">
        <v>2595.15</v>
      </c>
      <c r="AC7055">
        <f t="shared" si="997"/>
        <v>1.1921020346752353E-3</v>
      </c>
      <c r="AD7055">
        <f t="shared" si="992"/>
        <v>1.1600620346752352E-3</v>
      </c>
      <c r="AE7055">
        <f>Sheet2!$B$17+Sheet2!$B$18*'Portfolio allocation'!K7055</f>
        <v>-1.8617516751190319E-3</v>
      </c>
      <c r="AF7055">
        <f t="shared" si="998"/>
        <v>3.0218137097942671E-3</v>
      </c>
      <c r="AH7055" s="2">
        <v>42747</v>
      </c>
      <c r="AI7055">
        <v>2.3610000000000002</v>
      </c>
      <c r="AJ7055">
        <v>0.80100000000000005</v>
      </c>
      <c r="AK7055">
        <v>1.06535</v>
      </c>
      <c r="AR7055" s="3"/>
    </row>
    <row r="7056" spans="1:44" hidden="1" outlineLevel="1" x14ac:dyDescent="0.2">
      <c r="A7056" s="2">
        <v>42748</v>
      </c>
      <c r="B7056">
        <v>11.23</v>
      </c>
      <c r="E7056" s="2">
        <v>42748</v>
      </c>
      <c r="F7056">
        <v>2274.64</v>
      </c>
      <c r="G7056">
        <f t="shared" si="993"/>
        <v>1.8498617008155804E-3</v>
      </c>
      <c r="H7056" s="2">
        <v>42748</v>
      </c>
      <c r="I7056">
        <v>4350.1099999999997</v>
      </c>
      <c r="J7056">
        <f t="shared" si="994"/>
        <v>1.8470367956444633E-3</v>
      </c>
      <c r="K7056">
        <f t="shared" si="990"/>
        <v>1.8149967956444632E-3</v>
      </c>
      <c r="L7056">
        <v>-3.2040000000000005E-5</v>
      </c>
      <c r="N7056" s="2">
        <v>42748</v>
      </c>
      <c r="O7056">
        <v>62.7</v>
      </c>
      <c r="Q7056" s="2">
        <v>42748</v>
      </c>
      <c r="R7056">
        <v>94762.44</v>
      </c>
      <c r="S7056" s="8">
        <f t="shared" si="995"/>
        <v>1.4372304400334102E-3</v>
      </c>
      <c r="T7056" s="9">
        <f t="shared" si="991"/>
        <v>1.4051904400334101E-3</v>
      </c>
      <c r="U7056" s="3">
        <f>Sheet1!$B$17+Sheet1!$B$18*'Portfolio allocation'!K7056</f>
        <v>2.5700092064537576E-3</v>
      </c>
      <c r="V7056" s="13">
        <f t="shared" si="996"/>
        <v>-1.1648187664203475E-3</v>
      </c>
      <c r="W7056" s="13"/>
      <c r="X7056" s="2">
        <v>42748</v>
      </c>
      <c r="Y7056">
        <v>159.8372</v>
      </c>
      <c r="AA7056" s="2">
        <v>42748</v>
      </c>
      <c r="AB7056">
        <v>2585.73</v>
      </c>
      <c r="AC7056">
        <f t="shared" si="997"/>
        <v>-3.6298479856655685E-3</v>
      </c>
      <c r="AD7056">
        <f t="shared" si="992"/>
        <v>-3.6618879856655687E-3</v>
      </c>
      <c r="AE7056">
        <f>Sheet2!$B$17+Sheet2!$B$18*'Portfolio allocation'!K7056</f>
        <v>1.6673284668075787E-3</v>
      </c>
      <c r="AF7056">
        <f t="shared" si="998"/>
        <v>-5.329216452473147E-3</v>
      </c>
      <c r="AH7056" s="2">
        <v>42748</v>
      </c>
      <c r="AI7056">
        <v>2.38</v>
      </c>
      <c r="AJ7056">
        <v>0.80100000000000005</v>
      </c>
      <c r="AK7056">
        <v>1.0625</v>
      </c>
      <c r="AR7056" s="3"/>
    </row>
    <row r="7057" spans="1:44" hidden="1" outlineLevel="1" x14ac:dyDescent="0.2">
      <c r="A7057" s="2">
        <v>42751</v>
      </c>
      <c r="B7057">
        <v>11.23</v>
      </c>
      <c r="E7057" s="2">
        <v>42751</v>
      </c>
      <c r="F7057">
        <v>2274.64</v>
      </c>
      <c r="G7057">
        <f t="shared" si="993"/>
        <v>0</v>
      </c>
      <c r="H7057" s="2">
        <v>42751</v>
      </c>
      <c r="I7057">
        <v>4350.1099999999997</v>
      </c>
      <c r="J7057">
        <f t="shared" si="994"/>
        <v>0</v>
      </c>
      <c r="K7057">
        <f t="shared" si="990"/>
        <v>-3.2040000000000005E-5</v>
      </c>
      <c r="L7057">
        <v>-2.9997810456286913E-3</v>
      </c>
      <c r="N7057" s="2">
        <v>42751</v>
      </c>
      <c r="O7057">
        <v>62.7</v>
      </c>
      <c r="Q7057" s="2">
        <v>42751</v>
      </c>
      <c r="R7057">
        <v>94762.44</v>
      </c>
      <c r="S7057" s="8">
        <f t="shared" si="995"/>
        <v>0</v>
      </c>
      <c r="T7057" s="9">
        <f t="shared" si="991"/>
        <v>-3.2039999999999998E-5</v>
      </c>
      <c r="U7057" s="3">
        <f>Sheet1!$B$17+Sheet1!$B$18*'Portfolio allocation'!K7057</f>
        <v>4.5104178435304986E-4</v>
      </c>
      <c r="V7057" s="13">
        <f t="shared" si="996"/>
        <v>-4.8308178435304985E-4</v>
      </c>
      <c r="W7057" s="13"/>
      <c r="X7057" s="2">
        <v>42751</v>
      </c>
      <c r="Y7057">
        <v>159.8372</v>
      </c>
      <c r="AA7057" s="2">
        <v>42751</v>
      </c>
      <c r="AB7057">
        <v>2585.73</v>
      </c>
      <c r="AC7057">
        <f t="shared" si="997"/>
        <v>0</v>
      </c>
      <c r="AD7057">
        <f t="shared" si="992"/>
        <v>-3.2040000000000005E-5</v>
      </c>
      <c r="AE7057">
        <f>Sheet2!$B$17+Sheet2!$B$18*'Portfolio allocation'!K7057</f>
        <v>2.4896225950031756E-5</v>
      </c>
      <c r="AF7057">
        <f t="shared" si="998"/>
        <v>-5.6936225950031761E-5</v>
      </c>
      <c r="AH7057" s="2">
        <v>42751</v>
      </c>
      <c r="AI7057">
        <v>2.38</v>
      </c>
      <c r="AJ7057">
        <v>0.80100000000000005</v>
      </c>
      <c r="AK7057">
        <v>1.0605</v>
      </c>
      <c r="AR7057" s="3"/>
    </row>
    <row r="7058" spans="1:44" hidden="1" outlineLevel="1" x14ac:dyDescent="0.2">
      <c r="A7058" s="2">
        <v>42752</v>
      </c>
      <c r="B7058">
        <v>11.87</v>
      </c>
      <c r="E7058" s="2">
        <v>42752</v>
      </c>
      <c r="F7058">
        <v>2267.89</v>
      </c>
      <c r="G7058">
        <f t="shared" si="993"/>
        <v>-2.9675025498540064E-3</v>
      </c>
      <c r="H7058" s="2">
        <v>42752</v>
      </c>
      <c r="I7058">
        <v>4337.2</v>
      </c>
      <c r="J7058">
        <f t="shared" si="994"/>
        <v>-2.9677410456286912E-3</v>
      </c>
      <c r="K7058">
        <f t="shared" si="990"/>
        <v>-2.9997810456286913E-3</v>
      </c>
      <c r="L7058">
        <v>1.8982964714562916E-3</v>
      </c>
      <c r="N7058" s="2">
        <v>42752</v>
      </c>
      <c r="O7058">
        <v>62.53</v>
      </c>
      <c r="Q7058" s="2">
        <v>42752</v>
      </c>
      <c r="R7058">
        <v>94505.5</v>
      </c>
      <c r="S7058" s="8">
        <f t="shared" si="995"/>
        <v>-2.7114118209704552E-3</v>
      </c>
      <c r="T7058" s="9">
        <f t="shared" si="991"/>
        <v>-2.7434518209704553E-3</v>
      </c>
      <c r="U7058" s="3">
        <f>Sheet1!$B$17+Sheet1!$B$18*'Portfolio allocation'!K7058</f>
        <v>-2.9536259557523133E-3</v>
      </c>
      <c r="V7058" s="13">
        <f t="shared" si="996"/>
        <v>2.1017413478185802E-4</v>
      </c>
      <c r="W7058" s="13"/>
      <c r="X7058" s="2">
        <v>42752</v>
      </c>
      <c r="Y7058">
        <v>160.36259999999999</v>
      </c>
      <c r="AA7058" s="2">
        <v>42752</v>
      </c>
      <c r="AB7058">
        <v>2594.23</v>
      </c>
      <c r="AC7058">
        <f t="shared" si="997"/>
        <v>3.2872728397783657E-3</v>
      </c>
      <c r="AD7058">
        <f t="shared" si="992"/>
        <v>3.2557528397783655E-3</v>
      </c>
      <c r="AE7058">
        <f>Sheet2!$B$17+Sheet2!$B$18*'Portfolio allocation'!K7058</f>
        <v>-2.6140948257448093E-3</v>
      </c>
      <c r="AF7058">
        <f t="shared" si="998"/>
        <v>5.8698476655231748E-3</v>
      </c>
      <c r="AH7058" s="2">
        <v>42752</v>
      </c>
      <c r="AI7058">
        <v>2.327</v>
      </c>
      <c r="AJ7058">
        <v>0.78800000000000003</v>
      </c>
      <c r="AK7058">
        <v>1.06935</v>
      </c>
      <c r="AR7058" s="3"/>
    </row>
    <row r="7059" spans="1:44" hidden="1" outlineLevel="1" x14ac:dyDescent="0.2">
      <c r="A7059" s="2">
        <v>42753</v>
      </c>
      <c r="B7059">
        <v>12.48</v>
      </c>
      <c r="E7059" s="2">
        <v>42753</v>
      </c>
      <c r="F7059">
        <v>2271.89</v>
      </c>
      <c r="G7059">
        <f t="shared" si="993"/>
        <v>1.7637539739581154E-3</v>
      </c>
      <c r="H7059" s="2">
        <v>42753</v>
      </c>
      <c r="I7059">
        <v>4345.57</v>
      </c>
      <c r="J7059">
        <f t="shared" si="994"/>
        <v>1.9298164714562915E-3</v>
      </c>
      <c r="K7059">
        <f t="shared" si="990"/>
        <v>1.8982964714562916E-3</v>
      </c>
      <c r="L7059">
        <v>-3.6239639738859532E-3</v>
      </c>
      <c r="N7059" s="2">
        <v>42753</v>
      </c>
      <c r="O7059">
        <v>62.5</v>
      </c>
      <c r="Q7059" s="2">
        <v>42753</v>
      </c>
      <c r="R7059">
        <v>94460.19</v>
      </c>
      <c r="S7059" s="8">
        <f t="shared" si="995"/>
        <v>-4.7944299538116297E-4</v>
      </c>
      <c r="T7059" s="9">
        <f t="shared" si="991"/>
        <v>-5.1096299538116292E-4</v>
      </c>
      <c r="U7059" s="3">
        <f>Sheet1!$B$17+Sheet1!$B$18*'Portfolio allocation'!K7059</f>
        <v>2.6655727056396129E-3</v>
      </c>
      <c r="V7059" s="13">
        <f t="shared" si="996"/>
        <v>-3.1765357010207756E-3</v>
      </c>
      <c r="W7059" s="13"/>
      <c r="X7059" s="2">
        <v>42753</v>
      </c>
      <c r="Y7059">
        <v>159.32140000000001</v>
      </c>
      <c r="AA7059" s="2">
        <v>42753</v>
      </c>
      <c r="AB7059">
        <v>2577.39</v>
      </c>
      <c r="AC7059">
        <f t="shared" si="997"/>
        <v>-6.4913288336038155E-3</v>
      </c>
      <c r="AD7059">
        <f t="shared" si="992"/>
        <v>-6.5231288336038157E-3</v>
      </c>
      <c r="AE7059">
        <f>Sheet2!$B$17+Sheet2!$B$18*'Portfolio allocation'!K7059</f>
        <v>1.7414006637063916E-3</v>
      </c>
      <c r="AF7059">
        <f t="shared" si="998"/>
        <v>-8.2645294973102065E-3</v>
      </c>
      <c r="AH7059" s="2">
        <v>42753</v>
      </c>
      <c r="AI7059">
        <v>2.387</v>
      </c>
      <c r="AJ7059">
        <v>0.79500000000000004</v>
      </c>
      <c r="AK7059">
        <v>1.06935</v>
      </c>
      <c r="AR7059" s="3"/>
    </row>
    <row r="7060" spans="1:44" hidden="1" outlineLevel="1" x14ac:dyDescent="0.2">
      <c r="A7060" s="2">
        <v>42754</v>
      </c>
      <c r="B7060">
        <v>12.78</v>
      </c>
      <c r="E7060" s="2">
        <v>42754</v>
      </c>
      <c r="F7060">
        <v>2263.69</v>
      </c>
      <c r="G7060">
        <f t="shared" si="993"/>
        <v>-3.6093296770529637E-3</v>
      </c>
      <c r="H7060" s="2">
        <v>42754</v>
      </c>
      <c r="I7060">
        <v>4329.96</v>
      </c>
      <c r="J7060">
        <f t="shared" si="994"/>
        <v>-3.5921639738859534E-3</v>
      </c>
      <c r="K7060">
        <f t="shared" si="990"/>
        <v>-3.6239639738859532E-3</v>
      </c>
      <c r="L7060">
        <v>3.3649400208778124E-3</v>
      </c>
      <c r="N7060" s="2">
        <v>42754</v>
      </c>
      <c r="O7060">
        <v>62.3</v>
      </c>
      <c r="Q7060" s="2">
        <v>42754</v>
      </c>
      <c r="R7060">
        <v>94157.88</v>
      </c>
      <c r="S7060" s="8">
        <f t="shared" si="995"/>
        <v>-3.200395849298987E-3</v>
      </c>
      <c r="T7060" s="9">
        <f t="shared" si="991"/>
        <v>-3.2321958492989868E-3</v>
      </c>
      <c r="U7060" s="3">
        <f>Sheet1!$B$17+Sheet1!$B$18*'Portfolio allocation'!K7060</f>
        <v>-3.6697044299480995E-3</v>
      </c>
      <c r="V7060" s="13">
        <f t="shared" si="996"/>
        <v>4.3750858064911264E-4</v>
      </c>
      <c r="W7060" s="13"/>
      <c r="X7060" s="2">
        <v>42754</v>
      </c>
      <c r="Y7060">
        <v>159.33099999999999</v>
      </c>
      <c r="AA7060" s="2">
        <v>42754</v>
      </c>
      <c r="AB7060">
        <v>2577.54</v>
      </c>
      <c r="AC7060">
        <f t="shared" si="997"/>
        <v>5.8198410019416613E-5</v>
      </c>
      <c r="AD7060">
        <f t="shared" si="992"/>
        <v>2.5878410019416611E-5</v>
      </c>
      <c r="AE7060">
        <f>Sheet2!$B$17+Sheet2!$B$18*'Portfolio allocation'!K7060</f>
        <v>-3.1691342098978999E-3</v>
      </c>
      <c r="AF7060">
        <f t="shared" si="998"/>
        <v>3.1950126199173164E-3</v>
      </c>
      <c r="AH7060" s="2">
        <v>42754</v>
      </c>
      <c r="AI7060">
        <v>2.4590000000000001</v>
      </c>
      <c r="AJ7060">
        <v>0.80800000000000005</v>
      </c>
      <c r="AK7060">
        <v>1.06115</v>
      </c>
      <c r="AR7060" s="3"/>
    </row>
    <row r="7061" spans="1:44" hidden="1" outlineLevel="1" x14ac:dyDescent="0.2">
      <c r="A7061" s="2">
        <v>42755</v>
      </c>
      <c r="B7061">
        <v>11.54</v>
      </c>
      <c r="E7061" s="2">
        <v>42755</v>
      </c>
      <c r="F7061">
        <v>2271.31</v>
      </c>
      <c r="G7061">
        <f t="shared" si="993"/>
        <v>3.3661852992237229E-3</v>
      </c>
      <c r="H7061" s="2">
        <v>42755</v>
      </c>
      <c r="I7061">
        <v>4344.67</v>
      </c>
      <c r="J7061">
        <f t="shared" si="994"/>
        <v>3.3972600208778125E-3</v>
      </c>
      <c r="K7061">
        <f t="shared" si="990"/>
        <v>3.3649400208778124E-3</v>
      </c>
      <c r="L7061">
        <v>-2.6950330957241321E-3</v>
      </c>
      <c r="N7061" s="2">
        <v>42755</v>
      </c>
      <c r="O7061">
        <v>62.74</v>
      </c>
      <c r="Q7061" s="2">
        <v>42755</v>
      </c>
      <c r="R7061">
        <v>94822.88</v>
      </c>
      <c r="S7061" s="8">
        <f t="shared" si="995"/>
        <v>7.0626059125376006E-3</v>
      </c>
      <c r="T7061" s="9">
        <f t="shared" si="991"/>
        <v>7.0302859125376009E-3</v>
      </c>
      <c r="U7061" s="3">
        <f>Sheet1!$B$17+Sheet1!$B$18*'Portfolio allocation'!K7061</f>
        <v>4.3481433552264807E-3</v>
      </c>
      <c r="V7061" s="13">
        <f t="shared" si="996"/>
        <v>2.6821425573111202E-3</v>
      </c>
      <c r="W7061" s="13"/>
      <c r="X7061" s="2">
        <v>42755</v>
      </c>
      <c r="Y7061">
        <v>162.9033</v>
      </c>
      <c r="AA7061" s="2">
        <v>42755</v>
      </c>
      <c r="AB7061">
        <v>2635.33</v>
      </c>
      <c r="AC7061">
        <f t="shared" si="997"/>
        <v>2.2420602590066396E-2</v>
      </c>
      <c r="AD7061">
        <f t="shared" si="992"/>
        <v>2.2388602590066396E-2</v>
      </c>
      <c r="AE7061">
        <f>Sheet2!$B$17+Sheet2!$B$18*'Portfolio allocation'!K7061</f>
        <v>3.045577525313072E-3</v>
      </c>
      <c r="AF7061">
        <f t="shared" si="998"/>
        <v>1.9343025064753324E-2</v>
      </c>
      <c r="AH7061" s="2">
        <v>42755</v>
      </c>
      <c r="AI7061">
        <v>2.4670000000000001</v>
      </c>
      <c r="AJ7061">
        <v>0.8</v>
      </c>
      <c r="AK7061">
        <v>1.06785</v>
      </c>
      <c r="AR7061" s="3"/>
    </row>
    <row r="7062" spans="1:44" hidden="1" outlineLevel="1" x14ac:dyDescent="0.2">
      <c r="A7062" s="2">
        <v>42758</v>
      </c>
      <c r="B7062">
        <v>11.77</v>
      </c>
      <c r="E7062" s="2">
        <v>42758</v>
      </c>
      <c r="F7062">
        <v>2265.1999999999998</v>
      </c>
      <c r="G7062">
        <f t="shared" si="993"/>
        <v>-2.6900775323491777E-3</v>
      </c>
      <c r="H7062" s="2">
        <v>42758</v>
      </c>
      <c r="I7062">
        <v>4333.1000000000004</v>
      </c>
      <c r="J7062">
        <f t="shared" si="994"/>
        <v>-2.6630330957241322E-3</v>
      </c>
      <c r="K7062">
        <f t="shared" si="990"/>
        <v>-2.6950330957241321E-3</v>
      </c>
      <c r="L7062">
        <v>6.537045971706127E-3</v>
      </c>
      <c r="N7062" s="2">
        <v>42758</v>
      </c>
      <c r="O7062">
        <v>62.96</v>
      </c>
      <c r="Q7062" s="2">
        <v>42758</v>
      </c>
      <c r="R7062">
        <v>95155.44</v>
      </c>
      <c r="S7062" s="8">
        <f t="shared" si="995"/>
        <v>3.507170421316097E-3</v>
      </c>
      <c r="T7062" s="9">
        <f t="shared" si="991"/>
        <v>3.4751704213160971E-3</v>
      </c>
      <c r="U7062" s="3">
        <f>Sheet1!$B$17+Sheet1!$B$18*'Portfolio allocation'!K7062</f>
        <v>-2.6040113842816753E-3</v>
      </c>
      <c r="V7062" s="13">
        <f t="shared" si="996"/>
        <v>6.079181805597772E-3</v>
      </c>
      <c r="W7062" s="13"/>
      <c r="X7062" s="2">
        <v>42758</v>
      </c>
      <c r="Y7062">
        <v>163.36179999999999</v>
      </c>
      <c r="AA7062" s="2">
        <v>42758</v>
      </c>
      <c r="AB7062">
        <v>2642.75</v>
      </c>
      <c r="AC7062">
        <f t="shared" si="997"/>
        <v>2.8155866627708193E-3</v>
      </c>
      <c r="AD7062">
        <f t="shared" si="992"/>
        <v>2.784586662770819E-3</v>
      </c>
      <c r="AE7062">
        <f>Sheet2!$B$17+Sheet2!$B$18*'Portfolio allocation'!K7062</f>
        <v>-2.343105173866301E-3</v>
      </c>
      <c r="AF7062">
        <f t="shared" si="998"/>
        <v>5.12769183663712E-3</v>
      </c>
      <c r="AH7062" s="2">
        <v>42758</v>
      </c>
      <c r="AI7062">
        <v>2.4009999999999998</v>
      </c>
      <c r="AJ7062">
        <v>0.77500000000000002</v>
      </c>
      <c r="AK7062">
        <v>1.0746500000000001</v>
      </c>
      <c r="AR7062" s="3"/>
    </row>
    <row r="7063" spans="1:44" hidden="1" outlineLevel="1" x14ac:dyDescent="0.2">
      <c r="A7063" s="2">
        <v>42759</v>
      </c>
      <c r="B7063">
        <v>11.07</v>
      </c>
      <c r="E7063" s="2">
        <v>42759</v>
      </c>
      <c r="F7063">
        <v>2280.0700000000002</v>
      </c>
      <c r="G7063">
        <f t="shared" si="993"/>
        <v>6.5645417623170221E-3</v>
      </c>
      <c r="H7063" s="2">
        <v>42759</v>
      </c>
      <c r="I7063">
        <v>4361.5600000000004</v>
      </c>
      <c r="J7063">
        <f t="shared" si="994"/>
        <v>6.5680459717061268E-3</v>
      </c>
      <c r="K7063">
        <f t="shared" si="990"/>
        <v>6.537045971706127E-3</v>
      </c>
      <c r="L7063">
        <v>7.9953444877518751E-3</v>
      </c>
      <c r="N7063" s="2">
        <v>42759</v>
      </c>
      <c r="O7063">
        <v>63.52</v>
      </c>
      <c r="Q7063" s="2">
        <v>42759</v>
      </c>
      <c r="R7063">
        <v>96001.75</v>
      </c>
      <c r="S7063" s="8">
        <f t="shared" si="995"/>
        <v>8.8939739020701403E-3</v>
      </c>
      <c r="T7063" s="9">
        <f t="shared" si="991"/>
        <v>8.8629739020701405E-3</v>
      </c>
      <c r="U7063" s="3">
        <f>Sheet1!$B$17+Sheet1!$B$18*'Portfolio allocation'!K7063</f>
        <v>7.98726369387231E-3</v>
      </c>
      <c r="V7063" s="13">
        <f t="shared" si="996"/>
        <v>8.7571020819783053E-4</v>
      </c>
      <c r="W7063" s="13"/>
      <c r="X7063" s="2">
        <v>42759</v>
      </c>
      <c r="Y7063">
        <v>168.01339999999999</v>
      </c>
      <c r="AA7063" s="2">
        <v>42759</v>
      </c>
      <c r="AB7063">
        <v>2718</v>
      </c>
      <c r="AC7063">
        <f t="shared" si="997"/>
        <v>2.8474127329486398E-2</v>
      </c>
      <c r="AD7063">
        <f t="shared" si="992"/>
        <v>2.8442527329486399E-2</v>
      </c>
      <c r="AE7063">
        <f>Sheet2!$B$17+Sheet2!$B$18*'Portfolio allocation'!K7063</f>
        <v>5.8662950645316991E-3</v>
      </c>
      <c r="AF7063">
        <f t="shared" si="998"/>
        <v>2.2576232264954699E-2</v>
      </c>
      <c r="AH7063" s="2">
        <v>42759</v>
      </c>
      <c r="AI7063">
        <v>2.4710000000000001</v>
      </c>
      <c r="AJ7063">
        <v>0.79</v>
      </c>
      <c r="AK7063">
        <v>1.0754999999999999</v>
      </c>
      <c r="AR7063" s="3"/>
    </row>
    <row r="7064" spans="1:44" hidden="1" outlineLevel="1" x14ac:dyDescent="0.2">
      <c r="A7064" s="2">
        <v>42760</v>
      </c>
      <c r="B7064">
        <v>10.81</v>
      </c>
      <c r="E7064" s="2">
        <v>42760</v>
      </c>
      <c r="F7064">
        <v>2298.37</v>
      </c>
      <c r="G7064">
        <f t="shared" si="993"/>
        <v>8.0260693750628942E-3</v>
      </c>
      <c r="H7064" s="2">
        <v>42760</v>
      </c>
      <c r="I7064">
        <v>4396.57</v>
      </c>
      <c r="J7064">
        <f t="shared" si="994"/>
        <v>8.0269444877518747E-3</v>
      </c>
      <c r="K7064">
        <f t="shared" si="990"/>
        <v>7.9953444877518751E-3</v>
      </c>
      <c r="L7064">
        <v>-7.4599310962850259E-4</v>
      </c>
      <c r="N7064" s="2">
        <v>42760</v>
      </c>
      <c r="O7064">
        <v>63.68</v>
      </c>
      <c r="Q7064" s="2">
        <v>42760</v>
      </c>
      <c r="R7064">
        <v>96243.56</v>
      </c>
      <c r="S7064" s="8">
        <f t="shared" si="995"/>
        <v>2.5188082508911247E-3</v>
      </c>
      <c r="T7064" s="9">
        <f t="shared" si="991"/>
        <v>2.4872082508911246E-3</v>
      </c>
      <c r="U7064" s="3">
        <f>Sheet1!$B$17+Sheet1!$B$18*'Portfolio allocation'!K7064</f>
        <v>9.660260709679222E-3</v>
      </c>
      <c r="V7064" s="13">
        <f t="shared" si="996"/>
        <v>-7.173052458788097E-3</v>
      </c>
      <c r="W7064" s="13"/>
      <c r="X7064" s="2">
        <v>42760</v>
      </c>
      <c r="Y7064">
        <v>170.2963</v>
      </c>
      <c r="AA7064" s="2">
        <v>42760</v>
      </c>
      <c r="AB7064">
        <v>2754.93</v>
      </c>
      <c r="AC7064">
        <f t="shared" si="997"/>
        <v>1.3587196467991003E-2</v>
      </c>
      <c r="AD7064">
        <f t="shared" si="992"/>
        <v>1.3555396467991003E-2</v>
      </c>
      <c r="AE7064">
        <f>Sheet2!$B$17+Sheet2!$B$18*'Portfolio allocation'!K7064</f>
        <v>7.1630513095595856E-3</v>
      </c>
      <c r="AF7064">
        <f t="shared" si="998"/>
        <v>6.3923451584314171E-3</v>
      </c>
      <c r="AH7064" s="2">
        <v>42760</v>
      </c>
      <c r="AI7064">
        <v>2.5230000000000001</v>
      </c>
      <c r="AJ7064">
        <v>0.79500000000000004</v>
      </c>
      <c r="AK7064">
        <v>1.0742</v>
      </c>
      <c r="AR7064" s="3"/>
    </row>
    <row r="7065" spans="1:44" hidden="1" outlineLevel="1" x14ac:dyDescent="0.2">
      <c r="A7065" s="2">
        <v>42761</v>
      </c>
      <c r="B7065">
        <v>10.63</v>
      </c>
      <c r="E7065" s="2">
        <v>42761</v>
      </c>
      <c r="F7065">
        <v>2296.6799999999998</v>
      </c>
      <c r="G7065">
        <f t="shared" si="993"/>
        <v>-7.3530371524166416E-4</v>
      </c>
      <c r="H7065" s="2">
        <v>42761</v>
      </c>
      <c r="I7065">
        <v>4393.43</v>
      </c>
      <c r="J7065">
        <f t="shared" si="994"/>
        <v>-7.1419310962850258E-4</v>
      </c>
      <c r="K7065">
        <f t="shared" si="990"/>
        <v>-7.4599310962850259E-4</v>
      </c>
      <c r="L7065">
        <v>-8.4637308745099521E-4</v>
      </c>
      <c r="N7065" s="2">
        <v>42761</v>
      </c>
      <c r="O7065">
        <v>64.27</v>
      </c>
      <c r="Q7065" s="2">
        <v>42761</v>
      </c>
      <c r="R7065">
        <v>97135.31</v>
      </c>
      <c r="S7065" s="8">
        <f t="shared" si="995"/>
        <v>9.2655550147979771E-3</v>
      </c>
      <c r="T7065" s="9">
        <f t="shared" si="991"/>
        <v>9.2337550147979768E-3</v>
      </c>
      <c r="U7065" s="3">
        <f>Sheet1!$B$17+Sheet1!$B$18*'Portfolio allocation'!K7065</f>
        <v>-3.6802331699076749E-4</v>
      </c>
      <c r="V7065" s="13">
        <f t="shared" si="996"/>
        <v>9.6017783317887441E-3</v>
      </c>
      <c r="W7065" s="13"/>
      <c r="X7065" s="2">
        <v>42761</v>
      </c>
      <c r="Y7065">
        <v>170.6497</v>
      </c>
      <c r="AA7065" s="2">
        <v>42761</v>
      </c>
      <c r="AB7065">
        <v>2760.65</v>
      </c>
      <c r="AC7065">
        <f t="shared" si="997"/>
        <v>2.076277800161952E-3</v>
      </c>
      <c r="AD7065">
        <f t="shared" si="992"/>
        <v>2.0447578001619518E-3</v>
      </c>
      <c r="AE7065">
        <f>Sheet2!$B$17+Sheet2!$B$18*'Portfolio allocation'!K7065</f>
        <v>-6.0996909372282738E-4</v>
      </c>
      <c r="AF7065">
        <f t="shared" si="998"/>
        <v>2.6547268938847792E-3</v>
      </c>
      <c r="AH7065" s="2">
        <v>42761</v>
      </c>
      <c r="AI7065">
        <v>2.508</v>
      </c>
      <c r="AJ7065">
        <v>0.78800000000000003</v>
      </c>
      <c r="AK7065">
        <v>1.0668500000000001</v>
      </c>
      <c r="AR7065" s="3"/>
    </row>
    <row r="7066" spans="1:44" hidden="1" outlineLevel="1" x14ac:dyDescent="0.2">
      <c r="A7066" s="2">
        <v>42762</v>
      </c>
      <c r="B7066">
        <v>10.58</v>
      </c>
      <c r="E7066" s="2">
        <v>42762</v>
      </c>
      <c r="F7066">
        <v>2294.69</v>
      </c>
      <c r="G7066">
        <f t="shared" si="993"/>
        <v>-8.6646811919810496E-4</v>
      </c>
      <c r="H7066" s="2">
        <v>42762</v>
      </c>
      <c r="I7066">
        <v>4389.8500000000004</v>
      </c>
      <c r="J7066">
        <f t="shared" si="994"/>
        <v>-8.1485308745099516E-4</v>
      </c>
      <c r="K7066">
        <f t="shared" si="990"/>
        <v>-8.4637308745099521E-4</v>
      </c>
      <c r="L7066">
        <v>-5.9953573037804034E-3</v>
      </c>
      <c r="N7066" s="2">
        <v>42762</v>
      </c>
      <c r="O7066">
        <v>65.78</v>
      </c>
      <c r="Q7066" s="2">
        <v>42762</v>
      </c>
      <c r="R7066">
        <v>99417.44</v>
      </c>
      <c r="S7066" s="8">
        <f t="shared" si="995"/>
        <v>2.3494340008798131E-2</v>
      </c>
      <c r="T7066" s="9">
        <f t="shared" si="991"/>
        <v>2.3462820008798131E-2</v>
      </c>
      <c r="U7066" s="3">
        <f>Sheet1!$B$17+Sheet1!$B$18*'Portfolio allocation'!K7066</f>
        <v>-4.8318177151567476E-4</v>
      </c>
      <c r="V7066" s="13">
        <f t="shared" si="996"/>
        <v>2.3946001780313805E-2</v>
      </c>
      <c r="W7066" s="13"/>
      <c r="X7066" s="2">
        <v>42762</v>
      </c>
      <c r="Y7066">
        <v>169.35069999999999</v>
      </c>
      <c r="AA7066" s="2">
        <v>42762</v>
      </c>
      <c r="AB7066">
        <v>2739.63</v>
      </c>
      <c r="AC7066">
        <f t="shared" si="997"/>
        <v>-7.6141488417582615E-3</v>
      </c>
      <c r="AD7066">
        <f t="shared" si="992"/>
        <v>-7.6457488417582611E-3</v>
      </c>
      <c r="AE7066">
        <f>Sheet2!$B$17+Sheet2!$B$18*'Portfolio allocation'!K7066</f>
        <v>-6.9922953092743786E-4</v>
      </c>
      <c r="AF7066">
        <f t="shared" si="998"/>
        <v>-6.9465193108308228E-3</v>
      </c>
      <c r="AH7066" s="2">
        <v>42762</v>
      </c>
      <c r="AI7066">
        <v>2.4809999999999999</v>
      </c>
      <c r="AJ7066">
        <v>0.79</v>
      </c>
      <c r="AK7066">
        <v>1.0705499999999999</v>
      </c>
      <c r="AR7066" s="3"/>
    </row>
    <row r="7067" spans="1:44" hidden="1" outlineLevel="1" x14ac:dyDescent="0.2">
      <c r="A7067" s="2">
        <v>42765</v>
      </c>
      <c r="B7067">
        <v>11.88</v>
      </c>
      <c r="E7067" s="2">
        <v>42765</v>
      </c>
      <c r="F7067">
        <v>2280.9</v>
      </c>
      <c r="G7067">
        <f t="shared" si="993"/>
        <v>-6.0095263412487387E-3</v>
      </c>
      <c r="H7067" s="2">
        <v>42765</v>
      </c>
      <c r="I7067">
        <v>4363.67</v>
      </c>
      <c r="J7067">
        <f t="shared" si="994"/>
        <v>-5.9637573037804037E-3</v>
      </c>
      <c r="K7067">
        <f t="shared" si="990"/>
        <v>-5.9953573037804034E-3</v>
      </c>
      <c r="L7067">
        <v>-9.1585651472262362E-4</v>
      </c>
      <c r="N7067" s="2">
        <v>42765</v>
      </c>
      <c r="O7067">
        <v>65.13</v>
      </c>
      <c r="Q7067" s="2">
        <v>42765</v>
      </c>
      <c r="R7067">
        <v>98435.06</v>
      </c>
      <c r="S7067" s="8">
        <f t="shared" si="995"/>
        <v>-9.8813648792405173E-3</v>
      </c>
      <c r="T7067" s="9">
        <f t="shared" si="991"/>
        <v>-9.912964879240517E-3</v>
      </c>
      <c r="U7067" s="3">
        <f>Sheet1!$B$17+Sheet1!$B$18*'Portfolio allocation'!K7067</f>
        <v>-6.3902269571021828E-3</v>
      </c>
      <c r="V7067" s="13">
        <f t="shared" si="996"/>
        <v>-3.5227379221383342E-3</v>
      </c>
      <c r="W7067" s="13"/>
      <c r="X7067" s="2">
        <v>42765</v>
      </c>
      <c r="Y7067">
        <v>167.9179</v>
      </c>
      <c r="AA7067" s="2">
        <v>42765</v>
      </c>
      <c r="AB7067">
        <v>2716.45</v>
      </c>
      <c r="AC7067">
        <f t="shared" si="997"/>
        <v>-8.4609965579294233E-3</v>
      </c>
      <c r="AD7067">
        <f t="shared" si="992"/>
        <v>-8.4922765579294231E-3</v>
      </c>
      <c r="AE7067">
        <f>Sheet2!$B$17+Sheet2!$B$18*'Portfolio allocation'!K7067</f>
        <v>-5.2778376585556194E-3</v>
      </c>
      <c r="AF7067">
        <f t="shared" si="998"/>
        <v>-3.2144388993738037E-3</v>
      </c>
      <c r="AH7067" s="2">
        <v>42765</v>
      </c>
      <c r="AI7067">
        <v>2.4830000000000001</v>
      </c>
      <c r="AJ7067">
        <v>0.78200000000000003</v>
      </c>
      <c r="AK7067">
        <v>1.0690999999999999</v>
      </c>
      <c r="AR7067" s="3"/>
    </row>
    <row r="7068" spans="1:44" hidden="1" outlineLevel="1" x14ac:dyDescent="0.2">
      <c r="A7068" s="2">
        <v>42766</v>
      </c>
      <c r="B7068">
        <v>11.99</v>
      </c>
      <c r="E7068" s="2">
        <v>42766</v>
      </c>
      <c r="F7068">
        <v>2278.87</v>
      </c>
      <c r="G7068">
        <f t="shared" si="993"/>
        <v>-8.8999956157664872E-4</v>
      </c>
      <c r="H7068" s="2">
        <v>42766</v>
      </c>
      <c r="I7068">
        <v>4359.8100000000004</v>
      </c>
      <c r="J7068">
        <f t="shared" si="994"/>
        <v>-8.8457651472262366E-4</v>
      </c>
      <c r="K7068">
        <f t="shared" si="990"/>
        <v>-9.1585651472262362E-4</v>
      </c>
      <c r="L7068">
        <v>4.9457224723098957E-4</v>
      </c>
      <c r="N7068" s="2">
        <v>42766</v>
      </c>
      <c r="O7068">
        <v>64.650000000000006</v>
      </c>
      <c r="Q7068" s="2">
        <v>42766</v>
      </c>
      <c r="R7068">
        <v>97709.56</v>
      </c>
      <c r="S7068" s="8">
        <f t="shared" si="995"/>
        <v>-7.370341421034321E-3</v>
      </c>
      <c r="T7068" s="9">
        <f t="shared" si="991"/>
        <v>-7.4016214210343208E-3</v>
      </c>
      <c r="U7068" s="3">
        <f>Sheet1!$B$17+Sheet1!$B$18*'Portfolio allocation'!K7068</f>
        <v>-5.6289492022591064E-4</v>
      </c>
      <c r="V7068" s="13">
        <f t="shared" si="996"/>
        <v>-6.8387265008084102E-3</v>
      </c>
      <c r="W7068" s="13"/>
      <c r="X7068" s="2">
        <v>42766</v>
      </c>
      <c r="Y7068">
        <v>166.6953</v>
      </c>
      <c r="AA7068" s="2">
        <v>42766</v>
      </c>
      <c r="AB7068">
        <v>2696.67</v>
      </c>
      <c r="AC7068">
        <f t="shared" si="997"/>
        <v>-7.2815623331921042E-3</v>
      </c>
      <c r="AD7068">
        <f t="shared" si="992"/>
        <v>-7.3122423331921042E-3</v>
      </c>
      <c r="AE7068">
        <f>Sheet2!$B$17+Sheet2!$B$18*'Portfolio allocation'!K7068</f>
        <v>-7.6101596713992487E-4</v>
      </c>
      <c r="AF7068">
        <f t="shared" si="998"/>
        <v>-6.5512263660521793E-3</v>
      </c>
      <c r="AH7068" s="2">
        <v>42766</v>
      </c>
      <c r="AI7068">
        <v>2.4510000000000001</v>
      </c>
      <c r="AJ7068">
        <v>0.76700000000000002</v>
      </c>
      <c r="AK7068">
        <v>1.0807</v>
      </c>
      <c r="AR7068" s="3"/>
    </row>
    <row r="7069" spans="1:44" hidden="1" outlineLevel="1" x14ac:dyDescent="0.2">
      <c r="A7069" s="2">
        <v>42767</v>
      </c>
      <c r="B7069">
        <v>11.81</v>
      </c>
      <c r="E7069" s="2">
        <v>42767</v>
      </c>
      <c r="F7069">
        <v>2279.5500000000002</v>
      </c>
      <c r="G7069">
        <f t="shared" si="993"/>
        <v>2.9839350204285964E-4</v>
      </c>
      <c r="H7069" s="2">
        <v>42767</v>
      </c>
      <c r="I7069">
        <v>4362.1000000000004</v>
      </c>
      <c r="J7069">
        <f t="shared" si="994"/>
        <v>5.2525224723098951E-4</v>
      </c>
      <c r="K7069">
        <f t="shared" si="990"/>
        <v>4.9457224723098957E-4</v>
      </c>
      <c r="L7069">
        <v>5.9707029733389492E-4</v>
      </c>
      <c r="N7069" s="2">
        <v>42767</v>
      </c>
      <c r="O7069">
        <v>63.58</v>
      </c>
      <c r="Q7069" s="2">
        <v>42767</v>
      </c>
      <c r="R7069">
        <v>96092.44</v>
      </c>
      <c r="S7069" s="8">
        <f t="shared" si="995"/>
        <v>-1.6550274098051321E-2</v>
      </c>
      <c r="T7069" s="9">
        <f t="shared" si="991"/>
        <v>-1.6580954098051322E-2</v>
      </c>
      <c r="U7069" s="3">
        <f>Sheet1!$B$17+Sheet1!$B$18*'Portfolio allocation'!K7069</f>
        <v>1.0551847005056015E-3</v>
      </c>
      <c r="V7069" s="13">
        <f t="shared" si="996"/>
        <v>-1.7636138798556925E-2</v>
      </c>
      <c r="W7069" s="13"/>
      <c r="X7069" s="2">
        <v>42767</v>
      </c>
      <c r="Y7069">
        <v>166.47559999999999</v>
      </c>
      <c r="AA7069" s="2">
        <v>42767</v>
      </c>
      <c r="AB7069">
        <v>2693.12</v>
      </c>
      <c r="AC7069">
        <f t="shared" si="997"/>
        <v>-1.316438422202304E-3</v>
      </c>
      <c r="AD7069">
        <f t="shared" si="992"/>
        <v>-1.3497984222023041E-3</v>
      </c>
      <c r="AE7069">
        <f>Sheet2!$B$17+Sheet2!$B$18*'Portfolio allocation'!K7069</f>
        <v>4.9317327128135422E-4</v>
      </c>
      <c r="AF7069">
        <f t="shared" si="998"/>
        <v>-1.8429716934836582E-3</v>
      </c>
      <c r="AH7069" s="2">
        <v>42767</v>
      </c>
      <c r="AI7069">
        <v>2.4740000000000002</v>
      </c>
      <c r="AJ7069">
        <v>0.83399999999999996</v>
      </c>
      <c r="AK7069">
        <v>1.0759000000000001</v>
      </c>
      <c r="AR7069" s="3"/>
    </row>
    <row r="7070" spans="1:44" hidden="1" outlineLevel="1" x14ac:dyDescent="0.2">
      <c r="A7070" s="2">
        <v>42768</v>
      </c>
      <c r="B7070">
        <v>11.93</v>
      </c>
      <c r="E7070" s="2">
        <v>42768</v>
      </c>
      <c r="F7070">
        <v>2280.85</v>
      </c>
      <c r="G7070">
        <f t="shared" si="993"/>
        <v>5.7028799543767938E-4</v>
      </c>
      <c r="H7070" s="2">
        <v>42768</v>
      </c>
      <c r="I7070">
        <v>4364.8500000000004</v>
      </c>
      <c r="J7070">
        <f t="shared" si="994"/>
        <v>6.3043029733389488E-4</v>
      </c>
      <c r="K7070">
        <f t="shared" si="990"/>
        <v>5.9707029733389492E-4</v>
      </c>
      <c r="L7070">
        <v>7.3214446118422191E-3</v>
      </c>
      <c r="N7070" s="2">
        <v>42768</v>
      </c>
      <c r="O7070">
        <v>63.17</v>
      </c>
      <c r="Q7070" s="2">
        <v>42768</v>
      </c>
      <c r="R7070">
        <v>95472.75</v>
      </c>
      <c r="S7070" s="8">
        <f t="shared" si="995"/>
        <v>-6.4488944187492958E-3</v>
      </c>
      <c r="T7070" s="9">
        <f t="shared" si="991"/>
        <v>-6.4822544187492954E-3</v>
      </c>
      <c r="U7070" s="3">
        <f>Sheet1!$B$17+Sheet1!$B$18*'Portfolio allocation'!K7070</f>
        <v>1.1727730612296882E-3</v>
      </c>
      <c r="V7070" s="13">
        <f t="shared" si="996"/>
        <v>-7.6550274799789837E-3</v>
      </c>
      <c r="W7070" s="13"/>
      <c r="X7070" s="2">
        <v>42768</v>
      </c>
      <c r="Y7070">
        <v>166.7526</v>
      </c>
      <c r="AA7070" s="2">
        <v>42768</v>
      </c>
      <c r="AB7070">
        <v>2697.6</v>
      </c>
      <c r="AC7070">
        <f t="shared" si="997"/>
        <v>1.6634980988592396E-3</v>
      </c>
      <c r="AD7070">
        <f t="shared" si="992"/>
        <v>1.6307380988592397E-3</v>
      </c>
      <c r="AE7070">
        <f>Sheet2!$B$17+Sheet2!$B$18*'Portfolio allocation'!K7070</f>
        <v>5.8431715239461873E-4</v>
      </c>
      <c r="AF7070">
        <f t="shared" si="998"/>
        <v>1.0464209464646208E-3</v>
      </c>
      <c r="AH7070" s="2">
        <v>42768</v>
      </c>
      <c r="AI7070">
        <v>2.4700000000000002</v>
      </c>
      <c r="AJ7070">
        <v>0.81899999999999995</v>
      </c>
      <c r="AK7070">
        <v>1.0806500000000001</v>
      </c>
      <c r="AR7070" s="3"/>
    </row>
    <row r="7071" spans="1:44" hidden="1" outlineLevel="1" x14ac:dyDescent="0.2">
      <c r="A7071" s="2">
        <v>42769</v>
      </c>
      <c r="B7071">
        <v>10.97</v>
      </c>
      <c r="E7071" s="2">
        <v>42769</v>
      </c>
      <c r="F7071">
        <v>2297.42</v>
      </c>
      <c r="G7071">
        <f t="shared" si="993"/>
        <v>7.2648354780016078E-3</v>
      </c>
      <c r="H7071" s="2">
        <v>42769</v>
      </c>
      <c r="I7071">
        <v>4396.95</v>
      </c>
      <c r="J7071">
        <f t="shared" si="994"/>
        <v>7.3542046118422189E-3</v>
      </c>
      <c r="K7071">
        <f t="shared" si="990"/>
        <v>7.3214446118422191E-3</v>
      </c>
      <c r="L7071">
        <v>-2.1429939066852418E-3</v>
      </c>
      <c r="N7071" s="2">
        <v>42769</v>
      </c>
      <c r="O7071">
        <v>63.68</v>
      </c>
      <c r="Q7071" s="2">
        <v>42769</v>
      </c>
      <c r="R7071">
        <v>96243.56</v>
      </c>
      <c r="S7071" s="8">
        <f t="shared" si="995"/>
        <v>8.0736126276870213E-3</v>
      </c>
      <c r="T7071" s="9">
        <f t="shared" si="991"/>
        <v>8.0408526276870215E-3</v>
      </c>
      <c r="U7071" s="3">
        <f>Sheet1!$B$17+Sheet1!$B$18*'Portfolio allocation'!K7071</f>
        <v>8.887145693141597E-3</v>
      </c>
      <c r="V7071" s="13">
        <f t="shared" si="996"/>
        <v>-8.4629306545457549E-4</v>
      </c>
      <c r="W7071" s="13"/>
      <c r="X7071" s="2">
        <v>42769</v>
      </c>
      <c r="Y7071">
        <v>167.93700000000001</v>
      </c>
      <c r="AA7071" s="2">
        <v>42769</v>
      </c>
      <c r="AB7071">
        <v>2716.76</v>
      </c>
      <c r="AC7071">
        <f t="shared" si="997"/>
        <v>7.1026097271649213E-3</v>
      </c>
      <c r="AD7071">
        <f t="shared" si="992"/>
        <v>7.0701697271649214E-3</v>
      </c>
      <c r="AE7071">
        <f>Sheet2!$B$17+Sheet2!$B$18*'Portfolio allocation'!K7071</f>
        <v>6.563802347159935E-3</v>
      </c>
      <c r="AF7071">
        <f t="shared" si="998"/>
        <v>5.0636738000498643E-4</v>
      </c>
      <c r="AH7071" s="2">
        <v>42769</v>
      </c>
      <c r="AI7071">
        <v>2.4910000000000001</v>
      </c>
      <c r="AJ7071">
        <v>0.81100000000000005</v>
      </c>
      <c r="AK7071">
        <v>1.0789</v>
      </c>
      <c r="AR7071" s="3"/>
    </row>
    <row r="7072" spans="1:44" hidden="1" outlineLevel="1" x14ac:dyDescent="0.2">
      <c r="A7072" s="2">
        <v>42772</v>
      </c>
      <c r="B7072">
        <v>11.37</v>
      </c>
      <c r="E7072" s="2">
        <v>42772</v>
      </c>
      <c r="F7072">
        <v>2292.56</v>
      </c>
      <c r="G7072">
        <f t="shared" si="993"/>
        <v>-2.1154164236404371E-3</v>
      </c>
      <c r="H7072" s="2">
        <v>42772</v>
      </c>
      <c r="I7072">
        <v>4387.67</v>
      </c>
      <c r="J7072">
        <f t="shared" si="994"/>
        <v>-2.1105539066852419E-3</v>
      </c>
      <c r="K7072">
        <f t="shared" si="990"/>
        <v>-2.1429939066852418E-3</v>
      </c>
      <c r="L7072">
        <v>2.4189367659823542E-4</v>
      </c>
      <c r="N7072" s="2">
        <v>42772</v>
      </c>
      <c r="O7072">
        <v>63.64</v>
      </c>
      <c r="Q7072" s="2">
        <v>42772</v>
      </c>
      <c r="R7072">
        <v>96183.13</v>
      </c>
      <c r="S7072" s="8">
        <f t="shared" si="995"/>
        <v>-6.278861671367153E-4</v>
      </c>
      <c r="T7072" s="9">
        <f t="shared" si="991"/>
        <v>-6.6032616713671531E-4</v>
      </c>
      <c r="U7072" s="3">
        <f>Sheet1!$B$17+Sheet1!$B$18*'Portfolio allocation'!K7072</f>
        <v>-1.9706980360826997E-3</v>
      </c>
      <c r="V7072" s="13">
        <f t="shared" si="996"/>
        <v>1.3103718689459845E-3</v>
      </c>
      <c r="W7072" s="13"/>
      <c r="X7072" s="2">
        <v>42772</v>
      </c>
      <c r="Y7072">
        <v>167.9752</v>
      </c>
      <c r="AA7072" s="2">
        <v>42772</v>
      </c>
      <c r="AB7072">
        <v>2717.38</v>
      </c>
      <c r="AC7072">
        <f t="shared" si="997"/>
        <v>2.2821301844833108E-4</v>
      </c>
      <c r="AD7072">
        <f t="shared" si="992"/>
        <v>1.9661301844833108E-4</v>
      </c>
      <c r="AE7072">
        <f>Sheet2!$B$17+Sheet2!$B$18*'Portfolio allocation'!K7072</f>
        <v>-1.8522178431794379E-3</v>
      </c>
      <c r="AF7072">
        <f t="shared" si="998"/>
        <v>2.0488308616277689E-3</v>
      </c>
      <c r="AH7072" s="2">
        <v>42772</v>
      </c>
      <c r="AI7072">
        <v>2.4129999999999998</v>
      </c>
      <c r="AJ7072">
        <v>0.79</v>
      </c>
      <c r="AK7072">
        <v>1.0740000000000001</v>
      </c>
      <c r="AR7072" s="3"/>
    </row>
    <row r="7073" spans="1:44" hidden="1" outlineLevel="1" x14ac:dyDescent="0.2">
      <c r="A7073" s="2">
        <v>42773</v>
      </c>
      <c r="B7073">
        <v>11.29</v>
      </c>
      <c r="E7073" s="2">
        <v>42773</v>
      </c>
      <c r="F7073">
        <v>2293.08</v>
      </c>
      <c r="G7073">
        <f t="shared" si="993"/>
        <v>2.2682067208701362E-4</v>
      </c>
      <c r="H7073" s="2">
        <v>42773</v>
      </c>
      <c r="I7073">
        <v>4388.87</v>
      </c>
      <c r="J7073">
        <f t="shared" si="994"/>
        <v>2.7349367659823542E-4</v>
      </c>
      <c r="K7073">
        <f t="shared" si="990"/>
        <v>2.4189367659823542E-4</v>
      </c>
      <c r="L7073">
        <v>9.8012992355684552E-4</v>
      </c>
      <c r="N7073" s="2">
        <v>42773</v>
      </c>
      <c r="O7073">
        <v>63.43</v>
      </c>
      <c r="Q7073" s="2">
        <v>42773</v>
      </c>
      <c r="R7073">
        <v>95865.75</v>
      </c>
      <c r="S7073" s="8">
        <f t="shared" si="995"/>
        <v>-3.2997470554347874E-3</v>
      </c>
      <c r="T7073" s="9">
        <f t="shared" si="991"/>
        <v>-3.3313470554347875E-3</v>
      </c>
      <c r="U7073" s="3">
        <f>Sheet1!$B$17+Sheet1!$B$18*'Portfolio allocation'!K7073</f>
        <v>7.6530544054913578E-4</v>
      </c>
      <c r="V7073" s="13">
        <f t="shared" si="996"/>
        <v>-4.0966524959839233E-3</v>
      </c>
      <c r="W7073" s="13"/>
      <c r="X7073" s="2">
        <v>42773</v>
      </c>
      <c r="Y7073">
        <v>170.45869999999999</v>
      </c>
      <c r="AA7073" s="2">
        <v>42773</v>
      </c>
      <c r="AB7073">
        <v>2757.55</v>
      </c>
      <c r="AC7073">
        <f t="shared" si="997"/>
        <v>1.4782621495705417E-2</v>
      </c>
      <c r="AD7073">
        <f t="shared" si="992"/>
        <v>1.4751101495705417E-2</v>
      </c>
      <c r="AE7073">
        <f>Sheet2!$B$17+Sheet2!$B$18*'Portfolio allocation'!K7073</f>
        <v>2.6848503986134442E-4</v>
      </c>
      <c r="AF7073">
        <f t="shared" si="998"/>
        <v>1.4482616455844073E-2</v>
      </c>
      <c r="AH7073" s="2">
        <v>42773</v>
      </c>
      <c r="AI7073">
        <v>2.3889999999999998</v>
      </c>
      <c r="AJ7073">
        <v>0.78800000000000003</v>
      </c>
      <c r="AK7073">
        <v>1.0687500000000001</v>
      </c>
      <c r="AR7073" s="3"/>
    </row>
    <row r="7074" spans="1:44" hidden="1" outlineLevel="1" x14ac:dyDescent="0.2">
      <c r="A7074" s="2">
        <v>42774</v>
      </c>
      <c r="B7074">
        <v>11.45</v>
      </c>
      <c r="E7074" s="2">
        <v>42774</v>
      </c>
      <c r="F7074">
        <v>2294.67</v>
      </c>
      <c r="G7074">
        <f t="shared" si="993"/>
        <v>6.9339054895611874E-4</v>
      </c>
      <c r="H7074" s="2">
        <v>42774</v>
      </c>
      <c r="I7074">
        <v>4393.3100000000004</v>
      </c>
      <c r="J7074">
        <f t="shared" si="994"/>
        <v>1.0116499235568455E-3</v>
      </c>
      <c r="K7074">
        <f t="shared" si="990"/>
        <v>9.8012992355684552E-4</v>
      </c>
      <c r="L7074">
        <v>5.9071747875746464E-3</v>
      </c>
      <c r="N7074" s="2">
        <v>42774</v>
      </c>
      <c r="O7074">
        <v>63.34</v>
      </c>
      <c r="Q7074" s="2">
        <v>42774</v>
      </c>
      <c r="R7074">
        <v>95729.69</v>
      </c>
      <c r="S7074" s="8">
        <f t="shared" si="995"/>
        <v>-1.4192764360576593E-3</v>
      </c>
      <c r="T7074" s="9">
        <f t="shared" si="991"/>
        <v>-1.4507964360576592E-3</v>
      </c>
      <c r="U7074" s="3">
        <f>Sheet1!$B$17+Sheet1!$B$18*'Portfolio allocation'!K7074</f>
        <v>1.6122287724545927E-3</v>
      </c>
      <c r="V7074" s="13">
        <f t="shared" si="996"/>
        <v>-3.0630252085122522E-3</v>
      </c>
      <c r="W7074" s="13"/>
      <c r="X7074" s="2">
        <v>42774</v>
      </c>
      <c r="Y7074">
        <v>168.2713</v>
      </c>
      <c r="AA7074" s="2">
        <v>42774</v>
      </c>
      <c r="AB7074">
        <v>2743.8</v>
      </c>
      <c r="AC7074">
        <f t="shared" si="997"/>
        <v>-4.9863103116897234E-3</v>
      </c>
      <c r="AD7074">
        <f t="shared" si="992"/>
        <v>-5.0177103116897234E-3</v>
      </c>
      <c r="AE7074">
        <f>Sheet2!$B$17+Sheet2!$B$18*'Portfolio allocation'!K7074</f>
        <v>9.2494354476699921E-4</v>
      </c>
      <c r="AF7074">
        <f t="shared" si="998"/>
        <v>-5.9426538564567224E-3</v>
      </c>
      <c r="AH7074" s="2">
        <v>42774</v>
      </c>
      <c r="AI7074">
        <v>2.351</v>
      </c>
      <c r="AJ7074">
        <v>0.78500000000000003</v>
      </c>
      <c r="AK7074">
        <v>1.0707</v>
      </c>
      <c r="AR7074" s="3"/>
    </row>
    <row r="7075" spans="1:44" hidden="1" outlineLevel="1" x14ac:dyDescent="0.2">
      <c r="A7075" s="2">
        <v>42775</v>
      </c>
      <c r="B7075">
        <v>10.88</v>
      </c>
      <c r="E7075" s="2">
        <v>42775</v>
      </c>
      <c r="F7075">
        <v>2307.87</v>
      </c>
      <c r="G7075">
        <f t="shared" si="993"/>
        <v>5.7524611382027135E-3</v>
      </c>
      <c r="H7075" s="2">
        <v>42775</v>
      </c>
      <c r="I7075">
        <v>4419.3999999999996</v>
      </c>
      <c r="J7075">
        <f t="shared" si="994"/>
        <v>5.9385747875746464E-3</v>
      </c>
      <c r="K7075">
        <f t="shared" si="990"/>
        <v>5.9071747875746464E-3</v>
      </c>
      <c r="L7075">
        <v>3.5932064606056377E-3</v>
      </c>
      <c r="N7075" s="2">
        <v>42775</v>
      </c>
      <c r="O7075">
        <v>64.06</v>
      </c>
      <c r="Q7075" s="2">
        <v>42775</v>
      </c>
      <c r="R7075">
        <v>96817.88</v>
      </c>
      <c r="S7075" s="8">
        <f t="shared" si="995"/>
        <v>1.1367319793890607E-2</v>
      </c>
      <c r="T7075" s="9">
        <f t="shared" si="991"/>
        <v>1.1335919793890606E-2</v>
      </c>
      <c r="U7075" s="3">
        <f>Sheet1!$B$17+Sheet1!$B$18*'Portfolio allocation'!K7075</f>
        <v>7.264659508378046E-3</v>
      </c>
      <c r="V7075" s="13">
        <f t="shared" si="996"/>
        <v>4.0712602855125599E-3</v>
      </c>
      <c r="W7075" s="13"/>
      <c r="X7075" s="2">
        <v>42775</v>
      </c>
      <c r="Y7075">
        <v>169.2647</v>
      </c>
      <c r="AA7075" s="2">
        <v>42775</v>
      </c>
      <c r="AB7075">
        <v>2760</v>
      </c>
      <c r="AC7075">
        <f t="shared" si="997"/>
        <v>5.9042204242290008E-3</v>
      </c>
      <c r="AD7075">
        <f t="shared" si="992"/>
        <v>5.872500424229001E-3</v>
      </c>
      <c r="AE7075">
        <f>Sheet2!$B$17+Sheet2!$B$18*'Portfolio allocation'!K7075</f>
        <v>5.3061975381347212E-3</v>
      </c>
      <c r="AF7075">
        <f t="shared" si="998"/>
        <v>5.6630288609427985E-4</v>
      </c>
      <c r="AH7075" s="2">
        <v>42775</v>
      </c>
      <c r="AI7075">
        <v>2.3969999999999998</v>
      </c>
      <c r="AJ7075">
        <v>0.79300000000000004</v>
      </c>
      <c r="AK7075">
        <v>1.0664499999999999</v>
      </c>
      <c r="AR7075" s="3"/>
    </row>
    <row r="7076" spans="1:44" hidden="1" outlineLevel="1" x14ac:dyDescent="0.2">
      <c r="A7076" s="2">
        <v>42776</v>
      </c>
      <c r="B7076">
        <v>10.85</v>
      </c>
      <c r="E7076" s="2">
        <v>42776</v>
      </c>
      <c r="F7076">
        <v>2316.1</v>
      </c>
      <c r="G7076">
        <f t="shared" si="993"/>
        <v>3.5660587468098193E-3</v>
      </c>
      <c r="H7076" s="2">
        <v>42776</v>
      </c>
      <c r="I7076">
        <v>4435.42</v>
      </c>
      <c r="J7076">
        <f t="shared" si="994"/>
        <v>3.6249264606056375E-3</v>
      </c>
      <c r="K7076">
        <f t="shared" si="990"/>
        <v>3.5932064606056377E-3</v>
      </c>
      <c r="L7076">
        <v>5.4715047038612257E-3</v>
      </c>
      <c r="N7076" s="2">
        <v>42776</v>
      </c>
      <c r="O7076">
        <v>64</v>
      </c>
      <c r="Q7076" s="2">
        <v>42776</v>
      </c>
      <c r="R7076">
        <v>96727.19</v>
      </c>
      <c r="S7076" s="8">
        <f t="shared" si="995"/>
        <v>-9.3670714541571609E-4</v>
      </c>
      <c r="T7076" s="9">
        <f t="shared" si="991"/>
        <v>-9.6842714541571615E-4</v>
      </c>
      <c r="U7076" s="3">
        <f>Sheet1!$B$17+Sheet1!$B$18*'Portfolio allocation'!K7076</f>
        <v>4.6100163999231395E-3</v>
      </c>
      <c r="V7076" s="13">
        <f t="shared" si="996"/>
        <v>-5.5784435453388554E-3</v>
      </c>
      <c r="W7076" s="13"/>
      <c r="X7076" s="2">
        <v>42776</v>
      </c>
      <c r="Y7076">
        <v>170.6688</v>
      </c>
      <c r="AA7076" s="2">
        <v>42776</v>
      </c>
      <c r="AB7076">
        <v>2782.9</v>
      </c>
      <c r="AC7076">
        <f t="shared" si="997"/>
        <v>8.2971014492754236E-3</v>
      </c>
      <c r="AD7076">
        <f t="shared" si="992"/>
        <v>8.2651814492754241E-3</v>
      </c>
      <c r="AE7076">
        <f>Sheet2!$B$17+Sheet2!$B$18*'Portfolio allocation'!K7076</f>
        <v>3.2485578671226311E-3</v>
      </c>
      <c r="AF7076">
        <f t="shared" si="998"/>
        <v>5.0166235821527926E-3</v>
      </c>
      <c r="AH7076" s="2">
        <v>42776</v>
      </c>
      <c r="AI7076">
        <v>2.4089999999999998</v>
      </c>
      <c r="AJ7076">
        <v>0.79800000000000004</v>
      </c>
      <c r="AK7076">
        <v>1.0623499999999999</v>
      </c>
      <c r="AR7076" s="3"/>
    </row>
    <row r="7077" spans="1:44" hidden="1" outlineLevel="1" x14ac:dyDescent="0.2">
      <c r="A7077" s="2">
        <v>42779</v>
      </c>
      <c r="B7077">
        <v>11.07</v>
      </c>
      <c r="E7077" s="2">
        <v>42779</v>
      </c>
      <c r="F7077">
        <v>2328.25</v>
      </c>
      <c r="G7077">
        <f t="shared" si="993"/>
        <v>5.2458874832692626E-3</v>
      </c>
      <c r="H7077" s="2">
        <v>42779</v>
      </c>
      <c r="I7077">
        <v>4459.83</v>
      </c>
      <c r="J7077">
        <f t="shared" si="994"/>
        <v>5.5034247038612261E-3</v>
      </c>
      <c r="K7077">
        <f t="shared" si="990"/>
        <v>5.4715047038612257E-3</v>
      </c>
      <c r="L7077">
        <v>4.2616456413807789E-3</v>
      </c>
      <c r="N7077" s="2">
        <v>42779</v>
      </c>
      <c r="O7077">
        <v>64.72</v>
      </c>
      <c r="Q7077" s="2">
        <v>42779</v>
      </c>
      <c r="R7077">
        <v>97815.38</v>
      </c>
      <c r="S7077" s="8">
        <f t="shared" si="995"/>
        <v>1.1250094208257178E-2</v>
      </c>
      <c r="T7077" s="9">
        <f t="shared" si="991"/>
        <v>1.1218174208257178E-2</v>
      </c>
      <c r="U7077" s="3">
        <f>Sheet1!$B$17+Sheet1!$B$18*'Portfolio allocation'!K7077</f>
        <v>6.7648477469937716E-3</v>
      </c>
      <c r="V7077" s="13">
        <f t="shared" si="996"/>
        <v>4.4533264612634064E-3</v>
      </c>
      <c r="W7077" s="13"/>
      <c r="X7077" s="2">
        <v>42779</v>
      </c>
      <c r="Y7077">
        <v>171.31829999999999</v>
      </c>
      <c r="AA7077" s="2">
        <v>42779</v>
      </c>
      <c r="AB7077">
        <v>2793.49</v>
      </c>
      <c r="AC7077">
        <f t="shared" si="997"/>
        <v>3.8053828739803564E-3</v>
      </c>
      <c r="AD7077">
        <f t="shared" si="992"/>
        <v>3.7731428739803561E-3</v>
      </c>
      <c r="AE7077">
        <f>Sheet2!$B$17+Sheet2!$B$18*'Portfolio allocation'!K7077</f>
        <v>4.9187885847476508E-3</v>
      </c>
      <c r="AF7077">
        <f t="shared" si="998"/>
        <v>-1.1456457107672947E-3</v>
      </c>
      <c r="AH7077" s="2">
        <v>42779</v>
      </c>
      <c r="AI7077">
        <v>2.4340000000000002</v>
      </c>
      <c r="AJ7077">
        <v>0.80600000000000005</v>
      </c>
      <c r="AK7077">
        <v>1.0605500000000001</v>
      </c>
      <c r="AR7077" s="3"/>
    </row>
    <row r="7078" spans="1:44" hidden="1" outlineLevel="1" x14ac:dyDescent="0.2">
      <c r="A7078" s="2">
        <v>42780</v>
      </c>
      <c r="B7078">
        <v>10.74</v>
      </c>
      <c r="E7078" s="2">
        <v>42780</v>
      </c>
      <c r="F7078">
        <v>2337.58</v>
      </c>
      <c r="G7078">
        <f t="shared" si="993"/>
        <v>4.0073016213895141E-3</v>
      </c>
      <c r="H7078" s="2">
        <v>42780</v>
      </c>
      <c r="I7078">
        <v>4478.9799999999996</v>
      </c>
      <c r="J7078">
        <f t="shared" si="994"/>
        <v>4.2938856413807791E-3</v>
      </c>
      <c r="K7078">
        <f t="shared" si="990"/>
        <v>4.2616456413807789E-3</v>
      </c>
      <c r="L7078">
        <v>5.1041703743262877E-3</v>
      </c>
      <c r="N7078" s="2">
        <v>42780</v>
      </c>
      <c r="O7078">
        <v>64.569999999999993</v>
      </c>
      <c r="Q7078" s="2">
        <v>42780</v>
      </c>
      <c r="R7078">
        <v>98178.13</v>
      </c>
      <c r="S7078" s="8">
        <f t="shared" si="995"/>
        <v>3.7085170041766258E-3</v>
      </c>
      <c r="T7078" s="9">
        <f t="shared" si="991"/>
        <v>3.6762770041766256E-3</v>
      </c>
      <c r="U7078" s="3">
        <f>Sheet1!$B$17+Sheet1!$B$18*'Portfolio allocation'!K7078</f>
        <v>5.3768667686100308E-3</v>
      </c>
      <c r="V7078" s="13">
        <f t="shared" si="996"/>
        <v>-1.7005897644334052E-3</v>
      </c>
      <c r="W7078" s="13"/>
      <c r="X7078" s="2">
        <v>42780</v>
      </c>
      <c r="Y7078">
        <v>172.0538</v>
      </c>
      <c r="AA7078" s="2">
        <v>42780</v>
      </c>
      <c r="AB7078">
        <v>2805.48</v>
      </c>
      <c r="AC7078">
        <f t="shared" si="997"/>
        <v>4.2921220408880245E-3</v>
      </c>
      <c r="AD7078">
        <f t="shared" si="992"/>
        <v>4.2589620408880246E-3</v>
      </c>
      <c r="AE7078">
        <f>Sheet2!$B$17+Sheet2!$B$18*'Portfolio allocation'!K7078</f>
        <v>3.8429510400937381E-3</v>
      </c>
      <c r="AF7078">
        <f t="shared" si="998"/>
        <v>4.160110007942865E-4</v>
      </c>
      <c r="AH7078" s="2">
        <v>42780</v>
      </c>
      <c r="AI7078">
        <v>2.4700000000000002</v>
      </c>
      <c r="AJ7078">
        <v>0.82899999999999996</v>
      </c>
      <c r="AK7078">
        <v>1.0564</v>
      </c>
      <c r="AR7078" s="3"/>
    </row>
    <row r="7079" spans="1:44" hidden="1" outlineLevel="1" x14ac:dyDescent="0.2">
      <c r="A7079" s="2">
        <v>42781</v>
      </c>
      <c r="B7079">
        <v>11.97</v>
      </c>
      <c r="E7079" s="2">
        <v>42781</v>
      </c>
      <c r="F7079">
        <v>2349.25</v>
      </c>
      <c r="G7079">
        <f t="shared" si="993"/>
        <v>4.9923425080640182E-3</v>
      </c>
      <c r="H7079" s="2">
        <v>42781</v>
      </c>
      <c r="I7079">
        <v>4501.99</v>
      </c>
      <c r="J7079">
        <f t="shared" si="994"/>
        <v>5.1373303743262877E-3</v>
      </c>
      <c r="K7079">
        <f t="shared" si="990"/>
        <v>5.1041703743262877E-3</v>
      </c>
      <c r="L7079">
        <v>-7.9524529961185299E-4</v>
      </c>
      <c r="N7079" s="2">
        <v>42781</v>
      </c>
      <c r="O7079">
        <v>64.53</v>
      </c>
      <c r="Q7079" s="2">
        <v>42781</v>
      </c>
      <c r="R7079">
        <v>98117.31</v>
      </c>
      <c r="S7079" s="8">
        <f t="shared" si="995"/>
        <v>-6.1948623384866508E-4</v>
      </c>
      <c r="T7079" s="9">
        <f t="shared" si="991"/>
        <v>-6.5264623384866504E-4</v>
      </c>
      <c r="U7079" s="3">
        <f>Sheet1!$B$17+Sheet1!$B$18*'Portfolio allocation'!K7079</f>
        <v>6.3434324946613704E-3</v>
      </c>
      <c r="V7079" s="13">
        <f t="shared" si="996"/>
        <v>-6.9960787285100355E-3</v>
      </c>
      <c r="W7079" s="13"/>
      <c r="X7079" s="2">
        <v>42781</v>
      </c>
      <c r="Y7079">
        <v>173.5343</v>
      </c>
      <c r="AA7079" s="2">
        <v>42781</v>
      </c>
      <c r="AB7079">
        <v>2829.62</v>
      </c>
      <c r="AC7079">
        <f t="shared" si="997"/>
        <v>8.6045881631662269E-3</v>
      </c>
      <c r="AD7079">
        <f t="shared" si="992"/>
        <v>8.5712281631662272E-3</v>
      </c>
      <c r="AE7079">
        <f>Sheet2!$B$17+Sheet2!$B$18*'Portfolio allocation'!K7079</f>
        <v>4.5921455273788539E-3</v>
      </c>
      <c r="AF7079">
        <f t="shared" si="998"/>
        <v>3.9790826357873734E-3</v>
      </c>
      <c r="AH7079" s="2">
        <v>42781</v>
      </c>
      <c r="AI7079">
        <v>2.5019999999999998</v>
      </c>
      <c r="AJ7079">
        <v>0.83399999999999996</v>
      </c>
      <c r="AK7079">
        <v>1.05735</v>
      </c>
      <c r="AR7079" s="3"/>
    </row>
    <row r="7080" spans="1:44" hidden="1" outlineLevel="1" x14ac:dyDescent="0.2">
      <c r="A7080" s="2">
        <v>42782</v>
      </c>
      <c r="B7080">
        <v>11.76</v>
      </c>
      <c r="E7080" s="2">
        <v>42782</v>
      </c>
      <c r="F7080">
        <v>2347.2199999999998</v>
      </c>
      <c r="G7080">
        <f t="shared" si="993"/>
        <v>-8.641055656061214E-4</v>
      </c>
      <c r="H7080" s="2">
        <v>42782</v>
      </c>
      <c r="I7080">
        <v>4498.5600000000004</v>
      </c>
      <c r="J7080">
        <f t="shared" si="994"/>
        <v>-7.6188529961185303E-4</v>
      </c>
      <c r="K7080">
        <f t="shared" si="990"/>
        <v>-7.9524529961185299E-4</v>
      </c>
      <c r="L7080">
        <v>1.6662012405745628E-3</v>
      </c>
      <c r="N7080" s="2">
        <v>42782</v>
      </c>
      <c r="O7080">
        <v>64.52</v>
      </c>
      <c r="Q7080" s="2">
        <v>42782</v>
      </c>
      <c r="R7080">
        <v>98102.13</v>
      </c>
      <c r="S7080" s="8">
        <f t="shared" si="995"/>
        <v>-1.5471276169309878E-4</v>
      </c>
      <c r="T7080" s="9">
        <f t="shared" si="991"/>
        <v>-1.8807276169309877E-4</v>
      </c>
      <c r="U7080" s="3">
        <f>Sheet1!$B$17+Sheet1!$B$18*'Portfolio allocation'!K7080</f>
        <v>-4.2452667755615348E-4</v>
      </c>
      <c r="V7080" s="13">
        <f t="shared" si="996"/>
        <v>2.3645391586305471E-4</v>
      </c>
      <c r="W7080" s="13"/>
      <c r="X7080" s="2">
        <v>42782</v>
      </c>
      <c r="Y7080">
        <v>173.2955</v>
      </c>
      <c r="AA7080" s="2">
        <v>42782</v>
      </c>
      <c r="AB7080">
        <v>2825.73</v>
      </c>
      <c r="AC7080">
        <f t="shared" si="997"/>
        <v>-1.3747428983396093E-3</v>
      </c>
      <c r="AD7080">
        <f t="shared" si="992"/>
        <v>-1.4068628983396093E-3</v>
      </c>
      <c r="AE7080">
        <f>Sheet2!$B$17+Sheet2!$B$18*'Portfolio allocation'!K7080</f>
        <v>-6.5376539759303309E-4</v>
      </c>
      <c r="AF7080">
        <f t="shared" si="998"/>
        <v>-7.5309750074657625E-4</v>
      </c>
      <c r="AH7080" s="2">
        <v>42782</v>
      </c>
      <c r="AI7080">
        <v>2.4500000000000002</v>
      </c>
      <c r="AJ7080">
        <v>0.80300000000000005</v>
      </c>
      <c r="AK7080">
        <v>1.0670999999999999</v>
      </c>
      <c r="AR7080" s="3"/>
    </row>
    <row r="7081" spans="1:44" hidden="1" outlineLevel="1" x14ac:dyDescent="0.2">
      <c r="A7081" s="2">
        <v>42783</v>
      </c>
      <c r="B7081">
        <v>11.49</v>
      </c>
      <c r="E7081" s="2">
        <v>42783</v>
      </c>
      <c r="F7081">
        <v>2351.16</v>
      </c>
      <c r="G7081">
        <f t="shared" si="993"/>
        <v>1.6785814708464297E-3</v>
      </c>
      <c r="H7081" s="2">
        <v>42783</v>
      </c>
      <c r="I7081">
        <v>4506.2</v>
      </c>
      <c r="J7081">
        <f t="shared" si="994"/>
        <v>1.6983212405745629E-3</v>
      </c>
      <c r="K7081">
        <f t="shared" si="990"/>
        <v>1.6662012405745628E-3</v>
      </c>
      <c r="L7081">
        <v>-3.2320000000000002E-5</v>
      </c>
      <c r="N7081" s="2">
        <v>42783</v>
      </c>
      <c r="O7081">
        <v>64.62</v>
      </c>
      <c r="Q7081" s="2">
        <v>42783</v>
      </c>
      <c r="R7081">
        <v>98254.13</v>
      </c>
      <c r="S7081" s="8">
        <f t="shared" si="995"/>
        <v>1.5494057060738697E-3</v>
      </c>
      <c r="T7081" s="9">
        <f t="shared" si="991"/>
        <v>1.5172857060738697E-3</v>
      </c>
      <c r="U7081" s="3">
        <f>Sheet1!$B$17+Sheet1!$B$18*'Portfolio allocation'!K7081</f>
        <v>2.3993071746967239E-3</v>
      </c>
      <c r="V7081" s="13">
        <f t="shared" si="996"/>
        <v>-8.8202146862285426E-4</v>
      </c>
      <c r="W7081" s="13"/>
      <c r="X7081" s="2">
        <v>42783</v>
      </c>
      <c r="Y7081">
        <v>172.56960000000001</v>
      </c>
      <c r="AA7081" s="2">
        <v>42783</v>
      </c>
      <c r="AB7081">
        <v>2813.89</v>
      </c>
      <c r="AC7081">
        <f t="shared" si="997"/>
        <v>-4.1900676993201769E-3</v>
      </c>
      <c r="AD7081">
        <f t="shared" si="992"/>
        <v>-4.2223876993201766E-3</v>
      </c>
      <c r="AE7081">
        <f>Sheet2!$B$17+Sheet2!$B$18*'Portfolio allocation'!K7081</f>
        <v>1.5350156631214842E-3</v>
      </c>
      <c r="AF7081">
        <f t="shared" si="998"/>
        <v>-5.7574033624416612E-3</v>
      </c>
      <c r="AH7081" s="2">
        <v>42783</v>
      </c>
      <c r="AI7081">
        <v>2.4249999999999998</v>
      </c>
      <c r="AJ7081">
        <v>0.80800000000000005</v>
      </c>
      <c r="AK7081">
        <v>1.0629500000000001</v>
      </c>
      <c r="AR7081" s="3"/>
    </row>
    <row r="7082" spans="1:44" hidden="1" outlineLevel="1" x14ac:dyDescent="0.2">
      <c r="A7082" s="2">
        <v>42786</v>
      </c>
      <c r="B7082">
        <v>11.49</v>
      </c>
      <c r="E7082" s="2">
        <v>42786</v>
      </c>
      <c r="F7082">
        <v>2351.16</v>
      </c>
      <c r="G7082">
        <f t="shared" si="993"/>
        <v>0</v>
      </c>
      <c r="H7082" s="2">
        <v>42786</v>
      </c>
      <c r="I7082">
        <v>4506.2</v>
      </c>
      <c r="J7082">
        <f t="shared" si="994"/>
        <v>0</v>
      </c>
      <c r="K7082">
        <f t="shared" si="990"/>
        <v>-3.2320000000000002E-5</v>
      </c>
      <c r="L7082">
        <v>6.0171229896587046E-3</v>
      </c>
      <c r="N7082" s="2">
        <v>42786</v>
      </c>
      <c r="O7082">
        <v>64.62</v>
      </c>
      <c r="Q7082" s="2">
        <v>42786</v>
      </c>
      <c r="R7082">
        <v>98254.13</v>
      </c>
      <c r="S7082" s="8">
        <f t="shared" si="995"/>
        <v>0</v>
      </c>
      <c r="T7082" s="9">
        <f t="shared" si="991"/>
        <v>-3.2320000000000002E-5</v>
      </c>
      <c r="U7082" s="3">
        <f>Sheet1!$B$17+Sheet1!$B$18*'Portfolio allocation'!K7082</f>
        <v>4.5072056125690618E-4</v>
      </c>
      <c r="V7082" s="13">
        <f t="shared" si="996"/>
        <v>-4.830405612569062E-4</v>
      </c>
      <c r="W7082" s="13"/>
      <c r="X7082" s="2">
        <v>42786</v>
      </c>
      <c r="Y7082">
        <v>172.56960000000001</v>
      </c>
      <c r="AA7082" s="2">
        <v>42786</v>
      </c>
      <c r="AB7082">
        <v>2813.89</v>
      </c>
      <c r="AC7082">
        <f t="shared" si="997"/>
        <v>0</v>
      </c>
      <c r="AD7082">
        <f t="shared" si="992"/>
        <v>-3.2320000000000002E-5</v>
      </c>
      <c r="AE7082">
        <f>Sheet2!$B$17+Sheet2!$B$18*'Portfolio allocation'!K7082</f>
        <v>2.4647242806585689E-5</v>
      </c>
      <c r="AF7082">
        <f t="shared" si="998"/>
        <v>-5.6967242806585695E-5</v>
      </c>
      <c r="AH7082" s="2">
        <v>42786</v>
      </c>
      <c r="AI7082">
        <v>2.4249999999999998</v>
      </c>
      <c r="AJ7082">
        <v>0.80800000000000005</v>
      </c>
      <c r="AK7082">
        <v>1.0621</v>
      </c>
      <c r="AR7082" s="3"/>
    </row>
    <row r="7083" spans="1:44" hidden="1" outlineLevel="1" x14ac:dyDescent="0.2">
      <c r="A7083" s="2">
        <v>42787</v>
      </c>
      <c r="B7083">
        <v>11.57</v>
      </c>
      <c r="E7083" s="2">
        <v>42787</v>
      </c>
      <c r="F7083">
        <v>2365.38</v>
      </c>
      <c r="G7083">
        <f t="shared" si="993"/>
        <v>6.0480783953453798E-3</v>
      </c>
      <c r="H7083" s="2">
        <v>42787</v>
      </c>
      <c r="I7083">
        <v>4533.46</v>
      </c>
      <c r="J7083">
        <f t="shared" si="994"/>
        <v>6.0494429896587043E-3</v>
      </c>
      <c r="K7083">
        <f t="shared" si="990"/>
        <v>6.0171229896587046E-3</v>
      </c>
      <c r="L7083">
        <v>-1.0225335031520989E-3</v>
      </c>
      <c r="N7083" s="2">
        <v>42787</v>
      </c>
      <c r="O7083">
        <v>64.489999999999995</v>
      </c>
      <c r="Q7083" s="2">
        <v>42787</v>
      </c>
      <c r="R7083">
        <v>98056.5</v>
      </c>
      <c r="S7083" s="8">
        <f t="shared" si="995"/>
        <v>-2.0114167211088274E-3</v>
      </c>
      <c r="T7083" s="9">
        <f t="shared" si="991"/>
        <v>-2.0437367211088276E-3</v>
      </c>
      <c r="U7083" s="3">
        <f>Sheet1!$B$17+Sheet1!$B$18*'Portfolio allocation'!K7083</f>
        <v>7.3907948722668725E-3</v>
      </c>
      <c r="V7083" s="13">
        <f t="shared" si="996"/>
        <v>-9.4345315933757005E-3</v>
      </c>
      <c r="W7083" s="13"/>
      <c r="X7083" s="2">
        <v>42787</v>
      </c>
      <c r="Y7083">
        <v>172.17789999999999</v>
      </c>
      <c r="AA7083" s="2">
        <v>42787</v>
      </c>
      <c r="AB7083">
        <v>2807.5</v>
      </c>
      <c r="AC7083">
        <f t="shared" si="997"/>
        <v>-2.2708776817856879E-3</v>
      </c>
      <c r="AD7083">
        <f t="shared" si="992"/>
        <v>-2.302997681785688E-3</v>
      </c>
      <c r="AE7083">
        <f>Sheet2!$B$17+Sheet2!$B$18*'Portfolio allocation'!K7083</f>
        <v>5.4039662844601937E-3</v>
      </c>
      <c r="AF7083">
        <f t="shared" si="998"/>
        <v>-7.7069639662458818E-3</v>
      </c>
      <c r="AH7083" s="2">
        <v>42787</v>
      </c>
      <c r="AI7083">
        <v>2.4289999999999998</v>
      </c>
      <c r="AJ7083">
        <v>0.80300000000000005</v>
      </c>
      <c r="AK7083">
        <v>1.05365</v>
      </c>
      <c r="AR7083" s="3"/>
    </row>
    <row r="7084" spans="1:44" hidden="1" outlineLevel="1" x14ac:dyDescent="0.2">
      <c r="A7084" s="2">
        <v>42788</v>
      </c>
      <c r="B7084">
        <v>11.74</v>
      </c>
      <c r="E7084" s="2">
        <v>42788</v>
      </c>
      <c r="F7084">
        <v>2362.8200000000002</v>
      </c>
      <c r="G7084">
        <f t="shared" si="993"/>
        <v>-1.0822785345272479E-3</v>
      </c>
      <c r="H7084" s="2">
        <v>42788</v>
      </c>
      <c r="I7084">
        <v>4528.97</v>
      </c>
      <c r="J7084">
        <f t="shared" si="994"/>
        <v>-9.9041350315209886E-4</v>
      </c>
      <c r="K7084">
        <f t="shared" si="990"/>
        <v>-1.0225335031520989E-3</v>
      </c>
      <c r="L7084">
        <v>5.0233782957279517E-4</v>
      </c>
      <c r="N7084" s="2">
        <v>42788</v>
      </c>
      <c r="O7084">
        <v>64.36</v>
      </c>
      <c r="Q7084" s="2">
        <v>42788</v>
      </c>
      <c r="R7084">
        <v>97858.81</v>
      </c>
      <c r="S7084" s="8">
        <f t="shared" si="995"/>
        <v>-2.0160825646439173E-3</v>
      </c>
      <c r="T7084" s="9">
        <f t="shared" si="991"/>
        <v>-2.0482025646439174E-3</v>
      </c>
      <c r="U7084" s="3">
        <f>Sheet1!$B$17+Sheet1!$B$18*'Portfolio allocation'!K7084</f>
        <v>-6.8527746490661969E-4</v>
      </c>
      <c r="V7084" s="13">
        <f t="shared" si="996"/>
        <v>-1.3629250997372977E-3</v>
      </c>
      <c r="W7084" s="13"/>
      <c r="X7084" s="2">
        <v>42788</v>
      </c>
      <c r="Y7084">
        <v>173.02799999999999</v>
      </c>
      <c r="AA7084" s="2">
        <v>42788</v>
      </c>
      <c r="AB7084">
        <v>2821.36</v>
      </c>
      <c r="AC7084">
        <f t="shared" si="997"/>
        <v>4.9367764915404511E-3</v>
      </c>
      <c r="AD7084">
        <f t="shared" si="992"/>
        <v>4.9047764915404512E-3</v>
      </c>
      <c r="AE7084">
        <f>Sheet2!$B$17+Sheet2!$B$18*'Portfolio allocation'!K7084</f>
        <v>-8.5587586682753453E-4</v>
      </c>
      <c r="AF7084">
        <f t="shared" si="998"/>
        <v>5.7606523583679861E-3</v>
      </c>
      <c r="AH7084" s="2">
        <v>42788</v>
      </c>
      <c r="AI7084">
        <v>2.4180000000000001</v>
      </c>
      <c r="AJ7084">
        <v>0.8</v>
      </c>
      <c r="AK7084">
        <v>1.0543499999999999</v>
      </c>
      <c r="AR7084" s="3"/>
    </row>
    <row r="7085" spans="1:44" hidden="1" outlineLevel="1" x14ac:dyDescent="0.2">
      <c r="A7085" s="2">
        <v>42789</v>
      </c>
      <c r="B7085">
        <v>11.71</v>
      </c>
      <c r="E7085" s="2">
        <v>42789</v>
      </c>
      <c r="F7085">
        <v>2363.81</v>
      </c>
      <c r="G7085">
        <f t="shared" si="993"/>
        <v>4.1899086684549225E-4</v>
      </c>
      <c r="H7085" s="2">
        <v>42789</v>
      </c>
      <c r="I7085">
        <v>4531.3900000000003</v>
      </c>
      <c r="J7085">
        <f t="shared" si="994"/>
        <v>5.3433782957279519E-4</v>
      </c>
      <c r="K7085">
        <f t="shared" si="990"/>
        <v>5.0233782957279517E-4</v>
      </c>
      <c r="L7085">
        <v>1.7029670975130735E-3</v>
      </c>
      <c r="N7085" s="2">
        <v>42789</v>
      </c>
      <c r="O7085">
        <v>64.62</v>
      </c>
      <c r="Q7085" s="2">
        <v>42789</v>
      </c>
      <c r="R7085">
        <v>98254.13</v>
      </c>
      <c r="S7085" s="8">
        <f t="shared" si="995"/>
        <v>4.0396976010643737E-3</v>
      </c>
      <c r="T7085" s="9">
        <f t="shared" si="991"/>
        <v>4.0076976010643738E-3</v>
      </c>
      <c r="U7085" s="3">
        <f>Sheet1!$B$17+Sheet1!$B$18*'Portfolio allocation'!K7085</f>
        <v>1.0640935733741493E-3</v>
      </c>
      <c r="V7085" s="13">
        <f t="shared" si="996"/>
        <v>2.9436040276902245E-3</v>
      </c>
      <c r="W7085" s="13"/>
      <c r="X7085" s="2">
        <v>42789</v>
      </c>
      <c r="Y7085">
        <v>173.50559999999999</v>
      </c>
      <c r="AA7085" s="2">
        <v>42789</v>
      </c>
      <c r="AB7085">
        <v>2829.15</v>
      </c>
      <c r="AC7085">
        <f t="shared" si="997"/>
        <v>2.7610797629511463E-3</v>
      </c>
      <c r="AD7085">
        <f t="shared" si="992"/>
        <v>2.7294797629511462E-3</v>
      </c>
      <c r="AE7085">
        <f>Sheet2!$B$17+Sheet2!$B$18*'Portfolio allocation'!K7085</f>
        <v>5.0007862521761156E-4</v>
      </c>
      <c r="AF7085">
        <f t="shared" si="998"/>
        <v>2.2294011377335344E-3</v>
      </c>
      <c r="AH7085" s="2">
        <v>42789</v>
      </c>
      <c r="AI7085">
        <v>2.3879999999999999</v>
      </c>
      <c r="AJ7085">
        <v>0.79</v>
      </c>
      <c r="AK7085">
        <v>1.05925</v>
      </c>
      <c r="AR7085" s="3"/>
    </row>
    <row r="7086" spans="1:44" hidden="1" outlineLevel="1" x14ac:dyDescent="0.2">
      <c r="A7086" s="2">
        <v>42790</v>
      </c>
      <c r="B7086">
        <v>11.47</v>
      </c>
      <c r="E7086" s="2">
        <v>42790</v>
      </c>
      <c r="F7086">
        <v>2367.34</v>
      </c>
      <c r="G7086">
        <f t="shared" si="993"/>
        <v>1.493351834538359E-3</v>
      </c>
      <c r="H7086" s="2">
        <v>42790</v>
      </c>
      <c r="I7086">
        <v>4539.25</v>
      </c>
      <c r="J7086">
        <f t="shared" si="994"/>
        <v>1.7345670975130734E-3</v>
      </c>
      <c r="K7086">
        <f t="shared" si="990"/>
        <v>1.7029670975130735E-3</v>
      </c>
      <c r="L7086">
        <v>1.1277817370710685E-3</v>
      </c>
      <c r="N7086" s="2">
        <v>42790</v>
      </c>
      <c r="O7086">
        <v>64.62</v>
      </c>
      <c r="Q7086" s="2">
        <v>42790</v>
      </c>
      <c r="R7086">
        <v>98254.13</v>
      </c>
      <c r="S7086" s="8">
        <f t="shared" si="995"/>
        <v>0</v>
      </c>
      <c r="T7086" s="9">
        <f t="shared" si="991"/>
        <v>-3.1600000000000002E-5</v>
      </c>
      <c r="U7086" s="3">
        <f>Sheet1!$B$17+Sheet1!$B$18*'Portfolio allocation'!K7086</f>
        <v>2.4414858975473084E-3</v>
      </c>
      <c r="V7086" s="13">
        <f t="shared" si="996"/>
        <v>-2.4730858975473085E-3</v>
      </c>
      <c r="W7086" s="13"/>
      <c r="X7086" s="2">
        <v>42790</v>
      </c>
      <c r="Y7086">
        <v>173.2191</v>
      </c>
      <c r="AA7086" s="2">
        <v>42790</v>
      </c>
      <c r="AB7086">
        <v>2824.48</v>
      </c>
      <c r="AC7086">
        <f t="shared" si="997"/>
        <v>-1.6506724634607339E-3</v>
      </c>
      <c r="AD7086">
        <f t="shared" si="992"/>
        <v>-1.6816724634607339E-3</v>
      </c>
      <c r="AE7086">
        <f>Sheet2!$B$17+Sheet2!$B$18*'Portfolio allocation'!K7086</f>
        <v>1.5677088010930518E-3</v>
      </c>
      <c r="AF7086">
        <f t="shared" si="998"/>
        <v>-3.249381264553786E-3</v>
      </c>
      <c r="AH7086" s="2">
        <v>42790</v>
      </c>
      <c r="AI7086">
        <v>2.3170000000000002</v>
      </c>
      <c r="AJ7086">
        <v>0.77500000000000002</v>
      </c>
      <c r="AK7086">
        <v>1.0569</v>
      </c>
      <c r="AR7086" s="3"/>
    </row>
    <row r="7087" spans="1:44" hidden="1" outlineLevel="1" x14ac:dyDescent="0.2">
      <c r="A7087" s="2">
        <v>42793</v>
      </c>
      <c r="B7087">
        <v>12.09</v>
      </c>
      <c r="E7087" s="2">
        <v>42793</v>
      </c>
      <c r="F7087">
        <v>2369.75</v>
      </c>
      <c r="G7087">
        <f t="shared" si="993"/>
        <v>1.018020225231675E-3</v>
      </c>
      <c r="H7087" s="2">
        <v>42793</v>
      </c>
      <c r="I7087">
        <v>4544.51</v>
      </c>
      <c r="J7087">
        <f t="shared" si="994"/>
        <v>1.1587817370710685E-3</v>
      </c>
      <c r="K7087">
        <f t="shared" si="990"/>
        <v>1.1277817370710685E-3</v>
      </c>
      <c r="L7087">
        <v>-2.5794095013103365E-3</v>
      </c>
      <c r="N7087" s="2">
        <v>42793</v>
      </c>
      <c r="O7087">
        <v>64.23</v>
      </c>
      <c r="Q7087" s="2">
        <v>42793</v>
      </c>
      <c r="R7087">
        <v>97661.13</v>
      </c>
      <c r="S7087" s="8">
        <f t="shared" si="995"/>
        <v>-6.0353697091409808E-3</v>
      </c>
      <c r="T7087" s="9">
        <f t="shared" si="991"/>
        <v>-6.0663697091409806E-3</v>
      </c>
      <c r="U7087" s="3">
        <f>Sheet1!$B$17+Sheet1!$B$18*'Portfolio allocation'!K7087</f>
        <v>1.7816186749126874E-3</v>
      </c>
      <c r="V7087" s="13">
        <f t="shared" si="996"/>
        <v>-7.8479883840536675E-3</v>
      </c>
      <c r="W7087" s="13"/>
      <c r="X7087" s="2">
        <v>42793</v>
      </c>
      <c r="Y7087">
        <v>171.35650000000001</v>
      </c>
      <c r="AA7087" s="2">
        <v>42793</v>
      </c>
      <c r="AB7087">
        <v>2794.11</v>
      </c>
      <c r="AC7087">
        <f t="shared" si="997"/>
        <v>-1.0752421684699476E-2</v>
      </c>
      <c r="AD7087">
        <f t="shared" si="992"/>
        <v>-1.0783701684699476E-2</v>
      </c>
      <c r="AE7087">
        <f>Sheet2!$B$17+Sheet2!$B$18*'Portfolio allocation'!K7087</f>
        <v>1.0562393042822991E-3</v>
      </c>
      <c r="AF7087">
        <f t="shared" si="998"/>
        <v>-1.1839940988981775E-2</v>
      </c>
      <c r="AH7087" s="2">
        <v>42793</v>
      </c>
      <c r="AI7087">
        <v>2.367</v>
      </c>
      <c r="AJ7087">
        <v>0.78200000000000003</v>
      </c>
      <c r="AK7087">
        <v>1.06125</v>
      </c>
      <c r="AR7087" s="3"/>
    </row>
    <row r="7088" spans="1:44" hidden="1" outlineLevel="1" x14ac:dyDescent="0.2">
      <c r="A7088" s="2">
        <v>42794</v>
      </c>
      <c r="B7088">
        <v>12.92</v>
      </c>
      <c r="E7088" s="2">
        <v>42794</v>
      </c>
      <c r="F7088">
        <v>2363.64</v>
      </c>
      <c r="G7088">
        <f t="shared" si="993"/>
        <v>-2.5783310475788745E-3</v>
      </c>
      <c r="H7088" s="2">
        <v>42794</v>
      </c>
      <c r="I7088">
        <v>4532.93</v>
      </c>
      <c r="J7088">
        <f t="shared" si="994"/>
        <v>-2.5481295013103367E-3</v>
      </c>
      <c r="K7088">
        <f t="shared" si="990"/>
        <v>-2.5794095013103365E-3</v>
      </c>
      <c r="L7088">
        <v>1.3822173790462054E-2</v>
      </c>
      <c r="N7088" s="2">
        <v>42794</v>
      </c>
      <c r="O7088">
        <v>63.98</v>
      </c>
      <c r="Q7088" s="2">
        <v>42794</v>
      </c>
      <c r="R7088">
        <v>97281</v>
      </c>
      <c r="S7088" s="8">
        <f t="shared" si="995"/>
        <v>-3.8923366952645644E-3</v>
      </c>
      <c r="T7088" s="9">
        <f t="shared" si="991"/>
        <v>-3.9236166952645642E-3</v>
      </c>
      <c r="U7088" s="3">
        <f>Sheet1!$B$17+Sheet1!$B$18*'Portfolio allocation'!K7088</f>
        <v>-2.4713650664786061E-3</v>
      </c>
      <c r="V7088" s="13">
        <f t="shared" si="996"/>
        <v>-1.4522516287859581E-3</v>
      </c>
      <c r="W7088" s="13"/>
      <c r="X7088" s="2">
        <v>42794</v>
      </c>
      <c r="Y7088">
        <v>171.7577</v>
      </c>
      <c r="AA7088" s="2">
        <v>42794</v>
      </c>
      <c r="AB7088">
        <v>2800.65</v>
      </c>
      <c r="AC7088">
        <f t="shared" si="997"/>
        <v>2.340637984904026E-3</v>
      </c>
      <c r="AD7088">
        <f t="shared" si="992"/>
        <v>2.3086379849040261E-3</v>
      </c>
      <c r="AE7088">
        <f>Sheet2!$B$17+Sheet2!$B$18*'Portfolio allocation'!K7088</f>
        <v>-2.2402897238888719E-3</v>
      </c>
      <c r="AF7088">
        <f t="shared" si="998"/>
        <v>4.548927708792898E-3</v>
      </c>
      <c r="AH7088" s="2">
        <v>42794</v>
      </c>
      <c r="AI7088">
        <v>2.3580000000000001</v>
      </c>
      <c r="AJ7088">
        <v>0.8</v>
      </c>
      <c r="AK7088">
        <v>1.0626</v>
      </c>
      <c r="AR7088" s="3"/>
    </row>
    <row r="7089" spans="1:44" hidden="1" outlineLevel="1" x14ac:dyDescent="0.2">
      <c r="A7089" s="2">
        <v>42795</v>
      </c>
      <c r="B7089">
        <v>12.54</v>
      </c>
      <c r="E7089" s="2">
        <v>42795</v>
      </c>
      <c r="F7089">
        <v>2395.96</v>
      </c>
      <c r="G7089">
        <f t="shared" si="993"/>
        <v>1.3673825117192173E-2</v>
      </c>
      <c r="H7089" s="2">
        <v>42795</v>
      </c>
      <c r="I7089">
        <v>4595.7299999999996</v>
      </c>
      <c r="J7089">
        <f t="shared" si="994"/>
        <v>1.3854173790462054E-2</v>
      </c>
      <c r="K7089">
        <f t="shared" si="990"/>
        <v>1.3822173790462054E-2</v>
      </c>
      <c r="L7089">
        <v>-5.8162377208407475E-3</v>
      </c>
      <c r="N7089" s="2">
        <v>42795</v>
      </c>
      <c r="O7089">
        <v>64.94</v>
      </c>
      <c r="Q7089" s="2">
        <v>42795</v>
      </c>
      <c r="R7089">
        <v>98740.69</v>
      </c>
      <c r="S7089" s="8">
        <f t="shared" si="995"/>
        <v>1.5004882762307048E-2</v>
      </c>
      <c r="T7089" s="9">
        <f t="shared" si="991"/>
        <v>1.4972882762307047E-2</v>
      </c>
      <c r="U7089" s="3">
        <f>Sheet1!$B$17+Sheet1!$B$18*'Portfolio allocation'!K7089</f>
        <v>1.6344946957240748E-2</v>
      </c>
      <c r="V7089" s="13">
        <f t="shared" si="996"/>
        <v>-1.3720641949337004E-3</v>
      </c>
      <c r="W7089" s="13"/>
      <c r="X7089" s="2">
        <v>42795</v>
      </c>
      <c r="Y7089">
        <v>173.79220000000001</v>
      </c>
      <c r="AA7089" s="2">
        <v>42795</v>
      </c>
      <c r="AB7089">
        <v>2833.82</v>
      </c>
      <c r="AC7089">
        <f t="shared" si="997"/>
        <v>1.1843679145912667E-2</v>
      </c>
      <c r="AD7089">
        <f t="shared" si="992"/>
        <v>1.1806719145912666E-2</v>
      </c>
      <c r="AE7089">
        <f>Sheet2!$B$17+Sheet2!$B$18*'Portfolio allocation'!K7089</f>
        <v>1.2344416581389754E-2</v>
      </c>
      <c r="AF7089">
        <f t="shared" si="998"/>
        <v>-5.3769743547708859E-4</v>
      </c>
      <c r="AH7089" s="2">
        <v>42795</v>
      </c>
      <c r="AI7089">
        <v>2.4620000000000002</v>
      </c>
      <c r="AJ7089">
        <v>0.92400000000000004</v>
      </c>
      <c r="AK7089">
        <v>1.0556000000000001</v>
      </c>
      <c r="AR7089" s="3"/>
    </row>
    <row r="7090" spans="1:44" hidden="1" outlineLevel="1" x14ac:dyDescent="0.2">
      <c r="A7090" s="2">
        <v>42796</v>
      </c>
      <c r="B7090">
        <v>11.81</v>
      </c>
      <c r="E7090" s="2">
        <v>42796</v>
      </c>
      <c r="F7090">
        <v>2381.92</v>
      </c>
      <c r="G7090">
        <f t="shared" si="993"/>
        <v>-5.8598641045760624E-3</v>
      </c>
      <c r="H7090" s="2">
        <v>42796</v>
      </c>
      <c r="I7090">
        <v>4569.17</v>
      </c>
      <c r="J7090">
        <f t="shared" si="994"/>
        <v>-5.7792777208407475E-3</v>
      </c>
      <c r="K7090">
        <f t="shared" si="990"/>
        <v>-5.8162377208407475E-3</v>
      </c>
      <c r="L7090">
        <v>4.9270525491513031E-4</v>
      </c>
      <c r="N7090" s="2">
        <v>42796</v>
      </c>
      <c r="O7090">
        <v>64.010000000000005</v>
      </c>
      <c r="Q7090" s="2">
        <v>42796</v>
      </c>
      <c r="R7090">
        <v>97326.63</v>
      </c>
      <c r="S7090" s="8">
        <f t="shared" si="995"/>
        <v>-1.4320945093658888E-2</v>
      </c>
      <c r="T7090" s="9">
        <f t="shared" si="991"/>
        <v>-1.4357905093658889E-2</v>
      </c>
      <c r="U7090" s="3">
        <f>Sheet1!$B$17+Sheet1!$B$18*'Portfolio allocation'!K7090</f>
        <v>-6.1847364320598997E-3</v>
      </c>
      <c r="V7090" s="13">
        <f t="shared" si="996"/>
        <v>-8.1731686615989889E-3</v>
      </c>
      <c r="W7090" s="13"/>
      <c r="X7090" s="2">
        <v>42796</v>
      </c>
      <c r="Y7090">
        <v>172.4359</v>
      </c>
      <c r="AA7090" s="2">
        <v>42796</v>
      </c>
      <c r="AB7090">
        <v>2811.71</v>
      </c>
      <c r="AC7090">
        <f t="shared" si="997"/>
        <v>-7.8021892710193885E-3</v>
      </c>
      <c r="AD7090">
        <f t="shared" si="992"/>
        <v>-7.8413092710193887E-3</v>
      </c>
      <c r="AE7090">
        <f>Sheet2!$B$17+Sheet2!$B$18*'Portfolio allocation'!K7090</f>
        <v>-5.1185599556518181E-3</v>
      </c>
      <c r="AF7090">
        <f t="shared" si="998"/>
        <v>-2.7227493153675706E-3</v>
      </c>
      <c r="AH7090" s="2">
        <v>42796</v>
      </c>
      <c r="AI7090">
        <v>2.4889999999999999</v>
      </c>
      <c r="AJ7090">
        <v>0.97799999999999998</v>
      </c>
      <c r="AK7090">
        <v>1.0526500000000001</v>
      </c>
      <c r="AR7090" s="3"/>
    </row>
    <row r="7091" spans="1:44" hidden="1" outlineLevel="1" x14ac:dyDescent="0.2">
      <c r="A7091" s="2">
        <v>42797</v>
      </c>
      <c r="B7091">
        <v>10.96</v>
      </c>
      <c r="E7091" s="2">
        <v>42797</v>
      </c>
      <c r="F7091">
        <v>2383.12</v>
      </c>
      <c r="G7091">
        <f t="shared" si="993"/>
        <v>5.0379525760724242E-4</v>
      </c>
      <c r="H7091" s="2">
        <v>42797</v>
      </c>
      <c r="I7091">
        <v>4571.6000000000004</v>
      </c>
      <c r="J7091">
        <f t="shared" si="994"/>
        <v>5.3182525491513033E-4</v>
      </c>
      <c r="K7091">
        <f t="shared" si="990"/>
        <v>4.9270525491513031E-4</v>
      </c>
      <c r="L7091">
        <v>-3.2935979420772388E-3</v>
      </c>
      <c r="N7091" s="2">
        <v>42797</v>
      </c>
      <c r="O7091">
        <v>64.25</v>
      </c>
      <c r="Q7091" s="2">
        <v>42797</v>
      </c>
      <c r="R7091">
        <v>97691.56</v>
      </c>
      <c r="S7091" s="8">
        <f t="shared" si="995"/>
        <v>3.7495390521586902E-3</v>
      </c>
      <c r="T7091" s="9">
        <f t="shared" si="991"/>
        <v>3.7104190521586901E-3</v>
      </c>
      <c r="U7091" s="3">
        <f>Sheet1!$B$17+Sheet1!$B$18*'Portfolio allocation'!K7091</f>
        <v>1.0530428396049703E-3</v>
      </c>
      <c r="V7091" s="13">
        <f t="shared" si="996"/>
        <v>2.6573762125537198E-3</v>
      </c>
      <c r="W7091" s="13"/>
      <c r="X7091" s="2">
        <v>42797</v>
      </c>
      <c r="Y7091">
        <v>171.97739999999999</v>
      </c>
      <c r="AA7091" s="2">
        <v>42797</v>
      </c>
      <c r="AB7091">
        <v>2804.23</v>
      </c>
      <c r="AC7091">
        <f t="shared" si="997"/>
        <v>-2.6603028050545818E-3</v>
      </c>
      <c r="AD7091">
        <f t="shared" si="992"/>
        <v>-2.6990228050545817E-3</v>
      </c>
      <c r="AE7091">
        <f>Sheet2!$B$17+Sheet2!$B$18*'Portfolio allocation'!K7091</f>
        <v>4.9151309408281029E-4</v>
      </c>
      <c r="AF7091">
        <f t="shared" si="998"/>
        <v>-3.1905358991373921E-3</v>
      </c>
      <c r="AH7091" s="2">
        <v>42797</v>
      </c>
      <c r="AI7091">
        <v>2.492</v>
      </c>
      <c r="AJ7091">
        <v>0.96799999999999997</v>
      </c>
      <c r="AK7091">
        <v>1.0562499999999999</v>
      </c>
      <c r="AR7091" s="3"/>
    </row>
    <row r="7092" spans="1:44" hidden="1" outlineLevel="1" x14ac:dyDescent="0.2">
      <c r="A7092" s="2">
        <v>42800</v>
      </c>
      <c r="B7092">
        <v>11.24</v>
      </c>
      <c r="E7092" s="2">
        <v>42800</v>
      </c>
      <c r="F7092">
        <v>2375.31</v>
      </c>
      <c r="G7092">
        <f t="shared" si="993"/>
        <v>-3.2772164221692712E-3</v>
      </c>
      <c r="H7092" s="2">
        <v>42800</v>
      </c>
      <c r="I7092">
        <v>4556.72</v>
      </c>
      <c r="J7092">
        <f t="shared" si="994"/>
        <v>-3.2548779420772389E-3</v>
      </c>
      <c r="K7092">
        <f t="shared" si="990"/>
        <v>-3.2935979420772388E-3</v>
      </c>
      <c r="L7092">
        <v>-2.8854656170227942E-3</v>
      </c>
      <c r="N7092" s="2">
        <v>42800</v>
      </c>
      <c r="O7092">
        <v>64.27</v>
      </c>
      <c r="Q7092" s="2">
        <v>42800</v>
      </c>
      <c r="R7092">
        <v>97722</v>
      </c>
      <c r="S7092" s="8">
        <f t="shared" si="995"/>
        <v>3.1159293597116111E-4</v>
      </c>
      <c r="T7092" s="9">
        <f t="shared" si="991"/>
        <v>2.728729359711611E-4</v>
      </c>
      <c r="U7092" s="3">
        <f>Sheet1!$B$17+Sheet1!$B$18*'Portfolio allocation'!K7092</f>
        <v>-3.29070014566848E-3</v>
      </c>
      <c r="V7092" s="13">
        <f t="shared" si="996"/>
        <v>3.5635730816396412E-3</v>
      </c>
      <c r="W7092" s="13"/>
      <c r="X7092" s="2">
        <v>42800</v>
      </c>
      <c r="Y7092">
        <v>172.3785</v>
      </c>
      <c r="AA7092" s="2">
        <v>42800</v>
      </c>
      <c r="AB7092">
        <v>2810.77</v>
      </c>
      <c r="AC7092">
        <f t="shared" si="997"/>
        <v>2.3321910114362243E-3</v>
      </c>
      <c r="AD7092">
        <f t="shared" si="992"/>
        <v>2.2930710114362242E-3</v>
      </c>
      <c r="AE7092">
        <f>Sheet2!$B$17+Sheet2!$B$18*'Portfolio allocation'!K7092</f>
        <v>-2.8753643060138363E-3</v>
      </c>
      <c r="AF7092">
        <f t="shared" si="998"/>
        <v>5.16843531745006E-3</v>
      </c>
      <c r="AH7092" s="2">
        <v>42800</v>
      </c>
      <c r="AI7092">
        <v>2.4929999999999999</v>
      </c>
      <c r="AJ7092">
        <v>0.97799999999999998</v>
      </c>
      <c r="AK7092">
        <v>1.0598000000000001</v>
      </c>
      <c r="AR7092" s="3"/>
    </row>
    <row r="7093" spans="1:44" hidden="1" outlineLevel="1" x14ac:dyDescent="0.2">
      <c r="A7093" s="2">
        <v>42801</v>
      </c>
      <c r="B7093">
        <v>11.45</v>
      </c>
      <c r="E7093" s="2">
        <v>42801</v>
      </c>
      <c r="F7093">
        <v>2368.39</v>
      </c>
      <c r="G7093">
        <f t="shared" si="993"/>
        <v>-2.9133039476952893E-3</v>
      </c>
      <c r="H7093" s="2">
        <v>42801</v>
      </c>
      <c r="I7093">
        <v>4543.75</v>
      </c>
      <c r="J7093">
        <f t="shared" si="994"/>
        <v>-2.8463456170227941E-3</v>
      </c>
      <c r="K7093">
        <f t="shared" si="990"/>
        <v>-2.8854656170227942E-3</v>
      </c>
      <c r="L7093">
        <v>-2.036188555708288E-3</v>
      </c>
      <c r="N7093" s="2">
        <v>42801</v>
      </c>
      <c r="O7093">
        <v>64.400000000000006</v>
      </c>
      <c r="Q7093" s="2">
        <v>42801</v>
      </c>
      <c r="R7093">
        <v>97919.63</v>
      </c>
      <c r="S7093" s="8">
        <f t="shared" si="995"/>
        <v>2.0223695790098084E-3</v>
      </c>
      <c r="T7093" s="9">
        <f t="shared" si="991"/>
        <v>1.9832495790098083E-3</v>
      </c>
      <c r="U7093" s="3">
        <f>Sheet1!$B$17+Sheet1!$B$18*'Portfolio allocation'!K7093</f>
        <v>-2.8224803989173957E-3</v>
      </c>
      <c r="V7093" s="13">
        <f t="shared" si="996"/>
        <v>4.8057299779272044E-3</v>
      </c>
      <c r="W7093" s="13"/>
      <c r="X7093" s="2">
        <v>42801</v>
      </c>
      <c r="Y7093">
        <v>172.29259999999999</v>
      </c>
      <c r="AA7093" s="2">
        <v>42801</v>
      </c>
      <c r="AB7093">
        <v>2809.37</v>
      </c>
      <c r="AC7093">
        <f t="shared" si="997"/>
        <v>-4.980841548757331E-4</v>
      </c>
      <c r="AD7093">
        <f t="shared" si="992"/>
        <v>-5.3812415487573307E-4</v>
      </c>
      <c r="AE7093">
        <f>Sheet2!$B$17+Sheet2!$B$18*'Portfolio allocation'!K7093</f>
        <v>-2.5124426301780917E-3</v>
      </c>
      <c r="AF7093">
        <f t="shared" si="998"/>
        <v>1.9743184753023587E-3</v>
      </c>
      <c r="AH7093" s="2">
        <v>42801</v>
      </c>
      <c r="AI7093">
        <v>2.5110000000000001</v>
      </c>
      <c r="AJ7093">
        <v>1.0009999999999999</v>
      </c>
      <c r="AK7093">
        <v>1.0580499999999999</v>
      </c>
      <c r="AR7093" s="3"/>
    </row>
    <row r="7094" spans="1:44" hidden="1" outlineLevel="1" x14ac:dyDescent="0.2">
      <c r="A7094" s="2">
        <v>42802</v>
      </c>
      <c r="B7094">
        <v>11.86</v>
      </c>
      <c r="E7094" s="2">
        <v>42802</v>
      </c>
      <c r="F7094">
        <v>2362.98</v>
      </c>
      <c r="G7094">
        <f t="shared" si="993"/>
        <v>-2.2842521713062336E-3</v>
      </c>
      <c r="H7094" s="2">
        <v>42802</v>
      </c>
      <c r="I7094">
        <v>4534.68</v>
      </c>
      <c r="J7094">
        <f t="shared" si="994"/>
        <v>-1.9961485557082881E-3</v>
      </c>
      <c r="K7094">
        <f t="shared" si="990"/>
        <v>-2.036188555708288E-3</v>
      </c>
      <c r="L7094">
        <v>7.7044363562564391E-4</v>
      </c>
      <c r="N7094" s="2">
        <v>42802</v>
      </c>
      <c r="O7094">
        <v>64.989999999999995</v>
      </c>
      <c r="Q7094" s="2">
        <v>42802</v>
      </c>
      <c r="R7094">
        <v>98816.75</v>
      </c>
      <c r="S7094" s="8">
        <f t="shared" si="995"/>
        <v>9.1617993246093654E-3</v>
      </c>
      <c r="T7094" s="9">
        <f t="shared" si="991"/>
        <v>9.1217593246093655E-3</v>
      </c>
      <c r="U7094" s="3">
        <f>Sheet1!$B$17+Sheet1!$B$18*'Portfolio allocation'!K7094</f>
        <v>-1.8481682306343834E-3</v>
      </c>
      <c r="V7094" s="13">
        <f t="shared" si="996"/>
        <v>1.0969927555243749E-2</v>
      </c>
      <c r="W7094" s="13"/>
      <c r="X7094" s="2">
        <v>42802</v>
      </c>
      <c r="Y7094">
        <v>171.40430000000001</v>
      </c>
      <c r="AA7094" s="2">
        <v>42802</v>
      </c>
      <c r="AB7094">
        <v>2794.89</v>
      </c>
      <c r="AC7094">
        <f t="shared" si="997"/>
        <v>-5.1541804746260134E-3</v>
      </c>
      <c r="AD7094">
        <f t="shared" si="992"/>
        <v>-5.1952604746260131E-3</v>
      </c>
      <c r="AE7094">
        <f>Sheet2!$B$17+Sheet2!$B$18*'Portfolio allocation'!K7094</f>
        <v>-1.7572438002397858E-3</v>
      </c>
      <c r="AF7094">
        <f t="shared" si="998"/>
        <v>-3.4380166743862273E-3</v>
      </c>
      <c r="AH7094" s="2">
        <v>42802</v>
      </c>
      <c r="AI7094">
        <v>2.5510000000000002</v>
      </c>
      <c r="AJ7094">
        <v>1.0269999999999999</v>
      </c>
      <c r="AK7094">
        <v>1.0556000000000001</v>
      </c>
      <c r="AR7094" s="3"/>
    </row>
    <row r="7095" spans="1:44" hidden="1" outlineLevel="1" x14ac:dyDescent="0.2">
      <c r="A7095" s="2">
        <v>42803</v>
      </c>
      <c r="B7095">
        <v>12.3</v>
      </c>
      <c r="E7095" s="2">
        <v>42803</v>
      </c>
      <c r="F7095">
        <v>2364.87</v>
      </c>
      <c r="G7095">
        <f t="shared" si="993"/>
        <v>7.9983749333467635E-4</v>
      </c>
      <c r="H7095" s="2">
        <v>42803</v>
      </c>
      <c r="I7095">
        <v>4538.3599999999997</v>
      </c>
      <c r="J7095">
        <f t="shared" si="994"/>
        <v>8.1152363562564389E-4</v>
      </c>
      <c r="K7095">
        <f t="shared" si="990"/>
        <v>7.7044363562564391E-4</v>
      </c>
      <c r="L7095">
        <v>3.2461711786637608E-3</v>
      </c>
      <c r="N7095" s="2">
        <v>42803</v>
      </c>
      <c r="O7095">
        <v>64.73</v>
      </c>
      <c r="Q7095" s="2">
        <v>42803</v>
      </c>
      <c r="R7095">
        <v>98421.38</v>
      </c>
      <c r="S7095" s="8">
        <f t="shared" si="995"/>
        <v>-4.001042333410032E-3</v>
      </c>
      <c r="T7095" s="9">
        <f t="shared" si="991"/>
        <v>-4.0421223334100318E-3</v>
      </c>
      <c r="U7095" s="3">
        <f>Sheet1!$B$17+Sheet1!$B$18*'Portfolio allocation'!K7095</f>
        <v>1.3716713487826866E-3</v>
      </c>
      <c r="V7095" s="13">
        <f t="shared" si="996"/>
        <v>-5.4137936821927182E-3</v>
      </c>
      <c r="W7095" s="13"/>
      <c r="X7095" s="2">
        <v>42803</v>
      </c>
      <c r="Y7095">
        <v>169.23599999999999</v>
      </c>
      <c r="AA7095" s="2">
        <v>42803</v>
      </c>
      <c r="AB7095">
        <v>2759.53</v>
      </c>
      <c r="AC7095">
        <f t="shared" si="997"/>
        <v>-1.2651660709365853E-2</v>
      </c>
      <c r="AD7095">
        <f t="shared" si="992"/>
        <v>-1.2693020709365854E-2</v>
      </c>
      <c r="AE7095">
        <f>Sheet2!$B$17+Sheet2!$B$18*'Portfolio allocation'!K7095</f>
        <v>7.3848514795754161E-4</v>
      </c>
      <c r="AF7095">
        <f t="shared" si="998"/>
        <v>-1.3431505857323394E-2</v>
      </c>
      <c r="AH7095" s="2">
        <v>42803</v>
      </c>
      <c r="AI7095">
        <v>2.5979999999999999</v>
      </c>
      <c r="AJ7095">
        <v>1.034</v>
      </c>
      <c r="AK7095">
        <v>1.0581</v>
      </c>
      <c r="AR7095" s="3"/>
    </row>
    <row r="7096" spans="1:44" hidden="1" outlineLevel="1" x14ac:dyDescent="0.2">
      <c r="A7096" s="2">
        <v>42804</v>
      </c>
      <c r="B7096">
        <v>11.66</v>
      </c>
      <c r="E7096" s="2">
        <v>42804</v>
      </c>
      <c r="F7096">
        <v>2372.6</v>
      </c>
      <c r="G7096">
        <f t="shared" si="993"/>
        <v>3.2686786165836423E-3</v>
      </c>
      <c r="H7096" s="2">
        <v>42804</v>
      </c>
      <c r="I7096">
        <v>4553.28</v>
      </c>
      <c r="J7096">
        <f t="shared" si="994"/>
        <v>3.2875311786637607E-3</v>
      </c>
      <c r="K7096">
        <f t="shared" si="990"/>
        <v>3.2461711786637608E-3</v>
      </c>
      <c r="L7096">
        <v>6.5244520064655252E-4</v>
      </c>
      <c r="N7096" s="2">
        <v>42804</v>
      </c>
      <c r="O7096">
        <v>64.930000000000007</v>
      </c>
      <c r="Q7096" s="2">
        <v>42804</v>
      </c>
      <c r="R7096">
        <v>98725.5</v>
      </c>
      <c r="S7096" s="8">
        <f t="shared" si="995"/>
        <v>3.0899790269145466E-3</v>
      </c>
      <c r="T7096" s="9">
        <f t="shared" si="991"/>
        <v>3.0486190269145468E-3</v>
      </c>
      <c r="U7096" s="3">
        <f>Sheet1!$B$17+Sheet1!$B$18*'Portfolio allocation'!K7096</f>
        <v>4.2118887294357778E-3</v>
      </c>
      <c r="V7096" s="13">
        <f t="shared" si="996"/>
        <v>-1.1632697025212311E-3</v>
      </c>
      <c r="W7096" s="13"/>
      <c r="X7096" s="2">
        <v>42804</v>
      </c>
      <c r="Y7096">
        <v>169.8569</v>
      </c>
      <c r="AA7096" s="2">
        <v>42804</v>
      </c>
      <c r="AB7096">
        <v>2769.66</v>
      </c>
      <c r="AC7096">
        <f t="shared" si="997"/>
        <v>3.6709149746514402E-3</v>
      </c>
      <c r="AD7096">
        <f t="shared" si="992"/>
        <v>3.6293549746514403E-3</v>
      </c>
      <c r="AE7096">
        <f>Sheet2!$B$17+Sheet2!$B$18*'Portfolio allocation'!K7096</f>
        <v>2.9399652407491265E-3</v>
      </c>
      <c r="AF7096">
        <f t="shared" si="998"/>
        <v>6.8938973390231381E-4</v>
      </c>
      <c r="AH7096" s="2">
        <v>42804</v>
      </c>
      <c r="AI7096">
        <v>2.5819999999999999</v>
      </c>
      <c r="AJ7096">
        <v>1.0389999999999999</v>
      </c>
      <c r="AK7096">
        <v>1.06565</v>
      </c>
      <c r="AR7096" s="3"/>
    </row>
    <row r="7097" spans="1:44" hidden="1" outlineLevel="1" x14ac:dyDescent="0.2">
      <c r="A7097" s="2">
        <v>42807</v>
      </c>
      <c r="B7097">
        <v>11.35</v>
      </c>
      <c r="E7097" s="2">
        <v>42807</v>
      </c>
      <c r="F7097">
        <v>2373.4699999999998</v>
      </c>
      <c r="G7097">
        <f t="shared" si="993"/>
        <v>3.6668633566550035E-4</v>
      </c>
      <c r="H7097" s="2">
        <v>42807</v>
      </c>
      <c r="I7097">
        <v>4556.4399999999996</v>
      </c>
      <c r="J7097">
        <f t="shared" si="994"/>
        <v>6.9400520064655247E-4</v>
      </c>
      <c r="K7097">
        <f t="shared" si="990"/>
        <v>6.5244520064655252E-4</v>
      </c>
      <c r="L7097">
        <v>-3.3739483140344828E-3</v>
      </c>
      <c r="N7097" s="2">
        <v>42807</v>
      </c>
      <c r="O7097">
        <v>64.709999999999994</v>
      </c>
      <c r="Q7097" s="2">
        <v>42807</v>
      </c>
      <c r="R7097">
        <v>98391</v>
      </c>
      <c r="S7097" s="8">
        <f t="shared" si="995"/>
        <v>-3.3881823844903458E-3</v>
      </c>
      <c r="T7097" s="9">
        <f t="shared" si="991"/>
        <v>-3.4297423844903458E-3</v>
      </c>
      <c r="U7097" s="3">
        <f>Sheet1!$B$17+Sheet1!$B$18*'Portfolio allocation'!K7097</f>
        <v>1.2363005536966463E-3</v>
      </c>
      <c r="V7097" s="13">
        <f t="shared" si="996"/>
        <v>-4.6660429381869921E-3</v>
      </c>
      <c r="W7097" s="13"/>
      <c r="X7097" s="2">
        <v>42807</v>
      </c>
      <c r="Y7097">
        <v>168.54830000000001</v>
      </c>
      <c r="AA7097" s="2">
        <v>42807</v>
      </c>
      <c r="AB7097">
        <v>2748.32</v>
      </c>
      <c r="AC7097">
        <f t="shared" si="997"/>
        <v>-7.7049168489994324E-3</v>
      </c>
      <c r="AD7097">
        <f t="shared" si="992"/>
        <v>-7.7473168489994321E-3</v>
      </c>
      <c r="AE7097">
        <f>Sheet2!$B$17+Sheet2!$B$18*'Portfolio allocation'!K7097</f>
        <v>6.3355792916178883E-4</v>
      </c>
      <c r="AF7097">
        <f t="shared" si="998"/>
        <v>-8.3808747781612212E-3</v>
      </c>
      <c r="AH7097" s="2">
        <v>42807</v>
      </c>
      <c r="AI7097">
        <v>2.6070000000000002</v>
      </c>
      <c r="AJ7097">
        <v>1.06</v>
      </c>
      <c r="AK7097">
        <v>1.0669</v>
      </c>
      <c r="AR7097" s="3"/>
    </row>
    <row r="7098" spans="1:44" hidden="1" outlineLevel="1" x14ac:dyDescent="0.2">
      <c r="A7098" s="2">
        <v>42808</v>
      </c>
      <c r="B7098">
        <v>12.3</v>
      </c>
      <c r="E7098" s="2">
        <v>42808</v>
      </c>
      <c r="F7098">
        <v>2365.4499999999998</v>
      </c>
      <c r="G7098">
        <f t="shared" si="993"/>
        <v>-3.3790189048102937E-3</v>
      </c>
      <c r="H7098" s="2">
        <v>42808</v>
      </c>
      <c r="I7098">
        <v>4541.26</v>
      </c>
      <c r="J7098">
        <f t="shared" si="994"/>
        <v>-3.3315483140344826E-3</v>
      </c>
      <c r="K7098">
        <f t="shared" si="990"/>
        <v>-3.3739483140344828E-3</v>
      </c>
      <c r="L7098">
        <v>8.3652783102486361E-3</v>
      </c>
      <c r="N7098" s="2">
        <v>42808</v>
      </c>
      <c r="O7098">
        <v>64.41</v>
      </c>
      <c r="Q7098" s="2">
        <v>42808</v>
      </c>
      <c r="R7098">
        <v>97934.88</v>
      </c>
      <c r="S7098" s="8">
        <f t="shared" si="995"/>
        <v>-4.6357898588285096E-3</v>
      </c>
      <c r="T7098" s="9">
        <f t="shared" si="991"/>
        <v>-4.6781898588285093E-3</v>
      </c>
      <c r="U7098" s="3">
        <f>Sheet1!$B$17+Sheet1!$B$18*'Portfolio allocation'!K7098</f>
        <v>-3.3828801287270564E-3</v>
      </c>
      <c r="V7098" s="13">
        <f t="shared" si="996"/>
        <v>-1.2953097301014529E-3</v>
      </c>
      <c r="W7098" s="13"/>
      <c r="X7098" s="2">
        <v>42808</v>
      </c>
      <c r="Y7098">
        <v>167.8415</v>
      </c>
      <c r="AA7098" s="2">
        <v>42808</v>
      </c>
      <c r="AB7098">
        <v>2736.79</v>
      </c>
      <c r="AC7098">
        <f t="shared" si="997"/>
        <v>-4.1952902136578318E-3</v>
      </c>
      <c r="AD7098">
        <f t="shared" si="992"/>
        <v>-4.2373702136578317E-3</v>
      </c>
      <c r="AE7098">
        <f>Sheet2!$B$17+Sheet2!$B$18*'Portfolio allocation'!K7098</f>
        <v>-2.946813906681606E-3</v>
      </c>
      <c r="AF7098">
        <f t="shared" si="998"/>
        <v>-1.2905563069762257E-3</v>
      </c>
      <c r="AH7098" s="2">
        <v>42808</v>
      </c>
      <c r="AI7098">
        <v>2.5950000000000002</v>
      </c>
      <c r="AJ7098">
        <v>1.052</v>
      </c>
      <c r="AK7098">
        <v>1.0645</v>
      </c>
      <c r="AR7098" s="3"/>
    </row>
    <row r="7099" spans="1:44" hidden="1" outlineLevel="1" x14ac:dyDescent="0.2">
      <c r="A7099" s="2">
        <v>42809</v>
      </c>
      <c r="B7099">
        <v>11.63</v>
      </c>
      <c r="E7099" s="2">
        <v>42809</v>
      </c>
      <c r="F7099">
        <v>2385.2600000000002</v>
      </c>
      <c r="G7099">
        <f t="shared" si="993"/>
        <v>8.374727853051489E-3</v>
      </c>
      <c r="H7099" s="2">
        <v>42809</v>
      </c>
      <c r="I7099">
        <v>4579.4399999999996</v>
      </c>
      <c r="J7099">
        <f t="shared" si="994"/>
        <v>8.407358310248636E-3</v>
      </c>
      <c r="K7099">
        <f t="shared" si="990"/>
        <v>8.3652783102486361E-3</v>
      </c>
      <c r="L7099">
        <v>-1.6304740261690312E-3</v>
      </c>
      <c r="N7099" s="2">
        <v>42809</v>
      </c>
      <c r="O7099">
        <v>64.75</v>
      </c>
      <c r="Q7099" s="2">
        <v>42809</v>
      </c>
      <c r="R7099">
        <v>98451.81</v>
      </c>
      <c r="S7099" s="8">
        <f t="shared" si="995"/>
        <v>5.278303297048037E-3</v>
      </c>
      <c r="T7099" s="9">
        <f t="shared" si="991"/>
        <v>5.2362232970480371E-3</v>
      </c>
      <c r="U7099" s="3">
        <f>Sheet1!$B$17+Sheet1!$B$18*'Portfolio allocation'!K7099</f>
        <v>1.0084658166217337E-2</v>
      </c>
      <c r="V7099" s="13">
        <f t="shared" si="996"/>
        <v>-4.8484348691692995E-3</v>
      </c>
      <c r="W7099" s="13"/>
      <c r="X7099" s="2">
        <v>42809</v>
      </c>
      <c r="Y7099">
        <v>167.92750000000001</v>
      </c>
      <c r="AA7099" s="2">
        <v>42809</v>
      </c>
      <c r="AB7099">
        <v>2738.2</v>
      </c>
      <c r="AC7099">
        <f t="shared" si="997"/>
        <v>5.1520211634792368E-4</v>
      </c>
      <c r="AD7099">
        <f t="shared" si="992"/>
        <v>4.744421163479237E-4</v>
      </c>
      <c r="AE7099">
        <f>Sheet2!$B$17+Sheet2!$B$18*'Portfolio allocation'!K7099</f>
        <v>7.4920059023890987E-3</v>
      </c>
      <c r="AF7099">
        <f t="shared" si="998"/>
        <v>-7.017563786041175E-3</v>
      </c>
      <c r="AH7099" s="2">
        <v>42809</v>
      </c>
      <c r="AI7099">
        <v>2.504</v>
      </c>
      <c r="AJ7099">
        <v>1.0189999999999999</v>
      </c>
      <c r="AK7099">
        <v>1.0630500000000001</v>
      </c>
      <c r="AR7099" s="3"/>
    </row>
    <row r="7100" spans="1:44" hidden="1" outlineLevel="1" x14ac:dyDescent="0.2">
      <c r="A7100" s="2">
        <v>42810</v>
      </c>
      <c r="B7100">
        <v>11.21</v>
      </c>
      <c r="E7100" s="2">
        <v>42810</v>
      </c>
      <c r="F7100">
        <v>2381.38</v>
      </c>
      <c r="G7100">
        <f t="shared" si="993"/>
        <v>-1.6266570520614421E-3</v>
      </c>
      <c r="H7100" s="2">
        <v>42810</v>
      </c>
      <c r="I7100">
        <v>4572.16</v>
      </c>
      <c r="J7100">
        <f t="shared" si="994"/>
        <v>-1.5897140261690312E-3</v>
      </c>
      <c r="K7100">
        <f t="shared" si="990"/>
        <v>-1.6304740261690312E-3</v>
      </c>
      <c r="L7100">
        <v>-1.3500228835386107E-3</v>
      </c>
      <c r="N7100" s="2">
        <v>42810</v>
      </c>
      <c r="O7100">
        <v>64.64</v>
      </c>
      <c r="Q7100" s="2">
        <v>42810</v>
      </c>
      <c r="R7100">
        <v>98284.56</v>
      </c>
      <c r="S7100" s="8">
        <f t="shared" si="995"/>
        <v>-1.6988006619684803E-3</v>
      </c>
      <c r="T7100" s="9">
        <f t="shared" si="991"/>
        <v>-1.7395606619684803E-3</v>
      </c>
      <c r="U7100" s="3">
        <f>Sheet1!$B$17+Sheet1!$B$18*'Portfolio allocation'!K7100</f>
        <v>-1.3827222401734099E-3</v>
      </c>
      <c r="V7100" s="13">
        <f t="shared" si="996"/>
        <v>-3.5683842179507039E-4</v>
      </c>
      <c r="W7100" s="13"/>
      <c r="X7100" s="2">
        <v>42810</v>
      </c>
      <c r="Y7100">
        <v>169.29339999999999</v>
      </c>
      <c r="AA7100" s="2">
        <v>42810</v>
      </c>
      <c r="AB7100">
        <v>2760.47</v>
      </c>
      <c r="AC7100">
        <f t="shared" si="997"/>
        <v>8.1330801256300767E-3</v>
      </c>
      <c r="AD7100">
        <f t="shared" si="992"/>
        <v>8.0931601256300761E-3</v>
      </c>
      <c r="AE7100">
        <f>Sheet2!$B$17+Sheet2!$B$18*'Portfolio allocation'!K7100</f>
        <v>-1.3964720898596884E-3</v>
      </c>
      <c r="AF7100">
        <f t="shared" si="998"/>
        <v>9.4896322154897645E-3</v>
      </c>
      <c r="AH7100" s="2">
        <v>42810</v>
      </c>
      <c r="AI7100">
        <v>2.524</v>
      </c>
      <c r="AJ7100">
        <v>0.998</v>
      </c>
      <c r="AK7100">
        <v>1.07365</v>
      </c>
      <c r="AR7100" s="3"/>
    </row>
    <row r="7101" spans="1:44" hidden="1" outlineLevel="1" x14ac:dyDescent="0.2">
      <c r="A7101" s="2">
        <v>42811</v>
      </c>
      <c r="B7101">
        <v>11.28</v>
      </c>
      <c r="E7101" s="2">
        <v>42811</v>
      </c>
      <c r="F7101">
        <v>2378.25</v>
      </c>
      <c r="G7101">
        <f t="shared" si="993"/>
        <v>-1.3143639402364293E-3</v>
      </c>
      <c r="H7101" s="2">
        <v>42811</v>
      </c>
      <c r="I7101">
        <v>4566.17</v>
      </c>
      <c r="J7101">
        <f t="shared" si="994"/>
        <v>-1.3101028835386108E-3</v>
      </c>
      <c r="K7101">
        <f t="shared" si="990"/>
        <v>-1.3500228835386107E-3</v>
      </c>
      <c r="L7101">
        <v>-2.0214873818539662E-3</v>
      </c>
      <c r="N7101" s="2">
        <v>42811</v>
      </c>
      <c r="O7101">
        <v>64.87</v>
      </c>
      <c r="Q7101" s="2">
        <v>42811</v>
      </c>
      <c r="R7101">
        <v>98634.25</v>
      </c>
      <c r="S7101" s="8">
        <f t="shared" si="995"/>
        <v>3.557934226902093E-3</v>
      </c>
      <c r="T7101" s="9">
        <f t="shared" si="991"/>
        <v>3.5180142269020929E-3</v>
      </c>
      <c r="U7101" s="3">
        <f>Sheet1!$B$17+Sheet1!$B$18*'Portfolio allocation'!K7101</f>
        <v>-1.0609815817706465E-3</v>
      </c>
      <c r="V7101" s="13">
        <f t="shared" si="996"/>
        <v>4.5789958086727396E-3</v>
      </c>
      <c r="W7101" s="13"/>
      <c r="X7101" s="2">
        <v>42811</v>
      </c>
      <c r="Y7101">
        <v>167.77459999999999</v>
      </c>
      <c r="AA7101" s="2">
        <v>42811</v>
      </c>
      <c r="AB7101">
        <v>2735.7</v>
      </c>
      <c r="AC7101">
        <f t="shared" si="997"/>
        <v>-8.9731096516172393E-3</v>
      </c>
      <c r="AD7101">
        <f t="shared" si="992"/>
        <v>-9.0126296516172388E-3</v>
      </c>
      <c r="AE7101">
        <f>Sheet2!$B$17+Sheet2!$B$18*'Portfolio allocation'!K7101</f>
        <v>-1.1470877788769601E-3</v>
      </c>
      <c r="AF7101">
        <f t="shared" si="998"/>
        <v>-7.8655418727402795E-3</v>
      </c>
      <c r="AH7101" s="2">
        <v>42811</v>
      </c>
      <c r="AI7101">
        <v>2.5</v>
      </c>
      <c r="AJ7101">
        <v>0.98799999999999999</v>
      </c>
      <c r="AK7101">
        <v>1.0741499999999999</v>
      </c>
      <c r="AR7101" s="3"/>
    </row>
    <row r="7102" spans="1:44" hidden="1" outlineLevel="1" x14ac:dyDescent="0.2">
      <c r="A7102" s="2">
        <v>42814</v>
      </c>
      <c r="B7102">
        <v>11.34</v>
      </c>
      <c r="E7102" s="2">
        <v>42814</v>
      </c>
      <c r="F7102">
        <v>2373.4699999999998</v>
      </c>
      <c r="G7102">
        <f t="shared" si="993"/>
        <v>-2.00988121517931E-3</v>
      </c>
      <c r="H7102" s="2">
        <v>42814</v>
      </c>
      <c r="I7102">
        <v>4557.12</v>
      </c>
      <c r="J7102">
        <f t="shared" si="994"/>
        <v>-1.9819673818539663E-3</v>
      </c>
      <c r="K7102">
        <f t="shared" si="990"/>
        <v>-2.0214873818539662E-3</v>
      </c>
      <c r="L7102">
        <v>-1.2359024046064246E-2</v>
      </c>
      <c r="N7102" s="2">
        <v>42814</v>
      </c>
      <c r="O7102">
        <v>64.930000000000007</v>
      </c>
      <c r="Q7102" s="2">
        <v>42814</v>
      </c>
      <c r="R7102">
        <v>98725.5</v>
      </c>
      <c r="S7102" s="8">
        <f t="shared" si="995"/>
        <v>9.2513503169544542E-4</v>
      </c>
      <c r="T7102" s="9">
        <f t="shared" si="991"/>
        <v>8.8561503169544539E-4</v>
      </c>
      <c r="U7102" s="3">
        <f>Sheet1!$B$17+Sheet1!$B$18*'Portfolio allocation'!K7102</f>
        <v>-1.8313026714114134E-3</v>
      </c>
      <c r="V7102" s="13">
        <f t="shared" si="996"/>
        <v>2.7169177031068589E-3</v>
      </c>
      <c r="W7102" s="13"/>
      <c r="X7102" s="2">
        <v>42814</v>
      </c>
      <c r="Y7102">
        <v>167.82239999999999</v>
      </c>
      <c r="AA7102" s="2">
        <v>42814</v>
      </c>
      <c r="AB7102">
        <v>2736.48</v>
      </c>
      <c r="AC7102">
        <f t="shared" si="997"/>
        <v>2.8511898234473421E-4</v>
      </c>
      <c r="AD7102">
        <f t="shared" si="992"/>
        <v>2.4527898234473424E-4</v>
      </c>
      <c r="AE7102">
        <f>Sheet2!$B$17+Sheet2!$B$18*'Portfolio allocation'!K7102</f>
        <v>-1.7441711413876564E-3</v>
      </c>
      <c r="AF7102">
        <f t="shared" si="998"/>
        <v>1.9894501237323909E-3</v>
      </c>
      <c r="AH7102" s="2">
        <v>42814</v>
      </c>
      <c r="AI7102">
        <v>2.472</v>
      </c>
      <c r="AJ7102">
        <v>0.996</v>
      </c>
      <c r="AK7102">
        <v>1.07535</v>
      </c>
      <c r="AR7102" s="3"/>
    </row>
    <row r="7103" spans="1:44" hidden="1" outlineLevel="1" x14ac:dyDescent="0.2">
      <c r="A7103" s="2">
        <v>42815</v>
      </c>
      <c r="B7103">
        <v>12.47</v>
      </c>
      <c r="E7103" s="2">
        <v>42815</v>
      </c>
      <c r="F7103">
        <v>2344.02</v>
      </c>
      <c r="G7103">
        <f t="shared" si="993"/>
        <v>-1.2407993359932812E-2</v>
      </c>
      <c r="H7103" s="2">
        <v>42815</v>
      </c>
      <c r="I7103">
        <v>4500.9799999999996</v>
      </c>
      <c r="J7103">
        <f t="shared" si="994"/>
        <v>-1.2319184046064247E-2</v>
      </c>
      <c r="K7103">
        <f t="shared" si="990"/>
        <v>-1.2359024046064246E-2</v>
      </c>
      <c r="L7103">
        <v>1.8869271728378472E-3</v>
      </c>
      <c r="N7103" s="2">
        <v>42815</v>
      </c>
      <c r="O7103">
        <v>64.209999999999994</v>
      </c>
      <c r="Q7103" s="2">
        <v>42815</v>
      </c>
      <c r="R7103">
        <v>97630.75</v>
      </c>
      <c r="S7103" s="8">
        <f t="shared" si="995"/>
        <v>-1.1088827101407461E-2</v>
      </c>
      <c r="T7103" s="9">
        <f t="shared" si="991"/>
        <v>-1.1128667101407461E-2</v>
      </c>
      <c r="U7103" s="3">
        <f>Sheet1!$B$17+Sheet1!$B$18*'Portfolio allocation'!K7103</f>
        <v>-1.3690786720612611E-2</v>
      </c>
      <c r="V7103" s="13">
        <f t="shared" si="996"/>
        <v>2.5621196192051506E-3</v>
      </c>
      <c r="W7103" s="13"/>
      <c r="X7103" s="2">
        <v>42815</v>
      </c>
      <c r="Y7103">
        <v>166.084</v>
      </c>
      <c r="AA7103" s="2">
        <v>42815</v>
      </c>
      <c r="AB7103">
        <v>2708.14</v>
      </c>
      <c r="AC7103">
        <f t="shared" si="997"/>
        <v>-1.0356370227445511E-2</v>
      </c>
      <c r="AD7103">
        <f t="shared" si="992"/>
        <v>-1.0395690227445511E-2</v>
      </c>
      <c r="AE7103">
        <f>Sheet2!$B$17+Sheet2!$B$18*'Portfolio allocation'!K7103</f>
        <v>-1.0936572477616466E-2</v>
      </c>
      <c r="AF7103">
        <f t="shared" si="998"/>
        <v>5.4088225017095461E-4</v>
      </c>
      <c r="AH7103" s="2">
        <v>42815</v>
      </c>
      <c r="AI7103">
        <v>2.4340000000000002</v>
      </c>
      <c r="AJ7103">
        <v>0.98299999999999998</v>
      </c>
      <c r="AK7103">
        <v>1.081</v>
      </c>
      <c r="AR7103" s="3"/>
    </row>
    <row r="7104" spans="1:44" hidden="1" outlineLevel="1" x14ac:dyDescent="0.2">
      <c r="A7104" s="2">
        <v>42816</v>
      </c>
      <c r="B7104">
        <v>12.81</v>
      </c>
      <c r="E7104" s="2">
        <v>42816</v>
      </c>
      <c r="F7104">
        <v>2348.4499999999998</v>
      </c>
      <c r="G7104">
        <f t="shared" si="993"/>
        <v>1.8899156150544716E-3</v>
      </c>
      <c r="H7104" s="2">
        <v>42816</v>
      </c>
      <c r="I7104">
        <v>4509.6499999999996</v>
      </c>
      <c r="J7104">
        <f t="shared" si="994"/>
        <v>1.9262471728378472E-3</v>
      </c>
      <c r="K7104">
        <f t="shared" si="990"/>
        <v>1.8869271728378472E-3</v>
      </c>
      <c r="L7104">
        <v>-1.0876618850685861E-3</v>
      </c>
      <c r="N7104" s="2">
        <v>42816</v>
      </c>
      <c r="O7104">
        <v>65.03</v>
      </c>
      <c r="Q7104" s="2">
        <v>42816</v>
      </c>
      <c r="R7104">
        <v>98877.56</v>
      </c>
      <c r="S7104" s="8">
        <f t="shared" si="995"/>
        <v>1.2770669077109442E-2</v>
      </c>
      <c r="T7104" s="9">
        <f t="shared" si="991"/>
        <v>1.2731349077109442E-2</v>
      </c>
      <c r="U7104" s="3">
        <f>Sheet1!$B$17+Sheet1!$B$18*'Portfolio allocation'!K7104</f>
        <v>2.6525295581281889E-3</v>
      </c>
      <c r="V7104" s="13">
        <f t="shared" si="996"/>
        <v>1.0078819518981253E-2</v>
      </c>
      <c r="W7104" s="13"/>
      <c r="X7104" s="2">
        <v>42816</v>
      </c>
      <c r="Y7104">
        <v>166.9436</v>
      </c>
      <c r="AA7104" s="2">
        <v>42816</v>
      </c>
      <c r="AB7104">
        <v>2722.15</v>
      </c>
      <c r="AC7104">
        <f t="shared" si="997"/>
        <v>5.1732923704093103E-3</v>
      </c>
      <c r="AD7104">
        <f t="shared" si="992"/>
        <v>5.13449237040931E-3</v>
      </c>
      <c r="AE7104">
        <f>Sheet2!$B$17+Sheet2!$B$18*'Portfolio allocation'!K7104</f>
        <v>1.7312907933178297E-3</v>
      </c>
      <c r="AF7104">
        <f t="shared" si="998"/>
        <v>3.4032015770914803E-3</v>
      </c>
      <c r="AH7104" s="2">
        <v>42816</v>
      </c>
      <c r="AI7104">
        <v>2.3959999999999999</v>
      </c>
      <c r="AJ7104">
        <v>0.97</v>
      </c>
      <c r="AK7104">
        <v>1.0801499999999999</v>
      </c>
      <c r="AR7104" s="3"/>
    </row>
    <row r="7105" spans="1:44" hidden="1" outlineLevel="1" x14ac:dyDescent="0.2">
      <c r="A7105" s="2">
        <v>42817</v>
      </c>
      <c r="B7105">
        <v>13.12</v>
      </c>
      <c r="E7105" s="2">
        <v>42817</v>
      </c>
      <c r="F7105">
        <v>2345.96</v>
      </c>
      <c r="G7105">
        <f t="shared" si="993"/>
        <v>-1.0602737976110888E-3</v>
      </c>
      <c r="H7105" s="2">
        <v>42817</v>
      </c>
      <c r="I7105">
        <v>4504.92</v>
      </c>
      <c r="J7105">
        <f t="shared" si="994"/>
        <v>-1.048861885068586E-3</v>
      </c>
      <c r="K7105">
        <f t="shared" si="990"/>
        <v>-1.0876618850685861E-3</v>
      </c>
      <c r="L7105">
        <v>-8.8462198875908561E-4</v>
      </c>
      <c r="N7105" s="2">
        <v>42817</v>
      </c>
      <c r="O7105">
        <v>64.87</v>
      </c>
      <c r="Q7105" s="2">
        <v>42817</v>
      </c>
      <c r="R7105">
        <v>98634.25</v>
      </c>
      <c r="S7105" s="8">
        <f t="shared" si="995"/>
        <v>-2.4607201067663453E-3</v>
      </c>
      <c r="T7105" s="9">
        <f t="shared" si="991"/>
        <v>-2.4995201067663452E-3</v>
      </c>
      <c r="U7105" s="3">
        <f>Sheet1!$B$17+Sheet1!$B$18*'Portfolio allocation'!K7105</f>
        <v>-7.5999439521391059E-4</v>
      </c>
      <c r="V7105" s="13">
        <f t="shared" si="996"/>
        <v>-1.7395257115524346E-3</v>
      </c>
      <c r="W7105" s="13"/>
      <c r="X7105" s="2">
        <v>42817</v>
      </c>
      <c r="Y7105">
        <v>166.9819</v>
      </c>
      <c r="AA7105" s="2">
        <v>42817</v>
      </c>
      <c r="AB7105">
        <v>2722.78</v>
      </c>
      <c r="AC7105">
        <f t="shared" si="997"/>
        <v>2.3143471153330708E-4</v>
      </c>
      <c r="AD7105">
        <f t="shared" si="992"/>
        <v>1.9255471153330707E-4</v>
      </c>
      <c r="AE7105">
        <f>Sheet2!$B$17+Sheet2!$B$18*'Portfolio allocation'!K7105</f>
        <v>-9.1378968560297416E-4</v>
      </c>
      <c r="AF7105">
        <f t="shared" si="998"/>
        <v>1.1063443971362813E-3</v>
      </c>
      <c r="AH7105" s="2">
        <v>42817</v>
      </c>
      <c r="AI7105">
        <v>2.4180000000000001</v>
      </c>
      <c r="AJ7105">
        <v>0.97199999999999998</v>
      </c>
      <c r="AK7105">
        <v>1.0787</v>
      </c>
      <c r="AR7105" s="3"/>
    </row>
    <row r="7106" spans="1:44" hidden="1" outlineLevel="1" x14ac:dyDescent="0.2">
      <c r="A7106" s="2">
        <v>42818</v>
      </c>
      <c r="B7106">
        <v>12.96</v>
      </c>
      <c r="E7106" s="2">
        <v>42818</v>
      </c>
      <c r="F7106">
        <v>2343.98</v>
      </c>
      <c r="G7106">
        <f t="shared" si="993"/>
        <v>-8.440041603438031E-4</v>
      </c>
      <c r="H7106" s="2">
        <v>42818</v>
      </c>
      <c r="I7106">
        <v>4501.1099999999997</v>
      </c>
      <c r="J7106">
        <f t="shared" si="994"/>
        <v>-8.4574198875908557E-4</v>
      </c>
      <c r="K7106">
        <f t="shared" si="990"/>
        <v>-8.8462198875908561E-4</v>
      </c>
      <c r="L7106">
        <v>-1.0565267878367311E-3</v>
      </c>
      <c r="N7106" s="2">
        <v>42818</v>
      </c>
      <c r="O7106">
        <v>64.98</v>
      </c>
      <c r="Q7106" s="2">
        <v>42818</v>
      </c>
      <c r="R7106">
        <v>98801.5</v>
      </c>
      <c r="S7106" s="8">
        <f t="shared" si="995"/>
        <v>1.695658455354021E-3</v>
      </c>
      <c r="T7106" s="9">
        <f t="shared" si="991"/>
        <v>1.656778455354021E-3</v>
      </c>
      <c r="U7106" s="3">
        <f>Sheet1!$B$17+Sheet1!$B$18*'Portfolio allocation'!K7106</f>
        <v>-5.2706188045238364E-4</v>
      </c>
      <c r="V7106" s="13">
        <f t="shared" si="996"/>
        <v>2.1838403358064046E-3</v>
      </c>
      <c r="W7106" s="13"/>
      <c r="X7106" s="2">
        <v>42818</v>
      </c>
      <c r="Y7106">
        <v>166.03620000000001</v>
      </c>
      <c r="AA7106" s="2">
        <v>42818</v>
      </c>
      <c r="AB7106">
        <v>2707.36</v>
      </c>
      <c r="AC7106">
        <f t="shared" si="997"/>
        <v>-5.6633293912838889E-3</v>
      </c>
      <c r="AD7106">
        <f t="shared" si="992"/>
        <v>-5.7023293912838889E-3</v>
      </c>
      <c r="AE7106">
        <f>Sheet2!$B$17+Sheet2!$B$18*'Portfolio allocation'!K7106</f>
        <v>-7.3324142978831923E-4</v>
      </c>
      <c r="AF7106">
        <f t="shared" si="998"/>
        <v>-4.9690879614955694E-3</v>
      </c>
      <c r="AH7106" s="2">
        <v>42818</v>
      </c>
      <c r="AI7106">
        <v>2.4</v>
      </c>
      <c r="AJ7106">
        <v>0.97499999999999998</v>
      </c>
      <c r="AK7106">
        <v>1.0805499999999999</v>
      </c>
      <c r="AR7106" s="3"/>
    </row>
    <row r="7107" spans="1:44" hidden="1" outlineLevel="1" x14ac:dyDescent="0.2">
      <c r="A7107" s="2">
        <v>42821</v>
      </c>
      <c r="B7107">
        <v>12.5</v>
      </c>
      <c r="E7107" s="2">
        <v>42821</v>
      </c>
      <c r="F7107">
        <v>2341.59</v>
      </c>
      <c r="G7107">
        <f t="shared" si="993"/>
        <v>-1.0196332733214408E-3</v>
      </c>
      <c r="H7107" s="2">
        <v>42821</v>
      </c>
      <c r="I7107">
        <v>4496.53</v>
      </c>
      <c r="J7107">
        <f t="shared" si="994"/>
        <v>-1.0175267878367311E-3</v>
      </c>
      <c r="K7107">
        <f t="shared" si="990"/>
        <v>-1.0565267878367311E-3</v>
      </c>
      <c r="L7107">
        <v>7.2197307755090985E-3</v>
      </c>
      <c r="N7107" s="2">
        <v>42821</v>
      </c>
      <c r="O7107">
        <v>65.099999999999994</v>
      </c>
      <c r="Q7107" s="2">
        <v>42821</v>
      </c>
      <c r="R7107">
        <v>98984</v>
      </c>
      <c r="S7107" s="8">
        <f t="shared" si="995"/>
        <v>1.8471379483104844E-3</v>
      </c>
      <c r="T7107" s="9">
        <f t="shared" si="991"/>
        <v>1.8081379483104844E-3</v>
      </c>
      <c r="U7107" s="3">
        <f>Sheet1!$B$17+Sheet1!$B$18*'Portfolio allocation'!K7107</f>
        <v>-7.2427542260122954E-4</v>
      </c>
      <c r="V7107" s="13">
        <f t="shared" si="996"/>
        <v>2.532413370911714E-3</v>
      </c>
      <c r="W7107" s="13"/>
      <c r="X7107" s="2">
        <v>42821</v>
      </c>
      <c r="Y7107">
        <v>165.97890000000001</v>
      </c>
      <c r="AA7107" s="2">
        <v>42821</v>
      </c>
      <c r="AB7107">
        <v>2706.42</v>
      </c>
      <c r="AC7107">
        <f t="shared" si="997"/>
        <v>-3.4720170202706679E-4</v>
      </c>
      <c r="AD7107">
        <f t="shared" si="992"/>
        <v>-3.8640170202706677E-4</v>
      </c>
      <c r="AE7107">
        <f>Sheet2!$B$17+Sheet2!$B$18*'Portfolio allocation'!K7107</f>
        <v>-8.8610356281623747E-4</v>
      </c>
      <c r="AF7107">
        <f t="shared" si="998"/>
        <v>4.997018607891707E-4</v>
      </c>
      <c r="AH7107" s="2">
        <v>42821</v>
      </c>
      <c r="AI7107">
        <v>2.375</v>
      </c>
      <c r="AJ7107">
        <v>0.98</v>
      </c>
      <c r="AK7107">
        <v>1.0884499999999999</v>
      </c>
      <c r="AR7107" s="3"/>
    </row>
    <row r="7108" spans="1:44" hidden="1" outlineLevel="1" x14ac:dyDescent="0.2">
      <c r="A7108" s="2">
        <v>42822</v>
      </c>
      <c r="B7108">
        <v>11.53</v>
      </c>
      <c r="E7108" s="2">
        <v>42822</v>
      </c>
      <c r="F7108">
        <v>2358.5700000000002</v>
      </c>
      <c r="G7108">
        <f t="shared" si="993"/>
        <v>7.251482966702083E-3</v>
      </c>
      <c r="H7108" s="2">
        <v>42822</v>
      </c>
      <c r="I7108">
        <v>4529.17</v>
      </c>
      <c r="J7108">
        <f t="shared" si="994"/>
        <v>7.2589307755090982E-3</v>
      </c>
      <c r="K7108">
        <f t="shared" ref="K7108:K7171" si="999">J7108-(AJ7107/25000)</f>
        <v>7.2197307755090985E-3</v>
      </c>
      <c r="L7108">
        <v>1.2486594742083532E-3</v>
      </c>
      <c r="N7108" s="2">
        <v>42822</v>
      </c>
      <c r="O7108">
        <v>65.290000000000006</v>
      </c>
      <c r="Q7108" s="2">
        <v>42822</v>
      </c>
      <c r="R7108">
        <v>99272.88</v>
      </c>
      <c r="S7108" s="8">
        <f t="shared" si="995"/>
        <v>2.9184514669038375E-3</v>
      </c>
      <c r="T7108" s="9">
        <f t="shared" ref="T7108:T7171" si="1000">S7108-(AJ7107/100/250)</f>
        <v>2.8792514669038374E-3</v>
      </c>
      <c r="U7108" s="3">
        <f>Sheet1!$B$17+Sheet1!$B$18*'Portfolio allocation'!K7108</f>
        <v>8.770457002328827E-3</v>
      </c>
      <c r="V7108" s="13">
        <f t="shared" si="996"/>
        <v>-5.8912055354249891E-3</v>
      </c>
      <c r="W7108" s="13"/>
      <c r="X7108" s="2">
        <v>42822</v>
      </c>
      <c r="Y7108">
        <v>166.6858</v>
      </c>
      <c r="AA7108" s="2">
        <v>42822</v>
      </c>
      <c r="AB7108">
        <v>2717.95</v>
      </c>
      <c r="AC7108">
        <f t="shared" si="997"/>
        <v>4.2602404652640757E-3</v>
      </c>
      <c r="AD7108">
        <f t="shared" ref="AD7108:AD7171" si="1001">AC7108-AJ7108/25000</f>
        <v>4.2194804652640758E-3</v>
      </c>
      <c r="AE7108">
        <f>Sheet2!$B$17+Sheet2!$B$18*'Portfolio allocation'!K7108</f>
        <v>6.4733558089378664E-3</v>
      </c>
      <c r="AF7108">
        <f t="shared" si="998"/>
        <v>-2.2538753436737906E-3</v>
      </c>
      <c r="AH7108" s="2">
        <v>42822</v>
      </c>
      <c r="AI7108">
        <v>2.4089999999999998</v>
      </c>
      <c r="AJ7108">
        <v>1.0189999999999999</v>
      </c>
      <c r="AK7108">
        <v>1.0867500000000001</v>
      </c>
      <c r="AR7108" s="3"/>
    </row>
    <row r="7109" spans="1:44" hidden="1" outlineLevel="1" x14ac:dyDescent="0.2">
      <c r="A7109" s="2">
        <v>42823</v>
      </c>
      <c r="B7109">
        <v>11.42</v>
      </c>
      <c r="E7109" s="2">
        <v>42823</v>
      </c>
      <c r="F7109">
        <v>2361.13</v>
      </c>
      <c r="G7109">
        <f t="shared" ref="G7109:G7172" si="1002">(F7109/F7108)-1</f>
        <v>1.0854034436120763E-3</v>
      </c>
      <c r="H7109" s="2">
        <v>42823</v>
      </c>
      <c r="I7109">
        <v>4535.01</v>
      </c>
      <c r="J7109">
        <f t="shared" ref="J7109:J7172" si="1003">(I7109/I7108)-1</f>
        <v>1.2894194742083531E-3</v>
      </c>
      <c r="K7109">
        <f t="shared" si="999"/>
        <v>1.2486594742083532E-3</v>
      </c>
      <c r="L7109">
        <v>2.9241348493607594E-3</v>
      </c>
      <c r="N7109" s="2">
        <v>42823</v>
      </c>
      <c r="O7109">
        <v>65.47</v>
      </c>
      <c r="Q7109" s="2">
        <v>42823</v>
      </c>
      <c r="R7109">
        <v>99546.559999999998</v>
      </c>
      <c r="S7109" s="8">
        <f t="shared" ref="S7109:S7172" si="1004">R7109/R7108-1</f>
        <v>2.7568455755488941E-3</v>
      </c>
      <c r="T7109" s="9">
        <f t="shared" si="1000"/>
        <v>2.7160855755488942E-3</v>
      </c>
      <c r="U7109" s="3">
        <f>Sheet1!$B$17+Sheet1!$B$18*'Portfolio allocation'!K7109</f>
        <v>1.9202926784058279E-3</v>
      </c>
      <c r="V7109" s="13">
        <f t="shared" ref="V7109:V7172" si="1005">T7109-U7109</f>
        <v>7.9579289714306624E-4</v>
      </c>
      <c r="W7109" s="13"/>
      <c r="X7109" s="2">
        <v>42823</v>
      </c>
      <c r="Y7109">
        <v>166.1413</v>
      </c>
      <c r="AA7109" s="2">
        <v>42823</v>
      </c>
      <c r="AB7109">
        <v>2709.07</v>
      </c>
      <c r="AC7109">
        <f t="shared" ref="AC7109:AC7172" si="1006">AB7109/AB7108-1</f>
        <v>-3.2671682702035687E-3</v>
      </c>
      <c r="AD7109">
        <f t="shared" si="1001"/>
        <v>-3.3088482702035688E-3</v>
      </c>
      <c r="AE7109">
        <f>Sheet2!$B$17+Sheet2!$B$18*'Portfolio allocation'!K7109</f>
        <v>1.1637268720147594E-3</v>
      </c>
      <c r="AF7109">
        <f t="shared" ref="AF7109:AF7172" si="1007">AD7109-AE7109</f>
        <v>-4.4725751422183286E-3</v>
      </c>
      <c r="AH7109" s="2">
        <v>42823</v>
      </c>
      <c r="AI7109">
        <v>2.387</v>
      </c>
      <c r="AJ7109">
        <v>1.042</v>
      </c>
      <c r="AK7109">
        <v>1.075</v>
      </c>
      <c r="AR7109" s="3"/>
    </row>
    <row r="7110" spans="1:44" hidden="1" outlineLevel="1" x14ac:dyDescent="0.2">
      <c r="A7110" s="2">
        <v>42824</v>
      </c>
      <c r="B7110">
        <v>11.54</v>
      </c>
      <c r="E7110" s="2">
        <v>42824</v>
      </c>
      <c r="F7110">
        <v>2368.06</v>
      </c>
      <c r="G7110">
        <f t="shared" si="1002"/>
        <v>2.9350353432466836E-3</v>
      </c>
      <c r="H7110" s="2">
        <v>42824</v>
      </c>
      <c r="I7110">
        <v>4548.46</v>
      </c>
      <c r="J7110">
        <f t="shared" si="1003"/>
        <v>2.9658148493607595E-3</v>
      </c>
      <c r="K7110">
        <f t="shared" si="999"/>
        <v>2.9241348493607594E-3</v>
      </c>
      <c r="L7110">
        <v>-2.2948699792017064E-3</v>
      </c>
      <c r="N7110" s="2">
        <v>42824</v>
      </c>
      <c r="O7110">
        <v>65.709999999999994</v>
      </c>
      <c r="Q7110" s="2">
        <v>42824</v>
      </c>
      <c r="R7110">
        <v>99911.5</v>
      </c>
      <c r="S7110" s="8">
        <f t="shared" si="1004"/>
        <v>3.6660232156691119E-3</v>
      </c>
      <c r="T7110" s="9">
        <f t="shared" si="1000"/>
        <v>3.6243432156691118E-3</v>
      </c>
      <c r="U7110" s="3">
        <f>Sheet1!$B$17+Sheet1!$B$18*'Portfolio allocation'!K7110</f>
        <v>3.8424404909734471E-3</v>
      </c>
      <c r="V7110" s="13">
        <f t="shared" si="1005"/>
        <v>-2.1809727530433531E-4</v>
      </c>
      <c r="W7110" s="13"/>
      <c r="X7110" s="2">
        <v>42824</v>
      </c>
      <c r="Y7110">
        <v>166.06489999999999</v>
      </c>
      <c r="AA7110" s="2">
        <v>42824</v>
      </c>
      <c r="AB7110">
        <v>2707.82</v>
      </c>
      <c r="AC7110">
        <f t="shared" si="1006"/>
        <v>-4.6141295721413567E-4</v>
      </c>
      <c r="AD7110">
        <f t="shared" si="1001"/>
        <v>-5.0277295721413572E-4</v>
      </c>
      <c r="AE7110">
        <f>Sheet2!$B$17+Sheet2!$B$18*'Portfolio allocation'!K7110</f>
        <v>2.6536023208430736E-3</v>
      </c>
      <c r="AF7110">
        <f t="shared" si="1007"/>
        <v>-3.1563752780572095E-3</v>
      </c>
      <c r="AH7110" s="2">
        <v>42824</v>
      </c>
      <c r="AI7110">
        <v>2.4180000000000001</v>
      </c>
      <c r="AJ7110">
        <v>1.034</v>
      </c>
      <c r="AK7110">
        <v>1.0734999999999999</v>
      </c>
      <c r="AR7110" s="3"/>
    </row>
    <row r="7111" spans="1:44" hidden="1" outlineLevel="1" x14ac:dyDescent="0.2">
      <c r="A7111" s="2">
        <v>42825</v>
      </c>
      <c r="B7111">
        <v>12.37</v>
      </c>
      <c r="E7111" s="2">
        <v>42825</v>
      </c>
      <c r="F7111">
        <v>2362.7199999999998</v>
      </c>
      <c r="G7111">
        <f t="shared" si="1002"/>
        <v>-2.255010430479043E-3</v>
      </c>
      <c r="H7111" s="2">
        <v>42825</v>
      </c>
      <c r="I7111">
        <v>4538.21</v>
      </c>
      <c r="J7111">
        <f t="shared" si="1003"/>
        <v>-2.2535099792017066E-3</v>
      </c>
      <c r="K7111">
        <f t="shared" si="999"/>
        <v>-2.2948699792017064E-3</v>
      </c>
      <c r="L7111">
        <v>-1.6342191451696752E-3</v>
      </c>
      <c r="N7111" s="2">
        <v>42825</v>
      </c>
      <c r="O7111">
        <v>65.86</v>
      </c>
      <c r="Q7111" s="2">
        <v>42825</v>
      </c>
      <c r="R7111">
        <v>100139.6</v>
      </c>
      <c r="S7111" s="8">
        <f t="shared" si="1004"/>
        <v>2.2830204731187909E-3</v>
      </c>
      <c r="T7111" s="9">
        <f t="shared" si="1000"/>
        <v>2.241660473118791E-3</v>
      </c>
      <c r="U7111" s="3">
        <f>Sheet1!$B$17+Sheet1!$B$18*'Portfolio allocation'!K7111</f>
        <v>-2.1449341155251257E-3</v>
      </c>
      <c r="V7111" s="13">
        <f t="shared" si="1005"/>
        <v>4.3865945886439172E-3</v>
      </c>
      <c r="W7111" s="13"/>
      <c r="X7111" s="2">
        <v>42825</v>
      </c>
      <c r="Y7111">
        <v>166.33240000000001</v>
      </c>
      <c r="AA7111" s="2">
        <v>42825</v>
      </c>
      <c r="AB7111">
        <v>2712.19</v>
      </c>
      <c r="AC7111">
        <f t="shared" si="1006"/>
        <v>1.6138443471132025E-3</v>
      </c>
      <c r="AD7111">
        <f t="shared" si="1001"/>
        <v>1.5727643471132025E-3</v>
      </c>
      <c r="AE7111">
        <f>Sheet2!$B$17+Sheet2!$B$18*'Portfolio allocation'!K7111</f>
        <v>-1.9872699215701256E-3</v>
      </c>
      <c r="AF7111">
        <f t="shared" si="1007"/>
        <v>3.5600342686833283E-3</v>
      </c>
      <c r="AH7111" s="2">
        <v>42825</v>
      </c>
      <c r="AI7111">
        <v>2.395</v>
      </c>
      <c r="AJ7111">
        <v>1.0269999999999999</v>
      </c>
      <c r="AK7111">
        <v>1.06955</v>
      </c>
      <c r="AR7111" s="3"/>
    </row>
    <row r="7112" spans="1:44" hidden="1" outlineLevel="1" x14ac:dyDescent="0.2">
      <c r="A7112" s="2">
        <v>42828</v>
      </c>
      <c r="B7112">
        <v>12.38</v>
      </c>
      <c r="E7112" s="2">
        <v>42828</v>
      </c>
      <c r="F7112">
        <v>2358.84</v>
      </c>
      <c r="G7112">
        <f t="shared" si="1002"/>
        <v>-1.6421751202002621E-3</v>
      </c>
      <c r="H7112" s="2">
        <v>42828</v>
      </c>
      <c r="I7112">
        <v>4530.9799999999996</v>
      </c>
      <c r="J7112">
        <f t="shared" si="1003"/>
        <v>-1.5931391451696753E-3</v>
      </c>
      <c r="K7112">
        <f t="shared" si="999"/>
        <v>-1.6342191451696752E-3</v>
      </c>
      <c r="L7112">
        <v>6.808181756708041E-4</v>
      </c>
      <c r="N7112" s="2">
        <v>42828</v>
      </c>
      <c r="O7112">
        <v>65.55</v>
      </c>
      <c r="Q7112" s="2">
        <v>42828</v>
      </c>
      <c r="R7112">
        <v>99668.19</v>
      </c>
      <c r="S7112" s="8">
        <f t="shared" si="1004"/>
        <v>-4.7075282905064686E-3</v>
      </c>
      <c r="T7112" s="9">
        <f t="shared" si="1000"/>
        <v>-4.7486082905064684E-3</v>
      </c>
      <c r="U7112" s="3">
        <f>Sheet1!$B$17+Sheet1!$B$18*'Portfolio allocation'!K7112</f>
        <v>-1.3870187356048861E-3</v>
      </c>
      <c r="V7112" s="13">
        <f t="shared" si="1005"/>
        <v>-3.361589554901582E-3</v>
      </c>
      <c r="W7112" s="13"/>
      <c r="X7112" s="2">
        <v>42828</v>
      </c>
      <c r="Y7112">
        <v>166.67619999999999</v>
      </c>
      <c r="AA7112" s="2">
        <v>42828</v>
      </c>
      <c r="AB7112">
        <v>2717.79</v>
      </c>
      <c r="AC7112">
        <f t="shared" si="1006"/>
        <v>2.0647521007008951E-3</v>
      </c>
      <c r="AD7112">
        <f t="shared" si="1001"/>
        <v>2.023872100700895E-3</v>
      </c>
      <c r="AE7112">
        <f>Sheet2!$B$17+Sheet2!$B$18*'Portfolio allocation'!K7112</f>
        <v>-1.3998023452216884E-3</v>
      </c>
      <c r="AF7112">
        <f t="shared" si="1007"/>
        <v>3.4236744459225834E-3</v>
      </c>
      <c r="AH7112" s="2">
        <v>42828</v>
      </c>
      <c r="AI7112">
        <v>2.35</v>
      </c>
      <c r="AJ7112">
        <v>1.022</v>
      </c>
      <c r="AK7112">
        <v>1.06525</v>
      </c>
      <c r="AR7112" s="3"/>
    </row>
    <row r="7113" spans="1:44" hidden="1" outlineLevel="1" x14ac:dyDescent="0.2">
      <c r="A7113" s="2">
        <v>42829</v>
      </c>
      <c r="B7113">
        <v>11.79</v>
      </c>
      <c r="E7113" s="2">
        <v>42829</v>
      </c>
      <c r="F7113">
        <v>2360.16</v>
      </c>
      <c r="G7113">
        <f t="shared" si="1002"/>
        <v>5.5959709009489877E-4</v>
      </c>
      <c r="H7113" s="2">
        <v>42829</v>
      </c>
      <c r="I7113">
        <v>4534.25</v>
      </c>
      <c r="J7113">
        <f t="shared" si="1003"/>
        <v>7.2169817567080408E-4</v>
      </c>
      <c r="K7113">
        <f t="shared" si="999"/>
        <v>6.808181756708041E-4</v>
      </c>
      <c r="L7113">
        <v>-2.9942393405745383E-3</v>
      </c>
      <c r="N7113" s="2">
        <v>42829</v>
      </c>
      <c r="O7113">
        <v>65.73</v>
      </c>
      <c r="Q7113" s="2">
        <v>42829</v>
      </c>
      <c r="R7113">
        <v>99941.88</v>
      </c>
      <c r="S7113" s="8">
        <f t="shared" si="1004"/>
        <v>2.7460115408939334E-3</v>
      </c>
      <c r="T7113" s="9">
        <f t="shared" si="1000"/>
        <v>2.7051315408939333E-3</v>
      </c>
      <c r="U7113" s="3">
        <f>Sheet1!$B$17+Sheet1!$B$18*'Portfolio allocation'!K7113</f>
        <v>1.2688507497112789E-3</v>
      </c>
      <c r="V7113" s="13">
        <f t="shared" si="1005"/>
        <v>1.4362807911826544E-3</v>
      </c>
      <c r="W7113" s="13"/>
      <c r="X7113" s="2">
        <v>42829</v>
      </c>
      <c r="Y7113">
        <v>166.6953</v>
      </c>
      <c r="AA7113" s="2">
        <v>42829</v>
      </c>
      <c r="AB7113">
        <v>2718.1</v>
      </c>
      <c r="AC7113">
        <f t="shared" si="1006"/>
        <v>1.1406326463769823E-4</v>
      </c>
      <c r="AD7113">
        <f t="shared" si="1001"/>
        <v>7.2903264637698233E-5</v>
      </c>
      <c r="AE7113">
        <f>Sheet2!$B$17+Sheet2!$B$18*'Portfolio allocation'!K7113</f>
        <v>6.5878790241341372E-4</v>
      </c>
      <c r="AF7113">
        <f t="shared" si="1007"/>
        <v>-5.8588463777571554E-4</v>
      </c>
      <c r="AH7113" s="2">
        <v>42829</v>
      </c>
      <c r="AI7113">
        <v>2.35</v>
      </c>
      <c r="AJ7113">
        <v>1.0289999999999999</v>
      </c>
      <c r="AK7113">
        <v>1.0663</v>
      </c>
      <c r="AR7113" s="3"/>
    </row>
    <row r="7114" spans="1:44" hidden="1" outlineLevel="1" x14ac:dyDescent="0.2">
      <c r="A7114" s="2">
        <v>42830</v>
      </c>
      <c r="B7114">
        <v>12.89</v>
      </c>
      <c r="E7114" s="2">
        <v>42830</v>
      </c>
      <c r="F7114">
        <v>2352.9499999999998</v>
      </c>
      <c r="G7114">
        <f t="shared" si="1002"/>
        <v>-3.0548776354145657E-3</v>
      </c>
      <c r="H7114" s="2">
        <v>42830</v>
      </c>
      <c r="I7114">
        <v>4520.8599999999997</v>
      </c>
      <c r="J7114">
        <f t="shared" si="1003"/>
        <v>-2.9530793405745381E-3</v>
      </c>
      <c r="K7114">
        <f t="shared" si="999"/>
        <v>-2.9942393405745383E-3</v>
      </c>
      <c r="L7114">
        <v>2.1862922988989796E-3</v>
      </c>
      <c r="N7114" s="2">
        <v>42830</v>
      </c>
      <c r="O7114">
        <v>65.56</v>
      </c>
      <c r="Q7114" s="2">
        <v>42830</v>
      </c>
      <c r="R7114">
        <v>99683.44</v>
      </c>
      <c r="S7114" s="8">
        <f t="shared" si="1004"/>
        <v>-2.5859029267810696E-3</v>
      </c>
      <c r="T7114" s="9">
        <f t="shared" si="1000"/>
        <v>-2.6270629267810697E-3</v>
      </c>
      <c r="U7114" s="3">
        <f>Sheet1!$B$17+Sheet1!$B$18*'Portfolio allocation'!K7114</f>
        <v>-2.9472683712687062E-3</v>
      </c>
      <c r="V7114" s="13">
        <f t="shared" si="1005"/>
        <v>3.2020544448763642E-4</v>
      </c>
      <c r="W7114" s="13"/>
      <c r="X7114" s="2">
        <v>42830</v>
      </c>
      <c r="Y7114">
        <v>165.12880000000001</v>
      </c>
      <c r="AA7114" s="2">
        <v>42830</v>
      </c>
      <c r="AB7114">
        <v>2692.56</v>
      </c>
      <c r="AC7114">
        <f t="shared" si="1006"/>
        <v>-9.3962694529267088E-3</v>
      </c>
      <c r="AD7114">
        <f t="shared" si="1001"/>
        <v>-9.4374294529267089E-3</v>
      </c>
      <c r="AE7114">
        <f>Sheet2!$B$17+Sheet2!$B$18*'Portfolio allocation'!K7114</f>
        <v>-2.6091670002289739E-3</v>
      </c>
      <c r="AF7114">
        <f t="shared" si="1007"/>
        <v>-6.8282624526977351E-3</v>
      </c>
      <c r="AH7114" s="2">
        <v>42830</v>
      </c>
      <c r="AI7114">
        <v>2.3570000000000002</v>
      </c>
      <c r="AJ7114">
        <v>1.0289999999999999</v>
      </c>
      <c r="AK7114">
        <v>1.0663</v>
      </c>
      <c r="AR7114" s="3"/>
    </row>
    <row r="7115" spans="1:44" hidden="1" outlineLevel="1" x14ac:dyDescent="0.2">
      <c r="A7115" s="2">
        <v>42831</v>
      </c>
      <c r="B7115">
        <v>12.39</v>
      </c>
      <c r="E7115" s="2">
        <v>42831</v>
      </c>
      <c r="F7115">
        <v>2357.4899999999998</v>
      </c>
      <c r="G7115">
        <f t="shared" si="1002"/>
        <v>1.9294927644020188E-3</v>
      </c>
      <c r="H7115" s="2">
        <v>42831</v>
      </c>
      <c r="I7115">
        <v>4530.93</v>
      </c>
      <c r="J7115">
        <f t="shared" si="1003"/>
        <v>2.2274522988989798E-3</v>
      </c>
      <c r="K7115">
        <f t="shared" si="999"/>
        <v>2.1862922988989796E-3</v>
      </c>
      <c r="L7115">
        <v>-8.647105509024984E-4</v>
      </c>
      <c r="N7115" s="2">
        <v>42831</v>
      </c>
      <c r="O7115">
        <v>65.73</v>
      </c>
      <c r="Q7115" s="2">
        <v>42831</v>
      </c>
      <c r="R7115">
        <v>99941.88</v>
      </c>
      <c r="S7115" s="8">
        <f t="shared" si="1004"/>
        <v>2.5926071572168752E-3</v>
      </c>
      <c r="T7115" s="9">
        <f t="shared" si="1000"/>
        <v>2.551447157216875E-3</v>
      </c>
      <c r="U7115" s="3">
        <f>Sheet1!$B$17+Sheet1!$B$18*'Portfolio allocation'!K7115</f>
        <v>2.9959688176667502E-3</v>
      </c>
      <c r="V7115" s="13">
        <f t="shared" si="1005"/>
        <v>-4.4452166044987515E-4</v>
      </c>
      <c r="W7115" s="13"/>
      <c r="X7115" s="2">
        <v>42831</v>
      </c>
      <c r="Y7115">
        <v>164.71809999999999</v>
      </c>
      <c r="AA7115" s="2">
        <v>42831</v>
      </c>
      <c r="AB7115">
        <v>2685.86</v>
      </c>
      <c r="AC7115">
        <f t="shared" si="1006"/>
        <v>-2.4883382357310246E-3</v>
      </c>
      <c r="AD7115">
        <f t="shared" si="1001"/>
        <v>-2.5298182357310246E-3</v>
      </c>
      <c r="AE7115">
        <f>Sheet2!$B$17+Sheet2!$B$18*'Portfolio allocation'!K7115</f>
        <v>1.9974939009065064E-3</v>
      </c>
      <c r="AF7115">
        <f t="shared" si="1007"/>
        <v>-4.5273121366375315E-3</v>
      </c>
      <c r="AH7115" s="2">
        <v>42831</v>
      </c>
      <c r="AI7115">
        <v>2.343</v>
      </c>
      <c r="AJ7115">
        <v>1.0369999999999999</v>
      </c>
      <c r="AK7115">
        <v>1.06575</v>
      </c>
      <c r="AR7115" s="3"/>
    </row>
    <row r="7116" spans="1:44" hidden="1" outlineLevel="1" x14ac:dyDescent="0.2">
      <c r="A7116" s="2">
        <v>42832</v>
      </c>
      <c r="B7116">
        <v>12.87</v>
      </c>
      <c r="E7116" s="2">
        <v>42832</v>
      </c>
      <c r="F7116">
        <v>2355.54</v>
      </c>
      <c r="G7116">
        <f t="shared" si="1002"/>
        <v>-8.2715091050222789E-4</v>
      </c>
      <c r="H7116" s="2">
        <v>42832</v>
      </c>
      <c r="I7116">
        <v>4527.2</v>
      </c>
      <c r="J7116">
        <f t="shared" si="1003"/>
        <v>-8.2323055090249841E-4</v>
      </c>
      <c r="K7116">
        <f t="shared" si="999"/>
        <v>-8.647105509024984E-4</v>
      </c>
      <c r="L7116">
        <v>7.0186946810384544E-4</v>
      </c>
      <c r="N7116" s="2">
        <v>42832</v>
      </c>
      <c r="O7116">
        <v>65.680000000000007</v>
      </c>
      <c r="Q7116" s="2">
        <v>42832</v>
      </c>
      <c r="R7116">
        <v>99865.88</v>
      </c>
      <c r="S7116" s="8">
        <f t="shared" si="1004"/>
        <v>-7.6044196887226079E-4</v>
      </c>
      <c r="T7116" s="9">
        <f t="shared" si="1000"/>
        <v>-8.0192196887226078E-4</v>
      </c>
      <c r="U7116" s="3">
        <f>Sheet1!$B$17+Sheet1!$B$18*'Portfolio allocation'!K7116</f>
        <v>-5.0421897432036491E-4</v>
      </c>
      <c r="V7116" s="13">
        <f t="shared" si="1005"/>
        <v>-2.9770299455189587E-4</v>
      </c>
      <c r="W7116" s="13"/>
      <c r="X7116" s="2">
        <v>42832</v>
      </c>
      <c r="Y7116">
        <v>164.422</v>
      </c>
      <c r="AA7116" s="2">
        <v>42832</v>
      </c>
      <c r="AB7116">
        <v>2681.04</v>
      </c>
      <c r="AC7116">
        <f t="shared" si="1006"/>
        <v>-1.7945834853640985E-3</v>
      </c>
      <c r="AD7116">
        <f t="shared" si="1001"/>
        <v>-1.8371034853640986E-3</v>
      </c>
      <c r="AE7116">
        <f>Sheet2!$B$17+Sheet2!$B$18*'Portfolio allocation'!K7116</f>
        <v>-7.1553567125951878E-4</v>
      </c>
      <c r="AF7116">
        <f t="shared" si="1007"/>
        <v>-1.1215678141045797E-3</v>
      </c>
      <c r="AH7116" s="2">
        <v>42832</v>
      </c>
      <c r="AI7116">
        <v>2.3730000000000002</v>
      </c>
      <c r="AJ7116">
        <v>1.0629999999999999</v>
      </c>
      <c r="AK7116">
        <v>1.0617000000000001</v>
      </c>
      <c r="AR7116" s="3"/>
    </row>
    <row r="7117" spans="1:44" hidden="1" outlineLevel="1" x14ac:dyDescent="0.2">
      <c r="A7117" s="2">
        <v>42835</v>
      </c>
      <c r="B7117">
        <v>14.05</v>
      </c>
      <c r="E7117" s="2">
        <v>42835</v>
      </c>
      <c r="F7117">
        <v>2357.16</v>
      </c>
      <c r="G7117">
        <f t="shared" si="1002"/>
        <v>6.8774039073837834E-4</v>
      </c>
      <c r="H7117" s="2">
        <v>42835</v>
      </c>
      <c r="I7117">
        <v>4530.57</v>
      </c>
      <c r="J7117">
        <f t="shared" si="1003"/>
        <v>7.4438946810384543E-4</v>
      </c>
      <c r="K7117">
        <f t="shared" si="999"/>
        <v>7.0186946810384544E-4</v>
      </c>
      <c r="L7117">
        <v>-1.3359554838353147E-3</v>
      </c>
      <c r="N7117" s="2">
        <v>42835</v>
      </c>
      <c r="O7117">
        <v>65.53</v>
      </c>
      <c r="Q7117" s="2">
        <v>42835</v>
      </c>
      <c r="R7117">
        <v>99637.81</v>
      </c>
      <c r="S7117" s="8">
        <f t="shared" si="1004"/>
        <v>-2.2837629829127737E-3</v>
      </c>
      <c r="T7117" s="9">
        <f t="shared" si="1000"/>
        <v>-2.3262829829127736E-3</v>
      </c>
      <c r="U7117" s="3">
        <f>Sheet1!$B$17+Sheet1!$B$18*'Portfolio allocation'!K7117</f>
        <v>1.2930013259011622E-3</v>
      </c>
      <c r="V7117" s="13">
        <f t="shared" si="1005"/>
        <v>-3.6192843088139358E-3</v>
      </c>
      <c r="W7117" s="13"/>
      <c r="X7117" s="2">
        <v>42835</v>
      </c>
      <c r="Y7117">
        <v>163.52420000000001</v>
      </c>
      <c r="AA7117" s="2">
        <v>42835</v>
      </c>
      <c r="AB7117">
        <v>2666.4</v>
      </c>
      <c r="AC7117">
        <f t="shared" si="1006"/>
        <v>-5.4605675409542531E-3</v>
      </c>
      <c r="AD7117">
        <f t="shared" si="1001"/>
        <v>-5.503087540954253E-3</v>
      </c>
      <c r="AE7117">
        <f>Sheet2!$B$17+Sheet2!$B$18*'Portfolio allocation'!K7117</f>
        <v>6.7750724871191753E-4</v>
      </c>
      <c r="AF7117">
        <f t="shared" si="1007"/>
        <v>-6.1805947896661703E-3</v>
      </c>
      <c r="AH7117" s="2">
        <v>42835</v>
      </c>
      <c r="AI7117">
        <v>2.3610000000000002</v>
      </c>
      <c r="AJ7117">
        <v>1.0629999999999999</v>
      </c>
      <c r="AK7117">
        <v>1.0599000000000001</v>
      </c>
      <c r="AR7117" s="3"/>
    </row>
    <row r="7118" spans="1:44" hidden="1" outlineLevel="1" x14ac:dyDescent="0.2">
      <c r="A7118" s="2">
        <v>42836</v>
      </c>
      <c r="B7118">
        <v>15.07</v>
      </c>
      <c r="E7118" s="2">
        <v>42836</v>
      </c>
      <c r="F7118">
        <v>2353.7800000000002</v>
      </c>
      <c r="G7118">
        <f t="shared" si="1002"/>
        <v>-1.4339289653649834E-3</v>
      </c>
      <c r="H7118" s="2">
        <v>42836</v>
      </c>
      <c r="I7118">
        <v>4524.71</v>
      </c>
      <c r="J7118">
        <f t="shared" si="1003"/>
        <v>-1.2934354838353146E-3</v>
      </c>
      <c r="K7118">
        <f t="shared" si="999"/>
        <v>-1.3359554838353147E-3</v>
      </c>
      <c r="L7118">
        <v>-3.7878964349096402E-3</v>
      </c>
      <c r="N7118" s="2">
        <v>42836</v>
      </c>
      <c r="O7118">
        <v>65.48</v>
      </c>
      <c r="Q7118" s="2">
        <v>42836</v>
      </c>
      <c r="R7118">
        <v>99561.75</v>
      </c>
      <c r="S7118" s="8">
        <f t="shared" si="1004"/>
        <v>-7.6336483108163655E-4</v>
      </c>
      <c r="T7118" s="9">
        <f t="shared" si="1000"/>
        <v>-8.0588483108163655E-4</v>
      </c>
      <c r="U7118" s="3">
        <f>Sheet1!$B$17+Sheet1!$B$18*'Portfolio allocation'!K7118</f>
        <v>-1.044843104315706E-3</v>
      </c>
      <c r="V7118" s="13">
        <f t="shared" si="1005"/>
        <v>2.3895827323406943E-4</v>
      </c>
      <c r="W7118" s="13"/>
      <c r="X7118" s="2">
        <v>42836</v>
      </c>
      <c r="Y7118">
        <v>162.93199999999999</v>
      </c>
      <c r="AA7118" s="2">
        <v>42836</v>
      </c>
      <c r="AB7118">
        <v>2656.74</v>
      </c>
      <c r="AC7118">
        <f t="shared" si="1006"/>
        <v>-3.6228622862287674E-3</v>
      </c>
      <c r="AD7118">
        <f t="shared" si="1001"/>
        <v>-3.6646622862287672E-3</v>
      </c>
      <c r="AE7118">
        <f>Sheet2!$B$17+Sheet2!$B$18*'Portfolio allocation'!K7118</f>
        <v>-1.1345786881689639E-3</v>
      </c>
      <c r="AF7118">
        <f t="shared" si="1007"/>
        <v>-2.5300835980598033E-3</v>
      </c>
      <c r="AH7118" s="2">
        <v>42836</v>
      </c>
      <c r="AI7118">
        <v>2.298</v>
      </c>
      <c r="AJ7118">
        <v>1.0449999999999999</v>
      </c>
      <c r="AK7118">
        <v>1.0628500000000001</v>
      </c>
      <c r="AR7118" s="3"/>
    </row>
    <row r="7119" spans="1:44" hidden="1" outlineLevel="1" x14ac:dyDescent="0.2">
      <c r="A7119" s="2">
        <v>42837</v>
      </c>
      <c r="B7119">
        <v>15.77</v>
      </c>
      <c r="E7119" s="2">
        <v>42837</v>
      </c>
      <c r="F7119">
        <v>2344.9299999999998</v>
      </c>
      <c r="G7119">
        <f t="shared" si="1002"/>
        <v>-3.7599095922304926E-3</v>
      </c>
      <c r="H7119" s="2">
        <v>42837</v>
      </c>
      <c r="I7119">
        <v>4507.76</v>
      </c>
      <c r="J7119">
        <f t="shared" si="1003"/>
        <v>-3.7460964349096404E-3</v>
      </c>
      <c r="K7119">
        <f t="shared" si="999"/>
        <v>-3.7878964349096402E-3</v>
      </c>
      <c r="L7119">
        <v>-6.8497395346692365E-3</v>
      </c>
      <c r="N7119" s="2">
        <v>42837</v>
      </c>
      <c r="O7119">
        <v>65.23</v>
      </c>
      <c r="Q7119" s="2">
        <v>42837</v>
      </c>
      <c r="R7119">
        <v>99181.63</v>
      </c>
      <c r="S7119" s="8">
        <f t="shared" si="1004"/>
        <v>-3.8179320873729106E-3</v>
      </c>
      <c r="T7119" s="9">
        <f t="shared" si="1000"/>
        <v>-3.8597320873729104E-3</v>
      </c>
      <c r="U7119" s="3">
        <f>Sheet1!$B$17+Sheet1!$B$18*'Portfolio allocation'!K7119</f>
        <v>-3.8577719038355288E-3</v>
      </c>
      <c r="V7119" s="13">
        <f t="shared" si="1005"/>
        <v>-1.9601835373815428E-6</v>
      </c>
      <c r="W7119" s="13"/>
      <c r="X7119" s="2">
        <v>42837</v>
      </c>
      <c r="Y7119">
        <v>163.00839999999999</v>
      </c>
      <c r="AA7119" s="2">
        <v>42837</v>
      </c>
      <c r="AB7119">
        <v>2657.99</v>
      </c>
      <c r="AC7119">
        <f t="shared" si="1006"/>
        <v>4.7050144161642216E-4</v>
      </c>
      <c r="AD7119">
        <f t="shared" si="1001"/>
        <v>4.2902144161642217E-4</v>
      </c>
      <c r="AE7119">
        <f>Sheet2!$B$17+Sheet2!$B$18*'Portfolio allocation'!K7119</f>
        <v>-3.3149071365354992E-3</v>
      </c>
      <c r="AF7119">
        <f t="shared" si="1007"/>
        <v>3.7439285781519214E-3</v>
      </c>
      <c r="AH7119" s="2">
        <v>42837</v>
      </c>
      <c r="AI7119">
        <v>2.2959999999999998</v>
      </c>
      <c r="AJ7119">
        <v>1.0369999999999999</v>
      </c>
      <c r="AK7119">
        <v>1.0620000000000001</v>
      </c>
      <c r="AR7119" s="3"/>
    </row>
    <row r="7120" spans="1:44" hidden="1" outlineLevel="1" x14ac:dyDescent="0.2">
      <c r="A7120" s="2">
        <v>42838</v>
      </c>
      <c r="B7120">
        <v>15.96</v>
      </c>
      <c r="E7120" s="2">
        <v>42838</v>
      </c>
      <c r="F7120">
        <v>2328.9499999999998</v>
      </c>
      <c r="G7120">
        <f t="shared" si="1002"/>
        <v>-6.8147023578528643E-3</v>
      </c>
      <c r="H7120" s="2">
        <v>42838</v>
      </c>
      <c r="I7120">
        <v>4477.07</v>
      </c>
      <c r="J7120">
        <f t="shared" si="1003"/>
        <v>-6.8082595346692365E-3</v>
      </c>
      <c r="K7120">
        <f t="shared" si="999"/>
        <v>-6.8497395346692365E-3</v>
      </c>
      <c r="L7120">
        <v>-4.0759999999999996E-5</v>
      </c>
      <c r="N7120" s="2">
        <v>42838</v>
      </c>
      <c r="O7120">
        <v>64.95</v>
      </c>
      <c r="Q7120" s="2">
        <v>42838</v>
      </c>
      <c r="R7120">
        <v>98755.88</v>
      </c>
      <c r="S7120" s="8">
        <f t="shared" si="1004"/>
        <v>-4.2926295927986358E-3</v>
      </c>
      <c r="T7120" s="9">
        <f t="shared" si="1000"/>
        <v>-4.3341095927986358E-3</v>
      </c>
      <c r="U7120" s="3">
        <f>Sheet1!$B$17+Sheet1!$B$18*'Portfolio allocation'!K7120</f>
        <v>-7.370395905303067E-3</v>
      </c>
      <c r="V7120" s="13">
        <f t="shared" si="1005"/>
        <v>3.0362863125044312E-3</v>
      </c>
      <c r="W7120" s="13"/>
      <c r="X7120" s="2">
        <v>42838</v>
      </c>
      <c r="Y7120">
        <v>161.929</v>
      </c>
      <c r="AA7120" s="2">
        <v>42838</v>
      </c>
      <c r="AB7120">
        <v>2640.39</v>
      </c>
      <c r="AC7120">
        <f t="shared" si="1006"/>
        <v>-6.6215448515607456E-3</v>
      </c>
      <c r="AD7120">
        <f t="shared" si="1001"/>
        <v>-6.6623048515607455E-3</v>
      </c>
      <c r="AE7120">
        <f>Sheet2!$B$17+Sheet2!$B$18*'Portfolio allocation'!K7120</f>
        <v>-6.0375761355240722E-3</v>
      </c>
      <c r="AF7120">
        <f t="shared" si="1007"/>
        <v>-6.2472871603667327E-4</v>
      </c>
      <c r="AH7120" s="2">
        <v>42838</v>
      </c>
      <c r="AI7120">
        <v>2.2280000000000002</v>
      </c>
      <c r="AJ7120">
        <v>1.0189999999999999</v>
      </c>
      <c r="AK7120">
        <v>1.0625500000000001</v>
      </c>
      <c r="AR7120" s="3"/>
    </row>
    <row r="7121" spans="1:44" hidden="1" outlineLevel="1" x14ac:dyDescent="0.2">
      <c r="A7121" s="2">
        <v>42839</v>
      </c>
      <c r="B7121">
        <v>15.96</v>
      </c>
      <c r="E7121" s="2">
        <v>42839</v>
      </c>
      <c r="F7121">
        <v>2328.9499999999998</v>
      </c>
      <c r="G7121">
        <f t="shared" si="1002"/>
        <v>0</v>
      </c>
      <c r="H7121" s="2">
        <v>42839</v>
      </c>
      <c r="I7121">
        <v>4477.07</v>
      </c>
      <c r="J7121">
        <f t="shared" si="1003"/>
        <v>0</v>
      </c>
      <c r="K7121">
        <f t="shared" si="999"/>
        <v>-4.0759999999999996E-5</v>
      </c>
      <c r="L7121">
        <v>8.5764829736413029E-3</v>
      </c>
      <c r="N7121" s="2">
        <v>42839</v>
      </c>
      <c r="O7121">
        <v>64.95</v>
      </c>
      <c r="Q7121" s="2">
        <v>42839</v>
      </c>
      <c r="R7121">
        <v>98755.88</v>
      </c>
      <c r="S7121" s="8">
        <f t="shared" si="1004"/>
        <v>0</v>
      </c>
      <c r="T7121" s="9">
        <f t="shared" si="1000"/>
        <v>-4.0759999999999996E-5</v>
      </c>
      <c r="U7121" s="3">
        <f>Sheet1!$B$17+Sheet1!$B$18*'Portfolio allocation'!K7121</f>
        <v>4.4103797935886129E-4</v>
      </c>
      <c r="V7121" s="13">
        <f t="shared" si="1005"/>
        <v>-4.8179797935886127E-4</v>
      </c>
      <c r="W7121" s="13"/>
      <c r="X7121" s="2">
        <v>42839</v>
      </c>
      <c r="Y7121">
        <v>161.929</v>
      </c>
      <c r="AA7121" s="2">
        <v>42839</v>
      </c>
      <c r="AB7121">
        <v>2640.39</v>
      </c>
      <c r="AC7121">
        <f t="shared" si="1006"/>
        <v>0</v>
      </c>
      <c r="AD7121">
        <f t="shared" si="1001"/>
        <v>-4.0759999999999996E-5</v>
      </c>
      <c r="AE7121">
        <f>Sheet2!$B$17+Sheet2!$B$18*'Portfolio allocation'!K7121</f>
        <v>1.7142179482711326E-5</v>
      </c>
      <c r="AF7121">
        <f t="shared" si="1007"/>
        <v>-5.7902179482711322E-5</v>
      </c>
      <c r="AH7121" s="2">
        <v>42839</v>
      </c>
      <c r="AI7121">
        <v>2.2280000000000002</v>
      </c>
      <c r="AJ7121">
        <v>1.0189999999999999</v>
      </c>
      <c r="AK7121">
        <v>1.0625500000000001</v>
      </c>
      <c r="AR7121" s="3"/>
    </row>
    <row r="7122" spans="1:44" hidden="1" outlineLevel="1" x14ac:dyDescent="0.2">
      <c r="A7122" s="2">
        <v>42842</v>
      </c>
      <c r="B7122">
        <v>14.66</v>
      </c>
      <c r="E7122" s="2">
        <v>42842</v>
      </c>
      <c r="F7122">
        <v>2349.0100000000002</v>
      </c>
      <c r="G7122">
        <f t="shared" si="1002"/>
        <v>8.6133236007643887E-3</v>
      </c>
      <c r="H7122" s="2">
        <v>42842</v>
      </c>
      <c r="I7122">
        <v>4515.6499999999996</v>
      </c>
      <c r="J7122">
        <f t="shared" si="1003"/>
        <v>8.6172429736413036E-3</v>
      </c>
      <c r="K7122">
        <f t="shared" si="999"/>
        <v>8.5764829736413029E-3</v>
      </c>
      <c r="L7122">
        <v>-2.917702274534092E-3</v>
      </c>
      <c r="N7122" s="2">
        <v>42842</v>
      </c>
      <c r="O7122">
        <v>65.48</v>
      </c>
      <c r="Q7122" s="2">
        <v>42842</v>
      </c>
      <c r="R7122">
        <v>99561.75</v>
      </c>
      <c r="S7122" s="8">
        <f t="shared" si="1004"/>
        <v>8.1602229659640813E-3</v>
      </c>
      <c r="T7122" s="9">
        <f t="shared" si="1000"/>
        <v>8.1194629659640805E-3</v>
      </c>
      <c r="U7122" s="3">
        <f>Sheet1!$B$17+Sheet1!$B$18*'Portfolio allocation'!K7122</f>
        <v>1.0326957508699388E-2</v>
      </c>
      <c r="V7122" s="13">
        <f t="shared" si="1005"/>
        <v>-2.2074945427353072E-3</v>
      </c>
      <c r="W7122" s="13"/>
      <c r="X7122" s="2">
        <v>42842</v>
      </c>
      <c r="Y7122">
        <v>163.42859999999999</v>
      </c>
      <c r="AA7122" s="2">
        <v>42842</v>
      </c>
      <c r="AB7122">
        <v>2664.84</v>
      </c>
      <c r="AC7122">
        <f t="shared" si="1006"/>
        <v>9.259995682456168E-3</v>
      </c>
      <c r="AD7122">
        <f t="shared" si="1001"/>
        <v>9.2189556824561689E-3</v>
      </c>
      <c r="AE7122">
        <f>Sheet2!$B$17+Sheet2!$B$18*'Portfolio allocation'!K7122</f>
        <v>7.6798144773961522E-3</v>
      </c>
      <c r="AF7122">
        <f t="shared" si="1007"/>
        <v>1.5391412050600167E-3</v>
      </c>
      <c r="AH7122" s="2">
        <v>42842</v>
      </c>
      <c r="AI7122">
        <v>2.2519999999999998</v>
      </c>
      <c r="AJ7122">
        <v>1.026</v>
      </c>
      <c r="AK7122">
        <v>1.0664</v>
      </c>
      <c r="AR7122" s="3"/>
    </row>
    <row r="7123" spans="1:44" hidden="1" outlineLevel="1" x14ac:dyDescent="0.2">
      <c r="A7123" s="2">
        <v>42843</v>
      </c>
      <c r="B7123">
        <v>14.42</v>
      </c>
      <c r="E7123" s="2">
        <v>42843</v>
      </c>
      <c r="F7123">
        <v>2342.19</v>
      </c>
      <c r="G7123">
        <f t="shared" si="1002"/>
        <v>-2.9033507733046138E-3</v>
      </c>
      <c r="H7123" s="2">
        <v>42843</v>
      </c>
      <c r="I7123">
        <v>4502.66</v>
      </c>
      <c r="J7123">
        <f t="shared" si="1003"/>
        <v>-2.876662274534092E-3</v>
      </c>
      <c r="K7123">
        <f t="shared" si="999"/>
        <v>-2.917702274534092E-3</v>
      </c>
      <c r="L7123">
        <v>-1.6171656867717439E-3</v>
      </c>
      <c r="N7123" s="2">
        <v>42843</v>
      </c>
      <c r="O7123">
        <v>65.39</v>
      </c>
      <c r="Q7123" s="2">
        <v>42843</v>
      </c>
      <c r="R7123">
        <v>99424.94</v>
      </c>
      <c r="S7123" s="8">
        <f t="shared" si="1004"/>
        <v>-1.3741220900597151E-3</v>
      </c>
      <c r="T7123" s="9">
        <f t="shared" si="1000"/>
        <v>-1.4151620900597151E-3</v>
      </c>
      <c r="U7123" s="3">
        <f>Sheet1!$B$17+Sheet1!$B$18*'Portfolio allocation'!K7123</f>
        <v>-2.8594631093999037E-3</v>
      </c>
      <c r="V7123" s="13">
        <f t="shared" si="1005"/>
        <v>1.4443010193401886E-3</v>
      </c>
      <c r="W7123" s="13"/>
      <c r="X7123" s="2">
        <v>42843</v>
      </c>
      <c r="Y7123">
        <v>162.42570000000001</v>
      </c>
      <c r="AA7123" s="2">
        <v>42843</v>
      </c>
      <c r="AB7123">
        <v>2648.49</v>
      </c>
      <c r="AC7123">
        <f t="shared" si="1006"/>
        <v>-6.1354527851579244E-3</v>
      </c>
      <c r="AD7123">
        <f t="shared" si="1001"/>
        <v>-6.1757727851579243E-3</v>
      </c>
      <c r="AE7123">
        <f>Sheet2!$B$17+Sheet2!$B$18*'Portfolio allocation'!K7123</f>
        <v>-2.5411082884686533E-3</v>
      </c>
      <c r="AF7123">
        <f t="shared" si="1007"/>
        <v>-3.634664496689271E-3</v>
      </c>
      <c r="AH7123" s="2">
        <v>42843</v>
      </c>
      <c r="AI7123">
        <v>2.1789999999999998</v>
      </c>
      <c r="AJ7123">
        <v>1.008</v>
      </c>
      <c r="AK7123">
        <v>1.06985</v>
      </c>
      <c r="AR7123" s="3"/>
    </row>
    <row r="7124" spans="1:44" hidden="1" outlineLevel="1" x14ac:dyDescent="0.2">
      <c r="A7124" s="2">
        <v>42844</v>
      </c>
      <c r="B7124">
        <v>14.93</v>
      </c>
      <c r="E7124" s="2">
        <v>42844</v>
      </c>
      <c r="F7124">
        <v>2338.17</v>
      </c>
      <c r="G7124">
        <f t="shared" si="1002"/>
        <v>-1.7163423974997372E-3</v>
      </c>
      <c r="H7124" s="2">
        <v>42844</v>
      </c>
      <c r="I7124">
        <v>4495.5600000000004</v>
      </c>
      <c r="J7124">
        <f t="shared" si="1003"/>
        <v>-1.576845686771744E-3</v>
      </c>
      <c r="K7124">
        <f t="shared" si="999"/>
        <v>-1.6171656867717439E-3</v>
      </c>
      <c r="L7124">
        <v>7.5427974858747436E-3</v>
      </c>
      <c r="N7124" s="2">
        <v>42844</v>
      </c>
      <c r="O7124">
        <v>65.040000000000006</v>
      </c>
      <c r="Q7124" s="2">
        <v>42844</v>
      </c>
      <c r="R7124">
        <v>98892.75</v>
      </c>
      <c r="S7124" s="8">
        <f t="shared" si="1004"/>
        <v>-5.3526811280952824E-3</v>
      </c>
      <c r="T7124" s="9">
        <f t="shared" si="1000"/>
        <v>-5.3930011280952823E-3</v>
      </c>
      <c r="U7124" s="3">
        <f>Sheet1!$B$17+Sheet1!$B$18*'Portfolio allocation'!K7124</f>
        <v>-1.3674545759386691E-3</v>
      </c>
      <c r="V7124" s="13">
        <f t="shared" si="1005"/>
        <v>-4.0255465521566135E-3</v>
      </c>
      <c r="W7124" s="13"/>
      <c r="X7124" s="2">
        <v>42844</v>
      </c>
      <c r="Y7124">
        <v>154.44059999999999</v>
      </c>
      <c r="AA7124" s="2">
        <v>42844</v>
      </c>
      <c r="AB7124">
        <v>2518.2800000000002</v>
      </c>
      <c r="AC7124">
        <f t="shared" si="1006"/>
        <v>-4.9163863182416945E-2</v>
      </c>
      <c r="AD7124">
        <f t="shared" si="1001"/>
        <v>-4.9204103182416942E-2</v>
      </c>
      <c r="AE7124">
        <f>Sheet2!$B$17+Sheet2!$B$18*'Portfolio allocation'!K7124</f>
        <v>-1.3846379749411753E-3</v>
      </c>
      <c r="AF7124">
        <f t="shared" si="1007"/>
        <v>-4.7819465207475764E-2</v>
      </c>
      <c r="AH7124" s="2">
        <v>42844</v>
      </c>
      <c r="AI7124">
        <v>2.202</v>
      </c>
      <c r="AJ7124">
        <v>1.006</v>
      </c>
      <c r="AK7124">
        <v>1.07145</v>
      </c>
      <c r="AR7124" s="3"/>
    </row>
    <row r="7125" spans="1:44" hidden="1" outlineLevel="1" x14ac:dyDescent="0.2">
      <c r="A7125" s="2">
        <v>42845</v>
      </c>
      <c r="B7125">
        <v>14.15</v>
      </c>
      <c r="E7125" s="2">
        <v>42845</v>
      </c>
      <c r="F7125">
        <v>2355.84</v>
      </c>
      <c r="G7125">
        <f t="shared" si="1002"/>
        <v>7.5571921631019112E-3</v>
      </c>
      <c r="H7125" s="2">
        <v>42845</v>
      </c>
      <c r="I7125">
        <v>4529.6499999999996</v>
      </c>
      <c r="J7125">
        <f t="shared" si="1003"/>
        <v>7.583037485874744E-3</v>
      </c>
      <c r="K7125">
        <f t="shared" si="999"/>
        <v>7.5427974858747436E-3</v>
      </c>
      <c r="L7125">
        <v>-3.0754746234256405E-3</v>
      </c>
      <c r="N7125" s="2">
        <v>42845</v>
      </c>
      <c r="O7125">
        <v>65.5</v>
      </c>
      <c r="Q7125" s="2">
        <v>42845</v>
      </c>
      <c r="R7125">
        <v>99592.19</v>
      </c>
      <c r="S7125" s="8">
        <f t="shared" si="1004"/>
        <v>7.072712610378451E-3</v>
      </c>
      <c r="T7125" s="9">
        <f t="shared" si="1000"/>
        <v>7.0324726103784506E-3</v>
      </c>
      <c r="U7125" s="3">
        <f>Sheet1!$B$17+Sheet1!$B$18*'Portfolio allocation'!K7125</f>
        <v>9.1410873200595509E-3</v>
      </c>
      <c r="V7125" s="13">
        <f t="shared" si="1005"/>
        <v>-2.1086147096811003E-3</v>
      </c>
      <c r="W7125" s="13"/>
      <c r="X7125" s="2">
        <v>42845</v>
      </c>
      <c r="Y7125">
        <v>155.0232</v>
      </c>
      <c r="AA7125" s="2">
        <v>42845</v>
      </c>
      <c r="AB7125">
        <v>2527.7800000000002</v>
      </c>
      <c r="AC7125">
        <f t="shared" si="1006"/>
        <v>3.7724160935241891E-3</v>
      </c>
      <c r="AD7125">
        <f t="shared" si="1001"/>
        <v>3.7324960935241889E-3</v>
      </c>
      <c r="AE7125">
        <f>Sheet2!$B$17+Sheet2!$B$18*'Portfolio allocation'!K7125</f>
        <v>6.7606349699722195E-3</v>
      </c>
      <c r="AF7125">
        <f t="shared" si="1007"/>
        <v>-3.0281388764480306E-3</v>
      </c>
      <c r="AH7125" s="2">
        <v>42845</v>
      </c>
      <c r="AI7125">
        <v>2.2410000000000001</v>
      </c>
      <c r="AJ7125">
        <v>0.998</v>
      </c>
      <c r="AK7125">
        <v>1.0766500000000001</v>
      </c>
      <c r="AR7125" s="3"/>
    </row>
    <row r="7126" spans="1:44" hidden="1" outlineLevel="1" x14ac:dyDescent="0.2">
      <c r="A7126" s="2">
        <v>42846</v>
      </c>
      <c r="B7126">
        <v>14.63</v>
      </c>
      <c r="E7126" s="2">
        <v>42846</v>
      </c>
      <c r="F7126">
        <v>2348.69</v>
      </c>
      <c r="G7126">
        <f t="shared" si="1002"/>
        <v>-3.0350108666123976E-3</v>
      </c>
      <c r="H7126" s="2">
        <v>42846</v>
      </c>
      <c r="I7126">
        <v>4515.8999999999996</v>
      </c>
      <c r="J7126">
        <f t="shared" si="1003"/>
        <v>-3.0355546234256403E-3</v>
      </c>
      <c r="K7126">
        <f t="shared" si="999"/>
        <v>-3.0754746234256405E-3</v>
      </c>
      <c r="L7126">
        <v>1.0817873471954795E-2</v>
      </c>
      <c r="N7126" s="2">
        <v>42846</v>
      </c>
      <c r="O7126">
        <v>66.400000000000006</v>
      </c>
      <c r="Q7126" s="2">
        <v>42846</v>
      </c>
      <c r="R7126">
        <v>100960.6</v>
      </c>
      <c r="S7126" s="8">
        <f t="shared" si="1004"/>
        <v>1.374013363899329E-2</v>
      </c>
      <c r="T7126" s="9">
        <f t="shared" si="1000"/>
        <v>1.370021363899329E-2</v>
      </c>
      <c r="U7126" s="3">
        <f>Sheet1!$B$17+Sheet1!$B$18*'Portfolio allocation'!K7126</f>
        <v>-3.0404635465313412E-3</v>
      </c>
      <c r="V7126" s="13">
        <f t="shared" si="1005"/>
        <v>1.6740677185524633E-2</v>
      </c>
      <c r="W7126" s="13"/>
      <c r="X7126" s="2">
        <v>42846</v>
      </c>
      <c r="Y7126">
        <v>153.1893</v>
      </c>
      <c r="AA7126" s="2">
        <v>42846</v>
      </c>
      <c r="AB7126">
        <v>2497.88</v>
      </c>
      <c r="AC7126">
        <f t="shared" si="1006"/>
        <v>-1.1828561029836537E-2</v>
      </c>
      <c r="AD7126">
        <f t="shared" si="1001"/>
        <v>-1.1867881029836538E-2</v>
      </c>
      <c r="AE7126">
        <f>Sheet2!$B$17+Sheet2!$B$18*'Portfolio allocation'!K7126</f>
        <v>-2.6814034862396806E-3</v>
      </c>
      <c r="AF7126">
        <f t="shared" si="1007"/>
        <v>-9.1864775435968569E-3</v>
      </c>
      <c r="AH7126" s="2">
        <v>42846</v>
      </c>
      <c r="AI7126">
        <v>2.2360000000000002</v>
      </c>
      <c r="AJ7126">
        <v>0.98299999999999998</v>
      </c>
      <c r="AK7126">
        <v>1.0688</v>
      </c>
      <c r="AR7126" s="3"/>
    </row>
    <row r="7127" spans="1:44" hidden="1" outlineLevel="1" x14ac:dyDescent="0.2">
      <c r="A7127" s="2">
        <v>42849</v>
      </c>
      <c r="B7127">
        <v>10.84</v>
      </c>
      <c r="E7127" s="2">
        <v>42849</v>
      </c>
      <c r="F7127">
        <v>2374.15</v>
      </c>
      <c r="G7127">
        <f t="shared" si="1002"/>
        <v>1.0840085324159476E-2</v>
      </c>
      <c r="H7127" s="2">
        <v>42849</v>
      </c>
      <c r="I7127">
        <v>4564.93</v>
      </c>
      <c r="J7127">
        <f t="shared" si="1003"/>
        <v>1.0857193471954796E-2</v>
      </c>
      <c r="K7127">
        <f t="shared" si="999"/>
        <v>1.0817873471954795E-2</v>
      </c>
      <c r="L7127">
        <v>6.0515777977756422E-3</v>
      </c>
      <c r="N7127" s="2">
        <v>42849</v>
      </c>
      <c r="O7127">
        <v>67.53</v>
      </c>
      <c r="Q7127" s="2">
        <v>42849</v>
      </c>
      <c r="R7127">
        <v>102678.8</v>
      </c>
      <c r="S7127" s="8">
        <f t="shared" si="1004"/>
        <v>1.7018520095958278E-2</v>
      </c>
      <c r="T7127" s="9">
        <f t="shared" si="1000"/>
        <v>1.6979200095958279E-2</v>
      </c>
      <c r="U7127" s="3">
        <f>Sheet1!$B$17+Sheet1!$B$18*'Portfolio allocation'!K7127</f>
        <v>1.2898337492753903E-2</v>
      </c>
      <c r="V7127" s="13">
        <f t="shared" si="1005"/>
        <v>4.0808626032043764E-3</v>
      </c>
      <c r="W7127" s="13"/>
      <c r="X7127" s="2">
        <v>42849</v>
      </c>
      <c r="Y7127">
        <v>153.5427</v>
      </c>
      <c r="AA7127" s="2">
        <v>42849</v>
      </c>
      <c r="AB7127">
        <v>2503.64</v>
      </c>
      <c r="AC7127">
        <f t="shared" si="1006"/>
        <v>2.3059554502216084E-3</v>
      </c>
      <c r="AD7127">
        <f t="shared" si="1001"/>
        <v>2.2654354502216084E-3</v>
      </c>
      <c r="AE7127">
        <f>Sheet2!$B$17+Sheet2!$B$18*'Portfolio allocation'!K7127</f>
        <v>9.6729160915398835E-3</v>
      </c>
      <c r="AF7127">
        <f t="shared" si="1007"/>
        <v>-7.4074806413182755E-3</v>
      </c>
      <c r="AH7127" s="2">
        <v>42849</v>
      </c>
      <c r="AI7127">
        <v>2.2730000000000001</v>
      </c>
      <c r="AJ7127">
        <v>1.0129999999999999</v>
      </c>
      <c r="AK7127">
        <v>1.0862000000000001</v>
      </c>
      <c r="AR7127" s="3"/>
    </row>
    <row r="7128" spans="1:44" hidden="1" outlineLevel="1" x14ac:dyDescent="0.2">
      <c r="A7128" s="2">
        <v>42850</v>
      </c>
      <c r="B7128">
        <v>10.76</v>
      </c>
      <c r="E7128" s="2">
        <v>42850</v>
      </c>
      <c r="F7128">
        <v>2388.61</v>
      </c>
      <c r="G7128">
        <f t="shared" si="1002"/>
        <v>6.0906008466188322E-3</v>
      </c>
      <c r="H7128" s="2">
        <v>42850</v>
      </c>
      <c r="I7128">
        <v>4592.74</v>
      </c>
      <c r="J7128">
        <f t="shared" si="1003"/>
        <v>6.0920977977756419E-3</v>
      </c>
      <c r="K7128">
        <f t="shared" si="999"/>
        <v>6.0515777977756422E-3</v>
      </c>
      <c r="L7128">
        <v>-5.160221842297572E-4</v>
      </c>
      <c r="N7128" s="2">
        <v>42850</v>
      </c>
      <c r="O7128">
        <v>67.92</v>
      </c>
      <c r="Q7128" s="2">
        <v>42850</v>
      </c>
      <c r="R7128">
        <v>103271.8</v>
      </c>
      <c r="S7128" s="8">
        <f t="shared" si="1004"/>
        <v>5.7752914915250031E-3</v>
      </c>
      <c r="T7128" s="9">
        <f t="shared" si="1000"/>
        <v>5.7347714915250035E-3</v>
      </c>
      <c r="U7128" s="3">
        <f>Sheet1!$B$17+Sheet1!$B$18*'Portfolio allocation'!K7128</f>
        <v>7.4303223013395814E-3</v>
      </c>
      <c r="V7128" s="13">
        <f t="shared" si="1005"/>
        <v>-1.6955508098145779E-3</v>
      </c>
      <c r="W7128" s="13"/>
      <c r="X7128" s="2">
        <v>42850</v>
      </c>
      <c r="Y7128">
        <v>153.19880000000001</v>
      </c>
      <c r="AA7128" s="2">
        <v>42850</v>
      </c>
      <c r="AB7128">
        <v>2498.0300000000002</v>
      </c>
      <c r="AC7128">
        <f t="shared" si="1006"/>
        <v>-2.2407374862198903E-3</v>
      </c>
      <c r="AD7128">
        <f t="shared" si="1001"/>
        <v>-2.2820974862198902E-3</v>
      </c>
      <c r="AE7128">
        <f>Sheet2!$B$17+Sheet2!$B$18*'Portfolio allocation'!K7128</f>
        <v>5.4346043788594308E-3</v>
      </c>
      <c r="AF7128">
        <f t="shared" si="1007"/>
        <v>-7.716701865079321E-3</v>
      </c>
      <c r="AH7128" s="2">
        <v>42850</v>
      </c>
      <c r="AI7128">
        <v>2.3290000000000002</v>
      </c>
      <c r="AJ7128">
        <v>1.034</v>
      </c>
      <c r="AK7128">
        <v>1.0926</v>
      </c>
      <c r="AR7128" s="3"/>
    </row>
    <row r="7129" spans="1:44" hidden="1" outlineLevel="1" x14ac:dyDescent="0.2">
      <c r="A7129" s="2">
        <v>42851</v>
      </c>
      <c r="B7129">
        <v>10.85</v>
      </c>
      <c r="E7129" s="2">
        <v>42851</v>
      </c>
      <c r="F7129">
        <v>2387.4499999999998</v>
      </c>
      <c r="G7129">
        <f t="shared" si="1002"/>
        <v>-4.856380907726221E-4</v>
      </c>
      <c r="H7129" s="2">
        <v>42851</v>
      </c>
      <c r="I7129">
        <v>4590.5600000000004</v>
      </c>
      <c r="J7129">
        <f t="shared" si="1003"/>
        <v>-4.7466218422975714E-4</v>
      </c>
      <c r="K7129">
        <f t="shared" si="999"/>
        <v>-5.160221842297572E-4</v>
      </c>
      <c r="L7129">
        <v>6.1277342302440603E-4</v>
      </c>
      <c r="N7129" s="2">
        <v>42851</v>
      </c>
      <c r="O7129">
        <v>67.83</v>
      </c>
      <c r="Q7129" s="2">
        <v>42851</v>
      </c>
      <c r="R7129">
        <v>103134.9</v>
      </c>
      <c r="S7129" s="8">
        <f t="shared" si="1004"/>
        <v>-1.3256280998298342E-3</v>
      </c>
      <c r="T7129" s="9">
        <f t="shared" si="1000"/>
        <v>-1.3669880998298343E-3</v>
      </c>
      <c r="U7129" s="3">
        <f>Sheet1!$B$17+Sheet1!$B$18*'Portfolio allocation'!K7129</f>
        <v>-1.0419484313501748E-4</v>
      </c>
      <c r="V7129" s="13">
        <f t="shared" si="1005"/>
        <v>-1.2627932566948168E-3</v>
      </c>
      <c r="W7129" s="13"/>
      <c r="X7129" s="2">
        <v>42851</v>
      </c>
      <c r="Y7129">
        <v>152.8836</v>
      </c>
      <c r="AA7129" s="2">
        <v>42851</v>
      </c>
      <c r="AB7129">
        <v>2492.89</v>
      </c>
      <c r="AC7129">
        <f t="shared" si="1006"/>
        <v>-2.0576214056677866E-3</v>
      </c>
      <c r="AD7129">
        <f t="shared" si="1001"/>
        <v>-2.1005414056677867E-3</v>
      </c>
      <c r="AE7129">
        <f>Sheet2!$B$17+Sheet2!$B$18*'Portfolio allocation'!K7129</f>
        <v>-4.0547307976932352E-4</v>
      </c>
      <c r="AF7129">
        <f t="shared" si="1007"/>
        <v>-1.6950683258984633E-3</v>
      </c>
      <c r="AH7129" s="2">
        <v>42851</v>
      </c>
      <c r="AI7129">
        <v>2.3109999999999999</v>
      </c>
      <c r="AJ7129">
        <v>1.073</v>
      </c>
      <c r="AK7129">
        <v>1.08765</v>
      </c>
      <c r="AR7129" s="3"/>
    </row>
    <row r="7130" spans="1:44" hidden="1" outlineLevel="1" x14ac:dyDescent="0.2">
      <c r="A7130" s="2">
        <v>42852</v>
      </c>
      <c r="B7130">
        <v>10.36</v>
      </c>
      <c r="E7130" s="2">
        <v>42852</v>
      </c>
      <c r="F7130">
        <v>2388.77</v>
      </c>
      <c r="G7130">
        <f t="shared" si="1002"/>
        <v>5.5289116002432692E-4</v>
      </c>
      <c r="H7130" s="2">
        <v>42852</v>
      </c>
      <c r="I7130">
        <v>4593.57</v>
      </c>
      <c r="J7130">
        <f t="shared" si="1003"/>
        <v>6.5569342302440603E-4</v>
      </c>
      <c r="K7130">
        <f t="shared" si="999"/>
        <v>6.1277342302440603E-4</v>
      </c>
      <c r="L7130">
        <v>-1.9474365432550174E-3</v>
      </c>
      <c r="N7130" s="2">
        <v>42852</v>
      </c>
      <c r="O7130">
        <v>68.27</v>
      </c>
      <c r="Q7130" s="2">
        <v>42852</v>
      </c>
      <c r="R7130">
        <v>103803.9</v>
      </c>
      <c r="S7130" s="8">
        <f t="shared" si="1004"/>
        <v>6.4866500088718304E-3</v>
      </c>
      <c r="T7130" s="9">
        <f t="shared" si="1000"/>
        <v>6.4437300088718303E-3</v>
      </c>
      <c r="U7130" s="3">
        <f>Sheet1!$B$17+Sheet1!$B$18*'Portfolio allocation'!K7130</f>
        <v>1.1907880849919711E-3</v>
      </c>
      <c r="V7130" s="13">
        <f t="shared" si="1005"/>
        <v>5.2529419238798595E-3</v>
      </c>
      <c r="W7130" s="13"/>
      <c r="X7130" s="2">
        <v>42852</v>
      </c>
      <c r="Y7130">
        <v>153.13200000000001</v>
      </c>
      <c r="AA7130" s="2">
        <v>42852</v>
      </c>
      <c r="AB7130">
        <v>2496.94</v>
      </c>
      <c r="AC7130">
        <f t="shared" si="1006"/>
        <v>1.6246204204759529E-3</v>
      </c>
      <c r="AD7130">
        <f t="shared" si="1001"/>
        <v>1.5820204204759528E-3</v>
      </c>
      <c r="AE7130">
        <f>Sheet2!$B$17+Sheet2!$B$18*'Portfolio allocation'!K7130</f>
        <v>5.9828077238159073E-4</v>
      </c>
      <c r="AF7130">
        <f t="shared" si="1007"/>
        <v>9.83739648094362E-4</v>
      </c>
      <c r="AH7130" s="2">
        <v>42852</v>
      </c>
      <c r="AI7130">
        <v>2.2959999999999998</v>
      </c>
      <c r="AJ7130">
        <v>1.0649999999999999</v>
      </c>
      <c r="AK7130">
        <v>1.0866499999999999</v>
      </c>
      <c r="AR7130" s="3"/>
    </row>
    <row r="7131" spans="1:44" hidden="1" outlineLevel="1" x14ac:dyDescent="0.2">
      <c r="A7131" s="2">
        <v>42853</v>
      </c>
      <c r="B7131">
        <v>10.82</v>
      </c>
      <c r="E7131" s="2">
        <v>42853</v>
      </c>
      <c r="F7131">
        <v>2384.1999999999998</v>
      </c>
      <c r="G7131">
        <f t="shared" si="1002"/>
        <v>-1.9131184668260692E-3</v>
      </c>
      <c r="H7131" s="2">
        <v>42853</v>
      </c>
      <c r="I7131">
        <v>4584.82</v>
      </c>
      <c r="J7131">
        <f t="shared" si="1003"/>
        <v>-1.9048365432550174E-3</v>
      </c>
      <c r="K7131">
        <f t="shared" si="999"/>
        <v>-1.9474365432550174E-3</v>
      </c>
      <c r="L7131">
        <v>1.69324412421862E-3</v>
      </c>
      <c r="N7131" s="2">
        <v>42853</v>
      </c>
      <c r="O7131">
        <v>68.459999999999994</v>
      </c>
      <c r="Q7131" s="2">
        <v>42853</v>
      </c>
      <c r="R7131">
        <v>104092.9</v>
      </c>
      <c r="S7131" s="8">
        <f t="shared" si="1004"/>
        <v>2.7840957806017919E-3</v>
      </c>
      <c r="T7131" s="9">
        <f t="shared" si="1000"/>
        <v>2.741495780601792E-3</v>
      </c>
      <c r="U7131" s="3">
        <f>Sheet1!$B$17+Sheet1!$B$18*'Portfolio allocation'!K7131</f>
        <v>-1.7463496726728795E-3</v>
      </c>
      <c r="V7131" s="13">
        <f t="shared" si="1005"/>
        <v>4.487845453274672E-3</v>
      </c>
      <c r="W7131" s="13"/>
      <c r="X7131" s="2">
        <v>42853</v>
      </c>
      <c r="Y7131">
        <v>153.10329999999999</v>
      </c>
      <c r="AA7131" s="2">
        <v>42853</v>
      </c>
      <c r="AB7131">
        <v>2496.48</v>
      </c>
      <c r="AC7131">
        <f t="shared" si="1006"/>
        <v>-1.8422549200225458E-4</v>
      </c>
      <c r="AD7131">
        <f t="shared" si="1001"/>
        <v>-2.2714549200225458E-4</v>
      </c>
      <c r="AE7131">
        <f>Sheet2!$B$17+Sheet2!$B$18*'Portfolio allocation'!K7131</f>
        <v>-1.6783232464977144E-3</v>
      </c>
      <c r="AF7131">
        <f t="shared" si="1007"/>
        <v>1.4511777544954597E-3</v>
      </c>
      <c r="AH7131" s="2">
        <v>42853</v>
      </c>
      <c r="AI7131">
        <v>2.282</v>
      </c>
      <c r="AJ7131">
        <v>1.073</v>
      </c>
      <c r="AK7131">
        <v>1.0889500000000001</v>
      </c>
      <c r="AR7131" s="3"/>
    </row>
    <row r="7132" spans="1:44" hidden="1" outlineLevel="1" x14ac:dyDescent="0.2">
      <c r="A7132" s="2">
        <v>42856</v>
      </c>
      <c r="B7132">
        <v>10.11</v>
      </c>
      <c r="E7132" s="2">
        <v>42856</v>
      </c>
      <c r="F7132">
        <v>2388.33</v>
      </c>
      <c r="G7132">
        <f t="shared" si="1002"/>
        <v>1.7322372284205301E-3</v>
      </c>
      <c r="H7132" s="2">
        <v>42856</v>
      </c>
      <c r="I7132">
        <v>4592.78</v>
      </c>
      <c r="J7132">
        <f t="shared" si="1003"/>
        <v>1.7361641242186199E-3</v>
      </c>
      <c r="K7132">
        <f t="shared" si="999"/>
        <v>1.69324412421862E-3</v>
      </c>
      <c r="L7132">
        <v>1.1455824561158456E-3</v>
      </c>
      <c r="N7132" s="2">
        <v>42856</v>
      </c>
      <c r="O7132">
        <v>69.41</v>
      </c>
      <c r="Q7132" s="2">
        <v>42856</v>
      </c>
      <c r="R7132">
        <v>105537.3</v>
      </c>
      <c r="S7132" s="8">
        <f t="shared" si="1004"/>
        <v>1.3876066475235094E-2</v>
      </c>
      <c r="T7132" s="9">
        <f t="shared" si="1000"/>
        <v>1.3833146475235094E-2</v>
      </c>
      <c r="U7132" s="3">
        <f>Sheet1!$B$17+Sheet1!$B$18*'Portfolio allocation'!K7132</f>
        <v>2.430331456170999E-3</v>
      </c>
      <c r="V7132" s="13">
        <f t="shared" si="1005"/>
        <v>1.1402815019064094E-2</v>
      </c>
      <c r="W7132" s="13"/>
      <c r="X7132" s="2">
        <v>42856</v>
      </c>
      <c r="Y7132">
        <v>151.7183</v>
      </c>
      <c r="AA7132" s="2">
        <v>42856</v>
      </c>
      <c r="AB7132">
        <v>2473.89</v>
      </c>
      <c r="AC7132">
        <f t="shared" si="1006"/>
        <v>-9.0487406268026094E-3</v>
      </c>
      <c r="AD7132">
        <f t="shared" si="1001"/>
        <v>-9.0919806268026093E-3</v>
      </c>
      <c r="AE7132">
        <f>Sheet2!$B$17+Sheet2!$B$18*'Portfolio allocation'!K7132</f>
        <v>1.5590628851841403E-3</v>
      </c>
      <c r="AF7132">
        <f t="shared" si="1007"/>
        <v>-1.0651043511986751E-2</v>
      </c>
      <c r="AH7132" s="2">
        <v>42856</v>
      </c>
      <c r="AI7132">
        <v>2.327</v>
      </c>
      <c r="AJ7132">
        <v>1.081</v>
      </c>
      <c r="AK7132">
        <v>1.09175</v>
      </c>
      <c r="AR7132" s="3"/>
    </row>
    <row r="7133" spans="1:44" hidden="1" outlineLevel="1" x14ac:dyDescent="0.2">
      <c r="A7133" s="2">
        <v>42857</v>
      </c>
      <c r="B7133">
        <v>10.59</v>
      </c>
      <c r="E7133" s="2">
        <v>42857</v>
      </c>
      <c r="F7133">
        <v>2391.17</v>
      </c>
      <c r="G7133">
        <f t="shared" si="1002"/>
        <v>1.1891154069998411E-3</v>
      </c>
      <c r="H7133" s="2">
        <v>42857</v>
      </c>
      <c r="I7133">
        <v>4598.24</v>
      </c>
      <c r="J7133">
        <f t="shared" si="1003"/>
        <v>1.1888224561158456E-3</v>
      </c>
      <c r="K7133">
        <f t="shared" si="999"/>
        <v>1.1455824561158456E-3</v>
      </c>
      <c r="L7133">
        <v>-1.1130145989770638E-3</v>
      </c>
      <c r="N7133" s="2">
        <v>42857</v>
      </c>
      <c r="O7133">
        <v>69.3</v>
      </c>
      <c r="Q7133" s="2">
        <v>42857</v>
      </c>
      <c r="R7133">
        <v>105370.1</v>
      </c>
      <c r="S7133" s="8">
        <f t="shared" si="1004"/>
        <v>-1.5842739960184593E-3</v>
      </c>
      <c r="T7133" s="9">
        <f t="shared" si="1000"/>
        <v>-1.6275139960184593E-3</v>
      </c>
      <c r="U7133" s="3">
        <f>Sheet1!$B$17+Sheet1!$B$18*'Portfolio allocation'!K7133</f>
        <v>1.8020401109310692E-3</v>
      </c>
      <c r="V7133" s="13">
        <f t="shared" si="1005"/>
        <v>-3.4295541069495287E-3</v>
      </c>
      <c r="W7133" s="13"/>
      <c r="X7133" s="2">
        <v>42857</v>
      </c>
      <c r="Y7133">
        <v>151.9667</v>
      </c>
      <c r="AA7133" s="2">
        <v>42857</v>
      </c>
      <c r="AB7133">
        <v>2477.94</v>
      </c>
      <c r="AC7133">
        <f t="shared" si="1006"/>
        <v>1.637097849944924E-3</v>
      </c>
      <c r="AD7133">
        <f t="shared" si="1001"/>
        <v>1.594057849944924E-3</v>
      </c>
      <c r="AE7133">
        <f>Sheet2!$B$17+Sheet2!$B$18*'Portfolio allocation'!K7133</f>
        <v>1.0720681577943312E-3</v>
      </c>
      <c r="AF7133">
        <f t="shared" si="1007"/>
        <v>5.2198969215059275E-4</v>
      </c>
      <c r="AH7133" s="2">
        <v>42857</v>
      </c>
      <c r="AI7133">
        <v>2.2959999999999998</v>
      </c>
      <c r="AJ7133">
        <v>1.0760000000000001</v>
      </c>
      <c r="AK7133">
        <v>1.09015</v>
      </c>
      <c r="AR7133" s="3"/>
    </row>
    <row r="7134" spans="1:44" hidden="1" outlineLevel="1" x14ac:dyDescent="0.2">
      <c r="A7134" s="2">
        <v>42858</v>
      </c>
      <c r="B7134">
        <v>10.68</v>
      </c>
      <c r="E7134" s="2">
        <v>42858</v>
      </c>
      <c r="F7134">
        <v>2388.13</v>
      </c>
      <c r="G7134">
        <f t="shared" si="1002"/>
        <v>-1.2713441536987835E-3</v>
      </c>
      <c r="H7134" s="2">
        <v>42858</v>
      </c>
      <c r="I7134">
        <v>4593.32</v>
      </c>
      <c r="J7134">
        <f t="shared" si="1003"/>
        <v>-1.0699745989770637E-3</v>
      </c>
      <c r="K7134">
        <f t="shared" si="999"/>
        <v>-1.1130145989770638E-3</v>
      </c>
      <c r="L7134">
        <v>5.9218576402249833E-4</v>
      </c>
      <c r="N7134" s="2">
        <v>42858</v>
      </c>
      <c r="O7134">
        <v>69.08</v>
      </c>
      <c r="Q7134" s="2">
        <v>42858</v>
      </c>
      <c r="R7134">
        <v>105035.6</v>
      </c>
      <c r="S7134" s="8">
        <f t="shared" si="1004"/>
        <v>-3.1745248414872806E-3</v>
      </c>
      <c r="T7134" s="9">
        <f t="shared" si="1000"/>
        <v>-3.2175648414872805E-3</v>
      </c>
      <c r="U7134" s="3">
        <f>Sheet1!$B$17+Sheet1!$B$18*'Portfolio allocation'!K7134</f>
        <v>-7.890796711329316E-4</v>
      </c>
      <c r="V7134" s="13">
        <f t="shared" si="1005"/>
        <v>-2.4284851703543489E-3</v>
      </c>
      <c r="W7134" s="13"/>
      <c r="X7134" s="2">
        <v>42858</v>
      </c>
      <c r="Y7134">
        <v>151.51769999999999</v>
      </c>
      <c r="AA7134" s="2">
        <v>42858</v>
      </c>
      <c r="AB7134">
        <v>2470.62</v>
      </c>
      <c r="AC7134">
        <f t="shared" si="1006"/>
        <v>-2.9540666844234398E-3</v>
      </c>
      <c r="AD7134">
        <f t="shared" si="1001"/>
        <v>-2.9975866844234398E-3</v>
      </c>
      <c r="AE7134">
        <f>Sheet2!$B$17+Sheet2!$B$18*'Portfolio allocation'!K7134</f>
        <v>-9.3633396561662292E-4</v>
      </c>
      <c r="AF7134">
        <f t="shared" si="1007"/>
        <v>-2.061252718806817E-3</v>
      </c>
      <c r="AH7134" s="2">
        <v>42858</v>
      </c>
      <c r="AI7134">
        <v>2.3090000000000002</v>
      </c>
      <c r="AJ7134">
        <v>1.0880000000000001</v>
      </c>
      <c r="AK7134">
        <v>1.0908</v>
      </c>
      <c r="AR7134" s="3"/>
    </row>
    <row r="7135" spans="1:44" hidden="1" outlineLevel="1" x14ac:dyDescent="0.2">
      <c r="A7135" s="2">
        <v>42859</v>
      </c>
      <c r="B7135">
        <v>10.46</v>
      </c>
      <c r="E7135" s="2">
        <v>42859</v>
      </c>
      <c r="F7135">
        <v>2389.52</v>
      </c>
      <c r="G7135">
        <f t="shared" si="1002"/>
        <v>5.8204536603945201E-4</v>
      </c>
      <c r="H7135" s="2">
        <v>42859</v>
      </c>
      <c r="I7135">
        <v>4596.24</v>
      </c>
      <c r="J7135">
        <f t="shared" si="1003"/>
        <v>6.3570576402249834E-4</v>
      </c>
      <c r="K7135">
        <f t="shared" si="999"/>
        <v>5.9218576402249833E-4</v>
      </c>
      <c r="L7135">
        <v>4.0570183544810946E-3</v>
      </c>
      <c r="N7135" s="2">
        <v>42859</v>
      </c>
      <c r="O7135">
        <v>68.81</v>
      </c>
      <c r="Q7135" s="2">
        <v>42859</v>
      </c>
      <c r="R7135">
        <v>104625</v>
      </c>
      <c r="S7135" s="8">
        <f t="shared" si="1004"/>
        <v>-3.9091508022042198E-3</v>
      </c>
      <c r="T7135" s="9">
        <f t="shared" si="1000"/>
        <v>-3.9526708022042199E-3</v>
      </c>
      <c r="U7135" s="3">
        <f>Sheet1!$B$17+Sheet1!$B$18*'Portfolio allocation'!K7135</f>
        <v>1.1671694008243178E-3</v>
      </c>
      <c r="V7135" s="13">
        <f t="shared" si="1005"/>
        <v>-5.1198402030285372E-3</v>
      </c>
      <c r="W7135" s="13"/>
      <c r="X7135" s="2">
        <v>42859</v>
      </c>
      <c r="Y7135">
        <v>151.91890000000001</v>
      </c>
      <c r="AA7135" s="2">
        <v>42859</v>
      </c>
      <c r="AB7135">
        <v>2477.16</v>
      </c>
      <c r="AC7135">
        <f t="shared" si="1006"/>
        <v>2.6471088228865458E-3</v>
      </c>
      <c r="AD7135">
        <f t="shared" si="1001"/>
        <v>2.6029488228865457E-3</v>
      </c>
      <c r="AE7135">
        <f>Sheet2!$B$17+Sheet2!$B$18*'Portfolio allocation'!K7135</f>
        <v>5.7997370075840954E-4</v>
      </c>
      <c r="AF7135">
        <f t="shared" si="1007"/>
        <v>2.0229751221281364E-3</v>
      </c>
      <c r="AH7135" s="2">
        <v>42859</v>
      </c>
      <c r="AI7135">
        <v>2.3559999999999999</v>
      </c>
      <c r="AJ7135">
        <v>1.1040000000000001</v>
      </c>
      <c r="AK7135">
        <v>1.0946</v>
      </c>
      <c r="AR7135" s="3"/>
    </row>
    <row r="7136" spans="1:44" hidden="1" outlineLevel="1" x14ac:dyDescent="0.2">
      <c r="A7136" s="2">
        <v>42860</v>
      </c>
      <c r="B7136">
        <v>10.57</v>
      </c>
      <c r="E7136" s="2">
        <v>42860</v>
      </c>
      <c r="F7136">
        <v>2399.29</v>
      </c>
      <c r="G7136">
        <f t="shared" si="1002"/>
        <v>4.0886872677357022E-3</v>
      </c>
      <c r="H7136" s="2">
        <v>42860</v>
      </c>
      <c r="I7136">
        <v>4615.09</v>
      </c>
      <c r="J7136">
        <f t="shared" si="1003"/>
        <v>4.1011783544810942E-3</v>
      </c>
      <c r="K7136">
        <f t="shared" si="999"/>
        <v>4.0570183544810946E-3</v>
      </c>
      <c r="L7136">
        <v>9.4435518787101385E-5</v>
      </c>
      <c r="N7136" s="2">
        <v>42860</v>
      </c>
      <c r="O7136">
        <v>69</v>
      </c>
      <c r="Q7136" s="2">
        <v>42860</v>
      </c>
      <c r="R7136">
        <v>104913.9</v>
      </c>
      <c r="S7136" s="8">
        <f t="shared" si="1004"/>
        <v>2.7612903225806562E-3</v>
      </c>
      <c r="T7136" s="9">
        <f t="shared" si="1000"/>
        <v>2.7171303225806561E-3</v>
      </c>
      <c r="U7136" s="3">
        <f>Sheet1!$B$17+Sheet1!$B$18*'Portfolio allocation'!K7136</f>
        <v>5.142113159133618E-3</v>
      </c>
      <c r="V7136" s="13">
        <f t="shared" si="1005"/>
        <v>-2.4249828365529619E-3</v>
      </c>
      <c r="W7136" s="13"/>
      <c r="X7136" s="2">
        <v>42860</v>
      </c>
      <c r="Y7136">
        <v>148.09829999999999</v>
      </c>
      <c r="AA7136" s="2">
        <v>42860</v>
      </c>
      <c r="AB7136">
        <v>2414.86</v>
      </c>
      <c r="AC7136">
        <f t="shared" si="1006"/>
        <v>-2.5149768283033724E-2</v>
      </c>
      <c r="AD7136">
        <f t="shared" si="1001"/>
        <v>-2.5194008283033725E-2</v>
      </c>
      <c r="AE7136">
        <f>Sheet2!$B$17+Sheet2!$B$18*'Portfolio allocation'!K7136</f>
        <v>3.6609912360682948E-3</v>
      </c>
      <c r="AF7136">
        <f t="shared" si="1007"/>
        <v>-2.8854999519102021E-2</v>
      </c>
      <c r="AH7136" s="2">
        <v>42860</v>
      </c>
      <c r="AI7136">
        <v>2.3519999999999999</v>
      </c>
      <c r="AJ7136">
        <v>1.1060000000000001</v>
      </c>
      <c r="AK7136">
        <v>1.0987499999999999</v>
      </c>
      <c r="AR7136" s="3"/>
    </row>
    <row r="7137" spans="1:44" hidden="1" outlineLevel="1" x14ac:dyDescent="0.2">
      <c r="A7137" s="2">
        <v>42863</v>
      </c>
      <c r="B7137">
        <v>9.77</v>
      </c>
      <c r="E7137" s="2">
        <v>42863</v>
      </c>
      <c r="F7137">
        <v>2399.38</v>
      </c>
      <c r="G7137">
        <f t="shared" si="1002"/>
        <v>3.7511097032982832E-5</v>
      </c>
      <c r="H7137" s="2">
        <v>42863</v>
      </c>
      <c r="I7137">
        <v>4615.7299999999996</v>
      </c>
      <c r="J7137">
        <f t="shared" si="1003"/>
        <v>1.3867551878710138E-4</v>
      </c>
      <c r="K7137">
        <f t="shared" si="999"/>
        <v>9.4435518787101385E-5</v>
      </c>
      <c r="L7137">
        <v>-1.0240200520392991E-3</v>
      </c>
      <c r="N7137" s="2">
        <v>42863</v>
      </c>
      <c r="O7137">
        <v>68.94</v>
      </c>
      <c r="Q7137" s="2">
        <v>42863</v>
      </c>
      <c r="R7137">
        <v>104822.7</v>
      </c>
      <c r="S7137" s="8">
        <f t="shared" si="1004"/>
        <v>-8.6928424164955942E-4</v>
      </c>
      <c r="T7137" s="9">
        <f t="shared" si="1000"/>
        <v>-9.1352424164955939E-4</v>
      </c>
      <c r="U7137" s="3">
        <f>Sheet1!$B$17+Sheet1!$B$18*'Portfolio allocation'!K7137</f>
        <v>5.9613770482151284E-4</v>
      </c>
      <c r="V7137" s="13">
        <f t="shared" si="1005"/>
        <v>-1.5096619464710723E-3</v>
      </c>
      <c r="W7137" s="13"/>
      <c r="X7137" s="2">
        <v>42863</v>
      </c>
      <c r="Y7137">
        <v>146.1688</v>
      </c>
      <c r="AA7137" s="2">
        <v>42863</v>
      </c>
      <c r="AB7137">
        <v>2406.7600000000002</v>
      </c>
      <c r="AC7137">
        <f t="shared" si="1006"/>
        <v>-3.3542317152961409E-3</v>
      </c>
      <c r="AD7137">
        <f t="shared" si="1001"/>
        <v>-3.398991715296141E-3</v>
      </c>
      <c r="AE7137">
        <f>Sheet2!$B$17+Sheet2!$B$18*'Portfolio allocation'!K7137</f>
        <v>1.3736148393783486E-4</v>
      </c>
      <c r="AF7137">
        <f t="shared" si="1007"/>
        <v>-3.536353199233976E-3</v>
      </c>
      <c r="AH7137" s="2">
        <v>42863</v>
      </c>
      <c r="AI7137">
        <v>2.3759999999999999</v>
      </c>
      <c r="AJ7137">
        <v>1.119</v>
      </c>
      <c r="AK7137">
        <v>1.0931999999999999</v>
      </c>
      <c r="AR7137" s="3"/>
    </row>
    <row r="7138" spans="1:44" hidden="1" outlineLevel="1" x14ac:dyDescent="0.2">
      <c r="A7138" s="2">
        <v>42864</v>
      </c>
      <c r="B7138">
        <v>9.9600000000000009</v>
      </c>
      <c r="E7138" s="2">
        <v>42864</v>
      </c>
      <c r="F7138">
        <v>2396.92</v>
      </c>
      <c r="G7138">
        <f t="shared" si="1002"/>
        <v>-1.0252648600889147E-3</v>
      </c>
      <c r="H7138" s="2">
        <v>42864</v>
      </c>
      <c r="I7138">
        <v>4611.21</v>
      </c>
      <c r="J7138">
        <f t="shared" si="1003"/>
        <v>-9.7926005203929911E-4</v>
      </c>
      <c r="K7138">
        <f t="shared" si="999"/>
        <v>-1.0240200520392991E-3</v>
      </c>
      <c r="L7138">
        <v>1.4685424772238216E-3</v>
      </c>
      <c r="N7138" s="2">
        <v>42864</v>
      </c>
      <c r="O7138">
        <v>69.040000000000006</v>
      </c>
      <c r="Q7138" s="2">
        <v>42864</v>
      </c>
      <c r="R7138">
        <v>104974.7</v>
      </c>
      <c r="S7138" s="8">
        <f t="shared" si="1004"/>
        <v>1.4500675903215132E-3</v>
      </c>
      <c r="T7138" s="9">
        <f t="shared" si="1000"/>
        <v>1.4053075903215132E-3</v>
      </c>
      <c r="U7138" s="3">
        <f>Sheet1!$B$17+Sheet1!$B$18*'Portfolio allocation'!K7138</f>
        <v>-6.8698287146417452E-4</v>
      </c>
      <c r="V7138" s="13">
        <f t="shared" si="1005"/>
        <v>2.0922904617856879E-3</v>
      </c>
      <c r="W7138" s="13"/>
      <c r="X7138" s="2">
        <v>42864</v>
      </c>
      <c r="Y7138">
        <v>145.2901</v>
      </c>
      <c r="AA7138" s="2">
        <v>42864</v>
      </c>
      <c r="AB7138">
        <v>2392.3000000000002</v>
      </c>
      <c r="AC7138">
        <f t="shared" si="1006"/>
        <v>-6.0080772490818113E-3</v>
      </c>
      <c r="AD7138">
        <f t="shared" si="1001"/>
        <v>-6.0532372490818111E-3</v>
      </c>
      <c r="AE7138">
        <f>Sheet2!$B$17+Sheet2!$B$18*'Portfolio allocation'!K7138</f>
        <v>-8.5719774402332513E-4</v>
      </c>
      <c r="AF7138">
        <f t="shared" si="1007"/>
        <v>-5.1960395050584859E-3</v>
      </c>
      <c r="AH7138" s="2">
        <v>42864</v>
      </c>
      <c r="AI7138">
        <v>2.407</v>
      </c>
      <c r="AJ7138">
        <v>1.129</v>
      </c>
      <c r="AK7138">
        <v>1.0891</v>
      </c>
      <c r="AR7138" s="3"/>
    </row>
    <row r="7139" spans="1:44" hidden="1" outlineLevel="1" x14ac:dyDescent="0.2">
      <c r="A7139" s="2">
        <v>42865</v>
      </c>
      <c r="B7139">
        <v>10.210000000000001</v>
      </c>
      <c r="E7139" s="2">
        <v>42865</v>
      </c>
      <c r="F7139">
        <v>2399.63</v>
      </c>
      <c r="G7139">
        <f t="shared" si="1002"/>
        <v>1.1306176259533451E-3</v>
      </c>
      <c r="H7139" s="2">
        <v>42865</v>
      </c>
      <c r="I7139">
        <v>4618.1899999999996</v>
      </c>
      <c r="J7139">
        <f t="shared" si="1003"/>
        <v>1.5137024772238217E-3</v>
      </c>
      <c r="K7139">
        <f t="shared" si="999"/>
        <v>1.4685424772238216E-3</v>
      </c>
      <c r="L7139">
        <v>-1.8858279202890928E-3</v>
      </c>
      <c r="N7139" s="2">
        <v>42865</v>
      </c>
      <c r="O7139">
        <v>69.31</v>
      </c>
      <c r="Q7139" s="2">
        <v>42865</v>
      </c>
      <c r="R7139">
        <v>105385.3</v>
      </c>
      <c r="S7139" s="8">
        <f t="shared" si="1004"/>
        <v>3.9114186561144404E-3</v>
      </c>
      <c r="T7139" s="9">
        <f t="shared" si="1000"/>
        <v>3.8662586561144406E-3</v>
      </c>
      <c r="U7139" s="3">
        <f>Sheet1!$B$17+Sheet1!$B$18*'Portfolio allocation'!K7139</f>
        <v>2.1725480320415307E-3</v>
      </c>
      <c r="V7139" s="13">
        <f t="shared" si="1005"/>
        <v>1.6937106240729098E-3</v>
      </c>
      <c r="W7139" s="13"/>
      <c r="X7139" s="2">
        <v>42865</v>
      </c>
      <c r="Y7139">
        <v>144.46860000000001</v>
      </c>
      <c r="AA7139" s="2">
        <v>42865</v>
      </c>
      <c r="AB7139">
        <v>2378.77</v>
      </c>
      <c r="AC7139">
        <f t="shared" si="1006"/>
        <v>-5.6556451950007247E-3</v>
      </c>
      <c r="AD7139">
        <f t="shared" si="1001"/>
        <v>-5.7009251950007247E-3</v>
      </c>
      <c r="AE7139">
        <f>Sheet2!$B$17+Sheet2!$B$18*'Portfolio allocation'!K7139</f>
        <v>1.3592524480188764E-3</v>
      </c>
      <c r="AF7139">
        <f t="shared" si="1007"/>
        <v>-7.0601776430196011E-3</v>
      </c>
      <c r="AH7139" s="2">
        <v>42865</v>
      </c>
      <c r="AI7139">
        <v>2.4140000000000001</v>
      </c>
      <c r="AJ7139">
        <v>1.1319999999999999</v>
      </c>
      <c r="AK7139">
        <v>1.0869</v>
      </c>
      <c r="AR7139" s="3"/>
    </row>
    <row r="7140" spans="1:44" hidden="1" outlineLevel="1" x14ac:dyDescent="0.2">
      <c r="A7140" s="2">
        <v>42866</v>
      </c>
      <c r="B7140">
        <v>10.6</v>
      </c>
      <c r="E7140" s="2">
        <v>42866</v>
      </c>
      <c r="F7140">
        <v>2394.44</v>
      </c>
      <c r="G7140">
        <f t="shared" si="1002"/>
        <v>-2.162833436821554E-3</v>
      </c>
      <c r="H7140" s="2">
        <v>42866</v>
      </c>
      <c r="I7140">
        <v>4609.6899999999996</v>
      </c>
      <c r="J7140">
        <f t="shared" si="1003"/>
        <v>-1.8405479202890929E-3</v>
      </c>
      <c r="K7140">
        <f t="shared" si="999"/>
        <v>-1.8858279202890928E-3</v>
      </c>
      <c r="L7140">
        <v>-1.5051280238800428E-3</v>
      </c>
      <c r="N7140" s="2">
        <v>42866</v>
      </c>
      <c r="O7140">
        <v>68.459999999999994</v>
      </c>
      <c r="Q7140" s="2">
        <v>42866</v>
      </c>
      <c r="R7140">
        <v>104092.9</v>
      </c>
      <c r="S7140" s="8">
        <f t="shared" si="1004"/>
        <v>-1.2263569966589394E-2</v>
      </c>
      <c r="T7140" s="9">
        <f t="shared" si="1000"/>
        <v>-1.2308849966589394E-2</v>
      </c>
      <c r="U7140" s="3">
        <f>Sheet1!$B$17+Sheet1!$B$18*'Portfolio allocation'!K7140</f>
        <v>-1.6756706990362284E-3</v>
      </c>
      <c r="V7140" s="13">
        <f t="shared" si="1005"/>
        <v>-1.0633179267553165E-2</v>
      </c>
      <c r="W7140" s="13"/>
      <c r="X7140" s="2">
        <v>42866</v>
      </c>
      <c r="Y7140">
        <v>143.8955</v>
      </c>
      <c r="AA7140" s="2">
        <v>42866</v>
      </c>
      <c r="AB7140">
        <v>2369.33</v>
      </c>
      <c r="AC7140">
        <f t="shared" si="1006"/>
        <v>-3.9684374697848135E-3</v>
      </c>
      <c r="AD7140">
        <f t="shared" si="1001"/>
        <v>-4.0135974697848133E-3</v>
      </c>
      <c r="AE7140">
        <f>Sheet2!$B$17+Sheet2!$B$18*'Portfolio allocation'!K7140</f>
        <v>-1.6235392871782875E-3</v>
      </c>
      <c r="AF7140">
        <f t="shared" si="1007"/>
        <v>-2.3900581826065258E-3</v>
      </c>
      <c r="AH7140" s="2">
        <v>42866</v>
      </c>
      <c r="AI7140">
        <v>2.4</v>
      </c>
      <c r="AJ7140">
        <v>1.129</v>
      </c>
      <c r="AK7140">
        <v>1.0868</v>
      </c>
      <c r="AR7140" s="3"/>
    </row>
    <row r="7141" spans="1:44" hidden="1" outlineLevel="1" x14ac:dyDescent="0.2">
      <c r="A7141" s="2">
        <v>42867</v>
      </c>
      <c r="B7141">
        <v>10.4</v>
      </c>
      <c r="E7141" s="2">
        <v>42867</v>
      </c>
      <c r="F7141">
        <v>2390.9</v>
      </c>
      <c r="G7141">
        <f t="shared" si="1002"/>
        <v>-1.4784250179582514E-3</v>
      </c>
      <c r="H7141" s="2">
        <v>42867</v>
      </c>
      <c r="I7141">
        <v>4602.96</v>
      </c>
      <c r="J7141">
        <f t="shared" si="1003"/>
        <v>-1.4599680238800428E-3</v>
      </c>
      <c r="K7141">
        <f t="shared" si="999"/>
        <v>-1.5051280238800428E-3</v>
      </c>
      <c r="L7141">
        <v>4.8545814992092887E-3</v>
      </c>
      <c r="N7141" s="2">
        <v>42867</v>
      </c>
      <c r="O7141">
        <v>68.38</v>
      </c>
      <c r="Q7141" s="2">
        <v>42867</v>
      </c>
      <c r="R7141">
        <v>103971.2</v>
      </c>
      <c r="S7141" s="8">
        <f t="shared" si="1004"/>
        <v>-1.1691479438078467E-3</v>
      </c>
      <c r="T7141" s="9">
        <f t="shared" si="1000"/>
        <v>-1.2143079438078467E-3</v>
      </c>
      <c r="U7141" s="3">
        <f>Sheet1!$B$17+Sheet1!$B$18*'Portfolio allocation'!K7141</f>
        <v>-1.2389221296573369E-3</v>
      </c>
      <c r="V7141" s="13">
        <f t="shared" si="1005"/>
        <v>2.4614185849490154E-5</v>
      </c>
      <c r="W7141" s="13"/>
      <c r="X7141" s="2">
        <v>42867</v>
      </c>
      <c r="Y7141">
        <v>143.62809999999999</v>
      </c>
      <c r="AA7141" s="2">
        <v>42867</v>
      </c>
      <c r="AB7141">
        <v>2364.9299999999998</v>
      </c>
      <c r="AC7141">
        <f t="shared" si="1006"/>
        <v>-1.8570650774691888E-3</v>
      </c>
      <c r="AD7141">
        <f t="shared" si="1001"/>
        <v>-1.9015050774691888E-3</v>
      </c>
      <c r="AE7141">
        <f>Sheet2!$B$17+Sheet2!$B$18*'Portfolio allocation'!K7141</f>
        <v>-1.2850112267585798E-3</v>
      </c>
      <c r="AF7141">
        <f t="shared" si="1007"/>
        <v>-6.1649385071060902E-4</v>
      </c>
      <c r="AH7141" s="2">
        <v>42867</v>
      </c>
      <c r="AI7141">
        <v>2.3330000000000002</v>
      </c>
      <c r="AJ7141">
        <v>1.111</v>
      </c>
      <c r="AK7141">
        <v>1.0923</v>
      </c>
      <c r="AR7141" s="3"/>
    </row>
    <row r="7142" spans="1:44" hidden="1" outlineLevel="1" x14ac:dyDescent="0.2">
      <c r="A7142" s="2">
        <v>42870</v>
      </c>
      <c r="B7142">
        <v>10.42</v>
      </c>
      <c r="E7142" s="2">
        <v>42870</v>
      </c>
      <c r="F7142">
        <v>2402.3200000000002</v>
      </c>
      <c r="G7142">
        <f t="shared" si="1002"/>
        <v>4.7764440168973632E-3</v>
      </c>
      <c r="H7142" s="2">
        <v>42870</v>
      </c>
      <c r="I7142">
        <v>4625.51</v>
      </c>
      <c r="J7142">
        <f t="shared" si="1003"/>
        <v>4.8990214992092884E-3</v>
      </c>
      <c r="K7142">
        <f t="shared" si="999"/>
        <v>4.8545814992092887E-3</v>
      </c>
      <c r="L7142">
        <v>-5.3099284740490513E-4</v>
      </c>
      <c r="N7142" s="2">
        <v>42870</v>
      </c>
      <c r="O7142">
        <v>68.430000000000007</v>
      </c>
      <c r="Q7142" s="2">
        <v>42870</v>
      </c>
      <c r="R7142">
        <v>104047.2</v>
      </c>
      <c r="S7142" s="8">
        <f t="shared" si="1004"/>
        <v>7.3097165368873895E-4</v>
      </c>
      <c r="T7142" s="9">
        <f t="shared" si="1000"/>
        <v>6.8653165368873898E-4</v>
      </c>
      <c r="U7142" s="3">
        <f>Sheet1!$B$17+Sheet1!$B$18*'Portfolio allocation'!K7142</f>
        <v>6.0570978117038769E-3</v>
      </c>
      <c r="V7142" s="13">
        <f t="shared" si="1005"/>
        <v>-5.3705661580151377E-3</v>
      </c>
      <c r="W7142" s="13"/>
      <c r="X7142" s="2">
        <v>42870</v>
      </c>
      <c r="Y7142">
        <v>144.71700000000001</v>
      </c>
      <c r="AA7142" s="2">
        <v>42870</v>
      </c>
      <c r="AB7142">
        <v>2382.86</v>
      </c>
      <c r="AC7142">
        <f t="shared" si="1006"/>
        <v>7.5816197519589235E-3</v>
      </c>
      <c r="AD7142">
        <f t="shared" si="1001"/>
        <v>7.5370597519589235E-3</v>
      </c>
      <c r="AE7142">
        <f>Sheet2!$B$17+Sheet2!$B$18*'Portfolio allocation'!K7142</f>
        <v>4.3702047320367159E-3</v>
      </c>
      <c r="AF7142">
        <f t="shared" si="1007"/>
        <v>3.1668550199222077E-3</v>
      </c>
      <c r="AH7142" s="2">
        <v>42870</v>
      </c>
      <c r="AI7142">
        <v>2.3380000000000001</v>
      </c>
      <c r="AJ7142">
        <v>1.1140000000000001</v>
      </c>
      <c r="AK7142">
        <v>1.09785</v>
      </c>
      <c r="AR7142" s="3"/>
    </row>
    <row r="7143" spans="1:44" hidden="1" outlineLevel="1" x14ac:dyDescent="0.2">
      <c r="A7143" s="2">
        <v>42871</v>
      </c>
      <c r="B7143">
        <v>10.65</v>
      </c>
      <c r="E7143" s="2">
        <v>42871</v>
      </c>
      <c r="F7143">
        <v>2400.67</v>
      </c>
      <c r="G7143">
        <f t="shared" si="1002"/>
        <v>-6.8683605847685847E-4</v>
      </c>
      <c r="H7143" s="2">
        <v>42871</v>
      </c>
      <c r="I7143">
        <v>4623.26</v>
      </c>
      <c r="J7143">
        <f t="shared" si="1003"/>
        <v>-4.8643284740490511E-4</v>
      </c>
      <c r="K7143">
        <f t="shared" si="999"/>
        <v>-5.3099284740490513E-4</v>
      </c>
      <c r="L7143">
        <v>-1.7927844813746242E-2</v>
      </c>
      <c r="N7143" s="2">
        <v>42871</v>
      </c>
      <c r="O7143">
        <v>69.41</v>
      </c>
      <c r="Q7143" s="2">
        <v>42871</v>
      </c>
      <c r="R7143">
        <v>106130.3</v>
      </c>
      <c r="S7143" s="8">
        <f t="shared" si="1004"/>
        <v>2.0020721364919059E-2</v>
      </c>
      <c r="T7143" s="9">
        <f t="shared" si="1000"/>
        <v>1.9976161364919059E-2</v>
      </c>
      <c r="U7143" s="3">
        <f>Sheet1!$B$17+Sheet1!$B$18*'Portfolio allocation'!K7143</f>
        <v>-1.2136956733660692E-4</v>
      </c>
      <c r="V7143" s="13">
        <f t="shared" si="1005"/>
        <v>2.0097530932255667E-2</v>
      </c>
      <c r="W7143" s="13"/>
      <c r="X7143" s="2">
        <v>42871</v>
      </c>
      <c r="Y7143">
        <v>146.78970000000001</v>
      </c>
      <c r="AA7143" s="2">
        <v>42871</v>
      </c>
      <c r="AB7143">
        <v>2416.9899999999998</v>
      </c>
      <c r="AC7143">
        <f t="shared" si="1006"/>
        <v>1.4323124312800362E-2</v>
      </c>
      <c r="AD7143">
        <f t="shared" si="1001"/>
        <v>1.4278764312800361E-2</v>
      </c>
      <c r="AE7143">
        <f>Sheet2!$B$17+Sheet2!$B$18*'Portfolio allocation'!K7143</f>
        <v>-4.1878537540082585E-4</v>
      </c>
      <c r="AF7143">
        <f t="shared" si="1007"/>
        <v>1.4697549688201188E-2</v>
      </c>
      <c r="AH7143" s="2">
        <v>42871</v>
      </c>
      <c r="AI7143">
        <v>2.327</v>
      </c>
      <c r="AJ7143">
        <v>1.109</v>
      </c>
      <c r="AK7143">
        <v>1.1083499999999999</v>
      </c>
      <c r="AR7143" s="3"/>
    </row>
    <row r="7144" spans="1:44" hidden="1" outlineLevel="1" x14ac:dyDescent="0.2">
      <c r="A7144" s="2">
        <v>42872</v>
      </c>
      <c r="B7144">
        <v>15.59</v>
      </c>
      <c r="E7144" s="2">
        <v>42872</v>
      </c>
      <c r="F7144">
        <v>2357.0300000000002</v>
      </c>
      <c r="G7144">
        <f t="shared" si="1002"/>
        <v>-1.817825856948263E-2</v>
      </c>
      <c r="H7144" s="2">
        <v>42872</v>
      </c>
      <c r="I7144">
        <v>4540.58</v>
      </c>
      <c r="J7144">
        <f t="shared" si="1003"/>
        <v>-1.7883484813746242E-2</v>
      </c>
      <c r="K7144">
        <f t="shared" si="999"/>
        <v>-1.7927844813746242E-2</v>
      </c>
      <c r="L7144">
        <v>3.6635749309559414E-3</v>
      </c>
      <c r="N7144" s="2">
        <v>42872</v>
      </c>
      <c r="O7144">
        <v>67.48</v>
      </c>
      <c r="Q7144" s="2">
        <v>42872</v>
      </c>
      <c r="R7144">
        <v>103179.3</v>
      </c>
      <c r="S7144" s="8">
        <f t="shared" si="1004"/>
        <v>-2.7805442931943092E-2</v>
      </c>
      <c r="T7144" s="9">
        <f t="shared" si="1000"/>
        <v>-2.7849802931943092E-2</v>
      </c>
      <c r="U7144" s="3">
        <f>Sheet1!$B$17+Sheet1!$B$18*'Portfolio allocation'!K7144</f>
        <v>-2.0079479037983974E-2</v>
      </c>
      <c r="V7144" s="13">
        <f t="shared" si="1005"/>
        <v>-7.7703238939591177E-3</v>
      </c>
      <c r="W7144" s="13"/>
      <c r="X7144" s="2">
        <v>42872</v>
      </c>
      <c r="Y7144">
        <v>144.16300000000001</v>
      </c>
      <c r="AA7144" s="2">
        <v>42872</v>
      </c>
      <c r="AB7144">
        <v>2373.7399999999998</v>
      </c>
      <c r="AC7144">
        <f t="shared" si="1006"/>
        <v>-1.7894157609257832E-2</v>
      </c>
      <c r="AD7144">
        <f t="shared" si="1001"/>
        <v>-1.7937157609257834E-2</v>
      </c>
      <c r="AE7144">
        <f>Sheet2!$B$17+Sheet2!$B$18*'Portfolio allocation'!K7144</f>
        <v>-1.5888509977706522E-2</v>
      </c>
      <c r="AF7144">
        <f t="shared" si="1007"/>
        <v>-2.0486476315513119E-3</v>
      </c>
      <c r="AH7144" s="2">
        <v>42872</v>
      </c>
      <c r="AI7144">
        <v>2.2160000000000002</v>
      </c>
      <c r="AJ7144">
        <v>1.075</v>
      </c>
      <c r="AK7144">
        <v>1.1146499999999999</v>
      </c>
      <c r="AR7144" s="3"/>
    </row>
    <row r="7145" spans="1:44" hidden="1" outlineLevel="1" x14ac:dyDescent="0.2">
      <c r="A7145" s="2">
        <v>42873</v>
      </c>
      <c r="B7145">
        <v>14.66</v>
      </c>
      <c r="E7145" s="2">
        <v>42873</v>
      </c>
      <c r="F7145">
        <v>2365.7199999999998</v>
      </c>
      <c r="G7145">
        <f t="shared" si="1002"/>
        <v>3.6868431882495223E-3</v>
      </c>
      <c r="H7145" s="2">
        <v>42873</v>
      </c>
      <c r="I7145">
        <v>4557.41</v>
      </c>
      <c r="J7145">
        <f t="shared" si="1003"/>
        <v>3.7065749309559415E-3</v>
      </c>
      <c r="K7145">
        <f t="shared" si="999"/>
        <v>3.6635749309559414E-3</v>
      </c>
      <c r="L7145">
        <v>6.7456237202270916E-3</v>
      </c>
      <c r="N7145" s="2">
        <v>42873</v>
      </c>
      <c r="O7145">
        <v>67.709999999999994</v>
      </c>
      <c r="Q7145" s="2">
        <v>42873</v>
      </c>
      <c r="R7145">
        <v>103530.9</v>
      </c>
      <c r="S7145" s="8">
        <f t="shared" si="1004"/>
        <v>3.4076602574353299E-3</v>
      </c>
      <c r="T7145" s="9">
        <f t="shared" si="1000"/>
        <v>3.3646602574353298E-3</v>
      </c>
      <c r="U7145" s="3">
        <f>Sheet1!$B$17+Sheet1!$B$18*'Portfolio allocation'!K7145</f>
        <v>4.6907448924832073E-3</v>
      </c>
      <c r="V7145" s="13">
        <f t="shared" si="1005"/>
        <v>-1.3260846350478775E-3</v>
      </c>
      <c r="W7145" s="13"/>
      <c r="X7145" s="2">
        <v>42873</v>
      </c>
      <c r="Y7145">
        <v>144.0197</v>
      </c>
      <c r="AA7145" s="2">
        <v>42873</v>
      </c>
      <c r="AB7145">
        <v>2371.38</v>
      </c>
      <c r="AC7145">
        <f t="shared" si="1006"/>
        <v>-9.9421166597846167E-4</v>
      </c>
      <c r="AD7145">
        <f t="shared" si="1001"/>
        <v>-1.0375316659784616E-3</v>
      </c>
      <c r="AE7145">
        <f>Sheet2!$B$17+Sheet2!$B$18*'Portfolio allocation'!K7145</f>
        <v>3.3111313062201674E-3</v>
      </c>
      <c r="AF7145">
        <f t="shared" si="1007"/>
        <v>-4.3486629721986286E-3</v>
      </c>
      <c r="AH7145" s="2">
        <v>42873</v>
      </c>
      <c r="AI7145">
        <v>2.2330000000000001</v>
      </c>
      <c r="AJ7145">
        <v>1.083</v>
      </c>
      <c r="AK7145">
        <v>1.1126499999999999</v>
      </c>
      <c r="AR7145" s="3"/>
    </row>
    <row r="7146" spans="1:44" hidden="1" outlineLevel="1" x14ac:dyDescent="0.2">
      <c r="A7146" s="2">
        <v>42874</v>
      </c>
      <c r="B7146">
        <v>12.04</v>
      </c>
      <c r="E7146" s="2">
        <v>42874</v>
      </c>
      <c r="F7146">
        <v>2381.73</v>
      </c>
      <c r="G7146">
        <f t="shared" si="1002"/>
        <v>6.7674957306866901E-3</v>
      </c>
      <c r="H7146" s="2">
        <v>42874</v>
      </c>
      <c r="I7146">
        <v>4588.3500000000004</v>
      </c>
      <c r="J7146">
        <f t="shared" si="1003"/>
        <v>6.7889437202270919E-3</v>
      </c>
      <c r="K7146">
        <f t="shared" si="999"/>
        <v>6.7456237202270916E-3</v>
      </c>
      <c r="L7146">
        <v>5.1367915128531479E-3</v>
      </c>
      <c r="N7146" s="2">
        <v>42874</v>
      </c>
      <c r="O7146">
        <v>67.69</v>
      </c>
      <c r="Q7146" s="2">
        <v>42874</v>
      </c>
      <c r="R7146">
        <v>103500.4</v>
      </c>
      <c r="S7146" s="8">
        <f t="shared" si="1004"/>
        <v>-2.945980378804558E-4</v>
      </c>
      <c r="T7146" s="9">
        <f t="shared" si="1000"/>
        <v>-3.3791803788045581E-4</v>
      </c>
      <c r="U7146" s="3">
        <f>Sheet1!$B$17+Sheet1!$B$18*'Portfolio allocation'!K7146</f>
        <v>8.2265493730386691E-3</v>
      </c>
      <c r="V7146" s="13">
        <f t="shared" si="1005"/>
        <v>-8.5644674109191243E-3</v>
      </c>
      <c r="W7146" s="13"/>
      <c r="X7146" s="2">
        <v>42874</v>
      </c>
      <c r="Y7146">
        <v>145.16589999999999</v>
      </c>
      <c r="AA7146" s="2">
        <v>42874</v>
      </c>
      <c r="AB7146">
        <v>2390.25</v>
      </c>
      <c r="AC7146">
        <f t="shared" si="1006"/>
        <v>7.9573918983881775E-3</v>
      </c>
      <c r="AD7146">
        <f t="shared" si="1001"/>
        <v>7.9136718983881769E-3</v>
      </c>
      <c r="AE7146">
        <f>Sheet2!$B$17+Sheet2!$B$18*'Portfolio allocation'!K7146</f>
        <v>6.0517677198161758E-3</v>
      </c>
      <c r="AF7146">
        <f t="shared" si="1007"/>
        <v>1.8619041785720011E-3</v>
      </c>
      <c r="AH7146" s="2">
        <v>42874</v>
      </c>
      <c r="AI7146">
        <v>2.2450000000000001</v>
      </c>
      <c r="AJ7146">
        <v>1.093</v>
      </c>
      <c r="AK7146">
        <v>1.1194999999999999</v>
      </c>
      <c r="AR7146" s="3"/>
    </row>
    <row r="7147" spans="1:44" hidden="1" outlineLevel="1" x14ac:dyDescent="0.2">
      <c r="A7147" s="2">
        <v>42877</v>
      </c>
      <c r="B7147">
        <v>10.93</v>
      </c>
      <c r="E7147" s="2">
        <v>42877</v>
      </c>
      <c r="F7147">
        <v>2394.02</v>
      </c>
      <c r="G7147">
        <f t="shared" si="1002"/>
        <v>5.160114706536767E-3</v>
      </c>
      <c r="H7147" s="2">
        <v>42877</v>
      </c>
      <c r="I7147">
        <v>4612.12</v>
      </c>
      <c r="J7147">
        <f t="shared" si="1003"/>
        <v>5.1805115128531476E-3</v>
      </c>
      <c r="K7147">
        <f t="shared" si="999"/>
        <v>5.1367915128531479E-3</v>
      </c>
      <c r="L7147">
        <v>1.8159558634207251E-3</v>
      </c>
      <c r="N7147" s="2">
        <v>42877</v>
      </c>
      <c r="O7147">
        <v>68.45</v>
      </c>
      <c r="Q7147" s="2">
        <v>42877</v>
      </c>
      <c r="R7147">
        <v>104662.39999999999</v>
      </c>
      <c r="S7147" s="8">
        <f t="shared" si="1004"/>
        <v>1.1227009750687023E-2</v>
      </c>
      <c r="T7147" s="9">
        <f t="shared" si="1000"/>
        <v>1.1183289750687022E-2</v>
      </c>
      <c r="U7147" s="3">
        <f>Sheet1!$B$17+Sheet1!$B$18*'Portfolio allocation'!K7147</f>
        <v>6.3808562915089774E-3</v>
      </c>
      <c r="V7147" s="13">
        <f t="shared" si="1005"/>
        <v>4.8024334591780446E-3</v>
      </c>
      <c r="W7147" s="13"/>
      <c r="X7147" s="2">
        <v>42877</v>
      </c>
      <c r="Y7147">
        <v>145.7963</v>
      </c>
      <c r="AA7147" s="2">
        <v>42877</v>
      </c>
      <c r="AB7147">
        <v>2400.63</v>
      </c>
      <c r="AC7147">
        <f t="shared" si="1006"/>
        <v>4.3426419830561169E-3</v>
      </c>
      <c r="AD7147">
        <f t="shared" si="1001"/>
        <v>4.2982819830561167E-3</v>
      </c>
      <c r="AE7147">
        <f>Sheet2!$B$17+Sheet2!$B$18*'Portfolio allocation'!K7147</f>
        <v>4.6211530759974516E-3</v>
      </c>
      <c r="AF7147">
        <f t="shared" si="1007"/>
        <v>-3.2287109294133493E-4</v>
      </c>
      <c r="AH7147" s="2">
        <v>42877</v>
      </c>
      <c r="AI7147">
        <v>2.254</v>
      </c>
      <c r="AJ7147">
        <v>1.109</v>
      </c>
      <c r="AK7147">
        <v>1.1248499999999999</v>
      </c>
      <c r="AR7147" s="3"/>
    </row>
    <row r="7148" spans="1:44" hidden="1" outlineLevel="1" x14ac:dyDescent="0.2">
      <c r="A7148" s="2">
        <v>42878</v>
      </c>
      <c r="B7148">
        <v>10.72</v>
      </c>
      <c r="E7148" s="2">
        <v>42878</v>
      </c>
      <c r="F7148">
        <v>2398.42</v>
      </c>
      <c r="G7148">
        <f t="shared" si="1002"/>
        <v>1.8379127993919386E-3</v>
      </c>
      <c r="H7148" s="2">
        <v>42878</v>
      </c>
      <c r="I7148">
        <v>4620.7</v>
      </c>
      <c r="J7148">
        <f t="shared" si="1003"/>
        <v>1.8603158634207251E-3</v>
      </c>
      <c r="K7148">
        <f t="shared" si="999"/>
        <v>1.8159558634207251E-3</v>
      </c>
      <c r="L7148">
        <v>2.4802313606163639E-3</v>
      </c>
      <c r="N7148" s="2">
        <v>42878</v>
      </c>
      <c r="O7148">
        <v>68.680000000000007</v>
      </c>
      <c r="Q7148" s="2">
        <v>42878</v>
      </c>
      <c r="R7148">
        <v>105014.1</v>
      </c>
      <c r="S7148" s="8">
        <f t="shared" si="1004"/>
        <v>3.3603280643288436E-3</v>
      </c>
      <c r="T7148" s="9">
        <f t="shared" si="1000"/>
        <v>3.3159680643288438E-3</v>
      </c>
      <c r="U7148" s="3">
        <f>Sheet1!$B$17+Sheet1!$B$18*'Portfolio allocation'!K7148</f>
        <v>2.5711094733126948E-3</v>
      </c>
      <c r="V7148" s="13">
        <f t="shared" si="1005"/>
        <v>7.4485859101614893E-4</v>
      </c>
      <c r="W7148" s="13"/>
      <c r="X7148" s="2">
        <v>42878</v>
      </c>
      <c r="Y7148">
        <v>145.21369999999999</v>
      </c>
      <c r="AA7148" s="2">
        <v>42878</v>
      </c>
      <c r="AB7148">
        <v>2391.04</v>
      </c>
      <c r="AC7148">
        <f t="shared" si="1006"/>
        <v>-3.9947847023490413E-3</v>
      </c>
      <c r="AD7148">
        <f t="shared" si="1001"/>
        <v>-4.0401447023490416E-3</v>
      </c>
      <c r="AE7148">
        <f>Sheet2!$B$17+Sheet2!$B$18*'Portfolio allocation'!K7148</f>
        <v>1.6681812943422627E-3</v>
      </c>
      <c r="AF7148">
        <f t="shared" si="1007"/>
        <v>-5.7083259966913043E-3</v>
      </c>
      <c r="AH7148" s="2">
        <v>42878</v>
      </c>
      <c r="AI7148">
        <v>2.2829999999999999</v>
      </c>
      <c r="AJ7148">
        <v>1.1339999999999999</v>
      </c>
      <c r="AK7148">
        <v>1.1229499999999999</v>
      </c>
      <c r="AR7148" s="3"/>
    </row>
    <row r="7149" spans="1:44" hidden="1" outlineLevel="1" x14ac:dyDescent="0.2">
      <c r="A7149" s="2">
        <v>42879</v>
      </c>
      <c r="B7149">
        <v>10.02</v>
      </c>
      <c r="E7149" s="2">
        <v>42879</v>
      </c>
      <c r="F7149">
        <v>2404.39</v>
      </c>
      <c r="G7149">
        <f t="shared" si="1002"/>
        <v>2.4891386829661855E-3</v>
      </c>
      <c r="H7149" s="2">
        <v>42879</v>
      </c>
      <c r="I7149">
        <v>4632.37</v>
      </c>
      <c r="J7149">
        <f t="shared" si="1003"/>
        <v>2.5255913606163638E-3</v>
      </c>
      <c r="K7149">
        <f t="shared" si="999"/>
        <v>2.4802313606163639E-3</v>
      </c>
      <c r="L7149">
        <v>4.5339685278162822E-3</v>
      </c>
      <c r="N7149" s="2">
        <v>42879</v>
      </c>
      <c r="O7149">
        <v>68.77</v>
      </c>
      <c r="Q7149" s="2">
        <v>42879</v>
      </c>
      <c r="R7149">
        <v>105151.8</v>
      </c>
      <c r="S7149" s="8">
        <f t="shared" si="1004"/>
        <v>1.3112524889513644E-3</v>
      </c>
      <c r="T7149" s="9">
        <f t="shared" si="1000"/>
        <v>1.2658924889513644E-3</v>
      </c>
      <c r="U7149" s="3">
        <f>Sheet1!$B$17+Sheet1!$B$18*'Portfolio allocation'!K7149</f>
        <v>3.3331831586754057E-3</v>
      </c>
      <c r="V7149" s="13">
        <f t="shared" si="1005"/>
        <v>-2.0672906697240413E-3</v>
      </c>
      <c r="W7149" s="13"/>
      <c r="X7149" s="2">
        <v>42879</v>
      </c>
      <c r="Y7149">
        <v>145.6721</v>
      </c>
      <c r="AA7149" s="2">
        <v>42879</v>
      </c>
      <c r="AB7149">
        <v>2398.59</v>
      </c>
      <c r="AC7149">
        <f t="shared" si="1006"/>
        <v>3.1576217880087132E-3</v>
      </c>
      <c r="AD7149">
        <f t="shared" si="1001"/>
        <v>3.1107817880087134E-3</v>
      </c>
      <c r="AE7149">
        <f>Sheet2!$B$17+Sheet2!$B$18*'Portfolio allocation'!K7149</f>
        <v>2.2588720136493008E-3</v>
      </c>
      <c r="AF7149">
        <f t="shared" si="1007"/>
        <v>8.5190977435941262E-4</v>
      </c>
      <c r="AH7149" s="2">
        <v>42879</v>
      </c>
      <c r="AI7149">
        <v>2.266</v>
      </c>
      <c r="AJ7149">
        <v>1.171</v>
      </c>
      <c r="AK7149">
        <v>1.1184000000000001</v>
      </c>
      <c r="AR7149" s="3"/>
    </row>
    <row r="7150" spans="1:44" hidden="1" outlineLevel="1" x14ac:dyDescent="0.2">
      <c r="A7150" s="2">
        <v>42880</v>
      </c>
      <c r="B7150">
        <v>9.99</v>
      </c>
      <c r="E7150" s="2">
        <v>42880</v>
      </c>
      <c r="F7150">
        <v>2415.0700000000002</v>
      </c>
      <c r="G7150">
        <f t="shared" si="1002"/>
        <v>4.4418750701842313E-3</v>
      </c>
      <c r="H7150" s="2">
        <v>42880</v>
      </c>
      <c r="I7150">
        <v>4653.59</v>
      </c>
      <c r="J7150">
        <f t="shared" si="1003"/>
        <v>4.5808085278162824E-3</v>
      </c>
      <c r="K7150">
        <f t="shared" si="999"/>
        <v>4.5339685278162822E-3</v>
      </c>
      <c r="L7150">
        <v>3.9622899318579076E-4</v>
      </c>
      <c r="N7150" s="2">
        <v>42880</v>
      </c>
      <c r="O7150">
        <v>69.62</v>
      </c>
      <c r="Q7150" s="2">
        <v>42880</v>
      </c>
      <c r="R7150">
        <v>106451.4</v>
      </c>
      <c r="S7150" s="8">
        <f t="shared" si="1004"/>
        <v>1.2359274876892146E-2</v>
      </c>
      <c r="T7150" s="9">
        <f t="shared" si="1000"/>
        <v>1.2312434876892146E-2</v>
      </c>
      <c r="U7150" s="3">
        <f>Sheet1!$B$17+Sheet1!$B$18*'Portfolio allocation'!K7150</f>
        <v>5.6892824855085782E-3</v>
      </c>
      <c r="V7150" s="13">
        <f t="shared" si="1005"/>
        <v>6.6231523913835681E-3</v>
      </c>
      <c r="W7150" s="13"/>
      <c r="X7150" s="2">
        <v>42880</v>
      </c>
      <c r="Y7150">
        <v>146.3312</v>
      </c>
      <c r="AA7150" s="2">
        <v>42880</v>
      </c>
      <c r="AB7150">
        <v>2409.44</v>
      </c>
      <c r="AC7150">
        <f t="shared" si="1006"/>
        <v>4.5234908842277655E-3</v>
      </c>
      <c r="AD7150">
        <f t="shared" si="1001"/>
        <v>4.4770508842277654E-3</v>
      </c>
      <c r="AE7150">
        <f>Sheet2!$B$17+Sheet2!$B$18*'Portfolio allocation'!K7150</f>
        <v>4.0851074982973749E-3</v>
      </c>
      <c r="AF7150">
        <f t="shared" si="1007"/>
        <v>3.9194338593039058E-4</v>
      </c>
      <c r="AH7150" s="2">
        <v>42880</v>
      </c>
      <c r="AI7150">
        <v>2.2549999999999999</v>
      </c>
      <c r="AJ7150">
        <v>1.161</v>
      </c>
      <c r="AK7150">
        <v>1.1213</v>
      </c>
      <c r="AR7150" s="3"/>
    </row>
    <row r="7151" spans="1:44" hidden="1" outlineLevel="1" x14ac:dyDescent="0.2">
      <c r="A7151" s="2">
        <v>42881</v>
      </c>
      <c r="B7151">
        <v>9.81</v>
      </c>
      <c r="E7151" s="2">
        <v>42881</v>
      </c>
      <c r="F7151">
        <v>2415.8200000000002</v>
      </c>
      <c r="G7151">
        <f t="shared" si="1002"/>
        <v>3.1055000476176708E-4</v>
      </c>
      <c r="H7151" s="2">
        <v>42881</v>
      </c>
      <c r="I7151">
        <v>4655.6499999999996</v>
      </c>
      <c r="J7151">
        <f t="shared" si="1003"/>
        <v>4.4266899318579078E-4</v>
      </c>
      <c r="K7151">
        <f t="shared" si="999"/>
        <v>3.9622899318579076E-4</v>
      </c>
      <c r="L7151">
        <v>-4.6440000000000003E-5</v>
      </c>
      <c r="N7151" s="2">
        <v>42881</v>
      </c>
      <c r="O7151">
        <v>69.959999999999994</v>
      </c>
      <c r="Q7151" s="2">
        <v>42881</v>
      </c>
      <c r="R7151">
        <v>106971.3</v>
      </c>
      <c r="S7151" s="8">
        <f t="shared" si="1004"/>
        <v>4.8839188587468385E-3</v>
      </c>
      <c r="T7151" s="9">
        <f t="shared" si="1000"/>
        <v>4.8374788587468385E-3</v>
      </c>
      <c r="U7151" s="3">
        <f>Sheet1!$B$17+Sheet1!$B$18*'Portfolio allocation'!K7151</f>
        <v>9.4236282711545032E-4</v>
      </c>
      <c r="V7151" s="13">
        <f t="shared" si="1005"/>
        <v>3.8951160316313882E-3</v>
      </c>
      <c r="W7151" s="13"/>
      <c r="X7151" s="2">
        <v>42881</v>
      </c>
      <c r="Y7151">
        <v>145.65299999999999</v>
      </c>
      <c r="AA7151" s="2">
        <v>42881</v>
      </c>
      <c r="AB7151">
        <v>2398.27</v>
      </c>
      <c r="AC7151">
        <f t="shared" si="1006"/>
        <v>-4.6359320007969274E-3</v>
      </c>
      <c r="AD7151">
        <f t="shared" si="1001"/>
        <v>-4.6823720007969274E-3</v>
      </c>
      <c r="AE7151">
        <f>Sheet2!$B$17+Sheet2!$B$18*'Portfolio allocation'!K7151</f>
        <v>4.0572394082103651E-4</v>
      </c>
      <c r="AF7151">
        <f t="shared" si="1007"/>
        <v>-5.0880959416179641E-3</v>
      </c>
      <c r="AH7151" s="2">
        <v>42881</v>
      </c>
      <c r="AI7151">
        <v>2.25</v>
      </c>
      <c r="AJ7151">
        <v>1.161</v>
      </c>
      <c r="AK7151">
        <v>1.1184000000000001</v>
      </c>
      <c r="AR7151" s="3"/>
    </row>
    <row r="7152" spans="1:44" hidden="1" outlineLevel="1" x14ac:dyDescent="0.2">
      <c r="A7152" s="2">
        <v>42884</v>
      </c>
      <c r="B7152">
        <v>9.81</v>
      </c>
      <c r="E7152" s="2">
        <v>42884</v>
      </c>
      <c r="F7152">
        <v>2415.8200000000002</v>
      </c>
      <c r="G7152">
        <f t="shared" si="1002"/>
        <v>0</v>
      </c>
      <c r="H7152" s="2">
        <v>42884</v>
      </c>
      <c r="I7152">
        <v>4655.6499999999996</v>
      </c>
      <c r="J7152">
        <f t="shared" si="1003"/>
        <v>0</v>
      </c>
      <c r="K7152">
        <f t="shared" si="999"/>
        <v>-4.6440000000000003E-5</v>
      </c>
      <c r="L7152">
        <v>-1.0967766876803977E-3</v>
      </c>
      <c r="N7152" s="2">
        <v>42884</v>
      </c>
      <c r="O7152">
        <v>69.959999999999994</v>
      </c>
      <c r="Q7152" s="2">
        <v>42884</v>
      </c>
      <c r="R7152">
        <v>106971.3</v>
      </c>
      <c r="S7152" s="8">
        <f t="shared" si="1004"/>
        <v>0</v>
      </c>
      <c r="T7152" s="9">
        <f t="shared" si="1000"/>
        <v>-4.6440000000000003E-5</v>
      </c>
      <c r="U7152" s="3">
        <f>Sheet1!$B$17+Sheet1!$B$18*'Portfolio allocation'!K7152</f>
        <v>4.3452173940851824E-4</v>
      </c>
      <c r="V7152" s="13">
        <f t="shared" si="1005"/>
        <v>-4.8096173940851826E-4</v>
      </c>
      <c r="W7152" s="13"/>
      <c r="X7152" s="2">
        <v>42884</v>
      </c>
      <c r="Y7152">
        <v>145.65299999999999</v>
      </c>
      <c r="AA7152" s="2">
        <v>42884</v>
      </c>
      <c r="AB7152">
        <v>2398.27</v>
      </c>
      <c r="AC7152">
        <f t="shared" si="1006"/>
        <v>0</v>
      </c>
      <c r="AD7152">
        <f t="shared" si="1001"/>
        <v>-4.6440000000000003E-5</v>
      </c>
      <c r="AE7152">
        <f>Sheet2!$B$17+Sheet2!$B$18*'Portfolio allocation'!K7152</f>
        <v>1.2091378572805343E-5</v>
      </c>
      <c r="AF7152">
        <f t="shared" si="1007"/>
        <v>-5.8531378572805346E-5</v>
      </c>
      <c r="AH7152" s="2">
        <v>42884</v>
      </c>
      <c r="AI7152">
        <v>2.25</v>
      </c>
      <c r="AJ7152">
        <v>1.161</v>
      </c>
      <c r="AK7152">
        <v>1.1176999999999999</v>
      </c>
      <c r="AR7152" s="3"/>
    </row>
    <row r="7153" spans="1:44" hidden="1" outlineLevel="1" x14ac:dyDescent="0.2">
      <c r="A7153" s="2">
        <v>42885</v>
      </c>
      <c r="B7153">
        <v>10.38</v>
      </c>
      <c r="E7153" s="2">
        <v>42885</v>
      </c>
      <c r="F7153">
        <v>2412.91</v>
      </c>
      <c r="G7153">
        <f t="shared" si="1002"/>
        <v>-1.2045599423798903E-3</v>
      </c>
      <c r="H7153" s="2">
        <v>42885</v>
      </c>
      <c r="I7153">
        <v>4650.76</v>
      </c>
      <c r="J7153">
        <f t="shared" si="1003"/>
        <v>-1.0503366876803977E-3</v>
      </c>
      <c r="K7153">
        <f t="shared" si="999"/>
        <v>-1.0967766876803977E-3</v>
      </c>
      <c r="L7153">
        <v>-3.5164644126979311E-4</v>
      </c>
      <c r="N7153" s="2">
        <v>42885</v>
      </c>
      <c r="O7153">
        <v>70.41</v>
      </c>
      <c r="Q7153" s="2">
        <v>42885</v>
      </c>
      <c r="R7153">
        <v>107659.3</v>
      </c>
      <c r="S7153" s="8">
        <f t="shared" si="1004"/>
        <v>6.4316316619503766E-3</v>
      </c>
      <c r="T7153" s="9">
        <f t="shared" si="1000"/>
        <v>6.3851916619503766E-3</v>
      </c>
      <c r="U7153" s="3">
        <f>Sheet1!$B$17+Sheet1!$B$18*'Portfolio allocation'!K7153</f>
        <v>-7.7045112776999805E-4</v>
      </c>
      <c r="V7153" s="13">
        <f t="shared" si="1005"/>
        <v>7.1556427897203744E-3</v>
      </c>
      <c r="W7153" s="13"/>
      <c r="X7153" s="2">
        <v>42885</v>
      </c>
      <c r="Y7153">
        <v>144.9271</v>
      </c>
      <c r="AA7153" s="2">
        <v>42885</v>
      </c>
      <c r="AB7153">
        <v>2386.3200000000002</v>
      </c>
      <c r="AC7153">
        <f t="shared" si="1006"/>
        <v>-4.9827584050168294E-3</v>
      </c>
      <c r="AD7153">
        <f t="shared" si="1001"/>
        <v>-5.0290784050168293E-3</v>
      </c>
      <c r="AE7153">
        <f>Sheet2!$B$17+Sheet2!$B$18*'Portfolio allocation'!K7153</f>
        <v>-9.2189480062504308E-4</v>
      </c>
      <c r="AF7153">
        <f t="shared" si="1007"/>
        <v>-4.1071836043917861E-3</v>
      </c>
      <c r="AH7153" s="2">
        <v>42885</v>
      </c>
      <c r="AI7153">
        <v>2.2149999999999999</v>
      </c>
      <c r="AJ7153">
        <v>1.1579999999999999</v>
      </c>
      <c r="AK7153">
        <v>1.11775</v>
      </c>
      <c r="AR7153" s="3"/>
    </row>
    <row r="7154" spans="1:44" hidden="1" outlineLevel="1" x14ac:dyDescent="0.2">
      <c r="A7154" s="2">
        <v>42886</v>
      </c>
      <c r="B7154">
        <v>10.41</v>
      </c>
      <c r="E7154" s="2">
        <v>42886</v>
      </c>
      <c r="F7154">
        <v>2411.8000000000002</v>
      </c>
      <c r="G7154">
        <f t="shared" si="1002"/>
        <v>-4.6002544645251664E-4</v>
      </c>
      <c r="H7154" s="2">
        <v>42886</v>
      </c>
      <c r="I7154">
        <v>4649.34</v>
      </c>
      <c r="J7154">
        <f t="shared" si="1003"/>
        <v>-3.0532644126979314E-4</v>
      </c>
      <c r="K7154">
        <f t="shared" si="999"/>
        <v>-3.5164644126979311E-4</v>
      </c>
      <c r="L7154">
        <v>7.6473651081657677E-3</v>
      </c>
      <c r="N7154" s="2">
        <v>42886</v>
      </c>
      <c r="O7154">
        <v>69.84</v>
      </c>
      <c r="Q7154" s="2">
        <v>42886</v>
      </c>
      <c r="R7154">
        <v>106787.8</v>
      </c>
      <c r="S7154" s="8">
        <f t="shared" si="1004"/>
        <v>-8.0949811117106973E-3</v>
      </c>
      <c r="T7154" s="9">
        <f t="shared" si="1000"/>
        <v>-8.1413011117106981E-3</v>
      </c>
      <c r="U7154" s="3">
        <f>Sheet1!$B$17+Sheet1!$B$18*'Portfolio allocation'!K7154</f>
        <v>8.4381175023967505E-5</v>
      </c>
      <c r="V7154" s="13">
        <f t="shared" si="1005"/>
        <v>-8.2256822867346653E-3</v>
      </c>
      <c r="W7154" s="13"/>
      <c r="X7154" s="2">
        <v>42886</v>
      </c>
      <c r="Y7154">
        <v>145.7868</v>
      </c>
      <c r="AA7154" s="2">
        <v>42886</v>
      </c>
      <c r="AB7154">
        <v>2400.4699999999998</v>
      </c>
      <c r="AC7154">
        <f t="shared" si="1006"/>
        <v>5.9296322370845367E-3</v>
      </c>
      <c r="AD7154">
        <f t="shared" si="1001"/>
        <v>5.883432237084537E-3</v>
      </c>
      <c r="AE7154">
        <f>Sheet2!$B$17+Sheet2!$B$18*'Portfolio allocation'!K7154</f>
        <v>-2.5930597552484166E-4</v>
      </c>
      <c r="AF7154">
        <f t="shared" si="1007"/>
        <v>6.1427382126093789E-3</v>
      </c>
      <c r="AH7154" s="2">
        <v>42886</v>
      </c>
      <c r="AI7154">
        <v>2.198</v>
      </c>
      <c r="AJ7154">
        <v>1.155</v>
      </c>
      <c r="AK7154">
        <v>1.1245000000000001</v>
      </c>
      <c r="AR7154" s="3"/>
    </row>
    <row r="7155" spans="1:44" hidden="1" outlineLevel="1" x14ac:dyDescent="0.2">
      <c r="A7155" s="2">
        <v>42887</v>
      </c>
      <c r="B7155">
        <v>9.89</v>
      </c>
      <c r="E7155" s="2">
        <v>42887</v>
      </c>
      <c r="F7155">
        <v>2430.06</v>
      </c>
      <c r="G7155">
        <f t="shared" si="1002"/>
        <v>7.5711087154821666E-3</v>
      </c>
      <c r="H7155" s="2">
        <v>42887</v>
      </c>
      <c r="I7155">
        <v>4685.1099999999997</v>
      </c>
      <c r="J7155">
        <f t="shared" si="1003"/>
        <v>7.6935651081657674E-3</v>
      </c>
      <c r="K7155">
        <f t="shared" si="999"/>
        <v>7.6473651081657677E-3</v>
      </c>
      <c r="L7155">
        <v>3.6782456985642751E-3</v>
      </c>
      <c r="N7155" s="2">
        <v>42887</v>
      </c>
      <c r="O7155">
        <v>70.099999999999994</v>
      </c>
      <c r="Q7155" s="2">
        <v>42887</v>
      </c>
      <c r="R7155">
        <v>107185.3</v>
      </c>
      <c r="S7155" s="8">
        <f t="shared" si="1004"/>
        <v>3.7223353229489664E-3</v>
      </c>
      <c r="T7155" s="9">
        <f t="shared" si="1000"/>
        <v>3.6761353229489663E-3</v>
      </c>
      <c r="U7155" s="3">
        <f>Sheet1!$B$17+Sheet1!$B$18*'Portfolio allocation'!K7155</f>
        <v>9.2610499464477816E-3</v>
      </c>
      <c r="V7155" s="13">
        <f t="shared" si="1005"/>
        <v>-5.5849146234988149E-3</v>
      </c>
      <c r="W7155" s="13"/>
      <c r="X7155" s="2">
        <v>42887</v>
      </c>
      <c r="Y7155">
        <v>145.82499999999999</v>
      </c>
      <c r="AA7155" s="2">
        <v>42887</v>
      </c>
      <c r="AB7155">
        <v>2401.1</v>
      </c>
      <c r="AC7155">
        <f t="shared" si="1006"/>
        <v>2.6244860381519075E-4</v>
      </c>
      <c r="AD7155">
        <f t="shared" si="1001"/>
        <v>2.1612860381519075E-4</v>
      </c>
      <c r="AE7155">
        <f>Sheet2!$B$17+Sheet2!$B$18*'Portfolio allocation'!K7155</f>
        <v>6.8536191674747216E-3</v>
      </c>
      <c r="AF7155">
        <f t="shared" si="1007"/>
        <v>-6.6374905636595307E-3</v>
      </c>
      <c r="AH7155" s="2">
        <v>42887</v>
      </c>
      <c r="AI7155">
        <v>2.2170000000000001</v>
      </c>
      <c r="AJ7155">
        <v>1.1579999999999999</v>
      </c>
      <c r="AK7155">
        <v>1.1225499999999999</v>
      </c>
      <c r="AR7155" s="3"/>
    </row>
    <row r="7156" spans="1:44" hidden="1" outlineLevel="1" x14ac:dyDescent="0.2">
      <c r="A7156" s="2">
        <v>42888</v>
      </c>
      <c r="B7156">
        <v>9.75</v>
      </c>
      <c r="E7156" s="2">
        <v>42888</v>
      </c>
      <c r="F7156">
        <v>2439.0700000000002</v>
      </c>
      <c r="G7156">
        <f t="shared" si="1002"/>
        <v>3.7077273812169409E-3</v>
      </c>
      <c r="H7156" s="2">
        <v>42888</v>
      </c>
      <c r="I7156">
        <v>4702.5600000000004</v>
      </c>
      <c r="J7156">
        <f t="shared" si="1003"/>
        <v>3.724565698564275E-3</v>
      </c>
      <c r="K7156">
        <f t="shared" si="999"/>
        <v>3.6782456985642751E-3</v>
      </c>
      <c r="L7156">
        <v>-1.2285347283183016E-3</v>
      </c>
      <c r="N7156" s="2">
        <v>42888</v>
      </c>
      <c r="O7156">
        <v>71.760000000000005</v>
      </c>
      <c r="Q7156" s="2">
        <v>42888</v>
      </c>
      <c r="R7156">
        <v>109723.5</v>
      </c>
      <c r="S7156" s="8">
        <f t="shared" si="1004"/>
        <v>2.3680486036797843E-2</v>
      </c>
      <c r="T7156" s="9">
        <f t="shared" si="1000"/>
        <v>2.3634166036797844E-2</v>
      </c>
      <c r="U7156" s="3">
        <f>Sheet1!$B$17+Sheet1!$B$18*'Portfolio allocation'!K7156</f>
        <v>4.7075755688901818E-3</v>
      </c>
      <c r="V7156" s="13">
        <f t="shared" si="1005"/>
        <v>1.8926590467907664E-2</v>
      </c>
      <c r="W7156" s="13"/>
      <c r="X7156" s="2">
        <v>42888</v>
      </c>
      <c r="Y7156">
        <v>145.2328</v>
      </c>
      <c r="AA7156" s="2">
        <v>42888</v>
      </c>
      <c r="AB7156">
        <v>2391.35</v>
      </c>
      <c r="AC7156">
        <f t="shared" si="1006"/>
        <v>-4.0606388738494426E-3</v>
      </c>
      <c r="AD7156">
        <f t="shared" si="1001"/>
        <v>-4.1068388738494423E-3</v>
      </c>
      <c r="AE7156">
        <f>Sheet2!$B$17+Sheet2!$B$18*'Portfolio allocation'!K7156</f>
        <v>3.3241769270626305E-3</v>
      </c>
      <c r="AF7156">
        <f t="shared" si="1007"/>
        <v>-7.4310158009120728E-3</v>
      </c>
      <c r="AH7156" s="2">
        <v>42888</v>
      </c>
      <c r="AI7156">
        <v>2.1589999999999998</v>
      </c>
      <c r="AJ7156">
        <v>1.155</v>
      </c>
      <c r="AK7156">
        <v>1.1274999999999999</v>
      </c>
      <c r="AR7156" s="3"/>
    </row>
    <row r="7157" spans="1:44" hidden="1" outlineLevel="1" x14ac:dyDescent="0.2">
      <c r="A7157" s="2">
        <v>42891</v>
      </c>
      <c r="B7157">
        <v>10.07</v>
      </c>
      <c r="E7157" s="2">
        <v>42891</v>
      </c>
      <c r="F7157">
        <v>2436.1</v>
      </c>
      <c r="G7157">
        <f t="shared" si="1002"/>
        <v>-1.2176772294358873E-3</v>
      </c>
      <c r="H7157" s="2">
        <v>42891</v>
      </c>
      <c r="I7157">
        <v>4697</v>
      </c>
      <c r="J7157">
        <f t="shared" si="1003"/>
        <v>-1.1823347283183017E-3</v>
      </c>
      <c r="K7157">
        <f t="shared" si="999"/>
        <v>-1.2285347283183016E-3</v>
      </c>
      <c r="L7157">
        <v>-2.8227601532893666E-3</v>
      </c>
      <c r="N7157" s="2">
        <v>42891</v>
      </c>
      <c r="O7157">
        <v>72.28</v>
      </c>
      <c r="Q7157" s="2">
        <v>42891</v>
      </c>
      <c r="R7157">
        <v>110518.6</v>
      </c>
      <c r="S7157" s="8">
        <f t="shared" si="1004"/>
        <v>7.2463966242419797E-3</v>
      </c>
      <c r="T7157" s="9">
        <f t="shared" si="1000"/>
        <v>7.20019662424198E-3</v>
      </c>
      <c r="U7157" s="3">
        <f>Sheet1!$B$17+Sheet1!$B$18*'Portfolio allocation'!K7157</f>
        <v>-9.2160729118260891E-4</v>
      </c>
      <c r="V7157" s="13">
        <f t="shared" si="1005"/>
        <v>8.1218039154245889E-3</v>
      </c>
      <c r="W7157" s="13"/>
      <c r="X7157" s="2">
        <v>42891</v>
      </c>
      <c r="Y7157">
        <v>145.57660000000001</v>
      </c>
      <c r="AA7157" s="2">
        <v>42891</v>
      </c>
      <c r="AB7157">
        <v>2397.0100000000002</v>
      </c>
      <c r="AC7157">
        <f t="shared" si="1006"/>
        <v>2.3668639053255891E-3</v>
      </c>
      <c r="AD7157">
        <f t="shared" si="1001"/>
        <v>2.3203439053255891E-3</v>
      </c>
      <c r="AE7157">
        <f>Sheet2!$B$17+Sheet2!$B$18*'Portfolio allocation'!K7157</f>
        <v>-1.0390574118119009E-3</v>
      </c>
      <c r="AF7157">
        <f t="shared" si="1007"/>
        <v>3.35940131713749E-3</v>
      </c>
      <c r="AH7157" s="2">
        <v>42891</v>
      </c>
      <c r="AI7157">
        <v>2.1800000000000002</v>
      </c>
      <c r="AJ7157">
        <v>1.163</v>
      </c>
      <c r="AK7157">
        <v>1.1252500000000001</v>
      </c>
      <c r="AR7157" s="3"/>
    </row>
    <row r="7158" spans="1:44" hidden="1" outlineLevel="1" x14ac:dyDescent="0.2">
      <c r="A7158" s="2">
        <v>42892</v>
      </c>
      <c r="B7158">
        <v>10.45</v>
      </c>
      <c r="E7158" s="2">
        <v>42892</v>
      </c>
      <c r="F7158">
        <v>2429.33</v>
      </c>
      <c r="G7158">
        <f t="shared" si="1002"/>
        <v>-2.7790320594393014E-3</v>
      </c>
      <c r="H7158" s="2">
        <v>42892</v>
      </c>
      <c r="I7158">
        <v>4683.96</v>
      </c>
      <c r="J7158">
        <f t="shared" si="1003"/>
        <v>-2.7762401532893666E-3</v>
      </c>
      <c r="K7158">
        <f t="shared" si="999"/>
        <v>-2.8227601532893666E-3</v>
      </c>
      <c r="L7158">
        <v>1.732009721688412E-3</v>
      </c>
      <c r="N7158" s="2">
        <v>42892</v>
      </c>
      <c r="O7158">
        <v>72.52</v>
      </c>
      <c r="Q7158" s="2">
        <v>42892</v>
      </c>
      <c r="R7158">
        <v>110885.6</v>
      </c>
      <c r="S7158" s="8">
        <f t="shared" si="1004"/>
        <v>3.3207080075208228E-3</v>
      </c>
      <c r="T7158" s="9">
        <f t="shared" si="1000"/>
        <v>3.2741880075208229E-3</v>
      </c>
      <c r="U7158" s="3">
        <f>Sheet1!$B$17+Sheet1!$B$18*'Portfolio allocation'!K7158</f>
        <v>-2.7505431017546232E-3</v>
      </c>
      <c r="V7158" s="13">
        <f t="shared" si="1005"/>
        <v>6.0247311092754465E-3</v>
      </c>
      <c r="W7158" s="13"/>
      <c r="X7158" s="2">
        <v>42892</v>
      </c>
      <c r="Y7158">
        <v>145.5384</v>
      </c>
      <c r="AA7158" s="2">
        <v>42892</v>
      </c>
      <c r="AB7158">
        <v>2396.38</v>
      </c>
      <c r="AC7158">
        <f t="shared" si="1006"/>
        <v>-2.6282743918470963E-4</v>
      </c>
      <c r="AD7158">
        <f t="shared" si="1001"/>
        <v>-3.0922743918470962E-4</v>
      </c>
      <c r="AE7158">
        <f>Sheet2!$B$17+Sheet2!$B$18*'Portfolio allocation'!K7158</f>
        <v>-2.4566833320652623E-3</v>
      </c>
      <c r="AF7158">
        <f t="shared" si="1007"/>
        <v>2.1474558928805529E-3</v>
      </c>
      <c r="AH7158" s="2">
        <v>42892</v>
      </c>
      <c r="AI7158">
        <v>2.1469999999999998</v>
      </c>
      <c r="AJ7158">
        <v>1.1599999999999999</v>
      </c>
      <c r="AK7158">
        <v>1.1265499999999999</v>
      </c>
      <c r="AR7158" s="3"/>
    </row>
    <row r="7159" spans="1:44" hidden="1" outlineLevel="1" x14ac:dyDescent="0.2">
      <c r="A7159" s="2">
        <v>42893</v>
      </c>
      <c r="B7159">
        <v>10.39</v>
      </c>
      <c r="E7159" s="2">
        <v>42893</v>
      </c>
      <c r="F7159">
        <v>2433.14</v>
      </c>
      <c r="G7159">
        <f t="shared" si="1002"/>
        <v>1.568333655781684E-3</v>
      </c>
      <c r="H7159" s="2">
        <v>42893</v>
      </c>
      <c r="I7159">
        <v>4692.29</v>
      </c>
      <c r="J7159">
        <f t="shared" si="1003"/>
        <v>1.778409721688412E-3</v>
      </c>
      <c r="K7159">
        <f t="shared" si="999"/>
        <v>1.732009721688412E-3</v>
      </c>
      <c r="L7159">
        <v>2.4725946955549773E-4</v>
      </c>
      <c r="N7159" s="2">
        <v>42893</v>
      </c>
      <c r="O7159">
        <v>72.39</v>
      </c>
      <c r="Q7159" s="2">
        <v>42893</v>
      </c>
      <c r="R7159">
        <v>110686.8</v>
      </c>
      <c r="S7159" s="8">
        <f t="shared" si="1004"/>
        <v>-1.792838745517944E-3</v>
      </c>
      <c r="T7159" s="9">
        <f t="shared" si="1000"/>
        <v>-1.839238745517944E-3</v>
      </c>
      <c r="U7159" s="3">
        <f>Sheet1!$B$17+Sheet1!$B$18*'Portfolio allocation'!K7159</f>
        <v>2.4748043320392344E-3</v>
      </c>
      <c r="V7159" s="13">
        <f t="shared" si="1005"/>
        <v>-4.3140430775571786E-3</v>
      </c>
      <c r="W7159" s="13"/>
      <c r="X7159" s="2">
        <v>42893</v>
      </c>
      <c r="Y7159">
        <v>144.2107</v>
      </c>
      <c r="AA7159" s="2">
        <v>42893</v>
      </c>
      <c r="AB7159">
        <v>2374.52</v>
      </c>
      <c r="AC7159">
        <f t="shared" si="1006"/>
        <v>-9.1220924895050182E-3</v>
      </c>
      <c r="AD7159">
        <f t="shared" si="1001"/>
        <v>-9.1689324895050175E-3</v>
      </c>
      <c r="AE7159">
        <f>Sheet2!$B$17+Sheet2!$B$18*'Portfolio allocation'!K7159</f>
        <v>1.5935342434541182E-3</v>
      </c>
      <c r="AF7159">
        <f t="shared" si="1007"/>
        <v>-1.0762466732959136E-2</v>
      </c>
      <c r="AH7159" s="2">
        <v>42893</v>
      </c>
      <c r="AI7159">
        <v>2.1800000000000002</v>
      </c>
      <c r="AJ7159">
        <v>1.171</v>
      </c>
      <c r="AK7159">
        <v>1.12625</v>
      </c>
      <c r="AR7159" s="3"/>
    </row>
    <row r="7160" spans="1:44" hidden="1" outlineLevel="1" x14ac:dyDescent="0.2">
      <c r="A7160" s="2">
        <v>42894</v>
      </c>
      <c r="B7160">
        <v>10.16</v>
      </c>
      <c r="E7160" s="2">
        <v>42894</v>
      </c>
      <c r="F7160">
        <v>2433.79</v>
      </c>
      <c r="G7160">
        <f t="shared" si="1002"/>
        <v>2.6714451285170249E-4</v>
      </c>
      <c r="H7160" s="2">
        <v>42894</v>
      </c>
      <c r="I7160">
        <v>4693.67</v>
      </c>
      <c r="J7160">
        <f t="shared" si="1003"/>
        <v>2.9409946955549771E-4</v>
      </c>
      <c r="K7160">
        <f t="shared" si="999"/>
        <v>2.4725946955549773E-4</v>
      </c>
      <c r="L7160">
        <v>-8.7376524774855863E-4</v>
      </c>
      <c r="N7160" s="2">
        <v>42894</v>
      </c>
      <c r="O7160">
        <v>71.95</v>
      </c>
      <c r="Q7160" s="2">
        <v>42894</v>
      </c>
      <c r="R7160">
        <v>110014.1</v>
      </c>
      <c r="S7160" s="8">
        <f t="shared" si="1004"/>
        <v>-6.0775087905694525E-3</v>
      </c>
      <c r="T7160" s="9">
        <f t="shared" si="1000"/>
        <v>-6.1243487905694527E-3</v>
      </c>
      <c r="U7160" s="3">
        <f>Sheet1!$B$17+Sheet1!$B$18*'Portfolio allocation'!K7160</f>
        <v>7.7146121421698473E-4</v>
      </c>
      <c r="V7160" s="13">
        <f t="shared" si="1005"/>
        <v>-6.8958100047864374E-3</v>
      </c>
      <c r="W7160" s="13"/>
      <c r="X7160" s="2">
        <v>42894</v>
      </c>
      <c r="Y7160">
        <v>145.28049999999999</v>
      </c>
      <c r="AA7160" s="2">
        <v>42894</v>
      </c>
      <c r="AB7160">
        <v>2392.14</v>
      </c>
      <c r="AC7160">
        <f t="shared" si="1006"/>
        <v>7.4204470798309163E-3</v>
      </c>
      <c r="AD7160">
        <f t="shared" si="1001"/>
        <v>7.373327079830916E-3</v>
      </c>
      <c r="AE7160">
        <f>Sheet2!$B$17+Sheet2!$B$18*'Portfolio allocation'!K7160</f>
        <v>2.732564398527014E-4</v>
      </c>
      <c r="AF7160">
        <f t="shared" si="1007"/>
        <v>7.1000706399782145E-3</v>
      </c>
      <c r="AH7160" s="2">
        <v>42894</v>
      </c>
      <c r="AI7160">
        <v>2.194</v>
      </c>
      <c r="AJ7160">
        <v>1.1779999999999999</v>
      </c>
      <c r="AK7160">
        <v>1.1222000000000001</v>
      </c>
      <c r="AR7160" s="3"/>
    </row>
    <row r="7161" spans="1:44" hidden="1" outlineLevel="1" x14ac:dyDescent="0.2">
      <c r="A7161" s="2">
        <v>42895</v>
      </c>
      <c r="B7161">
        <v>10.7</v>
      </c>
      <c r="E7161" s="2">
        <v>42895</v>
      </c>
      <c r="F7161">
        <v>2431.77</v>
      </c>
      <c r="G7161">
        <f t="shared" si="1002"/>
        <v>-8.2998122270205865E-4</v>
      </c>
      <c r="H7161" s="2">
        <v>42895</v>
      </c>
      <c r="I7161">
        <v>4689.79</v>
      </c>
      <c r="J7161">
        <f t="shared" si="1003"/>
        <v>-8.2664524774855863E-4</v>
      </c>
      <c r="K7161">
        <f t="shared" si="999"/>
        <v>-8.7376524774855863E-4</v>
      </c>
      <c r="L7161">
        <v>-9.5406394606154616E-4</v>
      </c>
      <c r="N7161" s="2">
        <v>42895</v>
      </c>
      <c r="O7161">
        <v>70.319999999999993</v>
      </c>
      <c r="Q7161" s="2">
        <v>42895</v>
      </c>
      <c r="R7161">
        <v>107521.8</v>
      </c>
      <c r="S7161" s="8">
        <f t="shared" si="1004"/>
        <v>-2.2654368849083895E-2</v>
      </c>
      <c r="T7161" s="9">
        <f t="shared" si="1000"/>
        <v>-2.2701488849083896E-2</v>
      </c>
      <c r="U7161" s="3">
        <f>Sheet1!$B$17+Sheet1!$B$18*'Portfolio allocation'!K7161</f>
        <v>-5.1460675201869983E-4</v>
      </c>
      <c r="V7161" s="13">
        <f t="shared" si="1005"/>
        <v>-2.2186882097065194E-2</v>
      </c>
      <c r="W7161" s="13"/>
      <c r="X7161" s="2">
        <v>42895</v>
      </c>
      <c r="Y7161">
        <v>147.1908</v>
      </c>
      <c r="AA7161" s="2">
        <v>42895</v>
      </c>
      <c r="AB7161">
        <v>2423.59</v>
      </c>
      <c r="AC7161">
        <f t="shared" si="1006"/>
        <v>1.3147223824692578E-2</v>
      </c>
      <c r="AD7161">
        <f t="shared" si="1001"/>
        <v>1.3099383824692577E-2</v>
      </c>
      <c r="AE7161">
        <f>Sheet2!$B$17+Sheet2!$B$18*'Portfolio allocation'!K7161</f>
        <v>-7.2358733870124482E-4</v>
      </c>
      <c r="AF7161">
        <f t="shared" si="1007"/>
        <v>1.3822971163393823E-2</v>
      </c>
      <c r="AH7161" s="2">
        <v>42895</v>
      </c>
      <c r="AI7161">
        <v>2.1989999999999998</v>
      </c>
      <c r="AJ7161">
        <v>1.196</v>
      </c>
      <c r="AK7161">
        <v>1.1184000000000001</v>
      </c>
      <c r="AR7161" s="3"/>
    </row>
    <row r="7162" spans="1:44" hidden="1" outlineLevel="1" x14ac:dyDescent="0.2">
      <c r="A7162" s="2">
        <v>42898</v>
      </c>
      <c r="B7162">
        <v>11.46</v>
      </c>
      <c r="E7162" s="2">
        <v>42898</v>
      </c>
      <c r="F7162">
        <v>2429.39</v>
      </c>
      <c r="G7162">
        <f t="shared" si="1002"/>
        <v>-9.78710980068076E-4</v>
      </c>
      <c r="H7162" s="2">
        <v>42898</v>
      </c>
      <c r="I7162">
        <v>4685.54</v>
      </c>
      <c r="J7162">
        <f t="shared" si="1003"/>
        <v>-9.0622394606154621E-4</v>
      </c>
      <c r="K7162">
        <f t="shared" si="999"/>
        <v>-9.5406394606154616E-4</v>
      </c>
      <c r="L7162">
        <v>4.7197002679734892E-3</v>
      </c>
      <c r="N7162" s="2">
        <v>42898</v>
      </c>
      <c r="O7162">
        <v>69.78</v>
      </c>
      <c r="Q7162" s="2">
        <v>42898</v>
      </c>
      <c r="R7162">
        <v>106696.1</v>
      </c>
      <c r="S7162" s="8">
        <f t="shared" si="1004"/>
        <v>-7.6793729271644739E-3</v>
      </c>
      <c r="T7162" s="9">
        <f t="shared" si="1000"/>
        <v>-7.7272129271644743E-3</v>
      </c>
      <c r="U7162" s="3">
        <f>Sheet1!$B$17+Sheet1!$B$18*'Portfolio allocation'!K7162</f>
        <v>-6.0672745376300118E-4</v>
      </c>
      <c r="V7162" s="13">
        <f t="shared" si="1005"/>
        <v>-7.1204854734014736E-3</v>
      </c>
      <c r="W7162" s="13"/>
      <c r="X7162" s="2">
        <v>42898</v>
      </c>
      <c r="Y7162">
        <v>148.22239999999999</v>
      </c>
      <c r="AA7162" s="2">
        <v>42898</v>
      </c>
      <c r="AB7162">
        <v>2440.58</v>
      </c>
      <c r="AC7162">
        <f t="shared" si="1006"/>
        <v>7.0102616366629622E-3</v>
      </c>
      <c r="AD7162">
        <f t="shared" si="1001"/>
        <v>6.962101636662962E-3</v>
      </c>
      <c r="AE7162">
        <f>Sheet2!$B$17+Sheet2!$B$18*'Portfolio allocation'!K7162</f>
        <v>-7.9499098984622764E-4</v>
      </c>
      <c r="AF7162">
        <f t="shared" si="1007"/>
        <v>7.7570926265091893E-3</v>
      </c>
      <c r="AH7162" s="2">
        <v>42898</v>
      </c>
      <c r="AI7162">
        <v>2.2130000000000001</v>
      </c>
      <c r="AJ7162">
        <v>1.204</v>
      </c>
      <c r="AK7162">
        <v>1.1202000000000001</v>
      </c>
      <c r="AR7162" s="3"/>
    </row>
    <row r="7163" spans="1:44" hidden="1" outlineLevel="1" x14ac:dyDescent="0.2">
      <c r="A7163" s="2">
        <v>42899</v>
      </c>
      <c r="B7163">
        <v>10.42</v>
      </c>
      <c r="E7163" s="2">
        <v>42899</v>
      </c>
      <c r="F7163">
        <v>2440.35</v>
      </c>
      <c r="G7163">
        <f t="shared" si="1002"/>
        <v>4.5114205623633108E-3</v>
      </c>
      <c r="H7163" s="2">
        <v>42899</v>
      </c>
      <c r="I7163">
        <v>4707.88</v>
      </c>
      <c r="J7163">
        <f t="shared" si="1003"/>
        <v>4.7678602679734894E-3</v>
      </c>
      <c r="K7163">
        <f t="shared" si="999"/>
        <v>4.7197002679734892E-3</v>
      </c>
      <c r="L7163">
        <v>-9.7226276931449091E-4</v>
      </c>
      <c r="N7163" s="2">
        <v>42899</v>
      </c>
      <c r="O7163">
        <v>70.650000000000006</v>
      </c>
      <c r="Q7163" s="2">
        <v>42899</v>
      </c>
      <c r="R7163">
        <v>108026.3</v>
      </c>
      <c r="S7163" s="8">
        <f t="shared" si="1004"/>
        <v>1.2467184836184142E-2</v>
      </c>
      <c r="T7163" s="9">
        <f t="shared" si="1000"/>
        <v>1.2419024836184142E-2</v>
      </c>
      <c r="U7163" s="3">
        <f>Sheet1!$B$17+Sheet1!$B$18*'Portfolio allocation'!K7163</f>
        <v>5.9023586448851851E-3</v>
      </c>
      <c r="V7163" s="13">
        <f t="shared" si="1005"/>
        <v>6.5166661912989567E-3</v>
      </c>
      <c r="W7163" s="13"/>
      <c r="X7163" s="2">
        <v>42899</v>
      </c>
      <c r="Y7163">
        <v>147.33410000000001</v>
      </c>
      <c r="AA7163" s="2">
        <v>42899</v>
      </c>
      <c r="AB7163">
        <v>2425.9499999999998</v>
      </c>
      <c r="AC7163">
        <f t="shared" si="1006"/>
        <v>-5.9944767227462226E-3</v>
      </c>
      <c r="AD7163">
        <f t="shared" si="1001"/>
        <v>-6.0427567227462229E-3</v>
      </c>
      <c r="AE7163">
        <f>Sheet2!$B$17+Sheet2!$B$18*'Portfolio allocation'!K7163</f>
        <v>4.2502649000904103E-3</v>
      </c>
      <c r="AF7163">
        <f t="shared" si="1007"/>
        <v>-1.0293021622836632E-2</v>
      </c>
      <c r="AH7163" s="2">
        <v>42899</v>
      </c>
      <c r="AI7163">
        <v>2.2069999999999999</v>
      </c>
      <c r="AJ7163">
        <v>1.2070000000000001</v>
      </c>
      <c r="AK7163">
        <v>1.1206499999999999</v>
      </c>
      <c r="AR7163" s="3"/>
    </row>
    <row r="7164" spans="1:44" hidden="1" outlineLevel="1" x14ac:dyDescent="0.2">
      <c r="A7164" s="2">
        <v>42900</v>
      </c>
      <c r="B7164">
        <v>10.64</v>
      </c>
      <c r="E7164" s="2">
        <v>42900</v>
      </c>
      <c r="F7164">
        <v>2437.92</v>
      </c>
      <c r="G7164">
        <f t="shared" si="1002"/>
        <v>-9.9575880508939729E-4</v>
      </c>
      <c r="H7164" s="2">
        <v>42900</v>
      </c>
      <c r="I7164">
        <v>4703.53</v>
      </c>
      <c r="J7164">
        <f t="shared" si="1003"/>
        <v>-9.2398276931449086E-4</v>
      </c>
      <c r="K7164">
        <f t="shared" si="999"/>
        <v>-9.7226276931449091E-4</v>
      </c>
      <c r="L7164">
        <v>-2.1034626943594015E-3</v>
      </c>
      <c r="N7164" s="2">
        <v>42900</v>
      </c>
      <c r="O7164">
        <v>70.27</v>
      </c>
      <c r="Q7164" s="2">
        <v>42900</v>
      </c>
      <c r="R7164">
        <v>107445.3</v>
      </c>
      <c r="S7164" s="8">
        <f t="shared" si="1004"/>
        <v>-5.3783199091332889E-3</v>
      </c>
      <c r="T7164" s="9">
        <f t="shared" si="1000"/>
        <v>-5.4265999091332893E-3</v>
      </c>
      <c r="U7164" s="3">
        <f>Sheet1!$B$17+Sheet1!$B$18*'Portfolio allocation'!K7164</f>
        <v>-6.2760560501829528E-4</v>
      </c>
      <c r="V7164" s="13">
        <f t="shared" si="1005"/>
        <v>-4.7989943041149945E-3</v>
      </c>
      <c r="W7164" s="13"/>
      <c r="X7164" s="2">
        <v>42900</v>
      </c>
      <c r="Y7164">
        <v>146.91380000000001</v>
      </c>
      <c r="AA7164" s="2">
        <v>42900</v>
      </c>
      <c r="AB7164">
        <v>2419.0300000000002</v>
      </c>
      <c r="AC7164">
        <f t="shared" si="1006"/>
        <v>-2.8524907768089358E-3</v>
      </c>
      <c r="AD7164">
        <f t="shared" si="1001"/>
        <v>-2.9000507768089357E-3</v>
      </c>
      <c r="AE7164">
        <f>Sheet2!$B$17+Sheet2!$B$18*'Portfolio allocation'!K7164</f>
        <v>-8.1117384777671905E-4</v>
      </c>
      <c r="AF7164">
        <f t="shared" si="1007"/>
        <v>-2.0888769290322165E-3</v>
      </c>
      <c r="AH7164" s="2">
        <v>42900</v>
      </c>
      <c r="AI7164">
        <v>2.1379999999999999</v>
      </c>
      <c r="AJ7164">
        <v>1.1890000000000001</v>
      </c>
      <c r="AK7164">
        <v>1.12785</v>
      </c>
      <c r="AR7164" s="3"/>
    </row>
    <row r="7165" spans="1:44" hidden="1" outlineLevel="1" x14ac:dyDescent="0.2">
      <c r="A7165" s="2">
        <v>42901</v>
      </c>
      <c r="B7165">
        <v>10.9</v>
      </c>
      <c r="E7165" s="2">
        <v>42901</v>
      </c>
      <c r="F7165">
        <v>2432.46</v>
      </c>
      <c r="G7165">
        <f t="shared" si="1002"/>
        <v>-2.2396140972632539E-3</v>
      </c>
      <c r="H7165" s="2">
        <v>42901</v>
      </c>
      <c r="I7165">
        <v>4693.8599999999997</v>
      </c>
      <c r="J7165">
        <f t="shared" si="1003"/>
        <v>-2.0559026943594017E-3</v>
      </c>
      <c r="K7165">
        <f t="shared" si="999"/>
        <v>-2.1034626943594015E-3</v>
      </c>
      <c r="L7165">
        <v>2.4383065655977839E-4</v>
      </c>
      <c r="N7165" s="2">
        <v>42901</v>
      </c>
      <c r="O7165">
        <v>69.900000000000006</v>
      </c>
      <c r="Q7165" s="2">
        <v>42901</v>
      </c>
      <c r="R7165">
        <v>106879.5</v>
      </c>
      <c r="S7165" s="8">
        <f t="shared" si="1004"/>
        <v>-5.2659353177849644E-3</v>
      </c>
      <c r="T7165" s="9">
        <f t="shared" si="1000"/>
        <v>-5.3134953177849647E-3</v>
      </c>
      <c r="U7165" s="3">
        <f>Sheet1!$B$17+Sheet1!$B$18*'Portfolio allocation'!K7165</f>
        <v>-1.9253468274483452E-3</v>
      </c>
      <c r="V7165" s="13">
        <f t="shared" si="1005"/>
        <v>-3.3881484903366195E-3</v>
      </c>
      <c r="W7165" s="13"/>
      <c r="X7165" s="2">
        <v>42901</v>
      </c>
      <c r="Y7165">
        <v>147.30549999999999</v>
      </c>
      <c r="AA7165" s="2">
        <v>42901</v>
      </c>
      <c r="AB7165">
        <v>2425.48</v>
      </c>
      <c r="AC7165">
        <f t="shared" si="1006"/>
        <v>2.6663580030010792E-3</v>
      </c>
      <c r="AD7165">
        <f t="shared" si="1001"/>
        <v>2.6183180030010791E-3</v>
      </c>
      <c r="AE7165">
        <f>Sheet2!$B$17+Sheet2!$B$18*'Portfolio allocation'!K7165</f>
        <v>-1.8170656806468606E-3</v>
      </c>
      <c r="AF7165">
        <f t="shared" si="1007"/>
        <v>4.4353836836479397E-3</v>
      </c>
      <c r="AH7165" s="2">
        <v>42901</v>
      </c>
      <c r="AI7165">
        <v>2.1619999999999999</v>
      </c>
      <c r="AJ7165">
        <v>1.2010000000000001</v>
      </c>
      <c r="AK7165">
        <v>1.115</v>
      </c>
      <c r="AR7165" s="3"/>
    </row>
    <row r="7166" spans="1:44" hidden="1" outlineLevel="1" x14ac:dyDescent="0.2">
      <c r="A7166" s="2">
        <v>42902</v>
      </c>
      <c r="B7166">
        <v>10.38</v>
      </c>
      <c r="E7166" s="2">
        <v>42902</v>
      </c>
      <c r="F7166">
        <v>2433.15</v>
      </c>
      <c r="G7166">
        <f t="shared" si="1002"/>
        <v>2.8366345181418673E-4</v>
      </c>
      <c r="H7166" s="2">
        <v>42902</v>
      </c>
      <c r="I7166">
        <v>4695.2299999999996</v>
      </c>
      <c r="J7166">
        <f t="shared" si="1003"/>
        <v>2.918706565597784E-4</v>
      </c>
      <c r="K7166">
        <f t="shared" si="999"/>
        <v>2.4383065655977839E-4</v>
      </c>
      <c r="L7166">
        <v>8.3117878815734472E-3</v>
      </c>
      <c r="N7166" s="2">
        <v>42902</v>
      </c>
      <c r="O7166">
        <v>70</v>
      </c>
      <c r="Q7166" s="2">
        <v>42902</v>
      </c>
      <c r="R7166">
        <v>107032.4</v>
      </c>
      <c r="S7166" s="8">
        <f t="shared" si="1004"/>
        <v>1.4305830397782771E-3</v>
      </c>
      <c r="T7166" s="9">
        <f t="shared" si="1000"/>
        <v>1.382543039778277E-3</v>
      </c>
      <c r="U7166" s="3">
        <f>Sheet1!$B$17+Sheet1!$B$18*'Portfolio allocation'!K7166</f>
        <v>7.6752759305061822E-4</v>
      </c>
      <c r="V7166" s="13">
        <f t="shared" si="1005"/>
        <v>6.1501544672765878E-4</v>
      </c>
      <c r="W7166" s="13"/>
      <c r="X7166" s="2">
        <v>42902</v>
      </c>
      <c r="Y7166">
        <v>148.4135</v>
      </c>
      <c r="AA7166" s="2">
        <v>42902</v>
      </c>
      <c r="AB7166">
        <v>2443.7199999999998</v>
      </c>
      <c r="AC7166">
        <f t="shared" si="1006"/>
        <v>7.5201609578310347E-3</v>
      </c>
      <c r="AD7166">
        <f t="shared" si="1001"/>
        <v>7.4724009578310347E-3</v>
      </c>
      <c r="AE7166">
        <f>Sheet2!$B$17+Sheet2!$B$18*'Portfolio allocation'!K7166</f>
        <v>2.7020745185997664E-4</v>
      </c>
      <c r="AF7166">
        <f t="shared" si="1007"/>
        <v>7.2021935059710584E-3</v>
      </c>
      <c r="AH7166" s="2">
        <v>42902</v>
      </c>
      <c r="AI7166">
        <v>2.157</v>
      </c>
      <c r="AJ7166">
        <v>1.194</v>
      </c>
      <c r="AK7166">
        <v>1.11985</v>
      </c>
      <c r="AR7166" s="3"/>
    </row>
    <row r="7167" spans="1:44" hidden="1" outlineLevel="1" x14ac:dyDescent="0.2">
      <c r="A7167" s="2">
        <v>42905</v>
      </c>
      <c r="B7167">
        <v>10.37</v>
      </c>
      <c r="E7167" s="2">
        <v>42905</v>
      </c>
      <c r="F7167">
        <v>2453.46</v>
      </c>
      <c r="G7167">
        <f t="shared" si="1002"/>
        <v>8.3472042414154402E-3</v>
      </c>
      <c r="H7167" s="2">
        <v>42905</v>
      </c>
      <c r="I7167">
        <v>4734.4799999999996</v>
      </c>
      <c r="J7167">
        <f t="shared" si="1003"/>
        <v>8.3595478815734481E-3</v>
      </c>
      <c r="K7167">
        <f t="shared" si="999"/>
        <v>8.3117878815734472E-3</v>
      </c>
      <c r="L7167">
        <v>-6.7355924178368158E-3</v>
      </c>
      <c r="N7167" s="2">
        <v>42905</v>
      </c>
      <c r="O7167">
        <v>70.87</v>
      </c>
      <c r="Q7167" s="2">
        <v>42905</v>
      </c>
      <c r="R7167">
        <v>108362.7</v>
      </c>
      <c r="S7167" s="8">
        <f t="shared" si="1004"/>
        <v>1.242894674883499E-2</v>
      </c>
      <c r="T7167" s="9">
        <f t="shared" si="1000"/>
        <v>1.2381186748834989E-2</v>
      </c>
      <c r="U7167" s="3">
        <f>Sheet1!$B$17+Sheet1!$B$18*'Portfolio allocation'!K7167</f>
        <v>1.0023292590813422E-2</v>
      </c>
      <c r="V7167" s="13">
        <f t="shared" si="1005"/>
        <v>2.3578941580215673E-3</v>
      </c>
      <c r="W7167" s="13"/>
      <c r="X7167" s="2">
        <v>42905</v>
      </c>
      <c r="Y7167">
        <v>147.89769999999999</v>
      </c>
      <c r="AA7167" s="2">
        <v>42905</v>
      </c>
      <c r="AB7167">
        <v>2435.23</v>
      </c>
      <c r="AC7167">
        <f t="shared" si="1006"/>
        <v>-3.4742114481199904E-3</v>
      </c>
      <c r="AD7167">
        <f t="shared" si="1001"/>
        <v>-3.5226914481199904E-3</v>
      </c>
      <c r="AE7167">
        <f>Sheet2!$B$17+Sheet2!$B$18*'Portfolio allocation'!K7167</f>
        <v>7.4444408485468622E-3</v>
      </c>
      <c r="AF7167">
        <f t="shared" si="1007"/>
        <v>-1.0967132296666852E-2</v>
      </c>
      <c r="AH7167" s="2">
        <v>42905</v>
      </c>
      <c r="AI7167">
        <v>2.1880000000000002</v>
      </c>
      <c r="AJ7167">
        <v>1.212</v>
      </c>
      <c r="AK7167">
        <v>1.1168</v>
      </c>
      <c r="AR7167" s="3"/>
    </row>
    <row r="7168" spans="1:44" hidden="1" outlineLevel="1" x14ac:dyDescent="0.2">
      <c r="A7168" s="2">
        <v>42906</v>
      </c>
      <c r="B7168">
        <v>10.86</v>
      </c>
      <c r="E7168" s="2">
        <v>42906</v>
      </c>
      <c r="F7168">
        <v>2437.0300000000002</v>
      </c>
      <c r="G7168">
        <f t="shared" si="1002"/>
        <v>-6.6966651178335113E-3</v>
      </c>
      <c r="H7168" s="2">
        <v>42906</v>
      </c>
      <c r="I7168">
        <v>4702.82</v>
      </c>
      <c r="J7168">
        <f t="shared" si="1003"/>
        <v>-6.6871124178368158E-3</v>
      </c>
      <c r="K7168">
        <f t="shared" si="999"/>
        <v>-6.7355924178368158E-3</v>
      </c>
      <c r="L7168">
        <v>-5.4188102865928818E-4</v>
      </c>
      <c r="N7168" s="2">
        <v>42906</v>
      </c>
      <c r="O7168">
        <v>69.91</v>
      </c>
      <c r="Q7168" s="2">
        <v>42906</v>
      </c>
      <c r="R7168">
        <v>106894.8</v>
      </c>
      <c r="S7168" s="8">
        <f t="shared" si="1004"/>
        <v>-1.3546174098651997E-2</v>
      </c>
      <c r="T7168" s="9">
        <f t="shared" si="1000"/>
        <v>-1.3594654098651997E-2</v>
      </c>
      <c r="U7168" s="3">
        <f>Sheet1!$B$17+Sheet1!$B$18*'Portfolio allocation'!K7168</f>
        <v>-7.239443440000267E-3</v>
      </c>
      <c r="V7168" s="13">
        <f t="shared" si="1005"/>
        <v>-6.3552106586517304E-3</v>
      </c>
      <c r="W7168" s="13"/>
      <c r="X7168" s="2">
        <v>42906</v>
      </c>
      <c r="Y7168">
        <v>148.0027</v>
      </c>
      <c r="AA7168" s="2">
        <v>42906</v>
      </c>
      <c r="AB7168">
        <v>2436.96</v>
      </c>
      <c r="AC7168">
        <f t="shared" si="1006"/>
        <v>7.1040517733433894E-4</v>
      </c>
      <c r="AD7168">
        <f t="shared" si="1001"/>
        <v>6.6184517733433893E-4</v>
      </c>
      <c r="AE7168">
        <f>Sheet2!$B$17+Sheet2!$B$18*'Portfolio allocation'!K7168</f>
        <v>-5.9360736070803522E-3</v>
      </c>
      <c r="AF7168">
        <f t="shared" si="1007"/>
        <v>6.5979187844146907E-3</v>
      </c>
      <c r="AH7168" s="2">
        <v>42906</v>
      </c>
      <c r="AI7168">
        <v>2.153</v>
      </c>
      <c r="AJ7168">
        <v>1.214</v>
      </c>
      <c r="AK7168">
        <v>1.1126499999999999</v>
      </c>
      <c r="AR7168" s="3"/>
    </row>
    <row r="7169" spans="1:44" hidden="1" outlineLevel="1" x14ac:dyDescent="0.2">
      <c r="A7169" s="2">
        <v>42907</v>
      </c>
      <c r="B7169">
        <v>10.75</v>
      </c>
      <c r="E7169" s="2">
        <v>42907</v>
      </c>
      <c r="F7169">
        <v>2435.61</v>
      </c>
      <c r="G7169">
        <f t="shared" si="1002"/>
        <v>-5.826764545369123E-4</v>
      </c>
      <c r="H7169" s="2">
        <v>42907</v>
      </c>
      <c r="I7169">
        <v>4700.5</v>
      </c>
      <c r="J7169">
        <f t="shared" si="1003"/>
        <v>-4.9332102865928817E-4</v>
      </c>
      <c r="K7169">
        <f t="shared" si="999"/>
        <v>-5.4188102865928818E-4</v>
      </c>
      <c r="L7169">
        <v>-4.9556098287421694E-4</v>
      </c>
      <c r="N7169" s="2">
        <v>42907</v>
      </c>
      <c r="O7169">
        <v>70.27</v>
      </c>
      <c r="Q7169" s="2">
        <v>42907</v>
      </c>
      <c r="R7169">
        <v>107445.3</v>
      </c>
      <c r="S7169" s="8">
        <f t="shared" si="1004"/>
        <v>5.1499231019656033E-3</v>
      </c>
      <c r="T7169" s="9">
        <f t="shared" si="1000"/>
        <v>5.1013631019656037E-3</v>
      </c>
      <c r="U7169" s="3">
        <f>Sheet1!$B$17+Sheet1!$B$18*'Portfolio allocation'!K7169</f>
        <v>-1.3386076481484402E-4</v>
      </c>
      <c r="V7169" s="13">
        <f t="shared" si="1005"/>
        <v>5.2352238667804476E-3</v>
      </c>
      <c r="W7169" s="13"/>
      <c r="X7169" s="2">
        <v>42907</v>
      </c>
      <c r="Y7169">
        <v>146.8947</v>
      </c>
      <c r="AA7169" s="2">
        <v>42907</v>
      </c>
      <c r="AB7169">
        <v>2418.7199999999998</v>
      </c>
      <c r="AC7169">
        <f t="shared" si="1006"/>
        <v>-7.4847350797716539E-3</v>
      </c>
      <c r="AD7169">
        <f t="shared" si="1001"/>
        <v>-7.5335350797716538E-3</v>
      </c>
      <c r="AE7169">
        <f>Sheet2!$B$17+Sheet2!$B$18*'Portfolio allocation'!K7169</f>
        <v>-4.2846742395485031E-4</v>
      </c>
      <c r="AF7169">
        <f t="shared" si="1007"/>
        <v>-7.1050676558168033E-3</v>
      </c>
      <c r="AH7169" s="2">
        <v>42907</v>
      </c>
      <c r="AI7169">
        <v>2.1549999999999998</v>
      </c>
      <c r="AJ7169">
        <v>1.22</v>
      </c>
      <c r="AK7169">
        <v>1.1143000000000001</v>
      </c>
      <c r="AR7169" s="3"/>
    </row>
    <row r="7170" spans="1:44" hidden="1" outlineLevel="1" x14ac:dyDescent="0.2">
      <c r="A7170" s="2">
        <v>42908</v>
      </c>
      <c r="B7170">
        <v>10.48</v>
      </c>
      <c r="E7170" s="2">
        <v>42908</v>
      </c>
      <c r="F7170">
        <v>2434.5</v>
      </c>
      <c r="G7170">
        <f t="shared" si="1002"/>
        <v>-4.5573798760889517E-4</v>
      </c>
      <c r="H7170" s="2">
        <v>42908</v>
      </c>
      <c r="I7170">
        <v>4698.3999999999996</v>
      </c>
      <c r="J7170">
        <f t="shared" si="1003"/>
        <v>-4.4676098287421695E-4</v>
      </c>
      <c r="K7170">
        <f t="shared" si="999"/>
        <v>-4.9556098287421694E-4</v>
      </c>
      <c r="L7170">
        <v>1.5117055678529096E-3</v>
      </c>
      <c r="N7170" s="2">
        <v>42908</v>
      </c>
      <c r="O7170">
        <v>70.260000000000005</v>
      </c>
      <c r="Q7170" s="2">
        <v>42908</v>
      </c>
      <c r="R7170">
        <v>107429.9</v>
      </c>
      <c r="S7170" s="8">
        <f t="shared" si="1004"/>
        <v>-1.4332874495215364E-4</v>
      </c>
      <c r="T7170" s="9">
        <f t="shared" si="1000"/>
        <v>-1.9212874495215364E-4</v>
      </c>
      <c r="U7170" s="3">
        <f>Sheet1!$B$17+Sheet1!$B$18*'Portfolio allocation'!K7170</f>
        <v>-8.0721234384139879E-5</v>
      </c>
      <c r="V7170" s="13">
        <f t="shared" si="1005"/>
        <v>-1.1140751056801376E-4</v>
      </c>
      <c r="W7170" s="13"/>
      <c r="X7170" s="2">
        <v>42908</v>
      </c>
      <c r="Y7170">
        <v>147.47739999999999</v>
      </c>
      <c r="AA7170" s="2">
        <v>42908</v>
      </c>
      <c r="AB7170">
        <v>2428.31</v>
      </c>
      <c r="AC7170">
        <f t="shared" si="1006"/>
        <v>3.9649070582787882E-3</v>
      </c>
      <c r="AD7170">
        <f t="shared" si="1001"/>
        <v>3.9165070582787885E-3</v>
      </c>
      <c r="AE7170">
        <f>Sheet2!$B$17+Sheet2!$B$18*'Portfolio allocation'!K7170</f>
        <v>-3.8727845751151859E-4</v>
      </c>
      <c r="AF7170">
        <f t="shared" si="1007"/>
        <v>4.3037855157903072E-3</v>
      </c>
      <c r="AH7170" s="2">
        <v>42908</v>
      </c>
      <c r="AI7170">
        <v>2.153</v>
      </c>
      <c r="AJ7170">
        <v>1.21</v>
      </c>
      <c r="AK7170">
        <v>1.11575</v>
      </c>
      <c r="AR7170" s="3"/>
    </row>
    <row r="7171" spans="1:44" hidden="1" outlineLevel="1" x14ac:dyDescent="0.2">
      <c r="A7171" s="2">
        <v>42909</v>
      </c>
      <c r="B7171">
        <v>10.02</v>
      </c>
      <c r="E7171" s="2">
        <v>42909</v>
      </c>
      <c r="F7171">
        <v>2438.3000000000002</v>
      </c>
      <c r="G7171">
        <f t="shared" si="1002"/>
        <v>1.5608954610804027E-3</v>
      </c>
      <c r="H7171" s="2">
        <v>42909</v>
      </c>
      <c r="I7171">
        <v>4705.7299999999996</v>
      </c>
      <c r="J7171">
        <f t="shared" si="1003"/>
        <v>1.5601055678529097E-3</v>
      </c>
      <c r="K7171">
        <f t="shared" si="999"/>
        <v>1.5117055678529096E-3</v>
      </c>
      <c r="L7171">
        <v>2.7898059506194006E-4</v>
      </c>
      <c r="N7171" s="2">
        <v>42909</v>
      </c>
      <c r="O7171">
        <v>71.209999999999994</v>
      </c>
      <c r="Q7171" s="2">
        <v>42909</v>
      </c>
      <c r="R7171">
        <v>108882.6</v>
      </c>
      <c r="S7171" s="8">
        <f t="shared" si="1004"/>
        <v>1.3522306173607168E-2</v>
      </c>
      <c r="T7171" s="9">
        <f t="shared" si="1000"/>
        <v>1.3473906173607168E-2</v>
      </c>
      <c r="U7171" s="3">
        <f>Sheet1!$B$17+Sheet1!$B$18*'Portfolio allocation'!K7171</f>
        <v>2.222065823509407E-3</v>
      </c>
      <c r="V7171" s="13">
        <f t="shared" si="1005"/>
        <v>1.1251840350097761E-2</v>
      </c>
      <c r="W7171" s="13"/>
      <c r="X7171" s="2">
        <v>42909</v>
      </c>
      <c r="Y7171">
        <v>147.2004</v>
      </c>
      <c r="AA7171" s="2">
        <v>42909</v>
      </c>
      <c r="AB7171">
        <v>2423.75</v>
      </c>
      <c r="AC7171">
        <f t="shared" si="1006"/>
        <v>-1.8778492037672123E-3</v>
      </c>
      <c r="AD7171">
        <f t="shared" si="1001"/>
        <v>-1.9261292037672123E-3</v>
      </c>
      <c r="AE7171">
        <f>Sheet2!$B$17+Sheet2!$B$18*'Portfolio allocation'!K7171</f>
        <v>1.3976341693962974E-3</v>
      </c>
      <c r="AF7171">
        <f t="shared" si="1007"/>
        <v>-3.3237633731635096E-3</v>
      </c>
      <c r="AH7171" s="2">
        <v>42909</v>
      </c>
      <c r="AI7171">
        <v>2.1440000000000001</v>
      </c>
      <c r="AJ7171">
        <v>1.2070000000000001</v>
      </c>
      <c r="AK7171">
        <v>1.1200000000000001</v>
      </c>
      <c r="AR7171" s="3"/>
    </row>
    <row r="7172" spans="1:44" hidden="1" outlineLevel="1" x14ac:dyDescent="0.2">
      <c r="A7172" s="2">
        <v>42912</v>
      </c>
      <c r="B7172">
        <v>9.9</v>
      </c>
      <c r="E7172" s="2">
        <v>42912</v>
      </c>
      <c r="F7172">
        <v>2439.0700000000002</v>
      </c>
      <c r="G7172">
        <f t="shared" si="1002"/>
        <v>3.1579379075585834E-4</v>
      </c>
      <c r="H7172" s="2">
        <v>42912</v>
      </c>
      <c r="I7172">
        <v>4707.2700000000004</v>
      </c>
      <c r="J7172">
        <f t="shared" si="1003"/>
        <v>3.2726059506194005E-4</v>
      </c>
      <c r="K7172">
        <f t="shared" ref="K7172:K7235" si="1008">J7172-(AJ7171/25000)</f>
        <v>2.7898059506194006E-4</v>
      </c>
      <c r="L7172">
        <v>-8.120899586299456E-3</v>
      </c>
      <c r="N7172" s="2">
        <v>42912</v>
      </c>
      <c r="O7172">
        <v>70.53</v>
      </c>
      <c r="Q7172" s="2">
        <v>42912</v>
      </c>
      <c r="R7172">
        <v>107842.8</v>
      </c>
      <c r="S7172" s="8">
        <f t="shared" si="1004"/>
        <v>-9.5497352194015006E-3</v>
      </c>
      <c r="T7172" s="9">
        <f t="shared" ref="T7172:T7235" si="1009">S7172-(AJ7171/100/250)</f>
        <v>-9.5980152194015001E-3</v>
      </c>
      <c r="U7172" s="3">
        <f>Sheet1!$B$17+Sheet1!$B$18*'Portfolio allocation'!K7172</f>
        <v>8.0785249331820385E-4</v>
      </c>
      <c r="V7172" s="13">
        <f t="shared" si="1005"/>
        <v>-1.0405867712719704E-2</v>
      </c>
      <c r="W7172" s="13"/>
      <c r="X7172" s="2">
        <v>42912</v>
      </c>
      <c r="Y7172">
        <v>148.27019999999999</v>
      </c>
      <c r="AA7172" s="2">
        <v>42912</v>
      </c>
      <c r="AB7172">
        <v>2441.37</v>
      </c>
      <c r="AC7172">
        <f t="shared" si="1006"/>
        <v>7.2697266632284485E-3</v>
      </c>
      <c r="AD7172">
        <f t="shared" ref="AD7172:AD7235" si="1010">AC7172-AJ7172/25000</f>
        <v>7.2214466632284481E-3</v>
      </c>
      <c r="AE7172">
        <f>Sheet2!$B$17+Sheet2!$B$18*'Portfolio allocation'!K7172</f>
        <v>3.0146367393213462E-4</v>
      </c>
      <c r="AF7172">
        <f t="shared" si="1007"/>
        <v>6.9199829892963131E-3</v>
      </c>
      <c r="AH7172" s="2">
        <v>42912</v>
      </c>
      <c r="AI7172">
        <v>2.137</v>
      </c>
      <c r="AJ7172">
        <v>1.2070000000000001</v>
      </c>
      <c r="AK7172">
        <v>1.1202000000000001</v>
      </c>
      <c r="AR7172" s="3"/>
    </row>
    <row r="7173" spans="1:44" hidden="1" outlineLevel="1" x14ac:dyDescent="0.2">
      <c r="A7173" s="2">
        <v>42913</v>
      </c>
      <c r="B7173">
        <v>11.06</v>
      </c>
      <c r="E7173" s="2">
        <v>42913</v>
      </c>
      <c r="F7173">
        <v>2419.38</v>
      </c>
      <c r="G7173">
        <f t="shared" ref="G7173:G7236" si="1011">(F7173/F7172)-1</f>
        <v>-8.0727490395929857E-3</v>
      </c>
      <c r="H7173" s="2">
        <v>42913</v>
      </c>
      <c r="I7173">
        <v>4669.2700000000004</v>
      </c>
      <c r="J7173">
        <f t="shared" ref="J7173:J7236" si="1012">(I7173/I7172)-1</f>
        <v>-8.0726195862994565E-3</v>
      </c>
      <c r="K7173">
        <f t="shared" si="1008"/>
        <v>-8.120899586299456E-3</v>
      </c>
      <c r="L7173">
        <v>8.9592320594011447E-3</v>
      </c>
      <c r="N7173" s="2">
        <v>42913</v>
      </c>
      <c r="O7173">
        <v>69.209999999999994</v>
      </c>
      <c r="Q7173" s="2">
        <v>42913</v>
      </c>
      <c r="R7173">
        <v>105824.5</v>
      </c>
      <c r="S7173" s="8">
        <f t="shared" ref="S7173:S7236" si="1013">R7173/R7172-1</f>
        <v>-1.8715203982092476E-2</v>
      </c>
      <c r="T7173" s="9">
        <f t="shared" si="1009"/>
        <v>-1.8763483982092478E-2</v>
      </c>
      <c r="U7173" s="3">
        <f>Sheet1!$B$17+Sheet1!$B$18*'Portfolio allocation'!K7173</f>
        <v>-8.8287029320130907E-3</v>
      </c>
      <c r="V7173" s="13">
        <f t="shared" ref="V7173:V7236" si="1014">T7173-U7173</f>
        <v>-9.934781050079387E-3</v>
      </c>
      <c r="W7173" s="13"/>
      <c r="X7173" s="2">
        <v>42913</v>
      </c>
      <c r="Y7173">
        <v>147.8117</v>
      </c>
      <c r="AA7173" s="2">
        <v>42913</v>
      </c>
      <c r="AB7173">
        <v>2433.8200000000002</v>
      </c>
      <c r="AC7173">
        <f t="shared" ref="AC7173:AC7236" si="1015">AB7173/AB7172-1</f>
        <v>-3.0925259178247178E-3</v>
      </c>
      <c r="AD7173">
        <f t="shared" si="1010"/>
        <v>-3.141125917824718E-3</v>
      </c>
      <c r="AE7173">
        <f>Sheet2!$B$17+Sheet2!$B$18*'Portfolio allocation'!K7173</f>
        <v>-7.1679240836596426E-3</v>
      </c>
      <c r="AF7173">
        <f t="shared" ref="AF7173:AF7236" si="1016">AD7173-AE7173</f>
        <v>4.0267981658349246E-3</v>
      </c>
      <c r="AH7173" s="2">
        <v>42913</v>
      </c>
      <c r="AI7173">
        <v>2.198</v>
      </c>
      <c r="AJ7173">
        <v>1.2150000000000001</v>
      </c>
      <c r="AK7173">
        <v>1.1286499999999999</v>
      </c>
      <c r="AR7173" s="3"/>
    </row>
    <row r="7174" spans="1:44" hidden="1" outlineLevel="1" x14ac:dyDescent="0.2">
      <c r="A7174" s="2">
        <v>42914</v>
      </c>
      <c r="B7174">
        <v>10.029999999999999</v>
      </c>
      <c r="E7174" s="2">
        <v>42914</v>
      </c>
      <c r="F7174">
        <v>2440.69</v>
      </c>
      <c r="G7174">
        <f t="shared" si="1011"/>
        <v>8.8080417296994007E-3</v>
      </c>
      <c r="H7174" s="2">
        <v>42914</v>
      </c>
      <c r="I7174">
        <v>4711.33</v>
      </c>
      <c r="J7174">
        <f t="shared" si="1012"/>
        <v>9.0078320594011441E-3</v>
      </c>
      <c r="K7174">
        <f t="shared" si="1008"/>
        <v>8.9592320594011447E-3</v>
      </c>
      <c r="L7174">
        <v>-8.6171856521194239E-3</v>
      </c>
      <c r="N7174" s="2">
        <v>42914</v>
      </c>
      <c r="O7174">
        <v>69.8</v>
      </c>
      <c r="Q7174" s="2">
        <v>42914</v>
      </c>
      <c r="R7174">
        <v>106726.6</v>
      </c>
      <c r="S7174" s="8">
        <f t="shared" si="1013"/>
        <v>8.5244910205104496E-3</v>
      </c>
      <c r="T7174" s="9">
        <f t="shared" si="1009"/>
        <v>8.4758910205104503E-3</v>
      </c>
      <c r="U7174" s="3">
        <f>Sheet1!$B$17+Sheet1!$B$18*'Portfolio allocation'!K7174</f>
        <v>1.0766056960034872E-2</v>
      </c>
      <c r="V7174" s="13">
        <f t="shared" si="1014"/>
        <v>-2.2901659395244221E-3</v>
      </c>
      <c r="W7174" s="13"/>
      <c r="X7174" s="2">
        <v>42914</v>
      </c>
      <c r="Y7174">
        <v>148.3562</v>
      </c>
      <c r="AA7174" s="2">
        <v>42914</v>
      </c>
      <c r="AB7174">
        <v>2442.7800000000002</v>
      </c>
      <c r="AC7174">
        <f t="shared" si="1015"/>
        <v>3.6814554897239837E-3</v>
      </c>
      <c r="AD7174">
        <f t="shared" si="1010"/>
        <v>3.6329754897239837E-3</v>
      </c>
      <c r="AE7174">
        <f>Sheet2!$B$17+Sheet2!$B$18*'Portfolio allocation'!K7174</f>
        <v>8.0201647292661334E-3</v>
      </c>
      <c r="AF7174">
        <f t="shared" si="1016"/>
        <v>-4.3871892395421497E-3</v>
      </c>
      <c r="AH7174" s="2">
        <v>42914</v>
      </c>
      <c r="AI7174">
        <v>2.2229999999999999</v>
      </c>
      <c r="AJ7174">
        <v>1.212</v>
      </c>
      <c r="AK7174">
        <v>1.1363000000000001</v>
      </c>
      <c r="AR7174" s="3"/>
    </row>
    <row r="7175" spans="1:44" hidden="1" outlineLevel="1" x14ac:dyDescent="0.2">
      <c r="A7175" s="2">
        <v>42915</v>
      </c>
      <c r="B7175">
        <v>11.44</v>
      </c>
      <c r="E7175" s="2">
        <v>42915</v>
      </c>
      <c r="F7175">
        <v>2419.6999999999998</v>
      </c>
      <c r="G7175">
        <f t="shared" si="1011"/>
        <v>-8.6000270415333979E-3</v>
      </c>
      <c r="H7175" s="2">
        <v>42915</v>
      </c>
      <c r="I7175">
        <v>4670.96</v>
      </c>
      <c r="J7175">
        <f t="shared" si="1012"/>
        <v>-8.5687056521194238E-3</v>
      </c>
      <c r="K7175">
        <f t="shared" si="1008"/>
        <v>-8.6171856521194239E-3</v>
      </c>
      <c r="L7175">
        <v>1.5352567694863696E-3</v>
      </c>
      <c r="N7175" s="2">
        <v>42915</v>
      </c>
      <c r="O7175">
        <v>68.489999999999995</v>
      </c>
      <c r="Q7175" s="2">
        <v>42915</v>
      </c>
      <c r="R7175">
        <v>104723.6</v>
      </c>
      <c r="S7175" s="8">
        <f t="shared" si="1013"/>
        <v>-1.8767579966006642E-2</v>
      </c>
      <c r="T7175" s="9">
        <f t="shared" si="1009"/>
        <v>-1.8816059966006642E-2</v>
      </c>
      <c r="U7175" s="3">
        <f>Sheet1!$B$17+Sheet1!$B$18*'Portfolio allocation'!K7175</f>
        <v>-9.3980548842832745E-3</v>
      </c>
      <c r="V7175" s="13">
        <f t="shared" si="1014"/>
        <v>-9.4180050817233678E-3</v>
      </c>
      <c r="W7175" s="13"/>
      <c r="X7175" s="2">
        <v>42915</v>
      </c>
      <c r="Y7175">
        <v>147.21950000000001</v>
      </c>
      <c r="AA7175" s="2">
        <v>42915</v>
      </c>
      <c r="AB7175">
        <v>2424.0700000000002</v>
      </c>
      <c r="AC7175">
        <f t="shared" si="1015"/>
        <v>-7.6593062003127432E-3</v>
      </c>
      <c r="AD7175">
        <f t="shared" si="1010"/>
        <v>-7.7083062003127437E-3</v>
      </c>
      <c r="AE7175">
        <f>Sheet2!$B$17+Sheet2!$B$18*'Portfolio allocation'!K7175</f>
        <v>-7.6092343147894223E-3</v>
      </c>
      <c r="AF7175">
        <f t="shared" si="1016"/>
        <v>-9.9071885523321392E-5</v>
      </c>
      <c r="AH7175" s="2">
        <v>42915</v>
      </c>
      <c r="AI7175">
        <v>2.2669999999999999</v>
      </c>
      <c r="AJ7175">
        <v>1.2250000000000001</v>
      </c>
      <c r="AK7175">
        <v>1.1426499999999999</v>
      </c>
      <c r="AR7175" s="3"/>
    </row>
    <row r="7176" spans="1:44" hidden="1" outlineLevel="1" x14ac:dyDescent="0.2">
      <c r="A7176" s="2">
        <v>42916</v>
      </c>
      <c r="B7176">
        <v>11.18</v>
      </c>
      <c r="E7176" s="2">
        <v>42916</v>
      </c>
      <c r="F7176">
        <v>2423.41</v>
      </c>
      <c r="G7176">
        <f t="shared" si="1011"/>
        <v>1.5332479232963436E-3</v>
      </c>
      <c r="H7176" s="2">
        <v>42916</v>
      </c>
      <c r="I7176">
        <v>4678.3599999999997</v>
      </c>
      <c r="J7176">
        <f t="shared" si="1012"/>
        <v>1.5842567694863696E-3</v>
      </c>
      <c r="K7176">
        <f t="shared" si="1008"/>
        <v>1.5352567694863696E-3</v>
      </c>
      <c r="L7176">
        <v>2.3551688225788266E-3</v>
      </c>
      <c r="N7176" s="2">
        <v>42916</v>
      </c>
      <c r="O7176">
        <v>68.930000000000007</v>
      </c>
      <c r="Q7176" s="2">
        <v>42916</v>
      </c>
      <c r="R7176">
        <v>105396.4</v>
      </c>
      <c r="S7176" s="8">
        <f t="shared" si="1013"/>
        <v>6.424530860283495E-3</v>
      </c>
      <c r="T7176" s="9">
        <f t="shared" si="1009"/>
        <v>6.3755308602834945E-3</v>
      </c>
      <c r="U7176" s="3">
        <f>Sheet1!$B$17+Sheet1!$B$18*'Portfolio allocation'!K7176</f>
        <v>2.2490843588901356E-3</v>
      </c>
      <c r="V7176" s="13">
        <f t="shared" si="1014"/>
        <v>4.1264465013933589E-3</v>
      </c>
      <c r="W7176" s="13"/>
      <c r="X7176" s="2">
        <v>42916</v>
      </c>
      <c r="Y7176">
        <v>146.93299999999999</v>
      </c>
      <c r="AA7176" s="2">
        <v>42916</v>
      </c>
      <c r="AB7176">
        <v>2419.35</v>
      </c>
      <c r="AC7176">
        <f t="shared" si="1015"/>
        <v>-1.9471384902252087E-3</v>
      </c>
      <c r="AD7176">
        <f t="shared" si="1010"/>
        <v>-1.9966584902252086E-3</v>
      </c>
      <c r="AE7176">
        <f>Sheet2!$B$17+Sheet2!$B$18*'Portfolio allocation'!K7176</f>
        <v>1.4185764987342656E-3</v>
      </c>
      <c r="AF7176">
        <f t="shared" si="1016"/>
        <v>-3.4152349889594743E-3</v>
      </c>
      <c r="AH7176" s="2">
        <v>42916</v>
      </c>
      <c r="AI7176">
        <v>2.302</v>
      </c>
      <c r="AJ7176">
        <v>1.238</v>
      </c>
      <c r="AK7176">
        <v>1.14055</v>
      </c>
      <c r="AR7176" s="3"/>
    </row>
    <row r="7177" spans="1:44" hidden="1" outlineLevel="1" x14ac:dyDescent="0.2">
      <c r="A7177" s="2">
        <v>42919</v>
      </c>
      <c r="B7177">
        <v>11.22</v>
      </c>
      <c r="E7177" s="2">
        <v>42919</v>
      </c>
      <c r="F7177">
        <v>2429.0100000000002</v>
      </c>
      <c r="G7177">
        <f t="shared" si="1011"/>
        <v>2.3107934687074394E-3</v>
      </c>
      <c r="H7177" s="2">
        <v>42919</v>
      </c>
      <c r="I7177">
        <v>4689.6099999999997</v>
      </c>
      <c r="J7177">
        <f t="shared" si="1012"/>
        <v>2.4046888225788265E-3</v>
      </c>
      <c r="K7177">
        <f t="shared" si="1008"/>
        <v>2.3551688225788266E-3</v>
      </c>
      <c r="L7177">
        <v>-4.9920000000000003E-5</v>
      </c>
      <c r="N7177" s="2">
        <v>42919</v>
      </c>
      <c r="O7177">
        <v>68.17</v>
      </c>
      <c r="Q7177" s="2">
        <v>42919</v>
      </c>
      <c r="R7177">
        <v>104234.3</v>
      </c>
      <c r="S7177" s="8">
        <f t="shared" si="1013"/>
        <v>-1.1025993297683723E-2</v>
      </c>
      <c r="T7177" s="9">
        <f t="shared" si="1009"/>
        <v>-1.1075513297683724E-2</v>
      </c>
      <c r="U7177" s="3">
        <f>Sheet1!$B$17+Sheet1!$B$18*'Portfolio allocation'!K7177</f>
        <v>3.1897082455325369E-3</v>
      </c>
      <c r="V7177" s="13">
        <f t="shared" si="1014"/>
        <v>-1.426522154321626E-2</v>
      </c>
      <c r="W7177" s="13"/>
      <c r="X7177" s="2">
        <v>42919</v>
      </c>
      <c r="Y7177">
        <v>148.6045</v>
      </c>
      <c r="AA7177" s="2">
        <v>42919</v>
      </c>
      <c r="AB7177">
        <v>2446.87</v>
      </c>
      <c r="AC7177">
        <f t="shared" si="1015"/>
        <v>1.1374956083245458E-2</v>
      </c>
      <c r="AD7177">
        <f t="shared" si="1010"/>
        <v>1.1325036083245458E-2</v>
      </c>
      <c r="AE7177">
        <f>Sheet2!$B$17+Sheet2!$B$18*'Portfolio allocation'!K7177</f>
        <v>2.1476632141924096E-3</v>
      </c>
      <c r="AF7177">
        <f t="shared" si="1016"/>
        <v>9.1773728690530479E-3</v>
      </c>
      <c r="AH7177" s="2">
        <v>42919</v>
      </c>
      <c r="AI7177">
        <v>2.3460000000000001</v>
      </c>
      <c r="AJ7177">
        <v>1.248</v>
      </c>
      <c r="AK7177">
        <v>1.1368</v>
      </c>
      <c r="AR7177" s="3"/>
    </row>
    <row r="7178" spans="1:44" hidden="1" outlineLevel="1" x14ac:dyDescent="0.2">
      <c r="A7178" s="2">
        <v>42920</v>
      </c>
      <c r="B7178">
        <v>11.22</v>
      </c>
      <c r="E7178" s="2">
        <v>42920</v>
      </c>
      <c r="F7178">
        <v>2429.0100000000002</v>
      </c>
      <c r="G7178">
        <f t="shared" si="1011"/>
        <v>0</v>
      </c>
      <c r="H7178" s="2">
        <v>42920</v>
      </c>
      <c r="I7178">
        <v>4689.6099999999997</v>
      </c>
      <c r="J7178">
        <f t="shared" si="1012"/>
        <v>0</v>
      </c>
      <c r="K7178">
        <f t="shared" si="1008"/>
        <v>-4.9920000000000003E-5</v>
      </c>
      <c r="L7178">
        <v>1.5984047007748059E-3</v>
      </c>
      <c r="N7178" s="2">
        <v>42920</v>
      </c>
      <c r="O7178">
        <v>68.17</v>
      </c>
      <c r="Q7178" s="2">
        <v>42920</v>
      </c>
      <c r="R7178">
        <v>104234.3</v>
      </c>
      <c r="S7178" s="8">
        <f t="shared" si="1013"/>
        <v>0</v>
      </c>
      <c r="T7178" s="9">
        <f t="shared" si="1009"/>
        <v>-4.9919999999999996E-5</v>
      </c>
      <c r="U7178" s="3">
        <f>Sheet1!$B$17+Sheet1!$B$18*'Portfolio allocation'!K7178</f>
        <v>4.305293952135898E-4</v>
      </c>
      <c r="V7178" s="13">
        <f t="shared" si="1014"/>
        <v>-4.8044939521358981E-4</v>
      </c>
      <c r="W7178" s="13"/>
      <c r="X7178" s="2">
        <v>42920</v>
      </c>
      <c r="Y7178">
        <v>148.6045</v>
      </c>
      <c r="AA7178" s="2">
        <v>42920</v>
      </c>
      <c r="AB7178">
        <v>2446.87</v>
      </c>
      <c r="AC7178">
        <f t="shared" si="1015"/>
        <v>0</v>
      </c>
      <c r="AD7178">
        <f t="shared" si="1010"/>
        <v>-4.9920000000000003E-5</v>
      </c>
      <c r="AE7178">
        <f>Sheet2!$B$17+Sheet2!$B$18*'Portfolio allocation'!K7178</f>
        <v>8.9968737899756302E-6</v>
      </c>
      <c r="AF7178">
        <f t="shared" si="1016"/>
        <v>-5.8916873789975633E-5</v>
      </c>
      <c r="AH7178" s="2">
        <v>42920</v>
      </c>
      <c r="AI7178">
        <v>2.3460000000000001</v>
      </c>
      <c r="AJ7178">
        <v>1.248</v>
      </c>
      <c r="AK7178">
        <v>1.1351500000000001</v>
      </c>
      <c r="AR7178" s="3"/>
    </row>
    <row r="7179" spans="1:44" hidden="1" outlineLevel="1" x14ac:dyDescent="0.2">
      <c r="A7179" s="2">
        <v>42921</v>
      </c>
      <c r="B7179">
        <v>11.07</v>
      </c>
      <c r="E7179" s="2">
        <v>42921</v>
      </c>
      <c r="F7179">
        <v>2432.54</v>
      </c>
      <c r="G7179">
        <f t="shared" si="1011"/>
        <v>1.4532669688471778E-3</v>
      </c>
      <c r="H7179" s="2">
        <v>42921</v>
      </c>
      <c r="I7179">
        <v>4697.34</v>
      </c>
      <c r="J7179">
        <f t="shared" si="1012"/>
        <v>1.6483247007748059E-3</v>
      </c>
      <c r="K7179">
        <f t="shared" si="1008"/>
        <v>1.5984047007748059E-3</v>
      </c>
      <c r="L7179">
        <v>-9.0586742302663868E-3</v>
      </c>
      <c r="N7179" s="2">
        <v>42921</v>
      </c>
      <c r="O7179">
        <v>69.08</v>
      </c>
      <c r="Q7179" s="2">
        <v>42921</v>
      </c>
      <c r="R7179">
        <v>105625.7</v>
      </c>
      <c r="S7179" s="8">
        <f t="shared" si="1013"/>
        <v>1.3348772908725826E-2</v>
      </c>
      <c r="T7179" s="9">
        <f t="shared" si="1009"/>
        <v>1.3298852908725825E-2</v>
      </c>
      <c r="U7179" s="3">
        <f>Sheet1!$B$17+Sheet1!$B$18*'Portfolio allocation'!K7179</f>
        <v>2.3215292660456327E-3</v>
      </c>
      <c r="V7179" s="13">
        <f t="shared" si="1014"/>
        <v>1.0977323642680193E-2</v>
      </c>
      <c r="W7179" s="13"/>
      <c r="X7179" s="2">
        <v>42921</v>
      </c>
      <c r="Y7179">
        <v>146.7801</v>
      </c>
      <c r="AA7179" s="2">
        <v>42921</v>
      </c>
      <c r="AB7179">
        <v>2416.83</v>
      </c>
      <c r="AC7179">
        <f t="shared" si="1015"/>
        <v>-1.227690886724675E-2</v>
      </c>
      <c r="AD7179">
        <f t="shared" si="1010"/>
        <v>-1.232622886724675E-2</v>
      </c>
      <c r="AE7179">
        <f>Sheet2!$B$17+Sheet2!$B$18*'Portfolio allocation'!K7179</f>
        <v>1.4747292502853772E-3</v>
      </c>
      <c r="AF7179">
        <f t="shared" si="1016"/>
        <v>-1.3800958117532127E-2</v>
      </c>
      <c r="AH7179" s="2">
        <v>42921</v>
      </c>
      <c r="AI7179">
        <v>2.3340000000000001</v>
      </c>
      <c r="AJ7179">
        <v>1.2330000000000001</v>
      </c>
      <c r="AK7179">
        <v>1.1329</v>
      </c>
      <c r="AR7179" s="3"/>
    </row>
    <row r="7180" spans="1:44" hidden="1" outlineLevel="1" x14ac:dyDescent="0.2">
      <c r="A7180" s="2">
        <v>42922</v>
      </c>
      <c r="B7180">
        <v>12.54</v>
      </c>
      <c r="E7180" s="2">
        <v>42922</v>
      </c>
      <c r="F7180">
        <v>2409.75</v>
      </c>
      <c r="G7180">
        <f t="shared" si="1011"/>
        <v>-9.36880791271677E-3</v>
      </c>
      <c r="H7180" s="2">
        <v>42922</v>
      </c>
      <c r="I7180">
        <v>4655.0200000000004</v>
      </c>
      <c r="J7180">
        <f t="shared" si="1012"/>
        <v>-9.0093542302663865E-3</v>
      </c>
      <c r="K7180">
        <f t="shared" si="1008"/>
        <v>-9.0586742302663868E-3</v>
      </c>
      <c r="L7180">
        <v>6.365260388483859E-3</v>
      </c>
      <c r="N7180" s="2">
        <v>42922</v>
      </c>
      <c r="O7180">
        <v>68.569999999999993</v>
      </c>
      <c r="Q7180" s="2">
        <v>42922</v>
      </c>
      <c r="R7180">
        <v>104845.9</v>
      </c>
      <c r="S7180" s="8">
        <f t="shared" si="1013"/>
        <v>-7.3826729669010938E-3</v>
      </c>
      <c r="T7180" s="9">
        <f t="shared" si="1009"/>
        <v>-7.431992966901094E-3</v>
      </c>
      <c r="U7180" s="3">
        <f>Sheet1!$B$17+Sheet1!$B$18*'Portfolio allocation'!K7180</f>
        <v>-9.9045417699419672E-3</v>
      </c>
      <c r="V7180" s="13">
        <f t="shared" si="1014"/>
        <v>2.4725488030408731E-3</v>
      </c>
      <c r="W7180" s="13"/>
      <c r="X7180" s="2">
        <v>42922</v>
      </c>
      <c r="Y7180">
        <v>145.52889999999999</v>
      </c>
      <c r="AA7180" s="2">
        <v>42922</v>
      </c>
      <c r="AB7180">
        <v>2396.23</v>
      </c>
      <c r="AC7180">
        <f t="shared" si="1015"/>
        <v>-8.5235618558193726E-3</v>
      </c>
      <c r="AD7180">
        <f t="shared" si="1010"/>
        <v>-8.5728818558193729E-3</v>
      </c>
      <c r="AE7180">
        <f>Sheet2!$B$17+Sheet2!$B$18*'Portfolio allocation'!K7180</f>
        <v>-8.001817221870015E-3</v>
      </c>
      <c r="AF7180">
        <f t="shared" si="1016"/>
        <v>-5.7106463394935789E-4</v>
      </c>
      <c r="AH7180" s="2">
        <v>42922</v>
      </c>
      <c r="AI7180">
        <v>2.3690000000000002</v>
      </c>
      <c r="AJ7180">
        <v>1.2330000000000001</v>
      </c>
      <c r="AK7180">
        <v>1.14055</v>
      </c>
      <c r="AR7180" s="3"/>
    </row>
    <row r="7181" spans="1:44" hidden="1" outlineLevel="1" x14ac:dyDescent="0.2">
      <c r="A7181" s="2">
        <v>42923</v>
      </c>
      <c r="B7181">
        <v>11.19</v>
      </c>
      <c r="E7181" s="2">
        <v>42923</v>
      </c>
      <c r="F7181">
        <v>2425.1799999999998</v>
      </c>
      <c r="G7181">
        <f t="shared" si="1011"/>
        <v>6.4031538541342581E-3</v>
      </c>
      <c r="H7181" s="2">
        <v>42923</v>
      </c>
      <c r="I7181">
        <v>4684.88</v>
      </c>
      <c r="J7181">
        <f t="shared" si="1012"/>
        <v>6.4145803884838593E-3</v>
      </c>
      <c r="K7181">
        <f t="shared" si="1008"/>
        <v>6.365260388483859E-3</v>
      </c>
      <c r="L7181">
        <v>8.8410803299123863E-4</v>
      </c>
      <c r="N7181" s="2">
        <v>42923</v>
      </c>
      <c r="O7181">
        <v>69.459999999999994</v>
      </c>
      <c r="Q7181" s="2">
        <v>42923</v>
      </c>
      <c r="R7181">
        <v>106206.8</v>
      </c>
      <c r="S7181" s="8">
        <f t="shared" si="1013"/>
        <v>1.2980002079242103E-2</v>
      </c>
      <c r="T7181" s="9">
        <f t="shared" si="1009"/>
        <v>1.2930682079242103E-2</v>
      </c>
      <c r="U7181" s="3">
        <f>Sheet1!$B$17+Sheet1!$B$18*'Portfolio allocation'!K7181</f>
        <v>7.7901869191740851E-3</v>
      </c>
      <c r="V7181" s="13">
        <f t="shared" si="1014"/>
        <v>5.140495160068018E-3</v>
      </c>
      <c r="W7181" s="13"/>
      <c r="X7181" s="2">
        <v>42923</v>
      </c>
      <c r="Y7181">
        <v>146.0829</v>
      </c>
      <c r="AA7181" s="2">
        <v>42923</v>
      </c>
      <c r="AB7181">
        <v>2405.35</v>
      </c>
      <c r="AC7181">
        <f t="shared" si="1015"/>
        <v>3.8059785579847016E-3</v>
      </c>
      <c r="AD7181">
        <f t="shared" si="1010"/>
        <v>3.7572985579847015E-3</v>
      </c>
      <c r="AE7181">
        <f>Sheet2!$B$17+Sheet2!$B$18*'Portfolio allocation'!K7181</f>
        <v>5.7135389412838536E-3</v>
      </c>
      <c r="AF7181">
        <f t="shared" si="1016"/>
        <v>-1.9562403832991521E-3</v>
      </c>
      <c r="AH7181" s="2">
        <v>42923</v>
      </c>
      <c r="AI7181">
        <v>2.3929999999999998</v>
      </c>
      <c r="AJ7181">
        <v>1.2170000000000001</v>
      </c>
      <c r="AK7181">
        <v>1.1391</v>
      </c>
      <c r="AR7181" s="3"/>
    </row>
    <row r="7182" spans="1:44" hidden="1" outlineLevel="1" x14ac:dyDescent="0.2">
      <c r="A7182" s="2">
        <v>42926</v>
      </c>
      <c r="B7182">
        <v>11.11</v>
      </c>
      <c r="E7182" s="2">
        <v>42926</v>
      </c>
      <c r="F7182">
        <v>2427.4299999999998</v>
      </c>
      <c r="G7182">
        <f t="shared" si="1011"/>
        <v>9.2776618642731457E-4</v>
      </c>
      <c r="H7182" s="2">
        <v>42926</v>
      </c>
      <c r="I7182">
        <v>4689.25</v>
      </c>
      <c r="J7182">
        <f t="shared" si="1012"/>
        <v>9.3278803299123858E-4</v>
      </c>
      <c r="K7182">
        <f t="shared" si="1008"/>
        <v>8.8410803299123863E-4</v>
      </c>
      <c r="L7182">
        <v>-8.184059241882727E-4</v>
      </c>
      <c r="N7182" s="2">
        <v>42926</v>
      </c>
      <c r="O7182">
        <v>69.98</v>
      </c>
      <c r="Q7182" s="2">
        <v>42926</v>
      </c>
      <c r="R7182">
        <v>107001.8</v>
      </c>
      <c r="S7182" s="8">
        <f t="shared" si="1013"/>
        <v>7.4853964152954422E-3</v>
      </c>
      <c r="T7182" s="9">
        <f t="shared" si="1009"/>
        <v>7.4367164152954425E-3</v>
      </c>
      <c r="U7182" s="3">
        <f>Sheet1!$B$17+Sheet1!$B$18*'Portfolio allocation'!K7182</f>
        <v>1.5020700260794037E-3</v>
      </c>
      <c r="V7182" s="13">
        <f t="shared" si="1014"/>
        <v>5.9346463892160388E-3</v>
      </c>
      <c r="W7182" s="13"/>
      <c r="X7182" s="2">
        <v>42926</v>
      </c>
      <c r="Y7182">
        <v>146.54130000000001</v>
      </c>
      <c r="AA7182" s="2">
        <v>42926</v>
      </c>
      <c r="AB7182">
        <v>2412.9</v>
      </c>
      <c r="AC7182">
        <f t="shared" si="1015"/>
        <v>3.1388363439832645E-3</v>
      </c>
      <c r="AD7182">
        <f t="shared" si="1010"/>
        <v>3.0902763439832645E-3</v>
      </c>
      <c r="AE7182">
        <f>Sheet2!$B$17+Sheet2!$B$18*'Portfolio allocation'!K7182</f>
        <v>8.395584299360733E-4</v>
      </c>
      <c r="AF7182">
        <f t="shared" si="1016"/>
        <v>2.2507179140471914E-3</v>
      </c>
      <c r="AH7182" s="2">
        <v>42926</v>
      </c>
      <c r="AI7182">
        <v>2.371</v>
      </c>
      <c r="AJ7182">
        <v>1.214</v>
      </c>
      <c r="AK7182">
        <v>1.1388499999999999</v>
      </c>
      <c r="AR7182" s="3"/>
    </row>
    <row r="7183" spans="1:44" hidden="1" outlineLevel="1" x14ac:dyDescent="0.2">
      <c r="A7183" s="2">
        <v>42927</v>
      </c>
      <c r="B7183">
        <v>10.89</v>
      </c>
      <c r="E7183" s="2">
        <v>42927</v>
      </c>
      <c r="F7183">
        <v>2425.5300000000002</v>
      </c>
      <c r="G7183">
        <f t="shared" si="1011"/>
        <v>-7.8272081996166865E-4</v>
      </c>
      <c r="H7183" s="2">
        <v>42927</v>
      </c>
      <c r="I7183">
        <v>4685.6400000000003</v>
      </c>
      <c r="J7183">
        <f t="shared" si="1012"/>
        <v>-7.6984592418827269E-4</v>
      </c>
      <c r="K7183">
        <f t="shared" si="1008"/>
        <v>-8.184059241882727E-4</v>
      </c>
      <c r="L7183">
        <v>7.3446401297580701E-3</v>
      </c>
      <c r="N7183" s="2">
        <v>42927</v>
      </c>
      <c r="O7183">
        <v>69.989999999999995</v>
      </c>
      <c r="Q7183" s="2">
        <v>42927</v>
      </c>
      <c r="R7183">
        <v>107017.1</v>
      </c>
      <c r="S7183" s="8">
        <f t="shared" si="1013"/>
        <v>1.4298824879577232E-4</v>
      </c>
      <c r="T7183" s="9">
        <f t="shared" si="1009"/>
        <v>9.4428248795772326E-5</v>
      </c>
      <c r="U7183" s="3">
        <f>Sheet1!$B$17+Sheet1!$B$18*'Portfolio allocation'!K7183</f>
        <v>-4.5109713303850612E-4</v>
      </c>
      <c r="V7183" s="13">
        <f t="shared" si="1014"/>
        <v>5.4552538183427843E-4</v>
      </c>
      <c r="W7183" s="13"/>
      <c r="X7183" s="2">
        <v>42927</v>
      </c>
      <c r="Y7183">
        <v>146.32159999999999</v>
      </c>
      <c r="AA7183" s="2">
        <v>42927</v>
      </c>
      <c r="AB7183">
        <v>2409.2800000000002</v>
      </c>
      <c r="AC7183">
        <f t="shared" si="1015"/>
        <v>-1.5002693853868321E-3</v>
      </c>
      <c r="AD7183">
        <f t="shared" si="1010"/>
        <v>-1.5484293853868321E-3</v>
      </c>
      <c r="AE7183">
        <f>Sheet2!$B$17+Sheet2!$B$18*'Portfolio allocation'!K7183</f>
        <v>-6.7436041584735898E-4</v>
      </c>
      <c r="AF7183">
        <f t="shared" si="1016"/>
        <v>-8.740689695394731E-4</v>
      </c>
      <c r="AH7183" s="2">
        <v>42927</v>
      </c>
      <c r="AI7183">
        <v>2.3620000000000001</v>
      </c>
      <c r="AJ7183">
        <v>1.204</v>
      </c>
      <c r="AK7183">
        <v>1.1418999999999999</v>
      </c>
      <c r="AR7183" s="3"/>
    </row>
    <row r="7184" spans="1:44" hidden="1" outlineLevel="1" x14ac:dyDescent="0.2">
      <c r="A7184" s="2">
        <v>42928</v>
      </c>
      <c r="B7184">
        <v>10.3</v>
      </c>
      <c r="E7184" s="2">
        <v>42928</v>
      </c>
      <c r="F7184">
        <v>2443.25</v>
      </c>
      <c r="G7184">
        <f t="shared" si="1011"/>
        <v>7.3056198026821839E-3</v>
      </c>
      <c r="H7184" s="2">
        <v>42928</v>
      </c>
      <c r="I7184">
        <v>4720.28</v>
      </c>
      <c r="J7184">
        <f t="shared" si="1012"/>
        <v>7.3928001297580703E-3</v>
      </c>
      <c r="K7184">
        <f t="shared" si="1008"/>
        <v>7.3446401297580701E-3</v>
      </c>
      <c r="L7184">
        <v>1.8521509985000766E-3</v>
      </c>
      <c r="N7184" s="2">
        <v>42928</v>
      </c>
      <c r="O7184">
        <v>71.150000000000006</v>
      </c>
      <c r="Q7184" s="2">
        <v>42928</v>
      </c>
      <c r="R7184">
        <v>108790.8</v>
      </c>
      <c r="S7184" s="8">
        <f t="shared" si="1013"/>
        <v>1.6573986774076177E-2</v>
      </c>
      <c r="T7184" s="9">
        <f t="shared" si="1009"/>
        <v>1.6525826774076179E-2</v>
      </c>
      <c r="U7184" s="3">
        <f>Sheet1!$B$17+Sheet1!$B$18*'Portfolio allocation'!K7184</f>
        <v>8.9137561791472596E-3</v>
      </c>
      <c r="V7184" s="13">
        <f t="shared" si="1014"/>
        <v>7.6120705949289189E-3</v>
      </c>
      <c r="W7184" s="13"/>
      <c r="X7184" s="2">
        <v>42928</v>
      </c>
      <c r="Y7184">
        <v>146.80879999999999</v>
      </c>
      <c r="AA7184" s="2">
        <v>42928</v>
      </c>
      <c r="AB7184">
        <v>2417.3000000000002</v>
      </c>
      <c r="AC7184">
        <f t="shared" si="1015"/>
        <v>3.3287953247442825E-3</v>
      </c>
      <c r="AD7184">
        <f t="shared" si="1010"/>
        <v>3.2806353247442823E-3</v>
      </c>
      <c r="AE7184">
        <f>Sheet2!$B$17+Sheet2!$B$18*'Portfolio allocation'!K7184</f>
        <v>6.5844283934618931E-3</v>
      </c>
      <c r="AF7184">
        <f t="shared" si="1016"/>
        <v>-3.3037930687176108E-3</v>
      </c>
      <c r="AH7184" s="2">
        <v>42928</v>
      </c>
      <c r="AI7184">
        <v>2.327</v>
      </c>
      <c r="AJ7184">
        <v>1.204</v>
      </c>
      <c r="AK7184">
        <v>1.14195</v>
      </c>
      <c r="AR7184" s="3"/>
    </row>
    <row r="7185" spans="1:44" hidden="1" outlineLevel="1" x14ac:dyDescent="0.2">
      <c r="A7185" s="2">
        <v>42929</v>
      </c>
      <c r="B7185">
        <v>9.9</v>
      </c>
      <c r="E7185" s="2">
        <v>42929</v>
      </c>
      <c r="F7185">
        <v>2447.83</v>
      </c>
      <c r="G7185">
        <f t="shared" si="1011"/>
        <v>1.8745523380743201E-3</v>
      </c>
      <c r="H7185" s="2">
        <v>42929</v>
      </c>
      <c r="I7185">
        <v>4729.25</v>
      </c>
      <c r="J7185">
        <f t="shared" si="1012"/>
        <v>1.9003109985000766E-3</v>
      </c>
      <c r="K7185">
        <f t="shared" si="1008"/>
        <v>1.8521509985000766E-3</v>
      </c>
      <c r="L7185">
        <v>4.6416014103717014E-3</v>
      </c>
      <c r="N7185" s="2">
        <v>42929</v>
      </c>
      <c r="O7185">
        <v>71.77</v>
      </c>
      <c r="Q7185" s="2">
        <v>42929</v>
      </c>
      <c r="R7185">
        <v>109738.8</v>
      </c>
      <c r="S7185" s="8">
        <f t="shared" si="1013"/>
        <v>8.7139721373499235E-3</v>
      </c>
      <c r="T7185" s="9">
        <f t="shared" si="1009"/>
        <v>8.6658121373499233E-3</v>
      </c>
      <c r="U7185" s="3">
        <f>Sheet1!$B$17+Sheet1!$B$18*'Portfolio allocation'!K7185</f>
        <v>2.6126334495824364E-3</v>
      </c>
      <c r="V7185" s="13">
        <f t="shared" si="1014"/>
        <v>6.0531786877674864E-3</v>
      </c>
      <c r="W7185" s="13"/>
      <c r="X7185" s="2">
        <v>42929</v>
      </c>
      <c r="Y7185">
        <v>146.74189999999999</v>
      </c>
      <c r="AA7185" s="2">
        <v>42929</v>
      </c>
      <c r="AB7185">
        <v>2416.1999999999998</v>
      </c>
      <c r="AC7185">
        <f t="shared" si="1015"/>
        <v>-4.5505315848271E-4</v>
      </c>
      <c r="AD7185">
        <f t="shared" si="1010"/>
        <v>-5.0341315848271E-4</v>
      </c>
      <c r="AE7185">
        <f>Sheet2!$B$17+Sheet2!$B$18*'Portfolio allocation'!K7185</f>
        <v>1.7003669318762346E-3</v>
      </c>
      <c r="AF7185">
        <f t="shared" si="1016"/>
        <v>-2.2037800903589445E-3</v>
      </c>
      <c r="AH7185" s="2">
        <v>42929</v>
      </c>
      <c r="AI7185">
        <v>2.3479999999999999</v>
      </c>
      <c r="AJ7185">
        <v>1.2090000000000001</v>
      </c>
      <c r="AK7185">
        <v>1.1404000000000001</v>
      </c>
      <c r="AR7185" s="3"/>
    </row>
    <row r="7186" spans="1:44" hidden="1" outlineLevel="1" x14ac:dyDescent="0.2">
      <c r="A7186" s="2">
        <v>42930</v>
      </c>
      <c r="B7186">
        <v>9.51</v>
      </c>
      <c r="E7186" s="2">
        <v>42930</v>
      </c>
      <c r="F7186">
        <v>2459.27</v>
      </c>
      <c r="G7186">
        <f t="shared" si="1011"/>
        <v>4.6735271648765675E-3</v>
      </c>
      <c r="H7186" s="2">
        <v>42930</v>
      </c>
      <c r="I7186">
        <v>4751.43</v>
      </c>
      <c r="J7186">
        <f t="shared" si="1012"/>
        <v>4.6899614103717013E-3</v>
      </c>
      <c r="K7186">
        <f t="shared" si="1008"/>
        <v>4.6416014103717014E-3</v>
      </c>
      <c r="L7186">
        <v>-6.9206295536342185E-5</v>
      </c>
      <c r="N7186" s="2">
        <v>42930</v>
      </c>
      <c r="O7186">
        <v>72.78</v>
      </c>
      <c r="Q7186" s="2">
        <v>42930</v>
      </c>
      <c r="R7186">
        <v>111283.1</v>
      </c>
      <c r="S7186" s="8">
        <f t="shared" si="1013"/>
        <v>1.4072506715947286E-2</v>
      </c>
      <c r="T7186" s="9">
        <f t="shared" si="1009"/>
        <v>1.4024146715947285E-2</v>
      </c>
      <c r="U7186" s="3">
        <f>Sheet1!$B$17+Sheet1!$B$18*'Portfolio allocation'!K7186</f>
        <v>5.8127616561561499E-3</v>
      </c>
      <c r="V7186" s="13">
        <f t="shared" si="1014"/>
        <v>8.2113850597911354E-3</v>
      </c>
      <c r="W7186" s="13"/>
      <c r="X7186" s="2">
        <v>42930</v>
      </c>
      <c r="Y7186">
        <v>147.3246</v>
      </c>
      <c r="AA7186" s="2">
        <v>42930</v>
      </c>
      <c r="AB7186">
        <v>2425.8000000000002</v>
      </c>
      <c r="AC7186">
        <f t="shared" si="1015"/>
        <v>3.9731810280607682E-3</v>
      </c>
      <c r="AD7186">
        <f t="shared" si="1010"/>
        <v>3.925021028060768E-3</v>
      </c>
      <c r="AE7186">
        <f>Sheet2!$B$17+Sheet2!$B$18*'Portfolio allocation'!K7186</f>
        <v>4.1808174034288388E-3</v>
      </c>
      <c r="AF7186">
        <f t="shared" si="1016"/>
        <v>-2.557963753680708E-4</v>
      </c>
      <c r="AH7186" s="2">
        <v>42930</v>
      </c>
      <c r="AI7186">
        <v>2.319</v>
      </c>
      <c r="AJ7186">
        <v>1.204</v>
      </c>
      <c r="AK7186">
        <v>1.1447499999999999</v>
      </c>
      <c r="AR7186" s="3"/>
    </row>
    <row r="7187" spans="1:44" hidden="1" outlineLevel="1" x14ac:dyDescent="0.2">
      <c r="A7187" s="2">
        <v>42933</v>
      </c>
      <c r="B7187">
        <v>9.82</v>
      </c>
      <c r="E7187" s="2">
        <v>42933</v>
      </c>
      <c r="F7187">
        <v>2459.14</v>
      </c>
      <c r="G7187">
        <f t="shared" si="1011"/>
        <v>-5.2861214913435539E-5</v>
      </c>
      <c r="H7187" s="2">
        <v>42933</v>
      </c>
      <c r="I7187">
        <v>4751.33</v>
      </c>
      <c r="J7187">
        <f t="shared" si="1012"/>
        <v>-2.1046295536342186E-5</v>
      </c>
      <c r="K7187">
        <f t="shared" si="1008"/>
        <v>-6.9206295536342185E-5</v>
      </c>
      <c r="L7187">
        <v>5.7041411166988416E-4</v>
      </c>
      <c r="N7187" s="2">
        <v>42933</v>
      </c>
      <c r="O7187">
        <v>73.349999999999994</v>
      </c>
      <c r="Q7187" s="2">
        <v>42933</v>
      </c>
      <c r="R7187">
        <v>112154.7</v>
      </c>
      <c r="S7187" s="8">
        <f t="shared" si="1013"/>
        <v>7.8322764193303751E-3</v>
      </c>
      <c r="T7187" s="9">
        <f t="shared" si="1009"/>
        <v>7.7841164193303749E-3</v>
      </c>
      <c r="U7187" s="3">
        <f>Sheet1!$B$17+Sheet1!$B$18*'Portfolio allocation'!K7187</f>
        <v>4.084036681945695E-4</v>
      </c>
      <c r="V7187" s="13">
        <f t="shared" si="1014"/>
        <v>7.375712751135805E-3</v>
      </c>
      <c r="W7187" s="13"/>
      <c r="X7187" s="2">
        <v>42933</v>
      </c>
      <c r="Y7187">
        <v>146.1497</v>
      </c>
      <c r="AA7187" s="2">
        <v>42933</v>
      </c>
      <c r="AB7187">
        <v>2406.4499999999998</v>
      </c>
      <c r="AC7187">
        <f t="shared" si="1015"/>
        <v>-7.9767499381648843E-3</v>
      </c>
      <c r="AD7187">
        <f t="shared" si="1010"/>
        <v>-8.0251099381648851E-3</v>
      </c>
      <c r="AE7187">
        <f>Sheet2!$B$17+Sheet2!$B$18*'Portfolio allocation'!K7187</f>
        <v>-8.1529922388399735E-6</v>
      </c>
      <c r="AF7187">
        <f t="shared" si="1016"/>
        <v>-8.0169569459260445E-3</v>
      </c>
      <c r="AH7187" s="2">
        <v>42933</v>
      </c>
      <c r="AI7187">
        <v>2.3090000000000002</v>
      </c>
      <c r="AJ7187">
        <v>1.2090000000000001</v>
      </c>
      <c r="AK7187">
        <v>1.1471</v>
      </c>
      <c r="AR7187" s="3"/>
    </row>
    <row r="7188" spans="1:44" hidden="1" outlineLevel="1" x14ac:dyDescent="0.2">
      <c r="A7188" s="2">
        <v>42934</v>
      </c>
      <c r="B7188">
        <v>9.89</v>
      </c>
      <c r="E7188" s="2">
        <v>42934</v>
      </c>
      <c r="F7188">
        <v>2460.61</v>
      </c>
      <c r="G7188">
        <f t="shared" si="1011"/>
        <v>5.9776995209714912E-4</v>
      </c>
      <c r="H7188" s="2">
        <v>42934</v>
      </c>
      <c r="I7188">
        <v>4754.2700000000004</v>
      </c>
      <c r="J7188">
        <f t="shared" si="1012"/>
        <v>6.1877411166988416E-4</v>
      </c>
      <c r="K7188">
        <f t="shared" si="1008"/>
        <v>5.7041411166988416E-4</v>
      </c>
      <c r="L7188">
        <v>5.4165213311821161E-3</v>
      </c>
      <c r="N7188" s="2">
        <v>42934</v>
      </c>
      <c r="O7188">
        <v>73.3</v>
      </c>
      <c r="Q7188" s="2">
        <v>42934</v>
      </c>
      <c r="R7188">
        <v>112078.3</v>
      </c>
      <c r="S7188" s="8">
        <f t="shared" si="1013"/>
        <v>-6.8120194695353575E-4</v>
      </c>
      <c r="T7188" s="9">
        <f t="shared" si="1009"/>
        <v>-7.2956194695353576E-4</v>
      </c>
      <c r="U7188" s="3">
        <f>Sheet1!$B$17+Sheet1!$B$18*'Portfolio allocation'!K7188</f>
        <v>1.1421924094783523E-3</v>
      </c>
      <c r="V7188" s="13">
        <f t="shared" si="1014"/>
        <v>-1.8717543564318881E-3</v>
      </c>
      <c r="W7188" s="13"/>
      <c r="X7188" s="2">
        <v>42934</v>
      </c>
      <c r="Y7188">
        <v>147.09530000000001</v>
      </c>
      <c r="AA7188" s="2">
        <v>42934</v>
      </c>
      <c r="AB7188">
        <v>2422.02</v>
      </c>
      <c r="AC7188">
        <f t="shared" si="1015"/>
        <v>6.4701115751417682E-3</v>
      </c>
      <c r="AD7188">
        <f t="shared" si="1010"/>
        <v>6.4220715751417681E-3</v>
      </c>
      <c r="AE7188">
        <f>Sheet2!$B$17+Sheet2!$B$18*'Portfolio allocation'!K7188</f>
        <v>5.6061379204137786E-4</v>
      </c>
      <c r="AF7188">
        <f t="shared" si="1016"/>
        <v>5.8614577831003906E-3</v>
      </c>
      <c r="AH7188" s="2">
        <v>42934</v>
      </c>
      <c r="AI7188">
        <v>2.2629999999999999</v>
      </c>
      <c r="AJ7188">
        <v>1.2010000000000001</v>
      </c>
      <c r="AK7188">
        <v>1.15815</v>
      </c>
      <c r="AR7188" s="3"/>
    </row>
    <row r="7189" spans="1:44" hidden="1" outlineLevel="1" x14ac:dyDescent="0.2">
      <c r="A7189" s="2">
        <v>42935</v>
      </c>
      <c r="B7189">
        <v>9.7899999999999991</v>
      </c>
      <c r="E7189" s="2">
        <v>42935</v>
      </c>
      <c r="F7189">
        <v>2473.83</v>
      </c>
      <c r="G7189">
        <f t="shared" si="1011"/>
        <v>5.3726514969865136E-3</v>
      </c>
      <c r="H7189" s="2">
        <v>42935</v>
      </c>
      <c r="I7189">
        <v>4780.25</v>
      </c>
      <c r="J7189">
        <f t="shared" si="1012"/>
        <v>5.4645613311821162E-3</v>
      </c>
      <c r="K7189">
        <f t="shared" si="1008"/>
        <v>5.4165213311821161E-3</v>
      </c>
      <c r="L7189">
        <v>-1.3476957272110608E-4</v>
      </c>
      <c r="N7189" s="2">
        <v>42935</v>
      </c>
      <c r="O7189">
        <v>73.86</v>
      </c>
      <c r="Q7189" s="2">
        <v>42935</v>
      </c>
      <c r="R7189">
        <v>112934.5</v>
      </c>
      <c r="S7189" s="8">
        <f t="shared" si="1013"/>
        <v>7.6393021664318272E-3</v>
      </c>
      <c r="T7189" s="9">
        <f t="shared" si="1009"/>
        <v>7.5912621664318272E-3</v>
      </c>
      <c r="U7189" s="3">
        <f>Sheet1!$B$17+Sheet1!$B$18*'Portfolio allocation'!K7189</f>
        <v>6.7017694283923249E-3</v>
      </c>
      <c r="V7189" s="13">
        <f t="shared" si="1014"/>
        <v>8.8949273803950232E-4</v>
      </c>
      <c r="W7189" s="13"/>
      <c r="X7189" s="2">
        <v>42935</v>
      </c>
      <c r="Y7189">
        <v>140.91540000000001</v>
      </c>
      <c r="AA7189" s="2">
        <v>42935</v>
      </c>
      <c r="AB7189">
        <v>2320.2600000000002</v>
      </c>
      <c r="AC7189">
        <f t="shared" si="1015"/>
        <v>-4.2014516808283942E-2</v>
      </c>
      <c r="AD7189">
        <f t="shared" si="1010"/>
        <v>-4.2063516808283942E-2</v>
      </c>
      <c r="AE7189">
        <f>Sheet2!$B$17+Sheet2!$B$18*'Portfolio allocation'!K7189</f>
        <v>4.8698959670086814E-3</v>
      </c>
      <c r="AF7189">
        <f t="shared" si="1016"/>
        <v>-4.6933412775292623E-2</v>
      </c>
      <c r="AH7189" s="2">
        <v>42935</v>
      </c>
      <c r="AI7189">
        <v>2.2679999999999998</v>
      </c>
      <c r="AJ7189">
        <v>1.2250000000000001</v>
      </c>
      <c r="AK7189">
        <v>1.15185</v>
      </c>
      <c r="AR7189" s="3"/>
    </row>
    <row r="7190" spans="1:44" hidden="1" outlineLevel="1" x14ac:dyDescent="0.2">
      <c r="A7190" s="2">
        <v>42936</v>
      </c>
      <c r="B7190">
        <v>9.58</v>
      </c>
      <c r="E7190" s="2">
        <v>42936</v>
      </c>
      <c r="F7190">
        <v>2473.4499999999998</v>
      </c>
      <c r="G7190">
        <f t="shared" si="1011"/>
        <v>-1.5360796821128897E-4</v>
      </c>
      <c r="H7190" s="2">
        <v>42936</v>
      </c>
      <c r="I7190">
        <v>4779.84</v>
      </c>
      <c r="J7190">
        <f t="shared" si="1012"/>
        <v>-8.576957272110608E-5</v>
      </c>
      <c r="K7190">
        <f t="shared" si="1008"/>
        <v>-1.3476957272110608E-4</v>
      </c>
      <c r="L7190">
        <v>-4.1922528218529034E-4</v>
      </c>
      <c r="N7190" s="2">
        <v>42936</v>
      </c>
      <c r="O7190">
        <v>74.22</v>
      </c>
      <c r="Q7190" s="2">
        <v>42936</v>
      </c>
      <c r="R7190">
        <v>113484.9</v>
      </c>
      <c r="S7190" s="8">
        <f t="shared" si="1013"/>
        <v>4.8736214354336838E-3</v>
      </c>
      <c r="T7190" s="9">
        <f t="shared" si="1009"/>
        <v>4.8246214354336833E-3</v>
      </c>
      <c r="U7190" s="3">
        <f>Sheet1!$B$17+Sheet1!$B$18*'Portfolio allocation'!K7190</f>
        <v>3.3318781501379981E-4</v>
      </c>
      <c r="V7190" s="13">
        <f t="shared" si="1014"/>
        <v>4.4914336204198834E-3</v>
      </c>
      <c r="W7190" s="13"/>
      <c r="X7190" s="2">
        <v>42936</v>
      </c>
      <c r="Y7190">
        <v>141.03960000000001</v>
      </c>
      <c r="AA7190" s="2">
        <v>42936</v>
      </c>
      <c r="AB7190">
        <v>2322.31</v>
      </c>
      <c r="AC7190">
        <f t="shared" si="1015"/>
        <v>8.8352167429506245E-4</v>
      </c>
      <c r="AD7190">
        <f t="shared" si="1010"/>
        <v>8.3460167429506241E-4</v>
      </c>
      <c r="AE7190">
        <f>Sheet2!$B$17+Sheet2!$B$18*'Portfolio allocation'!K7190</f>
        <v>-6.6453530982013033E-5</v>
      </c>
      <c r="AF7190">
        <f t="shared" si="1016"/>
        <v>9.010552052770755E-4</v>
      </c>
      <c r="AH7190" s="2">
        <v>42936</v>
      </c>
      <c r="AI7190">
        <v>2.266</v>
      </c>
      <c r="AJ7190">
        <v>1.2230000000000001</v>
      </c>
      <c r="AK7190">
        <v>1.1634</v>
      </c>
      <c r="AR7190" s="3"/>
    </row>
    <row r="7191" spans="1:44" hidden="1" outlineLevel="1" x14ac:dyDescent="0.2">
      <c r="A7191" s="2">
        <v>42937</v>
      </c>
      <c r="B7191">
        <v>9.36</v>
      </c>
      <c r="E7191" s="2">
        <v>42937</v>
      </c>
      <c r="F7191">
        <v>2472.54</v>
      </c>
      <c r="G7191">
        <f t="shared" si="1011"/>
        <v>-3.6790717418988539E-4</v>
      </c>
      <c r="H7191" s="2">
        <v>42937</v>
      </c>
      <c r="I7191">
        <v>4778.07</v>
      </c>
      <c r="J7191">
        <f t="shared" si="1012"/>
        <v>-3.7030528218529035E-4</v>
      </c>
      <c r="K7191">
        <f t="shared" si="1008"/>
        <v>-4.1922528218529034E-4</v>
      </c>
      <c r="L7191">
        <v>-1.0889689385043379E-3</v>
      </c>
      <c r="N7191" s="2">
        <v>42937</v>
      </c>
      <c r="O7191">
        <v>73.790000000000006</v>
      </c>
      <c r="Q7191" s="2">
        <v>42937</v>
      </c>
      <c r="R7191">
        <v>112827.4</v>
      </c>
      <c r="S7191" s="8">
        <f t="shared" si="1013"/>
        <v>-5.7937223366280044E-3</v>
      </c>
      <c r="T7191" s="9">
        <f t="shared" si="1009"/>
        <v>-5.8426423366280044E-3</v>
      </c>
      <c r="U7191" s="3">
        <f>Sheet1!$B$17+Sheet1!$B$18*'Portfolio allocation'!K7191</f>
        <v>6.8530160501226265E-6</v>
      </c>
      <c r="V7191" s="13">
        <f t="shared" si="1014"/>
        <v>-5.8494953526781268E-3</v>
      </c>
      <c r="W7191" s="13"/>
      <c r="X7191" s="2">
        <v>42937</v>
      </c>
      <c r="Y7191">
        <v>140.48560000000001</v>
      </c>
      <c r="AA7191" s="2">
        <v>42937</v>
      </c>
      <c r="AB7191">
        <v>2313.19</v>
      </c>
      <c r="AC7191">
        <f t="shared" si="1015"/>
        <v>-3.9271242857327193E-3</v>
      </c>
      <c r="AD7191">
        <f t="shared" si="1010"/>
        <v>-3.9759242857327192E-3</v>
      </c>
      <c r="AE7191">
        <f>Sheet2!$B$17+Sheet2!$B$18*'Portfolio allocation'!K7191</f>
        <v>-3.1939880495906428E-4</v>
      </c>
      <c r="AF7191">
        <f t="shared" si="1016"/>
        <v>-3.6565254807736551E-3</v>
      </c>
      <c r="AH7191" s="2">
        <v>42937</v>
      </c>
      <c r="AI7191">
        <v>2.2320000000000002</v>
      </c>
      <c r="AJ7191">
        <v>1.22</v>
      </c>
      <c r="AK7191">
        <v>1.1657</v>
      </c>
      <c r="AR7191" s="3"/>
    </row>
    <row r="7192" spans="1:44" hidden="1" outlineLevel="1" x14ac:dyDescent="0.2">
      <c r="A7192" s="2">
        <v>42940</v>
      </c>
      <c r="B7192">
        <v>9.43</v>
      </c>
      <c r="E7192" s="2">
        <v>42940</v>
      </c>
      <c r="F7192">
        <v>2469.91</v>
      </c>
      <c r="G7192">
        <f t="shared" si="1011"/>
        <v>-1.0636834995592093E-3</v>
      </c>
      <c r="H7192" s="2">
        <v>42940</v>
      </c>
      <c r="I7192">
        <v>4773.1000000000004</v>
      </c>
      <c r="J7192">
        <f t="shared" si="1012"/>
        <v>-1.0401689385043378E-3</v>
      </c>
      <c r="K7192">
        <f t="shared" si="1008"/>
        <v>-1.0889689385043379E-3</v>
      </c>
      <c r="L7192">
        <v>2.8712138249773673E-3</v>
      </c>
      <c r="N7192" s="2">
        <v>42940</v>
      </c>
      <c r="O7192">
        <v>73.599999999999994</v>
      </c>
      <c r="Q7192" s="2">
        <v>42940</v>
      </c>
      <c r="R7192">
        <v>112536.9</v>
      </c>
      <c r="S7192" s="8">
        <f t="shared" si="1013"/>
        <v>-2.5747291881227374E-3</v>
      </c>
      <c r="T7192" s="9">
        <f t="shared" si="1009"/>
        <v>-2.6235291881227373E-3</v>
      </c>
      <c r="U7192" s="3">
        <f>Sheet1!$B$17+Sheet1!$B$18*'Portfolio allocation'!K7192</f>
        <v>-7.6149388004054415E-4</v>
      </c>
      <c r="V7192" s="13">
        <f t="shared" si="1014"/>
        <v>-1.8620353080821932E-3</v>
      </c>
      <c r="W7192" s="13"/>
      <c r="X7192" s="2">
        <v>42940</v>
      </c>
      <c r="Y7192">
        <v>139.44450000000001</v>
      </c>
      <c r="AA7192" s="2">
        <v>42940</v>
      </c>
      <c r="AB7192">
        <v>2296.04</v>
      </c>
      <c r="AC7192">
        <f t="shared" si="1015"/>
        <v>-7.4140040377141947E-3</v>
      </c>
      <c r="AD7192">
        <f t="shared" si="1010"/>
        <v>-7.463324037714195E-3</v>
      </c>
      <c r="AE7192">
        <f>Sheet2!$B$17+Sheet2!$B$18*'Portfolio allocation'!K7192</f>
        <v>-9.1495195086399366E-4</v>
      </c>
      <c r="AF7192">
        <f t="shared" si="1016"/>
        <v>-6.5483720868502009E-3</v>
      </c>
      <c r="AH7192" s="2">
        <v>42940</v>
      </c>
      <c r="AI7192">
        <v>2.2530000000000001</v>
      </c>
      <c r="AJ7192">
        <v>1.2330000000000001</v>
      </c>
      <c r="AK7192">
        <v>1.16435</v>
      </c>
      <c r="AR7192" s="3"/>
    </row>
    <row r="7193" spans="1:44" hidden="1" outlineLevel="1" x14ac:dyDescent="0.2">
      <c r="A7193" s="2">
        <v>42941</v>
      </c>
      <c r="B7193">
        <v>9.43</v>
      </c>
      <c r="E7193" s="2">
        <v>42941</v>
      </c>
      <c r="F7193">
        <v>2477.13</v>
      </c>
      <c r="G7193">
        <f t="shared" si="1011"/>
        <v>2.9231834358338649E-3</v>
      </c>
      <c r="H7193" s="2">
        <v>42941</v>
      </c>
      <c r="I7193">
        <v>4787.04</v>
      </c>
      <c r="J7193">
        <f t="shared" si="1012"/>
        <v>2.9205338249773671E-3</v>
      </c>
      <c r="K7193">
        <f t="shared" si="1008"/>
        <v>2.8712138249773673E-3</v>
      </c>
      <c r="L7193">
        <v>2.3646937798730037E-4</v>
      </c>
      <c r="N7193" s="2">
        <v>42941</v>
      </c>
      <c r="O7193">
        <v>74.19</v>
      </c>
      <c r="Q7193" s="2">
        <v>42941</v>
      </c>
      <c r="R7193">
        <v>113439.1</v>
      </c>
      <c r="S7193" s="8">
        <f t="shared" si="1013"/>
        <v>8.0169260038263079E-3</v>
      </c>
      <c r="T7193" s="9">
        <f t="shared" si="1009"/>
        <v>7.9676060038263077E-3</v>
      </c>
      <c r="U7193" s="3">
        <f>Sheet1!$B$17+Sheet1!$B$18*'Portfolio allocation'!K7193</f>
        <v>3.7817281506037047E-3</v>
      </c>
      <c r="V7193" s="13">
        <f t="shared" si="1014"/>
        <v>4.185877853222603E-3</v>
      </c>
      <c r="W7193" s="13"/>
      <c r="X7193" s="2">
        <v>42941</v>
      </c>
      <c r="Y7193">
        <v>139.63550000000001</v>
      </c>
      <c r="AA7193" s="2">
        <v>42941</v>
      </c>
      <c r="AB7193">
        <v>2299.19</v>
      </c>
      <c r="AC7193">
        <f t="shared" si="1015"/>
        <v>1.3719273183394609E-3</v>
      </c>
      <c r="AD7193">
        <f t="shared" si="1010"/>
        <v>1.3222073183394609E-3</v>
      </c>
      <c r="AE7193">
        <f>Sheet2!$B$17+Sheet2!$B$18*'Portfolio allocation'!K7193</f>
        <v>2.6065435958239199E-3</v>
      </c>
      <c r="AF7193">
        <f t="shared" si="1016"/>
        <v>-1.2843362774844591E-3</v>
      </c>
      <c r="AH7193" s="2">
        <v>42941</v>
      </c>
      <c r="AI7193">
        <v>2.3260000000000001</v>
      </c>
      <c r="AJ7193">
        <v>1.2430000000000001</v>
      </c>
      <c r="AK7193">
        <v>1.1661999999999999</v>
      </c>
      <c r="AR7193" s="3"/>
    </row>
    <row r="7194" spans="1:44" hidden="1" outlineLevel="1" x14ac:dyDescent="0.2">
      <c r="A7194" s="2">
        <v>42942</v>
      </c>
      <c r="B7194">
        <v>9.6</v>
      </c>
      <c r="E7194" s="2">
        <v>42942</v>
      </c>
      <c r="F7194">
        <v>2477.83</v>
      </c>
      <c r="G7194">
        <f t="shared" si="1011"/>
        <v>2.8258508838852059E-4</v>
      </c>
      <c r="H7194" s="2">
        <v>42942</v>
      </c>
      <c r="I7194">
        <v>4788.41</v>
      </c>
      <c r="J7194">
        <f t="shared" si="1012"/>
        <v>2.8618937798730038E-4</v>
      </c>
      <c r="K7194">
        <f t="shared" si="1008"/>
        <v>2.3646937798730037E-4</v>
      </c>
      <c r="L7194">
        <v>-9.1579599474554717E-4</v>
      </c>
      <c r="N7194" s="2">
        <v>42942</v>
      </c>
      <c r="O7194">
        <v>74.05</v>
      </c>
      <c r="Q7194" s="2">
        <v>42942</v>
      </c>
      <c r="R7194">
        <v>113225</v>
      </c>
      <c r="S7194" s="8">
        <f t="shared" si="1013"/>
        <v>-1.8873562995476156E-3</v>
      </c>
      <c r="T7194" s="9">
        <f t="shared" si="1009"/>
        <v>-1.9370762995476157E-3</v>
      </c>
      <c r="U7194" s="3">
        <f>Sheet1!$B$17+Sheet1!$B$18*'Portfolio allocation'!K7194</f>
        <v>7.590825477126631E-4</v>
      </c>
      <c r="V7194" s="13">
        <f t="shared" si="1014"/>
        <v>-2.696158847260279E-3</v>
      </c>
      <c r="W7194" s="13"/>
      <c r="X7194" s="2">
        <v>42942</v>
      </c>
      <c r="Y7194">
        <v>138.84270000000001</v>
      </c>
      <c r="AA7194" s="2">
        <v>42942</v>
      </c>
      <c r="AB7194">
        <v>2286.14</v>
      </c>
      <c r="AC7194">
        <f t="shared" si="1015"/>
        <v>-5.675911951600443E-3</v>
      </c>
      <c r="AD7194">
        <f t="shared" si="1010"/>
        <v>-5.7250319516004428E-3</v>
      </c>
      <c r="AE7194">
        <f>Sheet2!$B$17+Sheet2!$B$18*'Portfolio allocation'!K7194</f>
        <v>2.6366161515012745E-4</v>
      </c>
      <c r="AF7194">
        <f t="shared" si="1016"/>
        <v>-5.9886935667505699E-3</v>
      </c>
      <c r="AH7194" s="2">
        <v>42942</v>
      </c>
      <c r="AI7194">
        <v>2.282</v>
      </c>
      <c r="AJ7194">
        <v>1.228</v>
      </c>
      <c r="AK7194">
        <v>1.1630499999999999</v>
      </c>
      <c r="AR7194" s="3"/>
    </row>
    <row r="7195" spans="1:44" hidden="1" outlineLevel="1" x14ac:dyDescent="0.2">
      <c r="A7195" s="2">
        <v>42943</v>
      </c>
      <c r="B7195">
        <v>10.11</v>
      </c>
      <c r="E7195" s="2">
        <v>42943</v>
      </c>
      <c r="F7195">
        <v>2475.42</v>
      </c>
      <c r="G7195">
        <f t="shared" si="1011"/>
        <v>-9.7262524063390643E-4</v>
      </c>
      <c r="H7195" s="2">
        <v>42943</v>
      </c>
      <c r="I7195">
        <v>4784.26</v>
      </c>
      <c r="J7195">
        <f t="shared" si="1012"/>
        <v>-8.6667599474554713E-4</v>
      </c>
      <c r="K7195">
        <f t="shared" si="1008"/>
        <v>-9.1579599474554717E-4</v>
      </c>
      <c r="L7195">
        <v>-1.3532769414705058E-3</v>
      </c>
      <c r="N7195" s="2">
        <v>42943</v>
      </c>
      <c r="O7195">
        <v>73.16</v>
      </c>
      <c r="Q7195" s="2">
        <v>42943</v>
      </c>
      <c r="R7195">
        <v>111864.2</v>
      </c>
      <c r="S7195" s="8">
        <f t="shared" si="1013"/>
        <v>-1.2018547140649205E-2</v>
      </c>
      <c r="T7195" s="9">
        <f t="shared" si="1009"/>
        <v>-1.2067667140649205E-2</v>
      </c>
      <c r="U7195" s="3">
        <f>Sheet1!$B$17+Sheet1!$B$18*'Portfolio allocation'!K7195</f>
        <v>-5.6282549017442826E-4</v>
      </c>
      <c r="V7195" s="13">
        <f t="shared" si="1014"/>
        <v>-1.1504841650474776E-2</v>
      </c>
      <c r="W7195" s="13"/>
      <c r="X7195" s="2">
        <v>42943</v>
      </c>
      <c r="Y7195">
        <v>138.56569999999999</v>
      </c>
      <c r="AA7195" s="2">
        <v>42943</v>
      </c>
      <c r="AB7195">
        <v>2281.5700000000002</v>
      </c>
      <c r="AC7195">
        <f t="shared" si="1015"/>
        <v>-1.9990026857497067E-3</v>
      </c>
      <c r="AD7195">
        <f t="shared" si="1010"/>
        <v>-2.0480026857497067E-3</v>
      </c>
      <c r="AE7195">
        <f>Sheet2!$B$17+Sheet2!$B$18*'Portfolio allocation'!K7195</f>
        <v>-7.6096215123230414E-4</v>
      </c>
      <c r="AF7195">
        <f t="shared" si="1016"/>
        <v>-1.2870405345174027E-3</v>
      </c>
      <c r="AH7195" s="2">
        <v>42943</v>
      </c>
      <c r="AI7195">
        <v>2.31</v>
      </c>
      <c r="AJ7195">
        <v>1.2250000000000001</v>
      </c>
      <c r="AK7195">
        <v>1.1666000000000001</v>
      </c>
      <c r="AR7195" s="3"/>
    </row>
    <row r="7196" spans="1:44" hidden="1" outlineLevel="1" x14ac:dyDescent="0.2">
      <c r="A7196" s="2">
        <v>42944</v>
      </c>
      <c r="B7196">
        <v>10.29</v>
      </c>
      <c r="E7196" s="2">
        <v>42944</v>
      </c>
      <c r="F7196">
        <v>2472.1</v>
      </c>
      <c r="G7196">
        <f t="shared" si="1011"/>
        <v>-1.3411865461215866E-3</v>
      </c>
      <c r="H7196" s="2">
        <v>42944</v>
      </c>
      <c r="I7196">
        <v>4778.0200000000004</v>
      </c>
      <c r="J7196">
        <f t="shared" si="1012"/>
        <v>-1.3042769414705058E-3</v>
      </c>
      <c r="K7196">
        <f t="shared" si="1008"/>
        <v>-1.3532769414705058E-3</v>
      </c>
      <c r="L7196">
        <v>-7.7282933382447527E-4</v>
      </c>
      <c r="N7196" s="2">
        <v>42944</v>
      </c>
      <c r="O7196">
        <v>73.040000000000006</v>
      </c>
      <c r="Q7196" s="2">
        <v>42944</v>
      </c>
      <c r="R7196">
        <v>111680.7</v>
      </c>
      <c r="S7196" s="8">
        <f t="shared" si="1013"/>
        <v>-1.6403818200997344E-3</v>
      </c>
      <c r="T7196" s="9">
        <f t="shared" si="1009"/>
        <v>-1.6893818200997344E-3</v>
      </c>
      <c r="U7196" s="3">
        <f>Sheet1!$B$17+Sheet1!$B$18*'Portfolio allocation'!K7196</f>
        <v>-1.0647147194989114E-3</v>
      </c>
      <c r="V7196" s="13">
        <f t="shared" si="1014"/>
        <v>-6.24667100600823E-4</v>
      </c>
      <c r="W7196" s="13"/>
      <c r="X7196" s="2">
        <v>42944</v>
      </c>
      <c r="Y7196">
        <v>137.82069999999999</v>
      </c>
      <c r="AA7196" s="2">
        <v>42944</v>
      </c>
      <c r="AB7196">
        <v>2269.31</v>
      </c>
      <c r="AC7196">
        <f t="shared" si="1015"/>
        <v>-5.3734928141587757E-3</v>
      </c>
      <c r="AD7196">
        <f t="shared" si="1010"/>
        <v>-5.4221728141587754E-3</v>
      </c>
      <c r="AE7196">
        <f>Sheet2!$B$17+Sheet2!$B$18*'Portfolio allocation'!K7196</f>
        <v>-1.1499813702085275E-3</v>
      </c>
      <c r="AF7196">
        <f t="shared" si="1016"/>
        <v>-4.2721914439502479E-3</v>
      </c>
      <c r="AH7196" s="2">
        <v>42944</v>
      </c>
      <c r="AI7196">
        <v>2.2869999999999999</v>
      </c>
      <c r="AJ7196">
        <v>1.2170000000000001</v>
      </c>
      <c r="AK7196">
        <v>1.1747000000000001</v>
      </c>
      <c r="AR7196" s="3"/>
    </row>
    <row r="7197" spans="1:44" hidden="1" outlineLevel="1" x14ac:dyDescent="0.2">
      <c r="A7197" s="2">
        <v>42947</v>
      </c>
      <c r="B7197">
        <v>10.26</v>
      </c>
      <c r="E7197" s="2">
        <v>42947</v>
      </c>
      <c r="F7197">
        <v>2470.3000000000002</v>
      </c>
      <c r="G7197">
        <f t="shared" si="1011"/>
        <v>-7.2812588487514152E-4</v>
      </c>
      <c r="H7197" s="2">
        <v>42947</v>
      </c>
      <c r="I7197">
        <v>4774.5600000000004</v>
      </c>
      <c r="J7197">
        <f t="shared" si="1012"/>
        <v>-7.2414933382447533E-4</v>
      </c>
      <c r="K7197">
        <f t="shared" si="1008"/>
        <v>-7.7282933382447527E-4</v>
      </c>
      <c r="L7197">
        <v>2.4037020180290038E-3</v>
      </c>
      <c r="N7197" s="2">
        <v>42947</v>
      </c>
      <c r="O7197">
        <v>72.7</v>
      </c>
      <c r="Q7197" s="2">
        <v>42947</v>
      </c>
      <c r="R7197">
        <v>111160.8</v>
      </c>
      <c r="S7197" s="8">
        <f t="shared" si="1013"/>
        <v>-4.6552358643883185E-3</v>
      </c>
      <c r="T7197" s="9">
        <f t="shared" si="1009"/>
        <v>-4.7039158643883182E-3</v>
      </c>
      <c r="U7197" s="3">
        <f>Sheet1!$B$17+Sheet1!$B$18*'Portfolio allocation'!K7197</f>
        <v>-3.988105135087533E-4</v>
      </c>
      <c r="V7197" s="13">
        <f t="shared" si="1014"/>
        <v>-4.305105350879565E-3</v>
      </c>
      <c r="W7197" s="13"/>
      <c r="X7197" s="2">
        <v>42947</v>
      </c>
      <c r="Y7197">
        <v>138.18360000000001</v>
      </c>
      <c r="AA7197" s="2">
        <v>42947</v>
      </c>
      <c r="AB7197">
        <v>2275.2800000000002</v>
      </c>
      <c r="AC7197">
        <f t="shared" si="1015"/>
        <v>2.6307556041265112E-3</v>
      </c>
      <c r="AD7197">
        <f t="shared" si="1010"/>
        <v>2.5818756041265114E-3</v>
      </c>
      <c r="AE7197">
        <f>Sheet2!$B$17+Sheet2!$B$18*'Portfolio allocation'!K7197</f>
        <v>-6.3383254893188722E-4</v>
      </c>
      <c r="AF7197">
        <f t="shared" si="1016"/>
        <v>3.2157081530583987E-3</v>
      </c>
      <c r="AH7197" s="2">
        <v>42947</v>
      </c>
      <c r="AI7197">
        <v>2.2919999999999998</v>
      </c>
      <c r="AJ7197">
        <v>1.222</v>
      </c>
      <c r="AK7197">
        <v>1.179</v>
      </c>
      <c r="AR7197" s="3"/>
    </row>
    <row r="7198" spans="1:44" hidden="1" outlineLevel="1" x14ac:dyDescent="0.2">
      <c r="A7198" s="2">
        <v>42948</v>
      </c>
      <c r="B7198">
        <v>10.09</v>
      </c>
      <c r="E7198" s="2">
        <v>42948</v>
      </c>
      <c r="F7198">
        <v>2476.35</v>
      </c>
      <c r="G7198">
        <f t="shared" si="1011"/>
        <v>2.4490952515887621E-3</v>
      </c>
      <c r="H7198" s="2">
        <v>42948</v>
      </c>
      <c r="I7198">
        <v>4786.2700000000004</v>
      </c>
      <c r="J7198">
        <f t="shared" si="1012"/>
        <v>2.4525820180290037E-3</v>
      </c>
      <c r="K7198">
        <f t="shared" si="1008"/>
        <v>2.4037020180290038E-3</v>
      </c>
      <c r="L7198">
        <v>6.3452424882006852E-4</v>
      </c>
      <c r="N7198" s="2">
        <v>42948</v>
      </c>
      <c r="O7198">
        <v>72.58</v>
      </c>
      <c r="Q7198" s="2">
        <v>42948</v>
      </c>
      <c r="R7198">
        <v>110977.3</v>
      </c>
      <c r="S7198" s="8">
        <f t="shared" si="1013"/>
        <v>-1.6507617793323215E-3</v>
      </c>
      <c r="T7198" s="9">
        <f t="shared" si="1009"/>
        <v>-1.6996417793323215E-3</v>
      </c>
      <c r="U7198" s="3">
        <f>Sheet1!$B$17+Sheet1!$B$18*'Portfolio allocation'!K7198</f>
        <v>3.2453867573477221E-3</v>
      </c>
      <c r="V7198" s="13">
        <f t="shared" si="1014"/>
        <v>-4.9450285366800439E-3</v>
      </c>
      <c r="W7198" s="13"/>
      <c r="X7198" s="2">
        <v>42948</v>
      </c>
      <c r="Y7198">
        <v>138.78540000000001</v>
      </c>
      <c r="AA7198" s="2">
        <v>42948</v>
      </c>
      <c r="AB7198">
        <v>2285.19</v>
      </c>
      <c r="AC7198">
        <f t="shared" si="1015"/>
        <v>4.3555078935340052E-3</v>
      </c>
      <c r="AD7198">
        <f t="shared" si="1010"/>
        <v>4.3068278935340055E-3</v>
      </c>
      <c r="AE7198">
        <f>Sheet2!$B$17+Sheet2!$B$18*'Portfolio allocation'!K7198</f>
        <v>2.1908201697805078E-3</v>
      </c>
      <c r="AF7198">
        <f t="shared" si="1016"/>
        <v>2.1160077237534977E-3</v>
      </c>
      <c r="AH7198" s="2">
        <v>42948</v>
      </c>
      <c r="AI7198">
        <v>2.2509999999999999</v>
      </c>
      <c r="AJ7198">
        <v>1.2170000000000001</v>
      </c>
      <c r="AK7198">
        <v>1.181</v>
      </c>
      <c r="AR7198" s="3"/>
    </row>
    <row r="7199" spans="1:44" hidden="1" outlineLevel="1" x14ac:dyDescent="0.2">
      <c r="A7199" s="2">
        <v>42949</v>
      </c>
      <c r="B7199">
        <v>10.28</v>
      </c>
      <c r="E7199" s="2">
        <v>42949</v>
      </c>
      <c r="F7199">
        <v>2477.5700000000002</v>
      </c>
      <c r="G7199">
        <f t="shared" si="1011"/>
        <v>4.9266056898278343E-4</v>
      </c>
      <c r="H7199" s="2">
        <v>42949</v>
      </c>
      <c r="I7199">
        <v>4789.54</v>
      </c>
      <c r="J7199">
        <f t="shared" si="1012"/>
        <v>6.8320424882006847E-4</v>
      </c>
      <c r="K7199">
        <f t="shared" si="1008"/>
        <v>6.3452424882006852E-4</v>
      </c>
      <c r="L7199">
        <v>-2.0428084357162189E-3</v>
      </c>
      <c r="N7199" s="2">
        <v>42949</v>
      </c>
      <c r="O7199">
        <v>72.260000000000005</v>
      </c>
      <c r="Q7199" s="2">
        <v>42949</v>
      </c>
      <c r="R7199">
        <v>110488.1</v>
      </c>
      <c r="S7199" s="8">
        <f t="shared" si="1013"/>
        <v>-4.4081086852896245E-3</v>
      </c>
      <c r="T7199" s="9">
        <f t="shared" si="1009"/>
        <v>-4.4567886852896242E-3</v>
      </c>
      <c r="U7199" s="3">
        <f>Sheet1!$B$17+Sheet1!$B$18*'Portfolio allocation'!K7199</f>
        <v>1.2157411835839863E-3</v>
      </c>
      <c r="V7199" s="13">
        <f t="shared" si="1014"/>
        <v>-5.672529868873611E-3</v>
      </c>
      <c r="W7199" s="13"/>
      <c r="X7199" s="2">
        <v>42949</v>
      </c>
      <c r="Y7199">
        <v>137.9735</v>
      </c>
      <c r="AA7199" s="2">
        <v>42949</v>
      </c>
      <c r="AB7199">
        <v>2271.8200000000002</v>
      </c>
      <c r="AC7199">
        <f t="shared" si="1015"/>
        <v>-5.8507170082137128E-3</v>
      </c>
      <c r="AD7199">
        <f t="shared" si="1010"/>
        <v>-5.899597008213713E-3</v>
      </c>
      <c r="AE7199">
        <f>Sheet2!$B$17+Sheet2!$B$18*'Portfolio allocation'!K7199</f>
        <v>6.1762216159284757E-4</v>
      </c>
      <c r="AF7199">
        <f t="shared" si="1016"/>
        <v>-6.5172191698065606E-3</v>
      </c>
      <c r="AH7199" s="2">
        <v>42949</v>
      </c>
      <c r="AI7199">
        <v>2.262</v>
      </c>
      <c r="AJ7199">
        <v>1.222</v>
      </c>
      <c r="AK7199">
        <v>1.1857</v>
      </c>
      <c r="AR7199" s="3"/>
    </row>
    <row r="7200" spans="1:44" hidden="1" outlineLevel="1" x14ac:dyDescent="0.2">
      <c r="A7200" s="2">
        <v>42950</v>
      </c>
      <c r="B7200">
        <v>10.44</v>
      </c>
      <c r="E7200" s="2">
        <v>42950</v>
      </c>
      <c r="F7200">
        <v>2472.16</v>
      </c>
      <c r="G7200">
        <f t="shared" si="1011"/>
        <v>-2.1835911800677232E-3</v>
      </c>
      <c r="H7200" s="2">
        <v>42950</v>
      </c>
      <c r="I7200">
        <v>4779.99</v>
      </c>
      <c r="J7200">
        <f t="shared" si="1012"/>
        <v>-1.993928435716219E-3</v>
      </c>
      <c r="K7200">
        <f t="shared" si="1008"/>
        <v>-2.0428084357162189E-3</v>
      </c>
      <c r="L7200">
        <v>1.8591537823301073E-3</v>
      </c>
      <c r="N7200" s="2">
        <v>42950</v>
      </c>
      <c r="O7200">
        <v>72.150000000000006</v>
      </c>
      <c r="Q7200" s="2">
        <v>42950</v>
      </c>
      <c r="R7200">
        <v>110319.8</v>
      </c>
      <c r="S7200" s="8">
        <f t="shared" si="1013"/>
        <v>-1.5232409644115874E-3</v>
      </c>
      <c r="T7200" s="9">
        <f t="shared" si="1009"/>
        <v>-1.5721209644115875E-3</v>
      </c>
      <c r="U7200" s="3">
        <f>Sheet1!$B$17+Sheet1!$B$18*'Portfolio allocation'!K7200</f>
        <v>-1.855762724749552E-3</v>
      </c>
      <c r="V7200" s="13">
        <f t="shared" si="1014"/>
        <v>2.8364176033796452E-4</v>
      </c>
      <c r="W7200" s="13"/>
      <c r="X7200" s="2">
        <v>42950</v>
      </c>
      <c r="Y7200">
        <v>138.44149999999999</v>
      </c>
      <c r="AA7200" s="2">
        <v>42950</v>
      </c>
      <c r="AB7200">
        <v>2279.5300000000002</v>
      </c>
      <c r="AC7200">
        <f t="shared" si="1015"/>
        <v>3.3937547869109519E-3</v>
      </c>
      <c r="AD7200">
        <f t="shared" si="1010"/>
        <v>3.344954786910952E-3</v>
      </c>
      <c r="AE7200">
        <f>Sheet2!$B$17+Sheet2!$B$18*'Portfolio allocation'!K7200</f>
        <v>-1.7631303664312516E-3</v>
      </c>
      <c r="AF7200">
        <f t="shared" si="1016"/>
        <v>5.1080851533422036E-3</v>
      </c>
      <c r="AH7200" s="2">
        <v>42950</v>
      </c>
      <c r="AI7200">
        <v>2.2280000000000002</v>
      </c>
      <c r="AJ7200">
        <v>1.22</v>
      </c>
      <c r="AK7200">
        <v>1.1879</v>
      </c>
      <c r="AR7200" s="3"/>
    </row>
    <row r="7201" spans="1:44" hidden="1" outlineLevel="1" x14ac:dyDescent="0.2">
      <c r="A7201" s="2">
        <v>42951</v>
      </c>
      <c r="B7201">
        <v>10.029999999999999</v>
      </c>
      <c r="E7201" s="2">
        <v>42951</v>
      </c>
      <c r="F7201">
        <v>2476.83</v>
      </c>
      <c r="G7201">
        <f t="shared" si="1011"/>
        <v>1.8890363083294837E-3</v>
      </c>
      <c r="H7201" s="2">
        <v>42951</v>
      </c>
      <c r="I7201">
        <v>4789.1099999999997</v>
      </c>
      <c r="J7201">
        <f t="shared" si="1012"/>
        <v>1.9079537823301074E-3</v>
      </c>
      <c r="K7201">
        <f t="shared" si="1008"/>
        <v>1.8591537823301073E-3</v>
      </c>
      <c r="L7201">
        <v>1.6255526561720704E-3</v>
      </c>
      <c r="N7201" s="2">
        <v>42951</v>
      </c>
      <c r="O7201">
        <v>72.680000000000007</v>
      </c>
      <c r="Q7201" s="2">
        <v>42951</v>
      </c>
      <c r="R7201">
        <v>111130.3</v>
      </c>
      <c r="S7201" s="8">
        <f t="shared" si="1013"/>
        <v>7.3468226012012305E-3</v>
      </c>
      <c r="T7201" s="9">
        <f t="shared" si="1009"/>
        <v>7.2980226012012307E-3</v>
      </c>
      <c r="U7201" s="3">
        <f>Sheet1!$B$17+Sheet1!$B$18*'Portfolio allocation'!K7201</f>
        <v>2.6206672206663911E-3</v>
      </c>
      <c r="V7201" s="13">
        <f t="shared" si="1014"/>
        <v>4.6773553805348391E-3</v>
      </c>
      <c r="W7201" s="13"/>
      <c r="X7201" s="2">
        <v>42951</v>
      </c>
      <c r="Y7201">
        <v>138.65170000000001</v>
      </c>
      <c r="AA7201" s="2">
        <v>42951</v>
      </c>
      <c r="AB7201">
        <v>2282.9899999999998</v>
      </c>
      <c r="AC7201">
        <f t="shared" si="1015"/>
        <v>1.5178567511722196E-3</v>
      </c>
      <c r="AD7201">
        <f t="shared" si="1010"/>
        <v>1.4687767511722197E-3</v>
      </c>
      <c r="AE7201">
        <f>Sheet2!$B$17+Sheet2!$B$18*'Portfolio allocation'!K7201</f>
        <v>1.7065939859150715E-3</v>
      </c>
      <c r="AF7201">
        <f t="shared" si="1016"/>
        <v>-2.3781723474285187E-4</v>
      </c>
      <c r="AH7201" s="2">
        <v>42951</v>
      </c>
      <c r="AI7201">
        <v>2.2690000000000001</v>
      </c>
      <c r="AJ7201">
        <v>1.2270000000000001</v>
      </c>
      <c r="AK7201">
        <v>1.1751499999999999</v>
      </c>
      <c r="AR7201" s="3"/>
    </row>
    <row r="7202" spans="1:44" hidden="1" outlineLevel="1" x14ac:dyDescent="0.2">
      <c r="A7202" s="2">
        <v>42954</v>
      </c>
      <c r="B7202">
        <v>9.93</v>
      </c>
      <c r="E7202" s="2">
        <v>42954</v>
      </c>
      <c r="F7202">
        <v>2480.91</v>
      </c>
      <c r="G7202">
        <f t="shared" si="1011"/>
        <v>1.647266869345021E-3</v>
      </c>
      <c r="H7202" s="2">
        <v>42954</v>
      </c>
      <c r="I7202">
        <v>4797.13</v>
      </c>
      <c r="J7202">
        <f t="shared" si="1012"/>
        <v>1.6746326561720704E-3</v>
      </c>
      <c r="K7202">
        <f t="shared" si="1008"/>
        <v>1.6255526561720704E-3</v>
      </c>
      <c r="L7202">
        <v>-2.3443222918703441E-3</v>
      </c>
      <c r="N7202" s="2">
        <v>42954</v>
      </c>
      <c r="O7202">
        <v>72.400000000000006</v>
      </c>
      <c r="Q7202" s="2">
        <v>42954</v>
      </c>
      <c r="R7202">
        <v>110702.1</v>
      </c>
      <c r="S7202" s="8">
        <f t="shared" si="1013"/>
        <v>-3.853134563660876E-3</v>
      </c>
      <c r="T7202" s="9">
        <f t="shared" si="1009"/>
        <v>-3.902214563660876E-3</v>
      </c>
      <c r="U7202" s="3">
        <f>Sheet1!$B$17+Sheet1!$B$18*'Portfolio allocation'!K7202</f>
        <v>2.3526740884980599E-3</v>
      </c>
      <c r="V7202" s="13">
        <f t="shared" si="1014"/>
        <v>-6.2548886521589363E-3</v>
      </c>
      <c r="W7202" s="13"/>
      <c r="X7202" s="2">
        <v>42954</v>
      </c>
      <c r="Y7202">
        <v>137.03739999999999</v>
      </c>
      <c r="AA7202" s="2">
        <v>42954</v>
      </c>
      <c r="AB7202">
        <v>2256.41</v>
      </c>
      <c r="AC7202">
        <f t="shared" si="1015"/>
        <v>-1.1642626555525837E-2</v>
      </c>
      <c r="AD7202">
        <f t="shared" si="1010"/>
        <v>-1.1691826555525836E-2</v>
      </c>
      <c r="AE7202">
        <f>Sheet2!$B$17+Sheet2!$B$18*'Portfolio allocation'!K7202</f>
        <v>1.498869904831608E-3</v>
      </c>
      <c r="AF7202">
        <f t="shared" si="1016"/>
        <v>-1.3190696460357445E-2</v>
      </c>
      <c r="AH7202" s="2">
        <v>42954</v>
      </c>
      <c r="AI7202">
        <v>2.2570000000000001</v>
      </c>
      <c r="AJ7202">
        <v>1.23</v>
      </c>
      <c r="AK7202">
        <v>1.1795500000000001</v>
      </c>
      <c r="AR7202" s="3"/>
    </row>
    <row r="7203" spans="1:44" hidden="1" outlineLevel="1" x14ac:dyDescent="0.2">
      <c r="A7203" s="2">
        <v>42955</v>
      </c>
      <c r="B7203">
        <v>10.96</v>
      </c>
      <c r="E7203" s="2">
        <v>42955</v>
      </c>
      <c r="F7203">
        <v>2474.92</v>
      </c>
      <c r="G7203">
        <f t="shared" si="1011"/>
        <v>-2.4144366381689819E-3</v>
      </c>
      <c r="H7203" s="2">
        <v>42955</v>
      </c>
      <c r="I7203">
        <v>4786.12</v>
      </c>
      <c r="J7203">
        <f t="shared" si="1012"/>
        <v>-2.295122291870344E-3</v>
      </c>
      <c r="K7203">
        <f t="shared" si="1008"/>
        <v>-2.3443222918703441E-3</v>
      </c>
      <c r="L7203">
        <v>-2.9582626294373651E-4</v>
      </c>
      <c r="N7203" s="2">
        <v>42955</v>
      </c>
      <c r="O7203">
        <v>72.790000000000006</v>
      </c>
      <c r="Q7203" s="2">
        <v>42955</v>
      </c>
      <c r="R7203">
        <v>111298.4</v>
      </c>
      <c r="S7203" s="8">
        <f t="shared" si="1013"/>
        <v>5.386528349507369E-3</v>
      </c>
      <c r="T7203" s="9">
        <f t="shared" si="1009"/>
        <v>5.3373283495073689E-3</v>
      </c>
      <c r="U7203" s="3">
        <f>Sheet1!$B$17+Sheet1!$B$18*'Portfolio allocation'!K7203</f>
        <v>-2.2016670619068568E-3</v>
      </c>
      <c r="V7203" s="13">
        <f t="shared" si="1014"/>
        <v>7.5389954114142253E-3</v>
      </c>
      <c r="W7203" s="13"/>
      <c r="X7203" s="2">
        <v>42955</v>
      </c>
      <c r="Y7203">
        <v>135.73840000000001</v>
      </c>
      <c r="AA7203" s="2">
        <v>42955</v>
      </c>
      <c r="AB7203">
        <v>2258.61</v>
      </c>
      <c r="AC7203">
        <f t="shared" si="1015"/>
        <v>9.7500011079554305E-4</v>
      </c>
      <c r="AD7203">
        <f t="shared" si="1010"/>
        <v>9.2572011079554309E-4</v>
      </c>
      <c r="AE7203">
        <f>Sheet2!$B$17+Sheet2!$B$18*'Portfolio allocation'!K7203</f>
        <v>-2.0312441796376799E-3</v>
      </c>
      <c r="AF7203">
        <f t="shared" si="1016"/>
        <v>2.9569642904332229E-3</v>
      </c>
      <c r="AH7203" s="2">
        <v>42955</v>
      </c>
      <c r="AI7203">
        <v>2.282</v>
      </c>
      <c r="AJ7203">
        <v>1.232</v>
      </c>
      <c r="AK7203">
        <v>1.1737</v>
      </c>
      <c r="AR7203" s="3"/>
    </row>
    <row r="7204" spans="1:44" hidden="1" outlineLevel="1" x14ac:dyDescent="0.2">
      <c r="A7204" s="2">
        <v>42956</v>
      </c>
      <c r="B7204">
        <v>11.11</v>
      </c>
      <c r="E7204" s="2">
        <v>42956</v>
      </c>
      <c r="F7204">
        <v>2474.02</v>
      </c>
      <c r="G7204">
        <f t="shared" si="1011"/>
        <v>-3.6364811791900209E-4</v>
      </c>
      <c r="H7204" s="2">
        <v>42956</v>
      </c>
      <c r="I7204">
        <v>4784.9399999999996</v>
      </c>
      <c r="J7204">
        <f t="shared" si="1012"/>
        <v>-2.4654626294373649E-4</v>
      </c>
      <c r="K7204">
        <f t="shared" si="1008"/>
        <v>-2.9582626294373651E-4</v>
      </c>
      <c r="L7204">
        <v>-1.4163599520829889E-2</v>
      </c>
      <c r="N7204" s="2">
        <v>42956</v>
      </c>
      <c r="O7204">
        <v>72.47</v>
      </c>
      <c r="Q7204" s="2">
        <v>42956</v>
      </c>
      <c r="R7204">
        <v>110809.1</v>
      </c>
      <c r="S7204" s="8">
        <f t="shared" si="1013"/>
        <v>-4.3962896142261121E-3</v>
      </c>
      <c r="T7204" s="9">
        <f t="shared" si="1009"/>
        <v>-4.4455696142261117E-3</v>
      </c>
      <c r="U7204" s="3">
        <f>Sheet1!$B$17+Sheet1!$B$18*'Portfolio allocation'!K7204</f>
        <v>1.4841949827106645E-4</v>
      </c>
      <c r="V7204" s="13">
        <f t="shared" si="1014"/>
        <v>-4.593989112497178E-3</v>
      </c>
      <c r="W7204" s="13"/>
      <c r="X7204" s="2">
        <v>42956</v>
      </c>
      <c r="Y7204">
        <v>135.41370000000001</v>
      </c>
      <c r="AA7204" s="2">
        <v>42956</v>
      </c>
      <c r="AB7204">
        <v>2253.21</v>
      </c>
      <c r="AC7204">
        <f t="shared" si="1015"/>
        <v>-2.390851010134587E-3</v>
      </c>
      <c r="AD7204">
        <f t="shared" si="1010"/>
        <v>-2.4393310101345871E-3</v>
      </c>
      <c r="AE7204">
        <f>Sheet2!$B$17+Sheet2!$B$18*'Portfolio allocation'!K7204</f>
        <v>-2.0966924885576412E-4</v>
      </c>
      <c r="AF7204">
        <f t="shared" si="1016"/>
        <v>-2.2296617612788229E-3</v>
      </c>
      <c r="AH7204" s="2">
        <v>42956</v>
      </c>
      <c r="AI7204">
        <v>2.2410000000000001</v>
      </c>
      <c r="AJ7204">
        <v>1.212</v>
      </c>
      <c r="AK7204">
        <v>1.1741999999999999</v>
      </c>
      <c r="AR7204" s="3"/>
    </row>
    <row r="7205" spans="1:44" hidden="1" outlineLevel="1" x14ac:dyDescent="0.2">
      <c r="A7205" s="2">
        <v>42957</v>
      </c>
      <c r="B7205">
        <v>16.04</v>
      </c>
      <c r="E7205" s="2">
        <v>42957</v>
      </c>
      <c r="F7205">
        <v>2438.21</v>
      </c>
      <c r="G7205">
        <f t="shared" si="1011"/>
        <v>-1.447441815345063E-2</v>
      </c>
      <c r="H7205" s="2">
        <v>42957</v>
      </c>
      <c r="I7205">
        <v>4717.3999999999996</v>
      </c>
      <c r="J7205">
        <f t="shared" si="1012"/>
        <v>-1.4115119520829889E-2</v>
      </c>
      <c r="K7205">
        <f t="shared" si="1008"/>
        <v>-1.4163599520829889E-2</v>
      </c>
      <c r="L7205">
        <v>1.2933608445329266E-3</v>
      </c>
      <c r="N7205" s="2">
        <v>42957</v>
      </c>
      <c r="O7205">
        <v>71.41</v>
      </c>
      <c r="Q7205" s="2">
        <v>42957</v>
      </c>
      <c r="R7205">
        <v>109188.4</v>
      </c>
      <c r="S7205" s="8">
        <f t="shared" si="1013"/>
        <v>-1.4626055080313893E-2</v>
      </c>
      <c r="T7205" s="9">
        <f t="shared" si="1009"/>
        <v>-1.4674535080313893E-2</v>
      </c>
      <c r="U7205" s="3">
        <f>Sheet1!$B$17+Sheet1!$B$18*'Portfolio allocation'!K7205</f>
        <v>-1.5761041439288161E-2</v>
      </c>
      <c r="V7205" s="13">
        <f t="shared" si="1014"/>
        <v>1.0865063589742679E-3</v>
      </c>
      <c r="W7205" s="13"/>
      <c r="X7205" s="2">
        <v>42957</v>
      </c>
      <c r="Y7205">
        <v>135.48050000000001</v>
      </c>
      <c r="AA7205" s="2">
        <v>42957</v>
      </c>
      <c r="AB7205">
        <v>2254.3200000000002</v>
      </c>
      <c r="AC7205">
        <f t="shared" si="1015"/>
        <v>4.9263051380044054E-4</v>
      </c>
      <c r="AD7205">
        <f t="shared" si="1010"/>
        <v>4.4415051380044054E-4</v>
      </c>
      <c r="AE7205">
        <f>Sheet2!$B$17+Sheet2!$B$18*'Portfolio allocation'!K7205</f>
        <v>-1.2541247028662295E-2</v>
      </c>
      <c r="AF7205">
        <f t="shared" si="1016"/>
        <v>1.2985397542462735E-2</v>
      </c>
      <c r="AH7205" s="2">
        <v>42957</v>
      </c>
      <c r="AI7205">
        <v>2.2109999999999999</v>
      </c>
      <c r="AJ7205">
        <v>1.212</v>
      </c>
      <c r="AK7205">
        <v>1.1749499999999999</v>
      </c>
      <c r="AR7205" s="3"/>
    </row>
    <row r="7206" spans="1:44" hidden="1" outlineLevel="1" x14ac:dyDescent="0.2">
      <c r="A7206" s="2">
        <v>42958</v>
      </c>
      <c r="B7206">
        <v>15.51</v>
      </c>
      <c r="E7206" s="2">
        <v>42958</v>
      </c>
      <c r="F7206">
        <v>2441.3200000000002</v>
      </c>
      <c r="G7206">
        <f t="shared" si="1011"/>
        <v>1.2755258980974293E-3</v>
      </c>
      <c r="H7206" s="2">
        <v>42958</v>
      </c>
      <c r="I7206">
        <v>4723.7299999999996</v>
      </c>
      <c r="J7206">
        <f t="shared" si="1012"/>
        <v>1.3418408445329266E-3</v>
      </c>
      <c r="K7206">
        <f t="shared" si="1008"/>
        <v>1.2933608445329266E-3</v>
      </c>
      <c r="L7206">
        <v>1.0049912253833365E-2</v>
      </c>
      <c r="N7206" s="2">
        <v>42958</v>
      </c>
      <c r="O7206">
        <v>72.5</v>
      </c>
      <c r="Q7206" s="2">
        <v>42958</v>
      </c>
      <c r="R7206">
        <v>110855</v>
      </c>
      <c r="S7206" s="8">
        <f t="shared" si="1013"/>
        <v>1.52635261621199E-2</v>
      </c>
      <c r="T7206" s="9">
        <f t="shared" si="1009"/>
        <v>1.52150461621199E-2</v>
      </c>
      <c r="U7206" s="3">
        <f>Sheet1!$B$17+Sheet1!$B$18*'Portfolio allocation'!K7206</f>
        <v>1.9715752233255574E-3</v>
      </c>
      <c r="V7206" s="13">
        <f t="shared" si="1014"/>
        <v>1.3243470938794343E-2</v>
      </c>
      <c r="W7206" s="13"/>
      <c r="X7206" s="2">
        <v>42958</v>
      </c>
      <c r="Y7206">
        <v>135.48050000000001</v>
      </c>
      <c r="AA7206" s="2">
        <v>42958</v>
      </c>
      <c r="AB7206">
        <v>2254.3200000000002</v>
      </c>
      <c r="AC7206">
        <f t="shared" si="1015"/>
        <v>0</v>
      </c>
      <c r="AD7206">
        <f t="shared" si="1010"/>
        <v>-4.8040000000000001E-5</v>
      </c>
      <c r="AE7206">
        <f>Sheet2!$B$17+Sheet2!$B$18*'Portfolio allocation'!K7206</f>
        <v>1.2034764709424701E-3</v>
      </c>
      <c r="AF7206">
        <f t="shared" si="1016"/>
        <v>-1.2515164709424702E-3</v>
      </c>
      <c r="AH7206" s="2">
        <v>42958</v>
      </c>
      <c r="AI7206">
        <v>2.1869999999999998</v>
      </c>
      <c r="AJ7206">
        <v>1.2010000000000001</v>
      </c>
      <c r="AK7206">
        <v>1.1791499999999999</v>
      </c>
      <c r="AR7206" s="3"/>
    </row>
    <row r="7207" spans="1:44" hidden="1" outlineLevel="1" x14ac:dyDescent="0.2">
      <c r="A7207" s="2">
        <v>42961</v>
      </c>
      <c r="B7207">
        <v>12.33</v>
      </c>
      <c r="E7207" s="2">
        <v>42961</v>
      </c>
      <c r="F7207">
        <v>2465.84</v>
      </c>
      <c r="G7207">
        <f t="shared" si="1011"/>
        <v>1.004374682548792E-2</v>
      </c>
      <c r="H7207" s="2">
        <v>42961</v>
      </c>
      <c r="I7207">
        <v>4771.43</v>
      </c>
      <c r="J7207">
        <f t="shared" si="1012"/>
        <v>1.0097952253833364E-2</v>
      </c>
      <c r="K7207">
        <f t="shared" si="1008"/>
        <v>1.0049912253833365E-2</v>
      </c>
      <c r="L7207">
        <v>-3.1674339273566812E-4</v>
      </c>
      <c r="N7207" s="2">
        <v>42961</v>
      </c>
      <c r="O7207">
        <v>73.59</v>
      </c>
      <c r="Q7207" s="2">
        <v>42961</v>
      </c>
      <c r="R7207">
        <v>112521.7</v>
      </c>
      <c r="S7207" s="8">
        <f t="shared" si="1013"/>
        <v>1.5034955572594821E-2</v>
      </c>
      <c r="T7207" s="9">
        <f t="shared" si="1009"/>
        <v>1.4986915572594822E-2</v>
      </c>
      <c r="U7207" s="3">
        <f>Sheet1!$B$17+Sheet1!$B$18*'Portfolio allocation'!K7207</f>
        <v>1.2017312920599509E-2</v>
      </c>
      <c r="V7207" s="13">
        <f t="shared" si="1014"/>
        <v>2.9696026519953136E-3</v>
      </c>
      <c r="W7207" s="13"/>
      <c r="X7207" s="2">
        <v>42961</v>
      </c>
      <c r="Y7207">
        <v>135.93899999999999</v>
      </c>
      <c r="AA7207" s="2">
        <v>42961</v>
      </c>
      <c r="AB7207">
        <v>2261.9499999999998</v>
      </c>
      <c r="AC7207">
        <f t="shared" si="1015"/>
        <v>3.3846126548138233E-3</v>
      </c>
      <c r="AD7207">
        <f t="shared" si="1010"/>
        <v>3.3361326548138233E-3</v>
      </c>
      <c r="AE7207">
        <f>Sheet2!$B$17+Sheet2!$B$18*'Portfolio allocation'!K7207</f>
        <v>8.9900253839236485E-3</v>
      </c>
      <c r="AF7207">
        <f t="shared" si="1016"/>
        <v>-5.6538927291098252E-3</v>
      </c>
      <c r="AH7207" s="2">
        <v>42961</v>
      </c>
      <c r="AI7207">
        <v>2.218</v>
      </c>
      <c r="AJ7207">
        <v>1.212</v>
      </c>
      <c r="AK7207">
        <v>1.17835</v>
      </c>
      <c r="AR7207" s="3"/>
    </row>
    <row r="7208" spans="1:44" hidden="1" outlineLevel="1" x14ac:dyDescent="0.2">
      <c r="A7208" s="2">
        <v>42962</v>
      </c>
      <c r="B7208">
        <v>12.04</v>
      </c>
      <c r="E7208" s="2">
        <v>42962</v>
      </c>
      <c r="F7208">
        <v>2464.61</v>
      </c>
      <c r="G7208">
        <f t="shared" si="1011"/>
        <v>-4.9881581935573571E-4</v>
      </c>
      <c r="H7208" s="2">
        <v>42962</v>
      </c>
      <c r="I7208">
        <v>4770.1499999999996</v>
      </c>
      <c r="J7208">
        <f t="shared" si="1012"/>
        <v>-2.6826339273566813E-4</v>
      </c>
      <c r="K7208">
        <f t="shared" si="1008"/>
        <v>-3.1674339273566812E-4</v>
      </c>
      <c r="L7208">
        <v>1.6548689198453888E-3</v>
      </c>
      <c r="N7208" s="2">
        <v>42962</v>
      </c>
      <c r="O7208">
        <v>73.22</v>
      </c>
      <c r="Q7208" s="2">
        <v>42962</v>
      </c>
      <c r="R7208">
        <v>112552.3</v>
      </c>
      <c r="S7208" s="8">
        <f t="shared" si="1013"/>
        <v>2.719475443404562E-4</v>
      </c>
      <c r="T7208" s="9">
        <f t="shared" si="1009"/>
        <v>2.2346754434045621E-4</v>
      </c>
      <c r="U7208" s="3">
        <f>Sheet1!$B$17+Sheet1!$B$18*'Portfolio allocation'!K7208</f>
        <v>1.2442283686319756E-4</v>
      </c>
      <c r="V7208" s="13">
        <f t="shared" si="1014"/>
        <v>9.9044707477258644E-5</v>
      </c>
      <c r="W7208" s="13"/>
      <c r="X7208" s="2">
        <v>42962</v>
      </c>
      <c r="Y7208">
        <v>135.7002</v>
      </c>
      <c r="AA7208" s="2">
        <v>42962</v>
      </c>
      <c r="AB7208">
        <v>2257.98</v>
      </c>
      <c r="AC7208">
        <f t="shared" si="1015"/>
        <v>-1.7551227922809609E-3</v>
      </c>
      <c r="AD7208">
        <f t="shared" si="1010"/>
        <v>-1.8046027922809609E-3</v>
      </c>
      <c r="AE7208">
        <f>Sheet2!$B$17+Sheet2!$B$18*'Portfolio allocation'!K7208</f>
        <v>-2.282692943109947E-4</v>
      </c>
      <c r="AF7208">
        <f t="shared" si="1016"/>
        <v>-1.5763334979699661E-3</v>
      </c>
      <c r="AH7208" s="2">
        <v>42962</v>
      </c>
      <c r="AI7208">
        <v>2.266</v>
      </c>
      <c r="AJ7208">
        <v>1.2370000000000001</v>
      </c>
      <c r="AK7208">
        <v>1.1718500000000001</v>
      </c>
      <c r="AR7208" s="3"/>
    </row>
    <row r="7209" spans="1:44" hidden="1" outlineLevel="1" x14ac:dyDescent="0.2">
      <c r="A7209" s="2">
        <v>42963</v>
      </c>
      <c r="B7209">
        <v>11.74</v>
      </c>
      <c r="E7209" s="2">
        <v>42963</v>
      </c>
      <c r="F7209">
        <v>2468.11</v>
      </c>
      <c r="G7209">
        <f t="shared" si="1011"/>
        <v>1.4201029777529683E-3</v>
      </c>
      <c r="H7209" s="2">
        <v>42963</v>
      </c>
      <c r="I7209">
        <v>4778.28</v>
      </c>
      <c r="J7209">
        <f t="shared" si="1012"/>
        <v>1.7043489198453887E-3</v>
      </c>
      <c r="K7209">
        <f t="shared" si="1008"/>
        <v>1.6548689198453888E-3</v>
      </c>
      <c r="L7209">
        <v>-1.5442408037034261E-2</v>
      </c>
      <c r="N7209" s="2">
        <v>42963</v>
      </c>
      <c r="O7209">
        <v>73.650000000000006</v>
      </c>
      <c r="Q7209" s="2">
        <v>42963</v>
      </c>
      <c r="R7209">
        <v>113213.3</v>
      </c>
      <c r="S7209" s="8">
        <f t="shared" si="1013"/>
        <v>5.8728253443065537E-3</v>
      </c>
      <c r="T7209" s="9">
        <f t="shared" si="1009"/>
        <v>5.8233453443065535E-3</v>
      </c>
      <c r="U7209" s="3">
        <f>Sheet1!$B$17+Sheet1!$B$18*'Portfolio allocation'!K7209</f>
        <v>2.3863064491570153E-3</v>
      </c>
      <c r="V7209" s="13">
        <f t="shared" si="1014"/>
        <v>3.4370388951495382E-3</v>
      </c>
      <c r="W7209" s="13"/>
      <c r="X7209" s="2">
        <v>42963</v>
      </c>
      <c r="Y7209">
        <v>136.11089999999999</v>
      </c>
      <c r="AA7209" s="2">
        <v>42963</v>
      </c>
      <c r="AB7209">
        <v>2264.81</v>
      </c>
      <c r="AC7209">
        <f t="shared" si="1015"/>
        <v>3.0248275006863334E-3</v>
      </c>
      <c r="AD7209">
        <f t="shared" si="1010"/>
        <v>2.9749875006863337E-3</v>
      </c>
      <c r="AE7209">
        <f>Sheet2!$B$17+Sheet2!$B$18*'Portfolio allocation'!K7209</f>
        <v>1.5249386744154527E-3</v>
      </c>
      <c r="AF7209">
        <f t="shared" si="1016"/>
        <v>1.4500488262708809E-3</v>
      </c>
      <c r="AH7209" s="2">
        <v>42963</v>
      </c>
      <c r="AI7209">
        <v>2.2250000000000001</v>
      </c>
      <c r="AJ7209">
        <v>1.246</v>
      </c>
      <c r="AK7209">
        <v>1.1704000000000001</v>
      </c>
      <c r="AR7209" s="3"/>
    </row>
    <row r="7210" spans="1:44" hidden="1" outlineLevel="1" x14ac:dyDescent="0.2">
      <c r="A7210" s="2">
        <v>42964</v>
      </c>
      <c r="B7210">
        <v>15.55</v>
      </c>
      <c r="E7210" s="2">
        <v>42964</v>
      </c>
      <c r="F7210">
        <v>2430.0100000000002</v>
      </c>
      <c r="G7210">
        <f t="shared" si="1011"/>
        <v>-1.5436913265616137E-2</v>
      </c>
      <c r="H7210" s="2">
        <v>42964</v>
      </c>
      <c r="I7210">
        <v>4704.7299999999996</v>
      </c>
      <c r="J7210">
        <f t="shared" si="1012"/>
        <v>-1.539256803703426E-2</v>
      </c>
      <c r="K7210">
        <f t="shared" si="1008"/>
        <v>-1.5442408037034261E-2</v>
      </c>
      <c r="L7210">
        <v>-1.8582579342915511E-3</v>
      </c>
      <c r="N7210" s="2">
        <v>42964</v>
      </c>
      <c r="O7210">
        <v>72.400000000000006</v>
      </c>
      <c r="Q7210" s="2">
        <v>42964</v>
      </c>
      <c r="R7210">
        <v>111291.8</v>
      </c>
      <c r="S7210" s="8">
        <f t="shared" si="1013"/>
        <v>-1.697238751984087E-2</v>
      </c>
      <c r="T7210" s="9">
        <f t="shared" si="1009"/>
        <v>-1.7022227519840869E-2</v>
      </c>
      <c r="U7210" s="3">
        <f>Sheet1!$B$17+Sheet1!$B$18*'Portfolio allocation'!K7210</f>
        <v>-1.7228122978395523E-2</v>
      </c>
      <c r="V7210" s="13">
        <f t="shared" si="1014"/>
        <v>2.0589545855465366E-4</v>
      </c>
      <c r="W7210" s="13"/>
      <c r="X7210" s="2">
        <v>42964</v>
      </c>
      <c r="Y7210">
        <v>134.39160000000001</v>
      </c>
      <c r="AA7210" s="2">
        <v>42964</v>
      </c>
      <c r="AB7210">
        <v>2236.1999999999998</v>
      </c>
      <c r="AC7210">
        <f t="shared" si="1015"/>
        <v>-1.2632406250413952E-2</v>
      </c>
      <c r="AD7210">
        <f t="shared" si="1010"/>
        <v>-1.2681846250413952E-2</v>
      </c>
      <c r="AE7210">
        <f>Sheet2!$B$17+Sheet2!$B$18*'Portfolio allocation'!K7210</f>
        <v>-1.3678396186627181E-2</v>
      </c>
      <c r="AF7210">
        <f t="shared" si="1016"/>
        <v>9.9654993621322956E-4</v>
      </c>
      <c r="AH7210" s="2">
        <v>42964</v>
      </c>
      <c r="AI7210">
        <v>2.1970000000000001</v>
      </c>
      <c r="AJ7210">
        <v>1.236</v>
      </c>
      <c r="AK7210">
        <v>1.17425</v>
      </c>
      <c r="AR7210" s="3"/>
    </row>
    <row r="7211" spans="1:44" hidden="1" outlineLevel="1" x14ac:dyDescent="0.2">
      <c r="A7211" s="2">
        <v>42965</v>
      </c>
      <c r="B7211">
        <v>14.26</v>
      </c>
      <c r="E7211" s="2">
        <v>42965</v>
      </c>
      <c r="F7211">
        <v>2425.5500000000002</v>
      </c>
      <c r="G7211">
        <f t="shared" si="1011"/>
        <v>-1.8353833934839914E-3</v>
      </c>
      <c r="H7211" s="2">
        <v>42965</v>
      </c>
      <c r="I7211">
        <v>4696.22</v>
      </c>
      <c r="J7211">
        <f t="shared" si="1012"/>
        <v>-1.8088179342915511E-3</v>
      </c>
      <c r="K7211">
        <f t="shared" si="1008"/>
        <v>-1.8582579342915511E-3</v>
      </c>
      <c r="L7211">
        <v>1.1431283946661457E-3</v>
      </c>
      <c r="N7211" s="2">
        <v>42965</v>
      </c>
      <c r="O7211">
        <v>72.489999999999995</v>
      </c>
      <c r="Q7211" s="2">
        <v>42965</v>
      </c>
      <c r="R7211">
        <v>111430.1</v>
      </c>
      <c r="S7211" s="8">
        <f t="shared" si="1013"/>
        <v>1.2426791551578553E-3</v>
      </c>
      <c r="T7211" s="9">
        <f t="shared" si="1009"/>
        <v>1.1932391551578553E-3</v>
      </c>
      <c r="U7211" s="3">
        <f>Sheet1!$B$17+Sheet1!$B$18*'Portfolio allocation'!K7211</f>
        <v>-1.6440417123834853E-3</v>
      </c>
      <c r="V7211" s="13">
        <f t="shared" si="1014"/>
        <v>2.8372808675413406E-3</v>
      </c>
      <c r="W7211" s="13"/>
      <c r="X7211" s="2">
        <v>42965</v>
      </c>
      <c r="Y7211">
        <v>133.4365</v>
      </c>
      <c r="AA7211" s="2">
        <v>42965</v>
      </c>
      <c r="AB7211">
        <v>2220.31</v>
      </c>
      <c r="AC7211">
        <f t="shared" si="1015"/>
        <v>-7.1058044897593931E-3</v>
      </c>
      <c r="AD7211">
        <f t="shared" si="1010"/>
        <v>-7.1551244897593933E-3</v>
      </c>
      <c r="AE7211">
        <f>Sheet2!$B$17+Sheet2!$B$18*'Portfolio allocation'!K7211</f>
        <v>-1.5990233522553158E-3</v>
      </c>
      <c r="AF7211">
        <f t="shared" si="1016"/>
        <v>-5.5561011375040775E-3</v>
      </c>
      <c r="AH7211" s="2">
        <v>42965</v>
      </c>
      <c r="AI7211">
        <v>2.194</v>
      </c>
      <c r="AJ7211">
        <v>1.2330000000000001</v>
      </c>
      <c r="AK7211">
        <v>1.1750499999999999</v>
      </c>
      <c r="AR7211" s="3"/>
    </row>
    <row r="7212" spans="1:44" hidden="1" outlineLevel="1" x14ac:dyDescent="0.2">
      <c r="A7212" s="2">
        <v>42968</v>
      </c>
      <c r="B7212">
        <v>13.19</v>
      </c>
      <c r="E7212" s="2">
        <v>42968</v>
      </c>
      <c r="F7212">
        <v>2428.37</v>
      </c>
      <c r="G7212">
        <f t="shared" si="1011"/>
        <v>1.1626229102676966E-3</v>
      </c>
      <c r="H7212" s="2">
        <v>42968</v>
      </c>
      <c r="I7212">
        <v>4701.82</v>
      </c>
      <c r="J7212">
        <f t="shared" si="1012"/>
        <v>1.1924483946661457E-3</v>
      </c>
      <c r="K7212">
        <f t="shared" si="1008"/>
        <v>1.1431283946661457E-3</v>
      </c>
      <c r="L7212">
        <v>9.9280676345754413E-3</v>
      </c>
      <c r="N7212" s="2">
        <v>42968</v>
      </c>
      <c r="O7212">
        <v>72.150000000000006</v>
      </c>
      <c r="Q7212" s="2">
        <v>42968</v>
      </c>
      <c r="R7212">
        <v>110907.4</v>
      </c>
      <c r="S7212" s="8">
        <f t="shared" si="1013"/>
        <v>-4.6908330872897919E-3</v>
      </c>
      <c r="T7212" s="9">
        <f t="shared" si="1009"/>
        <v>-4.7401530872897921E-3</v>
      </c>
      <c r="U7212" s="3">
        <f>Sheet1!$B$17+Sheet1!$B$18*'Portfolio allocation'!K7212</f>
        <v>1.7992247494417856E-3</v>
      </c>
      <c r="V7212" s="13">
        <f t="shared" si="1014"/>
        <v>-6.539377836731578E-3</v>
      </c>
      <c r="W7212" s="13"/>
      <c r="X7212" s="2">
        <v>42968</v>
      </c>
      <c r="Y7212">
        <v>134.03819999999999</v>
      </c>
      <c r="AA7212" s="2">
        <v>42968</v>
      </c>
      <c r="AB7212">
        <v>2230.3200000000002</v>
      </c>
      <c r="AC7212">
        <f t="shared" si="1015"/>
        <v>4.5083794605258465E-3</v>
      </c>
      <c r="AD7212">
        <f t="shared" si="1010"/>
        <v>4.4594594605258464E-3</v>
      </c>
      <c r="AE7212">
        <f>Sheet2!$B$17+Sheet2!$B$18*'Portfolio allocation'!K7212</f>
        <v>1.069885943744488E-3</v>
      </c>
      <c r="AF7212">
        <f t="shared" si="1016"/>
        <v>3.3895735167813585E-3</v>
      </c>
      <c r="AH7212" s="2">
        <v>42968</v>
      </c>
      <c r="AI7212">
        <v>2.1800000000000002</v>
      </c>
      <c r="AJ7212">
        <v>1.2230000000000001</v>
      </c>
      <c r="AK7212">
        <v>1.1817500000000001</v>
      </c>
      <c r="AR7212" s="3"/>
    </row>
    <row r="7213" spans="1:44" hidden="1" outlineLevel="1" x14ac:dyDescent="0.2">
      <c r="A7213" s="2">
        <v>42969</v>
      </c>
      <c r="B7213">
        <v>11.35</v>
      </c>
      <c r="E7213" s="2">
        <v>42969</v>
      </c>
      <c r="F7213">
        <v>2452.5100000000002</v>
      </c>
      <c r="G7213">
        <f t="shared" si="1011"/>
        <v>9.9408245036796128E-3</v>
      </c>
      <c r="H7213" s="2">
        <v>42969</v>
      </c>
      <c r="I7213">
        <v>4748.7299999999996</v>
      </c>
      <c r="J7213">
        <f t="shared" si="1012"/>
        <v>9.9769876345754405E-3</v>
      </c>
      <c r="K7213">
        <f t="shared" si="1008"/>
        <v>9.9280676345754413E-3</v>
      </c>
      <c r="L7213">
        <v>-3.4123244243406763E-3</v>
      </c>
      <c r="N7213" s="2">
        <v>42969</v>
      </c>
      <c r="O7213">
        <v>73.16</v>
      </c>
      <c r="Q7213" s="2">
        <v>42969</v>
      </c>
      <c r="R7213">
        <v>112460</v>
      </c>
      <c r="S7213" s="8">
        <f t="shared" si="1013"/>
        <v>1.3999065887398077E-2</v>
      </c>
      <c r="T7213" s="9">
        <f t="shared" si="1009"/>
        <v>1.3950145887398077E-2</v>
      </c>
      <c r="U7213" s="3">
        <f>Sheet1!$B$17+Sheet1!$B$18*'Portfolio allocation'!K7213</f>
        <v>1.1877529685433518E-2</v>
      </c>
      <c r="V7213" s="13">
        <f t="shared" si="1014"/>
        <v>2.072616201964559E-3</v>
      </c>
      <c r="W7213" s="13"/>
      <c r="X7213" s="2">
        <v>42969</v>
      </c>
      <c r="Y7213">
        <v>134.68770000000001</v>
      </c>
      <c r="AA7213" s="2">
        <v>42969</v>
      </c>
      <c r="AB7213">
        <v>2241.13</v>
      </c>
      <c r="AC7213">
        <f t="shared" si="1015"/>
        <v>4.8468381218838008E-3</v>
      </c>
      <c r="AD7213">
        <f t="shared" si="1010"/>
        <v>4.7975181218838005E-3</v>
      </c>
      <c r="AE7213">
        <f>Sheet2!$B$17+Sheet2!$B$18*'Portfolio allocation'!K7213</f>
        <v>8.8816780399421213E-3</v>
      </c>
      <c r="AF7213">
        <f t="shared" si="1016"/>
        <v>-4.0841599180583207E-3</v>
      </c>
      <c r="AH7213" s="2">
        <v>42969</v>
      </c>
      <c r="AI7213">
        <v>2.2149999999999999</v>
      </c>
      <c r="AJ7213">
        <v>1.2330000000000001</v>
      </c>
      <c r="AK7213">
        <v>1.17645</v>
      </c>
      <c r="AR7213" s="3"/>
    </row>
    <row r="7214" spans="1:44" hidden="1" outlineLevel="1" x14ac:dyDescent="0.2">
      <c r="A7214" s="2">
        <v>42970</v>
      </c>
      <c r="B7214">
        <v>12.25</v>
      </c>
      <c r="E7214" s="2">
        <v>42970</v>
      </c>
      <c r="F7214">
        <v>2444.04</v>
      </c>
      <c r="G7214">
        <f t="shared" si="1011"/>
        <v>-3.4536046743949278E-3</v>
      </c>
      <c r="H7214" s="2">
        <v>42970</v>
      </c>
      <c r="I7214">
        <v>4732.76</v>
      </c>
      <c r="J7214">
        <f t="shared" si="1012"/>
        <v>-3.3630044243406765E-3</v>
      </c>
      <c r="K7214">
        <f t="shared" si="1008"/>
        <v>-3.4123244243406763E-3</v>
      </c>
      <c r="L7214">
        <v>-2.1050028252437157E-3</v>
      </c>
      <c r="N7214" s="2">
        <v>42970</v>
      </c>
      <c r="O7214">
        <v>72.72</v>
      </c>
      <c r="Q7214" s="2">
        <v>42970</v>
      </c>
      <c r="R7214">
        <v>111783.6</v>
      </c>
      <c r="S7214" s="8">
        <f t="shared" si="1013"/>
        <v>-6.0145829628311942E-3</v>
      </c>
      <c r="T7214" s="9">
        <f t="shared" si="1009"/>
        <v>-6.0639029628311945E-3</v>
      </c>
      <c r="U7214" s="3">
        <f>Sheet1!$B$17+Sheet1!$B$18*'Portfolio allocation'!K7214</f>
        <v>-3.4269061750502937E-3</v>
      </c>
      <c r="V7214" s="13">
        <f t="shared" si="1014"/>
        <v>-2.6369967877809008E-3</v>
      </c>
      <c r="W7214" s="13"/>
      <c r="X7214" s="2">
        <v>42970</v>
      </c>
      <c r="Y7214">
        <v>135.7671</v>
      </c>
      <c r="AA7214" s="2">
        <v>42970</v>
      </c>
      <c r="AB7214">
        <v>2259.09</v>
      </c>
      <c r="AC7214">
        <f t="shared" si="1015"/>
        <v>8.0138144596699767E-3</v>
      </c>
      <c r="AD7214">
        <f t="shared" si="1010"/>
        <v>7.964694459669977E-3</v>
      </c>
      <c r="AE7214">
        <f>Sheet2!$B$17+Sheet2!$B$18*'Portfolio allocation'!K7214</f>
        <v>-2.9809389230289959E-3</v>
      </c>
      <c r="AF7214">
        <f t="shared" si="1016"/>
        <v>1.0945633382698973E-2</v>
      </c>
      <c r="AH7214" s="2">
        <v>42970</v>
      </c>
      <c r="AI7214">
        <v>2.1709999999999998</v>
      </c>
      <c r="AJ7214">
        <v>1.228</v>
      </c>
      <c r="AK7214">
        <v>1.1815</v>
      </c>
      <c r="AR7214" s="3"/>
    </row>
    <row r="7215" spans="1:44" hidden="1" outlineLevel="1" x14ac:dyDescent="0.2">
      <c r="A7215" s="2">
        <v>42971</v>
      </c>
      <c r="B7215">
        <v>12.23</v>
      </c>
      <c r="E7215" s="2">
        <v>42971</v>
      </c>
      <c r="F7215">
        <v>2438.9699999999998</v>
      </c>
      <c r="G7215">
        <f t="shared" si="1011"/>
        <v>-2.0744341336476069E-3</v>
      </c>
      <c r="H7215" s="2">
        <v>42971</v>
      </c>
      <c r="I7215">
        <v>4723.03</v>
      </c>
      <c r="J7215">
        <f t="shared" si="1012"/>
        <v>-2.0558828252437156E-3</v>
      </c>
      <c r="K7215">
        <f t="shared" si="1008"/>
        <v>-2.1050028252437157E-3</v>
      </c>
      <c r="L7215">
        <v>1.7354711526287086E-3</v>
      </c>
      <c r="N7215" s="2">
        <v>42971</v>
      </c>
      <c r="O7215">
        <v>72.69</v>
      </c>
      <c r="Q7215" s="2">
        <v>42971</v>
      </c>
      <c r="R7215">
        <v>111737.60000000001</v>
      </c>
      <c r="S7215" s="8">
        <f t="shared" si="1013"/>
        <v>-4.1150938062473053E-4</v>
      </c>
      <c r="T7215" s="9">
        <f t="shared" si="1009"/>
        <v>-4.6062938062473052E-4</v>
      </c>
      <c r="U7215" s="3">
        <f>Sheet1!$B$17+Sheet1!$B$18*'Portfolio allocation'!K7215</f>
        <v>-1.9271137046309376E-3</v>
      </c>
      <c r="V7215" s="13">
        <f t="shared" si="1014"/>
        <v>1.4664843240062072E-3</v>
      </c>
      <c r="W7215" s="13"/>
      <c r="X7215" s="2">
        <v>42971</v>
      </c>
      <c r="Y7215">
        <v>136.53120000000001</v>
      </c>
      <c r="AA7215" s="2">
        <v>42971</v>
      </c>
      <c r="AB7215">
        <v>2271.8000000000002</v>
      </c>
      <c r="AC7215">
        <f t="shared" si="1015"/>
        <v>5.6261592056978671E-3</v>
      </c>
      <c r="AD7215">
        <f t="shared" si="1010"/>
        <v>5.5767592056978673E-3</v>
      </c>
      <c r="AE7215">
        <f>Sheet2!$B$17+Sheet2!$B$18*'Portfolio allocation'!K7215</f>
        <v>-1.8184352043214853E-3</v>
      </c>
      <c r="AF7215">
        <f t="shared" si="1016"/>
        <v>7.3951944100193526E-3</v>
      </c>
      <c r="AH7215" s="2">
        <v>42971</v>
      </c>
      <c r="AI7215">
        <v>2.194</v>
      </c>
      <c r="AJ7215">
        <v>1.2350000000000001</v>
      </c>
      <c r="AK7215">
        <v>1.1805000000000001</v>
      </c>
      <c r="AR7215" s="3"/>
    </row>
    <row r="7216" spans="1:44" hidden="1" outlineLevel="1" x14ac:dyDescent="0.2">
      <c r="A7216" s="2">
        <v>42972</v>
      </c>
      <c r="B7216">
        <v>11.28</v>
      </c>
      <c r="E7216" s="2">
        <v>42972</v>
      </c>
      <c r="F7216">
        <v>2443.0500000000002</v>
      </c>
      <c r="G7216">
        <f t="shared" si="1011"/>
        <v>1.6728373042720346E-3</v>
      </c>
      <c r="H7216" s="2">
        <v>42972</v>
      </c>
      <c r="I7216">
        <v>4731.46</v>
      </c>
      <c r="J7216">
        <f t="shared" si="1012"/>
        <v>1.7848711526287087E-3</v>
      </c>
      <c r="K7216">
        <f t="shared" si="1008"/>
        <v>1.7354711526287086E-3</v>
      </c>
      <c r="L7216">
        <v>4.8117164528506943E-4</v>
      </c>
      <c r="N7216" s="2">
        <v>42972</v>
      </c>
      <c r="O7216">
        <v>72.819999999999993</v>
      </c>
      <c r="Q7216" s="2">
        <v>42972</v>
      </c>
      <c r="R7216">
        <v>111937.4</v>
      </c>
      <c r="S7216" s="8">
        <f t="shared" si="1013"/>
        <v>1.7881178761669503E-3</v>
      </c>
      <c r="T7216" s="9">
        <f t="shared" si="1009"/>
        <v>1.7387178761669503E-3</v>
      </c>
      <c r="U7216" s="3">
        <f>Sheet1!$B$17+Sheet1!$B$18*'Portfolio allocation'!K7216</f>
        <v>2.4787753733382682E-3</v>
      </c>
      <c r="V7216" s="13">
        <f t="shared" si="1014"/>
        <v>-7.4005749717131791E-4</v>
      </c>
      <c r="W7216" s="13"/>
      <c r="X7216" s="2">
        <v>42972</v>
      </c>
      <c r="Y7216">
        <v>137.2953</v>
      </c>
      <c r="AA7216" s="2">
        <v>42972</v>
      </c>
      <c r="AB7216">
        <v>2284.52</v>
      </c>
      <c r="AC7216">
        <f t="shared" si="1015"/>
        <v>5.599084426445966E-3</v>
      </c>
      <c r="AD7216">
        <f t="shared" si="1010"/>
        <v>5.5497644264459658E-3</v>
      </c>
      <c r="AE7216">
        <f>Sheet2!$B$17+Sheet2!$B$18*'Portfolio allocation'!K7216</f>
        <v>1.59661223615532E-3</v>
      </c>
      <c r="AF7216">
        <f t="shared" si="1016"/>
        <v>3.9531521902906458E-3</v>
      </c>
      <c r="AH7216" s="2">
        <v>42972</v>
      </c>
      <c r="AI7216">
        <v>2.1709999999999998</v>
      </c>
      <c r="AJ7216">
        <v>1.2330000000000001</v>
      </c>
      <c r="AK7216">
        <v>1.1872</v>
      </c>
      <c r="AR7216" s="3"/>
    </row>
    <row r="7217" spans="1:44" hidden="1" outlineLevel="1" x14ac:dyDescent="0.2">
      <c r="A7217" s="2">
        <v>42975</v>
      </c>
      <c r="B7217">
        <v>11.32</v>
      </c>
      <c r="E7217" s="2">
        <v>42975</v>
      </c>
      <c r="F7217">
        <v>2444.2399999999998</v>
      </c>
      <c r="G7217">
        <f t="shared" si="1011"/>
        <v>4.8709604797259054E-4</v>
      </c>
      <c r="H7217" s="2">
        <v>42975</v>
      </c>
      <c r="I7217">
        <v>4733.97</v>
      </c>
      <c r="J7217">
        <f t="shared" si="1012"/>
        <v>5.3049164528506942E-4</v>
      </c>
      <c r="K7217">
        <f t="shared" si="1008"/>
        <v>4.8117164528506943E-4</v>
      </c>
      <c r="L7217">
        <v>9.3274224500774789E-4</v>
      </c>
      <c r="N7217" s="2">
        <v>42975</v>
      </c>
      <c r="O7217">
        <v>72.83</v>
      </c>
      <c r="Q7217" s="2">
        <v>42975</v>
      </c>
      <c r="R7217">
        <v>111952.8</v>
      </c>
      <c r="S7217" s="8">
        <f t="shared" si="1013"/>
        <v>1.3757689565774278E-4</v>
      </c>
      <c r="T7217" s="9">
        <f t="shared" si="1009"/>
        <v>8.8256895657742786E-5</v>
      </c>
      <c r="U7217" s="3">
        <f>Sheet1!$B$17+Sheet1!$B$18*'Portfolio allocation'!K7217</f>
        <v>1.0398111903368252E-3</v>
      </c>
      <c r="V7217" s="13">
        <f t="shared" si="1014"/>
        <v>-9.5155429467908242E-4</v>
      </c>
      <c r="W7217" s="13"/>
      <c r="X7217" s="2">
        <v>42975</v>
      </c>
      <c r="Y7217">
        <v>136.12049999999999</v>
      </c>
      <c r="AA7217" s="2">
        <v>42975</v>
      </c>
      <c r="AB7217">
        <v>2264.9699999999998</v>
      </c>
      <c r="AC7217">
        <f t="shared" si="1015"/>
        <v>-8.5575963440898128E-3</v>
      </c>
      <c r="AD7217">
        <f t="shared" si="1010"/>
        <v>-8.6071163440898137E-3</v>
      </c>
      <c r="AE7217">
        <f>Sheet2!$B$17+Sheet2!$B$18*'Portfolio allocation'!K7217</f>
        <v>4.8125711415076595E-4</v>
      </c>
      <c r="AF7217">
        <f t="shared" si="1016"/>
        <v>-9.0883734582405794E-3</v>
      </c>
      <c r="AH7217" s="2">
        <v>42975</v>
      </c>
      <c r="AI7217">
        <v>2.1589999999999998</v>
      </c>
      <c r="AJ7217">
        <v>1.238</v>
      </c>
      <c r="AK7217">
        <v>1.1955499999999999</v>
      </c>
      <c r="AR7217" s="3"/>
    </row>
    <row r="7218" spans="1:44" hidden="1" outlineLevel="1" x14ac:dyDescent="0.2">
      <c r="A7218" s="2">
        <v>42976</v>
      </c>
      <c r="B7218">
        <v>11.7</v>
      </c>
      <c r="E7218" s="2">
        <v>42976</v>
      </c>
      <c r="F7218">
        <v>2446.3000000000002</v>
      </c>
      <c r="G7218">
        <f t="shared" si="1011"/>
        <v>8.4279776126749972E-4</v>
      </c>
      <c r="H7218" s="2">
        <v>42976</v>
      </c>
      <c r="I7218">
        <v>4738.62</v>
      </c>
      <c r="J7218">
        <f t="shared" si="1012"/>
        <v>9.8226224500774784E-4</v>
      </c>
      <c r="K7218">
        <f t="shared" si="1008"/>
        <v>9.3274224500774789E-4</v>
      </c>
      <c r="L7218">
        <v>4.8257569778544021E-3</v>
      </c>
      <c r="N7218" s="2">
        <v>42976</v>
      </c>
      <c r="O7218">
        <v>73.05</v>
      </c>
      <c r="Q7218" s="2">
        <v>42976</v>
      </c>
      <c r="R7218">
        <v>112290.9</v>
      </c>
      <c r="S7218" s="8">
        <f t="shared" si="1013"/>
        <v>3.020022723862148E-3</v>
      </c>
      <c r="T7218" s="9">
        <f t="shared" si="1009"/>
        <v>2.970502723862148E-3</v>
      </c>
      <c r="U7218" s="3">
        <f>Sheet1!$B$17+Sheet1!$B$18*'Portfolio allocation'!K7218</f>
        <v>1.5578644266595852E-3</v>
      </c>
      <c r="V7218" s="13">
        <f t="shared" si="1014"/>
        <v>1.4126382972025628E-3</v>
      </c>
      <c r="W7218" s="13"/>
      <c r="X7218" s="2">
        <v>42976</v>
      </c>
      <c r="Y7218">
        <v>136.72219999999999</v>
      </c>
      <c r="AA7218" s="2">
        <v>42976</v>
      </c>
      <c r="AB7218">
        <v>2274.98</v>
      </c>
      <c r="AC7218">
        <f t="shared" si="1015"/>
        <v>4.4194845847849162E-3</v>
      </c>
      <c r="AD7218">
        <f t="shared" si="1010"/>
        <v>4.3704045847849163E-3</v>
      </c>
      <c r="AE7218">
        <f>Sheet2!$B$17+Sheet2!$B$18*'Portfolio allocation'!K7218</f>
        <v>8.828052120321199E-4</v>
      </c>
      <c r="AF7218">
        <f t="shared" si="1016"/>
        <v>3.4875993727527966E-3</v>
      </c>
      <c r="AH7218" s="2">
        <v>42976</v>
      </c>
      <c r="AI7218">
        <v>2.1360000000000001</v>
      </c>
      <c r="AJ7218">
        <v>1.2270000000000001</v>
      </c>
      <c r="AK7218">
        <v>1.2025999999999999</v>
      </c>
      <c r="AR7218" s="3"/>
    </row>
    <row r="7219" spans="1:44" hidden="1" outlineLevel="1" x14ac:dyDescent="0.2">
      <c r="A7219" s="2">
        <v>42977</v>
      </c>
      <c r="B7219">
        <v>11.22</v>
      </c>
      <c r="E7219" s="2">
        <v>42977</v>
      </c>
      <c r="F7219">
        <v>2457.59</v>
      </c>
      <c r="G7219">
        <f t="shared" si="1011"/>
        <v>4.6151330580876948E-3</v>
      </c>
      <c r="H7219" s="2">
        <v>42977</v>
      </c>
      <c r="I7219">
        <v>4761.72</v>
      </c>
      <c r="J7219">
        <f t="shared" si="1012"/>
        <v>4.8748369778544021E-3</v>
      </c>
      <c r="K7219">
        <f t="shared" si="1008"/>
        <v>4.8257569778544021E-3</v>
      </c>
      <c r="L7219">
        <v>5.7176237527617182E-3</v>
      </c>
      <c r="N7219" s="2">
        <v>42977</v>
      </c>
      <c r="O7219">
        <v>74.010000000000005</v>
      </c>
      <c r="Q7219" s="2">
        <v>42977</v>
      </c>
      <c r="R7219">
        <v>113766.6</v>
      </c>
      <c r="S7219" s="8">
        <f t="shared" si="1013"/>
        <v>1.3141759483626947E-2</v>
      </c>
      <c r="T7219" s="9">
        <f t="shared" si="1009"/>
        <v>1.3092679483626947E-2</v>
      </c>
      <c r="U7219" s="3">
        <f>Sheet1!$B$17+Sheet1!$B$18*'Portfolio allocation'!K7219</f>
        <v>6.0240295902950335E-3</v>
      </c>
      <c r="V7219" s="13">
        <f t="shared" si="1014"/>
        <v>7.0686498933319134E-3</v>
      </c>
      <c r="W7219" s="13"/>
      <c r="X7219" s="2">
        <v>42977</v>
      </c>
      <c r="Y7219">
        <v>136.16820000000001</v>
      </c>
      <c r="AA7219" s="2">
        <v>42977</v>
      </c>
      <c r="AB7219">
        <v>2265.7600000000002</v>
      </c>
      <c r="AC7219">
        <f t="shared" si="1015"/>
        <v>-4.0527828816077083E-3</v>
      </c>
      <c r="AD7219">
        <f t="shared" si="1010"/>
        <v>-4.1019828816077084E-3</v>
      </c>
      <c r="AE7219">
        <f>Sheet2!$B$17+Sheet2!$B$18*'Portfolio allocation'!K7219</f>
        <v>4.3445732322679011E-3</v>
      </c>
      <c r="AF7219">
        <f t="shared" si="1016"/>
        <v>-8.4465561138756095E-3</v>
      </c>
      <c r="AH7219" s="2">
        <v>42977</v>
      </c>
      <c r="AI7219">
        <v>2.145</v>
      </c>
      <c r="AJ7219">
        <v>1.23</v>
      </c>
      <c r="AK7219">
        <v>1.1915500000000001</v>
      </c>
      <c r="AR7219" s="3"/>
    </row>
    <row r="7220" spans="1:44" hidden="1" outlineLevel="1" x14ac:dyDescent="0.2">
      <c r="A7220" s="2">
        <v>42978</v>
      </c>
      <c r="B7220">
        <v>10.59</v>
      </c>
      <c r="E7220" s="2">
        <v>42978</v>
      </c>
      <c r="F7220">
        <v>2471.65</v>
      </c>
      <c r="G7220">
        <f t="shared" si="1011"/>
        <v>5.721051924853171E-3</v>
      </c>
      <c r="H7220" s="2">
        <v>42978</v>
      </c>
      <c r="I7220">
        <v>4789.18</v>
      </c>
      <c r="J7220">
        <f t="shared" si="1012"/>
        <v>5.7668237527617183E-3</v>
      </c>
      <c r="K7220">
        <f t="shared" si="1008"/>
        <v>5.7176237527617182E-3</v>
      </c>
      <c r="L7220">
        <v>1.9993673614271058E-3</v>
      </c>
      <c r="N7220" s="2">
        <v>42978</v>
      </c>
      <c r="O7220">
        <v>74.77</v>
      </c>
      <c r="Q7220" s="2">
        <v>42978</v>
      </c>
      <c r="R7220">
        <v>114934.9</v>
      </c>
      <c r="S7220" s="8">
        <f t="shared" si="1013"/>
        <v>1.0269270594357227E-2</v>
      </c>
      <c r="T7220" s="9">
        <f t="shared" si="1009"/>
        <v>1.0220070594357228E-2</v>
      </c>
      <c r="U7220" s="3">
        <f>Sheet1!$B$17+Sheet1!$B$18*'Portfolio allocation'!K7220</f>
        <v>7.0472017573785985E-3</v>
      </c>
      <c r="V7220" s="13">
        <f t="shared" si="1014"/>
        <v>3.1728688369786293E-3</v>
      </c>
      <c r="W7220" s="13"/>
      <c r="X7220" s="2">
        <v>42978</v>
      </c>
      <c r="Y7220">
        <v>136.6172</v>
      </c>
      <c r="AA7220" s="2">
        <v>42978</v>
      </c>
      <c r="AB7220">
        <v>2273.23</v>
      </c>
      <c r="AC7220">
        <f t="shared" si="1015"/>
        <v>3.296906998093263E-3</v>
      </c>
      <c r="AD7220">
        <f t="shared" si="1010"/>
        <v>3.247906998093263E-3</v>
      </c>
      <c r="AE7220">
        <f>Sheet2!$B$17+Sheet2!$B$18*'Portfolio allocation'!K7220</f>
        <v>5.1376439220947989E-3</v>
      </c>
      <c r="AF7220">
        <f t="shared" si="1016"/>
        <v>-1.8897369240015358E-3</v>
      </c>
      <c r="AH7220" s="2">
        <v>42978</v>
      </c>
      <c r="AI7220">
        <v>2.1219999999999999</v>
      </c>
      <c r="AJ7220">
        <v>1.2250000000000001</v>
      </c>
      <c r="AK7220">
        <v>1.1889000000000001</v>
      </c>
      <c r="AR7220" s="3"/>
    </row>
    <row r="7221" spans="1:44" hidden="1" outlineLevel="1" x14ac:dyDescent="0.2">
      <c r="A7221" s="2">
        <v>42979</v>
      </c>
      <c r="B7221">
        <v>10.130000000000001</v>
      </c>
      <c r="E7221" s="2">
        <v>42979</v>
      </c>
      <c r="F7221">
        <v>2476.5500000000002</v>
      </c>
      <c r="G7221">
        <f t="shared" si="1011"/>
        <v>1.9824813383773066E-3</v>
      </c>
      <c r="H7221" s="2">
        <v>42979</v>
      </c>
      <c r="I7221">
        <v>4798.99</v>
      </c>
      <c r="J7221">
        <f t="shared" si="1012"/>
        <v>2.0483673614271058E-3</v>
      </c>
      <c r="K7221">
        <f t="shared" si="1008"/>
        <v>1.9993673614271058E-3</v>
      </c>
      <c r="L7221">
        <v>-4.9199999999999997E-5</v>
      </c>
      <c r="N7221" s="2">
        <v>42979</v>
      </c>
      <c r="O7221">
        <v>73.94</v>
      </c>
      <c r="Q7221" s="2">
        <v>42979</v>
      </c>
      <c r="R7221">
        <v>113659</v>
      </c>
      <c r="S7221" s="8">
        <f t="shared" si="1013"/>
        <v>-1.1101066777801982E-2</v>
      </c>
      <c r="T7221" s="9">
        <f t="shared" si="1009"/>
        <v>-1.1150066777801983E-2</v>
      </c>
      <c r="U7221" s="3">
        <f>Sheet1!$B$17+Sheet1!$B$18*'Portfolio allocation'!K7221</f>
        <v>2.7815237920911172E-3</v>
      </c>
      <c r="V7221" s="13">
        <f t="shared" si="1014"/>
        <v>-1.39315905698931E-2</v>
      </c>
      <c r="W7221" s="13"/>
      <c r="X7221" s="2">
        <v>42979</v>
      </c>
      <c r="Y7221">
        <v>137.62010000000001</v>
      </c>
      <c r="AA7221" s="2">
        <v>42979</v>
      </c>
      <c r="AB7221">
        <v>2289.92</v>
      </c>
      <c r="AC7221">
        <f t="shared" si="1015"/>
        <v>7.3419759549187003E-3</v>
      </c>
      <c r="AD7221">
        <f t="shared" si="1010"/>
        <v>7.2927759549187001E-3</v>
      </c>
      <c r="AE7221">
        <f>Sheet2!$B$17+Sheet2!$B$18*'Portfolio allocation'!K7221</f>
        <v>1.8312754776200527E-3</v>
      </c>
      <c r="AF7221">
        <f t="shared" si="1016"/>
        <v>5.4615004772986479E-3</v>
      </c>
      <c r="AH7221" s="2">
        <v>42979</v>
      </c>
      <c r="AI7221">
        <v>2.157</v>
      </c>
      <c r="AJ7221">
        <v>1.23</v>
      </c>
      <c r="AK7221">
        <v>1.1879</v>
      </c>
      <c r="AR7221" s="3"/>
    </row>
    <row r="7222" spans="1:44" hidden="1" outlineLevel="1" x14ac:dyDescent="0.2">
      <c r="A7222" s="2">
        <v>42982</v>
      </c>
      <c r="B7222">
        <v>10.130000000000001</v>
      </c>
      <c r="E7222" s="2">
        <v>42982</v>
      </c>
      <c r="F7222">
        <v>2476.5500000000002</v>
      </c>
      <c r="G7222">
        <f t="shared" si="1011"/>
        <v>0</v>
      </c>
      <c r="H7222" s="2">
        <v>42982</v>
      </c>
      <c r="I7222">
        <v>4798.99</v>
      </c>
      <c r="J7222">
        <f t="shared" si="1012"/>
        <v>0</v>
      </c>
      <c r="K7222">
        <f t="shared" si="1008"/>
        <v>-4.9199999999999997E-5</v>
      </c>
      <c r="L7222">
        <v>-7.6007889801811565E-3</v>
      </c>
      <c r="N7222" s="2">
        <v>42982</v>
      </c>
      <c r="O7222">
        <v>73.94</v>
      </c>
      <c r="Q7222" s="2">
        <v>42982</v>
      </c>
      <c r="R7222">
        <v>113659</v>
      </c>
      <c r="S7222" s="8">
        <f t="shared" si="1013"/>
        <v>0</v>
      </c>
      <c r="T7222" s="9">
        <f t="shared" si="1009"/>
        <v>-4.9200000000000003E-5</v>
      </c>
      <c r="U7222" s="3">
        <f>Sheet1!$B$17+Sheet1!$B$18*'Portfolio allocation'!K7222</f>
        <v>4.3135539746081634E-4</v>
      </c>
      <c r="V7222" s="13">
        <f t="shared" si="1014"/>
        <v>-4.8055539746081634E-4</v>
      </c>
      <c r="W7222" s="13"/>
      <c r="X7222" s="2">
        <v>42982</v>
      </c>
      <c r="Y7222">
        <v>137.62010000000001</v>
      </c>
      <c r="AA7222" s="2">
        <v>42982</v>
      </c>
      <c r="AB7222">
        <v>2289.92</v>
      </c>
      <c r="AC7222">
        <f t="shared" si="1015"/>
        <v>0</v>
      </c>
      <c r="AD7222">
        <f t="shared" si="1010"/>
        <v>-4.9199999999999997E-5</v>
      </c>
      <c r="AE7222">
        <f>Sheet2!$B$17+Sheet2!$B$18*'Portfolio allocation'!K7222</f>
        <v>9.63711615883696E-6</v>
      </c>
      <c r="AF7222">
        <f t="shared" si="1016"/>
        <v>-5.8837116158836957E-5</v>
      </c>
      <c r="AH7222" s="2">
        <v>42982</v>
      </c>
      <c r="AI7222">
        <v>2.157</v>
      </c>
      <c r="AJ7222">
        <v>1.23</v>
      </c>
      <c r="AK7222">
        <v>1.1912</v>
      </c>
      <c r="AR7222" s="3"/>
    </row>
    <row r="7223" spans="1:44" hidden="1" outlineLevel="1" x14ac:dyDescent="0.2">
      <c r="A7223" s="2">
        <v>42983</v>
      </c>
      <c r="B7223">
        <v>12.23</v>
      </c>
      <c r="E7223" s="2">
        <v>42983</v>
      </c>
      <c r="F7223">
        <v>2457.85</v>
      </c>
      <c r="G7223">
        <f t="shared" si="1011"/>
        <v>-7.5508267549616592E-3</v>
      </c>
      <c r="H7223" s="2">
        <v>42983</v>
      </c>
      <c r="I7223">
        <v>4762.75</v>
      </c>
      <c r="J7223">
        <f t="shared" si="1012"/>
        <v>-7.5515889801811564E-3</v>
      </c>
      <c r="K7223">
        <f t="shared" si="1008"/>
        <v>-7.6007889801811565E-3</v>
      </c>
      <c r="L7223">
        <v>3.0880432103300316E-3</v>
      </c>
      <c r="N7223" s="2">
        <v>42983</v>
      </c>
      <c r="O7223">
        <v>73.61</v>
      </c>
      <c r="Q7223" s="2">
        <v>42983</v>
      </c>
      <c r="R7223">
        <v>113151.8</v>
      </c>
      <c r="S7223" s="8">
        <f t="shared" si="1013"/>
        <v>-4.4624710757616981E-3</v>
      </c>
      <c r="T7223" s="9">
        <f t="shared" si="1009"/>
        <v>-4.5116710757616982E-3</v>
      </c>
      <c r="U7223" s="3">
        <f>Sheet1!$B$17+Sheet1!$B$18*'Portfolio allocation'!K7223</f>
        <v>-8.2320188633185146E-3</v>
      </c>
      <c r="V7223" s="13">
        <f t="shared" si="1014"/>
        <v>3.7203477875568164E-3</v>
      </c>
      <c r="W7223" s="13"/>
      <c r="X7223" s="2">
        <v>42983</v>
      </c>
      <c r="Y7223">
        <v>136.6267</v>
      </c>
      <c r="AA7223" s="2">
        <v>42983</v>
      </c>
      <c r="AB7223">
        <v>2273.39</v>
      </c>
      <c r="AC7223">
        <f t="shared" si="1015"/>
        <v>-7.2185927892678414E-3</v>
      </c>
      <c r="AD7223">
        <f t="shared" si="1010"/>
        <v>-7.2673927892678413E-3</v>
      </c>
      <c r="AE7223">
        <f>Sheet2!$B$17+Sheet2!$B$18*'Portfolio allocation'!K7223</f>
        <v>-6.7054284634775908E-3</v>
      </c>
      <c r="AF7223">
        <f t="shared" si="1016"/>
        <v>-5.6196432579025055E-4</v>
      </c>
      <c r="AH7223" s="2">
        <v>42983</v>
      </c>
      <c r="AI7223">
        <v>2.0699999999999998</v>
      </c>
      <c r="AJ7223">
        <v>1.22</v>
      </c>
      <c r="AK7223">
        <v>1.19225</v>
      </c>
      <c r="AR7223" s="3"/>
    </row>
    <row r="7224" spans="1:44" hidden="1" outlineLevel="1" x14ac:dyDescent="0.2">
      <c r="A7224" s="2">
        <v>42984</v>
      </c>
      <c r="B7224">
        <v>11.63</v>
      </c>
      <c r="E7224" s="2">
        <v>42984</v>
      </c>
      <c r="F7224">
        <v>2465.54</v>
      </c>
      <c r="G7224">
        <f t="shared" si="1011"/>
        <v>3.128750737433128E-3</v>
      </c>
      <c r="H7224" s="2">
        <v>42984</v>
      </c>
      <c r="I7224">
        <v>4777.6899999999996</v>
      </c>
      <c r="J7224">
        <f t="shared" si="1012"/>
        <v>3.1368432103300314E-3</v>
      </c>
      <c r="K7224">
        <f t="shared" si="1008"/>
        <v>3.0880432103300316E-3</v>
      </c>
      <c r="L7224">
        <v>7.134810339455371E-7</v>
      </c>
      <c r="N7224" s="2">
        <v>42984</v>
      </c>
      <c r="O7224">
        <v>73.400000000000006</v>
      </c>
      <c r="Q7224" s="2">
        <v>42984</v>
      </c>
      <c r="R7224">
        <v>112828.9</v>
      </c>
      <c r="S7224" s="8">
        <f t="shared" si="1013"/>
        <v>-2.8536885847154636E-3</v>
      </c>
      <c r="T7224" s="9">
        <f t="shared" si="1009"/>
        <v>-2.9024885847154635E-3</v>
      </c>
      <c r="U7224" s="3">
        <f>Sheet1!$B$17+Sheet1!$B$18*'Portfolio allocation'!K7224</f>
        <v>4.0304803166676759E-3</v>
      </c>
      <c r="V7224" s="13">
        <f t="shared" si="1014"/>
        <v>-6.9329689013831394E-3</v>
      </c>
      <c r="W7224" s="13"/>
      <c r="X7224" s="2">
        <v>42984</v>
      </c>
      <c r="Y7224">
        <v>137.37180000000001</v>
      </c>
      <c r="AA7224" s="2">
        <v>42984</v>
      </c>
      <c r="AB7224">
        <v>2285.79</v>
      </c>
      <c r="AC7224">
        <f t="shared" si="1015"/>
        <v>5.4544094941915144E-3</v>
      </c>
      <c r="AD7224">
        <f t="shared" si="1010"/>
        <v>5.4048894941915145E-3</v>
      </c>
      <c r="AE7224">
        <f>Sheet2!$B$17+Sheet2!$B$18*'Portfolio allocation'!K7224</f>
        <v>2.7993538170974393E-3</v>
      </c>
      <c r="AF7224">
        <f t="shared" si="1016"/>
        <v>2.6055356770940752E-3</v>
      </c>
      <c r="AH7224" s="2">
        <v>42984</v>
      </c>
      <c r="AI7224">
        <v>2.1059999999999999</v>
      </c>
      <c r="AJ7224">
        <v>1.238</v>
      </c>
      <c r="AK7224">
        <v>1.1938</v>
      </c>
      <c r="AR7224" s="3"/>
    </row>
    <row r="7225" spans="1:44" hidden="1" outlineLevel="1" x14ac:dyDescent="0.2">
      <c r="A7225" s="2">
        <v>42985</v>
      </c>
      <c r="B7225">
        <v>11.55</v>
      </c>
      <c r="E7225" s="2">
        <v>42985</v>
      </c>
      <c r="F7225">
        <v>2465.1</v>
      </c>
      <c r="G7225">
        <f t="shared" si="1011"/>
        <v>-1.7845989113951521E-4</v>
      </c>
      <c r="H7225" s="2">
        <v>42985</v>
      </c>
      <c r="I7225">
        <v>4777.93</v>
      </c>
      <c r="J7225">
        <f t="shared" si="1012"/>
        <v>5.0233481033945537E-5</v>
      </c>
      <c r="K7225">
        <f t="shared" si="1008"/>
        <v>7.134810339455371E-7</v>
      </c>
      <c r="L7225">
        <v>-1.4947129921116624E-3</v>
      </c>
      <c r="N7225" s="2">
        <v>42985</v>
      </c>
      <c r="O7225">
        <v>74.34</v>
      </c>
      <c r="Q7225" s="2">
        <v>42985</v>
      </c>
      <c r="R7225">
        <v>114273.9</v>
      </c>
      <c r="S7225" s="8">
        <f t="shared" si="1013"/>
        <v>1.2807002461248773E-2</v>
      </c>
      <c r="T7225" s="9">
        <f t="shared" si="1009"/>
        <v>1.2757482461248772E-2</v>
      </c>
      <c r="U7225" s="3">
        <f>Sheet1!$B$17+Sheet1!$B$18*'Portfolio allocation'!K7225</f>
        <v>4.8861740787878901E-4</v>
      </c>
      <c r="V7225" s="13">
        <f t="shared" si="1014"/>
        <v>1.2268865053369984E-2</v>
      </c>
      <c r="W7225" s="13"/>
      <c r="X7225" s="2">
        <v>42985</v>
      </c>
      <c r="Y7225">
        <v>136.49299999999999</v>
      </c>
      <c r="AA7225" s="2">
        <v>42985</v>
      </c>
      <c r="AB7225">
        <v>2271.17</v>
      </c>
      <c r="AC7225">
        <f t="shared" si="1015"/>
        <v>-6.396038131236903E-3</v>
      </c>
      <c r="AD7225">
        <f t="shared" si="1010"/>
        <v>-6.4445181312369031E-3</v>
      </c>
      <c r="AE7225">
        <f>Sheet2!$B$17+Sheet2!$B$18*'Portfolio allocation'!K7225</f>
        <v>5.4021456902292351E-5</v>
      </c>
      <c r="AF7225">
        <f t="shared" si="1016"/>
        <v>-6.4985395881391956E-3</v>
      </c>
      <c r="AH7225" s="2">
        <v>42985</v>
      </c>
      <c r="AI7225">
        <v>2.0609999999999999</v>
      </c>
      <c r="AJ7225">
        <v>1.212</v>
      </c>
      <c r="AK7225">
        <v>1.20075</v>
      </c>
      <c r="AR7225" s="3"/>
    </row>
    <row r="7226" spans="1:44" hidden="1" outlineLevel="1" x14ac:dyDescent="0.2">
      <c r="A7226" s="2">
        <v>42986</v>
      </c>
      <c r="B7226">
        <v>12.12</v>
      </c>
      <c r="E7226" s="2">
        <v>42986</v>
      </c>
      <c r="F7226">
        <v>2461.4299999999998</v>
      </c>
      <c r="G7226">
        <f t="shared" si="1011"/>
        <v>-1.488783416494277E-3</v>
      </c>
      <c r="H7226" s="2">
        <v>42986</v>
      </c>
      <c r="I7226">
        <v>4771.0200000000004</v>
      </c>
      <c r="J7226">
        <f t="shared" si="1012"/>
        <v>-1.4462329921116623E-3</v>
      </c>
      <c r="K7226">
        <f t="shared" si="1008"/>
        <v>-1.4947129921116624E-3</v>
      </c>
      <c r="L7226">
        <v>1.0804665139278437E-2</v>
      </c>
      <c r="N7226" s="2">
        <v>42986</v>
      </c>
      <c r="O7226">
        <v>73.98</v>
      </c>
      <c r="Q7226" s="2">
        <v>42986</v>
      </c>
      <c r="R7226">
        <v>113720.5</v>
      </c>
      <c r="S7226" s="8">
        <f t="shared" si="1013"/>
        <v>-4.8427506193452485E-3</v>
      </c>
      <c r="T7226" s="9">
        <f t="shared" si="1009"/>
        <v>-4.8912306193452486E-3</v>
      </c>
      <c r="U7226" s="3">
        <f>Sheet1!$B$17+Sheet1!$B$18*'Portfolio allocation'!K7226</f>
        <v>-1.2269737412606446E-3</v>
      </c>
      <c r="V7226" s="13">
        <f t="shared" si="1014"/>
        <v>-3.664256878084604E-3</v>
      </c>
      <c r="W7226" s="13"/>
      <c r="X7226" s="2">
        <v>42986</v>
      </c>
      <c r="Y7226">
        <v>136.06319999999999</v>
      </c>
      <c r="AA7226" s="2">
        <v>42986</v>
      </c>
      <c r="AB7226">
        <v>2264.02</v>
      </c>
      <c r="AC7226">
        <f t="shared" si="1015"/>
        <v>-3.1481571172568001E-3</v>
      </c>
      <c r="AD7226">
        <f t="shared" si="1010"/>
        <v>-3.1965171172568E-3</v>
      </c>
      <c r="AE7226">
        <f>Sheet2!$B$17+Sheet2!$B$18*'Portfolio allocation'!K7226</f>
        <v>-1.2757499147986436E-3</v>
      </c>
      <c r="AF7226">
        <f t="shared" si="1016"/>
        <v>-1.9207672024581565E-3</v>
      </c>
      <c r="AH7226" s="2">
        <v>42986</v>
      </c>
      <c r="AI7226">
        <v>2.0609999999999999</v>
      </c>
      <c r="AJ7226">
        <v>1.2090000000000001</v>
      </c>
      <c r="AK7226">
        <v>1.2020500000000001</v>
      </c>
      <c r="AR7226" s="3"/>
    </row>
    <row r="7227" spans="1:44" hidden="1" outlineLevel="1" x14ac:dyDescent="0.2">
      <c r="A7227" s="2">
        <v>42989</v>
      </c>
      <c r="B7227">
        <v>10.73</v>
      </c>
      <c r="E7227" s="2">
        <v>42989</v>
      </c>
      <c r="F7227">
        <v>2488.11</v>
      </c>
      <c r="G7227">
        <f t="shared" si="1011"/>
        <v>1.0839227603466339E-2</v>
      </c>
      <c r="H7227" s="2">
        <v>42989</v>
      </c>
      <c r="I7227">
        <v>4822.8</v>
      </c>
      <c r="J7227">
        <f t="shared" si="1012"/>
        <v>1.0853025139278438E-2</v>
      </c>
      <c r="K7227">
        <f t="shared" si="1008"/>
        <v>1.0804665139278437E-2</v>
      </c>
      <c r="L7227">
        <v>3.3740425512150244E-3</v>
      </c>
      <c r="N7227" s="2">
        <v>42989</v>
      </c>
      <c r="O7227">
        <v>74.760000000000005</v>
      </c>
      <c r="Q7227" s="2">
        <v>42989</v>
      </c>
      <c r="R7227">
        <v>114919.5</v>
      </c>
      <c r="S7227" s="8">
        <f t="shared" si="1013"/>
        <v>1.0543393671325729E-2</v>
      </c>
      <c r="T7227" s="9">
        <f t="shared" si="1009"/>
        <v>1.0495033671325728E-2</v>
      </c>
      <c r="U7227" s="3">
        <f>Sheet1!$B$17+Sheet1!$B$18*'Portfolio allocation'!K7227</f>
        <v>1.2883184558763919E-2</v>
      </c>
      <c r="V7227" s="13">
        <f t="shared" si="1014"/>
        <v>-2.388150887438191E-3</v>
      </c>
      <c r="W7227" s="13"/>
      <c r="X7227" s="2">
        <v>42989</v>
      </c>
      <c r="Y7227">
        <v>138.36510000000001</v>
      </c>
      <c r="AA7227" s="2">
        <v>42989</v>
      </c>
      <c r="AB7227">
        <v>2302.3200000000002</v>
      </c>
      <c r="AC7227">
        <f t="shared" si="1015"/>
        <v>1.6916811688942657E-2</v>
      </c>
      <c r="AD7227">
        <f t="shared" si="1010"/>
        <v>1.6867531688942658E-2</v>
      </c>
      <c r="AE7227">
        <f>Sheet2!$B$17+Sheet2!$B$18*'Portfolio allocation'!K7227</f>
        <v>9.6611709051490236E-3</v>
      </c>
      <c r="AF7227">
        <f t="shared" si="1016"/>
        <v>7.2063607837936344E-3</v>
      </c>
      <c r="AH7227" s="2">
        <v>42989</v>
      </c>
      <c r="AI7227">
        <v>2.125</v>
      </c>
      <c r="AJ7227">
        <v>1.232</v>
      </c>
      <c r="AK7227">
        <v>1.19835</v>
      </c>
      <c r="AR7227" s="3"/>
    </row>
    <row r="7228" spans="1:44" hidden="1" outlineLevel="1" x14ac:dyDescent="0.2">
      <c r="A7228" s="2">
        <v>42990</v>
      </c>
      <c r="B7228">
        <v>10.58</v>
      </c>
      <c r="E7228" s="2">
        <v>42990</v>
      </c>
      <c r="F7228">
        <v>2496.48</v>
      </c>
      <c r="G7228">
        <f t="shared" si="1011"/>
        <v>3.363999180100441E-3</v>
      </c>
      <c r="H7228" s="2">
        <v>42990</v>
      </c>
      <c r="I7228">
        <v>4839.3100000000004</v>
      </c>
      <c r="J7228">
        <f t="shared" si="1012"/>
        <v>3.4233225512150245E-3</v>
      </c>
      <c r="K7228">
        <f t="shared" si="1008"/>
        <v>3.3740425512150244E-3</v>
      </c>
      <c r="L7228">
        <v>7.2077103967293501E-4</v>
      </c>
      <c r="N7228" s="2">
        <v>42990</v>
      </c>
      <c r="O7228">
        <v>74.680000000000007</v>
      </c>
      <c r="Q7228" s="2">
        <v>42990</v>
      </c>
      <c r="R7228">
        <v>114796.5</v>
      </c>
      <c r="S7228" s="8">
        <f t="shared" si="1013"/>
        <v>-1.0703144374974993E-3</v>
      </c>
      <c r="T7228" s="9">
        <f t="shared" si="1009"/>
        <v>-1.1195944374974994E-3</v>
      </c>
      <c r="U7228" s="3">
        <f>Sheet1!$B$17+Sheet1!$B$18*'Portfolio allocation'!K7228</f>
        <v>4.3585860087181271E-3</v>
      </c>
      <c r="V7228" s="13">
        <f t="shared" si="1014"/>
        <v>-5.4781804462156261E-3</v>
      </c>
      <c r="W7228" s="13"/>
      <c r="X7228" s="2">
        <v>42990</v>
      </c>
      <c r="Y7228">
        <v>139.22479999999999</v>
      </c>
      <c r="AA7228" s="2">
        <v>42990</v>
      </c>
      <c r="AB7228">
        <v>2316.62</v>
      </c>
      <c r="AC7228">
        <f t="shared" si="1015"/>
        <v>6.2111261683865937E-3</v>
      </c>
      <c r="AD7228">
        <f t="shared" si="1010"/>
        <v>6.161126168386594E-3</v>
      </c>
      <c r="AE7228">
        <f>Sheet2!$B$17+Sheet2!$B$18*'Portfolio allocation'!K7228</f>
        <v>3.0536717275154728E-3</v>
      </c>
      <c r="AF7228">
        <f t="shared" si="1016"/>
        <v>3.1074544408711212E-3</v>
      </c>
      <c r="AH7228" s="2">
        <v>42990</v>
      </c>
      <c r="AI7228">
        <v>2.1709999999999998</v>
      </c>
      <c r="AJ7228">
        <v>1.25</v>
      </c>
      <c r="AK7228">
        <v>1.1953499999999999</v>
      </c>
      <c r="AR7228" s="3"/>
    </row>
    <row r="7229" spans="1:44" hidden="1" outlineLevel="1" x14ac:dyDescent="0.2">
      <c r="A7229" s="2">
        <v>42991</v>
      </c>
      <c r="B7229">
        <v>10.5</v>
      </c>
      <c r="E7229" s="2">
        <v>42991</v>
      </c>
      <c r="F7229">
        <v>2498.37</v>
      </c>
      <c r="G7229">
        <f t="shared" si="1011"/>
        <v>7.5706594885582845E-4</v>
      </c>
      <c r="H7229" s="2">
        <v>42991</v>
      </c>
      <c r="I7229">
        <v>4843.04</v>
      </c>
      <c r="J7229">
        <f t="shared" si="1012"/>
        <v>7.7077103967293503E-4</v>
      </c>
      <c r="K7229">
        <f t="shared" si="1008"/>
        <v>7.2077103967293501E-4</v>
      </c>
      <c r="L7229">
        <v>-8.250670468135826E-4</v>
      </c>
      <c r="N7229" s="2">
        <v>42991</v>
      </c>
      <c r="O7229">
        <v>75.209999999999994</v>
      </c>
      <c r="Q7229" s="2">
        <v>42991</v>
      </c>
      <c r="R7229">
        <v>115611.3</v>
      </c>
      <c r="S7229" s="8">
        <f t="shared" si="1013"/>
        <v>7.0977773712612713E-3</v>
      </c>
      <c r="T7229" s="9">
        <f t="shared" si="1009"/>
        <v>7.0477773712612716E-3</v>
      </c>
      <c r="U7229" s="3">
        <f>Sheet1!$B$17+Sheet1!$B$18*'Portfolio allocation'!K7229</f>
        <v>1.3146856878347485E-3</v>
      </c>
      <c r="V7229" s="13">
        <f t="shared" si="1014"/>
        <v>5.7330916834265229E-3</v>
      </c>
      <c r="W7229" s="13"/>
      <c r="X7229" s="2">
        <v>42991</v>
      </c>
      <c r="Y7229">
        <v>139.44450000000001</v>
      </c>
      <c r="AA7229" s="2">
        <v>42991</v>
      </c>
      <c r="AB7229">
        <v>2320.2800000000002</v>
      </c>
      <c r="AC7229">
        <f t="shared" si="1015"/>
        <v>1.5798879401889288E-3</v>
      </c>
      <c r="AD7229">
        <f t="shared" si="1010"/>
        <v>1.5291279401889288E-3</v>
      </c>
      <c r="AE7229">
        <f>Sheet2!$B$17+Sheet2!$B$18*'Portfolio allocation'!K7229</f>
        <v>6.9431500837385601E-4</v>
      </c>
      <c r="AF7229">
        <f t="shared" si="1016"/>
        <v>8.3481293181507279E-4</v>
      </c>
      <c r="AH7229" s="2">
        <v>42991</v>
      </c>
      <c r="AI7229">
        <v>2.1949999999999998</v>
      </c>
      <c r="AJ7229">
        <v>1.2689999999999999</v>
      </c>
      <c r="AK7229">
        <v>1.1916500000000001</v>
      </c>
      <c r="AR7229" s="3"/>
    </row>
    <row r="7230" spans="1:44" hidden="1" outlineLevel="1" x14ac:dyDescent="0.2">
      <c r="A7230" s="2">
        <v>42992</v>
      </c>
      <c r="B7230">
        <v>10.44</v>
      </c>
      <c r="E7230" s="2">
        <v>42992</v>
      </c>
      <c r="F7230">
        <v>2495.62</v>
      </c>
      <c r="G7230">
        <f t="shared" si="1011"/>
        <v>-1.1007176679195263E-3</v>
      </c>
      <c r="H7230" s="2">
        <v>42992</v>
      </c>
      <c r="I7230">
        <v>4839.29</v>
      </c>
      <c r="J7230">
        <f t="shared" si="1012"/>
        <v>-7.7430704681358264E-4</v>
      </c>
      <c r="K7230">
        <f t="shared" si="1008"/>
        <v>-8.250670468135826E-4</v>
      </c>
      <c r="L7230">
        <v>1.9220299866303039E-3</v>
      </c>
      <c r="N7230" s="2">
        <v>42992</v>
      </c>
      <c r="O7230">
        <v>74.77</v>
      </c>
      <c r="Q7230" s="2">
        <v>42992</v>
      </c>
      <c r="R7230">
        <v>114934.9</v>
      </c>
      <c r="S7230" s="8">
        <f t="shared" si="1013"/>
        <v>-5.8506391676247382E-3</v>
      </c>
      <c r="T7230" s="9">
        <f t="shared" si="1009"/>
        <v>-5.9013991676247386E-3</v>
      </c>
      <c r="U7230" s="3">
        <f>Sheet1!$B$17+Sheet1!$B$18*'Portfolio allocation'!K7230</f>
        <v>-4.5873894172955858E-4</v>
      </c>
      <c r="V7230" s="13">
        <f t="shared" si="1014"/>
        <v>-5.4426602258951804E-3</v>
      </c>
      <c r="W7230" s="13"/>
      <c r="X7230" s="2">
        <v>42992</v>
      </c>
      <c r="Y7230">
        <v>139.0146</v>
      </c>
      <c r="AA7230" s="2">
        <v>42992</v>
      </c>
      <c r="AB7230">
        <v>2313.13</v>
      </c>
      <c r="AC7230">
        <f t="shared" si="1015"/>
        <v>-3.0815246435775823E-3</v>
      </c>
      <c r="AD7230">
        <f t="shared" si="1010"/>
        <v>-3.1329246435775823E-3</v>
      </c>
      <c r="AE7230">
        <f>Sheet2!$B$17+Sheet2!$B$18*'Portfolio allocation'!K7230</f>
        <v>-6.8028365602639256E-4</v>
      </c>
      <c r="AF7230">
        <f t="shared" si="1016"/>
        <v>-2.45264098755119E-3</v>
      </c>
      <c r="AH7230" s="2">
        <v>42992</v>
      </c>
      <c r="AI7230">
        <v>2.1989999999999998</v>
      </c>
      <c r="AJ7230">
        <v>1.2849999999999999</v>
      </c>
      <c r="AK7230">
        <v>1.1872499999999999</v>
      </c>
      <c r="AR7230" s="3"/>
    </row>
    <row r="7231" spans="1:44" hidden="1" outlineLevel="1" x14ac:dyDescent="0.2">
      <c r="A7231" s="2">
        <v>42993</v>
      </c>
      <c r="B7231">
        <v>10.17</v>
      </c>
      <c r="E7231" s="2">
        <v>42993</v>
      </c>
      <c r="F7231">
        <v>2500.23</v>
      </c>
      <c r="G7231">
        <f t="shared" si="1011"/>
        <v>1.8472363580994688E-3</v>
      </c>
      <c r="H7231" s="2">
        <v>42993</v>
      </c>
      <c r="I7231">
        <v>4848.84</v>
      </c>
      <c r="J7231">
        <f t="shared" si="1012"/>
        <v>1.973429986630304E-3</v>
      </c>
      <c r="K7231">
        <f t="shared" si="1008"/>
        <v>1.9220299866303039E-3</v>
      </c>
      <c r="L7231">
        <v>1.4412606274489855E-3</v>
      </c>
      <c r="N7231" s="2">
        <v>42993</v>
      </c>
      <c r="O7231">
        <v>75.31</v>
      </c>
      <c r="Q7231" s="2">
        <v>42993</v>
      </c>
      <c r="R7231">
        <v>115764.9</v>
      </c>
      <c r="S7231" s="8">
        <f t="shared" si="1013"/>
        <v>7.2214792895803903E-3</v>
      </c>
      <c r="T7231" s="9">
        <f t="shared" si="1009"/>
        <v>7.1700792895803903E-3</v>
      </c>
      <c r="U7231" s="3">
        <f>Sheet1!$B$17+Sheet1!$B$18*'Portfolio allocation'!K7231</f>
        <v>2.6928003957345024E-3</v>
      </c>
      <c r="V7231" s="13">
        <f t="shared" si="1014"/>
        <v>4.4772788938458874E-3</v>
      </c>
      <c r="W7231" s="13"/>
      <c r="X7231" s="2">
        <v>42993</v>
      </c>
      <c r="Y7231">
        <v>138.32689999999999</v>
      </c>
      <c r="AA7231" s="2">
        <v>42993</v>
      </c>
      <c r="AB7231">
        <v>2301.6799999999998</v>
      </c>
      <c r="AC7231">
        <f t="shared" si="1015"/>
        <v>-4.9500028100454285E-3</v>
      </c>
      <c r="AD7231">
        <f t="shared" si="1010"/>
        <v>-5.0018828100454283E-3</v>
      </c>
      <c r="AE7231">
        <f>Sheet2!$B$17+Sheet2!$B$18*'Portfolio allocation'!K7231</f>
        <v>1.7625051108958577E-3</v>
      </c>
      <c r="AF7231">
        <f t="shared" si="1016"/>
        <v>-6.7643879209412861E-3</v>
      </c>
      <c r="AH7231" s="2">
        <v>42993</v>
      </c>
      <c r="AI7231">
        <v>2.202</v>
      </c>
      <c r="AJ7231">
        <v>1.2969999999999999</v>
      </c>
      <c r="AK7231">
        <v>1.19635</v>
      </c>
      <c r="AR7231" s="3"/>
    </row>
    <row r="7232" spans="1:44" hidden="1" outlineLevel="1" x14ac:dyDescent="0.2">
      <c r="A7232" s="2">
        <v>42996</v>
      </c>
      <c r="B7232">
        <v>10.15</v>
      </c>
      <c r="E7232" s="2">
        <v>42996</v>
      </c>
      <c r="F7232">
        <v>2503.87</v>
      </c>
      <c r="G7232">
        <f t="shared" si="1011"/>
        <v>1.4558660603223306E-3</v>
      </c>
      <c r="H7232" s="2">
        <v>42996</v>
      </c>
      <c r="I7232">
        <v>4856.08</v>
      </c>
      <c r="J7232">
        <f t="shared" si="1012"/>
        <v>1.4931406274489856E-3</v>
      </c>
      <c r="K7232">
        <f t="shared" si="1008"/>
        <v>1.4412606274489855E-3</v>
      </c>
      <c r="L7232">
        <v>1.0680451359946241E-3</v>
      </c>
      <c r="N7232" s="2">
        <v>42996</v>
      </c>
      <c r="O7232">
        <v>75.16</v>
      </c>
      <c r="Q7232" s="2">
        <v>42996</v>
      </c>
      <c r="R7232">
        <v>115534.39999999999</v>
      </c>
      <c r="S7232" s="8">
        <f t="shared" si="1013"/>
        <v>-1.991104384835074E-3</v>
      </c>
      <c r="T7232" s="9">
        <f t="shared" si="1009"/>
        <v>-2.0429843848350738E-3</v>
      </c>
      <c r="U7232" s="3">
        <f>Sheet1!$B$17+Sheet1!$B$18*'Portfolio allocation'!K7232</f>
        <v>2.1412496025658189E-3</v>
      </c>
      <c r="V7232" s="13">
        <f t="shared" si="1014"/>
        <v>-4.1842339874008927E-3</v>
      </c>
      <c r="W7232" s="13"/>
      <c r="X7232" s="2">
        <v>42996</v>
      </c>
      <c r="Y7232">
        <v>138.06899999999999</v>
      </c>
      <c r="AA7232" s="2">
        <v>42996</v>
      </c>
      <c r="AB7232">
        <v>2297.39</v>
      </c>
      <c r="AC7232">
        <f t="shared" si="1015"/>
        <v>-1.863855966076966E-3</v>
      </c>
      <c r="AD7232">
        <f t="shared" si="1010"/>
        <v>-1.9160559660769661E-3</v>
      </c>
      <c r="AE7232">
        <f>Sheet2!$B$17+Sheet2!$B$18*'Portfolio allocation'!K7232</f>
        <v>1.3349927311761545E-3</v>
      </c>
      <c r="AF7232">
        <f t="shared" si="1016"/>
        <v>-3.2510486972531206E-3</v>
      </c>
      <c r="AH7232" s="2">
        <v>42996</v>
      </c>
      <c r="AI7232">
        <v>2.23</v>
      </c>
      <c r="AJ7232">
        <v>1.3049999999999999</v>
      </c>
      <c r="AK7232">
        <v>1.1954499999999999</v>
      </c>
      <c r="AR7232" s="3"/>
    </row>
    <row r="7233" spans="1:44" hidden="1" outlineLevel="1" x14ac:dyDescent="0.2">
      <c r="A7233" s="2">
        <v>42997</v>
      </c>
      <c r="B7233">
        <v>10.18</v>
      </c>
      <c r="E7233" s="2">
        <v>42997</v>
      </c>
      <c r="F7233">
        <v>2506.65</v>
      </c>
      <c r="G7233">
        <f t="shared" si="1011"/>
        <v>1.1102812845715793E-3</v>
      </c>
      <c r="H7233" s="2">
        <v>42997</v>
      </c>
      <c r="I7233">
        <v>4861.5200000000004</v>
      </c>
      <c r="J7233">
        <f t="shared" si="1012"/>
        <v>1.1202451359946242E-3</v>
      </c>
      <c r="K7233">
        <f t="shared" si="1008"/>
        <v>1.0680451359946241E-3</v>
      </c>
      <c r="L7233">
        <v>5.834836795074349E-4</v>
      </c>
      <c r="N7233" s="2">
        <v>42997</v>
      </c>
      <c r="O7233">
        <v>75.44</v>
      </c>
      <c r="Q7233" s="2">
        <v>42997</v>
      </c>
      <c r="R7233">
        <v>115964.8</v>
      </c>
      <c r="S7233" s="8">
        <f t="shared" si="1013"/>
        <v>3.7252974006010131E-3</v>
      </c>
      <c r="T7233" s="9">
        <f t="shared" si="1009"/>
        <v>3.673097400601013E-3</v>
      </c>
      <c r="U7233" s="3">
        <f>Sheet1!$B$17+Sheet1!$B$18*'Portfolio allocation'!K7233</f>
        <v>1.7130873322309919E-3</v>
      </c>
      <c r="V7233" s="13">
        <f t="shared" si="1014"/>
        <v>1.9600100683700213E-3</v>
      </c>
      <c r="W7233" s="13"/>
      <c r="X7233" s="2">
        <v>42997</v>
      </c>
      <c r="Y7233">
        <v>137.9162</v>
      </c>
      <c r="AA7233" s="2">
        <v>42997</v>
      </c>
      <c r="AB7233">
        <v>2294.85</v>
      </c>
      <c r="AC7233">
        <f t="shared" si="1015"/>
        <v>-1.1056024445130763E-3</v>
      </c>
      <c r="AD7233">
        <f t="shared" si="1010"/>
        <v>-1.1577224445130762E-3</v>
      </c>
      <c r="AE7233">
        <f>Sheet2!$B$17+Sheet2!$B$18*'Portfolio allocation'!K7233</f>
        <v>1.0031199945865958E-3</v>
      </c>
      <c r="AF7233">
        <f t="shared" si="1016"/>
        <v>-2.160842439099672E-3</v>
      </c>
      <c r="AH7233" s="2">
        <v>42997</v>
      </c>
      <c r="AI7233">
        <v>2.2429999999999999</v>
      </c>
      <c r="AJ7233">
        <v>1.3029999999999999</v>
      </c>
      <c r="AK7233">
        <v>1.1979</v>
      </c>
      <c r="AR7233" s="3"/>
    </row>
    <row r="7234" spans="1:44" hidden="1" outlineLevel="1" x14ac:dyDescent="0.2">
      <c r="A7234" s="2">
        <v>42998</v>
      </c>
      <c r="B7234">
        <v>9.7799999999999994</v>
      </c>
      <c r="E7234" s="2">
        <v>42998</v>
      </c>
      <c r="F7234">
        <v>2508.2399999999998</v>
      </c>
      <c r="G7234">
        <f t="shared" si="1011"/>
        <v>6.3431272814296058E-4</v>
      </c>
      <c r="H7234" s="2">
        <v>42998</v>
      </c>
      <c r="I7234">
        <v>4864.6099999999997</v>
      </c>
      <c r="J7234">
        <f t="shared" si="1012"/>
        <v>6.356036795074349E-4</v>
      </c>
      <c r="K7234">
        <f t="shared" si="1008"/>
        <v>5.834836795074349E-4</v>
      </c>
      <c r="L7234">
        <v>-3.0663223237217202E-3</v>
      </c>
      <c r="N7234" s="2">
        <v>42998</v>
      </c>
      <c r="O7234">
        <v>74.94</v>
      </c>
      <c r="Q7234" s="2">
        <v>42998</v>
      </c>
      <c r="R7234">
        <v>115196.2</v>
      </c>
      <c r="S7234" s="8">
        <f t="shared" si="1013"/>
        <v>-6.6278732856867029E-3</v>
      </c>
      <c r="T7234" s="9">
        <f t="shared" si="1009"/>
        <v>-6.679993285686703E-3</v>
      </c>
      <c r="U7234" s="3">
        <f>Sheet1!$B$17+Sheet1!$B$18*'Portfolio allocation'!K7234</f>
        <v>1.1571861489284873E-3</v>
      </c>
      <c r="V7234" s="13">
        <f t="shared" si="1014"/>
        <v>-7.8371794346151907E-3</v>
      </c>
      <c r="W7234" s="13"/>
      <c r="X7234" s="2">
        <v>42998</v>
      </c>
      <c r="Y7234">
        <v>139.33940000000001</v>
      </c>
      <c r="AA7234" s="2">
        <v>42998</v>
      </c>
      <c r="AB7234">
        <v>2318.5300000000002</v>
      </c>
      <c r="AC7234">
        <f t="shared" si="1015"/>
        <v>1.0318757217247398E-2</v>
      </c>
      <c r="AD7234">
        <f t="shared" si="1010"/>
        <v>1.0266037217247399E-2</v>
      </c>
      <c r="AE7234">
        <f>Sheet2!$B$17+Sheet2!$B$18*'Portfolio allocation'!K7234</f>
        <v>5.7223558519736012E-4</v>
      </c>
      <c r="AF7234">
        <f t="shared" si="1016"/>
        <v>9.6938016320500392E-3</v>
      </c>
      <c r="AH7234" s="2">
        <v>42998</v>
      </c>
      <c r="AI7234">
        <v>2.2759999999999998</v>
      </c>
      <c r="AJ7234">
        <v>1.3180000000000001</v>
      </c>
      <c r="AK7234">
        <v>1.1996</v>
      </c>
      <c r="AR7234" s="3"/>
    </row>
    <row r="7235" spans="1:44" hidden="1" outlineLevel="1" x14ac:dyDescent="0.2">
      <c r="A7235" s="2">
        <v>42999</v>
      </c>
      <c r="B7235">
        <v>9.67</v>
      </c>
      <c r="E7235" s="2">
        <v>42999</v>
      </c>
      <c r="F7235">
        <v>2500.6</v>
      </c>
      <c r="G7235">
        <f t="shared" si="1011"/>
        <v>-3.0459605141452961E-3</v>
      </c>
      <c r="H7235" s="2">
        <v>42999</v>
      </c>
      <c r="I7235">
        <v>4849.95</v>
      </c>
      <c r="J7235">
        <f t="shared" si="1012"/>
        <v>-3.0136023237217202E-3</v>
      </c>
      <c r="K7235">
        <f t="shared" si="1008"/>
        <v>-3.0663223237217202E-3</v>
      </c>
      <c r="L7235">
        <v>6.1779000113392781E-4</v>
      </c>
      <c r="N7235" s="2">
        <v>42999</v>
      </c>
      <c r="O7235">
        <v>74.209999999999994</v>
      </c>
      <c r="Q7235" s="2">
        <v>42999</v>
      </c>
      <c r="R7235">
        <v>114074.1</v>
      </c>
      <c r="S7235" s="8">
        <f t="shared" si="1013"/>
        <v>-9.7407726990993426E-3</v>
      </c>
      <c r="T7235" s="9">
        <f t="shared" si="1009"/>
        <v>-9.7934926990993418E-3</v>
      </c>
      <c r="U7235" s="3">
        <f>Sheet1!$B$17+Sheet1!$B$18*'Portfolio allocation'!K7235</f>
        <v>-3.029963796360884E-3</v>
      </c>
      <c r="V7235" s="13">
        <f t="shared" si="1014"/>
        <v>-6.7635289027384582E-3</v>
      </c>
      <c r="W7235" s="13"/>
      <c r="X7235" s="2">
        <v>42999</v>
      </c>
      <c r="Y7235">
        <v>138.74719999999999</v>
      </c>
      <c r="AA7235" s="2">
        <v>42999</v>
      </c>
      <c r="AB7235">
        <v>2308.6799999999998</v>
      </c>
      <c r="AC7235">
        <f t="shared" si="1015"/>
        <v>-4.2483815175996531E-3</v>
      </c>
      <c r="AD7235">
        <f t="shared" si="1010"/>
        <v>-4.3007015175996529E-3</v>
      </c>
      <c r="AE7235">
        <f>Sheet2!$B$17+Sheet2!$B$18*'Portfolio allocation'!K7235</f>
        <v>-2.6732650278466718E-3</v>
      </c>
      <c r="AF7235">
        <f t="shared" si="1016"/>
        <v>-1.6274364897529811E-3</v>
      </c>
      <c r="AH7235" s="2">
        <v>42999</v>
      </c>
      <c r="AI7235">
        <v>2.278</v>
      </c>
      <c r="AJ7235">
        <v>1.3080000000000001</v>
      </c>
      <c r="AK7235">
        <v>1.19225</v>
      </c>
      <c r="AR7235" s="3"/>
    </row>
    <row r="7236" spans="1:44" hidden="1" outlineLevel="1" x14ac:dyDescent="0.2">
      <c r="A7236" s="2">
        <v>43000</v>
      </c>
      <c r="B7236">
        <v>9.59</v>
      </c>
      <c r="E7236" s="2">
        <v>43000</v>
      </c>
      <c r="F7236">
        <v>2502.2199999999998</v>
      </c>
      <c r="G7236">
        <f t="shared" si="1011"/>
        <v>6.4784451731569881E-4</v>
      </c>
      <c r="H7236" s="2">
        <v>43000</v>
      </c>
      <c r="I7236">
        <v>4853.2</v>
      </c>
      <c r="J7236">
        <f t="shared" si="1012"/>
        <v>6.7011000113392782E-4</v>
      </c>
      <c r="K7236">
        <f t="shared" ref="K7236:K7299" si="1017">J7236-(AJ7235/25000)</f>
        <v>6.1779000113392781E-4</v>
      </c>
      <c r="L7236">
        <v>-2.2752753647077885E-3</v>
      </c>
      <c r="N7236" s="2">
        <v>43000</v>
      </c>
      <c r="O7236">
        <v>74.41</v>
      </c>
      <c r="Q7236" s="2">
        <v>43000</v>
      </c>
      <c r="R7236">
        <v>114381.5</v>
      </c>
      <c r="S7236" s="8">
        <f t="shared" si="1013"/>
        <v>2.6947396472993823E-3</v>
      </c>
      <c r="T7236" s="9">
        <f t="shared" ref="T7236:T7299" si="1018">S7236-(AJ7235/100/250)</f>
        <v>2.6424196472993825E-3</v>
      </c>
      <c r="U7236" s="3">
        <f>Sheet1!$B$17+Sheet1!$B$18*'Portfolio allocation'!K7236</f>
        <v>1.1965432305362108E-3</v>
      </c>
      <c r="V7236" s="13">
        <f t="shared" si="1014"/>
        <v>1.4458764167631717E-3</v>
      </c>
      <c r="W7236" s="13"/>
      <c r="X7236" s="2">
        <v>43000</v>
      </c>
      <c r="Y7236">
        <v>138.62299999999999</v>
      </c>
      <c r="AA7236" s="2">
        <v>43000</v>
      </c>
      <c r="AB7236">
        <v>2306.61</v>
      </c>
      <c r="AC7236">
        <f t="shared" si="1015"/>
        <v>-8.9661624824566299E-4</v>
      </c>
      <c r="AD7236">
        <f t="shared" ref="AD7236:AD7299" si="1019">AC7236-AJ7236/25000</f>
        <v>-9.4861624824566296E-4</v>
      </c>
      <c r="AE7236">
        <f>Sheet2!$B$17+Sheet2!$B$18*'Portfolio allocation'!K7236</f>
        <v>6.0274164162106027E-4</v>
      </c>
      <c r="AF7236">
        <f t="shared" si="1016"/>
        <v>-1.5513578898667232E-3</v>
      </c>
      <c r="AH7236" s="2">
        <v>43000</v>
      </c>
      <c r="AI7236">
        <v>2.262</v>
      </c>
      <c r="AJ7236">
        <v>1.3</v>
      </c>
      <c r="AK7236">
        <v>1.1969000000000001</v>
      </c>
      <c r="AR7236" s="3"/>
    </row>
    <row r="7237" spans="1:44" hidden="1" outlineLevel="1" x14ac:dyDescent="0.2">
      <c r="A7237" s="2">
        <v>43003</v>
      </c>
      <c r="B7237">
        <v>10.210000000000001</v>
      </c>
      <c r="E7237" s="2">
        <v>43003</v>
      </c>
      <c r="F7237">
        <v>2496.66</v>
      </c>
      <c r="G7237">
        <f t="shared" ref="G7237:G7300" si="1020">(F7237/F7236)-1</f>
        <v>-2.2220268401659249E-3</v>
      </c>
      <c r="H7237" s="2">
        <v>43003</v>
      </c>
      <c r="I7237">
        <v>4842.41</v>
      </c>
      <c r="J7237">
        <f t="shared" ref="J7237:J7300" si="1021">(I7237/I7236)-1</f>
        <v>-2.2232753647077885E-3</v>
      </c>
      <c r="K7237">
        <f t="shared" si="1017"/>
        <v>-2.2752753647077885E-3</v>
      </c>
      <c r="L7237">
        <v>9.8951382059777229E-5</v>
      </c>
      <c r="N7237" s="2">
        <v>43003</v>
      </c>
      <c r="O7237">
        <v>73.260000000000005</v>
      </c>
      <c r="Q7237" s="2">
        <v>43003</v>
      </c>
      <c r="R7237">
        <v>112613.8</v>
      </c>
      <c r="S7237" s="8">
        <f t="shared" ref="S7237:S7300" si="1022">R7237/R7236-1</f>
        <v>-1.5454422262341394E-2</v>
      </c>
      <c r="T7237" s="9">
        <f t="shared" si="1018"/>
        <v>-1.5506422262341394E-2</v>
      </c>
      <c r="U7237" s="3">
        <f>Sheet1!$B$17+Sheet1!$B$18*'Portfolio allocation'!K7237</f>
        <v>-2.1224546771841332E-3</v>
      </c>
      <c r="V7237" s="13">
        <f t="shared" ref="V7237:V7300" si="1023">T7237-U7237</f>
        <v>-1.3383967585157261E-2</v>
      </c>
      <c r="W7237" s="13"/>
      <c r="X7237" s="2">
        <v>43003</v>
      </c>
      <c r="Y7237">
        <v>139.32980000000001</v>
      </c>
      <c r="AA7237" s="2">
        <v>43003</v>
      </c>
      <c r="AB7237">
        <v>2318.37</v>
      </c>
      <c r="AC7237">
        <f t="shared" ref="AC7237:AC7300" si="1024">AB7237/AB7236-1</f>
        <v>5.0983911454471897E-3</v>
      </c>
      <c r="AD7237">
        <f t="shared" si="1019"/>
        <v>5.0465911454471895E-3</v>
      </c>
      <c r="AE7237">
        <f>Sheet2!$B$17+Sheet2!$B$18*'Portfolio allocation'!K7237</f>
        <v>-1.9698458904583056E-3</v>
      </c>
      <c r="AF7237">
        <f t="shared" ref="AF7237:AF7300" si="1025">AD7237-AE7237</f>
        <v>7.0164370359054951E-3</v>
      </c>
      <c r="AH7237" s="2">
        <v>43003</v>
      </c>
      <c r="AI7237">
        <v>2.2200000000000002</v>
      </c>
      <c r="AJ7237">
        <v>1.2949999999999999</v>
      </c>
      <c r="AK7237">
        <v>1.18685</v>
      </c>
      <c r="AR7237" s="3"/>
    </row>
    <row r="7238" spans="1:44" hidden="1" outlineLevel="1" x14ac:dyDescent="0.2">
      <c r="A7238" s="2">
        <v>43004</v>
      </c>
      <c r="B7238">
        <v>10.17</v>
      </c>
      <c r="E7238" s="2">
        <v>43004</v>
      </c>
      <c r="F7238">
        <v>2496.84</v>
      </c>
      <c r="G7238">
        <f t="shared" si="1020"/>
        <v>7.209632068461147E-5</v>
      </c>
      <c r="H7238" s="2">
        <v>43004</v>
      </c>
      <c r="I7238">
        <v>4843.1400000000003</v>
      </c>
      <c r="J7238">
        <f t="shared" si="1021"/>
        <v>1.5075138205977723E-4</v>
      </c>
      <c r="K7238">
        <f t="shared" si="1017"/>
        <v>9.8951382059777229E-5</v>
      </c>
      <c r="L7238">
        <v>4.0341920159236398E-3</v>
      </c>
      <c r="N7238" s="2">
        <v>43004</v>
      </c>
      <c r="O7238">
        <v>73.260000000000005</v>
      </c>
      <c r="Q7238" s="2">
        <v>43004</v>
      </c>
      <c r="R7238">
        <v>112613.8</v>
      </c>
      <c r="S7238" s="8">
        <f t="shared" si="1022"/>
        <v>0</v>
      </c>
      <c r="T7238" s="9">
        <f t="shared" si="1018"/>
        <v>-5.1799999999999999E-5</v>
      </c>
      <c r="U7238" s="3">
        <f>Sheet1!$B$17+Sheet1!$B$18*'Portfolio allocation'!K7238</f>
        <v>6.0131841761512151E-4</v>
      </c>
      <c r="V7238" s="13">
        <f t="shared" si="1023"/>
        <v>-6.5311841761512147E-4</v>
      </c>
      <c r="W7238" s="13"/>
      <c r="X7238" s="2">
        <v>43004</v>
      </c>
      <c r="Y7238">
        <v>139.9889</v>
      </c>
      <c r="AA7238" s="2">
        <v>43004</v>
      </c>
      <c r="AB7238">
        <v>2329.34</v>
      </c>
      <c r="AC7238">
        <f t="shared" si="1024"/>
        <v>4.7317727541333898E-3</v>
      </c>
      <c r="AD7238">
        <f t="shared" si="1019"/>
        <v>4.6797727541333899E-3</v>
      </c>
      <c r="AE7238">
        <f>Sheet2!$B$17+Sheet2!$B$18*'Portfolio allocation'!K7238</f>
        <v>1.4137710476999019E-4</v>
      </c>
      <c r="AF7238">
        <f t="shared" si="1025"/>
        <v>4.5383956493633996E-3</v>
      </c>
      <c r="AH7238" s="2">
        <v>43004</v>
      </c>
      <c r="AI7238">
        <v>2.2290000000000001</v>
      </c>
      <c r="AJ7238">
        <v>1.3</v>
      </c>
      <c r="AK7238">
        <v>1.17665</v>
      </c>
      <c r="AR7238" s="3"/>
    </row>
    <row r="7239" spans="1:44" hidden="1" outlineLevel="1" x14ac:dyDescent="0.2">
      <c r="A7239" s="2">
        <v>43005</v>
      </c>
      <c r="B7239">
        <v>9.8699999999999992</v>
      </c>
      <c r="E7239" s="2">
        <v>43005</v>
      </c>
      <c r="F7239">
        <v>2507.04</v>
      </c>
      <c r="G7239">
        <f t="shared" si="1020"/>
        <v>4.0851636468495212E-3</v>
      </c>
      <c r="H7239" s="2">
        <v>43005</v>
      </c>
      <c r="I7239">
        <v>4862.93</v>
      </c>
      <c r="J7239">
        <f t="shared" si="1021"/>
        <v>4.0861920159236398E-3</v>
      </c>
      <c r="K7239">
        <f t="shared" si="1017"/>
        <v>4.0341920159236398E-3</v>
      </c>
      <c r="L7239">
        <v>1.3623849136221247E-3</v>
      </c>
      <c r="N7239" s="2">
        <v>43005</v>
      </c>
      <c r="O7239">
        <v>73.849999999999994</v>
      </c>
      <c r="Q7239" s="2">
        <v>43005</v>
      </c>
      <c r="R7239">
        <v>113520.7</v>
      </c>
      <c r="S7239" s="8">
        <f t="shared" si="1022"/>
        <v>8.0531870871953792E-3</v>
      </c>
      <c r="T7239" s="9">
        <f t="shared" si="1018"/>
        <v>8.0011870871953793E-3</v>
      </c>
      <c r="U7239" s="3">
        <f>Sheet1!$B$17+Sheet1!$B$18*'Portfolio allocation'!K7239</f>
        <v>5.1159262050441551E-3</v>
      </c>
      <c r="V7239" s="13">
        <f t="shared" si="1023"/>
        <v>2.8852608821512242E-3</v>
      </c>
      <c r="W7239" s="13"/>
      <c r="X7239" s="2">
        <v>43005</v>
      </c>
      <c r="Y7239">
        <v>139.1293</v>
      </c>
      <c r="AA7239" s="2">
        <v>43005</v>
      </c>
      <c r="AB7239">
        <v>2315.0300000000002</v>
      </c>
      <c r="AC7239">
        <f t="shared" si="1024"/>
        <v>-6.1433710836545918E-3</v>
      </c>
      <c r="AD7239">
        <f t="shared" si="1019"/>
        <v>-6.195771083654592E-3</v>
      </c>
      <c r="AE7239">
        <f>Sheet2!$B$17+Sheet2!$B$18*'Portfolio allocation'!K7239</f>
        <v>3.6406934734704403E-3</v>
      </c>
      <c r="AF7239">
        <f t="shared" si="1025"/>
        <v>-9.8364645571250332E-3</v>
      </c>
      <c r="AH7239" s="2">
        <v>43005</v>
      </c>
      <c r="AI7239">
        <v>2.3090000000000002</v>
      </c>
      <c r="AJ7239">
        <v>1.31</v>
      </c>
      <c r="AK7239">
        <v>1.1731499999999999</v>
      </c>
      <c r="AR7239" s="3"/>
    </row>
    <row r="7240" spans="1:44" hidden="1" outlineLevel="1" x14ac:dyDescent="0.2">
      <c r="A7240" s="2">
        <v>43006</v>
      </c>
      <c r="B7240">
        <v>9.5500000000000007</v>
      </c>
      <c r="E7240" s="2">
        <v>43006</v>
      </c>
      <c r="F7240">
        <v>2510.06</v>
      </c>
      <c r="G7240">
        <f t="shared" si="1020"/>
        <v>1.2046078243665992E-3</v>
      </c>
      <c r="H7240" s="2">
        <v>43006</v>
      </c>
      <c r="I7240">
        <v>4869.8100000000004</v>
      </c>
      <c r="J7240">
        <f t="shared" si="1021"/>
        <v>1.4147849136221247E-3</v>
      </c>
      <c r="K7240">
        <f t="shared" si="1017"/>
        <v>1.3623849136221247E-3</v>
      </c>
      <c r="L7240">
        <v>3.6770982605071577E-3</v>
      </c>
      <c r="N7240" s="2">
        <v>43006</v>
      </c>
      <c r="O7240">
        <v>73.87</v>
      </c>
      <c r="Q7240" s="2">
        <v>43006</v>
      </c>
      <c r="R7240">
        <v>113551.4</v>
      </c>
      <c r="S7240" s="8">
        <f t="shared" si="1022"/>
        <v>2.7043525982484162E-4</v>
      </c>
      <c r="T7240" s="9">
        <f t="shared" si="1018"/>
        <v>2.1803525982484162E-4</v>
      </c>
      <c r="U7240" s="3">
        <f>Sheet1!$B$17+Sheet1!$B$18*'Portfolio allocation'!K7240</f>
        <v>2.0507613846872247E-3</v>
      </c>
      <c r="V7240" s="13">
        <f t="shared" si="1023"/>
        <v>-1.832726124862383E-3</v>
      </c>
      <c r="W7240" s="13"/>
      <c r="X7240" s="2">
        <v>43006</v>
      </c>
      <c r="Y7240">
        <v>139.1293</v>
      </c>
      <c r="AA7240" s="2">
        <v>43006</v>
      </c>
      <c r="AB7240">
        <v>2315.0300000000002</v>
      </c>
      <c r="AC7240">
        <f t="shared" si="1024"/>
        <v>0</v>
      </c>
      <c r="AD7240">
        <f t="shared" si="1019"/>
        <v>-5.2000000000000004E-5</v>
      </c>
      <c r="AE7240">
        <f>Sheet2!$B$17+Sheet2!$B$18*'Portfolio allocation'!K7240</f>
        <v>1.2648544341398531E-3</v>
      </c>
      <c r="AF7240">
        <f t="shared" si="1025"/>
        <v>-1.3168544341398531E-3</v>
      </c>
      <c r="AH7240" s="2">
        <v>43006</v>
      </c>
      <c r="AI7240">
        <v>2.3069999999999999</v>
      </c>
      <c r="AJ7240">
        <v>1.3</v>
      </c>
      <c r="AK7240">
        <v>1.17855</v>
      </c>
      <c r="AR7240" s="3"/>
    </row>
    <row r="7241" spans="1:44" hidden="1" outlineLevel="1" x14ac:dyDescent="0.2">
      <c r="A7241" s="2">
        <v>43007</v>
      </c>
      <c r="B7241">
        <v>9.51</v>
      </c>
      <c r="E7241" s="2">
        <v>43007</v>
      </c>
      <c r="F7241">
        <v>2519.36</v>
      </c>
      <c r="G7241">
        <f t="shared" si="1020"/>
        <v>3.7050907149631662E-3</v>
      </c>
      <c r="H7241" s="2">
        <v>43007</v>
      </c>
      <c r="I7241">
        <v>4887.97</v>
      </c>
      <c r="J7241">
        <f t="shared" si="1021"/>
        <v>3.7290982605071576E-3</v>
      </c>
      <c r="K7241">
        <f t="shared" si="1017"/>
        <v>3.6770982605071577E-3</v>
      </c>
      <c r="L7241">
        <v>3.8248650380422987E-3</v>
      </c>
      <c r="N7241" s="2">
        <v>43007</v>
      </c>
      <c r="O7241">
        <v>74.489999999999995</v>
      </c>
      <c r="Q7241" s="2">
        <v>43007</v>
      </c>
      <c r="R7241">
        <v>114504.5</v>
      </c>
      <c r="S7241" s="8">
        <f t="shared" si="1022"/>
        <v>8.3935556937211331E-3</v>
      </c>
      <c r="T7241" s="9">
        <f t="shared" si="1018"/>
        <v>8.3415556937211331E-3</v>
      </c>
      <c r="U7241" s="3">
        <f>Sheet1!$B$17+Sheet1!$B$18*'Portfolio allocation'!K7241</f>
        <v>4.7062591988711096E-3</v>
      </c>
      <c r="V7241" s="13">
        <f t="shared" si="1023"/>
        <v>3.6352964948500235E-3</v>
      </c>
      <c r="W7241" s="13"/>
      <c r="X7241" s="2">
        <v>43007</v>
      </c>
      <c r="Y7241">
        <v>138.5753</v>
      </c>
      <c r="AA7241" s="2">
        <v>43007</v>
      </c>
      <c r="AB7241">
        <v>2305.8200000000002</v>
      </c>
      <c r="AC7241">
        <f t="shared" si="1024"/>
        <v>-3.9783501725679793E-3</v>
      </c>
      <c r="AD7241">
        <f t="shared" si="1019"/>
        <v>-4.0303501725679793E-3</v>
      </c>
      <c r="AE7241">
        <f>Sheet2!$B$17+Sheet2!$B$18*'Portfolio allocation'!K7241</f>
        <v>3.3231565958684495E-3</v>
      </c>
      <c r="AF7241">
        <f t="shared" si="1025"/>
        <v>-7.3535067684364283E-3</v>
      </c>
      <c r="AH7241" s="2">
        <v>43007</v>
      </c>
      <c r="AI7241">
        <v>2.3260000000000001</v>
      </c>
      <c r="AJ7241">
        <v>1.3</v>
      </c>
      <c r="AK7241">
        <v>1.1821999999999999</v>
      </c>
      <c r="AR7241" s="3"/>
    </row>
    <row r="7242" spans="1:44" hidden="1" outlineLevel="1" x14ac:dyDescent="0.2">
      <c r="A7242" s="2">
        <v>43010</v>
      </c>
      <c r="B7242">
        <v>9.4499999999999993</v>
      </c>
      <c r="E7242" s="2">
        <v>43010</v>
      </c>
      <c r="F7242">
        <v>2529.12</v>
      </c>
      <c r="G7242">
        <f t="shared" si="1020"/>
        <v>3.8739997459671383E-3</v>
      </c>
      <c r="H7242" s="2">
        <v>43010</v>
      </c>
      <c r="I7242">
        <v>4906.92</v>
      </c>
      <c r="J7242">
        <f t="shared" si="1021"/>
        <v>3.8768650380422987E-3</v>
      </c>
      <c r="K7242">
        <f t="shared" si="1017"/>
        <v>3.8248650380422987E-3</v>
      </c>
      <c r="L7242">
        <v>2.1512512575708304E-3</v>
      </c>
      <c r="N7242" s="2">
        <v>43010</v>
      </c>
      <c r="O7242">
        <v>74.61</v>
      </c>
      <c r="Q7242" s="2">
        <v>43010</v>
      </c>
      <c r="R7242">
        <v>114688.9</v>
      </c>
      <c r="S7242" s="8">
        <f t="shared" si="1022"/>
        <v>1.6104170578448151E-3</v>
      </c>
      <c r="T7242" s="9">
        <f t="shared" si="1018"/>
        <v>1.5584170578448152E-3</v>
      </c>
      <c r="U7242" s="3">
        <f>Sheet1!$B$17+Sheet1!$B$18*'Portfolio allocation'!K7242</f>
        <v>4.8757809909675768E-3</v>
      </c>
      <c r="V7242" s="13">
        <f t="shared" si="1023"/>
        <v>-3.3173639331227616E-3</v>
      </c>
      <c r="W7242" s="13"/>
      <c r="X7242" s="2">
        <v>43010</v>
      </c>
      <c r="Y7242">
        <v>140.08439999999999</v>
      </c>
      <c r="AA7242" s="2">
        <v>43010</v>
      </c>
      <c r="AB7242">
        <v>2330.9299999999998</v>
      </c>
      <c r="AC7242">
        <f t="shared" si="1024"/>
        <v>1.0889835286362226E-2</v>
      </c>
      <c r="AD7242">
        <f t="shared" si="1019"/>
        <v>1.0838075286362226E-2</v>
      </c>
      <c r="AE7242">
        <f>Sheet2!$B$17+Sheet2!$B$18*'Portfolio allocation'!K7242</f>
        <v>3.4545545843241471E-3</v>
      </c>
      <c r="AF7242">
        <f t="shared" si="1025"/>
        <v>7.3835207020380798E-3</v>
      </c>
      <c r="AH7242" s="2">
        <v>43010</v>
      </c>
      <c r="AI7242">
        <v>2.3370000000000002</v>
      </c>
      <c r="AJ7242">
        <v>1.294</v>
      </c>
      <c r="AK7242">
        <v>1.1736</v>
      </c>
      <c r="AR7242" s="3"/>
    </row>
    <row r="7243" spans="1:44" hidden="1" outlineLevel="1" x14ac:dyDescent="0.2">
      <c r="A7243" s="2">
        <v>43011</v>
      </c>
      <c r="B7243">
        <v>9.51</v>
      </c>
      <c r="E7243" s="2">
        <v>43011</v>
      </c>
      <c r="F7243">
        <v>2534.58</v>
      </c>
      <c r="G7243">
        <f t="shared" si="1020"/>
        <v>2.1588536724235219E-3</v>
      </c>
      <c r="H7243" s="2">
        <v>43011</v>
      </c>
      <c r="I7243">
        <v>4917.7299999999996</v>
      </c>
      <c r="J7243">
        <f t="shared" si="1021"/>
        <v>2.2030112575708305E-3</v>
      </c>
      <c r="K7243">
        <f t="shared" si="1017"/>
        <v>2.1512512575708304E-3</v>
      </c>
      <c r="L7243">
        <v>1.261734208181324E-3</v>
      </c>
      <c r="N7243" s="2">
        <v>43011</v>
      </c>
      <c r="O7243">
        <v>74.260000000000005</v>
      </c>
      <c r="Q7243" s="2">
        <v>43011</v>
      </c>
      <c r="R7243">
        <v>114150.9</v>
      </c>
      <c r="S7243" s="8">
        <f t="shared" si="1022"/>
        <v>-4.6909509115529158E-3</v>
      </c>
      <c r="T7243" s="9">
        <f t="shared" si="1018"/>
        <v>-4.7427109115529154E-3</v>
      </c>
      <c r="U7243" s="3">
        <f>Sheet1!$B$17+Sheet1!$B$18*'Portfolio allocation'!K7243</f>
        <v>2.955768846997013E-3</v>
      </c>
      <c r="V7243" s="13">
        <f t="shared" si="1023"/>
        <v>-7.6984797585499289E-3</v>
      </c>
      <c r="W7243" s="13"/>
      <c r="X7243" s="2">
        <v>43011</v>
      </c>
      <c r="Y7243">
        <v>140.19900000000001</v>
      </c>
      <c r="AA7243" s="2">
        <v>43011</v>
      </c>
      <c r="AB7243">
        <v>2332.83</v>
      </c>
      <c r="AC7243">
        <f t="shared" si="1024"/>
        <v>8.1512529333793715E-4</v>
      </c>
      <c r="AD7243">
        <f t="shared" si="1019"/>
        <v>7.6324529333793713E-4</v>
      </c>
      <c r="AE7243">
        <f>Sheet2!$B$17+Sheet2!$B$18*'Portfolio allocation'!K7243</f>
        <v>1.9663345129796984E-3</v>
      </c>
      <c r="AF7243">
        <f t="shared" si="1025"/>
        <v>-1.2030892196417612E-3</v>
      </c>
      <c r="AH7243" s="2">
        <v>43011</v>
      </c>
      <c r="AI7243">
        <v>2.3319999999999999</v>
      </c>
      <c r="AJ7243">
        <v>1.2969999999999999</v>
      </c>
      <c r="AK7243">
        <v>1.1754500000000001</v>
      </c>
      <c r="AR7243" s="3"/>
    </row>
    <row r="7244" spans="1:44" hidden="1" outlineLevel="1" x14ac:dyDescent="0.2">
      <c r="A7244" s="2">
        <v>43012</v>
      </c>
      <c r="B7244">
        <v>9.6300000000000008</v>
      </c>
      <c r="E7244" s="2">
        <v>43012</v>
      </c>
      <c r="F7244">
        <v>2537.7399999999998</v>
      </c>
      <c r="G7244">
        <f t="shared" si="1020"/>
        <v>1.2467548864110167E-3</v>
      </c>
      <c r="H7244" s="2">
        <v>43012</v>
      </c>
      <c r="I7244">
        <v>4924.1899999999996</v>
      </c>
      <c r="J7244">
        <f t="shared" si="1021"/>
        <v>1.313614208181324E-3</v>
      </c>
      <c r="K7244">
        <f t="shared" si="1017"/>
        <v>1.261734208181324E-3</v>
      </c>
      <c r="L7244">
        <v>5.7675265786252322E-3</v>
      </c>
      <c r="N7244" s="2">
        <v>43012</v>
      </c>
      <c r="O7244">
        <v>74.69</v>
      </c>
      <c r="Q7244" s="2">
        <v>43012</v>
      </c>
      <c r="R7244">
        <v>114811.9</v>
      </c>
      <c r="S7244" s="8">
        <f t="shared" si="1022"/>
        <v>5.7905807137745846E-3</v>
      </c>
      <c r="T7244" s="9">
        <f t="shared" si="1018"/>
        <v>5.7387007137745848E-3</v>
      </c>
      <c r="U7244" s="3">
        <f>Sheet1!$B$17+Sheet1!$B$18*'Portfolio allocation'!K7244</f>
        <v>1.935292344577444E-3</v>
      </c>
      <c r="V7244" s="13">
        <f t="shared" si="1023"/>
        <v>3.8034083691971411E-3</v>
      </c>
      <c r="W7244" s="13"/>
      <c r="X7244" s="2">
        <v>43012</v>
      </c>
      <c r="Y7244">
        <v>139.91249999999999</v>
      </c>
      <c r="AA7244" s="2">
        <v>43012</v>
      </c>
      <c r="AB7244">
        <v>2328.0700000000002</v>
      </c>
      <c r="AC7244">
        <f t="shared" si="1024"/>
        <v>-2.0404401520898174E-3</v>
      </c>
      <c r="AD7244">
        <f t="shared" si="1019"/>
        <v>-2.0931601520898175E-3</v>
      </c>
      <c r="AE7244">
        <f>Sheet2!$B$17+Sheet2!$B$18*'Portfolio allocation'!K7244</f>
        <v>1.1753532590301572E-3</v>
      </c>
      <c r="AF7244">
        <f t="shared" si="1025"/>
        <v>-3.2685134111199747E-3</v>
      </c>
      <c r="AH7244" s="2">
        <v>43012</v>
      </c>
      <c r="AI7244">
        <v>2.3319999999999999</v>
      </c>
      <c r="AJ7244">
        <v>1.3180000000000001</v>
      </c>
      <c r="AK7244">
        <v>1.17615</v>
      </c>
      <c r="AR7244" s="3"/>
    </row>
    <row r="7245" spans="1:44" hidden="1" outlineLevel="1" x14ac:dyDescent="0.2">
      <c r="A7245" s="2">
        <v>43013</v>
      </c>
      <c r="B7245">
        <v>9.19</v>
      </c>
      <c r="E7245" s="2">
        <v>43013</v>
      </c>
      <c r="F7245">
        <v>2552.0700000000002</v>
      </c>
      <c r="G7245">
        <f t="shared" si="1020"/>
        <v>5.6467565629261252E-3</v>
      </c>
      <c r="H7245" s="2">
        <v>43013</v>
      </c>
      <c r="I7245">
        <v>4952.8500000000004</v>
      </c>
      <c r="J7245">
        <f t="shared" si="1021"/>
        <v>5.8202465786252322E-3</v>
      </c>
      <c r="K7245">
        <f t="shared" si="1017"/>
        <v>5.7675265786252322E-3</v>
      </c>
      <c r="L7245">
        <v>-8.1267886812649718E-4</v>
      </c>
      <c r="N7245" s="2">
        <v>43013</v>
      </c>
      <c r="O7245">
        <v>75.97</v>
      </c>
      <c r="Q7245" s="2">
        <v>43013</v>
      </c>
      <c r="R7245">
        <v>116779.5</v>
      </c>
      <c r="S7245" s="8">
        <f t="shared" si="1022"/>
        <v>1.7137596364140029E-2</v>
      </c>
      <c r="T7245" s="9">
        <f t="shared" si="1018"/>
        <v>1.7084876364140029E-2</v>
      </c>
      <c r="U7245" s="3">
        <f>Sheet1!$B$17+Sheet1!$B$18*'Portfolio allocation'!K7245</f>
        <v>7.1044515439150132E-3</v>
      </c>
      <c r="V7245" s="13">
        <f t="shared" si="1023"/>
        <v>9.9804248202250163E-3</v>
      </c>
      <c r="W7245" s="13"/>
      <c r="X7245" s="2">
        <v>43013</v>
      </c>
      <c r="Y7245">
        <v>140.14169999999999</v>
      </c>
      <c r="AA7245" s="2">
        <v>43013</v>
      </c>
      <c r="AB7245">
        <v>2331.88</v>
      </c>
      <c r="AC7245">
        <f t="shared" si="1024"/>
        <v>1.6365487292049341E-3</v>
      </c>
      <c r="AD7245">
        <f t="shared" si="1019"/>
        <v>1.5830287292049341E-3</v>
      </c>
      <c r="AE7245">
        <f>Sheet2!$B$17+Sheet2!$B$18*'Portfolio allocation'!K7245</f>
        <v>5.1820187879888686E-3</v>
      </c>
      <c r="AF7245">
        <f t="shared" si="1025"/>
        <v>-3.5989900587839346E-3</v>
      </c>
      <c r="AH7245" s="2">
        <v>43013</v>
      </c>
      <c r="AI7245">
        <v>2.35</v>
      </c>
      <c r="AJ7245">
        <v>1.3380000000000001</v>
      </c>
      <c r="AK7245">
        <v>1.1714500000000001</v>
      </c>
      <c r="AR7245" s="3"/>
    </row>
    <row r="7246" spans="1:44" hidden="1" outlineLevel="1" x14ac:dyDescent="0.2">
      <c r="A7246" s="2">
        <v>43014</v>
      </c>
      <c r="B7246">
        <v>9.65</v>
      </c>
      <c r="E7246" s="2">
        <v>43014</v>
      </c>
      <c r="F7246">
        <v>2549.33</v>
      </c>
      <c r="G7246">
        <f t="shared" si="1020"/>
        <v>-1.0736382622734686E-3</v>
      </c>
      <c r="H7246" s="2">
        <v>43014</v>
      </c>
      <c r="I7246">
        <v>4949.09</v>
      </c>
      <c r="J7246">
        <f t="shared" si="1021"/>
        <v>-7.5915886812649713E-4</v>
      </c>
      <c r="K7246">
        <f t="shared" si="1017"/>
        <v>-8.1267886812649718E-4</v>
      </c>
      <c r="L7246">
        <v>-1.8582121168943262E-3</v>
      </c>
      <c r="N7246" s="2">
        <v>43014</v>
      </c>
      <c r="O7246">
        <v>76</v>
      </c>
      <c r="Q7246" s="2">
        <v>43014</v>
      </c>
      <c r="R7246">
        <v>116825.60000000001</v>
      </c>
      <c r="S7246" s="8">
        <f t="shared" si="1022"/>
        <v>3.9476106679692258E-4</v>
      </c>
      <c r="T7246" s="9">
        <f t="shared" si="1018"/>
        <v>3.4124106679692259E-4</v>
      </c>
      <c r="U7246" s="3">
        <f>Sheet1!$B$17+Sheet1!$B$18*'Portfolio allocation'!K7246</f>
        <v>-4.4452690918153496E-4</v>
      </c>
      <c r="V7246" s="13">
        <f t="shared" si="1023"/>
        <v>7.8576797597845749E-4</v>
      </c>
      <c r="W7246" s="13"/>
      <c r="X7246" s="2">
        <v>43014</v>
      </c>
      <c r="Y7246">
        <v>139.91249999999999</v>
      </c>
      <c r="AA7246" s="2">
        <v>43014</v>
      </c>
      <c r="AB7246">
        <v>2328.0700000000002</v>
      </c>
      <c r="AC7246">
        <f t="shared" si="1024"/>
        <v>-1.6338748134552272E-3</v>
      </c>
      <c r="AD7246">
        <f t="shared" si="1019"/>
        <v>-1.6877148134552273E-3</v>
      </c>
      <c r="AE7246">
        <f>Sheet2!$B$17+Sheet2!$B$18*'Portfolio allocation'!K7246</f>
        <v>-6.6926777148681353E-4</v>
      </c>
      <c r="AF7246">
        <f t="shared" si="1025"/>
        <v>-1.0184470419684138E-3</v>
      </c>
      <c r="AH7246" s="2">
        <v>43014</v>
      </c>
      <c r="AI7246">
        <v>2.3679999999999999</v>
      </c>
      <c r="AJ7246">
        <v>1.3460000000000001</v>
      </c>
      <c r="AK7246">
        <v>1.1732499999999999</v>
      </c>
      <c r="AR7246" s="3"/>
    </row>
    <row r="7247" spans="1:44" hidden="1" outlineLevel="1" x14ac:dyDescent="0.2">
      <c r="A7247" s="2">
        <v>43017</v>
      </c>
      <c r="B7247">
        <v>10.33</v>
      </c>
      <c r="E7247" s="2">
        <v>43017</v>
      </c>
      <c r="F7247">
        <v>2544.73</v>
      </c>
      <c r="G7247">
        <f t="shared" si="1020"/>
        <v>-1.8043956647432191E-3</v>
      </c>
      <c r="H7247" s="2">
        <v>43017</v>
      </c>
      <c r="I7247">
        <v>4940.16</v>
      </c>
      <c r="J7247">
        <f t="shared" si="1021"/>
        <v>-1.8043721168943261E-3</v>
      </c>
      <c r="K7247">
        <f t="shared" si="1017"/>
        <v>-1.8582121168943262E-3</v>
      </c>
      <c r="L7247">
        <v>2.2962863116985084E-3</v>
      </c>
      <c r="N7247" s="2">
        <v>43017</v>
      </c>
      <c r="O7247">
        <v>76.290000000000006</v>
      </c>
      <c r="Q7247" s="2">
        <v>43017</v>
      </c>
      <c r="R7247">
        <v>117271.4</v>
      </c>
      <c r="S7247" s="8">
        <f t="shared" si="1022"/>
        <v>3.815944450531239E-3</v>
      </c>
      <c r="T7247" s="9">
        <f t="shared" si="1018"/>
        <v>3.7621044505312391E-3</v>
      </c>
      <c r="U7247" s="3">
        <f>Sheet1!$B$17+Sheet1!$B$18*'Portfolio allocation'!K7247</f>
        <v>-1.6439891495042217E-3</v>
      </c>
      <c r="V7247" s="13">
        <f t="shared" si="1023"/>
        <v>5.4060936000354613E-3</v>
      </c>
      <c r="W7247" s="13"/>
      <c r="X7247" s="2">
        <v>43017</v>
      </c>
      <c r="Y7247">
        <v>140.7817</v>
      </c>
      <c r="AA7247" s="2">
        <v>43017</v>
      </c>
      <c r="AB7247">
        <v>2342.5300000000002</v>
      </c>
      <c r="AC7247">
        <f t="shared" si="1024"/>
        <v>6.2111534446989136E-3</v>
      </c>
      <c r="AD7247">
        <f t="shared" si="1019"/>
        <v>6.1573134446989133E-3</v>
      </c>
      <c r="AE7247">
        <f>Sheet2!$B$17+Sheet2!$B$18*'Portfolio allocation'!K7247</f>
        <v>-1.5989826102567957E-3</v>
      </c>
      <c r="AF7247">
        <f t="shared" si="1025"/>
        <v>7.7562960549557095E-3</v>
      </c>
      <c r="AH7247" s="2">
        <v>43017</v>
      </c>
      <c r="AI7247">
        <v>2.3679999999999999</v>
      </c>
      <c r="AJ7247">
        <v>1.3460000000000001</v>
      </c>
      <c r="AK7247">
        <v>1.1737500000000001</v>
      </c>
      <c r="AR7247" s="3"/>
    </row>
    <row r="7248" spans="1:44" hidden="1" outlineLevel="1" x14ac:dyDescent="0.2">
      <c r="A7248" s="2">
        <v>43018</v>
      </c>
      <c r="B7248">
        <v>10.08</v>
      </c>
      <c r="E7248" s="2">
        <v>43018</v>
      </c>
      <c r="F7248">
        <v>2550.64</v>
      </c>
      <c r="G7248">
        <f t="shared" si="1020"/>
        <v>2.3224467821731931E-3</v>
      </c>
      <c r="H7248" s="2">
        <v>43018</v>
      </c>
      <c r="I7248">
        <v>4951.7700000000004</v>
      </c>
      <c r="J7248">
        <f t="shared" si="1021"/>
        <v>2.3501263116985083E-3</v>
      </c>
      <c r="K7248">
        <f t="shared" si="1017"/>
        <v>2.2962863116985084E-3</v>
      </c>
      <c r="L7248">
        <v>1.766930872637457E-3</v>
      </c>
      <c r="N7248" s="2">
        <v>43018</v>
      </c>
      <c r="O7248">
        <v>76.290000000000006</v>
      </c>
      <c r="Q7248" s="2">
        <v>43018</v>
      </c>
      <c r="R7248">
        <v>117271.4</v>
      </c>
      <c r="S7248" s="8">
        <f t="shared" si="1022"/>
        <v>0</v>
      </c>
      <c r="T7248" s="9">
        <f t="shared" si="1018"/>
        <v>-5.3840000000000006E-5</v>
      </c>
      <c r="U7248" s="3">
        <f>Sheet1!$B$17+Sheet1!$B$18*'Portfolio allocation'!K7248</f>
        <v>3.1221567367693613E-3</v>
      </c>
      <c r="V7248" s="13">
        <f t="shared" si="1023"/>
        <v>-3.1759967367693612E-3</v>
      </c>
      <c r="W7248" s="13"/>
      <c r="X7248" s="2">
        <v>43018</v>
      </c>
      <c r="Y7248">
        <v>141.84190000000001</v>
      </c>
      <c r="AA7248" s="2">
        <v>43018</v>
      </c>
      <c r="AB7248">
        <v>2360.17</v>
      </c>
      <c r="AC7248">
        <f t="shared" si="1024"/>
        <v>7.5303197824574397E-3</v>
      </c>
      <c r="AD7248">
        <f t="shared" si="1019"/>
        <v>7.4756797824574398E-3</v>
      </c>
      <c r="AE7248">
        <f>Sheet2!$B$17+Sheet2!$B$18*'Portfolio allocation'!K7248</f>
        <v>2.0953033832889129E-3</v>
      </c>
      <c r="AF7248">
        <f t="shared" si="1025"/>
        <v>5.3803763991685273E-3</v>
      </c>
      <c r="AH7248" s="2">
        <v>43018</v>
      </c>
      <c r="AI7248">
        <v>2.3450000000000002</v>
      </c>
      <c r="AJ7248">
        <v>1.3660000000000001</v>
      </c>
      <c r="AK7248">
        <v>1.1816500000000001</v>
      </c>
      <c r="AR7248" s="3"/>
    </row>
    <row r="7249" spans="1:44" hidden="1" outlineLevel="1" x14ac:dyDescent="0.2">
      <c r="A7249" s="2">
        <v>43019</v>
      </c>
      <c r="B7249">
        <v>9.85</v>
      </c>
      <c r="E7249" s="2">
        <v>43019</v>
      </c>
      <c r="F7249">
        <v>2555.2399999999998</v>
      </c>
      <c r="G7249">
        <f t="shared" si="1020"/>
        <v>1.8034689332873111E-3</v>
      </c>
      <c r="H7249" s="2">
        <v>43019</v>
      </c>
      <c r="I7249">
        <v>4960.79</v>
      </c>
      <c r="J7249">
        <f t="shared" si="1021"/>
        <v>1.8215708726374569E-3</v>
      </c>
      <c r="K7249">
        <f t="shared" si="1017"/>
        <v>1.766930872637457E-3</v>
      </c>
      <c r="L7249">
        <v>-1.656711525059446E-3</v>
      </c>
      <c r="N7249" s="2">
        <v>43019</v>
      </c>
      <c r="O7249">
        <v>76.42</v>
      </c>
      <c r="Q7249" s="2">
        <v>43019</v>
      </c>
      <c r="R7249">
        <v>117471.2</v>
      </c>
      <c r="S7249" s="8">
        <f t="shared" si="1022"/>
        <v>1.7037402128736723E-3</v>
      </c>
      <c r="T7249" s="9">
        <f t="shared" si="1018"/>
        <v>1.6491002128736724E-3</v>
      </c>
      <c r="U7249" s="3">
        <f>Sheet1!$B$17+Sheet1!$B$18*'Portfolio allocation'!K7249</f>
        <v>2.5148667614276368E-3</v>
      </c>
      <c r="V7249" s="13">
        <f t="shared" si="1023"/>
        <v>-8.6576654855396442E-4</v>
      </c>
      <c r="W7249" s="13"/>
      <c r="X7249" s="2">
        <v>43019</v>
      </c>
      <c r="Y7249">
        <v>141.00139999999999</v>
      </c>
      <c r="AA7249" s="2">
        <v>43019</v>
      </c>
      <c r="AB7249">
        <v>2346.19</v>
      </c>
      <c r="AC7249">
        <f t="shared" si="1024"/>
        <v>-5.9233021350156845E-3</v>
      </c>
      <c r="AD7249">
        <f t="shared" si="1019"/>
        <v>-5.9794621350156849E-3</v>
      </c>
      <c r="AE7249">
        <f>Sheet2!$B$17+Sheet2!$B$18*'Portfolio allocation'!K7249</f>
        <v>1.6245870217971464E-3</v>
      </c>
      <c r="AF7249">
        <f t="shared" si="1025"/>
        <v>-7.6040491568128317E-3</v>
      </c>
      <c r="AH7249" s="2">
        <v>43019</v>
      </c>
      <c r="AI7249">
        <v>2.3450000000000002</v>
      </c>
      <c r="AJ7249">
        <v>1.4039999999999999</v>
      </c>
      <c r="AK7249">
        <v>1.18435</v>
      </c>
      <c r="AR7249" s="3"/>
    </row>
    <row r="7250" spans="1:44" hidden="1" outlineLevel="1" x14ac:dyDescent="0.2">
      <c r="A7250" s="2">
        <v>43020</v>
      </c>
      <c r="B7250">
        <v>9.91</v>
      </c>
      <c r="E7250" s="2">
        <v>43020</v>
      </c>
      <c r="F7250">
        <v>2550.9299999999998</v>
      </c>
      <c r="G7250">
        <f t="shared" si="1020"/>
        <v>-1.6867300136190755E-3</v>
      </c>
      <c r="H7250" s="2">
        <v>43020</v>
      </c>
      <c r="I7250">
        <v>4952.8500000000004</v>
      </c>
      <c r="J7250">
        <f t="shared" si="1021"/>
        <v>-1.600551525059446E-3</v>
      </c>
      <c r="K7250">
        <f t="shared" si="1017"/>
        <v>-1.656711525059446E-3</v>
      </c>
      <c r="L7250">
        <v>8.3617547795704252E-4</v>
      </c>
      <c r="N7250" s="2">
        <v>43020</v>
      </c>
      <c r="O7250">
        <v>77.12</v>
      </c>
      <c r="Q7250" s="2">
        <v>43020</v>
      </c>
      <c r="R7250">
        <v>118547.3</v>
      </c>
      <c r="S7250" s="8">
        <f t="shared" si="1022"/>
        <v>9.1605431799455239E-3</v>
      </c>
      <c r="T7250" s="9">
        <f t="shared" si="1018"/>
        <v>9.1043831799455244E-3</v>
      </c>
      <c r="U7250" s="3">
        <f>Sheet1!$B$17+Sheet1!$B$18*'Portfolio allocation'!K7250</f>
        <v>-1.4128225638471424E-3</v>
      </c>
      <c r="V7250" s="13">
        <f t="shared" si="1023"/>
        <v>1.0517205743792666E-2</v>
      </c>
      <c r="W7250" s="13"/>
      <c r="X7250" s="2">
        <v>43020</v>
      </c>
      <c r="Y7250">
        <v>140.43780000000001</v>
      </c>
      <c r="AA7250" s="2">
        <v>43020</v>
      </c>
      <c r="AB7250">
        <v>2336.81</v>
      </c>
      <c r="AC7250">
        <f t="shared" si="1024"/>
        <v>-3.9979711788048489E-3</v>
      </c>
      <c r="AD7250">
        <f t="shared" si="1019"/>
        <v>-4.0542111788048488E-3</v>
      </c>
      <c r="AE7250">
        <f>Sheet2!$B$17+Sheet2!$B$18*'Portfolio allocation'!K7250</f>
        <v>-1.4198031432521821E-3</v>
      </c>
      <c r="AF7250">
        <f t="shared" si="1025"/>
        <v>-2.6344080355526667E-3</v>
      </c>
      <c r="AH7250" s="2">
        <v>43020</v>
      </c>
      <c r="AI7250">
        <v>2.323</v>
      </c>
      <c r="AJ7250">
        <v>1.4059999999999999</v>
      </c>
      <c r="AK7250">
        <v>1.1846000000000001</v>
      </c>
      <c r="AR7250" s="3"/>
    </row>
    <row r="7251" spans="1:44" hidden="1" outlineLevel="1" x14ac:dyDescent="0.2">
      <c r="A7251" s="2">
        <v>43021</v>
      </c>
      <c r="B7251">
        <v>9.61</v>
      </c>
      <c r="E7251" s="2">
        <v>43021</v>
      </c>
      <c r="F7251">
        <v>2553.17</v>
      </c>
      <c r="G7251">
        <f t="shared" si="1020"/>
        <v>8.7811112025826255E-4</v>
      </c>
      <c r="H7251" s="2">
        <v>43021</v>
      </c>
      <c r="I7251">
        <v>4957.2700000000004</v>
      </c>
      <c r="J7251">
        <f t="shared" si="1021"/>
        <v>8.9241547795704257E-4</v>
      </c>
      <c r="K7251">
        <f t="shared" si="1017"/>
        <v>8.3617547795704252E-4</v>
      </c>
      <c r="L7251">
        <v>1.7152961293615281E-3</v>
      </c>
      <c r="N7251" s="2">
        <v>43021</v>
      </c>
      <c r="O7251">
        <v>77.489999999999995</v>
      </c>
      <c r="Q7251" s="2">
        <v>43021</v>
      </c>
      <c r="R7251">
        <v>119116</v>
      </c>
      <c r="S7251" s="8">
        <f t="shared" si="1022"/>
        <v>4.797241269940411E-3</v>
      </c>
      <c r="T7251" s="9">
        <f t="shared" si="1018"/>
        <v>4.7410012699404111E-3</v>
      </c>
      <c r="U7251" s="3">
        <f>Sheet1!$B$17+Sheet1!$B$18*'Portfolio allocation'!K7251</f>
        <v>1.4470805841716847E-3</v>
      </c>
      <c r="V7251" s="13">
        <f t="shared" si="1023"/>
        <v>3.2939206857687262E-3</v>
      </c>
      <c r="W7251" s="13"/>
      <c r="X7251" s="2">
        <v>43021</v>
      </c>
      <c r="Y7251">
        <v>140.50470000000001</v>
      </c>
      <c r="AA7251" s="2">
        <v>43021</v>
      </c>
      <c r="AB7251">
        <v>2337.92</v>
      </c>
      <c r="AC7251">
        <f t="shared" si="1024"/>
        <v>4.7500652599063997E-4</v>
      </c>
      <c r="AD7251">
        <f t="shared" si="1019"/>
        <v>4.1916652599063999E-4</v>
      </c>
      <c r="AE7251">
        <f>Sheet2!$B$17+Sheet2!$B$18*'Portfolio allocation'!K7251</f>
        <v>7.9693557912958806E-4</v>
      </c>
      <c r="AF7251">
        <f t="shared" si="1025"/>
        <v>-3.7776905313894807E-4</v>
      </c>
      <c r="AH7251" s="2">
        <v>43021</v>
      </c>
      <c r="AI7251">
        <v>2.2799999999999998</v>
      </c>
      <c r="AJ7251">
        <v>1.3959999999999999</v>
      </c>
      <c r="AK7251">
        <v>1.1835500000000001</v>
      </c>
      <c r="AR7251" s="3"/>
    </row>
    <row r="7252" spans="1:44" hidden="1" outlineLevel="1" x14ac:dyDescent="0.2">
      <c r="A7252" s="2">
        <v>43024</v>
      </c>
      <c r="B7252">
        <v>9.91</v>
      </c>
      <c r="E7252" s="2">
        <v>43024</v>
      </c>
      <c r="F7252">
        <v>2557.64</v>
      </c>
      <c r="G7252">
        <f t="shared" si="1020"/>
        <v>1.7507647356032052E-3</v>
      </c>
      <c r="H7252" s="2">
        <v>43024</v>
      </c>
      <c r="I7252">
        <v>4966.05</v>
      </c>
      <c r="J7252">
        <f t="shared" si="1021"/>
        <v>1.771136129361528E-3</v>
      </c>
      <c r="K7252">
        <f t="shared" si="1017"/>
        <v>1.7152961293615281E-3</v>
      </c>
      <c r="L7252">
        <v>6.141130552451044E-4</v>
      </c>
      <c r="N7252" s="2">
        <v>43024</v>
      </c>
      <c r="O7252">
        <v>77.650000000000006</v>
      </c>
      <c r="Q7252" s="2">
        <v>43024</v>
      </c>
      <c r="R7252">
        <v>119361.9</v>
      </c>
      <c r="S7252" s="8">
        <f t="shared" si="1022"/>
        <v>2.0643742234460749E-3</v>
      </c>
      <c r="T7252" s="9">
        <f t="shared" si="1018"/>
        <v>2.0085342234460748E-3</v>
      </c>
      <c r="U7252" s="3">
        <f>Sheet1!$B$17+Sheet1!$B$18*'Portfolio allocation'!K7252</f>
        <v>2.4556300753430741E-3</v>
      </c>
      <c r="V7252" s="13">
        <f t="shared" si="1023"/>
        <v>-4.4709585189699934E-4</v>
      </c>
      <c r="W7252" s="13"/>
      <c r="X7252" s="2">
        <v>43024</v>
      </c>
      <c r="Y7252">
        <v>140.24680000000001</v>
      </c>
      <c r="AA7252" s="2">
        <v>43024</v>
      </c>
      <c r="AB7252">
        <v>2333.63</v>
      </c>
      <c r="AC7252">
        <f t="shared" si="1024"/>
        <v>-1.8349644128113907E-3</v>
      </c>
      <c r="AD7252">
        <f t="shared" si="1019"/>
        <v>-1.8914044128113907E-3</v>
      </c>
      <c r="AE7252">
        <f>Sheet2!$B$17+Sheet2!$B$18*'Portfolio allocation'!K7252</f>
        <v>1.578672090754748E-3</v>
      </c>
      <c r="AF7252">
        <f t="shared" si="1025"/>
        <v>-3.4700765035661388E-3</v>
      </c>
      <c r="AH7252" s="2">
        <v>43024</v>
      </c>
      <c r="AI7252">
        <v>2.3090000000000002</v>
      </c>
      <c r="AJ7252">
        <v>1.411</v>
      </c>
      <c r="AK7252">
        <v>1.1797500000000001</v>
      </c>
      <c r="AR7252" s="3"/>
    </row>
    <row r="7253" spans="1:44" hidden="1" outlineLevel="1" x14ac:dyDescent="0.2">
      <c r="A7253" s="2">
        <v>43025</v>
      </c>
      <c r="B7253">
        <v>10.31</v>
      </c>
      <c r="E7253" s="2">
        <v>43025</v>
      </c>
      <c r="F7253">
        <v>2559.36</v>
      </c>
      <c r="G7253">
        <f t="shared" si="1020"/>
        <v>6.7249495628796119E-4</v>
      </c>
      <c r="H7253" s="2">
        <v>43025</v>
      </c>
      <c r="I7253">
        <v>4969.38</v>
      </c>
      <c r="J7253">
        <f t="shared" si="1021"/>
        <v>6.7055305524510445E-4</v>
      </c>
      <c r="K7253">
        <f t="shared" si="1017"/>
        <v>6.141130552451044E-4</v>
      </c>
      <c r="L7253">
        <v>7.2844615288012425E-4</v>
      </c>
      <c r="N7253" s="2">
        <v>43025</v>
      </c>
      <c r="O7253">
        <v>77.59</v>
      </c>
      <c r="Q7253" s="2">
        <v>43025</v>
      </c>
      <c r="R7253">
        <v>119269.7</v>
      </c>
      <c r="S7253" s="8">
        <f t="shared" si="1022"/>
        <v>-7.7244078721938614E-4</v>
      </c>
      <c r="T7253" s="9">
        <f t="shared" si="1018"/>
        <v>-8.2888078721938619E-4</v>
      </c>
      <c r="U7253" s="3">
        <f>Sheet1!$B$17+Sheet1!$B$18*'Portfolio allocation'!K7253</f>
        <v>1.1923249450263517E-3</v>
      </c>
      <c r="V7253" s="13">
        <f t="shared" si="1023"/>
        <v>-2.0212057322457379E-3</v>
      </c>
      <c r="W7253" s="13"/>
      <c r="X7253" s="2">
        <v>43025</v>
      </c>
      <c r="Y7253">
        <v>139.96979999999999</v>
      </c>
      <c r="AA7253" s="2">
        <v>43025</v>
      </c>
      <c r="AB7253">
        <v>2329.02</v>
      </c>
      <c r="AC7253">
        <f t="shared" si="1024"/>
        <v>-1.9754631196891026E-3</v>
      </c>
      <c r="AD7253">
        <f t="shared" si="1019"/>
        <v>-2.0318231196891027E-3</v>
      </c>
      <c r="AE7253">
        <f>Sheet2!$B$17+Sheet2!$B$18*'Portfolio allocation'!K7253</f>
        <v>5.9947200752934475E-4</v>
      </c>
      <c r="AF7253">
        <f t="shared" si="1025"/>
        <v>-2.6312951272184472E-3</v>
      </c>
      <c r="AH7253" s="2">
        <v>43025</v>
      </c>
      <c r="AI7253">
        <v>2.298</v>
      </c>
      <c r="AJ7253">
        <v>1.409</v>
      </c>
      <c r="AK7253">
        <v>1.1752</v>
      </c>
      <c r="AR7253" s="3"/>
    </row>
    <row r="7254" spans="1:44" hidden="1" outlineLevel="1" x14ac:dyDescent="0.2">
      <c r="A7254" s="2">
        <v>43026</v>
      </c>
      <c r="B7254">
        <v>10.07</v>
      </c>
      <c r="E7254" s="2">
        <v>43026</v>
      </c>
      <c r="F7254">
        <v>2561.2600000000002</v>
      </c>
      <c r="G7254">
        <f t="shared" si="1020"/>
        <v>7.4237309327340739E-4</v>
      </c>
      <c r="H7254" s="2">
        <v>43026</v>
      </c>
      <c r="I7254">
        <v>4973.28</v>
      </c>
      <c r="J7254">
        <f t="shared" si="1021"/>
        <v>7.8480615288012423E-4</v>
      </c>
      <c r="K7254">
        <f t="shared" si="1017"/>
        <v>7.2844615288012425E-4</v>
      </c>
      <c r="L7254">
        <v>3.536320664028036E-4</v>
      </c>
      <c r="N7254" s="2">
        <v>43026</v>
      </c>
      <c r="O7254">
        <v>77.61</v>
      </c>
      <c r="Q7254" s="2">
        <v>43026</v>
      </c>
      <c r="R7254">
        <v>119300.4</v>
      </c>
      <c r="S7254" s="8">
        <f t="shared" si="1022"/>
        <v>2.57399825772886E-4</v>
      </c>
      <c r="T7254" s="9">
        <f t="shared" si="1018"/>
        <v>2.0103982577288599E-4</v>
      </c>
      <c r="U7254" s="3">
        <f>Sheet1!$B$17+Sheet1!$B$18*'Portfolio allocation'!K7254</f>
        <v>1.3234907722192717E-3</v>
      </c>
      <c r="V7254" s="13">
        <f t="shared" si="1023"/>
        <v>-1.1224509464463858E-3</v>
      </c>
      <c r="W7254" s="13"/>
      <c r="X7254" s="2">
        <v>43026</v>
      </c>
      <c r="Y7254">
        <v>152.37739999999999</v>
      </c>
      <c r="AA7254" s="2">
        <v>43026</v>
      </c>
      <c r="AB7254">
        <v>2535.48</v>
      </c>
      <c r="AC7254">
        <f t="shared" si="1024"/>
        <v>8.8646726949532351E-2</v>
      </c>
      <c r="AD7254">
        <f t="shared" si="1019"/>
        <v>8.8590166949532353E-2</v>
      </c>
      <c r="AE7254">
        <f>Sheet2!$B$17+Sheet2!$B$18*'Portfolio allocation'!K7254</f>
        <v>7.0113991484753609E-4</v>
      </c>
      <c r="AF7254">
        <f t="shared" si="1025"/>
        <v>8.7889027034684819E-2</v>
      </c>
      <c r="AH7254" s="2">
        <v>43026</v>
      </c>
      <c r="AI7254">
        <v>2.339</v>
      </c>
      <c r="AJ7254">
        <v>1.4139999999999999</v>
      </c>
      <c r="AK7254">
        <v>1.1776500000000001</v>
      </c>
      <c r="AR7254" s="3"/>
    </row>
    <row r="7255" spans="1:44" hidden="1" outlineLevel="1" x14ac:dyDescent="0.2">
      <c r="A7255" s="2">
        <v>43027</v>
      </c>
      <c r="B7255">
        <v>10.050000000000001</v>
      </c>
      <c r="E7255" s="2">
        <v>43027</v>
      </c>
      <c r="F7255">
        <v>2562.1</v>
      </c>
      <c r="G7255">
        <f t="shared" si="1020"/>
        <v>3.2796358042519458E-4</v>
      </c>
      <c r="H7255" s="2">
        <v>43027</v>
      </c>
      <c r="I7255">
        <v>4975.32</v>
      </c>
      <c r="J7255">
        <f t="shared" si="1021"/>
        <v>4.1019206640280359E-4</v>
      </c>
      <c r="K7255">
        <f t="shared" si="1017"/>
        <v>3.536320664028036E-4</v>
      </c>
      <c r="L7255">
        <v>5.1273461813913642E-3</v>
      </c>
      <c r="N7255" s="2">
        <v>43027</v>
      </c>
      <c r="O7255">
        <v>77.91</v>
      </c>
      <c r="Q7255" s="2">
        <v>43027</v>
      </c>
      <c r="R7255">
        <v>119761.60000000001</v>
      </c>
      <c r="S7255" s="8">
        <f t="shared" si="1022"/>
        <v>3.8658713633819008E-3</v>
      </c>
      <c r="T7255" s="9">
        <f t="shared" si="1018"/>
        <v>3.8093113633819006E-3</v>
      </c>
      <c r="U7255" s="3">
        <f>Sheet1!$B$17+Sheet1!$B$18*'Portfolio allocation'!K7255</f>
        <v>8.9349455316032049E-4</v>
      </c>
      <c r="V7255" s="13">
        <f t="shared" si="1023"/>
        <v>2.9158168102215803E-3</v>
      </c>
      <c r="W7255" s="13"/>
      <c r="X7255" s="2">
        <v>43027</v>
      </c>
      <c r="Y7255">
        <v>153.68600000000001</v>
      </c>
      <c r="AA7255" s="2">
        <v>43027</v>
      </c>
      <c r="AB7255">
        <v>2557.25</v>
      </c>
      <c r="AC7255">
        <f t="shared" si="1024"/>
        <v>8.58614542414049E-3</v>
      </c>
      <c r="AD7255">
        <f t="shared" si="1019"/>
        <v>8.5299054241404892E-3</v>
      </c>
      <c r="AE7255">
        <f>Sheet2!$B$17+Sheet2!$B$18*'Portfolio allocation'!K7255</f>
        <v>3.678456667797144E-4</v>
      </c>
      <c r="AF7255">
        <f t="shared" si="1025"/>
        <v>8.1620597573607741E-3</v>
      </c>
      <c r="AH7255" s="2">
        <v>43027</v>
      </c>
      <c r="AI7255">
        <v>2.3210000000000002</v>
      </c>
      <c r="AJ7255">
        <v>1.4059999999999999</v>
      </c>
      <c r="AK7255">
        <v>1.1853499999999999</v>
      </c>
      <c r="AR7255" s="3"/>
    </row>
    <row r="7256" spans="1:44" hidden="1" outlineLevel="1" x14ac:dyDescent="0.2">
      <c r="A7256" s="2">
        <v>43028</v>
      </c>
      <c r="B7256">
        <v>9.9700000000000006</v>
      </c>
      <c r="E7256" s="2">
        <v>43028</v>
      </c>
      <c r="F7256">
        <v>2575.21</v>
      </c>
      <c r="G7256">
        <f t="shared" si="1020"/>
        <v>5.1168962960073117E-3</v>
      </c>
      <c r="H7256" s="2">
        <v>43028</v>
      </c>
      <c r="I7256">
        <v>5001.1099999999997</v>
      </c>
      <c r="J7256">
        <f t="shared" si="1021"/>
        <v>5.1835861813913642E-3</v>
      </c>
      <c r="K7256">
        <f t="shared" si="1017"/>
        <v>5.1273461813913642E-3</v>
      </c>
      <c r="L7256">
        <v>-4.0038837385300121E-3</v>
      </c>
      <c r="N7256" s="2">
        <v>43028</v>
      </c>
      <c r="O7256">
        <v>78.81</v>
      </c>
      <c r="Q7256" s="2">
        <v>43028</v>
      </c>
      <c r="R7256">
        <v>121145.1</v>
      </c>
      <c r="S7256" s="8">
        <f t="shared" si="1022"/>
        <v>1.1552116872186158E-2</v>
      </c>
      <c r="T7256" s="9">
        <f t="shared" si="1018"/>
        <v>1.1495876872186157E-2</v>
      </c>
      <c r="U7256" s="3">
        <f>Sheet1!$B$17+Sheet1!$B$18*'Portfolio allocation'!K7256</f>
        <v>6.3700203678794861E-3</v>
      </c>
      <c r="V7256" s="13">
        <f t="shared" si="1023"/>
        <v>5.1258565043066709E-3</v>
      </c>
      <c r="W7256" s="13"/>
      <c r="X7256" s="2">
        <v>43028</v>
      </c>
      <c r="Y7256">
        <v>154.80350000000001</v>
      </c>
      <c r="AA7256" s="2">
        <v>43028</v>
      </c>
      <c r="AB7256">
        <v>2575.85</v>
      </c>
      <c r="AC7256">
        <f t="shared" si="1024"/>
        <v>7.2734382637598127E-3</v>
      </c>
      <c r="AD7256">
        <f t="shared" si="1019"/>
        <v>7.2166782637598124E-3</v>
      </c>
      <c r="AE7256">
        <f>Sheet2!$B$17+Sheet2!$B$18*'Portfolio allocation'!K7256</f>
        <v>4.6127540462894343E-3</v>
      </c>
      <c r="AF7256">
        <f t="shared" si="1025"/>
        <v>2.6039242174703782E-3</v>
      </c>
      <c r="AH7256" s="2">
        <v>43028</v>
      </c>
      <c r="AI7256">
        <v>2.3809999999999998</v>
      </c>
      <c r="AJ7256">
        <v>1.419</v>
      </c>
      <c r="AK7256">
        <v>1.1787000000000001</v>
      </c>
      <c r="AR7256" s="3"/>
    </row>
    <row r="7257" spans="1:44" hidden="1" outlineLevel="1" x14ac:dyDescent="0.2">
      <c r="A7257" s="2">
        <v>43031</v>
      </c>
      <c r="B7257">
        <v>11.07</v>
      </c>
      <c r="E7257" s="2">
        <v>43031</v>
      </c>
      <c r="F7257">
        <v>2564.98</v>
      </c>
      <c r="G7257">
        <f t="shared" si="1020"/>
        <v>-3.9724915637947555E-3</v>
      </c>
      <c r="H7257" s="2">
        <v>43031</v>
      </c>
      <c r="I7257">
        <v>4981.37</v>
      </c>
      <c r="J7257">
        <f t="shared" si="1021"/>
        <v>-3.9471237385300117E-3</v>
      </c>
      <c r="K7257">
        <f t="shared" si="1017"/>
        <v>-4.0038837385300121E-3</v>
      </c>
      <c r="L7257">
        <v>1.5876060135264812E-3</v>
      </c>
      <c r="N7257" s="2">
        <v>43031</v>
      </c>
      <c r="O7257">
        <v>78.83</v>
      </c>
      <c r="Q7257" s="2">
        <v>43031</v>
      </c>
      <c r="R7257">
        <v>121175.8</v>
      </c>
      <c r="S7257" s="8">
        <f t="shared" si="1022"/>
        <v>2.5341511955501161E-4</v>
      </c>
      <c r="T7257" s="9">
        <f t="shared" si="1018"/>
        <v>1.9665511955501162E-4</v>
      </c>
      <c r="U7257" s="3">
        <f>Sheet1!$B$17+Sheet1!$B$18*'Portfolio allocation'!K7257</f>
        <v>-4.1055580123950247E-3</v>
      </c>
      <c r="V7257" s="13">
        <f t="shared" si="1023"/>
        <v>4.302213131950036E-3</v>
      </c>
      <c r="W7257" s="13"/>
      <c r="X7257" s="2">
        <v>43031</v>
      </c>
      <c r="Y7257">
        <v>152.3965</v>
      </c>
      <c r="AA7257" s="2">
        <v>43031</v>
      </c>
      <c r="AB7257">
        <v>2535.79</v>
      </c>
      <c r="AC7257">
        <f t="shared" si="1024"/>
        <v>-1.5552147834695274E-2</v>
      </c>
      <c r="AD7257">
        <f t="shared" si="1019"/>
        <v>-1.5608667834695273E-2</v>
      </c>
      <c r="AE7257">
        <f>Sheet2!$B$17+Sheet2!$B$18*'Portfolio allocation'!K7257</f>
        <v>-3.506968557249216E-3</v>
      </c>
      <c r="AF7257">
        <f t="shared" si="1025"/>
        <v>-1.2101699277446056E-2</v>
      </c>
      <c r="AH7257" s="2">
        <v>43031</v>
      </c>
      <c r="AI7257">
        <v>2.375</v>
      </c>
      <c r="AJ7257">
        <v>1.413</v>
      </c>
      <c r="AK7257">
        <v>1.17445</v>
      </c>
      <c r="AR7257" s="3"/>
    </row>
    <row r="7258" spans="1:44" hidden="1" outlineLevel="1" x14ac:dyDescent="0.2">
      <c r="A7258" s="2">
        <v>43032</v>
      </c>
      <c r="B7258">
        <v>11.16</v>
      </c>
      <c r="E7258" s="2">
        <v>43032</v>
      </c>
      <c r="F7258">
        <v>2569.13</v>
      </c>
      <c r="G7258">
        <f t="shared" si="1020"/>
        <v>1.6179463387628878E-3</v>
      </c>
      <c r="H7258" s="2">
        <v>43032</v>
      </c>
      <c r="I7258">
        <v>4989.5600000000004</v>
      </c>
      <c r="J7258">
        <f t="shared" si="1021"/>
        <v>1.6441260135264812E-3</v>
      </c>
      <c r="K7258">
        <f t="shared" si="1017"/>
        <v>1.5876060135264812E-3</v>
      </c>
      <c r="L7258">
        <v>-4.7204978847033121E-3</v>
      </c>
      <c r="N7258" s="2">
        <v>43032</v>
      </c>
      <c r="O7258">
        <v>78.86</v>
      </c>
      <c r="Q7258" s="2">
        <v>43032</v>
      </c>
      <c r="R7258">
        <v>121221.9</v>
      </c>
      <c r="S7258" s="8">
        <f t="shared" si="1022"/>
        <v>3.8043899854578456E-4</v>
      </c>
      <c r="T7258" s="9">
        <f t="shared" si="1018"/>
        <v>3.2391899854578455E-4</v>
      </c>
      <c r="U7258" s="3">
        <f>Sheet1!$B$17+Sheet1!$B$18*'Portfolio allocation'!K7258</f>
        <v>2.3091407383592256E-3</v>
      </c>
      <c r="V7258" s="13">
        <f t="shared" si="1023"/>
        <v>-1.9852217398134411E-3</v>
      </c>
      <c r="W7258" s="13"/>
      <c r="X7258" s="2">
        <v>43032</v>
      </c>
      <c r="Y7258">
        <v>148.89109999999999</v>
      </c>
      <c r="AA7258" s="2">
        <v>43032</v>
      </c>
      <c r="AB7258">
        <v>2477.4699999999998</v>
      </c>
      <c r="AC7258">
        <f t="shared" si="1024"/>
        <v>-2.2998749896481985E-2</v>
      </c>
      <c r="AD7258">
        <f t="shared" si="1019"/>
        <v>-2.3055509896481984E-2</v>
      </c>
      <c r="AE7258">
        <f>Sheet2!$B$17+Sheet2!$B$18*'Portfolio allocation'!K7258</f>
        <v>1.4651267820847383E-3</v>
      </c>
      <c r="AF7258">
        <f t="shared" si="1025"/>
        <v>-2.4520636678566722E-2</v>
      </c>
      <c r="AH7258" s="2">
        <v>43032</v>
      </c>
      <c r="AI7258">
        <v>2.4060000000000001</v>
      </c>
      <c r="AJ7258">
        <v>1.419</v>
      </c>
      <c r="AK7258">
        <v>1.1760999999999999</v>
      </c>
      <c r="AR7258" s="3"/>
    </row>
    <row r="7259" spans="1:44" hidden="1" outlineLevel="1" x14ac:dyDescent="0.2">
      <c r="A7259" s="2">
        <v>43033</v>
      </c>
      <c r="B7259">
        <v>11.23</v>
      </c>
      <c r="E7259" s="2">
        <v>43033</v>
      </c>
      <c r="F7259">
        <v>2557.15</v>
      </c>
      <c r="G7259">
        <f t="shared" si="1020"/>
        <v>-4.6630571438580626E-3</v>
      </c>
      <c r="H7259" s="2">
        <v>43033</v>
      </c>
      <c r="I7259">
        <v>4966.29</v>
      </c>
      <c r="J7259">
        <f t="shared" si="1021"/>
        <v>-4.6637378847033117E-3</v>
      </c>
      <c r="K7259">
        <f t="shared" si="1017"/>
        <v>-4.7204978847033121E-3</v>
      </c>
      <c r="L7259">
        <v>1.2138061570306947E-3</v>
      </c>
      <c r="N7259" s="2">
        <v>43033</v>
      </c>
      <c r="O7259">
        <v>78.63</v>
      </c>
      <c r="Q7259" s="2">
        <v>43033</v>
      </c>
      <c r="R7259">
        <v>120868.4</v>
      </c>
      <c r="S7259" s="8">
        <f t="shared" si="1022"/>
        <v>-2.9161397404264822E-3</v>
      </c>
      <c r="T7259" s="9">
        <f t="shared" si="1018"/>
        <v>-2.972899740426482E-3</v>
      </c>
      <c r="U7259" s="3">
        <f>Sheet1!$B$17+Sheet1!$B$18*'Portfolio allocation'!K7259</f>
        <v>-4.9276759223026677E-3</v>
      </c>
      <c r="V7259" s="13">
        <f t="shared" si="1023"/>
        <v>1.9547761818761856E-3</v>
      </c>
      <c r="W7259" s="13"/>
      <c r="X7259" s="2">
        <v>43033</v>
      </c>
      <c r="Y7259">
        <v>146.61779999999999</v>
      </c>
      <c r="AA7259" s="2">
        <v>43033</v>
      </c>
      <c r="AB7259">
        <v>2439.64</v>
      </c>
      <c r="AC7259">
        <f t="shared" si="1024"/>
        <v>-1.5269609722822097E-2</v>
      </c>
      <c r="AD7259">
        <f t="shared" si="1019"/>
        <v>-1.5326369722822097E-2</v>
      </c>
      <c r="AE7259">
        <f>Sheet2!$B$17+Sheet2!$B$18*'Portfolio allocation'!K7259</f>
        <v>-4.1442001385068915E-3</v>
      </c>
      <c r="AF7259">
        <f t="shared" si="1025"/>
        <v>-1.1182169584315206E-2</v>
      </c>
      <c r="AH7259" s="2">
        <v>43033</v>
      </c>
      <c r="AI7259">
        <v>2.444</v>
      </c>
      <c r="AJ7259">
        <v>1.419</v>
      </c>
      <c r="AK7259">
        <v>1.1810499999999999</v>
      </c>
      <c r="AR7259" s="3"/>
    </row>
    <row r="7260" spans="1:44" hidden="1" outlineLevel="1" x14ac:dyDescent="0.2">
      <c r="A7260" s="2">
        <v>43034</v>
      </c>
      <c r="B7260">
        <v>11.3</v>
      </c>
      <c r="E7260" s="2">
        <v>43034</v>
      </c>
      <c r="F7260">
        <v>2560.4</v>
      </c>
      <c r="G7260">
        <f t="shared" si="1020"/>
        <v>1.2709461705413538E-3</v>
      </c>
      <c r="H7260" s="2">
        <v>43034</v>
      </c>
      <c r="I7260">
        <v>4972.6000000000004</v>
      </c>
      <c r="J7260">
        <f t="shared" si="1021"/>
        <v>1.2705661570306948E-3</v>
      </c>
      <c r="K7260">
        <f t="shared" si="1017"/>
        <v>1.2138061570306947E-3</v>
      </c>
      <c r="L7260">
        <v>8.0172868728631778E-3</v>
      </c>
      <c r="N7260" s="2">
        <v>43034</v>
      </c>
      <c r="O7260">
        <v>78.760000000000005</v>
      </c>
      <c r="Q7260" s="2">
        <v>43034</v>
      </c>
      <c r="R7260">
        <v>121068.2</v>
      </c>
      <c r="S7260" s="8">
        <f t="shared" si="1022"/>
        <v>1.6530375184911072E-3</v>
      </c>
      <c r="T7260" s="9">
        <f t="shared" si="1018"/>
        <v>1.5962775184911071E-3</v>
      </c>
      <c r="U7260" s="3">
        <f>Sheet1!$B$17+Sheet1!$B$18*'Portfolio allocation'!K7260</f>
        <v>1.8803080696390962E-3</v>
      </c>
      <c r="V7260" s="13">
        <f t="shared" si="1023"/>
        <v>-2.8403055114798901E-4</v>
      </c>
      <c r="W7260" s="13"/>
      <c r="X7260" s="2">
        <v>43034</v>
      </c>
      <c r="Y7260">
        <v>146.7133</v>
      </c>
      <c r="AA7260" s="2">
        <v>43034</v>
      </c>
      <c r="AB7260">
        <v>2441.23</v>
      </c>
      <c r="AC7260">
        <f t="shared" si="1024"/>
        <v>6.5173550195929408E-4</v>
      </c>
      <c r="AD7260">
        <f t="shared" si="1019"/>
        <v>5.9477550195929409E-4</v>
      </c>
      <c r="AE7260">
        <f>Sheet2!$B$17+Sheet2!$B$18*'Portfolio allocation'!K7260</f>
        <v>1.1327344131918438E-3</v>
      </c>
      <c r="AF7260">
        <f t="shared" si="1025"/>
        <v>-5.3795891123254976E-4</v>
      </c>
      <c r="AH7260" s="2">
        <v>43034</v>
      </c>
      <c r="AI7260">
        <v>2.4540000000000002</v>
      </c>
      <c r="AJ7260">
        <v>1.4239999999999999</v>
      </c>
      <c r="AK7260">
        <v>1.17035</v>
      </c>
      <c r="AR7260" s="3"/>
    </row>
    <row r="7261" spans="1:44" hidden="1" outlineLevel="1" x14ac:dyDescent="0.2">
      <c r="A7261" s="2">
        <v>43035</v>
      </c>
      <c r="B7261">
        <v>9.8000000000000007</v>
      </c>
      <c r="E7261" s="2">
        <v>43035</v>
      </c>
      <c r="F7261">
        <v>2581.0700000000002</v>
      </c>
      <c r="G7261">
        <f t="shared" si="1020"/>
        <v>8.0729573504141339E-3</v>
      </c>
      <c r="H7261" s="2">
        <v>43035</v>
      </c>
      <c r="I7261">
        <v>5012.75</v>
      </c>
      <c r="J7261">
        <f t="shared" si="1021"/>
        <v>8.0742468728631778E-3</v>
      </c>
      <c r="K7261">
        <f t="shared" si="1017"/>
        <v>8.0172868728631778E-3</v>
      </c>
      <c r="L7261">
        <v>-3.1687842361978092E-3</v>
      </c>
      <c r="N7261" s="2">
        <v>43035</v>
      </c>
      <c r="O7261">
        <v>83.81</v>
      </c>
      <c r="Q7261" s="2">
        <v>43035</v>
      </c>
      <c r="R7261">
        <v>128831</v>
      </c>
      <c r="S7261" s="8">
        <f t="shared" si="1022"/>
        <v>6.4119231970079626E-2</v>
      </c>
      <c r="T7261" s="9">
        <f t="shared" si="1018"/>
        <v>6.4062271970079632E-2</v>
      </c>
      <c r="U7261" s="3">
        <f>Sheet1!$B$17+Sheet1!$B$18*'Portfolio allocation'!K7261</f>
        <v>9.6854335699728972E-3</v>
      </c>
      <c r="V7261" s="13">
        <f t="shared" si="1023"/>
        <v>5.4376838400106736E-2</v>
      </c>
      <c r="W7261" s="13"/>
      <c r="X7261" s="2">
        <v>43035</v>
      </c>
      <c r="Y7261">
        <v>146.78970000000001</v>
      </c>
      <c r="AA7261" s="2">
        <v>43035</v>
      </c>
      <c r="AB7261">
        <v>2442.5</v>
      </c>
      <c r="AC7261">
        <f t="shared" si="1024"/>
        <v>5.2022955641217727E-4</v>
      </c>
      <c r="AD7261">
        <f t="shared" si="1019"/>
        <v>4.6350955641217726E-4</v>
      </c>
      <c r="AE7261">
        <f>Sheet2!$B$17+Sheet2!$B$18*'Portfolio allocation'!K7261</f>
        <v>7.1825630382014293E-3</v>
      </c>
      <c r="AF7261">
        <f t="shared" si="1025"/>
        <v>-6.7190534817892517E-3</v>
      </c>
      <c r="AH7261" s="2">
        <v>43035</v>
      </c>
      <c r="AI7261">
        <v>2.4279999999999999</v>
      </c>
      <c r="AJ7261">
        <v>1.4179999999999999</v>
      </c>
      <c r="AK7261">
        <v>1.15825</v>
      </c>
      <c r="AR7261" s="3"/>
    </row>
    <row r="7262" spans="1:44" hidden="1" outlineLevel="1" x14ac:dyDescent="0.2">
      <c r="A7262" s="2">
        <v>43038</v>
      </c>
      <c r="B7262">
        <v>10.5</v>
      </c>
      <c r="E7262" s="2">
        <v>43038</v>
      </c>
      <c r="F7262">
        <v>2572.83</v>
      </c>
      <c r="G7262">
        <f t="shared" si="1020"/>
        <v>-3.1924744388955872E-3</v>
      </c>
      <c r="H7262" s="2">
        <v>43038</v>
      </c>
      <c r="I7262">
        <v>4997.1499999999996</v>
      </c>
      <c r="J7262">
        <f t="shared" si="1021"/>
        <v>-3.112064236197809E-3</v>
      </c>
      <c r="K7262">
        <f t="shared" si="1017"/>
        <v>-3.1687842361978092E-3</v>
      </c>
      <c r="L7262">
        <v>9.1983663728324348E-4</v>
      </c>
      <c r="N7262" s="2">
        <v>43038</v>
      </c>
      <c r="O7262">
        <v>83.89</v>
      </c>
      <c r="Q7262" s="2">
        <v>43038</v>
      </c>
      <c r="R7262">
        <v>128953.9</v>
      </c>
      <c r="S7262" s="8">
        <f t="shared" si="1022"/>
        <v>9.539629437014252E-4</v>
      </c>
      <c r="T7262" s="9">
        <f t="shared" si="1018"/>
        <v>8.9724294370142519E-4</v>
      </c>
      <c r="U7262" s="3">
        <f>Sheet1!$B$17+Sheet1!$B$18*'Portfolio allocation'!K7262</f>
        <v>-3.1475106990836378E-3</v>
      </c>
      <c r="V7262" s="13">
        <f t="shared" si="1023"/>
        <v>4.0447536427850629E-3</v>
      </c>
      <c r="W7262" s="13"/>
      <c r="X7262" s="2">
        <v>43038</v>
      </c>
      <c r="Y7262">
        <v>147.4392</v>
      </c>
      <c r="AA7262" s="2">
        <v>43038</v>
      </c>
      <c r="AB7262">
        <v>2453.31</v>
      </c>
      <c r="AC7262">
        <f t="shared" si="1024"/>
        <v>4.4257932446263304E-3</v>
      </c>
      <c r="AD7262">
        <f t="shared" si="1019"/>
        <v>4.3690732446263307E-3</v>
      </c>
      <c r="AE7262">
        <f>Sheet2!$B$17+Sheet2!$B$18*'Portfolio allocation'!K7262</f>
        <v>-2.7643767744602167E-3</v>
      </c>
      <c r="AF7262">
        <f t="shared" si="1025"/>
        <v>7.1334500190865478E-3</v>
      </c>
      <c r="AH7262" s="2">
        <v>43038</v>
      </c>
      <c r="AI7262">
        <v>2.37</v>
      </c>
      <c r="AJ7262">
        <v>1.4179999999999999</v>
      </c>
      <c r="AK7262">
        <v>1.16275</v>
      </c>
      <c r="AR7262" s="3"/>
    </row>
    <row r="7263" spans="1:44" hidden="1" outlineLevel="1" x14ac:dyDescent="0.2">
      <c r="A7263" s="2">
        <v>43039</v>
      </c>
      <c r="B7263">
        <v>10.18</v>
      </c>
      <c r="E7263" s="2">
        <v>43039</v>
      </c>
      <c r="F7263">
        <v>2575.2600000000002</v>
      </c>
      <c r="G7263">
        <f t="shared" si="1020"/>
        <v>9.4448525553580964E-4</v>
      </c>
      <c r="H7263" s="2">
        <v>43039</v>
      </c>
      <c r="I7263">
        <v>5002.03</v>
      </c>
      <c r="J7263">
        <f t="shared" si="1021"/>
        <v>9.7655663728324349E-4</v>
      </c>
      <c r="K7263">
        <f t="shared" si="1017"/>
        <v>9.1983663728324348E-4</v>
      </c>
      <c r="L7263">
        <v>1.5341939103125095E-3</v>
      </c>
      <c r="N7263" s="2">
        <v>43039</v>
      </c>
      <c r="O7263">
        <v>83.18</v>
      </c>
      <c r="Q7263" s="2">
        <v>43039</v>
      </c>
      <c r="R7263">
        <v>127862.6</v>
      </c>
      <c r="S7263" s="8">
        <f t="shared" si="1022"/>
        <v>-8.4627141947625217E-3</v>
      </c>
      <c r="T7263" s="9">
        <f t="shared" si="1018"/>
        <v>-8.5194341947625214E-3</v>
      </c>
      <c r="U7263" s="3">
        <f>Sheet1!$B$17+Sheet1!$B$18*'Portfolio allocation'!K7263</f>
        <v>1.5430587864064388E-3</v>
      </c>
      <c r="V7263" s="13">
        <f t="shared" si="1023"/>
        <v>-1.006249298116896E-2</v>
      </c>
      <c r="W7263" s="13"/>
      <c r="X7263" s="2">
        <v>43039</v>
      </c>
      <c r="Y7263">
        <v>147.15260000000001</v>
      </c>
      <c r="AA7263" s="2">
        <v>43039</v>
      </c>
      <c r="AB7263">
        <v>2448.54</v>
      </c>
      <c r="AC7263">
        <f t="shared" si="1024"/>
        <v>-1.9443119703583811E-3</v>
      </c>
      <c r="AD7263">
        <f t="shared" si="1019"/>
        <v>-2.0014719703583812E-3</v>
      </c>
      <c r="AE7263">
        <f>Sheet2!$B$17+Sheet2!$B$18*'Portfolio allocation'!K7263</f>
        <v>8.7132921639165926E-4</v>
      </c>
      <c r="AF7263">
        <f t="shared" si="1025"/>
        <v>-2.8728011867500403E-3</v>
      </c>
      <c r="AH7263" s="2">
        <v>43039</v>
      </c>
      <c r="AI7263">
        <v>2.3759999999999999</v>
      </c>
      <c r="AJ7263">
        <v>1.429</v>
      </c>
      <c r="AK7263">
        <v>1.1649499999999999</v>
      </c>
      <c r="AR7263" s="3"/>
    </row>
    <row r="7264" spans="1:44" hidden="1" outlineLevel="1" x14ac:dyDescent="0.2">
      <c r="A7264" s="2">
        <v>43040</v>
      </c>
      <c r="B7264">
        <v>10.199999999999999</v>
      </c>
      <c r="E7264" s="2">
        <v>43040</v>
      </c>
      <c r="F7264">
        <v>2579.36</v>
      </c>
      <c r="G7264">
        <f t="shared" si="1020"/>
        <v>1.5920722567817069E-3</v>
      </c>
      <c r="H7264" s="2">
        <v>43040</v>
      </c>
      <c r="I7264">
        <v>5009.99</v>
      </c>
      <c r="J7264">
        <f t="shared" si="1021"/>
        <v>1.5913539103125096E-3</v>
      </c>
      <c r="K7264">
        <f t="shared" si="1017"/>
        <v>1.5341939103125095E-3</v>
      </c>
      <c r="L7264">
        <v>2.3972578324499722E-4</v>
      </c>
      <c r="N7264" s="2">
        <v>43040</v>
      </c>
      <c r="O7264">
        <v>83.18</v>
      </c>
      <c r="Q7264" s="2">
        <v>43040</v>
      </c>
      <c r="R7264">
        <v>127862.6</v>
      </c>
      <c r="S7264" s="8">
        <f t="shared" si="1022"/>
        <v>0</v>
      </c>
      <c r="T7264" s="9">
        <f t="shared" si="1018"/>
        <v>-5.7160000000000002E-5</v>
      </c>
      <c r="U7264" s="3">
        <f>Sheet1!$B$17+Sheet1!$B$18*'Portfolio allocation'!K7264</f>
        <v>2.2478650199094499E-3</v>
      </c>
      <c r="V7264" s="13">
        <f t="shared" si="1023"/>
        <v>-2.30502501990945E-3</v>
      </c>
      <c r="W7264" s="13"/>
      <c r="X7264" s="2">
        <v>43040</v>
      </c>
      <c r="Y7264">
        <v>147.124</v>
      </c>
      <c r="AA7264" s="2">
        <v>43040</v>
      </c>
      <c r="AB7264">
        <v>2448.06</v>
      </c>
      <c r="AC7264">
        <f t="shared" si="1024"/>
        <v>-1.9603518831634581E-4</v>
      </c>
      <c r="AD7264">
        <f t="shared" si="1019"/>
        <v>-2.5371518831634581E-4</v>
      </c>
      <c r="AE7264">
        <f>Sheet2!$B$17+Sheet2!$B$18*'Portfolio allocation'!K7264</f>
        <v>1.4176313772408791E-3</v>
      </c>
      <c r="AF7264">
        <f t="shared" si="1025"/>
        <v>-1.671346565557225E-3</v>
      </c>
      <c r="AH7264" s="2">
        <v>43040</v>
      </c>
      <c r="AI7264">
        <v>2.3759999999999999</v>
      </c>
      <c r="AJ7264">
        <v>1.4419999999999999</v>
      </c>
      <c r="AK7264">
        <v>1.1616500000000001</v>
      </c>
      <c r="AR7264" s="3"/>
    </row>
    <row r="7265" spans="1:44" hidden="1" outlineLevel="1" x14ac:dyDescent="0.2">
      <c r="A7265" s="2">
        <v>43041</v>
      </c>
      <c r="B7265">
        <v>9.93</v>
      </c>
      <c r="E7265" s="2">
        <v>43041</v>
      </c>
      <c r="F7265">
        <v>2579.85</v>
      </c>
      <c r="G7265">
        <f t="shared" si="1020"/>
        <v>1.8996960486306058E-4</v>
      </c>
      <c r="H7265" s="2">
        <v>43041</v>
      </c>
      <c r="I7265">
        <v>5011.4799999999996</v>
      </c>
      <c r="J7265">
        <f t="shared" si="1021"/>
        <v>2.9740578324499722E-4</v>
      </c>
      <c r="K7265">
        <f t="shared" si="1017"/>
        <v>2.3972578324499722E-4</v>
      </c>
      <c r="L7265">
        <v>3.1367850490475291E-3</v>
      </c>
      <c r="N7265" s="2">
        <v>43041</v>
      </c>
      <c r="O7265">
        <v>84.05</v>
      </c>
      <c r="Q7265" s="2">
        <v>43041</v>
      </c>
      <c r="R7265">
        <v>129199.9</v>
      </c>
      <c r="S7265" s="8">
        <f t="shared" si="1022"/>
        <v>1.0458883207442815E-2</v>
      </c>
      <c r="T7265" s="9">
        <f t="shared" si="1018"/>
        <v>1.0401203207442816E-2</v>
      </c>
      <c r="U7265" s="3">
        <f>Sheet1!$B$17+Sheet1!$B$18*'Portfolio allocation'!K7265</f>
        <v>7.6281837835257709E-4</v>
      </c>
      <c r="V7265" s="13">
        <f t="shared" si="1023"/>
        <v>9.638384829090239E-3</v>
      </c>
      <c r="W7265" s="13"/>
      <c r="X7265" s="2">
        <v>43041</v>
      </c>
      <c r="Y7265">
        <v>146.47450000000001</v>
      </c>
      <c r="AA7265" s="2">
        <v>43041</v>
      </c>
      <c r="AB7265">
        <v>2437.25</v>
      </c>
      <c r="AC7265">
        <f t="shared" si="1024"/>
        <v>-4.4157414442456133E-3</v>
      </c>
      <c r="AD7265">
        <f t="shared" si="1019"/>
        <v>-4.4736214442456131E-3</v>
      </c>
      <c r="AE7265">
        <f>Sheet2!$B$17+Sheet2!$B$18*'Portfolio allocation'!K7265</f>
        <v>2.6655729378368342E-4</v>
      </c>
      <c r="AF7265">
        <f t="shared" si="1025"/>
        <v>-4.7401787380292968E-3</v>
      </c>
      <c r="AH7265" s="2">
        <v>43041</v>
      </c>
      <c r="AI7265">
        <v>2.3490000000000002</v>
      </c>
      <c r="AJ7265">
        <v>1.4470000000000001</v>
      </c>
      <c r="AK7265">
        <v>1.1673500000000001</v>
      </c>
      <c r="AR7265" s="3"/>
    </row>
    <row r="7266" spans="1:44" hidden="1" outlineLevel="1" x14ac:dyDescent="0.2">
      <c r="A7266" s="2">
        <v>43042</v>
      </c>
      <c r="B7266">
        <v>9.14</v>
      </c>
      <c r="E7266" s="2">
        <v>43042</v>
      </c>
      <c r="F7266">
        <v>2587.84</v>
      </c>
      <c r="G7266">
        <f t="shared" si="1020"/>
        <v>3.0970792875555375E-3</v>
      </c>
      <c r="H7266" s="2">
        <v>43042</v>
      </c>
      <c r="I7266">
        <v>5027.49</v>
      </c>
      <c r="J7266">
        <f t="shared" si="1021"/>
        <v>3.1946650490475292E-3</v>
      </c>
      <c r="K7266">
        <f t="shared" si="1017"/>
        <v>3.1367850490475291E-3</v>
      </c>
      <c r="L7266">
        <v>1.2957526694236366E-3</v>
      </c>
      <c r="N7266" s="2">
        <v>43042</v>
      </c>
      <c r="O7266">
        <v>84.14</v>
      </c>
      <c r="Q7266" s="2">
        <v>43042</v>
      </c>
      <c r="R7266">
        <v>129338.3</v>
      </c>
      <c r="S7266" s="8">
        <f t="shared" si="1022"/>
        <v>1.0712082594492855E-3</v>
      </c>
      <c r="T7266" s="9">
        <f t="shared" si="1018"/>
        <v>1.0133282594492856E-3</v>
      </c>
      <c r="U7266" s="3">
        <f>Sheet1!$B$17+Sheet1!$B$18*'Portfolio allocation'!K7266</f>
        <v>4.0863981893268543E-3</v>
      </c>
      <c r="V7266" s="13">
        <f t="shared" si="1023"/>
        <v>-3.0730699298775685E-3</v>
      </c>
      <c r="W7266" s="13"/>
      <c r="X7266" s="2">
        <v>43042</v>
      </c>
      <c r="Y7266">
        <v>144.78380000000001</v>
      </c>
      <c r="AA7266" s="2">
        <v>43042</v>
      </c>
      <c r="AB7266">
        <v>2409.12</v>
      </c>
      <c r="AC7266">
        <f t="shared" si="1024"/>
        <v>-1.1541696584265071E-2</v>
      </c>
      <c r="AD7266">
        <f t="shared" si="1019"/>
        <v>-1.160049658426507E-2</v>
      </c>
      <c r="AE7266">
        <f>Sheet2!$B$17+Sheet2!$B$18*'Portfolio allocation'!K7266</f>
        <v>2.8426963036018099E-3</v>
      </c>
      <c r="AF7266">
        <f t="shared" si="1025"/>
        <v>-1.4443192887866881E-2</v>
      </c>
      <c r="AH7266" s="2">
        <v>43042</v>
      </c>
      <c r="AI7266">
        <v>2.343</v>
      </c>
      <c r="AJ7266">
        <v>1.47</v>
      </c>
      <c r="AK7266">
        <v>1.1617500000000001</v>
      </c>
      <c r="AR7266" s="3"/>
    </row>
    <row r="7267" spans="1:44" hidden="1" outlineLevel="1" x14ac:dyDescent="0.2">
      <c r="A7267" s="2">
        <v>43045</v>
      </c>
      <c r="B7267">
        <v>9.4</v>
      </c>
      <c r="E7267" s="2">
        <v>43045</v>
      </c>
      <c r="F7267">
        <v>2591.13</v>
      </c>
      <c r="G7267">
        <f t="shared" si="1020"/>
        <v>1.2713305304810074E-3</v>
      </c>
      <c r="H7267" s="2">
        <v>43045</v>
      </c>
      <c r="I7267">
        <v>5034.3</v>
      </c>
      <c r="J7267">
        <f t="shared" si="1021"/>
        <v>1.3545526694236365E-3</v>
      </c>
      <c r="K7267">
        <f t="shared" si="1017"/>
        <v>1.2957526694236366E-3</v>
      </c>
      <c r="L7267">
        <v>-2.4214635997062028E-4</v>
      </c>
      <c r="N7267" s="2">
        <v>43045</v>
      </c>
      <c r="O7267">
        <v>84.47</v>
      </c>
      <c r="Q7267" s="2">
        <v>43045</v>
      </c>
      <c r="R7267">
        <v>129845.5</v>
      </c>
      <c r="S7267" s="8">
        <f t="shared" si="1022"/>
        <v>3.9214988908931048E-3</v>
      </c>
      <c r="T7267" s="9">
        <f t="shared" si="1018"/>
        <v>3.8626988908931049E-3</v>
      </c>
      <c r="U7267" s="3">
        <f>Sheet1!$B$17+Sheet1!$B$18*'Portfolio allocation'!K7267</f>
        <v>1.9743191854570837E-3</v>
      </c>
      <c r="V7267" s="13">
        <f t="shared" si="1023"/>
        <v>1.8883797054360212E-3</v>
      </c>
      <c r="W7267" s="13"/>
      <c r="X7267" s="2">
        <v>43045</v>
      </c>
      <c r="Y7267">
        <v>144.077</v>
      </c>
      <c r="AA7267" s="2">
        <v>43045</v>
      </c>
      <c r="AB7267">
        <v>2397.36</v>
      </c>
      <c r="AC7267">
        <f t="shared" si="1024"/>
        <v>-4.8814504881449228E-3</v>
      </c>
      <c r="AD7267">
        <f t="shared" si="1019"/>
        <v>-4.940850488144923E-3</v>
      </c>
      <c r="AE7267">
        <f>Sheet2!$B$17+Sheet2!$B$18*'Portfolio allocation'!K7267</f>
        <v>1.2056033426562614E-3</v>
      </c>
      <c r="AF7267">
        <f t="shared" si="1025"/>
        <v>-6.1464538308011844E-3</v>
      </c>
      <c r="AH7267" s="2">
        <v>43045</v>
      </c>
      <c r="AI7267">
        <v>2.3199999999999998</v>
      </c>
      <c r="AJ7267">
        <v>1.4850000000000001</v>
      </c>
      <c r="AK7267">
        <v>1.1586000000000001</v>
      </c>
      <c r="AR7267" s="3"/>
    </row>
    <row r="7268" spans="1:44" hidden="1" outlineLevel="1" x14ac:dyDescent="0.2">
      <c r="A7268" s="2">
        <v>43046</v>
      </c>
      <c r="B7268">
        <v>9.89</v>
      </c>
      <c r="E7268" s="2">
        <v>43046</v>
      </c>
      <c r="F7268">
        <v>2590.64</v>
      </c>
      <c r="G7268">
        <f t="shared" si="1020"/>
        <v>-1.8910668318461443E-4</v>
      </c>
      <c r="H7268" s="2">
        <v>43046</v>
      </c>
      <c r="I7268">
        <v>5033.38</v>
      </c>
      <c r="J7268">
        <f t="shared" si="1021"/>
        <v>-1.8274635997062028E-4</v>
      </c>
      <c r="K7268">
        <f t="shared" si="1017"/>
        <v>-2.4214635997062028E-4</v>
      </c>
      <c r="L7268">
        <v>1.4025180984545823E-3</v>
      </c>
      <c r="N7268" s="2">
        <v>43046</v>
      </c>
      <c r="O7268">
        <v>84.27</v>
      </c>
      <c r="Q7268" s="2">
        <v>43046</v>
      </c>
      <c r="R7268">
        <v>129538.1</v>
      </c>
      <c r="S7268" s="8">
        <f t="shared" si="1022"/>
        <v>-2.3674289829065387E-3</v>
      </c>
      <c r="T7268" s="9">
        <f t="shared" si="1018"/>
        <v>-2.4268289829065385E-3</v>
      </c>
      <c r="U7268" s="3">
        <f>Sheet1!$B$17+Sheet1!$B$18*'Portfolio allocation'!K7268</f>
        <v>2.1000244339148145E-4</v>
      </c>
      <c r="V7268" s="13">
        <f t="shared" si="1023"/>
        <v>-2.63683142629802E-3</v>
      </c>
      <c r="W7268" s="13"/>
      <c r="X7268" s="2">
        <v>43046</v>
      </c>
      <c r="Y7268">
        <v>144.5641</v>
      </c>
      <c r="AA7268" s="2">
        <v>43046</v>
      </c>
      <c r="AB7268">
        <v>2405.4699999999998</v>
      </c>
      <c r="AC7268">
        <f t="shared" si="1024"/>
        <v>3.3828878432942133E-3</v>
      </c>
      <c r="AD7268">
        <f t="shared" si="1019"/>
        <v>3.3231678432942132E-3</v>
      </c>
      <c r="AE7268">
        <f>Sheet2!$B$17+Sheet2!$B$18*'Portfolio allocation'!K7268</f>
        <v>-1.619357096338839E-4</v>
      </c>
      <c r="AF7268">
        <f t="shared" si="1025"/>
        <v>3.4851035529280972E-3</v>
      </c>
      <c r="AH7268" s="2">
        <v>43046</v>
      </c>
      <c r="AI7268">
        <v>2.3069999999999999</v>
      </c>
      <c r="AJ7268">
        <v>1.4930000000000001</v>
      </c>
      <c r="AK7268">
        <v>1.1576500000000001</v>
      </c>
      <c r="AR7268" s="3"/>
    </row>
    <row r="7269" spans="1:44" hidden="1" outlineLevel="1" x14ac:dyDescent="0.2">
      <c r="A7269" s="2">
        <v>43047</v>
      </c>
      <c r="B7269">
        <v>9.7799999999999994</v>
      </c>
      <c r="E7269" s="2">
        <v>43047</v>
      </c>
      <c r="F7269">
        <v>2594.38</v>
      </c>
      <c r="G7269">
        <f t="shared" si="1020"/>
        <v>1.4436587098169973E-3</v>
      </c>
      <c r="H7269" s="2">
        <v>43047</v>
      </c>
      <c r="I7269">
        <v>5040.74</v>
      </c>
      <c r="J7269">
        <f t="shared" si="1021"/>
        <v>1.4622380984545824E-3</v>
      </c>
      <c r="K7269">
        <f t="shared" si="1017"/>
        <v>1.4025180984545823E-3</v>
      </c>
      <c r="L7269">
        <v>-3.5782607079118756E-3</v>
      </c>
      <c r="N7269" s="2">
        <v>43047</v>
      </c>
      <c r="O7269">
        <v>84.56</v>
      </c>
      <c r="Q7269" s="2">
        <v>43047</v>
      </c>
      <c r="R7269">
        <v>129983.9</v>
      </c>
      <c r="S7269" s="8">
        <f t="shared" si="1022"/>
        <v>3.4414585361370875E-3</v>
      </c>
      <c r="T7269" s="9">
        <f t="shared" si="1018"/>
        <v>3.3817385361370874E-3</v>
      </c>
      <c r="U7269" s="3">
        <f>Sheet1!$B$17+Sheet1!$B$18*'Portfolio allocation'!K7269</f>
        <v>2.0968031914371825E-3</v>
      </c>
      <c r="V7269" s="13">
        <f t="shared" si="1023"/>
        <v>1.284935344699905E-3</v>
      </c>
      <c r="W7269" s="13"/>
      <c r="X7269" s="2">
        <v>43047</v>
      </c>
      <c r="Y7269">
        <v>144.77430000000001</v>
      </c>
      <c r="AA7269" s="2">
        <v>43047</v>
      </c>
      <c r="AB7269">
        <v>2408.96</v>
      </c>
      <c r="AC7269">
        <f t="shared" si="1024"/>
        <v>1.4508599151101809E-3</v>
      </c>
      <c r="AD7269">
        <f t="shared" si="1019"/>
        <v>1.389939915110181E-3</v>
      </c>
      <c r="AE7269">
        <f>Sheet2!$B$17+Sheet2!$B$18*'Portfolio allocation'!K7269</f>
        <v>1.3005418859830223E-3</v>
      </c>
      <c r="AF7269">
        <f t="shared" si="1025"/>
        <v>8.9398029127158666E-5</v>
      </c>
      <c r="AH7269" s="2">
        <v>43047</v>
      </c>
      <c r="AI7269">
        <v>2.3250000000000002</v>
      </c>
      <c r="AJ7269">
        <v>1.5229999999999999</v>
      </c>
      <c r="AK7269">
        <v>1.15855</v>
      </c>
      <c r="AR7269" s="3"/>
    </row>
    <row r="7270" spans="1:44" hidden="1" outlineLevel="1" x14ac:dyDescent="0.2">
      <c r="A7270" s="2">
        <v>43048</v>
      </c>
      <c r="B7270">
        <v>10.5</v>
      </c>
      <c r="E7270" s="2">
        <v>43048</v>
      </c>
      <c r="F7270">
        <v>2584.62</v>
      </c>
      <c r="G7270">
        <f t="shared" si="1020"/>
        <v>-3.761977813581785E-3</v>
      </c>
      <c r="H7270" s="2">
        <v>43048</v>
      </c>
      <c r="I7270">
        <v>5023.01</v>
      </c>
      <c r="J7270">
        <f t="shared" si="1021"/>
        <v>-3.5173407079118757E-3</v>
      </c>
      <c r="K7270">
        <f t="shared" si="1017"/>
        <v>-3.5782607079118756E-3</v>
      </c>
      <c r="L7270">
        <v>-5.9852630394920949E-4</v>
      </c>
      <c r="N7270" s="2">
        <v>43048</v>
      </c>
      <c r="O7270">
        <v>84.09</v>
      </c>
      <c r="Q7270" s="2">
        <v>43048</v>
      </c>
      <c r="R7270">
        <v>129261.4</v>
      </c>
      <c r="S7270" s="8">
        <f t="shared" si="1022"/>
        <v>-5.5583806917626211E-3</v>
      </c>
      <c r="T7270" s="9">
        <f t="shared" si="1018"/>
        <v>-5.619300691762621E-3</v>
      </c>
      <c r="U7270" s="3">
        <f>Sheet1!$B$17+Sheet1!$B$18*'Portfolio allocation'!K7270</f>
        <v>-3.6172724849478466E-3</v>
      </c>
      <c r="V7270" s="13">
        <f t="shared" si="1023"/>
        <v>-2.0020282068147744E-3</v>
      </c>
      <c r="W7270" s="13"/>
      <c r="X7270" s="2">
        <v>43048</v>
      </c>
      <c r="Y7270">
        <v>143.56120000000001</v>
      </c>
      <c r="AA7270" s="2">
        <v>43048</v>
      </c>
      <c r="AB7270">
        <v>2412.62</v>
      </c>
      <c r="AC7270">
        <f t="shared" si="1024"/>
        <v>1.5193278427203527E-3</v>
      </c>
      <c r="AD7270">
        <f t="shared" si="1019"/>
        <v>1.4583278427203526E-3</v>
      </c>
      <c r="AE7270">
        <f>Sheet2!$B$17+Sheet2!$B$18*'Portfolio allocation'!K7270</f>
        <v>-3.12849369979798E-3</v>
      </c>
      <c r="AF7270">
        <f t="shared" si="1025"/>
        <v>4.5868215425183328E-3</v>
      </c>
      <c r="AH7270" s="2">
        <v>43048</v>
      </c>
      <c r="AI7270">
        <v>2.331</v>
      </c>
      <c r="AJ7270">
        <v>1.5249999999999999</v>
      </c>
      <c r="AK7270">
        <v>1.1625000000000001</v>
      </c>
      <c r="AR7270" s="3"/>
    </row>
    <row r="7271" spans="1:44" hidden="1" outlineLevel="1" x14ac:dyDescent="0.2">
      <c r="A7271" s="2">
        <v>43049</v>
      </c>
      <c r="B7271">
        <v>11.29</v>
      </c>
      <c r="E7271" s="2">
        <v>43049</v>
      </c>
      <c r="F7271">
        <v>2582.3000000000002</v>
      </c>
      <c r="G7271">
        <f t="shared" si="1020"/>
        <v>-8.976174447306029E-4</v>
      </c>
      <c r="H7271" s="2">
        <v>43049</v>
      </c>
      <c r="I7271">
        <v>5020.3100000000004</v>
      </c>
      <c r="J7271">
        <f t="shared" si="1021"/>
        <v>-5.3752630394920953E-4</v>
      </c>
      <c r="K7271">
        <f t="shared" si="1017"/>
        <v>-5.9852630394920949E-4</v>
      </c>
      <c r="L7271">
        <v>9.4439397742366693E-4</v>
      </c>
      <c r="N7271" s="2">
        <v>43049</v>
      </c>
      <c r="O7271">
        <v>83.87</v>
      </c>
      <c r="Q7271" s="2">
        <v>43049</v>
      </c>
      <c r="R7271">
        <v>128923.2</v>
      </c>
      <c r="S7271" s="8">
        <f t="shared" si="1022"/>
        <v>-2.6164036595611728E-3</v>
      </c>
      <c r="T7271" s="9">
        <f t="shared" si="1018"/>
        <v>-2.6774036595611727E-3</v>
      </c>
      <c r="U7271" s="3">
        <f>Sheet1!$B$17+Sheet1!$B$18*'Portfolio allocation'!K7271</f>
        <v>-1.9884566020962635E-4</v>
      </c>
      <c r="V7271" s="13">
        <f t="shared" si="1023"/>
        <v>-2.4785579993515461E-3</v>
      </c>
      <c r="W7271" s="13"/>
      <c r="X7271" s="2">
        <v>43049</v>
      </c>
      <c r="Y7271">
        <v>142.47229999999999</v>
      </c>
      <c r="AA7271" s="2">
        <v>43049</v>
      </c>
      <c r="AB7271">
        <v>2394.3200000000002</v>
      </c>
      <c r="AC7271">
        <f t="shared" si="1024"/>
        <v>-7.5851149372879734E-3</v>
      </c>
      <c r="AD7271">
        <f t="shared" si="1019"/>
        <v>-7.6466349372879732E-3</v>
      </c>
      <c r="AE7271">
        <f>Sheet2!$B$17+Sheet2!$B$18*'Portfolio allocation'!K7271</f>
        <v>-4.7883784789432373E-4</v>
      </c>
      <c r="AF7271">
        <f t="shared" si="1025"/>
        <v>-7.1677970893936497E-3</v>
      </c>
      <c r="AH7271" s="2">
        <v>43049</v>
      </c>
      <c r="AI7271">
        <v>2.4</v>
      </c>
      <c r="AJ7271">
        <v>1.538</v>
      </c>
      <c r="AK7271">
        <v>1.16625</v>
      </c>
      <c r="AR7271" s="3"/>
    </row>
    <row r="7272" spans="1:44" hidden="1" outlineLevel="1" x14ac:dyDescent="0.2">
      <c r="A7272" s="2">
        <v>43052</v>
      </c>
      <c r="B7272">
        <v>11.5</v>
      </c>
      <c r="E7272" s="2">
        <v>43052</v>
      </c>
      <c r="F7272">
        <v>2584.84</v>
      </c>
      <c r="G7272">
        <f t="shared" si="1020"/>
        <v>9.8361925415324514E-4</v>
      </c>
      <c r="H7272" s="2">
        <v>43052</v>
      </c>
      <c r="I7272">
        <v>5025.3599999999997</v>
      </c>
      <c r="J7272">
        <f t="shared" si="1021"/>
        <v>1.0059139774236669E-3</v>
      </c>
      <c r="K7272">
        <f t="shared" si="1017"/>
        <v>9.4439397742366693E-4</v>
      </c>
      <c r="L7272">
        <v>-2.2167894875590581E-3</v>
      </c>
      <c r="N7272" s="2">
        <v>43052</v>
      </c>
      <c r="O7272">
        <v>83.93</v>
      </c>
      <c r="Q7272" s="2">
        <v>43052</v>
      </c>
      <c r="R7272">
        <v>129015.4</v>
      </c>
      <c r="S7272" s="8">
        <f t="shared" si="1022"/>
        <v>7.1515444853997856E-4</v>
      </c>
      <c r="T7272" s="9">
        <f t="shared" si="1018"/>
        <v>6.5363444853997854E-4</v>
      </c>
      <c r="U7272" s="3">
        <f>Sheet1!$B$17+Sheet1!$B$18*'Portfolio allocation'!K7272</f>
        <v>1.5712315893812961E-3</v>
      </c>
      <c r="V7272" s="13">
        <f t="shared" si="1023"/>
        <v>-9.1759714084131759E-4</v>
      </c>
      <c r="W7272" s="13"/>
      <c r="X7272" s="2">
        <v>43052</v>
      </c>
      <c r="Y7272">
        <v>141.74639999999999</v>
      </c>
      <c r="AA7272" s="2">
        <v>43052</v>
      </c>
      <c r="AB7272">
        <v>2382.12</v>
      </c>
      <c r="AC7272">
        <f t="shared" si="1024"/>
        <v>-5.0953924287481245E-3</v>
      </c>
      <c r="AD7272">
        <f t="shared" si="1019"/>
        <v>-5.1571124287481248E-3</v>
      </c>
      <c r="AE7272">
        <f>Sheet2!$B$17+Sheet2!$B$18*'Portfolio allocation'!K7272</f>
        <v>8.9316622975893413E-4</v>
      </c>
      <c r="AF7272">
        <f t="shared" si="1025"/>
        <v>-6.0502786585070589E-3</v>
      </c>
      <c r="AH7272" s="2">
        <v>43052</v>
      </c>
      <c r="AI7272">
        <v>2.4</v>
      </c>
      <c r="AJ7272">
        <v>1.5429999999999999</v>
      </c>
      <c r="AK7272">
        <v>1.16645</v>
      </c>
      <c r="AR7272" s="3"/>
    </row>
    <row r="7273" spans="1:44" hidden="1" outlineLevel="1" x14ac:dyDescent="0.2">
      <c r="A7273" s="2">
        <v>43053</v>
      </c>
      <c r="B7273">
        <v>11.59</v>
      </c>
      <c r="E7273" s="2">
        <v>43053</v>
      </c>
      <c r="F7273">
        <v>2578.87</v>
      </c>
      <c r="G7273">
        <f t="shared" si="1020"/>
        <v>-2.309620711533511E-3</v>
      </c>
      <c r="H7273" s="2">
        <v>43053</v>
      </c>
      <c r="I7273">
        <v>5014.53</v>
      </c>
      <c r="J7273">
        <f t="shared" si="1021"/>
        <v>-2.1550694875590581E-3</v>
      </c>
      <c r="K7273">
        <f t="shared" si="1017"/>
        <v>-2.2167894875590581E-3</v>
      </c>
      <c r="L7273">
        <v>-5.3607622618271015E-3</v>
      </c>
      <c r="N7273" s="2">
        <v>43053</v>
      </c>
      <c r="O7273">
        <v>84.05</v>
      </c>
      <c r="Q7273" s="2">
        <v>43053</v>
      </c>
      <c r="R7273">
        <v>129199.9</v>
      </c>
      <c r="S7273" s="8">
        <f t="shared" si="1022"/>
        <v>1.4300618375790997E-3</v>
      </c>
      <c r="T7273" s="9">
        <f t="shared" si="1018"/>
        <v>1.3683418375790997E-3</v>
      </c>
      <c r="U7273" s="3">
        <f>Sheet1!$B$17+Sheet1!$B$18*'Portfolio allocation'!K7273</f>
        <v>-2.0553581966898707E-3</v>
      </c>
      <c r="V7273" s="13">
        <f t="shared" si="1023"/>
        <v>3.4237000342689705E-3</v>
      </c>
      <c r="W7273" s="13"/>
      <c r="X7273" s="2">
        <v>43053</v>
      </c>
      <c r="Y7273">
        <v>142.21440000000001</v>
      </c>
      <c r="AA7273" s="2">
        <v>43053</v>
      </c>
      <c r="AB7273">
        <v>2389.9899999999998</v>
      </c>
      <c r="AC7273">
        <f t="shared" si="1024"/>
        <v>3.3037798263730878E-3</v>
      </c>
      <c r="AD7273">
        <f t="shared" si="1019"/>
        <v>3.2416198263730879E-3</v>
      </c>
      <c r="AE7273">
        <f>Sheet2!$B$17+Sheet2!$B$18*'Portfolio allocation'!K7273</f>
        <v>-1.9178387563879786E-3</v>
      </c>
      <c r="AF7273">
        <f t="shared" si="1025"/>
        <v>5.1594585827610664E-3</v>
      </c>
      <c r="AH7273" s="2">
        <v>43053</v>
      </c>
      <c r="AI7273">
        <v>2.3809999999999998</v>
      </c>
      <c r="AJ7273">
        <v>1.554</v>
      </c>
      <c r="AK7273">
        <v>1.1754500000000001</v>
      </c>
      <c r="AR7273" s="3"/>
    </row>
    <row r="7274" spans="1:44" hidden="1" outlineLevel="1" x14ac:dyDescent="0.2">
      <c r="A7274" s="2">
        <v>43054</v>
      </c>
      <c r="B7274">
        <v>13.13</v>
      </c>
      <c r="E7274" s="2">
        <v>43054</v>
      </c>
      <c r="F7274">
        <v>2564.62</v>
      </c>
      <c r="G7274">
        <f t="shared" si="1020"/>
        <v>-5.5256759743608219E-3</v>
      </c>
      <c r="H7274" s="2">
        <v>43054</v>
      </c>
      <c r="I7274">
        <v>4987.96</v>
      </c>
      <c r="J7274">
        <f t="shared" si="1021"/>
        <v>-5.2986022618271011E-3</v>
      </c>
      <c r="K7274">
        <f t="shared" si="1017"/>
        <v>-5.3607622618271015E-3</v>
      </c>
      <c r="L7274">
        <v>8.4624870611631348E-3</v>
      </c>
      <c r="N7274" s="2">
        <v>43054</v>
      </c>
      <c r="O7274">
        <v>82.98</v>
      </c>
      <c r="Q7274" s="2">
        <v>43054</v>
      </c>
      <c r="R7274">
        <v>128200.8</v>
      </c>
      <c r="S7274" s="8">
        <f t="shared" si="1022"/>
        <v>-7.7329781214999782E-3</v>
      </c>
      <c r="T7274" s="9">
        <f t="shared" si="1018"/>
        <v>-7.7951381214999785E-3</v>
      </c>
      <c r="U7274" s="3">
        <f>Sheet1!$B$17+Sheet1!$B$18*'Portfolio allocation'!K7274</f>
        <v>-5.6622034421962477E-3</v>
      </c>
      <c r="V7274" s="13">
        <f t="shared" si="1023"/>
        <v>-2.1329346793037308E-3</v>
      </c>
      <c r="W7274" s="13"/>
      <c r="X7274" s="2">
        <v>43054</v>
      </c>
      <c r="Y7274">
        <v>140.50470000000001</v>
      </c>
      <c r="AA7274" s="2">
        <v>43054</v>
      </c>
      <c r="AB7274">
        <v>2361.25</v>
      </c>
      <c r="AC7274">
        <f t="shared" si="1024"/>
        <v>-1.2025154916966097E-2</v>
      </c>
      <c r="AD7274">
        <f t="shared" si="1019"/>
        <v>-1.2087194916966096E-2</v>
      </c>
      <c r="AE7274">
        <f>Sheet2!$B$17+Sheet2!$B$18*'Portfolio allocation'!K7274</f>
        <v>-4.7135395572669653E-3</v>
      </c>
      <c r="AF7274">
        <f t="shared" si="1025"/>
        <v>-7.3736553596991305E-3</v>
      </c>
      <c r="AH7274" s="2">
        <v>43054</v>
      </c>
      <c r="AI7274">
        <v>2.335</v>
      </c>
      <c r="AJ7274">
        <v>1.5509999999999999</v>
      </c>
      <c r="AK7274">
        <v>1.1800999999999999</v>
      </c>
      <c r="AR7274" s="3"/>
    </row>
    <row r="7275" spans="1:44" hidden="1" outlineLevel="1" x14ac:dyDescent="0.2">
      <c r="A7275" s="2">
        <v>43055</v>
      </c>
      <c r="B7275">
        <v>11.76</v>
      </c>
      <c r="E7275" s="2">
        <v>43055</v>
      </c>
      <c r="F7275">
        <v>2585.64</v>
      </c>
      <c r="G7275">
        <f t="shared" si="1020"/>
        <v>8.1961460177335521E-3</v>
      </c>
      <c r="H7275" s="2">
        <v>43055</v>
      </c>
      <c r="I7275">
        <v>5030.4799999999996</v>
      </c>
      <c r="J7275">
        <f t="shared" si="1021"/>
        <v>8.5245270611631341E-3</v>
      </c>
      <c r="K7275">
        <f t="shared" si="1017"/>
        <v>8.4624870611631348E-3</v>
      </c>
      <c r="L7275">
        <v>-2.6533700793562255E-3</v>
      </c>
      <c r="N7275" s="2">
        <v>43055</v>
      </c>
      <c r="O7275">
        <v>83.2</v>
      </c>
      <c r="Q7275" s="2">
        <v>43055</v>
      </c>
      <c r="R7275">
        <v>128540.6</v>
      </c>
      <c r="S7275" s="8">
        <f t="shared" si="1022"/>
        <v>2.6505294818752745E-3</v>
      </c>
      <c r="T7275" s="9">
        <f t="shared" si="1018"/>
        <v>2.5884894818752743E-3</v>
      </c>
      <c r="U7275" s="3">
        <f>Sheet1!$B$17+Sheet1!$B$18*'Portfolio allocation'!K7275</f>
        <v>1.0196178508863816E-2</v>
      </c>
      <c r="V7275" s="13">
        <f t="shared" si="1023"/>
        <v>-7.6076890269885416E-3</v>
      </c>
      <c r="W7275" s="13"/>
      <c r="X7275" s="2">
        <v>43055</v>
      </c>
      <c r="Y7275">
        <v>142.4341</v>
      </c>
      <c r="AA7275" s="2">
        <v>43055</v>
      </c>
      <c r="AB7275">
        <v>2393.6799999999998</v>
      </c>
      <c r="AC7275">
        <f t="shared" si="1024"/>
        <v>1.3734250926416003E-2</v>
      </c>
      <c r="AD7275">
        <f t="shared" si="1019"/>
        <v>1.3671090926416003E-2</v>
      </c>
      <c r="AE7275">
        <f>Sheet2!$B$17+Sheet2!$B$18*'Portfolio allocation'!K7275</f>
        <v>7.5784464037218051E-3</v>
      </c>
      <c r="AF7275">
        <f t="shared" si="1025"/>
        <v>6.0926445226941982E-3</v>
      </c>
      <c r="AH7275" s="2">
        <v>43055</v>
      </c>
      <c r="AI7275">
        <v>2.3610000000000002</v>
      </c>
      <c r="AJ7275">
        <v>1.579</v>
      </c>
      <c r="AK7275">
        <v>1.1772499999999999</v>
      </c>
      <c r="AR7275" s="3"/>
    </row>
    <row r="7276" spans="1:44" hidden="1" outlineLevel="1" x14ac:dyDescent="0.2">
      <c r="A7276" s="2">
        <v>43056</v>
      </c>
      <c r="B7276">
        <v>11.43</v>
      </c>
      <c r="E7276" s="2">
        <v>43056</v>
      </c>
      <c r="F7276">
        <v>2578.85</v>
      </c>
      <c r="G7276">
        <f t="shared" si="1020"/>
        <v>-2.6260422951377427E-3</v>
      </c>
      <c r="H7276" s="2">
        <v>43056</v>
      </c>
      <c r="I7276">
        <v>5017.45</v>
      </c>
      <c r="J7276">
        <f t="shared" si="1021"/>
        <v>-2.5902100793562255E-3</v>
      </c>
      <c r="K7276">
        <f t="shared" si="1017"/>
        <v>-2.6533700793562255E-3</v>
      </c>
      <c r="L7276">
        <v>1.2438370447139216E-3</v>
      </c>
      <c r="N7276" s="2">
        <v>43056</v>
      </c>
      <c r="O7276">
        <v>82.4</v>
      </c>
      <c r="Q7276" s="2">
        <v>43056</v>
      </c>
      <c r="R7276">
        <v>127304.6</v>
      </c>
      <c r="S7276" s="8">
        <f t="shared" si="1022"/>
        <v>-9.6156389498726069E-3</v>
      </c>
      <c r="T7276" s="9">
        <f t="shared" si="1018"/>
        <v>-9.6787989498726065E-3</v>
      </c>
      <c r="U7276" s="3">
        <f>Sheet1!$B$17+Sheet1!$B$18*'Portfolio allocation'!K7276</f>
        <v>-2.5562145160231632E-3</v>
      </c>
      <c r="V7276" s="13">
        <f t="shared" si="1023"/>
        <v>-7.1225844338494437E-3</v>
      </c>
      <c r="W7276" s="13"/>
      <c r="X7276" s="2">
        <v>43056</v>
      </c>
      <c r="Y7276">
        <v>142.29089999999999</v>
      </c>
      <c r="AA7276" s="2">
        <v>43056</v>
      </c>
      <c r="AB7276">
        <v>2391.27</v>
      </c>
      <c r="AC7276">
        <f t="shared" si="1024"/>
        <v>-1.0068179539453048E-3</v>
      </c>
      <c r="AD7276">
        <f t="shared" si="1019"/>
        <v>-1.0704179539453049E-3</v>
      </c>
      <c r="AE7276">
        <f>Sheet2!$B$17+Sheet2!$B$18*'Portfolio allocation'!K7276</f>
        <v>-2.3060573567922783E-3</v>
      </c>
      <c r="AF7276">
        <f t="shared" si="1025"/>
        <v>1.2356394028469734E-3</v>
      </c>
      <c r="AH7276" s="2">
        <v>43056</v>
      </c>
      <c r="AI7276">
        <v>2.3540000000000001</v>
      </c>
      <c r="AJ7276">
        <v>1.59</v>
      </c>
      <c r="AK7276">
        <v>1.1781999999999999</v>
      </c>
      <c r="AR7276" s="3"/>
    </row>
    <row r="7277" spans="1:44" hidden="1" outlineLevel="1" x14ac:dyDescent="0.2">
      <c r="A7277" s="2">
        <v>43059</v>
      </c>
      <c r="B7277">
        <v>10.65</v>
      </c>
      <c r="E7277" s="2">
        <v>43059</v>
      </c>
      <c r="F7277">
        <v>2582.14</v>
      </c>
      <c r="G7277">
        <f t="shared" si="1020"/>
        <v>1.275762452255913E-3</v>
      </c>
      <c r="H7277" s="2">
        <v>43059</v>
      </c>
      <c r="I7277">
        <v>5024.01</v>
      </c>
      <c r="J7277">
        <f t="shared" si="1021"/>
        <v>1.3074370447139216E-3</v>
      </c>
      <c r="K7277">
        <f t="shared" si="1017"/>
        <v>1.2438370447139216E-3</v>
      </c>
      <c r="L7277">
        <v>6.4923956120308554E-3</v>
      </c>
      <c r="N7277" s="2">
        <v>43059</v>
      </c>
      <c r="O7277">
        <v>82.53</v>
      </c>
      <c r="Q7277" s="2">
        <v>43059</v>
      </c>
      <c r="R7277">
        <v>127505.5</v>
      </c>
      <c r="S7277" s="8">
        <f t="shared" si="1022"/>
        <v>1.5781047974698925E-3</v>
      </c>
      <c r="T7277" s="9">
        <f t="shared" si="1018"/>
        <v>1.5145047974698925E-3</v>
      </c>
      <c r="U7277" s="3">
        <f>Sheet1!$B$17+Sheet1!$B$18*'Portfolio allocation'!K7277</f>
        <v>1.9147602650731997E-3</v>
      </c>
      <c r="V7277" s="13">
        <f t="shared" si="1023"/>
        <v>-4.0025546760330717E-4</v>
      </c>
      <c r="W7277" s="13"/>
      <c r="X7277" s="2">
        <v>43059</v>
      </c>
      <c r="Y7277">
        <v>143.76179999999999</v>
      </c>
      <c r="AA7277" s="2">
        <v>43059</v>
      </c>
      <c r="AB7277">
        <v>2415.9899999999998</v>
      </c>
      <c r="AC7277">
        <f t="shared" si="1024"/>
        <v>1.0337603031025377E-2</v>
      </c>
      <c r="AD7277">
        <f t="shared" si="1019"/>
        <v>1.0273483031025377E-2</v>
      </c>
      <c r="AE7277">
        <f>Sheet2!$B$17+Sheet2!$B$18*'Portfolio allocation'!K7277</f>
        <v>1.1594386446770071E-3</v>
      </c>
      <c r="AF7277">
        <f t="shared" si="1025"/>
        <v>9.1140443863483699E-3</v>
      </c>
      <c r="AH7277" s="2">
        <v>43059</v>
      </c>
      <c r="AI7277">
        <v>2.37</v>
      </c>
      <c r="AJ7277">
        <v>1.603</v>
      </c>
      <c r="AK7277">
        <v>1.1748499999999999</v>
      </c>
      <c r="AR7277" s="3"/>
    </row>
    <row r="7278" spans="1:44" hidden="1" outlineLevel="1" x14ac:dyDescent="0.2">
      <c r="A7278" s="2">
        <v>43060</v>
      </c>
      <c r="B7278">
        <v>9.73</v>
      </c>
      <c r="E7278" s="2">
        <v>43060</v>
      </c>
      <c r="F7278">
        <v>2599.0300000000002</v>
      </c>
      <c r="G7278">
        <f t="shared" si="1020"/>
        <v>6.5410860758907674E-3</v>
      </c>
      <c r="H7278" s="2">
        <v>43060</v>
      </c>
      <c r="I7278">
        <v>5056.95</v>
      </c>
      <c r="J7278">
        <f t="shared" si="1021"/>
        <v>6.5565156120308554E-3</v>
      </c>
      <c r="K7278">
        <f t="shared" si="1017"/>
        <v>6.4923956120308554E-3</v>
      </c>
      <c r="L7278">
        <v>-7.2685464163172678E-4</v>
      </c>
      <c r="N7278" s="2">
        <v>43060</v>
      </c>
      <c r="O7278">
        <v>83.72</v>
      </c>
      <c r="Q7278" s="2">
        <v>43060</v>
      </c>
      <c r="R7278">
        <v>129344</v>
      </c>
      <c r="S7278" s="8">
        <f t="shared" si="1022"/>
        <v>1.4418985847669319E-2</v>
      </c>
      <c r="T7278" s="9">
        <f t="shared" si="1018"/>
        <v>1.4354865847669318E-2</v>
      </c>
      <c r="U7278" s="3">
        <f>Sheet1!$B$17+Sheet1!$B$18*'Portfolio allocation'!K7278</f>
        <v>7.936039669662243E-3</v>
      </c>
      <c r="V7278" s="13">
        <f t="shared" si="1023"/>
        <v>6.4188261780070751E-3</v>
      </c>
      <c r="W7278" s="13"/>
      <c r="X7278" s="2">
        <v>43060</v>
      </c>
      <c r="Y7278">
        <v>145.13720000000001</v>
      </c>
      <c r="AA7278" s="2">
        <v>43060</v>
      </c>
      <c r="AB7278">
        <v>2439.11</v>
      </c>
      <c r="AC7278">
        <f t="shared" si="1024"/>
        <v>9.5695760330134494E-3</v>
      </c>
      <c r="AD7278">
        <f t="shared" si="1019"/>
        <v>9.5051760330134502E-3</v>
      </c>
      <c r="AE7278">
        <f>Sheet2!$B$17+Sheet2!$B$18*'Portfolio allocation'!K7278</f>
        <v>5.8265908255747461E-3</v>
      </c>
      <c r="AF7278">
        <f t="shared" si="1025"/>
        <v>3.6785852074387041E-3</v>
      </c>
      <c r="AH7278" s="2">
        <v>43060</v>
      </c>
      <c r="AI7278">
        <v>2.3610000000000002</v>
      </c>
      <c r="AJ7278">
        <v>1.61</v>
      </c>
      <c r="AK7278">
        <v>1.17255</v>
      </c>
      <c r="AR7278" s="3"/>
    </row>
    <row r="7279" spans="1:44" hidden="1" outlineLevel="1" x14ac:dyDescent="0.2">
      <c r="A7279" s="2">
        <v>43061</v>
      </c>
      <c r="B7279">
        <v>9.8800000000000008</v>
      </c>
      <c r="E7279" s="2">
        <v>43061</v>
      </c>
      <c r="F7279">
        <v>2597.08</v>
      </c>
      <c r="G7279">
        <f t="shared" si="1020"/>
        <v>-7.5027991212117673E-4</v>
      </c>
      <c r="H7279" s="2">
        <v>43061</v>
      </c>
      <c r="I7279">
        <v>5053.6000000000004</v>
      </c>
      <c r="J7279">
        <f t="shared" si="1021"/>
        <v>-6.6245464163172674E-4</v>
      </c>
      <c r="K7279">
        <f t="shared" si="1017"/>
        <v>-7.2685464163172678E-4</v>
      </c>
      <c r="L7279">
        <v>-6.368E-5</v>
      </c>
      <c r="N7279" s="2">
        <v>43061</v>
      </c>
      <c r="O7279">
        <v>83.11</v>
      </c>
      <c r="Q7279" s="2">
        <v>43061</v>
      </c>
      <c r="R7279">
        <v>128401.60000000001</v>
      </c>
      <c r="S7279" s="8">
        <f t="shared" si="1022"/>
        <v>-7.2859970311726086E-3</v>
      </c>
      <c r="T7279" s="9">
        <f t="shared" si="1018"/>
        <v>-7.3503970311726086E-3</v>
      </c>
      <c r="U7279" s="3">
        <f>Sheet1!$B$17+Sheet1!$B$18*'Portfolio allocation'!K7279</f>
        <v>-3.4606718147158584E-4</v>
      </c>
      <c r="V7279" s="13">
        <f t="shared" si="1023"/>
        <v>-7.0043298497010232E-3</v>
      </c>
      <c r="W7279" s="13"/>
      <c r="X7279" s="2">
        <v>43061</v>
      </c>
      <c r="Y7279">
        <v>144.96530000000001</v>
      </c>
      <c r="AA7279" s="2">
        <v>43061</v>
      </c>
      <c r="AB7279">
        <v>2436.2199999999998</v>
      </c>
      <c r="AC7279">
        <f t="shared" si="1024"/>
        <v>-1.184858411469869E-3</v>
      </c>
      <c r="AD7279">
        <f t="shared" si="1019"/>
        <v>-1.248538411469869E-3</v>
      </c>
      <c r="AE7279">
        <f>Sheet2!$B$17+Sheet2!$B$18*'Portfolio allocation'!K7279</f>
        <v>-5.9295067971361587E-4</v>
      </c>
      <c r="AF7279">
        <f t="shared" si="1025"/>
        <v>-6.5558773175625315E-4</v>
      </c>
      <c r="AH7279" s="2">
        <v>43061</v>
      </c>
      <c r="AI7279">
        <v>2.3220000000000001</v>
      </c>
      <c r="AJ7279">
        <v>1.5920000000000001</v>
      </c>
      <c r="AK7279">
        <v>1.17865</v>
      </c>
      <c r="AR7279" s="3"/>
    </row>
    <row r="7280" spans="1:44" hidden="1" outlineLevel="1" x14ac:dyDescent="0.2">
      <c r="A7280" s="2">
        <v>43062</v>
      </c>
      <c r="B7280">
        <v>9.8800000000000008</v>
      </c>
      <c r="E7280" s="2">
        <v>43062</v>
      </c>
      <c r="F7280">
        <v>2597.08</v>
      </c>
      <c r="G7280">
        <f t="shared" si="1020"/>
        <v>0</v>
      </c>
      <c r="H7280" s="2">
        <v>43062</v>
      </c>
      <c r="I7280">
        <v>5053.6000000000004</v>
      </c>
      <c r="J7280">
        <f t="shared" si="1021"/>
        <v>0</v>
      </c>
      <c r="K7280">
        <f t="shared" si="1017"/>
        <v>-6.368E-5</v>
      </c>
      <c r="L7280">
        <v>2.0397710052237998E-3</v>
      </c>
      <c r="N7280" s="2">
        <v>43062</v>
      </c>
      <c r="O7280">
        <v>83.11</v>
      </c>
      <c r="Q7280" s="2">
        <v>43062</v>
      </c>
      <c r="R7280">
        <v>128401.60000000001</v>
      </c>
      <c r="S7280" s="8">
        <f t="shared" si="1022"/>
        <v>0</v>
      </c>
      <c r="T7280" s="9">
        <f t="shared" si="1018"/>
        <v>-6.368E-5</v>
      </c>
      <c r="U7280" s="3">
        <f>Sheet1!$B$17+Sheet1!$B$18*'Portfolio allocation'!K7280</f>
        <v>4.147435744888151E-4</v>
      </c>
      <c r="V7280" s="13">
        <f t="shared" si="1023"/>
        <v>-4.7842357448881509E-4</v>
      </c>
      <c r="W7280" s="13"/>
      <c r="X7280" s="2">
        <v>43062</v>
      </c>
      <c r="Y7280">
        <v>144.96530000000001</v>
      </c>
      <c r="AA7280" s="2">
        <v>43062</v>
      </c>
      <c r="AB7280">
        <v>2436.2199999999998</v>
      </c>
      <c r="AC7280">
        <f t="shared" si="1024"/>
        <v>0</v>
      </c>
      <c r="AD7280">
        <f t="shared" si="1019"/>
        <v>-6.368E-5</v>
      </c>
      <c r="AE7280">
        <f>Sheet2!$B$17+Sheet2!$B$18*'Portfolio allocation'!K7280</f>
        <v>-3.2388692593740472E-6</v>
      </c>
      <c r="AF7280">
        <f t="shared" si="1025"/>
        <v>-6.0441130740625953E-5</v>
      </c>
      <c r="AH7280" s="2">
        <v>43062</v>
      </c>
      <c r="AI7280">
        <v>2.3220000000000001</v>
      </c>
      <c r="AJ7280">
        <v>1.5920000000000001</v>
      </c>
      <c r="AK7280">
        <v>1.18425</v>
      </c>
      <c r="AR7280" s="3"/>
    </row>
    <row r="7281" spans="1:44" hidden="1" outlineLevel="1" x14ac:dyDescent="0.2">
      <c r="A7281" s="2">
        <v>43063</v>
      </c>
      <c r="B7281">
        <v>9.67</v>
      </c>
      <c r="E7281" s="2">
        <v>43063</v>
      </c>
      <c r="F7281">
        <v>2602.42</v>
      </c>
      <c r="G7281">
        <f t="shared" si="1020"/>
        <v>2.056155374497548E-3</v>
      </c>
      <c r="H7281" s="2">
        <v>43063</v>
      </c>
      <c r="I7281">
        <v>5064.2299999999996</v>
      </c>
      <c r="J7281">
        <f t="shared" si="1021"/>
        <v>2.1034510052237998E-3</v>
      </c>
      <c r="K7281">
        <f t="shared" si="1017"/>
        <v>2.0397710052237998E-3</v>
      </c>
      <c r="L7281">
        <v>-3.3649947178531462E-4</v>
      </c>
      <c r="N7281" s="2">
        <v>43063</v>
      </c>
      <c r="O7281">
        <v>83.26</v>
      </c>
      <c r="Q7281" s="2">
        <v>43063</v>
      </c>
      <c r="R7281">
        <v>128633.3</v>
      </c>
      <c r="S7281" s="8">
        <f t="shared" si="1022"/>
        <v>1.8044946480417767E-3</v>
      </c>
      <c r="T7281" s="9">
        <f t="shared" si="1018"/>
        <v>1.7408146480417767E-3</v>
      </c>
      <c r="U7281" s="3">
        <f>Sheet1!$B$17+Sheet1!$B$18*'Portfolio allocation'!K7281</f>
        <v>2.8278758762191884E-3</v>
      </c>
      <c r="V7281" s="13">
        <f t="shared" si="1023"/>
        <v>-1.0870612281774117E-3</v>
      </c>
      <c r="W7281" s="13"/>
      <c r="X7281" s="2">
        <v>43063</v>
      </c>
      <c r="Y7281">
        <v>145.03219999999999</v>
      </c>
      <c r="AA7281" s="2">
        <v>43063</v>
      </c>
      <c r="AB7281">
        <v>2437.34</v>
      </c>
      <c r="AC7281">
        <f t="shared" si="1024"/>
        <v>4.597285959397901E-4</v>
      </c>
      <c r="AD7281">
        <f t="shared" si="1019"/>
        <v>3.9572859593979011E-4</v>
      </c>
      <c r="AE7281">
        <f>Sheet2!$B$17+Sheet2!$B$18*'Portfolio allocation'!K7281</f>
        <v>1.867203428474253E-3</v>
      </c>
      <c r="AF7281">
        <f t="shared" si="1025"/>
        <v>-1.471474832534463E-3</v>
      </c>
      <c r="AH7281" s="2">
        <v>43063</v>
      </c>
      <c r="AI7281">
        <v>2.34</v>
      </c>
      <c r="AJ7281">
        <v>1.6</v>
      </c>
      <c r="AK7281">
        <v>1.1937</v>
      </c>
      <c r="AR7281" s="3"/>
    </row>
    <row r="7282" spans="1:44" hidden="1" outlineLevel="1" x14ac:dyDescent="0.2">
      <c r="A7282" s="2">
        <v>43066</v>
      </c>
      <c r="B7282">
        <v>9.8699999999999992</v>
      </c>
      <c r="E7282" s="2">
        <v>43066</v>
      </c>
      <c r="F7282">
        <v>2601.42</v>
      </c>
      <c r="G7282">
        <f t="shared" si="1020"/>
        <v>-3.8425772934425062E-4</v>
      </c>
      <c r="H7282" s="2">
        <v>43066</v>
      </c>
      <c r="I7282">
        <v>5062.8500000000004</v>
      </c>
      <c r="J7282">
        <f t="shared" si="1021"/>
        <v>-2.7249947178531464E-4</v>
      </c>
      <c r="K7282">
        <f t="shared" si="1017"/>
        <v>-3.3649947178531462E-4</v>
      </c>
      <c r="L7282">
        <v>9.8236314668614048E-3</v>
      </c>
      <c r="N7282" s="2">
        <v>43066</v>
      </c>
      <c r="O7282">
        <v>83.87</v>
      </c>
      <c r="Q7282" s="2">
        <v>43066</v>
      </c>
      <c r="R7282">
        <v>129575.8</v>
      </c>
      <c r="S7282" s="8">
        <f t="shared" si="1022"/>
        <v>7.3270296260765644E-3</v>
      </c>
      <c r="T7282" s="9">
        <f t="shared" si="1018"/>
        <v>7.2630296260765646E-3</v>
      </c>
      <c r="U7282" s="3">
        <f>Sheet1!$B$17+Sheet1!$B$18*'Portfolio allocation'!K7282</f>
        <v>1.0175816229181705E-4</v>
      </c>
      <c r="V7282" s="13">
        <f t="shared" si="1023"/>
        <v>7.1612714637847479E-3</v>
      </c>
      <c r="W7282" s="13"/>
      <c r="X7282" s="2">
        <v>43066</v>
      </c>
      <c r="Y7282">
        <v>145.16589999999999</v>
      </c>
      <c r="AA7282" s="2">
        <v>43066</v>
      </c>
      <c r="AB7282">
        <v>2439.59</v>
      </c>
      <c r="AC7282">
        <f t="shared" si="1024"/>
        <v>9.2313751877037831E-4</v>
      </c>
      <c r="AD7282">
        <f t="shared" si="1019"/>
        <v>8.5905751877037831E-4</v>
      </c>
      <c r="AE7282">
        <f>Sheet2!$B$17+Sheet2!$B$18*'Portfolio allocation'!K7282</f>
        <v>-2.4583690382510187E-4</v>
      </c>
      <c r="AF7282">
        <f t="shared" si="1025"/>
        <v>1.1048944225954802E-3</v>
      </c>
      <c r="AH7282" s="2">
        <v>43066</v>
      </c>
      <c r="AI7282">
        <v>2.3279999999999998</v>
      </c>
      <c r="AJ7282">
        <v>1.6020000000000001</v>
      </c>
      <c r="AK7282">
        <v>1.1918500000000001</v>
      </c>
      <c r="AR7282" s="3"/>
    </row>
    <row r="7283" spans="1:44" hidden="1" outlineLevel="1" x14ac:dyDescent="0.2">
      <c r="A7283" s="2">
        <v>43067</v>
      </c>
      <c r="B7283">
        <v>10.029999999999999</v>
      </c>
      <c r="E7283" s="2">
        <v>43067</v>
      </c>
      <c r="F7283">
        <v>2627.04</v>
      </c>
      <c r="G7283">
        <f t="shared" si="1020"/>
        <v>9.8484673755101504E-3</v>
      </c>
      <c r="H7283" s="2">
        <v>43067</v>
      </c>
      <c r="I7283">
        <v>5112.91</v>
      </c>
      <c r="J7283">
        <f t="shared" si="1021"/>
        <v>9.8877114668614041E-3</v>
      </c>
      <c r="K7283">
        <f t="shared" si="1017"/>
        <v>9.8236314668614048E-3</v>
      </c>
      <c r="L7283">
        <v>-3.0456750461076691E-4</v>
      </c>
      <c r="N7283" s="2">
        <v>43067</v>
      </c>
      <c r="O7283">
        <v>84.88</v>
      </c>
      <c r="Q7283" s="2">
        <v>43067</v>
      </c>
      <c r="R7283">
        <v>131136.20000000001</v>
      </c>
      <c r="S7283" s="8">
        <f t="shared" si="1022"/>
        <v>1.2042372109607014E-2</v>
      </c>
      <c r="T7283" s="9">
        <f t="shared" si="1018"/>
        <v>1.1978292109607014E-2</v>
      </c>
      <c r="U7283" s="3">
        <f>Sheet1!$B$17+Sheet1!$B$18*'Portfolio allocation'!K7283</f>
        <v>1.1757717867067511E-2</v>
      </c>
      <c r="V7283" s="13">
        <f t="shared" si="1023"/>
        <v>2.2057424253950353E-4</v>
      </c>
      <c r="W7283" s="13"/>
      <c r="X7283" s="2">
        <v>43067</v>
      </c>
      <c r="Y7283">
        <v>145.63390000000001</v>
      </c>
      <c r="AA7283" s="2">
        <v>43067</v>
      </c>
      <c r="AB7283">
        <v>2447.4499999999998</v>
      </c>
      <c r="AC7283">
        <f t="shared" si="1024"/>
        <v>3.2218528523233481E-3</v>
      </c>
      <c r="AD7283">
        <f t="shared" si="1019"/>
        <v>3.1578528523233482E-3</v>
      </c>
      <c r="AE7283">
        <f>Sheet2!$B$17+Sheet2!$B$18*'Portfolio allocation'!K7283</f>
        <v>8.7888107352031876E-3</v>
      </c>
      <c r="AF7283">
        <f t="shared" si="1025"/>
        <v>-5.6309578828798394E-3</v>
      </c>
      <c r="AH7283" s="2">
        <v>43067</v>
      </c>
      <c r="AI7283">
        <v>2.3370000000000002</v>
      </c>
      <c r="AJ7283">
        <v>1.6</v>
      </c>
      <c r="AK7283">
        <v>1.18675</v>
      </c>
      <c r="AR7283" s="3"/>
    </row>
    <row r="7284" spans="1:44" hidden="1" outlineLevel="1" x14ac:dyDescent="0.2">
      <c r="A7284" s="2">
        <v>43068</v>
      </c>
      <c r="B7284">
        <v>10.7</v>
      </c>
      <c r="E7284" s="2">
        <v>43068</v>
      </c>
      <c r="F7284">
        <v>2626.07</v>
      </c>
      <c r="G7284">
        <f t="shared" si="1020"/>
        <v>-3.6923685973555553E-4</v>
      </c>
      <c r="H7284" s="2">
        <v>43068</v>
      </c>
      <c r="I7284">
        <v>5111.68</v>
      </c>
      <c r="J7284">
        <f t="shared" si="1021"/>
        <v>-2.4056750461076692E-4</v>
      </c>
      <c r="K7284">
        <f t="shared" si="1017"/>
        <v>-3.0456750461076691E-4</v>
      </c>
      <c r="L7284">
        <v>8.4965862777010709E-3</v>
      </c>
      <c r="N7284" s="2">
        <v>43068</v>
      </c>
      <c r="O7284">
        <v>83.34</v>
      </c>
      <c r="Q7284" s="2">
        <v>43068</v>
      </c>
      <c r="R7284">
        <v>128756.9</v>
      </c>
      <c r="S7284" s="8">
        <f t="shared" si="1022"/>
        <v>-1.8143731479179803E-2</v>
      </c>
      <c r="T7284" s="9">
        <f t="shared" si="1018"/>
        <v>-1.8207731479179805E-2</v>
      </c>
      <c r="U7284" s="3">
        <f>Sheet1!$B$17+Sheet1!$B$18*'Portfolio allocation'!K7284</f>
        <v>1.3839132429812511E-4</v>
      </c>
      <c r="V7284" s="13">
        <f t="shared" si="1023"/>
        <v>-1.8346122803477929E-2</v>
      </c>
      <c r="W7284" s="13"/>
      <c r="X7284" s="2">
        <v>43068</v>
      </c>
      <c r="Y7284">
        <v>146.66550000000001</v>
      </c>
      <c r="AA7284" s="2">
        <v>43068</v>
      </c>
      <c r="AB7284">
        <v>2464.79</v>
      </c>
      <c r="AC7284">
        <f t="shared" si="1024"/>
        <v>7.0849251261517754E-3</v>
      </c>
      <c r="AD7284">
        <f t="shared" si="1019"/>
        <v>7.020725126151775E-3</v>
      </c>
      <c r="AE7284">
        <f>Sheet2!$B$17+Sheet2!$B$18*'Portfolio allocation'!K7284</f>
        <v>-2.1744218395533196E-4</v>
      </c>
      <c r="AF7284">
        <f t="shared" si="1025"/>
        <v>7.2381673101071069E-3</v>
      </c>
      <c r="AH7284" s="2">
        <v>43068</v>
      </c>
      <c r="AI7284">
        <v>2.3759999999999999</v>
      </c>
      <c r="AJ7284">
        <v>1.605</v>
      </c>
      <c r="AK7284">
        <v>1.1850499999999999</v>
      </c>
      <c r="AR7284" s="3"/>
    </row>
    <row r="7285" spans="1:44" hidden="1" outlineLevel="1" x14ac:dyDescent="0.2">
      <c r="A7285" s="2">
        <v>43069</v>
      </c>
      <c r="B7285">
        <v>11.28</v>
      </c>
      <c r="E7285" s="2">
        <v>43069</v>
      </c>
      <c r="F7285">
        <v>2647.58</v>
      </c>
      <c r="G7285">
        <f t="shared" si="1020"/>
        <v>8.1909469282996916E-3</v>
      </c>
      <c r="H7285" s="2">
        <v>43069</v>
      </c>
      <c r="I7285">
        <v>5155.4399999999996</v>
      </c>
      <c r="J7285">
        <f t="shared" si="1021"/>
        <v>8.5607862777010713E-3</v>
      </c>
      <c r="K7285">
        <f t="shared" si="1017"/>
        <v>8.4965862777010709E-3</v>
      </c>
      <c r="L7285">
        <v>-2.0490317173314882E-3</v>
      </c>
      <c r="N7285" s="2">
        <v>43069</v>
      </c>
      <c r="O7285">
        <v>84.17</v>
      </c>
      <c r="Q7285" s="2">
        <v>43069</v>
      </c>
      <c r="R7285">
        <v>130039.3</v>
      </c>
      <c r="S7285" s="8">
        <f t="shared" si="1022"/>
        <v>9.9598545786672155E-3</v>
      </c>
      <c r="T7285" s="9">
        <f t="shared" si="1018"/>
        <v>9.8956545786672151E-3</v>
      </c>
      <c r="U7285" s="3">
        <f>Sheet1!$B$17+Sheet1!$B$18*'Portfolio allocation'!K7285</f>
        <v>1.0235297994265207E-2</v>
      </c>
      <c r="V7285" s="13">
        <f t="shared" si="1023"/>
        <v>-3.3964341559799237E-4</v>
      </c>
      <c r="W7285" s="13"/>
      <c r="X7285" s="2">
        <v>43069</v>
      </c>
      <c r="Y7285">
        <v>147.0667</v>
      </c>
      <c r="AA7285" s="2">
        <v>43069</v>
      </c>
      <c r="AB7285">
        <v>2471.5300000000002</v>
      </c>
      <c r="AC7285">
        <f t="shared" si="1024"/>
        <v>2.7345128793934137E-3</v>
      </c>
      <c r="AD7285">
        <f t="shared" si="1019"/>
        <v>2.6697928793934138E-3</v>
      </c>
      <c r="AE7285">
        <f>Sheet2!$B$17+Sheet2!$B$18*'Portfolio allocation'!K7285</f>
        <v>7.6087682970170318E-3</v>
      </c>
      <c r="AF7285">
        <f t="shared" si="1025"/>
        <v>-4.9389754176236179E-3</v>
      </c>
      <c r="AH7285" s="2">
        <v>43069</v>
      </c>
      <c r="AI7285">
        <v>2.415</v>
      </c>
      <c r="AJ7285">
        <v>1.6180000000000001</v>
      </c>
      <c r="AK7285">
        <v>1.19235</v>
      </c>
      <c r="AR7285" s="3"/>
    </row>
    <row r="7286" spans="1:44" hidden="1" outlineLevel="1" x14ac:dyDescent="0.2">
      <c r="A7286" s="2">
        <v>43070</v>
      </c>
      <c r="B7286">
        <v>11.43</v>
      </c>
      <c r="E7286" s="2">
        <v>43070</v>
      </c>
      <c r="F7286">
        <v>2642.22</v>
      </c>
      <c r="G7286">
        <f t="shared" si="1020"/>
        <v>-2.0244902892453398E-3</v>
      </c>
      <c r="H7286" s="2">
        <v>43070</v>
      </c>
      <c r="I7286">
        <v>5145.21</v>
      </c>
      <c r="J7286">
        <f t="shared" si="1021"/>
        <v>-1.9843117173314884E-3</v>
      </c>
      <c r="K7286">
        <f t="shared" si="1017"/>
        <v>-2.0490317173314882E-3</v>
      </c>
      <c r="L7286">
        <v>-1.0947642919920282E-3</v>
      </c>
      <c r="N7286" s="2">
        <v>43070</v>
      </c>
      <c r="O7286">
        <v>84.26</v>
      </c>
      <c r="Q7286" s="2">
        <v>43070</v>
      </c>
      <c r="R7286">
        <v>130178.3</v>
      </c>
      <c r="S7286" s="8">
        <f t="shared" si="1022"/>
        <v>1.068907630231708E-3</v>
      </c>
      <c r="T7286" s="9">
        <f t="shared" si="1018"/>
        <v>1.0041876302317079E-3</v>
      </c>
      <c r="U7286" s="3">
        <f>Sheet1!$B$17+Sheet1!$B$18*'Portfolio allocation'!K7286</f>
        <v>-1.8629022311375189E-3</v>
      </c>
      <c r="V7286" s="13">
        <f t="shared" si="1023"/>
        <v>2.8670898613692266E-3</v>
      </c>
      <c r="W7286" s="13"/>
      <c r="X7286" s="2">
        <v>43070</v>
      </c>
      <c r="Y7286">
        <v>147.8212</v>
      </c>
      <c r="AA7286" s="2">
        <v>43070</v>
      </c>
      <c r="AB7286">
        <v>2484.21</v>
      </c>
      <c r="AC7286">
        <f t="shared" si="1024"/>
        <v>5.1304252831241293E-3</v>
      </c>
      <c r="AD7286">
        <f t="shared" si="1019"/>
        <v>5.0657452831241291E-3</v>
      </c>
      <c r="AE7286">
        <f>Sheet2!$B$17+Sheet2!$B$18*'Portfolio allocation'!K7286</f>
        <v>-1.7686642672138228E-3</v>
      </c>
      <c r="AF7286">
        <f t="shared" si="1025"/>
        <v>6.8344095503379519E-3</v>
      </c>
      <c r="AH7286" s="2">
        <v>43070</v>
      </c>
      <c r="AI7286">
        <v>2.363</v>
      </c>
      <c r="AJ7286">
        <v>1.617</v>
      </c>
      <c r="AK7286">
        <v>1.18665</v>
      </c>
      <c r="AR7286" s="3"/>
    </row>
    <row r="7287" spans="1:44" hidden="1" outlineLevel="1" x14ac:dyDescent="0.2">
      <c r="A7287" s="2">
        <v>43073</v>
      </c>
      <c r="B7287">
        <v>11.68</v>
      </c>
      <c r="E7287" s="2">
        <v>43073</v>
      </c>
      <c r="F7287">
        <v>2639.44</v>
      </c>
      <c r="G7287">
        <f t="shared" si="1020"/>
        <v>-1.0521455442770167E-3</v>
      </c>
      <c r="H7287" s="2">
        <v>43073</v>
      </c>
      <c r="I7287">
        <v>5139.91</v>
      </c>
      <c r="J7287">
        <f t="shared" si="1021"/>
        <v>-1.0300842919920283E-3</v>
      </c>
      <c r="K7287">
        <f t="shared" si="1017"/>
        <v>-1.0947642919920282E-3</v>
      </c>
      <c r="L7287">
        <v>-3.7606572209240123E-3</v>
      </c>
      <c r="N7287" s="2">
        <v>43073</v>
      </c>
      <c r="O7287">
        <v>81.08</v>
      </c>
      <c r="Q7287" s="2">
        <v>43073</v>
      </c>
      <c r="R7287">
        <v>125265.3</v>
      </c>
      <c r="S7287" s="8">
        <f t="shared" si="1022"/>
        <v>-3.774054508316671E-2</v>
      </c>
      <c r="T7287" s="9">
        <f t="shared" si="1018"/>
        <v>-3.7805225083166707E-2</v>
      </c>
      <c r="U7287" s="3">
        <f>Sheet1!$B$17+Sheet1!$B$18*'Portfolio allocation'!K7287</f>
        <v>-7.6814245643541169E-4</v>
      </c>
      <c r="V7287" s="13">
        <f t="shared" si="1023"/>
        <v>-3.7037082626731298E-2</v>
      </c>
      <c r="W7287" s="13"/>
      <c r="X7287" s="2">
        <v>43073</v>
      </c>
      <c r="Y7287">
        <v>149.4451</v>
      </c>
      <c r="AA7287" s="2">
        <v>43073</v>
      </c>
      <c r="AB7287">
        <v>2511.5</v>
      </c>
      <c r="AC7287">
        <f t="shared" si="1024"/>
        <v>1.0985383683344008E-2</v>
      </c>
      <c r="AD7287">
        <f t="shared" si="1019"/>
        <v>1.0919343683344008E-2</v>
      </c>
      <c r="AE7287">
        <f>Sheet2!$B$17+Sheet2!$B$18*'Portfolio allocation'!K7287</f>
        <v>-9.2010532703808753E-4</v>
      </c>
      <c r="AF7287">
        <f t="shared" si="1025"/>
        <v>1.1839449010382095E-2</v>
      </c>
      <c r="AH7287" s="2">
        <v>43073</v>
      </c>
      <c r="AI7287">
        <v>2.379</v>
      </c>
      <c r="AJ7287">
        <v>1.651</v>
      </c>
      <c r="AK7287">
        <v>1.1850000000000001</v>
      </c>
      <c r="AR7287" s="3"/>
    </row>
    <row r="7288" spans="1:44" hidden="1" outlineLevel="1" x14ac:dyDescent="0.2">
      <c r="A7288" s="2">
        <v>43074</v>
      </c>
      <c r="B7288">
        <v>11.33</v>
      </c>
      <c r="E7288" s="2">
        <v>43074</v>
      </c>
      <c r="F7288">
        <v>2629.57</v>
      </c>
      <c r="G7288">
        <f t="shared" si="1020"/>
        <v>-3.7394295759706209E-3</v>
      </c>
      <c r="H7288" s="2">
        <v>43074</v>
      </c>
      <c r="I7288">
        <v>5120.92</v>
      </c>
      <c r="J7288">
        <f t="shared" si="1021"/>
        <v>-3.6946172209240125E-3</v>
      </c>
      <c r="K7288">
        <f t="shared" si="1017"/>
        <v>-3.7606572209240123E-3</v>
      </c>
      <c r="L7288">
        <v>-1.5650760910147825E-4</v>
      </c>
      <c r="N7288" s="2">
        <v>43074</v>
      </c>
      <c r="O7288">
        <v>81.59</v>
      </c>
      <c r="Q7288" s="2">
        <v>43074</v>
      </c>
      <c r="R7288">
        <v>126053.3</v>
      </c>
      <c r="S7288" s="8">
        <f t="shared" si="1022"/>
        <v>6.2906487271414679E-3</v>
      </c>
      <c r="T7288" s="9">
        <f t="shared" si="1018"/>
        <v>6.2246087271414681E-3</v>
      </c>
      <c r="U7288" s="3">
        <f>Sheet1!$B$17+Sheet1!$B$18*'Portfolio allocation'!K7288</f>
        <v>-3.8265223872177311E-3</v>
      </c>
      <c r="V7288" s="13">
        <f t="shared" si="1023"/>
        <v>1.0051131114359199E-2</v>
      </c>
      <c r="W7288" s="13"/>
      <c r="X7288" s="2">
        <v>43074</v>
      </c>
      <c r="Y7288">
        <v>148.38480000000001</v>
      </c>
      <c r="AA7288" s="2">
        <v>43074</v>
      </c>
      <c r="AB7288">
        <v>2493.6799999999998</v>
      </c>
      <c r="AC7288">
        <f t="shared" si="1024"/>
        <v>-7.0953613378459401E-3</v>
      </c>
      <c r="AD7288">
        <f t="shared" si="1019"/>
        <v>-7.1620413378459405E-3</v>
      </c>
      <c r="AE7288">
        <f>Sheet2!$B$17+Sheet2!$B$18*'Portfolio allocation'!K7288</f>
        <v>-3.2906853325242783E-3</v>
      </c>
      <c r="AF7288">
        <f t="shared" si="1025"/>
        <v>-3.8713560053216622E-3</v>
      </c>
      <c r="AH7288" s="2">
        <v>43074</v>
      </c>
      <c r="AI7288">
        <v>2.3559999999999999</v>
      </c>
      <c r="AJ7288">
        <v>1.667</v>
      </c>
      <c r="AK7288">
        <v>1.1831499999999999</v>
      </c>
      <c r="AR7288" s="3"/>
    </row>
    <row r="7289" spans="1:44" hidden="1" outlineLevel="1" x14ac:dyDescent="0.2">
      <c r="A7289" s="2">
        <v>43075</v>
      </c>
      <c r="B7289">
        <v>11.02</v>
      </c>
      <c r="E7289" s="2">
        <v>43075</v>
      </c>
      <c r="F7289">
        <v>2629.27</v>
      </c>
      <c r="G7289">
        <f t="shared" si="1020"/>
        <v>-1.1408709408766704E-4</v>
      </c>
      <c r="H7289" s="2">
        <v>43075</v>
      </c>
      <c r="I7289">
        <v>5120.46</v>
      </c>
      <c r="J7289">
        <f t="shared" si="1021"/>
        <v>-8.9827609101478245E-5</v>
      </c>
      <c r="K7289">
        <f t="shared" si="1017"/>
        <v>-1.5650760910147825E-4</v>
      </c>
      <c r="L7289">
        <v>3.0402227176463386E-3</v>
      </c>
      <c r="N7289" s="2">
        <v>43075</v>
      </c>
      <c r="O7289">
        <v>82.78</v>
      </c>
      <c r="Q7289" s="2">
        <v>43075</v>
      </c>
      <c r="R7289">
        <v>127891.8</v>
      </c>
      <c r="S7289" s="8">
        <f t="shared" si="1022"/>
        <v>1.4585100112412874E-2</v>
      </c>
      <c r="T7289" s="9">
        <f t="shared" si="1018"/>
        <v>1.4518420112412875E-2</v>
      </c>
      <c r="U7289" s="3">
        <f>Sheet1!$B$17+Sheet1!$B$18*'Portfolio allocation'!K7289</f>
        <v>3.0824938876313228E-4</v>
      </c>
      <c r="V7289" s="13">
        <f t="shared" si="1023"/>
        <v>1.4210170723649742E-2</v>
      </c>
      <c r="W7289" s="13"/>
      <c r="X7289" s="2">
        <v>43075</v>
      </c>
      <c r="Y7289">
        <v>147.1908</v>
      </c>
      <c r="AA7289" s="2">
        <v>43075</v>
      </c>
      <c r="AB7289">
        <v>2473.62</v>
      </c>
      <c r="AC7289">
        <f t="shared" si="1024"/>
        <v>-8.0443360816142562E-3</v>
      </c>
      <c r="AD7289">
        <f t="shared" si="1019"/>
        <v>-8.111256081614256E-3</v>
      </c>
      <c r="AE7289">
        <f>Sheet2!$B$17+Sheet2!$B$18*'Portfolio allocation'!K7289</f>
        <v>-8.5783547518906164E-5</v>
      </c>
      <c r="AF7289">
        <f t="shared" si="1025"/>
        <v>-8.0254725340953501E-3</v>
      </c>
      <c r="AH7289" s="2">
        <v>43075</v>
      </c>
      <c r="AI7289">
        <v>2.33</v>
      </c>
      <c r="AJ7289">
        <v>1.673</v>
      </c>
      <c r="AK7289">
        <v>1.1789000000000001</v>
      </c>
      <c r="AR7289" s="3"/>
    </row>
    <row r="7290" spans="1:44" hidden="1" outlineLevel="1" x14ac:dyDescent="0.2">
      <c r="A7290" s="2">
        <v>43076</v>
      </c>
      <c r="B7290">
        <v>10.16</v>
      </c>
      <c r="E7290" s="2">
        <v>43076</v>
      </c>
      <c r="F7290">
        <v>2636.98</v>
      </c>
      <c r="G7290">
        <f t="shared" si="1020"/>
        <v>2.9323728639507607E-3</v>
      </c>
      <c r="H7290" s="2">
        <v>43076</v>
      </c>
      <c r="I7290">
        <v>5136.37</v>
      </c>
      <c r="J7290">
        <f t="shared" si="1021"/>
        <v>3.1071427176463384E-3</v>
      </c>
      <c r="K7290">
        <f t="shared" si="1017"/>
        <v>3.0402227176463386E-3</v>
      </c>
      <c r="L7290">
        <v>5.5439264996875086E-3</v>
      </c>
      <c r="N7290" s="2">
        <v>43076</v>
      </c>
      <c r="O7290">
        <v>82.49</v>
      </c>
      <c r="Q7290" s="2">
        <v>43076</v>
      </c>
      <c r="R7290">
        <v>127443.7</v>
      </c>
      <c r="S7290" s="8">
        <f t="shared" si="1022"/>
        <v>-3.5037430077612397E-3</v>
      </c>
      <c r="T7290" s="9">
        <f t="shared" si="1018"/>
        <v>-3.5706630077612395E-3</v>
      </c>
      <c r="U7290" s="3">
        <f>Sheet1!$B$17+Sheet1!$B$18*'Portfolio allocation'!K7290</f>
        <v>3.9756194355284914E-3</v>
      </c>
      <c r="V7290" s="13">
        <f t="shared" si="1023"/>
        <v>-7.546282443289731E-3</v>
      </c>
      <c r="W7290" s="13"/>
      <c r="X7290" s="2">
        <v>43076</v>
      </c>
      <c r="Y7290">
        <v>146.68459999999999</v>
      </c>
      <c r="AA7290" s="2">
        <v>43076</v>
      </c>
      <c r="AB7290">
        <v>2465.11</v>
      </c>
      <c r="AC7290">
        <f t="shared" si="1024"/>
        <v>-3.4403020674153018E-3</v>
      </c>
      <c r="AD7290">
        <f t="shared" si="1019"/>
        <v>-3.5073420674153017E-3</v>
      </c>
      <c r="AE7290">
        <f>Sheet2!$B$17+Sheet2!$B$18*'Portfolio allocation'!K7290</f>
        <v>2.7568306149919905E-3</v>
      </c>
      <c r="AF7290">
        <f t="shared" si="1025"/>
        <v>-6.2641726824072923E-3</v>
      </c>
      <c r="AH7290" s="2">
        <v>43076</v>
      </c>
      <c r="AI7290">
        <v>2.3759999999999999</v>
      </c>
      <c r="AJ7290">
        <v>1.6759999999999999</v>
      </c>
      <c r="AK7290">
        <v>1.179</v>
      </c>
      <c r="AR7290" s="3"/>
    </row>
    <row r="7291" spans="1:44" hidden="1" outlineLevel="1" x14ac:dyDescent="0.2">
      <c r="A7291" s="2">
        <v>43077</v>
      </c>
      <c r="B7291">
        <v>9.58</v>
      </c>
      <c r="E7291" s="2">
        <v>43077</v>
      </c>
      <c r="F7291">
        <v>2651.5</v>
      </c>
      <c r="G7291">
        <f t="shared" si="1020"/>
        <v>5.5062988721947814E-3</v>
      </c>
      <c r="H7291" s="2">
        <v>43077</v>
      </c>
      <c r="I7291">
        <v>5165.1899999999996</v>
      </c>
      <c r="J7291">
        <f t="shared" si="1021"/>
        <v>5.6109664996875086E-3</v>
      </c>
      <c r="K7291">
        <f t="shared" si="1017"/>
        <v>5.5439264996875086E-3</v>
      </c>
      <c r="L7291">
        <v>3.139477607987412E-3</v>
      </c>
      <c r="N7291" s="2">
        <v>43077</v>
      </c>
      <c r="O7291">
        <v>84.16</v>
      </c>
      <c r="Q7291" s="2">
        <v>43077</v>
      </c>
      <c r="R7291">
        <v>130023.8</v>
      </c>
      <c r="S7291" s="8">
        <f t="shared" si="1022"/>
        <v>2.0245017996181947E-2</v>
      </c>
      <c r="T7291" s="9">
        <f t="shared" si="1018"/>
        <v>2.0177977996181946E-2</v>
      </c>
      <c r="U7291" s="3">
        <f>Sheet1!$B$17+Sheet1!$B$18*'Portfolio allocation'!K7291</f>
        <v>6.8479318665780695E-3</v>
      </c>
      <c r="V7291" s="13">
        <f t="shared" si="1023"/>
        <v>1.3330046129603876E-2</v>
      </c>
      <c r="W7291" s="13"/>
      <c r="X7291" s="2">
        <v>43077</v>
      </c>
      <c r="Y7291">
        <v>147.869</v>
      </c>
      <c r="AA7291" s="2">
        <v>43077</v>
      </c>
      <c r="AB7291">
        <v>2485.0100000000002</v>
      </c>
      <c r="AC7291">
        <f t="shared" si="1024"/>
        <v>8.0726620718751807E-3</v>
      </c>
      <c r="AD7291">
        <f t="shared" si="1019"/>
        <v>8.0060620718751807E-3</v>
      </c>
      <c r="AE7291">
        <f>Sheet2!$B$17+Sheet2!$B$18*'Portfolio allocation'!K7291</f>
        <v>4.9831878932434983E-3</v>
      </c>
      <c r="AF7291">
        <f t="shared" si="1025"/>
        <v>3.0228741786316824E-3</v>
      </c>
      <c r="AH7291" s="2">
        <v>43077</v>
      </c>
      <c r="AI7291">
        <v>2.383</v>
      </c>
      <c r="AJ7291">
        <v>1.665</v>
      </c>
      <c r="AK7291">
        <v>1.1751499999999999</v>
      </c>
      <c r="AR7291" s="3"/>
    </row>
    <row r="7292" spans="1:44" hidden="1" outlineLevel="1" x14ac:dyDescent="0.2">
      <c r="A7292" s="2">
        <v>43080</v>
      </c>
      <c r="B7292">
        <v>9.34</v>
      </c>
      <c r="E7292" s="2">
        <v>43080</v>
      </c>
      <c r="F7292">
        <v>2659.99</v>
      </c>
      <c r="G7292">
        <f t="shared" si="1020"/>
        <v>3.2019611540636816E-3</v>
      </c>
      <c r="H7292" s="2">
        <v>43080</v>
      </c>
      <c r="I7292">
        <v>5181.75</v>
      </c>
      <c r="J7292">
        <f t="shared" si="1021"/>
        <v>3.206077607987412E-3</v>
      </c>
      <c r="K7292">
        <f t="shared" si="1017"/>
        <v>3.139477607987412E-3</v>
      </c>
      <c r="L7292">
        <v>1.5171668123702647E-3</v>
      </c>
      <c r="N7292" s="2">
        <v>43080</v>
      </c>
      <c r="O7292">
        <v>85.23</v>
      </c>
      <c r="Q7292" s="2">
        <v>43080</v>
      </c>
      <c r="R7292">
        <v>131676.9</v>
      </c>
      <c r="S7292" s="8">
        <f t="shared" si="1022"/>
        <v>1.2713826237965575E-2</v>
      </c>
      <c r="T7292" s="9">
        <f t="shared" si="1018"/>
        <v>1.2647226237965575E-2</v>
      </c>
      <c r="U7292" s="3">
        <f>Sheet1!$B$17+Sheet1!$B$18*'Portfolio allocation'!K7292</f>
        <v>4.0894871611812066E-3</v>
      </c>
      <c r="V7292" s="13">
        <f t="shared" si="1023"/>
        <v>8.5577390767843688E-3</v>
      </c>
      <c r="W7292" s="13"/>
      <c r="X7292" s="2">
        <v>43080</v>
      </c>
      <c r="Y7292">
        <v>148.44210000000001</v>
      </c>
      <c r="AA7292" s="2">
        <v>43080</v>
      </c>
      <c r="AB7292">
        <v>2494.65</v>
      </c>
      <c r="AC7292">
        <f t="shared" si="1024"/>
        <v>3.879260043219146E-3</v>
      </c>
      <c r="AD7292">
        <f t="shared" si="1019"/>
        <v>3.8120200432191459E-3</v>
      </c>
      <c r="AE7292">
        <f>Sheet2!$B$17+Sheet2!$B$18*'Portfolio allocation'!K7292</f>
        <v>2.8450905957045454E-3</v>
      </c>
      <c r="AF7292">
        <f t="shared" si="1025"/>
        <v>9.6692944751460052E-4</v>
      </c>
      <c r="AH7292" s="2">
        <v>43080</v>
      </c>
      <c r="AI7292">
        <v>2.3849999999999998</v>
      </c>
      <c r="AJ7292">
        <v>1.681</v>
      </c>
      <c r="AK7292">
        <v>1.1795500000000001</v>
      </c>
      <c r="AR7292" s="3"/>
    </row>
    <row r="7293" spans="1:44" hidden="1" outlineLevel="1" x14ac:dyDescent="0.2">
      <c r="A7293" s="2">
        <v>43081</v>
      </c>
      <c r="B7293">
        <v>9.92</v>
      </c>
      <c r="E7293" s="2">
        <v>43081</v>
      </c>
      <c r="F7293">
        <v>2664.11</v>
      </c>
      <c r="G7293">
        <f t="shared" si="1020"/>
        <v>1.5488780033008354E-3</v>
      </c>
      <c r="H7293" s="2">
        <v>43081</v>
      </c>
      <c r="I7293">
        <v>5189.96</v>
      </c>
      <c r="J7293">
        <f t="shared" si="1021"/>
        <v>1.5844068123702648E-3</v>
      </c>
      <c r="K7293">
        <f t="shared" si="1017"/>
        <v>1.5171668123702647E-3</v>
      </c>
      <c r="L7293">
        <v>-5.0686974419836847E-4</v>
      </c>
      <c r="N7293" s="2">
        <v>43081</v>
      </c>
      <c r="O7293">
        <v>85.58</v>
      </c>
      <c r="Q7293" s="2">
        <v>43081</v>
      </c>
      <c r="R7293">
        <v>132217.60000000001</v>
      </c>
      <c r="S7293" s="8">
        <f t="shared" si="1022"/>
        <v>4.1062631334729538E-3</v>
      </c>
      <c r="T7293" s="9">
        <f t="shared" si="1018"/>
        <v>4.0390231334729541E-3</v>
      </c>
      <c r="U7293" s="3">
        <f>Sheet1!$B$17+Sheet1!$B$18*'Portfolio allocation'!K7293</f>
        <v>2.2283311016260592E-3</v>
      </c>
      <c r="V7293" s="13">
        <f t="shared" si="1023"/>
        <v>1.8106920318468949E-3</v>
      </c>
      <c r="W7293" s="13"/>
      <c r="X7293" s="2">
        <v>43081</v>
      </c>
      <c r="Y7293">
        <v>149.71250000000001</v>
      </c>
      <c r="AA7293" s="2">
        <v>43081</v>
      </c>
      <c r="AB7293">
        <v>2516</v>
      </c>
      <c r="AC7293">
        <f t="shared" si="1024"/>
        <v>8.558314793658317E-3</v>
      </c>
      <c r="AD7293">
        <f t="shared" si="1019"/>
        <v>8.4907547936583175E-3</v>
      </c>
      <c r="AE7293">
        <f>Sheet2!$B$17+Sheet2!$B$18*'Portfolio allocation'!K7293</f>
        <v>1.4024904473500786E-3</v>
      </c>
      <c r="AF7293">
        <f t="shared" si="1025"/>
        <v>7.0882643463082394E-3</v>
      </c>
      <c r="AH7293" s="2">
        <v>43081</v>
      </c>
      <c r="AI7293">
        <v>2.403</v>
      </c>
      <c r="AJ7293">
        <v>1.6890000000000001</v>
      </c>
      <c r="AK7293">
        <v>1.1729499999999999</v>
      </c>
      <c r="AR7293" s="3"/>
    </row>
    <row r="7294" spans="1:44" hidden="1" outlineLevel="1" x14ac:dyDescent="0.2">
      <c r="A7294" s="2">
        <v>43082</v>
      </c>
      <c r="B7294">
        <v>10.18</v>
      </c>
      <c r="E7294" s="2">
        <v>43082</v>
      </c>
      <c r="F7294">
        <v>2662.85</v>
      </c>
      <c r="G7294">
        <f t="shared" si="1020"/>
        <v>-4.7295344411457663E-4</v>
      </c>
      <c r="H7294" s="2">
        <v>43082</v>
      </c>
      <c r="I7294">
        <v>5187.68</v>
      </c>
      <c r="J7294">
        <f t="shared" si="1021"/>
        <v>-4.3930974419836843E-4</v>
      </c>
      <c r="K7294">
        <f t="shared" si="1017"/>
        <v>-5.0686974419836847E-4</v>
      </c>
      <c r="L7294">
        <v>-3.9664237238997363E-3</v>
      </c>
      <c r="N7294" s="2">
        <v>43082</v>
      </c>
      <c r="O7294">
        <v>85.35</v>
      </c>
      <c r="Q7294" s="2">
        <v>43082</v>
      </c>
      <c r="R7294">
        <v>131862.29999999999</v>
      </c>
      <c r="S7294" s="8">
        <f t="shared" si="1022"/>
        <v>-2.6872367975218081E-3</v>
      </c>
      <c r="T7294" s="9">
        <f t="shared" si="1018"/>
        <v>-2.754796797521808E-3</v>
      </c>
      <c r="U7294" s="3">
        <f>Sheet1!$B$17+Sheet1!$B$18*'Portfolio allocation'!K7294</f>
        <v>-9.3694931977331857E-5</v>
      </c>
      <c r="V7294" s="13">
        <f t="shared" si="1023"/>
        <v>-2.6611018655444763E-3</v>
      </c>
      <c r="W7294" s="13"/>
      <c r="X7294" s="2">
        <v>43082</v>
      </c>
      <c r="Y7294">
        <v>147.0094</v>
      </c>
      <c r="AA7294" s="2">
        <v>43082</v>
      </c>
      <c r="AB7294">
        <v>2470.5700000000002</v>
      </c>
      <c r="AC7294">
        <f t="shared" si="1024"/>
        <v>-1.8056438791732798E-2</v>
      </c>
      <c r="AD7294">
        <f t="shared" si="1019"/>
        <v>-1.8123238791732797E-2</v>
      </c>
      <c r="AE7294">
        <f>Sheet2!$B$17+Sheet2!$B$18*'Portfolio allocation'!K7294</f>
        <v>-3.9733449659354921E-4</v>
      </c>
      <c r="AF7294">
        <f t="shared" si="1025"/>
        <v>-1.7725904295139247E-2</v>
      </c>
      <c r="AH7294" s="2">
        <v>43082</v>
      </c>
      <c r="AI7294">
        <v>2.3490000000000002</v>
      </c>
      <c r="AJ7294">
        <v>1.67</v>
      </c>
      <c r="AK7294">
        <v>1.1757500000000001</v>
      </c>
      <c r="AR7294" s="3"/>
    </row>
    <row r="7295" spans="1:44" hidden="1" outlineLevel="1" x14ac:dyDescent="0.2">
      <c r="A7295" s="2">
        <v>43083</v>
      </c>
      <c r="B7295">
        <v>10.49</v>
      </c>
      <c r="E7295" s="2">
        <v>43083</v>
      </c>
      <c r="F7295">
        <v>2652.01</v>
      </c>
      <c r="G7295">
        <f t="shared" si="1020"/>
        <v>-4.0708263702422531E-3</v>
      </c>
      <c r="H7295" s="2">
        <v>43083</v>
      </c>
      <c r="I7295">
        <v>5167.45</v>
      </c>
      <c r="J7295">
        <f t="shared" si="1021"/>
        <v>-3.8996237238997367E-3</v>
      </c>
      <c r="K7295">
        <f t="shared" si="1017"/>
        <v>-3.9664237238997363E-3</v>
      </c>
      <c r="L7295">
        <v>8.9603435477848374E-3</v>
      </c>
      <c r="N7295" s="2">
        <v>43083</v>
      </c>
      <c r="O7295">
        <v>84.69</v>
      </c>
      <c r="Q7295" s="2">
        <v>43083</v>
      </c>
      <c r="R7295">
        <v>130842.6</v>
      </c>
      <c r="S7295" s="8">
        <f t="shared" si="1022"/>
        <v>-7.7330669948877384E-3</v>
      </c>
      <c r="T7295" s="9">
        <f t="shared" si="1018"/>
        <v>-7.7998669948877381E-3</v>
      </c>
      <c r="U7295" s="3">
        <f>Sheet1!$B$17+Sheet1!$B$18*'Portfolio allocation'!K7295</f>
        <v>-4.0625829342481514E-3</v>
      </c>
      <c r="V7295" s="13">
        <f t="shared" si="1023"/>
        <v>-3.7372840606395867E-3</v>
      </c>
      <c r="W7295" s="13"/>
      <c r="X7295" s="2">
        <v>43083</v>
      </c>
      <c r="Y7295">
        <v>147.09530000000001</v>
      </c>
      <c r="AA7295" s="2">
        <v>43083</v>
      </c>
      <c r="AB7295">
        <v>2472.0100000000002</v>
      </c>
      <c r="AC7295">
        <f t="shared" si="1024"/>
        <v>5.8286144492969427E-4</v>
      </c>
      <c r="AD7295">
        <f t="shared" si="1019"/>
        <v>5.1554144492969422E-4</v>
      </c>
      <c r="AE7295">
        <f>Sheet2!$B$17+Sheet2!$B$18*'Portfolio allocation'!K7295</f>
        <v>-3.4736581565485668E-3</v>
      </c>
      <c r="AF7295">
        <f t="shared" si="1025"/>
        <v>3.989199601478261E-3</v>
      </c>
      <c r="AH7295" s="2">
        <v>43083</v>
      </c>
      <c r="AI7295">
        <v>2.3460000000000001</v>
      </c>
      <c r="AJ7295">
        <v>1.6830000000000001</v>
      </c>
      <c r="AK7295">
        <v>1.1775500000000001</v>
      </c>
      <c r="AR7295" s="3"/>
    </row>
    <row r="7296" spans="1:44" hidden="1" outlineLevel="1" x14ac:dyDescent="0.2">
      <c r="A7296" s="2">
        <v>43084</v>
      </c>
      <c r="B7296">
        <v>9.42</v>
      </c>
      <c r="E7296" s="2">
        <v>43084</v>
      </c>
      <c r="F7296">
        <v>2675.81</v>
      </c>
      <c r="G7296">
        <f t="shared" si="1020"/>
        <v>8.9743251345204555E-3</v>
      </c>
      <c r="H7296" s="2">
        <v>43084</v>
      </c>
      <c r="I7296">
        <v>5214.1000000000004</v>
      </c>
      <c r="J7296">
        <f t="shared" si="1021"/>
        <v>9.0276635477848366E-3</v>
      </c>
      <c r="K7296">
        <f t="shared" si="1017"/>
        <v>8.9603435477848374E-3</v>
      </c>
      <c r="L7296">
        <v>5.3368160533936171E-3</v>
      </c>
      <c r="N7296" s="2">
        <v>43084</v>
      </c>
      <c r="O7296">
        <v>86.85</v>
      </c>
      <c r="Q7296" s="2">
        <v>43084</v>
      </c>
      <c r="R7296">
        <v>134179.79999999999</v>
      </c>
      <c r="S7296" s="8">
        <f t="shared" si="1022"/>
        <v>2.5505454645505132E-2</v>
      </c>
      <c r="T7296" s="9">
        <f t="shared" si="1018"/>
        <v>2.5438134645505133E-2</v>
      </c>
      <c r="U7296" s="3">
        <f>Sheet1!$B$17+Sheet1!$B$18*'Portfolio allocation'!K7296</f>
        <v>1.0767332087677505E-2</v>
      </c>
      <c r="V7296" s="13">
        <f t="shared" si="1023"/>
        <v>1.4670802557827628E-2</v>
      </c>
      <c r="W7296" s="13"/>
      <c r="X7296" s="2">
        <v>43084</v>
      </c>
      <c r="Y7296">
        <v>145.6626</v>
      </c>
      <c r="AA7296" s="2">
        <v>43084</v>
      </c>
      <c r="AB7296">
        <v>2447.9299999999998</v>
      </c>
      <c r="AC7296">
        <f t="shared" si="1024"/>
        <v>-9.7410609180385022E-3</v>
      </c>
      <c r="AD7296">
        <f t="shared" si="1019"/>
        <v>-9.8088209180385022E-3</v>
      </c>
      <c r="AE7296">
        <f>Sheet2!$B$17+Sheet2!$B$18*'Portfolio allocation'!K7296</f>
        <v>8.0211530930935464E-3</v>
      </c>
      <c r="AF7296">
        <f t="shared" si="1025"/>
        <v>-1.7829974011132049E-2</v>
      </c>
      <c r="AH7296" s="2">
        <v>43084</v>
      </c>
      <c r="AI7296">
        <v>2.355</v>
      </c>
      <c r="AJ7296">
        <v>1.694</v>
      </c>
      <c r="AK7296">
        <v>1.17655</v>
      </c>
      <c r="AR7296" s="3"/>
    </row>
    <row r="7297" spans="1:44" hidden="1" outlineLevel="1" x14ac:dyDescent="0.2">
      <c r="A7297" s="2">
        <v>43087</v>
      </c>
      <c r="B7297">
        <v>9.5299999999999994</v>
      </c>
      <c r="E7297" s="2">
        <v>43087</v>
      </c>
      <c r="F7297">
        <v>2690.16</v>
      </c>
      <c r="G7297">
        <f t="shared" si="1020"/>
        <v>5.3628620866204013E-3</v>
      </c>
      <c r="H7297" s="2">
        <v>43087</v>
      </c>
      <c r="I7297">
        <v>5242.28</v>
      </c>
      <c r="J7297">
        <f t="shared" si="1021"/>
        <v>5.4045760533936171E-3</v>
      </c>
      <c r="K7297">
        <f t="shared" si="1017"/>
        <v>5.3368160533936171E-3</v>
      </c>
      <c r="L7297">
        <v>-3.282210288042453E-3</v>
      </c>
      <c r="N7297" s="2">
        <v>43087</v>
      </c>
      <c r="O7297">
        <v>86.38</v>
      </c>
      <c r="Q7297" s="2">
        <v>43087</v>
      </c>
      <c r="R7297">
        <v>133453.6</v>
      </c>
      <c r="S7297" s="8">
        <f t="shared" si="1022"/>
        <v>-5.4121410227171429E-3</v>
      </c>
      <c r="T7297" s="9">
        <f t="shared" si="1018"/>
        <v>-5.479901022717143E-3</v>
      </c>
      <c r="U7297" s="3">
        <f>Sheet1!$B$17+Sheet1!$B$18*'Portfolio allocation'!K7297</f>
        <v>6.6103295137129939E-3</v>
      </c>
      <c r="V7297" s="13">
        <f t="shared" si="1023"/>
        <v>-1.2090230536430137E-2</v>
      </c>
      <c r="W7297" s="13"/>
      <c r="X7297" s="2">
        <v>43087</v>
      </c>
      <c r="Y7297">
        <v>146.4554</v>
      </c>
      <c r="AA7297" s="2">
        <v>43087</v>
      </c>
      <c r="AB7297">
        <v>2461.2600000000002</v>
      </c>
      <c r="AC7297">
        <f t="shared" si="1024"/>
        <v>5.4454171483662162E-3</v>
      </c>
      <c r="AD7297">
        <f t="shared" si="1019"/>
        <v>5.3774571483662164E-3</v>
      </c>
      <c r="AE7297">
        <f>Sheet2!$B$17+Sheet2!$B$18*'Portfolio allocation'!K7297</f>
        <v>4.7990200005336011E-3</v>
      </c>
      <c r="AF7297">
        <f t="shared" si="1025"/>
        <v>5.7843714783261529E-4</v>
      </c>
      <c r="AH7297" s="2">
        <v>43087</v>
      </c>
      <c r="AI7297">
        <v>2.3919999999999999</v>
      </c>
      <c r="AJ7297">
        <v>1.6990000000000001</v>
      </c>
      <c r="AK7297">
        <v>1.1812499999999999</v>
      </c>
      <c r="AR7297" s="3"/>
    </row>
    <row r="7298" spans="1:44" hidden="1" outlineLevel="1" x14ac:dyDescent="0.2">
      <c r="A7298" s="2">
        <v>43088</v>
      </c>
      <c r="B7298">
        <v>10.029999999999999</v>
      </c>
      <c r="E7298" s="2">
        <v>43088</v>
      </c>
      <c r="F7298">
        <v>2681.47</v>
      </c>
      <c r="G7298">
        <f t="shared" si="1020"/>
        <v>-3.230291135099761E-3</v>
      </c>
      <c r="H7298" s="2">
        <v>43088</v>
      </c>
      <c r="I7298">
        <v>5225.43</v>
      </c>
      <c r="J7298">
        <f t="shared" si="1021"/>
        <v>-3.2142502880424528E-3</v>
      </c>
      <c r="K7298">
        <f t="shared" si="1017"/>
        <v>-3.282210288042453E-3</v>
      </c>
      <c r="L7298">
        <v>-7.6495339040051277E-4</v>
      </c>
      <c r="N7298" s="2">
        <v>43088</v>
      </c>
      <c r="O7298">
        <v>85.83</v>
      </c>
      <c r="Q7298" s="2">
        <v>43088</v>
      </c>
      <c r="R7298">
        <v>132603.9</v>
      </c>
      <c r="S7298" s="8">
        <f t="shared" si="1022"/>
        <v>-6.3670069597223655E-3</v>
      </c>
      <c r="T7298" s="9">
        <f t="shared" si="1018"/>
        <v>-6.4349669597223652E-3</v>
      </c>
      <c r="U7298" s="3">
        <f>Sheet1!$B$17+Sheet1!$B$18*'Portfolio allocation'!K7298</f>
        <v>-3.277635940358241E-3</v>
      </c>
      <c r="V7298" s="13">
        <f t="shared" si="1023"/>
        <v>-3.1573310193641242E-3</v>
      </c>
      <c r="W7298" s="13"/>
      <c r="X7298" s="2">
        <v>43088</v>
      </c>
      <c r="Y7298">
        <v>146.35980000000001</v>
      </c>
      <c r="AA7298" s="2">
        <v>43088</v>
      </c>
      <c r="AB7298">
        <v>2459.65</v>
      </c>
      <c r="AC7298">
        <f t="shared" si="1024"/>
        <v>-6.5413649919154881E-4</v>
      </c>
      <c r="AD7298">
        <f t="shared" si="1019"/>
        <v>-7.2249649919154876E-4</v>
      </c>
      <c r="AE7298">
        <f>Sheet2!$B$17+Sheet2!$B$18*'Portfolio allocation'!K7298</f>
        <v>-2.8652381135207748E-3</v>
      </c>
      <c r="AF7298">
        <f t="shared" si="1025"/>
        <v>2.142741614329226E-3</v>
      </c>
      <c r="AH7298" s="2">
        <v>43088</v>
      </c>
      <c r="AI7298">
        <v>2.4630000000000001</v>
      </c>
      <c r="AJ7298">
        <v>1.7090000000000001</v>
      </c>
      <c r="AK7298">
        <v>1.1810499999999999</v>
      </c>
      <c r="AR7298" s="3"/>
    </row>
    <row r="7299" spans="1:44" hidden="1" outlineLevel="1" x14ac:dyDescent="0.2">
      <c r="A7299" s="2">
        <v>43089</v>
      </c>
      <c r="B7299">
        <v>9.7200000000000006</v>
      </c>
      <c r="E7299" s="2">
        <v>43089</v>
      </c>
      <c r="F7299">
        <v>2679.25</v>
      </c>
      <c r="G7299">
        <f t="shared" si="1020"/>
        <v>-8.2790409737931725E-4</v>
      </c>
      <c r="H7299" s="2">
        <v>43089</v>
      </c>
      <c r="I7299">
        <v>5221.79</v>
      </c>
      <c r="J7299">
        <f t="shared" si="1021"/>
        <v>-6.9659339040051282E-4</v>
      </c>
      <c r="K7299">
        <f t="shared" si="1017"/>
        <v>-7.6495339040051277E-4</v>
      </c>
      <c r="L7299">
        <v>1.9174290465146333E-3</v>
      </c>
      <c r="N7299" s="2">
        <v>43089</v>
      </c>
      <c r="O7299">
        <v>85.52</v>
      </c>
      <c r="Q7299" s="2">
        <v>43089</v>
      </c>
      <c r="R7299">
        <v>132124.9</v>
      </c>
      <c r="S7299" s="8">
        <f t="shared" si="1022"/>
        <v>-3.6122617811391589E-3</v>
      </c>
      <c r="T7299" s="9">
        <f t="shared" si="1018"/>
        <v>-3.6806217811391588E-3</v>
      </c>
      <c r="U7299" s="3">
        <f>Sheet1!$B$17+Sheet1!$B$18*'Portfolio allocation'!K7299</f>
        <v>-3.8977503160983321E-4</v>
      </c>
      <c r="V7299" s="13">
        <f t="shared" si="1023"/>
        <v>-3.2908467495293258E-3</v>
      </c>
      <c r="W7299" s="13"/>
      <c r="X7299" s="2">
        <v>43089</v>
      </c>
      <c r="Y7299">
        <v>146.0924</v>
      </c>
      <c r="AA7299" s="2">
        <v>43089</v>
      </c>
      <c r="AB7299">
        <v>2455.16</v>
      </c>
      <c r="AC7299">
        <f t="shared" si="1024"/>
        <v>-1.8254629723741811E-3</v>
      </c>
      <c r="AD7299">
        <f t="shared" si="1019"/>
        <v>-1.8939429723741812E-3</v>
      </c>
      <c r="AE7299">
        <f>Sheet2!$B$17+Sheet2!$B$18*'Portfolio allocation'!K7299</f>
        <v>-6.2682905910581006E-4</v>
      </c>
      <c r="AF7299">
        <f t="shared" si="1025"/>
        <v>-1.2671139132683711E-3</v>
      </c>
      <c r="AH7299" s="2">
        <v>43089</v>
      </c>
      <c r="AI7299">
        <v>2.4969999999999999</v>
      </c>
      <c r="AJ7299">
        <v>1.712</v>
      </c>
      <c r="AK7299">
        <v>1.18825</v>
      </c>
      <c r="AR7299" s="3"/>
    </row>
    <row r="7300" spans="1:44" hidden="1" outlineLevel="1" x14ac:dyDescent="0.2">
      <c r="A7300" s="2">
        <v>43090</v>
      </c>
      <c r="B7300">
        <v>9.6199999999999992</v>
      </c>
      <c r="E7300" s="2">
        <v>43090</v>
      </c>
      <c r="F7300">
        <v>2684.57</v>
      </c>
      <c r="G7300">
        <f t="shared" si="1020"/>
        <v>1.9856303069889503E-3</v>
      </c>
      <c r="H7300" s="2">
        <v>43090</v>
      </c>
      <c r="I7300">
        <v>5232.16</v>
      </c>
      <c r="J7300">
        <f t="shared" si="1021"/>
        <v>1.9859090465146334E-3</v>
      </c>
      <c r="K7300">
        <f t="shared" ref="K7300:K7363" si="1026">J7300-(AJ7299/25000)</f>
        <v>1.9174290465146333E-3</v>
      </c>
      <c r="L7300">
        <v>-5.2164779914982821E-4</v>
      </c>
      <c r="N7300" s="2">
        <v>43090</v>
      </c>
      <c r="O7300">
        <v>85.5</v>
      </c>
      <c r="Q7300" s="2">
        <v>43090</v>
      </c>
      <c r="R7300">
        <v>132094</v>
      </c>
      <c r="S7300" s="8">
        <f t="shared" si="1022"/>
        <v>-2.3386961882276847E-4</v>
      </c>
      <c r="T7300" s="9">
        <f t="shared" ref="T7300:T7363" si="1027">S7300-(AJ7299/100/250)</f>
        <v>-3.0234961882276846E-4</v>
      </c>
      <c r="U7300" s="3">
        <f>Sheet1!$B$17+Sheet1!$B$18*'Portfolio allocation'!K7300</f>
        <v>2.6875220806304762E-3</v>
      </c>
      <c r="V7300" s="13">
        <f t="shared" si="1023"/>
        <v>-2.9898716994532447E-3</v>
      </c>
      <c r="W7300" s="13"/>
      <c r="X7300" s="2">
        <v>43090</v>
      </c>
      <c r="Y7300">
        <v>144.70740000000001</v>
      </c>
      <c r="AA7300" s="2">
        <v>43090</v>
      </c>
      <c r="AB7300">
        <v>2431.88</v>
      </c>
      <c r="AC7300">
        <f t="shared" si="1024"/>
        <v>-9.4820704149626289E-3</v>
      </c>
      <c r="AD7300">
        <f t="shared" ref="AD7300:AD7363" si="1028">AC7300-AJ7300/25000</f>
        <v>-9.5507504149626287E-3</v>
      </c>
      <c r="AE7300">
        <f>Sheet2!$B$17+Sheet2!$B$18*'Portfolio allocation'!K7300</f>
        <v>1.7584138375644049E-3</v>
      </c>
      <c r="AF7300">
        <f t="shared" si="1025"/>
        <v>-1.1309164252527034E-2</v>
      </c>
      <c r="AH7300" s="2">
        <v>43090</v>
      </c>
      <c r="AI7300">
        <v>2.4830000000000001</v>
      </c>
      <c r="AJ7300">
        <v>1.7170000000000001</v>
      </c>
      <c r="AK7300">
        <v>1.1859999999999999</v>
      </c>
      <c r="AR7300" s="3"/>
    </row>
    <row r="7301" spans="1:44" hidden="1" outlineLevel="1" x14ac:dyDescent="0.2">
      <c r="A7301" s="2">
        <v>43091</v>
      </c>
      <c r="B7301">
        <v>9.9</v>
      </c>
      <c r="E7301" s="2">
        <v>43091</v>
      </c>
      <c r="F7301">
        <v>2683.34</v>
      </c>
      <c r="G7301">
        <f t="shared" ref="G7301:G7364" si="1029">(F7301/F7300)-1</f>
        <v>-4.5817393474556489E-4</v>
      </c>
      <c r="H7301" s="2">
        <v>43091</v>
      </c>
      <c r="I7301">
        <v>5229.79</v>
      </c>
      <c r="J7301">
        <f t="shared" ref="J7301:J7364" si="1030">(I7301/I7300)-1</f>
        <v>-4.5296779914982821E-4</v>
      </c>
      <c r="K7301">
        <f t="shared" si="1026"/>
        <v>-5.2164779914982821E-4</v>
      </c>
      <c r="L7301">
        <v>-6.8960000000000004E-5</v>
      </c>
      <c r="N7301" s="2">
        <v>43091</v>
      </c>
      <c r="O7301">
        <v>85.51</v>
      </c>
      <c r="Q7301" s="2">
        <v>43091</v>
      </c>
      <c r="R7301">
        <v>132109.4</v>
      </c>
      <c r="S7301" s="8">
        <f t="shared" ref="S7301:S7364" si="1031">R7301/R7300-1</f>
        <v>1.165836449801283E-4</v>
      </c>
      <c r="T7301" s="9">
        <f t="shared" si="1027"/>
        <v>4.7903644980128298E-5</v>
      </c>
      <c r="U7301" s="3">
        <f>Sheet1!$B$17+Sheet1!$B$18*'Portfolio allocation'!K7301</f>
        <v>-1.1064869114336474E-4</v>
      </c>
      <c r="V7301" s="13">
        <f t="shared" ref="V7301:V7364" si="1032">T7301-U7301</f>
        <v>1.5855233612349303E-4</v>
      </c>
      <c r="W7301" s="13"/>
      <c r="X7301" s="2">
        <v>43091</v>
      </c>
      <c r="Y7301">
        <v>145.6626</v>
      </c>
      <c r="AA7301" s="2">
        <v>43091</v>
      </c>
      <c r="AB7301">
        <v>2447.9299999999998</v>
      </c>
      <c r="AC7301">
        <f t="shared" ref="AC7301:AC7364" si="1033">AB7301/AB7300-1</f>
        <v>6.5998322285638622E-3</v>
      </c>
      <c r="AD7301">
        <f t="shared" si="1028"/>
        <v>6.5308722285638623E-3</v>
      </c>
      <c r="AE7301">
        <f>Sheet2!$B$17+Sheet2!$B$18*'Portfolio allocation'!K7301</f>
        <v>-4.1047552007866778E-4</v>
      </c>
      <c r="AF7301">
        <f t="shared" ref="AF7301:AF7364" si="1034">AD7301-AE7301</f>
        <v>6.9413477486425304E-3</v>
      </c>
      <c r="AH7301" s="2">
        <v>43091</v>
      </c>
      <c r="AI7301">
        <v>2.488</v>
      </c>
      <c r="AJ7301">
        <v>1.724</v>
      </c>
      <c r="AK7301">
        <v>1.1834</v>
      </c>
      <c r="AR7301" s="3"/>
    </row>
    <row r="7302" spans="1:44" hidden="1" outlineLevel="1" x14ac:dyDescent="0.2">
      <c r="A7302" s="2">
        <v>43094</v>
      </c>
      <c r="B7302">
        <v>9.9</v>
      </c>
      <c r="E7302" s="2">
        <v>43094</v>
      </c>
      <c r="F7302">
        <v>2683.34</v>
      </c>
      <c r="G7302">
        <f t="shared" si="1029"/>
        <v>0</v>
      </c>
      <c r="H7302" s="2">
        <v>43094</v>
      </c>
      <c r="I7302">
        <v>5229.79</v>
      </c>
      <c r="J7302">
        <f t="shared" si="1030"/>
        <v>0</v>
      </c>
      <c r="K7302">
        <f t="shared" si="1026"/>
        <v>-6.8960000000000004E-5</v>
      </c>
      <c r="L7302">
        <v>-1.0785607679084585E-3</v>
      </c>
      <c r="N7302" s="2">
        <v>43094</v>
      </c>
      <c r="O7302">
        <v>85.51</v>
      </c>
      <c r="Q7302" s="2">
        <v>43094</v>
      </c>
      <c r="R7302">
        <v>132109.4</v>
      </c>
      <c r="S7302" s="8">
        <f t="shared" si="1031"/>
        <v>0</v>
      </c>
      <c r="T7302" s="9">
        <f t="shared" si="1027"/>
        <v>-6.895999999999999E-5</v>
      </c>
      <c r="U7302" s="3">
        <f>Sheet1!$B$17+Sheet1!$B$18*'Portfolio allocation'!K7302</f>
        <v>4.0868622467582017E-4</v>
      </c>
      <c r="V7302" s="13">
        <f t="shared" si="1032"/>
        <v>-4.7764622467582013E-4</v>
      </c>
      <c r="W7302" s="13"/>
      <c r="X7302" s="2">
        <v>43094</v>
      </c>
      <c r="Y7302">
        <v>145.6626</v>
      </c>
      <c r="AA7302" s="2">
        <v>43094</v>
      </c>
      <c r="AB7302">
        <v>2447.9299999999998</v>
      </c>
      <c r="AC7302">
        <f t="shared" si="1033"/>
        <v>0</v>
      </c>
      <c r="AD7302">
        <f t="shared" si="1028"/>
        <v>-6.8960000000000004E-5</v>
      </c>
      <c r="AE7302">
        <f>Sheet2!$B$17+Sheet2!$B$18*'Portfolio allocation'!K7302</f>
        <v>-7.9339799643570645E-6</v>
      </c>
      <c r="AF7302">
        <f t="shared" si="1034"/>
        <v>-6.1026020035642939E-5</v>
      </c>
      <c r="AH7302" s="2">
        <v>43094</v>
      </c>
      <c r="AI7302">
        <v>2.488</v>
      </c>
      <c r="AJ7302">
        <v>1.724</v>
      </c>
      <c r="AK7302">
        <v>1.1834</v>
      </c>
      <c r="AR7302" s="3"/>
    </row>
    <row r="7303" spans="1:44" hidden="1" outlineLevel="1" x14ac:dyDescent="0.2">
      <c r="A7303" s="2">
        <v>43095</v>
      </c>
      <c r="B7303">
        <v>10.25</v>
      </c>
      <c r="E7303" s="2">
        <v>43095</v>
      </c>
      <c r="F7303">
        <v>2680.5</v>
      </c>
      <c r="G7303">
        <f t="shared" si="1029"/>
        <v>-1.0583824636460903E-3</v>
      </c>
      <c r="H7303" s="2">
        <v>43095</v>
      </c>
      <c r="I7303">
        <v>5224.51</v>
      </c>
      <c r="J7303">
        <f t="shared" si="1030"/>
        <v>-1.0096007679084584E-3</v>
      </c>
      <c r="K7303">
        <f t="shared" si="1026"/>
        <v>-1.0785607679084585E-3</v>
      </c>
      <c r="L7303">
        <v>7.9216479409561927E-4</v>
      </c>
      <c r="N7303" s="2">
        <v>43095</v>
      </c>
      <c r="O7303">
        <v>85.4</v>
      </c>
      <c r="Q7303" s="2">
        <v>43095</v>
      </c>
      <c r="R7303">
        <v>131939.5</v>
      </c>
      <c r="S7303" s="8">
        <f t="shared" si="1031"/>
        <v>-1.2860553450397827E-3</v>
      </c>
      <c r="T7303" s="9">
        <f t="shared" si="1027"/>
        <v>-1.3550153450397828E-3</v>
      </c>
      <c r="U7303" s="3">
        <f>Sheet1!$B$17+Sheet1!$B$18*'Portfolio allocation'!K7303</f>
        <v>-7.4955336295483028E-4</v>
      </c>
      <c r="V7303" s="13">
        <f t="shared" si="1032"/>
        <v>-6.0546198208495249E-4</v>
      </c>
      <c r="W7303" s="13"/>
      <c r="X7303" s="2">
        <v>43095</v>
      </c>
      <c r="Y7303">
        <v>145.9778</v>
      </c>
      <c r="AA7303" s="2">
        <v>43095</v>
      </c>
      <c r="AB7303">
        <v>2453.23</v>
      </c>
      <c r="AC7303">
        <f t="shared" si="1033"/>
        <v>2.1650945901232621E-3</v>
      </c>
      <c r="AD7303">
        <f t="shared" si="1028"/>
        <v>2.0959345901232621E-3</v>
      </c>
      <c r="AE7303">
        <f>Sheet2!$B$17+Sheet2!$B$18*'Portfolio allocation'!K7303</f>
        <v>-9.0569674003369014E-4</v>
      </c>
      <c r="AF7303">
        <f t="shared" si="1034"/>
        <v>3.0016313301569524E-3</v>
      </c>
      <c r="AH7303" s="2">
        <v>43095</v>
      </c>
      <c r="AI7303">
        <v>2.4670000000000001</v>
      </c>
      <c r="AJ7303">
        <v>1.7290000000000001</v>
      </c>
      <c r="AK7303">
        <v>1.1865000000000001</v>
      </c>
      <c r="AR7303" s="3"/>
    </row>
    <row r="7304" spans="1:44" hidden="1" outlineLevel="1" x14ac:dyDescent="0.2">
      <c r="A7304" s="2">
        <v>43096</v>
      </c>
      <c r="B7304">
        <v>10.47</v>
      </c>
      <c r="E7304" s="2">
        <v>43096</v>
      </c>
      <c r="F7304">
        <v>2682.62</v>
      </c>
      <c r="G7304">
        <f t="shared" si="1029"/>
        <v>7.9089722066782997E-4</v>
      </c>
      <c r="H7304" s="2">
        <v>43096</v>
      </c>
      <c r="I7304">
        <v>5229.01</v>
      </c>
      <c r="J7304">
        <f t="shared" si="1030"/>
        <v>8.6132479409561924E-4</v>
      </c>
      <c r="K7304">
        <f t="shared" si="1026"/>
        <v>7.9216479409561927E-4</v>
      </c>
      <c r="L7304">
        <v>1.954367551486709E-3</v>
      </c>
      <c r="N7304" s="2">
        <v>43096</v>
      </c>
      <c r="O7304">
        <v>85.71</v>
      </c>
      <c r="Q7304" s="2">
        <v>43096</v>
      </c>
      <c r="R7304">
        <v>132418.5</v>
      </c>
      <c r="S7304" s="8">
        <f t="shared" si="1031"/>
        <v>3.6304518358794002E-3</v>
      </c>
      <c r="T7304" s="9">
        <f t="shared" si="1027"/>
        <v>3.5612918358794003E-3</v>
      </c>
      <c r="U7304" s="3">
        <f>Sheet1!$B$17+Sheet1!$B$18*'Portfolio allocation'!K7304</f>
        <v>1.3965904122668037E-3</v>
      </c>
      <c r="V7304" s="13">
        <f t="shared" si="1032"/>
        <v>2.1647014236125966E-3</v>
      </c>
      <c r="W7304" s="13"/>
      <c r="X7304" s="2">
        <v>43096</v>
      </c>
      <c r="Y7304">
        <v>146.26429999999999</v>
      </c>
      <c r="AA7304" s="2">
        <v>43096</v>
      </c>
      <c r="AB7304">
        <v>2458.0500000000002</v>
      </c>
      <c r="AC7304">
        <f t="shared" si="1033"/>
        <v>1.9647566677400974E-3</v>
      </c>
      <c r="AD7304">
        <f t="shared" si="1028"/>
        <v>1.8957966677400973E-3</v>
      </c>
      <c r="AE7304">
        <f>Sheet2!$B$17+Sheet2!$B$18*'Portfolio allocation'!K7304</f>
        <v>7.5780015622591544E-4</v>
      </c>
      <c r="AF7304">
        <f t="shared" si="1034"/>
        <v>1.1379965115141818E-3</v>
      </c>
      <c r="AH7304" s="2">
        <v>43096</v>
      </c>
      <c r="AI7304">
        <v>2.4119999999999999</v>
      </c>
      <c r="AJ7304">
        <v>1.724</v>
      </c>
      <c r="AK7304">
        <v>1.1893499999999999</v>
      </c>
      <c r="AR7304" s="3"/>
    </row>
    <row r="7305" spans="1:44" hidden="1" outlineLevel="1" x14ac:dyDescent="0.2">
      <c r="A7305" s="2">
        <v>43097</v>
      </c>
      <c r="B7305">
        <v>10.18</v>
      </c>
      <c r="E7305" s="2">
        <v>43097</v>
      </c>
      <c r="F7305">
        <v>2687.54</v>
      </c>
      <c r="G7305">
        <f t="shared" si="1029"/>
        <v>1.8340279279212002E-3</v>
      </c>
      <c r="H7305" s="2">
        <v>43097</v>
      </c>
      <c r="I7305">
        <v>5239.59</v>
      </c>
      <c r="J7305">
        <f t="shared" si="1030"/>
        <v>2.0233275514867088E-3</v>
      </c>
      <c r="K7305">
        <f t="shared" si="1026"/>
        <v>1.954367551486709E-3</v>
      </c>
      <c r="L7305">
        <v>-5.1902296675885281E-3</v>
      </c>
      <c r="N7305" s="2">
        <v>43097</v>
      </c>
      <c r="O7305">
        <v>85.72</v>
      </c>
      <c r="Q7305" s="2">
        <v>43097</v>
      </c>
      <c r="R7305">
        <v>132433.9</v>
      </c>
      <c r="S7305" s="8">
        <f t="shared" si="1031"/>
        <v>1.1629794930456683E-4</v>
      </c>
      <c r="T7305" s="9">
        <f t="shared" si="1027"/>
        <v>4.7337949304566838E-5</v>
      </c>
      <c r="U7305" s="3">
        <f>Sheet1!$B$17+Sheet1!$B$18*'Portfolio allocation'!K7305</f>
        <v>2.7298988696806492E-3</v>
      </c>
      <c r="V7305" s="13">
        <f t="shared" si="1032"/>
        <v>-2.6825609203760823E-3</v>
      </c>
      <c r="W7305" s="13"/>
      <c r="X7305" s="2">
        <v>43097</v>
      </c>
      <c r="Y7305">
        <v>147.1335</v>
      </c>
      <c r="AA7305" s="2">
        <v>43097</v>
      </c>
      <c r="AB7305">
        <v>2472.65</v>
      </c>
      <c r="AC7305">
        <f t="shared" si="1033"/>
        <v>5.9396676227090328E-3</v>
      </c>
      <c r="AD7305">
        <f t="shared" si="1028"/>
        <v>5.8700676227090324E-3</v>
      </c>
      <c r="AE7305">
        <f>Sheet2!$B$17+Sheet2!$B$18*'Portfolio allocation'!K7305</f>
        <v>1.791260498572068E-3</v>
      </c>
      <c r="AF7305">
        <f t="shared" si="1034"/>
        <v>4.0788071241369649E-3</v>
      </c>
      <c r="AH7305" s="2">
        <v>43097</v>
      </c>
      <c r="AI7305">
        <v>2.4319999999999999</v>
      </c>
      <c r="AJ7305">
        <v>1.74</v>
      </c>
      <c r="AK7305">
        <v>1.1938</v>
      </c>
      <c r="AR7305" s="3"/>
    </row>
    <row r="7306" spans="1:44" hidden="1" outlineLevel="1" x14ac:dyDescent="0.2">
      <c r="A7306" s="2">
        <v>43098</v>
      </c>
      <c r="B7306">
        <v>11.04</v>
      </c>
      <c r="E7306" s="2">
        <v>43098</v>
      </c>
      <c r="F7306">
        <v>2673.61</v>
      </c>
      <c r="G7306">
        <f t="shared" si="1029"/>
        <v>-5.1831786689685577E-3</v>
      </c>
      <c r="H7306" s="2">
        <v>43098</v>
      </c>
      <c r="I7306">
        <v>5212.76</v>
      </c>
      <c r="J7306">
        <f t="shared" si="1030"/>
        <v>-5.1206296675885277E-3</v>
      </c>
      <c r="K7306">
        <f t="shared" si="1026"/>
        <v>-5.1902296675885281E-3</v>
      </c>
      <c r="L7306">
        <v>-6.9480000000000006E-5</v>
      </c>
      <c r="N7306" s="2">
        <v>43098</v>
      </c>
      <c r="O7306">
        <v>85.54</v>
      </c>
      <c r="Q7306" s="2">
        <v>43098</v>
      </c>
      <c r="R7306">
        <v>132155.79999999999</v>
      </c>
      <c r="S7306" s="8">
        <f t="shared" si="1031"/>
        <v>-2.0999155050179796E-3</v>
      </c>
      <c r="T7306" s="9">
        <f t="shared" si="1027"/>
        <v>-2.1695155050179796E-3</v>
      </c>
      <c r="U7306" s="3">
        <f>Sheet1!$B$17+Sheet1!$B$18*'Portfolio allocation'!K7306</f>
        <v>-5.4665641282150811E-3</v>
      </c>
      <c r="V7306" s="13">
        <f t="shared" si="1032"/>
        <v>3.2970486231971015E-3</v>
      </c>
      <c r="W7306" s="13"/>
      <c r="X7306" s="2">
        <v>43098</v>
      </c>
      <c r="Y7306">
        <v>146.54130000000001</v>
      </c>
      <c r="AA7306" s="2">
        <v>43098</v>
      </c>
      <c r="AB7306">
        <v>2462.6999999999998</v>
      </c>
      <c r="AC7306">
        <f t="shared" si="1033"/>
        <v>-4.0240228095363983E-3</v>
      </c>
      <c r="AD7306">
        <f t="shared" si="1028"/>
        <v>-4.0935028095363986E-3</v>
      </c>
      <c r="AE7306">
        <f>Sheet2!$B$17+Sheet2!$B$18*'Portfolio allocation'!K7306</f>
        <v>-4.5618976237900618E-3</v>
      </c>
      <c r="AF7306">
        <f t="shared" si="1034"/>
        <v>4.6839481425366321E-4</v>
      </c>
      <c r="AH7306" s="2">
        <v>43098</v>
      </c>
      <c r="AI7306">
        <v>2.411</v>
      </c>
      <c r="AJ7306">
        <v>1.7370000000000001</v>
      </c>
      <c r="AK7306">
        <v>1.2008000000000001</v>
      </c>
      <c r="AR7306" s="3"/>
    </row>
    <row r="7307" spans="1:44" hidden="1" outlineLevel="1" x14ac:dyDescent="0.2">
      <c r="A7307" s="2">
        <v>43101</v>
      </c>
      <c r="B7307">
        <v>11.04</v>
      </c>
      <c r="E7307" s="2">
        <v>43101</v>
      </c>
      <c r="F7307">
        <v>2673.61</v>
      </c>
      <c r="G7307">
        <f t="shared" si="1029"/>
        <v>0</v>
      </c>
      <c r="H7307" s="2">
        <v>43101</v>
      </c>
      <c r="I7307">
        <v>5212.76</v>
      </c>
      <c r="J7307">
        <f t="shared" si="1030"/>
        <v>0</v>
      </c>
      <c r="K7307">
        <f t="shared" si="1026"/>
        <v>-6.9480000000000006E-5</v>
      </c>
      <c r="L7307">
        <v>8.2792642352994099E-3</v>
      </c>
      <c r="N7307" s="2">
        <v>43101</v>
      </c>
      <c r="O7307">
        <v>85.54</v>
      </c>
      <c r="Q7307" s="2">
        <v>43101</v>
      </c>
      <c r="R7307">
        <v>132155.79999999999</v>
      </c>
      <c r="S7307" s="8">
        <f t="shared" si="1031"/>
        <v>0</v>
      </c>
      <c r="T7307" s="9">
        <f t="shared" si="1027"/>
        <v>-6.9480000000000006E-5</v>
      </c>
      <c r="U7307" s="3">
        <f>Sheet1!$B$17+Sheet1!$B$18*'Portfolio allocation'!K7307</f>
        <v>4.0808966749726768E-4</v>
      </c>
      <c r="V7307" s="13">
        <f t="shared" si="1032"/>
        <v>-4.775696674972677E-4</v>
      </c>
      <c r="W7307" s="13"/>
      <c r="X7307" s="2">
        <v>43101</v>
      </c>
      <c r="Y7307">
        <v>146.54130000000001</v>
      </c>
      <c r="AA7307" s="2">
        <v>43101</v>
      </c>
      <c r="AB7307">
        <v>2462.6999999999998</v>
      </c>
      <c r="AC7307">
        <f t="shared" si="1033"/>
        <v>0</v>
      </c>
      <c r="AD7307">
        <f t="shared" si="1028"/>
        <v>-6.9480000000000006E-5</v>
      </c>
      <c r="AE7307">
        <f>Sheet2!$B$17+Sheet2!$B$18*'Portfolio allocation'!K7307</f>
        <v>-8.3963772307569184E-6</v>
      </c>
      <c r="AF7307">
        <f t="shared" si="1034"/>
        <v>-6.1083622769243087E-5</v>
      </c>
      <c r="AH7307" s="2">
        <v>43101</v>
      </c>
      <c r="AI7307">
        <v>2.411</v>
      </c>
      <c r="AJ7307">
        <v>1.7370000000000001</v>
      </c>
      <c r="AK7307">
        <v>1.2008000000000001</v>
      </c>
      <c r="AR7307" s="3"/>
    </row>
    <row r="7308" spans="1:44" hidden="1" outlineLevel="1" x14ac:dyDescent="0.2">
      <c r="A7308" s="2">
        <v>43102</v>
      </c>
      <c r="B7308">
        <v>9.77</v>
      </c>
      <c r="E7308" s="2">
        <v>43102</v>
      </c>
      <c r="F7308">
        <v>2695.81</v>
      </c>
      <c r="G7308">
        <f t="shared" si="1029"/>
        <v>8.3033800741318942E-3</v>
      </c>
      <c r="H7308" s="2">
        <v>43102</v>
      </c>
      <c r="I7308">
        <v>5256.28</v>
      </c>
      <c r="J7308">
        <f t="shared" si="1030"/>
        <v>8.3487442352994101E-3</v>
      </c>
      <c r="K7308">
        <f t="shared" si="1026"/>
        <v>8.2792642352994099E-3</v>
      </c>
      <c r="L7308">
        <v>6.3281234722655684E-3</v>
      </c>
      <c r="N7308" s="2">
        <v>43102</v>
      </c>
      <c r="O7308">
        <v>85.95</v>
      </c>
      <c r="Q7308" s="2">
        <v>43102</v>
      </c>
      <c r="R7308">
        <v>132789.29999999999</v>
      </c>
      <c r="S7308" s="8">
        <f t="shared" si="1031"/>
        <v>4.7935845418816125E-3</v>
      </c>
      <c r="T7308" s="9">
        <f t="shared" si="1027"/>
        <v>4.7241045418816123E-3</v>
      </c>
      <c r="U7308" s="3">
        <f>Sheet1!$B$17+Sheet1!$B$18*'Portfolio allocation'!K7308</f>
        <v>9.9859806395490372E-3</v>
      </c>
      <c r="V7308" s="13">
        <f t="shared" si="1032"/>
        <v>-5.2618760976674249E-3</v>
      </c>
      <c r="W7308" s="13"/>
      <c r="X7308" s="2">
        <v>43102</v>
      </c>
      <c r="Y7308">
        <v>147.33410000000001</v>
      </c>
      <c r="AA7308" s="2">
        <v>43102</v>
      </c>
      <c r="AB7308">
        <v>2476.0300000000002</v>
      </c>
      <c r="AC7308">
        <f t="shared" si="1033"/>
        <v>5.4127583546514924E-3</v>
      </c>
      <c r="AD7308">
        <f t="shared" si="1028"/>
        <v>5.3409183546514923E-3</v>
      </c>
      <c r="AE7308">
        <f>Sheet2!$B$17+Sheet2!$B$18*'Portfolio allocation'!K7308</f>
        <v>7.4155199925267264E-3</v>
      </c>
      <c r="AF7308">
        <f t="shared" si="1034"/>
        <v>-2.0746016378752341E-3</v>
      </c>
      <c r="AH7308" s="2">
        <v>43102</v>
      </c>
      <c r="AI7308">
        <v>2.4649999999999999</v>
      </c>
      <c r="AJ7308">
        <v>1.796</v>
      </c>
      <c r="AK7308">
        <v>1.2044999999999999</v>
      </c>
      <c r="AR7308" s="3"/>
    </row>
    <row r="7309" spans="1:44" hidden="1" outlineLevel="1" x14ac:dyDescent="0.2">
      <c r="A7309" s="2">
        <v>43103</v>
      </c>
      <c r="B7309">
        <v>9.15</v>
      </c>
      <c r="E7309" s="2">
        <v>43103</v>
      </c>
      <c r="F7309">
        <v>2713.06</v>
      </c>
      <c r="G7309">
        <f t="shared" si="1029"/>
        <v>6.3988189078607594E-3</v>
      </c>
      <c r="H7309" s="2">
        <v>43103</v>
      </c>
      <c r="I7309">
        <v>5289.92</v>
      </c>
      <c r="J7309">
        <f t="shared" si="1030"/>
        <v>6.3999634722655685E-3</v>
      </c>
      <c r="K7309">
        <f t="shared" si="1026"/>
        <v>6.3281234722655684E-3</v>
      </c>
      <c r="L7309">
        <v>4.1637989619502927E-3</v>
      </c>
      <c r="N7309" s="2">
        <v>43103</v>
      </c>
      <c r="O7309">
        <v>86.35</v>
      </c>
      <c r="Q7309" s="2">
        <v>43103</v>
      </c>
      <c r="R7309">
        <v>133407.29999999999</v>
      </c>
      <c r="S7309" s="8">
        <f t="shared" si="1031"/>
        <v>4.6539894404142856E-3</v>
      </c>
      <c r="T7309" s="9">
        <f t="shared" si="1027"/>
        <v>4.5821494404142855E-3</v>
      </c>
      <c r="U7309" s="3">
        <f>Sheet1!$B$17+Sheet1!$B$18*'Portfolio allocation'!K7309</f>
        <v>7.7475825077138443E-3</v>
      </c>
      <c r="V7309" s="13">
        <f t="shared" si="1032"/>
        <v>-3.1654330672995588E-3</v>
      </c>
      <c r="W7309" s="13"/>
      <c r="X7309" s="2">
        <v>43103</v>
      </c>
      <c r="Y7309">
        <v>151.38399999999999</v>
      </c>
      <c r="AA7309" s="2">
        <v>43103</v>
      </c>
      <c r="AB7309">
        <v>2544.09</v>
      </c>
      <c r="AC7309">
        <f t="shared" si="1033"/>
        <v>2.7487550635493019E-2</v>
      </c>
      <c r="AD7309">
        <f t="shared" si="1028"/>
        <v>2.741499063549302E-2</v>
      </c>
      <c r="AE7309">
        <f>Sheet2!$B$17+Sheet2!$B$18*'Portfolio allocation'!K7309</f>
        <v>5.680515847934128E-3</v>
      </c>
      <c r="AF7309">
        <f t="shared" si="1034"/>
        <v>2.173447478755889E-2</v>
      </c>
      <c r="AH7309" s="2">
        <v>43103</v>
      </c>
      <c r="AI7309">
        <v>2.4449999999999998</v>
      </c>
      <c r="AJ7309">
        <v>1.8140000000000001</v>
      </c>
      <c r="AK7309">
        <v>1.20235</v>
      </c>
      <c r="AR7309" s="3"/>
    </row>
    <row r="7310" spans="1:44" hidden="1" outlineLevel="1" x14ac:dyDescent="0.2">
      <c r="A7310" s="2">
        <v>43104</v>
      </c>
      <c r="B7310">
        <v>9.2200000000000006</v>
      </c>
      <c r="E7310" s="2">
        <v>43104</v>
      </c>
      <c r="F7310">
        <v>2723.99</v>
      </c>
      <c r="G7310">
        <f t="shared" si="1029"/>
        <v>4.0286613639211044E-3</v>
      </c>
      <c r="H7310" s="2">
        <v>43104</v>
      </c>
      <c r="I7310">
        <v>5312.33</v>
      </c>
      <c r="J7310">
        <f t="shared" si="1030"/>
        <v>4.2363589619502928E-3</v>
      </c>
      <c r="K7310">
        <f t="shared" si="1026"/>
        <v>4.1637989619502927E-3</v>
      </c>
      <c r="L7310">
        <v>6.9604556344954891E-3</v>
      </c>
      <c r="N7310" s="2">
        <v>43104</v>
      </c>
      <c r="O7310">
        <v>87.11</v>
      </c>
      <c r="Q7310" s="2">
        <v>43104</v>
      </c>
      <c r="R7310">
        <v>134581.4</v>
      </c>
      <c r="S7310" s="8">
        <f t="shared" si="1031"/>
        <v>8.8008677186330875E-3</v>
      </c>
      <c r="T7310" s="9">
        <f t="shared" si="1027"/>
        <v>8.7283077186330882E-3</v>
      </c>
      <c r="U7310" s="3">
        <f>Sheet1!$B$17+Sheet1!$B$18*'Portfolio allocation'!K7310</f>
        <v>5.2646145782027521E-3</v>
      </c>
      <c r="V7310" s="13">
        <f t="shared" si="1032"/>
        <v>3.4636931404303361E-3</v>
      </c>
      <c r="W7310" s="13"/>
      <c r="X7310" s="2">
        <v>43104</v>
      </c>
      <c r="Y7310">
        <v>154.45009999999999</v>
      </c>
      <c r="AA7310" s="2">
        <v>43104</v>
      </c>
      <c r="AB7310">
        <v>2595.61</v>
      </c>
      <c r="AC7310">
        <f t="shared" si="1033"/>
        <v>2.0250855905254994E-2</v>
      </c>
      <c r="AD7310">
        <f t="shared" si="1028"/>
        <v>2.0178615905254993E-2</v>
      </c>
      <c r="AE7310">
        <f>Sheet2!$B$17+Sheet2!$B$18*'Portfolio allocation'!K7310</f>
        <v>3.755943276449587E-3</v>
      </c>
      <c r="AF7310">
        <f t="shared" si="1034"/>
        <v>1.6422672628805406E-2</v>
      </c>
      <c r="AH7310" s="2">
        <v>43104</v>
      </c>
      <c r="AI7310">
        <v>2.4529999999999998</v>
      </c>
      <c r="AJ7310">
        <v>1.806</v>
      </c>
      <c r="AK7310">
        <v>1.2075499999999999</v>
      </c>
      <c r="AR7310" s="3"/>
    </row>
    <row r="7311" spans="1:44" hidden="1" outlineLevel="1" x14ac:dyDescent="0.2">
      <c r="A7311" s="2">
        <v>43105</v>
      </c>
      <c r="B7311">
        <v>9.2200000000000006</v>
      </c>
      <c r="E7311" s="2">
        <v>43105</v>
      </c>
      <c r="F7311">
        <v>2743.15</v>
      </c>
      <c r="G7311">
        <f t="shared" si="1029"/>
        <v>7.0337996835525551E-3</v>
      </c>
      <c r="H7311" s="2">
        <v>43105</v>
      </c>
      <c r="I7311">
        <v>5349.69</v>
      </c>
      <c r="J7311">
        <f t="shared" si="1030"/>
        <v>7.0326956344954894E-3</v>
      </c>
      <c r="K7311">
        <f t="shared" si="1026"/>
        <v>6.9604556344954891E-3</v>
      </c>
      <c r="L7311">
        <v>1.6083512048736903E-3</v>
      </c>
      <c r="N7311" s="2">
        <v>43105</v>
      </c>
      <c r="O7311">
        <v>88.19</v>
      </c>
      <c r="Q7311" s="2">
        <v>43105</v>
      </c>
      <c r="R7311">
        <v>136250</v>
      </c>
      <c r="S7311" s="8">
        <f t="shared" si="1031"/>
        <v>1.2398444361553684E-2</v>
      </c>
      <c r="T7311" s="9">
        <f t="shared" si="1027"/>
        <v>1.2326204361553685E-2</v>
      </c>
      <c r="U7311" s="3">
        <f>Sheet1!$B$17+Sheet1!$B$18*'Portfolio allocation'!K7311</f>
        <v>8.473009989652119E-3</v>
      </c>
      <c r="V7311" s="13">
        <f t="shared" si="1032"/>
        <v>3.8531943719015659E-3</v>
      </c>
      <c r="W7311" s="13"/>
      <c r="X7311" s="2">
        <v>43105</v>
      </c>
      <c r="Y7311">
        <v>155.2047</v>
      </c>
      <c r="AA7311" s="2">
        <v>43105</v>
      </c>
      <c r="AB7311">
        <v>2608.29</v>
      </c>
      <c r="AC7311">
        <f t="shared" si="1033"/>
        <v>4.8851715011113406E-3</v>
      </c>
      <c r="AD7311">
        <f t="shared" si="1028"/>
        <v>4.8130515011113404E-3</v>
      </c>
      <c r="AE7311">
        <f>Sheet2!$B$17+Sheet2!$B$18*'Portfolio allocation'!K7311</f>
        <v>6.2428017388414681E-3</v>
      </c>
      <c r="AF7311">
        <f t="shared" si="1034"/>
        <v>-1.4297502377301277E-3</v>
      </c>
      <c r="AH7311" s="2">
        <v>43105</v>
      </c>
      <c r="AI7311">
        <v>2.476</v>
      </c>
      <c r="AJ7311">
        <v>1.8029999999999999</v>
      </c>
      <c r="AK7311">
        <v>1.2036500000000001</v>
      </c>
      <c r="AR7311" s="3"/>
    </row>
    <row r="7312" spans="1:44" hidden="1" outlineLevel="1" x14ac:dyDescent="0.2">
      <c r="A7312" s="2">
        <v>43108</v>
      </c>
      <c r="B7312">
        <v>9.52</v>
      </c>
      <c r="E7312" s="2">
        <v>43108</v>
      </c>
      <c r="F7312">
        <v>2747.71</v>
      </c>
      <c r="G7312">
        <f t="shared" si="1029"/>
        <v>1.6623225124401397E-3</v>
      </c>
      <c r="H7312" s="2">
        <v>43108</v>
      </c>
      <c r="I7312">
        <v>5358.68</v>
      </c>
      <c r="J7312">
        <f t="shared" si="1030"/>
        <v>1.6804712048736903E-3</v>
      </c>
      <c r="K7312">
        <f t="shared" si="1026"/>
        <v>1.6083512048736903E-3</v>
      </c>
      <c r="L7312">
        <v>1.5296605793963095E-3</v>
      </c>
      <c r="N7312" s="2">
        <v>43108</v>
      </c>
      <c r="O7312">
        <v>88.28</v>
      </c>
      <c r="Q7312" s="2">
        <v>43108</v>
      </c>
      <c r="R7312">
        <v>136389</v>
      </c>
      <c r="S7312" s="8">
        <f t="shared" si="1031"/>
        <v>1.0201834862384462E-3</v>
      </c>
      <c r="T7312" s="9">
        <f t="shared" si="1027"/>
        <v>9.4806348623844628E-4</v>
      </c>
      <c r="U7312" s="3">
        <f>Sheet1!$B$17+Sheet1!$B$18*'Portfolio allocation'!K7312</f>
        <v>2.3329401476258091E-3</v>
      </c>
      <c r="V7312" s="13">
        <f t="shared" si="1032"/>
        <v>-1.3848766613873628E-3</v>
      </c>
      <c r="W7312" s="13"/>
      <c r="X7312" s="2">
        <v>43108</v>
      </c>
      <c r="Y7312">
        <v>156.14070000000001</v>
      </c>
      <c r="AA7312" s="2">
        <v>43108</v>
      </c>
      <c r="AB7312">
        <v>2624.03</v>
      </c>
      <c r="AC7312">
        <f t="shared" si="1033"/>
        <v>6.0346050477517732E-3</v>
      </c>
      <c r="AD7312">
        <f t="shared" si="1028"/>
        <v>5.9631250477517736E-3</v>
      </c>
      <c r="AE7312">
        <f>Sheet2!$B$17+Sheet2!$B$18*'Portfolio allocation'!K7312</f>
        <v>1.4835739354883753E-3</v>
      </c>
      <c r="AF7312">
        <f t="shared" si="1034"/>
        <v>4.4795511122633982E-3</v>
      </c>
      <c r="AH7312" s="2">
        <v>43108</v>
      </c>
      <c r="AI7312">
        <v>2.4820000000000002</v>
      </c>
      <c r="AJ7312">
        <v>1.7869999999999999</v>
      </c>
      <c r="AK7312">
        <v>1.1976500000000001</v>
      </c>
      <c r="AR7312" s="3"/>
    </row>
    <row r="7313" spans="1:44" hidden="1" outlineLevel="1" x14ac:dyDescent="0.2">
      <c r="A7313" s="2">
        <v>43109</v>
      </c>
      <c r="B7313">
        <v>10.08</v>
      </c>
      <c r="E7313" s="2">
        <v>43109</v>
      </c>
      <c r="F7313">
        <v>2751.29</v>
      </c>
      <c r="G7313">
        <f t="shared" si="1029"/>
        <v>1.3029031448006378E-3</v>
      </c>
      <c r="H7313" s="2">
        <v>43109</v>
      </c>
      <c r="I7313">
        <v>5367.26</v>
      </c>
      <c r="J7313">
        <f t="shared" si="1030"/>
        <v>1.6011405793963096E-3</v>
      </c>
      <c r="K7313">
        <f t="shared" si="1026"/>
        <v>1.5296605793963095E-3</v>
      </c>
      <c r="L7313">
        <v>-1.1762467933360008E-3</v>
      </c>
      <c r="N7313" s="2">
        <v>43109</v>
      </c>
      <c r="O7313">
        <v>88.22</v>
      </c>
      <c r="Q7313" s="2">
        <v>43109</v>
      </c>
      <c r="R7313">
        <v>136296.29999999999</v>
      </c>
      <c r="S7313" s="8">
        <f t="shared" si="1031"/>
        <v>-6.7967358071407968E-4</v>
      </c>
      <c r="T7313" s="9">
        <f t="shared" si="1027"/>
        <v>-7.5115358071407964E-4</v>
      </c>
      <c r="U7313" s="3">
        <f>Sheet1!$B$17+Sheet1!$B$18*'Portfolio allocation'!K7313</f>
        <v>2.242664267792501E-3</v>
      </c>
      <c r="V7313" s="13">
        <f t="shared" si="1032"/>
        <v>-2.9938178485065807E-3</v>
      </c>
      <c r="W7313" s="13"/>
      <c r="X7313" s="2">
        <v>43109</v>
      </c>
      <c r="Y7313">
        <v>156.4846</v>
      </c>
      <c r="AA7313" s="2">
        <v>43109</v>
      </c>
      <c r="AB7313">
        <v>2629.8</v>
      </c>
      <c r="AC7313">
        <f t="shared" si="1033"/>
        <v>2.1989077868773688E-3</v>
      </c>
      <c r="AD7313">
        <f t="shared" si="1028"/>
        <v>2.1275077868773687E-3</v>
      </c>
      <c r="AE7313">
        <f>Sheet2!$B$17+Sheet2!$B$18*'Portfolio allocation'!K7313</f>
        <v>1.4136002237344625E-3</v>
      </c>
      <c r="AF7313">
        <f t="shared" si="1034"/>
        <v>7.1390756314290617E-4</v>
      </c>
      <c r="AH7313" s="2">
        <v>43109</v>
      </c>
      <c r="AI7313">
        <v>2.5459999999999998</v>
      </c>
      <c r="AJ7313">
        <v>1.7849999999999999</v>
      </c>
      <c r="AK7313">
        <v>1.1930000000000001</v>
      </c>
      <c r="AR7313" s="3"/>
    </row>
    <row r="7314" spans="1:44" hidden="1" outlineLevel="1" x14ac:dyDescent="0.2">
      <c r="A7314" s="2">
        <v>43110</v>
      </c>
      <c r="B7314">
        <v>9.82</v>
      </c>
      <c r="E7314" s="2">
        <v>43110</v>
      </c>
      <c r="F7314">
        <v>2748.23</v>
      </c>
      <c r="G7314">
        <f t="shared" si="1029"/>
        <v>-1.1122055472160275E-3</v>
      </c>
      <c r="H7314" s="2">
        <v>43110</v>
      </c>
      <c r="I7314">
        <v>5361.33</v>
      </c>
      <c r="J7314">
        <f t="shared" si="1030"/>
        <v>-1.1048467933360007E-3</v>
      </c>
      <c r="K7314">
        <f t="shared" si="1026"/>
        <v>-1.1762467933360008E-3</v>
      </c>
      <c r="L7314">
        <v>7.0408412285756714E-3</v>
      </c>
      <c r="N7314" s="2">
        <v>43110</v>
      </c>
      <c r="O7314">
        <v>87.82</v>
      </c>
      <c r="Q7314" s="2">
        <v>43110</v>
      </c>
      <c r="R7314">
        <v>135678.39999999999</v>
      </c>
      <c r="S7314" s="8">
        <f t="shared" si="1031"/>
        <v>-4.5335053115894697E-3</v>
      </c>
      <c r="T7314" s="9">
        <f t="shared" si="1027"/>
        <v>-4.6049053115894698E-3</v>
      </c>
      <c r="U7314" s="3">
        <f>Sheet1!$B$17+Sheet1!$B$18*'Portfolio allocation'!K7314</f>
        <v>-8.6162124701841757E-4</v>
      </c>
      <c r="V7314" s="13">
        <f t="shared" si="1032"/>
        <v>-3.743284064571052E-3</v>
      </c>
      <c r="W7314" s="13"/>
      <c r="X7314" s="2">
        <v>43110</v>
      </c>
      <c r="Y7314">
        <v>156.81890000000001</v>
      </c>
      <c r="AA7314" s="2">
        <v>43110</v>
      </c>
      <c r="AB7314">
        <v>2635.42</v>
      </c>
      <c r="AC7314">
        <f t="shared" si="1033"/>
        <v>2.1370446421780098E-3</v>
      </c>
      <c r="AD7314">
        <f t="shared" si="1028"/>
        <v>2.0658446421780098E-3</v>
      </c>
      <c r="AE7314">
        <f>Sheet2!$B$17+Sheet2!$B$18*'Portfolio allocation'!K7314</f>
        <v>-9.9256164603976887E-4</v>
      </c>
      <c r="AF7314">
        <f t="shared" si="1034"/>
        <v>3.0584062882177787E-3</v>
      </c>
      <c r="AH7314" s="2">
        <v>43110</v>
      </c>
      <c r="AI7314">
        <v>2.5489999999999999</v>
      </c>
      <c r="AJ7314">
        <v>1.78</v>
      </c>
      <c r="AK7314">
        <v>1.19815</v>
      </c>
      <c r="AR7314" s="3"/>
    </row>
    <row r="7315" spans="1:44" hidden="1" outlineLevel="1" x14ac:dyDescent="0.2">
      <c r="A7315" s="2">
        <v>43111</v>
      </c>
      <c r="B7315">
        <v>9.8800000000000008</v>
      </c>
      <c r="E7315" s="2">
        <v>43111</v>
      </c>
      <c r="F7315">
        <v>2767.56</v>
      </c>
      <c r="G7315">
        <f t="shared" si="1029"/>
        <v>7.0336180014045624E-3</v>
      </c>
      <c r="H7315" s="2">
        <v>43111</v>
      </c>
      <c r="I7315">
        <v>5399.46</v>
      </c>
      <c r="J7315">
        <f t="shared" si="1030"/>
        <v>7.1120412285756718E-3</v>
      </c>
      <c r="K7315">
        <f t="shared" si="1026"/>
        <v>7.0408412285756714E-3</v>
      </c>
      <c r="L7315">
        <v>6.6816471045623117E-3</v>
      </c>
      <c r="N7315" s="2">
        <v>43111</v>
      </c>
      <c r="O7315">
        <v>88.08</v>
      </c>
      <c r="Q7315" s="2">
        <v>43111</v>
      </c>
      <c r="R7315">
        <v>136080</v>
      </c>
      <c r="S7315" s="8">
        <f t="shared" si="1031"/>
        <v>2.9599405653368827E-3</v>
      </c>
      <c r="T7315" s="9">
        <f t="shared" si="1027"/>
        <v>2.8887405653368827E-3</v>
      </c>
      <c r="U7315" s="3">
        <f>Sheet1!$B$17+Sheet1!$B$18*'Portfolio allocation'!K7315</f>
        <v>8.5652303804227767E-3</v>
      </c>
      <c r="V7315" s="13">
        <f t="shared" si="1032"/>
        <v>-5.6764898150858945E-3</v>
      </c>
      <c r="W7315" s="13"/>
      <c r="X7315" s="2">
        <v>43111</v>
      </c>
      <c r="Y7315">
        <v>156.83799999999999</v>
      </c>
      <c r="AA7315" s="2">
        <v>43111</v>
      </c>
      <c r="AB7315">
        <v>2635.74</v>
      </c>
      <c r="AC7315">
        <f t="shared" si="1033"/>
        <v>1.214227713228766E-4</v>
      </c>
      <c r="AD7315">
        <f t="shared" si="1028"/>
        <v>5.05427713228766E-5</v>
      </c>
      <c r="AE7315">
        <f>Sheet2!$B$17+Sheet2!$B$18*'Portfolio allocation'!K7315</f>
        <v>6.3142826599195522E-3</v>
      </c>
      <c r="AF7315">
        <f t="shared" si="1034"/>
        <v>-6.2637398885966753E-3</v>
      </c>
      <c r="AH7315" s="2">
        <v>43111</v>
      </c>
      <c r="AI7315">
        <v>2.5310000000000001</v>
      </c>
      <c r="AJ7315">
        <v>1.772</v>
      </c>
      <c r="AK7315">
        <v>1.2045999999999999</v>
      </c>
      <c r="AR7315" s="3"/>
    </row>
    <row r="7316" spans="1:44" hidden="1" outlineLevel="1" x14ac:dyDescent="0.2">
      <c r="A7316" s="2">
        <v>43112</v>
      </c>
      <c r="B7316">
        <v>10.16</v>
      </c>
      <c r="E7316" s="2">
        <v>43112</v>
      </c>
      <c r="F7316">
        <v>2786.24</v>
      </c>
      <c r="G7316">
        <f t="shared" si="1029"/>
        <v>6.749627831013516E-3</v>
      </c>
      <c r="H7316" s="2">
        <v>43112</v>
      </c>
      <c r="I7316">
        <v>5435.92</v>
      </c>
      <c r="J7316">
        <f t="shared" si="1030"/>
        <v>6.7525271045623114E-3</v>
      </c>
      <c r="K7316">
        <f t="shared" si="1026"/>
        <v>6.6816471045623117E-3</v>
      </c>
      <c r="L7316">
        <v>-7.1279999999999995E-5</v>
      </c>
      <c r="N7316" s="2">
        <v>43112</v>
      </c>
      <c r="O7316">
        <v>89.6</v>
      </c>
      <c r="Q7316" s="2">
        <v>43112</v>
      </c>
      <c r="R7316">
        <v>138428.4</v>
      </c>
      <c r="S7316" s="8">
        <f t="shared" si="1031"/>
        <v>1.7257495590828897E-2</v>
      </c>
      <c r="T7316" s="9">
        <f t="shared" si="1027"/>
        <v>1.7186615590828899E-2</v>
      </c>
      <c r="U7316" s="3">
        <f>Sheet1!$B$17+Sheet1!$B$18*'Portfolio allocation'!K7316</f>
        <v>8.153153778164975E-3</v>
      </c>
      <c r="V7316" s="13">
        <f t="shared" si="1032"/>
        <v>9.0334618126639236E-3</v>
      </c>
      <c r="W7316" s="13"/>
      <c r="X7316" s="2">
        <v>43112</v>
      </c>
      <c r="Y7316">
        <v>155.82550000000001</v>
      </c>
      <c r="AA7316" s="2">
        <v>43112</v>
      </c>
      <c r="AB7316">
        <v>2618.73</v>
      </c>
      <c r="AC7316">
        <f t="shared" si="1033"/>
        <v>-6.4535955746772844E-3</v>
      </c>
      <c r="AD7316">
        <f t="shared" si="1028"/>
        <v>-6.5248755746772844E-3</v>
      </c>
      <c r="AE7316">
        <f>Sheet2!$B$17+Sheet2!$B$18*'Portfolio allocation'!K7316</f>
        <v>5.9948780809759685E-3</v>
      </c>
      <c r="AF7316">
        <f t="shared" si="1034"/>
        <v>-1.2519753655653252E-2</v>
      </c>
      <c r="AH7316" s="2">
        <v>43112</v>
      </c>
      <c r="AI7316">
        <v>2.552</v>
      </c>
      <c r="AJ7316">
        <v>1.782</v>
      </c>
      <c r="AK7316">
        <v>1.21465</v>
      </c>
      <c r="AR7316" s="3"/>
    </row>
    <row r="7317" spans="1:44" hidden="1" outlineLevel="1" x14ac:dyDescent="0.2">
      <c r="A7317" s="2">
        <v>43115</v>
      </c>
      <c r="B7317">
        <v>10.16</v>
      </c>
      <c r="E7317" s="2">
        <v>43115</v>
      </c>
      <c r="F7317">
        <v>2786.24</v>
      </c>
      <c r="G7317">
        <f t="shared" si="1029"/>
        <v>0</v>
      </c>
      <c r="H7317" s="2">
        <v>43115</v>
      </c>
      <c r="I7317">
        <v>5435.92</v>
      </c>
      <c r="J7317">
        <f t="shared" si="1030"/>
        <v>0</v>
      </c>
      <c r="K7317">
        <f t="shared" si="1026"/>
        <v>-7.1279999999999995E-5</v>
      </c>
      <c r="L7317">
        <v>-3.577586200238507E-3</v>
      </c>
      <c r="N7317" s="2">
        <v>43115</v>
      </c>
      <c r="O7317">
        <v>89.6</v>
      </c>
      <c r="Q7317" s="2">
        <v>43115</v>
      </c>
      <c r="R7317">
        <v>138428.4</v>
      </c>
      <c r="S7317" s="8">
        <f t="shared" si="1031"/>
        <v>0</v>
      </c>
      <c r="T7317" s="9">
        <f t="shared" si="1027"/>
        <v>-7.1279999999999995E-5</v>
      </c>
      <c r="U7317" s="3">
        <f>Sheet1!$B$17+Sheet1!$B$18*'Portfolio allocation'!K7317</f>
        <v>4.0602466187920124E-4</v>
      </c>
      <c r="V7317" s="13">
        <f t="shared" si="1032"/>
        <v>-4.7730466187920125E-4</v>
      </c>
      <c r="W7317" s="13"/>
      <c r="X7317" s="2">
        <v>43115</v>
      </c>
      <c r="Y7317">
        <v>155.82550000000001</v>
      </c>
      <c r="AA7317" s="2">
        <v>43115</v>
      </c>
      <c r="AB7317">
        <v>2618.73</v>
      </c>
      <c r="AC7317">
        <f t="shared" si="1033"/>
        <v>0</v>
      </c>
      <c r="AD7317">
        <f t="shared" si="1028"/>
        <v>-7.1279999999999995E-5</v>
      </c>
      <c r="AE7317">
        <f>Sheet2!$B$17+Sheet2!$B$18*'Portfolio allocation'!K7317</f>
        <v>-9.9969831529102022E-6</v>
      </c>
      <c r="AF7317">
        <f t="shared" si="1034"/>
        <v>-6.1283016847089793E-5</v>
      </c>
      <c r="AH7317" s="2">
        <v>43115</v>
      </c>
      <c r="AI7317">
        <v>2.552</v>
      </c>
      <c r="AJ7317">
        <v>1.782</v>
      </c>
      <c r="AK7317">
        <v>1.2273000000000001</v>
      </c>
      <c r="AR7317" s="3"/>
    </row>
    <row r="7318" spans="1:44" hidden="1" outlineLevel="1" x14ac:dyDescent="0.2">
      <c r="A7318" s="2">
        <v>43116</v>
      </c>
      <c r="B7318">
        <v>11.66</v>
      </c>
      <c r="E7318" s="2">
        <v>43116</v>
      </c>
      <c r="F7318">
        <v>2776.42</v>
      </c>
      <c r="G7318">
        <f t="shared" si="1029"/>
        <v>-3.5244630756861017E-3</v>
      </c>
      <c r="H7318" s="2">
        <v>43116</v>
      </c>
      <c r="I7318">
        <v>5416.86</v>
      </c>
      <c r="J7318">
        <f t="shared" si="1030"/>
        <v>-3.506306200238507E-3</v>
      </c>
      <c r="K7318">
        <f t="shared" si="1026"/>
        <v>-3.577586200238507E-3</v>
      </c>
      <c r="L7318">
        <v>9.3419224826192318E-3</v>
      </c>
      <c r="N7318" s="2">
        <v>43116</v>
      </c>
      <c r="O7318">
        <v>88.35</v>
      </c>
      <c r="Q7318" s="2">
        <v>43116</v>
      </c>
      <c r="R7318">
        <v>136497.20000000001</v>
      </c>
      <c r="S7318" s="8">
        <f t="shared" si="1031"/>
        <v>-1.3950894469631825E-2</v>
      </c>
      <c r="T7318" s="9">
        <f t="shared" si="1027"/>
        <v>-1.4022174469631825E-2</v>
      </c>
      <c r="U7318" s="3">
        <f>Sheet1!$B$17+Sheet1!$B$18*'Portfolio allocation'!K7318</f>
        <v>-3.6164986726506605E-3</v>
      </c>
      <c r="V7318" s="13">
        <f t="shared" si="1032"/>
        <v>-1.0405675796981165E-2</v>
      </c>
      <c r="W7318" s="13"/>
      <c r="X7318" s="2">
        <v>43116</v>
      </c>
      <c r="Y7318">
        <v>156.50370000000001</v>
      </c>
      <c r="AA7318" s="2">
        <v>43116</v>
      </c>
      <c r="AB7318">
        <v>2630.13</v>
      </c>
      <c r="AC7318">
        <f t="shared" si="1033"/>
        <v>4.3532552038583194E-3</v>
      </c>
      <c r="AD7318">
        <f t="shared" si="1028"/>
        <v>4.2819752038583195E-3</v>
      </c>
      <c r="AE7318">
        <f>Sheet2!$B$17+Sheet2!$B$18*'Portfolio allocation'!K7318</f>
        <v>-3.1278939103665734E-3</v>
      </c>
      <c r="AF7318">
        <f t="shared" si="1034"/>
        <v>7.4098691142248929E-3</v>
      </c>
      <c r="AH7318" s="2">
        <v>43116</v>
      </c>
      <c r="AI7318">
        <v>2.544</v>
      </c>
      <c r="AJ7318">
        <v>1.782</v>
      </c>
      <c r="AK7318">
        <v>1.22305</v>
      </c>
      <c r="AR7318" s="3"/>
    </row>
    <row r="7319" spans="1:44" hidden="1" outlineLevel="1" x14ac:dyDescent="0.2">
      <c r="A7319" s="2">
        <v>43117</v>
      </c>
      <c r="B7319">
        <v>11.91</v>
      </c>
      <c r="E7319" s="2">
        <v>43117</v>
      </c>
      <c r="F7319">
        <v>2802.56</v>
      </c>
      <c r="G7319">
        <f t="shared" si="1029"/>
        <v>9.4150020530034961E-3</v>
      </c>
      <c r="H7319" s="2">
        <v>43117</v>
      </c>
      <c r="I7319">
        <v>5467.85</v>
      </c>
      <c r="J7319">
        <f t="shared" si="1030"/>
        <v>9.4132024826192318E-3</v>
      </c>
      <c r="K7319">
        <f t="shared" si="1026"/>
        <v>9.3419224826192318E-3</v>
      </c>
      <c r="L7319">
        <v>-1.5981484612782372E-3</v>
      </c>
      <c r="N7319" s="2">
        <v>43117</v>
      </c>
      <c r="O7319">
        <v>90.14</v>
      </c>
      <c r="Q7319" s="2">
        <v>43117</v>
      </c>
      <c r="R7319">
        <v>139262.6</v>
      </c>
      <c r="S7319" s="8">
        <f t="shared" si="1031"/>
        <v>2.0259756244084048E-2</v>
      </c>
      <c r="T7319" s="9">
        <f t="shared" si="1027"/>
        <v>2.0188476244084048E-2</v>
      </c>
      <c r="U7319" s="3">
        <f>Sheet1!$B$17+Sheet1!$B$18*'Portfolio allocation'!K7319</f>
        <v>1.1205089112215749E-2</v>
      </c>
      <c r="V7319" s="13">
        <f t="shared" si="1032"/>
        <v>8.9833871318682999E-3</v>
      </c>
      <c r="W7319" s="13"/>
      <c r="X7319" s="2">
        <v>43117</v>
      </c>
      <c r="Y7319">
        <v>161.08850000000001</v>
      </c>
      <c r="AA7319" s="2">
        <v>43117</v>
      </c>
      <c r="AB7319">
        <v>2707.17</v>
      </c>
      <c r="AC7319">
        <f t="shared" si="1033"/>
        <v>2.9291327805089473E-2</v>
      </c>
      <c r="AD7319">
        <f t="shared" si="1028"/>
        <v>2.9220287805089472E-2</v>
      </c>
      <c r="AE7319">
        <f>Sheet2!$B$17+Sheet2!$B$18*'Portfolio allocation'!K7319</f>
        <v>8.3604628169073689E-3</v>
      </c>
      <c r="AF7319">
        <f t="shared" si="1034"/>
        <v>2.0859824988182105E-2</v>
      </c>
      <c r="AH7319" s="2">
        <v>43117</v>
      </c>
      <c r="AI7319">
        <v>2.5779999999999998</v>
      </c>
      <c r="AJ7319">
        <v>1.776</v>
      </c>
      <c r="AK7319">
        <v>1.2242500000000001</v>
      </c>
      <c r="AR7319" s="3"/>
    </row>
    <row r="7320" spans="1:44" hidden="1" outlineLevel="1" x14ac:dyDescent="0.2">
      <c r="A7320" s="2">
        <v>43118</v>
      </c>
      <c r="B7320">
        <v>12.22</v>
      </c>
      <c r="E7320" s="2">
        <v>43118</v>
      </c>
      <c r="F7320">
        <v>2798.03</v>
      </c>
      <c r="G7320">
        <f t="shared" si="1029"/>
        <v>-1.616379310344751E-3</v>
      </c>
      <c r="H7320" s="2">
        <v>43118</v>
      </c>
      <c r="I7320">
        <v>5459.5</v>
      </c>
      <c r="J7320">
        <f t="shared" si="1030"/>
        <v>-1.5271084612782371E-3</v>
      </c>
      <c r="K7320">
        <f t="shared" si="1026"/>
        <v>-1.5981484612782372E-3</v>
      </c>
      <c r="L7320">
        <v>4.3379886473120686E-3</v>
      </c>
      <c r="N7320" s="2">
        <v>43118</v>
      </c>
      <c r="O7320">
        <v>90.1</v>
      </c>
      <c r="Q7320" s="2">
        <v>43118</v>
      </c>
      <c r="R7320">
        <v>139200.9</v>
      </c>
      <c r="S7320" s="8">
        <f t="shared" si="1031"/>
        <v>-4.4304788220250746E-4</v>
      </c>
      <c r="T7320" s="9">
        <f t="shared" si="1027"/>
        <v>-5.1408788220250743E-4</v>
      </c>
      <c r="U7320" s="3">
        <f>Sheet1!$B$17+Sheet1!$B$18*'Portfolio allocation'!K7320</f>
        <v>-1.3456375328919313E-3</v>
      </c>
      <c r="V7320" s="13">
        <f t="shared" si="1032"/>
        <v>8.315496506894239E-4</v>
      </c>
      <c r="W7320" s="13"/>
      <c r="X7320" s="2">
        <v>43118</v>
      </c>
      <c r="Y7320">
        <v>161.53739999999999</v>
      </c>
      <c r="AA7320" s="2">
        <v>43118</v>
      </c>
      <c r="AB7320">
        <v>2714.72</v>
      </c>
      <c r="AC7320">
        <f t="shared" si="1033"/>
        <v>2.7888902433166329E-3</v>
      </c>
      <c r="AD7320">
        <f t="shared" si="1028"/>
        <v>2.718050243316633E-3</v>
      </c>
      <c r="AE7320">
        <f>Sheet2!$B$17+Sheet2!$B$18*'Portfolio allocation'!K7320</f>
        <v>-1.3677273728590466E-3</v>
      </c>
      <c r="AF7320">
        <f t="shared" si="1034"/>
        <v>4.0857776161756796E-3</v>
      </c>
      <c r="AH7320" s="2">
        <v>43118</v>
      </c>
      <c r="AI7320">
        <v>2.6110000000000002</v>
      </c>
      <c r="AJ7320">
        <v>1.7709999999999999</v>
      </c>
      <c r="AK7320">
        <v>1.2239500000000001</v>
      </c>
      <c r="AR7320" s="3"/>
    </row>
    <row r="7321" spans="1:44" hidden="1" outlineLevel="1" x14ac:dyDescent="0.2">
      <c r="A7321" s="2">
        <v>43119</v>
      </c>
      <c r="B7321">
        <v>11.27</v>
      </c>
      <c r="E7321" s="2">
        <v>43119</v>
      </c>
      <c r="F7321">
        <v>2810.3</v>
      </c>
      <c r="G7321">
        <f t="shared" si="1029"/>
        <v>4.3852281783969271E-3</v>
      </c>
      <c r="H7321" s="2">
        <v>43119</v>
      </c>
      <c r="I7321">
        <v>5483.57</v>
      </c>
      <c r="J7321">
        <f t="shared" si="1030"/>
        <v>4.4088286473120686E-3</v>
      </c>
      <c r="K7321">
        <f t="shared" si="1026"/>
        <v>4.3379886473120686E-3</v>
      </c>
      <c r="L7321">
        <v>8.0112859300055742E-3</v>
      </c>
      <c r="N7321" s="2">
        <v>43119</v>
      </c>
      <c r="O7321">
        <v>90</v>
      </c>
      <c r="Q7321" s="2">
        <v>43119</v>
      </c>
      <c r="R7321">
        <v>139046.39999999999</v>
      </c>
      <c r="S7321" s="8">
        <f t="shared" si="1031"/>
        <v>-1.1099066169830696E-3</v>
      </c>
      <c r="T7321" s="9">
        <f t="shared" si="1027"/>
        <v>-1.1807466169830695E-3</v>
      </c>
      <c r="U7321" s="3">
        <f>Sheet1!$B$17+Sheet1!$B$18*'Portfolio allocation'!K7321</f>
        <v>5.4644493998034713E-3</v>
      </c>
      <c r="V7321" s="13">
        <f t="shared" si="1032"/>
        <v>-6.6451960167865408E-3</v>
      </c>
      <c r="W7321" s="13"/>
      <c r="X7321" s="2">
        <v>43119</v>
      </c>
      <c r="Y7321">
        <v>155.09</v>
      </c>
      <c r="AA7321" s="2">
        <v>43119</v>
      </c>
      <c r="AB7321">
        <v>2606.37</v>
      </c>
      <c r="AC7321">
        <f t="shared" si="1033"/>
        <v>-3.9912035127011247E-2</v>
      </c>
      <c r="AD7321">
        <f t="shared" si="1028"/>
        <v>-3.9983075127011249E-2</v>
      </c>
      <c r="AE7321">
        <f>Sheet2!$B$17+Sheet2!$B$18*'Portfolio allocation'!K7321</f>
        <v>3.9108371886540753E-3</v>
      </c>
      <c r="AF7321">
        <f t="shared" si="1034"/>
        <v>-4.389391231566532E-2</v>
      </c>
      <c r="AH7321" s="2">
        <v>43119</v>
      </c>
      <c r="AI7321">
        <v>2.6389999999999998</v>
      </c>
      <c r="AJ7321">
        <v>1.776</v>
      </c>
      <c r="AK7321">
        <v>1.22245</v>
      </c>
      <c r="AR7321" s="3"/>
    </row>
    <row r="7322" spans="1:44" hidden="1" outlineLevel="1" x14ac:dyDescent="0.2">
      <c r="A7322" s="2">
        <v>43122</v>
      </c>
      <c r="B7322">
        <v>11.03</v>
      </c>
      <c r="E7322" s="2">
        <v>43122</v>
      </c>
      <c r="F7322">
        <v>2832.97</v>
      </c>
      <c r="G7322">
        <f t="shared" si="1029"/>
        <v>8.0667544390278234E-3</v>
      </c>
      <c r="H7322" s="2">
        <v>43122</v>
      </c>
      <c r="I7322">
        <v>5527.89</v>
      </c>
      <c r="J7322">
        <f t="shared" si="1030"/>
        <v>8.0823259300055739E-3</v>
      </c>
      <c r="K7322">
        <f t="shared" si="1026"/>
        <v>8.0112859300055742E-3</v>
      </c>
      <c r="L7322">
        <v>2.1429864046498548E-3</v>
      </c>
      <c r="N7322" s="2">
        <v>43122</v>
      </c>
      <c r="O7322">
        <v>91.61</v>
      </c>
      <c r="Q7322" s="2">
        <v>43122</v>
      </c>
      <c r="R7322">
        <v>141533.79999999999</v>
      </c>
      <c r="S7322" s="8">
        <f t="shared" si="1031"/>
        <v>1.7888992451440711E-2</v>
      </c>
      <c r="T7322" s="9">
        <f t="shared" si="1027"/>
        <v>1.7817952451440709E-2</v>
      </c>
      <c r="U7322" s="3">
        <f>Sheet1!$B$17+Sheet1!$B$18*'Portfolio allocation'!K7322</f>
        <v>9.6785491362425379E-3</v>
      </c>
      <c r="V7322" s="13">
        <f t="shared" si="1032"/>
        <v>8.1394033151981713E-3</v>
      </c>
      <c r="W7322" s="13"/>
      <c r="X7322" s="2">
        <v>43122</v>
      </c>
      <c r="Y7322">
        <v>155.3098</v>
      </c>
      <c r="AA7322" s="2">
        <v>43122</v>
      </c>
      <c r="AB7322">
        <v>2610.06</v>
      </c>
      <c r="AC7322">
        <f t="shared" si="1033"/>
        <v>1.4157621519585994E-3</v>
      </c>
      <c r="AD7322">
        <f t="shared" si="1028"/>
        <v>1.3445221519585995E-3</v>
      </c>
      <c r="AE7322">
        <f>Sheet2!$B$17+Sheet2!$B$18*'Portfolio allocation'!K7322</f>
        <v>7.1772268467145493E-3</v>
      </c>
      <c r="AF7322">
        <f t="shared" si="1034"/>
        <v>-5.83270469475595E-3</v>
      </c>
      <c r="AH7322" s="2">
        <v>43122</v>
      </c>
      <c r="AI7322">
        <v>2.6629999999999998</v>
      </c>
      <c r="AJ7322">
        <v>1.7809999999999999</v>
      </c>
      <c r="AK7322">
        <v>1.22515</v>
      </c>
      <c r="AR7322" s="3"/>
    </row>
    <row r="7323" spans="1:44" hidden="1" outlineLevel="1" x14ac:dyDescent="0.2">
      <c r="A7323" s="2">
        <v>43123</v>
      </c>
      <c r="B7323">
        <v>11.1</v>
      </c>
      <c r="E7323" s="2">
        <v>43123</v>
      </c>
      <c r="F7323">
        <v>2839.13</v>
      </c>
      <c r="G7323">
        <f t="shared" si="1029"/>
        <v>2.1743964814313621E-3</v>
      </c>
      <c r="H7323" s="2">
        <v>43123</v>
      </c>
      <c r="I7323">
        <v>5540.13</v>
      </c>
      <c r="J7323">
        <f t="shared" si="1030"/>
        <v>2.214226404649855E-3</v>
      </c>
      <c r="K7323">
        <f t="shared" si="1026"/>
        <v>2.1429864046498548E-3</v>
      </c>
      <c r="L7323">
        <v>-6.299936566832537E-4</v>
      </c>
      <c r="N7323" s="2">
        <v>43123</v>
      </c>
      <c r="O7323">
        <v>91.9</v>
      </c>
      <c r="Q7323" s="2">
        <v>43123</v>
      </c>
      <c r="R7323">
        <v>141981.79999999999</v>
      </c>
      <c r="S7323" s="8">
        <f t="shared" si="1031"/>
        <v>3.165321640484553E-3</v>
      </c>
      <c r="T7323" s="9">
        <f t="shared" si="1027"/>
        <v>3.0940816404845528E-3</v>
      </c>
      <c r="U7323" s="3">
        <f>Sheet1!$B$17+Sheet1!$B$18*'Portfolio allocation'!K7323</f>
        <v>2.9462871982668423E-3</v>
      </c>
      <c r="V7323" s="13">
        <f t="shared" si="1032"/>
        <v>1.477944422177105E-4</v>
      </c>
      <c r="W7323" s="13"/>
      <c r="X7323" s="2">
        <v>43123</v>
      </c>
      <c r="Y7323">
        <v>158.7961</v>
      </c>
      <c r="AA7323" s="2">
        <v>43123</v>
      </c>
      <c r="AB7323">
        <v>2668.65</v>
      </c>
      <c r="AC7323">
        <f t="shared" si="1033"/>
        <v>2.2447759821613289E-2</v>
      </c>
      <c r="AD7323">
        <f t="shared" si="1028"/>
        <v>2.2377319821613288E-2</v>
      </c>
      <c r="AE7323">
        <f>Sheet2!$B$17+Sheet2!$B$18*'Portfolio allocation'!K7323</f>
        <v>1.9589851949068987E-3</v>
      </c>
      <c r="AF7323">
        <f t="shared" si="1034"/>
        <v>2.0418334626706388E-2</v>
      </c>
      <c r="AH7323" s="2">
        <v>43123</v>
      </c>
      <c r="AI7323">
        <v>2.6219999999999999</v>
      </c>
      <c r="AJ7323">
        <v>1.7609999999999999</v>
      </c>
      <c r="AK7323">
        <v>1.2293000000000001</v>
      </c>
      <c r="AR7323" s="3"/>
    </row>
    <row r="7324" spans="1:44" hidden="1" outlineLevel="1" x14ac:dyDescent="0.2">
      <c r="A7324" s="2">
        <v>43124</v>
      </c>
      <c r="B7324">
        <v>11.47</v>
      </c>
      <c r="E7324" s="2">
        <v>43124</v>
      </c>
      <c r="F7324">
        <v>2837.54</v>
      </c>
      <c r="G7324">
        <f t="shared" si="1029"/>
        <v>-5.6003071363419643E-4</v>
      </c>
      <c r="H7324" s="2">
        <v>43124</v>
      </c>
      <c r="I7324">
        <v>5537.03</v>
      </c>
      <c r="J7324">
        <f t="shared" si="1030"/>
        <v>-5.5955365668325374E-4</v>
      </c>
      <c r="K7324">
        <f t="shared" si="1026"/>
        <v>-6.299936566832537E-4</v>
      </c>
      <c r="L7324">
        <v>5.3417749132657604E-4</v>
      </c>
      <c r="N7324" s="2">
        <v>43124</v>
      </c>
      <c r="O7324">
        <v>91.82</v>
      </c>
      <c r="Q7324" s="2">
        <v>43124</v>
      </c>
      <c r="R7324">
        <v>141858.20000000001</v>
      </c>
      <c r="S7324" s="8">
        <f t="shared" si="1031"/>
        <v>-8.7053411070980857E-4</v>
      </c>
      <c r="T7324" s="9">
        <f t="shared" si="1027"/>
        <v>-9.4097411070980853E-4</v>
      </c>
      <c r="U7324" s="3">
        <f>Sheet1!$B$17+Sheet1!$B$18*'Portfolio allocation'!K7324</f>
        <v>-2.3494580475489312E-4</v>
      </c>
      <c r="V7324" s="13">
        <f t="shared" si="1032"/>
        <v>-7.0602830595491541E-4</v>
      </c>
      <c r="W7324" s="13"/>
      <c r="X7324" s="2">
        <v>43124</v>
      </c>
      <c r="Y7324">
        <v>157.9555</v>
      </c>
      <c r="AA7324" s="2">
        <v>43124</v>
      </c>
      <c r="AB7324">
        <v>2654.52</v>
      </c>
      <c r="AC7324">
        <f t="shared" si="1033"/>
        <v>-5.2948119835872776E-3</v>
      </c>
      <c r="AD7324">
        <f t="shared" si="1028"/>
        <v>-5.3656519835872775E-3</v>
      </c>
      <c r="AE7324">
        <f>Sheet2!$B$17+Sheet2!$B$18*'Portfolio allocation'!K7324</f>
        <v>-5.0681942075021151E-4</v>
      </c>
      <c r="AF7324">
        <f t="shared" si="1034"/>
        <v>-4.8588325628370656E-3</v>
      </c>
      <c r="AH7324" s="2">
        <v>43124</v>
      </c>
      <c r="AI7324">
        <v>2.6539999999999999</v>
      </c>
      <c r="AJ7324">
        <v>1.7709999999999999</v>
      </c>
      <c r="AK7324">
        <v>1.2382</v>
      </c>
      <c r="AR7324" s="3"/>
    </row>
    <row r="7325" spans="1:44" hidden="1" outlineLevel="1" x14ac:dyDescent="0.2">
      <c r="A7325" s="2">
        <v>43125</v>
      </c>
      <c r="B7325">
        <v>11.58</v>
      </c>
      <c r="E7325" s="2">
        <v>43125</v>
      </c>
      <c r="F7325">
        <v>2839.25</v>
      </c>
      <c r="G7325">
        <f t="shared" si="1029"/>
        <v>6.0263467651555658E-4</v>
      </c>
      <c r="H7325" s="2">
        <v>43125</v>
      </c>
      <c r="I7325">
        <v>5540.38</v>
      </c>
      <c r="J7325">
        <f t="shared" si="1030"/>
        <v>6.0501749132657601E-4</v>
      </c>
      <c r="K7325">
        <f t="shared" si="1026"/>
        <v>5.3417749132657604E-4</v>
      </c>
      <c r="L7325">
        <v>1.1787352384637817E-2</v>
      </c>
      <c r="N7325" s="2">
        <v>43125</v>
      </c>
      <c r="O7325">
        <v>92.33</v>
      </c>
      <c r="Q7325" s="2">
        <v>43125</v>
      </c>
      <c r="R7325">
        <v>142646.1</v>
      </c>
      <c r="S7325" s="8">
        <f t="shared" si="1031"/>
        <v>5.5541378644308192E-3</v>
      </c>
      <c r="T7325" s="9">
        <f t="shared" si="1027"/>
        <v>5.4832978644308193E-3</v>
      </c>
      <c r="U7325" s="3">
        <f>Sheet1!$B$17+Sheet1!$B$18*'Portfolio allocation'!K7325</f>
        <v>1.1006208402624231E-3</v>
      </c>
      <c r="V7325" s="13">
        <f t="shared" si="1032"/>
        <v>4.3826770241683962E-3</v>
      </c>
      <c r="W7325" s="13"/>
      <c r="X7325" s="2">
        <v>43125</v>
      </c>
      <c r="Y7325">
        <v>158.05109999999999</v>
      </c>
      <c r="AA7325" s="2">
        <v>43125</v>
      </c>
      <c r="AB7325">
        <v>2656.13</v>
      </c>
      <c r="AC7325">
        <f t="shared" si="1033"/>
        <v>6.0651266518996216E-4</v>
      </c>
      <c r="AD7325">
        <f t="shared" si="1028"/>
        <v>5.3547266518996219E-4</v>
      </c>
      <c r="AE7325">
        <f>Sheet2!$B$17+Sheet2!$B$18*'Portfolio allocation'!K7325</f>
        <v>5.2839126475231124E-4</v>
      </c>
      <c r="AF7325">
        <f t="shared" si="1034"/>
        <v>7.0814004376509561E-6</v>
      </c>
      <c r="AH7325" s="2">
        <v>43125</v>
      </c>
      <c r="AI7325">
        <v>2.621</v>
      </c>
      <c r="AJ7325">
        <v>1.776</v>
      </c>
      <c r="AK7325">
        <v>1.2503</v>
      </c>
      <c r="AR7325" s="3"/>
    </row>
    <row r="7326" spans="1:44" hidden="1" outlineLevel="1" x14ac:dyDescent="0.2">
      <c r="A7326" s="2">
        <v>43126</v>
      </c>
      <c r="B7326">
        <v>11.08</v>
      </c>
      <c r="E7326" s="2">
        <v>43126</v>
      </c>
      <c r="F7326">
        <v>2872.87</v>
      </c>
      <c r="G7326">
        <f t="shared" si="1029"/>
        <v>1.1841155234656897E-2</v>
      </c>
      <c r="H7326" s="2">
        <v>43126</v>
      </c>
      <c r="I7326">
        <v>5606.08</v>
      </c>
      <c r="J7326">
        <f t="shared" si="1030"/>
        <v>1.1858392384637817E-2</v>
      </c>
      <c r="K7326">
        <f t="shared" si="1026"/>
        <v>1.1787352384637817E-2</v>
      </c>
      <c r="L7326">
        <v>-6.7445520497744988E-3</v>
      </c>
      <c r="N7326" s="2">
        <v>43126</v>
      </c>
      <c r="O7326">
        <v>94.06</v>
      </c>
      <c r="Q7326" s="2">
        <v>43126</v>
      </c>
      <c r="R7326">
        <v>145318.9</v>
      </c>
      <c r="S7326" s="8">
        <f t="shared" si="1031"/>
        <v>1.8737280584607552E-2</v>
      </c>
      <c r="T7326" s="9">
        <f t="shared" si="1027"/>
        <v>1.866624058460755E-2</v>
      </c>
      <c r="U7326" s="3">
        <f>Sheet1!$B$17+Sheet1!$B$18*'Portfolio allocation'!K7326</f>
        <v>1.4010548271246899E-2</v>
      </c>
      <c r="V7326" s="13">
        <f t="shared" si="1032"/>
        <v>4.6556923133606511E-3</v>
      </c>
      <c r="W7326" s="13"/>
      <c r="X7326" s="2">
        <v>43126</v>
      </c>
      <c r="Y7326">
        <v>159.8372</v>
      </c>
      <c r="AA7326" s="2">
        <v>43126</v>
      </c>
      <c r="AB7326">
        <v>2686.15</v>
      </c>
      <c r="AC7326">
        <f t="shared" si="1033"/>
        <v>1.13021576504162E-2</v>
      </c>
      <c r="AD7326">
        <f t="shared" si="1028"/>
        <v>1.12307176504162E-2</v>
      </c>
      <c r="AE7326">
        <f>Sheet2!$B$17+Sheet2!$B$18*'Portfolio allocation'!K7326</f>
        <v>1.0535001474341655E-2</v>
      </c>
      <c r="AF7326">
        <f t="shared" si="1034"/>
        <v>6.9571617607454457E-4</v>
      </c>
      <c r="AH7326" s="2">
        <v>43126</v>
      </c>
      <c r="AI7326">
        <v>2.6619999999999999</v>
      </c>
      <c r="AJ7326">
        <v>1.786</v>
      </c>
      <c r="AK7326">
        <v>1.24335</v>
      </c>
      <c r="AR7326" s="3"/>
    </row>
    <row r="7327" spans="1:44" hidden="1" outlineLevel="1" x14ac:dyDescent="0.2">
      <c r="A7327" s="2">
        <v>43129</v>
      </c>
      <c r="B7327">
        <v>13.84</v>
      </c>
      <c r="E7327" s="2">
        <v>43129</v>
      </c>
      <c r="F7327">
        <v>2853.53</v>
      </c>
      <c r="G7327">
        <f t="shared" si="1029"/>
        <v>-6.731944014173874E-3</v>
      </c>
      <c r="H7327" s="2">
        <v>43129</v>
      </c>
      <c r="I7327">
        <v>5568.67</v>
      </c>
      <c r="J7327">
        <f t="shared" si="1030"/>
        <v>-6.6731120497744989E-3</v>
      </c>
      <c r="K7327">
        <f t="shared" si="1026"/>
        <v>-6.7445520497744988E-3</v>
      </c>
      <c r="L7327">
        <v>-1.0901474149267315E-2</v>
      </c>
      <c r="N7327" s="2">
        <v>43129</v>
      </c>
      <c r="O7327">
        <v>93.92</v>
      </c>
      <c r="Q7327" s="2">
        <v>43129</v>
      </c>
      <c r="R7327">
        <v>145102.6</v>
      </c>
      <c r="S7327" s="8">
        <f t="shared" si="1031"/>
        <v>-1.488450573187583E-3</v>
      </c>
      <c r="T7327" s="9">
        <f t="shared" si="1027"/>
        <v>-1.5598905731875831E-3</v>
      </c>
      <c r="U7327" s="3">
        <f>Sheet1!$B$17+Sheet1!$B$18*'Portfolio allocation'!K7327</f>
        <v>-7.2497221568264478E-3</v>
      </c>
      <c r="V7327" s="13">
        <f t="shared" si="1032"/>
        <v>5.6898315836388649E-3</v>
      </c>
      <c r="W7327" s="13"/>
      <c r="X7327" s="2">
        <v>43129</v>
      </c>
      <c r="Y7327">
        <v>159.32140000000001</v>
      </c>
      <c r="AA7327" s="2">
        <v>43129</v>
      </c>
      <c r="AB7327">
        <v>2677.48</v>
      </c>
      <c r="AC7327">
        <f t="shared" si="1033"/>
        <v>-3.2276678517580981E-3</v>
      </c>
      <c r="AD7327">
        <f t="shared" si="1028"/>
        <v>-3.2989078517580983E-3</v>
      </c>
      <c r="AE7327">
        <f>Sheet2!$B$17+Sheet2!$B$18*'Portfolio allocation'!K7327</f>
        <v>-5.9440407403802235E-3</v>
      </c>
      <c r="AF7327">
        <f t="shared" si="1034"/>
        <v>2.6451328886221252E-3</v>
      </c>
      <c r="AH7327" s="2">
        <v>43129</v>
      </c>
      <c r="AI7327">
        <v>2.6989999999999998</v>
      </c>
      <c r="AJ7327">
        <v>1.7809999999999999</v>
      </c>
      <c r="AK7327">
        <v>1.2356499999999999</v>
      </c>
      <c r="AR7327" s="3"/>
    </row>
    <row r="7328" spans="1:44" hidden="1" outlineLevel="1" x14ac:dyDescent="0.2">
      <c r="A7328" s="2">
        <v>43130</v>
      </c>
      <c r="B7328">
        <v>14.79</v>
      </c>
      <c r="E7328" s="2">
        <v>43130</v>
      </c>
      <c r="F7328">
        <v>2822.43</v>
      </c>
      <c r="G7328">
        <f t="shared" si="1029"/>
        <v>-1.0898781509218525E-2</v>
      </c>
      <c r="H7328" s="2">
        <v>43130</v>
      </c>
      <c r="I7328">
        <v>5508.36</v>
      </c>
      <c r="J7328">
        <f t="shared" si="1030"/>
        <v>-1.0830234149267315E-2</v>
      </c>
      <c r="K7328">
        <f t="shared" si="1026"/>
        <v>-1.0901474149267315E-2</v>
      </c>
      <c r="L7328">
        <v>4.4615537720862929E-4</v>
      </c>
      <c r="N7328" s="2">
        <v>43130</v>
      </c>
      <c r="O7328">
        <v>92.74</v>
      </c>
      <c r="Q7328" s="2">
        <v>43130</v>
      </c>
      <c r="R7328">
        <v>143279.6</v>
      </c>
      <c r="S7328" s="8">
        <f t="shared" si="1031"/>
        <v>-1.2563524016799166E-2</v>
      </c>
      <c r="T7328" s="9">
        <f t="shared" si="1027"/>
        <v>-1.2634764016799166E-2</v>
      </c>
      <c r="U7328" s="3">
        <f>Sheet1!$B$17+Sheet1!$B$18*'Portfolio allocation'!K7328</f>
        <v>-1.2018648539780479E-2</v>
      </c>
      <c r="V7328" s="13">
        <f t="shared" si="1032"/>
        <v>-6.1611547701868712E-4</v>
      </c>
      <c r="W7328" s="13"/>
      <c r="X7328" s="2">
        <v>43130</v>
      </c>
      <c r="Y7328">
        <v>156.28399999999999</v>
      </c>
      <c r="AA7328" s="2">
        <v>43130</v>
      </c>
      <c r="AB7328">
        <v>2626.43</v>
      </c>
      <c r="AC7328">
        <f t="shared" si="1033"/>
        <v>-1.9066435603627307E-2</v>
      </c>
      <c r="AD7328">
        <f t="shared" si="1028"/>
        <v>-1.9137675603627308E-2</v>
      </c>
      <c r="AE7328">
        <f>Sheet2!$B$17+Sheet2!$B$18*'Portfolio allocation'!K7328</f>
        <v>-9.6404819239236314E-3</v>
      </c>
      <c r="AF7328">
        <f t="shared" si="1034"/>
        <v>-9.4971936797036763E-3</v>
      </c>
      <c r="AH7328" s="2">
        <v>43130</v>
      </c>
      <c r="AI7328">
        <v>2.7250000000000001</v>
      </c>
      <c r="AJ7328">
        <v>1.7809999999999999</v>
      </c>
      <c r="AK7328">
        <v>1.24115</v>
      </c>
      <c r="AR7328" s="3"/>
    </row>
    <row r="7329" spans="1:44" hidden="1" outlineLevel="1" x14ac:dyDescent="0.2">
      <c r="A7329" s="2">
        <v>43131</v>
      </c>
      <c r="B7329">
        <v>13.54</v>
      </c>
      <c r="E7329" s="2">
        <v>43131</v>
      </c>
      <c r="F7329">
        <v>2823.81</v>
      </c>
      <c r="G7329">
        <f t="shared" si="1029"/>
        <v>4.8894038116098493E-4</v>
      </c>
      <c r="H7329" s="2">
        <v>43131</v>
      </c>
      <c r="I7329">
        <v>5511.21</v>
      </c>
      <c r="J7329">
        <f t="shared" si="1030"/>
        <v>5.1739537720862927E-4</v>
      </c>
      <c r="K7329">
        <f t="shared" si="1026"/>
        <v>4.4615537720862929E-4</v>
      </c>
      <c r="L7329">
        <v>-5.3131537626047122E-4</v>
      </c>
      <c r="N7329" s="2">
        <v>43131</v>
      </c>
      <c r="O7329">
        <v>95.01</v>
      </c>
      <c r="Q7329" s="2">
        <v>43131</v>
      </c>
      <c r="R7329">
        <v>146786.6</v>
      </c>
      <c r="S7329" s="8">
        <f t="shared" si="1031"/>
        <v>2.4476617746001628E-2</v>
      </c>
      <c r="T7329" s="9">
        <f t="shared" si="1027"/>
        <v>2.4405377746001627E-2</v>
      </c>
      <c r="U7329" s="3">
        <f>Sheet1!$B$17+Sheet1!$B$18*'Portfolio allocation'!K7329</f>
        <v>9.9963964016928637E-4</v>
      </c>
      <c r="V7329" s="13">
        <f t="shared" si="1032"/>
        <v>2.3405738105832342E-2</v>
      </c>
      <c r="W7329" s="13"/>
      <c r="X7329" s="2">
        <v>43131</v>
      </c>
      <c r="Y7329">
        <v>156.3604</v>
      </c>
      <c r="AA7329" s="2">
        <v>43131</v>
      </c>
      <c r="AB7329">
        <v>2627.72</v>
      </c>
      <c r="AC7329">
        <f t="shared" si="1033"/>
        <v>4.9116100562351939E-4</v>
      </c>
      <c r="AD7329">
        <f t="shared" si="1028"/>
        <v>4.1528100562351937E-4</v>
      </c>
      <c r="AE7329">
        <f>Sheet2!$B$17+Sheet2!$B$18*'Portfolio allocation'!K7329</f>
        <v>4.501197552314006E-4</v>
      </c>
      <c r="AF7329">
        <f t="shared" si="1034"/>
        <v>-3.4838749607881228E-5</v>
      </c>
      <c r="AH7329" s="2">
        <v>43131</v>
      </c>
      <c r="AI7329">
        <v>2.72</v>
      </c>
      <c r="AJ7329">
        <v>1.897</v>
      </c>
      <c r="AK7329">
        <v>1.2457499999999999</v>
      </c>
      <c r="AR7329" s="3"/>
    </row>
    <row r="7330" spans="1:44" hidden="1" outlineLevel="1" x14ac:dyDescent="0.2">
      <c r="A7330" s="2">
        <v>43132</v>
      </c>
      <c r="B7330">
        <v>13.47</v>
      </c>
      <c r="E7330" s="2">
        <v>43132</v>
      </c>
      <c r="F7330">
        <v>2821.98</v>
      </c>
      <c r="G7330">
        <f t="shared" si="1029"/>
        <v>-6.4806059897792867E-4</v>
      </c>
      <c r="H7330" s="2">
        <v>43132</v>
      </c>
      <c r="I7330">
        <v>5508.7</v>
      </c>
      <c r="J7330">
        <f t="shared" si="1030"/>
        <v>-4.5543537626047126E-4</v>
      </c>
      <c r="K7330">
        <f t="shared" si="1026"/>
        <v>-5.3131537626047122E-4</v>
      </c>
      <c r="L7330">
        <v>-2.122235000272292E-2</v>
      </c>
      <c r="N7330" s="2">
        <v>43132</v>
      </c>
      <c r="O7330">
        <v>94.26</v>
      </c>
      <c r="Q7330" s="2">
        <v>43132</v>
      </c>
      <c r="R7330">
        <v>145627.9</v>
      </c>
      <c r="S7330" s="8">
        <f t="shared" si="1031"/>
        <v>-7.8937723198166942E-3</v>
      </c>
      <c r="T7330" s="9">
        <f t="shared" si="1027"/>
        <v>-7.9696523198166946E-3</v>
      </c>
      <c r="U7330" s="3">
        <f>Sheet1!$B$17+Sheet1!$B$18*'Portfolio allocation'!K7330</f>
        <v>-1.2173958061368056E-4</v>
      </c>
      <c r="V7330" s="13">
        <f t="shared" si="1032"/>
        <v>-7.8479127392030133E-3</v>
      </c>
      <c r="W7330" s="13"/>
      <c r="X7330" s="2">
        <v>43132</v>
      </c>
      <c r="Y7330">
        <v>155.11869999999999</v>
      </c>
      <c r="AA7330" s="2">
        <v>43132</v>
      </c>
      <c r="AB7330">
        <v>2606.85</v>
      </c>
      <c r="AC7330">
        <f t="shared" si="1033"/>
        <v>-7.9422465102826356E-3</v>
      </c>
      <c r="AD7330">
        <f t="shared" si="1028"/>
        <v>-8.0180465102826365E-3</v>
      </c>
      <c r="AE7330">
        <f>Sheet2!$B$17+Sheet2!$B$18*'Portfolio allocation'!K7330</f>
        <v>-4.1907217628765048E-4</v>
      </c>
      <c r="AF7330">
        <f t="shared" si="1034"/>
        <v>-7.5989743339949858E-3</v>
      </c>
      <c r="AH7330" s="2">
        <v>43132</v>
      </c>
      <c r="AI7330">
        <v>2.7730000000000001</v>
      </c>
      <c r="AJ7330">
        <v>1.895</v>
      </c>
      <c r="AK7330">
        <v>1.24705</v>
      </c>
      <c r="AR7330" s="3"/>
    </row>
    <row r="7331" spans="1:44" hidden="1" outlineLevel="1" x14ac:dyDescent="0.2">
      <c r="A7331" s="2">
        <v>43133</v>
      </c>
      <c r="B7331">
        <v>17.309999999999999</v>
      </c>
      <c r="E7331" s="2">
        <v>43133</v>
      </c>
      <c r="F7331">
        <v>2762.13</v>
      </c>
      <c r="G7331">
        <f t="shared" si="1029"/>
        <v>-2.1208513171602883E-2</v>
      </c>
      <c r="H7331" s="2">
        <v>43133</v>
      </c>
      <c r="I7331">
        <v>5392.21</v>
      </c>
      <c r="J7331">
        <f t="shared" si="1030"/>
        <v>-2.1146550002722919E-2</v>
      </c>
      <c r="K7331">
        <f t="shared" si="1026"/>
        <v>-2.122235000272292E-2</v>
      </c>
      <c r="L7331">
        <v>-4.1051018020514772E-2</v>
      </c>
      <c r="N7331" s="2">
        <v>43133</v>
      </c>
      <c r="O7331">
        <v>91.78</v>
      </c>
      <c r="Q7331" s="2">
        <v>43133</v>
      </c>
      <c r="R7331">
        <v>141796.4</v>
      </c>
      <c r="S7331" s="8">
        <f t="shared" si="1031"/>
        <v>-2.6310205668007347E-2</v>
      </c>
      <c r="T7331" s="9">
        <f t="shared" si="1027"/>
        <v>-2.6386005668007348E-2</v>
      </c>
      <c r="U7331" s="3">
        <f>Sheet1!$B$17+Sheet1!$B$18*'Portfolio allocation'!K7331</f>
        <v>-2.3859018884642817E-2</v>
      </c>
      <c r="V7331" s="13">
        <f t="shared" si="1032"/>
        <v>-2.5269867833645314E-3</v>
      </c>
      <c r="W7331" s="13"/>
      <c r="X7331" s="2">
        <v>43133</v>
      </c>
      <c r="Y7331">
        <v>151.8998</v>
      </c>
      <c r="AA7331" s="2">
        <v>43133</v>
      </c>
      <c r="AB7331">
        <v>2552.75</v>
      </c>
      <c r="AC7331">
        <f t="shared" si="1033"/>
        <v>-2.0753016092218579E-2</v>
      </c>
      <c r="AD7331">
        <f t="shared" si="1028"/>
        <v>-2.082825609221858E-2</v>
      </c>
      <c r="AE7331">
        <f>Sheet2!$B$17+Sheet2!$B$18*'Portfolio allocation'!K7331</f>
        <v>-1.8818068042173661E-2</v>
      </c>
      <c r="AF7331">
        <f t="shared" si="1034"/>
        <v>-2.0101880500449192E-3</v>
      </c>
      <c r="AH7331" s="2">
        <v>43133</v>
      </c>
      <c r="AI7331">
        <v>2.8519999999999999</v>
      </c>
      <c r="AJ7331">
        <v>1.881</v>
      </c>
      <c r="AK7331">
        <v>1.2437</v>
      </c>
      <c r="AR7331" s="3"/>
    </row>
    <row r="7332" spans="1:44" hidden="1" outlineLevel="1" x14ac:dyDescent="0.2">
      <c r="A7332" s="2">
        <v>43136</v>
      </c>
      <c r="B7332">
        <v>37.32</v>
      </c>
      <c r="E7332" s="2">
        <v>43136</v>
      </c>
      <c r="F7332">
        <v>2648.94</v>
      </c>
      <c r="G7332">
        <f t="shared" si="1029"/>
        <v>-4.0979244278871785E-2</v>
      </c>
      <c r="H7332" s="2">
        <v>43136</v>
      </c>
      <c r="I7332">
        <v>5171.26</v>
      </c>
      <c r="J7332">
        <f t="shared" si="1030"/>
        <v>-4.0975778020514775E-2</v>
      </c>
      <c r="K7332">
        <f t="shared" si="1026"/>
        <v>-4.1051018020514772E-2</v>
      </c>
      <c r="L7332">
        <v>1.7476528342570369E-2</v>
      </c>
      <c r="N7332" s="2">
        <v>43136</v>
      </c>
      <c r="O7332">
        <v>88</v>
      </c>
      <c r="Q7332" s="2">
        <v>43136</v>
      </c>
      <c r="R7332">
        <v>135956.4</v>
      </c>
      <c r="S7332" s="8">
        <f t="shared" si="1031"/>
        <v>-4.1185812897929663E-2</v>
      </c>
      <c r="T7332" s="9">
        <f t="shared" si="1027"/>
        <v>-4.1261052897929661E-2</v>
      </c>
      <c r="U7332" s="3">
        <f>Sheet1!$B$17+Sheet1!$B$18*'Portfolio allocation'!K7332</f>
        <v>-4.6606969359928786E-2</v>
      </c>
      <c r="V7332" s="13">
        <f t="shared" si="1032"/>
        <v>5.3459164619991256E-3</v>
      </c>
      <c r="W7332" s="13"/>
      <c r="X7332" s="2">
        <v>43136</v>
      </c>
      <c r="Y7332">
        <v>145.69120000000001</v>
      </c>
      <c r="AA7332" s="2">
        <v>43136</v>
      </c>
      <c r="AB7332">
        <v>2448.42</v>
      </c>
      <c r="AC7332">
        <f t="shared" si="1033"/>
        <v>-4.0869650377044375E-2</v>
      </c>
      <c r="AD7332">
        <f t="shared" si="1028"/>
        <v>-4.0943970377044378E-2</v>
      </c>
      <c r="AE7332">
        <f>Sheet2!$B$17+Sheet2!$B$18*'Portfolio allocation'!K7332</f>
        <v>-3.6450225518667771E-2</v>
      </c>
      <c r="AF7332">
        <f t="shared" si="1034"/>
        <v>-4.4937448583766068E-3</v>
      </c>
      <c r="AH7332" s="2">
        <v>43136</v>
      </c>
      <c r="AI7332">
        <v>2.794</v>
      </c>
      <c r="AJ7332">
        <v>1.8580000000000001</v>
      </c>
      <c r="AK7332">
        <v>1.242</v>
      </c>
      <c r="AR7332" s="3"/>
    </row>
    <row r="7333" spans="1:44" hidden="1" outlineLevel="1" x14ac:dyDescent="0.2">
      <c r="A7333" s="2">
        <v>43137</v>
      </c>
      <c r="B7333">
        <v>29.98</v>
      </c>
      <c r="E7333" s="2">
        <v>43137</v>
      </c>
      <c r="F7333">
        <v>2695.14</v>
      </c>
      <c r="G7333">
        <f t="shared" si="1029"/>
        <v>1.7440938639606607E-2</v>
      </c>
      <c r="H7333" s="2">
        <v>43137</v>
      </c>
      <c r="I7333">
        <v>5262.02</v>
      </c>
      <c r="J7333">
        <f t="shared" si="1030"/>
        <v>1.7550848342570369E-2</v>
      </c>
      <c r="K7333">
        <f t="shared" si="1026"/>
        <v>1.7476528342570369E-2</v>
      </c>
      <c r="L7333">
        <v>-5.049595654596545E-3</v>
      </c>
      <c r="N7333" s="2">
        <v>43137</v>
      </c>
      <c r="O7333">
        <v>91.33</v>
      </c>
      <c r="Q7333" s="2">
        <v>43137</v>
      </c>
      <c r="R7333">
        <v>141101.1</v>
      </c>
      <c r="S7333" s="8">
        <f t="shared" si="1031"/>
        <v>3.7840807788379394E-2</v>
      </c>
      <c r="T7333" s="9">
        <f t="shared" si="1027"/>
        <v>3.7766487788379391E-2</v>
      </c>
      <c r="U7333" s="3">
        <f>Sheet1!$B$17+Sheet1!$B$18*'Portfolio allocation'!K7333</f>
        <v>2.0537315113079848E-2</v>
      </c>
      <c r="V7333" s="13">
        <f t="shared" si="1032"/>
        <v>1.7229172675299543E-2</v>
      </c>
      <c r="W7333" s="13"/>
      <c r="X7333" s="2">
        <v>43137</v>
      </c>
      <c r="Y7333">
        <v>148.37520000000001</v>
      </c>
      <c r="AA7333" s="2">
        <v>43137</v>
      </c>
      <c r="AB7333">
        <v>2493.52</v>
      </c>
      <c r="AC7333">
        <f t="shared" si="1033"/>
        <v>1.8420042313001872E-2</v>
      </c>
      <c r="AD7333">
        <f t="shared" si="1028"/>
        <v>1.8345722313001873E-2</v>
      </c>
      <c r="AE7333">
        <f>Sheet2!$B$17+Sheet2!$B$18*'Portfolio allocation'!K7333</f>
        <v>1.5593961880141113E-2</v>
      </c>
      <c r="AF7333">
        <f t="shared" si="1034"/>
        <v>2.7517604328607601E-3</v>
      </c>
      <c r="AH7333" s="2">
        <v>43137</v>
      </c>
      <c r="AI7333">
        <v>2.766</v>
      </c>
      <c r="AJ7333">
        <v>1.8580000000000001</v>
      </c>
      <c r="AK7333">
        <v>1.23445</v>
      </c>
      <c r="AR7333" s="3"/>
    </row>
    <row r="7334" spans="1:44" hidden="1" outlineLevel="1" x14ac:dyDescent="0.2">
      <c r="A7334" s="2">
        <v>43138</v>
      </c>
      <c r="B7334">
        <v>27.73</v>
      </c>
      <c r="E7334" s="2">
        <v>43138</v>
      </c>
      <c r="F7334">
        <v>2681.66</v>
      </c>
      <c r="G7334">
        <f t="shared" si="1029"/>
        <v>-5.0015954644285765E-3</v>
      </c>
      <c r="H7334" s="2">
        <v>43138</v>
      </c>
      <c r="I7334">
        <v>5235.84</v>
      </c>
      <c r="J7334">
        <f t="shared" si="1030"/>
        <v>-4.9752756545965449E-3</v>
      </c>
      <c r="K7334">
        <f t="shared" si="1026"/>
        <v>-5.049595654596545E-3</v>
      </c>
      <c r="L7334">
        <v>-3.7468040894756104E-2</v>
      </c>
      <c r="N7334" s="2">
        <v>43138</v>
      </c>
      <c r="O7334">
        <v>89.61</v>
      </c>
      <c r="Q7334" s="2">
        <v>43138</v>
      </c>
      <c r="R7334">
        <v>138443.79999999999</v>
      </c>
      <c r="S7334" s="8">
        <f t="shared" si="1031"/>
        <v>-1.8832595918812922E-2</v>
      </c>
      <c r="T7334" s="9">
        <f t="shared" si="1027"/>
        <v>-1.8906915918812921E-2</v>
      </c>
      <c r="U7334" s="3">
        <f>Sheet1!$B$17+Sheet1!$B$18*'Portfolio allocation'!K7334</f>
        <v>-5.3052252243708155E-3</v>
      </c>
      <c r="V7334" s="13">
        <f t="shared" si="1032"/>
        <v>-1.3601690694442106E-2</v>
      </c>
      <c r="W7334" s="13"/>
      <c r="X7334" s="2">
        <v>43138</v>
      </c>
      <c r="Y7334">
        <v>146.9521</v>
      </c>
      <c r="AA7334" s="2">
        <v>43138</v>
      </c>
      <c r="AB7334">
        <v>2469.6</v>
      </c>
      <c r="AC7334">
        <f t="shared" si="1033"/>
        <v>-9.5928647053161731E-3</v>
      </c>
      <c r="AD7334">
        <f t="shared" si="1028"/>
        <v>-9.6686247053161724E-3</v>
      </c>
      <c r="AE7334">
        <f>Sheet2!$B$17+Sheet2!$B$18*'Portfolio allocation'!K7334</f>
        <v>-4.436842271539421E-3</v>
      </c>
      <c r="AF7334">
        <f t="shared" si="1034"/>
        <v>-5.2317824337767514E-3</v>
      </c>
      <c r="AH7334" s="2">
        <v>43138</v>
      </c>
      <c r="AI7334">
        <v>2.843</v>
      </c>
      <c r="AJ7334">
        <v>1.8939999999999999</v>
      </c>
      <c r="AK7334">
        <v>1.2293499999999999</v>
      </c>
      <c r="AR7334" s="3"/>
    </row>
    <row r="7335" spans="1:44" hidden="1" outlineLevel="1" x14ac:dyDescent="0.2">
      <c r="A7335" s="2">
        <v>43139</v>
      </c>
      <c r="B7335">
        <v>33.46</v>
      </c>
      <c r="E7335" s="2">
        <v>43139</v>
      </c>
      <c r="F7335">
        <v>2581</v>
      </c>
      <c r="G7335">
        <f t="shared" si="1029"/>
        <v>-3.7536451302551344E-2</v>
      </c>
      <c r="H7335" s="2">
        <v>43139</v>
      </c>
      <c r="I7335">
        <v>5040.0600000000004</v>
      </c>
      <c r="J7335">
        <f t="shared" si="1030"/>
        <v>-3.7392280894756103E-2</v>
      </c>
      <c r="K7335">
        <f t="shared" si="1026"/>
        <v>-3.7468040894756104E-2</v>
      </c>
      <c r="L7335">
        <v>1.5187747178089003E-2</v>
      </c>
      <c r="N7335" s="2">
        <v>43139</v>
      </c>
      <c r="O7335">
        <v>85.01</v>
      </c>
      <c r="Q7335" s="2">
        <v>43139</v>
      </c>
      <c r="R7335">
        <v>131337</v>
      </c>
      <c r="S7335" s="8">
        <f t="shared" si="1031"/>
        <v>-5.133346527616256E-2</v>
      </c>
      <c r="T7335" s="9">
        <f t="shared" si="1027"/>
        <v>-5.1409225276162561E-2</v>
      </c>
      <c r="U7335" s="3">
        <f>Sheet1!$B$17+Sheet1!$B$18*'Portfolio allocation'!K7335</f>
        <v>-4.2496487196542546E-2</v>
      </c>
      <c r="V7335" s="13">
        <f t="shared" si="1032"/>
        <v>-8.9127380796200154E-3</v>
      </c>
      <c r="W7335" s="13"/>
      <c r="X7335" s="2">
        <v>43139</v>
      </c>
      <c r="Y7335">
        <v>140.9727</v>
      </c>
      <c r="AA7335" s="2">
        <v>43139</v>
      </c>
      <c r="AB7335">
        <v>2393.1999999999998</v>
      </c>
      <c r="AC7335">
        <f t="shared" si="1033"/>
        <v>-3.0936183997408495E-2</v>
      </c>
      <c r="AD7335">
        <f t="shared" si="1028"/>
        <v>-3.1012143997408495E-2</v>
      </c>
      <c r="AE7335">
        <f>Sheet2!$B$17+Sheet2!$B$18*'Portfolio allocation'!K7335</f>
        <v>-3.3264150848429361E-2</v>
      </c>
      <c r="AF7335">
        <f t="shared" si="1034"/>
        <v>2.2520068510208657E-3</v>
      </c>
      <c r="AH7335" s="2">
        <v>43139</v>
      </c>
      <c r="AI7335">
        <v>2.8490000000000002</v>
      </c>
      <c r="AJ7335">
        <v>1.899</v>
      </c>
      <c r="AK7335">
        <v>1.2257499999999999</v>
      </c>
      <c r="AR7335" s="3"/>
    </row>
    <row r="7336" spans="1:44" hidden="1" outlineLevel="1" x14ac:dyDescent="0.2">
      <c r="A7336" s="2">
        <v>43140</v>
      </c>
      <c r="B7336">
        <v>29.06</v>
      </c>
      <c r="E7336" s="2">
        <v>43140</v>
      </c>
      <c r="F7336">
        <v>2619.5500000000002</v>
      </c>
      <c r="G7336">
        <f t="shared" si="1029"/>
        <v>1.4936071290197583E-2</v>
      </c>
      <c r="H7336" s="2">
        <v>43140</v>
      </c>
      <c r="I7336">
        <v>5116.99</v>
      </c>
      <c r="J7336">
        <f t="shared" si="1030"/>
        <v>1.5263707178089003E-2</v>
      </c>
      <c r="K7336">
        <f t="shared" si="1026"/>
        <v>1.5187747178089003E-2</v>
      </c>
      <c r="L7336">
        <v>1.3874367093232563E-2</v>
      </c>
      <c r="N7336" s="2">
        <v>43140</v>
      </c>
      <c r="O7336">
        <v>88.18</v>
      </c>
      <c r="Q7336" s="2">
        <v>43140</v>
      </c>
      <c r="R7336">
        <v>136234.5</v>
      </c>
      <c r="S7336" s="8">
        <f t="shared" si="1031"/>
        <v>3.7289568057744527E-2</v>
      </c>
      <c r="T7336" s="9">
        <f t="shared" si="1027"/>
        <v>3.7213608057744527E-2</v>
      </c>
      <c r="U7336" s="3">
        <f>Sheet1!$B$17+Sheet1!$B$18*'Portfolio allocation'!K7336</f>
        <v>1.791156735575835E-2</v>
      </c>
      <c r="V7336" s="13">
        <f t="shared" si="1032"/>
        <v>1.9302040701986177E-2</v>
      </c>
      <c r="W7336" s="13"/>
      <c r="X7336" s="2">
        <v>43140</v>
      </c>
      <c r="Y7336">
        <v>142.8066</v>
      </c>
      <c r="AA7336" s="2">
        <v>43140</v>
      </c>
      <c r="AB7336">
        <v>2424.33</v>
      </c>
      <c r="AC7336">
        <f t="shared" si="1033"/>
        <v>1.3007688450610067E-2</v>
      </c>
      <c r="AD7336">
        <f t="shared" si="1028"/>
        <v>1.2932448450610066E-2</v>
      </c>
      <c r="AE7336">
        <f>Sheet2!$B$17+Sheet2!$B$18*'Portfolio allocation'!K7336</f>
        <v>1.3558719276595667E-2</v>
      </c>
      <c r="AF7336">
        <f t="shared" si="1034"/>
        <v>-6.2627082598560105E-4</v>
      </c>
      <c r="AH7336" s="2">
        <v>43140</v>
      </c>
      <c r="AI7336">
        <v>2.831</v>
      </c>
      <c r="AJ7336">
        <v>1.881</v>
      </c>
      <c r="AK7336">
        <v>1.22485</v>
      </c>
      <c r="AR7336" s="3"/>
    </row>
    <row r="7337" spans="1:44" hidden="1" outlineLevel="1" x14ac:dyDescent="0.2">
      <c r="A7337" s="2">
        <v>43143</v>
      </c>
      <c r="B7337">
        <v>25.61</v>
      </c>
      <c r="E7337" s="2">
        <v>43143</v>
      </c>
      <c r="F7337">
        <v>2656</v>
      </c>
      <c r="G7337">
        <f t="shared" si="1029"/>
        <v>1.3914603653299107E-2</v>
      </c>
      <c r="H7337" s="2">
        <v>43143</v>
      </c>
      <c r="I7337">
        <v>5188.37</v>
      </c>
      <c r="J7337">
        <f t="shared" si="1030"/>
        <v>1.3949607093232563E-2</v>
      </c>
      <c r="K7337">
        <f t="shared" si="1026"/>
        <v>1.3874367093232563E-2</v>
      </c>
      <c r="L7337">
        <v>2.5924318254096851E-3</v>
      </c>
      <c r="N7337" s="2">
        <v>43143</v>
      </c>
      <c r="O7337">
        <v>89.13</v>
      </c>
      <c r="Q7337" s="2">
        <v>43143</v>
      </c>
      <c r="R7337">
        <v>137702.29999999999</v>
      </c>
      <c r="S7337" s="8">
        <f t="shared" si="1031"/>
        <v>1.0774069710682621E-2</v>
      </c>
      <c r="T7337" s="9">
        <f t="shared" si="1027"/>
        <v>1.069882971068262E-2</v>
      </c>
      <c r="U7337" s="3">
        <f>Sheet1!$B$17+Sheet1!$B$18*'Portfolio allocation'!K7337</f>
        <v>1.6404824436933273E-2</v>
      </c>
      <c r="V7337" s="13">
        <f t="shared" si="1032"/>
        <v>-5.7059947262506523E-3</v>
      </c>
      <c r="W7337" s="13"/>
      <c r="X7337" s="2">
        <v>43143</v>
      </c>
      <c r="Y7337">
        <v>144.61189999999999</v>
      </c>
      <c r="AA7337" s="2">
        <v>43143</v>
      </c>
      <c r="AB7337">
        <v>2454.98</v>
      </c>
      <c r="AC7337">
        <f t="shared" si="1033"/>
        <v>1.2642668283608272E-2</v>
      </c>
      <c r="AD7337">
        <f t="shared" si="1028"/>
        <v>1.2565668283608271E-2</v>
      </c>
      <c r="AE7337">
        <f>Sheet2!$B$17+Sheet2!$B$18*'Portfolio allocation'!K7337</f>
        <v>1.2390828197784875E-2</v>
      </c>
      <c r="AF7337">
        <f t="shared" si="1034"/>
        <v>1.7484008582339602E-4</v>
      </c>
      <c r="AH7337" s="2">
        <v>43143</v>
      </c>
      <c r="AI7337">
        <v>2.855</v>
      </c>
      <c r="AJ7337">
        <v>1.925</v>
      </c>
      <c r="AK7337">
        <v>1.2276</v>
      </c>
      <c r="AR7337" s="3"/>
    </row>
    <row r="7338" spans="1:44" hidden="1" outlineLevel="1" x14ac:dyDescent="0.2">
      <c r="A7338" s="2">
        <v>43144</v>
      </c>
      <c r="B7338">
        <v>24.97</v>
      </c>
      <c r="E7338" s="2">
        <v>43144</v>
      </c>
      <c r="F7338">
        <v>2662.94</v>
      </c>
      <c r="G7338">
        <f t="shared" si="1029"/>
        <v>2.6129518072288693E-3</v>
      </c>
      <c r="H7338" s="2">
        <v>43144</v>
      </c>
      <c r="I7338">
        <v>5202.22</v>
      </c>
      <c r="J7338">
        <f t="shared" si="1030"/>
        <v>2.6694318254096849E-3</v>
      </c>
      <c r="K7338">
        <f t="shared" si="1026"/>
        <v>2.5924318254096851E-3</v>
      </c>
      <c r="L7338">
        <v>1.3610866880985393E-2</v>
      </c>
      <c r="N7338" s="2">
        <v>43144</v>
      </c>
      <c r="O7338">
        <v>89.83</v>
      </c>
      <c r="Q7338" s="2">
        <v>43144</v>
      </c>
      <c r="R7338">
        <v>138783.70000000001</v>
      </c>
      <c r="S7338" s="8">
        <f t="shared" si="1031"/>
        <v>7.8531731133033578E-3</v>
      </c>
      <c r="T7338" s="9">
        <f t="shared" si="1027"/>
        <v>7.776173113303358E-3</v>
      </c>
      <c r="U7338" s="3">
        <f>Sheet1!$B$17+Sheet1!$B$18*'Portfolio allocation'!K7338</f>
        <v>3.4619023754242253E-3</v>
      </c>
      <c r="V7338" s="13">
        <f t="shared" si="1032"/>
        <v>4.3142707378791331E-3</v>
      </c>
      <c r="W7338" s="13"/>
      <c r="X7338" s="2">
        <v>43144</v>
      </c>
      <c r="Y7338">
        <v>143.99100000000001</v>
      </c>
      <c r="AA7338" s="2">
        <v>43144</v>
      </c>
      <c r="AB7338">
        <v>2444.44</v>
      </c>
      <c r="AC7338">
        <f t="shared" si="1033"/>
        <v>-4.2933139984846491E-3</v>
      </c>
      <c r="AD7338">
        <f t="shared" si="1028"/>
        <v>-4.3708339984846493E-3</v>
      </c>
      <c r="AE7338">
        <f>Sheet2!$B$17+Sheet2!$B$18*'Portfolio allocation'!K7338</f>
        <v>2.3586435294362692E-3</v>
      </c>
      <c r="AF7338">
        <f t="shared" si="1034"/>
        <v>-6.7294775279209181E-3</v>
      </c>
      <c r="AH7338" s="2">
        <v>43144</v>
      </c>
      <c r="AI7338">
        <v>2.84</v>
      </c>
      <c r="AJ7338">
        <v>1.9379999999999999</v>
      </c>
      <c r="AK7338">
        <v>1.2356</v>
      </c>
      <c r="AR7338" s="3"/>
    </row>
    <row r="7339" spans="1:44" hidden="1" outlineLevel="1" x14ac:dyDescent="0.2">
      <c r="A7339" s="2">
        <v>43145</v>
      </c>
      <c r="B7339">
        <v>19.260000000000002</v>
      </c>
      <c r="E7339" s="2">
        <v>43145</v>
      </c>
      <c r="F7339">
        <v>2698.63</v>
      </c>
      <c r="G7339">
        <f t="shared" si="1029"/>
        <v>1.3402479965752168E-2</v>
      </c>
      <c r="H7339" s="2">
        <v>43145</v>
      </c>
      <c r="I7339">
        <v>5273.43</v>
      </c>
      <c r="J7339">
        <f t="shared" si="1030"/>
        <v>1.3688386880985393E-2</v>
      </c>
      <c r="K7339">
        <f t="shared" si="1026"/>
        <v>1.3610866880985393E-2</v>
      </c>
      <c r="L7339">
        <v>1.2232013064210689E-2</v>
      </c>
      <c r="N7339" s="2">
        <v>43145</v>
      </c>
      <c r="O7339">
        <v>90.81</v>
      </c>
      <c r="Q7339" s="2">
        <v>43145</v>
      </c>
      <c r="R7339">
        <v>140946.6</v>
      </c>
      <c r="S7339" s="8">
        <f t="shared" si="1031"/>
        <v>1.5584683215680295E-2</v>
      </c>
      <c r="T7339" s="9">
        <f t="shared" si="1027"/>
        <v>1.5507163215680296E-2</v>
      </c>
      <c r="U7339" s="3">
        <f>Sheet1!$B$17+Sheet1!$B$18*'Portfolio allocation'!K7339</f>
        <v>1.6102530315459877E-2</v>
      </c>
      <c r="V7339" s="13">
        <f t="shared" si="1032"/>
        <v>-5.9536709977958159E-4</v>
      </c>
      <c r="W7339" s="13"/>
      <c r="X7339" s="2">
        <v>43145</v>
      </c>
      <c r="Y7339">
        <v>147.8212</v>
      </c>
      <c r="AA7339" s="2">
        <v>43145</v>
      </c>
      <c r="AB7339">
        <v>2509.46</v>
      </c>
      <c r="AC7339">
        <f t="shared" si="1033"/>
        <v>2.6599139271162198E-2</v>
      </c>
      <c r="AD7339">
        <f t="shared" si="1028"/>
        <v>2.6520379271162197E-2</v>
      </c>
      <c r="AE7339">
        <f>Sheet2!$B$17+Sheet2!$B$18*'Portfolio allocation'!K7339</f>
        <v>1.215651708655628E-2</v>
      </c>
      <c r="AF7339">
        <f t="shared" si="1034"/>
        <v>1.4363862184605917E-2</v>
      </c>
      <c r="AH7339" s="2">
        <v>43145</v>
      </c>
      <c r="AI7339">
        <v>2.9129999999999998</v>
      </c>
      <c r="AJ7339">
        <v>1.9690000000000001</v>
      </c>
      <c r="AK7339">
        <v>1.24065</v>
      </c>
      <c r="AR7339" s="3"/>
    </row>
    <row r="7340" spans="1:44" hidden="1" outlineLevel="1" x14ac:dyDescent="0.2">
      <c r="A7340" s="2">
        <v>43146</v>
      </c>
      <c r="B7340">
        <v>19.13</v>
      </c>
      <c r="E7340" s="2">
        <v>43146</v>
      </c>
      <c r="F7340">
        <v>2731.2</v>
      </c>
      <c r="G7340">
        <f t="shared" si="1029"/>
        <v>1.20690869070601E-2</v>
      </c>
      <c r="H7340" s="2">
        <v>43146</v>
      </c>
      <c r="I7340">
        <v>5338.35</v>
      </c>
      <c r="J7340">
        <f t="shared" si="1030"/>
        <v>1.2310773064210689E-2</v>
      </c>
      <c r="K7340">
        <f t="shared" si="1026"/>
        <v>1.2232013064210689E-2</v>
      </c>
      <c r="L7340">
        <v>3.8328978242336447E-4</v>
      </c>
      <c r="N7340" s="2">
        <v>43146</v>
      </c>
      <c r="O7340">
        <v>92.66</v>
      </c>
      <c r="Q7340" s="2">
        <v>43146</v>
      </c>
      <c r="R7340">
        <v>143818.1</v>
      </c>
      <c r="S7340" s="8">
        <f t="shared" si="1031"/>
        <v>2.0372963945210376E-2</v>
      </c>
      <c r="T7340" s="9">
        <f t="shared" si="1027"/>
        <v>2.0294203945210375E-2</v>
      </c>
      <c r="U7340" s="3">
        <f>Sheet1!$B$17+Sheet1!$B$18*'Portfolio allocation'!K7340</f>
        <v>1.4520674272053136E-2</v>
      </c>
      <c r="V7340" s="13">
        <f t="shared" si="1032"/>
        <v>5.7735296731572395E-3</v>
      </c>
      <c r="W7340" s="13"/>
      <c r="X7340" s="2">
        <v>43146</v>
      </c>
      <c r="Y7340">
        <v>149.01519999999999</v>
      </c>
      <c r="AA7340" s="2">
        <v>43146</v>
      </c>
      <c r="AB7340">
        <v>2529.73</v>
      </c>
      <c r="AC7340">
        <f t="shared" si="1033"/>
        <v>8.0774349860128769E-3</v>
      </c>
      <c r="AD7340">
        <f t="shared" si="1028"/>
        <v>7.9980349860128766E-3</v>
      </c>
      <c r="AE7340">
        <f>Sheet2!$B$17+Sheet2!$B$18*'Portfolio allocation'!K7340</f>
        <v>1.0930405094937794E-2</v>
      </c>
      <c r="AF7340">
        <f t="shared" si="1034"/>
        <v>-2.9323701089249178E-3</v>
      </c>
      <c r="AH7340" s="2">
        <v>43146</v>
      </c>
      <c r="AI7340">
        <v>2.8929999999999998</v>
      </c>
      <c r="AJ7340">
        <v>1.9850000000000001</v>
      </c>
      <c r="AK7340">
        <v>1.2479499999999999</v>
      </c>
      <c r="AR7340" s="3"/>
    </row>
    <row r="7341" spans="1:44" hidden="1" outlineLevel="1" x14ac:dyDescent="0.2">
      <c r="A7341" s="2">
        <v>43147</v>
      </c>
      <c r="B7341">
        <v>19.46</v>
      </c>
      <c r="E7341" s="2">
        <v>43147</v>
      </c>
      <c r="F7341">
        <v>2732.22</v>
      </c>
      <c r="G7341">
        <f t="shared" si="1029"/>
        <v>3.7346221441114658E-4</v>
      </c>
      <c r="H7341" s="2">
        <v>43147</v>
      </c>
      <c r="I7341">
        <v>5340.82</v>
      </c>
      <c r="J7341">
        <f t="shared" si="1030"/>
        <v>4.6268978242336445E-4</v>
      </c>
      <c r="K7341">
        <f t="shared" si="1026"/>
        <v>3.8328978242336447E-4</v>
      </c>
      <c r="L7341">
        <v>-7.9160000000000008E-5</v>
      </c>
      <c r="N7341" s="2">
        <v>43147</v>
      </c>
      <c r="O7341">
        <v>92</v>
      </c>
      <c r="Q7341" s="2">
        <v>43147</v>
      </c>
      <c r="R7341">
        <v>142793.60000000001</v>
      </c>
      <c r="S7341" s="8">
        <f t="shared" si="1031"/>
        <v>-7.1235818022905573E-3</v>
      </c>
      <c r="T7341" s="9">
        <f t="shared" si="1027"/>
        <v>-7.2029818022905576E-3</v>
      </c>
      <c r="U7341" s="3">
        <f>Sheet1!$B$17+Sheet1!$B$18*'Portfolio allocation'!K7341</f>
        <v>9.2751863660558585E-4</v>
      </c>
      <c r="V7341" s="13">
        <f t="shared" si="1032"/>
        <v>-8.130500438896144E-3</v>
      </c>
      <c r="W7341" s="13"/>
      <c r="X7341" s="2">
        <v>43147</v>
      </c>
      <c r="Y7341">
        <v>149.17760000000001</v>
      </c>
      <c r="AA7341" s="2">
        <v>43147</v>
      </c>
      <c r="AB7341">
        <v>2532.4899999999998</v>
      </c>
      <c r="AC7341">
        <f t="shared" si="1033"/>
        <v>1.0910255244629408E-3</v>
      </c>
      <c r="AD7341">
        <f t="shared" si="1028"/>
        <v>1.0118655244629408E-3</v>
      </c>
      <c r="AE7341">
        <f>Sheet2!$B$17+Sheet2!$B$18*'Portfolio allocation'!K7341</f>
        <v>3.942180645019647E-4</v>
      </c>
      <c r="AF7341">
        <f t="shared" si="1034"/>
        <v>6.1764745996097602E-4</v>
      </c>
      <c r="AH7341" s="2">
        <v>43147</v>
      </c>
      <c r="AI7341">
        <v>2.8769999999999998</v>
      </c>
      <c r="AJ7341">
        <v>1.9790000000000001</v>
      </c>
      <c r="AK7341">
        <v>1.24485</v>
      </c>
      <c r="AR7341" s="3"/>
    </row>
    <row r="7342" spans="1:44" hidden="1" outlineLevel="1" x14ac:dyDescent="0.2">
      <c r="A7342" s="2">
        <v>43150</v>
      </c>
      <c r="B7342">
        <v>19.46</v>
      </c>
      <c r="E7342" s="2">
        <v>43150</v>
      </c>
      <c r="F7342">
        <v>2732.22</v>
      </c>
      <c r="G7342">
        <f t="shared" si="1029"/>
        <v>0</v>
      </c>
      <c r="H7342" s="2">
        <v>43150</v>
      </c>
      <c r="I7342">
        <v>5340.82</v>
      </c>
      <c r="J7342">
        <f t="shared" si="1030"/>
        <v>0</v>
      </c>
      <c r="K7342">
        <f t="shared" si="1026"/>
        <v>-7.9160000000000008E-5</v>
      </c>
      <c r="L7342">
        <v>-5.8516818224916608E-3</v>
      </c>
      <c r="N7342" s="2">
        <v>43150</v>
      </c>
      <c r="O7342">
        <v>92</v>
      </c>
      <c r="Q7342" s="2">
        <v>43150</v>
      </c>
      <c r="R7342">
        <v>142793.60000000001</v>
      </c>
      <c r="S7342" s="8">
        <f t="shared" si="1031"/>
        <v>0</v>
      </c>
      <c r="T7342" s="9">
        <f t="shared" si="1027"/>
        <v>-7.9160000000000008E-5</v>
      </c>
      <c r="U7342" s="3">
        <f>Sheet1!$B$17+Sheet1!$B$18*'Portfolio allocation'!K7342</f>
        <v>3.9698452617344365E-4</v>
      </c>
      <c r="V7342" s="13">
        <f t="shared" si="1032"/>
        <v>-4.7614452617344364E-4</v>
      </c>
      <c r="W7342" s="13"/>
      <c r="X7342" s="2">
        <v>43150</v>
      </c>
      <c r="Y7342">
        <v>149.17760000000001</v>
      </c>
      <c r="AA7342" s="2">
        <v>43150</v>
      </c>
      <c r="AB7342">
        <v>2532.4899999999998</v>
      </c>
      <c r="AC7342">
        <f t="shared" si="1033"/>
        <v>0</v>
      </c>
      <c r="AD7342">
        <f t="shared" si="1028"/>
        <v>-7.9160000000000008E-5</v>
      </c>
      <c r="AE7342">
        <f>Sheet2!$B$17+Sheet2!$B$18*'Portfolio allocation'!K7342</f>
        <v>-1.7004080189892448E-5</v>
      </c>
      <c r="AF7342">
        <f t="shared" si="1034"/>
        <v>-6.215591981010756E-5</v>
      </c>
      <c r="AH7342" s="2">
        <v>43150</v>
      </c>
      <c r="AI7342">
        <v>2.8769999999999998</v>
      </c>
      <c r="AJ7342">
        <v>1.9790000000000001</v>
      </c>
      <c r="AK7342">
        <v>1.2396499999999999</v>
      </c>
      <c r="AR7342" s="3"/>
    </row>
    <row r="7343" spans="1:44" hidden="1" outlineLevel="1" x14ac:dyDescent="0.2">
      <c r="A7343" s="2">
        <v>43151</v>
      </c>
      <c r="B7343">
        <v>20.6</v>
      </c>
      <c r="E7343" s="2">
        <v>43151</v>
      </c>
      <c r="F7343">
        <v>2716.26</v>
      </c>
      <c r="G7343">
        <f t="shared" si="1029"/>
        <v>-5.841403693699454E-3</v>
      </c>
      <c r="H7343" s="2">
        <v>43151</v>
      </c>
      <c r="I7343">
        <v>5309.99</v>
      </c>
      <c r="J7343">
        <f t="shared" si="1030"/>
        <v>-5.7725218224916608E-3</v>
      </c>
      <c r="K7343">
        <f t="shared" si="1026"/>
        <v>-5.8516818224916608E-3</v>
      </c>
      <c r="L7343">
        <v>-5.5564698238602973E-3</v>
      </c>
      <c r="N7343" s="2">
        <v>43151</v>
      </c>
      <c r="O7343">
        <v>92.72</v>
      </c>
      <c r="Q7343" s="2">
        <v>43151</v>
      </c>
      <c r="R7343">
        <v>143911.20000000001</v>
      </c>
      <c r="S7343" s="8">
        <f t="shared" si="1031"/>
        <v>7.8266813078458064E-3</v>
      </c>
      <c r="T7343" s="9">
        <f t="shared" si="1027"/>
        <v>7.7475213078458064E-3</v>
      </c>
      <c r="U7343" s="3">
        <f>Sheet1!$B$17+Sheet1!$B$18*'Portfolio allocation'!K7343</f>
        <v>-6.2253988037468191E-3</v>
      </c>
      <c r="V7343" s="13">
        <f t="shared" si="1032"/>
        <v>1.3972920111592626E-2</v>
      </c>
      <c r="W7343" s="13"/>
      <c r="X7343" s="2">
        <v>43151</v>
      </c>
      <c r="Y7343">
        <v>148.20330000000001</v>
      </c>
      <c r="AA7343" s="2">
        <v>43151</v>
      </c>
      <c r="AB7343">
        <v>2515.9499999999998</v>
      </c>
      <c r="AC7343">
        <f t="shared" si="1033"/>
        <v>-6.5311215444088244E-3</v>
      </c>
      <c r="AD7343">
        <f t="shared" si="1028"/>
        <v>-6.6111215444088246E-3</v>
      </c>
      <c r="AE7343">
        <f>Sheet2!$B$17+Sheet2!$B$18*'Portfolio allocation'!K7343</f>
        <v>-5.1500777551006264E-3</v>
      </c>
      <c r="AF7343">
        <f t="shared" si="1034"/>
        <v>-1.4610437893081982E-3</v>
      </c>
      <c r="AH7343" s="2">
        <v>43151</v>
      </c>
      <c r="AI7343">
        <v>2.8929999999999998</v>
      </c>
      <c r="AJ7343">
        <v>2</v>
      </c>
      <c r="AK7343">
        <v>1.2341</v>
      </c>
      <c r="AR7343" s="3"/>
    </row>
    <row r="7344" spans="1:44" hidden="1" outlineLevel="1" x14ac:dyDescent="0.2">
      <c r="A7344" s="2">
        <v>43152</v>
      </c>
      <c r="B7344">
        <v>20.02</v>
      </c>
      <c r="E7344" s="2">
        <v>43152</v>
      </c>
      <c r="F7344">
        <v>2701.33</v>
      </c>
      <c r="G7344">
        <f t="shared" si="1029"/>
        <v>-5.4965283146680699E-3</v>
      </c>
      <c r="H7344" s="2">
        <v>43152</v>
      </c>
      <c r="I7344">
        <v>5280.91</v>
      </c>
      <c r="J7344">
        <f t="shared" si="1030"/>
        <v>-5.4764698238602971E-3</v>
      </c>
      <c r="K7344">
        <f t="shared" si="1026"/>
        <v>-5.5564698238602973E-3</v>
      </c>
      <c r="L7344">
        <v>9.7820968522479602E-4</v>
      </c>
      <c r="N7344" s="2">
        <v>43152</v>
      </c>
      <c r="O7344">
        <v>91.49</v>
      </c>
      <c r="Q7344" s="2">
        <v>43152</v>
      </c>
      <c r="R7344">
        <v>142002.1</v>
      </c>
      <c r="S7344" s="8">
        <f t="shared" si="1031"/>
        <v>-1.3265819477566776E-2</v>
      </c>
      <c r="T7344" s="9">
        <f t="shared" si="1027"/>
        <v>-1.3345819477566776E-2</v>
      </c>
      <c r="U7344" s="3">
        <f>Sheet1!$B$17+Sheet1!$B$18*'Portfolio allocation'!K7344</f>
        <v>-5.8867241172499349E-3</v>
      </c>
      <c r="V7344" s="13">
        <f t="shared" si="1032"/>
        <v>-7.4590953603168413E-3</v>
      </c>
      <c r="W7344" s="13"/>
      <c r="X7344" s="2">
        <v>43152</v>
      </c>
      <c r="Y7344">
        <v>147.05709999999999</v>
      </c>
      <c r="AA7344" s="2">
        <v>43152</v>
      </c>
      <c r="AB7344">
        <v>2496.4899999999998</v>
      </c>
      <c r="AC7344">
        <f t="shared" si="1033"/>
        <v>-7.7346529144061149E-3</v>
      </c>
      <c r="AD7344">
        <f t="shared" si="1028"/>
        <v>-7.814972914406115E-3</v>
      </c>
      <c r="AE7344">
        <f>Sheet2!$B$17+Sheet2!$B$18*'Portfolio allocation'!K7344</f>
        <v>-4.8875677143783635E-3</v>
      </c>
      <c r="AF7344">
        <f t="shared" si="1034"/>
        <v>-2.9274052000277514E-3</v>
      </c>
      <c r="AH7344" s="2">
        <v>43152</v>
      </c>
      <c r="AI7344">
        <v>2.9409999999999998</v>
      </c>
      <c r="AJ7344">
        <v>2.008</v>
      </c>
      <c r="AK7344">
        <v>1.2319500000000001</v>
      </c>
      <c r="AR7344" s="3"/>
    </row>
    <row r="7345" spans="1:44" hidden="1" outlineLevel="1" x14ac:dyDescent="0.2">
      <c r="A7345" s="2">
        <v>43153</v>
      </c>
      <c r="B7345">
        <v>18.72</v>
      </c>
      <c r="E7345" s="2">
        <v>43153</v>
      </c>
      <c r="F7345">
        <v>2703.96</v>
      </c>
      <c r="G7345">
        <f t="shared" si="1029"/>
        <v>9.7359448864087206E-4</v>
      </c>
      <c r="H7345" s="2">
        <v>43153</v>
      </c>
      <c r="I7345">
        <v>5286.5</v>
      </c>
      <c r="J7345">
        <f t="shared" si="1030"/>
        <v>1.0585296852247961E-3</v>
      </c>
      <c r="K7345">
        <f t="shared" si="1026"/>
        <v>9.7820968522479602E-4</v>
      </c>
      <c r="L7345">
        <v>1.6009640669630266E-2</v>
      </c>
      <c r="N7345" s="2">
        <v>43153</v>
      </c>
      <c r="O7345">
        <v>91.73</v>
      </c>
      <c r="Q7345" s="2">
        <v>43153</v>
      </c>
      <c r="R7345">
        <v>142374.6</v>
      </c>
      <c r="S7345" s="8">
        <f t="shared" si="1031"/>
        <v>2.6232006428072996E-3</v>
      </c>
      <c r="T7345" s="9">
        <f t="shared" si="1027"/>
        <v>2.5428806428072995E-3</v>
      </c>
      <c r="U7345" s="3">
        <f>Sheet1!$B$17+Sheet1!$B$18*'Portfolio allocation'!K7345</f>
        <v>1.6100258263747546E-3</v>
      </c>
      <c r="V7345" s="13">
        <f t="shared" si="1032"/>
        <v>9.3285481643254494E-4</v>
      </c>
      <c r="W7345" s="13"/>
      <c r="X7345" s="2">
        <v>43153</v>
      </c>
      <c r="Y7345">
        <v>146.31209999999999</v>
      </c>
      <c r="AA7345" s="2">
        <v>43153</v>
      </c>
      <c r="AB7345">
        <v>2483.84</v>
      </c>
      <c r="AC7345">
        <f t="shared" si="1033"/>
        <v>-5.0671142283764681E-3</v>
      </c>
      <c r="AD7345">
        <f t="shared" si="1028"/>
        <v>-5.1475142283764676E-3</v>
      </c>
      <c r="AE7345">
        <f>Sheet2!$B$17+Sheet2!$B$18*'Portfolio allocation'!K7345</f>
        <v>9.2323601985243016E-4</v>
      </c>
      <c r="AF7345">
        <f t="shared" si="1034"/>
        <v>-6.0707502482288981E-3</v>
      </c>
      <c r="AH7345" s="2">
        <v>43153</v>
      </c>
      <c r="AI7345">
        <v>2.9169999999999998</v>
      </c>
      <c r="AJ7345">
        <v>2.0099999999999998</v>
      </c>
      <c r="AK7345">
        <v>1.232</v>
      </c>
      <c r="AR7345" s="3"/>
    </row>
    <row r="7346" spans="1:44" hidden="1" outlineLevel="1" x14ac:dyDescent="0.2">
      <c r="A7346" s="2">
        <v>43154</v>
      </c>
      <c r="B7346">
        <v>16.489999999999998</v>
      </c>
      <c r="E7346" s="2">
        <v>43154</v>
      </c>
      <c r="F7346">
        <v>2747.3</v>
      </c>
      <c r="G7346">
        <f t="shared" si="1029"/>
        <v>1.6028343614550522E-2</v>
      </c>
      <c r="H7346" s="2">
        <v>43154</v>
      </c>
      <c r="I7346">
        <v>5371.56</v>
      </c>
      <c r="J7346">
        <f t="shared" si="1030"/>
        <v>1.6090040669630268E-2</v>
      </c>
      <c r="K7346">
        <f t="shared" si="1026"/>
        <v>1.6009640669630266E-2</v>
      </c>
      <c r="L7346">
        <v>1.1800892271146531E-2</v>
      </c>
      <c r="N7346" s="2">
        <v>43154</v>
      </c>
      <c r="O7346">
        <v>94.06</v>
      </c>
      <c r="Q7346" s="2">
        <v>43154</v>
      </c>
      <c r="R7346">
        <v>145991</v>
      </c>
      <c r="S7346" s="8">
        <f t="shared" si="1031"/>
        <v>2.5400598140398634E-2</v>
      </c>
      <c r="T7346" s="9">
        <f t="shared" si="1027"/>
        <v>2.5320198140398632E-2</v>
      </c>
      <c r="U7346" s="3">
        <f>Sheet1!$B$17+Sheet1!$B$18*'Portfolio allocation'!K7346</f>
        <v>1.8854464398805552E-2</v>
      </c>
      <c r="V7346" s="13">
        <f t="shared" si="1032"/>
        <v>6.4657337415930799E-3</v>
      </c>
      <c r="W7346" s="13"/>
      <c r="X7346" s="2">
        <v>43154</v>
      </c>
      <c r="Y7346">
        <v>148.5472</v>
      </c>
      <c r="AA7346" s="2">
        <v>43154</v>
      </c>
      <c r="AB7346">
        <v>2521.7800000000002</v>
      </c>
      <c r="AC7346">
        <f t="shared" si="1033"/>
        <v>1.5274735892811142E-2</v>
      </c>
      <c r="AD7346">
        <f t="shared" si="1028"/>
        <v>1.5194535892811141E-2</v>
      </c>
      <c r="AE7346">
        <f>Sheet2!$B$17+Sheet2!$B$18*'Portfolio allocation'!K7346</f>
        <v>1.4289567937673556E-2</v>
      </c>
      <c r="AF7346">
        <f t="shared" si="1034"/>
        <v>9.0496795513758492E-4</v>
      </c>
      <c r="AH7346" s="2">
        <v>43154</v>
      </c>
      <c r="AI7346">
        <v>2.871</v>
      </c>
      <c r="AJ7346">
        <v>2.0049999999999999</v>
      </c>
      <c r="AK7346">
        <v>1.2297499999999999</v>
      </c>
      <c r="AR7346" s="3"/>
    </row>
    <row r="7347" spans="1:44" hidden="1" outlineLevel="1" x14ac:dyDescent="0.2">
      <c r="A7347" s="2">
        <v>43157</v>
      </c>
      <c r="B7347">
        <v>15.8</v>
      </c>
      <c r="E7347" s="2">
        <v>43157</v>
      </c>
      <c r="F7347">
        <v>2779.6</v>
      </c>
      <c r="G7347">
        <f t="shared" si="1029"/>
        <v>1.1756997779638123E-2</v>
      </c>
      <c r="H7347" s="2">
        <v>43157</v>
      </c>
      <c r="I7347">
        <v>5435.38</v>
      </c>
      <c r="J7347">
        <f t="shared" si="1030"/>
        <v>1.1881092271146532E-2</v>
      </c>
      <c r="K7347">
        <f t="shared" si="1026"/>
        <v>1.1800892271146531E-2</v>
      </c>
      <c r="L7347">
        <v>-1.2644578967431888E-2</v>
      </c>
      <c r="N7347" s="2">
        <v>43157</v>
      </c>
      <c r="O7347">
        <v>95.42</v>
      </c>
      <c r="Q7347" s="2">
        <v>43157</v>
      </c>
      <c r="R7347">
        <v>148101.9</v>
      </c>
      <c r="S7347" s="8">
        <f t="shared" si="1031"/>
        <v>1.4459110493112659E-2</v>
      </c>
      <c r="T7347" s="9">
        <f t="shared" si="1027"/>
        <v>1.4378910493112658E-2</v>
      </c>
      <c r="U7347" s="3">
        <f>Sheet1!$B$17+Sheet1!$B$18*'Portfolio allocation'!K7347</f>
        <v>1.4026081572196054E-2</v>
      </c>
      <c r="V7347" s="13">
        <f t="shared" si="1032"/>
        <v>3.528289209166046E-4</v>
      </c>
      <c r="W7347" s="13"/>
      <c r="X7347" s="2">
        <v>43157</v>
      </c>
      <c r="Y7347">
        <v>151.47</v>
      </c>
      <c r="AA7347" s="2">
        <v>43157</v>
      </c>
      <c r="AB7347">
        <v>2571.4</v>
      </c>
      <c r="AC7347">
        <f t="shared" si="1033"/>
        <v>1.9676577655465488E-2</v>
      </c>
      <c r="AD7347">
        <f t="shared" si="1028"/>
        <v>1.9595977655465488E-2</v>
      </c>
      <c r="AE7347">
        <f>Sheet2!$B$17+Sheet2!$B$18*'Portfolio allocation'!K7347</f>
        <v>1.0547041486858951E-2</v>
      </c>
      <c r="AF7347">
        <f t="shared" si="1034"/>
        <v>9.0489361686065372E-3</v>
      </c>
      <c r="AH7347" s="2">
        <v>43157</v>
      </c>
      <c r="AI7347">
        <v>2.859</v>
      </c>
      <c r="AJ7347">
        <v>2.0150000000000001</v>
      </c>
      <c r="AK7347">
        <v>1.22875</v>
      </c>
      <c r="AR7347" s="3"/>
    </row>
    <row r="7348" spans="1:44" hidden="1" outlineLevel="1" x14ac:dyDescent="0.2">
      <c r="A7348" s="2">
        <v>43158</v>
      </c>
      <c r="B7348">
        <v>18.59</v>
      </c>
      <c r="E7348" s="2">
        <v>43158</v>
      </c>
      <c r="F7348">
        <v>2744.28</v>
      </c>
      <c r="G7348">
        <f t="shared" si="1029"/>
        <v>-1.2706864297021059E-2</v>
      </c>
      <c r="H7348" s="2">
        <v>43158</v>
      </c>
      <c r="I7348">
        <v>5367.09</v>
      </c>
      <c r="J7348">
        <f t="shared" si="1030"/>
        <v>-1.2563978967431888E-2</v>
      </c>
      <c r="K7348">
        <f t="shared" si="1026"/>
        <v>-1.2644578967431888E-2</v>
      </c>
      <c r="L7348">
        <v>-1.1073921676364675E-2</v>
      </c>
      <c r="N7348" s="2">
        <v>43158</v>
      </c>
      <c r="O7348">
        <v>94.2</v>
      </c>
      <c r="Q7348" s="2">
        <v>43158</v>
      </c>
      <c r="R7348">
        <v>146208.29999999999</v>
      </c>
      <c r="S7348" s="8">
        <f t="shared" si="1031"/>
        <v>-1.2785791404431701E-2</v>
      </c>
      <c r="T7348" s="9">
        <f t="shared" si="1027"/>
        <v>-1.2866391404431701E-2</v>
      </c>
      <c r="U7348" s="3">
        <f>Sheet1!$B$17+Sheet1!$B$18*'Portfolio allocation'!K7348</f>
        <v>-1.401838256332967E-2</v>
      </c>
      <c r="V7348" s="13">
        <f t="shared" si="1032"/>
        <v>1.1519911588979692E-3</v>
      </c>
      <c r="W7348" s="13"/>
      <c r="X7348" s="2">
        <v>43158</v>
      </c>
      <c r="Y7348">
        <v>149.53100000000001</v>
      </c>
      <c r="AA7348" s="2">
        <v>43158</v>
      </c>
      <c r="AB7348">
        <v>2538.4899999999998</v>
      </c>
      <c r="AC7348">
        <f t="shared" si="1033"/>
        <v>-1.2798475538617238E-2</v>
      </c>
      <c r="AD7348">
        <f t="shared" si="1028"/>
        <v>-1.2879475538617237E-2</v>
      </c>
      <c r="AE7348">
        <f>Sheet2!$B$17+Sheet2!$B$18*'Portfolio allocation'!K7348</f>
        <v>-1.1190495198861504E-2</v>
      </c>
      <c r="AF7348">
        <f t="shared" si="1034"/>
        <v>-1.6889803397557336E-3</v>
      </c>
      <c r="AH7348" s="2">
        <v>43158</v>
      </c>
      <c r="AI7348">
        <v>2.9079999999999999</v>
      </c>
      <c r="AJ7348">
        <v>2.0249999999999999</v>
      </c>
      <c r="AK7348">
        <v>1.2239</v>
      </c>
      <c r="AR7348" s="3"/>
    </row>
    <row r="7349" spans="1:44" hidden="1" outlineLevel="1" x14ac:dyDescent="0.2">
      <c r="A7349" s="2">
        <v>43159</v>
      </c>
      <c r="B7349">
        <v>19.850000000000001</v>
      </c>
      <c r="E7349" s="2">
        <v>43159</v>
      </c>
      <c r="F7349">
        <v>2713.83</v>
      </c>
      <c r="G7349">
        <f t="shared" si="1029"/>
        <v>-1.1095806550352139E-2</v>
      </c>
      <c r="H7349" s="2">
        <v>43159</v>
      </c>
      <c r="I7349">
        <v>5308.09</v>
      </c>
      <c r="J7349">
        <f t="shared" si="1030"/>
        <v>-1.0992921676364675E-2</v>
      </c>
      <c r="K7349">
        <f t="shared" si="1026"/>
        <v>-1.1073921676364675E-2</v>
      </c>
      <c r="L7349">
        <v>-1.325326244506026E-2</v>
      </c>
      <c r="N7349" s="2">
        <v>43159</v>
      </c>
      <c r="O7349">
        <v>93.77</v>
      </c>
      <c r="Q7349" s="2">
        <v>43159</v>
      </c>
      <c r="R7349">
        <v>145540.9</v>
      </c>
      <c r="S7349" s="8">
        <f t="shared" si="1031"/>
        <v>-4.5647203339345133E-3</v>
      </c>
      <c r="T7349" s="9">
        <f t="shared" si="1027"/>
        <v>-4.6457203339345136E-3</v>
      </c>
      <c r="U7349" s="3">
        <f>Sheet1!$B$17+Sheet1!$B$18*'Portfolio allocation'!K7349</f>
        <v>-1.2216484713268099E-2</v>
      </c>
      <c r="V7349" s="13">
        <f t="shared" si="1032"/>
        <v>7.5707643793335852E-3</v>
      </c>
      <c r="W7349" s="13"/>
      <c r="X7349" s="2">
        <v>43159</v>
      </c>
      <c r="Y7349">
        <v>148.8433</v>
      </c>
      <c r="AA7349" s="2">
        <v>43159</v>
      </c>
      <c r="AB7349">
        <v>2526.81</v>
      </c>
      <c r="AC7349">
        <f t="shared" si="1033"/>
        <v>-4.6011605324424165E-3</v>
      </c>
      <c r="AD7349">
        <f t="shared" si="1028"/>
        <v>-4.6839605324424166E-3</v>
      </c>
      <c r="AE7349">
        <f>Sheet2!$B$17+Sheet2!$B$18*'Portfolio allocation'!K7349</f>
        <v>-9.7938266645529251E-3</v>
      </c>
      <c r="AF7349">
        <f t="shared" si="1034"/>
        <v>5.1098661321105085E-3</v>
      </c>
      <c r="AH7349" s="2">
        <v>43159</v>
      </c>
      <c r="AI7349">
        <v>2.8679999999999999</v>
      </c>
      <c r="AJ7349">
        <v>2.0699999999999998</v>
      </c>
      <c r="AK7349">
        <v>1.2196499999999999</v>
      </c>
      <c r="AR7349" s="3"/>
    </row>
    <row r="7350" spans="1:44" hidden="1" outlineLevel="1" x14ac:dyDescent="0.2">
      <c r="A7350" s="2">
        <v>43160</v>
      </c>
      <c r="B7350">
        <v>22.47</v>
      </c>
      <c r="E7350" s="2">
        <v>43160</v>
      </c>
      <c r="F7350">
        <v>2677.67</v>
      </c>
      <c r="G7350">
        <f t="shared" si="1029"/>
        <v>-1.3324342350110263E-2</v>
      </c>
      <c r="H7350" s="2">
        <v>43160</v>
      </c>
      <c r="I7350">
        <v>5238.18</v>
      </c>
      <c r="J7350">
        <f t="shared" si="1030"/>
        <v>-1.317046244506026E-2</v>
      </c>
      <c r="K7350">
        <f t="shared" si="1026"/>
        <v>-1.325326244506026E-2</v>
      </c>
      <c r="L7350">
        <v>5.0842764060797735E-3</v>
      </c>
      <c r="N7350" s="2">
        <v>43160</v>
      </c>
      <c r="O7350">
        <v>92.85</v>
      </c>
      <c r="Q7350" s="2">
        <v>43160</v>
      </c>
      <c r="R7350">
        <v>144112.9</v>
      </c>
      <c r="S7350" s="8">
        <f t="shared" si="1031"/>
        <v>-9.8116749312392448E-3</v>
      </c>
      <c r="T7350" s="9">
        <f t="shared" si="1027"/>
        <v>-9.894474931239244E-3</v>
      </c>
      <c r="U7350" s="3">
        <f>Sheet1!$B$17+Sheet1!$B$18*'Portfolio allocation'!K7350</f>
        <v>-1.4716679674955676E-2</v>
      </c>
      <c r="V7350" s="13">
        <f t="shared" si="1032"/>
        <v>4.8222047437164323E-3</v>
      </c>
      <c r="W7350" s="13"/>
      <c r="X7350" s="2">
        <v>43160</v>
      </c>
      <c r="Y7350">
        <v>146.91380000000001</v>
      </c>
      <c r="AA7350" s="2">
        <v>43160</v>
      </c>
      <c r="AB7350">
        <v>2494.06</v>
      </c>
      <c r="AC7350">
        <f t="shared" si="1033"/>
        <v>-1.2961006169834643E-2</v>
      </c>
      <c r="AD7350">
        <f t="shared" si="1028"/>
        <v>-1.3042646169834643E-2</v>
      </c>
      <c r="AE7350">
        <f>Sheet2!$B$17+Sheet2!$B$18*'Portfolio allocation'!K7350</f>
        <v>-1.1731752076088635E-2</v>
      </c>
      <c r="AF7350">
        <f t="shared" si="1034"/>
        <v>-1.3108940937460074E-3</v>
      </c>
      <c r="AH7350" s="2">
        <v>43160</v>
      </c>
      <c r="AI7350">
        <v>2.802</v>
      </c>
      <c r="AJ7350">
        <v>2.0409999999999999</v>
      </c>
      <c r="AK7350">
        <v>1.2178500000000001</v>
      </c>
      <c r="AR7350" s="3"/>
    </row>
    <row r="7351" spans="1:44" hidden="1" outlineLevel="1" x14ac:dyDescent="0.2">
      <c r="A7351" s="2">
        <v>43161</v>
      </c>
      <c r="B7351">
        <v>19.59</v>
      </c>
      <c r="E7351" s="2">
        <v>43161</v>
      </c>
      <c r="F7351">
        <v>2691.25</v>
      </c>
      <c r="G7351">
        <f t="shared" si="1029"/>
        <v>5.0715734201749463E-3</v>
      </c>
      <c r="H7351" s="2">
        <v>43161</v>
      </c>
      <c r="I7351">
        <v>5265.24</v>
      </c>
      <c r="J7351">
        <f t="shared" si="1030"/>
        <v>5.1659164060797735E-3</v>
      </c>
      <c r="K7351">
        <f t="shared" si="1026"/>
        <v>5.0842764060797735E-3</v>
      </c>
      <c r="L7351">
        <v>1.0956513195827758E-2</v>
      </c>
      <c r="N7351" s="2">
        <v>43161</v>
      </c>
      <c r="O7351">
        <v>93.05</v>
      </c>
      <c r="Q7351" s="2">
        <v>43161</v>
      </c>
      <c r="R7351">
        <v>144423.4</v>
      </c>
      <c r="S7351" s="8">
        <f t="shared" si="1031"/>
        <v>2.1545607645117038E-3</v>
      </c>
      <c r="T7351" s="9">
        <f t="shared" si="1027"/>
        <v>2.0729207645117037E-3</v>
      </c>
      <c r="U7351" s="3">
        <f>Sheet1!$B$17+Sheet1!$B$18*'Portfolio allocation'!K7351</f>
        <v>6.3206096301087668E-3</v>
      </c>
      <c r="V7351" s="13">
        <f t="shared" si="1032"/>
        <v>-4.2476888655970631E-3</v>
      </c>
      <c r="W7351" s="13"/>
      <c r="X7351" s="2">
        <v>43161</v>
      </c>
      <c r="Y7351">
        <v>147.5634</v>
      </c>
      <c r="AA7351" s="2">
        <v>43161</v>
      </c>
      <c r="AB7351">
        <v>2505.08</v>
      </c>
      <c r="AC7351">
        <f t="shared" si="1033"/>
        <v>4.4184983520845211E-3</v>
      </c>
      <c r="AD7351">
        <f t="shared" si="1028"/>
        <v>4.336578352084521E-3</v>
      </c>
      <c r="AE7351">
        <f>Sheet2!$B$17+Sheet2!$B$18*'Portfolio allocation'!K7351</f>
        <v>4.5744553032730211E-3</v>
      </c>
      <c r="AF7351">
        <f t="shared" si="1034"/>
        <v>-2.3787695118850007E-4</v>
      </c>
      <c r="AH7351" s="2">
        <v>43161</v>
      </c>
      <c r="AI7351">
        <v>2.8570000000000002</v>
      </c>
      <c r="AJ7351">
        <v>2.048</v>
      </c>
      <c r="AK7351">
        <v>1.23105</v>
      </c>
      <c r="AR7351" s="3"/>
    </row>
    <row r="7352" spans="1:44" hidden="1" outlineLevel="1" x14ac:dyDescent="0.2">
      <c r="A7352" s="2">
        <v>43164</v>
      </c>
      <c r="B7352">
        <v>18.73</v>
      </c>
      <c r="E7352" s="2">
        <v>43164</v>
      </c>
      <c r="F7352">
        <v>2720.94</v>
      </c>
      <c r="G7352">
        <f t="shared" si="1029"/>
        <v>1.1032048304691067E-2</v>
      </c>
      <c r="H7352" s="2">
        <v>43164</v>
      </c>
      <c r="I7352">
        <v>5323.36</v>
      </c>
      <c r="J7352">
        <f t="shared" si="1030"/>
        <v>1.1038433195827757E-2</v>
      </c>
      <c r="K7352">
        <f t="shared" si="1026"/>
        <v>1.0956513195827758E-2</v>
      </c>
      <c r="L7352">
        <v>2.6097888695860347E-3</v>
      </c>
      <c r="N7352" s="2">
        <v>43164</v>
      </c>
      <c r="O7352">
        <v>93.64</v>
      </c>
      <c r="Q7352" s="2">
        <v>43164</v>
      </c>
      <c r="R7352">
        <v>145339.1</v>
      </c>
      <c r="S7352" s="8">
        <f t="shared" si="1031"/>
        <v>6.3403852838253005E-3</v>
      </c>
      <c r="T7352" s="9">
        <f t="shared" si="1027"/>
        <v>6.2584652838253005E-3</v>
      </c>
      <c r="U7352" s="3">
        <f>Sheet1!$B$17+Sheet1!$B$18*'Portfolio allocation'!K7352</f>
        <v>1.3057388497578818E-2</v>
      </c>
      <c r="V7352" s="13">
        <f t="shared" si="1032"/>
        <v>-6.7989232137535176E-3</v>
      </c>
      <c r="W7352" s="13"/>
      <c r="X7352" s="2">
        <v>43164</v>
      </c>
      <c r="Y7352">
        <v>149.91309999999999</v>
      </c>
      <c r="AA7352" s="2">
        <v>43164</v>
      </c>
      <c r="AB7352">
        <v>2544.9699999999998</v>
      </c>
      <c r="AC7352">
        <f t="shared" si="1033"/>
        <v>1.5923643157104816E-2</v>
      </c>
      <c r="AD7352">
        <f t="shared" si="1028"/>
        <v>1.5841523157104815E-2</v>
      </c>
      <c r="AE7352">
        <f>Sheet2!$B$17+Sheet2!$B$18*'Portfolio allocation'!K7352</f>
        <v>9.796198071026975E-3</v>
      </c>
      <c r="AF7352">
        <f t="shared" si="1034"/>
        <v>6.04532508607784E-3</v>
      </c>
      <c r="AH7352" s="2">
        <v>43164</v>
      </c>
      <c r="AI7352">
        <v>2.879</v>
      </c>
      <c r="AJ7352">
        <v>2.0529999999999999</v>
      </c>
      <c r="AK7352">
        <v>1.2326999999999999</v>
      </c>
      <c r="AR7352" s="3"/>
    </row>
    <row r="7353" spans="1:44" hidden="1" outlineLevel="1" x14ac:dyDescent="0.2">
      <c r="A7353" s="2">
        <v>43165</v>
      </c>
      <c r="B7353">
        <v>18.36</v>
      </c>
      <c r="E7353" s="2">
        <v>43165</v>
      </c>
      <c r="F7353">
        <v>2728.12</v>
      </c>
      <c r="G7353">
        <f t="shared" si="1029"/>
        <v>2.6387939462098053E-3</v>
      </c>
      <c r="H7353" s="2">
        <v>43165</v>
      </c>
      <c r="I7353">
        <v>5337.69</v>
      </c>
      <c r="J7353">
        <f t="shared" si="1030"/>
        <v>2.6919088695860349E-3</v>
      </c>
      <c r="K7353">
        <f t="shared" si="1026"/>
        <v>2.6097888695860347E-3</v>
      </c>
      <c r="L7353">
        <v>-4.9803025331166873E-4</v>
      </c>
      <c r="N7353" s="2">
        <v>43165</v>
      </c>
      <c r="O7353">
        <v>93.32</v>
      </c>
      <c r="Q7353" s="2">
        <v>43165</v>
      </c>
      <c r="R7353">
        <v>144842.4</v>
      </c>
      <c r="S7353" s="8">
        <f t="shared" si="1031"/>
        <v>-3.4175249468313407E-3</v>
      </c>
      <c r="T7353" s="9">
        <f t="shared" si="1027"/>
        <v>-3.4996449468313409E-3</v>
      </c>
      <c r="U7353" s="3">
        <f>Sheet1!$B$17+Sheet1!$B$18*'Portfolio allocation'!K7353</f>
        <v>3.4818148163893309E-3</v>
      </c>
      <c r="V7353" s="13">
        <f t="shared" si="1032"/>
        <v>-6.9814597632206713E-3</v>
      </c>
      <c r="W7353" s="13"/>
      <c r="X7353" s="2">
        <v>43165</v>
      </c>
      <c r="Y7353">
        <v>148.73820000000001</v>
      </c>
      <c r="AA7353" s="2">
        <v>43165</v>
      </c>
      <c r="AB7353">
        <v>2525.0300000000002</v>
      </c>
      <c r="AC7353">
        <f t="shared" si="1033"/>
        <v>-7.8350628887569052E-3</v>
      </c>
      <c r="AD7353">
        <f t="shared" si="1028"/>
        <v>-7.9171828887569049E-3</v>
      </c>
      <c r="AE7353">
        <f>Sheet2!$B$17+Sheet2!$B$18*'Portfolio allocation'!K7353</f>
        <v>2.3740778559361258E-3</v>
      </c>
      <c r="AF7353">
        <f t="shared" si="1034"/>
        <v>-1.0291260744693031E-2</v>
      </c>
      <c r="AH7353" s="2">
        <v>43165</v>
      </c>
      <c r="AI7353">
        <v>2.8769999999999998</v>
      </c>
      <c r="AJ7353">
        <v>2.0529999999999999</v>
      </c>
      <c r="AK7353">
        <v>1.24</v>
      </c>
      <c r="AR7353" s="3"/>
    </row>
    <row r="7354" spans="1:44" hidden="1" outlineLevel="1" x14ac:dyDescent="0.2">
      <c r="A7354" s="2">
        <v>43166</v>
      </c>
      <c r="B7354">
        <v>17.760000000000002</v>
      </c>
      <c r="E7354" s="2">
        <v>43166</v>
      </c>
      <c r="F7354">
        <v>2726.8</v>
      </c>
      <c r="G7354">
        <f t="shared" si="1029"/>
        <v>-4.8384968403136774E-4</v>
      </c>
      <c r="H7354" s="2">
        <v>43166</v>
      </c>
      <c r="I7354">
        <v>5335.47</v>
      </c>
      <c r="J7354">
        <f t="shared" si="1030"/>
        <v>-4.1591025331166875E-4</v>
      </c>
      <c r="K7354">
        <f t="shared" si="1026"/>
        <v>-4.9803025331166873E-4</v>
      </c>
      <c r="L7354">
        <v>4.6525532997092819E-3</v>
      </c>
      <c r="N7354" s="2">
        <v>43166</v>
      </c>
      <c r="O7354">
        <v>93.86</v>
      </c>
      <c r="Q7354" s="2">
        <v>43166</v>
      </c>
      <c r="R7354">
        <v>145680.6</v>
      </c>
      <c r="S7354" s="8">
        <f t="shared" si="1031"/>
        <v>5.7869795032394755E-3</v>
      </c>
      <c r="T7354" s="9">
        <f t="shared" si="1027"/>
        <v>5.7048595032394758E-3</v>
      </c>
      <c r="U7354" s="3">
        <f>Sheet1!$B$17+Sheet1!$B$18*'Portfolio allocation'!K7354</f>
        <v>-8.3554044009619523E-5</v>
      </c>
      <c r="V7354" s="13">
        <f t="shared" si="1032"/>
        <v>5.7884135472490951E-3</v>
      </c>
      <c r="W7354" s="13"/>
      <c r="X7354" s="2">
        <v>43166</v>
      </c>
      <c r="Y7354">
        <v>151.2216</v>
      </c>
      <c r="AA7354" s="2">
        <v>43166</v>
      </c>
      <c r="AB7354">
        <v>2567.19</v>
      </c>
      <c r="AC7354">
        <f t="shared" si="1033"/>
        <v>1.6696831324776173E-2</v>
      </c>
      <c r="AD7354">
        <f t="shared" si="1028"/>
        <v>1.6615031324776174E-2</v>
      </c>
      <c r="AE7354">
        <f>Sheet2!$B$17+Sheet2!$B$18*'Portfolio allocation'!K7354</f>
        <v>-3.8947419578128713E-4</v>
      </c>
      <c r="AF7354">
        <f t="shared" si="1034"/>
        <v>1.7004505520557461E-2</v>
      </c>
      <c r="AH7354" s="2">
        <v>43166</v>
      </c>
      <c r="AI7354">
        <v>2.883</v>
      </c>
      <c r="AJ7354">
        <v>2.0449999999999999</v>
      </c>
      <c r="AK7354">
        <v>1.2402500000000001</v>
      </c>
      <c r="AR7354" s="3"/>
    </row>
    <row r="7355" spans="1:44" hidden="1" outlineLevel="1" x14ac:dyDescent="0.2">
      <c r="A7355" s="2">
        <v>43167</v>
      </c>
      <c r="B7355">
        <v>16.54</v>
      </c>
      <c r="E7355" s="2">
        <v>43167</v>
      </c>
      <c r="F7355">
        <v>2738.97</v>
      </c>
      <c r="G7355">
        <f t="shared" si="1029"/>
        <v>4.4631069385359101E-3</v>
      </c>
      <c r="H7355" s="2">
        <v>43167</v>
      </c>
      <c r="I7355">
        <v>5360.73</v>
      </c>
      <c r="J7355">
        <f t="shared" si="1030"/>
        <v>4.7343532997092819E-3</v>
      </c>
      <c r="K7355">
        <f t="shared" si="1026"/>
        <v>4.6525532997092819E-3</v>
      </c>
      <c r="L7355">
        <v>1.7322746049884943E-2</v>
      </c>
      <c r="N7355" s="2">
        <v>43167</v>
      </c>
      <c r="O7355">
        <v>94.43</v>
      </c>
      <c r="Q7355" s="2">
        <v>43167</v>
      </c>
      <c r="R7355">
        <v>146565.29999999999</v>
      </c>
      <c r="S7355" s="8">
        <f t="shared" si="1031"/>
        <v>6.0728744939269053E-3</v>
      </c>
      <c r="T7355" s="9">
        <f t="shared" si="1027"/>
        <v>5.9910744939269053E-3</v>
      </c>
      <c r="U7355" s="3">
        <f>Sheet1!$B$17+Sheet1!$B$18*'Portfolio allocation'!K7355</f>
        <v>5.8253259411620087E-3</v>
      </c>
      <c r="V7355" s="13">
        <f t="shared" si="1032"/>
        <v>1.6574855276489664E-4</v>
      </c>
      <c r="W7355" s="13"/>
      <c r="X7355" s="2">
        <v>43167</v>
      </c>
      <c r="Y7355">
        <v>149.2063</v>
      </c>
      <c r="AA7355" s="2">
        <v>43167</v>
      </c>
      <c r="AB7355">
        <v>2532.9699999999998</v>
      </c>
      <c r="AC7355">
        <f t="shared" si="1033"/>
        <v>-1.3329749648448352E-2</v>
      </c>
      <c r="AD7355">
        <f t="shared" si="1028"/>
        <v>-1.3411349648448352E-2</v>
      </c>
      <c r="AE7355">
        <f>Sheet2!$B$17+Sheet2!$B$18*'Portfolio allocation'!K7355</f>
        <v>4.1905561028357831E-3</v>
      </c>
      <c r="AF7355">
        <f t="shared" si="1034"/>
        <v>-1.7601905751284133E-2</v>
      </c>
      <c r="AH7355" s="2">
        <v>43167</v>
      </c>
      <c r="AI7355">
        <v>2.8660000000000001</v>
      </c>
      <c r="AJ7355">
        <v>2.04</v>
      </c>
      <c r="AK7355">
        <v>1.23285</v>
      </c>
      <c r="AR7355" s="3"/>
    </row>
    <row r="7356" spans="1:44" hidden="1" outlineLevel="1" x14ac:dyDescent="0.2">
      <c r="A7356" s="2">
        <v>43168</v>
      </c>
      <c r="B7356">
        <v>14.64</v>
      </c>
      <c r="E7356" s="2">
        <v>43168</v>
      </c>
      <c r="F7356">
        <v>2786.57</v>
      </c>
      <c r="G7356">
        <f t="shared" si="1029"/>
        <v>1.7378795678667736E-2</v>
      </c>
      <c r="H7356" s="2">
        <v>43168</v>
      </c>
      <c r="I7356">
        <v>5454.03</v>
      </c>
      <c r="J7356">
        <f t="shared" si="1030"/>
        <v>1.7404346049884944E-2</v>
      </c>
      <c r="K7356">
        <f t="shared" si="1026"/>
        <v>1.7322746049884943E-2</v>
      </c>
      <c r="L7356">
        <v>-1.3519000735967954E-3</v>
      </c>
      <c r="N7356" s="2">
        <v>43168</v>
      </c>
      <c r="O7356">
        <v>96.54</v>
      </c>
      <c r="Q7356" s="2">
        <v>43168</v>
      </c>
      <c r="R7356">
        <v>149840.20000000001</v>
      </c>
      <c r="S7356" s="8">
        <f t="shared" si="1031"/>
        <v>2.2344306599174635E-2</v>
      </c>
      <c r="T7356" s="9">
        <f t="shared" si="1027"/>
        <v>2.2262706599174634E-2</v>
      </c>
      <c r="U7356" s="3">
        <f>Sheet1!$B$17+Sheet1!$B$18*'Portfolio allocation'!K7356</f>
        <v>2.0360892169549547E-2</v>
      </c>
      <c r="V7356" s="13">
        <f t="shared" si="1032"/>
        <v>1.9018144296250872E-3</v>
      </c>
      <c r="W7356" s="13"/>
      <c r="X7356" s="2">
        <v>43168</v>
      </c>
      <c r="Y7356">
        <v>152.16730000000001</v>
      </c>
      <c r="AA7356" s="2">
        <v>43168</v>
      </c>
      <c r="AB7356">
        <v>2583.2399999999998</v>
      </c>
      <c r="AC7356">
        <f t="shared" si="1033"/>
        <v>1.9846267425196462E-2</v>
      </c>
      <c r="AD7356">
        <f t="shared" si="1028"/>
        <v>1.9764987425196463E-2</v>
      </c>
      <c r="AE7356">
        <f>Sheet2!$B$17+Sheet2!$B$18*'Portfolio allocation'!K7356</f>
        <v>1.545721474214411E-2</v>
      </c>
      <c r="AF7356">
        <f t="shared" si="1034"/>
        <v>4.3077726830523522E-3</v>
      </c>
      <c r="AH7356" s="2">
        <v>43168</v>
      </c>
      <c r="AI7356">
        <v>2.8940000000000001</v>
      </c>
      <c r="AJ7356">
        <v>2.032</v>
      </c>
      <c r="AK7356">
        <v>1.2319500000000001</v>
      </c>
      <c r="AR7356" s="3"/>
    </row>
    <row r="7357" spans="1:44" hidden="1" outlineLevel="1" x14ac:dyDescent="0.2">
      <c r="A7357" s="2">
        <v>43171</v>
      </c>
      <c r="B7357">
        <v>15.78</v>
      </c>
      <c r="E7357" s="2">
        <v>43171</v>
      </c>
      <c r="F7357">
        <v>2783.02</v>
      </c>
      <c r="G7357">
        <f t="shared" si="1029"/>
        <v>-1.273967637633433E-3</v>
      </c>
      <c r="H7357" s="2">
        <v>43171</v>
      </c>
      <c r="I7357">
        <v>5447.1</v>
      </c>
      <c r="J7357">
        <f t="shared" si="1030"/>
        <v>-1.2706200735967954E-3</v>
      </c>
      <c r="K7357">
        <f t="shared" si="1026"/>
        <v>-1.3519000735967954E-3</v>
      </c>
      <c r="L7357">
        <v>-6.3872678371978721E-3</v>
      </c>
      <c r="N7357" s="2">
        <v>43171</v>
      </c>
      <c r="O7357">
        <v>96.77</v>
      </c>
      <c r="Q7357" s="2">
        <v>43171</v>
      </c>
      <c r="R7357">
        <v>150197.20000000001</v>
      </c>
      <c r="S7357" s="8">
        <f t="shared" si="1031"/>
        <v>2.3825381973596738E-3</v>
      </c>
      <c r="T7357" s="9">
        <f t="shared" si="1027"/>
        <v>2.3012581973596738E-3</v>
      </c>
      <c r="U7357" s="3">
        <f>Sheet1!$B$17+Sheet1!$B$18*'Portfolio allocation'!K7357</f>
        <v>-1.0631351417797186E-3</v>
      </c>
      <c r="V7357" s="13">
        <f t="shared" si="1032"/>
        <v>3.3643933391393922E-3</v>
      </c>
      <c r="W7357" s="13"/>
      <c r="X7357" s="2">
        <v>43171</v>
      </c>
      <c r="Y7357">
        <v>153.07470000000001</v>
      </c>
      <c r="AA7357" s="2">
        <v>43171</v>
      </c>
      <c r="AB7357">
        <v>2598.64</v>
      </c>
      <c r="AC7357">
        <f t="shared" si="1033"/>
        <v>5.9615057060127263E-3</v>
      </c>
      <c r="AD7357">
        <f t="shared" si="1028"/>
        <v>5.8803457060127261E-3</v>
      </c>
      <c r="AE7357">
        <f>Sheet2!$B$17+Sheet2!$B$18*'Portfolio allocation'!K7357</f>
        <v>-1.1487570241681478E-3</v>
      </c>
      <c r="AF7357">
        <f t="shared" si="1034"/>
        <v>7.0291027301808738E-3</v>
      </c>
      <c r="AH7357" s="2">
        <v>43171</v>
      </c>
      <c r="AI7357">
        <v>2.87</v>
      </c>
      <c r="AJ7357">
        <v>2.0289999999999999</v>
      </c>
      <c r="AK7357">
        <v>1.2318499999999999</v>
      </c>
      <c r="AR7357" s="3"/>
    </row>
    <row r="7358" spans="1:44" hidden="1" outlineLevel="1" x14ac:dyDescent="0.2">
      <c r="A7358" s="2">
        <v>43172</v>
      </c>
      <c r="B7358">
        <v>16.350000000000001</v>
      </c>
      <c r="E7358" s="2">
        <v>43172</v>
      </c>
      <c r="F7358">
        <v>2765.31</v>
      </c>
      <c r="G7358">
        <f t="shared" si="1029"/>
        <v>-6.3635906317597302E-3</v>
      </c>
      <c r="H7358" s="2">
        <v>43172</v>
      </c>
      <c r="I7358">
        <v>5412.75</v>
      </c>
      <c r="J7358">
        <f t="shared" si="1030"/>
        <v>-6.3061078371978718E-3</v>
      </c>
      <c r="K7358">
        <f t="shared" si="1026"/>
        <v>-6.3872678371978721E-3</v>
      </c>
      <c r="L7358">
        <v>-5.5276797044015282E-3</v>
      </c>
      <c r="N7358" s="2">
        <v>43172</v>
      </c>
      <c r="O7358">
        <v>94.41</v>
      </c>
      <c r="Q7358" s="2">
        <v>43172</v>
      </c>
      <c r="R7358">
        <v>146534.29999999999</v>
      </c>
      <c r="S7358" s="8">
        <f t="shared" si="1031"/>
        <v>-2.4387272199481891E-2</v>
      </c>
      <c r="T7358" s="9">
        <f t="shared" si="1027"/>
        <v>-2.4468432199481891E-2</v>
      </c>
      <c r="U7358" s="3">
        <f>Sheet1!$B$17+Sheet1!$B$18*'Portfolio allocation'!K7358</f>
        <v>-6.839836653372457E-3</v>
      </c>
      <c r="V7358" s="13">
        <f t="shared" si="1032"/>
        <v>-1.7628595546109432E-2</v>
      </c>
      <c r="W7358" s="13"/>
      <c r="X7358" s="2">
        <v>43172</v>
      </c>
      <c r="Y7358">
        <v>152.17679999999999</v>
      </c>
      <c r="AA7358" s="2">
        <v>43172</v>
      </c>
      <c r="AB7358">
        <v>2583.4</v>
      </c>
      <c r="AC7358">
        <f t="shared" si="1033"/>
        <v>-5.8646061016530693E-3</v>
      </c>
      <c r="AD7358">
        <f t="shared" si="1028"/>
        <v>-5.9458861016530697E-3</v>
      </c>
      <c r="AE7358">
        <f>Sheet2!$B$17+Sheet2!$B$18*'Portfolio allocation'!K7358</f>
        <v>-5.62633450341243E-3</v>
      </c>
      <c r="AF7358">
        <f t="shared" si="1034"/>
        <v>-3.195515982406397E-4</v>
      </c>
      <c r="AH7358" s="2">
        <v>43172</v>
      </c>
      <c r="AI7358">
        <v>2.8479999999999999</v>
      </c>
      <c r="AJ7358">
        <v>2.032</v>
      </c>
      <c r="AK7358">
        <v>1.2397</v>
      </c>
      <c r="AR7358" s="3"/>
    </row>
    <row r="7359" spans="1:44" hidden="1" outlineLevel="1" x14ac:dyDescent="0.2">
      <c r="A7359" s="2">
        <v>43173</v>
      </c>
      <c r="B7359">
        <v>17.23</v>
      </c>
      <c r="E7359" s="2">
        <v>43173</v>
      </c>
      <c r="F7359">
        <v>2749.48</v>
      </c>
      <c r="G7359">
        <f t="shared" si="1029"/>
        <v>-5.7244938180529559E-3</v>
      </c>
      <c r="H7359" s="2">
        <v>43173</v>
      </c>
      <c r="I7359">
        <v>5383.27</v>
      </c>
      <c r="J7359">
        <f t="shared" si="1030"/>
        <v>-5.4463997044015278E-3</v>
      </c>
      <c r="K7359">
        <f t="shared" si="1026"/>
        <v>-5.5276797044015282E-3</v>
      </c>
      <c r="L7359">
        <v>-8.0223151348527376E-4</v>
      </c>
      <c r="N7359" s="2">
        <v>43173</v>
      </c>
      <c r="O7359">
        <v>93.85</v>
      </c>
      <c r="Q7359" s="2">
        <v>43173</v>
      </c>
      <c r="R7359">
        <v>145665.1</v>
      </c>
      <c r="S7359" s="8">
        <f t="shared" si="1031"/>
        <v>-5.9317170109659534E-3</v>
      </c>
      <c r="T7359" s="9">
        <f t="shared" si="1027"/>
        <v>-6.0129970109659538E-3</v>
      </c>
      <c r="U7359" s="3">
        <f>Sheet1!$B$17+Sheet1!$B$18*'Portfolio allocation'!K7359</f>
        <v>-5.8536953625681776E-3</v>
      </c>
      <c r="V7359" s="13">
        <f t="shared" si="1032"/>
        <v>-1.5930164839777616E-4</v>
      </c>
      <c r="W7359" s="13"/>
      <c r="X7359" s="2">
        <v>43173</v>
      </c>
      <c r="Y7359">
        <v>151.03059999999999</v>
      </c>
      <c r="AA7359" s="2">
        <v>43173</v>
      </c>
      <c r="AB7359">
        <v>2563.94</v>
      </c>
      <c r="AC7359">
        <f t="shared" si="1033"/>
        <v>-7.5327088333204673E-3</v>
      </c>
      <c r="AD7359">
        <f t="shared" si="1028"/>
        <v>-7.6141888333204674E-3</v>
      </c>
      <c r="AE7359">
        <f>Sheet2!$B$17+Sheet2!$B$18*'Portfolio allocation'!K7359</f>
        <v>-4.8619668056532487E-3</v>
      </c>
      <c r="AF7359">
        <f t="shared" si="1034"/>
        <v>-2.7522220276672187E-3</v>
      </c>
      <c r="AH7359" s="2">
        <v>43173</v>
      </c>
      <c r="AI7359">
        <v>2.8170000000000002</v>
      </c>
      <c r="AJ7359">
        <v>2.0369999999999999</v>
      </c>
      <c r="AK7359">
        <v>1.2359500000000001</v>
      </c>
      <c r="AR7359" s="3"/>
    </row>
    <row r="7360" spans="1:44" hidden="1" outlineLevel="1" x14ac:dyDescent="0.2">
      <c r="A7360" s="2">
        <v>43174</v>
      </c>
      <c r="B7360">
        <v>16.59</v>
      </c>
      <c r="E7360" s="2">
        <v>43174</v>
      </c>
      <c r="F7360">
        <v>2747.33</v>
      </c>
      <c r="G7360">
        <f t="shared" si="1029"/>
        <v>-7.8196604448843576E-4</v>
      </c>
      <c r="H7360" s="2">
        <v>43174</v>
      </c>
      <c r="I7360">
        <v>5379.39</v>
      </c>
      <c r="J7360">
        <f t="shared" si="1030"/>
        <v>-7.2075151348527378E-4</v>
      </c>
      <c r="K7360">
        <f t="shared" si="1026"/>
        <v>-8.0223151348527376E-4</v>
      </c>
      <c r="L7360">
        <v>1.6559152881645879E-3</v>
      </c>
      <c r="N7360" s="2">
        <v>43174</v>
      </c>
      <c r="O7360">
        <v>94.18</v>
      </c>
      <c r="Q7360" s="2">
        <v>43174</v>
      </c>
      <c r="R7360">
        <v>146177.29999999999</v>
      </c>
      <c r="S7360" s="8">
        <f t="shared" si="1031"/>
        <v>3.5162849577556887E-3</v>
      </c>
      <c r="T7360" s="9">
        <f t="shared" si="1027"/>
        <v>3.4348049577556886E-3</v>
      </c>
      <c r="U7360" s="3">
        <f>Sheet1!$B$17+Sheet1!$B$18*'Portfolio allocation'!K7360</f>
        <v>-4.3254143916594671E-4</v>
      </c>
      <c r="V7360" s="13">
        <f t="shared" si="1032"/>
        <v>3.8673463969216351E-3</v>
      </c>
      <c r="W7360" s="13"/>
      <c r="X7360" s="2">
        <v>43174</v>
      </c>
      <c r="Y7360">
        <v>152.4538</v>
      </c>
      <c r="AA7360" s="2">
        <v>43174</v>
      </c>
      <c r="AB7360">
        <v>2588.1</v>
      </c>
      <c r="AC7360">
        <f t="shared" si="1033"/>
        <v>9.4229974180362053E-3</v>
      </c>
      <c r="AD7360">
        <f t="shared" si="1028"/>
        <v>9.340797418036206E-3</v>
      </c>
      <c r="AE7360">
        <f>Sheet2!$B$17+Sheet2!$B$18*'Portfolio allocation'!K7360</f>
        <v>-6.5997771720371456E-4</v>
      </c>
      <c r="AF7360">
        <f t="shared" si="1034"/>
        <v>1.000077513523992E-2</v>
      </c>
      <c r="AH7360" s="2">
        <v>43174</v>
      </c>
      <c r="AI7360">
        <v>2.8239999999999998</v>
      </c>
      <c r="AJ7360">
        <v>2.0550000000000002</v>
      </c>
      <c r="AK7360">
        <v>1.2320500000000001</v>
      </c>
      <c r="AR7360" s="3"/>
    </row>
    <row r="7361" spans="1:44" hidden="1" outlineLevel="1" x14ac:dyDescent="0.2">
      <c r="A7361" s="2">
        <v>43175</v>
      </c>
      <c r="B7361">
        <v>15.8</v>
      </c>
      <c r="E7361" s="2">
        <v>43175</v>
      </c>
      <c r="F7361">
        <v>2752.01</v>
      </c>
      <c r="G7361">
        <f t="shared" si="1029"/>
        <v>1.7034720983646334E-3</v>
      </c>
      <c r="H7361" s="2">
        <v>43175</v>
      </c>
      <c r="I7361">
        <v>5388.74</v>
      </c>
      <c r="J7361">
        <f t="shared" si="1030"/>
        <v>1.7381152881645878E-3</v>
      </c>
      <c r="K7361">
        <f t="shared" si="1026"/>
        <v>1.6559152881645879E-3</v>
      </c>
      <c r="L7361">
        <v>-1.4280524236834641E-2</v>
      </c>
      <c r="N7361" s="2">
        <v>43175</v>
      </c>
      <c r="O7361">
        <v>94.6</v>
      </c>
      <c r="Q7361" s="2">
        <v>43175</v>
      </c>
      <c r="R7361">
        <v>146829.1</v>
      </c>
      <c r="S7361" s="8">
        <f t="shared" si="1031"/>
        <v>4.4589686633973447E-3</v>
      </c>
      <c r="T7361" s="9">
        <f t="shared" si="1027"/>
        <v>4.3767686633973445E-3</v>
      </c>
      <c r="U7361" s="3">
        <f>Sheet1!$B$17+Sheet1!$B$18*'Portfolio allocation'!K7361</f>
        <v>2.3875068694113001E-3</v>
      </c>
      <c r="V7361" s="13">
        <f t="shared" si="1032"/>
        <v>1.9892617939860444E-3</v>
      </c>
      <c r="W7361" s="13"/>
      <c r="X7361" s="2">
        <v>43175</v>
      </c>
      <c r="Y7361">
        <v>153.07470000000001</v>
      </c>
      <c r="AA7361" s="2">
        <v>43175</v>
      </c>
      <c r="AB7361">
        <v>2598.64</v>
      </c>
      <c r="AC7361">
        <f t="shared" si="1033"/>
        <v>4.072485607202081E-3</v>
      </c>
      <c r="AD7361">
        <f t="shared" si="1028"/>
        <v>3.9900856072020811E-3</v>
      </c>
      <c r="AE7361">
        <f>Sheet2!$B$17+Sheet2!$B$18*'Portfolio allocation'!K7361</f>
        <v>1.5258691318201551E-3</v>
      </c>
      <c r="AF7361">
        <f t="shared" si="1034"/>
        <v>2.4642164753819261E-3</v>
      </c>
      <c r="AH7361" s="2">
        <v>43175</v>
      </c>
      <c r="AI7361">
        <v>2.8479999999999999</v>
      </c>
      <c r="AJ7361">
        <v>2.06</v>
      </c>
      <c r="AK7361">
        <v>1.228</v>
      </c>
      <c r="AR7361" s="3"/>
    </row>
    <row r="7362" spans="1:44" hidden="1" outlineLevel="1" x14ac:dyDescent="0.2">
      <c r="A7362" s="2">
        <v>43178</v>
      </c>
      <c r="B7362">
        <v>19.02</v>
      </c>
      <c r="E7362" s="2">
        <v>43178</v>
      </c>
      <c r="F7362">
        <v>2712.92</v>
      </c>
      <c r="G7362">
        <f t="shared" si="1029"/>
        <v>-1.4204163502312905E-2</v>
      </c>
      <c r="H7362" s="2">
        <v>43178</v>
      </c>
      <c r="I7362">
        <v>5312.23</v>
      </c>
      <c r="J7362">
        <f t="shared" si="1030"/>
        <v>-1.4198124236834642E-2</v>
      </c>
      <c r="K7362">
        <f t="shared" si="1026"/>
        <v>-1.4280524236834641E-2</v>
      </c>
      <c r="L7362">
        <v>1.4175915452456582E-3</v>
      </c>
      <c r="N7362" s="2">
        <v>43178</v>
      </c>
      <c r="O7362">
        <v>92.89</v>
      </c>
      <c r="Q7362" s="2">
        <v>43178</v>
      </c>
      <c r="R7362">
        <v>144175</v>
      </c>
      <c r="S7362" s="8">
        <f t="shared" si="1031"/>
        <v>-1.807611706398804E-2</v>
      </c>
      <c r="T7362" s="9">
        <f t="shared" si="1027"/>
        <v>-1.815851706398804E-2</v>
      </c>
      <c r="U7362" s="3">
        <f>Sheet1!$B$17+Sheet1!$B$18*'Portfolio allocation'!K7362</f>
        <v>-1.5895180436755182E-2</v>
      </c>
      <c r="V7362" s="13">
        <f t="shared" si="1032"/>
        <v>-2.2633366272328571E-3</v>
      </c>
      <c r="W7362" s="13"/>
      <c r="X7362" s="2">
        <v>43178</v>
      </c>
      <c r="Y7362">
        <v>150.29509999999999</v>
      </c>
      <c r="AA7362" s="2">
        <v>43178</v>
      </c>
      <c r="AB7362">
        <v>2551.46</v>
      </c>
      <c r="AC7362">
        <f t="shared" si="1033"/>
        <v>-1.8155650648031263E-2</v>
      </c>
      <c r="AD7362">
        <f t="shared" si="1028"/>
        <v>-1.8238370648031264E-2</v>
      </c>
      <c r="AE7362">
        <f>Sheet2!$B$17+Sheet2!$B$18*'Portfolio allocation'!K7362</f>
        <v>-1.2645219469153018E-2</v>
      </c>
      <c r="AF7362">
        <f t="shared" si="1034"/>
        <v>-5.5931511788782466E-3</v>
      </c>
      <c r="AH7362" s="2">
        <v>43178</v>
      </c>
      <c r="AI7362">
        <v>2.8450000000000002</v>
      </c>
      <c r="AJ7362">
        <v>2.0680000000000001</v>
      </c>
      <c r="AK7362">
        <v>1.2330000000000001</v>
      </c>
      <c r="AR7362" s="3"/>
    </row>
    <row r="7363" spans="1:44" hidden="1" outlineLevel="1" x14ac:dyDescent="0.2">
      <c r="A7363" s="2">
        <v>43179</v>
      </c>
      <c r="B7363">
        <v>18.2</v>
      </c>
      <c r="E7363" s="2">
        <v>43179</v>
      </c>
      <c r="F7363">
        <v>2716.94</v>
      </c>
      <c r="G7363">
        <f t="shared" si="1029"/>
        <v>1.4817982100467919E-3</v>
      </c>
      <c r="H7363" s="2">
        <v>43179</v>
      </c>
      <c r="I7363">
        <v>5320.2</v>
      </c>
      <c r="J7363">
        <f t="shared" si="1030"/>
        <v>1.5003115452456584E-3</v>
      </c>
      <c r="K7363">
        <f t="shared" si="1026"/>
        <v>1.4175915452456582E-3</v>
      </c>
      <c r="L7363">
        <v>-1.8194968129017415E-3</v>
      </c>
      <c r="N7363" s="2">
        <v>43179</v>
      </c>
      <c r="O7363">
        <v>93.13</v>
      </c>
      <c r="Q7363" s="2">
        <v>43179</v>
      </c>
      <c r="R7363">
        <v>144547.6</v>
      </c>
      <c r="S7363" s="8">
        <f t="shared" si="1031"/>
        <v>2.5843592855905317E-3</v>
      </c>
      <c r="T7363" s="9">
        <f t="shared" si="1027"/>
        <v>2.5016392855905316E-3</v>
      </c>
      <c r="U7363" s="3">
        <f>Sheet1!$B$17+Sheet1!$B$18*'Portfolio allocation'!K7363</f>
        <v>2.1140958316078476E-3</v>
      </c>
      <c r="V7363" s="13">
        <f t="shared" si="1032"/>
        <v>3.8754345398268409E-4</v>
      </c>
      <c r="W7363" s="13"/>
      <c r="X7363" s="2">
        <v>43179</v>
      </c>
      <c r="Y7363">
        <v>149.19669999999999</v>
      </c>
      <c r="AA7363" s="2">
        <v>43179</v>
      </c>
      <c r="AB7363">
        <v>2532.81</v>
      </c>
      <c r="AC7363">
        <f t="shared" si="1033"/>
        <v>-7.3095404199948755E-3</v>
      </c>
      <c r="AD7363">
        <f t="shared" si="1028"/>
        <v>-7.3922604199948751E-3</v>
      </c>
      <c r="AE7363">
        <f>Sheet2!$B$17+Sheet2!$B$18*'Portfolio allocation'!K7363</f>
        <v>1.313945579428055E-3</v>
      </c>
      <c r="AF7363">
        <f t="shared" si="1034"/>
        <v>-8.7062059994229297E-3</v>
      </c>
      <c r="AH7363" s="2">
        <v>43179</v>
      </c>
      <c r="AI7363">
        <v>2.8809999999999998</v>
      </c>
      <c r="AJ7363">
        <v>2.0680000000000001</v>
      </c>
      <c r="AK7363">
        <v>1.22715</v>
      </c>
      <c r="AR7363" s="3"/>
    </row>
    <row r="7364" spans="1:44" hidden="1" outlineLevel="1" x14ac:dyDescent="0.2">
      <c r="A7364" s="2">
        <v>43180</v>
      </c>
      <c r="B7364">
        <v>17.86</v>
      </c>
      <c r="E7364" s="2">
        <v>43180</v>
      </c>
      <c r="F7364">
        <v>2711.93</v>
      </c>
      <c r="G7364">
        <f t="shared" si="1029"/>
        <v>-1.8439862492363179E-3</v>
      </c>
      <c r="H7364" s="2">
        <v>43180</v>
      </c>
      <c r="I7364">
        <v>5310.96</v>
      </c>
      <c r="J7364">
        <f t="shared" si="1030"/>
        <v>-1.7367768129017414E-3</v>
      </c>
      <c r="K7364">
        <f t="shared" ref="K7364:K7427" si="1035">J7364-(AJ7363/25000)</f>
        <v>-1.8194968129017415E-3</v>
      </c>
      <c r="L7364">
        <v>-2.520736105743588E-2</v>
      </c>
      <c r="N7364" s="2">
        <v>43180</v>
      </c>
      <c r="O7364">
        <v>92.48</v>
      </c>
      <c r="Q7364" s="2">
        <v>43180</v>
      </c>
      <c r="R7364">
        <v>143538.6</v>
      </c>
      <c r="S7364" s="8">
        <f t="shared" si="1031"/>
        <v>-6.9803995362081039E-3</v>
      </c>
      <c r="T7364" s="9">
        <f t="shared" ref="T7364:T7427" si="1036">S7364-(AJ7363/100/250)</f>
        <v>-7.0631195362081036E-3</v>
      </c>
      <c r="U7364" s="3">
        <f>Sheet1!$B$17+Sheet1!$B$18*'Portfolio allocation'!K7364</f>
        <v>-1.5995739715876449E-3</v>
      </c>
      <c r="V7364" s="13">
        <f t="shared" si="1032"/>
        <v>-5.4635455646204582E-3</v>
      </c>
      <c r="W7364" s="13"/>
      <c r="X7364" s="2">
        <v>43180</v>
      </c>
      <c r="Y7364">
        <v>149.66470000000001</v>
      </c>
      <c r="AA7364" s="2">
        <v>43180</v>
      </c>
      <c r="AB7364">
        <v>2540.7600000000002</v>
      </c>
      <c r="AC7364">
        <f t="shared" si="1033"/>
        <v>3.1388063060395766E-3</v>
      </c>
      <c r="AD7364">
        <f t="shared" ref="AD7364:AD7427" si="1037">AC7364-AJ7364/25000</f>
        <v>3.0568463060395767E-3</v>
      </c>
      <c r="AE7364">
        <f>Sheet2!$B$17+Sheet2!$B$18*'Portfolio allocation'!K7364</f>
        <v>-1.5645559742298531E-3</v>
      </c>
      <c r="AF7364">
        <f t="shared" si="1034"/>
        <v>4.6214022802694293E-3</v>
      </c>
      <c r="AH7364" s="2">
        <v>43180</v>
      </c>
      <c r="AI7364">
        <v>2.907</v>
      </c>
      <c r="AJ7364">
        <v>2.0489999999999999</v>
      </c>
      <c r="AK7364">
        <v>1.22675</v>
      </c>
      <c r="AR7364" s="3"/>
    </row>
    <row r="7365" spans="1:44" hidden="1" outlineLevel="1" x14ac:dyDescent="0.2">
      <c r="A7365" s="2">
        <v>43181</v>
      </c>
      <c r="B7365">
        <v>23.34</v>
      </c>
      <c r="E7365" s="2">
        <v>43181</v>
      </c>
      <c r="F7365">
        <v>2643.69</v>
      </c>
      <c r="G7365">
        <f t="shared" ref="G7365:G7428" si="1038">(F7365/F7364)-1</f>
        <v>-2.5162891372564888E-2</v>
      </c>
      <c r="H7365" s="2">
        <v>43181</v>
      </c>
      <c r="I7365">
        <v>5177.5200000000004</v>
      </c>
      <c r="J7365">
        <f t="shared" ref="J7365:J7428" si="1039">(I7365/I7364)-1</f>
        <v>-2.5125401057435881E-2</v>
      </c>
      <c r="K7365">
        <f t="shared" si="1035"/>
        <v>-2.520736105743588E-2</v>
      </c>
      <c r="L7365">
        <v>-2.1035607497643848E-2</v>
      </c>
      <c r="N7365" s="2">
        <v>43181</v>
      </c>
      <c r="O7365">
        <v>89.79</v>
      </c>
      <c r="Q7365" s="2">
        <v>43181</v>
      </c>
      <c r="R7365">
        <v>139363.5</v>
      </c>
      <c r="S7365" s="8">
        <f t="shared" ref="S7365:S7428" si="1040">R7365/R7364-1</f>
        <v>-2.9086949433810849E-2</v>
      </c>
      <c r="T7365" s="9">
        <f t="shared" si="1036"/>
        <v>-2.9168909433810848E-2</v>
      </c>
      <c r="U7365" s="3">
        <f>Sheet1!$B$17+Sheet1!$B$18*'Portfolio allocation'!K7365</f>
        <v>-2.8430724560220139E-2</v>
      </c>
      <c r="V7365" s="13">
        <f t="shared" ref="V7365:V7428" si="1041">T7365-U7365</f>
        <v>-7.3818487359070956E-4</v>
      </c>
      <c r="W7365" s="13"/>
      <c r="X7365" s="2">
        <v>43181</v>
      </c>
      <c r="Y7365">
        <v>145.27099999999999</v>
      </c>
      <c r="AA7365" s="2">
        <v>43181</v>
      </c>
      <c r="AB7365">
        <v>2466.17</v>
      </c>
      <c r="AC7365">
        <f t="shared" ref="AC7365:AC7428" si="1042">AB7365/AB7364-1</f>
        <v>-2.9357357641020876E-2</v>
      </c>
      <c r="AD7365">
        <f t="shared" si="1037"/>
        <v>-2.9438917641020877E-2</v>
      </c>
      <c r="AE7365">
        <f>Sheet2!$B$17+Sheet2!$B$18*'Portfolio allocation'!K7365</f>
        <v>-2.2361641538851406E-2</v>
      </c>
      <c r="AF7365">
        <f t="shared" ref="AF7365:AF7428" si="1043">AD7365-AE7365</f>
        <v>-7.0772761021694712E-3</v>
      </c>
      <c r="AH7365" s="2">
        <v>43181</v>
      </c>
      <c r="AI7365">
        <v>2.8319999999999999</v>
      </c>
      <c r="AJ7365">
        <v>2.0390000000000001</v>
      </c>
      <c r="AK7365">
        <v>1.23085</v>
      </c>
      <c r="AR7365" s="3"/>
    </row>
    <row r="7366" spans="1:44" hidden="1" outlineLevel="1" x14ac:dyDescent="0.2">
      <c r="A7366" s="2">
        <v>43182</v>
      </c>
      <c r="B7366">
        <v>24.87</v>
      </c>
      <c r="E7366" s="2">
        <v>43182</v>
      </c>
      <c r="F7366">
        <v>2588.2600000000002</v>
      </c>
      <c r="G7366">
        <f t="shared" si="1038"/>
        <v>-2.0966906104724736E-2</v>
      </c>
      <c r="H7366" s="2">
        <v>43182</v>
      </c>
      <c r="I7366">
        <v>5069.03</v>
      </c>
      <c r="J7366">
        <f t="shared" si="1039"/>
        <v>-2.0954047497643846E-2</v>
      </c>
      <c r="K7366">
        <f t="shared" si="1035"/>
        <v>-2.1035607497643848E-2</v>
      </c>
      <c r="L7366">
        <v>2.7076269498503718E-2</v>
      </c>
      <c r="N7366" s="2">
        <v>43182</v>
      </c>
      <c r="O7366">
        <v>87.18</v>
      </c>
      <c r="Q7366" s="2">
        <v>43182</v>
      </c>
      <c r="R7366">
        <v>135312.5</v>
      </c>
      <c r="S7366" s="8">
        <f t="shared" si="1040"/>
        <v>-2.9067869277106251E-2</v>
      </c>
      <c r="T7366" s="9">
        <f t="shared" si="1036"/>
        <v>-2.9149429277106252E-2</v>
      </c>
      <c r="U7366" s="3">
        <f>Sheet1!$B$17+Sheet1!$B$18*'Portfolio allocation'!K7366</f>
        <v>-2.364478315013166E-2</v>
      </c>
      <c r="V7366" s="13">
        <f t="shared" si="1041"/>
        <v>-5.5046461269745925E-3</v>
      </c>
      <c r="W7366" s="13"/>
      <c r="X7366" s="2">
        <v>43182</v>
      </c>
      <c r="Y7366">
        <v>142.21440000000001</v>
      </c>
      <c r="AA7366" s="2">
        <v>43182</v>
      </c>
      <c r="AB7366">
        <v>2414.2800000000002</v>
      </c>
      <c r="AC7366">
        <f t="shared" si="1042"/>
        <v>-2.1040723064508882E-2</v>
      </c>
      <c r="AD7366">
        <f t="shared" si="1037"/>
        <v>-2.1121523064508881E-2</v>
      </c>
      <c r="AE7366">
        <f>Sheet2!$B$17+Sheet2!$B$18*'Portfolio allocation'!K7366</f>
        <v>-1.8652011842425157E-2</v>
      </c>
      <c r="AF7366">
        <f t="shared" si="1043"/>
        <v>-2.4695112220837236E-3</v>
      </c>
      <c r="AH7366" s="2">
        <v>43182</v>
      </c>
      <c r="AI7366">
        <v>2.8260000000000001</v>
      </c>
      <c r="AJ7366">
        <v>2.02</v>
      </c>
      <c r="AK7366">
        <v>1.236</v>
      </c>
      <c r="AR7366" s="3"/>
    </row>
    <row r="7367" spans="1:44" hidden="1" outlineLevel="1" x14ac:dyDescent="0.2">
      <c r="A7367" s="2">
        <v>43185</v>
      </c>
      <c r="B7367">
        <v>21.03</v>
      </c>
      <c r="E7367" s="2">
        <v>43185</v>
      </c>
      <c r="F7367">
        <v>2658.55</v>
      </c>
      <c r="G7367">
        <f t="shared" si="1038"/>
        <v>2.7157240771792601E-2</v>
      </c>
      <c r="H7367" s="2">
        <v>43185</v>
      </c>
      <c r="I7367">
        <v>5206.6899999999996</v>
      </c>
      <c r="J7367">
        <f t="shared" si="1039"/>
        <v>2.7157069498503716E-2</v>
      </c>
      <c r="K7367">
        <f t="shared" si="1035"/>
        <v>2.7076269498503718E-2</v>
      </c>
      <c r="L7367">
        <v>-1.7355250270478854E-2</v>
      </c>
      <c r="N7367" s="2">
        <v>43185</v>
      </c>
      <c r="O7367">
        <v>93.78</v>
      </c>
      <c r="Q7367" s="2">
        <v>43185</v>
      </c>
      <c r="R7367">
        <v>145556.4</v>
      </c>
      <c r="S7367" s="8">
        <f t="shared" si="1040"/>
        <v>7.5705496535796835E-2</v>
      </c>
      <c r="T7367" s="9">
        <f t="shared" si="1036"/>
        <v>7.5624696535796829E-2</v>
      </c>
      <c r="U7367" s="3">
        <f>Sheet1!$B$17+Sheet1!$B$18*'Portfolio allocation'!K7367</f>
        <v>3.155038145696102E-2</v>
      </c>
      <c r="V7367" s="13">
        <f t="shared" si="1041"/>
        <v>4.4074315078835809E-2</v>
      </c>
      <c r="W7367" s="13"/>
      <c r="X7367" s="2">
        <v>43185</v>
      </c>
      <c r="Y7367">
        <v>146.49359999999999</v>
      </c>
      <c r="AA7367" s="2">
        <v>43185</v>
      </c>
      <c r="AB7367">
        <v>2486.92</v>
      </c>
      <c r="AC7367">
        <f t="shared" si="1042"/>
        <v>3.0087645177858446E-2</v>
      </c>
      <c r="AD7367">
        <f t="shared" si="1037"/>
        <v>3.0006325177858447E-2</v>
      </c>
      <c r="AE7367">
        <f>Sheet2!$B$17+Sheet2!$B$18*'Portfolio allocation'!K7367</f>
        <v>2.4130296627544276E-2</v>
      </c>
      <c r="AF7367">
        <f t="shared" si="1043"/>
        <v>5.8760285503141711E-3</v>
      </c>
      <c r="AH7367" s="2">
        <v>43185</v>
      </c>
      <c r="AI7367">
        <v>2.8410000000000002</v>
      </c>
      <c r="AJ7367">
        <v>2.0329999999999999</v>
      </c>
      <c r="AK7367">
        <v>1.2442</v>
      </c>
      <c r="AR7367" s="3"/>
    </row>
    <row r="7368" spans="1:44" hidden="1" outlineLevel="1" x14ac:dyDescent="0.2">
      <c r="A7368" s="2">
        <v>43186</v>
      </c>
      <c r="B7368">
        <v>22.5</v>
      </c>
      <c r="E7368" s="2">
        <v>43186</v>
      </c>
      <c r="F7368">
        <v>2612.62</v>
      </c>
      <c r="G7368">
        <f t="shared" si="1038"/>
        <v>-1.7276334844182117E-2</v>
      </c>
      <c r="H7368" s="2">
        <v>43186</v>
      </c>
      <c r="I7368">
        <v>5116.75</v>
      </c>
      <c r="J7368">
        <f t="shared" si="1039"/>
        <v>-1.7273930270478854E-2</v>
      </c>
      <c r="K7368">
        <f t="shared" si="1035"/>
        <v>-1.7355250270478854E-2</v>
      </c>
      <c r="L7368">
        <v>-2.8291579830948587E-3</v>
      </c>
      <c r="N7368" s="2">
        <v>43186</v>
      </c>
      <c r="O7368">
        <v>89.47</v>
      </c>
      <c r="Q7368" s="2">
        <v>43186</v>
      </c>
      <c r="R7368">
        <v>138866.79999999999</v>
      </c>
      <c r="S7368" s="8">
        <f t="shared" si="1040"/>
        <v>-4.5958817338158986E-2</v>
      </c>
      <c r="T7368" s="9">
        <f t="shared" si="1036"/>
        <v>-4.6040137338158989E-2</v>
      </c>
      <c r="U7368" s="3">
        <f>Sheet1!$B$17+Sheet1!$B$18*'Portfolio allocation'!K7368</f>
        <v>-1.9422584066472112E-2</v>
      </c>
      <c r="V7368" s="13">
        <f t="shared" si="1041"/>
        <v>-2.6617553271686877E-2</v>
      </c>
      <c r="W7368" s="13"/>
      <c r="X7368" s="2">
        <v>43186</v>
      </c>
      <c r="Y7368">
        <v>145.09899999999999</v>
      </c>
      <c r="AA7368" s="2">
        <v>43186</v>
      </c>
      <c r="AB7368">
        <v>2463.25</v>
      </c>
      <c r="AC7368">
        <f t="shared" si="1042"/>
        <v>-9.5177971145030682E-3</v>
      </c>
      <c r="AD7368">
        <f t="shared" si="1037"/>
        <v>-9.5991171145030675E-3</v>
      </c>
      <c r="AE7368">
        <f>Sheet2!$B$17+Sheet2!$B$18*'Portfolio allocation'!K7368</f>
        <v>-1.537934430162516E-2</v>
      </c>
      <c r="AF7368">
        <f t="shared" si="1043"/>
        <v>5.7802271871220928E-3</v>
      </c>
      <c r="AH7368" s="2">
        <v>43186</v>
      </c>
      <c r="AI7368">
        <v>2.7879999999999998</v>
      </c>
      <c r="AJ7368">
        <v>2.0329999999999999</v>
      </c>
      <c r="AK7368">
        <v>1.2395</v>
      </c>
      <c r="AR7368" s="3"/>
    </row>
    <row r="7369" spans="1:44" hidden="1" outlineLevel="1" x14ac:dyDescent="0.2">
      <c r="A7369" s="2">
        <v>43187</v>
      </c>
      <c r="B7369">
        <v>22.87</v>
      </c>
      <c r="E7369" s="2">
        <v>43187</v>
      </c>
      <c r="F7369">
        <v>2605</v>
      </c>
      <c r="G7369">
        <f t="shared" si="1038"/>
        <v>-2.9166124426820428E-3</v>
      </c>
      <c r="H7369" s="2">
        <v>43187</v>
      </c>
      <c r="I7369">
        <v>5102.6899999999996</v>
      </c>
      <c r="J7369">
        <f t="shared" si="1039"/>
        <v>-2.7478379830948585E-3</v>
      </c>
      <c r="K7369">
        <f t="shared" si="1035"/>
        <v>-2.8291579830948587E-3</v>
      </c>
      <c r="L7369">
        <v>1.3731802021365222E-2</v>
      </c>
      <c r="N7369" s="2">
        <v>43187</v>
      </c>
      <c r="O7369">
        <v>89.39</v>
      </c>
      <c r="Q7369" s="2">
        <v>43187</v>
      </c>
      <c r="R7369">
        <v>138742.70000000001</v>
      </c>
      <c r="S7369" s="8">
        <f t="shared" si="1040"/>
        <v>-8.9366212802466372E-4</v>
      </c>
      <c r="T7369" s="9">
        <f t="shared" si="1036"/>
        <v>-9.7498212802466368E-4</v>
      </c>
      <c r="U7369" s="3">
        <f>Sheet1!$B$17+Sheet1!$B$18*'Portfolio allocation'!K7369</f>
        <v>-2.7578828542500536E-3</v>
      </c>
      <c r="V7369" s="13">
        <f t="shared" si="1041"/>
        <v>1.78290072622539E-3</v>
      </c>
      <c r="W7369" s="13"/>
      <c r="X7369" s="2">
        <v>43187</v>
      </c>
      <c r="Y7369">
        <v>145.68170000000001</v>
      </c>
      <c r="AA7369" s="2">
        <v>43187</v>
      </c>
      <c r="AB7369">
        <v>2473.14</v>
      </c>
      <c r="AC7369">
        <f t="shared" si="1042"/>
        <v>4.0150208058458148E-3</v>
      </c>
      <c r="AD7369">
        <f t="shared" si="1037"/>
        <v>3.9305808058458149E-3</v>
      </c>
      <c r="AE7369">
        <f>Sheet2!$B$17+Sheet2!$B$18*'Portfolio allocation'!K7369</f>
        <v>-2.4623724455517062E-3</v>
      </c>
      <c r="AF7369">
        <f t="shared" si="1043"/>
        <v>6.3929532513975207E-3</v>
      </c>
      <c r="AH7369" s="2">
        <v>43187</v>
      </c>
      <c r="AI7369">
        <v>2.7749999999999999</v>
      </c>
      <c r="AJ7369">
        <v>2.1110000000000002</v>
      </c>
      <c r="AK7369">
        <v>1.2351000000000001</v>
      </c>
      <c r="AR7369" s="3"/>
    </row>
    <row r="7370" spans="1:44" hidden="1" outlineLevel="1" x14ac:dyDescent="0.2">
      <c r="A7370" s="2">
        <v>43188</v>
      </c>
      <c r="B7370">
        <v>19.97</v>
      </c>
      <c r="E7370" s="2">
        <v>43188</v>
      </c>
      <c r="F7370">
        <v>2640.87</v>
      </c>
      <c r="G7370">
        <f t="shared" si="1038"/>
        <v>1.376967370441462E-2</v>
      </c>
      <c r="H7370" s="2">
        <v>43188</v>
      </c>
      <c r="I7370">
        <v>5173.1899999999996</v>
      </c>
      <c r="J7370">
        <f t="shared" si="1039"/>
        <v>1.3816242021365222E-2</v>
      </c>
      <c r="K7370">
        <f t="shared" si="1035"/>
        <v>1.3731802021365222E-2</v>
      </c>
      <c r="L7370">
        <v>-8.3599999999999999E-5</v>
      </c>
      <c r="N7370" s="2">
        <v>43188</v>
      </c>
      <c r="O7370">
        <v>91.27</v>
      </c>
      <c r="Q7370" s="2">
        <v>43188</v>
      </c>
      <c r="R7370">
        <v>141660.6</v>
      </c>
      <c r="S7370" s="8">
        <f t="shared" si="1040"/>
        <v>2.1031016406628966E-2</v>
      </c>
      <c r="T7370" s="9">
        <f t="shared" si="1036"/>
        <v>2.0946576406628965E-2</v>
      </c>
      <c r="U7370" s="3">
        <f>Sheet1!$B$17+Sheet1!$B$18*'Portfolio allocation'!K7370</f>
        <v>1.6241270173407655E-2</v>
      </c>
      <c r="V7370" s="13">
        <f t="shared" si="1041"/>
        <v>4.7053062332213097E-3</v>
      </c>
      <c r="W7370" s="13"/>
      <c r="X7370" s="2">
        <v>43188</v>
      </c>
      <c r="Y7370">
        <v>146.55090000000001</v>
      </c>
      <c r="AA7370" s="2">
        <v>43188</v>
      </c>
      <c r="AB7370">
        <v>2487.89</v>
      </c>
      <c r="AC7370">
        <f t="shared" si="1042"/>
        <v>5.9640780546188488E-3</v>
      </c>
      <c r="AD7370">
        <f t="shared" si="1037"/>
        <v>5.8804780546188491E-3</v>
      </c>
      <c r="AE7370">
        <f>Sheet2!$B$17+Sheet2!$B$18*'Portfolio allocation'!K7370</f>
        <v>1.2264055698716499E-2</v>
      </c>
      <c r="AF7370">
        <f t="shared" si="1043"/>
        <v>-6.3835776440976499E-3</v>
      </c>
      <c r="AH7370" s="2">
        <v>43188</v>
      </c>
      <c r="AI7370">
        <v>2.7440000000000002</v>
      </c>
      <c r="AJ7370">
        <v>2.09</v>
      </c>
      <c r="AK7370">
        <v>1.2298500000000001</v>
      </c>
      <c r="AR7370" s="3"/>
    </row>
    <row r="7371" spans="1:44" hidden="1" outlineLevel="1" x14ac:dyDescent="0.2">
      <c r="A7371" s="2">
        <v>43189</v>
      </c>
      <c r="B7371">
        <v>19.97</v>
      </c>
      <c r="E7371" s="2">
        <v>43189</v>
      </c>
      <c r="F7371">
        <v>2640.87</v>
      </c>
      <c r="G7371">
        <f t="shared" si="1038"/>
        <v>0</v>
      </c>
      <c r="H7371" s="2">
        <v>43189</v>
      </c>
      <c r="I7371">
        <v>5173.1899999999996</v>
      </c>
      <c r="J7371">
        <f t="shared" si="1039"/>
        <v>0</v>
      </c>
      <c r="K7371">
        <f t="shared" si="1035"/>
        <v>-8.3599999999999999E-5</v>
      </c>
      <c r="L7371">
        <v>-2.2410249514129548E-2</v>
      </c>
      <c r="N7371" s="2">
        <v>43189</v>
      </c>
      <c r="O7371">
        <v>91.27</v>
      </c>
      <c r="Q7371" s="2">
        <v>43189</v>
      </c>
      <c r="R7371">
        <v>141660.6</v>
      </c>
      <c r="S7371" s="8">
        <f t="shared" si="1040"/>
        <v>0</v>
      </c>
      <c r="T7371" s="9">
        <f t="shared" si="1036"/>
        <v>-8.3599999999999999E-5</v>
      </c>
      <c r="U7371" s="3">
        <f>Sheet1!$B$17+Sheet1!$B$18*'Portfolio allocation'!K7371</f>
        <v>3.9189084564887974E-4</v>
      </c>
      <c r="V7371" s="13">
        <f t="shared" si="1041"/>
        <v>-4.7549084564887977E-4</v>
      </c>
      <c r="W7371" s="13"/>
      <c r="X7371" s="2">
        <v>43189</v>
      </c>
      <c r="Y7371">
        <v>146.55090000000001</v>
      </c>
      <c r="AA7371" s="2">
        <v>43189</v>
      </c>
      <c r="AB7371">
        <v>2487.89</v>
      </c>
      <c r="AC7371">
        <f t="shared" si="1042"/>
        <v>0</v>
      </c>
      <c r="AD7371">
        <f t="shared" si="1037"/>
        <v>-8.3599999999999999E-5</v>
      </c>
      <c r="AE7371">
        <f>Sheet2!$B$17+Sheet2!$B$18*'Portfolio allocation'!K7371</f>
        <v>-2.0952241464537247E-5</v>
      </c>
      <c r="AF7371">
        <f t="shared" si="1043"/>
        <v>-6.2647758535462752E-5</v>
      </c>
      <c r="AH7371" s="2">
        <v>43189</v>
      </c>
      <c r="AI7371">
        <v>2.7440000000000002</v>
      </c>
      <c r="AJ7371">
        <v>2.09</v>
      </c>
      <c r="AK7371">
        <v>1.2298500000000001</v>
      </c>
      <c r="AR7371" s="3"/>
    </row>
    <row r="7372" spans="1:44" hidden="1" outlineLevel="1" x14ac:dyDescent="0.2">
      <c r="A7372" s="2">
        <v>43192</v>
      </c>
      <c r="B7372">
        <v>23.62</v>
      </c>
      <c r="E7372" s="2">
        <v>43192</v>
      </c>
      <c r="F7372">
        <v>2581.88</v>
      </c>
      <c r="G7372">
        <f t="shared" si="1038"/>
        <v>-2.233733580221664E-2</v>
      </c>
      <c r="H7372" s="2">
        <v>43192</v>
      </c>
      <c r="I7372">
        <v>5057.6899999999996</v>
      </c>
      <c r="J7372">
        <f t="shared" si="1039"/>
        <v>-2.2326649514129548E-2</v>
      </c>
      <c r="K7372">
        <f t="shared" si="1035"/>
        <v>-2.2410249514129548E-2</v>
      </c>
      <c r="L7372">
        <v>1.2572575356338666E-2</v>
      </c>
      <c r="N7372" s="2">
        <v>43192</v>
      </c>
      <c r="O7372">
        <v>88.52</v>
      </c>
      <c r="Q7372" s="2">
        <v>43192</v>
      </c>
      <c r="R7372">
        <v>137392.29999999999</v>
      </c>
      <c r="S7372" s="8">
        <f t="shared" si="1040"/>
        <v>-3.0130466763518049E-2</v>
      </c>
      <c r="T7372" s="9">
        <f t="shared" si="1036"/>
        <v>-3.0214066763518049E-2</v>
      </c>
      <c r="U7372" s="3">
        <f>Sheet1!$B$17+Sheet1!$B$18*'Portfolio allocation'!K7372</f>
        <v>-2.5221807309505642E-2</v>
      </c>
      <c r="V7372" s="13">
        <f t="shared" si="1041"/>
        <v>-4.9922594540124064E-3</v>
      </c>
      <c r="W7372" s="13"/>
      <c r="X7372" s="2">
        <v>43192</v>
      </c>
      <c r="Y7372">
        <v>143.3415</v>
      </c>
      <c r="AA7372" s="2">
        <v>43192</v>
      </c>
      <c r="AB7372">
        <v>2433.41</v>
      </c>
      <c r="AC7372">
        <f t="shared" si="1042"/>
        <v>-2.1898074271772483E-2</v>
      </c>
      <c r="AD7372">
        <f t="shared" si="1037"/>
        <v>-2.1981474271772484E-2</v>
      </c>
      <c r="AE7372">
        <f>Sheet2!$B$17+Sheet2!$B$18*'Portfolio allocation'!K7372</f>
        <v>-1.9874378593773917E-2</v>
      </c>
      <c r="AF7372">
        <f t="shared" si="1043"/>
        <v>-2.1070956779985668E-3</v>
      </c>
      <c r="AH7372" s="2">
        <v>43192</v>
      </c>
      <c r="AI7372">
        <v>2.7320000000000002</v>
      </c>
      <c r="AJ7372">
        <v>2.085</v>
      </c>
      <c r="AK7372">
        <v>1.23095</v>
      </c>
      <c r="AR7372" s="3"/>
    </row>
    <row r="7373" spans="1:44" hidden="1" outlineLevel="1" x14ac:dyDescent="0.2">
      <c r="A7373" s="2">
        <v>43193</v>
      </c>
      <c r="B7373">
        <v>21.1</v>
      </c>
      <c r="E7373" s="2">
        <v>43193</v>
      </c>
      <c r="F7373">
        <v>2614.4499999999998</v>
      </c>
      <c r="G7373">
        <f t="shared" si="1038"/>
        <v>1.261483879963432E-2</v>
      </c>
      <c r="H7373" s="2">
        <v>43193</v>
      </c>
      <c r="I7373">
        <v>5121.7</v>
      </c>
      <c r="J7373">
        <f t="shared" si="1039"/>
        <v>1.2655975356338667E-2</v>
      </c>
      <c r="K7373">
        <f t="shared" si="1035"/>
        <v>1.2572575356338666E-2</v>
      </c>
      <c r="L7373">
        <v>1.1555433708339133E-2</v>
      </c>
      <c r="N7373" s="2">
        <v>43193</v>
      </c>
      <c r="O7373">
        <v>89.71</v>
      </c>
      <c r="Q7373" s="2">
        <v>43193</v>
      </c>
      <c r="R7373">
        <v>139239.29999999999</v>
      </c>
      <c r="S7373" s="8">
        <f t="shared" si="1040"/>
        <v>1.3443257009308374E-2</v>
      </c>
      <c r="T7373" s="9">
        <f t="shared" si="1036"/>
        <v>1.3359857009308373E-2</v>
      </c>
      <c r="U7373" s="3">
        <f>Sheet1!$B$17+Sheet1!$B$18*'Portfolio allocation'!K7373</f>
        <v>1.4911375964578614E-2</v>
      </c>
      <c r="V7373" s="13">
        <f t="shared" si="1041"/>
        <v>-1.5515189552702414E-3</v>
      </c>
      <c r="W7373" s="13"/>
      <c r="X7373" s="2">
        <v>43193</v>
      </c>
      <c r="Y7373">
        <v>143.13140000000001</v>
      </c>
      <c r="AA7373" s="2">
        <v>43193</v>
      </c>
      <c r="AB7373">
        <v>2429.84</v>
      </c>
      <c r="AC7373">
        <f t="shared" si="1042"/>
        <v>-1.4670770646950659E-3</v>
      </c>
      <c r="AD7373">
        <f t="shared" si="1037"/>
        <v>-1.550357064695066E-3</v>
      </c>
      <c r="AE7373">
        <f>Sheet2!$B$17+Sheet2!$B$18*'Portfolio allocation'!K7373</f>
        <v>1.1233241773627873E-2</v>
      </c>
      <c r="AF7373">
        <f t="shared" si="1043"/>
        <v>-1.2783598838322939E-2</v>
      </c>
      <c r="AH7373" s="2">
        <v>43193</v>
      </c>
      <c r="AI7373">
        <v>2.7829999999999999</v>
      </c>
      <c r="AJ7373">
        <v>2.0819999999999999</v>
      </c>
      <c r="AK7373">
        <v>1.2274</v>
      </c>
      <c r="AR7373" s="3"/>
    </row>
    <row r="7374" spans="1:44" hidden="1" outlineLevel="1" x14ac:dyDescent="0.2">
      <c r="A7374" s="2">
        <v>43194</v>
      </c>
      <c r="B7374">
        <v>20.059999999999999</v>
      </c>
      <c r="E7374" s="2">
        <v>43194</v>
      </c>
      <c r="F7374">
        <v>2644.69</v>
      </c>
      <c r="G7374">
        <f t="shared" si="1038"/>
        <v>1.1566486259060316E-2</v>
      </c>
      <c r="H7374" s="2">
        <v>43194</v>
      </c>
      <c r="I7374">
        <v>5181.3100000000004</v>
      </c>
      <c r="J7374">
        <f t="shared" si="1039"/>
        <v>1.1638713708339132E-2</v>
      </c>
      <c r="K7374">
        <f t="shared" si="1035"/>
        <v>1.1555433708339133E-2</v>
      </c>
      <c r="L7374">
        <v>6.9252402465012301E-3</v>
      </c>
      <c r="N7374" s="2">
        <v>43194</v>
      </c>
      <c r="O7374">
        <v>92.33</v>
      </c>
      <c r="Q7374" s="2">
        <v>43194</v>
      </c>
      <c r="R7374">
        <v>143305.9</v>
      </c>
      <c r="S7374" s="8">
        <f t="shared" si="1040"/>
        <v>2.9205834846914636E-2</v>
      </c>
      <c r="T7374" s="9">
        <f t="shared" si="1036"/>
        <v>2.9122554846914634E-2</v>
      </c>
      <c r="U7374" s="3">
        <f>Sheet1!$B$17+Sheet1!$B$18*'Portfolio allocation'!K7374</f>
        <v>1.3744485288196167E-2</v>
      </c>
      <c r="V7374" s="13">
        <f t="shared" si="1041"/>
        <v>1.5378069558718467E-2</v>
      </c>
      <c r="W7374" s="13"/>
      <c r="X7374" s="2">
        <v>43194</v>
      </c>
      <c r="Y7374">
        <v>147.2099</v>
      </c>
      <c r="AA7374" s="2">
        <v>43194</v>
      </c>
      <c r="AB7374">
        <v>2499.08</v>
      </c>
      <c r="AC7374">
        <f t="shared" si="1042"/>
        <v>2.8495703420801322E-2</v>
      </c>
      <c r="AD7374">
        <f t="shared" si="1037"/>
        <v>2.8413063420801323E-2</v>
      </c>
      <c r="AE7374">
        <f>Sheet2!$B$17+Sheet2!$B$18*'Portfolio allocation'!K7374</f>
        <v>1.0328773470596306E-2</v>
      </c>
      <c r="AF7374">
        <f t="shared" si="1043"/>
        <v>1.8084289950205015E-2</v>
      </c>
      <c r="AH7374" s="2">
        <v>43194</v>
      </c>
      <c r="AI7374">
        <v>2.79</v>
      </c>
      <c r="AJ7374">
        <v>2.0659999999999998</v>
      </c>
      <c r="AK7374">
        <v>1.2299</v>
      </c>
      <c r="AR7374" s="3"/>
    </row>
    <row r="7375" spans="1:44" hidden="1" outlineLevel="1" x14ac:dyDescent="0.2">
      <c r="A7375" s="2">
        <v>43195</v>
      </c>
      <c r="B7375">
        <v>18.940000000000001</v>
      </c>
      <c r="E7375" s="2">
        <v>43195</v>
      </c>
      <c r="F7375">
        <v>2662.84</v>
      </c>
      <c r="G7375">
        <f t="shared" si="1038"/>
        <v>6.8628081173975897E-3</v>
      </c>
      <c r="H7375" s="2">
        <v>43195</v>
      </c>
      <c r="I7375">
        <v>5217.62</v>
      </c>
      <c r="J7375">
        <f t="shared" si="1039"/>
        <v>7.0078802465012302E-3</v>
      </c>
      <c r="K7375">
        <f t="shared" si="1035"/>
        <v>6.9252402465012301E-3</v>
      </c>
      <c r="L7375">
        <v>-2.198375001537093E-2</v>
      </c>
      <c r="N7375" s="2">
        <v>43195</v>
      </c>
      <c r="O7375">
        <v>92.38</v>
      </c>
      <c r="Q7375" s="2">
        <v>43195</v>
      </c>
      <c r="R7375">
        <v>143383.4</v>
      </c>
      <c r="S7375" s="8">
        <f t="shared" si="1040"/>
        <v>5.4080118124932852E-4</v>
      </c>
      <c r="T7375" s="9">
        <f t="shared" si="1036"/>
        <v>4.5816118124932854E-4</v>
      </c>
      <c r="U7375" s="3">
        <f>Sheet1!$B$17+Sheet1!$B$18*'Portfolio allocation'!K7375</f>
        <v>8.4326100040684887E-3</v>
      </c>
      <c r="V7375" s="13">
        <f t="shared" si="1041"/>
        <v>-7.9744488228191603E-3</v>
      </c>
      <c r="W7375" s="13"/>
      <c r="X7375" s="2">
        <v>43195</v>
      </c>
      <c r="Y7375">
        <v>147.124</v>
      </c>
      <c r="AA7375" s="2">
        <v>43195</v>
      </c>
      <c r="AB7375">
        <v>2497.62</v>
      </c>
      <c r="AC7375">
        <f t="shared" si="1042"/>
        <v>-5.8421499111671604E-4</v>
      </c>
      <c r="AD7375">
        <f t="shared" si="1037"/>
        <v>-6.6717499111671602E-4</v>
      </c>
      <c r="AE7375">
        <f>Sheet2!$B$17+Sheet2!$B$18*'Portfolio allocation'!K7375</f>
        <v>6.2114873174111702E-3</v>
      </c>
      <c r="AF7375">
        <f t="shared" si="1043"/>
        <v>-6.8786623085278862E-3</v>
      </c>
      <c r="AH7375" s="2">
        <v>43195</v>
      </c>
      <c r="AI7375">
        <v>2.8319999999999999</v>
      </c>
      <c r="AJ7375">
        <v>2.0739999999999998</v>
      </c>
      <c r="AK7375">
        <v>1.22285</v>
      </c>
      <c r="AR7375" s="3"/>
    </row>
    <row r="7376" spans="1:44" hidden="1" outlineLevel="1" x14ac:dyDescent="0.2">
      <c r="A7376" s="2">
        <v>43196</v>
      </c>
      <c r="B7376">
        <v>21.49</v>
      </c>
      <c r="E7376" s="2">
        <v>43196</v>
      </c>
      <c r="F7376">
        <v>2604.4699999999998</v>
      </c>
      <c r="G7376">
        <f t="shared" si="1038"/>
        <v>-2.192020549488527E-2</v>
      </c>
      <c r="H7376" s="2">
        <v>43196</v>
      </c>
      <c r="I7376">
        <v>5103.3500000000004</v>
      </c>
      <c r="J7376">
        <f t="shared" si="1039"/>
        <v>-2.190079001537093E-2</v>
      </c>
      <c r="K7376">
        <f t="shared" si="1035"/>
        <v>-2.198375001537093E-2</v>
      </c>
      <c r="L7376">
        <v>3.5526672930524016E-3</v>
      </c>
      <c r="N7376" s="2">
        <v>43196</v>
      </c>
      <c r="O7376">
        <v>90.23</v>
      </c>
      <c r="Q7376" s="2">
        <v>43196</v>
      </c>
      <c r="R7376">
        <v>140046.39999999999</v>
      </c>
      <c r="S7376" s="8">
        <f t="shared" si="1040"/>
        <v>-2.3273265942919452E-2</v>
      </c>
      <c r="T7376" s="9">
        <f t="shared" si="1036"/>
        <v>-2.3356225942919452E-2</v>
      </c>
      <c r="U7376" s="3">
        <f>Sheet1!$B$17+Sheet1!$B$18*'Portfolio allocation'!K7376</f>
        <v>-2.4732516275595046E-2</v>
      </c>
      <c r="V7376" s="13">
        <f t="shared" si="1041"/>
        <v>1.3762903326755942E-3</v>
      </c>
      <c r="W7376" s="13"/>
      <c r="X7376" s="2">
        <v>43196</v>
      </c>
      <c r="Y7376">
        <v>143.81909999999999</v>
      </c>
      <c r="AA7376" s="2">
        <v>43196</v>
      </c>
      <c r="AB7376">
        <v>2441.52</v>
      </c>
      <c r="AC7376">
        <f t="shared" si="1042"/>
        <v>-2.2461383236841437E-2</v>
      </c>
      <c r="AD7376">
        <f t="shared" si="1037"/>
        <v>-2.2543583236841438E-2</v>
      </c>
      <c r="AE7376">
        <f>Sheet2!$B$17+Sheet2!$B$18*'Portfolio allocation'!K7376</f>
        <v>-1.949512435849144E-2</v>
      </c>
      <c r="AF7376">
        <f t="shared" si="1043"/>
        <v>-3.0484588783499973E-3</v>
      </c>
      <c r="AH7376" s="2">
        <v>43196</v>
      </c>
      <c r="AI7376">
        <v>2.7749999999999999</v>
      </c>
      <c r="AJ7376">
        <v>2.0550000000000002</v>
      </c>
      <c r="AK7376">
        <v>1.2261500000000001</v>
      </c>
      <c r="AR7376" s="3"/>
    </row>
    <row r="7377" spans="1:44" hidden="1" outlineLevel="1" x14ac:dyDescent="0.2">
      <c r="A7377" s="2">
        <v>43199</v>
      </c>
      <c r="B7377">
        <v>21.77</v>
      </c>
      <c r="E7377" s="2">
        <v>43199</v>
      </c>
      <c r="F7377">
        <v>2613.16</v>
      </c>
      <c r="G7377">
        <f t="shared" si="1038"/>
        <v>3.336571356168383E-3</v>
      </c>
      <c r="H7377" s="2">
        <v>43199</v>
      </c>
      <c r="I7377">
        <v>5121.8999999999996</v>
      </c>
      <c r="J7377">
        <f t="shared" si="1039"/>
        <v>3.6348672930524017E-3</v>
      </c>
      <c r="K7377">
        <f t="shared" si="1035"/>
        <v>3.5526672930524016E-3</v>
      </c>
      <c r="L7377">
        <v>1.6674813288818615E-2</v>
      </c>
      <c r="N7377" s="2">
        <v>43199</v>
      </c>
      <c r="O7377">
        <v>90.77</v>
      </c>
      <c r="Q7377" s="2">
        <v>43199</v>
      </c>
      <c r="R7377">
        <v>140884.6</v>
      </c>
      <c r="S7377" s="8">
        <f t="shared" si="1040"/>
        <v>5.9851592043780322E-3</v>
      </c>
      <c r="T7377" s="9">
        <f t="shared" si="1036"/>
        <v>5.902959204378032E-3</v>
      </c>
      <c r="U7377" s="3">
        <f>Sheet1!$B$17+Sheet1!$B$18*'Portfolio allocation'!K7377</f>
        <v>4.5635088395069353E-3</v>
      </c>
      <c r="V7377" s="13">
        <f t="shared" si="1041"/>
        <v>1.3394503648710967E-3</v>
      </c>
      <c r="W7377" s="13"/>
      <c r="X7377" s="2">
        <v>43199</v>
      </c>
      <c r="Y7377">
        <v>145.8441</v>
      </c>
      <c r="AA7377" s="2">
        <v>43199</v>
      </c>
      <c r="AB7377">
        <v>2475.89</v>
      </c>
      <c r="AC7377">
        <f t="shared" si="1042"/>
        <v>1.4077296110619475E-2</v>
      </c>
      <c r="AD7377">
        <f t="shared" si="1037"/>
        <v>1.3994656110619475E-2</v>
      </c>
      <c r="AE7377">
        <f>Sheet2!$B$17+Sheet2!$B$18*'Portfolio allocation'!K7377</f>
        <v>3.2125094050865898E-3</v>
      </c>
      <c r="AF7377">
        <f t="shared" si="1043"/>
        <v>1.0782146705532885E-2</v>
      </c>
      <c r="AH7377" s="2">
        <v>43199</v>
      </c>
      <c r="AI7377">
        <v>2.786</v>
      </c>
      <c r="AJ7377">
        <v>2.0659999999999998</v>
      </c>
      <c r="AK7377">
        <v>1.2311000000000001</v>
      </c>
      <c r="AR7377" s="3"/>
    </row>
    <row r="7378" spans="1:44" hidden="1" outlineLevel="1" x14ac:dyDescent="0.2">
      <c r="A7378" s="2">
        <v>43200</v>
      </c>
      <c r="B7378">
        <v>20.47</v>
      </c>
      <c r="E7378" s="2">
        <v>43200</v>
      </c>
      <c r="F7378">
        <v>2656.87</v>
      </c>
      <c r="G7378">
        <f t="shared" si="1038"/>
        <v>1.6726874741691988E-2</v>
      </c>
      <c r="H7378" s="2">
        <v>43200</v>
      </c>
      <c r="I7378">
        <v>5207.7299999999996</v>
      </c>
      <c r="J7378">
        <f t="shared" si="1039"/>
        <v>1.6757453288818613E-2</v>
      </c>
      <c r="K7378">
        <f t="shared" si="1035"/>
        <v>1.6674813288818615E-2</v>
      </c>
      <c r="L7378">
        <v>-5.5631548396710409E-3</v>
      </c>
      <c r="N7378" s="2">
        <v>43200</v>
      </c>
      <c r="O7378">
        <v>92.88</v>
      </c>
      <c r="Q7378" s="2">
        <v>43200</v>
      </c>
      <c r="R7378">
        <v>144159.5</v>
      </c>
      <c r="S7378" s="8">
        <f t="shared" si="1040"/>
        <v>2.3245265983649066E-2</v>
      </c>
      <c r="T7378" s="9">
        <f t="shared" si="1036"/>
        <v>2.3162625983649068E-2</v>
      </c>
      <c r="U7378" s="3">
        <f>Sheet1!$B$17+Sheet1!$B$18*'Portfolio allocation'!K7378</f>
        <v>1.9617567285254392E-2</v>
      </c>
      <c r="V7378" s="13">
        <f t="shared" si="1041"/>
        <v>3.5450586983946757E-3</v>
      </c>
      <c r="W7378" s="13"/>
      <c r="X7378" s="2">
        <v>43200</v>
      </c>
      <c r="Y7378">
        <v>148.423</v>
      </c>
      <c r="AA7378" s="2">
        <v>43200</v>
      </c>
      <c r="AB7378">
        <v>2519.6799999999998</v>
      </c>
      <c r="AC7378">
        <f t="shared" si="1042"/>
        <v>1.76865692740793E-2</v>
      </c>
      <c r="AD7378">
        <f t="shared" si="1037"/>
        <v>1.7603729274079299E-2</v>
      </c>
      <c r="AE7378">
        <f>Sheet2!$B$17+Sheet2!$B$18*'Portfolio allocation'!K7378</f>
        <v>1.4881056400744164E-2</v>
      </c>
      <c r="AF7378">
        <f t="shared" si="1043"/>
        <v>2.7226728733351357E-3</v>
      </c>
      <c r="AH7378" s="2">
        <v>43200</v>
      </c>
      <c r="AI7378">
        <v>2.7970000000000002</v>
      </c>
      <c r="AJ7378">
        <v>2.0710000000000002</v>
      </c>
      <c r="AK7378">
        <v>1.2350000000000001</v>
      </c>
      <c r="AR7378" s="3"/>
    </row>
    <row r="7379" spans="1:44" hidden="1" outlineLevel="1" x14ac:dyDescent="0.2">
      <c r="A7379" s="2">
        <v>43201</v>
      </c>
      <c r="B7379">
        <v>20.239999999999998</v>
      </c>
      <c r="E7379" s="2">
        <v>43201</v>
      </c>
      <c r="F7379">
        <v>2642.19</v>
      </c>
      <c r="G7379">
        <f t="shared" si="1038"/>
        <v>-5.5252985656053522E-3</v>
      </c>
      <c r="H7379" s="2">
        <v>43201</v>
      </c>
      <c r="I7379">
        <v>5179.1899999999996</v>
      </c>
      <c r="J7379">
        <f t="shared" si="1039"/>
        <v>-5.480314839671041E-3</v>
      </c>
      <c r="K7379">
        <f t="shared" si="1035"/>
        <v>-5.5631548396710409E-3</v>
      </c>
      <c r="L7379">
        <v>8.2892455003968721E-3</v>
      </c>
      <c r="N7379" s="2">
        <v>43201</v>
      </c>
      <c r="O7379">
        <v>91.86</v>
      </c>
      <c r="Q7379" s="2">
        <v>43201</v>
      </c>
      <c r="R7379">
        <v>142576.4</v>
      </c>
      <c r="S7379" s="8">
        <f t="shared" si="1040"/>
        <v>-1.0981586367877272E-2</v>
      </c>
      <c r="T7379" s="9">
        <f t="shared" si="1036"/>
        <v>-1.1064426367877273E-2</v>
      </c>
      <c r="U7379" s="3">
        <f>Sheet1!$B$17+Sheet1!$B$18*'Portfolio allocation'!K7379</f>
        <v>-5.8943933368088511E-3</v>
      </c>
      <c r="V7379" s="13">
        <f t="shared" si="1041"/>
        <v>-5.1700330310684214E-3</v>
      </c>
      <c r="W7379" s="13"/>
      <c r="X7379" s="2">
        <v>43201</v>
      </c>
      <c r="Y7379">
        <v>148.39439999999999</v>
      </c>
      <c r="AA7379" s="2">
        <v>43201</v>
      </c>
      <c r="AB7379">
        <v>2519.19</v>
      </c>
      <c r="AC7379">
        <f t="shared" si="1042"/>
        <v>-1.9446913893816919E-4</v>
      </c>
      <c r="AD7379">
        <f t="shared" si="1037"/>
        <v>-2.7718913893816919E-4</v>
      </c>
      <c r="AE7379">
        <f>Sheet2!$B$17+Sheet2!$B$18*'Portfolio allocation'!K7379</f>
        <v>-4.893512200987455E-3</v>
      </c>
      <c r="AF7379">
        <f t="shared" si="1043"/>
        <v>4.6163230620492861E-3</v>
      </c>
      <c r="AH7379" s="2">
        <v>43201</v>
      </c>
      <c r="AI7379">
        <v>2.79</v>
      </c>
      <c r="AJ7379">
        <v>2.0680000000000001</v>
      </c>
      <c r="AK7379">
        <v>1.2384500000000001</v>
      </c>
      <c r="AR7379" s="3"/>
    </row>
    <row r="7380" spans="1:44" hidden="1" outlineLevel="1" x14ac:dyDescent="0.2">
      <c r="A7380" s="2">
        <v>43202</v>
      </c>
      <c r="B7380">
        <v>18.489999999999998</v>
      </c>
      <c r="E7380" s="2">
        <v>43202</v>
      </c>
      <c r="F7380">
        <v>2663.99</v>
      </c>
      <c r="G7380">
        <f t="shared" si="1038"/>
        <v>8.2507314008453125E-3</v>
      </c>
      <c r="H7380" s="2">
        <v>43202</v>
      </c>
      <c r="I7380">
        <v>5222.55</v>
      </c>
      <c r="J7380">
        <f t="shared" si="1039"/>
        <v>8.3719655003968718E-3</v>
      </c>
      <c r="K7380">
        <f t="shared" si="1035"/>
        <v>8.2892455003968721E-3</v>
      </c>
      <c r="L7380">
        <v>-2.9518906047813105E-3</v>
      </c>
      <c r="N7380" s="2">
        <v>43202</v>
      </c>
      <c r="O7380">
        <v>93.58</v>
      </c>
      <c r="Q7380" s="2">
        <v>43202</v>
      </c>
      <c r="R7380">
        <v>145246</v>
      </c>
      <c r="S7380" s="8">
        <f t="shared" si="1040"/>
        <v>1.8723996397720821E-2</v>
      </c>
      <c r="T7380" s="9">
        <f t="shared" si="1036"/>
        <v>1.864127639772082E-2</v>
      </c>
      <c r="U7380" s="3">
        <f>Sheet1!$B$17+Sheet1!$B$18*'Portfolio allocation'!K7380</f>
        <v>9.9974313998277432E-3</v>
      </c>
      <c r="V7380" s="13">
        <f t="shared" si="1041"/>
        <v>8.6438449978930767E-3</v>
      </c>
      <c r="W7380" s="13"/>
      <c r="X7380" s="2">
        <v>43202</v>
      </c>
      <c r="Y7380">
        <v>150.9829</v>
      </c>
      <c r="AA7380" s="2">
        <v>43202</v>
      </c>
      <c r="AB7380">
        <v>2563.13</v>
      </c>
      <c r="AC7380">
        <f t="shared" si="1042"/>
        <v>1.7442114330399772E-2</v>
      </c>
      <c r="AD7380">
        <f t="shared" si="1037"/>
        <v>1.7358554330399772E-2</v>
      </c>
      <c r="AE7380">
        <f>Sheet2!$B$17+Sheet2!$B$18*'Portfolio allocation'!K7380</f>
        <v>7.4243955880964937E-3</v>
      </c>
      <c r="AF7380">
        <f t="shared" si="1043"/>
        <v>9.9341587423032781E-3</v>
      </c>
      <c r="AH7380" s="2">
        <v>43202</v>
      </c>
      <c r="AI7380">
        <v>2.8340000000000001</v>
      </c>
      <c r="AJ7380">
        <v>2.089</v>
      </c>
      <c r="AK7380">
        <v>1.2317499999999999</v>
      </c>
      <c r="AR7380" s="3"/>
    </row>
    <row r="7381" spans="1:44" hidden="1" outlineLevel="1" x14ac:dyDescent="0.2">
      <c r="A7381" s="2">
        <v>43203</v>
      </c>
      <c r="B7381">
        <v>17.41</v>
      </c>
      <c r="E7381" s="2">
        <v>43203</v>
      </c>
      <c r="F7381">
        <v>2656.3</v>
      </c>
      <c r="G7381">
        <f t="shared" si="1038"/>
        <v>-2.8866474724003055E-3</v>
      </c>
      <c r="H7381" s="2">
        <v>43203</v>
      </c>
      <c r="I7381">
        <v>5207.57</v>
      </c>
      <c r="J7381">
        <f t="shared" si="1039"/>
        <v>-2.8683306047813106E-3</v>
      </c>
      <c r="K7381">
        <f t="shared" si="1035"/>
        <v>-2.9518906047813105E-3</v>
      </c>
      <c r="L7381">
        <v>8.0522724462272991E-3</v>
      </c>
      <c r="N7381" s="2">
        <v>43203</v>
      </c>
      <c r="O7381">
        <v>93.08</v>
      </c>
      <c r="Q7381" s="2">
        <v>43203</v>
      </c>
      <c r="R7381">
        <v>144469.9</v>
      </c>
      <c r="S7381" s="8">
        <f t="shared" si="1040"/>
        <v>-5.3433485259490876E-3</v>
      </c>
      <c r="T7381" s="9">
        <f t="shared" si="1036"/>
        <v>-5.4269085259490875E-3</v>
      </c>
      <c r="U7381" s="3">
        <f>Sheet1!$B$17+Sheet1!$B$18*'Portfolio allocation'!K7381</f>
        <v>-2.8986848283070244E-3</v>
      </c>
      <c r="V7381" s="13">
        <f t="shared" si="1041"/>
        <v>-2.5282236976420631E-3</v>
      </c>
      <c r="W7381" s="13"/>
      <c r="X7381" s="2">
        <v>43203</v>
      </c>
      <c r="Y7381">
        <v>149.68379999999999</v>
      </c>
      <c r="AA7381" s="2">
        <v>43203</v>
      </c>
      <c r="AB7381">
        <v>2541.08</v>
      </c>
      <c r="AC7381">
        <f t="shared" si="1042"/>
        <v>-8.6027630280165468E-3</v>
      </c>
      <c r="AD7381">
        <f t="shared" si="1037"/>
        <v>-8.686723028016546E-3</v>
      </c>
      <c r="AE7381">
        <f>Sheet2!$B$17+Sheet2!$B$18*'Portfolio allocation'!K7381</f>
        <v>-2.5715094239476704E-3</v>
      </c>
      <c r="AF7381">
        <f t="shared" si="1043"/>
        <v>-6.1152136040688761E-3</v>
      </c>
      <c r="AH7381" s="2">
        <v>43203</v>
      </c>
      <c r="AI7381">
        <v>2.8279999999999998</v>
      </c>
      <c r="AJ7381">
        <v>2.0990000000000002</v>
      </c>
      <c r="AK7381">
        <v>1.2326999999999999</v>
      </c>
      <c r="AR7381" s="3"/>
    </row>
    <row r="7382" spans="1:44" hidden="1" outlineLevel="1" x14ac:dyDescent="0.2">
      <c r="A7382" s="2">
        <v>43206</v>
      </c>
      <c r="B7382">
        <v>16.559999999999999</v>
      </c>
      <c r="E7382" s="2">
        <v>43206</v>
      </c>
      <c r="F7382">
        <v>2677.84</v>
      </c>
      <c r="G7382">
        <f t="shared" si="1038"/>
        <v>8.1090238301395612E-3</v>
      </c>
      <c r="H7382" s="2">
        <v>43206</v>
      </c>
      <c r="I7382">
        <v>5249.94</v>
      </c>
      <c r="J7382">
        <f t="shared" si="1039"/>
        <v>8.1362324462272984E-3</v>
      </c>
      <c r="K7382">
        <f t="shared" si="1035"/>
        <v>8.0522724462272991E-3</v>
      </c>
      <c r="L7382">
        <v>1.0574769438126836E-2</v>
      </c>
      <c r="N7382" s="2">
        <v>43206</v>
      </c>
      <c r="O7382">
        <v>94.17</v>
      </c>
      <c r="Q7382" s="2">
        <v>43206</v>
      </c>
      <c r="R7382">
        <v>146161.70000000001</v>
      </c>
      <c r="S7382" s="8">
        <f t="shared" si="1040"/>
        <v>1.1710397806048212E-2</v>
      </c>
      <c r="T7382" s="9">
        <f t="shared" si="1036"/>
        <v>1.1626437806048212E-2</v>
      </c>
      <c r="U7382" s="3">
        <f>Sheet1!$B$17+Sheet1!$B$18*'Portfolio allocation'!K7382</f>
        <v>9.7255699063885578E-3</v>
      </c>
      <c r="V7382" s="13">
        <f t="shared" si="1041"/>
        <v>1.9008678996596546E-3</v>
      </c>
      <c r="W7382" s="13"/>
      <c r="X7382" s="2">
        <v>43206</v>
      </c>
      <c r="Y7382">
        <v>150.8109</v>
      </c>
      <c r="AA7382" s="2">
        <v>43206</v>
      </c>
      <c r="AB7382">
        <v>2560.21</v>
      </c>
      <c r="AC7382">
        <f t="shared" si="1042"/>
        <v>7.5282950556456729E-3</v>
      </c>
      <c r="AD7382">
        <f t="shared" si="1037"/>
        <v>7.4438950556456728E-3</v>
      </c>
      <c r="AE7382">
        <f>Sheet2!$B$17+Sheet2!$B$18*'Portfolio allocation'!K7382</f>
        <v>7.2136731025995082E-3</v>
      </c>
      <c r="AF7382">
        <f t="shared" si="1043"/>
        <v>2.3022195304616463E-4</v>
      </c>
      <c r="AH7382" s="2">
        <v>43206</v>
      </c>
      <c r="AI7382">
        <v>2.8319999999999999</v>
      </c>
      <c r="AJ7382">
        <v>2.11</v>
      </c>
      <c r="AK7382">
        <v>1.23665</v>
      </c>
      <c r="AR7382" s="3"/>
    </row>
    <row r="7383" spans="1:44" hidden="1" outlineLevel="1" x14ac:dyDescent="0.2">
      <c r="A7383" s="2">
        <v>43207</v>
      </c>
      <c r="B7383">
        <v>15.25</v>
      </c>
      <c r="E7383" s="2">
        <v>43207</v>
      </c>
      <c r="F7383">
        <v>2706.39</v>
      </c>
      <c r="G7383">
        <f t="shared" si="1038"/>
        <v>1.0661577988229309E-2</v>
      </c>
      <c r="H7383" s="2">
        <v>43207</v>
      </c>
      <c r="I7383">
        <v>5305.9</v>
      </c>
      <c r="J7383">
        <f t="shared" si="1039"/>
        <v>1.0659169438126836E-2</v>
      </c>
      <c r="K7383">
        <f t="shared" si="1035"/>
        <v>1.0574769438126836E-2</v>
      </c>
      <c r="L7383">
        <v>7.4771492338715473E-4</v>
      </c>
      <c r="N7383" s="2">
        <v>43207</v>
      </c>
      <c r="O7383">
        <v>96.07</v>
      </c>
      <c r="Q7383" s="2">
        <v>43207</v>
      </c>
      <c r="R7383">
        <v>149110.79999999999</v>
      </c>
      <c r="S7383" s="8">
        <f t="shared" si="1040"/>
        <v>2.0176968385014593E-2</v>
      </c>
      <c r="T7383" s="9">
        <f t="shared" si="1036"/>
        <v>2.0092568385014595E-2</v>
      </c>
      <c r="U7383" s="3">
        <f>Sheet1!$B$17+Sheet1!$B$18*'Portfolio allocation'!K7383</f>
        <v>1.2619442384070929E-2</v>
      </c>
      <c r="V7383" s="13">
        <f t="shared" si="1041"/>
        <v>7.4731260009436654E-3</v>
      </c>
      <c r="W7383" s="13"/>
      <c r="X7383" s="2">
        <v>43207</v>
      </c>
      <c r="Y7383">
        <v>153.69550000000001</v>
      </c>
      <c r="AA7383" s="2">
        <v>43207</v>
      </c>
      <c r="AB7383">
        <v>2609.1799999999998</v>
      </c>
      <c r="AC7383">
        <f t="shared" si="1042"/>
        <v>1.9127337210619322E-2</v>
      </c>
      <c r="AD7383">
        <f t="shared" si="1037"/>
        <v>1.9042017210619322E-2</v>
      </c>
      <c r="AE7383">
        <f>Sheet2!$B$17+Sheet2!$B$18*'Portfolio allocation'!K7383</f>
        <v>9.4567417825152239E-3</v>
      </c>
      <c r="AF7383">
        <f t="shared" si="1043"/>
        <v>9.585275428104098E-3</v>
      </c>
      <c r="AH7383" s="2">
        <v>43207</v>
      </c>
      <c r="AI7383">
        <v>2.8140000000000001</v>
      </c>
      <c r="AJ7383">
        <v>2.133</v>
      </c>
      <c r="AK7383">
        <v>1.23445</v>
      </c>
      <c r="AR7383" s="3"/>
    </row>
    <row r="7384" spans="1:44" hidden="1" outlineLevel="1" x14ac:dyDescent="0.2">
      <c r="A7384" s="2">
        <v>43208</v>
      </c>
      <c r="B7384">
        <v>15.6</v>
      </c>
      <c r="E7384" s="2">
        <v>43208</v>
      </c>
      <c r="F7384">
        <v>2708.64</v>
      </c>
      <c r="G7384">
        <f t="shared" si="1038"/>
        <v>8.3136576768305659E-4</v>
      </c>
      <c r="H7384" s="2">
        <v>43208</v>
      </c>
      <c r="I7384">
        <v>5310.32</v>
      </c>
      <c r="J7384">
        <f t="shared" si="1039"/>
        <v>8.3303492338715479E-4</v>
      </c>
      <c r="K7384">
        <f t="shared" si="1035"/>
        <v>7.4771492338715473E-4</v>
      </c>
      <c r="L7384">
        <v>-5.6886589198390991E-3</v>
      </c>
      <c r="N7384" s="2">
        <v>43208</v>
      </c>
      <c r="O7384">
        <v>96.44</v>
      </c>
      <c r="Q7384" s="2">
        <v>43208</v>
      </c>
      <c r="R7384">
        <v>149685</v>
      </c>
      <c r="S7384" s="8">
        <f t="shared" si="1040"/>
        <v>3.8508277066451324E-3</v>
      </c>
      <c r="T7384" s="9">
        <f t="shared" si="1036"/>
        <v>3.7655077066451326E-3</v>
      </c>
      <c r="U7384" s="3">
        <f>Sheet1!$B$17+Sheet1!$B$18*'Portfolio allocation'!K7384</f>
        <v>1.3455963940805222E-3</v>
      </c>
      <c r="V7384" s="13">
        <f t="shared" si="1041"/>
        <v>2.4199113125646103E-3</v>
      </c>
      <c r="W7384" s="13"/>
      <c r="X7384" s="2">
        <v>43208</v>
      </c>
      <c r="Y7384">
        <v>142.1189</v>
      </c>
      <c r="AA7384" s="2">
        <v>43208</v>
      </c>
      <c r="AB7384">
        <v>2412.66</v>
      </c>
      <c r="AC7384">
        <f t="shared" si="1042"/>
        <v>-7.5318682497949596E-2</v>
      </c>
      <c r="AD7384">
        <f t="shared" si="1037"/>
        <v>-7.540504249794959E-2</v>
      </c>
      <c r="AE7384">
        <f>Sheet2!$B$17+Sheet2!$B$18*'Portfolio allocation'!K7384</f>
        <v>7.1827419717318379E-4</v>
      </c>
      <c r="AF7384">
        <f t="shared" si="1043"/>
        <v>-7.6123316695122775E-2</v>
      </c>
      <c r="AH7384" s="2">
        <v>43208</v>
      </c>
      <c r="AI7384">
        <v>2.867</v>
      </c>
      <c r="AJ7384">
        <v>2.1589999999999998</v>
      </c>
      <c r="AK7384">
        <v>1.2377</v>
      </c>
      <c r="AR7384" s="3"/>
    </row>
    <row r="7385" spans="1:44" hidden="1" outlineLevel="1" x14ac:dyDescent="0.2">
      <c r="A7385" s="2">
        <v>43209</v>
      </c>
      <c r="B7385">
        <v>15.96</v>
      </c>
      <c r="E7385" s="2">
        <v>43209</v>
      </c>
      <c r="F7385">
        <v>2693.13</v>
      </c>
      <c r="G7385">
        <f t="shared" si="1038"/>
        <v>-5.7261208576997458E-3</v>
      </c>
      <c r="H7385" s="2">
        <v>43209</v>
      </c>
      <c r="I7385">
        <v>5280.57</v>
      </c>
      <c r="J7385">
        <f t="shared" si="1039"/>
        <v>-5.6022989198390993E-3</v>
      </c>
      <c r="K7385">
        <f t="shared" si="1035"/>
        <v>-5.6886589198390991E-3</v>
      </c>
      <c r="L7385">
        <v>-8.575040075673555E-3</v>
      </c>
      <c r="N7385" s="2">
        <v>43209</v>
      </c>
      <c r="O7385">
        <v>96.11</v>
      </c>
      <c r="Q7385" s="2">
        <v>43209</v>
      </c>
      <c r="R7385">
        <v>149172.79999999999</v>
      </c>
      <c r="S7385" s="8">
        <f t="shared" si="1040"/>
        <v>-3.421852557036531E-3</v>
      </c>
      <c r="T7385" s="9">
        <f t="shared" si="1036"/>
        <v>-3.5082125570365312E-3</v>
      </c>
      <c r="U7385" s="3">
        <f>Sheet1!$B$17+Sheet1!$B$18*'Portfolio allocation'!K7385</f>
        <v>-6.0383747982740189E-3</v>
      </c>
      <c r="V7385" s="13">
        <f t="shared" si="1041"/>
        <v>2.5301622412374877E-3</v>
      </c>
      <c r="W7385" s="13"/>
      <c r="X7385" s="2">
        <v>43209</v>
      </c>
      <c r="Y7385">
        <v>141.0778</v>
      </c>
      <c r="AA7385" s="2">
        <v>43209</v>
      </c>
      <c r="AB7385">
        <v>2394.98</v>
      </c>
      <c r="AC7385">
        <f t="shared" si="1042"/>
        <v>-7.3280114064973034E-3</v>
      </c>
      <c r="AD7385">
        <f t="shared" si="1037"/>
        <v>-7.4153314064973035E-3</v>
      </c>
      <c r="AE7385">
        <f>Sheet2!$B$17+Sheet2!$B$18*'Portfolio allocation'!K7385</f>
        <v>-5.0051136309715643E-3</v>
      </c>
      <c r="AF7385">
        <f t="shared" si="1043"/>
        <v>-2.4102177755257392E-3</v>
      </c>
      <c r="AH7385" s="2">
        <v>43209</v>
      </c>
      <c r="AI7385">
        <v>2.9140000000000001</v>
      </c>
      <c r="AJ7385">
        <v>2.1829999999999998</v>
      </c>
      <c r="AK7385">
        <v>1.23645</v>
      </c>
      <c r="AR7385" s="3"/>
    </row>
    <row r="7386" spans="1:44" hidden="1" outlineLevel="1" x14ac:dyDescent="0.2">
      <c r="A7386" s="2">
        <v>43210</v>
      </c>
      <c r="B7386">
        <v>16.88</v>
      </c>
      <c r="E7386" s="2">
        <v>43210</v>
      </c>
      <c r="F7386">
        <v>2670.14</v>
      </c>
      <c r="G7386">
        <f t="shared" si="1038"/>
        <v>-8.5365355552833311E-3</v>
      </c>
      <c r="H7386" s="2">
        <v>43210</v>
      </c>
      <c r="I7386">
        <v>5235.75</v>
      </c>
      <c r="J7386">
        <f t="shared" si="1039"/>
        <v>-8.4877200756735549E-3</v>
      </c>
      <c r="K7386">
        <f t="shared" si="1035"/>
        <v>-8.575040075673555E-3</v>
      </c>
      <c r="L7386">
        <v>-3.2651564723251366E-5</v>
      </c>
      <c r="N7386" s="2">
        <v>43210</v>
      </c>
      <c r="O7386">
        <v>95</v>
      </c>
      <c r="Q7386" s="2">
        <v>43210</v>
      </c>
      <c r="R7386">
        <v>147449.9</v>
      </c>
      <c r="S7386" s="8">
        <f t="shared" si="1040"/>
        <v>-1.1549692705372538E-2</v>
      </c>
      <c r="T7386" s="9">
        <f t="shared" si="1036"/>
        <v>-1.1637012705372539E-2</v>
      </c>
      <c r="U7386" s="3">
        <f>Sheet1!$B$17+Sheet1!$B$18*'Portfolio allocation'!K7386</f>
        <v>-9.3497044108736254E-3</v>
      </c>
      <c r="V7386" s="13">
        <f t="shared" si="1041"/>
        <v>-2.2873082944989132E-3</v>
      </c>
      <c r="W7386" s="13"/>
      <c r="X7386" s="2">
        <v>43210</v>
      </c>
      <c r="Y7386">
        <v>138.4033</v>
      </c>
      <c r="AA7386" s="2">
        <v>43210</v>
      </c>
      <c r="AB7386">
        <v>2349.58</v>
      </c>
      <c r="AC7386">
        <f t="shared" si="1042"/>
        <v>-1.8956316962980946E-2</v>
      </c>
      <c r="AD7386">
        <f t="shared" si="1037"/>
        <v>-1.9044356962980947E-2</v>
      </c>
      <c r="AE7386">
        <f>Sheet2!$B$17+Sheet2!$B$18*'Portfolio allocation'!K7386</f>
        <v>-7.5717573929828539E-3</v>
      </c>
      <c r="AF7386">
        <f t="shared" si="1043"/>
        <v>-1.1472599569998094E-2</v>
      </c>
      <c r="AH7386" s="2">
        <v>43210</v>
      </c>
      <c r="AI7386">
        <v>2.9510000000000001</v>
      </c>
      <c r="AJ7386">
        <v>2.2010000000000001</v>
      </c>
      <c r="AK7386">
        <v>1.2278500000000001</v>
      </c>
      <c r="AR7386" s="3"/>
    </row>
    <row r="7387" spans="1:44" hidden="1" outlineLevel="1" x14ac:dyDescent="0.2">
      <c r="A7387" s="2">
        <v>43213</v>
      </c>
      <c r="B7387">
        <v>16.34</v>
      </c>
      <c r="E7387" s="2">
        <v>43213</v>
      </c>
      <c r="F7387">
        <v>2670.29</v>
      </c>
      <c r="G7387">
        <f t="shared" si="1038"/>
        <v>5.6176829679399631E-5</v>
      </c>
      <c r="H7387" s="2">
        <v>43213</v>
      </c>
      <c r="I7387">
        <v>5236.04</v>
      </c>
      <c r="J7387">
        <f t="shared" si="1039"/>
        <v>5.5388435276748638E-5</v>
      </c>
      <c r="K7387">
        <f t="shared" si="1035"/>
        <v>-3.2651564723251366E-5</v>
      </c>
      <c r="L7387">
        <v>-1.3446062785158168E-2</v>
      </c>
      <c r="N7387" s="2">
        <v>43213</v>
      </c>
      <c r="O7387">
        <v>95.35</v>
      </c>
      <c r="Q7387" s="2">
        <v>43213</v>
      </c>
      <c r="R7387">
        <v>147993.20000000001</v>
      </c>
      <c r="S7387" s="8">
        <f t="shared" si="1040"/>
        <v>3.6846413595399419E-3</v>
      </c>
      <c r="T7387" s="9">
        <f t="shared" si="1036"/>
        <v>3.5966013595399417E-3</v>
      </c>
      <c r="U7387" s="3">
        <f>Sheet1!$B$17+Sheet1!$B$18*'Portfolio allocation'!K7387</f>
        <v>4.5034018180342467E-4</v>
      </c>
      <c r="V7387" s="13">
        <f t="shared" si="1041"/>
        <v>3.1462611777365169E-3</v>
      </c>
      <c r="W7387" s="13"/>
      <c r="X7387" s="2">
        <v>43213</v>
      </c>
      <c r="Y7387">
        <v>139.3203</v>
      </c>
      <c r="AA7387" s="2">
        <v>43213</v>
      </c>
      <c r="AB7387">
        <v>2365.14</v>
      </c>
      <c r="AC7387">
        <f t="shared" si="1042"/>
        <v>6.6224601843734021E-3</v>
      </c>
      <c r="AD7387">
        <f t="shared" si="1037"/>
        <v>6.533820184373402E-3</v>
      </c>
      <c r="AE7387">
        <f>Sheet2!$B$17+Sheet2!$B$18*'Portfolio allocation'!K7387</f>
        <v>2.4352406995689436E-5</v>
      </c>
      <c r="AF7387">
        <f t="shared" si="1043"/>
        <v>6.5094677773777122E-3</v>
      </c>
      <c r="AH7387" s="2">
        <v>43213</v>
      </c>
      <c r="AI7387">
        <v>2.9729999999999999</v>
      </c>
      <c r="AJ7387">
        <v>2.2160000000000002</v>
      </c>
      <c r="AK7387">
        <v>1.2220500000000001</v>
      </c>
      <c r="AR7387" s="3"/>
    </row>
    <row r="7388" spans="1:44" hidden="1" outlineLevel="1" x14ac:dyDescent="0.2">
      <c r="A7388" s="2">
        <v>43214</v>
      </c>
      <c r="B7388">
        <v>18.02</v>
      </c>
      <c r="E7388" s="2">
        <v>43214</v>
      </c>
      <c r="F7388">
        <v>2634.56</v>
      </c>
      <c r="G7388">
        <f t="shared" si="1038"/>
        <v>-1.3380569151665189E-2</v>
      </c>
      <c r="H7388" s="2">
        <v>43214</v>
      </c>
      <c r="I7388">
        <v>5166.1000000000004</v>
      </c>
      <c r="J7388">
        <f t="shared" si="1039"/>
        <v>-1.3357422785158168E-2</v>
      </c>
      <c r="K7388">
        <f t="shared" si="1035"/>
        <v>-1.3446062785158168E-2</v>
      </c>
      <c r="L7388">
        <v>1.7481356682989902E-3</v>
      </c>
      <c r="N7388" s="2">
        <v>43214</v>
      </c>
      <c r="O7388">
        <v>93.12</v>
      </c>
      <c r="Q7388" s="2">
        <v>43214</v>
      </c>
      <c r="R7388">
        <v>144532</v>
      </c>
      <c r="S7388" s="8">
        <f t="shared" si="1040"/>
        <v>-2.3387561050102423E-2</v>
      </c>
      <c r="T7388" s="9">
        <f t="shared" si="1036"/>
        <v>-2.3476201050102424E-2</v>
      </c>
      <c r="U7388" s="3">
        <f>Sheet1!$B$17+Sheet1!$B$18*'Portfolio allocation'!K7388</f>
        <v>-1.4937865111326401E-2</v>
      </c>
      <c r="V7388" s="13">
        <f t="shared" si="1041"/>
        <v>-8.5383359387760233E-3</v>
      </c>
      <c r="W7388" s="13"/>
      <c r="X7388" s="2">
        <v>43214</v>
      </c>
      <c r="Y7388">
        <v>139.03370000000001</v>
      </c>
      <c r="AA7388" s="2">
        <v>43214</v>
      </c>
      <c r="AB7388">
        <v>2360.2800000000002</v>
      </c>
      <c r="AC7388">
        <f t="shared" si="1042"/>
        <v>-2.0548466475556193E-3</v>
      </c>
      <c r="AD7388">
        <f t="shared" si="1037"/>
        <v>-2.1436866475556195E-3</v>
      </c>
      <c r="AE7388">
        <f>Sheet2!$B$17+Sheet2!$B$18*'Portfolio allocation'!K7388</f>
        <v>-1.1903195057285237E-2</v>
      </c>
      <c r="AF7388">
        <f t="shared" si="1043"/>
        <v>9.7595084097296184E-3</v>
      </c>
      <c r="AH7388" s="2">
        <v>43214</v>
      </c>
      <c r="AI7388">
        <v>2.9830000000000001</v>
      </c>
      <c r="AJ7388">
        <v>2.2210000000000001</v>
      </c>
      <c r="AK7388">
        <v>1.2214499999999999</v>
      </c>
      <c r="AR7388" s="3"/>
    </row>
    <row r="7389" spans="1:44" hidden="1" outlineLevel="1" x14ac:dyDescent="0.2">
      <c r="A7389" s="2">
        <v>43215</v>
      </c>
      <c r="B7389">
        <v>17.84</v>
      </c>
      <c r="E7389" s="2">
        <v>43215</v>
      </c>
      <c r="F7389">
        <v>2639.4</v>
      </c>
      <c r="G7389">
        <f t="shared" si="1038"/>
        <v>1.8371189116968001E-3</v>
      </c>
      <c r="H7389" s="2">
        <v>43215</v>
      </c>
      <c r="I7389">
        <v>5175.59</v>
      </c>
      <c r="J7389">
        <f t="shared" si="1039"/>
        <v>1.8369756682989902E-3</v>
      </c>
      <c r="K7389">
        <f t="shared" si="1035"/>
        <v>1.7481356682989902E-3</v>
      </c>
      <c r="L7389">
        <v>1.0347337372009628E-2</v>
      </c>
      <c r="N7389" s="2">
        <v>43215</v>
      </c>
      <c r="O7389">
        <v>92.31</v>
      </c>
      <c r="Q7389" s="2">
        <v>43215</v>
      </c>
      <c r="R7389">
        <v>143274.79999999999</v>
      </c>
      <c r="S7389" s="8">
        <f t="shared" si="1040"/>
        <v>-8.6984197271193775E-3</v>
      </c>
      <c r="T7389" s="9">
        <f t="shared" si="1036"/>
        <v>-8.7872597271193773E-3</v>
      </c>
      <c r="U7389" s="3">
        <f>Sheet1!$B$17+Sheet1!$B$18*'Portfolio allocation'!K7389</f>
        <v>2.4933044266767252E-3</v>
      </c>
      <c r="V7389" s="13">
        <f t="shared" si="1041"/>
        <v>-1.1280564153796102E-2</v>
      </c>
      <c r="W7389" s="13"/>
      <c r="X7389" s="2">
        <v>43215</v>
      </c>
      <c r="Y7389">
        <v>139.39670000000001</v>
      </c>
      <c r="AA7389" s="2">
        <v>43215</v>
      </c>
      <c r="AB7389">
        <v>2366.44</v>
      </c>
      <c r="AC7389">
        <f t="shared" si="1042"/>
        <v>2.6098598471366863E-3</v>
      </c>
      <c r="AD7389">
        <f t="shared" si="1037"/>
        <v>2.5197398471366863E-3</v>
      </c>
      <c r="AE7389">
        <f>Sheet2!$B$17+Sheet2!$B$18*'Portfolio allocation'!K7389</f>
        <v>1.6078738465903509E-3</v>
      </c>
      <c r="AF7389">
        <f t="shared" si="1043"/>
        <v>9.1186600054633544E-4</v>
      </c>
      <c r="AH7389" s="2">
        <v>43215</v>
      </c>
      <c r="AI7389">
        <v>3.024</v>
      </c>
      <c r="AJ7389">
        <v>2.2530000000000001</v>
      </c>
      <c r="AK7389">
        <v>1.2172499999999999</v>
      </c>
      <c r="AR7389" s="3"/>
    </row>
    <row r="7390" spans="1:44" hidden="1" outlineLevel="1" x14ac:dyDescent="0.2">
      <c r="A7390" s="2">
        <v>43216</v>
      </c>
      <c r="B7390">
        <v>16.239999999999998</v>
      </c>
      <c r="E7390" s="2">
        <v>43216</v>
      </c>
      <c r="F7390">
        <v>2666.94</v>
      </c>
      <c r="G7390">
        <f t="shared" si="1038"/>
        <v>1.0434189588542919E-2</v>
      </c>
      <c r="H7390" s="2">
        <v>43216</v>
      </c>
      <c r="I7390">
        <v>5229.6099999999997</v>
      </c>
      <c r="J7390">
        <f t="shared" si="1039"/>
        <v>1.0437457372009629E-2</v>
      </c>
      <c r="K7390">
        <f t="shared" si="1035"/>
        <v>1.0347337372009628E-2</v>
      </c>
      <c r="L7390">
        <v>1.0805793501234926E-3</v>
      </c>
      <c r="N7390" s="2">
        <v>43216</v>
      </c>
      <c r="O7390">
        <v>94.26</v>
      </c>
      <c r="Q7390" s="2">
        <v>43216</v>
      </c>
      <c r="R7390">
        <v>146301.4</v>
      </c>
      <c r="S7390" s="8">
        <f t="shared" si="1040"/>
        <v>2.1124440585504223E-2</v>
      </c>
      <c r="T7390" s="9">
        <f t="shared" si="1036"/>
        <v>2.1034320585504224E-2</v>
      </c>
      <c r="U7390" s="3">
        <f>Sheet1!$B$17+Sheet1!$B$18*'Portfolio allocation'!K7390</f>
        <v>1.2358526553926209E-2</v>
      </c>
      <c r="V7390" s="13">
        <f t="shared" si="1041"/>
        <v>8.6757940315780151E-3</v>
      </c>
      <c r="W7390" s="13"/>
      <c r="X7390" s="2">
        <v>43216</v>
      </c>
      <c r="Y7390">
        <v>140.14169999999999</v>
      </c>
      <c r="AA7390" s="2">
        <v>43216</v>
      </c>
      <c r="AB7390">
        <v>2379.09</v>
      </c>
      <c r="AC7390">
        <f t="shared" si="1042"/>
        <v>5.3455823938066693E-3</v>
      </c>
      <c r="AD7390">
        <f t="shared" si="1037"/>
        <v>5.2559023938066694E-3</v>
      </c>
      <c r="AE7390">
        <f>Sheet2!$B$17+Sheet2!$B$18*'Portfolio allocation'!K7390</f>
        <v>9.2545033870070209E-3</v>
      </c>
      <c r="AF7390">
        <f t="shared" si="1043"/>
        <v>-3.9986009932003515E-3</v>
      </c>
      <c r="AH7390" s="2">
        <v>43216</v>
      </c>
      <c r="AI7390">
        <v>2.99</v>
      </c>
      <c r="AJ7390">
        <v>2.242</v>
      </c>
      <c r="AK7390">
        <v>1.2113</v>
      </c>
      <c r="AR7390" s="3"/>
    </row>
    <row r="7391" spans="1:44" hidden="1" outlineLevel="1" x14ac:dyDescent="0.2">
      <c r="A7391" s="2">
        <v>43217</v>
      </c>
      <c r="B7391">
        <v>15.41</v>
      </c>
      <c r="E7391" s="2">
        <v>43217</v>
      </c>
      <c r="F7391">
        <v>2669.91</v>
      </c>
      <c r="G7391">
        <f t="shared" si="1038"/>
        <v>1.1136358523251566E-3</v>
      </c>
      <c r="H7391" s="2">
        <v>43217</v>
      </c>
      <c r="I7391">
        <v>5235.7299999999996</v>
      </c>
      <c r="J7391">
        <f t="shared" si="1039"/>
        <v>1.1702593501234926E-3</v>
      </c>
      <c r="K7391">
        <f t="shared" si="1035"/>
        <v>1.0805793501234926E-3</v>
      </c>
      <c r="L7391">
        <v>-8.2431508077764459E-3</v>
      </c>
      <c r="N7391" s="2">
        <v>43217</v>
      </c>
      <c r="O7391">
        <v>95.82</v>
      </c>
      <c r="Q7391" s="2">
        <v>43217</v>
      </c>
      <c r="R7391">
        <v>148722.70000000001</v>
      </c>
      <c r="S7391" s="8">
        <f t="shared" si="1040"/>
        <v>1.6550080860470384E-2</v>
      </c>
      <c r="T7391" s="9">
        <f t="shared" si="1036"/>
        <v>1.6460400860470382E-2</v>
      </c>
      <c r="U7391" s="3">
        <f>Sheet1!$B$17+Sheet1!$B$18*'Portfolio allocation'!K7391</f>
        <v>1.7274669003388592E-3</v>
      </c>
      <c r="V7391" s="13">
        <f t="shared" si="1041"/>
        <v>1.4732933960131523E-2</v>
      </c>
      <c r="W7391" s="13"/>
      <c r="X7391" s="2">
        <v>43217</v>
      </c>
      <c r="Y7391">
        <v>139.91249999999999</v>
      </c>
      <c r="AA7391" s="2">
        <v>43217</v>
      </c>
      <c r="AB7391">
        <v>2375.1999999999998</v>
      </c>
      <c r="AC7391">
        <f t="shared" si="1042"/>
        <v>-1.6350789587616932E-3</v>
      </c>
      <c r="AD7391">
        <f t="shared" si="1037"/>
        <v>-1.7246389587616932E-3</v>
      </c>
      <c r="AE7391">
        <f>Sheet2!$B$17+Sheet2!$B$18*'Portfolio allocation'!K7391</f>
        <v>1.0142657375667094E-3</v>
      </c>
      <c r="AF7391">
        <f t="shared" si="1043"/>
        <v>-2.7389046963284024E-3</v>
      </c>
      <c r="AH7391" s="2">
        <v>43217</v>
      </c>
      <c r="AI7391">
        <v>2.9569999999999999</v>
      </c>
      <c r="AJ7391">
        <v>2.2389999999999999</v>
      </c>
      <c r="AK7391">
        <v>1.2101500000000001</v>
      </c>
      <c r="AR7391" s="3"/>
    </row>
    <row r="7392" spans="1:44" hidden="1" outlineLevel="1" x14ac:dyDescent="0.2">
      <c r="A7392" s="2">
        <v>43220</v>
      </c>
      <c r="B7392">
        <v>15.93</v>
      </c>
      <c r="E7392" s="2">
        <v>43220</v>
      </c>
      <c r="F7392">
        <v>2648.05</v>
      </c>
      <c r="G7392">
        <f t="shared" si="1038"/>
        <v>-8.1875419021614215E-3</v>
      </c>
      <c r="H7392" s="2">
        <v>43220</v>
      </c>
      <c r="I7392">
        <v>5193.04</v>
      </c>
      <c r="J7392">
        <f t="shared" si="1039"/>
        <v>-8.1535908077764452E-3</v>
      </c>
      <c r="K7392">
        <f t="shared" si="1035"/>
        <v>-8.2431508077764459E-3</v>
      </c>
      <c r="L7392">
        <v>2.4657833056553223E-3</v>
      </c>
      <c r="N7392" s="2">
        <v>43220</v>
      </c>
      <c r="O7392">
        <v>93.52</v>
      </c>
      <c r="Q7392" s="2">
        <v>43220</v>
      </c>
      <c r="R7392">
        <v>145152.9</v>
      </c>
      <c r="S7392" s="8">
        <f t="shared" si="1040"/>
        <v>-2.4003060729801295E-2</v>
      </c>
      <c r="T7392" s="9">
        <f t="shared" si="1036"/>
        <v>-2.4092620729801294E-2</v>
      </c>
      <c r="U7392" s="3">
        <f>Sheet1!$B$17+Sheet1!$B$18*'Portfolio allocation'!K7392</f>
        <v>-8.9689526315494626E-3</v>
      </c>
      <c r="V7392" s="13">
        <f t="shared" si="1041"/>
        <v>-1.5123668098251832E-2</v>
      </c>
      <c r="W7392" s="13"/>
      <c r="X7392" s="2">
        <v>43220</v>
      </c>
      <c r="Y7392">
        <v>138.4606</v>
      </c>
      <c r="AA7392" s="2">
        <v>43220</v>
      </c>
      <c r="AB7392">
        <v>2350.5500000000002</v>
      </c>
      <c r="AC7392">
        <f t="shared" si="1042"/>
        <v>-1.0378073425395651E-2</v>
      </c>
      <c r="AD7392">
        <f t="shared" si="1037"/>
        <v>-1.0467633425395651E-2</v>
      </c>
      <c r="AE7392">
        <f>Sheet2!$B$17+Sheet2!$B$18*'Portfolio allocation'!K7392</f>
        <v>-7.2766329887077232E-3</v>
      </c>
      <c r="AF7392">
        <f t="shared" si="1043"/>
        <v>-3.1910004366879283E-3</v>
      </c>
      <c r="AH7392" s="2">
        <v>43220</v>
      </c>
      <c r="AI7392">
        <v>2.9359999999999999</v>
      </c>
      <c r="AJ7392">
        <v>2.2389999999999999</v>
      </c>
      <c r="AK7392">
        <v>1.2081999999999999</v>
      </c>
      <c r="AR7392" s="3"/>
    </row>
    <row r="7393" spans="1:44" hidden="1" outlineLevel="1" x14ac:dyDescent="0.2">
      <c r="A7393" s="2">
        <v>43221</v>
      </c>
      <c r="B7393">
        <v>15.49</v>
      </c>
      <c r="E7393" s="2">
        <v>43221</v>
      </c>
      <c r="F7393">
        <v>2654.8</v>
      </c>
      <c r="G7393">
        <f t="shared" si="1038"/>
        <v>2.5490455240648746E-3</v>
      </c>
      <c r="H7393" s="2">
        <v>43221</v>
      </c>
      <c r="I7393">
        <v>5206.3100000000004</v>
      </c>
      <c r="J7393">
        <f t="shared" si="1039"/>
        <v>2.5553433056553221E-3</v>
      </c>
      <c r="K7393">
        <f t="shared" si="1035"/>
        <v>2.4657833056553223E-3</v>
      </c>
      <c r="L7393">
        <v>-7.2967196353656083E-3</v>
      </c>
      <c r="N7393" s="2">
        <v>43221</v>
      </c>
      <c r="O7393">
        <v>95</v>
      </c>
      <c r="Q7393" s="2">
        <v>43221</v>
      </c>
      <c r="R7393">
        <v>147449.9</v>
      </c>
      <c r="S7393" s="8">
        <f t="shared" si="1040"/>
        <v>1.5824692445001176E-2</v>
      </c>
      <c r="T7393" s="9">
        <f t="shared" si="1036"/>
        <v>1.5735132445001177E-2</v>
      </c>
      <c r="U7393" s="3">
        <f>Sheet1!$B$17+Sheet1!$B$18*'Portfolio allocation'!K7393</f>
        <v>3.3166079838616927E-3</v>
      </c>
      <c r="V7393" s="13">
        <f t="shared" si="1041"/>
        <v>1.2418524461139484E-2</v>
      </c>
      <c r="W7393" s="13"/>
      <c r="X7393" s="2">
        <v>43221</v>
      </c>
      <c r="Y7393">
        <v>138.49889999999999</v>
      </c>
      <c r="AA7393" s="2">
        <v>43221</v>
      </c>
      <c r="AB7393">
        <v>2351.1999999999998</v>
      </c>
      <c r="AC7393">
        <f t="shared" si="1042"/>
        <v>2.7653102465374779E-4</v>
      </c>
      <c r="AD7393">
        <f t="shared" si="1037"/>
        <v>1.8645102465374781E-4</v>
      </c>
      <c r="AE7393">
        <f>Sheet2!$B$17+Sheet2!$B$18*'Portfolio allocation'!K7393</f>
        <v>2.2460244345747235E-3</v>
      </c>
      <c r="AF7393">
        <f t="shared" si="1043"/>
        <v>-2.0595734099209759E-3</v>
      </c>
      <c r="AH7393" s="2">
        <v>43221</v>
      </c>
      <c r="AI7393">
        <v>2.976</v>
      </c>
      <c r="AJ7393">
        <v>2.2519999999999998</v>
      </c>
      <c r="AK7393">
        <v>1.19895</v>
      </c>
      <c r="AR7393" s="3"/>
    </row>
    <row r="7394" spans="1:44" hidden="1" outlineLevel="1" x14ac:dyDescent="0.2">
      <c r="A7394" s="2">
        <v>43222</v>
      </c>
      <c r="B7394">
        <v>15.97</v>
      </c>
      <c r="E7394" s="2">
        <v>43222</v>
      </c>
      <c r="F7394">
        <v>2635.67</v>
      </c>
      <c r="G7394">
        <f t="shared" si="1038"/>
        <v>-7.205815880669042E-3</v>
      </c>
      <c r="H7394" s="2">
        <v>43222</v>
      </c>
      <c r="I7394">
        <v>5168.79</v>
      </c>
      <c r="J7394">
        <f t="shared" si="1039"/>
        <v>-7.2066396353656081E-3</v>
      </c>
      <c r="K7394">
        <f t="shared" si="1035"/>
        <v>-7.2967196353656083E-3</v>
      </c>
      <c r="L7394">
        <v>-2.2351298529055931E-3</v>
      </c>
      <c r="N7394" s="2">
        <v>43222</v>
      </c>
      <c r="O7394">
        <v>93.51</v>
      </c>
      <c r="Q7394" s="2">
        <v>43222</v>
      </c>
      <c r="R7394">
        <v>145137.29999999999</v>
      </c>
      <c r="S7394" s="8">
        <f t="shared" si="1040"/>
        <v>-1.5683971301438726E-2</v>
      </c>
      <c r="T7394" s="9">
        <f t="shared" si="1036"/>
        <v>-1.5774051301438725E-2</v>
      </c>
      <c r="U7394" s="3">
        <f>Sheet1!$B$17+Sheet1!$B$18*'Portfolio allocation'!K7394</f>
        <v>-7.8831828048041303E-3</v>
      </c>
      <c r="V7394" s="13">
        <f t="shared" si="1041"/>
        <v>-7.8908684966345951E-3</v>
      </c>
      <c r="W7394" s="13"/>
      <c r="X7394" s="2">
        <v>43222</v>
      </c>
      <c r="Y7394">
        <v>136.06319999999999</v>
      </c>
      <c r="AA7394" s="2">
        <v>43222</v>
      </c>
      <c r="AB7394">
        <v>2309.85</v>
      </c>
      <c r="AC7394">
        <f t="shared" si="1042"/>
        <v>-1.7586764205512084E-2</v>
      </c>
      <c r="AD7394">
        <f t="shared" si="1037"/>
        <v>-1.7676324205512083E-2</v>
      </c>
      <c r="AE7394">
        <f>Sheet2!$B$17+Sheet2!$B$18*'Portfolio allocation'!K7394</f>
        <v>-6.435042244557012E-3</v>
      </c>
      <c r="AF7394">
        <f t="shared" si="1043"/>
        <v>-1.1241281960955071E-2</v>
      </c>
      <c r="AH7394" s="2">
        <v>43222</v>
      </c>
      <c r="AI7394">
        <v>2.964</v>
      </c>
      <c r="AJ7394">
        <v>2.2389999999999999</v>
      </c>
      <c r="AK7394">
        <v>1.1956500000000001</v>
      </c>
      <c r="AR7394" s="3"/>
    </row>
    <row r="7395" spans="1:44" hidden="1" outlineLevel="1" x14ac:dyDescent="0.2">
      <c r="A7395" s="2">
        <v>43223</v>
      </c>
      <c r="B7395">
        <v>15.9</v>
      </c>
      <c r="E7395" s="2">
        <v>43223</v>
      </c>
      <c r="F7395">
        <v>2629.73</v>
      </c>
      <c r="G7395">
        <f t="shared" si="1038"/>
        <v>-2.2536964035709817E-3</v>
      </c>
      <c r="H7395" s="2">
        <v>43223</v>
      </c>
      <c r="I7395">
        <v>5157.7</v>
      </c>
      <c r="J7395">
        <f t="shared" si="1039"/>
        <v>-2.1455698529055933E-3</v>
      </c>
      <c r="K7395">
        <f t="shared" si="1035"/>
        <v>-2.2351298529055931E-3</v>
      </c>
      <c r="L7395">
        <v>1.2902985216666319E-2</v>
      </c>
      <c r="N7395" s="2">
        <v>43223</v>
      </c>
      <c r="O7395">
        <v>94.07</v>
      </c>
      <c r="Q7395" s="2">
        <v>43223</v>
      </c>
      <c r="R7395">
        <v>146006.5</v>
      </c>
      <c r="S7395" s="8">
        <f t="shared" si="1040"/>
        <v>5.9888119732143252E-3</v>
      </c>
      <c r="T7395" s="9">
        <f t="shared" si="1036"/>
        <v>5.8992519732143254E-3</v>
      </c>
      <c r="U7395" s="3">
        <f>Sheet1!$B$17+Sheet1!$B$18*'Portfolio allocation'!K7395</f>
        <v>-2.0763987286220851E-3</v>
      </c>
      <c r="V7395" s="13">
        <f t="shared" si="1041"/>
        <v>7.975650701836411E-3</v>
      </c>
      <c r="W7395" s="13"/>
      <c r="X7395" s="2">
        <v>43223</v>
      </c>
      <c r="Y7395">
        <v>135.62379999999999</v>
      </c>
      <c r="AA7395" s="2">
        <v>43223</v>
      </c>
      <c r="AB7395">
        <v>2302.39</v>
      </c>
      <c r="AC7395">
        <f t="shared" si="1042"/>
        <v>-3.229646946771414E-3</v>
      </c>
      <c r="AD7395">
        <f t="shared" si="1037"/>
        <v>-3.3188869467714139E-3</v>
      </c>
      <c r="AE7395">
        <f>Sheet2!$B$17+Sheet2!$B$18*'Portfolio allocation'!K7395</f>
        <v>-1.9341474771591557E-3</v>
      </c>
      <c r="AF7395">
        <f t="shared" si="1043"/>
        <v>-1.3847394696122582E-3</v>
      </c>
      <c r="AH7395" s="2">
        <v>43223</v>
      </c>
      <c r="AI7395">
        <v>2.9460000000000002</v>
      </c>
      <c r="AJ7395">
        <v>2.2309999999999999</v>
      </c>
      <c r="AK7395">
        <v>1.1952499999999999</v>
      </c>
      <c r="AR7395" s="3"/>
    </row>
    <row r="7396" spans="1:44" hidden="1" outlineLevel="1" x14ac:dyDescent="0.2">
      <c r="A7396" s="2">
        <v>43224</v>
      </c>
      <c r="B7396">
        <v>14.77</v>
      </c>
      <c r="E7396" s="2">
        <v>43224</v>
      </c>
      <c r="F7396">
        <v>2663.42</v>
      </c>
      <c r="G7396">
        <f t="shared" si="1038"/>
        <v>1.2811201149927953E-2</v>
      </c>
      <c r="H7396" s="2">
        <v>43224</v>
      </c>
      <c r="I7396">
        <v>5224.71</v>
      </c>
      <c r="J7396">
        <f t="shared" si="1039"/>
        <v>1.299222521666632E-2</v>
      </c>
      <c r="K7396">
        <f t="shared" si="1035"/>
        <v>1.2902985216666319E-2</v>
      </c>
      <c r="L7396">
        <v>3.3863510008402781E-3</v>
      </c>
      <c r="N7396" s="2">
        <v>43224</v>
      </c>
      <c r="O7396">
        <v>95.16</v>
      </c>
      <c r="Q7396" s="2">
        <v>43224</v>
      </c>
      <c r="R7396">
        <v>147698.29999999999</v>
      </c>
      <c r="S7396" s="8">
        <f t="shared" si="1040"/>
        <v>1.1587155366370672E-2</v>
      </c>
      <c r="T7396" s="9">
        <f t="shared" si="1036"/>
        <v>1.1497915366370671E-2</v>
      </c>
      <c r="U7396" s="3">
        <f>Sheet1!$B$17+Sheet1!$B$18*'Portfolio allocation'!K7396</f>
        <v>1.5290430530045923E-2</v>
      </c>
      <c r="V7396" s="13">
        <f t="shared" si="1041"/>
        <v>-3.7925151636752519E-3</v>
      </c>
      <c r="W7396" s="13"/>
      <c r="X7396" s="2">
        <v>43224</v>
      </c>
      <c r="Y7396">
        <v>137.45769999999999</v>
      </c>
      <c r="AA7396" s="2">
        <v>43224</v>
      </c>
      <c r="AB7396">
        <v>2333.5300000000002</v>
      </c>
      <c r="AC7396">
        <f t="shared" si="1042"/>
        <v>1.3525076116557289E-2</v>
      </c>
      <c r="AD7396">
        <f t="shared" si="1037"/>
        <v>1.3435636116557289E-2</v>
      </c>
      <c r="AE7396">
        <f>Sheet2!$B$17+Sheet2!$B$18*'Portfolio allocation'!K7396</f>
        <v>1.1527050650949144E-2</v>
      </c>
      <c r="AF7396">
        <f t="shared" si="1043"/>
        <v>1.9085854656081449E-3</v>
      </c>
      <c r="AH7396" s="2">
        <v>43224</v>
      </c>
      <c r="AI7396">
        <v>2.944</v>
      </c>
      <c r="AJ7396">
        <v>2.2360000000000002</v>
      </c>
      <c r="AK7396">
        <v>1.1930499999999999</v>
      </c>
      <c r="AR7396" s="3"/>
    </row>
    <row r="7397" spans="1:44" hidden="1" outlineLevel="1" x14ac:dyDescent="0.2">
      <c r="A7397" s="2">
        <v>43227</v>
      </c>
      <c r="B7397">
        <v>14.75</v>
      </c>
      <c r="E7397" s="2">
        <v>43227</v>
      </c>
      <c r="F7397">
        <v>2672.63</v>
      </c>
      <c r="G7397">
        <f t="shared" si="1038"/>
        <v>3.4579600663808829E-3</v>
      </c>
      <c r="H7397" s="2">
        <v>43227</v>
      </c>
      <c r="I7397">
        <v>5242.87</v>
      </c>
      <c r="J7397">
        <f t="shared" si="1039"/>
        <v>3.4757910008402781E-3</v>
      </c>
      <c r="K7397">
        <f t="shared" si="1035"/>
        <v>3.3863510008402781E-3</v>
      </c>
      <c r="L7397">
        <v>-3.4522520428703434E-4</v>
      </c>
      <c r="N7397" s="2">
        <v>43227</v>
      </c>
      <c r="O7397">
        <v>96.22</v>
      </c>
      <c r="Q7397" s="2">
        <v>43227</v>
      </c>
      <c r="R7397">
        <v>149343.6</v>
      </c>
      <c r="S7397" s="8">
        <f t="shared" si="1040"/>
        <v>1.1139600117266113E-2</v>
      </c>
      <c r="T7397" s="9">
        <f t="shared" si="1036"/>
        <v>1.1050160117266113E-2</v>
      </c>
      <c r="U7397" s="3">
        <f>Sheet1!$B$17+Sheet1!$B$18*'Portfolio allocation'!K7397</f>
        <v>4.3727065740658145E-3</v>
      </c>
      <c r="V7397" s="13">
        <f t="shared" si="1041"/>
        <v>6.6774535432002988E-3</v>
      </c>
      <c r="W7397" s="13"/>
      <c r="X7397" s="2">
        <v>43227</v>
      </c>
      <c r="Y7397">
        <v>136.7987</v>
      </c>
      <c r="AA7397" s="2">
        <v>43227</v>
      </c>
      <c r="AB7397">
        <v>2322.34</v>
      </c>
      <c r="AC7397">
        <f t="shared" si="1042"/>
        <v>-4.7953101095764561E-3</v>
      </c>
      <c r="AD7397">
        <f t="shared" si="1037"/>
        <v>-4.8849501095764563E-3</v>
      </c>
      <c r="AE7397">
        <f>Sheet2!$B$17+Sheet2!$B$18*'Portfolio allocation'!K7397</f>
        <v>3.0646167149391986E-3</v>
      </c>
      <c r="AF7397">
        <f t="shared" si="1043"/>
        <v>-7.9495668245156553E-3</v>
      </c>
      <c r="AH7397" s="2">
        <v>43227</v>
      </c>
      <c r="AI7397">
        <v>2.95</v>
      </c>
      <c r="AJ7397">
        <v>2.2410000000000001</v>
      </c>
      <c r="AK7397">
        <v>1.1914499999999999</v>
      </c>
      <c r="AR7397" s="3"/>
    </row>
    <row r="7398" spans="1:44" hidden="1" outlineLevel="1" x14ac:dyDescent="0.2">
      <c r="A7398" s="2">
        <v>43228</v>
      </c>
      <c r="B7398">
        <v>14.71</v>
      </c>
      <c r="E7398" s="2">
        <v>43228</v>
      </c>
      <c r="F7398">
        <v>2671.92</v>
      </c>
      <c r="G7398">
        <f t="shared" si="1038"/>
        <v>-2.6565592693339468E-4</v>
      </c>
      <c r="H7398" s="2">
        <v>43228</v>
      </c>
      <c r="I7398">
        <v>5241.53</v>
      </c>
      <c r="J7398">
        <f t="shared" si="1039"/>
        <v>-2.5558520428703435E-4</v>
      </c>
      <c r="K7398">
        <f t="shared" si="1035"/>
        <v>-3.4522520428703434E-4</v>
      </c>
      <c r="L7398">
        <v>9.7108134966697405E-3</v>
      </c>
      <c r="N7398" s="2">
        <v>43228</v>
      </c>
      <c r="O7398">
        <v>95.81</v>
      </c>
      <c r="Q7398" s="2">
        <v>43228</v>
      </c>
      <c r="R7398">
        <v>148707.20000000001</v>
      </c>
      <c r="S7398" s="8">
        <f t="shared" si="1040"/>
        <v>-4.2613141775074137E-3</v>
      </c>
      <c r="T7398" s="9">
        <f t="shared" si="1036"/>
        <v>-4.3509541775074139E-3</v>
      </c>
      <c r="U7398" s="3">
        <f>Sheet1!$B$17+Sheet1!$B$18*'Portfolio allocation'!K7398</f>
        <v>9.1747780826374682E-5</v>
      </c>
      <c r="V7398" s="13">
        <f t="shared" si="1041"/>
        <v>-4.4427019583337885E-3</v>
      </c>
      <c r="W7398" s="13"/>
      <c r="X7398" s="2">
        <v>43228</v>
      </c>
      <c r="Y7398">
        <v>136.58850000000001</v>
      </c>
      <c r="AA7398" s="2">
        <v>43228</v>
      </c>
      <c r="AB7398">
        <v>2318.77</v>
      </c>
      <c r="AC7398">
        <f t="shared" si="1042"/>
        <v>-1.5372426087481017E-3</v>
      </c>
      <c r="AD7398">
        <f t="shared" si="1037"/>
        <v>-1.6270026087481016E-3</v>
      </c>
      <c r="AE7398">
        <f>Sheet2!$B$17+Sheet2!$B$18*'Portfolio allocation'!K7398</f>
        <v>-2.5359604777920082E-4</v>
      </c>
      <c r="AF7398">
        <f t="shared" si="1043"/>
        <v>-1.3734065609689009E-3</v>
      </c>
      <c r="AH7398" s="2">
        <v>43228</v>
      </c>
      <c r="AI7398">
        <v>2.968</v>
      </c>
      <c r="AJ7398">
        <v>2.2440000000000002</v>
      </c>
      <c r="AK7398">
        <v>1.1855</v>
      </c>
      <c r="AR7398" s="3"/>
    </row>
    <row r="7399" spans="1:44" hidden="1" outlineLevel="1" x14ac:dyDescent="0.2">
      <c r="A7399" s="2">
        <v>43229</v>
      </c>
      <c r="B7399">
        <v>13.42</v>
      </c>
      <c r="E7399" s="2">
        <v>43229</v>
      </c>
      <c r="F7399">
        <v>2697.79</v>
      </c>
      <c r="G7399">
        <f t="shared" si="1038"/>
        <v>9.682176113057217E-3</v>
      </c>
      <c r="H7399" s="2">
        <v>43229</v>
      </c>
      <c r="I7399">
        <v>5292.9</v>
      </c>
      <c r="J7399">
        <f t="shared" si="1039"/>
        <v>9.80057349666974E-3</v>
      </c>
      <c r="K7399">
        <f t="shared" si="1035"/>
        <v>9.7108134966697405E-3</v>
      </c>
      <c r="L7399">
        <v>9.5077230410550856E-3</v>
      </c>
      <c r="N7399" s="2">
        <v>43229</v>
      </c>
      <c r="O7399">
        <v>96.94</v>
      </c>
      <c r="Q7399" s="2">
        <v>43229</v>
      </c>
      <c r="R7399">
        <v>150461.1</v>
      </c>
      <c r="S7399" s="8">
        <f t="shared" si="1040"/>
        <v>1.1794317961739464E-2</v>
      </c>
      <c r="T7399" s="9">
        <f t="shared" si="1036"/>
        <v>1.1704557961739465E-2</v>
      </c>
      <c r="U7399" s="3">
        <f>Sheet1!$B$17+Sheet1!$B$18*'Portfolio allocation'!K7399</f>
        <v>1.1628290232476043E-2</v>
      </c>
      <c r="V7399" s="13">
        <f t="shared" si="1041"/>
        <v>7.6267729263421874E-5</v>
      </c>
      <c r="W7399" s="13"/>
      <c r="X7399" s="2">
        <v>43229</v>
      </c>
      <c r="Y7399">
        <v>136.21600000000001</v>
      </c>
      <c r="AA7399" s="2">
        <v>43229</v>
      </c>
      <c r="AB7399">
        <v>2337.9</v>
      </c>
      <c r="AC7399">
        <f t="shared" si="1042"/>
        <v>8.250063611311198E-3</v>
      </c>
      <c r="AD7399">
        <f t="shared" si="1037"/>
        <v>8.1600236113111985E-3</v>
      </c>
      <c r="AE7399">
        <f>Sheet2!$B$17+Sheet2!$B$18*'Portfolio allocation'!K7399</f>
        <v>8.6884901178620258E-3</v>
      </c>
      <c r="AF7399">
        <f t="shared" si="1043"/>
        <v>-5.2846650655082733E-4</v>
      </c>
      <c r="AH7399" s="2">
        <v>43229</v>
      </c>
      <c r="AI7399">
        <v>3.004</v>
      </c>
      <c r="AJ7399">
        <v>2.2509999999999999</v>
      </c>
      <c r="AK7399">
        <v>1.1855500000000001</v>
      </c>
      <c r="AR7399" s="3"/>
    </row>
    <row r="7400" spans="1:44" hidden="1" outlineLevel="1" x14ac:dyDescent="0.2">
      <c r="A7400" s="2">
        <v>43230</v>
      </c>
      <c r="B7400">
        <v>13.23</v>
      </c>
      <c r="E7400" s="2">
        <v>43230</v>
      </c>
      <c r="F7400">
        <v>2723.07</v>
      </c>
      <c r="G7400">
        <f t="shared" si="1038"/>
        <v>9.3706329996035009E-3</v>
      </c>
      <c r="H7400" s="2">
        <v>43230</v>
      </c>
      <c r="I7400">
        <v>5343.7</v>
      </c>
      <c r="J7400">
        <f t="shared" si="1039"/>
        <v>9.5977630410550852E-3</v>
      </c>
      <c r="K7400">
        <f t="shared" si="1035"/>
        <v>9.5077230410550856E-3</v>
      </c>
      <c r="L7400">
        <v>1.9664674304321118E-3</v>
      </c>
      <c r="N7400" s="2">
        <v>43230</v>
      </c>
      <c r="O7400">
        <v>97.91</v>
      </c>
      <c r="Q7400" s="2">
        <v>43230</v>
      </c>
      <c r="R7400">
        <v>151966.6</v>
      </c>
      <c r="S7400" s="8">
        <f t="shared" si="1040"/>
        <v>1.0005908503925687E-2</v>
      </c>
      <c r="T7400" s="9">
        <f t="shared" si="1036"/>
        <v>9.9158685039256872E-3</v>
      </c>
      <c r="U7400" s="3">
        <f>Sheet1!$B$17+Sheet1!$B$18*'Portfolio allocation'!K7400</f>
        <v>1.13952997147983E-2</v>
      </c>
      <c r="V7400" s="13">
        <f t="shared" si="1041"/>
        <v>-1.4794312108726126E-3</v>
      </c>
      <c r="W7400" s="13"/>
      <c r="X7400" s="2">
        <v>43230</v>
      </c>
      <c r="Y7400">
        <v>137.77289999999999</v>
      </c>
      <c r="AA7400" s="2">
        <v>43230</v>
      </c>
      <c r="AB7400">
        <v>2364.63</v>
      </c>
      <c r="AC7400">
        <f t="shared" si="1042"/>
        <v>1.1433337610676331E-2</v>
      </c>
      <c r="AD7400">
        <f t="shared" si="1037"/>
        <v>1.134317761067633E-2</v>
      </c>
      <c r="AE7400">
        <f>Sheet2!$B$17+Sheet2!$B$18*'Portfolio allocation'!K7400</f>
        <v>8.5078969034233422E-3</v>
      </c>
      <c r="AF7400">
        <f t="shared" si="1043"/>
        <v>2.8352807072529879E-3</v>
      </c>
      <c r="AH7400" s="2">
        <v>43230</v>
      </c>
      <c r="AI7400">
        <v>2.9710000000000001</v>
      </c>
      <c r="AJ7400">
        <v>2.254</v>
      </c>
      <c r="AK7400">
        <v>1.1879500000000001</v>
      </c>
      <c r="AR7400" s="3"/>
    </row>
    <row r="7401" spans="1:44" hidden="1" outlineLevel="1" x14ac:dyDescent="0.2">
      <c r="A7401" s="2">
        <v>43231</v>
      </c>
      <c r="B7401">
        <v>12.65</v>
      </c>
      <c r="E7401" s="2">
        <v>43231</v>
      </c>
      <c r="F7401">
        <v>2727.72</v>
      </c>
      <c r="G7401">
        <f t="shared" si="1038"/>
        <v>1.7076314600799058E-3</v>
      </c>
      <c r="H7401" s="2">
        <v>43231</v>
      </c>
      <c r="I7401">
        <v>5354.69</v>
      </c>
      <c r="J7401">
        <f t="shared" si="1039"/>
        <v>2.0566274304321119E-3</v>
      </c>
      <c r="K7401">
        <f t="shared" si="1035"/>
        <v>1.9664674304321118E-3</v>
      </c>
      <c r="L7401">
        <v>8.3779830608317102E-4</v>
      </c>
      <c r="N7401" s="2">
        <v>43231</v>
      </c>
      <c r="O7401">
        <v>97.7</v>
      </c>
      <c r="Q7401" s="2">
        <v>43231</v>
      </c>
      <c r="R7401">
        <v>151640.6</v>
      </c>
      <c r="S7401" s="8">
        <f t="shared" si="1040"/>
        <v>-2.1452082233859304E-3</v>
      </c>
      <c r="T7401" s="9">
        <f t="shared" si="1036"/>
        <v>-2.2353682233859306E-3</v>
      </c>
      <c r="U7401" s="3">
        <f>Sheet1!$B$17+Sheet1!$B$18*'Portfolio allocation'!K7401</f>
        <v>2.7437801574585275E-3</v>
      </c>
      <c r="V7401" s="13">
        <f t="shared" si="1041"/>
        <v>-4.9791483808444576E-3</v>
      </c>
      <c r="W7401" s="13"/>
      <c r="X7401" s="2">
        <v>43231</v>
      </c>
      <c r="Y7401">
        <v>137.67740000000001</v>
      </c>
      <c r="AA7401" s="2">
        <v>43231</v>
      </c>
      <c r="AB7401">
        <v>2362.9899999999998</v>
      </c>
      <c r="AC7401">
        <f t="shared" si="1042"/>
        <v>-6.9355459416498011E-4</v>
      </c>
      <c r="AD7401">
        <f t="shared" si="1037"/>
        <v>-7.8391459416498016E-4</v>
      </c>
      <c r="AE7401">
        <f>Sheet2!$B$17+Sheet2!$B$18*'Portfolio allocation'!K7401</f>
        <v>1.8020200196261511E-3</v>
      </c>
      <c r="AF7401">
        <f t="shared" si="1043"/>
        <v>-2.5859346137911314E-3</v>
      </c>
      <c r="AH7401" s="2">
        <v>43231</v>
      </c>
      <c r="AI7401">
        <v>2.9710000000000001</v>
      </c>
      <c r="AJ7401">
        <v>2.2589999999999999</v>
      </c>
      <c r="AK7401">
        <v>1.1943999999999999</v>
      </c>
      <c r="AR7401" s="3"/>
    </row>
    <row r="7402" spans="1:44" hidden="1" outlineLevel="1" x14ac:dyDescent="0.2">
      <c r="A7402" s="2">
        <v>43234</v>
      </c>
      <c r="B7402">
        <v>12.93</v>
      </c>
      <c r="E7402" s="2">
        <v>43234</v>
      </c>
      <c r="F7402">
        <v>2730.13</v>
      </c>
      <c r="G7402">
        <f t="shared" si="1038"/>
        <v>8.8352176909656244E-4</v>
      </c>
      <c r="H7402" s="2">
        <v>43234</v>
      </c>
      <c r="I7402">
        <v>5359.66</v>
      </c>
      <c r="J7402">
        <f t="shared" si="1039"/>
        <v>9.2815830608317107E-4</v>
      </c>
      <c r="K7402">
        <f t="shared" si="1035"/>
        <v>8.3779830608317102E-4</v>
      </c>
      <c r="L7402">
        <v>-6.8877129486572793E-3</v>
      </c>
      <c r="N7402" s="2">
        <v>43234</v>
      </c>
      <c r="O7402">
        <v>98.03</v>
      </c>
      <c r="Q7402" s="2">
        <v>43234</v>
      </c>
      <c r="R7402">
        <v>152152.9</v>
      </c>
      <c r="S7402" s="8">
        <f t="shared" si="1040"/>
        <v>3.3783828341484856E-3</v>
      </c>
      <c r="T7402" s="9">
        <f t="shared" si="1036"/>
        <v>3.2880228341484858E-3</v>
      </c>
      <c r="U7402" s="3">
        <f>Sheet1!$B$17+Sheet1!$B$18*'Portfolio allocation'!K7402</f>
        <v>1.4489423337259132E-3</v>
      </c>
      <c r="V7402" s="13">
        <f t="shared" si="1041"/>
        <v>1.8390805004225726E-3</v>
      </c>
      <c r="W7402" s="13"/>
      <c r="X7402" s="2">
        <v>43234</v>
      </c>
      <c r="Y7402">
        <v>137.83019999999999</v>
      </c>
      <c r="AA7402" s="2">
        <v>43234</v>
      </c>
      <c r="AB7402">
        <v>2365.61</v>
      </c>
      <c r="AC7402">
        <f t="shared" si="1042"/>
        <v>1.1087647429741665E-3</v>
      </c>
      <c r="AD7402">
        <f t="shared" si="1037"/>
        <v>1.0181247429741666E-3</v>
      </c>
      <c r="AE7402">
        <f>Sheet2!$B$17+Sheet2!$B$18*'Portfolio allocation'!K7402</f>
        <v>7.9837863930143154E-4</v>
      </c>
      <c r="AF7402">
        <f t="shared" si="1043"/>
        <v>2.1974610367273505E-4</v>
      </c>
      <c r="AH7402" s="2">
        <v>43234</v>
      </c>
      <c r="AI7402">
        <v>2.9950000000000001</v>
      </c>
      <c r="AJ7402">
        <v>2.266</v>
      </c>
      <c r="AK7402">
        <v>1.19685</v>
      </c>
      <c r="AR7402" s="3"/>
    </row>
    <row r="7403" spans="1:44" hidden="1" outlineLevel="1" x14ac:dyDescent="0.2">
      <c r="A7403" s="2">
        <v>43235</v>
      </c>
      <c r="B7403">
        <v>14.63</v>
      </c>
      <c r="E7403" s="2">
        <v>43235</v>
      </c>
      <c r="F7403">
        <v>2711.45</v>
      </c>
      <c r="G7403">
        <f t="shared" si="1038"/>
        <v>-6.8421650251088151E-3</v>
      </c>
      <c r="H7403" s="2">
        <v>43235</v>
      </c>
      <c r="I7403">
        <v>5323.23</v>
      </c>
      <c r="J7403">
        <f t="shared" si="1039"/>
        <v>-6.797072948657279E-3</v>
      </c>
      <c r="K7403">
        <f t="shared" si="1035"/>
        <v>-6.8877129486572793E-3</v>
      </c>
      <c r="L7403">
        <v>4.2480705845887225E-3</v>
      </c>
      <c r="N7403" s="2">
        <v>43235</v>
      </c>
      <c r="O7403">
        <v>97.32</v>
      </c>
      <c r="Q7403" s="2">
        <v>43235</v>
      </c>
      <c r="R7403">
        <v>151050.9</v>
      </c>
      <c r="S7403" s="8">
        <f t="shared" si="1040"/>
        <v>-7.2427144011056876E-3</v>
      </c>
      <c r="T7403" s="9">
        <f t="shared" si="1036"/>
        <v>-7.333354401105688E-3</v>
      </c>
      <c r="U7403" s="3">
        <f>Sheet1!$B$17+Sheet1!$B$18*'Portfolio allocation'!K7403</f>
        <v>-7.4139599682044397E-3</v>
      </c>
      <c r="V7403" s="13">
        <f t="shared" si="1041"/>
        <v>8.0605567098751725E-5</v>
      </c>
      <c r="W7403" s="13"/>
      <c r="X7403" s="2">
        <v>43235</v>
      </c>
      <c r="Y7403">
        <v>137.2953</v>
      </c>
      <c r="AA7403" s="2">
        <v>43235</v>
      </c>
      <c r="AB7403">
        <v>2356.4299999999998</v>
      </c>
      <c r="AC7403">
        <f t="shared" si="1042"/>
        <v>-3.8806058479632366E-3</v>
      </c>
      <c r="AD7403">
        <f t="shared" si="1037"/>
        <v>-3.9720058479632368E-3</v>
      </c>
      <c r="AE7403">
        <f>Sheet2!$B$17+Sheet2!$B$18*'Portfolio allocation'!K7403</f>
        <v>-6.0713430640316505E-3</v>
      </c>
      <c r="AF7403">
        <f t="shared" si="1043"/>
        <v>2.0993372160684138E-3</v>
      </c>
      <c r="AH7403" s="2">
        <v>43235</v>
      </c>
      <c r="AI7403">
        <v>3.08</v>
      </c>
      <c r="AJ7403">
        <v>2.2850000000000001</v>
      </c>
      <c r="AK7403">
        <v>1.1861999999999999</v>
      </c>
      <c r="AR7403" s="3"/>
    </row>
    <row r="7404" spans="1:44" hidden="1" outlineLevel="1" x14ac:dyDescent="0.2">
      <c r="A7404" s="2">
        <v>43236</v>
      </c>
      <c r="B7404">
        <v>13.42</v>
      </c>
      <c r="E7404" s="2">
        <v>43236</v>
      </c>
      <c r="F7404">
        <v>2722.46</v>
      </c>
      <c r="G7404">
        <f t="shared" si="1038"/>
        <v>4.060558004020054E-3</v>
      </c>
      <c r="H7404" s="2">
        <v>43236</v>
      </c>
      <c r="I7404">
        <v>5346.33</v>
      </c>
      <c r="J7404">
        <f t="shared" si="1039"/>
        <v>4.3394705845887227E-3</v>
      </c>
      <c r="K7404">
        <f t="shared" si="1035"/>
        <v>4.2480705845887225E-3</v>
      </c>
      <c r="L7404">
        <v>-6.5989435788657656E-4</v>
      </c>
      <c r="N7404" s="2">
        <v>43236</v>
      </c>
      <c r="O7404">
        <v>97.15</v>
      </c>
      <c r="Q7404" s="2">
        <v>43236</v>
      </c>
      <c r="R7404">
        <v>151438.9</v>
      </c>
      <c r="S7404" s="8">
        <f t="shared" si="1040"/>
        <v>2.5686705607181892E-3</v>
      </c>
      <c r="T7404" s="9">
        <f t="shared" si="1036"/>
        <v>2.4772705607181891E-3</v>
      </c>
      <c r="U7404" s="3">
        <f>Sheet1!$B$17+Sheet1!$B$18*'Portfolio allocation'!K7404</f>
        <v>5.3612931194204939E-3</v>
      </c>
      <c r="V7404" s="13">
        <f t="shared" si="1041"/>
        <v>-2.8840225587023049E-3</v>
      </c>
      <c r="W7404" s="13"/>
      <c r="X7404" s="2">
        <v>43236</v>
      </c>
      <c r="Y7404">
        <v>138.1454</v>
      </c>
      <c r="AA7404" s="2">
        <v>43236</v>
      </c>
      <c r="AB7404">
        <v>2371.02</v>
      </c>
      <c r="AC7404">
        <f t="shared" si="1042"/>
        <v>6.1915694503975605E-3</v>
      </c>
      <c r="AD7404">
        <f t="shared" si="1037"/>
        <v>6.1002894503975605E-3</v>
      </c>
      <c r="AE7404">
        <f>Sheet2!$B$17+Sheet2!$B$18*'Portfolio allocation'!K7404</f>
        <v>3.8308797532632197E-3</v>
      </c>
      <c r="AF7404">
        <f t="shared" si="1043"/>
        <v>2.2694096971343407E-3</v>
      </c>
      <c r="AH7404" s="2">
        <v>43236</v>
      </c>
      <c r="AI7404">
        <v>3.0950000000000002</v>
      </c>
      <c r="AJ7404">
        <v>2.282</v>
      </c>
      <c r="AK7404">
        <v>1.17865</v>
      </c>
      <c r="AR7404" s="3"/>
    </row>
    <row r="7405" spans="1:44" hidden="1" outlineLevel="1" x14ac:dyDescent="0.2">
      <c r="A7405" s="2">
        <v>43237</v>
      </c>
      <c r="B7405">
        <v>13.43</v>
      </c>
      <c r="E7405" s="2">
        <v>43237</v>
      </c>
      <c r="F7405">
        <v>2720.13</v>
      </c>
      <c r="G7405">
        <f t="shared" si="1038"/>
        <v>-8.5584361202728498E-4</v>
      </c>
      <c r="H7405" s="2">
        <v>43237</v>
      </c>
      <c r="I7405">
        <v>5343.29</v>
      </c>
      <c r="J7405">
        <f t="shared" si="1039"/>
        <v>-5.6861435788657655E-4</v>
      </c>
      <c r="K7405">
        <f t="shared" si="1035"/>
        <v>-6.5989435788657656E-4</v>
      </c>
      <c r="L7405">
        <v>-2.6426628579021808E-3</v>
      </c>
      <c r="N7405" s="2">
        <v>43237</v>
      </c>
      <c r="O7405">
        <v>96.18</v>
      </c>
      <c r="Q7405" s="2">
        <v>43237</v>
      </c>
      <c r="R7405">
        <v>149926.79999999999</v>
      </c>
      <c r="S7405" s="8">
        <f t="shared" si="1040"/>
        <v>-9.9848849932216988E-3</v>
      </c>
      <c r="T7405" s="9">
        <f t="shared" si="1036"/>
        <v>-1.0076164993221698E-2</v>
      </c>
      <c r="U7405" s="3">
        <f>Sheet1!$B$17+Sheet1!$B$18*'Portfolio allocation'!K7405</f>
        <v>-2.6924864695988641E-4</v>
      </c>
      <c r="V7405" s="13">
        <f t="shared" si="1041"/>
        <v>-9.8069163462618115E-3</v>
      </c>
      <c r="W7405" s="13"/>
      <c r="X7405" s="2">
        <v>43237</v>
      </c>
      <c r="Y7405">
        <v>138.0213</v>
      </c>
      <c r="AA7405" s="2">
        <v>43237</v>
      </c>
      <c r="AB7405">
        <v>2368.89</v>
      </c>
      <c r="AC7405">
        <f t="shared" si="1042"/>
        <v>-8.9834754662554417E-4</v>
      </c>
      <c r="AD7405">
        <f t="shared" si="1037"/>
        <v>-9.9014754662554412E-4</v>
      </c>
      <c r="AE7405">
        <f>Sheet2!$B$17+Sheet2!$B$18*'Portfolio allocation'!K7405</f>
        <v>-5.3340788709608643E-4</v>
      </c>
      <c r="AF7405">
        <f t="shared" si="1043"/>
        <v>-4.5673965952945769E-4</v>
      </c>
      <c r="AH7405" s="2">
        <v>43237</v>
      </c>
      <c r="AI7405">
        <v>3.109</v>
      </c>
      <c r="AJ7405">
        <v>2.2949999999999999</v>
      </c>
      <c r="AK7405">
        <v>1.1792</v>
      </c>
      <c r="AR7405" s="3"/>
    </row>
    <row r="7406" spans="1:44" hidden="1" outlineLevel="1" x14ac:dyDescent="0.2">
      <c r="A7406" s="2">
        <v>43238</v>
      </c>
      <c r="B7406">
        <v>13.42</v>
      </c>
      <c r="E7406" s="2">
        <v>43238</v>
      </c>
      <c r="F7406">
        <v>2712.97</v>
      </c>
      <c r="G7406">
        <f t="shared" si="1038"/>
        <v>-2.6322271362031469E-3</v>
      </c>
      <c r="H7406" s="2">
        <v>43238</v>
      </c>
      <c r="I7406">
        <v>5329.66</v>
      </c>
      <c r="J7406">
        <f t="shared" si="1039"/>
        <v>-2.5508628579021808E-3</v>
      </c>
      <c r="K7406">
        <f t="shared" si="1035"/>
        <v>-2.6426628579021808E-3</v>
      </c>
      <c r="L7406">
        <v>7.3251034473494235E-3</v>
      </c>
      <c r="N7406" s="2">
        <v>43238</v>
      </c>
      <c r="O7406">
        <v>96.36</v>
      </c>
      <c r="Q7406" s="2">
        <v>43238</v>
      </c>
      <c r="R7406">
        <v>150207.4</v>
      </c>
      <c r="S7406" s="8">
        <f t="shared" si="1040"/>
        <v>1.8715799977055969E-3</v>
      </c>
      <c r="T7406" s="9">
        <f t="shared" si="1036"/>
        <v>1.779779997705597E-3</v>
      </c>
      <c r="U7406" s="3">
        <f>Sheet1!$B$17+Sheet1!$B$18*'Portfolio allocation'!K7406</f>
        <v>-2.5439309202140055E-3</v>
      </c>
      <c r="V7406" s="13">
        <f t="shared" si="1041"/>
        <v>4.3237109179196029E-3</v>
      </c>
      <c r="W7406" s="13"/>
      <c r="X7406" s="2">
        <v>43238</v>
      </c>
      <c r="Y7406">
        <v>137.62010000000001</v>
      </c>
      <c r="AA7406" s="2">
        <v>43238</v>
      </c>
      <c r="AB7406">
        <v>2362</v>
      </c>
      <c r="AC7406">
        <f t="shared" si="1042"/>
        <v>-2.9085352211373205E-3</v>
      </c>
      <c r="AD7406">
        <f t="shared" si="1037"/>
        <v>-3.0004152211373205E-3</v>
      </c>
      <c r="AE7406">
        <f>Sheet2!$B$17+Sheet2!$B$18*'Portfolio allocation'!K7406</f>
        <v>-2.2965362223094166E-3</v>
      </c>
      <c r="AF7406">
        <f t="shared" si="1043"/>
        <v>-7.0387899882790386E-4</v>
      </c>
      <c r="AH7406" s="2">
        <v>43238</v>
      </c>
      <c r="AI7406">
        <v>3.0670000000000002</v>
      </c>
      <c r="AJ7406">
        <v>2.2970000000000002</v>
      </c>
      <c r="AK7406">
        <v>1.177</v>
      </c>
      <c r="AR7406" s="3"/>
    </row>
    <row r="7407" spans="1:44" hidden="1" outlineLevel="1" x14ac:dyDescent="0.2">
      <c r="A7407" s="2">
        <v>43241</v>
      </c>
      <c r="B7407">
        <v>13.08</v>
      </c>
      <c r="E7407" s="2">
        <v>43241</v>
      </c>
      <c r="F7407">
        <v>2733.01</v>
      </c>
      <c r="G7407">
        <f t="shared" si="1038"/>
        <v>7.386738519040259E-3</v>
      </c>
      <c r="H7407" s="2">
        <v>43241</v>
      </c>
      <c r="I7407">
        <v>5369.19</v>
      </c>
      <c r="J7407">
        <f t="shared" si="1039"/>
        <v>7.4169834473494234E-3</v>
      </c>
      <c r="K7407">
        <f t="shared" si="1035"/>
        <v>7.3251034473494235E-3</v>
      </c>
      <c r="L7407">
        <v>-3.2107087167337379E-3</v>
      </c>
      <c r="N7407" s="2">
        <v>43241</v>
      </c>
      <c r="O7407">
        <v>97.6</v>
      </c>
      <c r="Q7407" s="2">
        <v>43241</v>
      </c>
      <c r="R7407">
        <v>152140.4</v>
      </c>
      <c r="S7407" s="8">
        <f t="shared" si="1040"/>
        <v>1.286887330451103E-2</v>
      </c>
      <c r="T7407" s="9">
        <f t="shared" si="1036"/>
        <v>1.277699330451103E-2</v>
      </c>
      <c r="U7407" s="3">
        <f>Sheet1!$B$17+Sheet1!$B$18*'Portfolio allocation'!K7407</f>
        <v>8.8913432019626839E-3</v>
      </c>
      <c r="V7407" s="13">
        <f t="shared" si="1041"/>
        <v>3.8856501025483457E-3</v>
      </c>
      <c r="W7407" s="13"/>
      <c r="X7407" s="2">
        <v>43241</v>
      </c>
      <c r="Y7407">
        <v>138.96690000000001</v>
      </c>
      <c r="AA7407" s="2">
        <v>43241</v>
      </c>
      <c r="AB7407">
        <v>2385.12</v>
      </c>
      <c r="AC7407">
        <f t="shared" si="1042"/>
        <v>9.7883149872988184E-3</v>
      </c>
      <c r="AD7407">
        <f t="shared" si="1037"/>
        <v>9.6953949872988186E-3</v>
      </c>
      <c r="AE7407">
        <f>Sheet2!$B$17+Sheet2!$B$18*'Portfolio allocation'!K7407</f>
        <v>6.5670558770382775E-3</v>
      </c>
      <c r="AF7407">
        <f t="shared" si="1043"/>
        <v>3.1283391102605411E-3</v>
      </c>
      <c r="AH7407" s="2">
        <v>43241</v>
      </c>
      <c r="AI7407">
        <v>3.0649999999999999</v>
      </c>
      <c r="AJ7407">
        <v>2.323</v>
      </c>
      <c r="AK7407">
        <v>1.1750499999999999</v>
      </c>
      <c r="AR7407" s="3"/>
    </row>
    <row r="7408" spans="1:44" hidden="1" outlineLevel="1" x14ac:dyDescent="0.2">
      <c r="A7408" s="2">
        <v>43242</v>
      </c>
      <c r="B7408">
        <v>13.22</v>
      </c>
      <c r="E7408" s="2">
        <v>43242</v>
      </c>
      <c r="F7408">
        <v>2724.44</v>
      </c>
      <c r="G7408">
        <f t="shared" si="1038"/>
        <v>-3.1357367883761977E-3</v>
      </c>
      <c r="H7408" s="2">
        <v>43242</v>
      </c>
      <c r="I7408">
        <v>5352.45</v>
      </c>
      <c r="J7408">
        <f t="shared" si="1039"/>
        <v>-3.1177887167337381E-3</v>
      </c>
      <c r="K7408">
        <f t="shared" si="1035"/>
        <v>-3.2107087167337379E-3</v>
      </c>
      <c r="L7408">
        <v>3.184603988827465E-3</v>
      </c>
      <c r="N7408" s="2">
        <v>43242</v>
      </c>
      <c r="O7408">
        <v>97.5</v>
      </c>
      <c r="Q7408" s="2">
        <v>43242</v>
      </c>
      <c r="R7408">
        <v>151984.4</v>
      </c>
      <c r="S7408" s="8">
        <f t="shared" si="1040"/>
        <v>-1.0253686726208189E-3</v>
      </c>
      <c r="T7408" s="9">
        <f t="shared" si="1036"/>
        <v>-1.1182886726208189E-3</v>
      </c>
      <c r="U7408" s="3">
        <f>Sheet1!$B$17+Sheet1!$B$18*'Portfolio allocation'!K7408</f>
        <v>-3.1956075256620881E-3</v>
      </c>
      <c r="V7408" s="13">
        <f t="shared" si="1041"/>
        <v>2.0773188530412694E-3</v>
      </c>
      <c r="W7408" s="13"/>
      <c r="X7408" s="2">
        <v>43242</v>
      </c>
      <c r="Y7408">
        <v>138.5848</v>
      </c>
      <c r="AA7408" s="2">
        <v>43242</v>
      </c>
      <c r="AB7408">
        <v>2378.56</v>
      </c>
      <c r="AC7408">
        <f t="shared" si="1042"/>
        <v>-2.7503857248272201E-3</v>
      </c>
      <c r="AD7408">
        <f t="shared" si="1037"/>
        <v>-2.84278572482722E-3</v>
      </c>
      <c r="AE7408">
        <f>Sheet2!$B$17+Sheet2!$B$18*'Portfolio allocation'!K7408</f>
        <v>-2.8016570921429993E-3</v>
      </c>
      <c r="AF7408">
        <f t="shared" si="1043"/>
        <v>-4.1128632684220637E-5</v>
      </c>
      <c r="AH7408" s="2">
        <v>43242</v>
      </c>
      <c r="AI7408">
        <v>3.0649999999999999</v>
      </c>
      <c r="AJ7408">
        <v>2.31</v>
      </c>
      <c r="AK7408">
        <v>1.1773499999999999</v>
      </c>
      <c r="AR7408" s="3"/>
    </row>
    <row r="7409" spans="1:44" hidden="1" outlineLevel="1" x14ac:dyDescent="0.2">
      <c r="A7409" s="2">
        <v>43243</v>
      </c>
      <c r="B7409">
        <v>12.58</v>
      </c>
      <c r="E7409" s="2">
        <v>43243</v>
      </c>
      <c r="F7409">
        <v>2733.29</v>
      </c>
      <c r="G7409">
        <f t="shared" si="1038"/>
        <v>3.248373977771557E-3</v>
      </c>
      <c r="H7409" s="2">
        <v>43243</v>
      </c>
      <c r="I7409">
        <v>5369.99</v>
      </c>
      <c r="J7409">
        <f t="shared" si="1039"/>
        <v>3.2770039888274649E-3</v>
      </c>
      <c r="K7409">
        <f t="shared" si="1035"/>
        <v>3.184603988827465E-3</v>
      </c>
      <c r="L7409">
        <v>-2.0788483183767472E-3</v>
      </c>
      <c r="N7409" s="2">
        <v>43243</v>
      </c>
      <c r="O7409">
        <v>98.66</v>
      </c>
      <c r="Q7409" s="2">
        <v>43243</v>
      </c>
      <c r="R7409">
        <v>153792.70000000001</v>
      </c>
      <c r="S7409" s="8">
        <f t="shared" si="1040"/>
        <v>1.1897931629825331E-2</v>
      </c>
      <c r="T7409" s="9">
        <f t="shared" si="1036"/>
        <v>1.1805531629825332E-2</v>
      </c>
      <c r="U7409" s="3">
        <f>Sheet1!$B$17+Sheet1!$B$18*'Portfolio allocation'!K7409</f>
        <v>4.1412572889354925E-3</v>
      </c>
      <c r="V7409" s="13">
        <f t="shared" si="1041"/>
        <v>7.6642743408898394E-3</v>
      </c>
      <c r="W7409" s="13"/>
      <c r="X7409" s="2">
        <v>43243</v>
      </c>
      <c r="Y7409">
        <v>138.18360000000001</v>
      </c>
      <c r="AA7409" s="2">
        <v>43243</v>
      </c>
      <c r="AB7409">
        <v>2371.67</v>
      </c>
      <c r="AC7409">
        <f t="shared" si="1042"/>
        <v>-2.8967106148257704E-3</v>
      </c>
      <c r="AD7409">
        <f t="shared" si="1037"/>
        <v>-2.9885906148257703E-3</v>
      </c>
      <c r="AE7409">
        <f>Sheet2!$B$17+Sheet2!$B$18*'Portfolio allocation'!K7409</f>
        <v>2.8852181248256201E-3</v>
      </c>
      <c r="AF7409">
        <f t="shared" si="1043"/>
        <v>-5.8738087396513899E-3</v>
      </c>
      <c r="AH7409" s="2">
        <v>43243</v>
      </c>
      <c r="AI7409">
        <v>3.0030000000000001</v>
      </c>
      <c r="AJ7409">
        <v>2.2970000000000002</v>
      </c>
      <c r="AK7409">
        <v>1.1704000000000001</v>
      </c>
      <c r="AR7409" s="3"/>
    </row>
    <row r="7410" spans="1:44" hidden="1" outlineLevel="1" x14ac:dyDescent="0.2">
      <c r="A7410" s="2">
        <v>43244</v>
      </c>
      <c r="B7410">
        <v>12.53</v>
      </c>
      <c r="E7410" s="2">
        <v>43244</v>
      </c>
      <c r="F7410">
        <v>2727.76</v>
      </c>
      <c r="G7410">
        <f t="shared" si="1038"/>
        <v>-2.0232028068736252E-3</v>
      </c>
      <c r="H7410" s="2">
        <v>43244</v>
      </c>
      <c r="I7410">
        <v>5359.32</v>
      </c>
      <c r="J7410">
        <f t="shared" si="1039"/>
        <v>-1.9869683183767473E-3</v>
      </c>
      <c r="K7410">
        <f t="shared" si="1035"/>
        <v>-2.0788483183767472E-3</v>
      </c>
      <c r="L7410">
        <v>-2.331795942171663E-3</v>
      </c>
      <c r="N7410" s="2">
        <v>43244</v>
      </c>
      <c r="O7410">
        <v>98.31</v>
      </c>
      <c r="Q7410" s="2">
        <v>43244</v>
      </c>
      <c r="R7410">
        <v>153247.1</v>
      </c>
      <c r="S7410" s="8">
        <f t="shared" si="1040"/>
        <v>-3.54763262495561E-3</v>
      </c>
      <c r="T7410" s="9">
        <f t="shared" si="1036"/>
        <v>-3.63951262495561E-3</v>
      </c>
      <c r="U7410" s="3">
        <f>Sheet1!$B$17+Sheet1!$B$18*'Portfolio allocation'!K7410</f>
        <v>-1.8971085915098001E-3</v>
      </c>
      <c r="V7410" s="13">
        <f t="shared" si="1041"/>
        <v>-1.7424040334458098E-3</v>
      </c>
      <c r="W7410" s="13"/>
      <c r="X7410" s="2">
        <v>43244</v>
      </c>
      <c r="Y7410">
        <v>137.6105</v>
      </c>
      <c r="AA7410" s="2">
        <v>43244</v>
      </c>
      <c r="AB7410">
        <v>2361.84</v>
      </c>
      <c r="AC7410">
        <f t="shared" si="1042"/>
        <v>-4.1447587564880095E-3</v>
      </c>
      <c r="AD7410">
        <f t="shared" si="1037"/>
        <v>-4.2355987564880095E-3</v>
      </c>
      <c r="AE7410">
        <f>Sheet2!$B$17+Sheet2!$B$18*'Portfolio allocation'!K7410</f>
        <v>-1.795177949553558E-3</v>
      </c>
      <c r="AF7410">
        <f t="shared" si="1043"/>
        <v>-2.4404208069344516E-3</v>
      </c>
      <c r="AH7410" s="2">
        <v>43244</v>
      </c>
      <c r="AI7410">
        <v>2.9809999999999999</v>
      </c>
      <c r="AJ7410">
        <v>2.2709999999999999</v>
      </c>
      <c r="AK7410">
        <v>1.1724000000000001</v>
      </c>
      <c r="AR7410" s="3"/>
    </row>
    <row r="7411" spans="1:44" hidden="1" outlineLevel="1" x14ac:dyDescent="0.2">
      <c r="A7411" s="2">
        <v>43245</v>
      </c>
      <c r="B7411">
        <v>13.22</v>
      </c>
      <c r="E7411" s="2">
        <v>43245</v>
      </c>
      <c r="F7411">
        <v>2721.33</v>
      </c>
      <c r="G7411">
        <f t="shared" si="1038"/>
        <v>-2.357245505469785E-3</v>
      </c>
      <c r="H7411" s="2">
        <v>43245</v>
      </c>
      <c r="I7411">
        <v>5347.31</v>
      </c>
      <c r="J7411">
        <f t="shared" si="1039"/>
        <v>-2.2409559421716629E-3</v>
      </c>
      <c r="K7411">
        <f t="shared" si="1035"/>
        <v>-2.331795942171663E-3</v>
      </c>
      <c r="L7411">
        <v>-9.0199999999999997E-5</v>
      </c>
      <c r="N7411" s="2">
        <v>43245</v>
      </c>
      <c r="O7411">
        <v>98.36</v>
      </c>
      <c r="Q7411" s="2">
        <v>43245</v>
      </c>
      <c r="R7411">
        <v>153325.1</v>
      </c>
      <c r="S7411" s="8">
        <f t="shared" si="1040"/>
        <v>5.0898189916814829E-4</v>
      </c>
      <c r="T7411" s="9">
        <f t="shared" si="1036"/>
        <v>4.1814189916814827E-4</v>
      </c>
      <c r="U7411" s="3">
        <f>Sheet1!$B$17+Sheet1!$B$18*'Portfolio allocation'!K7411</f>
        <v>-2.1872965160726113E-3</v>
      </c>
      <c r="V7411" s="13">
        <f t="shared" si="1041"/>
        <v>2.6054384152407596E-3</v>
      </c>
      <c r="W7411" s="13"/>
      <c r="X7411" s="2">
        <v>43245</v>
      </c>
      <c r="Y7411">
        <v>137.19980000000001</v>
      </c>
      <c r="AA7411" s="2">
        <v>43245</v>
      </c>
      <c r="AB7411">
        <v>2354.79</v>
      </c>
      <c r="AC7411">
        <f t="shared" si="1042"/>
        <v>-2.9849608779596304E-3</v>
      </c>
      <c r="AD7411">
        <f t="shared" si="1037"/>
        <v>-3.0751608779596303E-3</v>
      </c>
      <c r="AE7411">
        <f>Sheet2!$B$17+Sheet2!$B$18*'Portfolio allocation'!K7411</f>
        <v>-2.0201054299095289E-3</v>
      </c>
      <c r="AF7411">
        <f t="shared" si="1043"/>
        <v>-1.0550554480501014E-3</v>
      </c>
      <c r="AH7411" s="2">
        <v>43245</v>
      </c>
      <c r="AI7411">
        <v>2.9350000000000001</v>
      </c>
      <c r="AJ7411">
        <v>2.2549999999999999</v>
      </c>
      <c r="AK7411">
        <v>1.1654500000000001</v>
      </c>
      <c r="AR7411" s="3"/>
    </row>
    <row r="7412" spans="1:44" hidden="1" outlineLevel="1" x14ac:dyDescent="0.2">
      <c r="A7412" s="2">
        <v>43248</v>
      </c>
      <c r="B7412">
        <v>13.22</v>
      </c>
      <c r="E7412" s="2">
        <v>43248</v>
      </c>
      <c r="F7412">
        <v>2721.33</v>
      </c>
      <c r="G7412">
        <f t="shared" si="1038"/>
        <v>0</v>
      </c>
      <c r="H7412" s="2">
        <v>43248</v>
      </c>
      <c r="I7412">
        <v>5347.31</v>
      </c>
      <c r="J7412">
        <f t="shared" si="1039"/>
        <v>0</v>
      </c>
      <c r="K7412">
        <f t="shared" si="1035"/>
        <v>-9.0199999999999997E-5</v>
      </c>
      <c r="L7412">
        <v>-1.1611880994743267E-2</v>
      </c>
      <c r="N7412" s="2">
        <v>43248</v>
      </c>
      <c r="O7412">
        <v>98.36</v>
      </c>
      <c r="Q7412" s="2">
        <v>43248</v>
      </c>
      <c r="R7412">
        <v>153325.1</v>
      </c>
      <c r="S7412" s="8">
        <f t="shared" si="1040"/>
        <v>0</v>
      </c>
      <c r="T7412" s="9">
        <f t="shared" si="1036"/>
        <v>-9.0199999999999997E-5</v>
      </c>
      <c r="U7412" s="3">
        <f>Sheet1!$B$17+Sheet1!$B$18*'Portfolio allocation'!K7412</f>
        <v>3.8431915838263604E-4</v>
      </c>
      <c r="V7412" s="13">
        <f t="shared" si="1041"/>
        <v>-4.7451915838263607E-4</v>
      </c>
      <c r="W7412" s="13"/>
      <c r="X7412" s="2">
        <v>43248</v>
      </c>
      <c r="Y7412">
        <v>137.19980000000001</v>
      </c>
      <c r="AA7412" s="2">
        <v>43248</v>
      </c>
      <c r="AB7412">
        <v>2354.79</v>
      </c>
      <c r="AC7412">
        <f t="shared" si="1042"/>
        <v>0</v>
      </c>
      <c r="AD7412">
        <f t="shared" si="1037"/>
        <v>-9.0199999999999997E-5</v>
      </c>
      <c r="AE7412">
        <f>Sheet2!$B$17+Sheet2!$B$18*'Portfolio allocation'!K7412</f>
        <v>-2.6821129845766022E-5</v>
      </c>
      <c r="AF7412">
        <f t="shared" si="1043"/>
        <v>-6.3378870154233975E-5</v>
      </c>
      <c r="AH7412" s="2">
        <v>43248</v>
      </c>
      <c r="AI7412">
        <v>2.9350000000000001</v>
      </c>
      <c r="AJ7412">
        <v>2.2549999999999999</v>
      </c>
      <c r="AK7412">
        <v>1.1620999999999999</v>
      </c>
      <c r="AR7412" s="3"/>
    </row>
    <row r="7413" spans="1:44" hidden="1" outlineLevel="1" x14ac:dyDescent="0.2">
      <c r="A7413" s="2">
        <v>43249</v>
      </c>
      <c r="B7413">
        <v>17.02</v>
      </c>
      <c r="E7413" s="2">
        <v>43249</v>
      </c>
      <c r="F7413">
        <v>2689.86</v>
      </c>
      <c r="G7413">
        <f t="shared" si="1038"/>
        <v>-1.1564198388288038E-2</v>
      </c>
      <c r="H7413" s="2">
        <v>43249</v>
      </c>
      <c r="I7413">
        <v>5285.7</v>
      </c>
      <c r="J7413">
        <f t="shared" si="1039"/>
        <v>-1.1521680994743266E-2</v>
      </c>
      <c r="K7413">
        <f t="shared" si="1035"/>
        <v>-1.1611880994743267E-2</v>
      </c>
      <c r="L7413">
        <v>1.2789931016894712E-2</v>
      </c>
      <c r="N7413" s="2">
        <v>43249</v>
      </c>
      <c r="O7413">
        <v>98.01</v>
      </c>
      <c r="Q7413" s="2">
        <v>43249</v>
      </c>
      <c r="R7413">
        <v>152779.4</v>
      </c>
      <c r="S7413" s="8">
        <f t="shared" si="1040"/>
        <v>-3.5591041518969746E-3</v>
      </c>
      <c r="T7413" s="9">
        <f t="shared" si="1036"/>
        <v>-3.6493041518969745E-3</v>
      </c>
      <c r="U7413" s="3">
        <f>Sheet1!$B$17+Sheet1!$B$18*'Portfolio allocation'!K7413</f>
        <v>-1.2833645277014204E-2</v>
      </c>
      <c r="V7413" s="13">
        <f t="shared" si="1041"/>
        <v>9.1843411251172295E-3</v>
      </c>
      <c r="W7413" s="13"/>
      <c r="X7413" s="2">
        <v>43249</v>
      </c>
      <c r="Y7413">
        <v>134.88829999999999</v>
      </c>
      <c r="AA7413" s="2">
        <v>43249</v>
      </c>
      <c r="AB7413">
        <v>2315.12</v>
      </c>
      <c r="AC7413">
        <f t="shared" si="1042"/>
        <v>-1.6846512852526141E-2</v>
      </c>
      <c r="AD7413">
        <f t="shared" si="1037"/>
        <v>-1.6932832852526142E-2</v>
      </c>
      <c r="AE7413">
        <f>Sheet2!$B$17+Sheet2!$B$18*'Portfolio allocation'!K7413</f>
        <v>-1.0272193815038662E-2</v>
      </c>
      <c r="AF7413">
        <f t="shared" si="1043"/>
        <v>-6.6606390374874796E-3</v>
      </c>
      <c r="AH7413" s="2">
        <v>43249</v>
      </c>
      <c r="AI7413">
        <v>2.7679999999999998</v>
      </c>
      <c r="AJ7413">
        <v>2.1579999999999999</v>
      </c>
      <c r="AK7413">
        <v>1.1564000000000001</v>
      </c>
      <c r="AR7413" s="3"/>
    </row>
    <row r="7414" spans="1:44" hidden="1" outlineLevel="1" x14ac:dyDescent="0.2">
      <c r="A7414" s="2">
        <v>43250</v>
      </c>
      <c r="B7414">
        <v>14.94</v>
      </c>
      <c r="E7414" s="2">
        <v>43250</v>
      </c>
      <c r="F7414">
        <v>2724.01</v>
      </c>
      <c r="G7414">
        <f t="shared" si="1038"/>
        <v>1.269582803565994E-2</v>
      </c>
      <c r="H7414" s="2">
        <v>43250</v>
      </c>
      <c r="I7414">
        <v>5353.76</v>
      </c>
      <c r="J7414">
        <f t="shared" si="1039"/>
        <v>1.2876251016894713E-2</v>
      </c>
      <c r="K7414">
        <f t="shared" si="1035"/>
        <v>1.2789931016894712E-2</v>
      </c>
      <c r="L7414">
        <v>-6.7491393682196478E-3</v>
      </c>
      <c r="N7414" s="2">
        <v>43250</v>
      </c>
      <c r="O7414">
        <v>98.95</v>
      </c>
      <c r="Q7414" s="2">
        <v>43250</v>
      </c>
      <c r="R7414">
        <v>154244.79999999999</v>
      </c>
      <c r="S7414" s="8">
        <f t="shared" si="1040"/>
        <v>9.5916072454793611E-3</v>
      </c>
      <c r="T7414" s="9">
        <f t="shared" si="1036"/>
        <v>9.5052872454793602E-3</v>
      </c>
      <c r="U7414" s="3">
        <f>Sheet1!$B$17+Sheet1!$B$18*'Portfolio allocation'!K7414</f>
        <v>1.5160731886893493E-2</v>
      </c>
      <c r="V7414" s="13">
        <f t="shared" si="1041"/>
        <v>-5.6554446414141327E-3</v>
      </c>
      <c r="W7414" s="13"/>
      <c r="X7414" s="2">
        <v>43250</v>
      </c>
      <c r="Y7414">
        <v>136.22559999999999</v>
      </c>
      <c r="AA7414" s="2">
        <v>43250</v>
      </c>
      <c r="AB7414">
        <v>2338.0700000000002</v>
      </c>
      <c r="AC7414">
        <f t="shared" si="1042"/>
        <v>9.9130930578112952E-3</v>
      </c>
      <c r="AD7414">
        <f t="shared" si="1037"/>
        <v>9.8246930578112946E-3</v>
      </c>
      <c r="AE7414">
        <f>Sheet2!$B$17+Sheet2!$B$18*'Portfolio allocation'!K7414</f>
        <v>1.1426519972238735E-2</v>
      </c>
      <c r="AF7414">
        <f t="shared" si="1043"/>
        <v>-1.6018269144274407E-3</v>
      </c>
      <c r="AH7414" s="2">
        <v>43250</v>
      </c>
      <c r="AI7414">
        <v>2.8439999999999999</v>
      </c>
      <c r="AJ7414">
        <v>2.21</v>
      </c>
      <c r="AK7414">
        <v>1.1612499999999999</v>
      </c>
      <c r="AR7414" s="3"/>
    </row>
    <row r="7415" spans="1:44" hidden="1" outlineLevel="1" x14ac:dyDescent="0.2">
      <c r="A7415" s="2">
        <v>43251</v>
      </c>
      <c r="B7415">
        <v>15.43</v>
      </c>
      <c r="E7415" s="2">
        <v>43251</v>
      </c>
      <c r="F7415">
        <v>2705.27</v>
      </c>
      <c r="G7415">
        <f t="shared" si="1038"/>
        <v>-6.8795635845684266E-3</v>
      </c>
      <c r="H7415" s="2">
        <v>43251</v>
      </c>
      <c r="I7415">
        <v>5318.1</v>
      </c>
      <c r="J7415">
        <f t="shared" si="1039"/>
        <v>-6.6607393682196481E-3</v>
      </c>
      <c r="K7415">
        <f t="shared" si="1035"/>
        <v>-6.7491393682196478E-3</v>
      </c>
      <c r="L7415">
        <v>1.0852837738289918E-2</v>
      </c>
      <c r="N7415" s="2">
        <v>43251</v>
      </c>
      <c r="O7415">
        <v>98.84</v>
      </c>
      <c r="Q7415" s="2">
        <v>43251</v>
      </c>
      <c r="R7415">
        <v>154073.29999999999</v>
      </c>
      <c r="S7415" s="8">
        <f t="shared" si="1040"/>
        <v>-1.1118689252409553E-3</v>
      </c>
      <c r="T7415" s="9">
        <f t="shared" si="1036"/>
        <v>-1.2002689252409552E-3</v>
      </c>
      <c r="U7415" s="3">
        <f>Sheet1!$B$17+Sheet1!$B$18*'Portfolio allocation'!K7415</f>
        <v>-7.2549848448048328E-3</v>
      </c>
      <c r="V7415" s="13">
        <f t="shared" si="1041"/>
        <v>6.0547159195638777E-3</v>
      </c>
      <c r="W7415" s="13"/>
      <c r="X7415" s="2">
        <v>43251</v>
      </c>
      <c r="Y7415">
        <v>134.9743</v>
      </c>
      <c r="AA7415" s="2">
        <v>43251</v>
      </c>
      <c r="AB7415">
        <v>2316.59</v>
      </c>
      <c r="AC7415">
        <f t="shared" si="1042"/>
        <v>-9.1870645446885391E-3</v>
      </c>
      <c r="AD7415">
        <f t="shared" si="1037"/>
        <v>-9.2761045446885394E-3</v>
      </c>
      <c r="AE7415">
        <f>Sheet2!$B$17+Sheet2!$B$18*'Portfolio allocation'!K7415</f>
        <v>-5.948119900974728E-3</v>
      </c>
      <c r="AF7415">
        <f t="shared" si="1043"/>
        <v>-3.3279846437138114E-3</v>
      </c>
      <c r="AH7415" s="2">
        <v>43251</v>
      </c>
      <c r="AI7415">
        <v>2.8220000000000001</v>
      </c>
      <c r="AJ7415">
        <v>2.226</v>
      </c>
      <c r="AK7415">
        <v>1.1673</v>
      </c>
      <c r="AR7415" s="3"/>
    </row>
    <row r="7416" spans="1:44" hidden="1" outlineLevel="1" x14ac:dyDescent="0.2">
      <c r="A7416" s="2">
        <v>43252</v>
      </c>
      <c r="B7416">
        <v>13.46</v>
      </c>
      <c r="E7416" s="2">
        <v>43252</v>
      </c>
      <c r="F7416">
        <v>2734.62</v>
      </c>
      <c r="G7416">
        <f t="shared" si="1038"/>
        <v>1.0849194350286639E-2</v>
      </c>
      <c r="H7416" s="2">
        <v>43252</v>
      </c>
      <c r="I7416">
        <v>5376.29</v>
      </c>
      <c r="J7416">
        <f t="shared" si="1039"/>
        <v>1.0941877738289918E-2</v>
      </c>
      <c r="K7416">
        <f t="shared" si="1035"/>
        <v>1.0852837738289918E-2</v>
      </c>
      <c r="L7416">
        <v>4.4126253012394291E-3</v>
      </c>
      <c r="N7416" s="2">
        <v>43252</v>
      </c>
      <c r="O7416">
        <v>100.79</v>
      </c>
      <c r="Q7416" s="2">
        <v>43252</v>
      </c>
      <c r="R7416">
        <v>157112.9</v>
      </c>
      <c r="S7416" s="8">
        <f t="shared" si="1040"/>
        <v>1.9728272192521379E-2</v>
      </c>
      <c r="T7416" s="9">
        <f t="shared" si="1036"/>
        <v>1.963923219252138E-2</v>
      </c>
      <c r="U7416" s="3">
        <f>Sheet1!$B$17+Sheet1!$B$18*'Portfolio allocation'!K7416</f>
        <v>1.2938449385205901E-2</v>
      </c>
      <c r="V7416" s="13">
        <f t="shared" si="1041"/>
        <v>6.700782807315479E-3</v>
      </c>
      <c r="W7416" s="13"/>
      <c r="X7416" s="2">
        <v>43252</v>
      </c>
      <c r="Y7416">
        <v>135.5856</v>
      </c>
      <c r="AA7416" s="2">
        <v>43252</v>
      </c>
      <c r="AB7416">
        <v>2327.08</v>
      </c>
      <c r="AC7416">
        <f t="shared" si="1042"/>
        <v>4.5282074083026203E-3</v>
      </c>
      <c r="AD7416">
        <f t="shared" si="1037"/>
        <v>4.4377274083026198E-3</v>
      </c>
      <c r="AE7416">
        <f>Sheet2!$B$17+Sheet2!$B$18*'Portfolio allocation'!K7416</f>
        <v>9.7040072091841845E-3</v>
      </c>
      <c r="AF7416">
        <f t="shared" si="1043"/>
        <v>-5.2662798008815646E-3</v>
      </c>
      <c r="AH7416" s="2">
        <v>43252</v>
      </c>
      <c r="AI7416">
        <v>2.895</v>
      </c>
      <c r="AJ7416">
        <v>2.262</v>
      </c>
      <c r="AK7416">
        <v>1.1662999999999999</v>
      </c>
      <c r="AR7416" s="3"/>
    </row>
    <row r="7417" spans="1:44" hidden="1" outlineLevel="1" x14ac:dyDescent="0.2">
      <c r="A7417" s="2">
        <v>43255</v>
      </c>
      <c r="B7417">
        <v>12.74</v>
      </c>
      <c r="E7417" s="2">
        <v>43255</v>
      </c>
      <c r="F7417">
        <v>2746.87</v>
      </c>
      <c r="G7417">
        <f t="shared" si="1038"/>
        <v>4.4795986279628774E-3</v>
      </c>
      <c r="H7417" s="2">
        <v>43255</v>
      </c>
      <c r="I7417">
        <v>5400.5</v>
      </c>
      <c r="J7417">
        <f t="shared" si="1039"/>
        <v>4.5031053012394295E-3</v>
      </c>
      <c r="K7417">
        <f t="shared" si="1035"/>
        <v>4.4126253012394291E-3</v>
      </c>
      <c r="L7417">
        <v>6.7125232478465859E-4</v>
      </c>
      <c r="N7417" s="2">
        <v>43255</v>
      </c>
      <c r="O7417">
        <v>101.67</v>
      </c>
      <c r="Q7417" s="2">
        <v>43255</v>
      </c>
      <c r="R7417">
        <v>158484.79999999999</v>
      </c>
      <c r="S7417" s="8">
        <f t="shared" si="1040"/>
        <v>8.7319373520569066E-3</v>
      </c>
      <c r="T7417" s="9">
        <f t="shared" si="1036"/>
        <v>8.6414573520569062E-3</v>
      </c>
      <c r="U7417" s="3">
        <f>Sheet1!$B$17+Sheet1!$B$18*'Portfolio allocation'!K7417</f>
        <v>5.5500744607332939E-3</v>
      </c>
      <c r="V7417" s="13">
        <f t="shared" si="1041"/>
        <v>3.0913828913236123E-3</v>
      </c>
      <c r="W7417" s="13"/>
      <c r="X7417" s="2">
        <v>43255</v>
      </c>
      <c r="Y7417">
        <v>136.6267</v>
      </c>
      <c r="AA7417" s="2">
        <v>43255</v>
      </c>
      <c r="AB7417">
        <v>2344.9499999999998</v>
      </c>
      <c r="AC7417">
        <f t="shared" si="1042"/>
        <v>7.679151554738084E-3</v>
      </c>
      <c r="AD7417">
        <f t="shared" si="1037"/>
        <v>7.5875115547380844E-3</v>
      </c>
      <c r="AE7417">
        <f>Sheet2!$B$17+Sheet2!$B$18*'Portfolio allocation'!K7417</f>
        <v>3.9772060054795409E-3</v>
      </c>
      <c r="AF7417">
        <f t="shared" si="1043"/>
        <v>3.6103055492585434E-3</v>
      </c>
      <c r="AH7417" s="2">
        <v>43255</v>
      </c>
      <c r="AI7417">
        <v>2.9369999999999998</v>
      </c>
      <c r="AJ7417">
        <v>2.2909999999999999</v>
      </c>
      <c r="AK7417">
        <v>1.1696500000000001</v>
      </c>
      <c r="AR7417" s="3"/>
    </row>
    <row r="7418" spans="1:44" hidden="1" outlineLevel="1" x14ac:dyDescent="0.2">
      <c r="A7418" s="2">
        <v>43256</v>
      </c>
      <c r="B7418">
        <v>12.4</v>
      </c>
      <c r="E7418" s="2">
        <v>43256</v>
      </c>
      <c r="F7418">
        <v>2748.8</v>
      </c>
      <c r="G7418">
        <f t="shared" si="1038"/>
        <v>7.0261788872438835E-4</v>
      </c>
      <c r="H7418" s="2">
        <v>43256</v>
      </c>
      <c r="I7418">
        <v>5404.62</v>
      </c>
      <c r="J7418">
        <f t="shared" si="1039"/>
        <v>7.6289232478465863E-4</v>
      </c>
      <c r="K7418">
        <f t="shared" si="1035"/>
        <v>6.7125232478465859E-4</v>
      </c>
      <c r="L7418">
        <v>8.5067993183610326E-3</v>
      </c>
      <c r="N7418" s="2">
        <v>43256</v>
      </c>
      <c r="O7418">
        <v>102.19</v>
      </c>
      <c r="Q7418" s="2">
        <v>43256</v>
      </c>
      <c r="R7418">
        <v>159295.29999999999</v>
      </c>
      <c r="S7418" s="8">
        <f t="shared" si="1040"/>
        <v>5.1140551018142855E-3</v>
      </c>
      <c r="T7418" s="9">
        <f t="shared" si="1036"/>
        <v>5.0224151018142859E-3</v>
      </c>
      <c r="U7418" s="3">
        <f>Sheet1!$B$17+Sheet1!$B$18*'Portfolio allocation'!K7418</f>
        <v>1.2578765631437918E-3</v>
      </c>
      <c r="V7418" s="13">
        <f t="shared" si="1041"/>
        <v>3.7645385386704941E-3</v>
      </c>
      <c r="W7418" s="13"/>
      <c r="X7418" s="2">
        <v>43256</v>
      </c>
      <c r="Y7418">
        <v>137.25710000000001</v>
      </c>
      <c r="AA7418" s="2">
        <v>43256</v>
      </c>
      <c r="AB7418">
        <v>2355.77</v>
      </c>
      <c r="AC7418">
        <f t="shared" si="1042"/>
        <v>4.6141708778439927E-3</v>
      </c>
      <c r="AD7418">
        <f t="shared" si="1037"/>
        <v>4.5227708778439926E-3</v>
      </c>
      <c r="AE7418">
        <f>Sheet2!$B$17+Sheet2!$B$18*'Portfolio allocation'!K7418</f>
        <v>6.5028170375852493E-4</v>
      </c>
      <c r="AF7418">
        <f t="shared" si="1043"/>
        <v>3.8724891740854676E-3</v>
      </c>
      <c r="AH7418" s="2">
        <v>43256</v>
      </c>
      <c r="AI7418">
        <v>2.919</v>
      </c>
      <c r="AJ7418">
        <v>2.2850000000000001</v>
      </c>
      <c r="AK7418">
        <v>1.1669</v>
      </c>
      <c r="AR7418" s="3"/>
    </row>
    <row r="7419" spans="1:44" hidden="1" outlineLevel="1" x14ac:dyDescent="0.2">
      <c r="A7419" s="2">
        <v>43257</v>
      </c>
      <c r="B7419">
        <v>11.64</v>
      </c>
      <c r="E7419" s="2">
        <v>43257</v>
      </c>
      <c r="F7419">
        <v>2772.35</v>
      </c>
      <c r="G7419">
        <f t="shared" si="1038"/>
        <v>8.5673748544818906E-3</v>
      </c>
      <c r="H7419" s="2">
        <v>43257</v>
      </c>
      <c r="I7419">
        <v>5451.09</v>
      </c>
      <c r="J7419">
        <f t="shared" si="1039"/>
        <v>8.5981993183610328E-3</v>
      </c>
      <c r="K7419">
        <f t="shared" si="1035"/>
        <v>8.5067993183610326E-3</v>
      </c>
      <c r="L7419">
        <v>-6.2599818649110902E-4</v>
      </c>
      <c r="N7419" s="2">
        <v>43257</v>
      </c>
      <c r="O7419">
        <v>102.49</v>
      </c>
      <c r="Q7419" s="2">
        <v>43257</v>
      </c>
      <c r="R7419">
        <v>159762.9</v>
      </c>
      <c r="S7419" s="8">
        <f t="shared" si="1040"/>
        <v>2.9354287289078407E-3</v>
      </c>
      <c r="T7419" s="9">
        <f t="shared" si="1036"/>
        <v>2.8440287289078405E-3</v>
      </c>
      <c r="U7419" s="3">
        <f>Sheet1!$B$17+Sheet1!$B$18*'Portfolio allocation'!K7419</f>
        <v>1.0247014653343186E-2</v>
      </c>
      <c r="V7419" s="13">
        <f t="shared" si="1041"/>
        <v>-7.4029859244353451E-3</v>
      </c>
      <c r="W7419" s="13"/>
      <c r="X7419" s="2">
        <v>43257</v>
      </c>
      <c r="Y7419">
        <v>138.22190000000001</v>
      </c>
      <c r="AA7419" s="2">
        <v>43257</v>
      </c>
      <c r="AB7419">
        <v>2372.33</v>
      </c>
      <c r="AC7419">
        <f t="shared" si="1042"/>
        <v>7.0295487250453537E-3</v>
      </c>
      <c r="AD7419">
        <f t="shared" si="1037"/>
        <v>6.9373887250453537E-3</v>
      </c>
      <c r="AE7419">
        <f>Sheet2!$B$17+Sheet2!$B$18*'Portfolio allocation'!K7419</f>
        <v>7.6178499933301025E-3</v>
      </c>
      <c r="AF7419">
        <f t="shared" si="1043"/>
        <v>-6.8046126828474884E-4</v>
      </c>
      <c r="AH7419" s="2">
        <v>43257</v>
      </c>
      <c r="AI7419">
        <v>2.9750000000000001</v>
      </c>
      <c r="AJ7419">
        <v>2.3039999999999998</v>
      </c>
      <c r="AK7419">
        <v>1.1780999999999999</v>
      </c>
      <c r="AR7419" s="3"/>
    </row>
    <row r="7420" spans="1:44" hidden="1" outlineLevel="1" x14ac:dyDescent="0.2">
      <c r="A7420" s="2">
        <v>43258</v>
      </c>
      <c r="B7420">
        <v>12.13</v>
      </c>
      <c r="E7420" s="2">
        <v>43258</v>
      </c>
      <c r="F7420">
        <v>2770.37</v>
      </c>
      <c r="G7420">
        <f t="shared" si="1038"/>
        <v>-7.1419553808138581E-4</v>
      </c>
      <c r="H7420" s="2">
        <v>43258</v>
      </c>
      <c r="I7420">
        <v>5448.18</v>
      </c>
      <c r="J7420">
        <f t="shared" si="1039"/>
        <v>-5.3383818649110903E-4</v>
      </c>
      <c r="K7420">
        <f t="shared" si="1035"/>
        <v>-6.2599818649110902E-4</v>
      </c>
      <c r="L7420">
        <v>3.0724394741730395E-3</v>
      </c>
      <c r="N7420" s="2">
        <v>43258</v>
      </c>
      <c r="O7420">
        <v>100.88</v>
      </c>
      <c r="Q7420" s="2">
        <v>43258</v>
      </c>
      <c r="R7420">
        <v>157253.29999999999</v>
      </c>
      <c r="S7420" s="8">
        <f t="shared" si="1040"/>
        <v>-1.5708277704022722E-2</v>
      </c>
      <c r="T7420" s="9">
        <f t="shared" si="1036"/>
        <v>-1.5800437704022723E-2</v>
      </c>
      <c r="U7420" s="3">
        <f>Sheet1!$B$17+Sheet1!$B$18*'Portfolio allocation'!K7420</f>
        <v>-2.3036210009178427E-4</v>
      </c>
      <c r="V7420" s="13">
        <f t="shared" si="1041"/>
        <v>-1.5570075603930939E-2</v>
      </c>
      <c r="W7420" s="13"/>
      <c r="X7420" s="2">
        <v>43258</v>
      </c>
      <c r="Y7420">
        <v>138.84270000000001</v>
      </c>
      <c r="AA7420" s="2">
        <v>43258</v>
      </c>
      <c r="AB7420">
        <v>2382.9899999999998</v>
      </c>
      <c r="AC7420">
        <f t="shared" si="1042"/>
        <v>4.4934726618977017E-3</v>
      </c>
      <c r="AD7420">
        <f t="shared" si="1037"/>
        <v>4.401552661897702E-3</v>
      </c>
      <c r="AE7420">
        <f>Sheet2!$B$17+Sheet2!$B$18*'Portfolio allocation'!K7420</f>
        <v>-5.032665467216927E-4</v>
      </c>
      <c r="AF7420">
        <f t="shared" si="1043"/>
        <v>4.9048192086193947E-3</v>
      </c>
      <c r="AH7420" s="2">
        <v>43258</v>
      </c>
      <c r="AI7420">
        <v>2.9329999999999998</v>
      </c>
      <c r="AJ7420">
        <v>2.298</v>
      </c>
      <c r="AK7420">
        <v>1.1825000000000001</v>
      </c>
      <c r="AR7420" s="3"/>
    </row>
    <row r="7421" spans="1:44" hidden="1" outlineLevel="1" x14ac:dyDescent="0.2">
      <c r="A7421" s="2">
        <v>43259</v>
      </c>
      <c r="B7421">
        <v>12.18</v>
      </c>
      <c r="E7421" s="2">
        <v>43259</v>
      </c>
      <c r="F7421">
        <v>2779.03</v>
      </c>
      <c r="G7421">
        <f t="shared" si="1038"/>
        <v>3.1259362467830343E-3</v>
      </c>
      <c r="H7421" s="2">
        <v>43259</v>
      </c>
      <c r="I7421">
        <v>5465.42</v>
      </c>
      <c r="J7421">
        <f t="shared" si="1039"/>
        <v>3.1643594741730396E-3</v>
      </c>
      <c r="K7421">
        <f t="shared" si="1035"/>
        <v>3.0724394741730395E-3</v>
      </c>
      <c r="L7421">
        <v>9.8230541799173079E-4</v>
      </c>
      <c r="N7421" s="2">
        <v>43259</v>
      </c>
      <c r="O7421">
        <v>101.63</v>
      </c>
      <c r="Q7421" s="2">
        <v>43259</v>
      </c>
      <c r="R7421">
        <v>158422.39999999999</v>
      </c>
      <c r="S7421" s="8">
        <f t="shared" si="1040"/>
        <v>7.4345021694297575E-3</v>
      </c>
      <c r="T7421" s="9">
        <f t="shared" si="1036"/>
        <v>7.3425821694297578E-3</v>
      </c>
      <c r="U7421" s="3">
        <f>Sheet1!$B$17+Sheet1!$B$18*'Portfolio allocation'!K7421</f>
        <v>4.0125793150971121E-3</v>
      </c>
      <c r="V7421" s="13">
        <f t="shared" si="1041"/>
        <v>3.3300028543326457E-3</v>
      </c>
      <c r="W7421" s="13"/>
      <c r="X7421" s="2">
        <v>43259</v>
      </c>
      <c r="Y7421">
        <v>139.58770000000001</v>
      </c>
      <c r="AA7421" s="2">
        <v>43259</v>
      </c>
      <c r="AB7421">
        <v>2395.77</v>
      </c>
      <c r="AC7421">
        <f t="shared" si="1042"/>
        <v>5.3630103357547032E-3</v>
      </c>
      <c r="AD7421">
        <f t="shared" si="1037"/>
        <v>5.2712903357547032E-3</v>
      </c>
      <c r="AE7421">
        <f>Sheet2!$B$17+Sheet2!$B$18*'Portfolio allocation'!K7421</f>
        <v>2.7854785768193285E-3</v>
      </c>
      <c r="AF7421">
        <f t="shared" si="1043"/>
        <v>2.4858117589353747E-3</v>
      </c>
      <c r="AH7421" s="2">
        <v>43259</v>
      </c>
      <c r="AI7421">
        <v>2.9350000000000001</v>
      </c>
      <c r="AJ7421">
        <v>2.2930000000000001</v>
      </c>
      <c r="AK7421">
        <v>1.1766000000000001</v>
      </c>
      <c r="AR7421" s="3"/>
    </row>
    <row r="7422" spans="1:44" hidden="1" outlineLevel="1" x14ac:dyDescent="0.2">
      <c r="A7422" s="2">
        <v>43262</v>
      </c>
      <c r="B7422">
        <v>12.35</v>
      </c>
      <c r="E7422" s="2">
        <v>43262</v>
      </c>
      <c r="F7422">
        <v>2782</v>
      </c>
      <c r="G7422">
        <f t="shared" si="1038"/>
        <v>1.0687182218256375E-3</v>
      </c>
      <c r="H7422" s="2">
        <v>43262</v>
      </c>
      <c r="I7422">
        <v>5471.29</v>
      </c>
      <c r="J7422">
        <f t="shared" si="1039"/>
        <v>1.0740254179917308E-3</v>
      </c>
      <c r="K7422">
        <f t="shared" si="1035"/>
        <v>9.8230541799173079E-4</v>
      </c>
      <c r="L7422">
        <v>1.6951926341320159E-3</v>
      </c>
      <c r="N7422" s="2">
        <v>43262</v>
      </c>
      <c r="O7422">
        <v>101.05</v>
      </c>
      <c r="Q7422" s="2">
        <v>43262</v>
      </c>
      <c r="R7422">
        <v>157518.29999999999</v>
      </c>
      <c r="S7422" s="8">
        <f t="shared" si="1040"/>
        <v>-5.7068949845476835E-3</v>
      </c>
      <c r="T7422" s="9">
        <f t="shared" si="1036"/>
        <v>-5.7986149845476835E-3</v>
      </c>
      <c r="U7422" s="3">
        <f>Sheet1!$B$17+Sheet1!$B$18*'Portfolio allocation'!K7422</f>
        <v>1.6147245548046541E-3</v>
      </c>
      <c r="V7422" s="13">
        <f t="shared" si="1041"/>
        <v>-7.4133395393523377E-3</v>
      </c>
      <c r="W7422" s="13"/>
      <c r="X7422" s="2">
        <v>43262</v>
      </c>
      <c r="Y7422">
        <v>140.00800000000001</v>
      </c>
      <c r="AA7422" s="2">
        <v>43262</v>
      </c>
      <c r="AB7422">
        <v>2402.9899999999998</v>
      </c>
      <c r="AC7422">
        <f t="shared" si="1042"/>
        <v>3.0136448824384932E-3</v>
      </c>
      <c r="AD7422">
        <f t="shared" si="1037"/>
        <v>2.9213248824384933E-3</v>
      </c>
      <c r="AE7422">
        <f>Sheet2!$B$17+Sheet2!$B$18*'Portfolio allocation'!K7422</f>
        <v>9.2687804992038186E-4</v>
      </c>
      <c r="AF7422">
        <f t="shared" si="1043"/>
        <v>1.9944468325181113E-3</v>
      </c>
      <c r="AH7422" s="2">
        <v>43262</v>
      </c>
      <c r="AI7422">
        <v>2.9569999999999999</v>
      </c>
      <c r="AJ7422">
        <v>2.3079999999999998</v>
      </c>
      <c r="AK7422">
        <v>1.18065</v>
      </c>
      <c r="AR7422" s="3"/>
    </row>
    <row r="7423" spans="1:44" hidden="1" outlineLevel="1" x14ac:dyDescent="0.2">
      <c r="A7423" s="2">
        <v>43263</v>
      </c>
      <c r="B7423">
        <v>12.34</v>
      </c>
      <c r="E7423" s="2">
        <v>43263</v>
      </c>
      <c r="F7423">
        <v>2786.85</v>
      </c>
      <c r="G7423">
        <f t="shared" si="1038"/>
        <v>1.7433501078361058E-3</v>
      </c>
      <c r="H7423" s="2">
        <v>43263</v>
      </c>
      <c r="I7423">
        <v>5481.07</v>
      </c>
      <c r="J7423">
        <f t="shared" si="1039"/>
        <v>1.7875126341320158E-3</v>
      </c>
      <c r="K7423">
        <f t="shared" si="1035"/>
        <v>1.6951926341320159E-3</v>
      </c>
      <c r="L7423">
        <v>-4.0808323628780205E-3</v>
      </c>
      <c r="N7423" s="2">
        <v>43263</v>
      </c>
      <c r="O7423">
        <v>101.31</v>
      </c>
      <c r="Q7423" s="2">
        <v>43263</v>
      </c>
      <c r="R7423">
        <v>157923.6</v>
      </c>
      <c r="S7423" s="8">
        <f t="shared" si="1040"/>
        <v>2.5730343712446757E-3</v>
      </c>
      <c r="T7423" s="9">
        <f t="shared" si="1036"/>
        <v>2.4807143712446758E-3</v>
      </c>
      <c r="U7423" s="3">
        <f>Sheet1!$B$17+Sheet1!$B$18*'Portfolio allocation'!K7423</f>
        <v>2.4325668361254551E-3</v>
      </c>
      <c r="V7423" s="13">
        <f t="shared" si="1041"/>
        <v>4.8147535119220757E-5</v>
      </c>
      <c r="W7423" s="13"/>
      <c r="X7423" s="2">
        <v>43263</v>
      </c>
      <c r="Y7423">
        <v>140.285</v>
      </c>
      <c r="AA7423" s="2">
        <v>43263</v>
      </c>
      <c r="AB7423">
        <v>2407.7399999999998</v>
      </c>
      <c r="AC7423">
        <f t="shared" si="1042"/>
        <v>1.9767040229048405E-3</v>
      </c>
      <c r="AD7423">
        <f t="shared" si="1037"/>
        <v>1.8841440229048405E-3</v>
      </c>
      <c r="AE7423">
        <f>Sheet2!$B$17+Sheet2!$B$18*'Portfolio allocation'!K7423</f>
        <v>1.5607955499101155E-3</v>
      </c>
      <c r="AF7423">
        <f t="shared" si="1043"/>
        <v>3.2334847299472498E-4</v>
      </c>
      <c r="AH7423" s="2">
        <v>43263</v>
      </c>
      <c r="AI7423">
        <v>2.9569999999999999</v>
      </c>
      <c r="AJ7423">
        <v>2.3140000000000001</v>
      </c>
      <c r="AK7423">
        <v>1.1786000000000001</v>
      </c>
      <c r="AR7423" s="3"/>
    </row>
    <row r="7424" spans="1:44" hidden="1" outlineLevel="1" x14ac:dyDescent="0.2">
      <c r="A7424" s="2">
        <v>43264</v>
      </c>
      <c r="B7424">
        <v>12.94</v>
      </c>
      <c r="E7424" s="2">
        <v>43264</v>
      </c>
      <c r="F7424">
        <v>2775.63</v>
      </c>
      <c r="G7424">
        <f t="shared" si="1038"/>
        <v>-4.0260509177026949E-3</v>
      </c>
      <c r="H7424" s="2">
        <v>43264</v>
      </c>
      <c r="I7424">
        <v>5459.21</v>
      </c>
      <c r="J7424">
        <f t="shared" si="1039"/>
        <v>-3.9882723628780203E-3</v>
      </c>
      <c r="K7424">
        <f t="shared" si="1035"/>
        <v>-4.0808323628780205E-3</v>
      </c>
      <c r="L7424">
        <v>2.6836785709287449E-3</v>
      </c>
      <c r="N7424" s="2">
        <v>43264</v>
      </c>
      <c r="O7424">
        <v>100.85</v>
      </c>
      <c r="Q7424" s="2">
        <v>43264</v>
      </c>
      <c r="R7424">
        <v>157206.5</v>
      </c>
      <c r="S7424" s="8">
        <f t="shared" si="1040"/>
        <v>-4.5408032744947979E-3</v>
      </c>
      <c r="T7424" s="9">
        <f t="shared" si="1036"/>
        <v>-4.6333632744947981E-3</v>
      </c>
      <c r="U7424" s="3">
        <f>Sheet1!$B$17+Sheet1!$B$18*'Portfolio allocation'!K7424</f>
        <v>-4.1938354243845379E-3</v>
      </c>
      <c r="V7424" s="13">
        <f t="shared" si="1041"/>
        <v>-4.3952785011026028E-4</v>
      </c>
      <c r="W7424" s="13"/>
      <c r="X7424" s="2">
        <v>43264</v>
      </c>
      <c r="Y7424">
        <v>139.78829999999999</v>
      </c>
      <c r="AA7424" s="2">
        <v>43264</v>
      </c>
      <c r="AB7424">
        <v>2399.2199999999998</v>
      </c>
      <c r="AC7424">
        <f t="shared" si="1042"/>
        <v>-3.5385880535273584E-3</v>
      </c>
      <c r="AD7424">
        <f t="shared" si="1037"/>
        <v>-3.6318680535273582E-3</v>
      </c>
      <c r="AE7424">
        <f>Sheet2!$B$17+Sheet2!$B$18*'Portfolio allocation'!K7424</f>
        <v>-3.5753932371564226E-3</v>
      </c>
      <c r="AF7424">
        <f t="shared" si="1043"/>
        <v>-5.647481637093563E-5</v>
      </c>
      <c r="AH7424" s="2">
        <v>43264</v>
      </c>
      <c r="AI7424">
        <v>2.9790000000000001</v>
      </c>
      <c r="AJ7424">
        <v>2.3319999999999999</v>
      </c>
      <c r="AK7424">
        <v>1.1773</v>
      </c>
      <c r="AR7424" s="3"/>
    </row>
    <row r="7425" spans="1:44" hidden="1" outlineLevel="1" x14ac:dyDescent="0.2">
      <c r="A7425" s="2">
        <v>43265</v>
      </c>
      <c r="B7425">
        <v>12.12</v>
      </c>
      <c r="E7425" s="2">
        <v>43265</v>
      </c>
      <c r="F7425">
        <v>2782.49</v>
      </c>
      <c r="G7425">
        <f t="shared" si="1038"/>
        <v>2.4715109722837081E-3</v>
      </c>
      <c r="H7425" s="2">
        <v>43265</v>
      </c>
      <c r="I7425">
        <v>5474.37</v>
      </c>
      <c r="J7425">
        <f t="shared" si="1039"/>
        <v>2.7769585709287448E-3</v>
      </c>
      <c r="K7425">
        <f t="shared" si="1035"/>
        <v>2.6836785709287449E-3</v>
      </c>
      <c r="L7425">
        <v>-1.0061871066077315E-3</v>
      </c>
      <c r="N7425" s="2">
        <v>43265</v>
      </c>
      <c r="O7425">
        <v>101.42</v>
      </c>
      <c r="Q7425" s="2">
        <v>43265</v>
      </c>
      <c r="R7425">
        <v>158095</v>
      </c>
      <c r="S7425" s="8">
        <f t="shared" si="1040"/>
        <v>5.6518019293094746E-3</v>
      </c>
      <c r="T7425" s="9">
        <f t="shared" si="1036"/>
        <v>5.5585219293094743E-3</v>
      </c>
      <c r="U7425" s="3">
        <f>Sheet1!$B$17+Sheet1!$B$18*'Portfolio allocation'!K7425</f>
        <v>3.5665829543837469E-3</v>
      </c>
      <c r="V7425" s="13">
        <f t="shared" si="1041"/>
        <v>1.9919389749257273E-3</v>
      </c>
      <c r="W7425" s="13"/>
      <c r="X7425" s="2">
        <v>43265</v>
      </c>
      <c r="Y7425">
        <v>138.68989999999999</v>
      </c>
      <c r="AA7425" s="2">
        <v>43265</v>
      </c>
      <c r="AB7425">
        <v>2380.36</v>
      </c>
      <c r="AC7425">
        <f t="shared" si="1042"/>
        <v>-7.860888121972831E-3</v>
      </c>
      <c r="AD7425">
        <f t="shared" si="1037"/>
        <v>-7.9537281219728313E-3</v>
      </c>
      <c r="AE7425">
        <f>Sheet2!$B$17+Sheet2!$B$18*'Portfolio allocation'!K7425</f>
        <v>2.4397824634668371E-3</v>
      </c>
      <c r="AF7425">
        <f t="shared" si="1043"/>
        <v>-1.0393510585439669E-2</v>
      </c>
      <c r="AH7425" s="2">
        <v>43265</v>
      </c>
      <c r="AI7425">
        <v>2.9460000000000002</v>
      </c>
      <c r="AJ7425">
        <v>2.3210000000000002</v>
      </c>
      <c r="AK7425">
        <v>1.165</v>
      </c>
      <c r="AR7425" s="3"/>
    </row>
    <row r="7426" spans="1:44" hidden="1" outlineLevel="1" x14ac:dyDescent="0.2">
      <c r="A7426" s="2">
        <v>43266</v>
      </c>
      <c r="B7426">
        <v>11.98</v>
      </c>
      <c r="E7426" s="2">
        <v>43266</v>
      </c>
      <c r="F7426">
        <v>2779.66</v>
      </c>
      <c r="G7426">
        <f t="shared" si="1038"/>
        <v>-1.0170746345898873E-3</v>
      </c>
      <c r="H7426" s="2">
        <v>43266</v>
      </c>
      <c r="I7426">
        <v>5469.37</v>
      </c>
      <c r="J7426">
        <f t="shared" si="1039"/>
        <v>-9.1334710660773144E-4</v>
      </c>
      <c r="K7426">
        <f t="shared" si="1035"/>
        <v>-1.0061871066077315E-3</v>
      </c>
      <c r="L7426">
        <v>-2.2025722225411889E-3</v>
      </c>
      <c r="N7426" s="2">
        <v>43266</v>
      </c>
      <c r="O7426">
        <v>100.13</v>
      </c>
      <c r="Q7426" s="2">
        <v>43266</v>
      </c>
      <c r="R7426">
        <v>156084.1</v>
      </c>
      <c r="S7426" s="8">
        <f t="shared" si="1040"/>
        <v>-1.2719567348746019E-2</v>
      </c>
      <c r="T7426" s="9">
        <f t="shared" si="1036"/>
        <v>-1.281240734874602E-2</v>
      </c>
      <c r="U7426" s="3">
        <f>Sheet1!$B$17+Sheet1!$B$18*'Portfolio allocation'!K7426</f>
        <v>-6.6652446451814155E-4</v>
      </c>
      <c r="V7426" s="13">
        <f t="shared" si="1041"/>
        <v>-1.2145882884227879E-2</v>
      </c>
      <c r="W7426" s="13"/>
      <c r="X7426" s="2">
        <v>43266</v>
      </c>
      <c r="Y7426">
        <v>138.87139999999999</v>
      </c>
      <c r="AA7426" s="2">
        <v>43266</v>
      </c>
      <c r="AB7426">
        <v>2383.48</v>
      </c>
      <c r="AC7426">
        <f t="shared" si="1042"/>
        <v>1.3107261086557909E-3</v>
      </c>
      <c r="AD7426">
        <f t="shared" si="1037"/>
        <v>1.2180861086557909E-3</v>
      </c>
      <c r="AE7426">
        <f>Sheet2!$B$17+Sheet2!$B$18*'Portfolio allocation'!K7426</f>
        <v>-8.4134023398598965E-4</v>
      </c>
      <c r="AF7426">
        <f t="shared" si="1043"/>
        <v>2.0594263426417805E-3</v>
      </c>
      <c r="AH7426" s="2">
        <v>43266</v>
      </c>
      <c r="AI7426">
        <v>2.9239999999999999</v>
      </c>
      <c r="AJ7426">
        <v>2.3159999999999998</v>
      </c>
      <c r="AK7426">
        <v>1.1617</v>
      </c>
      <c r="AR7426" s="3"/>
    </row>
    <row r="7427" spans="1:44" hidden="1" outlineLevel="1" x14ac:dyDescent="0.2">
      <c r="A7427" s="2">
        <v>43269</v>
      </c>
      <c r="B7427">
        <v>12.31</v>
      </c>
      <c r="E7427" s="2">
        <v>43269</v>
      </c>
      <c r="F7427">
        <v>2773.75</v>
      </c>
      <c r="G7427">
        <f t="shared" si="1038"/>
        <v>-2.1261593144484836E-3</v>
      </c>
      <c r="H7427" s="2">
        <v>43269</v>
      </c>
      <c r="I7427">
        <v>5457.83</v>
      </c>
      <c r="J7427">
        <f t="shared" si="1039"/>
        <v>-2.1099322225411887E-3</v>
      </c>
      <c r="K7427">
        <f t="shared" si="1035"/>
        <v>-2.2025722225411889E-3</v>
      </c>
      <c r="L7427">
        <v>-4.0688591553052524E-3</v>
      </c>
      <c r="N7427" s="2">
        <v>43269</v>
      </c>
      <c r="O7427">
        <v>100.86</v>
      </c>
      <c r="Q7427" s="2">
        <v>43269</v>
      </c>
      <c r="R7427">
        <v>157222.1</v>
      </c>
      <c r="S7427" s="8">
        <f t="shared" si="1040"/>
        <v>7.2909412297601506E-3</v>
      </c>
      <c r="T7427" s="9">
        <f t="shared" si="1036"/>
        <v>7.1983012297601508E-3</v>
      </c>
      <c r="U7427" s="3">
        <f>Sheet1!$B$17+Sheet1!$B$18*'Portfolio allocation'!K7427</f>
        <v>-2.0390477899479599E-3</v>
      </c>
      <c r="V7427" s="13">
        <f t="shared" si="1041"/>
        <v>9.2373490197081107E-3</v>
      </c>
      <c r="W7427" s="13"/>
      <c r="X7427" s="2">
        <v>43269</v>
      </c>
      <c r="Y7427">
        <v>138.00219999999999</v>
      </c>
      <c r="AA7427" s="2">
        <v>43269</v>
      </c>
      <c r="AB7427">
        <v>2368.56</v>
      </c>
      <c r="AC7427">
        <f t="shared" si="1042"/>
        <v>-6.259754644469484E-3</v>
      </c>
      <c r="AD7427">
        <f t="shared" si="1037"/>
        <v>-6.3526746444694839E-3</v>
      </c>
      <c r="AE7427">
        <f>Sheet2!$B$17+Sheet2!$B$18*'Portfolio allocation'!K7427</f>
        <v>-1.9051964016188541E-3</v>
      </c>
      <c r="AF7427">
        <f t="shared" si="1043"/>
        <v>-4.4474782428506297E-3</v>
      </c>
      <c r="AH7427" s="2">
        <v>43269</v>
      </c>
      <c r="AI7427">
        <v>2.9260000000000002</v>
      </c>
      <c r="AJ7427">
        <v>2.323</v>
      </c>
      <c r="AK7427">
        <v>1.1613500000000001</v>
      </c>
      <c r="AR7427" s="3"/>
    </row>
    <row r="7428" spans="1:44" hidden="1" outlineLevel="1" x14ac:dyDescent="0.2">
      <c r="A7428" s="2">
        <v>43270</v>
      </c>
      <c r="B7428">
        <v>13.35</v>
      </c>
      <c r="E7428" s="2">
        <v>43270</v>
      </c>
      <c r="F7428">
        <v>2762.59</v>
      </c>
      <c r="G7428">
        <f t="shared" si="1038"/>
        <v>-4.0234339792698526E-3</v>
      </c>
      <c r="H7428" s="2">
        <v>43270</v>
      </c>
      <c r="I7428">
        <v>5436.13</v>
      </c>
      <c r="J7428">
        <f t="shared" si="1039"/>
        <v>-3.9759391553052525E-3</v>
      </c>
      <c r="K7428">
        <f t="shared" ref="K7428:K7491" si="1044">J7428-(AJ7427/25000)</f>
        <v>-4.0688591553052524E-3</v>
      </c>
      <c r="L7428">
        <v>1.6179358644476778E-3</v>
      </c>
      <c r="N7428" s="2">
        <v>43270</v>
      </c>
      <c r="O7428">
        <v>100.86</v>
      </c>
      <c r="Q7428" s="2">
        <v>43270</v>
      </c>
      <c r="R7428">
        <v>157222.1</v>
      </c>
      <c r="S7428" s="8">
        <f t="shared" si="1040"/>
        <v>0</v>
      </c>
      <c r="T7428" s="9">
        <f t="shared" ref="T7428:T7491" si="1045">S7428-(AJ7427/100/250)</f>
        <v>-9.2919999999999998E-5</v>
      </c>
      <c r="U7428" s="3">
        <f>Sheet1!$B$17+Sheet1!$B$18*'Portfolio allocation'!K7428</f>
        <v>-4.1800994572156244E-3</v>
      </c>
      <c r="V7428" s="13">
        <f t="shared" si="1041"/>
        <v>4.0871794572156245E-3</v>
      </c>
      <c r="W7428" s="13"/>
      <c r="X7428" s="2">
        <v>43270</v>
      </c>
      <c r="Y7428">
        <v>137.44820000000001</v>
      </c>
      <c r="AA7428" s="2">
        <v>43270</v>
      </c>
      <c r="AB7428">
        <v>2359.0500000000002</v>
      </c>
      <c r="AC7428">
        <f t="shared" si="1042"/>
        <v>-4.0150977809301214E-3</v>
      </c>
      <c r="AD7428">
        <f t="shared" ref="AD7428:AD7491" si="1046">AC7428-AJ7428/25000</f>
        <v>-4.1079377809301217E-3</v>
      </c>
      <c r="AE7428">
        <f>Sheet2!$B$17+Sheet2!$B$18*'Portfolio allocation'!K7428</f>
        <v>-3.5647463555185653E-3</v>
      </c>
      <c r="AF7428">
        <f t="shared" si="1043"/>
        <v>-5.431914254115564E-4</v>
      </c>
      <c r="AH7428" s="2">
        <v>43270</v>
      </c>
      <c r="AI7428">
        <v>2.8929999999999998</v>
      </c>
      <c r="AJ7428">
        <v>2.3210000000000002</v>
      </c>
      <c r="AK7428">
        <v>1.1564000000000001</v>
      </c>
      <c r="AR7428" s="3"/>
    </row>
    <row r="7429" spans="1:44" hidden="1" outlineLevel="1" x14ac:dyDescent="0.2">
      <c r="A7429" s="2">
        <v>43271</v>
      </c>
      <c r="B7429">
        <v>12.79</v>
      </c>
      <c r="E7429" s="2">
        <v>43271</v>
      </c>
      <c r="F7429">
        <v>2767.32</v>
      </c>
      <c r="G7429">
        <f t="shared" ref="G7429:G7492" si="1047">(F7429/F7428)-1</f>
        <v>1.7121614137458607E-3</v>
      </c>
      <c r="H7429" s="2">
        <v>43271</v>
      </c>
      <c r="I7429">
        <v>5445.43</v>
      </c>
      <c r="J7429">
        <f t="shared" ref="J7429:J7492" si="1048">(I7429/I7428)-1</f>
        <v>1.7107758644476778E-3</v>
      </c>
      <c r="K7429">
        <f t="shared" si="1044"/>
        <v>1.6179358644476778E-3</v>
      </c>
      <c r="L7429">
        <v>-6.3433569166072602E-3</v>
      </c>
      <c r="N7429" s="2">
        <v>43271</v>
      </c>
      <c r="O7429">
        <v>101.87</v>
      </c>
      <c r="Q7429" s="2">
        <v>43271</v>
      </c>
      <c r="R7429">
        <v>158796.5</v>
      </c>
      <c r="S7429" s="8">
        <f t="shared" ref="S7429:S7492" si="1049">R7429/R7428-1</f>
        <v>1.0013859374731648E-2</v>
      </c>
      <c r="T7429" s="9">
        <f t="shared" si="1045"/>
        <v>9.9210193747316482E-3</v>
      </c>
      <c r="U7429" s="3">
        <f>Sheet1!$B$17+Sheet1!$B$18*'Portfolio allocation'!K7429</f>
        <v>2.3439359119966641E-3</v>
      </c>
      <c r="V7429" s="13">
        <f t="shared" ref="V7429:V7492" si="1050">T7429-U7429</f>
        <v>7.5770834627349841E-3</v>
      </c>
      <c r="W7429" s="13"/>
      <c r="X7429" s="2">
        <v>43271</v>
      </c>
      <c r="Y7429">
        <v>136.23509999999999</v>
      </c>
      <c r="AA7429" s="2">
        <v>43271</v>
      </c>
      <c r="AB7429">
        <v>2338.23</v>
      </c>
      <c r="AC7429">
        <f t="shared" ref="AC7429:AC7492" si="1051">AB7429/AB7428-1</f>
        <v>-8.8255865708654069E-3</v>
      </c>
      <c r="AD7429">
        <f t="shared" si="1046"/>
        <v>-8.9196665708654067E-3</v>
      </c>
      <c r="AE7429">
        <f>Sheet2!$B$17+Sheet2!$B$18*'Portfolio allocation'!K7429</f>
        <v>1.4920968593083463E-3</v>
      </c>
      <c r="AF7429">
        <f t="shared" ref="AF7429:AF7492" si="1052">AD7429-AE7429</f>
        <v>-1.0411763430173753E-2</v>
      </c>
      <c r="AH7429" s="2">
        <v>43271</v>
      </c>
      <c r="AI7429">
        <v>2.9279999999999999</v>
      </c>
      <c r="AJ7429">
        <v>2.3519999999999999</v>
      </c>
      <c r="AK7429">
        <v>1.15785</v>
      </c>
      <c r="AR7429" s="3"/>
    </row>
    <row r="7430" spans="1:44" hidden="1" outlineLevel="1" x14ac:dyDescent="0.2">
      <c r="A7430" s="2">
        <v>43272</v>
      </c>
      <c r="B7430">
        <v>14.64</v>
      </c>
      <c r="E7430" s="2">
        <v>43272</v>
      </c>
      <c r="F7430">
        <v>2749.76</v>
      </c>
      <c r="G7430">
        <f t="shared" si="1047"/>
        <v>-6.3454894988652644E-3</v>
      </c>
      <c r="H7430" s="2">
        <v>43272</v>
      </c>
      <c r="I7430">
        <v>5411.4</v>
      </c>
      <c r="J7430">
        <f t="shared" si="1048"/>
        <v>-6.2492769166072604E-3</v>
      </c>
      <c r="K7430">
        <f t="shared" si="1044"/>
        <v>-6.3433569166072602E-3</v>
      </c>
      <c r="L7430">
        <v>1.7969734870829437E-3</v>
      </c>
      <c r="N7430" s="2">
        <v>43272</v>
      </c>
      <c r="O7430">
        <v>101.14</v>
      </c>
      <c r="Q7430" s="2">
        <v>43272</v>
      </c>
      <c r="R7430">
        <v>157658.6</v>
      </c>
      <c r="S7430" s="8">
        <f t="shared" si="1049"/>
        <v>-7.165775064311819E-3</v>
      </c>
      <c r="T7430" s="9">
        <f t="shared" si="1045"/>
        <v>-7.2598550643118188E-3</v>
      </c>
      <c r="U7430" s="3">
        <f>Sheet1!$B$17+Sheet1!$B$18*'Portfolio allocation'!K7430</f>
        <v>-6.7894609324201886E-3</v>
      </c>
      <c r="V7430" s="13">
        <f t="shared" si="1050"/>
        <v>-4.7039413189163028E-4</v>
      </c>
      <c r="W7430" s="13"/>
      <c r="X7430" s="2">
        <v>43272</v>
      </c>
      <c r="Y7430">
        <v>134.917</v>
      </c>
      <c r="AA7430" s="2">
        <v>43272</v>
      </c>
      <c r="AB7430">
        <v>2315.61</v>
      </c>
      <c r="AC7430">
        <f t="shared" si="1051"/>
        <v>-9.673984167511307E-3</v>
      </c>
      <c r="AD7430">
        <f t="shared" si="1046"/>
        <v>-9.7674641675113069E-3</v>
      </c>
      <c r="AE7430">
        <f>Sheet2!$B$17+Sheet2!$B$18*'Portfolio allocation'!K7430</f>
        <v>-5.5872877925543544E-3</v>
      </c>
      <c r="AF7430">
        <f t="shared" si="1052"/>
        <v>-4.1801763749569525E-3</v>
      </c>
      <c r="AH7430" s="2">
        <v>43272</v>
      </c>
      <c r="AI7430">
        <v>2.8969999999999998</v>
      </c>
      <c r="AJ7430">
        <v>2.3370000000000002</v>
      </c>
      <c r="AK7430">
        <v>1.1607000000000001</v>
      </c>
      <c r="AR7430" s="3"/>
    </row>
    <row r="7431" spans="1:44" hidden="1" outlineLevel="1" x14ac:dyDescent="0.2">
      <c r="A7431" s="2">
        <v>43273</v>
      </c>
      <c r="B7431">
        <v>13.77</v>
      </c>
      <c r="E7431" s="2">
        <v>43273</v>
      </c>
      <c r="F7431">
        <v>2754.88</v>
      </c>
      <c r="G7431">
        <f t="shared" si="1047"/>
        <v>1.8619806819504259E-3</v>
      </c>
      <c r="H7431" s="2">
        <v>43273</v>
      </c>
      <c r="I7431">
        <v>5421.63</v>
      </c>
      <c r="J7431">
        <f t="shared" si="1048"/>
        <v>1.8904534870829437E-3</v>
      </c>
      <c r="K7431">
        <f t="shared" si="1044"/>
        <v>1.7969734870829437E-3</v>
      </c>
      <c r="L7431">
        <v>-1.381593029874789E-2</v>
      </c>
      <c r="N7431" s="2">
        <v>43273</v>
      </c>
      <c r="O7431">
        <v>100.41</v>
      </c>
      <c r="Q7431" s="2">
        <v>43273</v>
      </c>
      <c r="R7431">
        <v>156520.6</v>
      </c>
      <c r="S7431" s="8">
        <f t="shared" si="1049"/>
        <v>-7.2181282847875172E-3</v>
      </c>
      <c r="T7431" s="9">
        <f t="shared" si="1045"/>
        <v>-7.3116082847875172E-3</v>
      </c>
      <c r="U7431" s="3">
        <f>Sheet1!$B$17+Sheet1!$B$18*'Portfolio allocation'!K7431</f>
        <v>2.5493324101006003E-3</v>
      </c>
      <c r="V7431" s="13">
        <f t="shared" si="1050"/>
        <v>-9.8609406948881179E-3</v>
      </c>
      <c r="W7431" s="13"/>
      <c r="X7431" s="2">
        <v>43273</v>
      </c>
      <c r="Y7431">
        <v>134.94560000000001</v>
      </c>
      <c r="AA7431" s="2">
        <v>43273</v>
      </c>
      <c r="AB7431">
        <v>2316.1</v>
      </c>
      <c r="AC7431">
        <f t="shared" si="1051"/>
        <v>2.1160730865732447E-4</v>
      </c>
      <c r="AD7431">
        <f t="shared" si="1046"/>
        <v>1.1848730865732448E-4</v>
      </c>
      <c r="AE7431">
        <f>Sheet2!$B$17+Sheet2!$B$18*'Portfolio allocation'!K7431</f>
        <v>1.6513016810184877E-3</v>
      </c>
      <c r="AF7431">
        <f t="shared" si="1052"/>
        <v>-1.5328143723611631E-3</v>
      </c>
      <c r="AH7431" s="2">
        <v>43273</v>
      </c>
      <c r="AI7431">
        <v>2.9</v>
      </c>
      <c r="AJ7431">
        <v>2.3279999999999998</v>
      </c>
      <c r="AK7431">
        <v>1.1637999999999999</v>
      </c>
      <c r="AR7431" s="3"/>
    </row>
    <row r="7432" spans="1:44" hidden="1" outlineLevel="1" x14ac:dyDescent="0.2">
      <c r="A7432" s="2">
        <v>43276</v>
      </c>
      <c r="B7432">
        <v>17.329999999999998</v>
      </c>
      <c r="E7432" s="2">
        <v>43276</v>
      </c>
      <c r="F7432">
        <v>2717.07</v>
      </c>
      <c r="G7432">
        <f t="shared" si="1047"/>
        <v>-1.3724735741665661E-2</v>
      </c>
      <c r="H7432" s="2">
        <v>43276</v>
      </c>
      <c r="I7432">
        <v>5347.23</v>
      </c>
      <c r="J7432">
        <f t="shared" si="1048"/>
        <v>-1.3722810298747889E-2</v>
      </c>
      <c r="K7432">
        <f t="shared" si="1044"/>
        <v>-1.381593029874789E-2</v>
      </c>
      <c r="L7432">
        <v>2.1099697826353235E-3</v>
      </c>
      <c r="N7432" s="2">
        <v>43276</v>
      </c>
      <c r="O7432">
        <v>98.39</v>
      </c>
      <c r="Q7432" s="2">
        <v>43276</v>
      </c>
      <c r="R7432">
        <v>153371.79999999999</v>
      </c>
      <c r="S7432" s="8">
        <f t="shared" si="1049"/>
        <v>-2.0117479743880451E-2</v>
      </c>
      <c r="T7432" s="9">
        <f t="shared" si="1045"/>
        <v>-2.021059974388045E-2</v>
      </c>
      <c r="U7432" s="3">
        <f>Sheet1!$B$17+Sheet1!$B$18*'Portfolio allocation'!K7432</f>
        <v>-1.5362186496605871E-2</v>
      </c>
      <c r="V7432" s="13">
        <f t="shared" si="1050"/>
        <v>-4.8484132472745786E-3</v>
      </c>
      <c r="W7432" s="13"/>
      <c r="X7432" s="2">
        <v>43276</v>
      </c>
      <c r="Y7432">
        <v>132.56729999999999</v>
      </c>
      <c r="AA7432" s="2">
        <v>43276</v>
      </c>
      <c r="AB7432">
        <v>2275.2800000000002</v>
      </c>
      <c r="AC7432">
        <f t="shared" si="1051"/>
        <v>-1.7624454902637976E-2</v>
      </c>
      <c r="AD7432">
        <f t="shared" si="1046"/>
        <v>-1.7717494902637975E-2</v>
      </c>
      <c r="AE7432">
        <f>Sheet2!$B$17+Sheet2!$B$18*'Portfolio allocation'!K7432</f>
        <v>-1.2232090686542919E-2</v>
      </c>
      <c r="AF7432">
        <f t="shared" si="1052"/>
        <v>-5.4854042160950561E-3</v>
      </c>
      <c r="AH7432" s="2">
        <v>43276</v>
      </c>
      <c r="AI7432">
        <v>2.875</v>
      </c>
      <c r="AJ7432">
        <v>2.3260000000000001</v>
      </c>
      <c r="AK7432">
        <v>1.1686000000000001</v>
      </c>
      <c r="AR7432" s="3"/>
    </row>
    <row r="7433" spans="1:44" hidden="1" outlineLevel="1" x14ac:dyDescent="0.2">
      <c r="A7433" s="2">
        <v>43277</v>
      </c>
      <c r="B7433">
        <v>15.92</v>
      </c>
      <c r="E7433" s="2">
        <v>43277</v>
      </c>
      <c r="F7433">
        <v>2723.06</v>
      </c>
      <c r="G7433">
        <f t="shared" si="1047"/>
        <v>2.2045806696182613E-3</v>
      </c>
      <c r="H7433" s="2">
        <v>43277</v>
      </c>
      <c r="I7433">
        <v>5359.01</v>
      </c>
      <c r="J7433">
        <f t="shared" si="1048"/>
        <v>2.2030097826353234E-3</v>
      </c>
      <c r="K7433">
        <f t="shared" si="1044"/>
        <v>2.1099697826353235E-3</v>
      </c>
      <c r="L7433">
        <v>-8.6991871653905855E-3</v>
      </c>
      <c r="N7433" s="2">
        <v>43277</v>
      </c>
      <c r="O7433">
        <v>99.08</v>
      </c>
      <c r="Q7433" s="2">
        <v>43277</v>
      </c>
      <c r="R7433">
        <v>154447.4</v>
      </c>
      <c r="S7433" s="8">
        <f t="shared" si="1049"/>
        <v>7.0130232546008475E-3</v>
      </c>
      <c r="T7433" s="9">
        <f t="shared" si="1045"/>
        <v>6.9199832546008476E-3</v>
      </c>
      <c r="U7433" s="3">
        <f>Sheet1!$B$17+Sheet1!$B$18*'Portfolio allocation'!K7433</f>
        <v>2.9084096927392959E-3</v>
      </c>
      <c r="V7433" s="13">
        <f t="shared" si="1050"/>
        <v>4.0115735618615513E-3</v>
      </c>
      <c r="W7433" s="13"/>
      <c r="X7433" s="2">
        <v>43277</v>
      </c>
      <c r="Y7433">
        <v>132.8443</v>
      </c>
      <c r="AA7433" s="2">
        <v>43277</v>
      </c>
      <c r="AB7433">
        <v>2280.0300000000002</v>
      </c>
      <c r="AC7433">
        <f t="shared" si="1051"/>
        <v>2.0876551457402748E-3</v>
      </c>
      <c r="AD7433">
        <f t="shared" si="1046"/>
        <v>1.9945351457402749E-3</v>
      </c>
      <c r="AE7433">
        <f>Sheet2!$B$17+Sheet2!$B$18*'Portfolio allocation'!K7433</f>
        <v>1.9296259722813677E-3</v>
      </c>
      <c r="AF7433">
        <f t="shared" si="1052"/>
        <v>6.4909173458907107E-5</v>
      </c>
      <c r="AH7433" s="2">
        <v>43277</v>
      </c>
      <c r="AI7433">
        <v>2.88</v>
      </c>
      <c r="AJ7433">
        <v>2.3279999999999998</v>
      </c>
      <c r="AK7433">
        <v>1.16655</v>
      </c>
      <c r="AR7433" s="3"/>
    </row>
    <row r="7434" spans="1:44" hidden="1" outlineLevel="1" x14ac:dyDescent="0.2">
      <c r="A7434" s="2">
        <v>43278</v>
      </c>
      <c r="B7434">
        <v>17.91</v>
      </c>
      <c r="E7434" s="2">
        <v>43278</v>
      </c>
      <c r="F7434">
        <v>2699.63</v>
      </c>
      <c r="G7434">
        <f t="shared" si="1047"/>
        <v>-8.6042907611290076E-3</v>
      </c>
      <c r="H7434" s="2">
        <v>43278</v>
      </c>
      <c r="I7434">
        <v>5312.89</v>
      </c>
      <c r="J7434">
        <f t="shared" si="1048"/>
        <v>-8.6060671653905851E-3</v>
      </c>
      <c r="K7434">
        <f t="shared" si="1044"/>
        <v>-8.6991871653905855E-3</v>
      </c>
      <c r="L7434">
        <v>6.2221105347935362E-3</v>
      </c>
      <c r="N7434" s="2">
        <v>43278</v>
      </c>
      <c r="O7434">
        <v>97.54</v>
      </c>
      <c r="Q7434" s="2">
        <v>43278</v>
      </c>
      <c r="R7434">
        <v>152046.79999999999</v>
      </c>
      <c r="S7434" s="8">
        <f t="shared" si="1049"/>
        <v>-1.5543155792846042E-2</v>
      </c>
      <c r="T7434" s="9">
        <f t="shared" si="1045"/>
        <v>-1.563627579284604E-2</v>
      </c>
      <c r="U7434" s="3">
        <f>Sheet1!$B$17+Sheet1!$B$18*'Portfolio allocation'!K7434</f>
        <v>-9.4921290985026628E-3</v>
      </c>
      <c r="V7434" s="13">
        <f t="shared" si="1050"/>
        <v>-6.1441466943433776E-3</v>
      </c>
      <c r="W7434" s="13"/>
      <c r="X7434" s="2">
        <v>43278</v>
      </c>
      <c r="Y7434">
        <v>131.316</v>
      </c>
      <c r="AA7434" s="2">
        <v>43278</v>
      </c>
      <c r="AB7434">
        <v>2253.8000000000002</v>
      </c>
      <c r="AC7434">
        <f t="shared" si="1051"/>
        <v>-1.1504234593404439E-2</v>
      </c>
      <c r="AD7434">
        <f t="shared" si="1046"/>
        <v>-1.1596954593404438E-2</v>
      </c>
      <c r="AE7434">
        <f>Sheet2!$B$17+Sheet2!$B$18*'Portfolio allocation'!K7434</f>
        <v>-7.6821521524379523E-3</v>
      </c>
      <c r="AF7434">
        <f t="shared" si="1052"/>
        <v>-3.9148024409664858E-3</v>
      </c>
      <c r="AH7434" s="2">
        <v>43278</v>
      </c>
      <c r="AI7434">
        <v>2.827</v>
      </c>
      <c r="AJ7434">
        <v>2.3180000000000001</v>
      </c>
      <c r="AK7434">
        <v>1.1595500000000001</v>
      </c>
      <c r="AR7434" s="3"/>
    </row>
    <row r="7435" spans="1:44" hidden="1" outlineLevel="1" x14ac:dyDescent="0.2">
      <c r="A7435" s="2">
        <v>43279</v>
      </c>
      <c r="B7435">
        <v>16.850000000000001</v>
      </c>
      <c r="E7435" s="2">
        <v>43279</v>
      </c>
      <c r="F7435">
        <v>2716.31</v>
      </c>
      <c r="G7435">
        <f t="shared" si="1047"/>
        <v>6.1786244781691924E-3</v>
      </c>
      <c r="H7435" s="2">
        <v>43279</v>
      </c>
      <c r="I7435">
        <v>5346.44</v>
      </c>
      <c r="J7435">
        <f t="shared" si="1048"/>
        <v>6.3148305347935363E-3</v>
      </c>
      <c r="K7435">
        <f t="shared" si="1044"/>
        <v>6.2221105347935362E-3</v>
      </c>
      <c r="L7435">
        <v>7.2850712922989218E-4</v>
      </c>
      <c r="N7435" s="2">
        <v>43279</v>
      </c>
      <c r="O7435">
        <v>98.63</v>
      </c>
      <c r="Q7435" s="2">
        <v>43279</v>
      </c>
      <c r="R7435">
        <v>153745.9</v>
      </c>
      <c r="S7435" s="8">
        <f t="shared" si="1049"/>
        <v>1.1174848796554837E-2</v>
      </c>
      <c r="T7435" s="9">
        <f t="shared" si="1045"/>
        <v>1.1082128796554838E-2</v>
      </c>
      <c r="U7435" s="3">
        <f>Sheet1!$B$17+Sheet1!$B$18*'Portfolio allocation'!K7435</f>
        <v>7.6259617791208031E-3</v>
      </c>
      <c r="V7435" s="13">
        <f t="shared" si="1050"/>
        <v>3.4561670174340347E-3</v>
      </c>
      <c r="W7435" s="13"/>
      <c r="X7435" s="2">
        <v>43279</v>
      </c>
      <c r="Y7435">
        <v>133.7612</v>
      </c>
      <c r="AA7435" s="2">
        <v>43279</v>
      </c>
      <c r="AB7435">
        <v>2295.77</v>
      </c>
      <c r="AC7435">
        <f t="shared" si="1051"/>
        <v>1.8621883041973541E-2</v>
      </c>
      <c r="AD7435">
        <f t="shared" si="1046"/>
        <v>1.852928304197354E-2</v>
      </c>
      <c r="AE7435">
        <f>Sheet2!$B$17+Sheet2!$B$18*'Portfolio allocation'!K7435</f>
        <v>5.5862464392993491E-3</v>
      </c>
      <c r="AF7435">
        <f t="shared" si="1052"/>
        <v>1.294303660267419E-2</v>
      </c>
      <c r="AH7435" s="2">
        <v>43279</v>
      </c>
      <c r="AI7435">
        <v>2.847</v>
      </c>
      <c r="AJ7435">
        <v>2.3149999999999999</v>
      </c>
      <c r="AK7435">
        <v>1.1577999999999999</v>
      </c>
      <c r="AR7435" s="3"/>
    </row>
    <row r="7436" spans="1:44" hidden="1" outlineLevel="1" x14ac:dyDescent="0.2">
      <c r="A7436" s="2">
        <v>43280</v>
      </c>
      <c r="B7436">
        <v>16.09</v>
      </c>
      <c r="E7436" s="2">
        <v>43280</v>
      </c>
      <c r="F7436">
        <v>2718.37</v>
      </c>
      <c r="G7436">
        <f t="shared" si="1047"/>
        <v>7.5838177527609574E-4</v>
      </c>
      <c r="H7436" s="2">
        <v>43280</v>
      </c>
      <c r="I7436">
        <v>5350.83</v>
      </c>
      <c r="J7436">
        <f t="shared" si="1048"/>
        <v>8.2110712922989215E-4</v>
      </c>
      <c r="K7436">
        <f t="shared" si="1044"/>
        <v>7.2850712922989218E-4</v>
      </c>
      <c r="L7436">
        <v>3.0206556570850536E-3</v>
      </c>
      <c r="N7436" s="2">
        <v>43280</v>
      </c>
      <c r="O7436">
        <v>98.61</v>
      </c>
      <c r="Q7436" s="2">
        <v>43280</v>
      </c>
      <c r="R7436">
        <v>153714.79999999999</v>
      </c>
      <c r="S7436" s="8">
        <f t="shared" si="1049"/>
        <v>-2.022818169460372E-4</v>
      </c>
      <c r="T7436" s="9">
        <f t="shared" si="1045"/>
        <v>-2.9488181694603717E-4</v>
      </c>
      <c r="U7436" s="3">
        <f>Sheet1!$B$17+Sheet1!$B$18*'Portfolio allocation'!K7436</f>
        <v>1.3235607258330717E-3</v>
      </c>
      <c r="V7436" s="13">
        <f t="shared" si="1050"/>
        <v>-1.6184425427791089E-3</v>
      </c>
      <c r="W7436" s="13"/>
      <c r="X7436" s="2">
        <v>43280</v>
      </c>
      <c r="Y7436">
        <v>133.4365</v>
      </c>
      <c r="AA7436" s="2">
        <v>43280</v>
      </c>
      <c r="AB7436">
        <v>2290.1999999999998</v>
      </c>
      <c r="AC7436">
        <f t="shared" si="1051"/>
        <v>-2.4262012309596015E-3</v>
      </c>
      <c r="AD7436">
        <f t="shared" si="1046"/>
        <v>-2.5190812309596015E-3</v>
      </c>
      <c r="AE7436">
        <f>Sheet2!$B$17+Sheet2!$B$18*'Portfolio allocation'!K7436</f>
        <v>7.0119413657339716E-4</v>
      </c>
      <c r="AF7436">
        <f t="shared" si="1052"/>
        <v>-3.2202753675329987E-3</v>
      </c>
      <c r="AH7436" s="2">
        <v>43280</v>
      </c>
      <c r="AI7436">
        <v>2.851</v>
      </c>
      <c r="AJ7436">
        <v>2.3220000000000001</v>
      </c>
      <c r="AK7436">
        <v>1.1675500000000001</v>
      </c>
      <c r="AR7436" s="3"/>
    </row>
    <row r="7437" spans="1:44" hidden="1" outlineLevel="1" x14ac:dyDescent="0.2">
      <c r="A7437" s="2">
        <v>43283</v>
      </c>
      <c r="B7437">
        <v>15.6</v>
      </c>
      <c r="E7437" s="2">
        <v>43283</v>
      </c>
      <c r="F7437">
        <v>2726.71</v>
      </c>
      <c r="G7437">
        <f t="shared" si="1047"/>
        <v>3.0680150237090142E-3</v>
      </c>
      <c r="H7437" s="2">
        <v>43283</v>
      </c>
      <c r="I7437">
        <v>5367.49</v>
      </c>
      <c r="J7437">
        <f t="shared" si="1048"/>
        <v>3.1135356570850536E-3</v>
      </c>
      <c r="K7437">
        <f t="shared" si="1044"/>
        <v>3.0206556570850536E-3</v>
      </c>
      <c r="L7437">
        <v>-5.0413891724435987E-3</v>
      </c>
      <c r="N7437" s="2">
        <v>43283</v>
      </c>
      <c r="O7437">
        <v>100.01</v>
      </c>
      <c r="Q7437" s="2">
        <v>43283</v>
      </c>
      <c r="R7437">
        <v>155897.1</v>
      </c>
      <c r="S7437" s="8">
        <f t="shared" si="1049"/>
        <v>1.4197071459612243E-2</v>
      </c>
      <c r="T7437" s="9">
        <f t="shared" si="1045"/>
        <v>1.4104191459612243E-2</v>
      </c>
      <c r="U7437" s="3">
        <f>Sheet1!$B$17+Sheet1!$B$18*'Portfolio allocation'!K7437</f>
        <v>3.9531716077573246E-3</v>
      </c>
      <c r="V7437" s="13">
        <f t="shared" si="1050"/>
        <v>1.0151019851854917E-2</v>
      </c>
      <c r="W7437" s="13"/>
      <c r="X7437" s="2">
        <v>43283</v>
      </c>
      <c r="Y7437">
        <v>133.58930000000001</v>
      </c>
      <c r="AA7437" s="2">
        <v>43283</v>
      </c>
      <c r="AB7437">
        <v>2292.8200000000002</v>
      </c>
      <c r="AC7437">
        <f t="shared" si="1051"/>
        <v>1.1440048904027833E-3</v>
      </c>
      <c r="AD7437">
        <f t="shared" si="1046"/>
        <v>1.0509248904027834E-3</v>
      </c>
      <c r="AE7437">
        <f>Sheet2!$B$17+Sheet2!$B$18*'Portfolio allocation'!K7437</f>
        <v>2.7394310855400322E-3</v>
      </c>
      <c r="AF7437">
        <f t="shared" si="1052"/>
        <v>-1.6885061951372488E-3</v>
      </c>
      <c r="AH7437" s="2">
        <v>43283</v>
      </c>
      <c r="AI7437">
        <v>2.867</v>
      </c>
      <c r="AJ7437">
        <v>2.327</v>
      </c>
      <c r="AK7437">
        <v>1.16065</v>
      </c>
      <c r="AR7437" s="3"/>
    </row>
    <row r="7438" spans="1:44" hidden="1" outlineLevel="1" x14ac:dyDescent="0.2">
      <c r="A7438" s="2">
        <v>43284</v>
      </c>
      <c r="B7438">
        <v>16.14</v>
      </c>
      <c r="E7438" s="2">
        <v>43284</v>
      </c>
      <c r="F7438">
        <v>2713.22</v>
      </c>
      <c r="G7438">
        <f t="shared" si="1047"/>
        <v>-4.9473541374037699E-3</v>
      </c>
      <c r="H7438" s="2">
        <v>43284</v>
      </c>
      <c r="I7438">
        <v>5340.93</v>
      </c>
      <c r="J7438">
        <f t="shared" si="1048"/>
        <v>-4.948309172443599E-3</v>
      </c>
      <c r="K7438">
        <f t="shared" si="1044"/>
        <v>-5.0413891724435987E-3</v>
      </c>
      <c r="L7438">
        <v>-9.268E-5</v>
      </c>
      <c r="N7438" s="2">
        <v>43284</v>
      </c>
      <c r="O7438">
        <v>99.05</v>
      </c>
      <c r="Q7438" s="2">
        <v>43284</v>
      </c>
      <c r="R7438">
        <v>154400.6</v>
      </c>
      <c r="S7438" s="8">
        <f t="shared" si="1049"/>
        <v>-9.5992805510815016E-3</v>
      </c>
      <c r="T7438" s="9">
        <f t="shared" si="1045"/>
        <v>-9.6923605510815022E-3</v>
      </c>
      <c r="U7438" s="3">
        <f>Sheet1!$B$17+Sheet1!$B$18*'Portfolio allocation'!K7438</f>
        <v>-5.2958105400650411E-3</v>
      </c>
      <c r="V7438" s="13">
        <f t="shared" si="1050"/>
        <v>-4.3965500110164611E-3</v>
      </c>
      <c r="W7438" s="13"/>
      <c r="X7438" s="2">
        <v>43284</v>
      </c>
      <c r="Y7438">
        <v>133.31229999999999</v>
      </c>
      <c r="AA7438" s="2">
        <v>43284</v>
      </c>
      <c r="AB7438">
        <v>2288.0700000000002</v>
      </c>
      <c r="AC7438">
        <f t="shared" si="1051"/>
        <v>-2.0716846503432418E-3</v>
      </c>
      <c r="AD7438">
        <f t="shared" si="1046"/>
        <v>-2.1643646503432417E-3</v>
      </c>
      <c r="AE7438">
        <f>Sheet2!$B$17+Sheet2!$B$18*'Portfolio allocation'!K7438</f>
        <v>-4.4295448582427257E-3</v>
      </c>
      <c r="AF7438">
        <f t="shared" si="1052"/>
        <v>2.265180207899484E-3</v>
      </c>
      <c r="AH7438" s="2">
        <v>43284</v>
      </c>
      <c r="AI7438">
        <v>2.8380000000000001</v>
      </c>
      <c r="AJ7438">
        <v>2.3170000000000002</v>
      </c>
      <c r="AK7438">
        <v>1.1649499999999999</v>
      </c>
      <c r="AR7438" s="3"/>
    </row>
    <row r="7439" spans="1:44" hidden="1" outlineLevel="1" x14ac:dyDescent="0.2">
      <c r="A7439" s="2">
        <v>43285</v>
      </c>
      <c r="B7439">
        <v>16.14</v>
      </c>
      <c r="E7439" s="2">
        <v>43285</v>
      </c>
      <c r="F7439">
        <v>2713.22</v>
      </c>
      <c r="G7439">
        <f t="shared" si="1047"/>
        <v>0</v>
      </c>
      <c r="H7439" s="2">
        <v>43285</v>
      </c>
      <c r="I7439">
        <v>5340.93</v>
      </c>
      <c r="J7439">
        <f t="shared" si="1048"/>
        <v>0</v>
      </c>
      <c r="K7439">
        <f t="shared" si="1044"/>
        <v>-9.268E-5</v>
      </c>
      <c r="L7439">
        <v>8.7728172074151411E-3</v>
      </c>
      <c r="N7439" s="2">
        <v>43285</v>
      </c>
      <c r="O7439">
        <v>99.05</v>
      </c>
      <c r="Q7439" s="2">
        <v>43285</v>
      </c>
      <c r="R7439">
        <v>154400.6</v>
      </c>
      <c r="S7439" s="8">
        <f t="shared" si="1049"/>
        <v>0</v>
      </c>
      <c r="T7439" s="9">
        <f t="shared" si="1045"/>
        <v>-9.2680000000000014E-5</v>
      </c>
      <c r="U7439" s="3">
        <f>Sheet1!$B$17+Sheet1!$B$18*'Portfolio allocation'!K7439</f>
        <v>3.8147403953107787E-4</v>
      </c>
      <c r="V7439" s="13">
        <f t="shared" si="1050"/>
        <v>-4.7415403953107792E-4</v>
      </c>
      <c r="W7439" s="13"/>
      <c r="X7439" s="2">
        <v>43285</v>
      </c>
      <c r="Y7439">
        <v>133.31229999999999</v>
      </c>
      <c r="AA7439" s="2">
        <v>43285</v>
      </c>
      <c r="AB7439">
        <v>2288.0700000000002</v>
      </c>
      <c r="AC7439">
        <f t="shared" si="1051"/>
        <v>0</v>
      </c>
      <c r="AD7439">
        <f t="shared" si="1046"/>
        <v>-9.268E-5</v>
      </c>
      <c r="AE7439">
        <f>Sheet2!$B$17+Sheet2!$B$18*'Portfolio allocation'!K7439</f>
        <v>-2.9026409116288349E-5</v>
      </c>
      <c r="AF7439">
        <f t="shared" si="1052"/>
        <v>-6.3653590883711652E-5</v>
      </c>
      <c r="AH7439" s="2">
        <v>43285</v>
      </c>
      <c r="AI7439">
        <v>2.8380000000000001</v>
      </c>
      <c r="AJ7439">
        <v>2.3170000000000002</v>
      </c>
      <c r="AK7439">
        <v>1.16445</v>
      </c>
      <c r="AR7439" s="3"/>
    </row>
    <row r="7440" spans="1:44" hidden="1" outlineLevel="1" x14ac:dyDescent="0.2">
      <c r="A7440" s="2">
        <v>43286</v>
      </c>
      <c r="B7440">
        <v>14.97</v>
      </c>
      <c r="E7440" s="2">
        <v>43286</v>
      </c>
      <c r="F7440">
        <v>2736.61</v>
      </c>
      <c r="G7440">
        <f t="shared" si="1047"/>
        <v>8.6207532009938692E-3</v>
      </c>
      <c r="H7440" s="2">
        <v>43286</v>
      </c>
      <c r="I7440">
        <v>5388.28</v>
      </c>
      <c r="J7440">
        <f t="shared" si="1048"/>
        <v>8.8654972074151406E-3</v>
      </c>
      <c r="K7440">
        <f t="shared" si="1044"/>
        <v>8.7728172074151411E-3</v>
      </c>
      <c r="L7440">
        <v>8.4592141109221652E-3</v>
      </c>
      <c r="N7440" s="2">
        <v>43286</v>
      </c>
      <c r="O7440">
        <v>99.76</v>
      </c>
      <c r="Q7440" s="2">
        <v>43286</v>
      </c>
      <c r="R7440">
        <v>155507.4</v>
      </c>
      <c r="S7440" s="8">
        <f t="shared" si="1049"/>
        <v>7.1683659260390886E-3</v>
      </c>
      <c r="T7440" s="9">
        <f t="shared" si="1045"/>
        <v>7.0756859260390883E-3</v>
      </c>
      <c r="U7440" s="3">
        <f>Sheet1!$B$17+Sheet1!$B$18*'Portfolio allocation'!K7440</f>
        <v>1.0552197117455914E-2</v>
      </c>
      <c r="V7440" s="13">
        <f t="shared" si="1050"/>
        <v>-3.4765111914168258E-3</v>
      </c>
      <c r="W7440" s="13"/>
      <c r="X7440" s="2">
        <v>43286</v>
      </c>
      <c r="Y7440">
        <v>135.0889</v>
      </c>
      <c r="AA7440" s="2">
        <v>43286</v>
      </c>
      <c r="AB7440">
        <v>2318.56</v>
      </c>
      <c r="AC7440">
        <f t="shared" si="1051"/>
        <v>1.3325641260975241E-2</v>
      </c>
      <c r="AD7440">
        <f t="shared" si="1046"/>
        <v>1.3232961260975241E-2</v>
      </c>
      <c r="AE7440">
        <f>Sheet2!$B$17+Sheet2!$B$18*'Portfolio allocation'!K7440</f>
        <v>7.8543998870071723E-3</v>
      </c>
      <c r="AF7440">
        <f t="shared" si="1052"/>
        <v>5.3785613739680688E-3</v>
      </c>
      <c r="AH7440" s="2">
        <v>43286</v>
      </c>
      <c r="AI7440">
        <v>2.84</v>
      </c>
      <c r="AJ7440">
        <v>2.3170000000000002</v>
      </c>
      <c r="AK7440">
        <v>1.1702999999999999</v>
      </c>
      <c r="AR7440" s="3"/>
    </row>
    <row r="7441" spans="1:44" hidden="1" outlineLevel="1" x14ac:dyDescent="0.2">
      <c r="A7441" s="2">
        <v>43287</v>
      </c>
      <c r="B7441">
        <v>13.37</v>
      </c>
      <c r="E7441" s="2">
        <v>43287</v>
      </c>
      <c r="F7441">
        <v>2759.82</v>
      </c>
      <c r="G7441">
        <f t="shared" si="1047"/>
        <v>8.4812962022355887E-3</v>
      </c>
      <c r="H7441" s="2">
        <v>43287</v>
      </c>
      <c r="I7441">
        <v>5434.36</v>
      </c>
      <c r="J7441">
        <f t="shared" si="1048"/>
        <v>8.5518941109221647E-3</v>
      </c>
      <c r="K7441">
        <f t="shared" si="1044"/>
        <v>8.4592141109221652E-3</v>
      </c>
      <c r="L7441">
        <v>9.0216687224255101E-3</v>
      </c>
      <c r="N7441" s="2">
        <v>43287</v>
      </c>
      <c r="O7441">
        <v>101.16</v>
      </c>
      <c r="Q7441" s="2">
        <v>43287</v>
      </c>
      <c r="R7441">
        <v>157689.79999999999</v>
      </c>
      <c r="S7441" s="8">
        <f t="shared" si="1049"/>
        <v>1.4034058829354601E-2</v>
      </c>
      <c r="T7441" s="9">
        <f t="shared" si="1045"/>
        <v>1.3941378829354601E-2</v>
      </c>
      <c r="U7441" s="3">
        <f>Sheet1!$B$17+Sheet1!$B$18*'Portfolio allocation'!K7441</f>
        <v>1.0192423697399786E-2</v>
      </c>
      <c r="V7441" s="13">
        <f t="shared" si="1050"/>
        <v>3.7489551319548151E-3</v>
      </c>
      <c r="W7441" s="13"/>
      <c r="X7441" s="2">
        <v>43287</v>
      </c>
      <c r="Y7441">
        <v>136.09180000000001</v>
      </c>
      <c r="AA7441" s="2">
        <v>43287</v>
      </c>
      <c r="AB7441">
        <v>2335.77</v>
      </c>
      <c r="AC7441">
        <f t="shared" si="1051"/>
        <v>7.4227106479884952E-3</v>
      </c>
      <c r="AD7441">
        <f t="shared" si="1046"/>
        <v>7.330150647988495E-3</v>
      </c>
      <c r="AE7441">
        <f>Sheet2!$B$17+Sheet2!$B$18*'Portfolio allocation'!K7441</f>
        <v>7.5755360128670225E-3</v>
      </c>
      <c r="AF7441">
        <f t="shared" si="1052"/>
        <v>-2.4538536487852744E-4</v>
      </c>
      <c r="AH7441" s="2">
        <v>43287</v>
      </c>
      <c r="AI7441">
        <v>2.831</v>
      </c>
      <c r="AJ7441">
        <v>2.3140000000000001</v>
      </c>
      <c r="AK7441">
        <v>1.1757500000000001</v>
      </c>
      <c r="AR7441" s="3"/>
    </row>
    <row r="7442" spans="1:44" hidden="1" outlineLevel="1" x14ac:dyDescent="0.2">
      <c r="A7442" s="2">
        <v>43290</v>
      </c>
      <c r="B7442">
        <v>12.69</v>
      </c>
      <c r="E7442" s="2">
        <v>43290</v>
      </c>
      <c r="F7442">
        <v>2784.17</v>
      </c>
      <c r="G7442">
        <f t="shared" si="1047"/>
        <v>8.8230391837147426E-3</v>
      </c>
      <c r="H7442" s="2">
        <v>43290</v>
      </c>
      <c r="I7442">
        <v>5483.89</v>
      </c>
      <c r="J7442">
        <f t="shared" si="1048"/>
        <v>9.1142287224255103E-3</v>
      </c>
      <c r="K7442">
        <f t="shared" si="1044"/>
        <v>9.0216687224255101E-3</v>
      </c>
      <c r="L7442">
        <v>3.4009102271563038E-3</v>
      </c>
      <c r="N7442" s="2">
        <v>43290</v>
      </c>
      <c r="O7442">
        <v>101.85</v>
      </c>
      <c r="Q7442" s="2">
        <v>43290</v>
      </c>
      <c r="R7442">
        <v>158765.29999999999</v>
      </c>
      <c r="S7442" s="8">
        <f t="shared" si="1049"/>
        <v>6.8203523626766405E-3</v>
      </c>
      <c r="T7442" s="9">
        <f t="shared" si="1045"/>
        <v>6.7277923626766403E-3</v>
      </c>
      <c r="U7442" s="3">
        <f>Sheet1!$B$17+Sheet1!$B$18*'Portfolio allocation'!K7442</f>
        <v>1.0837685882211892E-2</v>
      </c>
      <c r="V7442" s="13">
        <f t="shared" si="1050"/>
        <v>-4.1098935195352515E-3</v>
      </c>
      <c r="W7442" s="13"/>
      <c r="X7442" s="2">
        <v>43290</v>
      </c>
      <c r="Y7442">
        <v>137.9162</v>
      </c>
      <c r="AA7442" s="2">
        <v>43290</v>
      </c>
      <c r="AB7442">
        <v>2367.08</v>
      </c>
      <c r="AC7442">
        <f t="shared" si="1051"/>
        <v>1.3404573224247152E-2</v>
      </c>
      <c r="AD7442">
        <f t="shared" si="1046"/>
        <v>1.3311613224247152E-2</v>
      </c>
      <c r="AE7442">
        <f>Sheet2!$B$17+Sheet2!$B$18*'Portfolio allocation'!K7442</f>
        <v>8.0756850029307381E-3</v>
      </c>
      <c r="AF7442">
        <f t="shared" si="1052"/>
        <v>5.2359282213164139E-3</v>
      </c>
      <c r="AH7442" s="2">
        <v>43290</v>
      </c>
      <c r="AI7442">
        <v>2.86</v>
      </c>
      <c r="AJ7442">
        <v>2.3239999999999998</v>
      </c>
      <c r="AK7442">
        <v>1.1759500000000001</v>
      </c>
      <c r="AR7442" s="3"/>
    </row>
    <row r="7443" spans="1:44" hidden="1" outlineLevel="1" x14ac:dyDescent="0.2">
      <c r="A7443" s="2">
        <v>43291</v>
      </c>
      <c r="B7443">
        <v>12.64</v>
      </c>
      <c r="E7443" s="2">
        <v>43291</v>
      </c>
      <c r="F7443">
        <v>2793.84</v>
      </c>
      <c r="G7443">
        <f t="shared" si="1047"/>
        <v>3.4732074550045677E-3</v>
      </c>
      <c r="H7443" s="2">
        <v>43291</v>
      </c>
      <c r="I7443">
        <v>5503.05</v>
      </c>
      <c r="J7443">
        <f t="shared" si="1048"/>
        <v>3.4938702271563038E-3</v>
      </c>
      <c r="K7443">
        <f t="shared" si="1044"/>
        <v>3.4009102271563038E-3</v>
      </c>
      <c r="L7443">
        <v>-7.187407735346726E-3</v>
      </c>
      <c r="N7443" s="2">
        <v>43291</v>
      </c>
      <c r="O7443">
        <v>102.12</v>
      </c>
      <c r="Q7443" s="2">
        <v>43291</v>
      </c>
      <c r="R7443">
        <v>159186.20000000001</v>
      </c>
      <c r="S7443" s="8">
        <f t="shared" si="1049"/>
        <v>2.6510830767176863E-3</v>
      </c>
      <c r="T7443" s="9">
        <f t="shared" si="1045"/>
        <v>2.5581230767176863E-3</v>
      </c>
      <c r="U7443" s="3">
        <f>Sheet1!$B$17+Sheet1!$B$18*'Portfolio allocation'!K7443</f>
        <v>4.3894092874754223E-3</v>
      </c>
      <c r="V7443" s="13">
        <f t="shared" si="1050"/>
        <v>-1.831286210757736E-3</v>
      </c>
      <c r="W7443" s="13"/>
      <c r="X7443" s="2">
        <v>43291</v>
      </c>
      <c r="Y7443">
        <v>138.22190000000001</v>
      </c>
      <c r="AA7443" s="2">
        <v>43291</v>
      </c>
      <c r="AB7443">
        <v>2372.33</v>
      </c>
      <c r="AC7443">
        <f t="shared" si="1051"/>
        <v>2.2179225036753625E-3</v>
      </c>
      <c r="AD7443">
        <f t="shared" si="1046"/>
        <v>2.1247625036753624E-3</v>
      </c>
      <c r="AE7443">
        <f>Sheet2!$B$17+Sheet2!$B$18*'Portfolio allocation'!K7443</f>
        <v>3.0775631504188659E-3</v>
      </c>
      <c r="AF7443">
        <f t="shared" si="1052"/>
        <v>-9.5280064674350354E-4</v>
      </c>
      <c r="AH7443" s="2">
        <v>43291</v>
      </c>
      <c r="AI7443">
        <v>2.8730000000000002</v>
      </c>
      <c r="AJ7443">
        <v>2.3290000000000002</v>
      </c>
      <c r="AK7443">
        <v>1.17205</v>
      </c>
      <c r="AR7443" s="3"/>
    </row>
    <row r="7444" spans="1:44" hidden="1" outlineLevel="1" x14ac:dyDescent="0.2">
      <c r="A7444" s="2">
        <v>43292</v>
      </c>
      <c r="B7444">
        <v>13.63</v>
      </c>
      <c r="E7444" s="2">
        <v>43292</v>
      </c>
      <c r="F7444">
        <v>2774.02</v>
      </c>
      <c r="G7444">
        <f t="shared" si="1047"/>
        <v>-7.0941786215388269E-3</v>
      </c>
      <c r="H7444" s="2">
        <v>43292</v>
      </c>
      <c r="I7444">
        <v>5464.01</v>
      </c>
      <c r="J7444">
        <f t="shared" si="1048"/>
        <v>-7.0942477353467259E-3</v>
      </c>
      <c r="K7444">
        <f t="shared" si="1044"/>
        <v>-7.187407735346726E-3</v>
      </c>
      <c r="L7444">
        <v>8.755452502173286E-3</v>
      </c>
      <c r="N7444" s="2">
        <v>43292</v>
      </c>
      <c r="O7444">
        <v>101.98</v>
      </c>
      <c r="Q7444" s="2">
        <v>43292</v>
      </c>
      <c r="R7444">
        <v>158967.9</v>
      </c>
      <c r="S7444" s="8">
        <f t="shared" si="1049"/>
        <v>-1.3713500290855052E-3</v>
      </c>
      <c r="T7444" s="9">
        <f t="shared" si="1045"/>
        <v>-1.4645100290855053E-3</v>
      </c>
      <c r="U7444" s="3">
        <f>Sheet1!$B$17+Sheet1!$B$18*'Portfolio allocation'!K7444</f>
        <v>-7.7577774227705135E-3</v>
      </c>
      <c r="V7444" s="13">
        <f t="shared" si="1050"/>
        <v>6.2932673936850082E-3</v>
      </c>
      <c r="W7444" s="13"/>
      <c r="X7444" s="2">
        <v>43292</v>
      </c>
      <c r="Y7444">
        <v>138.44149999999999</v>
      </c>
      <c r="AA7444" s="2">
        <v>43292</v>
      </c>
      <c r="AB7444">
        <v>2376.1</v>
      </c>
      <c r="AC7444">
        <f t="shared" si="1051"/>
        <v>1.5891549657931492E-3</v>
      </c>
      <c r="AD7444">
        <f t="shared" si="1046"/>
        <v>1.4957949657931492E-3</v>
      </c>
      <c r="AE7444">
        <f>Sheet2!$B$17+Sheet2!$B$18*'Portfolio allocation'!K7444</f>
        <v>-6.3378393142614273E-3</v>
      </c>
      <c r="AF7444">
        <f t="shared" si="1052"/>
        <v>7.8336342800545758E-3</v>
      </c>
      <c r="AH7444" s="2">
        <v>43292</v>
      </c>
      <c r="AI7444">
        <v>2.8439999999999999</v>
      </c>
      <c r="AJ7444">
        <v>2.3340000000000001</v>
      </c>
      <c r="AK7444">
        <v>1.1720999999999999</v>
      </c>
      <c r="AR7444" s="3"/>
    </row>
    <row r="7445" spans="1:44" hidden="1" outlineLevel="1" x14ac:dyDescent="0.2">
      <c r="A7445" s="2">
        <v>43293</v>
      </c>
      <c r="B7445">
        <v>12.58</v>
      </c>
      <c r="E7445" s="2">
        <v>43293</v>
      </c>
      <c r="F7445">
        <v>2798.29</v>
      </c>
      <c r="G7445">
        <f t="shared" si="1047"/>
        <v>8.7490356954889048E-3</v>
      </c>
      <c r="H7445" s="2">
        <v>43293</v>
      </c>
      <c r="I7445">
        <v>5512.36</v>
      </c>
      <c r="J7445">
        <f t="shared" si="1048"/>
        <v>8.8488125021732866E-3</v>
      </c>
      <c r="K7445">
        <f t="shared" si="1044"/>
        <v>8.755452502173286E-3</v>
      </c>
      <c r="L7445">
        <v>9.8914070256671716E-4</v>
      </c>
      <c r="N7445" s="2">
        <v>43293</v>
      </c>
      <c r="O7445">
        <v>104.19</v>
      </c>
      <c r="Q7445" s="2">
        <v>43293</v>
      </c>
      <c r="R7445">
        <v>162412.9</v>
      </c>
      <c r="S7445" s="8">
        <f t="shared" si="1049"/>
        <v>2.1671041763777543E-2</v>
      </c>
      <c r="T7445" s="9">
        <f t="shared" si="1045"/>
        <v>2.1577681763777543E-2</v>
      </c>
      <c r="U7445" s="3">
        <f>Sheet1!$B$17+Sheet1!$B$18*'Portfolio allocation'!K7445</f>
        <v>1.0532275887522305E-2</v>
      </c>
      <c r="V7445" s="13">
        <f t="shared" si="1050"/>
        <v>1.1045405876255238E-2</v>
      </c>
      <c r="W7445" s="13"/>
      <c r="X7445" s="2">
        <v>43293</v>
      </c>
      <c r="Y7445">
        <v>139.88380000000001</v>
      </c>
      <c r="AA7445" s="2">
        <v>43293</v>
      </c>
      <c r="AB7445">
        <v>2400.85</v>
      </c>
      <c r="AC7445">
        <f t="shared" si="1051"/>
        <v>1.0416228273220751E-2</v>
      </c>
      <c r="AD7445">
        <f t="shared" si="1046"/>
        <v>1.0322348273220752E-2</v>
      </c>
      <c r="AE7445">
        <f>Sheet2!$B$17+Sheet2!$B$18*'Portfolio allocation'!K7445</f>
        <v>7.8389587480924179E-3</v>
      </c>
      <c r="AF7445">
        <f t="shared" si="1052"/>
        <v>2.483389525128334E-3</v>
      </c>
      <c r="AH7445" s="2">
        <v>43293</v>
      </c>
      <c r="AI7445">
        <v>2.8530000000000002</v>
      </c>
      <c r="AJ7445">
        <v>2.347</v>
      </c>
      <c r="AK7445">
        <v>1.16845</v>
      </c>
      <c r="AR7445" s="3"/>
    </row>
    <row r="7446" spans="1:44" hidden="1" outlineLevel="1" x14ac:dyDescent="0.2">
      <c r="A7446" s="2">
        <v>43294</v>
      </c>
      <c r="B7446">
        <v>12.18</v>
      </c>
      <c r="E7446" s="2">
        <v>43294</v>
      </c>
      <c r="F7446">
        <v>2801.31</v>
      </c>
      <c r="G7446">
        <f t="shared" si="1047"/>
        <v>1.0792305300737493E-3</v>
      </c>
      <c r="H7446" s="2">
        <v>43294</v>
      </c>
      <c r="I7446">
        <v>5518.33</v>
      </c>
      <c r="J7446">
        <f t="shared" si="1048"/>
        <v>1.0830207025667171E-3</v>
      </c>
      <c r="K7446">
        <f t="shared" si="1044"/>
        <v>9.8914070256671716E-4</v>
      </c>
      <c r="L7446">
        <v>-1.0743690609296866E-3</v>
      </c>
      <c r="N7446" s="2">
        <v>43294</v>
      </c>
      <c r="O7446">
        <v>105.43</v>
      </c>
      <c r="Q7446" s="2">
        <v>43294</v>
      </c>
      <c r="R7446">
        <v>164345.9</v>
      </c>
      <c r="S7446" s="8">
        <f t="shared" si="1049"/>
        <v>1.1901763960867617E-2</v>
      </c>
      <c r="T7446" s="9">
        <f t="shared" si="1045"/>
        <v>1.1807883960867618E-2</v>
      </c>
      <c r="U7446" s="3">
        <f>Sheet1!$B$17+Sheet1!$B$18*'Portfolio allocation'!K7446</f>
        <v>1.6225661664982262E-3</v>
      </c>
      <c r="V7446" s="13">
        <f t="shared" si="1050"/>
        <v>1.0185317794369392E-2</v>
      </c>
      <c r="W7446" s="13"/>
      <c r="X7446" s="2">
        <v>43294</v>
      </c>
      <c r="Y7446">
        <v>139.35849999999999</v>
      </c>
      <c r="AA7446" s="2">
        <v>43294</v>
      </c>
      <c r="AB7446">
        <v>2391.84</v>
      </c>
      <c r="AC7446">
        <f t="shared" si="1051"/>
        <v>-3.7528375367056332E-3</v>
      </c>
      <c r="AD7446">
        <f t="shared" si="1046"/>
        <v>-3.8468375367056331E-3</v>
      </c>
      <c r="AE7446">
        <f>Sheet2!$B$17+Sheet2!$B$18*'Portfolio allocation'!K7446</f>
        <v>9.3295615934834092E-4</v>
      </c>
      <c r="AF7446">
        <f t="shared" si="1052"/>
        <v>-4.7797936960539741E-3</v>
      </c>
      <c r="AH7446" s="2">
        <v>43294</v>
      </c>
      <c r="AI7446">
        <v>2.831</v>
      </c>
      <c r="AJ7446">
        <v>2.35</v>
      </c>
      <c r="AK7446">
        <v>1.16675</v>
      </c>
      <c r="AR7446" s="3"/>
    </row>
    <row r="7447" spans="1:44" hidden="1" outlineLevel="1" x14ac:dyDescent="0.2">
      <c r="A7447" s="2">
        <v>43297</v>
      </c>
      <c r="B7447">
        <v>12.83</v>
      </c>
      <c r="E7447" s="2">
        <v>43297</v>
      </c>
      <c r="F7447">
        <v>2798.43</v>
      </c>
      <c r="G7447">
        <f t="shared" si="1047"/>
        <v>-1.028090429120665E-3</v>
      </c>
      <c r="H7447" s="2">
        <v>43297</v>
      </c>
      <c r="I7447">
        <v>5512.92</v>
      </c>
      <c r="J7447">
        <f t="shared" si="1048"/>
        <v>-9.8036906092968668E-4</v>
      </c>
      <c r="K7447">
        <f t="shared" si="1044"/>
        <v>-1.0743690609296866E-3</v>
      </c>
      <c r="L7447">
        <v>3.8940917367927745E-3</v>
      </c>
      <c r="N7447" s="2">
        <v>43297</v>
      </c>
      <c r="O7447">
        <v>104.91</v>
      </c>
      <c r="Q7447" s="2">
        <v>43297</v>
      </c>
      <c r="R7447">
        <v>163535.29999999999</v>
      </c>
      <c r="S7447" s="8">
        <f t="shared" si="1049"/>
        <v>-4.9322800264564037E-3</v>
      </c>
      <c r="T7447" s="9">
        <f t="shared" si="1045"/>
        <v>-5.0262800264564041E-3</v>
      </c>
      <c r="U7447" s="3">
        <f>Sheet1!$B$17+Sheet1!$B$18*'Portfolio allocation'!K7447</f>
        <v>-7.4474453047680125E-4</v>
      </c>
      <c r="V7447" s="13">
        <f t="shared" si="1050"/>
        <v>-4.2815354959796024E-3</v>
      </c>
      <c r="W7447" s="13"/>
      <c r="X7447" s="2">
        <v>43297</v>
      </c>
      <c r="Y7447">
        <v>138.93819999999999</v>
      </c>
      <c r="AA7447" s="2">
        <v>43297</v>
      </c>
      <c r="AB7447">
        <v>2384.63</v>
      </c>
      <c r="AC7447">
        <f t="shared" si="1051"/>
        <v>-3.0144156799786215E-3</v>
      </c>
      <c r="AD7447">
        <f t="shared" si="1046"/>
        <v>-3.1091356799786214E-3</v>
      </c>
      <c r="AE7447">
        <f>Sheet2!$B$17+Sheet2!$B$18*'Portfolio allocation'!K7447</f>
        <v>-9.0196936724804922E-4</v>
      </c>
      <c r="AF7447">
        <f t="shared" si="1052"/>
        <v>-2.2071663127305723E-3</v>
      </c>
      <c r="AH7447" s="2">
        <v>43297</v>
      </c>
      <c r="AI7447">
        <v>2.8559999999999999</v>
      </c>
      <c r="AJ7447">
        <v>2.3679999999999999</v>
      </c>
      <c r="AK7447">
        <v>1.17075</v>
      </c>
      <c r="AR7447" s="3"/>
    </row>
    <row r="7448" spans="1:44" hidden="1" outlineLevel="1" x14ac:dyDescent="0.2">
      <c r="A7448" s="2">
        <v>43298</v>
      </c>
      <c r="B7448">
        <v>12.06</v>
      </c>
      <c r="E7448" s="2">
        <v>43298</v>
      </c>
      <c r="F7448">
        <v>2809.55</v>
      </c>
      <c r="G7448">
        <f t="shared" si="1047"/>
        <v>3.9736566574830601E-3</v>
      </c>
      <c r="H7448" s="2">
        <v>43298</v>
      </c>
      <c r="I7448">
        <v>5534.91</v>
      </c>
      <c r="J7448">
        <f t="shared" si="1048"/>
        <v>3.9888117367927745E-3</v>
      </c>
      <c r="K7448">
        <f t="shared" si="1044"/>
        <v>3.8940917367927745E-3</v>
      </c>
      <c r="L7448">
        <v>2.063983362620083E-3</v>
      </c>
      <c r="N7448" s="2">
        <v>43298</v>
      </c>
      <c r="O7448">
        <v>105.95</v>
      </c>
      <c r="Q7448" s="2">
        <v>43298</v>
      </c>
      <c r="R7448">
        <v>165156.4</v>
      </c>
      <c r="S7448" s="8">
        <f t="shared" si="1049"/>
        <v>9.9128445051313019E-3</v>
      </c>
      <c r="T7448" s="9">
        <f t="shared" si="1045"/>
        <v>9.8181245051313024E-3</v>
      </c>
      <c r="U7448" s="3">
        <f>Sheet1!$B$17+Sheet1!$B$18*'Portfolio allocation'!K7448</f>
        <v>4.9551996142119803E-3</v>
      </c>
      <c r="V7448" s="13">
        <f t="shared" si="1050"/>
        <v>4.8629248909193221E-3</v>
      </c>
      <c r="W7448" s="13"/>
      <c r="X7448" s="2">
        <v>43298</v>
      </c>
      <c r="Y7448">
        <v>137.0565</v>
      </c>
      <c r="AA7448" s="2">
        <v>43298</v>
      </c>
      <c r="AB7448">
        <v>2352.33</v>
      </c>
      <c r="AC7448">
        <f t="shared" si="1051"/>
        <v>-1.3545078272100941E-2</v>
      </c>
      <c r="AD7448">
        <f t="shared" si="1046"/>
        <v>-1.364011827210094E-2</v>
      </c>
      <c r="AE7448">
        <f>Sheet2!$B$17+Sheet2!$B$18*'Portfolio allocation'!K7448</f>
        <v>3.5161127309858882E-3</v>
      </c>
      <c r="AF7448">
        <f t="shared" si="1052"/>
        <v>-1.715623100308683E-2</v>
      </c>
      <c r="AH7448" s="2">
        <v>43298</v>
      </c>
      <c r="AI7448">
        <v>2.8620000000000001</v>
      </c>
      <c r="AJ7448">
        <v>2.3759999999999999</v>
      </c>
      <c r="AK7448">
        <v>1.1682999999999999</v>
      </c>
      <c r="AR7448" s="3"/>
    </row>
    <row r="7449" spans="1:44" hidden="1" outlineLevel="1" x14ac:dyDescent="0.2">
      <c r="A7449" s="2">
        <v>43299</v>
      </c>
      <c r="B7449">
        <v>12.1</v>
      </c>
      <c r="E7449" s="2">
        <v>43299</v>
      </c>
      <c r="F7449">
        <v>2815.62</v>
      </c>
      <c r="G7449">
        <f t="shared" si="1047"/>
        <v>2.1604883344306103E-3</v>
      </c>
      <c r="H7449" s="2">
        <v>43299</v>
      </c>
      <c r="I7449">
        <v>5546.86</v>
      </c>
      <c r="J7449">
        <f t="shared" si="1048"/>
        <v>2.1590233626200828E-3</v>
      </c>
      <c r="K7449">
        <f t="shared" si="1044"/>
        <v>2.063983362620083E-3</v>
      </c>
      <c r="L7449">
        <v>-3.9454244931365103E-3</v>
      </c>
      <c r="N7449" s="2">
        <v>43299</v>
      </c>
      <c r="O7449">
        <v>105.12</v>
      </c>
      <c r="Q7449" s="2">
        <v>43299</v>
      </c>
      <c r="R7449">
        <v>163862.6</v>
      </c>
      <c r="S7449" s="8">
        <f t="shared" si="1049"/>
        <v>-7.8337866410262968E-3</v>
      </c>
      <c r="T7449" s="9">
        <f t="shared" si="1045"/>
        <v>-7.9288266410262962E-3</v>
      </c>
      <c r="U7449" s="3">
        <f>Sheet1!$B$17+Sheet1!$B$18*'Portfolio allocation'!K7449</f>
        <v>2.8556529062469427E-3</v>
      </c>
      <c r="V7449" s="13">
        <f t="shared" si="1050"/>
        <v>-1.0784479547273238E-2</v>
      </c>
      <c r="W7449" s="13"/>
      <c r="X7449" s="2">
        <v>43299</v>
      </c>
      <c r="Y7449">
        <v>138.04040000000001</v>
      </c>
      <c r="AA7449" s="2">
        <v>43299</v>
      </c>
      <c r="AB7449">
        <v>2369.2199999999998</v>
      </c>
      <c r="AC7449">
        <f t="shared" si="1051"/>
        <v>7.1801150348802523E-3</v>
      </c>
      <c r="AD7449">
        <f t="shared" si="1046"/>
        <v>7.0837150348802523E-3</v>
      </c>
      <c r="AE7449">
        <f>Sheet2!$B$17+Sheet2!$B$18*'Portfolio allocation'!K7449</f>
        <v>1.8887336743841328E-3</v>
      </c>
      <c r="AF7449">
        <f t="shared" si="1052"/>
        <v>5.1949813604961195E-3</v>
      </c>
      <c r="AH7449" s="2">
        <v>43299</v>
      </c>
      <c r="AI7449">
        <v>2.875</v>
      </c>
      <c r="AJ7449">
        <v>2.41</v>
      </c>
      <c r="AK7449">
        <v>1.16425</v>
      </c>
      <c r="AR7449" s="3"/>
    </row>
    <row r="7450" spans="1:44" hidden="1" outlineLevel="1" x14ac:dyDescent="0.2">
      <c r="A7450" s="2">
        <v>43300</v>
      </c>
      <c r="B7450">
        <v>12.87</v>
      </c>
      <c r="E7450" s="2">
        <v>43300</v>
      </c>
      <c r="F7450">
        <v>2804.49</v>
      </c>
      <c r="G7450">
        <f t="shared" si="1047"/>
        <v>-3.9529481961344537E-3</v>
      </c>
      <c r="H7450" s="2">
        <v>43300</v>
      </c>
      <c r="I7450">
        <v>5525.51</v>
      </c>
      <c r="J7450">
        <f t="shared" si="1048"/>
        <v>-3.8490244931365103E-3</v>
      </c>
      <c r="K7450">
        <f t="shared" si="1044"/>
        <v>-3.9454244931365103E-3</v>
      </c>
      <c r="L7450">
        <v>-1.0025836345966617E-3</v>
      </c>
      <c r="N7450" s="2">
        <v>43300</v>
      </c>
      <c r="O7450">
        <v>104.4</v>
      </c>
      <c r="Q7450" s="2">
        <v>43300</v>
      </c>
      <c r="R7450">
        <v>162740.29999999999</v>
      </c>
      <c r="S7450" s="8">
        <f t="shared" si="1049"/>
        <v>-6.8490308343698292E-3</v>
      </c>
      <c r="T7450" s="9">
        <f t="shared" si="1045"/>
        <v>-6.9454308343698291E-3</v>
      </c>
      <c r="U7450" s="3">
        <f>Sheet1!$B$17+Sheet1!$B$18*'Portfolio allocation'!K7450</f>
        <v>-4.0384920845252994E-3</v>
      </c>
      <c r="V7450" s="13">
        <f t="shared" si="1050"/>
        <v>-2.9069387498445298E-3</v>
      </c>
      <c r="W7450" s="13"/>
      <c r="X7450" s="2">
        <v>43300</v>
      </c>
      <c r="Y7450">
        <v>142.5488</v>
      </c>
      <c r="AA7450" s="2">
        <v>43300</v>
      </c>
      <c r="AB7450">
        <v>2446.59</v>
      </c>
      <c r="AC7450">
        <f t="shared" si="1051"/>
        <v>3.2656317268974666E-2</v>
      </c>
      <c r="AD7450">
        <f t="shared" si="1046"/>
        <v>3.2560437268974667E-2</v>
      </c>
      <c r="AE7450">
        <f>Sheet2!$B$17+Sheet2!$B$18*'Portfolio allocation'!K7450</f>
        <v>-3.4549851048150757E-3</v>
      </c>
      <c r="AF7450">
        <f t="shared" si="1052"/>
        <v>3.6015422373789741E-2</v>
      </c>
      <c r="AH7450" s="2">
        <v>43300</v>
      </c>
      <c r="AI7450">
        <v>2.847</v>
      </c>
      <c r="AJ7450">
        <v>2.3969999999999998</v>
      </c>
      <c r="AK7450">
        <v>1.1612499999999999</v>
      </c>
      <c r="AR7450" s="3"/>
    </row>
    <row r="7451" spans="1:44" hidden="1" outlineLevel="1" x14ac:dyDescent="0.2">
      <c r="A7451" s="2">
        <v>43301</v>
      </c>
      <c r="B7451">
        <v>12.86</v>
      </c>
      <c r="E7451" s="2">
        <v>43301</v>
      </c>
      <c r="F7451">
        <v>2801.83</v>
      </c>
      <c r="G7451">
        <f t="shared" si="1047"/>
        <v>-9.4847904610106948E-4</v>
      </c>
      <c r="H7451" s="2">
        <v>43301</v>
      </c>
      <c r="I7451">
        <v>5520.5</v>
      </c>
      <c r="J7451">
        <f t="shared" si="1048"/>
        <v>-9.067036345966617E-4</v>
      </c>
      <c r="K7451">
        <f t="shared" si="1044"/>
        <v>-1.0025836345966617E-3</v>
      </c>
      <c r="L7451">
        <v>1.7446530060682976E-3</v>
      </c>
      <c r="N7451" s="2">
        <v>43301</v>
      </c>
      <c r="O7451">
        <v>106.27</v>
      </c>
      <c r="Q7451" s="2">
        <v>43301</v>
      </c>
      <c r="R7451">
        <v>165655.29999999999</v>
      </c>
      <c r="S7451" s="8">
        <f t="shared" si="1049"/>
        <v>1.7911973862651198E-2</v>
      </c>
      <c r="T7451" s="9">
        <f t="shared" si="1045"/>
        <v>1.7816093862651199E-2</v>
      </c>
      <c r="U7451" s="3">
        <f>Sheet1!$B$17+Sheet1!$B$18*'Portfolio allocation'!K7451</f>
        <v>-6.6239047010291678E-4</v>
      </c>
      <c r="V7451" s="13">
        <f t="shared" si="1050"/>
        <v>1.8478484332754116E-2</v>
      </c>
      <c r="W7451" s="13"/>
      <c r="X7451" s="2">
        <v>43301</v>
      </c>
      <c r="Y7451">
        <v>139.78829999999999</v>
      </c>
      <c r="AA7451" s="2">
        <v>43301</v>
      </c>
      <c r="AB7451">
        <v>2399.2199999999998</v>
      </c>
      <c r="AC7451">
        <f t="shared" si="1051"/>
        <v>-1.9361642122300959E-2</v>
      </c>
      <c r="AD7451">
        <f t="shared" si="1046"/>
        <v>-1.945740212230096E-2</v>
      </c>
      <c r="AE7451">
        <f>Sheet2!$B$17+Sheet2!$B$18*'Portfolio allocation'!K7451</f>
        <v>-8.3813593474086072E-4</v>
      </c>
      <c r="AF7451">
        <f t="shared" si="1052"/>
        <v>-1.8619266187560098E-2</v>
      </c>
      <c r="AH7451" s="2">
        <v>43301</v>
      </c>
      <c r="AI7451">
        <v>2.8929999999999998</v>
      </c>
      <c r="AJ7451">
        <v>2.3940000000000001</v>
      </c>
      <c r="AK7451">
        <v>1.17075</v>
      </c>
      <c r="AR7451" s="3"/>
    </row>
    <row r="7452" spans="1:44" hidden="1" outlineLevel="1" x14ac:dyDescent="0.2">
      <c r="A7452" s="2">
        <v>43304</v>
      </c>
      <c r="B7452">
        <v>12.62</v>
      </c>
      <c r="E7452" s="2">
        <v>43304</v>
      </c>
      <c r="F7452">
        <v>2806.98</v>
      </c>
      <c r="G7452">
        <f t="shared" si="1047"/>
        <v>1.83808439484201E-3</v>
      </c>
      <c r="H7452" s="2">
        <v>43304</v>
      </c>
      <c r="I7452">
        <v>5530.66</v>
      </c>
      <c r="J7452">
        <f t="shared" si="1048"/>
        <v>1.8404130060682977E-3</v>
      </c>
      <c r="K7452">
        <f t="shared" si="1044"/>
        <v>1.7446530060682976E-3</v>
      </c>
      <c r="L7452">
        <v>4.7331616941196962E-3</v>
      </c>
      <c r="N7452" s="2">
        <v>43304</v>
      </c>
      <c r="O7452">
        <v>107.97</v>
      </c>
      <c r="Q7452" s="2">
        <v>43304</v>
      </c>
      <c r="R7452">
        <v>168305.3</v>
      </c>
      <c r="S7452" s="8">
        <f t="shared" si="1049"/>
        <v>1.5997073441055054E-2</v>
      </c>
      <c r="T7452" s="9">
        <f t="shared" si="1045"/>
        <v>1.5901313441055054E-2</v>
      </c>
      <c r="U7452" s="3">
        <f>Sheet1!$B$17+Sheet1!$B$18*'Portfolio allocation'!K7452</f>
        <v>2.4893090283032763E-3</v>
      </c>
      <c r="V7452" s="13">
        <f t="shared" si="1050"/>
        <v>1.3412004412751777E-2</v>
      </c>
      <c r="W7452" s="13"/>
      <c r="X7452" s="2">
        <v>43304</v>
      </c>
      <c r="Y7452">
        <v>139.16749999999999</v>
      </c>
      <c r="AA7452" s="2">
        <v>43304</v>
      </c>
      <c r="AB7452">
        <v>2388.56</v>
      </c>
      <c r="AC7452">
        <f t="shared" si="1051"/>
        <v>-4.4431106776368079E-3</v>
      </c>
      <c r="AD7452">
        <f t="shared" si="1046"/>
        <v>-4.5393906776368077E-3</v>
      </c>
      <c r="AE7452">
        <f>Sheet2!$B$17+Sheet2!$B$18*'Portfolio allocation'!K7452</f>
        <v>1.6047769744840699E-3</v>
      </c>
      <c r="AF7452">
        <f t="shared" si="1052"/>
        <v>-6.1441676521208771E-3</v>
      </c>
      <c r="AH7452" s="2">
        <v>43304</v>
      </c>
      <c r="AI7452">
        <v>2.9649999999999999</v>
      </c>
      <c r="AJ7452">
        <v>2.407</v>
      </c>
      <c r="AK7452">
        <v>1.17045</v>
      </c>
      <c r="AR7452" s="3"/>
    </row>
    <row r="7453" spans="1:44" hidden="1" outlineLevel="1" x14ac:dyDescent="0.2">
      <c r="A7453" s="2">
        <v>43305</v>
      </c>
      <c r="B7453">
        <v>12.41</v>
      </c>
      <c r="E7453" s="2">
        <v>43305</v>
      </c>
      <c r="F7453">
        <v>2820.4</v>
      </c>
      <c r="G7453">
        <f t="shared" si="1047"/>
        <v>4.7809389450583772E-3</v>
      </c>
      <c r="H7453" s="2">
        <v>43305</v>
      </c>
      <c r="I7453">
        <v>5557.37</v>
      </c>
      <c r="J7453">
        <f t="shared" si="1048"/>
        <v>4.829441694119696E-3</v>
      </c>
      <c r="K7453">
        <f t="shared" si="1044"/>
        <v>4.7331616941196962E-3</v>
      </c>
      <c r="L7453">
        <v>9.0125451230347858E-3</v>
      </c>
      <c r="N7453" s="2">
        <v>43305</v>
      </c>
      <c r="O7453">
        <v>107.66</v>
      </c>
      <c r="Q7453" s="2">
        <v>43305</v>
      </c>
      <c r="R7453">
        <v>167822.1</v>
      </c>
      <c r="S7453" s="8">
        <f t="shared" si="1049"/>
        <v>-2.8709731660261362E-3</v>
      </c>
      <c r="T7453" s="9">
        <f t="shared" si="1045"/>
        <v>-2.967253166026136E-3</v>
      </c>
      <c r="U7453" s="3">
        <f>Sheet1!$B$17+Sheet1!$B$18*'Portfolio allocation'!K7453</f>
        <v>5.9178019341180211E-3</v>
      </c>
      <c r="V7453" s="13">
        <f t="shared" si="1050"/>
        <v>-8.8850551001441562E-3</v>
      </c>
      <c r="W7453" s="13"/>
      <c r="X7453" s="2">
        <v>43305</v>
      </c>
      <c r="Y7453">
        <v>139.81700000000001</v>
      </c>
      <c r="AA7453" s="2">
        <v>43305</v>
      </c>
      <c r="AB7453">
        <v>2399.71</v>
      </c>
      <c r="AC7453">
        <f t="shared" si="1051"/>
        <v>4.6680845362896406E-3</v>
      </c>
      <c r="AD7453">
        <f t="shared" si="1046"/>
        <v>4.5720045362896405E-3</v>
      </c>
      <c r="AE7453">
        <f>Sheet2!$B$17+Sheet2!$B$18*'Portfolio allocation'!K7453</f>
        <v>4.2622351436516596E-3</v>
      </c>
      <c r="AF7453">
        <f t="shared" si="1052"/>
        <v>3.0976939263798083E-4</v>
      </c>
      <c r="AH7453" s="2">
        <v>43305</v>
      </c>
      <c r="AI7453">
        <v>2.95</v>
      </c>
      <c r="AJ7453">
        <v>2.4020000000000001</v>
      </c>
      <c r="AK7453">
        <v>1.17055</v>
      </c>
      <c r="AR7453" s="3"/>
    </row>
    <row r="7454" spans="1:44" hidden="1" outlineLevel="1" x14ac:dyDescent="0.2">
      <c r="A7454" s="2">
        <v>43306</v>
      </c>
      <c r="B7454">
        <v>12.29</v>
      </c>
      <c r="E7454" s="2">
        <v>43306</v>
      </c>
      <c r="F7454">
        <v>2846.07</v>
      </c>
      <c r="G7454">
        <f t="shared" si="1047"/>
        <v>9.1015458800169924E-3</v>
      </c>
      <c r="H7454" s="2">
        <v>43306</v>
      </c>
      <c r="I7454">
        <v>5607.99</v>
      </c>
      <c r="J7454">
        <f t="shared" si="1048"/>
        <v>9.1086251230347859E-3</v>
      </c>
      <c r="K7454">
        <f t="shared" si="1044"/>
        <v>9.0125451230347858E-3</v>
      </c>
      <c r="L7454">
        <v>-3.1274291429906147E-3</v>
      </c>
      <c r="N7454" s="2">
        <v>43306</v>
      </c>
      <c r="O7454">
        <v>110.83</v>
      </c>
      <c r="Q7454" s="2">
        <v>43306</v>
      </c>
      <c r="R7454">
        <v>172763.5</v>
      </c>
      <c r="S7454" s="8">
        <f t="shared" si="1049"/>
        <v>2.9444274621757138E-2</v>
      </c>
      <c r="T7454" s="9">
        <f t="shared" si="1045"/>
        <v>2.934819462175714E-2</v>
      </c>
      <c r="U7454" s="3">
        <f>Sheet1!$B$17+Sheet1!$B$18*'Portfolio allocation'!K7454</f>
        <v>1.0827219057768097E-2</v>
      </c>
      <c r="V7454" s="13">
        <f t="shared" si="1050"/>
        <v>1.8520975563989045E-2</v>
      </c>
      <c r="W7454" s="13"/>
      <c r="X7454" s="2">
        <v>43306</v>
      </c>
      <c r="Y7454">
        <v>140.0462</v>
      </c>
      <c r="AA7454" s="2">
        <v>43306</v>
      </c>
      <c r="AB7454">
        <v>2403.64</v>
      </c>
      <c r="AC7454">
        <f t="shared" si="1051"/>
        <v>1.6376978884948823E-3</v>
      </c>
      <c r="AD7454">
        <f t="shared" si="1046"/>
        <v>1.5416578884948824E-3</v>
      </c>
      <c r="AE7454">
        <f>Sheet2!$B$17+Sheet2!$B$18*'Portfolio allocation'!K7454</f>
        <v>8.0675720655884343E-3</v>
      </c>
      <c r="AF7454">
        <f t="shared" si="1052"/>
        <v>-6.5259141770935523E-3</v>
      </c>
      <c r="AH7454" s="2">
        <v>43306</v>
      </c>
      <c r="AI7454">
        <v>2.9359999999999999</v>
      </c>
      <c r="AJ7454">
        <v>2.4009999999999998</v>
      </c>
      <c r="AK7454">
        <v>1.1673500000000001</v>
      </c>
      <c r="AR7454" s="3"/>
    </row>
    <row r="7455" spans="1:44" hidden="1" outlineLevel="1" x14ac:dyDescent="0.2">
      <c r="A7455" s="2">
        <v>43307</v>
      </c>
      <c r="B7455">
        <v>12.14</v>
      </c>
      <c r="E7455" s="2">
        <v>43307</v>
      </c>
      <c r="F7455">
        <v>2837.44</v>
      </c>
      <c r="G7455">
        <f t="shared" si="1047"/>
        <v>-3.0322514906520048E-3</v>
      </c>
      <c r="H7455" s="2">
        <v>43307</v>
      </c>
      <c r="I7455">
        <v>5590.99</v>
      </c>
      <c r="J7455">
        <f t="shared" si="1048"/>
        <v>-3.0313891429906148E-3</v>
      </c>
      <c r="K7455">
        <f t="shared" si="1044"/>
        <v>-3.1274291429906147E-3</v>
      </c>
      <c r="L7455">
        <v>-6.6570354651322343E-3</v>
      </c>
      <c r="N7455" s="2">
        <v>43307</v>
      </c>
      <c r="O7455">
        <v>109.62</v>
      </c>
      <c r="Q7455" s="2">
        <v>43307</v>
      </c>
      <c r="R7455">
        <v>170877.3</v>
      </c>
      <c r="S7455" s="8">
        <f t="shared" si="1049"/>
        <v>-1.0917815395034336E-2</v>
      </c>
      <c r="T7455" s="9">
        <f t="shared" si="1045"/>
        <v>-1.1013855395034336E-2</v>
      </c>
      <c r="U7455" s="3">
        <f>Sheet1!$B$17+Sheet1!$B$18*'Portfolio allocation'!K7455</f>
        <v>-3.1000670880789055E-3</v>
      </c>
      <c r="V7455" s="13">
        <f t="shared" si="1050"/>
        <v>-7.9137883069554313E-3</v>
      </c>
      <c r="W7455" s="13"/>
      <c r="X7455" s="2">
        <v>43307</v>
      </c>
      <c r="Y7455">
        <v>140.13220000000001</v>
      </c>
      <c r="AA7455" s="2">
        <v>43307</v>
      </c>
      <c r="AB7455">
        <v>2405.12</v>
      </c>
      <c r="AC7455">
        <f t="shared" si="1051"/>
        <v>6.1573280524540586E-4</v>
      </c>
      <c r="AD7455">
        <f t="shared" si="1046"/>
        <v>5.1925280524540583E-4</v>
      </c>
      <c r="AE7455">
        <f>Sheet2!$B$17+Sheet2!$B$18*'Portfolio allocation'!K7455</f>
        <v>-2.7276027705165295E-3</v>
      </c>
      <c r="AF7455">
        <f t="shared" si="1052"/>
        <v>3.2468555757619354E-3</v>
      </c>
      <c r="AH7455" s="2">
        <v>43307</v>
      </c>
      <c r="AI7455">
        <v>2.9750000000000001</v>
      </c>
      <c r="AJ7455">
        <v>2.4119999999999999</v>
      </c>
      <c r="AK7455">
        <v>1.16595</v>
      </c>
      <c r="AR7455" s="3"/>
    </row>
    <row r="7456" spans="1:44" hidden="1" outlineLevel="1" x14ac:dyDescent="0.2">
      <c r="A7456" s="2">
        <v>43308</v>
      </c>
      <c r="B7456">
        <v>13.03</v>
      </c>
      <c r="E7456" s="2">
        <v>43308</v>
      </c>
      <c r="F7456">
        <v>2818.82</v>
      </c>
      <c r="G7456">
        <f t="shared" si="1047"/>
        <v>-6.5622532987481552E-3</v>
      </c>
      <c r="H7456" s="2">
        <v>43308</v>
      </c>
      <c r="I7456">
        <v>5554.31</v>
      </c>
      <c r="J7456">
        <f t="shared" si="1048"/>
        <v>-6.560555465132234E-3</v>
      </c>
      <c r="K7456">
        <f t="shared" si="1044"/>
        <v>-6.6570354651322343E-3</v>
      </c>
      <c r="L7456">
        <v>-5.7676314990700965E-3</v>
      </c>
      <c r="N7456" s="2">
        <v>43308</v>
      </c>
      <c r="O7456">
        <v>107.68</v>
      </c>
      <c r="Q7456" s="2">
        <v>43308</v>
      </c>
      <c r="R7456">
        <v>167853.2</v>
      </c>
      <c r="S7456" s="8">
        <f t="shared" si="1049"/>
        <v>-1.7697494049823903E-2</v>
      </c>
      <c r="T7456" s="9">
        <f t="shared" si="1045"/>
        <v>-1.7793974049823903E-2</v>
      </c>
      <c r="U7456" s="3">
        <f>Sheet1!$B$17+Sheet1!$B$18*'Portfolio allocation'!K7456</f>
        <v>-7.1493209129596339E-3</v>
      </c>
      <c r="V7456" s="13">
        <f t="shared" si="1050"/>
        <v>-1.0644653136864269E-2</v>
      </c>
      <c r="W7456" s="13"/>
      <c r="X7456" s="2">
        <v>43308</v>
      </c>
      <c r="Y7456">
        <v>138.6421</v>
      </c>
      <c r="AA7456" s="2">
        <v>43308</v>
      </c>
      <c r="AB7456">
        <v>2379.54</v>
      </c>
      <c r="AC7456">
        <f t="shared" si="1051"/>
        <v>-1.0635643959552965E-2</v>
      </c>
      <c r="AD7456">
        <f t="shared" si="1046"/>
        <v>-1.0732003959552965E-2</v>
      </c>
      <c r="AE7456">
        <f>Sheet2!$B$17+Sheet2!$B$18*'Portfolio allocation'!K7456</f>
        <v>-5.8662187605663125E-3</v>
      </c>
      <c r="AF7456">
        <f t="shared" si="1052"/>
        <v>-4.8657851989866528E-3</v>
      </c>
      <c r="AH7456" s="2">
        <v>43308</v>
      </c>
      <c r="AI7456">
        <v>2.9620000000000002</v>
      </c>
      <c r="AJ7456">
        <v>2.4089999999999998</v>
      </c>
      <c r="AK7456">
        <v>1.1652499999999999</v>
      </c>
      <c r="AR7456" s="3"/>
    </row>
    <row r="7457" spans="1:44" hidden="1" outlineLevel="1" x14ac:dyDescent="0.2">
      <c r="A7457" s="2">
        <v>43311</v>
      </c>
      <c r="B7457">
        <v>14.26</v>
      </c>
      <c r="E7457" s="2">
        <v>43311</v>
      </c>
      <c r="F7457">
        <v>2802.6</v>
      </c>
      <c r="G7457">
        <f t="shared" si="1047"/>
        <v>-5.7541808274385042E-3</v>
      </c>
      <c r="H7457" s="2">
        <v>43311</v>
      </c>
      <c r="I7457">
        <v>5522.81</v>
      </c>
      <c r="J7457">
        <f t="shared" si="1048"/>
        <v>-5.6712714990700963E-3</v>
      </c>
      <c r="K7457">
        <f t="shared" si="1044"/>
        <v>-5.7676314990700965E-3</v>
      </c>
      <c r="L7457">
        <v>4.8194157442316378E-3</v>
      </c>
      <c r="N7457" s="2">
        <v>43311</v>
      </c>
      <c r="O7457">
        <v>105.37</v>
      </c>
      <c r="Q7457" s="2">
        <v>43311</v>
      </c>
      <c r="R7457">
        <v>164252.29999999999</v>
      </c>
      <c r="S7457" s="8">
        <f t="shared" si="1049"/>
        <v>-2.1452674122388049E-2</v>
      </c>
      <c r="T7457" s="9">
        <f t="shared" si="1045"/>
        <v>-2.1549034122388049E-2</v>
      </c>
      <c r="U7457" s="3">
        <f>Sheet1!$B$17+Sheet1!$B$18*'Portfolio allocation'!K7457</f>
        <v>-6.1289741425991345E-3</v>
      </c>
      <c r="V7457" s="13">
        <f t="shared" si="1050"/>
        <v>-1.5420059979788915E-2</v>
      </c>
      <c r="W7457" s="13"/>
      <c r="X7457" s="2">
        <v>43311</v>
      </c>
      <c r="Y7457">
        <v>138.96690000000001</v>
      </c>
      <c r="AA7457" s="2">
        <v>43311</v>
      </c>
      <c r="AB7457">
        <v>2385.12</v>
      </c>
      <c r="AC7457">
        <f t="shared" si="1051"/>
        <v>2.344991048690126E-3</v>
      </c>
      <c r="AD7457">
        <f t="shared" si="1046"/>
        <v>2.2484310486901261E-3</v>
      </c>
      <c r="AE7457">
        <f>Sheet2!$B$17+Sheet2!$B$18*'Portfolio allocation'!K7457</f>
        <v>-5.0753380631964841E-3</v>
      </c>
      <c r="AF7457">
        <f t="shared" si="1052"/>
        <v>7.3237691118866102E-3</v>
      </c>
      <c r="AH7457" s="2">
        <v>43311</v>
      </c>
      <c r="AI7457">
        <v>2.9750000000000001</v>
      </c>
      <c r="AJ7457">
        <v>2.4140000000000001</v>
      </c>
      <c r="AK7457">
        <v>1.1711499999999999</v>
      </c>
      <c r="AR7457" s="3"/>
    </row>
    <row r="7458" spans="1:44" hidden="1" outlineLevel="1" x14ac:dyDescent="0.2">
      <c r="A7458" s="2">
        <v>43312</v>
      </c>
      <c r="B7458">
        <v>12.83</v>
      </c>
      <c r="E7458" s="2">
        <v>43312</v>
      </c>
      <c r="F7458">
        <v>2816.29</v>
      </c>
      <c r="G7458">
        <f t="shared" si="1047"/>
        <v>4.8847498751158902E-3</v>
      </c>
      <c r="H7458" s="2">
        <v>43312</v>
      </c>
      <c r="I7458">
        <v>5549.96</v>
      </c>
      <c r="J7458">
        <f t="shared" si="1048"/>
        <v>4.9159757442316376E-3</v>
      </c>
      <c r="K7458">
        <f t="shared" si="1044"/>
        <v>4.8194157442316378E-3</v>
      </c>
      <c r="L7458">
        <v>-1.1363271325919699E-3</v>
      </c>
      <c r="N7458" s="2">
        <v>43312</v>
      </c>
      <c r="O7458">
        <v>106.08</v>
      </c>
      <c r="Q7458" s="2">
        <v>43312</v>
      </c>
      <c r="R7458">
        <v>165359.1</v>
      </c>
      <c r="S7458" s="8">
        <f t="shared" si="1049"/>
        <v>6.7384140130763992E-3</v>
      </c>
      <c r="T7458" s="9">
        <f t="shared" si="1045"/>
        <v>6.6418540130763993E-3</v>
      </c>
      <c r="U7458" s="3">
        <f>Sheet1!$B$17+Sheet1!$B$18*'Portfolio allocation'!K7458</f>
        <v>6.0167547663747666E-3</v>
      </c>
      <c r="V7458" s="13">
        <f t="shared" si="1050"/>
        <v>6.250992467016327E-4</v>
      </c>
      <c r="W7458" s="13"/>
      <c r="X7458" s="2">
        <v>43312</v>
      </c>
      <c r="Y7458">
        <v>138.43199999999999</v>
      </c>
      <c r="AA7458" s="2">
        <v>43312</v>
      </c>
      <c r="AB7458">
        <v>2375.94</v>
      </c>
      <c r="AC7458">
        <f t="shared" si="1051"/>
        <v>-3.8488629502917426E-3</v>
      </c>
      <c r="AD7458">
        <f t="shared" si="1046"/>
        <v>-3.9455429502917427E-3</v>
      </c>
      <c r="AE7458">
        <f>Sheet2!$B$17+Sheet2!$B$18*'Portfolio allocation'!K7458</f>
        <v>4.3389344455510379E-3</v>
      </c>
      <c r="AF7458">
        <f t="shared" si="1052"/>
        <v>-8.2844773958427806E-3</v>
      </c>
      <c r="AH7458" s="2">
        <v>43312</v>
      </c>
      <c r="AI7458">
        <v>2.964</v>
      </c>
      <c r="AJ7458">
        <v>2.4169999999999998</v>
      </c>
      <c r="AK7458">
        <v>1.17005</v>
      </c>
      <c r="AR7458" s="3"/>
    </row>
    <row r="7459" spans="1:44" hidden="1" outlineLevel="1" x14ac:dyDescent="0.2">
      <c r="A7459" s="2">
        <v>43313</v>
      </c>
      <c r="B7459">
        <v>13.15</v>
      </c>
      <c r="E7459" s="2">
        <v>43313</v>
      </c>
      <c r="F7459">
        <v>2813.36</v>
      </c>
      <c r="G7459">
        <f t="shared" si="1047"/>
        <v>-1.0403758135703045E-3</v>
      </c>
      <c r="H7459" s="2">
        <v>43313</v>
      </c>
      <c r="I7459">
        <v>5544.19</v>
      </c>
      <c r="J7459">
        <f t="shared" si="1048"/>
        <v>-1.0396471325919698E-3</v>
      </c>
      <c r="K7459">
        <f t="shared" si="1044"/>
        <v>-1.1363271325919699E-3</v>
      </c>
      <c r="L7459">
        <v>4.9332113792638129E-3</v>
      </c>
      <c r="N7459" s="2">
        <v>43313</v>
      </c>
      <c r="O7459">
        <v>106.28</v>
      </c>
      <c r="Q7459" s="2">
        <v>43313</v>
      </c>
      <c r="R7459">
        <v>165670.9</v>
      </c>
      <c r="S7459" s="8">
        <f t="shared" si="1049"/>
        <v>1.8855932331514058E-3</v>
      </c>
      <c r="T7459" s="9">
        <f t="shared" si="1045"/>
        <v>1.7889132331514058E-3</v>
      </c>
      <c r="U7459" s="3">
        <f>Sheet1!$B$17+Sheet1!$B$18*'Portfolio allocation'!K7459</f>
        <v>-8.1582440051412267E-4</v>
      </c>
      <c r="V7459" s="13">
        <f t="shared" si="1050"/>
        <v>2.6047376336655282E-3</v>
      </c>
      <c r="W7459" s="13"/>
      <c r="X7459" s="2">
        <v>43313</v>
      </c>
      <c r="Y7459">
        <v>137.06610000000001</v>
      </c>
      <c r="AA7459" s="2">
        <v>43313</v>
      </c>
      <c r="AB7459">
        <v>2352.4899999999998</v>
      </c>
      <c r="AC7459">
        <f t="shared" si="1051"/>
        <v>-9.8697778563432426E-3</v>
      </c>
      <c r="AD7459">
        <f t="shared" si="1046"/>
        <v>-9.9670578563432425E-3</v>
      </c>
      <c r="AE7459">
        <f>Sheet2!$B$17+Sheet2!$B$18*'Portfolio allocation'!K7459</f>
        <v>-9.5706406526352092E-4</v>
      </c>
      <c r="AF7459">
        <f t="shared" si="1052"/>
        <v>-9.0099937910797217E-3</v>
      </c>
      <c r="AH7459" s="2">
        <v>43313</v>
      </c>
      <c r="AI7459">
        <v>3.0030000000000001</v>
      </c>
      <c r="AJ7459">
        <v>2.4319999999999999</v>
      </c>
      <c r="AK7459">
        <v>1.1672499999999999</v>
      </c>
      <c r="AR7459" s="3"/>
    </row>
    <row r="7460" spans="1:44" hidden="1" outlineLevel="1" x14ac:dyDescent="0.2">
      <c r="A7460" s="2">
        <v>43314</v>
      </c>
      <c r="B7460">
        <v>12.19</v>
      </c>
      <c r="E7460" s="2">
        <v>43314</v>
      </c>
      <c r="F7460">
        <v>2827.22</v>
      </c>
      <c r="G7460">
        <f t="shared" si="1047"/>
        <v>4.9264935877384453E-3</v>
      </c>
      <c r="H7460" s="2">
        <v>43314</v>
      </c>
      <c r="I7460">
        <v>5572.08</v>
      </c>
      <c r="J7460">
        <f t="shared" si="1048"/>
        <v>5.0304913792638128E-3</v>
      </c>
      <c r="K7460">
        <f t="shared" si="1044"/>
        <v>4.9332113792638129E-3</v>
      </c>
      <c r="L7460">
        <v>4.6823047927525225E-3</v>
      </c>
      <c r="N7460" s="2">
        <v>43314</v>
      </c>
      <c r="O7460">
        <v>107.57</v>
      </c>
      <c r="Q7460" s="2">
        <v>43314</v>
      </c>
      <c r="R7460">
        <v>167681.79999999999</v>
      </c>
      <c r="S7460" s="8">
        <f t="shared" si="1049"/>
        <v>1.2137919212124704E-2</v>
      </c>
      <c r="T7460" s="9">
        <f t="shared" si="1045"/>
        <v>1.2040639212124704E-2</v>
      </c>
      <c r="U7460" s="3">
        <f>Sheet1!$B$17+Sheet1!$B$18*'Portfolio allocation'!K7460</f>
        <v>6.1473040028485904E-3</v>
      </c>
      <c r="V7460" s="13">
        <f t="shared" si="1050"/>
        <v>5.8933352092761133E-3</v>
      </c>
      <c r="W7460" s="13"/>
      <c r="X7460" s="2">
        <v>43314</v>
      </c>
      <c r="Y7460">
        <v>136.55029999999999</v>
      </c>
      <c r="AA7460" s="2">
        <v>43314</v>
      </c>
      <c r="AB7460">
        <v>2343.64</v>
      </c>
      <c r="AC7460">
        <f t="shared" si="1051"/>
        <v>-3.7619713580078207E-3</v>
      </c>
      <c r="AD7460">
        <f t="shared" si="1046"/>
        <v>-3.8588513580078208E-3</v>
      </c>
      <c r="AE7460">
        <f>Sheet2!$B$17+Sheet2!$B$18*'Portfolio allocation'!K7460</f>
        <v>4.440124427410869E-3</v>
      </c>
      <c r="AF7460">
        <f t="shared" si="1052"/>
        <v>-8.2989757854186903E-3</v>
      </c>
      <c r="AH7460" s="2">
        <v>43314</v>
      </c>
      <c r="AI7460">
        <v>2.9860000000000002</v>
      </c>
      <c r="AJ7460">
        <v>2.4220000000000002</v>
      </c>
      <c r="AK7460">
        <v>1.1612</v>
      </c>
      <c r="AR7460" s="3"/>
    </row>
    <row r="7461" spans="1:44" hidden="1" outlineLevel="1" x14ac:dyDescent="0.2">
      <c r="A7461" s="2">
        <v>43315</v>
      </c>
      <c r="B7461">
        <v>11.64</v>
      </c>
      <c r="E7461" s="2">
        <v>43315</v>
      </c>
      <c r="F7461">
        <v>2840.35</v>
      </c>
      <c r="G7461">
        <f t="shared" si="1047"/>
        <v>4.6441380578801095E-3</v>
      </c>
      <c r="H7461" s="2">
        <v>43315</v>
      </c>
      <c r="I7461">
        <v>5598.71</v>
      </c>
      <c r="J7461">
        <f t="shared" si="1048"/>
        <v>4.7791847927525222E-3</v>
      </c>
      <c r="K7461">
        <f t="shared" si="1044"/>
        <v>4.6823047927525225E-3</v>
      </c>
      <c r="L7461">
        <v>3.5362197399758945E-3</v>
      </c>
      <c r="N7461" s="2">
        <v>43315</v>
      </c>
      <c r="O7461">
        <v>108.04</v>
      </c>
      <c r="Q7461" s="2">
        <v>43315</v>
      </c>
      <c r="R7461">
        <v>168414.4</v>
      </c>
      <c r="S7461" s="8">
        <f t="shared" si="1049"/>
        <v>4.3689893596086105E-3</v>
      </c>
      <c r="T7461" s="9">
        <f t="shared" si="1045"/>
        <v>4.2721093596086107E-3</v>
      </c>
      <c r="U7461" s="3">
        <f>Sheet1!$B$17+Sheet1!$B$18*'Portfolio allocation'!K7461</f>
        <v>5.8594576079843176E-3</v>
      </c>
      <c r="V7461" s="13">
        <f t="shared" si="1050"/>
        <v>-1.5873482483757069E-3</v>
      </c>
      <c r="W7461" s="13"/>
      <c r="X7461" s="2">
        <v>43315</v>
      </c>
      <c r="Y7461">
        <v>141.0778</v>
      </c>
      <c r="AA7461" s="2">
        <v>43315</v>
      </c>
      <c r="AB7461">
        <v>2421.35</v>
      </c>
      <c r="AC7461">
        <f t="shared" si="1051"/>
        <v>3.3157822873820297E-2</v>
      </c>
      <c r="AD7461">
        <f t="shared" si="1046"/>
        <v>3.3061062873820296E-2</v>
      </c>
      <c r="AE7461">
        <f>Sheet2!$B$17+Sheet2!$B$18*'Portfolio allocation'!K7461</f>
        <v>4.2170118894790682E-3</v>
      </c>
      <c r="AF7461">
        <f t="shared" si="1052"/>
        <v>2.884405098434123E-2</v>
      </c>
      <c r="AH7461" s="2">
        <v>43315</v>
      </c>
      <c r="AI7461">
        <v>2.952</v>
      </c>
      <c r="AJ7461">
        <v>2.419</v>
      </c>
      <c r="AK7461">
        <v>1.159</v>
      </c>
      <c r="AR7461" s="3"/>
    </row>
    <row r="7462" spans="1:44" hidden="1" outlineLevel="1" x14ac:dyDescent="0.2">
      <c r="A7462" s="2">
        <v>43318</v>
      </c>
      <c r="B7462">
        <v>11.27</v>
      </c>
      <c r="E7462" s="2">
        <v>43318</v>
      </c>
      <c r="F7462">
        <v>2850.4</v>
      </c>
      <c r="G7462">
        <f t="shared" si="1047"/>
        <v>3.5382963367192044E-3</v>
      </c>
      <c r="H7462" s="2">
        <v>43318</v>
      </c>
      <c r="I7462">
        <v>5619.05</v>
      </c>
      <c r="J7462">
        <f t="shared" si="1048"/>
        <v>3.6329797399758945E-3</v>
      </c>
      <c r="K7462">
        <f t="shared" si="1044"/>
        <v>3.5362197399758945E-3</v>
      </c>
      <c r="L7462">
        <v>2.7382787987292826E-3</v>
      </c>
      <c r="N7462" s="2">
        <v>43318</v>
      </c>
      <c r="O7462">
        <v>108.13</v>
      </c>
      <c r="Q7462" s="2">
        <v>43318</v>
      </c>
      <c r="R7462">
        <v>168554.7</v>
      </c>
      <c r="S7462" s="8">
        <f t="shared" si="1049"/>
        <v>8.3306415603434658E-4</v>
      </c>
      <c r="T7462" s="9">
        <f t="shared" si="1045"/>
        <v>7.3630415603434659E-4</v>
      </c>
      <c r="U7462" s="3">
        <f>Sheet1!$B$17+Sheet1!$B$18*'Portfolio allocation'!K7462</f>
        <v>4.5446397897811377E-3</v>
      </c>
      <c r="V7462" s="13">
        <f t="shared" si="1050"/>
        <v>-3.8083356337467911E-3</v>
      </c>
      <c r="W7462" s="13"/>
      <c r="X7462" s="2">
        <v>43318</v>
      </c>
      <c r="Y7462">
        <v>139.48269999999999</v>
      </c>
      <c r="AA7462" s="2">
        <v>43318</v>
      </c>
      <c r="AB7462">
        <v>2393.9699999999998</v>
      </c>
      <c r="AC7462">
        <f t="shared" si="1051"/>
        <v>-1.130774154913583E-2</v>
      </c>
      <c r="AD7462">
        <f t="shared" si="1046"/>
        <v>-1.140446154913583E-2</v>
      </c>
      <c r="AE7462">
        <f>Sheet2!$B$17+Sheet2!$B$18*'Portfolio allocation'!K7462</f>
        <v>3.1978838212759295E-3</v>
      </c>
      <c r="AF7462">
        <f t="shared" si="1052"/>
        <v>-1.460234537041176E-2</v>
      </c>
      <c r="AH7462" s="2">
        <v>43318</v>
      </c>
      <c r="AI7462">
        <v>2.9380000000000002</v>
      </c>
      <c r="AJ7462">
        <v>2.4180000000000001</v>
      </c>
      <c r="AK7462">
        <v>1.1557999999999999</v>
      </c>
      <c r="AR7462" s="3"/>
    </row>
    <row r="7463" spans="1:44" hidden="1" outlineLevel="1" x14ac:dyDescent="0.2">
      <c r="A7463" s="2">
        <v>43319</v>
      </c>
      <c r="B7463">
        <v>10.93</v>
      </c>
      <c r="E7463" s="2">
        <v>43319</v>
      </c>
      <c r="F7463">
        <v>2858.45</v>
      </c>
      <c r="G7463">
        <f t="shared" si="1047"/>
        <v>2.824165029469361E-3</v>
      </c>
      <c r="H7463" s="2">
        <v>43319</v>
      </c>
      <c r="I7463">
        <v>5634.98</v>
      </c>
      <c r="J7463">
        <f t="shared" si="1048"/>
        <v>2.8349987987292824E-3</v>
      </c>
      <c r="K7463">
        <f t="shared" si="1044"/>
        <v>2.7382787987292826E-3</v>
      </c>
      <c r="L7463">
        <v>-3.2951642405110903E-4</v>
      </c>
      <c r="N7463" s="2">
        <v>43319</v>
      </c>
      <c r="O7463">
        <v>108.88</v>
      </c>
      <c r="Q7463" s="2">
        <v>43319</v>
      </c>
      <c r="R7463">
        <v>169723.8</v>
      </c>
      <c r="S7463" s="8">
        <f t="shared" si="1049"/>
        <v>6.9360272955900637E-3</v>
      </c>
      <c r="T7463" s="9">
        <f t="shared" si="1045"/>
        <v>6.8393072955900639E-3</v>
      </c>
      <c r="U7463" s="3">
        <f>Sheet1!$B$17+Sheet1!$B$18*'Portfolio allocation'!K7463</f>
        <v>3.6292217194703125E-3</v>
      </c>
      <c r="V7463" s="13">
        <f t="shared" si="1050"/>
        <v>3.2100855761197514E-3</v>
      </c>
      <c r="W7463" s="13"/>
      <c r="X7463" s="2">
        <v>43319</v>
      </c>
      <c r="Y7463">
        <v>140.4187</v>
      </c>
      <c r="AA7463" s="2">
        <v>43319</v>
      </c>
      <c r="AB7463">
        <v>2410.04</v>
      </c>
      <c r="AC7463">
        <f t="shared" si="1051"/>
        <v>6.7126989895447409E-3</v>
      </c>
      <c r="AD7463">
        <f t="shared" si="1046"/>
        <v>6.6156589895447412E-3</v>
      </c>
      <c r="AE7463">
        <f>Sheet2!$B$17+Sheet2!$B$18*'Portfolio allocation'!K7463</f>
        <v>2.4883343790048705E-3</v>
      </c>
      <c r="AF7463">
        <f t="shared" si="1052"/>
        <v>4.1273246105398703E-3</v>
      </c>
      <c r="AH7463" s="2">
        <v>43319</v>
      </c>
      <c r="AI7463">
        <v>2.9729999999999999</v>
      </c>
      <c r="AJ7463">
        <v>2.4260000000000002</v>
      </c>
      <c r="AK7463">
        <v>1.1592</v>
      </c>
      <c r="AR7463" s="3"/>
    </row>
    <row r="7464" spans="1:44" hidden="1" outlineLevel="1" x14ac:dyDescent="0.2">
      <c r="A7464" s="2">
        <v>43320</v>
      </c>
      <c r="B7464">
        <v>10.85</v>
      </c>
      <c r="E7464" s="2">
        <v>43320</v>
      </c>
      <c r="F7464">
        <v>2857.7</v>
      </c>
      <c r="G7464">
        <f t="shared" si="1047"/>
        <v>-2.6237996116773576E-4</v>
      </c>
      <c r="H7464" s="2">
        <v>43320</v>
      </c>
      <c r="I7464">
        <v>5633.67</v>
      </c>
      <c r="J7464">
        <f t="shared" si="1048"/>
        <v>-2.3247642405110902E-4</v>
      </c>
      <c r="K7464">
        <f t="shared" si="1044"/>
        <v>-3.2951642405110903E-4</v>
      </c>
      <c r="L7464">
        <v>-1.2809929116899339E-3</v>
      </c>
      <c r="N7464" s="2">
        <v>43320</v>
      </c>
      <c r="O7464">
        <v>109.49</v>
      </c>
      <c r="Q7464" s="2">
        <v>43320</v>
      </c>
      <c r="R7464">
        <v>170674.7</v>
      </c>
      <c r="S7464" s="8">
        <f t="shared" si="1049"/>
        <v>5.6026320409985342E-3</v>
      </c>
      <c r="T7464" s="9">
        <f t="shared" si="1045"/>
        <v>5.5055920409985346E-3</v>
      </c>
      <c r="U7464" s="3">
        <f>Sheet1!$B$17+Sheet1!$B$18*'Portfolio allocation'!K7464</f>
        <v>1.0976929162646192E-4</v>
      </c>
      <c r="V7464" s="13">
        <f t="shared" si="1050"/>
        <v>5.3958227493720728E-3</v>
      </c>
      <c r="W7464" s="13"/>
      <c r="X7464" s="2">
        <v>43320</v>
      </c>
      <c r="Y7464">
        <v>140.30410000000001</v>
      </c>
      <c r="AA7464" s="2">
        <v>43320</v>
      </c>
      <c r="AB7464">
        <v>2408.0700000000002</v>
      </c>
      <c r="AC7464">
        <f t="shared" si="1051"/>
        <v>-8.1741381885769293E-4</v>
      </c>
      <c r="AD7464">
        <f t="shared" si="1046"/>
        <v>-9.1445381885769299E-4</v>
      </c>
      <c r="AE7464">
        <f>Sheet2!$B$17+Sheet2!$B$18*'Portfolio allocation'!K7464</f>
        <v>-2.3962739962618594E-4</v>
      </c>
      <c r="AF7464">
        <f t="shared" si="1052"/>
        <v>-6.7482641923150705E-4</v>
      </c>
      <c r="AH7464" s="2">
        <v>43320</v>
      </c>
      <c r="AI7464">
        <v>2.9710000000000001</v>
      </c>
      <c r="AJ7464">
        <v>2.4260000000000002</v>
      </c>
      <c r="AK7464">
        <v>1.16035</v>
      </c>
      <c r="AR7464" s="3"/>
    </row>
    <row r="7465" spans="1:44" hidden="1" outlineLevel="1" x14ac:dyDescent="0.2">
      <c r="A7465" s="2">
        <v>43321</v>
      </c>
      <c r="B7465">
        <v>11.27</v>
      </c>
      <c r="E7465" s="2">
        <v>43321</v>
      </c>
      <c r="F7465">
        <v>2853.58</v>
      </c>
      <c r="G7465">
        <f t="shared" si="1047"/>
        <v>-1.4417188648213619E-3</v>
      </c>
      <c r="H7465" s="2">
        <v>43321</v>
      </c>
      <c r="I7465">
        <v>5627</v>
      </c>
      <c r="J7465">
        <f t="shared" si="1048"/>
        <v>-1.1839529116899339E-3</v>
      </c>
      <c r="K7465">
        <f t="shared" si="1044"/>
        <v>-1.2809929116899339E-3</v>
      </c>
      <c r="L7465">
        <v>-6.9104173947041178E-3</v>
      </c>
      <c r="N7465" s="2">
        <v>43321</v>
      </c>
      <c r="O7465">
        <v>109.67</v>
      </c>
      <c r="Q7465" s="2">
        <v>43321</v>
      </c>
      <c r="R7465">
        <v>170955.3</v>
      </c>
      <c r="S7465" s="8">
        <f t="shared" si="1049"/>
        <v>1.6440632384293608E-3</v>
      </c>
      <c r="T7465" s="9">
        <f t="shared" si="1045"/>
        <v>1.5470232384293607E-3</v>
      </c>
      <c r="U7465" s="3">
        <f>Sheet1!$B$17+Sheet1!$B$18*'Portfolio allocation'!K7465</f>
        <v>-9.8178864861370955E-4</v>
      </c>
      <c r="V7465" s="13">
        <f t="shared" si="1050"/>
        <v>2.5288118870430702E-3</v>
      </c>
      <c r="W7465" s="13"/>
      <c r="X7465" s="2">
        <v>43321</v>
      </c>
      <c r="Y7465">
        <v>138.2792</v>
      </c>
      <c r="AA7465" s="2">
        <v>43321</v>
      </c>
      <c r="AB7465">
        <v>2399.0500000000002</v>
      </c>
      <c r="AC7465">
        <f t="shared" si="1051"/>
        <v>-3.7457382883387957E-3</v>
      </c>
      <c r="AD7465">
        <f t="shared" si="1046"/>
        <v>-3.8425782883387957E-3</v>
      </c>
      <c r="AE7465">
        <f>Sheet2!$B$17+Sheet2!$B$18*'Portfolio allocation'!K7465</f>
        <v>-1.085704566795256E-3</v>
      </c>
      <c r="AF7465">
        <f t="shared" si="1052"/>
        <v>-2.7568737215435397E-3</v>
      </c>
      <c r="AH7465" s="2">
        <v>43321</v>
      </c>
      <c r="AI7465">
        <v>2.9350000000000001</v>
      </c>
      <c r="AJ7465">
        <v>2.4209999999999998</v>
      </c>
      <c r="AK7465">
        <v>1.1572499999999999</v>
      </c>
      <c r="AR7465" s="3"/>
    </row>
    <row r="7466" spans="1:44" hidden="1" outlineLevel="1" x14ac:dyDescent="0.2">
      <c r="A7466" s="2">
        <v>43322</v>
      </c>
      <c r="B7466">
        <v>13.16</v>
      </c>
      <c r="E7466" s="2">
        <v>43322</v>
      </c>
      <c r="F7466">
        <v>2833.28</v>
      </c>
      <c r="G7466">
        <f t="shared" si="1047"/>
        <v>-7.1138709971333425E-3</v>
      </c>
      <c r="H7466" s="2">
        <v>43322</v>
      </c>
      <c r="I7466">
        <v>5588.66</v>
      </c>
      <c r="J7466">
        <f t="shared" si="1048"/>
        <v>-6.8135773947041178E-3</v>
      </c>
      <c r="K7466">
        <f t="shared" si="1044"/>
        <v>-6.9104173947041178E-3</v>
      </c>
      <c r="L7466">
        <v>-4.0861830588370058E-3</v>
      </c>
      <c r="N7466" s="2">
        <v>43322</v>
      </c>
      <c r="O7466">
        <v>109</v>
      </c>
      <c r="Q7466" s="2">
        <v>43322</v>
      </c>
      <c r="R7466">
        <v>169910.8</v>
      </c>
      <c r="S7466" s="8">
        <f t="shared" si="1049"/>
        <v>-6.1097842535446922E-3</v>
      </c>
      <c r="T7466" s="9">
        <f t="shared" si="1045"/>
        <v>-6.2066242535446922E-3</v>
      </c>
      <c r="U7466" s="3">
        <f>Sheet1!$B$17+Sheet1!$B$18*'Portfolio allocation'!K7466</f>
        <v>-7.4400070841165542E-3</v>
      </c>
      <c r="V7466" s="13">
        <f t="shared" si="1050"/>
        <v>1.233382830571862E-3</v>
      </c>
      <c r="W7466" s="13"/>
      <c r="X7466" s="2">
        <v>43322</v>
      </c>
      <c r="Y7466">
        <v>138.00219999999999</v>
      </c>
      <c r="AA7466" s="2">
        <v>43322</v>
      </c>
      <c r="AB7466">
        <v>2394.25</v>
      </c>
      <c r="AC7466">
        <f t="shared" si="1051"/>
        <v>-2.0007919801589003E-3</v>
      </c>
      <c r="AD7466">
        <f t="shared" si="1046"/>
        <v>-2.0967519801589002E-3</v>
      </c>
      <c r="AE7466">
        <f>Sheet2!$B$17+Sheet2!$B$18*'Portfolio allocation'!K7466</f>
        <v>-6.0915324366993063E-3</v>
      </c>
      <c r="AF7466">
        <f t="shared" si="1052"/>
        <v>3.994780456540406E-3</v>
      </c>
      <c r="AH7466" s="2">
        <v>43322</v>
      </c>
      <c r="AI7466">
        <v>2.859</v>
      </c>
      <c r="AJ7466">
        <v>2.399</v>
      </c>
      <c r="AK7466">
        <v>1.1432500000000001</v>
      </c>
      <c r="AR7466" s="3"/>
    </row>
    <row r="7467" spans="1:44" hidden="1" outlineLevel="1" x14ac:dyDescent="0.2">
      <c r="A7467" s="2">
        <v>43325</v>
      </c>
      <c r="B7467">
        <v>14.78</v>
      </c>
      <c r="E7467" s="2">
        <v>43325</v>
      </c>
      <c r="F7467">
        <v>2821.93</v>
      </c>
      <c r="G7467">
        <f t="shared" si="1047"/>
        <v>-4.0059577592049811E-3</v>
      </c>
      <c r="H7467" s="2">
        <v>43325</v>
      </c>
      <c r="I7467">
        <v>5566.36</v>
      </c>
      <c r="J7467">
        <f t="shared" si="1048"/>
        <v>-3.9902230588370058E-3</v>
      </c>
      <c r="K7467">
        <f t="shared" si="1044"/>
        <v>-4.0861830588370058E-3</v>
      </c>
      <c r="L7467">
        <v>6.3801246881624628E-3</v>
      </c>
      <c r="N7467" s="2">
        <v>43325</v>
      </c>
      <c r="O7467">
        <v>108.21</v>
      </c>
      <c r="Q7467" s="2">
        <v>43325</v>
      </c>
      <c r="R7467">
        <v>168679.4</v>
      </c>
      <c r="S7467" s="8">
        <f t="shared" si="1049"/>
        <v>-7.24733212956441E-3</v>
      </c>
      <c r="T7467" s="9">
        <f t="shared" si="1045"/>
        <v>-7.3432921295644099E-3</v>
      </c>
      <c r="U7467" s="3">
        <f>Sheet1!$B$17+Sheet1!$B$18*'Portfolio allocation'!K7467</f>
        <v>-4.1999738783933538E-3</v>
      </c>
      <c r="V7467" s="13">
        <f t="shared" si="1050"/>
        <v>-3.1433182511710562E-3</v>
      </c>
      <c r="W7467" s="13"/>
      <c r="X7467" s="2">
        <v>43325</v>
      </c>
      <c r="Y7467">
        <v>136.3115</v>
      </c>
      <c r="AA7467" s="2">
        <v>43325</v>
      </c>
      <c r="AB7467">
        <v>2364.91</v>
      </c>
      <c r="AC7467">
        <f t="shared" si="1051"/>
        <v>-1.2254359402735782E-2</v>
      </c>
      <c r="AD7467">
        <f t="shared" si="1046"/>
        <v>-1.2350639402735782E-2</v>
      </c>
      <c r="AE7467">
        <f>Sheet2!$B$17+Sheet2!$B$18*'Portfolio allocation'!K7467</f>
        <v>-3.5801512125117523E-3</v>
      </c>
      <c r="AF7467">
        <f t="shared" si="1052"/>
        <v>-8.7704881902240309E-3</v>
      </c>
      <c r="AH7467" s="2">
        <v>43325</v>
      </c>
      <c r="AI7467">
        <v>2.8769999999999998</v>
      </c>
      <c r="AJ7467">
        <v>2.407</v>
      </c>
      <c r="AK7467">
        <v>1.1415999999999999</v>
      </c>
      <c r="AR7467" s="3"/>
    </row>
    <row r="7468" spans="1:44" hidden="1" outlineLevel="1" x14ac:dyDescent="0.2">
      <c r="A7468" s="2">
        <v>43326</v>
      </c>
      <c r="B7468">
        <v>13.31</v>
      </c>
      <c r="E7468" s="2">
        <v>43326</v>
      </c>
      <c r="F7468">
        <v>2839.96</v>
      </c>
      <c r="G7468">
        <f t="shared" si="1047"/>
        <v>6.3892442406439098E-3</v>
      </c>
      <c r="H7468" s="2">
        <v>43326</v>
      </c>
      <c r="I7468">
        <v>5602.41</v>
      </c>
      <c r="J7468">
        <f t="shared" si="1048"/>
        <v>6.4764046881624626E-3</v>
      </c>
      <c r="K7468">
        <f t="shared" si="1044"/>
        <v>6.3801246881624628E-3</v>
      </c>
      <c r="L7468">
        <v>-7.5147160805438167E-3</v>
      </c>
      <c r="N7468" s="2">
        <v>43326</v>
      </c>
      <c r="O7468">
        <v>109.56</v>
      </c>
      <c r="Q7468" s="2">
        <v>43326</v>
      </c>
      <c r="R7468">
        <v>170783.8</v>
      </c>
      <c r="S7468" s="8">
        <f t="shared" si="1049"/>
        <v>1.2475737997645231E-2</v>
      </c>
      <c r="T7468" s="9">
        <f t="shared" si="1045"/>
        <v>1.237945799764523E-2</v>
      </c>
      <c r="U7468" s="3">
        <f>Sheet1!$B$17+Sheet1!$B$18*'Portfolio allocation'!K7468</f>
        <v>7.8072396204768302E-3</v>
      </c>
      <c r="V7468" s="13">
        <f t="shared" si="1050"/>
        <v>4.5722183771684001E-3</v>
      </c>
      <c r="W7468" s="13"/>
      <c r="X7468" s="2">
        <v>43326</v>
      </c>
      <c r="Y7468">
        <v>136.9324</v>
      </c>
      <c r="AA7468" s="2">
        <v>43326</v>
      </c>
      <c r="AB7468">
        <v>2375.69</v>
      </c>
      <c r="AC7468">
        <f t="shared" si="1051"/>
        <v>4.5583130013404638E-3</v>
      </c>
      <c r="AD7468">
        <f t="shared" si="1046"/>
        <v>4.4618330013404634E-3</v>
      </c>
      <c r="AE7468">
        <f>Sheet2!$B$17+Sheet2!$B$18*'Portfolio allocation'!K7468</f>
        <v>5.7267566557806506E-3</v>
      </c>
      <c r="AF7468">
        <f t="shared" si="1052"/>
        <v>-1.2649236544401872E-3</v>
      </c>
      <c r="AH7468" s="2">
        <v>43326</v>
      </c>
      <c r="AI7468">
        <v>2.895</v>
      </c>
      <c r="AJ7468">
        <v>2.4119999999999999</v>
      </c>
      <c r="AK7468">
        <v>1.1372500000000001</v>
      </c>
      <c r="AR7468" s="3"/>
    </row>
    <row r="7469" spans="1:44" hidden="1" outlineLevel="1" x14ac:dyDescent="0.2">
      <c r="A7469" s="2">
        <v>43327</v>
      </c>
      <c r="B7469">
        <v>14.64</v>
      </c>
      <c r="E7469" s="2">
        <v>43327</v>
      </c>
      <c r="F7469">
        <v>2818.37</v>
      </c>
      <c r="G7469">
        <f t="shared" si="1047"/>
        <v>-7.6022197495739796E-3</v>
      </c>
      <c r="H7469" s="2">
        <v>43327</v>
      </c>
      <c r="I7469">
        <v>5560.85</v>
      </c>
      <c r="J7469">
        <f t="shared" si="1048"/>
        <v>-7.4182360805438163E-3</v>
      </c>
      <c r="K7469">
        <f t="shared" si="1044"/>
        <v>-7.5147160805438167E-3</v>
      </c>
      <c r="L7469">
        <v>8.1222863720474721E-3</v>
      </c>
      <c r="N7469" s="2">
        <v>43327</v>
      </c>
      <c r="O7469">
        <v>107.66</v>
      </c>
      <c r="Q7469" s="2">
        <v>43327</v>
      </c>
      <c r="R7469">
        <v>168476.79999999999</v>
      </c>
      <c r="S7469" s="8">
        <f t="shared" si="1049"/>
        <v>-1.3508306993988861E-2</v>
      </c>
      <c r="T7469" s="9">
        <f t="shared" si="1045"/>
        <v>-1.3604786993988861E-2</v>
      </c>
      <c r="U7469" s="3">
        <f>Sheet1!$B$17+Sheet1!$B$18*'Portfolio allocation'!K7469</f>
        <v>-8.1332738514771942E-3</v>
      </c>
      <c r="V7469" s="13">
        <f t="shared" si="1050"/>
        <v>-5.4715131425116664E-3</v>
      </c>
      <c r="W7469" s="13"/>
      <c r="X7469" s="2">
        <v>43327</v>
      </c>
      <c r="Y7469">
        <v>137.45769999999999</v>
      </c>
      <c r="AA7469" s="2">
        <v>43327</v>
      </c>
      <c r="AB7469">
        <v>2384.8000000000002</v>
      </c>
      <c r="AC7469">
        <f t="shared" si="1051"/>
        <v>3.8346753995681659E-3</v>
      </c>
      <c r="AD7469">
        <f t="shared" si="1046"/>
        <v>3.7369953995681658E-3</v>
      </c>
      <c r="AE7469">
        <f>Sheet2!$B$17+Sheet2!$B$18*'Portfolio allocation'!K7469</f>
        <v>-6.6288902452017948E-3</v>
      </c>
      <c r="AF7469">
        <f t="shared" si="1052"/>
        <v>1.0365885644769961E-2</v>
      </c>
      <c r="AH7469" s="2">
        <v>43327</v>
      </c>
      <c r="AI7469">
        <v>2.851</v>
      </c>
      <c r="AJ7469">
        <v>2.4420000000000002</v>
      </c>
      <c r="AK7469">
        <v>1.1312500000000001</v>
      </c>
      <c r="AR7469" s="3"/>
    </row>
    <row r="7470" spans="1:44" hidden="1" outlineLevel="1" x14ac:dyDescent="0.2">
      <c r="A7470" s="2">
        <v>43328</v>
      </c>
      <c r="B7470">
        <v>13.45</v>
      </c>
      <c r="E7470" s="2">
        <v>43328</v>
      </c>
      <c r="F7470">
        <v>2840.69</v>
      </c>
      <c r="G7470">
        <f t="shared" si="1047"/>
        <v>7.9194711836985121E-3</v>
      </c>
      <c r="H7470" s="2">
        <v>43328</v>
      </c>
      <c r="I7470">
        <v>5606.56</v>
      </c>
      <c r="J7470">
        <f t="shared" si="1048"/>
        <v>8.2199663720474714E-3</v>
      </c>
      <c r="K7470">
        <f t="shared" si="1044"/>
        <v>8.1222863720474721E-3</v>
      </c>
      <c r="L7470">
        <v>3.3088435524100072E-3</v>
      </c>
      <c r="N7470" s="2">
        <v>43328</v>
      </c>
      <c r="O7470">
        <v>107.64</v>
      </c>
      <c r="Q7470" s="2">
        <v>43328</v>
      </c>
      <c r="R7470">
        <v>168445.4</v>
      </c>
      <c r="S7470" s="8">
        <f t="shared" si="1049"/>
        <v>-1.8637580960700895E-4</v>
      </c>
      <c r="T7470" s="9">
        <f t="shared" si="1045"/>
        <v>-2.8405580960700895E-4</v>
      </c>
      <c r="U7470" s="3">
        <f>Sheet1!$B$17+Sheet1!$B$18*'Portfolio allocation'!K7470</f>
        <v>9.8058916564783046E-3</v>
      </c>
      <c r="V7470" s="13">
        <f t="shared" si="1050"/>
        <v>-1.0089947466085313E-2</v>
      </c>
      <c r="W7470" s="13"/>
      <c r="X7470" s="2">
        <v>43328</v>
      </c>
      <c r="Y7470">
        <v>138.8236</v>
      </c>
      <c r="AA7470" s="2">
        <v>43328</v>
      </c>
      <c r="AB7470">
        <v>2408.5</v>
      </c>
      <c r="AC7470">
        <f t="shared" si="1051"/>
        <v>9.9379402884938184E-3</v>
      </c>
      <c r="AD7470">
        <f t="shared" si="1046"/>
        <v>9.8400602884938185E-3</v>
      </c>
      <c r="AE7470">
        <f>Sheet2!$B$17+Sheet2!$B$18*'Portfolio allocation'!K7470</f>
        <v>7.2759312716556028E-3</v>
      </c>
      <c r="AF7470">
        <f t="shared" si="1052"/>
        <v>2.5641290168382158E-3</v>
      </c>
      <c r="AH7470" s="2">
        <v>43328</v>
      </c>
      <c r="AI7470">
        <v>2.871</v>
      </c>
      <c r="AJ7470">
        <v>2.4470000000000001</v>
      </c>
      <c r="AK7470">
        <v>1.1391500000000001</v>
      </c>
      <c r="AR7470" s="3"/>
    </row>
    <row r="7471" spans="1:44" hidden="1" outlineLevel="1" x14ac:dyDescent="0.2">
      <c r="A7471" s="2">
        <v>43329</v>
      </c>
      <c r="B7471">
        <v>12.64</v>
      </c>
      <c r="E7471" s="2">
        <v>43329</v>
      </c>
      <c r="F7471">
        <v>2850.13</v>
      </c>
      <c r="G7471">
        <f t="shared" si="1047"/>
        <v>3.3231362802699227E-3</v>
      </c>
      <c r="H7471" s="2">
        <v>43329</v>
      </c>
      <c r="I7471">
        <v>5625.66</v>
      </c>
      <c r="J7471">
        <f t="shared" si="1048"/>
        <v>3.406723552410007E-3</v>
      </c>
      <c r="K7471">
        <f t="shared" si="1044"/>
        <v>3.3088435524100072E-3</v>
      </c>
      <c r="L7471">
        <v>2.3680484937944656E-3</v>
      </c>
      <c r="N7471" s="2">
        <v>43329</v>
      </c>
      <c r="O7471">
        <v>107.58</v>
      </c>
      <c r="Q7471" s="2">
        <v>43329</v>
      </c>
      <c r="R7471">
        <v>168351.6</v>
      </c>
      <c r="S7471" s="8">
        <f t="shared" si="1049"/>
        <v>-5.5685699935992261E-4</v>
      </c>
      <c r="T7471" s="9">
        <f t="shared" si="1045"/>
        <v>-6.5473699935992267E-4</v>
      </c>
      <c r="U7471" s="3">
        <f>Sheet1!$B$17+Sheet1!$B$18*'Portfolio allocation'!K7471</f>
        <v>4.2837880649266441E-3</v>
      </c>
      <c r="V7471" s="13">
        <f t="shared" si="1050"/>
        <v>-4.9385250642865666E-3</v>
      </c>
      <c r="W7471" s="13"/>
      <c r="X7471" s="2">
        <v>43329</v>
      </c>
      <c r="Y7471">
        <v>139.51130000000001</v>
      </c>
      <c r="AA7471" s="2">
        <v>43329</v>
      </c>
      <c r="AB7471">
        <v>2420.4299999999998</v>
      </c>
      <c r="AC7471">
        <f t="shared" si="1051"/>
        <v>4.95329042972803E-3</v>
      </c>
      <c r="AD7471">
        <f t="shared" si="1046"/>
        <v>4.8558504297280302E-3</v>
      </c>
      <c r="AE7471">
        <f>Sheet2!$B$17+Sheet2!$B$18*'Portfolio allocation'!K7471</f>
        <v>2.9956951144011522E-3</v>
      </c>
      <c r="AF7471">
        <f t="shared" si="1052"/>
        <v>1.8601553153268779E-3</v>
      </c>
      <c r="AH7471" s="2">
        <v>43329</v>
      </c>
      <c r="AI7471">
        <v>2.8730000000000002</v>
      </c>
      <c r="AJ7471">
        <v>2.4359999999999999</v>
      </c>
      <c r="AK7471">
        <v>1.1409</v>
      </c>
      <c r="AR7471" s="3"/>
    </row>
    <row r="7472" spans="1:44" hidden="1" outlineLevel="1" x14ac:dyDescent="0.2">
      <c r="A7472" s="2">
        <v>43332</v>
      </c>
      <c r="B7472">
        <v>12.49</v>
      </c>
      <c r="E7472" s="2">
        <v>43332</v>
      </c>
      <c r="F7472">
        <v>2857.05</v>
      </c>
      <c r="G7472">
        <f t="shared" si="1047"/>
        <v>2.4279594264120519E-3</v>
      </c>
      <c r="H7472" s="2">
        <v>43332</v>
      </c>
      <c r="I7472">
        <v>5639.53</v>
      </c>
      <c r="J7472">
        <f t="shared" si="1048"/>
        <v>2.4654884937944654E-3</v>
      </c>
      <c r="K7472">
        <f t="shared" si="1044"/>
        <v>2.3680484937944656E-3</v>
      </c>
      <c r="L7472">
        <v>2.0060121304435047E-3</v>
      </c>
      <c r="N7472" s="2">
        <v>43332</v>
      </c>
      <c r="O7472">
        <v>106.87</v>
      </c>
      <c r="Q7472" s="2">
        <v>43332</v>
      </c>
      <c r="R7472">
        <v>167240.4</v>
      </c>
      <c r="S7472" s="8">
        <f t="shared" si="1049"/>
        <v>-6.6004718695873432E-3</v>
      </c>
      <c r="T7472" s="9">
        <f t="shared" si="1045"/>
        <v>-6.6979118695873431E-3</v>
      </c>
      <c r="U7472" s="3">
        <f>Sheet1!$B$17+Sheet1!$B$18*'Portfolio allocation'!K7472</f>
        <v>3.2044841307653942E-3</v>
      </c>
      <c r="V7472" s="13">
        <f t="shared" si="1050"/>
        <v>-9.9023960003527377E-3</v>
      </c>
      <c r="W7472" s="13"/>
      <c r="X7472" s="2">
        <v>43332</v>
      </c>
      <c r="Y7472">
        <v>139.94110000000001</v>
      </c>
      <c r="AA7472" s="2">
        <v>43332</v>
      </c>
      <c r="AB7472">
        <v>2427.89</v>
      </c>
      <c r="AC7472">
        <f t="shared" si="1051"/>
        <v>3.0820969827676237E-3</v>
      </c>
      <c r="AD7472">
        <f t="shared" si="1046"/>
        <v>2.9850969827676238E-3</v>
      </c>
      <c r="AE7472">
        <f>Sheet2!$B$17+Sheet2!$B$18*'Portfolio allocation'!K7472</f>
        <v>2.1591161464274869E-3</v>
      </c>
      <c r="AF7472">
        <f t="shared" si="1052"/>
        <v>8.2598083634013693E-4</v>
      </c>
      <c r="AH7472" s="2">
        <v>43332</v>
      </c>
      <c r="AI7472">
        <v>2.823</v>
      </c>
      <c r="AJ7472">
        <v>2.4249999999999998</v>
      </c>
      <c r="AK7472">
        <v>1.1432500000000001</v>
      </c>
      <c r="AR7472" s="3"/>
    </row>
    <row r="7473" spans="1:44" hidden="1" outlineLevel="1" x14ac:dyDescent="0.2">
      <c r="A7473" s="2">
        <v>43333</v>
      </c>
      <c r="B7473">
        <v>12.86</v>
      </c>
      <c r="E7473" s="2">
        <v>43333</v>
      </c>
      <c r="F7473">
        <v>2862.96</v>
      </c>
      <c r="G7473">
        <f t="shared" si="1047"/>
        <v>2.0685672284348477E-3</v>
      </c>
      <c r="H7473" s="2">
        <v>43333</v>
      </c>
      <c r="I7473">
        <v>5651.39</v>
      </c>
      <c r="J7473">
        <f t="shared" si="1048"/>
        <v>2.1030121304435045E-3</v>
      </c>
      <c r="K7473">
        <f t="shared" si="1044"/>
        <v>2.0060121304435047E-3</v>
      </c>
      <c r="L7473">
        <v>-4.6537104584891615E-4</v>
      </c>
      <c r="N7473" s="2">
        <v>43333</v>
      </c>
      <c r="O7473">
        <v>105.98</v>
      </c>
      <c r="Q7473" s="2">
        <v>43333</v>
      </c>
      <c r="R7473">
        <v>165847.70000000001</v>
      </c>
      <c r="S7473" s="8">
        <f t="shared" si="1049"/>
        <v>-8.3275332993701934E-3</v>
      </c>
      <c r="T7473" s="9">
        <f t="shared" si="1045"/>
        <v>-8.4245332993701932E-3</v>
      </c>
      <c r="U7473" s="3">
        <f>Sheet1!$B$17+Sheet1!$B$18*'Portfolio allocation'!K7473</f>
        <v>2.7891468395075713E-3</v>
      </c>
      <c r="V7473" s="13">
        <f t="shared" si="1050"/>
        <v>-1.1213680138877764E-2</v>
      </c>
      <c r="W7473" s="13"/>
      <c r="X7473" s="2">
        <v>43333</v>
      </c>
      <c r="Y7473">
        <v>139.4254</v>
      </c>
      <c r="AA7473" s="2">
        <v>43333</v>
      </c>
      <c r="AB7473">
        <v>2418.94</v>
      </c>
      <c r="AC7473">
        <f t="shared" si="1051"/>
        <v>-3.6863284580437305E-3</v>
      </c>
      <c r="AD7473">
        <f t="shared" si="1046"/>
        <v>-3.7836484580437307E-3</v>
      </c>
      <c r="AE7473">
        <f>Sheet2!$B$17+Sheet2!$B$18*'Portfolio allocation'!K7473</f>
        <v>1.8371841757528241E-3</v>
      </c>
      <c r="AF7473">
        <f t="shared" si="1052"/>
        <v>-5.6208326337965544E-3</v>
      </c>
      <c r="AH7473" s="2">
        <v>43333</v>
      </c>
      <c r="AI7473">
        <v>2.8439999999999999</v>
      </c>
      <c r="AJ7473">
        <v>2.4329999999999998</v>
      </c>
      <c r="AK7473">
        <v>1.1518999999999999</v>
      </c>
      <c r="AR7473" s="3"/>
    </row>
    <row r="7474" spans="1:44" hidden="1" outlineLevel="1" x14ac:dyDescent="0.2">
      <c r="A7474" s="2">
        <v>43334</v>
      </c>
      <c r="B7474">
        <v>12.25</v>
      </c>
      <c r="E7474" s="2">
        <v>43334</v>
      </c>
      <c r="F7474">
        <v>2861.82</v>
      </c>
      <c r="G7474">
        <f t="shared" si="1047"/>
        <v>-3.9818928661239372E-4</v>
      </c>
      <c r="H7474" s="2">
        <v>43334</v>
      </c>
      <c r="I7474">
        <v>5649.31</v>
      </c>
      <c r="J7474">
        <f t="shared" si="1048"/>
        <v>-3.6805104584891613E-4</v>
      </c>
      <c r="K7474">
        <f t="shared" si="1044"/>
        <v>-4.6537104584891615E-4</v>
      </c>
      <c r="L7474">
        <v>-1.7272875926440531E-3</v>
      </c>
      <c r="N7474" s="2">
        <v>43334</v>
      </c>
      <c r="O7474">
        <v>107.06</v>
      </c>
      <c r="Q7474" s="2">
        <v>43334</v>
      </c>
      <c r="R7474">
        <v>167537.79999999999</v>
      </c>
      <c r="S7474" s="8">
        <f t="shared" si="1049"/>
        <v>1.0190674938512778E-2</v>
      </c>
      <c r="T7474" s="9">
        <f t="shared" si="1045"/>
        <v>1.0093354938512778E-2</v>
      </c>
      <c r="U7474" s="3">
        <f>Sheet1!$B$17+Sheet1!$B$18*'Portfolio allocation'!K7474</f>
        <v>-4.608657351396297E-5</v>
      </c>
      <c r="V7474" s="13">
        <f t="shared" si="1050"/>
        <v>1.0139441512026741E-2</v>
      </c>
      <c r="W7474" s="13"/>
      <c r="X7474" s="2">
        <v>43334</v>
      </c>
      <c r="Y7474">
        <v>138.72810000000001</v>
      </c>
      <c r="AA7474" s="2">
        <v>43334</v>
      </c>
      <c r="AB7474">
        <v>2406.84</v>
      </c>
      <c r="AC7474">
        <f t="shared" si="1051"/>
        <v>-5.002191042357329E-3</v>
      </c>
      <c r="AD7474">
        <f t="shared" si="1046"/>
        <v>-5.0991910423573289E-3</v>
      </c>
      <c r="AE7474">
        <f>Sheet2!$B$17+Sheet2!$B$18*'Portfolio allocation'!K7474</f>
        <v>-3.6043279529366767E-4</v>
      </c>
      <c r="AF7474">
        <f t="shared" si="1052"/>
        <v>-4.7387582470636612E-3</v>
      </c>
      <c r="AH7474" s="2">
        <v>43334</v>
      </c>
      <c r="AI7474">
        <v>2.8239999999999998</v>
      </c>
      <c r="AJ7474">
        <v>2.4249999999999998</v>
      </c>
      <c r="AK7474">
        <v>1.15985</v>
      </c>
      <c r="AR7474" s="3"/>
    </row>
    <row r="7475" spans="1:44" hidden="1" outlineLevel="1" x14ac:dyDescent="0.2">
      <c r="A7475" s="2">
        <v>43335</v>
      </c>
      <c r="B7475">
        <v>12.41</v>
      </c>
      <c r="E7475" s="2">
        <v>43335</v>
      </c>
      <c r="F7475">
        <v>2856.98</v>
      </c>
      <c r="G7475">
        <f t="shared" si="1047"/>
        <v>-1.691231454109654E-3</v>
      </c>
      <c r="H7475" s="2">
        <v>43335</v>
      </c>
      <c r="I7475">
        <v>5640.1</v>
      </c>
      <c r="J7475">
        <f t="shared" si="1048"/>
        <v>-1.630287592644053E-3</v>
      </c>
      <c r="K7475">
        <f t="shared" si="1044"/>
        <v>-1.7272875926440531E-3</v>
      </c>
      <c r="L7475">
        <v>6.1119897675571749E-3</v>
      </c>
      <c r="N7475" s="2">
        <v>43335</v>
      </c>
      <c r="O7475">
        <v>107.56</v>
      </c>
      <c r="Q7475" s="2">
        <v>43335</v>
      </c>
      <c r="R7475">
        <v>168320.3</v>
      </c>
      <c r="S7475" s="8">
        <f t="shared" si="1049"/>
        <v>4.670587771834267E-3</v>
      </c>
      <c r="T7475" s="9">
        <f t="shared" si="1045"/>
        <v>4.5735877718342671E-3</v>
      </c>
      <c r="U7475" s="3">
        <f>Sheet1!$B$17+Sheet1!$B$18*'Portfolio allocation'!K7475</f>
        <v>-1.4937892172156154E-3</v>
      </c>
      <c r="V7475" s="13">
        <f t="shared" si="1050"/>
        <v>6.067376989049883E-3</v>
      </c>
      <c r="W7475" s="13"/>
      <c r="X7475" s="2">
        <v>43335</v>
      </c>
      <c r="Y7475">
        <v>138.85220000000001</v>
      </c>
      <c r="AA7475" s="2">
        <v>43335</v>
      </c>
      <c r="AB7475">
        <v>2408.9899999999998</v>
      </c>
      <c r="AC7475">
        <f t="shared" si="1051"/>
        <v>8.9328746406058812E-4</v>
      </c>
      <c r="AD7475">
        <f t="shared" si="1046"/>
        <v>7.961674640605881E-4</v>
      </c>
      <c r="AE7475">
        <f>Sheet2!$B$17+Sheet2!$B$18*'Portfolio allocation'!K7475</f>
        <v>-1.4825611831067453E-3</v>
      </c>
      <c r="AF7475">
        <f t="shared" si="1052"/>
        <v>2.2787286471673334E-3</v>
      </c>
      <c r="AH7475" s="2">
        <v>43335</v>
      </c>
      <c r="AI7475">
        <v>2.8210000000000002</v>
      </c>
      <c r="AJ7475">
        <v>2.4279999999999999</v>
      </c>
      <c r="AK7475">
        <v>1.1575</v>
      </c>
      <c r="AR7475" s="3"/>
    </row>
    <row r="7476" spans="1:44" hidden="1" outlineLevel="1" x14ac:dyDescent="0.2">
      <c r="A7476" s="2">
        <v>43336</v>
      </c>
      <c r="B7476">
        <v>11.99</v>
      </c>
      <c r="E7476" s="2">
        <v>43336</v>
      </c>
      <c r="F7476">
        <v>2874.69</v>
      </c>
      <c r="G7476">
        <f t="shared" si="1047"/>
        <v>6.1988533346399866E-3</v>
      </c>
      <c r="H7476" s="2">
        <v>43336</v>
      </c>
      <c r="I7476">
        <v>5675.12</v>
      </c>
      <c r="J7476">
        <f t="shared" si="1048"/>
        <v>6.2091097675571749E-3</v>
      </c>
      <c r="K7476">
        <f t="shared" si="1044"/>
        <v>6.1119897675571749E-3</v>
      </c>
      <c r="L7476">
        <v>7.6875374127068474E-3</v>
      </c>
      <c r="N7476" s="2">
        <v>43336</v>
      </c>
      <c r="O7476">
        <v>108.4</v>
      </c>
      <c r="Q7476" s="2">
        <v>43336</v>
      </c>
      <c r="R7476">
        <v>169634.8</v>
      </c>
      <c r="S7476" s="8">
        <f t="shared" si="1049"/>
        <v>7.8095155486295198E-3</v>
      </c>
      <c r="T7476" s="9">
        <f t="shared" si="1045"/>
        <v>7.7123955486295198E-3</v>
      </c>
      <c r="U7476" s="3">
        <f>Sheet1!$B$17+Sheet1!$B$18*'Portfolio allocation'!K7476</f>
        <v>7.4996284441158738E-3</v>
      </c>
      <c r="V7476" s="13">
        <f t="shared" si="1050"/>
        <v>2.1276710451364599E-4</v>
      </c>
      <c r="W7476" s="13"/>
      <c r="X7476" s="2">
        <v>43336</v>
      </c>
      <c r="Y7476">
        <v>139.4922</v>
      </c>
      <c r="AA7476" s="2">
        <v>43336</v>
      </c>
      <c r="AB7476">
        <v>2420.1</v>
      </c>
      <c r="AC7476">
        <f t="shared" si="1051"/>
        <v>4.6118912905408482E-3</v>
      </c>
      <c r="AD7476">
        <f t="shared" si="1046"/>
        <v>4.5145712905408485E-3</v>
      </c>
      <c r="AE7476">
        <f>Sheet2!$B$17+Sheet2!$B$18*'Portfolio allocation'!K7476</f>
        <v>5.4883242436379129E-3</v>
      </c>
      <c r="AF7476">
        <f t="shared" si="1052"/>
        <v>-9.7375295309706442E-4</v>
      </c>
      <c r="AH7476" s="2">
        <v>43336</v>
      </c>
      <c r="AI7476">
        <v>2.8260000000000001</v>
      </c>
      <c r="AJ7476">
        <v>2.4329999999999998</v>
      </c>
      <c r="AK7476">
        <v>1.16275</v>
      </c>
      <c r="AR7476" s="3"/>
    </row>
    <row r="7477" spans="1:44" hidden="1" outlineLevel="1" x14ac:dyDescent="0.2">
      <c r="A7477" s="2">
        <v>43339</v>
      </c>
      <c r="B7477">
        <v>12.16</v>
      </c>
      <c r="E7477" s="2">
        <v>43339</v>
      </c>
      <c r="F7477">
        <v>2896.74</v>
      </c>
      <c r="G7477">
        <f t="shared" si="1047"/>
        <v>7.670392285776817E-3</v>
      </c>
      <c r="H7477" s="2">
        <v>43339</v>
      </c>
      <c r="I7477">
        <v>5719.3</v>
      </c>
      <c r="J7477">
        <f t="shared" si="1048"/>
        <v>7.7848574127068471E-3</v>
      </c>
      <c r="K7477">
        <f t="shared" si="1044"/>
        <v>7.6875374127068474E-3</v>
      </c>
      <c r="L7477">
        <v>1.8016604969141493E-4</v>
      </c>
      <c r="N7477" s="2">
        <v>43339</v>
      </c>
      <c r="O7477">
        <v>109.6</v>
      </c>
      <c r="Q7477" s="2">
        <v>43339</v>
      </c>
      <c r="R7477">
        <v>171512.6</v>
      </c>
      <c r="S7477" s="8">
        <f t="shared" si="1049"/>
        <v>1.1069662592817053E-2</v>
      </c>
      <c r="T7477" s="9">
        <f t="shared" si="1045"/>
        <v>1.0972342592817054E-2</v>
      </c>
      <c r="U7477" s="3">
        <f>Sheet1!$B$17+Sheet1!$B$18*'Portfolio allocation'!K7477</f>
        <v>9.3071366323188975E-3</v>
      </c>
      <c r="V7477" s="13">
        <f t="shared" si="1050"/>
        <v>1.6652059604981562E-3</v>
      </c>
      <c r="W7477" s="13"/>
      <c r="X7477" s="2">
        <v>43339</v>
      </c>
      <c r="Y7477">
        <v>140.1131</v>
      </c>
      <c r="AA7477" s="2">
        <v>43339</v>
      </c>
      <c r="AB7477">
        <v>2430.87</v>
      </c>
      <c r="AC7477">
        <f t="shared" si="1051"/>
        <v>4.4502293293664508E-3</v>
      </c>
      <c r="AD7477">
        <f t="shared" si="1046"/>
        <v>4.3523893293664507E-3</v>
      </c>
      <c r="AE7477">
        <f>Sheet2!$B$17+Sheet2!$B$18*'Portfolio allocation'!K7477</f>
        <v>6.8893414055608317E-3</v>
      </c>
      <c r="AF7477">
        <f t="shared" si="1052"/>
        <v>-2.536952076194381E-3</v>
      </c>
      <c r="AH7477" s="2">
        <v>43339</v>
      </c>
      <c r="AI7477">
        <v>2.85</v>
      </c>
      <c r="AJ7477">
        <v>2.4460000000000002</v>
      </c>
      <c r="AK7477">
        <v>1.1670499999999999</v>
      </c>
      <c r="AR7477" s="3"/>
    </row>
    <row r="7478" spans="1:44" hidden="1" outlineLevel="1" x14ac:dyDescent="0.2">
      <c r="A7478" s="2">
        <v>43340</v>
      </c>
      <c r="B7478">
        <v>12.5</v>
      </c>
      <c r="E7478" s="2">
        <v>43340</v>
      </c>
      <c r="F7478">
        <v>2897.52</v>
      </c>
      <c r="G7478">
        <f t="shared" si="1047"/>
        <v>2.6926821185191407E-4</v>
      </c>
      <c r="H7478" s="2">
        <v>43340</v>
      </c>
      <c r="I7478">
        <v>5720.89</v>
      </c>
      <c r="J7478">
        <f t="shared" si="1048"/>
        <v>2.7800604969141496E-4</v>
      </c>
      <c r="K7478">
        <f t="shared" si="1044"/>
        <v>1.8016604969141493E-4</v>
      </c>
      <c r="L7478">
        <v>5.6893210263438123E-3</v>
      </c>
      <c r="N7478" s="2">
        <v>43340</v>
      </c>
      <c r="O7478">
        <v>110.26</v>
      </c>
      <c r="Q7478" s="2">
        <v>43340</v>
      </c>
      <c r="R7478">
        <v>172545.4</v>
      </c>
      <c r="S7478" s="8">
        <f t="shared" si="1049"/>
        <v>6.0217150226862248E-3</v>
      </c>
      <c r="T7478" s="9">
        <f t="shared" si="1045"/>
        <v>5.9238750226862247E-3</v>
      </c>
      <c r="U7478" s="3">
        <f>Sheet1!$B$17+Sheet1!$B$18*'Portfolio allocation'!K7478</f>
        <v>6.9448994257552789E-4</v>
      </c>
      <c r="V7478" s="13">
        <f t="shared" si="1050"/>
        <v>5.2293850801106972E-3</v>
      </c>
      <c r="W7478" s="13"/>
      <c r="X7478" s="2">
        <v>43340</v>
      </c>
      <c r="Y7478">
        <v>140.01759999999999</v>
      </c>
      <c r="AA7478" s="2">
        <v>43340</v>
      </c>
      <c r="AB7478">
        <v>2429.21</v>
      </c>
      <c r="AC7478">
        <f t="shared" si="1051"/>
        <v>-6.8288308301134304E-4</v>
      </c>
      <c r="AD7478">
        <f t="shared" si="1046"/>
        <v>-7.8112308301134302E-4</v>
      </c>
      <c r="AE7478">
        <f>Sheet2!$B$17+Sheet2!$B$18*'Portfolio allocation'!K7478</f>
        <v>2.135952592016076E-4</v>
      </c>
      <c r="AF7478">
        <f t="shared" si="1052"/>
        <v>-9.9471834221295059E-4</v>
      </c>
      <c r="AH7478" s="2">
        <v>43340</v>
      </c>
      <c r="AI7478">
        <v>2.8839999999999999</v>
      </c>
      <c r="AJ7478">
        <v>2.456</v>
      </c>
      <c r="AK7478">
        <v>1.1713499999999999</v>
      </c>
      <c r="AR7478" s="3"/>
    </row>
    <row r="7479" spans="1:44" hidden="1" outlineLevel="1" x14ac:dyDescent="0.2">
      <c r="A7479" s="2">
        <v>43341</v>
      </c>
      <c r="B7479">
        <v>12.25</v>
      </c>
      <c r="E7479" s="2">
        <v>43341</v>
      </c>
      <c r="F7479">
        <v>2914.04</v>
      </c>
      <c r="G7479">
        <f t="shared" si="1047"/>
        <v>5.7014274275932753E-3</v>
      </c>
      <c r="H7479" s="2">
        <v>43341</v>
      </c>
      <c r="I7479">
        <v>5754</v>
      </c>
      <c r="J7479">
        <f t="shared" si="1048"/>
        <v>5.7875610263438126E-3</v>
      </c>
      <c r="K7479">
        <f t="shared" si="1044"/>
        <v>5.6893210263438123E-3</v>
      </c>
      <c r="L7479">
        <v>-4.3650371498088151E-3</v>
      </c>
      <c r="N7479" s="2">
        <v>43341</v>
      </c>
      <c r="O7479">
        <v>112.02</v>
      </c>
      <c r="Q7479" s="2">
        <v>43341</v>
      </c>
      <c r="R7479">
        <v>175299.7</v>
      </c>
      <c r="S7479" s="8">
        <f t="shared" si="1049"/>
        <v>1.5962755309617105E-2</v>
      </c>
      <c r="T7479" s="9">
        <f t="shared" si="1045"/>
        <v>1.5864515309617105E-2</v>
      </c>
      <c r="U7479" s="3">
        <f>Sheet1!$B$17+Sheet1!$B$18*'Portfolio allocation'!K7479</f>
        <v>7.0147321523455018E-3</v>
      </c>
      <c r="V7479" s="13">
        <f t="shared" si="1050"/>
        <v>8.8497831572716037E-3</v>
      </c>
      <c r="W7479" s="13"/>
      <c r="X7479" s="2">
        <v>43341</v>
      </c>
      <c r="Y7479">
        <v>140.92500000000001</v>
      </c>
      <c r="AA7479" s="2">
        <v>43341</v>
      </c>
      <c r="AB7479">
        <v>2444.9499999999998</v>
      </c>
      <c r="AC7479">
        <f t="shared" si="1051"/>
        <v>6.4794727504002836E-3</v>
      </c>
      <c r="AD7479">
        <f t="shared" si="1046"/>
        <v>6.3810327504002836E-3</v>
      </c>
      <c r="AE7479">
        <f>Sheet2!$B$17+Sheet2!$B$18*'Portfolio allocation'!K7479</f>
        <v>5.1124764156961411E-3</v>
      </c>
      <c r="AF7479">
        <f t="shared" si="1052"/>
        <v>1.2685563347041426E-3</v>
      </c>
      <c r="AH7479" s="2">
        <v>43341</v>
      </c>
      <c r="AI7479">
        <v>2.8820000000000001</v>
      </c>
      <c r="AJ7479">
        <v>2.4609999999999999</v>
      </c>
      <c r="AK7479">
        <v>1.1693</v>
      </c>
      <c r="AR7479" s="3"/>
    </row>
    <row r="7480" spans="1:44" hidden="1" outlineLevel="1" x14ac:dyDescent="0.2">
      <c r="A7480" s="2">
        <v>43342</v>
      </c>
      <c r="B7480">
        <v>13.53</v>
      </c>
      <c r="E7480" s="2">
        <v>43342</v>
      </c>
      <c r="F7480">
        <v>2901.13</v>
      </c>
      <c r="G7480">
        <f t="shared" si="1047"/>
        <v>-4.4302754938161382E-3</v>
      </c>
      <c r="H7480" s="2">
        <v>43342</v>
      </c>
      <c r="I7480">
        <v>5729.45</v>
      </c>
      <c r="J7480">
        <f t="shared" si="1048"/>
        <v>-4.2665971498088151E-3</v>
      </c>
      <c r="K7480">
        <f t="shared" si="1044"/>
        <v>-4.3650371498088151E-3</v>
      </c>
      <c r="L7480">
        <v>1.3762471092342108E-4</v>
      </c>
      <c r="N7480" s="2">
        <v>43342</v>
      </c>
      <c r="O7480">
        <v>111.95</v>
      </c>
      <c r="Q7480" s="2">
        <v>43342</v>
      </c>
      <c r="R7480">
        <v>175190.1</v>
      </c>
      <c r="S7480" s="8">
        <f t="shared" si="1049"/>
        <v>-6.2521498895895533E-4</v>
      </c>
      <c r="T7480" s="9">
        <f t="shared" si="1045"/>
        <v>-7.2365498895895532E-4</v>
      </c>
      <c r="U7480" s="3">
        <f>Sheet1!$B$17+Sheet1!$B$18*'Portfolio allocation'!K7480</f>
        <v>-4.5198823586586872E-3</v>
      </c>
      <c r="V7480" s="13">
        <f t="shared" si="1050"/>
        <v>3.7962273696997319E-3</v>
      </c>
      <c r="W7480" s="13"/>
      <c r="X7480" s="2">
        <v>43342</v>
      </c>
      <c r="Y7480">
        <v>139.3871</v>
      </c>
      <c r="AA7480" s="2">
        <v>43342</v>
      </c>
      <c r="AB7480">
        <v>2418.27</v>
      </c>
      <c r="AC7480">
        <f t="shared" si="1051"/>
        <v>-1.091228859485871E-2</v>
      </c>
      <c r="AD7480">
        <f t="shared" si="1046"/>
        <v>-1.1010288594858711E-2</v>
      </c>
      <c r="AE7480">
        <f>Sheet2!$B$17+Sheet2!$B$18*'Portfolio allocation'!K7480</f>
        <v>-3.8281153844151711E-3</v>
      </c>
      <c r="AF7480">
        <f t="shared" si="1052"/>
        <v>-7.1821732104435394E-3</v>
      </c>
      <c r="AH7480" s="2">
        <v>43342</v>
      </c>
      <c r="AI7480">
        <v>2.86</v>
      </c>
      <c r="AJ7480">
        <v>2.4500000000000002</v>
      </c>
      <c r="AK7480">
        <v>1.1657500000000001</v>
      </c>
      <c r="AR7480" s="3"/>
    </row>
    <row r="7481" spans="1:44" hidden="1" outlineLevel="1" x14ac:dyDescent="0.2">
      <c r="A7481" s="2">
        <v>43343</v>
      </c>
      <c r="B7481">
        <v>12.86</v>
      </c>
      <c r="E7481" s="2">
        <v>43343</v>
      </c>
      <c r="F7481">
        <v>2901.52</v>
      </c>
      <c r="G7481">
        <f t="shared" si="1047"/>
        <v>1.3443037712890238E-4</v>
      </c>
      <c r="H7481" s="2">
        <v>43343</v>
      </c>
      <c r="I7481">
        <v>5730.8</v>
      </c>
      <c r="J7481">
        <f t="shared" si="1048"/>
        <v>2.3562471092342108E-4</v>
      </c>
      <c r="K7481">
        <f t="shared" si="1044"/>
        <v>1.3762471092342108E-4</v>
      </c>
      <c r="L7481">
        <v>-9.8200000000000002E-5</v>
      </c>
      <c r="N7481" s="2">
        <v>43343</v>
      </c>
      <c r="O7481">
        <v>112.33</v>
      </c>
      <c r="Q7481" s="2">
        <v>43343</v>
      </c>
      <c r="R7481">
        <v>175784.8</v>
      </c>
      <c r="S7481" s="8">
        <f t="shared" si="1049"/>
        <v>3.3945982107435047E-3</v>
      </c>
      <c r="T7481" s="9">
        <f t="shared" si="1045"/>
        <v>3.2965982107435047E-3</v>
      </c>
      <c r="U7481" s="3">
        <f>Sheet1!$B$17+Sheet1!$B$18*'Portfolio allocation'!K7481</f>
        <v>6.4568544059998598E-4</v>
      </c>
      <c r="V7481" s="13">
        <f t="shared" si="1050"/>
        <v>2.6509127701435185E-3</v>
      </c>
      <c r="W7481" s="13"/>
      <c r="X7481" s="2">
        <v>43343</v>
      </c>
      <c r="Y7481">
        <v>139.91249999999999</v>
      </c>
      <c r="AA7481" s="2">
        <v>43343</v>
      </c>
      <c r="AB7481">
        <v>2427.39</v>
      </c>
      <c r="AC7481">
        <f t="shared" si="1051"/>
        <v>3.7712910469054339E-3</v>
      </c>
      <c r="AD7481">
        <f t="shared" si="1046"/>
        <v>3.6730910469054338E-3</v>
      </c>
      <c r="AE7481">
        <f>Sheet2!$B$17+Sheet2!$B$18*'Portfolio allocation'!K7481</f>
        <v>1.7576641544139604E-4</v>
      </c>
      <c r="AF7481">
        <f t="shared" si="1052"/>
        <v>3.4973246314640377E-3</v>
      </c>
      <c r="AH7481" s="2">
        <v>43343</v>
      </c>
      <c r="AI7481">
        <v>2.8530000000000002</v>
      </c>
      <c r="AJ7481">
        <v>2.4550000000000001</v>
      </c>
      <c r="AK7481">
        <v>1.1635</v>
      </c>
      <c r="AR7481" s="3"/>
    </row>
    <row r="7482" spans="1:44" hidden="1" outlineLevel="1" x14ac:dyDescent="0.2">
      <c r="A7482" s="2">
        <v>43346</v>
      </c>
      <c r="B7482">
        <v>12.86</v>
      </c>
      <c r="E7482" s="2">
        <v>43346</v>
      </c>
      <c r="F7482">
        <v>2901.52</v>
      </c>
      <c r="G7482">
        <f t="shared" si="1047"/>
        <v>0</v>
      </c>
      <c r="H7482" s="2">
        <v>43346</v>
      </c>
      <c r="I7482">
        <v>5730.8</v>
      </c>
      <c r="J7482">
        <f t="shared" si="1048"/>
        <v>0</v>
      </c>
      <c r="K7482">
        <f t="shared" si="1044"/>
        <v>-9.8200000000000002E-5</v>
      </c>
      <c r="L7482">
        <v>-1.6581916242061697E-3</v>
      </c>
      <c r="N7482" s="2">
        <v>43346</v>
      </c>
      <c r="O7482">
        <v>112.33</v>
      </c>
      <c r="Q7482" s="2">
        <v>43346</v>
      </c>
      <c r="R7482">
        <v>175784.8</v>
      </c>
      <c r="S7482" s="8">
        <f t="shared" si="1049"/>
        <v>0</v>
      </c>
      <c r="T7482" s="9">
        <f t="shared" si="1045"/>
        <v>-9.8200000000000015E-5</v>
      </c>
      <c r="U7482" s="3">
        <f>Sheet1!$B$17+Sheet1!$B$18*'Portfolio allocation'!K7482</f>
        <v>3.7514135563567407E-4</v>
      </c>
      <c r="V7482" s="13">
        <f t="shared" si="1050"/>
        <v>-4.7334135563567407E-4</v>
      </c>
      <c r="W7482" s="13"/>
      <c r="X7482" s="2">
        <v>43346</v>
      </c>
      <c r="Y7482">
        <v>139.91249999999999</v>
      </c>
      <c r="AA7482" s="2">
        <v>43346</v>
      </c>
      <c r="AB7482">
        <v>2427.39</v>
      </c>
      <c r="AC7482">
        <f t="shared" si="1051"/>
        <v>0</v>
      </c>
      <c r="AD7482">
        <f t="shared" si="1046"/>
        <v>-9.8200000000000002E-5</v>
      </c>
      <c r="AE7482">
        <f>Sheet2!$B$17+Sheet2!$B$18*'Portfolio allocation'!K7482</f>
        <v>-3.3934933944225143E-5</v>
      </c>
      <c r="AF7482">
        <f t="shared" si="1052"/>
        <v>-6.4265066055774859E-5</v>
      </c>
      <c r="AH7482" s="2">
        <v>43346</v>
      </c>
      <c r="AI7482">
        <v>2.8530000000000002</v>
      </c>
      <c r="AJ7482">
        <v>2.4550000000000001</v>
      </c>
      <c r="AK7482">
        <v>1.16265</v>
      </c>
      <c r="AR7482" s="3"/>
    </row>
    <row r="7483" spans="1:44" hidden="1" outlineLevel="1" x14ac:dyDescent="0.2">
      <c r="A7483" s="2">
        <v>43347</v>
      </c>
      <c r="B7483">
        <v>13.16</v>
      </c>
      <c r="E7483" s="2">
        <v>43347</v>
      </c>
      <c r="F7483">
        <v>2896.72</v>
      </c>
      <c r="G7483">
        <f t="shared" si="1047"/>
        <v>-1.6543053296204091E-3</v>
      </c>
      <c r="H7483" s="2">
        <v>43347</v>
      </c>
      <c r="I7483">
        <v>5721.86</v>
      </c>
      <c r="J7483">
        <f t="shared" si="1048"/>
        <v>-1.5599916242061695E-3</v>
      </c>
      <c r="K7483">
        <f t="shared" si="1044"/>
        <v>-1.6581916242061697E-3</v>
      </c>
      <c r="L7483">
        <v>-2.8954535129486333E-3</v>
      </c>
      <c r="N7483" s="2">
        <v>43347</v>
      </c>
      <c r="O7483">
        <v>111.71</v>
      </c>
      <c r="Q7483" s="2">
        <v>43347</v>
      </c>
      <c r="R7483">
        <v>174814.6</v>
      </c>
      <c r="S7483" s="8">
        <f t="shared" si="1049"/>
        <v>-5.5192485357095089E-3</v>
      </c>
      <c r="T7483" s="9">
        <f t="shared" si="1045"/>
        <v>-5.6174485357095086E-3</v>
      </c>
      <c r="U7483" s="3">
        <f>Sheet1!$B$17+Sheet1!$B$18*'Portfolio allocation'!K7483</f>
        <v>-1.4145205710989646E-3</v>
      </c>
      <c r="V7483" s="13">
        <f t="shared" si="1050"/>
        <v>-4.2029279646105437E-3</v>
      </c>
      <c r="W7483" s="13"/>
      <c r="X7483" s="2">
        <v>43347</v>
      </c>
      <c r="Y7483">
        <v>139.14840000000001</v>
      </c>
      <c r="AA7483" s="2">
        <v>43347</v>
      </c>
      <c r="AB7483">
        <v>2414.13</v>
      </c>
      <c r="AC7483">
        <f t="shared" si="1051"/>
        <v>-5.4626574221694479E-3</v>
      </c>
      <c r="AD7483">
        <f t="shared" si="1046"/>
        <v>-5.561817422169448E-3</v>
      </c>
      <c r="AE7483">
        <f>Sheet2!$B$17+Sheet2!$B$18*'Portfolio allocation'!K7483</f>
        <v>-1.4211192851741931E-3</v>
      </c>
      <c r="AF7483">
        <f t="shared" si="1052"/>
        <v>-4.1406981369952554E-3</v>
      </c>
      <c r="AH7483" s="2">
        <v>43347</v>
      </c>
      <c r="AI7483">
        <v>2.9020000000000001</v>
      </c>
      <c r="AJ7483">
        <v>2.4790000000000001</v>
      </c>
      <c r="AK7483">
        <v>1.1555500000000001</v>
      </c>
      <c r="AR7483" s="3"/>
    </row>
    <row r="7484" spans="1:44" hidden="1" outlineLevel="1" x14ac:dyDescent="0.2">
      <c r="A7484" s="2">
        <v>43348</v>
      </c>
      <c r="B7484">
        <v>13.91</v>
      </c>
      <c r="E7484" s="2">
        <v>43348</v>
      </c>
      <c r="F7484">
        <v>2888.6</v>
      </c>
      <c r="G7484">
        <f t="shared" si="1047"/>
        <v>-2.8031704824766912E-3</v>
      </c>
      <c r="H7484" s="2">
        <v>43348</v>
      </c>
      <c r="I7484">
        <v>5705.86</v>
      </c>
      <c r="J7484">
        <f t="shared" si="1048"/>
        <v>-2.7962935129486333E-3</v>
      </c>
      <c r="K7484">
        <f t="shared" si="1044"/>
        <v>-2.8954535129486333E-3</v>
      </c>
      <c r="L7484">
        <v>-3.4569912991905868E-3</v>
      </c>
      <c r="N7484" s="2">
        <v>43348</v>
      </c>
      <c r="O7484">
        <v>108.49</v>
      </c>
      <c r="Q7484" s="2">
        <v>43348</v>
      </c>
      <c r="R7484">
        <v>169775.6</v>
      </c>
      <c r="S7484" s="8">
        <f t="shared" si="1049"/>
        <v>-2.8824823555927304E-2</v>
      </c>
      <c r="T7484" s="9">
        <f t="shared" si="1045"/>
        <v>-2.8923983555927305E-2</v>
      </c>
      <c r="U7484" s="3">
        <f>Sheet1!$B$17+Sheet1!$B$18*'Portfolio allocation'!K7484</f>
        <v>-2.8339387662504626E-3</v>
      </c>
      <c r="V7484" s="13">
        <f t="shared" si="1050"/>
        <v>-2.6090044789676841E-2</v>
      </c>
      <c r="W7484" s="13"/>
      <c r="X7484" s="2">
        <v>43348</v>
      </c>
      <c r="Y7484">
        <v>140.08439999999999</v>
      </c>
      <c r="AA7484" s="2">
        <v>43348</v>
      </c>
      <c r="AB7484">
        <v>2430.37</v>
      </c>
      <c r="AC7484">
        <f t="shared" si="1051"/>
        <v>6.7270610944729636E-3</v>
      </c>
      <c r="AD7484">
        <f t="shared" si="1046"/>
        <v>6.6280210944729637E-3</v>
      </c>
      <c r="AE7484">
        <f>Sheet2!$B$17+Sheet2!$B$18*'Portfolio allocation'!K7484</f>
        <v>-2.5213241220496188E-3</v>
      </c>
      <c r="AF7484">
        <f t="shared" si="1052"/>
        <v>9.1493452165225825E-3</v>
      </c>
      <c r="AH7484" s="2">
        <v>43348</v>
      </c>
      <c r="AI7484">
        <v>2.9020000000000001</v>
      </c>
      <c r="AJ7484">
        <v>2.476</v>
      </c>
      <c r="AK7484">
        <v>1.16255</v>
      </c>
      <c r="AR7484" s="3"/>
    </row>
    <row r="7485" spans="1:44" hidden="1" outlineLevel="1" x14ac:dyDescent="0.2">
      <c r="A7485" s="2">
        <v>43349</v>
      </c>
      <c r="B7485">
        <v>14.65</v>
      </c>
      <c r="E7485" s="2">
        <v>43349</v>
      </c>
      <c r="F7485">
        <v>2878.05</v>
      </c>
      <c r="G7485">
        <f t="shared" si="1047"/>
        <v>-3.6522883057535926E-3</v>
      </c>
      <c r="H7485" s="2">
        <v>43349</v>
      </c>
      <c r="I7485">
        <v>5686.7</v>
      </c>
      <c r="J7485">
        <f t="shared" si="1048"/>
        <v>-3.3579512991905869E-3</v>
      </c>
      <c r="K7485">
        <f t="shared" si="1044"/>
        <v>-3.4569912991905868E-3</v>
      </c>
      <c r="L7485">
        <v>-2.2303287966659088E-3</v>
      </c>
      <c r="N7485" s="2">
        <v>43349</v>
      </c>
      <c r="O7485">
        <v>108.74</v>
      </c>
      <c r="Q7485" s="2">
        <v>43349</v>
      </c>
      <c r="R7485">
        <v>170166.8</v>
      </c>
      <c r="S7485" s="8">
        <f t="shared" si="1049"/>
        <v>2.3042180383987532E-3</v>
      </c>
      <c r="T7485" s="9">
        <f t="shared" si="1045"/>
        <v>2.2051780383987533E-3</v>
      </c>
      <c r="U7485" s="3">
        <f>Sheet1!$B$17+Sheet1!$B$18*'Portfolio allocation'!K7485</f>
        <v>-3.4781491458872583E-3</v>
      </c>
      <c r="V7485" s="13">
        <f t="shared" si="1050"/>
        <v>5.683327184286012E-3</v>
      </c>
      <c r="W7485" s="13"/>
      <c r="X7485" s="2">
        <v>43349</v>
      </c>
      <c r="Y7485">
        <v>139.82650000000001</v>
      </c>
      <c r="AA7485" s="2">
        <v>43349</v>
      </c>
      <c r="AB7485">
        <v>2425.9</v>
      </c>
      <c r="AC7485">
        <f t="shared" si="1051"/>
        <v>-1.8392261260630205E-3</v>
      </c>
      <c r="AD7485">
        <f t="shared" si="1046"/>
        <v>-1.9382661260630204E-3</v>
      </c>
      <c r="AE7485">
        <f>Sheet2!$B$17+Sheet2!$B$18*'Portfolio allocation'!K7485</f>
        <v>-3.0206578477005776E-3</v>
      </c>
      <c r="AF7485">
        <f t="shared" si="1052"/>
        <v>1.0823917216375573E-3</v>
      </c>
      <c r="AH7485" s="2">
        <v>43349</v>
      </c>
      <c r="AI7485">
        <v>2.8769999999999998</v>
      </c>
      <c r="AJ7485">
        <v>2.476</v>
      </c>
      <c r="AK7485">
        <v>1.1631499999999999</v>
      </c>
      <c r="AR7485" s="3"/>
    </row>
    <row r="7486" spans="1:44" hidden="1" outlineLevel="1" x14ac:dyDescent="0.2">
      <c r="A7486" s="2">
        <v>43350</v>
      </c>
      <c r="B7486">
        <v>14.88</v>
      </c>
      <c r="E7486" s="2">
        <v>43350</v>
      </c>
      <c r="F7486">
        <v>2871.68</v>
      </c>
      <c r="G7486">
        <f t="shared" si="1047"/>
        <v>-2.2133041469051262E-3</v>
      </c>
      <c r="H7486" s="2">
        <v>43350</v>
      </c>
      <c r="I7486">
        <v>5674.58</v>
      </c>
      <c r="J7486">
        <f t="shared" si="1048"/>
        <v>-2.1312887966659089E-3</v>
      </c>
      <c r="K7486">
        <f t="shared" si="1044"/>
        <v>-2.2303287966659088E-3</v>
      </c>
      <c r="L7486">
        <v>1.7956955759898668E-3</v>
      </c>
      <c r="N7486" s="2">
        <v>43350</v>
      </c>
      <c r="O7486">
        <v>108.21</v>
      </c>
      <c r="Q7486" s="2">
        <v>43350</v>
      </c>
      <c r="R7486">
        <v>169337.4</v>
      </c>
      <c r="S7486" s="8">
        <f t="shared" si="1049"/>
        <v>-4.87404123483548E-3</v>
      </c>
      <c r="T7486" s="9">
        <f t="shared" si="1045"/>
        <v>-4.9730812348354799E-3</v>
      </c>
      <c r="U7486" s="3">
        <f>Sheet1!$B$17+Sheet1!$B$18*'Portfolio allocation'!K7486</f>
        <v>-2.0708908352289734E-3</v>
      </c>
      <c r="V7486" s="13">
        <f t="shared" si="1050"/>
        <v>-2.9021903996065065E-3</v>
      </c>
      <c r="W7486" s="13"/>
      <c r="X7486" s="2">
        <v>43350</v>
      </c>
      <c r="Y7486">
        <v>138.92869999999999</v>
      </c>
      <c r="AA7486" s="2">
        <v>43350</v>
      </c>
      <c r="AB7486">
        <v>2410.3200000000002</v>
      </c>
      <c r="AC7486">
        <f t="shared" si="1051"/>
        <v>-6.4223587122305137E-3</v>
      </c>
      <c r="AD7486">
        <f t="shared" si="1046"/>
        <v>-6.5228387122305137E-3</v>
      </c>
      <c r="AE7486">
        <f>Sheet2!$B$17+Sheet2!$B$18*'Portfolio allocation'!K7486</f>
        <v>-1.9298782554648059E-3</v>
      </c>
      <c r="AF7486">
        <f t="shared" si="1052"/>
        <v>-4.5929604567657078E-3</v>
      </c>
      <c r="AH7486" s="2">
        <v>43350</v>
      </c>
      <c r="AI7486">
        <v>2.9420000000000002</v>
      </c>
      <c r="AJ7486">
        <v>2.512</v>
      </c>
      <c r="AK7486">
        <v>1.15835</v>
      </c>
      <c r="AR7486" s="3"/>
    </row>
    <row r="7487" spans="1:44" hidden="1" outlineLevel="1" x14ac:dyDescent="0.2">
      <c r="A7487" s="2">
        <v>43353</v>
      </c>
      <c r="B7487">
        <v>14.16</v>
      </c>
      <c r="E7487" s="2">
        <v>43353</v>
      </c>
      <c r="F7487">
        <v>2877.13</v>
      </c>
      <c r="G7487">
        <f t="shared" si="1047"/>
        <v>1.8978437708938589E-3</v>
      </c>
      <c r="H7487" s="2">
        <v>43353</v>
      </c>
      <c r="I7487">
        <v>5685.34</v>
      </c>
      <c r="J7487">
        <f t="shared" si="1048"/>
        <v>1.8961755759898669E-3</v>
      </c>
      <c r="K7487">
        <f t="shared" si="1044"/>
        <v>1.7956955759898668E-3</v>
      </c>
      <c r="L7487">
        <v>3.707559624718873E-3</v>
      </c>
      <c r="N7487" s="2">
        <v>43353</v>
      </c>
      <c r="O7487">
        <v>109.38</v>
      </c>
      <c r="Q7487" s="2">
        <v>43353</v>
      </c>
      <c r="R7487">
        <v>171168.4</v>
      </c>
      <c r="S7487" s="8">
        <f t="shared" si="1049"/>
        <v>1.081273245012615E-2</v>
      </c>
      <c r="T7487" s="9">
        <f t="shared" si="1045"/>
        <v>1.071225245012615E-2</v>
      </c>
      <c r="U7487" s="3">
        <f>Sheet1!$B$17+Sheet1!$B$18*'Portfolio allocation'!K7487</f>
        <v>2.5478663581080486E-3</v>
      </c>
      <c r="V7487" s="13">
        <f t="shared" si="1050"/>
        <v>8.1643860920181006E-3</v>
      </c>
      <c r="W7487" s="13"/>
      <c r="X7487" s="2">
        <v>43353</v>
      </c>
      <c r="Y7487">
        <v>139.11969999999999</v>
      </c>
      <c r="AA7487" s="2">
        <v>43353</v>
      </c>
      <c r="AB7487">
        <v>2413.63</v>
      </c>
      <c r="AC7487">
        <f t="shared" si="1051"/>
        <v>1.3732616416077814E-3</v>
      </c>
      <c r="AD7487">
        <f t="shared" si="1046"/>
        <v>1.2727816416077814E-3</v>
      </c>
      <c r="AE7487">
        <f>Sheet2!$B$17+Sheet2!$B$18*'Portfolio allocation'!K7487</f>
        <v>1.6501653298720631E-3</v>
      </c>
      <c r="AF7487">
        <f t="shared" si="1052"/>
        <v>-3.7738368826428174E-4</v>
      </c>
      <c r="AH7487" s="2">
        <v>43353</v>
      </c>
      <c r="AI7487">
        <v>2.9369999999999998</v>
      </c>
      <c r="AJ7487">
        <v>2.512</v>
      </c>
      <c r="AK7487">
        <v>1.1604000000000001</v>
      </c>
      <c r="AR7487" s="3"/>
    </row>
    <row r="7488" spans="1:44" hidden="1" outlineLevel="1" x14ac:dyDescent="0.2">
      <c r="A7488" s="2">
        <v>43354</v>
      </c>
      <c r="B7488">
        <v>13.22</v>
      </c>
      <c r="E7488" s="2">
        <v>43354</v>
      </c>
      <c r="F7488">
        <v>2887.89</v>
      </c>
      <c r="G7488">
        <f t="shared" si="1047"/>
        <v>3.7398379635260603E-3</v>
      </c>
      <c r="H7488" s="2">
        <v>43354</v>
      </c>
      <c r="I7488">
        <v>5706.99</v>
      </c>
      <c r="J7488">
        <f t="shared" si="1048"/>
        <v>3.808039624718873E-3</v>
      </c>
      <c r="K7488">
        <f t="shared" si="1044"/>
        <v>3.707559624718873E-3</v>
      </c>
      <c r="L7488">
        <v>2.653375682803692E-4</v>
      </c>
      <c r="N7488" s="2">
        <v>43354</v>
      </c>
      <c r="O7488">
        <v>111.24</v>
      </c>
      <c r="Q7488" s="2">
        <v>43354</v>
      </c>
      <c r="R7488">
        <v>174079.1</v>
      </c>
      <c r="S7488" s="8">
        <f t="shared" si="1049"/>
        <v>1.7004891089710483E-2</v>
      </c>
      <c r="T7488" s="9">
        <f t="shared" si="1045"/>
        <v>1.6904411089710483E-2</v>
      </c>
      <c r="U7488" s="3">
        <f>Sheet1!$B$17+Sheet1!$B$18*'Portfolio allocation'!K7488</f>
        <v>4.7412052478884217E-3</v>
      </c>
      <c r="V7488" s="13">
        <f t="shared" si="1050"/>
        <v>1.2163205841822062E-2</v>
      </c>
      <c r="W7488" s="13"/>
      <c r="X7488" s="2">
        <v>43354</v>
      </c>
      <c r="Y7488">
        <v>139.922</v>
      </c>
      <c r="AA7488" s="2">
        <v>43354</v>
      </c>
      <c r="AB7488">
        <v>2427.5500000000002</v>
      </c>
      <c r="AC7488">
        <f t="shared" si="1051"/>
        <v>5.7672468439653457E-3</v>
      </c>
      <c r="AD7488">
        <f t="shared" si="1046"/>
        <v>5.6663668439653455E-3</v>
      </c>
      <c r="AE7488">
        <f>Sheet2!$B$17+Sheet2!$B$18*'Portfolio allocation'!K7488</f>
        <v>3.3502436180651938E-3</v>
      </c>
      <c r="AF7488">
        <f t="shared" si="1052"/>
        <v>2.3161232259001517E-3</v>
      </c>
      <c r="AH7488" s="2">
        <v>43354</v>
      </c>
      <c r="AI7488">
        <v>2.9790000000000001</v>
      </c>
      <c r="AJ7488">
        <v>2.5219999999999998</v>
      </c>
      <c r="AK7488">
        <v>1.15855</v>
      </c>
      <c r="AR7488" s="3"/>
    </row>
    <row r="7489" spans="1:44" hidden="1" outlineLevel="1" x14ac:dyDescent="0.2">
      <c r="A7489" s="2">
        <v>43355</v>
      </c>
      <c r="B7489">
        <v>13.14</v>
      </c>
      <c r="E7489" s="2">
        <v>43355</v>
      </c>
      <c r="F7489">
        <v>2888.92</v>
      </c>
      <c r="G7489">
        <f t="shared" si="1047"/>
        <v>3.5666178420923345E-4</v>
      </c>
      <c r="H7489" s="2">
        <v>43355</v>
      </c>
      <c r="I7489">
        <v>5709.08</v>
      </c>
      <c r="J7489">
        <f t="shared" si="1048"/>
        <v>3.6621756828036922E-4</v>
      </c>
      <c r="K7489">
        <f t="shared" si="1044"/>
        <v>2.653375682803692E-4</v>
      </c>
      <c r="L7489">
        <v>5.4454235935738043E-3</v>
      </c>
      <c r="N7489" s="2">
        <v>43355</v>
      </c>
      <c r="O7489">
        <v>111.71</v>
      </c>
      <c r="Q7489" s="2">
        <v>43355</v>
      </c>
      <c r="R7489">
        <v>174814.6</v>
      </c>
      <c r="S7489" s="8">
        <f t="shared" si="1049"/>
        <v>4.2250907776981705E-3</v>
      </c>
      <c r="T7489" s="9">
        <f t="shared" si="1045"/>
        <v>4.1242107776981703E-3</v>
      </c>
      <c r="U7489" s="3">
        <f>Sheet1!$B$17+Sheet1!$B$18*'Portfolio allocation'!K7489</f>
        <v>7.9220086723410664E-4</v>
      </c>
      <c r="V7489" s="13">
        <f t="shared" si="1050"/>
        <v>3.3320099104640639E-3</v>
      </c>
      <c r="W7489" s="13"/>
      <c r="X7489" s="2">
        <v>43355</v>
      </c>
      <c r="Y7489">
        <v>139.99850000000001</v>
      </c>
      <c r="AA7489" s="2">
        <v>43355</v>
      </c>
      <c r="AB7489">
        <v>2428.88</v>
      </c>
      <c r="AC7489">
        <f t="shared" si="1051"/>
        <v>5.4787748965012817E-4</v>
      </c>
      <c r="AD7489">
        <f t="shared" si="1046"/>
        <v>4.4599748965012818E-4</v>
      </c>
      <c r="AE7489">
        <f>Sheet2!$B$17+Sheet2!$B$18*'Portfolio allocation'!K7489</f>
        <v>2.8933194645286881E-4</v>
      </c>
      <c r="AF7489">
        <f t="shared" si="1052"/>
        <v>1.5666554319725937E-4</v>
      </c>
      <c r="AH7489" s="2">
        <v>43355</v>
      </c>
      <c r="AI7489">
        <v>2.9630000000000001</v>
      </c>
      <c r="AJ7489">
        <v>2.5470000000000002</v>
      </c>
      <c r="AK7489">
        <v>1.1625000000000001</v>
      </c>
      <c r="AR7489" s="3"/>
    </row>
    <row r="7490" spans="1:44" hidden="1" outlineLevel="1" x14ac:dyDescent="0.2">
      <c r="A7490" s="2">
        <v>43356</v>
      </c>
      <c r="B7490">
        <v>12.37</v>
      </c>
      <c r="E7490" s="2">
        <v>43356</v>
      </c>
      <c r="F7490">
        <v>2904.18</v>
      </c>
      <c r="G7490">
        <f t="shared" si="1047"/>
        <v>5.2822508065297757E-3</v>
      </c>
      <c r="H7490" s="2">
        <v>43356</v>
      </c>
      <c r="I7490">
        <v>5740.75</v>
      </c>
      <c r="J7490">
        <f t="shared" si="1048"/>
        <v>5.5473035935738046E-3</v>
      </c>
      <c r="K7490">
        <f t="shared" si="1044"/>
        <v>5.4454235935738043E-3</v>
      </c>
      <c r="L7490">
        <v>3.2295157252959945E-4</v>
      </c>
      <c r="N7490" s="2">
        <v>43356</v>
      </c>
      <c r="O7490">
        <v>112.91</v>
      </c>
      <c r="Q7490" s="2">
        <v>43356</v>
      </c>
      <c r="R7490">
        <v>176692.4</v>
      </c>
      <c r="S7490" s="8">
        <f t="shared" si="1049"/>
        <v>1.0741665741877293E-2</v>
      </c>
      <c r="T7490" s="9">
        <f t="shared" si="1045"/>
        <v>1.0639785741877293E-2</v>
      </c>
      <c r="U7490" s="3">
        <f>Sheet1!$B$17+Sheet1!$B$18*'Portfolio allocation'!K7490</f>
        <v>6.734926836288806E-3</v>
      </c>
      <c r="V7490" s="13">
        <f t="shared" si="1050"/>
        <v>3.9048589055884868E-3</v>
      </c>
      <c r="W7490" s="13"/>
      <c r="X7490" s="2">
        <v>43356</v>
      </c>
      <c r="Y7490">
        <v>142.27170000000001</v>
      </c>
      <c r="AA7490" s="2">
        <v>43356</v>
      </c>
      <c r="AB7490">
        <v>2468.3200000000002</v>
      </c>
      <c r="AC7490">
        <f t="shared" si="1051"/>
        <v>1.6237936826850152E-2</v>
      </c>
      <c r="AD7490">
        <f t="shared" si="1046"/>
        <v>1.6135856826850151E-2</v>
      </c>
      <c r="AE7490">
        <f>Sheet2!$B$17+Sheet2!$B$18*'Portfolio allocation'!K7490</f>
        <v>4.8955965960907734E-3</v>
      </c>
      <c r="AF7490">
        <f t="shared" si="1052"/>
        <v>1.1240260230759379E-2</v>
      </c>
      <c r="AH7490" s="2">
        <v>43356</v>
      </c>
      <c r="AI7490">
        <v>2.964</v>
      </c>
      <c r="AJ7490">
        <v>2.552</v>
      </c>
      <c r="AK7490">
        <v>1.1674500000000001</v>
      </c>
      <c r="AR7490" s="3"/>
    </row>
    <row r="7491" spans="1:44" hidden="1" outlineLevel="1" x14ac:dyDescent="0.2">
      <c r="A7491" s="2">
        <v>43357</v>
      </c>
      <c r="B7491">
        <v>12.07</v>
      </c>
      <c r="E7491" s="2">
        <v>43357</v>
      </c>
      <c r="F7491">
        <v>2904.98</v>
      </c>
      <c r="G7491">
        <f t="shared" si="1047"/>
        <v>2.7546501938591206E-4</v>
      </c>
      <c r="H7491" s="2">
        <v>43357</v>
      </c>
      <c r="I7491">
        <v>5743.19</v>
      </c>
      <c r="J7491">
        <f t="shared" si="1048"/>
        <v>4.2503157252959944E-4</v>
      </c>
      <c r="K7491">
        <f t="shared" si="1044"/>
        <v>3.2295157252959945E-4</v>
      </c>
      <c r="L7491">
        <v>-5.656884433772753E-3</v>
      </c>
      <c r="N7491" s="2">
        <v>43357</v>
      </c>
      <c r="O7491">
        <v>113.37</v>
      </c>
      <c r="Q7491" s="2">
        <v>43357</v>
      </c>
      <c r="R7491">
        <v>177412.3</v>
      </c>
      <c r="S7491" s="8">
        <f t="shared" si="1049"/>
        <v>4.0743121945256977E-3</v>
      </c>
      <c r="T7491" s="9">
        <f t="shared" si="1045"/>
        <v>3.9722321945256977E-3</v>
      </c>
      <c r="U7491" s="3">
        <f>Sheet1!$B$17+Sheet1!$B$18*'Portfolio allocation'!K7491</f>
        <v>8.5829711304186498E-4</v>
      </c>
      <c r="V7491" s="13">
        <f t="shared" si="1050"/>
        <v>3.1139350814838327E-3</v>
      </c>
      <c r="W7491" s="13"/>
      <c r="X7491" s="2">
        <v>43357</v>
      </c>
      <c r="Y7491">
        <v>141.67959999999999</v>
      </c>
      <c r="AA7491" s="2">
        <v>43357</v>
      </c>
      <c r="AB7491">
        <v>2458.0500000000002</v>
      </c>
      <c r="AC7491">
        <f t="shared" si="1051"/>
        <v>-4.1607247034419759E-3</v>
      </c>
      <c r="AD7491">
        <f t="shared" si="1046"/>
        <v>-4.2632047034419761E-3</v>
      </c>
      <c r="AE7491">
        <f>Sheet2!$B$17+Sheet2!$B$18*'Portfolio allocation'!K7491</f>
        <v>3.4056378889747068E-4</v>
      </c>
      <c r="AF7491">
        <f t="shared" si="1052"/>
        <v>-4.6037684923394464E-3</v>
      </c>
      <c r="AH7491" s="2">
        <v>43357</v>
      </c>
      <c r="AI7491">
        <v>2.9940000000000002</v>
      </c>
      <c r="AJ7491">
        <v>2.5619999999999998</v>
      </c>
      <c r="AK7491">
        <v>1.16665</v>
      </c>
      <c r="AR7491" s="3"/>
    </row>
    <row r="7492" spans="1:44" hidden="1" outlineLevel="1" x14ac:dyDescent="0.2">
      <c r="A7492" s="2">
        <v>43360</v>
      </c>
      <c r="B7492">
        <v>13.68</v>
      </c>
      <c r="E7492" s="2">
        <v>43360</v>
      </c>
      <c r="F7492">
        <v>2888.8</v>
      </c>
      <c r="G7492">
        <f t="shared" si="1047"/>
        <v>-5.5697457469585654E-3</v>
      </c>
      <c r="H7492" s="2">
        <v>43360</v>
      </c>
      <c r="I7492">
        <v>5711.29</v>
      </c>
      <c r="J7492">
        <f t="shared" si="1048"/>
        <v>-5.5544044337727527E-3</v>
      </c>
      <c r="K7492">
        <f t="shared" ref="K7492:K7555" si="1053">J7492-(AJ7491/25000)</f>
        <v>-5.656884433772753E-3</v>
      </c>
      <c r="L7492">
        <v>5.3059854509227098E-3</v>
      </c>
      <c r="N7492" s="2">
        <v>43360</v>
      </c>
      <c r="O7492">
        <v>112.14</v>
      </c>
      <c r="Q7492" s="2">
        <v>43360</v>
      </c>
      <c r="R7492">
        <v>175487.4</v>
      </c>
      <c r="S7492" s="8">
        <f t="shared" si="1049"/>
        <v>-1.0849867793833901E-2</v>
      </c>
      <c r="T7492" s="9">
        <f t="shared" ref="T7492:T7555" si="1054">S7492-(AJ7491/100/250)</f>
        <v>-1.0952347793833901E-2</v>
      </c>
      <c r="U7492" s="3">
        <f>Sheet1!$B$17+Sheet1!$B$18*'Portfolio allocation'!K7492</f>
        <v>-6.0019223025861417E-3</v>
      </c>
      <c r="V7492" s="13">
        <f t="shared" si="1050"/>
        <v>-4.9504254912477591E-3</v>
      </c>
      <c r="W7492" s="13"/>
      <c r="X7492" s="2">
        <v>43360</v>
      </c>
      <c r="Y7492">
        <v>141.30699999999999</v>
      </c>
      <c r="AA7492" s="2">
        <v>43360</v>
      </c>
      <c r="AB7492">
        <v>2451.58</v>
      </c>
      <c r="AC7492">
        <f t="shared" si="1051"/>
        <v>-2.6321677752690897E-3</v>
      </c>
      <c r="AD7492">
        <f t="shared" ref="AD7492:AD7555" si="1055">AC7492-AJ7492/25000</f>
        <v>-2.7347677752690897E-3</v>
      </c>
      <c r="AE7492">
        <f>Sheet2!$B$17+Sheet2!$B$18*'Portfolio allocation'!K7492</f>
        <v>-4.9768589473209142E-3</v>
      </c>
      <c r="AF7492">
        <f t="shared" si="1052"/>
        <v>2.2420911720518245E-3</v>
      </c>
      <c r="AH7492" s="2">
        <v>43360</v>
      </c>
      <c r="AI7492">
        <v>3.0009999999999999</v>
      </c>
      <c r="AJ7492">
        <v>2.5649999999999999</v>
      </c>
      <c r="AK7492">
        <v>1.1689499999999999</v>
      </c>
      <c r="AR7492" s="3"/>
    </row>
    <row r="7493" spans="1:44" hidden="1" outlineLevel="1" x14ac:dyDescent="0.2">
      <c r="A7493" s="2">
        <v>43361</v>
      </c>
      <c r="B7493">
        <v>12.79</v>
      </c>
      <c r="E7493" s="2">
        <v>43361</v>
      </c>
      <c r="F7493">
        <v>2904.31</v>
      </c>
      <c r="G7493">
        <f t="shared" ref="G7493:G7556" si="1056">(F7493/F7492)-1</f>
        <v>5.3690113541955409E-3</v>
      </c>
      <c r="H7493" s="2">
        <v>43361</v>
      </c>
      <c r="I7493">
        <v>5742.18</v>
      </c>
      <c r="J7493">
        <f t="shared" ref="J7493:J7556" si="1057">(I7493/I7492)-1</f>
        <v>5.4085854509227094E-3</v>
      </c>
      <c r="K7493">
        <f t="shared" si="1053"/>
        <v>5.3059854509227098E-3</v>
      </c>
      <c r="L7493">
        <v>1.1527406876133124E-3</v>
      </c>
      <c r="N7493" s="2">
        <v>43361</v>
      </c>
      <c r="O7493">
        <v>113.21</v>
      </c>
      <c r="Q7493" s="2">
        <v>43361</v>
      </c>
      <c r="R7493">
        <v>177161.9</v>
      </c>
      <c r="S7493" s="8">
        <f t="shared" ref="S7493:S7556" si="1058">R7493/R7492-1</f>
        <v>9.5419956076618906E-3</v>
      </c>
      <c r="T7493" s="9">
        <f t="shared" si="1054"/>
        <v>9.439395607661891E-3</v>
      </c>
      <c r="U7493" s="3">
        <f>Sheet1!$B$17+Sheet1!$B$18*'Portfolio allocation'!K7493</f>
        <v>6.5749598652069946E-3</v>
      </c>
      <c r="V7493" s="13">
        <f t="shared" ref="V7493:V7556" si="1059">T7493-U7493</f>
        <v>2.8644357424548964E-3</v>
      </c>
      <c r="W7493" s="13"/>
      <c r="X7493" s="2">
        <v>43361</v>
      </c>
      <c r="Y7493">
        <v>141.89920000000001</v>
      </c>
      <c r="AA7493" s="2">
        <v>43361</v>
      </c>
      <c r="AB7493">
        <v>2461.86</v>
      </c>
      <c r="AC7493">
        <f t="shared" ref="AC7493:AC7556" si="1060">AB7493/AB7492-1</f>
        <v>4.1932141720850691E-3</v>
      </c>
      <c r="AD7493">
        <f t="shared" si="1055"/>
        <v>4.0903341720850694E-3</v>
      </c>
      <c r="AE7493">
        <f>Sheet2!$B$17+Sheet2!$B$18*'Portfolio allocation'!K7493</f>
        <v>4.7716046422566624E-3</v>
      </c>
      <c r="AF7493">
        <f t="shared" ref="AF7493:AF7556" si="1061">AD7493-AE7493</f>
        <v>-6.8127047017159294E-4</v>
      </c>
      <c r="AH7493" s="2">
        <v>43361</v>
      </c>
      <c r="AI7493">
        <v>3.048</v>
      </c>
      <c r="AJ7493">
        <v>2.5720000000000001</v>
      </c>
      <c r="AK7493">
        <v>1.16995</v>
      </c>
      <c r="AR7493" s="3"/>
    </row>
    <row r="7494" spans="1:44" hidden="1" outlineLevel="1" x14ac:dyDescent="0.2">
      <c r="A7494" s="2">
        <v>43362</v>
      </c>
      <c r="B7494">
        <v>11.75</v>
      </c>
      <c r="E7494" s="2">
        <v>43362</v>
      </c>
      <c r="F7494">
        <v>2907.95</v>
      </c>
      <c r="G7494">
        <f t="shared" si="1056"/>
        <v>1.25330973621951E-3</v>
      </c>
      <c r="H7494" s="2">
        <v>43362</v>
      </c>
      <c r="I7494">
        <v>5749.39</v>
      </c>
      <c r="J7494">
        <f t="shared" si="1057"/>
        <v>1.2556206876133125E-3</v>
      </c>
      <c r="K7494">
        <f t="shared" si="1053"/>
        <v>1.1527406876133124E-3</v>
      </c>
      <c r="L7494">
        <v>7.7813146838185609E-3</v>
      </c>
      <c r="N7494" s="2">
        <v>43362</v>
      </c>
      <c r="O7494">
        <v>111.7</v>
      </c>
      <c r="Q7494" s="2">
        <v>43362</v>
      </c>
      <c r="R7494">
        <v>174798.9</v>
      </c>
      <c r="S7494" s="8">
        <f t="shared" si="1058"/>
        <v>-1.3338082285186625E-2</v>
      </c>
      <c r="T7494" s="9">
        <f t="shared" si="1054"/>
        <v>-1.3440962285186625E-2</v>
      </c>
      <c r="U7494" s="3">
        <f>Sheet1!$B$17+Sheet1!$B$18*'Portfolio allocation'!K7494</f>
        <v>1.8102522155186743E-3</v>
      </c>
      <c r="V7494" s="13">
        <f t="shared" si="1059"/>
        <v>-1.5251214500705299E-2</v>
      </c>
      <c r="W7494" s="13"/>
      <c r="X7494" s="2">
        <v>43362</v>
      </c>
      <c r="Y7494">
        <v>142.3768</v>
      </c>
      <c r="AA7494" s="2">
        <v>43362</v>
      </c>
      <c r="AB7494">
        <v>2470.14</v>
      </c>
      <c r="AC7494">
        <f t="shared" si="1060"/>
        <v>3.3633106675439173E-3</v>
      </c>
      <c r="AD7494">
        <f t="shared" si="1055"/>
        <v>3.2603106675439175E-3</v>
      </c>
      <c r="AE7494">
        <f>Sheet2!$B$17+Sheet2!$B$18*'Portfolio allocation'!K7494</f>
        <v>1.0784334398648808E-3</v>
      </c>
      <c r="AF7494">
        <f t="shared" si="1061"/>
        <v>2.1818772276790367E-3</v>
      </c>
      <c r="AH7494" s="2">
        <v>43362</v>
      </c>
      <c r="AI7494">
        <v>3.0830000000000002</v>
      </c>
      <c r="AJ7494">
        <v>2.5750000000000002</v>
      </c>
      <c r="AK7494">
        <v>1.1669499999999999</v>
      </c>
      <c r="AR7494" s="3"/>
    </row>
    <row r="7495" spans="1:44" hidden="1" outlineLevel="1" x14ac:dyDescent="0.2">
      <c r="A7495" s="2">
        <v>43363</v>
      </c>
      <c r="B7495">
        <v>11.8</v>
      </c>
      <c r="E7495" s="2">
        <v>43363</v>
      </c>
      <c r="F7495">
        <v>2930.75</v>
      </c>
      <c r="G7495">
        <f t="shared" si="1056"/>
        <v>7.8405749754981713E-3</v>
      </c>
      <c r="H7495" s="2">
        <v>43363</v>
      </c>
      <c r="I7495">
        <v>5794.72</v>
      </c>
      <c r="J7495">
        <f t="shared" si="1057"/>
        <v>7.8843146838185607E-3</v>
      </c>
      <c r="K7495">
        <f t="shared" si="1053"/>
        <v>7.7813146838185609E-3</v>
      </c>
      <c r="L7495">
        <v>-4.4814178424494003E-4</v>
      </c>
      <c r="N7495" s="2">
        <v>43363</v>
      </c>
      <c r="O7495">
        <v>113.57</v>
      </c>
      <c r="Q7495" s="2">
        <v>43363</v>
      </c>
      <c r="R7495">
        <v>177725.3</v>
      </c>
      <c r="S7495" s="8">
        <f t="shared" si="1058"/>
        <v>1.674152411714247E-2</v>
      </c>
      <c r="T7495" s="9">
        <f t="shared" si="1054"/>
        <v>1.6638524117142471E-2</v>
      </c>
      <c r="U7495" s="3">
        <f>Sheet1!$B$17+Sheet1!$B$18*'Portfolio allocation'!K7495</f>
        <v>9.4147202943703576E-3</v>
      </c>
      <c r="V7495" s="13">
        <f t="shared" si="1059"/>
        <v>7.2238038227721135E-3</v>
      </c>
      <c r="W7495" s="13"/>
      <c r="X7495" s="2">
        <v>43363</v>
      </c>
      <c r="Y7495">
        <v>144.37309999999999</v>
      </c>
      <c r="AA7495" s="2">
        <v>43363</v>
      </c>
      <c r="AB7495">
        <v>2504.7800000000002</v>
      </c>
      <c r="AC7495">
        <f t="shared" si="1060"/>
        <v>1.4023496643915001E-2</v>
      </c>
      <c r="AD7495">
        <f t="shared" si="1055"/>
        <v>1.3920496643915E-2</v>
      </c>
      <c r="AE7495">
        <f>Sheet2!$B$17+Sheet2!$B$18*'Portfolio allocation'!K7495</f>
        <v>6.9727305475079339E-3</v>
      </c>
      <c r="AF7495">
        <f t="shared" si="1061"/>
        <v>6.9477660964070665E-3</v>
      </c>
      <c r="AH7495" s="2">
        <v>43363</v>
      </c>
      <c r="AI7495">
        <v>3.0779999999999998</v>
      </c>
      <c r="AJ7495">
        <v>2.5750000000000002</v>
      </c>
      <c r="AK7495">
        <v>1.1751499999999999</v>
      </c>
      <c r="AR7495" s="3"/>
    </row>
    <row r="7496" spans="1:44" hidden="1" outlineLevel="1" x14ac:dyDescent="0.2">
      <c r="A7496" s="2">
        <v>43364</v>
      </c>
      <c r="B7496">
        <v>11.68</v>
      </c>
      <c r="E7496" s="2">
        <v>43364</v>
      </c>
      <c r="F7496">
        <v>2929.67</v>
      </c>
      <c r="G7496">
        <f t="shared" si="1056"/>
        <v>-3.6850635502849727E-4</v>
      </c>
      <c r="H7496" s="2">
        <v>43364</v>
      </c>
      <c r="I7496">
        <v>5792.72</v>
      </c>
      <c r="J7496">
        <f t="shared" si="1057"/>
        <v>-3.4514178424494002E-4</v>
      </c>
      <c r="K7496">
        <f t="shared" si="1053"/>
        <v>-4.4814178424494003E-4</v>
      </c>
      <c r="L7496">
        <v>-3.6177164529272035E-3</v>
      </c>
      <c r="N7496" s="2">
        <v>43364</v>
      </c>
      <c r="O7496">
        <v>114.26</v>
      </c>
      <c r="Q7496" s="2">
        <v>43364</v>
      </c>
      <c r="R7496">
        <v>178805.1</v>
      </c>
      <c r="S7496" s="8">
        <f t="shared" si="1058"/>
        <v>6.0756684613840761E-3</v>
      </c>
      <c r="T7496" s="9">
        <f t="shared" si="1054"/>
        <v>5.9726684613840763E-3</v>
      </c>
      <c r="U7496" s="3">
        <f>Sheet1!$B$17+Sheet1!$B$18*'Portfolio allocation'!K7496</f>
        <v>-2.6320727954325541E-5</v>
      </c>
      <c r="V7496" s="13">
        <f t="shared" si="1059"/>
        <v>5.9989891893384023E-3</v>
      </c>
      <c r="W7496" s="13"/>
      <c r="X7496" s="2">
        <v>43364</v>
      </c>
      <c r="Y7496">
        <v>144.5641</v>
      </c>
      <c r="AA7496" s="2">
        <v>43364</v>
      </c>
      <c r="AB7496">
        <v>2508.09</v>
      </c>
      <c r="AC7496">
        <f t="shared" si="1060"/>
        <v>1.3214733429682823E-3</v>
      </c>
      <c r="AD7496">
        <f t="shared" si="1055"/>
        <v>1.2185133429682823E-3</v>
      </c>
      <c r="AE7496">
        <f>Sheet2!$B$17+Sheet2!$B$18*'Portfolio allocation'!K7496</f>
        <v>-3.4511209631719398E-4</v>
      </c>
      <c r="AF7496">
        <f t="shared" si="1061"/>
        <v>1.5636254392854764E-3</v>
      </c>
      <c r="AH7496" s="2">
        <v>43364</v>
      </c>
      <c r="AI7496">
        <v>3.0680000000000001</v>
      </c>
      <c r="AJ7496">
        <v>2.5739999999999998</v>
      </c>
      <c r="AK7496">
        <v>1.17605</v>
      </c>
      <c r="AR7496" s="3"/>
    </row>
    <row r="7497" spans="1:44" hidden="1" outlineLevel="1" x14ac:dyDescent="0.2">
      <c r="A7497" s="2">
        <v>43367</v>
      </c>
      <c r="B7497">
        <v>12.2</v>
      </c>
      <c r="E7497" s="2">
        <v>43367</v>
      </c>
      <c r="F7497">
        <v>2919.37</v>
      </c>
      <c r="G7497">
        <f t="shared" si="1056"/>
        <v>-3.5157543341060027E-3</v>
      </c>
      <c r="H7497" s="2">
        <v>43367</v>
      </c>
      <c r="I7497">
        <v>5772.36</v>
      </c>
      <c r="J7497">
        <f t="shared" si="1057"/>
        <v>-3.5147564529272035E-3</v>
      </c>
      <c r="K7497">
        <f t="shared" si="1053"/>
        <v>-3.6177164529272035E-3</v>
      </c>
      <c r="L7497">
        <v>-1.3348119086126987E-3</v>
      </c>
      <c r="N7497" s="2">
        <v>43367</v>
      </c>
      <c r="O7497">
        <v>114.67</v>
      </c>
      <c r="Q7497" s="2">
        <v>43367</v>
      </c>
      <c r="R7497">
        <v>179446.6</v>
      </c>
      <c r="S7497" s="8">
        <f t="shared" si="1058"/>
        <v>3.5877052723887193E-3</v>
      </c>
      <c r="T7497" s="9">
        <f t="shared" si="1054"/>
        <v>3.4847452723887192E-3</v>
      </c>
      <c r="U7497" s="3">
        <f>Sheet1!$B$17+Sheet1!$B$18*'Portfolio allocation'!K7497</f>
        <v>-3.6625371155709851E-3</v>
      </c>
      <c r="V7497" s="13">
        <f t="shared" si="1059"/>
        <v>7.1472823879597039E-3</v>
      </c>
      <c r="W7497" s="13"/>
      <c r="X7497" s="2">
        <v>43367</v>
      </c>
      <c r="Y7497">
        <v>143.30330000000001</v>
      </c>
      <c r="AA7497" s="2">
        <v>43367</v>
      </c>
      <c r="AB7497">
        <v>2486.2199999999998</v>
      </c>
      <c r="AC7497">
        <f t="shared" si="1060"/>
        <v>-8.7197827829146313E-3</v>
      </c>
      <c r="AD7497">
        <f t="shared" si="1055"/>
        <v>-8.8228627829146315E-3</v>
      </c>
      <c r="AE7497">
        <f>Sheet2!$B$17+Sheet2!$B$18*'Portfolio allocation'!K7497</f>
        <v>-3.1635787548727045E-3</v>
      </c>
      <c r="AF7497">
        <f t="shared" si="1061"/>
        <v>-5.659284028041927E-3</v>
      </c>
      <c r="AH7497" s="2">
        <v>43367</v>
      </c>
      <c r="AI7497">
        <v>3.0779999999999998</v>
      </c>
      <c r="AJ7497">
        <v>2.577</v>
      </c>
      <c r="AK7497">
        <v>1.1789499999999999</v>
      </c>
      <c r="AR7497" s="3"/>
    </row>
    <row r="7498" spans="1:44" hidden="1" outlineLevel="1" x14ac:dyDescent="0.2">
      <c r="A7498" s="2">
        <v>43368</v>
      </c>
      <c r="B7498">
        <v>12.42</v>
      </c>
      <c r="E7498" s="2">
        <v>43368</v>
      </c>
      <c r="F7498">
        <v>2915.56</v>
      </c>
      <c r="G7498">
        <f t="shared" si="1056"/>
        <v>-1.3050760951849316E-3</v>
      </c>
      <c r="H7498" s="2">
        <v>43368</v>
      </c>
      <c r="I7498">
        <v>5765.25</v>
      </c>
      <c r="J7498">
        <f t="shared" si="1057"/>
        <v>-1.2317319086126988E-3</v>
      </c>
      <c r="K7498">
        <f t="shared" si="1053"/>
        <v>-1.3348119086126987E-3</v>
      </c>
      <c r="L7498">
        <v>-3.3954182420536548E-3</v>
      </c>
      <c r="N7498" s="2">
        <v>43368</v>
      </c>
      <c r="O7498">
        <v>114.45</v>
      </c>
      <c r="Q7498" s="2">
        <v>43368</v>
      </c>
      <c r="R7498">
        <v>179102.4</v>
      </c>
      <c r="S7498" s="8">
        <f t="shared" si="1058"/>
        <v>-1.9181193736744762E-3</v>
      </c>
      <c r="T7498" s="9">
        <f t="shared" si="1054"/>
        <v>-2.0211993736744763E-3</v>
      </c>
      <c r="U7498" s="3">
        <f>Sheet1!$B$17+Sheet1!$B$18*'Portfolio allocation'!K7498</f>
        <v>-1.0435311658382707E-3</v>
      </c>
      <c r="V7498" s="13">
        <f t="shared" si="1059"/>
        <v>-9.7766820783620561E-4</v>
      </c>
      <c r="W7498" s="13"/>
      <c r="X7498" s="2">
        <v>43368</v>
      </c>
      <c r="Y7498">
        <v>142.2336</v>
      </c>
      <c r="AA7498" s="2">
        <v>43368</v>
      </c>
      <c r="AB7498">
        <v>2467.66</v>
      </c>
      <c r="AC7498">
        <f t="shared" si="1060"/>
        <v>-7.4651478951983652E-3</v>
      </c>
      <c r="AD7498">
        <f t="shared" si="1055"/>
        <v>-7.5684278951983651E-3</v>
      </c>
      <c r="AE7498">
        <f>Sheet2!$B$17+Sheet2!$B$18*'Portfolio allocation'!K7498</f>
        <v>-1.1335617919057709E-3</v>
      </c>
      <c r="AF7498">
        <f t="shared" si="1061"/>
        <v>-6.4348661032925941E-3</v>
      </c>
      <c r="AH7498" s="2">
        <v>43368</v>
      </c>
      <c r="AI7498">
        <v>3.1019999999999999</v>
      </c>
      <c r="AJ7498">
        <v>2.5819999999999999</v>
      </c>
      <c r="AK7498">
        <v>1.1785000000000001</v>
      </c>
      <c r="AR7498" s="3"/>
    </row>
    <row r="7499" spans="1:44" hidden="1" outlineLevel="1" x14ac:dyDescent="0.2">
      <c r="A7499" s="2">
        <v>43369</v>
      </c>
      <c r="B7499">
        <v>12.89</v>
      </c>
      <c r="E7499" s="2">
        <v>43369</v>
      </c>
      <c r="F7499">
        <v>2905.97</v>
      </c>
      <c r="G7499">
        <f t="shared" si="1056"/>
        <v>-3.2892480346828901E-3</v>
      </c>
      <c r="H7499" s="2">
        <v>43369</v>
      </c>
      <c r="I7499">
        <v>5746.27</v>
      </c>
      <c r="J7499">
        <f t="shared" si="1057"/>
        <v>-3.2921382420536549E-3</v>
      </c>
      <c r="K7499">
        <f t="shared" si="1053"/>
        <v>-3.3954182420536548E-3</v>
      </c>
      <c r="L7499">
        <v>2.8465795701907346E-3</v>
      </c>
      <c r="N7499" s="2">
        <v>43369</v>
      </c>
      <c r="O7499">
        <v>113.98</v>
      </c>
      <c r="Q7499" s="2">
        <v>43369</v>
      </c>
      <c r="R7499">
        <v>178366.9</v>
      </c>
      <c r="S7499" s="8">
        <f t="shared" si="1058"/>
        <v>-4.1065893031025924E-3</v>
      </c>
      <c r="T7499" s="9">
        <f t="shared" si="1054"/>
        <v>-4.2098693031025923E-3</v>
      </c>
      <c r="U7499" s="3">
        <f>Sheet1!$B$17+Sheet1!$B$18*'Portfolio allocation'!K7499</f>
        <v>-3.4075109742709858E-3</v>
      </c>
      <c r="V7499" s="13">
        <f t="shared" si="1059"/>
        <v>-8.0235832883160645E-4</v>
      </c>
      <c r="W7499" s="13"/>
      <c r="X7499" s="2">
        <v>43369</v>
      </c>
      <c r="Y7499">
        <v>144.8125</v>
      </c>
      <c r="AA7499" s="2">
        <v>43369</v>
      </c>
      <c r="AB7499">
        <v>2512.4</v>
      </c>
      <c r="AC7499">
        <f t="shared" si="1060"/>
        <v>1.8130536621738802E-2</v>
      </c>
      <c r="AD7499">
        <f t="shared" si="1055"/>
        <v>1.8027376621738801E-2</v>
      </c>
      <c r="AE7499">
        <f>Sheet2!$B$17+Sheet2!$B$18*'Portfolio allocation'!K7499</f>
        <v>-2.9659055144236569E-3</v>
      </c>
      <c r="AF7499">
        <f t="shared" si="1061"/>
        <v>2.0993282136162458E-2</v>
      </c>
      <c r="AH7499" s="2">
        <v>43369</v>
      </c>
      <c r="AI7499">
        <v>3.0609999999999999</v>
      </c>
      <c r="AJ7499">
        <v>2.5790000000000002</v>
      </c>
      <c r="AK7499">
        <v>1.1748000000000001</v>
      </c>
      <c r="AR7499" s="3"/>
    </row>
    <row r="7500" spans="1:44" hidden="1" outlineLevel="1" x14ac:dyDescent="0.2">
      <c r="A7500" s="2">
        <v>43370</v>
      </c>
      <c r="B7500">
        <v>12.41</v>
      </c>
      <c r="E7500" s="2">
        <v>43370</v>
      </c>
      <c r="F7500">
        <v>2914</v>
      </c>
      <c r="G7500">
        <f t="shared" si="1056"/>
        <v>2.7632769780832067E-3</v>
      </c>
      <c r="H7500" s="2">
        <v>43370</v>
      </c>
      <c r="I7500">
        <v>5763.22</v>
      </c>
      <c r="J7500">
        <f t="shared" si="1057"/>
        <v>2.9497395701907347E-3</v>
      </c>
      <c r="K7500">
        <f t="shared" si="1053"/>
        <v>2.8465795701907346E-3</v>
      </c>
      <c r="L7500">
        <v>-6.8377177619394371E-5</v>
      </c>
      <c r="N7500" s="2">
        <v>43370</v>
      </c>
      <c r="O7500">
        <v>114.41</v>
      </c>
      <c r="Q7500" s="2">
        <v>43370</v>
      </c>
      <c r="R7500">
        <v>179039.8</v>
      </c>
      <c r="S7500" s="8">
        <f t="shared" si="1058"/>
        <v>3.7725609403986837E-3</v>
      </c>
      <c r="T7500" s="9">
        <f t="shared" si="1054"/>
        <v>3.6694009403986836E-3</v>
      </c>
      <c r="U7500" s="3">
        <f>Sheet1!$B$17+Sheet1!$B$18*'Portfolio allocation'!K7500</f>
        <v>3.7534671091974401E-3</v>
      </c>
      <c r="V7500" s="13">
        <f t="shared" si="1059"/>
        <v>-8.4066168798756485E-5</v>
      </c>
      <c r="W7500" s="13"/>
      <c r="X7500" s="2">
        <v>43370</v>
      </c>
      <c r="Y7500">
        <v>144.70740000000001</v>
      </c>
      <c r="AA7500" s="2">
        <v>43370</v>
      </c>
      <c r="AB7500">
        <v>2510.58</v>
      </c>
      <c r="AC7500">
        <f t="shared" si="1060"/>
        <v>-7.2440694156983287E-4</v>
      </c>
      <c r="AD7500">
        <f t="shared" si="1055"/>
        <v>-8.2748694156983284E-4</v>
      </c>
      <c r="AE7500">
        <f>Sheet2!$B$17+Sheet2!$B$18*'Portfolio allocation'!K7500</f>
        <v>2.5846381879909659E-3</v>
      </c>
      <c r="AF7500">
        <f t="shared" si="1061"/>
        <v>-3.4121251295607989E-3</v>
      </c>
      <c r="AH7500" s="2">
        <v>43370</v>
      </c>
      <c r="AI7500">
        <v>3.0550000000000002</v>
      </c>
      <c r="AJ7500">
        <v>2.577</v>
      </c>
      <c r="AK7500">
        <v>1.1677</v>
      </c>
      <c r="AR7500" s="3"/>
    </row>
    <row r="7501" spans="1:44" hidden="1" outlineLevel="1" x14ac:dyDescent="0.2">
      <c r="A7501" s="2">
        <v>43371</v>
      </c>
      <c r="B7501">
        <v>12.12</v>
      </c>
      <c r="E7501" s="2">
        <v>43371</v>
      </c>
      <c r="F7501">
        <v>2913.98</v>
      </c>
      <c r="G7501">
        <f t="shared" si="1056"/>
        <v>-6.8634179821724928E-6</v>
      </c>
      <c r="H7501" s="2">
        <v>43371</v>
      </c>
      <c r="I7501">
        <v>5763.42</v>
      </c>
      <c r="J7501">
        <f t="shared" si="1057"/>
        <v>3.4702822380605625E-5</v>
      </c>
      <c r="K7501">
        <f t="shared" si="1053"/>
        <v>-6.8377177619394371E-5</v>
      </c>
      <c r="L7501">
        <v>3.5460351470480364E-3</v>
      </c>
      <c r="N7501" s="2">
        <v>43371</v>
      </c>
      <c r="O7501">
        <v>114.37</v>
      </c>
      <c r="Q7501" s="2">
        <v>43371</v>
      </c>
      <c r="R7501">
        <v>178977.2</v>
      </c>
      <c r="S7501" s="8">
        <f t="shared" si="1058"/>
        <v>-3.496429285554381E-4</v>
      </c>
      <c r="T7501" s="9">
        <f t="shared" si="1054"/>
        <v>-4.5272292855543813E-4</v>
      </c>
      <c r="U7501" s="3">
        <f>Sheet1!$B$17+Sheet1!$B$18*'Portfolio allocation'!K7501</f>
        <v>4.0935485328153436E-4</v>
      </c>
      <c r="V7501" s="13">
        <f t="shared" si="1059"/>
        <v>-8.6207778183697249E-4</v>
      </c>
      <c r="W7501" s="13"/>
      <c r="X7501" s="2">
        <v>43371</v>
      </c>
      <c r="Y7501">
        <v>144.43039999999999</v>
      </c>
      <c r="AA7501" s="2">
        <v>43371</v>
      </c>
      <c r="AB7501">
        <v>2505.77</v>
      </c>
      <c r="AC7501">
        <f t="shared" si="1060"/>
        <v>-1.9158919452875178E-3</v>
      </c>
      <c r="AD7501">
        <f t="shared" si="1055"/>
        <v>-2.0187319452875177E-3</v>
      </c>
      <c r="AE7501">
        <f>Sheet2!$B$17+Sheet2!$B$18*'Portfolio allocation'!K7501</f>
        <v>-7.4157194343788134E-6</v>
      </c>
      <c r="AF7501">
        <f t="shared" si="1061"/>
        <v>-2.0113162258531387E-3</v>
      </c>
      <c r="AH7501" s="2">
        <v>43371</v>
      </c>
      <c r="AI7501">
        <v>3.056</v>
      </c>
      <c r="AJ7501">
        <v>2.5710000000000002</v>
      </c>
      <c r="AK7501">
        <v>1.1615</v>
      </c>
      <c r="AR7501" s="3"/>
    </row>
    <row r="7502" spans="1:44" hidden="1" outlineLevel="1" x14ac:dyDescent="0.2">
      <c r="A7502" s="2">
        <v>43374</v>
      </c>
      <c r="B7502">
        <v>12</v>
      </c>
      <c r="E7502" s="2">
        <v>43374</v>
      </c>
      <c r="F7502">
        <v>2924.59</v>
      </c>
      <c r="G7502">
        <f t="shared" si="1056"/>
        <v>3.6410682297065566E-3</v>
      </c>
      <c r="H7502" s="2">
        <v>43374</v>
      </c>
      <c r="I7502">
        <v>5784.45</v>
      </c>
      <c r="J7502">
        <f t="shared" si="1057"/>
        <v>3.6488751470480363E-3</v>
      </c>
      <c r="K7502">
        <f t="shared" si="1053"/>
        <v>3.5460351470480364E-3</v>
      </c>
      <c r="L7502">
        <v>-4.6274474876607308E-4</v>
      </c>
      <c r="N7502" s="2">
        <v>43374</v>
      </c>
      <c r="O7502">
        <v>115.61</v>
      </c>
      <c r="Q7502" s="2">
        <v>43374</v>
      </c>
      <c r="R7502">
        <v>180917.7</v>
      </c>
      <c r="S7502" s="8">
        <f t="shared" si="1058"/>
        <v>1.0842163135863059E-2</v>
      </c>
      <c r="T7502" s="9">
        <f t="shared" si="1054"/>
        <v>1.0739323135863059E-2</v>
      </c>
      <c r="U7502" s="3">
        <f>Sheet1!$B$17+Sheet1!$B$18*'Portfolio allocation'!K7502</f>
        <v>4.5559002735297942E-3</v>
      </c>
      <c r="V7502" s="13">
        <f t="shared" si="1059"/>
        <v>6.1834228623332647E-3</v>
      </c>
      <c r="W7502" s="13"/>
      <c r="X7502" s="2">
        <v>43374</v>
      </c>
      <c r="Y7502">
        <v>146.14019999999999</v>
      </c>
      <c r="AA7502" s="2">
        <v>43374</v>
      </c>
      <c r="AB7502">
        <v>2535.44</v>
      </c>
      <c r="AC7502">
        <f t="shared" si="1060"/>
        <v>1.1840671729647978E-2</v>
      </c>
      <c r="AD7502">
        <f t="shared" si="1055"/>
        <v>1.1737511729647978E-2</v>
      </c>
      <c r="AE7502">
        <f>Sheet2!$B$17+Sheet2!$B$18*'Portfolio allocation'!K7502</f>
        <v>3.2066119316581606E-3</v>
      </c>
      <c r="AF7502">
        <f t="shared" si="1061"/>
        <v>8.5308997979898181E-3</v>
      </c>
      <c r="AH7502" s="2">
        <v>43374</v>
      </c>
      <c r="AI7502">
        <v>3.08</v>
      </c>
      <c r="AJ7502">
        <v>2.5790000000000002</v>
      </c>
      <c r="AK7502">
        <v>1.15845</v>
      </c>
      <c r="AR7502" s="3"/>
    </row>
    <row r="7503" spans="1:44" hidden="1" outlineLevel="1" x14ac:dyDescent="0.2">
      <c r="A7503" s="2">
        <v>43375</v>
      </c>
      <c r="B7503">
        <v>12.05</v>
      </c>
      <c r="E7503" s="2">
        <v>43375</v>
      </c>
      <c r="F7503">
        <v>2923.43</v>
      </c>
      <c r="G7503">
        <f t="shared" si="1056"/>
        <v>-3.9663679353352244E-4</v>
      </c>
      <c r="H7503" s="2">
        <v>43375</v>
      </c>
      <c r="I7503">
        <v>5782.37</v>
      </c>
      <c r="J7503">
        <f t="shared" si="1057"/>
        <v>-3.5958474876607305E-4</v>
      </c>
      <c r="K7503">
        <f t="shared" si="1053"/>
        <v>-4.6274474876607308E-4</v>
      </c>
      <c r="L7503">
        <v>6.0754121946532847E-4</v>
      </c>
      <c r="N7503" s="2">
        <v>43375</v>
      </c>
      <c r="O7503">
        <v>115.15</v>
      </c>
      <c r="Q7503" s="2">
        <v>43375</v>
      </c>
      <c r="R7503">
        <v>180197.8</v>
      </c>
      <c r="S7503" s="8">
        <f t="shared" si="1058"/>
        <v>-3.9791573737673058E-3</v>
      </c>
      <c r="T7503" s="9">
        <f t="shared" si="1054"/>
        <v>-4.0823173737673055E-3</v>
      </c>
      <c r="U7503" s="3">
        <f>Sheet1!$B$17+Sheet1!$B$18*'Portfolio allocation'!K7503</f>
        <v>-4.3073618941306003E-5</v>
      </c>
      <c r="V7503" s="13">
        <f t="shared" si="1059"/>
        <v>-4.039243754826E-3</v>
      </c>
      <c r="W7503" s="13"/>
      <c r="X7503" s="2">
        <v>43375</v>
      </c>
      <c r="Y7503">
        <v>146.85650000000001</v>
      </c>
      <c r="AA7503" s="2">
        <v>43375</v>
      </c>
      <c r="AB7503">
        <v>2547.86</v>
      </c>
      <c r="AC7503">
        <f t="shared" si="1060"/>
        <v>4.8985580412077567E-3</v>
      </c>
      <c r="AD7503">
        <f t="shared" si="1055"/>
        <v>4.7953180412077566E-3</v>
      </c>
      <c r="AE7503">
        <f>Sheet2!$B$17+Sheet2!$B$18*'Portfolio allocation'!K7503</f>
        <v>-3.5809742492470516E-4</v>
      </c>
      <c r="AF7503">
        <f t="shared" si="1061"/>
        <v>5.1534154661324622E-3</v>
      </c>
      <c r="AH7503" s="2">
        <v>43375</v>
      </c>
      <c r="AI7503">
        <v>3.056</v>
      </c>
      <c r="AJ7503">
        <v>2.581</v>
      </c>
      <c r="AK7503">
        <v>1.1555500000000001</v>
      </c>
      <c r="AR7503" s="3"/>
    </row>
    <row r="7504" spans="1:44" hidden="1" outlineLevel="1" x14ac:dyDescent="0.2">
      <c r="A7504" s="2">
        <v>43376</v>
      </c>
      <c r="B7504">
        <v>11.61</v>
      </c>
      <c r="E7504" s="2">
        <v>43376</v>
      </c>
      <c r="F7504">
        <v>2925.51</v>
      </c>
      <c r="G7504">
        <f t="shared" si="1056"/>
        <v>7.1149300650286129E-4</v>
      </c>
      <c r="H7504" s="2">
        <v>43376</v>
      </c>
      <c r="I7504">
        <v>5786.48</v>
      </c>
      <c r="J7504">
        <f t="shared" si="1057"/>
        <v>7.1078121946532846E-4</v>
      </c>
      <c r="K7504">
        <f t="shared" si="1053"/>
        <v>6.0754121946532847E-4</v>
      </c>
      <c r="L7504">
        <v>-8.0400198625761189E-3</v>
      </c>
      <c r="N7504" s="2">
        <v>43376</v>
      </c>
      <c r="O7504">
        <v>115.17</v>
      </c>
      <c r="Q7504" s="2">
        <v>43376</v>
      </c>
      <c r="R7504">
        <v>180229.1</v>
      </c>
      <c r="S7504" s="8">
        <f t="shared" si="1058"/>
        <v>1.7369801407141061E-4</v>
      </c>
      <c r="T7504" s="9">
        <f t="shared" si="1054"/>
        <v>7.0458014071410617E-5</v>
      </c>
      <c r="U7504" s="3">
        <f>Sheet1!$B$17+Sheet1!$B$18*'Portfolio allocation'!K7504</f>
        <v>1.1847855684673251E-3</v>
      </c>
      <c r="V7504" s="13">
        <f t="shared" si="1059"/>
        <v>-1.1143275543959146E-3</v>
      </c>
      <c r="W7504" s="13"/>
      <c r="X7504" s="2">
        <v>43376</v>
      </c>
      <c r="Y7504">
        <v>146.3503</v>
      </c>
      <c r="AA7504" s="2">
        <v>43376</v>
      </c>
      <c r="AB7504">
        <v>2539.08</v>
      </c>
      <c r="AC7504">
        <f t="shared" si="1060"/>
        <v>-3.4460292166760276E-3</v>
      </c>
      <c r="AD7504">
        <f t="shared" si="1055"/>
        <v>-3.5503092166760276E-3</v>
      </c>
      <c r="AE7504">
        <f>Sheet2!$B$17+Sheet2!$B$18*'Portfolio allocation'!K7504</f>
        <v>5.9362816349127349E-4</v>
      </c>
      <c r="AF7504">
        <f t="shared" si="1061"/>
        <v>-4.1439373801673007E-3</v>
      </c>
      <c r="AH7504" s="2">
        <v>43376</v>
      </c>
      <c r="AI7504">
        <v>3.161</v>
      </c>
      <c r="AJ7504">
        <v>2.6070000000000002</v>
      </c>
      <c r="AK7504">
        <v>1.1537999999999999</v>
      </c>
      <c r="AR7504" s="3"/>
    </row>
    <row r="7505" spans="1:44" hidden="1" outlineLevel="1" x14ac:dyDescent="0.2">
      <c r="A7505" s="2">
        <v>43377</v>
      </c>
      <c r="B7505">
        <v>14.22</v>
      </c>
      <c r="E7505" s="2">
        <v>43377</v>
      </c>
      <c r="F7505">
        <v>2901.61</v>
      </c>
      <c r="G7505">
        <f t="shared" si="1056"/>
        <v>-8.1695157425543119E-3</v>
      </c>
      <c r="H7505" s="2">
        <v>43377</v>
      </c>
      <c r="I7505">
        <v>5740.56</v>
      </c>
      <c r="J7505">
        <f t="shared" si="1057"/>
        <v>-7.9357398625761189E-3</v>
      </c>
      <c r="K7505">
        <f t="shared" si="1053"/>
        <v>-8.0400198625761189E-3</v>
      </c>
      <c r="L7505">
        <v>-5.6197413799351399E-3</v>
      </c>
      <c r="N7505" s="2">
        <v>43377</v>
      </c>
      <c r="O7505">
        <v>112.79</v>
      </c>
      <c r="Q7505" s="2">
        <v>43377</v>
      </c>
      <c r="R7505">
        <v>176504.6</v>
      </c>
      <c r="S7505" s="8">
        <f t="shared" si="1058"/>
        <v>-2.0665364250279206E-2</v>
      </c>
      <c r="T7505" s="9">
        <f t="shared" si="1054"/>
        <v>-2.0769644250279207E-2</v>
      </c>
      <c r="U7505" s="3">
        <f>Sheet1!$B$17+Sheet1!$B$18*'Portfolio allocation'!K7505</f>
        <v>-8.735915663192895E-3</v>
      </c>
      <c r="V7505" s="13">
        <f t="shared" si="1059"/>
        <v>-1.2033728587086312E-2</v>
      </c>
      <c r="W7505" s="13"/>
      <c r="X7505" s="2">
        <v>43377</v>
      </c>
      <c r="Y7505">
        <v>144.52590000000001</v>
      </c>
      <c r="AA7505" s="2">
        <v>43377</v>
      </c>
      <c r="AB7505">
        <v>2507.4299999999998</v>
      </c>
      <c r="AC7505">
        <f t="shared" si="1060"/>
        <v>-1.2465144855617005E-2</v>
      </c>
      <c r="AD7505">
        <f t="shared" si="1055"/>
        <v>-1.2569744855617005E-2</v>
      </c>
      <c r="AE7505">
        <f>Sheet2!$B$17+Sheet2!$B$18*'Portfolio allocation'!K7505</f>
        <v>-7.0960037698964773E-3</v>
      </c>
      <c r="AF7505">
        <f t="shared" si="1061"/>
        <v>-5.4737410857205277E-3</v>
      </c>
      <c r="AH7505" s="2">
        <v>43377</v>
      </c>
      <c r="AI7505">
        <v>3.1949999999999998</v>
      </c>
      <c r="AJ7505">
        <v>2.6150000000000002</v>
      </c>
      <c r="AK7505">
        <v>1.1520999999999999</v>
      </c>
      <c r="AR7505" s="3"/>
    </row>
    <row r="7506" spans="1:44" hidden="1" outlineLevel="1" x14ac:dyDescent="0.2">
      <c r="A7506" s="2">
        <v>43378</v>
      </c>
      <c r="B7506">
        <v>14.82</v>
      </c>
      <c r="E7506" s="2">
        <v>43378</v>
      </c>
      <c r="F7506">
        <v>2885.57</v>
      </c>
      <c r="G7506">
        <f t="shared" si="1056"/>
        <v>-5.5279655088037449E-3</v>
      </c>
      <c r="H7506" s="2">
        <v>43378</v>
      </c>
      <c r="I7506">
        <v>5708.9</v>
      </c>
      <c r="J7506">
        <f t="shared" si="1057"/>
        <v>-5.5151413799351401E-3</v>
      </c>
      <c r="K7506">
        <f t="shared" si="1053"/>
        <v>-5.6197413799351399E-3</v>
      </c>
      <c r="L7506">
        <v>-4.9716980854451259E-4</v>
      </c>
      <c r="N7506" s="2">
        <v>43378</v>
      </c>
      <c r="O7506">
        <v>112.13</v>
      </c>
      <c r="Q7506" s="2">
        <v>43378</v>
      </c>
      <c r="R7506">
        <v>175471.8</v>
      </c>
      <c r="S7506" s="8">
        <f t="shared" si="1058"/>
        <v>-5.8514055724327996E-3</v>
      </c>
      <c r="T7506" s="9">
        <f t="shared" si="1054"/>
        <v>-5.9560055724327994E-3</v>
      </c>
      <c r="U7506" s="3">
        <f>Sheet1!$B$17+Sheet1!$B$18*'Portfolio allocation'!K7506</f>
        <v>-5.959310849893467E-3</v>
      </c>
      <c r="V7506" s="13">
        <f t="shared" si="1059"/>
        <v>3.3052774606676105E-6</v>
      </c>
      <c r="W7506" s="13"/>
      <c r="X7506" s="2">
        <v>43378</v>
      </c>
      <c r="Y7506">
        <v>142.34819999999999</v>
      </c>
      <c r="AA7506" s="2">
        <v>43378</v>
      </c>
      <c r="AB7506">
        <v>2469.65</v>
      </c>
      <c r="AC7506">
        <f t="shared" si="1060"/>
        <v>-1.5067220221501643E-2</v>
      </c>
      <c r="AD7506">
        <f t="shared" si="1055"/>
        <v>-1.5172020221501643E-2</v>
      </c>
      <c r="AE7506">
        <f>Sheet2!$B$17+Sheet2!$B$18*'Portfolio allocation'!K7506</f>
        <v>-4.9438303962435013E-3</v>
      </c>
      <c r="AF7506">
        <f t="shared" si="1061"/>
        <v>-1.0228189825258142E-2</v>
      </c>
      <c r="AH7506" s="2">
        <v>43378</v>
      </c>
      <c r="AI7506">
        <v>3.2269999999999999</v>
      </c>
      <c r="AJ7506">
        <v>2.62</v>
      </c>
      <c r="AK7506">
        <v>1.1510499999999999</v>
      </c>
      <c r="AR7506" s="3"/>
    </row>
    <row r="7507" spans="1:44" hidden="1" outlineLevel="1" x14ac:dyDescent="0.2">
      <c r="A7507" s="2">
        <v>43381</v>
      </c>
      <c r="B7507">
        <v>15.69</v>
      </c>
      <c r="E7507" s="2">
        <v>43381</v>
      </c>
      <c r="F7507">
        <v>2884.43</v>
      </c>
      <c r="G7507">
        <f t="shared" si="1056"/>
        <v>-3.9506925841348295E-4</v>
      </c>
      <c r="H7507" s="2">
        <v>43381</v>
      </c>
      <c r="I7507">
        <v>5706.66</v>
      </c>
      <c r="J7507">
        <f t="shared" si="1057"/>
        <v>-3.9236980854451264E-4</v>
      </c>
      <c r="K7507">
        <f t="shared" si="1053"/>
        <v>-4.9716980854451259E-4</v>
      </c>
      <c r="L7507">
        <v>-1.2315536527496124E-3</v>
      </c>
      <c r="N7507" s="2">
        <v>43381</v>
      </c>
      <c r="O7507">
        <v>110.85</v>
      </c>
      <c r="Q7507" s="2">
        <v>43381</v>
      </c>
      <c r="R7507">
        <v>173468.79999999999</v>
      </c>
      <c r="S7507" s="8">
        <f t="shared" si="1058"/>
        <v>-1.1414939608529684E-2</v>
      </c>
      <c r="T7507" s="9">
        <f t="shared" si="1054"/>
        <v>-1.1519739608529684E-2</v>
      </c>
      <c r="U7507" s="3">
        <f>Sheet1!$B$17+Sheet1!$B$18*'Portfolio allocation'!K7507</f>
        <v>-8.2566919966167761E-5</v>
      </c>
      <c r="V7507" s="13">
        <f t="shared" si="1059"/>
        <v>-1.1437172688563516E-2</v>
      </c>
      <c r="W7507" s="13"/>
      <c r="X7507" s="2">
        <v>43381</v>
      </c>
      <c r="Y7507">
        <v>141.73679999999999</v>
      </c>
      <c r="AA7507" s="2">
        <v>43381</v>
      </c>
      <c r="AB7507">
        <v>2459.04</v>
      </c>
      <c r="AC7507">
        <f t="shared" si="1060"/>
        <v>-4.2961553256535279E-3</v>
      </c>
      <c r="AD7507">
        <f t="shared" si="1055"/>
        <v>-4.4009553256535282E-3</v>
      </c>
      <c r="AE7507">
        <f>Sheet2!$B$17+Sheet2!$B$18*'Portfolio allocation'!K7507</f>
        <v>-3.8870906634240053E-4</v>
      </c>
      <c r="AF7507">
        <f t="shared" si="1061"/>
        <v>-4.0122462593111278E-3</v>
      </c>
      <c r="AH7507" s="2">
        <v>43381</v>
      </c>
      <c r="AI7507">
        <v>3.2269999999999999</v>
      </c>
      <c r="AJ7507">
        <v>2.62</v>
      </c>
      <c r="AK7507">
        <v>1.1472500000000001</v>
      </c>
      <c r="AR7507" s="3"/>
    </row>
    <row r="7508" spans="1:44" hidden="1" outlineLevel="1" x14ac:dyDescent="0.2">
      <c r="A7508" s="2">
        <v>43382</v>
      </c>
      <c r="B7508">
        <v>15.95</v>
      </c>
      <c r="E7508" s="2">
        <v>43382</v>
      </c>
      <c r="F7508">
        <v>2880.34</v>
      </c>
      <c r="G7508">
        <f t="shared" si="1056"/>
        <v>-1.4179577940874877E-3</v>
      </c>
      <c r="H7508" s="2">
        <v>43382</v>
      </c>
      <c r="I7508">
        <v>5700.23</v>
      </c>
      <c r="J7508">
        <f t="shared" si="1057"/>
        <v>-1.1267536527496125E-3</v>
      </c>
      <c r="K7508">
        <f t="shared" si="1053"/>
        <v>-1.2315536527496124E-3</v>
      </c>
      <c r="L7508">
        <v>-3.2961648945463627E-2</v>
      </c>
      <c r="N7508" s="2">
        <v>43382</v>
      </c>
      <c r="O7508">
        <v>112.26</v>
      </c>
      <c r="Q7508" s="2">
        <v>43382</v>
      </c>
      <c r="R7508">
        <v>175675.3</v>
      </c>
      <c r="S7508" s="8">
        <f t="shared" si="1058"/>
        <v>1.2719866627312726E-2</v>
      </c>
      <c r="T7508" s="9">
        <f t="shared" si="1054"/>
        <v>1.2615066627312726E-2</v>
      </c>
      <c r="U7508" s="3">
        <f>Sheet1!$B$17+Sheet1!$B$18*'Portfolio allocation'!K7508</f>
        <v>-9.2507067779992844E-4</v>
      </c>
      <c r="V7508" s="13">
        <f t="shared" si="1059"/>
        <v>1.3540137305112655E-2</v>
      </c>
      <c r="W7508" s="13"/>
      <c r="X7508" s="2">
        <v>43382</v>
      </c>
      <c r="Y7508">
        <v>140.63839999999999</v>
      </c>
      <c r="AA7508" s="2">
        <v>43382</v>
      </c>
      <c r="AB7508">
        <v>2439.98</v>
      </c>
      <c r="AC7508">
        <f t="shared" si="1060"/>
        <v>-7.7509922571409318E-3</v>
      </c>
      <c r="AD7508">
        <f t="shared" si="1055"/>
        <v>-7.8560722571409322E-3</v>
      </c>
      <c r="AE7508">
        <f>Sheet2!$B$17+Sheet2!$B$18*'Portfolio allocation'!K7508</f>
        <v>-1.0417419164359507E-3</v>
      </c>
      <c r="AF7508">
        <f t="shared" si="1061"/>
        <v>-6.814330340704982E-3</v>
      </c>
      <c r="AH7508" s="2">
        <v>43382</v>
      </c>
      <c r="AI7508">
        <v>3.2080000000000002</v>
      </c>
      <c r="AJ7508">
        <v>2.6269999999999998</v>
      </c>
      <c r="AK7508">
        <v>1.1469499999999999</v>
      </c>
      <c r="AR7508" s="3"/>
    </row>
    <row r="7509" spans="1:44" hidden="1" outlineLevel="1" x14ac:dyDescent="0.2">
      <c r="A7509" s="2">
        <v>43383</v>
      </c>
      <c r="B7509">
        <v>22.96</v>
      </c>
      <c r="E7509" s="2">
        <v>43383</v>
      </c>
      <c r="F7509">
        <v>2785.68</v>
      </c>
      <c r="G7509">
        <f t="shared" si="1056"/>
        <v>-3.2864175757028824E-2</v>
      </c>
      <c r="H7509" s="2">
        <v>43383</v>
      </c>
      <c r="I7509">
        <v>5512.94</v>
      </c>
      <c r="J7509">
        <f t="shared" si="1057"/>
        <v>-3.2856568945463627E-2</v>
      </c>
      <c r="K7509">
        <f t="shared" si="1053"/>
        <v>-3.2961648945463627E-2</v>
      </c>
      <c r="L7509">
        <v>-2.0676626719971451E-2</v>
      </c>
      <c r="N7509" s="2">
        <v>43383</v>
      </c>
      <c r="O7509">
        <v>106.16</v>
      </c>
      <c r="Q7509" s="2">
        <v>43383</v>
      </c>
      <c r="R7509">
        <v>166129.4</v>
      </c>
      <c r="S7509" s="8">
        <f t="shared" si="1058"/>
        <v>-5.4338316200399195E-2</v>
      </c>
      <c r="T7509" s="9">
        <f t="shared" si="1054"/>
        <v>-5.4443396200399195E-2</v>
      </c>
      <c r="U7509" s="3">
        <f>Sheet1!$B$17+Sheet1!$B$18*'Portfolio allocation'!K7509</f>
        <v>-3.7326640145154549E-2</v>
      </c>
      <c r="V7509" s="13">
        <f t="shared" si="1059"/>
        <v>-1.7116756055244646E-2</v>
      </c>
      <c r="W7509" s="13"/>
      <c r="X7509" s="2">
        <v>43383</v>
      </c>
      <c r="Y7509">
        <v>136.29239999999999</v>
      </c>
      <c r="AA7509" s="2">
        <v>43383</v>
      </c>
      <c r="AB7509">
        <v>2364.58</v>
      </c>
      <c r="AC7509">
        <f t="shared" si="1060"/>
        <v>-3.0901892638464323E-2</v>
      </c>
      <c r="AD7509">
        <f t="shared" si="1055"/>
        <v>-3.1008732638464324E-2</v>
      </c>
      <c r="AE7509">
        <f>Sheet2!$B$17+Sheet2!$B$18*'Portfolio allocation'!K7509</f>
        <v>-2.9256952158661864E-2</v>
      </c>
      <c r="AF7509">
        <f t="shared" si="1061"/>
        <v>-1.7517804798024596E-3</v>
      </c>
      <c r="AH7509" s="2">
        <v>43383</v>
      </c>
      <c r="AI7509">
        <v>3.2250000000000001</v>
      </c>
      <c r="AJ7509">
        <v>2.6709999999999998</v>
      </c>
      <c r="AK7509">
        <v>1.1532500000000001</v>
      </c>
      <c r="AR7509" s="3"/>
    </row>
    <row r="7510" spans="1:44" hidden="1" outlineLevel="1" x14ac:dyDescent="0.2">
      <c r="A7510" s="2">
        <v>43384</v>
      </c>
      <c r="B7510">
        <v>24.98</v>
      </c>
      <c r="E7510" s="2">
        <v>43384</v>
      </c>
      <c r="F7510">
        <v>2728.37</v>
      </c>
      <c r="G7510">
        <f t="shared" si="1056"/>
        <v>-2.0573073719881707E-2</v>
      </c>
      <c r="H7510" s="2">
        <v>43384</v>
      </c>
      <c r="I7510">
        <v>5399.54</v>
      </c>
      <c r="J7510">
        <f t="shared" si="1057"/>
        <v>-2.056978671997145E-2</v>
      </c>
      <c r="K7510">
        <f t="shared" si="1053"/>
        <v>-2.0676626719971451E-2</v>
      </c>
      <c r="L7510">
        <v>1.4208102319234537E-2</v>
      </c>
      <c r="N7510" s="2">
        <v>43384</v>
      </c>
      <c r="O7510">
        <v>105.91</v>
      </c>
      <c r="Q7510" s="2">
        <v>43384</v>
      </c>
      <c r="R7510">
        <v>165738.20000000001</v>
      </c>
      <c r="S7510" s="8">
        <f t="shared" si="1058"/>
        <v>-2.3547909039578485E-3</v>
      </c>
      <c r="T7510" s="9">
        <f t="shared" si="1054"/>
        <v>-2.4616309039578485E-3</v>
      </c>
      <c r="U7510" s="3">
        <f>Sheet1!$B$17+Sheet1!$B$18*'Portfolio allocation'!K7510</f>
        <v>-2.3232951304203123E-2</v>
      </c>
      <c r="V7510" s="13">
        <f t="shared" si="1059"/>
        <v>2.0771320400245274E-2</v>
      </c>
      <c r="W7510" s="13"/>
      <c r="X7510" s="2">
        <v>43384</v>
      </c>
      <c r="Y7510">
        <v>132.78700000000001</v>
      </c>
      <c r="AA7510" s="2">
        <v>43384</v>
      </c>
      <c r="AB7510">
        <v>2303.77</v>
      </c>
      <c r="AC7510">
        <f t="shared" si="1060"/>
        <v>-2.5717040658383317E-2</v>
      </c>
      <c r="AD7510">
        <f t="shared" si="1055"/>
        <v>-2.5823120658383318E-2</v>
      </c>
      <c r="AE7510">
        <f>Sheet2!$B$17+Sheet2!$B$18*'Portfolio allocation'!K7510</f>
        <v>-1.8332796976490914E-2</v>
      </c>
      <c r="AF7510">
        <f t="shared" si="1061"/>
        <v>-7.4903236818924038E-3</v>
      </c>
      <c r="AH7510" s="2">
        <v>43384</v>
      </c>
      <c r="AI7510">
        <v>3.1309999999999998</v>
      </c>
      <c r="AJ7510">
        <v>2.6520000000000001</v>
      </c>
      <c r="AK7510">
        <v>1.1559999999999999</v>
      </c>
      <c r="AR7510" s="3"/>
    </row>
    <row r="7511" spans="1:44" hidden="1" outlineLevel="1" x14ac:dyDescent="0.2">
      <c r="A7511" s="2">
        <v>43385</v>
      </c>
      <c r="B7511">
        <v>21.31</v>
      </c>
      <c r="E7511" s="2">
        <v>43385</v>
      </c>
      <c r="F7511">
        <v>2767.13</v>
      </c>
      <c r="G7511">
        <f t="shared" si="1056"/>
        <v>1.4206284338267983E-2</v>
      </c>
      <c r="H7511" s="2">
        <v>43385</v>
      </c>
      <c r="I7511">
        <v>5476.83</v>
      </c>
      <c r="J7511">
        <f t="shared" si="1057"/>
        <v>1.4314182319234536E-2</v>
      </c>
      <c r="K7511">
        <f t="shared" si="1053"/>
        <v>1.4208102319234537E-2</v>
      </c>
      <c r="L7511">
        <v>-5.9888051458964796E-3</v>
      </c>
      <c r="N7511" s="2">
        <v>43385</v>
      </c>
      <c r="O7511">
        <v>109.57</v>
      </c>
      <c r="Q7511" s="2">
        <v>43385</v>
      </c>
      <c r="R7511">
        <v>171465.7</v>
      </c>
      <c r="S7511" s="8">
        <f t="shared" si="1058"/>
        <v>3.4557512993383499E-2</v>
      </c>
      <c r="T7511" s="9">
        <f t="shared" si="1054"/>
        <v>3.4451432993383498E-2</v>
      </c>
      <c r="U7511" s="3">
        <f>Sheet1!$B$17+Sheet1!$B$18*'Portfolio allocation'!K7511</f>
        <v>1.6787693946178135E-2</v>
      </c>
      <c r="V7511" s="13">
        <f t="shared" si="1059"/>
        <v>1.7663739047205362E-2</v>
      </c>
      <c r="W7511" s="13"/>
      <c r="X7511" s="2">
        <v>43385</v>
      </c>
      <c r="Y7511">
        <v>134.53489999999999</v>
      </c>
      <c r="AA7511" s="2">
        <v>43385</v>
      </c>
      <c r="AB7511">
        <v>2334.09</v>
      </c>
      <c r="AC7511">
        <f t="shared" si="1060"/>
        <v>1.3161036040924223E-2</v>
      </c>
      <c r="AD7511">
        <f t="shared" si="1055"/>
        <v>1.3055196040924224E-2</v>
      </c>
      <c r="AE7511">
        <f>Sheet2!$B$17+Sheet2!$B$18*'Portfolio allocation'!K7511</f>
        <v>1.2687594075101503E-2</v>
      </c>
      <c r="AF7511">
        <f t="shared" si="1061"/>
        <v>3.676019658227208E-4</v>
      </c>
      <c r="AH7511" s="2">
        <v>43385</v>
      </c>
      <c r="AI7511">
        <v>3.141</v>
      </c>
      <c r="AJ7511">
        <v>2.6459999999999999</v>
      </c>
      <c r="AK7511">
        <v>1.15615</v>
      </c>
      <c r="AR7511" s="3"/>
    </row>
    <row r="7512" spans="1:44" hidden="1" outlineLevel="1" x14ac:dyDescent="0.2">
      <c r="A7512" s="2">
        <v>43388</v>
      </c>
      <c r="B7512">
        <v>21.3</v>
      </c>
      <c r="E7512" s="2">
        <v>43388</v>
      </c>
      <c r="F7512">
        <v>2750.79</v>
      </c>
      <c r="G7512">
        <f t="shared" si="1056"/>
        <v>-5.9050351808552781E-3</v>
      </c>
      <c r="H7512" s="2">
        <v>43388</v>
      </c>
      <c r="I7512">
        <v>5444.61</v>
      </c>
      <c r="J7512">
        <f t="shared" si="1057"/>
        <v>-5.8829651458964793E-3</v>
      </c>
      <c r="K7512">
        <f t="shared" si="1053"/>
        <v>-5.9888051458964796E-3</v>
      </c>
      <c r="L7512">
        <v>2.1417439371047856E-2</v>
      </c>
      <c r="N7512" s="2">
        <v>43388</v>
      </c>
      <c r="O7512">
        <v>107.6</v>
      </c>
      <c r="Q7512" s="2">
        <v>43388</v>
      </c>
      <c r="R7512">
        <v>168382.9</v>
      </c>
      <c r="S7512" s="8">
        <f t="shared" si="1058"/>
        <v>-1.797910602528674E-2</v>
      </c>
      <c r="T7512" s="9">
        <f t="shared" si="1054"/>
        <v>-1.8084946025286739E-2</v>
      </c>
      <c r="U7512" s="3">
        <f>Sheet1!$B$17+Sheet1!$B$18*'Portfolio allocation'!K7512</f>
        <v>-6.3827101555239824E-3</v>
      </c>
      <c r="V7512" s="13">
        <f t="shared" si="1059"/>
        <v>-1.1702235869762757E-2</v>
      </c>
      <c r="W7512" s="13"/>
      <c r="X7512" s="2">
        <v>43388</v>
      </c>
      <c r="Y7512">
        <v>134.80240000000001</v>
      </c>
      <c r="AA7512" s="2">
        <v>43388</v>
      </c>
      <c r="AB7512">
        <v>2338.73</v>
      </c>
      <c r="AC7512">
        <f t="shared" si="1060"/>
        <v>1.9879267723179606E-3</v>
      </c>
      <c r="AD7512">
        <f t="shared" si="1055"/>
        <v>1.8813267723179605E-3</v>
      </c>
      <c r="AE7512">
        <f>Sheet2!$B$17+Sheet2!$B$18*'Portfolio allocation'!K7512</f>
        <v>-5.2720113126045682E-3</v>
      </c>
      <c r="AF7512">
        <f t="shared" si="1061"/>
        <v>7.1533380849225286E-3</v>
      </c>
      <c r="AH7512" s="2">
        <v>43388</v>
      </c>
      <c r="AI7512">
        <v>3.1629999999999998</v>
      </c>
      <c r="AJ7512">
        <v>2.665</v>
      </c>
      <c r="AK7512">
        <v>1.15865</v>
      </c>
      <c r="AR7512" s="3"/>
    </row>
    <row r="7513" spans="1:44" hidden="1" outlineLevel="1" x14ac:dyDescent="0.2">
      <c r="A7513" s="2">
        <v>43389</v>
      </c>
      <c r="B7513">
        <v>17.62</v>
      </c>
      <c r="E7513" s="2">
        <v>43389</v>
      </c>
      <c r="F7513">
        <v>2809.92</v>
      </c>
      <c r="G7513">
        <f t="shared" si="1056"/>
        <v>2.1495643069809001E-2</v>
      </c>
      <c r="H7513" s="2">
        <v>43389</v>
      </c>
      <c r="I7513">
        <v>5561.8</v>
      </c>
      <c r="J7513">
        <f t="shared" si="1057"/>
        <v>2.1524039371047854E-2</v>
      </c>
      <c r="K7513">
        <f t="shared" si="1053"/>
        <v>2.1417439371047856E-2</v>
      </c>
      <c r="L7513">
        <v>-3.1844153043979168E-4</v>
      </c>
      <c r="N7513" s="2">
        <v>43389</v>
      </c>
      <c r="O7513">
        <v>111</v>
      </c>
      <c r="Q7513" s="2">
        <v>43389</v>
      </c>
      <c r="R7513">
        <v>173703.5</v>
      </c>
      <c r="S7513" s="8">
        <f t="shared" si="1058"/>
        <v>3.1598220484384099E-2</v>
      </c>
      <c r="T7513" s="9">
        <f t="shared" si="1054"/>
        <v>3.14916204843841E-2</v>
      </c>
      <c r="U7513" s="3">
        <f>Sheet1!$B$17+Sheet1!$B$18*'Portfolio allocation'!K7513</f>
        <v>2.5058428120916541E-2</v>
      </c>
      <c r="V7513" s="13">
        <f t="shared" si="1059"/>
        <v>6.4331923634675589E-3</v>
      </c>
      <c r="W7513" s="13"/>
      <c r="X7513" s="2">
        <v>43389</v>
      </c>
      <c r="Y7513">
        <v>138.61349999999999</v>
      </c>
      <c r="AA7513" s="2">
        <v>43389</v>
      </c>
      <c r="AB7513">
        <v>2404.85</v>
      </c>
      <c r="AC7513">
        <f t="shared" si="1060"/>
        <v>2.8271754328203613E-2</v>
      </c>
      <c r="AD7513">
        <f t="shared" si="1055"/>
        <v>2.8165474328203613E-2</v>
      </c>
      <c r="AE7513">
        <f>Sheet2!$B$17+Sheet2!$B$18*'Portfolio allocation'!K7513</f>
        <v>1.9098320508396847E-2</v>
      </c>
      <c r="AF7513">
        <f t="shared" si="1061"/>
        <v>9.0671538198067655E-3</v>
      </c>
      <c r="AH7513" s="2">
        <v>43389</v>
      </c>
      <c r="AI7513">
        <v>3.1560000000000001</v>
      </c>
      <c r="AJ7513">
        <v>2.657</v>
      </c>
      <c r="AK7513">
        <v>1.15805</v>
      </c>
      <c r="AR7513" s="3"/>
    </row>
    <row r="7514" spans="1:44" hidden="1" outlineLevel="1" x14ac:dyDescent="0.2">
      <c r="A7514" s="2">
        <v>43390</v>
      </c>
      <c r="B7514">
        <v>17.399999999999999</v>
      </c>
      <c r="E7514" s="2">
        <v>43390</v>
      </c>
      <c r="F7514">
        <v>2809.21</v>
      </c>
      <c r="G7514">
        <f t="shared" si="1056"/>
        <v>-2.5267623277536178E-4</v>
      </c>
      <c r="H7514" s="2">
        <v>43390</v>
      </c>
      <c r="I7514">
        <v>5560.62</v>
      </c>
      <c r="J7514">
        <f t="shared" si="1057"/>
        <v>-2.1216153043979169E-4</v>
      </c>
      <c r="K7514">
        <f t="shared" si="1053"/>
        <v>-3.1844153043979168E-4</v>
      </c>
      <c r="L7514">
        <v>-1.4401448524373181E-2</v>
      </c>
      <c r="N7514" s="2">
        <v>43390</v>
      </c>
      <c r="O7514">
        <v>110.71</v>
      </c>
      <c r="Q7514" s="2">
        <v>43390</v>
      </c>
      <c r="R7514">
        <v>173249.7</v>
      </c>
      <c r="S7514" s="8">
        <f t="shared" si="1058"/>
        <v>-2.6124977332062649E-3</v>
      </c>
      <c r="T7514" s="9">
        <f t="shared" si="1054"/>
        <v>-2.7187777332062647E-3</v>
      </c>
      <c r="U7514" s="3">
        <f>Sheet1!$B$17+Sheet1!$B$18*'Portfolio allocation'!K7514</f>
        <v>1.2247469025249445E-4</v>
      </c>
      <c r="V7514" s="13">
        <f t="shared" si="1059"/>
        <v>-2.8412524234587592E-3</v>
      </c>
      <c r="W7514" s="13"/>
      <c r="X7514" s="2">
        <v>43390</v>
      </c>
      <c r="Y7514">
        <v>128.03980000000001</v>
      </c>
      <c r="AA7514" s="2">
        <v>43390</v>
      </c>
      <c r="AB7514">
        <v>2221.41</v>
      </c>
      <c r="AC7514">
        <f t="shared" si="1060"/>
        <v>-7.6279185812004879E-2</v>
      </c>
      <c r="AD7514">
        <f t="shared" si="1055"/>
        <v>-7.638546581200488E-2</v>
      </c>
      <c r="AE7514">
        <f>Sheet2!$B$17+Sheet2!$B$18*'Portfolio allocation'!K7514</f>
        <v>-2.2977932168091243E-4</v>
      </c>
      <c r="AF7514">
        <f t="shared" si="1061"/>
        <v>-7.6155686490323962E-2</v>
      </c>
      <c r="AH7514" s="2">
        <v>43390</v>
      </c>
      <c r="AI7514">
        <v>3.1789999999999998</v>
      </c>
      <c r="AJ7514">
        <v>2.657</v>
      </c>
      <c r="AK7514">
        <v>1.1529499999999999</v>
      </c>
      <c r="AR7514" s="3"/>
    </row>
    <row r="7515" spans="1:44" hidden="1" outlineLevel="1" x14ac:dyDescent="0.2">
      <c r="A7515" s="2">
        <v>43391</v>
      </c>
      <c r="B7515">
        <v>20.059999999999999</v>
      </c>
      <c r="E7515" s="2">
        <v>43391</v>
      </c>
      <c r="F7515">
        <v>2768.78</v>
      </c>
      <c r="G7515">
        <f t="shared" si="1056"/>
        <v>-1.4391946490294405E-2</v>
      </c>
      <c r="H7515" s="2">
        <v>43391</v>
      </c>
      <c r="I7515">
        <v>5481.13</v>
      </c>
      <c r="J7515">
        <f t="shared" si="1057"/>
        <v>-1.4295168524373181E-2</v>
      </c>
      <c r="K7515">
        <f t="shared" si="1053"/>
        <v>-1.4401448524373181E-2</v>
      </c>
      <c r="L7515">
        <v>-4.4035275981411335E-4</v>
      </c>
      <c r="N7515" s="2">
        <v>43391</v>
      </c>
      <c r="O7515">
        <v>108.5</v>
      </c>
      <c r="Q7515" s="2">
        <v>43391</v>
      </c>
      <c r="R7515">
        <v>169791.3</v>
      </c>
      <c r="S7515" s="8">
        <f t="shared" si="1058"/>
        <v>-1.9961939328033584E-2</v>
      </c>
      <c r="T7515" s="9">
        <f t="shared" si="1054"/>
        <v>-2.0068219328033585E-2</v>
      </c>
      <c r="U7515" s="3">
        <f>Sheet1!$B$17+Sheet1!$B$18*'Portfolio allocation'!K7515</f>
        <v>-1.6033907844048387E-2</v>
      </c>
      <c r="V7515" s="13">
        <f t="shared" si="1059"/>
        <v>-4.0343114839851979E-3</v>
      </c>
      <c r="W7515" s="13"/>
      <c r="X7515" s="2">
        <v>43391</v>
      </c>
      <c r="Y7515">
        <v>124.69670000000001</v>
      </c>
      <c r="AA7515" s="2">
        <v>43391</v>
      </c>
      <c r="AB7515">
        <v>2163.41</v>
      </c>
      <c r="AC7515">
        <f t="shared" si="1060"/>
        <v>-2.6109543037980409E-2</v>
      </c>
      <c r="AD7515">
        <f t="shared" si="1055"/>
        <v>-2.6216023037980409E-2</v>
      </c>
      <c r="AE7515">
        <f>Sheet2!$B$17+Sheet2!$B$18*'Portfolio allocation'!K7515</f>
        <v>-1.2752748430689883E-2</v>
      </c>
      <c r="AF7515">
        <f t="shared" si="1061"/>
        <v>-1.3463274607290526E-2</v>
      </c>
      <c r="AH7515" s="2">
        <v>43391</v>
      </c>
      <c r="AI7515">
        <v>3.1749999999999998</v>
      </c>
      <c r="AJ7515">
        <v>2.6619999999999999</v>
      </c>
      <c r="AK7515">
        <v>1.149</v>
      </c>
      <c r="AR7515" s="3"/>
    </row>
    <row r="7516" spans="1:44" hidden="1" outlineLevel="1" x14ac:dyDescent="0.2">
      <c r="A7516" s="2">
        <v>43392</v>
      </c>
      <c r="B7516">
        <v>19.89</v>
      </c>
      <c r="E7516" s="2">
        <v>43392</v>
      </c>
      <c r="F7516">
        <v>2767.78</v>
      </c>
      <c r="G7516">
        <f t="shared" si="1056"/>
        <v>-3.6116990154511086E-4</v>
      </c>
      <c r="H7516" s="2">
        <v>43392</v>
      </c>
      <c r="I7516">
        <v>5479.3</v>
      </c>
      <c r="J7516">
        <f t="shared" si="1057"/>
        <v>-3.3387275981411335E-4</v>
      </c>
      <c r="K7516">
        <f t="shared" si="1053"/>
        <v>-4.4035275981411335E-4</v>
      </c>
      <c r="L7516">
        <v>-4.3809486109539237E-3</v>
      </c>
      <c r="N7516" s="2">
        <v>43392</v>
      </c>
      <c r="O7516">
        <v>108.66</v>
      </c>
      <c r="Q7516" s="2">
        <v>43392</v>
      </c>
      <c r="R7516">
        <v>170041.60000000001</v>
      </c>
      <c r="S7516" s="8">
        <f t="shared" si="1058"/>
        <v>1.4741626926704221E-3</v>
      </c>
      <c r="T7516" s="9">
        <f t="shared" si="1054"/>
        <v>1.3676826926704222E-3</v>
      </c>
      <c r="U7516" s="3">
        <f>Sheet1!$B$17+Sheet1!$B$18*'Portfolio allocation'!K7516</f>
        <v>-1.7384961727151212E-5</v>
      </c>
      <c r="V7516" s="13">
        <f t="shared" si="1059"/>
        <v>1.3850676543975733E-3</v>
      </c>
      <c r="W7516" s="13"/>
      <c r="X7516" s="2">
        <v>43392</v>
      </c>
      <c r="Y7516">
        <v>123.3117</v>
      </c>
      <c r="AA7516" s="2">
        <v>43392</v>
      </c>
      <c r="AB7516">
        <v>2139.38</v>
      </c>
      <c r="AC7516">
        <f t="shared" si="1060"/>
        <v>-1.1107464604489969E-2</v>
      </c>
      <c r="AD7516">
        <f t="shared" si="1055"/>
        <v>-1.1214144604489969E-2</v>
      </c>
      <c r="AE7516">
        <f>Sheet2!$B$17+Sheet2!$B$18*'Portfolio allocation'!K7516</f>
        <v>-3.3818589707731734E-4</v>
      </c>
      <c r="AF7516">
        <f t="shared" si="1061"/>
        <v>-1.0875958707412651E-2</v>
      </c>
      <c r="AH7516" s="2">
        <v>43392</v>
      </c>
      <c r="AI7516">
        <v>3.202</v>
      </c>
      <c r="AJ7516">
        <v>2.6669999999999998</v>
      </c>
      <c r="AK7516">
        <v>1.1496</v>
      </c>
      <c r="AR7516" s="3"/>
    </row>
    <row r="7517" spans="1:44" hidden="1" outlineLevel="1" x14ac:dyDescent="0.2">
      <c r="A7517" s="2">
        <v>43395</v>
      </c>
      <c r="B7517">
        <v>19.64</v>
      </c>
      <c r="E7517" s="2">
        <v>43395</v>
      </c>
      <c r="F7517">
        <v>2755.88</v>
      </c>
      <c r="G7517">
        <f t="shared" si="1056"/>
        <v>-4.2994746692295305E-3</v>
      </c>
      <c r="H7517" s="2">
        <v>43395</v>
      </c>
      <c r="I7517">
        <v>5455.88</v>
      </c>
      <c r="J7517">
        <f t="shared" si="1057"/>
        <v>-4.2742686109539241E-3</v>
      </c>
      <c r="K7517">
        <f t="shared" si="1053"/>
        <v>-4.3809486109539237E-3</v>
      </c>
      <c r="L7517">
        <v>-5.568636964742699E-3</v>
      </c>
      <c r="N7517" s="2">
        <v>43395</v>
      </c>
      <c r="O7517">
        <v>109.63</v>
      </c>
      <c r="Q7517" s="2">
        <v>43395</v>
      </c>
      <c r="R7517">
        <v>171559.6</v>
      </c>
      <c r="S7517" s="8">
        <f t="shared" si="1058"/>
        <v>8.9272272196920799E-3</v>
      </c>
      <c r="T7517" s="9">
        <f t="shared" si="1054"/>
        <v>8.8205472196920803E-3</v>
      </c>
      <c r="U7517" s="3">
        <f>Sheet1!$B$17+Sheet1!$B$18*'Portfolio allocation'!K7517</f>
        <v>-4.5381363901344073E-3</v>
      </c>
      <c r="V7517" s="13">
        <f t="shared" si="1059"/>
        <v>1.3358683609826488E-2</v>
      </c>
      <c r="W7517" s="13"/>
      <c r="X7517" s="2">
        <v>43395</v>
      </c>
      <c r="Y7517">
        <v>124.1905</v>
      </c>
      <c r="AA7517" s="2">
        <v>43395</v>
      </c>
      <c r="AB7517">
        <v>2154.62</v>
      </c>
      <c r="AC7517">
        <f t="shared" si="1060"/>
        <v>7.123559162000026E-3</v>
      </c>
      <c r="AD7517">
        <f t="shared" si="1055"/>
        <v>7.0169191620000262E-3</v>
      </c>
      <c r="AE7517">
        <f>Sheet2!$B$17+Sheet2!$B$18*'Portfolio allocation'!K7517</f>
        <v>-3.8422642616034895E-3</v>
      </c>
      <c r="AF7517">
        <f t="shared" si="1061"/>
        <v>1.0859183423603515E-2</v>
      </c>
      <c r="AH7517" s="2">
        <v>43395</v>
      </c>
      <c r="AI7517">
        <v>3.194</v>
      </c>
      <c r="AJ7517">
        <v>2.6659999999999999</v>
      </c>
      <c r="AK7517">
        <v>1.1469499999999999</v>
      </c>
      <c r="AR7517" s="3"/>
    </row>
    <row r="7518" spans="1:44" hidden="1" outlineLevel="1" x14ac:dyDescent="0.2">
      <c r="A7518" s="2">
        <v>43396</v>
      </c>
      <c r="B7518">
        <v>20.71</v>
      </c>
      <c r="E7518" s="2">
        <v>43396</v>
      </c>
      <c r="F7518">
        <v>2740.69</v>
      </c>
      <c r="G7518">
        <f t="shared" si="1056"/>
        <v>-5.5118510239923202E-3</v>
      </c>
      <c r="H7518" s="2">
        <v>43396</v>
      </c>
      <c r="I7518">
        <v>5426.08</v>
      </c>
      <c r="J7518">
        <f t="shared" si="1057"/>
        <v>-5.4619969647426991E-3</v>
      </c>
      <c r="K7518">
        <f t="shared" si="1053"/>
        <v>-5.568636964742699E-3</v>
      </c>
      <c r="L7518">
        <v>-3.0970021748591994E-2</v>
      </c>
      <c r="N7518" s="2">
        <v>43396</v>
      </c>
      <c r="O7518">
        <v>108.1</v>
      </c>
      <c r="Q7518" s="2">
        <v>43396</v>
      </c>
      <c r="R7518">
        <v>169165.3</v>
      </c>
      <c r="S7518" s="8">
        <f t="shared" si="1058"/>
        <v>-1.3956082900636435E-2</v>
      </c>
      <c r="T7518" s="9">
        <f t="shared" si="1054"/>
        <v>-1.4062722900636435E-2</v>
      </c>
      <c r="U7518" s="3">
        <f>Sheet1!$B$17+Sheet1!$B$18*'Portfolio allocation'!K7518</f>
        <v>-5.9006825696265829E-3</v>
      </c>
      <c r="V7518" s="13">
        <f t="shared" si="1059"/>
        <v>-8.1620403310098521E-3</v>
      </c>
      <c r="W7518" s="13"/>
      <c r="X7518" s="2">
        <v>43396</v>
      </c>
      <c r="Y7518">
        <v>125.3271</v>
      </c>
      <c r="AA7518" s="2">
        <v>43396</v>
      </c>
      <c r="AB7518">
        <v>2174.34</v>
      </c>
      <c r="AC7518">
        <f t="shared" si="1060"/>
        <v>9.1524259498196869E-3</v>
      </c>
      <c r="AD7518">
        <f t="shared" si="1055"/>
        <v>9.0463059498196875E-3</v>
      </c>
      <c r="AE7518">
        <f>Sheet2!$B$17+Sheet2!$B$18*'Portfolio allocation'!K7518</f>
        <v>-4.8983870464628333E-3</v>
      </c>
      <c r="AF7518">
        <f t="shared" si="1061"/>
        <v>1.394469299628252E-2</v>
      </c>
      <c r="AH7518" s="2">
        <v>43396</v>
      </c>
      <c r="AI7518">
        <v>3.1659999999999999</v>
      </c>
      <c r="AJ7518">
        <v>2.653</v>
      </c>
      <c r="AK7518">
        <v>1.14585</v>
      </c>
      <c r="AR7518" s="3"/>
    </row>
    <row r="7519" spans="1:44" hidden="1" outlineLevel="1" x14ac:dyDescent="0.2">
      <c r="A7519" s="2">
        <v>43397</v>
      </c>
      <c r="B7519">
        <v>25.23</v>
      </c>
      <c r="E7519" s="2">
        <v>43397</v>
      </c>
      <c r="F7519">
        <v>2656.1</v>
      </c>
      <c r="G7519">
        <f t="shared" si="1056"/>
        <v>-3.0864490329077787E-2</v>
      </c>
      <c r="H7519" s="2">
        <v>43397</v>
      </c>
      <c r="I7519">
        <v>5258.61</v>
      </c>
      <c r="J7519">
        <f t="shared" si="1057"/>
        <v>-3.0863901748591993E-2</v>
      </c>
      <c r="K7519">
        <f t="shared" si="1053"/>
        <v>-3.0970021748591994E-2</v>
      </c>
      <c r="L7519">
        <v>1.8517311954527872E-2</v>
      </c>
      <c r="N7519" s="2">
        <v>43397</v>
      </c>
      <c r="O7519">
        <v>102.32</v>
      </c>
      <c r="Q7519" s="2">
        <v>43397</v>
      </c>
      <c r="R7519">
        <v>160120.20000000001</v>
      </c>
      <c r="S7519" s="8">
        <f t="shared" si="1058"/>
        <v>-5.3469003394904124E-2</v>
      </c>
      <c r="T7519" s="9">
        <f t="shared" si="1054"/>
        <v>-5.3575123394904126E-2</v>
      </c>
      <c r="U7519" s="3">
        <f>Sheet1!$B$17+Sheet1!$B$18*'Portfolio allocation'!K7519</f>
        <v>-3.504179495035796E-2</v>
      </c>
      <c r="V7519" s="13">
        <f t="shared" si="1059"/>
        <v>-1.8533328444546165E-2</v>
      </c>
      <c r="W7519" s="13"/>
      <c r="X7519" s="2">
        <v>43397</v>
      </c>
      <c r="Y7519">
        <v>121.5065</v>
      </c>
      <c r="AA7519" s="2">
        <v>43397</v>
      </c>
      <c r="AB7519">
        <v>2108.06</v>
      </c>
      <c r="AC7519">
        <f t="shared" si="1060"/>
        <v>-3.0482813175492396E-2</v>
      </c>
      <c r="AD7519">
        <f t="shared" si="1055"/>
        <v>-3.0588293175492397E-2</v>
      </c>
      <c r="AE7519">
        <f>Sheet2!$B$17+Sheet2!$B$18*'Portfolio allocation'!K7519</f>
        <v>-2.7485946444198356E-2</v>
      </c>
      <c r="AF7519">
        <f t="shared" si="1061"/>
        <v>-3.1023467312940416E-3</v>
      </c>
      <c r="AH7519" s="2">
        <v>43397</v>
      </c>
      <c r="AI7519">
        <v>3.1240000000000001</v>
      </c>
      <c r="AJ7519">
        <v>2.637</v>
      </c>
      <c r="AK7519">
        <v>1.1395999999999999</v>
      </c>
      <c r="AR7519" s="3"/>
    </row>
    <row r="7520" spans="1:44" hidden="1" outlineLevel="1" x14ac:dyDescent="0.2">
      <c r="A7520" s="2">
        <v>43398</v>
      </c>
      <c r="B7520">
        <v>24.22</v>
      </c>
      <c r="E7520" s="2">
        <v>43398</v>
      </c>
      <c r="F7520">
        <v>2705.57</v>
      </c>
      <c r="G7520">
        <f t="shared" si="1056"/>
        <v>1.8625051767629408E-2</v>
      </c>
      <c r="H7520" s="2">
        <v>43398</v>
      </c>
      <c r="I7520">
        <v>5356.54</v>
      </c>
      <c r="J7520">
        <f t="shared" si="1057"/>
        <v>1.8622791954527873E-2</v>
      </c>
      <c r="K7520">
        <f t="shared" si="1053"/>
        <v>1.8517311954527872E-2</v>
      </c>
      <c r="L7520">
        <v>-1.7430536263483582E-2</v>
      </c>
      <c r="N7520" s="2">
        <v>43398</v>
      </c>
      <c r="O7520">
        <v>108.3</v>
      </c>
      <c r="Q7520" s="2">
        <v>43398</v>
      </c>
      <c r="R7520">
        <v>169478.3</v>
      </c>
      <c r="S7520" s="8">
        <f t="shared" si="1058"/>
        <v>5.8444218780640877E-2</v>
      </c>
      <c r="T7520" s="9">
        <f t="shared" si="1054"/>
        <v>5.8338738780640879E-2</v>
      </c>
      <c r="U7520" s="3">
        <f>Sheet1!$B$17+Sheet1!$B$18*'Portfolio allocation'!K7520</f>
        <v>2.1731328449681925E-2</v>
      </c>
      <c r="V7520" s="13">
        <f t="shared" si="1059"/>
        <v>3.6607410330958955E-2</v>
      </c>
      <c r="W7520" s="13"/>
      <c r="X7520" s="2">
        <v>43398</v>
      </c>
      <c r="Y7520">
        <v>120.7805</v>
      </c>
      <c r="AA7520" s="2">
        <v>43398</v>
      </c>
      <c r="AB7520">
        <v>2095.46</v>
      </c>
      <c r="AC7520">
        <f t="shared" si="1060"/>
        <v>-5.9770594764854135E-3</v>
      </c>
      <c r="AD7520">
        <f t="shared" si="1055"/>
        <v>-6.0829794764854133E-3</v>
      </c>
      <c r="AE7520">
        <f>Sheet2!$B$17+Sheet2!$B$18*'Portfolio allocation'!K7520</f>
        <v>1.6519453220685158E-2</v>
      </c>
      <c r="AF7520">
        <f t="shared" si="1061"/>
        <v>-2.260243269717057E-2</v>
      </c>
      <c r="AH7520" s="2">
        <v>43398</v>
      </c>
      <c r="AI7520">
        <v>3.1360000000000001</v>
      </c>
      <c r="AJ7520">
        <v>2.6480000000000001</v>
      </c>
      <c r="AK7520">
        <v>1.13795</v>
      </c>
      <c r="AR7520" s="3"/>
    </row>
    <row r="7521" spans="1:44" hidden="1" outlineLevel="1" x14ac:dyDescent="0.2">
      <c r="A7521" s="2">
        <v>43399</v>
      </c>
      <c r="B7521">
        <v>24.16</v>
      </c>
      <c r="E7521" s="2">
        <v>43399</v>
      </c>
      <c r="F7521">
        <v>2658.69</v>
      </c>
      <c r="G7521">
        <f t="shared" si="1056"/>
        <v>-1.7327217554896079E-2</v>
      </c>
      <c r="H7521" s="2">
        <v>43399</v>
      </c>
      <c r="I7521">
        <v>5263.74</v>
      </c>
      <c r="J7521">
        <f t="shared" si="1057"/>
        <v>-1.7324616263483583E-2</v>
      </c>
      <c r="K7521">
        <f t="shared" si="1053"/>
        <v>-1.7430536263483582E-2</v>
      </c>
      <c r="L7521">
        <v>-6.6517159376413551E-3</v>
      </c>
      <c r="N7521" s="2">
        <v>43399</v>
      </c>
      <c r="O7521">
        <v>106.96</v>
      </c>
      <c r="Q7521" s="2">
        <v>43399</v>
      </c>
      <c r="R7521">
        <v>167381.29999999999</v>
      </c>
      <c r="S7521" s="8">
        <f t="shared" si="1058"/>
        <v>-1.2373265485905893E-2</v>
      </c>
      <c r="T7521" s="9">
        <f t="shared" si="1054"/>
        <v>-1.2479185485905894E-2</v>
      </c>
      <c r="U7521" s="3">
        <f>Sheet1!$B$17+Sheet1!$B$18*'Portfolio allocation'!K7521</f>
        <v>-1.9508954065647933E-2</v>
      </c>
      <c r="V7521" s="13">
        <f t="shared" si="1059"/>
        <v>7.0297685797420396E-3</v>
      </c>
      <c r="W7521" s="13"/>
      <c r="X7521" s="2">
        <v>43399</v>
      </c>
      <c r="Y7521">
        <v>119.19499999999999</v>
      </c>
      <c r="AA7521" s="2">
        <v>43399</v>
      </c>
      <c r="AB7521">
        <v>2067.9499999999998</v>
      </c>
      <c r="AC7521">
        <f t="shared" si="1060"/>
        <v>-1.3128382312237008E-2</v>
      </c>
      <c r="AD7521">
        <f t="shared" si="1055"/>
        <v>-1.3233422312237009E-2</v>
      </c>
      <c r="AE7521">
        <f>Sheet2!$B$17+Sheet2!$B$18*'Portfolio allocation'!K7521</f>
        <v>-1.5446290527324361E-2</v>
      </c>
      <c r="AF7521">
        <f t="shared" si="1061"/>
        <v>2.2128682150873522E-3</v>
      </c>
      <c r="AH7521" s="2">
        <v>43399</v>
      </c>
      <c r="AI7521">
        <v>3.0760000000000001</v>
      </c>
      <c r="AJ7521">
        <v>2.6259999999999999</v>
      </c>
      <c r="AK7521">
        <v>1.1370499999999999</v>
      </c>
      <c r="AR7521" s="3"/>
    </row>
    <row r="7522" spans="1:44" hidden="1" outlineLevel="1" x14ac:dyDescent="0.2">
      <c r="A7522" s="2">
        <v>43402</v>
      </c>
      <c r="B7522">
        <v>24.7</v>
      </c>
      <c r="E7522" s="2">
        <v>43402</v>
      </c>
      <c r="F7522">
        <v>2641.25</v>
      </c>
      <c r="G7522">
        <f t="shared" si="1056"/>
        <v>-6.5596214677152709E-3</v>
      </c>
      <c r="H7522" s="2">
        <v>43402</v>
      </c>
      <c r="I7522">
        <v>5229.28</v>
      </c>
      <c r="J7522">
        <f t="shared" si="1057"/>
        <v>-6.5466759376413552E-3</v>
      </c>
      <c r="K7522">
        <f t="shared" si="1053"/>
        <v>-6.6517159376413551E-3</v>
      </c>
      <c r="L7522">
        <v>1.5649835099593164E-2</v>
      </c>
      <c r="N7522" s="2">
        <v>43402</v>
      </c>
      <c r="O7522">
        <v>103.85</v>
      </c>
      <c r="Q7522" s="2">
        <v>43402</v>
      </c>
      <c r="R7522">
        <v>162514.5</v>
      </c>
      <c r="S7522" s="8">
        <f t="shared" si="1058"/>
        <v>-2.9076127381015615E-2</v>
      </c>
      <c r="T7522" s="9">
        <f t="shared" si="1054"/>
        <v>-2.9181167381015616E-2</v>
      </c>
      <c r="U7522" s="3">
        <f>Sheet1!$B$17+Sheet1!$B$18*'Portfolio allocation'!K7522</f>
        <v>-7.1432182162073418E-3</v>
      </c>
      <c r="V7522" s="13">
        <f t="shared" si="1059"/>
        <v>-2.2037949164808272E-2</v>
      </c>
      <c r="W7522" s="13"/>
      <c r="X7522" s="2">
        <v>43402</v>
      </c>
      <c r="Y7522">
        <v>114.27589999999999</v>
      </c>
      <c r="AA7522" s="2">
        <v>43402</v>
      </c>
      <c r="AB7522">
        <v>1982.61</v>
      </c>
      <c r="AC7522">
        <f t="shared" si="1060"/>
        <v>-4.1267922338547813E-2</v>
      </c>
      <c r="AD7522">
        <f t="shared" si="1055"/>
        <v>-4.137360233854781E-2</v>
      </c>
      <c r="AE7522">
        <f>Sheet2!$B$17+Sheet2!$B$18*'Portfolio allocation'!K7522</f>
        <v>-5.8614885010080022E-3</v>
      </c>
      <c r="AF7522">
        <f t="shared" si="1061"/>
        <v>-3.5512113837539806E-2</v>
      </c>
      <c r="AH7522" s="2">
        <v>43402</v>
      </c>
      <c r="AI7522">
        <v>3.0870000000000002</v>
      </c>
      <c r="AJ7522">
        <v>2.6419999999999999</v>
      </c>
      <c r="AK7522">
        <v>1.1389499999999999</v>
      </c>
      <c r="AR7522" s="3"/>
    </row>
    <row r="7523" spans="1:44" hidden="1" outlineLevel="1" x14ac:dyDescent="0.2">
      <c r="A7523" s="2">
        <v>43403</v>
      </c>
      <c r="B7523">
        <v>23.35</v>
      </c>
      <c r="E7523" s="2">
        <v>43403</v>
      </c>
      <c r="F7523">
        <v>2682.63</v>
      </c>
      <c r="G7523">
        <f t="shared" si="1056"/>
        <v>1.5666824420255576E-2</v>
      </c>
      <c r="H7523" s="2">
        <v>43403</v>
      </c>
      <c r="I7523">
        <v>5311.67</v>
      </c>
      <c r="J7523">
        <f t="shared" si="1057"/>
        <v>1.5755515099593165E-2</v>
      </c>
      <c r="K7523">
        <f t="shared" si="1053"/>
        <v>1.5649835099593164E-2</v>
      </c>
      <c r="L7523">
        <v>1.0779705399770533E-2</v>
      </c>
      <c r="N7523" s="2">
        <v>43403</v>
      </c>
      <c r="O7523">
        <v>103.73</v>
      </c>
      <c r="Q7523" s="2">
        <v>43403</v>
      </c>
      <c r="R7523">
        <v>162326.70000000001</v>
      </c>
      <c r="S7523" s="8">
        <f t="shared" si="1058"/>
        <v>-1.1555891935796092E-3</v>
      </c>
      <c r="T7523" s="9">
        <f t="shared" si="1054"/>
        <v>-1.2612691935796091E-3</v>
      </c>
      <c r="U7523" s="3">
        <f>Sheet1!$B$17+Sheet1!$B$18*'Portfolio allocation'!K7523</f>
        <v>1.8441686330173207E-2</v>
      </c>
      <c r="V7523" s="13">
        <f t="shared" si="1059"/>
        <v>-1.9702955523752817E-2</v>
      </c>
      <c r="W7523" s="13"/>
      <c r="X7523" s="2">
        <v>43403</v>
      </c>
      <c r="Y7523">
        <v>110.226</v>
      </c>
      <c r="AA7523" s="2">
        <v>43403</v>
      </c>
      <c r="AB7523">
        <v>1912.35</v>
      </c>
      <c r="AC7523">
        <f t="shared" si="1060"/>
        <v>-3.5438134580174641E-2</v>
      </c>
      <c r="AD7523">
        <f t="shared" si="1055"/>
        <v>-3.5543894580174644E-2</v>
      </c>
      <c r="AE7523">
        <f>Sheet2!$B$17+Sheet2!$B$18*'Portfolio allocation'!K7523</f>
        <v>1.3969619645326262E-2</v>
      </c>
      <c r="AF7523">
        <f t="shared" si="1061"/>
        <v>-4.9513514225500904E-2</v>
      </c>
      <c r="AH7523" s="2">
        <v>43403</v>
      </c>
      <c r="AI7523">
        <v>3.109</v>
      </c>
      <c r="AJ7523">
        <v>2.6440000000000001</v>
      </c>
      <c r="AK7523">
        <v>1.13635</v>
      </c>
      <c r="AR7523" s="3"/>
    </row>
    <row r="7524" spans="1:44" hidden="1" outlineLevel="1" x14ac:dyDescent="0.2">
      <c r="A7524" s="2">
        <v>43404</v>
      </c>
      <c r="B7524">
        <v>21.23</v>
      </c>
      <c r="E7524" s="2">
        <v>43404</v>
      </c>
      <c r="F7524">
        <v>2711.74</v>
      </c>
      <c r="G7524">
        <f t="shared" si="1056"/>
        <v>1.0851291456518197E-2</v>
      </c>
      <c r="H7524" s="2">
        <v>43404</v>
      </c>
      <c r="I7524">
        <v>5369.49</v>
      </c>
      <c r="J7524">
        <f t="shared" si="1057"/>
        <v>1.0885465399770533E-2</v>
      </c>
      <c r="K7524">
        <f t="shared" si="1053"/>
        <v>1.0779705399770533E-2</v>
      </c>
      <c r="L7524">
        <v>1.0479135330543633E-2</v>
      </c>
      <c r="N7524" s="2">
        <v>43404</v>
      </c>
      <c r="O7524">
        <v>106.81</v>
      </c>
      <c r="Q7524" s="2">
        <v>43404</v>
      </c>
      <c r="R7524">
        <v>167146.6</v>
      </c>
      <c r="S7524" s="8">
        <f t="shared" si="1058"/>
        <v>2.9692589081155463E-2</v>
      </c>
      <c r="T7524" s="9">
        <f t="shared" si="1054"/>
        <v>2.9586829081155463E-2</v>
      </c>
      <c r="U7524" s="3">
        <f>Sheet1!$B$17+Sheet1!$B$18*'Portfolio allocation'!K7524</f>
        <v>1.2854550113036531E-2</v>
      </c>
      <c r="V7524" s="13">
        <f t="shared" si="1059"/>
        <v>1.6732278968118932E-2</v>
      </c>
      <c r="W7524" s="13"/>
      <c r="X7524" s="2">
        <v>43404</v>
      </c>
      <c r="Y7524">
        <v>110.2546</v>
      </c>
      <c r="AA7524" s="2">
        <v>43404</v>
      </c>
      <c r="AB7524">
        <v>1912.84</v>
      </c>
      <c r="AC7524">
        <f t="shared" si="1060"/>
        <v>2.5622924673829317E-4</v>
      </c>
      <c r="AD7524">
        <f t="shared" si="1055"/>
        <v>1.4962924673829318E-4</v>
      </c>
      <c r="AE7524">
        <f>Sheet2!$B$17+Sheet2!$B$18*'Portfolio allocation'!K7524</f>
        <v>9.6389760679980487E-3</v>
      </c>
      <c r="AF7524">
        <f t="shared" si="1061"/>
        <v>-9.4893468212597556E-3</v>
      </c>
      <c r="AH7524" s="2">
        <v>43404</v>
      </c>
      <c r="AI7524">
        <v>3.1589999999999998</v>
      </c>
      <c r="AJ7524">
        <v>2.665</v>
      </c>
      <c r="AK7524">
        <v>1.1330499999999999</v>
      </c>
      <c r="AR7524" s="3"/>
    </row>
    <row r="7525" spans="1:44" hidden="1" outlineLevel="1" x14ac:dyDescent="0.2">
      <c r="A7525" s="2">
        <v>43405</v>
      </c>
      <c r="B7525">
        <v>19.34</v>
      </c>
      <c r="E7525" s="2">
        <v>43405</v>
      </c>
      <c r="F7525">
        <v>2740.37</v>
      </c>
      <c r="G7525">
        <f t="shared" si="1056"/>
        <v>1.05577968389301E-2</v>
      </c>
      <c r="H7525" s="2">
        <v>43405</v>
      </c>
      <c r="I7525">
        <v>5426.33</v>
      </c>
      <c r="J7525">
        <f t="shared" si="1057"/>
        <v>1.0585735330543633E-2</v>
      </c>
      <c r="K7525">
        <f t="shared" si="1053"/>
        <v>1.0479135330543633E-2</v>
      </c>
      <c r="L7525">
        <v>-6.3351676644067684E-3</v>
      </c>
      <c r="N7525" s="2">
        <v>43405</v>
      </c>
      <c r="O7525">
        <v>105.92</v>
      </c>
      <c r="Q7525" s="2">
        <v>43405</v>
      </c>
      <c r="R7525">
        <v>165753.79999999999</v>
      </c>
      <c r="S7525" s="8">
        <f t="shared" si="1058"/>
        <v>-8.3328048551392087E-3</v>
      </c>
      <c r="T7525" s="9">
        <f t="shared" si="1054"/>
        <v>-8.4394048551392088E-3</v>
      </c>
      <c r="U7525" s="3">
        <f>Sheet1!$B$17+Sheet1!$B$18*'Portfolio allocation'!K7525</f>
        <v>1.2509728512160881E-2</v>
      </c>
      <c r="V7525" s="13">
        <f t="shared" si="1059"/>
        <v>-2.0949133367300088E-2</v>
      </c>
      <c r="W7525" s="13"/>
      <c r="X7525" s="2">
        <v>43405</v>
      </c>
      <c r="Y7525">
        <v>111.5919</v>
      </c>
      <c r="AA7525" s="2">
        <v>43405</v>
      </c>
      <c r="AB7525">
        <v>1936.04</v>
      </c>
      <c r="AC7525">
        <f t="shared" si="1060"/>
        <v>1.2128562765312267E-2</v>
      </c>
      <c r="AD7525">
        <f t="shared" si="1055"/>
        <v>1.2022282765312267E-2</v>
      </c>
      <c r="AE7525">
        <f>Sheet2!$B$17+Sheet2!$B$18*'Portfolio allocation'!K7525</f>
        <v>9.3717014942054904E-3</v>
      </c>
      <c r="AF7525">
        <f t="shared" si="1061"/>
        <v>2.6505812711067767E-3</v>
      </c>
      <c r="AH7525" s="2">
        <v>43405</v>
      </c>
      <c r="AI7525">
        <v>3.1440000000000001</v>
      </c>
      <c r="AJ7525">
        <v>2.657</v>
      </c>
      <c r="AK7525">
        <v>1.1396999999999999</v>
      </c>
      <c r="AR7525" s="3"/>
    </row>
    <row r="7526" spans="1:44" hidden="1" outlineLevel="1" x14ac:dyDescent="0.2">
      <c r="A7526" s="2">
        <v>43406</v>
      </c>
      <c r="B7526">
        <v>19.510000000000002</v>
      </c>
      <c r="E7526" s="2">
        <v>43406</v>
      </c>
      <c r="F7526">
        <v>2723.06</v>
      </c>
      <c r="G7526">
        <f t="shared" si="1056"/>
        <v>-6.3166652678288138E-3</v>
      </c>
      <c r="H7526" s="2">
        <v>43406</v>
      </c>
      <c r="I7526">
        <v>5392.53</v>
      </c>
      <c r="J7526">
        <f t="shared" si="1057"/>
        <v>-6.2288876644067681E-3</v>
      </c>
      <c r="K7526">
        <f t="shared" si="1053"/>
        <v>-6.3351676644067684E-3</v>
      </c>
      <c r="L7526">
        <v>5.5209559861512953E-3</v>
      </c>
      <c r="N7526" s="2">
        <v>43406</v>
      </c>
      <c r="O7526">
        <v>106.16</v>
      </c>
      <c r="Q7526" s="2">
        <v>43406</v>
      </c>
      <c r="R7526">
        <v>166129.4</v>
      </c>
      <c r="S7526" s="8">
        <f t="shared" si="1058"/>
        <v>2.2660113976271656E-3</v>
      </c>
      <c r="T7526" s="9">
        <f t="shared" si="1054"/>
        <v>2.1597313976271658E-3</v>
      </c>
      <c r="U7526" s="3">
        <f>Sheet1!$B$17+Sheet1!$B$18*'Portfolio allocation'!K7526</f>
        <v>-6.7800660147525338E-3</v>
      </c>
      <c r="V7526" s="13">
        <f t="shared" si="1059"/>
        <v>8.9397974123796992E-3</v>
      </c>
      <c r="W7526" s="13"/>
      <c r="X7526" s="2">
        <v>43406</v>
      </c>
      <c r="Y7526">
        <v>110.48390000000001</v>
      </c>
      <c r="AA7526" s="2">
        <v>43406</v>
      </c>
      <c r="AB7526">
        <v>1916.82</v>
      </c>
      <c r="AC7526">
        <f t="shared" si="1060"/>
        <v>-9.9274808371727641E-3</v>
      </c>
      <c r="AD7526">
        <f t="shared" si="1055"/>
        <v>-1.0034680837172764E-2</v>
      </c>
      <c r="AE7526">
        <f>Sheet2!$B$17+Sheet2!$B$18*'Portfolio allocation'!K7526</f>
        <v>-5.5800057005709579E-3</v>
      </c>
      <c r="AF7526">
        <f t="shared" si="1061"/>
        <v>-4.4546751366018062E-3</v>
      </c>
      <c r="AH7526" s="2">
        <v>43406</v>
      </c>
      <c r="AI7526">
        <v>3.214</v>
      </c>
      <c r="AJ7526">
        <v>2.68</v>
      </c>
      <c r="AK7526">
        <v>1.13785</v>
      </c>
      <c r="AR7526" s="3"/>
    </row>
    <row r="7527" spans="1:44" hidden="1" outlineLevel="1" x14ac:dyDescent="0.2">
      <c r="A7527" s="2">
        <v>43409</v>
      </c>
      <c r="B7527">
        <v>19.96</v>
      </c>
      <c r="E7527" s="2">
        <v>43409</v>
      </c>
      <c r="F7527">
        <v>2738.31</v>
      </c>
      <c r="G7527">
        <f t="shared" si="1056"/>
        <v>5.6003172901073484E-3</v>
      </c>
      <c r="H7527" s="2">
        <v>43409</v>
      </c>
      <c r="I7527">
        <v>5422.88</v>
      </c>
      <c r="J7527">
        <f t="shared" si="1057"/>
        <v>5.6281559861512953E-3</v>
      </c>
      <c r="K7527">
        <f t="shared" si="1053"/>
        <v>5.5209559861512953E-3</v>
      </c>
      <c r="L7527">
        <v>6.2306406408402454E-3</v>
      </c>
      <c r="N7527" s="2">
        <v>43409</v>
      </c>
      <c r="O7527">
        <v>107.51</v>
      </c>
      <c r="Q7527" s="2">
        <v>43409</v>
      </c>
      <c r="R7527">
        <v>168242</v>
      </c>
      <c r="S7527" s="8">
        <f t="shared" si="1058"/>
        <v>1.2716593209871396E-2</v>
      </c>
      <c r="T7527" s="9">
        <f t="shared" si="1054"/>
        <v>1.2609393209871396E-2</v>
      </c>
      <c r="U7527" s="3">
        <f>Sheet1!$B$17+Sheet1!$B$18*'Portfolio allocation'!K7527</f>
        <v>6.8215795112990963E-3</v>
      </c>
      <c r="V7527" s="13">
        <f t="shared" si="1059"/>
        <v>5.7878136985723E-3</v>
      </c>
      <c r="W7527" s="13"/>
      <c r="X7527" s="2">
        <v>43409</v>
      </c>
      <c r="Y7527">
        <v>114.67700000000001</v>
      </c>
      <c r="AA7527" s="2">
        <v>43409</v>
      </c>
      <c r="AB7527">
        <v>1989.57</v>
      </c>
      <c r="AC7527">
        <f t="shared" si="1060"/>
        <v>3.7953485460293646E-2</v>
      </c>
      <c r="AD7527">
        <f t="shared" si="1055"/>
        <v>3.7846165460293645E-2</v>
      </c>
      <c r="AE7527">
        <f>Sheet2!$B$17+Sheet2!$B$18*'Portfolio allocation'!K7527</f>
        <v>4.9627619265762953E-3</v>
      </c>
      <c r="AF7527">
        <f t="shared" si="1061"/>
        <v>3.2883403533717347E-2</v>
      </c>
      <c r="AH7527" s="2">
        <v>43409</v>
      </c>
      <c r="AI7527">
        <v>3.1989999999999998</v>
      </c>
      <c r="AJ7527">
        <v>2.6829999999999998</v>
      </c>
      <c r="AK7527">
        <v>1.14005</v>
      </c>
      <c r="AR7527" s="3"/>
    </row>
    <row r="7528" spans="1:44" hidden="1" outlineLevel="1" x14ac:dyDescent="0.2">
      <c r="A7528" s="2">
        <v>43410</v>
      </c>
      <c r="B7528">
        <v>19.91</v>
      </c>
      <c r="E7528" s="2">
        <v>43410</v>
      </c>
      <c r="F7528">
        <v>2755.45</v>
      </c>
      <c r="G7528">
        <f t="shared" si="1056"/>
        <v>6.2593351373656514E-3</v>
      </c>
      <c r="H7528" s="2">
        <v>43410</v>
      </c>
      <c r="I7528">
        <v>5457.25</v>
      </c>
      <c r="J7528">
        <f t="shared" si="1057"/>
        <v>6.3379606408402456E-3</v>
      </c>
      <c r="K7528">
        <f t="shared" si="1053"/>
        <v>6.2306406408402454E-3</v>
      </c>
      <c r="L7528">
        <v>2.1113391099913097E-2</v>
      </c>
      <c r="N7528" s="2">
        <v>43410</v>
      </c>
      <c r="O7528">
        <v>107.72</v>
      </c>
      <c r="Q7528" s="2">
        <v>43410</v>
      </c>
      <c r="R7528">
        <v>168570.6</v>
      </c>
      <c r="S7528" s="8">
        <f t="shared" si="1058"/>
        <v>1.9531389308258262E-3</v>
      </c>
      <c r="T7528" s="9">
        <f t="shared" si="1054"/>
        <v>1.8458189308258263E-3</v>
      </c>
      <c r="U7528" s="3">
        <f>Sheet1!$B$17+Sheet1!$B$18*'Portfolio allocation'!K7528</f>
        <v>7.6357477329592246E-3</v>
      </c>
      <c r="V7528" s="13">
        <f t="shared" si="1059"/>
        <v>-5.7899288021333985E-3</v>
      </c>
      <c r="W7528" s="13"/>
      <c r="X7528" s="2">
        <v>43410</v>
      </c>
      <c r="Y7528">
        <v>117.5998</v>
      </c>
      <c r="AA7528" s="2">
        <v>43410</v>
      </c>
      <c r="AB7528">
        <v>2040.28</v>
      </c>
      <c r="AC7528">
        <f t="shared" si="1060"/>
        <v>2.5487919500193579E-2</v>
      </c>
      <c r="AD7528">
        <f t="shared" si="1055"/>
        <v>2.5379999500193578E-2</v>
      </c>
      <c r="AE7528">
        <f>Sheet2!$B$17+Sheet2!$B$18*'Portfolio allocation'!K7528</f>
        <v>5.5938316272187705E-3</v>
      </c>
      <c r="AF7528">
        <f t="shared" si="1061"/>
        <v>1.9786167872974807E-2</v>
      </c>
      <c r="AH7528" s="2">
        <v>43410</v>
      </c>
      <c r="AI7528">
        <v>3.214</v>
      </c>
      <c r="AJ7528">
        <v>2.698</v>
      </c>
      <c r="AK7528">
        <v>1.1416999999999999</v>
      </c>
      <c r="AR7528" s="3"/>
    </row>
    <row r="7529" spans="1:44" hidden="1" outlineLevel="1" x14ac:dyDescent="0.2">
      <c r="A7529" s="2">
        <v>43411</v>
      </c>
      <c r="B7529">
        <v>16.36</v>
      </c>
      <c r="E7529" s="2">
        <v>43411</v>
      </c>
      <c r="F7529">
        <v>2813.89</v>
      </c>
      <c r="G7529">
        <f t="shared" si="1056"/>
        <v>2.1208876952947708E-2</v>
      </c>
      <c r="H7529" s="2">
        <v>43411</v>
      </c>
      <c r="I7529">
        <v>5573.06</v>
      </c>
      <c r="J7529">
        <f t="shared" si="1057"/>
        <v>2.1221311099913098E-2</v>
      </c>
      <c r="K7529">
        <f t="shared" si="1053"/>
        <v>2.1113391099913097E-2</v>
      </c>
      <c r="L7529">
        <v>-2.0940270890319516E-3</v>
      </c>
      <c r="N7529" s="2">
        <v>43411</v>
      </c>
      <c r="O7529">
        <v>111.96</v>
      </c>
      <c r="Q7529" s="2">
        <v>43411</v>
      </c>
      <c r="R7529">
        <v>175205.8</v>
      </c>
      <c r="S7529" s="8">
        <f t="shared" si="1058"/>
        <v>3.9361549404225871E-2</v>
      </c>
      <c r="T7529" s="9">
        <f t="shared" si="1054"/>
        <v>3.9253629404225873E-2</v>
      </c>
      <c r="U7529" s="3">
        <f>Sheet1!$B$17+Sheet1!$B$18*'Portfolio allocation'!K7529</f>
        <v>2.470961623866284E-2</v>
      </c>
      <c r="V7529" s="13">
        <f t="shared" si="1059"/>
        <v>1.4544013165563034E-2</v>
      </c>
      <c r="W7529" s="13"/>
      <c r="X7529" s="2">
        <v>43411</v>
      </c>
      <c r="Y7529">
        <v>119.2427</v>
      </c>
      <c r="AA7529" s="2">
        <v>43411</v>
      </c>
      <c r="AB7529">
        <v>2068.7800000000002</v>
      </c>
      <c r="AC7529">
        <f t="shared" si="1060"/>
        <v>1.3968670966730157E-2</v>
      </c>
      <c r="AD7529">
        <f t="shared" si="1055"/>
        <v>1.3859190966730156E-2</v>
      </c>
      <c r="AE7529">
        <f>Sheet2!$B$17+Sheet2!$B$18*'Portfolio allocation'!K7529</f>
        <v>1.8827953028730866E-2</v>
      </c>
      <c r="AF7529">
        <f t="shared" si="1061"/>
        <v>-4.96876206200071E-3</v>
      </c>
      <c r="AH7529" s="2">
        <v>43411</v>
      </c>
      <c r="AI7529">
        <v>3.2130000000000001</v>
      </c>
      <c r="AJ7529">
        <v>2.7370000000000001</v>
      </c>
      <c r="AK7529">
        <v>1.1471</v>
      </c>
      <c r="AR7529" s="3"/>
    </row>
    <row r="7530" spans="1:44" hidden="1" outlineLevel="1" x14ac:dyDescent="0.2">
      <c r="A7530" s="2">
        <v>43412</v>
      </c>
      <c r="B7530">
        <v>16.72</v>
      </c>
      <c r="E7530" s="2">
        <v>43412</v>
      </c>
      <c r="F7530">
        <v>2806.83</v>
      </c>
      <c r="G7530">
        <f t="shared" si="1056"/>
        <v>-2.5089822274502183E-3</v>
      </c>
      <c r="H7530" s="2">
        <v>43412</v>
      </c>
      <c r="I7530">
        <v>5562</v>
      </c>
      <c r="J7530">
        <f t="shared" si="1057"/>
        <v>-1.9845470890319516E-3</v>
      </c>
      <c r="K7530">
        <f t="shared" si="1053"/>
        <v>-2.0940270890319516E-3</v>
      </c>
      <c r="L7530">
        <v>-9.1368882991729652E-3</v>
      </c>
      <c r="N7530" s="2">
        <v>43412</v>
      </c>
      <c r="O7530">
        <v>111.75</v>
      </c>
      <c r="Q7530" s="2">
        <v>43412</v>
      </c>
      <c r="R7530">
        <v>174877.2</v>
      </c>
      <c r="S7530" s="8">
        <f t="shared" si="1058"/>
        <v>-1.8755086874976401E-3</v>
      </c>
      <c r="T7530" s="9">
        <f t="shared" si="1054"/>
        <v>-1.98498868749764E-3</v>
      </c>
      <c r="U7530" s="3">
        <f>Sheet1!$B$17+Sheet1!$B$18*'Portfolio allocation'!K7530</f>
        <v>-1.9145220618866552E-3</v>
      </c>
      <c r="V7530" s="13">
        <f t="shared" si="1059"/>
        <v>-7.0466625610984823E-5</v>
      </c>
      <c r="W7530" s="13"/>
      <c r="X7530" s="2">
        <v>43412</v>
      </c>
      <c r="Y7530">
        <v>117.84820000000001</v>
      </c>
      <c r="AA7530" s="2">
        <v>43412</v>
      </c>
      <c r="AB7530">
        <v>2070.61</v>
      </c>
      <c r="AC7530">
        <f t="shared" si="1060"/>
        <v>8.8457931727869976E-4</v>
      </c>
      <c r="AD7530">
        <f t="shared" si="1055"/>
        <v>7.7501931727869979E-4</v>
      </c>
      <c r="AE7530">
        <f>Sheet2!$B$17+Sheet2!$B$18*'Portfolio allocation'!K7530</f>
        <v>-1.8086752996656283E-3</v>
      </c>
      <c r="AF7530">
        <f t="shared" si="1061"/>
        <v>2.5836946169443282E-3</v>
      </c>
      <c r="AH7530" s="2">
        <v>43412</v>
      </c>
      <c r="AI7530">
        <v>3.2320000000000002</v>
      </c>
      <c r="AJ7530">
        <v>2.7389999999999999</v>
      </c>
      <c r="AK7530">
        <v>1.1426499999999999</v>
      </c>
      <c r="AR7530" s="3"/>
    </row>
    <row r="7531" spans="1:44" hidden="1" outlineLevel="1" x14ac:dyDescent="0.2">
      <c r="A7531" s="2">
        <v>43413</v>
      </c>
      <c r="B7531">
        <v>17.36</v>
      </c>
      <c r="E7531" s="2">
        <v>43413</v>
      </c>
      <c r="F7531">
        <v>2781.01</v>
      </c>
      <c r="G7531">
        <f t="shared" si="1056"/>
        <v>-9.1989896074931021E-3</v>
      </c>
      <c r="H7531" s="2">
        <v>43413</v>
      </c>
      <c r="I7531">
        <v>5511.79</v>
      </c>
      <c r="J7531">
        <f t="shared" si="1057"/>
        <v>-9.0273282991729653E-3</v>
      </c>
      <c r="K7531">
        <f t="shared" si="1053"/>
        <v>-9.1368882991729652E-3</v>
      </c>
      <c r="L7531">
        <v>-1.9812458010845958E-2</v>
      </c>
      <c r="N7531" s="2">
        <v>43413</v>
      </c>
      <c r="O7531">
        <v>109.57</v>
      </c>
      <c r="Q7531" s="2">
        <v>43413</v>
      </c>
      <c r="R7531">
        <v>171465.7</v>
      </c>
      <c r="S7531" s="8">
        <f t="shared" si="1058"/>
        <v>-1.9507974738845357E-2</v>
      </c>
      <c r="T7531" s="9">
        <f t="shared" si="1054"/>
        <v>-1.9617534738845359E-2</v>
      </c>
      <c r="U7531" s="3">
        <f>Sheet1!$B$17+Sheet1!$B$18*'Portfolio allocation'!K7531</f>
        <v>-9.9942709319997027E-3</v>
      </c>
      <c r="V7531" s="13">
        <f t="shared" si="1059"/>
        <v>-9.6232638068456562E-3</v>
      </c>
      <c r="W7531" s="13"/>
      <c r="X7531" s="2">
        <v>43413</v>
      </c>
      <c r="Y7531">
        <v>118.001</v>
      </c>
      <c r="AA7531" s="2">
        <v>43413</v>
      </c>
      <c r="AB7531">
        <v>2073.29</v>
      </c>
      <c r="AC7531">
        <f t="shared" si="1060"/>
        <v>1.294304576912042E-3</v>
      </c>
      <c r="AD7531">
        <f t="shared" si="1055"/>
        <v>1.185064576912042E-3</v>
      </c>
      <c r="AE7531">
        <f>Sheet2!$B$17+Sheet2!$B$18*'Portfolio allocation'!K7531</f>
        <v>-8.0713671673631124E-3</v>
      </c>
      <c r="AF7531">
        <f t="shared" si="1061"/>
        <v>9.2564317442751544E-3</v>
      </c>
      <c r="AH7531" s="2">
        <v>43413</v>
      </c>
      <c r="AI7531">
        <v>3.1890000000000001</v>
      </c>
      <c r="AJ7531">
        <v>2.7309999999999999</v>
      </c>
      <c r="AK7531">
        <v>1.1353500000000001</v>
      </c>
      <c r="AR7531" s="3"/>
    </row>
    <row r="7532" spans="1:44" hidden="1" outlineLevel="1" x14ac:dyDescent="0.2">
      <c r="A7532" s="2">
        <v>43416</v>
      </c>
      <c r="B7532">
        <v>20.45</v>
      </c>
      <c r="E7532" s="2">
        <v>43416</v>
      </c>
      <c r="F7532">
        <v>2726.22</v>
      </c>
      <c r="G7532">
        <f t="shared" si="1056"/>
        <v>-1.9701475363267495E-2</v>
      </c>
      <c r="H7532" s="2">
        <v>43416</v>
      </c>
      <c r="I7532">
        <v>5403.19</v>
      </c>
      <c r="J7532">
        <f t="shared" si="1057"/>
        <v>-1.9703218010845958E-2</v>
      </c>
      <c r="K7532">
        <f t="shared" si="1053"/>
        <v>-1.9812458010845958E-2</v>
      </c>
      <c r="L7532">
        <v>-1.5565331731069894E-3</v>
      </c>
      <c r="N7532" s="2">
        <v>43416</v>
      </c>
      <c r="O7532">
        <v>106.87</v>
      </c>
      <c r="Q7532" s="2">
        <v>43416</v>
      </c>
      <c r="R7532">
        <v>167240.4</v>
      </c>
      <c r="S7532" s="8">
        <f t="shared" si="1058"/>
        <v>-2.4642246233503307E-2</v>
      </c>
      <c r="T7532" s="9">
        <f t="shared" si="1054"/>
        <v>-2.4751486233503307E-2</v>
      </c>
      <c r="U7532" s="3">
        <f>Sheet1!$B$17+Sheet1!$B$18*'Portfolio allocation'!K7532</f>
        <v>-2.2241555060146804E-2</v>
      </c>
      <c r="V7532" s="13">
        <f t="shared" si="1059"/>
        <v>-2.5099311733565027E-3</v>
      </c>
      <c r="W7532" s="13"/>
      <c r="X7532" s="2">
        <v>43416</v>
      </c>
      <c r="Y7532">
        <v>115.4794</v>
      </c>
      <c r="AA7532" s="2">
        <v>43416</v>
      </c>
      <c r="AB7532">
        <v>2028.98</v>
      </c>
      <c r="AC7532">
        <f t="shared" si="1060"/>
        <v>-2.137182931476056E-2</v>
      </c>
      <c r="AD7532">
        <f t="shared" si="1055"/>
        <v>-2.148106931476056E-2</v>
      </c>
      <c r="AE7532">
        <f>Sheet2!$B$17+Sheet2!$B$18*'Portfolio allocation'!K7532</f>
        <v>-1.7564356113398783E-2</v>
      </c>
      <c r="AF7532">
        <f t="shared" si="1061"/>
        <v>-3.9167132013617767E-3</v>
      </c>
      <c r="AH7532" s="2">
        <v>43416</v>
      </c>
      <c r="AI7532">
        <v>3.1890000000000001</v>
      </c>
      <c r="AJ7532">
        <v>2.7309999999999999</v>
      </c>
      <c r="AK7532">
        <v>1.1251</v>
      </c>
      <c r="AR7532" s="3"/>
    </row>
    <row r="7533" spans="1:44" hidden="1" outlineLevel="1" x14ac:dyDescent="0.2">
      <c r="A7533" s="2">
        <v>43417</v>
      </c>
      <c r="B7533">
        <v>20.02</v>
      </c>
      <c r="E7533" s="2">
        <v>43417</v>
      </c>
      <c r="F7533">
        <v>2722.18</v>
      </c>
      <c r="G7533">
        <f t="shared" si="1056"/>
        <v>-1.4819053487979961E-3</v>
      </c>
      <c r="H7533" s="2">
        <v>43417</v>
      </c>
      <c r="I7533">
        <v>5395.37</v>
      </c>
      <c r="J7533">
        <f t="shared" si="1057"/>
        <v>-1.4472931731069894E-3</v>
      </c>
      <c r="K7533">
        <f t="shared" si="1053"/>
        <v>-1.5565331731069894E-3</v>
      </c>
      <c r="L7533">
        <v>-7.4170378862618448E-3</v>
      </c>
      <c r="N7533" s="2">
        <v>43417</v>
      </c>
      <c r="O7533">
        <v>106.94</v>
      </c>
      <c r="Q7533" s="2">
        <v>43417</v>
      </c>
      <c r="R7533">
        <v>167350</v>
      </c>
      <c r="S7533" s="8">
        <f t="shared" si="1058"/>
        <v>6.553440436640745E-4</v>
      </c>
      <c r="T7533" s="9">
        <f t="shared" si="1054"/>
        <v>5.4610404366407447E-4</v>
      </c>
      <c r="U7533" s="3">
        <f>Sheet1!$B$17+Sheet1!$B$18*'Portfolio allocation'!K7533</f>
        <v>-1.2978954196302195E-3</v>
      </c>
      <c r="V7533" s="13">
        <f t="shared" si="1059"/>
        <v>1.843999463294294E-3</v>
      </c>
      <c r="W7533" s="13"/>
      <c r="X7533" s="2">
        <v>43417</v>
      </c>
      <c r="Y7533">
        <v>115.4221</v>
      </c>
      <c r="AA7533" s="2">
        <v>43417</v>
      </c>
      <c r="AB7533">
        <v>2027.98</v>
      </c>
      <c r="AC7533">
        <f t="shared" si="1060"/>
        <v>-4.9285848061586535E-4</v>
      </c>
      <c r="AD7533">
        <f t="shared" si="1055"/>
        <v>-6.0177848061586533E-4</v>
      </c>
      <c r="AE7533">
        <f>Sheet2!$B$17+Sheet2!$B$18*'Portfolio allocation'!K7533</f>
        <v>-1.3307219969151489E-3</v>
      </c>
      <c r="AF7533">
        <f t="shared" si="1061"/>
        <v>7.2894351629928362E-4</v>
      </c>
      <c r="AH7533" s="2">
        <v>43417</v>
      </c>
      <c r="AI7533">
        <v>3.145</v>
      </c>
      <c r="AJ7533">
        <v>2.7229999999999999</v>
      </c>
      <c r="AK7533">
        <v>1.12805</v>
      </c>
      <c r="AR7533" s="3"/>
    </row>
    <row r="7534" spans="1:44" hidden="1" outlineLevel="1" x14ac:dyDescent="0.2">
      <c r="A7534" s="2">
        <v>43418</v>
      </c>
      <c r="B7534">
        <v>21.25</v>
      </c>
      <c r="E7534" s="2">
        <v>43418</v>
      </c>
      <c r="F7534">
        <v>2701.58</v>
      </c>
      <c r="G7534">
        <f t="shared" si="1056"/>
        <v>-7.5674643116913076E-3</v>
      </c>
      <c r="H7534" s="2">
        <v>43418</v>
      </c>
      <c r="I7534">
        <v>5355.94</v>
      </c>
      <c r="J7534">
        <f t="shared" si="1057"/>
        <v>-7.3081178862618446E-3</v>
      </c>
      <c r="K7534">
        <f t="shared" si="1053"/>
        <v>-7.4170378862618448E-3</v>
      </c>
      <c r="L7534">
        <v>1.0812225368768165E-2</v>
      </c>
      <c r="N7534" s="2">
        <v>43418</v>
      </c>
      <c r="O7534">
        <v>104.97</v>
      </c>
      <c r="Q7534" s="2">
        <v>43418</v>
      </c>
      <c r="R7534">
        <v>164987</v>
      </c>
      <c r="S7534" s="8">
        <f t="shared" si="1058"/>
        <v>-1.4120107559008055E-2</v>
      </c>
      <c r="T7534" s="9">
        <f t="shared" si="1054"/>
        <v>-1.4229027559008055E-2</v>
      </c>
      <c r="U7534" s="3">
        <f>Sheet1!$B$17+Sheet1!$B$18*'Portfolio allocation'!K7534</f>
        <v>-8.0212149515022733E-3</v>
      </c>
      <c r="V7534" s="13">
        <f t="shared" si="1059"/>
        <v>-6.2078126075057818E-3</v>
      </c>
      <c r="W7534" s="13"/>
      <c r="X7534" s="2">
        <v>43418</v>
      </c>
      <c r="Y7534">
        <v>114.8108</v>
      </c>
      <c r="AA7534" s="2">
        <v>43418</v>
      </c>
      <c r="AB7534">
        <v>2017.24</v>
      </c>
      <c r="AC7534">
        <f t="shared" si="1060"/>
        <v>-5.2959102160771154E-3</v>
      </c>
      <c r="AD7534">
        <f t="shared" si="1055"/>
        <v>-5.4042702160771155E-3</v>
      </c>
      <c r="AE7534">
        <f>Sheet2!$B$17+Sheet2!$B$18*'Portfolio allocation'!K7534</f>
        <v>-6.5420323028501474E-3</v>
      </c>
      <c r="AF7534">
        <f t="shared" si="1061"/>
        <v>1.137762086773032E-3</v>
      </c>
      <c r="AH7534" s="2">
        <v>43418</v>
      </c>
      <c r="AI7534">
        <v>3.12</v>
      </c>
      <c r="AJ7534">
        <v>2.7090000000000001</v>
      </c>
      <c r="AK7534">
        <v>1.1308</v>
      </c>
      <c r="AR7534" s="3"/>
    </row>
    <row r="7535" spans="1:44" hidden="1" outlineLevel="1" x14ac:dyDescent="0.2">
      <c r="A7535" s="2">
        <v>43419</v>
      </c>
      <c r="B7535">
        <v>19.98</v>
      </c>
      <c r="E7535" s="2">
        <v>43419</v>
      </c>
      <c r="F7535">
        <v>2730.2</v>
      </c>
      <c r="G7535">
        <f t="shared" si="1056"/>
        <v>1.0593800664796094E-2</v>
      </c>
      <c r="H7535" s="2">
        <v>43419</v>
      </c>
      <c r="I7535">
        <v>5414.43</v>
      </c>
      <c r="J7535">
        <f t="shared" si="1057"/>
        <v>1.0920585368768165E-2</v>
      </c>
      <c r="K7535">
        <f t="shared" si="1053"/>
        <v>1.0812225368768165E-2</v>
      </c>
      <c r="L7535">
        <v>2.1877571853730253E-3</v>
      </c>
      <c r="N7535" s="2">
        <v>43419</v>
      </c>
      <c r="O7535">
        <v>107.28</v>
      </c>
      <c r="Q7535" s="2">
        <v>43419</v>
      </c>
      <c r="R7535">
        <v>168617.8</v>
      </c>
      <c r="S7535" s="8">
        <f t="shared" si="1058"/>
        <v>2.2006582336790093E-2</v>
      </c>
      <c r="T7535" s="9">
        <f t="shared" si="1054"/>
        <v>2.1898222336790094E-2</v>
      </c>
      <c r="U7535" s="3">
        <f>Sheet1!$B$17+Sheet1!$B$18*'Portfolio allocation'!K7535</f>
        <v>1.2891857845636231E-2</v>
      </c>
      <c r="V7535" s="13">
        <f t="shared" si="1059"/>
        <v>9.0063644911538634E-3</v>
      </c>
      <c r="W7535" s="13"/>
      <c r="X7535" s="2">
        <v>43419</v>
      </c>
      <c r="Y7535">
        <v>115.9952</v>
      </c>
      <c r="AA7535" s="2">
        <v>43419</v>
      </c>
      <c r="AB7535">
        <v>2038.05</v>
      </c>
      <c r="AC7535">
        <f t="shared" si="1060"/>
        <v>1.0316075429795069E-2</v>
      </c>
      <c r="AD7535">
        <f t="shared" si="1055"/>
        <v>1.0208115429795068E-2</v>
      </c>
      <c r="AE7535">
        <f>Sheet2!$B$17+Sheet2!$B$18*'Portfolio allocation'!K7535</f>
        <v>9.6678936540901886E-3</v>
      </c>
      <c r="AF7535">
        <f t="shared" si="1061"/>
        <v>5.4022177570487925E-4</v>
      </c>
      <c r="AH7535" s="2">
        <v>43419</v>
      </c>
      <c r="AI7535">
        <v>3.1179999999999999</v>
      </c>
      <c r="AJ7535">
        <v>2.6989999999999998</v>
      </c>
      <c r="AK7535">
        <v>1.1318999999999999</v>
      </c>
      <c r="AR7535" s="3"/>
    </row>
    <row r="7536" spans="1:44" hidden="1" outlineLevel="1" x14ac:dyDescent="0.2">
      <c r="A7536" s="2">
        <v>43420</v>
      </c>
      <c r="B7536">
        <v>18.14</v>
      </c>
      <c r="E7536" s="2">
        <v>43420</v>
      </c>
      <c r="F7536">
        <v>2736.27</v>
      </c>
      <c r="G7536">
        <f t="shared" si="1056"/>
        <v>2.2232803457622463E-3</v>
      </c>
      <c r="H7536" s="2">
        <v>43420</v>
      </c>
      <c r="I7536">
        <v>5426.86</v>
      </c>
      <c r="J7536">
        <f t="shared" si="1057"/>
        <v>2.2957171853730252E-3</v>
      </c>
      <c r="K7536">
        <f t="shared" si="1053"/>
        <v>2.1877571853730253E-3</v>
      </c>
      <c r="L7536">
        <v>-1.6720618727146041E-2</v>
      </c>
      <c r="N7536" s="2">
        <v>43420</v>
      </c>
      <c r="O7536">
        <v>108.29</v>
      </c>
      <c r="Q7536" s="2">
        <v>43420</v>
      </c>
      <c r="R7536">
        <v>170205.3</v>
      </c>
      <c r="S7536" s="8">
        <f t="shared" si="1058"/>
        <v>9.4147830181630088E-3</v>
      </c>
      <c r="T7536" s="9">
        <f t="shared" si="1054"/>
        <v>9.3068230181630081E-3</v>
      </c>
      <c r="U7536" s="3">
        <f>Sheet1!$B$17+Sheet1!$B$18*'Portfolio allocation'!K7536</f>
        <v>2.9976493725549359E-3</v>
      </c>
      <c r="V7536" s="13">
        <f t="shared" si="1059"/>
        <v>6.3091736456080717E-3</v>
      </c>
      <c r="W7536" s="13"/>
      <c r="X7536" s="2">
        <v>43420</v>
      </c>
      <c r="Y7536">
        <v>116.1194</v>
      </c>
      <c r="AA7536" s="2">
        <v>43420</v>
      </c>
      <c r="AB7536">
        <v>2040.23</v>
      </c>
      <c r="AC7536">
        <f t="shared" si="1060"/>
        <v>1.0696499104536628E-3</v>
      </c>
      <c r="AD7536">
        <f t="shared" si="1055"/>
        <v>9.6268991045366274E-4</v>
      </c>
      <c r="AE7536">
        <f>Sheet2!$B$17+Sheet2!$B$18*'Portfolio allocation'!K7536</f>
        <v>1.998796515331862E-3</v>
      </c>
      <c r="AF7536">
        <f t="shared" si="1061"/>
        <v>-1.0361066048781994E-3</v>
      </c>
      <c r="AH7536" s="2">
        <v>43420</v>
      </c>
      <c r="AI7536">
        <v>3.0739999999999998</v>
      </c>
      <c r="AJ7536">
        <v>2.6739999999999999</v>
      </c>
      <c r="AK7536">
        <v>1.1394500000000001</v>
      </c>
      <c r="AR7536" s="3"/>
    </row>
    <row r="7537" spans="1:44" hidden="1" outlineLevel="1" x14ac:dyDescent="0.2">
      <c r="A7537" s="2">
        <v>43423</v>
      </c>
      <c r="B7537">
        <v>20.100000000000001</v>
      </c>
      <c r="E7537" s="2">
        <v>43423</v>
      </c>
      <c r="F7537">
        <v>2690.73</v>
      </c>
      <c r="G7537">
        <f t="shared" si="1056"/>
        <v>-1.6643094431470606E-2</v>
      </c>
      <c r="H7537" s="2">
        <v>43423</v>
      </c>
      <c r="I7537">
        <v>5336.7</v>
      </c>
      <c r="J7537">
        <f t="shared" si="1057"/>
        <v>-1.6613658727146041E-2</v>
      </c>
      <c r="K7537">
        <f t="shared" si="1053"/>
        <v>-1.6720618727146041E-2</v>
      </c>
      <c r="L7537">
        <v>-1.8183074074240718E-2</v>
      </c>
      <c r="N7537" s="2">
        <v>43423</v>
      </c>
      <c r="O7537">
        <v>104.62</v>
      </c>
      <c r="Q7537" s="2">
        <v>43423</v>
      </c>
      <c r="R7537">
        <v>164436.9</v>
      </c>
      <c r="S7537" s="8">
        <f t="shared" si="1058"/>
        <v>-3.389083653681757E-2</v>
      </c>
      <c r="T7537" s="9">
        <f t="shared" si="1054"/>
        <v>-3.3997796536817573E-2</v>
      </c>
      <c r="U7537" s="3">
        <f>Sheet1!$B$17+Sheet1!$B$18*'Portfolio allocation'!K7537</f>
        <v>-1.8694518676258536E-2</v>
      </c>
      <c r="V7537" s="13">
        <f t="shared" si="1059"/>
        <v>-1.5303277860559038E-2</v>
      </c>
      <c r="W7537" s="13"/>
      <c r="X7537" s="2">
        <v>43423</v>
      </c>
      <c r="Y7537">
        <v>114.9158</v>
      </c>
      <c r="AA7537" s="2">
        <v>43423</v>
      </c>
      <c r="AB7537">
        <v>2019.08</v>
      </c>
      <c r="AC7537">
        <f t="shared" si="1060"/>
        <v>-1.0366478289212555E-2</v>
      </c>
      <c r="AD7537">
        <f t="shared" si="1055"/>
        <v>-1.0472838289212555E-2</v>
      </c>
      <c r="AE7537">
        <f>Sheet2!$B$17+Sheet2!$B$18*'Portfolio allocation'!K7537</f>
        <v>-1.481501374237861E-2</v>
      </c>
      <c r="AF7537">
        <f t="shared" si="1061"/>
        <v>4.3421754531660552E-3</v>
      </c>
      <c r="AH7537" s="2">
        <v>43423</v>
      </c>
      <c r="AI7537">
        <v>3.0590000000000002</v>
      </c>
      <c r="AJ7537">
        <v>2.6589999999999998</v>
      </c>
      <c r="AK7537">
        <v>1.1453500000000001</v>
      </c>
      <c r="AR7537" s="3"/>
    </row>
    <row r="7538" spans="1:44" hidden="1" outlineLevel="1" x14ac:dyDescent="0.2">
      <c r="A7538" s="2">
        <v>43424</v>
      </c>
      <c r="B7538">
        <v>22.48</v>
      </c>
      <c r="E7538" s="2">
        <v>43424</v>
      </c>
      <c r="F7538">
        <v>2641.89</v>
      </c>
      <c r="G7538">
        <f t="shared" si="1056"/>
        <v>-1.8151208036480848E-2</v>
      </c>
      <c r="H7538" s="2">
        <v>43424</v>
      </c>
      <c r="I7538">
        <v>5240.2299999999996</v>
      </c>
      <c r="J7538">
        <f t="shared" si="1057"/>
        <v>-1.8076714074240718E-2</v>
      </c>
      <c r="K7538">
        <f t="shared" si="1053"/>
        <v>-1.8183074074240718E-2</v>
      </c>
      <c r="L7538">
        <v>3.0193769965822089E-3</v>
      </c>
      <c r="N7538" s="2">
        <v>43424</v>
      </c>
      <c r="O7538">
        <v>101.71</v>
      </c>
      <c r="Q7538" s="2">
        <v>43424</v>
      </c>
      <c r="R7538">
        <v>159863.1</v>
      </c>
      <c r="S7538" s="8">
        <f t="shared" si="1058"/>
        <v>-2.781492475229097E-2</v>
      </c>
      <c r="T7538" s="9">
        <f t="shared" si="1054"/>
        <v>-2.792128475229097E-2</v>
      </c>
      <c r="U7538" s="3">
        <f>Sheet1!$B$17+Sheet1!$B$18*'Portfolio allocation'!K7538</f>
        <v>-2.0372284513992884E-2</v>
      </c>
      <c r="V7538" s="13">
        <f t="shared" si="1059"/>
        <v>-7.5490002382980863E-3</v>
      </c>
      <c r="W7538" s="13"/>
      <c r="X7538" s="2">
        <v>43424</v>
      </c>
      <c r="Y7538">
        <v>111.9453</v>
      </c>
      <c r="AA7538" s="2">
        <v>43424</v>
      </c>
      <c r="AB7538">
        <v>1966.89</v>
      </c>
      <c r="AC7538">
        <f t="shared" si="1060"/>
        <v>-2.5848406204806107E-2</v>
      </c>
      <c r="AD7538">
        <f t="shared" si="1055"/>
        <v>-2.5954846204806106E-2</v>
      </c>
      <c r="AE7538">
        <f>Sheet2!$B$17+Sheet2!$B$18*'Portfolio allocation'!K7538</f>
        <v>-1.6115466347625559E-2</v>
      </c>
      <c r="AF7538">
        <f t="shared" si="1061"/>
        <v>-9.8393798571805476E-3</v>
      </c>
      <c r="AH7538" s="2">
        <v>43424</v>
      </c>
      <c r="AI7538">
        <v>3.048</v>
      </c>
      <c r="AJ7538">
        <v>2.661</v>
      </c>
      <c r="AK7538">
        <v>1.1411500000000001</v>
      </c>
      <c r="AR7538" s="3"/>
    </row>
    <row r="7539" spans="1:44" hidden="1" outlineLevel="1" x14ac:dyDescent="0.2">
      <c r="A7539" s="2">
        <v>43425</v>
      </c>
      <c r="B7539">
        <v>20.8</v>
      </c>
      <c r="E7539" s="2">
        <v>43425</v>
      </c>
      <c r="F7539">
        <v>2649.93</v>
      </c>
      <c r="G7539">
        <f t="shared" si="1056"/>
        <v>3.0432758366170098E-3</v>
      </c>
      <c r="H7539" s="2">
        <v>43425</v>
      </c>
      <c r="I7539">
        <v>5256.61</v>
      </c>
      <c r="J7539">
        <f t="shared" si="1057"/>
        <v>3.1258169965822091E-3</v>
      </c>
      <c r="K7539">
        <f t="shared" si="1053"/>
        <v>3.0193769965822089E-3</v>
      </c>
      <c r="L7539">
        <v>-1.0676E-4</v>
      </c>
      <c r="N7539" s="2">
        <v>43425</v>
      </c>
      <c r="O7539">
        <v>103.11</v>
      </c>
      <c r="Q7539" s="2">
        <v>43425</v>
      </c>
      <c r="R7539">
        <v>162063.6</v>
      </c>
      <c r="S7539" s="8">
        <f t="shared" si="1058"/>
        <v>1.376490259478258E-2</v>
      </c>
      <c r="T7539" s="9">
        <f t="shared" si="1054"/>
        <v>1.3658462594782581E-2</v>
      </c>
      <c r="U7539" s="3">
        <f>Sheet1!$B$17+Sheet1!$B$18*'Portfolio allocation'!K7539</f>
        <v>3.9517046960228942E-3</v>
      </c>
      <c r="V7539" s="13">
        <f t="shared" si="1059"/>
        <v>9.7067578987596864E-3</v>
      </c>
      <c r="W7539" s="13"/>
      <c r="X7539" s="2">
        <v>43425</v>
      </c>
      <c r="Y7539">
        <v>113.2539</v>
      </c>
      <c r="AA7539" s="2">
        <v>43425</v>
      </c>
      <c r="AB7539">
        <v>1989.88</v>
      </c>
      <c r="AC7539">
        <f t="shared" si="1060"/>
        <v>1.1688503169978937E-2</v>
      </c>
      <c r="AD7539">
        <f t="shared" si="1055"/>
        <v>1.1581743169978937E-2</v>
      </c>
      <c r="AE7539">
        <f>Sheet2!$B$17+Sheet2!$B$18*'Portfolio allocation'!K7539</f>
        <v>2.7382940679993228E-3</v>
      </c>
      <c r="AF7539">
        <f t="shared" si="1061"/>
        <v>8.8434491019796155E-3</v>
      </c>
      <c r="AH7539" s="2">
        <v>43425</v>
      </c>
      <c r="AI7539">
        <v>3.0609999999999999</v>
      </c>
      <c r="AJ7539">
        <v>2.669</v>
      </c>
      <c r="AK7539">
        <v>1.1394</v>
      </c>
      <c r="AR7539" s="3"/>
    </row>
    <row r="7540" spans="1:44" hidden="1" outlineLevel="1" x14ac:dyDescent="0.2">
      <c r="A7540" s="2">
        <v>43426</v>
      </c>
      <c r="B7540">
        <v>20.8</v>
      </c>
      <c r="E7540" s="2">
        <v>43426</v>
      </c>
      <c r="F7540">
        <v>2649.93</v>
      </c>
      <c r="G7540">
        <f t="shared" si="1056"/>
        <v>0</v>
      </c>
      <c r="H7540" s="2">
        <v>43426</v>
      </c>
      <c r="I7540">
        <v>5256.61</v>
      </c>
      <c r="J7540">
        <f t="shared" si="1057"/>
        <v>0</v>
      </c>
      <c r="K7540">
        <f t="shared" si="1053"/>
        <v>-1.0676E-4</v>
      </c>
      <c r="L7540">
        <v>-6.6090494983648438E-3</v>
      </c>
      <c r="N7540" s="2">
        <v>43426</v>
      </c>
      <c r="O7540">
        <v>103.11</v>
      </c>
      <c r="Q7540" s="2">
        <v>43426</v>
      </c>
      <c r="R7540">
        <v>162063.6</v>
      </c>
      <c r="S7540" s="8">
        <f t="shared" si="1058"/>
        <v>0</v>
      </c>
      <c r="T7540" s="9">
        <f t="shared" si="1054"/>
        <v>-1.0676E-4</v>
      </c>
      <c r="U7540" s="3">
        <f>Sheet1!$B$17+Sheet1!$B$18*'Portfolio allocation'!K7540</f>
        <v>3.6532110669642475E-4</v>
      </c>
      <c r="V7540" s="13">
        <f t="shared" si="1059"/>
        <v>-4.7208110669642476E-4</v>
      </c>
      <c r="W7540" s="13"/>
      <c r="X7540" s="2">
        <v>43426</v>
      </c>
      <c r="Y7540">
        <v>113.2539</v>
      </c>
      <c r="AA7540" s="2">
        <v>43426</v>
      </c>
      <c r="AB7540">
        <v>1989.88</v>
      </c>
      <c r="AC7540">
        <f t="shared" si="1060"/>
        <v>0</v>
      </c>
      <c r="AD7540">
        <f t="shared" si="1055"/>
        <v>-1.0676E-4</v>
      </c>
      <c r="AE7540">
        <f>Sheet2!$B$17+Sheet2!$B$18*'Portfolio allocation'!K7540</f>
        <v>-4.154670432957639E-5</v>
      </c>
      <c r="AF7540">
        <f t="shared" si="1061"/>
        <v>-6.5213295670423611E-5</v>
      </c>
      <c r="AH7540" s="2">
        <v>43426</v>
      </c>
      <c r="AI7540">
        <v>3.0609999999999999</v>
      </c>
      <c r="AJ7540">
        <v>2.669</v>
      </c>
      <c r="AK7540">
        <v>1.1407</v>
      </c>
      <c r="AR7540" s="3"/>
    </row>
    <row r="7541" spans="1:44" hidden="1" outlineLevel="1" x14ac:dyDescent="0.2">
      <c r="A7541" s="2">
        <v>43427</v>
      </c>
      <c r="B7541">
        <v>21.52</v>
      </c>
      <c r="E7541" s="2">
        <v>43427</v>
      </c>
      <c r="F7541">
        <v>2632.56</v>
      </c>
      <c r="G7541">
        <f t="shared" si="1056"/>
        <v>-6.5548901291732076E-3</v>
      </c>
      <c r="H7541" s="2">
        <v>43427</v>
      </c>
      <c r="I7541">
        <v>5222.43</v>
      </c>
      <c r="J7541">
        <f t="shared" si="1057"/>
        <v>-6.5022894983648438E-3</v>
      </c>
      <c r="K7541">
        <f t="shared" si="1053"/>
        <v>-6.6090494983648438E-3</v>
      </c>
      <c r="L7541">
        <v>1.554507768697704E-2</v>
      </c>
      <c r="N7541" s="2">
        <v>43427</v>
      </c>
      <c r="O7541">
        <v>103.07</v>
      </c>
      <c r="Q7541" s="2">
        <v>43427</v>
      </c>
      <c r="R7541">
        <v>162000.70000000001</v>
      </c>
      <c r="S7541" s="8">
        <f t="shared" si="1058"/>
        <v>-3.8811923220261058E-4</v>
      </c>
      <c r="T7541" s="9">
        <f t="shared" si="1054"/>
        <v>-4.9487923220261059E-4</v>
      </c>
      <c r="U7541" s="3">
        <f>Sheet1!$B$17+Sheet1!$B$18*'Portfolio allocation'!K7541</f>
        <v>-7.0942701957579599E-3</v>
      </c>
      <c r="V7541" s="13">
        <f t="shared" si="1059"/>
        <v>6.5993909635553493E-3</v>
      </c>
      <c r="W7541" s="13"/>
      <c r="X7541" s="2">
        <v>43427</v>
      </c>
      <c r="Y7541">
        <v>111.9357</v>
      </c>
      <c r="AA7541" s="2">
        <v>43427</v>
      </c>
      <c r="AB7541">
        <v>1966.72</v>
      </c>
      <c r="AC7541">
        <f t="shared" si="1060"/>
        <v>-1.16388927975557E-2</v>
      </c>
      <c r="AD7541">
        <f t="shared" si="1055"/>
        <v>-1.17455327975557E-2</v>
      </c>
      <c r="AE7541">
        <f>Sheet2!$B$17+Sheet2!$B$18*'Portfolio allocation'!K7541</f>
        <v>-5.823548414684015E-3</v>
      </c>
      <c r="AF7541">
        <f t="shared" si="1061"/>
        <v>-5.9219843828716848E-3</v>
      </c>
      <c r="AH7541" s="2">
        <v>43427</v>
      </c>
      <c r="AI7541">
        <v>3.0539999999999998</v>
      </c>
      <c r="AJ7541">
        <v>2.6659999999999999</v>
      </c>
      <c r="AK7541">
        <v>1.1344000000000001</v>
      </c>
      <c r="AR7541" s="3"/>
    </row>
    <row r="7542" spans="1:44" hidden="1" outlineLevel="1" x14ac:dyDescent="0.2">
      <c r="A7542" s="2">
        <v>43430</v>
      </c>
      <c r="B7542">
        <v>18.899999999999999</v>
      </c>
      <c r="E7542" s="2">
        <v>43430</v>
      </c>
      <c r="F7542">
        <v>2673.45</v>
      </c>
      <c r="G7542">
        <f t="shared" si="1056"/>
        <v>1.5532409517731827E-2</v>
      </c>
      <c r="H7542" s="2">
        <v>43430</v>
      </c>
      <c r="I7542">
        <v>5304.17</v>
      </c>
      <c r="J7542">
        <f t="shared" si="1057"/>
        <v>1.565171768697704E-2</v>
      </c>
      <c r="K7542">
        <f t="shared" si="1053"/>
        <v>1.554507768697704E-2</v>
      </c>
      <c r="L7542">
        <v>3.1639712986575889E-3</v>
      </c>
      <c r="N7542" s="2">
        <v>43430</v>
      </c>
      <c r="O7542">
        <v>106.47</v>
      </c>
      <c r="Q7542" s="2">
        <v>43430</v>
      </c>
      <c r="R7542">
        <v>167344.6</v>
      </c>
      <c r="S7542" s="8">
        <f t="shared" si="1058"/>
        <v>3.2986894501073172E-2</v>
      </c>
      <c r="T7542" s="9">
        <f t="shared" si="1054"/>
        <v>3.2880254501073174E-2</v>
      </c>
      <c r="U7542" s="3">
        <f>Sheet1!$B$17+Sheet1!$B$18*'Portfolio allocation'!K7542</f>
        <v>1.8321505971514097E-2</v>
      </c>
      <c r="V7542" s="13">
        <f t="shared" si="1059"/>
        <v>1.4558748529559077E-2</v>
      </c>
      <c r="W7542" s="13"/>
      <c r="X7542" s="2">
        <v>43430</v>
      </c>
      <c r="Y7542">
        <v>114.1995</v>
      </c>
      <c r="AA7542" s="2">
        <v>43430</v>
      </c>
      <c r="AB7542">
        <v>2006.5</v>
      </c>
      <c r="AC7542">
        <f t="shared" si="1060"/>
        <v>2.0226570126911758E-2</v>
      </c>
      <c r="AD7542">
        <f t="shared" si="1055"/>
        <v>2.0119530126911759E-2</v>
      </c>
      <c r="AE7542">
        <f>Sheet2!$B$17+Sheet2!$B$18*'Portfolio allocation'!K7542</f>
        <v>1.3876466681424691E-2</v>
      </c>
      <c r="AF7542">
        <f t="shared" si="1061"/>
        <v>6.2430634454870675E-3</v>
      </c>
      <c r="AH7542" s="2">
        <v>43430</v>
      </c>
      <c r="AI7542">
        <v>3.07</v>
      </c>
      <c r="AJ7542">
        <v>2.6760000000000002</v>
      </c>
      <c r="AK7542">
        <v>1.13395</v>
      </c>
      <c r="AR7542" s="3"/>
    </row>
    <row r="7543" spans="1:44" hidden="1" outlineLevel="1" x14ac:dyDescent="0.2">
      <c r="A7543" s="2">
        <v>43431</v>
      </c>
      <c r="B7543">
        <v>19.02</v>
      </c>
      <c r="E7543" s="2">
        <v>43431</v>
      </c>
      <c r="F7543">
        <v>2682.17</v>
      </c>
      <c r="G7543">
        <f t="shared" si="1056"/>
        <v>3.261703042884756E-3</v>
      </c>
      <c r="H7543" s="2">
        <v>43431</v>
      </c>
      <c r="I7543">
        <v>5321.52</v>
      </c>
      <c r="J7543">
        <f t="shared" si="1057"/>
        <v>3.271011298657589E-3</v>
      </c>
      <c r="K7543">
        <f t="shared" si="1053"/>
        <v>3.1639712986575889E-3</v>
      </c>
      <c r="L7543">
        <v>2.2931290344713369E-2</v>
      </c>
      <c r="N7543" s="2">
        <v>43431</v>
      </c>
      <c r="O7543">
        <v>107.14</v>
      </c>
      <c r="Q7543" s="2">
        <v>43431</v>
      </c>
      <c r="R7543">
        <v>168397.7</v>
      </c>
      <c r="S7543" s="8">
        <f t="shared" si="1058"/>
        <v>6.2930025826946068E-3</v>
      </c>
      <c r="T7543" s="9">
        <f t="shared" si="1054"/>
        <v>6.1859625826946067E-3</v>
      </c>
      <c r="U7543" s="3">
        <f>Sheet1!$B$17+Sheet1!$B$18*'Portfolio allocation'!K7543</f>
        <v>4.1175869438707042E-3</v>
      </c>
      <c r="V7543" s="13">
        <f t="shared" si="1059"/>
        <v>2.0683756388239025E-3</v>
      </c>
      <c r="W7543" s="13"/>
      <c r="X7543" s="2">
        <v>43431</v>
      </c>
      <c r="Y7543">
        <v>114.6484</v>
      </c>
      <c r="AA7543" s="2">
        <v>43431</v>
      </c>
      <c r="AB7543">
        <v>2014.38</v>
      </c>
      <c r="AC7543">
        <f t="shared" si="1060"/>
        <v>3.9272364814353367E-3</v>
      </c>
      <c r="AD7543">
        <f t="shared" si="1055"/>
        <v>3.8199964814353365E-3</v>
      </c>
      <c r="AE7543">
        <f>Sheet2!$B$17+Sheet2!$B$18*'Portfolio allocation'!K7543</f>
        <v>2.8668710103390322E-3</v>
      </c>
      <c r="AF7543">
        <f t="shared" si="1061"/>
        <v>9.5312547109630431E-4</v>
      </c>
      <c r="AH7543" s="2">
        <v>43431</v>
      </c>
      <c r="AI7543">
        <v>3.0569999999999999</v>
      </c>
      <c r="AJ7543">
        <v>2.681</v>
      </c>
      <c r="AK7543">
        <v>1.1289499999999999</v>
      </c>
      <c r="AR7543" s="3"/>
    </row>
    <row r="7544" spans="1:44" hidden="1" outlineLevel="1" x14ac:dyDescent="0.2">
      <c r="A7544" s="2">
        <v>43432</v>
      </c>
      <c r="B7544">
        <v>18.489999999999998</v>
      </c>
      <c r="E7544" s="2">
        <v>43432</v>
      </c>
      <c r="F7544">
        <v>2743.79</v>
      </c>
      <c r="G7544">
        <f t="shared" si="1056"/>
        <v>2.297393528374414E-2</v>
      </c>
      <c r="H7544" s="2">
        <v>43432</v>
      </c>
      <c r="I7544">
        <v>5444.12</v>
      </c>
      <c r="J7544">
        <f t="shared" si="1057"/>
        <v>2.303853034471337E-2</v>
      </c>
      <c r="K7544">
        <f t="shared" si="1053"/>
        <v>2.2931290344713369E-2</v>
      </c>
      <c r="L7544">
        <v>-2.0596053365466412E-3</v>
      </c>
      <c r="N7544" s="2">
        <v>43432</v>
      </c>
      <c r="O7544">
        <v>111.12</v>
      </c>
      <c r="Q7544" s="2">
        <v>43432</v>
      </c>
      <c r="R7544">
        <v>174653.3</v>
      </c>
      <c r="S7544" s="8">
        <f t="shared" si="1058"/>
        <v>3.7147775771284142E-2</v>
      </c>
      <c r="T7544" s="9">
        <f t="shared" si="1054"/>
        <v>3.704053577128414E-2</v>
      </c>
      <c r="U7544" s="3">
        <f>Sheet1!$B$17+Sheet1!$B$18*'Portfolio allocation'!K7544</f>
        <v>2.6795156323991348E-2</v>
      </c>
      <c r="V7544" s="13">
        <f t="shared" si="1059"/>
        <v>1.0245379447292792E-2</v>
      </c>
      <c r="W7544" s="13"/>
      <c r="X7544" s="2">
        <v>43432</v>
      </c>
      <c r="Y7544">
        <v>117.48520000000001</v>
      </c>
      <c r="AA7544" s="2">
        <v>43432</v>
      </c>
      <c r="AB7544">
        <v>2064.23</v>
      </c>
      <c r="AC7544">
        <f t="shared" si="1060"/>
        <v>2.4747068576931763E-2</v>
      </c>
      <c r="AD7544">
        <f t="shared" si="1055"/>
        <v>2.4640028576931764E-2</v>
      </c>
      <c r="AE7544">
        <f>Sheet2!$B$17+Sheet2!$B$18*'Portfolio allocation'!K7544</f>
        <v>2.0444475416011604E-2</v>
      </c>
      <c r="AF7544">
        <f t="shared" si="1061"/>
        <v>4.1955531609201603E-3</v>
      </c>
      <c r="AH7544" s="2">
        <v>43432</v>
      </c>
      <c r="AI7544">
        <v>3.044</v>
      </c>
      <c r="AJ7544">
        <v>2.6760000000000002</v>
      </c>
      <c r="AK7544">
        <v>1.1275500000000001</v>
      </c>
      <c r="AR7544" s="3"/>
    </row>
    <row r="7545" spans="1:44" hidden="1" outlineLevel="1" x14ac:dyDescent="0.2">
      <c r="A7545" s="2">
        <v>43433</v>
      </c>
      <c r="B7545">
        <v>18.79</v>
      </c>
      <c r="E7545" s="2">
        <v>43433</v>
      </c>
      <c r="F7545">
        <v>2737.76</v>
      </c>
      <c r="G7545">
        <f t="shared" si="1056"/>
        <v>-2.1976900564546487E-3</v>
      </c>
      <c r="H7545" s="2">
        <v>43433</v>
      </c>
      <c r="I7545">
        <v>5433.49</v>
      </c>
      <c r="J7545">
        <f t="shared" si="1057"/>
        <v>-1.9525653365466411E-3</v>
      </c>
      <c r="K7545">
        <f t="shared" si="1053"/>
        <v>-2.0596053365466412E-3</v>
      </c>
      <c r="L7545">
        <v>8.2520281683410943E-3</v>
      </c>
      <c r="N7545" s="2">
        <v>43433</v>
      </c>
      <c r="O7545">
        <v>110.19</v>
      </c>
      <c r="Q7545" s="2">
        <v>43433</v>
      </c>
      <c r="R7545">
        <v>173191.6</v>
      </c>
      <c r="S7545" s="8">
        <f t="shared" si="1058"/>
        <v>-8.3691519141062543E-3</v>
      </c>
      <c r="T7545" s="9">
        <f t="shared" si="1054"/>
        <v>-8.4761919141062535E-3</v>
      </c>
      <c r="U7545" s="3">
        <f>Sheet1!$B$17+Sheet1!$B$18*'Portfolio allocation'!K7545</f>
        <v>-1.8750325550722893E-3</v>
      </c>
      <c r="V7545" s="13">
        <f t="shared" si="1059"/>
        <v>-6.6011593590339646E-3</v>
      </c>
      <c r="W7545" s="13"/>
      <c r="X7545" s="2">
        <v>43433</v>
      </c>
      <c r="Y7545">
        <v>116.0334</v>
      </c>
      <c r="AA7545" s="2">
        <v>43433</v>
      </c>
      <c r="AB7545">
        <v>2038.72</v>
      </c>
      <c r="AC7545">
        <f t="shared" si="1060"/>
        <v>-1.2358119008056279E-2</v>
      </c>
      <c r="AD7545">
        <f t="shared" si="1055"/>
        <v>-1.2465359008056278E-2</v>
      </c>
      <c r="AE7545">
        <f>Sheet2!$B$17+Sheet2!$B$18*'Portfolio allocation'!K7545</f>
        <v>-1.7780665991773601E-3</v>
      </c>
      <c r="AF7545">
        <f t="shared" si="1061"/>
        <v>-1.0687292408878918E-2</v>
      </c>
      <c r="AH7545" s="2">
        <v>43433</v>
      </c>
      <c r="AI7545">
        <v>3.0350000000000001</v>
      </c>
      <c r="AJ7545">
        <v>2.681</v>
      </c>
      <c r="AK7545">
        <v>1.1386499999999999</v>
      </c>
      <c r="AR7545" s="3"/>
    </row>
    <row r="7546" spans="1:44" hidden="1" outlineLevel="1" x14ac:dyDescent="0.2">
      <c r="A7546" s="2">
        <v>43434</v>
      </c>
      <c r="B7546">
        <v>18.07</v>
      </c>
      <c r="E7546" s="2">
        <v>43434</v>
      </c>
      <c r="F7546">
        <v>2760.17</v>
      </c>
      <c r="G7546">
        <f t="shared" si="1056"/>
        <v>8.1855239319734707E-3</v>
      </c>
      <c r="H7546" s="2">
        <v>43434</v>
      </c>
      <c r="I7546">
        <v>5478.91</v>
      </c>
      <c r="J7546">
        <f t="shared" si="1057"/>
        <v>8.3592681683410941E-3</v>
      </c>
      <c r="K7546">
        <f t="shared" si="1053"/>
        <v>8.2520281683410943E-3</v>
      </c>
      <c r="L7546">
        <v>1.0834317433139083E-2</v>
      </c>
      <c r="N7546" s="2">
        <v>43434</v>
      </c>
      <c r="O7546">
        <v>110.89</v>
      </c>
      <c r="Q7546" s="2">
        <v>43434</v>
      </c>
      <c r="R7546">
        <v>174291.8</v>
      </c>
      <c r="S7546" s="8">
        <f t="shared" si="1058"/>
        <v>6.3525020843966384E-3</v>
      </c>
      <c r="T7546" s="9">
        <f t="shared" si="1054"/>
        <v>6.2452620843966387E-3</v>
      </c>
      <c r="U7546" s="3">
        <f>Sheet1!$B$17+Sheet1!$B$18*'Portfolio allocation'!K7546</f>
        <v>9.9547347332807276E-3</v>
      </c>
      <c r="V7546" s="13">
        <f t="shared" si="1059"/>
        <v>-3.7094726488840889E-3</v>
      </c>
      <c r="W7546" s="13"/>
      <c r="X7546" s="2">
        <v>43434</v>
      </c>
      <c r="Y7546">
        <v>118.6983</v>
      </c>
      <c r="AA7546" s="2">
        <v>43434</v>
      </c>
      <c r="AB7546">
        <v>2085.54</v>
      </c>
      <c r="AC7546">
        <f t="shared" si="1060"/>
        <v>2.2965390048657941E-2</v>
      </c>
      <c r="AD7546">
        <f t="shared" si="1055"/>
        <v>2.2857750048657942E-2</v>
      </c>
      <c r="AE7546">
        <f>Sheet2!$B$17+Sheet2!$B$18*'Portfolio allocation'!K7546</f>
        <v>7.3913009869324801E-3</v>
      </c>
      <c r="AF7546">
        <f t="shared" si="1061"/>
        <v>1.5466449061725462E-2</v>
      </c>
      <c r="AH7546" s="2">
        <v>43434</v>
      </c>
      <c r="AI7546">
        <v>3.0129999999999999</v>
      </c>
      <c r="AJ7546">
        <v>2.6909999999999998</v>
      </c>
      <c r="AK7546">
        <v>1.13225</v>
      </c>
      <c r="AR7546" s="3"/>
    </row>
    <row r="7547" spans="1:44" hidden="1" outlineLevel="1" x14ac:dyDescent="0.2">
      <c r="A7547" s="2">
        <v>43437</v>
      </c>
      <c r="B7547">
        <v>16.440000000000001</v>
      </c>
      <c r="E7547" s="2">
        <v>43437</v>
      </c>
      <c r="F7547">
        <v>2790.37</v>
      </c>
      <c r="G7547">
        <f t="shared" si="1056"/>
        <v>1.0941355061463431E-2</v>
      </c>
      <c r="H7547" s="2">
        <v>43437</v>
      </c>
      <c r="I7547">
        <v>5538.86</v>
      </c>
      <c r="J7547">
        <f t="shared" si="1057"/>
        <v>1.0941957433139082E-2</v>
      </c>
      <c r="K7547">
        <f t="shared" si="1053"/>
        <v>1.0834317433139083E-2</v>
      </c>
      <c r="L7547">
        <v>-3.2416372278916625E-2</v>
      </c>
      <c r="N7547" s="2">
        <v>43437</v>
      </c>
      <c r="O7547">
        <v>112.09</v>
      </c>
      <c r="Q7547" s="2">
        <v>43437</v>
      </c>
      <c r="R7547">
        <v>176177.9</v>
      </c>
      <c r="S7547" s="8">
        <f t="shared" si="1058"/>
        <v>1.0821507380152084E-2</v>
      </c>
      <c r="T7547" s="9">
        <f t="shared" si="1054"/>
        <v>1.0713867380152084E-2</v>
      </c>
      <c r="U7547" s="3">
        <f>Sheet1!$B$17+Sheet1!$B$18*'Portfolio allocation'!K7547</f>
        <v>1.2917202421769913E-2</v>
      </c>
      <c r="V7547" s="13">
        <f t="shared" si="1059"/>
        <v>-2.2033350416178297E-3</v>
      </c>
      <c r="W7547" s="13"/>
      <c r="X7547" s="2">
        <v>43437</v>
      </c>
      <c r="Y7547">
        <v>119.6917</v>
      </c>
      <c r="AA7547" s="2">
        <v>43437</v>
      </c>
      <c r="AB7547">
        <v>2103</v>
      </c>
      <c r="AC7547">
        <f t="shared" si="1060"/>
        <v>8.3719324491497993E-3</v>
      </c>
      <c r="AD7547">
        <f t="shared" si="1055"/>
        <v>8.2636524491497988E-3</v>
      </c>
      <c r="AE7547">
        <f>Sheet2!$B$17+Sheet2!$B$18*'Portfolio allocation'!K7547</f>
        <v>9.6875384813483456E-3</v>
      </c>
      <c r="AF7547">
        <f t="shared" si="1061"/>
        <v>-1.4238860321985469E-3</v>
      </c>
      <c r="AH7547" s="2">
        <v>43437</v>
      </c>
      <c r="AI7547">
        <v>2.9910000000000001</v>
      </c>
      <c r="AJ7547">
        <v>2.7069999999999999</v>
      </c>
      <c r="AK7547">
        <v>1.1347499999999999</v>
      </c>
      <c r="AR7547" s="3"/>
    </row>
    <row r="7548" spans="1:44" hidden="1" outlineLevel="1" x14ac:dyDescent="0.2">
      <c r="A7548" s="2">
        <v>43438</v>
      </c>
      <c r="B7548">
        <v>20.74</v>
      </c>
      <c r="E7548" s="2">
        <v>43438</v>
      </c>
      <c r="F7548">
        <v>2700.06</v>
      </c>
      <c r="G7548">
        <f t="shared" si="1056"/>
        <v>-3.2364883510072162E-2</v>
      </c>
      <c r="H7548" s="2">
        <v>43438</v>
      </c>
      <c r="I7548">
        <v>5359.91</v>
      </c>
      <c r="J7548">
        <f t="shared" si="1057"/>
        <v>-3.2308092278916622E-2</v>
      </c>
      <c r="K7548">
        <f t="shared" si="1053"/>
        <v>-3.2416372278916625E-2</v>
      </c>
      <c r="L7548">
        <v>-1.0823999999999999E-4</v>
      </c>
      <c r="N7548" s="2">
        <v>43438</v>
      </c>
      <c r="O7548">
        <v>108.52</v>
      </c>
      <c r="Q7548" s="2">
        <v>43438</v>
      </c>
      <c r="R7548">
        <v>170566.8</v>
      </c>
      <c r="S7548" s="8">
        <f t="shared" si="1058"/>
        <v>-3.1849057117833812E-2</v>
      </c>
      <c r="T7548" s="9">
        <f t="shared" si="1054"/>
        <v>-3.1957337117833814E-2</v>
      </c>
      <c r="U7548" s="3">
        <f>Sheet1!$B$17+Sheet1!$B$18*'Portfolio allocation'!K7548</f>
        <v>-3.6701084934143376E-2</v>
      </c>
      <c r="V7548" s="13">
        <f t="shared" si="1059"/>
        <v>4.7437478163095612E-3</v>
      </c>
      <c r="W7548" s="13"/>
      <c r="X7548" s="2">
        <v>43438</v>
      </c>
      <c r="Y7548">
        <v>116.148</v>
      </c>
      <c r="AA7548" s="2">
        <v>43438</v>
      </c>
      <c r="AB7548">
        <v>2040.73</v>
      </c>
      <c r="AC7548">
        <f t="shared" si="1060"/>
        <v>-2.9610080836899644E-2</v>
      </c>
      <c r="AD7548">
        <f t="shared" si="1055"/>
        <v>-2.9718320836899643E-2</v>
      </c>
      <c r="AE7548">
        <f>Sheet2!$B$17+Sheet2!$B$18*'Portfolio allocation'!K7548</f>
        <v>-2.8772078235502339E-2</v>
      </c>
      <c r="AF7548">
        <f t="shared" si="1061"/>
        <v>-9.462426013973034E-4</v>
      </c>
      <c r="AH7548" s="2">
        <v>43438</v>
      </c>
      <c r="AI7548">
        <v>2.923</v>
      </c>
      <c r="AJ7548">
        <v>2.706</v>
      </c>
      <c r="AK7548">
        <v>1.1351500000000001</v>
      </c>
      <c r="AR7548" s="3"/>
    </row>
    <row r="7549" spans="1:44" hidden="1" outlineLevel="1" x14ac:dyDescent="0.2">
      <c r="A7549" s="2">
        <v>43439</v>
      </c>
      <c r="B7549">
        <v>20.74</v>
      </c>
      <c r="E7549" s="2">
        <v>43439</v>
      </c>
      <c r="F7549">
        <v>2700.06</v>
      </c>
      <c r="G7549">
        <f t="shared" si="1056"/>
        <v>0</v>
      </c>
      <c r="H7549" s="2">
        <v>43439</v>
      </c>
      <c r="I7549">
        <v>5359.91</v>
      </c>
      <c r="J7549">
        <f t="shared" si="1057"/>
        <v>0</v>
      </c>
      <c r="K7549">
        <f t="shared" si="1053"/>
        <v>-1.0823999999999999E-4</v>
      </c>
      <c r="L7549">
        <v>-1.3172155238426924E-3</v>
      </c>
      <c r="N7549" s="2">
        <v>43439</v>
      </c>
      <c r="O7549">
        <v>108.52</v>
      </c>
      <c r="Q7549" s="2">
        <v>43439</v>
      </c>
      <c r="R7549">
        <v>170566.8</v>
      </c>
      <c r="S7549" s="8">
        <f t="shared" si="1058"/>
        <v>0</v>
      </c>
      <c r="T7549" s="9">
        <f t="shared" si="1054"/>
        <v>-1.0824000000000001E-4</v>
      </c>
      <c r="U7549" s="3">
        <f>Sheet1!$B$17+Sheet1!$B$18*'Portfolio allocation'!K7549</f>
        <v>3.6362321318823674E-4</v>
      </c>
      <c r="V7549" s="13">
        <f t="shared" si="1059"/>
        <v>-4.7186321318823675E-4</v>
      </c>
      <c r="W7549" s="13"/>
      <c r="X7549" s="2">
        <v>43439</v>
      </c>
      <c r="Y7549">
        <v>116.148</v>
      </c>
      <c r="AA7549" s="2">
        <v>43439</v>
      </c>
      <c r="AB7549">
        <v>2040.73</v>
      </c>
      <c r="AC7549">
        <f t="shared" si="1060"/>
        <v>0</v>
      </c>
      <c r="AD7549">
        <f t="shared" si="1055"/>
        <v>-1.0823999999999999E-4</v>
      </c>
      <c r="AE7549">
        <f>Sheet2!$B$17+Sheet2!$B$18*'Portfolio allocation'!K7549</f>
        <v>-4.2862758087791324E-5</v>
      </c>
      <c r="AF7549">
        <f t="shared" si="1061"/>
        <v>-6.537724191220867E-5</v>
      </c>
      <c r="AH7549" s="2">
        <v>43439</v>
      </c>
      <c r="AI7549">
        <v>2.923</v>
      </c>
      <c r="AJ7549">
        <v>2.706</v>
      </c>
      <c r="AK7549">
        <v>1.1341000000000001</v>
      </c>
      <c r="AR7549" s="3"/>
    </row>
    <row r="7550" spans="1:44" hidden="1" outlineLevel="1" x14ac:dyDescent="0.2">
      <c r="A7550" s="2">
        <v>43440</v>
      </c>
      <c r="B7550">
        <v>21.19</v>
      </c>
      <c r="E7550" s="2">
        <v>43440</v>
      </c>
      <c r="F7550">
        <v>2695.95</v>
      </c>
      <c r="G7550">
        <f t="shared" si="1056"/>
        <v>-1.5221883958135285E-3</v>
      </c>
      <c r="H7550" s="2">
        <v>43440</v>
      </c>
      <c r="I7550">
        <v>5353.43</v>
      </c>
      <c r="J7550">
        <f t="shared" si="1057"/>
        <v>-1.2089755238426925E-3</v>
      </c>
      <c r="K7550">
        <f t="shared" si="1053"/>
        <v>-1.3172155238426924E-3</v>
      </c>
      <c r="L7550">
        <v>-2.3268932014503019E-2</v>
      </c>
      <c r="N7550" s="2">
        <v>43440</v>
      </c>
      <c r="O7550">
        <v>109.19</v>
      </c>
      <c r="Q7550" s="2">
        <v>43440</v>
      </c>
      <c r="R7550">
        <v>171619.8</v>
      </c>
      <c r="S7550" s="8">
        <f t="shared" si="1058"/>
        <v>6.1735343572137946E-3</v>
      </c>
      <c r="T7550" s="9">
        <f t="shared" si="1054"/>
        <v>6.0652943572137947E-3</v>
      </c>
      <c r="U7550" s="3">
        <f>Sheet1!$B$17+Sheet1!$B$18*'Portfolio allocation'!K7550</f>
        <v>-1.0233441472784252E-3</v>
      </c>
      <c r="V7550" s="13">
        <f t="shared" si="1059"/>
        <v>7.0886385044922201E-3</v>
      </c>
      <c r="W7550" s="13"/>
      <c r="X7550" s="2">
        <v>43440</v>
      </c>
      <c r="Y7550">
        <v>118.3544</v>
      </c>
      <c r="AA7550" s="2">
        <v>43440</v>
      </c>
      <c r="AB7550">
        <v>2079.5</v>
      </c>
      <c r="AC7550">
        <f t="shared" si="1060"/>
        <v>1.8998103619783047E-2</v>
      </c>
      <c r="AD7550">
        <f t="shared" si="1055"/>
        <v>1.8890023619783047E-2</v>
      </c>
      <c r="AE7550">
        <f>Sheet2!$B$17+Sheet2!$B$18*'Portfolio allocation'!K7550</f>
        <v>-1.1179146376439041E-3</v>
      </c>
      <c r="AF7550">
        <f t="shared" si="1061"/>
        <v>2.0007938257426951E-2</v>
      </c>
      <c r="AH7550" s="2">
        <v>43440</v>
      </c>
      <c r="AI7550">
        <v>2.8759999999999999</v>
      </c>
      <c r="AJ7550">
        <v>2.702</v>
      </c>
      <c r="AK7550">
        <v>1.13825</v>
      </c>
      <c r="AR7550" s="3"/>
    </row>
    <row r="7551" spans="1:44" hidden="1" outlineLevel="1" x14ac:dyDescent="0.2">
      <c r="A7551" s="2">
        <v>43441</v>
      </c>
      <c r="B7551">
        <v>23.23</v>
      </c>
      <c r="E7551" s="2">
        <v>43441</v>
      </c>
      <c r="F7551">
        <v>2633.08</v>
      </c>
      <c r="G7551">
        <f t="shared" si="1056"/>
        <v>-2.3320165433335149E-2</v>
      </c>
      <c r="H7551" s="2">
        <v>43441</v>
      </c>
      <c r="I7551">
        <v>5229.4399999999996</v>
      </c>
      <c r="J7551">
        <f t="shared" si="1057"/>
        <v>-2.3160852014503019E-2</v>
      </c>
      <c r="K7551">
        <f t="shared" si="1053"/>
        <v>-2.3268932014503019E-2</v>
      </c>
      <c r="L7551">
        <v>1.6634240949701337E-3</v>
      </c>
      <c r="N7551" s="2">
        <v>43441</v>
      </c>
      <c r="O7551">
        <v>104.82</v>
      </c>
      <c r="Q7551" s="2">
        <v>43441</v>
      </c>
      <c r="R7551">
        <v>164751.29999999999</v>
      </c>
      <c r="S7551" s="8">
        <f t="shared" si="1058"/>
        <v>-4.0021605898620138E-2</v>
      </c>
      <c r="T7551" s="9">
        <f t="shared" si="1054"/>
        <v>-4.0129685898620142E-2</v>
      </c>
      <c r="U7551" s="3">
        <f>Sheet1!$B$17+Sheet1!$B$18*'Portfolio allocation'!K7551</f>
        <v>-2.6206909635842622E-2</v>
      </c>
      <c r="V7551" s="13">
        <f t="shared" si="1059"/>
        <v>-1.392277626277752E-2</v>
      </c>
      <c r="W7551" s="13"/>
      <c r="X7551" s="2">
        <v>43441</v>
      </c>
      <c r="Y7551">
        <v>113.9893</v>
      </c>
      <c r="AA7551" s="2">
        <v>43441</v>
      </c>
      <c r="AB7551">
        <v>2002.8</v>
      </c>
      <c r="AC7551">
        <f t="shared" si="1060"/>
        <v>-3.6883866314017855E-2</v>
      </c>
      <c r="AD7551">
        <f t="shared" si="1055"/>
        <v>-3.6991186314017856E-2</v>
      </c>
      <c r="AE7551">
        <f>Sheet2!$B$17+Sheet2!$B$18*'Portfolio allocation'!K7551</f>
        <v>-2.0637940980077908E-2</v>
      </c>
      <c r="AF7551">
        <f t="shared" si="1061"/>
        <v>-1.6353245333939948E-2</v>
      </c>
      <c r="AH7551" s="2">
        <v>43441</v>
      </c>
      <c r="AI7551">
        <v>2.85</v>
      </c>
      <c r="AJ7551">
        <v>2.6829999999999998</v>
      </c>
      <c r="AK7551">
        <v>1.1391</v>
      </c>
      <c r="AR7551" s="3"/>
    </row>
    <row r="7552" spans="1:44" hidden="1" outlineLevel="1" x14ac:dyDescent="0.2">
      <c r="A7552" s="2">
        <v>43444</v>
      </c>
      <c r="B7552">
        <v>22.64</v>
      </c>
      <c r="E7552" s="2">
        <v>43444</v>
      </c>
      <c r="F7552">
        <v>2637.72</v>
      </c>
      <c r="G7552">
        <f t="shared" si="1056"/>
        <v>1.762194844060927E-3</v>
      </c>
      <c r="H7552" s="2">
        <v>43444</v>
      </c>
      <c r="I7552">
        <v>5238.7</v>
      </c>
      <c r="J7552">
        <f t="shared" si="1057"/>
        <v>1.7707440949701336E-3</v>
      </c>
      <c r="K7552">
        <f t="shared" si="1053"/>
        <v>1.6634240949701337E-3</v>
      </c>
      <c r="L7552">
        <v>-4.1297928340988015E-4</v>
      </c>
      <c r="N7552" s="2">
        <v>43444</v>
      </c>
      <c r="O7552">
        <v>107.59</v>
      </c>
      <c r="Q7552" s="2">
        <v>43444</v>
      </c>
      <c r="R7552">
        <v>169105</v>
      </c>
      <c r="S7552" s="8">
        <f t="shared" si="1058"/>
        <v>2.6425891631811194E-2</v>
      </c>
      <c r="T7552" s="9">
        <f t="shared" si="1054"/>
        <v>2.6318571631811193E-2</v>
      </c>
      <c r="U7552" s="3">
        <f>Sheet1!$B$17+Sheet1!$B$18*'Portfolio allocation'!K7552</f>
        <v>2.3961211628770935E-3</v>
      </c>
      <c r="V7552" s="13">
        <f t="shared" si="1059"/>
        <v>2.3922450468934098E-2</v>
      </c>
      <c r="W7552" s="13"/>
      <c r="X7552" s="2">
        <v>43444</v>
      </c>
      <c r="Y7552">
        <v>115.6991</v>
      </c>
      <c r="AA7552" s="2">
        <v>43444</v>
      </c>
      <c r="AB7552">
        <v>2032.84</v>
      </c>
      <c r="AC7552">
        <f t="shared" si="1060"/>
        <v>1.4999001398042777E-2</v>
      </c>
      <c r="AD7552">
        <f t="shared" si="1055"/>
        <v>1.4891441398042778E-2</v>
      </c>
      <c r="AE7552">
        <f>Sheet2!$B$17+Sheet2!$B$18*'Portfolio allocation'!K7552</f>
        <v>1.5325461543986337E-3</v>
      </c>
      <c r="AF7552">
        <f t="shared" si="1061"/>
        <v>1.3358895243644144E-2</v>
      </c>
      <c r="AH7552" s="2">
        <v>43444</v>
      </c>
      <c r="AI7552">
        <v>2.8559999999999999</v>
      </c>
      <c r="AJ7552">
        <v>2.6890000000000001</v>
      </c>
      <c r="AK7552">
        <v>1.1376500000000001</v>
      </c>
      <c r="AR7552" s="3"/>
    </row>
    <row r="7553" spans="1:44" hidden="1" outlineLevel="1" x14ac:dyDescent="0.2">
      <c r="A7553" s="2">
        <v>43445</v>
      </c>
      <c r="B7553">
        <v>21.76</v>
      </c>
      <c r="E7553" s="2">
        <v>43445</v>
      </c>
      <c r="F7553">
        <v>2636.78</v>
      </c>
      <c r="G7553">
        <f t="shared" si="1056"/>
        <v>-3.5636837875119287E-4</v>
      </c>
      <c r="H7553" s="2">
        <v>43445</v>
      </c>
      <c r="I7553">
        <v>5237.1000000000004</v>
      </c>
      <c r="J7553">
        <f t="shared" si="1057"/>
        <v>-3.0541928340988012E-4</v>
      </c>
      <c r="K7553">
        <f t="shared" si="1053"/>
        <v>-4.1297928340988015E-4</v>
      </c>
      <c r="L7553">
        <v>5.320416884153324E-3</v>
      </c>
      <c r="N7553" s="2">
        <v>43445</v>
      </c>
      <c r="O7553">
        <v>108.59</v>
      </c>
      <c r="Q7553" s="2">
        <v>43445</v>
      </c>
      <c r="R7553">
        <v>170676.8</v>
      </c>
      <c r="S7553" s="8">
        <f t="shared" si="1058"/>
        <v>9.2948168297801725E-3</v>
      </c>
      <c r="T7553" s="9">
        <f t="shared" si="1054"/>
        <v>9.1872568297801729E-3</v>
      </c>
      <c r="U7553" s="3">
        <f>Sheet1!$B$17+Sheet1!$B$18*'Portfolio allocation'!K7553</f>
        <v>1.4018584139932741E-5</v>
      </c>
      <c r="V7553" s="13">
        <f t="shared" si="1059"/>
        <v>9.173238245640241E-3</v>
      </c>
      <c r="W7553" s="13"/>
      <c r="X7553" s="2">
        <v>43445</v>
      </c>
      <c r="Y7553">
        <v>115.46980000000001</v>
      </c>
      <c r="AA7553" s="2">
        <v>43445</v>
      </c>
      <c r="AB7553">
        <v>2028.82</v>
      </c>
      <c r="AC7553">
        <f t="shared" si="1060"/>
        <v>-1.9775289742429702E-3</v>
      </c>
      <c r="AD7553">
        <f t="shared" si="1055"/>
        <v>-2.0856889742429702E-3</v>
      </c>
      <c r="AE7553">
        <f>Sheet2!$B$17+Sheet2!$B$18*'Portfolio allocation'!K7553</f>
        <v>-3.1384470349812881E-4</v>
      </c>
      <c r="AF7553">
        <f t="shared" si="1061"/>
        <v>-1.7718442707448413E-3</v>
      </c>
      <c r="AH7553" s="2">
        <v>43445</v>
      </c>
      <c r="AI7553">
        <v>2.8809999999999998</v>
      </c>
      <c r="AJ7553">
        <v>2.7040000000000002</v>
      </c>
      <c r="AK7553">
        <v>1.13245</v>
      </c>
      <c r="AR7553" s="3"/>
    </row>
    <row r="7554" spans="1:44" hidden="1" outlineLevel="1" x14ac:dyDescent="0.2">
      <c r="A7554" s="2">
        <v>43446</v>
      </c>
      <c r="B7554">
        <v>21.46</v>
      </c>
      <c r="E7554" s="2">
        <v>43446</v>
      </c>
      <c r="F7554">
        <v>2651.07</v>
      </c>
      <c r="G7554">
        <f t="shared" si="1056"/>
        <v>5.4194889220944287E-3</v>
      </c>
      <c r="H7554" s="2">
        <v>43446</v>
      </c>
      <c r="I7554">
        <v>5265.53</v>
      </c>
      <c r="J7554">
        <f t="shared" si="1057"/>
        <v>5.4285768841533244E-3</v>
      </c>
      <c r="K7554">
        <f t="shared" si="1053"/>
        <v>5.320416884153324E-3</v>
      </c>
      <c r="L7554">
        <v>-1.2133400839034101E-4</v>
      </c>
      <c r="N7554" s="2">
        <v>43446</v>
      </c>
      <c r="O7554">
        <v>109.08</v>
      </c>
      <c r="Q7554" s="2">
        <v>43446</v>
      </c>
      <c r="R7554">
        <v>171446.9</v>
      </c>
      <c r="S7554" s="8">
        <f t="shared" si="1058"/>
        <v>4.512036785315976E-3</v>
      </c>
      <c r="T7554" s="9">
        <f t="shared" si="1054"/>
        <v>4.4038767853159756E-3</v>
      </c>
      <c r="U7554" s="3">
        <f>Sheet1!$B$17+Sheet1!$B$18*'Portfolio allocation'!K7554</f>
        <v>6.5915159711503104E-3</v>
      </c>
      <c r="V7554" s="13">
        <f t="shared" si="1059"/>
        <v>-2.1876391858343348E-3</v>
      </c>
      <c r="W7554" s="13"/>
      <c r="X7554" s="2">
        <v>43446</v>
      </c>
      <c r="Y7554">
        <v>115.7277</v>
      </c>
      <c r="AA7554" s="2">
        <v>43446</v>
      </c>
      <c r="AB7554">
        <v>2033.35</v>
      </c>
      <c r="AC7554">
        <f t="shared" si="1060"/>
        <v>2.2328249918672771E-3</v>
      </c>
      <c r="AD7554">
        <f t="shared" si="1055"/>
        <v>2.1247849918672769E-3</v>
      </c>
      <c r="AE7554">
        <f>Sheet2!$B$17+Sheet2!$B$18*'Portfolio allocation'!K7554</f>
        <v>4.7844374408644854E-3</v>
      </c>
      <c r="AF7554">
        <f t="shared" si="1061"/>
        <v>-2.6596524489972085E-3</v>
      </c>
      <c r="AH7554" s="2">
        <v>43446</v>
      </c>
      <c r="AI7554">
        <v>2.9060000000000001</v>
      </c>
      <c r="AJ7554">
        <v>2.7010000000000001</v>
      </c>
      <c r="AK7554">
        <v>1.1366000000000001</v>
      </c>
      <c r="AR7554" s="3"/>
    </row>
    <row r="7555" spans="1:44" hidden="1" outlineLevel="1" x14ac:dyDescent="0.2">
      <c r="A7555" s="2">
        <v>43447</v>
      </c>
      <c r="B7555">
        <v>20.65</v>
      </c>
      <c r="E7555" s="2">
        <v>43447</v>
      </c>
      <c r="F7555">
        <v>2650.54</v>
      </c>
      <c r="G7555">
        <f t="shared" si="1056"/>
        <v>-1.9991927787654795E-4</v>
      </c>
      <c r="H7555" s="2">
        <v>43447</v>
      </c>
      <c r="I7555">
        <v>5265.46</v>
      </c>
      <c r="J7555">
        <f t="shared" si="1057"/>
        <v>-1.3294008390341006E-5</v>
      </c>
      <c r="K7555">
        <f t="shared" si="1053"/>
        <v>-1.2133400839034101E-4</v>
      </c>
      <c r="L7555">
        <v>-1.9072744663220211E-2</v>
      </c>
      <c r="N7555" s="2">
        <v>43447</v>
      </c>
      <c r="O7555">
        <v>109.45</v>
      </c>
      <c r="Q7555" s="2">
        <v>43447</v>
      </c>
      <c r="R7555">
        <v>172028.4</v>
      </c>
      <c r="S7555" s="8">
        <f t="shared" si="1058"/>
        <v>3.3917207018616669E-3</v>
      </c>
      <c r="T7555" s="9">
        <f t="shared" si="1054"/>
        <v>3.2836807018616666E-3</v>
      </c>
      <c r="U7555" s="3">
        <f>Sheet1!$B$17+Sheet1!$B$18*'Portfolio allocation'!K7555</f>
        <v>3.4860143491653484E-4</v>
      </c>
      <c r="V7555" s="13">
        <f t="shared" si="1059"/>
        <v>2.935079266945132E-3</v>
      </c>
      <c r="W7555" s="13"/>
      <c r="X7555" s="2">
        <v>43447</v>
      </c>
      <c r="Y7555">
        <v>115.31699999999999</v>
      </c>
      <c r="AA7555" s="2">
        <v>43447</v>
      </c>
      <c r="AB7555">
        <v>2026.13</v>
      </c>
      <c r="AC7555">
        <f t="shared" si="1060"/>
        <v>-3.5507905672903517E-3</v>
      </c>
      <c r="AD7555">
        <f t="shared" si="1055"/>
        <v>-3.6584305672903517E-3</v>
      </c>
      <c r="AE7555">
        <f>Sheet2!$B$17+Sheet2!$B$18*'Portfolio allocation'!K7555</f>
        <v>-5.4506284406849576E-5</v>
      </c>
      <c r="AF7555">
        <f t="shared" si="1061"/>
        <v>-3.6039242828835023E-3</v>
      </c>
      <c r="AH7555" s="2">
        <v>43447</v>
      </c>
      <c r="AI7555">
        <v>2.911</v>
      </c>
      <c r="AJ7555">
        <v>2.6909999999999998</v>
      </c>
      <c r="AK7555">
        <v>1.1347499999999999</v>
      </c>
      <c r="AR7555" s="3"/>
    </row>
    <row r="7556" spans="1:44" hidden="1" outlineLevel="1" x14ac:dyDescent="0.2">
      <c r="A7556" s="2">
        <v>43448</v>
      </c>
      <c r="B7556">
        <v>21.63</v>
      </c>
      <c r="E7556" s="2">
        <v>43448</v>
      </c>
      <c r="F7556">
        <v>2599.9499999999998</v>
      </c>
      <c r="G7556">
        <f t="shared" si="1056"/>
        <v>-1.9086676677205427E-2</v>
      </c>
      <c r="H7556" s="2">
        <v>43448</v>
      </c>
      <c r="I7556">
        <v>5165.6000000000004</v>
      </c>
      <c r="J7556">
        <f t="shared" si="1057"/>
        <v>-1.8965104663220211E-2</v>
      </c>
      <c r="K7556">
        <f t="shared" ref="K7556:K7619" si="1062">J7556-(AJ7555/25000)</f>
        <v>-1.9072744663220211E-2</v>
      </c>
      <c r="L7556">
        <v>-2.0824785615611085E-2</v>
      </c>
      <c r="N7556" s="2">
        <v>43448</v>
      </c>
      <c r="O7556">
        <v>106.03</v>
      </c>
      <c r="Q7556" s="2">
        <v>43448</v>
      </c>
      <c r="R7556">
        <v>166653.1</v>
      </c>
      <c r="S7556" s="8">
        <f t="shared" si="1058"/>
        <v>-3.1246584866219673E-2</v>
      </c>
      <c r="T7556" s="9">
        <f t="shared" ref="T7556:T7619" si="1063">S7556-(AJ7555/100/250)</f>
        <v>-3.1354224866219672E-2</v>
      </c>
      <c r="U7556" s="3">
        <f>Sheet1!$B$17+Sheet1!$B$18*'Portfolio allocation'!K7556</f>
        <v>-2.1392937160921298E-2</v>
      </c>
      <c r="V7556" s="13">
        <f t="shared" si="1059"/>
        <v>-9.9612877052983745E-3</v>
      </c>
      <c r="W7556" s="13"/>
      <c r="X7556" s="2">
        <v>43448</v>
      </c>
      <c r="Y7556">
        <v>114.52419999999999</v>
      </c>
      <c r="AA7556" s="2">
        <v>43448</v>
      </c>
      <c r="AB7556">
        <v>2012.2</v>
      </c>
      <c r="AC7556">
        <f t="shared" si="1060"/>
        <v>-6.8751758278097208E-3</v>
      </c>
      <c r="AD7556">
        <f t="shared" ref="AD7556:AD7619" si="1064">AC7556-AJ7556/25000</f>
        <v>-6.9821358278097205E-3</v>
      </c>
      <c r="AE7556">
        <f>Sheet2!$B$17+Sheet2!$B$18*'Portfolio allocation'!K7556</f>
        <v>-1.6906584132895666E-2</v>
      </c>
      <c r="AF7556">
        <f t="shared" si="1061"/>
        <v>9.924448305085945E-3</v>
      </c>
      <c r="AH7556" s="2">
        <v>43448</v>
      </c>
      <c r="AI7556">
        <v>2.8889999999999998</v>
      </c>
      <c r="AJ7556">
        <v>2.6739999999999999</v>
      </c>
      <c r="AK7556">
        <v>1.12975</v>
      </c>
      <c r="AR7556" s="3"/>
    </row>
    <row r="7557" spans="1:44" hidden="1" outlineLevel="1" x14ac:dyDescent="0.2">
      <c r="A7557" s="2">
        <v>43451</v>
      </c>
      <c r="B7557">
        <v>24.52</v>
      </c>
      <c r="E7557" s="2">
        <v>43451</v>
      </c>
      <c r="F7557">
        <v>2545.94</v>
      </c>
      <c r="G7557">
        <f t="shared" ref="G7557:G7620" si="1065">(F7557/F7556)-1</f>
        <v>-2.0773476413007863E-2</v>
      </c>
      <c r="H7557" s="2">
        <v>43451</v>
      </c>
      <c r="I7557">
        <v>5058.58</v>
      </c>
      <c r="J7557">
        <f t="shared" ref="J7557:J7620" si="1066">(I7557/I7556)-1</f>
        <v>-2.0717825615611085E-2</v>
      </c>
      <c r="K7557">
        <f t="shared" si="1062"/>
        <v>-2.0824785615611085E-2</v>
      </c>
      <c r="L7557">
        <v>4.3879790613238009E-5</v>
      </c>
      <c r="N7557" s="2">
        <v>43451</v>
      </c>
      <c r="O7557">
        <v>102.89</v>
      </c>
      <c r="Q7557" s="2">
        <v>43451</v>
      </c>
      <c r="R7557">
        <v>161717.79999999999</v>
      </c>
      <c r="S7557" s="8">
        <f t="shared" ref="S7557:S7620" si="1067">R7557/R7556-1</f>
        <v>-2.9614210596742629E-2</v>
      </c>
      <c r="T7557" s="9">
        <f t="shared" si="1063"/>
        <v>-2.9721170596742629E-2</v>
      </c>
      <c r="U7557" s="3">
        <f>Sheet1!$B$17+Sheet1!$B$18*'Portfolio allocation'!K7557</f>
        <v>-2.3402922944126658E-2</v>
      </c>
      <c r="V7557" s="13">
        <f t="shared" ref="V7557:V7620" si="1068">T7557-U7557</f>
        <v>-6.3182476526159707E-3</v>
      </c>
      <c r="W7557" s="13"/>
      <c r="X7557" s="2">
        <v>43451</v>
      </c>
      <c r="Y7557">
        <v>110.8946</v>
      </c>
      <c r="AA7557" s="2">
        <v>43451</v>
      </c>
      <c r="AB7557">
        <v>1948.43</v>
      </c>
      <c r="AC7557">
        <f t="shared" ref="AC7557:AC7620" si="1069">AB7557/AB7556-1</f>
        <v>-3.1691680747440554E-2</v>
      </c>
      <c r="AD7557">
        <f t="shared" si="1064"/>
        <v>-3.1798040747440554E-2</v>
      </c>
      <c r="AE7557">
        <f>Sheet2!$B$17+Sheet2!$B$18*'Portfolio allocation'!K7557</f>
        <v>-1.8464543646368965E-2</v>
      </c>
      <c r="AF7557">
        <f t="shared" ref="AF7557:AF7620" si="1070">AD7557-AE7557</f>
        <v>-1.3333497101071588E-2</v>
      </c>
      <c r="AH7557" s="2">
        <v>43451</v>
      </c>
      <c r="AI7557">
        <v>2.8570000000000002</v>
      </c>
      <c r="AJ7557">
        <v>2.6589999999999998</v>
      </c>
      <c r="AK7557">
        <v>1.13365</v>
      </c>
      <c r="AR7557" s="3"/>
    </row>
    <row r="7558" spans="1:44" hidden="1" outlineLevel="1" x14ac:dyDescent="0.2">
      <c r="A7558" s="2">
        <v>43452</v>
      </c>
      <c r="B7558">
        <v>25.58</v>
      </c>
      <c r="E7558" s="2">
        <v>43452</v>
      </c>
      <c r="F7558">
        <v>2546.16</v>
      </c>
      <c r="G7558">
        <f t="shared" si="1065"/>
        <v>8.6412091408138991E-5</v>
      </c>
      <c r="H7558" s="2">
        <v>43452</v>
      </c>
      <c r="I7558">
        <v>5059.34</v>
      </c>
      <c r="J7558">
        <f t="shared" si="1066"/>
        <v>1.50239790613238E-4</v>
      </c>
      <c r="K7558">
        <f t="shared" si="1062"/>
        <v>4.3879790613238009E-5</v>
      </c>
      <c r="L7558">
        <v>-1.5407871220989309E-2</v>
      </c>
      <c r="N7558" s="2">
        <v>43452</v>
      </c>
      <c r="O7558">
        <v>103.97</v>
      </c>
      <c r="Q7558" s="2">
        <v>43452</v>
      </c>
      <c r="R7558">
        <v>163415.29999999999</v>
      </c>
      <c r="S7558" s="8">
        <f t="shared" si="1067"/>
        <v>1.0496680019144389E-2</v>
      </c>
      <c r="T7558" s="9">
        <f t="shared" si="1063"/>
        <v>1.0390320019144389E-2</v>
      </c>
      <c r="U7558" s="3">
        <f>Sheet1!$B$17+Sheet1!$B$18*'Portfolio allocation'!K7558</f>
        <v>5.3813889220791938E-4</v>
      </c>
      <c r="V7558" s="13">
        <f t="shared" si="1068"/>
        <v>9.8521811269364698E-3</v>
      </c>
      <c r="W7558" s="13"/>
      <c r="X7558" s="2">
        <v>43452</v>
      </c>
      <c r="Y7558">
        <v>111.4199</v>
      </c>
      <c r="AA7558" s="2">
        <v>43452</v>
      </c>
      <c r="AB7558">
        <v>1957.66</v>
      </c>
      <c r="AC7558">
        <f t="shared" si="1069"/>
        <v>4.7371473442721079E-3</v>
      </c>
      <c r="AD7558">
        <f t="shared" si="1064"/>
        <v>4.6316673442721081E-3</v>
      </c>
      <c r="AE7558">
        <f>Sheet2!$B$17+Sheet2!$B$18*'Portfolio allocation'!K7558</f>
        <v>9.240604065235809E-5</v>
      </c>
      <c r="AF7558">
        <f t="shared" si="1070"/>
        <v>4.5392613036197502E-3</v>
      </c>
      <c r="AH7558" s="2">
        <v>43452</v>
      </c>
      <c r="AI7558">
        <v>2.823</v>
      </c>
      <c r="AJ7558">
        <v>2.637</v>
      </c>
      <c r="AK7558">
        <v>1.13635</v>
      </c>
      <c r="AR7558" s="3"/>
    </row>
    <row r="7559" spans="1:44" hidden="1" outlineLevel="1" x14ac:dyDescent="0.2">
      <c r="A7559" s="2">
        <v>43453</v>
      </c>
      <c r="B7559">
        <v>25.58</v>
      </c>
      <c r="E7559" s="2">
        <v>43453</v>
      </c>
      <c r="F7559">
        <v>2506.96</v>
      </c>
      <c r="G7559">
        <f t="shared" si="1065"/>
        <v>-1.5395733182517968E-2</v>
      </c>
      <c r="H7559" s="2">
        <v>43453</v>
      </c>
      <c r="I7559">
        <v>4981.92</v>
      </c>
      <c r="J7559">
        <f t="shared" si="1066"/>
        <v>-1.5302391220989309E-2</v>
      </c>
      <c r="K7559">
        <f t="shared" si="1062"/>
        <v>-1.5407871220989309E-2</v>
      </c>
      <c r="L7559">
        <v>-1.5854348196679156E-2</v>
      </c>
      <c r="N7559" s="2">
        <v>43453</v>
      </c>
      <c r="O7559">
        <v>103.69</v>
      </c>
      <c r="Q7559" s="2">
        <v>43453</v>
      </c>
      <c r="R7559">
        <v>162975.20000000001</v>
      </c>
      <c r="S7559" s="8">
        <f t="shared" si="1067"/>
        <v>-2.6931382801975712E-3</v>
      </c>
      <c r="T7559" s="9">
        <f t="shared" si="1063"/>
        <v>-2.798618280197571E-3</v>
      </c>
      <c r="U7559" s="3">
        <f>Sheet1!$B$17+Sheet1!$B$18*'Portfolio allocation'!K7559</f>
        <v>-1.7188501467749438E-2</v>
      </c>
      <c r="V7559" s="13">
        <f t="shared" si="1068"/>
        <v>1.4389883187551867E-2</v>
      </c>
      <c r="W7559" s="13"/>
      <c r="X7559" s="2">
        <v>43453</v>
      </c>
      <c r="Y7559">
        <v>111.2098</v>
      </c>
      <c r="AA7559" s="2">
        <v>43453</v>
      </c>
      <c r="AB7559">
        <v>1953.97</v>
      </c>
      <c r="AC7559">
        <f t="shared" si="1069"/>
        <v>-1.8849034050857361E-3</v>
      </c>
      <c r="AD7559">
        <f t="shared" si="1064"/>
        <v>-1.9903034050857359E-3</v>
      </c>
      <c r="AE7559">
        <f>Sheet2!$B$17+Sheet2!$B$18*'Portfolio allocation'!K7559</f>
        <v>-1.3647685168686143E-2</v>
      </c>
      <c r="AF7559">
        <f t="shared" si="1070"/>
        <v>1.1657381763600407E-2</v>
      </c>
      <c r="AH7559" s="2">
        <v>43453</v>
      </c>
      <c r="AI7559">
        <v>2.7759999999999998</v>
      </c>
      <c r="AJ7559">
        <v>2.6349999999999998</v>
      </c>
      <c r="AK7559">
        <v>1.1422000000000001</v>
      </c>
      <c r="AR7559" s="3"/>
    </row>
    <row r="7560" spans="1:44" hidden="1" outlineLevel="1" x14ac:dyDescent="0.2">
      <c r="A7560" s="2">
        <v>43454</v>
      </c>
      <c r="B7560">
        <v>28.38</v>
      </c>
      <c r="E7560" s="2">
        <v>43454</v>
      </c>
      <c r="F7560">
        <v>2467.42</v>
      </c>
      <c r="G7560">
        <f t="shared" si="1065"/>
        <v>-1.5772090500047797E-2</v>
      </c>
      <c r="H7560" s="2">
        <v>43454</v>
      </c>
      <c r="I7560">
        <v>4903.46</v>
      </c>
      <c r="J7560">
        <f t="shared" si="1066"/>
        <v>-1.5748948196679158E-2</v>
      </c>
      <c r="K7560">
        <f t="shared" si="1062"/>
        <v>-1.5854348196679156E-2</v>
      </c>
      <c r="L7560">
        <v>-2.0692863517924043E-2</v>
      </c>
      <c r="N7560" s="2">
        <v>43454</v>
      </c>
      <c r="O7560">
        <v>101.51</v>
      </c>
      <c r="Q7560" s="2">
        <v>43454</v>
      </c>
      <c r="R7560">
        <v>159548.79999999999</v>
      </c>
      <c r="S7560" s="8">
        <f t="shared" si="1067"/>
        <v>-2.1024057648034944E-2</v>
      </c>
      <c r="T7560" s="9">
        <f t="shared" si="1063"/>
        <v>-2.1129457648034942E-2</v>
      </c>
      <c r="U7560" s="3">
        <f>Sheet1!$B$17+Sheet1!$B$18*'Portfolio allocation'!K7560</f>
        <v>-1.7700711169492133E-2</v>
      </c>
      <c r="V7560" s="13">
        <f t="shared" si="1068"/>
        <v>-3.4287464785428094E-3</v>
      </c>
      <c r="W7560" s="13"/>
      <c r="X7560" s="2">
        <v>43454</v>
      </c>
      <c r="Y7560">
        <v>107.95269999999999</v>
      </c>
      <c r="AA7560" s="2">
        <v>43454</v>
      </c>
      <c r="AB7560">
        <v>1896.74</v>
      </c>
      <c r="AC7560">
        <f t="shared" si="1069"/>
        <v>-2.9289088368808169E-2</v>
      </c>
      <c r="AD7560">
        <f t="shared" si="1064"/>
        <v>-2.9394448368808168E-2</v>
      </c>
      <c r="AE7560">
        <f>Sheet2!$B$17+Sheet2!$B$18*'Portfolio allocation'!K7560</f>
        <v>-1.4044703886127401E-2</v>
      </c>
      <c r="AF7560">
        <f t="shared" si="1070"/>
        <v>-1.5349744482680767E-2</v>
      </c>
      <c r="AH7560" s="2">
        <v>43454</v>
      </c>
      <c r="AI7560">
        <v>2.7890000000000001</v>
      </c>
      <c r="AJ7560">
        <v>2.6339999999999999</v>
      </c>
      <c r="AK7560">
        <v>1.1415999999999999</v>
      </c>
      <c r="AR7560" s="3"/>
    </row>
    <row r="7561" spans="1:44" hidden="1" outlineLevel="1" x14ac:dyDescent="0.2">
      <c r="A7561" s="2">
        <v>43455</v>
      </c>
      <c r="B7561">
        <v>30.11</v>
      </c>
      <c r="E7561" s="2">
        <v>43455</v>
      </c>
      <c r="F7561">
        <v>2416.62</v>
      </c>
      <c r="G7561">
        <f t="shared" si="1065"/>
        <v>-2.0588306814405377E-2</v>
      </c>
      <c r="H7561" s="2">
        <v>43455</v>
      </c>
      <c r="I7561">
        <v>4802.51</v>
      </c>
      <c r="J7561">
        <f t="shared" si="1066"/>
        <v>-2.0587503517924044E-2</v>
      </c>
      <c r="K7561">
        <f t="shared" si="1062"/>
        <v>-2.0692863517924043E-2</v>
      </c>
      <c r="L7561">
        <v>-2.7143104741395759E-2</v>
      </c>
      <c r="N7561" s="2">
        <v>43455</v>
      </c>
      <c r="O7561">
        <v>98.23</v>
      </c>
      <c r="Q7561" s="2">
        <v>43455</v>
      </c>
      <c r="R7561">
        <v>154393.4</v>
      </c>
      <c r="S7561" s="8">
        <f t="shared" si="1067"/>
        <v>-3.2312370885898223E-2</v>
      </c>
      <c r="T7561" s="9">
        <f t="shared" si="1063"/>
        <v>-3.2417730885898222E-2</v>
      </c>
      <c r="U7561" s="3">
        <f>Sheet1!$B$17+Sheet1!$B$18*'Portfolio allocation'!K7561</f>
        <v>-2.325157857030952E-2</v>
      </c>
      <c r="V7561" s="13">
        <f t="shared" si="1068"/>
        <v>-9.1661523155887013E-3</v>
      </c>
      <c r="W7561" s="13"/>
      <c r="X7561" s="2">
        <v>43455</v>
      </c>
      <c r="Y7561">
        <v>105.9659</v>
      </c>
      <c r="AA7561" s="2">
        <v>43455</v>
      </c>
      <c r="AB7561">
        <v>1861.83</v>
      </c>
      <c r="AC7561">
        <f t="shared" si="1069"/>
        <v>-1.8405263768360491E-2</v>
      </c>
      <c r="AD7561">
        <f t="shared" si="1064"/>
        <v>-1.8510423768360491E-2</v>
      </c>
      <c r="AE7561">
        <f>Sheet2!$B$17+Sheet2!$B$18*'Portfolio allocation'!K7561</f>
        <v>-1.8347235151468543E-2</v>
      </c>
      <c r="AF7561">
        <f t="shared" si="1070"/>
        <v>-1.6318861689194886E-4</v>
      </c>
      <c r="AH7561" s="2">
        <v>43455</v>
      </c>
      <c r="AI7561">
        <v>2.7919999999999998</v>
      </c>
      <c r="AJ7561">
        <v>2.629</v>
      </c>
      <c r="AK7561">
        <v>1.1413500000000001</v>
      </c>
      <c r="AR7561" s="3"/>
    </row>
    <row r="7562" spans="1:44" hidden="1" outlineLevel="1" x14ac:dyDescent="0.2">
      <c r="A7562" s="2">
        <v>43458</v>
      </c>
      <c r="B7562">
        <v>36.07</v>
      </c>
      <c r="E7562" s="2">
        <v>43458</v>
      </c>
      <c r="F7562">
        <v>2351.1</v>
      </c>
      <c r="G7562">
        <f t="shared" si="1065"/>
        <v>-2.711224768478282E-2</v>
      </c>
      <c r="H7562" s="2">
        <v>43458</v>
      </c>
      <c r="I7562">
        <v>4672.66</v>
      </c>
      <c r="J7562">
        <f t="shared" si="1066"/>
        <v>-2.7037944741395759E-2</v>
      </c>
      <c r="K7562">
        <f t="shared" si="1062"/>
        <v>-2.7143104741395759E-2</v>
      </c>
      <c r="L7562">
        <v>-1.0428000000000001E-4</v>
      </c>
      <c r="N7562" s="2">
        <v>43458</v>
      </c>
      <c r="O7562">
        <v>94.13</v>
      </c>
      <c r="Q7562" s="2">
        <v>43458</v>
      </c>
      <c r="R7562">
        <v>147949.20000000001</v>
      </c>
      <c r="S7562" s="8">
        <f t="shared" si="1067"/>
        <v>-4.1738830804943672E-2</v>
      </c>
      <c r="T7562" s="9">
        <f t="shared" si="1063"/>
        <v>-4.1843990804943672E-2</v>
      </c>
      <c r="U7562" s="3">
        <f>Sheet1!$B$17+Sheet1!$B$18*'Portfolio allocation'!K7562</f>
        <v>-3.0651458772727805E-2</v>
      </c>
      <c r="V7562" s="13">
        <f t="shared" si="1068"/>
        <v>-1.1192532032215867E-2</v>
      </c>
      <c r="W7562" s="13"/>
      <c r="X7562" s="2">
        <v>43458</v>
      </c>
      <c r="Y7562">
        <v>102.747</v>
      </c>
      <c r="AA7562" s="2">
        <v>43458</v>
      </c>
      <c r="AB7562">
        <v>1805.28</v>
      </c>
      <c r="AC7562">
        <f t="shared" si="1069"/>
        <v>-3.0373342356713517E-2</v>
      </c>
      <c r="AD7562">
        <f t="shared" si="1064"/>
        <v>-3.0477622356713519E-2</v>
      </c>
      <c r="AE7562">
        <f>Sheet2!$B$17+Sheet2!$B$18*'Portfolio allocation'!K7562</f>
        <v>-2.408295420791642E-2</v>
      </c>
      <c r="AF7562">
        <f t="shared" si="1070"/>
        <v>-6.3946681487970988E-3</v>
      </c>
      <c r="AH7562" s="2">
        <v>43458</v>
      </c>
      <c r="AI7562">
        <v>2.7530000000000001</v>
      </c>
      <c r="AJ7562">
        <v>2.6070000000000002</v>
      </c>
      <c r="AK7562">
        <v>1.1413500000000001</v>
      </c>
      <c r="AR7562" s="3"/>
    </row>
    <row r="7563" spans="1:44" hidden="1" outlineLevel="1" x14ac:dyDescent="0.2">
      <c r="A7563" s="2">
        <v>43459</v>
      </c>
      <c r="B7563">
        <v>36.07</v>
      </c>
      <c r="E7563" s="2">
        <v>43459</v>
      </c>
      <c r="F7563">
        <v>2351.1</v>
      </c>
      <c r="G7563">
        <f t="shared" si="1065"/>
        <v>0</v>
      </c>
      <c r="H7563" s="2">
        <v>43459</v>
      </c>
      <c r="I7563">
        <v>4672.66</v>
      </c>
      <c r="J7563">
        <f t="shared" si="1066"/>
        <v>0</v>
      </c>
      <c r="K7563">
        <f t="shared" si="1062"/>
        <v>-1.0428000000000001E-4</v>
      </c>
      <c r="L7563">
        <v>4.9509858413665911E-2</v>
      </c>
      <c r="N7563" s="2">
        <v>43459</v>
      </c>
      <c r="O7563">
        <v>94.13</v>
      </c>
      <c r="Q7563" s="2">
        <v>43459</v>
      </c>
      <c r="R7563">
        <v>147949.20000000001</v>
      </c>
      <c r="S7563" s="8">
        <f t="shared" si="1067"/>
        <v>0</v>
      </c>
      <c r="T7563" s="9">
        <f t="shared" si="1063"/>
        <v>-1.0428000000000001E-4</v>
      </c>
      <c r="U7563" s="3">
        <f>Sheet1!$B$17+Sheet1!$B$18*'Portfolio allocation'!K7563</f>
        <v>3.6816622554798292E-4</v>
      </c>
      <c r="V7563" s="13">
        <f t="shared" si="1068"/>
        <v>-4.7244622554798292E-4</v>
      </c>
      <c r="W7563" s="13"/>
      <c r="X7563" s="2">
        <v>43459</v>
      </c>
      <c r="Y7563">
        <v>102.747</v>
      </c>
      <c r="AA7563" s="2">
        <v>43459</v>
      </c>
      <c r="AB7563">
        <v>1805.28</v>
      </c>
      <c r="AC7563">
        <f t="shared" si="1069"/>
        <v>0</v>
      </c>
      <c r="AD7563">
        <f t="shared" si="1064"/>
        <v>-1.0428000000000001E-4</v>
      </c>
      <c r="AE7563">
        <f>Sheet2!$B$17+Sheet2!$B$18*'Portfolio allocation'!K7563</f>
        <v>-3.9341425059054077E-5</v>
      </c>
      <c r="AF7563">
        <f t="shared" si="1070"/>
        <v>-6.4938574940945934E-5</v>
      </c>
      <c r="AH7563" s="2">
        <v>43459</v>
      </c>
      <c r="AI7563">
        <v>2.7530000000000001</v>
      </c>
      <c r="AJ7563">
        <v>2.6070000000000002</v>
      </c>
      <c r="AK7563">
        <v>1.1413500000000001</v>
      </c>
      <c r="AR7563" s="3"/>
    </row>
    <row r="7564" spans="1:44" hidden="1" outlineLevel="1" x14ac:dyDescent="0.2">
      <c r="A7564" s="2">
        <v>43460</v>
      </c>
      <c r="B7564">
        <v>30.41</v>
      </c>
      <c r="E7564" s="2">
        <v>43460</v>
      </c>
      <c r="F7564">
        <v>2467.6999999999998</v>
      </c>
      <c r="G7564">
        <f t="shared" si="1065"/>
        <v>4.9593807154098002E-2</v>
      </c>
      <c r="H7564" s="2">
        <v>43460</v>
      </c>
      <c r="I7564">
        <v>4904.49</v>
      </c>
      <c r="J7564">
        <f t="shared" si="1066"/>
        <v>4.9614138413665909E-2</v>
      </c>
      <c r="K7564">
        <f t="shared" si="1062"/>
        <v>4.9509858413665911E-2</v>
      </c>
      <c r="L7564">
        <v>8.5512541937694045E-3</v>
      </c>
      <c r="N7564" s="2">
        <v>43460</v>
      </c>
      <c r="O7564">
        <v>100.56</v>
      </c>
      <c r="Q7564" s="2">
        <v>43460</v>
      </c>
      <c r="R7564">
        <v>158055.6</v>
      </c>
      <c r="S7564" s="8">
        <f t="shared" si="1067"/>
        <v>6.8309933409575585E-2</v>
      </c>
      <c r="T7564" s="9">
        <f t="shared" si="1063"/>
        <v>6.8205653409575587E-2</v>
      </c>
      <c r="U7564" s="3">
        <f>Sheet1!$B$17+Sheet1!$B$18*'Portfolio allocation'!K7564</f>
        <v>5.7286763203185022E-2</v>
      </c>
      <c r="V7564" s="13">
        <f t="shared" si="1068"/>
        <v>1.0918890206390565E-2</v>
      </c>
      <c r="W7564" s="13"/>
      <c r="X7564" s="2">
        <v>43460</v>
      </c>
      <c r="Y7564">
        <v>106.39579999999999</v>
      </c>
      <c r="AA7564" s="2">
        <v>43460</v>
      </c>
      <c r="AB7564">
        <v>1869.39</v>
      </c>
      <c r="AC7564">
        <f t="shared" si="1069"/>
        <v>3.5512496676415983E-2</v>
      </c>
      <c r="AD7564">
        <f t="shared" si="1064"/>
        <v>3.5408416676415984E-2</v>
      </c>
      <c r="AE7564">
        <f>Sheet2!$B$17+Sheet2!$B$18*'Portfolio allocation'!K7564</f>
        <v>4.4078816223522756E-2</v>
      </c>
      <c r="AF7564">
        <f t="shared" si="1070"/>
        <v>-8.6703995471067719E-3</v>
      </c>
      <c r="AH7564" s="2">
        <v>43460</v>
      </c>
      <c r="AI7564">
        <v>2.7970000000000002</v>
      </c>
      <c r="AJ7564">
        <v>2.6019999999999999</v>
      </c>
      <c r="AK7564">
        <v>1.1407499999999999</v>
      </c>
      <c r="AR7564" s="3"/>
    </row>
    <row r="7565" spans="1:44" hidden="1" outlineLevel="1" x14ac:dyDescent="0.2">
      <c r="A7565" s="2">
        <v>43461</v>
      </c>
      <c r="B7565">
        <v>29.96</v>
      </c>
      <c r="E7565" s="2">
        <v>43461</v>
      </c>
      <c r="F7565">
        <v>2488.83</v>
      </c>
      <c r="G7565">
        <f t="shared" si="1065"/>
        <v>8.5626291688616352E-3</v>
      </c>
      <c r="H7565" s="2">
        <v>43461</v>
      </c>
      <c r="I7565">
        <v>4946.9399999999996</v>
      </c>
      <c r="J7565">
        <f t="shared" si="1066"/>
        <v>8.6553341937694039E-3</v>
      </c>
      <c r="K7565">
        <f t="shared" si="1062"/>
        <v>8.5512541937694045E-3</v>
      </c>
      <c r="L7565">
        <v>-1.180553726707766E-3</v>
      </c>
      <c r="N7565" s="2">
        <v>43461</v>
      </c>
      <c r="O7565">
        <v>101.18</v>
      </c>
      <c r="Q7565" s="2">
        <v>43461</v>
      </c>
      <c r="R7565">
        <v>159030.1</v>
      </c>
      <c r="S7565" s="8">
        <f t="shared" si="1067"/>
        <v>6.1655518690890698E-3</v>
      </c>
      <c r="T7565" s="9">
        <f t="shared" si="1063"/>
        <v>6.0614718690890695E-3</v>
      </c>
      <c r="U7565" s="3">
        <f>Sheet1!$B$17+Sheet1!$B$18*'Portfolio allocation'!K7565</f>
        <v>1.0298014413048036E-2</v>
      </c>
      <c r="V7565" s="13">
        <f t="shared" si="1068"/>
        <v>-4.2365425439589667E-3</v>
      </c>
      <c r="W7565" s="13"/>
      <c r="X7565" s="2">
        <v>43461</v>
      </c>
      <c r="Y7565">
        <v>108.6786</v>
      </c>
      <c r="AA7565" s="2">
        <v>43461</v>
      </c>
      <c r="AB7565">
        <v>1909.49</v>
      </c>
      <c r="AC7565">
        <f t="shared" si="1069"/>
        <v>2.1450847602693779E-2</v>
      </c>
      <c r="AD7565">
        <f t="shared" si="1064"/>
        <v>2.1347727602693777E-2</v>
      </c>
      <c r="AE7565">
        <f>Sheet2!$B$17+Sheet2!$B$18*'Portfolio allocation'!K7565</f>
        <v>7.6573804026896734E-3</v>
      </c>
      <c r="AF7565">
        <f t="shared" si="1070"/>
        <v>1.3690347200004104E-2</v>
      </c>
      <c r="AH7565" s="2">
        <v>43461</v>
      </c>
      <c r="AI7565">
        <v>2.7429999999999999</v>
      </c>
      <c r="AJ7565">
        <v>2.5779999999999998</v>
      </c>
      <c r="AK7565">
        <v>1.14025</v>
      </c>
      <c r="AR7565" s="3"/>
    </row>
    <row r="7566" spans="1:44" hidden="1" outlineLevel="1" x14ac:dyDescent="0.2">
      <c r="A7566" s="2">
        <v>43462</v>
      </c>
      <c r="B7566">
        <v>28.34</v>
      </c>
      <c r="E7566" s="2">
        <v>43462</v>
      </c>
      <c r="F7566">
        <v>2485.7399999999998</v>
      </c>
      <c r="G7566">
        <f t="shared" si="1065"/>
        <v>-1.2415472330372657E-3</v>
      </c>
      <c r="H7566" s="2">
        <v>43462</v>
      </c>
      <c r="I7566">
        <v>4941.6099999999997</v>
      </c>
      <c r="J7566">
        <f t="shared" si="1066"/>
        <v>-1.077433726707766E-3</v>
      </c>
      <c r="K7566">
        <f t="shared" si="1062"/>
        <v>-1.180553726707766E-3</v>
      </c>
      <c r="L7566">
        <v>8.5192558420434487E-3</v>
      </c>
      <c r="N7566" s="2">
        <v>43462</v>
      </c>
      <c r="O7566">
        <v>100.39</v>
      </c>
      <c r="Q7566" s="2">
        <v>43462</v>
      </c>
      <c r="R7566">
        <v>157788.4</v>
      </c>
      <c r="S7566" s="8">
        <f t="shared" si="1067"/>
        <v>-7.8079558523826975E-3</v>
      </c>
      <c r="T7566" s="9">
        <f t="shared" si="1063"/>
        <v>-7.9110758523826975E-3</v>
      </c>
      <c r="U7566" s="3">
        <f>Sheet1!$B$17+Sheet1!$B$18*'Portfolio allocation'!K7566</f>
        <v>-8.6656227013471362E-4</v>
      </c>
      <c r="V7566" s="13">
        <f t="shared" si="1068"/>
        <v>-7.0445135822479838E-3</v>
      </c>
      <c r="W7566" s="13"/>
      <c r="X7566" s="2">
        <v>43462</v>
      </c>
      <c r="Y7566">
        <v>107.9622</v>
      </c>
      <c r="AA7566" s="2">
        <v>43462</v>
      </c>
      <c r="AB7566">
        <v>1896.91</v>
      </c>
      <c r="AC7566">
        <f t="shared" si="1069"/>
        <v>-6.5881465731687516E-3</v>
      </c>
      <c r="AD7566">
        <f t="shared" si="1064"/>
        <v>-6.6915865731687514E-3</v>
      </c>
      <c r="AE7566">
        <f>Sheet2!$B$17+Sheet2!$B$18*'Portfolio allocation'!K7566</f>
        <v>-9.9639148107375083E-4</v>
      </c>
      <c r="AF7566">
        <f t="shared" si="1070"/>
        <v>-5.6951950920950001E-3</v>
      </c>
      <c r="AH7566" s="2">
        <v>43462</v>
      </c>
      <c r="AI7566">
        <v>2.738</v>
      </c>
      <c r="AJ7566">
        <v>2.5859999999999999</v>
      </c>
      <c r="AK7566">
        <v>1.1434500000000001</v>
      </c>
      <c r="AR7566" s="3"/>
    </row>
    <row r="7567" spans="1:44" hidden="1" outlineLevel="1" x14ac:dyDescent="0.2">
      <c r="A7567" s="2">
        <v>43465</v>
      </c>
      <c r="B7567">
        <v>25.42</v>
      </c>
      <c r="E7567" s="2">
        <v>43465</v>
      </c>
      <c r="F7567">
        <v>2506.85</v>
      </c>
      <c r="G7567">
        <f t="shared" si="1065"/>
        <v>8.4924408827955489E-3</v>
      </c>
      <c r="H7567" s="2">
        <v>43465</v>
      </c>
      <c r="I7567">
        <v>4984.22</v>
      </c>
      <c r="J7567">
        <f t="shared" si="1066"/>
        <v>8.6226958420434485E-3</v>
      </c>
      <c r="K7567">
        <f t="shared" si="1062"/>
        <v>8.5192558420434487E-3</v>
      </c>
      <c r="L7567">
        <v>-1.0404E-4</v>
      </c>
      <c r="N7567" s="2">
        <v>43465</v>
      </c>
      <c r="O7567">
        <v>101.57</v>
      </c>
      <c r="Q7567" s="2">
        <v>43465</v>
      </c>
      <c r="R7567">
        <v>159643.1</v>
      </c>
      <c r="S7567" s="8">
        <f t="shared" si="1067"/>
        <v>1.1754349495907146E-2</v>
      </c>
      <c r="T7567" s="9">
        <f t="shared" si="1063"/>
        <v>1.1650909495907146E-2</v>
      </c>
      <c r="U7567" s="3">
        <f>Sheet1!$B$17+Sheet1!$B$18*'Portfolio allocation'!K7567</f>
        <v>1.0261305093001945E-2</v>
      </c>
      <c r="V7567" s="13">
        <f t="shared" si="1068"/>
        <v>1.3896044029052014E-3</v>
      </c>
      <c r="W7567" s="13"/>
      <c r="X7567" s="2">
        <v>43465</v>
      </c>
      <c r="Y7567">
        <v>108.5735</v>
      </c>
      <c r="AA7567" s="2">
        <v>43465</v>
      </c>
      <c r="AB7567">
        <v>1907.65</v>
      </c>
      <c r="AC7567">
        <f t="shared" si="1069"/>
        <v>5.6618395179528491E-3</v>
      </c>
      <c r="AD7567">
        <f t="shared" si="1064"/>
        <v>5.5577995179528494E-3</v>
      </c>
      <c r="AE7567">
        <f>Sheet2!$B$17+Sheet2!$B$18*'Portfolio allocation'!K7567</f>
        <v>7.6289266519831683E-3</v>
      </c>
      <c r="AF7567">
        <f t="shared" si="1070"/>
        <v>-2.0711271340303188E-3</v>
      </c>
      <c r="AH7567" s="2">
        <v>43465</v>
      </c>
      <c r="AI7567">
        <v>2.6909999999999998</v>
      </c>
      <c r="AJ7567">
        <v>2.601</v>
      </c>
      <c r="AK7567">
        <v>1.1431500000000001</v>
      </c>
      <c r="AR7567" s="3"/>
    </row>
    <row r="7568" spans="1:44" hidden="1" outlineLevel="1" x14ac:dyDescent="0.2">
      <c r="A7568" s="2">
        <v>43466</v>
      </c>
      <c r="B7568">
        <v>25.42</v>
      </c>
      <c r="E7568" s="2">
        <v>43466</v>
      </c>
      <c r="F7568">
        <v>2506.85</v>
      </c>
      <c r="G7568">
        <f t="shared" si="1065"/>
        <v>0</v>
      </c>
      <c r="H7568" s="2">
        <v>43466</v>
      </c>
      <c r="I7568">
        <v>4984.22</v>
      </c>
      <c r="J7568">
        <f t="shared" si="1066"/>
        <v>0</v>
      </c>
      <c r="K7568">
        <f t="shared" si="1062"/>
        <v>-1.0404E-4</v>
      </c>
      <c r="L7568">
        <v>1.1679744776916521E-3</v>
      </c>
      <c r="N7568" s="2">
        <v>43466</v>
      </c>
      <c r="O7568">
        <v>101.57</v>
      </c>
      <c r="Q7568" s="2">
        <v>43466</v>
      </c>
      <c r="R7568">
        <v>159643.1</v>
      </c>
      <c r="S7568" s="8">
        <f t="shared" si="1067"/>
        <v>0</v>
      </c>
      <c r="T7568" s="9">
        <f t="shared" si="1063"/>
        <v>-1.0404E-4</v>
      </c>
      <c r="U7568" s="3">
        <f>Sheet1!$B$17+Sheet1!$B$18*'Portfolio allocation'!K7568</f>
        <v>3.6844155963039178E-4</v>
      </c>
      <c r="V7568" s="13">
        <f t="shared" si="1068"/>
        <v>-4.724815596303918E-4</v>
      </c>
      <c r="W7568" s="13"/>
      <c r="X7568" s="2">
        <v>43466</v>
      </c>
      <c r="Y7568">
        <v>108.5735</v>
      </c>
      <c r="AA7568" s="2">
        <v>43466</v>
      </c>
      <c r="AB7568">
        <v>1907.65</v>
      </c>
      <c r="AC7568">
        <f t="shared" si="1069"/>
        <v>0</v>
      </c>
      <c r="AD7568">
        <f t="shared" si="1064"/>
        <v>-1.0404E-4</v>
      </c>
      <c r="AE7568">
        <f>Sheet2!$B$17+Sheet2!$B$18*'Portfolio allocation'!K7568</f>
        <v>-3.9128010936100301E-5</v>
      </c>
      <c r="AF7568">
        <f t="shared" si="1070"/>
        <v>-6.4911989063899699E-5</v>
      </c>
      <c r="AH7568" s="2">
        <v>43466</v>
      </c>
      <c r="AI7568">
        <v>2.6909999999999998</v>
      </c>
      <c r="AJ7568">
        <v>2.601</v>
      </c>
      <c r="AK7568">
        <v>1.1431500000000001</v>
      </c>
      <c r="AR7568" s="3"/>
    </row>
    <row r="7569" spans="1:44" hidden="1" outlineLevel="1" x14ac:dyDescent="0.2">
      <c r="A7569" s="2">
        <v>43467</v>
      </c>
      <c r="B7569">
        <v>23.22</v>
      </c>
      <c r="E7569" s="2">
        <v>43467</v>
      </c>
      <c r="F7569">
        <v>2510.0300000000002</v>
      </c>
      <c r="G7569">
        <f t="shared" si="1065"/>
        <v>1.2685242435728217E-3</v>
      </c>
      <c r="H7569" s="2">
        <v>43467</v>
      </c>
      <c r="I7569">
        <v>4990.5600000000004</v>
      </c>
      <c r="J7569">
        <f t="shared" si="1066"/>
        <v>1.272014477691652E-3</v>
      </c>
      <c r="K7569">
        <f t="shared" si="1062"/>
        <v>1.1679744776916521E-3</v>
      </c>
      <c r="L7569">
        <v>-2.4602452701099731E-2</v>
      </c>
      <c r="N7569" s="2">
        <v>43467</v>
      </c>
      <c r="O7569">
        <v>101.12</v>
      </c>
      <c r="Q7569" s="2">
        <v>43467</v>
      </c>
      <c r="R7569">
        <v>158935.79999999999</v>
      </c>
      <c r="S7569" s="8">
        <f t="shared" si="1067"/>
        <v>-4.4305078014647004E-3</v>
      </c>
      <c r="T7569" s="9">
        <f t="shared" si="1063"/>
        <v>-4.5345478014647E-3</v>
      </c>
      <c r="U7569" s="3">
        <f>Sheet1!$B$17+Sheet1!$B$18*'Portfolio allocation'!K7569</f>
        <v>1.8277288055721279E-3</v>
      </c>
      <c r="V7569" s="13">
        <f t="shared" si="1068"/>
        <v>-6.362276607036828E-3</v>
      </c>
      <c r="W7569" s="13"/>
      <c r="X7569" s="2">
        <v>43467</v>
      </c>
      <c r="Y7569">
        <v>110.0445</v>
      </c>
      <c r="AA7569" s="2">
        <v>43467</v>
      </c>
      <c r="AB7569">
        <v>1933.49</v>
      </c>
      <c r="AC7569">
        <f t="shared" si="1069"/>
        <v>1.3545461693706962E-2</v>
      </c>
      <c r="AD7569">
        <f t="shared" si="1064"/>
        <v>1.3441261693706961E-2</v>
      </c>
      <c r="AE7569">
        <f>Sheet2!$B$17+Sheet2!$B$18*'Portfolio allocation'!K7569</f>
        <v>1.0919797146516758E-3</v>
      </c>
      <c r="AF7569">
        <f t="shared" si="1070"/>
        <v>1.2349281979055285E-2</v>
      </c>
      <c r="AH7569" s="2">
        <v>43467</v>
      </c>
      <c r="AI7569">
        <v>2.661</v>
      </c>
      <c r="AJ7569">
        <v>2.605</v>
      </c>
      <c r="AK7569">
        <v>1.1354500000000001</v>
      </c>
      <c r="AR7569" s="3"/>
    </row>
    <row r="7570" spans="1:44" hidden="1" outlineLevel="1" x14ac:dyDescent="0.2">
      <c r="A7570" s="2">
        <v>43468</v>
      </c>
      <c r="B7570">
        <v>25.45</v>
      </c>
      <c r="E7570" s="2">
        <v>43468</v>
      </c>
      <c r="F7570">
        <v>2447.89</v>
      </c>
      <c r="G7570">
        <f t="shared" si="1065"/>
        <v>-2.4756676215025419E-2</v>
      </c>
      <c r="H7570" s="2">
        <v>43468</v>
      </c>
      <c r="I7570">
        <v>4868.3</v>
      </c>
      <c r="J7570">
        <f t="shared" si="1066"/>
        <v>-2.4498252701099732E-2</v>
      </c>
      <c r="K7570">
        <f t="shared" si="1062"/>
        <v>-2.4602452701099731E-2</v>
      </c>
      <c r="L7570">
        <v>3.423408723291483E-2</v>
      </c>
      <c r="N7570" s="2">
        <v>43468</v>
      </c>
      <c r="O7570">
        <v>97.4</v>
      </c>
      <c r="Q7570" s="2">
        <v>43468</v>
      </c>
      <c r="R7570">
        <v>153088.79999999999</v>
      </c>
      <c r="S7570" s="8">
        <f t="shared" si="1067"/>
        <v>-3.6788439105601145E-2</v>
      </c>
      <c r="T7570" s="9">
        <f t="shared" si="1063"/>
        <v>-3.6892639105601144E-2</v>
      </c>
      <c r="U7570" s="3">
        <f>Sheet1!$B$17+Sheet1!$B$18*'Portfolio allocation'!K7570</f>
        <v>-2.7736758363414868E-2</v>
      </c>
      <c r="V7570" s="13">
        <f t="shared" si="1068"/>
        <v>-9.1558807421862759E-3</v>
      </c>
      <c r="W7570" s="13"/>
      <c r="X7570" s="2">
        <v>43468</v>
      </c>
      <c r="Y7570">
        <v>107.8476</v>
      </c>
      <c r="AA7570" s="2">
        <v>43468</v>
      </c>
      <c r="AB7570">
        <v>1894.89</v>
      </c>
      <c r="AC7570">
        <f t="shared" si="1069"/>
        <v>-1.9963899477111302E-2</v>
      </c>
      <c r="AD7570">
        <f t="shared" si="1064"/>
        <v>-2.0064179477111303E-2</v>
      </c>
      <c r="AE7570">
        <f>Sheet2!$B$17+Sheet2!$B$18*'Portfolio allocation'!K7570</f>
        <v>-2.182374159578937E-2</v>
      </c>
      <c r="AF7570">
        <f t="shared" si="1070"/>
        <v>1.7595621186780666E-3</v>
      </c>
      <c r="AH7570" s="2">
        <v>43468</v>
      </c>
      <c r="AI7570">
        <v>2.5529999999999999</v>
      </c>
      <c r="AJ7570">
        <v>2.5070000000000001</v>
      </c>
      <c r="AK7570">
        <v>1.1392</v>
      </c>
      <c r="AR7570" s="3"/>
    </row>
    <row r="7571" spans="1:44" hidden="1" outlineLevel="1" x14ac:dyDescent="0.2">
      <c r="A7571" s="2">
        <v>43469</v>
      </c>
      <c r="B7571">
        <v>21.38</v>
      </c>
      <c r="E7571" s="2">
        <v>43469</v>
      </c>
      <c r="F7571">
        <v>2531.94</v>
      </c>
      <c r="G7571">
        <f t="shared" si="1065"/>
        <v>3.4335693188827898E-2</v>
      </c>
      <c r="H7571" s="2">
        <v>43469</v>
      </c>
      <c r="I7571">
        <v>5035.45</v>
      </c>
      <c r="J7571">
        <f t="shared" si="1066"/>
        <v>3.4334367232914831E-2</v>
      </c>
      <c r="K7571">
        <f t="shared" si="1062"/>
        <v>3.423408723291483E-2</v>
      </c>
      <c r="L7571">
        <v>6.9096829141388014E-3</v>
      </c>
      <c r="N7571" s="2">
        <v>43469</v>
      </c>
      <c r="O7571">
        <v>101.93</v>
      </c>
      <c r="Q7571" s="2">
        <v>43469</v>
      </c>
      <c r="R7571">
        <v>160208.9</v>
      </c>
      <c r="S7571" s="8">
        <f t="shared" si="1067"/>
        <v>4.6509607495780259E-2</v>
      </c>
      <c r="T7571" s="9">
        <f t="shared" si="1063"/>
        <v>4.6409327495780257E-2</v>
      </c>
      <c r="U7571" s="3">
        <f>Sheet1!$B$17+Sheet1!$B$18*'Portfolio allocation'!K7571</f>
        <v>3.9762011365102476E-2</v>
      </c>
      <c r="V7571" s="13">
        <f t="shared" si="1068"/>
        <v>6.6473161306777814E-3</v>
      </c>
      <c r="W7571" s="13"/>
      <c r="X7571" s="2">
        <v>43469</v>
      </c>
      <c r="Y7571">
        <v>112.0599</v>
      </c>
      <c r="AA7571" s="2">
        <v>43469</v>
      </c>
      <c r="AB7571">
        <v>1968.9</v>
      </c>
      <c r="AC7571">
        <f t="shared" si="1069"/>
        <v>3.9057676171176059E-2</v>
      </c>
      <c r="AD7571">
        <f t="shared" si="1064"/>
        <v>3.8955076171176058E-2</v>
      </c>
      <c r="AE7571">
        <f>Sheet2!$B$17+Sheet2!$B$18*'Portfolio allocation'!K7571</f>
        <v>3.0495210769428918E-2</v>
      </c>
      <c r="AF7571">
        <f t="shared" si="1070"/>
        <v>8.4598654017471395E-3</v>
      </c>
      <c r="AH7571" s="2">
        <v>43469</v>
      </c>
      <c r="AI7571">
        <v>2.6589999999999998</v>
      </c>
      <c r="AJ7571">
        <v>2.5649999999999999</v>
      </c>
      <c r="AK7571">
        <v>1.1409499999999999</v>
      </c>
      <c r="AR7571" s="3"/>
    </row>
    <row r="7572" spans="1:44" hidden="1" outlineLevel="1" x14ac:dyDescent="0.2">
      <c r="A7572" s="2">
        <v>43472</v>
      </c>
      <c r="B7572">
        <v>21.4</v>
      </c>
      <c r="E7572" s="2">
        <v>43472</v>
      </c>
      <c r="F7572">
        <v>2549.69</v>
      </c>
      <c r="G7572">
        <f t="shared" si="1065"/>
        <v>7.0104346864459099E-3</v>
      </c>
      <c r="H7572" s="2">
        <v>43472</v>
      </c>
      <c r="I7572">
        <v>5070.76</v>
      </c>
      <c r="J7572">
        <f t="shared" si="1066"/>
        <v>7.012282914138801E-3</v>
      </c>
      <c r="K7572">
        <f t="shared" si="1062"/>
        <v>6.9096829141388014E-3</v>
      </c>
      <c r="L7572">
        <v>9.6154642933207937E-3</v>
      </c>
      <c r="N7572" s="2">
        <v>43472</v>
      </c>
      <c r="O7572">
        <v>102.06</v>
      </c>
      <c r="Q7572" s="2">
        <v>43472</v>
      </c>
      <c r="R7572">
        <v>160413.20000000001</v>
      </c>
      <c r="S7572" s="8">
        <f t="shared" si="1067"/>
        <v>1.2752100538735434E-3</v>
      </c>
      <c r="T7572" s="9">
        <f t="shared" si="1063"/>
        <v>1.1726100538735434E-3</v>
      </c>
      <c r="U7572" s="3">
        <f>Sheet1!$B$17+Sheet1!$B$18*'Portfolio allocation'!K7572</f>
        <v>8.414762238107075E-3</v>
      </c>
      <c r="V7572" s="13">
        <f t="shared" si="1068"/>
        <v>-7.2421521842335312E-3</v>
      </c>
      <c r="W7572" s="13"/>
      <c r="X7572" s="2">
        <v>43472</v>
      </c>
      <c r="Y7572">
        <v>112.8527</v>
      </c>
      <c r="AA7572" s="2">
        <v>43472</v>
      </c>
      <c r="AB7572">
        <v>1982.83</v>
      </c>
      <c r="AC7572">
        <f t="shared" si="1069"/>
        <v>7.0750165066788551E-3</v>
      </c>
      <c r="AD7572">
        <f t="shared" si="1064"/>
        <v>6.9720165066788553E-3</v>
      </c>
      <c r="AE7572">
        <f>Sheet2!$B$17+Sheet2!$B$18*'Portfolio allocation'!K7572</f>
        <v>6.1976533405710531E-3</v>
      </c>
      <c r="AF7572">
        <f t="shared" si="1070"/>
        <v>7.7436316610780213E-4</v>
      </c>
      <c r="AH7572" s="2">
        <v>43472</v>
      </c>
      <c r="AI7572">
        <v>2.6819999999999999</v>
      </c>
      <c r="AJ7572">
        <v>2.5750000000000002</v>
      </c>
      <c r="AK7572">
        <v>1.14615</v>
      </c>
      <c r="AR7572" s="3"/>
    </row>
    <row r="7573" spans="1:44" hidden="1" outlineLevel="1" x14ac:dyDescent="0.2">
      <c r="A7573" s="2">
        <v>43473</v>
      </c>
      <c r="B7573">
        <v>20.47</v>
      </c>
      <c r="E7573" s="2">
        <v>43473</v>
      </c>
      <c r="F7573">
        <v>2574.41</v>
      </c>
      <c r="G7573">
        <f t="shared" si="1065"/>
        <v>9.6952962909215845E-3</v>
      </c>
      <c r="H7573" s="2">
        <v>43473</v>
      </c>
      <c r="I7573">
        <v>5120.04</v>
      </c>
      <c r="J7573">
        <f t="shared" si="1066"/>
        <v>9.7184642933207943E-3</v>
      </c>
      <c r="K7573">
        <f t="shared" si="1062"/>
        <v>9.6154642933207937E-3</v>
      </c>
      <c r="L7573">
        <v>4.3137742348886765E-3</v>
      </c>
      <c r="N7573" s="2">
        <v>43473</v>
      </c>
      <c r="O7573">
        <v>102.8</v>
      </c>
      <c r="Q7573" s="2">
        <v>43473</v>
      </c>
      <c r="R7573">
        <v>161576.29999999999</v>
      </c>
      <c r="S7573" s="8">
        <f t="shared" si="1067"/>
        <v>7.2506501958691238E-3</v>
      </c>
      <c r="T7573" s="9">
        <f t="shared" si="1063"/>
        <v>7.1476501958691241E-3</v>
      </c>
      <c r="U7573" s="3">
        <f>Sheet1!$B$17+Sheet1!$B$18*'Portfolio allocation'!K7573</f>
        <v>1.1518903209923968E-2</v>
      </c>
      <c r="V7573" s="13">
        <f t="shared" si="1068"/>
        <v>-4.3712530140548435E-3</v>
      </c>
      <c r="W7573" s="13"/>
      <c r="X7573" s="2">
        <v>43473</v>
      </c>
      <c r="Y7573">
        <v>114.45740000000001</v>
      </c>
      <c r="AA7573" s="2">
        <v>43473</v>
      </c>
      <c r="AB7573">
        <v>2011.03</v>
      </c>
      <c r="AC7573">
        <f t="shared" si="1069"/>
        <v>1.4222096700170939E-2</v>
      </c>
      <c r="AD7573">
        <f t="shared" si="1064"/>
        <v>1.4117936700170938E-2</v>
      </c>
      <c r="AE7573">
        <f>Sheet2!$B$17+Sheet2!$B$18*'Portfolio allocation'!K7573</f>
        <v>8.6037031736659556E-3</v>
      </c>
      <c r="AF7573">
        <f t="shared" si="1070"/>
        <v>5.5142335265049823E-3</v>
      </c>
      <c r="AH7573" s="2">
        <v>43473</v>
      </c>
      <c r="AI7573">
        <v>2.7149999999999999</v>
      </c>
      <c r="AJ7573">
        <v>2.6040000000000001</v>
      </c>
      <c r="AK7573">
        <v>1.14415</v>
      </c>
      <c r="AR7573" s="3"/>
    </row>
    <row r="7574" spans="1:44" hidden="1" outlineLevel="1" x14ac:dyDescent="0.2">
      <c r="A7574" s="2">
        <v>43474</v>
      </c>
      <c r="B7574">
        <v>19.98</v>
      </c>
      <c r="E7574" s="2">
        <v>43474</v>
      </c>
      <c r="F7574">
        <v>2584.96</v>
      </c>
      <c r="G7574">
        <f t="shared" si="1065"/>
        <v>4.0980263439003295E-3</v>
      </c>
      <c r="H7574" s="2">
        <v>43474</v>
      </c>
      <c r="I7574">
        <v>5142.66</v>
      </c>
      <c r="J7574">
        <f t="shared" si="1066"/>
        <v>4.4179342348886763E-3</v>
      </c>
      <c r="K7574">
        <f t="shared" si="1062"/>
        <v>4.3137742348886765E-3</v>
      </c>
      <c r="L7574">
        <v>4.4133976006191251E-3</v>
      </c>
      <c r="N7574" s="2">
        <v>43474</v>
      </c>
      <c r="O7574">
        <v>104.27</v>
      </c>
      <c r="Q7574" s="2">
        <v>43474</v>
      </c>
      <c r="R7574">
        <v>163886.79999999999</v>
      </c>
      <c r="S7574" s="8">
        <f t="shared" si="1067"/>
        <v>1.4299745692901711E-2</v>
      </c>
      <c r="T7574" s="9">
        <f t="shared" si="1063"/>
        <v>1.419558569290171E-2</v>
      </c>
      <c r="U7574" s="3">
        <f>Sheet1!$B$17+Sheet1!$B$18*'Portfolio allocation'!K7574</f>
        <v>5.4366700121965365E-3</v>
      </c>
      <c r="V7574" s="13">
        <f t="shared" si="1068"/>
        <v>8.7589156807051736E-3</v>
      </c>
      <c r="W7574" s="13"/>
      <c r="X7574" s="2">
        <v>43474</v>
      </c>
      <c r="Y7574">
        <v>115.2788</v>
      </c>
      <c r="AA7574" s="2">
        <v>43474</v>
      </c>
      <c r="AB7574">
        <v>2025.46</v>
      </c>
      <c r="AC7574">
        <f t="shared" si="1069"/>
        <v>7.1754275172424276E-3</v>
      </c>
      <c r="AD7574">
        <f t="shared" si="1064"/>
        <v>7.0717075172424277E-3</v>
      </c>
      <c r="AE7574">
        <f>Sheet2!$B$17+Sheet2!$B$18*'Portfolio allocation'!K7574</f>
        <v>3.8893051153616616E-3</v>
      </c>
      <c r="AF7574">
        <f t="shared" si="1070"/>
        <v>3.1824024018807661E-3</v>
      </c>
      <c r="AH7574" s="2">
        <v>43474</v>
      </c>
      <c r="AI7574">
        <v>2.7280000000000002</v>
      </c>
      <c r="AJ7574">
        <v>2.593</v>
      </c>
      <c r="AK7574">
        <v>1.1511</v>
      </c>
      <c r="AR7574" s="3"/>
    </row>
    <row r="7575" spans="1:44" hidden="1" outlineLevel="1" x14ac:dyDescent="0.2">
      <c r="A7575" s="2">
        <v>43475</v>
      </c>
      <c r="B7575">
        <v>19.5</v>
      </c>
      <c r="E7575" s="2">
        <v>43475</v>
      </c>
      <c r="F7575">
        <v>2596.64</v>
      </c>
      <c r="G7575">
        <f t="shared" si="1065"/>
        <v>4.5184451596929076E-3</v>
      </c>
      <c r="H7575" s="2">
        <v>43475</v>
      </c>
      <c r="I7575">
        <v>5165.8900000000003</v>
      </c>
      <c r="J7575">
        <f t="shared" si="1066"/>
        <v>4.5171176006191249E-3</v>
      </c>
      <c r="K7575">
        <f t="shared" si="1062"/>
        <v>4.4133976006191251E-3</v>
      </c>
      <c r="L7575">
        <v>-2.4696733976156525E-4</v>
      </c>
      <c r="N7575" s="2">
        <v>43475</v>
      </c>
      <c r="O7575">
        <v>103.6</v>
      </c>
      <c r="Q7575" s="2">
        <v>43475</v>
      </c>
      <c r="R7575">
        <v>162833.70000000001</v>
      </c>
      <c r="S7575" s="8">
        <f t="shared" si="1067"/>
        <v>-6.4257768166806617E-3</v>
      </c>
      <c r="T7575" s="9">
        <f t="shared" si="1063"/>
        <v>-6.5294968166806616E-3</v>
      </c>
      <c r="U7575" s="3">
        <f>Sheet1!$B$17+Sheet1!$B$18*'Portfolio allocation'!K7575</f>
        <v>5.5509604621543501E-3</v>
      </c>
      <c r="V7575" s="13">
        <f t="shared" si="1068"/>
        <v>-1.2080457278835012E-2</v>
      </c>
      <c r="W7575" s="13"/>
      <c r="X7575" s="2">
        <v>43475</v>
      </c>
      <c r="Y7575">
        <v>116.3295</v>
      </c>
      <c r="AA7575" s="2">
        <v>43475</v>
      </c>
      <c r="AB7575">
        <v>2043.92</v>
      </c>
      <c r="AC7575">
        <f t="shared" si="1069"/>
        <v>9.1139790467351656E-3</v>
      </c>
      <c r="AD7575">
        <f t="shared" si="1064"/>
        <v>9.0102590467351657E-3</v>
      </c>
      <c r="AE7575">
        <f>Sheet2!$B$17+Sheet2!$B$18*'Portfolio allocation'!K7575</f>
        <v>3.9778927537911062E-3</v>
      </c>
      <c r="AF7575">
        <f t="shared" si="1070"/>
        <v>5.0323662929440596E-3</v>
      </c>
      <c r="AH7575" s="2">
        <v>43475</v>
      </c>
      <c r="AI7575">
        <v>2.7309999999999999</v>
      </c>
      <c r="AJ7575">
        <v>2.593</v>
      </c>
      <c r="AK7575">
        <v>1.15215</v>
      </c>
      <c r="AR7575" s="3"/>
    </row>
    <row r="7576" spans="1:44" hidden="1" outlineLevel="1" x14ac:dyDescent="0.2">
      <c r="A7576" s="2">
        <v>43476</v>
      </c>
      <c r="B7576">
        <v>18.190000000000001</v>
      </c>
      <c r="E7576" s="2">
        <v>43476</v>
      </c>
      <c r="F7576">
        <v>2596.2600000000002</v>
      </c>
      <c r="G7576">
        <f t="shared" si="1065"/>
        <v>-1.4634296629478794E-4</v>
      </c>
      <c r="H7576" s="2">
        <v>43476</v>
      </c>
      <c r="I7576">
        <v>5165.1499999999996</v>
      </c>
      <c r="J7576">
        <f t="shared" si="1066"/>
        <v>-1.4324733976156523E-4</v>
      </c>
      <c r="K7576">
        <f t="shared" si="1062"/>
        <v>-2.4696733976156525E-4</v>
      </c>
      <c r="L7576">
        <v>-5.2471706846847991E-3</v>
      </c>
      <c r="N7576" s="2">
        <v>43476</v>
      </c>
      <c r="O7576">
        <v>102.8</v>
      </c>
      <c r="Q7576" s="2">
        <v>43476</v>
      </c>
      <c r="R7576">
        <v>161576.29999999999</v>
      </c>
      <c r="S7576" s="8">
        <f t="shared" si="1067"/>
        <v>-7.7219887529426101E-3</v>
      </c>
      <c r="T7576" s="9">
        <f t="shared" si="1063"/>
        <v>-7.82570875294261E-3</v>
      </c>
      <c r="U7576" s="3">
        <f>Sheet1!$B$17+Sheet1!$B$18*'Portfolio allocation'!K7576</f>
        <v>2.0447169319543358E-4</v>
      </c>
      <c r="V7576" s="13">
        <f t="shared" si="1068"/>
        <v>-8.0301804461380428E-3</v>
      </c>
      <c r="W7576" s="13"/>
      <c r="X7576" s="2">
        <v>43476</v>
      </c>
      <c r="Y7576">
        <v>116.01430000000001</v>
      </c>
      <c r="AA7576" s="2">
        <v>43476</v>
      </c>
      <c r="AB7576">
        <v>2038.38</v>
      </c>
      <c r="AC7576">
        <f t="shared" si="1069"/>
        <v>-2.7104779052017358E-3</v>
      </c>
      <c r="AD7576">
        <f t="shared" si="1064"/>
        <v>-2.813557905201736E-3</v>
      </c>
      <c r="AE7576">
        <f>Sheet2!$B$17+Sheet2!$B$18*'Portfolio allocation'!K7576</f>
        <v>-1.662226478583105E-4</v>
      </c>
      <c r="AF7576">
        <f t="shared" si="1070"/>
        <v>-2.6473352573434254E-3</v>
      </c>
      <c r="AH7576" s="2">
        <v>43476</v>
      </c>
      <c r="AI7576">
        <v>2.6989999999999998</v>
      </c>
      <c r="AJ7576">
        <v>2.577</v>
      </c>
      <c r="AK7576">
        <v>1.14775</v>
      </c>
      <c r="AR7576" s="3"/>
    </row>
    <row r="7577" spans="1:44" hidden="1" outlineLevel="1" x14ac:dyDescent="0.2">
      <c r="A7577" s="2">
        <v>43479</v>
      </c>
      <c r="B7577">
        <v>19.07</v>
      </c>
      <c r="E7577" s="2">
        <v>43479</v>
      </c>
      <c r="F7577">
        <v>2582.61</v>
      </c>
      <c r="G7577">
        <f t="shared" si="1065"/>
        <v>-5.2575628018766141E-3</v>
      </c>
      <c r="H7577" s="2">
        <v>43479</v>
      </c>
      <c r="I7577">
        <v>5138.58</v>
      </c>
      <c r="J7577">
        <f t="shared" si="1066"/>
        <v>-5.1440906846847989E-3</v>
      </c>
      <c r="K7577">
        <f t="shared" si="1062"/>
        <v>-5.2471706846847991E-3</v>
      </c>
      <c r="L7577">
        <v>1.0639307318986976E-2</v>
      </c>
      <c r="N7577" s="2">
        <v>43479</v>
      </c>
      <c r="O7577">
        <v>102.05</v>
      </c>
      <c r="Q7577" s="2">
        <v>43479</v>
      </c>
      <c r="R7577">
        <v>160397.5</v>
      </c>
      <c r="S7577" s="8">
        <f t="shared" si="1067"/>
        <v>-7.295624420165514E-3</v>
      </c>
      <c r="T7577" s="9">
        <f t="shared" si="1063"/>
        <v>-7.3987044201655142E-3</v>
      </c>
      <c r="U7577" s="3">
        <f>Sheet1!$B$17+Sheet1!$B$18*'Portfolio allocation'!K7577</f>
        <v>-5.5318883061052006E-3</v>
      </c>
      <c r="V7577" s="13">
        <f t="shared" si="1068"/>
        <v>-1.8668161140603136E-3</v>
      </c>
      <c r="W7577" s="13"/>
      <c r="X7577" s="2">
        <v>43479</v>
      </c>
      <c r="Y7577">
        <v>114.9922</v>
      </c>
      <c r="AA7577" s="2">
        <v>43479</v>
      </c>
      <c r="AB7577">
        <v>2020.43</v>
      </c>
      <c r="AC7577">
        <f t="shared" si="1069"/>
        <v>-8.8060126178631792E-3</v>
      </c>
      <c r="AD7577">
        <f t="shared" si="1064"/>
        <v>-8.9089726178631784E-3</v>
      </c>
      <c r="AE7577">
        <f>Sheet2!$B$17+Sheet2!$B$18*'Portfolio allocation'!K7577</f>
        <v>-4.6125310288887972E-3</v>
      </c>
      <c r="AF7577">
        <f t="shared" si="1070"/>
        <v>-4.2964415889743812E-3</v>
      </c>
      <c r="AH7577" s="2">
        <v>43479</v>
      </c>
      <c r="AI7577">
        <v>2.71</v>
      </c>
      <c r="AJ7577">
        <v>2.5739999999999998</v>
      </c>
      <c r="AK7577">
        <v>1.1467499999999999</v>
      </c>
      <c r="AR7577" s="3"/>
    </row>
    <row r="7578" spans="1:44" hidden="1" outlineLevel="1" x14ac:dyDescent="0.2">
      <c r="A7578" s="2">
        <v>43480</v>
      </c>
      <c r="B7578">
        <v>18.600000000000001</v>
      </c>
      <c r="E7578" s="2">
        <v>43480</v>
      </c>
      <c r="F7578">
        <v>2610.3000000000002</v>
      </c>
      <c r="G7578">
        <f t="shared" si="1065"/>
        <v>1.0721711756711327E-2</v>
      </c>
      <c r="H7578" s="2">
        <v>43480</v>
      </c>
      <c r="I7578">
        <v>5193.78</v>
      </c>
      <c r="J7578">
        <f t="shared" si="1066"/>
        <v>1.0742267318986976E-2</v>
      </c>
      <c r="K7578">
        <f t="shared" si="1062"/>
        <v>1.0639307318986976E-2</v>
      </c>
      <c r="L7578">
        <v>2.1442784293520959E-3</v>
      </c>
      <c r="N7578" s="2">
        <v>43480</v>
      </c>
      <c r="O7578">
        <v>105.01</v>
      </c>
      <c r="Q7578" s="2">
        <v>43480</v>
      </c>
      <c r="R7578">
        <v>165049.9</v>
      </c>
      <c r="S7578" s="8">
        <f t="shared" si="1067"/>
        <v>2.9005439610966466E-2</v>
      </c>
      <c r="T7578" s="9">
        <f t="shared" si="1063"/>
        <v>2.8902479610966467E-2</v>
      </c>
      <c r="U7578" s="3">
        <f>Sheet1!$B$17+Sheet1!$B$18*'Portfolio allocation'!K7578</f>
        <v>1.2693481876601092E-2</v>
      </c>
      <c r="V7578" s="13">
        <f t="shared" si="1068"/>
        <v>1.6208997734365377E-2</v>
      </c>
      <c r="W7578" s="13"/>
      <c r="X7578" s="2">
        <v>43480</v>
      </c>
      <c r="Y7578">
        <v>116.2722</v>
      </c>
      <c r="AA7578" s="2">
        <v>43480</v>
      </c>
      <c r="AB7578">
        <v>2042.91</v>
      </c>
      <c r="AC7578">
        <f t="shared" si="1069"/>
        <v>1.1126344392035303E-2</v>
      </c>
      <c r="AD7578">
        <f t="shared" si="1064"/>
        <v>1.1023704392035304E-2</v>
      </c>
      <c r="AE7578">
        <f>Sheet2!$B$17+Sheet2!$B$18*'Portfolio allocation'!K7578</f>
        <v>9.5141305126863161E-3</v>
      </c>
      <c r="AF7578">
        <f t="shared" si="1070"/>
        <v>1.5095738793489879E-3</v>
      </c>
      <c r="AH7578" s="2">
        <v>43480</v>
      </c>
      <c r="AI7578">
        <v>2.7080000000000002</v>
      </c>
      <c r="AJ7578">
        <v>2.5659999999999998</v>
      </c>
      <c r="AK7578">
        <v>1.1432500000000001</v>
      </c>
      <c r="AR7578" s="3"/>
    </row>
    <row r="7579" spans="1:44" hidden="1" outlineLevel="1" x14ac:dyDescent="0.2">
      <c r="A7579" s="2">
        <v>43481</v>
      </c>
      <c r="B7579">
        <v>19.04</v>
      </c>
      <c r="E7579" s="2">
        <v>43481</v>
      </c>
      <c r="F7579">
        <v>2616.1</v>
      </c>
      <c r="G7579">
        <f t="shared" si="1065"/>
        <v>2.2219668237366541E-3</v>
      </c>
      <c r="H7579" s="2">
        <v>43481</v>
      </c>
      <c r="I7579">
        <v>5205.45</v>
      </c>
      <c r="J7579">
        <f t="shared" si="1066"/>
        <v>2.2469184293520961E-3</v>
      </c>
      <c r="K7579">
        <f t="shared" si="1062"/>
        <v>2.1442784293520959E-3</v>
      </c>
      <c r="L7579">
        <v>7.5873771935183612E-3</v>
      </c>
      <c r="N7579" s="2">
        <v>43481</v>
      </c>
      <c r="O7579">
        <v>105.38</v>
      </c>
      <c r="Q7579" s="2">
        <v>43481</v>
      </c>
      <c r="R7579">
        <v>165631.4</v>
      </c>
      <c r="S7579" s="8">
        <f t="shared" si="1067"/>
        <v>3.523176930128491E-3</v>
      </c>
      <c r="T7579" s="9">
        <f t="shared" si="1063"/>
        <v>3.4205369301284908E-3</v>
      </c>
      <c r="U7579" s="3">
        <f>Sheet1!$B$17+Sheet1!$B$18*'Portfolio allocation'!K7579</f>
        <v>2.9477694417495135E-3</v>
      </c>
      <c r="V7579" s="13">
        <f t="shared" si="1068"/>
        <v>4.7276748837897726E-4</v>
      </c>
      <c r="W7579" s="13"/>
      <c r="X7579" s="2">
        <v>43481</v>
      </c>
      <c r="Y7579">
        <v>116.1671</v>
      </c>
      <c r="AA7579" s="2">
        <v>43481</v>
      </c>
      <c r="AB7579">
        <v>2041.07</v>
      </c>
      <c r="AC7579">
        <f t="shared" si="1069"/>
        <v>-9.0067599649523711E-4</v>
      </c>
      <c r="AD7579">
        <f t="shared" si="1064"/>
        <v>-1.0033159964952371E-3</v>
      </c>
      <c r="AE7579">
        <f>Sheet2!$B$17+Sheet2!$B$18*'Portfolio allocation'!K7579</f>
        <v>1.9601340962346627E-3</v>
      </c>
      <c r="AF7579">
        <f t="shared" si="1070"/>
        <v>-2.9634500927298996E-3</v>
      </c>
      <c r="AH7579" s="2">
        <v>43481</v>
      </c>
      <c r="AI7579">
        <v>2.7290000000000001</v>
      </c>
      <c r="AJ7579">
        <v>2.5659999999999998</v>
      </c>
      <c r="AK7579">
        <v>1.1394500000000001</v>
      </c>
      <c r="AR7579" s="3"/>
    </row>
    <row r="7580" spans="1:44" hidden="1" outlineLevel="1" x14ac:dyDescent="0.2">
      <c r="A7580" s="2">
        <v>43482</v>
      </c>
      <c r="B7580">
        <v>18.059999999999999</v>
      </c>
      <c r="E7580" s="2">
        <v>43482</v>
      </c>
      <c r="F7580">
        <v>2635.96</v>
      </c>
      <c r="G7580">
        <f t="shared" si="1065"/>
        <v>7.5914529261114083E-3</v>
      </c>
      <c r="H7580" s="2">
        <v>43482</v>
      </c>
      <c r="I7580">
        <v>5245.48</v>
      </c>
      <c r="J7580">
        <f t="shared" si="1066"/>
        <v>7.6900171935183614E-3</v>
      </c>
      <c r="K7580">
        <f t="shared" si="1062"/>
        <v>7.5873771935183612E-3</v>
      </c>
      <c r="L7580">
        <v>1.3108414364214602E-2</v>
      </c>
      <c r="N7580" s="2">
        <v>43482</v>
      </c>
      <c r="O7580">
        <v>106.12</v>
      </c>
      <c r="Q7580" s="2">
        <v>43482</v>
      </c>
      <c r="R7580">
        <v>166794.5</v>
      </c>
      <c r="S7580" s="8">
        <f t="shared" si="1067"/>
        <v>7.0222192168876152E-3</v>
      </c>
      <c r="T7580" s="9">
        <f t="shared" si="1063"/>
        <v>6.919579216887615E-3</v>
      </c>
      <c r="U7580" s="3">
        <f>Sheet1!$B$17+Sheet1!$B$18*'Portfolio allocation'!K7580</f>
        <v>9.1922302904683464E-3</v>
      </c>
      <c r="V7580" s="13">
        <f t="shared" si="1068"/>
        <v>-2.2726510735807314E-3</v>
      </c>
      <c r="W7580" s="13"/>
      <c r="X7580" s="2">
        <v>43482</v>
      </c>
      <c r="Y7580">
        <v>116.7115</v>
      </c>
      <c r="AA7580" s="2">
        <v>43482</v>
      </c>
      <c r="AB7580">
        <v>2050.63</v>
      </c>
      <c r="AC7580">
        <f t="shared" si="1069"/>
        <v>4.683817801447443E-3</v>
      </c>
      <c r="AD7580">
        <f t="shared" si="1064"/>
        <v>4.5808578014474429E-3</v>
      </c>
      <c r="AE7580">
        <f>Sheet2!$B$17+Sheet2!$B$18*'Portfolio allocation'!K7580</f>
        <v>6.8002763833401297E-3</v>
      </c>
      <c r="AF7580">
        <f t="shared" si="1070"/>
        <v>-2.2194185818926867E-3</v>
      </c>
      <c r="AH7580" s="2">
        <v>43482</v>
      </c>
      <c r="AI7580">
        <v>2.7469999999999999</v>
      </c>
      <c r="AJ7580">
        <v>2.5739999999999998</v>
      </c>
      <c r="AK7580">
        <v>1.13795</v>
      </c>
      <c r="AR7580" s="3"/>
    </row>
    <row r="7581" spans="1:44" hidden="1" outlineLevel="1" x14ac:dyDescent="0.2">
      <c r="A7581" s="2">
        <v>43483</v>
      </c>
      <c r="B7581">
        <v>17.8</v>
      </c>
      <c r="E7581" s="2">
        <v>43483</v>
      </c>
      <c r="F7581">
        <v>2670.71</v>
      </c>
      <c r="G7581">
        <f t="shared" si="1065"/>
        <v>1.3183052853609212E-2</v>
      </c>
      <c r="H7581" s="2">
        <v>43483</v>
      </c>
      <c r="I7581">
        <v>5314.78</v>
      </c>
      <c r="J7581">
        <f t="shared" si="1066"/>
        <v>1.3211374364214601E-2</v>
      </c>
      <c r="K7581">
        <f t="shared" si="1062"/>
        <v>1.3108414364214602E-2</v>
      </c>
      <c r="L7581">
        <v>-1.0376E-4</v>
      </c>
      <c r="N7581" s="2">
        <v>43483</v>
      </c>
      <c r="O7581">
        <v>107.71</v>
      </c>
      <c r="Q7581" s="2">
        <v>43483</v>
      </c>
      <c r="R7581">
        <v>169293.6</v>
      </c>
      <c r="S7581" s="8">
        <f t="shared" si="1067"/>
        <v>1.4983107956197728E-2</v>
      </c>
      <c r="T7581" s="9">
        <f t="shared" si="1063"/>
        <v>1.4880147956197728E-2</v>
      </c>
      <c r="U7581" s="3">
        <f>Sheet1!$B$17+Sheet1!$B$18*'Portfolio allocation'!K7581</f>
        <v>1.552610405438026E-2</v>
      </c>
      <c r="V7581" s="13">
        <f t="shared" si="1068"/>
        <v>-6.4595609818253116E-4</v>
      </c>
      <c r="W7581" s="13"/>
      <c r="X7581" s="2">
        <v>43483</v>
      </c>
      <c r="Y7581">
        <v>118.2685</v>
      </c>
      <c r="AA7581" s="2">
        <v>43483</v>
      </c>
      <c r="AB7581">
        <v>2077.9899999999998</v>
      </c>
      <c r="AC7581">
        <f t="shared" si="1069"/>
        <v>1.3342241164910229E-2</v>
      </c>
      <c r="AD7581">
        <f t="shared" si="1064"/>
        <v>1.3238481164910229E-2</v>
      </c>
      <c r="AE7581">
        <f>Sheet2!$B$17+Sheet2!$B$18*'Portfolio allocation'!K7581</f>
        <v>1.1709723489920635E-2</v>
      </c>
      <c r="AF7581">
        <f t="shared" si="1070"/>
        <v>1.5287576749895941E-3</v>
      </c>
      <c r="AH7581" s="2">
        <v>43483</v>
      </c>
      <c r="AI7581">
        <v>2.782</v>
      </c>
      <c r="AJ7581">
        <v>2.5939999999999999</v>
      </c>
      <c r="AK7581">
        <v>1.1366499999999999</v>
      </c>
      <c r="AR7581" s="3"/>
    </row>
    <row r="7582" spans="1:44" hidden="1" outlineLevel="1" x14ac:dyDescent="0.2">
      <c r="A7582" s="2">
        <v>43486</v>
      </c>
      <c r="B7582">
        <v>17.8</v>
      </c>
      <c r="E7582" s="2">
        <v>43486</v>
      </c>
      <c r="F7582">
        <v>2670.71</v>
      </c>
      <c r="G7582">
        <f t="shared" si="1065"/>
        <v>0</v>
      </c>
      <c r="H7582" s="2">
        <v>43486</v>
      </c>
      <c r="I7582">
        <v>5314.78</v>
      </c>
      <c r="J7582">
        <f t="shared" si="1066"/>
        <v>0</v>
      </c>
      <c r="K7582">
        <f t="shared" si="1062"/>
        <v>-1.0376E-4</v>
      </c>
      <c r="L7582">
        <v>-1.4220995332412603E-2</v>
      </c>
      <c r="N7582" s="2">
        <v>43486</v>
      </c>
      <c r="O7582">
        <v>107.71</v>
      </c>
      <c r="Q7582" s="2">
        <v>43486</v>
      </c>
      <c r="R7582">
        <v>169293.6</v>
      </c>
      <c r="S7582" s="8">
        <f t="shared" si="1067"/>
        <v>0</v>
      </c>
      <c r="T7582" s="9">
        <f t="shared" si="1063"/>
        <v>-1.0376E-4</v>
      </c>
      <c r="U7582" s="3">
        <f>Sheet1!$B$17+Sheet1!$B$18*'Portfolio allocation'!K7582</f>
        <v>3.6876278272653546E-4</v>
      </c>
      <c r="V7582" s="13">
        <f t="shared" si="1068"/>
        <v>-4.7252278272653546E-4</v>
      </c>
      <c r="W7582" s="13"/>
      <c r="X7582" s="2">
        <v>43486</v>
      </c>
      <c r="Y7582">
        <v>118.2685</v>
      </c>
      <c r="AA7582" s="2">
        <v>43486</v>
      </c>
      <c r="AB7582">
        <v>2077.9899999999998</v>
      </c>
      <c r="AC7582">
        <f t="shared" si="1069"/>
        <v>0</v>
      </c>
      <c r="AD7582">
        <f t="shared" si="1064"/>
        <v>-1.0376E-4</v>
      </c>
      <c r="AE7582">
        <f>Sheet2!$B$17+Sheet2!$B$18*'Portfolio allocation'!K7582</f>
        <v>-3.8879027792654224E-5</v>
      </c>
      <c r="AF7582">
        <f t="shared" si="1070"/>
        <v>-6.4880972207345772E-5</v>
      </c>
      <c r="AH7582" s="2">
        <v>43486</v>
      </c>
      <c r="AI7582">
        <v>2.782</v>
      </c>
      <c r="AJ7582">
        <v>2.5939999999999999</v>
      </c>
      <c r="AK7582">
        <v>1.1365499999999999</v>
      </c>
      <c r="AR7582" s="3"/>
    </row>
    <row r="7583" spans="1:44" hidden="1" outlineLevel="1" x14ac:dyDescent="0.2">
      <c r="A7583" s="2">
        <v>43487</v>
      </c>
      <c r="B7583">
        <v>20.8</v>
      </c>
      <c r="E7583" s="2">
        <v>43487</v>
      </c>
      <c r="F7583">
        <v>2632.9</v>
      </c>
      <c r="G7583">
        <f t="shared" si="1065"/>
        <v>-1.4157284018107563E-2</v>
      </c>
      <c r="H7583" s="2">
        <v>43487</v>
      </c>
      <c r="I7583">
        <v>5239.75</v>
      </c>
      <c r="J7583">
        <f t="shared" si="1066"/>
        <v>-1.4117235332412603E-2</v>
      </c>
      <c r="K7583">
        <f t="shared" si="1062"/>
        <v>-1.4220995332412603E-2</v>
      </c>
      <c r="L7583">
        <v>2.098955152440362E-3</v>
      </c>
      <c r="N7583" s="2">
        <v>43487</v>
      </c>
      <c r="O7583">
        <v>105.68</v>
      </c>
      <c r="Q7583" s="2">
        <v>43487</v>
      </c>
      <c r="R7583">
        <v>166102.9</v>
      </c>
      <c r="S7583" s="8">
        <f t="shared" si="1067"/>
        <v>-1.8847138934962815E-2</v>
      </c>
      <c r="T7583" s="9">
        <f t="shared" si="1063"/>
        <v>-1.8950898934962816E-2</v>
      </c>
      <c r="U7583" s="3">
        <f>Sheet1!$B$17+Sheet1!$B$18*'Portfolio allocation'!K7583</f>
        <v>-1.5826887368939155E-2</v>
      </c>
      <c r="V7583" s="13">
        <f t="shared" si="1068"/>
        <v>-3.1240115660236614E-3</v>
      </c>
      <c r="W7583" s="13"/>
      <c r="X7583" s="2">
        <v>43487</v>
      </c>
      <c r="Y7583">
        <v>117.02670000000001</v>
      </c>
      <c r="AA7583" s="2">
        <v>43487</v>
      </c>
      <c r="AB7583">
        <v>2056.17</v>
      </c>
      <c r="AC7583">
        <f t="shared" si="1069"/>
        <v>-1.0500531763867782E-2</v>
      </c>
      <c r="AD7583">
        <f t="shared" si="1064"/>
        <v>-1.0603971763867782E-2</v>
      </c>
      <c r="AE7583">
        <f>Sheet2!$B$17+Sheet2!$B$18*'Portfolio allocation'!K7583</f>
        <v>-1.2592284848621233E-2</v>
      </c>
      <c r="AF7583">
        <f t="shared" si="1070"/>
        <v>1.988313084753451E-3</v>
      </c>
      <c r="AH7583" s="2">
        <v>43487</v>
      </c>
      <c r="AI7583">
        <v>2.7320000000000002</v>
      </c>
      <c r="AJ7583">
        <v>2.5859999999999999</v>
      </c>
      <c r="AK7583">
        <v>1.13565</v>
      </c>
      <c r="AR7583" s="3"/>
    </row>
    <row r="7584" spans="1:44" hidden="1" outlineLevel="1" x14ac:dyDescent="0.2">
      <c r="A7584" s="2">
        <v>43488</v>
      </c>
      <c r="B7584">
        <v>19.52</v>
      </c>
      <c r="E7584" s="2">
        <v>43488</v>
      </c>
      <c r="F7584">
        <v>2638.7</v>
      </c>
      <c r="G7584">
        <f t="shared" si="1065"/>
        <v>2.2028941471379238E-3</v>
      </c>
      <c r="H7584" s="2">
        <v>43488</v>
      </c>
      <c r="I7584">
        <v>5251.29</v>
      </c>
      <c r="J7584">
        <f t="shared" si="1066"/>
        <v>2.2023951524403618E-3</v>
      </c>
      <c r="K7584">
        <f t="shared" si="1062"/>
        <v>2.098955152440362E-3</v>
      </c>
      <c r="L7584">
        <v>1.3055375544675668E-3</v>
      </c>
      <c r="N7584" s="2">
        <v>43488</v>
      </c>
      <c r="O7584">
        <v>106.71</v>
      </c>
      <c r="Q7584" s="2">
        <v>43488</v>
      </c>
      <c r="R7584">
        <v>167721.9</v>
      </c>
      <c r="S7584" s="8">
        <f t="shared" si="1067"/>
        <v>9.7469701010639564E-3</v>
      </c>
      <c r="T7584" s="9">
        <f t="shared" si="1063"/>
        <v>9.6435301010639567E-3</v>
      </c>
      <c r="U7584" s="3">
        <f>Sheet1!$B$17+Sheet1!$B$18*'Portfolio allocation'!K7584</f>
        <v>2.8957734298317847E-3</v>
      </c>
      <c r="V7584" s="13">
        <f t="shared" si="1068"/>
        <v>6.747756671232172E-3</v>
      </c>
      <c r="W7584" s="13"/>
      <c r="X7584" s="2">
        <v>43488</v>
      </c>
      <c r="Y7584">
        <v>126.9318</v>
      </c>
      <c r="AA7584" s="2">
        <v>43488</v>
      </c>
      <c r="AB7584">
        <v>2230.21</v>
      </c>
      <c r="AC7584">
        <f t="shared" si="1069"/>
        <v>8.4642806771813683E-2</v>
      </c>
      <c r="AD7584">
        <f t="shared" si="1064"/>
        <v>8.4539166771813681E-2</v>
      </c>
      <c r="AE7584">
        <f>Sheet2!$B$17+Sheet2!$B$18*'Portfolio allocation'!K7584</f>
        <v>1.9198314821033766E-3</v>
      </c>
      <c r="AF7584">
        <f t="shared" si="1070"/>
        <v>8.2619335289710299E-2</v>
      </c>
      <c r="AH7584" s="2">
        <v>43488</v>
      </c>
      <c r="AI7584">
        <v>2.7549999999999999</v>
      </c>
      <c r="AJ7584">
        <v>2.5910000000000002</v>
      </c>
      <c r="AK7584">
        <v>1.1378999999999999</v>
      </c>
      <c r="AR7584" s="3"/>
    </row>
    <row r="7585" spans="1:44" hidden="1" outlineLevel="1" x14ac:dyDescent="0.2">
      <c r="A7585" s="2">
        <v>43489</v>
      </c>
      <c r="B7585">
        <v>18.89</v>
      </c>
      <c r="E7585" s="2">
        <v>43489</v>
      </c>
      <c r="F7585">
        <v>2642.33</v>
      </c>
      <c r="G7585">
        <f t="shared" si="1065"/>
        <v>1.3756774169098041E-3</v>
      </c>
      <c r="H7585" s="2">
        <v>43489</v>
      </c>
      <c r="I7585">
        <v>5258.69</v>
      </c>
      <c r="J7585">
        <f t="shared" si="1066"/>
        <v>1.4091775544675667E-3</v>
      </c>
      <c r="K7585">
        <f t="shared" si="1062"/>
        <v>1.3055375544675668E-3</v>
      </c>
      <c r="L7585">
        <v>8.4199152045853053E-3</v>
      </c>
      <c r="N7585" s="2">
        <v>43489</v>
      </c>
      <c r="O7585">
        <v>106.2</v>
      </c>
      <c r="Q7585" s="2">
        <v>43489</v>
      </c>
      <c r="R7585">
        <v>166920.29999999999</v>
      </c>
      <c r="S7585" s="8">
        <f t="shared" si="1067"/>
        <v>-4.7793400861784185E-3</v>
      </c>
      <c r="T7585" s="9">
        <f t="shared" si="1063"/>
        <v>-4.8829800861784189E-3</v>
      </c>
      <c r="U7585" s="3">
        <f>Sheet1!$B$17+Sheet1!$B$18*'Portfolio allocation'!K7585</f>
        <v>1.9855446535614451E-3</v>
      </c>
      <c r="V7585" s="13">
        <f t="shared" si="1068"/>
        <v>-6.868524739739864E-3</v>
      </c>
      <c r="W7585" s="13"/>
      <c r="X7585" s="2">
        <v>43489</v>
      </c>
      <c r="Y7585">
        <v>126.58799999999999</v>
      </c>
      <c r="AA7585" s="2">
        <v>43489</v>
      </c>
      <c r="AB7585">
        <v>2224.16</v>
      </c>
      <c r="AC7585">
        <f t="shared" si="1069"/>
        <v>-2.7127490236346086E-3</v>
      </c>
      <c r="AD7585">
        <f t="shared" si="1064"/>
        <v>-2.8158690236346085E-3</v>
      </c>
      <c r="AE7585">
        <f>Sheet2!$B$17+Sheet2!$B$18*'Portfolio allocation'!K7585</f>
        <v>1.2143043120723192E-3</v>
      </c>
      <c r="AF7585">
        <f t="shared" si="1070"/>
        <v>-4.0301733357069273E-3</v>
      </c>
      <c r="AH7585" s="2">
        <v>43489</v>
      </c>
      <c r="AI7585">
        <v>2.7120000000000002</v>
      </c>
      <c r="AJ7585">
        <v>2.5779999999999998</v>
      </c>
      <c r="AK7585">
        <v>1.1353500000000001</v>
      </c>
      <c r="AR7585" s="3"/>
    </row>
    <row r="7586" spans="1:44" hidden="1" outlineLevel="1" x14ac:dyDescent="0.2">
      <c r="A7586" s="2">
        <v>43490</v>
      </c>
      <c r="B7586">
        <v>17.420000000000002</v>
      </c>
      <c r="E7586" s="2">
        <v>43490</v>
      </c>
      <c r="F7586">
        <v>2664.76</v>
      </c>
      <c r="G7586">
        <f t="shared" si="1065"/>
        <v>8.4887201825663006E-3</v>
      </c>
      <c r="H7586" s="2">
        <v>43490</v>
      </c>
      <c r="I7586">
        <v>5303.51</v>
      </c>
      <c r="J7586">
        <f t="shared" si="1066"/>
        <v>8.5230352045853053E-3</v>
      </c>
      <c r="K7586">
        <f t="shared" si="1062"/>
        <v>8.4199152045853053E-3</v>
      </c>
      <c r="L7586">
        <v>-7.9533585264099163E-3</v>
      </c>
      <c r="N7586" s="2">
        <v>43490</v>
      </c>
      <c r="O7586">
        <v>107.17</v>
      </c>
      <c r="Q7586" s="2">
        <v>43490</v>
      </c>
      <c r="R7586">
        <v>168444.9</v>
      </c>
      <c r="S7586" s="8">
        <f t="shared" si="1067"/>
        <v>9.133700334830408E-3</v>
      </c>
      <c r="T7586" s="9">
        <f t="shared" si="1063"/>
        <v>9.030580334830408E-3</v>
      </c>
      <c r="U7586" s="3">
        <f>Sheet1!$B$17+Sheet1!$B$18*'Portfolio allocation'!K7586</f>
        <v>1.0147338996083407E-2</v>
      </c>
      <c r="V7586" s="13">
        <f t="shared" si="1068"/>
        <v>-1.1167586612529992E-3</v>
      </c>
      <c r="W7586" s="13"/>
      <c r="X7586" s="2">
        <v>43490</v>
      </c>
      <c r="Y7586">
        <v>127.96339999999999</v>
      </c>
      <c r="AA7586" s="2">
        <v>43490</v>
      </c>
      <c r="AB7586">
        <v>2248.33</v>
      </c>
      <c r="AC7586">
        <f t="shared" si="1069"/>
        <v>1.0867023955111188E-2</v>
      </c>
      <c r="AD7586">
        <f t="shared" si="1064"/>
        <v>1.0763183955111187E-2</v>
      </c>
      <c r="AE7586">
        <f>Sheet2!$B$17+Sheet2!$B$18*'Portfolio allocation'!K7586</f>
        <v>7.5405904227465077E-3</v>
      </c>
      <c r="AF7586">
        <f t="shared" si="1070"/>
        <v>3.2225935323646794E-3</v>
      </c>
      <c r="AH7586" s="2">
        <v>43490</v>
      </c>
      <c r="AI7586">
        <v>2.7509999999999999</v>
      </c>
      <c r="AJ7586">
        <v>2.5960000000000001</v>
      </c>
      <c r="AK7586">
        <v>1.1397999999999999</v>
      </c>
      <c r="AR7586" s="3"/>
    </row>
    <row r="7587" spans="1:44" hidden="1" outlineLevel="1" x14ac:dyDescent="0.2">
      <c r="A7587" s="2">
        <v>43493</v>
      </c>
      <c r="B7587">
        <v>18.87</v>
      </c>
      <c r="E7587" s="2">
        <v>43493</v>
      </c>
      <c r="F7587">
        <v>2643.85</v>
      </c>
      <c r="G7587">
        <f t="shared" si="1065"/>
        <v>-7.8468605052613993E-3</v>
      </c>
      <c r="H7587" s="2">
        <v>43493</v>
      </c>
      <c r="I7587">
        <v>5261.88</v>
      </c>
      <c r="J7587">
        <f t="shared" si="1066"/>
        <v>-7.8495185264099154E-3</v>
      </c>
      <c r="K7587">
        <f t="shared" si="1062"/>
        <v>-7.9533585264099163E-3</v>
      </c>
      <c r="L7587">
        <v>-1.5426093040510206E-3</v>
      </c>
      <c r="N7587" s="2">
        <v>43493</v>
      </c>
      <c r="O7587">
        <v>105.08</v>
      </c>
      <c r="Q7587" s="2">
        <v>43493</v>
      </c>
      <c r="R7587">
        <v>165159.9</v>
      </c>
      <c r="S7587" s="8">
        <f t="shared" si="1067"/>
        <v>-1.9501926149144366E-2</v>
      </c>
      <c r="T7587" s="9">
        <f t="shared" si="1063"/>
        <v>-1.9605766149144367E-2</v>
      </c>
      <c r="U7587" s="3">
        <f>Sheet1!$B$17+Sheet1!$B$18*'Portfolio allocation'!K7587</f>
        <v>-8.6364955820526987E-3</v>
      </c>
      <c r="V7587" s="13">
        <f t="shared" si="1068"/>
        <v>-1.0969270567091668E-2</v>
      </c>
      <c r="W7587" s="13"/>
      <c r="X7587" s="2">
        <v>43493</v>
      </c>
      <c r="Y7587">
        <v>128.2499</v>
      </c>
      <c r="AA7587" s="2">
        <v>43493</v>
      </c>
      <c r="AB7587">
        <v>2253.36</v>
      </c>
      <c r="AC7587">
        <f t="shared" si="1069"/>
        <v>2.2372160670365293E-3</v>
      </c>
      <c r="AD7587">
        <f t="shared" si="1064"/>
        <v>2.1332560670365291E-3</v>
      </c>
      <c r="AE7587">
        <f>Sheet2!$B$17+Sheet2!$B$18*'Portfolio allocation'!K7587</f>
        <v>-7.0189422988468433E-3</v>
      </c>
      <c r="AF7587">
        <f t="shared" si="1070"/>
        <v>9.1521983658833725E-3</v>
      </c>
      <c r="AH7587" s="2">
        <v>43493</v>
      </c>
      <c r="AI7587">
        <v>2.7440000000000002</v>
      </c>
      <c r="AJ7587">
        <v>2.5990000000000002</v>
      </c>
      <c r="AK7587">
        <v>1.1435500000000001</v>
      </c>
      <c r="AR7587" s="3"/>
    </row>
    <row r="7588" spans="1:44" hidden="1" outlineLevel="1" x14ac:dyDescent="0.2">
      <c r="A7588" s="2">
        <v>43494</v>
      </c>
      <c r="B7588">
        <v>19.13</v>
      </c>
      <c r="E7588" s="2">
        <v>43494</v>
      </c>
      <c r="F7588">
        <v>2640</v>
      </c>
      <c r="G7588">
        <f t="shared" si="1065"/>
        <v>-1.4562096941959091E-3</v>
      </c>
      <c r="H7588" s="2">
        <v>43494</v>
      </c>
      <c r="I7588">
        <v>5254.31</v>
      </c>
      <c r="J7588">
        <f t="shared" si="1066"/>
        <v>-1.4386493040510206E-3</v>
      </c>
      <c r="K7588">
        <f t="shared" si="1062"/>
        <v>-1.5426093040510206E-3</v>
      </c>
      <c r="L7588">
        <v>1.5557788427329093E-2</v>
      </c>
      <c r="N7588" s="2">
        <v>43494</v>
      </c>
      <c r="O7588">
        <v>102.94</v>
      </c>
      <c r="Q7588" s="2">
        <v>43494</v>
      </c>
      <c r="R7588">
        <v>161796.4</v>
      </c>
      <c r="S7588" s="8">
        <f t="shared" si="1067"/>
        <v>-2.0365112839133448E-2</v>
      </c>
      <c r="T7588" s="9">
        <f t="shared" si="1063"/>
        <v>-2.0469072839133448E-2</v>
      </c>
      <c r="U7588" s="3">
        <f>Sheet1!$B$17+Sheet1!$B$18*'Portfolio allocation'!K7588</f>
        <v>-1.2819216041714434E-3</v>
      </c>
      <c r="V7588" s="13">
        <f t="shared" si="1068"/>
        <v>-1.9187151234962004E-2</v>
      </c>
      <c r="W7588" s="13"/>
      <c r="X7588" s="2">
        <v>43494</v>
      </c>
      <c r="Y7588">
        <v>128.3073</v>
      </c>
      <c r="AA7588" s="2">
        <v>43494</v>
      </c>
      <c r="AB7588">
        <v>2254.37</v>
      </c>
      <c r="AC7588">
        <f t="shared" si="1069"/>
        <v>4.4821954769758143E-4</v>
      </c>
      <c r="AD7588">
        <f t="shared" si="1064"/>
        <v>3.4457954769758143E-4</v>
      </c>
      <c r="AE7588">
        <f>Sheet2!$B$17+Sheet2!$B$18*'Portfolio allocation'!K7588</f>
        <v>-1.3183405373205542E-3</v>
      </c>
      <c r="AF7588">
        <f t="shared" si="1070"/>
        <v>1.6629200850181358E-3</v>
      </c>
      <c r="AH7588" s="2">
        <v>43494</v>
      </c>
      <c r="AI7588">
        <v>2.7120000000000002</v>
      </c>
      <c r="AJ7588">
        <v>2.5910000000000002</v>
      </c>
      <c r="AK7588">
        <v>1.1415</v>
      </c>
      <c r="AR7588" s="3"/>
    </row>
    <row r="7589" spans="1:44" hidden="1" outlineLevel="1" x14ac:dyDescent="0.2">
      <c r="A7589" s="2">
        <v>43495</v>
      </c>
      <c r="B7589">
        <v>17.66</v>
      </c>
      <c r="E7589" s="2">
        <v>43495</v>
      </c>
      <c r="F7589">
        <v>2681.05</v>
      </c>
      <c r="G7589">
        <f t="shared" si="1065"/>
        <v>1.5549242424242493E-2</v>
      </c>
      <c r="H7589" s="2">
        <v>43495</v>
      </c>
      <c r="I7589">
        <v>5336.6</v>
      </c>
      <c r="J7589">
        <f t="shared" si="1066"/>
        <v>1.5661428427329094E-2</v>
      </c>
      <c r="K7589">
        <f t="shared" si="1062"/>
        <v>1.5557788427329093E-2</v>
      </c>
      <c r="L7589">
        <v>8.7093672045870339E-3</v>
      </c>
      <c r="N7589" s="2">
        <v>43495</v>
      </c>
      <c r="O7589">
        <v>106.38</v>
      </c>
      <c r="Q7589" s="2">
        <v>43495</v>
      </c>
      <c r="R7589">
        <v>167203.20000000001</v>
      </c>
      <c r="S7589" s="8">
        <f t="shared" si="1067"/>
        <v>3.3417307183596368E-2</v>
      </c>
      <c r="T7589" s="9">
        <f t="shared" si="1063"/>
        <v>3.3313667183596365E-2</v>
      </c>
      <c r="U7589" s="3">
        <f>Sheet1!$B$17+Sheet1!$B$18*'Portfolio allocation'!K7589</f>
        <v>1.833608805497897E-2</v>
      </c>
      <c r="V7589" s="13">
        <f t="shared" si="1068"/>
        <v>1.4977579128617396E-2</v>
      </c>
      <c r="W7589" s="13"/>
      <c r="X7589" s="2">
        <v>43495</v>
      </c>
      <c r="Y7589">
        <v>128.35499999999999</v>
      </c>
      <c r="AA7589" s="2">
        <v>43495</v>
      </c>
      <c r="AB7589">
        <v>2255.21</v>
      </c>
      <c r="AC7589">
        <f t="shared" si="1069"/>
        <v>3.7260964260532603E-4</v>
      </c>
      <c r="AD7589">
        <f t="shared" si="1064"/>
        <v>2.6924964260532604E-4</v>
      </c>
      <c r="AE7589">
        <f>Sheet2!$B$17+Sheet2!$B$18*'Portfolio allocation'!K7589</f>
        <v>1.3887769396026052E-2</v>
      </c>
      <c r="AF7589">
        <f t="shared" si="1070"/>
        <v>-1.3618519753420726E-2</v>
      </c>
      <c r="AH7589" s="2">
        <v>43495</v>
      </c>
      <c r="AI7589">
        <v>2.6949999999999998</v>
      </c>
      <c r="AJ7589">
        <v>2.5840000000000001</v>
      </c>
      <c r="AK7589">
        <v>1.14255</v>
      </c>
      <c r="AR7589" s="3"/>
    </row>
    <row r="7590" spans="1:44" hidden="1" outlineLevel="1" x14ac:dyDescent="0.2">
      <c r="A7590" s="2">
        <v>43496</v>
      </c>
      <c r="B7590">
        <v>16.57</v>
      </c>
      <c r="E7590" s="2">
        <v>43496</v>
      </c>
      <c r="F7590">
        <v>2704.1</v>
      </c>
      <c r="G7590">
        <f t="shared" si="1065"/>
        <v>8.5973778929895328E-3</v>
      </c>
      <c r="H7590" s="2">
        <v>43496</v>
      </c>
      <c r="I7590">
        <v>5383.63</v>
      </c>
      <c r="J7590">
        <f t="shared" si="1066"/>
        <v>8.8127272045870342E-3</v>
      </c>
      <c r="K7590">
        <f t="shared" si="1062"/>
        <v>8.7093672045870339E-3</v>
      </c>
      <c r="L7590">
        <v>9.3068042372879568E-4</v>
      </c>
      <c r="N7590" s="2">
        <v>43496</v>
      </c>
      <c r="O7590">
        <v>104.43</v>
      </c>
      <c r="Q7590" s="2">
        <v>43496</v>
      </c>
      <c r="R7590">
        <v>164138.29999999999</v>
      </c>
      <c r="S7590" s="8">
        <f t="shared" si="1067"/>
        <v>-1.8330390805917696E-2</v>
      </c>
      <c r="T7590" s="9">
        <f t="shared" si="1063"/>
        <v>-1.8433750805917696E-2</v>
      </c>
      <c r="U7590" s="3">
        <f>Sheet1!$B$17+Sheet1!$B$18*'Portfolio allocation'!K7590</f>
        <v>1.0479405666174595E-2</v>
      </c>
      <c r="V7590" s="13">
        <f t="shared" si="1068"/>
        <v>-2.8913156472092291E-2</v>
      </c>
      <c r="W7590" s="13"/>
      <c r="X7590" s="2">
        <v>43496</v>
      </c>
      <c r="Y7590">
        <v>128.39320000000001</v>
      </c>
      <c r="AA7590" s="2">
        <v>43496</v>
      </c>
      <c r="AB7590">
        <v>2255.88</v>
      </c>
      <c r="AC7590">
        <f t="shared" si="1069"/>
        <v>2.9708984972587338E-4</v>
      </c>
      <c r="AD7590">
        <f t="shared" si="1064"/>
        <v>1.9500984972587338E-4</v>
      </c>
      <c r="AE7590">
        <f>Sheet2!$B$17+Sheet2!$B$18*'Portfolio allocation'!K7590</f>
        <v>7.7979785257364436E-3</v>
      </c>
      <c r="AF7590">
        <f t="shared" si="1070"/>
        <v>-7.6029686760105703E-3</v>
      </c>
      <c r="AH7590" s="2">
        <v>43496</v>
      </c>
      <c r="AI7590">
        <v>2.6349999999999998</v>
      </c>
      <c r="AJ7590">
        <v>2.552</v>
      </c>
      <c r="AK7590">
        <v>1.1474500000000001</v>
      </c>
      <c r="AR7590" s="3"/>
    </row>
    <row r="7591" spans="1:44" hidden="1" outlineLevel="1" x14ac:dyDescent="0.2">
      <c r="A7591" s="2">
        <v>43497</v>
      </c>
      <c r="B7591">
        <v>16.14</v>
      </c>
      <c r="E7591" s="2">
        <v>43497</v>
      </c>
      <c r="F7591">
        <v>2706.53</v>
      </c>
      <c r="G7591">
        <f t="shared" si="1065"/>
        <v>8.98635405495396E-4</v>
      </c>
      <c r="H7591" s="2">
        <v>43497</v>
      </c>
      <c r="I7591">
        <v>5389.19</v>
      </c>
      <c r="J7591">
        <f t="shared" si="1066"/>
        <v>1.0327604237287957E-3</v>
      </c>
      <c r="K7591">
        <f t="shared" si="1062"/>
        <v>9.3068042372879568E-4</v>
      </c>
      <c r="L7591">
        <v>6.6905486670169262E-3</v>
      </c>
      <c r="N7591" s="2">
        <v>43497</v>
      </c>
      <c r="O7591">
        <v>102.78</v>
      </c>
      <c r="Q7591" s="2">
        <v>43497</v>
      </c>
      <c r="R7591">
        <v>161544.9</v>
      </c>
      <c r="S7591" s="8">
        <f t="shared" si="1067"/>
        <v>-1.5800090533409916E-2</v>
      </c>
      <c r="T7591" s="9">
        <f t="shared" si="1063"/>
        <v>-1.5902170533409917E-2</v>
      </c>
      <c r="U7591" s="3">
        <f>Sheet1!$B$17+Sheet1!$B$18*'Portfolio allocation'!K7591</f>
        <v>1.5554990530348711E-3</v>
      </c>
      <c r="V7591" s="13">
        <f t="shared" si="1068"/>
        <v>-1.7457669586444787E-2</v>
      </c>
      <c r="W7591" s="13"/>
      <c r="X7591" s="2">
        <v>43497</v>
      </c>
      <c r="Y7591">
        <v>128.08760000000001</v>
      </c>
      <c r="AA7591" s="2">
        <v>43497</v>
      </c>
      <c r="AB7591">
        <v>2250.5100000000002</v>
      </c>
      <c r="AC7591">
        <f t="shared" si="1069"/>
        <v>-2.3804457683919145E-3</v>
      </c>
      <c r="AD7591">
        <f t="shared" si="1064"/>
        <v>-2.4831257683919144E-3</v>
      </c>
      <c r="AE7591">
        <f>Sheet2!$B$17+Sheet2!$B$18*'Portfolio allocation'!K7591</f>
        <v>8.8097178794905738E-4</v>
      </c>
      <c r="AF7591">
        <f t="shared" si="1070"/>
        <v>-3.3640975563409719E-3</v>
      </c>
      <c r="AH7591" s="2">
        <v>43497</v>
      </c>
      <c r="AI7591">
        <v>2.6909999999999998</v>
      </c>
      <c r="AJ7591">
        <v>2.5670000000000002</v>
      </c>
      <c r="AK7591">
        <v>1.1468</v>
      </c>
      <c r="AR7591" s="3"/>
    </row>
    <row r="7592" spans="1:44" hidden="1" outlineLevel="1" x14ac:dyDescent="0.2">
      <c r="A7592" s="2">
        <v>43500</v>
      </c>
      <c r="B7592">
        <v>15.73</v>
      </c>
      <c r="E7592" s="2">
        <v>43500</v>
      </c>
      <c r="F7592">
        <v>2724.87</v>
      </c>
      <c r="G7592">
        <f t="shared" si="1065"/>
        <v>6.7762042172079262E-3</v>
      </c>
      <c r="H7592" s="2">
        <v>43500</v>
      </c>
      <c r="I7592">
        <v>5425.8</v>
      </c>
      <c r="J7592">
        <f t="shared" si="1066"/>
        <v>6.7932286670169262E-3</v>
      </c>
      <c r="K7592">
        <f t="shared" si="1062"/>
        <v>6.6905486670169262E-3</v>
      </c>
      <c r="L7592">
        <v>4.615518238047755E-3</v>
      </c>
      <c r="N7592" s="2">
        <v>43500</v>
      </c>
      <c r="O7592">
        <v>105.74</v>
      </c>
      <c r="Q7592" s="2">
        <v>43500</v>
      </c>
      <c r="R7592">
        <v>166197.29999999999</v>
      </c>
      <c r="S7592" s="8">
        <f t="shared" si="1067"/>
        <v>2.8799423565832205E-2</v>
      </c>
      <c r="T7592" s="9">
        <f t="shared" si="1063"/>
        <v>2.8696743565832204E-2</v>
      </c>
      <c r="U7592" s="3">
        <f>Sheet1!$B$17+Sheet1!$B$18*'Portfolio allocation'!K7592</f>
        <v>8.1633658762085021E-3</v>
      </c>
      <c r="V7592" s="13">
        <f t="shared" si="1068"/>
        <v>2.0533377689623704E-2</v>
      </c>
      <c r="W7592" s="13"/>
      <c r="X7592" s="2">
        <v>43500</v>
      </c>
      <c r="Y7592">
        <v>129.12870000000001</v>
      </c>
      <c r="AA7592" s="2">
        <v>43500</v>
      </c>
      <c r="AB7592">
        <v>2268.8000000000002</v>
      </c>
      <c r="AC7592">
        <f t="shared" si="1069"/>
        <v>8.1270467582903461E-3</v>
      </c>
      <c r="AD7592">
        <f t="shared" si="1064"/>
        <v>8.0243667582903452E-3</v>
      </c>
      <c r="AE7592">
        <f>Sheet2!$B$17+Sheet2!$B$18*'Portfolio allocation'!K7592</f>
        <v>6.0027935774100098E-3</v>
      </c>
      <c r="AF7592">
        <f t="shared" si="1070"/>
        <v>2.0215731808803355E-3</v>
      </c>
      <c r="AH7592" s="2">
        <v>43500</v>
      </c>
      <c r="AI7592">
        <v>2.7240000000000002</v>
      </c>
      <c r="AJ7592">
        <v>2.5670000000000002</v>
      </c>
      <c r="AK7592">
        <v>1.1428499999999999</v>
      </c>
      <c r="AR7592" s="3"/>
    </row>
    <row r="7593" spans="1:44" hidden="1" outlineLevel="1" x14ac:dyDescent="0.2">
      <c r="A7593" s="2">
        <v>43501</v>
      </c>
      <c r="B7593">
        <v>15.57</v>
      </c>
      <c r="E7593" s="2">
        <v>43501</v>
      </c>
      <c r="F7593">
        <v>2737.7</v>
      </c>
      <c r="G7593">
        <f t="shared" si="1065"/>
        <v>4.7084815055395968E-3</v>
      </c>
      <c r="H7593" s="2">
        <v>43501</v>
      </c>
      <c r="I7593">
        <v>5451.4</v>
      </c>
      <c r="J7593">
        <f t="shared" si="1066"/>
        <v>4.718198238047755E-3</v>
      </c>
      <c r="K7593">
        <f t="shared" si="1062"/>
        <v>4.615518238047755E-3</v>
      </c>
      <c r="L7593">
        <v>-2.2303737520635697E-3</v>
      </c>
      <c r="N7593" s="2">
        <v>43501</v>
      </c>
      <c r="O7593">
        <v>107.22</v>
      </c>
      <c r="Q7593" s="2">
        <v>43501</v>
      </c>
      <c r="R7593">
        <v>168523.4</v>
      </c>
      <c r="S7593" s="8">
        <f t="shared" si="1067"/>
        <v>1.3996015579073928E-2</v>
      </c>
      <c r="T7593" s="9">
        <f t="shared" si="1063"/>
        <v>1.3893335579073927E-2</v>
      </c>
      <c r="U7593" s="3">
        <f>Sheet1!$B$17+Sheet1!$B$18*'Portfolio allocation'!K7593</f>
        <v>5.7828383798306238E-3</v>
      </c>
      <c r="V7593" s="13">
        <f t="shared" si="1068"/>
        <v>8.1104971992433036E-3</v>
      </c>
      <c r="W7593" s="13"/>
      <c r="X7593" s="2">
        <v>43501</v>
      </c>
      <c r="Y7593">
        <v>129.4725</v>
      </c>
      <c r="AA7593" s="2">
        <v>43501</v>
      </c>
      <c r="AB7593">
        <v>2274.85</v>
      </c>
      <c r="AC7593">
        <f t="shared" si="1069"/>
        <v>2.6666078984483033E-3</v>
      </c>
      <c r="AD7593">
        <f t="shared" si="1064"/>
        <v>2.5641278984483034E-3</v>
      </c>
      <c r="AE7593">
        <f>Sheet2!$B$17+Sheet2!$B$18*'Portfolio allocation'!K7593</f>
        <v>4.1576235811564754E-3</v>
      </c>
      <c r="AF7593">
        <f t="shared" si="1070"/>
        <v>-1.593495682708172E-3</v>
      </c>
      <c r="AH7593" s="2">
        <v>43501</v>
      </c>
      <c r="AI7593">
        <v>2.7040000000000002</v>
      </c>
      <c r="AJ7593">
        <v>2.5619999999999998</v>
      </c>
      <c r="AK7593">
        <v>1.141</v>
      </c>
      <c r="AR7593" s="3"/>
    </row>
    <row r="7594" spans="1:44" hidden="1" outlineLevel="1" x14ac:dyDescent="0.2">
      <c r="A7594" s="2">
        <v>43502</v>
      </c>
      <c r="B7594">
        <v>15.38</v>
      </c>
      <c r="E7594" s="2">
        <v>43502</v>
      </c>
      <c r="F7594">
        <v>2731.61</v>
      </c>
      <c r="G7594">
        <f t="shared" si="1065"/>
        <v>-2.224495014062744E-3</v>
      </c>
      <c r="H7594" s="2">
        <v>43502</v>
      </c>
      <c r="I7594">
        <v>5439.8</v>
      </c>
      <c r="J7594">
        <f t="shared" si="1066"/>
        <v>-2.1278937520635699E-3</v>
      </c>
      <c r="K7594">
        <f t="shared" si="1062"/>
        <v>-2.2303737520635697E-3</v>
      </c>
      <c r="L7594">
        <v>-9.314015725578207E-3</v>
      </c>
      <c r="N7594" s="2">
        <v>43502</v>
      </c>
      <c r="O7594">
        <v>106.03</v>
      </c>
      <c r="Q7594" s="2">
        <v>43502</v>
      </c>
      <c r="R7594">
        <v>166653.1</v>
      </c>
      <c r="S7594" s="8">
        <f t="shared" si="1067"/>
        <v>-1.1098162035657833E-2</v>
      </c>
      <c r="T7594" s="9">
        <f t="shared" si="1063"/>
        <v>-1.1200642035657833E-2</v>
      </c>
      <c r="U7594" s="3">
        <f>Sheet1!$B$17+Sheet1!$B$18*'Portfolio allocation'!K7594</f>
        <v>-2.0709424092004913E-3</v>
      </c>
      <c r="V7594" s="13">
        <f t="shared" si="1068"/>
        <v>-9.1296996264573424E-3</v>
      </c>
      <c r="W7594" s="13"/>
      <c r="X7594" s="2">
        <v>43502</v>
      </c>
      <c r="Y7594">
        <v>130.208</v>
      </c>
      <c r="AA7594" s="2">
        <v>43502</v>
      </c>
      <c r="AB7594">
        <v>2287.77</v>
      </c>
      <c r="AC7594">
        <f t="shared" si="1069"/>
        <v>5.6794953513419344E-3</v>
      </c>
      <c r="AD7594">
        <f t="shared" si="1064"/>
        <v>5.5772153513419347E-3</v>
      </c>
      <c r="AE7594">
        <f>Sheet2!$B$17+Sheet2!$B$18*'Portfolio allocation'!K7594</f>
        <v>-1.929918230951322E-3</v>
      </c>
      <c r="AF7594">
        <f t="shared" si="1070"/>
        <v>7.5071335822932562E-3</v>
      </c>
      <c r="AH7594" s="2">
        <v>43502</v>
      </c>
      <c r="AI7594">
        <v>2.7</v>
      </c>
      <c r="AJ7594">
        <v>2.5569999999999999</v>
      </c>
      <c r="AK7594">
        <v>1.13785</v>
      </c>
      <c r="AR7594" s="3"/>
    </row>
    <row r="7595" spans="1:44" hidden="1" outlineLevel="1" x14ac:dyDescent="0.2">
      <c r="A7595" s="2">
        <v>43503</v>
      </c>
      <c r="B7595">
        <v>16.37</v>
      </c>
      <c r="E7595" s="2">
        <v>43503</v>
      </c>
      <c r="F7595">
        <v>2706.05</v>
      </c>
      <c r="G7595">
        <f t="shared" si="1065"/>
        <v>-9.3571190616522637E-3</v>
      </c>
      <c r="H7595" s="2">
        <v>43503</v>
      </c>
      <c r="I7595">
        <v>5389.69</v>
      </c>
      <c r="J7595">
        <f t="shared" si="1066"/>
        <v>-9.2117357255782073E-3</v>
      </c>
      <c r="K7595">
        <f t="shared" si="1062"/>
        <v>-9.314015725578207E-3</v>
      </c>
      <c r="L7595">
        <v>9.0607909434506514E-4</v>
      </c>
      <c r="N7595" s="2">
        <v>43503</v>
      </c>
      <c r="O7595">
        <v>105.27</v>
      </c>
      <c r="Q7595" s="2">
        <v>43503</v>
      </c>
      <c r="R7595">
        <v>165458.6</v>
      </c>
      <c r="S7595" s="8">
        <f t="shared" si="1067"/>
        <v>-7.1675834412920914E-3</v>
      </c>
      <c r="T7595" s="9">
        <f t="shared" si="1063"/>
        <v>-7.2698634412920911E-3</v>
      </c>
      <c r="U7595" s="3">
        <f>Sheet1!$B$17+Sheet1!$B$18*'Portfolio allocation'!K7595</f>
        <v>-1.0197476004577745E-2</v>
      </c>
      <c r="V7595" s="13">
        <f t="shared" si="1068"/>
        <v>2.9276125632856538E-3</v>
      </c>
      <c r="W7595" s="13"/>
      <c r="X7595" s="2">
        <v>43503</v>
      </c>
      <c r="Y7595">
        <v>127.2184</v>
      </c>
      <c r="AA7595" s="2">
        <v>43503</v>
      </c>
      <c r="AB7595">
        <v>2261.59</v>
      </c>
      <c r="AC7595">
        <f t="shared" si="1069"/>
        <v>-1.1443458039925303E-2</v>
      </c>
      <c r="AD7595">
        <f t="shared" si="1064"/>
        <v>-1.1544858039925303E-2</v>
      </c>
      <c r="AE7595">
        <f>Sheet2!$B$17+Sheet2!$B$18*'Portfolio allocation'!K7595</f>
        <v>-8.2288733938520042E-3</v>
      </c>
      <c r="AF7595">
        <f t="shared" si="1070"/>
        <v>-3.3159846460732983E-3</v>
      </c>
      <c r="AH7595" s="2">
        <v>43503</v>
      </c>
      <c r="AI7595">
        <v>2.6539999999999999</v>
      </c>
      <c r="AJ7595">
        <v>2.5350000000000001</v>
      </c>
      <c r="AK7595">
        <v>1.1355999999999999</v>
      </c>
      <c r="AR7595" s="3"/>
    </row>
    <row r="7596" spans="1:44" hidden="1" outlineLevel="1" x14ac:dyDescent="0.2">
      <c r="A7596" s="2">
        <v>43504</v>
      </c>
      <c r="B7596">
        <v>15.72</v>
      </c>
      <c r="E7596" s="2">
        <v>43504</v>
      </c>
      <c r="F7596">
        <v>2707.88</v>
      </c>
      <c r="G7596">
        <f t="shared" si="1065"/>
        <v>6.7626244895691023E-4</v>
      </c>
      <c r="H7596" s="2">
        <v>43504</v>
      </c>
      <c r="I7596">
        <v>5395.12</v>
      </c>
      <c r="J7596">
        <f t="shared" si="1066"/>
        <v>1.0074790943450651E-3</v>
      </c>
      <c r="K7596">
        <f t="shared" si="1062"/>
        <v>9.0607909434506514E-4</v>
      </c>
      <c r="L7596">
        <v>6.1776843369557174E-4</v>
      </c>
      <c r="N7596" s="2">
        <v>43504</v>
      </c>
      <c r="O7596">
        <v>105.67</v>
      </c>
      <c r="Q7596" s="2">
        <v>43504</v>
      </c>
      <c r="R7596">
        <v>166087.29999999999</v>
      </c>
      <c r="S7596" s="8">
        <f t="shared" si="1067"/>
        <v>3.7997420502771106E-3</v>
      </c>
      <c r="T7596" s="9">
        <f t="shared" si="1063"/>
        <v>3.6983420502771105E-3</v>
      </c>
      <c r="U7596" s="3">
        <f>Sheet1!$B$17+Sheet1!$B$18*'Portfolio allocation'!K7596</f>
        <v>1.5272757844852561E-3</v>
      </c>
      <c r="V7596" s="13">
        <f t="shared" si="1068"/>
        <v>2.1710662657918544E-3</v>
      </c>
      <c r="W7596" s="13"/>
      <c r="X7596" s="2">
        <v>43504</v>
      </c>
      <c r="Y7596">
        <v>127.71510000000001</v>
      </c>
      <c r="AA7596" s="2">
        <v>43504</v>
      </c>
      <c r="AB7596">
        <v>2270.42</v>
      </c>
      <c r="AC7596">
        <f t="shared" si="1069"/>
        <v>3.9043327924159765E-3</v>
      </c>
      <c r="AD7596">
        <f t="shared" si="1064"/>
        <v>3.8029327924159763E-3</v>
      </c>
      <c r="AE7596">
        <f>Sheet2!$B$17+Sheet2!$B$18*'Portfolio allocation'!K7596</f>
        <v>8.5909565822436676E-4</v>
      </c>
      <c r="AF7596">
        <f t="shared" si="1070"/>
        <v>2.9438371341916096E-3</v>
      </c>
      <c r="AH7596" s="2">
        <v>43504</v>
      </c>
      <c r="AI7596">
        <v>2.6320000000000001</v>
      </c>
      <c r="AJ7596">
        <v>2.5350000000000001</v>
      </c>
      <c r="AK7596">
        <v>1.1328</v>
      </c>
      <c r="AR7596" s="3"/>
    </row>
    <row r="7597" spans="1:44" hidden="1" outlineLevel="1" x14ac:dyDescent="0.2">
      <c r="A7597" s="2">
        <v>43507</v>
      </c>
      <c r="B7597">
        <v>15.97</v>
      </c>
      <c r="E7597" s="2">
        <v>43507</v>
      </c>
      <c r="F7597">
        <v>2709.8</v>
      </c>
      <c r="G7597">
        <f t="shared" si="1065"/>
        <v>7.0904175960539995E-4</v>
      </c>
      <c r="H7597" s="2">
        <v>43507</v>
      </c>
      <c r="I7597">
        <v>5399</v>
      </c>
      <c r="J7597">
        <f t="shared" si="1066"/>
        <v>7.1916843369557171E-4</v>
      </c>
      <c r="K7597">
        <f t="shared" si="1062"/>
        <v>6.1776843369557174E-4</v>
      </c>
      <c r="L7597">
        <v>1.2859859566586236E-2</v>
      </c>
      <c r="N7597" s="2">
        <v>43507</v>
      </c>
      <c r="O7597">
        <v>105.25</v>
      </c>
      <c r="Q7597" s="2">
        <v>43507</v>
      </c>
      <c r="R7597">
        <v>165427.1</v>
      </c>
      <c r="S7597" s="8">
        <f t="shared" si="1067"/>
        <v>-3.9750179574234989E-3</v>
      </c>
      <c r="T7597" s="9">
        <f t="shared" si="1063"/>
        <v>-4.0764179574234987E-3</v>
      </c>
      <c r="U7597" s="3">
        <f>Sheet1!$B$17+Sheet1!$B$18*'Portfolio allocation'!K7597</f>
        <v>1.1965184878243371E-3</v>
      </c>
      <c r="V7597" s="13">
        <f t="shared" si="1068"/>
        <v>-5.2729364452478358E-3</v>
      </c>
      <c r="W7597" s="13"/>
      <c r="X7597" s="2">
        <v>43507</v>
      </c>
      <c r="Y7597">
        <v>127.9825</v>
      </c>
      <c r="AA7597" s="2">
        <v>43507</v>
      </c>
      <c r="AB7597">
        <v>2275.17</v>
      </c>
      <c r="AC7597">
        <f t="shared" si="1069"/>
        <v>2.0921239242077672E-3</v>
      </c>
      <c r="AD7597">
        <f t="shared" si="1064"/>
        <v>1.9903239242077672E-3</v>
      </c>
      <c r="AE7597">
        <f>Sheet2!$B$17+Sheet2!$B$18*'Portfolio allocation'!K7597</f>
        <v>6.0272246330463899E-4</v>
      </c>
      <c r="AF7597">
        <f t="shared" si="1070"/>
        <v>1.3876014609031282E-3</v>
      </c>
      <c r="AH7597" s="2">
        <v>43507</v>
      </c>
      <c r="AI7597">
        <v>2.661</v>
      </c>
      <c r="AJ7597">
        <v>2.5449999999999999</v>
      </c>
      <c r="AK7597">
        <v>1.1275999999999999</v>
      </c>
      <c r="AR7597" s="3"/>
    </row>
    <row r="7598" spans="1:44" hidden="1" outlineLevel="1" x14ac:dyDescent="0.2">
      <c r="A7598" s="2">
        <v>43508</v>
      </c>
      <c r="B7598">
        <v>15.43</v>
      </c>
      <c r="E7598" s="2">
        <v>43508</v>
      </c>
      <c r="F7598">
        <v>2744.73</v>
      </c>
      <c r="G7598">
        <f t="shared" si="1065"/>
        <v>1.2890250202966858E-2</v>
      </c>
      <c r="H7598" s="2">
        <v>43508</v>
      </c>
      <c r="I7598">
        <v>5468.98</v>
      </c>
      <c r="J7598">
        <f t="shared" si="1066"/>
        <v>1.2961659566586237E-2</v>
      </c>
      <c r="K7598">
        <f t="shared" si="1062"/>
        <v>1.2859859566586236E-2</v>
      </c>
      <c r="L7598">
        <v>3.0048122019098863E-3</v>
      </c>
      <c r="N7598" s="2">
        <v>43508</v>
      </c>
      <c r="O7598">
        <v>106.89</v>
      </c>
      <c r="Q7598" s="2">
        <v>43508</v>
      </c>
      <c r="R7598">
        <v>168004.8</v>
      </c>
      <c r="S7598" s="8">
        <f t="shared" si="1067"/>
        <v>1.5582090237935553E-2</v>
      </c>
      <c r="T7598" s="9">
        <f t="shared" si="1063"/>
        <v>1.5480290237935552E-2</v>
      </c>
      <c r="U7598" s="3">
        <f>Sheet1!$B$17+Sheet1!$B$18*'Portfolio allocation'!K7598</f>
        <v>1.5240955691324734E-2</v>
      </c>
      <c r="V7598" s="13">
        <f t="shared" si="1068"/>
        <v>2.3933454661081814E-4</v>
      </c>
      <c r="W7598" s="13"/>
      <c r="X7598" s="2">
        <v>43508</v>
      </c>
      <c r="Y7598">
        <v>129.95009999999999</v>
      </c>
      <c r="AA7598" s="2">
        <v>43508</v>
      </c>
      <c r="AB7598">
        <v>2310.15</v>
      </c>
      <c r="AC7598">
        <f t="shared" si="1069"/>
        <v>1.5374675298988727E-2</v>
      </c>
      <c r="AD7598">
        <f t="shared" si="1064"/>
        <v>1.5272875298988726E-2</v>
      </c>
      <c r="AE7598">
        <f>Sheet2!$B$17+Sheet2!$B$18*'Portfolio allocation'!K7598</f>
        <v>1.1488702222663093E-2</v>
      </c>
      <c r="AF7598">
        <f t="shared" si="1070"/>
        <v>3.7841730763256334E-3</v>
      </c>
      <c r="AH7598" s="2">
        <v>43508</v>
      </c>
      <c r="AI7598">
        <v>2.6840000000000002</v>
      </c>
      <c r="AJ7598">
        <v>2.5449999999999999</v>
      </c>
      <c r="AK7598">
        <v>1.12995</v>
      </c>
      <c r="AR7598" s="3"/>
    </row>
    <row r="7599" spans="1:44" hidden="1" outlineLevel="1" x14ac:dyDescent="0.2">
      <c r="A7599" s="2">
        <v>43509</v>
      </c>
      <c r="B7599">
        <v>15.65</v>
      </c>
      <c r="E7599" s="2">
        <v>43509</v>
      </c>
      <c r="F7599">
        <v>2753.03</v>
      </c>
      <c r="G7599">
        <f t="shared" si="1065"/>
        <v>3.0239768574686909E-3</v>
      </c>
      <c r="H7599" s="2">
        <v>43509</v>
      </c>
      <c r="I7599">
        <v>5485.97</v>
      </c>
      <c r="J7599">
        <f t="shared" si="1066"/>
        <v>3.1066122019098863E-3</v>
      </c>
      <c r="K7599">
        <f t="shared" si="1062"/>
        <v>3.0048122019098863E-3</v>
      </c>
      <c r="L7599">
        <v>-2.4060592639042013E-3</v>
      </c>
      <c r="N7599" s="2">
        <v>43509</v>
      </c>
      <c r="O7599">
        <v>106.81</v>
      </c>
      <c r="Q7599" s="2">
        <v>43509</v>
      </c>
      <c r="R7599">
        <v>167879.1</v>
      </c>
      <c r="S7599" s="8">
        <f t="shared" si="1067"/>
        <v>-7.4819290877392586E-4</v>
      </c>
      <c r="T7599" s="9">
        <f t="shared" si="1063"/>
        <v>-8.4999290877392584E-4</v>
      </c>
      <c r="U7599" s="3">
        <f>Sheet1!$B$17+Sheet1!$B$18*'Portfolio allocation'!K7599</f>
        <v>3.9349955944538223E-3</v>
      </c>
      <c r="V7599" s="13">
        <f t="shared" si="1068"/>
        <v>-4.7849885032277481E-3</v>
      </c>
      <c r="W7599" s="13"/>
      <c r="X7599" s="2">
        <v>43509</v>
      </c>
      <c r="Y7599">
        <v>131.35419999999999</v>
      </c>
      <c r="AA7599" s="2">
        <v>43509</v>
      </c>
      <c r="AB7599">
        <v>2335.11</v>
      </c>
      <c r="AC7599">
        <f t="shared" si="1069"/>
        <v>1.0804493214726429E-2</v>
      </c>
      <c r="AD7599">
        <f t="shared" si="1064"/>
        <v>1.070249321472643E-2</v>
      </c>
      <c r="AE7599">
        <f>Sheet2!$B$17+Sheet2!$B$18*'Portfolio allocation'!K7599</f>
        <v>2.7253426809951747E-3</v>
      </c>
      <c r="AF7599">
        <f t="shared" si="1070"/>
        <v>7.9771505337312559E-3</v>
      </c>
      <c r="AH7599" s="2">
        <v>43509</v>
      </c>
      <c r="AI7599">
        <v>2.706</v>
      </c>
      <c r="AJ7599">
        <v>2.5499999999999998</v>
      </c>
      <c r="AK7599">
        <v>1.1287499999999999</v>
      </c>
      <c r="AR7599" s="3"/>
    </row>
    <row r="7600" spans="1:44" hidden="1" outlineLevel="1" x14ac:dyDescent="0.2">
      <c r="A7600" s="2">
        <v>43510</v>
      </c>
      <c r="B7600">
        <v>16.22</v>
      </c>
      <c r="E7600" s="2">
        <v>43510</v>
      </c>
      <c r="F7600">
        <v>2745.73</v>
      </c>
      <c r="G7600">
        <f t="shared" si="1065"/>
        <v>-2.6516238471793185E-3</v>
      </c>
      <c r="H7600" s="2">
        <v>43510</v>
      </c>
      <c r="I7600">
        <v>5473.33</v>
      </c>
      <c r="J7600">
        <f t="shared" si="1066"/>
        <v>-2.3040592639042012E-3</v>
      </c>
      <c r="K7600">
        <f t="shared" si="1062"/>
        <v>-2.4060592639042013E-3</v>
      </c>
      <c r="L7600">
        <v>1.0850005597616156E-2</v>
      </c>
      <c r="N7600" s="2">
        <v>43510</v>
      </c>
      <c r="O7600">
        <v>106.9</v>
      </c>
      <c r="Q7600" s="2">
        <v>43510</v>
      </c>
      <c r="R7600">
        <v>168020.5</v>
      </c>
      <c r="S7600" s="8">
        <f t="shared" si="1067"/>
        <v>8.4227280227255896E-4</v>
      </c>
      <c r="T7600" s="9">
        <f t="shared" si="1063"/>
        <v>7.4027280227255898E-4</v>
      </c>
      <c r="U7600" s="3">
        <f>Sheet1!$B$17+Sheet1!$B$18*'Portfolio allocation'!K7600</f>
        <v>-2.2724932808470383E-3</v>
      </c>
      <c r="V7600" s="13">
        <f t="shared" si="1068"/>
        <v>3.0127660831195972E-3</v>
      </c>
      <c r="W7600" s="13"/>
      <c r="X7600" s="2">
        <v>43510</v>
      </c>
      <c r="Y7600">
        <v>130.36080000000001</v>
      </c>
      <c r="AA7600" s="2">
        <v>43510</v>
      </c>
      <c r="AB7600">
        <v>2317.4499999999998</v>
      </c>
      <c r="AC7600">
        <f t="shared" si="1069"/>
        <v>-7.5628128867591959E-3</v>
      </c>
      <c r="AD7600">
        <f t="shared" si="1064"/>
        <v>-7.6640928867591955E-3</v>
      </c>
      <c r="AE7600">
        <f>Sheet2!$B$17+Sheet2!$B$18*'Portfolio allocation'!K7600</f>
        <v>-2.0861422702227938E-3</v>
      </c>
      <c r="AF7600">
        <f t="shared" si="1070"/>
        <v>-5.5779506165364017E-3</v>
      </c>
      <c r="AH7600" s="2">
        <v>43510</v>
      </c>
      <c r="AI7600">
        <v>2.6589999999999998</v>
      </c>
      <c r="AJ7600">
        <v>2.532</v>
      </c>
      <c r="AK7600">
        <v>1.1274999999999999</v>
      </c>
      <c r="AR7600" s="3"/>
    </row>
    <row r="7601" spans="1:44" hidden="1" outlineLevel="1" x14ac:dyDescent="0.2">
      <c r="A7601" s="2">
        <v>43511</v>
      </c>
      <c r="B7601">
        <v>14.91</v>
      </c>
      <c r="E7601" s="2">
        <v>43511</v>
      </c>
      <c r="F7601">
        <v>2775.6</v>
      </c>
      <c r="G7601">
        <f t="shared" si="1065"/>
        <v>1.0878709851296353E-2</v>
      </c>
      <c r="H7601" s="2">
        <v>43511</v>
      </c>
      <c r="I7601">
        <v>5533.27</v>
      </c>
      <c r="J7601">
        <f t="shared" si="1066"/>
        <v>1.0951285597616156E-2</v>
      </c>
      <c r="K7601">
        <f t="shared" si="1062"/>
        <v>1.0850005597616156E-2</v>
      </c>
      <c r="L7601">
        <v>-1.0176E-4</v>
      </c>
      <c r="N7601" s="2">
        <v>43511</v>
      </c>
      <c r="O7601">
        <v>108.22</v>
      </c>
      <c r="Q7601" s="2">
        <v>43511</v>
      </c>
      <c r="R7601">
        <v>170095.2</v>
      </c>
      <c r="S7601" s="8">
        <f t="shared" si="1067"/>
        <v>1.2347898024348325E-2</v>
      </c>
      <c r="T7601" s="9">
        <f t="shared" si="1063"/>
        <v>1.2246618024348324E-2</v>
      </c>
      <c r="U7601" s="3">
        <f>Sheet1!$B$17+Sheet1!$B$18*'Portfolio allocation'!K7601</f>
        <v>1.2935200281648972E-2</v>
      </c>
      <c r="V7601" s="13">
        <f t="shared" si="1068"/>
        <v>-6.8858225730064788E-4</v>
      </c>
      <c r="W7601" s="13"/>
      <c r="X7601" s="2">
        <v>43511</v>
      </c>
      <c r="Y7601">
        <v>131.84139999999999</v>
      </c>
      <c r="AA7601" s="2">
        <v>43511</v>
      </c>
      <c r="AB7601">
        <v>2343.77</v>
      </c>
      <c r="AC7601">
        <f t="shared" si="1069"/>
        <v>1.1357310837342816E-2</v>
      </c>
      <c r="AD7601">
        <f t="shared" si="1064"/>
        <v>1.1255550837342816E-2</v>
      </c>
      <c r="AE7601">
        <f>Sheet2!$B$17+Sheet2!$B$18*'Portfolio allocation'!K7601</f>
        <v>9.7014887974426322E-3</v>
      </c>
      <c r="AF7601">
        <f t="shared" si="1070"/>
        <v>1.554062039900184E-3</v>
      </c>
      <c r="AH7601" s="2">
        <v>43511</v>
      </c>
      <c r="AI7601">
        <v>2.6659999999999999</v>
      </c>
      <c r="AJ7601">
        <v>2.544</v>
      </c>
      <c r="AK7601">
        <v>1.12635</v>
      </c>
      <c r="AR7601" s="3"/>
    </row>
    <row r="7602" spans="1:44" hidden="1" outlineLevel="1" x14ac:dyDescent="0.2">
      <c r="A7602" s="2">
        <v>43514</v>
      </c>
      <c r="B7602">
        <v>14.91</v>
      </c>
      <c r="E7602" s="2">
        <v>43514</v>
      </c>
      <c r="F7602">
        <v>2775.6</v>
      </c>
      <c r="G7602">
        <f t="shared" si="1065"/>
        <v>0</v>
      </c>
      <c r="H7602" s="2">
        <v>43514</v>
      </c>
      <c r="I7602">
        <v>5533.27</v>
      </c>
      <c r="J7602">
        <f t="shared" si="1066"/>
        <v>0</v>
      </c>
      <c r="K7602">
        <f t="shared" si="1062"/>
        <v>-1.0176E-4</v>
      </c>
      <c r="L7602">
        <v>1.472354402514093E-3</v>
      </c>
      <c r="N7602" s="2">
        <v>43514</v>
      </c>
      <c r="O7602">
        <v>108.22</v>
      </c>
      <c r="Q7602" s="2">
        <v>43514</v>
      </c>
      <c r="R7602">
        <v>170095.2</v>
      </c>
      <c r="S7602" s="8">
        <f t="shared" si="1067"/>
        <v>0</v>
      </c>
      <c r="T7602" s="9">
        <f t="shared" si="1063"/>
        <v>-1.0176E-4</v>
      </c>
      <c r="U7602" s="3">
        <f>Sheet1!$B$17+Sheet1!$B$18*'Portfolio allocation'!K7602</f>
        <v>3.7105723341327595E-4</v>
      </c>
      <c r="V7602" s="13">
        <f t="shared" si="1068"/>
        <v>-4.7281723341327595E-4</v>
      </c>
      <c r="W7602" s="13"/>
      <c r="X7602" s="2">
        <v>43514</v>
      </c>
      <c r="Y7602">
        <v>131.84139999999999</v>
      </c>
      <c r="AA7602" s="2">
        <v>43514</v>
      </c>
      <c r="AB7602">
        <v>2343.77</v>
      </c>
      <c r="AC7602">
        <f t="shared" si="1069"/>
        <v>0</v>
      </c>
      <c r="AD7602">
        <f t="shared" si="1064"/>
        <v>-1.0176E-4</v>
      </c>
      <c r="AE7602">
        <f>Sheet2!$B$17+Sheet2!$B$18*'Portfolio allocation'!K7602</f>
        <v>-3.710057676803945E-5</v>
      </c>
      <c r="AF7602">
        <f t="shared" si="1070"/>
        <v>-6.4659423231960551E-5</v>
      </c>
      <c r="AH7602" s="2">
        <v>43514</v>
      </c>
      <c r="AI7602">
        <v>2.6659999999999999</v>
      </c>
      <c r="AJ7602">
        <v>2.544</v>
      </c>
      <c r="AK7602">
        <v>1.1307</v>
      </c>
      <c r="AR7602" s="3"/>
    </row>
    <row r="7603" spans="1:44" hidden="1" outlineLevel="1" x14ac:dyDescent="0.2">
      <c r="A7603" s="2">
        <v>43515</v>
      </c>
      <c r="B7603">
        <v>14.88</v>
      </c>
      <c r="E7603" s="2">
        <v>43515</v>
      </c>
      <c r="F7603">
        <v>2779.76</v>
      </c>
      <c r="G7603">
        <f t="shared" si="1065"/>
        <v>1.4987750396311394E-3</v>
      </c>
      <c r="H7603" s="2">
        <v>43515</v>
      </c>
      <c r="I7603">
        <v>5541.98</v>
      </c>
      <c r="J7603">
        <f t="shared" si="1066"/>
        <v>1.574114402514093E-3</v>
      </c>
      <c r="K7603">
        <f t="shared" si="1062"/>
        <v>1.472354402514093E-3</v>
      </c>
      <c r="L7603">
        <v>1.8686549058639153E-3</v>
      </c>
      <c r="N7603" s="2">
        <v>43515</v>
      </c>
      <c r="O7603">
        <v>108.17</v>
      </c>
      <c r="Q7603" s="2">
        <v>43515</v>
      </c>
      <c r="R7603">
        <v>170016.6</v>
      </c>
      <c r="S7603" s="8">
        <f t="shared" si="1067"/>
        <v>-4.6209416844222861E-4</v>
      </c>
      <c r="T7603" s="9">
        <f t="shared" si="1063"/>
        <v>-5.6385416844222862E-4</v>
      </c>
      <c r="U7603" s="3">
        <f>Sheet1!$B$17+Sheet1!$B$18*'Portfolio allocation'!K7603</f>
        <v>2.1769211693415638E-3</v>
      </c>
      <c r="V7603" s="13">
        <f t="shared" si="1068"/>
        <v>-2.7407753377837922E-3</v>
      </c>
      <c r="W7603" s="13"/>
      <c r="X7603" s="2">
        <v>43515</v>
      </c>
      <c r="Y7603">
        <v>132.4813</v>
      </c>
      <c r="AA7603" s="2">
        <v>43515</v>
      </c>
      <c r="AB7603">
        <v>2355.15</v>
      </c>
      <c r="AC7603">
        <f t="shared" si="1069"/>
        <v>4.8554252337047465E-3</v>
      </c>
      <c r="AD7603">
        <f t="shared" si="1064"/>
        <v>4.7536652337047463E-3</v>
      </c>
      <c r="AE7603">
        <f>Sheet2!$B$17+Sheet2!$B$18*'Portfolio allocation'!K7603</f>
        <v>1.3626421092379952E-3</v>
      </c>
      <c r="AF7603">
        <f t="shared" si="1070"/>
        <v>3.3910231244667511E-3</v>
      </c>
      <c r="AH7603" s="2">
        <v>43515</v>
      </c>
      <c r="AI7603">
        <v>2.645</v>
      </c>
      <c r="AJ7603">
        <v>2.544</v>
      </c>
      <c r="AK7603">
        <v>1.1334500000000001</v>
      </c>
      <c r="AR7603" s="3"/>
    </row>
    <row r="7604" spans="1:44" hidden="1" outlineLevel="1" x14ac:dyDescent="0.2">
      <c r="A7604" s="2">
        <v>43516</v>
      </c>
      <c r="B7604">
        <v>14.02</v>
      </c>
      <c r="E7604" s="2">
        <v>43516</v>
      </c>
      <c r="F7604">
        <v>2784.7</v>
      </c>
      <c r="G7604">
        <f t="shared" si="1065"/>
        <v>1.7771318387196366E-3</v>
      </c>
      <c r="H7604" s="2">
        <v>43516</v>
      </c>
      <c r="I7604">
        <v>5552.9</v>
      </c>
      <c r="J7604">
        <f t="shared" si="1066"/>
        <v>1.9704149058639153E-3</v>
      </c>
      <c r="K7604">
        <f t="shared" si="1062"/>
        <v>1.8686549058639153E-3</v>
      </c>
      <c r="L7604">
        <v>-3.5412041499036091E-3</v>
      </c>
      <c r="N7604" s="2">
        <v>43516</v>
      </c>
      <c r="O7604">
        <v>107.15</v>
      </c>
      <c r="Q7604" s="2">
        <v>43516</v>
      </c>
      <c r="R7604">
        <v>169136.4</v>
      </c>
      <c r="S7604" s="8">
        <f t="shared" si="1067"/>
        <v>-5.1771415261804288E-3</v>
      </c>
      <c r="T7604" s="9">
        <f t="shared" si="1063"/>
        <v>-5.278901526180429E-3</v>
      </c>
      <c r="U7604" s="3">
        <f>Sheet1!$B$17+Sheet1!$B$18*'Portfolio allocation'!K7604</f>
        <v>2.6315671503748671E-3</v>
      </c>
      <c r="V7604" s="13">
        <f t="shared" si="1068"/>
        <v>-7.9104686765552965E-3</v>
      </c>
      <c r="W7604" s="13"/>
      <c r="X7604" s="2">
        <v>43516</v>
      </c>
      <c r="Y7604">
        <v>131.81270000000001</v>
      </c>
      <c r="AA7604" s="2">
        <v>43516</v>
      </c>
      <c r="AB7604">
        <v>2343.2600000000002</v>
      </c>
      <c r="AC7604">
        <f t="shared" si="1069"/>
        <v>-5.0485107105704419E-3</v>
      </c>
      <c r="AD7604">
        <f t="shared" si="1064"/>
        <v>-5.1500707105704415E-3</v>
      </c>
      <c r="AE7604">
        <f>Sheet2!$B$17+Sheet2!$B$18*'Portfolio allocation'!K7604</f>
        <v>1.7150426273569177E-3</v>
      </c>
      <c r="AF7604">
        <f t="shared" si="1070"/>
        <v>-6.8651133379273588E-3</v>
      </c>
      <c r="AH7604" s="2">
        <v>43516</v>
      </c>
      <c r="AI7604">
        <v>2.6520000000000001</v>
      </c>
      <c r="AJ7604">
        <v>2.5390000000000001</v>
      </c>
      <c r="AK7604">
        <v>1.1349</v>
      </c>
      <c r="AR7604" s="3"/>
    </row>
    <row r="7605" spans="1:44" hidden="1" outlineLevel="1" x14ac:dyDescent="0.2">
      <c r="A7605" s="2">
        <v>43517</v>
      </c>
      <c r="B7605">
        <v>14.46</v>
      </c>
      <c r="E7605" s="2">
        <v>43517</v>
      </c>
      <c r="F7605">
        <v>2774.88</v>
      </c>
      <c r="G7605">
        <f t="shared" si="1065"/>
        <v>-3.526412180845262E-3</v>
      </c>
      <c r="H7605" s="2">
        <v>43517</v>
      </c>
      <c r="I7605">
        <v>5533.8</v>
      </c>
      <c r="J7605">
        <f t="shared" si="1066"/>
        <v>-3.439644149903609E-3</v>
      </c>
      <c r="K7605">
        <f t="shared" si="1062"/>
        <v>-3.5412041499036091E-3</v>
      </c>
      <c r="L7605">
        <v>6.3402677639235582E-3</v>
      </c>
      <c r="N7605" s="2">
        <v>43517</v>
      </c>
      <c r="O7605">
        <v>109.41</v>
      </c>
      <c r="Q7605" s="2">
        <v>43517</v>
      </c>
      <c r="R7605">
        <v>172703.9</v>
      </c>
      <c r="S7605" s="8">
        <f t="shared" si="1067"/>
        <v>2.1092443731804522E-2</v>
      </c>
      <c r="T7605" s="9">
        <f t="shared" si="1063"/>
        <v>2.0990883731804522E-2</v>
      </c>
      <c r="U7605" s="3">
        <f>Sheet1!$B$17+Sheet1!$B$18*'Portfolio allocation'!K7605</f>
        <v>-3.5747602624626932E-3</v>
      </c>
      <c r="V7605" s="13">
        <f t="shared" si="1068"/>
        <v>2.4565643994267215E-2</v>
      </c>
      <c r="W7605" s="13"/>
      <c r="X7605" s="2">
        <v>43517</v>
      </c>
      <c r="Y7605">
        <v>131.65989999999999</v>
      </c>
      <c r="AA7605" s="2">
        <v>43517</v>
      </c>
      <c r="AB7605">
        <v>2340.5500000000002</v>
      </c>
      <c r="AC7605">
        <f t="shared" si="1069"/>
        <v>-1.1565084540341442E-3</v>
      </c>
      <c r="AD7605">
        <f t="shared" si="1064"/>
        <v>-1.258468454034144E-3</v>
      </c>
      <c r="AE7605">
        <f>Sheet2!$B$17+Sheet2!$B$18*'Portfolio allocation'!K7605</f>
        <v>-3.0955420630187306E-3</v>
      </c>
      <c r="AF7605">
        <f t="shared" si="1070"/>
        <v>1.8370736089845865E-3</v>
      </c>
      <c r="AH7605" s="2">
        <v>43517</v>
      </c>
      <c r="AI7605">
        <v>2.6880000000000002</v>
      </c>
      <c r="AJ7605">
        <v>2.5489999999999999</v>
      </c>
      <c r="AK7605">
        <v>1.1347499999999999</v>
      </c>
      <c r="AR7605" s="3"/>
    </row>
    <row r="7606" spans="1:44" hidden="1" outlineLevel="1" x14ac:dyDescent="0.2">
      <c r="A7606" s="2">
        <v>43518</v>
      </c>
      <c r="B7606">
        <v>13.51</v>
      </c>
      <c r="E7606" s="2">
        <v>43518</v>
      </c>
      <c r="F7606">
        <v>2792.67</v>
      </c>
      <c r="G7606">
        <f t="shared" si="1065"/>
        <v>6.4110880470507059E-3</v>
      </c>
      <c r="H7606" s="2">
        <v>43518</v>
      </c>
      <c r="I7606">
        <v>5569.45</v>
      </c>
      <c r="J7606">
        <f t="shared" si="1066"/>
        <v>6.4422277639235581E-3</v>
      </c>
      <c r="K7606">
        <f t="shared" si="1062"/>
        <v>6.3402677639235582E-3</v>
      </c>
      <c r="L7606">
        <v>1.2700092052177544E-3</v>
      </c>
      <c r="N7606" s="2">
        <v>43518</v>
      </c>
      <c r="O7606">
        <v>110.97</v>
      </c>
      <c r="Q7606" s="2">
        <v>43518</v>
      </c>
      <c r="R7606">
        <v>175166.3</v>
      </c>
      <c r="S7606" s="8">
        <f t="shared" si="1067"/>
        <v>1.4257929322962548E-2</v>
      </c>
      <c r="T7606" s="9">
        <f t="shared" si="1063"/>
        <v>1.4155969322962548E-2</v>
      </c>
      <c r="U7606" s="3">
        <f>Sheet1!$B$17+Sheet1!$B$18*'Portfolio allocation'!K7606</f>
        <v>7.7615147468811704E-3</v>
      </c>
      <c r="V7606" s="13">
        <f t="shared" si="1068"/>
        <v>6.3944545760813779E-3</v>
      </c>
      <c r="W7606" s="13"/>
      <c r="X7606" s="2">
        <v>43518</v>
      </c>
      <c r="Y7606">
        <v>133.0067</v>
      </c>
      <c r="AA7606" s="2">
        <v>43518</v>
      </c>
      <c r="AB7606">
        <v>2364.4899999999998</v>
      </c>
      <c r="AC7606">
        <f t="shared" si="1069"/>
        <v>1.02283651278543E-2</v>
      </c>
      <c r="AD7606">
        <f t="shared" si="1064"/>
        <v>1.01266051278543E-2</v>
      </c>
      <c r="AE7606">
        <f>Sheet2!$B$17+Sheet2!$B$18*'Portfolio allocation'!K7606</f>
        <v>5.6913148619053139E-3</v>
      </c>
      <c r="AF7606">
        <f t="shared" si="1070"/>
        <v>4.4352902659489865E-3</v>
      </c>
      <c r="AH7606" s="2">
        <v>43518</v>
      </c>
      <c r="AI7606">
        <v>2.6549999999999998</v>
      </c>
      <c r="AJ7606">
        <v>2.544</v>
      </c>
      <c r="AK7606">
        <v>1.13395</v>
      </c>
      <c r="AR7606" s="3"/>
    </row>
    <row r="7607" spans="1:44" hidden="1" outlineLevel="1" x14ac:dyDescent="0.2">
      <c r="A7607" s="2">
        <v>43521</v>
      </c>
      <c r="B7607">
        <v>14.85</v>
      </c>
      <c r="E7607" s="2">
        <v>43521</v>
      </c>
      <c r="F7607">
        <v>2796.11</v>
      </c>
      <c r="G7607">
        <f t="shared" si="1065"/>
        <v>1.2317960947767492E-3</v>
      </c>
      <c r="H7607" s="2">
        <v>43521</v>
      </c>
      <c r="I7607">
        <v>5577.09</v>
      </c>
      <c r="J7607">
        <f t="shared" si="1066"/>
        <v>1.3717692052177544E-3</v>
      </c>
      <c r="K7607">
        <f t="shared" si="1062"/>
        <v>1.2700092052177544E-3</v>
      </c>
      <c r="L7607">
        <v>-8.8213665449192067E-4</v>
      </c>
      <c r="N7607" s="2">
        <v>43521</v>
      </c>
      <c r="O7607">
        <v>111.59</v>
      </c>
      <c r="Q7607" s="2">
        <v>43521</v>
      </c>
      <c r="R7607">
        <v>176145</v>
      </c>
      <c r="S7607" s="8">
        <f t="shared" si="1067"/>
        <v>5.5872619333743323E-3</v>
      </c>
      <c r="T7607" s="9">
        <f t="shared" si="1063"/>
        <v>5.4855019333743321E-3</v>
      </c>
      <c r="U7607" s="3">
        <f>Sheet1!$B$17+Sheet1!$B$18*'Portfolio allocation'!K7607</f>
        <v>1.9447856308939507E-3</v>
      </c>
      <c r="V7607" s="13">
        <f t="shared" si="1068"/>
        <v>3.5407163024803812E-3</v>
      </c>
      <c r="W7607" s="13"/>
      <c r="X7607" s="2">
        <v>43521</v>
      </c>
      <c r="Y7607">
        <v>133.2072</v>
      </c>
      <c r="AA7607" s="2">
        <v>43521</v>
      </c>
      <c r="AB7607">
        <v>2368.0500000000002</v>
      </c>
      <c r="AC7607">
        <f t="shared" si="1069"/>
        <v>1.5056100892794078E-3</v>
      </c>
      <c r="AD7607">
        <f t="shared" si="1064"/>
        <v>1.4034500892794077E-3</v>
      </c>
      <c r="AE7607">
        <f>Sheet2!$B$17+Sheet2!$B$18*'Portfolio allocation'!K7607</f>
        <v>1.1827115975092191E-3</v>
      </c>
      <c r="AF7607">
        <f t="shared" si="1070"/>
        <v>2.2073849177018864E-4</v>
      </c>
      <c r="AH7607" s="2">
        <v>43521</v>
      </c>
      <c r="AI7607">
        <v>2.673</v>
      </c>
      <c r="AJ7607">
        <v>2.5539999999999998</v>
      </c>
      <c r="AK7607">
        <v>1.1347499999999999</v>
      </c>
      <c r="AR7607" s="3"/>
    </row>
    <row r="7608" spans="1:44" hidden="1" outlineLevel="1" x14ac:dyDescent="0.2">
      <c r="A7608" s="2">
        <v>43522</v>
      </c>
      <c r="B7608">
        <v>15.17</v>
      </c>
      <c r="E7608" s="2">
        <v>43522</v>
      </c>
      <c r="F7608">
        <v>2793.9</v>
      </c>
      <c r="G7608">
        <f t="shared" si="1065"/>
        <v>-7.9038378318452285E-4</v>
      </c>
      <c r="H7608" s="2">
        <v>43522</v>
      </c>
      <c r="I7608">
        <v>5572.74</v>
      </c>
      <c r="J7608">
        <f t="shared" si="1066"/>
        <v>-7.7997665449192066E-4</v>
      </c>
      <c r="K7608">
        <f t="shared" si="1062"/>
        <v>-8.8213665449192067E-4</v>
      </c>
      <c r="L7608">
        <v>-4.909155217720846E-4</v>
      </c>
      <c r="N7608" s="2">
        <v>43522</v>
      </c>
      <c r="O7608">
        <v>112.36</v>
      </c>
      <c r="Q7608" s="2">
        <v>43522</v>
      </c>
      <c r="R7608">
        <v>177360.4</v>
      </c>
      <c r="S7608" s="8">
        <f t="shared" si="1067"/>
        <v>6.8999971614294164E-3</v>
      </c>
      <c r="T7608" s="9">
        <f t="shared" si="1063"/>
        <v>6.7978371614294169E-3</v>
      </c>
      <c r="U7608" s="3">
        <f>Sheet1!$B$17+Sheet1!$B$18*'Portfolio allocation'!K7608</f>
        <v>-5.2421064199434549E-4</v>
      </c>
      <c r="V7608" s="13">
        <f t="shared" si="1068"/>
        <v>7.3220478034237623E-3</v>
      </c>
      <c r="W7608" s="13"/>
      <c r="X7608" s="2">
        <v>43522</v>
      </c>
      <c r="Y7608">
        <v>133.4556</v>
      </c>
      <c r="AA7608" s="2">
        <v>43522</v>
      </c>
      <c r="AB7608">
        <v>2372.4699999999998</v>
      </c>
      <c r="AC7608">
        <f t="shared" si="1069"/>
        <v>1.8665146428493706E-3</v>
      </c>
      <c r="AD7608">
        <f t="shared" si="1064"/>
        <v>1.7649946428493707E-3</v>
      </c>
      <c r="AE7608">
        <f>Sheet2!$B$17+Sheet2!$B$18*'Portfolio allocation'!K7608</f>
        <v>-7.3103140715134447E-4</v>
      </c>
      <c r="AF7608">
        <f t="shared" si="1070"/>
        <v>2.4960260500007151E-3</v>
      </c>
      <c r="AH7608" s="2">
        <v>43522</v>
      </c>
      <c r="AI7608">
        <v>2.6360000000000001</v>
      </c>
      <c r="AJ7608">
        <v>2.5379999999999998</v>
      </c>
      <c r="AK7608">
        <v>1.13585</v>
      </c>
      <c r="AR7608" s="3"/>
    </row>
    <row r="7609" spans="1:44" hidden="1" outlineLevel="1" x14ac:dyDescent="0.2">
      <c r="A7609" s="2">
        <v>43523</v>
      </c>
      <c r="B7609">
        <v>14.7</v>
      </c>
      <c r="E7609" s="2">
        <v>43523</v>
      </c>
      <c r="F7609">
        <v>2792.38</v>
      </c>
      <c r="G7609">
        <f t="shared" si="1065"/>
        <v>-5.4404237803784561E-4</v>
      </c>
      <c r="H7609" s="2">
        <v>43523</v>
      </c>
      <c r="I7609">
        <v>5570.57</v>
      </c>
      <c r="J7609">
        <f t="shared" si="1066"/>
        <v>-3.8939552177208459E-4</v>
      </c>
      <c r="K7609">
        <f t="shared" si="1062"/>
        <v>-4.909155217720846E-4</v>
      </c>
      <c r="L7609">
        <v>-2.6294489920420951E-3</v>
      </c>
      <c r="N7609" s="2">
        <v>43523</v>
      </c>
      <c r="O7609">
        <v>112.17</v>
      </c>
      <c r="Q7609" s="2">
        <v>43523</v>
      </c>
      <c r="R7609">
        <v>177060.5</v>
      </c>
      <c r="S7609" s="8">
        <f t="shared" si="1067"/>
        <v>-1.6909073276785147E-3</v>
      </c>
      <c r="T7609" s="9">
        <f t="shared" si="1063"/>
        <v>-1.7924273276785146E-3</v>
      </c>
      <c r="U7609" s="3">
        <f>Sheet1!$B$17+Sheet1!$B$18*'Portfolio allocation'!K7609</f>
        <v>-7.5391843676133035E-5</v>
      </c>
      <c r="V7609" s="13">
        <f t="shared" si="1068"/>
        <v>-1.7170354840023816E-3</v>
      </c>
      <c r="W7609" s="13"/>
      <c r="X7609" s="2">
        <v>43523</v>
      </c>
      <c r="Y7609">
        <v>132.93020000000001</v>
      </c>
      <c r="AA7609" s="2">
        <v>43523</v>
      </c>
      <c r="AB7609">
        <v>2363.13</v>
      </c>
      <c r="AC7609">
        <f t="shared" si="1069"/>
        <v>-3.9368253339345793E-3</v>
      </c>
      <c r="AD7609">
        <f t="shared" si="1064"/>
        <v>-4.0387053339345797E-3</v>
      </c>
      <c r="AE7609">
        <f>Sheet2!$B$17+Sheet2!$B$18*'Portfolio allocation'!K7609</f>
        <v>-3.8314759498307092E-4</v>
      </c>
      <c r="AF7609">
        <f t="shared" si="1070"/>
        <v>-3.6555577389515087E-3</v>
      </c>
      <c r="AH7609" s="2">
        <v>43523</v>
      </c>
      <c r="AI7609">
        <v>2.6930000000000001</v>
      </c>
      <c r="AJ7609">
        <v>2.5470000000000002</v>
      </c>
      <c r="AK7609">
        <v>1.13825</v>
      </c>
      <c r="AR7609" s="3"/>
    </row>
    <row r="7610" spans="1:44" hidden="1" outlineLevel="1" x14ac:dyDescent="0.2">
      <c r="A7610" s="2">
        <v>43524</v>
      </c>
      <c r="B7610">
        <v>14.78</v>
      </c>
      <c r="E7610" s="2">
        <v>43524</v>
      </c>
      <c r="F7610">
        <v>2784.49</v>
      </c>
      <c r="G7610">
        <f t="shared" si="1065"/>
        <v>-2.8255466662847617E-3</v>
      </c>
      <c r="H7610" s="2">
        <v>43524</v>
      </c>
      <c r="I7610">
        <v>5556.49</v>
      </c>
      <c r="J7610">
        <f t="shared" si="1066"/>
        <v>-2.5275689920420952E-3</v>
      </c>
      <c r="K7610">
        <f t="shared" si="1062"/>
        <v>-2.6294489920420951E-3</v>
      </c>
      <c r="L7610">
        <v>6.8487509375163499E-3</v>
      </c>
      <c r="N7610" s="2">
        <v>43524</v>
      </c>
      <c r="O7610">
        <v>112.03</v>
      </c>
      <c r="Q7610" s="2">
        <v>43524</v>
      </c>
      <c r="R7610">
        <v>176839.5</v>
      </c>
      <c r="S7610" s="8">
        <f t="shared" si="1067"/>
        <v>-1.2481609393399928E-3</v>
      </c>
      <c r="T7610" s="9">
        <f t="shared" si="1063"/>
        <v>-1.3500409393399928E-3</v>
      </c>
      <c r="U7610" s="3">
        <f>Sheet1!$B$17+Sheet1!$B$18*'Portfolio allocation'!K7610</f>
        <v>-2.5287716384154203E-3</v>
      </c>
      <c r="V7610" s="13">
        <f t="shared" si="1068"/>
        <v>1.1787306990754275E-3</v>
      </c>
      <c r="W7610" s="13"/>
      <c r="X7610" s="2">
        <v>43524</v>
      </c>
      <c r="Y7610">
        <v>131.93690000000001</v>
      </c>
      <c r="AA7610" s="2">
        <v>43524</v>
      </c>
      <c r="AB7610">
        <v>2345.4699999999998</v>
      </c>
      <c r="AC7610">
        <f t="shared" si="1069"/>
        <v>-7.4731394379489169E-3</v>
      </c>
      <c r="AD7610">
        <f t="shared" si="1064"/>
        <v>-7.5748194379489167E-3</v>
      </c>
      <c r="AE7610">
        <f>Sheet2!$B$17+Sheet2!$B$18*'Portfolio allocation'!K7610</f>
        <v>-2.2847861156704207E-3</v>
      </c>
      <c r="AF7610">
        <f t="shared" si="1070"/>
        <v>-5.290033322278496E-3</v>
      </c>
      <c r="AH7610" s="2">
        <v>43524</v>
      </c>
      <c r="AI7610">
        <v>2.7109999999999999</v>
      </c>
      <c r="AJ7610">
        <v>2.5419999999999998</v>
      </c>
      <c r="AK7610">
        <v>1.1387</v>
      </c>
      <c r="AR7610" s="3"/>
    </row>
    <row r="7611" spans="1:44" hidden="1" outlineLevel="1" x14ac:dyDescent="0.2">
      <c r="A7611" s="2">
        <v>43525</v>
      </c>
      <c r="B7611">
        <v>13.57</v>
      </c>
      <c r="E7611" s="2">
        <v>43525</v>
      </c>
      <c r="F7611">
        <v>2803.69</v>
      </c>
      <c r="G7611">
        <f t="shared" si="1065"/>
        <v>6.8953381050032014E-3</v>
      </c>
      <c r="H7611" s="2">
        <v>43525</v>
      </c>
      <c r="I7611">
        <v>5595.11</v>
      </c>
      <c r="J7611">
        <f t="shared" si="1066"/>
        <v>6.9504309375163498E-3</v>
      </c>
      <c r="K7611">
        <f t="shared" si="1062"/>
        <v>6.8487509375163499E-3</v>
      </c>
      <c r="L7611">
        <v>-3.9590993631224798E-3</v>
      </c>
      <c r="N7611" s="2">
        <v>43525</v>
      </c>
      <c r="O7611">
        <v>112.53</v>
      </c>
      <c r="Q7611" s="2">
        <v>43525</v>
      </c>
      <c r="R7611">
        <v>177628.79999999999</v>
      </c>
      <c r="S7611" s="8">
        <f t="shared" si="1067"/>
        <v>4.4633693264231056E-3</v>
      </c>
      <c r="T7611" s="9">
        <f t="shared" si="1063"/>
        <v>4.3616893264231058E-3</v>
      </c>
      <c r="U7611" s="3">
        <f>Sheet1!$B$17+Sheet1!$B$18*'Portfolio allocation'!K7611</f>
        <v>8.3448595303041561E-3</v>
      </c>
      <c r="V7611" s="13">
        <f t="shared" si="1068"/>
        <v>-3.9831702038810504E-3</v>
      </c>
      <c r="W7611" s="13"/>
      <c r="X7611" s="2">
        <v>43525</v>
      </c>
      <c r="Y7611">
        <v>132.9589</v>
      </c>
      <c r="AA7611" s="2">
        <v>43525</v>
      </c>
      <c r="AB7611">
        <v>2363.64</v>
      </c>
      <c r="AC7611">
        <f t="shared" si="1069"/>
        <v>7.7468481796825195E-3</v>
      </c>
      <c r="AD7611">
        <f t="shared" si="1064"/>
        <v>7.6446881796825199E-3</v>
      </c>
      <c r="AE7611">
        <f>Sheet2!$B$17+Sheet2!$B$18*'Portfolio allocation'!K7611</f>
        <v>6.1434710724430517E-3</v>
      </c>
      <c r="AF7611">
        <f t="shared" si="1070"/>
        <v>1.5012171072394682E-3</v>
      </c>
      <c r="AH7611" s="2">
        <v>43525</v>
      </c>
      <c r="AI7611">
        <v>2.7549999999999999</v>
      </c>
      <c r="AJ7611">
        <v>2.5539999999999998</v>
      </c>
      <c r="AK7611">
        <v>1.1387499999999999</v>
      </c>
      <c r="AR7611" s="3"/>
    </row>
    <row r="7612" spans="1:44" hidden="1" outlineLevel="1" x14ac:dyDescent="0.2">
      <c r="A7612" s="2">
        <v>43528</v>
      </c>
      <c r="B7612">
        <v>14.63</v>
      </c>
      <c r="E7612" s="2">
        <v>43528</v>
      </c>
      <c r="F7612">
        <v>2792.81</v>
      </c>
      <c r="G7612">
        <f t="shared" si="1065"/>
        <v>-3.8806002090102654E-3</v>
      </c>
      <c r="H7612" s="2">
        <v>43528</v>
      </c>
      <c r="I7612">
        <v>5573.53</v>
      </c>
      <c r="J7612">
        <f t="shared" si="1066"/>
        <v>-3.8569393631224802E-3</v>
      </c>
      <c r="K7612">
        <f t="shared" si="1062"/>
        <v>-3.9590993631224798E-3</v>
      </c>
      <c r="L7612">
        <v>-1.2014815725761435E-3</v>
      </c>
      <c r="N7612" s="2">
        <v>43528</v>
      </c>
      <c r="O7612">
        <v>112.26</v>
      </c>
      <c r="Q7612" s="2">
        <v>43528</v>
      </c>
      <c r="R7612">
        <v>177202.6</v>
      </c>
      <c r="S7612" s="8">
        <f t="shared" si="1067"/>
        <v>-2.3993856852041473E-3</v>
      </c>
      <c r="T7612" s="9">
        <f t="shared" si="1063"/>
        <v>-2.5015456852041473E-3</v>
      </c>
      <c r="U7612" s="3">
        <f>Sheet1!$B$17+Sheet1!$B$18*'Portfolio allocation'!K7612</f>
        <v>-4.0541802419404964E-3</v>
      </c>
      <c r="V7612" s="13">
        <f t="shared" si="1068"/>
        <v>1.5526345567363491E-3</v>
      </c>
      <c r="W7612" s="13"/>
      <c r="X7612" s="2">
        <v>43528</v>
      </c>
      <c r="Y7612">
        <v>132.2234</v>
      </c>
      <c r="AA7612" s="2">
        <v>43528</v>
      </c>
      <c r="AB7612">
        <v>2350.56</v>
      </c>
      <c r="AC7612">
        <f t="shared" si="1069"/>
        <v>-5.533837640249728E-3</v>
      </c>
      <c r="AD7612">
        <f t="shared" si="1064"/>
        <v>-5.6354776402497281E-3</v>
      </c>
      <c r="AE7612">
        <f>Sheet2!$B$17+Sheet2!$B$18*'Portfolio allocation'!K7612</f>
        <v>-3.4671451480840867E-3</v>
      </c>
      <c r="AF7612">
        <f t="shared" si="1070"/>
        <v>-2.1683324921656414E-3</v>
      </c>
      <c r="AH7612" s="2">
        <v>43528</v>
      </c>
      <c r="AI7612">
        <v>2.722</v>
      </c>
      <c r="AJ7612">
        <v>2.5409999999999999</v>
      </c>
      <c r="AK7612">
        <v>1.13215</v>
      </c>
      <c r="AR7612" s="3"/>
    </row>
    <row r="7613" spans="1:44" hidden="1" outlineLevel="1" x14ac:dyDescent="0.2">
      <c r="A7613" s="2">
        <v>43529</v>
      </c>
      <c r="B7613">
        <v>14.74</v>
      </c>
      <c r="E7613" s="2">
        <v>43529</v>
      </c>
      <c r="F7613">
        <v>2789.65</v>
      </c>
      <c r="G7613">
        <f t="shared" si="1065"/>
        <v>-1.1314768996100177E-3</v>
      </c>
      <c r="H7613" s="2">
        <v>43529</v>
      </c>
      <c r="I7613">
        <v>5567.4</v>
      </c>
      <c r="J7613">
        <f t="shared" si="1066"/>
        <v>-1.0998415725761435E-3</v>
      </c>
      <c r="K7613">
        <f t="shared" si="1062"/>
        <v>-1.2014815725761435E-3</v>
      </c>
      <c r="L7613">
        <v>-6.578831055070491E-3</v>
      </c>
      <c r="N7613" s="2">
        <v>43529</v>
      </c>
      <c r="O7613">
        <v>111.7</v>
      </c>
      <c r="Q7613" s="2">
        <v>43529</v>
      </c>
      <c r="R7613">
        <v>176318.6</v>
      </c>
      <c r="S7613" s="8">
        <f t="shared" si="1067"/>
        <v>-4.9886401215332166E-3</v>
      </c>
      <c r="T7613" s="9">
        <f t="shared" si="1063"/>
        <v>-5.0902801215332166E-3</v>
      </c>
      <c r="U7613" s="3">
        <f>Sheet1!$B$17+Sheet1!$B$18*'Portfolio allocation'!K7613</f>
        <v>-8.9057122529706285E-4</v>
      </c>
      <c r="V7613" s="13">
        <f t="shared" si="1068"/>
        <v>-4.1997088962361538E-3</v>
      </c>
      <c r="W7613" s="13"/>
      <c r="X7613" s="2">
        <v>43529</v>
      </c>
      <c r="Y7613">
        <v>131.69810000000001</v>
      </c>
      <c r="AA7613" s="2">
        <v>43529</v>
      </c>
      <c r="AB7613">
        <v>2341.23</v>
      </c>
      <c r="AC7613">
        <f t="shared" si="1069"/>
        <v>-3.9692668981008428E-3</v>
      </c>
      <c r="AD7613">
        <f t="shared" si="1064"/>
        <v>-4.0711068981008425E-3</v>
      </c>
      <c r="AE7613">
        <f>Sheet2!$B$17+Sheet2!$B$18*'Portfolio allocation'!K7613</f>
        <v>-1.0150010555375487E-3</v>
      </c>
      <c r="AF7613">
        <f t="shared" si="1070"/>
        <v>-3.0561058425632938E-3</v>
      </c>
      <c r="AH7613" s="2">
        <v>43529</v>
      </c>
      <c r="AI7613">
        <v>2.722</v>
      </c>
      <c r="AJ7613">
        <v>2.5459999999999998</v>
      </c>
      <c r="AK7613">
        <v>1.1305499999999999</v>
      </c>
      <c r="AR7613" s="3"/>
    </row>
    <row r="7614" spans="1:44" hidden="1" outlineLevel="1" x14ac:dyDescent="0.2">
      <c r="A7614" s="2">
        <v>43530</v>
      </c>
      <c r="B7614">
        <v>15.74</v>
      </c>
      <c r="E7614" s="2">
        <v>43530</v>
      </c>
      <c r="F7614">
        <v>2771.45</v>
      </c>
      <c r="G7614">
        <f t="shared" si="1065"/>
        <v>-6.5241159285216455E-3</v>
      </c>
      <c r="H7614" s="2">
        <v>43530</v>
      </c>
      <c r="I7614">
        <v>5531.34</v>
      </c>
      <c r="J7614">
        <f t="shared" si="1066"/>
        <v>-6.4769910550704912E-3</v>
      </c>
      <c r="K7614">
        <f t="shared" si="1062"/>
        <v>-6.578831055070491E-3</v>
      </c>
      <c r="L7614">
        <v>-8.016419463782655E-3</v>
      </c>
      <c r="N7614" s="2">
        <v>43530</v>
      </c>
      <c r="O7614">
        <v>111.75</v>
      </c>
      <c r="Q7614" s="2">
        <v>43530</v>
      </c>
      <c r="R7614">
        <v>176397.6</v>
      </c>
      <c r="S7614" s="8">
        <f t="shared" si="1067"/>
        <v>4.4805255940105759E-4</v>
      </c>
      <c r="T7614" s="9">
        <f t="shared" si="1063"/>
        <v>3.4621255940105763E-4</v>
      </c>
      <c r="U7614" s="3">
        <f>Sheet1!$B$17+Sheet1!$B$18*'Portfolio allocation'!K7614</f>
        <v>-7.0596028317734816E-3</v>
      </c>
      <c r="V7614" s="13">
        <f t="shared" si="1068"/>
        <v>7.4058153911745394E-3</v>
      </c>
      <c r="W7614" s="13"/>
      <c r="X7614" s="2">
        <v>43530</v>
      </c>
      <c r="Y7614">
        <v>130.83840000000001</v>
      </c>
      <c r="AA7614" s="2">
        <v>43530</v>
      </c>
      <c r="AB7614">
        <v>2325.94</v>
      </c>
      <c r="AC7614">
        <f t="shared" si="1069"/>
        <v>-6.5307552013257331E-3</v>
      </c>
      <c r="AD7614">
        <f t="shared" si="1064"/>
        <v>-6.632275201325733E-3</v>
      </c>
      <c r="AE7614">
        <f>Sheet2!$B$17+Sheet2!$B$18*'Portfolio allocation'!K7614</f>
        <v>-5.7966774039644618E-3</v>
      </c>
      <c r="AF7614">
        <f t="shared" si="1070"/>
        <v>-8.3559779736127118E-4</v>
      </c>
      <c r="AH7614" s="2">
        <v>43530</v>
      </c>
      <c r="AI7614">
        <v>2.6920000000000002</v>
      </c>
      <c r="AJ7614">
        <v>2.5379999999999998</v>
      </c>
      <c r="AK7614">
        <v>1.13175</v>
      </c>
      <c r="AR7614" s="3"/>
    </row>
    <row r="7615" spans="1:44" hidden="1" outlineLevel="1" x14ac:dyDescent="0.2">
      <c r="A7615" s="2">
        <v>43531</v>
      </c>
      <c r="B7615">
        <v>16.59</v>
      </c>
      <c r="E7615" s="2">
        <v>43531</v>
      </c>
      <c r="F7615">
        <v>2748.93</v>
      </c>
      <c r="G7615">
        <f t="shared" si="1065"/>
        <v>-8.1257103682187415E-3</v>
      </c>
      <c r="H7615" s="2">
        <v>43531</v>
      </c>
      <c r="I7615">
        <v>5487.56</v>
      </c>
      <c r="J7615">
        <f t="shared" si="1066"/>
        <v>-7.9148994637826542E-3</v>
      </c>
      <c r="K7615">
        <f t="shared" si="1062"/>
        <v>-8.016419463782655E-3</v>
      </c>
      <c r="L7615">
        <v>-2.1365930513379781E-3</v>
      </c>
      <c r="N7615" s="2">
        <v>43531</v>
      </c>
      <c r="O7615">
        <v>110.39</v>
      </c>
      <c r="Q7615" s="2">
        <v>43531</v>
      </c>
      <c r="R7615">
        <v>174250.8</v>
      </c>
      <c r="S7615" s="8">
        <f t="shared" si="1067"/>
        <v>-1.2170233608620573E-2</v>
      </c>
      <c r="T7615" s="9">
        <f t="shared" si="1063"/>
        <v>-1.2271753608620574E-2</v>
      </c>
      <c r="U7615" s="3">
        <f>Sheet1!$B$17+Sheet1!$B$18*'Portfolio allocation'!K7615</f>
        <v>-8.7088406875833885E-3</v>
      </c>
      <c r="V7615" s="13">
        <f t="shared" si="1068"/>
        <v>-3.5629129210371854E-3</v>
      </c>
      <c r="W7615" s="13"/>
      <c r="X7615" s="2">
        <v>43531</v>
      </c>
      <c r="Y7615">
        <v>129.2911</v>
      </c>
      <c r="AA7615" s="2">
        <v>43531</v>
      </c>
      <c r="AB7615">
        <v>2298.44</v>
      </c>
      <c r="AC7615">
        <f t="shared" si="1069"/>
        <v>-1.1823176866127216E-2</v>
      </c>
      <c r="AD7615">
        <f t="shared" si="1064"/>
        <v>-1.1924256866127216E-2</v>
      </c>
      <c r="AE7615">
        <f>Sheet2!$B$17+Sheet2!$B$18*'Portfolio allocation'!K7615</f>
        <v>-7.0750176931887012E-3</v>
      </c>
      <c r="AF7615">
        <f t="shared" si="1070"/>
        <v>-4.8492391729385151E-3</v>
      </c>
      <c r="AH7615" s="2">
        <v>43531</v>
      </c>
      <c r="AI7615">
        <v>2.6360000000000001</v>
      </c>
      <c r="AJ7615">
        <v>2.5270000000000001</v>
      </c>
      <c r="AK7615">
        <v>1.1231500000000001</v>
      </c>
      <c r="AR7615" s="3"/>
    </row>
    <row r="7616" spans="1:44" hidden="1" outlineLevel="1" x14ac:dyDescent="0.2">
      <c r="A7616" s="2">
        <v>43532</v>
      </c>
      <c r="B7616">
        <v>16.05</v>
      </c>
      <c r="E7616" s="2">
        <v>43532</v>
      </c>
      <c r="F7616">
        <v>2743.07</v>
      </c>
      <c r="G7616">
        <f t="shared" si="1065"/>
        <v>-2.1317385309919112E-3</v>
      </c>
      <c r="H7616" s="2">
        <v>43532</v>
      </c>
      <c r="I7616">
        <v>5476.39</v>
      </c>
      <c r="J7616">
        <f t="shared" si="1066"/>
        <v>-2.0355130513379782E-3</v>
      </c>
      <c r="K7616">
        <f t="shared" si="1062"/>
        <v>-2.1365930513379781E-3</v>
      </c>
      <c r="L7616">
        <v>1.4576592183098629E-2</v>
      </c>
      <c r="N7616" s="2">
        <v>43532</v>
      </c>
      <c r="O7616">
        <v>110.51</v>
      </c>
      <c r="Q7616" s="2">
        <v>43532</v>
      </c>
      <c r="R7616">
        <v>174440.2</v>
      </c>
      <c r="S7616" s="8">
        <f t="shared" si="1067"/>
        <v>1.0869390556600411E-3</v>
      </c>
      <c r="T7616" s="9">
        <f t="shared" si="1063"/>
        <v>9.858590556600412E-4</v>
      </c>
      <c r="U7616" s="3">
        <f>Sheet1!$B$17+Sheet1!$B$18*'Portfolio allocation'!K7616</f>
        <v>-1.9633548126090717E-3</v>
      </c>
      <c r="V7616" s="13">
        <f t="shared" si="1068"/>
        <v>2.9492138682691129E-3</v>
      </c>
      <c r="W7616" s="13"/>
      <c r="X7616" s="2">
        <v>43532</v>
      </c>
      <c r="Y7616">
        <v>129.03319999999999</v>
      </c>
      <c r="AA7616" s="2">
        <v>43532</v>
      </c>
      <c r="AB7616">
        <v>2293.85</v>
      </c>
      <c r="AC7616">
        <f t="shared" si="1069"/>
        <v>-1.9970066653904883E-3</v>
      </c>
      <c r="AD7616">
        <f t="shared" si="1064"/>
        <v>-2.0979666653904885E-3</v>
      </c>
      <c r="AE7616">
        <f>Sheet2!$B$17+Sheet2!$B$18*'Portfolio allocation'!K7616</f>
        <v>-1.846526039304062E-3</v>
      </c>
      <c r="AF7616">
        <f t="shared" si="1070"/>
        <v>-2.5144062608642654E-4</v>
      </c>
      <c r="AH7616" s="2">
        <v>43532</v>
      </c>
      <c r="AI7616">
        <v>2.625</v>
      </c>
      <c r="AJ7616">
        <v>2.524</v>
      </c>
      <c r="AK7616">
        <v>1.1234500000000001</v>
      </c>
      <c r="AR7616" s="3"/>
    </row>
    <row r="7617" spans="1:44" hidden="1" outlineLevel="1" x14ac:dyDescent="0.2">
      <c r="A7617" s="2">
        <v>43535</v>
      </c>
      <c r="B7617">
        <v>14.33</v>
      </c>
      <c r="E7617" s="2">
        <v>43535</v>
      </c>
      <c r="F7617">
        <v>2783.3</v>
      </c>
      <c r="G7617">
        <f t="shared" si="1065"/>
        <v>1.4666049353461608E-2</v>
      </c>
      <c r="H7617" s="2">
        <v>43535</v>
      </c>
      <c r="I7617">
        <v>5556.77</v>
      </c>
      <c r="J7617">
        <f t="shared" si="1066"/>
        <v>1.467755218309863E-2</v>
      </c>
      <c r="K7617">
        <f t="shared" si="1062"/>
        <v>1.4576592183098629E-2</v>
      </c>
      <c r="L7617">
        <v>2.8986642121950714E-3</v>
      </c>
      <c r="N7617" s="2">
        <v>43535</v>
      </c>
      <c r="O7617">
        <v>112.83</v>
      </c>
      <c r="Q7617" s="2">
        <v>43535</v>
      </c>
      <c r="R7617">
        <v>178102.3</v>
      </c>
      <c r="S7617" s="8">
        <f t="shared" si="1067"/>
        <v>2.0993440732124613E-2</v>
      </c>
      <c r="T7617" s="9">
        <f t="shared" si="1063"/>
        <v>2.0892480732124612E-2</v>
      </c>
      <c r="U7617" s="3">
        <f>Sheet1!$B$17+Sheet1!$B$18*'Portfolio allocation'!K7617</f>
        <v>1.7210434856778076E-2</v>
      </c>
      <c r="V7617" s="13">
        <f t="shared" si="1068"/>
        <v>3.6820458753465367E-3</v>
      </c>
      <c r="W7617" s="13"/>
      <c r="X7617" s="2">
        <v>43535</v>
      </c>
      <c r="Y7617">
        <v>131.53569999999999</v>
      </c>
      <c r="AA7617" s="2">
        <v>43535</v>
      </c>
      <c r="AB7617">
        <v>2338.34</v>
      </c>
      <c r="AC7617">
        <f t="shared" si="1069"/>
        <v>1.9395339712710236E-2</v>
      </c>
      <c r="AD7617">
        <f t="shared" si="1064"/>
        <v>1.9294059712710237E-2</v>
      </c>
      <c r="AE7617">
        <f>Sheet2!$B$17+Sheet2!$B$18*'Portfolio allocation'!K7617</f>
        <v>1.3015264663076131E-2</v>
      </c>
      <c r="AF7617">
        <f t="shared" si="1070"/>
        <v>6.2787950496341061E-3</v>
      </c>
      <c r="AH7617" s="2">
        <v>43535</v>
      </c>
      <c r="AI7617">
        <v>2.641</v>
      </c>
      <c r="AJ7617">
        <v>2.532</v>
      </c>
      <c r="AK7617">
        <v>1.1224000000000001</v>
      </c>
      <c r="AR7617" s="3"/>
    </row>
    <row r="7618" spans="1:44" hidden="1" outlineLevel="1" x14ac:dyDescent="0.2">
      <c r="A7618" s="2">
        <v>43536</v>
      </c>
      <c r="B7618">
        <v>13.77</v>
      </c>
      <c r="E7618" s="2">
        <v>43536</v>
      </c>
      <c r="F7618">
        <v>2791.52</v>
      </c>
      <c r="G7618">
        <f t="shared" si="1065"/>
        <v>2.9533287823806376E-3</v>
      </c>
      <c r="H7618" s="2">
        <v>43536</v>
      </c>
      <c r="I7618">
        <v>5573.44</v>
      </c>
      <c r="J7618">
        <f t="shared" si="1066"/>
        <v>2.9999442121950715E-3</v>
      </c>
      <c r="K7618">
        <f t="shared" si="1062"/>
        <v>2.8986642121950714E-3</v>
      </c>
      <c r="L7618">
        <v>6.9180444209681448E-3</v>
      </c>
      <c r="N7618" s="2">
        <v>43536</v>
      </c>
      <c r="O7618">
        <v>113.62</v>
      </c>
      <c r="Q7618" s="2">
        <v>43536</v>
      </c>
      <c r="R7618">
        <v>179349.3</v>
      </c>
      <c r="S7618" s="8">
        <f t="shared" si="1067"/>
        <v>7.0015940277019517E-3</v>
      </c>
      <c r="T7618" s="9">
        <f t="shared" si="1063"/>
        <v>6.9003140277019521E-3</v>
      </c>
      <c r="U7618" s="3">
        <f>Sheet1!$B$17+Sheet1!$B$18*'Portfolio allocation'!K7618</f>
        <v>3.8132199305051817E-3</v>
      </c>
      <c r="V7618" s="13">
        <f t="shared" si="1068"/>
        <v>3.0870940971967705E-3</v>
      </c>
      <c r="W7618" s="13"/>
      <c r="X7618" s="2">
        <v>43536</v>
      </c>
      <c r="Y7618">
        <v>132.08009999999999</v>
      </c>
      <c r="AA7618" s="2">
        <v>43536</v>
      </c>
      <c r="AB7618">
        <v>2348.02</v>
      </c>
      <c r="AC7618">
        <f t="shared" si="1069"/>
        <v>4.1396888390909936E-3</v>
      </c>
      <c r="AD7618">
        <f t="shared" si="1064"/>
        <v>4.0387288390909938E-3</v>
      </c>
      <c r="AE7618">
        <f>Sheet2!$B$17+Sheet2!$B$18*'Portfolio allocation'!K7618</f>
        <v>2.6309531804606192E-3</v>
      </c>
      <c r="AF7618">
        <f t="shared" si="1070"/>
        <v>1.4077756586303746E-3</v>
      </c>
      <c r="AH7618" s="2">
        <v>43536</v>
      </c>
      <c r="AI7618">
        <v>2.605</v>
      </c>
      <c r="AJ7618">
        <v>2.524</v>
      </c>
      <c r="AK7618">
        <v>1.1274500000000001</v>
      </c>
      <c r="AR7618" s="3"/>
    </row>
    <row r="7619" spans="1:44" hidden="1" outlineLevel="1" x14ac:dyDescent="0.2">
      <c r="A7619" s="2">
        <v>43537</v>
      </c>
      <c r="B7619">
        <v>13.41</v>
      </c>
      <c r="E7619" s="2">
        <v>43537</v>
      </c>
      <c r="F7619">
        <v>2810.92</v>
      </c>
      <c r="G7619">
        <f t="shared" si="1065"/>
        <v>6.9496188456468211E-3</v>
      </c>
      <c r="H7619" s="2">
        <v>43537</v>
      </c>
      <c r="I7619">
        <v>5612.56</v>
      </c>
      <c r="J7619">
        <f t="shared" si="1066"/>
        <v>7.0190044209681446E-3</v>
      </c>
      <c r="K7619">
        <f t="shared" si="1062"/>
        <v>6.9180444209681448E-3</v>
      </c>
      <c r="L7619">
        <v>-6.2993028949361897E-4</v>
      </c>
      <c r="N7619" s="2">
        <v>43537</v>
      </c>
      <c r="O7619">
        <v>114.5</v>
      </c>
      <c r="Q7619" s="2">
        <v>43537</v>
      </c>
      <c r="R7619">
        <v>180738.4</v>
      </c>
      <c r="S7619" s="8">
        <f t="shared" si="1067"/>
        <v>7.7452211968489504E-3</v>
      </c>
      <c r="T7619" s="9">
        <f t="shared" si="1063"/>
        <v>7.6442611968489506E-3</v>
      </c>
      <c r="U7619" s="3">
        <f>Sheet1!$B$17+Sheet1!$B$18*'Portfolio allocation'!K7619</f>
        <v>8.4243547706504621E-3</v>
      </c>
      <c r="V7619" s="13">
        <f t="shared" si="1068"/>
        <v>-7.8009357380151145E-4</v>
      </c>
      <c r="W7619" s="13"/>
      <c r="X7619" s="2">
        <v>43537</v>
      </c>
      <c r="Y7619">
        <v>132.3476</v>
      </c>
      <c r="AA7619" s="2">
        <v>43537</v>
      </c>
      <c r="AB7619">
        <v>2352.77</v>
      </c>
      <c r="AC7619">
        <f t="shared" si="1069"/>
        <v>2.022981064897289E-3</v>
      </c>
      <c r="AD7619">
        <f t="shared" si="1064"/>
        <v>1.9222210648972889E-3</v>
      </c>
      <c r="AE7619">
        <f>Sheet2!$B$17+Sheet2!$B$18*'Portfolio allocation'!K7619</f>
        <v>6.2050886057650381E-3</v>
      </c>
      <c r="AF7619">
        <f t="shared" si="1070"/>
        <v>-4.2828675408677491E-3</v>
      </c>
      <c r="AH7619" s="2">
        <v>43537</v>
      </c>
      <c r="AI7619">
        <v>2.61</v>
      </c>
      <c r="AJ7619">
        <v>2.5190000000000001</v>
      </c>
      <c r="AK7619">
        <v>1.1309499999999999</v>
      </c>
      <c r="AR7619" s="3"/>
    </row>
    <row r="7620" spans="1:44" hidden="1" outlineLevel="1" x14ac:dyDescent="0.2">
      <c r="A7620" s="2">
        <v>43538</v>
      </c>
      <c r="B7620">
        <v>13.5</v>
      </c>
      <c r="E7620" s="2">
        <v>43538</v>
      </c>
      <c r="F7620">
        <v>2808.48</v>
      </c>
      <c r="G7620">
        <f t="shared" si="1065"/>
        <v>-8.6804320293709658E-4</v>
      </c>
      <c r="H7620" s="2">
        <v>43538</v>
      </c>
      <c r="I7620">
        <v>5609.59</v>
      </c>
      <c r="J7620">
        <f t="shared" si="1066"/>
        <v>-5.2917028949361899E-4</v>
      </c>
      <c r="K7620">
        <f t="shared" ref="K7620:K7683" si="1071">J7620-(AJ7619/25000)</f>
        <v>-6.2993028949361897E-4</v>
      </c>
      <c r="L7620">
        <v>4.9227800448161992E-3</v>
      </c>
      <c r="N7620" s="2">
        <v>43538</v>
      </c>
      <c r="O7620">
        <v>114.59</v>
      </c>
      <c r="Q7620" s="2">
        <v>43538</v>
      </c>
      <c r="R7620">
        <v>180880.5</v>
      </c>
      <c r="S7620" s="8">
        <f t="shared" si="1067"/>
        <v>7.8621919857657652E-4</v>
      </c>
      <c r="T7620" s="9">
        <f t="shared" ref="T7620:T7683" si="1072">S7620-(AJ7619/100/250)</f>
        <v>6.8545919857657654E-4</v>
      </c>
      <c r="U7620" s="3">
        <f>Sheet1!$B$17+Sheet1!$B$18*'Portfolio allocation'!K7620</f>
        <v>-2.34873108309006E-4</v>
      </c>
      <c r="V7620" s="13">
        <f t="shared" si="1068"/>
        <v>9.2033230688558254E-4</v>
      </c>
      <c r="W7620" s="13"/>
      <c r="X7620" s="2">
        <v>43538</v>
      </c>
      <c r="Y7620">
        <v>132.56729999999999</v>
      </c>
      <c r="AA7620" s="2">
        <v>43538</v>
      </c>
      <c r="AB7620">
        <v>2356.6799999999998</v>
      </c>
      <c r="AC7620">
        <f t="shared" si="1069"/>
        <v>1.6618709011080313E-3</v>
      </c>
      <c r="AD7620">
        <f t="shared" ref="AD7620:AD7683" si="1073">AC7620-AJ7620/25000</f>
        <v>1.5611109011080312E-3</v>
      </c>
      <c r="AE7620">
        <f>Sheet2!$B$17+Sheet2!$B$18*'Portfolio allocation'!K7620</f>
        <v>-5.0676307302854504E-4</v>
      </c>
      <c r="AF7620">
        <f t="shared" si="1070"/>
        <v>2.0678739741365761E-3</v>
      </c>
      <c r="AH7620" s="2">
        <v>43538</v>
      </c>
      <c r="AI7620">
        <v>2.63</v>
      </c>
      <c r="AJ7620">
        <v>2.5190000000000001</v>
      </c>
      <c r="AK7620">
        <v>1.13045</v>
      </c>
      <c r="AR7620" s="3"/>
    </row>
    <row r="7621" spans="1:44" hidden="1" outlineLevel="1" x14ac:dyDescent="0.2">
      <c r="A7621" s="2">
        <v>43539</v>
      </c>
      <c r="B7621">
        <v>12.88</v>
      </c>
      <c r="E7621" s="2">
        <v>43539</v>
      </c>
      <c r="F7621">
        <v>2822.48</v>
      </c>
      <c r="G7621">
        <f t="shared" ref="G7621:G7684" si="1074">(F7621/F7620)-1</f>
        <v>4.9849028656070438E-3</v>
      </c>
      <c r="H7621" s="2">
        <v>43539</v>
      </c>
      <c r="I7621">
        <v>5637.77</v>
      </c>
      <c r="J7621">
        <f t="shared" ref="J7621:J7684" si="1075">(I7621/I7620)-1</f>
        <v>5.0235400448161993E-3</v>
      </c>
      <c r="K7621">
        <f t="shared" si="1071"/>
        <v>4.9227800448161992E-3</v>
      </c>
      <c r="L7621">
        <v>3.6170620308382793E-3</v>
      </c>
      <c r="N7621" s="2">
        <v>43539</v>
      </c>
      <c r="O7621">
        <v>115.91</v>
      </c>
      <c r="Q7621" s="2">
        <v>43539</v>
      </c>
      <c r="R7621">
        <v>182964.1</v>
      </c>
      <c r="S7621" s="8">
        <f t="shared" ref="S7621:S7684" si="1076">R7621/R7620-1</f>
        <v>1.1519207432531431E-2</v>
      </c>
      <c r="T7621" s="9">
        <f t="shared" si="1072"/>
        <v>1.1418447432531431E-2</v>
      </c>
      <c r="U7621" s="3">
        <f>Sheet1!$B$17+Sheet1!$B$18*'Portfolio allocation'!K7621</f>
        <v>6.135336911605116E-3</v>
      </c>
      <c r="V7621" s="13">
        <f t="shared" ref="V7621:V7684" si="1077">T7621-U7621</f>
        <v>5.2831105209263148E-3</v>
      </c>
      <c r="W7621" s="13"/>
      <c r="X7621" s="2">
        <v>43539</v>
      </c>
      <c r="Y7621">
        <v>133.17859999999999</v>
      </c>
      <c r="AA7621" s="2">
        <v>43539</v>
      </c>
      <c r="AB7621">
        <v>2367.54</v>
      </c>
      <c r="AC7621">
        <f t="shared" ref="AC7621:AC7684" si="1078">AB7621/AB7620-1</f>
        <v>4.6081776057844692E-3</v>
      </c>
      <c r="AD7621">
        <f t="shared" si="1073"/>
        <v>4.5074576057844689E-3</v>
      </c>
      <c r="AE7621">
        <f>Sheet2!$B$17+Sheet2!$B$18*'Portfolio allocation'!K7621</f>
        <v>4.4308486186926399E-3</v>
      </c>
      <c r="AF7621">
        <f t="shared" ref="AF7621:AF7684" si="1079">AD7621-AE7621</f>
        <v>7.6608987091828992E-5</v>
      </c>
      <c r="AH7621" s="2">
        <v>43539</v>
      </c>
      <c r="AI7621">
        <v>2.593</v>
      </c>
      <c r="AJ7621">
        <v>2.5179999999999998</v>
      </c>
      <c r="AK7621">
        <v>1.1326000000000001</v>
      </c>
      <c r="AR7621" s="3"/>
    </row>
    <row r="7622" spans="1:44" hidden="1" outlineLevel="1" x14ac:dyDescent="0.2">
      <c r="A7622" s="2">
        <v>43542</v>
      </c>
      <c r="B7622">
        <v>13.1</v>
      </c>
      <c r="E7622" s="2">
        <v>43542</v>
      </c>
      <c r="F7622">
        <v>2832.94</v>
      </c>
      <c r="G7622">
        <f t="shared" si="1074"/>
        <v>3.7059607153993035E-3</v>
      </c>
      <c r="H7622" s="2">
        <v>43542</v>
      </c>
      <c r="I7622">
        <v>5658.73</v>
      </c>
      <c r="J7622">
        <f t="shared" si="1075"/>
        <v>3.7177820308382792E-3</v>
      </c>
      <c r="K7622">
        <f t="shared" si="1071"/>
        <v>3.6170620308382793E-3</v>
      </c>
      <c r="L7622">
        <v>-2.0313649656368652E-4</v>
      </c>
      <c r="N7622" s="2">
        <v>43542</v>
      </c>
      <c r="O7622">
        <v>117.57</v>
      </c>
      <c r="Q7622" s="2">
        <v>43542</v>
      </c>
      <c r="R7622">
        <v>185584.4</v>
      </c>
      <c r="S7622" s="8">
        <f t="shared" si="1076"/>
        <v>1.4321388731450613E-2</v>
      </c>
      <c r="T7622" s="9">
        <f t="shared" si="1072"/>
        <v>1.4220668731450612E-2</v>
      </c>
      <c r="U7622" s="3">
        <f>Sheet1!$B$17+Sheet1!$B$18*'Portfolio allocation'!K7622</f>
        <v>4.637384114674575E-3</v>
      </c>
      <c r="V7622" s="13">
        <f t="shared" si="1077"/>
        <v>9.5832846167760374E-3</v>
      </c>
      <c r="W7622" s="13"/>
      <c r="X7622" s="2">
        <v>43542</v>
      </c>
      <c r="Y7622">
        <v>133.92359999999999</v>
      </c>
      <c r="AA7622" s="2">
        <v>43542</v>
      </c>
      <c r="AB7622">
        <v>2380.79</v>
      </c>
      <c r="AC7622">
        <f t="shared" si="1078"/>
        <v>5.5965263522474995E-3</v>
      </c>
      <c r="AD7622">
        <f t="shared" si="1073"/>
        <v>5.4958863522474996E-3</v>
      </c>
      <c r="AE7622">
        <f>Sheet2!$B$17+Sheet2!$B$18*'Portfolio allocation'!K7622</f>
        <v>3.2697708487841367E-3</v>
      </c>
      <c r="AF7622">
        <f t="shared" si="1079"/>
        <v>2.2261155034633629E-3</v>
      </c>
      <c r="AH7622" s="2">
        <v>43542</v>
      </c>
      <c r="AI7622">
        <v>2.601</v>
      </c>
      <c r="AJ7622">
        <v>2.516</v>
      </c>
      <c r="AK7622">
        <v>1.13375</v>
      </c>
      <c r="AR7622" s="3"/>
    </row>
    <row r="7623" spans="1:44" hidden="1" outlineLevel="1" x14ac:dyDescent="0.2">
      <c r="A7623" s="2">
        <v>43543</v>
      </c>
      <c r="B7623">
        <v>13.56</v>
      </c>
      <c r="E7623" s="2">
        <v>43543</v>
      </c>
      <c r="F7623">
        <v>2832.57</v>
      </c>
      <c r="G7623">
        <f t="shared" si="1074"/>
        <v>-1.3060636653083879E-4</v>
      </c>
      <c r="H7623" s="2">
        <v>43543</v>
      </c>
      <c r="I7623">
        <v>5658.15</v>
      </c>
      <c r="J7623">
        <f t="shared" si="1075"/>
        <v>-1.0249649656368653E-4</v>
      </c>
      <c r="K7623">
        <f t="shared" si="1071"/>
        <v>-2.0313649656368652E-4</v>
      </c>
      <c r="L7623">
        <v>-3.0003212449298241E-3</v>
      </c>
      <c r="N7623" s="2">
        <v>43543</v>
      </c>
      <c r="O7623">
        <v>117.65</v>
      </c>
      <c r="Q7623" s="2">
        <v>43543</v>
      </c>
      <c r="R7623">
        <v>185710.7</v>
      </c>
      <c r="S7623" s="8">
        <f t="shared" si="1076"/>
        <v>6.8055289129920205E-4</v>
      </c>
      <c r="T7623" s="9">
        <f t="shared" si="1072"/>
        <v>5.7991289129920201E-4</v>
      </c>
      <c r="U7623" s="3">
        <f>Sheet1!$B$17+Sheet1!$B$18*'Portfolio allocation'!K7623</f>
        <v>2.547555473333276E-4</v>
      </c>
      <c r="V7623" s="13">
        <f t="shared" si="1077"/>
        <v>3.2515734396587441E-4</v>
      </c>
      <c r="W7623" s="13"/>
      <c r="X7623" s="2">
        <v>43543</v>
      </c>
      <c r="Y7623">
        <v>134.19110000000001</v>
      </c>
      <c r="AA7623" s="2">
        <v>43543</v>
      </c>
      <c r="AB7623">
        <v>2385.54</v>
      </c>
      <c r="AC7623">
        <f t="shared" si="1078"/>
        <v>1.9951360682799457E-3</v>
      </c>
      <c r="AD7623">
        <f t="shared" si="1073"/>
        <v>1.8950560682799457E-3</v>
      </c>
      <c r="AE7623">
        <f>Sheet2!$B$17+Sheet2!$B$18*'Portfolio allocation'!K7623</f>
        <v>-1.2724714386081192E-4</v>
      </c>
      <c r="AF7623">
        <f t="shared" si="1079"/>
        <v>2.0223032121407577E-3</v>
      </c>
      <c r="AH7623" s="2">
        <v>43543</v>
      </c>
      <c r="AI7623">
        <v>2.6120000000000001</v>
      </c>
      <c r="AJ7623">
        <v>2.5019999999999998</v>
      </c>
      <c r="AK7623">
        <v>1.1346499999999999</v>
      </c>
      <c r="AR7623" s="3"/>
    </row>
    <row r="7624" spans="1:44" hidden="1" outlineLevel="1" x14ac:dyDescent="0.2">
      <c r="A7624" s="2">
        <v>43544</v>
      </c>
      <c r="B7624">
        <v>13.91</v>
      </c>
      <c r="E7624" s="2">
        <v>43544</v>
      </c>
      <c r="F7624">
        <v>2824.23</v>
      </c>
      <c r="G7624">
        <f t="shared" si="1074"/>
        <v>-2.9443226469249018E-3</v>
      </c>
      <c r="H7624" s="2">
        <v>43544</v>
      </c>
      <c r="I7624">
        <v>5641.74</v>
      </c>
      <c r="J7624">
        <f t="shared" si="1075"/>
        <v>-2.9002412449298243E-3</v>
      </c>
      <c r="K7624">
        <f t="shared" si="1071"/>
        <v>-3.0003212449298241E-3</v>
      </c>
      <c r="L7624">
        <v>1.0809142289152019E-2</v>
      </c>
      <c r="N7624" s="2">
        <v>43544</v>
      </c>
      <c r="O7624">
        <v>117.52</v>
      </c>
      <c r="Q7624" s="2">
        <v>43544</v>
      </c>
      <c r="R7624">
        <v>185505.5</v>
      </c>
      <c r="S7624" s="8">
        <f t="shared" si="1076"/>
        <v>-1.1049444108498507E-3</v>
      </c>
      <c r="T7624" s="9">
        <f t="shared" si="1072"/>
        <v>-1.2050244108498507E-3</v>
      </c>
      <c r="U7624" s="3">
        <f>Sheet1!$B$17+Sheet1!$B$18*'Portfolio allocation'!K7624</f>
        <v>-2.9542456860810438E-3</v>
      </c>
      <c r="V7624" s="13">
        <f t="shared" si="1077"/>
        <v>1.7492212752311931E-3</v>
      </c>
      <c r="W7624" s="13"/>
      <c r="X7624" s="2">
        <v>43544</v>
      </c>
      <c r="Y7624">
        <v>133.34100000000001</v>
      </c>
      <c r="AA7624" s="2">
        <v>43544</v>
      </c>
      <c r="AB7624">
        <v>2370.4299999999998</v>
      </c>
      <c r="AC7624">
        <f t="shared" si="1078"/>
        <v>-6.3339956571678568E-3</v>
      </c>
      <c r="AD7624">
        <f t="shared" si="1073"/>
        <v>-6.4328356571678571E-3</v>
      </c>
      <c r="AE7624">
        <f>Sheet2!$B$17+Sheet2!$B$18*'Portfolio allocation'!K7624</f>
        <v>-2.6145751847451073E-3</v>
      </c>
      <c r="AF7624">
        <f t="shared" si="1079"/>
        <v>-3.8182604724227498E-3</v>
      </c>
      <c r="AH7624" s="2">
        <v>43544</v>
      </c>
      <c r="AI7624">
        <v>2.5369999999999999</v>
      </c>
      <c r="AJ7624">
        <v>2.4710000000000001</v>
      </c>
      <c r="AK7624">
        <v>1.1352</v>
      </c>
      <c r="AR7624" s="3"/>
    </row>
    <row r="7625" spans="1:44" hidden="1" outlineLevel="1" x14ac:dyDescent="0.2">
      <c r="A7625" s="2">
        <v>43545</v>
      </c>
      <c r="B7625">
        <v>13.63</v>
      </c>
      <c r="E7625" s="2">
        <v>43545</v>
      </c>
      <c r="F7625">
        <v>2854.88</v>
      </c>
      <c r="G7625">
        <f t="shared" si="1074"/>
        <v>1.0852515552911779E-2</v>
      </c>
      <c r="H7625" s="2">
        <v>43545</v>
      </c>
      <c r="I7625">
        <v>5703.28</v>
      </c>
      <c r="J7625">
        <f t="shared" si="1075"/>
        <v>1.0907982289152018E-2</v>
      </c>
      <c r="K7625">
        <f t="shared" si="1071"/>
        <v>1.0809142289152019E-2</v>
      </c>
      <c r="L7625">
        <v>-1.8997137350296678E-2</v>
      </c>
      <c r="N7625" s="2">
        <v>43545</v>
      </c>
      <c r="O7625">
        <v>120.22</v>
      </c>
      <c r="Q7625" s="2">
        <v>43545</v>
      </c>
      <c r="R7625">
        <v>189767.4</v>
      </c>
      <c r="S7625" s="8">
        <f t="shared" si="1076"/>
        <v>2.2974520971076329E-2</v>
      </c>
      <c r="T7625" s="9">
        <f t="shared" si="1072"/>
        <v>2.2875680971076329E-2</v>
      </c>
      <c r="U7625" s="3">
        <f>Sheet1!$B$17+Sheet1!$B$18*'Portfolio allocation'!K7625</f>
        <v>1.2888320858564959E-2</v>
      </c>
      <c r="V7625" s="13">
        <f t="shared" si="1077"/>
        <v>9.9873601125113707E-3</v>
      </c>
      <c r="W7625" s="13"/>
      <c r="X7625" s="2">
        <v>43545</v>
      </c>
      <c r="Y7625">
        <v>135.0985</v>
      </c>
      <c r="AA7625" s="2">
        <v>43545</v>
      </c>
      <c r="AB7625">
        <v>2401.67</v>
      </c>
      <c r="AC7625">
        <f t="shared" si="1078"/>
        <v>1.3179043464687901E-2</v>
      </c>
      <c r="AD7625">
        <f t="shared" si="1073"/>
        <v>1.30798034646879E-2</v>
      </c>
      <c r="AE7625">
        <f>Sheet2!$B$17+Sheet2!$B$18*'Portfolio allocation'!K7625</f>
        <v>9.6651521010390363E-3</v>
      </c>
      <c r="AF7625">
        <f t="shared" si="1079"/>
        <v>3.4146513636488639E-3</v>
      </c>
      <c r="AH7625" s="2">
        <v>43545</v>
      </c>
      <c r="AI7625">
        <v>2.5390000000000001</v>
      </c>
      <c r="AJ7625">
        <v>2.4809999999999999</v>
      </c>
      <c r="AK7625">
        <v>1.13605</v>
      </c>
      <c r="AR7625" s="3"/>
    </row>
    <row r="7626" spans="1:44" hidden="1" outlineLevel="1" x14ac:dyDescent="0.2">
      <c r="A7626" s="2">
        <v>43546</v>
      </c>
      <c r="B7626">
        <v>16.48</v>
      </c>
      <c r="E7626" s="2">
        <v>43546</v>
      </c>
      <c r="F7626">
        <v>2800.71</v>
      </c>
      <c r="G7626">
        <f t="shared" si="1074"/>
        <v>-1.8974527826038257E-2</v>
      </c>
      <c r="H7626" s="2">
        <v>43546</v>
      </c>
      <c r="I7626">
        <v>5595.5</v>
      </c>
      <c r="J7626">
        <f t="shared" si="1075"/>
        <v>-1.8897897350296677E-2</v>
      </c>
      <c r="K7626">
        <f t="shared" si="1071"/>
        <v>-1.8997137350296678E-2</v>
      </c>
      <c r="L7626">
        <v>-8.61393215977218E-4</v>
      </c>
      <c r="N7626" s="2">
        <v>43546</v>
      </c>
      <c r="O7626">
        <v>117.05</v>
      </c>
      <c r="Q7626" s="2">
        <v>43546</v>
      </c>
      <c r="R7626">
        <v>184763.6</v>
      </c>
      <c r="S7626" s="8">
        <f t="shared" si="1076"/>
        <v>-2.6368069541976014E-2</v>
      </c>
      <c r="T7626" s="9">
        <f t="shared" si="1072"/>
        <v>-2.6467309541976014E-2</v>
      </c>
      <c r="U7626" s="3">
        <f>Sheet1!$B$17+Sheet1!$B$18*'Portfolio allocation'!K7626</f>
        <v>-2.1306198535391296E-2</v>
      </c>
      <c r="V7626" s="13">
        <f t="shared" si="1077"/>
        <v>-5.1611110065847184E-3</v>
      </c>
      <c r="W7626" s="13"/>
      <c r="X7626" s="2">
        <v>43546</v>
      </c>
      <c r="Y7626">
        <v>133.1977</v>
      </c>
      <c r="AA7626" s="2">
        <v>43546</v>
      </c>
      <c r="AB7626">
        <v>2367.88</v>
      </c>
      <c r="AC7626">
        <f t="shared" si="1078"/>
        <v>-1.4069376725361904E-2</v>
      </c>
      <c r="AD7626">
        <f t="shared" si="1073"/>
        <v>-1.4167656725361903E-2</v>
      </c>
      <c r="AE7626">
        <f>Sheet2!$B$17+Sheet2!$B$18*'Portfolio allocation'!K7626</f>
        <v>-1.6839352181327052E-2</v>
      </c>
      <c r="AF7626">
        <f t="shared" si="1079"/>
        <v>2.6716954559651493E-3</v>
      </c>
      <c r="AH7626" s="2">
        <v>43546</v>
      </c>
      <c r="AI7626">
        <v>2.4550000000000001</v>
      </c>
      <c r="AJ7626">
        <v>2.4569999999999999</v>
      </c>
      <c r="AK7626">
        <v>1.1283000000000001</v>
      </c>
      <c r="AR7626" s="3"/>
    </row>
    <row r="7627" spans="1:44" hidden="1" outlineLevel="1" x14ac:dyDescent="0.2">
      <c r="A7627" s="2">
        <v>43549</v>
      </c>
      <c r="B7627">
        <v>16.329999999999998</v>
      </c>
      <c r="E7627" s="2">
        <v>43549</v>
      </c>
      <c r="F7627">
        <v>2798.36</v>
      </c>
      <c r="G7627">
        <f t="shared" si="1074"/>
        <v>-8.3907294935925414E-4</v>
      </c>
      <c r="H7627" s="2">
        <v>43549</v>
      </c>
      <c r="I7627">
        <v>5591.23</v>
      </c>
      <c r="J7627">
        <f t="shared" si="1075"/>
        <v>-7.6311321597721804E-4</v>
      </c>
      <c r="K7627">
        <f t="shared" si="1071"/>
        <v>-8.61393215977218E-4</v>
      </c>
      <c r="L7627">
        <v>7.0855571569047931E-3</v>
      </c>
      <c r="N7627" s="2">
        <v>43549</v>
      </c>
      <c r="O7627">
        <v>117.66</v>
      </c>
      <c r="Q7627" s="2">
        <v>43549</v>
      </c>
      <c r="R7627">
        <v>185726.5</v>
      </c>
      <c r="S7627" s="8">
        <f t="shared" si="1076"/>
        <v>5.2115243478694229E-3</v>
      </c>
      <c r="T7627" s="9">
        <f t="shared" si="1072"/>
        <v>5.1132443478694228E-3</v>
      </c>
      <c r="U7627" s="3">
        <f>Sheet1!$B$17+Sheet1!$B$18*'Portfolio allocation'!K7627</f>
        <v>-5.00413243621636E-4</v>
      </c>
      <c r="V7627" s="13">
        <f t="shared" si="1077"/>
        <v>5.6136575914910586E-3</v>
      </c>
      <c r="W7627" s="13"/>
      <c r="X7627" s="2">
        <v>43549</v>
      </c>
      <c r="Y7627">
        <v>132.93979999999999</v>
      </c>
      <c r="AA7627" s="2">
        <v>43549</v>
      </c>
      <c r="AB7627">
        <v>2363.3000000000002</v>
      </c>
      <c r="AC7627">
        <f t="shared" si="1078"/>
        <v>-1.934219639508683E-3</v>
      </c>
      <c r="AD7627">
        <f t="shared" si="1073"/>
        <v>-2.031339639508683E-3</v>
      </c>
      <c r="AE7627">
        <f>Sheet2!$B$17+Sheet2!$B$18*'Portfolio allocation'!K7627</f>
        <v>-7.1258581241109115E-4</v>
      </c>
      <c r="AF7627">
        <f t="shared" si="1079"/>
        <v>-1.318753827097592E-3</v>
      </c>
      <c r="AH7627" s="2">
        <v>43549</v>
      </c>
      <c r="AI7627">
        <v>2.4180000000000001</v>
      </c>
      <c r="AJ7627">
        <v>2.4279999999999999</v>
      </c>
      <c r="AK7627">
        <v>1.13225</v>
      </c>
      <c r="AR7627" s="3"/>
    </row>
    <row r="7628" spans="1:44" hidden="1" outlineLevel="1" x14ac:dyDescent="0.2">
      <c r="A7628" s="2">
        <v>43550</v>
      </c>
      <c r="B7628">
        <v>14.68</v>
      </c>
      <c r="E7628" s="2">
        <v>43550</v>
      </c>
      <c r="F7628">
        <v>2818.46</v>
      </c>
      <c r="G7628">
        <f t="shared" si="1074"/>
        <v>7.1827784845408527E-3</v>
      </c>
      <c r="H7628" s="2">
        <v>43550</v>
      </c>
      <c r="I7628">
        <v>5631.39</v>
      </c>
      <c r="J7628">
        <f t="shared" si="1075"/>
        <v>7.1826771569047931E-3</v>
      </c>
      <c r="K7628">
        <f t="shared" si="1071"/>
        <v>7.0855571569047931E-3</v>
      </c>
      <c r="L7628">
        <v>-4.7265276595655431E-3</v>
      </c>
      <c r="N7628" s="2">
        <v>43550</v>
      </c>
      <c r="O7628">
        <v>117.91</v>
      </c>
      <c r="Q7628" s="2">
        <v>43550</v>
      </c>
      <c r="R7628">
        <v>186121.1</v>
      </c>
      <c r="S7628" s="8">
        <f t="shared" si="1076"/>
        <v>2.1246294955217238E-3</v>
      </c>
      <c r="T7628" s="9">
        <f t="shared" si="1072"/>
        <v>2.0275094955217237E-3</v>
      </c>
      <c r="U7628" s="3">
        <f>Sheet1!$B$17+Sheet1!$B$18*'Portfolio allocation'!K7628</f>
        <v>8.6165296266542731E-3</v>
      </c>
      <c r="V7628" s="13">
        <f t="shared" si="1077"/>
        <v>-6.5890201311325494E-3</v>
      </c>
      <c r="W7628" s="13"/>
      <c r="X7628" s="2">
        <v>43550</v>
      </c>
      <c r="Y7628">
        <v>133.9332</v>
      </c>
      <c r="AA7628" s="2">
        <v>43550</v>
      </c>
      <c r="AB7628">
        <v>2380.96</v>
      </c>
      <c r="AC7628">
        <f t="shared" si="1078"/>
        <v>7.4726018702659935E-3</v>
      </c>
      <c r="AD7628">
        <f t="shared" si="1073"/>
        <v>7.3754818702659935E-3</v>
      </c>
      <c r="AE7628">
        <f>Sheet2!$B$17+Sheet2!$B$18*'Portfolio allocation'!K7628</f>
        <v>6.3540452041963161E-3</v>
      </c>
      <c r="AF7628">
        <f t="shared" si="1079"/>
        <v>1.0214366660696774E-3</v>
      </c>
      <c r="AH7628" s="2">
        <v>43550</v>
      </c>
      <c r="AI7628">
        <v>2.4119999999999999</v>
      </c>
      <c r="AJ7628">
        <v>2.4279999999999999</v>
      </c>
      <c r="AK7628">
        <v>1.12805</v>
      </c>
      <c r="AR7628" s="3"/>
    </row>
    <row r="7629" spans="1:44" hidden="1" outlineLevel="1" x14ac:dyDescent="0.2">
      <c r="A7629" s="2">
        <v>43551</v>
      </c>
      <c r="B7629">
        <v>15.15</v>
      </c>
      <c r="E7629" s="2">
        <v>43551</v>
      </c>
      <c r="F7629">
        <v>2805.37</v>
      </c>
      <c r="G7629">
        <f t="shared" si="1074"/>
        <v>-4.6443802643997278E-3</v>
      </c>
      <c r="H7629" s="2">
        <v>43551</v>
      </c>
      <c r="I7629">
        <v>5605.32</v>
      </c>
      <c r="J7629">
        <f t="shared" si="1075"/>
        <v>-4.6294076595655431E-3</v>
      </c>
      <c r="K7629">
        <f t="shared" si="1071"/>
        <v>-4.7265276595655431E-3</v>
      </c>
      <c r="L7629">
        <v>3.6506008811629381E-3</v>
      </c>
      <c r="N7629" s="2">
        <v>43551</v>
      </c>
      <c r="O7629">
        <v>116.77</v>
      </c>
      <c r="Q7629" s="2">
        <v>43551</v>
      </c>
      <c r="R7629">
        <v>184321.6</v>
      </c>
      <c r="S7629" s="8">
        <f t="shared" si="1076"/>
        <v>-9.6684363030307141E-3</v>
      </c>
      <c r="T7629" s="9">
        <f t="shared" si="1072"/>
        <v>-9.7655563030307133E-3</v>
      </c>
      <c r="U7629" s="3">
        <f>Sheet1!$B$17+Sheet1!$B$18*'Portfolio allocation'!K7629</f>
        <v>-4.9345934328394372E-3</v>
      </c>
      <c r="V7629" s="13">
        <f t="shared" si="1077"/>
        <v>-4.8309628701912761E-3</v>
      </c>
      <c r="W7629" s="13"/>
      <c r="X7629" s="2">
        <v>43551</v>
      </c>
      <c r="Y7629">
        <v>132.99709999999999</v>
      </c>
      <c r="AA7629" s="2">
        <v>43551</v>
      </c>
      <c r="AB7629">
        <v>2364.3200000000002</v>
      </c>
      <c r="AC7629">
        <f t="shared" si="1078"/>
        <v>-6.9887776359115472E-3</v>
      </c>
      <c r="AD7629">
        <f t="shared" si="1073"/>
        <v>-7.084617635911547E-3</v>
      </c>
      <c r="AE7629">
        <f>Sheet2!$B$17+Sheet2!$B$18*'Portfolio allocation'!K7629</f>
        <v>-4.1495619681478574E-3</v>
      </c>
      <c r="AF7629">
        <f t="shared" si="1079"/>
        <v>-2.9350556677636896E-3</v>
      </c>
      <c r="AH7629" s="2">
        <v>43551</v>
      </c>
      <c r="AI7629">
        <v>2.3719999999999999</v>
      </c>
      <c r="AJ7629">
        <v>2.3959999999999999</v>
      </c>
      <c r="AK7629">
        <v>1.1252</v>
      </c>
      <c r="AR7629" s="3"/>
    </row>
    <row r="7630" spans="1:44" hidden="1" outlineLevel="1" x14ac:dyDescent="0.2">
      <c r="A7630" s="2">
        <v>43552</v>
      </c>
      <c r="B7630">
        <v>14.43</v>
      </c>
      <c r="E7630" s="2">
        <v>43552</v>
      </c>
      <c r="F7630">
        <v>2815.44</v>
      </c>
      <c r="G7630">
        <f t="shared" si="1074"/>
        <v>3.5895443381801506E-3</v>
      </c>
      <c r="H7630" s="2">
        <v>43552</v>
      </c>
      <c r="I7630">
        <v>5626.32</v>
      </c>
      <c r="J7630">
        <f t="shared" si="1075"/>
        <v>3.7464408811629379E-3</v>
      </c>
      <c r="K7630">
        <f t="shared" si="1071"/>
        <v>3.6506008811629381E-3</v>
      </c>
      <c r="L7630">
        <v>6.6830136734492146E-3</v>
      </c>
      <c r="N7630" s="2">
        <v>43552</v>
      </c>
      <c r="O7630">
        <v>116.93</v>
      </c>
      <c r="Q7630" s="2">
        <v>43552</v>
      </c>
      <c r="R7630">
        <v>184574.2</v>
      </c>
      <c r="S7630" s="8">
        <f t="shared" si="1076"/>
        <v>1.3704308122326481E-3</v>
      </c>
      <c r="T7630" s="9">
        <f t="shared" si="1072"/>
        <v>1.274590812232648E-3</v>
      </c>
      <c r="U7630" s="3">
        <f>Sheet1!$B$17+Sheet1!$B$18*'Portfolio allocation'!K7630</f>
        <v>4.6758607337545263E-3</v>
      </c>
      <c r="V7630" s="13">
        <f t="shared" si="1077"/>
        <v>-3.4012699215218781E-3</v>
      </c>
      <c r="W7630" s="13"/>
      <c r="X7630" s="2">
        <v>43552</v>
      </c>
      <c r="Y7630">
        <v>133.64660000000001</v>
      </c>
      <c r="AA7630" s="2">
        <v>43552</v>
      </c>
      <c r="AB7630">
        <v>2375.86</v>
      </c>
      <c r="AC7630">
        <f t="shared" si="1078"/>
        <v>4.8808959870068058E-3</v>
      </c>
      <c r="AD7630">
        <f t="shared" si="1073"/>
        <v>4.785055987006806E-3</v>
      </c>
      <c r="AE7630">
        <f>Sheet2!$B$17+Sheet2!$B$18*'Portfolio allocation'!K7630</f>
        <v>3.2995944501462825E-3</v>
      </c>
      <c r="AF7630">
        <f t="shared" si="1079"/>
        <v>1.4854615368605235E-3</v>
      </c>
      <c r="AH7630" s="2">
        <v>43552</v>
      </c>
      <c r="AI7630">
        <v>2.3889999999999998</v>
      </c>
      <c r="AJ7630">
        <v>2.3959999999999999</v>
      </c>
      <c r="AK7630">
        <v>1.1234999999999999</v>
      </c>
      <c r="AR7630" s="3"/>
    </row>
    <row r="7631" spans="1:44" hidden="1" outlineLevel="1" x14ac:dyDescent="0.2">
      <c r="A7631" s="2">
        <v>43553</v>
      </c>
      <c r="B7631">
        <v>13.71</v>
      </c>
      <c r="E7631" s="2">
        <v>43553</v>
      </c>
      <c r="F7631">
        <v>2834.4</v>
      </c>
      <c r="G7631">
        <f t="shared" si="1074"/>
        <v>6.7342937515983969E-3</v>
      </c>
      <c r="H7631" s="2">
        <v>43553</v>
      </c>
      <c r="I7631">
        <v>5664.46</v>
      </c>
      <c r="J7631">
        <f t="shared" si="1075"/>
        <v>6.7788536734492144E-3</v>
      </c>
      <c r="K7631">
        <f t="shared" si="1071"/>
        <v>6.6830136734492146E-3</v>
      </c>
      <c r="L7631">
        <v>1.1481409571539055E-2</v>
      </c>
      <c r="N7631" s="2">
        <v>43553</v>
      </c>
      <c r="O7631">
        <v>117.94</v>
      </c>
      <c r="Q7631" s="2">
        <v>43553</v>
      </c>
      <c r="R7631">
        <v>186168.5</v>
      </c>
      <c r="S7631" s="8">
        <f t="shared" si="1076"/>
        <v>8.6377185977237758E-3</v>
      </c>
      <c r="T7631" s="9">
        <f t="shared" si="1072"/>
        <v>8.541878597723776E-3</v>
      </c>
      <c r="U7631" s="3">
        <f>Sheet1!$B$17+Sheet1!$B$18*'Portfolio allocation'!K7631</f>
        <v>8.1547215406254907E-3</v>
      </c>
      <c r="V7631" s="13">
        <f t="shared" si="1077"/>
        <v>3.8715705709828525E-4</v>
      </c>
      <c r="W7631" s="13"/>
      <c r="X7631" s="2">
        <v>43553</v>
      </c>
      <c r="Y7631">
        <v>134.77369999999999</v>
      </c>
      <c r="AA7631" s="2">
        <v>43553</v>
      </c>
      <c r="AB7631">
        <v>2395.9</v>
      </c>
      <c r="AC7631">
        <f t="shared" si="1078"/>
        <v>8.4348404367260432E-3</v>
      </c>
      <c r="AD7631">
        <f t="shared" si="1073"/>
        <v>8.3388004367260429E-3</v>
      </c>
      <c r="AE7631">
        <f>Sheet2!$B$17+Sheet2!$B$18*'Portfolio allocation'!K7631</f>
        <v>5.9960932688945283E-3</v>
      </c>
      <c r="AF7631">
        <f t="shared" si="1079"/>
        <v>2.3427071678315146E-3</v>
      </c>
      <c r="AH7631" s="2">
        <v>43553</v>
      </c>
      <c r="AI7631">
        <v>2.4140000000000001</v>
      </c>
      <c r="AJ7631">
        <v>2.4009999999999998</v>
      </c>
      <c r="AK7631">
        <v>1.1228499999999999</v>
      </c>
      <c r="AR7631" s="3"/>
    </row>
    <row r="7632" spans="1:44" hidden="1" outlineLevel="1" x14ac:dyDescent="0.2">
      <c r="A7632" s="2">
        <v>43556</v>
      </c>
      <c r="B7632">
        <v>13.4</v>
      </c>
      <c r="E7632" s="2">
        <v>43556</v>
      </c>
      <c r="F7632">
        <v>2867.19</v>
      </c>
      <c r="G7632">
        <f t="shared" si="1074"/>
        <v>1.1568585944115251E-2</v>
      </c>
      <c r="H7632" s="2">
        <v>43556</v>
      </c>
      <c r="I7632">
        <v>5730.04</v>
      </c>
      <c r="J7632">
        <f t="shared" si="1075"/>
        <v>1.1577449571539056E-2</v>
      </c>
      <c r="K7632">
        <f t="shared" si="1071"/>
        <v>1.1481409571539055E-2</v>
      </c>
      <c r="L7632">
        <v>-4.2539156026829498E-5</v>
      </c>
      <c r="N7632" s="2">
        <v>43556</v>
      </c>
      <c r="O7632">
        <v>119.02</v>
      </c>
      <c r="Q7632" s="2">
        <v>43556</v>
      </c>
      <c r="R7632">
        <v>187873.3</v>
      </c>
      <c r="S7632" s="8">
        <f t="shared" si="1076"/>
        <v>9.157295675691568E-3</v>
      </c>
      <c r="T7632" s="9">
        <f t="shared" si="1072"/>
        <v>9.0612556756915676E-3</v>
      </c>
      <c r="U7632" s="3">
        <f>Sheet1!$B$17+Sheet1!$B$18*'Portfolio allocation'!K7632</f>
        <v>1.3659562922438011E-2</v>
      </c>
      <c r="V7632" s="13">
        <f t="shared" si="1077"/>
        <v>-4.5983072467464439E-3</v>
      </c>
      <c r="W7632" s="13"/>
      <c r="X7632" s="2">
        <v>43556</v>
      </c>
      <c r="Y7632">
        <v>136.8751</v>
      </c>
      <c r="AA7632" s="2">
        <v>43556</v>
      </c>
      <c r="AB7632">
        <v>2433.2600000000002</v>
      </c>
      <c r="AC7632">
        <f t="shared" si="1078"/>
        <v>1.5593305229767651E-2</v>
      </c>
      <c r="AD7632">
        <f t="shared" si="1073"/>
        <v>1.5496665229767651E-2</v>
      </c>
      <c r="AE7632">
        <f>Sheet2!$B$17+Sheet2!$B$18*'Portfolio allocation'!K7632</f>
        <v>1.0262949319627145E-2</v>
      </c>
      <c r="AF7632">
        <f t="shared" si="1079"/>
        <v>5.2337159101405063E-3</v>
      </c>
      <c r="AH7632" s="2">
        <v>43556</v>
      </c>
      <c r="AI7632">
        <v>2.4969999999999999</v>
      </c>
      <c r="AJ7632">
        <v>2.4159999999999999</v>
      </c>
      <c r="AK7632">
        <v>1.1221000000000001</v>
      </c>
      <c r="AR7632" s="3"/>
    </row>
    <row r="7633" spans="1:44" hidden="1" outlineLevel="1" x14ac:dyDescent="0.2">
      <c r="A7633" s="2">
        <v>43557</v>
      </c>
      <c r="B7633">
        <v>13.36</v>
      </c>
      <c r="E7633" s="2">
        <v>43557</v>
      </c>
      <c r="F7633">
        <v>2867.24</v>
      </c>
      <c r="G7633">
        <f t="shared" si="1074"/>
        <v>1.7438676892522764E-5</v>
      </c>
      <c r="H7633" s="2">
        <v>43557</v>
      </c>
      <c r="I7633">
        <v>5730.35</v>
      </c>
      <c r="J7633">
        <f t="shared" si="1075"/>
        <v>5.4100843973170498E-5</v>
      </c>
      <c r="K7633">
        <f t="shared" si="1071"/>
        <v>-4.2539156026829498E-5</v>
      </c>
      <c r="L7633">
        <v>2.053715936373793E-3</v>
      </c>
      <c r="N7633" s="2">
        <v>43557</v>
      </c>
      <c r="O7633">
        <v>119.19</v>
      </c>
      <c r="Q7633" s="2">
        <v>43557</v>
      </c>
      <c r="R7633">
        <v>188141.6</v>
      </c>
      <c r="S7633" s="8">
        <f t="shared" si="1076"/>
        <v>1.4280901011480829E-3</v>
      </c>
      <c r="T7633" s="9">
        <f t="shared" si="1072"/>
        <v>1.3314501011480828E-3</v>
      </c>
      <c r="U7633" s="3">
        <f>Sheet1!$B$17+Sheet1!$B$18*'Portfolio allocation'!K7633</f>
        <v>4.3899688647507258E-4</v>
      </c>
      <c r="V7633" s="13">
        <f t="shared" si="1077"/>
        <v>8.9245321467301025E-4</v>
      </c>
      <c r="W7633" s="13"/>
      <c r="X7633" s="2">
        <v>43557</v>
      </c>
      <c r="Y7633">
        <v>136.58850000000001</v>
      </c>
      <c r="AA7633" s="2">
        <v>43557</v>
      </c>
      <c r="AB7633">
        <v>2428.16</v>
      </c>
      <c r="AC7633">
        <f t="shared" si="1078"/>
        <v>-2.0959535766832404E-3</v>
      </c>
      <c r="AD7633">
        <f t="shared" si="1073"/>
        <v>-2.1921935766832405E-3</v>
      </c>
      <c r="AE7633">
        <f>Sheet2!$B$17+Sheet2!$B$18*'Portfolio allocation'!K7633</f>
        <v>1.5560108553279084E-5</v>
      </c>
      <c r="AF7633">
        <f t="shared" si="1079"/>
        <v>-2.2077536852365197E-3</v>
      </c>
      <c r="AH7633" s="2">
        <v>43557</v>
      </c>
      <c r="AI7633">
        <v>2.4790000000000001</v>
      </c>
      <c r="AJ7633">
        <v>2.4060000000000001</v>
      </c>
      <c r="AK7633">
        <v>1.1190500000000001</v>
      </c>
      <c r="AR7633" s="3"/>
    </row>
    <row r="7634" spans="1:44" hidden="1" outlineLevel="1" x14ac:dyDescent="0.2">
      <c r="A7634" s="2">
        <v>43558</v>
      </c>
      <c r="B7634">
        <v>13.74</v>
      </c>
      <c r="E7634" s="2">
        <v>43558</v>
      </c>
      <c r="F7634">
        <v>2873.4</v>
      </c>
      <c r="G7634">
        <f t="shared" si="1074"/>
        <v>2.1484075277968806E-3</v>
      </c>
      <c r="H7634" s="2">
        <v>43558</v>
      </c>
      <c r="I7634">
        <v>5742.67</v>
      </c>
      <c r="J7634">
        <f t="shared" si="1075"/>
        <v>2.149955936373793E-3</v>
      </c>
      <c r="K7634">
        <f t="shared" si="1071"/>
        <v>2.053715936373793E-3</v>
      </c>
      <c r="L7634">
        <v>2.2177345192393892E-3</v>
      </c>
      <c r="N7634" s="2">
        <v>43558</v>
      </c>
      <c r="O7634">
        <v>119.97</v>
      </c>
      <c r="Q7634" s="2">
        <v>43558</v>
      </c>
      <c r="R7634">
        <v>189372.79999999999</v>
      </c>
      <c r="S7634" s="8">
        <f t="shared" si="1076"/>
        <v>6.5440072796232318E-3</v>
      </c>
      <c r="T7634" s="9">
        <f t="shared" si="1072"/>
        <v>6.4477672796232318E-3</v>
      </c>
      <c r="U7634" s="3">
        <f>Sheet1!$B$17+Sheet1!$B$18*'Portfolio allocation'!K7634</f>
        <v>2.8438738546460139E-3</v>
      </c>
      <c r="V7634" s="13">
        <f t="shared" si="1077"/>
        <v>3.6038934249772179E-3</v>
      </c>
      <c r="W7634" s="13"/>
      <c r="X7634" s="2">
        <v>43558</v>
      </c>
      <c r="Y7634">
        <v>137.19030000000001</v>
      </c>
      <c r="AA7634" s="2">
        <v>43558</v>
      </c>
      <c r="AB7634">
        <v>2438.86</v>
      </c>
      <c r="AC7634">
        <f t="shared" si="1078"/>
        <v>4.4066288877175896E-3</v>
      </c>
      <c r="AD7634">
        <f t="shared" si="1073"/>
        <v>4.3101088877175895E-3</v>
      </c>
      <c r="AE7634">
        <f>Sheet2!$B$17+Sheet2!$B$18*'Portfolio allocation'!K7634</f>
        <v>1.8796036170201972E-3</v>
      </c>
      <c r="AF7634">
        <f t="shared" si="1079"/>
        <v>2.4305052706973924E-3</v>
      </c>
      <c r="AH7634" s="2">
        <v>43558</v>
      </c>
      <c r="AI7634">
        <v>2.5169999999999999</v>
      </c>
      <c r="AJ7634">
        <v>2.4129999999999998</v>
      </c>
      <c r="AK7634">
        <v>1.1229499999999999</v>
      </c>
      <c r="AR7634" s="3"/>
    </row>
    <row r="7635" spans="1:44" hidden="1" outlineLevel="1" x14ac:dyDescent="0.2">
      <c r="A7635" s="2">
        <v>43559</v>
      </c>
      <c r="B7635">
        <v>13.58</v>
      </c>
      <c r="E7635" s="2">
        <v>43559</v>
      </c>
      <c r="F7635">
        <v>2879.39</v>
      </c>
      <c r="G7635">
        <f t="shared" si="1074"/>
        <v>2.0846384074615365E-3</v>
      </c>
      <c r="H7635" s="2">
        <v>43559</v>
      </c>
      <c r="I7635">
        <v>5755.96</v>
      </c>
      <c r="J7635">
        <f t="shared" si="1075"/>
        <v>2.3142545192393893E-3</v>
      </c>
      <c r="K7635">
        <f t="shared" si="1071"/>
        <v>2.2177345192393892E-3</v>
      </c>
      <c r="L7635">
        <v>4.5491794970083689E-3</v>
      </c>
      <c r="N7635" s="2">
        <v>43559</v>
      </c>
      <c r="O7635">
        <v>119.36</v>
      </c>
      <c r="Q7635" s="2">
        <v>43559</v>
      </c>
      <c r="R7635">
        <v>188409.9</v>
      </c>
      <c r="S7635" s="8">
        <f t="shared" si="1076"/>
        <v>-5.0846795315905302E-3</v>
      </c>
      <c r="T7635" s="9">
        <f t="shared" si="1072"/>
        <v>-5.1811995315905303E-3</v>
      </c>
      <c r="U7635" s="3">
        <f>Sheet1!$B$17+Sheet1!$B$18*'Portfolio allocation'!K7635</f>
        <v>3.0320401296930997E-3</v>
      </c>
      <c r="V7635" s="13">
        <f t="shared" si="1077"/>
        <v>-8.2132396612836292E-3</v>
      </c>
      <c r="W7635" s="13"/>
      <c r="X7635" s="2">
        <v>43559</v>
      </c>
      <c r="Y7635">
        <v>136.3784</v>
      </c>
      <c r="AA7635" s="2">
        <v>43559</v>
      </c>
      <c r="AB7635">
        <v>2424.4299999999998</v>
      </c>
      <c r="AC7635">
        <f t="shared" si="1078"/>
        <v>-5.9166987854982755E-3</v>
      </c>
      <c r="AD7635">
        <f t="shared" si="1073"/>
        <v>-6.0131387854982753E-3</v>
      </c>
      <c r="AE7635">
        <f>Sheet2!$B$17+Sheet2!$B$18*'Portfolio allocation'!K7635</f>
        <v>2.0254531253967888E-3</v>
      </c>
      <c r="AF7635">
        <f t="shared" si="1079"/>
        <v>-8.0385919108950637E-3</v>
      </c>
      <c r="AH7635" s="2">
        <v>43559</v>
      </c>
      <c r="AI7635">
        <v>2.5099999999999998</v>
      </c>
      <c r="AJ7635">
        <v>2.411</v>
      </c>
      <c r="AK7635">
        <v>1.12165</v>
      </c>
      <c r="AR7635" s="3"/>
    </row>
    <row r="7636" spans="1:44" hidden="1" outlineLevel="1" x14ac:dyDescent="0.2">
      <c r="A7636" s="2">
        <v>43560</v>
      </c>
      <c r="B7636">
        <v>12.82</v>
      </c>
      <c r="E7636" s="2">
        <v>43560</v>
      </c>
      <c r="F7636">
        <v>2892.74</v>
      </c>
      <c r="G7636">
        <f t="shared" si="1074"/>
        <v>4.6363986816650993E-3</v>
      </c>
      <c r="H7636" s="2">
        <v>43560</v>
      </c>
      <c r="I7636">
        <v>5782.7</v>
      </c>
      <c r="J7636">
        <f t="shared" si="1075"/>
        <v>4.6456194970083686E-3</v>
      </c>
      <c r="K7636">
        <f t="shared" si="1071"/>
        <v>4.5491794970083689E-3</v>
      </c>
      <c r="L7636">
        <v>9.682063382156973E-4</v>
      </c>
      <c r="N7636" s="2">
        <v>43560</v>
      </c>
      <c r="O7636">
        <v>119.89</v>
      </c>
      <c r="Q7636" s="2">
        <v>43560</v>
      </c>
      <c r="R7636">
        <v>189246.6</v>
      </c>
      <c r="S7636" s="8">
        <f t="shared" si="1076"/>
        <v>4.4408494458094694E-3</v>
      </c>
      <c r="T7636" s="9">
        <f t="shared" si="1072"/>
        <v>4.3444094458094697E-3</v>
      </c>
      <c r="U7636" s="3">
        <f>Sheet1!$B$17+Sheet1!$B$18*'Portfolio allocation'!K7636</f>
        <v>5.7067328948629641E-3</v>
      </c>
      <c r="V7636" s="13">
        <f t="shared" si="1077"/>
        <v>-1.3623234490534944E-3</v>
      </c>
      <c r="W7636" s="13"/>
      <c r="X7636" s="2">
        <v>43560</v>
      </c>
      <c r="Y7636">
        <v>136.85599999999999</v>
      </c>
      <c r="AA7636" s="2">
        <v>43560</v>
      </c>
      <c r="AB7636">
        <v>2432.92</v>
      </c>
      <c r="AC7636">
        <f t="shared" si="1078"/>
        <v>3.501854044043462E-3</v>
      </c>
      <c r="AD7636">
        <f t="shared" si="1073"/>
        <v>3.404814044043462E-3</v>
      </c>
      <c r="AE7636">
        <f>Sheet2!$B$17+Sheet2!$B$18*'Portfolio allocation'!K7636</f>
        <v>4.0986334801699003E-3</v>
      </c>
      <c r="AF7636">
        <f t="shared" si="1079"/>
        <v>-6.9381943612643838E-4</v>
      </c>
      <c r="AH7636" s="2">
        <v>43560</v>
      </c>
      <c r="AI7636">
        <v>2.4990000000000001</v>
      </c>
      <c r="AJ7636">
        <v>2.4260000000000002</v>
      </c>
      <c r="AK7636">
        <v>1.1223000000000001</v>
      </c>
      <c r="AR7636" s="3"/>
    </row>
    <row r="7637" spans="1:44" hidden="1" outlineLevel="1" x14ac:dyDescent="0.2">
      <c r="A7637" s="2">
        <v>43563</v>
      </c>
      <c r="B7637">
        <v>13.18</v>
      </c>
      <c r="E7637" s="2">
        <v>43563</v>
      </c>
      <c r="F7637">
        <v>2895.77</v>
      </c>
      <c r="G7637">
        <f t="shared" si="1074"/>
        <v>1.0474498226595852E-3</v>
      </c>
      <c r="H7637" s="2">
        <v>43563</v>
      </c>
      <c r="I7637">
        <v>5788.86</v>
      </c>
      <c r="J7637">
        <f t="shared" si="1075"/>
        <v>1.0652463382156974E-3</v>
      </c>
      <c r="K7637">
        <f t="shared" si="1071"/>
        <v>9.682063382156973E-4</v>
      </c>
      <c r="L7637">
        <v>-5.8616801300428048E-3</v>
      </c>
      <c r="N7637" s="2">
        <v>43563</v>
      </c>
      <c r="O7637">
        <v>119.93</v>
      </c>
      <c r="Q7637" s="2">
        <v>43563</v>
      </c>
      <c r="R7637">
        <v>189309.7</v>
      </c>
      <c r="S7637" s="8">
        <f t="shared" si="1076"/>
        <v>3.3342739050534753E-4</v>
      </c>
      <c r="T7637" s="9">
        <f t="shared" si="1072"/>
        <v>2.3638739050534753E-4</v>
      </c>
      <c r="U7637" s="3">
        <f>Sheet1!$B$17+Sheet1!$B$18*'Portfolio allocation'!K7637</f>
        <v>1.5985497331673895E-3</v>
      </c>
      <c r="V7637" s="13">
        <f t="shared" si="1077"/>
        <v>-1.3621623426620421E-3</v>
      </c>
      <c r="W7637" s="13"/>
      <c r="X7637" s="2">
        <v>43563</v>
      </c>
      <c r="Y7637">
        <v>136.96100000000001</v>
      </c>
      <c r="AA7637" s="2">
        <v>43563</v>
      </c>
      <c r="AB7637">
        <v>2434.79</v>
      </c>
      <c r="AC7637">
        <f t="shared" si="1078"/>
        <v>7.6862371142483177E-4</v>
      </c>
      <c r="AD7637">
        <f t="shared" si="1073"/>
        <v>6.7146371142483177E-4</v>
      </c>
      <c r="AE7637">
        <f>Sheet2!$B$17+Sheet2!$B$18*'Portfolio allocation'!K7637</f>
        <v>9.143407884834757E-4</v>
      </c>
      <c r="AF7637">
        <f t="shared" si="1079"/>
        <v>-2.4287707705864393E-4</v>
      </c>
      <c r="AH7637" s="2">
        <v>43563</v>
      </c>
      <c r="AI7637">
        <v>2.5190000000000001</v>
      </c>
      <c r="AJ7637">
        <v>2.4289999999999998</v>
      </c>
      <c r="AK7637">
        <v>1.12615</v>
      </c>
      <c r="AR7637" s="3"/>
    </row>
    <row r="7638" spans="1:44" hidden="1" outlineLevel="1" x14ac:dyDescent="0.2">
      <c r="A7638" s="2">
        <v>43564</v>
      </c>
      <c r="B7638">
        <v>14.28</v>
      </c>
      <c r="E7638" s="2">
        <v>43564</v>
      </c>
      <c r="F7638">
        <v>2878.2</v>
      </c>
      <c r="G7638">
        <f t="shared" si="1074"/>
        <v>-6.0674708281390766E-3</v>
      </c>
      <c r="H7638" s="2">
        <v>43564</v>
      </c>
      <c r="I7638">
        <v>5755.49</v>
      </c>
      <c r="J7638">
        <f t="shared" si="1075"/>
        <v>-5.7645201300428051E-3</v>
      </c>
      <c r="K7638">
        <f t="shared" si="1071"/>
        <v>-5.8616801300428048E-3</v>
      </c>
      <c r="L7638">
        <v>3.4648966307300748E-3</v>
      </c>
      <c r="N7638" s="2">
        <v>43564</v>
      </c>
      <c r="O7638">
        <v>119.28</v>
      </c>
      <c r="Q7638" s="2">
        <v>43564</v>
      </c>
      <c r="R7638">
        <v>188283.7</v>
      </c>
      <c r="S7638" s="8">
        <f t="shared" si="1076"/>
        <v>-5.4196905916601423E-3</v>
      </c>
      <c r="T7638" s="9">
        <f t="shared" si="1072"/>
        <v>-5.5168505916601421E-3</v>
      </c>
      <c r="U7638" s="3">
        <f>Sheet1!$B$17+Sheet1!$B$18*'Portfolio allocation'!K7638</f>
        <v>-6.2368691155603017E-3</v>
      </c>
      <c r="V7638" s="13">
        <f t="shared" si="1077"/>
        <v>7.2001852390015959E-4</v>
      </c>
      <c r="W7638" s="13"/>
      <c r="X7638" s="2">
        <v>43564</v>
      </c>
      <c r="Y7638">
        <v>135.73840000000001</v>
      </c>
      <c r="AA7638" s="2">
        <v>43564</v>
      </c>
      <c r="AB7638">
        <v>2413.0500000000002</v>
      </c>
      <c r="AC7638">
        <f t="shared" si="1078"/>
        <v>-8.9289014658346932E-3</v>
      </c>
      <c r="AD7638">
        <f t="shared" si="1073"/>
        <v>-9.0258214658346936E-3</v>
      </c>
      <c r="AE7638">
        <f>Sheet2!$B$17+Sheet2!$B$18*'Portfolio allocation'!K7638</f>
        <v>-5.1589685052549992E-3</v>
      </c>
      <c r="AF7638">
        <f t="shared" si="1079"/>
        <v>-3.8668529605796944E-3</v>
      </c>
      <c r="AH7638" s="2">
        <v>43564</v>
      </c>
      <c r="AI7638">
        <v>2.4990000000000001</v>
      </c>
      <c r="AJ7638">
        <v>2.423</v>
      </c>
      <c r="AK7638">
        <v>1.1273</v>
      </c>
      <c r="AR7638" s="3"/>
    </row>
    <row r="7639" spans="1:44" hidden="1" outlineLevel="1" x14ac:dyDescent="0.2">
      <c r="A7639" s="2">
        <v>43565</v>
      </c>
      <c r="B7639">
        <v>13.3</v>
      </c>
      <c r="E7639" s="2">
        <v>43565</v>
      </c>
      <c r="F7639">
        <v>2888.21</v>
      </c>
      <c r="G7639">
        <f t="shared" si="1074"/>
        <v>3.4778681120144483E-3</v>
      </c>
      <c r="H7639" s="2">
        <v>43565</v>
      </c>
      <c r="I7639">
        <v>5775.99</v>
      </c>
      <c r="J7639">
        <f t="shared" si="1075"/>
        <v>3.5618166307300747E-3</v>
      </c>
      <c r="K7639">
        <f t="shared" si="1071"/>
        <v>3.4648966307300748E-3</v>
      </c>
      <c r="L7639">
        <v>-4.6312156842320869E-5</v>
      </c>
      <c r="N7639" s="2">
        <v>43565</v>
      </c>
      <c r="O7639">
        <v>120.19</v>
      </c>
      <c r="Q7639" s="2">
        <v>43565</v>
      </c>
      <c r="R7639">
        <v>189720.1</v>
      </c>
      <c r="S7639" s="8">
        <f t="shared" si="1076"/>
        <v>7.6289131772957486E-3</v>
      </c>
      <c r="T7639" s="9">
        <f t="shared" si="1072"/>
        <v>7.5319931772957482E-3</v>
      </c>
      <c r="U7639" s="3">
        <f>Sheet1!$B$17+Sheet1!$B$18*'Portfolio allocation'!K7639</f>
        <v>4.4628161112863687E-3</v>
      </c>
      <c r="V7639" s="13">
        <f t="shared" si="1077"/>
        <v>3.0691770660093796E-3</v>
      </c>
      <c r="W7639" s="13"/>
      <c r="X7639" s="2">
        <v>43565</v>
      </c>
      <c r="Y7639">
        <v>136.60759999999999</v>
      </c>
      <c r="AA7639" s="2">
        <v>43565</v>
      </c>
      <c r="AB7639">
        <v>2428.5</v>
      </c>
      <c r="AC7639">
        <f t="shared" si="1078"/>
        <v>6.4026853981475895E-3</v>
      </c>
      <c r="AD7639">
        <f t="shared" si="1073"/>
        <v>6.3061653981475894E-3</v>
      </c>
      <c r="AE7639">
        <f>Sheet2!$B$17+Sheet2!$B$18*'Portfolio allocation'!K7639</f>
        <v>3.1344614929174597E-3</v>
      </c>
      <c r="AF7639">
        <f t="shared" si="1079"/>
        <v>3.1717039052301297E-3</v>
      </c>
      <c r="AH7639" s="2">
        <v>43565</v>
      </c>
      <c r="AI7639">
        <v>2.4769999999999999</v>
      </c>
      <c r="AJ7639">
        <v>2.4129999999999998</v>
      </c>
      <c r="AK7639">
        <v>1.1251</v>
      </c>
      <c r="AR7639" s="3"/>
    </row>
    <row r="7640" spans="1:44" hidden="1" outlineLevel="1" x14ac:dyDescent="0.2">
      <c r="A7640" s="2">
        <v>43566</v>
      </c>
      <c r="B7640">
        <v>13.02</v>
      </c>
      <c r="E7640" s="2">
        <v>43566</v>
      </c>
      <c r="F7640">
        <v>2888.32</v>
      </c>
      <c r="G7640">
        <f t="shared" si="1074"/>
        <v>3.808587325715429E-5</v>
      </c>
      <c r="H7640" s="2">
        <v>43566</v>
      </c>
      <c r="I7640">
        <v>5776.28</v>
      </c>
      <c r="J7640">
        <f t="shared" si="1075"/>
        <v>5.0207843157679122E-5</v>
      </c>
      <c r="K7640">
        <f t="shared" si="1071"/>
        <v>-4.6312156842320869E-5</v>
      </c>
      <c r="L7640">
        <v>6.6134010290360779E-3</v>
      </c>
      <c r="N7640" s="2">
        <v>43566</v>
      </c>
      <c r="O7640">
        <v>120.33</v>
      </c>
      <c r="Q7640" s="2">
        <v>43566</v>
      </c>
      <c r="R7640">
        <v>189941.1</v>
      </c>
      <c r="S7640" s="8">
        <f t="shared" si="1076"/>
        <v>1.1648739379750417E-3</v>
      </c>
      <c r="T7640" s="9">
        <f t="shared" si="1072"/>
        <v>1.0683539379750418E-3</v>
      </c>
      <c r="U7640" s="3">
        <f>Sheet1!$B$17+Sheet1!$B$18*'Portfolio allocation'!K7640</f>
        <v>4.3466840431898425E-4</v>
      </c>
      <c r="V7640" s="13">
        <f t="shared" si="1077"/>
        <v>6.3368553365605754E-4</v>
      </c>
      <c r="W7640" s="13"/>
      <c r="X7640" s="2">
        <v>43566</v>
      </c>
      <c r="Y7640">
        <v>137.33349999999999</v>
      </c>
      <c r="AA7640" s="2">
        <v>43566</v>
      </c>
      <c r="AB7640">
        <v>2441.41</v>
      </c>
      <c r="AC7640">
        <f t="shared" si="1078"/>
        <v>5.3160387070207982E-3</v>
      </c>
      <c r="AD7640">
        <f t="shared" si="1073"/>
        <v>5.219238707020798E-3</v>
      </c>
      <c r="AE7640">
        <f>Sheet2!$B$17+Sheet2!$B$18*'Portfolio allocation'!K7640</f>
        <v>1.2205059970187571E-5</v>
      </c>
      <c r="AF7640">
        <f t="shared" si="1079"/>
        <v>5.2070336470506108E-3</v>
      </c>
      <c r="AH7640" s="2">
        <v>43566</v>
      </c>
      <c r="AI7640">
        <v>2.504</v>
      </c>
      <c r="AJ7640">
        <v>2.42</v>
      </c>
      <c r="AK7640">
        <v>1.1273</v>
      </c>
      <c r="AR7640" s="3"/>
    </row>
    <row r="7641" spans="1:44" hidden="1" outlineLevel="1" x14ac:dyDescent="0.2">
      <c r="A7641" s="2">
        <v>43567</v>
      </c>
      <c r="B7641">
        <v>12.01</v>
      </c>
      <c r="E7641" s="2">
        <v>43567</v>
      </c>
      <c r="F7641">
        <v>2907.41</v>
      </c>
      <c r="G7641">
        <f t="shared" si="1074"/>
        <v>6.6093784622200946E-3</v>
      </c>
      <c r="H7641" s="2">
        <v>43567</v>
      </c>
      <c r="I7641">
        <v>5815.04</v>
      </c>
      <c r="J7641">
        <f t="shared" si="1075"/>
        <v>6.7102010290360781E-3</v>
      </c>
      <c r="K7641">
        <f t="shared" si="1071"/>
        <v>6.6134010290360779E-3</v>
      </c>
      <c r="L7641">
        <v>-7.0448655513976742E-4</v>
      </c>
      <c r="N7641" s="2">
        <v>43567</v>
      </c>
      <c r="O7641">
        <v>120.95</v>
      </c>
      <c r="Q7641" s="2">
        <v>43567</v>
      </c>
      <c r="R7641">
        <v>190919.8</v>
      </c>
      <c r="S7641" s="8">
        <f t="shared" si="1076"/>
        <v>5.1526499530643033E-3</v>
      </c>
      <c r="T7641" s="9">
        <f t="shared" si="1072"/>
        <v>5.0558499530643031E-3</v>
      </c>
      <c r="U7641" s="3">
        <f>Sheet1!$B$17+Sheet1!$B$18*'Portfolio allocation'!K7641</f>
        <v>8.0748601507357187E-3</v>
      </c>
      <c r="V7641" s="13">
        <f t="shared" si="1077"/>
        <v>-3.0190101976714156E-3</v>
      </c>
      <c r="W7641" s="13"/>
      <c r="X7641" s="2">
        <v>43567</v>
      </c>
      <c r="Y7641">
        <v>137.87799999999999</v>
      </c>
      <c r="AA7641" s="2">
        <v>43567</v>
      </c>
      <c r="AB7641">
        <v>2451.09</v>
      </c>
      <c r="AC7641">
        <f t="shared" si="1078"/>
        <v>3.9649219098800703E-3</v>
      </c>
      <c r="AD7641">
        <f t="shared" si="1073"/>
        <v>3.8674819098800705E-3</v>
      </c>
      <c r="AE7641">
        <f>Sheet2!$B$17+Sheet2!$B$18*'Portfolio allocation'!K7641</f>
        <v>5.9341919295031846E-3</v>
      </c>
      <c r="AF7641">
        <f t="shared" si="1079"/>
        <v>-2.0667100196231141E-3</v>
      </c>
      <c r="AH7641" s="2">
        <v>43567</v>
      </c>
      <c r="AI7641">
        <v>2.56</v>
      </c>
      <c r="AJ7641">
        <v>2.4359999999999999</v>
      </c>
      <c r="AK7641">
        <v>1.1314</v>
      </c>
      <c r="AR7641" s="3"/>
    </row>
    <row r="7642" spans="1:44" hidden="1" outlineLevel="1" x14ac:dyDescent="0.2">
      <c r="A7642" s="2">
        <v>43570</v>
      </c>
      <c r="B7642">
        <v>12.32</v>
      </c>
      <c r="E7642" s="2">
        <v>43570</v>
      </c>
      <c r="F7642">
        <v>2905.58</v>
      </c>
      <c r="G7642">
        <f t="shared" si="1074"/>
        <v>-6.2942619032058111E-4</v>
      </c>
      <c r="H7642" s="2">
        <v>43570</v>
      </c>
      <c r="I7642">
        <v>5811.51</v>
      </c>
      <c r="J7642">
        <f t="shared" si="1075"/>
        <v>-6.0704655513976746E-4</v>
      </c>
      <c r="K7642">
        <f t="shared" si="1071"/>
        <v>-7.0448655513976742E-4</v>
      </c>
      <c r="L7642">
        <v>4.101733397343696E-4</v>
      </c>
      <c r="N7642" s="2">
        <v>43570</v>
      </c>
      <c r="O7642">
        <v>121.05</v>
      </c>
      <c r="Q7642" s="2">
        <v>43570</v>
      </c>
      <c r="R7642">
        <v>191077.6</v>
      </c>
      <c r="S7642" s="8">
        <f t="shared" si="1076"/>
        <v>8.2652506445124452E-4</v>
      </c>
      <c r="T7642" s="9">
        <f t="shared" si="1072"/>
        <v>7.2908506445124456E-4</v>
      </c>
      <c r="U7642" s="3">
        <f>Sheet1!$B$17+Sheet1!$B$18*'Portfolio allocation'!K7642</f>
        <v>-3.2040594576531226E-4</v>
      </c>
      <c r="V7642" s="13">
        <f t="shared" si="1077"/>
        <v>1.0494910102165568E-3</v>
      </c>
      <c r="W7642" s="13"/>
      <c r="X7642" s="2">
        <v>43570</v>
      </c>
      <c r="Y7642">
        <v>137.44820000000001</v>
      </c>
      <c r="AA7642" s="2">
        <v>43570</v>
      </c>
      <c r="AB7642">
        <v>2443.4499999999998</v>
      </c>
      <c r="AC7642">
        <f t="shared" si="1078"/>
        <v>-3.1169806086273066E-3</v>
      </c>
      <c r="AD7642">
        <f t="shared" si="1073"/>
        <v>-3.2144206086273065E-3</v>
      </c>
      <c r="AE7642">
        <f>Sheet2!$B$17+Sheet2!$B$18*'Portfolio allocation'!K7642</f>
        <v>-5.7306040654346731E-4</v>
      </c>
      <c r="AF7642">
        <f t="shared" si="1079"/>
        <v>-2.641360202083839E-3</v>
      </c>
      <c r="AH7642" s="2">
        <v>43570</v>
      </c>
      <c r="AI7642">
        <v>2.5529999999999999</v>
      </c>
      <c r="AJ7642">
        <v>2.4359999999999999</v>
      </c>
      <c r="AK7642">
        <v>1.1309499999999999</v>
      </c>
      <c r="AR7642" s="3"/>
    </row>
    <row r="7643" spans="1:44" hidden="1" outlineLevel="1" x14ac:dyDescent="0.2">
      <c r="A7643" s="2">
        <v>43571</v>
      </c>
      <c r="B7643">
        <v>12.18</v>
      </c>
      <c r="E7643" s="2">
        <v>43571</v>
      </c>
      <c r="F7643">
        <v>2907.06</v>
      </c>
      <c r="G7643">
        <f t="shared" si="1074"/>
        <v>5.0936473956997297E-4</v>
      </c>
      <c r="H7643" s="2">
        <v>43571</v>
      </c>
      <c r="I7643">
        <v>5814.46</v>
      </c>
      <c r="J7643">
        <f t="shared" si="1075"/>
        <v>5.0761333973436962E-4</v>
      </c>
      <c r="K7643">
        <f t="shared" si="1071"/>
        <v>4.101733397343696E-4</v>
      </c>
      <c r="L7643">
        <v>-2.2700107604833718E-3</v>
      </c>
      <c r="N7643" s="2">
        <v>43571</v>
      </c>
      <c r="O7643">
        <v>120.77</v>
      </c>
      <c r="Q7643" s="2">
        <v>43571</v>
      </c>
      <c r="R7643">
        <v>190635.6</v>
      </c>
      <c r="S7643" s="8">
        <f t="shared" si="1076"/>
        <v>-2.3131963139583211E-3</v>
      </c>
      <c r="T7643" s="9">
        <f t="shared" si="1072"/>
        <v>-2.410636313958321E-3</v>
      </c>
      <c r="U7643" s="3">
        <f>Sheet1!$B$17+Sheet1!$B$18*'Portfolio allocation'!K7643</f>
        <v>9.5836013487271749E-4</v>
      </c>
      <c r="V7643" s="13">
        <f t="shared" si="1077"/>
        <v>-3.3689964488310383E-3</v>
      </c>
      <c r="W7643" s="13"/>
      <c r="X7643" s="2">
        <v>43571</v>
      </c>
      <c r="Y7643">
        <v>138.6326</v>
      </c>
      <c r="AA7643" s="2">
        <v>43571</v>
      </c>
      <c r="AB7643">
        <v>2464.5</v>
      </c>
      <c r="AC7643">
        <f t="shared" si="1078"/>
        <v>8.6148683214308797E-3</v>
      </c>
      <c r="AD7643">
        <f t="shared" si="1073"/>
        <v>8.5170283214308796E-3</v>
      </c>
      <c r="AE7643">
        <f>Sheet2!$B$17+Sheet2!$B$18*'Portfolio allocation'!K7643</f>
        <v>4.1812360952448834E-4</v>
      </c>
      <c r="AF7643">
        <f t="shared" si="1079"/>
        <v>8.098904711906392E-3</v>
      </c>
      <c r="AH7643" s="2">
        <v>43571</v>
      </c>
      <c r="AI7643">
        <v>2.5939999999999999</v>
      </c>
      <c r="AJ7643">
        <v>2.4460000000000002</v>
      </c>
      <c r="AK7643">
        <v>1.1299999999999999</v>
      </c>
      <c r="AR7643" s="3"/>
    </row>
    <row r="7644" spans="1:44" hidden="1" outlineLevel="1" x14ac:dyDescent="0.2">
      <c r="A7644" s="2">
        <v>43572</v>
      </c>
      <c r="B7644">
        <v>12.6</v>
      </c>
      <c r="E7644" s="2">
        <v>43572</v>
      </c>
      <c r="F7644">
        <v>2900.45</v>
      </c>
      <c r="G7644">
        <f t="shared" si="1074"/>
        <v>-2.2737748790875312E-3</v>
      </c>
      <c r="H7644" s="2">
        <v>43572</v>
      </c>
      <c r="I7644">
        <v>5801.83</v>
      </c>
      <c r="J7644">
        <f t="shared" si="1075"/>
        <v>-2.1721707604833718E-3</v>
      </c>
      <c r="K7644">
        <f t="shared" si="1071"/>
        <v>-2.2700107604833718E-3</v>
      </c>
      <c r="L7644">
        <v>1.5051025198600399E-3</v>
      </c>
      <c r="N7644" s="2">
        <v>43572</v>
      </c>
      <c r="O7644">
        <v>121.77</v>
      </c>
      <c r="Q7644" s="2">
        <v>43572</v>
      </c>
      <c r="R7644">
        <v>192214.1</v>
      </c>
      <c r="S7644" s="8">
        <f t="shared" si="1076"/>
        <v>8.280195304549709E-3</v>
      </c>
      <c r="T7644" s="9">
        <f t="shared" si="1072"/>
        <v>8.1823553045497089E-3</v>
      </c>
      <c r="U7644" s="3">
        <f>Sheet1!$B$17+Sheet1!$B$18*'Portfolio allocation'!K7644</f>
        <v>-2.1164149897950684E-3</v>
      </c>
      <c r="V7644" s="13">
        <f t="shared" si="1077"/>
        <v>1.0298770294344776E-2</v>
      </c>
      <c r="W7644" s="13"/>
      <c r="X7644" s="2">
        <v>43572</v>
      </c>
      <c r="Y7644">
        <v>132.87289999999999</v>
      </c>
      <c r="AA7644" s="2">
        <v>43572</v>
      </c>
      <c r="AB7644">
        <v>2362.11</v>
      </c>
      <c r="AC7644">
        <f t="shared" si="1078"/>
        <v>-4.1545952525867236E-2</v>
      </c>
      <c r="AD7644">
        <f t="shared" si="1073"/>
        <v>-4.1643792525867238E-2</v>
      </c>
      <c r="AE7644">
        <f>Sheet2!$B$17+Sheet2!$B$18*'Portfolio allocation'!K7644</f>
        <v>-1.9651644700697528E-3</v>
      </c>
      <c r="AF7644">
        <f t="shared" si="1079"/>
        <v>-3.9678628055797485E-2</v>
      </c>
      <c r="AH7644" s="2">
        <v>43572</v>
      </c>
      <c r="AI7644">
        <v>2.5920000000000001</v>
      </c>
      <c r="AJ7644">
        <v>2.4460000000000002</v>
      </c>
      <c r="AK7644">
        <v>1.13025</v>
      </c>
      <c r="AR7644" s="3"/>
    </row>
    <row r="7645" spans="1:44" hidden="1" outlineLevel="1" x14ac:dyDescent="0.2">
      <c r="A7645" s="2">
        <v>43573</v>
      </c>
      <c r="B7645">
        <v>12.09</v>
      </c>
      <c r="E7645" s="2">
        <v>43573</v>
      </c>
      <c r="F7645">
        <v>2905.03</v>
      </c>
      <c r="G7645">
        <f t="shared" si="1074"/>
        <v>1.5790653174507785E-3</v>
      </c>
      <c r="H7645" s="2">
        <v>43573</v>
      </c>
      <c r="I7645">
        <v>5811.13</v>
      </c>
      <c r="J7645">
        <f t="shared" si="1075"/>
        <v>1.60294251986004E-3</v>
      </c>
      <c r="K7645">
        <f t="shared" si="1071"/>
        <v>1.5051025198600399E-3</v>
      </c>
      <c r="L7645">
        <v>-9.7720000000000006E-5</v>
      </c>
      <c r="N7645" s="2">
        <v>43573</v>
      </c>
      <c r="O7645">
        <v>123.37</v>
      </c>
      <c r="Q7645" s="2">
        <v>43573</v>
      </c>
      <c r="R7645">
        <v>194739.8</v>
      </c>
      <c r="S7645" s="8">
        <f t="shared" si="1076"/>
        <v>1.3140034992229932E-2</v>
      </c>
      <c r="T7645" s="9">
        <f t="shared" si="1072"/>
        <v>1.3042194992229932E-2</v>
      </c>
      <c r="U7645" s="3">
        <f>Sheet1!$B$17+Sheet1!$B$18*'Portfolio allocation'!K7645</f>
        <v>2.2144906395084969E-3</v>
      </c>
      <c r="V7645" s="13">
        <f t="shared" si="1077"/>
        <v>1.0827704352721436E-2</v>
      </c>
      <c r="W7645" s="13"/>
      <c r="X7645" s="2">
        <v>43573</v>
      </c>
      <c r="Y7645">
        <v>134.03819999999999</v>
      </c>
      <c r="AA7645" s="2">
        <v>43573</v>
      </c>
      <c r="AB7645">
        <v>2382.83</v>
      </c>
      <c r="AC7645">
        <f t="shared" si="1078"/>
        <v>8.771818416585031E-3</v>
      </c>
      <c r="AD7645">
        <f t="shared" si="1073"/>
        <v>8.6740984165850302E-3</v>
      </c>
      <c r="AE7645">
        <f>Sheet2!$B$17+Sheet2!$B$18*'Portfolio allocation'!K7645</f>
        <v>1.3917625706620475E-3</v>
      </c>
      <c r="AF7645">
        <f t="shared" si="1079"/>
        <v>7.2823358459229827E-3</v>
      </c>
      <c r="AH7645" s="2">
        <v>43573</v>
      </c>
      <c r="AI7645">
        <v>2.5579999999999998</v>
      </c>
      <c r="AJ7645">
        <v>2.4430000000000001</v>
      </c>
      <c r="AK7645">
        <v>1.12435</v>
      </c>
      <c r="AR7645" s="3"/>
    </row>
    <row r="7646" spans="1:44" hidden="1" outlineLevel="1" x14ac:dyDescent="0.2">
      <c r="A7646" s="2">
        <v>43574</v>
      </c>
      <c r="B7646">
        <v>12.09</v>
      </c>
      <c r="E7646" s="2">
        <v>43574</v>
      </c>
      <c r="F7646">
        <v>2905.03</v>
      </c>
      <c r="G7646">
        <f t="shared" si="1074"/>
        <v>0</v>
      </c>
      <c r="H7646" s="2">
        <v>43574</v>
      </c>
      <c r="I7646">
        <v>5811.13</v>
      </c>
      <c r="J7646">
        <f t="shared" si="1075"/>
        <v>0</v>
      </c>
      <c r="K7646">
        <f t="shared" si="1071"/>
        <v>-9.7720000000000006E-5</v>
      </c>
      <c r="L7646">
        <v>9.3994393111137664E-4</v>
      </c>
      <c r="N7646" s="2">
        <v>43574</v>
      </c>
      <c r="O7646">
        <v>123.37</v>
      </c>
      <c r="Q7646" s="2">
        <v>43574</v>
      </c>
      <c r="R7646">
        <v>194739.8</v>
      </c>
      <c r="S7646" s="8">
        <f t="shared" si="1076"/>
        <v>0</v>
      </c>
      <c r="T7646" s="9">
        <f t="shared" si="1072"/>
        <v>-9.7720000000000006E-5</v>
      </c>
      <c r="U7646" s="3">
        <f>Sheet1!$B$17+Sheet1!$B$18*'Portfolio allocation'!K7646</f>
        <v>3.756920238004918E-4</v>
      </c>
      <c r="V7646" s="13">
        <f t="shared" si="1077"/>
        <v>-4.7341202380049184E-4</v>
      </c>
      <c r="W7646" s="13"/>
      <c r="X7646" s="2">
        <v>43574</v>
      </c>
      <c r="Y7646">
        <v>134.03819999999999</v>
      </c>
      <c r="AA7646" s="2">
        <v>43574</v>
      </c>
      <c r="AB7646">
        <v>2382.83</v>
      </c>
      <c r="AC7646">
        <f t="shared" si="1078"/>
        <v>0</v>
      </c>
      <c r="AD7646">
        <f t="shared" si="1073"/>
        <v>-9.7720000000000006E-5</v>
      </c>
      <c r="AE7646">
        <f>Sheet2!$B$17+Sheet2!$B$18*'Portfolio allocation'!K7646</f>
        <v>-3.3508105698317603E-5</v>
      </c>
      <c r="AF7646">
        <f t="shared" si="1079"/>
        <v>-6.4211894301682403E-5</v>
      </c>
      <c r="AH7646" s="2">
        <v>43574</v>
      </c>
      <c r="AI7646">
        <v>2.5579999999999998</v>
      </c>
      <c r="AJ7646">
        <v>2.4430000000000001</v>
      </c>
      <c r="AK7646">
        <v>1.12435</v>
      </c>
      <c r="AR7646" s="3"/>
    </row>
    <row r="7647" spans="1:44" hidden="1" outlineLevel="1" x14ac:dyDescent="0.2">
      <c r="A7647" s="2">
        <v>43577</v>
      </c>
      <c r="B7647">
        <v>12.42</v>
      </c>
      <c r="E7647" s="2">
        <v>43577</v>
      </c>
      <c r="F7647">
        <v>2907.97</v>
      </c>
      <c r="G7647">
        <f t="shared" si="1074"/>
        <v>1.0120377414346571E-3</v>
      </c>
      <c r="H7647" s="2">
        <v>43577</v>
      </c>
      <c r="I7647">
        <v>5817.16</v>
      </c>
      <c r="J7647">
        <f t="shared" si="1075"/>
        <v>1.0376639311113767E-3</v>
      </c>
      <c r="K7647">
        <f t="shared" si="1071"/>
        <v>9.3994393111137664E-4</v>
      </c>
      <c r="L7647">
        <v>8.7928164707177028E-3</v>
      </c>
      <c r="N7647" s="2">
        <v>43577</v>
      </c>
      <c r="O7647">
        <v>123.76</v>
      </c>
      <c r="Q7647" s="2">
        <v>43577</v>
      </c>
      <c r="R7647">
        <v>195355.4</v>
      </c>
      <c r="S7647" s="8">
        <f t="shared" si="1076"/>
        <v>3.1611411740177786E-3</v>
      </c>
      <c r="T7647" s="9">
        <f t="shared" si="1072"/>
        <v>3.0634211740177787E-3</v>
      </c>
      <c r="U7647" s="3">
        <f>Sheet1!$B$17+Sheet1!$B$18*'Portfolio allocation'!K7647</f>
        <v>1.5661263834726654E-3</v>
      </c>
      <c r="V7647" s="13">
        <f t="shared" si="1077"/>
        <v>1.4972947905451132E-3</v>
      </c>
      <c r="W7647" s="13"/>
      <c r="X7647" s="2">
        <v>43577</v>
      </c>
      <c r="Y7647">
        <v>132.6628</v>
      </c>
      <c r="AA7647" s="2">
        <v>43577</v>
      </c>
      <c r="AB7647">
        <v>2358.38</v>
      </c>
      <c r="AC7647">
        <f t="shared" si="1078"/>
        <v>-1.0260908247755718E-2</v>
      </c>
      <c r="AD7647">
        <f t="shared" si="1073"/>
        <v>-1.0359028247755718E-2</v>
      </c>
      <c r="AE7647">
        <f>Sheet2!$B$17+Sheet2!$B$18*'Portfolio allocation'!K7647</f>
        <v>8.8920913504709619E-4</v>
      </c>
      <c r="AF7647">
        <f t="shared" si="1079"/>
        <v>-1.1248237382802815E-2</v>
      </c>
      <c r="AH7647" s="2">
        <v>43577</v>
      </c>
      <c r="AI7647">
        <v>2.59</v>
      </c>
      <c r="AJ7647">
        <v>2.4529999999999998</v>
      </c>
      <c r="AK7647">
        <v>1.1254999999999999</v>
      </c>
      <c r="AR7647" s="3"/>
    </row>
    <row r="7648" spans="1:44" hidden="1" outlineLevel="1" x14ac:dyDescent="0.2">
      <c r="A7648" s="2">
        <v>43578</v>
      </c>
      <c r="B7648">
        <v>12.28</v>
      </c>
      <c r="E7648" s="2">
        <v>43578</v>
      </c>
      <c r="F7648">
        <v>2933.68</v>
      </c>
      <c r="G7648">
        <f t="shared" si="1074"/>
        <v>8.8412191322468914E-3</v>
      </c>
      <c r="H7648" s="2">
        <v>43578</v>
      </c>
      <c r="I7648">
        <v>5868.88</v>
      </c>
      <c r="J7648">
        <f t="shared" si="1075"/>
        <v>8.890936470717703E-3</v>
      </c>
      <c r="K7648">
        <f t="shared" si="1071"/>
        <v>8.7928164707177028E-3</v>
      </c>
      <c r="L7648">
        <v>-2.2869948648465313E-3</v>
      </c>
      <c r="N7648" s="2">
        <v>43578</v>
      </c>
      <c r="O7648">
        <v>125.44</v>
      </c>
      <c r="Q7648" s="2">
        <v>43578</v>
      </c>
      <c r="R7648">
        <v>198007.3</v>
      </c>
      <c r="S7648" s="8">
        <f t="shared" si="1076"/>
        <v>1.3574746334117149E-2</v>
      </c>
      <c r="T7648" s="9">
        <f t="shared" si="1072"/>
        <v>1.3476626334117149E-2</v>
      </c>
      <c r="U7648" s="3">
        <f>Sheet1!$B$17+Sheet1!$B$18*'Portfolio allocation'!K7648</f>
        <v>1.0575140779165349E-2</v>
      </c>
      <c r="V7648" s="13">
        <f t="shared" si="1077"/>
        <v>2.9014855549518003E-3</v>
      </c>
      <c r="W7648" s="13"/>
      <c r="X7648" s="2">
        <v>43578</v>
      </c>
      <c r="Y7648">
        <v>134.14330000000001</v>
      </c>
      <c r="AA7648" s="2">
        <v>43578</v>
      </c>
      <c r="AB7648">
        <v>2384.69</v>
      </c>
      <c r="AC7648">
        <f t="shared" si="1078"/>
        <v>1.1155962991544977E-2</v>
      </c>
      <c r="AD7648">
        <f t="shared" si="1073"/>
        <v>1.1058482991544976E-2</v>
      </c>
      <c r="AE7648">
        <f>Sheet2!$B$17+Sheet2!$B$18*'Portfolio allocation'!K7648</f>
        <v>7.8721837421631639E-3</v>
      </c>
      <c r="AF7648">
        <f t="shared" si="1079"/>
        <v>3.1862992493818122E-3</v>
      </c>
      <c r="AH7648" s="2">
        <v>43578</v>
      </c>
      <c r="AI7648">
        <v>2.57</v>
      </c>
      <c r="AJ7648">
        <v>2.4369999999999998</v>
      </c>
      <c r="AK7648">
        <v>1.1207</v>
      </c>
      <c r="AR7648" s="3"/>
    </row>
    <row r="7649" spans="1:44" hidden="1" outlineLevel="1" x14ac:dyDescent="0.2">
      <c r="A7649" s="2">
        <v>43579</v>
      </c>
      <c r="B7649">
        <v>13.14</v>
      </c>
      <c r="E7649" s="2">
        <v>43579</v>
      </c>
      <c r="F7649">
        <v>2927.25</v>
      </c>
      <c r="G7649">
        <f t="shared" si="1074"/>
        <v>-2.1917864252406494E-3</v>
      </c>
      <c r="H7649" s="2">
        <v>43579</v>
      </c>
      <c r="I7649">
        <v>5856.03</v>
      </c>
      <c r="J7649">
        <f t="shared" si="1075"/>
        <v>-2.1895148648465312E-3</v>
      </c>
      <c r="K7649">
        <f t="shared" si="1071"/>
        <v>-2.2869948648465313E-3</v>
      </c>
      <c r="L7649">
        <v>-4.6585056941304836E-4</v>
      </c>
      <c r="N7649" s="2">
        <v>43579</v>
      </c>
      <c r="O7649">
        <v>125.01</v>
      </c>
      <c r="Q7649" s="2">
        <v>43579</v>
      </c>
      <c r="R7649">
        <v>197328.5</v>
      </c>
      <c r="S7649" s="8">
        <f t="shared" si="1076"/>
        <v>-3.4281564366566153E-3</v>
      </c>
      <c r="T7649" s="9">
        <f t="shared" si="1072"/>
        <v>-3.5256364366566153E-3</v>
      </c>
      <c r="U7649" s="3">
        <f>Sheet1!$B$17+Sheet1!$B$18*'Portfolio allocation'!K7649</f>
        <v>-2.1358995847549299E-3</v>
      </c>
      <c r="V7649" s="13">
        <f t="shared" si="1077"/>
        <v>-1.3897368519016854E-3</v>
      </c>
      <c r="W7649" s="13"/>
      <c r="X7649" s="2">
        <v>43579</v>
      </c>
      <c r="Y7649">
        <v>133.67529999999999</v>
      </c>
      <c r="AA7649" s="2">
        <v>43579</v>
      </c>
      <c r="AB7649">
        <v>2376.37</v>
      </c>
      <c r="AC7649">
        <f t="shared" si="1078"/>
        <v>-3.4889230885356559E-3</v>
      </c>
      <c r="AD7649">
        <f t="shared" si="1073"/>
        <v>-3.5859230885356558E-3</v>
      </c>
      <c r="AE7649">
        <f>Sheet2!$B$17+Sheet2!$B$18*'Portfolio allocation'!K7649</f>
        <v>-1.9802671689731657E-3</v>
      </c>
      <c r="AF7649">
        <f t="shared" si="1079"/>
        <v>-1.6056559195624901E-3</v>
      </c>
      <c r="AH7649" s="2">
        <v>43579</v>
      </c>
      <c r="AI7649">
        <v>2.5219999999999998</v>
      </c>
      <c r="AJ7649">
        <v>2.4249999999999998</v>
      </c>
      <c r="AK7649">
        <v>1.12025</v>
      </c>
      <c r="AR7649" s="3"/>
    </row>
    <row r="7650" spans="1:44" hidden="1" outlineLevel="1" x14ac:dyDescent="0.2">
      <c r="A7650" s="2">
        <v>43580</v>
      </c>
      <c r="B7650">
        <v>13.25</v>
      </c>
      <c r="E7650" s="2">
        <v>43580</v>
      </c>
      <c r="F7650">
        <v>2926.17</v>
      </c>
      <c r="G7650">
        <f t="shared" si="1074"/>
        <v>-3.6894696387390624E-4</v>
      </c>
      <c r="H7650" s="2">
        <v>43580</v>
      </c>
      <c r="I7650">
        <v>5853.87</v>
      </c>
      <c r="J7650">
        <f t="shared" si="1075"/>
        <v>-3.6885056941304839E-4</v>
      </c>
      <c r="K7650">
        <f t="shared" si="1071"/>
        <v>-4.6585056941304836E-4</v>
      </c>
      <c r="L7650">
        <v>4.61945794839999E-3</v>
      </c>
      <c r="N7650" s="2">
        <v>43580</v>
      </c>
      <c r="O7650">
        <v>129.15</v>
      </c>
      <c r="Q7650" s="2">
        <v>43580</v>
      </c>
      <c r="R7650">
        <v>203863.5</v>
      </c>
      <c r="S7650" s="8">
        <f t="shared" si="1076"/>
        <v>3.3117365205735716E-2</v>
      </c>
      <c r="T7650" s="9">
        <f t="shared" si="1072"/>
        <v>3.3020365205735716E-2</v>
      </c>
      <c r="U7650" s="3">
        <f>Sheet1!$B$17+Sheet1!$B$18*'Portfolio allocation'!K7650</f>
        <v>-4.66366950994787E-5</v>
      </c>
      <c r="V7650" s="13">
        <f t="shared" si="1077"/>
        <v>3.3067001900835197E-2</v>
      </c>
      <c r="W7650" s="13"/>
      <c r="X7650" s="2">
        <v>43580</v>
      </c>
      <c r="Y7650">
        <v>132.4145</v>
      </c>
      <c r="AA7650" s="2">
        <v>43580</v>
      </c>
      <c r="AB7650">
        <v>2353.96</v>
      </c>
      <c r="AC7650">
        <f t="shared" si="1078"/>
        <v>-9.4303496509381413E-3</v>
      </c>
      <c r="AD7650">
        <f t="shared" si="1073"/>
        <v>-9.5274296509381406E-3</v>
      </c>
      <c r="AE7650">
        <f>Sheet2!$B$17+Sheet2!$B$18*'Portfolio allocation'!K7650</f>
        <v>-3.6085919988064659E-4</v>
      </c>
      <c r="AF7650">
        <f t="shared" si="1079"/>
        <v>-9.1665704510574941E-3</v>
      </c>
      <c r="AH7650" s="2">
        <v>43580</v>
      </c>
      <c r="AI7650">
        <v>2.5339999999999998</v>
      </c>
      <c r="AJ7650">
        <v>2.427</v>
      </c>
      <c r="AK7650">
        <v>1.1144000000000001</v>
      </c>
      <c r="AR7650" s="3"/>
    </row>
    <row r="7651" spans="1:44" hidden="1" outlineLevel="1" x14ac:dyDescent="0.2">
      <c r="A7651" s="2">
        <v>43581</v>
      </c>
      <c r="B7651">
        <v>12.73</v>
      </c>
      <c r="E7651" s="2">
        <v>43581</v>
      </c>
      <c r="F7651">
        <v>2939.88</v>
      </c>
      <c r="G7651">
        <f t="shared" si="1074"/>
        <v>4.6853053650335319E-3</v>
      </c>
      <c r="H7651" s="2">
        <v>43581</v>
      </c>
      <c r="I7651">
        <v>5881.48</v>
      </c>
      <c r="J7651">
        <f t="shared" si="1075"/>
        <v>4.7165379483999903E-3</v>
      </c>
      <c r="K7651">
        <f t="shared" si="1071"/>
        <v>4.61945794839999E-3</v>
      </c>
      <c r="L7651">
        <v>1.0206257725607658E-3</v>
      </c>
      <c r="N7651" s="2">
        <v>43581</v>
      </c>
      <c r="O7651">
        <v>129.88999999999999</v>
      </c>
      <c r="Q7651" s="2">
        <v>43581</v>
      </c>
      <c r="R7651">
        <v>205031.6</v>
      </c>
      <c r="S7651" s="8">
        <f t="shared" si="1076"/>
        <v>5.7298143120274592E-3</v>
      </c>
      <c r="T7651" s="9">
        <f t="shared" si="1072"/>
        <v>5.6327343120274589E-3</v>
      </c>
      <c r="U7651" s="3">
        <f>Sheet1!$B$17+Sheet1!$B$18*'Portfolio allocation'!K7651</f>
        <v>5.7873581153922472E-3</v>
      </c>
      <c r="V7651" s="13">
        <f t="shared" si="1077"/>
        <v>-1.5462380336478832E-4</v>
      </c>
      <c r="W7651" s="13"/>
      <c r="X7651" s="2">
        <v>43581</v>
      </c>
      <c r="Y7651">
        <v>133.18809999999999</v>
      </c>
      <c r="AA7651" s="2">
        <v>43581</v>
      </c>
      <c r="AB7651">
        <v>2367.71</v>
      </c>
      <c r="AC7651">
        <f t="shared" si="1078"/>
        <v>5.8412207514146886E-3</v>
      </c>
      <c r="AD7651">
        <f t="shared" si="1073"/>
        <v>5.7447807514146888E-3</v>
      </c>
      <c r="AE7651">
        <f>Sheet2!$B$17+Sheet2!$B$18*'Portfolio allocation'!K7651</f>
        <v>4.1611268721127841E-3</v>
      </c>
      <c r="AF7651">
        <f t="shared" si="1079"/>
        <v>1.5836538793019047E-3</v>
      </c>
      <c r="AH7651" s="2">
        <v>43581</v>
      </c>
      <c r="AI7651">
        <v>2.504</v>
      </c>
      <c r="AJ7651">
        <v>2.411</v>
      </c>
      <c r="AK7651">
        <v>1.11625</v>
      </c>
      <c r="AR7651" s="3"/>
    </row>
    <row r="7652" spans="1:44" hidden="1" outlineLevel="1" x14ac:dyDescent="0.2">
      <c r="A7652" s="2">
        <v>43584</v>
      </c>
      <c r="B7652">
        <v>13.11</v>
      </c>
      <c r="E7652" s="2">
        <v>43584</v>
      </c>
      <c r="F7652">
        <v>2943.03</v>
      </c>
      <c r="G7652">
        <f t="shared" si="1074"/>
        <v>1.0714723049920494E-3</v>
      </c>
      <c r="H7652" s="2">
        <v>43584</v>
      </c>
      <c r="I7652">
        <v>5888.05</v>
      </c>
      <c r="J7652">
        <f t="shared" si="1075"/>
        <v>1.1170657725607658E-3</v>
      </c>
      <c r="K7652">
        <f t="shared" si="1071"/>
        <v>1.0206257725607658E-3</v>
      </c>
      <c r="L7652">
        <v>8.8181256239336684E-4</v>
      </c>
      <c r="N7652" s="2">
        <v>43584</v>
      </c>
      <c r="O7652">
        <v>129.77000000000001</v>
      </c>
      <c r="Q7652" s="2">
        <v>43584</v>
      </c>
      <c r="R7652">
        <v>204842.2</v>
      </c>
      <c r="S7652" s="8">
        <f t="shared" si="1076"/>
        <v>-9.2376004479310936E-4</v>
      </c>
      <c r="T7652" s="9">
        <f t="shared" si="1072"/>
        <v>-1.0202000447931093E-3</v>
      </c>
      <c r="U7652" s="3">
        <f>Sheet1!$B$17+Sheet1!$B$18*'Portfolio allocation'!K7652</f>
        <v>1.658686636733185E-3</v>
      </c>
      <c r="V7652" s="13">
        <f t="shared" si="1077"/>
        <v>-2.6788866815262943E-3</v>
      </c>
      <c r="W7652" s="13"/>
      <c r="X7652" s="2">
        <v>43584</v>
      </c>
      <c r="Y7652">
        <v>132.81559999999999</v>
      </c>
      <c r="AA7652" s="2">
        <v>43584</v>
      </c>
      <c r="AB7652">
        <v>2361.09</v>
      </c>
      <c r="AC7652">
        <f t="shared" si="1078"/>
        <v>-2.7959505175886301E-3</v>
      </c>
      <c r="AD7652">
        <f t="shared" si="1073"/>
        <v>-2.8923905175886303E-3</v>
      </c>
      <c r="AE7652">
        <f>Sheet2!$B$17+Sheet2!$B$18*'Portfolio allocation'!K7652</f>
        <v>9.6095348684383289E-4</v>
      </c>
      <c r="AF7652">
        <f t="shared" si="1079"/>
        <v>-3.8533440044324629E-3</v>
      </c>
      <c r="AH7652" s="2">
        <v>43584</v>
      </c>
      <c r="AI7652">
        <v>2.536</v>
      </c>
      <c r="AJ7652">
        <v>2.411</v>
      </c>
      <c r="AK7652">
        <v>1.1166</v>
      </c>
      <c r="AR7652" s="3"/>
    </row>
    <row r="7653" spans="1:44" hidden="1" outlineLevel="1" x14ac:dyDescent="0.2">
      <c r="A7653" s="2">
        <v>43585</v>
      </c>
      <c r="B7653">
        <v>13.12</v>
      </c>
      <c r="E7653" s="2">
        <v>43585</v>
      </c>
      <c r="F7653">
        <v>2945.83</v>
      </c>
      <c r="G7653">
        <f t="shared" si="1074"/>
        <v>9.5140042745045506E-4</v>
      </c>
      <c r="H7653" s="2">
        <v>43585</v>
      </c>
      <c r="I7653">
        <v>5893.81</v>
      </c>
      <c r="J7653">
        <f t="shared" si="1075"/>
        <v>9.7825256239336689E-4</v>
      </c>
      <c r="K7653">
        <f t="shared" si="1071"/>
        <v>8.8181256239336684E-4</v>
      </c>
      <c r="L7653">
        <v>-7.5878866500278218E-3</v>
      </c>
      <c r="N7653" s="2">
        <v>43585</v>
      </c>
      <c r="O7653">
        <v>130.6</v>
      </c>
      <c r="Q7653" s="2">
        <v>43585</v>
      </c>
      <c r="R7653">
        <v>206152.3</v>
      </c>
      <c r="S7653" s="8">
        <f t="shared" si="1076"/>
        <v>6.3956548015984271E-3</v>
      </c>
      <c r="T7653" s="9">
        <f t="shared" si="1072"/>
        <v>6.2992148015984274E-3</v>
      </c>
      <c r="U7653" s="3">
        <f>Sheet1!$B$17+Sheet1!$B$18*'Portfolio allocation'!K7653</f>
        <v>1.4994366040345639E-3</v>
      </c>
      <c r="V7653" s="13">
        <f t="shared" si="1077"/>
        <v>4.7997781975638639E-3</v>
      </c>
      <c r="W7653" s="13"/>
      <c r="X7653" s="2">
        <v>43585</v>
      </c>
      <c r="Y7653">
        <v>133.98089999999999</v>
      </c>
      <c r="AA7653" s="2">
        <v>43585</v>
      </c>
      <c r="AB7653">
        <v>2381.81</v>
      </c>
      <c r="AC7653">
        <f t="shared" si="1078"/>
        <v>8.7756078760232725E-3</v>
      </c>
      <c r="AD7653">
        <f t="shared" si="1073"/>
        <v>8.6803278760232729E-3</v>
      </c>
      <c r="AE7653">
        <f>Sheet2!$B$17+Sheet2!$B$18*'Portfolio allocation'!K7653</f>
        <v>8.3751723891769419E-4</v>
      </c>
      <c r="AF7653">
        <f t="shared" si="1079"/>
        <v>7.8428106371055788E-3</v>
      </c>
      <c r="AH7653" s="2">
        <v>43585</v>
      </c>
      <c r="AI7653">
        <v>2.5070000000000001</v>
      </c>
      <c r="AJ7653">
        <v>2.3820000000000001</v>
      </c>
      <c r="AK7653">
        <v>1.1207</v>
      </c>
      <c r="AR7653" s="3"/>
    </row>
    <row r="7654" spans="1:44" hidden="1" outlineLevel="1" x14ac:dyDescent="0.2">
      <c r="A7654" s="2">
        <v>43586</v>
      </c>
      <c r="B7654">
        <v>14.8</v>
      </c>
      <c r="E7654" s="2">
        <v>43586</v>
      </c>
      <c r="F7654">
        <v>2923.73</v>
      </c>
      <c r="G7654">
        <f t="shared" si="1074"/>
        <v>-7.502130129708795E-3</v>
      </c>
      <c r="H7654" s="2">
        <v>43586</v>
      </c>
      <c r="I7654">
        <v>5849.65</v>
      </c>
      <c r="J7654">
        <f t="shared" si="1075"/>
        <v>-7.4926066500278221E-3</v>
      </c>
      <c r="K7654">
        <f t="shared" si="1071"/>
        <v>-7.5878866500278218E-3</v>
      </c>
      <c r="L7654">
        <v>-2.1791653606625075E-3</v>
      </c>
      <c r="N7654" s="2">
        <v>43586</v>
      </c>
      <c r="O7654">
        <v>127.88</v>
      </c>
      <c r="Q7654" s="2">
        <v>43586</v>
      </c>
      <c r="R7654">
        <v>201858.8</v>
      </c>
      <c r="S7654" s="8">
        <f t="shared" si="1076"/>
        <v>-2.0826835305742364E-2</v>
      </c>
      <c r="T7654" s="9">
        <f t="shared" si="1072"/>
        <v>-2.0922115305742364E-2</v>
      </c>
      <c r="U7654" s="3">
        <f>Sheet1!$B$17+Sheet1!$B$18*'Portfolio allocation'!K7654</f>
        <v>-8.21721698317808E-3</v>
      </c>
      <c r="V7654" s="13">
        <f t="shared" si="1077"/>
        <v>-1.2704898322564284E-2</v>
      </c>
      <c r="W7654" s="13"/>
      <c r="X7654" s="2">
        <v>43586</v>
      </c>
      <c r="Y7654">
        <v>134.25790000000001</v>
      </c>
      <c r="AA7654" s="2">
        <v>43586</v>
      </c>
      <c r="AB7654">
        <v>2386.73</v>
      </c>
      <c r="AC7654">
        <f t="shared" si="1078"/>
        <v>2.0656559507266081E-3</v>
      </c>
      <c r="AD7654">
        <f t="shared" si="1073"/>
        <v>1.970375950726608E-3</v>
      </c>
      <c r="AE7654">
        <f>Sheet2!$B$17+Sheet2!$B$18*'Portfolio allocation'!K7654</f>
        <v>-6.6939553823370324E-3</v>
      </c>
      <c r="AF7654">
        <f t="shared" si="1079"/>
        <v>8.66433133306364E-3</v>
      </c>
      <c r="AH7654" s="2">
        <v>43586</v>
      </c>
      <c r="AI7654">
        <v>2.5110000000000001</v>
      </c>
      <c r="AJ7654">
        <v>2.3820000000000001</v>
      </c>
      <c r="AK7654">
        <v>1.12405</v>
      </c>
      <c r="AR7654" s="3"/>
    </row>
    <row r="7655" spans="1:44" hidden="1" outlineLevel="1" x14ac:dyDescent="0.2">
      <c r="A7655" s="2">
        <v>43587</v>
      </c>
      <c r="B7655">
        <v>14.42</v>
      </c>
      <c r="E7655" s="2">
        <v>43587</v>
      </c>
      <c r="F7655">
        <v>2917.52</v>
      </c>
      <c r="G7655">
        <f t="shared" si="1074"/>
        <v>-2.1239991380873624E-3</v>
      </c>
      <c r="H7655" s="2">
        <v>43587</v>
      </c>
      <c r="I7655">
        <v>5837.46</v>
      </c>
      <c r="J7655">
        <f t="shared" si="1075"/>
        <v>-2.0838853606625074E-3</v>
      </c>
      <c r="K7655">
        <f t="shared" si="1071"/>
        <v>-2.1791653606625075E-3</v>
      </c>
      <c r="L7655">
        <v>9.6409916889879429E-3</v>
      </c>
      <c r="N7655" s="2">
        <v>43587</v>
      </c>
      <c r="O7655">
        <v>126.21</v>
      </c>
      <c r="Q7655" s="2">
        <v>43587</v>
      </c>
      <c r="R7655">
        <v>199222.7</v>
      </c>
      <c r="S7655" s="8">
        <f t="shared" si="1076"/>
        <v>-1.3059128460091829E-2</v>
      </c>
      <c r="T7655" s="9">
        <f t="shared" si="1072"/>
        <v>-1.3154408460091829E-2</v>
      </c>
      <c r="U7655" s="3">
        <f>Sheet1!$B$17+Sheet1!$B$18*'Portfolio allocation'!K7655</f>
        <v>-2.0121948447919696E-3</v>
      </c>
      <c r="V7655" s="13">
        <f t="shared" si="1077"/>
        <v>-1.1142213615299859E-2</v>
      </c>
      <c r="W7655" s="13"/>
      <c r="X7655" s="2">
        <v>43587</v>
      </c>
      <c r="Y7655">
        <v>133.3314</v>
      </c>
      <c r="AA7655" s="2">
        <v>43587</v>
      </c>
      <c r="AB7655">
        <v>2370.2600000000002</v>
      </c>
      <c r="AC7655">
        <f t="shared" si="1078"/>
        <v>-6.9006548708901994E-3</v>
      </c>
      <c r="AD7655">
        <f t="shared" si="1073"/>
        <v>-6.9967748708901992E-3</v>
      </c>
      <c r="AE7655">
        <f>Sheet2!$B$17+Sheet2!$B$18*'Portfolio allocation'!K7655</f>
        <v>-1.8843824228732754E-3</v>
      </c>
      <c r="AF7655">
        <f t="shared" si="1079"/>
        <v>-5.1123924480169242E-3</v>
      </c>
      <c r="AH7655" s="2">
        <v>43587</v>
      </c>
      <c r="AI7655">
        <v>2.552</v>
      </c>
      <c r="AJ7655">
        <v>2.403</v>
      </c>
      <c r="AK7655">
        <v>1.11835</v>
      </c>
      <c r="AR7655" s="3"/>
    </row>
    <row r="7656" spans="1:44" hidden="1" outlineLevel="1" x14ac:dyDescent="0.2">
      <c r="A7656" s="2">
        <v>43588</v>
      </c>
      <c r="B7656">
        <v>12.87</v>
      </c>
      <c r="E7656" s="2">
        <v>43588</v>
      </c>
      <c r="F7656">
        <v>2945.64</v>
      </c>
      <c r="G7656">
        <f t="shared" si="1074"/>
        <v>9.6383229592256203E-3</v>
      </c>
      <c r="H7656" s="2">
        <v>43588</v>
      </c>
      <c r="I7656">
        <v>5894.3</v>
      </c>
      <c r="J7656">
        <f t="shared" si="1075"/>
        <v>9.7371116889879428E-3</v>
      </c>
      <c r="K7656">
        <f t="shared" si="1071"/>
        <v>9.6409916889879429E-3</v>
      </c>
      <c r="L7656">
        <v>-4.4817928608995678E-3</v>
      </c>
      <c r="N7656" s="2">
        <v>43588</v>
      </c>
      <c r="O7656">
        <v>128.9</v>
      </c>
      <c r="Q7656" s="2">
        <v>43588</v>
      </c>
      <c r="R7656">
        <v>203468.9</v>
      </c>
      <c r="S7656" s="8">
        <f t="shared" si="1076"/>
        <v>2.131383622448646E-2</v>
      </c>
      <c r="T7656" s="9">
        <f t="shared" si="1072"/>
        <v>2.1217716224486458E-2</v>
      </c>
      <c r="U7656" s="3">
        <f>Sheet1!$B$17+Sheet1!$B$18*'Portfolio allocation'!K7656</f>
        <v>1.1548188885183561E-2</v>
      </c>
      <c r="V7656" s="13">
        <f t="shared" si="1077"/>
        <v>9.6695273393028972E-3</v>
      </c>
      <c r="W7656" s="13"/>
      <c r="X7656" s="2">
        <v>43588</v>
      </c>
      <c r="Y7656">
        <v>133.96180000000001</v>
      </c>
      <c r="AA7656" s="2">
        <v>43588</v>
      </c>
      <c r="AB7656">
        <v>2381.4699999999998</v>
      </c>
      <c r="AC7656">
        <f t="shared" si="1078"/>
        <v>4.7294389645016199E-3</v>
      </c>
      <c r="AD7656">
        <f t="shared" si="1073"/>
        <v>4.6332389645016197E-3</v>
      </c>
      <c r="AE7656">
        <f>Sheet2!$B$17+Sheet2!$B$18*'Portfolio allocation'!K7656</f>
        <v>8.6264027851559507E-3</v>
      </c>
      <c r="AF7656">
        <f t="shared" si="1079"/>
        <v>-3.993163820654331E-3</v>
      </c>
      <c r="AH7656" s="2">
        <v>43588</v>
      </c>
      <c r="AI7656">
        <v>2.5299999999999998</v>
      </c>
      <c r="AJ7656">
        <v>2.4049999999999998</v>
      </c>
      <c r="AK7656">
        <v>1.1187499999999999</v>
      </c>
      <c r="AR7656" s="3"/>
    </row>
    <row r="7657" spans="1:44" hidden="1" outlineLevel="1" x14ac:dyDescent="0.2">
      <c r="A7657" s="2">
        <v>43591</v>
      </c>
      <c r="B7657">
        <v>15.44</v>
      </c>
      <c r="E7657" s="2">
        <v>43591</v>
      </c>
      <c r="F7657">
        <v>2932.47</v>
      </c>
      <c r="G7657">
        <f t="shared" si="1074"/>
        <v>-4.471014787957861E-3</v>
      </c>
      <c r="H7657" s="2">
        <v>43591</v>
      </c>
      <c r="I7657">
        <v>5868.45</v>
      </c>
      <c r="J7657">
        <f t="shared" si="1075"/>
        <v>-4.3855928608995676E-3</v>
      </c>
      <c r="K7657">
        <f t="shared" si="1071"/>
        <v>-4.4817928608995678E-3</v>
      </c>
      <c r="L7657">
        <v>-1.6600770063986199E-2</v>
      </c>
      <c r="N7657" s="2">
        <v>43591</v>
      </c>
      <c r="O7657">
        <v>128.15</v>
      </c>
      <c r="Q7657" s="2">
        <v>43591</v>
      </c>
      <c r="R7657">
        <v>202285</v>
      </c>
      <c r="S7657" s="8">
        <f t="shared" si="1076"/>
        <v>-5.8185796453413818E-3</v>
      </c>
      <c r="T7657" s="9">
        <f t="shared" si="1072"/>
        <v>-5.9147796453413821E-3</v>
      </c>
      <c r="U7657" s="3">
        <f>Sheet1!$B$17+Sheet1!$B$18*'Portfolio allocation'!K7657</f>
        <v>-4.6538274694052136E-3</v>
      </c>
      <c r="V7657" s="13">
        <f t="shared" si="1077"/>
        <v>-1.2609521759361685E-3</v>
      </c>
      <c r="W7657" s="13"/>
      <c r="X7657" s="2">
        <v>43591</v>
      </c>
      <c r="Y7657">
        <v>134.08600000000001</v>
      </c>
      <c r="AA7657" s="2">
        <v>43591</v>
      </c>
      <c r="AB7657">
        <v>2383.6799999999998</v>
      </c>
      <c r="AC7657">
        <f t="shared" si="1078"/>
        <v>9.279982531797959E-4</v>
      </c>
      <c r="AD7657">
        <f t="shared" si="1073"/>
        <v>8.3243825317979594E-4</v>
      </c>
      <c r="AE7657">
        <f>Sheet2!$B$17+Sheet2!$B$18*'Portfolio allocation'!K7657</f>
        <v>-3.9319375414246594E-3</v>
      </c>
      <c r="AF7657">
        <f t="shared" si="1079"/>
        <v>4.7643757946044555E-3</v>
      </c>
      <c r="AH7657" s="2">
        <v>43591</v>
      </c>
      <c r="AI7657">
        <v>2.5</v>
      </c>
      <c r="AJ7657">
        <v>2.3889999999999998</v>
      </c>
      <c r="AK7657">
        <v>1.1194999999999999</v>
      </c>
      <c r="AR7657" s="3"/>
    </row>
    <row r="7658" spans="1:44" hidden="1" outlineLevel="1" x14ac:dyDescent="0.2">
      <c r="A7658" s="2">
        <v>43592</v>
      </c>
      <c r="B7658">
        <v>19.32</v>
      </c>
      <c r="E7658" s="2">
        <v>43592</v>
      </c>
      <c r="F7658">
        <v>2884.05</v>
      </c>
      <c r="G7658">
        <f t="shared" si="1074"/>
        <v>-1.6511677868827124E-2</v>
      </c>
      <c r="H7658" s="2">
        <v>43592</v>
      </c>
      <c r="I7658">
        <v>5771.59</v>
      </c>
      <c r="J7658">
        <f t="shared" si="1075"/>
        <v>-1.6505210063986198E-2</v>
      </c>
      <c r="K7658">
        <f t="shared" si="1071"/>
        <v>-1.6600770063986199E-2</v>
      </c>
      <c r="L7658">
        <v>-1.6732611976249684E-3</v>
      </c>
      <c r="N7658" s="2">
        <v>43592</v>
      </c>
      <c r="O7658">
        <v>125.52</v>
      </c>
      <c r="Q7658" s="2">
        <v>43592</v>
      </c>
      <c r="R7658">
        <v>198133.5</v>
      </c>
      <c r="S7658" s="8">
        <f t="shared" si="1076"/>
        <v>-2.0523024445707749E-2</v>
      </c>
      <c r="T7658" s="9">
        <f t="shared" si="1072"/>
        <v>-2.0618584445707751E-2</v>
      </c>
      <c r="U7658" s="3">
        <f>Sheet1!$B$17+Sheet1!$B$18*'Portfolio allocation'!K7658</f>
        <v>-1.8557025252512519E-2</v>
      </c>
      <c r="V7658" s="13">
        <f t="shared" si="1077"/>
        <v>-2.0615591931952316E-3</v>
      </c>
      <c r="W7658" s="13"/>
      <c r="X7658" s="2">
        <v>43592</v>
      </c>
      <c r="Y7658">
        <v>131.46879999999999</v>
      </c>
      <c r="AA7658" s="2">
        <v>43592</v>
      </c>
      <c r="AB7658">
        <v>2337.15</v>
      </c>
      <c r="AC7658">
        <f t="shared" si="1078"/>
        <v>-1.952023761578725E-2</v>
      </c>
      <c r="AD7658">
        <f t="shared" si="1073"/>
        <v>-1.9615077615787249E-2</v>
      </c>
      <c r="AE7658">
        <f>Sheet2!$B$17+Sheet2!$B$18*'Portfolio allocation'!K7658</f>
        <v>-1.4708441253480945E-2</v>
      </c>
      <c r="AF7658">
        <f t="shared" si="1079"/>
        <v>-4.9066363623063037E-3</v>
      </c>
      <c r="AH7658" s="2">
        <v>43592</v>
      </c>
      <c r="AI7658">
        <v>2.448</v>
      </c>
      <c r="AJ7658">
        <v>2.371</v>
      </c>
      <c r="AK7658">
        <v>1.1188</v>
      </c>
      <c r="AR7658" s="3"/>
    </row>
    <row r="7659" spans="1:44" hidden="1" outlineLevel="1" x14ac:dyDescent="0.2">
      <c r="A7659" s="2">
        <v>43593</v>
      </c>
      <c r="B7659">
        <v>19.399999999999999</v>
      </c>
      <c r="E7659" s="2">
        <v>43593</v>
      </c>
      <c r="F7659">
        <v>2879.42</v>
      </c>
      <c r="G7659">
        <f t="shared" si="1074"/>
        <v>-1.6053813214057522E-3</v>
      </c>
      <c r="H7659" s="2">
        <v>43593</v>
      </c>
      <c r="I7659">
        <v>5762.48</v>
      </c>
      <c r="J7659">
        <f t="shared" si="1075"/>
        <v>-1.5784211976249685E-3</v>
      </c>
      <c r="K7659">
        <f t="shared" si="1071"/>
        <v>-1.6732611976249684E-3</v>
      </c>
      <c r="L7659">
        <v>-2.7675004684094098E-3</v>
      </c>
      <c r="N7659" s="2">
        <v>43593</v>
      </c>
      <c r="O7659">
        <v>125.51</v>
      </c>
      <c r="Q7659" s="2">
        <v>43593</v>
      </c>
      <c r="R7659">
        <v>198117.8</v>
      </c>
      <c r="S7659" s="8">
        <f t="shared" si="1076"/>
        <v>-7.9239502658645655E-5</v>
      </c>
      <c r="T7659" s="9">
        <f t="shared" si="1072"/>
        <v>-1.7407950265864566E-4</v>
      </c>
      <c r="U7659" s="3">
        <f>Sheet1!$B$17+Sheet1!$B$18*'Portfolio allocation'!K7659</f>
        <v>-1.431808767638789E-3</v>
      </c>
      <c r="V7659" s="13">
        <f t="shared" si="1077"/>
        <v>1.2577292649801433E-3</v>
      </c>
      <c r="W7659" s="13"/>
      <c r="X7659" s="2">
        <v>43593</v>
      </c>
      <c r="Y7659">
        <v>131.81270000000001</v>
      </c>
      <c r="AA7659" s="2">
        <v>43593</v>
      </c>
      <c r="AB7659">
        <v>2343.2600000000002</v>
      </c>
      <c r="AC7659">
        <f t="shared" si="1078"/>
        <v>2.6142951885843591E-3</v>
      </c>
      <c r="AD7659">
        <f t="shared" si="1073"/>
        <v>2.5192551885843593E-3</v>
      </c>
      <c r="AE7659">
        <f>Sheet2!$B$17+Sheet2!$B$18*'Portfolio allocation'!K7659</f>
        <v>-1.4345195343177784E-3</v>
      </c>
      <c r="AF7659">
        <f t="shared" si="1079"/>
        <v>3.9537747229021376E-3</v>
      </c>
      <c r="AH7659" s="2">
        <v>43593</v>
      </c>
      <c r="AI7659">
        <v>2.4820000000000002</v>
      </c>
      <c r="AJ7659">
        <v>2.3759999999999999</v>
      </c>
      <c r="AK7659">
        <v>1.1202000000000001</v>
      </c>
      <c r="AR7659" s="3"/>
    </row>
    <row r="7660" spans="1:44" hidden="1" outlineLevel="1" x14ac:dyDescent="0.2">
      <c r="A7660" s="2">
        <v>43594</v>
      </c>
      <c r="B7660">
        <v>19.100000000000001</v>
      </c>
      <c r="E7660" s="2">
        <v>43594</v>
      </c>
      <c r="F7660">
        <v>2870.72</v>
      </c>
      <c r="G7660">
        <f t="shared" si="1074"/>
        <v>-3.0214418181440106E-3</v>
      </c>
      <c r="H7660" s="2">
        <v>43594</v>
      </c>
      <c r="I7660">
        <v>5747.08</v>
      </c>
      <c r="J7660">
        <f t="shared" si="1075"/>
        <v>-2.67246046840941E-3</v>
      </c>
      <c r="K7660">
        <f t="shared" si="1071"/>
        <v>-2.7675004684094098E-3</v>
      </c>
      <c r="L7660">
        <v>3.9699528425564045E-3</v>
      </c>
      <c r="N7660" s="2">
        <v>43594</v>
      </c>
      <c r="O7660">
        <v>125.5</v>
      </c>
      <c r="Q7660" s="2">
        <v>43594</v>
      </c>
      <c r="R7660">
        <v>198101.9</v>
      </c>
      <c r="S7660" s="8">
        <f t="shared" si="1076"/>
        <v>-8.0255282463248534E-5</v>
      </c>
      <c r="T7660" s="9">
        <f t="shared" si="1072"/>
        <v>-1.7529528246324855E-4</v>
      </c>
      <c r="U7660" s="3">
        <f>Sheet1!$B$17+Sheet1!$B$18*'Portfolio allocation'!K7660</f>
        <v>-2.6871477907936831E-3</v>
      </c>
      <c r="V7660" s="13">
        <f t="shared" si="1077"/>
        <v>2.5118525083304344E-3</v>
      </c>
      <c r="W7660" s="13"/>
      <c r="X7660" s="2">
        <v>43594</v>
      </c>
      <c r="Y7660">
        <v>129.27199999999999</v>
      </c>
      <c r="AA7660" s="2">
        <v>43594</v>
      </c>
      <c r="AB7660">
        <v>2325.6</v>
      </c>
      <c r="AC7660">
        <f t="shared" si="1078"/>
        <v>-7.5365089661413309E-3</v>
      </c>
      <c r="AD7660">
        <f t="shared" si="1073"/>
        <v>-7.6312289661413313E-3</v>
      </c>
      <c r="AE7660">
        <f>Sheet2!$B$17+Sheet2!$B$18*'Portfolio allocation'!K7660</f>
        <v>-2.4075450104679378E-3</v>
      </c>
      <c r="AF7660">
        <f t="shared" si="1079"/>
        <v>-5.2236839556733935E-3</v>
      </c>
      <c r="AH7660" s="2">
        <v>43594</v>
      </c>
      <c r="AI7660">
        <v>2.4569999999999999</v>
      </c>
      <c r="AJ7660">
        <v>2.3679999999999999</v>
      </c>
      <c r="AK7660">
        <v>1.1229499999999999</v>
      </c>
      <c r="AR7660" s="3"/>
    </row>
    <row r="7661" spans="1:44" hidden="1" outlineLevel="1" x14ac:dyDescent="0.2">
      <c r="A7661" s="2">
        <v>43595</v>
      </c>
      <c r="B7661">
        <v>16.04</v>
      </c>
      <c r="E7661" s="2">
        <v>43595</v>
      </c>
      <c r="F7661">
        <v>2881.4</v>
      </c>
      <c r="G7661">
        <f t="shared" si="1074"/>
        <v>3.7203210344445292E-3</v>
      </c>
      <c r="H7661" s="2">
        <v>43595</v>
      </c>
      <c r="I7661">
        <v>5770.44</v>
      </c>
      <c r="J7661">
        <f t="shared" si="1075"/>
        <v>4.0646728425564049E-3</v>
      </c>
      <c r="K7661">
        <f t="shared" si="1071"/>
        <v>3.9699528425564045E-3</v>
      </c>
      <c r="L7661">
        <v>-2.4187963339225342E-2</v>
      </c>
      <c r="N7661" s="2">
        <v>43595</v>
      </c>
      <c r="O7661">
        <v>127.13</v>
      </c>
      <c r="Q7661" s="2">
        <v>43595</v>
      </c>
      <c r="R7661">
        <v>200674.9</v>
      </c>
      <c r="S7661" s="8">
        <f t="shared" si="1076"/>
        <v>1.2988265130218446E-2</v>
      </c>
      <c r="T7661" s="9">
        <f t="shared" si="1072"/>
        <v>1.2893545130218446E-2</v>
      </c>
      <c r="U7661" s="3">
        <f>Sheet1!$B$17+Sheet1!$B$18*'Portfolio allocation'!K7661</f>
        <v>5.0422293973201079E-3</v>
      </c>
      <c r="V7661" s="13">
        <f t="shared" si="1077"/>
        <v>7.8513157328983386E-3</v>
      </c>
      <c r="W7661" s="13"/>
      <c r="X7661" s="2">
        <v>43595</v>
      </c>
      <c r="Y7661">
        <v>129.25290000000001</v>
      </c>
      <c r="AA7661" s="2">
        <v>43595</v>
      </c>
      <c r="AB7661">
        <v>2325.2600000000002</v>
      </c>
      <c r="AC7661">
        <f t="shared" si="1078"/>
        <v>-1.4619883040922765E-4</v>
      </c>
      <c r="AD7661">
        <f t="shared" si="1073"/>
        <v>-2.4067883040922766E-4</v>
      </c>
      <c r="AE7661">
        <f>Sheet2!$B$17+Sheet2!$B$18*'Portfolio allocation'!K7661</f>
        <v>3.5835703616227572E-3</v>
      </c>
      <c r="AF7661">
        <f t="shared" si="1079"/>
        <v>-3.824249192031985E-3</v>
      </c>
      <c r="AH7661" s="2">
        <v>43595</v>
      </c>
      <c r="AI7661">
        <v>2.4550000000000001</v>
      </c>
      <c r="AJ7661">
        <v>2.3620000000000001</v>
      </c>
      <c r="AK7661">
        <v>1.1244000000000001</v>
      </c>
      <c r="AR7661" s="3"/>
    </row>
    <row r="7662" spans="1:44" hidden="1" outlineLevel="1" x14ac:dyDescent="0.2">
      <c r="A7662" s="2">
        <v>43598</v>
      </c>
      <c r="B7662">
        <v>20.55</v>
      </c>
      <c r="E7662" s="2">
        <v>43598</v>
      </c>
      <c r="F7662">
        <v>2811.87</v>
      </c>
      <c r="G7662">
        <f t="shared" si="1074"/>
        <v>-2.4130630943291487E-2</v>
      </c>
      <c r="H7662" s="2">
        <v>43598</v>
      </c>
      <c r="I7662">
        <v>5631.41</v>
      </c>
      <c r="J7662">
        <f t="shared" si="1075"/>
        <v>-2.4093483339225341E-2</v>
      </c>
      <c r="K7662">
        <f t="shared" si="1071"/>
        <v>-2.4187963339225342E-2</v>
      </c>
      <c r="L7662">
        <v>8.0380585147946122E-3</v>
      </c>
      <c r="N7662" s="2">
        <v>43598</v>
      </c>
      <c r="O7662">
        <v>123.35</v>
      </c>
      <c r="Q7662" s="2">
        <v>43598</v>
      </c>
      <c r="R7662">
        <v>194708.2</v>
      </c>
      <c r="S7662" s="8">
        <f t="shared" si="1076"/>
        <v>-2.9733165433245445E-2</v>
      </c>
      <c r="T7662" s="9">
        <f t="shared" si="1072"/>
        <v>-2.9827645433245446E-2</v>
      </c>
      <c r="U7662" s="3">
        <f>Sheet1!$B$17+Sheet1!$B$18*'Portfolio allocation'!K7662</f>
        <v>-2.7261245662915205E-2</v>
      </c>
      <c r="V7662" s="13">
        <f t="shared" si="1077"/>
        <v>-2.566399770330241E-3</v>
      </c>
      <c r="W7662" s="13"/>
      <c r="X7662" s="2">
        <v>43598</v>
      </c>
      <c r="Y7662">
        <v>125.5277</v>
      </c>
      <c r="AA7662" s="2">
        <v>43598</v>
      </c>
      <c r="AB7662">
        <v>2258.2399999999998</v>
      </c>
      <c r="AC7662">
        <f t="shared" si="1078"/>
        <v>-2.8822583281009617E-2</v>
      </c>
      <c r="AD7662">
        <f t="shared" si="1073"/>
        <v>-2.8915703281009616E-2</v>
      </c>
      <c r="AE7662">
        <f>Sheet2!$B$17+Sheet2!$B$18*'Portfolio allocation'!K7662</f>
        <v>-2.1455167080630656E-2</v>
      </c>
      <c r="AF7662">
        <f t="shared" si="1079"/>
        <v>-7.4605362003789602E-3</v>
      </c>
      <c r="AH7662" s="2">
        <v>43598</v>
      </c>
      <c r="AI7662">
        <v>2.4049999999999998</v>
      </c>
      <c r="AJ7662">
        <v>2.3279999999999998</v>
      </c>
      <c r="AK7662">
        <v>1.1243000000000001</v>
      </c>
      <c r="AR7662" s="3"/>
    </row>
    <row r="7663" spans="1:44" hidden="1" outlineLevel="1" x14ac:dyDescent="0.2">
      <c r="A7663" s="2">
        <v>43599</v>
      </c>
      <c r="B7663">
        <v>18.059999999999999</v>
      </c>
      <c r="E7663" s="2">
        <v>43599</v>
      </c>
      <c r="F7663">
        <v>2834.41</v>
      </c>
      <c r="G7663">
        <f t="shared" si="1074"/>
        <v>8.016017810211773E-3</v>
      </c>
      <c r="H7663" s="2">
        <v>43599</v>
      </c>
      <c r="I7663">
        <v>5677.2</v>
      </c>
      <c r="J7663">
        <f t="shared" si="1075"/>
        <v>8.1311785147946125E-3</v>
      </c>
      <c r="K7663">
        <f t="shared" si="1071"/>
        <v>8.0380585147946122E-3</v>
      </c>
      <c r="L7663">
        <v>5.9468292707672305E-3</v>
      </c>
      <c r="N7663" s="2">
        <v>43599</v>
      </c>
      <c r="O7663">
        <v>124.73</v>
      </c>
      <c r="Q7663" s="2">
        <v>43599</v>
      </c>
      <c r="R7663">
        <v>196886.5</v>
      </c>
      <c r="S7663" s="8">
        <f t="shared" si="1076"/>
        <v>1.1187510335979534E-2</v>
      </c>
      <c r="T7663" s="9">
        <f t="shared" si="1072"/>
        <v>1.1094390335979533E-2</v>
      </c>
      <c r="U7663" s="3">
        <f>Sheet1!$B$17+Sheet1!$B$18*'Portfolio allocation'!K7663</f>
        <v>9.7092633240200513E-3</v>
      </c>
      <c r="V7663" s="13">
        <f t="shared" si="1077"/>
        <v>1.3851270119594819E-3</v>
      </c>
      <c r="W7663" s="13"/>
      <c r="X7663" s="2">
        <v>43599</v>
      </c>
      <c r="Y7663">
        <v>127.333</v>
      </c>
      <c r="AA7663" s="2">
        <v>43599</v>
      </c>
      <c r="AB7663">
        <v>2290.7199999999998</v>
      </c>
      <c r="AC7663">
        <f t="shared" si="1078"/>
        <v>1.4382882244579953E-2</v>
      </c>
      <c r="AD7663">
        <f t="shared" si="1073"/>
        <v>1.4289762244579953E-2</v>
      </c>
      <c r="AE7663">
        <f>Sheet2!$B$17+Sheet2!$B$18*'Portfolio allocation'!K7663</f>
        <v>7.2010337121393752E-3</v>
      </c>
      <c r="AF7663">
        <f t="shared" si="1079"/>
        <v>7.0887285324405776E-3</v>
      </c>
      <c r="AH7663" s="2">
        <v>43599</v>
      </c>
      <c r="AI7663">
        <v>2.419</v>
      </c>
      <c r="AJ7663">
        <v>2.3279999999999998</v>
      </c>
      <c r="AK7663">
        <v>1.1212</v>
      </c>
      <c r="AR7663" s="3"/>
    </row>
    <row r="7664" spans="1:44" hidden="1" outlineLevel="1" x14ac:dyDescent="0.2">
      <c r="A7664" s="2">
        <v>43600</v>
      </c>
      <c r="B7664">
        <v>16.440000000000001</v>
      </c>
      <c r="E7664" s="2">
        <v>43600</v>
      </c>
      <c r="F7664">
        <v>2850.96</v>
      </c>
      <c r="G7664">
        <f t="shared" si="1074"/>
        <v>5.8389576666748599E-3</v>
      </c>
      <c r="H7664" s="2">
        <v>43600</v>
      </c>
      <c r="I7664">
        <v>5711.49</v>
      </c>
      <c r="J7664">
        <f t="shared" si="1075"/>
        <v>6.0399492707672309E-3</v>
      </c>
      <c r="K7664">
        <f t="shared" si="1071"/>
        <v>5.9468292707672305E-3</v>
      </c>
      <c r="L7664">
        <v>9.0925137581962575E-3</v>
      </c>
      <c r="N7664" s="2">
        <v>43600</v>
      </c>
      <c r="O7664">
        <v>126.02</v>
      </c>
      <c r="Q7664" s="2">
        <v>43600</v>
      </c>
      <c r="R7664">
        <v>199648.9</v>
      </c>
      <c r="S7664" s="8">
        <f t="shared" si="1076"/>
        <v>1.4030418540631251E-2</v>
      </c>
      <c r="T7664" s="9">
        <f t="shared" si="1072"/>
        <v>1.3937298540631251E-2</v>
      </c>
      <c r="U7664" s="3">
        <f>Sheet1!$B$17+Sheet1!$B$18*'Portfolio allocation'!K7664</f>
        <v>7.3101521364748283E-3</v>
      </c>
      <c r="V7664" s="13">
        <f t="shared" si="1077"/>
        <v>6.6271464041564223E-3</v>
      </c>
      <c r="W7664" s="13"/>
      <c r="X7664" s="2">
        <v>43600</v>
      </c>
      <c r="Y7664">
        <v>128.3741</v>
      </c>
      <c r="AA7664" s="2">
        <v>43600</v>
      </c>
      <c r="AB7664">
        <v>2309.4499999999998</v>
      </c>
      <c r="AC7664">
        <f t="shared" si="1078"/>
        <v>8.1764685339107412E-3</v>
      </c>
      <c r="AD7664">
        <f t="shared" si="1073"/>
        <v>8.0839885339107406E-3</v>
      </c>
      <c r="AE7664">
        <f>Sheet2!$B$17+Sheet2!$B$18*'Portfolio allocation'!K7664</f>
        <v>5.3414593162669308E-3</v>
      </c>
      <c r="AF7664">
        <f t="shared" si="1079"/>
        <v>2.7425292176438097E-3</v>
      </c>
      <c r="AH7664" s="2">
        <v>43600</v>
      </c>
      <c r="AI7664">
        <v>2.379</v>
      </c>
      <c r="AJ7664">
        <v>2.3119999999999998</v>
      </c>
      <c r="AK7664">
        <v>1.1206499999999999</v>
      </c>
      <c r="AR7664" s="3"/>
    </row>
    <row r="7665" spans="1:44" hidden="1" outlineLevel="1" x14ac:dyDescent="0.2">
      <c r="A7665" s="2">
        <v>43601</v>
      </c>
      <c r="B7665">
        <v>15.29</v>
      </c>
      <c r="E7665" s="2">
        <v>43601</v>
      </c>
      <c r="F7665">
        <v>2876.32</v>
      </c>
      <c r="G7665">
        <f t="shared" si="1074"/>
        <v>8.895249319527565E-3</v>
      </c>
      <c r="H7665" s="2">
        <v>43601</v>
      </c>
      <c r="I7665">
        <v>5763.95</v>
      </c>
      <c r="J7665">
        <f t="shared" si="1075"/>
        <v>9.1849937581962582E-3</v>
      </c>
      <c r="K7665">
        <f t="shared" si="1071"/>
        <v>9.0925137581962575E-3</v>
      </c>
      <c r="L7665">
        <v>-5.8290500316622099E-3</v>
      </c>
      <c r="N7665" s="2">
        <v>43601</v>
      </c>
      <c r="O7665">
        <v>128.93</v>
      </c>
      <c r="Q7665" s="2">
        <v>43601</v>
      </c>
      <c r="R7665">
        <v>204259.1</v>
      </c>
      <c r="S7665" s="8">
        <f t="shared" si="1076"/>
        <v>2.3091537193543399E-2</v>
      </c>
      <c r="T7665" s="9">
        <f t="shared" si="1072"/>
        <v>2.29990571935434E-2</v>
      </c>
      <c r="U7665" s="3">
        <f>Sheet1!$B$17+Sheet1!$B$18*'Portfolio allocation'!K7665</f>
        <v>1.0918961102700065E-2</v>
      </c>
      <c r="V7665" s="13">
        <f t="shared" si="1077"/>
        <v>1.2080096090843335E-2</v>
      </c>
      <c r="W7665" s="13"/>
      <c r="X7665" s="2">
        <v>43601</v>
      </c>
      <c r="Y7665">
        <v>129.7878</v>
      </c>
      <c r="AA7665" s="2">
        <v>43601</v>
      </c>
      <c r="AB7665">
        <v>2334.88</v>
      </c>
      <c r="AC7665">
        <f t="shared" si="1078"/>
        <v>1.1011279741929947E-2</v>
      </c>
      <c r="AD7665">
        <f t="shared" si="1073"/>
        <v>1.0917879741929946E-2</v>
      </c>
      <c r="AE7665">
        <f>Sheet2!$B$17+Sheet2!$B$18*'Portfolio allocation'!K7665</f>
        <v>8.1386822161584171E-3</v>
      </c>
      <c r="AF7665">
        <f t="shared" si="1079"/>
        <v>2.7791975257715294E-3</v>
      </c>
      <c r="AH7665" s="2">
        <v>43601</v>
      </c>
      <c r="AI7665">
        <v>2.4049999999999998</v>
      </c>
      <c r="AJ7665">
        <v>2.335</v>
      </c>
      <c r="AK7665">
        <v>1.1178999999999999</v>
      </c>
      <c r="AR7665" s="3"/>
    </row>
    <row r="7666" spans="1:44" hidden="1" outlineLevel="1" x14ac:dyDescent="0.2">
      <c r="A7666" s="2">
        <v>43602</v>
      </c>
      <c r="B7666">
        <v>15.96</v>
      </c>
      <c r="E7666" s="2">
        <v>43602</v>
      </c>
      <c r="F7666">
        <v>2859.53</v>
      </c>
      <c r="G7666">
        <f t="shared" si="1074"/>
        <v>-5.8373199087723426E-3</v>
      </c>
      <c r="H7666" s="2">
        <v>43602</v>
      </c>
      <c r="I7666">
        <v>5730.89</v>
      </c>
      <c r="J7666">
        <f t="shared" si="1075"/>
        <v>-5.7356500316622094E-3</v>
      </c>
      <c r="K7666">
        <f t="shared" si="1071"/>
        <v>-5.8290500316622099E-3</v>
      </c>
      <c r="L7666">
        <v>-6.8272035988826002E-3</v>
      </c>
      <c r="N7666" s="2">
        <v>43602</v>
      </c>
      <c r="O7666">
        <v>128.07</v>
      </c>
      <c r="Q7666" s="2">
        <v>43602</v>
      </c>
      <c r="R7666">
        <v>202896.6</v>
      </c>
      <c r="S7666" s="8">
        <f t="shared" si="1076"/>
        <v>-6.6704494438680761E-3</v>
      </c>
      <c r="T7666" s="9">
        <f t="shared" si="1072"/>
        <v>-6.7638494438680766E-3</v>
      </c>
      <c r="U7666" s="3">
        <f>Sheet1!$B$17+Sheet1!$B$18*'Portfolio allocation'!K7666</f>
        <v>-6.1994350397414182E-3</v>
      </c>
      <c r="V7666" s="13">
        <f t="shared" si="1077"/>
        <v>-5.6441440412665841E-4</v>
      </c>
      <c r="W7666" s="13"/>
      <c r="X7666" s="2">
        <v>43602</v>
      </c>
      <c r="Y7666">
        <v>128.29769999999999</v>
      </c>
      <c r="AA7666" s="2">
        <v>43602</v>
      </c>
      <c r="AB7666">
        <v>2308.08</v>
      </c>
      <c r="AC7666">
        <f t="shared" si="1078"/>
        <v>-1.1478105941204797E-2</v>
      </c>
      <c r="AD7666">
        <f t="shared" si="1073"/>
        <v>-1.1571625941204797E-2</v>
      </c>
      <c r="AE7666">
        <f>Sheet2!$B$17+Sheet2!$B$18*'Portfolio allocation'!K7666</f>
        <v>-5.1299529893058743E-3</v>
      </c>
      <c r="AF7666">
        <f t="shared" si="1079"/>
        <v>-6.4416729518989224E-3</v>
      </c>
      <c r="AH7666" s="2">
        <v>43602</v>
      </c>
      <c r="AI7666">
        <v>2.3929999999999998</v>
      </c>
      <c r="AJ7666">
        <v>2.3380000000000001</v>
      </c>
      <c r="AK7666">
        <v>1.11595</v>
      </c>
      <c r="AR7666" s="3"/>
    </row>
    <row r="7667" spans="1:44" hidden="1" outlineLevel="1" x14ac:dyDescent="0.2">
      <c r="A7667" s="2">
        <v>43605</v>
      </c>
      <c r="B7667">
        <v>16.309999999999999</v>
      </c>
      <c r="E7667" s="2">
        <v>43605</v>
      </c>
      <c r="F7667">
        <v>2840.23</v>
      </c>
      <c r="G7667">
        <f t="shared" si="1074"/>
        <v>-6.749360908960611E-3</v>
      </c>
      <c r="H7667" s="2">
        <v>43605</v>
      </c>
      <c r="I7667">
        <v>5692.3</v>
      </c>
      <c r="J7667">
        <f t="shared" si="1075"/>
        <v>-6.7336835988826005E-3</v>
      </c>
      <c r="K7667">
        <f t="shared" si="1071"/>
        <v>-6.8272035988826002E-3</v>
      </c>
      <c r="L7667">
        <v>8.4282385432953629E-3</v>
      </c>
      <c r="N7667" s="2">
        <v>43605</v>
      </c>
      <c r="O7667">
        <v>126.22</v>
      </c>
      <c r="Q7667" s="2">
        <v>43605</v>
      </c>
      <c r="R7667">
        <v>199965.8</v>
      </c>
      <c r="S7667" s="8">
        <f t="shared" si="1076"/>
        <v>-1.4444796019253192E-2</v>
      </c>
      <c r="T7667" s="9">
        <f t="shared" si="1072"/>
        <v>-1.4538316019253192E-2</v>
      </c>
      <c r="U7667" s="3">
        <f>Sheet1!$B$17+Sheet1!$B$18*'Portfolio allocation'!K7667</f>
        <v>-7.3445421086320729E-3</v>
      </c>
      <c r="V7667" s="13">
        <f t="shared" si="1077"/>
        <v>-7.193773910621119E-3</v>
      </c>
      <c r="W7667" s="13"/>
      <c r="X7667" s="2">
        <v>43605</v>
      </c>
      <c r="Y7667">
        <v>129.06180000000001</v>
      </c>
      <c r="AA7667" s="2">
        <v>43605</v>
      </c>
      <c r="AB7667">
        <v>2321.8200000000002</v>
      </c>
      <c r="AC7667">
        <f t="shared" si="1078"/>
        <v>5.9529998960174968E-3</v>
      </c>
      <c r="AD7667">
        <f t="shared" si="1073"/>
        <v>5.859199896017497E-3</v>
      </c>
      <c r="AE7667">
        <f>Sheet2!$B$17+Sheet2!$B$18*'Portfolio allocation'!K7667</f>
        <v>-6.0175366064788745E-3</v>
      </c>
      <c r="AF7667">
        <f t="shared" si="1079"/>
        <v>1.1876736502496371E-2</v>
      </c>
      <c r="AH7667" s="2">
        <v>43605</v>
      </c>
      <c r="AI7667">
        <v>2.4140000000000001</v>
      </c>
      <c r="AJ7667">
        <v>2.3450000000000002</v>
      </c>
      <c r="AK7667">
        <v>1.1165</v>
      </c>
      <c r="AR7667" s="3"/>
    </row>
    <row r="7668" spans="1:44" hidden="1" outlineLevel="1" x14ac:dyDescent="0.2">
      <c r="A7668" s="2">
        <v>43606</v>
      </c>
      <c r="B7668">
        <v>14.95</v>
      </c>
      <c r="E7668" s="2">
        <v>43606</v>
      </c>
      <c r="F7668">
        <v>2864.36</v>
      </c>
      <c r="G7668">
        <f t="shared" si="1074"/>
        <v>8.4957908338409993E-3</v>
      </c>
      <c r="H7668" s="2">
        <v>43606</v>
      </c>
      <c r="I7668">
        <v>5740.81</v>
      </c>
      <c r="J7668">
        <f t="shared" si="1075"/>
        <v>8.5220385432953627E-3</v>
      </c>
      <c r="K7668">
        <f t="shared" si="1071"/>
        <v>8.4282385432953629E-3</v>
      </c>
      <c r="L7668">
        <v>-2.8993622943104063E-3</v>
      </c>
      <c r="N7668" s="2">
        <v>43606</v>
      </c>
      <c r="O7668">
        <v>126.9</v>
      </c>
      <c r="Q7668" s="2">
        <v>43606</v>
      </c>
      <c r="R7668">
        <v>201043</v>
      </c>
      <c r="S7668" s="8">
        <f t="shared" si="1076"/>
        <v>5.3869211635189096E-3</v>
      </c>
      <c r="T7668" s="9">
        <f t="shared" si="1072"/>
        <v>5.2931211635189098E-3</v>
      </c>
      <c r="U7668" s="3">
        <f>Sheet1!$B$17+Sheet1!$B$18*'Portfolio allocation'!K7668</f>
        <v>1.0156887741193039E-2</v>
      </c>
      <c r="V7668" s="13">
        <f t="shared" si="1077"/>
        <v>-4.8637665776741293E-3</v>
      </c>
      <c r="W7668" s="13"/>
      <c r="X7668" s="2">
        <v>43606</v>
      </c>
      <c r="Y7668">
        <v>130.3322</v>
      </c>
      <c r="AA7668" s="2">
        <v>43606</v>
      </c>
      <c r="AB7668">
        <v>2344.6799999999998</v>
      </c>
      <c r="AC7668">
        <f t="shared" si="1078"/>
        <v>9.8457244747653938E-3</v>
      </c>
      <c r="AD7668">
        <f t="shared" si="1073"/>
        <v>9.7508444747653935E-3</v>
      </c>
      <c r="AE7668">
        <f>Sheet2!$B$17+Sheet2!$B$18*'Portfolio allocation'!K7668</f>
        <v>7.547991747875067E-3</v>
      </c>
      <c r="AF7668">
        <f t="shared" si="1079"/>
        <v>2.2028527268903265E-3</v>
      </c>
      <c r="AH7668" s="2">
        <v>43606</v>
      </c>
      <c r="AI7668">
        <v>2.4260000000000002</v>
      </c>
      <c r="AJ7668">
        <v>2.3719999999999999</v>
      </c>
      <c r="AK7668">
        <v>1.11815</v>
      </c>
      <c r="AR7668" s="3"/>
    </row>
    <row r="7669" spans="1:44" hidden="1" outlineLevel="1" x14ac:dyDescent="0.2">
      <c r="A7669" s="2">
        <v>43607</v>
      </c>
      <c r="B7669">
        <v>14.75</v>
      </c>
      <c r="E7669" s="2">
        <v>43607</v>
      </c>
      <c r="F7669">
        <v>2856.27</v>
      </c>
      <c r="G7669">
        <f t="shared" si="1074"/>
        <v>-2.8243656523622152E-3</v>
      </c>
      <c r="H7669" s="2">
        <v>43607</v>
      </c>
      <c r="I7669">
        <v>5724.71</v>
      </c>
      <c r="J7669">
        <f t="shared" si="1075"/>
        <v>-2.8044822943104064E-3</v>
      </c>
      <c r="K7669">
        <f t="shared" si="1071"/>
        <v>-2.8993622943104063E-3</v>
      </c>
      <c r="L7669">
        <v>-1.1904645233103498E-2</v>
      </c>
      <c r="N7669" s="2">
        <v>43607</v>
      </c>
      <c r="O7669">
        <v>127.67</v>
      </c>
      <c r="Q7669" s="2">
        <v>43607</v>
      </c>
      <c r="R7669">
        <v>202262.9</v>
      </c>
      <c r="S7669" s="8">
        <f t="shared" si="1076"/>
        <v>6.0678561302804912E-3</v>
      </c>
      <c r="T7669" s="9">
        <f t="shared" si="1072"/>
        <v>5.9729761302804909E-3</v>
      </c>
      <c r="U7669" s="3">
        <f>Sheet1!$B$17+Sheet1!$B$18*'Portfolio allocation'!K7669</f>
        <v>-2.8384230192903819E-3</v>
      </c>
      <c r="V7669" s="13">
        <f t="shared" si="1077"/>
        <v>8.8113991495708723E-3</v>
      </c>
      <c r="W7669" s="13"/>
      <c r="X7669" s="2">
        <v>43607</v>
      </c>
      <c r="Y7669">
        <v>130.23670000000001</v>
      </c>
      <c r="AA7669" s="2">
        <v>43607</v>
      </c>
      <c r="AB7669">
        <v>2342.96</v>
      </c>
      <c r="AC7669">
        <f t="shared" si="1078"/>
        <v>-7.335755838748792E-4</v>
      </c>
      <c r="AD7669">
        <f t="shared" si="1073"/>
        <v>-8.280155838748792E-4</v>
      </c>
      <c r="AE7669">
        <f>Sheet2!$B$17+Sheet2!$B$18*'Portfolio allocation'!K7669</f>
        <v>-2.5247999101585391E-3</v>
      </c>
      <c r="AF7669">
        <f t="shared" si="1079"/>
        <v>1.69678432628366E-3</v>
      </c>
      <c r="AH7669" s="2">
        <v>43607</v>
      </c>
      <c r="AI7669">
        <v>2.3929999999999998</v>
      </c>
      <c r="AJ7669">
        <v>2.3610000000000002</v>
      </c>
      <c r="AK7669">
        <v>1.1153999999999999</v>
      </c>
      <c r="AR7669" s="3"/>
    </row>
    <row r="7670" spans="1:44" hidden="1" outlineLevel="1" x14ac:dyDescent="0.2">
      <c r="A7670" s="2">
        <v>43608</v>
      </c>
      <c r="B7670">
        <v>16.920000000000002</v>
      </c>
      <c r="E7670" s="2">
        <v>43608</v>
      </c>
      <c r="F7670">
        <v>2822.24</v>
      </c>
      <c r="G7670">
        <f t="shared" si="1074"/>
        <v>-1.1914139769699683E-2</v>
      </c>
      <c r="H7670" s="2">
        <v>43608</v>
      </c>
      <c r="I7670">
        <v>5657.1</v>
      </c>
      <c r="J7670">
        <f t="shared" si="1075"/>
        <v>-1.1810205233103499E-2</v>
      </c>
      <c r="K7670">
        <f t="shared" si="1071"/>
        <v>-1.1904645233103498E-2</v>
      </c>
      <c r="L7670">
        <v>1.4098566353784709E-3</v>
      </c>
      <c r="N7670" s="2">
        <v>43608</v>
      </c>
      <c r="O7670">
        <v>126.18</v>
      </c>
      <c r="Q7670" s="2">
        <v>43608</v>
      </c>
      <c r="R7670">
        <v>199902.4</v>
      </c>
      <c r="S7670" s="8">
        <f t="shared" si="1076"/>
        <v>-1.1670454640964834E-2</v>
      </c>
      <c r="T7670" s="9">
        <f t="shared" si="1072"/>
        <v>-1.1764894640964833E-2</v>
      </c>
      <c r="U7670" s="3">
        <f>Sheet1!$B$17+Sheet1!$B$18*'Portfolio allocation'!K7670</f>
        <v>-1.3169511830893552E-2</v>
      </c>
      <c r="V7670" s="13">
        <f t="shared" si="1077"/>
        <v>1.404617189928719E-3</v>
      </c>
      <c r="W7670" s="13"/>
      <c r="X7670" s="2">
        <v>43608</v>
      </c>
      <c r="Y7670">
        <v>126.4542</v>
      </c>
      <c r="AA7670" s="2">
        <v>43608</v>
      </c>
      <c r="AB7670">
        <v>2274.91</v>
      </c>
      <c r="AC7670">
        <f t="shared" si="1078"/>
        <v>-2.9044456584832901E-2</v>
      </c>
      <c r="AD7670">
        <f t="shared" si="1073"/>
        <v>-2.9137136584832902E-2</v>
      </c>
      <c r="AE7670">
        <f>Sheet2!$B$17+Sheet2!$B$18*'Portfolio allocation'!K7670</f>
        <v>-1.0532527244879821E-2</v>
      </c>
      <c r="AF7670">
        <f t="shared" si="1079"/>
        <v>-1.8604609339953081E-2</v>
      </c>
      <c r="AH7670" s="2">
        <v>43608</v>
      </c>
      <c r="AI7670">
        <v>2.2959999999999998</v>
      </c>
      <c r="AJ7670">
        <v>2.3170000000000002</v>
      </c>
      <c r="AK7670">
        <v>1.115</v>
      </c>
      <c r="AR7670" s="3"/>
    </row>
    <row r="7671" spans="1:44" hidden="1" outlineLevel="1" x14ac:dyDescent="0.2">
      <c r="A7671" s="2">
        <v>43609</v>
      </c>
      <c r="B7671">
        <v>15.85</v>
      </c>
      <c r="E7671" s="2">
        <v>43609</v>
      </c>
      <c r="F7671">
        <v>2826.06</v>
      </c>
      <c r="G7671">
        <f t="shared" si="1074"/>
        <v>1.353534780883292E-3</v>
      </c>
      <c r="H7671" s="2">
        <v>43609</v>
      </c>
      <c r="I7671">
        <v>5665.6</v>
      </c>
      <c r="J7671">
        <f t="shared" si="1075"/>
        <v>1.5025366353784708E-3</v>
      </c>
      <c r="K7671">
        <f t="shared" si="1071"/>
        <v>1.4098566353784709E-3</v>
      </c>
      <c r="L7671">
        <v>-9.3279999999999988E-5</v>
      </c>
      <c r="N7671" s="2">
        <v>43609</v>
      </c>
      <c r="O7671">
        <v>126.24</v>
      </c>
      <c r="Q7671" s="2">
        <v>43609</v>
      </c>
      <c r="R7671">
        <v>199997.4</v>
      </c>
      <c r="S7671" s="8">
        <f t="shared" si="1076"/>
        <v>4.7523191317355717E-4</v>
      </c>
      <c r="T7671" s="9">
        <f t="shared" si="1072"/>
        <v>3.8255191317355713E-4</v>
      </c>
      <c r="U7671" s="3">
        <f>Sheet1!$B$17+Sheet1!$B$18*'Portfolio allocation'!K7671</f>
        <v>2.1052221469795261E-3</v>
      </c>
      <c r="V7671" s="13">
        <f t="shared" si="1077"/>
        <v>-1.7226702338059689E-3</v>
      </c>
      <c r="W7671" s="13"/>
      <c r="X7671" s="2">
        <v>43609</v>
      </c>
      <c r="Y7671">
        <v>126.3492</v>
      </c>
      <c r="AA7671" s="2">
        <v>43609</v>
      </c>
      <c r="AB7671">
        <v>2273.02</v>
      </c>
      <c r="AC7671">
        <f t="shared" si="1078"/>
        <v>-8.3080209766539515E-4</v>
      </c>
      <c r="AD7671">
        <f t="shared" si="1073"/>
        <v>-9.2408209766539509E-4</v>
      </c>
      <c r="AE7671">
        <f>Sheet2!$B$17+Sheet2!$B$18*'Portfolio allocation'!K7671</f>
        <v>1.3070675002387539E-3</v>
      </c>
      <c r="AF7671">
        <f t="shared" si="1079"/>
        <v>-2.2311495979041489E-3</v>
      </c>
      <c r="AH7671" s="2">
        <v>43609</v>
      </c>
      <c r="AI7671">
        <v>2.3290000000000002</v>
      </c>
      <c r="AJ7671">
        <v>2.3319999999999999</v>
      </c>
      <c r="AK7671">
        <v>1.1204000000000001</v>
      </c>
      <c r="AR7671" s="3"/>
    </row>
    <row r="7672" spans="1:44" hidden="1" outlineLevel="1" x14ac:dyDescent="0.2">
      <c r="A7672" s="2">
        <v>43612</v>
      </c>
      <c r="B7672">
        <v>15.85</v>
      </c>
      <c r="E7672" s="2">
        <v>43612</v>
      </c>
      <c r="F7672">
        <v>2826.06</v>
      </c>
      <c r="G7672">
        <f t="shared" si="1074"/>
        <v>0</v>
      </c>
      <c r="H7672" s="2">
        <v>43612</v>
      </c>
      <c r="I7672">
        <v>5665.6</v>
      </c>
      <c r="J7672">
        <f t="shared" si="1075"/>
        <v>0</v>
      </c>
      <c r="K7672">
        <f t="shared" si="1071"/>
        <v>-9.3279999999999988E-5</v>
      </c>
      <c r="L7672">
        <v>-8.4630907879129896E-3</v>
      </c>
      <c r="N7672" s="2">
        <v>43612</v>
      </c>
      <c r="O7672">
        <v>126.24</v>
      </c>
      <c r="Q7672" s="2">
        <v>43612</v>
      </c>
      <c r="R7672">
        <v>199997.4</v>
      </c>
      <c r="S7672" s="8">
        <f t="shared" si="1076"/>
        <v>0</v>
      </c>
      <c r="T7672" s="9">
        <f t="shared" si="1072"/>
        <v>-9.3279999999999988E-5</v>
      </c>
      <c r="U7672" s="3">
        <f>Sheet1!$B$17+Sheet1!$B$18*'Portfolio allocation'!K7672</f>
        <v>3.8078570432505571E-4</v>
      </c>
      <c r="V7672" s="13">
        <f t="shared" si="1077"/>
        <v>-4.7406570432505571E-4</v>
      </c>
      <c r="W7672" s="13"/>
      <c r="X7672" s="2">
        <v>43612</v>
      </c>
      <c r="Y7672">
        <v>126.3492</v>
      </c>
      <c r="AA7672" s="2">
        <v>43612</v>
      </c>
      <c r="AB7672">
        <v>2273.02</v>
      </c>
      <c r="AC7672">
        <f t="shared" si="1078"/>
        <v>0</v>
      </c>
      <c r="AD7672">
        <f t="shared" si="1073"/>
        <v>-9.3279999999999988E-5</v>
      </c>
      <c r="AE7672">
        <f>Sheet2!$B$17+Sheet2!$B$18*'Portfolio allocation'!K7672</f>
        <v>-2.9559944423672777E-5</v>
      </c>
      <c r="AF7672">
        <f t="shared" si="1079"/>
        <v>-6.3720055576327211E-5</v>
      </c>
      <c r="AH7672" s="2">
        <v>43612</v>
      </c>
      <c r="AI7672">
        <v>2.3290000000000002</v>
      </c>
      <c r="AJ7672">
        <v>2.3319999999999999</v>
      </c>
      <c r="AK7672">
        <v>1.1192</v>
      </c>
      <c r="AR7672" s="3"/>
    </row>
    <row r="7673" spans="1:44" hidden="1" outlineLevel="1" x14ac:dyDescent="0.2">
      <c r="A7673" s="2">
        <v>43613</v>
      </c>
      <c r="B7673">
        <v>17.5</v>
      </c>
      <c r="E7673" s="2">
        <v>43613</v>
      </c>
      <c r="F7673">
        <v>2802.39</v>
      </c>
      <c r="G7673">
        <f t="shared" si="1074"/>
        <v>-8.3756183520520278E-3</v>
      </c>
      <c r="H7673" s="2">
        <v>43613</v>
      </c>
      <c r="I7673">
        <v>5618.18</v>
      </c>
      <c r="J7673">
        <f t="shared" si="1075"/>
        <v>-8.3698107879129902E-3</v>
      </c>
      <c r="K7673">
        <f t="shared" si="1071"/>
        <v>-8.4630907879129896E-3</v>
      </c>
      <c r="L7673">
        <v>-6.9754519362498499E-3</v>
      </c>
      <c r="N7673" s="2">
        <v>43613</v>
      </c>
      <c r="O7673">
        <v>126.16</v>
      </c>
      <c r="Q7673" s="2">
        <v>43613</v>
      </c>
      <c r="R7673">
        <v>199870.7</v>
      </c>
      <c r="S7673" s="8">
        <f t="shared" si="1076"/>
        <v>-6.3350823560692771E-4</v>
      </c>
      <c r="T7673" s="9">
        <f t="shared" si="1072"/>
        <v>-7.2678823560692765E-4</v>
      </c>
      <c r="U7673" s="3">
        <f>Sheet1!$B$17+Sheet1!$B$18*'Portfolio allocation'!K7673</f>
        <v>-9.2212733507824555E-3</v>
      </c>
      <c r="V7673" s="13">
        <f t="shared" si="1077"/>
        <v>8.4944851151755284E-3</v>
      </c>
      <c r="W7673" s="13"/>
      <c r="X7673" s="2">
        <v>43613</v>
      </c>
      <c r="Y7673">
        <v>124.6108</v>
      </c>
      <c r="AA7673" s="2">
        <v>43613</v>
      </c>
      <c r="AB7673">
        <v>2241.75</v>
      </c>
      <c r="AC7673">
        <f t="shared" si="1078"/>
        <v>-1.3757028094781409E-2</v>
      </c>
      <c r="AD7673">
        <f t="shared" si="1073"/>
        <v>-1.3849468094781409E-2</v>
      </c>
      <c r="AE7673">
        <f>Sheet2!$B$17+Sheet2!$B$18*'Portfolio allocation'!K7673</f>
        <v>-7.4722092302215177E-3</v>
      </c>
      <c r="AF7673">
        <f t="shared" si="1079"/>
        <v>-6.3772588645598909E-3</v>
      </c>
      <c r="AH7673" s="2">
        <v>43613</v>
      </c>
      <c r="AI7673">
        <v>2.2679999999999998</v>
      </c>
      <c r="AJ7673">
        <v>2.3109999999999999</v>
      </c>
      <c r="AK7673">
        <v>1.1173999999999999</v>
      </c>
      <c r="AR7673" s="3"/>
    </row>
    <row r="7674" spans="1:44" hidden="1" outlineLevel="1" x14ac:dyDescent="0.2">
      <c r="A7674" s="2">
        <v>43614</v>
      </c>
      <c r="B7674">
        <v>17.899999999999999</v>
      </c>
      <c r="E7674" s="2">
        <v>43614</v>
      </c>
      <c r="F7674">
        <v>2783.02</v>
      </c>
      <c r="G7674">
        <f t="shared" si="1074"/>
        <v>-6.9119572935958384E-3</v>
      </c>
      <c r="H7674" s="2">
        <v>43614</v>
      </c>
      <c r="I7674">
        <v>5579.51</v>
      </c>
      <c r="J7674">
        <f t="shared" si="1075"/>
        <v>-6.8830119362498499E-3</v>
      </c>
      <c r="K7674">
        <f t="shared" si="1071"/>
        <v>-6.9754519362498499E-3</v>
      </c>
      <c r="L7674">
        <v>2.1411710132252879E-3</v>
      </c>
      <c r="N7674" s="2">
        <v>43614</v>
      </c>
      <c r="O7674">
        <v>124.94</v>
      </c>
      <c r="Q7674" s="2">
        <v>43614</v>
      </c>
      <c r="R7674">
        <v>197937.9</v>
      </c>
      <c r="S7674" s="8">
        <f t="shared" si="1076"/>
        <v>-9.670251817800346E-3</v>
      </c>
      <c r="T7674" s="9">
        <f t="shared" si="1072"/>
        <v>-9.7626918178003452E-3</v>
      </c>
      <c r="U7674" s="3">
        <f>Sheet1!$B$17+Sheet1!$B$18*'Portfolio allocation'!K7674</f>
        <v>-7.514616358372285E-3</v>
      </c>
      <c r="V7674" s="13">
        <f t="shared" si="1077"/>
        <v>-2.2480754594280603E-3</v>
      </c>
      <c r="W7674" s="13"/>
      <c r="X7674" s="2">
        <v>43614</v>
      </c>
      <c r="Y7674">
        <v>123.8753</v>
      </c>
      <c r="AA7674" s="2">
        <v>43614</v>
      </c>
      <c r="AB7674">
        <v>2228.52</v>
      </c>
      <c r="AC7674">
        <f t="shared" si="1078"/>
        <v>-5.9016393442623549E-3</v>
      </c>
      <c r="AD7674">
        <f t="shared" si="1073"/>
        <v>-5.993639344262355E-3</v>
      </c>
      <c r="AE7674">
        <f>Sheet2!$B$17+Sheet2!$B$18*'Portfolio allocation'!K7674</f>
        <v>-6.1493628102229862E-3</v>
      </c>
      <c r="AF7674">
        <f t="shared" si="1079"/>
        <v>1.5572346596063116E-4</v>
      </c>
      <c r="AH7674" s="2">
        <v>43614</v>
      </c>
      <c r="AI7674">
        <v>2.2360000000000002</v>
      </c>
      <c r="AJ7674">
        <v>2.2999999999999998</v>
      </c>
      <c r="AK7674">
        <v>1.11425</v>
      </c>
      <c r="AR7674" s="3"/>
    </row>
    <row r="7675" spans="1:44" hidden="1" outlineLevel="1" x14ac:dyDescent="0.2">
      <c r="A7675" s="2">
        <v>43615</v>
      </c>
      <c r="B7675">
        <v>17.3</v>
      </c>
      <c r="E7675" s="2">
        <v>43615</v>
      </c>
      <c r="F7675">
        <v>2788.86</v>
      </c>
      <c r="G7675">
        <f t="shared" si="1074"/>
        <v>2.0984398243635294E-3</v>
      </c>
      <c r="H7675" s="2">
        <v>43615</v>
      </c>
      <c r="I7675">
        <v>5591.97</v>
      </c>
      <c r="J7675">
        <f t="shared" si="1075"/>
        <v>2.233171013225288E-3</v>
      </c>
      <c r="K7675">
        <f t="shared" si="1071"/>
        <v>2.1411710132252879E-3</v>
      </c>
      <c r="L7675">
        <v>-1.3092985054283149E-2</v>
      </c>
      <c r="N7675" s="2">
        <v>43615</v>
      </c>
      <c r="O7675">
        <v>125.73</v>
      </c>
      <c r="Q7675" s="2">
        <v>43615</v>
      </c>
      <c r="R7675">
        <v>199189.4</v>
      </c>
      <c r="S7675" s="8">
        <f t="shared" si="1076"/>
        <v>6.3226900962372046E-3</v>
      </c>
      <c r="T7675" s="9">
        <f t="shared" si="1072"/>
        <v>6.2306900962372045E-3</v>
      </c>
      <c r="U7675" s="3">
        <f>Sheet1!$B$17+Sheet1!$B$18*'Portfolio allocation'!K7675</f>
        <v>2.9442045352164421E-3</v>
      </c>
      <c r="V7675" s="13">
        <f t="shared" si="1077"/>
        <v>3.2864855610207624E-3</v>
      </c>
      <c r="W7675" s="13"/>
      <c r="X7675" s="2">
        <v>43615</v>
      </c>
      <c r="Y7675">
        <v>123.7607</v>
      </c>
      <c r="AA7675" s="2">
        <v>43615</v>
      </c>
      <c r="AB7675">
        <v>2226.46</v>
      </c>
      <c r="AC7675">
        <f t="shared" si="1078"/>
        <v>-9.2438030621222467E-4</v>
      </c>
      <c r="AD7675">
        <f t="shared" si="1073"/>
        <v>-1.0165803062122246E-3</v>
      </c>
      <c r="AE7675">
        <f>Sheet2!$B$17+Sheet2!$B$18*'Portfolio allocation'!K7675</f>
        <v>1.9573709025373499E-3</v>
      </c>
      <c r="AF7675">
        <f t="shared" si="1079"/>
        <v>-2.9739512087495748E-3</v>
      </c>
      <c r="AH7675" s="2">
        <v>43615</v>
      </c>
      <c r="AI7675">
        <v>2.2250000000000001</v>
      </c>
      <c r="AJ7675">
        <v>2.3050000000000002</v>
      </c>
      <c r="AK7675">
        <v>1.1126499999999999</v>
      </c>
      <c r="AR7675" s="3"/>
    </row>
    <row r="7676" spans="1:44" hidden="1" outlineLevel="1" x14ac:dyDescent="0.2">
      <c r="A7676" s="2">
        <v>43616</v>
      </c>
      <c r="B7676">
        <v>18.71</v>
      </c>
      <c r="E7676" s="2">
        <v>43616</v>
      </c>
      <c r="F7676">
        <v>2752.06</v>
      </c>
      <c r="G7676">
        <f t="shared" si="1074"/>
        <v>-1.3195355808466647E-2</v>
      </c>
      <c r="H7676" s="2">
        <v>43616</v>
      </c>
      <c r="I7676">
        <v>5519.27</v>
      </c>
      <c r="J7676">
        <f t="shared" si="1075"/>
        <v>-1.3000785054283148E-2</v>
      </c>
      <c r="K7676">
        <f t="shared" si="1071"/>
        <v>-1.3092985054283149E-2</v>
      </c>
      <c r="L7676">
        <v>-2.8462510608831251E-3</v>
      </c>
      <c r="N7676" s="2">
        <v>43616</v>
      </c>
      <c r="O7676">
        <v>123.68</v>
      </c>
      <c r="Q7676" s="2">
        <v>43616</v>
      </c>
      <c r="R7676">
        <v>195941.7</v>
      </c>
      <c r="S7676" s="8">
        <f t="shared" si="1076"/>
        <v>-1.6304582472762008E-2</v>
      </c>
      <c r="T7676" s="9">
        <f t="shared" si="1072"/>
        <v>-1.6396782472762009E-2</v>
      </c>
      <c r="U7676" s="3">
        <f>Sheet1!$B$17+Sheet1!$B$18*'Portfolio allocation'!K7676</f>
        <v>-1.4532805390286918E-2</v>
      </c>
      <c r="V7676" s="13">
        <f t="shared" si="1077"/>
        <v>-1.8639770824750903E-3</v>
      </c>
      <c r="W7676" s="13"/>
      <c r="X7676" s="2">
        <v>43616</v>
      </c>
      <c r="Y7676">
        <v>121.2963</v>
      </c>
      <c r="AA7676" s="2">
        <v>43616</v>
      </c>
      <c r="AB7676">
        <v>2182.12</v>
      </c>
      <c r="AC7676">
        <f t="shared" si="1078"/>
        <v>-1.9915022052945153E-2</v>
      </c>
      <c r="AD7676">
        <f t="shared" si="1073"/>
        <v>-2.0003662052945154E-2</v>
      </c>
      <c r="AE7676">
        <f>Sheet2!$B$17+Sheet2!$B$18*'Portfolio allocation'!K7676</f>
        <v>-1.1589229331163568E-2</v>
      </c>
      <c r="AF7676">
        <f t="shared" si="1079"/>
        <v>-8.4144327217815854E-3</v>
      </c>
      <c r="AH7676" s="2">
        <v>43616</v>
      </c>
      <c r="AI7676">
        <v>2.1419999999999999</v>
      </c>
      <c r="AJ7676">
        <v>2.2160000000000002</v>
      </c>
      <c r="AK7676">
        <v>1.11435</v>
      </c>
      <c r="AR7676" s="3"/>
    </row>
    <row r="7677" spans="1:44" hidden="1" outlineLevel="1" x14ac:dyDescent="0.2">
      <c r="A7677" s="2">
        <v>43619</v>
      </c>
      <c r="B7677">
        <v>18.86</v>
      </c>
      <c r="E7677" s="2">
        <v>43619</v>
      </c>
      <c r="F7677">
        <v>2744.45</v>
      </c>
      <c r="G7677">
        <f t="shared" si="1074"/>
        <v>-2.7652013400870645E-3</v>
      </c>
      <c r="H7677" s="2">
        <v>43619</v>
      </c>
      <c r="I7677">
        <v>5504.05</v>
      </c>
      <c r="J7677">
        <f t="shared" si="1075"/>
        <v>-2.757611060883125E-3</v>
      </c>
      <c r="K7677">
        <f t="shared" si="1071"/>
        <v>-2.8462510608831251E-3</v>
      </c>
      <c r="L7677">
        <v>2.1400516675175701E-2</v>
      </c>
      <c r="N7677" s="2">
        <v>43619</v>
      </c>
      <c r="O7677">
        <v>119.84</v>
      </c>
      <c r="Q7677" s="2">
        <v>43619</v>
      </c>
      <c r="R7677">
        <v>189858.1</v>
      </c>
      <c r="S7677" s="8">
        <f t="shared" si="1076"/>
        <v>-3.104801070930796E-2</v>
      </c>
      <c r="T7677" s="9">
        <f t="shared" si="1072"/>
        <v>-3.1136650709307961E-2</v>
      </c>
      <c r="U7677" s="3">
        <f>Sheet1!$B$17+Sheet1!$B$18*'Portfolio allocation'!K7677</f>
        <v>-2.777492466284952E-3</v>
      </c>
      <c r="V7677" s="13">
        <f t="shared" si="1077"/>
        <v>-2.835915824302301E-2</v>
      </c>
      <c r="W7677" s="13"/>
      <c r="X7677" s="2">
        <v>43619</v>
      </c>
      <c r="Y7677">
        <v>122.51900000000001</v>
      </c>
      <c r="AA7677" s="2">
        <v>43619</v>
      </c>
      <c r="AB7677">
        <v>2204.12</v>
      </c>
      <c r="AC7677">
        <f t="shared" si="1078"/>
        <v>1.0081938665151391E-2</v>
      </c>
      <c r="AD7677">
        <f t="shared" si="1073"/>
        <v>9.9964586651513903E-3</v>
      </c>
      <c r="AE7677">
        <f>Sheet2!$B$17+Sheet2!$B$18*'Portfolio allocation'!K7677</f>
        <v>-2.4775720464048877E-3</v>
      </c>
      <c r="AF7677">
        <f t="shared" si="1079"/>
        <v>1.2474030711556278E-2</v>
      </c>
      <c r="AH7677" s="2">
        <v>43619</v>
      </c>
      <c r="AI7677">
        <v>2.081</v>
      </c>
      <c r="AJ7677">
        <v>2.137</v>
      </c>
      <c r="AK7677">
        <v>1.12015</v>
      </c>
      <c r="AR7677" s="3"/>
    </row>
    <row r="7678" spans="1:44" hidden="1" outlineLevel="1" x14ac:dyDescent="0.2">
      <c r="A7678" s="2">
        <v>43620</v>
      </c>
      <c r="B7678">
        <v>16.97</v>
      </c>
      <c r="E7678" s="2">
        <v>43620</v>
      </c>
      <c r="F7678">
        <v>2803.27</v>
      </c>
      <c r="G7678">
        <f t="shared" si="1074"/>
        <v>2.1432345278653342E-2</v>
      </c>
      <c r="H7678" s="2">
        <v>43620</v>
      </c>
      <c r="I7678">
        <v>5622.31</v>
      </c>
      <c r="J7678">
        <f t="shared" si="1075"/>
        <v>2.14859966751757E-2</v>
      </c>
      <c r="K7678">
        <f t="shared" si="1071"/>
        <v>2.1400516675175701E-2</v>
      </c>
      <c r="L7678">
        <v>8.1998108886916863E-3</v>
      </c>
      <c r="N7678" s="2">
        <v>43620</v>
      </c>
      <c r="O7678">
        <v>123.16</v>
      </c>
      <c r="Q7678" s="2">
        <v>43620</v>
      </c>
      <c r="R7678">
        <v>195117.9</v>
      </c>
      <c r="S7678" s="8">
        <f t="shared" si="1076"/>
        <v>2.7703848295121292E-2</v>
      </c>
      <c r="T7678" s="9">
        <f t="shared" si="1072"/>
        <v>2.7618368295121293E-2</v>
      </c>
      <c r="U7678" s="3">
        <f>Sheet1!$B$17+Sheet1!$B$18*'Portfolio allocation'!K7678</f>
        <v>2.5039013975333861E-2</v>
      </c>
      <c r="V7678" s="13">
        <f t="shared" si="1077"/>
        <v>2.5793543197874316E-3</v>
      </c>
      <c r="W7678" s="13"/>
      <c r="X7678" s="2">
        <v>43620</v>
      </c>
      <c r="Y7678">
        <v>126.74079999999999</v>
      </c>
      <c r="AA7678" s="2">
        <v>43620</v>
      </c>
      <c r="AB7678">
        <v>2280.0700000000002</v>
      </c>
      <c r="AC7678">
        <f t="shared" si="1078"/>
        <v>3.4458196468432067E-2</v>
      </c>
      <c r="AD7678">
        <f t="shared" si="1073"/>
        <v>3.4373156468432066E-2</v>
      </c>
      <c r="AE7678">
        <f>Sheet2!$B$17+Sheet2!$B$18*'Portfolio allocation'!K7678</f>
        <v>1.9083272415490307E-2</v>
      </c>
      <c r="AF7678">
        <f t="shared" si="1079"/>
        <v>1.5289884052941759E-2</v>
      </c>
      <c r="AH7678" s="2">
        <v>43620</v>
      </c>
      <c r="AI7678">
        <v>2.121</v>
      </c>
      <c r="AJ7678">
        <v>2.1259999999999999</v>
      </c>
      <c r="AK7678">
        <v>1.1233</v>
      </c>
      <c r="AR7678" s="3"/>
    </row>
    <row r="7679" spans="1:44" hidden="1" outlineLevel="1" x14ac:dyDescent="0.2">
      <c r="A7679" s="2">
        <v>43621</v>
      </c>
      <c r="B7679">
        <v>16.09</v>
      </c>
      <c r="E7679" s="2">
        <v>43621</v>
      </c>
      <c r="F7679">
        <v>2826.15</v>
      </c>
      <c r="G7679">
        <f t="shared" si="1074"/>
        <v>8.1618966421357353E-3</v>
      </c>
      <c r="H7679" s="2">
        <v>43621</v>
      </c>
      <c r="I7679">
        <v>5668.89</v>
      </c>
      <c r="J7679">
        <f t="shared" si="1075"/>
        <v>8.2848508886916861E-3</v>
      </c>
      <c r="K7679">
        <f t="shared" si="1071"/>
        <v>8.1998108886916863E-3</v>
      </c>
      <c r="L7679">
        <v>6.3265420131982299E-3</v>
      </c>
      <c r="N7679" s="2">
        <v>43621</v>
      </c>
      <c r="O7679">
        <v>125.83</v>
      </c>
      <c r="Q7679" s="2">
        <v>43621</v>
      </c>
      <c r="R7679">
        <v>199347.9</v>
      </c>
      <c r="S7679" s="8">
        <f t="shared" si="1076"/>
        <v>2.1679200114392394E-2</v>
      </c>
      <c r="T7679" s="9">
        <f t="shared" si="1072"/>
        <v>2.1594160114392393E-2</v>
      </c>
      <c r="U7679" s="3">
        <f>Sheet1!$B$17+Sheet1!$B$18*'Portfolio allocation'!K7679</f>
        <v>9.8948297467050753E-3</v>
      </c>
      <c r="V7679" s="13">
        <f t="shared" si="1077"/>
        <v>1.1699330367687317E-2</v>
      </c>
      <c r="W7679" s="13"/>
      <c r="X7679" s="2">
        <v>43621</v>
      </c>
      <c r="Y7679">
        <v>125.5946</v>
      </c>
      <c r="AA7679" s="2">
        <v>43621</v>
      </c>
      <c r="AB7679">
        <v>2259.4499999999998</v>
      </c>
      <c r="AC7679">
        <f t="shared" si="1078"/>
        <v>-9.0435819952897623E-3</v>
      </c>
      <c r="AD7679">
        <f t="shared" si="1073"/>
        <v>-9.125701995289762E-3</v>
      </c>
      <c r="AE7679">
        <f>Sheet2!$B$17+Sheet2!$B$18*'Portfolio allocation'!K7679</f>
        <v>7.3448680496849368E-3</v>
      </c>
      <c r="AF7679">
        <f t="shared" si="1079"/>
        <v>-1.6470570044974698E-2</v>
      </c>
      <c r="AH7679" s="2">
        <v>43621</v>
      </c>
      <c r="AI7679">
        <v>2.1230000000000002</v>
      </c>
      <c r="AJ7679">
        <v>2.0529999999999999</v>
      </c>
      <c r="AK7679">
        <v>1.1262000000000001</v>
      </c>
      <c r="AR7679" s="3"/>
    </row>
    <row r="7680" spans="1:44" hidden="1" outlineLevel="1" x14ac:dyDescent="0.2">
      <c r="A7680" s="2">
        <v>43622</v>
      </c>
      <c r="B7680">
        <v>15.93</v>
      </c>
      <c r="E7680" s="2">
        <v>43622</v>
      </c>
      <c r="F7680">
        <v>2843.49</v>
      </c>
      <c r="G7680">
        <f t="shared" si="1074"/>
        <v>6.1355554376094634E-3</v>
      </c>
      <c r="H7680" s="2">
        <v>43622</v>
      </c>
      <c r="I7680">
        <v>5705.22</v>
      </c>
      <c r="J7680">
        <f t="shared" si="1075"/>
        <v>6.4086620131982297E-3</v>
      </c>
      <c r="K7680">
        <f t="shared" si="1071"/>
        <v>6.3265420131982299E-3</v>
      </c>
      <c r="L7680">
        <v>1.0512127074924299E-2</v>
      </c>
      <c r="N7680" s="2">
        <v>43622</v>
      </c>
      <c r="O7680">
        <v>127.82</v>
      </c>
      <c r="Q7680" s="2">
        <v>43622</v>
      </c>
      <c r="R7680">
        <v>202500.6</v>
      </c>
      <c r="S7680" s="8">
        <f t="shared" si="1076"/>
        <v>1.5815065019496144E-2</v>
      </c>
      <c r="T7680" s="9">
        <f t="shared" si="1072"/>
        <v>1.5732945019496142E-2</v>
      </c>
      <c r="U7680" s="3">
        <f>Sheet1!$B$17+Sheet1!$B$18*'Portfolio allocation'!K7680</f>
        <v>7.7457682177922912E-3</v>
      </c>
      <c r="V7680" s="13">
        <f t="shared" si="1077"/>
        <v>7.9871768017038512E-3</v>
      </c>
      <c r="W7680" s="13"/>
      <c r="X7680" s="2">
        <v>43622</v>
      </c>
      <c r="Y7680">
        <v>126.29179999999999</v>
      </c>
      <c r="AA7680" s="2">
        <v>43622</v>
      </c>
      <c r="AB7680">
        <v>2271.9899999999998</v>
      </c>
      <c r="AC7680">
        <f t="shared" si="1078"/>
        <v>5.5500232357432733E-3</v>
      </c>
      <c r="AD7680">
        <f t="shared" si="1073"/>
        <v>5.4683432357432735E-3</v>
      </c>
      <c r="AE7680">
        <f>Sheet2!$B$17+Sheet2!$B$18*'Portfolio allocation'!K7680</f>
        <v>5.6791095741847803E-3</v>
      </c>
      <c r="AF7680">
        <f t="shared" si="1079"/>
        <v>-2.1076633844150684E-4</v>
      </c>
      <c r="AH7680" s="2">
        <v>43622</v>
      </c>
      <c r="AI7680">
        <v>2.1230000000000002</v>
      </c>
      <c r="AJ7680">
        <v>2.0419999999999998</v>
      </c>
      <c r="AK7680">
        <v>1.12825</v>
      </c>
      <c r="AR7680" s="3"/>
    </row>
    <row r="7681" spans="1:44" hidden="1" outlineLevel="1" x14ac:dyDescent="0.2">
      <c r="A7681" s="2">
        <v>43623</v>
      </c>
      <c r="B7681">
        <v>16.3</v>
      </c>
      <c r="E7681" s="2">
        <v>43623</v>
      </c>
      <c r="F7681">
        <v>2873.34</v>
      </c>
      <c r="G7681">
        <f t="shared" si="1074"/>
        <v>1.0497663083042452E-2</v>
      </c>
      <c r="H7681" s="2">
        <v>43623</v>
      </c>
      <c r="I7681">
        <v>5765.66</v>
      </c>
      <c r="J7681">
        <f t="shared" si="1075"/>
        <v>1.05938070749243E-2</v>
      </c>
      <c r="K7681">
        <f t="shared" si="1071"/>
        <v>1.0512127074924299E-2</v>
      </c>
      <c r="L7681">
        <v>4.5853143337623676E-3</v>
      </c>
      <c r="N7681" s="2">
        <v>43623</v>
      </c>
      <c r="O7681">
        <v>131.4</v>
      </c>
      <c r="Q7681" s="2">
        <v>43623</v>
      </c>
      <c r="R7681">
        <v>208172.2</v>
      </c>
      <c r="S7681" s="8">
        <f t="shared" si="1076"/>
        <v>2.8007818248439786E-2</v>
      </c>
      <c r="T7681" s="9">
        <f t="shared" si="1072"/>
        <v>2.7926138248439786E-2</v>
      </c>
      <c r="U7681" s="3">
        <f>Sheet1!$B$17+Sheet1!$B$18*'Portfolio allocation'!K7681</f>
        <v>1.2547577477436374E-2</v>
      </c>
      <c r="V7681" s="13">
        <f t="shared" si="1077"/>
        <v>1.5378560771003412E-2</v>
      </c>
      <c r="W7681" s="13"/>
      <c r="X7681" s="2">
        <v>43623</v>
      </c>
      <c r="Y7681">
        <v>127.333</v>
      </c>
      <c r="AA7681" s="2">
        <v>43623</v>
      </c>
      <c r="AB7681">
        <v>2290.7199999999998</v>
      </c>
      <c r="AC7681">
        <f t="shared" si="1078"/>
        <v>8.2438743128270264E-3</v>
      </c>
      <c r="AD7681">
        <f t="shared" si="1073"/>
        <v>8.1636343128270259E-3</v>
      </c>
      <c r="AE7681">
        <f>Sheet2!$B$17+Sheet2!$B$18*'Portfolio allocation'!K7681</f>
        <v>9.4010385950043032E-3</v>
      </c>
      <c r="AF7681">
        <f t="shared" si="1079"/>
        <v>-1.2374042821772773E-3</v>
      </c>
      <c r="AH7681" s="2">
        <v>43623</v>
      </c>
      <c r="AI7681">
        <v>2.0840000000000001</v>
      </c>
      <c r="AJ7681">
        <v>2.0059999999999998</v>
      </c>
      <c r="AK7681">
        <v>1.13375</v>
      </c>
      <c r="AR7681" s="3"/>
    </row>
    <row r="7682" spans="1:44" hidden="1" outlineLevel="1" x14ac:dyDescent="0.2">
      <c r="A7682" s="2">
        <v>43626</v>
      </c>
      <c r="B7682">
        <v>15.94</v>
      </c>
      <c r="E7682" s="2">
        <v>43626</v>
      </c>
      <c r="F7682">
        <v>2886.73</v>
      </c>
      <c r="G7682">
        <f t="shared" si="1074"/>
        <v>4.6600819951694294E-3</v>
      </c>
      <c r="H7682" s="2">
        <v>43626</v>
      </c>
      <c r="I7682">
        <v>5792.56</v>
      </c>
      <c r="J7682">
        <f t="shared" si="1075"/>
        <v>4.6655543337623673E-3</v>
      </c>
      <c r="K7682">
        <f t="shared" si="1071"/>
        <v>4.5853143337623676E-3</v>
      </c>
      <c r="L7682">
        <v>-3.7969896943670478E-4</v>
      </c>
      <c r="N7682" s="2">
        <v>43626</v>
      </c>
      <c r="O7682">
        <v>132.6</v>
      </c>
      <c r="Q7682" s="2">
        <v>43626</v>
      </c>
      <c r="R7682">
        <v>210073.4</v>
      </c>
      <c r="S7682" s="8">
        <f t="shared" si="1076"/>
        <v>9.1328236911556449E-3</v>
      </c>
      <c r="T7682" s="9">
        <f t="shared" si="1072"/>
        <v>9.0525836911556443E-3</v>
      </c>
      <c r="U7682" s="3">
        <f>Sheet1!$B$17+Sheet1!$B$18*'Portfolio allocation'!K7682</f>
        <v>5.7481876953656991E-3</v>
      </c>
      <c r="V7682" s="13">
        <f t="shared" si="1077"/>
        <v>3.3043959957899452E-3</v>
      </c>
      <c r="W7682" s="13"/>
      <c r="X7682" s="2">
        <v>43626</v>
      </c>
      <c r="Y7682">
        <v>128.69890000000001</v>
      </c>
      <c r="AA7682" s="2">
        <v>43626</v>
      </c>
      <c r="AB7682">
        <v>2315.29</v>
      </c>
      <c r="AC7682">
        <f t="shared" si="1078"/>
        <v>1.0725885311168692E-2</v>
      </c>
      <c r="AD7682">
        <f t="shared" si="1073"/>
        <v>1.0644845311168693E-2</v>
      </c>
      <c r="AE7682">
        <f>Sheet2!$B$17+Sheet2!$B$18*'Portfolio allocation'!K7682</f>
        <v>4.130765498894619E-3</v>
      </c>
      <c r="AF7682">
        <f t="shared" si="1079"/>
        <v>6.5140798122740743E-3</v>
      </c>
      <c r="AH7682" s="2">
        <v>43626</v>
      </c>
      <c r="AI7682">
        <v>2.141</v>
      </c>
      <c r="AJ7682">
        <v>2.0259999999999998</v>
      </c>
      <c r="AK7682">
        <v>1.1315</v>
      </c>
      <c r="AR7682" s="3"/>
    </row>
    <row r="7683" spans="1:44" hidden="1" outlineLevel="1" x14ac:dyDescent="0.2">
      <c r="A7683" s="2">
        <v>43627</v>
      </c>
      <c r="B7683">
        <v>15.99</v>
      </c>
      <c r="E7683" s="2">
        <v>43627</v>
      </c>
      <c r="F7683">
        <v>2885.72</v>
      </c>
      <c r="G7683">
        <f t="shared" si="1074"/>
        <v>-3.4987685027698667E-4</v>
      </c>
      <c r="H7683" s="2">
        <v>43627</v>
      </c>
      <c r="I7683">
        <v>5790.83</v>
      </c>
      <c r="J7683">
        <f t="shared" si="1075"/>
        <v>-2.9865896943670478E-4</v>
      </c>
      <c r="K7683">
        <f t="shared" si="1071"/>
        <v>-3.7969896943670478E-4</v>
      </c>
      <c r="L7683">
        <v>-2.1044826260830127E-3</v>
      </c>
      <c r="N7683" s="2">
        <v>43627</v>
      </c>
      <c r="O7683">
        <v>132.1</v>
      </c>
      <c r="Q7683" s="2">
        <v>43627</v>
      </c>
      <c r="R7683">
        <v>209281.2</v>
      </c>
      <c r="S7683" s="8">
        <f t="shared" si="1076"/>
        <v>-3.7710628761185028E-3</v>
      </c>
      <c r="T7683" s="9">
        <f t="shared" si="1072"/>
        <v>-3.8521028761185029E-3</v>
      </c>
      <c r="U7683" s="3">
        <f>Sheet1!$B$17+Sheet1!$B$18*'Portfolio allocation'!K7683</f>
        <v>5.2198603765278595E-5</v>
      </c>
      <c r="V7683" s="13">
        <f t="shared" si="1077"/>
        <v>-3.9043014798837814E-3</v>
      </c>
      <c r="W7683" s="13"/>
      <c r="X7683" s="2">
        <v>43627</v>
      </c>
      <c r="Y7683">
        <v>129.8546</v>
      </c>
      <c r="AA7683" s="2">
        <v>43627</v>
      </c>
      <c r="AB7683">
        <v>2336.09</v>
      </c>
      <c r="AC7683">
        <f t="shared" si="1078"/>
        <v>8.98375581460642E-3</v>
      </c>
      <c r="AD7683">
        <f t="shared" si="1073"/>
        <v>8.9014358146064197E-3</v>
      </c>
      <c r="AE7683">
        <f>Sheet2!$B$17+Sheet2!$B$18*'Portfolio allocation'!K7683</f>
        <v>-2.8425099925558116E-4</v>
      </c>
      <c r="AF7683">
        <f t="shared" si="1079"/>
        <v>9.1856868138620006E-3</v>
      </c>
      <c r="AH7683" s="2">
        <v>43627</v>
      </c>
      <c r="AI7683">
        <v>2.14</v>
      </c>
      <c r="AJ7683">
        <v>2.0579999999999998</v>
      </c>
      <c r="AK7683">
        <v>1.1314500000000001</v>
      </c>
      <c r="AR7683" s="3"/>
    </row>
    <row r="7684" spans="1:44" hidden="1" outlineLevel="1" x14ac:dyDescent="0.2">
      <c r="A7684" s="2">
        <v>43628</v>
      </c>
      <c r="B7684">
        <v>15.91</v>
      </c>
      <c r="E7684" s="2">
        <v>43628</v>
      </c>
      <c r="F7684">
        <v>2879.84</v>
      </c>
      <c r="G7684">
        <f t="shared" si="1074"/>
        <v>-2.0376197274856178E-3</v>
      </c>
      <c r="H7684" s="2">
        <v>43628</v>
      </c>
      <c r="I7684">
        <v>5779.12</v>
      </c>
      <c r="J7684">
        <f t="shared" si="1075"/>
        <v>-2.0221626260830128E-3</v>
      </c>
      <c r="K7684">
        <f t="shared" ref="K7684:K7747" si="1080">J7684-(AJ7683/25000)</f>
        <v>-2.1044826260830127E-3</v>
      </c>
      <c r="L7684">
        <v>4.3155031902435718E-3</v>
      </c>
      <c r="N7684" s="2">
        <v>43628</v>
      </c>
      <c r="O7684">
        <v>131.49</v>
      </c>
      <c r="Q7684" s="2">
        <v>43628</v>
      </c>
      <c r="R7684">
        <v>208314.8</v>
      </c>
      <c r="S7684" s="8">
        <f t="shared" si="1076"/>
        <v>-4.6177105253601969E-3</v>
      </c>
      <c r="T7684" s="9">
        <f t="shared" ref="T7684:T7747" si="1081">S7684-(AJ7683/100/250)</f>
        <v>-4.7000305253601972E-3</v>
      </c>
      <c r="U7684" s="3">
        <f>Sheet1!$B$17+Sheet1!$B$18*'Portfolio allocation'!K7684</f>
        <v>-1.9265169189701791E-3</v>
      </c>
      <c r="V7684" s="13">
        <f t="shared" si="1077"/>
        <v>-2.7735136063900181E-3</v>
      </c>
      <c r="W7684" s="13"/>
      <c r="X7684" s="2">
        <v>43628</v>
      </c>
      <c r="Y7684">
        <v>128.82300000000001</v>
      </c>
      <c r="AA7684" s="2">
        <v>43628</v>
      </c>
      <c r="AB7684">
        <v>2317.5300000000002</v>
      </c>
      <c r="AC7684">
        <f t="shared" si="1078"/>
        <v>-7.9448993831573445E-3</v>
      </c>
      <c r="AD7684">
        <f t="shared" ref="AD7684:AD7747" si="1082">AC7684-AJ7684/25000</f>
        <v>-8.0262593831573453E-3</v>
      </c>
      <c r="AE7684">
        <f>Sheet2!$B$17+Sheet2!$B$18*'Portfolio allocation'!K7684</f>
        <v>-1.8179726299563073E-3</v>
      </c>
      <c r="AF7684">
        <f t="shared" si="1079"/>
        <v>-6.2082867532010384E-3</v>
      </c>
      <c r="AH7684" s="2">
        <v>43628</v>
      </c>
      <c r="AI7684">
        <v>2.1269999999999998</v>
      </c>
      <c r="AJ7684">
        <v>2.0339999999999998</v>
      </c>
      <c r="AK7684">
        <v>1.13205</v>
      </c>
      <c r="AR7684" s="3"/>
    </row>
    <row r="7685" spans="1:44" hidden="1" outlineLevel="1" x14ac:dyDescent="0.2">
      <c r="A7685" s="2">
        <v>43629</v>
      </c>
      <c r="B7685">
        <v>15.82</v>
      </c>
      <c r="E7685" s="2">
        <v>43629</v>
      </c>
      <c r="F7685">
        <v>2891.64</v>
      </c>
      <c r="G7685">
        <f t="shared" ref="G7685:G7748" si="1083">(F7685/F7684)-1</f>
        <v>4.097449858325275E-3</v>
      </c>
      <c r="H7685" s="2">
        <v>43629</v>
      </c>
      <c r="I7685">
        <v>5804.53</v>
      </c>
      <c r="J7685">
        <f t="shared" ref="J7685:J7748" si="1084">(I7685/I7684)-1</f>
        <v>4.3968631902435718E-3</v>
      </c>
      <c r="K7685">
        <f t="shared" si="1080"/>
        <v>4.3155031902435718E-3</v>
      </c>
      <c r="L7685">
        <v>-1.5566330617638154E-3</v>
      </c>
      <c r="N7685" s="2">
        <v>43629</v>
      </c>
      <c r="O7685">
        <v>132.32</v>
      </c>
      <c r="Q7685" s="2">
        <v>43629</v>
      </c>
      <c r="R7685">
        <v>209629.8</v>
      </c>
      <c r="S7685" s="8">
        <f t="shared" ref="S7685:S7748" si="1085">R7685/R7684-1</f>
        <v>6.3125615654768819E-3</v>
      </c>
      <c r="T7685" s="9">
        <f t="shared" si="1081"/>
        <v>6.2312015654768819E-3</v>
      </c>
      <c r="U7685" s="3">
        <f>Sheet1!$B$17+Sheet1!$B$18*'Portfolio allocation'!K7685</f>
        <v>5.4386535135972289E-3</v>
      </c>
      <c r="V7685" s="13">
        <f t="shared" ref="V7685:V7748" si="1086">T7685-U7685</f>
        <v>7.9254805187965304E-4</v>
      </c>
      <c r="W7685" s="13"/>
      <c r="X7685" s="2">
        <v>43629</v>
      </c>
      <c r="Y7685">
        <v>129.67310000000001</v>
      </c>
      <c r="AA7685" s="2">
        <v>43629</v>
      </c>
      <c r="AB7685">
        <v>2332.8200000000002</v>
      </c>
      <c r="AC7685">
        <f t="shared" ref="AC7685:AC7748" si="1087">AB7685/AB7684-1</f>
        <v>6.5975413479004708E-3</v>
      </c>
      <c r="AD7685">
        <f t="shared" si="1082"/>
        <v>6.5173413479004709E-3</v>
      </c>
      <c r="AE7685">
        <f>Sheet2!$B$17+Sheet2!$B$18*'Portfolio allocation'!K7685</f>
        <v>3.8908425465728753E-3</v>
      </c>
      <c r="AF7685">
        <f t="shared" ref="AF7685:AF7748" si="1088">AD7685-AE7685</f>
        <v>2.6264988013275955E-3</v>
      </c>
      <c r="AH7685" s="2">
        <v>43629</v>
      </c>
      <c r="AI7685">
        <v>2.0910000000000002</v>
      </c>
      <c r="AJ7685">
        <v>2.0049999999999999</v>
      </c>
      <c r="AK7685">
        <v>1.1272500000000001</v>
      </c>
      <c r="AR7685" s="3"/>
    </row>
    <row r="7686" spans="1:44" hidden="1" outlineLevel="1" x14ac:dyDescent="0.2">
      <c r="A7686" s="2">
        <v>43630</v>
      </c>
      <c r="B7686">
        <v>15.28</v>
      </c>
      <c r="E7686" s="2">
        <v>43630</v>
      </c>
      <c r="F7686">
        <v>2886.98</v>
      </c>
      <c r="G7686">
        <f t="shared" si="1083"/>
        <v>-1.6115422390061696E-3</v>
      </c>
      <c r="H7686" s="2">
        <v>43630</v>
      </c>
      <c r="I7686">
        <v>5795.96</v>
      </c>
      <c r="J7686">
        <f t="shared" si="1084"/>
        <v>-1.4764330617638155E-3</v>
      </c>
      <c r="K7686">
        <f t="shared" si="1080"/>
        <v>-1.5566330617638154E-3</v>
      </c>
      <c r="L7686">
        <v>8.5774480734843042E-4</v>
      </c>
      <c r="N7686" s="2">
        <v>43630</v>
      </c>
      <c r="O7686">
        <v>132.44999999999999</v>
      </c>
      <c r="Q7686" s="2">
        <v>43630</v>
      </c>
      <c r="R7686">
        <v>209835.7</v>
      </c>
      <c r="S7686" s="8">
        <f t="shared" si="1085"/>
        <v>9.8220768230472544E-4</v>
      </c>
      <c r="T7686" s="9">
        <f t="shared" si="1081"/>
        <v>9.0200768230472544E-4</v>
      </c>
      <c r="U7686" s="3">
        <f>Sheet1!$B$17+Sheet1!$B$18*'Portfolio allocation'!K7686</f>
        <v>-1.2980100144288455E-3</v>
      </c>
      <c r="V7686" s="13">
        <f t="shared" si="1086"/>
        <v>2.2000176967335709E-3</v>
      </c>
      <c r="W7686" s="13"/>
      <c r="X7686" s="2">
        <v>43630</v>
      </c>
      <c r="Y7686">
        <v>129.09049999999999</v>
      </c>
      <c r="AA7686" s="2">
        <v>43630</v>
      </c>
      <c r="AB7686">
        <v>2322.34</v>
      </c>
      <c r="AC7686">
        <f t="shared" si="1087"/>
        <v>-4.4924169031472783E-3</v>
      </c>
      <c r="AD7686">
        <f t="shared" si="1082"/>
        <v>-4.5732569031472787E-3</v>
      </c>
      <c r="AE7686">
        <f>Sheet2!$B$17+Sheet2!$B$18*'Portfolio allocation'!K7686</f>
        <v>-1.3308108204571887E-3</v>
      </c>
      <c r="AF7686">
        <f t="shared" si="1088"/>
        <v>-3.24244608269009E-3</v>
      </c>
      <c r="AH7686" s="2">
        <v>43630</v>
      </c>
      <c r="AI7686">
        <v>2.0939999999999999</v>
      </c>
      <c r="AJ7686">
        <v>2.0209999999999999</v>
      </c>
      <c r="AK7686">
        <v>1.1225000000000001</v>
      </c>
      <c r="AR7686" s="3"/>
    </row>
    <row r="7687" spans="1:44" hidden="1" outlineLevel="1" x14ac:dyDescent="0.2">
      <c r="A7687" s="2">
        <v>43633</v>
      </c>
      <c r="B7687">
        <v>15.35</v>
      </c>
      <c r="E7687" s="2">
        <v>43633</v>
      </c>
      <c r="F7687">
        <v>2889.67</v>
      </c>
      <c r="G7687">
        <f t="shared" si="1083"/>
        <v>9.3176953078999425E-4</v>
      </c>
      <c r="H7687" s="2">
        <v>43633</v>
      </c>
      <c r="I7687">
        <v>5801.4</v>
      </c>
      <c r="J7687">
        <f t="shared" si="1084"/>
        <v>9.3858480734843042E-4</v>
      </c>
      <c r="K7687">
        <f t="shared" si="1080"/>
        <v>8.5774480734843042E-4</v>
      </c>
      <c r="L7687">
        <v>9.6657671196606967E-3</v>
      </c>
      <c r="N7687" s="2">
        <v>43633</v>
      </c>
      <c r="O7687">
        <v>132.85</v>
      </c>
      <c r="Q7687" s="2">
        <v>43633</v>
      </c>
      <c r="R7687">
        <v>210469.4</v>
      </c>
      <c r="S7687" s="8">
        <f t="shared" si="1085"/>
        <v>3.0199818238745291E-3</v>
      </c>
      <c r="T7687" s="9">
        <f t="shared" si="1081"/>
        <v>2.9391418238745291E-3</v>
      </c>
      <c r="U7687" s="3">
        <f>Sheet1!$B$17+Sheet1!$B$18*'Portfolio allocation'!K7687</f>
        <v>1.4718254654889856E-3</v>
      </c>
      <c r="V7687" s="13">
        <f t="shared" si="1086"/>
        <v>1.4673163583855434E-3</v>
      </c>
      <c r="W7687" s="13"/>
      <c r="X7687" s="2">
        <v>43633</v>
      </c>
      <c r="Y7687">
        <v>128.89940000000001</v>
      </c>
      <c r="AA7687" s="2">
        <v>43633</v>
      </c>
      <c r="AB7687">
        <v>2318.9</v>
      </c>
      <c r="AC7687">
        <f t="shared" si="1087"/>
        <v>-1.4812645865808216E-3</v>
      </c>
      <c r="AD7687">
        <f t="shared" si="1082"/>
        <v>-1.5631445865808217E-3</v>
      </c>
      <c r="AE7687">
        <f>Sheet2!$B$17+Sheet2!$B$18*'Portfolio allocation'!K7687</f>
        <v>8.161155771077718E-4</v>
      </c>
      <c r="AF7687">
        <f t="shared" si="1088"/>
        <v>-2.3792601636885933E-3</v>
      </c>
      <c r="AH7687" s="2">
        <v>43633</v>
      </c>
      <c r="AI7687">
        <v>2.0859999999999999</v>
      </c>
      <c r="AJ7687">
        <v>2.0470000000000002</v>
      </c>
      <c r="AK7687">
        <v>1.1226</v>
      </c>
      <c r="AR7687" s="3"/>
    </row>
    <row r="7688" spans="1:44" hidden="1" outlineLevel="1" x14ac:dyDescent="0.2">
      <c r="A7688" s="2">
        <v>43634</v>
      </c>
      <c r="B7688">
        <v>15.15</v>
      </c>
      <c r="E7688" s="2">
        <v>43634</v>
      </c>
      <c r="F7688">
        <v>2917.75</v>
      </c>
      <c r="G7688">
        <f t="shared" si="1083"/>
        <v>9.7173725719545967E-3</v>
      </c>
      <c r="H7688" s="2">
        <v>43634</v>
      </c>
      <c r="I7688">
        <v>5857.95</v>
      </c>
      <c r="J7688">
        <f t="shared" si="1084"/>
        <v>9.7476471196606962E-3</v>
      </c>
      <c r="K7688">
        <f t="shared" si="1080"/>
        <v>9.6657671196606967E-3</v>
      </c>
      <c r="L7688">
        <v>2.904153200692967E-3</v>
      </c>
      <c r="N7688" s="2">
        <v>43634</v>
      </c>
      <c r="O7688">
        <v>135.16</v>
      </c>
      <c r="Q7688" s="2">
        <v>43634</v>
      </c>
      <c r="R7688">
        <v>214129.1</v>
      </c>
      <c r="S7688" s="8">
        <f t="shared" si="1085"/>
        <v>1.7388275920395158E-2</v>
      </c>
      <c r="T7688" s="9">
        <f t="shared" si="1081"/>
        <v>1.7306395920395158E-2</v>
      </c>
      <c r="U7688" s="3">
        <f>Sheet1!$B$17+Sheet1!$B$18*'Portfolio allocation'!K7688</f>
        <v>1.1576611887144258E-2</v>
      </c>
      <c r="V7688" s="13">
        <f t="shared" si="1086"/>
        <v>5.7297840332509002E-3</v>
      </c>
      <c r="W7688" s="13"/>
      <c r="X7688" s="2">
        <v>43634</v>
      </c>
      <c r="Y7688">
        <v>130.2653</v>
      </c>
      <c r="AA7688" s="2">
        <v>43634</v>
      </c>
      <c r="AB7688">
        <v>2343.4699999999998</v>
      </c>
      <c r="AC7688">
        <f t="shared" si="1087"/>
        <v>1.0595540989261965E-2</v>
      </c>
      <c r="AD7688">
        <f t="shared" si="1082"/>
        <v>1.0512300989261964E-2</v>
      </c>
      <c r="AE7688">
        <f>Sheet2!$B$17+Sheet2!$B$18*'Portfolio allocation'!K7688</f>
        <v>8.6484337301885664E-3</v>
      </c>
      <c r="AF7688">
        <f t="shared" si="1088"/>
        <v>1.8638672590733981E-3</v>
      </c>
      <c r="AH7688" s="2">
        <v>43634</v>
      </c>
      <c r="AI7688">
        <v>2.0579999999999998</v>
      </c>
      <c r="AJ7688">
        <v>2.081</v>
      </c>
      <c r="AK7688">
        <v>1.1185499999999999</v>
      </c>
      <c r="AR7688" s="3"/>
    </row>
    <row r="7689" spans="1:44" hidden="1" outlineLevel="1" x14ac:dyDescent="0.2">
      <c r="A7689" s="2">
        <v>43635</v>
      </c>
      <c r="B7689">
        <v>14.33</v>
      </c>
      <c r="E7689" s="2">
        <v>43635</v>
      </c>
      <c r="F7689">
        <v>2926.46</v>
      </c>
      <c r="G7689">
        <f t="shared" si="1083"/>
        <v>2.9851769342814638E-3</v>
      </c>
      <c r="H7689" s="2">
        <v>43635</v>
      </c>
      <c r="I7689">
        <v>5875.45</v>
      </c>
      <c r="J7689">
        <f t="shared" si="1084"/>
        <v>2.9873932006929671E-3</v>
      </c>
      <c r="K7689">
        <f t="shared" si="1080"/>
        <v>2.904153200692967E-3</v>
      </c>
      <c r="L7689">
        <v>9.4876867885865055E-3</v>
      </c>
      <c r="N7689" s="2">
        <v>43635</v>
      </c>
      <c r="O7689">
        <v>135.69</v>
      </c>
      <c r="Q7689" s="2">
        <v>43635</v>
      </c>
      <c r="R7689">
        <v>214968.7</v>
      </c>
      <c r="S7689" s="8">
        <f t="shared" si="1085"/>
        <v>3.9209990608468637E-3</v>
      </c>
      <c r="T7689" s="9">
        <f t="shared" si="1081"/>
        <v>3.8377590608468636E-3</v>
      </c>
      <c r="U7689" s="3">
        <f>Sheet1!$B$17+Sheet1!$B$18*'Portfolio allocation'!K7689</f>
        <v>3.8195170372194356E-3</v>
      </c>
      <c r="V7689" s="13">
        <f t="shared" si="1086"/>
        <v>1.824202362742805E-5</v>
      </c>
      <c r="W7689" s="13"/>
      <c r="X7689" s="2">
        <v>43635</v>
      </c>
      <c r="Y7689">
        <v>130.93389999999999</v>
      </c>
      <c r="AA7689" s="2">
        <v>43635</v>
      </c>
      <c r="AB7689">
        <v>2355.5</v>
      </c>
      <c r="AC7689">
        <f t="shared" si="1087"/>
        <v>5.1334132717721914E-3</v>
      </c>
      <c r="AD7689">
        <f t="shared" si="1082"/>
        <v>5.054173271772191E-3</v>
      </c>
      <c r="AE7689">
        <f>Sheet2!$B$17+Sheet2!$B$18*'Portfolio allocation'!K7689</f>
        <v>2.6358341290697099E-3</v>
      </c>
      <c r="AF7689">
        <f t="shared" si="1088"/>
        <v>2.4183391427024812E-3</v>
      </c>
      <c r="AH7689" s="2">
        <v>43635</v>
      </c>
      <c r="AI7689">
        <v>2.0270000000000001</v>
      </c>
      <c r="AJ7689">
        <v>1.9810000000000001</v>
      </c>
      <c r="AK7689">
        <v>1.12155</v>
      </c>
      <c r="AR7689" s="3"/>
    </row>
    <row r="7690" spans="1:44" hidden="1" outlineLevel="1" x14ac:dyDescent="0.2">
      <c r="A7690" s="2">
        <v>43636</v>
      </c>
      <c r="B7690">
        <v>14.75</v>
      </c>
      <c r="E7690" s="2">
        <v>43636</v>
      </c>
      <c r="F7690">
        <v>2954.18</v>
      </c>
      <c r="G7690">
        <f t="shared" si="1083"/>
        <v>9.4721950752785222E-3</v>
      </c>
      <c r="H7690" s="2">
        <v>43636</v>
      </c>
      <c r="I7690">
        <v>5931.66</v>
      </c>
      <c r="J7690">
        <f t="shared" si="1084"/>
        <v>9.566926788586505E-3</v>
      </c>
      <c r="K7690">
        <f t="shared" si="1080"/>
        <v>9.4876867885865055E-3</v>
      </c>
      <c r="L7690">
        <v>-1.276738522437172E-3</v>
      </c>
      <c r="N7690" s="2">
        <v>43636</v>
      </c>
      <c r="O7690">
        <v>136.94999999999999</v>
      </c>
      <c r="Q7690" s="2">
        <v>43636</v>
      </c>
      <c r="R7690">
        <v>216964.9</v>
      </c>
      <c r="S7690" s="8">
        <f t="shared" si="1085"/>
        <v>9.2860030320691678E-3</v>
      </c>
      <c r="T7690" s="9">
        <f t="shared" si="1081"/>
        <v>9.2067630320691683E-3</v>
      </c>
      <c r="U7690" s="3">
        <f>Sheet1!$B$17+Sheet1!$B$18*'Portfolio allocation'!K7690</f>
        <v>1.1372313618180181E-2</v>
      </c>
      <c r="V7690" s="13">
        <f t="shared" si="1086"/>
        <v>-2.1655505861110126E-3</v>
      </c>
      <c r="W7690" s="13"/>
      <c r="X7690" s="2">
        <v>43636</v>
      </c>
      <c r="Y7690">
        <v>132.62459999999999</v>
      </c>
      <c r="AA7690" s="2">
        <v>43636</v>
      </c>
      <c r="AB7690">
        <v>2385.92</v>
      </c>
      <c r="AC7690">
        <f t="shared" si="1087"/>
        <v>1.2914455529611679E-2</v>
      </c>
      <c r="AD7690">
        <f t="shared" si="1082"/>
        <v>1.2838055529611678E-2</v>
      </c>
      <c r="AE7690">
        <f>Sheet2!$B$17+Sheet2!$B$18*'Portfolio allocation'!K7690</f>
        <v>8.4900801565572486E-3</v>
      </c>
      <c r="AF7690">
        <f t="shared" si="1088"/>
        <v>4.3479753730544298E-3</v>
      </c>
      <c r="AH7690" s="2">
        <v>43636</v>
      </c>
      <c r="AI7690">
        <v>2.0009999999999999</v>
      </c>
      <c r="AJ7690">
        <v>1.91</v>
      </c>
      <c r="AK7690">
        <v>1.1291</v>
      </c>
      <c r="AR7690" s="3"/>
    </row>
    <row r="7691" spans="1:44" hidden="1" outlineLevel="1" x14ac:dyDescent="0.2">
      <c r="A7691" s="2">
        <v>43637</v>
      </c>
      <c r="B7691">
        <v>15.4</v>
      </c>
      <c r="E7691" s="2">
        <v>43637</v>
      </c>
      <c r="F7691">
        <v>2950.46</v>
      </c>
      <c r="G7691">
        <f t="shared" si="1083"/>
        <v>-1.2592326804730103E-3</v>
      </c>
      <c r="H7691" s="2">
        <v>43637</v>
      </c>
      <c r="I7691">
        <v>5924.54</v>
      </c>
      <c r="J7691">
        <f t="shared" si="1084"/>
        <v>-1.2003385224371721E-3</v>
      </c>
      <c r="K7691">
        <f t="shared" si="1080"/>
        <v>-1.276738522437172E-3</v>
      </c>
      <c r="L7691">
        <v>-1.8078521252958457E-3</v>
      </c>
      <c r="N7691" s="2">
        <v>43637</v>
      </c>
      <c r="O7691">
        <v>136.97</v>
      </c>
      <c r="Q7691" s="2">
        <v>43637</v>
      </c>
      <c r="R7691">
        <v>216996.6</v>
      </c>
      <c r="S7691" s="8">
        <f t="shared" si="1085"/>
        <v>1.461065822168095E-4</v>
      </c>
      <c r="T7691" s="9">
        <f t="shared" si="1081"/>
        <v>6.9706582216809499E-5</v>
      </c>
      <c r="U7691" s="3">
        <f>Sheet1!$B$17+Sheet1!$B$18*'Portfolio allocation'!K7691</f>
        <v>-9.7690790544237901E-4</v>
      </c>
      <c r="V7691" s="13">
        <f t="shared" si="1086"/>
        <v>1.0466144876591886E-3</v>
      </c>
      <c r="W7691" s="13"/>
      <c r="X7691" s="2">
        <v>43637</v>
      </c>
      <c r="Y7691">
        <v>132.9589</v>
      </c>
      <c r="AA7691" s="2">
        <v>43637</v>
      </c>
      <c r="AB7691">
        <v>2391.9299999999998</v>
      </c>
      <c r="AC7691">
        <f t="shared" si="1087"/>
        <v>2.5189444742488298E-3</v>
      </c>
      <c r="AD7691">
        <f t="shared" si="1082"/>
        <v>2.4411844742488298E-3</v>
      </c>
      <c r="AE7691">
        <f>Sheet2!$B$17+Sheet2!$B$18*'Portfolio allocation'!K7691</f>
        <v>-1.0819214553324133E-3</v>
      </c>
      <c r="AF7691">
        <f t="shared" si="1088"/>
        <v>3.523105929581243E-3</v>
      </c>
      <c r="AH7691" s="2">
        <v>43637</v>
      </c>
      <c r="AI7691">
        <v>2.0659999999999998</v>
      </c>
      <c r="AJ7691">
        <v>1.944</v>
      </c>
      <c r="AK7691">
        <v>1.13205</v>
      </c>
      <c r="AR7691" s="3"/>
    </row>
    <row r="7692" spans="1:44" hidden="1" outlineLevel="1" x14ac:dyDescent="0.2">
      <c r="A7692" s="2">
        <v>43640</v>
      </c>
      <c r="B7692">
        <v>15.26</v>
      </c>
      <c r="E7692" s="2">
        <v>43640</v>
      </c>
      <c r="F7692">
        <v>2945.35</v>
      </c>
      <c r="G7692">
        <f t="shared" si="1083"/>
        <v>-1.731933325650914E-3</v>
      </c>
      <c r="H7692" s="2">
        <v>43640</v>
      </c>
      <c r="I7692">
        <v>5914.29</v>
      </c>
      <c r="J7692">
        <f t="shared" si="1084"/>
        <v>-1.7300921252958457E-3</v>
      </c>
      <c r="K7692">
        <f t="shared" si="1080"/>
        <v>-1.8078521252958457E-3</v>
      </c>
      <c r="L7692">
        <v>-9.5727652930106127E-3</v>
      </c>
      <c r="N7692" s="2">
        <v>43640</v>
      </c>
      <c r="O7692">
        <v>137.78</v>
      </c>
      <c r="Q7692" s="2">
        <v>43640</v>
      </c>
      <c r="R7692">
        <v>218279.8</v>
      </c>
      <c r="S7692" s="8">
        <f t="shared" si="1085"/>
        <v>5.9134567085381562E-3</v>
      </c>
      <c r="T7692" s="9">
        <f t="shared" si="1081"/>
        <v>5.8356967085381566E-3</v>
      </c>
      <c r="U7692" s="3">
        <f>Sheet1!$B$17+Sheet1!$B$18*'Portfolio allocation'!K7692</f>
        <v>-1.5862148908505321E-3</v>
      </c>
      <c r="V7692" s="13">
        <f t="shared" si="1086"/>
        <v>7.4219115993886886E-3</v>
      </c>
      <c r="W7692" s="13"/>
      <c r="X7692" s="2">
        <v>43640</v>
      </c>
      <c r="Y7692">
        <v>133.10220000000001</v>
      </c>
      <c r="AA7692" s="2">
        <v>43640</v>
      </c>
      <c r="AB7692">
        <v>2394.5100000000002</v>
      </c>
      <c r="AC7692">
        <f t="shared" si="1087"/>
        <v>1.0786268828939516E-3</v>
      </c>
      <c r="AD7692">
        <f t="shared" si="1082"/>
        <v>1.0015068828939516E-3</v>
      </c>
      <c r="AE7692">
        <f>Sheet2!$B$17+Sheet2!$B$18*'Portfolio allocation'!K7692</f>
        <v>-1.554201220927841E-3</v>
      </c>
      <c r="AF7692">
        <f t="shared" si="1088"/>
        <v>2.5557081038217926E-3</v>
      </c>
      <c r="AH7692" s="2">
        <v>43640</v>
      </c>
      <c r="AI7692">
        <v>2.0190000000000001</v>
      </c>
      <c r="AJ7692">
        <v>1.9279999999999999</v>
      </c>
      <c r="AK7692">
        <v>1.1389499999999999</v>
      </c>
      <c r="AR7692" s="3"/>
    </row>
    <row r="7693" spans="1:44" hidden="1" outlineLevel="1" x14ac:dyDescent="0.2">
      <c r="A7693" s="2">
        <v>43641</v>
      </c>
      <c r="B7693">
        <v>16.28</v>
      </c>
      <c r="E7693" s="2">
        <v>43641</v>
      </c>
      <c r="F7693">
        <v>2917.38</v>
      </c>
      <c r="G7693">
        <f t="shared" si="1083"/>
        <v>-9.4963247152289876E-3</v>
      </c>
      <c r="H7693" s="2">
        <v>43641</v>
      </c>
      <c r="I7693">
        <v>5858.13</v>
      </c>
      <c r="J7693">
        <f t="shared" si="1084"/>
        <v>-9.4956452930106128E-3</v>
      </c>
      <c r="K7693">
        <f t="shared" si="1080"/>
        <v>-9.5727652930106127E-3</v>
      </c>
      <c r="L7693">
        <v>-1.3118222390422585E-3</v>
      </c>
      <c r="N7693" s="2">
        <v>43641</v>
      </c>
      <c r="O7693">
        <v>133.43</v>
      </c>
      <c r="Q7693" s="2">
        <v>43641</v>
      </c>
      <c r="R7693">
        <v>211388.3</v>
      </c>
      <c r="S7693" s="8">
        <f t="shared" si="1085"/>
        <v>-3.1571863269070244E-2</v>
      </c>
      <c r="T7693" s="9">
        <f t="shared" si="1081"/>
        <v>-3.1648983269070244E-2</v>
      </c>
      <c r="U7693" s="3">
        <f>Sheet1!$B$17+Sheet1!$B$18*'Portfolio allocation'!K7693</f>
        <v>-1.049432006592229E-2</v>
      </c>
      <c r="V7693" s="13">
        <f t="shared" si="1086"/>
        <v>-2.1154663203147954E-2</v>
      </c>
      <c r="W7693" s="13"/>
      <c r="X7693" s="2">
        <v>43641</v>
      </c>
      <c r="Y7693">
        <v>132.1566</v>
      </c>
      <c r="AA7693" s="2">
        <v>43641</v>
      </c>
      <c r="AB7693">
        <v>2377.5</v>
      </c>
      <c r="AC7693">
        <f t="shared" si="1087"/>
        <v>-7.1037498277309874E-3</v>
      </c>
      <c r="AD7693">
        <f t="shared" si="1082"/>
        <v>-7.1813898277309877E-3</v>
      </c>
      <c r="AE7693">
        <f>Sheet2!$B$17+Sheet2!$B$18*'Portfolio allocation'!K7693</f>
        <v>-8.4589601105114001E-3</v>
      </c>
      <c r="AF7693">
        <f t="shared" si="1088"/>
        <v>1.2775702827804124E-3</v>
      </c>
      <c r="AH7693" s="2">
        <v>43641</v>
      </c>
      <c r="AI7693">
        <v>1.992</v>
      </c>
      <c r="AJ7693">
        <v>1.9410000000000001</v>
      </c>
      <c r="AK7693">
        <v>1.13825</v>
      </c>
      <c r="AR7693" s="3"/>
    </row>
    <row r="7694" spans="1:44" hidden="1" outlineLevel="1" x14ac:dyDescent="0.2">
      <c r="A7694" s="2">
        <v>43642</v>
      </c>
      <c r="B7694">
        <v>16.21</v>
      </c>
      <c r="E7694" s="2">
        <v>43642</v>
      </c>
      <c r="F7694">
        <v>2913.78</v>
      </c>
      <c r="G7694">
        <f t="shared" si="1083"/>
        <v>-1.2339839170762978E-3</v>
      </c>
      <c r="H7694" s="2">
        <v>43642</v>
      </c>
      <c r="I7694">
        <v>5850.9</v>
      </c>
      <c r="J7694">
        <f t="shared" si="1084"/>
        <v>-1.2341822390422585E-3</v>
      </c>
      <c r="K7694">
        <f t="shared" si="1080"/>
        <v>-1.3118222390422585E-3</v>
      </c>
      <c r="L7694">
        <v>3.8948676285699459E-3</v>
      </c>
      <c r="N7694" s="2">
        <v>43642</v>
      </c>
      <c r="O7694">
        <v>133.93</v>
      </c>
      <c r="Q7694" s="2">
        <v>43642</v>
      </c>
      <c r="R7694">
        <v>212180.4</v>
      </c>
      <c r="S7694" s="8">
        <f t="shared" si="1085"/>
        <v>3.7471326464142418E-3</v>
      </c>
      <c r="T7694" s="9">
        <f t="shared" si="1081"/>
        <v>3.6694926464142419E-3</v>
      </c>
      <c r="U7694" s="3">
        <f>Sheet1!$B$17+Sheet1!$B$18*'Portfolio allocation'!K7694</f>
        <v>-1.0171568342713538E-3</v>
      </c>
      <c r="V7694" s="13">
        <f t="shared" si="1086"/>
        <v>4.6866494806855957E-3</v>
      </c>
      <c r="W7694" s="13"/>
      <c r="X7694" s="2">
        <v>43642</v>
      </c>
      <c r="Y7694">
        <v>132.30940000000001</v>
      </c>
      <c r="AA7694" s="2">
        <v>43642</v>
      </c>
      <c r="AB7694">
        <v>2380.25</v>
      </c>
      <c r="AC7694">
        <f t="shared" si="1087"/>
        <v>1.1566771819138122E-3</v>
      </c>
      <c r="AD7694">
        <f t="shared" si="1082"/>
        <v>1.0777971819138123E-3</v>
      </c>
      <c r="AE7694">
        <f>Sheet2!$B$17+Sheet2!$B$18*'Portfolio allocation'!K7694</f>
        <v>-1.1131187912042186E-3</v>
      </c>
      <c r="AF7694">
        <f t="shared" si="1088"/>
        <v>2.1909159731180309E-3</v>
      </c>
      <c r="AH7694" s="2">
        <v>43642</v>
      </c>
      <c r="AI7694">
        <v>2.0489999999999999</v>
      </c>
      <c r="AJ7694">
        <v>1.972</v>
      </c>
      <c r="AK7694">
        <v>1.1376500000000001</v>
      </c>
      <c r="AR7694" s="3"/>
    </row>
    <row r="7695" spans="1:44" hidden="1" outlineLevel="1" x14ac:dyDescent="0.2">
      <c r="A7695" s="2">
        <v>43643</v>
      </c>
      <c r="B7695">
        <v>15.82</v>
      </c>
      <c r="E7695" s="2">
        <v>43643</v>
      </c>
      <c r="F7695">
        <v>2924.92</v>
      </c>
      <c r="G7695">
        <f t="shared" si="1083"/>
        <v>3.8232124594168582E-3</v>
      </c>
      <c r="H7695" s="2">
        <v>43643</v>
      </c>
      <c r="I7695">
        <v>5874.15</v>
      </c>
      <c r="J7695">
        <f t="shared" si="1084"/>
        <v>3.9737476285699458E-3</v>
      </c>
      <c r="K7695">
        <f t="shared" si="1080"/>
        <v>3.8948676285699459E-3</v>
      </c>
      <c r="L7695">
        <v>5.7271352052637326E-3</v>
      </c>
      <c r="N7695" s="2">
        <v>43643</v>
      </c>
      <c r="O7695">
        <v>134.15</v>
      </c>
      <c r="Q7695" s="2">
        <v>43643</v>
      </c>
      <c r="R7695">
        <v>212528.9</v>
      </c>
      <c r="S7695" s="8">
        <f t="shared" si="1085"/>
        <v>1.6424702752939613E-3</v>
      </c>
      <c r="T7695" s="9">
        <f t="shared" si="1081"/>
        <v>1.5635902752939614E-3</v>
      </c>
      <c r="U7695" s="3">
        <f>Sheet1!$B$17+Sheet1!$B$18*'Portfolio allocation'!K7695</f>
        <v>4.9560897369224644E-3</v>
      </c>
      <c r="V7695" s="13">
        <f t="shared" si="1086"/>
        <v>-3.392499461628503E-3</v>
      </c>
      <c r="W7695" s="13"/>
      <c r="X7695" s="2">
        <v>43643</v>
      </c>
      <c r="Y7695">
        <v>132.30940000000001</v>
      </c>
      <c r="AA7695" s="2">
        <v>43643</v>
      </c>
      <c r="AB7695">
        <v>2380.25</v>
      </c>
      <c r="AC7695">
        <f t="shared" si="1087"/>
        <v>0</v>
      </c>
      <c r="AD7695">
        <f t="shared" si="1082"/>
        <v>-7.7960000000000006E-5</v>
      </c>
      <c r="AE7695">
        <f>Sheet2!$B$17+Sheet2!$B$18*'Portfolio allocation'!K7695</f>
        <v>3.5168026737489384E-3</v>
      </c>
      <c r="AF7695">
        <f t="shared" si="1088"/>
        <v>-3.5947626737489386E-3</v>
      </c>
      <c r="AH7695" s="2">
        <v>43643</v>
      </c>
      <c r="AI7695">
        <v>2.0049999999999999</v>
      </c>
      <c r="AJ7695">
        <v>1.9490000000000001</v>
      </c>
      <c r="AK7695">
        <v>1.1368499999999999</v>
      </c>
      <c r="AR7695" s="3"/>
    </row>
    <row r="7696" spans="1:44" hidden="1" outlineLevel="1" x14ac:dyDescent="0.2">
      <c r="A7696" s="2">
        <v>43644</v>
      </c>
      <c r="B7696">
        <v>15.08</v>
      </c>
      <c r="E7696" s="2">
        <v>43644</v>
      </c>
      <c r="F7696">
        <v>2941.76</v>
      </c>
      <c r="G7696">
        <f t="shared" si="1083"/>
        <v>5.7574224252288086E-3</v>
      </c>
      <c r="H7696" s="2">
        <v>43644</v>
      </c>
      <c r="I7696">
        <v>5908.25</v>
      </c>
      <c r="J7696">
        <f t="shared" si="1084"/>
        <v>5.8050952052637328E-3</v>
      </c>
      <c r="K7696">
        <f t="shared" si="1080"/>
        <v>5.7271352052637326E-3</v>
      </c>
      <c r="L7696">
        <v>7.6035853425295832E-3</v>
      </c>
      <c r="N7696" s="2">
        <v>43644</v>
      </c>
      <c r="O7696">
        <v>133.96</v>
      </c>
      <c r="Q7696" s="2">
        <v>43644</v>
      </c>
      <c r="R7696">
        <v>212227.9</v>
      </c>
      <c r="S7696" s="8">
        <f t="shared" si="1085"/>
        <v>-1.4162779744307796E-3</v>
      </c>
      <c r="T7696" s="9">
        <f t="shared" si="1081"/>
        <v>-1.4942379744307796E-3</v>
      </c>
      <c r="U7696" s="3">
        <f>Sheet1!$B$17+Sheet1!$B$18*'Portfolio allocation'!K7696</f>
        <v>7.0581135367411719E-3</v>
      </c>
      <c r="V7696" s="13">
        <f t="shared" si="1086"/>
        <v>-8.5523515111719517E-3</v>
      </c>
      <c r="W7696" s="13"/>
      <c r="X7696" s="2">
        <v>43644</v>
      </c>
      <c r="Y7696">
        <v>131.71719999999999</v>
      </c>
      <c r="AA7696" s="2">
        <v>43644</v>
      </c>
      <c r="AB7696">
        <v>2369.59</v>
      </c>
      <c r="AC7696">
        <f t="shared" si="1087"/>
        <v>-4.4785211637432543E-3</v>
      </c>
      <c r="AD7696">
        <f t="shared" si="1082"/>
        <v>-4.5557211637432546E-3</v>
      </c>
      <c r="AE7696">
        <f>Sheet2!$B$17+Sheet2!$B$18*'Portfolio allocation'!K7696</f>
        <v>5.1461017483186901E-3</v>
      </c>
      <c r="AF7696">
        <f t="shared" si="1088"/>
        <v>-9.7018229120619456E-3</v>
      </c>
      <c r="AH7696" s="2">
        <v>43644</v>
      </c>
      <c r="AI7696">
        <v>2</v>
      </c>
      <c r="AJ7696">
        <v>1.93</v>
      </c>
      <c r="AK7696">
        <v>1.1388</v>
      </c>
      <c r="AR7696" s="3"/>
    </row>
    <row r="7697" spans="1:44" hidden="1" outlineLevel="1" x14ac:dyDescent="0.2">
      <c r="A7697" s="2">
        <v>43647</v>
      </c>
      <c r="B7697">
        <v>14.06</v>
      </c>
      <c r="E7697" s="2">
        <v>43647</v>
      </c>
      <c r="F7697">
        <v>2964.33</v>
      </c>
      <c r="G7697">
        <f t="shared" si="1083"/>
        <v>7.6722778200803976E-3</v>
      </c>
      <c r="H7697" s="2">
        <v>43647</v>
      </c>
      <c r="I7697">
        <v>5953.63</v>
      </c>
      <c r="J7697">
        <f t="shared" si="1084"/>
        <v>7.6807853425295836E-3</v>
      </c>
      <c r="K7697">
        <f t="shared" si="1080"/>
        <v>7.6035853425295832E-3</v>
      </c>
      <c r="L7697">
        <v>2.8882975605133854E-3</v>
      </c>
      <c r="N7697" s="2">
        <v>43647</v>
      </c>
      <c r="O7697">
        <v>135.68</v>
      </c>
      <c r="Q7697" s="2">
        <v>43647</v>
      </c>
      <c r="R7697">
        <v>214952.9</v>
      </c>
      <c r="S7697" s="8">
        <f t="shared" si="1085"/>
        <v>1.2839970616493002E-2</v>
      </c>
      <c r="T7697" s="9">
        <f t="shared" si="1081"/>
        <v>1.2762770616493002E-2</v>
      </c>
      <c r="U7697" s="3">
        <f>Sheet1!$B$17+Sheet1!$B$18*'Portfolio allocation'!K7697</f>
        <v>9.2108246897831415E-3</v>
      </c>
      <c r="V7697" s="13">
        <f t="shared" si="1086"/>
        <v>3.5519459267098607E-3</v>
      </c>
      <c r="W7697" s="13"/>
      <c r="X7697" s="2">
        <v>43647</v>
      </c>
      <c r="Y7697">
        <v>133.60839999999999</v>
      </c>
      <c r="AA7697" s="2">
        <v>43647</v>
      </c>
      <c r="AB7697">
        <v>2403.62</v>
      </c>
      <c r="AC7697">
        <f t="shared" si="1087"/>
        <v>1.4361134204651238E-2</v>
      </c>
      <c r="AD7697">
        <f t="shared" si="1082"/>
        <v>1.4283174204651238E-2</v>
      </c>
      <c r="AE7697">
        <f>Sheet2!$B$17+Sheet2!$B$18*'Portfolio allocation'!K7697</f>
        <v>6.8146890829481879E-3</v>
      </c>
      <c r="AF7697">
        <f t="shared" si="1088"/>
        <v>7.4684851217030499E-3</v>
      </c>
      <c r="AH7697" s="2">
        <v>43647</v>
      </c>
      <c r="AI7697">
        <v>2.0329999999999999</v>
      </c>
      <c r="AJ7697">
        <v>1.9490000000000001</v>
      </c>
      <c r="AK7697">
        <v>1.13245</v>
      </c>
      <c r="AR7697" s="3"/>
    </row>
    <row r="7698" spans="1:44" hidden="1" outlineLevel="1" x14ac:dyDescent="0.2">
      <c r="A7698" s="2">
        <v>43648</v>
      </c>
      <c r="B7698">
        <v>12.93</v>
      </c>
      <c r="E7698" s="2">
        <v>43648</v>
      </c>
      <c r="F7698">
        <v>2973.01</v>
      </c>
      <c r="G7698">
        <f t="shared" si="1083"/>
        <v>2.9281490252435205E-3</v>
      </c>
      <c r="H7698" s="2">
        <v>43648</v>
      </c>
      <c r="I7698">
        <v>5971.29</v>
      </c>
      <c r="J7698">
        <f t="shared" si="1084"/>
        <v>2.9662575605133856E-3</v>
      </c>
      <c r="K7698">
        <f t="shared" si="1080"/>
        <v>2.8882975605133854E-3</v>
      </c>
      <c r="L7698">
        <v>7.8358630496927414E-3</v>
      </c>
      <c r="N7698" s="2">
        <v>43648</v>
      </c>
      <c r="O7698">
        <v>136.58000000000001</v>
      </c>
      <c r="Q7698" s="2">
        <v>43648</v>
      </c>
      <c r="R7698">
        <v>216378.7</v>
      </c>
      <c r="S7698" s="8">
        <f t="shared" si="1085"/>
        <v>6.6330810144921148E-3</v>
      </c>
      <c r="T7698" s="9">
        <f t="shared" si="1081"/>
        <v>6.5551210144921147E-3</v>
      </c>
      <c r="U7698" s="3">
        <f>Sheet1!$B$17+Sheet1!$B$18*'Portfolio allocation'!K7698</f>
        <v>3.80132704497006E-3</v>
      </c>
      <c r="V7698" s="13">
        <f t="shared" si="1086"/>
        <v>2.7537939695220547E-3</v>
      </c>
      <c r="W7698" s="13"/>
      <c r="X7698" s="2">
        <v>43648</v>
      </c>
      <c r="Y7698">
        <v>133.9332</v>
      </c>
      <c r="AA7698" s="2">
        <v>43648</v>
      </c>
      <c r="AB7698">
        <v>2409.46</v>
      </c>
      <c r="AC7698">
        <f t="shared" si="1087"/>
        <v>2.4296685832203568E-3</v>
      </c>
      <c r="AD7698">
        <f t="shared" si="1082"/>
        <v>2.352668583220357E-3</v>
      </c>
      <c r="AE7698">
        <f>Sheet2!$B$17+Sheet2!$B$18*'Portfolio allocation'!K7698</f>
        <v>2.6217348893080596E-3</v>
      </c>
      <c r="AF7698">
        <f t="shared" si="1088"/>
        <v>-2.6906630608770259E-4</v>
      </c>
      <c r="AH7698" s="2">
        <v>43648</v>
      </c>
      <c r="AI7698">
        <v>1.9770000000000001</v>
      </c>
      <c r="AJ7698">
        <v>1.925</v>
      </c>
      <c r="AK7698">
        <v>1.1294999999999999</v>
      </c>
      <c r="AR7698" s="3"/>
    </row>
    <row r="7699" spans="1:44" hidden="1" outlineLevel="1" x14ac:dyDescent="0.2">
      <c r="A7699" s="2">
        <v>43649</v>
      </c>
      <c r="B7699">
        <v>12.57</v>
      </c>
      <c r="E7699" s="2">
        <v>43649</v>
      </c>
      <c r="F7699">
        <v>2995.82</v>
      </c>
      <c r="G7699">
        <f t="shared" si="1083"/>
        <v>7.672358989710748E-3</v>
      </c>
      <c r="H7699" s="2">
        <v>43649</v>
      </c>
      <c r="I7699">
        <v>6018.54</v>
      </c>
      <c r="J7699">
        <f t="shared" si="1084"/>
        <v>7.9128630496927421E-3</v>
      </c>
      <c r="K7699">
        <f t="shared" si="1080"/>
        <v>7.8358630496927414E-3</v>
      </c>
      <c r="L7699">
        <v>-7.6879999999999996E-5</v>
      </c>
      <c r="N7699" s="2">
        <v>43649</v>
      </c>
      <c r="O7699">
        <v>137.46</v>
      </c>
      <c r="Q7699" s="2">
        <v>43649</v>
      </c>
      <c r="R7699">
        <v>217772.9</v>
      </c>
      <c r="S7699" s="8">
        <f t="shared" si="1085"/>
        <v>6.4433329158553043E-3</v>
      </c>
      <c r="T7699" s="9">
        <f t="shared" si="1081"/>
        <v>6.3663329158553045E-3</v>
      </c>
      <c r="U7699" s="3">
        <f>Sheet1!$B$17+Sheet1!$B$18*'Portfolio allocation'!K7699</f>
        <v>9.4772995621406498E-3</v>
      </c>
      <c r="V7699" s="13">
        <f t="shared" si="1086"/>
        <v>-3.1109666462853453E-3</v>
      </c>
      <c r="W7699" s="13"/>
      <c r="X7699" s="2">
        <v>43649</v>
      </c>
      <c r="Y7699">
        <v>135.19399999999999</v>
      </c>
      <c r="AA7699" s="2">
        <v>43649</v>
      </c>
      <c r="AB7699">
        <v>2432.14</v>
      </c>
      <c r="AC7699">
        <f t="shared" si="1087"/>
        <v>9.4128974957043976E-3</v>
      </c>
      <c r="AD7699">
        <f t="shared" si="1082"/>
        <v>9.3360174957043979E-3</v>
      </c>
      <c r="AE7699">
        <f>Sheet2!$B$17+Sheet2!$B$18*'Portfolio allocation'!K7699</f>
        <v>7.0212363460979326E-3</v>
      </c>
      <c r="AF7699">
        <f t="shared" si="1088"/>
        <v>2.3147811496064654E-3</v>
      </c>
      <c r="AH7699" s="2">
        <v>43649</v>
      </c>
      <c r="AI7699">
        <v>1.9550000000000001</v>
      </c>
      <c r="AJ7699">
        <v>1.9219999999999999</v>
      </c>
      <c r="AK7699">
        <v>1.12815</v>
      </c>
      <c r="AR7699" s="3"/>
    </row>
    <row r="7700" spans="1:44" hidden="1" outlineLevel="1" x14ac:dyDescent="0.2">
      <c r="A7700" s="2">
        <v>43650</v>
      </c>
      <c r="B7700">
        <v>12.57</v>
      </c>
      <c r="E7700" s="2">
        <v>43650</v>
      </c>
      <c r="F7700">
        <v>2995.82</v>
      </c>
      <c r="G7700">
        <f t="shared" si="1083"/>
        <v>0</v>
      </c>
      <c r="H7700" s="2">
        <v>43650</v>
      </c>
      <c r="I7700">
        <v>6018.54</v>
      </c>
      <c r="J7700">
        <f t="shared" si="1084"/>
        <v>0</v>
      </c>
      <c r="K7700">
        <f t="shared" si="1080"/>
        <v>-7.6879999999999996E-5</v>
      </c>
      <c r="L7700">
        <v>-1.7766277793616601E-3</v>
      </c>
      <c r="N7700" s="2">
        <v>43650</v>
      </c>
      <c r="O7700">
        <v>137.46</v>
      </c>
      <c r="Q7700" s="2">
        <v>43650</v>
      </c>
      <c r="R7700">
        <v>217772.9</v>
      </c>
      <c r="S7700" s="8">
        <f t="shared" si="1085"/>
        <v>0</v>
      </c>
      <c r="T7700" s="9">
        <f t="shared" si="1081"/>
        <v>-7.6880000000000009E-5</v>
      </c>
      <c r="U7700" s="3">
        <f>Sheet1!$B$17+Sheet1!$B$18*'Portfolio allocation'!K7700</f>
        <v>3.9960019995632782E-4</v>
      </c>
      <c r="V7700" s="13">
        <f t="shared" si="1086"/>
        <v>-4.764801999563278E-4</v>
      </c>
      <c r="W7700" s="13"/>
      <c r="X7700" s="2">
        <v>43650</v>
      </c>
      <c r="Y7700">
        <v>135.19399999999999</v>
      </c>
      <c r="AA7700" s="2">
        <v>43650</v>
      </c>
      <c r="AB7700">
        <v>2432.14</v>
      </c>
      <c r="AC7700">
        <f t="shared" si="1087"/>
        <v>0</v>
      </c>
      <c r="AD7700">
        <f t="shared" si="1082"/>
        <v>-7.6879999999999996E-5</v>
      </c>
      <c r="AE7700">
        <f>Sheet2!$B$17+Sheet2!$B$18*'Portfolio allocation'!K7700</f>
        <v>-1.4976646021831584E-5</v>
      </c>
      <c r="AF7700">
        <f t="shared" si="1088"/>
        <v>-6.1903353978168412E-5</v>
      </c>
      <c r="AH7700" s="2">
        <v>43650</v>
      </c>
      <c r="AI7700">
        <v>1.9550000000000001</v>
      </c>
      <c r="AJ7700">
        <v>1.9219999999999999</v>
      </c>
      <c r="AK7700">
        <v>1.1282000000000001</v>
      </c>
      <c r="AR7700" s="3"/>
    </row>
    <row r="7701" spans="1:44" hidden="1" outlineLevel="1" x14ac:dyDescent="0.2">
      <c r="A7701" s="2">
        <v>43651</v>
      </c>
      <c r="B7701">
        <v>13.28</v>
      </c>
      <c r="E7701" s="2">
        <v>43651</v>
      </c>
      <c r="F7701">
        <v>2990.41</v>
      </c>
      <c r="G7701">
        <f t="shared" si="1083"/>
        <v>-1.8058494836139527E-3</v>
      </c>
      <c r="H7701" s="2">
        <v>43651</v>
      </c>
      <c r="I7701">
        <v>6008.31</v>
      </c>
      <c r="J7701">
        <f t="shared" si="1084"/>
        <v>-1.69974777936166E-3</v>
      </c>
      <c r="K7701">
        <f t="shared" si="1080"/>
        <v>-1.7766277793616601E-3</v>
      </c>
      <c r="L7701">
        <v>-4.9013753406865705E-3</v>
      </c>
      <c r="N7701" s="2">
        <v>43651</v>
      </c>
      <c r="O7701">
        <v>137.06</v>
      </c>
      <c r="Q7701" s="2">
        <v>43651</v>
      </c>
      <c r="R7701">
        <v>217139.1</v>
      </c>
      <c r="S7701" s="8">
        <f t="shared" si="1085"/>
        <v>-2.9103713088267646E-3</v>
      </c>
      <c r="T7701" s="9">
        <f t="shared" si="1081"/>
        <v>-2.9872513088267647E-3</v>
      </c>
      <c r="U7701" s="3">
        <f>Sheet1!$B$17+Sheet1!$B$18*'Portfolio allocation'!K7701</f>
        <v>-1.5503935298646744E-3</v>
      </c>
      <c r="V7701" s="13">
        <f t="shared" si="1086"/>
        <v>-1.4368577789620903E-3</v>
      </c>
      <c r="W7701" s="13"/>
      <c r="X7701" s="2">
        <v>43651</v>
      </c>
      <c r="Y7701">
        <v>135.0412</v>
      </c>
      <c r="AA7701" s="2">
        <v>43651</v>
      </c>
      <c r="AB7701">
        <v>2429.39</v>
      </c>
      <c r="AC7701">
        <f t="shared" si="1087"/>
        <v>-1.1306914897990517E-3</v>
      </c>
      <c r="AD7701">
        <f t="shared" si="1082"/>
        <v>-1.2104114897990516E-3</v>
      </c>
      <c r="AE7701">
        <f>Sheet2!$B$17+Sheet2!$B$18*'Portfolio allocation'!K7701</f>
        <v>-1.5264357359180518E-3</v>
      </c>
      <c r="AF7701">
        <f t="shared" si="1088"/>
        <v>3.1602424611900022E-4</v>
      </c>
      <c r="AH7701" s="2">
        <v>43651</v>
      </c>
      <c r="AI7701">
        <v>2.044</v>
      </c>
      <c r="AJ7701">
        <v>1.9930000000000001</v>
      </c>
      <c r="AK7701">
        <v>1.12225</v>
      </c>
      <c r="AR7701" s="3"/>
    </row>
    <row r="7702" spans="1:44" hidden="1" outlineLevel="1" x14ac:dyDescent="0.2">
      <c r="A7702" s="2">
        <v>43654</v>
      </c>
      <c r="B7702">
        <v>13.96</v>
      </c>
      <c r="E7702" s="2">
        <v>43654</v>
      </c>
      <c r="F7702">
        <v>2975.95</v>
      </c>
      <c r="G7702">
        <f t="shared" si="1083"/>
        <v>-4.8354573453138761E-3</v>
      </c>
      <c r="H7702" s="2">
        <v>43654</v>
      </c>
      <c r="I7702">
        <v>5979.34</v>
      </c>
      <c r="J7702">
        <f t="shared" si="1084"/>
        <v>-4.8216553406865703E-3</v>
      </c>
      <c r="K7702">
        <f t="shared" si="1080"/>
        <v>-4.9013753406865705E-3</v>
      </c>
      <c r="L7702">
        <v>1.4489168016536256E-3</v>
      </c>
      <c r="N7702" s="2">
        <v>43654</v>
      </c>
      <c r="O7702">
        <v>136.96</v>
      </c>
      <c r="Q7702" s="2">
        <v>43654</v>
      </c>
      <c r="R7702">
        <v>216980.8</v>
      </c>
      <c r="S7702" s="8">
        <f t="shared" si="1085"/>
        <v>-7.2902577195921303E-4</v>
      </c>
      <c r="T7702" s="9">
        <f t="shared" si="1081"/>
        <v>-8.0874577195921306E-4</v>
      </c>
      <c r="U7702" s="3">
        <f>Sheet1!$B$17+Sheet1!$B$18*'Portfolio allocation'!K7702</f>
        <v>-5.1351831238509987E-3</v>
      </c>
      <c r="V7702" s="13">
        <f t="shared" si="1086"/>
        <v>4.3264373518917855E-3</v>
      </c>
      <c r="W7702" s="13"/>
      <c r="X7702" s="2">
        <v>43654</v>
      </c>
      <c r="Y7702">
        <v>134.26750000000001</v>
      </c>
      <c r="AA7702" s="2">
        <v>43654</v>
      </c>
      <c r="AB7702">
        <v>2415.4699999999998</v>
      </c>
      <c r="AC7702">
        <f t="shared" si="1087"/>
        <v>-5.7298334149724628E-3</v>
      </c>
      <c r="AD7702">
        <f t="shared" si="1082"/>
        <v>-5.8095134149724632E-3</v>
      </c>
      <c r="AE7702">
        <f>Sheet2!$B$17+Sheet2!$B$18*'Portfolio allocation'!K7702</f>
        <v>-4.3050409869684622E-3</v>
      </c>
      <c r="AF7702">
        <f t="shared" si="1088"/>
        <v>-1.5044724280040009E-3</v>
      </c>
      <c r="AH7702" s="2">
        <v>43654</v>
      </c>
      <c r="AI7702">
        <v>2.0339999999999998</v>
      </c>
      <c r="AJ7702">
        <v>1.992</v>
      </c>
      <c r="AK7702">
        <v>1.12155</v>
      </c>
      <c r="AR7702" s="3"/>
    </row>
    <row r="7703" spans="1:44" hidden="1" outlineLevel="1" x14ac:dyDescent="0.2">
      <c r="A7703" s="2">
        <v>43655</v>
      </c>
      <c r="B7703">
        <v>14.09</v>
      </c>
      <c r="E7703" s="2">
        <v>43655</v>
      </c>
      <c r="F7703">
        <v>2979.63</v>
      </c>
      <c r="G7703">
        <f t="shared" si="1083"/>
        <v>1.2365799156572876E-3</v>
      </c>
      <c r="H7703" s="2">
        <v>43655</v>
      </c>
      <c r="I7703">
        <v>5988.48</v>
      </c>
      <c r="J7703">
        <f t="shared" si="1084"/>
        <v>1.5285968016536255E-3</v>
      </c>
      <c r="K7703">
        <f t="shared" si="1080"/>
        <v>1.4489168016536256E-3</v>
      </c>
      <c r="L7703">
        <v>4.4413756032916848E-3</v>
      </c>
      <c r="N7703" s="2">
        <v>43655</v>
      </c>
      <c r="O7703">
        <v>136.46</v>
      </c>
      <c r="Q7703" s="2">
        <v>43655</v>
      </c>
      <c r="R7703">
        <v>216188.6</v>
      </c>
      <c r="S7703" s="8">
        <f t="shared" si="1085"/>
        <v>-3.6510142832913983E-3</v>
      </c>
      <c r="T7703" s="9">
        <f t="shared" si="1081"/>
        <v>-3.7306942832913983E-3</v>
      </c>
      <c r="U7703" s="3">
        <f>Sheet1!$B$17+Sheet1!$B$18*'Portfolio allocation'!K7703</f>
        <v>2.1500329596466396E-3</v>
      </c>
      <c r="V7703" s="13">
        <f t="shared" si="1086"/>
        <v>-5.8807272429380383E-3</v>
      </c>
      <c r="W7703" s="13"/>
      <c r="X7703" s="2">
        <v>43655</v>
      </c>
      <c r="Y7703">
        <v>133.0831</v>
      </c>
      <c r="AA7703" s="2">
        <v>43655</v>
      </c>
      <c r="AB7703">
        <v>2394.17</v>
      </c>
      <c r="AC7703">
        <f t="shared" si="1087"/>
        <v>-8.8181596128288353E-3</v>
      </c>
      <c r="AD7703">
        <f t="shared" si="1082"/>
        <v>-8.8987996128288352E-3</v>
      </c>
      <c r="AE7703">
        <f>Sheet2!$B$17+Sheet2!$B$18*'Portfolio allocation'!K7703</f>
        <v>1.3418007966055903E-3</v>
      </c>
      <c r="AF7703">
        <f t="shared" si="1088"/>
        <v>-1.0240600409434426E-2</v>
      </c>
      <c r="AH7703" s="2">
        <v>43655</v>
      </c>
      <c r="AI7703">
        <v>2.056</v>
      </c>
      <c r="AJ7703">
        <v>2.016</v>
      </c>
      <c r="AK7703">
        <v>1.1206499999999999</v>
      </c>
      <c r="AR7703" s="3"/>
    </row>
    <row r="7704" spans="1:44" hidden="1" outlineLevel="1" x14ac:dyDescent="0.2">
      <c r="A7704" s="2">
        <v>43656</v>
      </c>
      <c r="B7704">
        <v>13.03</v>
      </c>
      <c r="E7704" s="2">
        <v>43656</v>
      </c>
      <c r="F7704">
        <v>2993.07</v>
      </c>
      <c r="G7704">
        <f t="shared" si="1083"/>
        <v>4.5106271584056667E-3</v>
      </c>
      <c r="H7704" s="2">
        <v>43656</v>
      </c>
      <c r="I7704">
        <v>6015.56</v>
      </c>
      <c r="J7704">
        <f t="shared" si="1084"/>
        <v>4.5220156032916847E-3</v>
      </c>
      <c r="K7704">
        <f t="shared" si="1080"/>
        <v>4.4413756032916848E-3</v>
      </c>
      <c r="L7704">
        <v>2.2112636948180722E-3</v>
      </c>
      <c r="N7704" s="2">
        <v>43656</v>
      </c>
      <c r="O7704">
        <v>137.85</v>
      </c>
      <c r="Q7704" s="2">
        <v>43656</v>
      </c>
      <c r="R7704">
        <v>218390.8</v>
      </c>
      <c r="S7704" s="8">
        <f t="shared" si="1085"/>
        <v>1.018647606765577E-2</v>
      </c>
      <c r="T7704" s="9">
        <f t="shared" si="1081"/>
        <v>1.010583606765577E-2</v>
      </c>
      <c r="U7704" s="3">
        <f>Sheet1!$B$17+Sheet1!$B$18*'Portfolio allocation'!K7704</f>
        <v>5.5830575358771922E-3</v>
      </c>
      <c r="V7704" s="13">
        <f t="shared" si="1086"/>
        <v>4.5227785317785776E-3</v>
      </c>
      <c r="W7704" s="13"/>
      <c r="X7704" s="2">
        <v>43656</v>
      </c>
      <c r="Y7704">
        <v>134.172</v>
      </c>
      <c r="AA7704" s="2">
        <v>43656</v>
      </c>
      <c r="AB7704">
        <v>2413.75</v>
      </c>
      <c r="AC7704">
        <f t="shared" si="1087"/>
        <v>8.1781995430565413E-3</v>
      </c>
      <c r="AD7704">
        <f t="shared" si="1082"/>
        <v>8.1003995430565419E-3</v>
      </c>
      <c r="AE7704">
        <f>Sheet2!$B$17+Sheet2!$B$18*'Portfolio allocation'!K7704</f>
        <v>4.0027715075509505E-3</v>
      </c>
      <c r="AF7704">
        <f t="shared" si="1088"/>
        <v>4.0976280355055914E-3</v>
      </c>
      <c r="AH7704" s="2">
        <v>43656</v>
      </c>
      <c r="AI7704">
        <v>2.0609999999999999</v>
      </c>
      <c r="AJ7704">
        <v>1.9450000000000001</v>
      </c>
      <c r="AK7704">
        <v>1.1251</v>
      </c>
      <c r="AR7704" s="3"/>
    </row>
    <row r="7705" spans="1:44" hidden="1" outlineLevel="1" x14ac:dyDescent="0.2">
      <c r="A7705" s="2">
        <v>43657</v>
      </c>
      <c r="B7705">
        <v>12.93</v>
      </c>
      <c r="E7705" s="2">
        <v>43657</v>
      </c>
      <c r="F7705">
        <v>2999.91</v>
      </c>
      <c r="G7705">
        <f t="shared" si="1083"/>
        <v>2.285278994477169E-3</v>
      </c>
      <c r="H7705" s="2">
        <v>43657</v>
      </c>
      <c r="I7705">
        <v>6029.33</v>
      </c>
      <c r="J7705">
        <f t="shared" si="1084"/>
        <v>2.289063694818072E-3</v>
      </c>
      <c r="K7705">
        <f t="shared" si="1080"/>
        <v>2.2112636948180722E-3</v>
      </c>
      <c r="L7705">
        <v>4.6381820151162991E-3</v>
      </c>
      <c r="N7705" s="2">
        <v>43657</v>
      </c>
      <c r="O7705">
        <v>138.4</v>
      </c>
      <c r="Q7705" s="2">
        <v>43657</v>
      </c>
      <c r="R7705">
        <v>219262.1</v>
      </c>
      <c r="S7705" s="8">
        <f t="shared" si="1085"/>
        <v>3.9896369260976616E-3</v>
      </c>
      <c r="T7705" s="9">
        <f t="shared" si="1081"/>
        <v>3.9118369260976614E-3</v>
      </c>
      <c r="U7705" s="3">
        <f>Sheet1!$B$17+Sheet1!$B$18*'Portfolio allocation'!K7705</f>
        <v>3.0246166359244658E-3</v>
      </c>
      <c r="V7705" s="13">
        <f t="shared" si="1086"/>
        <v>8.8722029017319556E-4</v>
      </c>
      <c r="W7705" s="13"/>
      <c r="X7705" s="2">
        <v>43657</v>
      </c>
      <c r="Y7705">
        <v>134.9074</v>
      </c>
      <c r="AA7705" s="2">
        <v>43657</v>
      </c>
      <c r="AB7705">
        <v>2426.9899999999998</v>
      </c>
      <c r="AC7705">
        <f t="shared" si="1087"/>
        <v>5.4852408078713832E-3</v>
      </c>
      <c r="AD7705">
        <f t="shared" si="1082"/>
        <v>5.4064808078713835E-3</v>
      </c>
      <c r="AE7705">
        <f>Sheet2!$B$17+Sheet2!$B$18*'Portfolio allocation'!K7705</f>
        <v>2.0196991032356924E-3</v>
      </c>
      <c r="AF7705">
        <f t="shared" si="1088"/>
        <v>3.3867817046356911E-3</v>
      </c>
      <c r="AH7705" s="2">
        <v>43657</v>
      </c>
      <c r="AI7705">
        <v>2.12</v>
      </c>
      <c r="AJ7705">
        <v>1.9690000000000001</v>
      </c>
      <c r="AK7705">
        <v>1.1253</v>
      </c>
      <c r="AR7705" s="3"/>
    </row>
    <row r="7706" spans="1:44" hidden="1" outlineLevel="1" x14ac:dyDescent="0.2">
      <c r="A7706" s="2">
        <v>43658</v>
      </c>
      <c r="B7706">
        <v>12.39</v>
      </c>
      <c r="E7706" s="2">
        <v>43658</v>
      </c>
      <c r="F7706">
        <v>3013.77</v>
      </c>
      <c r="G7706">
        <f t="shared" si="1083"/>
        <v>4.6201386041582193E-3</v>
      </c>
      <c r="H7706" s="2">
        <v>43658</v>
      </c>
      <c r="I7706">
        <v>6057.77</v>
      </c>
      <c r="J7706">
        <f t="shared" si="1084"/>
        <v>4.7169420151162988E-3</v>
      </c>
      <c r="K7706">
        <f t="shared" si="1080"/>
        <v>4.6381820151162991E-3</v>
      </c>
      <c r="L7706">
        <v>9.6461882771874097E-5</v>
      </c>
      <c r="N7706" s="2">
        <v>43658</v>
      </c>
      <c r="O7706">
        <v>138.9</v>
      </c>
      <c r="Q7706" s="2">
        <v>43658</v>
      </c>
      <c r="R7706">
        <v>220054.2</v>
      </c>
      <c r="S7706" s="8">
        <f t="shared" si="1085"/>
        <v>3.6125714384747099E-3</v>
      </c>
      <c r="T7706" s="9">
        <f t="shared" si="1081"/>
        <v>3.5338114384747096E-3</v>
      </c>
      <c r="U7706" s="3">
        <f>Sheet1!$B$17+Sheet1!$B$18*'Portfolio allocation'!K7706</f>
        <v>5.8088388392601512E-3</v>
      </c>
      <c r="V7706" s="13">
        <f t="shared" si="1086"/>
        <v>-2.2750274007854415E-3</v>
      </c>
      <c r="W7706" s="13"/>
      <c r="X7706" s="2">
        <v>43658</v>
      </c>
      <c r="Y7706">
        <v>136.34020000000001</v>
      </c>
      <c r="AA7706" s="2">
        <v>43658</v>
      </c>
      <c r="AB7706">
        <v>2452.7600000000002</v>
      </c>
      <c r="AC7706">
        <f t="shared" si="1087"/>
        <v>1.061809072142883E-2</v>
      </c>
      <c r="AD7706">
        <f t="shared" si="1082"/>
        <v>1.053957072142883E-2</v>
      </c>
      <c r="AE7706">
        <f>Sheet2!$B$17+Sheet2!$B$18*'Portfolio allocation'!K7706</f>
        <v>4.1777767899310722E-3</v>
      </c>
      <c r="AF7706">
        <f t="shared" si="1088"/>
        <v>6.3617939314977575E-3</v>
      </c>
      <c r="AH7706" s="2">
        <v>43658</v>
      </c>
      <c r="AI7706">
        <v>2.1059999999999999</v>
      </c>
      <c r="AJ7706">
        <v>1.9630000000000001</v>
      </c>
      <c r="AK7706">
        <v>1.1252500000000001</v>
      </c>
      <c r="AR7706" s="3"/>
    </row>
    <row r="7707" spans="1:44" hidden="1" outlineLevel="1" x14ac:dyDescent="0.2">
      <c r="A7707" s="2">
        <v>43661</v>
      </c>
      <c r="B7707">
        <v>12.68</v>
      </c>
      <c r="E7707" s="2">
        <v>43661</v>
      </c>
      <c r="F7707">
        <v>3014.3</v>
      </c>
      <c r="G7707">
        <f t="shared" si="1083"/>
        <v>1.7585947169163063E-4</v>
      </c>
      <c r="H7707" s="2">
        <v>43661</v>
      </c>
      <c r="I7707">
        <v>6058.83</v>
      </c>
      <c r="J7707">
        <f t="shared" si="1084"/>
        <v>1.749818827718741E-4</v>
      </c>
      <c r="K7707">
        <f t="shared" si="1080"/>
        <v>9.6461882771874097E-5</v>
      </c>
      <c r="L7707">
        <v>-3.4505781464738519E-3</v>
      </c>
      <c r="N7707" s="2">
        <v>43661</v>
      </c>
      <c r="O7707">
        <v>138.9</v>
      </c>
      <c r="Q7707" s="2">
        <v>43661</v>
      </c>
      <c r="R7707">
        <v>220054.2</v>
      </c>
      <c r="S7707" s="8">
        <f t="shared" si="1085"/>
        <v>0</v>
      </c>
      <c r="T7707" s="9">
        <f t="shared" si="1081"/>
        <v>-7.852E-5</v>
      </c>
      <c r="U7707" s="3">
        <f>Sheet1!$B$17+Sheet1!$B$18*'Portfolio allocation'!K7707</f>
        <v>5.9846240093973683E-4</v>
      </c>
      <c r="V7707" s="13">
        <f t="shared" si="1086"/>
        <v>-6.7698240093973683E-4</v>
      </c>
      <c r="W7707" s="13"/>
      <c r="X7707" s="2">
        <v>43661</v>
      </c>
      <c r="Y7707">
        <v>136.89420000000001</v>
      </c>
      <c r="AA7707" s="2">
        <v>43661</v>
      </c>
      <c r="AB7707">
        <v>2462.73</v>
      </c>
      <c r="AC7707">
        <f t="shared" si="1087"/>
        <v>4.0648086237544678E-3</v>
      </c>
      <c r="AD7707">
        <f t="shared" si="1082"/>
        <v>3.9861686237544682E-3</v>
      </c>
      <c r="AE7707">
        <f>Sheet2!$B$17+Sheet2!$B$18*'Portfolio allocation'!K7707</f>
        <v>1.3916337849031562E-4</v>
      </c>
      <c r="AF7707">
        <f t="shared" si="1088"/>
        <v>3.8470052452641524E-3</v>
      </c>
      <c r="AH7707" s="2">
        <v>43661</v>
      </c>
      <c r="AI7707">
        <v>2.0920000000000001</v>
      </c>
      <c r="AJ7707">
        <v>1.966</v>
      </c>
      <c r="AK7707">
        <v>1.1262000000000001</v>
      </c>
      <c r="AR7707" s="3"/>
    </row>
    <row r="7708" spans="1:44" hidden="1" outlineLevel="1" x14ac:dyDescent="0.2">
      <c r="A7708" s="2">
        <v>43662</v>
      </c>
      <c r="B7708">
        <v>12.86</v>
      </c>
      <c r="E7708" s="2">
        <v>43662</v>
      </c>
      <c r="F7708">
        <v>3004.04</v>
      </c>
      <c r="G7708">
        <f t="shared" si="1083"/>
        <v>-3.4037753375577573E-3</v>
      </c>
      <c r="H7708" s="2">
        <v>43662</v>
      </c>
      <c r="I7708">
        <v>6038.4</v>
      </c>
      <c r="J7708">
        <f t="shared" si="1084"/>
        <v>-3.3719381464738518E-3</v>
      </c>
      <c r="K7708">
        <f t="shared" si="1080"/>
        <v>-3.4505781464738519E-3</v>
      </c>
      <c r="L7708">
        <v>-6.5963069210386045E-3</v>
      </c>
      <c r="N7708" s="2">
        <v>43662</v>
      </c>
      <c r="O7708">
        <v>137.08000000000001</v>
      </c>
      <c r="Q7708" s="2">
        <v>43662</v>
      </c>
      <c r="R7708">
        <v>217170.8</v>
      </c>
      <c r="S7708" s="8">
        <f t="shared" si="1085"/>
        <v>-1.3103135500254104E-2</v>
      </c>
      <c r="T7708" s="9">
        <f t="shared" si="1081"/>
        <v>-1.3181775500254104E-2</v>
      </c>
      <c r="U7708" s="3">
        <f>Sheet1!$B$17+Sheet1!$B$18*'Portfolio allocation'!K7708</f>
        <v>-3.4707918145597161E-3</v>
      </c>
      <c r="V7708" s="13">
        <f t="shared" si="1086"/>
        <v>-9.7109836856943878E-3</v>
      </c>
      <c r="W7708" s="13"/>
      <c r="X7708" s="2">
        <v>43662</v>
      </c>
      <c r="Y7708">
        <v>137.09479999999999</v>
      </c>
      <c r="AA7708" s="2">
        <v>43662</v>
      </c>
      <c r="AB7708">
        <v>2466.34</v>
      </c>
      <c r="AC7708">
        <f t="shared" si="1087"/>
        <v>1.4658529355633387E-3</v>
      </c>
      <c r="AD7708">
        <f t="shared" si="1082"/>
        <v>1.3861729355633388E-3</v>
      </c>
      <c r="AE7708">
        <f>Sheet2!$B$17+Sheet2!$B$18*'Portfolio allocation'!K7708</f>
        <v>-3.0149551086905333E-3</v>
      </c>
      <c r="AF7708">
        <f t="shared" si="1088"/>
        <v>4.4011280442538721E-3</v>
      </c>
      <c r="AH7708" s="2">
        <v>43662</v>
      </c>
      <c r="AI7708">
        <v>2.12</v>
      </c>
      <c r="AJ7708">
        <v>1.992</v>
      </c>
      <c r="AK7708">
        <v>1.12235</v>
      </c>
      <c r="AR7708" s="3"/>
    </row>
    <row r="7709" spans="1:44" hidden="1" outlineLevel="1" x14ac:dyDescent="0.2">
      <c r="A7709" s="2">
        <v>43663</v>
      </c>
      <c r="B7709">
        <v>13.97</v>
      </c>
      <c r="E7709" s="2">
        <v>43663</v>
      </c>
      <c r="F7709">
        <v>2984.42</v>
      </c>
      <c r="G7709">
        <f t="shared" si="1083"/>
        <v>-6.5312046444121474E-3</v>
      </c>
      <c r="H7709" s="2">
        <v>43663</v>
      </c>
      <c r="I7709">
        <v>5999.05</v>
      </c>
      <c r="J7709">
        <f t="shared" si="1084"/>
        <v>-6.5166269210386041E-3</v>
      </c>
      <c r="K7709">
        <f t="shared" si="1080"/>
        <v>-6.5963069210386045E-3</v>
      </c>
      <c r="L7709">
        <v>3.6060366201314557E-3</v>
      </c>
      <c r="N7709" s="2">
        <v>43663</v>
      </c>
      <c r="O7709">
        <v>136.27000000000001</v>
      </c>
      <c r="Q7709" s="2">
        <v>43663</v>
      </c>
      <c r="R7709">
        <v>215887.6</v>
      </c>
      <c r="S7709" s="8">
        <f t="shared" si="1085"/>
        <v>-5.9087133261008784E-3</v>
      </c>
      <c r="T7709" s="9">
        <f t="shared" si="1081"/>
        <v>-5.9883933261008788E-3</v>
      </c>
      <c r="U7709" s="3">
        <f>Sheet1!$B$17+Sheet1!$B$18*'Portfolio allocation'!K7709</f>
        <v>-7.0796515881094441E-3</v>
      </c>
      <c r="V7709" s="13">
        <f t="shared" si="1086"/>
        <v>1.0912582620085653E-3</v>
      </c>
      <c r="W7709" s="13"/>
      <c r="X7709" s="2">
        <v>43663</v>
      </c>
      <c r="Y7709">
        <v>136.65539999999999</v>
      </c>
      <c r="AA7709" s="2">
        <v>43663</v>
      </c>
      <c r="AB7709">
        <v>2458.4299999999998</v>
      </c>
      <c r="AC7709">
        <f t="shared" si="1087"/>
        <v>-3.2071814916030394E-3</v>
      </c>
      <c r="AD7709">
        <f t="shared" si="1082"/>
        <v>-3.2850614916030392E-3</v>
      </c>
      <c r="AE7709">
        <f>Sheet2!$B$17+Sheet2!$B$18*'Portfolio allocation'!K7709</f>
        <v>-5.8122173898329729E-3</v>
      </c>
      <c r="AF7709">
        <f t="shared" si="1088"/>
        <v>2.5271558982299337E-3</v>
      </c>
      <c r="AH7709" s="2">
        <v>43663</v>
      </c>
      <c r="AI7709">
        <v>2.0609999999999999</v>
      </c>
      <c r="AJ7709">
        <v>1.9470000000000001</v>
      </c>
      <c r="AK7709">
        <v>1.1225499999999999</v>
      </c>
      <c r="AR7709" s="3"/>
    </row>
    <row r="7710" spans="1:44" hidden="1" outlineLevel="1" x14ac:dyDescent="0.2">
      <c r="A7710" s="2">
        <v>43664</v>
      </c>
      <c r="B7710">
        <v>13.53</v>
      </c>
      <c r="E7710" s="2">
        <v>43664</v>
      </c>
      <c r="F7710">
        <v>2995.11</v>
      </c>
      <c r="G7710">
        <f t="shared" si="1083"/>
        <v>3.5819355184592006E-3</v>
      </c>
      <c r="H7710" s="2">
        <v>43664</v>
      </c>
      <c r="I7710">
        <v>6021.15</v>
      </c>
      <c r="J7710">
        <f t="shared" si="1084"/>
        <v>3.6839166201314555E-3</v>
      </c>
      <c r="K7710">
        <f t="shared" si="1080"/>
        <v>3.6060366201314557E-3</v>
      </c>
      <c r="L7710">
        <v>-6.2130214606843466E-3</v>
      </c>
      <c r="N7710" s="2">
        <v>43664</v>
      </c>
      <c r="O7710">
        <v>136.41999999999999</v>
      </c>
      <c r="Q7710" s="2">
        <v>43664</v>
      </c>
      <c r="R7710">
        <v>216125.3</v>
      </c>
      <c r="S7710" s="8">
        <f t="shared" si="1085"/>
        <v>1.1010359094267841E-3</v>
      </c>
      <c r="T7710" s="9">
        <f t="shared" si="1081"/>
        <v>1.0231559094267841E-3</v>
      </c>
      <c r="U7710" s="3">
        <f>Sheet1!$B$17+Sheet1!$B$18*'Portfolio allocation'!K7710</f>
        <v>4.6247354840906422E-3</v>
      </c>
      <c r="V7710" s="13">
        <f t="shared" si="1086"/>
        <v>-3.6015795746638579E-3</v>
      </c>
      <c r="W7710" s="13"/>
      <c r="X7710" s="2">
        <v>43664</v>
      </c>
      <c r="Y7710">
        <v>142.9213</v>
      </c>
      <c r="AA7710" s="2">
        <v>43664</v>
      </c>
      <c r="AB7710">
        <v>2571.15</v>
      </c>
      <c r="AC7710">
        <f t="shared" si="1087"/>
        <v>4.5850400458829599E-2</v>
      </c>
      <c r="AD7710">
        <f t="shared" si="1082"/>
        <v>4.5774080458829601E-2</v>
      </c>
      <c r="AE7710">
        <f>Sheet2!$B$17+Sheet2!$B$18*'Portfolio allocation'!K7710</f>
        <v>3.2599667722999623E-3</v>
      </c>
      <c r="AF7710">
        <f t="shared" si="1088"/>
        <v>4.2514113686529638E-2</v>
      </c>
      <c r="AH7710" s="2">
        <v>43664</v>
      </c>
      <c r="AI7710">
        <v>2.04</v>
      </c>
      <c r="AJ7710">
        <v>1.9079999999999999</v>
      </c>
      <c r="AK7710">
        <v>1.12185</v>
      </c>
      <c r="AR7710" s="3"/>
    </row>
    <row r="7711" spans="1:44" hidden="1" outlineLevel="1" x14ac:dyDescent="0.2">
      <c r="A7711" s="2">
        <v>43665</v>
      </c>
      <c r="B7711">
        <v>14.45</v>
      </c>
      <c r="E7711" s="2">
        <v>43665</v>
      </c>
      <c r="F7711">
        <v>2976.61</v>
      </c>
      <c r="G7711">
        <f t="shared" si="1083"/>
        <v>-6.1767347442999165E-3</v>
      </c>
      <c r="H7711" s="2">
        <v>43665</v>
      </c>
      <c r="I7711">
        <v>5984.2</v>
      </c>
      <c r="J7711">
        <f t="shared" si="1084"/>
        <v>-6.1367014606843462E-3</v>
      </c>
      <c r="K7711">
        <f t="shared" si="1080"/>
        <v>-6.2130214606843466E-3</v>
      </c>
      <c r="L7711">
        <v>2.7766226810601912E-3</v>
      </c>
      <c r="N7711" s="2">
        <v>43665</v>
      </c>
      <c r="O7711">
        <v>136.62</v>
      </c>
      <c r="Q7711" s="2">
        <v>43665</v>
      </c>
      <c r="R7711">
        <v>216442.1</v>
      </c>
      <c r="S7711" s="8">
        <f t="shared" si="1085"/>
        <v>1.4658163574556848E-3</v>
      </c>
      <c r="T7711" s="9">
        <f t="shared" si="1081"/>
        <v>1.3894963574556849E-3</v>
      </c>
      <c r="U7711" s="3">
        <f>Sheet1!$B$17+Sheet1!$B$18*'Portfolio allocation'!K7711</f>
        <v>-6.6399367942457047E-3</v>
      </c>
      <c r="V7711" s="13">
        <f t="shared" si="1086"/>
        <v>8.02943315170139E-3</v>
      </c>
      <c r="W7711" s="13"/>
      <c r="X7711" s="2">
        <v>43665</v>
      </c>
      <c r="Y7711">
        <v>142.96899999999999</v>
      </c>
      <c r="AA7711" s="2">
        <v>43665</v>
      </c>
      <c r="AB7711">
        <v>2572.0100000000002</v>
      </c>
      <c r="AC7711">
        <f t="shared" si="1087"/>
        <v>3.3448067985153429E-4</v>
      </c>
      <c r="AD7711">
        <f t="shared" si="1082"/>
        <v>2.5692067985153428E-4</v>
      </c>
      <c r="AE7711">
        <f>Sheet2!$B$17+Sheet2!$B$18*'Portfolio allocation'!K7711</f>
        <v>-5.4713901799894847E-3</v>
      </c>
      <c r="AF7711">
        <f t="shared" si="1088"/>
        <v>5.728310859841019E-3</v>
      </c>
      <c r="AH7711" s="2">
        <v>43665</v>
      </c>
      <c r="AI7711">
        <v>2.0499999999999998</v>
      </c>
      <c r="AJ7711">
        <v>1.9390000000000001</v>
      </c>
      <c r="AK7711">
        <v>1.1222000000000001</v>
      </c>
      <c r="AR7711" s="3"/>
    </row>
    <row r="7712" spans="1:44" hidden="1" outlineLevel="1" x14ac:dyDescent="0.2">
      <c r="A7712" s="2">
        <v>43668</v>
      </c>
      <c r="B7712">
        <v>13.53</v>
      </c>
      <c r="E7712" s="2">
        <v>43668</v>
      </c>
      <c r="F7712">
        <v>2985.03</v>
      </c>
      <c r="G7712">
        <f t="shared" si="1083"/>
        <v>2.8287212634507952E-3</v>
      </c>
      <c r="H7712" s="2">
        <v>43668</v>
      </c>
      <c r="I7712">
        <v>6001.28</v>
      </c>
      <c r="J7712">
        <f t="shared" si="1084"/>
        <v>2.8541826810601911E-3</v>
      </c>
      <c r="K7712">
        <f t="shared" si="1080"/>
        <v>2.7766226810601912E-3</v>
      </c>
      <c r="L7712">
        <v>6.7872420902206788E-3</v>
      </c>
      <c r="N7712" s="2">
        <v>43668</v>
      </c>
      <c r="O7712">
        <v>138.43</v>
      </c>
      <c r="Q7712" s="2">
        <v>43668</v>
      </c>
      <c r="R7712">
        <v>219309.6</v>
      </c>
      <c r="S7712" s="8">
        <f t="shared" si="1085"/>
        <v>1.3248346786507881E-2</v>
      </c>
      <c r="T7712" s="9">
        <f t="shared" si="1081"/>
        <v>1.317078678650788E-2</v>
      </c>
      <c r="U7712" s="3">
        <f>Sheet1!$B$17+Sheet1!$B$18*'Portfolio allocation'!K7712</f>
        <v>3.6732107930435376E-3</v>
      </c>
      <c r="V7712" s="13">
        <f t="shared" si="1086"/>
        <v>9.4975759934643432E-3</v>
      </c>
      <c r="W7712" s="13"/>
      <c r="X7712" s="2">
        <v>43668</v>
      </c>
      <c r="Y7712">
        <v>143.02629999999999</v>
      </c>
      <c r="AA7712" s="2">
        <v>43668</v>
      </c>
      <c r="AB7712">
        <v>2573.04</v>
      </c>
      <c r="AC7712">
        <f t="shared" si="1087"/>
        <v>4.0046500596790935E-4</v>
      </c>
      <c r="AD7712">
        <f t="shared" si="1082"/>
        <v>3.2250500596790933E-4</v>
      </c>
      <c r="AE7712">
        <f>Sheet2!$B$17+Sheet2!$B$18*'Portfolio allocation'!K7712</f>
        <v>2.5224307374144268E-3</v>
      </c>
      <c r="AF7712">
        <f t="shared" si="1088"/>
        <v>-2.1999257314465176E-3</v>
      </c>
      <c r="AH7712" s="2">
        <v>43668</v>
      </c>
      <c r="AI7712">
        <v>2.0430000000000001</v>
      </c>
      <c r="AJ7712">
        <v>1.9490000000000001</v>
      </c>
      <c r="AK7712">
        <v>1.12225</v>
      </c>
      <c r="AR7712" s="3"/>
    </row>
    <row r="7713" spans="1:44" hidden="1" outlineLevel="1" x14ac:dyDescent="0.2">
      <c r="A7713" s="2">
        <v>43669</v>
      </c>
      <c r="B7713">
        <v>12.61</v>
      </c>
      <c r="E7713" s="2">
        <v>43669</v>
      </c>
      <c r="F7713">
        <v>3005.47</v>
      </c>
      <c r="G7713">
        <f t="shared" si="1083"/>
        <v>6.8475023701604076E-3</v>
      </c>
      <c r="H7713" s="2">
        <v>43669</v>
      </c>
      <c r="I7713">
        <v>6042.48</v>
      </c>
      <c r="J7713">
        <f t="shared" si="1084"/>
        <v>6.865202090220679E-3</v>
      </c>
      <c r="K7713">
        <f t="shared" si="1080"/>
        <v>6.7872420902206788E-3</v>
      </c>
      <c r="L7713">
        <v>4.649271073863908E-3</v>
      </c>
      <c r="N7713" s="2">
        <v>43669</v>
      </c>
      <c r="O7713">
        <v>139.29</v>
      </c>
      <c r="Q7713" s="2">
        <v>43669</v>
      </c>
      <c r="R7713">
        <v>220672.1</v>
      </c>
      <c r="S7713" s="8">
        <f t="shared" si="1085"/>
        <v>6.2126783323666057E-3</v>
      </c>
      <c r="T7713" s="9">
        <f t="shared" si="1081"/>
        <v>6.1347183323666055E-3</v>
      </c>
      <c r="U7713" s="3">
        <f>Sheet1!$B$17+Sheet1!$B$18*'Portfolio allocation'!K7713</f>
        <v>8.2742950218450718E-3</v>
      </c>
      <c r="V7713" s="13">
        <f t="shared" si="1086"/>
        <v>-2.1395766894784663E-3</v>
      </c>
      <c r="W7713" s="13"/>
      <c r="X7713" s="2">
        <v>43669</v>
      </c>
      <c r="Y7713">
        <v>143.63759999999999</v>
      </c>
      <c r="AA7713" s="2">
        <v>43669</v>
      </c>
      <c r="AB7713">
        <v>2584.04</v>
      </c>
      <c r="AC7713">
        <f t="shared" si="1087"/>
        <v>4.2750987159159148E-3</v>
      </c>
      <c r="AD7713">
        <f t="shared" si="1082"/>
        <v>4.1961787159159152E-3</v>
      </c>
      <c r="AE7713">
        <f>Sheet2!$B$17+Sheet2!$B$18*'Portfolio allocation'!K7713</f>
        <v>6.0887758361951212E-3</v>
      </c>
      <c r="AF7713">
        <f t="shared" si="1088"/>
        <v>-1.8925971202792061E-3</v>
      </c>
      <c r="AH7713" s="2">
        <v>43669</v>
      </c>
      <c r="AI7713">
        <v>2.0739999999999998</v>
      </c>
      <c r="AJ7713">
        <v>1.9730000000000001</v>
      </c>
      <c r="AK7713">
        <v>1.115</v>
      </c>
      <c r="AR7713" s="3"/>
    </row>
    <row r="7714" spans="1:44" hidden="1" outlineLevel="1" x14ac:dyDescent="0.2">
      <c r="A7714" s="2">
        <v>43670</v>
      </c>
      <c r="B7714">
        <v>12.07</v>
      </c>
      <c r="E7714" s="2">
        <v>43670</v>
      </c>
      <c r="F7714">
        <v>3019.56</v>
      </c>
      <c r="G7714">
        <f t="shared" si="1083"/>
        <v>4.68811866363672E-3</v>
      </c>
      <c r="H7714" s="2">
        <v>43670</v>
      </c>
      <c r="I7714">
        <v>6071.05</v>
      </c>
      <c r="J7714">
        <f t="shared" si="1084"/>
        <v>4.7281910738639077E-3</v>
      </c>
      <c r="K7714">
        <f t="shared" si="1080"/>
        <v>4.649271073863908E-3</v>
      </c>
      <c r="L7714">
        <v>-5.3366196002339016E-3</v>
      </c>
      <c r="N7714" s="2">
        <v>43670</v>
      </c>
      <c r="O7714">
        <v>140.72</v>
      </c>
      <c r="Q7714" s="2">
        <v>43670</v>
      </c>
      <c r="R7714">
        <v>222937.60000000001</v>
      </c>
      <c r="S7714" s="8">
        <f t="shared" si="1085"/>
        <v>1.0266363532136502E-2</v>
      </c>
      <c r="T7714" s="9">
        <f t="shared" si="1081"/>
        <v>1.0187443532136502E-2</v>
      </c>
      <c r="U7714" s="3">
        <f>Sheet1!$B$17+Sheet1!$B$18*'Portfolio allocation'!K7714</f>
        <v>5.82156048848953E-3</v>
      </c>
      <c r="V7714" s="13">
        <f t="shared" si="1086"/>
        <v>4.3658830436469724E-3</v>
      </c>
      <c r="W7714" s="13"/>
      <c r="X7714" s="2">
        <v>43670</v>
      </c>
      <c r="Y7714">
        <v>143.30330000000001</v>
      </c>
      <c r="AA7714" s="2">
        <v>43670</v>
      </c>
      <c r="AB7714">
        <v>2578.0300000000002</v>
      </c>
      <c r="AC7714">
        <f t="shared" si="1087"/>
        <v>-2.3258153898545464E-3</v>
      </c>
      <c r="AD7714">
        <f t="shared" si="1082"/>
        <v>-2.4046953898545463E-3</v>
      </c>
      <c r="AE7714">
        <f>Sheet2!$B$17+Sheet2!$B$18*'Portfolio allocation'!K7714</f>
        <v>4.1876374638769214E-3</v>
      </c>
      <c r="AF7714">
        <f t="shared" si="1088"/>
        <v>-6.5923328537314677E-3</v>
      </c>
      <c r="AH7714" s="2">
        <v>43670</v>
      </c>
      <c r="AI7714">
        <v>2.0499999999999998</v>
      </c>
      <c r="AJ7714">
        <v>1.972</v>
      </c>
      <c r="AK7714">
        <v>1.1143000000000001</v>
      </c>
      <c r="AR7714" s="3"/>
    </row>
    <row r="7715" spans="1:44" hidden="1" outlineLevel="1" x14ac:dyDescent="0.2">
      <c r="A7715" s="2">
        <v>43671</v>
      </c>
      <c r="B7715">
        <v>12.74</v>
      </c>
      <c r="E7715" s="2">
        <v>43671</v>
      </c>
      <c r="F7715">
        <v>3003.67</v>
      </c>
      <c r="G7715">
        <f t="shared" si="1083"/>
        <v>-5.2623561048629197E-3</v>
      </c>
      <c r="H7715" s="2">
        <v>43671</v>
      </c>
      <c r="I7715">
        <v>6039.13</v>
      </c>
      <c r="J7715">
        <f t="shared" si="1084"/>
        <v>-5.2577396002339016E-3</v>
      </c>
      <c r="K7715">
        <f t="shared" si="1080"/>
        <v>-5.3366196002339016E-3</v>
      </c>
      <c r="L7715">
        <v>7.3205525270029215E-3</v>
      </c>
      <c r="N7715" s="2">
        <v>43671</v>
      </c>
      <c r="O7715">
        <v>140.19</v>
      </c>
      <c r="Q7715" s="2">
        <v>43671</v>
      </c>
      <c r="R7715">
        <v>222097.9</v>
      </c>
      <c r="S7715" s="8">
        <f t="shared" si="1085"/>
        <v>-3.7665248033530441E-3</v>
      </c>
      <c r="T7715" s="9">
        <f t="shared" si="1081"/>
        <v>-3.845404803353044E-3</v>
      </c>
      <c r="U7715" s="3">
        <f>Sheet1!$B$17+Sheet1!$B$18*'Portfolio allocation'!K7715</f>
        <v>-5.6345063689601169E-3</v>
      </c>
      <c r="V7715" s="13">
        <f t="shared" si="1086"/>
        <v>1.7891015656070729E-3</v>
      </c>
      <c r="W7715" s="13"/>
      <c r="X7715" s="2">
        <v>43671</v>
      </c>
      <c r="Y7715">
        <v>143.6472</v>
      </c>
      <c r="AA7715" s="2">
        <v>43671</v>
      </c>
      <c r="AB7715">
        <v>2584.21</v>
      </c>
      <c r="AC7715">
        <f t="shared" si="1087"/>
        <v>2.397179241513836E-3</v>
      </c>
      <c r="AD7715">
        <f t="shared" si="1082"/>
        <v>2.317659241513836E-3</v>
      </c>
      <c r="AE7715">
        <f>Sheet2!$B$17+Sheet2!$B$18*'Portfolio allocation'!K7715</f>
        <v>-4.692071286643288E-3</v>
      </c>
      <c r="AF7715">
        <f t="shared" si="1088"/>
        <v>7.0097305281571244E-3</v>
      </c>
      <c r="AH7715" s="2">
        <v>43671</v>
      </c>
      <c r="AI7715">
        <v>2.0739999999999998</v>
      </c>
      <c r="AJ7715">
        <v>1.988</v>
      </c>
      <c r="AK7715">
        <v>1.11585</v>
      </c>
      <c r="AR7715" s="3"/>
    </row>
    <row r="7716" spans="1:44" hidden="1" outlineLevel="1" x14ac:dyDescent="0.2">
      <c r="A7716" s="2">
        <v>43672</v>
      </c>
      <c r="B7716">
        <v>12.16</v>
      </c>
      <c r="E7716" s="2">
        <v>43672</v>
      </c>
      <c r="F7716">
        <v>3025.86</v>
      </c>
      <c r="G7716">
        <f t="shared" si="1083"/>
        <v>7.3876291336931743E-3</v>
      </c>
      <c r="H7716" s="2">
        <v>43672</v>
      </c>
      <c r="I7716">
        <v>6083.82</v>
      </c>
      <c r="J7716">
        <f t="shared" si="1084"/>
        <v>7.4000725270029211E-3</v>
      </c>
      <c r="K7716">
        <f t="shared" si="1080"/>
        <v>7.3205525270029215E-3</v>
      </c>
      <c r="L7716">
        <v>-1.6921937418266032E-3</v>
      </c>
      <c r="N7716" s="2">
        <v>43672</v>
      </c>
      <c r="O7716">
        <v>141.34</v>
      </c>
      <c r="Q7716" s="2">
        <v>43672</v>
      </c>
      <c r="R7716">
        <v>223919.8</v>
      </c>
      <c r="S7716" s="8">
        <f t="shared" si="1085"/>
        <v>8.2031392462513786E-3</v>
      </c>
      <c r="T7716" s="9">
        <f t="shared" si="1081"/>
        <v>8.123619246251379E-3</v>
      </c>
      <c r="U7716" s="3">
        <f>Sheet1!$B$17+Sheet1!$B$18*'Portfolio allocation'!K7716</f>
        <v>8.8861222708055184E-3</v>
      </c>
      <c r="V7716" s="13">
        <f t="shared" si="1086"/>
        <v>-7.6250302455413942E-4</v>
      </c>
      <c r="W7716" s="13"/>
      <c r="X7716" s="2">
        <v>43672</v>
      </c>
      <c r="Y7716">
        <v>144.5737</v>
      </c>
      <c r="AA7716" s="2">
        <v>43672</v>
      </c>
      <c r="AB7716">
        <v>2600.88</v>
      </c>
      <c r="AC7716">
        <f t="shared" si="1087"/>
        <v>6.450714144748293E-3</v>
      </c>
      <c r="AD7716">
        <f t="shared" si="1082"/>
        <v>6.3709941447482928E-3</v>
      </c>
      <c r="AE7716">
        <f>Sheet2!$B$17+Sheet2!$B$18*'Portfolio allocation'!K7716</f>
        <v>6.5630090825616891E-3</v>
      </c>
      <c r="AF7716">
        <f t="shared" si="1088"/>
        <v>-1.9201493781339628E-4</v>
      </c>
      <c r="AH7716" s="2">
        <v>43672</v>
      </c>
      <c r="AI7716">
        <v>2.081</v>
      </c>
      <c r="AJ7716">
        <v>1.9930000000000001</v>
      </c>
      <c r="AK7716">
        <v>1.1126499999999999</v>
      </c>
      <c r="AR7716" s="3"/>
    </row>
    <row r="7717" spans="1:44" hidden="1" outlineLevel="1" x14ac:dyDescent="0.2">
      <c r="A7717" s="2">
        <v>43675</v>
      </c>
      <c r="B7717">
        <v>12.83</v>
      </c>
      <c r="E7717" s="2">
        <v>43675</v>
      </c>
      <c r="F7717">
        <v>3020.97</v>
      </c>
      <c r="G7717">
        <f t="shared" si="1083"/>
        <v>-1.6160694810732901E-3</v>
      </c>
      <c r="H7717" s="2">
        <v>43675</v>
      </c>
      <c r="I7717">
        <v>6074.01</v>
      </c>
      <c r="J7717">
        <f t="shared" si="1084"/>
        <v>-1.6124737418266033E-3</v>
      </c>
      <c r="K7717">
        <f t="shared" si="1080"/>
        <v>-1.6921937418266032E-3</v>
      </c>
      <c r="L7717">
        <v>-2.5572900398913583E-3</v>
      </c>
      <c r="N7717" s="2">
        <v>43675</v>
      </c>
      <c r="O7717">
        <v>141.03</v>
      </c>
      <c r="Q7717" s="2">
        <v>43675</v>
      </c>
      <c r="R7717">
        <v>223428.7</v>
      </c>
      <c r="S7717" s="8">
        <f t="shared" si="1085"/>
        <v>-2.1931959567665915E-3</v>
      </c>
      <c r="T7717" s="9">
        <f t="shared" si="1081"/>
        <v>-2.2729159567665917E-3</v>
      </c>
      <c r="U7717" s="3">
        <f>Sheet1!$B$17+Sheet1!$B$18*'Portfolio allocation'!K7717</f>
        <v>-1.4535286621613821E-3</v>
      </c>
      <c r="V7717" s="13">
        <f t="shared" si="1086"/>
        <v>-8.1938729460520957E-4</v>
      </c>
      <c r="W7717" s="13"/>
      <c r="X7717" s="2">
        <v>43675</v>
      </c>
      <c r="Y7717">
        <v>144.11519999999999</v>
      </c>
      <c r="AA7717" s="2">
        <v>43675</v>
      </c>
      <c r="AB7717">
        <v>2592.63</v>
      </c>
      <c r="AC7717">
        <f t="shared" si="1087"/>
        <v>-3.1720033219525545E-3</v>
      </c>
      <c r="AD7717">
        <f t="shared" si="1082"/>
        <v>-3.2515233219525545E-3</v>
      </c>
      <c r="AE7717">
        <f>Sheet2!$B$17+Sheet2!$B$18*'Portfolio allocation'!K7717</f>
        <v>-1.4513548356347595E-3</v>
      </c>
      <c r="AF7717">
        <f t="shared" si="1088"/>
        <v>-1.8001684863177951E-3</v>
      </c>
      <c r="AH7717" s="2">
        <v>43675</v>
      </c>
      <c r="AI7717">
        <v>2.0550000000000002</v>
      </c>
      <c r="AJ7717">
        <v>1.988</v>
      </c>
      <c r="AK7717">
        <v>1.1131500000000001</v>
      </c>
      <c r="AR7717" s="3"/>
    </row>
    <row r="7718" spans="1:44" hidden="1" outlineLevel="1" x14ac:dyDescent="0.2">
      <c r="A7718" s="2">
        <v>43676</v>
      </c>
      <c r="B7718">
        <v>13.94</v>
      </c>
      <c r="E7718" s="2">
        <v>43676</v>
      </c>
      <c r="F7718">
        <v>3013.18</v>
      </c>
      <c r="G7718">
        <f t="shared" si="1083"/>
        <v>-2.5786419593706311E-3</v>
      </c>
      <c r="H7718" s="2">
        <v>43676</v>
      </c>
      <c r="I7718">
        <v>6058.96</v>
      </c>
      <c r="J7718">
        <f t="shared" si="1084"/>
        <v>-2.4777700398913582E-3</v>
      </c>
      <c r="K7718">
        <f t="shared" si="1080"/>
        <v>-2.5572900398913583E-3</v>
      </c>
      <c r="L7718">
        <v>-1.093769911403935E-2</v>
      </c>
      <c r="N7718" s="2">
        <v>43676</v>
      </c>
      <c r="O7718">
        <v>140.35</v>
      </c>
      <c r="Q7718" s="2">
        <v>43676</v>
      </c>
      <c r="R7718">
        <v>222351.4</v>
      </c>
      <c r="S7718" s="8">
        <f t="shared" si="1085"/>
        <v>-4.8216724171962211E-3</v>
      </c>
      <c r="T7718" s="9">
        <f t="shared" si="1081"/>
        <v>-4.9011924171962207E-3</v>
      </c>
      <c r="U7718" s="3">
        <f>Sheet1!$B$17+Sheet1!$B$18*'Portfolio allocation'!K7718</f>
        <v>-2.4459890597570539E-3</v>
      </c>
      <c r="V7718" s="13">
        <f t="shared" si="1086"/>
        <v>-2.4552033574391668E-3</v>
      </c>
      <c r="W7718" s="13"/>
      <c r="X7718" s="2">
        <v>43676</v>
      </c>
      <c r="Y7718">
        <v>143.05500000000001</v>
      </c>
      <c r="AA7718" s="2">
        <v>43676</v>
      </c>
      <c r="AB7718">
        <v>2573.56</v>
      </c>
      <c r="AC7718">
        <f t="shared" si="1087"/>
        <v>-7.3554652997149805E-3</v>
      </c>
      <c r="AD7718">
        <f t="shared" si="1082"/>
        <v>-7.4348652997149808E-3</v>
      </c>
      <c r="AE7718">
        <f>Sheet2!$B$17+Sheet2!$B$18*'Portfolio allocation'!K7718</f>
        <v>-2.2206205344766175E-3</v>
      </c>
      <c r="AF7718">
        <f t="shared" si="1088"/>
        <v>-5.2142447652383638E-3</v>
      </c>
      <c r="AH7718" s="2">
        <v>43676</v>
      </c>
      <c r="AI7718">
        <v>2.0609999999999999</v>
      </c>
      <c r="AJ7718">
        <v>1.9850000000000001</v>
      </c>
      <c r="AK7718">
        <v>1.11395</v>
      </c>
      <c r="AR7718" s="3"/>
    </row>
    <row r="7719" spans="1:44" hidden="1" outlineLevel="1" x14ac:dyDescent="0.2">
      <c r="A7719" s="2">
        <v>43677</v>
      </c>
      <c r="B7719">
        <v>16.12</v>
      </c>
      <c r="E7719" s="2">
        <v>43677</v>
      </c>
      <c r="F7719">
        <v>2980.38</v>
      </c>
      <c r="G7719">
        <f t="shared" si="1083"/>
        <v>-1.0885509660889747E-2</v>
      </c>
      <c r="H7719" s="2">
        <v>43677</v>
      </c>
      <c r="I7719">
        <v>5993.17</v>
      </c>
      <c r="J7719">
        <f t="shared" si="1084"/>
        <v>-1.0858299114039349E-2</v>
      </c>
      <c r="K7719">
        <f t="shared" si="1080"/>
        <v>-1.093769911403935E-2</v>
      </c>
      <c r="L7719">
        <v>-8.980371316148197E-3</v>
      </c>
      <c r="N7719" s="2">
        <v>43677</v>
      </c>
      <c r="O7719">
        <v>136.27000000000001</v>
      </c>
      <c r="Q7719" s="2">
        <v>43677</v>
      </c>
      <c r="R7719">
        <v>215887.6</v>
      </c>
      <c r="S7719" s="8">
        <f t="shared" si="1085"/>
        <v>-2.9070201491872671E-2</v>
      </c>
      <c r="T7719" s="9">
        <f t="shared" si="1081"/>
        <v>-2.9149601491872672E-2</v>
      </c>
      <c r="U7719" s="3">
        <f>Sheet1!$B$17+Sheet1!$B$18*'Portfolio allocation'!K7719</f>
        <v>-1.2060206737429651E-2</v>
      </c>
      <c r="V7719" s="13">
        <f t="shared" si="1086"/>
        <v>-1.7089394754443023E-2</v>
      </c>
      <c r="W7719" s="13"/>
      <c r="X7719" s="2">
        <v>43677</v>
      </c>
      <c r="Y7719">
        <v>141.59360000000001</v>
      </c>
      <c r="AA7719" s="2">
        <v>43677</v>
      </c>
      <c r="AB7719">
        <v>2547.27</v>
      </c>
      <c r="AC7719">
        <f t="shared" si="1087"/>
        <v>-1.0215421439562333E-2</v>
      </c>
      <c r="AD7719">
        <f t="shared" si="1082"/>
        <v>-1.0295661439562334E-2</v>
      </c>
      <c r="AE7719">
        <f>Sheet2!$B$17+Sheet2!$B$18*'Portfolio allocation'!K7719</f>
        <v>-9.6726940867813624E-3</v>
      </c>
      <c r="AF7719">
        <f t="shared" si="1088"/>
        <v>-6.2296735278097141E-4</v>
      </c>
      <c r="AH7719" s="2">
        <v>43677</v>
      </c>
      <c r="AI7719">
        <v>2.0209999999999999</v>
      </c>
      <c r="AJ7719">
        <v>2.0059999999999998</v>
      </c>
      <c r="AK7719">
        <v>1.1133999999999999</v>
      </c>
      <c r="AR7719" s="3"/>
    </row>
    <row r="7720" spans="1:44" hidden="1" outlineLevel="1" x14ac:dyDescent="0.2">
      <c r="A7720" s="2">
        <v>43678</v>
      </c>
      <c r="B7720">
        <v>17.87</v>
      </c>
      <c r="E7720" s="2">
        <v>43678</v>
      </c>
      <c r="F7720">
        <v>2953.56</v>
      </c>
      <c r="G7720">
        <f t="shared" si="1083"/>
        <v>-8.9988524953193982E-3</v>
      </c>
      <c r="H7720" s="2">
        <v>43678</v>
      </c>
      <c r="I7720">
        <v>5939.83</v>
      </c>
      <c r="J7720">
        <f t="shared" si="1084"/>
        <v>-8.9001313161481965E-3</v>
      </c>
      <c r="K7720">
        <f t="shared" si="1080"/>
        <v>-8.980371316148197E-3</v>
      </c>
      <c r="L7720">
        <v>-7.2692485770131281E-3</v>
      </c>
      <c r="N7720" s="2">
        <v>43678</v>
      </c>
      <c r="O7720">
        <v>138.06</v>
      </c>
      <c r="Q7720" s="2">
        <v>43678</v>
      </c>
      <c r="R7720">
        <v>218723.4</v>
      </c>
      <c r="S7720" s="8">
        <f t="shared" si="1085"/>
        <v>1.3135539049023537E-2</v>
      </c>
      <c r="T7720" s="9">
        <f t="shared" si="1081"/>
        <v>1.3055299049023536E-2</v>
      </c>
      <c r="U7720" s="3">
        <f>Sheet1!$B$17+Sheet1!$B$18*'Portfolio allocation'!K7720</f>
        <v>-9.8147106824058358E-3</v>
      </c>
      <c r="V7720" s="13">
        <f t="shared" si="1086"/>
        <v>2.2870009731429372E-2</v>
      </c>
      <c r="W7720" s="13"/>
      <c r="X7720" s="2">
        <v>43678</v>
      </c>
      <c r="Y7720">
        <v>143.58029999999999</v>
      </c>
      <c r="AA7720" s="2">
        <v>43678</v>
      </c>
      <c r="AB7720">
        <v>2583.0100000000002</v>
      </c>
      <c r="AC7720">
        <f t="shared" si="1087"/>
        <v>1.403070738476897E-2</v>
      </c>
      <c r="AD7720">
        <f t="shared" si="1082"/>
        <v>1.3955267384768971E-2</v>
      </c>
      <c r="AE7720">
        <f>Sheet2!$B$17+Sheet2!$B$18*'Portfolio allocation'!K7720</f>
        <v>-7.9321882729481066E-3</v>
      </c>
      <c r="AF7720">
        <f t="shared" si="1088"/>
        <v>2.1887455657717075E-2</v>
      </c>
      <c r="AH7720" s="2">
        <v>43678</v>
      </c>
      <c r="AI7720">
        <v>1.8919999999999999</v>
      </c>
      <c r="AJ7720">
        <v>1.8859999999999999</v>
      </c>
      <c r="AK7720">
        <v>1.10585</v>
      </c>
      <c r="AR7720" s="3"/>
    </row>
    <row r="7721" spans="1:44" hidden="1" outlineLevel="1" x14ac:dyDescent="0.2">
      <c r="A7721" s="2">
        <v>43679</v>
      </c>
      <c r="B7721">
        <v>17.61</v>
      </c>
      <c r="E7721" s="2">
        <v>43679</v>
      </c>
      <c r="F7721">
        <v>2932.05</v>
      </c>
      <c r="G7721">
        <f t="shared" si="1083"/>
        <v>-7.2827367651240316E-3</v>
      </c>
      <c r="H7721" s="2">
        <v>43679</v>
      </c>
      <c r="I7721">
        <v>5897.1</v>
      </c>
      <c r="J7721">
        <f t="shared" si="1084"/>
        <v>-7.1938085770131277E-3</v>
      </c>
      <c r="K7721">
        <f t="shared" si="1080"/>
        <v>-7.2692485770131281E-3</v>
      </c>
      <c r="L7721">
        <v>-2.9801155725356583E-2</v>
      </c>
      <c r="N7721" s="2">
        <v>43679</v>
      </c>
      <c r="O7721">
        <v>136.9</v>
      </c>
      <c r="Q7721" s="2">
        <v>43679</v>
      </c>
      <c r="R7721">
        <v>216885.7</v>
      </c>
      <c r="S7721" s="8">
        <f t="shared" si="1085"/>
        <v>-8.4019359611270383E-3</v>
      </c>
      <c r="T7721" s="9">
        <f t="shared" si="1081"/>
        <v>-8.4773759611270379E-3</v>
      </c>
      <c r="U7721" s="3">
        <f>Sheet1!$B$17+Sheet1!$B$18*'Portfolio allocation'!K7721</f>
        <v>-7.8516673104529634E-3</v>
      </c>
      <c r="V7721" s="13">
        <f t="shared" si="1086"/>
        <v>-6.2570865067407451E-4</v>
      </c>
      <c r="W7721" s="13"/>
      <c r="X7721" s="2">
        <v>43679</v>
      </c>
      <c r="Y7721">
        <v>140.648</v>
      </c>
      <c r="AA7721" s="2">
        <v>43679</v>
      </c>
      <c r="AB7721">
        <v>2530.2600000000002</v>
      </c>
      <c r="AC7721">
        <f t="shared" si="1087"/>
        <v>-2.0421910871425197E-2</v>
      </c>
      <c r="AD7721">
        <f t="shared" si="1082"/>
        <v>-2.0496590871425198E-2</v>
      </c>
      <c r="AE7721">
        <f>Sheet2!$B$17+Sheet2!$B$18*'Portfolio allocation'!K7721</f>
        <v>-6.4106142786199017E-3</v>
      </c>
      <c r="AF7721">
        <f t="shared" si="1088"/>
        <v>-1.4085976592805296E-2</v>
      </c>
      <c r="AH7721" s="2">
        <v>43679</v>
      </c>
      <c r="AI7721">
        <v>1.855</v>
      </c>
      <c r="AJ7721">
        <v>1.867</v>
      </c>
      <c r="AK7721">
        <v>1.1102000000000001</v>
      </c>
      <c r="AR7721" s="3"/>
    </row>
    <row r="7722" spans="1:44" hidden="1" outlineLevel="1" x14ac:dyDescent="0.2">
      <c r="A7722" s="2">
        <v>43682</v>
      </c>
      <c r="B7722">
        <v>24.59</v>
      </c>
      <c r="E7722" s="2">
        <v>43682</v>
      </c>
      <c r="F7722">
        <v>2844.74</v>
      </c>
      <c r="G7722">
        <f t="shared" si="1083"/>
        <v>-2.9777800514998121E-2</v>
      </c>
      <c r="H7722" s="2">
        <v>43682</v>
      </c>
      <c r="I7722">
        <v>5721.8</v>
      </c>
      <c r="J7722">
        <f t="shared" si="1084"/>
        <v>-2.9726475725356583E-2</v>
      </c>
      <c r="K7722">
        <f t="shared" si="1080"/>
        <v>-2.9801155725356583E-2</v>
      </c>
      <c r="L7722">
        <v>1.302182167709463E-2</v>
      </c>
      <c r="N7722" s="2">
        <v>43682</v>
      </c>
      <c r="O7722">
        <v>132.21</v>
      </c>
      <c r="Q7722" s="2">
        <v>43682</v>
      </c>
      <c r="R7722">
        <v>209455.5</v>
      </c>
      <c r="S7722" s="8">
        <f t="shared" si="1085"/>
        <v>-3.4258597961968063E-2</v>
      </c>
      <c r="T7722" s="9">
        <f t="shared" si="1081"/>
        <v>-3.4333277961968063E-2</v>
      </c>
      <c r="U7722" s="3">
        <f>Sheet1!$B$17+Sheet1!$B$18*'Portfolio allocation'!K7722</f>
        <v>-3.3700842225497893E-2</v>
      </c>
      <c r="V7722" s="13">
        <f t="shared" si="1086"/>
        <v>-6.3243573647017021E-4</v>
      </c>
      <c r="W7722" s="13"/>
      <c r="X7722" s="2">
        <v>43682</v>
      </c>
      <c r="Y7722">
        <v>134.44890000000001</v>
      </c>
      <c r="AA7722" s="2">
        <v>43682</v>
      </c>
      <c r="AB7722">
        <v>2418.7399999999998</v>
      </c>
      <c r="AC7722">
        <f t="shared" si="1087"/>
        <v>-4.407452198588302E-2</v>
      </c>
      <c r="AD7722">
        <f t="shared" si="1082"/>
        <v>-4.4146481985883022E-2</v>
      </c>
      <c r="AE7722">
        <f>Sheet2!$B$17+Sheet2!$B$18*'Portfolio allocation'!K7722</f>
        <v>-2.6446560955868146E-2</v>
      </c>
      <c r="AF7722">
        <f t="shared" si="1088"/>
        <v>-1.7699921030014876E-2</v>
      </c>
      <c r="AH7722" s="2">
        <v>43682</v>
      </c>
      <c r="AI7722">
        <v>1.736</v>
      </c>
      <c r="AJ7722">
        <v>1.7989999999999999</v>
      </c>
      <c r="AK7722">
        <v>1.1185</v>
      </c>
      <c r="AR7722" s="3"/>
    </row>
    <row r="7723" spans="1:44" hidden="1" outlineLevel="1" x14ac:dyDescent="0.2">
      <c r="A7723" s="2">
        <v>43683</v>
      </c>
      <c r="B7723">
        <v>20.170000000000002</v>
      </c>
      <c r="E7723" s="2">
        <v>43683</v>
      </c>
      <c r="F7723">
        <v>2881.77</v>
      </c>
      <c r="G7723">
        <f t="shared" si="1083"/>
        <v>1.3017006826634425E-2</v>
      </c>
      <c r="H7723" s="2">
        <v>43683</v>
      </c>
      <c r="I7723">
        <v>5796.72</v>
      </c>
      <c r="J7723">
        <f t="shared" si="1084"/>
        <v>1.3093781677094629E-2</v>
      </c>
      <c r="K7723">
        <f t="shared" si="1080"/>
        <v>1.302182167709463E-2</v>
      </c>
      <c r="L7723">
        <v>7.2055221573562669E-4</v>
      </c>
      <c r="N7723" s="2">
        <v>43683</v>
      </c>
      <c r="O7723">
        <v>134.69</v>
      </c>
      <c r="Q7723" s="2">
        <v>43683</v>
      </c>
      <c r="R7723">
        <v>213384.4</v>
      </c>
      <c r="S7723" s="8">
        <f t="shared" si="1085"/>
        <v>1.8757683612987019E-2</v>
      </c>
      <c r="T7723" s="9">
        <f t="shared" si="1081"/>
        <v>1.868572361298702E-2</v>
      </c>
      <c r="U7723" s="3">
        <f>Sheet1!$B$17+Sheet1!$B$18*'Portfolio allocation'!K7723</f>
        <v>1.5426762729165697E-2</v>
      </c>
      <c r="V7723" s="13">
        <f t="shared" si="1086"/>
        <v>3.2589608838213234E-3</v>
      </c>
      <c r="W7723" s="13"/>
      <c r="X7723" s="2">
        <v>43683</v>
      </c>
      <c r="Y7723">
        <v>134.4203</v>
      </c>
      <c r="AA7723" s="2">
        <v>43683</v>
      </c>
      <c r="AB7723">
        <v>2418.2199999999998</v>
      </c>
      <c r="AC7723">
        <f t="shared" si="1087"/>
        <v>-2.1498796894248162E-4</v>
      </c>
      <c r="AD7723">
        <f t="shared" si="1082"/>
        <v>-2.8798796894248161E-4</v>
      </c>
      <c r="AE7723">
        <f>Sheet2!$B$17+Sheet2!$B$18*'Portfolio allocation'!K7723</f>
        <v>1.1632723063354306E-2</v>
      </c>
      <c r="AF7723">
        <f t="shared" si="1088"/>
        <v>-1.1920711032296787E-2</v>
      </c>
      <c r="AH7723" s="2">
        <v>43683</v>
      </c>
      <c r="AI7723">
        <v>1.7390000000000001</v>
      </c>
      <c r="AJ7723">
        <v>1.825</v>
      </c>
      <c r="AK7723">
        <v>1.1186499999999999</v>
      </c>
      <c r="AR7723" s="3"/>
    </row>
    <row r="7724" spans="1:44" hidden="1" outlineLevel="1" x14ac:dyDescent="0.2">
      <c r="A7724" s="2">
        <v>43684</v>
      </c>
      <c r="B7724">
        <v>19.489999999999998</v>
      </c>
      <c r="E7724" s="2">
        <v>43684</v>
      </c>
      <c r="F7724">
        <v>2883.98</v>
      </c>
      <c r="G7724">
        <f t="shared" si="1083"/>
        <v>7.6688979342565133E-4</v>
      </c>
      <c r="H7724" s="2">
        <v>43684</v>
      </c>
      <c r="I7724">
        <v>5801.32</v>
      </c>
      <c r="J7724">
        <f t="shared" si="1084"/>
        <v>7.9355221573562673E-4</v>
      </c>
      <c r="K7724">
        <f t="shared" si="1080"/>
        <v>7.2055221573562669E-4</v>
      </c>
      <c r="L7724">
        <v>1.8949289284783528E-2</v>
      </c>
      <c r="N7724" s="2">
        <v>43684</v>
      </c>
      <c r="O7724">
        <v>135.28</v>
      </c>
      <c r="Q7724" s="2">
        <v>43684</v>
      </c>
      <c r="R7724">
        <v>214319.2</v>
      </c>
      <c r="S7724" s="8">
        <f t="shared" si="1085"/>
        <v>4.3808263396949432E-3</v>
      </c>
      <c r="T7724" s="9">
        <f t="shared" si="1081"/>
        <v>4.307826339694943E-3</v>
      </c>
      <c r="U7724" s="3">
        <f>Sheet1!$B$17+Sheet1!$B$18*'Portfolio allocation'!K7724</f>
        <v>1.3144346474681322E-3</v>
      </c>
      <c r="V7724" s="13">
        <f t="shared" si="1086"/>
        <v>2.9933916922268108E-3</v>
      </c>
      <c r="W7724" s="13"/>
      <c r="X7724" s="2">
        <v>43684</v>
      </c>
      <c r="Y7724">
        <v>132.87289999999999</v>
      </c>
      <c r="AA7724" s="2">
        <v>43684</v>
      </c>
      <c r="AB7724">
        <v>2390.39</v>
      </c>
      <c r="AC7724">
        <f t="shared" si="1087"/>
        <v>-1.1508464903937532E-2</v>
      </c>
      <c r="AD7724">
        <f t="shared" si="1082"/>
        <v>-1.1578984903937531E-2</v>
      </c>
      <c r="AE7724">
        <f>Sheet2!$B$17+Sheet2!$B$18*'Portfolio allocation'!K7724</f>
        <v>6.9412042454609793E-4</v>
      </c>
      <c r="AF7724">
        <f t="shared" si="1088"/>
        <v>-1.2273105328483629E-2</v>
      </c>
      <c r="AH7724" s="2">
        <v>43684</v>
      </c>
      <c r="AI7724">
        <v>1.6819999999999999</v>
      </c>
      <c r="AJ7724">
        <v>1.7629999999999999</v>
      </c>
      <c r="AK7724">
        <v>1.12155</v>
      </c>
      <c r="AR7724" s="3"/>
    </row>
    <row r="7725" spans="1:44" hidden="1" outlineLevel="1" x14ac:dyDescent="0.2">
      <c r="A7725" s="2">
        <v>43685</v>
      </c>
      <c r="B7725">
        <v>16.91</v>
      </c>
      <c r="E7725" s="2">
        <v>43685</v>
      </c>
      <c r="F7725">
        <v>2938.09</v>
      </c>
      <c r="G7725">
        <f t="shared" si="1083"/>
        <v>1.8762266035132091E-2</v>
      </c>
      <c r="H7725" s="2">
        <v>43685</v>
      </c>
      <c r="I7725">
        <v>5911.66</v>
      </c>
      <c r="J7725">
        <f t="shared" si="1084"/>
        <v>1.9019809284783529E-2</v>
      </c>
      <c r="K7725">
        <f t="shared" si="1080"/>
        <v>1.8949289284783528E-2</v>
      </c>
      <c r="L7725">
        <v>-6.5317544179468055E-3</v>
      </c>
      <c r="N7725" s="2">
        <v>43685</v>
      </c>
      <c r="O7725">
        <v>138.88999999999999</v>
      </c>
      <c r="Q7725" s="2">
        <v>43685</v>
      </c>
      <c r="R7725">
        <v>220038.39999999999</v>
      </c>
      <c r="S7725" s="8">
        <f t="shared" si="1085"/>
        <v>2.6685429956812001E-2</v>
      </c>
      <c r="T7725" s="9">
        <f t="shared" si="1081"/>
        <v>2.6614909956812E-2</v>
      </c>
      <c r="U7725" s="3">
        <f>Sheet1!$B$17+Sheet1!$B$18*'Portfolio allocation'!K7725</f>
        <v>2.2226903790712634E-2</v>
      </c>
      <c r="V7725" s="13">
        <f t="shared" si="1086"/>
        <v>4.3880061660993668E-3</v>
      </c>
      <c r="W7725" s="13"/>
      <c r="X7725" s="2">
        <v>43685</v>
      </c>
      <c r="Y7725">
        <v>133.8185</v>
      </c>
      <c r="AA7725" s="2">
        <v>43685</v>
      </c>
      <c r="AB7725">
        <v>2435.23</v>
      </c>
      <c r="AC7725">
        <f t="shared" si="1087"/>
        <v>1.8758445274620561E-2</v>
      </c>
      <c r="AD7725">
        <f t="shared" si="1082"/>
        <v>1.868680527462056E-2</v>
      </c>
      <c r="AE7725">
        <f>Sheet2!$B$17+Sheet2!$B$18*'Portfolio allocation'!K7725</f>
        <v>1.690357848348692E-2</v>
      </c>
      <c r="AF7725">
        <f t="shared" si="1088"/>
        <v>1.7832267911336401E-3</v>
      </c>
      <c r="AH7725" s="2">
        <v>43685</v>
      </c>
      <c r="AI7725">
        <v>1.7150000000000001</v>
      </c>
      <c r="AJ7725">
        <v>1.7909999999999999</v>
      </c>
      <c r="AK7725">
        <v>1.12005</v>
      </c>
      <c r="AR7725" s="3"/>
    </row>
    <row r="7726" spans="1:44" hidden="1" outlineLevel="1" x14ac:dyDescent="0.2">
      <c r="A7726" s="2">
        <v>43686</v>
      </c>
      <c r="B7726">
        <v>17.97</v>
      </c>
      <c r="E7726" s="2">
        <v>43686</v>
      </c>
      <c r="F7726">
        <v>2918.65</v>
      </c>
      <c r="G7726">
        <f t="shared" si="1083"/>
        <v>-6.6165434006446588E-3</v>
      </c>
      <c r="H7726" s="2">
        <v>43686</v>
      </c>
      <c r="I7726">
        <v>5873.47</v>
      </c>
      <c r="J7726">
        <f t="shared" si="1084"/>
        <v>-6.4601144179468051E-3</v>
      </c>
      <c r="K7726">
        <f t="shared" si="1080"/>
        <v>-6.5317544179468055E-3</v>
      </c>
      <c r="L7726">
        <v>-1.1856956825726541E-2</v>
      </c>
      <c r="N7726" s="2">
        <v>43686</v>
      </c>
      <c r="O7726">
        <v>137.71</v>
      </c>
      <c r="Q7726" s="2">
        <v>43686</v>
      </c>
      <c r="R7726">
        <v>218168.9</v>
      </c>
      <c r="S7726" s="8">
        <f t="shared" si="1085"/>
        <v>-8.4962442919054304E-3</v>
      </c>
      <c r="T7726" s="9">
        <f t="shared" si="1081"/>
        <v>-8.56788429190543E-3</v>
      </c>
      <c r="U7726" s="3">
        <f>Sheet1!$B$17+Sheet1!$B$18*'Portfolio allocation'!K7726</f>
        <v>-7.0055953205845449E-3</v>
      </c>
      <c r="V7726" s="13">
        <f t="shared" si="1086"/>
        <v>-1.5622889713208851E-3</v>
      </c>
      <c r="W7726" s="13"/>
      <c r="X7726" s="2">
        <v>43686</v>
      </c>
      <c r="Y7726">
        <v>130.0266</v>
      </c>
      <c r="AA7726" s="2">
        <v>43686</v>
      </c>
      <c r="AB7726">
        <v>2366.23</v>
      </c>
      <c r="AC7726">
        <f t="shared" si="1087"/>
        <v>-2.8334079327209327E-2</v>
      </c>
      <c r="AD7726">
        <f t="shared" si="1082"/>
        <v>-2.8405839327209328E-2</v>
      </c>
      <c r="AE7726">
        <f>Sheet2!$B$17+Sheet2!$B$18*'Portfolio allocation'!K7726</f>
        <v>-5.7548156572004433E-3</v>
      </c>
      <c r="AF7726">
        <f t="shared" si="1088"/>
        <v>-2.2651023670008884E-2</v>
      </c>
      <c r="AH7726" s="2">
        <v>43686</v>
      </c>
      <c r="AI7726">
        <v>1.734</v>
      </c>
      <c r="AJ7726">
        <v>1.794</v>
      </c>
      <c r="AK7726">
        <v>1.12015</v>
      </c>
      <c r="AR7726" s="3"/>
    </row>
    <row r="7727" spans="1:44" hidden="1" outlineLevel="1" x14ac:dyDescent="0.2">
      <c r="A7727" s="2">
        <v>43689</v>
      </c>
      <c r="B7727">
        <v>21.09</v>
      </c>
      <c r="E7727" s="2">
        <v>43689</v>
      </c>
      <c r="F7727">
        <v>2883.75</v>
      </c>
      <c r="G7727">
        <f t="shared" si="1083"/>
        <v>-1.1957583129186489E-2</v>
      </c>
      <c r="H7727" s="2">
        <v>43689</v>
      </c>
      <c r="I7727">
        <v>5804.25</v>
      </c>
      <c r="J7727">
        <f t="shared" si="1084"/>
        <v>-1.178519682572654E-2</v>
      </c>
      <c r="K7727">
        <f t="shared" si="1080"/>
        <v>-1.1856956825726541E-2</v>
      </c>
      <c r="L7727">
        <v>1.4730303241590166E-2</v>
      </c>
      <c r="N7727" s="2">
        <v>43689</v>
      </c>
      <c r="O7727">
        <v>135.79</v>
      </c>
      <c r="Q7727" s="2">
        <v>43689</v>
      </c>
      <c r="R7727">
        <v>215127.1</v>
      </c>
      <c r="S7727" s="8">
        <f t="shared" si="1085"/>
        <v>-1.3942408840123321E-2</v>
      </c>
      <c r="T7727" s="9">
        <f t="shared" si="1081"/>
        <v>-1.4014168840123322E-2</v>
      </c>
      <c r="U7727" s="3">
        <f>Sheet1!$B$17+Sheet1!$B$18*'Portfolio allocation'!K7727</f>
        <v>-1.3114802481365741E-2</v>
      </c>
      <c r="V7727" s="13">
        <f t="shared" si="1086"/>
        <v>-8.9936635875758134E-4</v>
      </c>
      <c r="W7727" s="13"/>
      <c r="X7727" s="2">
        <v>43689</v>
      </c>
      <c r="Y7727">
        <v>127.6768</v>
      </c>
      <c r="AA7727" s="2">
        <v>43689</v>
      </c>
      <c r="AB7727">
        <v>2323.4699999999998</v>
      </c>
      <c r="AC7727">
        <f t="shared" si="1087"/>
        <v>-1.8070939849465284E-2</v>
      </c>
      <c r="AD7727">
        <f t="shared" si="1082"/>
        <v>-1.8141859849465283E-2</v>
      </c>
      <c r="AE7727">
        <f>Sheet2!$B$17+Sheet2!$B$18*'Portfolio allocation'!K7727</f>
        <v>-1.0490121496398924E-2</v>
      </c>
      <c r="AF7727">
        <f t="shared" si="1088"/>
        <v>-7.6517383530663591E-3</v>
      </c>
      <c r="AH7727" s="2">
        <v>43689</v>
      </c>
      <c r="AI7727">
        <v>1.64</v>
      </c>
      <c r="AJ7727">
        <v>1.7729999999999999</v>
      </c>
      <c r="AK7727">
        <v>1.1218999999999999</v>
      </c>
      <c r="AR7727" s="3"/>
    </row>
    <row r="7728" spans="1:44" hidden="1" outlineLevel="1" x14ac:dyDescent="0.2">
      <c r="A7728" s="2">
        <v>43690</v>
      </c>
      <c r="B7728">
        <v>17.52</v>
      </c>
      <c r="E7728" s="2">
        <v>43690</v>
      </c>
      <c r="F7728">
        <v>2926.32</v>
      </c>
      <c r="G7728">
        <f t="shared" si="1083"/>
        <v>1.4762028608582556E-2</v>
      </c>
      <c r="H7728" s="2">
        <v>43690</v>
      </c>
      <c r="I7728">
        <v>5890.16</v>
      </c>
      <c r="J7728">
        <f t="shared" si="1084"/>
        <v>1.4801223241590167E-2</v>
      </c>
      <c r="K7728">
        <f t="shared" si="1080"/>
        <v>1.4730303241590166E-2</v>
      </c>
      <c r="L7728">
        <v>-2.9082460979260309E-2</v>
      </c>
      <c r="N7728" s="2">
        <v>43690</v>
      </c>
      <c r="O7728">
        <v>138.6</v>
      </c>
      <c r="Q7728" s="2">
        <v>43690</v>
      </c>
      <c r="R7728">
        <v>219578.9</v>
      </c>
      <c r="S7728" s="8">
        <f t="shared" si="1085"/>
        <v>2.0693813099325942E-2</v>
      </c>
      <c r="T7728" s="9">
        <f t="shared" si="1081"/>
        <v>2.0622893099325943E-2</v>
      </c>
      <c r="U7728" s="3">
        <f>Sheet1!$B$17+Sheet1!$B$18*'Portfolio allocation'!K7728</f>
        <v>1.7386776078635834E-2</v>
      </c>
      <c r="V7728" s="13">
        <f t="shared" si="1086"/>
        <v>3.2361170206901095E-3</v>
      </c>
      <c r="W7728" s="13"/>
      <c r="X7728" s="2">
        <v>43690</v>
      </c>
      <c r="Y7728">
        <v>129.70179999999999</v>
      </c>
      <c r="AA7728" s="2">
        <v>43690</v>
      </c>
      <c r="AB7728">
        <v>2360.3200000000002</v>
      </c>
      <c r="AC7728">
        <f t="shared" si="1087"/>
        <v>1.5859899202486094E-2</v>
      </c>
      <c r="AD7728">
        <f t="shared" si="1082"/>
        <v>1.5785139202486094E-2</v>
      </c>
      <c r="AE7728">
        <f>Sheet2!$B$17+Sheet2!$B$18*'Portfolio allocation'!K7728</f>
        <v>1.3151948457810579E-2</v>
      </c>
      <c r="AF7728">
        <f t="shared" si="1088"/>
        <v>2.6331907446755145E-3</v>
      </c>
      <c r="AH7728" s="2">
        <v>43690</v>
      </c>
      <c r="AI7728">
        <v>1.68</v>
      </c>
      <c r="AJ7728">
        <v>1.869</v>
      </c>
      <c r="AK7728">
        <v>1.1188</v>
      </c>
      <c r="AR7728" s="3"/>
    </row>
    <row r="7729" spans="1:44" hidden="1" outlineLevel="1" x14ac:dyDescent="0.2">
      <c r="A7729" s="2">
        <v>43691</v>
      </c>
      <c r="B7729">
        <v>22.1</v>
      </c>
      <c r="E7729" s="2">
        <v>43691</v>
      </c>
      <c r="F7729">
        <v>2840.6</v>
      </c>
      <c r="G7729">
        <f t="shared" si="1083"/>
        <v>-2.9292763607534411E-2</v>
      </c>
      <c r="H7729" s="2">
        <v>43691</v>
      </c>
      <c r="I7729">
        <v>5719.3</v>
      </c>
      <c r="J7729">
        <f t="shared" si="1084"/>
        <v>-2.9007700979260309E-2</v>
      </c>
      <c r="K7729">
        <f t="shared" si="1080"/>
        <v>-2.9082460979260309E-2</v>
      </c>
      <c r="L7729">
        <v>2.584519430699427E-3</v>
      </c>
      <c r="N7729" s="2">
        <v>43691</v>
      </c>
      <c r="O7729">
        <v>133.97999999999999</v>
      </c>
      <c r="Q7729" s="2">
        <v>43691</v>
      </c>
      <c r="R7729">
        <v>212988.4</v>
      </c>
      <c r="S7729" s="8">
        <f t="shared" si="1085"/>
        <v>-3.0014268219760609E-2</v>
      </c>
      <c r="T7729" s="9">
        <f t="shared" si="1081"/>
        <v>-3.0089028219760609E-2</v>
      </c>
      <c r="U7729" s="3">
        <f>Sheet1!$B$17+Sheet1!$B$18*'Portfolio allocation'!K7729</f>
        <v>-3.2876337398629198E-2</v>
      </c>
      <c r="V7729" s="13">
        <f t="shared" si="1086"/>
        <v>2.7873091788685883E-3</v>
      </c>
      <c r="W7729" s="13"/>
      <c r="X7729" s="2">
        <v>43691</v>
      </c>
      <c r="Y7729">
        <v>125.3653</v>
      </c>
      <c r="AA7729" s="2">
        <v>43691</v>
      </c>
      <c r="AB7729">
        <v>2281.4</v>
      </c>
      <c r="AC7729">
        <f t="shared" si="1087"/>
        <v>-3.3436144251626887E-2</v>
      </c>
      <c r="AD7729">
        <f t="shared" si="1082"/>
        <v>-3.3507544251626886E-2</v>
      </c>
      <c r="AE7729">
        <f>Sheet2!$B$17+Sheet2!$B$18*'Portfolio allocation'!K7729</f>
        <v>-2.5807479252078058E-2</v>
      </c>
      <c r="AF7729">
        <f t="shared" si="1088"/>
        <v>-7.7000649995488286E-3</v>
      </c>
      <c r="AH7729" s="2">
        <v>43691</v>
      </c>
      <c r="AI7729">
        <v>1.581</v>
      </c>
      <c r="AJ7729">
        <v>1.7849999999999999</v>
      </c>
      <c r="AK7729">
        <v>1.115</v>
      </c>
      <c r="AR7729" s="3"/>
    </row>
    <row r="7730" spans="1:44" hidden="1" outlineLevel="1" x14ac:dyDescent="0.2">
      <c r="A7730" s="2">
        <v>43692</v>
      </c>
      <c r="B7730">
        <v>21.18</v>
      </c>
      <c r="E7730" s="2">
        <v>43692</v>
      </c>
      <c r="F7730">
        <v>2847.6</v>
      </c>
      <c r="G7730">
        <f t="shared" si="1083"/>
        <v>2.464268112370549E-3</v>
      </c>
      <c r="H7730" s="2">
        <v>43692</v>
      </c>
      <c r="I7730">
        <v>5734.49</v>
      </c>
      <c r="J7730">
        <f t="shared" si="1084"/>
        <v>2.6559194306994272E-3</v>
      </c>
      <c r="K7730">
        <f t="shared" si="1080"/>
        <v>2.584519430699427E-3</v>
      </c>
      <c r="L7730">
        <v>1.4523604904359534E-2</v>
      </c>
      <c r="N7730" s="2">
        <v>43692</v>
      </c>
      <c r="O7730">
        <v>133.68</v>
      </c>
      <c r="Q7730" s="2">
        <v>43692</v>
      </c>
      <c r="R7730">
        <v>212511.4</v>
      </c>
      <c r="S7730" s="8">
        <f t="shared" si="1085"/>
        <v>-2.2395585862892142E-3</v>
      </c>
      <c r="T7730" s="9">
        <f t="shared" si="1081"/>
        <v>-2.3109585862892143E-3</v>
      </c>
      <c r="U7730" s="3">
        <f>Sheet1!$B$17+Sheet1!$B$18*'Portfolio allocation'!K7730</f>
        <v>3.4528250756858687E-3</v>
      </c>
      <c r="V7730" s="13">
        <f t="shared" si="1086"/>
        <v>-5.763783661975083E-3</v>
      </c>
      <c r="W7730" s="13"/>
      <c r="X7730" s="2">
        <v>43692</v>
      </c>
      <c r="Y7730">
        <v>126.00530000000001</v>
      </c>
      <c r="AA7730" s="2">
        <v>43692</v>
      </c>
      <c r="AB7730">
        <v>2293.0500000000002</v>
      </c>
      <c r="AC7730">
        <f t="shared" si="1087"/>
        <v>5.1065135443149057E-3</v>
      </c>
      <c r="AD7730">
        <f t="shared" si="1082"/>
        <v>5.0377135443149057E-3</v>
      </c>
      <c r="AE7730">
        <f>Sheet2!$B$17+Sheet2!$B$18*'Portfolio allocation'!K7730</f>
        <v>2.3516076261964618E-3</v>
      </c>
      <c r="AF7730">
        <f t="shared" si="1088"/>
        <v>2.6861059181184439E-3</v>
      </c>
      <c r="AH7730" s="2">
        <v>43692</v>
      </c>
      <c r="AI7730">
        <v>1.5269999999999999</v>
      </c>
      <c r="AJ7730">
        <v>1.72</v>
      </c>
      <c r="AK7730">
        <v>1.1108499999999999</v>
      </c>
      <c r="AR7730" s="3"/>
    </row>
    <row r="7731" spans="1:44" hidden="1" outlineLevel="1" x14ac:dyDescent="0.2">
      <c r="A7731" s="2">
        <v>43693</v>
      </c>
      <c r="B7731">
        <v>18.47</v>
      </c>
      <c r="E7731" s="2">
        <v>43693</v>
      </c>
      <c r="F7731">
        <v>2888.68</v>
      </c>
      <c r="G7731">
        <f t="shared" si="1083"/>
        <v>1.4426183452732166E-2</v>
      </c>
      <c r="H7731" s="2">
        <v>43693</v>
      </c>
      <c r="I7731">
        <v>5818.17</v>
      </c>
      <c r="J7731">
        <f t="shared" si="1084"/>
        <v>1.4592404904359535E-2</v>
      </c>
      <c r="K7731">
        <f t="shared" si="1080"/>
        <v>1.4523604904359534E-2</v>
      </c>
      <c r="L7731">
        <v>1.2093939703858836E-2</v>
      </c>
      <c r="N7731" s="2">
        <v>43693</v>
      </c>
      <c r="O7731">
        <v>136.13</v>
      </c>
      <c r="Q7731" s="2">
        <v>43693</v>
      </c>
      <c r="R7731">
        <v>216406.3</v>
      </c>
      <c r="S7731" s="8">
        <f t="shared" si="1085"/>
        <v>1.8327957935433181E-2</v>
      </c>
      <c r="T7731" s="9">
        <f t="shared" si="1081"/>
        <v>1.825915793543318E-2</v>
      </c>
      <c r="U7731" s="3">
        <f>Sheet1!$B$17+Sheet1!$B$18*'Portfolio allocation'!K7731</f>
        <v>1.7149646507732361E-2</v>
      </c>
      <c r="V7731" s="13">
        <f t="shared" si="1086"/>
        <v>1.1095114277008197E-3</v>
      </c>
      <c r="W7731" s="13"/>
      <c r="X7731" s="2">
        <v>43693</v>
      </c>
      <c r="Y7731">
        <v>127.7628</v>
      </c>
      <c r="AA7731" s="2">
        <v>43693</v>
      </c>
      <c r="AB7731">
        <v>2325.0300000000002</v>
      </c>
      <c r="AC7731">
        <f t="shared" si="1087"/>
        <v>1.3946490482108942E-2</v>
      </c>
      <c r="AD7731">
        <f t="shared" si="1082"/>
        <v>1.3878530482108941E-2</v>
      </c>
      <c r="AE7731">
        <f>Sheet2!$B$17+Sheet2!$B$18*'Portfolio allocation'!K7731</f>
        <v>1.2968147022993586E-2</v>
      </c>
      <c r="AF7731">
        <f t="shared" si="1088"/>
        <v>9.1038345911535583E-4</v>
      </c>
      <c r="AH7731" s="2">
        <v>43693</v>
      </c>
      <c r="AI7731">
        <v>1.54</v>
      </c>
      <c r="AJ7731">
        <v>1.6990000000000001</v>
      </c>
      <c r="AK7731">
        <v>1.1104499999999999</v>
      </c>
      <c r="AR7731" s="3"/>
    </row>
    <row r="7732" spans="1:44" hidden="1" outlineLevel="1" x14ac:dyDescent="0.2">
      <c r="A7732" s="2">
        <v>43696</v>
      </c>
      <c r="B7732">
        <v>16.88</v>
      </c>
      <c r="E7732" s="2">
        <v>43696</v>
      </c>
      <c r="F7732">
        <v>2923.65</v>
      </c>
      <c r="G7732">
        <f t="shared" si="1083"/>
        <v>1.2105875347909967E-2</v>
      </c>
      <c r="H7732" s="2">
        <v>43696</v>
      </c>
      <c r="I7732">
        <v>5888.93</v>
      </c>
      <c r="J7732">
        <f t="shared" si="1084"/>
        <v>1.2161899703858836E-2</v>
      </c>
      <c r="K7732">
        <f t="shared" si="1080"/>
        <v>1.2093939703858836E-2</v>
      </c>
      <c r="L7732">
        <v>-7.9099339462347287E-3</v>
      </c>
      <c r="N7732" s="2">
        <v>43696</v>
      </c>
      <c r="O7732">
        <v>138.41</v>
      </c>
      <c r="Q7732" s="2">
        <v>43696</v>
      </c>
      <c r="R7732">
        <v>220030.8</v>
      </c>
      <c r="S7732" s="8">
        <f t="shared" si="1085"/>
        <v>1.6748588188051805E-2</v>
      </c>
      <c r="T7732" s="9">
        <f t="shared" si="1081"/>
        <v>1.6680628188051806E-2</v>
      </c>
      <c r="U7732" s="3">
        <f>Sheet1!$B$17+Sheet1!$B$18*'Portfolio allocation'!K7732</f>
        <v>1.4362273013813197E-2</v>
      </c>
      <c r="V7732" s="13">
        <f t="shared" si="1086"/>
        <v>2.318355174238609E-3</v>
      </c>
      <c r="W7732" s="13"/>
      <c r="X7732" s="2">
        <v>43696</v>
      </c>
      <c r="Y7732">
        <v>128.9854</v>
      </c>
      <c r="AA7732" s="2">
        <v>43696</v>
      </c>
      <c r="AB7732">
        <v>2347.2800000000002</v>
      </c>
      <c r="AC7732">
        <f t="shared" si="1087"/>
        <v>9.569768992228056E-3</v>
      </c>
      <c r="AD7732">
        <f t="shared" si="1082"/>
        <v>9.4999689922280559E-3</v>
      </c>
      <c r="AE7732">
        <f>Sheet2!$B$17+Sheet2!$B$18*'Portfolio allocation'!K7732</f>
        <v>1.0807626740342914E-2</v>
      </c>
      <c r="AF7732">
        <f t="shared" si="1088"/>
        <v>-1.3076577481148585E-3</v>
      </c>
      <c r="AH7732" s="2">
        <v>43696</v>
      </c>
      <c r="AI7732">
        <v>1.5980000000000001</v>
      </c>
      <c r="AJ7732">
        <v>1.7450000000000001</v>
      </c>
      <c r="AK7732">
        <v>1.10955</v>
      </c>
      <c r="AR7732" s="3"/>
    </row>
    <row r="7733" spans="1:44" hidden="1" outlineLevel="1" x14ac:dyDescent="0.2">
      <c r="A7733" s="2">
        <v>43697</v>
      </c>
      <c r="B7733">
        <v>17.5</v>
      </c>
      <c r="E7733" s="2">
        <v>43697</v>
      </c>
      <c r="F7733">
        <v>2900.51</v>
      </c>
      <c r="G7733">
        <f t="shared" si="1083"/>
        <v>-7.9147640791475959E-3</v>
      </c>
      <c r="H7733" s="2">
        <v>43697</v>
      </c>
      <c r="I7733">
        <v>5842.76</v>
      </c>
      <c r="J7733">
        <f t="shared" si="1084"/>
        <v>-7.8401339462347286E-3</v>
      </c>
      <c r="K7733">
        <f t="shared" si="1080"/>
        <v>-7.9099339462347287E-3</v>
      </c>
      <c r="L7733">
        <v>8.2194908666451925E-3</v>
      </c>
      <c r="N7733" s="2">
        <v>43697</v>
      </c>
      <c r="O7733">
        <v>137.26</v>
      </c>
      <c r="Q7733" s="2">
        <v>43697</v>
      </c>
      <c r="R7733">
        <v>218202.6</v>
      </c>
      <c r="S7733" s="8">
        <f t="shared" si="1085"/>
        <v>-8.3088367628531001E-3</v>
      </c>
      <c r="T7733" s="9">
        <f t="shared" si="1081"/>
        <v>-8.3786367628531002E-3</v>
      </c>
      <c r="U7733" s="3">
        <f>Sheet1!$B$17+Sheet1!$B$18*'Portfolio allocation'!K7733</f>
        <v>-8.5866778031505088E-3</v>
      </c>
      <c r="V7733" s="13">
        <f t="shared" si="1086"/>
        <v>2.0804104029740859E-4</v>
      </c>
      <c r="W7733" s="13"/>
      <c r="X7733" s="2">
        <v>43697</v>
      </c>
      <c r="Y7733">
        <v>127.0369</v>
      </c>
      <c r="AA7733" s="2">
        <v>43697</v>
      </c>
      <c r="AB7733">
        <v>2311.8200000000002</v>
      </c>
      <c r="AC7733">
        <f t="shared" si="1087"/>
        <v>-1.5106847074060181E-2</v>
      </c>
      <c r="AD7733">
        <f t="shared" si="1082"/>
        <v>-1.5176247074060182E-2</v>
      </c>
      <c r="AE7733">
        <f>Sheet2!$B$17+Sheet2!$B$18*'Portfolio allocation'!K7733</f>
        <v>-6.980328054293829E-3</v>
      </c>
      <c r="AF7733">
        <f t="shared" si="1088"/>
        <v>-8.1959190197663529E-3</v>
      </c>
      <c r="AH7733" s="2">
        <v>43697</v>
      </c>
      <c r="AI7733">
        <v>1.5589999999999999</v>
      </c>
      <c r="AJ7733">
        <v>1.7350000000000001</v>
      </c>
      <c r="AK7733">
        <v>1.1089</v>
      </c>
      <c r="AR7733" s="3"/>
    </row>
    <row r="7734" spans="1:44" hidden="1" outlineLevel="1" x14ac:dyDescent="0.2">
      <c r="A7734" s="2">
        <v>43698</v>
      </c>
      <c r="B7734">
        <v>15.8</v>
      </c>
      <c r="E7734" s="2">
        <v>43698</v>
      </c>
      <c r="F7734">
        <v>2924.43</v>
      </c>
      <c r="G7734">
        <f t="shared" si="1083"/>
        <v>8.2468255582637262E-3</v>
      </c>
      <c r="H7734" s="2">
        <v>43698</v>
      </c>
      <c r="I7734">
        <v>5891.19</v>
      </c>
      <c r="J7734">
        <f t="shared" si="1084"/>
        <v>8.2888908666451933E-3</v>
      </c>
      <c r="K7734">
        <f t="shared" si="1080"/>
        <v>8.2194908666451925E-3</v>
      </c>
      <c r="L7734">
        <v>-5.4964087771740787E-4</v>
      </c>
      <c r="N7734" s="2">
        <v>43698</v>
      </c>
      <c r="O7734">
        <v>138.79</v>
      </c>
      <c r="Q7734" s="2">
        <v>43698</v>
      </c>
      <c r="R7734">
        <v>220634.9</v>
      </c>
      <c r="S7734" s="8">
        <f t="shared" si="1085"/>
        <v>1.1146979916829558E-2</v>
      </c>
      <c r="T7734" s="9">
        <f t="shared" si="1081"/>
        <v>1.1077579916829557E-2</v>
      </c>
      <c r="U7734" s="3">
        <f>Sheet1!$B$17+Sheet1!$B$18*'Portfolio allocation'!K7734</f>
        <v>9.9174071161703056E-3</v>
      </c>
      <c r="V7734" s="13">
        <f t="shared" si="1086"/>
        <v>1.1601728006592517E-3</v>
      </c>
      <c r="W7734" s="13"/>
      <c r="X7734" s="2">
        <v>43698</v>
      </c>
      <c r="Y7734">
        <v>128.23079999999999</v>
      </c>
      <c r="AA7734" s="2">
        <v>43698</v>
      </c>
      <c r="AB7734">
        <v>2333.5500000000002</v>
      </c>
      <c r="AC7734">
        <f t="shared" si="1087"/>
        <v>9.399520723931909E-3</v>
      </c>
      <c r="AD7734">
        <f t="shared" si="1082"/>
        <v>9.3285607239319088E-3</v>
      </c>
      <c r="AE7734">
        <f>Sheet2!$B$17+Sheet2!$B$18*'Portfolio allocation'!K7734</f>
        <v>7.3623679881628422E-3</v>
      </c>
      <c r="AF7734">
        <f t="shared" si="1088"/>
        <v>1.9661927357690666E-3</v>
      </c>
      <c r="AH7734" s="2">
        <v>43698</v>
      </c>
      <c r="AI7734">
        <v>1.577</v>
      </c>
      <c r="AJ7734">
        <v>1.774</v>
      </c>
      <c r="AK7734">
        <v>1.1093500000000001</v>
      </c>
      <c r="AR7734" s="3"/>
    </row>
    <row r="7735" spans="1:44" hidden="1" outlineLevel="1" x14ac:dyDescent="0.2">
      <c r="A7735" s="2">
        <v>43699</v>
      </c>
      <c r="B7735">
        <v>16.68</v>
      </c>
      <c r="E7735" s="2">
        <v>43699</v>
      </c>
      <c r="F7735">
        <v>2922.95</v>
      </c>
      <c r="G7735">
        <f t="shared" si="1083"/>
        <v>-5.0608152699838094E-4</v>
      </c>
      <c r="H7735" s="2">
        <v>43699</v>
      </c>
      <c r="I7735">
        <v>5888.37</v>
      </c>
      <c r="J7735">
        <f t="shared" si="1084"/>
        <v>-4.7868087771740786E-4</v>
      </c>
      <c r="K7735">
        <f t="shared" si="1080"/>
        <v>-5.4964087771740787E-4</v>
      </c>
      <c r="L7735">
        <v>-2.6011066724067878E-2</v>
      </c>
      <c r="N7735" s="2">
        <v>43699</v>
      </c>
      <c r="O7735">
        <v>137.78</v>
      </c>
      <c r="Q7735" s="2">
        <v>43699</v>
      </c>
      <c r="R7735">
        <v>219029.3</v>
      </c>
      <c r="S7735" s="8">
        <f t="shared" si="1085"/>
        <v>-7.2771805367147779E-3</v>
      </c>
      <c r="T7735" s="9">
        <f t="shared" si="1081"/>
        <v>-7.3481405367147781E-3</v>
      </c>
      <c r="U7735" s="3">
        <f>Sheet1!$B$17+Sheet1!$B$18*'Portfolio allocation'!K7735</f>
        <v>-1.4276306031504675E-4</v>
      </c>
      <c r="V7735" s="13">
        <f t="shared" si="1086"/>
        <v>-7.2053774763997311E-3</v>
      </c>
      <c r="W7735" s="13"/>
      <c r="X7735" s="2">
        <v>43699</v>
      </c>
      <c r="Y7735">
        <v>128.29769999999999</v>
      </c>
      <c r="AA7735" s="2">
        <v>43699</v>
      </c>
      <c r="AB7735">
        <v>2334.77</v>
      </c>
      <c r="AC7735">
        <f t="shared" si="1087"/>
        <v>5.2280859634445953E-4</v>
      </c>
      <c r="AD7735">
        <f t="shared" si="1082"/>
        <v>4.5100859634445952E-4</v>
      </c>
      <c r="AE7735">
        <f>Sheet2!$B$17+Sheet2!$B$18*'Portfolio allocation'!K7735</f>
        <v>-4.3536767970898482E-4</v>
      </c>
      <c r="AF7735">
        <f t="shared" si="1088"/>
        <v>8.8637627605344434E-4</v>
      </c>
      <c r="AH7735" s="2">
        <v>43699</v>
      </c>
      <c r="AI7735">
        <v>1.61</v>
      </c>
      <c r="AJ7735">
        <v>1.7949999999999999</v>
      </c>
      <c r="AK7735">
        <v>1.10805</v>
      </c>
      <c r="AR7735" s="3"/>
    </row>
    <row r="7736" spans="1:44" hidden="1" outlineLevel="1" x14ac:dyDescent="0.2">
      <c r="A7736" s="2">
        <v>43700</v>
      </c>
      <c r="B7736">
        <v>19.87</v>
      </c>
      <c r="E7736" s="2">
        <v>43700</v>
      </c>
      <c r="F7736">
        <v>2847.11</v>
      </c>
      <c r="G7736">
        <f t="shared" si="1083"/>
        <v>-2.5946389777450785E-2</v>
      </c>
      <c r="H7736" s="2">
        <v>43700</v>
      </c>
      <c r="I7736">
        <v>5735.63</v>
      </c>
      <c r="J7736">
        <f t="shared" si="1084"/>
        <v>-2.5939266724067878E-2</v>
      </c>
      <c r="K7736">
        <f t="shared" si="1080"/>
        <v>-2.6011066724067878E-2</v>
      </c>
      <c r="L7736">
        <v>1.1038479740429657E-2</v>
      </c>
      <c r="N7736" s="2">
        <v>43700</v>
      </c>
      <c r="O7736">
        <v>133.38999999999999</v>
      </c>
      <c r="Q7736" s="2">
        <v>43700</v>
      </c>
      <c r="R7736">
        <v>212050.4</v>
      </c>
      <c r="S7736" s="8">
        <f t="shared" si="1085"/>
        <v>-3.1862860357039002E-2</v>
      </c>
      <c r="T7736" s="9">
        <f t="shared" si="1081"/>
        <v>-3.1934660357038999E-2</v>
      </c>
      <c r="U7736" s="3">
        <f>Sheet1!$B$17+Sheet1!$B$18*'Portfolio allocation'!K7736</f>
        <v>-2.935275606959065E-2</v>
      </c>
      <c r="V7736" s="13">
        <f t="shared" si="1086"/>
        <v>-2.5819042874483493E-3</v>
      </c>
      <c r="W7736" s="13"/>
      <c r="X7736" s="2">
        <v>43700</v>
      </c>
      <c r="Y7736">
        <v>123.7607</v>
      </c>
      <c r="AA7736" s="2">
        <v>43700</v>
      </c>
      <c r="AB7736">
        <v>2252.1999999999998</v>
      </c>
      <c r="AC7736">
        <f t="shared" si="1087"/>
        <v>-3.5365367894910515E-2</v>
      </c>
      <c r="AD7736">
        <f t="shared" si="1082"/>
        <v>-3.5434647894910513E-2</v>
      </c>
      <c r="AE7736">
        <f>Sheet2!$B$17+Sheet2!$B$18*'Portfolio allocation'!K7736</f>
        <v>-2.3076317122006595E-2</v>
      </c>
      <c r="AF7736">
        <f t="shared" si="1088"/>
        <v>-1.2358330772903919E-2</v>
      </c>
      <c r="AH7736" s="2">
        <v>43700</v>
      </c>
      <c r="AI7736">
        <v>1.5269999999999999</v>
      </c>
      <c r="AJ7736">
        <v>1.732</v>
      </c>
      <c r="AK7736">
        <v>1.1108499999999999</v>
      </c>
      <c r="AR7736" s="3"/>
    </row>
    <row r="7737" spans="1:44" hidden="1" outlineLevel="1" x14ac:dyDescent="0.2">
      <c r="A7737" s="2">
        <v>43703</v>
      </c>
      <c r="B7737">
        <v>19.32</v>
      </c>
      <c r="E7737" s="2">
        <v>43703</v>
      </c>
      <c r="F7737">
        <v>2878.38</v>
      </c>
      <c r="G7737">
        <f t="shared" si="1083"/>
        <v>1.0983067039910699E-2</v>
      </c>
      <c r="H7737" s="2">
        <v>43703</v>
      </c>
      <c r="I7737">
        <v>5799.34</v>
      </c>
      <c r="J7737">
        <f t="shared" si="1084"/>
        <v>1.1107759740429657E-2</v>
      </c>
      <c r="K7737">
        <f t="shared" si="1080"/>
        <v>1.1038479740429657E-2</v>
      </c>
      <c r="L7737">
        <v>-3.2689598452238385E-3</v>
      </c>
      <c r="N7737" s="2">
        <v>43703</v>
      </c>
      <c r="O7737">
        <v>135.44999999999999</v>
      </c>
      <c r="Q7737" s="2">
        <v>43703</v>
      </c>
      <c r="R7737">
        <v>215325.3</v>
      </c>
      <c r="S7737" s="8">
        <f t="shared" si="1085"/>
        <v>1.5443969924131107E-2</v>
      </c>
      <c r="T7737" s="9">
        <f t="shared" si="1081"/>
        <v>1.5374689924131107E-2</v>
      </c>
      <c r="U7737" s="3">
        <f>Sheet1!$B$17+Sheet1!$B$18*'Portfolio allocation'!K7737</f>
        <v>1.3151422594854606E-2</v>
      </c>
      <c r="V7737" s="13">
        <f t="shared" si="1086"/>
        <v>2.2232673292765012E-3</v>
      </c>
      <c r="W7737" s="13"/>
      <c r="X7737" s="2">
        <v>43703</v>
      </c>
      <c r="Y7737">
        <v>124.1618</v>
      </c>
      <c r="AA7737" s="2">
        <v>43703</v>
      </c>
      <c r="AB7737">
        <v>2259.5</v>
      </c>
      <c r="AC7737">
        <f t="shared" si="1087"/>
        <v>3.2412751975847698E-3</v>
      </c>
      <c r="AD7737">
        <f t="shared" si="1082"/>
        <v>3.1709551975847698E-3</v>
      </c>
      <c r="AE7737">
        <f>Sheet2!$B$17+Sheet2!$B$18*'Portfolio allocation'!K7737</f>
        <v>9.8690848136426639E-3</v>
      </c>
      <c r="AF7737">
        <f t="shared" si="1088"/>
        <v>-6.6981296160578945E-3</v>
      </c>
      <c r="AH7737" s="2">
        <v>43703</v>
      </c>
      <c r="AI7737">
        <v>1.544</v>
      </c>
      <c r="AJ7737">
        <v>1.758</v>
      </c>
      <c r="AK7737">
        <v>1.1113500000000001</v>
      </c>
      <c r="AR7737" s="3"/>
    </row>
    <row r="7738" spans="1:44" hidden="1" outlineLevel="1" x14ac:dyDescent="0.2">
      <c r="A7738" s="2">
        <v>43704</v>
      </c>
      <c r="B7738">
        <v>20.309999999999999</v>
      </c>
      <c r="E7738" s="2">
        <v>43704</v>
      </c>
      <c r="F7738">
        <v>2869.16</v>
      </c>
      <c r="G7738">
        <f t="shared" si="1083"/>
        <v>-3.2031906836484936E-3</v>
      </c>
      <c r="H7738" s="2">
        <v>43704</v>
      </c>
      <c r="I7738">
        <v>5780.79</v>
      </c>
      <c r="J7738">
        <f t="shared" si="1084"/>
        <v>-3.1986398452238385E-3</v>
      </c>
      <c r="K7738">
        <f t="shared" si="1080"/>
        <v>-3.2689598452238385E-3</v>
      </c>
      <c r="L7738">
        <v>6.5116253469163681E-3</v>
      </c>
      <c r="N7738" s="2">
        <v>43704</v>
      </c>
      <c r="O7738">
        <v>135.74</v>
      </c>
      <c r="Q7738" s="2">
        <v>43704</v>
      </c>
      <c r="R7738">
        <v>215786.3</v>
      </c>
      <c r="S7738" s="8">
        <f t="shared" si="1085"/>
        <v>2.1409467442981001E-3</v>
      </c>
      <c r="T7738" s="9">
        <f t="shared" si="1081"/>
        <v>2.0706267442981E-3</v>
      </c>
      <c r="U7738" s="3">
        <f>Sheet1!$B$17+Sheet1!$B$18*'Portfolio allocation'!K7738</f>
        <v>-3.2624346965458482E-3</v>
      </c>
      <c r="V7738" s="13">
        <f t="shared" si="1086"/>
        <v>5.3330614408439482E-3</v>
      </c>
      <c r="W7738" s="13"/>
      <c r="X7738" s="2">
        <v>43704</v>
      </c>
      <c r="Y7738">
        <v>125.2889</v>
      </c>
      <c r="AA7738" s="2">
        <v>43704</v>
      </c>
      <c r="AB7738">
        <v>2280.0100000000002</v>
      </c>
      <c r="AC7738">
        <f t="shared" si="1087"/>
        <v>9.0772294755476768E-3</v>
      </c>
      <c r="AD7738">
        <f t="shared" si="1082"/>
        <v>9.0067094755476775E-3</v>
      </c>
      <c r="AE7738">
        <f>Sheet2!$B$17+Sheet2!$B$18*'Portfolio allocation'!K7738</f>
        <v>-2.8534554817170924E-3</v>
      </c>
      <c r="AF7738">
        <f t="shared" si="1088"/>
        <v>1.186016495726477E-2</v>
      </c>
      <c r="AH7738" s="2">
        <v>43704</v>
      </c>
      <c r="AI7738">
        <v>1.49</v>
      </c>
      <c r="AJ7738">
        <v>1.7629999999999999</v>
      </c>
      <c r="AK7738">
        <v>1.1101000000000001</v>
      </c>
      <c r="AR7738" s="3"/>
    </row>
    <row r="7739" spans="1:44" hidden="1" outlineLevel="1" x14ac:dyDescent="0.2">
      <c r="A7739" s="2">
        <v>43705</v>
      </c>
      <c r="B7739">
        <v>19.350000000000001</v>
      </c>
      <c r="E7739" s="2">
        <v>43705</v>
      </c>
      <c r="F7739">
        <v>2887.94</v>
      </c>
      <c r="G7739">
        <f t="shared" si="1083"/>
        <v>6.545469754213773E-3</v>
      </c>
      <c r="H7739" s="2">
        <v>43705</v>
      </c>
      <c r="I7739">
        <v>5818.84</v>
      </c>
      <c r="J7739">
        <f t="shared" si="1084"/>
        <v>6.5821453469163682E-3</v>
      </c>
      <c r="K7739">
        <f t="shared" si="1080"/>
        <v>6.5116253469163681E-3</v>
      </c>
      <c r="L7739">
        <v>1.2786514356813342E-2</v>
      </c>
      <c r="N7739" s="2">
        <v>43705</v>
      </c>
      <c r="O7739">
        <v>135.56</v>
      </c>
      <c r="Q7739" s="2">
        <v>43705</v>
      </c>
      <c r="R7739">
        <v>215500.1</v>
      </c>
      <c r="S7739" s="8">
        <f t="shared" si="1085"/>
        <v>-1.3263121894206975E-3</v>
      </c>
      <c r="T7739" s="9">
        <f t="shared" si="1081"/>
        <v>-1.3968321894206974E-3</v>
      </c>
      <c r="U7739" s="3">
        <f>Sheet1!$B$17+Sheet1!$B$18*'Portfolio allocation'!K7739</f>
        <v>7.9581005088691925E-3</v>
      </c>
      <c r="V7739" s="13">
        <f t="shared" si="1086"/>
        <v>-9.3549326982898893E-3</v>
      </c>
      <c r="W7739" s="13"/>
      <c r="X7739" s="2">
        <v>43705</v>
      </c>
      <c r="Y7739">
        <v>126.80759999999999</v>
      </c>
      <c r="AA7739" s="2">
        <v>43705</v>
      </c>
      <c r="AB7739">
        <v>2307.65</v>
      </c>
      <c r="AC7739">
        <f t="shared" si="1087"/>
        <v>1.2122753847570777E-2</v>
      </c>
      <c r="AD7739">
        <f t="shared" si="1082"/>
        <v>1.2052753847570777E-2</v>
      </c>
      <c r="AE7739">
        <f>Sheet2!$B$17+Sheet2!$B$18*'Portfolio allocation'!K7739</f>
        <v>5.843690396429852E-3</v>
      </c>
      <c r="AF7739">
        <f t="shared" si="1088"/>
        <v>6.2090634511409249E-3</v>
      </c>
      <c r="AH7739" s="2">
        <v>43705</v>
      </c>
      <c r="AI7739">
        <v>1.468</v>
      </c>
      <c r="AJ7739">
        <v>1.75</v>
      </c>
      <c r="AK7739">
        <v>1.10755</v>
      </c>
      <c r="AR7739" s="3"/>
    </row>
    <row r="7740" spans="1:44" hidden="1" outlineLevel="1" x14ac:dyDescent="0.2">
      <c r="A7740" s="2">
        <v>43706</v>
      </c>
      <c r="B7740">
        <v>17.88</v>
      </c>
      <c r="E7740" s="2">
        <v>43706</v>
      </c>
      <c r="F7740">
        <v>2924.58</v>
      </c>
      <c r="G7740">
        <f t="shared" si="1083"/>
        <v>1.2687244194824032E-2</v>
      </c>
      <c r="H7740" s="2">
        <v>43706</v>
      </c>
      <c r="I7740">
        <v>5893.65</v>
      </c>
      <c r="J7740">
        <f t="shared" si="1084"/>
        <v>1.2856514356813342E-2</v>
      </c>
      <c r="K7740">
        <f t="shared" si="1080"/>
        <v>1.2786514356813342E-2</v>
      </c>
      <c r="L7740">
        <v>7.0646756492166415E-4</v>
      </c>
      <c r="N7740" s="2">
        <v>43706</v>
      </c>
      <c r="O7740">
        <v>138.12</v>
      </c>
      <c r="Q7740" s="2">
        <v>43706</v>
      </c>
      <c r="R7740">
        <v>219569.8</v>
      </c>
      <c r="S7740" s="8">
        <f t="shared" si="1085"/>
        <v>1.8884910030203983E-2</v>
      </c>
      <c r="T7740" s="9">
        <f t="shared" si="1081"/>
        <v>1.8814910030203982E-2</v>
      </c>
      <c r="U7740" s="3">
        <f>Sheet1!$B$17+Sheet1!$B$18*'Portfolio allocation'!K7740</f>
        <v>1.5156812207858463E-2</v>
      </c>
      <c r="V7740" s="13">
        <f t="shared" si="1086"/>
        <v>3.6580978223455188E-3</v>
      </c>
      <c r="W7740" s="13"/>
      <c r="X7740" s="2">
        <v>43706</v>
      </c>
      <c r="Y7740">
        <v>128.83260000000001</v>
      </c>
      <c r="AA7740" s="2">
        <v>43706</v>
      </c>
      <c r="AB7740">
        <v>2344.5</v>
      </c>
      <c r="AC7740">
        <f t="shared" si="1087"/>
        <v>1.59686260914782E-2</v>
      </c>
      <c r="AD7740">
        <f t="shared" si="1082"/>
        <v>1.5897986091478199E-2</v>
      </c>
      <c r="AE7740">
        <f>Sheet2!$B$17+Sheet2!$B$18*'Portfolio allocation'!K7740</f>
        <v>1.1423481790927498E-2</v>
      </c>
      <c r="AF7740">
        <f t="shared" si="1088"/>
        <v>4.4745043005507013E-3</v>
      </c>
      <c r="AH7740" s="2">
        <v>43706</v>
      </c>
      <c r="AI7740">
        <v>1.516</v>
      </c>
      <c r="AJ7740">
        <v>1.766</v>
      </c>
      <c r="AK7740">
        <v>1.1066499999999999</v>
      </c>
      <c r="AR7740" s="3"/>
    </row>
    <row r="7741" spans="1:44" hidden="1" outlineLevel="1" x14ac:dyDescent="0.2">
      <c r="A7741" s="2">
        <v>43707</v>
      </c>
      <c r="B7741">
        <v>18.98</v>
      </c>
      <c r="E7741" s="2">
        <v>43707</v>
      </c>
      <c r="F7741">
        <v>2926.46</v>
      </c>
      <c r="G7741">
        <f t="shared" si="1083"/>
        <v>6.4282734614895531E-4</v>
      </c>
      <c r="H7741" s="2">
        <v>43707</v>
      </c>
      <c r="I7741">
        <v>5898.23</v>
      </c>
      <c r="J7741">
        <f t="shared" si="1084"/>
        <v>7.7710756492166411E-4</v>
      </c>
      <c r="K7741">
        <f t="shared" si="1080"/>
        <v>7.0646756492166415E-4</v>
      </c>
      <c r="L7741">
        <v>-7.0919999999999992E-5</v>
      </c>
      <c r="N7741" s="2">
        <v>43707</v>
      </c>
      <c r="O7741">
        <v>137.86000000000001</v>
      </c>
      <c r="Q7741" s="2">
        <v>43707</v>
      </c>
      <c r="R7741">
        <v>219156.4</v>
      </c>
      <c r="S7741" s="8">
        <f t="shared" si="1085"/>
        <v>-1.8827725853008959E-3</v>
      </c>
      <c r="T7741" s="9">
        <f t="shared" si="1081"/>
        <v>-1.9534125853008957E-3</v>
      </c>
      <c r="U7741" s="3">
        <f>Sheet1!$B$17+Sheet1!$B$18*'Portfolio allocation'!K7741</f>
        <v>1.298276379101834E-3</v>
      </c>
      <c r="V7741" s="13">
        <f t="shared" si="1086"/>
        <v>-3.2516889644027295E-3</v>
      </c>
      <c r="W7741" s="13"/>
      <c r="X7741" s="2">
        <v>43707</v>
      </c>
      <c r="Y7741">
        <v>129.45339999999999</v>
      </c>
      <c r="AA7741" s="2">
        <v>43707</v>
      </c>
      <c r="AB7741">
        <v>2355.8000000000002</v>
      </c>
      <c r="AC7741">
        <f t="shared" si="1087"/>
        <v>4.819791000213236E-3</v>
      </c>
      <c r="AD7741">
        <f t="shared" si="1082"/>
        <v>4.7488710002132357E-3</v>
      </c>
      <c r="AE7741">
        <f>Sheet2!$B$17+Sheet2!$B$18*'Portfolio allocation'!K7741</f>
        <v>6.8159599371038135E-4</v>
      </c>
      <c r="AF7741">
        <f t="shared" si="1088"/>
        <v>4.0672750065028542E-3</v>
      </c>
      <c r="AH7741" s="2">
        <v>43707</v>
      </c>
      <c r="AI7741">
        <v>1.506</v>
      </c>
      <c r="AJ7741">
        <v>1.7729999999999999</v>
      </c>
      <c r="AK7741">
        <v>1.1012500000000001</v>
      </c>
      <c r="AR7741" s="3"/>
    </row>
    <row r="7742" spans="1:44" hidden="1" outlineLevel="1" x14ac:dyDescent="0.2">
      <c r="A7742" s="2">
        <v>43710</v>
      </c>
      <c r="B7742">
        <v>18.98</v>
      </c>
      <c r="E7742" s="2">
        <v>43710</v>
      </c>
      <c r="F7742">
        <v>2926.46</v>
      </c>
      <c r="G7742">
        <f t="shared" si="1083"/>
        <v>0</v>
      </c>
      <c r="H7742" s="2">
        <v>43710</v>
      </c>
      <c r="I7742">
        <v>5898.23</v>
      </c>
      <c r="J7742">
        <f t="shared" si="1084"/>
        <v>0</v>
      </c>
      <c r="K7742">
        <f t="shared" si="1080"/>
        <v>-7.0919999999999992E-5</v>
      </c>
      <c r="L7742">
        <v>-6.9000873942860735E-3</v>
      </c>
      <c r="N7742" s="2">
        <v>43710</v>
      </c>
      <c r="O7742">
        <v>137.86000000000001</v>
      </c>
      <c r="Q7742" s="2">
        <v>43710</v>
      </c>
      <c r="R7742">
        <v>219156.4</v>
      </c>
      <c r="S7742" s="8">
        <f t="shared" si="1085"/>
        <v>0</v>
      </c>
      <c r="T7742" s="9">
        <f t="shared" si="1081"/>
        <v>-7.0919999999999992E-5</v>
      </c>
      <c r="U7742" s="3">
        <f>Sheet1!$B$17+Sheet1!$B$18*'Portfolio allocation'!K7742</f>
        <v>4.0643766300281454E-4</v>
      </c>
      <c r="V7742" s="13">
        <f t="shared" si="1086"/>
        <v>-4.7735766300281452E-4</v>
      </c>
      <c r="W7742" s="13"/>
      <c r="X7742" s="2">
        <v>43710</v>
      </c>
      <c r="Y7742">
        <v>129.45339999999999</v>
      </c>
      <c r="AA7742" s="2">
        <v>43710</v>
      </c>
      <c r="AB7742">
        <v>2355.8000000000002</v>
      </c>
      <c r="AC7742">
        <f t="shared" si="1087"/>
        <v>0</v>
      </c>
      <c r="AD7742">
        <f t="shared" si="1082"/>
        <v>-7.0919999999999992E-5</v>
      </c>
      <c r="AE7742">
        <f>Sheet2!$B$17+Sheet2!$B$18*'Portfolio allocation'!K7742</f>
        <v>-9.6768619684795373E-6</v>
      </c>
      <c r="AF7742">
        <f t="shared" si="1088"/>
        <v>-6.1243138031520455E-5</v>
      </c>
      <c r="AH7742" s="2">
        <v>43710</v>
      </c>
      <c r="AI7742">
        <v>1.506</v>
      </c>
      <c r="AJ7742">
        <v>1.7729999999999999</v>
      </c>
      <c r="AK7742">
        <v>1.0967499999999999</v>
      </c>
      <c r="AR7742" s="3"/>
    </row>
    <row r="7743" spans="1:44" hidden="1" outlineLevel="1" x14ac:dyDescent="0.2">
      <c r="A7743" s="2">
        <v>43711</v>
      </c>
      <c r="B7743">
        <v>19.66</v>
      </c>
      <c r="E7743" s="2">
        <v>43711</v>
      </c>
      <c r="F7743">
        <v>2906.27</v>
      </c>
      <c r="G7743">
        <f t="shared" si="1083"/>
        <v>-6.8991204390287386E-3</v>
      </c>
      <c r="H7743" s="2">
        <v>43711</v>
      </c>
      <c r="I7743">
        <v>5857.95</v>
      </c>
      <c r="J7743">
        <f t="shared" si="1084"/>
        <v>-6.8291673942860731E-3</v>
      </c>
      <c r="K7743">
        <f t="shared" si="1080"/>
        <v>-6.9000873942860735E-3</v>
      </c>
      <c r="L7743">
        <v>1.0857470787220904E-2</v>
      </c>
      <c r="N7743" s="2">
        <v>43711</v>
      </c>
      <c r="O7743">
        <v>136.04</v>
      </c>
      <c r="Q7743" s="2">
        <v>43711</v>
      </c>
      <c r="R7743">
        <v>216263.2</v>
      </c>
      <c r="S7743" s="8">
        <f t="shared" si="1085"/>
        <v>-1.320153096145027E-2</v>
      </c>
      <c r="T7743" s="9">
        <f t="shared" si="1081"/>
        <v>-1.327245096145027E-2</v>
      </c>
      <c r="U7743" s="3">
        <f>Sheet1!$B$17+Sheet1!$B$18*'Portfolio allocation'!K7743</f>
        <v>-7.4281562458399491E-3</v>
      </c>
      <c r="V7743" s="13">
        <f t="shared" si="1086"/>
        <v>-5.8442947156103209E-3</v>
      </c>
      <c r="W7743" s="13"/>
      <c r="X7743" s="2">
        <v>43711</v>
      </c>
      <c r="Y7743">
        <v>128.08760000000001</v>
      </c>
      <c r="AA7743" s="2">
        <v>43711</v>
      </c>
      <c r="AB7743">
        <v>2330.94</v>
      </c>
      <c r="AC7743">
        <f t="shared" si="1087"/>
        <v>-1.055267849562791E-2</v>
      </c>
      <c r="AD7743">
        <f t="shared" si="1082"/>
        <v>-1.0622238495627909E-2</v>
      </c>
      <c r="AE7743">
        <f>Sheet2!$B$17+Sheet2!$B$18*'Portfolio allocation'!K7743</f>
        <v>-6.0823467367854345E-3</v>
      </c>
      <c r="AF7743">
        <f t="shared" si="1088"/>
        <v>-4.5398917588424749E-3</v>
      </c>
      <c r="AH7743" s="2">
        <v>43711</v>
      </c>
      <c r="AI7743">
        <v>1.466</v>
      </c>
      <c r="AJ7743">
        <v>1.7390000000000001</v>
      </c>
      <c r="AK7743">
        <v>1.0962499999999999</v>
      </c>
      <c r="AR7743" s="3"/>
    </row>
    <row r="7744" spans="1:44" hidden="1" outlineLevel="1" x14ac:dyDescent="0.2">
      <c r="A7744" s="2">
        <v>43712</v>
      </c>
      <c r="B7744">
        <v>17.329999999999998</v>
      </c>
      <c r="E7744" s="2">
        <v>43712</v>
      </c>
      <c r="F7744">
        <v>2937.78</v>
      </c>
      <c r="G7744">
        <f t="shared" si="1083"/>
        <v>1.0842075925499017E-2</v>
      </c>
      <c r="H7744" s="2">
        <v>43712</v>
      </c>
      <c r="I7744">
        <v>5921.96</v>
      </c>
      <c r="J7744">
        <f t="shared" si="1084"/>
        <v>1.0927030787220904E-2</v>
      </c>
      <c r="K7744">
        <f t="shared" si="1080"/>
        <v>1.0857470787220904E-2</v>
      </c>
      <c r="L7744">
        <v>1.317411736735819E-2</v>
      </c>
      <c r="N7744" s="2">
        <v>43712</v>
      </c>
      <c r="O7744">
        <v>137.63</v>
      </c>
      <c r="Q7744" s="2">
        <v>43712</v>
      </c>
      <c r="R7744">
        <v>218790.8</v>
      </c>
      <c r="S7744" s="8">
        <f t="shared" si="1085"/>
        <v>1.1687610282285599E-2</v>
      </c>
      <c r="T7744" s="9">
        <f t="shared" si="1081"/>
        <v>1.1618050282285599E-2</v>
      </c>
      <c r="U7744" s="3">
        <f>Sheet1!$B$17+Sheet1!$B$18*'Portfolio allocation'!K7744</f>
        <v>1.2943764536356603E-2</v>
      </c>
      <c r="V7744" s="13">
        <f t="shared" si="1086"/>
        <v>-1.3257142540710042E-3</v>
      </c>
      <c r="W7744" s="13"/>
      <c r="X7744" s="2">
        <v>43712</v>
      </c>
      <c r="Y7744">
        <v>130.208</v>
      </c>
      <c r="AA7744" s="2">
        <v>43712</v>
      </c>
      <c r="AB7744">
        <v>2369.5300000000002</v>
      </c>
      <c r="AC7744">
        <f t="shared" si="1087"/>
        <v>1.6555552695479037E-2</v>
      </c>
      <c r="AD7744">
        <f t="shared" si="1082"/>
        <v>1.6487432695479035E-2</v>
      </c>
      <c r="AE7744">
        <f>Sheet2!$B$17+Sheet2!$B$18*'Portfolio allocation'!K7744</f>
        <v>9.708127034493386E-3</v>
      </c>
      <c r="AF7744">
        <f t="shared" si="1088"/>
        <v>6.7793056609856493E-3</v>
      </c>
      <c r="AH7744" s="2">
        <v>43712</v>
      </c>
      <c r="AI7744">
        <v>1.4590000000000001</v>
      </c>
      <c r="AJ7744">
        <v>1.7030000000000001</v>
      </c>
      <c r="AK7744">
        <v>1.1029500000000001</v>
      </c>
      <c r="AR7744" s="3"/>
    </row>
    <row r="7745" spans="1:44" hidden="1" outlineLevel="1" x14ac:dyDescent="0.2">
      <c r="A7745" s="2">
        <v>43713</v>
      </c>
      <c r="B7745">
        <v>16.27</v>
      </c>
      <c r="E7745" s="2">
        <v>43713</v>
      </c>
      <c r="F7745">
        <v>2976</v>
      </c>
      <c r="G7745">
        <f t="shared" si="1083"/>
        <v>1.3009823744460025E-2</v>
      </c>
      <c r="H7745" s="2">
        <v>43713</v>
      </c>
      <c r="I7745">
        <v>6000.38</v>
      </c>
      <c r="J7745">
        <f t="shared" si="1084"/>
        <v>1.3242237367358189E-2</v>
      </c>
      <c r="K7745">
        <f t="shared" si="1080"/>
        <v>1.317411736735819E-2</v>
      </c>
      <c r="L7745">
        <v>8.7819327602575725E-4</v>
      </c>
      <c r="N7745" s="2">
        <v>43713</v>
      </c>
      <c r="O7745">
        <v>140.05000000000001</v>
      </c>
      <c r="Q7745" s="2">
        <v>43713</v>
      </c>
      <c r="R7745">
        <v>222637.9</v>
      </c>
      <c r="S7745" s="8">
        <f t="shared" si="1085"/>
        <v>1.7583463290046897E-2</v>
      </c>
      <c r="T7745" s="9">
        <f t="shared" si="1081"/>
        <v>1.7515343290046895E-2</v>
      </c>
      <c r="U7745" s="3">
        <f>Sheet1!$B$17+Sheet1!$B$18*'Portfolio allocation'!K7745</f>
        <v>1.560148020472212E-2</v>
      </c>
      <c r="V7745" s="13">
        <f t="shared" si="1086"/>
        <v>1.913863085324775E-3</v>
      </c>
      <c r="W7745" s="13"/>
      <c r="X7745" s="2">
        <v>43713</v>
      </c>
      <c r="Y7745">
        <v>134.64949999999999</v>
      </c>
      <c r="AA7745" s="2">
        <v>43713</v>
      </c>
      <c r="AB7745">
        <v>2450.36</v>
      </c>
      <c r="AC7745">
        <f t="shared" si="1087"/>
        <v>3.4112250108671249E-2</v>
      </c>
      <c r="AD7745">
        <f t="shared" si="1082"/>
        <v>3.4042170108671249E-2</v>
      </c>
      <c r="AE7745">
        <f>Sheet2!$B$17+Sheet2!$B$18*'Portfolio allocation'!K7745</f>
        <v>1.1768148276551127E-2</v>
      </c>
      <c r="AF7745">
        <f t="shared" si="1088"/>
        <v>2.2274021832120121E-2</v>
      </c>
      <c r="AH7745" s="2">
        <v>43713</v>
      </c>
      <c r="AI7745">
        <v>1.5649999999999999</v>
      </c>
      <c r="AJ7745">
        <v>1.752</v>
      </c>
      <c r="AK7745">
        <v>1.1043499999999999</v>
      </c>
      <c r="AR7745" s="3"/>
    </row>
    <row r="7746" spans="1:44" hidden="1" outlineLevel="1" x14ac:dyDescent="0.2">
      <c r="A7746" s="2">
        <v>43714</v>
      </c>
      <c r="B7746">
        <v>15</v>
      </c>
      <c r="E7746" s="2">
        <v>43714</v>
      </c>
      <c r="F7746">
        <v>2978.71</v>
      </c>
      <c r="G7746">
        <f t="shared" si="1083"/>
        <v>9.1061827956995245E-4</v>
      </c>
      <c r="H7746" s="2">
        <v>43714</v>
      </c>
      <c r="I7746">
        <v>6006.07</v>
      </c>
      <c r="J7746">
        <f t="shared" si="1084"/>
        <v>9.4827327602575728E-4</v>
      </c>
      <c r="K7746">
        <f t="shared" si="1080"/>
        <v>8.7819327602575725E-4</v>
      </c>
      <c r="L7746">
        <v>-8.3199858076954462E-5</v>
      </c>
      <c r="N7746" s="2">
        <v>43714</v>
      </c>
      <c r="O7746">
        <v>139.1</v>
      </c>
      <c r="Q7746" s="2">
        <v>43714</v>
      </c>
      <c r="R7746">
        <v>221127.7</v>
      </c>
      <c r="S7746" s="8">
        <f t="shared" si="1085"/>
        <v>-6.7832116634228834E-3</v>
      </c>
      <c r="T7746" s="9">
        <f t="shared" si="1081"/>
        <v>-6.8532916634228835E-3</v>
      </c>
      <c r="U7746" s="3">
        <f>Sheet1!$B$17+Sheet1!$B$18*'Portfolio allocation'!K7746</f>
        <v>1.4952844669887278E-3</v>
      </c>
      <c r="V7746" s="13">
        <f t="shared" si="1086"/>
        <v>-8.348576130411612E-3</v>
      </c>
      <c r="W7746" s="13"/>
      <c r="X7746" s="2">
        <v>43714</v>
      </c>
      <c r="Y7746">
        <v>134.26750000000001</v>
      </c>
      <c r="AA7746" s="2">
        <v>43714</v>
      </c>
      <c r="AB7746">
        <v>2443.4</v>
      </c>
      <c r="AC7746">
        <f t="shared" si="1087"/>
        <v>-2.8403989617852288E-3</v>
      </c>
      <c r="AD7746">
        <f t="shared" si="1082"/>
        <v>-2.9102789617852288E-3</v>
      </c>
      <c r="AE7746">
        <f>Sheet2!$B$17+Sheet2!$B$18*'Portfolio allocation'!K7746</f>
        <v>8.3429887714326939E-4</v>
      </c>
      <c r="AF7746">
        <f t="shared" si="1088"/>
        <v>-3.7445778389284981E-3</v>
      </c>
      <c r="AH7746" s="2">
        <v>43714</v>
      </c>
      <c r="AI7746">
        <v>1.55</v>
      </c>
      <c r="AJ7746">
        <v>1.7470000000000001</v>
      </c>
      <c r="AK7746">
        <v>1.1047499999999999</v>
      </c>
      <c r="AR7746" s="3"/>
    </row>
    <row r="7747" spans="1:44" hidden="1" outlineLevel="1" x14ac:dyDescent="0.2">
      <c r="A7747" s="2">
        <v>43717</v>
      </c>
      <c r="B7747">
        <v>15.27</v>
      </c>
      <c r="E7747" s="2">
        <v>43717</v>
      </c>
      <c r="F7747">
        <v>2978.43</v>
      </c>
      <c r="G7747">
        <f t="shared" si="1083"/>
        <v>-9.4000423002005284E-5</v>
      </c>
      <c r="H7747" s="2">
        <v>43717</v>
      </c>
      <c r="I7747">
        <v>6005.99</v>
      </c>
      <c r="J7747">
        <f t="shared" si="1084"/>
        <v>-1.3319858076954461E-5</v>
      </c>
      <c r="K7747">
        <f t="shared" si="1080"/>
        <v>-8.3199858076954462E-5</v>
      </c>
      <c r="L7747">
        <v>2.8424594513157091E-4</v>
      </c>
      <c r="N7747" s="2">
        <v>43717</v>
      </c>
      <c r="O7747">
        <v>137.52000000000001</v>
      </c>
      <c r="Q7747" s="2">
        <v>43717</v>
      </c>
      <c r="R7747">
        <v>218615.9</v>
      </c>
      <c r="S7747" s="8">
        <f t="shared" si="1085"/>
        <v>-1.1359047283538093E-2</v>
      </c>
      <c r="T7747" s="9">
        <f t="shared" si="1081"/>
        <v>-1.1428927283538092E-2</v>
      </c>
      <c r="U7747" s="3">
        <f>Sheet1!$B$17+Sheet1!$B$18*'Portfolio allocation'!K7747</f>
        <v>3.9234989860394251E-4</v>
      </c>
      <c r="V7747" s="13">
        <f t="shared" si="1086"/>
        <v>-1.1821277182142036E-2</v>
      </c>
      <c r="W7747" s="13"/>
      <c r="X7747" s="2">
        <v>43717</v>
      </c>
      <c r="Y7747">
        <v>136.20650000000001</v>
      </c>
      <c r="AA7747" s="2">
        <v>43717</v>
      </c>
      <c r="AB7747">
        <v>2478.69</v>
      </c>
      <c r="AC7747">
        <f t="shared" si="1087"/>
        <v>1.444298927723664E-2</v>
      </c>
      <c r="AD7747">
        <f t="shared" si="1082"/>
        <v>1.437258927723664E-2</v>
      </c>
      <c r="AE7747">
        <f>Sheet2!$B$17+Sheet2!$B$18*'Portfolio allocation'!K7747</f>
        <v>-2.0596425058021418E-5</v>
      </c>
      <c r="AF7747">
        <f t="shared" si="1088"/>
        <v>1.4393185702294661E-2</v>
      </c>
      <c r="AH7747" s="2">
        <v>43717</v>
      </c>
      <c r="AI7747">
        <v>1.6220000000000001</v>
      </c>
      <c r="AJ7747">
        <v>1.76</v>
      </c>
      <c r="AK7747">
        <v>1.1056999999999999</v>
      </c>
      <c r="AR7747" s="3"/>
    </row>
    <row r="7748" spans="1:44" hidden="1" outlineLevel="1" x14ac:dyDescent="0.2">
      <c r="A7748" s="2">
        <v>43718</v>
      </c>
      <c r="B7748">
        <v>15.2</v>
      </c>
      <c r="E7748" s="2">
        <v>43718</v>
      </c>
      <c r="F7748">
        <v>2979.39</v>
      </c>
      <c r="G7748">
        <f t="shared" si="1083"/>
        <v>3.2231746255573235E-4</v>
      </c>
      <c r="H7748" s="2">
        <v>43718</v>
      </c>
      <c r="I7748">
        <v>6008.12</v>
      </c>
      <c r="J7748">
        <f t="shared" si="1084"/>
        <v>3.5464594513157088E-4</v>
      </c>
      <c r="K7748">
        <f t="shared" ref="K7748:K7811" si="1089">J7748-(AJ7747/25000)</f>
        <v>2.8424594513157091E-4</v>
      </c>
      <c r="L7748">
        <v>7.2092519478306185E-3</v>
      </c>
      <c r="N7748" s="2">
        <v>43718</v>
      </c>
      <c r="O7748">
        <v>136.08000000000001</v>
      </c>
      <c r="Q7748" s="2">
        <v>43718</v>
      </c>
      <c r="R7748">
        <v>216326.8</v>
      </c>
      <c r="S7748" s="8">
        <f t="shared" si="1085"/>
        <v>-1.0470876089067604E-2</v>
      </c>
      <c r="T7748" s="9">
        <f t="shared" ref="T7748:T7811" si="1090">S7748-(AJ7747/100/250)</f>
        <v>-1.0541276089067604E-2</v>
      </c>
      <c r="U7748" s="3">
        <f>Sheet1!$B$17+Sheet1!$B$18*'Portfolio allocation'!K7748</f>
        <v>8.1389303635980069E-4</v>
      </c>
      <c r="V7748" s="13">
        <f t="shared" si="1086"/>
        <v>-1.1355169125427405E-2</v>
      </c>
      <c r="W7748" s="13"/>
      <c r="X7748" s="2">
        <v>43718</v>
      </c>
      <c r="Y7748">
        <v>138.54660000000001</v>
      </c>
      <c r="AA7748" s="2">
        <v>43718</v>
      </c>
      <c r="AB7748">
        <v>2521.2800000000002</v>
      </c>
      <c r="AC7748">
        <f t="shared" si="1087"/>
        <v>1.7182463317316765E-2</v>
      </c>
      <c r="AD7748">
        <f t="shared" ref="AD7748:AD7811" si="1091">AC7748-AJ7748/25000</f>
        <v>1.7109903317316766E-2</v>
      </c>
      <c r="AE7748">
        <f>Sheet2!$B$17+Sheet2!$B$18*'Portfolio allocation'!K7748</f>
        <v>3.0614575754527983E-4</v>
      </c>
      <c r="AF7748">
        <f t="shared" si="1088"/>
        <v>1.6803757559771485E-2</v>
      </c>
      <c r="AH7748" s="2">
        <v>43718</v>
      </c>
      <c r="AI7748">
        <v>1.702</v>
      </c>
      <c r="AJ7748">
        <v>1.8140000000000001</v>
      </c>
      <c r="AK7748">
        <v>1.1041000000000001</v>
      </c>
      <c r="AR7748" s="3"/>
    </row>
    <row r="7749" spans="1:44" hidden="1" outlineLevel="1" x14ac:dyDescent="0.2">
      <c r="A7749" s="2">
        <v>43719</v>
      </c>
      <c r="B7749">
        <v>14.61</v>
      </c>
      <c r="E7749" s="2">
        <v>43719</v>
      </c>
      <c r="F7749">
        <v>3000.93</v>
      </c>
      <c r="G7749">
        <f t="shared" ref="G7749:G7812" si="1092">(F7749/F7748)-1</f>
        <v>7.2296678179091245E-3</v>
      </c>
      <c r="H7749" s="2">
        <v>43719</v>
      </c>
      <c r="I7749">
        <v>6051.87</v>
      </c>
      <c r="J7749">
        <f t="shared" ref="J7749:J7812" si="1093">(I7749/I7748)-1</f>
        <v>7.2818119478306187E-3</v>
      </c>
      <c r="K7749">
        <f t="shared" si="1089"/>
        <v>7.2092519478306185E-3</v>
      </c>
      <c r="L7749">
        <v>2.9621730321370329E-3</v>
      </c>
      <c r="N7749" s="2">
        <v>43719</v>
      </c>
      <c r="O7749">
        <v>136.12</v>
      </c>
      <c r="Q7749" s="2">
        <v>43719</v>
      </c>
      <c r="R7749">
        <v>216390.3</v>
      </c>
      <c r="S7749" s="8">
        <f t="shared" ref="S7749:S7812" si="1094">R7749/R7748-1</f>
        <v>2.9353737031190263E-4</v>
      </c>
      <c r="T7749" s="9">
        <f t="shared" si="1090"/>
        <v>2.2097737031190264E-4</v>
      </c>
      <c r="U7749" s="3">
        <f>Sheet1!$B$17+Sheet1!$B$18*'Portfolio allocation'!K7749</f>
        <v>8.7584354256472641E-3</v>
      </c>
      <c r="V7749" s="13">
        <f t="shared" ref="V7749:V7812" si="1095">T7749-U7749</f>
        <v>-8.5374580553353608E-3</v>
      </c>
      <c r="W7749" s="13"/>
      <c r="X7749" s="2">
        <v>43719</v>
      </c>
      <c r="Y7749">
        <v>137.16159999999999</v>
      </c>
      <c r="AA7749" s="2">
        <v>43719</v>
      </c>
      <c r="AB7749">
        <v>2496.0700000000002</v>
      </c>
      <c r="AC7749">
        <f t="shared" ref="AC7749:AC7812" si="1096">AB7749/AB7748-1</f>
        <v>-9.9988894529763339E-3</v>
      </c>
      <c r="AD7749">
        <f t="shared" si="1091"/>
        <v>-1.0070489452976334E-2</v>
      </c>
      <c r="AE7749">
        <f>Sheet2!$B$17+Sheet2!$B$18*'Portfolio allocation'!K7749</f>
        <v>6.4640377680270887E-3</v>
      </c>
      <c r="AF7749">
        <f t="shared" ref="AF7749:AF7812" si="1097">AD7749-AE7749</f>
        <v>-1.6534527221003424E-2</v>
      </c>
      <c r="AH7749" s="2">
        <v>43719</v>
      </c>
      <c r="AI7749">
        <v>1.7330000000000001</v>
      </c>
      <c r="AJ7749">
        <v>1.79</v>
      </c>
      <c r="AK7749">
        <v>1.0996999999999999</v>
      </c>
      <c r="AR7749" s="3"/>
    </row>
    <row r="7750" spans="1:44" hidden="1" outlineLevel="1" x14ac:dyDescent="0.2">
      <c r="A7750" s="2">
        <v>43720</v>
      </c>
      <c r="B7750">
        <v>14.22</v>
      </c>
      <c r="E7750" s="2">
        <v>43720</v>
      </c>
      <c r="F7750">
        <v>3009.57</v>
      </c>
      <c r="G7750">
        <f t="shared" si="1092"/>
        <v>2.8791074766822966E-3</v>
      </c>
      <c r="H7750" s="2">
        <v>43720</v>
      </c>
      <c r="I7750">
        <v>6070.23</v>
      </c>
      <c r="J7750">
        <f t="shared" si="1093"/>
        <v>3.0337730321370326E-3</v>
      </c>
      <c r="K7750">
        <f t="shared" si="1089"/>
        <v>2.9621730321370329E-3</v>
      </c>
      <c r="L7750">
        <v>-5.2257584196972284E-4</v>
      </c>
      <c r="N7750" s="2">
        <v>43720</v>
      </c>
      <c r="O7750">
        <v>137.52000000000001</v>
      </c>
      <c r="Q7750" s="2">
        <v>43720</v>
      </c>
      <c r="R7750">
        <v>218615.9</v>
      </c>
      <c r="S7750" s="8">
        <f t="shared" si="1094"/>
        <v>1.0285119064948889E-2</v>
      </c>
      <c r="T7750" s="9">
        <f t="shared" si="1090"/>
        <v>1.0213519064948889E-2</v>
      </c>
      <c r="U7750" s="3">
        <f>Sheet1!$B$17+Sheet1!$B$18*'Portfolio allocation'!K7750</f>
        <v>3.886078858270138E-3</v>
      </c>
      <c r="V7750" s="13">
        <f t="shared" si="1095"/>
        <v>6.3274402066787507E-3</v>
      </c>
      <c r="W7750" s="13"/>
      <c r="X7750" s="2">
        <v>43720</v>
      </c>
      <c r="Y7750">
        <v>137.1807</v>
      </c>
      <c r="AA7750" s="2">
        <v>43720</v>
      </c>
      <c r="AB7750">
        <v>2496.42</v>
      </c>
      <c r="AC7750">
        <f t="shared" si="1096"/>
        <v>1.4022042651040678E-4</v>
      </c>
      <c r="AD7750">
        <f t="shared" si="1091"/>
        <v>6.7380426510406781E-5</v>
      </c>
      <c r="AE7750">
        <f>Sheet2!$B$17+Sheet2!$B$18*'Portfolio allocation'!K7750</f>
        <v>2.6874268434095476E-3</v>
      </c>
      <c r="AF7750">
        <f t="shared" si="1097"/>
        <v>-2.6200464168991407E-3</v>
      </c>
      <c r="AH7750" s="2">
        <v>43720</v>
      </c>
      <c r="AI7750">
        <v>1.7909999999999999</v>
      </c>
      <c r="AJ7750">
        <v>1.821</v>
      </c>
      <c r="AK7750">
        <v>1.1030500000000001</v>
      </c>
      <c r="AR7750" s="3"/>
    </row>
    <row r="7751" spans="1:44" hidden="1" outlineLevel="1" x14ac:dyDescent="0.2">
      <c r="A7751" s="2">
        <v>43721</v>
      </c>
      <c r="B7751">
        <v>13.74</v>
      </c>
      <c r="E7751" s="2">
        <v>43721</v>
      </c>
      <c r="F7751">
        <v>3007.39</v>
      </c>
      <c r="G7751">
        <f t="shared" si="1092"/>
        <v>-7.2435597111886185E-4</v>
      </c>
      <c r="H7751" s="2">
        <v>43721</v>
      </c>
      <c r="I7751">
        <v>6067.5</v>
      </c>
      <c r="J7751">
        <f t="shared" si="1093"/>
        <v>-4.4973584196972283E-4</v>
      </c>
      <c r="K7751">
        <f t="shared" si="1089"/>
        <v>-5.2257584196972284E-4</v>
      </c>
      <c r="L7751">
        <v>-3.1782598599093622E-3</v>
      </c>
      <c r="N7751" s="2">
        <v>43721</v>
      </c>
      <c r="O7751">
        <v>137.32</v>
      </c>
      <c r="Q7751" s="2">
        <v>43721</v>
      </c>
      <c r="R7751">
        <v>218298</v>
      </c>
      <c r="S7751" s="8">
        <f t="shared" si="1094"/>
        <v>-1.4541485774821616E-3</v>
      </c>
      <c r="T7751" s="9">
        <f t="shared" si="1090"/>
        <v>-1.5269885774821617E-3</v>
      </c>
      <c r="U7751" s="3">
        <f>Sheet1!$B$17+Sheet1!$B$18*'Portfolio allocation'!K7751</f>
        <v>-1.117133653860806E-4</v>
      </c>
      <c r="V7751" s="13">
        <f t="shared" si="1095"/>
        <v>-1.4152752120960811E-3</v>
      </c>
      <c r="W7751" s="13"/>
      <c r="X7751" s="2">
        <v>43721</v>
      </c>
      <c r="Y7751">
        <v>137.2285</v>
      </c>
      <c r="AA7751" s="2">
        <v>43721</v>
      </c>
      <c r="AB7751">
        <v>2497.29</v>
      </c>
      <c r="AC7751">
        <f t="shared" si="1096"/>
        <v>3.4849905064038289E-4</v>
      </c>
      <c r="AD7751">
        <f t="shared" si="1091"/>
        <v>2.7365905064038288E-4</v>
      </c>
      <c r="AE7751">
        <f>Sheet2!$B$17+Sheet2!$B$18*'Portfolio allocation'!K7751</f>
        <v>-4.1130075943063179E-4</v>
      </c>
      <c r="AF7751">
        <f t="shared" si="1097"/>
        <v>6.8495981007101467E-4</v>
      </c>
      <c r="AH7751" s="2">
        <v>43721</v>
      </c>
      <c r="AI7751">
        <v>1.899</v>
      </c>
      <c r="AJ7751">
        <v>1.871</v>
      </c>
      <c r="AK7751">
        <v>1.1084000000000001</v>
      </c>
      <c r="AR7751" s="3"/>
    </row>
    <row r="7752" spans="1:44" hidden="1" outlineLevel="1" x14ac:dyDescent="0.2">
      <c r="A7752" s="2">
        <v>43724</v>
      </c>
      <c r="B7752">
        <v>14.67</v>
      </c>
      <c r="E7752" s="2">
        <v>43724</v>
      </c>
      <c r="F7752">
        <v>2997.96</v>
      </c>
      <c r="G7752">
        <f t="shared" si="1092"/>
        <v>-3.1356092824674775E-3</v>
      </c>
      <c r="H7752" s="2">
        <v>43724</v>
      </c>
      <c r="I7752">
        <v>6048.67</v>
      </c>
      <c r="J7752">
        <f t="shared" si="1093"/>
        <v>-3.1034198599093621E-3</v>
      </c>
      <c r="K7752">
        <f t="shared" si="1089"/>
        <v>-3.1782598599093622E-3</v>
      </c>
      <c r="L7752">
        <v>2.5109723918812226E-3</v>
      </c>
      <c r="N7752" s="2">
        <v>43724</v>
      </c>
      <c r="O7752">
        <v>136.33000000000001</v>
      </c>
      <c r="Q7752" s="2">
        <v>43724</v>
      </c>
      <c r="R7752">
        <v>216724.2</v>
      </c>
      <c r="S7752" s="8">
        <f t="shared" si="1094"/>
        <v>-7.2094109886484681E-3</v>
      </c>
      <c r="T7752" s="9">
        <f t="shared" si="1090"/>
        <v>-7.2842509886484677E-3</v>
      </c>
      <c r="U7752" s="3">
        <f>Sheet1!$B$17+Sheet1!$B$18*'Portfolio allocation'!K7752</f>
        <v>-3.1583813747497712E-3</v>
      </c>
      <c r="V7752" s="13">
        <f t="shared" si="1095"/>
        <v>-4.1258696138986965E-3</v>
      </c>
      <c r="W7752" s="13"/>
      <c r="X7752" s="2">
        <v>43724</v>
      </c>
      <c r="Y7752">
        <v>136.09180000000001</v>
      </c>
      <c r="AA7752" s="2">
        <v>43724</v>
      </c>
      <c r="AB7752">
        <v>2476.6</v>
      </c>
      <c r="AC7752">
        <f t="shared" si="1096"/>
        <v>-8.2849809193165092E-3</v>
      </c>
      <c r="AD7752">
        <f t="shared" si="1091"/>
        <v>-8.3597009193165095E-3</v>
      </c>
      <c r="AE7752">
        <f>Sheet2!$B$17+Sheet2!$B$18*'Portfolio allocation'!K7752</f>
        <v>-2.7728027408095543E-3</v>
      </c>
      <c r="AF7752">
        <f t="shared" si="1097"/>
        <v>-5.5868981785069556E-3</v>
      </c>
      <c r="AH7752" s="2">
        <v>43724</v>
      </c>
      <c r="AI7752">
        <v>1.843</v>
      </c>
      <c r="AJ7752">
        <v>1.8680000000000001</v>
      </c>
      <c r="AK7752">
        <v>1.09975</v>
      </c>
      <c r="AR7752" s="3"/>
    </row>
    <row r="7753" spans="1:44" hidden="1" outlineLevel="1" x14ac:dyDescent="0.2">
      <c r="A7753" s="2">
        <v>43725</v>
      </c>
      <c r="B7753">
        <v>14.44</v>
      </c>
      <c r="E7753" s="2">
        <v>43725</v>
      </c>
      <c r="F7753">
        <v>3005.7</v>
      </c>
      <c r="G7753">
        <f t="shared" si="1092"/>
        <v>2.5817555938036918E-3</v>
      </c>
      <c r="H7753" s="2">
        <v>43725</v>
      </c>
      <c r="I7753">
        <v>6064.31</v>
      </c>
      <c r="J7753">
        <f t="shared" si="1093"/>
        <v>2.5856923918812225E-3</v>
      </c>
      <c r="K7753">
        <f t="shared" si="1089"/>
        <v>2.5109723918812226E-3</v>
      </c>
      <c r="L7753">
        <v>2.7309735808347214E-4</v>
      </c>
      <c r="N7753" s="2">
        <v>43725</v>
      </c>
      <c r="O7753">
        <v>137.38999999999999</v>
      </c>
      <c r="Q7753" s="2">
        <v>43725</v>
      </c>
      <c r="R7753">
        <v>218409.3</v>
      </c>
      <c r="S7753" s="8">
        <f t="shared" si="1094"/>
        <v>7.7753199688819219E-3</v>
      </c>
      <c r="T7753" s="9">
        <f t="shared" si="1090"/>
        <v>7.7005999688819216E-3</v>
      </c>
      <c r="U7753" s="3">
        <f>Sheet1!$B$17+Sheet1!$B$18*'Portfolio allocation'!K7753</f>
        <v>3.368450048823789E-3</v>
      </c>
      <c r="V7753" s="13">
        <f t="shared" si="1095"/>
        <v>4.3321499200581325E-3</v>
      </c>
      <c r="W7753" s="13"/>
      <c r="X7753" s="2">
        <v>43725</v>
      </c>
      <c r="Y7753">
        <v>135.8244</v>
      </c>
      <c r="AA7753" s="2">
        <v>43725</v>
      </c>
      <c r="AB7753">
        <v>2471.7399999999998</v>
      </c>
      <c r="AC7753">
        <f t="shared" si="1096"/>
        <v>-1.9623677622547797E-3</v>
      </c>
      <c r="AD7753">
        <f t="shared" si="1091"/>
        <v>-2.0372077622547798E-3</v>
      </c>
      <c r="AE7753">
        <f>Sheet2!$B$17+Sheet2!$B$18*'Portfolio allocation'!K7753</f>
        <v>2.2862077229246522E-3</v>
      </c>
      <c r="AF7753">
        <f t="shared" si="1097"/>
        <v>-4.3234154851794319E-3</v>
      </c>
      <c r="AH7753" s="2">
        <v>43725</v>
      </c>
      <c r="AI7753">
        <v>1.8140000000000001</v>
      </c>
      <c r="AJ7753">
        <v>1.871</v>
      </c>
      <c r="AK7753">
        <v>1.1049500000000001</v>
      </c>
      <c r="AR7753" s="3"/>
    </row>
    <row r="7754" spans="1:44" hidden="1" outlineLevel="1" x14ac:dyDescent="0.2">
      <c r="A7754" s="2">
        <v>43726</v>
      </c>
      <c r="B7754">
        <v>13.95</v>
      </c>
      <c r="E7754" s="2">
        <v>43726</v>
      </c>
      <c r="F7754">
        <v>3006.73</v>
      </c>
      <c r="G7754">
        <f t="shared" si="1092"/>
        <v>3.4268223708289192E-4</v>
      </c>
      <c r="H7754" s="2">
        <v>43726</v>
      </c>
      <c r="I7754">
        <v>6066.42</v>
      </c>
      <c r="J7754">
        <f t="shared" si="1093"/>
        <v>3.4793735808347215E-4</v>
      </c>
      <c r="K7754">
        <f t="shared" si="1089"/>
        <v>2.7309735808347214E-4</v>
      </c>
      <c r="L7754">
        <v>4.9240962543238158E-6</v>
      </c>
      <c r="N7754" s="2">
        <v>43726</v>
      </c>
      <c r="O7754">
        <v>138.52000000000001</v>
      </c>
      <c r="Q7754" s="2">
        <v>43726</v>
      </c>
      <c r="R7754">
        <v>220205.6</v>
      </c>
      <c r="S7754" s="8">
        <f t="shared" si="1094"/>
        <v>8.2244666321444893E-3</v>
      </c>
      <c r="T7754" s="9">
        <f t="shared" si="1090"/>
        <v>8.1496266321444896E-3</v>
      </c>
      <c r="U7754" s="3">
        <f>Sheet1!$B$17+Sheet1!$B$18*'Portfolio allocation'!K7754</f>
        <v>8.0110309475545246E-4</v>
      </c>
      <c r="V7754" s="13">
        <f t="shared" si="1095"/>
        <v>7.3485235373890369E-3</v>
      </c>
      <c r="W7754" s="13"/>
      <c r="X7754" s="2">
        <v>43726</v>
      </c>
      <c r="Y7754">
        <v>135.84350000000001</v>
      </c>
      <c r="AA7754" s="2">
        <v>43726</v>
      </c>
      <c r="AB7754">
        <v>2472.08</v>
      </c>
      <c r="AC7754">
        <f t="shared" si="1096"/>
        <v>1.3755492082512255E-4</v>
      </c>
      <c r="AD7754">
        <f t="shared" si="1091"/>
        <v>6.335492082512255E-5</v>
      </c>
      <c r="AE7754">
        <f>Sheet2!$B$17+Sheet2!$B$18*'Portfolio allocation'!K7754</f>
        <v>2.9623214951593068E-4</v>
      </c>
      <c r="AF7754">
        <f t="shared" si="1097"/>
        <v>-2.3287722869080814E-4</v>
      </c>
      <c r="AH7754" s="2">
        <v>43726</v>
      </c>
      <c r="AI7754">
        <v>1.784</v>
      </c>
      <c r="AJ7754">
        <v>1.855</v>
      </c>
      <c r="AK7754">
        <v>1.10595</v>
      </c>
      <c r="AR7754" s="3"/>
    </row>
    <row r="7755" spans="1:44" hidden="1" outlineLevel="1" x14ac:dyDescent="0.2">
      <c r="A7755" s="2">
        <v>43727</v>
      </c>
      <c r="B7755">
        <v>14.05</v>
      </c>
      <c r="E7755" s="2">
        <v>43727</v>
      </c>
      <c r="F7755">
        <v>3006.79</v>
      </c>
      <c r="G7755">
        <f t="shared" si="1092"/>
        <v>1.9955233758972568E-5</v>
      </c>
      <c r="H7755" s="2">
        <v>43727</v>
      </c>
      <c r="I7755">
        <v>6066.9</v>
      </c>
      <c r="J7755">
        <f t="shared" si="1093"/>
        <v>7.9124096254323817E-5</v>
      </c>
      <c r="K7755">
        <f t="shared" si="1089"/>
        <v>4.9240962543238158E-6</v>
      </c>
      <c r="L7755">
        <v>-4.9210874627898683E-3</v>
      </c>
      <c r="N7755" s="2">
        <v>43727</v>
      </c>
      <c r="O7755">
        <v>141.07</v>
      </c>
      <c r="Q7755" s="2">
        <v>43727</v>
      </c>
      <c r="R7755">
        <v>224259.4</v>
      </c>
      <c r="S7755" s="8">
        <f t="shared" si="1094"/>
        <v>1.8409159440086809E-2</v>
      </c>
      <c r="T7755" s="9">
        <f t="shared" si="1090"/>
        <v>1.8334959440086809E-2</v>
      </c>
      <c r="U7755" s="3">
        <f>Sheet1!$B$17+Sheet1!$B$18*'Portfolio allocation'!K7755</f>
        <v>4.934479323707875E-4</v>
      </c>
      <c r="V7755" s="13">
        <f t="shared" si="1095"/>
        <v>1.7841511507716019E-2</v>
      </c>
      <c r="W7755" s="13"/>
      <c r="X7755" s="2">
        <v>43727</v>
      </c>
      <c r="Y7755">
        <v>136.5599</v>
      </c>
      <c r="AA7755" s="2">
        <v>43727</v>
      </c>
      <c r="AB7755">
        <v>2485.12</v>
      </c>
      <c r="AC7755">
        <f t="shared" si="1096"/>
        <v>5.2749101970810397E-3</v>
      </c>
      <c r="AD7755">
        <f t="shared" si="1091"/>
        <v>5.19979019708104E-3</v>
      </c>
      <c r="AE7755">
        <f>Sheet2!$B$17+Sheet2!$B$18*'Portfolio allocation'!K7755</f>
        <v>5.7765643378762518E-5</v>
      </c>
      <c r="AF7755">
        <f t="shared" si="1097"/>
        <v>5.1420245537022779E-3</v>
      </c>
      <c r="AH7755" s="2">
        <v>43727</v>
      </c>
      <c r="AI7755">
        <v>1.774</v>
      </c>
      <c r="AJ7755">
        <v>1.8779999999999999</v>
      </c>
      <c r="AK7755">
        <v>1.10565</v>
      </c>
      <c r="AR7755" s="3"/>
    </row>
    <row r="7756" spans="1:44" hidden="1" outlineLevel="1" x14ac:dyDescent="0.2">
      <c r="A7756" s="2">
        <v>43728</v>
      </c>
      <c r="B7756">
        <v>15.32</v>
      </c>
      <c r="E7756" s="2">
        <v>43728</v>
      </c>
      <c r="F7756">
        <v>2992.07</v>
      </c>
      <c r="G7756">
        <f t="shared" si="1092"/>
        <v>-4.895586322955614E-3</v>
      </c>
      <c r="H7756" s="2">
        <v>43728</v>
      </c>
      <c r="I7756">
        <v>6037.5</v>
      </c>
      <c r="J7756">
        <f t="shared" si="1093"/>
        <v>-4.8459674627898686E-3</v>
      </c>
      <c r="K7756">
        <f t="shared" si="1089"/>
        <v>-4.9210874627898683E-3</v>
      </c>
      <c r="L7756">
        <v>-1.7345888198763292E-4</v>
      </c>
      <c r="N7756" s="2">
        <v>43728</v>
      </c>
      <c r="O7756">
        <v>139.44</v>
      </c>
      <c r="Q7756" s="2">
        <v>43728</v>
      </c>
      <c r="R7756">
        <v>221668.2</v>
      </c>
      <c r="S7756" s="8">
        <f t="shared" si="1094"/>
        <v>-1.1554476646240874E-2</v>
      </c>
      <c r="T7756" s="9">
        <f t="shared" si="1090"/>
        <v>-1.1629596646240874E-2</v>
      </c>
      <c r="U7756" s="3">
        <f>Sheet1!$B$17+Sheet1!$B$18*'Portfolio allocation'!K7756</f>
        <v>-5.1577973698995108E-3</v>
      </c>
      <c r="V7756" s="13">
        <f t="shared" si="1095"/>
        <v>-6.4717992763413633E-3</v>
      </c>
      <c r="W7756" s="13"/>
      <c r="X7756" s="2">
        <v>43728</v>
      </c>
      <c r="Y7756">
        <v>135.5187</v>
      </c>
      <c r="AA7756" s="2">
        <v>43728</v>
      </c>
      <c r="AB7756">
        <v>2466.17</v>
      </c>
      <c r="AC7756">
        <f t="shared" si="1096"/>
        <v>-7.625386299253134E-3</v>
      </c>
      <c r="AD7756">
        <f t="shared" si="1091"/>
        <v>-7.6994662992531339E-3</v>
      </c>
      <c r="AE7756">
        <f>Sheet2!$B$17+Sheet2!$B$18*'Portfolio allocation'!K7756</f>
        <v>-4.3225695088444328E-3</v>
      </c>
      <c r="AF7756">
        <f t="shared" si="1097"/>
        <v>-3.3768967904087011E-3</v>
      </c>
      <c r="AH7756" s="2">
        <v>43728</v>
      </c>
      <c r="AI7756">
        <v>1.7529999999999999</v>
      </c>
      <c r="AJ7756">
        <v>1.8520000000000001</v>
      </c>
      <c r="AK7756">
        <v>1.1011500000000001</v>
      </c>
      <c r="AR7756" s="3"/>
    </row>
    <row r="7757" spans="1:44" hidden="1" outlineLevel="1" x14ac:dyDescent="0.2">
      <c r="A7757" s="2">
        <v>43731</v>
      </c>
      <c r="B7757">
        <v>14.91</v>
      </c>
      <c r="E7757" s="2">
        <v>43731</v>
      </c>
      <c r="F7757">
        <v>2991.78</v>
      </c>
      <c r="G7757">
        <f t="shared" si="1092"/>
        <v>-9.6922866109405703E-5</v>
      </c>
      <c r="H7757" s="2">
        <v>43731</v>
      </c>
      <c r="I7757">
        <v>6036.9</v>
      </c>
      <c r="J7757">
        <f t="shared" si="1093"/>
        <v>-9.9378881987632894E-5</v>
      </c>
      <c r="K7757">
        <f t="shared" si="1089"/>
        <v>-1.7345888198763292E-4</v>
      </c>
      <c r="L7757">
        <v>-8.407923932481888E-3</v>
      </c>
      <c r="N7757" s="2">
        <v>43731</v>
      </c>
      <c r="O7757">
        <v>139.13999999999999</v>
      </c>
      <c r="Q7757" s="2">
        <v>43731</v>
      </c>
      <c r="R7757">
        <v>221191.3</v>
      </c>
      <c r="S7757" s="8">
        <f t="shared" si="1094"/>
        <v>-2.1514136894693614E-3</v>
      </c>
      <c r="T7757" s="9">
        <f t="shared" si="1090"/>
        <v>-2.2254936894693612E-3</v>
      </c>
      <c r="U7757" s="3">
        <f>Sheet1!$B$17+Sheet1!$B$18*'Portfolio allocation'!K7757</f>
        <v>2.888024589057507E-4</v>
      </c>
      <c r="V7757" s="13">
        <f t="shared" si="1095"/>
        <v>-2.5142961483751117E-3</v>
      </c>
      <c r="W7757" s="13"/>
      <c r="X7757" s="2">
        <v>43731</v>
      </c>
      <c r="Y7757">
        <v>135.7002</v>
      </c>
      <c r="AA7757" s="2">
        <v>43731</v>
      </c>
      <c r="AB7757">
        <v>2469.48</v>
      </c>
      <c r="AC7757">
        <f t="shared" si="1096"/>
        <v>1.3421621380520499E-3</v>
      </c>
      <c r="AD7757">
        <f t="shared" si="1091"/>
        <v>1.2696421380520499E-3</v>
      </c>
      <c r="AE7757">
        <f>Sheet2!$B$17+Sheet2!$B$18*'Portfolio allocation'!K7757</f>
        <v>-1.008570518353594E-4</v>
      </c>
      <c r="AF7757">
        <f t="shared" si="1097"/>
        <v>1.3704991898874092E-3</v>
      </c>
      <c r="AH7757" s="2">
        <v>43731</v>
      </c>
      <c r="AI7757">
        <v>1.708</v>
      </c>
      <c r="AJ7757">
        <v>1.8129999999999999</v>
      </c>
      <c r="AK7757">
        <v>1.09955</v>
      </c>
      <c r="AR7757" s="3"/>
    </row>
    <row r="7758" spans="1:44" hidden="1" outlineLevel="1" x14ac:dyDescent="0.2">
      <c r="A7758" s="2">
        <v>43732</v>
      </c>
      <c r="B7758">
        <v>17.05</v>
      </c>
      <c r="E7758" s="2">
        <v>43732</v>
      </c>
      <c r="F7758">
        <v>2966.6</v>
      </c>
      <c r="G7758">
        <f t="shared" si="1092"/>
        <v>-8.4163942535883107E-3</v>
      </c>
      <c r="H7758" s="2">
        <v>43732</v>
      </c>
      <c r="I7758">
        <v>5986.58</v>
      </c>
      <c r="J7758">
        <f t="shared" si="1093"/>
        <v>-8.3354039324818885E-3</v>
      </c>
      <c r="K7758">
        <f t="shared" si="1089"/>
        <v>-8.407923932481888E-3</v>
      </c>
      <c r="L7758">
        <v>6.0886855298351904E-3</v>
      </c>
      <c r="N7758" s="2">
        <v>43732</v>
      </c>
      <c r="O7758">
        <v>137.38</v>
      </c>
      <c r="Q7758" s="2">
        <v>43732</v>
      </c>
      <c r="R7758">
        <v>218393.4</v>
      </c>
      <c r="S7758" s="8">
        <f t="shared" si="1094"/>
        <v>-1.2649231683162898E-2</v>
      </c>
      <c r="T7758" s="9">
        <f t="shared" si="1090"/>
        <v>-1.2721751683162898E-2</v>
      </c>
      <c r="U7758" s="3">
        <f>Sheet1!$B$17+Sheet1!$B$18*'Portfolio allocation'!K7758</f>
        <v>-9.1579845361178525E-3</v>
      </c>
      <c r="V7758" s="13">
        <f t="shared" si="1095"/>
        <v>-3.5637671470450452E-3</v>
      </c>
      <c r="W7758" s="13"/>
      <c r="X7758" s="2">
        <v>43732</v>
      </c>
      <c r="Y7758">
        <v>135.32769999999999</v>
      </c>
      <c r="AA7758" s="2">
        <v>43732</v>
      </c>
      <c r="AB7758">
        <v>2462.6999999999998</v>
      </c>
      <c r="AC7758">
        <f t="shared" si="1096"/>
        <v>-2.7455172748919177E-3</v>
      </c>
      <c r="AD7758">
        <f t="shared" si="1091"/>
        <v>-2.8172772748919178E-3</v>
      </c>
      <c r="AE7758">
        <f>Sheet2!$B$17+Sheet2!$B$18*'Portfolio allocation'!K7758</f>
        <v>-7.423153454938409E-3</v>
      </c>
      <c r="AF7758">
        <f t="shared" si="1097"/>
        <v>4.6058761800464917E-3</v>
      </c>
      <c r="AH7758" s="2">
        <v>43732</v>
      </c>
      <c r="AI7758">
        <v>1.635</v>
      </c>
      <c r="AJ7758">
        <v>1.794</v>
      </c>
      <c r="AK7758">
        <v>1.0996999999999999</v>
      </c>
      <c r="AR7758" s="3"/>
    </row>
    <row r="7759" spans="1:44" hidden="1" outlineLevel="1" x14ac:dyDescent="0.2">
      <c r="A7759" s="2">
        <v>43733</v>
      </c>
      <c r="B7759">
        <v>15.96</v>
      </c>
      <c r="E7759" s="2">
        <v>43733</v>
      </c>
      <c r="F7759">
        <v>2984.87</v>
      </c>
      <c r="G7759">
        <f t="shared" si="1092"/>
        <v>6.1585653610194413E-3</v>
      </c>
      <c r="H7759" s="2">
        <v>43733</v>
      </c>
      <c r="I7759">
        <v>6023.46</v>
      </c>
      <c r="J7759">
        <f t="shared" si="1093"/>
        <v>6.1604455298351901E-3</v>
      </c>
      <c r="K7759">
        <f t="shared" si="1089"/>
        <v>6.0886855298351904E-3</v>
      </c>
      <c r="L7759">
        <v>-2.4418702685832399E-3</v>
      </c>
      <c r="N7759" s="2">
        <v>43733</v>
      </c>
      <c r="O7759">
        <v>139.36000000000001</v>
      </c>
      <c r="Q7759" s="2">
        <v>43733</v>
      </c>
      <c r="R7759">
        <v>221541</v>
      </c>
      <c r="S7759" s="8">
        <f t="shared" si="1094"/>
        <v>1.4412523455379134E-2</v>
      </c>
      <c r="T7759" s="9">
        <f t="shared" si="1090"/>
        <v>1.4340763455379133E-2</v>
      </c>
      <c r="U7759" s="3">
        <f>Sheet1!$B$17+Sheet1!$B$18*'Portfolio allocation'!K7759</f>
        <v>7.4728932319932887E-3</v>
      </c>
      <c r="V7759" s="13">
        <f t="shared" si="1095"/>
        <v>6.8678702233858444E-3</v>
      </c>
      <c r="W7759" s="13"/>
      <c r="X7759" s="2">
        <v>43733</v>
      </c>
      <c r="Y7759">
        <v>136.7413</v>
      </c>
      <c r="AA7759" s="2">
        <v>43733</v>
      </c>
      <c r="AB7759">
        <v>2488.42</v>
      </c>
      <c r="AC7759">
        <f t="shared" si="1096"/>
        <v>1.0443821821578103E-2</v>
      </c>
      <c r="AD7759">
        <f t="shared" si="1091"/>
        <v>1.0371021821578104E-2</v>
      </c>
      <c r="AE7759">
        <f>Sheet2!$B$17+Sheet2!$B$18*'Portfolio allocation'!K7759</f>
        <v>5.4676015209106478E-3</v>
      </c>
      <c r="AF7759">
        <f t="shared" si="1097"/>
        <v>4.9034203006674557E-3</v>
      </c>
      <c r="AH7759" s="2">
        <v>43733</v>
      </c>
      <c r="AI7759">
        <v>1.732</v>
      </c>
      <c r="AJ7759">
        <v>1.82</v>
      </c>
      <c r="AK7759">
        <v>1.0958000000000001</v>
      </c>
      <c r="AR7759" s="3"/>
    </row>
    <row r="7760" spans="1:44" hidden="1" outlineLevel="1" x14ac:dyDescent="0.2">
      <c r="A7760" s="2">
        <v>43734</v>
      </c>
      <c r="B7760">
        <v>16.07</v>
      </c>
      <c r="E7760" s="2">
        <v>43734</v>
      </c>
      <c r="F7760">
        <v>2977.62</v>
      </c>
      <c r="G7760">
        <f t="shared" si="1092"/>
        <v>-2.4289165022262083E-3</v>
      </c>
      <c r="H7760" s="2">
        <v>43734</v>
      </c>
      <c r="I7760">
        <v>6009.19</v>
      </c>
      <c r="J7760">
        <f t="shared" si="1093"/>
        <v>-2.3690702685832399E-3</v>
      </c>
      <c r="K7760">
        <f t="shared" si="1089"/>
        <v>-2.4418702685832399E-3</v>
      </c>
      <c r="L7760">
        <v>-5.2433181003762319E-3</v>
      </c>
      <c r="N7760" s="2">
        <v>43734</v>
      </c>
      <c r="O7760">
        <v>139.54</v>
      </c>
      <c r="Q7760" s="2">
        <v>43734</v>
      </c>
      <c r="R7760">
        <v>221827.1</v>
      </c>
      <c r="S7760" s="8">
        <f t="shared" si="1094"/>
        <v>1.2914088137185864E-3</v>
      </c>
      <c r="T7760" s="9">
        <f t="shared" si="1090"/>
        <v>1.2186088137185864E-3</v>
      </c>
      <c r="U7760" s="3">
        <f>Sheet1!$B$17+Sheet1!$B$18*'Portfolio allocation'!K7760</f>
        <v>-2.3135765729863818E-3</v>
      </c>
      <c r="V7760" s="13">
        <f t="shared" si="1095"/>
        <v>3.5321853867049681E-3</v>
      </c>
      <c r="W7760" s="13"/>
      <c r="X7760" s="2">
        <v>43734</v>
      </c>
      <c r="Y7760">
        <v>137.1139</v>
      </c>
      <c r="AA7760" s="2">
        <v>43734</v>
      </c>
      <c r="AB7760">
        <v>2495.1999999999998</v>
      </c>
      <c r="AC7760">
        <f t="shared" si="1096"/>
        <v>2.7246204418867048E-3</v>
      </c>
      <c r="AD7760">
        <f t="shared" si="1091"/>
        <v>2.6533804418867046E-3</v>
      </c>
      <c r="AE7760">
        <f>Sheet2!$B$17+Sheet2!$B$18*'Portfolio allocation'!K7760</f>
        <v>-2.1179863292047543E-3</v>
      </c>
      <c r="AF7760">
        <f t="shared" si="1097"/>
        <v>4.7713667710914589E-3</v>
      </c>
      <c r="AH7760" s="2">
        <v>43734</v>
      </c>
      <c r="AI7760">
        <v>1.6850000000000001</v>
      </c>
      <c r="AJ7760">
        <v>1.7809999999999999</v>
      </c>
      <c r="AK7760">
        <v>1.09415</v>
      </c>
      <c r="AR7760" s="3"/>
    </row>
    <row r="7761" spans="1:44" hidden="1" outlineLevel="1" x14ac:dyDescent="0.2">
      <c r="A7761" s="2">
        <v>43735</v>
      </c>
      <c r="B7761">
        <v>17.22</v>
      </c>
      <c r="E7761" s="2">
        <v>43735</v>
      </c>
      <c r="F7761">
        <v>2961.79</v>
      </c>
      <c r="G7761">
        <f t="shared" si="1092"/>
        <v>-5.316326462073695E-3</v>
      </c>
      <c r="H7761" s="2">
        <v>43735</v>
      </c>
      <c r="I7761">
        <v>5978.11</v>
      </c>
      <c r="J7761">
        <f t="shared" si="1093"/>
        <v>-5.1720781003762317E-3</v>
      </c>
      <c r="K7761">
        <f t="shared" si="1089"/>
        <v>-5.2433181003762319E-3</v>
      </c>
      <c r="L7761">
        <v>5.0282013974316791E-3</v>
      </c>
      <c r="N7761" s="2">
        <v>43735</v>
      </c>
      <c r="O7761">
        <v>137.72999999999999</v>
      </c>
      <c r="Q7761" s="2">
        <v>43735</v>
      </c>
      <c r="R7761">
        <v>218949.8</v>
      </c>
      <c r="S7761" s="8">
        <f t="shared" si="1094"/>
        <v>-1.2970912931738354E-2</v>
      </c>
      <c r="T7761" s="9">
        <f t="shared" si="1090"/>
        <v>-1.3042152931738354E-2</v>
      </c>
      <c r="U7761" s="3">
        <f>Sheet1!$B$17+Sheet1!$B$18*'Portfolio allocation'!K7761</f>
        <v>-5.5274685237489424E-3</v>
      </c>
      <c r="V7761" s="13">
        <f t="shared" si="1095"/>
        <v>-7.514684407989412E-3</v>
      </c>
      <c r="W7761" s="13"/>
      <c r="X7761" s="2">
        <v>43735</v>
      </c>
      <c r="Y7761">
        <v>136.81780000000001</v>
      </c>
      <c r="AA7761" s="2">
        <v>43735</v>
      </c>
      <c r="AB7761">
        <v>2489.81</v>
      </c>
      <c r="AC7761">
        <f t="shared" si="1096"/>
        <v>-2.1601474831676182E-3</v>
      </c>
      <c r="AD7761">
        <f t="shared" si="1091"/>
        <v>-2.2305474831676182E-3</v>
      </c>
      <c r="AE7761">
        <f>Sheet2!$B$17+Sheet2!$B$18*'Portfolio allocation'!K7761</f>
        <v>-4.6091052126333038E-3</v>
      </c>
      <c r="AF7761">
        <f t="shared" si="1097"/>
        <v>2.3785577294656857E-3</v>
      </c>
      <c r="AH7761" s="2">
        <v>43735</v>
      </c>
      <c r="AI7761">
        <v>1.673</v>
      </c>
      <c r="AJ7761">
        <v>1.76</v>
      </c>
      <c r="AK7761">
        <v>1.0947499999999999</v>
      </c>
      <c r="AR7761" s="3"/>
    </row>
    <row r="7762" spans="1:44" hidden="1" outlineLevel="1" x14ac:dyDescent="0.2">
      <c r="A7762" s="2">
        <v>43738</v>
      </c>
      <c r="B7762">
        <v>16.239999999999998</v>
      </c>
      <c r="E7762" s="2">
        <v>43738</v>
      </c>
      <c r="F7762">
        <v>2976.74</v>
      </c>
      <c r="G7762">
        <f t="shared" si="1092"/>
        <v>5.0476232278453548E-3</v>
      </c>
      <c r="H7762" s="2">
        <v>43738</v>
      </c>
      <c r="I7762">
        <v>6008.59</v>
      </c>
      <c r="J7762">
        <f t="shared" si="1093"/>
        <v>5.0986013974316791E-3</v>
      </c>
      <c r="K7762">
        <f t="shared" si="1089"/>
        <v>5.0282013974316791E-3</v>
      </c>
      <c r="L7762">
        <v>-1.2284900032253829E-2</v>
      </c>
      <c r="N7762" s="2">
        <v>43738</v>
      </c>
      <c r="O7762">
        <v>139.03</v>
      </c>
      <c r="Q7762" s="2">
        <v>43738</v>
      </c>
      <c r="R7762">
        <v>221016.4</v>
      </c>
      <c r="S7762" s="8">
        <f t="shared" si="1094"/>
        <v>9.4386932529739731E-3</v>
      </c>
      <c r="T7762" s="9">
        <f t="shared" si="1090"/>
        <v>9.3682932529739731E-3</v>
      </c>
      <c r="U7762" s="3">
        <f>Sheet1!$B$17+Sheet1!$B$18*'Portfolio allocation'!K7762</f>
        <v>6.2562789590579673E-3</v>
      </c>
      <c r="V7762" s="13">
        <f t="shared" si="1095"/>
        <v>3.1120142939160059E-3</v>
      </c>
      <c r="W7762" s="13"/>
      <c r="X7762" s="2">
        <v>43738</v>
      </c>
      <c r="Y7762">
        <v>138.9</v>
      </c>
      <c r="AA7762" s="2">
        <v>43738</v>
      </c>
      <c r="AB7762">
        <v>2527.71</v>
      </c>
      <c r="AC7762">
        <f t="shared" si="1096"/>
        <v>1.5222045055646838E-2</v>
      </c>
      <c r="AD7762">
        <f t="shared" si="1091"/>
        <v>1.5151325055646838E-2</v>
      </c>
      <c r="AE7762">
        <f>Sheet2!$B$17+Sheet2!$B$18*'Portfolio allocation'!K7762</f>
        <v>4.5245919749802776E-3</v>
      </c>
      <c r="AF7762">
        <f t="shared" si="1097"/>
        <v>1.062673308066656E-2</v>
      </c>
      <c r="AH7762" s="2">
        <v>43738</v>
      </c>
      <c r="AI7762">
        <v>1.673</v>
      </c>
      <c r="AJ7762">
        <v>1.768</v>
      </c>
      <c r="AK7762">
        <v>1.0902000000000001</v>
      </c>
      <c r="AR7762" s="3"/>
    </row>
    <row r="7763" spans="1:44" hidden="1" outlineLevel="1" x14ac:dyDescent="0.2">
      <c r="A7763" s="2">
        <v>43739</v>
      </c>
      <c r="B7763">
        <v>18.559999999999999</v>
      </c>
      <c r="E7763" s="2">
        <v>43739</v>
      </c>
      <c r="F7763">
        <v>2940.25</v>
      </c>
      <c r="G7763">
        <f t="shared" si="1092"/>
        <v>-1.2258376613342059E-2</v>
      </c>
      <c r="H7763" s="2">
        <v>43739</v>
      </c>
      <c r="I7763">
        <v>5935.2</v>
      </c>
      <c r="J7763">
        <f t="shared" si="1093"/>
        <v>-1.221418003225383E-2</v>
      </c>
      <c r="K7763">
        <f t="shared" si="1089"/>
        <v>-1.2284900032253829E-2</v>
      </c>
      <c r="L7763">
        <v>-1.7974521110661713E-2</v>
      </c>
      <c r="N7763" s="2">
        <v>43739</v>
      </c>
      <c r="O7763">
        <v>137.07</v>
      </c>
      <c r="Q7763" s="2">
        <v>43739</v>
      </c>
      <c r="R7763">
        <v>217900.6</v>
      </c>
      <c r="S7763" s="8">
        <f t="shared" si="1094"/>
        <v>-1.4097596377463328E-2</v>
      </c>
      <c r="T7763" s="9">
        <f t="shared" si="1090"/>
        <v>-1.4168316377463328E-2</v>
      </c>
      <c r="U7763" s="3">
        <f>Sheet1!$B$17+Sheet1!$B$18*'Portfolio allocation'!K7763</f>
        <v>-1.3605749773416975E-2</v>
      </c>
      <c r="V7763" s="13">
        <f t="shared" si="1095"/>
        <v>-5.6256660404635332E-4</v>
      </c>
      <c r="W7763" s="13"/>
      <c r="X7763" s="2">
        <v>43739</v>
      </c>
      <c r="Y7763">
        <v>137.21889999999999</v>
      </c>
      <c r="AA7763" s="2">
        <v>43739</v>
      </c>
      <c r="AB7763">
        <v>2497.11</v>
      </c>
      <c r="AC7763">
        <f t="shared" si="1096"/>
        <v>-1.2105819101083548E-2</v>
      </c>
      <c r="AD7763">
        <f t="shared" si="1091"/>
        <v>-1.2175299101083548E-2</v>
      </c>
      <c r="AE7763">
        <f>Sheet2!$B$17+Sheet2!$B$18*'Portfolio allocation'!K7763</f>
        <v>-1.0870659513461618E-2</v>
      </c>
      <c r="AF7763">
        <f t="shared" si="1097"/>
        <v>-1.3046395876219301E-3</v>
      </c>
      <c r="AH7763" s="2">
        <v>43739</v>
      </c>
      <c r="AI7763">
        <v>1.6439999999999999</v>
      </c>
      <c r="AJ7763">
        <v>1.7370000000000001</v>
      </c>
      <c r="AK7763">
        <v>1.09175</v>
      </c>
      <c r="AR7763" s="3"/>
    </row>
    <row r="7764" spans="1:44" hidden="1" outlineLevel="1" x14ac:dyDescent="0.2">
      <c r="A7764" s="2">
        <v>43740</v>
      </c>
      <c r="B7764">
        <v>20.56</v>
      </c>
      <c r="E7764" s="2">
        <v>43740</v>
      </c>
      <c r="F7764">
        <v>2887.61</v>
      </c>
      <c r="G7764">
        <f t="shared" si="1092"/>
        <v>-1.7903239520448921E-2</v>
      </c>
      <c r="H7764" s="2">
        <v>43740</v>
      </c>
      <c r="I7764">
        <v>5828.93</v>
      </c>
      <c r="J7764">
        <f t="shared" si="1093"/>
        <v>-1.7905041110661712E-2</v>
      </c>
      <c r="K7764">
        <f t="shared" si="1089"/>
        <v>-1.7974521110661713E-2</v>
      </c>
      <c r="L7764">
        <v>8.1556984516195606E-3</v>
      </c>
      <c r="N7764" s="2">
        <v>43740</v>
      </c>
      <c r="O7764">
        <v>134.65</v>
      </c>
      <c r="Q7764" s="2">
        <v>43740</v>
      </c>
      <c r="R7764">
        <v>214053.5</v>
      </c>
      <c r="S7764" s="8">
        <f t="shared" si="1094"/>
        <v>-1.7655297874351938E-2</v>
      </c>
      <c r="T7764" s="9">
        <f t="shared" si="1090"/>
        <v>-1.7724777874351939E-2</v>
      </c>
      <c r="U7764" s="3">
        <f>Sheet1!$B$17+Sheet1!$B$18*'Portfolio allocation'!K7764</f>
        <v>-2.0133027268740077E-2</v>
      </c>
      <c r="V7764" s="13">
        <f t="shared" si="1095"/>
        <v>2.4082493943881379E-3</v>
      </c>
      <c r="W7764" s="13"/>
      <c r="X7764" s="2">
        <v>43740</v>
      </c>
      <c r="Y7764">
        <v>135.3373</v>
      </c>
      <c r="AA7764" s="2">
        <v>43740</v>
      </c>
      <c r="AB7764">
        <v>2462.87</v>
      </c>
      <c r="AC7764">
        <f t="shared" si="1096"/>
        <v>-1.371185089964011E-2</v>
      </c>
      <c r="AD7764">
        <f t="shared" si="1091"/>
        <v>-1.3778930899640111E-2</v>
      </c>
      <c r="AE7764">
        <f>Sheet2!$B$17+Sheet2!$B$18*'Portfolio allocation'!K7764</f>
        <v>-1.5930015731743793E-2</v>
      </c>
      <c r="AF7764">
        <f t="shared" si="1097"/>
        <v>2.1510848321036821E-3</v>
      </c>
      <c r="AH7764" s="2">
        <v>43740</v>
      </c>
      <c r="AI7764">
        <v>1.597</v>
      </c>
      <c r="AJ7764">
        <v>1.677</v>
      </c>
      <c r="AK7764">
        <v>1.0945499999999999</v>
      </c>
      <c r="AR7764" s="3"/>
    </row>
    <row r="7765" spans="1:44" hidden="1" outlineLevel="1" x14ac:dyDescent="0.2">
      <c r="A7765" s="2">
        <v>43741</v>
      </c>
      <c r="B7765">
        <v>19.12</v>
      </c>
      <c r="E7765" s="2">
        <v>43741</v>
      </c>
      <c r="F7765">
        <v>2910.63</v>
      </c>
      <c r="G7765">
        <f t="shared" si="1092"/>
        <v>7.9719906774113891E-3</v>
      </c>
      <c r="H7765" s="2">
        <v>43741</v>
      </c>
      <c r="I7765">
        <v>5876.86</v>
      </c>
      <c r="J7765">
        <f t="shared" si="1093"/>
        <v>8.2227784516195612E-3</v>
      </c>
      <c r="K7765">
        <f t="shared" si="1089"/>
        <v>8.1556984516195606E-3</v>
      </c>
      <c r="L7765">
        <v>1.4155938802966332E-2</v>
      </c>
      <c r="N7765" s="2">
        <v>43741</v>
      </c>
      <c r="O7765">
        <v>136.28</v>
      </c>
      <c r="Q7765" s="2">
        <v>43741</v>
      </c>
      <c r="R7765">
        <v>216644.7</v>
      </c>
      <c r="S7765" s="8">
        <f t="shared" si="1094"/>
        <v>1.2105384868736246E-2</v>
      </c>
      <c r="T7765" s="9">
        <f t="shared" si="1090"/>
        <v>1.2038304868736246E-2</v>
      </c>
      <c r="U7765" s="3">
        <f>Sheet1!$B$17+Sheet1!$B$18*'Portfolio allocation'!K7765</f>
        <v>9.844222840938107E-3</v>
      </c>
      <c r="V7765" s="13">
        <f t="shared" si="1095"/>
        <v>2.1940820277981388E-3</v>
      </c>
      <c r="W7765" s="13"/>
      <c r="X7765" s="2">
        <v>43741</v>
      </c>
      <c r="Y7765">
        <v>135.6525</v>
      </c>
      <c r="AA7765" s="2">
        <v>43741</v>
      </c>
      <c r="AB7765">
        <v>2468.61</v>
      </c>
      <c r="AC7765">
        <f t="shared" si="1096"/>
        <v>2.330614283336141E-3</v>
      </c>
      <c r="AD7765">
        <f t="shared" si="1091"/>
        <v>2.2663742833361408E-3</v>
      </c>
      <c r="AE7765">
        <f>Sheet2!$B$17+Sheet2!$B$18*'Portfolio allocation'!K7765</f>
        <v>7.3056421452303488E-3</v>
      </c>
      <c r="AF7765">
        <f t="shared" si="1097"/>
        <v>-5.039267861894208E-3</v>
      </c>
      <c r="AH7765" s="2">
        <v>43741</v>
      </c>
      <c r="AI7765">
        <v>1.536</v>
      </c>
      <c r="AJ7765">
        <v>1.6060000000000001</v>
      </c>
      <c r="AK7765">
        <v>1.0984499999999999</v>
      </c>
      <c r="AR7765" s="3"/>
    </row>
    <row r="7766" spans="1:44" hidden="1" outlineLevel="1" x14ac:dyDescent="0.2">
      <c r="A7766" s="2">
        <v>43742</v>
      </c>
      <c r="B7766">
        <v>17.04</v>
      </c>
      <c r="E7766" s="2">
        <v>43742</v>
      </c>
      <c r="F7766">
        <v>2952.01</v>
      </c>
      <c r="G7766">
        <f t="shared" si="1092"/>
        <v>1.4216853396000317E-2</v>
      </c>
      <c r="H7766" s="2">
        <v>43742</v>
      </c>
      <c r="I7766">
        <v>5960.43</v>
      </c>
      <c r="J7766">
        <f t="shared" si="1093"/>
        <v>1.4220178802966332E-2</v>
      </c>
      <c r="K7766">
        <f t="shared" si="1089"/>
        <v>1.4155938802966332E-2</v>
      </c>
      <c r="L7766">
        <v>-4.5385493894232864E-3</v>
      </c>
      <c r="N7766" s="2">
        <v>43742</v>
      </c>
      <c r="O7766">
        <v>138.12</v>
      </c>
      <c r="Q7766" s="2">
        <v>43742</v>
      </c>
      <c r="R7766">
        <v>219569.8</v>
      </c>
      <c r="S7766" s="8">
        <f t="shared" si="1094"/>
        <v>1.3501830416345229E-2</v>
      </c>
      <c r="T7766" s="9">
        <f t="shared" si="1090"/>
        <v>1.3437590416345228E-2</v>
      </c>
      <c r="U7766" s="3">
        <f>Sheet1!$B$17+Sheet1!$B$18*'Portfolio allocation'!K7766</f>
        <v>1.6727850638315944E-2</v>
      </c>
      <c r="V7766" s="13">
        <f t="shared" si="1095"/>
        <v>-3.2902602219707158E-3</v>
      </c>
      <c r="W7766" s="13"/>
      <c r="X7766" s="2">
        <v>43742</v>
      </c>
      <c r="Y7766">
        <v>136.57900000000001</v>
      </c>
      <c r="AA7766" s="2">
        <v>43742</v>
      </c>
      <c r="AB7766">
        <v>2485.4699999999998</v>
      </c>
      <c r="AC7766">
        <f t="shared" si="1096"/>
        <v>6.8297543961985951E-3</v>
      </c>
      <c r="AD7766">
        <f t="shared" si="1091"/>
        <v>6.7657143961985956E-3</v>
      </c>
      <c r="AE7766">
        <f>Sheet2!$B$17+Sheet2!$B$18*'Portfolio allocation'!K7766</f>
        <v>1.2641208945624155E-2</v>
      </c>
      <c r="AF7766">
        <f t="shared" si="1097"/>
        <v>-5.8754945494255591E-3</v>
      </c>
      <c r="AH7766" s="2">
        <v>43742</v>
      </c>
      <c r="AI7766">
        <v>1.514</v>
      </c>
      <c r="AJ7766">
        <v>1.601</v>
      </c>
      <c r="AK7766">
        <v>1.09795</v>
      </c>
      <c r="AR7766" s="3"/>
    </row>
    <row r="7767" spans="1:44" hidden="1" outlineLevel="1" x14ac:dyDescent="0.2">
      <c r="A7767" s="2">
        <v>43745</v>
      </c>
      <c r="B7767">
        <v>17.86</v>
      </c>
      <c r="E7767" s="2">
        <v>43745</v>
      </c>
      <c r="F7767">
        <v>2938.79</v>
      </c>
      <c r="G7767">
        <f t="shared" si="1092"/>
        <v>-4.4783046127893078E-3</v>
      </c>
      <c r="H7767" s="2">
        <v>43745</v>
      </c>
      <c r="I7767">
        <v>5933.76</v>
      </c>
      <c r="J7767">
        <f t="shared" si="1093"/>
        <v>-4.4745093894232868E-3</v>
      </c>
      <c r="K7767">
        <f t="shared" si="1089"/>
        <v>-4.5385493894232864E-3</v>
      </c>
      <c r="L7767">
        <v>-1.5602643216308162E-2</v>
      </c>
      <c r="N7767" s="2">
        <v>43745</v>
      </c>
      <c r="O7767">
        <v>137.12</v>
      </c>
      <c r="Q7767" s="2">
        <v>43745</v>
      </c>
      <c r="R7767">
        <v>217980.1</v>
      </c>
      <c r="S7767" s="8">
        <f t="shared" si="1094"/>
        <v>-7.2400667122709539E-3</v>
      </c>
      <c r="T7767" s="9">
        <f t="shared" si="1090"/>
        <v>-7.3041067122709535E-3</v>
      </c>
      <c r="U7767" s="3">
        <f>Sheet1!$B$17+Sheet1!$B$18*'Portfolio allocation'!K7767</f>
        <v>-4.7189399973293408E-3</v>
      </c>
      <c r="V7767" s="13">
        <f t="shared" si="1095"/>
        <v>-2.5851667149416127E-3</v>
      </c>
      <c r="W7767" s="13"/>
      <c r="X7767" s="2">
        <v>43745</v>
      </c>
      <c r="Y7767">
        <v>134.94560000000001</v>
      </c>
      <c r="AA7767" s="2">
        <v>43745</v>
      </c>
      <c r="AB7767">
        <v>2455.7399999999998</v>
      </c>
      <c r="AC7767">
        <f t="shared" si="1096"/>
        <v>-1.1961520356310928E-2</v>
      </c>
      <c r="AD7767">
        <f t="shared" si="1091"/>
        <v>-1.2027640356310928E-2</v>
      </c>
      <c r="AE7767">
        <f>Sheet2!$B$17+Sheet2!$B$18*'Portfolio allocation'!K7767</f>
        <v>-3.9824068945779525E-3</v>
      </c>
      <c r="AF7767">
        <f t="shared" si="1097"/>
        <v>-8.0452334617329754E-3</v>
      </c>
      <c r="AH7767" s="2">
        <v>43745</v>
      </c>
      <c r="AI7767">
        <v>1.5529999999999999</v>
      </c>
      <c r="AJ7767">
        <v>1.653</v>
      </c>
      <c r="AK7767">
        <v>1.0994999999999999</v>
      </c>
      <c r="AR7767" s="3"/>
    </row>
    <row r="7768" spans="1:44" hidden="1" outlineLevel="1" x14ac:dyDescent="0.2">
      <c r="A7768" s="2">
        <v>43746</v>
      </c>
      <c r="B7768">
        <v>20.28</v>
      </c>
      <c r="E7768" s="2">
        <v>43746</v>
      </c>
      <c r="F7768">
        <v>2893.06</v>
      </c>
      <c r="G7768">
        <f t="shared" si="1092"/>
        <v>-1.5560826054260457E-2</v>
      </c>
      <c r="H7768" s="2">
        <v>43746</v>
      </c>
      <c r="I7768">
        <v>5841.57</v>
      </c>
      <c r="J7768">
        <f t="shared" si="1093"/>
        <v>-1.5536523216308162E-2</v>
      </c>
      <c r="K7768">
        <f t="shared" si="1089"/>
        <v>-1.5602643216308162E-2</v>
      </c>
      <c r="L7768">
        <v>9.3563726630341727E-3</v>
      </c>
      <c r="N7768" s="2">
        <v>43746</v>
      </c>
      <c r="O7768">
        <v>135.66999999999999</v>
      </c>
      <c r="Q7768" s="2">
        <v>43746</v>
      </c>
      <c r="R7768">
        <v>215675</v>
      </c>
      <c r="S7768" s="8">
        <f t="shared" si="1094"/>
        <v>-1.0574818527012364E-2</v>
      </c>
      <c r="T7768" s="9">
        <f t="shared" si="1090"/>
        <v>-1.0640938527012363E-2</v>
      </c>
      <c r="U7768" s="3">
        <f>Sheet1!$B$17+Sheet1!$B$18*'Portfolio allocation'!K7768</f>
        <v>-1.7411948836958017E-2</v>
      </c>
      <c r="V7768" s="13">
        <f t="shared" si="1095"/>
        <v>6.7710103099456534E-3</v>
      </c>
      <c r="W7768" s="13"/>
      <c r="X7768" s="2">
        <v>43746</v>
      </c>
      <c r="Y7768">
        <v>132.17570000000001</v>
      </c>
      <c r="AA7768" s="2">
        <v>43746</v>
      </c>
      <c r="AB7768">
        <v>2405.34</v>
      </c>
      <c r="AC7768">
        <f t="shared" si="1096"/>
        <v>-2.0523345305284657E-2</v>
      </c>
      <c r="AD7768">
        <f t="shared" si="1091"/>
        <v>-2.0587385305284658E-2</v>
      </c>
      <c r="AE7768">
        <f>Sheet2!$B$17+Sheet2!$B$18*'Portfolio allocation'!K7768</f>
        <v>-1.3820881396006682E-2</v>
      </c>
      <c r="AF7768">
        <f t="shared" si="1097"/>
        <v>-6.7665039092779759E-3</v>
      </c>
      <c r="AH7768" s="2">
        <v>43746</v>
      </c>
      <c r="AI7768">
        <v>1.5389999999999999</v>
      </c>
      <c r="AJ7768">
        <v>1.601</v>
      </c>
      <c r="AK7768">
        <v>1.09565</v>
      </c>
      <c r="AR7768" s="3"/>
    </row>
    <row r="7769" spans="1:44" hidden="1" outlineLevel="1" x14ac:dyDescent="0.2">
      <c r="A7769" s="2">
        <v>43747</v>
      </c>
      <c r="B7769">
        <v>18.64</v>
      </c>
      <c r="E7769" s="2">
        <v>43747</v>
      </c>
      <c r="F7769">
        <v>2919.4</v>
      </c>
      <c r="G7769">
        <f t="shared" si="1092"/>
        <v>9.104546742895181E-3</v>
      </c>
      <c r="H7769" s="2">
        <v>43747</v>
      </c>
      <c r="I7769">
        <v>5896.6</v>
      </c>
      <c r="J7769">
        <f t="shared" si="1093"/>
        <v>9.4204126630341722E-3</v>
      </c>
      <c r="K7769">
        <f t="shared" si="1089"/>
        <v>9.3563726630341727E-3</v>
      </c>
      <c r="L7769">
        <v>6.3736081131498621E-3</v>
      </c>
      <c r="N7769" s="2">
        <v>43747</v>
      </c>
      <c r="O7769">
        <v>138.24</v>
      </c>
      <c r="Q7769" s="2">
        <v>43747</v>
      </c>
      <c r="R7769">
        <v>219760.5</v>
      </c>
      <c r="S7769" s="8">
        <f t="shared" si="1094"/>
        <v>1.8942853830995698E-2</v>
      </c>
      <c r="T7769" s="9">
        <f t="shared" si="1090"/>
        <v>1.8878813830995697E-2</v>
      </c>
      <c r="U7769" s="3">
        <f>Sheet1!$B$17+Sheet1!$B$18*'Portfolio allocation'!K7769</f>
        <v>1.1221666725404041E-2</v>
      </c>
      <c r="V7769" s="13">
        <f t="shared" si="1095"/>
        <v>7.6571471055916565E-3</v>
      </c>
      <c r="W7769" s="13"/>
      <c r="X7769" s="2">
        <v>43747</v>
      </c>
      <c r="Y7769">
        <v>133.40780000000001</v>
      </c>
      <c r="AA7769" s="2">
        <v>43747</v>
      </c>
      <c r="AB7769">
        <v>2427.7600000000002</v>
      </c>
      <c r="AC7769">
        <f t="shared" si="1096"/>
        <v>9.3209276027506061E-3</v>
      </c>
      <c r="AD7769">
        <f t="shared" si="1091"/>
        <v>9.2569276027506062E-3</v>
      </c>
      <c r="AE7769">
        <f>Sheet2!$B$17+Sheet2!$B$18*'Portfolio allocation'!K7769</f>
        <v>8.3733122859897795E-3</v>
      </c>
      <c r="AF7769">
        <f t="shared" si="1097"/>
        <v>8.8361531676082669E-4</v>
      </c>
      <c r="AH7769" s="2">
        <v>43747</v>
      </c>
      <c r="AI7769">
        <v>1.587</v>
      </c>
      <c r="AJ7769">
        <v>1.6</v>
      </c>
      <c r="AK7769">
        <v>1.0980000000000001</v>
      </c>
      <c r="AR7769" s="3"/>
    </row>
    <row r="7770" spans="1:44" hidden="1" outlineLevel="1" x14ac:dyDescent="0.2">
      <c r="A7770" s="2">
        <v>43748</v>
      </c>
      <c r="B7770">
        <v>17.57</v>
      </c>
      <c r="E7770" s="2">
        <v>43748</v>
      </c>
      <c r="F7770">
        <v>2938.13</v>
      </c>
      <c r="G7770">
        <f t="shared" si="1092"/>
        <v>6.4157018565458301E-3</v>
      </c>
      <c r="H7770" s="2">
        <v>43748</v>
      </c>
      <c r="I7770">
        <v>5934.56</v>
      </c>
      <c r="J7770">
        <f t="shared" si="1093"/>
        <v>6.4376081131498619E-3</v>
      </c>
      <c r="K7770">
        <f t="shared" si="1089"/>
        <v>6.3736081131498621E-3</v>
      </c>
      <c r="L7770">
        <v>1.0968953937073551E-2</v>
      </c>
      <c r="N7770" s="2">
        <v>43748</v>
      </c>
      <c r="O7770">
        <v>139.1</v>
      </c>
      <c r="Q7770" s="2">
        <v>43748</v>
      </c>
      <c r="R7770">
        <v>221127.7</v>
      </c>
      <c r="S7770" s="8">
        <f t="shared" si="1094"/>
        <v>6.2213182077761608E-3</v>
      </c>
      <c r="T7770" s="9">
        <f t="shared" si="1090"/>
        <v>6.157318207776161E-3</v>
      </c>
      <c r="U7770" s="3">
        <f>Sheet1!$B$17+Sheet1!$B$18*'Portfolio allocation'!K7770</f>
        <v>7.7997636404704019E-3</v>
      </c>
      <c r="V7770" s="13">
        <f t="shared" si="1095"/>
        <v>-1.6424454326942409E-3</v>
      </c>
      <c r="W7770" s="13"/>
      <c r="X7770" s="2">
        <v>43748</v>
      </c>
      <c r="Y7770">
        <v>134.80240000000001</v>
      </c>
      <c r="AA7770" s="2">
        <v>43748</v>
      </c>
      <c r="AB7770">
        <v>2453.14</v>
      </c>
      <c r="AC7770">
        <f t="shared" si="1096"/>
        <v>1.0454081128282722E-2</v>
      </c>
      <c r="AD7770">
        <f t="shared" si="1091"/>
        <v>1.0389361128282721E-2</v>
      </c>
      <c r="AE7770">
        <f>Sheet2!$B$17+Sheet2!$B$18*'Portfolio allocation'!K7770</f>
        <v>5.7209619510265814E-3</v>
      </c>
      <c r="AF7770">
        <f t="shared" si="1097"/>
        <v>4.6683991772561396E-3</v>
      </c>
      <c r="AH7770" s="2">
        <v>43748</v>
      </c>
      <c r="AI7770">
        <v>1.6559999999999999</v>
      </c>
      <c r="AJ7770">
        <v>1.6180000000000001</v>
      </c>
      <c r="AK7770">
        <v>1.1013500000000001</v>
      </c>
      <c r="AR7770" s="3"/>
    </row>
    <row r="7771" spans="1:44" hidden="1" outlineLevel="1" x14ac:dyDescent="0.2">
      <c r="A7771" s="2">
        <v>43749</v>
      </c>
      <c r="B7771">
        <v>15.58</v>
      </c>
      <c r="E7771" s="2">
        <v>43749</v>
      </c>
      <c r="F7771">
        <v>2970.27</v>
      </c>
      <c r="G7771">
        <f t="shared" si="1092"/>
        <v>1.0938930544257763E-2</v>
      </c>
      <c r="H7771" s="2">
        <v>43749</v>
      </c>
      <c r="I7771">
        <v>6000.04</v>
      </c>
      <c r="J7771">
        <f t="shared" si="1093"/>
        <v>1.1033673937073551E-2</v>
      </c>
      <c r="K7771">
        <f t="shared" si="1089"/>
        <v>1.0968953937073551E-2</v>
      </c>
      <c r="L7771">
        <v>-1.4529374222838323E-3</v>
      </c>
      <c r="N7771" s="2">
        <v>43749</v>
      </c>
      <c r="O7771">
        <v>139.68</v>
      </c>
      <c r="Q7771" s="2">
        <v>43749</v>
      </c>
      <c r="R7771">
        <v>222049.7</v>
      </c>
      <c r="S7771" s="8">
        <f t="shared" si="1094"/>
        <v>4.1695364262370749E-3</v>
      </c>
      <c r="T7771" s="9">
        <f t="shared" si="1090"/>
        <v>4.104816426237075E-3</v>
      </c>
      <c r="U7771" s="3">
        <f>Sheet1!$B$17+Sheet1!$B$18*'Portfolio allocation'!K7771</f>
        <v>1.3071660831226304E-2</v>
      </c>
      <c r="V7771" s="13">
        <f t="shared" si="1095"/>
        <v>-8.9668444049892278E-3</v>
      </c>
      <c r="W7771" s="13"/>
      <c r="X7771" s="2">
        <v>43749</v>
      </c>
      <c r="Y7771">
        <v>136.35929999999999</v>
      </c>
      <c r="AA7771" s="2">
        <v>43749</v>
      </c>
      <c r="AB7771">
        <v>2481.4699999999998</v>
      </c>
      <c r="AC7771">
        <f t="shared" si="1096"/>
        <v>1.1548464417032944E-2</v>
      </c>
      <c r="AD7771">
        <f t="shared" si="1091"/>
        <v>1.1482184417032944E-2</v>
      </c>
      <c r="AE7771">
        <f>Sheet2!$B$17+Sheet2!$B$18*'Portfolio allocation'!K7771</f>
        <v>9.8072606955347478E-3</v>
      </c>
      <c r="AF7771">
        <f t="shared" si="1097"/>
        <v>1.6749237214981963E-3</v>
      </c>
      <c r="AH7771" s="2">
        <v>43749</v>
      </c>
      <c r="AI7771">
        <v>1.7529999999999999</v>
      </c>
      <c r="AJ7771">
        <v>1.657</v>
      </c>
      <c r="AK7771">
        <v>1.1035999999999999</v>
      </c>
      <c r="AR7771" s="3"/>
    </row>
    <row r="7772" spans="1:44" hidden="1" outlineLevel="1" x14ac:dyDescent="0.2">
      <c r="A7772" s="2">
        <v>43752</v>
      </c>
      <c r="B7772">
        <v>14.57</v>
      </c>
      <c r="E7772" s="2">
        <v>43752</v>
      </c>
      <c r="F7772">
        <v>2966.15</v>
      </c>
      <c r="G7772">
        <f t="shared" si="1092"/>
        <v>-1.3870792890882111E-3</v>
      </c>
      <c r="H7772" s="2">
        <v>43752</v>
      </c>
      <c r="I7772">
        <v>5991.72</v>
      </c>
      <c r="J7772">
        <f t="shared" si="1093"/>
        <v>-1.3866574222838324E-3</v>
      </c>
      <c r="K7772">
        <f t="shared" si="1089"/>
        <v>-1.4529374222838323E-3</v>
      </c>
      <c r="L7772">
        <v>9.8924630654302088E-3</v>
      </c>
      <c r="N7772" s="2">
        <v>43752</v>
      </c>
      <c r="O7772">
        <v>139.55000000000001</v>
      </c>
      <c r="Q7772" s="2">
        <v>43752</v>
      </c>
      <c r="R7772">
        <v>221843.1</v>
      </c>
      <c r="S7772" s="8">
        <f t="shared" si="1094"/>
        <v>-9.3042233337858882E-4</v>
      </c>
      <c r="T7772" s="9">
        <f t="shared" si="1090"/>
        <v>-9.9670233337858876E-4</v>
      </c>
      <c r="U7772" s="3">
        <f>Sheet1!$B$17+Sheet1!$B$18*'Portfolio allocation'!K7772</f>
        <v>-1.1790477488204242E-3</v>
      </c>
      <c r="V7772" s="13">
        <f t="shared" si="1095"/>
        <v>1.8234541544183544E-4</v>
      </c>
      <c r="W7772" s="13"/>
      <c r="X7772" s="2">
        <v>43752</v>
      </c>
      <c r="Y7772">
        <v>135.67160000000001</v>
      </c>
      <c r="AA7772" s="2">
        <v>43752</v>
      </c>
      <c r="AB7772">
        <v>2468.9499999999998</v>
      </c>
      <c r="AC7772">
        <f t="shared" si="1096"/>
        <v>-5.0453964787001704E-3</v>
      </c>
      <c r="AD7772">
        <f t="shared" si="1091"/>
        <v>-5.1116764787001705E-3</v>
      </c>
      <c r="AE7772">
        <f>Sheet2!$B$17+Sheet2!$B$18*'Portfolio allocation'!K7772</f>
        <v>-1.2386020123165585E-3</v>
      </c>
      <c r="AF7772">
        <f t="shared" si="1097"/>
        <v>-3.8730744663836121E-3</v>
      </c>
      <c r="AH7772" s="2">
        <v>43752</v>
      </c>
      <c r="AI7772">
        <v>1.7529999999999999</v>
      </c>
      <c r="AJ7772">
        <v>1.657</v>
      </c>
      <c r="AK7772">
        <v>1.1025499999999999</v>
      </c>
      <c r="AR7772" s="3"/>
    </row>
    <row r="7773" spans="1:44" hidden="1" outlineLevel="1" x14ac:dyDescent="0.2">
      <c r="A7773" s="2">
        <v>43753</v>
      </c>
      <c r="B7773">
        <v>13.54</v>
      </c>
      <c r="E7773" s="2">
        <v>43753</v>
      </c>
      <c r="F7773">
        <v>2995.68</v>
      </c>
      <c r="G7773">
        <f t="shared" si="1092"/>
        <v>9.9556664362894232E-3</v>
      </c>
      <c r="H7773" s="2">
        <v>43753</v>
      </c>
      <c r="I7773">
        <v>6051.39</v>
      </c>
      <c r="J7773">
        <f t="shared" si="1093"/>
        <v>9.9587430654302089E-3</v>
      </c>
      <c r="K7773">
        <f t="shared" si="1089"/>
        <v>9.8924630654302088E-3</v>
      </c>
      <c r="L7773">
        <v>-1.9992800856664271E-3</v>
      </c>
      <c r="N7773" s="2">
        <v>43753</v>
      </c>
      <c r="O7773">
        <v>141.57499999999999</v>
      </c>
      <c r="Q7773" s="2">
        <v>43753</v>
      </c>
      <c r="R7773">
        <v>225062.2</v>
      </c>
      <c r="S7773" s="8">
        <f t="shared" si="1094"/>
        <v>1.4510705989954298E-2</v>
      </c>
      <c r="T7773" s="9">
        <f t="shared" si="1090"/>
        <v>1.4444425989954298E-2</v>
      </c>
      <c r="U7773" s="3">
        <f>Sheet1!$B$17+Sheet1!$B$18*'Portfolio allocation'!K7773</f>
        <v>1.1836683221370331E-2</v>
      </c>
      <c r="V7773" s="13">
        <f t="shared" si="1095"/>
        <v>2.607742768583967E-3</v>
      </c>
      <c r="W7773" s="13"/>
      <c r="X7773" s="2">
        <v>43753</v>
      </c>
      <c r="Y7773">
        <v>136.58850000000001</v>
      </c>
      <c r="AA7773" s="2">
        <v>43753</v>
      </c>
      <c r="AB7773">
        <v>2485.64</v>
      </c>
      <c r="AC7773">
        <f t="shared" si="1096"/>
        <v>6.7599586868911654E-3</v>
      </c>
      <c r="AD7773">
        <f t="shared" si="1091"/>
        <v>6.6941186868911652E-3</v>
      </c>
      <c r="AE7773">
        <f>Sheet2!$B$17+Sheet2!$B$18*'Portfolio allocation'!K7773</f>
        <v>8.850017548703468E-3</v>
      </c>
      <c r="AF7773">
        <f t="shared" si="1097"/>
        <v>-2.1558988618123028E-3</v>
      </c>
      <c r="AH7773" s="2">
        <v>43753</v>
      </c>
      <c r="AI7773">
        <v>1.7689999999999999</v>
      </c>
      <c r="AJ7773">
        <v>1.6459999999999999</v>
      </c>
      <c r="AK7773">
        <v>1.10375</v>
      </c>
      <c r="AR7773" s="3"/>
    </row>
    <row r="7774" spans="1:44" hidden="1" outlineLevel="1" x14ac:dyDescent="0.2">
      <c r="A7774" s="2">
        <v>43754</v>
      </c>
      <c r="B7774">
        <v>13.68</v>
      </c>
      <c r="E7774" s="2">
        <v>43754</v>
      </c>
      <c r="F7774">
        <v>2989.69</v>
      </c>
      <c r="G7774">
        <f t="shared" si="1092"/>
        <v>-1.9995460129251796E-3</v>
      </c>
      <c r="H7774" s="2">
        <v>43754</v>
      </c>
      <c r="I7774">
        <v>6039.69</v>
      </c>
      <c r="J7774">
        <f t="shared" si="1093"/>
        <v>-1.9334400856664269E-3</v>
      </c>
      <c r="K7774">
        <f t="shared" si="1089"/>
        <v>-1.9992800856664271E-3</v>
      </c>
      <c r="L7774">
        <v>2.7757897119886315E-3</v>
      </c>
      <c r="N7774" s="2">
        <v>43754</v>
      </c>
      <c r="O7774">
        <v>140.41</v>
      </c>
      <c r="Q7774" s="2">
        <v>43754</v>
      </c>
      <c r="R7774">
        <v>223210.2</v>
      </c>
      <c r="S7774" s="8">
        <f t="shared" si="1094"/>
        <v>-8.2288362950331262E-3</v>
      </c>
      <c r="T7774" s="9">
        <f t="shared" si="1090"/>
        <v>-8.2946762950331255E-3</v>
      </c>
      <c r="U7774" s="3">
        <f>Sheet1!$B$17+Sheet1!$B$18*'Portfolio allocation'!K7774</f>
        <v>-1.8058258984173388E-3</v>
      </c>
      <c r="V7774" s="13">
        <f t="shared" si="1095"/>
        <v>-6.4888503966157862E-3</v>
      </c>
      <c r="W7774" s="13"/>
      <c r="X7774" s="2">
        <v>43754</v>
      </c>
      <c r="Y7774">
        <v>135.73840000000001</v>
      </c>
      <c r="AA7774" s="2">
        <v>43754</v>
      </c>
      <c r="AB7774">
        <v>2470.17</v>
      </c>
      <c r="AC7774">
        <f t="shared" si="1096"/>
        <v>-6.2237492154937346E-3</v>
      </c>
      <c r="AD7774">
        <f t="shared" si="1091"/>
        <v>-6.287509215493735E-3</v>
      </c>
      <c r="AE7774">
        <f>Sheet2!$B$17+Sheet2!$B$18*'Portfolio allocation'!K7774</f>
        <v>-1.7244238470583298E-3</v>
      </c>
      <c r="AF7774">
        <f t="shared" si="1097"/>
        <v>-4.5630853684354052E-3</v>
      </c>
      <c r="AH7774" s="2">
        <v>43754</v>
      </c>
      <c r="AI7774">
        <v>1.7450000000000001</v>
      </c>
      <c r="AJ7774">
        <v>1.5940000000000001</v>
      </c>
      <c r="AK7774">
        <v>1.1050500000000001</v>
      </c>
      <c r="AR7774" s="3"/>
    </row>
    <row r="7775" spans="1:44" hidden="1" outlineLevel="1" x14ac:dyDescent="0.2">
      <c r="A7775" s="2">
        <v>43755</v>
      </c>
      <c r="B7775">
        <v>13.79</v>
      </c>
      <c r="E7775" s="2">
        <v>43755</v>
      </c>
      <c r="F7775">
        <v>2997.95</v>
      </c>
      <c r="G7775">
        <f t="shared" si="1092"/>
        <v>2.7628282530964832E-3</v>
      </c>
      <c r="H7775" s="2">
        <v>43755</v>
      </c>
      <c r="I7775">
        <v>6056.84</v>
      </c>
      <c r="J7775">
        <f t="shared" si="1093"/>
        <v>2.8395497119886315E-3</v>
      </c>
      <c r="K7775">
        <f t="shared" si="1089"/>
        <v>2.7757897119886315E-3</v>
      </c>
      <c r="L7775">
        <v>-3.9568791842610517E-3</v>
      </c>
      <c r="N7775" s="2">
        <v>43755</v>
      </c>
      <c r="O7775">
        <v>139.69</v>
      </c>
      <c r="Q7775" s="2">
        <v>43755</v>
      </c>
      <c r="R7775">
        <v>222065.6</v>
      </c>
      <c r="S7775" s="8">
        <f t="shared" si="1094"/>
        <v>-5.127901861115669E-3</v>
      </c>
      <c r="T7775" s="9">
        <f t="shared" si="1090"/>
        <v>-5.1916618611156694E-3</v>
      </c>
      <c r="U7775" s="3">
        <f>Sheet1!$B$17+Sheet1!$B$18*'Portfolio allocation'!K7775</f>
        <v>3.6722551898144009E-3</v>
      </c>
      <c r="V7775" s="13">
        <f t="shared" si="1095"/>
        <v>-8.8639170509300699E-3</v>
      </c>
      <c r="W7775" s="13"/>
      <c r="X7775" s="2">
        <v>43755</v>
      </c>
      <c r="Y7775">
        <v>128.24039999999999</v>
      </c>
      <c r="AA7775" s="2">
        <v>43755</v>
      </c>
      <c r="AB7775">
        <v>2333.7199999999998</v>
      </c>
      <c r="AC7775">
        <f t="shared" si="1096"/>
        <v>-5.5239113097479198E-2</v>
      </c>
      <c r="AD7775">
        <f t="shared" si="1091"/>
        <v>-5.5302873097479201E-2</v>
      </c>
      <c r="AE7775">
        <f>Sheet2!$B$17+Sheet2!$B$18*'Portfolio allocation'!K7775</f>
        <v>2.5216900400650329E-3</v>
      </c>
      <c r="AF7775">
        <f t="shared" si="1097"/>
        <v>-5.7824563137544235E-2</v>
      </c>
      <c r="AH7775" s="2">
        <v>43755</v>
      </c>
      <c r="AI7775">
        <v>1.7549999999999999</v>
      </c>
      <c r="AJ7775">
        <v>1.5940000000000001</v>
      </c>
      <c r="AK7775">
        <v>1.1115999999999999</v>
      </c>
      <c r="AR7775" s="3"/>
    </row>
    <row r="7776" spans="1:44" hidden="1" outlineLevel="1" x14ac:dyDescent="0.2">
      <c r="A7776" s="2">
        <v>43756</v>
      </c>
      <c r="B7776">
        <v>14.25</v>
      </c>
      <c r="E7776" s="2">
        <v>43756</v>
      </c>
      <c r="F7776">
        <v>2986.2</v>
      </c>
      <c r="G7776">
        <f t="shared" si="1092"/>
        <v>-3.919344885671916E-3</v>
      </c>
      <c r="H7776" s="2">
        <v>43756</v>
      </c>
      <c r="I7776">
        <v>6033.26</v>
      </c>
      <c r="J7776">
        <f t="shared" si="1093"/>
        <v>-3.8931191842610513E-3</v>
      </c>
      <c r="K7776">
        <f t="shared" si="1089"/>
        <v>-3.9568791842610517E-3</v>
      </c>
      <c r="L7776">
        <v>6.8386213471323953E-3</v>
      </c>
      <c r="N7776" s="2">
        <v>43756</v>
      </c>
      <c r="O7776">
        <v>137.41</v>
      </c>
      <c r="Q7776" s="2">
        <v>43756</v>
      </c>
      <c r="R7776">
        <v>218441.1</v>
      </c>
      <c r="S7776" s="8">
        <f t="shared" si="1094"/>
        <v>-1.6321753571917452E-2</v>
      </c>
      <c r="T7776" s="9">
        <f t="shared" si="1090"/>
        <v>-1.6385513571917452E-2</v>
      </c>
      <c r="U7776" s="3">
        <f>Sheet1!$B$17+Sheet1!$B$18*'Portfolio allocation'!K7776</f>
        <v>-4.0516331964838507E-3</v>
      </c>
      <c r="V7776" s="13">
        <f t="shared" si="1095"/>
        <v>-1.2333880375433601E-2</v>
      </c>
      <c r="W7776" s="13"/>
      <c r="X7776" s="2">
        <v>43756</v>
      </c>
      <c r="Y7776">
        <v>128.078</v>
      </c>
      <c r="AA7776" s="2">
        <v>43756</v>
      </c>
      <c r="AB7776">
        <v>2330.77</v>
      </c>
      <c r="AC7776">
        <f t="shared" si="1096"/>
        <v>-1.2640762387946536E-3</v>
      </c>
      <c r="AD7776">
        <f t="shared" si="1091"/>
        <v>-1.3271962387946536E-3</v>
      </c>
      <c r="AE7776">
        <f>Sheet2!$B$17+Sheet2!$B$18*'Portfolio allocation'!K7776</f>
        <v>-3.465170908398619E-3</v>
      </c>
      <c r="AF7776">
        <f t="shared" si="1097"/>
        <v>2.1379746696039651E-3</v>
      </c>
      <c r="AH7776" s="2">
        <v>43756</v>
      </c>
      <c r="AI7776">
        <v>1.75</v>
      </c>
      <c r="AJ7776">
        <v>1.5780000000000001</v>
      </c>
      <c r="AK7776">
        <v>1.11395</v>
      </c>
      <c r="AR7776" s="3"/>
    </row>
    <row r="7777" spans="1:44" hidden="1" outlineLevel="1" x14ac:dyDescent="0.2">
      <c r="A7777" s="2">
        <v>43759</v>
      </c>
      <c r="B7777">
        <v>14</v>
      </c>
      <c r="E7777" s="2">
        <v>43759</v>
      </c>
      <c r="F7777">
        <v>3006.72</v>
      </c>
      <c r="G7777">
        <f t="shared" si="1092"/>
        <v>6.8716094032550412E-3</v>
      </c>
      <c r="H7777" s="2">
        <v>43759</v>
      </c>
      <c r="I7777">
        <v>6074.9</v>
      </c>
      <c r="J7777">
        <f t="shared" si="1093"/>
        <v>6.9017413471323952E-3</v>
      </c>
      <c r="K7777">
        <f t="shared" si="1089"/>
        <v>6.8386213471323953E-3</v>
      </c>
      <c r="L7777">
        <v>-3.5994206726035856E-3</v>
      </c>
      <c r="N7777" s="2">
        <v>43759</v>
      </c>
      <c r="O7777">
        <v>138.43</v>
      </c>
      <c r="Q7777" s="2">
        <v>43759</v>
      </c>
      <c r="R7777">
        <v>220062.6</v>
      </c>
      <c r="S7777" s="8">
        <f t="shared" si="1094"/>
        <v>7.4230536286441495E-3</v>
      </c>
      <c r="T7777" s="9">
        <f t="shared" si="1090"/>
        <v>7.3599336286441497E-3</v>
      </c>
      <c r="U7777" s="3">
        <f>Sheet1!$B$17+Sheet1!$B$18*'Portfolio allocation'!K7777</f>
        <v>8.3332386074977238E-3</v>
      </c>
      <c r="V7777" s="13">
        <f t="shared" si="1095"/>
        <v>-9.7330497885357407E-4</v>
      </c>
      <c r="W7777" s="13"/>
      <c r="X7777" s="2">
        <v>43759</v>
      </c>
      <c r="Y7777">
        <v>126.6357</v>
      </c>
      <c r="AA7777" s="2">
        <v>43759</v>
      </c>
      <c r="AB7777">
        <v>2304.52</v>
      </c>
      <c r="AC7777">
        <f t="shared" si="1096"/>
        <v>-1.1262372520669084E-2</v>
      </c>
      <c r="AD7777">
        <f t="shared" si="1091"/>
        <v>-1.1325932520669085E-2</v>
      </c>
      <c r="AE7777">
        <f>Sheet2!$B$17+Sheet2!$B$18*'Portfolio allocation'!K7777</f>
        <v>6.1344635822444156E-3</v>
      </c>
      <c r="AF7777">
        <f t="shared" si="1097"/>
        <v>-1.74603961029135E-2</v>
      </c>
      <c r="AH7777" s="2">
        <v>43759</v>
      </c>
      <c r="AI7777">
        <v>1.792</v>
      </c>
      <c r="AJ7777">
        <v>1.589</v>
      </c>
      <c r="AK7777">
        <v>1.1146499999999999</v>
      </c>
      <c r="AR7777" s="3"/>
    </row>
    <row r="7778" spans="1:44" hidden="1" outlineLevel="1" x14ac:dyDescent="0.2">
      <c r="A7778" s="2">
        <v>43760</v>
      </c>
      <c r="B7778">
        <v>14.46</v>
      </c>
      <c r="E7778" s="2">
        <v>43760</v>
      </c>
      <c r="F7778">
        <v>2995.99</v>
      </c>
      <c r="G7778">
        <f t="shared" si="1092"/>
        <v>-3.5686728395061262E-3</v>
      </c>
      <c r="H7778" s="2">
        <v>43760</v>
      </c>
      <c r="I7778">
        <v>6053.42</v>
      </c>
      <c r="J7778">
        <f t="shared" si="1093"/>
        <v>-3.5358606726035857E-3</v>
      </c>
      <c r="K7778">
        <f t="shared" si="1089"/>
        <v>-3.5994206726035856E-3</v>
      </c>
      <c r="L7778">
        <v>2.819227979423159E-3</v>
      </c>
      <c r="N7778" s="2">
        <v>43760</v>
      </c>
      <c r="O7778">
        <v>136.37</v>
      </c>
      <c r="Q7778" s="2">
        <v>43760</v>
      </c>
      <c r="R7778">
        <v>216787.8</v>
      </c>
      <c r="S7778" s="8">
        <f t="shared" si="1094"/>
        <v>-1.4881220161899411E-2</v>
      </c>
      <c r="T7778" s="9">
        <f t="shared" si="1090"/>
        <v>-1.4944780161899412E-2</v>
      </c>
      <c r="U7778" s="3">
        <f>Sheet1!$B$17+Sheet1!$B$18*'Portfolio allocation'!K7778</f>
        <v>-3.6415477327069955E-3</v>
      </c>
      <c r="V7778" s="13">
        <f t="shared" si="1095"/>
        <v>-1.1303232429192416E-2</v>
      </c>
      <c r="W7778" s="13"/>
      <c r="X7778" s="2">
        <v>43760</v>
      </c>
      <c r="Y7778">
        <v>127.9538</v>
      </c>
      <c r="AA7778" s="2">
        <v>43760</v>
      </c>
      <c r="AB7778">
        <v>2328.5100000000002</v>
      </c>
      <c r="AC7778">
        <f t="shared" si="1096"/>
        <v>1.0409976914932395E-2</v>
      </c>
      <c r="AD7778">
        <f t="shared" si="1091"/>
        <v>1.0346536914932395E-2</v>
      </c>
      <c r="AE7778">
        <f>Sheet2!$B$17+Sheet2!$B$18*'Portfolio allocation'!K7778</f>
        <v>-3.147309680241372E-3</v>
      </c>
      <c r="AF7778">
        <f t="shared" si="1097"/>
        <v>1.3493846595173768E-2</v>
      </c>
      <c r="AH7778" s="2">
        <v>43760</v>
      </c>
      <c r="AI7778">
        <v>1.766</v>
      </c>
      <c r="AJ7778">
        <v>1.5860000000000001</v>
      </c>
      <c r="AK7778">
        <v>1.1131</v>
      </c>
      <c r="AR7778" s="3"/>
    </row>
    <row r="7779" spans="1:44" hidden="1" outlineLevel="1" x14ac:dyDescent="0.2">
      <c r="A7779" s="2">
        <v>43761</v>
      </c>
      <c r="B7779">
        <v>14.01</v>
      </c>
      <c r="E7779" s="2">
        <v>43761</v>
      </c>
      <c r="F7779">
        <v>3004.52</v>
      </c>
      <c r="G7779">
        <f t="shared" si="1092"/>
        <v>2.8471390091422411E-3</v>
      </c>
      <c r="H7779" s="2">
        <v>43761</v>
      </c>
      <c r="I7779">
        <v>6070.87</v>
      </c>
      <c r="J7779">
        <f t="shared" si="1093"/>
        <v>2.8826679794231591E-3</v>
      </c>
      <c r="K7779">
        <f t="shared" si="1089"/>
        <v>2.819227979423159E-3</v>
      </c>
      <c r="L7779">
        <v>1.8588544981527322E-3</v>
      </c>
      <c r="N7779" s="2">
        <v>43761</v>
      </c>
      <c r="O7779">
        <v>137.24</v>
      </c>
      <c r="Q7779" s="2">
        <v>43761</v>
      </c>
      <c r="R7779">
        <v>218170.8</v>
      </c>
      <c r="S7779" s="8">
        <f t="shared" si="1094"/>
        <v>6.3795102860955133E-3</v>
      </c>
      <c r="T7779" s="9">
        <f t="shared" si="1090"/>
        <v>6.3160702860955136E-3</v>
      </c>
      <c r="U7779" s="3">
        <f>Sheet1!$B$17+Sheet1!$B$18*'Portfolio allocation'!K7779</f>
        <v>3.7220886710873854E-3</v>
      </c>
      <c r="V7779" s="13">
        <f t="shared" si="1095"/>
        <v>2.5939816150081282E-3</v>
      </c>
      <c r="W7779" s="13"/>
      <c r="X7779" s="2">
        <v>43761</v>
      </c>
      <c r="Y7779">
        <v>128.35499999999999</v>
      </c>
      <c r="AA7779" s="2">
        <v>43761</v>
      </c>
      <c r="AB7779">
        <v>2335.81</v>
      </c>
      <c r="AC7779">
        <f t="shared" si="1096"/>
        <v>3.1350520289796791E-3</v>
      </c>
      <c r="AD7779">
        <f t="shared" si="1091"/>
        <v>3.0716120289796789E-3</v>
      </c>
      <c r="AE7779">
        <f>Sheet2!$B$17+Sheet2!$B$18*'Portfolio allocation'!K7779</f>
        <v>2.5603164556782464E-3</v>
      </c>
      <c r="AF7779">
        <f t="shared" si="1097"/>
        <v>5.1129557330143252E-4</v>
      </c>
      <c r="AH7779" s="2">
        <v>43761</v>
      </c>
      <c r="AI7779">
        <v>1.7589999999999999</v>
      </c>
      <c r="AJ7779">
        <v>1.5860000000000001</v>
      </c>
      <c r="AK7779">
        <v>1.1115999999999999</v>
      </c>
      <c r="AR7779" s="3"/>
    </row>
    <row r="7780" spans="1:44" hidden="1" outlineLevel="1" x14ac:dyDescent="0.2">
      <c r="A7780" s="2">
        <v>43762</v>
      </c>
      <c r="B7780">
        <v>13.71</v>
      </c>
      <c r="E7780" s="2">
        <v>43762</v>
      </c>
      <c r="F7780">
        <v>3010.29</v>
      </c>
      <c r="G7780">
        <f t="shared" si="1092"/>
        <v>1.920439870594981E-3</v>
      </c>
      <c r="H7780" s="2">
        <v>43762</v>
      </c>
      <c r="I7780">
        <v>6082.54</v>
      </c>
      <c r="J7780">
        <f t="shared" si="1093"/>
        <v>1.9222944981527323E-3</v>
      </c>
      <c r="K7780">
        <f t="shared" si="1089"/>
        <v>1.8588544981527322E-3</v>
      </c>
      <c r="L7780">
        <v>4.0265564462215559E-3</v>
      </c>
      <c r="N7780" s="2">
        <v>43762</v>
      </c>
      <c r="O7780">
        <v>139.94</v>
      </c>
      <c r="Q7780" s="2">
        <v>43762</v>
      </c>
      <c r="R7780">
        <v>222463</v>
      </c>
      <c r="S7780" s="8">
        <f t="shared" si="1094"/>
        <v>1.9673576848964203E-2</v>
      </c>
      <c r="T7780" s="9">
        <f t="shared" si="1090"/>
        <v>1.9610136848964201E-2</v>
      </c>
      <c r="U7780" s="3">
        <f>Sheet1!$B$17+Sheet1!$B$18*'Portfolio allocation'!K7780</f>
        <v>2.6203238742732366E-3</v>
      </c>
      <c r="V7780" s="13">
        <f t="shared" si="1095"/>
        <v>1.6989812974690963E-2</v>
      </c>
      <c r="W7780" s="13"/>
      <c r="X7780" s="2">
        <v>43762</v>
      </c>
      <c r="Y7780">
        <v>128.05889999999999</v>
      </c>
      <c r="AA7780" s="2">
        <v>43762</v>
      </c>
      <c r="AB7780">
        <v>2330.42</v>
      </c>
      <c r="AC7780">
        <f t="shared" si="1096"/>
        <v>-2.3075506997571882E-3</v>
      </c>
      <c r="AD7780">
        <f t="shared" si="1091"/>
        <v>-2.3713906997571881E-3</v>
      </c>
      <c r="AE7780">
        <f>Sheet2!$B$17+Sheet2!$B$18*'Portfolio allocation'!K7780</f>
        <v>1.7063278547891194E-3</v>
      </c>
      <c r="AF7780">
        <f t="shared" si="1097"/>
        <v>-4.0777185545463075E-3</v>
      </c>
      <c r="AH7780" s="2">
        <v>43762</v>
      </c>
      <c r="AI7780">
        <v>1.766</v>
      </c>
      <c r="AJ7780">
        <v>1.5960000000000001</v>
      </c>
      <c r="AK7780">
        <v>1.1104499999999999</v>
      </c>
      <c r="AR7780" s="3"/>
    </row>
    <row r="7781" spans="1:44" hidden="1" outlineLevel="1" x14ac:dyDescent="0.2">
      <c r="A7781" s="2">
        <v>43763</v>
      </c>
      <c r="B7781">
        <v>12.65</v>
      </c>
      <c r="E7781" s="2">
        <v>43763</v>
      </c>
      <c r="F7781">
        <v>3022.55</v>
      </c>
      <c r="G7781">
        <f t="shared" si="1092"/>
        <v>4.0726973148768053E-3</v>
      </c>
      <c r="H7781" s="2">
        <v>43763</v>
      </c>
      <c r="I7781">
        <v>6107.42</v>
      </c>
      <c r="J7781">
        <f t="shared" si="1093"/>
        <v>4.0903964462215558E-3</v>
      </c>
      <c r="K7781">
        <f t="shared" si="1089"/>
        <v>4.0265564462215559E-3</v>
      </c>
      <c r="L7781">
        <v>5.5174550043063653E-3</v>
      </c>
      <c r="N7781" s="2">
        <v>43763</v>
      </c>
      <c r="O7781">
        <v>140.72999999999999</v>
      </c>
      <c r="Q7781" s="2">
        <v>43763</v>
      </c>
      <c r="R7781">
        <v>223718.9</v>
      </c>
      <c r="S7781" s="8">
        <f t="shared" si="1094"/>
        <v>5.6454331731567997E-3</v>
      </c>
      <c r="T7781" s="9">
        <f t="shared" si="1090"/>
        <v>5.5815931731567998E-3</v>
      </c>
      <c r="U7781" s="3">
        <f>Sheet1!$B$17+Sheet1!$B$18*'Portfolio allocation'!K7781</f>
        <v>5.1071664859708554E-3</v>
      </c>
      <c r="V7781" s="13">
        <f t="shared" si="1095"/>
        <v>4.7442668718594445E-4</v>
      </c>
      <c r="W7781" s="13"/>
      <c r="X7781" s="2">
        <v>43763</v>
      </c>
      <c r="Y7781">
        <v>129.36750000000001</v>
      </c>
      <c r="AA7781" s="2">
        <v>43763</v>
      </c>
      <c r="AB7781">
        <v>2354.23</v>
      </c>
      <c r="AC7781">
        <f t="shared" si="1096"/>
        <v>1.0217042421537759E-2</v>
      </c>
      <c r="AD7781">
        <f t="shared" si="1091"/>
        <v>1.0152762421537759E-2</v>
      </c>
      <c r="AE7781">
        <f>Sheet2!$B$17+Sheet2!$B$18*'Portfolio allocation'!K7781</f>
        <v>3.6339037300903462E-3</v>
      </c>
      <c r="AF7781">
        <f t="shared" si="1097"/>
        <v>6.5188586914474121E-3</v>
      </c>
      <c r="AH7781" s="2">
        <v>43763</v>
      </c>
      <c r="AI7781">
        <v>1.8009999999999999</v>
      </c>
      <c r="AJ7781">
        <v>1.607</v>
      </c>
      <c r="AK7781">
        <v>1.1091</v>
      </c>
      <c r="AR7781" s="3"/>
    </row>
    <row r="7782" spans="1:44" hidden="1" outlineLevel="1" x14ac:dyDescent="0.2">
      <c r="A7782" s="2">
        <v>43766</v>
      </c>
      <c r="B7782">
        <v>13.11</v>
      </c>
      <c r="E7782" s="2">
        <v>43766</v>
      </c>
      <c r="F7782">
        <v>3039.42</v>
      </c>
      <c r="G7782">
        <f t="shared" si="1092"/>
        <v>5.5813799606292402E-3</v>
      </c>
      <c r="H7782" s="2">
        <v>43766</v>
      </c>
      <c r="I7782">
        <v>6141.51</v>
      </c>
      <c r="J7782">
        <f t="shared" si="1093"/>
        <v>5.5817350043063652E-3</v>
      </c>
      <c r="K7782">
        <f t="shared" si="1089"/>
        <v>5.5174550043063653E-3</v>
      </c>
      <c r="L7782">
        <v>-8.8512508565482531E-4</v>
      </c>
      <c r="N7782" s="2">
        <v>43766</v>
      </c>
      <c r="O7782">
        <v>144.19</v>
      </c>
      <c r="Q7782" s="2">
        <v>43766</v>
      </c>
      <c r="R7782">
        <v>229219.3</v>
      </c>
      <c r="S7782" s="8">
        <f t="shared" si="1094"/>
        <v>2.4586210642015383E-2</v>
      </c>
      <c r="T7782" s="9">
        <f t="shared" si="1090"/>
        <v>2.4521930642015383E-2</v>
      </c>
      <c r="U7782" s="3">
        <f>Sheet1!$B$17+Sheet1!$B$18*'Portfolio allocation'!K7782</f>
        <v>6.8175630961999131E-3</v>
      </c>
      <c r="V7782" s="13">
        <f t="shared" si="1095"/>
        <v>1.7704367545815468E-2</v>
      </c>
      <c r="W7782" s="13"/>
      <c r="X7782" s="2">
        <v>43766</v>
      </c>
      <c r="Y7782">
        <v>129.87370000000001</v>
      </c>
      <c r="AA7782" s="2">
        <v>43766</v>
      </c>
      <c r="AB7782">
        <v>2363.4499999999998</v>
      </c>
      <c r="AC7782">
        <f t="shared" si="1096"/>
        <v>3.9163548166492035E-3</v>
      </c>
      <c r="AD7782">
        <f t="shared" si="1091"/>
        <v>3.8518748166492035E-3</v>
      </c>
      <c r="AE7782">
        <f>Sheet2!$B$17+Sheet2!$B$18*'Portfolio allocation'!K7782</f>
        <v>4.9596487642016591E-3</v>
      </c>
      <c r="AF7782">
        <f t="shared" si="1097"/>
        <v>-1.1077739475524556E-3</v>
      </c>
      <c r="AH7782" s="2">
        <v>43766</v>
      </c>
      <c r="AI7782">
        <v>1.853</v>
      </c>
      <c r="AJ7782">
        <v>1.6120000000000001</v>
      </c>
      <c r="AK7782">
        <v>1.1092500000000001</v>
      </c>
      <c r="AR7782" s="3"/>
    </row>
    <row r="7783" spans="1:44" hidden="1" outlineLevel="1" x14ac:dyDescent="0.2">
      <c r="A7783" s="2">
        <v>43767</v>
      </c>
      <c r="B7783">
        <v>13.2</v>
      </c>
      <c r="E7783" s="2">
        <v>43767</v>
      </c>
      <c r="F7783">
        <v>3036.89</v>
      </c>
      <c r="G7783">
        <f t="shared" si="1092"/>
        <v>-8.323956544341593E-4</v>
      </c>
      <c r="H7783" s="2">
        <v>43767</v>
      </c>
      <c r="I7783">
        <v>6136.47</v>
      </c>
      <c r="J7783">
        <f t="shared" si="1093"/>
        <v>-8.206450856548253E-4</v>
      </c>
      <c r="K7783">
        <f t="shared" si="1089"/>
        <v>-8.8512508565482531E-4</v>
      </c>
      <c r="L7783">
        <v>3.2703244300388663E-3</v>
      </c>
      <c r="N7783" s="2">
        <v>43767</v>
      </c>
      <c r="O7783">
        <v>142.83000000000001</v>
      </c>
      <c r="Q7783" s="2">
        <v>43767</v>
      </c>
      <c r="R7783">
        <v>227057.3</v>
      </c>
      <c r="S7783" s="8">
        <f t="shared" si="1094"/>
        <v>-9.4320155414487905E-3</v>
      </c>
      <c r="T7783" s="9">
        <f t="shared" si="1090"/>
        <v>-9.4964955414487909E-3</v>
      </c>
      <c r="U7783" s="3">
        <f>Sheet1!$B$17+Sheet1!$B$18*'Portfolio allocation'!K7783</f>
        <v>-5.2763904596134703E-4</v>
      </c>
      <c r="V7783" s="13">
        <f t="shared" si="1095"/>
        <v>-8.9688564954874435E-3</v>
      </c>
      <c r="W7783" s="13"/>
      <c r="X7783" s="2">
        <v>43767</v>
      </c>
      <c r="Y7783">
        <v>127.8201</v>
      </c>
      <c r="AA7783" s="2">
        <v>43767</v>
      </c>
      <c r="AB7783">
        <v>2326.0700000000002</v>
      </c>
      <c r="AC7783">
        <f t="shared" si="1096"/>
        <v>-1.5815862404535586E-2</v>
      </c>
      <c r="AD7783">
        <f t="shared" si="1091"/>
        <v>-1.5879702404535585E-2</v>
      </c>
      <c r="AE7783">
        <f>Sheet2!$B$17+Sheet2!$B$18*'Portfolio allocation'!K7783</f>
        <v>-7.3368879638317363E-4</v>
      </c>
      <c r="AF7783">
        <f t="shared" si="1097"/>
        <v>-1.514601360815241E-2</v>
      </c>
      <c r="AH7783" s="2">
        <v>43767</v>
      </c>
      <c r="AI7783">
        <v>1.835</v>
      </c>
      <c r="AJ7783">
        <v>1.5960000000000001</v>
      </c>
      <c r="AK7783">
        <v>1.11155</v>
      </c>
      <c r="AR7783" s="3"/>
    </row>
    <row r="7784" spans="1:44" hidden="1" outlineLevel="1" x14ac:dyDescent="0.2">
      <c r="A7784" s="2">
        <v>43768</v>
      </c>
      <c r="B7784">
        <v>12.33</v>
      </c>
      <c r="E7784" s="2">
        <v>43768</v>
      </c>
      <c r="F7784">
        <v>3046.77</v>
      </c>
      <c r="G7784">
        <f t="shared" si="1092"/>
        <v>3.2533282404039188E-3</v>
      </c>
      <c r="H7784" s="2">
        <v>43768</v>
      </c>
      <c r="I7784">
        <v>6156.93</v>
      </c>
      <c r="J7784">
        <f t="shared" si="1093"/>
        <v>3.3341644300388662E-3</v>
      </c>
      <c r="K7784">
        <f t="shared" si="1089"/>
        <v>3.2703244300388663E-3</v>
      </c>
      <c r="L7784">
        <v>-3.019858665146498E-3</v>
      </c>
      <c r="N7784" s="2">
        <v>43768</v>
      </c>
      <c r="O7784">
        <v>144.61000000000001</v>
      </c>
      <c r="Q7784" s="2">
        <v>43768</v>
      </c>
      <c r="R7784">
        <v>229886.9</v>
      </c>
      <c r="S7784" s="8">
        <f t="shared" si="1094"/>
        <v>1.2462052530352485E-2</v>
      </c>
      <c r="T7784" s="9">
        <f t="shared" si="1090"/>
        <v>1.2398212530352485E-2</v>
      </c>
      <c r="U7784" s="3">
        <f>Sheet1!$B$17+Sheet1!$B$18*'Portfolio allocation'!K7784</f>
        <v>4.2395979515380917E-3</v>
      </c>
      <c r="V7784" s="13">
        <f t="shared" si="1095"/>
        <v>8.1586145788143938E-3</v>
      </c>
      <c r="W7784" s="13"/>
      <c r="X7784" s="2">
        <v>43768</v>
      </c>
      <c r="Y7784">
        <v>129.18600000000001</v>
      </c>
      <c r="AA7784" s="2">
        <v>43768</v>
      </c>
      <c r="AB7784">
        <v>2350.9299999999998</v>
      </c>
      <c r="AC7784">
        <f t="shared" si="1096"/>
        <v>1.0687554544789979E-2</v>
      </c>
      <c r="AD7784">
        <f t="shared" si="1091"/>
        <v>1.0623714544789978E-2</v>
      </c>
      <c r="AE7784">
        <f>Sheet2!$B$17+Sheet2!$B$18*'Portfolio allocation'!K7784</f>
        <v>2.9614429280770435E-3</v>
      </c>
      <c r="AF7784">
        <f t="shared" si="1097"/>
        <v>7.6622716167129342E-3</v>
      </c>
      <c r="AH7784" s="2">
        <v>43768</v>
      </c>
      <c r="AI7784">
        <v>1.796</v>
      </c>
      <c r="AJ7784">
        <v>1.5960000000000001</v>
      </c>
      <c r="AK7784">
        <v>1.1123000000000001</v>
      </c>
      <c r="AR7784" s="3"/>
    </row>
    <row r="7785" spans="1:44" hidden="1" outlineLevel="1" x14ac:dyDescent="0.2">
      <c r="A7785" s="2">
        <v>43769</v>
      </c>
      <c r="B7785">
        <v>13.22</v>
      </c>
      <c r="E7785" s="2">
        <v>43769</v>
      </c>
      <c r="F7785">
        <v>3037.56</v>
      </c>
      <c r="G7785">
        <f t="shared" si="1092"/>
        <v>-3.0228734036372717E-3</v>
      </c>
      <c r="H7785" s="2">
        <v>43769</v>
      </c>
      <c r="I7785">
        <v>6138.73</v>
      </c>
      <c r="J7785">
        <f t="shared" si="1093"/>
        <v>-2.9560186651464981E-3</v>
      </c>
      <c r="K7785">
        <f t="shared" si="1089"/>
        <v>-3.019858665146498E-3</v>
      </c>
      <c r="L7785">
        <v>9.6900426103119271E-3</v>
      </c>
      <c r="N7785" s="2">
        <v>43769</v>
      </c>
      <c r="O7785">
        <v>143.37</v>
      </c>
      <c r="Q7785" s="2">
        <v>43769</v>
      </c>
      <c r="R7785">
        <v>227915.7</v>
      </c>
      <c r="S7785" s="8">
        <f t="shared" si="1094"/>
        <v>-8.5746512741700087E-3</v>
      </c>
      <c r="T7785" s="9">
        <f t="shared" si="1090"/>
        <v>-8.6384912741700095E-3</v>
      </c>
      <c r="U7785" s="3">
        <f>Sheet1!$B$17+Sheet1!$B$18*'Portfolio allocation'!K7785</f>
        <v>-2.9766595096976864E-3</v>
      </c>
      <c r="V7785" s="13">
        <f t="shared" si="1095"/>
        <v>-5.6618317644723231E-3</v>
      </c>
      <c r="W7785" s="13"/>
      <c r="X7785" s="2">
        <v>43769</v>
      </c>
      <c r="Y7785">
        <v>127.7341</v>
      </c>
      <c r="AA7785" s="2">
        <v>43769</v>
      </c>
      <c r="AB7785">
        <v>2324.5100000000002</v>
      </c>
      <c r="AC7785">
        <f t="shared" si="1096"/>
        <v>-1.1238105770907558E-2</v>
      </c>
      <c r="AD7785">
        <f t="shared" si="1091"/>
        <v>-1.1299265770907558E-2</v>
      </c>
      <c r="AE7785">
        <f>Sheet2!$B$17+Sheet2!$B$18*'Portfolio allocation'!K7785</f>
        <v>-2.6319483572464441E-3</v>
      </c>
      <c r="AF7785">
        <f t="shared" si="1097"/>
        <v>-8.6673174136611131E-3</v>
      </c>
      <c r="AH7785" s="2">
        <v>43769</v>
      </c>
      <c r="AI7785">
        <v>1.6910000000000001</v>
      </c>
      <c r="AJ7785">
        <v>1.5289999999999999</v>
      </c>
      <c r="AK7785">
        <v>1.11565</v>
      </c>
      <c r="AR7785" s="3"/>
    </row>
    <row r="7786" spans="1:44" hidden="1" outlineLevel="1" x14ac:dyDescent="0.2">
      <c r="A7786" s="2">
        <v>43770</v>
      </c>
      <c r="B7786">
        <v>12.3</v>
      </c>
      <c r="E7786" s="2">
        <v>43770</v>
      </c>
      <c r="F7786">
        <v>3066.91</v>
      </c>
      <c r="G7786">
        <f t="shared" si="1092"/>
        <v>9.6623605788856981E-3</v>
      </c>
      <c r="H7786" s="2">
        <v>43770</v>
      </c>
      <c r="I7786">
        <v>6198.59</v>
      </c>
      <c r="J7786">
        <f t="shared" si="1093"/>
        <v>9.7512026103119265E-3</v>
      </c>
      <c r="K7786">
        <f t="shared" si="1089"/>
        <v>9.6900426103119271E-3</v>
      </c>
      <c r="L7786">
        <v>3.6558543441654024E-3</v>
      </c>
      <c r="N7786" s="2">
        <v>43770</v>
      </c>
      <c r="O7786">
        <v>143.72</v>
      </c>
      <c r="Q7786" s="2">
        <v>43770</v>
      </c>
      <c r="R7786">
        <v>228472.1</v>
      </c>
      <c r="S7786" s="8">
        <f t="shared" si="1094"/>
        <v>2.4412534985522871E-3</v>
      </c>
      <c r="T7786" s="9">
        <f t="shared" si="1090"/>
        <v>2.3800934985522869E-3</v>
      </c>
      <c r="U7786" s="3">
        <f>Sheet1!$B$17+Sheet1!$B$18*'Portfolio allocation'!K7786</f>
        <v>1.1604461345242097E-2</v>
      </c>
      <c r="V7786" s="13">
        <f t="shared" si="1095"/>
        <v>-9.2243678466898092E-3</v>
      </c>
      <c r="W7786" s="13"/>
      <c r="X7786" s="2">
        <v>43770</v>
      </c>
      <c r="Y7786">
        <v>129.45339999999999</v>
      </c>
      <c r="AA7786" s="2">
        <v>43770</v>
      </c>
      <c r="AB7786">
        <v>2355.8000000000002</v>
      </c>
      <c r="AC7786">
        <f t="shared" si="1096"/>
        <v>1.3460901437292172E-2</v>
      </c>
      <c r="AD7786">
        <f t="shared" si="1091"/>
        <v>1.3399781437292172E-2</v>
      </c>
      <c r="AE7786">
        <f>Sheet2!$B$17+Sheet2!$B$18*'Portfolio allocation'!K7786</f>
        <v>8.6700201157994192E-3</v>
      </c>
      <c r="AF7786">
        <f t="shared" si="1097"/>
        <v>4.7297613214927533E-3</v>
      </c>
      <c r="AH7786" s="2">
        <v>43770</v>
      </c>
      <c r="AI7786">
        <v>1.728</v>
      </c>
      <c r="AJ7786">
        <v>1.528</v>
      </c>
      <c r="AK7786">
        <v>1.1169500000000001</v>
      </c>
      <c r="AR7786" s="3"/>
    </row>
    <row r="7787" spans="1:44" hidden="1" outlineLevel="1" x14ac:dyDescent="0.2">
      <c r="A7787" s="2">
        <v>43773</v>
      </c>
      <c r="B7787">
        <v>12.83</v>
      </c>
      <c r="E7787" s="2">
        <v>43773</v>
      </c>
      <c r="F7787">
        <v>3078.27</v>
      </c>
      <c r="G7787">
        <f t="shared" si="1092"/>
        <v>3.70405391746087E-3</v>
      </c>
      <c r="H7787" s="2">
        <v>43773</v>
      </c>
      <c r="I7787">
        <v>6221.63</v>
      </c>
      <c r="J7787">
        <f t="shared" si="1093"/>
        <v>3.7169743441654024E-3</v>
      </c>
      <c r="K7787">
        <f t="shared" si="1089"/>
        <v>3.6558543441654024E-3</v>
      </c>
      <c r="L7787">
        <v>-1.2437624403894662E-3</v>
      </c>
      <c r="N7787" s="2">
        <v>43773</v>
      </c>
      <c r="O7787">
        <v>144.55000000000001</v>
      </c>
      <c r="Q7787" s="2">
        <v>43773</v>
      </c>
      <c r="R7787">
        <v>229791.6</v>
      </c>
      <c r="S7787" s="8">
        <f t="shared" si="1094"/>
        <v>5.7753222384702152E-3</v>
      </c>
      <c r="T7787" s="9">
        <f t="shared" si="1090"/>
        <v>5.7142022384702156E-3</v>
      </c>
      <c r="U7787" s="3">
        <f>Sheet1!$B$17+Sheet1!$B$18*'Portfolio allocation'!K7787</f>
        <v>4.6818876396514109E-3</v>
      </c>
      <c r="V7787" s="13">
        <f t="shared" si="1095"/>
        <v>1.0323145988188048E-3</v>
      </c>
      <c r="W7787" s="13"/>
      <c r="X7787" s="2">
        <v>43773</v>
      </c>
      <c r="Y7787">
        <v>131.4975</v>
      </c>
      <c r="AA7787" s="2">
        <v>43773</v>
      </c>
      <c r="AB7787">
        <v>2393</v>
      </c>
      <c r="AC7787">
        <f t="shared" si="1096"/>
        <v>1.5790814160794531E-2</v>
      </c>
      <c r="AD7787">
        <f t="shared" si="1091"/>
        <v>1.572841416079453E-2</v>
      </c>
      <c r="AE7787">
        <f>Sheet2!$B$17+Sheet2!$B$18*'Portfolio allocation'!K7787</f>
        <v>3.3042659634760366E-3</v>
      </c>
      <c r="AF7787">
        <f t="shared" si="1097"/>
        <v>1.2424148197318494E-2</v>
      </c>
      <c r="AH7787" s="2">
        <v>43773</v>
      </c>
      <c r="AI7787">
        <v>1.788</v>
      </c>
      <c r="AJ7787">
        <v>1.56</v>
      </c>
      <c r="AK7787">
        <v>1.11555</v>
      </c>
      <c r="AR7787" s="3"/>
    </row>
    <row r="7788" spans="1:44" hidden="1" outlineLevel="1" x14ac:dyDescent="0.2">
      <c r="A7788" s="2">
        <v>43774</v>
      </c>
      <c r="B7788">
        <v>13.1</v>
      </c>
      <c r="E7788" s="2">
        <v>43774</v>
      </c>
      <c r="F7788">
        <v>3074.62</v>
      </c>
      <c r="G7788">
        <f t="shared" si="1092"/>
        <v>-1.1857309462782739E-3</v>
      </c>
      <c r="H7788" s="2">
        <v>43774</v>
      </c>
      <c r="I7788">
        <v>6214.28</v>
      </c>
      <c r="J7788">
        <f t="shared" si="1093"/>
        <v>-1.1813624403894663E-3</v>
      </c>
      <c r="K7788">
        <f t="shared" si="1089"/>
        <v>-1.2437624403894662E-3</v>
      </c>
      <c r="L7788">
        <v>7.1159289713378223E-4</v>
      </c>
      <c r="N7788" s="2">
        <v>43774</v>
      </c>
      <c r="O7788">
        <v>144.46</v>
      </c>
      <c r="Q7788" s="2">
        <v>43774</v>
      </c>
      <c r="R7788">
        <v>229648.5</v>
      </c>
      <c r="S7788" s="8">
        <f t="shared" si="1094"/>
        <v>-6.2273816797486781E-4</v>
      </c>
      <c r="T7788" s="9">
        <f t="shared" si="1090"/>
        <v>-6.8513816797486781E-4</v>
      </c>
      <c r="U7788" s="3">
        <f>Sheet1!$B$17+Sheet1!$B$18*'Portfolio allocation'!K7788</f>
        <v>-9.3907690839219421E-4</v>
      </c>
      <c r="V7788" s="13">
        <f t="shared" si="1095"/>
        <v>2.539387404173264E-4</v>
      </c>
      <c r="W7788" s="13"/>
      <c r="X7788" s="2">
        <v>43774</v>
      </c>
      <c r="Y7788">
        <v>131.70760000000001</v>
      </c>
      <c r="AA7788" s="2">
        <v>43774</v>
      </c>
      <c r="AB7788">
        <v>2396.8200000000002</v>
      </c>
      <c r="AC7788">
        <f t="shared" si="1096"/>
        <v>1.5963226076056714E-3</v>
      </c>
      <c r="AD7788">
        <f t="shared" si="1091"/>
        <v>1.5322826076056713E-3</v>
      </c>
      <c r="AE7788">
        <f>Sheet2!$B$17+Sheet2!$B$18*'Portfolio allocation'!K7788</f>
        <v>-1.0525982818796516E-3</v>
      </c>
      <c r="AF7788">
        <f t="shared" si="1097"/>
        <v>2.584880889485323E-3</v>
      </c>
      <c r="AH7788" s="2">
        <v>43774</v>
      </c>
      <c r="AI7788">
        <v>1.865</v>
      </c>
      <c r="AJ7788">
        <v>1.601</v>
      </c>
      <c r="AK7788">
        <v>1.10745</v>
      </c>
      <c r="AR7788" s="3"/>
    </row>
    <row r="7789" spans="1:44" hidden="1" outlineLevel="1" x14ac:dyDescent="0.2">
      <c r="A7789" s="2">
        <v>43775</v>
      </c>
      <c r="B7789">
        <v>12.62</v>
      </c>
      <c r="E7789" s="2">
        <v>43775</v>
      </c>
      <c r="F7789">
        <v>3076.78</v>
      </c>
      <c r="G7789">
        <f t="shared" si="1092"/>
        <v>7.0252584059171674E-4</v>
      </c>
      <c r="H7789" s="2">
        <v>43775</v>
      </c>
      <c r="I7789">
        <v>6219.1</v>
      </c>
      <c r="J7789">
        <f t="shared" si="1093"/>
        <v>7.7563289713378225E-4</v>
      </c>
      <c r="K7789">
        <f t="shared" si="1089"/>
        <v>7.1159289713378223E-4</v>
      </c>
      <c r="L7789">
        <v>3.1350519599298641E-3</v>
      </c>
      <c r="N7789" s="2">
        <v>43775</v>
      </c>
      <c r="O7789">
        <v>144.06</v>
      </c>
      <c r="Q7789" s="2">
        <v>43775</v>
      </c>
      <c r="R7789">
        <v>229012.6</v>
      </c>
      <c r="S7789" s="8">
        <f t="shared" si="1094"/>
        <v>-2.769014385027524E-3</v>
      </c>
      <c r="T7789" s="9">
        <f t="shared" si="1090"/>
        <v>-2.833054385027524E-3</v>
      </c>
      <c r="U7789" s="3">
        <f>Sheet1!$B$17+Sheet1!$B$18*'Portfolio allocation'!K7789</f>
        <v>1.3041562901087676E-3</v>
      </c>
      <c r="V7789" s="13">
        <f t="shared" si="1095"/>
        <v>-4.1372106751362912E-3</v>
      </c>
      <c r="W7789" s="13"/>
      <c r="X7789" s="2">
        <v>43775</v>
      </c>
      <c r="Y7789">
        <v>132.55770000000001</v>
      </c>
      <c r="AA7789" s="2">
        <v>43775</v>
      </c>
      <c r="AB7789">
        <v>2412.29</v>
      </c>
      <c r="AC7789">
        <f t="shared" si="1096"/>
        <v>6.4543853939802442E-3</v>
      </c>
      <c r="AD7789">
        <f t="shared" si="1091"/>
        <v>6.3912253939802446E-3</v>
      </c>
      <c r="AE7789">
        <f>Sheet2!$B$17+Sheet2!$B$18*'Portfolio allocation'!K7789</f>
        <v>6.8615356987244763E-4</v>
      </c>
      <c r="AF7789">
        <f t="shared" si="1097"/>
        <v>5.7050718241077967E-3</v>
      </c>
      <c r="AH7789" s="2">
        <v>43775</v>
      </c>
      <c r="AI7789">
        <v>1.8120000000000001</v>
      </c>
      <c r="AJ7789">
        <v>1.579</v>
      </c>
      <c r="AK7789">
        <v>1.1073999999999999</v>
      </c>
      <c r="AR7789" s="3"/>
    </row>
    <row r="7790" spans="1:44" hidden="1" outlineLevel="1" x14ac:dyDescent="0.2">
      <c r="A7790" s="2">
        <v>43776</v>
      </c>
      <c r="B7790">
        <v>12.73</v>
      </c>
      <c r="E7790" s="2">
        <v>43776</v>
      </c>
      <c r="F7790">
        <v>3085.18</v>
      </c>
      <c r="G7790">
        <f t="shared" si="1092"/>
        <v>2.7301269509030224E-3</v>
      </c>
      <c r="H7790" s="2">
        <v>43776</v>
      </c>
      <c r="I7790">
        <v>6238.99</v>
      </c>
      <c r="J7790">
        <f t="shared" si="1093"/>
        <v>3.1982119599298642E-3</v>
      </c>
      <c r="K7790">
        <f t="shared" si="1089"/>
        <v>3.1350519599298641E-3</v>
      </c>
      <c r="L7790">
        <v>2.6805538901008056E-3</v>
      </c>
      <c r="N7790" s="2">
        <v>43776</v>
      </c>
      <c r="O7790">
        <v>144.26</v>
      </c>
      <c r="Q7790" s="2">
        <v>43776</v>
      </c>
      <c r="R7790">
        <v>229330.5</v>
      </c>
      <c r="S7790" s="8">
        <f t="shared" si="1094"/>
        <v>1.3881332293506077E-3</v>
      </c>
      <c r="T7790" s="9">
        <f t="shared" si="1090"/>
        <v>1.3249732293506076E-3</v>
      </c>
      <c r="U7790" s="3">
        <f>Sheet1!$B$17+Sheet1!$B$18*'Portfolio allocation'!K7790</f>
        <v>4.0844099455687498E-3</v>
      </c>
      <c r="V7790" s="13">
        <f t="shared" si="1095"/>
        <v>-2.7594367162181422E-3</v>
      </c>
      <c r="W7790" s="13"/>
      <c r="X7790" s="2">
        <v>43776</v>
      </c>
      <c r="Y7790">
        <v>131.51660000000001</v>
      </c>
      <c r="AA7790" s="2">
        <v>43776</v>
      </c>
      <c r="AB7790">
        <v>2421.5</v>
      </c>
      <c r="AC7790">
        <f t="shared" si="1096"/>
        <v>3.8179489199059446E-3</v>
      </c>
      <c r="AD7790">
        <f t="shared" si="1091"/>
        <v>3.7544689199059448E-3</v>
      </c>
      <c r="AE7790">
        <f>Sheet2!$B$17+Sheet2!$B$18*'Portfolio allocation'!K7790</f>
        <v>2.8411551965432801E-3</v>
      </c>
      <c r="AF7790">
        <f t="shared" si="1097"/>
        <v>9.133137233626647E-4</v>
      </c>
      <c r="AH7790" s="2">
        <v>43776</v>
      </c>
      <c r="AI7790">
        <v>1.9219999999999999</v>
      </c>
      <c r="AJ7790">
        <v>1.587</v>
      </c>
      <c r="AK7790">
        <v>1.1044499999999999</v>
      </c>
      <c r="AR7790" s="3"/>
    </row>
    <row r="7791" spans="1:44" hidden="1" outlineLevel="1" x14ac:dyDescent="0.2">
      <c r="A7791" s="2">
        <v>43777</v>
      </c>
      <c r="B7791">
        <v>12.07</v>
      </c>
      <c r="E7791" s="2">
        <v>43777</v>
      </c>
      <c r="F7791">
        <v>3093.08</v>
      </c>
      <c r="G7791">
        <f t="shared" si="1092"/>
        <v>2.5606285532773221E-3</v>
      </c>
      <c r="H7791" s="2">
        <v>43777</v>
      </c>
      <c r="I7791">
        <v>6256.11</v>
      </c>
      <c r="J7791">
        <f t="shared" si="1093"/>
        <v>2.7440338901008055E-3</v>
      </c>
      <c r="K7791">
        <f t="shared" si="1089"/>
        <v>2.6805538901008056E-3</v>
      </c>
      <c r="L7791">
        <v>-2.0293179621840652E-3</v>
      </c>
      <c r="N7791" s="2">
        <v>43777</v>
      </c>
      <c r="O7791">
        <v>145.96</v>
      </c>
      <c r="Q7791" s="2">
        <v>43777</v>
      </c>
      <c r="R7791">
        <v>232033.1</v>
      </c>
      <c r="S7791" s="8">
        <f t="shared" si="1094"/>
        <v>1.1784738619590618E-2</v>
      </c>
      <c r="T7791" s="9">
        <f t="shared" si="1090"/>
        <v>1.1721258619590618E-2</v>
      </c>
      <c r="U7791" s="3">
        <f>Sheet1!$B$17+Sheet1!$B$18*'Portfolio allocation'!K7791</f>
        <v>3.5629982413479915E-3</v>
      </c>
      <c r="V7791" s="13">
        <f t="shared" si="1095"/>
        <v>8.158260378242627E-3</v>
      </c>
      <c r="W7791" s="13"/>
      <c r="X7791" s="2">
        <v>43777</v>
      </c>
      <c r="Y7791">
        <v>131.4402</v>
      </c>
      <c r="AA7791" s="2">
        <v>43777</v>
      </c>
      <c r="AB7791">
        <v>2420.09</v>
      </c>
      <c r="AC7791">
        <f t="shared" si="1096"/>
        <v>-5.8228370844515265E-4</v>
      </c>
      <c r="AD7791">
        <f t="shared" si="1091"/>
        <v>-6.4552370844515265E-4</v>
      </c>
      <c r="AE7791">
        <f>Sheet2!$B$17+Sheet2!$B$18*'Portfolio allocation'!K7791</f>
        <v>2.4370039175568158E-3</v>
      </c>
      <c r="AF7791">
        <f t="shared" si="1097"/>
        <v>-3.0825276260019684E-3</v>
      </c>
      <c r="AH7791" s="2">
        <v>43777</v>
      </c>
      <c r="AI7791">
        <v>1.9330000000000001</v>
      </c>
      <c r="AJ7791">
        <v>1.581</v>
      </c>
      <c r="AK7791">
        <v>1.1021000000000001</v>
      </c>
      <c r="AR7791" s="3"/>
    </row>
    <row r="7792" spans="1:44" hidden="1" outlineLevel="1" x14ac:dyDescent="0.2">
      <c r="A7792" s="2">
        <v>43780</v>
      </c>
      <c r="B7792">
        <v>12.69</v>
      </c>
      <c r="E7792" s="2">
        <v>43780</v>
      </c>
      <c r="F7792">
        <v>3087.01</v>
      </c>
      <c r="G7792">
        <f t="shared" si="1092"/>
        <v>-1.9624452002533488E-3</v>
      </c>
      <c r="H7792" s="2">
        <v>43780</v>
      </c>
      <c r="I7792">
        <v>6243.81</v>
      </c>
      <c r="J7792">
        <f t="shared" si="1093"/>
        <v>-1.9660779621840652E-3</v>
      </c>
      <c r="K7792">
        <f t="shared" si="1089"/>
        <v>-2.0293179621840652E-3</v>
      </c>
      <c r="L7792">
        <v>1.5543620730931384E-3</v>
      </c>
      <c r="N7792" s="2">
        <v>43780</v>
      </c>
      <c r="O7792">
        <v>146.11000000000001</v>
      </c>
      <c r="Q7792" s="2">
        <v>43780</v>
      </c>
      <c r="R7792">
        <v>232271.5</v>
      </c>
      <c r="S7792" s="8">
        <f t="shared" si="1094"/>
        <v>1.027439619605941E-3</v>
      </c>
      <c r="T7792" s="9">
        <f t="shared" si="1090"/>
        <v>9.6419961960594099E-4</v>
      </c>
      <c r="U7792" s="3">
        <f>Sheet1!$B$17+Sheet1!$B$18*'Portfolio allocation'!K7792</f>
        <v>-1.8402861116193995E-3</v>
      </c>
      <c r="V7792" s="13">
        <f t="shared" si="1095"/>
        <v>2.8044857312253405E-3</v>
      </c>
      <c r="W7792" s="13"/>
      <c r="X7792" s="2">
        <v>43780</v>
      </c>
      <c r="Y7792">
        <v>129.39609999999999</v>
      </c>
      <c r="AA7792" s="2">
        <v>43780</v>
      </c>
      <c r="AB7792">
        <v>2382.46</v>
      </c>
      <c r="AC7792">
        <f t="shared" si="1096"/>
        <v>-1.5549008507948048E-2</v>
      </c>
      <c r="AD7792">
        <f t="shared" si="1091"/>
        <v>-1.5612248507948047E-2</v>
      </c>
      <c r="AE7792">
        <f>Sheet2!$B$17+Sheet2!$B$18*'Portfolio allocation'!K7792</f>
        <v>-1.751134293193353E-3</v>
      </c>
      <c r="AF7792">
        <f t="shared" si="1097"/>
        <v>-1.3861114214754694E-2</v>
      </c>
      <c r="AH7792" s="2">
        <v>43780</v>
      </c>
      <c r="AI7792">
        <v>1.9330000000000001</v>
      </c>
      <c r="AJ7792">
        <v>1.581</v>
      </c>
      <c r="AK7792">
        <v>1.10345</v>
      </c>
      <c r="AR7792" s="3"/>
    </row>
    <row r="7793" spans="1:44" hidden="1" outlineLevel="1" x14ac:dyDescent="0.2">
      <c r="A7793" s="2">
        <v>43781</v>
      </c>
      <c r="B7793">
        <v>12.68</v>
      </c>
      <c r="E7793" s="2">
        <v>43781</v>
      </c>
      <c r="F7793">
        <v>3091.84</v>
      </c>
      <c r="G7793">
        <f t="shared" si="1092"/>
        <v>1.5646207819215441E-3</v>
      </c>
      <c r="H7793" s="2">
        <v>43781</v>
      </c>
      <c r="I7793">
        <v>6253.91</v>
      </c>
      <c r="J7793">
        <f t="shared" si="1093"/>
        <v>1.6176020730931384E-3</v>
      </c>
      <c r="K7793">
        <f t="shared" si="1089"/>
        <v>1.5543620730931384E-3</v>
      </c>
      <c r="L7793">
        <v>6.8337284393278467E-4</v>
      </c>
      <c r="N7793" s="2">
        <v>43781</v>
      </c>
      <c r="O7793">
        <v>147.07</v>
      </c>
      <c r="Q7793" s="2">
        <v>43781</v>
      </c>
      <c r="R7793">
        <v>233797.6</v>
      </c>
      <c r="S7793" s="8">
        <f t="shared" si="1094"/>
        <v>6.5703282580944489E-3</v>
      </c>
      <c r="T7793" s="9">
        <f t="shared" si="1090"/>
        <v>6.5070882580944489E-3</v>
      </c>
      <c r="U7793" s="3">
        <f>Sheet1!$B$17+Sheet1!$B$18*'Portfolio allocation'!K7793</f>
        <v>2.2710024473806037E-3</v>
      </c>
      <c r="V7793" s="13">
        <f t="shared" si="1095"/>
        <v>4.2360858107138456E-3</v>
      </c>
      <c r="W7793" s="13"/>
      <c r="X7793" s="2">
        <v>43781</v>
      </c>
      <c r="Y7793">
        <v>129.51070000000001</v>
      </c>
      <c r="AA7793" s="2">
        <v>43781</v>
      </c>
      <c r="AB7793">
        <v>2384.5700000000002</v>
      </c>
      <c r="AC7793">
        <f t="shared" si="1096"/>
        <v>8.8563921325013339E-4</v>
      </c>
      <c r="AD7793">
        <f t="shared" si="1091"/>
        <v>8.2227921325013335E-4</v>
      </c>
      <c r="AE7793">
        <f>Sheet2!$B$17+Sheet2!$B$18*'Portfolio allocation'!K7793</f>
        <v>1.4355654221217826E-3</v>
      </c>
      <c r="AF7793">
        <f t="shared" si="1097"/>
        <v>-6.1328620887164925E-4</v>
      </c>
      <c r="AH7793" s="2">
        <v>43781</v>
      </c>
      <c r="AI7793">
        <v>1.909</v>
      </c>
      <c r="AJ7793">
        <v>1.5840000000000001</v>
      </c>
      <c r="AK7793">
        <v>1.1012500000000001</v>
      </c>
      <c r="AR7793" s="3"/>
    </row>
    <row r="7794" spans="1:44" hidden="1" outlineLevel="1" x14ac:dyDescent="0.2">
      <c r="A7794" s="2">
        <v>43782</v>
      </c>
      <c r="B7794">
        <v>13</v>
      </c>
      <c r="E7794" s="2">
        <v>43782</v>
      </c>
      <c r="F7794">
        <v>3094.04</v>
      </c>
      <c r="G7794">
        <f t="shared" si="1092"/>
        <v>7.1155040364301314E-4</v>
      </c>
      <c r="H7794" s="2">
        <v>43782</v>
      </c>
      <c r="I7794">
        <v>6258.58</v>
      </c>
      <c r="J7794">
        <f t="shared" si="1093"/>
        <v>7.4673284393278472E-4</v>
      </c>
      <c r="K7794">
        <f t="shared" si="1089"/>
        <v>6.8337284393278467E-4</v>
      </c>
      <c r="L7794">
        <v>1.0302596673367219E-3</v>
      </c>
      <c r="N7794" s="2">
        <v>43782</v>
      </c>
      <c r="O7794">
        <v>147.31</v>
      </c>
      <c r="Q7794" s="2">
        <v>43782</v>
      </c>
      <c r="R7794">
        <v>234179.1</v>
      </c>
      <c r="S7794" s="8">
        <f t="shared" si="1094"/>
        <v>1.6317532771936705E-3</v>
      </c>
      <c r="T7794" s="9">
        <f t="shared" si="1090"/>
        <v>1.5683932771936705E-3</v>
      </c>
      <c r="U7794" s="3">
        <f>Sheet1!$B$17+Sheet1!$B$18*'Portfolio allocation'!K7794</f>
        <v>1.2717815298853266E-3</v>
      </c>
      <c r="V7794" s="13">
        <f t="shared" si="1095"/>
        <v>2.9661174730834391E-4</v>
      </c>
      <c r="W7794" s="13"/>
      <c r="X7794" s="2">
        <v>43782</v>
      </c>
      <c r="Y7794">
        <v>128.45050000000001</v>
      </c>
      <c r="AA7794" s="2">
        <v>43782</v>
      </c>
      <c r="AB7794">
        <v>2365.0500000000002</v>
      </c>
      <c r="AC7794">
        <f t="shared" si="1096"/>
        <v>-8.1859622489589556E-3</v>
      </c>
      <c r="AD7794">
        <f t="shared" si="1091"/>
        <v>-8.2486022489589549E-3</v>
      </c>
      <c r="AE7794">
        <f>Sheet2!$B$17+Sheet2!$B$18*'Portfolio allocation'!K7794</f>
        <v>6.6105957860744882E-4</v>
      </c>
      <c r="AF7794">
        <f t="shared" si="1097"/>
        <v>-8.9096618275664036E-3</v>
      </c>
      <c r="AH7794" s="2">
        <v>43782</v>
      </c>
      <c r="AI7794">
        <v>1.869</v>
      </c>
      <c r="AJ7794">
        <v>1.5660000000000001</v>
      </c>
      <c r="AK7794">
        <v>1.1009500000000001</v>
      </c>
      <c r="AR7794" s="3"/>
    </row>
    <row r="7795" spans="1:44" hidden="1" outlineLevel="1" x14ac:dyDescent="0.2">
      <c r="A7795" s="2">
        <v>43783</v>
      </c>
      <c r="B7795">
        <v>13.05</v>
      </c>
      <c r="E7795" s="2">
        <v>43783</v>
      </c>
      <c r="F7795">
        <v>3096.63</v>
      </c>
      <c r="G7795">
        <f t="shared" si="1092"/>
        <v>8.3709325024883263E-4</v>
      </c>
      <c r="H7795" s="2">
        <v>43783</v>
      </c>
      <c r="I7795">
        <v>6265.42</v>
      </c>
      <c r="J7795">
        <f t="shared" si="1093"/>
        <v>1.0928996673367219E-3</v>
      </c>
      <c r="K7795">
        <f t="shared" si="1089"/>
        <v>1.0302596673367219E-3</v>
      </c>
      <c r="L7795">
        <v>7.8096587474742454E-3</v>
      </c>
      <c r="N7795" s="2">
        <v>43783</v>
      </c>
      <c r="O7795">
        <v>148.06</v>
      </c>
      <c r="Q7795" s="2">
        <v>43783</v>
      </c>
      <c r="R7795">
        <v>235371.4</v>
      </c>
      <c r="S7795" s="8">
        <f t="shared" si="1094"/>
        <v>5.091402264335132E-3</v>
      </c>
      <c r="T7795" s="9">
        <f t="shared" si="1090"/>
        <v>5.0287622643351319E-3</v>
      </c>
      <c r="U7795" s="3">
        <f>Sheet1!$B$17+Sheet1!$B$18*'Portfolio allocation'!K7795</f>
        <v>1.6697388849755241E-3</v>
      </c>
      <c r="V7795" s="13">
        <f t="shared" si="1095"/>
        <v>3.359023379359608E-3</v>
      </c>
      <c r="W7795" s="13"/>
      <c r="X7795" s="2">
        <v>43783</v>
      </c>
      <c r="Y7795">
        <v>127.99209999999999</v>
      </c>
      <c r="AA7795" s="2">
        <v>43783</v>
      </c>
      <c r="AB7795">
        <v>2356.61</v>
      </c>
      <c r="AC7795">
        <f t="shared" si="1096"/>
        <v>-3.5686349125811923E-3</v>
      </c>
      <c r="AD7795">
        <f t="shared" si="1091"/>
        <v>-3.6307549125811924E-3</v>
      </c>
      <c r="AE7795">
        <f>Sheet2!$B$17+Sheet2!$B$18*'Portfolio allocation'!K7795</f>
        <v>9.6952019186149791E-4</v>
      </c>
      <c r="AF7795">
        <f t="shared" si="1097"/>
        <v>-4.6002751044426906E-3</v>
      </c>
      <c r="AH7795" s="2">
        <v>43783</v>
      </c>
      <c r="AI7795">
        <v>1.8149999999999999</v>
      </c>
      <c r="AJ7795">
        <v>1.5529999999999999</v>
      </c>
      <c r="AK7795">
        <v>1.10015</v>
      </c>
      <c r="AR7795" s="3"/>
    </row>
    <row r="7796" spans="1:44" hidden="1" outlineLevel="1" x14ac:dyDescent="0.2">
      <c r="A7796" s="2">
        <v>43784</v>
      </c>
      <c r="B7796">
        <v>12.05</v>
      </c>
      <c r="E7796" s="2">
        <v>43784</v>
      </c>
      <c r="F7796">
        <v>3120.46</v>
      </c>
      <c r="G7796">
        <f t="shared" si="1092"/>
        <v>7.6954624866387711E-3</v>
      </c>
      <c r="H7796" s="2">
        <v>43784</v>
      </c>
      <c r="I7796">
        <v>6314.74</v>
      </c>
      <c r="J7796">
        <f t="shared" si="1093"/>
        <v>7.8717787474742451E-3</v>
      </c>
      <c r="K7796">
        <f t="shared" si="1089"/>
        <v>7.8096587474742454E-3</v>
      </c>
      <c r="L7796">
        <v>4.5753964356427839E-4</v>
      </c>
      <c r="N7796" s="2">
        <v>43784</v>
      </c>
      <c r="O7796">
        <v>149.97</v>
      </c>
      <c r="Q7796" s="2">
        <v>43784</v>
      </c>
      <c r="R7796">
        <v>238407.8</v>
      </c>
      <c r="S7796" s="8">
        <f t="shared" si="1094"/>
        <v>1.2900462842979188E-2</v>
      </c>
      <c r="T7796" s="9">
        <f t="shared" si="1090"/>
        <v>1.2838342842979187E-2</v>
      </c>
      <c r="U7796" s="3">
        <f>Sheet1!$B$17+Sheet1!$B$18*'Portfolio allocation'!K7796</f>
        <v>9.4472373225302584E-3</v>
      </c>
      <c r="V7796" s="13">
        <f t="shared" si="1095"/>
        <v>3.3911055204489289E-3</v>
      </c>
      <c r="W7796" s="13"/>
      <c r="X7796" s="2">
        <v>43784</v>
      </c>
      <c r="Y7796">
        <v>128.3741</v>
      </c>
      <c r="AA7796" s="2">
        <v>43784</v>
      </c>
      <c r="AB7796">
        <v>2363.64</v>
      </c>
      <c r="AC7796">
        <f t="shared" si="1096"/>
        <v>2.9830986035024321E-3</v>
      </c>
      <c r="AD7796">
        <f t="shared" si="1091"/>
        <v>2.9212186035024322E-3</v>
      </c>
      <c r="AE7796">
        <f>Sheet2!$B$17+Sheet2!$B$18*'Portfolio allocation'!K7796</f>
        <v>6.9979348120330328E-3</v>
      </c>
      <c r="AF7796">
        <f t="shared" si="1097"/>
        <v>-4.0767162085306001E-3</v>
      </c>
      <c r="AH7796" s="2">
        <v>43784</v>
      </c>
      <c r="AI7796">
        <v>1.8340000000000001</v>
      </c>
      <c r="AJ7796">
        <v>1.5469999999999999</v>
      </c>
      <c r="AK7796">
        <v>1.1052</v>
      </c>
      <c r="AR7796" s="3"/>
    </row>
    <row r="7797" spans="1:44" hidden="1" outlineLevel="1" x14ac:dyDescent="0.2">
      <c r="A7797" s="2">
        <v>43787</v>
      </c>
      <c r="B7797">
        <v>12.46</v>
      </c>
      <c r="E7797" s="2">
        <v>43787</v>
      </c>
      <c r="F7797">
        <v>3122.03</v>
      </c>
      <c r="G7797">
        <f t="shared" si="1092"/>
        <v>5.0313094864229413E-4</v>
      </c>
      <c r="H7797" s="2">
        <v>43787</v>
      </c>
      <c r="I7797">
        <v>6318.02</v>
      </c>
      <c r="J7797">
        <f t="shared" si="1093"/>
        <v>5.1941964356427839E-4</v>
      </c>
      <c r="K7797">
        <f t="shared" si="1089"/>
        <v>4.5753964356427839E-4</v>
      </c>
      <c r="L7797">
        <v>-5.9361218166464815E-4</v>
      </c>
      <c r="N7797" s="2">
        <v>43787</v>
      </c>
      <c r="O7797">
        <v>150.34</v>
      </c>
      <c r="Q7797" s="2">
        <v>43787</v>
      </c>
      <c r="R7797">
        <v>238995.9</v>
      </c>
      <c r="S7797" s="8">
        <f t="shared" si="1094"/>
        <v>2.4667817076455822E-3</v>
      </c>
      <c r="T7797" s="9">
        <f t="shared" si="1090"/>
        <v>2.4049017076455824E-3</v>
      </c>
      <c r="U7797" s="3">
        <f>Sheet1!$B$17+Sheet1!$B$18*'Portfolio allocation'!K7797</f>
        <v>1.0126999590481644E-3</v>
      </c>
      <c r="V7797" s="13">
        <f t="shared" si="1095"/>
        <v>1.392201748597418E-3</v>
      </c>
      <c r="W7797" s="13"/>
      <c r="X7797" s="2">
        <v>43787</v>
      </c>
      <c r="Y7797">
        <v>128.28809999999999</v>
      </c>
      <c r="AA7797" s="2">
        <v>43787</v>
      </c>
      <c r="AB7797">
        <v>2362.06</v>
      </c>
      <c r="AC7797">
        <f t="shared" si="1096"/>
        <v>-6.6846051006075324E-4</v>
      </c>
      <c r="AD7797">
        <f t="shared" si="1091"/>
        <v>-7.3026051006075323E-4</v>
      </c>
      <c r="AE7797">
        <f>Sheet2!$B$17+Sheet2!$B$18*'Portfolio allocation'!K7797</f>
        <v>4.6024293531374646E-4</v>
      </c>
      <c r="AF7797">
        <f t="shared" si="1097"/>
        <v>-1.1905034453744997E-3</v>
      </c>
      <c r="AH7797" s="2">
        <v>43787</v>
      </c>
      <c r="AI7797">
        <v>1.8080000000000001</v>
      </c>
      <c r="AJ7797">
        <v>1.5449999999999999</v>
      </c>
      <c r="AK7797">
        <v>1.1081000000000001</v>
      </c>
      <c r="AR7797" s="3"/>
    </row>
    <row r="7798" spans="1:44" hidden="1" outlineLevel="1" x14ac:dyDescent="0.2">
      <c r="A7798" s="2">
        <v>43788</v>
      </c>
      <c r="B7798">
        <v>12.86</v>
      </c>
      <c r="E7798" s="2">
        <v>43788</v>
      </c>
      <c r="F7798">
        <v>3120.18</v>
      </c>
      <c r="G7798">
        <f t="shared" si="1092"/>
        <v>-5.9256317203881803E-4</v>
      </c>
      <c r="H7798" s="2">
        <v>43788</v>
      </c>
      <c r="I7798">
        <v>6314.66</v>
      </c>
      <c r="J7798">
        <f t="shared" si="1093"/>
        <v>-5.3181218166464816E-4</v>
      </c>
      <c r="K7798">
        <f t="shared" si="1089"/>
        <v>-5.9361218166464815E-4</v>
      </c>
      <c r="L7798">
        <v>-3.623233591167166E-3</v>
      </c>
      <c r="N7798" s="2">
        <v>43788</v>
      </c>
      <c r="O7798">
        <v>150.38999999999999</v>
      </c>
      <c r="Q7798" s="2">
        <v>43788</v>
      </c>
      <c r="R7798">
        <v>239075.4</v>
      </c>
      <c r="S7798" s="8">
        <f t="shared" si="1094"/>
        <v>3.3264168966917751E-4</v>
      </c>
      <c r="T7798" s="9">
        <f t="shared" si="1090"/>
        <v>2.7084168966917753E-4</v>
      </c>
      <c r="U7798" s="3">
        <f>Sheet1!$B$17+Sheet1!$B$18*'Portfolio allocation'!K7798</f>
        <v>-1.9320805458435716E-4</v>
      </c>
      <c r="V7798" s="13">
        <f t="shared" si="1095"/>
        <v>4.6404974425353468E-4</v>
      </c>
      <c r="W7798" s="13"/>
      <c r="X7798" s="2">
        <v>43788</v>
      </c>
      <c r="Y7798">
        <v>128.48869999999999</v>
      </c>
      <c r="AA7798" s="2">
        <v>43788</v>
      </c>
      <c r="AB7798">
        <v>2365.75</v>
      </c>
      <c r="AC7798">
        <f t="shared" si="1096"/>
        <v>1.5621957105238504E-3</v>
      </c>
      <c r="AD7798">
        <f t="shared" si="1091"/>
        <v>1.5005157105238505E-3</v>
      </c>
      <c r="AE7798">
        <f>Sheet2!$B$17+Sheet2!$B$18*'Portfolio allocation'!K7798</f>
        <v>-4.7446808498829345E-4</v>
      </c>
      <c r="AF7798">
        <f t="shared" si="1097"/>
        <v>1.974983795512144E-3</v>
      </c>
      <c r="AH7798" s="2">
        <v>43788</v>
      </c>
      <c r="AI7798">
        <v>1.786</v>
      </c>
      <c r="AJ7798">
        <v>1.542</v>
      </c>
      <c r="AK7798">
        <v>1.10795</v>
      </c>
      <c r="AR7798" s="3"/>
    </row>
    <row r="7799" spans="1:44" hidden="1" outlineLevel="1" x14ac:dyDescent="0.2">
      <c r="A7799" s="2">
        <v>43789</v>
      </c>
      <c r="B7799">
        <v>12.78</v>
      </c>
      <c r="E7799" s="2">
        <v>43789</v>
      </c>
      <c r="F7799">
        <v>3108.46</v>
      </c>
      <c r="G7799">
        <f t="shared" si="1092"/>
        <v>-3.7561935529359936E-3</v>
      </c>
      <c r="H7799" s="2">
        <v>43789</v>
      </c>
      <c r="I7799">
        <v>6292.17</v>
      </c>
      <c r="J7799">
        <f t="shared" si="1093"/>
        <v>-3.5615535911671659E-3</v>
      </c>
      <c r="K7799">
        <f t="shared" si="1089"/>
        <v>-3.623233591167166E-3</v>
      </c>
      <c r="L7799">
        <v>-1.5838072044461224E-3</v>
      </c>
      <c r="N7799" s="2">
        <v>43789</v>
      </c>
      <c r="O7799">
        <v>149.62</v>
      </c>
      <c r="Q7799" s="2">
        <v>43789</v>
      </c>
      <c r="R7799">
        <v>238662.1</v>
      </c>
      <c r="S7799" s="8">
        <f t="shared" si="1094"/>
        <v>-1.7287433169619337E-3</v>
      </c>
      <c r="T7799" s="9">
        <f t="shared" si="1090"/>
        <v>-1.7904233169619337E-3</v>
      </c>
      <c r="U7799" s="3">
        <f>Sheet1!$B$17+Sheet1!$B$18*'Portfolio allocation'!K7799</f>
        <v>-3.6688665163827476E-3</v>
      </c>
      <c r="V7799" s="13">
        <f t="shared" si="1095"/>
        <v>1.8784431994208139E-3</v>
      </c>
      <c r="W7799" s="13"/>
      <c r="X7799" s="2">
        <v>43789</v>
      </c>
      <c r="Y7799">
        <v>127.22790000000001</v>
      </c>
      <c r="AA7799" s="2">
        <v>43789</v>
      </c>
      <c r="AB7799">
        <v>2342.54</v>
      </c>
      <c r="AC7799">
        <f t="shared" si="1096"/>
        <v>-9.8108422276234064E-3</v>
      </c>
      <c r="AD7799">
        <f t="shared" si="1091"/>
        <v>-9.8721222276234068E-3</v>
      </c>
      <c r="AE7799">
        <f>Sheet2!$B$17+Sheet2!$B$18*'Portfolio allocation'!K7799</f>
        <v>-3.1684847349506056E-3</v>
      </c>
      <c r="AF7799">
        <f t="shared" si="1097"/>
        <v>-6.7036374926728011E-3</v>
      </c>
      <c r="AH7799" s="2">
        <v>43789</v>
      </c>
      <c r="AI7799">
        <v>1.738</v>
      </c>
      <c r="AJ7799">
        <v>1.532</v>
      </c>
      <c r="AK7799">
        <v>1.1066</v>
      </c>
      <c r="AR7799" s="3"/>
    </row>
    <row r="7800" spans="1:44" hidden="1" outlineLevel="1" x14ac:dyDescent="0.2">
      <c r="A7800" s="2">
        <v>43790</v>
      </c>
      <c r="B7800">
        <v>13.13</v>
      </c>
      <c r="E7800" s="2">
        <v>43790</v>
      </c>
      <c r="F7800">
        <v>3103.54</v>
      </c>
      <c r="G7800">
        <f t="shared" si="1092"/>
        <v>-1.5827773238195064E-3</v>
      </c>
      <c r="H7800" s="2">
        <v>43790</v>
      </c>
      <c r="I7800">
        <v>6282.59</v>
      </c>
      <c r="J7800">
        <f t="shared" si="1093"/>
        <v>-1.5225272044461224E-3</v>
      </c>
      <c r="K7800">
        <f t="shared" si="1089"/>
        <v>-1.5838072044461224E-3</v>
      </c>
      <c r="L7800">
        <v>2.1265878276315385E-3</v>
      </c>
      <c r="N7800" s="2">
        <v>43790</v>
      </c>
      <c r="O7800">
        <v>149.47999999999999</v>
      </c>
      <c r="Q7800" s="2">
        <v>43790</v>
      </c>
      <c r="R7800">
        <v>238438.8</v>
      </c>
      <c r="S7800" s="8">
        <f t="shared" si="1094"/>
        <v>-9.3563242760374976E-4</v>
      </c>
      <c r="T7800" s="9">
        <f t="shared" si="1090"/>
        <v>-9.9691242760374969E-4</v>
      </c>
      <c r="U7800" s="3">
        <f>Sheet1!$B$17+Sheet1!$B$18*'Portfolio allocation'!K7800</f>
        <v>-1.3291848795983475E-3</v>
      </c>
      <c r="V7800" s="13">
        <f t="shared" si="1095"/>
        <v>3.3227245199459778E-4</v>
      </c>
      <c r="W7800" s="13"/>
      <c r="X7800" s="2">
        <v>43790</v>
      </c>
      <c r="Y7800">
        <v>127.83920000000001</v>
      </c>
      <c r="AA7800" s="2">
        <v>43790</v>
      </c>
      <c r="AB7800">
        <v>2353.79</v>
      </c>
      <c r="AC7800">
        <f t="shared" si="1096"/>
        <v>4.8024793600109916E-3</v>
      </c>
      <c r="AD7800">
        <f t="shared" si="1091"/>
        <v>4.7404793600109912E-3</v>
      </c>
      <c r="AE7800">
        <f>Sheet2!$B$17+Sheet2!$B$18*'Portfolio allocation'!K7800</f>
        <v>-1.3549747614053772E-3</v>
      </c>
      <c r="AF7800">
        <f t="shared" si="1097"/>
        <v>6.0954541214163684E-3</v>
      </c>
      <c r="AH7800" s="2">
        <v>43790</v>
      </c>
      <c r="AI7800">
        <v>1.772</v>
      </c>
      <c r="AJ7800">
        <v>1.55</v>
      </c>
      <c r="AK7800">
        <v>1.1075999999999999</v>
      </c>
      <c r="AR7800" s="3"/>
    </row>
    <row r="7801" spans="1:44" hidden="1" outlineLevel="1" x14ac:dyDescent="0.2">
      <c r="A7801" s="2">
        <v>43791</v>
      </c>
      <c r="B7801">
        <v>12.34</v>
      </c>
      <c r="E7801" s="2">
        <v>43791</v>
      </c>
      <c r="F7801">
        <v>3110.29</v>
      </c>
      <c r="G7801">
        <f t="shared" si="1092"/>
        <v>2.1749357185665286E-3</v>
      </c>
      <c r="H7801" s="2">
        <v>43791</v>
      </c>
      <c r="I7801">
        <v>6296.34</v>
      </c>
      <c r="J7801">
        <f t="shared" si="1093"/>
        <v>2.1885878276315385E-3</v>
      </c>
      <c r="K7801">
        <f t="shared" si="1089"/>
        <v>2.1265878276315385E-3</v>
      </c>
      <c r="L7801">
        <v>7.5640529444088956E-3</v>
      </c>
      <c r="N7801" s="2">
        <v>43791</v>
      </c>
      <c r="O7801">
        <v>149.59</v>
      </c>
      <c r="Q7801" s="2">
        <v>43791</v>
      </c>
      <c r="R7801">
        <v>238614.3</v>
      </c>
      <c r="S7801" s="8">
        <f t="shared" si="1094"/>
        <v>7.3603792671317336E-4</v>
      </c>
      <c r="T7801" s="9">
        <f t="shared" si="1090"/>
        <v>6.7403792671317337E-4</v>
      </c>
      <c r="U7801" s="3">
        <f>Sheet1!$B$17+Sheet1!$B$18*'Portfolio allocation'!K7801</f>
        <v>2.9274743351162206E-3</v>
      </c>
      <c r="V7801" s="13">
        <f t="shared" si="1095"/>
        <v>-2.2534364084030472E-3</v>
      </c>
      <c r="W7801" s="13"/>
      <c r="X7801" s="2">
        <v>43791</v>
      </c>
      <c r="Y7801">
        <v>128.3168</v>
      </c>
      <c r="AA7801" s="2">
        <v>43791</v>
      </c>
      <c r="AB7801">
        <v>2362.59</v>
      </c>
      <c r="AC7801">
        <f t="shared" si="1096"/>
        <v>3.7386512815502648E-3</v>
      </c>
      <c r="AD7801">
        <f t="shared" si="1091"/>
        <v>3.6760512815502649E-3</v>
      </c>
      <c r="AE7801">
        <f>Sheet2!$B$17+Sheet2!$B$18*'Portfolio allocation'!K7801</f>
        <v>1.9444031618566743E-3</v>
      </c>
      <c r="AF7801">
        <f t="shared" si="1097"/>
        <v>1.7316481196935907E-3</v>
      </c>
      <c r="AH7801" s="2">
        <v>43791</v>
      </c>
      <c r="AI7801">
        <v>1.774</v>
      </c>
      <c r="AJ7801">
        <v>1.5649999999999999</v>
      </c>
      <c r="AK7801">
        <v>1.1033500000000001</v>
      </c>
      <c r="AR7801" s="3"/>
    </row>
    <row r="7802" spans="1:44" hidden="1" outlineLevel="1" x14ac:dyDescent="0.2">
      <c r="A7802" s="2">
        <v>43794</v>
      </c>
      <c r="B7802">
        <v>11.87</v>
      </c>
      <c r="E7802" s="2">
        <v>43794</v>
      </c>
      <c r="F7802">
        <v>3133.64</v>
      </c>
      <c r="G7802">
        <f t="shared" si="1092"/>
        <v>7.5073385439943241E-3</v>
      </c>
      <c r="H7802" s="2">
        <v>43794</v>
      </c>
      <c r="I7802">
        <v>6344.36</v>
      </c>
      <c r="J7802">
        <f t="shared" si="1093"/>
        <v>7.626652944408896E-3</v>
      </c>
      <c r="K7802">
        <f t="shared" si="1089"/>
        <v>7.5640529444088956E-3</v>
      </c>
      <c r="L7802">
        <v>2.1593263933320228E-3</v>
      </c>
      <c r="N7802" s="2">
        <v>43794</v>
      </c>
      <c r="O7802">
        <v>151.22999999999999</v>
      </c>
      <c r="Q7802" s="2">
        <v>43794</v>
      </c>
      <c r="R7802">
        <v>241230.3</v>
      </c>
      <c r="S7802" s="8">
        <f t="shared" si="1094"/>
        <v>1.0963299349619815E-2</v>
      </c>
      <c r="T7802" s="9">
        <f t="shared" si="1090"/>
        <v>1.0900699349619816E-2</v>
      </c>
      <c r="U7802" s="3">
        <f>Sheet1!$B$17+Sheet1!$B$18*'Portfolio allocation'!K7802</f>
        <v>9.1654721207748858E-3</v>
      </c>
      <c r="V7802" s="13">
        <f t="shared" si="1095"/>
        <v>1.7352272288449298E-3</v>
      </c>
      <c r="W7802" s="13"/>
      <c r="X7802" s="2">
        <v>43794</v>
      </c>
      <c r="Y7802">
        <v>129.87370000000001</v>
      </c>
      <c r="AA7802" s="2">
        <v>43794</v>
      </c>
      <c r="AB7802">
        <v>2391.25</v>
      </c>
      <c r="AC7802">
        <f t="shared" si="1096"/>
        <v>1.2130754807224253E-2</v>
      </c>
      <c r="AD7802">
        <f t="shared" si="1091"/>
        <v>1.2067634807224253E-2</v>
      </c>
      <c r="AE7802">
        <f>Sheet2!$B$17+Sheet2!$B$18*'Portfolio allocation'!K7802</f>
        <v>6.7795358659765792E-3</v>
      </c>
      <c r="AF7802">
        <f t="shared" si="1097"/>
        <v>5.2880989412476742E-3</v>
      </c>
      <c r="AH7802" s="2">
        <v>43794</v>
      </c>
      <c r="AI7802">
        <v>1.764</v>
      </c>
      <c r="AJ7802">
        <v>1.5780000000000001</v>
      </c>
      <c r="AK7802">
        <v>1.1012</v>
      </c>
      <c r="AR7802" s="3"/>
    </row>
    <row r="7803" spans="1:44" hidden="1" outlineLevel="1" x14ac:dyDescent="0.2">
      <c r="A7803" s="2">
        <v>43795</v>
      </c>
      <c r="B7803">
        <v>11.54</v>
      </c>
      <c r="E7803" s="2">
        <v>43795</v>
      </c>
      <c r="F7803">
        <v>3140.52</v>
      </c>
      <c r="G7803">
        <f t="shared" si="1092"/>
        <v>2.1955297992111156E-3</v>
      </c>
      <c r="H7803" s="2">
        <v>43795</v>
      </c>
      <c r="I7803">
        <v>6358.46</v>
      </c>
      <c r="J7803">
        <f t="shared" si="1093"/>
        <v>2.2224463933320227E-3</v>
      </c>
      <c r="K7803">
        <f t="shared" si="1089"/>
        <v>2.1593263933320228E-3</v>
      </c>
      <c r="L7803">
        <v>4.2301724494295586E-3</v>
      </c>
      <c r="N7803" s="2">
        <v>43795</v>
      </c>
      <c r="O7803">
        <v>152.03</v>
      </c>
      <c r="Q7803" s="2">
        <v>43795</v>
      </c>
      <c r="R7803">
        <v>242506.3</v>
      </c>
      <c r="S7803" s="8">
        <f t="shared" si="1094"/>
        <v>5.2895511053130395E-3</v>
      </c>
      <c r="T7803" s="9">
        <f t="shared" si="1090"/>
        <v>5.2264311053130397E-3</v>
      </c>
      <c r="U7803" s="3">
        <f>Sheet1!$B$17+Sheet1!$B$18*'Portfolio allocation'!K7803</f>
        <v>2.9650328473934083E-3</v>
      </c>
      <c r="V7803" s="13">
        <f t="shared" si="1095"/>
        <v>2.2613982579196314E-3</v>
      </c>
      <c r="W7803" s="13"/>
      <c r="X7803" s="2">
        <v>43795</v>
      </c>
      <c r="Y7803">
        <v>129.03319999999999</v>
      </c>
      <c r="AA7803" s="2">
        <v>43795</v>
      </c>
      <c r="AB7803">
        <v>2375.7800000000002</v>
      </c>
      <c r="AC7803">
        <f t="shared" si="1096"/>
        <v>-6.4694197595398517E-3</v>
      </c>
      <c r="AD7803">
        <f t="shared" si="1091"/>
        <v>-6.5327397595398521E-3</v>
      </c>
      <c r="AE7803">
        <f>Sheet2!$B$17+Sheet2!$B$18*'Portfolio allocation'!K7803</f>
        <v>1.9735151297138966E-3</v>
      </c>
      <c r="AF7803">
        <f t="shared" si="1097"/>
        <v>-8.5062548892537483E-3</v>
      </c>
      <c r="AH7803" s="2">
        <v>43795</v>
      </c>
      <c r="AI7803">
        <v>1.74</v>
      </c>
      <c r="AJ7803">
        <v>1.583</v>
      </c>
      <c r="AK7803">
        <v>1.10145</v>
      </c>
      <c r="AR7803" s="3"/>
    </row>
    <row r="7804" spans="1:44" hidden="1" outlineLevel="1" x14ac:dyDescent="0.2">
      <c r="A7804" s="2">
        <v>43796</v>
      </c>
      <c r="B7804">
        <v>11.75</v>
      </c>
      <c r="E7804" s="2">
        <v>43796</v>
      </c>
      <c r="F7804">
        <v>3153.63</v>
      </c>
      <c r="G7804">
        <f t="shared" si="1092"/>
        <v>4.1744679225097503E-3</v>
      </c>
      <c r="H7804" s="2">
        <v>43796</v>
      </c>
      <c r="I7804">
        <v>6385.76</v>
      </c>
      <c r="J7804">
        <f t="shared" si="1093"/>
        <v>4.293492449429559E-3</v>
      </c>
      <c r="K7804">
        <f t="shared" si="1089"/>
        <v>4.2301724494295586E-3</v>
      </c>
      <c r="L7804">
        <v>-6.4040000000000003E-5</v>
      </c>
      <c r="N7804" s="2">
        <v>43796</v>
      </c>
      <c r="O7804">
        <v>152.32</v>
      </c>
      <c r="Q7804" s="2">
        <v>43796</v>
      </c>
      <c r="R7804">
        <v>242968.9</v>
      </c>
      <c r="S7804" s="8">
        <f t="shared" si="1094"/>
        <v>1.90757930824903E-3</v>
      </c>
      <c r="T7804" s="9">
        <f t="shared" si="1090"/>
        <v>1.84425930824903E-3</v>
      </c>
      <c r="U7804" s="3">
        <f>Sheet1!$B$17+Sheet1!$B$18*'Portfolio allocation'!K7804</f>
        <v>5.3407599251668342E-3</v>
      </c>
      <c r="V7804" s="13">
        <f t="shared" si="1095"/>
        <v>-3.4965006169178042E-3</v>
      </c>
      <c r="W7804" s="13"/>
      <c r="X7804" s="2">
        <v>43796</v>
      </c>
      <c r="Y7804">
        <v>127.7724</v>
      </c>
      <c r="AA7804" s="2">
        <v>43796</v>
      </c>
      <c r="AB7804">
        <v>2352.56</v>
      </c>
      <c r="AC7804">
        <f t="shared" si="1096"/>
        <v>-9.7736322386754448E-3</v>
      </c>
      <c r="AD7804">
        <f t="shared" si="1091"/>
        <v>-9.8376722386754444E-3</v>
      </c>
      <c r="AE7804">
        <f>Sheet2!$B$17+Sheet2!$B$18*'Portfolio allocation'!K7804</f>
        <v>3.8149642748569654E-3</v>
      </c>
      <c r="AF7804">
        <f t="shared" si="1097"/>
        <v>-1.365263651353241E-2</v>
      </c>
      <c r="AH7804" s="2">
        <v>43796</v>
      </c>
      <c r="AI7804">
        <v>1.7669999999999999</v>
      </c>
      <c r="AJ7804">
        <v>1.601</v>
      </c>
      <c r="AK7804">
        <v>1.09995</v>
      </c>
      <c r="AR7804" s="3"/>
    </row>
    <row r="7805" spans="1:44" hidden="1" outlineLevel="1" x14ac:dyDescent="0.2">
      <c r="A7805" s="2">
        <v>43797</v>
      </c>
      <c r="B7805">
        <v>11.75</v>
      </c>
      <c r="E7805" s="2">
        <v>43797</v>
      </c>
      <c r="F7805">
        <v>3153.63</v>
      </c>
      <c r="G7805">
        <f t="shared" si="1092"/>
        <v>0</v>
      </c>
      <c r="H7805" s="2">
        <v>43797</v>
      </c>
      <c r="I7805">
        <v>6385.76</v>
      </c>
      <c r="J7805">
        <f t="shared" si="1093"/>
        <v>0</v>
      </c>
      <c r="K7805">
        <f t="shared" si="1089"/>
        <v>-6.4040000000000003E-5</v>
      </c>
      <c r="L7805">
        <v>-3.8537220425445954E-3</v>
      </c>
      <c r="N7805" s="2">
        <v>43797</v>
      </c>
      <c r="O7805">
        <v>152.32</v>
      </c>
      <c r="Q7805" s="2">
        <v>43797</v>
      </c>
      <c r="R7805">
        <v>242968.9</v>
      </c>
      <c r="S7805" s="8">
        <f t="shared" si="1094"/>
        <v>0</v>
      </c>
      <c r="T7805" s="9">
        <f t="shared" si="1090"/>
        <v>-6.4040000000000003E-5</v>
      </c>
      <c r="U7805" s="3">
        <f>Sheet1!$B$17+Sheet1!$B$18*'Portfolio allocation'!K7805</f>
        <v>4.1433057336520186E-4</v>
      </c>
      <c r="V7805" s="13">
        <f t="shared" si="1095"/>
        <v>-4.7837057336520188E-4</v>
      </c>
      <c r="W7805" s="13"/>
      <c r="X7805" s="2">
        <v>43797</v>
      </c>
      <c r="Y7805">
        <v>127.7724</v>
      </c>
      <c r="AA7805" s="2">
        <v>43797</v>
      </c>
      <c r="AB7805">
        <v>2352.56</v>
      </c>
      <c r="AC7805">
        <f t="shared" si="1096"/>
        <v>0</v>
      </c>
      <c r="AD7805">
        <f t="shared" si="1091"/>
        <v>-6.4040000000000003E-5</v>
      </c>
      <c r="AE7805">
        <f>Sheet2!$B$17+Sheet2!$B$18*'Portfolio allocation'!K7805</f>
        <v>-3.5589904438047121E-6</v>
      </c>
      <c r="AF7805">
        <f t="shared" si="1097"/>
        <v>-6.0481009556195291E-5</v>
      </c>
      <c r="AH7805" s="2">
        <v>43797</v>
      </c>
      <c r="AI7805">
        <v>1.7669999999999999</v>
      </c>
      <c r="AJ7805">
        <v>1.601</v>
      </c>
      <c r="AK7805">
        <v>1.1006499999999999</v>
      </c>
      <c r="AR7805" s="3"/>
    </row>
    <row r="7806" spans="1:44" hidden="1" outlineLevel="1" x14ac:dyDescent="0.2">
      <c r="A7806" s="2">
        <v>43798</v>
      </c>
      <c r="B7806">
        <v>12.62</v>
      </c>
      <c r="E7806" s="2">
        <v>43798</v>
      </c>
      <c r="F7806">
        <v>3140.98</v>
      </c>
      <c r="G7806">
        <f t="shared" si="1092"/>
        <v>-4.0112505271703291E-3</v>
      </c>
      <c r="H7806" s="2">
        <v>43798</v>
      </c>
      <c r="I7806">
        <v>6361.56</v>
      </c>
      <c r="J7806">
        <f t="shared" si="1093"/>
        <v>-3.7896820425445954E-3</v>
      </c>
      <c r="K7806">
        <f t="shared" si="1089"/>
        <v>-3.8537220425445954E-3</v>
      </c>
      <c r="L7806">
        <v>-8.6593359769616945E-3</v>
      </c>
      <c r="N7806" s="2">
        <v>43798</v>
      </c>
      <c r="O7806">
        <v>151.38</v>
      </c>
      <c r="Q7806" s="2">
        <v>43798</v>
      </c>
      <c r="R7806">
        <v>241469.5</v>
      </c>
      <c r="S7806" s="8">
        <f t="shared" si="1094"/>
        <v>-6.1711601772901359E-3</v>
      </c>
      <c r="T7806" s="9">
        <f t="shared" si="1090"/>
        <v>-6.2352001772901355E-3</v>
      </c>
      <c r="U7806" s="3">
        <f>Sheet1!$B$17+Sheet1!$B$18*'Portfolio allocation'!K7806</f>
        <v>-3.933288709157096E-3</v>
      </c>
      <c r="V7806" s="13">
        <f t="shared" si="1095"/>
        <v>-2.3019114681330395E-3</v>
      </c>
      <c r="W7806" s="13"/>
      <c r="X7806" s="2">
        <v>43798</v>
      </c>
      <c r="Y7806">
        <v>128.42189999999999</v>
      </c>
      <c r="AA7806" s="2">
        <v>43798</v>
      </c>
      <c r="AB7806">
        <v>2364.52</v>
      </c>
      <c r="AC7806">
        <f t="shared" si="1096"/>
        <v>5.0838235794199438E-3</v>
      </c>
      <c r="AD7806">
        <f t="shared" si="1091"/>
        <v>5.0198635794199437E-3</v>
      </c>
      <c r="AE7806">
        <f>Sheet2!$B$17+Sheet2!$B$18*'Portfolio allocation'!K7806</f>
        <v>-3.3734409462076375E-3</v>
      </c>
      <c r="AF7806">
        <f t="shared" si="1097"/>
        <v>8.3933045256275804E-3</v>
      </c>
      <c r="AH7806" s="2">
        <v>43798</v>
      </c>
      <c r="AI7806">
        <v>1.776</v>
      </c>
      <c r="AJ7806">
        <v>1.599</v>
      </c>
      <c r="AK7806">
        <v>1.1026</v>
      </c>
      <c r="AR7806" s="3"/>
    </row>
    <row r="7807" spans="1:44" hidden="1" outlineLevel="1" x14ac:dyDescent="0.2">
      <c r="A7807" s="2">
        <v>43801</v>
      </c>
      <c r="B7807">
        <v>14.91</v>
      </c>
      <c r="E7807" s="2">
        <v>43801</v>
      </c>
      <c r="F7807">
        <v>3113.87</v>
      </c>
      <c r="G7807">
        <f t="shared" si="1092"/>
        <v>-8.6310641901572449E-3</v>
      </c>
      <c r="H7807" s="2">
        <v>43801</v>
      </c>
      <c r="I7807">
        <v>6306.88</v>
      </c>
      <c r="J7807">
        <f t="shared" si="1093"/>
        <v>-8.5953759769616944E-3</v>
      </c>
      <c r="K7807">
        <f t="shared" si="1089"/>
        <v>-8.6593359769616945E-3</v>
      </c>
      <c r="L7807">
        <v>-6.6694048038966666E-3</v>
      </c>
      <c r="N7807" s="2">
        <v>43801</v>
      </c>
      <c r="O7807">
        <v>149.55000000000001</v>
      </c>
      <c r="Q7807" s="2">
        <v>43801</v>
      </c>
      <c r="R7807">
        <v>238550.39999999999</v>
      </c>
      <c r="S7807" s="8">
        <f t="shared" si="1094"/>
        <v>-1.2088897355566619E-2</v>
      </c>
      <c r="T7807" s="9">
        <f t="shared" si="1090"/>
        <v>-1.2152857355566619E-2</v>
      </c>
      <c r="U7807" s="3">
        <f>Sheet1!$B$17+Sheet1!$B$18*'Portfolio allocation'!K7807</f>
        <v>-9.4464108051736159E-3</v>
      </c>
      <c r="V7807" s="13">
        <f t="shared" si="1095"/>
        <v>-2.7064465503930032E-3</v>
      </c>
      <c r="W7807" s="13"/>
      <c r="X7807" s="2">
        <v>43801</v>
      </c>
      <c r="Y7807">
        <v>126.9509</v>
      </c>
      <c r="AA7807" s="2">
        <v>43801</v>
      </c>
      <c r="AB7807">
        <v>2337.44</v>
      </c>
      <c r="AC7807">
        <f t="shared" si="1096"/>
        <v>-1.1452641550927845E-2</v>
      </c>
      <c r="AD7807">
        <f t="shared" si="1091"/>
        <v>-1.1516561550927845E-2</v>
      </c>
      <c r="AE7807">
        <f>Sheet2!$B$17+Sheet2!$B$18*'Portfolio allocation'!K7807</f>
        <v>-7.6467154589912132E-3</v>
      </c>
      <c r="AF7807">
        <f t="shared" si="1097"/>
        <v>-3.8698460919366316E-3</v>
      </c>
      <c r="AH7807" s="2">
        <v>43801</v>
      </c>
      <c r="AI7807">
        <v>1.8360000000000001</v>
      </c>
      <c r="AJ7807">
        <v>1.5980000000000001</v>
      </c>
      <c r="AK7807">
        <v>1.1072500000000001</v>
      </c>
      <c r="AR7807" s="3"/>
    </row>
    <row r="7808" spans="1:44" hidden="1" outlineLevel="1" x14ac:dyDescent="0.2">
      <c r="A7808" s="2">
        <v>43802</v>
      </c>
      <c r="B7808">
        <v>15.96</v>
      </c>
      <c r="E7808" s="2">
        <v>43802</v>
      </c>
      <c r="F7808">
        <v>3093.2</v>
      </c>
      <c r="G7808">
        <f t="shared" si="1092"/>
        <v>-6.6380420505672832E-3</v>
      </c>
      <c r="H7808" s="2">
        <v>43802</v>
      </c>
      <c r="I7808">
        <v>6265.22</v>
      </c>
      <c r="J7808">
        <f t="shared" si="1093"/>
        <v>-6.6054848038966663E-3</v>
      </c>
      <c r="K7808">
        <f t="shared" si="1089"/>
        <v>-6.6694048038966666E-3</v>
      </c>
      <c r="L7808">
        <v>6.3650276359967332E-3</v>
      </c>
      <c r="N7808" s="2">
        <v>43802</v>
      </c>
      <c r="O7808">
        <v>149.31</v>
      </c>
      <c r="Q7808" s="2">
        <v>43802</v>
      </c>
      <c r="R7808">
        <v>238167.6</v>
      </c>
      <c r="S7808" s="8">
        <f t="shared" si="1094"/>
        <v>-1.6046923417440961E-3</v>
      </c>
      <c r="T7808" s="9">
        <f t="shared" si="1090"/>
        <v>-1.6686123417440962E-3</v>
      </c>
      <c r="U7808" s="3">
        <f>Sheet1!$B$17+Sheet1!$B$18*'Portfolio allocation'!K7808</f>
        <v>-7.1635113318709222E-3</v>
      </c>
      <c r="V7808" s="13">
        <f t="shared" si="1095"/>
        <v>5.4948989901268258E-3</v>
      </c>
      <c r="W7808" s="13"/>
      <c r="X7808" s="2">
        <v>43802</v>
      </c>
      <c r="Y7808">
        <v>126.19629999999999</v>
      </c>
      <c r="AA7808" s="2">
        <v>43802</v>
      </c>
      <c r="AB7808">
        <v>2323.54</v>
      </c>
      <c r="AC7808">
        <f t="shared" si="1096"/>
        <v>-5.9466767061401304E-3</v>
      </c>
      <c r="AD7808">
        <f t="shared" si="1091"/>
        <v>-6.0091967061401304E-3</v>
      </c>
      <c r="AE7808">
        <f>Sheet2!$B$17+Sheet2!$B$18*'Portfolio allocation'!K7808</f>
        <v>-5.8772178921660187E-3</v>
      </c>
      <c r="AF7808">
        <f t="shared" si="1097"/>
        <v>-1.3197881397411168E-4</v>
      </c>
      <c r="AH7808" s="2">
        <v>43802</v>
      </c>
      <c r="AI7808">
        <v>1.7090000000000001</v>
      </c>
      <c r="AJ7808">
        <v>1.5629999999999999</v>
      </c>
      <c r="AK7808">
        <v>1.1083499999999999</v>
      </c>
      <c r="AR7808" s="3"/>
    </row>
    <row r="7809" spans="1:44" hidden="1" outlineLevel="1" x14ac:dyDescent="0.2">
      <c r="A7809" s="2">
        <v>43803</v>
      </c>
      <c r="B7809">
        <v>14.8</v>
      </c>
      <c r="E7809" s="2">
        <v>43803</v>
      </c>
      <c r="F7809">
        <v>3112.76</v>
      </c>
      <c r="G7809">
        <f t="shared" si="1092"/>
        <v>6.323548428811776E-3</v>
      </c>
      <c r="H7809" s="2">
        <v>43803</v>
      </c>
      <c r="I7809">
        <v>6305.49</v>
      </c>
      <c r="J7809">
        <f t="shared" si="1093"/>
        <v>6.4275476359967332E-3</v>
      </c>
      <c r="K7809">
        <f t="shared" si="1089"/>
        <v>6.3650276359967332E-3</v>
      </c>
      <c r="L7809">
        <v>1.7137099202757071E-3</v>
      </c>
      <c r="N7809" s="2">
        <v>43803</v>
      </c>
      <c r="O7809">
        <v>149.85</v>
      </c>
      <c r="Q7809" s="2">
        <v>43803</v>
      </c>
      <c r="R7809">
        <v>239029</v>
      </c>
      <c r="S7809" s="8">
        <f t="shared" si="1094"/>
        <v>3.6167807879829983E-3</v>
      </c>
      <c r="T7809" s="9">
        <f t="shared" si="1090"/>
        <v>3.5542607879829984E-3</v>
      </c>
      <c r="U7809" s="3">
        <f>Sheet1!$B$17+Sheet1!$B$18*'Portfolio allocation'!K7809</f>
        <v>7.7899198996221226E-3</v>
      </c>
      <c r="V7809" s="13">
        <f t="shared" si="1095"/>
        <v>-4.2356591116391243E-3</v>
      </c>
      <c r="W7809" s="13"/>
      <c r="X7809" s="2">
        <v>43803</v>
      </c>
      <c r="Y7809">
        <v>126.0722</v>
      </c>
      <c r="AA7809" s="2">
        <v>43803</v>
      </c>
      <c r="AB7809">
        <v>2321.2600000000002</v>
      </c>
      <c r="AC7809">
        <f t="shared" si="1096"/>
        <v>-9.8126135121401337E-4</v>
      </c>
      <c r="AD7809">
        <f t="shared" si="1091"/>
        <v>-1.0437813512140133E-3</v>
      </c>
      <c r="AE7809">
        <f>Sheet2!$B$17+Sheet2!$B$18*'Portfolio allocation'!K7809</f>
        <v>5.7133319718342488E-3</v>
      </c>
      <c r="AF7809">
        <f t="shared" si="1097"/>
        <v>-6.7571133230482621E-3</v>
      </c>
      <c r="AH7809" s="2">
        <v>43803</v>
      </c>
      <c r="AI7809">
        <v>1.7809999999999999</v>
      </c>
      <c r="AJ7809">
        <v>1.5629999999999999</v>
      </c>
      <c r="AK7809">
        <v>1.1087499999999999</v>
      </c>
      <c r="AR7809" s="3"/>
    </row>
    <row r="7810" spans="1:44" hidden="1" outlineLevel="1" x14ac:dyDescent="0.2">
      <c r="A7810" s="2">
        <v>43804</v>
      </c>
      <c r="B7810">
        <v>14.52</v>
      </c>
      <c r="E7810" s="2">
        <v>43804</v>
      </c>
      <c r="F7810">
        <v>3117.43</v>
      </c>
      <c r="G7810">
        <f t="shared" si="1092"/>
        <v>1.500276282141666E-3</v>
      </c>
      <c r="H7810" s="2">
        <v>43804</v>
      </c>
      <c r="I7810">
        <v>6316.69</v>
      </c>
      <c r="J7810">
        <f t="shared" si="1093"/>
        <v>1.776229920275707E-3</v>
      </c>
      <c r="K7810">
        <f t="shared" si="1089"/>
        <v>1.7137099202757071E-3</v>
      </c>
      <c r="L7810">
        <v>9.1212872373348016E-3</v>
      </c>
      <c r="N7810" s="2">
        <v>43804</v>
      </c>
      <c r="O7810">
        <v>149.93</v>
      </c>
      <c r="Q7810" s="2">
        <v>43804</v>
      </c>
      <c r="R7810">
        <v>239156.6</v>
      </c>
      <c r="S7810" s="8">
        <f t="shared" si="1094"/>
        <v>5.3382643946964237E-4</v>
      </c>
      <c r="T7810" s="9">
        <f t="shared" si="1090"/>
        <v>4.7130643946964238E-4</v>
      </c>
      <c r="U7810" s="3">
        <f>Sheet1!$B$17+Sheet1!$B$18*'Portfolio allocation'!K7810</f>
        <v>2.4538103360799363E-3</v>
      </c>
      <c r="V7810" s="13">
        <f t="shared" si="1095"/>
        <v>-1.9825038966102939E-3</v>
      </c>
      <c r="W7810" s="13"/>
      <c r="X7810" s="2">
        <v>43804</v>
      </c>
      <c r="Y7810">
        <v>125.9958</v>
      </c>
      <c r="AA7810" s="2">
        <v>43804</v>
      </c>
      <c r="AB7810">
        <v>2319.85</v>
      </c>
      <c r="AC7810">
        <f t="shared" si="1096"/>
        <v>-6.0742872405517012E-4</v>
      </c>
      <c r="AD7810">
        <f t="shared" si="1091"/>
        <v>-6.6974872405517016E-4</v>
      </c>
      <c r="AE7810">
        <f>Sheet2!$B$17+Sheet2!$B$18*'Portfolio allocation'!K7810</f>
        <v>1.5772615931677822E-3</v>
      </c>
      <c r="AF7810">
        <f t="shared" si="1097"/>
        <v>-2.2470103172229526E-3</v>
      </c>
      <c r="AH7810" s="2">
        <v>43804</v>
      </c>
      <c r="AI7810">
        <v>1.7949999999999999</v>
      </c>
      <c r="AJ7810">
        <v>1.5580000000000001</v>
      </c>
      <c r="AK7810">
        <v>1.1092500000000001</v>
      </c>
      <c r="AR7810" s="3"/>
    </row>
    <row r="7811" spans="1:44" hidden="1" outlineLevel="1" x14ac:dyDescent="0.2">
      <c r="A7811" s="2">
        <v>43805</v>
      </c>
      <c r="B7811">
        <v>13.62</v>
      </c>
      <c r="E7811" s="2">
        <v>43805</v>
      </c>
      <c r="F7811">
        <v>3145.91</v>
      </c>
      <c r="G7811">
        <f t="shared" si="1092"/>
        <v>9.1357303933048417E-3</v>
      </c>
      <c r="H7811" s="2">
        <v>43805</v>
      </c>
      <c r="I7811">
        <v>6374.7</v>
      </c>
      <c r="J7811">
        <f t="shared" si="1093"/>
        <v>9.183607237334801E-3</v>
      </c>
      <c r="K7811">
        <f t="shared" si="1089"/>
        <v>9.1212872373348016E-3</v>
      </c>
      <c r="L7811">
        <v>-3.141880597361469E-3</v>
      </c>
      <c r="N7811" s="2">
        <v>43805</v>
      </c>
      <c r="O7811">
        <v>151.75</v>
      </c>
      <c r="Q7811" s="2">
        <v>43805</v>
      </c>
      <c r="R7811">
        <v>242059.7</v>
      </c>
      <c r="S7811" s="8">
        <f t="shared" si="1094"/>
        <v>1.2138908146377858E-2</v>
      </c>
      <c r="T7811" s="9">
        <f t="shared" si="1090"/>
        <v>1.2076588146377859E-2</v>
      </c>
      <c r="U7811" s="3">
        <f>Sheet1!$B$17+Sheet1!$B$18*'Portfolio allocation'!K7811</f>
        <v>1.0951970767184739E-2</v>
      </c>
      <c r="V7811" s="13">
        <f t="shared" si="1095"/>
        <v>1.1246173791931192E-3</v>
      </c>
      <c r="W7811" s="13"/>
      <c r="X7811" s="2">
        <v>43805</v>
      </c>
      <c r="Y7811">
        <v>127.247</v>
      </c>
      <c r="AA7811" s="2">
        <v>43805</v>
      </c>
      <c r="AB7811">
        <v>2342.89</v>
      </c>
      <c r="AC7811">
        <f t="shared" si="1096"/>
        <v>9.9316766170225446E-3</v>
      </c>
      <c r="AD7811">
        <f t="shared" si="1091"/>
        <v>9.8691566170225446E-3</v>
      </c>
      <c r="AE7811">
        <f>Sheet2!$B$17+Sheet2!$B$18*'Portfolio allocation'!K7811</f>
        <v>8.1642683278862552E-3</v>
      </c>
      <c r="AF7811">
        <f t="shared" si="1097"/>
        <v>1.7048882891362895E-3</v>
      </c>
      <c r="AH7811" s="2">
        <v>43805</v>
      </c>
      <c r="AI7811">
        <v>1.843</v>
      </c>
      <c r="AJ7811">
        <v>1.5629999999999999</v>
      </c>
      <c r="AK7811">
        <v>1.1049</v>
      </c>
      <c r="AR7811" s="3"/>
    </row>
    <row r="7812" spans="1:44" hidden="1" outlineLevel="1" x14ac:dyDescent="0.2">
      <c r="A7812" s="2">
        <v>43808</v>
      </c>
      <c r="B7812">
        <v>15.86</v>
      </c>
      <c r="E7812" s="2">
        <v>43808</v>
      </c>
      <c r="F7812">
        <v>3135.96</v>
      </c>
      <c r="G7812">
        <f t="shared" si="1092"/>
        <v>-3.1628368262283102E-3</v>
      </c>
      <c r="H7812" s="2">
        <v>43808</v>
      </c>
      <c r="I7812">
        <v>6355.07</v>
      </c>
      <c r="J7812">
        <f t="shared" si="1093"/>
        <v>-3.0793605973614691E-3</v>
      </c>
      <c r="K7812">
        <f t="shared" ref="K7812:K7875" si="1098">J7812-(AJ7811/25000)</f>
        <v>-3.141880597361469E-3</v>
      </c>
      <c r="L7812">
        <v>-1.1260376301754315E-3</v>
      </c>
      <c r="N7812" s="2">
        <v>43808</v>
      </c>
      <c r="O7812">
        <v>151.36000000000001</v>
      </c>
      <c r="Q7812" s="2">
        <v>43808</v>
      </c>
      <c r="R7812">
        <v>241437.6</v>
      </c>
      <c r="S7812" s="8">
        <f t="shared" si="1094"/>
        <v>-2.570027146195808E-3</v>
      </c>
      <c r="T7812" s="9">
        <f t="shared" ref="T7812:T7875" si="1099">S7812-(AJ7811/100/250)</f>
        <v>-2.6325471461958079E-3</v>
      </c>
      <c r="U7812" s="3">
        <f>Sheet1!$B$17+Sheet1!$B$18*'Portfolio allocation'!K7812</f>
        <v>-3.1166461627817081E-3</v>
      </c>
      <c r="V7812" s="13">
        <f t="shared" si="1095"/>
        <v>4.8409901658590018E-4</v>
      </c>
      <c r="W7812" s="13"/>
      <c r="X7812" s="2">
        <v>43808</v>
      </c>
      <c r="Y7812">
        <v>127.9156</v>
      </c>
      <c r="AA7812" s="2">
        <v>43808</v>
      </c>
      <c r="AB7812">
        <v>2355.1999999999998</v>
      </c>
      <c r="AC7812">
        <f t="shared" si="1096"/>
        <v>5.2541946058073385E-3</v>
      </c>
      <c r="AD7812">
        <f t="shared" ref="AD7812:AD7875" si="1100">AC7812-AJ7812/25000</f>
        <v>5.1918746058073383E-3</v>
      </c>
      <c r="AE7812">
        <f>Sheet2!$B$17+Sheet2!$B$18*'Portfolio allocation'!K7812</f>
        <v>-2.7404533724330392E-3</v>
      </c>
      <c r="AF7812">
        <f t="shared" si="1097"/>
        <v>7.932327978240377E-3</v>
      </c>
      <c r="AH7812" s="2">
        <v>43808</v>
      </c>
      <c r="AI7812">
        <v>1.831</v>
      </c>
      <c r="AJ7812">
        <v>1.5580000000000001</v>
      </c>
      <c r="AK7812">
        <v>1.1069500000000001</v>
      </c>
      <c r="AR7812" s="3"/>
    </row>
    <row r="7813" spans="1:44" hidden="1" outlineLevel="1" x14ac:dyDescent="0.2">
      <c r="A7813" s="2">
        <v>43809</v>
      </c>
      <c r="B7813">
        <v>15.68</v>
      </c>
      <c r="E7813" s="2">
        <v>43809</v>
      </c>
      <c r="F7813">
        <v>3132.52</v>
      </c>
      <c r="G7813">
        <f t="shared" ref="G7813:G7876" si="1101">(F7813/F7812)-1</f>
        <v>-1.0969527672547441E-3</v>
      </c>
      <c r="H7813" s="2">
        <v>43809</v>
      </c>
      <c r="I7813">
        <v>6348.31</v>
      </c>
      <c r="J7813">
        <f t="shared" ref="J7813:J7876" si="1102">(I7813/I7812)-1</f>
        <v>-1.0637176301754314E-3</v>
      </c>
      <c r="K7813">
        <f t="shared" si="1098"/>
        <v>-1.1260376301754315E-3</v>
      </c>
      <c r="L7813">
        <v>2.8564870738825481E-3</v>
      </c>
      <c r="N7813" s="2">
        <v>43809</v>
      </c>
      <c r="O7813">
        <v>151.13</v>
      </c>
      <c r="Q7813" s="2">
        <v>43809</v>
      </c>
      <c r="R7813">
        <v>241070.8</v>
      </c>
      <c r="S7813" s="8">
        <f t="shared" ref="S7813:S7876" si="1103">R7813/R7812-1</f>
        <v>-1.5192331269032744E-3</v>
      </c>
      <c r="T7813" s="9">
        <f t="shared" si="1099"/>
        <v>-1.5815531269032744E-3</v>
      </c>
      <c r="U7813" s="3">
        <f>Sheet1!$B$17+Sheet1!$B$18*'Portfolio allocation'!K7813</f>
        <v>-8.0402002257120046E-4</v>
      </c>
      <c r="V7813" s="13">
        <f t="shared" ref="V7813:V7876" si="1104">T7813-U7813</f>
        <v>-7.7753310433207397E-4</v>
      </c>
      <c r="W7813" s="13"/>
      <c r="X7813" s="2">
        <v>43809</v>
      </c>
      <c r="Y7813">
        <v>127.9061</v>
      </c>
      <c r="AA7813" s="2">
        <v>43809</v>
      </c>
      <c r="AB7813">
        <v>2355.02</v>
      </c>
      <c r="AC7813">
        <f t="shared" ref="AC7813:AC7876" si="1105">AB7813/AB7812-1</f>
        <v>-7.6426630434722753E-5</v>
      </c>
      <c r="AD7813">
        <f t="shared" si="1100"/>
        <v>-1.3882663043472275E-4</v>
      </c>
      <c r="AE7813">
        <f>Sheet2!$B$17+Sheet2!$B$18*'Portfolio allocation'!K7813</f>
        <v>-9.4791437720578647E-4</v>
      </c>
      <c r="AF7813">
        <f t="shared" ref="AF7813:AF7876" si="1106">AD7813-AE7813</f>
        <v>8.0908774677106372E-4</v>
      </c>
      <c r="AH7813" s="2">
        <v>43809</v>
      </c>
      <c r="AI7813">
        <v>1.831</v>
      </c>
      <c r="AJ7813">
        <v>1.56</v>
      </c>
      <c r="AK7813">
        <v>1.1089</v>
      </c>
      <c r="AR7813" s="3"/>
    </row>
    <row r="7814" spans="1:44" hidden="1" outlineLevel="1" x14ac:dyDescent="0.2">
      <c r="A7814" s="2">
        <v>43810</v>
      </c>
      <c r="B7814">
        <v>14.99</v>
      </c>
      <c r="E7814" s="2">
        <v>43810</v>
      </c>
      <c r="F7814">
        <v>3141.63</v>
      </c>
      <c r="G7814">
        <f t="shared" si="1101"/>
        <v>2.9082017034209873E-3</v>
      </c>
      <c r="H7814" s="2">
        <v>43810</v>
      </c>
      <c r="I7814">
        <v>6366.84</v>
      </c>
      <c r="J7814">
        <f t="shared" si="1102"/>
        <v>2.9188870738825479E-3</v>
      </c>
      <c r="K7814">
        <f t="shared" si="1098"/>
        <v>2.8564870738825481E-3</v>
      </c>
      <c r="L7814">
        <v>8.6564908022190284E-3</v>
      </c>
      <c r="N7814" s="2">
        <v>43810</v>
      </c>
      <c r="O7814">
        <v>151.69999999999999</v>
      </c>
      <c r="Q7814" s="2">
        <v>43810</v>
      </c>
      <c r="R7814">
        <v>241979.9</v>
      </c>
      <c r="S7814" s="8">
        <f t="shared" si="1103"/>
        <v>3.7710913142530167E-3</v>
      </c>
      <c r="T7814" s="9">
        <f t="shared" si="1099"/>
        <v>3.7086913142530169E-3</v>
      </c>
      <c r="U7814" s="3">
        <f>Sheet1!$B$17+Sheet1!$B$18*'Portfolio allocation'!K7814</f>
        <v>3.7648332485222227E-3</v>
      </c>
      <c r="V7814" s="13">
        <f t="shared" si="1104"/>
        <v>-5.6141934269205839E-5</v>
      </c>
      <c r="W7814" s="13"/>
      <c r="X7814" s="2">
        <v>43810</v>
      </c>
      <c r="Y7814">
        <v>127.7628</v>
      </c>
      <c r="AA7814" s="2">
        <v>43810</v>
      </c>
      <c r="AB7814">
        <v>2352.39</v>
      </c>
      <c r="AC7814">
        <f t="shared" si="1105"/>
        <v>-1.1167633395895438E-3</v>
      </c>
      <c r="AD7814">
        <f t="shared" si="1100"/>
        <v>-1.1788833395895437E-3</v>
      </c>
      <c r="AE7814">
        <f>Sheet2!$B$17+Sheet2!$B$18*'Portfolio allocation'!K7814</f>
        <v>2.593448193037006E-3</v>
      </c>
      <c r="AF7814">
        <f t="shared" si="1106"/>
        <v>-3.7723315326265499E-3</v>
      </c>
      <c r="AH7814" s="2">
        <v>43810</v>
      </c>
      <c r="AI7814">
        <v>1.79</v>
      </c>
      <c r="AJ7814">
        <v>1.5529999999999999</v>
      </c>
      <c r="AK7814">
        <v>1.1085499999999999</v>
      </c>
      <c r="AR7814" s="3"/>
    </row>
    <row r="7815" spans="1:44" hidden="1" outlineLevel="1" x14ac:dyDescent="0.2">
      <c r="A7815" s="2">
        <v>43811</v>
      </c>
      <c r="B7815">
        <v>13.94</v>
      </c>
      <c r="E7815" s="2">
        <v>43811</v>
      </c>
      <c r="F7815">
        <v>3168.57</v>
      </c>
      <c r="G7815">
        <f t="shared" si="1101"/>
        <v>8.5751663945150547E-3</v>
      </c>
      <c r="H7815" s="2">
        <v>43811</v>
      </c>
      <c r="I7815">
        <v>6422.35</v>
      </c>
      <c r="J7815">
        <f t="shared" si="1102"/>
        <v>8.718610802219029E-3</v>
      </c>
      <c r="K7815">
        <f t="shared" si="1098"/>
        <v>8.6564908022190284E-3</v>
      </c>
      <c r="L7815">
        <v>1.8309586646633144E-4</v>
      </c>
      <c r="N7815" s="2">
        <v>43811</v>
      </c>
      <c r="O7815">
        <v>153.24</v>
      </c>
      <c r="Q7815" s="2">
        <v>43811</v>
      </c>
      <c r="R7815">
        <v>244436.4</v>
      </c>
      <c r="S7815" s="8">
        <f t="shared" si="1103"/>
        <v>1.0151669622146198E-2</v>
      </c>
      <c r="T7815" s="9">
        <f t="shared" si="1099"/>
        <v>1.0089549622146197E-2</v>
      </c>
      <c r="U7815" s="3">
        <f>Sheet1!$B$17+Sheet1!$B$18*'Portfolio allocation'!K7815</f>
        <v>1.0418744517311777E-2</v>
      </c>
      <c r="V7815" s="13">
        <f t="shared" si="1104"/>
        <v>-3.2919489516558022E-4</v>
      </c>
      <c r="W7815" s="13"/>
      <c r="X7815" s="2">
        <v>43811</v>
      </c>
      <c r="Y7815">
        <v>129.25290000000001</v>
      </c>
      <c r="AA7815" s="2">
        <v>43811</v>
      </c>
      <c r="AB7815">
        <v>2379.8200000000002</v>
      </c>
      <c r="AC7815">
        <f t="shared" si="1105"/>
        <v>1.1660481467783868E-2</v>
      </c>
      <c r="AD7815">
        <f t="shared" si="1100"/>
        <v>1.1597561467783868E-2</v>
      </c>
      <c r="AE7815">
        <f>Sheet2!$B$17+Sheet2!$B$18*'Portfolio allocation'!K7815</f>
        <v>7.7509594797517825E-3</v>
      </c>
      <c r="AF7815">
        <f t="shared" si="1106"/>
        <v>3.8466019880320857E-3</v>
      </c>
      <c r="AH7815" s="2">
        <v>43811</v>
      </c>
      <c r="AI7815">
        <v>1.899</v>
      </c>
      <c r="AJ7815">
        <v>1.573</v>
      </c>
      <c r="AK7815">
        <v>1.11175</v>
      </c>
      <c r="AR7815" s="3"/>
    </row>
    <row r="7816" spans="1:44" hidden="1" outlineLevel="1" x14ac:dyDescent="0.2">
      <c r="A7816" s="2">
        <v>43812</v>
      </c>
      <c r="B7816">
        <v>12.63</v>
      </c>
      <c r="E7816" s="2">
        <v>43812</v>
      </c>
      <c r="F7816">
        <v>3168.8</v>
      </c>
      <c r="G7816">
        <f t="shared" si="1101"/>
        <v>7.258794976916505E-5</v>
      </c>
      <c r="H7816" s="2">
        <v>43812</v>
      </c>
      <c r="I7816">
        <v>6423.93</v>
      </c>
      <c r="J7816">
        <f t="shared" si="1102"/>
        <v>2.4601586646633145E-4</v>
      </c>
      <c r="K7816">
        <f t="shared" si="1098"/>
        <v>1.8309586646633144E-4</v>
      </c>
      <c r="L7816">
        <v>7.1149323942195745E-3</v>
      </c>
      <c r="N7816" s="2">
        <v>43812</v>
      </c>
      <c r="O7816">
        <v>154.53</v>
      </c>
      <c r="Q7816" s="2">
        <v>43812</v>
      </c>
      <c r="R7816">
        <v>246494.1</v>
      </c>
      <c r="S7816" s="8">
        <f t="shared" si="1103"/>
        <v>8.4181406697203531E-3</v>
      </c>
      <c r="T7816" s="9">
        <f t="shared" si="1099"/>
        <v>8.3552206697203538E-3</v>
      </c>
      <c r="U7816" s="3">
        <f>Sheet1!$B$17+Sheet1!$B$18*'Portfolio allocation'!K7816</f>
        <v>6.9785110263114348E-4</v>
      </c>
      <c r="V7816" s="13">
        <f t="shared" si="1104"/>
        <v>7.6573695670892105E-3</v>
      </c>
      <c r="W7816" s="13"/>
      <c r="X7816" s="2">
        <v>43812</v>
      </c>
      <c r="Y7816">
        <v>128.1926</v>
      </c>
      <c r="AA7816" s="2">
        <v>43812</v>
      </c>
      <c r="AB7816">
        <v>2360.3000000000002</v>
      </c>
      <c r="AC7816">
        <f t="shared" si="1105"/>
        <v>-8.2023010143623676E-3</v>
      </c>
      <c r="AD7816">
        <f t="shared" si="1100"/>
        <v>-8.2636610143623675E-3</v>
      </c>
      <c r="AE7816">
        <f>Sheet2!$B$17+Sheet2!$B$18*'Portfolio allocation'!K7816</f>
        <v>2.1620052702424951E-4</v>
      </c>
      <c r="AF7816">
        <f t="shared" si="1106"/>
        <v>-8.4798615413866178E-3</v>
      </c>
      <c r="AH7816" s="2">
        <v>43812</v>
      </c>
      <c r="AI7816">
        <v>1.821</v>
      </c>
      <c r="AJ7816">
        <v>1.534</v>
      </c>
      <c r="AK7816">
        <v>1.11365</v>
      </c>
      <c r="AR7816" s="3"/>
    </row>
    <row r="7817" spans="1:44" hidden="1" outlineLevel="1" x14ac:dyDescent="0.2">
      <c r="A7817" s="2">
        <v>43815</v>
      </c>
      <c r="B7817">
        <v>12.14</v>
      </c>
      <c r="E7817" s="2">
        <v>43815</v>
      </c>
      <c r="F7817">
        <v>3191.45</v>
      </c>
      <c r="G7817">
        <f t="shared" si="1101"/>
        <v>7.1478162080280683E-3</v>
      </c>
      <c r="H7817" s="2">
        <v>43815</v>
      </c>
      <c r="I7817">
        <v>6470.03</v>
      </c>
      <c r="J7817">
        <f t="shared" si="1102"/>
        <v>7.1762923942195744E-3</v>
      </c>
      <c r="K7817">
        <f t="shared" si="1098"/>
        <v>7.1149323942195745E-3</v>
      </c>
      <c r="L7817">
        <v>2.8001492314568216E-4</v>
      </c>
      <c r="N7817" s="2">
        <v>43815</v>
      </c>
      <c r="O7817">
        <v>155.53</v>
      </c>
      <c r="Q7817" s="2">
        <v>43815</v>
      </c>
      <c r="R7817">
        <v>248089.3</v>
      </c>
      <c r="S7817" s="8">
        <f t="shared" si="1103"/>
        <v>6.471554491567888E-3</v>
      </c>
      <c r="T7817" s="9">
        <f t="shared" si="1099"/>
        <v>6.4101944915678881E-3</v>
      </c>
      <c r="U7817" s="3">
        <f>Sheet1!$B$17+Sheet1!$B$18*'Portfolio allocation'!K7817</f>
        <v>8.6502296433693063E-3</v>
      </c>
      <c r="V7817" s="13">
        <f t="shared" si="1104"/>
        <v>-2.2400351518014183E-3</v>
      </c>
      <c r="W7817" s="13"/>
      <c r="X7817" s="2">
        <v>43815</v>
      </c>
      <c r="Y7817">
        <v>128.11619999999999</v>
      </c>
      <c r="AA7817" s="2">
        <v>43815</v>
      </c>
      <c r="AB7817">
        <v>2358.89</v>
      </c>
      <c r="AC7817">
        <f t="shared" si="1105"/>
        <v>-5.9738168876855013E-4</v>
      </c>
      <c r="AD7817">
        <f t="shared" si="1100"/>
        <v>-6.5894168876855013E-4</v>
      </c>
      <c r="AE7817">
        <f>Sheet2!$B$17+Sheet2!$B$18*'Portfolio allocation'!K7817</f>
        <v>6.3801664146467037E-3</v>
      </c>
      <c r="AF7817">
        <f t="shared" si="1106"/>
        <v>-7.0391081034152543E-3</v>
      </c>
      <c r="AH7817" s="2">
        <v>43815</v>
      </c>
      <c r="AI7817">
        <v>1.889</v>
      </c>
      <c r="AJ7817">
        <v>1.5389999999999999</v>
      </c>
      <c r="AK7817">
        <v>1.11375</v>
      </c>
      <c r="AR7817" s="3"/>
    </row>
    <row r="7818" spans="1:44" hidden="1" outlineLevel="1" x14ac:dyDescent="0.2">
      <c r="A7818" s="2">
        <v>43816</v>
      </c>
      <c r="B7818">
        <v>12.29</v>
      </c>
      <c r="E7818" s="2">
        <v>43816</v>
      </c>
      <c r="F7818">
        <v>3192.52</v>
      </c>
      <c r="G7818">
        <f t="shared" si="1101"/>
        <v>3.3527080167328194E-4</v>
      </c>
      <c r="H7818" s="2">
        <v>43816</v>
      </c>
      <c r="I7818">
        <v>6472.24</v>
      </c>
      <c r="J7818">
        <f t="shared" si="1102"/>
        <v>3.4157492314568216E-4</v>
      </c>
      <c r="K7818">
        <f t="shared" si="1098"/>
        <v>2.8001492314568216E-4</v>
      </c>
      <c r="L7818">
        <v>-4.0745346995784218E-4</v>
      </c>
      <c r="N7818" s="2">
        <v>43816</v>
      </c>
      <c r="O7818">
        <v>154.69</v>
      </c>
      <c r="Q7818" s="2">
        <v>43816</v>
      </c>
      <c r="R7818">
        <v>246749.4</v>
      </c>
      <c r="S7818" s="8">
        <f t="shared" si="1103"/>
        <v>-5.4008778290720594E-3</v>
      </c>
      <c r="T7818" s="9">
        <f t="shared" si="1099"/>
        <v>-5.4624378290720598E-3</v>
      </c>
      <c r="U7818" s="3">
        <f>Sheet1!$B$17+Sheet1!$B$18*'Portfolio allocation'!K7818</f>
        <v>8.0903910070923241E-4</v>
      </c>
      <c r="V7818" s="13">
        <f t="shared" si="1104"/>
        <v>-6.2714769297812925E-3</v>
      </c>
      <c r="W7818" s="13"/>
      <c r="X7818" s="2">
        <v>43816</v>
      </c>
      <c r="Y7818">
        <v>128.2022</v>
      </c>
      <c r="AA7818" s="2">
        <v>43816</v>
      </c>
      <c r="AB7818">
        <v>2360.48</v>
      </c>
      <c r="AC7818">
        <f t="shared" si="1105"/>
        <v>6.7404584359609387E-4</v>
      </c>
      <c r="AD7818">
        <f t="shared" si="1100"/>
        <v>6.1268584359609388E-4</v>
      </c>
      <c r="AE7818">
        <f>Sheet2!$B$17+Sheet2!$B$18*'Portfolio allocation'!K7818</f>
        <v>3.0238342485229411E-4</v>
      </c>
      <c r="AF7818">
        <f t="shared" si="1106"/>
        <v>3.1030241874379976E-4</v>
      </c>
      <c r="AH7818" s="2">
        <v>43816</v>
      </c>
      <c r="AI7818">
        <v>1.889</v>
      </c>
      <c r="AJ7818">
        <v>1.534</v>
      </c>
      <c r="AK7818">
        <v>1.1153500000000001</v>
      </c>
      <c r="AR7818" s="3"/>
    </row>
    <row r="7819" spans="1:44" hidden="1" outlineLevel="1" x14ac:dyDescent="0.2">
      <c r="A7819" s="2">
        <v>43817</v>
      </c>
      <c r="B7819">
        <v>12.58</v>
      </c>
      <c r="E7819" s="2">
        <v>43817</v>
      </c>
      <c r="F7819">
        <v>3191.14</v>
      </c>
      <c r="G7819">
        <f t="shared" si="1101"/>
        <v>-4.3226040870536497E-4</v>
      </c>
      <c r="H7819" s="2">
        <v>43817</v>
      </c>
      <c r="I7819">
        <v>6470</v>
      </c>
      <c r="J7819">
        <f t="shared" si="1102"/>
        <v>-3.4609346995784218E-4</v>
      </c>
      <c r="K7819">
        <f t="shared" si="1098"/>
        <v>-4.0745346995784218E-4</v>
      </c>
      <c r="L7819">
        <v>4.4613711282844425E-3</v>
      </c>
      <c r="N7819" s="2">
        <v>43817</v>
      </c>
      <c r="O7819">
        <v>154.37</v>
      </c>
      <c r="Q7819" s="2">
        <v>43817</v>
      </c>
      <c r="R7819">
        <v>246238.9</v>
      </c>
      <c r="S7819" s="8">
        <f t="shared" si="1103"/>
        <v>-2.0689006741252403E-3</v>
      </c>
      <c r="T7819" s="9">
        <f t="shared" si="1099"/>
        <v>-2.1302606741252401E-3</v>
      </c>
      <c r="U7819" s="3">
        <f>Sheet1!$B$17+Sheet1!$B$18*'Portfolio allocation'!K7819</f>
        <v>2.0357937374846941E-5</v>
      </c>
      <c r="V7819" s="13">
        <f t="shared" si="1104"/>
        <v>-2.1506186115000871E-3</v>
      </c>
      <c r="W7819" s="13"/>
      <c r="X7819" s="2">
        <v>43817</v>
      </c>
      <c r="Y7819">
        <v>128.3837</v>
      </c>
      <c r="AA7819" s="2">
        <v>43817</v>
      </c>
      <c r="AB7819">
        <v>2363.8200000000002</v>
      </c>
      <c r="AC7819">
        <f t="shared" si="1105"/>
        <v>1.414966447502275E-3</v>
      </c>
      <c r="AD7819">
        <f t="shared" si="1100"/>
        <v>1.3539264475022749E-3</v>
      </c>
      <c r="AE7819">
        <f>Sheet2!$B$17+Sheet2!$B$18*'Portfolio allocation'!K7819</f>
        <v>-3.0893100920032526E-4</v>
      </c>
      <c r="AF7819">
        <f t="shared" si="1106"/>
        <v>1.6628574567026002E-3</v>
      </c>
      <c r="AH7819" s="2">
        <v>43817</v>
      </c>
      <c r="AI7819">
        <v>1.9239999999999999</v>
      </c>
      <c r="AJ7819">
        <v>1.526</v>
      </c>
      <c r="AK7819">
        <v>1.1126</v>
      </c>
      <c r="AR7819" s="3"/>
    </row>
    <row r="7820" spans="1:44" hidden="1" outlineLevel="1" x14ac:dyDescent="0.2">
      <c r="A7820" s="2">
        <v>43818</v>
      </c>
      <c r="B7820">
        <v>12.5</v>
      </c>
      <c r="E7820" s="2">
        <v>43818</v>
      </c>
      <c r="F7820">
        <v>3205.37</v>
      </c>
      <c r="G7820">
        <f t="shared" si="1101"/>
        <v>4.4592214694434418E-3</v>
      </c>
      <c r="H7820" s="2">
        <v>43818</v>
      </c>
      <c r="I7820">
        <v>6499.26</v>
      </c>
      <c r="J7820">
        <f t="shared" si="1102"/>
        <v>4.5224111282844426E-3</v>
      </c>
      <c r="K7820">
        <f t="shared" si="1098"/>
        <v>4.4613711282844425E-3</v>
      </c>
      <c r="L7820">
        <v>4.9381906588749696E-3</v>
      </c>
      <c r="N7820" s="2">
        <v>43818</v>
      </c>
      <c r="O7820">
        <v>155.71</v>
      </c>
      <c r="Q7820" s="2">
        <v>43818</v>
      </c>
      <c r="R7820">
        <v>248376.4</v>
      </c>
      <c r="S7820" s="8">
        <f t="shared" si="1103"/>
        <v>8.6805943333891911E-3</v>
      </c>
      <c r="T7820" s="9">
        <f t="shared" si="1099"/>
        <v>8.619554333389191E-3</v>
      </c>
      <c r="U7820" s="3">
        <f>Sheet1!$B$17+Sheet1!$B$18*'Portfolio allocation'!K7820</f>
        <v>5.6059969089028768E-3</v>
      </c>
      <c r="V7820" s="13">
        <f t="shared" si="1104"/>
        <v>3.0135574244863142E-3</v>
      </c>
      <c r="W7820" s="13"/>
      <c r="X7820" s="2">
        <v>43818</v>
      </c>
      <c r="Y7820">
        <v>128.52690000000001</v>
      </c>
      <c r="AA7820" s="2">
        <v>43818</v>
      </c>
      <c r="AB7820">
        <v>2366.46</v>
      </c>
      <c r="AC7820">
        <f t="shared" si="1105"/>
        <v>1.1168363073330578E-3</v>
      </c>
      <c r="AD7820">
        <f t="shared" si="1100"/>
        <v>1.0559963073330579E-3</v>
      </c>
      <c r="AE7820">
        <f>Sheet2!$B$17+Sheet2!$B$18*'Portfolio allocation'!K7820</f>
        <v>4.0205520385064907E-3</v>
      </c>
      <c r="AF7820">
        <f t="shared" si="1106"/>
        <v>-2.9645557311734328E-3</v>
      </c>
      <c r="AH7820" s="2">
        <v>43818</v>
      </c>
      <c r="AI7820">
        <v>1.9079999999999999</v>
      </c>
      <c r="AJ7820">
        <v>1.5209999999999999</v>
      </c>
      <c r="AK7820">
        <v>1.11165</v>
      </c>
      <c r="AR7820" s="3"/>
    </row>
    <row r="7821" spans="1:44" hidden="1" outlineLevel="1" x14ac:dyDescent="0.2">
      <c r="A7821" s="2">
        <v>43819</v>
      </c>
      <c r="B7821">
        <v>12.51</v>
      </c>
      <c r="E7821" s="2">
        <v>43819</v>
      </c>
      <c r="F7821">
        <v>3221.22</v>
      </c>
      <c r="G7821">
        <f t="shared" si="1101"/>
        <v>4.9448269622538454E-3</v>
      </c>
      <c r="H7821" s="2">
        <v>43819</v>
      </c>
      <c r="I7821">
        <v>6531.75</v>
      </c>
      <c r="J7821">
        <f t="shared" si="1102"/>
        <v>4.99903065887497E-3</v>
      </c>
      <c r="K7821">
        <f t="shared" si="1098"/>
        <v>4.9381906588749696E-3</v>
      </c>
      <c r="L7821">
        <v>8.0404554981427948E-4</v>
      </c>
      <c r="N7821" s="2">
        <v>43819</v>
      </c>
      <c r="O7821">
        <v>157.41</v>
      </c>
      <c r="Q7821" s="2">
        <v>43819</v>
      </c>
      <c r="R7821">
        <v>251088.1</v>
      </c>
      <c r="S7821" s="8">
        <f t="shared" si="1103"/>
        <v>1.0917703936444978E-2</v>
      </c>
      <c r="T7821" s="9">
        <f t="shared" si="1099"/>
        <v>1.0856863936444978E-2</v>
      </c>
      <c r="U7821" s="3">
        <f>Sheet1!$B$17+Sheet1!$B$18*'Portfolio allocation'!K7821</f>
        <v>6.153016358610236E-3</v>
      </c>
      <c r="V7821" s="13">
        <f t="shared" si="1104"/>
        <v>4.7038475778347424E-3</v>
      </c>
      <c r="W7821" s="13"/>
      <c r="X7821" s="2">
        <v>43819</v>
      </c>
      <c r="Y7821">
        <v>129.51070000000001</v>
      </c>
      <c r="AA7821" s="2">
        <v>43819</v>
      </c>
      <c r="AB7821">
        <v>2384.5700000000002</v>
      </c>
      <c r="AC7821">
        <f t="shared" si="1105"/>
        <v>7.6527809470685604E-3</v>
      </c>
      <c r="AD7821">
        <f t="shared" si="1100"/>
        <v>7.5918209470685607E-3</v>
      </c>
      <c r="AE7821">
        <f>Sheet2!$B$17+Sheet2!$B$18*'Portfolio allocation'!K7821</f>
        <v>4.4445521298740213E-3</v>
      </c>
      <c r="AF7821">
        <f t="shared" si="1106"/>
        <v>3.1472688171945394E-3</v>
      </c>
      <c r="AH7821" s="2">
        <v>43819</v>
      </c>
      <c r="AI7821">
        <v>1.917</v>
      </c>
      <c r="AJ7821">
        <v>1.524</v>
      </c>
      <c r="AK7821">
        <v>1.1085</v>
      </c>
      <c r="AR7821" s="3"/>
    </row>
    <row r="7822" spans="1:44" hidden="1" outlineLevel="1" x14ac:dyDescent="0.2">
      <c r="A7822" s="2">
        <v>43822</v>
      </c>
      <c r="B7822">
        <v>12.61</v>
      </c>
      <c r="E7822" s="2">
        <v>43822</v>
      </c>
      <c r="F7822">
        <v>3224.01</v>
      </c>
      <c r="G7822">
        <f t="shared" si="1101"/>
        <v>8.6613146571812294E-4</v>
      </c>
      <c r="H7822" s="2">
        <v>43822</v>
      </c>
      <c r="I7822">
        <v>6537.4</v>
      </c>
      <c r="J7822">
        <f t="shared" si="1102"/>
        <v>8.6500554981427946E-4</v>
      </c>
      <c r="K7822">
        <f t="shared" si="1098"/>
        <v>8.0404554981427948E-4</v>
      </c>
      <c r="L7822">
        <v>-1.8687212898086243E-4</v>
      </c>
      <c r="N7822" s="2">
        <v>43822</v>
      </c>
      <c r="O7822">
        <v>157.41</v>
      </c>
      <c r="Q7822" s="2">
        <v>43822</v>
      </c>
      <c r="R7822">
        <v>251088.1</v>
      </c>
      <c r="S7822" s="8">
        <f t="shared" si="1103"/>
        <v>0</v>
      </c>
      <c r="T7822" s="9">
        <f t="shared" si="1099"/>
        <v>-6.0959999999999999E-5</v>
      </c>
      <c r="U7822" s="3">
        <f>Sheet1!$B$17+Sheet1!$B$18*'Portfolio allocation'!K7822</f>
        <v>1.4102203163256417E-3</v>
      </c>
      <c r="V7822" s="13">
        <f t="shared" si="1104"/>
        <v>-1.4711803163256418E-3</v>
      </c>
      <c r="W7822" s="13"/>
      <c r="X7822" s="2">
        <v>43822</v>
      </c>
      <c r="Y7822">
        <v>129.4725</v>
      </c>
      <c r="AA7822" s="2">
        <v>43822</v>
      </c>
      <c r="AB7822">
        <v>2383.87</v>
      </c>
      <c r="AC7822">
        <f t="shared" si="1105"/>
        <v>-2.9355397409192019E-4</v>
      </c>
      <c r="AD7822">
        <f t="shared" si="1100"/>
        <v>-3.549939740919202E-4</v>
      </c>
      <c r="AE7822">
        <f>Sheet2!$B$17+Sheet2!$B$18*'Portfolio allocation'!K7822</f>
        <v>7.6836482731643997E-4</v>
      </c>
      <c r="AF7822">
        <f t="shared" si="1106"/>
        <v>-1.1233588014083601E-3</v>
      </c>
      <c r="AH7822" s="2">
        <v>43822</v>
      </c>
      <c r="AI7822">
        <v>1.9350000000000001</v>
      </c>
      <c r="AJ7822">
        <v>1.536</v>
      </c>
      <c r="AK7822">
        <v>1.1087499999999999</v>
      </c>
      <c r="AR7822" s="3"/>
    </row>
    <row r="7823" spans="1:44" hidden="1" outlineLevel="1" x14ac:dyDescent="0.2">
      <c r="A7823" s="2">
        <v>43823</v>
      </c>
      <c r="B7823">
        <v>12.67</v>
      </c>
      <c r="E7823" s="2">
        <v>43823</v>
      </c>
      <c r="F7823">
        <v>3223.38</v>
      </c>
      <c r="G7823">
        <f t="shared" si="1101"/>
        <v>-1.9540882317370389E-4</v>
      </c>
      <c r="H7823" s="2">
        <v>43823</v>
      </c>
      <c r="I7823">
        <v>6536.58</v>
      </c>
      <c r="J7823">
        <f t="shared" si="1102"/>
        <v>-1.2543212898086242E-4</v>
      </c>
      <c r="K7823">
        <f t="shared" si="1098"/>
        <v>-1.8687212898086243E-4</v>
      </c>
      <c r="L7823">
        <v>-6.1240000000000003E-5</v>
      </c>
      <c r="N7823" s="2">
        <v>43823</v>
      </c>
      <c r="O7823">
        <v>157.38</v>
      </c>
      <c r="Q7823" s="2">
        <v>43823</v>
      </c>
      <c r="R7823">
        <v>251040.3</v>
      </c>
      <c r="S7823" s="8">
        <f t="shared" si="1103"/>
        <v>-1.9037142739941615E-4</v>
      </c>
      <c r="T7823" s="9">
        <f t="shared" si="1099"/>
        <v>-2.5181142739941616E-4</v>
      </c>
      <c r="U7823" s="3">
        <f>Sheet1!$B$17+Sheet1!$B$18*'Portfolio allocation'!K7823</f>
        <v>2.7341444201823298E-4</v>
      </c>
      <c r="V7823" s="13">
        <f t="shared" si="1104"/>
        <v>-5.2522586941764913E-4</v>
      </c>
      <c r="W7823" s="13"/>
      <c r="X7823" s="2">
        <v>43823</v>
      </c>
      <c r="Y7823">
        <v>128.9281</v>
      </c>
      <c r="AA7823" s="2">
        <v>43823</v>
      </c>
      <c r="AB7823">
        <v>2373.84</v>
      </c>
      <c r="AC7823">
        <f t="shared" si="1105"/>
        <v>-4.2074441978797728E-3</v>
      </c>
      <c r="AD7823">
        <f t="shared" si="1100"/>
        <v>-4.2686841978797725E-3</v>
      </c>
      <c r="AE7823">
        <f>Sheet2!$B$17+Sheet2!$B$18*'Portfolio allocation'!K7823</f>
        <v>-1.1278445326461946E-4</v>
      </c>
      <c r="AF7823">
        <f t="shared" si="1106"/>
        <v>-4.1558997446151527E-3</v>
      </c>
      <c r="AH7823" s="2">
        <v>43823</v>
      </c>
      <c r="AI7823">
        <v>1.9079999999999999</v>
      </c>
      <c r="AJ7823">
        <v>1.5309999999999999</v>
      </c>
      <c r="AK7823">
        <v>1.109</v>
      </c>
      <c r="AR7823" s="3"/>
    </row>
    <row r="7824" spans="1:44" hidden="1" outlineLevel="1" x14ac:dyDescent="0.2">
      <c r="A7824" s="2">
        <v>43824</v>
      </c>
      <c r="B7824">
        <v>12.67</v>
      </c>
      <c r="E7824" s="2">
        <v>43824</v>
      </c>
      <c r="F7824">
        <v>3223.38</v>
      </c>
      <c r="G7824">
        <f t="shared" si="1101"/>
        <v>0</v>
      </c>
      <c r="H7824" s="2">
        <v>43824</v>
      </c>
      <c r="I7824">
        <v>6536.58</v>
      </c>
      <c r="J7824">
        <f t="shared" si="1102"/>
        <v>0</v>
      </c>
      <c r="K7824">
        <f t="shared" si="1098"/>
        <v>-6.1240000000000003E-5</v>
      </c>
      <c r="L7824">
        <v>5.1601448832263213E-3</v>
      </c>
      <c r="N7824" s="2">
        <v>43824</v>
      </c>
      <c r="O7824">
        <v>157.38</v>
      </c>
      <c r="Q7824" s="2">
        <v>43824</v>
      </c>
      <c r="R7824">
        <v>251040.3</v>
      </c>
      <c r="S7824" s="8">
        <f t="shared" si="1103"/>
        <v>0</v>
      </c>
      <c r="T7824" s="9">
        <f t="shared" si="1099"/>
        <v>-6.123999999999999E-5</v>
      </c>
      <c r="U7824" s="3">
        <f>Sheet1!$B$17+Sheet1!$B$18*'Portfolio allocation'!K7824</f>
        <v>4.1754280432663852E-4</v>
      </c>
      <c r="V7824" s="13">
        <f t="shared" si="1104"/>
        <v>-4.7878280432663852E-4</v>
      </c>
      <c r="W7824" s="13"/>
      <c r="X7824" s="2">
        <v>43824</v>
      </c>
      <c r="Y7824">
        <v>128.9281</v>
      </c>
      <c r="AA7824" s="2">
        <v>43824</v>
      </c>
      <c r="AB7824">
        <v>2373.84</v>
      </c>
      <c r="AC7824">
        <f t="shared" si="1105"/>
        <v>0</v>
      </c>
      <c r="AD7824">
        <f t="shared" si="1100"/>
        <v>-6.1240000000000003E-5</v>
      </c>
      <c r="AE7824">
        <f>Sheet2!$B$17+Sheet2!$B$18*'Portfolio allocation'!K7824</f>
        <v>-1.0691590093440213E-6</v>
      </c>
      <c r="AF7824">
        <f t="shared" si="1106"/>
        <v>-6.0170840990655982E-5</v>
      </c>
      <c r="AH7824" s="2">
        <v>43824</v>
      </c>
      <c r="AI7824">
        <v>1.9079999999999999</v>
      </c>
      <c r="AJ7824">
        <v>1.5309999999999999</v>
      </c>
      <c r="AK7824">
        <v>1.109</v>
      </c>
      <c r="AR7824" s="3"/>
    </row>
    <row r="7825" spans="1:44" hidden="1" outlineLevel="1" x14ac:dyDescent="0.2">
      <c r="A7825" s="2">
        <v>43825</v>
      </c>
      <c r="B7825">
        <v>12.65</v>
      </c>
      <c r="E7825" s="2">
        <v>43825</v>
      </c>
      <c r="F7825">
        <v>3239.91</v>
      </c>
      <c r="G7825">
        <f t="shared" si="1101"/>
        <v>5.1281573999961694E-3</v>
      </c>
      <c r="H7825" s="2">
        <v>43825</v>
      </c>
      <c r="I7825">
        <v>6570.71</v>
      </c>
      <c r="J7825">
        <f t="shared" si="1102"/>
        <v>5.221384883226321E-3</v>
      </c>
      <c r="K7825">
        <f t="shared" si="1098"/>
        <v>5.1601448832263213E-3</v>
      </c>
      <c r="L7825">
        <v>-1.245902248014452E-5</v>
      </c>
      <c r="N7825" s="2">
        <v>43825</v>
      </c>
      <c r="O7825">
        <v>158.66999999999999</v>
      </c>
      <c r="Q7825" s="2">
        <v>43825</v>
      </c>
      <c r="R7825">
        <v>253097.9</v>
      </c>
      <c r="S7825" s="8">
        <f t="shared" si="1103"/>
        <v>8.1962935831418893E-3</v>
      </c>
      <c r="T7825" s="9">
        <f t="shared" si="1099"/>
        <v>8.1350535831418887E-3</v>
      </c>
      <c r="U7825" s="3">
        <f>Sheet1!$B$17+Sheet1!$B$18*'Portfolio allocation'!K7825</f>
        <v>6.4076478698541928E-3</v>
      </c>
      <c r="V7825" s="13">
        <f t="shared" si="1104"/>
        <v>1.7274057132876958E-3</v>
      </c>
      <c r="W7825" s="13"/>
      <c r="X7825" s="2">
        <v>43825</v>
      </c>
      <c r="Y7825">
        <v>128.8613</v>
      </c>
      <c r="AA7825" s="2">
        <v>43825</v>
      </c>
      <c r="AB7825">
        <v>2372.61</v>
      </c>
      <c r="AC7825">
        <f t="shared" si="1105"/>
        <v>-5.1814781114145614E-4</v>
      </c>
      <c r="AD7825">
        <f t="shared" si="1100"/>
        <v>-5.7930781114145613E-4</v>
      </c>
      <c r="AE7825">
        <f>Sheet2!$B$17+Sheet2!$B$18*'Portfolio allocation'!K7825</f>
        <v>4.6419194887316415E-3</v>
      </c>
      <c r="AF7825">
        <f t="shared" si="1106"/>
        <v>-5.2212272998730979E-3</v>
      </c>
      <c r="AH7825" s="2">
        <v>43825</v>
      </c>
      <c r="AI7825">
        <v>1.905</v>
      </c>
      <c r="AJ7825">
        <v>1.5289999999999999</v>
      </c>
      <c r="AK7825">
        <v>1.10985</v>
      </c>
      <c r="AR7825" s="3"/>
    </row>
    <row r="7826" spans="1:44" hidden="1" outlineLevel="1" x14ac:dyDescent="0.2">
      <c r="A7826" s="2">
        <v>43826</v>
      </c>
      <c r="B7826">
        <v>13.43</v>
      </c>
      <c r="E7826" s="2">
        <v>43826</v>
      </c>
      <c r="F7826">
        <v>3240.02</v>
      </c>
      <c r="G7826">
        <f t="shared" si="1101"/>
        <v>3.3951560382883272E-5</v>
      </c>
      <c r="H7826" s="2">
        <v>43826</v>
      </c>
      <c r="I7826">
        <v>6571.03</v>
      </c>
      <c r="J7826">
        <f t="shared" si="1102"/>
        <v>4.8700977519855471E-5</v>
      </c>
      <c r="K7826">
        <f t="shared" si="1098"/>
        <v>-1.245902248014452E-5</v>
      </c>
      <c r="L7826">
        <v>-5.7093582786260618E-3</v>
      </c>
      <c r="N7826" s="2">
        <v>43826</v>
      </c>
      <c r="O7826">
        <v>158.96</v>
      </c>
      <c r="Q7826" s="2">
        <v>43826</v>
      </c>
      <c r="R7826">
        <v>253560.6</v>
      </c>
      <c r="S7826" s="8">
        <f t="shared" si="1103"/>
        <v>1.8281463417910704E-3</v>
      </c>
      <c r="T7826" s="9">
        <f t="shared" si="1099"/>
        <v>1.7669863417910704E-3</v>
      </c>
      <c r="U7826" s="3">
        <f>Sheet1!$B$17+Sheet1!$B$18*'Portfolio allocation'!K7826</f>
        <v>4.7350557801179125E-4</v>
      </c>
      <c r="V7826" s="13">
        <f t="shared" si="1104"/>
        <v>1.293480763779279E-3</v>
      </c>
      <c r="W7826" s="13"/>
      <c r="X7826" s="2">
        <v>43826</v>
      </c>
      <c r="Y7826">
        <v>129.20509999999999</v>
      </c>
      <c r="AA7826" s="2">
        <v>43826</v>
      </c>
      <c r="AB7826">
        <v>2378.94</v>
      </c>
      <c r="AC7826">
        <f t="shared" si="1105"/>
        <v>2.6679479560482999E-3</v>
      </c>
      <c r="AD7826">
        <f t="shared" si="1100"/>
        <v>2.6076279560482999E-3</v>
      </c>
      <c r="AE7826">
        <f>Sheet2!$B$17+Sheet2!$B$18*'Portfolio allocation'!K7826</f>
        <v>4.2308130716604731E-5</v>
      </c>
      <c r="AF7826">
        <f t="shared" si="1106"/>
        <v>2.5653198253316953E-3</v>
      </c>
      <c r="AH7826" s="2">
        <v>43826</v>
      </c>
      <c r="AI7826">
        <v>1.873</v>
      </c>
      <c r="AJ7826">
        <v>1.508</v>
      </c>
      <c r="AK7826">
        <v>1.1163000000000001</v>
      </c>
      <c r="AR7826" s="3"/>
    </row>
    <row r="7827" spans="1:44" hidden="1" outlineLevel="1" x14ac:dyDescent="0.2">
      <c r="A7827" s="2">
        <v>43829</v>
      </c>
      <c r="B7827">
        <v>14.82</v>
      </c>
      <c r="E7827" s="2">
        <v>43829</v>
      </c>
      <c r="F7827">
        <v>3221.29</v>
      </c>
      <c r="G7827">
        <f t="shared" si="1101"/>
        <v>-5.7808285134042237E-3</v>
      </c>
      <c r="H7827" s="2">
        <v>43829</v>
      </c>
      <c r="I7827">
        <v>6533.91</v>
      </c>
      <c r="J7827">
        <f t="shared" si="1102"/>
        <v>-5.6490382786260618E-3</v>
      </c>
      <c r="K7827">
        <f t="shared" si="1098"/>
        <v>-5.7093582786260618E-3</v>
      </c>
      <c r="L7827">
        <v>2.9480780903929425E-3</v>
      </c>
      <c r="N7827" s="2">
        <v>43829</v>
      </c>
      <c r="O7827">
        <v>157.59</v>
      </c>
      <c r="Q7827" s="2">
        <v>43829</v>
      </c>
      <c r="R7827">
        <v>251375.2</v>
      </c>
      <c r="S7827" s="8">
        <f t="shared" si="1103"/>
        <v>-8.6188469344211649E-3</v>
      </c>
      <c r="T7827" s="9">
        <f t="shared" si="1099"/>
        <v>-8.6791669344211658E-3</v>
      </c>
      <c r="U7827" s="3">
        <f>Sheet1!$B$17+Sheet1!$B$18*'Portfolio allocation'!K7827</f>
        <v>-6.0621216272659373E-3</v>
      </c>
      <c r="V7827" s="13">
        <f t="shared" si="1104"/>
        <v>-2.6170453071552285E-3</v>
      </c>
      <c r="W7827" s="13"/>
      <c r="X7827" s="2">
        <v>43829</v>
      </c>
      <c r="Y7827">
        <v>126.8554</v>
      </c>
      <c r="AA7827" s="2">
        <v>43829</v>
      </c>
      <c r="AB7827">
        <v>2335.6799999999998</v>
      </c>
      <c r="AC7827">
        <f t="shared" si="1105"/>
        <v>-1.8184569598224565E-2</v>
      </c>
      <c r="AD7827">
        <f t="shared" si="1100"/>
        <v>-1.8245409598224564E-2</v>
      </c>
      <c r="AE7827">
        <f>Sheet2!$B$17+Sheet2!$B$18*'Portfolio allocation'!K7827</f>
        <v>-5.0235200288933357E-3</v>
      </c>
      <c r="AF7827">
        <f t="shared" si="1106"/>
        <v>-1.3221889569331229E-2</v>
      </c>
      <c r="AH7827" s="2">
        <v>43829</v>
      </c>
      <c r="AI7827">
        <v>1.895</v>
      </c>
      <c r="AJ7827">
        <v>1.5209999999999999</v>
      </c>
      <c r="AK7827">
        <v>1.12035</v>
      </c>
      <c r="AR7827" s="3"/>
    </row>
    <row r="7828" spans="1:44" hidden="1" outlineLevel="1" x14ac:dyDescent="0.2">
      <c r="A7828" s="2">
        <v>43830</v>
      </c>
      <c r="B7828">
        <v>13.78</v>
      </c>
      <c r="E7828" s="2">
        <v>43830</v>
      </c>
      <c r="F7828">
        <v>3230.78</v>
      </c>
      <c r="G7828">
        <f t="shared" si="1101"/>
        <v>2.9460247292234509E-3</v>
      </c>
      <c r="H7828" s="2">
        <v>43830</v>
      </c>
      <c r="I7828">
        <v>6553.57</v>
      </c>
      <c r="J7828">
        <f t="shared" si="1102"/>
        <v>3.0089180903929424E-3</v>
      </c>
      <c r="K7828">
        <f t="shared" si="1098"/>
        <v>2.9480780903929425E-3</v>
      </c>
      <c r="L7828">
        <v>-6.3280000000000004E-5</v>
      </c>
      <c r="N7828" s="2">
        <v>43830</v>
      </c>
      <c r="O7828">
        <v>157.69999999999999</v>
      </c>
      <c r="Q7828" s="2">
        <v>43830</v>
      </c>
      <c r="R7828">
        <v>251550.7</v>
      </c>
      <c r="S7828" s="8">
        <f t="shared" si="1103"/>
        <v>6.9815956387109246E-4</v>
      </c>
      <c r="T7828" s="9">
        <f t="shared" si="1099"/>
        <v>6.3731956387109241E-4</v>
      </c>
      <c r="U7828" s="3">
        <f>Sheet1!$B$17+Sheet1!$B$18*'Portfolio allocation'!K7828</f>
        <v>3.8699087838879901E-3</v>
      </c>
      <c r="V7828" s="13">
        <f t="shared" si="1104"/>
        <v>-3.2325892200168976E-3</v>
      </c>
      <c r="W7828" s="13"/>
      <c r="X7828" s="2">
        <v>43830</v>
      </c>
      <c r="Y7828">
        <v>128.03020000000001</v>
      </c>
      <c r="AA7828" s="2">
        <v>43830</v>
      </c>
      <c r="AB7828">
        <v>2357.31</v>
      </c>
      <c r="AC7828">
        <f t="shared" si="1105"/>
        <v>9.2606863953965668E-3</v>
      </c>
      <c r="AD7828">
        <f t="shared" si="1100"/>
        <v>9.1974063953965662E-3</v>
      </c>
      <c r="AE7828">
        <f>Sheet2!$B$17+Sheet2!$B$18*'Portfolio allocation'!K7828</f>
        <v>2.6748932616162159E-3</v>
      </c>
      <c r="AF7828">
        <f t="shared" si="1106"/>
        <v>6.5225131337803503E-3</v>
      </c>
      <c r="AH7828" s="2">
        <v>43830</v>
      </c>
      <c r="AI7828">
        <v>1.91</v>
      </c>
      <c r="AJ7828">
        <v>1.5820000000000001</v>
      </c>
      <c r="AK7828">
        <v>1.1225000000000001</v>
      </c>
      <c r="AR7828" s="3"/>
    </row>
    <row r="7829" spans="1:44" hidden="1" outlineLevel="1" x14ac:dyDescent="0.2">
      <c r="A7829" s="2">
        <v>43831</v>
      </c>
      <c r="B7829">
        <v>13.78</v>
      </c>
      <c r="E7829" s="2">
        <v>43831</v>
      </c>
      <c r="F7829">
        <v>3230.78</v>
      </c>
      <c r="G7829">
        <f t="shared" si="1101"/>
        <v>0</v>
      </c>
      <c r="H7829" s="2">
        <v>43831</v>
      </c>
      <c r="I7829">
        <v>6553.57</v>
      </c>
      <c r="J7829">
        <f t="shared" si="1102"/>
        <v>0</v>
      </c>
      <c r="K7829">
        <f t="shared" si="1098"/>
        <v>-6.3280000000000004E-5</v>
      </c>
      <c r="L7829">
        <v>8.4389561857736144E-3</v>
      </c>
      <c r="N7829" s="2">
        <v>43831</v>
      </c>
      <c r="O7829">
        <v>157.69999999999999</v>
      </c>
      <c r="Q7829" s="2">
        <v>43831</v>
      </c>
      <c r="R7829">
        <v>251550.7</v>
      </c>
      <c r="S7829" s="8">
        <f t="shared" si="1103"/>
        <v>0</v>
      </c>
      <c r="T7829" s="9">
        <f t="shared" si="1099"/>
        <v>-6.3280000000000004E-5</v>
      </c>
      <c r="U7829" s="3">
        <f>Sheet1!$B$17+Sheet1!$B$18*'Portfolio allocation'!K7829</f>
        <v>4.1520246462616321E-4</v>
      </c>
      <c r="V7829" s="13">
        <f t="shared" si="1104"/>
        <v>-4.7848246462616319E-4</v>
      </c>
      <c r="W7829" s="13"/>
      <c r="X7829" s="2">
        <v>43831</v>
      </c>
      <c r="Y7829">
        <v>128.03020000000001</v>
      </c>
      <c r="AA7829" s="2">
        <v>43831</v>
      </c>
      <c r="AB7829">
        <v>2357.31</v>
      </c>
      <c r="AC7829">
        <f t="shared" si="1105"/>
        <v>0</v>
      </c>
      <c r="AD7829">
        <f t="shared" si="1100"/>
        <v>-6.3280000000000004E-5</v>
      </c>
      <c r="AE7829">
        <f>Sheet2!$B$17+Sheet2!$B$18*'Portfolio allocation'!K7829</f>
        <v>-2.8831790544510953E-6</v>
      </c>
      <c r="AF7829">
        <f t="shared" si="1106"/>
        <v>-6.0396820945548909E-5</v>
      </c>
      <c r="AH7829" s="2">
        <v>43831</v>
      </c>
      <c r="AI7829">
        <v>1.91</v>
      </c>
      <c r="AJ7829">
        <v>1.5820000000000001</v>
      </c>
      <c r="AK7829">
        <v>1.1225000000000001</v>
      </c>
      <c r="AR7829" s="3"/>
    </row>
    <row r="7830" spans="1:44" hidden="1" outlineLevel="1" x14ac:dyDescent="0.2">
      <c r="A7830" s="2">
        <v>43832</v>
      </c>
      <c r="B7830">
        <v>12.47</v>
      </c>
      <c r="E7830" s="2">
        <v>43832</v>
      </c>
      <c r="F7830">
        <v>3257.85</v>
      </c>
      <c r="G7830">
        <f t="shared" si="1101"/>
        <v>8.3787815945375321E-3</v>
      </c>
      <c r="H7830" s="2">
        <v>43832</v>
      </c>
      <c r="I7830">
        <v>6609.29</v>
      </c>
      <c r="J7830">
        <f t="shared" si="1102"/>
        <v>8.5022361857736151E-3</v>
      </c>
      <c r="K7830">
        <f t="shared" si="1098"/>
        <v>8.4389561857736144E-3</v>
      </c>
      <c r="L7830">
        <v>-7.0184013171763343E-3</v>
      </c>
      <c r="N7830" s="2">
        <v>43832</v>
      </c>
      <c r="O7830">
        <v>160.62</v>
      </c>
      <c r="Q7830" s="2">
        <v>43832</v>
      </c>
      <c r="R7830">
        <v>256208.4</v>
      </c>
      <c r="S7830" s="8">
        <f t="shared" si="1103"/>
        <v>1.851594926986877E-2</v>
      </c>
      <c r="T7830" s="9">
        <f t="shared" si="1099"/>
        <v>1.8452669269868771E-2</v>
      </c>
      <c r="U7830" s="3">
        <f>Sheet1!$B$17+Sheet1!$B$18*'Portfolio allocation'!K7830</f>
        <v>1.0169183292265271E-2</v>
      </c>
      <c r="V7830" s="13">
        <f t="shared" si="1104"/>
        <v>8.2834859776035E-3</v>
      </c>
      <c r="W7830" s="13"/>
      <c r="X7830" s="2">
        <v>43832</v>
      </c>
      <c r="Y7830">
        <v>129.3484</v>
      </c>
      <c r="AA7830" s="2">
        <v>43832</v>
      </c>
      <c r="AB7830">
        <v>2381.58</v>
      </c>
      <c r="AC7830">
        <f t="shared" si="1105"/>
        <v>1.0295633582345864E-2</v>
      </c>
      <c r="AD7830">
        <f t="shared" si="1100"/>
        <v>1.0232593582345864E-2</v>
      </c>
      <c r="AE7830">
        <f>Sheet2!$B$17+Sheet2!$B$18*'Portfolio allocation'!K7830</f>
        <v>7.5575221489985172E-3</v>
      </c>
      <c r="AF7830">
        <f t="shared" si="1106"/>
        <v>2.6750714333473469E-3</v>
      </c>
      <c r="AH7830" s="2">
        <v>43832</v>
      </c>
      <c r="AI7830">
        <v>1.8819999999999999</v>
      </c>
      <c r="AJ7830">
        <v>1.5760000000000001</v>
      </c>
      <c r="AK7830">
        <v>1.1201000000000001</v>
      </c>
      <c r="AR7830" s="3"/>
    </row>
    <row r="7831" spans="1:44" hidden="1" outlineLevel="1" x14ac:dyDescent="0.2">
      <c r="A7831" s="2">
        <v>43833</v>
      </c>
      <c r="B7831">
        <v>14.02</v>
      </c>
      <c r="E7831" s="2">
        <v>43833</v>
      </c>
      <c r="F7831">
        <v>3234.85</v>
      </c>
      <c r="G7831">
        <f t="shared" si="1101"/>
        <v>-7.059870773669763E-3</v>
      </c>
      <c r="H7831" s="2">
        <v>43833</v>
      </c>
      <c r="I7831">
        <v>6563.32</v>
      </c>
      <c r="J7831">
        <f t="shared" si="1102"/>
        <v>-6.955361317176334E-3</v>
      </c>
      <c r="K7831">
        <f t="shared" si="1098"/>
        <v>-7.0184013171763343E-3</v>
      </c>
      <c r="L7831">
        <v>3.4761636522979227E-3</v>
      </c>
      <c r="N7831" s="2">
        <v>43833</v>
      </c>
      <c r="O7831">
        <v>158.62</v>
      </c>
      <c r="Q7831" s="2">
        <v>43833</v>
      </c>
      <c r="R7831">
        <v>253018.2</v>
      </c>
      <c r="S7831" s="8">
        <f t="shared" si="1103"/>
        <v>-1.2451582383715687E-2</v>
      </c>
      <c r="T7831" s="9">
        <f t="shared" si="1099"/>
        <v>-1.2514622383715687E-2</v>
      </c>
      <c r="U7831" s="3">
        <f>Sheet1!$B$17+Sheet1!$B$18*'Portfolio allocation'!K7831</f>
        <v>-7.5638889766532109E-3</v>
      </c>
      <c r="V7831" s="13">
        <f t="shared" si="1104"/>
        <v>-4.9507334070624763E-3</v>
      </c>
      <c r="W7831" s="13"/>
      <c r="X7831" s="2">
        <v>43833</v>
      </c>
      <c r="Y7831">
        <v>128.3168</v>
      </c>
      <c r="AA7831" s="2">
        <v>43833</v>
      </c>
      <c r="AB7831">
        <v>2362.59</v>
      </c>
      <c r="AC7831">
        <f t="shared" si="1105"/>
        <v>-7.973698133172058E-3</v>
      </c>
      <c r="AD7831">
        <f t="shared" si="1100"/>
        <v>-8.0353781331720577E-3</v>
      </c>
      <c r="AE7831">
        <f>Sheet2!$B$17+Sheet2!$B$18*'Portfolio allocation'!K7831</f>
        <v>-6.187554495480624E-3</v>
      </c>
      <c r="AF7831">
        <f t="shared" si="1106"/>
        <v>-1.8478236376914337E-3</v>
      </c>
      <c r="AH7831" s="2">
        <v>43833</v>
      </c>
      <c r="AI7831">
        <v>1.788</v>
      </c>
      <c r="AJ7831">
        <v>1.542</v>
      </c>
      <c r="AK7831">
        <v>1.1165</v>
      </c>
      <c r="AR7831" s="3"/>
    </row>
    <row r="7832" spans="1:44" hidden="1" outlineLevel="1" x14ac:dyDescent="0.2">
      <c r="A7832" s="2">
        <v>43836</v>
      </c>
      <c r="B7832">
        <v>13.85</v>
      </c>
      <c r="E7832" s="2">
        <v>43836</v>
      </c>
      <c r="F7832">
        <v>3246.28</v>
      </c>
      <c r="G7832">
        <f t="shared" si="1101"/>
        <v>3.5333941295578875E-3</v>
      </c>
      <c r="H7832" s="2">
        <v>43836</v>
      </c>
      <c r="I7832">
        <v>6586.54</v>
      </c>
      <c r="J7832">
        <f t="shared" si="1102"/>
        <v>3.5378436522979229E-3</v>
      </c>
      <c r="K7832">
        <f t="shared" si="1098"/>
        <v>3.4761636522979227E-3</v>
      </c>
      <c r="L7832">
        <v>-2.7644011205883515E-3</v>
      </c>
      <c r="N7832" s="2">
        <v>43836</v>
      </c>
      <c r="O7832">
        <v>159.03</v>
      </c>
      <c r="Q7832" s="2">
        <v>43836</v>
      </c>
      <c r="R7832">
        <v>253672.2</v>
      </c>
      <c r="S7832" s="8">
        <f t="shared" si="1103"/>
        <v>2.5847942954302372E-3</v>
      </c>
      <c r="T7832" s="9">
        <f t="shared" si="1099"/>
        <v>2.523114295430237E-3</v>
      </c>
      <c r="U7832" s="3">
        <f>Sheet1!$B$17+Sheet1!$B$18*'Portfolio allocation'!K7832</f>
        <v>4.4757419239733025E-3</v>
      </c>
      <c r="V7832" s="13">
        <f t="shared" si="1104"/>
        <v>-1.9526276285430654E-3</v>
      </c>
      <c r="W7832" s="13"/>
      <c r="X7832" s="2">
        <v>43836</v>
      </c>
      <c r="Y7832">
        <v>128.08760000000001</v>
      </c>
      <c r="AA7832" s="2">
        <v>43836</v>
      </c>
      <c r="AB7832">
        <v>2358.37</v>
      </c>
      <c r="AC7832">
        <f t="shared" si="1105"/>
        <v>-1.7861753414686321E-3</v>
      </c>
      <c r="AD7832">
        <f t="shared" si="1100"/>
        <v>-1.8480953414686321E-3</v>
      </c>
      <c r="AE7832">
        <f>Sheet2!$B$17+Sheet2!$B$18*'Portfolio allocation'!K7832</f>
        <v>3.1444804159433079E-3</v>
      </c>
      <c r="AF7832">
        <f t="shared" si="1106"/>
        <v>-4.9925757574119396E-3</v>
      </c>
      <c r="AH7832" s="2">
        <v>43836</v>
      </c>
      <c r="AI7832">
        <v>1.8109999999999999</v>
      </c>
      <c r="AJ7832">
        <v>1.548</v>
      </c>
      <c r="AK7832">
        <v>1.1189499999999999</v>
      </c>
      <c r="AR7832" s="3"/>
    </row>
    <row r="7833" spans="1:44" hidden="1" outlineLevel="1" x14ac:dyDescent="0.2">
      <c r="A7833" s="2">
        <v>43837</v>
      </c>
      <c r="B7833">
        <v>13.79</v>
      </c>
      <c r="E7833" s="2">
        <v>43837</v>
      </c>
      <c r="F7833">
        <v>3237.18</v>
      </c>
      <c r="G7833">
        <f t="shared" si="1101"/>
        <v>-2.8032085956850583E-3</v>
      </c>
      <c r="H7833" s="2">
        <v>43837</v>
      </c>
      <c r="I7833">
        <v>6568.74</v>
      </c>
      <c r="J7833">
        <f t="shared" si="1102"/>
        <v>-2.7024811205883514E-3</v>
      </c>
      <c r="K7833">
        <f t="shared" si="1098"/>
        <v>-2.7644011205883515E-3</v>
      </c>
      <c r="L7833">
        <v>4.8724951611419124E-3</v>
      </c>
      <c r="N7833" s="2">
        <v>43837</v>
      </c>
      <c r="O7833">
        <v>157.58000000000001</v>
      </c>
      <c r="Q7833" s="2">
        <v>43837</v>
      </c>
      <c r="R7833">
        <v>251359.3</v>
      </c>
      <c r="S7833" s="8">
        <f t="shared" si="1103"/>
        <v>-9.1176723346114708E-3</v>
      </c>
      <c r="T7833" s="9">
        <f t="shared" si="1099"/>
        <v>-9.1795923346114708E-3</v>
      </c>
      <c r="U7833" s="3">
        <f>Sheet1!$B$17+Sheet1!$B$18*'Portfolio allocation'!K7833</f>
        <v>-2.6835921404254454E-3</v>
      </c>
      <c r="V7833" s="13">
        <f t="shared" si="1104"/>
        <v>-6.4960001941860249E-3</v>
      </c>
      <c r="W7833" s="13"/>
      <c r="X7833" s="2">
        <v>43837</v>
      </c>
      <c r="Y7833">
        <v>128.17349999999999</v>
      </c>
      <c r="AA7833" s="2">
        <v>43837</v>
      </c>
      <c r="AB7833">
        <v>2359.9499999999998</v>
      </c>
      <c r="AC7833">
        <f t="shared" si="1105"/>
        <v>6.6995424806104431E-4</v>
      </c>
      <c r="AD7833">
        <f t="shared" si="1100"/>
        <v>6.0847424806104427E-4</v>
      </c>
      <c r="AE7833">
        <f>Sheet2!$B$17+Sheet2!$B$18*'Portfolio allocation'!K7833</f>
        <v>-2.4047889913139382E-3</v>
      </c>
      <c r="AF7833">
        <f t="shared" si="1106"/>
        <v>3.0132632393749825E-3</v>
      </c>
      <c r="AH7833" s="2">
        <v>43837</v>
      </c>
      <c r="AI7833">
        <v>1.825</v>
      </c>
      <c r="AJ7833">
        <v>1.5369999999999999</v>
      </c>
      <c r="AK7833">
        <v>1.11415</v>
      </c>
      <c r="AR7833" s="3"/>
    </row>
    <row r="7834" spans="1:44" hidden="1" outlineLevel="1" x14ac:dyDescent="0.2">
      <c r="A7834" s="2">
        <v>43838</v>
      </c>
      <c r="B7834">
        <v>13.45</v>
      </c>
      <c r="E7834" s="2">
        <v>43838</v>
      </c>
      <c r="F7834">
        <v>3253.05</v>
      </c>
      <c r="G7834">
        <f t="shared" si="1101"/>
        <v>4.9024150649641385E-3</v>
      </c>
      <c r="H7834" s="2">
        <v>43838</v>
      </c>
      <c r="I7834">
        <v>6601.15</v>
      </c>
      <c r="J7834">
        <f t="shared" si="1102"/>
        <v>4.9339751611419125E-3</v>
      </c>
      <c r="K7834">
        <f t="shared" si="1098"/>
        <v>4.8724951611419124E-3</v>
      </c>
      <c r="L7834">
        <v>6.8599212500852717E-3</v>
      </c>
      <c r="N7834" s="2">
        <v>43838</v>
      </c>
      <c r="O7834">
        <v>160.09</v>
      </c>
      <c r="Q7834" s="2">
        <v>43838</v>
      </c>
      <c r="R7834">
        <v>255363</v>
      </c>
      <c r="S7834" s="8">
        <f t="shared" si="1103"/>
        <v>1.5928195216966312E-2</v>
      </c>
      <c r="T7834" s="9">
        <f t="shared" si="1099"/>
        <v>1.5866715216966313E-2</v>
      </c>
      <c r="U7834" s="3">
        <f>Sheet1!$B$17+Sheet1!$B$18*'Portfolio allocation'!K7834</f>
        <v>6.07764881866555E-3</v>
      </c>
      <c r="V7834" s="13">
        <f t="shared" si="1104"/>
        <v>9.7890663983007629E-3</v>
      </c>
      <c r="W7834" s="13"/>
      <c r="X7834" s="2">
        <v>43838</v>
      </c>
      <c r="Y7834">
        <v>129.2433</v>
      </c>
      <c r="AA7834" s="2">
        <v>43838</v>
      </c>
      <c r="AB7834">
        <v>2379.65</v>
      </c>
      <c r="AC7834">
        <f t="shared" si="1105"/>
        <v>8.3476344837816185E-3</v>
      </c>
      <c r="AD7834">
        <f t="shared" si="1100"/>
        <v>8.2860344837816183E-3</v>
      </c>
      <c r="AE7834">
        <f>Sheet2!$B$17+Sheet2!$B$18*'Portfolio allocation'!K7834</f>
        <v>4.3861340172460543E-3</v>
      </c>
      <c r="AF7834">
        <f t="shared" si="1106"/>
        <v>3.8999004665355641E-3</v>
      </c>
      <c r="AH7834" s="2">
        <v>43838</v>
      </c>
      <c r="AI7834">
        <v>1.8740000000000001</v>
      </c>
      <c r="AJ7834">
        <v>1.54</v>
      </c>
      <c r="AK7834">
        <v>1.11195</v>
      </c>
      <c r="AR7834" s="3"/>
    </row>
    <row r="7835" spans="1:44" hidden="1" outlineLevel="1" x14ac:dyDescent="0.2">
      <c r="A7835" s="2">
        <v>43839</v>
      </c>
      <c r="B7835">
        <v>12.54</v>
      </c>
      <c r="E7835" s="2">
        <v>43839</v>
      </c>
      <c r="F7835">
        <v>3274.7</v>
      </c>
      <c r="G7835">
        <f t="shared" si="1101"/>
        <v>6.6552927252885308E-3</v>
      </c>
      <c r="H7835" s="2">
        <v>43839</v>
      </c>
      <c r="I7835">
        <v>6646.84</v>
      </c>
      <c r="J7835">
        <f t="shared" si="1102"/>
        <v>6.9215212500852719E-3</v>
      </c>
      <c r="K7835">
        <f t="shared" si="1098"/>
        <v>6.8599212500852717E-3</v>
      </c>
      <c r="L7835">
        <v>-2.9154677595971097E-3</v>
      </c>
      <c r="N7835" s="2">
        <v>43839</v>
      </c>
      <c r="O7835">
        <v>162.09</v>
      </c>
      <c r="Q7835" s="2">
        <v>43839</v>
      </c>
      <c r="R7835">
        <v>258553.3</v>
      </c>
      <c r="S7835" s="8">
        <f t="shared" si="1103"/>
        <v>1.249319596026055E-2</v>
      </c>
      <c r="T7835" s="9">
        <f t="shared" si="1099"/>
        <v>1.243159596026055E-2</v>
      </c>
      <c r="U7835" s="3">
        <f>Sheet1!$B$17+Sheet1!$B$18*'Portfolio allocation'!K7835</f>
        <v>8.3576743959765908E-3</v>
      </c>
      <c r="V7835" s="13">
        <f t="shared" si="1104"/>
        <v>4.0739215642839593E-3</v>
      </c>
      <c r="W7835" s="13"/>
      <c r="X7835" s="2">
        <v>43839</v>
      </c>
      <c r="Y7835">
        <v>130.60919999999999</v>
      </c>
      <c r="AA7835" s="2">
        <v>43839</v>
      </c>
      <c r="AB7835">
        <v>2404.79</v>
      </c>
      <c r="AC7835">
        <f t="shared" si="1105"/>
        <v>1.0564578824616921E-2</v>
      </c>
      <c r="AD7835">
        <f t="shared" si="1100"/>
        <v>1.0503098824616922E-2</v>
      </c>
      <c r="AE7835">
        <f>Sheet2!$B$17+Sheet2!$B$18*'Portfolio allocation'!K7835</f>
        <v>6.153403999359785E-3</v>
      </c>
      <c r="AF7835">
        <f t="shared" si="1106"/>
        <v>4.3496948252571372E-3</v>
      </c>
      <c r="AH7835" s="2">
        <v>43839</v>
      </c>
      <c r="AI7835">
        <v>1.8580000000000001</v>
      </c>
      <c r="AJ7835">
        <v>1.5369999999999999</v>
      </c>
      <c r="AK7835">
        <v>1.11025</v>
      </c>
      <c r="AR7835" s="3"/>
    </row>
    <row r="7836" spans="1:44" hidden="1" outlineLevel="1" x14ac:dyDescent="0.2">
      <c r="A7836" s="2">
        <v>43840</v>
      </c>
      <c r="B7836">
        <v>12.56</v>
      </c>
      <c r="E7836" s="2">
        <v>43840</v>
      </c>
      <c r="F7836">
        <v>3265.35</v>
      </c>
      <c r="G7836">
        <f t="shared" si="1101"/>
        <v>-2.8552233792408233E-3</v>
      </c>
      <c r="H7836" s="2">
        <v>43840</v>
      </c>
      <c r="I7836">
        <v>6627.87</v>
      </c>
      <c r="J7836">
        <f t="shared" si="1102"/>
        <v>-2.8539877595971097E-3</v>
      </c>
      <c r="K7836">
        <f t="shared" si="1098"/>
        <v>-2.9154677595971097E-3</v>
      </c>
      <c r="L7836">
        <v>6.9186578862893136E-3</v>
      </c>
      <c r="N7836" s="2">
        <v>43840</v>
      </c>
      <c r="O7836">
        <v>161.34</v>
      </c>
      <c r="Q7836" s="2">
        <v>43840</v>
      </c>
      <c r="R7836">
        <v>257356.9</v>
      </c>
      <c r="S7836" s="8">
        <f t="shared" si="1103"/>
        <v>-4.6272857472714479E-3</v>
      </c>
      <c r="T7836" s="9">
        <f t="shared" si="1099"/>
        <v>-4.688765747271448E-3</v>
      </c>
      <c r="U7836" s="3">
        <f>Sheet1!$B$17+Sheet1!$B$18*'Portfolio allocation'!K7836</f>
        <v>-2.8568996172340581E-3</v>
      </c>
      <c r="V7836" s="13">
        <f t="shared" si="1104"/>
        <v>-1.8318661300373898E-3</v>
      </c>
      <c r="W7836" s="13"/>
      <c r="X7836" s="2">
        <v>43840</v>
      </c>
      <c r="Y7836">
        <v>130.56139999999999</v>
      </c>
      <c r="AA7836" s="2">
        <v>43840</v>
      </c>
      <c r="AB7836">
        <v>2403.92</v>
      </c>
      <c r="AC7836">
        <f t="shared" si="1105"/>
        <v>-3.6177795150504899E-4</v>
      </c>
      <c r="AD7836">
        <f t="shared" si="1100"/>
        <v>-4.2273795150504897E-4</v>
      </c>
      <c r="AE7836">
        <f>Sheet2!$B$17+Sheet2!$B$18*'Portfolio allocation'!K7836</f>
        <v>-2.5391213007790567E-3</v>
      </c>
      <c r="AF7836">
        <f t="shared" si="1106"/>
        <v>2.1163833492740076E-3</v>
      </c>
      <c r="AH7836" s="2">
        <v>43840</v>
      </c>
      <c r="AI7836">
        <v>1.827</v>
      </c>
      <c r="AJ7836">
        <v>1.524</v>
      </c>
      <c r="AK7836">
        <v>1.1113500000000001</v>
      </c>
      <c r="AR7836" s="3"/>
    </row>
    <row r="7837" spans="1:44" hidden="1" outlineLevel="1" x14ac:dyDescent="0.2">
      <c r="A7837" s="2">
        <v>43843</v>
      </c>
      <c r="B7837">
        <v>12.32</v>
      </c>
      <c r="E7837" s="2">
        <v>43843</v>
      </c>
      <c r="F7837">
        <v>3288.13</v>
      </c>
      <c r="G7837">
        <f t="shared" si="1101"/>
        <v>6.9762812562206289E-3</v>
      </c>
      <c r="H7837" s="2">
        <v>43843</v>
      </c>
      <c r="I7837">
        <v>6674.13</v>
      </c>
      <c r="J7837">
        <f t="shared" si="1102"/>
        <v>6.9796178862893132E-3</v>
      </c>
      <c r="K7837">
        <f t="shared" si="1098"/>
        <v>6.9186578862893136E-3</v>
      </c>
      <c r="L7837">
        <v>-1.4801915285437869E-3</v>
      </c>
      <c r="N7837" s="2">
        <v>43843</v>
      </c>
      <c r="O7837">
        <v>163.28</v>
      </c>
      <c r="Q7837" s="2">
        <v>43843</v>
      </c>
      <c r="R7837">
        <v>260451.4</v>
      </c>
      <c r="S7837" s="8">
        <f t="shared" si="1103"/>
        <v>1.2024157891239673E-2</v>
      </c>
      <c r="T7837" s="9">
        <f t="shared" si="1099"/>
        <v>1.1963197891239672E-2</v>
      </c>
      <c r="U7837" s="3">
        <f>Sheet1!$B$17+Sheet1!$B$18*'Portfolio allocation'!K7837</f>
        <v>8.4250585536141849E-3</v>
      </c>
      <c r="V7837" s="13">
        <f t="shared" si="1104"/>
        <v>3.5381393376254875E-3</v>
      </c>
      <c r="W7837" s="13"/>
      <c r="X7837" s="2">
        <v>43843</v>
      </c>
      <c r="Y7837">
        <v>130.47550000000001</v>
      </c>
      <c r="AA7837" s="2">
        <v>43843</v>
      </c>
      <c r="AB7837">
        <v>2402.33</v>
      </c>
      <c r="AC7837">
        <f t="shared" si="1105"/>
        <v>-6.6141968118749173E-4</v>
      </c>
      <c r="AD7837">
        <f t="shared" si="1100"/>
        <v>-7.2269968118749176E-4</v>
      </c>
      <c r="AE7837">
        <f>Sheet2!$B$17+Sheet2!$B$18*'Portfolio allocation'!K7837</f>
        <v>6.2056341147795364E-3</v>
      </c>
      <c r="AF7837">
        <f t="shared" si="1106"/>
        <v>-6.9283337959670285E-3</v>
      </c>
      <c r="AH7837" s="2">
        <v>43843</v>
      </c>
      <c r="AI7837">
        <v>1.8480000000000001</v>
      </c>
      <c r="AJ7837">
        <v>1.532</v>
      </c>
      <c r="AK7837">
        <v>1.1133999999999999</v>
      </c>
      <c r="AR7837" s="3"/>
    </row>
    <row r="7838" spans="1:44" hidden="1" outlineLevel="1" x14ac:dyDescent="0.2">
      <c r="A7838" s="2">
        <v>43844</v>
      </c>
      <c r="B7838">
        <v>12.39</v>
      </c>
      <c r="E7838" s="2">
        <v>43844</v>
      </c>
      <c r="F7838">
        <v>3283.15</v>
      </c>
      <c r="G7838">
        <f t="shared" si="1101"/>
        <v>-1.5145386587512855E-3</v>
      </c>
      <c r="H7838" s="2">
        <v>43844</v>
      </c>
      <c r="I7838">
        <v>6664.66</v>
      </c>
      <c r="J7838">
        <f t="shared" si="1102"/>
        <v>-1.418911528543787E-3</v>
      </c>
      <c r="K7838">
        <f t="shared" si="1098"/>
        <v>-1.4801915285437869E-3</v>
      </c>
      <c r="L7838">
        <v>1.8277086096515453E-3</v>
      </c>
      <c r="N7838" s="2">
        <v>43844</v>
      </c>
      <c r="O7838">
        <v>162.13</v>
      </c>
      <c r="Q7838" s="2">
        <v>43844</v>
      </c>
      <c r="R7838">
        <v>258617.1</v>
      </c>
      <c r="S7838" s="8">
        <f t="shared" si="1103"/>
        <v>-7.0427726631532295E-3</v>
      </c>
      <c r="T7838" s="9">
        <f t="shared" si="1099"/>
        <v>-7.1040526631532298E-3</v>
      </c>
      <c r="U7838" s="3">
        <f>Sheet1!$B$17+Sheet1!$B$18*'Portfolio allocation'!K7838</f>
        <v>-1.21031435023275E-3</v>
      </c>
      <c r="V7838" s="13">
        <f t="shared" si="1104"/>
        <v>-5.8937383129204803E-3</v>
      </c>
      <c r="W7838" s="13"/>
      <c r="X7838" s="2">
        <v>43844</v>
      </c>
      <c r="Y7838">
        <v>129.73050000000001</v>
      </c>
      <c r="AA7838" s="2">
        <v>43844</v>
      </c>
      <c r="AB7838">
        <v>2388.61</v>
      </c>
      <c r="AC7838">
        <f t="shared" si="1105"/>
        <v>-5.7111221189427575E-3</v>
      </c>
      <c r="AD7838">
        <f t="shared" si="1100"/>
        <v>-5.7724821189427573E-3</v>
      </c>
      <c r="AE7838">
        <f>Sheet2!$B$17+Sheet2!$B$18*'Portfolio allocation'!K7838</f>
        <v>-1.2628370589180464E-3</v>
      </c>
      <c r="AF7838">
        <f t="shared" si="1106"/>
        <v>-4.5096450600247105E-3</v>
      </c>
      <c r="AH7838" s="2">
        <v>43844</v>
      </c>
      <c r="AI7838">
        <v>1.8180000000000001</v>
      </c>
      <c r="AJ7838">
        <v>1.534</v>
      </c>
      <c r="AK7838">
        <v>1.11215</v>
      </c>
      <c r="AR7838" s="3"/>
    </row>
    <row r="7839" spans="1:44" hidden="1" outlineLevel="1" x14ac:dyDescent="0.2">
      <c r="A7839" s="2">
        <v>43845</v>
      </c>
      <c r="B7839">
        <v>12.42</v>
      </c>
      <c r="E7839" s="2">
        <v>43845</v>
      </c>
      <c r="F7839">
        <v>3289.29</v>
      </c>
      <c r="G7839">
        <f t="shared" si="1101"/>
        <v>1.870155186330269E-3</v>
      </c>
      <c r="H7839" s="2">
        <v>43845</v>
      </c>
      <c r="I7839">
        <v>6677.25</v>
      </c>
      <c r="J7839">
        <f t="shared" si="1102"/>
        <v>1.8890686096515452E-3</v>
      </c>
      <c r="K7839">
        <f t="shared" si="1098"/>
        <v>1.8277086096515453E-3</v>
      </c>
      <c r="L7839">
        <v>8.3399023610019277E-3</v>
      </c>
      <c r="N7839" s="2">
        <v>43845</v>
      </c>
      <c r="O7839">
        <v>163.18</v>
      </c>
      <c r="Q7839" s="2">
        <v>43845</v>
      </c>
      <c r="R7839">
        <v>260291.9</v>
      </c>
      <c r="S7839" s="8">
        <f t="shared" si="1103"/>
        <v>6.4759832199803302E-3</v>
      </c>
      <c r="T7839" s="9">
        <f t="shared" si="1099"/>
        <v>6.4146232199803303E-3</v>
      </c>
      <c r="U7839" s="3">
        <f>Sheet1!$B$17+Sheet1!$B$18*'Portfolio allocation'!K7839</f>
        <v>2.5845925216428909E-3</v>
      </c>
      <c r="V7839" s="13">
        <f t="shared" si="1104"/>
        <v>3.8300306983374394E-3</v>
      </c>
      <c r="W7839" s="13"/>
      <c r="X7839" s="2">
        <v>43845</v>
      </c>
      <c r="Y7839">
        <v>130.49459999999999</v>
      </c>
      <c r="AA7839" s="2">
        <v>43845</v>
      </c>
      <c r="AB7839">
        <v>2402.6799999999998</v>
      </c>
      <c r="AC7839">
        <f t="shared" si="1105"/>
        <v>5.8904551182485942E-3</v>
      </c>
      <c r="AD7839">
        <f t="shared" si="1100"/>
        <v>5.8286951182485941E-3</v>
      </c>
      <c r="AE7839">
        <f>Sheet2!$B$17+Sheet2!$B$18*'Portfolio allocation'!K7839</f>
        <v>1.6786321361303828E-3</v>
      </c>
      <c r="AF7839">
        <f t="shared" si="1106"/>
        <v>4.1500629821182109E-3</v>
      </c>
      <c r="AH7839" s="2">
        <v>43845</v>
      </c>
      <c r="AI7839">
        <v>1.788</v>
      </c>
      <c r="AJ7839">
        <v>1.544</v>
      </c>
      <c r="AK7839">
        <v>1.1151500000000001</v>
      </c>
      <c r="AR7839" s="3"/>
    </row>
    <row r="7840" spans="1:44" hidden="1" outlineLevel="1" x14ac:dyDescent="0.2">
      <c r="A7840" s="2">
        <v>43846</v>
      </c>
      <c r="B7840">
        <v>12.32</v>
      </c>
      <c r="E7840" s="2">
        <v>43846</v>
      </c>
      <c r="F7840">
        <v>3316.81</v>
      </c>
      <c r="G7840">
        <f t="shared" si="1101"/>
        <v>8.3665471879950104E-3</v>
      </c>
      <c r="H7840" s="2">
        <v>43846</v>
      </c>
      <c r="I7840">
        <v>6733.35</v>
      </c>
      <c r="J7840">
        <f t="shared" si="1102"/>
        <v>8.401662361001927E-3</v>
      </c>
      <c r="K7840">
        <f t="shared" si="1098"/>
        <v>8.3399023610019277E-3</v>
      </c>
      <c r="L7840">
        <v>3.8232588981711034E-3</v>
      </c>
      <c r="N7840" s="2">
        <v>43846</v>
      </c>
      <c r="O7840">
        <v>166.17</v>
      </c>
      <c r="Q7840" s="2">
        <v>43846</v>
      </c>
      <c r="R7840">
        <v>265061.40000000002</v>
      </c>
      <c r="S7840" s="8">
        <f t="shared" si="1103"/>
        <v>1.832365893829202E-2</v>
      </c>
      <c r="T7840" s="9">
        <f t="shared" si="1099"/>
        <v>1.8261898938292019E-2</v>
      </c>
      <c r="U7840" s="3">
        <f>Sheet1!$B$17+Sheet1!$B$18*'Portfolio allocation'!K7840</f>
        <v>1.0055546234129437E-2</v>
      </c>
      <c r="V7840" s="13">
        <f t="shared" si="1104"/>
        <v>8.2063527041625825E-3</v>
      </c>
      <c r="W7840" s="13"/>
      <c r="X7840" s="2">
        <v>43846</v>
      </c>
      <c r="Y7840">
        <v>131.7936</v>
      </c>
      <c r="AA7840" s="2">
        <v>43846</v>
      </c>
      <c r="AB7840">
        <v>2426.6</v>
      </c>
      <c r="AC7840">
        <f t="shared" si="1105"/>
        <v>9.955549636239569E-3</v>
      </c>
      <c r="AD7840">
        <f t="shared" si="1100"/>
        <v>9.8936696362395687E-3</v>
      </c>
      <c r="AE7840">
        <f>Sheet2!$B$17+Sheet2!$B$18*'Portfolio allocation'!K7840</f>
        <v>7.4694409609199078E-3</v>
      </c>
      <c r="AF7840">
        <f t="shared" si="1106"/>
        <v>2.4242286753196609E-3</v>
      </c>
      <c r="AH7840" s="2">
        <v>43846</v>
      </c>
      <c r="AI7840">
        <v>1.8089999999999999</v>
      </c>
      <c r="AJ7840">
        <v>1.5469999999999999</v>
      </c>
      <c r="AK7840">
        <v>1.11415</v>
      </c>
      <c r="AR7840" s="3"/>
    </row>
    <row r="7841" spans="1:44" hidden="1" outlineLevel="1" x14ac:dyDescent="0.2">
      <c r="A7841" s="2">
        <v>43847</v>
      </c>
      <c r="B7841">
        <v>12.1</v>
      </c>
      <c r="E7841" s="2">
        <v>43847</v>
      </c>
      <c r="F7841">
        <v>3329.62</v>
      </c>
      <c r="G7841">
        <f t="shared" si="1101"/>
        <v>3.862144651035182E-3</v>
      </c>
      <c r="H7841" s="2">
        <v>43847</v>
      </c>
      <c r="I7841">
        <v>6759.51</v>
      </c>
      <c r="J7841">
        <f t="shared" si="1102"/>
        <v>3.8851388981711032E-3</v>
      </c>
      <c r="K7841">
        <f t="shared" si="1098"/>
        <v>3.8232588981711034E-3</v>
      </c>
      <c r="L7841">
        <v>-6.2199999999999994E-5</v>
      </c>
      <c r="N7841" s="2">
        <v>43847</v>
      </c>
      <c r="O7841">
        <v>167.1</v>
      </c>
      <c r="Q7841" s="2">
        <v>43847</v>
      </c>
      <c r="R7841">
        <v>266544.8</v>
      </c>
      <c r="S7841" s="8">
        <f t="shared" si="1103"/>
        <v>5.5964391646612377E-3</v>
      </c>
      <c r="T7841" s="9">
        <f t="shared" si="1099"/>
        <v>5.5345591646612374E-3</v>
      </c>
      <c r="U7841" s="3">
        <f>Sheet1!$B$17+Sheet1!$B$18*'Portfolio allocation'!K7841</f>
        <v>4.8739383866023452E-3</v>
      </c>
      <c r="V7841" s="13">
        <f t="shared" si="1104"/>
        <v>6.6062077805889227E-4</v>
      </c>
      <c r="W7841" s="13"/>
      <c r="X7841" s="2">
        <v>43847</v>
      </c>
      <c r="Y7841">
        <v>132.1088</v>
      </c>
      <c r="AA7841" s="2">
        <v>43847</v>
      </c>
      <c r="AB7841">
        <v>2432.41</v>
      </c>
      <c r="AC7841">
        <f t="shared" si="1105"/>
        <v>2.3942965466083876E-3</v>
      </c>
      <c r="AD7841">
        <f t="shared" si="1100"/>
        <v>2.3320965466083875E-3</v>
      </c>
      <c r="AE7841">
        <f>Sheet2!$B$17+Sheet2!$B$18*'Portfolio allocation'!K7841</f>
        <v>3.4531263637743461E-3</v>
      </c>
      <c r="AF7841">
        <f t="shared" si="1106"/>
        <v>-1.1210298171659585E-3</v>
      </c>
      <c r="AH7841" s="2">
        <v>43847</v>
      </c>
      <c r="AI7841">
        <v>1.835</v>
      </c>
      <c r="AJ7841">
        <v>1.5549999999999999</v>
      </c>
      <c r="AK7841">
        <v>1.1094999999999999</v>
      </c>
      <c r="AR7841" s="3"/>
    </row>
    <row r="7842" spans="1:44" hidden="1" outlineLevel="1" x14ac:dyDescent="0.2">
      <c r="A7842" s="2">
        <v>43850</v>
      </c>
      <c r="B7842">
        <v>12.1</v>
      </c>
      <c r="E7842" s="2">
        <v>43850</v>
      </c>
      <c r="F7842">
        <v>3329.62</v>
      </c>
      <c r="G7842">
        <f t="shared" si="1101"/>
        <v>0</v>
      </c>
      <c r="H7842" s="2">
        <v>43850</v>
      </c>
      <c r="I7842">
        <v>6759.51</v>
      </c>
      <c r="J7842">
        <f t="shared" si="1102"/>
        <v>0</v>
      </c>
      <c r="K7842">
        <f t="shared" si="1098"/>
        <v>-6.2199999999999994E-5</v>
      </c>
      <c r="L7842">
        <v>-2.6955269719255315E-3</v>
      </c>
      <c r="N7842" s="2">
        <v>43850</v>
      </c>
      <c r="O7842">
        <v>167.1</v>
      </c>
      <c r="Q7842" s="2">
        <v>43850</v>
      </c>
      <c r="R7842">
        <v>266544.8</v>
      </c>
      <c r="S7842" s="8">
        <f t="shared" si="1103"/>
        <v>0</v>
      </c>
      <c r="T7842" s="9">
        <f t="shared" si="1099"/>
        <v>-6.2199999999999994E-5</v>
      </c>
      <c r="U7842" s="3">
        <f>Sheet1!$B$17+Sheet1!$B$18*'Portfolio allocation'!K7842</f>
        <v>4.1644146799700311E-4</v>
      </c>
      <c r="V7842" s="13">
        <f t="shared" si="1104"/>
        <v>-4.786414679970031E-4</v>
      </c>
      <c r="W7842" s="13"/>
      <c r="X7842" s="2">
        <v>43850</v>
      </c>
      <c r="Y7842">
        <v>132.1088</v>
      </c>
      <c r="AA7842" s="2">
        <v>43850</v>
      </c>
      <c r="AB7842">
        <v>2432.41</v>
      </c>
      <c r="AC7842">
        <f t="shared" si="1105"/>
        <v>0</v>
      </c>
      <c r="AD7842">
        <f t="shared" si="1100"/>
        <v>-6.2199999999999994E-5</v>
      </c>
      <c r="AE7842">
        <f>Sheet2!$B$17+Sheet2!$B$18*'Portfolio allocation'!K7842</f>
        <v>-1.9228155011591074E-6</v>
      </c>
      <c r="AF7842">
        <f t="shared" si="1106"/>
        <v>-6.0277184498840887E-5</v>
      </c>
      <c r="AH7842" s="2">
        <v>43850</v>
      </c>
      <c r="AI7842">
        <v>1.835</v>
      </c>
      <c r="AJ7842">
        <v>1.5549999999999999</v>
      </c>
      <c r="AK7842">
        <v>1.10825</v>
      </c>
      <c r="AR7842" s="3"/>
    </row>
    <row r="7843" spans="1:44" hidden="1" outlineLevel="1" x14ac:dyDescent="0.2">
      <c r="A7843" s="2">
        <v>43851</v>
      </c>
      <c r="B7843">
        <v>12.85</v>
      </c>
      <c r="E7843" s="2">
        <v>43851</v>
      </c>
      <c r="F7843">
        <v>3320.79</v>
      </c>
      <c r="G7843">
        <f t="shared" si="1101"/>
        <v>-2.6519542770646609E-3</v>
      </c>
      <c r="H7843" s="2">
        <v>43851</v>
      </c>
      <c r="I7843">
        <v>6741.71</v>
      </c>
      <c r="J7843">
        <f t="shared" si="1102"/>
        <v>-2.6333269719255314E-3</v>
      </c>
      <c r="K7843">
        <f t="shared" si="1098"/>
        <v>-2.6955269719255315E-3</v>
      </c>
      <c r="L7843">
        <v>2.6340340026495139E-4</v>
      </c>
      <c r="N7843" s="2">
        <v>43851</v>
      </c>
      <c r="O7843">
        <v>166.5</v>
      </c>
      <c r="Q7843" s="2">
        <v>43851</v>
      </c>
      <c r="R7843">
        <v>265587.8</v>
      </c>
      <c r="S7843" s="8">
        <f t="shared" si="1103"/>
        <v>-3.590390808599575E-3</v>
      </c>
      <c r="T7843" s="9">
        <f t="shared" si="1099"/>
        <v>-3.6525908085995751E-3</v>
      </c>
      <c r="U7843" s="3">
        <f>Sheet1!$B$17+Sheet1!$B$18*'Portfolio allocation'!K7843</f>
        <v>-2.6045779715764081E-3</v>
      </c>
      <c r="V7843" s="13">
        <f t="shared" si="1104"/>
        <v>-1.048012837023167E-3</v>
      </c>
      <c r="W7843" s="13"/>
      <c r="X7843" s="2">
        <v>43851</v>
      </c>
      <c r="Y7843">
        <v>132.93020000000001</v>
      </c>
      <c r="AA7843" s="2">
        <v>43851</v>
      </c>
      <c r="AB7843">
        <v>2447.5300000000002</v>
      </c>
      <c r="AC7843">
        <f t="shared" si="1105"/>
        <v>6.2160573258620566E-3</v>
      </c>
      <c r="AD7843">
        <f t="shared" si="1100"/>
        <v>6.1546173258620563E-3</v>
      </c>
      <c r="AE7843">
        <f>Sheet2!$B$17+Sheet2!$B$18*'Portfolio allocation'!K7843</f>
        <v>-2.3435443411845068E-3</v>
      </c>
      <c r="AF7843">
        <f t="shared" si="1106"/>
        <v>8.4981616670465627E-3</v>
      </c>
      <c r="AH7843" s="2">
        <v>43851</v>
      </c>
      <c r="AI7843">
        <v>1.7689999999999999</v>
      </c>
      <c r="AJ7843">
        <v>1.536</v>
      </c>
      <c r="AK7843">
        <v>1.1097999999999999</v>
      </c>
      <c r="AR7843" s="3"/>
    </row>
    <row r="7844" spans="1:44" hidden="1" outlineLevel="1" x14ac:dyDescent="0.2">
      <c r="A7844" s="2">
        <v>43852</v>
      </c>
      <c r="B7844">
        <v>12.91</v>
      </c>
      <c r="E7844" s="2">
        <v>43852</v>
      </c>
      <c r="F7844">
        <v>3321.75</v>
      </c>
      <c r="G7844">
        <f t="shared" si="1101"/>
        <v>2.8908783753256451E-4</v>
      </c>
      <c r="H7844" s="2">
        <v>43852</v>
      </c>
      <c r="I7844">
        <v>6743.9</v>
      </c>
      <c r="J7844">
        <f t="shared" si="1102"/>
        <v>3.248434002649514E-4</v>
      </c>
      <c r="K7844">
        <f t="shared" si="1098"/>
        <v>2.6340340026495139E-4</v>
      </c>
      <c r="L7844">
        <v>1.1526708189623308E-3</v>
      </c>
      <c r="N7844" s="2">
        <v>43852</v>
      </c>
      <c r="O7844">
        <v>165.7</v>
      </c>
      <c r="Q7844" s="2">
        <v>43852</v>
      </c>
      <c r="R7844">
        <v>264311.59999999998</v>
      </c>
      <c r="S7844" s="8">
        <f t="shared" si="1103"/>
        <v>-4.8051905998695021E-3</v>
      </c>
      <c r="T7844" s="9">
        <f t="shared" si="1099"/>
        <v>-4.8666305998695024E-3</v>
      </c>
      <c r="U7844" s="3">
        <f>Sheet1!$B$17+Sheet1!$B$18*'Portfolio allocation'!K7844</f>
        <v>7.8998194066848325E-4</v>
      </c>
      <c r="V7844" s="13">
        <f t="shared" si="1104"/>
        <v>-5.656612540537986E-3</v>
      </c>
      <c r="W7844" s="13"/>
      <c r="X7844" s="2">
        <v>43852</v>
      </c>
      <c r="Y7844">
        <v>137.43860000000001</v>
      </c>
      <c r="AA7844" s="2">
        <v>43852</v>
      </c>
      <c r="AB7844">
        <v>2530.54</v>
      </c>
      <c r="AC7844">
        <f t="shared" si="1105"/>
        <v>3.3915825342283767E-2</v>
      </c>
      <c r="AD7844">
        <f t="shared" si="1100"/>
        <v>3.3854065342283766E-2</v>
      </c>
      <c r="AE7844">
        <f>Sheet2!$B$17+Sheet2!$B$18*'Portfolio allocation'!K7844</f>
        <v>2.8761203490847034E-4</v>
      </c>
      <c r="AF7844">
        <f t="shared" si="1106"/>
        <v>3.3566453307375295E-2</v>
      </c>
      <c r="AH7844" s="2">
        <v>43852</v>
      </c>
      <c r="AI7844">
        <v>1.7709999999999999</v>
      </c>
      <c r="AJ7844">
        <v>1.544</v>
      </c>
      <c r="AK7844">
        <v>1.10755</v>
      </c>
      <c r="AR7844" s="3"/>
    </row>
    <row r="7845" spans="1:44" hidden="1" outlineLevel="1" x14ac:dyDescent="0.2">
      <c r="A7845" s="2">
        <v>43853</v>
      </c>
      <c r="B7845">
        <v>12.98</v>
      </c>
      <c r="E7845" s="2">
        <v>43853</v>
      </c>
      <c r="F7845">
        <v>3325.54</v>
      </c>
      <c r="G7845">
        <f t="shared" si="1101"/>
        <v>1.1409648528637462E-3</v>
      </c>
      <c r="H7845" s="2">
        <v>43853</v>
      </c>
      <c r="I7845">
        <v>6752.09</v>
      </c>
      <c r="J7845">
        <f t="shared" si="1102"/>
        <v>1.214430818962331E-3</v>
      </c>
      <c r="K7845">
        <f t="shared" si="1098"/>
        <v>1.1526708189623308E-3</v>
      </c>
      <c r="L7845">
        <v>-9.077186470855635E-3</v>
      </c>
      <c r="N7845" s="2">
        <v>43853</v>
      </c>
      <c r="O7845">
        <v>166.72</v>
      </c>
      <c r="Q7845" s="2">
        <v>43853</v>
      </c>
      <c r="R7845">
        <v>265938.7</v>
      </c>
      <c r="S7845" s="8">
        <f t="shared" si="1103"/>
        <v>6.155991640170333E-3</v>
      </c>
      <c r="T7845" s="9">
        <f t="shared" si="1099"/>
        <v>6.0942316401703328E-3</v>
      </c>
      <c r="U7845" s="3">
        <f>Sheet1!$B$17+Sheet1!$B$18*'Portfolio allocation'!K7845</f>
        <v>1.8101720604315613E-3</v>
      </c>
      <c r="V7845" s="13">
        <f t="shared" si="1104"/>
        <v>4.2840595797387715E-3</v>
      </c>
      <c r="W7845" s="13"/>
      <c r="X7845" s="2">
        <v>43853</v>
      </c>
      <c r="Y7845">
        <v>136.46430000000001</v>
      </c>
      <c r="AA7845" s="2">
        <v>43853</v>
      </c>
      <c r="AB7845">
        <v>2512.6</v>
      </c>
      <c r="AC7845">
        <f t="shared" si="1105"/>
        <v>-7.0893959392066552E-3</v>
      </c>
      <c r="AD7845">
        <f t="shared" si="1100"/>
        <v>-7.1515959392066553E-3</v>
      </c>
      <c r="AE7845">
        <f>Sheet2!$B$17+Sheet2!$B$18*'Portfolio allocation'!K7845</f>
        <v>1.0783713108779174E-3</v>
      </c>
      <c r="AF7845">
        <f t="shared" si="1106"/>
        <v>-8.2299672500845723E-3</v>
      </c>
      <c r="AH7845" s="2">
        <v>43853</v>
      </c>
      <c r="AI7845">
        <v>1.7390000000000001</v>
      </c>
      <c r="AJ7845">
        <v>1.5549999999999999</v>
      </c>
      <c r="AK7845">
        <v>1.1045499999999999</v>
      </c>
      <c r="AR7845" s="3"/>
    </row>
    <row r="7846" spans="1:44" hidden="1" outlineLevel="1" x14ac:dyDescent="0.2">
      <c r="A7846" s="2">
        <v>43854</v>
      </c>
      <c r="B7846">
        <v>14.56</v>
      </c>
      <c r="E7846" s="2">
        <v>43854</v>
      </c>
      <c r="F7846">
        <v>3295.47</v>
      </c>
      <c r="G7846">
        <f t="shared" si="1101"/>
        <v>-9.0421405245464381E-3</v>
      </c>
      <c r="H7846" s="2">
        <v>43854</v>
      </c>
      <c r="I7846">
        <v>6691.22</v>
      </c>
      <c r="J7846">
        <f t="shared" si="1102"/>
        <v>-9.0149864708556349E-3</v>
      </c>
      <c r="K7846">
        <f t="shared" si="1098"/>
        <v>-9.077186470855635E-3</v>
      </c>
      <c r="L7846">
        <v>-1.5794116992596346E-2</v>
      </c>
      <c r="N7846" s="2">
        <v>43854</v>
      </c>
      <c r="O7846">
        <v>165.04</v>
      </c>
      <c r="Q7846" s="2">
        <v>43854</v>
      </c>
      <c r="R7846">
        <v>263258.90000000002</v>
      </c>
      <c r="S7846" s="8">
        <f t="shared" si="1103"/>
        <v>-1.0076758290538335E-2</v>
      </c>
      <c r="T7846" s="9">
        <f t="shared" si="1099"/>
        <v>-1.0138958290538335E-2</v>
      </c>
      <c r="U7846" s="3">
        <f>Sheet1!$B$17+Sheet1!$B$18*'Portfolio allocation'!K7846</f>
        <v>-9.9257794815085214E-3</v>
      </c>
      <c r="V7846" s="13">
        <f t="shared" si="1104"/>
        <v>-2.1317880902981326E-4</v>
      </c>
      <c r="W7846" s="13"/>
      <c r="X7846" s="2">
        <v>43854</v>
      </c>
      <c r="Y7846">
        <v>134.25790000000001</v>
      </c>
      <c r="AA7846" s="2">
        <v>43854</v>
      </c>
      <c r="AB7846">
        <v>2471.98</v>
      </c>
      <c r="AC7846">
        <f t="shared" si="1105"/>
        <v>-1.6166520735493073E-2</v>
      </c>
      <c r="AD7846">
        <f t="shared" si="1100"/>
        <v>-1.6228080735493072E-2</v>
      </c>
      <c r="AE7846">
        <f>Sheet2!$B$17+Sheet2!$B$18*'Portfolio allocation'!K7846</f>
        <v>-8.0182787784919465E-3</v>
      </c>
      <c r="AF7846">
        <f t="shared" si="1106"/>
        <v>-8.2098019570011251E-3</v>
      </c>
      <c r="AH7846" s="2">
        <v>43854</v>
      </c>
      <c r="AI7846">
        <v>1.68</v>
      </c>
      <c r="AJ7846">
        <v>1.5389999999999999</v>
      </c>
      <c r="AK7846">
        <v>1.1025</v>
      </c>
      <c r="AR7846" s="3"/>
    </row>
    <row r="7847" spans="1:44" hidden="1" outlineLevel="1" x14ac:dyDescent="0.2">
      <c r="A7847" s="2">
        <v>43857</v>
      </c>
      <c r="B7847">
        <v>18.23</v>
      </c>
      <c r="E7847" s="2">
        <v>43857</v>
      </c>
      <c r="F7847">
        <v>3243.63</v>
      </c>
      <c r="G7847">
        <f t="shared" si="1101"/>
        <v>-1.5730684849202037E-2</v>
      </c>
      <c r="H7847" s="2">
        <v>43857</v>
      </c>
      <c r="I7847">
        <v>6585.95</v>
      </c>
      <c r="J7847">
        <f t="shared" si="1102"/>
        <v>-1.5732556992596347E-2</v>
      </c>
      <c r="K7847">
        <f t="shared" si="1098"/>
        <v>-1.5794116992596346E-2</v>
      </c>
      <c r="L7847">
        <v>1.0012836726971815E-2</v>
      </c>
      <c r="N7847" s="2">
        <v>43857</v>
      </c>
      <c r="O7847">
        <v>162.28</v>
      </c>
      <c r="Q7847" s="2">
        <v>43857</v>
      </c>
      <c r="R7847">
        <v>258856.3</v>
      </c>
      <c r="S7847" s="8">
        <f t="shared" si="1103"/>
        <v>-1.6723461201121892E-2</v>
      </c>
      <c r="T7847" s="9">
        <f t="shared" si="1099"/>
        <v>-1.6785021201121891E-2</v>
      </c>
      <c r="U7847" s="3">
        <f>Sheet1!$B$17+Sheet1!$B$18*'Portfolio allocation'!K7847</f>
        <v>-1.7631612405706626E-2</v>
      </c>
      <c r="V7847" s="13">
        <f t="shared" si="1104"/>
        <v>8.4659120458473527E-4</v>
      </c>
      <c r="W7847" s="13"/>
      <c r="X7847" s="2">
        <v>43857</v>
      </c>
      <c r="Y7847">
        <v>132.4049</v>
      </c>
      <c r="AA7847" s="2">
        <v>43857</v>
      </c>
      <c r="AB7847">
        <v>2437.86</v>
      </c>
      <c r="AC7847">
        <f t="shared" si="1105"/>
        <v>-1.3802700669099166E-2</v>
      </c>
      <c r="AD7847">
        <f t="shared" si="1100"/>
        <v>-1.3864340669099166E-2</v>
      </c>
      <c r="AE7847">
        <f>Sheet2!$B$17+Sheet2!$B$18*'Portfolio allocation'!K7847</f>
        <v>-1.3991144762819973E-2</v>
      </c>
      <c r="AF7847">
        <f t="shared" si="1106"/>
        <v>1.2680409372080662E-4</v>
      </c>
      <c r="AH7847" s="2">
        <v>43857</v>
      </c>
      <c r="AI7847">
        <v>1.605</v>
      </c>
      <c r="AJ7847">
        <v>1.5409999999999999</v>
      </c>
      <c r="AK7847">
        <v>1.1012500000000001</v>
      </c>
      <c r="AR7847" s="3"/>
    </row>
    <row r="7848" spans="1:44" hidden="1" outlineLevel="1" x14ac:dyDescent="0.2">
      <c r="A7848" s="2">
        <v>43858</v>
      </c>
      <c r="B7848">
        <v>16.28</v>
      </c>
      <c r="E7848" s="2">
        <v>43858</v>
      </c>
      <c r="F7848">
        <v>3276.24</v>
      </c>
      <c r="G7848">
        <f t="shared" si="1101"/>
        <v>1.0053551114029613E-2</v>
      </c>
      <c r="H7848" s="2">
        <v>43858</v>
      </c>
      <c r="I7848">
        <v>6652.3</v>
      </c>
      <c r="J7848">
        <f t="shared" si="1102"/>
        <v>1.0074476726971815E-2</v>
      </c>
      <c r="K7848">
        <f t="shared" si="1098"/>
        <v>1.0012836726971815E-2</v>
      </c>
      <c r="L7848">
        <v>-9.0507734888698496E-4</v>
      </c>
      <c r="N7848" s="2">
        <v>43858</v>
      </c>
      <c r="O7848">
        <v>165.46</v>
      </c>
      <c r="Q7848" s="2">
        <v>43858</v>
      </c>
      <c r="R7848">
        <v>263928.8</v>
      </c>
      <c r="S7848" s="8">
        <f t="shared" si="1103"/>
        <v>1.9595814357232122E-2</v>
      </c>
      <c r="T7848" s="9">
        <f t="shared" si="1099"/>
        <v>1.953417435723212E-2</v>
      </c>
      <c r="U7848" s="3">
        <f>Sheet1!$B$17+Sheet1!$B$18*'Portfolio allocation'!K7848</f>
        <v>1.1974778936565133E-2</v>
      </c>
      <c r="V7848" s="13">
        <f t="shared" si="1104"/>
        <v>7.5593954206669874E-3</v>
      </c>
      <c r="W7848" s="13"/>
      <c r="X7848" s="2">
        <v>43858</v>
      </c>
      <c r="Y7848">
        <v>133.29320000000001</v>
      </c>
      <c r="AA7848" s="2">
        <v>43858</v>
      </c>
      <c r="AB7848">
        <v>2454.21</v>
      </c>
      <c r="AC7848">
        <f t="shared" si="1105"/>
        <v>6.706701779429558E-3</v>
      </c>
      <c r="AD7848">
        <f t="shared" si="1100"/>
        <v>6.6449417794295579E-3</v>
      </c>
      <c r="AE7848">
        <f>Sheet2!$B$17+Sheet2!$B$18*'Portfolio allocation'!K7848</f>
        <v>8.9570568795561203E-3</v>
      </c>
      <c r="AF7848">
        <f t="shared" si="1106"/>
        <v>-2.3121151001265624E-3</v>
      </c>
      <c r="AH7848" s="2">
        <v>43858</v>
      </c>
      <c r="AI7848">
        <v>1.641</v>
      </c>
      <c r="AJ7848">
        <v>1.544</v>
      </c>
      <c r="AK7848">
        <v>1.10005</v>
      </c>
      <c r="AR7848" s="3"/>
    </row>
    <row r="7849" spans="1:44" hidden="1" outlineLevel="1" x14ac:dyDescent="0.2">
      <c r="A7849" s="2">
        <v>43859</v>
      </c>
      <c r="B7849">
        <v>16.39</v>
      </c>
      <c r="E7849" s="2">
        <v>43859</v>
      </c>
      <c r="F7849">
        <v>3273.4</v>
      </c>
      <c r="G7849">
        <f t="shared" si="1101"/>
        <v>-8.6684736160957954E-4</v>
      </c>
      <c r="H7849" s="2">
        <v>43859</v>
      </c>
      <c r="I7849">
        <v>6646.69</v>
      </c>
      <c r="J7849">
        <f t="shared" si="1102"/>
        <v>-8.4331734888698495E-4</v>
      </c>
      <c r="K7849">
        <f t="shared" si="1098"/>
        <v>-9.0507734888698496E-4</v>
      </c>
      <c r="L7849">
        <v>3.2239015293930532E-3</v>
      </c>
      <c r="N7849" s="2">
        <v>43859</v>
      </c>
      <c r="O7849">
        <v>168.04</v>
      </c>
      <c r="Q7849" s="2">
        <v>43859</v>
      </c>
      <c r="R7849">
        <v>268044.3</v>
      </c>
      <c r="S7849" s="8">
        <f t="shared" si="1103"/>
        <v>1.5593220595857771E-2</v>
      </c>
      <c r="T7849" s="9">
        <f t="shared" si="1099"/>
        <v>1.5531460595857772E-2</v>
      </c>
      <c r="U7849" s="3">
        <f>Sheet1!$B$17+Sheet1!$B$18*'Portfolio allocation'!K7849</f>
        <v>-5.5052878799887513E-4</v>
      </c>
      <c r="V7849" s="13">
        <f t="shared" si="1104"/>
        <v>1.6081989383856646E-2</v>
      </c>
      <c r="W7849" s="13"/>
      <c r="X7849" s="2">
        <v>43859</v>
      </c>
      <c r="Y7849">
        <v>131.51660000000001</v>
      </c>
      <c r="AA7849" s="2">
        <v>43859</v>
      </c>
      <c r="AB7849">
        <v>2421.5</v>
      </c>
      <c r="AC7849">
        <f t="shared" si="1105"/>
        <v>-1.3328117805729733E-2</v>
      </c>
      <c r="AD7849">
        <f t="shared" si="1100"/>
        <v>-1.3388557805729734E-2</v>
      </c>
      <c r="AE7849">
        <f>Sheet2!$B$17+Sheet2!$B$18*'Portfolio allocation'!K7849</f>
        <v>-7.5143085787748268E-4</v>
      </c>
      <c r="AF7849">
        <f t="shared" si="1106"/>
        <v>-1.263712694785225E-2</v>
      </c>
      <c r="AH7849" s="2">
        <v>43859</v>
      </c>
      <c r="AI7849">
        <v>1.5940000000000001</v>
      </c>
      <c r="AJ7849">
        <v>1.5109999999999999</v>
      </c>
      <c r="AK7849">
        <v>1.09985</v>
      </c>
      <c r="AR7849" s="3"/>
    </row>
    <row r="7850" spans="1:44" hidden="1" outlineLevel="1" x14ac:dyDescent="0.2">
      <c r="A7850" s="2">
        <v>43860</v>
      </c>
      <c r="B7850">
        <v>15.49</v>
      </c>
      <c r="E7850" s="2">
        <v>43860</v>
      </c>
      <c r="F7850">
        <v>3283.66</v>
      </c>
      <c r="G7850">
        <f t="shared" si="1101"/>
        <v>3.1343557157694768E-3</v>
      </c>
      <c r="H7850" s="2">
        <v>43860</v>
      </c>
      <c r="I7850">
        <v>6668.52</v>
      </c>
      <c r="J7850">
        <f t="shared" si="1102"/>
        <v>3.2843415293930533E-3</v>
      </c>
      <c r="K7850">
        <f t="shared" si="1098"/>
        <v>3.2239015293930532E-3</v>
      </c>
      <c r="L7850">
        <v>-1.768222077798379E-2</v>
      </c>
      <c r="N7850" s="2">
        <v>43860</v>
      </c>
      <c r="O7850">
        <v>172.78</v>
      </c>
      <c r="Q7850" s="2">
        <v>43860</v>
      </c>
      <c r="R7850">
        <v>275605.09999999998</v>
      </c>
      <c r="S7850" s="8">
        <f t="shared" si="1103"/>
        <v>2.8207277677607667E-2</v>
      </c>
      <c r="T7850" s="9">
        <f t="shared" si="1099"/>
        <v>2.8146837677607669E-2</v>
      </c>
      <c r="U7850" s="3">
        <f>Sheet1!$B$17+Sheet1!$B$18*'Portfolio allocation'!K7850</f>
        <v>4.1863404234044558E-3</v>
      </c>
      <c r="V7850" s="13">
        <f t="shared" si="1104"/>
        <v>2.3960497254203211E-2</v>
      </c>
      <c r="W7850" s="13"/>
      <c r="X7850" s="2">
        <v>43860</v>
      </c>
      <c r="Y7850">
        <v>130.6378</v>
      </c>
      <c r="AA7850" s="2">
        <v>43860</v>
      </c>
      <c r="AB7850">
        <v>2405.3200000000002</v>
      </c>
      <c r="AC7850">
        <f t="shared" si="1105"/>
        <v>-6.6818087962006167E-3</v>
      </c>
      <c r="AD7850">
        <f t="shared" si="1100"/>
        <v>-6.7409287962006169E-3</v>
      </c>
      <c r="AE7850">
        <f>Sheet2!$B$17+Sheet2!$B$18*'Portfolio allocation'!K7850</f>
        <v>2.9201625004674756E-3</v>
      </c>
      <c r="AF7850">
        <f t="shared" si="1106"/>
        <v>-9.661091296668093E-3</v>
      </c>
      <c r="AH7850" s="2">
        <v>43860</v>
      </c>
      <c r="AI7850">
        <v>1.5549999999999999</v>
      </c>
      <c r="AJ7850">
        <v>1.478</v>
      </c>
      <c r="AK7850">
        <v>1.1034999999999999</v>
      </c>
      <c r="AR7850" s="3"/>
    </row>
    <row r="7851" spans="1:44" hidden="1" outlineLevel="1" x14ac:dyDescent="0.2">
      <c r="A7851" s="2">
        <v>43861</v>
      </c>
      <c r="B7851">
        <v>18.84</v>
      </c>
      <c r="E7851" s="2">
        <v>43861</v>
      </c>
      <c r="F7851">
        <v>3225.52</v>
      </c>
      <c r="G7851">
        <f t="shared" si="1101"/>
        <v>-1.7705852615678808E-2</v>
      </c>
      <c r="H7851" s="2">
        <v>43861</v>
      </c>
      <c r="I7851">
        <v>6551</v>
      </c>
      <c r="J7851">
        <f t="shared" si="1102"/>
        <v>-1.7623100777983791E-2</v>
      </c>
      <c r="K7851">
        <f t="shared" si="1098"/>
        <v>-1.768222077798379E-2</v>
      </c>
      <c r="L7851">
        <v>7.2128857029461107E-3</v>
      </c>
      <c r="N7851" s="2">
        <v>43861</v>
      </c>
      <c r="O7851">
        <v>170.23</v>
      </c>
      <c r="Q7851" s="2">
        <v>43861</v>
      </c>
      <c r="R7851">
        <v>271537.59999999998</v>
      </c>
      <c r="S7851" s="8">
        <f t="shared" si="1103"/>
        <v>-1.4758435166838391E-2</v>
      </c>
      <c r="T7851" s="9">
        <f t="shared" si="1099"/>
        <v>-1.481755516683839E-2</v>
      </c>
      <c r="U7851" s="3">
        <f>Sheet1!$B$17+Sheet1!$B$18*'Portfolio allocation'!K7851</f>
        <v>-1.979769291921641E-2</v>
      </c>
      <c r="V7851" s="13">
        <f t="shared" si="1104"/>
        <v>4.9801377523780201E-3</v>
      </c>
      <c r="W7851" s="13"/>
      <c r="X7851" s="2">
        <v>43861</v>
      </c>
      <c r="Y7851">
        <v>137.28579999999999</v>
      </c>
      <c r="AA7851" s="2">
        <v>43861</v>
      </c>
      <c r="AB7851">
        <v>2527.7199999999998</v>
      </c>
      <c r="AC7851">
        <f t="shared" si="1105"/>
        <v>5.0887200039911429E-2</v>
      </c>
      <c r="AD7851">
        <f t="shared" si="1100"/>
        <v>5.0829440039911432E-2</v>
      </c>
      <c r="AE7851">
        <f>Sheet2!$B$17+Sheet2!$B$18*'Portfolio allocation'!K7851</f>
        <v>-1.5670094818670648E-2</v>
      </c>
      <c r="AF7851">
        <f t="shared" si="1106"/>
        <v>6.6499534858582079E-2</v>
      </c>
      <c r="AH7851" s="2">
        <v>43861</v>
      </c>
      <c r="AI7851">
        <v>1.5189999999999999</v>
      </c>
      <c r="AJ7851">
        <v>1.444</v>
      </c>
      <c r="AK7851">
        <v>1.1082000000000001</v>
      </c>
      <c r="AR7851" s="3"/>
    </row>
    <row r="7852" spans="1:44" hidden="1" outlineLevel="1" x14ac:dyDescent="0.2">
      <c r="A7852" s="2">
        <v>43864</v>
      </c>
      <c r="B7852">
        <v>17.97</v>
      </c>
      <c r="E7852" s="2">
        <v>43864</v>
      </c>
      <c r="F7852">
        <v>3248.92</v>
      </c>
      <c r="G7852">
        <f t="shared" si="1101"/>
        <v>7.2546442124061805E-3</v>
      </c>
      <c r="H7852" s="2">
        <v>43864</v>
      </c>
      <c r="I7852">
        <v>6598.63</v>
      </c>
      <c r="J7852">
        <f t="shared" si="1102"/>
        <v>7.2706457029461102E-3</v>
      </c>
      <c r="K7852">
        <f t="shared" si="1098"/>
        <v>7.2128857029461107E-3</v>
      </c>
      <c r="L7852">
        <v>1.4923537757564866E-2</v>
      </c>
      <c r="N7852" s="2">
        <v>43864</v>
      </c>
      <c r="O7852">
        <v>174.38</v>
      </c>
      <c r="Q7852" s="2">
        <v>43864</v>
      </c>
      <c r="R7852">
        <v>278157.3</v>
      </c>
      <c r="S7852" s="8">
        <f t="shared" si="1103"/>
        <v>2.4378575932025637E-2</v>
      </c>
      <c r="T7852" s="9">
        <f t="shared" si="1099"/>
        <v>2.4320815932025636E-2</v>
      </c>
      <c r="U7852" s="3">
        <f>Sheet1!$B$17+Sheet1!$B$18*'Portfolio allocation'!K7852</f>
        <v>8.7626041616073579E-3</v>
      </c>
      <c r="V7852" s="13">
        <f t="shared" si="1104"/>
        <v>1.5558211770418278E-2</v>
      </c>
      <c r="W7852" s="13"/>
      <c r="X7852" s="2">
        <v>43864</v>
      </c>
      <c r="Y7852">
        <v>139.71190000000001</v>
      </c>
      <c r="AA7852" s="2">
        <v>43864</v>
      </c>
      <c r="AB7852">
        <v>2572.4</v>
      </c>
      <c r="AC7852">
        <f t="shared" si="1105"/>
        <v>1.7676008418654021E-2</v>
      </c>
      <c r="AD7852">
        <f t="shared" si="1100"/>
        <v>1.7617648418654021E-2</v>
      </c>
      <c r="AE7852">
        <f>Sheet2!$B$17+Sheet2!$B$18*'Portfolio allocation'!K7852</f>
        <v>6.4672689957812621E-3</v>
      </c>
      <c r="AF7852">
        <f t="shared" si="1106"/>
        <v>1.115037942287276E-2</v>
      </c>
      <c r="AH7852" s="2">
        <v>43864</v>
      </c>
      <c r="AI7852">
        <v>1.52</v>
      </c>
      <c r="AJ7852">
        <v>1.4590000000000001</v>
      </c>
      <c r="AK7852">
        <v>1.10575</v>
      </c>
      <c r="AR7852" s="3"/>
    </row>
    <row r="7853" spans="1:44" hidden="1" outlineLevel="1" x14ac:dyDescent="0.2">
      <c r="A7853" s="2">
        <v>43865</v>
      </c>
      <c r="B7853">
        <v>16.05</v>
      </c>
      <c r="E7853" s="2">
        <v>43865</v>
      </c>
      <c r="F7853">
        <v>3297.59</v>
      </c>
      <c r="G7853">
        <f t="shared" si="1101"/>
        <v>1.4980362705145023E-2</v>
      </c>
      <c r="H7853" s="2">
        <v>43865</v>
      </c>
      <c r="I7853">
        <v>6697.49</v>
      </c>
      <c r="J7853">
        <f t="shared" si="1102"/>
        <v>1.4981897757564866E-2</v>
      </c>
      <c r="K7853">
        <f t="shared" si="1098"/>
        <v>1.4923537757564866E-2</v>
      </c>
      <c r="L7853">
        <v>1.1211986743391788E-2</v>
      </c>
      <c r="N7853" s="2">
        <v>43865</v>
      </c>
      <c r="O7853">
        <v>180.12</v>
      </c>
      <c r="Q7853" s="2">
        <v>43865</v>
      </c>
      <c r="R7853">
        <v>287313.3</v>
      </c>
      <c r="S7853" s="8">
        <f t="shared" si="1103"/>
        <v>3.2916626671311455E-2</v>
      </c>
      <c r="T7853" s="9">
        <f t="shared" si="1099"/>
        <v>3.2858266671311455E-2</v>
      </c>
      <c r="U7853" s="3">
        <f>Sheet1!$B$17+Sheet1!$B$18*'Portfolio allocation'!K7853</f>
        <v>1.7608459612575893E-2</v>
      </c>
      <c r="V7853" s="13">
        <f t="shared" si="1104"/>
        <v>1.5249807058735562E-2</v>
      </c>
      <c r="W7853" s="13"/>
      <c r="X7853" s="2">
        <v>43865</v>
      </c>
      <c r="Y7853">
        <v>142.4246</v>
      </c>
      <c r="AA7853" s="2">
        <v>43865</v>
      </c>
      <c r="AB7853">
        <v>2622.34</v>
      </c>
      <c r="AC7853">
        <f t="shared" si="1105"/>
        <v>1.9413777017571077E-2</v>
      </c>
      <c r="AD7853">
        <f t="shared" si="1100"/>
        <v>1.9354377017571076E-2</v>
      </c>
      <c r="AE7853">
        <f>Sheet2!$B$17+Sheet2!$B$18*'Portfolio allocation'!K7853</f>
        <v>1.3323777519273652E-2</v>
      </c>
      <c r="AF7853">
        <f t="shared" si="1106"/>
        <v>6.0305994982974235E-3</v>
      </c>
      <c r="AH7853" s="2">
        <v>43865</v>
      </c>
      <c r="AI7853">
        <v>1.601</v>
      </c>
      <c r="AJ7853">
        <v>1.4850000000000001</v>
      </c>
      <c r="AK7853">
        <v>1.10385</v>
      </c>
      <c r="AR7853" s="3"/>
    </row>
    <row r="7854" spans="1:44" hidden="1" outlineLevel="1" x14ac:dyDescent="0.2">
      <c r="A7854" s="2">
        <v>43866</v>
      </c>
      <c r="B7854">
        <v>15.15</v>
      </c>
      <c r="E7854" s="2">
        <v>43866</v>
      </c>
      <c r="F7854">
        <v>3334.69</v>
      </c>
      <c r="G7854">
        <f t="shared" si="1101"/>
        <v>1.1250640619361318E-2</v>
      </c>
      <c r="H7854" s="2">
        <v>43866</v>
      </c>
      <c r="I7854">
        <v>6772.98</v>
      </c>
      <c r="J7854">
        <f t="shared" si="1102"/>
        <v>1.1271386743391787E-2</v>
      </c>
      <c r="K7854">
        <f t="shared" si="1098"/>
        <v>1.1211986743391788E-2</v>
      </c>
      <c r="L7854">
        <v>3.4334924650599162E-3</v>
      </c>
      <c r="N7854" s="2">
        <v>43866</v>
      </c>
      <c r="O7854">
        <v>179.9</v>
      </c>
      <c r="Q7854" s="2">
        <v>43866</v>
      </c>
      <c r="R7854">
        <v>286962.40000000002</v>
      </c>
      <c r="S7854" s="8">
        <f t="shared" si="1103"/>
        <v>-1.2213148503740223E-3</v>
      </c>
      <c r="T7854" s="9">
        <f t="shared" si="1099"/>
        <v>-1.2807148503740224E-3</v>
      </c>
      <c r="U7854" s="3">
        <f>Sheet1!$B$17+Sheet1!$B$18*'Portfolio allocation'!K7854</f>
        <v>1.3350474225904978E-2</v>
      </c>
      <c r="V7854" s="13">
        <f t="shared" si="1104"/>
        <v>-1.4631189076279E-2</v>
      </c>
      <c r="W7854" s="13"/>
      <c r="X7854" s="2">
        <v>43866</v>
      </c>
      <c r="Y7854">
        <v>149.32089999999999</v>
      </c>
      <c r="AA7854" s="2">
        <v>43866</v>
      </c>
      <c r="AB7854">
        <v>2749.32</v>
      </c>
      <c r="AC7854">
        <f t="shared" si="1105"/>
        <v>4.8422401366718271E-2</v>
      </c>
      <c r="AD7854">
        <f t="shared" si="1100"/>
        <v>4.8362601366718272E-2</v>
      </c>
      <c r="AE7854">
        <f>Sheet2!$B$17+Sheet2!$B$18*'Portfolio allocation'!K7854</f>
        <v>1.0023371667240585E-2</v>
      </c>
      <c r="AF7854">
        <f t="shared" si="1106"/>
        <v>3.8339229699477687E-2</v>
      </c>
      <c r="AH7854" s="2">
        <v>43866</v>
      </c>
      <c r="AI7854">
        <v>1.649</v>
      </c>
      <c r="AJ7854">
        <v>1.4950000000000001</v>
      </c>
      <c r="AK7854">
        <v>1.1002000000000001</v>
      </c>
      <c r="AR7854" s="3"/>
    </row>
    <row r="7855" spans="1:44" hidden="1" outlineLevel="1" x14ac:dyDescent="0.2">
      <c r="A7855" s="2">
        <v>43867</v>
      </c>
      <c r="B7855">
        <v>14.96</v>
      </c>
      <c r="E7855" s="2">
        <v>43867</v>
      </c>
      <c r="F7855">
        <v>3345.78</v>
      </c>
      <c r="G7855">
        <f t="shared" si="1101"/>
        <v>3.3256464618900416E-3</v>
      </c>
      <c r="H7855" s="2">
        <v>43867</v>
      </c>
      <c r="I7855">
        <v>6796.64</v>
      </c>
      <c r="J7855">
        <f t="shared" si="1102"/>
        <v>3.4932924650599162E-3</v>
      </c>
      <c r="K7855">
        <f t="shared" si="1098"/>
        <v>3.4334924650599162E-3</v>
      </c>
      <c r="L7855">
        <v>-5.2657533124603299E-3</v>
      </c>
      <c r="N7855" s="2">
        <v>43867</v>
      </c>
      <c r="O7855">
        <v>183.63</v>
      </c>
      <c r="Q7855" s="2">
        <v>43867</v>
      </c>
      <c r="R7855">
        <v>292912.2</v>
      </c>
      <c r="S7855" s="8">
        <f t="shared" si="1103"/>
        <v>2.0733726787899753E-2</v>
      </c>
      <c r="T7855" s="9">
        <f t="shared" si="1099"/>
        <v>2.0673926787899755E-2</v>
      </c>
      <c r="U7855" s="3">
        <f>Sheet1!$B$17+Sheet1!$B$18*'Portfolio allocation'!K7855</f>
        <v>4.4267884565421644E-3</v>
      </c>
      <c r="V7855" s="13">
        <f t="shared" si="1104"/>
        <v>1.6247138331357588E-2</v>
      </c>
      <c r="W7855" s="13"/>
      <c r="X7855" s="2">
        <v>43867</v>
      </c>
      <c r="Y7855">
        <v>149.73159999999999</v>
      </c>
      <c r="AA7855" s="2">
        <v>43867</v>
      </c>
      <c r="AB7855">
        <v>2756.88</v>
      </c>
      <c r="AC7855">
        <f t="shared" si="1105"/>
        <v>2.74977085242889E-3</v>
      </c>
      <c r="AD7855">
        <f t="shared" si="1100"/>
        <v>2.6895308524288899E-3</v>
      </c>
      <c r="AE7855">
        <f>Sheet2!$B$17+Sheet2!$B$18*'Portfolio allocation'!K7855</f>
        <v>3.106536107610827E-3</v>
      </c>
      <c r="AF7855">
        <f t="shared" si="1106"/>
        <v>-4.1700525518193702E-4</v>
      </c>
      <c r="AH7855" s="2">
        <v>43867</v>
      </c>
      <c r="AI7855">
        <v>1.6439999999999999</v>
      </c>
      <c r="AJ7855">
        <v>1.506</v>
      </c>
      <c r="AK7855">
        <v>1.09775</v>
      </c>
      <c r="AR7855" s="3"/>
    </row>
    <row r="7856" spans="1:44" hidden="1" outlineLevel="1" x14ac:dyDescent="0.2">
      <c r="A7856" s="2">
        <v>43868</v>
      </c>
      <c r="B7856">
        <v>15.47</v>
      </c>
      <c r="E7856" s="2">
        <v>43868</v>
      </c>
      <c r="F7856">
        <v>3327.71</v>
      </c>
      <c r="G7856">
        <f t="shared" si="1101"/>
        <v>-5.4008332885008281E-3</v>
      </c>
      <c r="H7856" s="2">
        <v>43868</v>
      </c>
      <c r="I7856">
        <v>6761.26</v>
      </c>
      <c r="J7856">
        <f t="shared" si="1102"/>
        <v>-5.2055133124603303E-3</v>
      </c>
      <c r="K7856">
        <f t="shared" si="1098"/>
        <v>-5.2657533124603299E-3</v>
      </c>
      <c r="L7856">
        <v>7.4198951460526805E-3</v>
      </c>
      <c r="N7856" s="2">
        <v>43868</v>
      </c>
      <c r="O7856">
        <v>183.89</v>
      </c>
      <c r="Q7856" s="2">
        <v>43868</v>
      </c>
      <c r="R7856">
        <v>293326.90000000002</v>
      </c>
      <c r="S7856" s="8">
        <f t="shared" si="1103"/>
        <v>1.4157826133565088E-3</v>
      </c>
      <c r="T7856" s="9">
        <f t="shared" si="1099"/>
        <v>1.3555426133565088E-3</v>
      </c>
      <c r="U7856" s="3">
        <f>Sheet1!$B$17+Sheet1!$B$18*'Portfolio allocation'!K7856</f>
        <v>-5.5532067676357065E-3</v>
      </c>
      <c r="V7856" s="13">
        <f t="shared" si="1104"/>
        <v>6.9087493809922157E-3</v>
      </c>
      <c r="W7856" s="13"/>
      <c r="X7856" s="2">
        <v>43868</v>
      </c>
      <c r="Y7856">
        <v>146.5318</v>
      </c>
      <c r="AA7856" s="2">
        <v>43868</v>
      </c>
      <c r="AB7856">
        <v>2726.45</v>
      </c>
      <c r="AC7856">
        <f t="shared" si="1105"/>
        <v>-1.1037839876962496E-2</v>
      </c>
      <c r="AD7856">
        <f t="shared" si="1100"/>
        <v>-1.1097319876962497E-2</v>
      </c>
      <c r="AE7856">
        <f>Sheet2!$B$17+Sheet2!$B$18*'Portfolio allocation'!K7856</f>
        <v>-4.629055175592511E-3</v>
      </c>
      <c r="AF7856">
        <f t="shared" si="1106"/>
        <v>-6.468264701369986E-3</v>
      </c>
      <c r="AH7856" s="2">
        <v>43868</v>
      </c>
      <c r="AI7856">
        <v>1.577</v>
      </c>
      <c r="AJ7856">
        <v>1.4870000000000001</v>
      </c>
      <c r="AK7856">
        <v>1.0964</v>
      </c>
      <c r="AR7856" s="3"/>
    </row>
    <row r="7857" spans="1:44" hidden="1" outlineLevel="1" x14ac:dyDescent="0.2">
      <c r="A7857" s="2">
        <v>43871</v>
      </c>
      <c r="B7857">
        <v>15.04</v>
      </c>
      <c r="E7857" s="2">
        <v>43871</v>
      </c>
      <c r="F7857">
        <v>3352.09</v>
      </c>
      <c r="G7857">
        <f t="shared" si="1101"/>
        <v>7.3263595685921779E-3</v>
      </c>
      <c r="H7857" s="2">
        <v>43871</v>
      </c>
      <c r="I7857">
        <v>6811.83</v>
      </c>
      <c r="J7857">
        <f t="shared" si="1102"/>
        <v>7.4793751460526803E-3</v>
      </c>
      <c r="K7857">
        <f t="shared" si="1098"/>
        <v>7.4198951460526805E-3</v>
      </c>
      <c r="L7857">
        <v>1.6678483219927783E-3</v>
      </c>
      <c r="N7857" s="2">
        <v>43871</v>
      </c>
      <c r="O7857">
        <v>188.7</v>
      </c>
      <c r="Q7857" s="2">
        <v>43871</v>
      </c>
      <c r="R7857">
        <v>300999.40000000002</v>
      </c>
      <c r="S7857" s="8">
        <f t="shared" si="1103"/>
        <v>2.6156823666700912E-2</v>
      </c>
      <c r="T7857" s="9">
        <f t="shared" si="1099"/>
        <v>2.6097343666700912E-2</v>
      </c>
      <c r="U7857" s="3">
        <f>Sheet1!$B$17+Sheet1!$B$18*'Portfolio allocation'!K7857</f>
        <v>9.0000906410561774E-3</v>
      </c>
      <c r="V7857" s="13">
        <f t="shared" si="1104"/>
        <v>1.7097253025644736E-2</v>
      </c>
      <c r="W7857" s="13"/>
      <c r="X7857" s="2">
        <v>43871</v>
      </c>
      <c r="Y7857">
        <v>147.506</v>
      </c>
      <c r="AA7857" s="2">
        <v>43871</v>
      </c>
      <c r="AB7857">
        <v>2744.58</v>
      </c>
      <c r="AC7857">
        <f t="shared" si="1105"/>
        <v>6.6496726512499382E-3</v>
      </c>
      <c r="AD7857">
        <f t="shared" si="1100"/>
        <v>6.5911126512499382E-3</v>
      </c>
      <c r="AE7857">
        <f>Sheet2!$B$17+Sheet2!$B$18*'Portfolio allocation'!K7857</f>
        <v>6.6513470738801686E-3</v>
      </c>
      <c r="AF7857">
        <f t="shared" si="1106"/>
        <v>-6.0234422630230447E-5</v>
      </c>
      <c r="AH7857" s="2">
        <v>43871</v>
      </c>
      <c r="AI7857">
        <v>1.5469999999999999</v>
      </c>
      <c r="AJ7857">
        <v>1.464</v>
      </c>
      <c r="AK7857">
        <v>1.0924</v>
      </c>
      <c r="AR7857" s="3"/>
    </row>
    <row r="7858" spans="1:44" hidden="1" outlineLevel="1" x14ac:dyDescent="0.2">
      <c r="A7858" s="2">
        <v>43872</v>
      </c>
      <c r="B7858">
        <v>15.18</v>
      </c>
      <c r="E7858" s="2">
        <v>43872</v>
      </c>
      <c r="F7858">
        <v>3357.75</v>
      </c>
      <c r="G7858">
        <f t="shared" si="1101"/>
        <v>1.6884988171557147E-3</v>
      </c>
      <c r="H7858" s="2">
        <v>43872</v>
      </c>
      <c r="I7858">
        <v>6823.59</v>
      </c>
      <c r="J7858">
        <f t="shared" si="1102"/>
        <v>1.7264083219927784E-3</v>
      </c>
      <c r="K7858">
        <f t="shared" si="1098"/>
        <v>1.6678483219927783E-3</v>
      </c>
      <c r="L7858">
        <v>6.4373002458822885E-3</v>
      </c>
      <c r="N7858" s="2">
        <v>43872</v>
      </c>
      <c r="O7858">
        <v>184.44</v>
      </c>
      <c r="Q7858" s="2">
        <v>43872</v>
      </c>
      <c r="R7858">
        <v>294204.3</v>
      </c>
      <c r="S7858" s="8">
        <f t="shared" si="1103"/>
        <v>-2.2575128056733784E-2</v>
      </c>
      <c r="T7858" s="9">
        <f t="shared" si="1099"/>
        <v>-2.2633688056733783E-2</v>
      </c>
      <c r="U7858" s="3">
        <f>Sheet1!$B$17+Sheet1!$B$18*'Portfolio allocation'!K7858</f>
        <v>2.4011967482422949E-3</v>
      </c>
      <c r="V7858" s="13">
        <f t="shared" si="1104"/>
        <v>-2.5034884804976079E-2</v>
      </c>
      <c r="W7858" s="13"/>
      <c r="X7858" s="2">
        <v>43872</v>
      </c>
      <c r="Y7858">
        <v>146.5986</v>
      </c>
      <c r="AA7858" s="2">
        <v>43872</v>
      </c>
      <c r="AB7858">
        <v>2727.7</v>
      </c>
      <c r="AC7858">
        <f t="shared" si="1105"/>
        <v>-6.1503035072761891E-3</v>
      </c>
      <c r="AD7858">
        <f t="shared" si="1100"/>
        <v>-6.2095835072761892E-3</v>
      </c>
      <c r="AE7858">
        <f>Sheet2!$B$17+Sheet2!$B$18*'Portfolio allocation'!K7858</f>
        <v>1.5364802899394091E-3</v>
      </c>
      <c r="AF7858">
        <f t="shared" si="1106"/>
        <v>-7.7460637972155983E-3</v>
      </c>
      <c r="AH7858" s="2">
        <v>43872</v>
      </c>
      <c r="AI7858">
        <v>1.59</v>
      </c>
      <c r="AJ7858">
        <v>1.482</v>
      </c>
      <c r="AK7858">
        <v>1.09155</v>
      </c>
      <c r="AR7858" s="3"/>
    </row>
    <row r="7859" spans="1:44" hidden="1" outlineLevel="1" x14ac:dyDescent="0.2">
      <c r="A7859" s="2">
        <v>43873</v>
      </c>
      <c r="B7859">
        <v>13.74</v>
      </c>
      <c r="E7859" s="2">
        <v>43873</v>
      </c>
      <c r="F7859">
        <v>3379.45</v>
      </c>
      <c r="G7859">
        <f t="shared" si="1101"/>
        <v>6.4626610081155444E-3</v>
      </c>
      <c r="H7859" s="2">
        <v>43873</v>
      </c>
      <c r="I7859">
        <v>6867.92</v>
      </c>
      <c r="J7859">
        <f t="shared" si="1102"/>
        <v>6.4965802458822886E-3</v>
      </c>
      <c r="K7859">
        <f t="shared" si="1098"/>
        <v>6.4373002458822885E-3</v>
      </c>
      <c r="L7859">
        <v>-1.3701604244662638E-3</v>
      </c>
      <c r="N7859" s="2">
        <v>43873</v>
      </c>
      <c r="O7859">
        <v>184.71</v>
      </c>
      <c r="Q7859" s="2">
        <v>43873</v>
      </c>
      <c r="R7859">
        <v>294634.90000000002</v>
      </c>
      <c r="S7859" s="8">
        <f t="shared" si="1103"/>
        <v>1.4636087915780305E-3</v>
      </c>
      <c r="T7859" s="9">
        <f t="shared" si="1099"/>
        <v>1.4043287915780304E-3</v>
      </c>
      <c r="U7859" s="3">
        <f>Sheet1!$B$17+Sheet1!$B$18*'Portfolio allocation'!K7859</f>
        <v>7.8728328693143425E-3</v>
      </c>
      <c r="V7859" s="13">
        <f t="shared" si="1104"/>
        <v>-6.4685040777363121E-3</v>
      </c>
      <c r="W7859" s="13"/>
      <c r="X7859" s="2">
        <v>43873</v>
      </c>
      <c r="Y7859">
        <v>148.3466</v>
      </c>
      <c r="AA7859" s="2">
        <v>43873</v>
      </c>
      <c r="AB7859">
        <v>2760.22</v>
      </c>
      <c r="AC7859">
        <f t="shared" si="1105"/>
        <v>1.1922132199288837E-2</v>
      </c>
      <c r="AD7859">
        <f t="shared" si="1100"/>
        <v>1.1862412199288838E-2</v>
      </c>
      <c r="AE7859">
        <f>Sheet2!$B$17+Sheet2!$B$18*'Portfolio allocation'!K7859</f>
        <v>5.7775986203855234E-3</v>
      </c>
      <c r="AF7859">
        <f t="shared" si="1106"/>
        <v>6.0848135789033147E-3</v>
      </c>
      <c r="AH7859" s="2">
        <v>43873</v>
      </c>
      <c r="AI7859">
        <v>1.63</v>
      </c>
      <c r="AJ7859">
        <v>1.4930000000000001</v>
      </c>
      <c r="AK7859">
        <v>1.08955</v>
      </c>
      <c r="AR7859" s="3"/>
    </row>
    <row r="7860" spans="1:44" hidden="1" outlineLevel="1" x14ac:dyDescent="0.2">
      <c r="A7860" s="2">
        <v>43874</v>
      </c>
      <c r="B7860">
        <v>14.15</v>
      </c>
      <c r="E7860" s="2">
        <v>43874</v>
      </c>
      <c r="F7860">
        <v>3373.94</v>
      </c>
      <c r="G7860">
        <f t="shared" si="1101"/>
        <v>-1.6304428235363044E-3</v>
      </c>
      <c r="H7860" s="2">
        <v>43874</v>
      </c>
      <c r="I7860">
        <v>6858.92</v>
      </c>
      <c r="J7860">
        <f t="shared" si="1102"/>
        <v>-1.3104404244662637E-3</v>
      </c>
      <c r="K7860">
        <f t="shared" si="1098"/>
        <v>-1.3701604244662638E-3</v>
      </c>
      <c r="L7860">
        <v>1.946426740303194E-3</v>
      </c>
      <c r="N7860" s="2">
        <v>43874</v>
      </c>
      <c r="O7860">
        <v>183.71</v>
      </c>
      <c r="Q7860" s="2">
        <v>43874</v>
      </c>
      <c r="R7860">
        <v>293039.8</v>
      </c>
      <c r="S7860" s="8">
        <f t="shared" si="1103"/>
        <v>-5.4138189331950359E-3</v>
      </c>
      <c r="T7860" s="9">
        <f t="shared" si="1099"/>
        <v>-5.473538933195036E-3</v>
      </c>
      <c r="U7860" s="3">
        <f>Sheet1!$B$17+Sheet1!$B$18*'Portfolio allocation'!K7860</f>
        <v>-1.0840838790760058E-3</v>
      </c>
      <c r="V7860" s="13">
        <f t="shared" si="1104"/>
        <v>-4.38945505411903E-3</v>
      </c>
      <c r="W7860" s="13"/>
      <c r="X7860" s="2">
        <v>43874</v>
      </c>
      <c r="Y7860">
        <v>147.3914</v>
      </c>
      <c r="AA7860" s="2">
        <v>43874</v>
      </c>
      <c r="AB7860">
        <v>2742.45</v>
      </c>
      <c r="AC7860">
        <f t="shared" si="1105"/>
        <v>-6.4378926317467666E-3</v>
      </c>
      <c r="AD7860">
        <f t="shared" si="1100"/>
        <v>-6.4976126317467667E-3</v>
      </c>
      <c r="AE7860">
        <f>Sheet2!$B$17+Sheet2!$B$18*'Portfolio allocation'!K7860</f>
        <v>-1.1649945940249633E-3</v>
      </c>
      <c r="AF7860">
        <f t="shared" si="1106"/>
        <v>-5.3326180377218039E-3</v>
      </c>
      <c r="AH7860" s="2">
        <v>43874</v>
      </c>
      <c r="AI7860">
        <v>1.617</v>
      </c>
      <c r="AJ7860">
        <v>1.4930000000000001</v>
      </c>
      <c r="AK7860">
        <v>1.0848500000000001</v>
      </c>
      <c r="AR7860" s="3"/>
    </row>
    <row r="7861" spans="1:44" hidden="1" outlineLevel="1" x14ac:dyDescent="0.2">
      <c r="A7861" s="2">
        <v>43875</v>
      </c>
      <c r="B7861">
        <v>13.68</v>
      </c>
      <c r="E7861" s="2">
        <v>43875</v>
      </c>
      <c r="F7861">
        <v>3380.16</v>
      </c>
      <c r="G7861">
        <f t="shared" si="1101"/>
        <v>1.8435419717006685E-3</v>
      </c>
      <c r="H7861" s="2">
        <v>43875</v>
      </c>
      <c r="I7861">
        <v>6872.68</v>
      </c>
      <c r="J7861">
        <f t="shared" si="1102"/>
        <v>2.0061467403031941E-3</v>
      </c>
      <c r="K7861">
        <f t="shared" si="1098"/>
        <v>1.946426740303194E-3</v>
      </c>
      <c r="L7861">
        <v>-5.9080000000000004E-5</v>
      </c>
      <c r="N7861" s="2">
        <v>43875</v>
      </c>
      <c r="O7861">
        <v>185.35</v>
      </c>
      <c r="Q7861" s="2">
        <v>43875</v>
      </c>
      <c r="R7861">
        <v>295655.8</v>
      </c>
      <c r="S7861" s="8">
        <f t="shared" si="1103"/>
        <v>8.9271150198710902E-3</v>
      </c>
      <c r="T7861" s="9">
        <f t="shared" si="1099"/>
        <v>8.867395019871091E-3</v>
      </c>
      <c r="U7861" s="3">
        <f>Sheet1!$B$17+Sheet1!$B$18*'Portfolio allocation'!K7861</f>
        <v>2.7207889698440029E-3</v>
      </c>
      <c r="V7861" s="13">
        <f t="shared" si="1104"/>
        <v>6.1466060500270881E-3</v>
      </c>
      <c r="W7861" s="13"/>
      <c r="X7861" s="2">
        <v>43875</v>
      </c>
      <c r="Y7861">
        <v>143.94329999999999</v>
      </c>
      <c r="AA7861" s="2">
        <v>43875</v>
      </c>
      <c r="AB7861">
        <v>2678.29</v>
      </c>
      <c r="AC7861">
        <f t="shared" si="1105"/>
        <v>-2.3395139382668684E-2</v>
      </c>
      <c r="AD7861">
        <f t="shared" si="1100"/>
        <v>-2.3454219382668683E-2</v>
      </c>
      <c r="AE7861">
        <f>Sheet2!$B$17+Sheet2!$B$18*'Portfolio allocation'!K7861</f>
        <v>1.7841993266792706E-3</v>
      </c>
      <c r="AF7861">
        <f t="shared" si="1106"/>
        <v>-2.5238418709347954E-2</v>
      </c>
      <c r="AH7861" s="2">
        <v>43875</v>
      </c>
      <c r="AI7861">
        <v>1.5880000000000001</v>
      </c>
      <c r="AJ7861">
        <v>1.4770000000000001</v>
      </c>
      <c r="AK7861">
        <v>1.0845499999999999</v>
      </c>
      <c r="AR7861" s="3"/>
    </row>
    <row r="7862" spans="1:44" hidden="1" outlineLevel="1" x14ac:dyDescent="0.2">
      <c r="A7862" s="2">
        <v>43878</v>
      </c>
      <c r="B7862">
        <v>13.68</v>
      </c>
      <c r="E7862" s="2">
        <v>43878</v>
      </c>
      <c r="F7862">
        <v>3380.16</v>
      </c>
      <c r="G7862">
        <f t="shared" si="1101"/>
        <v>0</v>
      </c>
      <c r="H7862" s="2">
        <v>43878</v>
      </c>
      <c r="I7862">
        <v>6872.68</v>
      </c>
      <c r="J7862">
        <f t="shared" si="1102"/>
        <v>0</v>
      </c>
      <c r="K7862">
        <f t="shared" si="1098"/>
        <v>-5.9080000000000004E-5</v>
      </c>
      <c r="L7862">
        <v>-2.9167716137519337E-3</v>
      </c>
      <c r="N7862" s="2">
        <v>43878</v>
      </c>
      <c r="O7862">
        <v>185.35</v>
      </c>
      <c r="Q7862" s="2">
        <v>43878</v>
      </c>
      <c r="R7862">
        <v>295655.8</v>
      </c>
      <c r="S7862" s="8">
        <f t="shared" si="1103"/>
        <v>0</v>
      </c>
      <c r="T7862" s="9">
        <f t="shared" si="1099"/>
        <v>-5.9080000000000004E-5</v>
      </c>
      <c r="U7862" s="3">
        <f>Sheet1!$B$17+Sheet1!$B$18*'Portfolio allocation'!K7862</f>
        <v>4.2002081106831831E-4</v>
      </c>
      <c r="V7862" s="13">
        <f t="shared" si="1104"/>
        <v>-4.7910081106831829E-4</v>
      </c>
      <c r="W7862" s="13"/>
      <c r="X7862" s="2">
        <v>43878</v>
      </c>
      <c r="Y7862">
        <v>143.94329999999999</v>
      </c>
      <c r="AA7862" s="2">
        <v>43878</v>
      </c>
      <c r="AB7862">
        <v>2678.29</v>
      </c>
      <c r="AC7862">
        <f t="shared" si="1105"/>
        <v>0</v>
      </c>
      <c r="AD7862">
        <f t="shared" si="1100"/>
        <v>-5.9080000000000004E-5</v>
      </c>
      <c r="AE7862">
        <f>Sheet2!$B$17+Sheet2!$B$18*'Portfolio allocation'!K7862</f>
        <v>8.5156809723994096E-7</v>
      </c>
      <c r="AF7862">
        <f t="shared" si="1106"/>
        <v>-5.9931568097239945E-5</v>
      </c>
      <c r="AH7862" s="2">
        <v>43878</v>
      </c>
      <c r="AI7862">
        <v>1.5880000000000001</v>
      </c>
      <c r="AJ7862">
        <v>1.4770000000000001</v>
      </c>
      <c r="AK7862">
        <v>1.0830500000000001</v>
      </c>
      <c r="AR7862" s="3"/>
    </row>
    <row r="7863" spans="1:44" hidden="1" outlineLevel="1" x14ac:dyDescent="0.2">
      <c r="A7863" s="2">
        <v>43879</v>
      </c>
      <c r="B7863">
        <v>14.83</v>
      </c>
      <c r="E7863" s="2">
        <v>43879</v>
      </c>
      <c r="F7863">
        <v>3370.29</v>
      </c>
      <c r="G7863">
        <f t="shared" si="1101"/>
        <v>-2.9199801192842934E-3</v>
      </c>
      <c r="H7863" s="2">
        <v>43879</v>
      </c>
      <c r="I7863">
        <v>6853.04</v>
      </c>
      <c r="J7863">
        <f t="shared" si="1102"/>
        <v>-2.8576916137519337E-3</v>
      </c>
      <c r="K7863">
        <f t="shared" si="1098"/>
        <v>-2.9167716137519337E-3</v>
      </c>
      <c r="L7863">
        <v>4.8190470793691874E-3</v>
      </c>
      <c r="N7863" s="2">
        <v>43879</v>
      </c>
      <c r="O7863">
        <v>187.23</v>
      </c>
      <c r="Q7863" s="2">
        <v>43879</v>
      </c>
      <c r="R7863">
        <v>298654.59999999998</v>
      </c>
      <c r="S7863" s="8">
        <f t="shared" si="1103"/>
        <v>1.0142875600613888E-2</v>
      </c>
      <c r="T7863" s="9">
        <f t="shared" si="1099"/>
        <v>1.0083795600613888E-2</v>
      </c>
      <c r="U7863" s="3">
        <f>Sheet1!$B$17+Sheet1!$B$18*'Portfolio allocation'!K7863</f>
        <v>-2.8583954317645305E-3</v>
      </c>
      <c r="V7863" s="13">
        <f t="shared" si="1104"/>
        <v>1.2942191032378418E-2</v>
      </c>
      <c r="W7863" s="13"/>
      <c r="X7863" s="2">
        <v>43879</v>
      </c>
      <c r="Y7863">
        <v>144.3253</v>
      </c>
      <c r="AA7863" s="2">
        <v>43879</v>
      </c>
      <c r="AB7863">
        <v>2685.4</v>
      </c>
      <c r="AC7863">
        <f t="shared" si="1105"/>
        <v>2.6546789182650965E-3</v>
      </c>
      <c r="AD7863">
        <f t="shared" si="1100"/>
        <v>2.5955989182650965E-3</v>
      </c>
      <c r="AE7863">
        <f>Sheet2!$B$17+Sheet2!$B$18*'Portfolio allocation'!K7863</f>
        <v>-2.5402807211578541E-3</v>
      </c>
      <c r="AF7863">
        <f t="shared" si="1106"/>
        <v>5.1358796394229507E-3</v>
      </c>
      <c r="AH7863" s="2">
        <v>43879</v>
      </c>
      <c r="AI7863">
        <v>1.556</v>
      </c>
      <c r="AJ7863">
        <v>1.4770000000000001</v>
      </c>
      <c r="AK7863">
        <v>1.0823</v>
      </c>
      <c r="AR7863" s="3"/>
    </row>
    <row r="7864" spans="1:44" hidden="1" outlineLevel="1" x14ac:dyDescent="0.2">
      <c r="A7864" s="2">
        <v>43880</v>
      </c>
      <c r="B7864">
        <v>14.38</v>
      </c>
      <c r="E7864" s="2">
        <v>43880</v>
      </c>
      <c r="F7864">
        <v>3386.15</v>
      </c>
      <c r="G7864">
        <f t="shared" si="1101"/>
        <v>4.7058265015771372E-3</v>
      </c>
      <c r="H7864" s="2">
        <v>43880</v>
      </c>
      <c r="I7864">
        <v>6886.47</v>
      </c>
      <c r="J7864">
        <f t="shared" si="1102"/>
        <v>4.8781270793691878E-3</v>
      </c>
      <c r="K7864">
        <f t="shared" si="1098"/>
        <v>4.8190470793691874E-3</v>
      </c>
      <c r="L7864">
        <v>-3.8275386288766419E-3</v>
      </c>
      <c r="N7864" s="2">
        <v>43880</v>
      </c>
      <c r="O7864">
        <v>187.28</v>
      </c>
      <c r="Q7864" s="2">
        <v>43880</v>
      </c>
      <c r="R7864">
        <v>299547.90000000002</v>
      </c>
      <c r="S7864" s="8">
        <f t="shared" si="1103"/>
        <v>2.9910806664288359E-3</v>
      </c>
      <c r="T7864" s="9">
        <f t="shared" si="1099"/>
        <v>2.9320006664288359E-3</v>
      </c>
      <c r="U7864" s="3">
        <f>Sheet1!$B$17+Sheet1!$B$18*'Portfolio allocation'!K7864</f>
        <v>6.0163318247013538E-3</v>
      </c>
      <c r="V7864" s="13">
        <f t="shared" si="1104"/>
        <v>-3.084331158272518E-3</v>
      </c>
      <c r="W7864" s="13"/>
      <c r="X7864" s="2">
        <v>43880</v>
      </c>
      <c r="Y7864">
        <v>144.09610000000001</v>
      </c>
      <c r="AA7864" s="2">
        <v>43880</v>
      </c>
      <c r="AB7864">
        <v>2681.13</v>
      </c>
      <c r="AC7864">
        <f t="shared" si="1105"/>
        <v>-1.590079690176549E-3</v>
      </c>
      <c r="AD7864">
        <f t="shared" si="1100"/>
        <v>-1.6493596901765491E-3</v>
      </c>
      <c r="AE7864">
        <f>Sheet2!$B$17+Sheet2!$B$18*'Portfolio allocation'!K7864</f>
        <v>4.3386066193498553E-3</v>
      </c>
      <c r="AF7864">
        <f t="shared" si="1106"/>
        <v>-5.9879663095264045E-3</v>
      </c>
      <c r="AH7864" s="2">
        <v>43880</v>
      </c>
      <c r="AI7864">
        <v>1.57</v>
      </c>
      <c r="AJ7864">
        <v>1.482</v>
      </c>
      <c r="AK7864">
        <v>1.07925</v>
      </c>
      <c r="AR7864" s="3"/>
    </row>
    <row r="7865" spans="1:44" hidden="1" outlineLevel="1" x14ac:dyDescent="0.2">
      <c r="A7865" s="2">
        <v>43881</v>
      </c>
      <c r="B7865">
        <v>15.56</v>
      </c>
      <c r="E7865" s="2">
        <v>43881</v>
      </c>
      <c r="F7865">
        <v>3373.23</v>
      </c>
      <c r="G7865">
        <f t="shared" si="1101"/>
        <v>-3.8155427255142094E-3</v>
      </c>
      <c r="H7865" s="2">
        <v>43881</v>
      </c>
      <c r="I7865">
        <v>6860.52</v>
      </c>
      <c r="J7865">
        <f t="shared" si="1102"/>
        <v>-3.7682586288766418E-3</v>
      </c>
      <c r="K7865">
        <f t="shared" si="1098"/>
        <v>-3.8275386288766419E-3</v>
      </c>
      <c r="L7865">
        <v>-1.0541930371925143E-2</v>
      </c>
      <c r="N7865" s="2">
        <v>43881</v>
      </c>
      <c r="O7865">
        <v>184.42</v>
      </c>
      <c r="Q7865" s="2">
        <v>43881</v>
      </c>
      <c r="R7865">
        <v>294973.40000000002</v>
      </c>
      <c r="S7865" s="8">
        <f t="shared" si="1103"/>
        <v>-1.527134725364454E-2</v>
      </c>
      <c r="T7865" s="9">
        <f t="shared" si="1099"/>
        <v>-1.5330627253644541E-2</v>
      </c>
      <c r="U7865" s="3">
        <f>Sheet1!$B$17+Sheet1!$B$18*'Portfolio allocation'!K7865</f>
        <v>-3.9032504334212729E-3</v>
      </c>
      <c r="V7865" s="13">
        <f t="shared" si="1104"/>
        <v>-1.1427376820223267E-2</v>
      </c>
      <c r="W7865" s="13"/>
      <c r="X7865" s="2">
        <v>43881</v>
      </c>
      <c r="Y7865">
        <v>144.44</v>
      </c>
      <c r="AA7865" s="2">
        <v>43881</v>
      </c>
      <c r="AB7865">
        <v>2687.53</v>
      </c>
      <c r="AC7865">
        <f t="shared" si="1105"/>
        <v>2.3870532200975791E-3</v>
      </c>
      <c r="AD7865">
        <f t="shared" si="1100"/>
        <v>2.328293220097579E-3</v>
      </c>
      <c r="AE7865">
        <f>Sheet2!$B$17+Sheet2!$B$18*'Portfolio allocation'!K7865</f>
        <v>-3.350157986774795E-3</v>
      </c>
      <c r="AF7865">
        <f t="shared" si="1106"/>
        <v>5.6784512068723744E-3</v>
      </c>
      <c r="AH7865" s="2">
        <v>43881</v>
      </c>
      <c r="AI7865">
        <v>1.5249999999999999</v>
      </c>
      <c r="AJ7865">
        <v>1.4690000000000001</v>
      </c>
      <c r="AK7865">
        <v>1.0803499999999999</v>
      </c>
      <c r="AR7865" s="3"/>
    </row>
    <row r="7866" spans="1:44" hidden="1" outlineLevel="1" x14ac:dyDescent="0.2">
      <c r="A7866" s="2">
        <v>43882</v>
      </c>
      <c r="B7866">
        <v>17.079999999999998</v>
      </c>
      <c r="E7866" s="2">
        <v>43882</v>
      </c>
      <c r="F7866">
        <v>3337.75</v>
      </c>
      <c r="G7866">
        <f t="shared" si="1101"/>
        <v>-1.0518108756295885E-2</v>
      </c>
      <c r="H7866" s="2">
        <v>43882</v>
      </c>
      <c r="I7866">
        <v>6788.6</v>
      </c>
      <c r="J7866">
        <f t="shared" si="1102"/>
        <v>-1.0483170371925143E-2</v>
      </c>
      <c r="K7866">
        <f t="shared" si="1098"/>
        <v>-1.0541930371925143E-2</v>
      </c>
      <c r="L7866">
        <v>-3.3445927490204259E-2</v>
      </c>
      <c r="N7866" s="2">
        <v>43882</v>
      </c>
      <c r="O7866">
        <v>178.59</v>
      </c>
      <c r="Q7866" s="2">
        <v>43882</v>
      </c>
      <c r="R7866">
        <v>285648.5</v>
      </c>
      <c r="S7866" s="8">
        <f t="shared" si="1103"/>
        <v>-3.1612681007846866E-2</v>
      </c>
      <c r="T7866" s="9">
        <f t="shared" si="1099"/>
        <v>-3.1671441007846864E-2</v>
      </c>
      <c r="U7866" s="3">
        <f>Sheet1!$B$17+Sheet1!$B$18*'Portfolio allocation'!K7866</f>
        <v>-1.1606170806362469E-2</v>
      </c>
      <c r="V7866" s="13">
        <f t="shared" si="1104"/>
        <v>-2.0065270201484395E-2</v>
      </c>
      <c r="W7866" s="13"/>
      <c r="X7866" s="2">
        <v>43882</v>
      </c>
      <c r="Y7866">
        <v>143.12180000000001</v>
      </c>
      <c r="AA7866" s="2">
        <v>43882</v>
      </c>
      <c r="AB7866">
        <v>2663.01</v>
      </c>
      <c r="AC7866">
        <f t="shared" si="1105"/>
        <v>-9.1236190851823329E-3</v>
      </c>
      <c r="AD7866">
        <f t="shared" si="1100"/>
        <v>-9.1812190851823326E-3</v>
      </c>
      <c r="AE7866">
        <f>Sheet2!$B$17+Sheet2!$B$18*'Portfolio allocation'!K7866</f>
        <v>-9.3207664243196049E-3</v>
      </c>
      <c r="AF7866">
        <f t="shared" si="1106"/>
        <v>1.3954733913727237E-4</v>
      </c>
      <c r="AH7866" s="2">
        <v>43882</v>
      </c>
      <c r="AI7866">
        <v>1.47</v>
      </c>
      <c r="AJ7866">
        <v>1.44</v>
      </c>
      <c r="AK7866">
        <v>1.0851999999999999</v>
      </c>
      <c r="AR7866" s="3"/>
    </row>
    <row r="7867" spans="1:44" hidden="1" outlineLevel="1" x14ac:dyDescent="0.2">
      <c r="A7867" s="2">
        <v>43885</v>
      </c>
      <c r="B7867">
        <v>25.03</v>
      </c>
      <c r="E7867" s="2">
        <v>43885</v>
      </c>
      <c r="F7867">
        <v>3225.89</v>
      </c>
      <c r="G7867">
        <f t="shared" si="1101"/>
        <v>-3.3513594487304399E-2</v>
      </c>
      <c r="H7867" s="2">
        <v>43885</v>
      </c>
      <c r="I7867">
        <v>6561.94</v>
      </c>
      <c r="J7867">
        <f t="shared" si="1102"/>
        <v>-3.3388327490204261E-2</v>
      </c>
      <c r="K7867">
        <f t="shared" si="1098"/>
        <v>-3.3445927490204259E-2</v>
      </c>
      <c r="L7867">
        <v>-3.0315467975019588E-2</v>
      </c>
      <c r="N7867" s="2">
        <v>43885</v>
      </c>
      <c r="O7867">
        <v>170.89</v>
      </c>
      <c r="Q7867" s="2">
        <v>43885</v>
      </c>
      <c r="R7867">
        <v>273332.59999999998</v>
      </c>
      <c r="S7867" s="8">
        <f t="shared" si="1103"/>
        <v>-4.3115577361687585E-2</v>
      </c>
      <c r="T7867" s="9">
        <f t="shared" si="1099"/>
        <v>-4.3173177361687583E-2</v>
      </c>
      <c r="U7867" s="3">
        <f>Sheet1!$B$17+Sheet1!$B$18*'Portfolio allocation'!K7867</f>
        <v>-3.7882216764931462E-2</v>
      </c>
      <c r="V7867" s="13">
        <f t="shared" si="1104"/>
        <v>-5.290960596756121E-3</v>
      </c>
      <c r="W7867" s="13"/>
      <c r="X7867" s="2">
        <v>43885</v>
      </c>
      <c r="Y7867">
        <v>139.8647</v>
      </c>
      <c r="AA7867" s="2">
        <v>43885</v>
      </c>
      <c r="AB7867">
        <v>2602.4</v>
      </c>
      <c r="AC7867">
        <f t="shared" si="1105"/>
        <v>-2.2759959594594092E-2</v>
      </c>
      <c r="AD7867">
        <f t="shared" si="1100"/>
        <v>-2.2814559594594091E-2</v>
      </c>
      <c r="AE7867">
        <f>Sheet2!$B$17+Sheet2!$B$18*'Portfolio allocation'!K7867</f>
        <v>-2.9687584995708331E-2</v>
      </c>
      <c r="AF7867">
        <f t="shared" si="1106"/>
        <v>6.8730254011142404E-3</v>
      </c>
      <c r="AH7867" s="2">
        <v>43885</v>
      </c>
      <c r="AI7867">
        <v>1.377</v>
      </c>
      <c r="AJ7867">
        <v>1.365</v>
      </c>
      <c r="AK7867">
        <v>1.08565</v>
      </c>
      <c r="AR7867" s="3"/>
    </row>
    <row r="7868" spans="1:44" hidden="1" outlineLevel="1" x14ac:dyDescent="0.2">
      <c r="A7868" s="2">
        <v>43886</v>
      </c>
      <c r="B7868">
        <v>27.85</v>
      </c>
      <c r="E7868" s="2">
        <v>43886</v>
      </c>
      <c r="F7868">
        <v>3128.21</v>
      </c>
      <c r="G7868">
        <f t="shared" si="1101"/>
        <v>-3.0280015747592093E-2</v>
      </c>
      <c r="H7868" s="2">
        <v>43886</v>
      </c>
      <c r="I7868">
        <v>6363.37</v>
      </c>
      <c r="J7868">
        <f t="shared" si="1102"/>
        <v>-3.026086797501959E-2</v>
      </c>
      <c r="K7868">
        <f t="shared" si="1098"/>
        <v>-3.0315467975019588E-2</v>
      </c>
      <c r="L7868">
        <v>-3.8227349449112486E-3</v>
      </c>
      <c r="N7868" s="2">
        <v>43886</v>
      </c>
      <c r="O7868">
        <v>168.07</v>
      </c>
      <c r="Q7868" s="2">
        <v>43886</v>
      </c>
      <c r="R7868">
        <v>268822.2</v>
      </c>
      <c r="S7868" s="8">
        <f t="shared" si="1103"/>
        <v>-1.6501507686971673E-2</v>
      </c>
      <c r="T7868" s="9">
        <f t="shared" si="1099"/>
        <v>-1.6556107686971671E-2</v>
      </c>
      <c r="U7868" s="3">
        <f>Sheet1!$B$17+Sheet1!$B$18*'Portfolio allocation'!K7868</f>
        <v>-3.4290874272717063E-2</v>
      </c>
      <c r="V7868" s="13">
        <f t="shared" si="1104"/>
        <v>1.7734766585745392E-2</v>
      </c>
      <c r="W7868" s="13"/>
      <c r="X7868" s="2">
        <v>43886</v>
      </c>
      <c r="Y7868">
        <v>135.35640000000001</v>
      </c>
      <c r="AA7868" s="2">
        <v>43886</v>
      </c>
      <c r="AB7868">
        <v>2518.52</v>
      </c>
      <c r="AC7868">
        <f t="shared" si="1105"/>
        <v>-3.2231786043652066E-2</v>
      </c>
      <c r="AD7868">
        <f t="shared" si="1100"/>
        <v>-3.2284506043652066E-2</v>
      </c>
      <c r="AE7868">
        <f>Sheet2!$B$17+Sheet2!$B$18*'Portfolio allocation'!K7868</f>
        <v>-2.6903900529560699E-2</v>
      </c>
      <c r="AF7868">
        <f t="shared" si="1106"/>
        <v>-5.3806055140913668E-3</v>
      </c>
      <c r="AH7868" s="2">
        <v>43886</v>
      </c>
      <c r="AI7868">
        <v>1.33</v>
      </c>
      <c r="AJ7868">
        <v>1.3180000000000001</v>
      </c>
      <c r="AK7868">
        <v>1.0864499999999999</v>
      </c>
      <c r="AR7868" s="3"/>
    </row>
    <row r="7869" spans="1:44" hidden="1" outlineLevel="1" x14ac:dyDescent="0.2">
      <c r="A7869" s="2">
        <v>43887</v>
      </c>
      <c r="B7869">
        <v>27.56</v>
      </c>
      <c r="E7869" s="2">
        <v>43887</v>
      </c>
      <c r="F7869">
        <v>3116.39</v>
      </c>
      <c r="G7869">
        <f t="shared" si="1101"/>
        <v>-3.7785187055856539E-3</v>
      </c>
      <c r="H7869" s="2">
        <v>43887</v>
      </c>
      <c r="I7869">
        <v>6339.38</v>
      </c>
      <c r="J7869">
        <f t="shared" si="1102"/>
        <v>-3.7700149449112486E-3</v>
      </c>
      <c r="K7869">
        <f t="shared" si="1098"/>
        <v>-3.8227349449112486E-3</v>
      </c>
      <c r="L7869">
        <v>-4.4015147226763515E-2</v>
      </c>
      <c r="N7869" s="2">
        <v>43887</v>
      </c>
      <c r="O7869">
        <v>170.17</v>
      </c>
      <c r="Q7869" s="2">
        <v>43887</v>
      </c>
      <c r="R7869">
        <v>272181</v>
      </c>
      <c r="S7869" s="8">
        <f t="shared" si="1103"/>
        <v>1.2494503802141343E-2</v>
      </c>
      <c r="T7869" s="9">
        <f t="shared" si="1099"/>
        <v>1.2441783802141344E-2</v>
      </c>
      <c r="U7869" s="3">
        <f>Sheet1!$B$17+Sheet1!$B$18*'Portfolio allocation'!K7869</f>
        <v>-3.8977395254346319E-3</v>
      </c>
      <c r="V7869" s="13">
        <f t="shared" si="1104"/>
        <v>1.6339523327575975E-2</v>
      </c>
      <c r="W7869" s="13"/>
      <c r="X7869" s="2">
        <v>43887</v>
      </c>
      <c r="Y7869">
        <v>133.48419999999999</v>
      </c>
      <c r="AA7869" s="2">
        <v>43887</v>
      </c>
      <c r="AB7869">
        <v>2483.6799999999998</v>
      </c>
      <c r="AC7869">
        <f t="shared" si="1105"/>
        <v>-1.3833521274399296E-2</v>
      </c>
      <c r="AD7869">
        <f t="shared" si="1100"/>
        <v>-1.3883801274399296E-2</v>
      </c>
      <c r="AE7869">
        <f>Sheet2!$B$17+Sheet2!$B$18*'Portfolio allocation'!K7869</f>
        <v>-3.3458864284397053E-3</v>
      </c>
      <c r="AF7869">
        <f t="shared" si="1106"/>
        <v>-1.0537914845959591E-2</v>
      </c>
      <c r="AH7869" s="2">
        <v>43887</v>
      </c>
      <c r="AI7869">
        <v>1.31</v>
      </c>
      <c r="AJ7869">
        <v>1.2569999999999999</v>
      </c>
      <c r="AK7869">
        <v>1.0865499999999999</v>
      </c>
      <c r="AR7869" s="3"/>
    </row>
    <row r="7870" spans="1:44" hidden="1" outlineLevel="1" x14ac:dyDescent="0.2">
      <c r="A7870" s="2">
        <v>43888</v>
      </c>
      <c r="B7870">
        <v>39.159999999999997</v>
      </c>
      <c r="E7870" s="2">
        <v>43888</v>
      </c>
      <c r="F7870">
        <v>2978.76</v>
      </c>
      <c r="G7870">
        <f t="shared" si="1101"/>
        <v>-4.4163278665378725E-2</v>
      </c>
      <c r="H7870" s="2">
        <v>43888</v>
      </c>
      <c r="I7870">
        <v>6060.67</v>
      </c>
      <c r="J7870">
        <f t="shared" si="1102"/>
        <v>-4.3964867226763515E-2</v>
      </c>
      <c r="K7870">
        <f t="shared" si="1098"/>
        <v>-4.4015147226763515E-2</v>
      </c>
      <c r="L7870">
        <v>-8.1218948085938492E-3</v>
      </c>
      <c r="N7870" s="2">
        <v>43888</v>
      </c>
      <c r="O7870">
        <v>158.18</v>
      </c>
      <c r="Q7870" s="2">
        <v>43888</v>
      </c>
      <c r="R7870">
        <v>253003.4</v>
      </c>
      <c r="S7870" s="8">
        <f t="shared" si="1103"/>
        <v>-7.0458996035726251E-2</v>
      </c>
      <c r="T7870" s="9">
        <f t="shared" si="1099"/>
        <v>-7.0509276035726251E-2</v>
      </c>
      <c r="U7870" s="3">
        <f>Sheet1!$B$17+Sheet1!$B$18*'Portfolio allocation'!K7870</f>
        <v>-5.0007493506361293E-2</v>
      </c>
      <c r="V7870" s="13">
        <f t="shared" si="1104"/>
        <v>-2.0501782529364958E-2</v>
      </c>
      <c r="W7870" s="13"/>
      <c r="X7870" s="2">
        <v>43888</v>
      </c>
      <c r="Y7870">
        <v>127.14190000000001</v>
      </c>
      <c r="AA7870" s="2">
        <v>43888</v>
      </c>
      <c r="AB7870">
        <v>2365.6799999999998</v>
      </c>
      <c r="AC7870">
        <f t="shared" si="1105"/>
        <v>-4.7510146234619577E-2</v>
      </c>
      <c r="AD7870">
        <f t="shared" si="1100"/>
        <v>-4.7557026234619576E-2</v>
      </c>
      <c r="AE7870">
        <f>Sheet2!$B$17+Sheet2!$B$18*'Portfolio allocation'!K7870</f>
        <v>-3.9086004830639606E-2</v>
      </c>
      <c r="AF7870">
        <f t="shared" si="1106"/>
        <v>-8.4710214039799697E-3</v>
      </c>
      <c r="AH7870" s="2">
        <v>43888</v>
      </c>
      <c r="AI7870">
        <v>1.2989999999999999</v>
      </c>
      <c r="AJ7870">
        <v>1.1719999999999999</v>
      </c>
      <c r="AK7870">
        <v>1.0986</v>
      </c>
      <c r="AR7870" s="3"/>
    </row>
    <row r="7871" spans="1:44" hidden="1" outlineLevel="1" x14ac:dyDescent="0.2">
      <c r="A7871" s="2">
        <v>43889</v>
      </c>
      <c r="B7871">
        <v>40.11</v>
      </c>
      <c r="E7871" s="2">
        <v>43889</v>
      </c>
      <c r="F7871">
        <v>2954.22</v>
      </c>
      <c r="G7871">
        <f t="shared" si="1101"/>
        <v>-8.2383273576925875E-3</v>
      </c>
      <c r="H7871" s="2">
        <v>43889</v>
      </c>
      <c r="I7871">
        <v>6011.73</v>
      </c>
      <c r="J7871">
        <f t="shared" si="1102"/>
        <v>-8.07501480859385E-3</v>
      </c>
      <c r="K7871">
        <f t="shared" si="1098"/>
        <v>-8.1218948085938492E-3</v>
      </c>
      <c r="L7871">
        <v>4.6022296206982234E-2</v>
      </c>
      <c r="N7871" s="2">
        <v>43889</v>
      </c>
      <c r="O7871">
        <v>162.01</v>
      </c>
      <c r="Q7871" s="2">
        <v>43889</v>
      </c>
      <c r="R7871">
        <v>259129.4</v>
      </c>
      <c r="S7871" s="8">
        <f t="shared" si="1103"/>
        <v>2.4213113341559733E-2</v>
      </c>
      <c r="T7871" s="9">
        <f t="shared" si="1099"/>
        <v>2.4166233341559734E-2</v>
      </c>
      <c r="U7871" s="3">
        <f>Sheet1!$B$17+Sheet1!$B$18*'Portfolio allocation'!K7871</f>
        <v>-8.8298446762515061E-3</v>
      </c>
      <c r="V7871" s="13">
        <f t="shared" si="1104"/>
        <v>3.2996078017811237E-2</v>
      </c>
      <c r="W7871" s="13"/>
      <c r="X7871" s="2">
        <v>43889</v>
      </c>
      <c r="Y7871">
        <v>124.3147</v>
      </c>
      <c r="AA7871" s="2">
        <v>43889</v>
      </c>
      <c r="AB7871">
        <v>2313.0700000000002</v>
      </c>
      <c r="AC7871">
        <f t="shared" si="1105"/>
        <v>-2.223884887220573E-2</v>
      </c>
      <c r="AD7871">
        <f t="shared" si="1100"/>
        <v>-2.2278168872205729E-2</v>
      </c>
      <c r="AE7871">
        <f>Sheet2!$B$17+Sheet2!$B$18*'Portfolio allocation'!K7871</f>
        <v>-7.1688090607142339E-3</v>
      </c>
      <c r="AF7871">
        <f t="shared" si="1106"/>
        <v>-1.5109359811491495E-2</v>
      </c>
      <c r="AH7871" s="2">
        <v>43889</v>
      </c>
      <c r="AI7871">
        <v>1.1259999999999999</v>
      </c>
      <c r="AJ7871">
        <v>0.98299999999999998</v>
      </c>
      <c r="AK7871">
        <v>1.0984499999999999</v>
      </c>
      <c r="AR7871" s="3"/>
    </row>
    <row r="7872" spans="1:44" hidden="1" outlineLevel="1" x14ac:dyDescent="0.2">
      <c r="A7872" s="2">
        <v>43892</v>
      </c>
      <c r="B7872">
        <v>33.42</v>
      </c>
      <c r="E7872" s="2">
        <v>43892</v>
      </c>
      <c r="F7872">
        <v>3090.23</v>
      </c>
      <c r="G7872">
        <f t="shared" si="1101"/>
        <v>4.6039225243888371E-2</v>
      </c>
      <c r="H7872" s="2">
        <v>43892</v>
      </c>
      <c r="I7872">
        <v>6288.64</v>
      </c>
      <c r="J7872">
        <f t="shared" si="1102"/>
        <v>4.6061616206982237E-2</v>
      </c>
      <c r="K7872">
        <f t="shared" si="1098"/>
        <v>4.6022296206982234E-2</v>
      </c>
      <c r="L7872">
        <v>-2.8113012965601519E-2</v>
      </c>
      <c r="N7872" s="2">
        <v>43892</v>
      </c>
      <c r="O7872">
        <v>172.79</v>
      </c>
      <c r="Q7872" s="2">
        <v>43892</v>
      </c>
      <c r="R7872">
        <v>276371.59999999998</v>
      </c>
      <c r="S7872" s="8">
        <f t="shared" si="1103"/>
        <v>6.6538956984425468E-2</v>
      </c>
      <c r="T7872" s="9">
        <f t="shared" si="1099"/>
        <v>6.6499636984425473E-2</v>
      </c>
      <c r="U7872" s="3">
        <f>Sheet1!$B$17+Sheet1!$B$18*'Portfolio allocation'!K7872</f>
        <v>5.328574345309723E-2</v>
      </c>
      <c r="V7872" s="13">
        <f t="shared" si="1104"/>
        <v>1.3213893531328243E-2</v>
      </c>
      <c r="W7872" s="13"/>
      <c r="X7872" s="2">
        <v>43892</v>
      </c>
      <c r="Y7872">
        <v>128.27860000000001</v>
      </c>
      <c r="AA7872" s="2">
        <v>43892</v>
      </c>
      <c r="AB7872">
        <v>2386.8200000000002</v>
      </c>
      <c r="AC7872">
        <f t="shared" si="1105"/>
        <v>3.1884032908645166E-2</v>
      </c>
      <c r="AD7872">
        <f t="shared" si="1100"/>
        <v>3.1848632908645168E-2</v>
      </c>
      <c r="AE7872">
        <f>Sheet2!$B$17+Sheet2!$B$18*'Portfolio allocation'!K7872</f>
        <v>4.0977586933580577E-2</v>
      </c>
      <c r="AF7872">
        <f t="shared" si="1106"/>
        <v>-9.1289540249354095E-3</v>
      </c>
      <c r="AH7872" s="2">
        <v>43892</v>
      </c>
      <c r="AI7872">
        <v>1.0880000000000001</v>
      </c>
      <c r="AJ7872">
        <v>0.88500000000000001</v>
      </c>
      <c r="AK7872">
        <v>1.1131500000000001</v>
      </c>
      <c r="AR7872" s="3"/>
    </row>
    <row r="7873" spans="1:44" hidden="1" outlineLevel="1" x14ac:dyDescent="0.2">
      <c r="A7873" s="2">
        <v>43893</v>
      </c>
      <c r="B7873">
        <v>36.82</v>
      </c>
      <c r="E7873" s="2">
        <v>43893</v>
      </c>
      <c r="F7873">
        <v>3003.37</v>
      </c>
      <c r="G7873">
        <f t="shared" si="1101"/>
        <v>-2.8107940185681968E-2</v>
      </c>
      <c r="H7873" s="2">
        <v>43893</v>
      </c>
      <c r="I7873">
        <v>6112.07</v>
      </c>
      <c r="J7873">
        <f t="shared" si="1102"/>
        <v>-2.8077612965601517E-2</v>
      </c>
      <c r="K7873">
        <f t="shared" si="1098"/>
        <v>-2.8113012965601519E-2</v>
      </c>
      <c r="L7873">
        <v>4.2228649434578026E-2</v>
      </c>
      <c r="N7873" s="2">
        <v>43893</v>
      </c>
      <c r="O7873">
        <v>164.51</v>
      </c>
      <c r="Q7873" s="2">
        <v>43893</v>
      </c>
      <c r="R7873">
        <v>263128.09999999998</v>
      </c>
      <c r="S7873" s="8">
        <f t="shared" si="1103"/>
        <v>-4.7919178381570338E-2</v>
      </c>
      <c r="T7873" s="9">
        <f t="shared" si="1099"/>
        <v>-4.7954578381570336E-2</v>
      </c>
      <c r="U7873" s="3">
        <f>Sheet1!$B$17+Sheet1!$B$18*'Portfolio allocation'!K7873</f>
        <v>-3.1764162068279887E-2</v>
      </c>
      <c r="V7873" s="13">
        <f t="shared" si="1104"/>
        <v>-1.6190416313290448E-2</v>
      </c>
      <c r="W7873" s="13"/>
      <c r="X7873" s="2">
        <v>43893</v>
      </c>
      <c r="Y7873">
        <v>123.1207</v>
      </c>
      <c r="AA7873" s="2">
        <v>43893</v>
      </c>
      <c r="AB7873">
        <v>2290.85</v>
      </c>
      <c r="AC7873">
        <f t="shared" si="1105"/>
        <v>-4.0208310639260669E-2</v>
      </c>
      <c r="AD7873">
        <f t="shared" si="1100"/>
        <v>-4.0237030639260672E-2</v>
      </c>
      <c r="AE7873">
        <f>Sheet2!$B$17+Sheet2!$B$18*'Portfolio allocation'!K7873</f>
        <v>-2.4945421345476938E-2</v>
      </c>
      <c r="AF7873">
        <f t="shared" si="1106"/>
        <v>-1.5291609293783735E-2</v>
      </c>
      <c r="AH7873" s="2">
        <v>43893</v>
      </c>
      <c r="AI7873">
        <v>1.0169999999999999</v>
      </c>
      <c r="AJ7873">
        <v>0.71799999999999997</v>
      </c>
      <c r="AK7873">
        <v>1.1177999999999999</v>
      </c>
      <c r="AR7873" s="3"/>
    </row>
    <row r="7874" spans="1:44" hidden="1" outlineLevel="1" x14ac:dyDescent="0.2">
      <c r="A7874" s="2">
        <v>43894</v>
      </c>
      <c r="B7874">
        <v>31.99</v>
      </c>
      <c r="E7874" s="2">
        <v>43894</v>
      </c>
      <c r="F7874">
        <v>3130.12</v>
      </c>
      <c r="G7874">
        <f t="shared" si="1101"/>
        <v>4.2202592421180185E-2</v>
      </c>
      <c r="H7874" s="2">
        <v>43894</v>
      </c>
      <c r="I7874">
        <v>6370.35</v>
      </c>
      <c r="J7874">
        <f t="shared" si="1102"/>
        <v>4.2257369434578029E-2</v>
      </c>
      <c r="K7874">
        <f t="shared" si="1098"/>
        <v>4.2228649434578026E-2</v>
      </c>
      <c r="L7874">
        <v>-3.3737083155242757E-2</v>
      </c>
      <c r="N7874" s="2">
        <v>43894</v>
      </c>
      <c r="O7874">
        <v>170.55</v>
      </c>
      <c r="Q7874" s="2">
        <v>43894</v>
      </c>
      <c r="R7874">
        <v>272788.8</v>
      </c>
      <c r="S7874" s="8">
        <f t="shared" si="1103"/>
        <v>3.671481685156408E-2</v>
      </c>
      <c r="T7874" s="9">
        <f t="shared" si="1099"/>
        <v>3.6686096851564078E-2</v>
      </c>
      <c r="U7874" s="3">
        <f>Sheet1!$B$17+Sheet1!$B$18*'Portfolio allocation'!K7874</f>
        <v>4.893357573200037E-2</v>
      </c>
      <c r="V7874" s="13">
        <f t="shared" si="1104"/>
        <v>-1.2247478880436292E-2</v>
      </c>
      <c r="W7874" s="13"/>
      <c r="X7874" s="2">
        <v>43894</v>
      </c>
      <c r="Y7874">
        <v>128.2022</v>
      </c>
      <c r="AA7874" s="2">
        <v>43894</v>
      </c>
      <c r="AB7874">
        <v>2385.4</v>
      </c>
      <c r="AC7874">
        <f t="shared" si="1105"/>
        <v>4.1272889975336735E-2</v>
      </c>
      <c r="AD7874">
        <f t="shared" si="1100"/>
        <v>4.1249809975336733E-2</v>
      </c>
      <c r="AE7874">
        <f>Sheet2!$B$17+Sheet2!$B$18*'Portfolio allocation'!K7874</f>
        <v>3.7604179438876166E-2</v>
      </c>
      <c r="AF7874">
        <f t="shared" si="1106"/>
        <v>3.6456305364605673E-3</v>
      </c>
      <c r="AH7874" s="2">
        <v>43894</v>
      </c>
      <c r="AI7874">
        <v>0.99199999999999999</v>
      </c>
      <c r="AJ7874">
        <v>0.57699999999999996</v>
      </c>
      <c r="AK7874">
        <v>1.1141000000000001</v>
      </c>
      <c r="AR7874" s="3"/>
    </row>
    <row r="7875" spans="1:44" hidden="1" outlineLevel="1" x14ac:dyDescent="0.2">
      <c r="A7875" s="2">
        <v>43895</v>
      </c>
      <c r="B7875">
        <v>39.619999999999997</v>
      </c>
      <c r="E7875" s="2">
        <v>43895</v>
      </c>
      <c r="F7875">
        <v>3023.94</v>
      </c>
      <c r="G7875">
        <f t="shared" si="1101"/>
        <v>-3.3922022158894838E-2</v>
      </c>
      <c r="H7875" s="2">
        <v>43895</v>
      </c>
      <c r="I7875">
        <v>6155.58</v>
      </c>
      <c r="J7875">
        <f t="shared" si="1102"/>
        <v>-3.3714003155242755E-2</v>
      </c>
      <c r="K7875">
        <f t="shared" si="1098"/>
        <v>-3.3737083155242757E-2</v>
      </c>
      <c r="L7875">
        <v>-1.7041154064442291E-2</v>
      </c>
      <c r="N7875" s="2">
        <v>43895</v>
      </c>
      <c r="O7875">
        <v>166.27</v>
      </c>
      <c r="Q7875" s="2">
        <v>43895</v>
      </c>
      <c r="R7875">
        <v>265943.09999999998</v>
      </c>
      <c r="S7875" s="8">
        <f t="shared" si="1103"/>
        <v>-2.5095238514191265E-2</v>
      </c>
      <c r="T7875" s="9">
        <f t="shared" si="1099"/>
        <v>-2.5118318514191267E-2</v>
      </c>
      <c r="U7875" s="3">
        <f>Sheet1!$B$17+Sheet1!$B$18*'Portfolio allocation'!K7875</f>
        <v>-3.8216237922729449E-2</v>
      </c>
      <c r="V7875" s="13">
        <f t="shared" si="1104"/>
        <v>1.3097919408538182E-2</v>
      </c>
      <c r="W7875" s="13"/>
      <c r="X7875" s="2">
        <v>43895</v>
      </c>
      <c r="Y7875">
        <v>123.7415</v>
      </c>
      <c r="AA7875" s="2">
        <v>43895</v>
      </c>
      <c r="AB7875">
        <v>2302.41</v>
      </c>
      <c r="AC7875">
        <f t="shared" si="1105"/>
        <v>-3.4790810765490177E-2</v>
      </c>
      <c r="AD7875">
        <f t="shared" si="1100"/>
        <v>-3.4810010765490174E-2</v>
      </c>
      <c r="AE7875">
        <f>Sheet2!$B$17+Sheet2!$B$18*'Portfolio allocation'!K7875</f>
        <v>-2.9946488041113387E-2</v>
      </c>
      <c r="AF7875">
        <f t="shared" si="1106"/>
        <v>-4.8635227243767863E-3</v>
      </c>
      <c r="AH7875" s="2">
        <v>43895</v>
      </c>
      <c r="AI7875">
        <v>0.92500000000000004</v>
      </c>
      <c r="AJ7875">
        <v>0.48</v>
      </c>
      <c r="AK7875">
        <v>1.1189</v>
      </c>
      <c r="AR7875" s="3"/>
    </row>
    <row r="7876" spans="1:44" hidden="1" outlineLevel="1" x14ac:dyDescent="0.2">
      <c r="A7876" s="2">
        <v>43896</v>
      </c>
      <c r="B7876">
        <v>41.94</v>
      </c>
      <c r="E7876" s="2">
        <v>43896</v>
      </c>
      <c r="F7876">
        <v>2972.37</v>
      </c>
      <c r="G7876">
        <f t="shared" si="1101"/>
        <v>-1.7053909799797706E-2</v>
      </c>
      <c r="H7876" s="2">
        <v>43896</v>
      </c>
      <c r="I7876">
        <v>6050.8</v>
      </c>
      <c r="J7876">
        <f t="shared" si="1102"/>
        <v>-1.7021954064442291E-2</v>
      </c>
      <c r="K7876">
        <f t="shared" ref="K7876:K7939" si="1107">J7876-(AJ7875/25000)</f>
        <v>-1.7041154064442291E-2</v>
      </c>
      <c r="L7876">
        <v>-7.5883053863951888E-2</v>
      </c>
      <c r="N7876" s="2">
        <v>43896</v>
      </c>
      <c r="O7876">
        <v>161.57</v>
      </c>
      <c r="Q7876" s="2">
        <v>43896</v>
      </c>
      <c r="R7876">
        <v>258425.60000000001</v>
      </c>
      <c r="S7876" s="8">
        <f t="shared" si="1103"/>
        <v>-2.8267324852571774E-2</v>
      </c>
      <c r="T7876" s="9">
        <f t="shared" ref="T7876:T7939" si="1108">S7876-(AJ7875/100/250)</f>
        <v>-2.8286524852571774E-2</v>
      </c>
      <c r="U7876" s="3">
        <f>Sheet1!$B$17+Sheet1!$B$18*'Portfolio allocation'!K7876</f>
        <v>-1.9062244938650524E-2</v>
      </c>
      <c r="V7876" s="13">
        <f t="shared" si="1104"/>
        <v>-9.2242799139212496E-3</v>
      </c>
      <c r="W7876" s="13"/>
      <c r="X7876" s="2">
        <v>43896</v>
      </c>
      <c r="Y7876">
        <v>122.0031</v>
      </c>
      <c r="AA7876" s="2">
        <v>43896</v>
      </c>
      <c r="AB7876">
        <v>2270.06</v>
      </c>
      <c r="AC7876">
        <f t="shared" si="1105"/>
        <v>-1.4050494916196477E-2</v>
      </c>
      <c r="AD7876">
        <f t="shared" ref="AD7876:AD7939" si="1109">AC7876-AJ7876/25000</f>
        <v>-1.4065894916196477E-2</v>
      </c>
      <c r="AE7876">
        <f>Sheet2!$B$17+Sheet2!$B$18*'Portfolio allocation'!K7876</f>
        <v>-1.5100041941898491E-2</v>
      </c>
      <c r="AF7876">
        <f t="shared" si="1106"/>
        <v>1.0341470257020143E-3</v>
      </c>
      <c r="AH7876" s="2">
        <v>43896</v>
      </c>
      <c r="AI7876">
        <v>0.70699999999999996</v>
      </c>
      <c r="AJ7876">
        <v>0.38500000000000001</v>
      </c>
      <c r="AK7876">
        <v>1.1310500000000001</v>
      </c>
      <c r="AR7876" s="3"/>
    </row>
    <row r="7877" spans="1:44" hidden="1" outlineLevel="1" x14ac:dyDescent="0.2">
      <c r="A7877" s="2">
        <v>43899</v>
      </c>
      <c r="B7877">
        <v>54.46</v>
      </c>
      <c r="E7877" s="2">
        <v>43899</v>
      </c>
      <c r="F7877">
        <v>2746.56</v>
      </c>
      <c r="G7877">
        <f t="shared" ref="G7877:G7940" si="1110">(F7877/F7876)-1</f>
        <v>-7.5969680759797709E-2</v>
      </c>
      <c r="H7877" s="2">
        <v>43899</v>
      </c>
      <c r="I7877">
        <v>5591.74</v>
      </c>
      <c r="J7877">
        <f t="shared" ref="J7877:J7940" si="1111">(I7877/I7876)-1</f>
        <v>-7.5867653863951889E-2</v>
      </c>
      <c r="K7877">
        <f t="shared" si="1107"/>
        <v>-7.5883053863951888E-2</v>
      </c>
      <c r="L7877">
        <v>4.9413087127799238E-2</v>
      </c>
      <c r="N7877" s="2">
        <v>43899</v>
      </c>
      <c r="O7877">
        <v>150.62</v>
      </c>
      <c r="Q7877" s="2">
        <v>43899</v>
      </c>
      <c r="R7877">
        <v>240911.4</v>
      </c>
      <c r="S7877" s="8">
        <f t="shared" ref="S7877:S7940" si="1112">R7877/R7876-1</f>
        <v>-6.7772697441739527E-2</v>
      </c>
      <c r="T7877" s="9">
        <f t="shared" si="1108"/>
        <v>-6.7788097441739525E-2</v>
      </c>
      <c r="U7877" s="3">
        <f>Sheet1!$B$17+Sheet1!$B$18*'Portfolio allocation'!K7877</f>
        <v>-8.6567163640700828E-2</v>
      </c>
      <c r="V7877" s="13">
        <f t="shared" ref="V7877:V7940" si="1113">T7877-U7877</f>
        <v>1.8779066198961303E-2</v>
      </c>
      <c r="W7877" s="13"/>
      <c r="X7877" s="2">
        <v>43899</v>
      </c>
      <c r="Y7877">
        <v>112.5279</v>
      </c>
      <c r="AA7877" s="2">
        <v>43899</v>
      </c>
      <c r="AB7877">
        <v>2093.7600000000002</v>
      </c>
      <c r="AC7877">
        <f t="shared" ref="AC7877:AC7940" si="1114">AB7877/AB7876-1</f>
        <v>-7.7663145467520511E-2</v>
      </c>
      <c r="AD7877">
        <f t="shared" si="1109"/>
        <v>-7.7674745467520512E-2</v>
      </c>
      <c r="AE7877">
        <f>Sheet2!$B$17+Sheet2!$B$18*'Portfolio allocation'!K7877</f>
        <v>-6.7423760436257502E-2</v>
      </c>
      <c r="AF7877">
        <f t="shared" ref="AF7877:AF7940" si="1115">AD7877-AE7877</f>
        <v>-1.025098503126301E-2</v>
      </c>
      <c r="AH7877" s="2">
        <v>43899</v>
      </c>
      <c r="AI7877">
        <v>0.498</v>
      </c>
      <c r="AJ7877">
        <v>0.28999999999999998</v>
      </c>
      <c r="AK7877">
        <v>1.14185</v>
      </c>
      <c r="AR7877" s="3"/>
    </row>
    <row r="7878" spans="1:44" hidden="1" outlineLevel="1" x14ac:dyDescent="0.2">
      <c r="A7878" s="2">
        <v>43900</v>
      </c>
      <c r="B7878">
        <v>47.3</v>
      </c>
      <c r="E7878" s="2">
        <v>43900</v>
      </c>
      <c r="F7878">
        <v>2882.23</v>
      </c>
      <c r="G7878">
        <f t="shared" si="1110"/>
        <v>4.9396335780030221E-2</v>
      </c>
      <c r="H7878" s="2">
        <v>43900</v>
      </c>
      <c r="I7878">
        <v>5868.11</v>
      </c>
      <c r="J7878">
        <f t="shared" si="1111"/>
        <v>4.9424687127799238E-2</v>
      </c>
      <c r="K7878">
        <f t="shared" si="1107"/>
        <v>4.9413087127799238E-2</v>
      </c>
      <c r="L7878">
        <v>-4.8813653759046657E-2</v>
      </c>
      <c r="N7878" s="2">
        <v>43900</v>
      </c>
      <c r="O7878">
        <v>160.91999999999999</v>
      </c>
      <c r="Q7878" s="2">
        <v>43900</v>
      </c>
      <c r="R7878">
        <v>257386</v>
      </c>
      <c r="S7878" s="8">
        <f t="shared" si="1112"/>
        <v>6.8384476616714762E-2</v>
      </c>
      <c r="T7878" s="9">
        <f t="shared" si="1108"/>
        <v>6.8372876616714762E-2</v>
      </c>
      <c r="U7878" s="3">
        <f>Sheet1!$B$17+Sheet1!$B$18*'Portfolio allocation'!K7878</f>
        <v>5.7175744731528248E-2</v>
      </c>
      <c r="V7878" s="13">
        <f t="shared" si="1113"/>
        <v>1.1197131885186513E-2</v>
      </c>
      <c r="W7878" s="13"/>
      <c r="X7878" s="2">
        <v>43900</v>
      </c>
      <c r="Y7878">
        <v>119.1759</v>
      </c>
      <c r="AA7878" s="2">
        <v>43900</v>
      </c>
      <c r="AB7878">
        <v>2217.4499999999998</v>
      </c>
      <c r="AC7878">
        <f t="shared" si="1114"/>
        <v>5.9075538743695422E-2</v>
      </c>
      <c r="AD7878">
        <f t="shared" si="1109"/>
        <v>5.9059538743695419E-2</v>
      </c>
      <c r="AE7878">
        <f>Sheet2!$B$17+Sheet2!$B$18*'Portfolio allocation'!K7878</f>
        <v>4.3992764727271323E-2</v>
      </c>
      <c r="AF7878">
        <f t="shared" si="1115"/>
        <v>1.5066774016424096E-2</v>
      </c>
      <c r="AH7878" s="2">
        <v>43900</v>
      </c>
      <c r="AI7878">
        <v>0.752</v>
      </c>
      <c r="AJ7878">
        <v>0.4</v>
      </c>
      <c r="AK7878">
        <v>1.13445</v>
      </c>
      <c r="AR7878" s="3"/>
    </row>
    <row r="7879" spans="1:44" hidden="1" outlineLevel="1" x14ac:dyDescent="0.2">
      <c r="A7879" s="2">
        <v>43901</v>
      </c>
      <c r="B7879">
        <v>53.9</v>
      </c>
      <c r="E7879" s="2">
        <v>43901</v>
      </c>
      <c r="F7879">
        <v>2741.38</v>
      </c>
      <c r="G7879">
        <f t="shared" si="1110"/>
        <v>-4.8868410917935035E-2</v>
      </c>
      <c r="H7879" s="2">
        <v>43901</v>
      </c>
      <c r="I7879">
        <v>5581.76</v>
      </c>
      <c r="J7879">
        <f t="shared" si="1111"/>
        <v>-4.8797653759046655E-2</v>
      </c>
      <c r="K7879">
        <f t="shared" si="1107"/>
        <v>-4.8813653759046657E-2</v>
      </c>
      <c r="L7879">
        <v>-9.4930627252192853E-2</v>
      </c>
      <c r="N7879" s="2">
        <v>43901</v>
      </c>
      <c r="O7879">
        <v>153.63</v>
      </c>
      <c r="Q7879" s="2">
        <v>43901</v>
      </c>
      <c r="R7879">
        <v>245725.9</v>
      </c>
      <c r="S7879" s="8">
        <f t="shared" si="1112"/>
        <v>-4.5301997777656977E-2</v>
      </c>
      <c r="T7879" s="9">
        <f t="shared" si="1108"/>
        <v>-4.5317997777656979E-2</v>
      </c>
      <c r="U7879" s="3">
        <f>Sheet1!$B$17+Sheet1!$B$18*'Portfolio allocation'!K7879</f>
        <v>-5.5512461810524209E-2</v>
      </c>
      <c r="V7879" s="13">
        <f t="shared" si="1113"/>
        <v>1.019446403286723E-2</v>
      </c>
      <c r="W7879" s="13"/>
      <c r="X7879" s="2">
        <v>43901</v>
      </c>
      <c r="Y7879">
        <v>112.6808</v>
      </c>
      <c r="AA7879" s="2">
        <v>43901</v>
      </c>
      <c r="AB7879">
        <v>2096.6</v>
      </c>
      <c r="AC7879">
        <f t="shared" si="1114"/>
        <v>-5.4499537757333849E-2</v>
      </c>
      <c r="AD7879">
        <f t="shared" si="1109"/>
        <v>-5.451565775733385E-2</v>
      </c>
      <c r="AE7879">
        <f>Sheet2!$B$17+Sheet2!$B$18*'Portfolio allocation'!K7879</f>
        <v>-4.3352959260119436E-2</v>
      </c>
      <c r="AF7879">
        <f t="shared" si="1115"/>
        <v>-1.1162698497214414E-2</v>
      </c>
      <c r="AH7879" s="2">
        <v>43901</v>
      </c>
      <c r="AI7879">
        <v>0.82199999999999995</v>
      </c>
      <c r="AJ7879">
        <v>0.40300000000000002</v>
      </c>
      <c r="AK7879">
        <v>1.12775</v>
      </c>
      <c r="AR7879" s="3"/>
    </row>
    <row r="7880" spans="1:44" hidden="1" outlineLevel="1" x14ac:dyDescent="0.2">
      <c r="A7880" s="2">
        <v>43902</v>
      </c>
      <c r="B7880">
        <v>75.47</v>
      </c>
      <c r="E7880" s="2">
        <v>43902</v>
      </c>
      <c r="F7880">
        <v>2480.64</v>
      </c>
      <c r="G7880">
        <f t="shared" si="1110"/>
        <v>-9.5112680474797484E-2</v>
      </c>
      <c r="H7880" s="2">
        <v>43902</v>
      </c>
      <c r="I7880">
        <v>5051.97</v>
      </c>
      <c r="J7880">
        <f t="shared" si="1111"/>
        <v>-9.4914507252192859E-2</v>
      </c>
      <c r="K7880">
        <f t="shared" si="1107"/>
        <v>-9.4930627252192853E-2</v>
      </c>
      <c r="L7880">
        <v>9.3192844318315413E-2</v>
      </c>
      <c r="N7880" s="2">
        <v>43902</v>
      </c>
      <c r="O7880">
        <v>139.06</v>
      </c>
      <c r="Q7880" s="2">
        <v>43902</v>
      </c>
      <c r="R7880">
        <v>222421.6</v>
      </c>
      <c r="S7880" s="8">
        <f t="shared" si="1112"/>
        <v>-9.4838598617402514E-2</v>
      </c>
      <c r="T7880" s="9">
        <f t="shared" si="1108"/>
        <v>-9.4854718617402509E-2</v>
      </c>
      <c r="U7880" s="3">
        <f>Sheet1!$B$17+Sheet1!$B$18*'Portfolio allocation'!K7880</f>
        <v>-0.10841902256139563</v>
      </c>
      <c r="V7880" s="13">
        <f t="shared" si="1113"/>
        <v>1.356430394399312E-2</v>
      </c>
      <c r="W7880" s="13"/>
      <c r="X7880" s="2">
        <v>43902</v>
      </c>
      <c r="Y7880">
        <v>98.200500000000005</v>
      </c>
      <c r="AA7880" s="2">
        <v>43902</v>
      </c>
      <c r="AB7880">
        <v>1827.17</v>
      </c>
      <c r="AC7880">
        <f t="shared" si="1114"/>
        <v>-0.12850806066965559</v>
      </c>
      <c r="AD7880">
        <f t="shared" si="1109"/>
        <v>-0.12852242066965558</v>
      </c>
      <c r="AE7880">
        <f>Sheet2!$B$17+Sheet2!$B$18*'Portfolio allocation'!K7880</f>
        <v>-8.4361348640628678E-2</v>
      </c>
      <c r="AF7880">
        <f t="shared" si="1115"/>
        <v>-4.4161072029026902E-2</v>
      </c>
      <c r="AH7880" s="2">
        <v>43902</v>
      </c>
      <c r="AI7880">
        <v>0.85199999999999998</v>
      </c>
      <c r="AJ7880">
        <v>0.35899999999999999</v>
      </c>
      <c r="AK7880">
        <v>1.10815</v>
      </c>
      <c r="AR7880" s="3"/>
    </row>
    <row r="7881" spans="1:44" hidden="1" outlineLevel="1" x14ac:dyDescent="0.2">
      <c r="A7881" s="2">
        <v>43903</v>
      </c>
      <c r="B7881">
        <v>57.83</v>
      </c>
      <c r="E7881" s="2">
        <v>43903</v>
      </c>
      <c r="F7881">
        <v>2711.02</v>
      </c>
      <c r="G7881">
        <f t="shared" si="1110"/>
        <v>9.2871194530443901E-2</v>
      </c>
      <c r="H7881" s="2">
        <v>43903</v>
      </c>
      <c r="I7881">
        <v>5522.85</v>
      </c>
      <c r="J7881">
        <f t="shared" si="1111"/>
        <v>9.3207204318315418E-2</v>
      </c>
      <c r="K7881">
        <f t="shared" si="1107"/>
        <v>9.3192844318315413E-2</v>
      </c>
      <c r="L7881">
        <v>-0.11981333468010176</v>
      </c>
      <c r="N7881" s="2">
        <v>43903</v>
      </c>
      <c r="O7881">
        <v>158.83000000000001</v>
      </c>
      <c r="Q7881" s="2">
        <v>43903</v>
      </c>
      <c r="R7881">
        <v>254043.1</v>
      </c>
      <c r="S7881" s="8">
        <f t="shared" si="1112"/>
        <v>0.1421691957975304</v>
      </c>
      <c r="T7881" s="9">
        <f t="shared" si="1108"/>
        <v>0.14215483579753041</v>
      </c>
      <c r="U7881" s="3">
        <f>Sheet1!$B$17+Sheet1!$B$18*'Portfolio allocation'!K7881</f>
        <v>0.10740099170708438</v>
      </c>
      <c r="V7881" s="13">
        <f t="shared" si="1113"/>
        <v>3.4753844090446032E-2</v>
      </c>
      <c r="W7881" s="13"/>
      <c r="X7881" s="2">
        <v>43903</v>
      </c>
      <c r="Y7881">
        <v>103.11</v>
      </c>
      <c r="AA7881" s="2">
        <v>43903</v>
      </c>
      <c r="AB7881">
        <v>1918.52</v>
      </c>
      <c r="AC7881">
        <f t="shared" si="1114"/>
        <v>4.9995347997175976E-2</v>
      </c>
      <c r="AD7881">
        <f t="shared" si="1109"/>
        <v>4.9980667997175973E-2</v>
      </c>
      <c r="AE7881">
        <f>Sheet2!$B$17+Sheet2!$B$18*'Portfolio allocation'!K7881</f>
        <v>8.2922841743701181E-2</v>
      </c>
      <c r="AF7881">
        <f t="shared" si="1115"/>
        <v>-3.2942173746525208E-2</v>
      </c>
      <c r="AH7881" s="2">
        <v>43903</v>
      </c>
      <c r="AI7881">
        <v>0.95399999999999996</v>
      </c>
      <c r="AJ7881">
        <v>0.36699999999999999</v>
      </c>
      <c r="AK7881">
        <v>1.1069</v>
      </c>
      <c r="AR7881" s="3"/>
    </row>
    <row r="7882" spans="1:44" hidden="1" outlineLevel="1" x14ac:dyDescent="0.2">
      <c r="A7882" s="2">
        <v>43906</v>
      </c>
      <c r="B7882">
        <v>82.69</v>
      </c>
      <c r="E7882" s="2">
        <v>43906</v>
      </c>
      <c r="F7882">
        <v>2386.13</v>
      </c>
      <c r="G7882">
        <f t="shared" si="1110"/>
        <v>-0.11984050283657066</v>
      </c>
      <c r="H7882" s="2">
        <v>43906</v>
      </c>
      <c r="I7882">
        <v>4861.22</v>
      </c>
      <c r="J7882">
        <f t="shared" si="1111"/>
        <v>-0.11979865468010176</v>
      </c>
      <c r="K7882">
        <f t="shared" si="1107"/>
        <v>-0.11981333468010176</v>
      </c>
      <c r="L7882">
        <v>5.9975679148361917E-2</v>
      </c>
      <c r="N7882" s="2">
        <v>43906</v>
      </c>
      <c r="O7882">
        <v>135.41999999999999</v>
      </c>
      <c r="Q7882" s="2">
        <v>43906</v>
      </c>
      <c r="R7882">
        <v>216599.6</v>
      </c>
      <c r="S7882" s="8">
        <f t="shared" si="1112"/>
        <v>-0.14739034439431731</v>
      </c>
      <c r="T7882" s="9">
        <f t="shared" si="1108"/>
        <v>-0.1474050243943173</v>
      </c>
      <c r="U7882" s="3">
        <f>Sheet1!$B$17+Sheet1!$B$18*'Portfolio allocation'!K7882</f>
        <v>-0.13696509513435992</v>
      </c>
      <c r="V7882" s="13">
        <f t="shared" si="1113"/>
        <v>-1.0439929259957376E-2</v>
      </c>
      <c r="W7882" s="13"/>
      <c r="X7882" s="2">
        <v>43906</v>
      </c>
      <c r="Y7882">
        <v>94.637699999999995</v>
      </c>
      <c r="AA7882" s="2">
        <v>43906</v>
      </c>
      <c r="AB7882">
        <v>1760.88</v>
      </c>
      <c r="AC7882">
        <f t="shared" si="1114"/>
        <v>-8.2167504117757417E-2</v>
      </c>
      <c r="AD7882">
        <f t="shared" si="1109"/>
        <v>-8.2178824117757412E-2</v>
      </c>
      <c r="AE7882">
        <f>Sheet2!$B$17+Sheet2!$B$18*'Portfolio allocation'!K7882</f>
        <v>-0.10648768690080587</v>
      </c>
      <c r="AF7882">
        <f t="shared" si="1115"/>
        <v>2.430886278304846E-2</v>
      </c>
      <c r="AH7882" s="2">
        <v>43906</v>
      </c>
      <c r="AI7882">
        <v>0.72799999999999998</v>
      </c>
      <c r="AJ7882">
        <v>0.28299999999999997</v>
      </c>
      <c r="AK7882">
        <v>1.11385</v>
      </c>
      <c r="AR7882" s="3"/>
    </row>
    <row r="7883" spans="1:44" hidden="1" outlineLevel="1" x14ac:dyDescent="0.2">
      <c r="A7883" s="2">
        <v>43907</v>
      </c>
      <c r="B7883">
        <v>75.91</v>
      </c>
      <c r="E7883" s="2">
        <v>43907</v>
      </c>
      <c r="F7883">
        <v>2529.19</v>
      </c>
      <c r="G7883">
        <f t="shared" si="1110"/>
        <v>5.9954822243549089E-2</v>
      </c>
      <c r="H7883" s="2">
        <v>43907</v>
      </c>
      <c r="I7883">
        <v>5152.83</v>
      </c>
      <c r="J7883">
        <f t="shared" si="1111"/>
        <v>5.9986999148361919E-2</v>
      </c>
      <c r="K7883">
        <f t="shared" si="1107"/>
        <v>5.9975679148361917E-2</v>
      </c>
      <c r="L7883">
        <v>-5.1840371213100284E-2</v>
      </c>
      <c r="N7883" s="2">
        <v>43907</v>
      </c>
      <c r="O7883">
        <v>146.57</v>
      </c>
      <c r="Q7883" s="2">
        <v>43907</v>
      </c>
      <c r="R7883">
        <v>234433.6</v>
      </c>
      <c r="S7883" s="8">
        <f t="shared" si="1112"/>
        <v>8.2336255468615782E-2</v>
      </c>
      <c r="T7883" s="9">
        <f t="shared" si="1108"/>
        <v>8.2324935468615787E-2</v>
      </c>
      <c r="U7883" s="3">
        <f>Sheet1!$B$17+Sheet1!$B$18*'Portfolio allocation'!K7883</f>
        <v>6.9293417989198136E-2</v>
      </c>
      <c r="V7883" s="13">
        <f t="shared" si="1113"/>
        <v>1.3031517479417651E-2</v>
      </c>
      <c r="W7883" s="13"/>
      <c r="X7883" s="2">
        <v>43907</v>
      </c>
      <c r="Y7883">
        <v>101.8683</v>
      </c>
      <c r="AA7883" s="2">
        <v>43907</v>
      </c>
      <c r="AB7883">
        <v>1895.42</v>
      </c>
      <c r="AC7883">
        <f t="shared" si="1114"/>
        <v>7.640497932851753E-2</v>
      </c>
      <c r="AD7883">
        <f t="shared" si="1109"/>
        <v>7.6394379328517531E-2</v>
      </c>
      <c r="AE7883">
        <f>Sheet2!$B$17+Sheet2!$B$18*'Portfolio allocation'!K7883</f>
        <v>5.3385291028050119E-2</v>
      </c>
      <c r="AF7883">
        <f t="shared" si="1115"/>
        <v>2.3009088300467412E-2</v>
      </c>
      <c r="AH7883" s="2">
        <v>43907</v>
      </c>
      <c r="AI7883">
        <v>0.996</v>
      </c>
      <c r="AJ7883">
        <v>0.26500000000000001</v>
      </c>
      <c r="AK7883">
        <v>1.0972</v>
      </c>
      <c r="AR7883" s="3"/>
    </row>
    <row r="7884" spans="1:44" hidden="1" outlineLevel="1" x14ac:dyDescent="0.2">
      <c r="A7884" s="2">
        <v>43908</v>
      </c>
      <c r="B7884">
        <v>76.45</v>
      </c>
      <c r="E7884" s="2">
        <v>43908</v>
      </c>
      <c r="F7884">
        <v>2398.1</v>
      </c>
      <c r="G7884">
        <f t="shared" si="1110"/>
        <v>-5.1830823307066787E-2</v>
      </c>
      <c r="H7884" s="2">
        <v>43908</v>
      </c>
      <c r="I7884">
        <v>4885.76</v>
      </c>
      <c r="J7884">
        <f t="shared" si="1111"/>
        <v>-5.1829771213100284E-2</v>
      </c>
      <c r="K7884">
        <f t="shared" si="1107"/>
        <v>-5.1840371213100284E-2</v>
      </c>
      <c r="L7884">
        <v>4.7757685774168336E-3</v>
      </c>
      <c r="N7884" s="2">
        <v>43908</v>
      </c>
      <c r="O7884">
        <v>140.4</v>
      </c>
      <c r="Q7884" s="2">
        <v>43908</v>
      </c>
      <c r="R7884">
        <v>224564.9</v>
      </c>
      <c r="S7884" s="8">
        <f t="shared" si="1112"/>
        <v>-4.2095928228718105E-2</v>
      </c>
      <c r="T7884" s="9">
        <f t="shared" si="1108"/>
        <v>-4.2106528228718104E-2</v>
      </c>
      <c r="U7884" s="3">
        <f>Sheet1!$B$17+Sheet1!$B$18*'Portfolio allocation'!K7884</f>
        <v>-5.8984788781035614E-2</v>
      </c>
      <c r="V7884" s="13">
        <f t="shared" si="1113"/>
        <v>1.687826055231751E-2</v>
      </c>
      <c r="W7884" s="13"/>
      <c r="X7884" s="2">
        <v>43908</v>
      </c>
      <c r="Y7884">
        <v>98.907300000000006</v>
      </c>
      <c r="AA7884" s="2">
        <v>43908</v>
      </c>
      <c r="AB7884">
        <v>1840.33</v>
      </c>
      <c r="AC7884">
        <f t="shared" si="1114"/>
        <v>-2.9064798303278461E-2</v>
      </c>
      <c r="AD7884">
        <f t="shared" si="1109"/>
        <v>-2.9072318303278461E-2</v>
      </c>
      <c r="AE7884">
        <f>Sheet2!$B$17+Sheet2!$B$18*'Portfolio allocation'!K7884</f>
        <v>-4.6044393638809994E-2</v>
      </c>
      <c r="AF7884">
        <f t="shared" si="1115"/>
        <v>1.6972075335531533E-2</v>
      </c>
      <c r="AH7884" s="2">
        <v>43908</v>
      </c>
      <c r="AI7884">
        <v>1.258</v>
      </c>
      <c r="AJ7884">
        <v>0.188</v>
      </c>
      <c r="AK7884">
        <v>1.08335</v>
      </c>
      <c r="AR7884" s="3"/>
    </row>
    <row r="7885" spans="1:44" hidden="1" outlineLevel="1" x14ac:dyDescent="0.2">
      <c r="A7885" s="2">
        <v>43909</v>
      </c>
      <c r="B7885">
        <v>72</v>
      </c>
      <c r="E7885" s="2">
        <v>43909</v>
      </c>
      <c r="F7885">
        <v>2409.39</v>
      </c>
      <c r="G7885">
        <f t="shared" si="1110"/>
        <v>4.707893749218206E-3</v>
      </c>
      <c r="H7885" s="2">
        <v>43909</v>
      </c>
      <c r="I7885">
        <v>4909.13</v>
      </c>
      <c r="J7885">
        <f t="shared" si="1111"/>
        <v>4.7832885774168332E-3</v>
      </c>
      <c r="K7885">
        <f t="shared" si="1107"/>
        <v>4.7757685774168336E-3</v>
      </c>
      <c r="L7885">
        <v>-4.3199389389158606E-2</v>
      </c>
      <c r="N7885" s="2">
        <v>43909</v>
      </c>
      <c r="O7885">
        <v>142.71</v>
      </c>
      <c r="Q7885" s="2">
        <v>43909</v>
      </c>
      <c r="R7885">
        <v>228259.7</v>
      </c>
      <c r="S7885" s="8">
        <f t="shared" si="1112"/>
        <v>1.6453150069311917E-2</v>
      </c>
      <c r="T7885" s="9">
        <f t="shared" si="1108"/>
        <v>1.6445630069311917E-2</v>
      </c>
      <c r="U7885" s="3">
        <f>Sheet1!$B$17+Sheet1!$B$18*'Portfolio allocation'!K7885</f>
        <v>5.9666816304385153E-3</v>
      </c>
      <c r="V7885" s="13">
        <f t="shared" si="1113"/>
        <v>1.0478948438873401E-2</v>
      </c>
      <c r="W7885" s="13"/>
      <c r="X7885" s="2">
        <v>43909</v>
      </c>
      <c r="Y7885">
        <v>95.841200000000001</v>
      </c>
      <c r="AA7885" s="2">
        <v>43909</v>
      </c>
      <c r="AB7885">
        <v>1783.28</v>
      </c>
      <c r="AC7885">
        <f t="shared" si="1114"/>
        <v>-3.0999875022414414E-2</v>
      </c>
      <c r="AD7885">
        <f t="shared" si="1109"/>
        <v>-3.1006275022414414E-2</v>
      </c>
      <c r="AE7885">
        <f>Sheet2!$B$17+Sheet2!$B$18*'Portfolio allocation'!K7885</f>
        <v>4.3001222712793774E-3</v>
      </c>
      <c r="AF7885">
        <f t="shared" si="1115"/>
        <v>-3.5306397293693795E-2</v>
      </c>
      <c r="AH7885" s="2">
        <v>43909</v>
      </c>
      <c r="AI7885">
        <v>1.129</v>
      </c>
      <c r="AJ7885">
        <v>0.16</v>
      </c>
      <c r="AK7885">
        <v>1.0701499999999999</v>
      </c>
      <c r="AR7885" s="3"/>
    </row>
    <row r="7886" spans="1:44" hidden="1" outlineLevel="1" x14ac:dyDescent="0.2">
      <c r="A7886" s="2">
        <v>43910</v>
      </c>
      <c r="B7886">
        <v>66.040000000000006</v>
      </c>
      <c r="E7886" s="2">
        <v>43910</v>
      </c>
      <c r="F7886">
        <v>2304.92</v>
      </c>
      <c r="G7886">
        <f t="shared" si="1110"/>
        <v>-4.3359522534749395E-2</v>
      </c>
      <c r="H7886" s="2">
        <v>43910</v>
      </c>
      <c r="I7886">
        <v>4697.09</v>
      </c>
      <c r="J7886">
        <f t="shared" si="1111"/>
        <v>-4.3192989389158609E-2</v>
      </c>
      <c r="K7886">
        <f t="shared" si="1107"/>
        <v>-4.3199389389158606E-2</v>
      </c>
      <c r="L7886">
        <v>-2.9298204570063664E-2</v>
      </c>
      <c r="N7886" s="2">
        <v>43910</v>
      </c>
      <c r="O7886">
        <v>137.35</v>
      </c>
      <c r="Q7886" s="2">
        <v>43910</v>
      </c>
      <c r="R7886">
        <v>219686.6</v>
      </c>
      <c r="S7886" s="8">
        <f t="shared" si="1112"/>
        <v>-3.7558535299923701E-2</v>
      </c>
      <c r="T7886" s="9">
        <f t="shared" si="1108"/>
        <v>-3.7564935299923698E-2</v>
      </c>
      <c r="U7886" s="3">
        <f>Sheet1!$B$17+Sheet1!$B$18*'Portfolio allocation'!K7886</f>
        <v>-4.9071635441008024E-2</v>
      </c>
      <c r="V7886" s="13">
        <f t="shared" si="1113"/>
        <v>1.1506700141084326E-2</v>
      </c>
      <c r="W7886" s="13"/>
      <c r="X7886" s="2">
        <v>43910</v>
      </c>
      <c r="Y7886">
        <v>91.113100000000003</v>
      </c>
      <c r="AA7886" s="2">
        <v>43910</v>
      </c>
      <c r="AB7886">
        <v>1695.3</v>
      </c>
      <c r="AC7886">
        <f t="shared" si="1114"/>
        <v>-4.933605491005344E-2</v>
      </c>
      <c r="AD7886">
        <f t="shared" si="1109"/>
        <v>-4.9341654910053441E-2</v>
      </c>
      <c r="AE7886">
        <f>Sheet2!$B$17+Sheet2!$B$18*'Portfolio allocation'!K7886</f>
        <v>-3.836061214957661E-2</v>
      </c>
      <c r="AF7886">
        <f t="shared" si="1115"/>
        <v>-1.0981042760476831E-2</v>
      </c>
      <c r="AH7886" s="2">
        <v>43910</v>
      </c>
      <c r="AI7886">
        <v>0.93799999999999994</v>
      </c>
      <c r="AJ7886">
        <v>0.14000000000000001</v>
      </c>
      <c r="AK7886">
        <v>1.0689</v>
      </c>
      <c r="AR7886" s="3"/>
    </row>
    <row r="7887" spans="1:44" hidden="1" outlineLevel="1" x14ac:dyDescent="0.2">
      <c r="A7887" s="2">
        <v>43913</v>
      </c>
      <c r="B7887">
        <v>61.59</v>
      </c>
      <c r="E7887" s="2">
        <v>43913</v>
      </c>
      <c r="F7887">
        <v>2237.4</v>
      </c>
      <c r="G7887">
        <f t="shared" si="1110"/>
        <v>-2.9293858355170621E-2</v>
      </c>
      <c r="H7887" s="2">
        <v>43913</v>
      </c>
      <c r="I7887">
        <v>4559.5</v>
      </c>
      <c r="J7887">
        <f t="shared" si="1111"/>
        <v>-2.9292604570063663E-2</v>
      </c>
      <c r="K7887">
        <f t="shared" si="1107"/>
        <v>-2.9298204570063664E-2</v>
      </c>
      <c r="L7887">
        <v>9.3929138567825449E-2</v>
      </c>
      <c r="N7887" s="2">
        <v>43913</v>
      </c>
      <c r="O7887">
        <v>135.97999999999999</v>
      </c>
      <c r="Q7887" s="2">
        <v>43913</v>
      </c>
      <c r="R7887">
        <v>217495.3</v>
      </c>
      <c r="S7887" s="8">
        <f t="shared" si="1112"/>
        <v>-9.9746639075848353E-3</v>
      </c>
      <c r="T7887" s="9">
        <f t="shared" si="1108"/>
        <v>-9.980263907584835E-3</v>
      </c>
      <c r="U7887" s="3">
        <f>Sheet1!$B$17+Sheet1!$B$18*'Portfolio allocation'!K7887</f>
        <v>-3.3123843913668509E-2</v>
      </c>
      <c r="V7887" s="13">
        <f t="shared" si="1113"/>
        <v>2.3143580006083672E-2</v>
      </c>
      <c r="W7887" s="13"/>
      <c r="X7887" s="2">
        <v>43913</v>
      </c>
      <c r="Y7887">
        <v>90.520899999999997</v>
      </c>
      <c r="AA7887" s="2">
        <v>43913</v>
      </c>
      <c r="AB7887">
        <v>1684.28</v>
      </c>
      <c r="AC7887">
        <f t="shared" si="1114"/>
        <v>-6.5003244263551752E-3</v>
      </c>
      <c r="AD7887">
        <f t="shared" si="1109"/>
        <v>-6.506924426355175E-3</v>
      </c>
      <c r="AE7887">
        <f>Sheet2!$B$17+Sheet2!$B$18*'Portfolio allocation'!K7887</f>
        <v>-2.5999323957137208E-2</v>
      </c>
      <c r="AF7887">
        <f t="shared" si="1115"/>
        <v>1.9492399530782033E-2</v>
      </c>
      <c r="AH7887" s="2">
        <v>43913</v>
      </c>
      <c r="AI7887">
        <v>0.76700000000000002</v>
      </c>
      <c r="AJ7887">
        <v>0.16500000000000001</v>
      </c>
      <c r="AK7887">
        <v>1.07595</v>
      </c>
      <c r="AR7887" s="3"/>
    </row>
    <row r="7888" spans="1:44" hidden="1" outlineLevel="1" x14ac:dyDescent="0.2">
      <c r="A7888" s="2">
        <v>43914</v>
      </c>
      <c r="B7888">
        <v>61.67</v>
      </c>
      <c r="E7888" s="2">
        <v>43914</v>
      </c>
      <c r="F7888">
        <v>2447.33</v>
      </c>
      <c r="G7888">
        <f t="shared" si="1110"/>
        <v>9.3827657101993367E-2</v>
      </c>
      <c r="H7888" s="2">
        <v>43914</v>
      </c>
      <c r="I7888">
        <v>4987.8</v>
      </c>
      <c r="J7888">
        <f t="shared" si="1111"/>
        <v>9.3935738567825444E-2</v>
      </c>
      <c r="K7888">
        <f t="shared" si="1107"/>
        <v>9.3929138567825449E-2</v>
      </c>
      <c r="L7888">
        <v>1.1528673093548332E-2</v>
      </c>
      <c r="N7888" s="2">
        <v>43914</v>
      </c>
      <c r="O7888">
        <v>148.34</v>
      </c>
      <c r="Q7888" s="2">
        <v>43914</v>
      </c>
      <c r="R7888">
        <v>237264.7</v>
      </c>
      <c r="S7888" s="8">
        <f t="shared" si="1112"/>
        <v>9.0895757287628776E-2</v>
      </c>
      <c r="T7888" s="9">
        <f t="shared" si="1108"/>
        <v>9.088915728762878E-2</v>
      </c>
      <c r="U7888" s="3">
        <f>Sheet1!$B$17+Sheet1!$B$18*'Portfolio allocation'!K7888</f>
        <v>0.10824568713030007</v>
      </c>
      <c r="V7888" s="13">
        <f t="shared" si="1113"/>
        <v>-1.7356529842671289E-2</v>
      </c>
      <c r="W7888" s="13"/>
      <c r="X7888" s="2">
        <v>43914</v>
      </c>
      <c r="Y7888">
        <v>100.75069999999999</v>
      </c>
      <c r="AA7888" s="2">
        <v>43914</v>
      </c>
      <c r="AB7888">
        <v>1874.63</v>
      </c>
      <c r="AC7888">
        <f t="shared" si="1114"/>
        <v>0.11301565060441265</v>
      </c>
      <c r="AD7888">
        <f t="shared" si="1109"/>
        <v>0.11300617060441265</v>
      </c>
      <c r="AE7888">
        <f>Sheet2!$B$17+Sheet2!$B$18*'Portfolio allocation'!K7888</f>
        <v>8.3577573374930728E-2</v>
      </c>
      <c r="AF7888">
        <f t="shared" si="1115"/>
        <v>2.942859722948192E-2</v>
      </c>
      <c r="AH7888" s="2">
        <v>43914</v>
      </c>
      <c r="AI7888">
        <v>0.81799999999999995</v>
      </c>
      <c r="AJ7888">
        <v>0.23699999999999999</v>
      </c>
      <c r="AK7888">
        <v>1.07965</v>
      </c>
      <c r="AR7888" s="3"/>
    </row>
    <row r="7889" spans="1:44" hidden="1" outlineLevel="1" x14ac:dyDescent="0.2">
      <c r="A7889" s="2">
        <v>43915</v>
      </c>
      <c r="B7889">
        <v>63.95</v>
      </c>
      <c r="E7889" s="2">
        <v>43915</v>
      </c>
      <c r="F7889">
        <v>2475.56</v>
      </c>
      <c r="G7889">
        <f t="shared" si="1110"/>
        <v>1.1535019797084933E-2</v>
      </c>
      <c r="H7889" s="2">
        <v>43915</v>
      </c>
      <c r="I7889">
        <v>5045.3500000000004</v>
      </c>
      <c r="J7889">
        <f t="shared" si="1111"/>
        <v>1.1538153093548331E-2</v>
      </c>
      <c r="K7889">
        <f t="shared" si="1107"/>
        <v>1.1528673093548332E-2</v>
      </c>
      <c r="L7889">
        <v>6.245375442694738E-2</v>
      </c>
      <c r="N7889" s="2">
        <v>43915</v>
      </c>
      <c r="O7889">
        <v>146.91999999999999</v>
      </c>
      <c r="Q7889" s="2">
        <v>43915</v>
      </c>
      <c r="R7889">
        <v>234993.4</v>
      </c>
      <c r="S7889" s="8">
        <f t="shared" si="1112"/>
        <v>-9.5728525988063584E-3</v>
      </c>
      <c r="T7889" s="9">
        <f t="shared" si="1108"/>
        <v>-9.5823325988063576E-3</v>
      </c>
      <c r="U7889" s="3">
        <f>Sheet1!$B$17+Sheet1!$B$18*'Portfolio allocation'!K7889</f>
        <v>1.3713784832703992E-2</v>
      </c>
      <c r="V7889" s="13">
        <f t="shared" si="1113"/>
        <v>-2.329611743151035E-2</v>
      </c>
      <c r="W7889" s="13"/>
      <c r="X7889" s="2">
        <v>43915</v>
      </c>
      <c r="Y7889">
        <v>101.10420000000001</v>
      </c>
      <c r="AA7889" s="2">
        <v>43915</v>
      </c>
      <c r="AB7889">
        <v>1881.2</v>
      </c>
      <c r="AC7889">
        <f t="shared" si="1114"/>
        <v>3.5046915924741295E-3</v>
      </c>
      <c r="AD7889">
        <f t="shared" si="1109"/>
        <v>3.4969715924741294E-3</v>
      </c>
      <c r="AE7889">
        <f>Sheet2!$B$17+Sheet2!$B$18*'Portfolio allocation'!K7889</f>
        <v>1.0304977249199295E-2</v>
      </c>
      <c r="AF7889">
        <f t="shared" si="1115"/>
        <v>-6.8080056567251654E-3</v>
      </c>
      <c r="AH7889" s="2">
        <v>43915</v>
      </c>
      <c r="AI7889">
        <v>0.85599999999999998</v>
      </c>
      <c r="AJ7889">
        <v>0.193</v>
      </c>
      <c r="AK7889">
        <v>1.08325</v>
      </c>
      <c r="AR7889" s="3"/>
    </row>
    <row r="7890" spans="1:44" hidden="1" outlineLevel="1" x14ac:dyDescent="0.2">
      <c r="A7890" s="2">
        <v>43916</v>
      </c>
      <c r="B7890">
        <v>61</v>
      </c>
      <c r="E7890" s="2">
        <v>43916</v>
      </c>
      <c r="F7890">
        <v>2630.07</v>
      </c>
      <c r="G7890">
        <f t="shared" si="1110"/>
        <v>6.2414160836336219E-2</v>
      </c>
      <c r="H7890" s="2">
        <v>43916</v>
      </c>
      <c r="I7890">
        <v>5360.49</v>
      </c>
      <c r="J7890">
        <f t="shared" si="1111"/>
        <v>6.2461474426947383E-2</v>
      </c>
      <c r="K7890">
        <f t="shared" si="1107"/>
        <v>6.245375442694738E-2</v>
      </c>
      <c r="L7890">
        <v>-3.3690513391201153E-2</v>
      </c>
      <c r="N7890" s="2">
        <v>43916</v>
      </c>
      <c r="O7890">
        <v>156.11000000000001</v>
      </c>
      <c r="Q7890" s="2">
        <v>43916</v>
      </c>
      <c r="R7890">
        <v>249692.6</v>
      </c>
      <c r="S7890" s="8">
        <f t="shared" si="1112"/>
        <v>6.25515440008102E-2</v>
      </c>
      <c r="T7890" s="9">
        <f t="shared" si="1108"/>
        <v>6.2543824000810197E-2</v>
      </c>
      <c r="U7890" s="3">
        <f>Sheet1!$B$17+Sheet1!$B$18*'Portfolio allocation'!K7890</f>
        <v>7.213632875157068E-2</v>
      </c>
      <c r="V7890" s="13">
        <f t="shared" si="1113"/>
        <v>-9.5925047507604833E-3</v>
      </c>
      <c r="W7890" s="13"/>
      <c r="X7890" s="2">
        <v>43916</v>
      </c>
      <c r="Y7890">
        <v>107.82850000000001</v>
      </c>
      <c r="AA7890" s="2">
        <v>43916</v>
      </c>
      <c r="AB7890">
        <v>2006.32</v>
      </c>
      <c r="AC7890">
        <f t="shared" si="1114"/>
        <v>6.6510737826918964E-2</v>
      </c>
      <c r="AD7890">
        <f t="shared" si="1109"/>
        <v>6.650557782691896E-2</v>
      </c>
      <c r="AE7890">
        <f>Sheet2!$B$17+Sheet2!$B$18*'Portfolio allocation'!K7890</f>
        <v>5.558885878718655E-2</v>
      </c>
      <c r="AF7890">
        <f t="shared" si="1115"/>
        <v>1.091671903973241E-2</v>
      </c>
      <c r="AH7890" s="2">
        <v>43916</v>
      </c>
      <c r="AI7890">
        <v>0.80800000000000005</v>
      </c>
      <c r="AJ7890">
        <v>0.129</v>
      </c>
      <c r="AK7890">
        <v>1.1024</v>
      </c>
      <c r="AR7890" s="3"/>
    </row>
    <row r="7891" spans="1:44" hidden="1" outlineLevel="1" x14ac:dyDescent="0.2">
      <c r="A7891" s="2">
        <v>43917</v>
      </c>
      <c r="B7891">
        <v>65.540000000000006</v>
      </c>
      <c r="E7891" s="2">
        <v>43917</v>
      </c>
      <c r="F7891">
        <v>2541.4699999999998</v>
      </c>
      <c r="G7891">
        <f t="shared" si="1110"/>
        <v>-3.36873163071707E-2</v>
      </c>
      <c r="H7891" s="2">
        <v>43917</v>
      </c>
      <c r="I7891">
        <v>5179.92</v>
      </c>
      <c r="J7891">
        <f t="shared" si="1111"/>
        <v>-3.3685353391201156E-2</v>
      </c>
      <c r="K7891">
        <f t="shared" si="1107"/>
        <v>-3.3690513391201153E-2</v>
      </c>
      <c r="L7891">
        <v>3.3677027366600332E-2</v>
      </c>
      <c r="N7891" s="2">
        <v>43917</v>
      </c>
      <c r="O7891">
        <v>149.69999999999999</v>
      </c>
      <c r="Q7891" s="2">
        <v>43917</v>
      </c>
      <c r="R7891">
        <v>239439.9</v>
      </c>
      <c r="S7891" s="8">
        <f t="shared" si="1112"/>
        <v>-4.1061288960906328E-2</v>
      </c>
      <c r="T7891" s="9">
        <f t="shared" si="1108"/>
        <v>-4.1066448960906325E-2</v>
      </c>
      <c r="U7891" s="3">
        <f>Sheet1!$B$17+Sheet1!$B$18*'Portfolio allocation'!K7891</f>
        <v>-3.8162811909186148E-2</v>
      </c>
      <c r="V7891" s="13">
        <f t="shared" si="1113"/>
        <v>-2.9036370517201773E-3</v>
      </c>
      <c r="W7891" s="13"/>
      <c r="X7891" s="2">
        <v>43917</v>
      </c>
      <c r="Y7891">
        <v>103.18640000000001</v>
      </c>
      <c r="AA7891" s="2">
        <v>43917</v>
      </c>
      <c r="AB7891">
        <v>1919.95</v>
      </c>
      <c r="AC7891">
        <f t="shared" si="1114"/>
        <v>-4.3048965269747552E-2</v>
      </c>
      <c r="AD7891">
        <f t="shared" si="1109"/>
        <v>-4.3053925269747551E-2</v>
      </c>
      <c r="AE7891">
        <f>Sheet2!$B$17+Sheet2!$B$18*'Portfolio allocation'!K7891</f>
        <v>-2.9905077018825457E-2</v>
      </c>
      <c r="AF7891">
        <f t="shared" si="1115"/>
        <v>-1.3148848250922093E-2</v>
      </c>
      <c r="AH7891" s="2">
        <v>43917</v>
      </c>
      <c r="AI7891">
        <v>0.74399999999999999</v>
      </c>
      <c r="AJ7891">
        <v>0.124</v>
      </c>
      <c r="AK7891">
        <v>1.1057999999999999</v>
      </c>
      <c r="AR7891" s="3"/>
    </row>
    <row r="7892" spans="1:44" hidden="1" outlineLevel="1" x14ac:dyDescent="0.2">
      <c r="A7892" s="2">
        <v>43920</v>
      </c>
      <c r="B7892">
        <v>57.08</v>
      </c>
      <c r="E7892" s="2">
        <v>43920</v>
      </c>
      <c r="F7892">
        <v>2626.65</v>
      </c>
      <c r="G7892">
        <f t="shared" si="1110"/>
        <v>3.3516035994916482E-2</v>
      </c>
      <c r="H7892" s="2">
        <v>43920</v>
      </c>
      <c r="I7892">
        <v>5354.39</v>
      </c>
      <c r="J7892">
        <f t="shared" si="1111"/>
        <v>3.368198736660033E-2</v>
      </c>
      <c r="K7892">
        <f t="shared" si="1107"/>
        <v>3.3677027366600332E-2</v>
      </c>
      <c r="L7892">
        <v>-1.5915909110841904E-2</v>
      </c>
      <c r="N7892" s="2">
        <v>43920</v>
      </c>
      <c r="O7892">
        <v>160.22999999999999</v>
      </c>
      <c r="Q7892" s="2">
        <v>43920</v>
      </c>
      <c r="R7892">
        <v>256282.3</v>
      </c>
      <c r="S7892" s="8">
        <f t="shared" si="1112"/>
        <v>7.0340824565997551E-2</v>
      </c>
      <c r="T7892" s="9">
        <f t="shared" si="1108"/>
        <v>7.0335864565997552E-2</v>
      </c>
      <c r="U7892" s="3">
        <f>Sheet1!$B$17+Sheet1!$B$18*'Portfolio allocation'!K7892</f>
        <v>3.9122938168692042E-2</v>
      </c>
      <c r="V7892" s="13">
        <f t="shared" si="1113"/>
        <v>3.121292639730551E-2</v>
      </c>
      <c r="W7892" s="13"/>
      <c r="X7892" s="2">
        <v>43920</v>
      </c>
      <c r="Y7892">
        <v>107.86669999999999</v>
      </c>
      <c r="AA7892" s="2">
        <v>43920</v>
      </c>
      <c r="AB7892">
        <v>2007.03</v>
      </c>
      <c r="AC7892">
        <f t="shared" si="1114"/>
        <v>4.5355347795515533E-2</v>
      </c>
      <c r="AD7892">
        <f t="shared" si="1109"/>
        <v>4.5349747795515531E-2</v>
      </c>
      <c r="AE7892">
        <f>Sheet2!$B$17+Sheet2!$B$18*'Portfolio allocation'!K7892</f>
        <v>2.9999858924419521E-2</v>
      </c>
      <c r="AF7892">
        <f t="shared" si="1115"/>
        <v>1.534988887109601E-2</v>
      </c>
      <c r="AH7892" s="2">
        <v>43920</v>
      </c>
      <c r="AI7892">
        <v>0.67100000000000004</v>
      </c>
      <c r="AJ7892">
        <v>0.14000000000000001</v>
      </c>
      <c r="AK7892">
        <v>1.1029500000000001</v>
      </c>
      <c r="AR7892" s="3"/>
    </row>
    <row r="7893" spans="1:44" hidden="1" outlineLevel="1" x14ac:dyDescent="0.2">
      <c r="A7893" s="2">
        <v>43921</v>
      </c>
      <c r="B7893">
        <v>53.54</v>
      </c>
      <c r="E7893" s="2">
        <v>43921</v>
      </c>
      <c r="F7893">
        <v>2584.59</v>
      </c>
      <c r="G7893">
        <f t="shared" si="1110"/>
        <v>-1.60127919593398E-2</v>
      </c>
      <c r="H7893" s="2">
        <v>43921</v>
      </c>
      <c r="I7893">
        <v>5269.2</v>
      </c>
      <c r="J7893">
        <f t="shared" si="1111"/>
        <v>-1.5910309110841903E-2</v>
      </c>
      <c r="K7893">
        <f t="shared" si="1107"/>
        <v>-1.5915909110841904E-2</v>
      </c>
      <c r="L7893">
        <v>-4.4141812179457875E-2</v>
      </c>
      <c r="N7893" s="2">
        <v>43921</v>
      </c>
      <c r="O7893">
        <v>157.71</v>
      </c>
      <c r="Q7893" s="2">
        <v>43921</v>
      </c>
      <c r="R7893">
        <v>252251.7</v>
      </c>
      <c r="S7893" s="8">
        <f t="shared" si="1112"/>
        <v>-1.5727188338796605E-2</v>
      </c>
      <c r="T7893" s="9">
        <f t="shared" si="1108"/>
        <v>-1.5732788338796606E-2</v>
      </c>
      <c r="U7893" s="3">
        <f>Sheet1!$B$17+Sheet1!$B$18*'Portfolio allocation'!K7893</f>
        <v>-1.7771335410380677E-2</v>
      </c>
      <c r="V7893" s="13">
        <f t="shared" si="1113"/>
        <v>2.0385470715840702E-3</v>
      </c>
      <c r="W7893" s="13"/>
      <c r="X7893" s="2">
        <v>43921</v>
      </c>
      <c r="Y7893">
        <v>105.9564</v>
      </c>
      <c r="AA7893" s="2">
        <v>43921</v>
      </c>
      <c r="AB7893">
        <v>1971.48</v>
      </c>
      <c r="AC7893">
        <f t="shared" si="1114"/>
        <v>-1.7712739719884629E-2</v>
      </c>
      <c r="AD7893">
        <f t="shared" si="1109"/>
        <v>-1.7718819719884628E-2</v>
      </c>
      <c r="AE7893">
        <f>Sheet2!$B$17+Sheet2!$B$18*'Portfolio allocation'!K7893</f>
        <v>-1.4099445421561881E-2</v>
      </c>
      <c r="AF7893">
        <f t="shared" si="1115"/>
        <v>-3.6193742983227466E-3</v>
      </c>
      <c r="AH7893" s="2">
        <v>43921</v>
      </c>
      <c r="AI7893">
        <v>0.69899999999999995</v>
      </c>
      <c r="AJ7893">
        <v>0.152</v>
      </c>
      <c r="AK7893">
        <v>1.0972500000000001</v>
      </c>
      <c r="AR7893" s="3"/>
    </row>
    <row r="7894" spans="1:44" hidden="1" outlineLevel="1" x14ac:dyDescent="0.2">
      <c r="A7894" s="2">
        <v>43922</v>
      </c>
      <c r="B7894">
        <v>57.06</v>
      </c>
      <c r="E7894" s="2">
        <v>43922</v>
      </c>
      <c r="F7894">
        <v>2470.5</v>
      </c>
      <c r="G7894">
        <f t="shared" si="1110"/>
        <v>-4.4142397827121593E-2</v>
      </c>
      <c r="H7894" s="2">
        <v>43922</v>
      </c>
      <c r="I7894">
        <v>5036.6400000000003</v>
      </c>
      <c r="J7894">
        <f t="shared" si="1111"/>
        <v>-4.4135732179457876E-2</v>
      </c>
      <c r="K7894">
        <f t="shared" si="1107"/>
        <v>-4.4141812179457875E-2</v>
      </c>
      <c r="L7894">
        <v>2.2991194506813997E-2</v>
      </c>
      <c r="N7894" s="2">
        <v>43922</v>
      </c>
      <c r="O7894">
        <v>152.11000000000001</v>
      </c>
      <c r="Q7894" s="2">
        <v>43922</v>
      </c>
      <c r="R7894">
        <v>243294.7</v>
      </c>
      <c r="S7894" s="8">
        <f t="shared" si="1112"/>
        <v>-3.5508184880419069E-2</v>
      </c>
      <c r="T7894" s="9">
        <f t="shared" si="1108"/>
        <v>-3.5514264880419068E-2</v>
      </c>
      <c r="U7894" s="3">
        <f>Sheet1!$B$17+Sheet1!$B$18*'Portfolio allocation'!K7894</f>
        <v>-5.0152806750209056E-2</v>
      </c>
      <c r="V7894" s="13">
        <f t="shared" si="1113"/>
        <v>1.4638541869789988E-2</v>
      </c>
      <c r="W7894" s="13"/>
      <c r="X7894" s="2">
        <v>43922</v>
      </c>
      <c r="Y7894">
        <v>100.426</v>
      </c>
      <c r="AA7894" s="2">
        <v>43922</v>
      </c>
      <c r="AB7894">
        <v>1868.58</v>
      </c>
      <c r="AC7894">
        <f t="shared" si="1114"/>
        <v>-5.2194290583723935E-2</v>
      </c>
      <c r="AD7894">
        <f t="shared" si="1109"/>
        <v>-5.2200570583723932E-2</v>
      </c>
      <c r="AE7894">
        <f>Sheet2!$B$17+Sheet2!$B$18*'Portfolio allocation'!K7894</f>
        <v>-3.9198638538090635E-2</v>
      </c>
      <c r="AF7894">
        <f t="shared" si="1115"/>
        <v>-1.3001932045633297E-2</v>
      </c>
      <c r="AH7894" s="2">
        <v>43922</v>
      </c>
      <c r="AI7894">
        <v>0.63500000000000001</v>
      </c>
      <c r="AJ7894">
        <v>0.157</v>
      </c>
      <c r="AK7894">
        <v>1.0924</v>
      </c>
      <c r="AR7894" s="3"/>
    </row>
    <row r="7895" spans="1:44" hidden="1" outlineLevel="1" x14ac:dyDescent="0.2">
      <c r="A7895" s="2">
        <v>43923</v>
      </c>
      <c r="B7895">
        <v>50.91</v>
      </c>
      <c r="E7895" s="2">
        <v>43923</v>
      </c>
      <c r="F7895">
        <v>2526.9</v>
      </c>
      <c r="G7895">
        <f t="shared" si="1110"/>
        <v>2.2829386763812964E-2</v>
      </c>
      <c r="H7895" s="2">
        <v>43923</v>
      </c>
      <c r="I7895">
        <v>5152.47</v>
      </c>
      <c r="J7895">
        <f t="shared" si="1111"/>
        <v>2.2997474506813997E-2</v>
      </c>
      <c r="K7895">
        <f t="shared" si="1107"/>
        <v>2.2991194506813997E-2</v>
      </c>
      <c r="L7895">
        <v>-1.5010454174405769E-2</v>
      </c>
      <c r="N7895" s="2">
        <v>43923</v>
      </c>
      <c r="O7895">
        <v>155.26</v>
      </c>
      <c r="Q7895" s="2">
        <v>43923</v>
      </c>
      <c r="R7895">
        <v>248333</v>
      </c>
      <c r="S7895" s="8">
        <f t="shared" si="1112"/>
        <v>2.070863031541581E-2</v>
      </c>
      <c r="T7895" s="9">
        <f t="shared" si="1108"/>
        <v>2.0702350315415809E-2</v>
      </c>
      <c r="U7895" s="3">
        <f>Sheet1!$B$17+Sheet1!$B$18*'Portfolio allocation'!K7895</f>
        <v>2.6863879896926551E-2</v>
      </c>
      <c r="V7895" s="13">
        <f t="shared" si="1113"/>
        <v>-6.1615295815107413E-3</v>
      </c>
      <c r="W7895" s="13"/>
      <c r="X7895" s="2">
        <v>43923</v>
      </c>
      <c r="Y7895">
        <v>105.0681</v>
      </c>
      <c r="AA7895" s="2">
        <v>43923</v>
      </c>
      <c r="AB7895">
        <v>1954.96</v>
      </c>
      <c r="AC7895">
        <f t="shared" si="1114"/>
        <v>4.6227616692889884E-2</v>
      </c>
      <c r="AD7895">
        <f t="shared" si="1109"/>
        <v>4.6221616692889884E-2</v>
      </c>
      <c r="AE7895">
        <f>Sheet2!$B$17+Sheet2!$B$18*'Portfolio allocation'!K7895</f>
        <v>2.0497743725244877E-2</v>
      </c>
      <c r="AF7895">
        <f t="shared" si="1115"/>
        <v>2.5723872967645008E-2</v>
      </c>
      <c r="AH7895" s="2">
        <v>43923</v>
      </c>
      <c r="AI7895">
        <v>0.627</v>
      </c>
      <c r="AJ7895">
        <v>0.15</v>
      </c>
      <c r="AK7895">
        <v>1.0863499999999999</v>
      </c>
      <c r="AR7895" s="3"/>
    </row>
    <row r="7896" spans="1:44" hidden="1" outlineLevel="1" x14ac:dyDescent="0.2">
      <c r="A7896" s="2">
        <v>43924</v>
      </c>
      <c r="B7896">
        <v>46.8</v>
      </c>
      <c r="E7896" s="2">
        <v>43924</v>
      </c>
      <c r="F7896">
        <v>2488.65</v>
      </c>
      <c r="G7896">
        <f t="shared" si="1110"/>
        <v>-1.5137124539950086E-2</v>
      </c>
      <c r="H7896" s="2">
        <v>43924</v>
      </c>
      <c r="I7896">
        <v>5075.16</v>
      </c>
      <c r="J7896">
        <f t="shared" si="1111"/>
        <v>-1.5004454174405768E-2</v>
      </c>
      <c r="K7896">
        <f t="shared" si="1107"/>
        <v>-1.5010454174405769E-2</v>
      </c>
      <c r="L7896">
        <v>7.0338580269390494E-2</v>
      </c>
      <c r="N7896" s="2">
        <v>43924</v>
      </c>
      <c r="O7896">
        <v>153.83000000000001</v>
      </c>
      <c r="Q7896" s="2">
        <v>43924</v>
      </c>
      <c r="R7896">
        <v>246045.8</v>
      </c>
      <c r="S7896" s="8">
        <f t="shared" si="1112"/>
        <v>-9.2102137049848709E-3</v>
      </c>
      <c r="T7896" s="9">
        <f t="shared" si="1108"/>
        <v>-9.2162137049848717E-3</v>
      </c>
      <c r="U7896" s="3">
        <f>Sheet1!$B$17+Sheet1!$B$18*'Portfolio allocation'!K7896</f>
        <v>-1.6732574560021446E-2</v>
      </c>
      <c r="V7896" s="13">
        <f t="shared" si="1113"/>
        <v>7.5163608550365742E-3</v>
      </c>
      <c r="W7896" s="13"/>
      <c r="X7896" s="2">
        <v>43924</v>
      </c>
      <c r="Y7896">
        <v>101.5722</v>
      </c>
      <c r="AA7896" s="2">
        <v>43924</v>
      </c>
      <c r="AB7896">
        <v>1889.91</v>
      </c>
      <c r="AC7896">
        <f t="shared" si="1114"/>
        <v>-3.3274338093874034E-2</v>
      </c>
      <c r="AD7896">
        <f t="shared" si="1109"/>
        <v>-3.3280338093874033E-2</v>
      </c>
      <c r="AE7896">
        <f>Sheet2!$B$17+Sheet2!$B$18*'Portfolio allocation'!K7896</f>
        <v>-1.3294291791838204E-2</v>
      </c>
      <c r="AF7896">
        <f t="shared" si="1115"/>
        <v>-1.9986046302035827E-2</v>
      </c>
      <c r="AH7896" s="2">
        <v>43924</v>
      </c>
      <c r="AI7896">
        <v>0.58899999999999997</v>
      </c>
      <c r="AJ7896">
        <v>0.15</v>
      </c>
      <c r="AK7896">
        <v>1.07985</v>
      </c>
      <c r="AR7896" s="3"/>
    </row>
    <row r="7897" spans="1:44" hidden="1" outlineLevel="1" x14ac:dyDescent="0.2">
      <c r="A7897" s="2">
        <v>43927</v>
      </c>
      <c r="B7897">
        <v>45.24</v>
      </c>
      <c r="E7897" s="2">
        <v>43927</v>
      </c>
      <c r="F7897">
        <v>2663.68</v>
      </c>
      <c r="G7897">
        <f t="shared" si="1110"/>
        <v>7.0331304120707872E-2</v>
      </c>
      <c r="H7897" s="2">
        <v>43927</v>
      </c>
      <c r="I7897">
        <v>5432.17</v>
      </c>
      <c r="J7897">
        <f t="shared" si="1111"/>
        <v>7.03445802693905E-2</v>
      </c>
      <c r="K7897">
        <f t="shared" si="1107"/>
        <v>7.0338580269390494E-2</v>
      </c>
      <c r="L7897">
        <v>-1.5992854819344214E-3</v>
      </c>
      <c r="N7897" s="2">
        <v>43927</v>
      </c>
      <c r="O7897">
        <v>165.27</v>
      </c>
      <c r="Q7897" s="2">
        <v>43927</v>
      </c>
      <c r="R7897">
        <v>264343.59999999998</v>
      </c>
      <c r="S7897" s="8">
        <f t="shared" si="1112"/>
        <v>7.4367455164851437E-2</v>
      </c>
      <c r="T7897" s="9">
        <f t="shared" si="1108"/>
        <v>7.4361455164851431E-2</v>
      </c>
      <c r="U7897" s="3">
        <f>Sheet1!$B$17+Sheet1!$B$18*'Portfolio allocation'!K7897</f>
        <v>8.1182000786082106E-2</v>
      </c>
      <c r="V7897" s="13">
        <f t="shared" si="1113"/>
        <v>-6.8205456212306753E-3</v>
      </c>
      <c r="W7897" s="13"/>
      <c r="X7897" s="2">
        <v>43927</v>
      </c>
      <c r="Y7897">
        <v>109.672</v>
      </c>
      <c r="AA7897" s="2">
        <v>43927</v>
      </c>
      <c r="AB7897">
        <v>2040.62</v>
      </c>
      <c r="AC7897">
        <f t="shared" si="1114"/>
        <v>7.9744538099697726E-2</v>
      </c>
      <c r="AD7897">
        <f t="shared" si="1109"/>
        <v>7.9737618099697732E-2</v>
      </c>
      <c r="AE7897">
        <f>Sheet2!$B$17+Sheet2!$B$18*'Portfolio allocation'!K7897</f>
        <v>6.2600247086387562E-2</v>
      </c>
      <c r="AF7897">
        <f t="shared" si="1115"/>
        <v>1.7137371013310171E-2</v>
      </c>
      <c r="AH7897" s="2">
        <v>43927</v>
      </c>
      <c r="AI7897">
        <v>0.67800000000000005</v>
      </c>
      <c r="AJ7897">
        <v>0.17299999999999999</v>
      </c>
      <c r="AK7897">
        <v>1.0783499999999999</v>
      </c>
      <c r="AR7897" s="3"/>
    </row>
    <row r="7898" spans="1:44" hidden="1" outlineLevel="1" x14ac:dyDescent="0.2">
      <c r="A7898" s="2">
        <v>43928</v>
      </c>
      <c r="B7898">
        <v>46.7</v>
      </c>
      <c r="E7898" s="2">
        <v>43928</v>
      </c>
      <c r="F7898">
        <v>2659.41</v>
      </c>
      <c r="G7898">
        <f t="shared" si="1110"/>
        <v>-1.6030454108602044E-3</v>
      </c>
      <c r="H7898" s="2">
        <v>43928</v>
      </c>
      <c r="I7898">
        <v>5423.52</v>
      </c>
      <c r="J7898">
        <f t="shared" si="1111"/>
        <v>-1.5923654819344213E-3</v>
      </c>
      <c r="K7898">
        <f t="shared" si="1107"/>
        <v>-1.5992854819344214E-3</v>
      </c>
      <c r="L7898">
        <v>3.4292681823170183E-2</v>
      </c>
      <c r="N7898" s="2">
        <v>43928</v>
      </c>
      <c r="O7898">
        <v>163.49</v>
      </c>
      <c r="Q7898" s="2">
        <v>43928</v>
      </c>
      <c r="R7898">
        <v>261496.6</v>
      </c>
      <c r="S7898" s="8">
        <f t="shared" si="1112"/>
        <v>-1.0770073495253829E-2</v>
      </c>
      <c r="T7898" s="9">
        <f t="shared" si="1108"/>
        <v>-1.077699349525383E-2</v>
      </c>
      <c r="U7898" s="3">
        <f>Sheet1!$B$17+Sheet1!$B$18*'Portfolio allocation'!K7898</f>
        <v>-1.3469419518046413E-3</v>
      </c>
      <c r="V7898" s="13">
        <f t="shared" si="1113"/>
        <v>-9.4300515434491885E-3</v>
      </c>
      <c r="W7898" s="13"/>
      <c r="X7898" s="2">
        <v>43928</v>
      </c>
      <c r="Y7898">
        <v>109.78660000000001</v>
      </c>
      <c r="AA7898" s="2">
        <v>43928</v>
      </c>
      <c r="AB7898">
        <v>2042.75</v>
      </c>
      <c r="AC7898">
        <f t="shared" si="1114"/>
        <v>1.0438004135997492E-3</v>
      </c>
      <c r="AD7898">
        <f t="shared" si="1109"/>
        <v>1.0358804135997492E-3</v>
      </c>
      <c r="AE7898">
        <f>Sheet2!$B$17+Sheet2!$B$18*'Portfolio allocation'!K7898</f>
        <v>-1.3687384406345458E-3</v>
      </c>
      <c r="AF7898">
        <f t="shared" si="1115"/>
        <v>2.4046188542342951E-3</v>
      </c>
      <c r="AH7898" s="2">
        <v>43928</v>
      </c>
      <c r="AI7898">
        <v>0.73399999999999999</v>
      </c>
      <c r="AJ7898">
        <v>0.19800000000000001</v>
      </c>
      <c r="AK7898">
        <v>1.0882000000000001</v>
      </c>
      <c r="AR7898" s="3"/>
    </row>
    <row r="7899" spans="1:44" hidden="1" outlineLevel="1" x14ac:dyDescent="0.2">
      <c r="A7899" s="2">
        <v>43929</v>
      </c>
      <c r="B7899">
        <v>43.35</v>
      </c>
      <c r="E7899" s="2">
        <v>43929</v>
      </c>
      <c r="F7899">
        <v>2749.98</v>
      </c>
      <c r="G7899">
        <f t="shared" si="1110"/>
        <v>3.4056426049386967E-2</v>
      </c>
      <c r="H7899" s="2">
        <v>43929</v>
      </c>
      <c r="I7899">
        <v>5609.55</v>
      </c>
      <c r="J7899">
        <f t="shared" si="1111"/>
        <v>3.4300601823170185E-2</v>
      </c>
      <c r="K7899">
        <f t="shared" si="1107"/>
        <v>3.4292681823170183E-2</v>
      </c>
      <c r="L7899">
        <v>1.4606705680134807E-2</v>
      </c>
      <c r="N7899" s="2">
        <v>43929</v>
      </c>
      <c r="O7899">
        <v>165.13</v>
      </c>
      <c r="Q7899" s="2">
        <v>43929</v>
      </c>
      <c r="R7899">
        <v>264119.8</v>
      </c>
      <c r="S7899" s="8">
        <f t="shared" si="1112"/>
        <v>1.0031487981105647E-2</v>
      </c>
      <c r="T7899" s="9">
        <f t="shared" si="1108"/>
        <v>1.0023567981105647E-2</v>
      </c>
      <c r="U7899" s="3">
        <f>Sheet1!$B$17+Sheet1!$B$18*'Portfolio allocation'!K7899</f>
        <v>3.9829232564027817E-2</v>
      </c>
      <c r="V7899" s="13">
        <f t="shared" si="1113"/>
        <v>-2.9805664582922171E-2</v>
      </c>
      <c r="W7899" s="13"/>
      <c r="X7899" s="2">
        <v>43929</v>
      </c>
      <c r="Y7899">
        <v>113.94159999999999</v>
      </c>
      <c r="AA7899" s="2">
        <v>43929</v>
      </c>
      <c r="AB7899">
        <v>2120.06</v>
      </c>
      <c r="AC7899">
        <f t="shared" si="1114"/>
        <v>3.7846040876269749E-2</v>
      </c>
      <c r="AD7899">
        <f t="shared" si="1109"/>
        <v>3.7836600876269749E-2</v>
      </c>
      <c r="AE7899">
        <f>Sheet2!$B$17+Sheet2!$B$18*'Portfolio allocation'!K7899</f>
        <v>3.0547314573967175E-2</v>
      </c>
      <c r="AF7899">
        <f t="shared" si="1115"/>
        <v>7.2892863023025743E-3</v>
      </c>
      <c r="AH7899" s="2">
        <v>43929</v>
      </c>
      <c r="AI7899">
        <v>0.76400000000000001</v>
      </c>
      <c r="AJ7899">
        <v>0.23599999999999999</v>
      </c>
      <c r="AK7899">
        <v>1.0863499999999999</v>
      </c>
      <c r="AR7899" s="3"/>
    </row>
    <row r="7900" spans="1:44" hidden="1" outlineLevel="1" x14ac:dyDescent="0.2">
      <c r="A7900" s="2">
        <v>43930</v>
      </c>
      <c r="B7900">
        <v>41.67</v>
      </c>
      <c r="E7900" s="2">
        <v>43930</v>
      </c>
      <c r="F7900">
        <v>2789.82</v>
      </c>
      <c r="G7900">
        <f t="shared" si="1110"/>
        <v>1.448737809002254E-2</v>
      </c>
      <c r="H7900" s="2">
        <v>43930</v>
      </c>
      <c r="I7900">
        <v>5691.54</v>
      </c>
      <c r="J7900">
        <f t="shared" si="1111"/>
        <v>1.4616145680134807E-2</v>
      </c>
      <c r="K7900">
        <f t="shared" si="1107"/>
        <v>1.4606705680134807E-2</v>
      </c>
      <c r="L7900">
        <v>-9.9599999999999995E-6</v>
      </c>
      <c r="N7900" s="2">
        <v>43930</v>
      </c>
      <c r="O7900">
        <v>165.14</v>
      </c>
      <c r="Q7900" s="2">
        <v>43930</v>
      </c>
      <c r="R7900">
        <v>264135.7</v>
      </c>
      <c r="S7900" s="8">
        <f t="shared" si="1112"/>
        <v>6.0199954717621296E-5</v>
      </c>
      <c r="T7900" s="9">
        <f t="shared" si="1108"/>
        <v>5.0759954717621298E-5</v>
      </c>
      <c r="U7900" s="3">
        <f>Sheet1!$B$17+Sheet1!$B$18*'Portfolio allocation'!K7900</f>
        <v>1.7244981823755483E-2</v>
      </c>
      <c r="V7900" s="13">
        <f t="shared" si="1113"/>
        <v>-1.7194221869037862E-2</v>
      </c>
      <c r="W7900" s="13"/>
      <c r="X7900" s="2">
        <v>43930</v>
      </c>
      <c r="Y7900">
        <v>116.05249999999999</v>
      </c>
      <c r="AA7900" s="2">
        <v>43930</v>
      </c>
      <c r="AB7900">
        <v>2159.34</v>
      </c>
      <c r="AC7900">
        <f t="shared" si="1114"/>
        <v>1.852777751573087E-2</v>
      </c>
      <c r="AD7900">
        <f t="shared" si="1109"/>
        <v>1.851781751573087E-2</v>
      </c>
      <c r="AE7900">
        <f>Sheet2!$B$17+Sheet2!$B$18*'Portfolio allocation'!K7900</f>
        <v>1.3042042352905493E-2</v>
      </c>
      <c r="AF7900">
        <f t="shared" si="1115"/>
        <v>5.4757751628253769E-3</v>
      </c>
      <c r="AH7900" s="2">
        <v>43930</v>
      </c>
      <c r="AI7900">
        <v>0.72199999999999998</v>
      </c>
      <c r="AJ7900">
        <v>0.249</v>
      </c>
      <c r="AK7900">
        <v>1.09385</v>
      </c>
      <c r="AR7900" s="3"/>
    </row>
    <row r="7901" spans="1:44" hidden="1" outlineLevel="1" x14ac:dyDescent="0.2">
      <c r="A7901" s="2">
        <v>43931</v>
      </c>
      <c r="B7901">
        <v>41.67</v>
      </c>
      <c r="E7901" s="2">
        <v>43931</v>
      </c>
      <c r="F7901">
        <v>2789.82</v>
      </c>
      <c r="G7901">
        <f t="shared" si="1110"/>
        <v>0</v>
      </c>
      <c r="H7901" s="2">
        <v>43931</v>
      </c>
      <c r="I7901">
        <v>5691.54</v>
      </c>
      <c r="J7901">
        <f t="shared" si="1111"/>
        <v>0</v>
      </c>
      <c r="K7901">
        <f t="shared" si="1107"/>
        <v>-9.9599999999999995E-6</v>
      </c>
      <c r="L7901">
        <v>-1.0093346921641679E-2</v>
      </c>
      <c r="N7901" s="2">
        <v>43931</v>
      </c>
      <c r="O7901">
        <v>165.14</v>
      </c>
      <c r="Q7901" s="2">
        <v>43931</v>
      </c>
      <c r="R7901">
        <v>264135.7</v>
      </c>
      <c r="S7901" s="8">
        <f t="shared" si="1112"/>
        <v>0</v>
      </c>
      <c r="T7901" s="9">
        <f t="shared" si="1108"/>
        <v>-9.9599999999999995E-6</v>
      </c>
      <c r="U7901" s="3">
        <f>Sheet1!$B$17+Sheet1!$B$18*'Portfolio allocation'!K7901</f>
        <v>4.7637251993466501E-4</v>
      </c>
      <c r="V7901" s="13">
        <f t="shared" si="1113"/>
        <v>-4.86332519934665E-4</v>
      </c>
      <c r="W7901" s="13"/>
      <c r="X7901" s="2">
        <v>43931</v>
      </c>
      <c r="Y7901">
        <v>116.05249999999999</v>
      </c>
      <c r="AA7901" s="2">
        <v>43931</v>
      </c>
      <c r="AB7901">
        <v>2159.34</v>
      </c>
      <c r="AC7901">
        <f t="shared" si="1114"/>
        <v>0</v>
      </c>
      <c r="AD7901">
        <f t="shared" si="1109"/>
        <v>-9.9599999999999995E-6</v>
      </c>
      <c r="AE7901">
        <f>Sheet2!$B$17+Sheet2!$B$18*'Portfolio allocation'!K7901</f>
        <v>4.4530325261778925E-5</v>
      </c>
      <c r="AF7901">
        <f t="shared" si="1115"/>
        <v>-5.4490325261778925E-5</v>
      </c>
      <c r="AH7901" s="2">
        <v>43931</v>
      </c>
      <c r="AI7901">
        <v>0.72199999999999998</v>
      </c>
      <c r="AJ7901">
        <v>0.249</v>
      </c>
      <c r="AK7901">
        <v>1.09385</v>
      </c>
      <c r="AR7901" s="3"/>
    </row>
    <row r="7902" spans="1:44" hidden="1" outlineLevel="1" x14ac:dyDescent="0.2">
      <c r="A7902" s="2">
        <v>43934</v>
      </c>
      <c r="B7902">
        <v>41.17</v>
      </c>
      <c r="E7902" s="2">
        <v>43934</v>
      </c>
      <c r="F7902">
        <v>2761.63</v>
      </c>
      <c r="G7902">
        <f t="shared" si="1110"/>
        <v>-1.0104594561656355E-2</v>
      </c>
      <c r="H7902" s="2">
        <v>43934</v>
      </c>
      <c r="I7902">
        <v>5634.15</v>
      </c>
      <c r="J7902">
        <f t="shared" si="1111"/>
        <v>-1.0083386921641679E-2</v>
      </c>
      <c r="K7902">
        <f t="shared" si="1107"/>
        <v>-1.0093346921641679E-2</v>
      </c>
      <c r="L7902">
        <v>3.0685973313809733E-2</v>
      </c>
      <c r="N7902" s="2">
        <v>43934</v>
      </c>
      <c r="O7902">
        <v>165.51</v>
      </c>
      <c r="Q7902" s="2">
        <v>43934</v>
      </c>
      <c r="R7902">
        <v>264727.5</v>
      </c>
      <c r="S7902" s="8">
        <f t="shared" si="1112"/>
        <v>2.2405150080053726E-3</v>
      </c>
      <c r="T7902" s="9">
        <f t="shared" si="1108"/>
        <v>2.2305550080053728E-3</v>
      </c>
      <c r="U7902" s="3">
        <f>Sheet1!$B$17+Sheet1!$B$18*'Portfolio allocation'!K7902</f>
        <v>-1.1091544503580809E-2</v>
      </c>
      <c r="V7902" s="13">
        <f t="shared" si="1113"/>
        <v>1.3322099511586182E-2</v>
      </c>
      <c r="W7902" s="13"/>
      <c r="X7902" s="2">
        <v>43934</v>
      </c>
      <c r="Y7902">
        <v>115.7182</v>
      </c>
      <c r="AA7902" s="2">
        <v>43934</v>
      </c>
      <c r="AB7902">
        <v>2153.12</v>
      </c>
      <c r="AC7902">
        <f t="shared" si="1114"/>
        <v>-2.8805097853975559E-3</v>
      </c>
      <c r="AD7902">
        <f t="shared" si="1109"/>
        <v>-2.8912697853975557E-3</v>
      </c>
      <c r="AE7902">
        <f>Sheet2!$B$17+Sheet2!$B$18*'Portfolio allocation'!K7902</f>
        <v>-8.9218745759286761E-3</v>
      </c>
      <c r="AF7902">
        <f t="shared" si="1115"/>
        <v>6.0306047905311199E-3</v>
      </c>
      <c r="AH7902" s="2">
        <v>43934</v>
      </c>
      <c r="AI7902">
        <v>0.749</v>
      </c>
      <c r="AJ7902">
        <v>0.26900000000000002</v>
      </c>
      <c r="AK7902">
        <v>1.09005</v>
      </c>
      <c r="AR7902" s="3"/>
    </row>
    <row r="7903" spans="1:44" hidden="1" outlineLevel="1" x14ac:dyDescent="0.2">
      <c r="A7903" s="2">
        <v>43935</v>
      </c>
      <c r="B7903">
        <v>37.76</v>
      </c>
      <c r="E7903" s="2">
        <v>43935</v>
      </c>
      <c r="F7903">
        <v>2846.06</v>
      </c>
      <c r="G7903">
        <f t="shared" si="1110"/>
        <v>3.0572524197665762E-2</v>
      </c>
      <c r="H7903" s="2">
        <v>43935</v>
      </c>
      <c r="I7903">
        <v>5807.1</v>
      </c>
      <c r="J7903">
        <f t="shared" si="1111"/>
        <v>3.0696733313809732E-2</v>
      </c>
      <c r="K7903">
        <f t="shared" si="1107"/>
        <v>3.0685973313809733E-2</v>
      </c>
      <c r="L7903">
        <v>-2.1977575802724383E-2</v>
      </c>
      <c r="N7903" s="2">
        <v>43935</v>
      </c>
      <c r="O7903">
        <v>173.7</v>
      </c>
      <c r="Q7903" s="2">
        <v>43935</v>
      </c>
      <c r="R7903">
        <v>277827.09999999998</v>
      </c>
      <c r="S7903" s="8">
        <f t="shared" si="1112"/>
        <v>4.9483336638618924E-2</v>
      </c>
      <c r="T7903" s="9">
        <f t="shared" si="1108"/>
        <v>4.9472576638618926E-2</v>
      </c>
      <c r="U7903" s="3">
        <f>Sheet1!$B$17+Sheet1!$B$18*'Portfolio allocation'!K7903</f>
        <v>3.5691525155940367E-2</v>
      </c>
      <c r="V7903" s="13">
        <f t="shared" si="1113"/>
        <v>1.3781051482678559E-2</v>
      </c>
      <c r="W7903" s="13"/>
      <c r="X7903" s="2">
        <v>43935</v>
      </c>
      <c r="Y7903">
        <v>118.3544</v>
      </c>
      <c r="AA7903" s="2">
        <v>43935</v>
      </c>
      <c r="AB7903">
        <v>2202.17</v>
      </c>
      <c r="AC7903">
        <f t="shared" si="1114"/>
        <v>2.2780894701642351E-2</v>
      </c>
      <c r="AD7903">
        <f t="shared" si="1109"/>
        <v>2.277125470164235E-2</v>
      </c>
      <c r="AE7903">
        <f>Sheet2!$B$17+Sheet2!$B$18*'Portfolio allocation'!K7903</f>
        <v>2.7340137351987707E-2</v>
      </c>
      <c r="AF7903">
        <f t="shared" si="1115"/>
        <v>-4.5688826503453572E-3</v>
      </c>
      <c r="AH7903" s="2">
        <v>43935</v>
      </c>
      <c r="AI7903">
        <v>0.75</v>
      </c>
      <c r="AJ7903">
        <v>0.24099999999999999</v>
      </c>
      <c r="AK7903">
        <v>1.0969</v>
      </c>
      <c r="AR7903" s="3"/>
    </row>
    <row r="7904" spans="1:44" hidden="1" outlineLevel="1" x14ac:dyDescent="0.2">
      <c r="A7904" s="2">
        <v>43936</v>
      </c>
      <c r="B7904">
        <v>40.840000000000003</v>
      </c>
      <c r="E7904" s="2">
        <v>43936</v>
      </c>
      <c r="F7904">
        <v>2783.36</v>
      </c>
      <c r="G7904">
        <f t="shared" si="1110"/>
        <v>-2.2030456139364496E-2</v>
      </c>
      <c r="H7904" s="2">
        <v>43936</v>
      </c>
      <c r="I7904">
        <v>5679.53</v>
      </c>
      <c r="J7904">
        <f t="shared" si="1111"/>
        <v>-2.1967935802724381E-2</v>
      </c>
      <c r="K7904">
        <f t="shared" si="1107"/>
        <v>-2.1977575802724383E-2</v>
      </c>
      <c r="L7904">
        <v>5.8150649036101641E-3</v>
      </c>
      <c r="N7904" s="2">
        <v>43936</v>
      </c>
      <c r="O7904">
        <v>171.88</v>
      </c>
      <c r="Q7904" s="2">
        <v>43936</v>
      </c>
      <c r="R7904">
        <v>274916.09999999998</v>
      </c>
      <c r="S7904" s="8">
        <f t="shared" si="1112"/>
        <v>-1.0477739572561484E-2</v>
      </c>
      <c r="T7904" s="9">
        <f t="shared" si="1108"/>
        <v>-1.0487379572561484E-2</v>
      </c>
      <c r="U7904" s="3">
        <f>Sheet1!$B$17+Sheet1!$B$18*'Portfolio allocation'!K7904</f>
        <v>-2.4725433062371568E-2</v>
      </c>
      <c r="V7904" s="13">
        <f t="shared" si="1113"/>
        <v>1.4238053489810084E-2</v>
      </c>
      <c r="W7904" s="13"/>
      <c r="X7904" s="2">
        <v>43936</v>
      </c>
      <c r="Y7904">
        <v>113.3685</v>
      </c>
      <c r="AA7904" s="2">
        <v>43936</v>
      </c>
      <c r="AB7904">
        <v>2109.4</v>
      </c>
      <c r="AC7904">
        <f t="shared" si="1114"/>
        <v>-4.2126629642579849E-2</v>
      </c>
      <c r="AD7904">
        <f t="shared" si="1109"/>
        <v>-4.2134229642579853E-2</v>
      </c>
      <c r="AE7904">
        <f>Sheet2!$B$17+Sheet2!$B$18*'Portfolio allocation'!K7904</f>
        <v>-1.9489634091087719E-2</v>
      </c>
      <c r="AF7904">
        <f t="shared" si="1115"/>
        <v>-2.2644595551492133E-2</v>
      </c>
      <c r="AH7904" s="2">
        <v>43936</v>
      </c>
      <c r="AI7904">
        <v>0.64100000000000001</v>
      </c>
      <c r="AJ7904">
        <v>0.19</v>
      </c>
      <c r="AK7904">
        <v>1.0905</v>
      </c>
      <c r="AR7904" s="3"/>
    </row>
    <row r="7905" spans="1:44" hidden="1" outlineLevel="1" x14ac:dyDescent="0.2">
      <c r="A7905" s="2">
        <v>43937</v>
      </c>
      <c r="B7905">
        <v>40.11</v>
      </c>
      <c r="E7905" s="2">
        <v>43937</v>
      </c>
      <c r="F7905">
        <v>2799.55</v>
      </c>
      <c r="G7905">
        <f t="shared" si="1110"/>
        <v>5.8167107381006389E-3</v>
      </c>
      <c r="H7905" s="2">
        <v>43937</v>
      </c>
      <c r="I7905">
        <v>5712.6</v>
      </c>
      <c r="J7905">
        <f t="shared" si="1111"/>
        <v>5.8226649036101641E-3</v>
      </c>
      <c r="K7905">
        <f t="shared" si="1107"/>
        <v>5.8150649036101641E-3</v>
      </c>
      <c r="L7905">
        <v>2.6828296447851924E-2</v>
      </c>
      <c r="N7905" s="2">
        <v>43937</v>
      </c>
      <c r="O7905">
        <v>177.04</v>
      </c>
      <c r="Q7905" s="2">
        <v>43937</v>
      </c>
      <c r="R7905">
        <v>283169.40000000002</v>
      </c>
      <c r="S7905" s="8">
        <f t="shared" si="1112"/>
        <v>3.0021159182747281E-2</v>
      </c>
      <c r="T7905" s="9">
        <f t="shared" si="1108"/>
        <v>3.0013559182747281E-2</v>
      </c>
      <c r="U7905" s="3">
        <f>Sheet1!$B$17+Sheet1!$B$18*'Portfolio allocation'!K7905</f>
        <v>7.1589887151190992E-3</v>
      </c>
      <c r="V7905" s="13">
        <f t="shared" si="1113"/>
        <v>2.2854570467628184E-2</v>
      </c>
      <c r="W7905" s="13"/>
      <c r="X7905" s="2">
        <v>43937</v>
      </c>
      <c r="Y7905">
        <v>110.5412</v>
      </c>
      <c r="AA7905" s="2">
        <v>43937</v>
      </c>
      <c r="AB7905">
        <v>2056.79</v>
      </c>
      <c r="AC7905">
        <f t="shared" si="1114"/>
        <v>-2.4940741443064463E-2</v>
      </c>
      <c r="AD7905">
        <f t="shared" si="1109"/>
        <v>-2.4947861443064462E-2</v>
      </c>
      <c r="AE7905">
        <f>Sheet2!$B$17+Sheet2!$B$18*'Portfolio allocation'!K7905</f>
        <v>5.2242910793778297E-3</v>
      </c>
      <c r="AF7905">
        <f t="shared" si="1115"/>
        <v>-3.0172152522442292E-2</v>
      </c>
      <c r="AH7905" s="2">
        <v>43937</v>
      </c>
      <c r="AI7905">
        <v>0.61099999999999999</v>
      </c>
      <c r="AJ7905">
        <v>0.17799999999999999</v>
      </c>
      <c r="AK7905">
        <v>1.0849500000000001</v>
      </c>
      <c r="AR7905" s="3"/>
    </row>
    <row r="7906" spans="1:44" hidden="1" outlineLevel="1" x14ac:dyDescent="0.2">
      <c r="A7906" s="2">
        <v>43938</v>
      </c>
      <c r="B7906">
        <v>38.15</v>
      </c>
      <c r="E7906" s="2">
        <v>43938</v>
      </c>
      <c r="F7906">
        <v>2874.56</v>
      </c>
      <c r="G7906">
        <f t="shared" si="1110"/>
        <v>2.6793591827257934E-2</v>
      </c>
      <c r="H7906" s="2">
        <v>43938</v>
      </c>
      <c r="I7906">
        <v>5865.9</v>
      </c>
      <c r="J7906">
        <f t="shared" si="1111"/>
        <v>2.6835416447851923E-2</v>
      </c>
      <c r="K7906">
        <f t="shared" si="1107"/>
        <v>2.6828296447851924E-2</v>
      </c>
      <c r="L7906">
        <v>-1.7889698803593552E-2</v>
      </c>
      <c r="N7906" s="2">
        <v>43938</v>
      </c>
      <c r="O7906">
        <v>178.6</v>
      </c>
      <c r="Q7906" s="2">
        <v>43938</v>
      </c>
      <c r="R7906">
        <v>285664.59999999998</v>
      </c>
      <c r="S7906" s="8">
        <f t="shared" si="1112"/>
        <v>8.8116865734784167E-3</v>
      </c>
      <c r="T7906" s="9">
        <f t="shared" si="1108"/>
        <v>8.8045665734784173E-3</v>
      </c>
      <c r="U7906" s="3">
        <f>Sheet1!$B$17+Sheet1!$B$18*'Portfolio allocation'!K7906</f>
        <v>3.1265900488780446E-2</v>
      </c>
      <c r="V7906" s="13">
        <f t="shared" si="1113"/>
        <v>-2.2461333915302029E-2</v>
      </c>
      <c r="W7906" s="13"/>
      <c r="X7906" s="2">
        <v>43938</v>
      </c>
      <c r="Y7906">
        <v>114.7343</v>
      </c>
      <c r="AA7906" s="2">
        <v>43938</v>
      </c>
      <c r="AB7906">
        <v>2134.81</v>
      </c>
      <c r="AC7906">
        <f t="shared" si="1114"/>
        <v>3.7932895434147351E-2</v>
      </c>
      <c r="AD7906">
        <f t="shared" si="1109"/>
        <v>3.7926215434147349E-2</v>
      </c>
      <c r="AE7906">
        <f>Sheet2!$B$17+Sheet2!$B$18*'Portfolio allocation'!K7906</f>
        <v>2.3909792664540009E-2</v>
      </c>
      <c r="AF7906">
        <f t="shared" si="1115"/>
        <v>1.401642276960734E-2</v>
      </c>
      <c r="AH7906" s="2">
        <v>43938</v>
      </c>
      <c r="AI7906">
        <v>0.65600000000000003</v>
      </c>
      <c r="AJ7906">
        <v>0.16700000000000001</v>
      </c>
      <c r="AK7906">
        <v>1.0889</v>
      </c>
      <c r="AR7906" s="3"/>
    </row>
    <row r="7907" spans="1:44" hidden="1" outlineLevel="1" x14ac:dyDescent="0.2">
      <c r="A7907" s="2">
        <v>43941</v>
      </c>
      <c r="B7907">
        <v>43.83</v>
      </c>
      <c r="E7907" s="2">
        <v>43941</v>
      </c>
      <c r="F7907">
        <v>2823.16</v>
      </c>
      <c r="G7907">
        <f t="shared" si="1110"/>
        <v>-1.7880997439608137E-2</v>
      </c>
      <c r="H7907" s="2">
        <v>43941</v>
      </c>
      <c r="I7907">
        <v>5761</v>
      </c>
      <c r="J7907">
        <f t="shared" si="1111"/>
        <v>-1.7883018803593553E-2</v>
      </c>
      <c r="K7907">
        <f t="shared" si="1107"/>
        <v>-1.7889698803593552E-2</v>
      </c>
      <c r="L7907">
        <v>-3.0653737038708637E-2</v>
      </c>
      <c r="N7907" s="2">
        <v>43941</v>
      </c>
      <c r="O7907">
        <v>175.06</v>
      </c>
      <c r="Q7907" s="2">
        <v>43941</v>
      </c>
      <c r="R7907">
        <v>280002.40000000002</v>
      </c>
      <c r="S7907" s="8">
        <f t="shared" si="1112"/>
        <v>-1.9821146897445296E-2</v>
      </c>
      <c r="T7907" s="9">
        <f t="shared" si="1108"/>
        <v>-1.9827826897445295E-2</v>
      </c>
      <c r="U7907" s="3">
        <f>Sheet1!$B$17+Sheet1!$B$18*'Portfolio allocation'!K7907</f>
        <v>-2.0035716968388351E-2</v>
      </c>
      <c r="V7907" s="13">
        <f t="shared" si="1113"/>
        <v>2.0789007094305575E-4</v>
      </c>
      <c r="W7907" s="13"/>
      <c r="X7907" s="2">
        <v>43941</v>
      </c>
      <c r="Y7907">
        <v>115.01139999999999</v>
      </c>
      <c r="AA7907" s="2">
        <v>43941</v>
      </c>
      <c r="AB7907">
        <v>2139.9699999999998</v>
      </c>
      <c r="AC7907">
        <f t="shared" si="1114"/>
        <v>2.4170769295628336E-3</v>
      </c>
      <c r="AD7907">
        <f t="shared" si="1109"/>
        <v>2.4107969295628336E-3</v>
      </c>
      <c r="AE7907">
        <f>Sheet2!$B$17+Sheet2!$B$18*'Portfolio allocation'!K7907</f>
        <v>-1.5854589572286013E-2</v>
      </c>
      <c r="AF7907">
        <f t="shared" si="1115"/>
        <v>1.8265386501848845E-2</v>
      </c>
      <c r="AH7907" s="2">
        <v>43941</v>
      </c>
      <c r="AI7907">
        <v>0.626</v>
      </c>
      <c r="AJ7907">
        <v>0.157</v>
      </c>
      <c r="AK7907">
        <v>1.08815</v>
      </c>
      <c r="AR7907" s="3"/>
    </row>
    <row r="7908" spans="1:44" hidden="1" outlineLevel="1" x14ac:dyDescent="0.2">
      <c r="A7908" s="2">
        <v>43942</v>
      </c>
      <c r="B7908">
        <v>45.41</v>
      </c>
      <c r="E7908" s="2">
        <v>43942</v>
      </c>
      <c r="F7908">
        <v>2736.56</v>
      </c>
      <c r="G7908">
        <f t="shared" si="1110"/>
        <v>-3.0674846625766805E-2</v>
      </c>
      <c r="H7908" s="2">
        <v>43942</v>
      </c>
      <c r="I7908">
        <v>5584.44</v>
      </c>
      <c r="J7908">
        <f t="shared" si="1111"/>
        <v>-3.0647457038708636E-2</v>
      </c>
      <c r="K7908">
        <f t="shared" si="1107"/>
        <v>-3.0653737038708637E-2</v>
      </c>
      <c r="L7908">
        <v>2.29526345073095E-2</v>
      </c>
      <c r="N7908" s="2">
        <v>43942</v>
      </c>
      <c r="O7908">
        <v>167.82</v>
      </c>
      <c r="Q7908" s="2">
        <v>43942</v>
      </c>
      <c r="R7908">
        <v>268422.3</v>
      </c>
      <c r="S7908" s="8">
        <f t="shared" si="1112"/>
        <v>-4.1357145510181437E-2</v>
      </c>
      <c r="T7908" s="9">
        <f t="shared" si="1108"/>
        <v>-4.1363425510181434E-2</v>
      </c>
      <c r="U7908" s="3">
        <f>Sheet1!$B$17+Sheet1!$B$18*'Portfolio allocation'!K7908</f>
        <v>-3.4678945115459263E-2</v>
      </c>
      <c r="V7908" s="13">
        <f t="shared" si="1113"/>
        <v>-6.6844803947221712E-3</v>
      </c>
      <c r="W7908" s="13"/>
      <c r="X7908" s="2">
        <v>43942</v>
      </c>
      <c r="Y7908">
        <v>111.52500000000001</v>
      </c>
      <c r="AA7908" s="2">
        <v>43942</v>
      </c>
      <c r="AB7908">
        <v>2075.1</v>
      </c>
      <c r="AC7908">
        <f t="shared" si="1114"/>
        <v>-3.0313509067884103E-2</v>
      </c>
      <c r="AD7908">
        <f t="shared" si="1109"/>
        <v>-3.0319309067884104E-2</v>
      </c>
      <c r="AE7908">
        <f>Sheet2!$B$17+Sheet2!$B$18*'Portfolio allocation'!K7908</f>
        <v>-2.7204698011017336E-2</v>
      </c>
      <c r="AF7908">
        <f t="shared" si="1115"/>
        <v>-3.114611056866768E-3</v>
      </c>
      <c r="AH7908" s="2">
        <v>43942</v>
      </c>
      <c r="AI7908">
        <v>0.57099999999999995</v>
      </c>
      <c r="AJ7908">
        <v>0.14499999999999999</v>
      </c>
      <c r="AK7908">
        <v>1.0861499999999999</v>
      </c>
      <c r="AR7908" s="3"/>
    </row>
    <row r="7909" spans="1:44" hidden="1" outlineLevel="1" x14ac:dyDescent="0.2">
      <c r="A7909" s="2">
        <v>43943</v>
      </c>
      <c r="B7909">
        <v>41.98</v>
      </c>
      <c r="E7909" s="2">
        <v>43943</v>
      </c>
      <c r="F7909">
        <v>2799.31</v>
      </c>
      <c r="G7909">
        <f t="shared" si="1110"/>
        <v>2.2930248194813929E-2</v>
      </c>
      <c r="H7909" s="2">
        <v>43943</v>
      </c>
      <c r="I7909">
        <v>5712.65</v>
      </c>
      <c r="J7909">
        <f t="shared" si="1111"/>
        <v>2.29584345073095E-2</v>
      </c>
      <c r="K7909">
        <f t="shared" si="1107"/>
        <v>2.29526345073095E-2</v>
      </c>
      <c r="L7909">
        <v>-4.6348078212380301E-4</v>
      </c>
      <c r="N7909" s="2">
        <v>43943</v>
      </c>
      <c r="O7909">
        <v>173.52</v>
      </c>
      <c r="Q7909" s="2">
        <v>43943</v>
      </c>
      <c r="R7909">
        <v>277539.3</v>
      </c>
      <c r="S7909" s="8">
        <f t="shared" si="1112"/>
        <v>3.3965136279660912E-2</v>
      </c>
      <c r="T7909" s="9">
        <f t="shared" si="1108"/>
        <v>3.3959336279660912E-2</v>
      </c>
      <c r="U7909" s="3">
        <f>Sheet1!$B$17+Sheet1!$B$18*'Portfolio allocation'!K7909</f>
        <v>2.6819642888254645E-2</v>
      </c>
      <c r="V7909" s="13">
        <f t="shared" si="1113"/>
        <v>7.1396933914062675E-3</v>
      </c>
      <c r="W7909" s="13"/>
      <c r="X7909" s="2">
        <v>43943</v>
      </c>
      <c r="Y7909">
        <v>113.9607</v>
      </c>
      <c r="AA7909" s="2">
        <v>43943</v>
      </c>
      <c r="AB7909">
        <v>2120.42</v>
      </c>
      <c r="AC7909">
        <f t="shared" si="1114"/>
        <v>2.1839911329574635E-2</v>
      </c>
      <c r="AD7909">
        <f t="shared" si="1109"/>
        <v>2.1833311329574636E-2</v>
      </c>
      <c r="AE7909">
        <f>Sheet2!$B$17+Sheet2!$B$18*'Portfolio allocation'!K7909</f>
        <v>2.046345518993092E-2</v>
      </c>
      <c r="AF7909">
        <f t="shared" si="1115"/>
        <v>1.3698561396437159E-3</v>
      </c>
      <c r="AH7909" s="2">
        <v>43943</v>
      </c>
      <c r="AI7909">
        <v>0.61899999999999999</v>
      </c>
      <c r="AJ7909">
        <v>0.16500000000000001</v>
      </c>
      <c r="AK7909">
        <v>1.0827500000000001</v>
      </c>
      <c r="AR7909" s="3"/>
    </row>
    <row r="7910" spans="1:44" hidden="1" outlineLevel="1" x14ac:dyDescent="0.2">
      <c r="A7910" s="2">
        <v>43944</v>
      </c>
      <c r="B7910">
        <v>41.38</v>
      </c>
      <c r="E7910" s="2">
        <v>43944</v>
      </c>
      <c r="F7910">
        <v>2797.8</v>
      </c>
      <c r="G7910">
        <f t="shared" si="1110"/>
        <v>-5.3941864245110605E-4</v>
      </c>
      <c r="H7910" s="2">
        <v>43944</v>
      </c>
      <c r="I7910">
        <v>5710.04</v>
      </c>
      <c r="J7910">
        <f t="shared" si="1111"/>
        <v>-4.5688078212380301E-4</v>
      </c>
      <c r="K7910">
        <f t="shared" si="1107"/>
        <v>-4.6348078212380301E-4</v>
      </c>
      <c r="L7910">
        <v>1.3935188986977341E-2</v>
      </c>
      <c r="N7910" s="2">
        <v>43944</v>
      </c>
      <c r="O7910">
        <v>171.42</v>
      </c>
      <c r="Q7910" s="2">
        <v>43944</v>
      </c>
      <c r="R7910">
        <v>274180.40000000002</v>
      </c>
      <c r="S7910" s="8">
        <f t="shared" si="1112"/>
        <v>-1.2102430178356549E-2</v>
      </c>
      <c r="T7910" s="9">
        <f t="shared" si="1108"/>
        <v>-1.210903017835655E-2</v>
      </c>
      <c r="U7910" s="3">
        <f>Sheet1!$B$17+Sheet1!$B$18*'Portfolio allocation'!K7910</f>
        <v>-4.39180150628597E-5</v>
      </c>
      <c r="V7910" s="13">
        <f t="shared" si="1113"/>
        <v>-1.206511216329369E-2</v>
      </c>
      <c r="W7910" s="13"/>
      <c r="X7910" s="2">
        <v>43944</v>
      </c>
      <c r="Y7910">
        <v>115.9092</v>
      </c>
      <c r="AA7910" s="2">
        <v>43944</v>
      </c>
      <c r="AB7910">
        <v>2156.67</v>
      </c>
      <c r="AC7910">
        <f t="shared" si="1114"/>
        <v>1.7095669725809115E-2</v>
      </c>
      <c r="AD7910">
        <f t="shared" si="1109"/>
        <v>1.7088749725809114E-2</v>
      </c>
      <c r="AE7910">
        <f>Sheet2!$B$17+Sheet2!$B$18*'Portfolio allocation'!K7910</f>
        <v>-3.5875192456430785E-4</v>
      </c>
      <c r="AF7910">
        <f t="shared" si="1115"/>
        <v>1.7447501650373422E-2</v>
      </c>
      <c r="AH7910" s="2">
        <v>43944</v>
      </c>
      <c r="AI7910">
        <v>0.61099999999999999</v>
      </c>
      <c r="AJ7910">
        <v>0.17299999999999999</v>
      </c>
      <c r="AK7910">
        <v>1.0828</v>
      </c>
      <c r="AR7910" s="3"/>
    </row>
    <row r="7911" spans="1:44" hidden="1" outlineLevel="1" x14ac:dyDescent="0.2">
      <c r="A7911" s="2">
        <v>43945</v>
      </c>
      <c r="B7911">
        <v>35.93</v>
      </c>
      <c r="E7911" s="2">
        <v>43945</v>
      </c>
      <c r="F7911">
        <v>2836.74</v>
      </c>
      <c r="G7911">
        <f t="shared" si="1110"/>
        <v>1.3918078490242181E-2</v>
      </c>
      <c r="H7911" s="2">
        <v>43945</v>
      </c>
      <c r="I7911">
        <v>5789.65</v>
      </c>
      <c r="J7911">
        <f t="shared" si="1111"/>
        <v>1.3942108986977342E-2</v>
      </c>
      <c r="K7911">
        <f t="shared" si="1107"/>
        <v>1.3935188986977341E-2</v>
      </c>
      <c r="L7911">
        <v>1.4724660450977175E-2</v>
      </c>
      <c r="N7911" s="2">
        <v>43945</v>
      </c>
      <c r="O7911">
        <v>174.55</v>
      </c>
      <c r="Q7911" s="2">
        <v>43945</v>
      </c>
      <c r="R7911">
        <v>279186.7</v>
      </c>
      <c r="S7911" s="8">
        <f t="shared" si="1112"/>
        <v>1.8259146167997287E-2</v>
      </c>
      <c r="T7911" s="9">
        <f t="shared" si="1108"/>
        <v>1.8252226167997286E-2</v>
      </c>
      <c r="U7911" s="3">
        <f>Sheet1!$B$17+Sheet1!$B$18*'Portfolio allocation'!K7911</f>
        <v>1.6474600854869053E-2</v>
      </c>
      <c r="V7911" s="13">
        <f t="shared" si="1113"/>
        <v>1.7776253131282331E-3</v>
      </c>
      <c r="W7911" s="13"/>
      <c r="X7911" s="2">
        <v>43945</v>
      </c>
      <c r="Y7911">
        <v>119.1281</v>
      </c>
      <c r="AA7911" s="2">
        <v>43945</v>
      </c>
      <c r="AB7911">
        <v>2216.5700000000002</v>
      </c>
      <c r="AC7911">
        <f t="shared" si="1114"/>
        <v>2.7774300194280954E-2</v>
      </c>
      <c r="AD7911">
        <f t="shared" si="1109"/>
        <v>2.7767500194280953E-2</v>
      </c>
      <c r="AE7911">
        <f>Sheet2!$B$17+Sheet2!$B$18*'Portfolio allocation'!K7911</f>
        <v>1.2444912577409581E-2</v>
      </c>
      <c r="AF7911">
        <f t="shared" si="1115"/>
        <v>1.5322587616871372E-2</v>
      </c>
      <c r="AH7911" s="2">
        <v>43945</v>
      </c>
      <c r="AI7911">
        <v>0.59599999999999997</v>
      </c>
      <c r="AJ7911">
        <v>0.17</v>
      </c>
      <c r="AK7911">
        <v>1.08125</v>
      </c>
      <c r="AR7911" s="3"/>
    </row>
    <row r="7912" spans="1:44" hidden="1" outlineLevel="1" x14ac:dyDescent="0.2">
      <c r="A7912" s="2">
        <v>43948</v>
      </c>
      <c r="B7912">
        <v>33.29</v>
      </c>
      <c r="E7912" s="2">
        <v>43948</v>
      </c>
      <c r="F7912">
        <v>2878.48</v>
      </c>
      <c r="G7912">
        <f t="shared" si="1110"/>
        <v>1.4714073196697708E-2</v>
      </c>
      <c r="H7912" s="2">
        <v>43948</v>
      </c>
      <c r="I7912">
        <v>5874.94</v>
      </c>
      <c r="J7912">
        <f t="shared" si="1111"/>
        <v>1.4731460450977174E-2</v>
      </c>
      <c r="K7912">
        <f t="shared" si="1107"/>
        <v>1.4724660450977175E-2</v>
      </c>
      <c r="L7912">
        <v>-5.2429181528320387E-3</v>
      </c>
      <c r="N7912" s="2">
        <v>43948</v>
      </c>
      <c r="O7912">
        <v>174.05</v>
      </c>
      <c r="Q7912" s="2">
        <v>43948</v>
      </c>
      <c r="R7912">
        <v>278386.90000000002</v>
      </c>
      <c r="S7912" s="8">
        <f t="shared" si="1112"/>
        <v>-2.8647496460253441E-3</v>
      </c>
      <c r="T7912" s="9">
        <f t="shared" si="1108"/>
        <v>-2.871549646025344E-3</v>
      </c>
      <c r="U7912" s="3">
        <f>Sheet1!$B$17+Sheet1!$B$18*'Portfolio allocation'!K7912</f>
        <v>1.7380302526237276E-2</v>
      </c>
      <c r="V7912" s="13">
        <f t="shared" si="1113"/>
        <v>-2.0251852172262622E-2</v>
      </c>
      <c r="W7912" s="13"/>
      <c r="X7912" s="2">
        <v>43948</v>
      </c>
      <c r="Y7912">
        <v>120.2743</v>
      </c>
      <c r="AA7912" s="2">
        <v>43948</v>
      </c>
      <c r="AB7912">
        <v>2237.89</v>
      </c>
      <c r="AC7912">
        <f t="shared" si="1114"/>
        <v>9.6184645646200106E-3</v>
      </c>
      <c r="AD7912">
        <f t="shared" si="1109"/>
        <v>9.6113445646200113E-3</v>
      </c>
      <c r="AE7912">
        <f>Sheet2!$B$17+Sheet2!$B$18*'Portfolio allocation'!K7912</f>
        <v>1.3146930744436899E-2</v>
      </c>
      <c r="AF7912">
        <f t="shared" si="1115"/>
        <v>-3.5355861798168874E-3</v>
      </c>
      <c r="AH7912" s="2">
        <v>43948</v>
      </c>
      <c r="AI7912">
        <v>0.65400000000000003</v>
      </c>
      <c r="AJ7912">
        <v>0.17799999999999999</v>
      </c>
      <c r="AK7912">
        <v>1.08405</v>
      </c>
      <c r="AR7912" s="3"/>
    </row>
    <row r="7913" spans="1:44" hidden="1" outlineLevel="1" x14ac:dyDescent="0.2">
      <c r="A7913" s="2">
        <v>43949</v>
      </c>
      <c r="B7913">
        <v>33.57</v>
      </c>
      <c r="E7913" s="2">
        <v>43949</v>
      </c>
      <c r="F7913">
        <v>2863.39</v>
      </c>
      <c r="G7913">
        <f t="shared" si="1110"/>
        <v>-5.2423501292349073E-3</v>
      </c>
      <c r="H7913" s="2">
        <v>43949</v>
      </c>
      <c r="I7913">
        <v>5844.18</v>
      </c>
      <c r="J7913">
        <f t="shared" si="1111"/>
        <v>-5.2357981528320385E-3</v>
      </c>
      <c r="K7913">
        <f t="shared" si="1107"/>
        <v>-5.2429181528320387E-3</v>
      </c>
      <c r="L7913">
        <v>2.6611254423648794E-2</v>
      </c>
      <c r="N7913" s="2">
        <v>43949</v>
      </c>
      <c r="O7913">
        <v>169.81</v>
      </c>
      <c r="Q7913" s="2">
        <v>43949</v>
      </c>
      <c r="R7913">
        <v>271605.2</v>
      </c>
      <c r="S7913" s="8">
        <f t="shared" si="1112"/>
        <v>-2.4360700880680874E-2</v>
      </c>
      <c r="T7913" s="9">
        <f t="shared" si="1108"/>
        <v>-2.4367820880680874E-2</v>
      </c>
      <c r="U7913" s="3">
        <f>Sheet1!$B$17+Sheet1!$B$18*'Portfolio allocation'!K7913</f>
        <v>-5.5270096937902261E-3</v>
      </c>
      <c r="V7913" s="13">
        <f t="shared" si="1113"/>
        <v>-1.8840811186890648E-2</v>
      </c>
      <c r="W7913" s="13"/>
      <c r="X7913" s="2">
        <v>43949</v>
      </c>
      <c r="Y7913">
        <v>120.6086</v>
      </c>
      <c r="AA7913" s="2">
        <v>43949</v>
      </c>
      <c r="AB7913">
        <v>2244.11</v>
      </c>
      <c r="AC7913">
        <f t="shared" si="1114"/>
        <v>2.7794038134136834E-3</v>
      </c>
      <c r="AD7913">
        <f t="shared" si="1109"/>
        <v>2.7727238134136836E-3</v>
      </c>
      <c r="AE7913">
        <f>Sheet2!$B$17+Sheet2!$B$18*'Portfolio allocation'!K7913</f>
        <v>-4.6087495690734226E-3</v>
      </c>
      <c r="AF7913">
        <f t="shared" si="1115"/>
        <v>7.3814733824871057E-3</v>
      </c>
      <c r="AH7913" s="2">
        <v>43949</v>
      </c>
      <c r="AI7913">
        <v>0.61</v>
      </c>
      <c r="AJ7913">
        <v>0.16700000000000001</v>
      </c>
      <c r="AK7913">
        <v>1.0831999999999999</v>
      </c>
      <c r="AR7913" s="3"/>
    </row>
    <row r="7914" spans="1:44" hidden="1" outlineLevel="1" x14ac:dyDescent="0.2">
      <c r="A7914" s="2">
        <v>43950</v>
      </c>
      <c r="B7914">
        <v>31.23</v>
      </c>
      <c r="E7914" s="2">
        <v>43950</v>
      </c>
      <c r="F7914">
        <v>2939.51</v>
      </c>
      <c r="G7914">
        <f t="shared" si="1110"/>
        <v>2.6583874358714787E-2</v>
      </c>
      <c r="H7914" s="2">
        <v>43950</v>
      </c>
      <c r="I7914">
        <v>5999.74</v>
      </c>
      <c r="J7914">
        <f t="shared" si="1111"/>
        <v>2.6617934423648792E-2</v>
      </c>
      <c r="K7914">
        <f t="shared" si="1107"/>
        <v>2.6611254423648794E-2</v>
      </c>
      <c r="L7914">
        <v>-9.1836643394546443E-3</v>
      </c>
      <c r="N7914" s="2">
        <v>43950</v>
      </c>
      <c r="O7914">
        <v>177.43</v>
      </c>
      <c r="Q7914" s="2">
        <v>43950</v>
      </c>
      <c r="R7914">
        <v>283793.09999999998</v>
      </c>
      <c r="S7914" s="8">
        <f t="shared" si="1112"/>
        <v>4.4873588576360035E-2</v>
      </c>
      <c r="T7914" s="9">
        <f t="shared" si="1108"/>
        <v>4.4866908576360033E-2</v>
      </c>
      <c r="U7914" s="3">
        <f>Sheet1!$B$17+Sheet1!$B$18*'Portfolio allocation'!K7914</f>
        <v>3.1016904378038234E-2</v>
      </c>
      <c r="V7914" s="13">
        <f t="shared" si="1113"/>
        <v>1.3850004198321799E-2</v>
      </c>
      <c r="W7914" s="13"/>
      <c r="X7914" s="2">
        <v>43950</v>
      </c>
      <c r="Y7914">
        <v>122.92010000000001</v>
      </c>
      <c r="AA7914" s="2">
        <v>43950</v>
      </c>
      <c r="AB7914">
        <v>2287.12</v>
      </c>
      <c r="AC7914">
        <f t="shared" si="1114"/>
        <v>1.9165727170236568E-2</v>
      </c>
      <c r="AD7914">
        <f t="shared" si="1109"/>
        <v>1.9159127170236569E-2</v>
      </c>
      <c r="AE7914">
        <f>Sheet2!$B$17+Sheet2!$B$18*'Portfolio allocation'!K7914</f>
        <v>2.3716793359375748E-2</v>
      </c>
      <c r="AF7914">
        <f t="shared" si="1115"/>
        <v>-4.5576661891391784E-3</v>
      </c>
      <c r="AH7914" s="2">
        <v>43950</v>
      </c>
      <c r="AI7914">
        <v>0.627</v>
      </c>
      <c r="AJ7914">
        <v>0.16500000000000001</v>
      </c>
      <c r="AK7914">
        <v>1.08535</v>
      </c>
      <c r="AR7914" s="3"/>
    </row>
    <row r="7915" spans="1:44" hidden="1" outlineLevel="1" x14ac:dyDescent="0.2">
      <c r="A7915" s="2">
        <v>43951</v>
      </c>
      <c r="B7915">
        <v>34.15</v>
      </c>
      <c r="E7915" s="2">
        <v>43951</v>
      </c>
      <c r="F7915">
        <v>2912.43</v>
      </c>
      <c r="G7915">
        <f t="shared" si="1110"/>
        <v>-9.2124197570344624E-3</v>
      </c>
      <c r="H7915" s="2">
        <v>43951</v>
      </c>
      <c r="I7915">
        <v>5944.68</v>
      </c>
      <c r="J7915">
        <f t="shared" si="1111"/>
        <v>-9.1770643394546436E-3</v>
      </c>
      <c r="K7915">
        <f t="shared" si="1107"/>
        <v>-9.1836643394546443E-3</v>
      </c>
      <c r="L7915">
        <v>-2.7956039763687952E-2</v>
      </c>
      <c r="N7915" s="2">
        <v>43951</v>
      </c>
      <c r="O7915">
        <v>179.21</v>
      </c>
      <c r="Q7915" s="2">
        <v>43951</v>
      </c>
      <c r="R7915">
        <v>286640.2</v>
      </c>
      <c r="S7915" s="8">
        <f t="shared" si="1112"/>
        <v>1.0032308748873842E-2</v>
      </c>
      <c r="T7915" s="9">
        <f t="shared" si="1108"/>
        <v>1.0025708748873841E-2</v>
      </c>
      <c r="U7915" s="3">
        <f>Sheet1!$B$17+Sheet1!$B$18*'Portfolio allocation'!K7915</f>
        <v>-1.0047933590873352E-2</v>
      </c>
      <c r="V7915" s="13">
        <f t="shared" si="1113"/>
        <v>2.0073642339747191E-2</v>
      </c>
      <c r="W7915" s="13"/>
      <c r="X7915" s="2">
        <v>43951</v>
      </c>
      <c r="Y7915">
        <v>119.93049999999999</v>
      </c>
      <c r="AA7915" s="2">
        <v>43951</v>
      </c>
      <c r="AB7915">
        <v>2231.4899999999998</v>
      </c>
      <c r="AC7915">
        <f t="shared" si="1114"/>
        <v>-2.4323166252754658E-2</v>
      </c>
      <c r="AD7915">
        <f t="shared" si="1109"/>
        <v>-2.4329846252754656E-2</v>
      </c>
      <c r="AE7915">
        <f>Sheet2!$B$17+Sheet2!$B$18*'Portfolio allocation'!K7915</f>
        <v>-8.1129616157462996E-3</v>
      </c>
      <c r="AF7915">
        <f t="shared" si="1115"/>
        <v>-1.6216884637008357E-2</v>
      </c>
      <c r="AH7915" s="2">
        <v>43951</v>
      </c>
      <c r="AI7915">
        <v>0.625</v>
      </c>
      <c r="AJ7915">
        <v>0.16700000000000001</v>
      </c>
      <c r="AK7915">
        <v>1.0952999999999999</v>
      </c>
      <c r="AR7915" s="3"/>
    </row>
    <row r="7916" spans="1:44" hidden="1" outlineLevel="1" x14ac:dyDescent="0.2">
      <c r="A7916" s="2">
        <v>43952</v>
      </c>
      <c r="B7916">
        <v>37.19</v>
      </c>
      <c r="E7916" s="2">
        <v>43952</v>
      </c>
      <c r="F7916">
        <v>2830.71</v>
      </c>
      <c r="G7916">
        <f t="shared" si="1110"/>
        <v>-2.8059043479156554E-2</v>
      </c>
      <c r="H7916" s="2">
        <v>43952</v>
      </c>
      <c r="I7916">
        <v>5778.53</v>
      </c>
      <c r="J7916">
        <f t="shared" si="1111"/>
        <v>-2.7949359763687953E-2</v>
      </c>
      <c r="K7916">
        <f t="shared" si="1107"/>
        <v>-2.7956039763687952E-2</v>
      </c>
      <c r="L7916">
        <v>4.248727517136822E-3</v>
      </c>
      <c r="N7916" s="2">
        <v>43952</v>
      </c>
      <c r="O7916">
        <v>174.57</v>
      </c>
      <c r="Q7916" s="2">
        <v>43952</v>
      </c>
      <c r="R7916">
        <v>279218.7</v>
      </c>
      <c r="S7916" s="8">
        <f t="shared" si="1112"/>
        <v>-2.5891343921752741E-2</v>
      </c>
      <c r="T7916" s="9">
        <f t="shared" si="1108"/>
        <v>-2.5898023921752739E-2</v>
      </c>
      <c r="U7916" s="3">
        <f>Sheet1!$B$17+Sheet1!$B$18*'Portfolio allocation'!K7916</f>
        <v>-3.1584078432814668E-2</v>
      </c>
      <c r="V7916" s="13">
        <f t="shared" si="1113"/>
        <v>5.6860545110619283E-3</v>
      </c>
      <c r="W7916" s="13"/>
      <c r="X7916" s="2">
        <v>43952</v>
      </c>
      <c r="Y7916">
        <v>116.4059</v>
      </c>
      <c r="AA7916" s="2">
        <v>43952</v>
      </c>
      <c r="AB7916">
        <v>2165.91</v>
      </c>
      <c r="AC7916">
        <f t="shared" si="1114"/>
        <v>-2.9388435529623669E-2</v>
      </c>
      <c r="AD7916">
        <f t="shared" si="1109"/>
        <v>-2.9395115529623667E-2</v>
      </c>
      <c r="AE7916">
        <f>Sheet2!$B$17+Sheet2!$B$18*'Portfolio allocation'!K7916</f>
        <v>-2.4805836769586816E-2</v>
      </c>
      <c r="AF7916">
        <f t="shared" si="1115"/>
        <v>-4.5892787600368516E-3</v>
      </c>
      <c r="AH7916" s="2">
        <v>43952</v>
      </c>
      <c r="AI7916">
        <v>0.64</v>
      </c>
      <c r="AJ7916">
        <v>0.16700000000000001</v>
      </c>
      <c r="AK7916">
        <v>1.1008500000000001</v>
      </c>
      <c r="AR7916" s="3"/>
    </row>
    <row r="7917" spans="1:44" hidden="1" outlineLevel="1" x14ac:dyDescent="0.2">
      <c r="A7917" s="2">
        <v>43955</v>
      </c>
      <c r="B7917">
        <v>35.97</v>
      </c>
      <c r="E7917" s="2">
        <v>43955</v>
      </c>
      <c r="F7917">
        <v>2842.74</v>
      </c>
      <c r="G7917">
        <f t="shared" si="1110"/>
        <v>4.2498171836746756E-3</v>
      </c>
      <c r="H7917" s="2">
        <v>43955</v>
      </c>
      <c r="I7917">
        <v>5803.12</v>
      </c>
      <c r="J7917">
        <f t="shared" si="1111"/>
        <v>4.2554075171368222E-3</v>
      </c>
      <c r="K7917">
        <f t="shared" si="1107"/>
        <v>4.248727517136822E-3</v>
      </c>
      <c r="L7917">
        <v>9.0333647086394357E-3</v>
      </c>
      <c r="N7917" s="2">
        <v>43955</v>
      </c>
      <c r="O7917">
        <v>178.84</v>
      </c>
      <c r="Q7917" s="2">
        <v>43955</v>
      </c>
      <c r="R7917">
        <v>286048.40000000002</v>
      </c>
      <c r="S7917" s="8">
        <f t="shared" si="1112"/>
        <v>2.4460037955910563E-2</v>
      </c>
      <c r="T7917" s="9">
        <f t="shared" si="1108"/>
        <v>2.4453357955910564E-2</v>
      </c>
      <c r="U7917" s="3">
        <f>Sheet1!$B$17+Sheet1!$B$18*'Portfolio allocation'!K7917</f>
        <v>5.3620467690885572E-3</v>
      </c>
      <c r="V7917" s="13">
        <f t="shared" si="1113"/>
        <v>1.9091311186822009E-2</v>
      </c>
      <c r="W7917" s="13"/>
      <c r="X7917" s="2">
        <v>43955</v>
      </c>
      <c r="Y7917">
        <v>116.2244</v>
      </c>
      <c r="AA7917" s="2">
        <v>43955</v>
      </c>
      <c r="AB7917">
        <v>2162.54</v>
      </c>
      <c r="AC7917">
        <f t="shared" si="1114"/>
        <v>-1.5559279933144987E-3</v>
      </c>
      <c r="AD7917">
        <f t="shared" si="1109"/>
        <v>-1.5625279933144988E-3</v>
      </c>
      <c r="AE7917">
        <f>Sheet2!$B$17+Sheet2!$B$18*'Portfolio allocation'!K7917</f>
        <v>3.8314639144448547E-3</v>
      </c>
      <c r="AF7917">
        <f t="shared" si="1115"/>
        <v>-5.3939919077593537E-3</v>
      </c>
      <c r="AH7917" s="2">
        <v>43955</v>
      </c>
      <c r="AI7917">
        <v>0.63700000000000001</v>
      </c>
      <c r="AJ7917">
        <v>0.16500000000000001</v>
      </c>
      <c r="AK7917">
        <v>1.09165</v>
      </c>
      <c r="AR7917" s="3"/>
    </row>
    <row r="7918" spans="1:44" hidden="1" outlineLevel="1" x14ac:dyDescent="0.2">
      <c r="A7918" s="2">
        <v>43956</v>
      </c>
      <c r="B7918">
        <v>33.61</v>
      </c>
      <c r="E7918" s="2">
        <v>43956</v>
      </c>
      <c r="F7918">
        <v>2868.44</v>
      </c>
      <c r="G7918">
        <f t="shared" si="1110"/>
        <v>9.0405735311707147E-3</v>
      </c>
      <c r="H7918" s="2">
        <v>43956</v>
      </c>
      <c r="I7918">
        <v>5855.58</v>
      </c>
      <c r="J7918">
        <f t="shared" si="1111"/>
        <v>9.0399647086394364E-3</v>
      </c>
      <c r="K7918">
        <f t="shared" si="1107"/>
        <v>9.0333647086394357E-3</v>
      </c>
      <c r="L7918">
        <v>-6.9075897107374294E-3</v>
      </c>
      <c r="N7918" s="2">
        <v>43956</v>
      </c>
      <c r="O7918">
        <v>180.76</v>
      </c>
      <c r="Q7918" s="2">
        <v>43956</v>
      </c>
      <c r="R7918">
        <v>289119.40000000002</v>
      </c>
      <c r="S7918" s="8">
        <f t="shared" si="1112"/>
        <v>1.0735945385466295E-2</v>
      </c>
      <c r="T7918" s="9">
        <f t="shared" si="1108"/>
        <v>1.0729345385466294E-2</v>
      </c>
      <c r="U7918" s="3">
        <f>Sheet1!$B$17+Sheet1!$B$18*'Portfolio allocation'!K7918</f>
        <v>1.0851103814012216E-2</v>
      </c>
      <c r="V7918" s="13">
        <f t="shared" si="1113"/>
        <v>-1.217584285459223E-4</v>
      </c>
      <c r="W7918" s="13"/>
      <c r="X7918" s="2">
        <v>43956</v>
      </c>
      <c r="Y7918">
        <v>117.08410000000001</v>
      </c>
      <c r="AA7918" s="2">
        <v>43956</v>
      </c>
      <c r="AB7918">
        <v>2178.5300000000002</v>
      </c>
      <c r="AC7918">
        <f t="shared" si="1114"/>
        <v>7.3940828840162176E-3</v>
      </c>
      <c r="AD7918">
        <f t="shared" si="1109"/>
        <v>7.3876028840162179E-3</v>
      </c>
      <c r="AE7918">
        <f>Sheet2!$B$17+Sheet2!$B$18*'Portfolio allocation'!K7918</f>
        <v>8.0860853722637578E-3</v>
      </c>
      <c r="AF7918">
        <f t="shared" si="1115"/>
        <v>-6.9848248824753989E-4</v>
      </c>
      <c r="AH7918" s="2">
        <v>43956</v>
      </c>
      <c r="AI7918">
        <v>0.65700000000000003</v>
      </c>
      <c r="AJ7918">
        <v>0.16200000000000001</v>
      </c>
      <c r="AK7918">
        <v>1.08405</v>
      </c>
      <c r="AR7918" s="3"/>
    </row>
    <row r="7919" spans="1:44" hidden="1" outlineLevel="1" x14ac:dyDescent="0.2">
      <c r="A7919" s="2">
        <v>43957</v>
      </c>
      <c r="B7919">
        <v>34.119999999999997</v>
      </c>
      <c r="E7919" s="2">
        <v>43957</v>
      </c>
      <c r="F7919">
        <v>2848.42</v>
      </c>
      <c r="G7919">
        <f t="shared" si="1110"/>
        <v>-6.9794034388029891E-3</v>
      </c>
      <c r="H7919" s="2">
        <v>43957</v>
      </c>
      <c r="I7919">
        <v>5815.17</v>
      </c>
      <c r="J7919">
        <f t="shared" si="1111"/>
        <v>-6.9011097107374297E-3</v>
      </c>
      <c r="K7919">
        <f t="shared" si="1107"/>
        <v>-6.9075897107374294E-3</v>
      </c>
      <c r="L7919">
        <v>1.1853878338621202E-2</v>
      </c>
      <c r="N7919" s="2">
        <v>43957</v>
      </c>
      <c r="O7919">
        <v>182.54</v>
      </c>
      <c r="Q7919" s="2">
        <v>43957</v>
      </c>
      <c r="R7919">
        <v>291966.40000000002</v>
      </c>
      <c r="S7919" s="8">
        <f t="shared" si="1112"/>
        <v>9.8471427375679266E-3</v>
      </c>
      <c r="T7919" s="9">
        <f t="shared" si="1108"/>
        <v>9.8406627375679269E-3</v>
      </c>
      <c r="U7919" s="3">
        <f>Sheet1!$B$17+Sheet1!$B$18*'Portfolio allocation'!K7919</f>
        <v>-7.4367630934069288E-3</v>
      </c>
      <c r="V7919" s="13">
        <f t="shared" si="1113"/>
        <v>1.7277425830974857E-2</v>
      </c>
      <c r="W7919" s="13"/>
      <c r="X7919" s="2">
        <v>43957</v>
      </c>
      <c r="Y7919">
        <v>117.6476</v>
      </c>
      <c r="AA7919" s="2">
        <v>43957</v>
      </c>
      <c r="AB7919">
        <v>2189.02</v>
      </c>
      <c r="AC7919">
        <f t="shared" si="1114"/>
        <v>4.8151735344474922E-3</v>
      </c>
      <c r="AD7919">
        <f t="shared" si="1109"/>
        <v>4.8086935344474925E-3</v>
      </c>
      <c r="AE7919">
        <f>Sheet2!$B$17+Sheet2!$B$18*'Portfolio allocation'!K7919</f>
        <v>-6.0890179879753842E-3</v>
      </c>
      <c r="AF7919">
        <f t="shared" si="1115"/>
        <v>1.0897711522422877E-2</v>
      </c>
      <c r="AH7919" s="2">
        <v>43957</v>
      </c>
      <c r="AI7919">
        <v>0.71299999999999997</v>
      </c>
      <c r="AJ7919">
        <v>0.16200000000000001</v>
      </c>
      <c r="AK7919">
        <v>1.07975</v>
      </c>
      <c r="AR7919" s="3"/>
    </row>
    <row r="7920" spans="1:44" hidden="1" outlineLevel="1" x14ac:dyDescent="0.2">
      <c r="A7920" s="2">
        <v>43958</v>
      </c>
      <c r="B7920">
        <v>31.44</v>
      </c>
      <c r="E7920" s="2">
        <v>43958</v>
      </c>
      <c r="F7920">
        <v>2881.19</v>
      </c>
      <c r="G7920">
        <f t="shared" si="1110"/>
        <v>1.1504623615899323E-2</v>
      </c>
      <c r="H7920" s="2">
        <v>43958</v>
      </c>
      <c r="I7920">
        <v>5884.14</v>
      </c>
      <c r="J7920">
        <f t="shared" si="1111"/>
        <v>1.1860358338621202E-2</v>
      </c>
      <c r="K7920">
        <f t="shared" si="1107"/>
        <v>1.1853878338621202E-2</v>
      </c>
      <c r="L7920">
        <v>1.7058835800099932E-2</v>
      </c>
      <c r="N7920" s="2">
        <v>43958</v>
      </c>
      <c r="O7920">
        <v>183.6</v>
      </c>
      <c r="Q7920" s="2">
        <v>43958</v>
      </c>
      <c r="R7920">
        <v>293661.90000000002</v>
      </c>
      <c r="S7920" s="8">
        <f t="shared" si="1112"/>
        <v>5.807175072200188E-3</v>
      </c>
      <c r="T7920" s="9">
        <f t="shared" si="1108"/>
        <v>5.8006950722001883E-3</v>
      </c>
      <c r="U7920" s="3">
        <f>Sheet1!$B$17+Sheet1!$B$18*'Portfolio allocation'!K7920</f>
        <v>1.4086868531648523E-2</v>
      </c>
      <c r="V7920" s="13">
        <f t="shared" si="1113"/>
        <v>-8.2861734594483344E-3</v>
      </c>
      <c r="W7920" s="13"/>
      <c r="X7920" s="2">
        <v>43958</v>
      </c>
      <c r="Y7920">
        <v>115.7946</v>
      </c>
      <c r="AA7920" s="2">
        <v>43958</v>
      </c>
      <c r="AB7920">
        <v>2183.5100000000002</v>
      </c>
      <c r="AC7920">
        <f t="shared" si="1114"/>
        <v>-2.5171081123058769E-3</v>
      </c>
      <c r="AD7920">
        <f t="shared" si="1109"/>
        <v>-2.522788112305877E-3</v>
      </c>
      <c r="AE7920">
        <f>Sheet2!$B$17+Sheet2!$B$18*'Portfolio allocation'!K7920</f>
        <v>1.0594158049854269E-2</v>
      </c>
      <c r="AF7920">
        <f t="shared" si="1115"/>
        <v>-1.3116946162160147E-2</v>
      </c>
      <c r="AH7920" s="2">
        <v>43958</v>
      </c>
      <c r="AI7920">
        <v>0.63100000000000001</v>
      </c>
      <c r="AJ7920">
        <v>0.14199999999999999</v>
      </c>
      <c r="AK7920">
        <v>1.07775</v>
      </c>
      <c r="AR7920" s="3"/>
    </row>
    <row r="7921" spans="1:44" hidden="1" outlineLevel="1" x14ac:dyDescent="0.2">
      <c r="A7921" s="2">
        <v>43959</v>
      </c>
      <c r="B7921">
        <v>27.98</v>
      </c>
      <c r="E7921" s="2">
        <v>43959</v>
      </c>
      <c r="F7921">
        <v>2929.8</v>
      </c>
      <c r="G7921">
        <f t="shared" si="1110"/>
        <v>1.6871501011734846E-2</v>
      </c>
      <c r="H7921" s="2">
        <v>43959</v>
      </c>
      <c r="I7921">
        <v>5984.55</v>
      </c>
      <c r="J7921">
        <f t="shared" si="1111"/>
        <v>1.7064515800099933E-2</v>
      </c>
      <c r="K7921">
        <f t="shared" si="1107"/>
        <v>1.7058835800099932E-2</v>
      </c>
      <c r="L7921">
        <v>1.7947760483245134E-4</v>
      </c>
      <c r="N7921" s="2">
        <v>43959</v>
      </c>
      <c r="O7921">
        <v>184.68</v>
      </c>
      <c r="Q7921" s="2">
        <v>43959</v>
      </c>
      <c r="R7921">
        <v>295389.3</v>
      </c>
      <c r="S7921" s="8">
        <f t="shared" si="1112"/>
        <v>5.8822748201246E-3</v>
      </c>
      <c r="T7921" s="9">
        <f t="shared" si="1108"/>
        <v>5.8765948201245999E-3</v>
      </c>
      <c r="U7921" s="3">
        <f>Sheet1!$B$17+Sheet1!$B$18*'Portfolio allocation'!K7921</f>
        <v>2.0058127642621007E-2</v>
      </c>
      <c r="V7921" s="13">
        <f t="shared" si="1113"/>
        <v>-1.4181532822496408E-2</v>
      </c>
      <c r="W7921" s="13"/>
      <c r="X7921" s="2">
        <v>43959</v>
      </c>
      <c r="Y7921">
        <v>117.4757</v>
      </c>
      <c r="AA7921" s="2">
        <v>43959</v>
      </c>
      <c r="AB7921">
        <v>2215.21</v>
      </c>
      <c r="AC7921">
        <f t="shared" si="1114"/>
        <v>1.4517909237878435E-2</v>
      </c>
      <c r="AD7921">
        <f t="shared" si="1109"/>
        <v>1.4511909237878434E-2</v>
      </c>
      <c r="AE7921">
        <f>Sheet2!$B$17+Sheet2!$B$18*'Portfolio allocation'!K7921</f>
        <v>1.5222539015075863E-2</v>
      </c>
      <c r="AF7921">
        <f t="shared" si="1115"/>
        <v>-7.1062977719742876E-4</v>
      </c>
      <c r="AH7921" s="2">
        <v>43959</v>
      </c>
      <c r="AI7921">
        <v>0.68100000000000005</v>
      </c>
      <c r="AJ7921">
        <v>0.15</v>
      </c>
      <c r="AK7921">
        <v>1.08725</v>
      </c>
      <c r="AR7921" s="3"/>
    </row>
    <row r="7922" spans="1:44" hidden="1" outlineLevel="1" x14ac:dyDescent="0.2">
      <c r="A7922" s="2">
        <v>43962</v>
      </c>
      <c r="B7922">
        <v>27.57</v>
      </c>
      <c r="E7922" s="2">
        <v>43962</v>
      </c>
      <c r="F7922">
        <v>2930.32</v>
      </c>
      <c r="G7922">
        <f t="shared" si="1110"/>
        <v>1.7748651785098879E-4</v>
      </c>
      <c r="H7922" s="2">
        <v>43962</v>
      </c>
      <c r="I7922">
        <v>5985.66</v>
      </c>
      <c r="J7922">
        <f t="shared" si="1111"/>
        <v>1.8547760483245135E-4</v>
      </c>
      <c r="K7922">
        <f t="shared" si="1107"/>
        <v>1.7947760483245134E-4</v>
      </c>
      <c r="L7922">
        <v>-2.0385105105201345E-2</v>
      </c>
      <c r="N7922" s="2">
        <v>43962</v>
      </c>
      <c r="O7922">
        <v>186.74</v>
      </c>
      <c r="Q7922" s="2">
        <v>43962</v>
      </c>
      <c r="R7922">
        <v>298684.2</v>
      </c>
      <c r="S7922" s="8">
        <f t="shared" si="1112"/>
        <v>1.1154432472672671E-2</v>
      </c>
      <c r="T7922" s="9">
        <f t="shared" si="1108"/>
        <v>1.114843247267267E-2</v>
      </c>
      <c r="U7922" s="3">
        <f>Sheet1!$B$17+Sheet1!$B$18*'Portfolio allocation'!K7922</f>
        <v>6.9370014118581196E-4</v>
      </c>
      <c r="V7922" s="13">
        <f t="shared" si="1113"/>
        <v>1.0454732331486858E-2</v>
      </c>
      <c r="W7922" s="13"/>
      <c r="X7922" s="2">
        <v>43962</v>
      </c>
      <c r="Y7922">
        <v>117.0936</v>
      </c>
      <c r="AA7922" s="2">
        <v>43962</v>
      </c>
      <c r="AB7922">
        <v>2208</v>
      </c>
      <c r="AC7922">
        <f t="shared" si="1114"/>
        <v>-3.2547704280858625E-3</v>
      </c>
      <c r="AD7922">
        <f t="shared" si="1109"/>
        <v>-3.2611704280858626E-3</v>
      </c>
      <c r="AE7922">
        <f>Sheet2!$B$17+Sheet2!$B$18*'Portfolio allocation'!K7922</f>
        <v>2.1298307646920031E-4</v>
      </c>
      <c r="AF7922">
        <f t="shared" si="1115"/>
        <v>-3.4741535045550629E-3</v>
      </c>
      <c r="AH7922" s="2">
        <v>43962</v>
      </c>
      <c r="AI7922">
        <v>0.72599999999999998</v>
      </c>
      <c r="AJ7922">
        <v>0.16</v>
      </c>
      <c r="AK7922">
        <v>1.0825</v>
      </c>
      <c r="AR7922" s="3"/>
    </row>
    <row r="7923" spans="1:44" hidden="1" outlineLevel="1" x14ac:dyDescent="0.2">
      <c r="A7923" s="2">
        <v>43963</v>
      </c>
      <c r="B7923">
        <v>33.04</v>
      </c>
      <c r="E7923" s="2">
        <v>43963</v>
      </c>
      <c r="F7923">
        <v>2870.12</v>
      </c>
      <c r="G7923">
        <f t="shared" si="1110"/>
        <v>-2.054383139042848E-2</v>
      </c>
      <c r="H7923" s="2">
        <v>43963</v>
      </c>
      <c r="I7923">
        <v>5863.68</v>
      </c>
      <c r="J7923">
        <f t="shared" si="1111"/>
        <v>-2.0378705105201345E-2</v>
      </c>
      <c r="K7923">
        <f t="shared" si="1107"/>
        <v>-2.0385105105201345E-2</v>
      </c>
      <c r="L7923">
        <v>-1.7398208557083666E-2</v>
      </c>
      <c r="N7923" s="2">
        <v>43963</v>
      </c>
      <c r="O7923">
        <v>182.51</v>
      </c>
      <c r="Q7923" s="2">
        <v>43963</v>
      </c>
      <c r="R7923">
        <v>291918.40000000002</v>
      </c>
      <c r="S7923" s="8">
        <f t="shared" si="1112"/>
        <v>-2.2652018419454301E-2</v>
      </c>
      <c r="T7923" s="9">
        <f t="shared" si="1108"/>
        <v>-2.2658418419454301E-2</v>
      </c>
      <c r="U7923" s="3">
        <f>Sheet1!$B$17+Sheet1!$B$18*'Portfolio allocation'!K7923</f>
        <v>-2.289851031959864E-2</v>
      </c>
      <c r="V7923" s="13">
        <f t="shared" si="1113"/>
        <v>2.4009190014433884E-4</v>
      </c>
      <c r="W7923" s="13"/>
      <c r="X7923" s="2">
        <v>43963</v>
      </c>
      <c r="Y7923">
        <v>114.8681</v>
      </c>
      <c r="AA7923" s="2">
        <v>43963</v>
      </c>
      <c r="AB7923">
        <v>2166.04</v>
      </c>
      <c r="AC7923">
        <f t="shared" si="1114"/>
        <v>-1.900362318840576E-2</v>
      </c>
      <c r="AD7923">
        <f t="shared" si="1109"/>
        <v>-1.9010023188405761E-2</v>
      </c>
      <c r="AE7923">
        <f>Sheet2!$B$17+Sheet2!$B$18*'Portfolio allocation'!K7923</f>
        <v>-1.8073568519248292E-2</v>
      </c>
      <c r="AF7923">
        <f t="shared" si="1115"/>
        <v>-9.3645466915746878E-4</v>
      </c>
      <c r="AH7923" s="2">
        <v>43963</v>
      </c>
      <c r="AI7923">
        <v>0.67900000000000005</v>
      </c>
      <c r="AJ7923">
        <v>0.16</v>
      </c>
      <c r="AK7923">
        <v>1.08745</v>
      </c>
      <c r="AR7923" s="3"/>
    </row>
    <row r="7924" spans="1:44" hidden="1" outlineLevel="1" x14ac:dyDescent="0.2">
      <c r="A7924" s="2">
        <v>43964</v>
      </c>
      <c r="B7924">
        <v>35.28</v>
      </c>
      <c r="E7924" s="2">
        <v>43964</v>
      </c>
      <c r="F7924">
        <v>2820</v>
      </c>
      <c r="G7924">
        <f t="shared" si="1110"/>
        <v>-1.7462684487059787E-2</v>
      </c>
      <c r="H7924" s="2">
        <v>43964</v>
      </c>
      <c r="I7924">
        <v>5761.7</v>
      </c>
      <c r="J7924">
        <f t="shared" si="1111"/>
        <v>-1.7391808557083666E-2</v>
      </c>
      <c r="K7924">
        <f t="shared" si="1107"/>
        <v>-1.7398208557083666E-2</v>
      </c>
      <c r="L7924">
        <v>1.1731655146918497E-2</v>
      </c>
      <c r="N7924" s="2">
        <v>43964</v>
      </c>
      <c r="O7924">
        <v>179.75</v>
      </c>
      <c r="Q7924" s="2">
        <v>43964</v>
      </c>
      <c r="R7924">
        <v>287503.90000000002</v>
      </c>
      <c r="S7924" s="8">
        <f t="shared" si="1112"/>
        <v>-1.5122376664163717E-2</v>
      </c>
      <c r="T7924" s="9">
        <f t="shared" si="1108"/>
        <v>-1.5128776664163717E-2</v>
      </c>
      <c r="U7924" s="3">
        <f>Sheet1!$B$17+Sheet1!$B$18*'Portfolio allocation'!K7924</f>
        <v>-1.9471866901572918E-2</v>
      </c>
      <c r="V7924" s="13">
        <f t="shared" si="1113"/>
        <v>4.3430902374092008E-3</v>
      </c>
      <c r="W7924" s="13"/>
      <c r="X7924" s="2">
        <v>43964</v>
      </c>
      <c r="Y7924">
        <v>110.5412</v>
      </c>
      <c r="AA7924" s="2">
        <v>43964</v>
      </c>
      <c r="AB7924">
        <v>2084.4499999999998</v>
      </c>
      <c r="AC7924">
        <f t="shared" si="1114"/>
        <v>-3.7667817768831657E-2</v>
      </c>
      <c r="AD7924">
        <f t="shared" si="1109"/>
        <v>-3.7674017768831655E-2</v>
      </c>
      <c r="AE7924">
        <f>Sheet2!$B$17+Sheet2!$B$18*'Portfolio allocation'!K7924</f>
        <v>-1.5417543906039173E-2</v>
      </c>
      <c r="AF7924">
        <f t="shared" si="1115"/>
        <v>-2.2256473862792482E-2</v>
      </c>
      <c r="AH7924" s="2">
        <v>43964</v>
      </c>
      <c r="AI7924">
        <v>0.65100000000000002</v>
      </c>
      <c r="AJ7924">
        <v>0.155</v>
      </c>
      <c r="AK7924">
        <v>1.0839000000000001</v>
      </c>
      <c r="AR7924" s="3"/>
    </row>
    <row r="7925" spans="1:44" hidden="1" outlineLevel="1" x14ac:dyDescent="0.2">
      <c r="A7925" s="2">
        <v>43965</v>
      </c>
      <c r="B7925">
        <v>32.61</v>
      </c>
      <c r="E7925" s="2">
        <v>43965</v>
      </c>
      <c r="F7925">
        <v>2852.5</v>
      </c>
      <c r="G7925">
        <f t="shared" si="1110"/>
        <v>1.1524822695035519E-2</v>
      </c>
      <c r="H7925" s="2">
        <v>43965</v>
      </c>
      <c r="I7925">
        <v>5829.33</v>
      </c>
      <c r="J7925">
        <f t="shared" si="1111"/>
        <v>1.1737855146918497E-2</v>
      </c>
      <c r="K7925">
        <f t="shared" si="1107"/>
        <v>1.1731655146918497E-2</v>
      </c>
      <c r="L7925">
        <v>4.0267735413160007E-3</v>
      </c>
      <c r="N7925" s="2">
        <v>43965</v>
      </c>
      <c r="O7925">
        <v>180.53</v>
      </c>
      <c r="Q7925" s="2">
        <v>43965</v>
      </c>
      <c r="R7925">
        <v>288751.5</v>
      </c>
      <c r="S7925" s="8">
        <f t="shared" si="1112"/>
        <v>4.3394193957020377E-3</v>
      </c>
      <c r="T7925" s="9">
        <f t="shared" si="1108"/>
        <v>4.3332193957020381E-3</v>
      </c>
      <c r="U7925" s="3">
        <f>Sheet1!$B$17+Sheet1!$B$18*'Portfolio allocation'!K7925</f>
        <v>1.3946650988579579E-2</v>
      </c>
      <c r="V7925" s="13">
        <f t="shared" si="1113"/>
        <v>-9.6134315928775409E-3</v>
      </c>
      <c r="W7925" s="13"/>
      <c r="X7925" s="2">
        <v>43965</v>
      </c>
      <c r="Y7925">
        <v>111.70650000000001</v>
      </c>
      <c r="AA7925" s="2">
        <v>43965</v>
      </c>
      <c r="AB7925">
        <v>2106.42</v>
      </c>
      <c r="AC7925">
        <f t="shared" si="1114"/>
        <v>1.0539950586485825E-2</v>
      </c>
      <c r="AD7925">
        <f t="shared" si="1109"/>
        <v>1.0533670586485825E-2</v>
      </c>
      <c r="AE7925">
        <f>Sheet2!$B$17+Sheet2!$B$18*'Portfolio allocation'!K7925</f>
        <v>1.0485474069596587E-2</v>
      </c>
      <c r="AF7925">
        <f t="shared" si="1115"/>
        <v>4.8196516889238358E-5</v>
      </c>
      <c r="AH7925" s="2">
        <v>43965</v>
      </c>
      <c r="AI7925">
        <v>0.61899999999999999</v>
      </c>
      <c r="AJ7925">
        <v>0.157</v>
      </c>
      <c r="AK7925">
        <v>1.08135</v>
      </c>
      <c r="AR7925" s="3"/>
    </row>
    <row r="7926" spans="1:44" hidden="1" outlineLevel="1" x14ac:dyDescent="0.2">
      <c r="A7926" s="2">
        <v>43966</v>
      </c>
      <c r="B7926">
        <v>31.89</v>
      </c>
      <c r="E7926" s="2">
        <v>43966</v>
      </c>
      <c r="F7926">
        <v>2863.7</v>
      </c>
      <c r="G7926">
        <f t="shared" si="1110"/>
        <v>3.9263803680980036E-3</v>
      </c>
      <c r="H7926" s="2">
        <v>43966</v>
      </c>
      <c r="I7926">
        <v>5852.84</v>
      </c>
      <c r="J7926">
        <f t="shared" si="1111"/>
        <v>4.0330535413160007E-3</v>
      </c>
      <c r="K7926">
        <f t="shared" si="1107"/>
        <v>4.0267735413160007E-3</v>
      </c>
      <c r="L7926">
        <v>3.1612958034185082E-2</v>
      </c>
      <c r="N7926" s="2">
        <v>43966</v>
      </c>
      <c r="O7926">
        <v>183.16</v>
      </c>
      <c r="Q7926" s="2">
        <v>43966</v>
      </c>
      <c r="R7926">
        <v>292958.09999999998</v>
      </c>
      <c r="S7926" s="8">
        <f t="shared" si="1112"/>
        <v>1.456823600916346E-2</v>
      </c>
      <c r="T7926" s="9">
        <f t="shared" si="1108"/>
        <v>1.4561956009163461E-2</v>
      </c>
      <c r="U7926" s="3">
        <f>Sheet1!$B$17+Sheet1!$B$18*'Portfolio allocation'!K7926</f>
        <v>5.1074155429651231E-3</v>
      </c>
      <c r="V7926" s="13">
        <f t="shared" si="1113"/>
        <v>9.4545404661983377E-3</v>
      </c>
      <c r="W7926" s="13"/>
      <c r="X7926" s="2">
        <v>43966</v>
      </c>
      <c r="Y7926">
        <v>111.7351</v>
      </c>
      <c r="AA7926" s="2">
        <v>43966</v>
      </c>
      <c r="AB7926">
        <v>2106.96</v>
      </c>
      <c r="AC7926">
        <f t="shared" si="1114"/>
        <v>2.5635913065769067E-4</v>
      </c>
      <c r="AD7926">
        <f t="shared" si="1109"/>
        <v>2.5047913065769068E-4</v>
      </c>
      <c r="AE7926">
        <f>Sheet2!$B$17+Sheet2!$B$18*'Portfolio allocation'!K7926</f>
        <v>3.6340967765869231E-3</v>
      </c>
      <c r="AF7926">
        <f t="shared" si="1115"/>
        <v>-3.3836176459292322E-3</v>
      </c>
      <c r="AH7926" s="2">
        <v>43966</v>
      </c>
      <c r="AI7926">
        <v>0.64</v>
      </c>
      <c r="AJ7926">
        <v>0.14699999999999999</v>
      </c>
      <c r="AK7926">
        <v>1.08185</v>
      </c>
      <c r="AR7926" s="3"/>
    </row>
    <row r="7927" spans="1:44" hidden="1" outlineLevel="1" x14ac:dyDescent="0.2">
      <c r="A7927" s="2">
        <v>43969</v>
      </c>
      <c r="B7927">
        <v>29.3</v>
      </c>
      <c r="E7927" s="2">
        <v>43969</v>
      </c>
      <c r="F7927">
        <v>2953.91</v>
      </c>
      <c r="G7927">
        <f t="shared" si="1110"/>
        <v>3.1501204735132848E-2</v>
      </c>
      <c r="H7927" s="2">
        <v>43969</v>
      </c>
      <c r="I7927">
        <v>6037.9</v>
      </c>
      <c r="J7927">
        <f t="shared" si="1111"/>
        <v>3.1618838034185082E-2</v>
      </c>
      <c r="K7927">
        <f t="shared" si="1107"/>
        <v>3.1612958034185082E-2</v>
      </c>
      <c r="L7927">
        <v>-1.0399286198843926E-2</v>
      </c>
      <c r="N7927" s="2">
        <v>43969</v>
      </c>
      <c r="O7927">
        <v>184.91</v>
      </c>
      <c r="Q7927" s="2">
        <v>43969</v>
      </c>
      <c r="R7927">
        <v>295757.2</v>
      </c>
      <c r="S7927" s="8">
        <f t="shared" si="1112"/>
        <v>9.5546086624676008E-3</v>
      </c>
      <c r="T7927" s="9">
        <f t="shared" si="1108"/>
        <v>9.548728662467601E-3</v>
      </c>
      <c r="U7927" s="3">
        <f>Sheet1!$B$17+Sheet1!$B$18*'Portfolio allocation'!K7927</f>
        <v>3.6754985520071955E-2</v>
      </c>
      <c r="V7927" s="13">
        <f t="shared" si="1113"/>
        <v>-2.7206256857604354E-2</v>
      </c>
      <c r="W7927" s="13"/>
      <c r="X7927" s="2">
        <v>43969</v>
      </c>
      <c r="Y7927">
        <v>116.10980000000001</v>
      </c>
      <c r="AA7927" s="2">
        <v>43969</v>
      </c>
      <c r="AB7927">
        <v>2189.4499999999998</v>
      </c>
      <c r="AC7927">
        <f t="shared" si="1114"/>
        <v>3.9151194137525103E-2</v>
      </c>
      <c r="AD7927">
        <f t="shared" si="1109"/>
        <v>3.91445941375251E-2</v>
      </c>
      <c r="AE7927">
        <f>Sheet2!$B$17+Sheet2!$B$18*'Portfolio allocation'!K7927</f>
        <v>2.8164435814864597E-2</v>
      </c>
      <c r="AF7927">
        <f t="shared" si="1115"/>
        <v>1.0980158322660503E-2</v>
      </c>
      <c r="AH7927" s="2">
        <v>43969</v>
      </c>
      <c r="AI7927">
        <v>0.74199999999999999</v>
      </c>
      <c r="AJ7927">
        <v>0.16500000000000001</v>
      </c>
      <c r="AK7927">
        <v>1.08575</v>
      </c>
      <c r="AR7927" s="3"/>
    </row>
    <row r="7928" spans="1:44" hidden="1" outlineLevel="1" x14ac:dyDescent="0.2">
      <c r="A7928" s="2">
        <v>43970</v>
      </c>
      <c r="B7928">
        <v>30.53</v>
      </c>
      <c r="E7928" s="2">
        <v>43970</v>
      </c>
      <c r="F7928">
        <v>2922.94</v>
      </c>
      <c r="G7928">
        <f t="shared" si="1110"/>
        <v>-1.0484408800538914E-2</v>
      </c>
      <c r="H7928" s="2">
        <v>43970</v>
      </c>
      <c r="I7928">
        <v>5975.15</v>
      </c>
      <c r="J7928">
        <f t="shared" si="1111"/>
        <v>-1.0392686198843926E-2</v>
      </c>
      <c r="K7928">
        <f t="shared" si="1107"/>
        <v>-1.0399286198843926E-2</v>
      </c>
      <c r="L7928">
        <v>1.6831791010769617E-2</v>
      </c>
      <c r="N7928" s="2">
        <v>43970</v>
      </c>
      <c r="O7928">
        <v>183.63</v>
      </c>
      <c r="Q7928" s="2">
        <v>43970</v>
      </c>
      <c r="R7928">
        <v>293709.8</v>
      </c>
      <c r="S7928" s="8">
        <f t="shared" si="1112"/>
        <v>-6.9225702704787118E-3</v>
      </c>
      <c r="T7928" s="9">
        <f t="shared" si="1108"/>
        <v>-6.9291702704787116E-3</v>
      </c>
      <c r="U7928" s="3">
        <f>Sheet1!$B$17+Sheet1!$B$18*'Portfolio allocation'!K7928</f>
        <v>-1.1442525795919605E-2</v>
      </c>
      <c r="V7928" s="13">
        <f t="shared" si="1113"/>
        <v>4.5133555254408932E-3</v>
      </c>
      <c r="W7928" s="13"/>
      <c r="X7928" s="2">
        <v>43970</v>
      </c>
      <c r="Y7928">
        <v>114.8967</v>
      </c>
      <c r="AA7928" s="2">
        <v>43970</v>
      </c>
      <c r="AB7928">
        <v>2166.58</v>
      </c>
      <c r="AC7928">
        <f t="shared" si="1114"/>
        <v>-1.0445545684989344E-2</v>
      </c>
      <c r="AD7928">
        <f t="shared" si="1109"/>
        <v>-1.0451825684989343E-2</v>
      </c>
      <c r="AE7928">
        <f>Sheet2!$B$17+Sheet2!$B$18*'Portfolio allocation'!K7928</f>
        <v>-9.193923586433797E-3</v>
      </c>
      <c r="AF7928">
        <f t="shared" si="1115"/>
        <v>-1.2579020985555456E-3</v>
      </c>
      <c r="AH7928" s="2">
        <v>43970</v>
      </c>
      <c r="AI7928">
        <v>0.71099999999999997</v>
      </c>
      <c r="AJ7928">
        <v>0.157</v>
      </c>
      <c r="AK7928">
        <v>1.0947499999999999</v>
      </c>
      <c r="AR7928" s="3"/>
    </row>
    <row r="7929" spans="1:44" hidden="1" outlineLevel="1" x14ac:dyDescent="0.2">
      <c r="A7929" s="2">
        <v>43971</v>
      </c>
      <c r="B7929">
        <v>27.99</v>
      </c>
      <c r="E7929" s="2">
        <v>43971</v>
      </c>
      <c r="F7929">
        <v>2971.61</v>
      </c>
      <c r="G7929">
        <f t="shared" si="1110"/>
        <v>1.6651043127809739E-2</v>
      </c>
      <c r="H7929" s="2">
        <v>43971</v>
      </c>
      <c r="I7929">
        <v>6075.76</v>
      </c>
      <c r="J7929">
        <f t="shared" si="1111"/>
        <v>1.6838071010769617E-2</v>
      </c>
      <c r="K7929">
        <f t="shared" si="1107"/>
        <v>1.6831791010769617E-2</v>
      </c>
      <c r="L7929">
        <v>-7.7140777226223749E-3</v>
      </c>
      <c r="N7929" s="2">
        <v>43971</v>
      </c>
      <c r="O7929">
        <v>185.66</v>
      </c>
      <c r="Q7929" s="2">
        <v>43971</v>
      </c>
      <c r="R7929">
        <v>297772.5</v>
      </c>
      <c r="S7929" s="8">
        <f t="shared" si="1112"/>
        <v>1.3832361058432552E-2</v>
      </c>
      <c r="T7929" s="9">
        <f t="shared" si="1108"/>
        <v>1.3826081058432553E-2</v>
      </c>
      <c r="U7929" s="3">
        <f>Sheet1!$B$17+Sheet1!$B$18*'Portfolio allocation'!K7929</f>
        <v>1.9797656106221112E-2</v>
      </c>
      <c r="V7929" s="13">
        <f t="shared" si="1113"/>
        <v>-5.9715750477885594E-3</v>
      </c>
      <c r="W7929" s="13"/>
      <c r="X7929" s="2">
        <v>43971</v>
      </c>
      <c r="Y7929">
        <v>115.9379</v>
      </c>
      <c r="AA7929" s="2">
        <v>43971</v>
      </c>
      <c r="AB7929">
        <v>2186.21</v>
      </c>
      <c r="AC7929">
        <f t="shared" si="1114"/>
        <v>9.0603624144967032E-3</v>
      </c>
      <c r="AD7929">
        <f t="shared" si="1109"/>
        <v>9.0539624144967031E-3</v>
      </c>
      <c r="AE7929">
        <f>Sheet2!$B$17+Sheet2!$B$18*'Portfolio allocation'!K7929</f>
        <v>1.502064499596689E-2</v>
      </c>
      <c r="AF7929">
        <f t="shared" si="1115"/>
        <v>-5.9666825814701872E-3</v>
      </c>
      <c r="AH7929" s="2">
        <v>43971</v>
      </c>
      <c r="AI7929">
        <v>0.67900000000000005</v>
      </c>
      <c r="AJ7929">
        <v>0.16</v>
      </c>
      <c r="AK7929">
        <v>1.0992500000000001</v>
      </c>
      <c r="AR7929" s="3"/>
    </row>
    <row r="7930" spans="1:44" hidden="1" outlineLevel="1" x14ac:dyDescent="0.2">
      <c r="A7930" s="2">
        <v>43972</v>
      </c>
      <c r="B7930">
        <v>29.53</v>
      </c>
      <c r="E7930" s="2">
        <v>43972</v>
      </c>
      <c r="F7930">
        <v>2948.51</v>
      </c>
      <c r="G7930">
        <f t="shared" si="1110"/>
        <v>-7.7735638256701822E-3</v>
      </c>
      <c r="H7930" s="2">
        <v>43972</v>
      </c>
      <c r="I7930">
        <v>6028.93</v>
      </c>
      <c r="J7930">
        <f t="shared" si="1111"/>
        <v>-7.7076777226223747E-3</v>
      </c>
      <c r="K7930">
        <f t="shared" si="1107"/>
        <v>-7.7140777226223749E-3</v>
      </c>
      <c r="L7930">
        <v>2.5195530653033494E-3</v>
      </c>
      <c r="N7930" s="2">
        <v>43972</v>
      </c>
      <c r="O7930">
        <v>183.43</v>
      </c>
      <c r="Q7930" s="2">
        <v>43972</v>
      </c>
      <c r="R7930">
        <v>294195.90000000002</v>
      </c>
      <c r="S7930" s="8">
        <f t="shared" si="1112"/>
        <v>-1.2011183034027595E-2</v>
      </c>
      <c r="T7930" s="9">
        <f t="shared" si="1108"/>
        <v>-1.2017583034027595E-2</v>
      </c>
      <c r="U7930" s="3">
        <f>Sheet1!$B$17+Sheet1!$B$18*'Portfolio allocation'!K7930</f>
        <v>-8.3619865797656262E-3</v>
      </c>
      <c r="V7930" s="13">
        <f t="shared" si="1113"/>
        <v>-3.6555964542619689E-3</v>
      </c>
      <c r="W7930" s="13"/>
      <c r="X7930" s="2">
        <v>43972</v>
      </c>
      <c r="Y7930">
        <v>113.7792</v>
      </c>
      <c r="AA7930" s="2">
        <v>43972</v>
      </c>
      <c r="AB7930">
        <v>2145.5100000000002</v>
      </c>
      <c r="AC7930">
        <f t="shared" si="1114"/>
        <v>-1.8616692815420222E-2</v>
      </c>
      <c r="AD7930">
        <f t="shared" si="1109"/>
        <v>-1.8623292815420221E-2</v>
      </c>
      <c r="AE7930">
        <f>Sheet2!$B$17+Sheet2!$B$18*'Portfolio allocation'!K7930</f>
        <v>-6.8061677035135427E-3</v>
      </c>
      <c r="AF7930">
        <f t="shared" si="1115"/>
        <v>-1.1817125111906678E-2</v>
      </c>
      <c r="AH7930" s="2">
        <v>43972</v>
      </c>
      <c r="AI7930">
        <v>0.67700000000000005</v>
      </c>
      <c r="AJ7930">
        <v>0.16500000000000001</v>
      </c>
      <c r="AK7930">
        <v>1.09415</v>
      </c>
      <c r="AR7930" s="3"/>
    </row>
    <row r="7931" spans="1:44" hidden="1" outlineLevel="1" x14ac:dyDescent="0.2">
      <c r="A7931" s="2">
        <v>43973</v>
      </c>
      <c r="B7931">
        <v>28.16</v>
      </c>
      <c r="E7931" s="2">
        <v>43973</v>
      </c>
      <c r="F7931">
        <v>2955.45</v>
      </c>
      <c r="G7931">
        <f t="shared" si="1110"/>
        <v>2.3537312066093108E-3</v>
      </c>
      <c r="H7931" s="2">
        <v>43973</v>
      </c>
      <c r="I7931">
        <v>6044.16</v>
      </c>
      <c r="J7931">
        <f t="shared" si="1111"/>
        <v>2.5261530653033493E-3</v>
      </c>
      <c r="K7931">
        <f t="shared" si="1107"/>
        <v>2.5195530653033494E-3</v>
      </c>
      <c r="L7931">
        <v>-6.6000000000000003E-6</v>
      </c>
      <c r="N7931" s="2">
        <v>43973</v>
      </c>
      <c r="O7931">
        <v>183.51</v>
      </c>
      <c r="Q7931" s="2">
        <v>43973</v>
      </c>
      <c r="R7931">
        <v>294324.2</v>
      </c>
      <c r="S7931" s="8">
        <f t="shared" si="1112"/>
        <v>4.3610397017768143E-4</v>
      </c>
      <c r="T7931" s="9">
        <f t="shared" si="1108"/>
        <v>4.2950397017768143E-4</v>
      </c>
      <c r="U7931" s="3">
        <f>Sheet1!$B$17+Sheet1!$B$18*'Portfolio allocation'!K7931</f>
        <v>3.3782940148368362E-3</v>
      </c>
      <c r="V7931" s="13">
        <f t="shared" si="1113"/>
        <v>-2.9487900446591546E-3</v>
      </c>
      <c r="W7931" s="13"/>
      <c r="X7931" s="2">
        <v>43973</v>
      </c>
      <c r="Y7931">
        <v>113.0819</v>
      </c>
      <c r="AA7931" s="2">
        <v>43973</v>
      </c>
      <c r="AB7931">
        <v>2132.36</v>
      </c>
      <c r="AC7931">
        <f t="shared" si="1114"/>
        <v>-6.1290788670292917E-3</v>
      </c>
      <c r="AD7931">
        <f t="shared" si="1109"/>
        <v>-6.1356788670292916E-3</v>
      </c>
      <c r="AE7931">
        <f>Sheet2!$B$17+Sheet2!$B$18*'Portfolio allocation'!K7931</f>
        <v>2.2938378766443855E-3</v>
      </c>
      <c r="AF7931">
        <f t="shared" si="1115"/>
        <v>-8.4295167436736762E-3</v>
      </c>
      <c r="AH7931" s="2">
        <v>43973</v>
      </c>
      <c r="AI7931">
        <v>0.65900000000000003</v>
      </c>
      <c r="AJ7931">
        <v>0.16500000000000001</v>
      </c>
      <c r="AK7931">
        <v>1.0890500000000001</v>
      </c>
      <c r="AR7931" s="3"/>
    </row>
    <row r="7932" spans="1:44" hidden="1" outlineLevel="1" x14ac:dyDescent="0.2">
      <c r="A7932" s="2">
        <v>43976</v>
      </c>
      <c r="B7932">
        <v>28.16</v>
      </c>
      <c r="E7932" s="2">
        <v>43976</v>
      </c>
      <c r="F7932">
        <v>2955.45</v>
      </c>
      <c r="G7932">
        <f t="shared" si="1110"/>
        <v>0</v>
      </c>
      <c r="H7932" s="2">
        <v>43976</v>
      </c>
      <c r="I7932">
        <v>6044.16</v>
      </c>
      <c r="J7932">
        <f t="shared" si="1111"/>
        <v>0</v>
      </c>
      <c r="K7932">
        <f t="shared" si="1107"/>
        <v>-6.6000000000000003E-6</v>
      </c>
      <c r="L7932">
        <v>1.2299493816179641E-2</v>
      </c>
      <c r="N7932" s="2">
        <v>43976</v>
      </c>
      <c r="O7932">
        <v>183.51</v>
      </c>
      <c r="Q7932" s="2">
        <v>43976</v>
      </c>
      <c r="R7932">
        <v>294324.2</v>
      </c>
      <c r="S7932" s="8">
        <f t="shared" si="1112"/>
        <v>0</v>
      </c>
      <c r="T7932" s="9">
        <f t="shared" si="1108"/>
        <v>-6.6000000000000003E-6</v>
      </c>
      <c r="U7932" s="3">
        <f>Sheet1!$B$17+Sheet1!$B$18*'Portfolio allocation'!K7932</f>
        <v>4.8022719708838907E-4</v>
      </c>
      <c r="V7932" s="13">
        <f t="shared" si="1113"/>
        <v>-4.8682719708838907E-4</v>
      </c>
      <c r="W7932" s="13"/>
      <c r="X7932" s="2">
        <v>43976</v>
      </c>
      <c r="Y7932">
        <v>113.0819</v>
      </c>
      <c r="AA7932" s="2">
        <v>43976</v>
      </c>
      <c r="AB7932">
        <v>2132.36</v>
      </c>
      <c r="AC7932">
        <f t="shared" si="1114"/>
        <v>0</v>
      </c>
      <c r="AD7932">
        <f t="shared" si="1109"/>
        <v>-6.6000000000000003E-6</v>
      </c>
      <c r="AE7932">
        <f>Sheet2!$B$17+Sheet2!$B$18*'Portfolio allocation'!K7932</f>
        <v>4.751812298313175E-5</v>
      </c>
      <c r="AF7932">
        <f t="shared" si="1115"/>
        <v>-5.4118122983131748E-5</v>
      </c>
      <c r="AH7932" s="2">
        <v>43976</v>
      </c>
      <c r="AI7932">
        <v>0.65900000000000003</v>
      </c>
      <c r="AJ7932">
        <v>0.16500000000000001</v>
      </c>
      <c r="AK7932">
        <v>1.08935</v>
      </c>
      <c r="AR7932" s="3"/>
    </row>
    <row r="7933" spans="1:44" hidden="1" outlineLevel="1" x14ac:dyDescent="0.2">
      <c r="A7933" s="2">
        <v>43977</v>
      </c>
      <c r="B7933">
        <v>28.01</v>
      </c>
      <c r="E7933" s="2">
        <v>43977</v>
      </c>
      <c r="F7933">
        <v>2991.77</v>
      </c>
      <c r="G7933">
        <f t="shared" si="1110"/>
        <v>1.2289160703107926E-2</v>
      </c>
      <c r="H7933" s="2">
        <v>43977</v>
      </c>
      <c r="I7933">
        <v>6118.54</v>
      </c>
      <c r="J7933">
        <f t="shared" si="1111"/>
        <v>1.2306093816179642E-2</v>
      </c>
      <c r="K7933">
        <f t="shared" si="1107"/>
        <v>1.2299493816179641E-2</v>
      </c>
      <c r="L7933">
        <v>1.4839759109722371E-2</v>
      </c>
      <c r="N7933" s="2">
        <v>43977</v>
      </c>
      <c r="O7933">
        <v>181.57</v>
      </c>
      <c r="Q7933" s="2">
        <v>43977</v>
      </c>
      <c r="R7933">
        <v>291212.7</v>
      </c>
      <c r="S7933" s="8">
        <f t="shared" si="1112"/>
        <v>-1.0571675723572871E-2</v>
      </c>
      <c r="T7933" s="9">
        <f t="shared" si="1108"/>
        <v>-1.0578275723572872E-2</v>
      </c>
      <c r="U7933" s="3">
        <f>Sheet1!$B$17+Sheet1!$B$18*'Portfolio allocation'!K7933</f>
        <v>1.4598089900901601E-2</v>
      </c>
      <c r="V7933" s="13">
        <f t="shared" si="1113"/>
        <v>-2.5176365624474471E-2</v>
      </c>
      <c r="W7933" s="13"/>
      <c r="X7933" s="2">
        <v>43977</v>
      </c>
      <c r="Y7933">
        <v>116.3008</v>
      </c>
      <c r="AA7933" s="2">
        <v>43977</v>
      </c>
      <c r="AB7933">
        <v>2193.0500000000002</v>
      </c>
      <c r="AC7933">
        <f t="shared" si="1114"/>
        <v>2.8461423024254806E-2</v>
      </c>
      <c r="AD7933">
        <f t="shared" si="1109"/>
        <v>2.8454503024254806E-2</v>
      </c>
      <c r="AE7933">
        <f>Sheet2!$B$17+Sheet2!$B$18*'Portfolio allocation'!K7933</f>
        <v>1.0990410701178274E-2</v>
      </c>
      <c r="AF7933">
        <f t="shared" si="1115"/>
        <v>1.7464092323076531E-2</v>
      </c>
      <c r="AH7933" s="2">
        <v>43977</v>
      </c>
      <c r="AI7933">
        <v>0.69799999999999995</v>
      </c>
      <c r="AJ7933">
        <v>0.17299999999999999</v>
      </c>
      <c r="AK7933">
        <v>1.0984499999999999</v>
      </c>
      <c r="AR7933" s="3"/>
    </row>
    <row r="7934" spans="1:44" hidden="1" outlineLevel="1" x14ac:dyDescent="0.2">
      <c r="A7934" s="2">
        <v>43978</v>
      </c>
      <c r="B7934">
        <v>27.62</v>
      </c>
      <c r="E7934" s="2">
        <v>43978</v>
      </c>
      <c r="F7934">
        <v>3036.13</v>
      </c>
      <c r="G7934">
        <f t="shared" si="1110"/>
        <v>1.4827343010993532E-2</v>
      </c>
      <c r="H7934" s="2">
        <v>43978</v>
      </c>
      <c r="I7934">
        <v>6209.38</v>
      </c>
      <c r="J7934">
        <f t="shared" si="1111"/>
        <v>1.4846679109722372E-2</v>
      </c>
      <c r="K7934">
        <f t="shared" si="1107"/>
        <v>1.4839759109722371E-2</v>
      </c>
      <c r="L7934">
        <v>-1.997856897403583E-3</v>
      </c>
      <c r="N7934" s="2">
        <v>43978</v>
      </c>
      <c r="O7934">
        <v>181.81</v>
      </c>
      <c r="Q7934" s="2">
        <v>43978</v>
      </c>
      <c r="R7934">
        <v>291597.59999999998</v>
      </c>
      <c r="S7934" s="8">
        <f t="shared" si="1112"/>
        <v>1.3217143345738425E-3</v>
      </c>
      <c r="T7934" s="9">
        <f t="shared" si="1108"/>
        <v>1.3147943345738424E-3</v>
      </c>
      <c r="U7934" s="3">
        <f>Sheet1!$B$17+Sheet1!$B$18*'Portfolio allocation'!K7934</f>
        <v>1.751234662453769E-2</v>
      </c>
      <c r="V7934" s="13">
        <f t="shared" si="1113"/>
        <v>-1.6197552289963849E-2</v>
      </c>
      <c r="W7934" s="13"/>
      <c r="X7934" s="2">
        <v>43978</v>
      </c>
      <c r="Y7934">
        <v>119.9113</v>
      </c>
      <c r="AA7934" s="2">
        <v>43978</v>
      </c>
      <c r="AB7934">
        <v>2261.14</v>
      </c>
      <c r="AC7934">
        <f t="shared" si="1114"/>
        <v>3.1048083719021236E-2</v>
      </c>
      <c r="AD7934">
        <f t="shared" si="1109"/>
        <v>3.1040763719021234E-2</v>
      </c>
      <c r="AE7934">
        <f>Sheet2!$B$17+Sheet2!$B$18*'Portfolio allocation'!K7934</f>
        <v>1.3249279408225489E-2</v>
      </c>
      <c r="AF7934">
        <f t="shared" si="1115"/>
        <v>1.7791484310795747E-2</v>
      </c>
      <c r="AH7934" s="2">
        <v>43978</v>
      </c>
      <c r="AI7934">
        <v>0.67700000000000005</v>
      </c>
      <c r="AJ7934">
        <v>0.183</v>
      </c>
      <c r="AK7934">
        <v>1.0972999999999999</v>
      </c>
      <c r="AR7934" s="3"/>
    </row>
    <row r="7935" spans="1:44" hidden="1" outlineLevel="1" x14ac:dyDescent="0.2">
      <c r="A7935" s="2">
        <v>43979</v>
      </c>
      <c r="B7935">
        <v>28.59</v>
      </c>
      <c r="E7935" s="2">
        <v>43979</v>
      </c>
      <c r="F7935">
        <v>3029.73</v>
      </c>
      <c r="G7935">
        <f t="shared" si="1110"/>
        <v>-2.1079466294262605E-3</v>
      </c>
      <c r="H7935" s="2">
        <v>43979</v>
      </c>
      <c r="I7935">
        <v>6197.02</v>
      </c>
      <c r="J7935">
        <f t="shared" si="1111"/>
        <v>-1.9905368974035831E-3</v>
      </c>
      <c r="K7935">
        <f t="shared" si="1107"/>
        <v>-1.997856897403583E-3</v>
      </c>
      <c r="L7935">
        <v>4.9613171259734598E-3</v>
      </c>
      <c r="N7935" s="2">
        <v>43979</v>
      </c>
      <c r="O7935">
        <v>181.4</v>
      </c>
      <c r="Q7935" s="2">
        <v>43979</v>
      </c>
      <c r="R7935">
        <v>290940</v>
      </c>
      <c r="S7935" s="8">
        <f t="shared" si="1112"/>
        <v>-2.2551625939307707E-3</v>
      </c>
      <c r="T7935" s="9">
        <f t="shared" si="1108"/>
        <v>-2.2624825939307706E-3</v>
      </c>
      <c r="U7935" s="3">
        <f>Sheet1!$B$17+Sheet1!$B$18*'Portfolio allocation'!K7935</f>
        <v>-1.8041931807738173E-3</v>
      </c>
      <c r="V7935" s="13">
        <f t="shared" si="1113"/>
        <v>-4.5828941315695327E-4</v>
      </c>
      <c r="W7935" s="13"/>
      <c r="X7935" s="2">
        <v>43979</v>
      </c>
      <c r="Y7935">
        <v>118.9466</v>
      </c>
      <c r="AA7935" s="2">
        <v>43979</v>
      </c>
      <c r="AB7935">
        <v>2242.9499999999998</v>
      </c>
      <c r="AC7935">
        <f t="shared" si="1114"/>
        <v>-8.0446146633998961E-3</v>
      </c>
      <c r="AD7935">
        <f t="shared" si="1109"/>
        <v>-8.0518146633998967E-3</v>
      </c>
      <c r="AE7935">
        <f>Sheet2!$B$17+Sheet2!$B$18*'Portfolio allocation'!K7935</f>
        <v>-1.7231583117461925E-3</v>
      </c>
      <c r="AF7935">
        <f t="shared" si="1115"/>
        <v>-6.3286563516537046E-3</v>
      </c>
      <c r="AH7935" s="2">
        <v>43979</v>
      </c>
      <c r="AI7935">
        <v>0.70499999999999996</v>
      </c>
      <c r="AJ7935">
        <v>0.18</v>
      </c>
      <c r="AK7935">
        <v>1.10555</v>
      </c>
      <c r="AR7935" s="3"/>
    </row>
    <row r="7936" spans="1:44" hidden="1" outlineLevel="1" x14ac:dyDescent="0.2">
      <c r="A7936" s="2">
        <v>43980</v>
      </c>
      <c r="B7936">
        <v>27.51</v>
      </c>
      <c r="E7936" s="2">
        <v>43980</v>
      </c>
      <c r="F7936">
        <v>3044.31</v>
      </c>
      <c r="G7936">
        <f t="shared" si="1110"/>
        <v>4.8123100078225622E-3</v>
      </c>
      <c r="H7936" s="2">
        <v>43980</v>
      </c>
      <c r="I7936">
        <v>6227.81</v>
      </c>
      <c r="J7936">
        <f t="shared" si="1111"/>
        <v>4.9685171259734595E-3</v>
      </c>
      <c r="K7936">
        <f t="shared" si="1107"/>
        <v>4.9613171259734598E-3</v>
      </c>
      <c r="L7936">
        <v>3.7937739839203556E-3</v>
      </c>
      <c r="N7936" s="2">
        <v>43980</v>
      </c>
      <c r="O7936">
        <v>183.25</v>
      </c>
      <c r="Q7936" s="2">
        <v>43980</v>
      </c>
      <c r="R7936">
        <v>293907.20000000001</v>
      </c>
      <c r="S7936" s="8">
        <f t="shared" si="1112"/>
        <v>1.0198666391695976E-2</v>
      </c>
      <c r="T7936" s="9">
        <f t="shared" si="1108"/>
        <v>1.0191466391695976E-2</v>
      </c>
      <c r="U7936" s="3">
        <f>Sheet1!$B$17+Sheet1!$B$18*'Portfolio allocation'!K7936</f>
        <v>6.1795476277682424E-3</v>
      </c>
      <c r="V7936" s="13">
        <f t="shared" si="1113"/>
        <v>4.0119187639277333E-3</v>
      </c>
      <c r="W7936" s="13"/>
      <c r="X7936" s="2">
        <v>43980</v>
      </c>
      <c r="Y7936">
        <v>119.3</v>
      </c>
      <c r="AA7936" s="2">
        <v>43980</v>
      </c>
      <c r="AB7936">
        <v>2249.61</v>
      </c>
      <c r="AC7936">
        <f t="shared" si="1114"/>
        <v>2.9693038186318077E-3</v>
      </c>
      <c r="AD7936">
        <f t="shared" si="1109"/>
        <v>2.9623838186318076E-3</v>
      </c>
      <c r="AE7936">
        <f>Sheet2!$B$17+Sheet2!$B$18*'Portfolio allocation'!K7936</f>
        <v>4.4651167744275359E-3</v>
      </c>
      <c r="AF7936">
        <f t="shared" si="1115"/>
        <v>-1.5027329557957283E-3</v>
      </c>
      <c r="AH7936" s="2">
        <v>43980</v>
      </c>
      <c r="AI7936">
        <v>0.64400000000000002</v>
      </c>
      <c r="AJ7936">
        <v>0.17299999999999999</v>
      </c>
      <c r="AK7936">
        <v>1.1123499999999999</v>
      </c>
      <c r="AR7936" s="3"/>
    </row>
    <row r="7937" spans="1:44" hidden="1" outlineLevel="1" x14ac:dyDescent="0.2">
      <c r="A7937" s="2">
        <v>43983</v>
      </c>
      <c r="B7937">
        <v>28.23</v>
      </c>
      <c r="E7937" s="2">
        <v>43983</v>
      </c>
      <c r="F7937">
        <v>3055.73</v>
      </c>
      <c r="G7937">
        <f t="shared" si="1110"/>
        <v>3.7512605483673855E-3</v>
      </c>
      <c r="H7937" s="2">
        <v>43983</v>
      </c>
      <c r="I7937">
        <v>6251.48</v>
      </c>
      <c r="J7937">
        <f t="shared" si="1111"/>
        <v>3.8006939839203557E-3</v>
      </c>
      <c r="K7937">
        <f t="shared" si="1107"/>
        <v>3.7937739839203556E-3</v>
      </c>
      <c r="L7937">
        <v>8.2344484723617401E-3</v>
      </c>
      <c r="N7937" s="2">
        <v>43983</v>
      </c>
      <c r="O7937">
        <v>182.83</v>
      </c>
      <c r="Q7937" s="2">
        <v>43983</v>
      </c>
      <c r="R7937">
        <v>293233.59999999998</v>
      </c>
      <c r="S7937" s="8">
        <f t="shared" si="1112"/>
        <v>-2.2918798858960754E-3</v>
      </c>
      <c r="T7937" s="9">
        <f t="shared" si="1108"/>
        <v>-2.2987998858960755E-3</v>
      </c>
      <c r="U7937" s="3">
        <f>Sheet1!$B$17+Sheet1!$B$18*'Portfolio allocation'!K7937</f>
        <v>4.8401125457267873E-3</v>
      </c>
      <c r="V7937" s="13">
        <f t="shared" si="1113"/>
        <v>-7.1389124316228632E-3</v>
      </c>
      <c r="W7937" s="13"/>
      <c r="X7937" s="2">
        <v>43983</v>
      </c>
      <c r="Y7937">
        <v>119.29049999999999</v>
      </c>
      <c r="AA7937" s="2">
        <v>43983</v>
      </c>
      <c r="AB7937">
        <v>2249.4299999999998</v>
      </c>
      <c r="AC7937">
        <f t="shared" si="1114"/>
        <v>-8.0013869070749699E-5</v>
      </c>
      <c r="AD7937">
        <f t="shared" si="1109"/>
        <v>-8.6813869070749702E-5</v>
      </c>
      <c r="AE7937">
        <f>Sheet2!$B$17+Sheet2!$B$18*'Portfolio allocation'!K7937</f>
        <v>3.4269076257943854E-3</v>
      </c>
      <c r="AF7937">
        <f t="shared" si="1115"/>
        <v>-3.513721494865135E-3</v>
      </c>
      <c r="AH7937" s="2">
        <v>43983</v>
      </c>
      <c r="AI7937">
        <v>0.66200000000000003</v>
      </c>
      <c r="AJ7937">
        <v>0.17</v>
      </c>
      <c r="AK7937">
        <v>1.11375</v>
      </c>
      <c r="AR7937" s="3"/>
    </row>
    <row r="7938" spans="1:44" hidden="1" outlineLevel="1" x14ac:dyDescent="0.2">
      <c r="A7938" s="2">
        <v>43984</v>
      </c>
      <c r="B7938">
        <v>26.84</v>
      </c>
      <c r="E7938" s="2">
        <v>43984</v>
      </c>
      <c r="F7938">
        <v>3080.82</v>
      </c>
      <c r="G7938">
        <f t="shared" si="1110"/>
        <v>8.2108039650099496E-3</v>
      </c>
      <c r="H7938" s="2">
        <v>43984</v>
      </c>
      <c r="I7938">
        <v>6303</v>
      </c>
      <c r="J7938">
        <f t="shared" si="1111"/>
        <v>8.2412484723617396E-3</v>
      </c>
      <c r="K7938">
        <f t="shared" si="1107"/>
        <v>8.2344484723617401E-3</v>
      </c>
      <c r="L7938">
        <v>1.3743794954783369E-2</v>
      </c>
      <c r="N7938" s="2">
        <v>43984</v>
      </c>
      <c r="O7938">
        <v>184.91</v>
      </c>
      <c r="Q7938" s="2">
        <v>43984</v>
      </c>
      <c r="R7938">
        <v>296569.59999999998</v>
      </c>
      <c r="S7938" s="8">
        <f t="shared" si="1112"/>
        <v>1.1376595315134352E-2</v>
      </c>
      <c r="T7938" s="9">
        <f t="shared" si="1108"/>
        <v>1.1369795315134353E-2</v>
      </c>
      <c r="U7938" s="3">
        <f>Sheet1!$B$17+Sheet1!$B$18*'Portfolio allocation'!K7938</f>
        <v>9.9345668605244682E-3</v>
      </c>
      <c r="V7938" s="13">
        <f t="shared" si="1113"/>
        <v>1.4352284546098847E-3</v>
      </c>
      <c r="W7938" s="13"/>
      <c r="X7938" s="2">
        <v>43984</v>
      </c>
      <c r="Y7938">
        <v>120.3507</v>
      </c>
      <c r="AA7938" s="2">
        <v>43984</v>
      </c>
      <c r="AB7938">
        <v>2269.42</v>
      </c>
      <c r="AC7938">
        <f t="shared" si="1114"/>
        <v>8.8866957406987801E-3</v>
      </c>
      <c r="AD7938">
        <f t="shared" si="1109"/>
        <v>8.8798957406987806E-3</v>
      </c>
      <c r="AE7938">
        <f>Sheet2!$B$17+Sheet2!$B$18*'Portfolio allocation'!K7938</f>
        <v>7.3756686727690307E-3</v>
      </c>
      <c r="AF7938">
        <f t="shared" si="1115"/>
        <v>1.5042270679297498E-3</v>
      </c>
      <c r="AH7938" s="2">
        <v>43984</v>
      </c>
      <c r="AI7938">
        <v>0.68</v>
      </c>
      <c r="AJ7938">
        <v>0.17</v>
      </c>
      <c r="AK7938">
        <v>1.1183000000000001</v>
      </c>
      <c r="AR7938" s="3"/>
    </row>
    <row r="7939" spans="1:44" hidden="1" outlineLevel="1" x14ac:dyDescent="0.2">
      <c r="A7939" s="2">
        <v>43985</v>
      </c>
      <c r="B7939">
        <v>25.66</v>
      </c>
      <c r="E7939" s="2">
        <v>43985</v>
      </c>
      <c r="F7939">
        <v>3122.87</v>
      </c>
      <c r="G7939">
        <f t="shared" si="1110"/>
        <v>1.3648963587616247E-2</v>
      </c>
      <c r="H7939" s="2">
        <v>43985</v>
      </c>
      <c r="I7939">
        <v>6389.67</v>
      </c>
      <c r="J7939">
        <f t="shared" si="1111"/>
        <v>1.3750594954783368E-2</v>
      </c>
      <c r="K7939">
        <f t="shared" si="1107"/>
        <v>1.3743794954783369E-2</v>
      </c>
      <c r="L7939">
        <v>-3.1575974383654267E-3</v>
      </c>
      <c r="N7939" s="2">
        <v>43985</v>
      </c>
      <c r="O7939">
        <v>185.36</v>
      </c>
      <c r="Q7939" s="2">
        <v>43985</v>
      </c>
      <c r="R7939">
        <v>297291.3</v>
      </c>
      <c r="S7939" s="8">
        <f t="shared" si="1112"/>
        <v>2.4334928461986483E-3</v>
      </c>
      <c r="T7939" s="9">
        <f t="shared" si="1108"/>
        <v>2.4266928461986483E-3</v>
      </c>
      <c r="U7939" s="3">
        <f>Sheet1!$B$17+Sheet1!$B$18*'Portfolio allocation'!K7939</f>
        <v>1.6255028770566306E-2</v>
      </c>
      <c r="V7939" s="13">
        <f t="shared" si="1113"/>
        <v>-1.3828335924367658E-2</v>
      </c>
      <c r="W7939" s="13"/>
      <c r="X7939" s="2">
        <v>43985</v>
      </c>
      <c r="Y7939">
        <v>123.264</v>
      </c>
      <c r="AA7939" s="2">
        <v>43985</v>
      </c>
      <c r="AB7939">
        <v>2324.36</v>
      </c>
      <c r="AC7939">
        <f t="shared" si="1114"/>
        <v>2.4208828687506179E-2</v>
      </c>
      <c r="AD7939">
        <f t="shared" si="1109"/>
        <v>2.420162868750618E-2</v>
      </c>
      <c r="AE7939">
        <f>Sheet2!$B$17+Sheet2!$B$18*'Portfolio allocation'!K7939</f>
        <v>1.227472012107932E-2</v>
      </c>
      <c r="AF7939">
        <f t="shared" si="1115"/>
        <v>1.192690856642686E-2</v>
      </c>
      <c r="AH7939" s="2">
        <v>43985</v>
      </c>
      <c r="AI7939">
        <v>0.76100000000000001</v>
      </c>
      <c r="AJ7939">
        <v>0.18</v>
      </c>
      <c r="AK7939">
        <v>1.12195</v>
      </c>
      <c r="AR7939" s="3"/>
    </row>
    <row r="7940" spans="1:44" hidden="1" outlineLevel="1" x14ac:dyDescent="0.2">
      <c r="A7940" s="2">
        <v>43986</v>
      </c>
      <c r="B7940">
        <v>25.81</v>
      </c>
      <c r="E7940" s="2">
        <v>43986</v>
      </c>
      <c r="F7940">
        <v>3112.35</v>
      </c>
      <c r="G7940">
        <f t="shared" si="1110"/>
        <v>-3.3686961032639573E-3</v>
      </c>
      <c r="H7940" s="2">
        <v>43986</v>
      </c>
      <c r="I7940">
        <v>6369.54</v>
      </c>
      <c r="J7940">
        <f t="shared" si="1111"/>
        <v>-3.1503974383654265E-3</v>
      </c>
      <c r="K7940">
        <f t="shared" ref="K7940:K8003" si="1116">J7940-(AJ7939/25000)</f>
        <v>-3.1575974383654267E-3</v>
      </c>
      <c r="L7940">
        <v>2.6217893722812045E-2</v>
      </c>
      <c r="N7940" s="2">
        <v>43986</v>
      </c>
      <c r="O7940">
        <v>182.92</v>
      </c>
      <c r="Q7940" s="2">
        <v>43986</v>
      </c>
      <c r="R7940">
        <v>293377.90000000002</v>
      </c>
      <c r="S7940" s="8">
        <f t="shared" si="1112"/>
        <v>-1.3163520089555125E-2</v>
      </c>
      <c r="T7940" s="9">
        <f t="shared" ref="T7940:T8003" si="1117">S7940-(AJ7939/100/250)</f>
        <v>-1.3170720089555126E-2</v>
      </c>
      <c r="U7940" s="3">
        <f>Sheet1!$B$17+Sheet1!$B$18*'Portfolio allocation'!K7940</f>
        <v>-3.134676921099169E-3</v>
      </c>
      <c r="V7940" s="13">
        <f t="shared" si="1113"/>
        <v>-1.0036043168455957E-2</v>
      </c>
      <c r="W7940" s="13"/>
      <c r="X7940" s="2">
        <v>43986</v>
      </c>
      <c r="Y7940">
        <v>123.11109999999999</v>
      </c>
      <c r="AA7940" s="2">
        <v>43986</v>
      </c>
      <c r="AB7940">
        <v>2321.48</v>
      </c>
      <c r="AC7940">
        <f t="shared" si="1114"/>
        <v>-1.2390507494536296E-3</v>
      </c>
      <c r="AD7940">
        <f t="shared" ref="AD7940:AD8003" si="1118">AC7940-AJ7940/25000</f>
        <v>-1.2459707494536297E-3</v>
      </c>
      <c r="AE7940">
        <f>Sheet2!$B$17+Sheet2!$B$18*'Portfolio allocation'!K7940</f>
        <v>-2.7544291884266372E-3</v>
      </c>
      <c r="AF7940">
        <f t="shared" si="1115"/>
        <v>1.5084584389730075E-3</v>
      </c>
      <c r="AH7940" s="2">
        <v>43986</v>
      </c>
      <c r="AI7940">
        <v>0.82</v>
      </c>
      <c r="AJ7940">
        <v>0.17299999999999999</v>
      </c>
      <c r="AK7940">
        <v>1.1344000000000001</v>
      </c>
      <c r="AR7940" s="3"/>
    </row>
    <row r="7941" spans="1:44" hidden="1" outlineLevel="1" x14ac:dyDescent="0.2">
      <c r="A7941" s="2">
        <v>43987</v>
      </c>
      <c r="B7941">
        <v>24.52</v>
      </c>
      <c r="E7941" s="2">
        <v>43987</v>
      </c>
      <c r="F7941">
        <v>3193.93</v>
      </c>
      <c r="G7941">
        <f t="shared" ref="G7941:G8004" si="1119">(F7941/F7940)-1</f>
        <v>2.621170498176606E-2</v>
      </c>
      <c r="H7941" s="2">
        <v>43987</v>
      </c>
      <c r="I7941">
        <v>6536.58</v>
      </c>
      <c r="J7941">
        <f t="shared" ref="J7941:J8004" si="1120">(I7941/I7940)-1</f>
        <v>2.6224813722812046E-2</v>
      </c>
      <c r="K7941">
        <f t="shared" si="1116"/>
        <v>2.6217893722812045E-2</v>
      </c>
      <c r="L7941">
        <v>1.2050973480688542E-2</v>
      </c>
      <c r="N7941" s="2">
        <v>43987</v>
      </c>
      <c r="O7941">
        <v>187.2</v>
      </c>
      <c r="Q7941" s="2">
        <v>43987</v>
      </c>
      <c r="R7941">
        <v>300242.40000000002</v>
      </c>
      <c r="S7941" s="8">
        <f t="shared" ref="S7941:S8004" si="1121">R7941/R7940-1</f>
        <v>2.3398149622040343E-2</v>
      </c>
      <c r="T7941" s="9">
        <f t="shared" si="1117"/>
        <v>2.3391229622040342E-2</v>
      </c>
      <c r="U7941" s="3">
        <f>Sheet1!$B$17+Sheet1!$B$18*'Portfolio allocation'!K7941</f>
        <v>3.056563101295243E-2</v>
      </c>
      <c r="V7941" s="13">
        <f t="shared" ref="V7941:V8004" si="1122">T7941-U7941</f>
        <v>-7.1744013909120878E-3</v>
      </c>
      <c r="W7941" s="13"/>
      <c r="X7941" s="2">
        <v>43987</v>
      </c>
      <c r="Y7941">
        <v>126.139</v>
      </c>
      <c r="AA7941" s="2">
        <v>43987</v>
      </c>
      <c r="AB7941">
        <v>2378.5700000000002</v>
      </c>
      <c r="AC7941">
        <f t="shared" ref="AC7941:AC8004" si="1123">AB7941/AB7940-1</f>
        <v>2.4592070575667258E-2</v>
      </c>
      <c r="AD7941">
        <f t="shared" si="1118"/>
        <v>2.4584750575667256E-2</v>
      </c>
      <c r="AE7941">
        <f>Sheet2!$B$17+Sheet2!$B$18*'Portfolio allocation'!K7941</f>
        <v>2.3367006988652596E-2</v>
      </c>
      <c r="AF7941">
        <f t="shared" ref="AF7941:AF8004" si="1124">AD7941-AE7941</f>
        <v>1.2177435870146594E-3</v>
      </c>
      <c r="AH7941" s="2">
        <v>43987</v>
      </c>
      <c r="AI7941">
        <v>0.90500000000000003</v>
      </c>
      <c r="AJ7941">
        <v>0.183</v>
      </c>
      <c r="AK7941">
        <v>1.1313500000000001</v>
      </c>
      <c r="AR7941" s="3"/>
    </row>
    <row r="7942" spans="1:44" hidden="1" outlineLevel="1" x14ac:dyDescent="0.2">
      <c r="A7942" s="2">
        <v>43990</v>
      </c>
      <c r="B7942">
        <v>25.81</v>
      </c>
      <c r="E7942" s="2">
        <v>43990</v>
      </c>
      <c r="F7942">
        <v>3232.39</v>
      </c>
      <c r="G7942">
        <f t="shared" si="1119"/>
        <v>1.2041591393674889E-2</v>
      </c>
      <c r="H7942" s="2">
        <v>43990</v>
      </c>
      <c r="I7942">
        <v>6615.4</v>
      </c>
      <c r="J7942">
        <f t="shared" si="1120"/>
        <v>1.2058293480688542E-2</v>
      </c>
      <c r="K7942">
        <f t="shared" si="1116"/>
        <v>1.2050973480688542E-2</v>
      </c>
      <c r="L7942">
        <v>-7.7364555141033629E-3</v>
      </c>
      <c r="N7942" s="2">
        <v>43990</v>
      </c>
      <c r="O7942">
        <v>188.36</v>
      </c>
      <c r="Q7942" s="2">
        <v>43990</v>
      </c>
      <c r="R7942">
        <v>302102.90000000002</v>
      </c>
      <c r="S7942" s="8">
        <f t="shared" si="1121"/>
        <v>6.1966597655760403E-3</v>
      </c>
      <c r="T7942" s="9">
        <f t="shared" si="1117"/>
        <v>6.1893397655760404E-3</v>
      </c>
      <c r="U7942" s="3">
        <f>Sheet1!$B$17+Sheet1!$B$18*'Portfolio allocation'!K7942</f>
        <v>1.4312981073683334E-2</v>
      </c>
      <c r="V7942" s="13">
        <f t="shared" si="1122"/>
        <v>-8.123641308107294E-3</v>
      </c>
      <c r="W7942" s="13"/>
      <c r="X7942" s="2">
        <v>43990</v>
      </c>
      <c r="Y7942">
        <v>129.6636</v>
      </c>
      <c r="AA7942" s="2">
        <v>43990</v>
      </c>
      <c r="AB7942">
        <v>2445.0300000000002</v>
      </c>
      <c r="AC7942">
        <f t="shared" si="1123"/>
        <v>2.7941157922617421E-2</v>
      </c>
      <c r="AD7942">
        <f t="shared" si="1118"/>
        <v>2.7933637922617421E-2</v>
      </c>
      <c r="AE7942">
        <f>Sheet2!$B$17+Sheet2!$B$18*'Portfolio allocation'!K7942</f>
        <v>1.0769420078532398E-2</v>
      </c>
      <c r="AF7942">
        <f t="shared" si="1124"/>
        <v>1.7164217844085023E-2</v>
      </c>
      <c r="AH7942" s="2">
        <v>43990</v>
      </c>
      <c r="AI7942">
        <v>0.88400000000000001</v>
      </c>
      <c r="AJ7942">
        <v>0.188</v>
      </c>
      <c r="AK7942">
        <v>1.1301000000000001</v>
      </c>
      <c r="AR7942" s="3"/>
    </row>
    <row r="7943" spans="1:44" hidden="1" outlineLevel="1" x14ac:dyDescent="0.2">
      <c r="A7943" s="2">
        <v>43991</v>
      </c>
      <c r="B7943">
        <v>27.57</v>
      </c>
      <c r="E7943" s="2">
        <v>43991</v>
      </c>
      <c r="F7943">
        <v>3207.18</v>
      </c>
      <c r="G7943">
        <f t="shared" si="1119"/>
        <v>-7.7991826481333959E-3</v>
      </c>
      <c r="H7943" s="2">
        <v>43991</v>
      </c>
      <c r="I7943">
        <v>6564.27</v>
      </c>
      <c r="J7943">
        <f t="shared" si="1120"/>
        <v>-7.7289355141033633E-3</v>
      </c>
      <c r="K7943">
        <f t="shared" si="1116"/>
        <v>-7.7364555141033629E-3</v>
      </c>
      <c r="L7943">
        <v>-5.3165642653943577E-3</v>
      </c>
      <c r="N7943" s="2">
        <v>43991</v>
      </c>
      <c r="O7943">
        <v>189.8</v>
      </c>
      <c r="Q7943" s="2">
        <v>43991</v>
      </c>
      <c r="R7943">
        <v>304412.40000000002</v>
      </c>
      <c r="S7943" s="8">
        <f t="shared" si="1121"/>
        <v>7.6447462106454811E-3</v>
      </c>
      <c r="T7943" s="9">
        <f t="shared" si="1117"/>
        <v>7.6372262106454815E-3</v>
      </c>
      <c r="U7943" s="3">
        <f>Sheet1!$B$17+Sheet1!$B$18*'Portfolio allocation'!K7943</f>
        <v>-8.3876589492812709E-3</v>
      </c>
      <c r="V7943" s="13">
        <f t="shared" si="1122"/>
        <v>1.6024885159926752E-2</v>
      </c>
      <c r="W7943" s="13"/>
      <c r="X7943" s="2">
        <v>43991</v>
      </c>
      <c r="Y7943">
        <v>125.9575</v>
      </c>
      <c r="AA7943" s="2">
        <v>43991</v>
      </c>
      <c r="AB7943">
        <v>2375.15</v>
      </c>
      <c r="AC7943">
        <f t="shared" si="1123"/>
        <v>-2.8580426416035865E-2</v>
      </c>
      <c r="AD7943">
        <f t="shared" si="1118"/>
        <v>-2.8587946416035865E-2</v>
      </c>
      <c r="AE7943">
        <f>Sheet2!$B$17+Sheet2!$B$18*'Portfolio allocation'!K7943</f>
        <v>-6.826066606607532E-3</v>
      </c>
      <c r="AF7943">
        <f t="shared" si="1124"/>
        <v>-2.1761879809428335E-2</v>
      </c>
      <c r="AH7943" s="2">
        <v>43991</v>
      </c>
      <c r="AI7943">
        <v>0.82899999999999996</v>
      </c>
      <c r="AJ7943">
        <v>0.188</v>
      </c>
      <c r="AK7943">
        <v>1.1354500000000001</v>
      </c>
      <c r="AR7943" s="3"/>
    </row>
    <row r="7944" spans="1:44" hidden="1" outlineLevel="1" x14ac:dyDescent="0.2">
      <c r="A7944" s="2">
        <v>43992</v>
      </c>
      <c r="B7944">
        <v>27.57</v>
      </c>
      <c r="E7944" s="2">
        <v>43992</v>
      </c>
      <c r="F7944">
        <v>3190.14</v>
      </c>
      <c r="G7944">
        <f t="shared" si="1119"/>
        <v>-5.3130787794885004E-3</v>
      </c>
      <c r="H7944" s="2">
        <v>43992</v>
      </c>
      <c r="I7944">
        <v>6529.42</v>
      </c>
      <c r="J7944">
        <f t="shared" si="1120"/>
        <v>-5.3090442653943581E-3</v>
      </c>
      <c r="K7944">
        <f t="shared" si="1116"/>
        <v>-5.3165642653943577E-3</v>
      </c>
      <c r="L7944">
        <v>-5.8836514990305407E-2</v>
      </c>
      <c r="N7944" s="2">
        <v>43992</v>
      </c>
      <c r="O7944">
        <v>196.84</v>
      </c>
      <c r="Q7944" s="2">
        <v>43992</v>
      </c>
      <c r="R7944">
        <v>315703.59999999998</v>
      </c>
      <c r="S7944" s="8">
        <f t="shared" si="1121"/>
        <v>3.709178732535201E-2</v>
      </c>
      <c r="T7944" s="9">
        <f t="shared" si="1117"/>
        <v>3.7084267325352013E-2</v>
      </c>
      <c r="U7944" s="3">
        <f>Sheet1!$B$17+Sheet1!$B$18*'Portfolio allocation'!K7944</f>
        <v>-5.6114983805624161E-3</v>
      </c>
      <c r="V7944" s="13">
        <f t="shared" si="1122"/>
        <v>4.2695765705914428E-2</v>
      </c>
      <c r="W7944" s="13"/>
      <c r="X7944" s="2">
        <v>43992</v>
      </c>
      <c r="Y7944">
        <v>124.0472</v>
      </c>
      <c r="AA7944" s="2">
        <v>43992</v>
      </c>
      <c r="AB7944">
        <v>2339.13</v>
      </c>
      <c r="AC7944">
        <f t="shared" si="1123"/>
        <v>-1.5165357977390936E-2</v>
      </c>
      <c r="AD7944">
        <f t="shared" si="1118"/>
        <v>-1.5172757977390936E-2</v>
      </c>
      <c r="AE7944">
        <f>Sheet2!$B$17+Sheet2!$B$18*'Portfolio allocation'!K7944</f>
        <v>-4.6742375712460985E-3</v>
      </c>
      <c r="AF7944">
        <f t="shared" si="1124"/>
        <v>-1.0498520406144837E-2</v>
      </c>
      <c r="AH7944" s="2">
        <v>43992</v>
      </c>
      <c r="AI7944">
        <v>0.748</v>
      </c>
      <c r="AJ7944">
        <v>0.185</v>
      </c>
      <c r="AK7944">
        <v>1.1352</v>
      </c>
      <c r="AR7944" s="3"/>
    </row>
    <row r="7945" spans="1:44" hidden="1" outlineLevel="1" x14ac:dyDescent="0.2">
      <c r="A7945" s="2">
        <v>43993</v>
      </c>
      <c r="B7945">
        <v>40.79</v>
      </c>
      <c r="E7945" s="2">
        <v>43993</v>
      </c>
      <c r="F7945">
        <v>3002.1</v>
      </c>
      <c r="G7945">
        <f t="shared" si="1119"/>
        <v>-5.8944121574601716E-2</v>
      </c>
      <c r="H7945" s="2">
        <v>43993</v>
      </c>
      <c r="I7945">
        <v>6145.3</v>
      </c>
      <c r="J7945">
        <f t="shared" si="1120"/>
        <v>-5.8829114990305409E-2</v>
      </c>
      <c r="K7945">
        <f t="shared" si="1116"/>
        <v>-5.8836514990305407E-2</v>
      </c>
      <c r="L7945">
        <v>1.3355737946723433E-2</v>
      </c>
      <c r="N7945" s="2">
        <v>43993</v>
      </c>
      <c r="O7945">
        <v>186.27</v>
      </c>
      <c r="Q7945" s="2">
        <v>43993</v>
      </c>
      <c r="R7945">
        <v>298750.8</v>
      </c>
      <c r="S7945" s="8">
        <f t="shared" si="1121"/>
        <v>-5.3698469070355803E-2</v>
      </c>
      <c r="T7945" s="9">
        <f t="shared" si="1117"/>
        <v>-5.3705869070355801E-2</v>
      </c>
      <c r="U7945" s="3">
        <f>Sheet1!$B$17+Sheet1!$B$18*'Portfolio allocation'!K7945</f>
        <v>-6.7010942228107412E-2</v>
      </c>
      <c r="V7945" s="13">
        <f t="shared" si="1122"/>
        <v>1.3305073157751611E-2</v>
      </c>
      <c r="W7945" s="13"/>
      <c r="X7945" s="2">
        <v>43993</v>
      </c>
      <c r="Y7945">
        <v>112.7189</v>
      </c>
      <c r="AA7945" s="2">
        <v>43993</v>
      </c>
      <c r="AB7945">
        <v>2125.5100000000002</v>
      </c>
      <c r="AC7945">
        <f t="shared" si="1123"/>
        <v>-9.1324552290808936E-2</v>
      </c>
      <c r="AD7945">
        <f t="shared" si="1118"/>
        <v>-9.1331872290808941E-2</v>
      </c>
      <c r="AE7945">
        <f>Sheet2!$B$17+Sheet2!$B$18*'Portfolio allocation'!K7945</f>
        <v>-5.2265543173271374E-2</v>
      </c>
      <c r="AF7945">
        <f t="shared" si="1124"/>
        <v>-3.9066329117537567E-2</v>
      </c>
      <c r="AH7945" s="2">
        <v>43993</v>
      </c>
      <c r="AI7945">
        <v>0.65300000000000002</v>
      </c>
      <c r="AJ7945">
        <v>0.183</v>
      </c>
      <c r="AK7945">
        <v>1.1380999999999999</v>
      </c>
      <c r="AR7945" s="3"/>
    </row>
    <row r="7946" spans="1:44" hidden="1" outlineLevel="1" x14ac:dyDescent="0.2">
      <c r="A7946" s="2">
        <v>43994</v>
      </c>
      <c r="B7946">
        <v>36.090000000000003</v>
      </c>
      <c r="E7946" s="2">
        <v>43994</v>
      </c>
      <c r="F7946">
        <v>3041.31</v>
      </c>
      <c r="G7946">
        <f t="shared" si="1119"/>
        <v>1.3060857399820103E-2</v>
      </c>
      <c r="H7946" s="2">
        <v>43994</v>
      </c>
      <c r="I7946">
        <v>6227.42</v>
      </c>
      <c r="J7946">
        <f t="shared" si="1120"/>
        <v>1.3363057946723433E-2</v>
      </c>
      <c r="K7946">
        <f t="shared" si="1116"/>
        <v>1.3355737946723433E-2</v>
      </c>
      <c r="L7946">
        <v>8.3398358822111274E-3</v>
      </c>
      <c r="N7946" s="2">
        <v>43994</v>
      </c>
      <c r="O7946">
        <v>187.74</v>
      </c>
      <c r="Q7946" s="2">
        <v>43994</v>
      </c>
      <c r="R7946">
        <v>301108.5</v>
      </c>
      <c r="S7946" s="8">
        <f t="shared" si="1121"/>
        <v>7.8918617121694901E-3</v>
      </c>
      <c r="T7946" s="9">
        <f t="shared" si="1117"/>
        <v>7.8845417121694902E-3</v>
      </c>
      <c r="U7946" s="3">
        <f>Sheet1!$B$17+Sheet1!$B$18*'Portfolio allocation'!K7946</f>
        <v>1.5809839936247516E-2</v>
      </c>
      <c r="V7946" s="13">
        <f t="shared" si="1122"/>
        <v>-7.925298224078026E-3</v>
      </c>
      <c r="W7946" s="13"/>
      <c r="X7946" s="2">
        <v>43994</v>
      </c>
      <c r="Y7946">
        <v>116.44410000000001</v>
      </c>
      <c r="AA7946" s="2">
        <v>43994</v>
      </c>
      <c r="AB7946">
        <v>2195.7600000000002</v>
      </c>
      <c r="AC7946">
        <f t="shared" si="1123"/>
        <v>3.30508913154961E-2</v>
      </c>
      <c r="AD7946">
        <f t="shared" si="1118"/>
        <v>3.3043771315496101E-2</v>
      </c>
      <c r="AE7946">
        <f>Sheet2!$B$17+Sheet2!$B$18*'Portfolio allocation'!K7946</f>
        <v>1.192964992928275E-2</v>
      </c>
      <c r="AF7946">
        <f t="shared" si="1124"/>
        <v>2.1114121386213353E-2</v>
      </c>
      <c r="AH7946" s="2">
        <v>43994</v>
      </c>
      <c r="AI7946">
        <v>0.69899999999999995</v>
      </c>
      <c r="AJ7946">
        <v>0.17799999999999999</v>
      </c>
      <c r="AK7946">
        <v>1.1246499999999999</v>
      </c>
      <c r="AR7946" s="3"/>
    </row>
    <row r="7947" spans="1:44" hidden="1" outlineLevel="1" x14ac:dyDescent="0.2">
      <c r="A7947" s="2">
        <v>43997</v>
      </c>
      <c r="B7947">
        <v>34.4</v>
      </c>
      <c r="E7947" s="2">
        <v>43997</v>
      </c>
      <c r="F7947">
        <v>3066.59</v>
      </c>
      <c r="G7947">
        <f t="shared" si="1119"/>
        <v>8.3122075684491925E-3</v>
      </c>
      <c r="H7947" s="2">
        <v>43997</v>
      </c>
      <c r="I7947">
        <v>6279.4</v>
      </c>
      <c r="J7947">
        <f t="shared" si="1120"/>
        <v>8.3469558822111267E-3</v>
      </c>
      <c r="K7947">
        <f t="shared" si="1116"/>
        <v>8.3398358822111274E-3</v>
      </c>
      <c r="L7947">
        <v>1.8972400336337875E-2</v>
      </c>
      <c r="N7947" s="2">
        <v>43997</v>
      </c>
      <c r="O7947">
        <v>188.94</v>
      </c>
      <c r="Q7947" s="2">
        <v>43997</v>
      </c>
      <c r="R7947">
        <v>303033.09999999998</v>
      </c>
      <c r="S7947" s="8">
        <f t="shared" si="1121"/>
        <v>6.3917159429240922E-3</v>
      </c>
      <c r="T7947" s="9">
        <f t="shared" si="1117"/>
        <v>6.384595942924092E-3</v>
      </c>
      <c r="U7947" s="3">
        <f>Sheet1!$B$17+Sheet1!$B$18*'Portfolio allocation'!K7947</f>
        <v>1.0055469967975834E-2</v>
      </c>
      <c r="V7947" s="13">
        <f t="shared" si="1122"/>
        <v>-3.6708740250517421E-3</v>
      </c>
      <c r="W7947" s="13"/>
      <c r="X7947" s="2">
        <v>43997</v>
      </c>
      <c r="Y7947">
        <v>116.19580000000001</v>
      </c>
      <c r="AA7947" s="2">
        <v>43997</v>
      </c>
      <c r="AB7947">
        <v>2191.0700000000002</v>
      </c>
      <c r="AC7947">
        <f t="shared" si="1123"/>
        <v>-2.1359347105330828E-3</v>
      </c>
      <c r="AD7947">
        <f t="shared" si="1118"/>
        <v>-2.143054710533083E-3</v>
      </c>
      <c r="AE7947">
        <f>Sheet2!$B$17+Sheet2!$B$18*'Portfolio allocation'!K7947</f>
        <v>7.4693818462831007E-3</v>
      </c>
      <c r="AF7947">
        <f t="shared" si="1124"/>
        <v>-9.6124365568161837E-3</v>
      </c>
      <c r="AH7947" s="2">
        <v>43997</v>
      </c>
      <c r="AI7947">
        <v>0.70199999999999996</v>
      </c>
      <c r="AJ7947">
        <v>0.17799999999999999</v>
      </c>
      <c r="AK7947">
        <v>1.1274500000000001</v>
      </c>
      <c r="AR7947" s="3"/>
    </row>
    <row r="7948" spans="1:44" hidden="1" outlineLevel="1" x14ac:dyDescent="0.2">
      <c r="A7948" s="2">
        <v>43998</v>
      </c>
      <c r="B7948">
        <v>33.67</v>
      </c>
      <c r="E7948" s="2">
        <v>43998</v>
      </c>
      <c r="F7948">
        <v>3124.74</v>
      </c>
      <c r="G7948">
        <f t="shared" si="1119"/>
        <v>1.8962430582503575E-2</v>
      </c>
      <c r="H7948" s="2">
        <v>43998</v>
      </c>
      <c r="I7948">
        <v>6398.58</v>
      </c>
      <c r="J7948">
        <f t="shared" si="1120"/>
        <v>1.8979520336337874E-2</v>
      </c>
      <c r="K7948">
        <f t="shared" si="1116"/>
        <v>1.8972400336337875E-2</v>
      </c>
      <c r="L7948">
        <v>-3.6085189272619502E-3</v>
      </c>
      <c r="N7948" s="2">
        <v>43998</v>
      </c>
      <c r="O7948">
        <v>193.57</v>
      </c>
      <c r="Q7948" s="2">
        <v>43998</v>
      </c>
      <c r="R7948">
        <v>310459</v>
      </c>
      <c r="S7948" s="8">
        <f t="shared" si="1121"/>
        <v>2.4505243816599576E-2</v>
      </c>
      <c r="T7948" s="9">
        <f t="shared" si="1117"/>
        <v>2.4498123816599576E-2</v>
      </c>
      <c r="U7948" s="3">
        <f>Sheet1!$B$17+Sheet1!$B$18*'Portfolio allocation'!K7948</f>
        <v>2.2253417374767718E-2</v>
      </c>
      <c r="V7948" s="13">
        <f t="shared" si="1122"/>
        <v>2.2447064418318584E-3</v>
      </c>
      <c r="W7948" s="13"/>
      <c r="X7948" s="2">
        <v>43998</v>
      </c>
      <c r="Y7948">
        <v>119.53879999999999</v>
      </c>
      <c r="AA7948" s="2">
        <v>43998</v>
      </c>
      <c r="AB7948">
        <v>2254.11</v>
      </c>
      <c r="AC7948">
        <f t="shared" si="1123"/>
        <v>2.8771330902253256E-2</v>
      </c>
      <c r="AD7948">
        <f t="shared" si="1118"/>
        <v>2.8763610902253257E-2</v>
      </c>
      <c r="AE7948">
        <f>Sheet2!$B$17+Sheet2!$B$18*'Portfolio allocation'!K7948</f>
        <v>1.6924129420145297E-2</v>
      </c>
      <c r="AF7948">
        <f t="shared" si="1124"/>
        <v>1.183948148210796E-2</v>
      </c>
      <c r="AH7948" s="2">
        <v>43998</v>
      </c>
      <c r="AI7948">
        <v>0.754</v>
      </c>
      <c r="AJ7948">
        <v>0.193</v>
      </c>
      <c r="AK7948">
        <v>1.12375</v>
      </c>
      <c r="AR7948" s="3"/>
    </row>
    <row r="7949" spans="1:44" hidden="1" outlineLevel="1" x14ac:dyDescent="0.2">
      <c r="A7949" s="2">
        <v>43999</v>
      </c>
      <c r="B7949">
        <v>33.47</v>
      </c>
      <c r="E7949" s="2">
        <v>43999</v>
      </c>
      <c r="F7949">
        <v>3113.49</v>
      </c>
      <c r="G7949">
        <f t="shared" si="1119"/>
        <v>-3.6002995449221364E-3</v>
      </c>
      <c r="H7949" s="2">
        <v>43999</v>
      </c>
      <c r="I7949">
        <v>6375.54</v>
      </c>
      <c r="J7949">
        <f t="shared" si="1120"/>
        <v>-3.6007989272619501E-3</v>
      </c>
      <c r="K7949">
        <f t="shared" si="1116"/>
        <v>-3.6085189272619502E-3</v>
      </c>
      <c r="L7949">
        <v>6.228148252855225E-4</v>
      </c>
      <c r="N7949" s="2">
        <v>43999</v>
      </c>
      <c r="O7949">
        <v>194.24</v>
      </c>
      <c r="Q7949" s="2">
        <v>43999</v>
      </c>
      <c r="R7949">
        <v>311533.59999999998</v>
      </c>
      <c r="S7949" s="8">
        <f t="shared" si="1121"/>
        <v>3.4613266163969758E-3</v>
      </c>
      <c r="T7949" s="9">
        <f t="shared" si="1117"/>
        <v>3.4536066163969757E-3</v>
      </c>
      <c r="U7949" s="3">
        <f>Sheet1!$B$17+Sheet1!$B$18*'Portfolio allocation'!K7949</f>
        <v>-3.6519854810315084E-3</v>
      </c>
      <c r="V7949" s="13">
        <f t="shared" si="1122"/>
        <v>7.1055920974284845E-3</v>
      </c>
      <c r="W7949" s="13"/>
      <c r="X7949" s="2">
        <v>43999</v>
      </c>
      <c r="Y7949">
        <v>118.58369999999999</v>
      </c>
      <c r="AA7949" s="2">
        <v>43999</v>
      </c>
      <c r="AB7949">
        <v>2236.1</v>
      </c>
      <c r="AC7949">
        <f t="shared" si="1123"/>
        <v>-7.9898496524127838E-3</v>
      </c>
      <c r="AD7949">
        <f t="shared" si="1118"/>
        <v>-7.997569652412783E-3</v>
      </c>
      <c r="AE7949">
        <f>Sheet2!$B$17+Sheet2!$B$18*'Portfolio allocation'!K7949</f>
        <v>-3.1554000804010591E-3</v>
      </c>
      <c r="AF7949">
        <f t="shared" si="1124"/>
        <v>-4.8421695720117239E-3</v>
      </c>
      <c r="AH7949" s="2">
        <v>43999</v>
      </c>
      <c r="AI7949">
        <v>0.73299999999999998</v>
      </c>
      <c r="AJ7949">
        <v>0.193</v>
      </c>
      <c r="AK7949">
        <v>1.12225</v>
      </c>
      <c r="AR7949" s="3"/>
    </row>
    <row r="7950" spans="1:44" hidden="1" outlineLevel="1" x14ac:dyDescent="0.2">
      <c r="A7950" s="2">
        <v>44000</v>
      </c>
      <c r="B7950">
        <v>32.94</v>
      </c>
      <c r="E7950" s="2">
        <v>44000</v>
      </c>
      <c r="F7950">
        <v>3115.34</v>
      </c>
      <c r="G7950">
        <f t="shared" si="1119"/>
        <v>5.9418851513903803E-4</v>
      </c>
      <c r="H7950" s="2">
        <v>44000</v>
      </c>
      <c r="I7950">
        <v>6379.56</v>
      </c>
      <c r="J7950">
        <f t="shared" si="1120"/>
        <v>6.3053482528552252E-4</v>
      </c>
      <c r="K7950">
        <f t="shared" si="1116"/>
        <v>6.228148252855225E-4</v>
      </c>
      <c r="L7950">
        <v>-5.4716466933770417E-3</v>
      </c>
      <c r="N7950" s="2">
        <v>44000</v>
      </c>
      <c r="O7950">
        <v>196.32</v>
      </c>
      <c r="Q7950" s="2">
        <v>44000</v>
      </c>
      <c r="R7950">
        <v>314869.59999999998</v>
      </c>
      <c r="S7950" s="8">
        <f t="shared" si="1121"/>
        <v>1.0708315250746558E-2</v>
      </c>
      <c r="T7950" s="9">
        <f t="shared" si="1117"/>
        <v>1.0700595250746559E-2</v>
      </c>
      <c r="U7950" s="3">
        <f>Sheet1!$B$17+Sheet1!$B$18*'Portfolio allocation'!K7950</f>
        <v>1.2023078361488991E-3</v>
      </c>
      <c r="V7950" s="13">
        <f t="shared" si="1122"/>
        <v>9.4982874145976594E-3</v>
      </c>
      <c r="W7950" s="13"/>
      <c r="X7950" s="2">
        <v>44000</v>
      </c>
      <c r="Y7950">
        <v>118.5932</v>
      </c>
      <c r="AA7950" s="2">
        <v>44000</v>
      </c>
      <c r="AB7950">
        <v>2236.2800000000002</v>
      </c>
      <c r="AC7950">
        <f t="shared" si="1123"/>
        <v>8.0497294396630892E-5</v>
      </c>
      <c r="AD7950">
        <f t="shared" si="1118"/>
        <v>7.3177294396630887E-5</v>
      </c>
      <c r="AE7950">
        <f>Sheet2!$B$17+Sheet2!$B$18*'Portfolio allocation'!K7950</f>
        <v>6.0720984345151669E-4</v>
      </c>
      <c r="AF7950">
        <f t="shared" si="1124"/>
        <v>-5.340325490548858E-4</v>
      </c>
      <c r="AH7950" s="2">
        <v>44000</v>
      </c>
      <c r="AI7950">
        <v>0.69399999999999995</v>
      </c>
      <c r="AJ7950">
        <v>0.183</v>
      </c>
      <c r="AK7950">
        <v>1.12195</v>
      </c>
      <c r="AR7950" s="3"/>
    </row>
    <row r="7951" spans="1:44" hidden="1" outlineLevel="1" x14ac:dyDescent="0.2">
      <c r="A7951" s="2">
        <v>44001</v>
      </c>
      <c r="B7951">
        <v>35.119999999999997</v>
      </c>
      <c r="E7951" s="2">
        <v>44001</v>
      </c>
      <c r="F7951">
        <v>3097.74</v>
      </c>
      <c r="G7951">
        <f t="shared" si="1119"/>
        <v>-5.6494636219482919E-3</v>
      </c>
      <c r="H7951" s="2">
        <v>44001</v>
      </c>
      <c r="I7951">
        <v>6344.7</v>
      </c>
      <c r="J7951">
        <f t="shared" si="1120"/>
        <v>-5.4643266933770418E-3</v>
      </c>
      <c r="K7951">
        <f t="shared" si="1116"/>
        <v>-5.4716466933770417E-3</v>
      </c>
      <c r="L7951">
        <v>6.4880649575236584E-3</v>
      </c>
      <c r="N7951" s="2">
        <v>44001</v>
      </c>
      <c r="O7951">
        <v>195.15</v>
      </c>
      <c r="Q7951" s="2">
        <v>44001</v>
      </c>
      <c r="R7951">
        <v>312993.09999999998</v>
      </c>
      <c r="S7951" s="8">
        <f t="shared" si="1121"/>
        <v>-5.9596099464667152E-3</v>
      </c>
      <c r="T7951" s="9">
        <f t="shared" si="1117"/>
        <v>-5.9669299464667151E-3</v>
      </c>
      <c r="U7951" s="3">
        <f>Sheet1!$B$17+Sheet1!$B$18*'Portfolio allocation'!K7951</f>
        <v>-5.7894128722555428E-3</v>
      </c>
      <c r="V7951" s="13">
        <f t="shared" si="1122"/>
        <v>-1.7751707421117223E-4</v>
      </c>
      <c r="W7951" s="13"/>
      <c r="X7951" s="2">
        <v>44001</v>
      </c>
      <c r="Y7951">
        <v>116.979</v>
      </c>
      <c r="AA7951" s="2">
        <v>44001</v>
      </c>
      <c r="AB7951">
        <v>2205.84</v>
      </c>
      <c r="AC7951">
        <f t="shared" si="1123"/>
        <v>-1.3611891176418034E-2</v>
      </c>
      <c r="AD7951">
        <f t="shared" si="1118"/>
        <v>-1.3619011176418033E-2</v>
      </c>
      <c r="AE7951">
        <f>Sheet2!$B$17+Sheet2!$B$18*'Portfolio allocation'!K7951</f>
        <v>-4.8121408227188743E-3</v>
      </c>
      <c r="AF7951">
        <f t="shared" si="1124"/>
        <v>-8.8068703536991581E-3</v>
      </c>
      <c r="AH7951" s="2">
        <v>44001</v>
      </c>
      <c r="AI7951">
        <v>0.69899999999999995</v>
      </c>
      <c r="AJ7951">
        <v>0.17799999999999999</v>
      </c>
      <c r="AK7951">
        <v>1.11835</v>
      </c>
      <c r="AR7951" s="3"/>
    </row>
    <row r="7952" spans="1:44" hidden="1" outlineLevel="1" x14ac:dyDescent="0.2">
      <c r="A7952" s="2">
        <v>44004</v>
      </c>
      <c r="B7952">
        <v>31.77</v>
      </c>
      <c r="E7952" s="2">
        <v>44004</v>
      </c>
      <c r="F7952">
        <v>3117.86</v>
      </c>
      <c r="G7952">
        <f t="shared" si="1119"/>
        <v>6.4950576872171428E-3</v>
      </c>
      <c r="H7952" s="2">
        <v>44004</v>
      </c>
      <c r="I7952">
        <v>6385.91</v>
      </c>
      <c r="J7952">
        <f t="shared" si="1120"/>
        <v>6.4951849575236587E-3</v>
      </c>
      <c r="K7952">
        <f t="shared" si="1116"/>
        <v>6.4880649575236584E-3</v>
      </c>
      <c r="L7952">
        <v>4.3040535538395389E-3</v>
      </c>
      <c r="N7952" s="2">
        <v>44004</v>
      </c>
      <c r="O7952">
        <v>200.57</v>
      </c>
      <c r="Q7952" s="2">
        <v>44004</v>
      </c>
      <c r="R7952">
        <v>321686.09999999998</v>
      </c>
      <c r="S7952" s="8">
        <f t="shared" si="1121"/>
        <v>2.7773775204629203E-2</v>
      </c>
      <c r="T7952" s="9">
        <f t="shared" si="1117"/>
        <v>2.7766655204629204E-2</v>
      </c>
      <c r="U7952" s="3">
        <f>Sheet1!$B$17+Sheet1!$B$18*'Portfolio allocation'!K7952</f>
        <v>7.9310714330582052E-3</v>
      </c>
      <c r="V7952" s="13">
        <f t="shared" si="1122"/>
        <v>1.9835583771570998E-2</v>
      </c>
      <c r="W7952" s="13"/>
      <c r="X7952" s="2">
        <v>44004</v>
      </c>
      <c r="Y7952">
        <v>115.6418</v>
      </c>
      <c r="AA7952" s="2">
        <v>44004</v>
      </c>
      <c r="AB7952">
        <v>2180.63</v>
      </c>
      <c r="AC7952">
        <f t="shared" si="1123"/>
        <v>-1.1428752765386463E-2</v>
      </c>
      <c r="AD7952">
        <f t="shared" si="1118"/>
        <v>-1.1435752765386463E-2</v>
      </c>
      <c r="AE7952">
        <f>Sheet2!$B$17+Sheet2!$B$18*'Portfolio allocation'!K7952</f>
        <v>5.8227398971019573E-3</v>
      </c>
      <c r="AF7952">
        <f t="shared" si="1124"/>
        <v>-1.7258492662488419E-2</v>
      </c>
      <c r="AH7952" s="2">
        <v>44004</v>
      </c>
      <c r="AI7952">
        <v>0.70399999999999996</v>
      </c>
      <c r="AJ7952">
        <v>0.17499999999999999</v>
      </c>
      <c r="AK7952">
        <v>1.1248499999999999</v>
      </c>
      <c r="AR7952" s="3"/>
    </row>
    <row r="7953" spans="1:44" hidden="1" outlineLevel="1" x14ac:dyDescent="0.2">
      <c r="A7953" s="2">
        <v>44005</v>
      </c>
      <c r="B7953">
        <v>31.37</v>
      </c>
      <c r="E7953" s="2">
        <v>44005</v>
      </c>
      <c r="F7953">
        <v>3131.29</v>
      </c>
      <c r="G7953">
        <f t="shared" si="1119"/>
        <v>4.3074416426651663E-3</v>
      </c>
      <c r="H7953" s="2">
        <v>44005</v>
      </c>
      <c r="I7953">
        <v>6413.44</v>
      </c>
      <c r="J7953">
        <f t="shared" si="1120"/>
        <v>4.3110535538395389E-3</v>
      </c>
      <c r="K7953">
        <f t="shared" si="1116"/>
        <v>4.3040535538395389E-3</v>
      </c>
      <c r="L7953">
        <v>-2.5855962430895135E-2</v>
      </c>
      <c r="N7953" s="2">
        <v>44005</v>
      </c>
      <c r="O7953">
        <v>201.91</v>
      </c>
      <c r="Q7953" s="2">
        <v>44005</v>
      </c>
      <c r="R7953">
        <v>323835.2</v>
      </c>
      <c r="S7953" s="8">
        <f t="shared" si="1121"/>
        <v>6.6807362829790495E-3</v>
      </c>
      <c r="T7953" s="9">
        <f t="shared" si="1117"/>
        <v>6.6737362829790495E-3</v>
      </c>
      <c r="U7953" s="3">
        <f>Sheet1!$B$17+Sheet1!$B$18*'Portfolio allocation'!K7953</f>
        <v>5.4255182005421478E-3</v>
      </c>
      <c r="V7953" s="13">
        <f t="shared" si="1122"/>
        <v>1.2482180824369016E-3</v>
      </c>
      <c r="W7953" s="13"/>
      <c r="X7953" s="2">
        <v>44005</v>
      </c>
      <c r="Y7953">
        <v>114.0562</v>
      </c>
      <c r="AA7953" s="2">
        <v>44005</v>
      </c>
      <c r="AB7953">
        <v>2150.73</v>
      </c>
      <c r="AC7953">
        <f t="shared" si="1123"/>
        <v>-1.371163379390361E-2</v>
      </c>
      <c r="AD7953">
        <f t="shared" si="1118"/>
        <v>-1.371875379390361E-2</v>
      </c>
      <c r="AE7953">
        <f>Sheet2!$B$17+Sheet2!$B$18*'Portfolio allocation'!K7953</f>
        <v>3.8806612377757657E-3</v>
      </c>
      <c r="AF7953">
        <f t="shared" si="1124"/>
        <v>-1.7599415031679375E-2</v>
      </c>
      <c r="AH7953" s="2">
        <v>44005</v>
      </c>
      <c r="AI7953">
        <v>0.70899999999999996</v>
      </c>
      <c r="AJ7953">
        <v>0.17799999999999999</v>
      </c>
      <c r="AK7953">
        <v>1.1333500000000001</v>
      </c>
      <c r="AR7953" s="3"/>
    </row>
    <row r="7954" spans="1:44" hidden="1" outlineLevel="1" x14ac:dyDescent="0.2">
      <c r="A7954" s="2">
        <v>44006</v>
      </c>
      <c r="B7954">
        <v>33.840000000000003</v>
      </c>
      <c r="E7954" s="2">
        <v>44006</v>
      </c>
      <c r="F7954">
        <v>3050.33</v>
      </c>
      <c r="G7954">
        <f t="shared" si="1119"/>
        <v>-2.5855158736495243E-2</v>
      </c>
      <c r="H7954" s="2">
        <v>44006</v>
      </c>
      <c r="I7954">
        <v>6247.66</v>
      </c>
      <c r="J7954">
        <f t="shared" si="1120"/>
        <v>-2.5848842430895136E-2</v>
      </c>
      <c r="K7954">
        <f t="shared" si="1116"/>
        <v>-2.5855962430895135E-2</v>
      </c>
      <c r="L7954">
        <v>1.1003402339564011E-2</v>
      </c>
      <c r="N7954" s="2">
        <v>44006</v>
      </c>
      <c r="O7954">
        <v>197.84</v>
      </c>
      <c r="Q7954" s="2">
        <v>44006</v>
      </c>
      <c r="R7954">
        <v>317307.5</v>
      </c>
      <c r="S7954" s="8">
        <f t="shared" si="1121"/>
        <v>-2.0157475160204941E-2</v>
      </c>
      <c r="T7954" s="9">
        <f t="shared" si="1117"/>
        <v>-2.016459516020494E-2</v>
      </c>
      <c r="U7954" s="3">
        <f>Sheet1!$B$17+Sheet1!$B$18*'Portfolio allocation'!K7954</f>
        <v>-2.917481649359735E-2</v>
      </c>
      <c r="V7954" s="13">
        <f t="shared" si="1122"/>
        <v>9.0102213333924097E-3</v>
      </c>
      <c r="W7954" s="13"/>
      <c r="X7954" s="2">
        <v>44006</v>
      </c>
      <c r="Y7954">
        <v>111.2002</v>
      </c>
      <c r="AA7954" s="2">
        <v>44006</v>
      </c>
      <c r="AB7954">
        <v>2096.87</v>
      </c>
      <c r="AC7954">
        <f t="shared" si="1123"/>
        <v>-2.5042659934068956E-2</v>
      </c>
      <c r="AD7954">
        <f t="shared" si="1118"/>
        <v>-2.5049779934068955E-2</v>
      </c>
      <c r="AE7954">
        <f>Sheet2!$B$17+Sheet2!$B$18*'Portfolio allocation'!K7954</f>
        <v>-2.2938394427448987E-2</v>
      </c>
      <c r="AF7954">
        <f t="shared" si="1124"/>
        <v>-2.1113855066199685E-3</v>
      </c>
      <c r="AH7954" s="2">
        <v>44006</v>
      </c>
      <c r="AI7954">
        <v>0.68400000000000005</v>
      </c>
      <c r="AJ7954">
        <v>0.17799999999999999</v>
      </c>
      <c r="AK7954">
        <v>1.1275500000000001</v>
      </c>
      <c r="AR7954" s="3"/>
    </row>
    <row r="7955" spans="1:44" hidden="1" outlineLevel="1" x14ac:dyDescent="0.2">
      <c r="A7955" s="2">
        <v>44007</v>
      </c>
      <c r="B7955">
        <v>32.22</v>
      </c>
      <c r="E7955" s="2">
        <v>44007</v>
      </c>
      <c r="F7955">
        <v>3083.76</v>
      </c>
      <c r="G7955">
        <f t="shared" si="1119"/>
        <v>1.0959469958988111E-2</v>
      </c>
      <c r="H7955" s="2">
        <v>44007</v>
      </c>
      <c r="I7955">
        <v>6316.45</v>
      </c>
      <c r="J7955">
        <f t="shared" si="1120"/>
        <v>1.1010522339564011E-2</v>
      </c>
      <c r="K7955">
        <f t="shared" si="1116"/>
        <v>1.1003402339564011E-2</v>
      </c>
      <c r="L7955">
        <v>-2.4221670894885555E-2</v>
      </c>
      <c r="N7955" s="2">
        <v>44007</v>
      </c>
      <c r="O7955">
        <v>200.34</v>
      </c>
      <c r="Q7955" s="2">
        <v>44007</v>
      </c>
      <c r="R7955">
        <v>321317.09999999998</v>
      </c>
      <c r="S7955" s="8">
        <f t="shared" si="1121"/>
        <v>1.2636322809892464E-2</v>
      </c>
      <c r="T7955" s="9">
        <f t="shared" si="1117"/>
        <v>1.2629202809892465E-2</v>
      </c>
      <c r="U7955" s="3">
        <f>Sheet1!$B$17+Sheet1!$B$18*'Portfolio allocation'!K7955</f>
        <v>1.311118091160198E-2</v>
      </c>
      <c r="V7955" s="13">
        <f t="shared" si="1122"/>
        <v>-4.8197810170951504E-4</v>
      </c>
      <c r="W7955" s="13"/>
      <c r="X7955" s="2">
        <v>44007</v>
      </c>
      <c r="Y7955">
        <v>113.6932</v>
      </c>
      <c r="AA7955" s="2">
        <v>44007</v>
      </c>
      <c r="AB7955">
        <v>2143.88</v>
      </c>
      <c r="AC7955">
        <f t="shared" si="1123"/>
        <v>2.2419129464392284E-2</v>
      </c>
      <c r="AD7955">
        <f t="shared" si="1118"/>
        <v>2.2412009464392285E-2</v>
      </c>
      <c r="AE7955">
        <f>Sheet2!$B$17+Sheet2!$B$18*'Portfolio allocation'!K7955</f>
        <v>9.8378930938874988E-3</v>
      </c>
      <c r="AF7955">
        <f t="shared" si="1124"/>
        <v>1.2574116370504786E-2</v>
      </c>
      <c r="AH7955" s="2">
        <v>44007</v>
      </c>
      <c r="AI7955">
        <v>0.67400000000000004</v>
      </c>
      <c r="AJ7955">
        <v>0.17799999999999999</v>
      </c>
      <c r="AK7955">
        <v>1.1213500000000001</v>
      </c>
      <c r="AR7955" s="3"/>
    </row>
    <row r="7956" spans="1:44" hidden="1" outlineLevel="1" x14ac:dyDescent="0.2">
      <c r="A7956" s="2">
        <v>44008</v>
      </c>
      <c r="B7956">
        <v>34.729999999999997</v>
      </c>
      <c r="E7956" s="2">
        <v>44008</v>
      </c>
      <c r="F7956">
        <v>3009.05</v>
      </c>
      <c r="G7956">
        <f t="shared" si="1119"/>
        <v>-2.4226917788673585E-2</v>
      </c>
      <c r="H7956" s="2">
        <v>44008</v>
      </c>
      <c r="I7956">
        <v>6163.5</v>
      </c>
      <c r="J7956">
        <f t="shared" si="1120"/>
        <v>-2.4214550894885556E-2</v>
      </c>
      <c r="K7956">
        <f t="shared" si="1116"/>
        <v>-2.4221670894885555E-2</v>
      </c>
      <c r="L7956">
        <v>1.4803287177739852E-2</v>
      </c>
      <c r="N7956" s="2">
        <v>44008</v>
      </c>
      <c r="O7956">
        <v>196.33</v>
      </c>
      <c r="Q7956" s="2">
        <v>44008</v>
      </c>
      <c r="R7956">
        <v>314885.7</v>
      </c>
      <c r="S7956" s="8">
        <f t="shared" si="1121"/>
        <v>-2.001574145913787E-2</v>
      </c>
      <c r="T7956" s="9">
        <f t="shared" si="1117"/>
        <v>-2.002286145913787E-2</v>
      </c>
      <c r="U7956" s="3">
        <f>Sheet1!$B$17+Sheet1!$B$18*'Portfolio allocation'!K7956</f>
        <v>-2.7299915825031666E-2</v>
      </c>
      <c r="V7956" s="13">
        <f t="shared" si="1122"/>
        <v>7.277054365893796E-3</v>
      </c>
      <c r="W7956" s="13"/>
      <c r="X7956" s="2">
        <v>44008</v>
      </c>
      <c r="Y7956">
        <v>111.9357</v>
      </c>
      <c r="AA7956" s="2">
        <v>44008</v>
      </c>
      <c r="AB7956">
        <v>2110.7399999999998</v>
      </c>
      <c r="AC7956">
        <f t="shared" si="1123"/>
        <v>-1.545795473627265E-2</v>
      </c>
      <c r="AD7956">
        <f t="shared" si="1118"/>
        <v>-1.546443473627265E-2</v>
      </c>
      <c r="AE7956">
        <f>Sheet2!$B$17+Sheet2!$B$18*'Portfolio allocation'!K7956</f>
        <v>-2.1485140699081237E-2</v>
      </c>
      <c r="AF7956">
        <f t="shared" si="1124"/>
        <v>6.0207059628085875E-3</v>
      </c>
      <c r="AH7956" s="2">
        <v>44008</v>
      </c>
      <c r="AI7956">
        <v>0.63800000000000001</v>
      </c>
      <c r="AJ7956">
        <v>0.16200000000000001</v>
      </c>
      <c r="AK7956">
        <v>1.1202000000000001</v>
      </c>
      <c r="AR7956" s="3"/>
    </row>
    <row r="7957" spans="1:44" hidden="1" outlineLevel="1" x14ac:dyDescent="0.2">
      <c r="A7957" s="2">
        <v>44011</v>
      </c>
      <c r="B7957">
        <v>31.78</v>
      </c>
      <c r="E7957" s="2">
        <v>44011</v>
      </c>
      <c r="F7957">
        <v>3053.24</v>
      </c>
      <c r="G7957">
        <f t="shared" si="1119"/>
        <v>1.468569814393228E-2</v>
      </c>
      <c r="H7957" s="2">
        <v>44011</v>
      </c>
      <c r="I7957">
        <v>6254.78</v>
      </c>
      <c r="J7957">
        <f t="shared" si="1120"/>
        <v>1.4809767177739852E-2</v>
      </c>
      <c r="K7957">
        <f t="shared" si="1116"/>
        <v>1.4803287177739852E-2</v>
      </c>
      <c r="L7957">
        <v>1.5484152825199399E-2</v>
      </c>
      <c r="N7957" s="2">
        <v>44011</v>
      </c>
      <c r="O7957">
        <v>198.44</v>
      </c>
      <c r="Q7957" s="2">
        <v>44011</v>
      </c>
      <c r="R7957">
        <v>318269.8</v>
      </c>
      <c r="S7957" s="8">
        <f t="shared" si="1121"/>
        <v>1.07470742558331E-2</v>
      </c>
      <c r="T7957" s="9">
        <f t="shared" si="1117"/>
        <v>1.07405942558331E-2</v>
      </c>
      <c r="U7957" s="3">
        <f>Sheet1!$B$17+Sheet1!$B$18*'Portfolio allocation'!K7957</f>
        <v>1.7470505099845671E-2</v>
      </c>
      <c r="V7957" s="13">
        <f t="shared" si="1122"/>
        <v>-6.7299108440125703E-3</v>
      </c>
      <c r="W7957" s="13"/>
      <c r="X7957" s="2">
        <v>44011</v>
      </c>
      <c r="Y7957">
        <v>114.3809</v>
      </c>
      <c r="AA7957" s="2">
        <v>44011</v>
      </c>
      <c r="AB7957">
        <v>2156.85</v>
      </c>
      <c r="AC7957">
        <f t="shared" si="1123"/>
        <v>2.1845419142101807E-2</v>
      </c>
      <c r="AD7957">
        <f t="shared" si="1118"/>
        <v>2.1839019142101807E-2</v>
      </c>
      <c r="AE7957">
        <f>Sheet2!$B$17+Sheet2!$B$18*'Portfolio allocation'!K7957</f>
        <v>1.3216847635823493E-2</v>
      </c>
      <c r="AF7957">
        <f t="shared" si="1124"/>
        <v>8.6221715062783141E-3</v>
      </c>
      <c r="AH7957" s="2">
        <v>44011</v>
      </c>
      <c r="AI7957">
        <v>0.63600000000000001</v>
      </c>
      <c r="AJ7957">
        <v>0.16</v>
      </c>
      <c r="AK7957">
        <v>1.1246</v>
      </c>
      <c r="AR7957" s="3"/>
    </row>
    <row r="7958" spans="1:44" hidden="1" outlineLevel="1" x14ac:dyDescent="0.2">
      <c r="A7958" s="2">
        <v>44012</v>
      </c>
      <c r="B7958">
        <v>30.43</v>
      </c>
      <c r="E7958" s="2">
        <v>44012</v>
      </c>
      <c r="F7958">
        <v>3100.29</v>
      </c>
      <c r="G7958">
        <f t="shared" si="1119"/>
        <v>1.5409859690034278E-2</v>
      </c>
      <c r="H7958" s="2">
        <v>44012</v>
      </c>
      <c r="I7958">
        <v>6351.67</v>
      </c>
      <c r="J7958">
        <f t="shared" si="1120"/>
        <v>1.54905528251994E-2</v>
      </c>
      <c r="K7958">
        <f t="shared" si="1116"/>
        <v>1.5484152825199399E-2</v>
      </c>
      <c r="L7958">
        <v>5.0458146144242884E-3</v>
      </c>
      <c r="N7958" s="2">
        <v>44012</v>
      </c>
      <c r="O7958">
        <v>203.51</v>
      </c>
      <c r="Q7958" s="2">
        <v>44012</v>
      </c>
      <c r="R7958">
        <v>326401.40000000002</v>
      </c>
      <c r="S7958" s="8">
        <f t="shared" si="1121"/>
        <v>2.554939237087539E-2</v>
      </c>
      <c r="T7958" s="9">
        <f t="shared" si="1117"/>
        <v>2.554299237087539E-2</v>
      </c>
      <c r="U7958" s="3">
        <f>Sheet1!$B$17+Sheet1!$B$18*'Portfolio allocation'!K7958</f>
        <v>1.8251611426041457E-2</v>
      </c>
      <c r="V7958" s="13">
        <f t="shared" si="1122"/>
        <v>7.2913809448339334E-3</v>
      </c>
      <c r="W7958" s="13"/>
      <c r="X7958" s="2">
        <v>44012</v>
      </c>
      <c r="Y7958">
        <v>115.3552</v>
      </c>
      <c r="AA7958" s="2">
        <v>44012</v>
      </c>
      <c r="AB7958">
        <v>2175.2199999999998</v>
      </c>
      <c r="AC7958">
        <f t="shared" si="1123"/>
        <v>8.5170503280245224E-3</v>
      </c>
      <c r="AD7958">
        <f t="shared" si="1118"/>
        <v>8.5106503280245223E-3</v>
      </c>
      <c r="AE7958">
        <f>Sheet2!$B$17+Sheet2!$B$18*'Portfolio allocation'!K7958</f>
        <v>1.3822290739998211E-2</v>
      </c>
      <c r="AF7958">
        <f t="shared" si="1124"/>
        <v>-5.311640411973689E-3</v>
      </c>
      <c r="AH7958" s="2">
        <v>44012</v>
      </c>
      <c r="AI7958">
        <v>0.65300000000000002</v>
      </c>
      <c r="AJ7958">
        <v>0.16</v>
      </c>
      <c r="AK7958">
        <v>1.1231500000000001</v>
      </c>
      <c r="AR7958" s="3"/>
    </row>
    <row r="7959" spans="1:44" hidden="1" outlineLevel="1" x14ac:dyDescent="0.2">
      <c r="A7959" s="2">
        <v>44013</v>
      </c>
      <c r="B7959">
        <v>28.62</v>
      </c>
      <c r="E7959" s="2">
        <v>44013</v>
      </c>
      <c r="F7959">
        <v>3115.86</v>
      </c>
      <c r="G7959">
        <f t="shared" si="1119"/>
        <v>5.022110834792981E-3</v>
      </c>
      <c r="H7959" s="2">
        <v>44013</v>
      </c>
      <c r="I7959">
        <v>6383.76</v>
      </c>
      <c r="J7959">
        <f t="shared" si="1120"/>
        <v>5.0522146144242885E-3</v>
      </c>
      <c r="K7959">
        <f t="shared" si="1116"/>
        <v>5.0458146144242884E-3</v>
      </c>
      <c r="L7959">
        <v>4.7556037876110048E-3</v>
      </c>
      <c r="N7959" s="2">
        <v>44013</v>
      </c>
      <c r="O7959">
        <v>204.7</v>
      </c>
      <c r="Q7959" s="2">
        <v>44013</v>
      </c>
      <c r="R7959">
        <v>328309.90000000002</v>
      </c>
      <c r="S7959" s="8">
        <f t="shared" si="1121"/>
        <v>5.8470950185876003E-3</v>
      </c>
      <c r="T7959" s="9">
        <f t="shared" si="1117"/>
        <v>5.8406950185876001E-3</v>
      </c>
      <c r="U7959" s="3">
        <f>Sheet1!$B$17+Sheet1!$B$18*'Portfolio allocation'!K7959</f>
        <v>6.2764852879701686E-3</v>
      </c>
      <c r="V7959" s="13">
        <f t="shared" si="1122"/>
        <v>-4.3579026938256847E-4</v>
      </c>
      <c r="W7959" s="13"/>
      <c r="X7959" s="2">
        <v>44013</v>
      </c>
      <c r="Y7959">
        <v>113.2252</v>
      </c>
      <c r="AA7959" s="2">
        <v>44013</v>
      </c>
      <c r="AB7959">
        <v>2135.06</v>
      </c>
      <c r="AC7959">
        <f t="shared" si="1123"/>
        <v>-1.8462500344792687E-2</v>
      </c>
      <c r="AD7959">
        <f t="shared" si="1118"/>
        <v>-1.8468980344792687E-2</v>
      </c>
      <c r="AE7959">
        <f>Sheet2!$B$17+Sheet2!$B$18*'Portfolio allocation'!K7959</f>
        <v>4.540254096883912E-3</v>
      </c>
      <c r="AF7959">
        <f t="shared" si="1124"/>
        <v>-2.3009234441676598E-2</v>
      </c>
      <c r="AH7959" s="2">
        <v>44013</v>
      </c>
      <c r="AI7959">
        <v>0.68200000000000005</v>
      </c>
      <c r="AJ7959">
        <v>0.16200000000000001</v>
      </c>
      <c r="AK7959">
        <v>1.1261000000000001</v>
      </c>
      <c r="AR7959" s="3"/>
    </row>
    <row r="7960" spans="1:44" hidden="1" outlineLevel="1" x14ac:dyDescent="0.2">
      <c r="A7960" s="2">
        <v>44014</v>
      </c>
      <c r="B7960">
        <v>27.68</v>
      </c>
      <c r="E7960" s="2">
        <v>44014</v>
      </c>
      <c r="F7960">
        <v>3130.01</v>
      </c>
      <c r="G7960">
        <f t="shared" si="1119"/>
        <v>4.5412823425956539E-3</v>
      </c>
      <c r="H7960" s="2">
        <v>44014</v>
      </c>
      <c r="I7960">
        <v>6414.16</v>
      </c>
      <c r="J7960">
        <f t="shared" si="1120"/>
        <v>4.7620837876110045E-3</v>
      </c>
      <c r="K7960">
        <f t="shared" si="1116"/>
        <v>4.7556037876110048E-3</v>
      </c>
      <c r="L7960">
        <v>-6.28E-6</v>
      </c>
      <c r="N7960" s="2">
        <v>44014</v>
      </c>
      <c r="O7960">
        <v>206.26</v>
      </c>
      <c r="Q7960" s="2">
        <v>44014</v>
      </c>
      <c r="R7960">
        <v>330812</v>
      </c>
      <c r="S7960" s="8">
        <f t="shared" si="1121"/>
        <v>7.6211530630052593E-3</v>
      </c>
      <c r="T7960" s="9">
        <f t="shared" si="1117"/>
        <v>7.6146730630052596E-3</v>
      </c>
      <c r="U7960" s="3">
        <f>Sheet1!$B$17+Sheet1!$B$18*'Portfolio allocation'!K7960</f>
        <v>5.9435480725295343E-3</v>
      </c>
      <c r="V7960" s="13">
        <f t="shared" si="1122"/>
        <v>1.6711249904757253E-3</v>
      </c>
      <c r="W7960" s="13"/>
      <c r="X7960" s="2">
        <v>44014</v>
      </c>
      <c r="Y7960">
        <v>114.33320000000001</v>
      </c>
      <c r="AA7960" s="2">
        <v>44014</v>
      </c>
      <c r="AB7960">
        <v>2155.9499999999998</v>
      </c>
      <c r="AC7960">
        <f t="shared" si="1123"/>
        <v>9.7842683577977763E-3</v>
      </c>
      <c r="AD7960">
        <f t="shared" si="1118"/>
        <v>9.7779883577977771E-3</v>
      </c>
      <c r="AE7960">
        <f>Sheet2!$B$17+Sheet2!$B$18*'Portfolio allocation'!K7960</f>
        <v>4.2821912257337185E-3</v>
      </c>
      <c r="AF7960">
        <f t="shared" si="1124"/>
        <v>5.4957971320640587E-3</v>
      </c>
      <c r="AH7960" s="2">
        <v>44014</v>
      </c>
      <c r="AI7960">
        <v>0.67100000000000004</v>
      </c>
      <c r="AJ7960">
        <v>0.157</v>
      </c>
      <c r="AK7960">
        <v>1.1228499999999999</v>
      </c>
      <c r="AR7960" s="3"/>
    </row>
    <row r="7961" spans="1:44" hidden="1" outlineLevel="1" x14ac:dyDescent="0.2">
      <c r="A7961" s="2">
        <v>44015</v>
      </c>
      <c r="B7961">
        <v>27.68</v>
      </c>
      <c r="E7961" s="2">
        <v>44015</v>
      </c>
      <c r="F7961">
        <v>3130.01</v>
      </c>
      <c r="G7961">
        <f t="shared" si="1119"/>
        <v>0</v>
      </c>
      <c r="H7961" s="2">
        <v>44015</v>
      </c>
      <c r="I7961">
        <v>6414.16</v>
      </c>
      <c r="J7961">
        <f t="shared" si="1120"/>
        <v>0</v>
      </c>
      <c r="K7961">
        <f t="shared" si="1116"/>
        <v>-6.28E-6</v>
      </c>
      <c r="L7961">
        <v>1.5878886568966324E-2</v>
      </c>
      <c r="N7961" s="2">
        <v>44015</v>
      </c>
      <c r="O7961">
        <v>206.26</v>
      </c>
      <c r="Q7961" s="2">
        <v>44015</v>
      </c>
      <c r="R7961">
        <v>330812</v>
      </c>
      <c r="S7961" s="8">
        <f t="shared" si="1121"/>
        <v>0</v>
      </c>
      <c r="T7961" s="9">
        <f t="shared" si="1117"/>
        <v>-6.28E-6</v>
      </c>
      <c r="U7961" s="3">
        <f>Sheet1!$B$17+Sheet1!$B$18*'Portfolio allocation'!K7961</f>
        <v>4.8059430919826756E-4</v>
      </c>
      <c r="V7961" s="13">
        <f t="shared" si="1122"/>
        <v>-4.8687430919826756E-4</v>
      </c>
      <c r="W7961" s="13"/>
      <c r="X7961" s="2">
        <v>44015</v>
      </c>
      <c r="Y7961">
        <v>114.33320000000001</v>
      </c>
      <c r="AA7961" s="2">
        <v>44015</v>
      </c>
      <c r="AB7961">
        <v>2155.9499999999998</v>
      </c>
      <c r="AC7961">
        <f t="shared" si="1123"/>
        <v>0</v>
      </c>
      <c r="AD7961">
        <f t="shared" si="1118"/>
        <v>-6.28E-6</v>
      </c>
      <c r="AE7961">
        <f>Sheet2!$B$17+Sheet2!$B$18*'Portfolio allocation'!K7961</f>
        <v>4.7802675147070114E-5</v>
      </c>
      <c r="AF7961">
        <f t="shared" si="1124"/>
        <v>-5.4082675147070115E-5</v>
      </c>
      <c r="AH7961" s="2">
        <v>44015</v>
      </c>
      <c r="AI7961">
        <v>0.67100000000000004</v>
      </c>
      <c r="AJ7961">
        <v>0.157</v>
      </c>
      <c r="AK7961">
        <v>1.12425</v>
      </c>
      <c r="AR7961" s="3"/>
    </row>
    <row r="7962" spans="1:44" hidden="1" outlineLevel="1" x14ac:dyDescent="0.2">
      <c r="A7962" s="2">
        <v>44018</v>
      </c>
      <c r="B7962">
        <v>27.94</v>
      </c>
      <c r="E7962" s="2">
        <v>44018</v>
      </c>
      <c r="F7962">
        <v>3179.72</v>
      </c>
      <c r="G7962">
        <f t="shared" si="1119"/>
        <v>1.5881738397001799E-2</v>
      </c>
      <c r="H7962" s="2">
        <v>44018</v>
      </c>
      <c r="I7962">
        <v>6516.05</v>
      </c>
      <c r="J7962">
        <f t="shared" si="1120"/>
        <v>1.5885166568966325E-2</v>
      </c>
      <c r="K7962">
        <f t="shared" si="1116"/>
        <v>1.5878886568966324E-2</v>
      </c>
      <c r="L7962">
        <v>-1.0819699468236171E-2</v>
      </c>
      <c r="N7962" s="2">
        <v>44018</v>
      </c>
      <c r="O7962">
        <v>210.7</v>
      </c>
      <c r="Q7962" s="2">
        <v>44018</v>
      </c>
      <c r="R7962">
        <v>337933.1</v>
      </c>
      <c r="S7962" s="8">
        <f t="shared" si="1121"/>
        <v>2.1526123598901936E-2</v>
      </c>
      <c r="T7962" s="9">
        <f t="shared" si="1117"/>
        <v>2.1519843598901935E-2</v>
      </c>
      <c r="U7962" s="3">
        <f>Sheet1!$B$17+Sheet1!$B$18*'Portfolio allocation'!K7962</f>
        <v>1.8704459980774291E-2</v>
      </c>
      <c r="V7962" s="13">
        <f t="shared" si="1122"/>
        <v>2.815383618127644E-3</v>
      </c>
      <c r="W7962" s="13"/>
      <c r="X7962" s="2">
        <v>44018</v>
      </c>
      <c r="Y7962">
        <v>114.80119999999999</v>
      </c>
      <c r="AA7962" s="2">
        <v>44018</v>
      </c>
      <c r="AB7962">
        <v>2164.7800000000002</v>
      </c>
      <c r="AC7962">
        <f t="shared" si="1123"/>
        <v>4.0956422922611146E-3</v>
      </c>
      <c r="AD7962">
        <f t="shared" si="1118"/>
        <v>4.0892422922611145E-3</v>
      </c>
      <c r="AE7962">
        <f>Sheet2!$B$17+Sheet2!$B$18*'Portfolio allocation'!K7962</f>
        <v>1.4173298055524369E-2</v>
      </c>
      <c r="AF7962">
        <f t="shared" si="1124"/>
        <v>-1.0084055763263254E-2</v>
      </c>
      <c r="AH7962" s="2">
        <v>44018</v>
      </c>
      <c r="AI7962">
        <v>0.68400000000000005</v>
      </c>
      <c r="AJ7962">
        <v>0.16</v>
      </c>
      <c r="AK7962">
        <v>1.13175</v>
      </c>
      <c r="AR7962" s="3"/>
    </row>
    <row r="7963" spans="1:44" hidden="1" outlineLevel="1" x14ac:dyDescent="0.2">
      <c r="A7963" s="2">
        <v>44019</v>
      </c>
      <c r="B7963">
        <v>29.43</v>
      </c>
      <c r="E7963" s="2">
        <v>44019</v>
      </c>
      <c r="F7963">
        <v>3145.32</v>
      </c>
      <c r="G7963">
        <f t="shared" si="1119"/>
        <v>-1.0818562640735552E-2</v>
      </c>
      <c r="H7963" s="2">
        <v>44019</v>
      </c>
      <c r="I7963">
        <v>6445.59</v>
      </c>
      <c r="J7963">
        <f t="shared" si="1120"/>
        <v>-1.081329946823617E-2</v>
      </c>
      <c r="K7963">
        <f t="shared" si="1116"/>
        <v>-1.0819699468236171E-2</v>
      </c>
      <c r="L7963">
        <v>7.8362914325609528E-3</v>
      </c>
      <c r="N7963" s="2">
        <v>44019</v>
      </c>
      <c r="O7963">
        <v>208.25</v>
      </c>
      <c r="Q7963" s="2">
        <v>44019</v>
      </c>
      <c r="R7963">
        <v>334003.7</v>
      </c>
      <c r="S7963" s="8">
        <f t="shared" si="1121"/>
        <v>-1.1627745254903954E-2</v>
      </c>
      <c r="T7963" s="9">
        <f t="shared" si="1117"/>
        <v>-1.1634145254903954E-2</v>
      </c>
      <c r="U7963" s="3">
        <f>Sheet1!$B$17+Sheet1!$B$18*'Portfolio allocation'!K7963</f>
        <v>-1.1924834553255532E-2</v>
      </c>
      <c r="V7963" s="13">
        <f t="shared" si="1122"/>
        <v>2.9068929835157804E-4</v>
      </c>
      <c r="W7963" s="13"/>
      <c r="X7963" s="2">
        <v>44019</v>
      </c>
      <c r="Y7963">
        <v>112.3082</v>
      </c>
      <c r="AA7963" s="2">
        <v>44019</v>
      </c>
      <c r="AB7963">
        <v>2117.77</v>
      </c>
      <c r="AC7963">
        <f t="shared" si="1123"/>
        <v>-2.1715832555733283E-2</v>
      </c>
      <c r="AD7963">
        <f t="shared" si="1118"/>
        <v>-2.1722112555733284E-2</v>
      </c>
      <c r="AE7963">
        <f>Sheet2!$B$17+Sheet2!$B$18*'Portfolio allocation'!K7963</f>
        <v>-9.5677657912899387E-3</v>
      </c>
      <c r="AF7963">
        <f t="shared" si="1124"/>
        <v>-1.2154346764443345E-2</v>
      </c>
      <c r="AH7963" s="2">
        <v>44019</v>
      </c>
      <c r="AI7963">
        <v>0.64800000000000002</v>
      </c>
      <c r="AJ7963">
        <v>0.157</v>
      </c>
      <c r="AK7963">
        <v>1.1285499999999999</v>
      </c>
      <c r="AR7963" s="3"/>
    </row>
    <row r="7964" spans="1:44" hidden="1" outlineLevel="1" x14ac:dyDescent="0.2">
      <c r="A7964" s="2">
        <v>44020</v>
      </c>
      <c r="B7964">
        <v>28.08</v>
      </c>
      <c r="E7964" s="2">
        <v>44020</v>
      </c>
      <c r="F7964">
        <v>3169.94</v>
      </c>
      <c r="G7964">
        <f t="shared" si="1119"/>
        <v>7.8275024480816136E-3</v>
      </c>
      <c r="H7964" s="2">
        <v>44020</v>
      </c>
      <c r="I7964">
        <v>6496.14</v>
      </c>
      <c r="J7964">
        <f t="shared" si="1120"/>
        <v>7.8425714325609519E-3</v>
      </c>
      <c r="K7964">
        <f t="shared" si="1116"/>
        <v>7.8362914325609528E-3</v>
      </c>
      <c r="L7964">
        <v>-5.3679255310384614E-3</v>
      </c>
      <c r="N7964" s="2">
        <v>44020</v>
      </c>
      <c r="O7964">
        <v>212.83</v>
      </c>
      <c r="Q7964" s="2">
        <v>44020</v>
      </c>
      <c r="R7964">
        <v>341349.3</v>
      </c>
      <c r="S7964" s="8">
        <f t="shared" si="1121"/>
        <v>2.1992570740982709E-2</v>
      </c>
      <c r="T7964" s="9">
        <f t="shared" si="1117"/>
        <v>2.1986290740982708E-2</v>
      </c>
      <c r="U7964" s="3">
        <f>Sheet1!$B$17+Sheet1!$B$18*'Portfolio allocation'!K7964</f>
        <v>9.4777910138237279E-3</v>
      </c>
      <c r="V7964" s="13">
        <f t="shared" si="1122"/>
        <v>1.250849972715898E-2</v>
      </c>
      <c r="W7964" s="13"/>
      <c r="X7964" s="2">
        <v>44020</v>
      </c>
      <c r="Y7964">
        <v>112.4324</v>
      </c>
      <c r="AA7964" s="2">
        <v>44020</v>
      </c>
      <c r="AB7964">
        <v>2120.11</v>
      </c>
      <c r="AC7964">
        <f t="shared" si="1123"/>
        <v>1.104935852335398E-3</v>
      </c>
      <c r="AD7964">
        <f t="shared" si="1118"/>
        <v>1.098655852335398E-3</v>
      </c>
      <c r="AE7964">
        <f>Sheet2!$B$17+Sheet2!$B$18*'Portfolio allocation'!K7964</f>
        <v>7.0216172750733816E-3</v>
      </c>
      <c r="AF7964">
        <f t="shared" si="1124"/>
        <v>-5.9229614227379835E-3</v>
      </c>
      <c r="AH7964" s="2">
        <v>44020</v>
      </c>
      <c r="AI7964">
        <v>0.65300000000000002</v>
      </c>
      <c r="AJ7964">
        <v>0.157</v>
      </c>
      <c r="AK7964">
        <v>1.1327499999999999</v>
      </c>
      <c r="AR7964" s="3"/>
    </row>
    <row r="7965" spans="1:44" hidden="1" outlineLevel="1" x14ac:dyDescent="0.2">
      <c r="A7965" s="2">
        <v>44021</v>
      </c>
      <c r="B7965">
        <v>29.26</v>
      </c>
      <c r="E7965" s="2">
        <v>44021</v>
      </c>
      <c r="F7965">
        <v>3152.05</v>
      </c>
      <c r="G7965">
        <f t="shared" si="1119"/>
        <v>-5.6436399427117756E-3</v>
      </c>
      <c r="H7965" s="2">
        <v>44021</v>
      </c>
      <c r="I7965">
        <v>6461.31</v>
      </c>
      <c r="J7965">
        <f t="shared" si="1120"/>
        <v>-5.3616455310384614E-3</v>
      </c>
      <c r="K7965">
        <f t="shared" si="1116"/>
        <v>-5.3679255310384614E-3</v>
      </c>
      <c r="L7965">
        <v>1.046393304688977E-2</v>
      </c>
      <c r="N7965" s="2">
        <v>44021</v>
      </c>
      <c r="O7965">
        <v>214.32</v>
      </c>
      <c r="Q7965" s="2">
        <v>44021</v>
      </c>
      <c r="R7965">
        <v>343739.1</v>
      </c>
      <c r="S7965" s="8">
        <f t="shared" si="1121"/>
        <v>7.0010396974593547E-3</v>
      </c>
      <c r="T7965" s="9">
        <f t="shared" si="1117"/>
        <v>6.9947596974593547E-3</v>
      </c>
      <c r="U7965" s="3">
        <f>Sheet1!$B$17+Sheet1!$B$18*'Portfolio allocation'!K7965</f>
        <v>-5.6704213261769033E-3</v>
      </c>
      <c r="V7965" s="13">
        <f t="shared" si="1122"/>
        <v>1.2665181023636257E-2</v>
      </c>
      <c r="W7965" s="13"/>
      <c r="X7965" s="2">
        <v>44021</v>
      </c>
      <c r="Y7965">
        <v>110.52209999999999</v>
      </c>
      <c r="AA7965" s="2">
        <v>44021</v>
      </c>
      <c r="AB7965">
        <v>2084.09</v>
      </c>
      <c r="AC7965">
        <f t="shared" si="1123"/>
        <v>-1.6989684497502489E-2</v>
      </c>
      <c r="AD7965">
        <f t="shared" si="1118"/>
        <v>-1.6995764497502487E-2</v>
      </c>
      <c r="AE7965">
        <f>Sheet2!$B$17+Sheet2!$B$18*'Portfolio allocation'!K7965</f>
        <v>-4.7199093190012321E-3</v>
      </c>
      <c r="AF7965">
        <f t="shared" si="1124"/>
        <v>-1.2275855178501254E-2</v>
      </c>
      <c r="AH7965" s="2">
        <v>44021</v>
      </c>
      <c r="AI7965">
        <v>0.60499999999999998</v>
      </c>
      <c r="AJ7965">
        <v>0.152</v>
      </c>
      <c r="AK7965">
        <v>1.1293500000000001</v>
      </c>
      <c r="AR7965" s="3"/>
    </row>
    <row r="7966" spans="1:44" hidden="1" outlineLevel="1" x14ac:dyDescent="0.2">
      <c r="A7966" s="2">
        <v>44022</v>
      </c>
      <c r="B7966">
        <v>27.29</v>
      </c>
      <c r="E7966" s="2">
        <v>44022</v>
      </c>
      <c r="F7966">
        <v>3185.04</v>
      </c>
      <c r="G7966">
        <f t="shared" si="1119"/>
        <v>1.046620453355751E-2</v>
      </c>
      <c r="H7966" s="2">
        <v>44022</v>
      </c>
      <c r="I7966">
        <v>6528.96</v>
      </c>
      <c r="J7966">
        <f t="shared" si="1120"/>
        <v>1.047001304688977E-2</v>
      </c>
      <c r="K7966">
        <f t="shared" si="1116"/>
        <v>1.046393304688977E-2</v>
      </c>
      <c r="L7966">
        <v>-9.367448426211825E-3</v>
      </c>
      <c r="N7966" s="2">
        <v>44022</v>
      </c>
      <c r="O7966">
        <v>213.67</v>
      </c>
      <c r="Q7966" s="2">
        <v>44022</v>
      </c>
      <c r="R7966">
        <v>342696.6</v>
      </c>
      <c r="S7966" s="8">
        <f t="shared" si="1121"/>
        <v>-3.0328234408014687E-3</v>
      </c>
      <c r="T7966" s="9">
        <f t="shared" si="1117"/>
        <v>-3.0389034408014686E-3</v>
      </c>
      <c r="U7966" s="3">
        <f>Sheet1!$B$17+Sheet1!$B$18*'Portfolio allocation'!K7966</f>
        <v>1.2492288067076066E-2</v>
      </c>
      <c r="V7966" s="13">
        <f t="shared" si="1122"/>
        <v>-1.5531191507877535E-2</v>
      </c>
      <c r="W7966" s="13"/>
      <c r="X7966" s="2">
        <v>44022</v>
      </c>
      <c r="Y7966">
        <v>113.0437</v>
      </c>
      <c r="AA7966" s="2">
        <v>44022</v>
      </c>
      <c r="AB7966">
        <v>2131.64</v>
      </c>
      <c r="AC7966">
        <f t="shared" si="1123"/>
        <v>2.2815713332917431E-2</v>
      </c>
      <c r="AD7966">
        <f t="shared" si="1118"/>
        <v>2.2809633332917433E-2</v>
      </c>
      <c r="AE7966">
        <f>Sheet2!$B$17+Sheet2!$B$18*'Portfolio allocation'!K7966</f>
        <v>9.3581832357351423E-3</v>
      </c>
      <c r="AF7966">
        <f t="shared" si="1124"/>
        <v>1.345145009718229E-2</v>
      </c>
      <c r="AH7966" s="2">
        <v>44022</v>
      </c>
      <c r="AI7966">
        <v>0.63300000000000001</v>
      </c>
      <c r="AJ7966">
        <v>0.152</v>
      </c>
      <c r="AK7966">
        <v>1.13185</v>
      </c>
      <c r="AR7966" s="3"/>
    </row>
    <row r="7967" spans="1:44" hidden="1" outlineLevel="1" x14ac:dyDescent="0.2">
      <c r="A7967" s="2">
        <v>44025</v>
      </c>
      <c r="B7967">
        <v>32.19</v>
      </c>
      <c r="E7967" s="2">
        <v>44025</v>
      </c>
      <c r="F7967">
        <v>3155.22</v>
      </c>
      <c r="G7967">
        <f t="shared" si="1119"/>
        <v>-9.3625197799713789E-3</v>
      </c>
      <c r="H7967" s="2">
        <v>44025</v>
      </c>
      <c r="I7967">
        <v>6467.84</v>
      </c>
      <c r="J7967">
        <f t="shared" si="1120"/>
        <v>-9.3613684262118246E-3</v>
      </c>
      <c r="K7967">
        <f t="shared" si="1116"/>
        <v>-9.367448426211825E-3</v>
      </c>
      <c r="L7967">
        <v>1.353146985157319E-2</v>
      </c>
      <c r="N7967" s="2">
        <v>44025</v>
      </c>
      <c r="O7967">
        <v>207.07</v>
      </c>
      <c r="Q7967" s="2">
        <v>44025</v>
      </c>
      <c r="R7967">
        <v>332111.09999999998</v>
      </c>
      <c r="S7967" s="8">
        <f t="shared" si="1121"/>
        <v>-3.0888838698720722E-2</v>
      </c>
      <c r="T7967" s="9">
        <f t="shared" si="1117"/>
        <v>-3.0894918698720721E-2</v>
      </c>
      <c r="U7967" s="3">
        <f>Sheet1!$B$17+Sheet1!$B$18*'Portfolio allocation'!K7967</f>
        <v>-1.0258775352909347E-2</v>
      </c>
      <c r="V7967" s="13">
        <f t="shared" si="1122"/>
        <v>-2.0636143345811375E-2</v>
      </c>
      <c r="W7967" s="13"/>
      <c r="X7967" s="2">
        <v>44025</v>
      </c>
      <c r="Y7967">
        <v>113.8556</v>
      </c>
      <c r="AA7967" s="2">
        <v>44025</v>
      </c>
      <c r="AB7967">
        <v>2146.9499999999998</v>
      </c>
      <c r="AC7967">
        <f t="shared" si="1123"/>
        <v>7.1822634215907843E-3</v>
      </c>
      <c r="AD7967">
        <f t="shared" si="1118"/>
        <v>7.1759834215907843E-3</v>
      </c>
      <c r="AE7967">
        <f>Sheet2!$B$17+Sheet2!$B$18*'Portfolio allocation'!K7967</f>
        <v>-8.2763871144468995E-3</v>
      </c>
      <c r="AF7967">
        <f t="shared" si="1124"/>
        <v>1.5452370536037683E-2</v>
      </c>
      <c r="AH7967" s="2">
        <v>44025</v>
      </c>
      <c r="AI7967">
        <v>0.64</v>
      </c>
      <c r="AJ7967">
        <v>0.157</v>
      </c>
      <c r="AK7967">
        <v>1.1368499999999999</v>
      </c>
      <c r="AR7967" s="3"/>
    </row>
    <row r="7968" spans="1:44" hidden="1" outlineLevel="1" x14ac:dyDescent="0.2">
      <c r="A7968" s="2">
        <v>44026</v>
      </c>
      <c r="B7968">
        <v>29.52</v>
      </c>
      <c r="E7968" s="2">
        <v>44026</v>
      </c>
      <c r="F7968">
        <v>3197.52</v>
      </c>
      <c r="G7968">
        <f t="shared" si="1119"/>
        <v>1.3406355182839835E-2</v>
      </c>
      <c r="H7968" s="2">
        <v>44026</v>
      </c>
      <c r="I7968">
        <v>6555.4</v>
      </c>
      <c r="J7968">
        <f t="shared" si="1120"/>
        <v>1.3537749851573189E-2</v>
      </c>
      <c r="K7968">
        <f t="shared" si="1116"/>
        <v>1.353146985157319E-2</v>
      </c>
      <c r="L7968">
        <v>9.0962193794428946E-3</v>
      </c>
      <c r="N7968" s="2">
        <v>44026</v>
      </c>
      <c r="O7968">
        <v>208.35</v>
      </c>
      <c r="Q7968" s="2">
        <v>44026</v>
      </c>
      <c r="R7968">
        <v>334164.09999999998</v>
      </c>
      <c r="S7968" s="8">
        <f t="shared" si="1121"/>
        <v>6.181666315880463E-3</v>
      </c>
      <c r="T7968" s="9">
        <f t="shared" si="1117"/>
        <v>6.175386315880463E-3</v>
      </c>
      <c r="U7968" s="3">
        <f>Sheet1!$B$17+Sheet1!$B$18*'Portfolio allocation'!K7968</f>
        <v>1.6011444031129887E-2</v>
      </c>
      <c r="V7968" s="13">
        <f t="shared" si="1122"/>
        <v>-9.8360577152494244E-3</v>
      </c>
      <c r="W7968" s="13"/>
      <c r="X7968" s="2">
        <v>44026</v>
      </c>
      <c r="Y7968">
        <v>115.19280000000001</v>
      </c>
      <c r="AA7968" s="2">
        <v>44026</v>
      </c>
      <c r="AB7968">
        <v>2172.16</v>
      </c>
      <c r="AC7968">
        <f t="shared" si="1123"/>
        <v>1.1742238990195331E-2</v>
      </c>
      <c r="AD7968">
        <f t="shared" si="1118"/>
        <v>1.1736038990195331E-2</v>
      </c>
      <c r="AE7968">
        <f>Sheet2!$B$17+Sheet2!$B$18*'Portfolio allocation'!K7968</f>
        <v>1.2085915222401529E-2</v>
      </c>
      <c r="AF7968">
        <f t="shared" si="1124"/>
        <v>-3.4987623220619768E-4</v>
      </c>
      <c r="AH7968" s="2">
        <v>44026</v>
      </c>
      <c r="AI7968">
        <v>0.61399999999999999</v>
      </c>
      <c r="AJ7968">
        <v>0.155</v>
      </c>
      <c r="AK7968">
        <v>1.1397999999999999</v>
      </c>
      <c r="AR7968" s="3"/>
    </row>
    <row r="7969" spans="1:44" hidden="1" outlineLevel="1" x14ac:dyDescent="0.2">
      <c r="A7969" s="2">
        <v>44027</v>
      </c>
      <c r="B7969">
        <v>27.76</v>
      </c>
      <c r="E7969" s="2">
        <v>44027</v>
      </c>
      <c r="F7969">
        <v>3226.56</v>
      </c>
      <c r="G7969">
        <f t="shared" si="1119"/>
        <v>9.0820385798993097E-3</v>
      </c>
      <c r="H7969" s="2">
        <v>44027</v>
      </c>
      <c r="I7969">
        <v>6615.07</v>
      </c>
      <c r="J7969">
        <f t="shared" si="1120"/>
        <v>9.1024193794428943E-3</v>
      </c>
      <c r="K7969">
        <f t="shared" si="1116"/>
        <v>9.0962193794428946E-3</v>
      </c>
      <c r="L7969">
        <v>-3.3801939549543496E-3</v>
      </c>
      <c r="N7969" s="2">
        <v>44027</v>
      </c>
      <c r="O7969">
        <v>208.04</v>
      </c>
      <c r="Q7969" s="2">
        <v>44027</v>
      </c>
      <c r="R7969">
        <v>333666.8</v>
      </c>
      <c r="S7969" s="8">
        <f t="shared" si="1121"/>
        <v>-1.4881909816164551E-3</v>
      </c>
      <c r="T7969" s="9">
        <f t="shared" si="1117"/>
        <v>-1.4943909816164552E-3</v>
      </c>
      <c r="U7969" s="3">
        <f>Sheet1!$B$17+Sheet1!$B$18*'Portfolio allocation'!K7969</f>
        <v>1.0923212285307139E-2</v>
      </c>
      <c r="V7969" s="13">
        <f t="shared" si="1122"/>
        <v>-1.2417603266923594E-2</v>
      </c>
      <c r="W7969" s="13"/>
      <c r="X7969" s="2">
        <v>44027</v>
      </c>
      <c r="Y7969">
        <v>117.48520000000001</v>
      </c>
      <c r="AA7969" s="2">
        <v>44027</v>
      </c>
      <c r="AB7969">
        <v>2215.39</v>
      </c>
      <c r="AC7969">
        <f t="shared" si="1123"/>
        <v>1.9901848850913284E-2</v>
      </c>
      <c r="AD7969">
        <f t="shared" si="1118"/>
        <v>1.9895768850913285E-2</v>
      </c>
      <c r="AE7969">
        <f>Sheet2!$B$17+Sheet2!$B$18*'Portfolio allocation'!K7969</f>
        <v>8.1419773491098746E-3</v>
      </c>
      <c r="AF7969">
        <f t="shared" si="1124"/>
        <v>1.1753791501803411E-2</v>
      </c>
      <c r="AH7969" s="2">
        <v>44027</v>
      </c>
      <c r="AI7969">
        <v>0.63</v>
      </c>
      <c r="AJ7969">
        <v>0.152</v>
      </c>
      <c r="AK7969">
        <v>1.1417999999999999</v>
      </c>
      <c r="AR7969" s="3"/>
    </row>
    <row r="7970" spans="1:44" hidden="1" outlineLevel="1" x14ac:dyDescent="0.2">
      <c r="A7970" s="2">
        <v>44028</v>
      </c>
      <c r="B7970">
        <v>28</v>
      </c>
      <c r="E7970" s="2">
        <v>44028</v>
      </c>
      <c r="F7970">
        <v>3215.57</v>
      </c>
      <c r="G7970">
        <f t="shared" si="1119"/>
        <v>-3.4061043340275488E-3</v>
      </c>
      <c r="H7970" s="2">
        <v>44028</v>
      </c>
      <c r="I7970">
        <v>6592.75</v>
      </c>
      <c r="J7970">
        <f t="shared" si="1120"/>
        <v>-3.3741139549543497E-3</v>
      </c>
      <c r="K7970">
        <f t="shared" si="1116"/>
        <v>-3.3801939549543496E-3</v>
      </c>
      <c r="L7970">
        <v>2.8927586560994058E-3</v>
      </c>
      <c r="N7970" s="2">
        <v>44028</v>
      </c>
      <c r="O7970">
        <v>203.92</v>
      </c>
      <c r="Q7970" s="2">
        <v>44028</v>
      </c>
      <c r="R7970">
        <v>327058.90000000002</v>
      </c>
      <c r="S7970" s="8">
        <f t="shared" si="1121"/>
        <v>-1.980388819025436E-2</v>
      </c>
      <c r="T7970" s="9">
        <f t="shared" si="1117"/>
        <v>-1.9809968190254358E-2</v>
      </c>
      <c r="U7970" s="3">
        <f>Sheet1!$B$17+Sheet1!$B$18*'Portfolio allocation'!K7970</f>
        <v>-3.3900452862759179E-3</v>
      </c>
      <c r="V7970" s="13">
        <f t="shared" si="1122"/>
        <v>-1.6419922903978441E-2</v>
      </c>
      <c r="W7970" s="13"/>
      <c r="X7970" s="2">
        <v>44028</v>
      </c>
      <c r="Y7970">
        <v>118.4499</v>
      </c>
      <c r="AA7970" s="2">
        <v>44028</v>
      </c>
      <c r="AB7970">
        <v>2233.58</v>
      </c>
      <c r="AC7970">
        <f t="shared" si="1123"/>
        <v>8.2107439322196552E-3</v>
      </c>
      <c r="AD7970">
        <f t="shared" si="1118"/>
        <v>8.2048639322196554E-3</v>
      </c>
      <c r="AE7970">
        <f>Sheet2!$B$17+Sheet2!$B$18*'Portfolio allocation'!K7970</f>
        <v>-2.9523676899282625E-3</v>
      </c>
      <c r="AF7970">
        <f t="shared" si="1124"/>
        <v>1.1157231622147918E-2</v>
      </c>
      <c r="AH7970" s="2">
        <v>44028</v>
      </c>
      <c r="AI7970">
        <v>0.61199999999999999</v>
      </c>
      <c r="AJ7970">
        <v>0.14699999999999999</v>
      </c>
      <c r="AK7970">
        <v>1.1431500000000001</v>
      </c>
      <c r="AR7970" s="3"/>
    </row>
    <row r="7971" spans="1:44" hidden="1" outlineLevel="1" x14ac:dyDescent="0.2">
      <c r="A7971" s="2">
        <v>44029</v>
      </c>
      <c r="B7971">
        <v>25.68</v>
      </c>
      <c r="E7971" s="2">
        <v>44029</v>
      </c>
      <c r="F7971">
        <v>3224.73</v>
      </c>
      <c r="G7971">
        <f t="shared" si="1119"/>
        <v>2.8486395880045201E-3</v>
      </c>
      <c r="H7971" s="2">
        <v>44029</v>
      </c>
      <c r="I7971">
        <v>6611.86</v>
      </c>
      <c r="J7971">
        <f t="shared" si="1120"/>
        <v>2.898638656099406E-3</v>
      </c>
      <c r="K7971">
        <f t="shared" si="1116"/>
        <v>2.8927586560994058E-3</v>
      </c>
      <c r="L7971">
        <v>8.4018190360957701E-3</v>
      </c>
      <c r="N7971" s="2">
        <v>44029</v>
      </c>
      <c r="O7971">
        <v>202.88</v>
      </c>
      <c r="Q7971" s="2">
        <v>44029</v>
      </c>
      <c r="R7971">
        <v>325390.90000000002</v>
      </c>
      <c r="S7971" s="8">
        <f t="shared" si="1121"/>
        <v>-5.0999988075541847E-3</v>
      </c>
      <c r="T7971" s="9">
        <f t="shared" si="1117"/>
        <v>-5.1058788075541844E-3</v>
      </c>
      <c r="U7971" s="3">
        <f>Sheet1!$B$17+Sheet1!$B$18*'Portfolio allocation'!K7971</f>
        <v>3.8064449268855396E-3</v>
      </c>
      <c r="V7971" s="13">
        <f t="shared" si="1122"/>
        <v>-8.9123237344397241E-3</v>
      </c>
      <c r="W7971" s="13"/>
      <c r="X7971" s="2">
        <v>44029</v>
      </c>
      <c r="Y7971">
        <v>119.50060000000001</v>
      </c>
      <c r="AA7971" s="2">
        <v>44029</v>
      </c>
      <c r="AB7971">
        <v>2253.39</v>
      </c>
      <c r="AC7971">
        <f t="shared" si="1123"/>
        <v>8.8691696737972503E-3</v>
      </c>
      <c r="AD7971">
        <f t="shared" si="1118"/>
        <v>8.86336967379725E-3</v>
      </c>
      <c r="AE7971">
        <f>Sheet2!$B$17+Sheet2!$B$18*'Portfolio allocation'!K7971</f>
        <v>2.6257018093159908E-3</v>
      </c>
      <c r="AF7971">
        <f t="shared" si="1124"/>
        <v>6.2376678644812597E-3</v>
      </c>
      <c r="AH7971" s="2">
        <v>44029</v>
      </c>
      <c r="AI7971">
        <v>0.628</v>
      </c>
      <c r="AJ7971">
        <v>0.14499999999999999</v>
      </c>
      <c r="AK7971">
        <v>1.1422000000000001</v>
      </c>
      <c r="AR7971" s="3"/>
    </row>
    <row r="7972" spans="1:44" hidden="1" outlineLevel="1" x14ac:dyDescent="0.2">
      <c r="A7972" s="2">
        <v>44032</v>
      </c>
      <c r="B7972">
        <v>24.46</v>
      </c>
      <c r="E7972" s="2">
        <v>44032</v>
      </c>
      <c r="F7972">
        <v>3251.84</v>
      </c>
      <c r="G7972">
        <f t="shared" si="1119"/>
        <v>8.4069053843267572E-3</v>
      </c>
      <c r="H7972" s="2">
        <v>44032</v>
      </c>
      <c r="I7972">
        <v>6667.45</v>
      </c>
      <c r="J7972">
        <f t="shared" si="1120"/>
        <v>8.4076190360957703E-3</v>
      </c>
      <c r="K7972">
        <f t="shared" si="1116"/>
        <v>8.4018190360957701E-3</v>
      </c>
      <c r="L7972">
        <v>1.6874210371280588E-3</v>
      </c>
      <c r="N7972" s="2">
        <v>44032</v>
      </c>
      <c r="O7972">
        <v>211.6</v>
      </c>
      <c r="Q7972" s="2">
        <v>44032</v>
      </c>
      <c r="R7972">
        <v>339376.6</v>
      </c>
      <c r="S7972" s="8">
        <f t="shared" si="1121"/>
        <v>4.2981226580091736E-2</v>
      </c>
      <c r="T7972" s="9">
        <f t="shared" si="1117"/>
        <v>4.2975426580091736E-2</v>
      </c>
      <c r="U7972" s="3">
        <f>Sheet1!$B$17+Sheet1!$B$18*'Portfolio allocation'!K7972</f>
        <v>1.0126578612974314E-2</v>
      </c>
      <c r="V7972" s="13">
        <f t="shared" si="1122"/>
        <v>3.2848847967117421E-2</v>
      </c>
      <c r="W7972" s="13"/>
      <c r="X7972" s="2">
        <v>44032</v>
      </c>
      <c r="Y7972">
        <v>120.7041</v>
      </c>
      <c r="AA7972" s="2">
        <v>44032</v>
      </c>
      <c r="AB7972">
        <v>2276.09</v>
      </c>
      <c r="AC7972">
        <f t="shared" si="1123"/>
        <v>1.0073711164068522E-2</v>
      </c>
      <c r="AD7972">
        <f t="shared" si="1118"/>
        <v>1.0067831164068522E-2</v>
      </c>
      <c r="AE7972">
        <f>Sheet2!$B$17+Sheet2!$B$18*'Portfolio allocation'!K7972</f>
        <v>7.5244988480506004E-3</v>
      </c>
      <c r="AF7972">
        <f t="shared" si="1124"/>
        <v>2.5433323160179216E-3</v>
      </c>
      <c r="AH7972" s="2">
        <v>44032</v>
      </c>
      <c r="AI7972">
        <v>0.62</v>
      </c>
      <c r="AJ7972">
        <v>0.14699999999999999</v>
      </c>
      <c r="AK7972">
        <v>1.1439999999999999</v>
      </c>
      <c r="AR7972" s="3"/>
    </row>
    <row r="7973" spans="1:44" hidden="1" outlineLevel="1" x14ac:dyDescent="0.2">
      <c r="A7973" s="2">
        <v>44033</v>
      </c>
      <c r="B7973">
        <v>24.84</v>
      </c>
      <c r="E7973" s="2">
        <v>44033</v>
      </c>
      <c r="F7973">
        <v>3257.3</v>
      </c>
      <c r="G7973">
        <f t="shared" si="1119"/>
        <v>1.6790493997245193E-3</v>
      </c>
      <c r="H7973" s="2">
        <v>44033</v>
      </c>
      <c r="I7973">
        <v>6678.74</v>
      </c>
      <c r="J7973">
        <f t="shared" si="1120"/>
        <v>1.6933010371280588E-3</v>
      </c>
      <c r="K7973">
        <f t="shared" si="1116"/>
        <v>1.6874210371280588E-3</v>
      </c>
      <c r="L7973">
        <v>5.7662468232032027E-3</v>
      </c>
      <c r="N7973" s="2">
        <v>44033</v>
      </c>
      <c r="O7973">
        <v>208.75</v>
      </c>
      <c r="Q7973" s="2">
        <v>44033</v>
      </c>
      <c r="R7973">
        <v>334805.59999999998</v>
      </c>
      <c r="S7973" s="8">
        <f t="shared" si="1121"/>
        <v>-1.3468813112041289E-2</v>
      </c>
      <c r="T7973" s="9">
        <f t="shared" si="1117"/>
        <v>-1.3474693112041289E-2</v>
      </c>
      <c r="U7973" s="3">
        <f>Sheet1!$B$17+Sheet1!$B$18*'Portfolio allocation'!K7973</f>
        <v>2.4236510630840551E-3</v>
      </c>
      <c r="V7973" s="13">
        <f t="shared" si="1122"/>
        <v>-1.5898344175125343E-2</v>
      </c>
      <c r="W7973" s="13"/>
      <c r="X7973" s="2">
        <v>44033</v>
      </c>
      <c r="Y7973">
        <v>120.408</v>
      </c>
      <c r="AA7973" s="2">
        <v>44033</v>
      </c>
      <c r="AB7973">
        <v>2270.5</v>
      </c>
      <c r="AC7973">
        <f t="shared" si="1123"/>
        <v>-2.4559661524808929E-3</v>
      </c>
      <c r="AD7973">
        <f t="shared" si="1118"/>
        <v>-2.4617661524808927E-3</v>
      </c>
      <c r="AE7973">
        <f>Sheet2!$B$17+Sheet2!$B$18*'Portfolio allocation'!K7973</f>
        <v>1.5538848475828253E-3</v>
      </c>
      <c r="AF7973">
        <f t="shared" si="1124"/>
        <v>-4.0156510000637184E-3</v>
      </c>
      <c r="AH7973" s="2">
        <v>44033</v>
      </c>
      <c r="AI7973">
        <v>0.60699999999999998</v>
      </c>
      <c r="AJ7973">
        <v>0.14499999999999999</v>
      </c>
      <c r="AK7973">
        <v>1.1488</v>
      </c>
      <c r="AR7973" s="3"/>
    </row>
    <row r="7974" spans="1:44" hidden="1" outlineLevel="1" x14ac:dyDescent="0.2">
      <c r="A7974" s="2">
        <v>44034</v>
      </c>
      <c r="B7974">
        <v>24.32</v>
      </c>
      <c r="E7974" s="2">
        <v>44034</v>
      </c>
      <c r="F7974">
        <v>3276.02</v>
      </c>
      <c r="G7974">
        <f t="shared" si="1119"/>
        <v>5.7470911491110943E-3</v>
      </c>
      <c r="H7974" s="2">
        <v>44034</v>
      </c>
      <c r="I7974">
        <v>6717.29</v>
      </c>
      <c r="J7974">
        <f t="shared" si="1120"/>
        <v>5.7720468232032029E-3</v>
      </c>
      <c r="K7974">
        <f t="shared" si="1116"/>
        <v>5.7662468232032027E-3</v>
      </c>
      <c r="L7974">
        <v>-1.2250201228054749E-2</v>
      </c>
      <c r="N7974" s="2">
        <v>44034</v>
      </c>
      <c r="O7974">
        <v>211.75</v>
      </c>
      <c r="Q7974" s="2">
        <v>44034</v>
      </c>
      <c r="R7974">
        <v>339617.2</v>
      </c>
      <c r="S7974" s="8">
        <f t="shared" si="1121"/>
        <v>1.4371324732919799E-2</v>
      </c>
      <c r="T7974" s="9">
        <f t="shared" si="1117"/>
        <v>1.4365524732919799E-2</v>
      </c>
      <c r="U7974" s="3">
        <f>Sheet1!$B$17+Sheet1!$B$18*'Portfolio allocation'!K7974</f>
        <v>7.1029833760615467E-3</v>
      </c>
      <c r="V7974" s="13">
        <f t="shared" si="1122"/>
        <v>7.2625413568582521E-3</v>
      </c>
      <c r="W7974" s="13"/>
      <c r="X7974" s="2">
        <v>44034</v>
      </c>
      <c r="Y7974">
        <v>122.901</v>
      </c>
      <c r="AA7974" s="2">
        <v>44034</v>
      </c>
      <c r="AB7974">
        <v>2317.5100000000002</v>
      </c>
      <c r="AC7974">
        <f t="shared" si="1123"/>
        <v>2.0704690596784925E-2</v>
      </c>
      <c r="AD7974">
        <f t="shared" si="1118"/>
        <v>2.0699010596784924E-2</v>
      </c>
      <c r="AE7974">
        <f>Sheet2!$B$17+Sheet2!$B$18*'Portfolio allocation'!K7974</f>
        <v>5.180880796818086E-3</v>
      </c>
      <c r="AF7974">
        <f t="shared" si="1124"/>
        <v>1.5518129799966838E-2</v>
      </c>
      <c r="AH7974" s="2">
        <v>44034</v>
      </c>
      <c r="AI7974">
        <v>0.59499999999999997</v>
      </c>
      <c r="AJ7974">
        <v>0.14199999999999999</v>
      </c>
      <c r="AK7974">
        <v>1.1593</v>
      </c>
      <c r="AR7974" s="3"/>
    </row>
    <row r="7975" spans="1:44" hidden="1" outlineLevel="1" x14ac:dyDescent="0.2">
      <c r="A7975" s="2">
        <v>44035</v>
      </c>
      <c r="B7975">
        <v>26.08</v>
      </c>
      <c r="E7975" s="2">
        <v>44035</v>
      </c>
      <c r="F7975">
        <v>3235.66</v>
      </c>
      <c r="G7975">
        <f t="shared" si="1119"/>
        <v>-1.2319827107282633E-2</v>
      </c>
      <c r="H7975" s="2">
        <v>44035</v>
      </c>
      <c r="I7975">
        <v>6635.04</v>
      </c>
      <c r="J7975">
        <f t="shared" si="1120"/>
        <v>-1.224452122805475E-2</v>
      </c>
      <c r="K7975">
        <f t="shared" si="1116"/>
        <v>-1.2250201228054749E-2</v>
      </c>
      <c r="L7975">
        <v>-6.1758717692734274E-3</v>
      </c>
      <c r="N7975" s="2">
        <v>44035</v>
      </c>
      <c r="O7975">
        <v>202.54</v>
      </c>
      <c r="Q7975" s="2">
        <v>44035</v>
      </c>
      <c r="R7975">
        <v>324845.59999999998</v>
      </c>
      <c r="S7975" s="8">
        <f t="shared" si="1121"/>
        <v>-4.3494852439746934E-2</v>
      </c>
      <c r="T7975" s="9">
        <f t="shared" si="1117"/>
        <v>-4.3500532439746935E-2</v>
      </c>
      <c r="U7975" s="3">
        <f>Sheet1!$B$17+Sheet1!$B$18*'Portfolio allocation'!K7975</f>
        <v>-1.3565942425855149E-2</v>
      </c>
      <c r="V7975" s="13">
        <f t="shared" si="1122"/>
        <v>-2.9934590013891788E-2</v>
      </c>
      <c r="W7975" s="13"/>
      <c r="X7975" s="2">
        <v>44035</v>
      </c>
      <c r="Y7975">
        <v>121.6211</v>
      </c>
      <c r="AA7975" s="2">
        <v>44035</v>
      </c>
      <c r="AB7975">
        <v>2293.38</v>
      </c>
      <c r="AC7975">
        <f t="shared" si="1123"/>
        <v>-1.0412037057013879E-2</v>
      </c>
      <c r="AD7975">
        <f t="shared" si="1118"/>
        <v>-1.0417637057013878E-2</v>
      </c>
      <c r="AE7975">
        <f>Sheet2!$B$17+Sheet2!$B$18*'Portfolio allocation'!K7975</f>
        <v>-1.0839804451521237E-2</v>
      </c>
      <c r="AF7975">
        <f t="shared" si="1124"/>
        <v>4.2216739450735841E-4</v>
      </c>
      <c r="AH7975" s="2">
        <v>44035</v>
      </c>
      <c r="AI7975">
        <v>0.58199999999999996</v>
      </c>
      <c r="AJ7975">
        <v>0.14000000000000001</v>
      </c>
      <c r="AK7975">
        <v>1.1595</v>
      </c>
      <c r="AR7975" s="3"/>
    </row>
    <row r="7976" spans="1:44" hidden="1" outlineLevel="1" x14ac:dyDescent="0.2">
      <c r="A7976" s="2">
        <v>44036</v>
      </c>
      <c r="B7976">
        <v>25.84</v>
      </c>
      <c r="E7976" s="2">
        <v>44036</v>
      </c>
      <c r="F7976">
        <v>3215.63</v>
      </c>
      <c r="G7976">
        <f t="shared" si="1119"/>
        <v>-6.1903908321639944E-3</v>
      </c>
      <c r="H7976" s="2">
        <v>44036</v>
      </c>
      <c r="I7976">
        <v>6594.1</v>
      </c>
      <c r="J7976">
        <f t="shared" si="1120"/>
        <v>-6.1702717692734277E-3</v>
      </c>
      <c r="K7976">
        <f t="shared" si="1116"/>
        <v>-6.1758717692734274E-3</v>
      </c>
      <c r="L7976">
        <v>7.3933585344473441E-3</v>
      </c>
      <c r="N7976" s="2">
        <v>44036</v>
      </c>
      <c r="O7976">
        <v>201.3</v>
      </c>
      <c r="Q7976" s="2">
        <v>44036</v>
      </c>
      <c r="R7976">
        <v>322856.8</v>
      </c>
      <c r="S7976" s="8">
        <f t="shared" si="1121"/>
        <v>-6.1222931755886556E-3</v>
      </c>
      <c r="T7976" s="9">
        <f t="shared" si="1117"/>
        <v>-6.1278931755886553E-3</v>
      </c>
      <c r="U7976" s="3">
        <f>Sheet1!$B$17+Sheet1!$B$18*'Portfolio allocation'!K7976</f>
        <v>-6.5973177267607142E-3</v>
      </c>
      <c r="V7976" s="13">
        <f t="shared" si="1122"/>
        <v>4.6942455117205892E-4</v>
      </c>
      <c r="W7976" s="13"/>
      <c r="X7976" s="2">
        <v>44036</v>
      </c>
      <c r="Y7976">
        <v>120.15009999999999</v>
      </c>
      <c r="AA7976" s="2">
        <v>44036</v>
      </c>
      <c r="AB7976">
        <v>2265.64</v>
      </c>
      <c r="AC7976">
        <f t="shared" si="1123"/>
        <v>-1.2095684099451609E-2</v>
      </c>
      <c r="AD7976">
        <f t="shared" si="1118"/>
        <v>-1.2101364099451608E-2</v>
      </c>
      <c r="AE7976">
        <f>Sheet2!$B$17+Sheet2!$B$18*'Portfolio allocation'!K7976</f>
        <v>-5.4383557266125485E-3</v>
      </c>
      <c r="AF7976">
        <f t="shared" si="1124"/>
        <v>-6.6630083728390598E-3</v>
      </c>
      <c r="AH7976" s="2">
        <v>44036</v>
      </c>
      <c r="AI7976">
        <v>0.58899999999999997</v>
      </c>
      <c r="AJ7976">
        <v>0.14199999999999999</v>
      </c>
      <c r="AK7976">
        <v>1.16245</v>
      </c>
      <c r="AR7976" s="3"/>
    </row>
    <row r="7977" spans="1:44" hidden="1" outlineLevel="1" x14ac:dyDescent="0.2">
      <c r="A7977" s="2">
        <v>44039</v>
      </c>
      <c r="B7977">
        <v>24.74</v>
      </c>
      <c r="E7977" s="2">
        <v>44039</v>
      </c>
      <c r="F7977">
        <v>3239.41</v>
      </c>
      <c r="G7977">
        <f t="shared" si="1119"/>
        <v>7.3951294147647229E-3</v>
      </c>
      <c r="H7977" s="2">
        <v>44039</v>
      </c>
      <c r="I7977">
        <v>6642.89</v>
      </c>
      <c r="J7977">
        <f t="shared" si="1120"/>
        <v>7.3990385344473442E-3</v>
      </c>
      <c r="K7977">
        <f t="shared" si="1116"/>
        <v>7.3933585344473441E-3</v>
      </c>
      <c r="L7977">
        <v>-6.4668433109685286E-3</v>
      </c>
      <c r="N7977" s="2">
        <v>44039</v>
      </c>
      <c r="O7977">
        <v>203.85</v>
      </c>
      <c r="Q7977" s="2">
        <v>44039</v>
      </c>
      <c r="R7977">
        <v>326946.7</v>
      </c>
      <c r="S7977" s="8">
        <f t="shared" si="1121"/>
        <v>1.2667845310986303E-2</v>
      </c>
      <c r="T7977" s="9">
        <f t="shared" si="1117"/>
        <v>1.2662165310986304E-2</v>
      </c>
      <c r="U7977" s="3">
        <f>Sheet1!$B$17+Sheet1!$B$18*'Portfolio allocation'!K7977</f>
        <v>8.9696471676953635E-3</v>
      </c>
      <c r="V7977" s="13">
        <f t="shared" si="1122"/>
        <v>3.6925181432909404E-3</v>
      </c>
      <c r="W7977" s="13"/>
      <c r="X7977" s="2">
        <v>44039</v>
      </c>
      <c r="Y7977">
        <v>120.5513</v>
      </c>
      <c r="AA7977" s="2">
        <v>44039</v>
      </c>
      <c r="AB7977">
        <v>2273.21</v>
      </c>
      <c r="AC7977">
        <f t="shared" si="1123"/>
        <v>3.3412192581345757E-3</v>
      </c>
      <c r="AD7977">
        <f t="shared" si="1118"/>
        <v>3.3354192581345758E-3</v>
      </c>
      <c r="AE7977">
        <f>Sheet2!$B$17+Sheet2!$B$18*'Portfolio allocation'!K7977</f>
        <v>6.6277500418305112E-3</v>
      </c>
      <c r="AF7977">
        <f t="shared" si="1124"/>
        <v>-3.2923307836959354E-3</v>
      </c>
      <c r="AH7977" s="2">
        <v>44039</v>
      </c>
      <c r="AI7977">
        <v>0.60899999999999999</v>
      </c>
      <c r="AJ7977">
        <v>0.14499999999999999</v>
      </c>
      <c r="AK7977">
        <v>1.1777500000000001</v>
      </c>
      <c r="AR7977" s="3"/>
    </row>
    <row r="7978" spans="1:44" hidden="1" outlineLevel="1" x14ac:dyDescent="0.2">
      <c r="A7978" s="2">
        <v>44040</v>
      </c>
      <c r="B7978">
        <v>25.44</v>
      </c>
      <c r="E7978" s="2">
        <v>44040</v>
      </c>
      <c r="F7978">
        <v>3218.44</v>
      </c>
      <c r="G7978">
        <f t="shared" si="1119"/>
        <v>-6.4734010205561576E-3</v>
      </c>
      <c r="H7978" s="2">
        <v>44040</v>
      </c>
      <c r="I7978">
        <v>6599.97</v>
      </c>
      <c r="J7978">
        <f t="shared" si="1120"/>
        <v>-6.4610433109685284E-3</v>
      </c>
      <c r="K7978">
        <f t="shared" si="1116"/>
        <v>-6.4668433109685286E-3</v>
      </c>
      <c r="L7978">
        <v>1.2424879531937274E-2</v>
      </c>
      <c r="N7978" s="2">
        <v>44040</v>
      </c>
      <c r="O7978">
        <v>202.02</v>
      </c>
      <c r="Q7978" s="2">
        <v>44040</v>
      </c>
      <c r="R7978">
        <v>324011.59999999998</v>
      </c>
      <c r="S7978" s="8">
        <f t="shared" si="1121"/>
        <v>-8.9773042517329316E-3</v>
      </c>
      <c r="T7978" s="9">
        <f t="shared" si="1117"/>
        <v>-8.9831042517329318E-3</v>
      </c>
      <c r="U7978" s="3">
        <f>Sheet1!$B$17+Sheet1!$B$18*'Portfolio allocation'!K7978</f>
        <v>-6.9311276535928487E-3</v>
      </c>
      <c r="V7978" s="13">
        <f t="shared" si="1122"/>
        <v>-2.0519765981400831E-3</v>
      </c>
      <c r="W7978" s="13"/>
      <c r="X7978" s="2">
        <v>44040</v>
      </c>
      <c r="Y7978">
        <v>118.88930000000001</v>
      </c>
      <c r="AA7978" s="2">
        <v>44040</v>
      </c>
      <c r="AB7978">
        <v>2241.87</v>
      </c>
      <c r="AC7978">
        <f t="shared" si="1123"/>
        <v>-1.3786671710928622E-2</v>
      </c>
      <c r="AD7978">
        <f t="shared" si="1118"/>
        <v>-1.3792151710928622E-2</v>
      </c>
      <c r="AE7978">
        <f>Sheet2!$B$17+Sheet2!$B$18*'Portfolio allocation'!K7978</f>
        <v>-5.6970950448432455E-3</v>
      </c>
      <c r="AF7978">
        <f t="shared" si="1124"/>
        <v>-8.0950566660853776E-3</v>
      </c>
      <c r="AH7978" s="2">
        <v>44040</v>
      </c>
      <c r="AI7978">
        <v>0.58099999999999996</v>
      </c>
      <c r="AJ7978">
        <v>0.13700000000000001</v>
      </c>
      <c r="AK7978">
        <v>1.1728499999999999</v>
      </c>
      <c r="AR7978" s="3"/>
    </row>
    <row r="7979" spans="1:44" hidden="1" outlineLevel="1" x14ac:dyDescent="0.2">
      <c r="A7979" s="2">
        <v>44041</v>
      </c>
      <c r="B7979">
        <v>24.1</v>
      </c>
      <c r="E7979" s="2">
        <v>44041</v>
      </c>
      <c r="F7979">
        <v>3258.44</v>
      </c>
      <c r="G7979">
        <f t="shared" si="1119"/>
        <v>1.2428381451883519E-2</v>
      </c>
      <c r="H7979" s="2">
        <v>44041</v>
      </c>
      <c r="I7979">
        <v>6682.01</v>
      </c>
      <c r="J7979">
        <f t="shared" si="1120"/>
        <v>1.2430359531937274E-2</v>
      </c>
      <c r="K7979">
        <f t="shared" si="1116"/>
        <v>1.2424879531937274E-2</v>
      </c>
      <c r="L7979">
        <v>-3.595397069384772E-3</v>
      </c>
      <c r="N7979" s="2">
        <v>44041</v>
      </c>
      <c r="O7979">
        <v>204.06</v>
      </c>
      <c r="Q7979" s="2">
        <v>44041</v>
      </c>
      <c r="R7979">
        <v>327283.5</v>
      </c>
      <c r="S7979" s="8">
        <f t="shared" si="1121"/>
        <v>1.0098095253379791E-2</v>
      </c>
      <c r="T7979" s="9">
        <f t="shared" si="1117"/>
        <v>1.009261525337979E-2</v>
      </c>
      <c r="U7979" s="3">
        <f>Sheet1!$B$17+Sheet1!$B$18*'Portfolio allocation'!K7979</f>
        <v>1.4741935571715376E-2</v>
      </c>
      <c r="V7979" s="13">
        <f t="shared" si="1122"/>
        <v>-4.6493203183355855E-3</v>
      </c>
      <c r="W7979" s="13"/>
      <c r="X7979" s="2">
        <v>44041</v>
      </c>
      <c r="Y7979">
        <v>119.7012</v>
      </c>
      <c r="AA7979" s="2">
        <v>44041</v>
      </c>
      <c r="AB7979">
        <v>2257.1799999999998</v>
      </c>
      <c r="AC7979">
        <f t="shared" si="1123"/>
        <v>6.8291203325794303E-3</v>
      </c>
      <c r="AD7979">
        <f t="shared" si="1118"/>
        <v>6.8239603325794306E-3</v>
      </c>
      <c r="AE7979">
        <f>Sheet2!$B$17+Sheet2!$B$18*'Portfolio allocation'!K7979</f>
        <v>1.1101906878508884E-2</v>
      </c>
      <c r="AF7979">
        <f t="shared" si="1124"/>
        <v>-4.277946545929453E-3</v>
      </c>
      <c r="AH7979" s="2">
        <v>44041</v>
      </c>
      <c r="AI7979">
        <v>0.58099999999999996</v>
      </c>
      <c r="AJ7979">
        <v>0.129</v>
      </c>
      <c r="AK7979">
        <v>1.1774500000000001</v>
      </c>
      <c r="AR7979" s="3"/>
    </row>
    <row r="7980" spans="1:44" hidden="1" outlineLevel="1" x14ac:dyDescent="0.2">
      <c r="A7980" s="2">
        <v>44042</v>
      </c>
      <c r="B7980">
        <v>24.76</v>
      </c>
      <c r="E7980" s="2">
        <v>44042</v>
      </c>
      <c r="F7980">
        <v>3246.22</v>
      </c>
      <c r="G7980">
        <f t="shared" si="1119"/>
        <v>-3.7502608610255894E-3</v>
      </c>
      <c r="H7980" s="2">
        <v>44042</v>
      </c>
      <c r="I7980">
        <v>6658.02</v>
      </c>
      <c r="J7980">
        <f t="shared" si="1120"/>
        <v>-3.5902370693847718E-3</v>
      </c>
      <c r="K7980">
        <f t="shared" si="1116"/>
        <v>-3.595397069384772E-3</v>
      </c>
      <c r="L7980">
        <v>7.7739088297121631E-3</v>
      </c>
      <c r="N7980" s="2">
        <v>44042</v>
      </c>
      <c r="O7980">
        <v>203.9</v>
      </c>
      <c r="Q7980" s="2">
        <v>44042</v>
      </c>
      <c r="R7980">
        <v>327026.90000000002</v>
      </c>
      <c r="S7980" s="8">
        <f t="shared" si="1121"/>
        <v>-7.8402974790958702E-4</v>
      </c>
      <c r="T7980" s="9">
        <f t="shared" si="1117"/>
        <v>-7.8918974790958705E-4</v>
      </c>
      <c r="U7980" s="3">
        <f>Sheet1!$B$17+Sheet1!$B$18*'Portfolio allocation'!K7980</f>
        <v>-3.6369317531227065E-3</v>
      </c>
      <c r="V7980" s="13">
        <f t="shared" si="1122"/>
        <v>2.8477420052131193E-3</v>
      </c>
      <c r="W7980" s="13"/>
      <c r="X7980" s="2">
        <v>44042</v>
      </c>
      <c r="Y7980">
        <v>117.3897</v>
      </c>
      <c r="AA7980" s="2">
        <v>44042</v>
      </c>
      <c r="AB7980">
        <v>2213.59</v>
      </c>
      <c r="AC7980">
        <f t="shared" si="1123"/>
        <v>-1.9311707528863353E-2</v>
      </c>
      <c r="AD7980">
        <f t="shared" si="1118"/>
        <v>-1.9316387528863353E-2</v>
      </c>
      <c r="AE7980">
        <f>Sheet2!$B$17+Sheet2!$B$18*'Portfolio allocation'!K7980</f>
        <v>-3.1437317896078005E-3</v>
      </c>
      <c r="AF7980">
        <f t="shared" si="1124"/>
        <v>-1.6172655739255554E-2</v>
      </c>
      <c r="AH7980" s="2">
        <v>44042</v>
      </c>
      <c r="AI7980">
        <v>0.54100000000000004</v>
      </c>
      <c r="AJ7980">
        <v>0.11700000000000001</v>
      </c>
      <c r="AK7980">
        <v>1.1794500000000001</v>
      </c>
      <c r="AR7980" s="3"/>
    </row>
    <row r="7981" spans="1:44" hidden="1" outlineLevel="1" x14ac:dyDescent="0.2">
      <c r="A7981" s="2">
        <v>44043</v>
      </c>
      <c r="B7981">
        <v>24.46</v>
      </c>
      <c r="E7981" s="2">
        <v>44043</v>
      </c>
      <c r="F7981">
        <v>3271.12</v>
      </c>
      <c r="G7981">
        <f t="shared" si="1119"/>
        <v>7.6704597963170862E-3</v>
      </c>
      <c r="H7981" s="2">
        <v>44043</v>
      </c>
      <c r="I7981">
        <v>6709.81</v>
      </c>
      <c r="J7981">
        <f t="shared" si="1120"/>
        <v>7.778588829712163E-3</v>
      </c>
      <c r="K7981">
        <f t="shared" si="1116"/>
        <v>7.7739088297121631E-3</v>
      </c>
      <c r="L7981">
        <v>7.2071486508857655E-3</v>
      </c>
      <c r="N7981" s="2">
        <v>44043</v>
      </c>
      <c r="O7981">
        <v>205.01</v>
      </c>
      <c r="Q7981" s="2">
        <v>44043</v>
      </c>
      <c r="R7981">
        <v>328807.09999999998</v>
      </c>
      <c r="S7981" s="8">
        <f t="shared" si="1121"/>
        <v>5.4435888913111352E-3</v>
      </c>
      <c r="T7981" s="9">
        <f t="shared" si="1117"/>
        <v>5.4389088913111353E-3</v>
      </c>
      <c r="U7981" s="3">
        <f>Sheet1!$B$17+Sheet1!$B$18*'Portfolio allocation'!K7981</f>
        <v>9.4062241108501948E-3</v>
      </c>
      <c r="V7981" s="13">
        <f t="shared" si="1122"/>
        <v>-3.9673152195390596E-3</v>
      </c>
      <c r="W7981" s="13"/>
      <c r="X7981" s="2">
        <v>44043</v>
      </c>
      <c r="Y7981">
        <v>117.42789999999999</v>
      </c>
      <c r="AA7981" s="2">
        <v>44043</v>
      </c>
      <c r="AB7981">
        <v>2214.31</v>
      </c>
      <c r="AC7981">
        <f t="shared" si="1123"/>
        <v>3.2526348601136235E-4</v>
      </c>
      <c r="AD7981">
        <f t="shared" si="1118"/>
        <v>3.2058348601136233E-4</v>
      </c>
      <c r="AE7981">
        <f>Sheet2!$B$17+Sheet2!$B$18*'Portfolio allocation'!K7981</f>
        <v>6.9661450730960986E-3</v>
      </c>
      <c r="AF7981">
        <f t="shared" si="1124"/>
        <v>-6.6455615870847362E-3</v>
      </c>
      <c r="AH7981" s="2">
        <v>44043</v>
      </c>
      <c r="AI7981">
        <v>0.53600000000000003</v>
      </c>
      <c r="AJ7981">
        <v>0.11700000000000001</v>
      </c>
      <c r="AK7981">
        <v>1.1825000000000001</v>
      </c>
      <c r="AR7981" s="3"/>
    </row>
    <row r="7982" spans="1:44" hidden="1" outlineLevel="1" x14ac:dyDescent="0.2">
      <c r="A7982" s="2">
        <v>44046</v>
      </c>
      <c r="B7982">
        <v>24.28</v>
      </c>
      <c r="E7982" s="2">
        <v>44046</v>
      </c>
      <c r="F7982">
        <v>3294.61</v>
      </c>
      <c r="G7982">
        <f t="shared" si="1119"/>
        <v>7.1810266819927193E-3</v>
      </c>
      <c r="H7982" s="2">
        <v>44046</v>
      </c>
      <c r="I7982">
        <v>6758.2</v>
      </c>
      <c r="J7982">
        <f t="shared" si="1120"/>
        <v>7.2118286508857654E-3</v>
      </c>
      <c r="K7982">
        <f t="shared" si="1116"/>
        <v>7.2071486508857655E-3</v>
      </c>
      <c r="L7982">
        <v>3.6056688124056972E-3</v>
      </c>
      <c r="N7982" s="2">
        <v>44046</v>
      </c>
      <c r="O7982">
        <v>216.54</v>
      </c>
      <c r="Q7982" s="2">
        <v>44046</v>
      </c>
      <c r="R7982">
        <v>347299.6</v>
      </c>
      <c r="S7982" s="8">
        <f t="shared" si="1121"/>
        <v>5.6241182139923351E-2</v>
      </c>
      <c r="T7982" s="9">
        <f t="shared" si="1117"/>
        <v>5.6236502139923351E-2</v>
      </c>
      <c r="U7982" s="3">
        <f>Sheet1!$B$17+Sheet1!$B$18*'Portfolio allocation'!K7982</f>
        <v>8.7560224700874954E-3</v>
      </c>
      <c r="V7982" s="13">
        <f t="shared" si="1122"/>
        <v>4.7480479669835859E-2</v>
      </c>
      <c r="W7982" s="13"/>
      <c r="X7982" s="2">
        <v>44046</v>
      </c>
      <c r="Y7982">
        <v>118.73650000000001</v>
      </c>
      <c r="AA7982" s="2">
        <v>44046</v>
      </c>
      <c r="AB7982">
        <v>2238.98</v>
      </c>
      <c r="AC7982">
        <f t="shared" si="1123"/>
        <v>1.1141168129123802E-2</v>
      </c>
      <c r="AD7982">
        <f t="shared" si="1118"/>
        <v>1.1136408129123802E-2</v>
      </c>
      <c r="AE7982">
        <f>Sheet2!$B$17+Sheet2!$B$18*'Portfolio allocation'!K7982</f>
        <v>6.4621674627237669E-3</v>
      </c>
      <c r="AF7982">
        <f t="shared" si="1124"/>
        <v>4.6742406664000355E-3</v>
      </c>
      <c r="AH7982" s="2">
        <v>44046</v>
      </c>
      <c r="AI7982">
        <v>0.56299999999999994</v>
      </c>
      <c r="AJ7982">
        <v>0.11899999999999999</v>
      </c>
      <c r="AK7982">
        <v>1.1738</v>
      </c>
      <c r="AR7982" s="3"/>
    </row>
    <row r="7983" spans="1:44" hidden="1" outlineLevel="1" x14ac:dyDescent="0.2">
      <c r="A7983" s="2">
        <v>44047</v>
      </c>
      <c r="B7983">
        <v>23.76</v>
      </c>
      <c r="E7983" s="2">
        <v>44047</v>
      </c>
      <c r="F7983">
        <v>3306.51</v>
      </c>
      <c r="G7983">
        <f t="shared" si="1119"/>
        <v>3.6119601409574376E-3</v>
      </c>
      <c r="H7983" s="2">
        <v>44047</v>
      </c>
      <c r="I7983">
        <v>6782.6</v>
      </c>
      <c r="J7983">
        <f t="shared" si="1120"/>
        <v>3.6104288124056971E-3</v>
      </c>
      <c r="K7983">
        <f t="shared" si="1116"/>
        <v>3.6056688124056972E-3</v>
      </c>
      <c r="L7983">
        <v>6.4264020912333996E-3</v>
      </c>
      <c r="N7983" s="2">
        <v>44047</v>
      </c>
      <c r="O7983">
        <v>213.29</v>
      </c>
      <c r="Q7983" s="2">
        <v>44047</v>
      </c>
      <c r="R7983">
        <v>342087.1</v>
      </c>
      <c r="S7983" s="8">
        <f t="shared" si="1121"/>
        <v>-1.5008655351172351E-2</v>
      </c>
      <c r="T7983" s="9">
        <f t="shared" si="1117"/>
        <v>-1.501341535117235E-2</v>
      </c>
      <c r="U7983" s="3">
        <f>Sheet1!$B$17+Sheet1!$B$18*'Portfolio allocation'!K7983</f>
        <v>4.6243135257461633E-3</v>
      </c>
      <c r="V7983" s="13">
        <f t="shared" si="1122"/>
        <v>-1.9637728876918514E-2</v>
      </c>
      <c r="W7983" s="13"/>
      <c r="X7983" s="2">
        <v>44047</v>
      </c>
      <c r="Y7983">
        <v>120.1979</v>
      </c>
      <c r="AA7983" s="2">
        <v>44047</v>
      </c>
      <c r="AB7983">
        <v>2266.54</v>
      </c>
      <c r="AC7983">
        <f t="shared" si="1123"/>
        <v>1.2309176500013397E-2</v>
      </c>
      <c r="AD7983">
        <f t="shared" si="1118"/>
        <v>1.2304416500013397E-2</v>
      </c>
      <c r="AE7983">
        <f>Sheet2!$B$17+Sheet2!$B$18*'Portfolio allocation'!K7983</f>
        <v>3.2596397082865938E-3</v>
      </c>
      <c r="AF7983">
        <f t="shared" si="1124"/>
        <v>9.0447767917268031E-3</v>
      </c>
      <c r="AH7983" s="2">
        <v>44047</v>
      </c>
      <c r="AI7983">
        <v>0.51300000000000001</v>
      </c>
      <c r="AJ7983">
        <v>0.11899999999999999</v>
      </c>
      <c r="AK7983">
        <v>1.1755500000000001</v>
      </c>
      <c r="AR7983" s="3"/>
    </row>
    <row r="7984" spans="1:44" hidden="1" outlineLevel="1" x14ac:dyDescent="0.2">
      <c r="A7984" s="2">
        <v>44048</v>
      </c>
      <c r="B7984">
        <v>22.99</v>
      </c>
      <c r="E7984" s="2">
        <v>44048</v>
      </c>
      <c r="F7984">
        <v>3327.77</v>
      </c>
      <c r="G7984">
        <f t="shared" si="1119"/>
        <v>6.4297401187354275E-3</v>
      </c>
      <c r="H7984" s="2">
        <v>44048</v>
      </c>
      <c r="I7984">
        <v>6826.22</v>
      </c>
      <c r="J7984">
        <f t="shared" si="1120"/>
        <v>6.4311620912334E-3</v>
      </c>
      <c r="K7984">
        <f t="shared" si="1116"/>
        <v>6.4264020912333996E-3</v>
      </c>
      <c r="L7984">
        <v>6.5345303768116741E-3</v>
      </c>
      <c r="N7984" s="2">
        <v>44048</v>
      </c>
      <c r="O7984">
        <v>212.94</v>
      </c>
      <c r="Q7984" s="2">
        <v>44048</v>
      </c>
      <c r="R7984">
        <v>341525.8</v>
      </c>
      <c r="S7984" s="8">
        <f t="shared" si="1121"/>
        <v>-1.6408101913225615E-3</v>
      </c>
      <c r="T7984" s="9">
        <f t="shared" si="1117"/>
        <v>-1.6455701913225614E-3</v>
      </c>
      <c r="U7984" s="3">
        <f>Sheet1!$B$17+Sheet1!$B$18*'Portfolio allocation'!K7984</f>
        <v>7.8603302301051697E-3</v>
      </c>
      <c r="V7984" s="13">
        <f t="shared" si="1122"/>
        <v>-9.5059004214277307E-3</v>
      </c>
      <c r="W7984" s="13"/>
      <c r="X7984" s="2">
        <v>44048</v>
      </c>
      <c r="Y7984">
        <v>119.8254</v>
      </c>
      <c r="AA7984" s="2">
        <v>44048</v>
      </c>
      <c r="AB7984">
        <v>2259.52</v>
      </c>
      <c r="AC7984">
        <f t="shared" si="1123"/>
        <v>-3.0972319041357999E-3</v>
      </c>
      <c r="AD7984">
        <f t="shared" si="1118"/>
        <v>-3.1021919041357999E-3</v>
      </c>
      <c r="AE7984">
        <f>Sheet2!$B$17+Sheet2!$B$18*'Portfolio allocation'!K7984</f>
        <v>5.7679077032346607E-3</v>
      </c>
      <c r="AF7984">
        <f t="shared" si="1124"/>
        <v>-8.8700996073704606E-3</v>
      </c>
      <c r="AH7984" s="2">
        <v>44048</v>
      </c>
      <c r="AI7984">
        <v>0.54300000000000004</v>
      </c>
      <c r="AJ7984">
        <v>0.124</v>
      </c>
      <c r="AK7984">
        <v>1.18825</v>
      </c>
      <c r="AR7984" s="3"/>
    </row>
    <row r="7985" spans="1:44" hidden="1" outlineLevel="1" x14ac:dyDescent="0.2">
      <c r="A7985" s="2">
        <v>44049</v>
      </c>
      <c r="B7985">
        <v>22.65</v>
      </c>
      <c r="E7985" s="2">
        <v>44049</v>
      </c>
      <c r="F7985">
        <v>3349.16</v>
      </c>
      <c r="G7985">
        <f t="shared" si="1119"/>
        <v>6.4277278778279712E-3</v>
      </c>
      <c r="H7985" s="2">
        <v>44049</v>
      </c>
      <c r="I7985">
        <v>6870.86</v>
      </c>
      <c r="J7985">
        <f t="shared" si="1120"/>
        <v>6.5394903768116741E-3</v>
      </c>
      <c r="K7985">
        <f t="shared" si="1116"/>
        <v>6.5345303768116741E-3</v>
      </c>
      <c r="L7985">
        <v>8.376092703388145E-4</v>
      </c>
      <c r="N7985" s="2">
        <v>44049</v>
      </c>
      <c r="O7985">
        <v>216.35</v>
      </c>
      <c r="Q7985" s="2">
        <v>44049</v>
      </c>
      <c r="R7985">
        <v>346994.9</v>
      </c>
      <c r="S7985" s="8">
        <f t="shared" si="1121"/>
        <v>1.6013724292571752E-2</v>
      </c>
      <c r="T7985" s="9">
        <f t="shared" si="1117"/>
        <v>1.6008764292571753E-2</v>
      </c>
      <c r="U7985" s="3">
        <f>Sheet1!$B$17+Sheet1!$B$18*'Portfolio allocation'!K7985</f>
        <v>7.984377739655742E-3</v>
      </c>
      <c r="V7985" s="13">
        <f t="shared" si="1122"/>
        <v>8.0243865529160113E-3</v>
      </c>
      <c r="W7985" s="13"/>
      <c r="X7985" s="2">
        <v>44049</v>
      </c>
      <c r="Y7985">
        <v>120.4653</v>
      </c>
      <c r="AA7985" s="2">
        <v>44049</v>
      </c>
      <c r="AB7985">
        <v>2271.58</v>
      </c>
      <c r="AC7985">
        <f t="shared" si="1123"/>
        <v>5.3374167964876928E-3</v>
      </c>
      <c r="AD7985">
        <f t="shared" si="1118"/>
        <v>5.3323367964876927E-3</v>
      </c>
      <c r="AE7985">
        <f>Sheet2!$B$17+Sheet2!$B$18*'Portfolio allocation'!K7985</f>
        <v>5.8640581333729213E-3</v>
      </c>
      <c r="AF7985">
        <f t="shared" si="1124"/>
        <v>-5.3172133688522867E-4</v>
      </c>
      <c r="AH7985" s="2">
        <v>44049</v>
      </c>
      <c r="AI7985">
        <v>0.53600000000000003</v>
      </c>
      <c r="AJ7985">
        <v>0.127</v>
      </c>
      <c r="AK7985">
        <v>1.1842999999999999</v>
      </c>
      <c r="AR7985" s="3"/>
    </row>
    <row r="7986" spans="1:44" hidden="1" outlineLevel="1" x14ac:dyDescent="0.2">
      <c r="A7986" s="2">
        <v>44050</v>
      </c>
      <c r="B7986">
        <v>22.21</v>
      </c>
      <c r="E7986" s="2">
        <v>44050</v>
      </c>
      <c r="F7986">
        <v>3351.28</v>
      </c>
      <c r="G7986">
        <f t="shared" si="1119"/>
        <v>6.329945419150107E-4</v>
      </c>
      <c r="H7986" s="2">
        <v>44050</v>
      </c>
      <c r="I7986">
        <v>6876.65</v>
      </c>
      <c r="J7986">
        <f t="shared" si="1120"/>
        <v>8.4268927033881447E-4</v>
      </c>
      <c r="K7986">
        <f t="shared" si="1116"/>
        <v>8.376092703388145E-4</v>
      </c>
      <c r="L7986">
        <v>2.7490880713720339E-3</v>
      </c>
      <c r="N7986" s="2">
        <v>44050</v>
      </c>
      <c r="O7986">
        <v>212.48</v>
      </c>
      <c r="Q7986" s="2">
        <v>44050</v>
      </c>
      <c r="R7986">
        <v>340788</v>
      </c>
      <c r="S7986" s="8">
        <f t="shared" si="1121"/>
        <v>-1.7887582785798939E-2</v>
      </c>
      <c r="T7986" s="9">
        <f t="shared" si="1117"/>
        <v>-1.789266278579894E-2</v>
      </c>
      <c r="U7986" s="3">
        <f>Sheet1!$B$17+Sheet1!$B$18*'Portfolio allocation'!K7986</f>
        <v>1.4487254671291846E-3</v>
      </c>
      <c r="V7986" s="13">
        <f t="shared" si="1122"/>
        <v>-1.9341388252928124E-2</v>
      </c>
      <c r="W7986" s="13"/>
      <c r="X7986" s="2">
        <v>44050</v>
      </c>
      <c r="Y7986">
        <v>119.3574</v>
      </c>
      <c r="AA7986" s="2">
        <v>44050</v>
      </c>
      <c r="AB7986">
        <v>2280.0500000000002</v>
      </c>
      <c r="AC7986">
        <f t="shared" si="1123"/>
        <v>3.7286822387943008E-3</v>
      </c>
      <c r="AD7986">
        <f t="shared" si="1118"/>
        <v>3.7235222387943007E-3</v>
      </c>
      <c r="AE7986">
        <f>Sheet2!$B$17+Sheet2!$B$18*'Portfolio allocation'!K7986</f>
        <v>7.9821054389481172E-4</v>
      </c>
      <c r="AF7986">
        <f t="shared" si="1124"/>
        <v>2.925311694899489E-3</v>
      </c>
      <c r="AH7986" s="2">
        <v>44050</v>
      </c>
      <c r="AI7986">
        <v>0.56200000000000006</v>
      </c>
      <c r="AJ7986">
        <v>0.129</v>
      </c>
      <c r="AK7986">
        <v>1.17885</v>
      </c>
      <c r="AR7986" s="3"/>
    </row>
    <row r="7987" spans="1:44" hidden="1" outlineLevel="1" x14ac:dyDescent="0.2">
      <c r="A7987" s="2">
        <v>44053</v>
      </c>
      <c r="B7987">
        <v>22.13</v>
      </c>
      <c r="E7987" s="2">
        <v>44053</v>
      </c>
      <c r="F7987">
        <v>3360.47</v>
      </c>
      <c r="G7987">
        <f t="shared" si="1119"/>
        <v>2.7422358024395965E-3</v>
      </c>
      <c r="H7987" s="2">
        <v>44053</v>
      </c>
      <c r="I7987">
        <v>6895.59</v>
      </c>
      <c r="J7987">
        <f t="shared" si="1120"/>
        <v>2.7542480713720341E-3</v>
      </c>
      <c r="K7987">
        <f t="shared" si="1116"/>
        <v>2.7490880713720339E-3</v>
      </c>
      <c r="L7987">
        <v>-7.9697906510103368E-3</v>
      </c>
      <c r="N7987" s="2">
        <v>44053</v>
      </c>
      <c r="O7987">
        <v>208.25</v>
      </c>
      <c r="Q7987" s="2">
        <v>44053</v>
      </c>
      <c r="R7987">
        <v>334003.7</v>
      </c>
      <c r="S7987" s="8">
        <f t="shared" si="1121"/>
        <v>-1.9907684542882942E-2</v>
      </c>
      <c r="T7987" s="9">
        <f t="shared" si="1117"/>
        <v>-1.9912844542882942E-2</v>
      </c>
      <c r="U7987" s="3">
        <f>Sheet1!$B$17+Sheet1!$B$18*'Portfolio allocation'!K7987</f>
        <v>3.6416223909894758E-3</v>
      </c>
      <c r="V7987" s="13">
        <f t="shared" si="1122"/>
        <v>-2.355446693387242E-2</v>
      </c>
      <c r="W7987" s="13"/>
      <c r="X7987" s="2">
        <v>44053</v>
      </c>
      <c r="Y7987">
        <v>121.4109</v>
      </c>
      <c r="AA7987" s="2">
        <v>44053</v>
      </c>
      <c r="AB7987">
        <v>2319.2800000000002</v>
      </c>
      <c r="AC7987">
        <f t="shared" si="1123"/>
        <v>1.7205763031512555E-2</v>
      </c>
      <c r="AD7987">
        <f t="shared" si="1118"/>
        <v>1.7200483031512556E-2</v>
      </c>
      <c r="AE7987">
        <f>Sheet2!$B$17+Sheet2!$B$18*'Portfolio allocation'!K7987</f>
        <v>2.4979462600082914E-3</v>
      </c>
      <c r="AF7987">
        <f t="shared" si="1124"/>
        <v>1.4702536771504264E-2</v>
      </c>
      <c r="AH7987" s="2">
        <v>44053</v>
      </c>
      <c r="AI7987">
        <v>0.57399999999999995</v>
      </c>
      <c r="AJ7987">
        <v>0.13200000000000001</v>
      </c>
      <c r="AK7987">
        <v>1.17665</v>
      </c>
      <c r="AR7987" s="3"/>
    </row>
    <row r="7988" spans="1:44" hidden="1" outlineLevel="1" x14ac:dyDescent="0.2">
      <c r="A7988" s="2">
        <v>44054</v>
      </c>
      <c r="B7988">
        <v>24.03</v>
      </c>
      <c r="E7988" s="2">
        <v>44054</v>
      </c>
      <c r="F7988">
        <v>3333.69</v>
      </c>
      <c r="G7988">
        <f t="shared" si="1119"/>
        <v>-7.9691233666718819E-3</v>
      </c>
      <c r="H7988" s="2">
        <v>44054</v>
      </c>
      <c r="I7988">
        <v>6840.67</v>
      </c>
      <c r="J7988">
        <f t="shared" si="1120"/>
        <v>-7.964510651010337E-3</v>
      </c>
      <c r="K7988">
        <f t="shared" si="1116"/>
        <v>-7.9697906510103368E-3</v>
      </c>
      <c r="L7988">
        <v>1.4140595145563215E-2</v>
      </c>
      <c r="N7988" s="2">
        <v>44054</v>
      </c>
      <c r="O7988">
        <v>203.38</v>
      </c>
      <c r="Q7988" s="2">
        <v>44054</v>
      </c>
      <c r="R7988">
        <v>326192.90000000002</v>
      </c>
      <c r="S7988" s="8">
        <f t="shared" si="1121"/>
        <v>-2.3385369683030399E-2</v>
      </c>
      <c r="T7988" s="9">
        <f t="shared" si="1117"/>
        <v>-2.3390649683030399E-2</v>
      </c>
      <c r="U7988" s="3">
        <f>Sheet1!$B$17+Sheet1!$B$18*'Portfolio allocation'!K7988</f>
        <v>-8.6553469318397178E-3</v>
      </c>
      <c r="V7988" s="13">
        <f t="shared" si="1122"/>
        <v>-1.4735302751190681E-2</v>
      </c>
      <c r="W7988" s="13"/>
      <c r="X7988" s="2">
        <v>44054</v>
      </c>
      <c r="Y7988">
        <v>121.0671</v>
      </c>
      <c r="AA7988" s="2">
        <v>44054</v>
      </c>
      <c r="AB7988">
        <v>2312.71</v>
      </c>
      <c r="AC7988">
        <f t="shared" si="1123"/>
        <v>-2.8327756890069722E-3</v>
      </c>
      <c r="AD7988">
        <f t="shared" si="1118"/>
        <v>-2.8384556890069723E-3</v>
      </c>
      <c r="AE7988">
        <f>Sheet2!$B$17+Sheet2!$B$18*'Portfolio allocation'!K7988</f>
        <v>-7.0335541632629509E-3</v>
      </c>
      <c r="AF7988">
        <f t="shared" si="1124"/>
        <v>4.1950984742559786E-3</v>
      </c>
      <c r="AH7988" s="2">
        <v>44054</v>
      </c>
      <c r="AI7988">
        <v>0.65800000000000003</v>
      </c>
      <c r="AJ7988">
        <v>0.14199999999999999</v>
      </c>
      <c r="AK7988">
        <v>1.17655</v>
      </c>
      <c r="AR7988" s="3"/>
    </row>
    <row r="7989" spans="1:44" hidden="1" outlineLevel="1" x14ac:dyDescent="0.2">
      <c r="A7989" s="2">
        <v>44055</v>
      </c>
      <c r="B7989">
        <v>22.28</v>
      </c>
      <c r="E7989" s="2">
        <v>44055</v>
      </c>
      <c r="F7989">
        <v>3380.35</v>
      </c>
      <c r="G7989">
        <f t="shared" si="1119"/>
        <v>1.3996502374245878E-2</v>
      </c>
      <c r="H7989" s="2">
        <v>44055</v>
      </c>
      <c r="I7989">
        <v>6937.44</v>
      </c>
      <c r="J7989">
        <f t="shared" si="1120"/>
        <v>1.4146275145563214E-2</v>
      </c>
      <c r="K7989">
        <f t="shared" si="1116"/>
        <v>1.4140595145563215E-2</v>
      </c>
      <c r="L7989">
        <v>-1.8045344772710857E-3</v>
      </c>
      <c r="N7989" s="2">
        <v>44055</v>
      </c>
      <c r="O7989">
        <v>209.19</v>
      </c>
      <c r="Q7989" s="2">
        <v>44055</v>
      </c>
      <c r="R7989">
        <v>335511.3</v>
      </c>
      <c r="S7989" s="8">
        <f t="shared" si="1121"/>
        <v>2.8567145391576565E-2</v>
      </c>
      <c r="T7989" s="9">
        <f t="shared" si="1117"/>
        <v>2.8561465391576564E-2</v>
      </c>
      <c r="U7989" s="3">
        <f>Sheet1!$B$17+Sheet1!$B$18*'Portfolio allocation'!K7989</f>
        <v>1.6710248005683097E-2</v>
      </c>
      <c r="V7989" s="13">
        <f t="shared" si="1122"/>
        <v>1.1851217385893467E-2</v>
      </c>
      <c r="W7989" s="13"/>
      <c r="X7989" s="2">
        <v>44055</v>
      </c>
      <c r="Y7989">
        <v>121.0193</v>
      </c>
      <c r="AA7989" s="2">
        <v>44055</v>
      </c>
      <c r="AB7989">
        <v>2311.8000000000002</v>
      </c>
      <c r="AC7989">
        <f t="shared" si="1123"/>
        <v>-3.9347778147702517E-4</v>
      </c>
      <c r="AD7989">
        <f t="shared" si="1118"/>
        <v>-3.990777814770252E-4</v>
      </c>
      <c r="AE7989">
        <f>Sheet2!$B$17+Sheet2!$B$18*'Portfolio allocation'!K7989</f>
        <v>1.2627564974009199E-2</v>
      </c>
      <c r="AF7989">
        <f t="shared" si="1124"/>
        <v>-1.3026642755486224E-2</v>
      </c>
      <c r="AH7989" s="2">
        <v>44055</v>
      </c>
      <c r="AI7989">
        <v>0.67</v>
      </c>
      <c r="AJ7989">
        <v>0.14000000000000001</v>
      </c>
      <c r="AK7989">
        <v>1.18045</v>
      </c>
      <c r="AR7989" s="3"/>
    </row>
    <row r="7990" spans="1:44" hidden="1" outlineLevel="1" x14ac:dyDescent="0.2">
      <c r="A7990" s="2">
        <v>44056</v>
      </c>
      <c r="B7990">
        <v>22.13</v>
      </c>
      <c r="E7990" s="2">
        <v>44056</v>
      </c>
      <c r="F7990">
        <v>3373.43</v>
      </c>
      <c r="G7990">
        <f t="shared" si="1119"/>
        <v>-2.0471252976762555E-3</v>
      </c>
      <c r="H7990" s="2">
        <v>44056</v>
      </c>
      <c r="I7990">
        <v>6924.96</v>
      </c>
      <c r="J7990">
        <f t="shared" si="1120"/>
        <v>-1.7989344772710858E-3</v>
      </c>
      <c r="K7990">
        <f t="shared" si="1116"/>
        <v>-1.8045344772710857E-3</v>
      </c>
      <c r="L7990">
        <v>-1.0387551304268703E-4</v>
      </c>
      <c r="N7990" s="2">
        <v>44056</v>
      </c>
      <c r="O7990">
        <v>208.7</v>
      </c>
      <c r="Q7990" s="2">
        <v>44056</v>
      </c>
      <c r="R7990">
        <v>334725.40000000002</v>
      </c>
      <c r="S7990" s="8">
        <f t="shared" si="1121"/>
        <v>-2.3423950251451053E-3</v>
      </c>
      <c r="T7990" s="9">
        <f t="shared" si="1117"/>
        <v>-2.3479950251451055E-3</v>
      </c>
      <c r="U7990" s="3">
        <f>Sheet1!$B$17+Sheet1!$B$18*'Portfolio allocation'!K7990</f>
        <v>-1.5824088009561451E-3</v>
      </c>
      <c r="V7990" s="13">
        <f t="shared" si="1122"/>
        <v>-7.6558622418896032E-4</v>
      </c>
      <c r="W7990" s="13"/>
      <c r="X7990" s="2">
        <v>44056</v>
      </c>
      <c r="Y7990">
        <v>119.4242</v>
      </c>
      <c r="AA7990" s="2">
        <v>44056</v>
      </c>
      <c r="AB7990">
        <v>2281.33</v>
      </c>
      <c r="AC7990">
        <f t="shared" si="1123"/>
        <v>-1.3180205900164443E-2</v>
      </c>
      <c r="AD7990">
        <f t="shared" si="1118"/>
        <v>-1.3185885900164443E-2</v>
      </c>
      <c r="AE7990">
        <f>Sheet2!$B$17+Sheet2!$B$18*'Portfolio allocation'!K7990</f>
        <v>-1.5512510836633684E-3</v>
      </c>
      <c r="AF7990">
        <f t="shared" si="1124"/>
        <v>-1.1634634816501075E-2</v>
      </c>
      <c r="AH7990" s="2">
        <v>44056</v>
      </c>
      <c r="AI7990">
        <v>0.71599999999999997</v>
      </c>
      <c r="AJ7990">
        <v>0.14199999999999999</v>
      </c>
      <c r="AK7990">
        <v>1.1837500000000001</v>
      </c>
      <c r="AR7990" s="3"/>
    </row>
    <row r="7991" spans="1:44" hidden="1" outlineLevel="1" x14ac:dyDescent="0.2">
      <c r="A7991" s="2">
        <v>44057</v>
      </c>
      <c r="B7991">
        <v>22.05</v>
      </c>
      <c r="E7991" s="2">
        <v>44057</v>
      </c>
      <c r="F7991">
        <v>3372.85</v>
      </c>
      <c r="G7991">
        <f t="shared" si="1119"/>
        <v>-1.7193183199293305E-4</v>
      </c>
      <c r="H7991" s="2">
        <v>44057</v>
      </c>
      <c r="I7991">
        <v>6924.28</v>
      </c>
      <c r="J7991">
        <f t="shared" si="1120"/>
        <v>-9.8195513042687033E-5</v>
      </c>
      <c r="K7991">
        <f t="shared" si="1116"/>
        <v>-1.0387551304268703E-4</v>
      </c>
      <c r="L7991">
        <v>2.7299424429976893E-3</v>
      </c>
      <c r="N7991" s="2">
        <v>44057</v>
      </c>
      <c r="O7991">
        <v>208.9</v>
      </c>
      <c r="Q7991" s="2">
        <v>44057</v>
      </c>
      <c r="R7991">
        <v>335046.2</v>
      </c>
      <c r="S7991" s="8">
        <f t="shared" si="1121"/>
        <v>9.5839754019255707E-4</v>
      </c>
      <c r="T7991" s="9">
        <f t="shared" si="1117"/>
        <v>9.5271754019255709E-4</v>
      </c>
      <c r="U7991" s="3">
        <f>Sheet1!$B$17+Sheet1!$B$18*'Portfolio allocation'!K7991</f>
        <v>3.686302632364751E-4</v>
      </c>
      <c r="V7991" s="13">
        <f t="shared" si="1122"/>
        <v>5.8408727695608204E-4</v>
      </c>
      <c r="W7991" s="13"/>
      <c r="X7991" s="2">
        <v>44057</v>
      </c>
      <c r="Y7991">
        <v>119.65349999999999</v>
      </c>
      <c r="AA7991" s="2">
        <v>44057</v>
      </c>
      <c r="AB7991">
        <v>2285.71</v>
      </c>
      <c r="AC7991">
        <f t="shared" si="1123"/>
        <v>1.9199326708543296E-3</v>
      </c>
      <c r="AD7991">
        <f t="shared" si="1118"/>
        <v>1.9145726708543296E-3</v>
      </c>
      <c r="AE7991">
        <f>Sheet2!$B$17+Sheet2!$B$18*'Portfolio allocation'!K7991</f>
        <v>-3.8981744937215793E-5</v>
      </c>
      <c r="AF7991">
        <f t="shared" si="1124"/>
        <v>1.9535544157915454E-3</v>
      </c>
      <c r="AH7991" s="2">
        <v>44057</v>
      </c>
      <c r="AI7991">
        <v>0.70899999999999996</v>
      </c>
      <c r="AJ7991">
        <v>0.13400000000000001</v>
      </c>
      <c r="AK7991">
        <v>1.1829000000000001</v>
      </c>
      <c r="AR7991" s="3"/>
    </row>
    <row r="7992" spans="1:44" hidden="1" outlineLevel="1" x14ac:dyDescent="0.2">
      <c r="A7992" s="2">
        <v>44060</v>
      </c>
      <c r="B7992">
        <v>21.35</v>
      </c>
      <c r="E7992" s="2">
        <v>44060</v>
      </c>
      <c r="F7992">
        <v>3381.99</v>
      </c>
      <c r="G7992">
        <f t="shared" si="1119"/>
        <v>2.7098744385312123E-3</v>
      </c>
      <c r="H7992" s="2">
        <v>44060</v>
      </c>
      <c r="I7992">
        <v>6943.22</v>
      </c>
      <c r="J7992">
        <f t="shared" si="1120"/>
        <v>2.7353024429976891E-3</v>
      </c>
      <c r="K7992">
        <f t="shared" si="1116"/>
        <v>2.7299424429976893E-3</v>
      </c>
      <c r="L7992">
        <v>2.4548737390432855E-3</v>
      </c>
      <c r="N7992" s="2">
        <v>44060</v>
      </c>
      <c r="O7992">
        <v>210.28</v>
      </c>
      <c r="Q7992" s="2">
        <v>44060</v>
      </c>
      <c r="R7992">
        <v>337259.5</v>
      </c>
      <c r="S7992" s="8">
        <f t="shared" si="1121"/>
        <v>6.6059546414791726E-3</v>
      </c>
      <c r="T7992" s="9">
        <f t="shared" si="1117"/>
        <v>6.6005946414791723E-3</v>
      </c>
      <c r="U7992" s="3">
        <f>Sheet1!$B$17+Sheet1!$B$18*'Portfolio allocation'!K7992</f>
        <v>3.6196580409036789E-3</v>
      </c>
      <c r="V7992" s="13">
        <f t="shared" si="1122"/>
        <v>2.9809366005754934E-3</v>
      </c>
      <c r="W7992" s="13"/>
      <c r="X7992" s="2">
        <v>44060</v>
      </c>
      <c r="Y7992">
        <v>118.86069999999999</v>
      </c>
      <c r="AA7992" s="2">
        <v>44060</v>
      </c>
      <c r="AB7992">
        <v>2270.56</v>
      </c>
      <c r="AC7992">
        <f t="shared" si="1123"/>
        <v>-6.6281374277576965E-3</v>
      </c>
      <c r="AD7992">
        <f t="shared" si="1118"/>
        <v>-6.6332174277576967E-3</v>
      </c>
      <c r="AE7992">
        <f>Sheet2!$B$17+Sheet2!$B$18*'Portfolio allocation'!K7992</f>
        <v>2.4809214788086677E-3</v>
      </c>
      <c r="AF7992">
        <f t="shared" si="1124"/>
        <v>-9.1141389065663644E-3</v>
      </c>
      <c r="AH7992" s="2">
        <v>44060</v>
      </c>
      <c r="AI7992">
        <v>0.68300000000000005</v>
      </c>
      <c r="AJ7992">
        <v>0.127</v>
      </c>
      <c r="AK7992">
        <v>1.18675</v>
      </c>
      <c r="AR7992" s="3"/>
    </row>
    <row r="7993" spans="1:44" hidden="1" outlineLevel="1" x14ac:dyDescent="0.2">
      <c r="A7993" s="2">
        <v>44061</v>
      </c>
      <c r="B7993">
        <v>21.51</v>
      </c>
      <c r="E7993" s="2">
        <v>44061</v>
      </c>
      <c r="F7993">
        <v>3389.78</v>
      </c>
      <c r="G7993">
        <f t="shared" si="1119"/>
        <v>2.3033775972136628E-3</v>
      </c>
      <c r="H7993" s="2">
        <v>44061</v>
      </c>
      <c r="I7993">
        <v>6960.3</v>
      </c>
      <c r="J7993">
        <f t="shared" si="1120"/>
        <v>2.4599537390432857E-3</v>
      </c>
      <c r="K7993">
        <f t="shared" si="1116"/>
        <v>2.4548737390432855E-3</v>
      </c>
      <c r="L7993">
        <v>-4.2434030607876412E-3</v>
      </c>
      <c r="N7993" s="2">
        <v>44061</v>
      </c>
      <c r="O7993">
        <v>211.49</v>
      </c>
      <c r="Q7993" s="2">
        <v>44061</v>
      </c>
      <c r="R7993">
        <v>339200.2</v>
      </c>
      <c r="S7993" s="8">
        <f t="shared" si="1121"/>
        <v>5.7543227099607908E-3</v>
      </c>
      <c r="T7993" s="9">
        <f t="shared" si="1117"/>
        <v>5.7492427099607906E-3</v>
      </c>
      <c r="U7993" s="3">
        <f>Sheet1!$B$17+Sheet1!$B$18*'Portfolio allocation'!K7993</f>
        <v>3.3040922525591782E-3</v>
      </c>
      <c r="V7993" s="13">
        <f t="shared" si="1122"/>
        <v>2.4451504574016123E-3</v>
      </c>
      <c r="W7993" s="13"/>
      <c r="X7993" s="2">
        <v>44061</v>
      </c>
      <c r="Y7993">
        <v>119.31910000000001</v>
      </c>
      <c r="AA7993" s="2">
        <v>44061</v>
      </c>
      <c r="AB7993">
        <v>2279.3200000000002</v>
      </c>
      <c r="AC7993">
        <f t="shared" si="1123"/>
        <v>3.8580790641957741E-3</v>
      </c>
      <c r="AD7993">
        <f t="shared" si="1118"/>
        <v>3.8529990641957739E-3</v>
      </c>
      <c r="AE7993">
        <f>Sheet2!$B$17+Sheet2!$B$18*'Portfolio allocation'!K7993</f>
        <v>2.2363233696150835E-3</v>
      </c>
      <c r="AF7993">
        <f t="shared" si="1124"/>
        <v>1.6166756945806904E-3</v>
      </c>
      <c r="AH7993" s="2">
        <v>44061</v>
      </c>
      <c r="AI7993">
        <v>0.66900000000000004</v>
      </c>
      <c r="AJ7993">
        <v>0.127</v>
      </c>
      <c r="AK7993">
        <v>1.1920500000000001</v>
      </c>
      <c r="AR7993" s="3"/>
    </row>
    <row r="7994" spans="1:44" hidden="1" outlineLevel="1" x14ac:dyDescent="0.2">
      <c r="A7994" s="2">
        <v>44062</v>
      </c>
      <c r="B7994">
        <v>22.54</v>
      </c>
      <c r="E7994" s="2">
        <v>44062</v>
      </c>
      <c r="F7994">
        <v>3374.85</v>
      </c>
      <c r="G7994">
        <f t="shared" si="1119"/>
        <v>-4.4044156257928568E-3</v>
      </c>
      <c r="H7994" s="2">
        <v>44062</v>
      </c>
      <c r="I7994">
        <v>6930.8</v>
      </c>
      <c r="J7994">
        <f t="shared" si="1120"/>
        <v>-4.238323060787641E-3</v>
      </c>
      <c r="K7994">
        <f t="shared" si="1116"/>
        <v>-4.2434030607876412E-3</v>
      </c>
      <c r="L7994">
        <v>3.1865907589310721E-3</v>
      </c>
      <c r="N7994" s="2">
        <v>44062</v>
      </c>
      <c r="O7994">
        <v>209.7</v>
      </c>
      <c r="Q7994" s="2">
        <v>44062</v>
      </c>
      <c r="R7994">
        <v>337147.2</v>
      </c>
      <c r="S7994" s="8">
        <f t="shared" si="1121"/>
        <v>-6.0524728464192989E-3</v>
      </c>
      <c r="T7994" s="9">
        <f t="shared" si="1117"/>
        <v>-6.0575528464192991E-3</v>
      </c>
      <c r="U7994" s="3">
        <f>Sheet1!$B$17+Sheet1!$B$18*'Portfolio allocation'!K7994</f>
        <v>-4.3803406491158426E-3</v>
      </c>
      <c r="V7994" s="13">
        <f t="shared" si="1122"/>
        <v>-1.6772121973034565E-3</v>
      </c>
      <c r="W7994" s="13"/>
      <c r="X7994" s="2">
        <v>44062</v>
      </c>
      <c r="Y7994">
        <v>118.2876</v>
      </c>
      <c r="AA7994" s="2">
        <v>44062</v>
      </c>
      <c r="AB7994">
        <v>2259.61</v>
      </c>
      <c r="AC7994">
        <f t="shared" si="1123"/>
        <v>-8.6473158661355409E-3</v>
      </c>
      <c r="AD7994">
        <f t="shared" si="1118"/>
        <v>-8.652275866135541E-3</v>
      </c>
      <c r="AE7994">
        <f>Sheet2!$B$17+Sheet2!$B$18*'Portfolio allocation'!K7994</f>
        <v>-3.7199552492912752E-3</v>
      </c>
      <c r="AF7994">
        <f t="shared" si="1124"/>
        <v>-4.9323206168442654E-3</v>
      </c>
      <c r="AH7994" s="2">
        <v>44062</v>
      </c>
      <c r="AI7994">
        <v>0.67500000000000004</v>
      </c>
      <c r="AJ7994">
        <v>0.124</v>
      </c>
      <c r="AK7994">
        <v>1.1900500000000001</v>
      </c>
      <c r="AR7994" s="3"/>
    </row>
    <row r="7995" spans="1:44" hidden="1" outlineLevel="1" x14ac:dyDescent="0.2">
      <c r="A7995" s="2">
        <v>44063</v>
      </c>
      <c r="B7995">
        <v>22.72</v>
      </c>
      <c r="E7995" s="2">
        <v>44063</v>
      </c>
      <c r="F7995">
        <v>3385.51</v>
      </c>
      <c r="G7995">
        <f t="shared" si="1119"/>
        <v>3.1586589033587575E-3</v>
      </c>
      <c r="H7995" s="2">
        <v>44063</v>
      </c>
      <c r="I7995">
        <v>6952.92</v>
      </c>
      <c r="J7995">
        <f t="shared" si="1120"/>
        <v>3.1915507589310721E-3</v>
      </c>
      <c r="K7995">
        <f t="shared" si="1116"/>
        <v>3.1865907589310721E-3</v>
      </c>
      <c r="L7995">
        <v>3.4971657255944959E-3</v>
      </c>
      <c r="N7995" s="2">
        <v>44063</v>
      </c>
      <c r="O7995">
        <v>214.58</v>
      </c>
      <c r="Q7995" s="2">
        <v>44063</v>
      </c>
      <c r="R7995">
        <v>344993.1</v>
      </c>
      <c r="S7995" s="8">
        <f t="shared" si="1121"/>
        <v>2.3271437520465676E-2</v>
      </c>
      <c r="T7995" s="9">
        <f t="shared" si="1117"/>
        <v>2.3266477520465678E-2</v>
      </c>
      <c r="U7995" s="3">
        <f>Sheet1!$B$17+Sheet1!$B$18*'Portfolio allocation'!K7995</f>
        <v>4.1435365619498007E-3</v>
      </c>
      <c r="V7995" s="13">
        <f t="shared" si="1122"/>
        <v>1.9122940958515876E-2</v>
      </c>
      <c r="W7995" s="13"/>
      <c r="X7995" s="2">
        <v>44063</v>
      </c>
      <c r="Y7995">
        <v>117.6285</v>
      </c>
      <c r="AA7995" s="2">
        <v>44063</v>
      </c>
      <c r="AB7995">
        <v>2247.02</v>
      </c>
      <c r="AC7995">
        <f t="shared" si="1123"/>
        <v>-5.5717579582318377E-3</v>
      </c>
      <c r="AD7995">
        <f t="shared" si="1118"/>
        <v>-5.5767179582318378E-3</v>
      </c>
      <c r="AE7995">
        <f>Sheet2!$B$17+Sheet2!$B$18*'Portfolio allocation'!K7995</f>
        <v>2.8869848114888366E-3</v>
      </c>
      <c r="AF7995">
        <f t="shared" si="1124"/>
        <v>-8.4637027697206744E-3</v>
      </c>
      <c r="AH7995" s="2">
        <v>44063</v>
      </c>
      <c r="AI7995">
        <v>0.64400000000000002</v>
      </c>
      <c r="AJ7995">
        <v>0.124</v>
      </c>
      <c r="AK7995">
        <v>1.18415</v>
      </c>
      <c r="AR7995" s="3"/>
    </row>
    <row r="7996" spans="1:44" hidden="1" outlineLevel="1" x14ac:dyDescent="0.2">
      <c r="A7996" s="2">
        <v>44064</v>
      </c>
      <c r="B7996">
        <v>22.54</v>
      </c>
      <c r="E7996" s="2">
        <v>44064</v>
      </c>
      <c r="F7996">
        <v>3397.16</v>
      </c>
      <c r="G7996">
        <f t="shared" si="1119"/>
        <v>3.4411358997610275E-3</v>
      </c>
      <c r="H7996" s="2">
        <v>44064</v>
      </c>
      <c r="I7996">
        <v>6977.27</v>
      </c>
      <c r="J7996">
        <f t="shared" si="1120"/>
        <v>3.502125725594496E-3</v>
      </c>
      <c r="K7996">
        <f t="shared" si="1116"/>
        <v>3.4971657255944959E-3</v>
      </c>
      <c r="L7996">
        <v>1.0156487489863411E-2</v>
      </c>
      <c r="N7996" s="2">
        <v>44064</v>
      </c>
      <c r="O7996">
        <v>213.02</v>
      </c>
      <c r="Q7996" s="2">
        <v>44064</v>
      </c>
      <c r="R7996">
        <v>342485</v>
      </c>
      <c r="S7996" s="8">
        <f t="shared" si="1121"/>
        <v>-7.2700004724731704E-3</v>
      </c>
      <c r="T7996" s="9">
        <f t="shared" si="1117"/>
        <v>-7.2749604724731704E-3</v>
      </c>
      <c r="U7996" s="3">
        <f>Sheet1!$B$17+Sheet1!$B$18*'Portfolio allocation'!K7996</f>
        <v>4.4998360347224507E-3</v>
      </c>
      <c r="V7996" s="13">
        <f t="shared" si="1122"/>
        <v>-1.1774796507195621E-2</v>
      </c>
      <c r="W7996" s="13"/>
      <c r="X7996" s="2">
        <v>44064</v>
      </c>
      <c r="Y7996">
        <v>117.63809999999999</v>
      </c>
      <c r="AA7996" s="2">
        <v>44064</v>
      </c>
      <c r="AB7996">
        <v>2247.21</v>
      </c>
      <c r="AC7996">
        <f t="shared" si="1123"/>
        <v>8.4556434744698095E-5</v>
      </c>
      <c r="AD7996">
        <f t="shared" si="1118"/>
        <v>7.9476434744698096E-5</v>
      </c>
      <c r="AE7996">
        <f>Sheet2!$B$17+Sheet2!$B$18*'Portfolio allocation'!K7996</f>
        <v>3.1631559953299703E-3</v>
      </c>
      <c r="AF7996">
        <f t="shared" si="1124"/>
        <v>-3.0836795605852724E-3</v>
      </c>
      <c r="AH7996" s="2">
        <v>44064</v>
      </c>
      <c r="AI7996">
        <v>0.64</v>
      </c>
      <c r="AJ7996">
        <v>0.127</v>
      </c>
      <c r="AK7996">
        <v>1.1779500000000001</v>
      </c>
      <c r="AR7996" s="3"/>
    </row>
    <row r="7997" spans="1:44" hidden="1" outlineLevel="1" x14ac:dyDescent="0.2">
      <c r="A7997" s="2">
        <v>44067</v>
      </c>
      <c r="B7997">
        <v>22.37</v>
      </c>
      <c r="E7997" s="2">
        <v>44067</v>
      </c>
      <c r="F7997">
        <v>3431.28</v>
      </c>
      <c r="G7997">
        <f t="shared" si="1119"/>
        <v>1.004368354743379E-2</v>
      </c>
      <c r="H7997" s="2">
        <v>44067</v>
      </c>
      <c r="I7997">
        <v>7048.17</v>
      </c>
      <c r="J7997">
        <f t="shared" si="1120"/>
        <v>1.016156748986341E-2</v>
      </c>
      <c r="K7997">
        <f t="shared" si="1116"/>
        <v>1.0156487489863411E-2</v>
      </c>
      <c r="L7997">
        <v>3.6028687507254115E-3</v>
      </c>
      <c r="N7997" s="2">
        <v>44067</v>
      </c>
      <c r="O7997">
        <v>213.69</v>
      </c>
      <c r="Q7997" s="2">
        <v>44067</v>
      </c>
      <c r="R7997">
        <v>343562.2</v>
      </c>
      <c r="S7997" s="8">
        <f t="shared" si="1121"/>
        <v>3.1452472371054085E-3</v>
      </c>
      <c r="T7997" s="9">
        <f t="shared" si="1117"/>
        <v>3.1401672371054084E-3</v>
      </c>
      <c r="U7997" s="3">
        <f>Sheet1!$B$17+Sheet1!$B$18*'Portfolio allocation'!K7997</f>
        <v>1.2139578732348843E-2</v>
      </c>
      <c r="V7997" s="13">
        <f t="shared" si="1122"/>
        <v>-8.9994114952434354E-3</v>
      </c>
      <c r="W7997" s="13"/>
      <c r="X7997" s="2">
        <v>44067</v>
      </c>
      <c r="Y7997">
        <v>120.04510000000001</v>
      </c>
      <c r="AA7997" s="2">
        <v>44067</v>
      </c>
      <c r="AB7997">
        <v>2293.19</v>
      </c>
      <c r="AC7997">
        <f t="shared" si="1123"/>
        <v>2.0460927105165894E-2</v>
      </c>
      <c r="AD7997">
        <f t="shared" si="1118"/>
        <v>2.0455767105165893E-2</v>
      </c>
      <c r="AE7997">
        <f>Sheet2!$B$17+Sheet2!$B$18*'Portfolio allocation'!K7997</f>
        <v>9.0847948027817458E-3</v>
      </c>
      <c r="AF7997">
        <f t="shared" si="1124"/>
        <v>1.1370972302384147E-2</v>
      </c>
      <c r="AH7997" s="2">
        <v>44067</v>
      </c>
      <c r="AI7997">
        <v>0.64600000000000002</v>
      </c>
      <c r="AJ7997">
        <v>0.129</v>
      </c>
      <c r="AK7997">
        <v>1.1813499999999999</v>
      </c>
      <c r="AR7997" s="3"/>
    </row>
    <row r="7998" spans="1:44" hidden="1" outlineLevel="1" x14ac:dyDescent="0.2">
      <c r="A7998" s="2">
        <v>44068</v>
      </c>
      <c r="B7998">
        <v>22.03</v>
      </c>
      <c r="E7998" s="2">
        <v>44068</v>
      </c>
      <c r="F7998">
        <v>3443.62</v>
      </c>
      <c r="G7998">
        <f t="shared" si="1119"/>
        <v>3.5963255694666518E-3</v>
      </c>
      <c r="H7998" s="2">
        <v>44068</v>
      </c>
      <c r="I7998">
        <v>7073.6</v>
      </c>
      <c r="J7998">
        <f t="shared" si="1120"/>
        <v>3.6080287507254116E-3</v>
      </c>
      <c r="K7998">
        <f t="shared" si="1116"/>
        <v>3.6028687507254115E-3</v>
      </c>
      <c r="L7998">
        <v>1.0197565627685982E-2</v>
      </c>
      <c r="N7998" s="2">
        <v>44068</v>
      </c>
      <c r="O7998">
        <v>216.47</v>
      </c>
      <c r="Q7998" s="2">
        <v>44068</v>
      </c>
      <c r="R7998">
        <v>348031.8</v>
      </c>
      <c r="S7998" s="8">
        <f t="shared" si="1121"/>
        <v>1.3009580215751271E-2</v>
      </c>
      <c r="T7998" s="9">
        <f t="shared" si="1117"/>
        <v>1.300442021575127E-2</v>
      </c>
      <c r="U7998" s="3">
        <f>Sheet1!$B$17+Sheet1!$B$18*'Portfolio allocation'!K7998</f>
        <v>4.62110122402354E-3</v>
      </c>
      <c r="V7998" s="13">
        <f t="shared" si="1122"/>
        <v>8.3833189917277302E-3</v>
      </c>
      <c r="W7998" s="13"/>
      <c r="X7998" s="2">
        <v>44068</v>
      </c>
      <c r="Y7998">
        <v>119.0517</v>
      </c>
      <c r="AA7998" s="2">
        <v>44068</v>
      </c>
      <c r="AB7998">
        <v>2274.21</v>
      </c>
      <c r="AC7998">
        <f t="shared" si="1123"/>
        <v>-8.2766800832029253E-3</v>
      </c>
      <c r="AD7998">
        <f t="shared" si="1118"/>
        <v>-8.2818400832029258E-3</v>
      </c>
      <c r="AE7998">
        <f>Sheet2!$B$17+Sheet2!$B$18*'Portfolio allocation'!K7998</f>
        <v>3.2571498220044497E-3</v>
      </c>
      <c r="AF7998">
        <f t="shared" si="1124"/>
        <v>-1.1538989905207376E-2</v>
      </c>
      <c r="AH7998" s="2">
        <v>44068</v>
      </c>
      <c r="AI7998">
        <v>0.68200000000000005</v>
      </c>
      <c r="AJ7998">
        <v>0.129</v>
      </c>
      <c r="AK7998">
        <v>1.18235</v>
      </c>
      <c r="AR7998" s="3"/>
    </row>
    <row r="7999" spans="1:44" hidden="1" outlineLevel="1" x14ac:dyDescent="0.2">
      <c r="A7999" s="2">
        <v>44069</v>
      </c>
      <c r="B7999">
        <v>23.27</v>
      </c>
      <c r="E7999" s="2">
        <v>44069</v>
      </c>
      <c r="F7999">
        <v>3478.73</v>
      </c>
      <c r="G7999">
        <f t="shared" si="1119"/>
        <v>1.0195666188487662E-2</v>
      </c>
      <c r="H7999" s="2">
        <v>44069</v>
      </c>
      <c r="I7999">
        <v>7145.77</v>
      </c>
      <c r="J7999">
        <f t="shared" si="1120"/>
        <v>1.0202725627685982E-2</v>
      </c>
      <c r="K7999">
        <f t="shared" si="1116"/>
        <v>1.0197565627685982E-2</v>
      </c>
      <c r="L7999">
        <v>1.7317317770933465E-3</v>
      </c>
      <c r="N7999" s="2">
        <v>44069</v>
      </c>
      <c r="O7999">
        <v>221.15</v>
      </c>
      <c r="Q7999" s="2">
        <v>44069</v>
      </c>
      <c r="R7999">
        <v>355556.1</v>
      </c>
      <c r="S7999" s="8">
        <f t="shared" si="1121"/>
        <v>2.1619576142180019E-2</v>
      </c>
      <c r="T7999" s="9">
        <f t="shared" si="1117"/>
        <v>2.1614416142180019E-2</v>
      </c>
      <c r="U7999" s="3">
        <f>Sheet1!$B$17+Sheet1!$B$18*'Portfolio allocation'!K7999</f>
        <v>1.2186704613117353E-2</v>
      </c>
      <c r="V7999" s="13">
        <f t="shared" si="1122"/>
        <v>9.4277115290626653E-3</v>
      </c>
      <c r="W7999" s="13"/>
      <c r="X7999" s="2">
        <v>44069</v>
      </c>
      <c r="Y7999">
        <v>118.6028</v>
      </c>
      <c r="AA7999" s="2">
        <v>44069</v>
      </c>
      <c r="AB7999">
        <v>2265.64</v>
      </c>
      <c r="AC7999">
        <f t="shared" si="1123"/>
        <v>-3.7683415339833104E-3</v>
      </c>
      <c r="AD7999">
        <f t="shared" si="1118"/>
        <v>-3.7733015339833104E-3</v>
      </c>
      <c r="AE7999">
        <f>Sheet2!$B$17+Sheet2!$B$18*'Portfolio allocation'!K7999</f>
        <v>9.1213225309316557E-3</v>
      </c>
      <c r="AF7999">
        <f t="shared" si="1124"/>
        <v>-1.2894624064914966E-2</v>
      </c>
      <c r="AH7999" s="2">
        <v>44069</v>
      </c>
      <c r="AI7999">
        <v>0.68700000000000006</v>
      </c>
      <c r="AJ7999">
        <v>0.124</v>
      </c>
      <c r="AK7999">
        <v>1.1817500000000001</v>
      </c>
      <c r="AR7999" s="3"/>
    </row>
    <row r="8000" spans="1:44" hidden="1" outlineLevel="1" x14ac:dyDescent="0.2">
      <c r="A8000" s="2">
        <v>44070</v>
      </c>
      <c r="B8000">
        <v>24.47</v>
      </c>
      <c r="E8000" s="2">
        <v>44070</v>
      </c>
      <c r="F8000">
        <v>3484.55</v>
      </c>
      <c r="G8000">
        <f t="shared" si="1119"/>
        <v>1.6730243508407128E-3</v>
      </c>
      <c r="H8000" s="2">
        <v>44070</v>
      </c>
      <c r="I8000">
        <v>7158.18</v>
      </c>
      <c r="J8000">
        <f t="shared" si="1120"/>
        <v>1.7366917770933465E-3</v>
      </c>
      <c r="K8000">
        <f t="shared" si="1116"/>
        <v>1.7317317770933465E-3</v>
      </c>
      <c r="L8000">
        <v>6.8289794041502304E-3</v>
      </c>
      <c r="N8000" s="2">
        <v>44070</v>
      </c>
      <c r="O8000">
        <v>226.58</v>
      </c>
      <c r="Q8000" s="2">
        <v>44070</v>
      </c>
      <c r="R8000">
        <v>364286.2</v>
      </c>
      <c r="S8000" s="8">
        <f t="shared" si="1121"/>
        <v>2.455336865265445E-2</v>
      </c>
      <c r="T8000" s="9">
        <f t="shared" si="1117"/>
        <v>2.4548408652654452E-2</v>
      </c>
      <c r="U8000" s="3">
        <f>Sheet1!$B$17+Sheet1!$B$18*'Portfolio allocation'!K8000</f>
        <v>2.4744854669557221E-3</v>
      </c>
      <c r="V8000" s="13">
        <f t="shared" si="1122"/>
        <v>2.2073923185698729E-2</v>
      </c>
      <c r="W8000" s="13"/>
      <c r="X8000" s="2">
        <v>44070</v>
      </c>
      <c r="Y8000">
        <v>119.0612</v>
      </c>
      <c r="AA8000" s="2">
        <v>44070</v>
      </c>
      <c r="AB8000">
        <v>2274.39</v>
      </c>
      <c r="AC8000">
        <f t="shared" si="1123"/>
        <v>3.8620433961265022E-3</v>
      </c>
      <c r="AD8000">
        <f t="shared" si="1118"/>
        <v>3.856883396126502E-3</v>
      </c>
      <c r="AE8000">
        <f>Sheet2!$B$17+Sheet2!$B$18*'Portfolio allocation'!K8000</f>
        <v>1.5932870880291778E-3</v>
      </c>
      <c r="AF8000">
        <f t="shared" si="1124"/>
        <v>2.2635963080973242E-3</v>
      </c>
      <c r="AH8000" s="2">
        <v>44070</v>
      </c>
      <c r="AI8000">
        <v>0.746</v>
      </c>
      <c r="AJ8000">
        <v>0.129</v>
      </c>
      <c r="AK8000">
        <v>1.179</v>
      </c>
      <c r="AR8000" s="3"/>
    </row>
    <row r="8001" spans="1:44" hidden="1" outlineLevel="1" x14ac:dyDescent="0.2">
      <c r="A8001" s="2">
        <v>44071</v>
      </c>
      <c r="B8001">
        <v>22.96</v>
      </c>
      <c r="E8001" s="2">
        <v>44071</v>
      </c>
      <c r="F8001">
        <v>3508.01</v>
      </c>
      <c r="G8001">
        <f t="shared" si="1119"/>
        <v>6.732576659826961E-3</v>
      </c>
      <c r="H8001" s="2">
        <v>44071</v>
      </c>
      <c r="I8001">
        <v>7207.1</v>
      </c>
      <c r="J8001">
        <f t="shared" si="1120"/>
        <v>6.8341394041502301E-3</v>
      </c>
      <c r="K8001">
        <f t="shared" si="1116"/>
        <v>6.8289794041502304E-3</v>
      </c>
      <c r="L8001">
        <v>-2.0846534384149702E-3</v>
      </c>
      <c r="N8001" s="2">
        <v>44071</v>
      </c>
      <c r="O8001">
        <v>228.91</v>
      </c>
      <c r="Q8001" s="2">
        <v>44071</v>
      </c>
      <c r="R8001">
        <v>368032.3</v>
      </c>
      <c r="S8001" s="8">
        <f t="shared" si="1121"/>
        <v>1.0283398053508419E-2</v>
      </c>
      <c r="T8001" s="9">
        <f t="shared" si="1117"/>
        <v>1.0278238053508418E-2</v>
      </c>
      <c r="U8001" s="3">
        <f>Sheet1!$B$17+Sheet1!$B$18*'Portfolio allocation'!K8001</f>
        <v>8.3221771261492525E-3</v>
      </c>
      <c r="V8001" s="13">
        <f t="shared" si="1122"/>
        <v>1.9560609273591659E-3</v>
      </c>
      <c r="W8001" s="13"/>
      <c r="X8001" s="2">
        <v>44071</v>
      </c>
      <c r="Y8001">
        <v>119.4624</v>
      </c>
      <c r="AA8001" s="2">
        <v>44071</v>
      </c>
      <c r="AB8001">
        <v>2282.06</v>
      </c>
      <c r="AC8001">
        <f t="shared" si="1123"/>
        <v>3.3723328013226528E-3</v>
      </c>
      <c r="AD8001">
        <f t="shared" si="1118"/>
        <v>3.3675728013226529E-3</v>
      </c>
      <c r="AE8001">
        <f>Sheet2!$B$17+Sheet2!$B$18*'Portfolio allocation'!K8001</f>
        <v>6.1258897205564615E-3</v>
      </c>
      <c r="AF8001">
        <f t="shared" si="1124"/>
        <v>-2.7583169192338087E-3</v>
      </c>
      <c r="AH8001" s="2">
        <v>44071</v>
      </c>
      <c r="AI8001">
        <v>0.72899999999999998</v>
      </c>
      <c r="AJ8001">
        <v>0.11899999999999999</v>
      </c>
      <c r="AK8001">
        <v>1.1898</v>
      </c>
      <c r="AR8001" s="3"/>
    </row>
    <row r="8002" spans="1:44" hidden="1" outlineLevel="1" x14ac:dyDescent="0.2">
      <c r="A8002" s="2">
        <v>44074</v>
      </c>
      <c r="B8002">
        <v>26.41</v>
      </c>
      <c r="E8002" s="2">
        <v>44074</v>
      </c>
      <c r="F8002">
        <v>3500.31</v>
      </c>
      <c r="G8002">
        <f t="shared" si="1119"/>
        <v>-2.1949766391772263E-3</v>
      </c>
      <c r="H8002" s="2">
        <v>44074</v>
      </c>
      <c r="I8002">
        <v>7192.11</v>
      </c>
      <c r="J8002">
        <f t="shared" si="1120"/>
        <v>-2.0798934384149703E-3</v>
      </c>
      <c r="K8002">
        <f t="shared" si="1116"/>
        <v>-2.0846534384149702E-3</v>
      </c>
      <c r="L8002">
        <v>7.5394984925426364E-3</v>
      </c>
      <c r="N8002" s="2">
        <v>44074</v>
      </c>
      <c r="O8002">
        <v>225.53</v>
      </c>
      <c r="Q8002" s="2">
        <v>44074</v>
      </c>
      <c r="R8002">
        <v>362598.1</v>
      </c>
      <c r="S8002" s="8">
        <f t="shared" si="1121"/>
        <v>-1.4765551827923828E-2</v>
      </c>
      <c r="T8002" s="9">
        <f t="shared" si="1117"/>
        <v>-1.4770311827923828E-2</v>
      </c>
      <c r="U8002" s="3">
        <f>Sheet1!$B$17+Sheet1!$B$18*'Portfolio allocation'!K8002</f>
        <v>-1.9037683723389562E-3</v>
      </c>
      <c r="V8002" s="13">
        <f t="shared" si="1122"/>
        <v>-1.2866543455584871E-2</v>
      </c>
      <c r="W8002" s="13"/>
      <c r="X8002" s="2">
        <v>44074</v>
      </c>
      <c r="Y8002">
        <v>117.7813</v>
      </c>
      <c r="AA8002" s="2">
        <v>44074</v>
      </c>
      <c r="AB8002">
        <v>2249.94</v>
      </c>
      <c r="AC8002">
        <f t="shared" si="1123"/>
        <v>-1.4075002410103066E-2</v>
      </c>
      <c r="AD8002">
        <f t="shared" si="1118"/>
        <v>-1.4079882410103066E-2</v>
      </c>
      <c r="AE8002">
        <f>Sheet2!$B$17+Sheet2!$B$18*'Portfolio allocation'!K8002</f>
        <v>-1.8003400103935529E-3</v>
      </c>
      <c r="AF8002">
        <f t="shared" si="1124"/>
        <v>-1.2279542399709513E-2</v>
      </c>
      <c r="AH8002" s="2">
        <v>44074</v>
      </c>
      <c r="AI8002">
        <v>0.69299999999999995</v>
      </c>
      <c r="AJ8002">
        <v>0.122</v>
      </c>
      <c r="AK8002">
        <v>1.1959500000000001</v>
      </c>
      <c r="AR8002" s="3"/>
    </row>
    <row r="8003" spans="1:44" hidden="1" outlineLevel="1" x14ac:dyDescent="0.2">
      <c r="A8003" s="2">
        <v>44075</v>
      </c>
      <c r="B8003">
        <v>26.12</v>
      </c>
      <c r="E8003" s="2">
        <v>44075</v>
      </c>
      <c r="F8003">
        <v>3526.65</v>
      </c>
      <c r="G8003">
        <f t="shared" si="1119"/>
        <v>7.5250477814823302E-3</v>
      </c>
      <c r="H8003" s="2">
        <v>44075</v>
      </c>
      <c r="I8003">
        <v>7246.37</v>
      </c>
      <c r="J8003">
        <f t="shared" si="1120"/>
        <v>7.544378492542636E-3</v>
      </c>
      <c r="K8003">
        <f t="shared" si="1116"/>
        <v>7.5394984925426364E-3</v>
      </c>
      <c r="L8003">
        <v>1.546769454422013E-2</v>
      </c>
      <c r="N8003" s="2">
        <v>44075</v>
      </c>
      <c r="O8003">
        <v>227.27</v>
      </c>
      <c r="Q8003" s="2">
        <v>44075</v>
      </c>
      <c r="R8003">
        <v>365395.6</v>
      </c>
      <c r="S8003" s="8">
        <f t="shared" si="1121"/>
        <v>7.7151534991495296E-3</v>
      </c>
      <c r="T8003" s="9">
        <f t="shared" si="1117"/>
        <v>7.71027349914953E-3</v>
      </c>
      <c r="U8003" s="3">
        <f>Sheet1!$B$17+Sheet1!$B$18*'Portfolio allocation'!K8003</f>
        <v>9.1373026313013479E-3</v>
      </c>
      <c r="V8003" s="13">
        <f t="shared" si="1122"/>
        <v>-1.4270291321518179E-3</v>
      </c>
      <c r="W8003" s="13"/>
      <c r="X8003" s="2">
        <v>44075</v>
      </c>
      <c r="Y8003">
        <v>117.8673</v>
      </c>
      <c r="AA8003" s="2">
        <v>44075</v>
      </c>
      <c r="AB8003">
        <v>2251.59</v>
      </c>
      <c r="AC8003">
        <f t="shared" si="1123"/>
        <v>7.3335288941045462E-4</v>
      </c>
      <c r="AD8003">
        <f t="shared" si="1118"/>
        <v>7.2847288941045466E-4</v>
      </c>
      <c r="AE8003">
        <f>Sheet2!$B$17+Sheet2!$B$18*'Portfolio allocation'!K8003</f>
        <v>6.7577014209363783E-3</v>
      </c>
      <c r="AF8003">
        <f t="shared" si="1124"/>
        <v>-6.0292285315259233E-3</v>
      </c>
      <c r="AH8003" s="2">
        <v>44075</v>
      </c>
      <c r="AI8003">
        <v>0.67100000000000004</v>
      </c>
      <c r="AJ8003">
        <v>0.122</v>
      </c>
      <c r="AK8003">
        <v>1.19635</v>
      </c>
      <c r="AR8003" s="3"/>
    </row>
    <row r="8004" spans="1:44" hidden="1" outlineLevel="1" x14ac:dyDescent="0.2">
      <c r="A8004" s="2">
        <v>44076</v>
      </c>
      <c r="B8004">
        <v>26.57</v>
      </c>
      <c r="E8004" s="2">
        <v>44076</v>
      </c>
      <c r="F8004">
        <v>3580.84</v>
      </c>
      <c r="G8004">
        <f t="shared" si="1119"/>
        <v>1.5365857116526938E-2</v>
      </c>
      <c r="H8004" s="2">
        <v>44076</v>
      </c>
      <c r="I8004">
        <v>7358.49</v>
      </c>
      <c r="J8004">
        <f t="shared" si="1120"/>
        <v>1.547257454422013E-2</v>
      </c>
      <c r="K8004">
        <f t="shared" ref="K8004:K8067" si="1125">J8004-(AJ8003/25000)</f>
        <v>1.546769454422013E-2</v>
      </c>
      <c r="L8004">
        <v>-3.4945552431327631E-2</v>
      </c>
      <c r="N8004" s="2">
        <v>44076</v>
      </c>
      <c r="O8004">
        <v>231.65</v>
      </c>
      <c r="Q8004" s="2">
        <v>44076</v>
      </c>
      <c r="R8004">
        <v>372437.6</v>
      </c>
      <c r="S8004" s="8">
        <f t="shared" si="1121"/>
        <v>1.9272262720186006E-2</v>
      </c>
      <c r="T8004" s="9">
        <f t="shared" ref="T8004:T8067" si="1126">S8004-(AJ8003/100/250)</f>
        <v>1.9267382720186008E-2</v>
      </c>
      <c r="U8004" s="3">
        <f>Sheet1!$B$17+Sheet1!$B$18*'Portfolio allocation'!K8004</f>
        <v>1.823273006899373E-2</v>
      </c>
      <c r="V8004" s="13">
        <f t="shared" si="1122"/>
        <v>1.0346526511922777E-3</v>
      </c>
      <c r="W8004" s="13"/>
      <c r="X8004" s="2">
        <v>44076</v>
      </c>
      <c r="Y8004">
        <v>122.43300000000001</v>
      </c>
      <c r="AA8004" s="2">
        <v>44076</v>
      </c>
      <c r="AB8004">
        <v>2338.8000000000002</v>
      </c>
      <c r="AC8004">
        <f t="shared" si="1123"/>
        <v>3.8732628942214076E-2</v>
      </c>
      <c r="AD8004">
        <f t="shared" ref="AD8004:AD8067" si="1127">AC8004-AJ8004/25000</f>
        <v>3.8727668942214077E-2</v>
      </c>
      <c r="AE8004">
        <f>Sheet2!$B$17+Sheet2!$B$18*'Portfolio allocation'!K8004</f>
        <v>1.3807655616662721E-2</v>
      </c>
      <c r="AF8004">
        <f t="shared" si="1124"/>
        <v>2.4920013325551355E-2</v>
      </c>
      <c r="AH8004" s="2">
        <v>44076</v>
      </c>
      <c r="AI8004">
        <v>0.65100000000000002</v>
      </c>
      <c r="AJ8004">
        <v>0.124</v>
      </c>
      <c r="AK8004">
        <v>1.18405</v>
      </c>
      <c r="AR8004" s="3"/>
    </row>
    <row r="8005" spans="1:44" hidden="1" outlineLevel="1" x14ac:dyDescent="0.2">
      <c r="A8005" s="2">
        <v>44077</v>
      </c>
      <c r="B8005">
        <v>33.6</v>
      </c>
      <c r="E8005" s="2">
        <v>44077</v>
      </c>
      <c r="F8005">
        <v>3455.06</v>
      </c>
      <c r="G8005">
        <f t="shared" ref="G8005:G8068" si="1128">(F8005/F8004)-1</f>
        <v>-3.5125836395929477E-2</v>
      </c>
      <c r="H8005" s="2">
        <v>44077</v>
      </c>
      <c r="I8005">
        <v>7101.38</v>
      </c>
      <c r="J8005">
        <f t="shared" ref="J8005:J8068" si="1129">(I8005/I8004)-1</f>
        <v>-3.4940592431327633E-2</v>
      </c>
      <c r="K8005">
        <f t="shared" si="1125"/>
        <v>-3.4945552431327631E-2</v>
      </c>
      <c r="L8005">
        <v>-8.1383903648024128E-3</v>
      </c>
      <c r="N8005" s="2">
        <v>44077</v>
      </c>
      <c r="O8005">
        <v>217.3</v>
      </c>
      <c r="Q8005" s="2">
        <v>44077</v>
      </c>
      <c r="R8005">
        <v>349366.2</v>
      </c>
      <c r="S8005" s="8">
        <f t="shared" ref="S8005:S8068" si="1130">R8005/R8004-1</f>
        <v>-6.194702146077613E-2</v>
      </c>
      <c r="T8005" s="9">
        <f t="shared" si="1126"/>
        <v>-6.1951981460776129E-2</v>
      </c>
      <c r="U8005" s="3">
        <f>Sheet1!$B$17+Sheet1!$B$18*'Portfolio allocation'!K8005</f>
        <v>-3.9602624502938319E-2</v>
      </c>
      <c r="V8005" s="13">
        <f t="shared" ref="V8005:V8068" si="1131">T8005-U8005</f>
        <v>-2.234935695783781E-2</v>
      </c>
      <c r="W8005" s="13"/>
      <c r="X8005" s="2">
        <v>44077</v>
      </c>
      <c r="Y8005">
        <v>118.8702</v>
      </c>
      <c r="AA8005" s="2">
        <v>44077</v>
      </c>
      <c r="AB8005">
        <v>2270.7399999999998</v>
      </c>
      <c r="AC8005">
        <f t="shared" ref="AC8005:AC8068" si="1132">AB8005/AB8004-1</f>
        <v>-2.9100393364118515E-2</v>
      </c>
      <c r="AD8005">
        <f t="shared" si="1127"/>
        <v>-2.9105153364118515E-2</v>
      </c>
      <c r="AE8005">
        <f>Sheet2!$B$17+Sheet2!$B$18*'Portfolio allocation'!K8005</f>
        <v>-3.10210897522477E-2</v>
      </c>
      <c r="AF8005">
        <f t="shared" ref="AF8005:AF8068" si="1133">AD8005-AE8005</f>
        <v>1.9159363881291851E-3</v>
      </c>
      <c r="AH8005" s="2">
        <v>44077</v>
      </c>
      <c r="AI8005">
        <v>0.622</v>
      </c>
      <c r="AJ8005">
        <v>0.11899999999999999</v>
      </c>
      <c r="AK8005">
        <v>1.1837500000000001</v>
      </c>
      <c r="AR8005" s="3"/>
    </row>
    <row r="8006" spans="1:44" hidden="1" outlineLevel="1" x14ac:dyDescent="0.2">
      <c r="A8006" s="2">
        <v>44078</v>
      </c>
      <c r="B8006">
        <v>30.75</v>
      </c>
      <c r="E8006" s="2">
        <v>44078</v>
      </c>
      <c r="F8006">
        <v>3426.96</v>
      </c>
      <c r="G8006">
        <f t="shared" si="1128"/>
        <v>-8.1329991374968769E-3</v>
      </c>
      <c r="H8006" s="2">
        <v>44078</v>
      </c>
      <c r="I8006">
        <v>7043.62</v>
      </c>
      <c r="J8006">
        <f t="shared" si="1129"/>
        <v>-8.1336303648024133E-3</v>
      </c>
      <c r="K8006">
        <f t="shared" si="1125"/>
        <v>-8.1383903648024128E-3</v>
      </c>
      <c r="L8006">
        <v>-5.1599999999999997E-6</v>
      </c>
      <c r="N8006" s="2">
        <v>44078</v>
      </c>
      <c r="O8006">
        <v>214.25</v>
      </c>
      <c r="Q8006" s="2">
        <v>44078</v>
      </c>
      <c r="R8006">
        <v>344462.5</v>
      </c>
      <c r="S8006" s="8">
        <f t="shared" si="1130"/>
        <v>-1.4035988598782634E-2</v>
      </c>
      <c r="T8006" s="9">
        <f t="shared" si="1126"/>
        <v>-1.4040748598782633E-2</v>
      </c>
      <c r="U8006" s="3">
        <f>Sheet1!$B$17+Sheet1!$B$18*'Portfolio allocation'!K8006</f>
        <v>-8.848768796386958E-3</v>
      </c>
      <c r="V8006" s="13">
        <f t="shared" si="1131"/>
        <v>-5.1919798023956753E-3</v>
      </c>
      <c r="W8006" s="13"/>
      <c r="X8006" s="2">
        <v>44078</v>
      </c>
      <c r="Y8006">
        <v>116.81659999999999</v>
      </c>
      <c r="AA8006" s="2">
        <v>44078</v>
      </c>
      <c r="AB8006">
        <v>2231.5100000000002</v>
      </c>
      <c r="AC8006">
        <f t="shared" si="1132"/>
        <v>-1.7276306402318031E-2</v>
      </c>
      <c r="AD8006">
        <f t="shared" si="1127"/>
        <v>-1.7281466402318032E-2</v>
      </c>
      <c r="AE8006">
        <f>Sheet2!$B$17+Sheet2!$B$18*'Portfolio allocation'!K8006</f>
        <v>-7.1834773301345895E-3</v>
      </c>
      <c r="AF8006">
        <f t="shared" si="1133"/>
        <v>-1.0097989072183441E-2</v>
      </c>
      <c r="AH8006" s="2">
        <v>44078</v>
      </c>
      <c r="AI8006">
        <v>0.72299999999999998</v>
      </c>
      <c r="AJ8006">
        <v>0.129</v>
      </c>
      <c r="AK8006">
        <v>1.1797500000000001</v>
      </c>
      <c r="AR8006" s="3"/>
    </row>
    <row r="8007" spans="1:44" hidden="1" outlineLevel="1" x14ac:dyDescent="0.2">
      <c r="A8007" s="2">
        <v>44081</v>
      </c>
      <c r="B8007">
        <v>30.75</v>
      </c>
      <c r="E8007" s="2">
        <v>44081</v>
      </c>
      <c r="F8007">
        <v>3426.96</v>
      </c>
      <c r="G8007">
        <f t="shared" si="1128"/>
        <v>0</v>
      </c>
      <c r="H8007" s="2">
        <v>44081</v>
      </c>
      <c r="I8007">
        <v>7043.62</v>
      </c>
      <c r="J8007">
        <f t="shared" si="1129"/>
        <v>0</v>
      </c>
      <c r="K8007">
        <f t="shared" si="1125"/>
        <v>-5.1599999999999997E-6</v>
      </c>
      <c r="L8007">
        <v>-2.7718182565101442E-2</v>
      </c>
      <c r="N8007" s="2">
        <v>44081</v>
      </c>
      <c r="O8007">
        <v>214.25</v>
      </c>
      <c r="Q8007" s="2">
        <v>44081</v>
      </c>
      <c r="R8007">
        <v>344462.5</v>
      </c>
      <c r="S8007" s="8">
        <f t="shared" si="1130"/>
        <v>0</v>
      </c>
      <c r="T8007" s="9">
        <f t="shared" si="1126"/>
        <v>-5.1600000000000006E-6</v>
      </c>
      <c r="U8007" s="3">
        <f>Sheet1!$B$17+Sheet1!$B$18*'Portfolio allocation'!K8007</f>
        <v>4.8187920158284221E-4</v>
      </c>
      <c r="V8007" s="13">
        <f t="shared" si="1131"/>
        <v>-4.870392015828422E-4</v>
      </c>
      <c r="W8007" s="13"/>
      <c r="X8007" s="2">
        <v>44081</v>
      </c>
      <c r="Y8007">
        <v>116.81659999999999</v>
      </c>
      <c r="AA8007" s="2">
        <v>44081</v>
      </c>
      <c r="AB8007">
        <v>2231.5100000000002</v>
      </c>
      <c r="AC8007">
        <f t="shared" si="1132"/>
        <v>0</v>
      </c>
      <c r="AD8007">
        <f t="shared" si="1127"/>
        <v>-5.1599999999999997E-6</v>
      </c>
      <c r="AE8007">
        <f>Sheet2!$B$17+Sheet2!$B$18*'Portfolio allocation'!K8007</f>
        <v>4.8798607720854396E-5</v>
      </c>
      <c r="AF8007">
        <f t="shared" si="1133"/>
        <v>-5.3958607720854394E-5</v>
      </c>
      <c r="AH8007" s="2">
        <v>44081</v>
      </c>
      <c r="AI8007">
        <v>0.72299999999999998</v>
      </c>
      <c r="AJ8007">
        <v>0.129</v>
      </c>
      <c r="AK8007">
        <v>1.18265</v>
      </c>
      <c r="AR8007" s="3"/>
    </row>
    <row r="8008" spans="1:44" hidden="1" outlineLevel="1" x14ac:dyDescent="0.2">
      <c r="A8008" s="2">
        <v>44082</v>
      </c>
      <c r="B8008">
        <v>31.46</v>
      </c>
      <c r="E8008" s="2">
        <v>44082</v>
      </c>
      <c r="F8008">
        <v>3331.84</v>
      </c>
      <c r="G8008">
        <f t="shared" si="1128"/>
        <v>-2.7756378831384043E-2</v>
      </c>
      <c r="H8008" s="2">
        <v>44082</v>
      </c>
      <c r="I8008">
        <v>6848.42</v>
      </c>
      <c r="J8008">
        <f t="shared" si="1129"/>
        <v>-2.7713022565101442E-2</v>
      </c>
      <c r="K8008">
        <f t="shared" si="1125"/>
        <v>-2.7718182565101442E-2</v>
      </c>
      <c r="L8008">
        <v>2.0194799772560671E-2</v>
      </c>
      <c r="N8008" s="2">
        <v>44082</v>
      </c>
      <c r="O8008">
        <v>202.66</v>
      </c>
      <c r="Q8008" s="2">
        <v>44082</v>
      </c>
      <c r="R8008">
        <v>325828.59999999998</v>
      </c>
      <c r="S8008" s="8">
        <f t="shared" si="1130"/>
        <v>-5.4095583699241612E-2</v>
      </c>
      <c r="T8008" s="9">
        <f t="shared" si="1126"/>
        <v>-5.4100743699241609E-2</v>
      </c>
      <c r="U8008" s="3">
        <f>Sheet1!$B$17+Sheet1!$B$18*'Portfolio allocation'!K8008</f>
        <v>-3.1311202626493173E-2</v>
      </c>
      <c r="V8008" s="13">
        <f t="shared" si="1131"/>
        <v>-2.2789541072748436E-2</v>
      </c>
      <c r="W8008" s="13"/>
      <c r="X8008" s="2">
        <v>44082</v>
      </c>
      <c r="Y8008">
        <v>115.77549999999999</v>
      </c>
      <c r="AA8008" s="2">
        <v>44082</v>
      </c>
      <c r="AB8008">
        <v>2211.63</v>
      </c>
      <c r="AC8008">
        <f t="shared" si="1132"/>
        <v>-8.9087658132834813E-3</v>
      </c>
      <c r="AD8008">
        <f t="shared" si="1127"/>
        <v>-8.9142458132834817E-3</v>
      </c>
      <c r="AE8008">
        <f>Sheet2!$B$17+Sheet2!$B$18*'Portfolio allocation'!K8008</f>
        <v>-2.4594328080317727E-2</v>
      </c>
      <c r="AF8008">
        <f t="shared" si="1133"/>
        <v>1.5680082267034247E-2</v>
      </c>
      <c r="AH8008" s="2">
        <v>44082</v>
      </c>
      <c r="AI8008">
        <v>0.68400000000000005</v>
      </c>
      <c r="AJ8008">
        <v>0.13700000000000001</v>
      </c>
      <c r="AK8008">
        <v>1.1792499999999999</v>
      </c>
      <c r="AR8008" s="3"/>
    </row>
    <row r="8009" spans="1:44" hidden="1" outlineLevel="1" x14ac:dyDescent="0.2">
      <c r="A8009" s="2">
        <v>44083</v>
      </c>
      <c r="B8009">
        <v>28.81</v>
      </c>
      <c r="E8009" s="2">
        <v>44083</v>
      </c>
      <c r="F8009">
        <v>3398.96</v>
      </c>
      <c r="G8009">
        <f t="shared" si="1128"/>
        <v>2.0145024971186976E-2</v>
      </c>
      <c r="H8009" s="2">
        <v>44083</v>
      </c>
      <c r="I8009">
        <v>6986.76</v>
      </c>
      <c r="J8009">
        <f t="shared" si="1129"/>
        <v>2.020027977256067E-2</v>
      </c>
      <c r="K8009">
        <f t="shared" si="1125"/>
        <v>2.0194799772560671E-2</v>
      </c>
      <c r="L8009">
        <v>-1.754293656069494E-2</v>
      </c>
      <c r="N8009" s="2">
        <v>44083</v>
      </c>
      <c r="O8009">
        <v>211.29</v>
      </c>
      <c r="Q8009" s="2">
        <v>44083</v>
      </c>
      <c r="R8009">
        <v>339703.6</v>
      </c>
      <c r="S8009" s="8">
        <f t="shared" si="1130"/>
        <v>4.2583738812369543E-2</v>
      </c>
      <c r="T8009" s="9">
        <f t="shared" si="1126"/>
        <v>4.257825881236954E-2</v>
      </c>
      <c r="U8009" s="3">
        <f>Sheet1!$B$17+Sheet1!$B$18*'Portfolio allocation'!K8009</f>
        <v>2.3655784987724016E-2</v>
      </c>
      <c r="V8009" s="13">
        <f t="shared" si="1131"/>
        <v>1.8922473824645524E-2</v>
      </c>
      <c r="W8009" s="13"/>
      <c r="X8009" s="2">
        <v>44083</v>
      </c>
      <c r="Y8009">
        <v>116.7784</v>
      </c>
      <c r="AA8009" s="2">
        <v>44083</v>
      </c>
      <c r="AB8009">
        <v>2230.7800000000002</v>
      </c>
      <c r="AC8009">
        <f t="shared" si="1132"/>
        <v>8.6587720369140087E-3</v>
      </c>
      <c r="AD8009">
        <f t="shared" si="1127"/>
        <v>8.6532920369140082E-3</v>
      </c>
      <c r="AE8009">
        <f>Sheet2!$B$17+Sheet2!$B$18*'Portfolio allocation'!K8009</f>
        <v>1.8011118185064779E-2</v>
      </c>
      <c r="AF8009">
        <f t="shared" si="1133"/>
        <v>-9.3578261481507708E-3</v>
      </c>
      <c r="AH8009" s="2">
        <v>44083</v>
      </c>
      <c r="AI8009">
        <v>0.70299999999999996</v>
      </c>
      <c r="AJ8009">
        <v>0.13700000000000001</v>
      </c>
      <c r="AK8009">
        <v>1.1809000000000001</v>
      </c>
      <c r="AR8009" s="3"/>
    </row>
    <row r="8010" spans="1:44" hidden="1" outlineLevel="1" x14ac:dyDescent="0.2">
      <c r="A8010" s="2">
        <v>44084</v>
      </c>
      <c r="B8010">
        <v>29.71</v>
      </c>
      <c r="E8010" s="2">
        <v>44084</v>
      </c>
      <c r="F8010">
        <v>3339.19</v>
      </c>
      <c r="G8010">
        <f t="shared" si="1128"/>
        <v>-1.7584790641843373E-2</v>
      </c>
      <c r="H8010" s="2">
        <v>44084</v>
      </c>
      <c r="I8010">
        <v>6864.23</v>
      </c>
      <c r="J8010">
        <f t="shared" si="1129"/>
        <v>-1.7537456560694942E-2</v>
      </c>
      <c r="K8010">
        <f t="shared" si="1125"/>
        <v>-1.754293656069494E-2</v>
      </c>
      <c r="L8010">
        <v>5.7567422886489197E-4</v>
      </c>
      <c r="N8010" s="2">
        <v>44084</v>
      </c>
      <c r="O8010">
        <v>205.37</v>
      </c>
      <c r="Q8010" s="2">
        <v>44084</v>
      </c>
      <c r="R8010">
        <v>330185.59999999998</v>
      </c>
      <c r="S8010" s="8">
        <f t="shared" si="1130"/>
        <v>-2.8018543224151871E-2</v>
      </c>
      <c r="T8010" s="9">
        <f t="shared" si="1126"/>
        <v>-2.8024023224151869E-2</v>
      </c>
      <c r="U8010" s="3">
        <f>Sheet1!$B$17+Sheet1!$B$18*'Portfolio allocation'!K8010</f>
        <v>-1.9637902535211152E-2</v>
      </c>
      <c r="V8010" s="13">
        <f t="shared" si="1131"/>
        <v>-8.3861206889407174E-3</v>
      </c>
      <c r="W8010" s="13"/>
      <c r="X8010" s="2">
        <v>44084</v>
      </c>
      <c r="Y8010">
        <v>115.1546</v>
      </c>
      <c r="AA8010" s="2">
        <v>44084</v>
      </c>
      <c r="AB8010">
        <v>2199.77</v>
      </c>
      <c r="AC8010">
        <f t="shared" si="1132"/>
        <v>-1.3900967374640305E-2</v>
      </c>
      <c r="AD8010">
        <f t="shared" si="1127"/>
        <v>-1.3906567374640305E-2</v>
      </c>
      <c r="AE8010">
        <f>Sheet2!$B$17+Sheet2!$B$18*'Portfolio allocation'!K8010</f>
        <v>-1.5546239739195633E-2</v>
      </c>
      <c r="AF8010">
        <f t="shared" si="1133"/>
        <v>1.6396723645553286E-3</v>
      </c>
      <c r="AH8010" s="2">
        <v>44084</v>
      </c>
      <c r="AI8010">
        <v>0.68400000000000005</v>
      </c>
      <c r="AJ8010">
        <v>0.14000000000000001</v>
      </c>
      <c r="AK8010">
        <v>1.1870499999999999</v>
      </c>
      <c r="AR8010" s="3"/>
    </row>
    <row r="8011" spans="1:44" hidden="1" outlineLevel="1" x14ac:dyDescent="0.2">
      <c r="A8011" s="2">
        <v>44085</v>
      </c>
      <c r="B8011">
        <v>26.87</v>
      </c>
      <c r="E8011" s="2">
        <v>44085</v>
      </c>
      <c r="F8011">
        <v>3340.97</v>
      </c>
      <c r="G8011">
        <f t="shared" si="1128"/>
        <v>5.3306340759284865E-4</v>
      </c>
      <c r="H8011" s="2">
        <v>44085</v>
      </c>
      <c r="I8011">
        <v>6868.22</v>
      </c>
      <c r="J8011">
        <f t="shared" si="1129"/>
        <v>5.81274228864892E-4</v>
      </c>
      <c r="K8011">
        <f t="shared" si="1125"/>
        <v>5.7567422886489197E-4</v>
      </c>
      <c r="L8011">
        <v>1.3053216430807259E-2</v>
      </c>
      <c r="N8011" s="2">
        <v>44085</v>
      </c>
      <c r="O8011">
        <v>204.03</v>
      </c>
      <c r="Q8011" s="2">
        <v>44085</v>
      </c>
      <c r="R8011">
        <v>328031.3</v>
      </c>
      <c r="S8011" s="8">
        <f t="shared" si="1130"/>
        <v>-6.5245122743087247E-3</v>
      </c>
      <c r="T8011" s="9">
        <f t="shared" si="1126"/>
        <v>-6.5301122743087244E-3</v>
      </c>
      <c r="U8011" s="3">
        <f>Sheet1!$B$17+Sheet1!$B$18*'Portfolio allocation'!K8011</f>
        <v>1.1482269492335629E-3</v>
      </c>
      <c r="V8011" s="13">
        <f t="shared" si="1131"/>
        <v>-7.6783392235422873E-3</v>
      </c>
      <c r="W8011" s="13"/>
      <c r="X8011" s="2">
        <v>44085</v>
      </c>
      <c r="Y8011">
        <v>116.01430000000001</v>
      </c>
      <c r="AA8011" s="2">
        <v>44085</v>
      </c>
      <c r="AB8011">
        <v>2216.19</v>
      </c>
      <c r="AC8011">
        <f t="shared" si="1132"/>
        <v>7.464416734476842E-3</v>
      </c>
      <c r="AD8011">
        <f t="shared" si="1127"/>
        <v>7.4589367344768415E-3</v>
      </c>
      <c r="AE8011">
        <f>Sheet2!$B$17+Sheet2!$B$18*'Portfolio allocation'!K8011</f>
        <v>5.6529122244890553E-4</v>
      </c>
      <c r="AF8011">
        <f t="shared" si="1133"/>
        <v>6.893645512027936E-3</v>
      </c>
      <c r="AH8011" s="2">
        <v>44085</v>
      </c>
      <c r="AI8011">
        <v>0.66700000000000004</v>
      </c>
      <c r="AJ8011">
        <v>0.13700000000000001</v>
      </c>
      <c r="AK8011">
        <v>1.1831</v>
      </c>
      <c r="AR8011" s="3"/>
    </row>
    <row r="8012" spans="1:44" hidden="1" outlineLevel="1" x14ac:dyDescent="0.2">
      <c r="A8012" s="2">
        <v>44088</v>
      </c>
      <c r="B8012">
        <v>25.85</v>
      </c>
      <c r="E8012" s="2">
        <v>44088</v>
      </c>
      <c r="F8012">
        <v>3383.54</v>
      </c>
      <c r="G8012">
        <f t="shared" si="1128"/>
        <v>1.274180851668838E-2</v>
      </c>
      <c r="H8012" s="2">
        <v>44088</v>
      </c>
      <c r="I8012">
        <v>6957.91</v>
      </c>
      <c r="J8012">
        <f t="shared" si="1129"/>
        <v>1.305869643080726E-2</v>
      </c>
      <c r="K8012">
        <f t="shared" si="1125"/>
        <v>1.3053216430807259E-2</v>
      </c>
      <c r="L8012">
        <v>5.2290504239348411E-3</v>
      </c>
      <c r="N8012" s="2">
        <v>44088</v>
      </c>
      <c r="O8012">
        <v>205.41</v>
      </c>
      <c r="Q8012" s="2">
        <v>44088</v>
      </c>
      <c r="R8012">
        <v>330249.90000000002</v>
      </c>
      <c r="S8012" s="8">
        <f t="shared" si="1130"/>
        <v>6.7633789824326218E-3</v>
      </c>
      <c r="T8012" s="9">
        <f t="shared" si="1126"/>
        <v>6.7578989824326214E-3</v>
      </c>
      <c r="U8012" s="3">
        <f>Sheet1!$B$17+Sheet1!$B$18*'Portfolio allocation'!K8012</f>
        <v>1.5462779586273694E-2</v>
      </c>
      <c r="V8012" s="13">
        <f t="shared" si="1131"/>
        <v>-8.7048806038410725E-3</v>
      </c>
      <c r="W8012" s="13"/>
      <c r="X8012" s="2">
        <v>44088</v>
      </c>
      <c r="Y8012">
        <v>116.616</v>
      </c>
      <c r="AA8012" s="2">
        <v>44088</v>
      </c>
      <c r="AB8012">
        <v>2227.6799999999998</v>
      </c>
      <c r="AC8012">
        <f t="shared" si="1132"/>
        <v>5.184573524833036E-3</v>
      </c>
      <c r="AD8012">
        <f t="shared" si="1127"/>
        <v>5.1792935248330361E-3</v>
      </c>
      <c r="AE8012">
        <f>Sheet2!$B$17+Sheet2!$B$18*'Portfolio allocation'!K8012</f>
        <v>1.1660640079308183E-2</v>
      </c>
      <c r="AF8012">
        <f t="shared" si="1133"/>
        <v>-6.481346554475147E-3</v>
      </c>
      <c r="AH8012" s="2">
        <v>44088</v>
      </c>
      <c r="AI8012">
        <v>0.66900000000000004</v>
      </c>
      <c r="AJ8012">
        <v>0.13200000000000001</v>
      </c>
      <c r="AK8012">
        <v>1.1872</v>
      </c>
      <c r="AR8012" s="3"/>
    </row>
    <row r="8013" spans="1:44" hidden="1" outlineLevel="1" x14ac:dyDescent="0.2">
      <c r="A8013" s="2">
        <v>44089</v>
      </c>
      <c r="B8013">
        <v>25.59</v>
      </c>
      <c r="E8013" s="2">
        <v>44089</v>
      </c>
      <c r="F8013">
        <v>3401.2</v>
      </c>
      <c r="G8013">
        <f t="shared" si="1128"/>
        <v>5.2193856138835759E-3</v>
      </c>
      <c r="H8013" s="2">
        <v>44089</v>
      </c>
      <c r="I8013">
        <v>6994.33</v>
      </c>
      <c r="J8013">
        <f t="shared" si="1129"/>
        <v>5.2343304239348409E-3</v>
      </c>
      <c r="K8013">
        <f t="shared" si="1125"/>
        <v>5.2290504239348411E-3</v>
      </c>
      <c r="L8013">
        <v>-4.5860133483550071E-3</v>
      </c>
      <c r="N8013" s="2">
        <v>44089</v>
      </c>
      <c r="O8013">
        <v>208.78</v>
      </c>
      <c r="Q8013" s="2">
        <v>44089</v>
      </c>
      <c r="R8013">
        <v>335668.1</v>
      </c>
      <c r="S8013" s="8">
        <f t="shared" si="1130"/>
        <v>1.6406363786938272E-2</v>
      </c>
      <c r="T8013" s="9">
        <f t="shared" si="1126"/>
        <v>1.6401083786938272E-2</v>
      </c>
      <c r="U8013" s="3">
        <f>Sheet1!$B$17+Sheet1!$B$18*'Portfolio allocation'!K8013</f>
        <v>6.4866980524536377E-3</v>
      </c>
      <c r="V8013" s="13">
        <f t="shared" si="1131"/>
        <v>9.9143857344846341E-3</v>
      </c>
      <c r="W8013" s="13"/>
      <c r="X8013" s="2">
        <v>44089</v>
      </c>
      <c r="Y8013">
        <v>116.9503</v>
      </c>
      <c r="AA8013" s="2">
        <v>44089</v>
      </c>
      <c r="AB8013">
        <v>2234.0700000000002</v>
      </c>
      <c r="AC8013">
        <f t="shared" si="1132"/>
        <v>2.8684550743376391E-3</v>
      </c>
      <c r="AD8013">
        <f t="shared" si="1127"/>
        <v>2.863295074337639E-3</v>
      </c>
      <c r="AE8013">
        <f>Sheet2!$B$17+Sheet2!$B$18*'Portfolio allocation'!K8013</f>
        <v>4.7031920534689924E-3</v>
      </c>
      <c r="AF8013">
        <f t="shared" si="1133"/>
        <v>-1.8398969791313534E-3</v>
      </c>
      <c r="AH8013" s="2">
        <v>44089</v>
      </c>
      <c r="AI8013">
        <v>0.67900000000000005</v>
      </c>
      <c r="AJ8013">
        <v>0.129</v>
      </c>
      <c r="AK8013">
        <v>1.1850499999999999</v>
      </c>
      <c r="AR8013" s="3"/>
    </row>
    <row r="8014" spans="1:44" hidden="1" outlineLevel="1" x14ac:dyDescent="0.2">
      <c r="A8014" s="2">
        <v>44090</v>
      </c>
      <c r="B8014">
        <v>26.04</v>
      </c>
      <c r="E8014" s="2">
        <v>44090</v>
      </c>
      <c r="F8014">
        <v>3385.49</v>
      </c>
      <c r="G8014">
        <f t="shared" si="1128"/>
        <v>-4.6189580148182641E-3</v>
      </c>
      <c r="H8014" s="2">
        <v>44090</v>
      </c>
      <c r="I8014">
        <v>6962.29</v>
      </c>
      <c r="J8014">
        <f t="shared" si="1129"/>
        <v>-4.5808533483550073E-3</v>
      </c>
      <c r="K8014">
        <f t="shared" si="1125"/>
        <v>-4.5860133483550071E-3</v>
      </c>
      <c r="L8014">
        <v>-8.4030589013672236E-3</v>
      </c>
      <c r="N8014" s="2">
        <v>44090</v>
      </c>
      <c r="O8014">
        <v>205.05</v>
      </c>
      <c r="Q8014" s="2">
        <v>44090</v>
      </c>
      <c r="R8014">
        <v>329671.09999999998</v>
      </c>
      <c r="S8014" s="8">
        <f t="shared" si="1130"/>
        <v>-1.7865862141800193E-2</v>
      </c>
      <c r="T8014" s="9">
        <f t="shared" si="1126"/>
        <v>-1.7871022141800193E-2</v>
      </c>
      <c r="U8014" s="3">
        <f>Sheet1!$B$17+Sheet1!$B$18*'Portfolio allocation'!K8014</f>
        <v>-4.7733918539124946E-3</v>
      </c>
      <c r="V8014" s="13">
        <f t="shared" si="1131"/>
        <v>-1.3097630287887699E-2</v>
      </c>
      <c r="W8014" s="13"/>
      <c r="X8014" s="2">
        <v>44090</v>
      </c>
      <c r="Y8014">
        <v>118.65049999999999</v>
      </c>
      <c r="AA8014" s="2">
        <v>44090</v>
      </c>
      <c r="AB8014">
        <v>2266.5500000000002</v>
      </c>
      <c r="AC8014">
        <f t="shared" si="1132"/>
        <v>1.4538488050956255E-2</v>
      </c>
      <c r="AD8014">
        <f t="shared" si="1127"/>
        <v>1.4533528050956255E-2</v>
      </c>
      <c r="AE8014">
        <f>Sheet2!$B$17+Sheet2!$B$18*'Portfolio allocation'!K8014</f>
        <v>-4.0246130577751482E-3</v>
      </c>
      <c r="AF8014">
        <f t="shared" si="1133"/>
        <v>1.8558141108731403E-2</v>
      </c>
      <c r="AH8014" s="2">
        <v>44090</v>
      </c>
      <c r="AI8014">
        <v>0.68700000000000006</v>
      </c>
      <c r="AJ8014">
        <v>0.124</v>
      </c>
      <c r="AK8014">
        <v>1.18285</v>
      </c>
      <c r="AR8014" s="3"/>
    </row>
    <row r="8015" spans="1:44" hidden="1" outlineLevel="1" x14ac:dyDescent="0.2">
      <c r="A8015" s="2">
        <v>44091</v>
      </c>
      <c r="B8015">
        <v>26.46</v>
      </c>
      <c r="E8015" s="2">
        <v>44091</v>
      </c>
      <c r="F8015">
        <v>3357.01</v>
      </c>
      <c r="G8015">
        <f t="shared" si="1128"/>
        <v>-8.4123716212423094E-3</v>
      </c>
      <c r="H8015" s="2">
        <v>44091</v>
      </c>
      <c r="I8015">
        <v>6903.82</v>
      </c>
      <c r="J8015">
        <f t="shared" si="1129"/>
        <v>-8.3980989013672236E-3</v>
      </c>
      <c r="K8015">
        <f t="shared" si="1125"/>
        <v>-8.4030589013672236E-3</v>
      </c>
      <c r="L8015">
        <v>-1.1172490329006197E-2</v>
      </c>
      <c r="N8015" s="2">
        <v>44091</v>
      </c>
      <c r="O8015">
        <v>202.91</v>
      </c>
      <c r="Q8015" s="2">
        <v>44091</v>
      </c>
      <c r="R8015">
        <v>326230.59999999998</v>
      </c>
      <c r="S8015" s="8">
        <f t="shared" si="1130"/>
        <v>-1.04361589475086E-2</v>
      </c>
      <c r="T8015" s="9">
        <f t="shared" si="1126"/>
        <v>-1.04411189475086E-2</v>
      </c>
      <c r="U8015" s="3">
        <f>Sheet1!$B$17+Sheet1!$B$18*'Portfolio allocation'!K8015</f>
        <v>-9.152403249126825E-3</v>
      </c>
      <c r="V8015" s="13">
        <f t="shared" si="1131"/>
        <v>-1.2887156983817753E-3</v>
      </c>
      <c r="W8015" s="13"/>
      <c r="X8015" s="2">
        <v>44091</v>
      </c>
      <c r="Y8015">
        <v>119.31910000000001</v>
      </c>
      <c r="AA8015" s="2">
        <v>44091</v>
      </c>
      <c r="AB8015">
        <v>2279.3200000000002</v>
      </c>
      <c r="AC8015">
        <f t="shared" si="1132"/>
        <v>5.6341135205488779E-3</v>
      </c>
      <c r="AD8015">
        <f t="shared" si="1127"/>
        <v>5.6293535205488776E-3</v>
      </c>
      <c r="AE8015">
        <f>Sheet2!$B$17+Sheet2!$B$18*'Portfolio allocation'!K8015</f>
        <v>-7.41882734515308E-3</v>
      </c>
      <c r="AF8015">
        <f t="shared" si="1133"/>
        <v>1.3048180865701958E-2</v>
      </c>
      <c r="AH8015" s="2">
        <v>44091</v>
      </c>
      <c r="AI8015">
        <v>0.68200000000000005</v>
      </c>
      <c r="AJ8015">
        <v>0.11899999999999999</v>
      </c>
      <c r="AK8015">
        <v>1.18075</v>
      </c>
      <c r="AR8015" s="3"/>
    </row>
    <row r="8016" spans="1:44" hidden="1" outlineLevel="1" x14ac:dyDescent="0.2">
      <c r="A8016" s="2">
        <v>44092</v>
      </c>
      <c r="B8016">
        <v>25.83</v>
      </c>
      <c r="E8016" s="2">
        <v>44092</v>
      </c>
      <c r="F8016">
        <v>3319.47</v>
      </c>
      <c r="G8016">
        <f t="shared" si="1128"/>
        <v>-1.1182570203842279E-2</v>
      </c>
      <c r="H8016" s="2">
        <v>44092</v>
      </c>
      <c r="I8016">
        <v>6826.72</v>
      </c>
      <c r="J8016">
        <f t="shared" si="1129"/>
        <v>-1.1167730329006198E-2</v>
      </c>
      <c r="K8016">
        <f t="shared" si="1125"/>
        <v>-1.1172490329006197E-2</v>
      </c>
      <c r="L8016">
        <v>-1.1524321254365215E-2</v>
      </c>
      <c r="N8016" s="2">
        <v>44092</v>
      </c>
      <c r="O8016">
        <v>200.39</v>
      </c>
      <c r="Q8016" s="2">
        <v>44092</v>
      </c>
      <c r="R8016">
        <v>322179</v>
      </c>
      <c r="S8016" s="8">
        <f t="shared" si="1130"/>
        <v>-1.2419435822390579E-2</v>
      </c>
      <c r="T8016" s="9">
        <f t="shared" si="1126"/>
        <v>-1.2424195822390578E-2</v>
      </c>
      <c r="U8016" s="3">
        <f>Sheet1!$B$17+Sheet1!$B$18*'Portfolio allocation'!K8016</f>
        <v>-1.2329565169640311E-2</v>
      </c>
      <c r="V8016" s="13">
        <f t="shared" si="1131"/>
        <v>-9.4630652750267094E-5</v>
      </c>
      <c r="W8016" s="13"/>
      <c r="X8016" s="2">
        <v>44092</v>
      </c>
      <c r="Y8016">
        <v>117.256</v>
      </c>
      <c r="AA8016" s="2">
        <v>44092</v>
      </c>
      <c r="AB8016">
        <v>2239.91</v>
      </c>
      <c r="AC8016">
        <f t="shared" si="1132"/>
        <v>-1.7290244458873838E-2</v>
      </c>
      <c r="AD8016">
        <f t="shared" si="1127"/>
        <v>-1.7295124458873837E-2</v>
      </c>
      <c r="AE8016">
        <f>Sheet2!$B$17+Sheet2!$B$18*'Portfolio allocation'!K8016</f>
        <v>-9.8814764251955317E-3</v>
      </c>
      <c r="AF8016">
        <f t="shared" si="1133"/>
        <v>-7.413648033678305E-3</v>
      </c>
      <c r="AH8016" s="2">
        <v>44092</v>
      </c>
      <c r="AI8016">
        <v>0.69399999999999995</v>
      </c>
      <c r="AJ8016">
        <v>0.122</v>
      </c>
      <c r="AK8016">
        <v>1.1859999999999999</v>
      </c>
      <c r="AR8016" s="3"/>
    </row>
    <row r="8017" spans="1:44" hidden="1" outlineLevel="1" x14ac:dyDescent="0.2">
      <c r="A8017" s="2">
        <v>44095</v>
      </c>
      <c r="B8017">
        <v>27.78</v>
      </c>
      <c r="E8017" s="2">
        <v>44095</v>
      </c>
      <c r="F8017">
        <v>3281.06</v>
      </c>
      <c r="G8017">
        <f t="shared" si="1128"/>
        <v>-1.1571124305988612E-2</v>
      </c>
      <c r="H8017" s="2">
        <v>44095</v>
      </c>
      <c r="I8017">
        <v>6748.08</v>
      </c>
      <c r="J8017">
        <f t="shared" si="1129"/>
        <v>-1.1519441254365215E-2</v>
      </c>
      <c r="K8017">
        <f t="shared" si="1125"/>
        <v>-1.1524321254365215E-2</v>
      </c>
      <c r="L8017">
        <v>1.0516751303956066E-2</v>
      </c>
      <c r="N8017" s="2">
        <v>44095</v>
      </c>
      <c r="O8017">
        <v>202.54</v>
      </c>
      <c r="Q8017" s="2">
        <v>44095</v>
      </c>
      <c r="R8017">
        <v>325635.59999999998</v>
      </c>
      <c r="S8017" s="8">
        <f t="shared" si="1130"/>
        <v>1.0728818451854361E-2</v>
      </c>
      <c r="T8017" s="9">
        <f t="shared" si="1126"/>
        <v>1.072393845185436E-2</v>
      </c>
      <c r="U8017" s="3">
        <f>Sheet1!$B$17+Sheet1!$B$18*'Portfolio allocation'!K8017</f>
        <v>-1.2733194523793585E-2</v>
      </c>
      <c r="V8017" s="13">
        <f t="shared" si="1131"/>
        <v>2.3457132975647943E-2</v>
      </c>
      <c r="W8017" s="13"/>
      <c r="X8017" s="2">
        <v>44095</v>
      </c>
      <c r="Y8017">
        <v>114.85850000000001</v>
      </c>
      <c r="AA8017" s="2">
        <v>44095</v>
      </c>
      <c r="AB8017">
        <v>2194.11</v>
      </c>
      <c r="AC8017">
        <f t="shared" si="1132"/>
        <v>-2.0447250112727633E-2</v>
      </c>
      <c r="AD8017">
        <f t="shared" si="1127"/>
        <v>-2.0452010112727632E-2</v>
      </c>
      <c r="AE8017">
        <f>Sheet2!$B$17+Sheet2!$B$18*'Portfolio allocation'!K8017</f>
        <v>-1.0194333460043488E-2</v>
      </c>
      <c r="AF8017">
        <f t="shared" si="1133"/>
        <v>-1.0257676652684145E-2</v>
      </c>
      <c r="AH8017" s="2">
        <v>44095</v>
      </c>
      <c r="AI8017">
        <v>0.67100000000000004</v>
      </c>
      <c r="AJ8017">
        <v>0.11899999999999999</v>
      </c>
      <c r="AK8017">
        <v>1.1742999999999999</v>
      </c>
      <c r="AR8017" s="3"/>
    </row>
    <row r="8018" spans="1:44" hidden="1" outlineLevel="1" x14ac:dyDescent="0.2">
      <c r="A8018" s="2">
        <v>44096</v>
      </c>
      <c r="B8018">
        <v>26.86</v>
      </c>
      <c r="E8018" s="2">
        <v>44096</v>
      </c>
      <c r="F8018">
        <v>3315.57</v>
      </c>
      <c r="G8018">
        <f t="shared" si="1128"/>
        <v>1.0517942372282096E-2</v>
      </c>
      <c r="H8018" s="2">
        <v>44096</v>
      </c>
      <c r="I8018">
        <v>6819.08</v>
      </c>
      <c r="J8018">
        <f t="shared" si="1129"/>
        <v>1.0521511303956066E-2</v>
      </c>
      <c r="K8018">
        <f t="shared" si="1125"/>
        <v>1.0516751303956066E-2</v>
      </c>
      <c r="L8018">
        <v>-2.3653231390510135E-2</v>
      </c>
      <c r="N8018" s="2">
        <v>44096</v>
      </c>
      <c r="O8018">
        <v>207.42</v>
      </c>
      <c r="Q8018" s="2">
        <v>44096</v>
      </c>
      <c r="R8018">
        <v>333481.5</v>
      </c>
      <c r="S8018" s="8">
        <f t="shared" si="1130"/>
        <v>2.4094110103440869E-2</v>
      </c>
      <c r="T8018" s="9">
        <f t="shared" si="1126"/>
        <v>2.4089350103440869E-2</v>
      </c>
      <c r="U8018" s="3">
        <f>Sheet1!$B$17+Sheet1!$B$18*'Portfolio allocation'!K8018</f>
        <v>1.2552882510175166E-2</v>
      </c>
      <c r="V8018" s="13">
        <f t="shared" si="1131"/>
        <v>1.1536467593265704E-2</v>
      </c>
      <c r="W8018" s="13"/>
      <c r="X8018" s="2">
        <v>44096</v>
      </c>
      <c r="Y8018">
        <v>115.1069</v>
      </c>
      <c r="AA8018" s="2">
        <v>44096</v>
      </c>
      <c r="AB8018">
        <v>2198.85</v>
      </c>
      <c r="AC8018">
        <f t="shared" si="1132"/>
        <v>2.1603292451153333E-3</v>
      </c>
      <c r="AD8018">
        <f t="shared" si="1127"/>
        <v>2.1554492451153332E-3</v>
      </c>
      <c r="AE8018">
        <f>Sheet2!$B$17+Sheet2!$B$18*'Portfolio allocation'!K8018</f>
        <v>9.4051505774341033E-3</v>
      </c>
      <c r="AF8018">
        <f t="shared" si="1133"/>
        <v>-7.2497013323187705E-3</v>
      </c>
      <c r="AH8018" s="2">
        <v>44096</v>
      </c>
      <c r="AI8018">
        <v>0.66400000000000003</v>
      </c>
      <c r="AJ8018">
        <v>0.122</v>
      </c>
      <c r="AK8018">
        <v>1.17055</v>
      </c>
      <c r="AR8018" s="3"/>
    </row>
    <row r="8019" spans="1:44" hidden="1" outlineLevel="1" x14ac:dyDescent="0.2">
      <c r="A8019" s="2">
        <v>44097</v>
      </c>
      <c r="B8019">
        <v>28.58</v>
      </c>
      <c r="E8019" s="2">
        <v>44097</v>
      </c>
      <c r="F8019">
        <v>3236.92</v>
      </c>
      <c r="G8019">
        <f t="shared" si="1128"/>
        <v>-2.3721411401357861E-2</v>
      </c>
      <c r="H8019" s="2">
        <v>44097</v>
      </c>
      <c r="I8019">
        <v>6657.82</v>
      </c>
      <c r="J8019">
        <f t="shared" si="1129"/>
        <v>-2.3648351390510136E-2</v>
      </c>
      <c r="K8019">
        <f t="shared" si="1125"/>
        <v>-2.3653231390510135E-2</v>
      </c>
      <c r="L8019">
        <v>3.0322701389945898E-3</v>
      </c>
      <c r="N8019" s="2">
        <v>44097</v>
      </c>
      <c r="O8019">
        <v>200.59</v>
      </c>
      <c r="Q8019" s="2">
        <v>44097</v>
      </c>
      <c r="R8019">
        <v>322500.5</v>
      </c>
      <c r="S8019" s="8">
        <f t="shared" si="1130"/>
        <v>-3.2928363342494271E-2</v>
      </c>
      <c r="T8019" s="9">
        <f t="shared" si="1126"/>
        <v>-3.293324334249427E-2</v>
      </c>
      <c r="U8019" s="3">
        <f>Sheet1!$B$17+Sheet1!$B$18*'Portfolio allocation'!K8019</f>
        <v>-2.6647787619439357E-2</v>
      </c>
      <c r="V8019" s="13">
        <f t="shared" si="1131"/>
        <v>-6.2854557230549134E-3</v>
      </c>
      <c r="W8019" s="13"/>
      <c r="X8019" s="2">
        <v>44097</v>
      </c>
      <c r="Y8019">
        <v>113.5022</v>
      </c>
      <c r="AA8019" s="2">
        <v>44097</v>
      </c>
      <c r="AB8019">
        <v>2168.1999999999998</v>
      </c>
      <c r="AC8019">
        <f t="shared" si="1132"/>
        <v>-1.3939104531914492E-2</v>
      </c>
      <c r="AD8019">
        <f t="shared" si="1127"/>
        <v>-1.3943864531914492E-2</v>
      </c>
      <c r="AE8019">
        <f>Sheet2!$B$17+Sheet2!$B$18*'Portfolio allocation'!K8019</f>
        <v>-2.0979669789587246E-2</v>
      </c>
      <c r="AF8019">
        <f t="shared" si="1133"/>
        <v>7.0358052576727538E-3</v>
      </c>
      <c r="AH8019" s="2">
        <v>44097</v>
      </c>
      <c r="AI8019">
        <v>0.67600000000000005</v>
      </c>
      <c r="AJ8019">
        <v>0.11899999999999999</v>
      </c>
      <c r="AK8019">
        <v>1.1673500000000001</v>
      </c>
      <c r="AR8019" s="3"/>
    </row>
    <row r="8020" spans="1:44" hidden="1" outlineLevel="1" x14ac:dyDescent="0.2">
      <c r="A8020" s="2">
        <v>44098</v>
      </c>
      <c r="B8020">
        <v>28.51</v>
      </c>
      <c r="E8020" s="2">
        <v>44098</v>
      </c>
      <c r="F8020">
        <v>3246.59</v>
      </c>
      <c r="G8020">
        <f t="shared" si="1128"/>
        <v>2.9874077827070078E-3</v>
      </c>
      <c r="H8020" s="2">
        <v>44098</v>
      </c>
      <c r="I8020">
        <v>6678.04</v>
      </c>
      <c r="J8020">
        <f t="shared" si="1129"/>
        <v>3.0370301389945897E-3</v>
      </c>
      <c r="K8020">
        <f t="shared" si="1125"/>
        <v>3.0322701389945898E-3</v>
      </c>
      <c r="L8020">
        <v>1.6004308324717983E-2</v>
      </c>
      <c r="N8020" s="2">
        <v>44098</v>
      </c>
      <c r="O8020">
        <v>203.19</v>
      </c>
      <c r="Q8020" s="2">
        <v>44098</v>
      </c>
      <c r="R8020">
        <v>326680.7</v>
      </c>
      <c r="S8020" s="8">
        <f t="shared" si="1130"/>
        <v>1.2961840369239752E-2</v>
      </c>
      <c r="T8020" s="9">
        <f t="shared" si="1126"/>
        <v>1.2957080369239753E-2</v>
      </c>
      <c r="U8020" s="3">
        <f>Sheet1!$B$17+Sheet1!$B$18*'Portfolio allocation'!K8020</f>
        <v>3.9664960357540593E-3</v>
      </c>
      <c r="V8020" s="13">
        <f t="shared" si="1131"/>
        <v>8.9905843334856933E-3</v>
      </c>
      <c r="W8020" s="13"/>
      <c r="X8020" s="2">
        <v>44098</v>
      </c>
      <c r="Y8020">
        <v>112.7954</v>
      </c>
      <c r="AA8020" s="2">
        <v>44098</v>
      </c>
      <c r="AB8020">
        <v>2154.6999999999998</v>
      </c>
      <c r="AC8020">
        <f t="shared" si="1132"/>
        <v>-6.2263628816530137E-3</v>
      </c>
      <c r="AD8020">
        <f t="shared" si="1127"/>
        <v>-6.2312428816530133E-3</v>
      </c>
      <c r="AE8020">
        <f>Sheet2!$B$17+Sheet2!$B$18*'Portfolio allocation'!K8020</f>
        <v>2.7497589791662244E-3</v>
      </c>
      <c r="AF8020">
        <f t="shared" si="1133"/>
        <v>-8.9810018608192377E-3</v>
      </c>
      <c r="AH8020" s="2">
        <v>44098</v>
      </c>
      <c r="AI8020">
        <v>0.66400000000000003</v>
      </c>
      <c r="AJ8020">
        <v>0.122</v>
      </c>
      <c r="AK8020">
        <v>1.16405</v>
      </c>
      <c r="AR8020" s="3"/>
    </row>
    <row r="8021" spans="1:44" hidden="1" outlineLevel="1" x14ac:dyDescent="0.2">
      <c r="A8021" s="2">
        <v>44099</v>
      </c>
      <c r="B8021">
        <v>26.38</v>
      </c>
      <c r="E8021" s="2">
        <v>44099</v>
      </c>
      <c r="F8021">
        <v>3298.46</v>
      </c>
      <c r="G8021">
        <f t="shared" si="1128"/>
        <v>1.5976763311659203E-2</v>
      </c>
      <c r="H8021" s="2">
        <v>44099</v>
      </c>
      <c r="I8021">
        <v>6784.95</v>
      </c>
      <c r="J8021">
        <f t="shared" si="1129"/>
        <v>1.6009188324717982E-2</v>
      </c>
      <c r="K8021">
        <f t="shared" si="1125"/>
        <v>1.6004308324717983E-2</v>
      </c>
      <c r="L8021">
        <v>1.6107370524174928E-2</v>
      </c>
      <c r="N8021" s="2">
        <v>44099</v>
      </c>
      <c r="O8021">
        <v>207.82</v>
      </c>
      <c r="Q8021" s="2">
        <v>44099</v>
      </c>
      <c r="R8021">
        <v>334124.59999999998</v>
      </c>
      <c r="S8021" s="8">
        <f t="shared" si="1130"/>
        <v>2.2786470091437749E-2</v>
      </c>
      <c r="T8021" s="9">
        <f t="shared" si="1126"/>
        <v>2.2781590091437751E-2</v>
      </c>
      <c r="U8021" s="3">
        <f>Sheet1!$B$17+Sheet1!$B$18*'Portfolio allocation'!K8021</f>
        <v>1.8848346997582588E-2</v>
      </c>
      <c r="V8021" s="13">
        <f t="shared" si="1131"/>
        <v>3.9332430938551627E-3</v>
      </c>
      <c r="W8021" s="13"/>
      <c r="X8021" s="2">
        <v>44099</v>
      </c>
      <c r="Y8021">
        <v>113.6168</v>
      </c>
      <c r="AA8021" s="2">
        <v>44099</v>
      </c>
      <c r="AB8021">
        <v>2170.39</v>
      </c>
      <c r="AC8021">
        <f t="shared" si="1132"/>
        <v>7.2817561609506143E-3</v>
      </c>
      <c r="AD8021">
        <f t="shared" si="1127"/>
        <v>7.2769961609506139E-3</v>
      </c>
      <c r="AE8021">
        <f>Sheet2!$B$17+Sheet2!$B$18*'Portfolio allocation'!K8021</f>
        <v>1.428482628053713E-2</v>
      </c>
      <c r="AF8021">
        <f t="shared" si="1133"/>
        <v>-7.0078301195865165E-3</v>
      </c>
      <c r="AH8021" s="2">
        <v>44099</v>
      </c>
      <c r="AI8021">
        <v>0.65900000000000003</v>
      </c>
      <c r="AJ8021">
        <v>0.11899999999999999</v>
      </c>
      <c r="AK8021">
        <v>1.1618999999999999</v>
      </c>
      <c r="AR8021" s="3"/>
    </row>
    <row r="8022" spans="1:44" hidden="1" outlineLevel="1" x14ac:dyDescent="0.2">
      <c r="A8022" s="2">
        <v>44102</v>
      </c>
      <c r="B8022">
        <v>26.19</v>
      </c>
      <c r="E8022" s="2">
        <v>44102</v>
      </c>
      <c r="F8022">
        <v>3351.6</v>
      </c>
      <c r="G8022">
        <f t="shared" si="1128"/>
        <v>1.6110548559024496E-2</v>
      </c>
      <c r="H8022" s="2">
        <v>44102</v>
      </c>
      <c r="I8022">
        <v>6894.27</v>
      </c>
      <c r="J8022">
        <f t="shared" si="1129"/>
        <v>1.6112130524174928E-2</v>
      </c>
      <c r="K8022">
        <f t="shared" si="1125"/>
        <v>1.6107370524174928E-2</v>
      </c>
      <c r="L8022">
        <v>-4.6912605287000109E-3</v>
      </c>
      <c r="N8022" s="2">
        <v>44102</v>
      </c>
      <c r="O8022">
        <v>209.44</v>
      </c>
      <c r="Q8022" s="2">
        <v>44102</v>
      </c>
      <c r="R8022">
        <v>336729.2</v>
      </c>
      <c r="S8022" s="8">
        <f t="shared" si="1130"/>
        <v>7.7952955274769309E-3</v>
      </c>
      <c r="T8022" s="9">
        <f t="shared" si="1126"/>
        <v>7.7905355274769305E-3</v>
      </c>
      <c r="U8022" s="3">
        <f>Sheet1!$B$17+Sheet1!$B$18*'Portfolio allocation'!K8022</f>
        <v>1.8966582564743074E-2</v>
      </c>
      <c r="V8022" s="13">
        <f t="shared" si="1131"/>
        <v>-1.1176047037266143E-2</v>
      </c>
      <c r="W8022" s="13"/>
      <c r="X8022" s="2">
        <v>44102</v>
      </c>
      <c r="Y8022">
        <v>116.2722</v>
      </c>
      <c r="AA8022" s="2">
        <v>44102</v>
      </c>
      <c r="AB8022">
        <v>2221.11</v>
      </c>
      <c r="AC8022">
        <f t="shared" si="1132"/>
        <v>2.3369071917950457E-2</v>
      </c>
      <c r="AD8022">
        <f t="shared" si="1127"/>
        <v>2.3364311917950457E-2</v>
      </c>
      <c r="AE8022">
        <f>Sheet2!$B$17+Sheet2!$B$18*'Portfolio allocation'!K8022</f>
        <v>1.437647181764876E-2</v>
      </c>
      <c r="AF8022">
        <f t="shared" si="1133"/>
        <v>8.9878401003016979E-3</v>
      </c>
      <c r="AH8022" s="2">
        <v>44102</v>
      </c>
      <c r="AI8022">
        <v>0.66300000000000003</v>
      </c>
      <c r="AJ8022">
        <v>0.11899999999999999</v>
      </c>
      <c r="AK8022">
        <v>1.1645000000000001</v>
      </c>
      <c r="AR8022" s="3"/>
    </row>
    <row r="8023" spans="1:44" hidden="1" outlineLevel="1" x14ac:dyDescent="0.2">
      <c r="A8023" s="2">
        <v>44103</v>
      </c>
      <c r="B8023">
        <v>26.27</v>
      </c>
      <c r="E8023" s="2">
        <v>44103</v>
      </c>
      <c r="F8023">
        <v>3335.47</v>
      </c>
      <c r="G8023">
        <f t="shared" si="1128"/>
        <v>-4.8126268051080778E-3</v>
      </c>
      <c r="H8023" s="2">
        <v>44103</v>
      </c>
      <c r="I8023">
        <v>6861.96</v>
      </c>
      <c r="J8023">
        <f t="shared" si="1129"/>
        <v>-4.6865005287000105E-3</v>
      </c>
      <c r="K8023">
        <f t="shared" si="1125"/>
        <v>-4.6912605287000109E-3</v>
      </c>
      <c r="L8023">
        <v>8.2830395436872331E-3</v>
      </c>
      <c r="N8023" s="2">
        <v>44103</v>
      </c>
      <c r="O8023">
        <v>207.26</v>
      </c>
      <c r="Q8023" s="2">
        <v>44103</v>
      </c>
      <c r="R8023">
        <v>333224.3</v>
      </c>
      <c r="S8023" s="8">
        <f t="shared" si="1130"/>
        <v>-1.0408660727967867E-2</v>
      </c>
      <c r="T8023" s="9">
        <f t="shared" si="1126"/>
        <v>-1.0413420727967866E-2</v>
      </c>
      <c r="U8023" s="3">
        <f>Sheet1!$B$17+Sheet1!$B$18*'Portfolio allocation'!K8023</f>
        <v>-4.8941340865225422E-3</v>
      </c>
      <c r="V8023" s="13">
        <f t="shared" si="1131"/>
        <v>-5.5192866414453239E-3</v>
      </c>
      <c r="W8023" s="13"/>
      <c r="X8023" s="2">
        <v>44103</v>
      </c>
      <c r="Y8023">
        <v>115.5176</v>
      </c>
      <c r="AA8023" s="2">
        <v>44103</v>
      </c>
      <c r="AB8023">
        <v>2206.6999999999998</v>
      </c>
      <c r="AC8023">
        <f t="shared" si="1132"/>
        <v>-6.4877471174323853E-3</v>
      </c>
      <c r="AD8023">
        <f t="shared" si="1127"/>
        <v>-6.4924271174323853E-3</v>
      </c>
      <c r="AE8023">
        <f>Sheet2!$B$17+Sheet2!$B$18*'Portfolio allocation'!K8023</f>
        <v>-4.1182015356363427E-3</v>
      </c>
      <c r="AF8023">
        <f t="shared" si="1133"/>
        <v>-2.3742255817960425E-3</v>
      </c>
      <c r="AH8023" s="2">
        <v>44103</v>
      </c>
      <c r="AI8023">
        <v>0.64500000000000002</v>
      </c>
      <c r="AJ8023">
        <v>0.11700000000000001</v>
      </c>
      <c r="AK8023">
        <v>1.1731</v>
      </c>
      <c r="AR8023" s="3"/>
    </row>
    <row r="8024" spans="1:44" hidden="1" outlineLevel="1" x14ac:dyDescent="0.2">
      <c r="A8024" s="2">
        <v>44104</v>
      </c>
      <c r="B8024">
        <v>26.37</v>
      </c>
      <c r="E8024" s="2">
        <v>44104</v>
      </c>
      <c r="F8024">
        <v>3363</v>
      </c>
      <c r="G8024">
        <f t="shared" si="1128"/>
        <v>8.2537093722925281E-3</v>
      </c>
      <c r="H8024" s="2">
        <v>44104</v>
      </c>
      <c r="I8024">
        <v>6918.83</v>
      </c>
      <c r="J8024">
        <f t="shared" si="1129"/>
        <v>8.2877195436872331E-3</v>
      </c>
      <c r="K8024">
        <f t="shared" si="1125"/>
        <v>8.2830395436872331E-3</v>
      </c>
      <c r="L8024">
        <v>5.3964422263880684E-3</v>
      </c>
      <c r="N8024" s="2">
        <v>44104</v>
      </c>
      <c r="O8024">
        <v>210.33</v>
      </c>
      <c r="Q8024" s="2">
        <v>44104</v>
      </c>
      <c r="R8024">
        <v>338160.1</v>
      </c>
      <c r="S8024" s="8">
        <f t="shared" si="1130"/>
        <v>1.4812245085367381E-2</v>
      </c>
      <c r="T8024" s="9">
        <f t="shared" si="1126"/>
        <v>1.4807565085367382E-2</v>
      </c>
      <c r="U8024" s="3">
        <f>Sheet1!$B$17+Sheet1!$B$18*'Portfolio allocation'!K8024</f>
        <v>9.9903117690105861E-3</v>
      </c>
      <c r="V8024" s="13">
        <f t="shared" si="1131"/>
        <v>4.8172533163567954E-3</v>
      </c>
      <c r="W8024" s="13"/>
      <c r="X8024" s="2">
        <v>44104</v>
      </c>
      <c r="Y8024">
        <v>116.2149</v>
      </c>
      <c r="AA8024" s="2">
        <v>44104</v>
      </c>
      <c r="AB8024">
        <v>2220.02</v>
      </c>
      <c r="AC8024">
        <f t="shared" si="1132"/>
        <v>6.0361625957312537E-3</v>
      </c>
      <c r="AD8024">
        <f t="shared" si="1127"/>
        <v>6.0314025957312533E-3</v>
      </c>
      <c r="AE8024">
        <f>Sheet2!$B$17+Sheet2!$B$18*'Portfolio allocation'!K8024</f>
        <v>7.4188770930620068E-3</v>
      </c>
      <c r="AF8024">
        <f t="shared" si="1133"/>
        <v>-1.3874744973307535E-3</v>
      </c>
      <c r="AH8024" s="2">
        <v>44104</v>
      </c>
      <c r="AI8024">
        <v>0.67700000000000005</v>
      </c>
      <c r="AJ8024">
        <v>0.11899999999999999</v>
      </c>
      <c r="AK8024">
        <v>1.17265</v>
      </c>
      <c r="AR8024" s="3"/>
    </row>
    <row r="8025" spans="1:44" hidden="1" outlineLevel="1" x14ac:dyDescent="0.2">
      <c r="A8025" s="2">
        <v>44105</v>
      </c>
      <c r="B8025">
        <v>26.7</v>
      </c>
      <c r="E8025" s="2">
        <v>44105</v>
      </c>
      <c r="F8025">
        <v>3380.8</v>
      </c>
      <c r="G8025">
        <f t="shared" si="1128"/>
        <v>5.2928932500744263E-3</v>
      </c>
      <c r="H8025" s="2">
        <v>44105</v>
      </c>
      <c r="I8025">
        <v>6956.2</v>
      </c>
      <c r="J8025">
        <f t="shared" si="1129"/>
        <v>5.4012022263880688E-3</v>
      </c>
      <c r="K8025">
        <f t="shared" si="1125"/>
        <v>5.3964422263880684E-3</v>
      </c>
      <c r="L8025">
        <v>-9.5716849739801088E-3</v>
      </c>
      <c r="N8025" s="2">
        <v>44105</v>
      </c>
      <c r="O8025">
        <v>212.46</v>
      </c>
      <c r="Q8025" s="2">
        <v>44105</v>
      </c>
      <c r="R8025">
        <v>341584.6</v>
      </c>
      <c r="S8025" s="8">
        <f t="shared" si="1130"/>
        <v>1.0126860028726092E-2</v>
      </c>
      <c r="T8025" s="9">
        <f t="shared" si="1126"/>
        <v>1.0122100028726093E-2</v>
      </c>
      <c r="U8025" s="3">
        <f>Sheet1!$B$17+Sheet1!$B$18*'Portfolio allocation'!K8025</f>
        <v>6.6787341705004059E-3</v>
      </c>
      <c r="V8025" s="13">
        <f t="shared" si="1131"/>
        <v>3.443365858225687E-3</v>
      </c>
      <c r="W8025" s="13"/>
      <c r="X8025" s="2">
        <v>44105</v>
      </c>
      <c r="Y8025">
        <v>115.6609</v>
      </c>
      <c r="AA8025" s="2">
        <v>44105</v>
      </c>
      <c r="AB8025">
        <v>2209.44</v>
      </c>
      <c r="AC8025">
        <f t="shared" si="1132"/>
        <v>-4.7657228313258138E-3</v>
      </c>
      <c r="AD8025">
        <f t="shared" si="1127"/>
        <v>-4.7704028313258137E-3</v>
      </c>
      <c r="AE8025">
        <f>Sheet2!$B$17+Sheet2!$B$18*'Portfolio allocation'!K8025</f>
        <v>4.8520411147615211E-3</v>
      </c>
      <c r="AF8025">
        <f t="shared" si="1133"/>
        <v>-9.6224439460873348E-3</v>
      </c>
      <c r="AH8025" s="2">
        <v>44105</v>
      </c>
      <c r="AI8025">
        <v>0.67700000000000005</v>
      </c>
      <c r="AJ8025">
        <v>0.11700000000000001</v>
      </c>
      <c r="AK8025">
        <v>1.1735500000000001</v>
      </c>
      <c r="AR8025" s="3"/>
    </row>
    <row r="8026" spans="1:44" hidden="1" outlineLevel="1" x14ac:dyDescent="0.2">
      <c r="A8026" s="2">
        <v>44106</v>
      </c>
      <c r="B8026">
        <v>27.63</v>
      </c>
      <c r="E8026" s="2">
        <v>44106</v>
      </c>
      <c r="F8026">
        <v>3348.44</v>
      </c>
      <c r="G8026">
        <f t="shared" si="1128"/>
        <v>-9.571699006152401E-3</v>
      </c>
      <c r="H8026" s="2">
        <v>44106</v>
      </c>
      <c r="I8026">
        <v>6889.65</v>
      </c>
      <c r="J8026">
        <f t="shared" si="1129"/>
        <v>-9.5670049739801089E-3</v>
      </c>
      <c r="K8026">
        <f t="shared" si="1125"/>
        <v>-9.5716849739801088E-3</v>
      </c>
      <c r="L8026">
        <v>1.8077515757404218E-2</v>
      </c>
      <c r="N8026" s="2">
        <v>44106</v>
      </c>
      <c r="O8026">
        <v>206.19</v>
      </c>
      <c r="Q8026" s="2">
        <v>44106</v>
      </c>
      <c r="R8026">
        <v>331504</v>
      </c>
      <c r="S8026" s="8">
        <f t="shared" si="1130"/>
        <v>-2.9511283588311565E-2</v>
      </c>
      <c r="T8026" s="9">
        <f t="shared" si="1126"/>
        <v>-2.9515963588311565E-2</v>
      </c>
      <c r="U8026" s="3">
        <f>Sheet1!$B$17+Sheet1!$B$18*'Portfolio allocation'!K8026</f>
        <v>-1.049308069655157E-2</v>
      </c>
      <c r="V8026" s="13">
        <f t="shared" si="1131"/>
        <v>-1.9022882891759997E-2</v>
      </c>
      <c r="W8026" s="13"/>
      <c r="X8026" s="2">
        <v>44106</v>
      </c>
      <c r="Y8026">
        <v>115.16419999999999</v>
      </c>
      <c r="AA8026" s="2">
        <v>44106</v>
      </c>
      <c r="AB8026">
        <v>2199.9499999999998</v>
      </c>
      <c r="AC8026">
        <f t="shared" si="1132"/>
        <v>-4.2952060250561752E-3</v>
      </c>
      <c r="AD8026">
        <f t="shared" si="1127"/>
        <v>-4.2998860250561752E-3</v>
      </c>
      <c r="AE8026">
        <f>Sheet2!$B$17+Sheet2!$B$18*'Portfolio allocation'!K8026</f>
        <v>-8.4579994632680445E-3</v>
      </c>
      <c r="AF8026">
        <f t="shared" si="1133"/>
        <v>4.1581134382118693E-3</v>
      </c>
      <c r="AH8026" s="2">
        <v>44106</v>
      </c>
      <c r="AI8026">
        <v>0.69399999999999995</v>
      </c>
      <c r="AJ8026">
        <v>0.11700000000000001</v>
      </c>
      <c r="AK8026">
        <v>1.1714500000000001</v>
      </c>
      <c r="AR8026" s="3"/>
    </row>
    <row r="8027" spans="1:44" hidden="1" outlineLevel="1" x14ac:dyDescent="0.2">
      <c r="A8027" s="2">
        <v>44109</v>
      </c>
      <c r="B8027">
        <v>27.96</v>
      </c>
      <c r="E8027" s="2">
        <v>44109</v>
      </c>
      <c r="F8027">
        <v>3408.63</v>
      </c>
      <c r="G8027">
        <f t="shared" si="1128"/>
        <v>1.7975534875942278E-2</v>
      </c>
      <c r="H8027" s="2">
        <v>44109</v>
      </c>
      <c r="I8027">
        <v>7014.23</v>
      </c>
      <c r="J8027">
        <f t="shared" si="1129"/>
        <v>1.8082195757404218E-2</v>
      </c>
      <c r="K8027">
        <f t="shared" si="1125"/>
        <v>1.8077515757404218E-2</v>
      </c>
      <c r="L8027">
        <v>-1.3952321292686478E-2</v>
      </c>
      <c r="N8027" s="2">
        <v>44109</v>
      </c>
      <c r="O8027">
        <v>210.38</v>
      </c>
      <c r="Q8027" s="2">
        <v>44109</v>
      </c>
      <c r="R8027">
        <v>338240.5</v>
      </c>
      <c r="S8027" s="8">
        <f t="shared" si="1130"/>
        <v>2.0321021767459868E-2</v>
      </c>
      <c r="T8027" s="9">
        <f t="shared" si="1126"/>
        <v>2.0316341767459868E-2</v>
      </c>
      <c r="U8027" s="3">
        <f>Sheet1!$B$17+Sheet1!$B$18*'Portfolio allocation'!K8027</f>
        <v>2.122678310642381E-2</v>
      </c>
      <c r="V8027" s="13">
        <f t="shared" si="1131"/>
        <v>-9.1044133896394167E-4</v>
      </c>
      <c r="W8027" s="13"/>
      <c r="X8027" s="2">
        <v>44109</v>
      </c>
      <c r="Y8027">
        <v>116.53959999999999</v>
      </c>
      <c r="AA8027" s="2">
        <v>44109</v>
      </c>
      <c r="AB8027">
        <v>2226.2199999999998</v>
      </c>
      <c r="AC8027">
        <f t="shared" si="1132"/>
        <v>1.1941180481374492E-2</v>
      </c>
      <c r="AD8027">
        <f t="shared" si="1127"/>
        <v>1.1936220481374491E-2</v>
      </c>
      <c r="AE8027">
        <f>Sheet2!$B$17+Sheet2!$B$18*'Portfolio allocation'!K8027</f>
        <v>1.6128375221987033E-2</v>
      </c>
      <c r="AF8027">
        <f t="shared" si="1133"/>
        <v>-4.1921547406125418E-3</v>
      </c>
      <c r="AH8027" s="2">
        <v>44109</v>
      </c>
      <c r="AI8027">
        <v>0.76200000000000001</v>
      </c>
      <c r="AJ8027">
        <v>0.124</v>
      </c>
      <c r="AK8027">
        <v>1.1792499999999999</v>
      </c>
      <c r="AR8027" s="3"/>
    </row>
    <row r="8028" spans="1:44" hidden="1" outlineLevel="1" x14ac:dyDescent="0.2">
      <c r="A8028" s="2">
        <v>44110</v>
      </c>
      <c r="B8028">
        <v>29.48</v>
      </c>
      <c r="E8028" s="2">
        <v>44110</v>
      </c>
      <c r="F8028">
        <v>3360.95</v>
      </c>
      <c r="G8028">
        <f t="shared" si="1128"/>
        <v>-1.3988024514247743E-2</v>
      </c>
      <c r="H8028" s="2">
        <v>44110</v>
      </c>
      <c r="I8028">
        <v>6916.4</v>
      </c>
      <c r="J8028">
        <f t="shared" si="1129"/>
        <v>-1.3947361292686478E-2</v>
      </c>
      <c r="K8028">
        <f t="shared" si="1125"/>
        <v>-1.3952321292686478E-2</v>
      </c>
      <c r="L8028">
        <v>1.7418844291249791E-2</v>
      </c>
      <c r="N8028" s="2">
        <v>44110</v>
      </c>
      <c r="O8028">
        <v>205.91</v>
      </c>
      <c r="Q8028" s="2">
        <v>44110</v>
      </c>
      <c r="R8028">
        <v>331053.8</v>
      </c>
      <c r="S8028" s="8">
        <f t="shared" si="1130"/>
        <v>-2.1247307758828438E-2</v>
      </c>
      <c r="T8028" s="9">
        <f t="shared" si="1126"/>
        <v>-2.1252267758828436E-2</v>
      </c>
      <c r="U8028" s="3">
        <f>Sheet1!$B$17+Sheet1!$B$18*'Portfolio allocation'!K8028</f>
        <v>-1.5518657701459677E-2</v>
      </c>
      <c r="V8028" s="13">
        <f t="shared" si="1131"/>
        <v>-5.7336100573687591E-3</v>
      </c>
      <c r="W8028" s="13"/>
      <c r="X8028" s="2">
        <v>44110</v>
      </c>
      <c r="Y8028">
        <v>116.5014</v>
      </c>
      <c r="AA8028" s="2">
        <v>44110</v>
      </c>
      <c r="AB8028">
        <v>2225.4899999999998</v>
      </c>
      <c r="AC8028">
        <f t="shared" si="1132"/>
        <v>-3.2791008974852875E-4</v>
      </c>
      <c r="AD8028">
        <f t="shared" si="1127"/>
        <v>-3.3287008974852873E-4</v>
      </c>
      <c r="AE8028">
        <f>Sheet2!$B$17+Sheet2!$B$18*'Portfolio allocation'!K8028</f>
        <v>-1.2353373038002073E-2</v>
      </c>
      <c r="AF8028">
        <f t="shared" si="1133"/>
        <v>1.2020502948253544E-2</v>
      </c>
      <c r="AH8028" s="2">
        <v>44110</v>
      </c>
      <c r="AI8028">
        <v>0.74</v>
      </c>
      <c r="AJ8028">
        <v>0.124</v>
      </c>
      <c r="AK8028">
        <v>1.1791499999999999</v>
      </c>
      <c r="AR8028" s="3"/>
    </row>
    <row r="8029" spans="1:44" hidden="1" outlineLevel="1" x14ac:dyDescent="0.2">
      <c r="A8029" s="2">
        <v>44111</v>
      </c>
      <c r="B8029">
        <v>28.06</v>
      </c>
      <c r="E8029" s="2">
        <v>44111</v>
      </c>
      <c r="F8029">
        <v>3419.45</v>
      </c>
      <c r="G8029">
        <f t="shared" si="1128"/>
        <v>1.740579300495404E-2</v>
      </c>
      <c r="H8029" s="2">
        <v>44111</v>
      </c>
      <c r="I8029">
        <v>7036.91</v>
      </c>
      <c r="J8029">
        <f t="shared" si="1129"/>
        <v>1.7423804291249789E-2</v>
      </c>
      <c r="K8029">
        <f t="shared" si="1125"/>
        <v>1.7418844291249791E-2</v>
      </c>
      <c r="L8029">
        <v>8.3066068935370128E-3</v>
      </c>
      <c r="N8029" s="2">
        <v>44111</v>
      </c>
      <c r="O8029">
        <v>209.83</v>
      </c>
      <c r="Q8029" s="2">
        <v>44111</v>
      </c>
      <c r="R8029">
        <v>337356.3</v>
      </c>
      <c r="S8029" s="8">
        <f t="shared" si="1130"/>
        <v>1.9037691154730751E-2</v>
      </c>
      <c r="T8029" s="9">
        <f t="shared" si="1126"/>
        <v>1.9032731154730753E-2</v>
      </c>
      <c r="U8029" s="3">
        <f>Sheet1!$B$17+Sheet1!$B$18*'Portfolio allocation'!K8029</f>
        <v>2.0471138507496611E-2</v>
      </c>
      <c r="V8029" s="13">
        <f t="shared" si="1131"/>
        <v>-1.4384073527658574E-3</v>
      </c>
      <c r="W8029" s="13"/>
      <c r="X8029" s="2">
        <v>44111</v>
      </c>
      <c r="Y8029">
        <v>118.5073</v>
      </c>
      <c r="AA8029" s="2">
        <v>44111</v>
      </c>
      <c r="AB8029">
        <v>2263.81</v>
      </c>
      <c r="AC8029">
        <f t="shared" si="1132"/>
        <v>1.7218679931161329E-2</v>
      </c>
      <c r="AD8029">
        <f t="shared" si="1127"/>
        <v>1.7213399931161329E-2</v>
      </c>
      <c r="AE8029">
        <f>Sheet2!$B$17+Sheet2!$B$18*'Portfolio allocation'!K8029</f>
        <v>1.5542667750053606E-2</v>
      </c>
      <c r="AF8029">
        <f t="shared" si="1133"/>
        <v>1.6707321811077237E-3</v>
      </c>
      <c r="AH8029" s="2">
        <v>44111</v>
      </c>
      <c r="AI8029">
        <v>0.78500000000000003</v>
      </c>
      <c r="AJ8029">
        <v>0.13200000000000001</v>
      </c>
      <c r="AK8029">
        <v>1.17615</v>
      </c>
      <c r="AR8029" s="3"/>
    </row>
    <row r="8030" spans="1:44" hidden="1" outlineLevel="1" x14ac:dyDescent="0.2">
      <c r="A8030" s="2">
        <v>44112</v>
      </c>
      <c r="B8030">
        <v>26.36</v>
      </c>
      <c r="E8030" s="2">
        <v>44112</v>
      </c>
      <c r="F8030">
        <v>3446.83</v>
      </c>
      <c r="G8030">
        <f t="shared" si="1128"/>
        <v>8.0071356504700653E-3</v>
      </c>
      <c r="H8030" s="2">
        <v>44112</v>
      </c>
      <c r="I8030">
        <v>7095.4</v>
      </c>
      <c r="J8030">
        <f t="shared" si="1129"/>
        <v>8.3118868935370127E-3</v>
      </c>
      <c r="K8030">
        <f t="shared" si="1125"/>
        <v>8.3066068935370128E-3</v>
      </c>
      <c r="L8030">
        <v>8.8060625599685159E-3</v>
      </c>
      <c r="N8030" s="2">
        <v>44112</v>
      </c>
      <c r="O8030">
        <v>210.58</v>
      </c>
      <c r="Q8030" s="2">
        <v>44112</v>
      </c>
      <c r="R8030">
        <v>338562.1</v>
      </c>
      <c r="S8030" s="8">
        <f t="shared" si="1130"/>
        <v>3.5742625823202978E-3</v>
      </c>
      <c r="T8030" s="9">
        <f t="shared" si="1126"/>
        <v>3.5689825823202979E-3</v>
      </c>
      <c r="U8030" s="3">
        <f>Sheet1!$B$17+Sheet1!$B$18*'Portfolio allocation'!K8030</f>
        <v>1.0017348830034327E-2</v>
      </c>
      <c r="V8030" s="13">
        <f t="shared" si="1131"/>
        <v>-6.4483662477140286E-3</v>
      </c>
      <c r="W8030" s="13"/>
      <c r="X8030" s="2">
        <v>44112</v>
      </c>
      <c r="Y8030">
        <v>125.5946</v>
      </c>
      <c r="AA8030" s="2">
        <v>44112</v>
      </c>
      <c r="AB8030">
        <v>2399.1999999999998</v>
      </c>
      <c r="AC8030">
        <f t="shared" si="1132"/>
        <v>5.9806255825356258E-2</v>
      </c>
      <c r="AD8030">
        <f t="shared" si="1127"/>
        <v>5.9800975825356255E-2</v>
      </c>
      <c r="AE8030">
        <f>Sheet2!$B$17+Sheet2!$B$18*'Portfolio allocation'!K8030</f>
        <v>7.4398337818059055E-3</v>
      </c>
      <c r="AF8030">
        <f t="shared" si="1133"/>
        <v>5.236114204355035E-2</v>
      </c>
      <c r="AH8030" s="2">
        <v>44112</v>
      </c>
      <c r="AI8030">
        <v>0.76700000000000002</v>
      </c>
      <c r="AJ8030">
        <v>0.13200000000000001</v>
      </c>
      <c r="AK8030">
        <v>1.1748499999999999</v>
      </c>
      <c r="AR8030" s="3"/>
    </row>
    <row r="8031" spans="1:44" hidden="1" outlineLevel="1" x14ac:dyDescent="0.2">
      <c r="A8031" s="2">
        <v>44113</v>
      </c>
      <c r="B8031">
        <v>25</v>
      </c>
      <c r="E8031" s="2">
        <v>44113</v>
      </c>
      <c r="F8031">
        <v>3477.13</v>
      </c>
      <c r="G8031">
        <f t="shared" si="1128"/>
        <v>8.7906859346125188E-3</v>
      </c>
      <c r="H8031" s="2">
        <v>44113</v>
      </c>
      <c r="I8031">
        <v>7157.92</v>
      </c>
      <c r="J8031">
        <f t="shared" si="1129"/>
        <v>8.8113425599685158E-3</v>
      </c>
      <c r="K8031">
        <f t="shared" si="1125"/>
        <v>8.8060625599685159E-3</v>
      </c>
      <c r="L8031">
        <v>1.6411420293716738E-2</v>
      </c>
      <c r="N8031" s="2">
        <v>44113</v>
      </c>
      <c r="O8031">
        <v>215.81</v>
      </c>
      <c r="Q8031" s="2">
        <v>44113</v>
      </c>
      <c r="R8031">
        <v>346970.6</v>
      </c>
      <c r="S8031" s="8">
        <f t="shared" si="1130"/>
        <v>2.4835916365121724E-2</v>
      </c>
      <c r="T8031" s="9">
        <f t="shared" si="1126"/>
        <v>2.4830636365121724E-2</v>
      </c>
      <c r="U8031" s="3">
        <f>Sheet1!$B$17+Sheet1!$B$18*'Portfolio allocation'!K8031</f>
        <v>1.0590337028454425E-2</v>
      </c>
      <c r="V8031" s="13">
        <f t="shared" si="1131"/>
        <v>1.42402993366673E-2</v>
      </c>
      <c r="W8031" s="13"/>
      <c r="X8031" s="2">
        <v>44113</v>
      </c>
      <c r="Y8031">
        <v>122.0605</v>
      </c>
      <c r="AA8031" s="2">
        <v>44113</v>
      </c>
      <c r="AB8031">
        <v>2331.69</v>
      </c>
      <c r="AC8031">
        <f t="shared" si="1132"/>
        <v>-2.8138546182060575E-2</v>
      </c>
      <c r="AD8031">
        <f t="shared" si="1127"/>
        <v>-2.8143906182060575E-2</v>
      </c>
      <c r="AE8031">
        <f>Sheet2!$B$17+Sheet2!$B$18*'Portfolio allocation'!K8031</f>
        <v>7.8839625026632873E-3</v>
      </c>
      <c r="AF8031">
        <f t="shared" si="1133"/>
        <v>-3.6027868684723865E-2</v>
      </c>
      <c r="AH8031" s="2">
        <v>44113</v>
      </c>
      <c r="AI8031">
        <v>0.77500000000000002</v>
      </c>
      <c r="AJ8031">
        <v>0.13400000000000001</v>
      </c>
      <c r="AK8031">
        <v>1.1814499999999999</v>
      </c>
      <c r="AR8031" s="3"/>
    </row>
    <row r="8032" spans="1:44" hidden="1" outlineLevel="1" x14ac:dyDescent="0.2">
      <c r="A8032" s="2">
        <v>44116</v>
      </c>
      <c r="B8032">
        <v>25.07</v>
      </c>
      <c r="E8032" s="2">
        <v>44116</v>
      </c>
      <c r="F8032">
        <v>3534.22</v>
      </c>
      <c r="G8032">
        <f t="shared" si="1128"/>
        <v>1.6418713134107588E-2</v>
      </c>
      <c r="H8032" s="2">
        <v>44116</v>
      </c>
      <c r="I8032">
        <v>7275.43</v>
      </c>
      <c r="J8032">
        <f t="shared" si="1129"/>
        <v>1.6416780293716737E-2</v>
      </c>
      <c r="K8032">
        <f t="shared" si="1125"/>
        <v>1.6411420293716738E-2</v>
      </c>
      <c r="L8032">
        <v>-6.3115164746000889E-3</v>
      </c>
      <c r="N8032" s="2">
        <v>44116</v>
      </c>
      <c r="O8032">
        <v>221.4</v>
      </c>
      <c r="Q8032" s="2">
        <v>44116</v>
      </c>
      <c r="R8032">
        <v>355958</v>
      </c>
      <c r="S8032" s="8">
        <f t="shared" si="1130"/>
        <v>2.5902482804018634E-2</v>
      </c>
      <c r="T8032" s="9">
        <f t="shared" si="1126"/>
        <v>2.5897122804018635E-2</v>
      </c>
      <c r="U8032" s="3">
        <f>Sheet1!$B$17+Sheet1!$B$18*'Portfolio allocation'!K8032</f>
        <v>1.9315396166007325E-2</v>
      </c>
      <c r="V8032" s="13">
        <f t="shared" si="1131"/>
        <v>6.58172663801131E-3</v>
      </c>
      <c r="W8032" s="13"/>
      <c r="X8032" s="2">
        <v>44116</v>
      </c>
      <c r="Y8032">
        <v>121.5065</v>
      </c>
      <c r="AA8032" s="2">
        <v>44116</v>
      </c>
      <c r="AB8032">
        <v>2321.1</v>
      </c>
      <c r="AC8032">
        <f t="shared" si="1132"/>
        <v>-4.5417701323933191E-3</v>
      </c>
      <c r="AD8032">
        <f t="shared" si="1127"/>
        <v>-4.5471301323933193E-3</v>
      </c>
      <c r="AE8032">
        <f>Sheet2!$B$17+Sheet2!$B$18*'Portfolio allocation'!K8032</f>
        <v>1.4646840629736519E-2</v>
      </c>
      <c r="AF8032">
        <f t="shared" si="1133"/>
        <v>-1.919397076212984E-2</v>
      </c>
      <c r="AH8032" s="2">
        <v>44116</v>
      </c>
      <c r="AI8032">
        <v>0.77500000000000002</v>
      </c>
      <c r="AJ8032">
        <v>0.13400000000000001</v>
      </c>
      <c r="AK8032">
        <v>1.1812499999999999</v>
      </c>
      <c r="AR8032" s="3"/>
    </row>
    <row r="8033" spans="1:44" hidden="1" outlineLevel="1" x14ac:dyDescent="0.2">
      <c r="A8033" s="2">
        <v>44117</v>
      </c>
      <c r="B8033">
        <v>26.07</v>
      </c>
      <c r="E8033" s="2">
        <v>44117</v>
      </c>
      <c r="F8033">
        <v>3511.93</v>
      </c>
      <c r="G8033">
        <f t="shared" si="1128"/>
        <v>-6.3069078891523356E-3</v>
      </c>
      <c r="H8033" s="2">
        <v>44117</v>
      </c>
      <c r="I8033">
        <v>7229.55</v>
      </c>
      <c r="J8033">
        <f t="shared" si="1129"/>
        <v>-6.3061564746000887E-3</v>
      </c>
      <c r="K8033">
        <f t="shared" si="1125"/>
        <v>-6.3115164746000889E-3</v>
      </c>
      <c r="L8033">
        <v>-6.5297707987357857E-3</v>
      </c>
      <c r="N8033" s="2">
        <v>44117</v>
      </c>
      <c r="O8033">
        <v>222.86</v>
      </c>
      <c r="Q8033" s="2">
        <v>44117</v>
      </c>
      <c r="R8033">
        <v>358305.4</v>
      </c>
      <c r="S8033" s="8">
        <f t="shared" si="1130"/>
        <v>6.5945982391182323E-3</v>
      </c>
      <c r="T8033" s="9">
        <f t="shared" si="1126"/>
        <v>6.589238239118232E-3</v>
      </c>
      <c r="U8033" s="3">
        <f>Sheet1!$B$17+Sheet1!$B$18*'Portfolio allocation'!K8033</f>
        <v>-6.7529327704054509E-3</v>
      </c>
      <c r="V8033" s="13">
        <f t="shared" si="1131"/>
        <v>1.3342171009523684E-2</v>
      </c>
      <c r="W8033" s="13"/>
      <c r="X8033" s="2">
        <v>44117</v>
      </c>
      <c r="Y8033">
        <v>119.4911</v>
      </c>
      <c r="AA8033" s="2">
        <v>44117</v>
      </c>
      <c r="AB8033">
        <v>2282.6</v>
      </c>
      <c r="AC8033">
        <f t="shared" si="1132"/>
        <v>-1.6586963077851014E-2</v>
      </c>
      <c r="AD8033">
        <f t="shared" si="1127"/>
        <v>-1.6592123077851014E-2</v>
      </c>
      <c r="AE8033">
        <f>Sheet2!$B$17+Sheet2!$B$18*'Portfolio allocation'!K8033</f>
        <v>-5.558974459198434E-3</v>
      </c>
      <c r="AF8033">
        <f t="shared" si="1133"/>
        <v>-1.103314861865258E-2</v>
      </c>
      <c r="AH8033" s="2">
        <v>44117</v>
      </c>
      <c r="AI8033">
        <v>0.72699999999999998</v>
      </c>
      <c r="AJ8033">
        <v>0.129</v>
      </c>
      <c r="AK8033">
        <v>1.1744000000000001</v>
      </c>
      <c r="AR8033" s="3"/>
    </row>
    <row r="8034" spans="1:44" hidden="1" outlineLevel="1" x14ac:dyDescent="0.2">
      <c r="A8034" s="2">
        <v>44118</v>
      </c>
      <c r="B8034">
        <v>26.4</v>
      </c>
      <c r="E8034" s="2">
        <v>44118</v>
      </c>
      <c r="F8034">
        <v>3488.67</v>
      </c>
      <c r="G8034">
        <f t="shared" si="1128"/>
        <v>-6.623138843883547E-3</v>
      </c>
      <c r="H8034" s="2">
        <v>44118</v>
      </c>
      <c r="I8034">
        <v>7182.38</v>
      </c>
      <c r="J8034">
        <f t="shared" si="1129"/>
        <v>-6.524610798735786E-3</v>
      </c>
      <c r="K8034">
        <f t="shared" si="1125"/>
        <v>-6.5297707987357857E-3</v>
      </c>
      <c r="L8034">
        <v>-1.5045829502755663E-3</v>
      </c>
      <c r="N8034" s="2">
        <v>44118</v>
      </c>
      <c r="O8034">
        <v>220.86</v>
      </c>
      <c r="Q8034" s="2">
        <v>44118</v>
      </c>
      <c r="R8034">
        <v>355089.8</v>
      </c>
      <c r="S8034" s="8">
        <f t="shared" si="1130"/>
        <v>-8.9744670328720799E-3</v>
      </c>
      <c r="T8034" s="9">
        <f t="shared" si="1126"/>
        <v>-8.9796270328720805E-3</v>
      </c>
      <c r="U8034" s="3">
        <f>Sheet1!$B$17+Sheet1!$B$18*'Portfolio allocation'!K8034</f>
        <v>-7.0033196623540683E-3</v>
      </c>
      <c r="V8034" s="13">
        <f t="shared" si="1131"/>
        <v>-1.9763073705180122E-3</v>
      </c>
      <c r="W8034" s="13"/>
      <c r="X8034" s="2">
        <v>44118</v>
      </c>
      <c r="Y8034">
        <v>120.29340000000001</v>
      </c>
      <c r="AA8034" s="2">
        <v>44118</v>
      </c>
      <c r="AB8034">
        <v>2297.9299999999998</v>
      </c>
      <c r="AC8034">
        <f t="shared" si="1132"/>
        <v>6.7160255848592865E-3</v>
      </c>
      <c r="AD8034">
        <f t="shared" si="1127"/>
        <v>6.7109455848592863E-3</v>
      </c>
      <c r="AE8034">
        <f>Sheet2!$B$17+Sheet2!$B$18*'Portfolio allocation'!K8034</f>
        <v>-5.7530517723913014E-3</v>
      </c>
      <c r="AF8034">
        <f t="shared" si="1133"/>
        <v>1.2463997357250588E-2</v>
      </c>
      <c r="AH8034" s="2">
        <v>44118</v>
      </c>
      <c r="AI8034">
        <v>0.72199999999999998</v>
      </c>
      <c r="AJ8034">
        <v>0.127</v>
      </c>
      <c r="AK8034">
        <v>1.1759500000000001</v>
      </c>
      <c r="AR8034" s="3"/>
    </row>
    <row r="8035" spans="1:44" hidden="1" outlineLevel="1" x14ac:dyDescent="0.2">
      <c r="A8035" s="2">
        <v>44119</v>
      </c>
      <c r="B8035">
        <v>26.97</v>
      </c>
      <c r="E8035" s="2">
        <v>44119</v>
      </c>
      <c r="F8035">
        <v>3483.34</v>
      </c>
      <c r="G8035">
        <f t="shared" si="1128"/>
        <v>-1.5278028589691406E-3</v>
      </c>
      <c r="H8035" s="2">
        <v>44119</v>
      </c>
      <c r="I8035">
        <v>7171.61</v>
      </c>
      <c r="J8035">
        <f t="shared" si="1129"/>
        <v>-1.4995029502755663E-3</v>
      </c>
      <c r="K8035">
        <f t="shared" si="1125"/>
        <v>-1.5045829502755663E-3</v>
      </c>
      <c r="L8035">
        <v>1.4690818675310477E-4</v>
      </c>
      <c r="N8035" s="2">
        <v>44119</v>
      </c>
      <c r="O8035">
        <v>219.66</v>
      </c>
      <c r="Q8035" s="2">
        <v>44119</v>
      </c>
      <c r="R8035">
        <v>353160.5</v>
      </c>
      <c r="S8035" s="8">
        <f t="shared" si="1130"/>
        <v>-5.4332734987037057E-3</v>
      </c>
      <c r="T8035" s="9">
        <f t="shared" si="1126"/>
        <v>-5.4383534987037059E-3</v>
      </c>
      <c r="U8035" s="3">
        <f>Sheet1!$B$17+Sheet1!$B$18*'Portfolio allocation'!K8035</f>
        <v>-1.2382968074042791E-3</v>
      </c>
      <c r="V8035" s="13">
        <f t="shared" si="1131"/>
        <v>-4.2000566912994263E-3</v>
      </c>
      <c r="W8035" s="13"/>
      <c r="X8035" s="2">
        <v>44119</v>
      </c>
      <c r="Y8035">
        <v>119.29049999999999</v>
      </c>
      <c r="AA8035" s="2">
        <v>44119</v>
      </c>
      <c r="AB8035">
        <v>2278.77</v>
      </c>
      <c r="AC8035">
        <f t="shared" si="1132"/>
        <v>-8.3379389276435623E-3</v>
      </c>
      <c r="AD8035">
        <f t="shared" si="1127"/>
        <v>-8.3430189276435616E-3</v>
      </c>
      <c r="AE8035">
        <f>Sheet2!$B$17+Sheet2!$B$18*'Portfolio allocation'!K8035</f>
        <v>-1.2845265334033937E-3</v>
      </c>
      <c r="AF8035">
        <f t="shared" si="1133"/>
        <v>-7.0584923942401678E-3</v>
      </c>
      <c r="AH8035" s="2">
        <v>44119</v>
      </c>
      <c r="AI8035">
        <v>0.73399999999999999</v>
      </c>
      <c r="AJ8035">
        <v>0.127</v>
      </c>
      <c r="AK8035">
        <v>1.16995</v>
      </c>
      <c r="AR8035" s="3"/>
    </row>
    <row r="8036" spans="1:44" hidden="1" outlineLevel="1" x14ac:dyDescent="0.2">
      <c r="A8036" s="2">
        <v>44120</v>
      </c>
      <c r="B8036">
        <v>27.41</v>
      </c>
      <c r="E8036" s="2">
        <v>44120</v>
      </c>
      <c r="F8036">
        <v>3483.81</v>
      </c>
      <c r="G8036">
        <f t="shared" si="1128"/>
        <v>1.3492797142955482E-4</v>
      </c>
      <c r="H8036" s="2">
        <v>44120</v>
      </c>
      <c r="I8036">
        <v>7172.7</v>
      </c>
      <c r="J8036">
        <f t="shared" si="1129"/>
        <v>1.5198818675310477E-4</v>
      </c>
      <c r="K8036">
        <f t="shared" si="1125"/>
        <v>1.4690818675310477E-4</v>
      </c>
      <c r="L8036">
        <v>-1.6333659196118632E-2</v>
      </c>
      <c r="N8036" s="2">
        <v>44120</v>
      </c>
      <c r="O8036">
        <v>219.66</v>
      </c>
      <c r="Q8036" s="2">
        <v>44120</v>
      </c>
      <c r="R8036">
        <v>353160.5</v>
      </c>
      <c r="S8036" s="8">
        <f t="shared" si="1130"/>
        <v>0</v>
      </c>
      <c r="T8036" s="9">
        <f t="shared" si="1126"/>
        <v>-5.0800000000000005E-6</v>
      </c>
      <c r="U8036" s="3">
        <f>Sheet1!$B$17+Sheet1!$B$18*'Portfolio allocation'!K8036</f>
        <v>6.5633567934636429E-4</v>
      </c>
      <c r="V8036" s="13">
        <f t="shared" si="1131"/>
        <v>-6.6141567934636426E-4</v>
      </c>
      <c r="W8036" s="13"/>
      <c r="X8036" s="2">
        <v>44120</v>
      </c>
      <c r="Y8036">
        <v>120.2839</v>
      </c>
      <c r="AA8036" s="2">
        <v>44120</v>
      </c>
      <c r="AB8036">
        <v>2297.75</v>
      </c>
      <c r="AC8036">
        <f t="shared" si="1132"/>
        <v>8.3290547093388678E-3</v>
      </c>
      <c r="AD8036">
        <f t="shared" si="1127"/>
        <v>8.3239747093388685E-3</v>
      </c>
      <c r="AE8036">
        <f>Sheet2!$B$17+Sheet2!$B$18*'Portfolio allocation'!K8036</f>
        <v>1.8402151899203978E-4</v>
      </c>
      <c r="AF8036">
        <f t="shared" si="1133"/>
        <v>8.1399531903468287E-3</v>
      </c>
      <c r="AH8036" s="2">
        <v>44120</v>
      </c>
      <c r="AI8036">
        <v>0.74399999999999999</v>
      </c>
      <c r="AJ8036">
        <v>0.127</v>
      </c>
      <c r="AK8036">
        <v>1.1719999999999999</v>
      </c>
      <c r="AR8036" s="3"/>
    </row>
    <row r="8037" spans="1:44" hidden="1" outlineLevel="1" x14ac:dyDescent="0.2">
      <c r="A8037" s="2">
        <v>44123</v>
      </c>
      <c r="B8037">
        <v>29.18</v>
      </c>
      <c r="E8037" s="2">
        <v>44123</v>
      </c>
      <c r="F8037">
        <v>3426.92</v>
      </c>
      <c r="G8037">
        <f t="shared" si="1128"/>
        <v>-1.6329822808936134E-2</v>
      </c>
      <c r="H8037" s="2">
        <v>44123</v>
      </c>
      <c r="I8037">
        <v>7055.58</v>
      </c>
      <c r="J8037">
        <f t="shared" si="1129"/>
        <v>-1.6328579196118631E-2</v>
      </c>
      <c r="K8037">
        <f t="shared" si="1125"/>
        <v>-1.6333659196118632E-2</v>
      </c>
      <c r="L8037">
        <v>4.7399004103986196E-3</v>
      </c>
      <c r="N8037" s="2">
        <v>44123</v>
      </c>
      <c r="O8037">
        <v>214.22</v>
      </c>
      <c r="Q8037" s="2">
        <v>44123</v>
      </c>
      <c r="R8037">
        <v>344414.3</v>
      </c>
      <c r="S8037" s="8">
        <f t="shared" si="1130"/>
        <v>-2.4765510299141646E-2</v>
      </c>
      <c r="T8037" s="9">
        <f t="shared" si="1126"/>
        <v>-2.4770590299141648E-2</v>
      </c>
      <c r="U8037" s="3">
        <f>Sheet1!$B$17+Sheet1!$B$18*'Portfolio allocation'!K8037</f>
        <v>-1.8250588895405224E-2</v>
      </c>
      <c r="V8037" s="13">
        <f t="shared" si="1131"/>
        <v>-6.5200014037364237E-3</v>
      </c>
      <c r="W8037" s="13"/>
      <c r="X8037" s="2">
        <v>44123</v>
      </c>
      <c r="Y8037">
        <v>119.8922</v>
      </c>
      <c r="AA8037" s="2">
        <v>44123</v>
      </c>
      <c r="AB8037">
        <v>2290.27</v>
      </c>
      <c r="AC8037">
        <f t="shared" si="1132"/>
        <v>-3.2553585028832766E-3</v>
      </c>
      <c r="AD8037">
        <f t="shared" si="1127"/>
        <v>-3.2606385028832764E-3</v>
      </c>
      <c r="AE8037">
        <f>Sheet2!$B$17+Sheet2!$B$18*'Portfolio allocation'!K8037</f>
        <v>-1.4470919455158536E-2</v>
      </c>
      <c r="AF8037">
        <f t="shared" si="1133"/>
        <v>1.121028095227526E-2</v>
      </c>
      <c r="AH8037" s="2">
        <v>44123</v>
      </c>
      <c r="AI8037">
        <v>0.76200000000000001</v>
      </c>
      <c r="AJ8037">
        <v>0.13200000000000001</v>
      </c>
      <c r="AK8037">
        <v>1.1782999999999999</v>
      </c>
      <c r="AR8037" s="3"/>
    </row>
    <row r="8038" spans="1:44" hidden="1" outlineLevel="1" x14ac:dyDescent="0.2">
      <c r="A8038" s="2">
        <v>44124</v>
      </c>
      <c r="B8038">
        <v>29.35</v>
      </c>
      <c r="E8038" s="2">
        <v>44124</v>
      </c>
      <c r="F8038">
        <v>3443.12</v>
      </c>
      <c r="G8038">
        <f t="shared" si="1128"/>
        <v>4.7272769717412455E-3</v>
      </c>
      <c r="H8038" s="2">
        <v>44124</v>
      </c>
      <c r="I8038">
        <v>7089.06</v>
      </c>
      <c r="J8038">
        <f t="shared" si="1129"/>
        <v>4.7451804103986195E-3</v>
      </c>
      <c r="K8038">
        <f t="shared" si="1125"/>
        <v>4.7399004103986196E-3</v>
      </c>
      <c r="L8038">
        <v>-2.1788519810526192E-3</v>
      </c>
      <c r="N8038" s="2">
        <v>44124</v>
      </c>
      <c r="O8038">
        <v>214.65</v>
      </c>
      <c r="Q8038" s="2">
        <v>44124</v>
      </c>
      <c r="R8038">
        <v>345105.6</v>
      </c>
      <c r="S8038" s="8">
        <f t="shared" si="1130"/>
        <v>2.0071756602439983E-3</v>
      </c>
      <c r="T8038" s="9">
        <f t="shared" si="1126"/>
        <v>2.0018956602439984E-3</v>
      </c>
      <c r="U8038" s="3">
        <f>Sheet1!$B$17+Sheet1!$B$18*'Portfolio allocation'!K8038</f>
        <v>5.9255327602149837E-3</v>
      </c>
      <c r="V8038" s="13">
        <f t="shared" si="1131"/>
        <v>-3.9236370999709853E-3</v>
      </c>
      <c r="W8038" s="13"/>
      <c r="X8038" s="2">
        <v>44124</v>
      </c>
      <c r="Y8038">
        <v>112.10769999999999</v>
      </c>
      <c r="AA8038" s="2">
        <v>44124</v>
      </c>
      <c r="AB8038">
        <v>2141.56</v>
      </c>
      <c r="AC8038">
        <f t="shared" si="1132"/>
        <v>-6.4931208984093547E-2</v>
      </c>
      <c r="AD8038">
        <f t="shared" si="1127"/>
        <v>-6.4936288984093551E-2</v>
      </c>
      <c r="AE8038">
        <f>Sheet2!$B$17+Sheet2!$B$18*'Portfolio allocation'!K8038</f>
        <v>4.2682273820870793E-3</v>
      </c>
      <c r="AF8038">
        <f t="shared" si="1133"/>
        <v>-6.9204516366180635E-2</v>
      </c>
      <c r="AH8038" s="2">
        <v>44124</v>
      </c>
      <c r="AI8038">
        <v>0.79700000000000004</v>
      </c>
      <c r="AJ8038">
        <v>0.127</v>
      </c>
      <c r="AK8038">
        <v>1.1830499999999999</v>
      </c>
      <c r="AR8038" s="3"/>
    </row>
    <row r="8039" spans="1:44" hidden="1" outlineLevel="1" x14ac:dyDescent="0.2">
      <c r="A8039" s="2">
        <v>44125</v>
      </c>
      <c r="B8039">
        <v>28.65</v>
      </c>
      <c r="E8039" s="2">
        <v>44125</v>
      </c>
      <c r="F8039">
        <v>3435.56</v>
      </c>
      <c r="G8039">
        <f t="shared" si="1128"/>
        <v>-2.1956829851994542E-3</v>
      </c>
      <c r="H8039" s="2">
        <v>44125</v>
      </c>
      <c r="I8039">
        <v>7073.65</v>
      </c>
      <c r="J8039">
        <f t="shared" si="1129"/>
        <v>-2.173771981052619E-3</v>
      </c>
      <c r="K8039">
        <f t="shared" si="1125"/>
        <v>-2.1788519810526192E-3</v>
      </c>
      <c r="L8039">
        <v>5.2990323193826171E-3</v>
      </c>
      <c r="N8039" s="2">
        <v>44125</v>
      </c>
      <c r="O8039">
        <v>214.8</v>
      </c>
      <c r="Q8039" s="2">
        <v>44125</v>
      </c>
      <c r="R8039">
        <v>345346.8</v>
      </c>
      <c r="S8039" s="8">
        <f t="shared" si="1130"/>
        <v>6.9891650555664597E-4</v>
      </c>
      <c r="T8039" s="9">
        <f t="shared" si="1126"/>
        <v>6.93836505556646E-4</v>
      </c>
      <c r="U8039" s="3">
        <f>Sheet1!$B$17+Sheet1!$B$18*'Portfolio allocation'!K8039</f>
        <v>-2.01183532776141E-3</v>
      </c>
      <c r="V8039" s="13">
        <f t="shared" si="1131"/>
        <v>2.7056718333180558E-3</v>
      </c>
      <c r="W8039" s="13"/>
      <c r="X8039" s="2">
        <v>44125</v>
      </c>
      <c r="Y8039">
        <v>109.9012</v>
      </c>
      <c r="AA8039" s="2">
        <v>44125</v>
      </c>
      <c r="AB8039">
        <v>2099.41</v>
      </c>
      <c r="AC8039">
        <f t="shared" si="1132"/>
        <v>-1.9681914118679922E-2</v>
      </c>
      <c r="AD8039">
        <f t="shared" si="1127"/>
        <v>-1.9687074118679922E-2</v>
      </c>
      <c r="AE8039">
        <f>Sheet2!$B$17+Sheet2!$B$18*'Portfolio allocation'!K8039</f>
        <v>-1.8841037577291258E-3</v>
      </c>
      <c r="AF8039">
        <f t="shared" si="1133"/>
        <v>-1.7802970360950798E-2</v>
      </c>
      <c r="AH8039" s="2">
        <v>44125</v>
      </c>
      <c r="AI8039">
        <v>0.81599999999999995</v>
      </c>
      <c r="AJ8039">
        <v>0.129</v>
      </c>
      <c r="AK8039">
        <v>1.1874499999999999</v>
      </c>
      <c r="AR8039" s="3"/>
    </row>
    <row r="8040" spans="1:44" hidden="1" outlineLevel="1" x14ac:dyDescent="0.2">
      <c r="A8040" s="2">
        <v>44126</v>
      </c>
      <c r="B8040">
        <v>28.11</v>
      </c>
      <c r="E8040" s="2">
        <v>44126</v>
      </c>
      <c r="F8040">
        <v>3453.49</v>
      </c>
      <c r="G8040">
        <f t="shared" si="1128"/>
        <v>5.2189453829942778E-3</v>
      </c>
      <c r="H8040" s="2">
        <v>44126</v>
      </c>
      <c r="I8040">
        <v>7111.17</v>
      </c>
      <c r="J8040">
        <f t="shared" si="1129"/>
        <v>5.3041923193826168E-3</v>
      </c>
      <c r="K8040">
        <f t="shared" si="1125"/>
        <v>5.2990323193826171E-3</v>
      </c>
      <c r="L8040">
        <v>3.4598913057064433E-3</v>
      </c>
      <c r="N8040" s="2">
        <v>44126</v>
      </c>
      <c r="O8040">
        <v>214.89</v>
      </c>
      <c r="Q8040" s="2">
        <v>44126</v>
      </c>
      <c r="R8040">
        <v>345491.5</v>
      </c>
      <c r="S8040" s="8">
        <f t="shared" si="1130"/>
        <v>4.189991046681385E-4</v>
      </c>
      <c r="T8040" s="9">
        <f t="shared" si="1126"/>
        <v>4.1383910466813852E-4</v>
      </c>
      <c r="U8040" s="3">
        <f>Sheet1!$B$17+Sheet1!$B$18*'Portfolio allocation'!K8040</f>
        <v>6.5669830564884131E-3</v>
      </c>
      <c r="V8040" s="13">
        <f t="shared" si="1131"/>
        <v>-6.1531439518202743E-3</v>
      </c>
      <c r="W8040" s="13"/>
      <c r="X8040" s="2">
        <v>44126</v>
      </c>
      <c r="Y8040">
        <v>110.5698</v>
      </c>
      <c r="AA8040" s="2">
        <v>44126</v>
      </c>
      <c r="AB8040">
        <v>2112.1799999999998</v>
      </c>
      <c r="AC8040">
        <f t="shared" si="1132"/>
        <v>6.0826613191324874E-3</v>
      </c>
      <c r="AD8040">
        <f t="shared" si="1127"/>
        <v>6.0775813191324872E-3</v>
      </c>
      <c r="AE8040">
        <f>Sheet2!$B$17+Sheet2!$B$18*'Portfolio allocation'!K8040</f>
        <v>4.7654217403007831E-3</v>
      </c>
      <c r="AF8040">
        <f t="shared" si="1133"/>
        <v>1.3121595788317042E-3</v>
      </c>
      <c r="AH8040" s="2">
        <v>44126</v>
      </c>
      <c r="AI8040">
        <v>0.84799999999999998</v>
      </c>
      <c r="AJ8040">
        <v>0.127</v>
      </c>
      <c r="AK8040">
        <v>1.18275</v>
      </c>
      <c r="AR8040" s="3"/>
    </row>
    <row r="8041" spans="1:44" hidden="1" outlineLevel="1" x14ac:dyDescent="0.2">
      <c r="A8041" s="2">
        <v>44127</v>
      </c>
      <c r="B8041">
        <v>27.55</v>
      </c>
      <c r="E8041" s="2">
        <v>44127</v>
      </c>
      <c r="F8041">
        <v>3465.39</v>
      </c>
      <c r="G8041">
        <f t="shared" si="1128"/>
        <v>3.4457896215134287E-3</v>
      </c>
      <c r="H8041" s="2">
        <v>44127</v>
      </c>
      <c r="I8041">
        <v>7135.81</v>
      </c>
      <c r="J8041">
        <f t="shared" si="1129"/>
        <v>3.4649713057064435E-3</v>
      </c>
      <c r="K8041">
        <f t="shared" si="1125"/>
        <v>3.4598913057064433E-3</v>
      </c>
      <c r="L8041">
        <v>-1.858741333006354E-2</v>
      </c>
      <c r="N8041" s="2">
        <v>44127</v>
      </c>
      <c r="O8041">
        <v>216.23</v>
      </c>
      <c r="Q8041" s="2">
        <v>44127</v>
      </c>
      <c r="R8041">
        <v>347645.9</v>
      </c>
      <c r="S8041" s="8">
        <f t="shared" si="1130"/>
        <v>6.235753991053361E-3</v>
      </c>
      <c r="T8041" s="9">
        <f t="shared" si="1126"/>
        <v>6.2306739910533608E-3</v>
      </c>
      <c r="U8041" s="3">
        <f>Sheet1!$B$17+Sheet1!$B$18*'Portfolio allocation'!K8041</f>
        <v>4.4570738755674542E-3</v>
      </c>
      <c r="V8041" s="13">
        <f t="shared" si="1131"/>
        <v>1.7736001154859066E-3</v>
      </c>
      <c r="W8041" s="13"/>
      <c r="X8041" s="2">
        <v>44127</v>
      </c>
      <c r="Y8041">
        <v>110.7991</v>
      </c>
      <c r="AA8041" s="2">
        <v>44127</v>
      </c>
      <c r="AB8041">
        <v>2116.56</v>
      </c>
      <c r="AC8041">
        <f t="shared" si="1132"/>
        <v>2.0736869016846349E-3</v>
      </c>
      <c r="AD8041">
        <f t="shared" si="1127"/>
        <v>2.0686069016846347E-3</v>
      </c>
      <c r="AE8041">
        <f>Sheet2!$B$17+Sheet2!$B$18*'Portfolio allocation'!K8041</f>
        <v>3.1300106302090559E-3</v>
      </c>
      <c r="AF8041">
        <f t="shared" si="1133"/>
        <v>-1.0614037285244212E-3</v>
      </c>
      <c r="AH8041" s="2">
        <v>44127</v>
      </c>
      <c r="AI8041">
        <v>0.84099999999999997</v>
      </c>
      <c r="AJ8041">
        <v>0.127</v>
      </c>
      <c r="AK8041">
        <v>1.1835500000000001</v>
      </c>
      <c r="AR8041" s="3"/>
    </row>
    <row r="8042" spans="1:44" hidden="1" outlineLevel="1" x14ac:dyDescent="0.2">
      <c r="A8042" s="2">
        <v>44130</v>
      </c>
      <c r="B8042">
        <v>32.46</v>
      </c>
      <c r="E8042" s="2">
        <v>44130</v>
      </c>
      <c r="F8042">
        <v>3400.97</v>
      </c>
      <c r="G8042">
        <f t="shared" si="1128"/>
        <v>-1.8589538262648642E-2</v>
      </c>
      <c r="H8042" s="2">
        <v>44130</v>
      </c>
      <c r="I8042">
        <v>7003.21</v>
      </c>
      <c r="J8042">
        <f t="shared" si="1129"/>
        <v>-1.8582333330063538E-2</v>
      </c>
      <c r="K8042">
        <f t="shared" si="1125"/>
        <v>-1.858741333006354E-2</v>
      </c>
      <c r="L8042">
        <v>-3.0135803326760153E-3</v>
      </c>
      <c r="N8042" s="2">
        <v>44130</v>
      </c>
      <c r="O8042">
        <v>210.08</v>
      </c>
      <c r="Q8042" s="2">
        <v>44130</v>
      </c>
      <c r="R8042">
        <v>337758.2</v>
      </c>
      <c r="S8042" s="8">
        <f t="shared" si="1130"/>
        <v>-2.8441871455984424E-2</v>
      </c>
      <c r="T8042" s="9">
        <f t="shared" si="1126"/>
        <v>-2.8446951455984425E-2</v>
      </c>
      <c r="U8042" s="3">
        <f>Sheet1!$B$17+Sheet1!$B$18*'Portfolio allocation'!K8042</f>
        <v>-2.0836152755592294E-2</v>
      </c>
      <c r="V8042" s="13">
        <f t="shared" si="1131"/>
        <v>-7.6107987003921317E-3</v>
      </c>
      <c r="W8042" s="13"/>
      <c r="X8042" s="2">
        <v>44130</v>
      </c>
      <c r="Y8042">
        <v>107.18859999999999</v>
      </c>
      <c r="AA8042" s="2">
        <v>44130</v>
      </c>
      <c r="AB8042">
        <v>2047.59</v>
      </c>
      <c r="AC8042">
        <f t="shared" si="1132"/>
        <v>-3.2585894092300727E-2</v>
      </c>
      <c r="AD8042">
        <f t="shared" si="1127"/>
        <v>-3.2590854092300725E-2</v>
      </c>
      <c r="AE8042">
        <f>Sheet2!$B$17+Sheet2!$B$18*'Portfolio allocation'!K8042</f>
        <v>-1.6475015129530594E-2</v>
      </c>
      <c r="AF8042">
        <f t="shared" si="1133"/>
        <v>-1.6115838962770131E-2</v>
      </c>
      <c r="AH8042" s="2">
        <v>44130</v>
      </c>
      <c r="AI8042">
        <v>0.80300000000000005</v>
      </c>
      <c r="AJ8042">
        <v>0.124</v>
      </c>
      <c r="AK8042">
        <v>1.1817500000000001</v>
      </c>
      <c r="AR8042" s="3"/>
    </row>
    <row r="8043" spans="1:44" hidden="1" outlineLevel="1" x14ac:dyDescent="0.2">
      <c r="A8043" s="2">
        <v>44131</v>
      </c>
      <c r="B8043">
        <v>33.35</v>
      </c>
      <c r="E8043" s="2">
        <v>44131</v>
      </c>
      <c r="F8043">
        <v>3390.68</v>
      </c>
      <c r="G8043">
        <f t="shared" si="1128"/>
        <v>-3.0256074002417144E-3</v>
      </c>
      <c r="H8043" s="2">
        <v>44131</v>
      </c>
      <c r="I8043">
        <v>6982.14</v>
      </c>
      <c r="J8043">
        <f t="shared" si="1129"/>
        <v>-3.0086203326760153E-3</v>
      </c>
      <c r="K8043">
        <f t="shared" si="1125"/>
        <v>-3.0135803326760153E-3</v>
      </c>
      <c r="L8043">
        <v>-3.5293487790734726E-2</v>
      </c>
      <c r="N8043" s="2">
        <v>44131</v>
      </c>
      <c r="O8043">
        <v>213.25</v>
      </c>
      <c r="Q8043" s="2">
        <v>44131</v>
      </c>
      <c r="R8043">
        <v>342854.8</v>
      </c>
      <c r="S8043" s="8">
        <f t="shared" si="1130"/>
        <v>1.5089493016009703E-2</v>
      </c>
      <c r="T8043" s="9">
        <f t="shared" si="1126"/>
        <v>1.5084533016009703E-2</v>
      </c>
      <c r="U8043" s="3">
        <f>Sheet1!$B$17+Sheet1!$B$18*'Portfolio allocation'!K8043</f>
        <v>-2.9694568475734442E-3</v>
      </c>
      <c r="V8043" s="13">
        <f t="shared" si="1131"/>
        <v>1.8053989863583149E-2</v>
      </c>
      <c r="W8043" s="13"/>
      <c r="X8043" s="2">
        <v>44131</v>
      </c>
      <c r="Y8043">
        <v>105.60299999999999</v>
      </c>
      <c r="AA8043" s="2">
        <v>44131</v>
      </c>
      <c r="AB8043">
        <v>2017.3</v>
      </c>
      <c r="AC8043">
        <f t="shared" si="1132"/>
        <v>-1.4793000551868274E-2</v>
      </c>
      <c r="AD8043">
        <f t="shared" si="1127"/>
        <v>-1.4797880551868274E-2</v>
      </c>
      <c r="AE8043">
        <f>Sheet2!$B$17+Sheet2!$B$18*'Portfolio allocation'!K8043</f>
        <v>-2.6263655038389427E-3</v>
      </c>
      <c r="AF8043">
        <f t="shared" si="1133"/>
        <v>-1.2171515048029331E-2</v>
      </c>
      <c r="AH8043" s="2">
        <v>44131</v>
      </c>
      <c r="AI8043">
        <v>0.77800000000000002</v>
      </c>
      <c r="AJ8043">
        <v>0.122</v>
      </c>
      <c r="AK8043">
        <v>1.1833</v>
      </c>
      <c r="AR8043" s="3"/>
    </row>
    <row r="8044" spans="1:44" hidden="1" outlineLevel="1" x14ac:dyDescent="0.2">
      <c r="A8044" s="2">
        <v>44132</v>
      </c>
      <c r="B8044">
        <v>40.28</v>
      </c>
      <c r="E8044" s="2">
        <v>44132</v>
      </c>
      <c r="F8044">
        <v>3271.03</v>
      </c>
      <c r="G8044">
        <f t="shared" si="1128"/>
        <v>-3.5287906850543171E-2</v>
      </c>
      <c r="H8044" s="2">
        <v>44132</v>
      </c>
      <c r="I8044">
        <v>6735.75</v>
      </c>
      <c r="J8044">
        <f t="shared" si="1129"/>
        <v>-3.5288607790734727E-2</v>
      </c>
      <c r="K8044">
        <f t="shared" si="1125"/>
        <v>-3.5293487790734726E-2</v>
      </c>
      <c r="L8044">
        <v>1.2026445390639446E-2</v>
      </c>
      <c r="N8044" s="2">
        <v>44132</v>
      </c>
      <c r="O8044">
        <v>202.68</v>
      </c>
      <c r="Q8044" s="2">
        <v>44132</v>
      </c>
      <c r="R8044">
        <v>325860.8</v>
      </c>
      <c r="S8044" s="8">
        <f t="shared" si="1130"/>
        <v>-4.9566172035508949E-2</v>
      </c>
      <c r="T8044" s="9">
        <f t="shared" si="1126"/>
        <v>-4.9571052035508947E-2</v>
      </c>
      <c r="U8044" s="3">
        <f>Sheet1!$B$17+Sheet1!$B$18*'Portfolio allocation'!K8044</f>
        <v>-4.0001784765104777E-2</v>
      </c>
      <c r="V8044" s="13">
        <f t="shared" si="1131"/>
        <v>-9.5692672704041706E-3</v>
      </c>
      <c r="W8044" s="13"/>
      <c r="X8044" s="2">
        <v>44132</v>
      </c>
      <c r="Y8044">
        <v>101.8683</v>
      </c>
      <c r="AA8044" s="2">
        <v>44132</v>
      </c>
      <c r="AB8044">
        <v>1945.96</v>
      </c>
      <c r="AC8044">
        <f t="shared" si="1132"/>
        <v>-3.5364100530411946E-2</v>
      </c>
      <c r="AD8044">
        <f t="shared" si="1127"/>
        <v>-3.5368980530411945E-2</v>
      </c>
      <c r="AE8044">
        <f>Sheet2!$B$17+Sheet2!$B$18*'Portfolio allocation'!K8044</f>
        <v>-3.1330482750466328E-2</v>
      </c>
      <c r="AF8044">
        <f t="shared" si="1133"/>
        <v>-4.038497779945617E-3</v>
      </c>
      <c r="AH8044" s="2">
        <v>44132</v>
      </c>
      <c r="AI8044">
        <v>0.78100000000000003</v>
      </c>
      <c r="AJ8044">
        <v>0.122</v>
      </c>
      <c r="AK8044">
        <v>1.1751499999999999</v>
      </c>
      <c r="AR8044" s="3"/>
    </row>
    <row r="8045" spans="1:44" hidden="1" outlineLevel="1" x14ac:dyDescent="0.2">
      <c r="A8045" s="2">
        <v>44133</v>
      </c>
      <c r="B8045">
        <v>37.590000000000003</v>
      </c>
      <c r="E8045" s="2">
        <v>44133</v>
      </c>
      <c r="F8045">
        <v>3310.11</v>
      </c>
      <c r="G8045">
        <f t="shared" si="1128"/>
        <v>1.1947307117329942E-2</v>
      </c>
      <c r="H8045" s="2">
        <v>44133</v>
      </c>
      <c r="I8045">
        <v>6816.79</v>
      </c>
      <c r="J8045">
        <f t="shared" si="1129"/>
        <v>1.2031325390639447E-2</v>
      </c>
      <c r="K8045">
        <f t="shared" si="1125"/>
        <v>1.2026445390639446E-2</v>
      </c>
      <c r="L8045">
        <v>-1.2026867380864012E-2</v>
      </c>
      <c r="N8045" s="2">
        <v>44133</v>
      </c>
      <c r="O8045">
        <v>204.72</v>
      </c>
      <c r="Q8045" s="2">
        <v>44133</v>
      </c>
      <c r="R8045">
        <v>329140.59999999998</v>
      </c>
      <c r="S8045" s="8">
        <f t="shared" si="1130"/>
        <v>1.0065033904047338E-2</v>
      </c>
      <c r="T8045" s="9">
        <f t="shared" si="1126"/>
        <v>1.0060153904047337E-2</v>
      </c>
      <c r="U8045" s="3">
        <f>Sheet1!$B$17+Sheet1!$B$18*'Portfolio allocation'!K8045</f>
        <v>1.4284841827154544E-2</v>
      </c>
      <c r="V8045" s="13">
        <f t="shared" si="1131"/>
        <v>-4.2246879231072065E-3</v>
      </c>
      <c r="W8045" s="13"/>
      <c r="X8045" s="2">
        <v>44133</v>
      </c>
      <c r="Y8045">
        <v>104.027</v>
      </c>
      <c r="AA8045" s="2">
        <v>44133</v>
      </c>
      <c r="AB8045">
        <v>1987.2</v>
      </c>
      <c r="AC8045">
        <f t="shared" si="1132"/>
        <v>2.1192624719932551E-2</v>
      </c>
      <c r="AD8045">
        <f t="shared" si="1127"/>
        <v>2.118754471993255E-2</v>
      </c>
      <c r="AE8045">
        <f>Sheet2!$B$17+Sheet2!$B$18*'Portfolio allocation'!K8045</f>
        <v>1.0747609075092568E-2</v>
      </c>
      <c r="AF8045">
        <f t="shared" si="1133"/>
        <v>1.0439935644839983E-2</v>
      </c>
      <c r="AH8045" s="2">
        <v>44133</v>
      </c>
      <c r="AI8045">
        <v>0.83599999999999997</v>
      </c>
      <c r="AJ8045">
        <v>0.127</v>
      </c>
      <c r="AK8045">
        <v>1.1657500000000001</v>
      </c>
      <c r="AR8045" s="3"/>
    </row>
    <row r="8046" spans="1:44" hidden="1" outlineLevel="1" x14ac:dyDescent="0.2">
      <c r="A8046" s="2">
        <v>44134</v>
      </c>
      <c r="B8046">
        <v>38.020000000000003</v>
      </c>
      <c r="E8046" s="2">
        <v>44134</v>
      </c>
      <c r="F8046">
        <v>3269.96</v>
      </c>
      <c r="G8046">
        <f t="shared" si="1128"/>
        <v>-1.2129506270184387E-2</v>
      </c>
      <c r="H8046" s="2">
        <v>44134</v>
      </c>
      <c r="I8046">
        <v>6734.84</v>
      </c>
      <c r="J8046">
        <f t="shared" si="1129"/>
        <v>-1.2021787380864013E-2</v>
      </c>
      <c r="K8046">
        <f t="shared" si="1125"/>
        <v>-1.2026867380864012E-2</v>
      </c>
      <c r="L8046">
        <v>1.2326319112673892E-2</v>
      </c>
      <c r="N8046" s="2">
        <v>44134</v>
      </c>
      <c r="O8046">
        <v>202.47</v>
      </c>
      <c r="Q8046" s="2">
        <v>44134</v>
      </c>
      <c r="R8046">
        <v>325523.09999999998</v>
      </c>
      <c r="S8046" s="8">
        <f t="shared" si="1130"/>
        <v>-1.0990743773329648E-2</v>
      </c>
      <c r="T8046" s="9">
        <f t="shared" si="1126"/>
        <v>-1.0995823773329647E-2</v>
      </c>
      <c r="U8046" s="3">
        <f>Sheet1!$B$17+Sheet1!$B$18*'Portfolio allocation'!K8046</f>
        <v>-1.3309728176325556E-2</v>
      </c>
      <c r="V8046" s="13">
        <f t="shared" si="1131"/>
        <v>2.3139044029959095E-3</v>
      </c>
      <c r="W8046" s="13"/>
      <c r="X8046" s="2">
        <v>44134</v>
      </c>
      <c r="Y8046">
        <v>106.6537</v>
      </c>
      <c r="AA8046" s="2">
        <v>44134</v>
      </c>
      <c r="AB8046">
        <v>2037.37</v>
      </c>
      <c r="AC8046">
        <f t="shared" si="1132"/>
        <v>2.524657809983899E-2</v>
      </c>
      <c r="AD8046">
        <f t="shared" si="1127"/>
        <v>2.5241498099838989E-2</v>
      </c>
      <c r="AE8046">
        <f>Sheet2!$B$17+Sheet2!$B$18*'Portfolio allocation'!K8046</f>
        <v>-1.0641210296837475E-2</v>
      </c>
      <c r="AF8046">
        <f t="shared" si="1133"/>
        <v>3.5882708396676462E-2</v>
      </c>
      <c r="AH8046" s="2">
        <v>44134</v>
      </c>
      <c r="AI8046">
        <v>0.85899999999999999</v>
      </c>
      <c r="AJ8046">
        <v>0.127</v>
      </c>
      <c r="AK8046">
        <v>1.1648499999999999</v>
      </c>
      <c r="AR8046" s="3"/>
    </row>
    <row r="8047" spans="1:44" hidden="1" outlineLevel="1" x14ac:dyDescent="0.2">
      <c r="A8047" s="2">
        <v>44137</v>
      </c>
      <c r="B8047">
        <v>37.130000000000003</v>
      </c>
      <c r="E8047" s="2">
        <v>44137</v>
      </c>
      <c r="F8047">
        <v>3310.24</v>
      </c>
      <c r="G8047">
        <f t="shared" si="1128"/>
        <v>1.231819349472163E-2</v>
      </c>
      <c r="H8047" s="2">
        <v>44137</v>
      </c>
      <c r="I8047">
        <v>6817.89</v>
      </c>
      <c r="J8047">
        <f t="shared" si="1129"/>
        <v>1.2331399112673891E-2</v>
      </c>
      <c r="K8047">
        <f t="shared" si="1125"/>
        <v>1.2326319112673892E-2</v>
      </c>
      <c r="L8047">
        <v>1.7802682163660641E-2</v>
      </c>
      <c r="N8047" s="2">
        <v>44137</v>
      </c>
      <c r="O8047">
        <v>202.33</v>
      </c>
      <c r="Q8047" s="2">
        <v>44137</v>
      </c>
      <c r="R8047">
        <v>325298.09999999998</v>
      </c>
      <c r="S8047" s="8">
        <f t="shared" si="1130"/>
        <v>-6.9119518706972638E-4</v>
      </c>
      <c r="T8047" s="9">
        <f t="shared" si="1126"/>
        <v>-6.9627518706972635E-4</v>
      </c>
      <c r="U8047" s="3">
        <f>Sheet1!$B$17+Sheet1!$B$18*'Portfolio allocation'!K8047</f>
        <v>1.4628864560883225E-2</v>
      </c>
      <c r="V8047" s="13">
        <f t="shared" si="1131"/>
        <v>-1.5325139747952951E-2</v>
      </c>
      <c r="W8047" s="13"/>
      <c r="X8047" s="2">
        <v>44137</v>
      </c>
      <c r="Y8047">
        <v>107.8476</v>
      </c>
      <c r="AA8047" s="2">
        <v>44137</v>
      </c>
      <c r="AB8047">
        <v>2060.1799999999998</v>
      </c>
      <c r="AC8047">
        <f t="shared" si="1132"/>
        <v>1.1195806358197169E-2</v>
      </c>
      <c r="AD8047">
        <f t="shared" si="1127"/>
        <v>1.1190926358197168E-2</v>
      </c>
      <c r="AE8047">
        <f>Sheet2!$B$17+Sheet2!$B$18*'Portfolio allocation'!K8047</f>
        <v>1.1014264439196172E-2</v>
      </c>
      <c r="AF8047">
        <f t="shared" si="1133"/>
        <v>1.7666191900099666E-4</v>
      </c>
      <c r="AH8047" s="2">
        <v>44137</v>
      </c>
      <c r="AI8047">
        <v>0.84799999999999998</v>
      </c>
      <c r="AJ8047">
        <v>0.122</v>
      </c>
      <c r="AK8047">
        <v>1.1636500000000001</v>
      </c>
      <c r="AR8047" s="3"/>
    </row>
    <row r="8048" spans="1:44" hidden="1" outlineLevel="1" x14ac:dyDescent="0.2">
      <c r="A8048" s="2">
        <v>44138</v>
      </c>
      <c r="B8048">
        <v>35.549999999999997</v>
      </c>
      <c r="E8048" s="2">
        <v>44138</v>
      </c>
      <c r="F8048">
        <v>3369.16</v>
      </c>
      <c r="G8048">
        <f t="shared" si="1128"/>
        <v>1.7799313644932147E-2</v>
      </c>
      <c r="H8048" s="2">
        <v>44138</v>
      </c>
      <c r="I8048">
        <v>6939.3</v>
      </c>
      <c r="J8048">
        <f t="shared" si="1129"/>
        <v>1.780756216366064E-2</v>
      </c>
      <c r="K8048">
        <f t="shared" si="1125"/>
        <v>1.7802682163660641E-2</v>
      </c>
      <c r="L8048">
        <v>2.20435734053867E-2</v>
      </c>
      <c r="N8048" s="2">
        <v>44138</v>
      </c>
      <c r="O8048">
        <v>206.43</v>
      </c>
      <c r="Q8048" s="2">
        <v>44138</v>
      </c>
      <c r="R8048">
        <v>331889.8</v>
      </c>
      <c r="S8048" s="8">
        <f t="shared" si="1130"/>
        <v>2.0263567478568056E-2</v>
      </c>
      <c r="T8048" s="9">
        <f t="shared" si="1126"/>
        <v>2.0258687478568058E-2</v>
      </c>
      <c r="U8048" s="3">
        <f>Sheet1!$B$17+Sheet1!$B$18*'Portfolio allocation'!K8048</f>
        <v>2.0911487042471654E-2</v>
      </c>
      <c r="V8048" s="13">
        <f t="shared" si="1131"/>
        <v>-6.5279956390359647E-4</v>
      </c>
      <c r="W8048" s="13"/>
      <c r="X8048" s="2">
        <v>44138</v>
      </c>
      <c r="Y8048">
        <v>109.0416</v>
      </c>
      <c r="AA8048" s="2">
        <v>44138</v>
      </c>
      <c r="AB8048">
        <v>2082.9899999999998</v>
      </c>
      <c r="AC8048">
        <f t="shared" si="1132"/>
        <v>1.1071848090943526E-2</v>
      </c>
      <c r="AD8048">
        <f t="shared" si="1127"/>
        <v>1.1067088090943526E-2</v>
      </c>
      <c r="AE8048">
        <f>Sheet2!$B$17+Sheet2!$B$18*'Portfolio allocation'!K8048</f>
        <v>1.588398617879112E-2</v>
      </c>
      <c r="AF8048">
        <f t="shared" si="1133"/>
        <v>-4.8168980878475938E-3</v>
      </c>
      <c r="AH8048" s="2">
        <v>44138</v>
      </c>
      <c r="AI8048">
        <v>0.88100000000000001</v>
      </c>
      <c r="AJ8048">
        <v>0.11899999999999999</v>
      </c>
      <c r="AK8048">
        <v>1.1730499999999999</v>
      </c>
      <c r="AR8048" s="3"/>
    </row>
    <row r="8049" spans="1:44" hidden="1" outlineLevel="1" x14ac:dyDescent="0.2">
      <c r="A8049" s="2">
        <v>44139</v>
      </c>
      <c r="B8049">
        <v>29.57</v>
      </c>
      <c r="E8049" s="2">
        <v>44139</v>
      </c>
      <c r="F8049">
        <v>3443.44</v>
      </c>
      <c r="G8049">
        <f t="shared" si="1128"/>
        <v>2.2047038430944355E-2</v>
      </c>
      <c r="H8049" s="2">
        <v>44139</v>
      </c>
      <c r="I8049">
        <v>7092.3</v>
      </c>
      <c r="J8049">
        <f t="shared" si="1129"/>
        <v>2.20483334053867E-2</v>
      </c>
      <c r="K8049">
        <f t="shared" si="1125"/>
        <v>2.20435734053867E-2</v>
      </c>
      <c r="L8049">
        <v>1.9645928992287287E-2</v>
      </c>
      <c r="N8049" s="2">
        <v>44139</v>
      </c>
      <c r="O8049">
        <v>216.39</v>
      </c>
      <c r="Q8049" s="2">
        <v>44139</v>
      </c>
      <c r="R8049">
        <v>347903.1</v>
      </c>
      <c r="S8049" s="8">
        <f t="shared" si="1130"/>
        <v>4.8248846454455707E-2</v>
      </c>
      <c r="T8049" s="9">
        <f t="shared" si="1126"/>
        <v>4.8244086454455708E-2</v>
      </c>
      <c r="U8049" s="3">
        <f>Sheet1!$B$17+Sheet1!$B$18*'Portfolio allocation'!K8049</f>
        <v>2.5776744953456724E-2</v>
      </c>
      <c r="V8049" s="13">
        <f t="shared" si="1131"/>
        <v>2.2467341500998984E-2</v>
      </c>
      <c r="W8049" s="13"/>
      <c r="X8049" s="2">
        <v>44139</v>
      </c>
      <c r="Y8049">
        <v>106.88290000000001</v>
      </c>
      <c r="AA8049" s="2">
        <v>44139</v>
      </c>
      <c r="AB8049">
        <v>2041.75</v>
      </c>
      <c r="AC8049">
        <f t="shared" si="1132"/>
        <v>-1.9798462786667193E-2</v>
      </c>
      <c r="AD8049">
        <f t="shared" si="1127"/>
        <v>-1.9803422786667191E-2</v>
      </c>
      <c r="AE8049">
        <f>Sheet2!$B$17+Sheet2!$B$18*'Portfolio allocation'!K8049</f>
        <v>1.96550948658549E-2</v>
      </c>
      <c r="AF8049">
        <f t="shared" si="1133"/>
        <v>-3.945851765252209E-2</v>
      </c>
      <c r="AH8049" s="2">
        <v>44139</v>
      </c>
      <c r="AI8049">
        <v>0.76800000000000002</v>
      </c>
      <c r="AJ8049">
        <v>0.124</v>
      </c>
      <c r="AK8049">
        <v>1.1708499999999999</v>
      </c>
      <c r="AR8049" s="3"/>
    </row>
    <row r="8050" spans="1:44" hidden="1" outlineLevel="1" x14ac:dyDescent="0.2">
      <c r="A8050" s="2">
        <v>44140</v>
      </c>
      <c r="B8050">
        <v>27.58</v>
      </c>
      <c r="E8050" s="2">
        <v>44140</v>
      </c>
      <c r="F8050">
        <v>3510.45</v>
      </c>
      <c r="G8050">
        <f t="shared" si="1128"/>
        <v>1.9460190971818836E-2</v>
      </c>
      <c r="H8050" s="2">
        <v>44140</v>
      </c>
      <c r="I8050">
        <v>7231.67</v>
      </c>
      <c r="J8050">
        <f t="shared" si="1129"/>
        <v>1.9650888992287285E-2</v>
      </c>
      <c r="K8050">
        <f t="shared" si="1125"/>
        <v>1.9645928992287287E-2</v>
      </c>
      <c r="L8050">
        <v>-1.652855494788259E-4</v>
      </c>
      <c r="N8050" s="2">
        <v>44140</v>
      </c>
      <c r="O8050">
        <v>223.29</v>
      </c>
      <c r="Q8050" s="2">
        <v>44140</v>
      </c>
      <c r="R8050">
        <v>358996.7</v>
      </c>
      <c r="S8050" s="8">
        <f t="shared" si="1130"/>
        <v>3.188703981079799E-2</v>
      </c>
      <c r="T8050" s="9">
        <f t="shared" si="1126"/>
        <v>3.1882079810797992E-2</v>
      </c>
      <c r="U8050" s="3">
        <f>Sheet1!$B$17+Sheet1!$B$18*'Portfolio allocation'!K8050</f>
        <v>2.3026106518358985E-2</v>
      </c>
      <c r="V8050" s="13">
        <f t="shared" si="1131"/>
        <v>8.8559732924390067E-3</v>
      </c>
      <c r="W8050" s="13"/>
      <c r="X8050" s="2">
        <v>44140</v>
      </c>
      <c r="Y8050">
        <v>109.6242</v>
      </c>
      <c r="AA8050" s="2">
        <v>44140</v>
      </c>
      <c r="AB8050">
        <v>2094.12</v>
      </c>
      <c r="AC8050">
        <f t="shared" si="1132"/>
        <v>2.5649565323864199E-2</v>
      </c>
      <c r="AD8050">
        <f t="shared" si="1127"/>
        <v>2.56446853238642E-2</v>
      </c>
      <c r="AE8050">
        <f>Sheet2!$B$17+Sheet2!$B$18*'Portfolio allocation'!K8050</f>
        <v>1.7523048284285622E-2</v>
      </c>
      <c r="AF8050">
        <f t="shared" si="1133"/>
        <v>8.1216370395785775E-3</v>
      </c>
      <c r="AH8050" s="2">
        <v>44140</v>
      </c>
      <c r="AI8050">
        <v>0.77800000000000002</v>
      </c>
      <c r="AJ8050">
        <v>0.122</v>
      </c>
      <c r="AK8050">
        <v>1.18265</v>
      </c>
      <c r="AR8050" s="3"/>
    </row>
    <row r="8051" spans="1:44" hidden="1" outlineLevel="1" x14ac:dyDescent="0.2">
      <c r="A8051" s="2">
        <v>44141</v>
      </c>
      <c r="B8051">
        <v>24.86</v>
      </c>
      <c r="E8051" s="2">
        <v>44141</v>
      </c>
      <c r="F8051">
        <v>3509.44</v>
      </c>
      <c r="G8051">
        <f t="shared" si="1128"/>
        <v>-2.8771240154390476E-4</v>
      </c>
      <c r="H8051" s="2">
        <v>44141</v>
      </c>
      <c r="I8051">
        <v>7230.51</v>
      </c>
      <c r="J8051">
        <f t="shared" si="1129"/>
        <v>-1.604055494788259E-4</v>
      </c>
      <c r="K8051">
        <f t="shared" si="1125"/>
        <v>-1.652855494788259E-4</v>
      </c>
      <c r="L8051">
        <v>1.1786739340710338E-2</v>
      </c>
      <c r="N8051" s="2">
        <v>44141</v>
      </c>
      <c r="O8051">
        <v>223.72</v>
      </c>
      <c r="Q8051" s="2">
        <v>44141</v>
      </c>
      <c r="R8051">
        <v>359688</v>
      </c>
      <c r="S8051" s="8">
        <f t="shared" si="1130"/>
        <v>1.9256444418569441E-3</v>
      </c>
      <c r="T8051" s="9">
        <f t="shared" si="1126"/>
        <v>1.920764441856944E-3</v>
      </c>
      <c r="U8051" s="3">
        <f>Sheet1!$B$17+Sheet1!$B$18*'Portfolio allocation'!K8051</f>
        <v>2.9817911309964606E-4</v>
      </c>
      <c r="V8051" s="13">
        <f t="shared" si="1131"/>
        <v>1.622585328757298E-3</v>
      </c>
      <c r="W8051" s="13"/>
      <c r="X8051" s="2">
        <v>44141</v>
      </c>
      <c r="Y8051">
        <v>108.9269</v>
      </c>
      <c r="AA8051" s="2">
        <v>44141</v>
      </c>
      <c r="AB8051">
        <v>2080.8000000000002</v>
      </c>
      <c r="AC8051">
        <f t="shared" si="1132"/>
        <v>-6.3606670104863205E-3</v>
      </c>
      <c r="AD8051">
        <f t="shared" si="1127"/>
        <v>-6.3656270104863206E-3</v>
      </c>
      <c r="AE8051">
        <f>Sheet2!$B$17+Sheet2!$B$18*'Portfolio allocation'!K8051</f>
        <v>-9.3589116047956849E-5</v>
      </c>
      <c r="AF8051">
        <f t="shared" si="1133"/>
        <v>-6.2720378944383639E-3</v>
      </c>
      <c r="AH8051" s="2">
        <v>44141</v>
      </c>
      <c r="AI8051">
        <v>0.82</v>
      </c>
      <c r="AJ8051">
        <v>0.124</v>
      </c>
      <c r="AK8051">
        <v>1.1874499999999999</v>
      </c>
      <c r="AR8051" s="3"/>
    </row>
    <row r="8052" spans="1:44" hidden="1" outlineLevel="1" x14ac:dyDescent="0.2">
      <c r="A8052" s="2">
        <v>44144</v>
      </c>
      <c r="B8052">
        <v>25.75</v>
      </c>
      <c r="E8052" s="2">
        <v>44144</v>
      </c>
      <c r="F8052">
        <v>3550.5</v>
      </c>
      <c r="G8052">
        <f t="shared" si="1128"/>
        <v>1.1699872344305584E-2</v>
      </c>
      <c r="H8052" s="2">
        <v>44144</v>
      </c>
      <c r="I8052">
        <v>7315.77</v>
      </c>
      <c r="J8052">
        <f t="shared" si="1129"/>
        <v>1.1791699340710338E-2</v>
      </c>
      <c r="K8052">
        <f t="shared" si="1125"/>
        <v>1.1786739340710338E-2</v>
      </c>
      <c r="L8052">
        <v>-1.2380329222488977E-3</v>
      </c>
      <c r="N8052" s="2">
        <v>44144</v>
      </c>
      <c r="O8052">
        <v>218.39</v>
      </c>
      <c r="Q8052" s="2">
        <v>44144</v>
      </c>
      <c r="R8052">
        <v>351118.6</v>
      </c>
      <c r="S8052" s="8">
        <f t="shared" si="1130"/>
        <v>-2.3824536820800324E-2</v>
      </c>
      <c r="T8052" s="9">
        <f t="shared" si="1126"/>
        <v>-2.3829496820800322E-2</v>
      </c>
      <c r="U8052" s="3">
        <f>Sheet1!$B$17+Sheet1!$B$18*'Portfolio allocation'!K8052</f>
        <v>1.4009844971716695E-2</v>
      </c>
      <c r="V8052" s="13">
        <f t="shared" si="1131"/>
        <v>-3.7839341792517016E-2</v>
      </c>
      <c r="W8052" s="13"/>
      <c r="X8052" s="2">
        <v>44144</v>
      </c>
      <c r="Y8052">
        <v>110.3502</v>
      </c>
      <c r="AA8052" s="2">
        <v>44144</v>
      </c>
      <c r="AB8052">
        <v>2137.73</v>
      </c>
      <c r="AC8052">
        <f t="shared" si="1132"/>
        <v>2.7359669357939209E-2</v>
      </c>
      <c r="AD8052">
        <f t="shared" si="1127"/>
        <v>2.7354589357939208E-2</v>
      </c>
      <c r="AE8052">
        <f>Sheet2!$B$17+Sheet2!$B$18*'Portfolio allocation'!K8052</f>
        <v>1.0534456340041175E-2</v>
      </c>
      <c r="AF8052">
        <f t="shared" si="1133"/>
        <v>1.6820133017898031E-2</v>
      </c>
      <c r="AH8052" s="2">
        <v>44144</v>
      </c>
      <c r="AI8052">
        <v>0.95799999999999996</v>
      </c>
      <c r="AJ8052">
        <v>0.127</v>
      </c>
      <c r="AK8052">
        <v>1.1823999999999999</v>
      </c>
      <c r="AR8052" s="3"/>
    </row>
    <row r="8053" spans="1:44" hidden="1" outlineLevel="1" x14ac:dyDescent="0.2">
      <c r="A8053" s="2">
        <v>44145</v>
      </c>
      <c r="B8053">
        <v>24.8</v>
      </c>
      <c r="E8053" s="2">
        <v>44145</v>
      </c>
      <c r="F8053">
        <v>3545.53</v>
      </c>
      <c r="G8053">
        <f t="shared" si="1128"/>
        <v>-1.3998028446696731E-3</v>
      </c>
      <c r="H8053" s="2">
        <v>44145</v>
      </c>
      <c r="I8053">
        <v>7306.75</v>
      </c>
      <c r="J8053">
        <f t="shared" si="1129"/>
        <v>-1.2329529222488977E-3</v>
      </c>
      <c r="K8053">
        <f t="shared" si="1125"/>
        <v>-1.2380329222488977E-3</v>
      </c>
      <c r="L8053">
        <v>7.6455001909193059E-3</v>
      </c>
      <c r="N8053" s="2">
        <v>44145</v>
      </c>
      <c r="O8053">
        <v>211.01</v>
      </c>
      <c r="Q8053" s="2">
        <v>44145</v>
      </c>
      <c r="R8053">
        <v>339253.4</v>
      </c>
      <c r="S8053" s="8">
        <f t="shared" si="1130"/>
        <v>-3.3792570373657127E-2</v>
      </c>
      <c r="T8053" s="9">
        <f t="shared" si="1126"/>
        <v>-3.3797650373657125E-2</v>
      </c>
      <c r="U8053" s="3">
        <f>Sheet1!$B$17+Sheet1!$B$18*'Portfolio allocation'!K8053</f>
        <v>-9.3250385997603429E-4</v>
      </c>
      <c r="V8053" s="13">
        <f t="shared" si="1131"/>
        <v>-3.2865146513681089E-2</v>
      </c>
      <c r="W8053" s="13"/>
      <c r="X8053" s="2">
        <v>44145</v>
      </c>
      <c r="Y8053">
        <v>112.6234</v>
      </c>
      <c r="AA8053" s="2">
        <v>44145</v>
      </c>
      <c r="AB8053">
        <v>2181.77</v>
      </c>
      <c r="AC8053">
        <f t="shared" si="1132"/>
        <v>2.0601292024717832E-2</v>
      </c>
      <c r="AD8053">
        <f t="shared" si="1127"/>
        <v>2.0596332024717834E-2</v>
      </c>
      <c r="AE8053">
        <f>Sheet2!$B$17+Sheet2!$B$18*'Portfolio allocation'!K8053</f>
        <v>-1.0475034481758302E-3</v>
      </c>
      <c r="AF8053">
        <f t="shared" si="1133"/>
        <v>2.1643835472893665E-2</v>
      </c>
      <c r="AH8053" s="2">
        <v>44145</v>
      </c>
      <c r="AI8053">
        <v>0.97199999999999998</v>
      </c>
      <c r="AJ8053">
        <v>0.124</v>
      </c>
      <c r="AK8053">
        <v>1.18205</v>
      </c>
      <c r="AR8053" s="3"/>
    </row>
    <row r="8054" spans="1:44" hidden="1" outlineLevel="1" x14ac:dyDescent="0.2">
      <c r="A8054" s="2">
        <v>44146</v>
      </c>
      <c r="B8054">
        <v>23.45</v>
      </c>
      <c r="E8054" s="2">
        <v>44146</v>
      </c>
      <c r="F8054">
        <v>3572.66</v>
      </c>
      <c r="G8054">
        <f t="shared" si="1128"/>
        <v>7.6518884341691962E-3</v>
      </c>
      <c r="H8054" s="2">
        <v>44146</v>
      </c>
      <c r="I8054">
        <v>7362.65</v>
      </c>
      <c r="J8054">
        <f t="shared" si="1129"/>
        <v>7.650460190919306E-3</v>
      </c>
      <c r="K8054">
        <f t="shared" si="1125"/>
        <v>7.6455001909193059E-3</v>
      </c>
      <c r="L8054">
        <v>-9.7786148661148115E-3</v>
      </c>
      <c r="N8054" s="2">
        <v>44146</v>
      </c>
      <c r="O8054">
        <v>216.55</v>
      </c>
      <c r="Q8054" s="2">
        <v>44146</v>
      </c>
      <c r="R8054">
        <v>348160.4</v>
      </c>
      <c r="S8054" s="8">
        <f t="shared" si="1130"/>
        <v>2.6254711080272219E-2</v>
      </c>
      <c r="T8054" s="9">
        <f t="shared" si="1126"/>
        <v>2.6249751080272221E-2</v>
      </c>
      <c r="U8054" s="3">
        <f>Sheet1!$B$17+Sheet1!$B$18*'Portfolio allocation'!K8054</f>
        <v>9.2589104661193536E-3</v>
      </c>
      <c r="V8054" s="13">
        <f t="shared" si="1131"/>
        <v>1.6990840614152868E-2</v>
      </c>
      <c r="W8054" s="13"/>
      <c r="X8054" s="2">
        <v>44146</v>
      </c>
      <c r="Y8054">
        <v>111.9453</v>
      </c>
      <c r="AA8054" s="2">
        <v>44146</v>
      </c>
      <c r="AB8054">
        <v>2168.63</v>
      </c>
      <c r="AC8054">
        <f t="shared" si="1132"/>
        <v>-6.0226329998119832E-3</v>
      </c>
      <c r="AD8054">
        <f t="shared" si="1127"/>
        <v>-6.0275929998119832E-3</v>
      </c>
      <c r="AE8054">
        <f>Sheet2!$B$17+Sheet2!$B$18*'Portfolio allocation'!K8054</f>
        <v>6.8519608354808258E-3</v>
      </c>
      <c r="AF8054">
        <f t="shared" si="1133"/>
        <v>-1.2879553835292809E-2</v>
      </c>
      <c r="AH8054" s="2">
        <v>44146</v>
      </c>
      <c r="AI8054">
        <v>0.97199999999999998</v>
      </c>
      <c r="AJ8054">
        <v>0.124</v>
      </c>
      <c r="AK8054">
        <v>1.1758</v>
      </c>
      <c r="AR8054" s="3"/>
    </row>
    <row r="8055" spans="1:44" hidden="1" outlineLevel="1" x14ac:dyDescent="0.2">
      <c r="A8055" s="2">
        <v>44147</v>
      </c>
      <c r="B8055">
        <v>25.35</v>
      </c>
      <c r="E8055" s="2">
        <v>44147</v>
      </c>
      <c r="F8055">
        <v>3537.01</v>
      </c>
      <c r="G8055">
        <f t="shared" si="1128"/>
        <v>-9.9785593927212979E-3</v>
      </c>
      <c r="H8055" s="2">
        <v>44147</v>
      </c>
      <c r="I8055">
        <v>7290.69</v>
      </c>
      <c r="J8055">
        <f t="shared" si="1129"/>
        <v>-9.7736548661148115E-3</v>
      </c>
      <c r="K8055">
        <f t="shared" si="1125"/>
        <v>-9.7786148661148115E-3</v>
      </c>
      <c r="L8055">
        <v>1.3700389992661925E-2</v>
      </c>
      <c r="N8055" s="2">
        <v>44147</v>
      </c>
      <c r="O8055">
        <v>215.44</v>
      </c>
      <c r="Q8055" s="2">
        <v>44147</v>
      </c>
      <c r="R8055">
        <v>346375.8</v>
      </c>
      <c r="S8055" s="8">
        <f t="shared" si="1130"/>
        <v>-5.1257983389266792E-3</v>
      </c>
      <c r="T8055" s="9">
        <f t="shared" si="1126"/>
        <v>-5.1307583389266793E-3</v>
      </c>
      <c r="U8055" s="3">
        <f>Sheet1!$B$17+Sheet1!$B$18*'Portfolio allocation'!K8055</f>
        <v>-1.0730475913109374E-2</v>
      </c>
      <c r="V8055" s="13">
        <f t="shared" si="1131"/>
        <v>5.599717574182695E-3</v>
      </c>
      <c r="W8055" s="13"/>
      <c r="X8055" s="2">
        <v>44147</v>
      </c>
      <c r="Y8055">
        <v>109.3663</v>
      </c>
      <c r="AA8055" s="2">
        <v>44147</v>
      </c>
      <c r="AB8055">
        <v>2118.67</v>
      </c>
      <c r="AC8055">
        <f t="shared" si="1132"/>
        <v>-2.3037585941354743E-2</v>
      </c>
      <c r="AD8055">
        <f t="shared" si="1127"/>
        <v>-2.3042345941354743E-2</v>
      </c>
      <c r="AE8055">
        <f>Sheet2!$B$17+Sheet2!$B$18*'Portfolio allocation'!K8055</f>
        <v>-8.6420068026132387E-3</v>
      </c>
      <c r="AF8055">
        <f t="shared" si="1133"/>
        <v>-1.4400339138741504E-2</v>
      </c>
      <c r="AH8055" s="2">
        <v>44147</v>
      </c>
      <c r="AI8055">
        <v>0.88600000000000001</v>
      </c>
      <c r="AJ8055">
        <v>0.11899999999999999</v>
      </c>
      <c r="AK8055">
        <v>1.1810499999999999</v>
      </c>
      <c r="AR8055" s="3"/>
    </row>
    <row r="8056" spans="1:44" hidden="1" outlineLevel="1" x14ac:dyDescent="0.2">
      <c r="A8056" s="2">
        <v>44148</v>
      </c>
      <c r="B8056">
        <v>23.1</v>
      </c>
      <c r="E8056" s="2">
        <v>44148</v>
      </c>
      <c r="F8056">
        <v>3585.15</v>
      </c>
      <c r="G8056">
        <f t="shared" si="1128"/>
        <v>1.3610365817456005E-2</v>
      </c>
      <c r="H8056" s="2">
        <v>44148</v>
      </c>
      <c r="I8056">
        <v>7390.61</v>
      </c>
      <c r="J8056">
        <f t="shared" si="1129"/>
        <v>1.3705149992661925E-2</v>
      </c>
      <c r="K8056">
        <f t="shared" si="1125"/>
        <v>1.3700389992661925E-2</v>
      </c>
      <c r="L8056">
        <v>1.1655862482690888E-2</v>
      </c>
      <c r="N8056" s="2">
        <v>44148</v>
      </c>
      <c r="O8056">
        <v>216.51</v>
      </c>
      <c r="Q8056" s="2">
        <v>44148</v>
      </c>
      <c r="R8056">
        <v>348096.1</v>
      </c>
      <c r="S8056" s="8">
        <f t="shared" si="1130"/>
        <v>4.9665709902366739E-3</v>
      </c>
      <c r="T8056" s="9">
        <f t="shared" si="1126"/>
        <v>4.9618109902366736E-3</v>
      </c>
      <c r="U8056" s="3">
        <f>Sheet1!$B$17+Sheet1!$B$18*'Portfolio allocation'!K8056</f>
        <v>1.620523349799256E-2</v>
      </c>
      <c r="V8056" s="13">
        <f t="shared" si="1131"/>
        <v>-1.1243422507755885E-2</v>
      </c>
      <c r="W8056" s="13"/>
      <c r="X8056" s="2">
        <v>44148</v>
      </c>
      <c r="Y8056">
        <v>111.611</v>
      </c>
      <c r="AA8056" s="2">
        <v>44148</v>
      </c>
      <c r="AB8056">
        <v>2162.15</v>
      </c>
      <c r="AC8056">
        <f t="shared" si="1132"/>
        <v>2.052230880694017E-2</v>
      </c>
      <c r="AD8056">
        <f t="shared" si="1127"/>
        <v>2.0517428806940172E-2</v>
      </c>
      <c r="AE8056">
        <f>Sheet2!$B$17+Sheet2!$B$18*'Portfolio allocation'!K8056</f>
        <v>1.2236123321400196E-2</v>
      </c>
      <c r="AF8056">
        <f t="shared" si="1133"/>
        <v>8.2813054855399755E-3</v>
      </c>
      <c r="AH8056" s="2">
        <v>44148</v>
      </c>
      <c r="AI8056">
        <v>0.89300000000000002</v>
      </c>
      <c r="AJ8056">
        <v>0.122</v>
      </c>
      <c r="AK8056">
        <v>1.1819999999999999</v>
      </c>
      <c r="AR8056" s="3"/>
    </row>
    <row r="8057" spans="1:44" hidden="1" outlineLevel="1" x14ac:dyDescent="0.2">
      <c r="A8057" s="2">
        <v>44151</v>
      </c>
      <c r="B8057">
        <v>22.45</v>
      </c>
      <c r="E8057" s="2">
        <v>44151</v>
      </c>
      <c r="F8057">
        <v>3626.91</v>
      </c>
      <c r="G8057">
        <f t="shared" si="1128"/>
        <v>1.1648048198820149E-2</v>
      </c>
      <c r="H8057" s="2">
        <v>44151</v>
      </c>
      <c r="I8057">
        <v>7476.79</v>
      </c>
      <c r="J8057">
        <f t="shared" si="1129"/>
        <v>1.1660742482690889E-2</v>
      </c>
      <c r="K8057">
        <f t="shared" si="1125"/>
        <v>1.1655862482690888E-2</v>
      </c>
      <c r="L8057">
        <v>-4.6523964665584824E-3</v>
      </c>
      <c r="N8057" s="2">
        <v>44151</v>
      </c>
      <c r="O8057">
        <v>217.23</v>
      </c>
      <c r="Q8057" s="2">
        <v>44151</v>
      </c>
      <c r="R8057">
        <v>349253.6</v>
      </c>
      <c r="S8057" s="8">
        <f t="shared" si="1130"/>
        <v>3.3252311646123633E-3</v>
      </c>
      <c r="T8057" s="9">
        <f t="shared" si="1126"/>
        <v>3.3203511646123633E-3</v>
      </c>
      <c r="U8057" s="3">
        <f>Sheet1!$B$17+Sheet1!$B$18*'Portfolio allocation'!K8057</f>
        <v>1.3859699723336115E-2</v>
      </c>
      <c r="V8057" s="13">
        <f t="shared" si="1131"/>
        <v>-1.0539348558723752E-2</v>
      </c>
      <c r="W8057" s="13"/>
      <c r="X8057" s="2">
        <v>44151</v>
      </c>
      <c r="Y8057">
        <v>113.05329999999999</v>
      </c>
      <c r="AA8057" s="2">
        <v>44151</v>
      </c>
      <c r="AB8057">
        <v>2190.09</v>
      </c>
      <c r="AC8057">
        <f t="shared" si="1132"/>
        <v>1.2922322688065035E-2</v>
      </c>
      <c r="AD8057">
        <f t="shared" si="1127"/>
        <v>1.2917642688065036E-2</v>
      </c>
      <c r="AE8057">
        <f>Sheet2!$B$17+Sheet2!$B$18*'Portfolio allocation'!K8057</f>
        <v>1.0418077298919649E-2</v>
      </c>
      <c r="AF8057">
        <f t="shared" si="1133"/>
        <v>2.4995653891453865E-3</v>
      </c>
      <c r="AH8057" s="2">
        <v>44151</v>
      </c>
      <c r="AI8057">
        <v>0.90600000000000003</v>
      </c>
      <c r="AJ8057">
        <v>0.11700000000000001</v>
      </c>
      <c r="AK8057">
        <v>1.1836500000000001</v>
      </c>
      <c r="AR8057" s="3"/>
    </row>
    <row r="8058" spans="1:44" hidden="1" outlineLevel="1" x14ac:dyDescent="0.2">
      <c r="A8058" s="2">
        <v>44152</v>
      </c>
      <c r="B8058">
        <v>22.71</v>
      </c>
      <c r="E8058" s="2">
        <v>44152</v>
      </c>
      <c r="F8058">
        <v>3609.53</v>
      </c>
      <c r="G8058">
        <f t="shared" si="1128"/>
        <v>-4.7919578925310624E-3</v>
      </c>
      <c r="H8058" s="2">
        <v>44152</v>
      </c>
      <c r="I8058">
        <v>7442.04</v>
      </c>
      <c r="J8058">
        <f t="shared" si="1129"/>
        <v>-4.6477164665584825E-3</v>
      </c>
      <c r="K8058">
        <f t="shared" si="1125"/>
        <v>-4.6523964665584824E-3</v>
      </c>
      <c r="L8058">
        <v>-1.1385767926428784E-2</v>
      </c>
      <c r="N8058" s="2">
        <v>44152</v>
      </c>
      <c r="O8058">
        <v>214.46</v>
      </c>
      <c r="Q8058" s="2">
        <v>44152</v>
      </c>
      <c r="R8058">
        <v>344800.2</v>
      </c>
      <c r="S8058" s="8">
        <f t="shared" si="1130"/>
        <v>-1.2751192829508318E-2</v>
      </c>
      <c r="T8058" s="9">
        <f t="shared" si="1126"/>
        <v>-1.2755872829508318E-2</v>
      </c>
      <c r="U8058" s="3">
        <f>Sheet1!$B$17+Sheet1!$B$18*'Portfolio allocation'!K8058</f>
        <v>-4.8495482494874658E-3</v>
      </c>
      <c r="V8058" s="13">
        <f t="shared" si="1131"/>
        <v>-7.9063245800208518E-3</v>
      </c>
      <c r="W8058" s="13"/>
      <c r="X8058" s="2">
        <v>44152</v>
      </c>
      <c r="Y8058">
        <v>112.4229</v>
      </c>
      <c r="AA8058" s="2">
        <v>44152</v>
      </c>
      <c r="AB8058">
        <v>2177.88</v>
      </c>
      <c r="AC8058">
        <f t="shared" si="1132"/>
        <v>-5.5751133515060669E-3</v>
      </c>
      <c r="AD8058">
        <f t="shared" si="1127"/>
        <v>-5.5795933515060672E-3</v>
      </c>
      <c r="AE8058">
        <f>Sheet2!$B$17+Sheet2!$B$18*'Portfolio allocation'!K8058</f>
        <v>-4.0836426200681957E-3</v>
      </c>
      <c r="AF8058">
        <f t="shared" si="1133"/>
        <v>-1.4959507314378714E-3</v>
      </c>
      <c r="AH8058" s="2">
        <v>44152</v>
      </c>
      <c r="AI8058">
        <v>0.872</v>
      </c>
      <c r="AJ8058">
        <v>0.112</v>
      </c>
      <c r="AK8058">
        <v>1.1875500000000001</v>
      </c>
      <c r="AR8058" s="3"/>
    </row>
    <row r="8059" spans="1:44" hidden="1" outlineLevel="1" x14ac:dyDescent="0.2">
      <c r="A8059" s="2">
        <v>44153</v>
      </c>
      <c r="B8059">
        <v>23.84</v>
      </c>
      <c r="E8059" s="2">
        <v>44153</v>
      </c>
      <c r="F8059">
        <v>3567.79</v>
      </c>
      <c r="G8059">
        <f t="shared" si="1128"/>
        <v>-1.156383241031389E-2</v>
      </c>
      <c r="H8059" s="2">
        <v>44153</v>
      </c>
      <c r="I8059">
        <v>7357.34</v>
      </c>
      <c r="J8059">
        <f t="shared" si="1129"/>
        <v>-1.1381287926428785E-2</v>
      </c>
      <c r="K8059">
        <f t="shared" si="1125"/>
        <v>-1.1385767926428784E-2</v>
      </c>
      <c r="L8059">
        <v>4.0079596698806928E-3</v>
      </c>
      <c r="N8059" s="2">
        <v>44153</v>
      </c>
      <c r="O8059">
        <v>211.08</v>
      </c>
      <c r="Q8059" s="2">
        <v>44153</v>
      </c>
      <c r="R8059">
        <v>340266.3</v>
      </c>
      <c r="S8059" s="8">
        <f t="shared" si="1130"/>
        <v>-1.3149354321720264E-2</v>
      </c>
      <c r="T8059" s="9">
        <f t="shared" si="1126"/>
        <v>-1.3153834321720263E-2</v>
      </c>
      <c r="U8059" s="3">
        <f>Sheet1!$B$17+Sheet1!$B$18*'Portfolio allocation'!K8059</f>
        <v>-1.2574242634576622E-2</v>
      </c>
      <c r="V8059" s="13">
        <f t="shared" si="1131"/>
        <v>-5.7959168714364143E-4</v>
      </c>
      <c r="W8059" s="13"/>
      <c r="X8059" s="2">
        <v>44153</v>
      </c>
      <c r="Y8059">
        <v>111.5346</v>
      </c>
      <c r="AA8059" s="2">
        <v>44153</v>
      </c>
      <c r="AB8059">
        <v>2160.67</v>
      </c>
      <c r="AC8059">
        <f t="shared" si="1132"/>
        <v>-7.9021801017503668E-3</v>
      </c>
      <c r="AD8059">
        <f t="shared" si="1127"/>
        <v>-7.9065401017503669E-3</v>
      </c>
      <c r="AE8059">
        <f>Sheet2!$B$17+Sheet2!$B$18*'Portfolio allocation'!K8059</f>
        <v>-1.007112830602732E-2</v>
      </c>
      <c r="AF8059">
        <f t="shared" si="1133"/>
        <v>2.1645882042769533E-3</v>
      </c>
      <c r="AH8059" s="2">
        <v>44153</v>
      </c>
      <c r="AI8059">
        <v>0.88200000000000001</v>
      </c>
      <c r="AJ8059">
        <v>0.109</v>
      </c>
      <c r="AK8059">
        <v>1.1876</v>
      </c>
      <c r="AR8059" s="3"/>
    </row>
    <row r="8060" spans="1:44" hidden="1" outlineLevel="1" x14ac:dyDescent="0.2">
      <c r="A8060" s="2">
        <v>44154</v>
      </c>
      <c r="B8060">
        <v>23.11</v>
      </c>
      <c r="E8060" s="2">
        <v>44154</v>
      </c>
      <c r="F8060">
        <v>3581.87</v>
      </c>
      <c r="G8060">
        <f t="shared" si="1128"/>
        <v>3.9464206133208446E-3</v>
      </c>
      <c r="H8060" s="2">
        <v>44154</v>
      </c>
      <c r="I8060">
        <v>7386.86</v>
      </c>
      <c r="J8060">
        <f t="shared" si="1129"/>
        <v>4.0123196698806929E-3</v>
      </c>
      <c r="K8060">
        <f t="shared" si="1125"/>
        <v>4.0079596698806928E-3</v>
      </c>
      <c r="L8060">
        <v>-6.7864734593046892E-3</v>
      </c>
      <c r="N8060" s="2">
        <v>44154</v>
      </c>
      <c r="O8060">
        <v>212.42</v>
      </c>
      <c r="Q8060" s="2">
        <v>44154</v>
      </c>
      <c r="R8060">
        <v>342426.4</v>
      </c>
      <c r="S8060" s="8">
        <f t="shared" si="1130"/>
        <v>6.3482631103932707E-3</v>
      </c>
      <c r="T8060" s="9">
        <f t="shared" si="1126"/>
        <v>6.3439031103932706E-3</v>
      </c>
      <c r="U8060" s="3">
        <f>Sheet1!$B$17+Sheet1!$B$18*'Portfolio allocation'!K8060</f>
        <v>5.0858317928476286E-3</v>
      </c>
      <c r="V8060" s="13">
        <f t="shared" si="1131"/>
        <v>1.2580713175456421E-3</v>
      </c>
      <c r="W8060" s="13"/>
      <c r="X8060" s="2">
        <v>44154</v>
      </c>
      <c r="Y8060">
        <v>111.92619999999999</v>
      </c>
      <c r="AA8060" s="2">
        <v>44154</v>
      </c>
      <c r="AB8060">
        <v>2168.2600000000002</v>
      </c>
      <c r="AC8060">
        <f t="shared" si="1132"/>
        <v>3.5127992705967781E-3</v>
      </c>
      <c r="AD8060">
        <f t="shared" si="1127"/>
        <v>3.5086392705967781E-3</v>
      </c>
      <c r="AE8060">
        <f>Sheet2!$B$17+Sheet2!$B$18*'Portfolio allocation'!K8060</f>
        <v>3.6173670021213758E-3</v>
      </c>
      <c r="AF8060">
        <f t="shared" si="1133"/>
        <v>-1.0872773152459771E-4</v>
      </c>
      <c r="AH8060" s="2">
        <v>44154</v>
      </c>
      <c r="AI8060">
        <v>0.85499999999999998</v>
      </c>
      <c r="AJ8060">
        <v>0.104</v>
      </c>
      <c r="AK8060">
        <v>1.1839999999999999</v>
      </c>
      <c r="AR8060" s="3"/>
    </row>
    <row r="8061" spans="1:44" hidden="1" outlineLevel="1" x14ac:dyDescent="0.2">
      <c r="A8061" s="2">
        <v>44155</v>
      </c>
      <c r="B8061">
        <v>23.7</v>
      </c>
      <c r="E8061" s="2">
        <v>44155</v>
      </c>
      <c r="F8061">
        <v>3557.54</v>
      </c>
      <c r="G8061">
        <f t="shared" si="1128"/>
        <v>-6.7925413261787915E-3</v>
      </c>
      <c r="H8061" s="2">
        <v>44155</v>
      </c>
      <c r="I8061">
        <v>7336.76</v>
      </c>
      <c r="J8061">
        <f t="shared" si="1129"/>
        <v>-6.7823134593046897E-3</v>
      </c>
      <c r="K8061">
        <f t="shared" si="1125"/>
        <v>-6.7864734593046892E-3</v>
      </c>
      <c r="L8061">
        <v>5.7450917693367791E-3</v>
      </c>
      <c r="N8061" s="2">
        <v>44155</v>
      </c>
      <c r="O8061">
        <v>210.39</v>
      </c>
      <c r="Q8061" s="2">
        <v>44155</v>
      </c>
      <c r="R8061">
        <v>339154</v>
      </c>
      <c r="S8061" s="8">
        <f t="shared" si="1130"/>
        <v>-9.5565061572355781E-3</v>
      </c>
      <c r="T8061" s="9">
        <f t="shared" si="1126"/>
        <v>-9.5606661572355776E-3</v>
      </c>
      <c r="U8061" s="3">
        <f>Sheet1!$B$17+Sheet1!$B$18*'Portfolio allocation'!K8061</f>
        <v>-7.2978154602692854E-3</v>
      </c>
      <c r="V8061" s="13">
        <f t="shared" si="1131"/>
        <v>-2.2628506969662922E-3</v>
      </c>
      <c r="W8061" s="13"/>
      <c r="X8061" s="2">
        <v>44155</v>
      </c>
      <c r="Y8061">
        <v>111.6969</v>
      </c>
      <c r="AA8061" s="2">
        <v>44155</v>
      </c>
      <c r="AB8061">
        <v>2163.8200000000002</v>
      </c>
      <c r="AC8061">
        <f t="shared" si="1132"/>
        <v>-2.0477249038399759E-3</v>
      </c>
      <c r="AD8061">
        <f t="shared" si="1127"/>
        <v>-2.0517649038399757E-3</v>
      </c>
      <c r="AE8061">
        <f>Sheet2!$B$17+Sheet2!$B$18*'Portfolio allocation'!K8061</f>
        <v>-5.9813183272463552E-3</v>
      </c>
      <c r="AF8061">
        <f t="shared" si="1133"/>
        <v>3.92955342340638E-3</v>
      </c>
      <c r="AH8061" s="2">
        <v>44155</v>
      </c>
      <c r="AI8061">
        <v>0.82899999999999996</v>
      </c>
      <c r="AJ8061">
        <v>0.10100000000000001</v>
      </c>
      <c r="AK8061">
        <v>1.1854</v>
      </c>
      <c r="AR8061" s="3"/>
    </row>
    <row r="8062" spans="1:44" hidden="1" outlineLevel="1" x14ac:dyDescent="0.2">
      <c r="A8062" s="2">
        <v>44158</v>
      </c>
      <c r="B8062">
        <v>22.66</v>
      </c>
      <c r="E8062" s="2">
        <v>44158</v>
      </c>
      <c r="F8062">
        <v>3577.59</v>
      </c>
      <c r="G8062">
        <f t="shared" si="1128"/>
        <v>5.6359169538502396E-3</v>
      </c>
      <c r="H8062" s="2">
        <v>44158</v>
      </c>
      <c r="I8062">
        <v>7378.94</v>
      </c>
      <c r="J8062">
        <f t="shared" si="1129"/>
        <v>5.7491317693367794E-3</v>
      </c>
      <c r="K8062">
        <f t="shared" si="1125"/>
        <v>5.7450917693367791E-3</v>
      </c>
      <c r="L8062">
        <v>1.6170249874589069E-2</v>
      </c>
      <c r="N8062" s="2">
        <v>44158</v>
      </c>
      <c r="O8062">
        <v>210.11</v>
      </c>
      <c r="Q8062" s="2">
        <v>44158</v>
      </c>
      <c r="R8062">
        <v>338702.6</v>
      </c>
      <c r="S8062" s="8">
        <f t="shared" si="1130"/>
        <v>-1.3309587974784653E-3</v>
      </c>
      <c r="T8062" s="9">
        <f t="shared" si="1126"/>
        <v>-1.3349987974784654E-3</v>
      </c>
      <c r="U8062" s="3">
        <f>Sheet1!$B$17+Sheet1!$B$18*'Portfolio allocation'!K8062</f>
        <v>7.0787137621256217E-3</v>
      </c>
      <c r="V8062" s="13">
        <f t="shared" si="1131"/>
        <v>-8.4137125596040873E-3</v>
      </c>
      <c r="W8062" s="13"/>
      <c r="X8062" s="2">
        <v>44158</v>
      </c>
      <c r="Y8062">
        <v>114.70569999999999</v>
      </c>
      <c r="AA8062" s="2">
        <v>44158</v>
      </c>
      <c r="AB8062">
        <v>2222.11</v>
      </c>
      <c r="AC8062">
        <f t="shared" si="1132"/>
        <v>2.6938469928182496E-2</v>
      </c>
      <c r="AD8062">
        <f t="shared" si="1127"/>
        <v>2.6934309928182496E-2</v>
      </c>
      <c r="AE8062">
        <f>Sheet2!$B$17+Sheet2!$B$18*'Portfolio allocation'!K8062</f>
        <v>5.1620691832058255E-3</v>
      </c>
      <c r="AF8062">
        <f t="shared" si="1133"/>
        <v>2.1772240744976669E-2</v>
      </c>
      <c r="AH8062" s="2">
        <v>44158</v>
      </c>
      <c r="AI8062">
        <v>0.85899999999999999</v>
      </c>
      <c r="AJ8062">
        <v>0.104</v>
      </c>
      <c r="AK8062">
        <v>1.1818500000000001</v>
      </c>
      <c r="AR8062" s="3"/>
    </row>
    <row r="8063" spans="1:44" hidden="1" outlineLevel="1" x14ac:dyDescent="0.2">
      <c r="A8063" s="2">
        <v>44159</v>
      </c>
      <c r="B8063">
        <v>21.64</v>
      </c>
      <c r="E8063" s="2">
        <v>44159</v>
      </c>
      <c r="F8063">
        <v>3635.41</v>
      </c>
      <c r="G8063">
        <f t="shared" si="1128"/>
        <v>1.6161717804443754E-2</v>
      </c>
      <c r="H8063" s="2">
        <v>44159</v>
      </c>
      <c r="I8063">
        <v>7498.29</v>
      </c>
      <c r="J8063">
        <f t="shared" si="1129"/>
        <v>1.6174409874589069E-2</v>
      </c>
      <c r="K8063">
        <f t="shared" si="1125"/>
        <v>1.6170249874589069E-2</v>
      </c>
      <c r="L8063">
        <v>-1.5526330244895238E-3</v>
      </c>
      <c r="N8063" s="2">
        <v>44159</v>
      </c>
      <c r="O8063">
        <v>213.86</v>
      </c>
      <c r="Q8063" s="2">
        <v>44159</v>
      </c>
      <c r="R8063">
        <v>344747.7</v>
      </c>
      <c r="S8063" s="8">
        <f t="shared" si="1130"/>
        <v>1.7847811029499061E-2</v>
      </c>
      <c r="T8063" s="9">
        <f t="shared" si="1126"/>
        <v>1.7843651029499061E-2</v>
      </c>
      <c r="U8063" s="3">
        <f>Sheet1!$B$17+Sheet1!$B$18*'Portfolio allocation'!K8063</f>
        <v>1.9038719349112835E-2</v>
      </c>
      <c r="V8063" s="13">
        <f t="shared" si="1131"/>
        <v>-1.1950683196137735E-3</v>
      </c>
      <c r="W8063" s="13"/>
      <c r="X8063" s="2">
        <v>44159</v>
      </c>
      <c r="Y8063">
        <v>118.8416</v>
      </c>
      <c r="AA8063" s="2">
        <v>44159</v>
      </c>
      <c r="AB8063">
        <v>2302.23</v>
      </c>
      <c r="AC8063">
        <f t="shared" si="1132"/>
        <v>3.6055820818951201E-2</v>
      </c>
      <c r="AD8063">
        <f t="shared" si="1127"/>
        <v>3.6051540818951198E-2</v>
      </c>
      <c r="AE8063">
        <f>Sheet2!$B$17+Sheet2!$B$18*'Portfolio allocation'!K8063</f>
        <v>1.4432385740234329E-2</v>
      </c>
      <c r="AF8063">
        <f t="shared" si="1133"/>
        <v>2.1619155078716867E-2</v>
      </c>
      <c r="AH8063" s="2">
        <v>44159</v>
      </c>
      <c r="AI8063">
        <v>0.88200000000000001</v>
      </c>
      <c r="AJ8063">
        <v>0.107</v>
      </c>
      <c r="AK8063">
        <v>1.1872499999999999</v>
      </c>
      <c r="AR8063" s="3"/>
    </row>
    <row r="8064" spans="1:44" hidden="1" outlineLevel="1" x14ac:dyDescent="0.2">
      <c r="A8064" s="2">
        <v>44160</v>
      </c>
      <c r="B8064">
        <v>21.25</v>
      </c>
      <c r="E8064" s="2">
        <v>44160</v>
      </c>
      <c r="F8064">
        <v>3629.65</v>
      </c>
      <c r="G8064">
        <f t="shared" si="1128"/>
        <v>-1.5844155129681736E-3</v>
      </c>
      <c r="H8064" s="2">
        <v>44160</v>
      </c>
      <c r="I8064">
        <v>7486.68</v>
      </c>
      <c r="J8064">
        <f t="shared" si="1129"/>
        <v>-1.5483530244895238E-3</v>
      </c>
      <c r="K8064">
        <f t="shared" si="1125"/>
        <v>-1.5526330244895238E-3</v>
      </c>
      <c r="L8064">
        <v>-4.2799999999999997E-6</v>
      </c>
      <c r="N8064" s="2">
        <v>44160</v>
      </c>
      <c r="O8064">
        <v>213.87</v>
      </c>
      <c r="Q8064" s="2">
        <v>44160</v>
      </c>
      <c r="R8064">
        <v>344763.8</v>
      </c>
      <c r="S8064" s="8">
        <f t="shared" si="1130"/>
        <v>4.6700819178679964E-5</v>
      </c>
      <c r="T8064" s="9">
        <f t="shared" si="1126"/>
        <v>4.2420819178679965E-5</v>
      </c>
      <c r="U8064" s="3">
        <f>Sheet1!$B$17+Sheet1!$B$18*'Portfolio allocation'!K8064</f>
        <v>-1.2934210702933526E-3</v>
      </c>
      <c r="V8064" s="13">
        <f t="shared" si="1131"/>
        <v>1.3358418894720326E-3</v>
      </c>
      <c r="W8064" s="13"/>
      <c r="X8064" s="2">
        <v>44160</v>
      </c>
      <c r="Y8064">
        <v>118.6314</v>
      </c>
      <c r="AA8064" s="2">
        <v>44160</v>
      </c>
      <c r="AB8064">
        <v>2298.16</v>
      </c>
      <c r="AC8064">
        <f t="shared" si="1132"/>
        <v>-1.7678511703870248E-3</v>
      </c>
      <c r="AD8064">
        <f t="shared" si="1127"/>
        <v>-1.7721311703870247E-3</v>
      </c>
      <c r="AE8064">
        <f>Sheet2!$B$17+Sheet2!$B$18*'Portfolio allocation'!K8064</f>
        <v>-1.3272538852627082E-3</v>
      </c>
      <c r="AF8064">
        <f t="shared" si="1133"/>
        <v>-4.4487728512431651E-4</v>
      </c>
      <c r="AH8064" s="2">
        <v>44160</v>
      </c>
      <c r="AI8064">
        <v>0.878</v>
      </c>
      <c r="AJ8064">
        <v>0.107</v>
      </c>
      <c r="AK8064">
        <v>1.1900500000000001</v>
      </c>
      <c r="AR8064" s="3"/>
    </row>
    <row r="8065" spans="1:44" hidden="1" outlineLevel="1" x14ac:dyDescent="0.2">
      <c r="A8065" s="2">
        <v>44161</v>
      </c>
      <c r="B8065">
        <v>21.25</v>
      </c>
      <c r="E8065" s="2">
        <v>44161</v>
      </c>
      <c r="F8065">
        <v>3629.65</v>
      </c>
      <c r="G8065">
        <f t="shared" si="1128"/>
        <v>0</v>
      </c>
      <c r="H8065" s="2">
        <v>44161</v>
      </c>
      <c r="I8065">
        <v>7486.68</v>
      </c>
      <c r="J8065">
        <f t="shared" si="1129"/>
        <v>0</v>
      </c>
      <c r="K8065">
        <f t="shared" si="1125"/>
        <v>-4.2799999999999997E-6</v>
      </c>
      <c r="L8065">
        <v>2.4934893717376235E-3</v>
      </c>
      <c r="N8065" s="2">
        <v>44161</v>
      </c>
      <c r="O8065">
        <v>213.87</v>
      </c>
      <c r="Q8065" s="2">
        <v>44161</v>
      </c>
      <c r="R8065">
        <v>344763.8</v>
      </c>
      <c r="S8065" s="8">
        <f t="shared" si="1130"/>
        <v>0</v>
      </c>
      <c r="T8065" s="9">
        <f t="shared" si="1126"/>
        <v>-4.2799999999999997E-6</v>
      </c>
      <c r="U8065" s="3">
        <f>Sheet1!$B$17+Sheet1!$B$18*'Portfolio allocation'!K8065</f>
        <v>4.8288875988500805E-4</v>
      </c>
      <c r="V8065" s="13">
        <f t="shared" si="1131"/>
        <v>-4.8716875988500806E-4</v>
      </c>
      <c r="W8065" s="13"/>
      <c r="X8065" s="2">
        <v>44161</v>
      </c>
      <c r="Y8065">
        <v>118.6314</v>
      </c>
      <c r="AA8065" s="2">
        <v>44161</v>
      </c>
      <c r="AB8065">
        <v>2298.16</v>
      </c>
      <c r="AC8065">
        <f t="shared" si="1132"/>
        <v>0</v>
      </c>
      <c r="AD8065">
        <f t="shared" si="1127"/>
        <v>-4.2799999999999997E-6</v>
      </c>
      <c r="AE8065">
        <f>Sheet2!$B$17+Sheet2!$B$18*'Portfolio allocation'!K8065</f>
        <v>4.9581126171684901E-5</v>
      </c>
      <c r="AF8065">
        <f t="shared" si="1133"/>
        <v>-5.3861126171684901E-5</v>
      </c>
      <c r="AH8065" s="2">
        <v>44161</v>
      </c>
      <c r="AI8065">
        <v>0.878</v>
      </c>
      <c r="AJ8065">
        <v>0.107</v>
      </c>
      <c r="AK8065">
        <v>1.1901999999999999</v>
      </c>
      <c r="AR8065" s="3"/>
    </row>
    <row r="8066" spans="1:44" hidden="1" outlineLevel="1" x14ac:dyDescent="0.2">
      <c r="A8066" s="2">
        <v>44162</v>
      </c>
      <c r="B8066">
        <v>20.84</v>
      </c>
      <c r="E8066" s="2">
        <v>44162</v>
      </c>
      <c r="F8066">
        <v>3638.35</v>
      </c>
      <c r="G8066">
        <f t="shared" si="1128"/>
        <v>2.3969253233782073E-3</v>
      </c>
      <c r="H8066" s="2">
        <v>44162</v>
      </c>
      <c r="I8066">
        <v>7505.38</v>
      </c>
      <c r="J8066">
        <f t="shared" si="1129"/>
        <v>2.4977693717376237E-3</v>
      </c>
      <c r="K8066">
        <f t="shared" si="1125"/>
        <v>2.4934893717376235E-3</v>
      </c>
      <c r="L8066">
        <v>-4.4437620781892272E-3</v>
      </c>
      <c r="N8066" s="2">
        <v>44162</v>
      </c>
      <c r="O8066">
        <v>215.23</v>
      </c>
      <c r="Q8066" s="2">
        <v>44162</v>
      </c>
      <c r="R8066">
        <v>346956.2</v>
      </c>
      <c r="S8066" s="8">
        <f t="shared" si="1130"/>
        <v>6.3591363130353074E-3</v>
      </c>
      <c r="T8066" s="9">
        <f t="shared" si="1126"/>
        <v>6.3548563130353076E-3</v>
      </c>
      <c r="U8066" s="3">
        <f>Sheet1!$B$17+Sheet1!$B$18*'Portfolio allocation'!K8066</f>
        <v>3.3483930850363997E-3</v>
      </c>
      <c r="V8066" s="13">
        <f t="shared" si="1131"/>
        <v>3.006463227998908E-3</v>
      </c>
      <c r="W8066" s="13"/>
      <c r="X8066" s="2">
        <v>44162</v>
      </c>
      <c r="Y8066">
        <v>118.7747</v>
      </c>
      <c r="AA8066" s="2">
        <v>44162</v>
      </c>
      <c r="AB8066">
        <v>2300.9299999999998</v>
      </c>
      <c r="AC8066">
        <f t="shared" si="1132"/>
        <v>1.2053120757475888E-3</v>
      </c>
      <c r="AD8066">
        <f t="shared" si="1127"/>
        <v>1.2010320757475889E-3</v>
      </c>
      <c r="AE8066">
        <f>Sheet2!$B$17+Sheet2!$B$18*'Portfolio allocation'!K8066</f>
        <v>2.2706613753807801E-3</v>
      </c>
      <c r="AF8066">
        <f t="shared" si="1133"/>
        <v>-1.0696292996331912E-3</v>
      </c>
      <c r="AH8066" s="2">
        <v>44162</v>
      </c>
      <c r="AI8066">
        <v>0.84199999999999997</v>
      </c>
      <c r="AJ8066">
        <v>0.107</v>
      </c>
      <c r="AK8066">
        <v>1.19485</v>
      </c>
      <c r="AR8066" s="3"/>
    </row>
    <row r="8067" spans="1:44" hidden="1" outlineLevel="1" x14ac:dyDescent="0.2">
      <c r="A8067" s="2">
        <v>44165</v>
      </c>
      <c r="B8067">
        <v>20.57</v>
      </c>
      <c r="E8067" s="2">
        <v>44165</v>
      </c>
      <c r="F8067">
        <v>3621.63</v>
      </c>
      <c r="G8067">
        <f t="shared" si="1128"/>
        <v>-4.5954897137437944E-3</v>
      </c>
      <c r="H8067" s="2">
        <v>44165</v>
      </c>
      <c r="I8067">
        <v>7472.06</v>
      </c>
      <c r="J8067">
        <f t="shared" si="1129"/>
        <v>-4.4394820781892275E-3</v>
      </c>
      <c r="K8067">
        <f t="shared" si="1125"/>
        <v>-4.4437620781892272E-3</v>
      </c>
      <c r="L8067">
        <v>1.1297824105159749E-2</v>
      </c>
      <c r="N8067" s="2">
        <v>44165</v>
      </c>
      <c r="O8067">
        <v>214.07</v>
      </c>
      <c r="Q8067" s="2">
        <v>44165</v>
      </c>
      <c r="R8067">
        <v>345086.3</v>
      </c>
      <c r="S8067" s="8">
        <f t="shared" si="1130"/>
        <v>-5.3894410879529175E-3</v>
      </c>
      <c r="T8067" s="9">
        <f t="shared" si="1126"/>
        <v>-5.3937210879529173E-3</v>
      </c>
      <c r="U8067" s="3">
        <f>Sheet1!$B$17+Sheet1!$B$18*'Portfolio allocation'!K8067</f>
        <v>-4.6101975916517032E-3</v>
      </c>
      <c r="V8067" s="13">
        <f t="shared" si="1131"/>
        <v>-7.8352349630121405E-4</v>
      </c>
      <c r="W8067" s="13"/>
      <c r="X8067" s="2">
        <v>44165</v>
      </c>
      <c r="Y8067">
        <v>117.9819</v>
      </c>
      <c r="AA8067" s="2">
        <v>44165</v>
      </c>
      <c r="AB8067">
        <v>2285.5700000000002</v>
      </c>
      <c r="AC8067">
        <f t="shared" si="1132"/>
        <v>-6.6755616207357926E-3</v>
      </c>
      <c r="AD8067">
        <f t="shared" si="1127"/>
        <v>-6.6798416207357924E-3</v>
      </c>
      <c r="AE8067">
        <f>Sheet2!$B$17+Sheet2!$B$18*'Portfolio allocation'!K8067</f>
        <v>-3.8981195991856054E-3</v>
      </c>
      <c r="AF8067">
        <f t="shared" si="1133"/>
        <v>-2.7817220215501869E-3</v>
      </c>
      <c r="AH8067" s="2">
        <v>44165</v>
      </c>
      <c r="AI8067">
        <v>0.84199999999999997</v>
      </c>
      <c r="AJ8067">
        <v>0.107</v>
      </c>
      <c r="AK8067">
        <v>1.1961999999999999</v>
      </c>
      <c r="AR8067" s="3"/>
    </row>
    <row r="8068" spans="1:44" hidden="1" outlineLevel="1" x14ac:dyDescent="0.2">
      <c r="A8068" s="2">
        <v>44166</v>
      </c>
      <c r="B8068">
        <v>20.77</v>
      </c>
      <c r="E8068" s="2">
        <v>44166</v>
      </c>
      <c r="F8068">
        <v>3662.45</v>
      </c>
      <c r="G8068">
        <f t="shared" si="1128"/>
        <v>1.1271167954760575E-2</v>
      </c>
      <c r="H8068" s="2">
        <v>44166</v>
      </c>
      <c r="I8068">
        <v>7556.51</v>
      </c>
      <c r="J8068">
        <f t="shared" si="1129"/>
        <v>1.1302104105159749E-2</v>
      </c>
      <c r="K8068">
        <f t="shared" ref="K8068:K8131" si="1134">J8068-(AJ8067/25000)</f>
        <v>1.1297824105159749E-2</v>
      </c>
      <c r="L8068">
        <v>1.8815111919656357E-3</v>
      </c>
      <c r="N8068" s="2">
        <v>44166</v>
      </c>
      <c r="O8068">
        <v>216.21</v>
      </c>
      <c r="Q8068" s="2">
        <v>44166</v>
      </c>
      <c r="R8068">
        <v>348536</v>
      </c>
      <c r="S8068" s="8">
        <f t="shared" si="1130"/>
        <v>9.9966298285385502E-3</v>
      </c>
      <c r="T8068" s="9">
        <f t="shared" ref="T8068:T8131" si="1135">S8068-(AJ8067/100/250)</f>
        <v>9.9923498285385496E-3</v>
      </c>
      <c r="U8068" s="3">
        <f>Sheet1!$B$17+Sheet1!$B$18*'Portfolio allocation'!K8068</f>
        <v>1.3448949022733225E-2</v>
      </c>
      <c r="V8068" s="13">
        <f t="shared" si="1131"/>
        <v>-3.4565991941946754E-3</v>
      </c>
      <c r="W8068" s="13"/>
      <c r="X8068" s="2">
        <v>44166</v>
      </c>
      <c r="Y8068">
        <v>117.63809999999999</v>
      </c>
      <c r="AA8068" s="2">
        <v>44166</v>
      </c>
      <c r="AB8068">
        <v>2278.91</v>
      </c>
      <c r="AC8068">
        <f t="shared" si="1132"/>
        <v>-2.9139339420802823E-3</v>
      </c>
      <c r="AD8068">
        <f t="shared" ref="AD8068:AD8131" si="1136">AC8068-AJ8068/25000</f>
        <v>-2.9182139420802825E-3</v>
      </c>
      <c r="AE8068">
        <f>Sheet2!$B$17+Sheet2!$B$18*'Portfolio allocation'!K8068</f>
        <v>1.0099700439233816E-2</v>
      </c>
      <c r="AF8068">
        <f t="shared" si="1133"/>
        <v>-1.3017914381314099E-2</v>
      </c>
      <c r="AH8068" s="2">
        <v>44166</v>
      </c>
      <c r="AI8068">
        <v>0.93400000000000005</v>
      </c>
      <c r="AJ8068">
        <v>0.107</v>
      </c>
      <c r="AK8068">
        <v>1.2032499999999999</v>
      </c>
      <c r="AR8068" s="3"/>
    </row>
    <row r="8069" spans="1:44" hidden="1" outlineLevel="1" x14ac:dyDescent="0.2">
      <c r="A8069" s="2">
        <v>44167</v>
      </c>
      <c r="B8069">
        <v>21.17</v>
      </c>
      <c r="E8069" s="2">
        <v>44167</v>
      </c>
      <c r="F8069">
        <v>3669.01</v>
      </c>
      <c r="G8069">
        <f t="shared" ref="G8069:G8132" si="1137">(F8069/F8068)-1</f>
        <v>1.7911507324332998E-3</v>
      </c>
      <c r="H8069" s="2">
        <v>44167</v>
      </c>
      <c r="I8069">
        <v>7570.76</v>
      </c>
      <c r="J8069">
        <f t="shared" ref="J8069:J8132" si="1138">(I8069/I8068)-1</f>
        <v>1.8857911919656356E-3</v>
      </c>
      <c r="K8069">
        <f t="shared" si="1134"/>
        <v>1.8815111919656357E-3</v>
      </c>
      <c r="L8069">
        <v>-4.4300928900145473E-4</v>
      </c>
      <c r="N8069" s="2">
        <v>44167</v>
      </c>
      <c r="O8069">
        <v>215.37</v>
      </c>
      <c r="Q8069" s="2">
        <v>44167</v>
      </c>
      <c r="R8069">
        <v>347181.9</v>
      </c>
      <c r="S8069" s="8">
        <f t="shared" ref="S8069:S8132" si="1139">R8069/R8068-1</f>
        <v>-3.8851079945829703E-3</v>
      </c>
      <c r="T8069" s="9">
        <f t="shared" si="1135"/>
        <v>-3.8893879945829705E-3</v>
      </c>
      <c r="U8069" s="3">
        <f>Sheet1!$B$17+Sheet1!$B$18*'Portfolio allocation'!K8069</f>
        <v>2.6463162076123792E-3</v>
      </c>
      <c r="V8069" s="13">
        <f t="shared" ref="V8069:V8132" si="1140">T8069-U8069</f>
        <v>-6.5357042021953497E-3</v>
      </c>
      <c r="W8069" s="13"/>
      <c r="X8069" s="2">
        <v>44167</v>
      </c>
      <c r="Y8069">
        <v>119.0326</v>
      </c>
      <c r="AA8069" s="2">
        <v>44167</v>
      </c>
      <c r="AB8069">
        <v>2305.9299999999998</v>
      </c>
      <c r="AC8069">
        <f t="shared" ref="AC8069:AC8132" si="1141">AB8069/AB8068-1</f>
        <v>1.1856545453747591E-2</v>
      </c>
      <c r="AD8069">
        <f t="shared" si="1136"/>
        <v>1.1852065453747592E-2</v>
      </c>
      <c r="AE8069">
        <f>Sheet2!$B$17+Sheet2!$B$18*'Portfolio allocation'!K8069</f>
        <v>1.7264747649520904E-3</v>
      </c>
      <c r="AF8069">
        <f t="shared" ref="AF8069:AF8132" si="1142">AD8069-AE8069</f>
        <v>1.0125590688795502E-2</v>
      </c>
      <c r="AH8069" s="2">
        <v>44167</v>
      </c>
      <c r="AI8069">
        <v>0.94599999999999995</v>
      </c>
      <c r="AJ8069">
        <v>0.112</v>
      </c>
      <c r="AK8069">
        <v>1.2078</v>
      </c>
      <c r="AR8069" s="3"/>
    </row>
    <row r="8070" spans="1:44" hidden="1" outlineLevel="1" x14ac:dyDescent="0.2">
      <c r="A8070" s="2">
        <v>44168</v>
      </c>
      <c r="B8070">
        <v>21.28</v>
      </c>
      <c r="E8070" s="2">
        <v>44168</v>
      </c>
      <c r="F8070">
        <v>3666.72</v>
      </c>
      <c r="G8070">
        <f t="shared" si="1137"/>
        <v>-6.241465681479097E-4</v>
      </c>
      <c r="H8070" s="2">
        <v>44168</v>
      </c>
      <c r="I8070">
        <v>7567.44</v>
      </c>
      <c r="J8070">
        <f t="shared" si="1138"/>
        <v>-4.3852928900145471E-4</v>
      </c>
      <c r="K8070">
        <f t="shared" si="1134"/>
        <v>-4.4300928900145473E-4</v>
      </c>
      <c r="L8070">
        <v>8.8930485549671649E-3</v>
      </c>
      <c r="N8070" s="2">
        <v>44168</v>
      </c>
      <c r="O8070">
        <v>214.24</v>
      </c>
      <c r="Q8070" s="2">
        <v>44168</v>
      </c>
      <c r="R8070">
        <v>345360.3</v>
      </c>
      <c r="S8070" s="8">
        <f t="shared" si="1139"/>
        <v>-5.2468173023998421E-3</v>
      </c>
      <c r="T8070" s="9">
        <f t="shared" si="1135"/>
        <v>-5.2512973023998424E-3</v>
      </c>
      <c r="U8070" s="3">
        <f>Sheet1!$B$17+Sheet1!$B$18*'Portfolio allocation'!K8070</f>
        <v>-2.0432599336271933E-5</v>
      </c>
      <c r="V8070" s="13">
        <f t="shared" si="1140"/>
        <v>-5.2308647030635709E-3</v>
      </c>
      <c r="W8070" s="13"/>
      <c r="X8070" s="2">
        <v>44168</v>
      </c>
      <c r="Y8070">
        <v>118.06789999999999</v>
      </c>
      <c r="AA8070" s="2">
        <v>44168</v>
      </c>
      <c r="AB8070">
        <v>2287.2399999999998</v>
      </c>
      <c r="AC8070">
        <f t="shared" si="1141"/>
        <v>-8.1051896631727516E-3</v>
      </c>
      <c r="AD8070">
        <f t="shared" si="1136"/>
        <v>-8.1094696631727522E-3</v>
      </c>
      <c r="AE8070">
        <f>Sheet2!$B$17+Sheet2!$B$18*'Portfolio allocation'!K8070</f>
        <v>-3.4054815060489052E-4</v>
      </c>
      <c r="AF8070">
        <f t="shared" si="1142"/>
        <v>-7.7689215125678612E-3</v>
      </c>
      <c r="AH8070" s="2">
        <v>44168</v>
      </c>
      <c r="AI8070">
        <v>0.92100000000000004</v>
      </c>
      <c r="AJ8070">
        <v>0.107</v>
      </c>
      <c r="AK8070">
        <v>1.216</v>
      </c>
      <c r="AR8070" s="3"/>
    </row>
    <row r="8071" spans="1:44" hidden="1" outlineLevel="1" x14ac:dyDescent="0.2">
      <c r="A8071" s="2">
        <v>44169</v>
      </c>
      <c r="B8071">
        <v>20.79</v>
      </c>
      <c r="E8071" s="2">
        <v>44169</v>
      </c>
      <c r="F8071">
        <v>3699.12</v>
      </c>
      <c r="G8071">
        <f t="shared" si="1137"/>
        <v>8.8362351093074221E-3</v>
      </c>
      <c r="H8071" s="2">
        <v>44169</v>
      </c>
      <c r="I8071">
        <v>7634.77</v>
      </c>
      <c r="J8071">
        <f t="shared" si="1138"/>
        <v>8.8973285549671655E-3</v>
      </c>
      <c r="K8071">
        <f t="shared" si="1134"/>
        <v>8.8930485549671649E-3</v>
      </c>
      <c r="L8071">
        <v>-1.9387303930833125E-3</v>
      </c>
      <c r="N8071" s="2">
        <v>44169</v>
      </c>
      <c r="O8071">
        <v>214.36</v>
      </c>
      <c r="Q8071" s="2">
        <v>44169</v>
      </c>
      <c r="R8071">
        <v>345553.8</v>
      </c>
      <c r="S8071" s="8">
        <f t="shared" si="1139"/>
        <v>5.6028443338740352E-4</v>
      </c>
      <c r="T8071" s="9">
        <f t="shared" si="1135"/>
        <v>5.5600443338740357E-4</v>
      </c>
      <c r="U8071" s="3">
        <f>Sheet1!$B$17+Sheet1!$B$18*'Portfolio allocation'!K8071</f>
        <v>1.0690129566435154E-2</v>
      </c>
      <c r="V8071" s="13">
        <f t="shared" si="1140"/>
        <v>-1.0134125133047751E-2</v>
      </c>
      <c r="W8071" s="13"/>
      <c r="X8071" s="2">
        <v>44169</v>
      </c>
      <c r="Y8071">
        <v>121.4969</v>
      </c>
      <c r="AA8071" s="2">
        <v>44169</v>
      </c>
      <c r="AB8071">
        <v>2353.67</v>
      </c>
      <c r="AC8071">
        <f t="shared" si="1141"/>
        <v>2.9043738304681765E-2</v>
      </c>
      <c r="AD8071">
        <f t="shared" si="1136"/>
        <v>2.9039578304681766E-2</v>
      </c>
      <c r="AE8071">
        <f>Sheet2!$B$17+Sheet2!$B$18*'Portfolio allocation'!K8071</f>
        <v>7.9613126686295301E-3</v>
      </c>
      <c r="AF8071">
        <f t="shared" si="1142"/>
        <v>2.1078265636052237E-2</v>
      </c>
      <c r="AH8071" s="2">
        <v>44169</v>
      </c>
      <c r="AI8071">
        <v>0.96899999999999997</v>
      </c>
      <c r="AJ8071">
        <v>0.104</v>
      </c>
      <c r="AK8071">
        <v>1.2141500000000001</v>
      </c>
      <c r="AR8071" s="3"/>
    </row>
    <row r="8072" spans="1:44" hidden="1" outlineLevel="1" x14ac:dyDescent="0.2">
      <c r="A8072" s="2">
        <v>44172</v>
      </c>
      <c r="B8072">
        <v>21.3</v>
      </c>
      <c r="E8072" s="2">
        <v>44172</v>
      </c>
      <c r="F8072">
        <v>3691.96</v>
      </c>
      <c r="G8072">
        <f t="shared" si="1137"/>
        <v>-1.9355954929820562E-3</v>
      </c>
      <c r="H8072" s="2">
        <v>44172</v>
      </c>
      <c r="I8072">
        <v>7620</v>
      </c>
      <c r="J8072">
        <f t="shared" si="1138"/>
        <v>-1.9345703930833125E-3</v>
      </c>
      <c r="K8072">
        <f t="shared" si="1134"/>
        <v>-1.9387303930833125E-3</v>
      </c>
      <c r="L8072">
        <v>2.8081759580052298E-3</v>
      </c>
      <c r="N8072" s="2">
        <v>44172</v>
      </c>
      <c r="O8072">
        <v>214.29</v>
      </c>
      <c r="Q8072" s="2">
        <v>44172</v>
      </c>
      <c r="R8072">
        <v>345440.9</v>
      </c>
      <c r="S8072" s="8">
        <f t="shared" si="1139"/>
        <v>-3.2672191710803045E-4</v>
      </c>
      <c r="T8072" s="9">
        <f t="shared" si="1135"/>
        <v>-3.3088191710803046E-4</v>
      </c>
      <c r="U8072" s="3">
        <f>Sheet1!$B$17+Sheet1!$B$18*'Portfolio allocation'!K8072</f>
        <v>-1.7363617565527125E-3</v>
      </c>
      <c r="V8072" s="13">
        <f t="shared" si="1140"/>
        <v>1.405479839444682E-3</v>
      </c>
      <c r="W8072" s="13"/>
      <c r="X8072" s="2">
        <v>44172</v>
      </c>
      <c r="Y8072">
        <v>119.10899999999999</v>
      </c>
      <c r="AA8072" s="2">
        <v>44172</v>
      </c>
      <c r="AB8072">
        <v>2307.41</v>
      </c>
      <c r="AC8072">
        <f t="shared" si="1141"/>
        <v>-1.965441204586893E-2</v>
      </c>
      <c r="AD8072">
        <f t="shared" si="1136"/>
        <v>-1.9658572045868929E-2</v>
      </c>
      <c r="AE8072">
        <f>Sheet2!$B$17+Sheet2!$B$18*'Portfolio allocation'!K8072</f>
        <v>-1.6705815156510548E-3</v>
      </c>
      <c r="AF8072">
        <f t="shared" si="1142"/>
        <v>-1.7987990530217875E-2</v>
      </c>
      <c r="AH8072" s="2">
        <v>44172</v>
      </c>
      <c r="AI8072">
        <v>0.92800000000000005</v>
      </c>
      <c r="AJ8072">
        <v>0.104</v>
      </c>
      <c r="AK8072">
        <v>1.2133499999999999</v>
      </c>
      <c r="AR8072" s="3"/>
    </row>
    <row r="8073" spans="1:44" hidden="1" outlineLevel="1" x14ac:dyDescent="0.2">
      <c r="A8073" s="2">
        <v>44173</v>
      </c>
      <c r="B8073">
        <v>20.68</v>
      </c>
      <c r="E8073" s="2">
        <v>44173</v>
      </c>
      <c r="F8073">
        <v>3702.25</v>
      </c>
      <c r="G8073">
        <f t="shared" si="1137"/>
        <v>2.7871374554437889E-3</v>
      </c>
      <c r="H8073" s="2">
        <v>44173</v>
      </c>
      <c r="I8073">
        <v>7641.43</v>
      </c>
      <c r="J8073">
        <f t="shared" si="1138"/>
        <v>2.8123359580052298E-3</v>
      </c>
      <c r="K8073">
        <f t="shared" si="1134"/>
        <v>2.8081759580052298E-3</v>
      </c>
      <c r="L8073">
        <v>-7.9046337296029608E-3</v>
      </c>
      <c r="N8073" s="2">
        <v>44173</v>
      </c>
      <c r="O8073">
        <v>216.01</v>
      </c>
      <c r="Q8073" s="2">
        <v>44173</v>
      </c>
      <c r="R8073">
        <v>348213.6</v>
      </c>
      <c r="S8073" s="8">
        <f t="shared" si="1139"/>
        <v>8.0265538909838341E-3</v>
      </c>
      <c r="T8073" s="9">
        <f t="shared" si="1135"/>
        <v>8.0223938909838345E-3</v>
      </c>
      <c r="U8073" s="3">
        <f>Sheet1!$B$17+Sheet1!$B$18*'Portfolio allocation'!K8073</f>
        <v>3.7094095120212664E-3</v>
      </c>
      <c r="V8073" s="13">
        <f t="shared" si="1140"/>
        <v>4.3129843789625685E-3</v>
      </c>
      <c r="W8073" s="13"/>
      <c r="X8073" s="2">
        <v>44173</v>
      </c>
      <c r="Y8073">
        <v>120.0737</v>
      </c>
      <c r="AA8073" s="2">
        <v>44173</v>
      </c>
      <c r="AB8073">
        <v>2326.1</v>
      </c>
      <c r="AC8073">
        <f t="shared" si="1141"/>
        <v>8.0999908988865776E-3</v>
      </c>
      <c r="AD8073">
        <f t="shared" si="1136"/>
        <v>8.095710898886577E-3</v>
      </c>
      <c r="AE8073">
        <f>Sheet2!$B$17+Sheet2!$B$18*'Portfolio allocation'!K8073</f>
        <v>2.5504887162708561E-3</v>
      </c>
      <c r="AF8073">
        <f t="shared" si="1142"/>
        <v>5.545222182615721E-3</v>
      </c>
      <c r="AH8073" s="2">
        <v>44173</v>
      </c>
      <c r="AI8073">
        <v>0.91300000000000003</v>
      </c>
      <c r="AJ8073">
        <v>0.107</v>
      </c>
      <c r="AK8073">
        <v>1.2113499999999999</v>
      </c>
      <c r="AR8073" s="3"/>
    </row>
    <row r="8074" spans="1:44" hidden="1" outlineLevel="1" x14ac:dyDescent="0.2">
      <c r="A8074" s="2">
        <v>44174</v>
      </c>
      <c r="B8074">
        <v>22.27</v>
      </c>
      <c r="E8074" s="2">
        <v>44174</v>
      </c>
      <c r="F8074">
        <v>3672.82</v>
      </c>
      <c r="G8074">
        <f t="shared" si="1137"/>
        <v>-7.9492200688769943E-3</v>
      </c>
      <c r="H8074" s="2">
        <v>44174</v>
      </c>
      <c r="I8074">
        <v>7581.06</v>
      </c>
      <c r="J8074">
        <f t="shared" si="1138"/>
        <v>-7.9003537296029602E-3</v>
      </c>
      <c r="K8074">
        <f t="shared" si="1134"/>
        <v>-7.9046337296029608E-3</v>
      </c>
      <c r="L8074">
        <v>-1.2162715349041291E-3</v>
      </c>
      <c r="N8074" s="2">
        <v>44174</v>
      </c>
      <c r="O8074">
        <v>211.8</v>
      </c>
      <c r="Q8074" s="2">
        <v>44174</v>
      </c>
      <c r="R8074">
        <v>341426.9</v>
      </c>
      <c r="S8074" s="8">
        <f t="shared" si="1139"/>
        <v>-1.9490048636813584E-2</v>
      </c>
      <c r="T8074" s="9">
        <f t="shared" si="1135"/>
        <v>-1.9494328636813583E-2</v>
      </c>
      <c r="U8074" s="3">
        <f>Sheet1!$B$17+Sheet1!$B$18*'Portfolio allocation'!K8074</f>
        <v>-8.5805972603051929E-3</v>
      </c>
      <c r="V8074" s="13">
        <f t="shared" si="1140"/>
        <v>-1.091373137650839E-2</v>
      </c>
      <c r="W8074" s="13"/>
      <c r="X8074" s="2">
        <v>44174</v>
      </c>
      <c r="Y8074">
        <v>121.1053</v>
      </c>
      <c r="AA8074" s="2">
        <v>44174</v>
      </c>
      <c r="AB8074">
        <v>2346.08</v>
      </c>
      <c r="AC8074">
        <f t="shared" si="1141"/>
        <v>8.5894845449465684E-3</v>
      </c>
      <c r="AD8074">
        <f t="shared" si="1136"/>
        <v>8.5854445449465681E-3</v>
      </c>
      <c r="AE8074">
        <f>Sheet2!$B$17+Sheet2!$B$18*'Portfolio allocation'!K8074</f>
        <v>-6.9756149664441051E-3</v>
      </c>
      <c r="AF8074">
        <f t="shared" si="1142"/>
        <v>1.5561059511390673E-2</v>
      </c>
      <c r="AH8074" s="2">
        <v>44174</v>
      </c>
      <c r="AI8074">
        <v>0.94099999999999995</v>
      </c>
      <c r="AJ8074">
        <v>0.10100000000000001</v>
      </c>
      <c r="AK8074">
        <v>1.2081500000000001</v>
      </c>
      <c r="AR8074" s="3"/>
    </row>
    <row r="8075" spans="1:44" hidden="1" outlineLevel="1" x14ac:dyDescent="0.2">
      <c r="A8075" s="2">
        <v>44175</v>
      </c>
      <c r="B8075">
        <v>22.52</v>
      </c>
      <c r="E8075" s="2">
        <v>44175</v>
      </c>
      <c r="F8075">
        <v>3668.1</v>
      </c>
      <c r="G8075">
        <f t="shared" si="1137"/>
        <v>-1.2851160688518437E-3</v>
      </c>
      <c r="H8075" s="2">
        <v>44175</v>
      </c>
      <c r="I8075">
        <v>7571.87</v>
      </c>
      <c r="J8075">
        <f t="shared" si="1138"/>
        <v>-1.212231534904129E-3</v>
      </c>
      <c r="K8075">
        <f t="shared" si="1134"/>
        <v>-1.2162715349041291E-3</v>
      </c>
      <c r="L8075">
        <v>-1.2467177335585304E-3</v>
      </c>
      <c r="N8075" s="2">
        <v>44175</v>
      </c>
      <c r="O8075">
        <v>210.52</v>
      </c>
      <c r="Q8075" s="2">
        <v>44175</v>
      </c>
      <c r="R8075">
        <v>339363.6</v>
      </c>
      <c r="S8075" s="8">
        <f t="shared" si="1139"/>
        <v>-6.0431676590216865E-3</v>
      </c>
      <c r="T8075" s="9">
        <f t="shared" si="1135"/>
        <v>-6.0472076590216868E-3</v>
      </c>
      <c r="U8075" s="3">
        <f>Sheet1!$B$17+Sheet1!$B$18*'Portfolio allocation'!K8075</f>
        <v>-9.0753864490721904E-4</v>
      </c>
      <c r="V8075" s="13">
        <f t="shared" si="1140"/>
        <v>-5.1396690141144678E-3</v>
      </c>
      <c r="W8075" s="13"/>
      <c r="X8075" s="2">
        <v>44175</v>
      </c>
      <c r="Y8075">
        <v>119.3574</v>
      </c>
      <c r="AA8075" s="2">
        <v>44175</v>
      </c>
      <c r="AB8075">
        <v>2312.2199999999998</v>
      </c>
      <c r="AC8075">
        <f t="shared" si="1141"/>
        <v>-1.44325854190821E-2</v>
      </c>
      <c r="AD8075">
        <f t="shared" si="1136"/>
        <v>-1.4436545419082101E-2</v>
      </c>
      <c r="AE8075">
        <f>Sheet2!$B$17+Sheet2!$B$18*'Portfolio allocation'!K8075</f>
        <v>-1.0281526673656589E-3</v>
      </c>
      <c r="AF8075">
        <f t="shared" si="1142"/>
        <v>-1.3408392751716442E-2</v>
      </c>
      <c r="AH8075" s="2">
        <v>44175</v>
      </c>
      <c r="AI8075">
        <v>0.90800000000000003</v>
      </c>
      <c r="AJ8075">
        <v>9.9000000000000005E-2</v>
      </c>
      <c r="AK8075">
        <v>1.21295</v>
      </c>
      <c r="AR8075" s="3"/>
    </row>
    <row r="8076" spans="1:44" hidden="1" outlineLevel="1" x14ac:dyDescent="0.2">
      <c r="A8076" s="2">
        <v>44176</v>
      </c>
      <c r="B8076">
        <v>23.31</v>
      </c>
      <c r="E8076" s="2">
        <v>44176</v>
      </c>
      <c r="F8076">
        <v>3663.46</v>
      </c>
      <c r="G8076">
        <f t="shared" si="1137"/>
        <v>-1.264960061067022E-3</v>
      </c>
      <c r="H8076" s="2">
        <v>44176</v>
      </c>
      <c r="I8076">
        <v>7562.46</v>
      </c>
      <c r="J8076">
        <f t="shared" si="1138"/>
        <v>-1.2427577335585305E-3</v>
      </c>
      <c r="K8076">
        <f t="shared" si="1134"/>
        <v>-1.2467177335585304E-3</v>
      </c>
      <c r="L8076">
        <v>-4.1806521769900754E-3</v>
      </c>
      <c r="N8076" s="2">
        <v>44176</v>
      </c>
      <c r="O8076">
        <v>213.26</v>
      </c>
      <c r="Q8076" s="2">
        <v>44176</v>
      </c>
      <c r="R8076">
        <v>343780.5</v>
      </c>
      <c r="S8076" s="8">
        <f t="shared" si="1139"/>
        <v>1.3015243826975054E-2</v>
      </c>
      <c r="T8076" s="9">
        <f t="shared" si="1135"/>
        <v>1.3011283826975053E-2</v>
      </c>
      <c r="U8076" s="3">
        <f>Sheet1!$B$17+Sheet1!$B$18*'Portfolio allocation'!K8076</f>
        <v>-9.4246729561283347E-4</v>
      </c>
      <c r="V8076" s="13">
        <f t="shared" si="1140"/>
        <v>1.3953751122587886E-2</v>
      </c>
      <c r="W8076" s="13"/>
      <c r="X8076" s="2">
        <v>44176</v>
      </c>
      <c r="Y8076">
        <v>118.6983</v>
      </c>
      <c r="AA8076" s="2">
        <v>44176</v>
      </c>
      <c r="AB8076">
        <v>2299.4499999999998</v>
      </c>
      <c r="AC8076">
        <f t="shared" si="1141"/>
        <v>-5.5228308724948327E-3</v>
      </c>
      <c r="AD8076">
        <f t="shared" si="1136"/>
        <v>-5.5262708724948331E-3</v>
      </c>
      <c r="AE8076">
        <f>Sheet2!$B$17+Sheet2!$B$18*'Portfolio allocation'!K8076</f>
        <v>-1.0552262039619314E-3</v>
      </c>
      <c r="AF8076">
        <f t="shared" si="1142"/>
        <v>-4.4710446685329013E-3</v>
      </c>
      <c r="AH8076" s="2">
        <v>44176</v>
      </c>
      <c r="AI8076">
        <v>0.89100000000000001</v>
      </c>
      <c r="AJ8076">
        <v>8.5999999999999993E-2</v>
      </c>
      <c r="AK8076">
        <v>1.21075</v>
      </c>
      <c r="AR8076" s="3"/>
    </row>
    <row r="8077" spans="1:44" hidden="1" outlineLevel="1" x14ac:dyDescent="0.2">
      <c r="A8077" s="2">
        <v>44179</v>
      </c>
      <c r="B8077">
        <v>24.72</v>
      </c>
      <c r="E8077" s="2">
        <v>44179</v>
      </c>
      <c r="F8077">
        <v>3647.49</v>
      </c>
      <c r="G8077">
        <f t="shared" si="1137"/>
        <v>-4.359266922526861E-3</v>
      </c>
      <c r="H8077" s="2">
        <v>44179</v>
      </c>
      <c r="I8077">
        <v>7530.87</v>
      </c>
      <c r="J8077">
        <f t="shared" si="1138"/>
        <v>-4.177212176990075E-3</v>
      </c>
      <c r="K8077">
        <f t="shared" si="1134"/>
        <v>-4.1806521769900754E-3</v>
      </c>
      <c r="L8077">
        <v>1.2931200525676215E-2</v>
      </c>
      <c r="N8077" s="2">
        <v>44179</v>
      </c>
      <c r="O8077">
        <v>214.2</v>
      </c>
      <c r="Q8077" s="2">
        <v>44179</v>
      </c>
      <c r="R8077">
        <v>345295.8</v>
      </c>
      <c r="S8077" s="8">
        <f t="shared" si="1139"/>
        <v>4.4077543665215213E-3</v>
      </c>
      <c r="T8077" s="9">
        <f t="shared" si="1135"/>
        <v>4.4043143665215209E-3</v>
      </c>
      <c r="U8077" s="3">
        <f>Sheet1!$B$17+Sheet1!$B$18*'Portfolio allocation'!K8077</f>
        <v>-4.3083512449043938E-3</v>
      </c>
      <c r="V8077" s="13">
        <f t="shared" si="1140"/>
        <v>8.7126656114259148E-3</v>
      </c>
      <c r="W8077" s="13"/>
      <c r="X8077" s="2">
        <v>44179</v>
      </c>
      <c r="Y8077">
        <v>117.9915</v>
      </c>
      <c r="AA8077" s="2">
        <v>44179</v>
      </c>
      <c r="AB8077">
        <v>2285.7600000000002</v>
      </c>
      <c r="AC8077">
        <f t="shared" si="1141"/>
        <v>-5.9535975994258195E-3</v>
      </c>
      <c r="AD8077">
        <f t="shared" si="1136"/>
        <v>-5.9571575994258191E-3</v>
      </c>
      <c r="AE8077">
        <f>Sheet2!$B$17+Sheet2!$B$18*'Portfolio allocation'!K8077</f>
        <v>-3.6641555624986428E-3</v>
      </c>
      <c r="AF8077">
        <f t="shared" si="1142"/>
        <v>-2.2930020369271763E-3</v>
      </c>
      <c r="AH8077" s="2">
        <v>44179</v>
      </c>
      <c r="AI8077">
        <v>0.89100000000000001</v>
      </c>
      <c r="AJ8077">
        <v>8.8999999999999996E-2</v>
      </c>
      <c r="AK8077">
        <v>1.2124999999999999</v>
      </c>
      <c r="AR8077" s="3"/>
    </row>
    <row r="8078" spans="1:44" hidden="1" outlineLevel="1" x14ac:dyDescent="0.2">
      <c r="A8078" s="2">
        <v>44180</v>
      </c>
      <c r="B8078">
        <v>22.89</v>
      </c>
      <c r="E8078" s="2">
        <v>44180</v>
      </c>
      <c r="F8078">
        <v>3694.62</v>
      </c>
      <c r="G8078">
        <f t="shared" si="1137"/>
        <v>1.2921214314501217E-2</v>
      </c>
      <c r="H8078" s="2">
        <v>44180</v>
      </c>
      <c r="I8078">
        <v>7628.28</v>
      </c>
      <c r="J8078">
        <f t="shared" si="1138"/>
        <v>1.2934760525676214E-2</v>
      </c>
      <c r="K8078">
        <f t="shared" si="1134"/>
        <v>1.2931200525676215E-2</v>
      </c>
      <c r="L8078">
        <v>1.7713341750434644E-3</v>
      </c>
      <c r="N8078" s="2">
        <v>44180</v>
      </c>
      <c r="O8078">
        <v>214.13</v>
      </c>
      <c r="Q8078" s="2">
        <v>44180</v>
      </c>
      <c r="R8078">
        <v>345182.9</v>
      </c>
      <c r="S8078" s="8">
        <f t="shared" si="1139"/>
        <v>-3.2696603897286458E-4</v>
      </c>
      <c r="T8078" s="9">
        <f t="shared" si="1135"/>
        <v>-3.3052603897286458E-4</v>
      </c>
      <c r="U8078" s="3">
        <f>Sheet1!$B$17+Sheet1!$B$18*'Portfolio allocation'!K8078</f>
        <v>1.5322799847613099E-2</v>
      </c>
      <c r="V8078" s="13">
        <f t="shared" si="1140"/>
        <v>-1.5653325886585964E-2</v>
      </c>
      <c r="W8078" s="13"/>
      <c r="X8078" s="2">
        <v>44180</v>
      </c>
      <c r="Y8078">
        <v>120.2839</v>
      </c>
      <c r="AA8078" s="2">
        <v>44180</v>
      </c>
      <c r="AB8078">
        <v>2330.17</v>
      </c>
      <c r="AC8078">
        <f t="shared" si="1141"/>
        <v>1.9428986420271466E-2</v>
      </c>
      <c r="AD8078">
        <f t="shared" si="1136"/>
        <v>1.9425346420271467E-2</v>
      </c>
      <c r="AE8078">
        <f>Sheet2!$B$17+Sheet2!$B$18*'Portfolio allocation'!K8078</f>
        <v>1.155214042355838E-2</v>
      </c>
      <c r="AF8078">
        <f t="shared" si="1142"/>
        <v>7.8732059967130865E-3</v>
      </c>
      <c r="AH8078" s="2">
        <v>44180</v>
      </c>
      <c r="AI8078">
        <v>0.92100000000000004</v>
      </c>
      <c r="AJ8078">
        <v>9.0999999999999998E-2</v>
      </c>
      <c r="AK8078">
        <v>1.2152499999999999</v>
      </c>
      <c r="AR8078" s="3"/>
    </row>
    <row r="8079" spans="1:44" hidden="1" outlineLevel="1" x14ac:dyDescent="0.2">
      <c r="A8079" s="2">
        <v>44181</v>
      </c>
      <c r="B8079">
        <v>22.5</v>
      </c>
      <c r="E8079" s="2">
        <v>44181</v>
      </c>
      <c r="F8079">
        <v>3701.17</v>
      </c>
      <c r="G8079">
        <f t="shared" si="1137"/>
        <v>1.7728480872187813E-3</v>
      </c>
      <c r="H8079" s="2">
        <v>44181</v>
      </c>
      <c r="I8079">
        <v>7641.82</v>
      </c>
      <c r="J8079">
        <f t="shared" si="1138"/>
        <v>1.7749741750434644E-3</v>
      </c>
      <c r="K8079">
        <f t="shared" si="1134"/>
        <v>1.7713341750434644E-3</v>
      </c>
      <c r="L8079">
        <v>5.8013398798716503E-3</v>
      </c>
      <c r="N8079" s="2">
        <v>44181</v>
      </c>
      <c r="O8079">
        <v>219.28</v>
      </c>
      <c r="Q8079" s="2">
        <v>44181</v>
      </c>
      <c r="R8079">
        <v>353484.9</v>
      </c>
      <c r="S8079" s="8">
        <f t="shared" si="1139"/>
        <v>2.4051017590964063E-2</v>
      </c>
      <c r="T8079" s="9">
        <f t="shared" si="1135"/>
        <v>2.4047377590964064E-2</v>
      </c>
      <c r="U8079" s="3">
        <f>Sheet1!$B$17+Sheet1!$B$18*'Portfolio allocation'!K8079</f>
        <v>2.5199183415423316E-3</v>
      </c>
      <c r="V8079" s="13">
        <f t="shared" si="1140"/>
        <v>2.1527459249421732E-2</v>
      </c>
      <c r="W8079" s="13"/>
      <c r="X8079" s="2">
        <v>44181</v>
      </c>
      <c r="Y8079">
        <v>119.9209</v>
      </c>
      <c r="AA8079" s="2">
        <v>44181</v>
      </c>
      <c r="AB8079">
        <v>2323.14</v>
      </c>
      <c r="AC8079">
        <f t="shared" si="1141"/>
        <v>-3.0169472613587045E-3</v>
      </c>
      <c r="AD8079">
        <f t="shared" si="1136"/>
        <v>-3.0205072613587046E-3</v>
      </c>
      <c r="AE8079">
        <f>Sheet2!$B$17+Sheet2!$B$18*'Portfolio allocation'!K8079</f>
        <v>1.6285025506349725E-3</v>
      </c>
      <c r="AF8079">
        <f t="shared" si="1142"/>
        <v>-4.6490098119936771E-3</v>
      </c>
      <c r="AH8079" s="2">
        <v>44181</v>
      </c>
      <c r="AI8079">
        <v>0.92</v>
      </c>
      <c r="AJ8079">
        <v>8.8999999999999996E-2</v>
      </c>
      <c r="AK8079">
        <v>1.21865</v>
      </c>
      <c r="AR8079" s="3"/>
    </row>
    <row r="8080" spans="1:44" hidden="1" outlineLevel="1" x14ac:dyDescent="0.2">
      <c r="A8080" s="2">
        <v>44182</v>
      </c>
      <c r="B8080">
        <v>21.93</v>
      </c>
      <c r="E8080" s="2">
        <v>44182</v>
      </c>
      <c r="F8080">
        <v>3722.48</v>
      </c>
      <c r="G8080">
        <f t="shared" si="1137"/>
        <v>5.7576388007034573E-3</v>
      </c>
      <c r="H8080" s="2">
        <v>44182</v>
      </c>
      <c r="I8080">
        <v>7686.18</v>
      </c>
      <c r="J8080">
        <f t="shared" si="1138"/>
        <v>5.80489987987165E-3</v>
      </c>
      <c r="K8080">
        <f t="shared" si="1134"/>
        <v>5.8013398798716503E-3</v>
      </c>
      <c r="L8080">
        <v>-3.4423992200026481E-3</v>
      </c>
      <c r="N8080" s="2">
        <v>44182</v>
      </c>
      <c r="O8080">
        <v>219.42</v>
      </c>
      <c r="Q8080" s="2">
        <v>44182</v>
      </c>
      <c r="R8080">
        <v>353710.6</v>
      </c>
      <c r="S8080" s="8">
        <f t="shared" si="1139"/>
        <v>6.3849969263163331E-4</v>
      </c>
      <c r="T8080" s="9">
        <f t="shared" si="1135"/>
        <v>6.3493969263163331E-4</v>
      </c>
      <c r="U8080" s="3">
        <f>Sheet1!$B$17+Sheet1!$B$18*'Portfolio allocation'!K8080</f>
        <v>7.143243020047917E-3</v>
      </c>
      <c r="V8080" s="13">
        <f t="shared" si="1140"/>
        <v>-6.5083033274162833E-3</v>
      </c>
      <c r="W8080" s="13"/>
      <c r="X8080" s="2">
        <v>44182</v>
      </c>
      <c r="Y8080">
        <v>119.9209</v>
      </c>
      <c r="AA8080" s="2">
        <v>44182</v>
      </c>
      <c r="AB8080">
        <v>2323.14</v>
      </c>
      <c r="AC8080">
        <f t="shared" si="1141"/>
        <v>0</v>
      </c>
      <c r="AD8080">
        <f t="shared" si="1136"/>
        <v>-3.76E-6</v>
      </c>
      <c r="AE8080">
        <f>Sheet2!$B$17+Sheet2!$B$18*'Portfolio allocation'!K8080</f>
        <v>5.2120864381125188E-3</v>
      </c>
      <c r="AF8080">
        <f t="shared" si="1142"/>
        <v>-5.215846438112519E-3</v>
      </c>
      <c r="AH8080" s="2">
        <v>44182</v>
      </c>
      <c r="AI8080">
        <v>0.93</v>
      </c>
      <c r="AJ8080">
        <v>9.4E-2</v>
      </c>
      <c r="AK8080">
        <v>1.2244999999999999</v>
      </c>
      <c r="AR8080" s="3"/>
    </row>
    <row r="8081" spans="1:44" hidden="1" outlineLevel="1" x14ac:dyDescent="0.2">
      <c r="A8081" s="2">
        <v>44183</v>
      </c>
      <c r="B8081">
        <v>21.57</v>
      </c>
      <c r="E8081" s="2">
        <v>44183</v>
      </c>
      <c r="F8081">
        <v>3709.41</v>
      </c>
      <c r="G8081">
        <f t="shared" si="1137"/>
        <v>-3.5111001267972286E-3</v>
      </c>
      <c r="H8081" s="2">
        <v>44183</v>
      </c>
      <c r="I8081">
        <v>7659.75</v>
      </c>
      <c r="J8081">
        <f t="shared" si="1138"/>
        <v>-3.4386392200026483E-3</v>
      </c>
      <c r="K8081">
        <f t="shared" si="1134"/>
        <v>-3.4423992200026481E-3</v>
      </c>
      <c r="L8081">
        <v>-3.8784400913868542E-3</v>
      </c>
      <c r="N8081" s="2">
        <v>44183</v>
      </c>
      <c r="O8081">
        <v>218.59</v>
      </c>
      <c r="Q8081" s="2">
        <v>44183</v>
      </c>
      <c r="R8081">
        <v>352372.6</v>
      </c>
      <c r="S8081" s="8">
        <f t="shared" si="1139"/>
        <v>-3.7827534713407163E-3</v>
      </c>
      <c r="T8081" s="9">
        <f t="shared" si="1135"/>
        <v>-3.7865134713407161E-3</v>
      </c>
      <c r="U8081" s="3">
        <f>Sheet1!$B$17+Sheet1!$B$18*'Portfolio allocation'!K8081</f>
        <v>-3.4614087428303897E-3</v>
      </c>
      <c r="V8081" s="13">
        <f t="shared" si="1140"/>
        <v>-3.2510472851032639E-4</v>
      </c>
      <c r="W8081" s="13"/>
      <c r="X8081" s="2">
        <v>44183</v>
      </c>
      <c r="Y8081">
        <v>120.2075</v>
      </c>
      <c r="AA8081" s="2">
        <v>44183</v>
      </c>
      <c r="AB8081">
        <v>2328.69</v>
      </c>
      <c r="AC8081">
        <f t="shared" si="1141"/>
        <v>2.3890079805781728E-3</v>
      </c>
      <c r="AD8081">
        <f t="shared" si="1136"/>
        <v>2.3853679805781727E-3</v>
      </c>
      <c r="AE8081">
        <f>Sheet2!$B$17+Sheet2!$B$18*'Portfolio allocation'!K8081</f>
        <v>-3.0076821986090526E-3</v>
      </c>
      <c r="AF8081">
        <f t="shared" si="1142"/>
        <v>5.3930501791872257E-3</v>
      </c>
      <c r="AH8081" s="2">
        <v>44183</v>
      </c>
      <c r="AI8081">
        <v>0.94799999999999995</v>
      </c>
      <c r="AJ8081">
        <v>9.0999999999999998E-2</v>
      </c>
      <c r="AK8081">
        <v>1.2234499999999999</v>
      </c>
      <c r="AR8081" s="3"/>
    </row>
    <row r="8082" spans="1:44" hidden="1" outlineLevel="1" x14ac:dyDescent="0.2">
      <c r="A8082" s="2">
        <v>44186</v>
      </c>
      <c r="B8082">
        <v>25.16</v>
      </c>
      <c r="E8082" s="2">
        <v>44186</v>
      </c>
      <c r="F8082">
        <v>3694.92</v>
      </c>
      <c r="G8082">
        <f t="shared" si="1137"/>
        <v>-3.9062815919512772E-3</v>
      </c>
      <c r="H8082" s="2">
        <v>44186</v>
      </c>
      <c r="I8082">
        <v>7630.07</v>
      </c>
      <c r="J8082">
        <f t="shared" si="1138"/>
        <v>-3.8748000913868541E-3</v>
      </c>
      <c r="K8082">
        <f t="shared" si="1134"/>
        <v>-3.8784400913868542E-3</v>
      </c>
      <c r="L8082">
        <v>-2.0010004436132054E-3</v>
      </c>
      <c r="N8082" s="2">
        <v>44186</v>
      </c>
      <c r="O8082">
        <v>222.59</v>
      </c>
      <c r="Q8082" s="2">
        <v>44186</v>
      </c>
      <c r="R8082">
        <v>358820.7</v>
      </c>
      <c r="S8082" s="8">
        <f t="shared" si="1139"/>
        <v>1.8299095900192075E-2</v>
      </c>
      <c r="T8082" s="9">
        <f t="shared" si="1135"/>
        <v>1.8295455900192076E-2</v>
      </c>
      <c r="U8082" s="3">
        <f>Sheet1!$B$17+Sheet1!$B$18*'Portfolio allocation'!K8082</f>
        <v>-3.9616458812275993E-3</v>
      </c>
      <c r="V8082" s="13">
        <f t="shared" si="1140"/>
        <v>2.2257101781419673E-2</v>
      </c>
      <c r="W8082" s="13"/>
      <c r="X8082" s="2">
        <v>44186</v>
      </c>
      <c r="Y8082">
        <v>117.85769999999999</v>
      </c>
      <c r="AA8082" s="2">
        <v>44186</v>
      </c>
      <c r="AB8082">
        <v>2283.17</v>
      </c>
      <c r="AC8082">
        <f t="shared" si="1141"/>
        <v>-1.9547470895653785E-2</v>
      </c>
      <c r="AD8082">
        <f t="shared" si="1136"/>
        <v>-1.9551110895653784E-2</v>
      </c>
      <c r="AE8082">
        <f>Sheet2!$B$17+Sheet2!$B$18*'Portfolio allocation'!K8082</f>
        <v>-3.3954208658526341E-3</v>
      </c>
      <c r="AF8082">
        <f t="shared" si="1142"/>
        <v>-1.6155690029801148E-2</v>
      </c>
      <c r="AH8082" s="2">
        <v>44186</v>
      </c>
      <c r="AI8082">
        <v>0.94099999999999995</v>
      </c>
      <c r="AJ8082">
        <v>9.0999999999999998E-2</v>
      </c>
      <c r="AK8082">
        <v>1.2212499999999999</v>
      </c>
      <c r="AR8082" s="3"/>
    </row>
    <row r="8083" spans="1:44" hidden="1" outlineLevel="1" x14ac:dyDescent="0.2">
      <c r="A8083" s="2">
        <v>44187</v>
      </c>
      <c r="B8083">
        <v>24.23</v>
      </c>
      <c r="E8083" s="2">
        <v>44187</v>
      </c>
      <c r="F8083">
        <v>3687.26</v>
      </c>
      <c r="G8083">
        <f t="shared" si="1137"/>
        <v>-2.0731166033364223E-3</v>
      </c>
      <c r="H8083" s="2">
        <v>44187</v>
      </c>
      <c r="I8083">
        <v>7614.83</v>
      </c>
      <c r="J8083">
        <f t="shared" si="1138"/>
        <v>-1.9973604436132053E-3</v>
      </c>
      <c r="K8083">
        <f t="shared" si="1134"/>
        <v>-2.0010004436132054E-3</v>
      </c>
      <c r="L8083">
        <v>7.581116328533446E-4</v>
      </c>
      <c r="N8083" s="2">
        <v>44187</v>
      </c>
      <c r="O8083">
        <v>223.94</v>
      </c>
      <c r="Q8083" s="2">
        <v>44187</v>
      </c>
      <c r="R8083">
        <v>360996.9</v>
      </c>
      <c r="S8083" s="8">
        <f t="shared" si="1139"/>
        <v>6.0648674951027104E-3</v>
      </c>
      <c r="T8083" s="9">
        <f t="shared" si="1135"/>
        <v>6.0612274951027103E-3</v>
      </c>
      <c r="U8083" s="3">
        <f>Sheet1!$B$17+Sheet1!$B$18*'Portfolio allocation'!K8083</f>
        <v>-1.8077995366535516E-3</v>
      </c>
      <c r="V8083" s="13">
        <f t="shared" si="1140"/>
        <v>7.8690270317562615E-3</v>
      </c>
      <c r="W8083" s="13"/>
      <c r="X8083" s="2">
        <v>44187</v>
      </c>
      <c r="Y8083">
        <v>118.06789999999999</v>
      </c>
      <c r="AA8083" s="2">
        <v>44187</v>
      </c>
      <c r="AB8083">
        <v>2287.2399999999998</v>
      </c>
      <c r="AC8083">
        <f t="shared" si="1141"/>
        <v>1.7826092669401827E-3</v>
      </c>
      <c r="AD8083">
        <f t="shared" si="1136"/>
        <v>1.7790492669401826E-3</v>
      </c>
      <c r="AE8083">
        <f>Sheet2!$B$17+Sheet2!$B$18*'Portfolio allocation'!K8083</f>
        <v>-1.725953633234906E-3</v>
      </c>
      <c r="AF8083">
        <f t="shared" si="1142"/>
        <v>3.5050029001750887E-3</v>
      </c>
      <c r="AH8083" s="2">
        <v>44187</v>
      </c>
      <c r="AI8083">
        <v>0.91800000000000004</v>
      </c>
      <c r="AJ8083">
        <v>8.8999999999999996E-2</v>
      </c>
      <c r="AK8083">
        <v>1.21685</v>
      </c>
      <c r="AR8083" s="3"/>
    </row>
    <row r="8084" spans="1:44" hidden="1" outlineLevel="1" x14ac:dyDescent="0.2">
      <c r="A8084" s="2">
        <v>44188</v>
      </c>
      <c r="B8084">
        <v>23.31</v>
      </c>
      <c r="E8084" s="2">
        <v>44188</v>
      </c>
      <c r="F8084">
        <v>3690.01</v>
      </c>
      <c r="G8084">
        <f t="shared" si="1137"/>
        <v>7.4581125280026583E-4</v>
      </c>
      <c r="H8084" s="2">
        <v>44188</v>
      </c>
      <c r="I8084">
        <v>7620.63</v>
      </c>
      <c r="J8084">
        <f t="shared" si="1138"/>
        <v>7.616716328533446E-4</v>
      </c>
      <c r="K8084">
        <f t="shared" si="1134"/>
        <v>7.581116328533446E-4</v>
      </c>
      <c r="L8084">
        <v>3.639103447720198E-3</v>
      </c>
      <c r="N8084" s="2">
        <v>44188</v>
      </c>
      <c r="O8084">
        <v>221.02</v>
      </c>
      <c r="Q8084" s="2">
        <v>44188</v>
      </c>
      <c r="R8084">
        <v>356289.8</v>
      </c>
      <c r="S8084" s="8">
        <f t="shared" si="1139"/>
        <v>-1.3039170142458367E-2</v>
      </c>
      <c r="T8084" s="9">
        <f t="shared" si="1135"/>
        <v>-1.3042730142458367E-2</v>
      </c>
      <c r="U8084" s="3">
        <f>Sheet1!$B$17+Sheet1!$B$18*'Portfolio allocation'!K8084</f>
        <v>1.3575237626677927E-3</v>
      </c>
      <c r="V8084" s="13">
        <f t="shared" si="1140"/>
        <v>-1.440025390512616E-2</v>
      </c>
      <c r="W8084" s="13"/>
      <c r="X8084" s="2">
        <v>44188</v>
      </c>
      <c r="Y8084">
        <v>118.3449</v>
      </c>
      <c r="AA8084" s="2">
        <v>44188</v>
      </c>
      <c r="AB8084">
        <v>2292.6</v>
      </c>
      <c r="AC8084">
        <f t="shared" si="1141"/>
        <v>2.3434357566325392E-3</v>
      </c>
      <c r="AD8084">
        <f t="shared" si="1136"/>
        <v>2.3397957566325392E-3</v>
      </c>
      <c r="AE8084">
        <f>Sheet2!$B$17+Sheet2!$B$18*'Portfolio allocation'!K8084</f>
        <v>7.2751921647456759E-4</v>
      </c>
      <c r="AF8084">
        <f t="shared" si="1142"/>
        <v>1.6122765401579715E-3</v>
      </c>
      <c r="AH8084" s="2">
        <v>44188</v>
      </c>
      <c r="AI8084">
        <v>0.95499999999999996</v>
      </c>
      <c r="AJ8084">
        <v>9.0999999999999998E-2</v>
      </c>
      <c r="AK8084">
        <v>1.21865</v>
      </c>
      <c r="AR8084" s="3"/>
    </row>
    <row r="8085" spans="1:44" hidden="1" outlineLevel="1" x14ac:dyDescent="0.2">
      <c r="A8085" s="2">
        <v>44189</v>
      </c>
      <c r="B8085">
        <v>21.53</v>
      </c>
      <c r="E8085" s="2">
        <v>44189</v>
      </c>
      <c r="F8085">
        <v>3703.06</v>
      </c>
      <c r="G8085">
        <f t="shared" si="1137"/>
        <v>3.5365757816374632E-3</v>
      </c>
      <c r="H8085" s="2">
        <v>44189</v>
      </c>
      <c r="I8085">
        <v>7648.39</v>
      </c>
      <c r="J8085">
        <f t="shared" si="1138"/>
        <v>3.6427434477201981E-3</v>
      </c>
      <c r="K8085">
        <f t="shared" si="1134"/>
        <v>3.639103447720198E-3</v>
      </c>
      <c r="L8085">
        <v>-3.8399999999999997E-6</v>
      </c>
      <c r="N8085" s="2">
        <v>44189</v>
      </c>
      <c r="O8085">
        <v>222.75</v>
      </c>
      <c r="Q8085" s="2">
        <v>44189</v>
      </c>
      <c r="R8085">
        <v>359078.6</v>
      </c>
      <c r="S8085" s="8">
        <f t="shared" si="1139"/>
        <v>7.8273360618237309E-3</v>
      </c>
      <c r="T8085" s="9">
        <f t="shared" si="1135"/>
        <v>7.8236960618237317E-3</v>
      </c>
      <c r="U8085" s="3">
        <f>Sheet1!$B$17+Sheet1!$B$18*'Portfolio allocation'!K8085</f>
        <v>4.662670586725301E-3</v>
      </c>
      <c r="V8085" s="13">
        <f t="shared" si="1140"/>
        <v>3.1610254750984307E-3</v>
      </c>
      <c r="W8085" s="13"/>
      <c r="X8085" s="2">
        <v>44189</v>
      </c>
      <c r="Y8085">
        <v>119.09950000000001</v>
      </c>
      <c r="AA8085" s="2">
        <v>44189</v>
      </c>
      <c r="AB8085">
        <v>2307.2199999999998</v>
      </c>
      <c r="AC8085">
        <f t="shared" si="1141"/>
        <v>6.3770391695017192E-3</v>
      </c>
      <c r="AD8085">
        <f t="shared" si="1136"/>
        <v>6.3731991695017195E-3</v>
      </c>
      <c r="AE8085">
        <f>Sheet2!$B$17+Sheet2!$B$18*'Portfolio allocation'!K8085</f>
        <v>3.2893706390029419E-3</v>
      </c>
      <c r="AF8085">
        <f t="shared" si="1142"/>
        <v>3.0838285304987775E-3</v>
      </c>
      <c r="AH8085" s="2">
        <v>44189</v>
      </c>
      <c r="AI8085">
        <v>0.93</v>
      </c>
      <c r="AJ8085">
        <v>9.6000000000000002E-2</v>
      </c>
      <c r="AK8085">
        <v>1.21835</v>
      </c>
      <c r="AR8085" s="3"/>
    </row>
    <row r="8086" spans="1:44" hidden="1" outlineLevel="1" x14ac:dyDescent="0.2">
      <c r="A8086" s="2">
        <v>44190</v>
      </c>
      <c r="B8086">
        <v>21.53</v>
      </c>
      <c r="E8086" s="2">
        <v>44190</v>
      </c>
      <c r="F8086">
        <v>3703.06</v>
      </c>
      <c r="G8086">
        <f t="shared" si="1137"/>
        <v>0</v>
      </c>
      <c r="H8086" s="2">
        <v>44190</v>
      </c>
      <c r="I8086">
        <v>7648.39</v>
      </c>
      <c r="J8086">
        <f t="shared" si="1138"/>
        <v>0</v>
      </c>
      <c r="K8086">
        <f t="shared" si="1134"/>
        <v>-3.8399999999999997E-6</v>
      </c>
      <c r="L8086">
        <v>8.7182570687948987E-3</v>
      </c>
      <c r="N8086" s="2">
        <v>44190</v>
      </c>
      <c r="O8086">
        <v>222.75</v>
      </c>
      <c r="Q8086" s="2">
        <v>44190</v>
      </c>
      <c r="R8086">
        <v>359078.6</v>
      </c>
      <c r="S8086" s="8">
        <f t="shared" si="1139"/>
        <v>0</v>
      </c>
      <c r="T8086" s="9">
        <f t="shared" si="1135"/>
        <v>-3.8400000000000005E-6</v>
      </c>
      <c r="U8086" s="3">
        <f>Sheet1!$B$17+Sheet1!$B$18*'Portfolio allocation'!K8086</f>
        <v>4.8339353903609098E-4</v>
      </c>
      <c r="V8086" s="13">
        <f t="shared" si="1140"/>
        <v>-4.8723353903609099E-4</v>
      </c>
      <c r="W8086" s="13"/>
      <c r="X8086" s="2">
        <v>44190</v>
      </c>
      <c r="Y8086">
        <v>119.09950000000001</v>
      </c>
      <c r="AA8086" s="2">
        <v>44190</v>
      </c>
      <c r="AB8086">
        <v>2307.2199999999998</v>
      </c>
      <c r="AC8086">
        <f t="shared" si="1141"/>
        <v>0</v>
      </c>
      <c r="AD8086">
        <f t="shared" si="1136"/>
        <v>-3.8399999999999997E-6</v>
      </c>
      <c r="AE8086">
        <f>Sheet2!$B$17+Sheet2!$B$18*'Portfolio allocation'!K8086</f>
        <v>4.9972385397100147E-5</v>
      </c>
      <c r="AF8086">
        <f t="shared" si="1142"/>
        <v>-5.3812385397100144E-5</v>
      </c>
      <c r="AH8086" s="2">
        <v>44190</v>
      </c>
      <c r="AI8086">
        <v>0.93</v>
      </c>
      <c r="AJ8086">
        <v>9.6000000000000002E-2</v>
      </c>
      <c r="AK8086">
        <v>1.21835</v>
      </c>
      <c r="AR8086" s="3"/>
    </row>
    <row r="8087" spans="1:44" hidden="1" outlineLevel="1" x14ac:dyDescent="0.2">
      <c r="A8087" s="2">
        <v>44193</v>
      </c>
      <c r="B8087">
        <v>21.7</v>
      </c>
      <c r="E8087" s="2">
        <v>44193</v>
      </c>
      <c r="F8087">
        <v>3735.36</v>
      </c>
      <c r="G8087">
        <f t="shared" si="1137"/>
        <v>8.7225159732762236E-3</v>
      </c>
      <c r="H8087" s="2">
        <v>44193</v>
      </c>
      <c r="I8087">
        <v>7715.1</v>
      </c>
      <c r="J8087">
        <f t="shared" si="1138"/>
        <v>8.7220970687948984E-3</v>
      </c>
      <c r="K8087">
        <f t="shared" si="1134"/>
        <v>8.7182570687948987E-3</v>
      </c>
      <c r="L8087">
        <v>-2.2296658262368177E-3</v>
      </c>
      <c r="N8087" s="2">
        <v>44193</v>
      </c>
      <c r="O8087">
        <v>224.96</v>
      </c>
      <c r="Q8087" s="2">
        <v>44193</v>
      </c>
      <c r="R8087">
        <v>362641.2</v>
      </c>
      <c r="S8087" s="8">
        <f t="shared" si="1139"/>
        <v>9.9215046510710003E-3</v>
      </c>
      <c r="T8087" s="9">
        <f t="shared" si="1135"/>
        <v>9.9176646510710006E-3</v>
      </c>
      <c r="U8087" s="3">
        <f>Sheet1!$B$17+Sheet1!$B$18*'Portfolio allocation'!K8087</f>
        <v>1.0489604343692978E-2</v>
      </c>
      <c r="V8087" s="13">
        <f t="shared" si="1140"/>
        <v>-5.7193969262197761E-4</v>
      </c>
      <c r="W8087" s="13"/>
      <c r="X8087" s="2">
        <v>44193</v>
      </c>
      <c r="Y8087">
        <v>119.2236</v>
      </c>
      <c r="AA8087" s="2">
        <v>44193</v>
      </c>
      <c r="AB8087">
        <v>2309.63</v>
      </c>
      <c r="AC8087">
        <f t="shared" si="1141"/>
        <v>1.0445471173101684E-3</v>
      </c>
      <c r="AD8087">
        <f t="shared" si="1136"/>
        <v>1.0403871173101683E-3</v>
      </c>
      <c r="AE8087">
        <f>Sheet2!$B$17+Sheet2!$B$18*'Portfolio allocation'!K8087</f>
        <v>7.8058836197910254E-3</v>
      </c>
      <c r="AF8087">
        <f t="shared" si="1142"/>
        <v>-6.7654965024808566E-3</v>
      </c>
      <c r="AH8087" s="2">
        <v>44193</v>
      </c>
      <c r="AI8087">
        <v>0.93300000000000005</v>
      </c>
      <c r="AJ8087">
        <v>0.104</v>
      </c>
      <c r="AK8087">
        <v>1.2214499999999999</v>
      </c>
      <c r="AR8087" s="3"/>
    </row>
    <row r="8088" spans="1:44" hidden="1" outlineLevel="1" x14ac:dyDescent="0.2">
      <c r="A8088" s="2">
        <v>44194</v>
      </c>
      <c r="B8088">
        <v>23.08</v>
      </c>
      <c r="E8088" s="2">
        <v>44194</v>
      </c>
      <c r="F8088">
        <v>3727.04</v>
      </c>
      <c r="G8088">
        <f t="shared" si="1137"/>
        <v>-2.2273622890431888E-3</v>
      </c>
      <c r="H8088" s="2">
        <v>44194</v>
      </c>
      <c r="I8088">
        <v>7697.93</v>
      </c>
      <c r="J8088">
        <f t="shared" si="1138"/>
        <v>-2.2255058262368177E-3</v>
      </c>
      <c r="K8088">
        <f t="shared" si="1134"/>
        <v>-2.2296658262368177E-3</v>
      </c>
      <c r="L8088">
        <v>1.4467594352766909E-3</v>
      </c>
      <c r="N8088" s="2">
        <v>44194</v>
      </c>
      <c r="O8088">
        <v>224.15</v>
      </c>
      <c r="Q8088" s="2">
        <v>44194</v>
      </c>
      <c r="R8088">
        <v>361335.4</v>
      </c>
      <c r="S8088" s="8">
        <f t="shared" si="1139"/>
        <v>-3.6008043211857022E-3</v>
      </c>
      <c r="T8088" s="9">
        <f t="shared" si="1135"/>
        <v>-3.6049643211857022E-3</v>
      </c>
      <c r="U8088" s="3">
        <f>Sheet1!$B$17+Sheet1!$B$18*'Portfolio allocation'!K8088</f>
        <v>-2.0701302587508149E-3</v>
      </c>
      <c r="V8088" s="13">
        <f t="shared" si="1140"/>
        <v>-1.5348340624348872E-3</v>
      </c>
      <c r="W8088" s="13"/>
      <c r="X8088" s="2">
        <v>44194</v>
      </c>
      <c r="Y8088">
        <v>118.24939999999999</v>
      </c>
      <c r="AA8088" s="2">
        <v>44194</v>
      </c>
      <c r="AB8088">
        <v>2290.75</v>
      </c>
      <c r="AC8088">
        <f t="shared" si="1141"/>
        <v>-8.1744695037734294E-3</v>
      </c>
      <c r="AD8088">
        <f t="shared" si="1136"/>
        <v>-8.17874950377343E-3</v>
      </c>
      <c r="AE8088">
        <f>Sheet2!$B$17+Sheet2!$B$18*'Portfolio allocation'!K8088</f>
        <v>-1.9292887252453528E-3</v>
      </c>
      <c r="AF8088">
        <f t="shared" si="1142"/>
        <v>-6.2494607785280772E-3</v>
      </c>
      <c r="AH8088" s="2">
        <v>44194</v>
      </c>
      <c r="AI8088">
        <v>0.93500000000000005</v>
      </c>
      <c r="AJ8088">
        <v>0.107</v>
      </c>
      <c r="AK8088">
        <v>1.2241500000000001</v>
      </c>
      <c r="AR8088" s="3"/>
    </row>
    <row r="8089" spans="1:44" hidden="1" outlineLevel="1" x14ac:dyDescent="0.2">
      <c r="A8089" s="2">
        <v>44195</v>
      </c>
      <c r="B8089">
        <v>22.77</v>
      </c>
      <c r="E8089" s="2">
        <v>44195</v>
      </c>
      <c r="F8089">
        <v>3732.04</v>
      </c>
      <c r="G8089">
        <f t="shared" si="1137"/>
        <v>1.3415471795312772E-3</v>
      </c>
      <c r="H8089" s="2">
        <v>44195</v>
      </c>
      <c r="I8089">
        <v>7709.1</v>
      </c>
      <c r="J8089">
        <f t="shared" si="1138"/>
        <v>1.4510394352766909E-3</v>
      </c>
      <c r="K8089">
        <f t="shared" si="1134"/>
        <v>1.4467594352766909E-3</v>
      </c>
      <c r="L8089">
        <v>6.5137906152469014E-3</v>
      </c>
      <c r="N8089" s="2">
        <v>44195</v>
      </c>
      <c r="O8089">
        <v>221.68</v>
      </c>
      <c r="Q8089" s="2">
        <v>44195</v>
      </c>
      <c r="R8089">
        <v>357353.8</v>
      </c>
      <c r="S8089" s="8">
        <f t="shared" si="1139"/>
        <v>-1.1019125167365362E-2</v>
      </c>
      <c r="T8089" s="9">
        <f t="shared" si="1135"/>
        <v>-1.1023405167365363E-2</v>
      </c>
      <c r="U8089" s="3">
        <f>Sheet1!$B$17+Sheet1!$B$18*'Portfolio allocation'!K8089</f>
        <v>2.1475579742640848E-3</v>
      </c>
      <c r="V8089" s="13">
        <f t="shared" si="1140"/>
        <v>-1.3170963141629449E-2</v>
      </c>
      <c r="W8089" s="13"/>
      <c r="X8089" s="2">
        <v>44195</v>
      </c>
      <c r="Y8089">
        <v>118.76519999999999</v>
      </c>
      <c r="AA8089" s="2">
        <v>44195</v>
      </c>
      <c r="AB8089">
        <v>2300.75</v>
      </c>
      <c r="AC8089">
        <f t="shared" si="1141"/>
        <v>4.3653825166429794E-3</v>
      </c>
      <c r="AD8089">
        <f t="shared" si="1136"/>
        <v>4.3609025166429791E-3</v>
      </c>
      <c r="AE8089">
        <f>Sheet2!$B$17+Sheet2!$B$18*'Portfolio allocation'!K8089</f>
        <v>1.3398824113838256E-3</v>
      </c>
      <c r="AF8089">
        <f t="shared" si="1142"/>
        <v>3.0210201052591535E-3</v>
      </c>
      <c r="AH8089" s="2">
        <v>44195</v>
      </c>
      <c r="AI8089">
        <v>0.92600000000000005</v>
      </c>
      <c r="AJ8089">
        <v>0.112</v>
      </c>
      <c r="AK8089">
        <v>1.2300500000000001</v>
      </c>
      <c r="AR8089" s="3"/>
    </row>
    <row r="8090" spans="1:44" hidden="1" outlineLevel="1" x14ac:dyDescent="0.2">
      <c r="A8090" s="2">
        <v>44196</v>
      </c>
      <c r="B8090">
        <v>22.75</v>
      </c>
      <c r="E8090" s="2">
        <v>44196</v>
      </c>
      <c r="F8090">
        <v>3756.07</v>
      </c>
      <c r="G8090">
        <f t="shared" si="1137"/>
        <v>6.4388377402171404E-3</v>
      </c>
      <c r="H8090" s="2">
        <v>44196</v>
      </c>
      <c r="I8090">
        <v>7759.35</v>
      </c>
      <c r="J8090">
        <f t="shared" si="1138"/>
        <v>6.5182706152469017E-3</v>
      </c>
      <c r="K8090">
        <f t="shared" si="1134"/>
        <v>6.5137906152469014E-3</v>
      </c>
      <c r="L8090">
        <v>-4.4800000000000003E-6</v>
      </c>
      <c r="N8090" s="2">
        <v>44196</v>
      </c>
      <c r="O8090">
        <v>222.42</v>
      </c>
      <c r="Q8090" s="2">
        <v>44196</v>
      </c>
      <c r="R8090">
        <v>358546.6</v>
      </c>
      <c r="S8090" s="8">
        <f t="shared" si="1139"/>
        <v>3.3378685213365511E-3</v>
      </c>
      <c r="T8090" s="9">
        <f t="shared" si="1135"/>
        <v>3.3333885213365512E-3</v>
      </c>
      <c r="U8090" s="3">
        <f>Sheet1!$B$17+Sheet1!$B$18*'Portfolio allocation'!K8090</f>
        <v>7.9605845595731774E-3</v>
      </c>
      <c r="V8090" s="13">
        <f t="shared" si="1140"/>
        <v>-4.6271960382366258E-3</v>
      </c>
      <c r="W8090" s="13"/>
      <c r="X8090" s="2">
        <v>44196</v>
      </c>
      <c r="Y8090">
        <v>120.23609999999999</v>
      </c>
      <c r="AA8090" s="2">
        <v>44196</v>
      </c>
      <c r="AB8090">
        <v>2329.2399999999998</v>
      </c>
      <c r="AC8090">
        <f t="shared" si="1141"/>
        <v>1.2382918613495608E-2</v>
      </c>
      <c r="AD8090">
        <f t="shared" si="1136"/>
        <v>1.2378438613495609E-2</v>
      </c>
      <c r="AE8090">
        <f>Sheet2!$B$17+Sheet2!$B$18*'Portfolio allocation'!K8090</f>
        <v>5.8456158082703527E-3</v>
      </c>
      <c r="AF8090">
        <f t="shared" si="1142"/>
        <v>6.532822805225256E-3</v>
      </c>
      <c r="AH8090" s="2">
        <v>44196</v>
      </c>
      <c r="AI8090">
        <v>0.91200000000000003</v>
      </c>
      <c r="AJ8090">
        <v>0.112</v>
      </c>
      <c r="AK8090">
        <v>1.2235499999999999</v>
      </c>
      <c r="AR8090" s="3"/>
    </row>
    <row r="8091" spans="1:44" hidden="1" outlineLevel="1" x14ac:dyDescent="0.2">
      <c r="A8091" s="2">
        <v>44197</v>
      </c>
      <c r="B8091">
        <v>22.75</v>
      </c>
      <c r="E8091" s="2">
        <v>44197</v>
      </c>
      <c r="F8091">
        <v>3756.07</v>
      </c>
      <c r="G8091">
        <f t="shared" si="1137"/>
        <v>0</v>
      </c>
      <c r="H8091" s="2">
        <v>44197</v>
      </c>
      <c r="I8091">
        <v>7759.35</v>
      </c>
      <c r="J8091">
        <f t="shared" si="1138"/>
        <v>0</v>
      </c>
      <c r="K8091">
        <f t="shared" si="1134"/>
        <v>-4.4800000000000003E-6</v>
      </c>
      <c r="L8091">
        <v>-1.4706742431775858E-2</v>
      </c>
      <c r="N8091" s="2">
        <v>44197</v>
      </c>
      <c r="O8091">
        <v>222.42</v>
      </c>
      <c r="Q8091" s="2">
        <v>44197</v>
      </c>
      <c r="R8091">
        <v>358546.6</v>
      </c>
      <c r="S8091" s="8">
        <f t="shared" si="1139"/>
        <v>0</v>
      </c>
      <c r="T8091" s="9">
        <f t="shared" si="1135"/>
        <v>-4.4800000000000003E-6</v>
      </c>
      <c r="U8091" s="3">
        <f>Sheet1!$B$17+Sheet1!$B$18*'Portfolio allocation'!K8091</f>
        <v>4.82659314816334E-4</v>
      </c>
      <c r="V8091" s="13">
        <f t="shared" si="1140"/>
        <v>-4.8713931481633401E-4</v>
      </c>
      <c r="W8091" s="13"/>
      <c r="X8091" s="2">
        <v>44197</v>
      </c>
      <c r="Y8091">
        <v>120.23609999999999</v>
      </c>
      <c r="AA8091" s="2">
        <v>44197</v>
      </c>
      <c r="AB8091">
        <v>2329.2399999999998</v>
      </c>
      <c r="AC8091">
        <f t="shared" si="1141"/>
        <v>0</v>
      </c>
      <c r="AD8091">
        <f t="shared" si="1136"/>
        <v>-4.4800000000000003E-6</v>
      </c>
      <c r="AE8091">
        <f>Sheet2!$B$17+Sheet2!$B$18*'Portfolio allocation'!K8091</f>
        <v>4.9403281069223418E-5</v>
      </c>
      <c r="AF8091">
        <f t="shared" si="1142"/>
        <v>-5.3883281069223416E-5</v>
      </c>
      <c r="AH8091" s="2">
        <v>44197</v>
      </c>
      <c r="AI8091">
        <v>0.91200000000000003</v>
      </c>
      <c r="AJ8091">
        <v>0.112</v>
      </c>
      <c r="AK8091">
        <v>1.2235499999999999</v>
      </c>
      <c r="AR8091" s="3"/>
    </row>
    <row r="8092" spans="1:44" hidden="1" outlineLevel="1" x14ac:dyDescent="0.2">
      <c r="A8092" s="2">
        <v>44200</v>
      </c>
      <c r="B8092">
        <v>26.97</v>
      </c>
      <c r="E8092" s="2">
        <v>44200</v>
      </c>
      <c r="F8092">
        <v>3700.65</v>
      </c>
      <c r="G8092">
        <f t="shared" si="1137"/>
        <v>-1.475478359029514E-2</v>
      </c>
      <c r="H8092" s="2">
        <v>44200</v>
      </c>
      <c r="I8092">
        <v>7645.27</v>
      </c>
      <c r="J8092">
        <f t="shared" si="1138"/>
        <v>-1.4702262431775859E-2</v>
      </c>
      <c r="K8092">
        <f t="shared" si="1134"/>
        <v>-1.4706742431775858E-2</v>
      </c>
      <c r="L8092">
        <v>7.198986520659232E-3</v>
      </c>
      <c r="N8092" s="2">
        <v>44200</v>
      </c>
      <c r="O8092">
        <v>217.69</v>
      </c>
      <c r="Q8092" s="2">
        <v>44200</v>
      </c>
      <c r="R8092">
        <v>350921.8</v>
      </c>
      <c r="S8092" s="8">
        <f t="shared" si="1139"/>
        <v>-2.1265854982309151E-2</v>
      </c>
      <c r="T8092" s="9">
        <f t="shared" si="1135"/>
        <v>-2.1270334982309153E-2</v>
      </c>
      <c r="U8092" s="3">
        <f>Sheet1!$B$17+Sheet1!$B$18*'Portfolio allocation'!K8092</f>
        <v>-1.6384148751797268E-2</v>
      </c>
      <c r="V8092" s="13">
        <f t="shared" si="1140"/>
        <v>-4.8861862305118846E-3</v>
      </c>
      <c r="W8092" s="13"/>
      <c r="X8092" s="2">
        <v>44200</v>
      </c>
      <c r="Y8092">
        <v>118.3831</v>
      </c>
      <c r="AA8092" s="2">
        <v>44200</v>
      </c>
      <c r="AB8092">
        <v>2293.34</v>
      </c>
      <c r="AC8092">
        <f t="shared" si="1141"/>
        <v>-1.5412752657519069E-2</v>
      </c>
      <c r="AD8092">
        <f t="shared" si="1136"/>
        <v>-1.5416912657519068E-2</v>
      </c>
      <c r="AE8092">
        <f>Sheet2!$B$17+Sheet2!$B$18*'Portfolio allocation'!K8092</f>
        <v>-1.3024223561904353E-2</v>
      </c>
      <c r="AF8092">
        <f t="shared" si="1142"/>
        <v>-2.3926890956147157E-3</v>
      </c>
      <c r="AH8092" s="2">
        <v>44200</v>
      </c>
      <c r="AI8092">
        <v>0.91700000000000004</v>
      </c>
      <c r="AJ8092">
        <v>0.104</v>
      </c>
      <c r="AK8092">
        <v>1.2272000000000001</v>
      </c>
      <c r="AR8092" s="3"/>
    </row>
    <row r="8093" spans="1:44" hidden="1" outlineLevel="1" x14ac:dyDescent="0.2">
      <c r="A8093" s="2">
        <v>44201</v>
      </c>
      <c r="B8093">
        <v>25.34</v>
      </c>
      <c r="E8093" s="2">
        <v>44201</v>
      </c>
      <c r="F8093">
        <v>3726.86</v>
      </c>
      <c r="G8093">
        <f t="shared" si="1137"/>
        <v>7.0825395538620661E-3</v>
      </c>
      <c r="H8093" s="2">
        <v>44201</v>
      </c>
      <c r="I8093">
        <v>7700.34</v>
      </c>
      <c r="J8093">
        <f t="shared" si="1138"/>
        <v>7.2031465206592316E-3</v>
      </c>
      <c r="K8093">
        <f t="shared" si="1134"/>
        <v>7.198986520659232E-3</v>
      </c>
      <c r="L8093">
        <v>5.7216812019210521E-3</v>
      </c>
      <c r="N8093" s="2">
        <v>44201</v>
      </c>
      <c r="O8093">
        <v>217.9</v>
      </c>
      <c r="Q8093" s="2">
        <v>44201</v>
      </c>
      <c r="R8093">
        <v>351260.3</v>
      </c>
      <c r="S8093" s="8">
        <f t="shared" si="1139"/>
        <v>9.6460237010065342E-4</v>
      </c>
      <c r="T8093" s="9">
        <f t="shared" si="1135"/>
        <v>9.604423701006534E-4</v>
      </c>
      <c r="U8093" s="3">
        <f>Sheet1!$B$17+Sheet1!$B$18*'Portfolio allocation'!K8093</f>
        <v>8.7466586674357291E-3</v>
      </c>
      <c r="V8093" s="13">
        <f t="shared" si="1140"/>
        <v>-7.7862162973350753E-3</v>
      </c>
      <c r="W8093" s="13"/>
      <c r="X8093" s="2">
        <v>44201</v>
      </c>
      <c r="Y8093">
        <v>120.4845</v>
      </c>
      <c r="AA8093" s="2">
        <v>44201</v>
      </c>
      <c r="AB8093">
        <v>2334.0500000000002</v>
      </c>
      <c r="AC8093">
        <f t="shared" si="1141"/>
        <v>1.775140188545965E-2</v>
      </c>
      <c r="AD8093">
        <f t="shared" si="1136"/>
        <v>1.774736188545965E-2</v>
      </c>
      <c r="AE8093">
        <f>Sheet2!$B$17+Sheet2!$B$18*'Portfolio allocation'!K8093</f>
        <v>6.4549094882915582E-3</v>
      </c>
      <c r="AF8093">
        <f t="shared" si="1142"/>
        <v>1.1292452397168092E-2</v>
      </c>
      <c r="AH8093" s="2">
        <v>44201</v>
      </c>
      <c r="AI8093">
        <v>0.95499999999999996</v>
      </c>
      <c r="AJ8093">
        <v>0.10100000000000001</v>
      </c>
      <c r="AK8093">
        <v>1.2276499999999999</v>
      </c>
      <c r="AR8093" s="3"/>
    </row>
    <row r="8094" spans="1:44" hidden="1" outlineLevel="1" x14ac:dyDescent="0.2">
      <c r="A8094" s="2">
        <v>44202</v>
      </c>
      <c r="B8094">
        <v>25.07</v>
      </c>
      <c r="E8094" s="2">
        <v>44202</v>
      </c>
      <c r="F8094">
        <v>3748.14</v>
      </c>
      <c r="G8094">
        <f t="shared" si="1137"/>
        <v>5.7099005597205377E-3</v>
      </c>
      <c r="H8094" s="2">
        <v>44202</v>
      </c>
      <c r="I8094">
        <v>7744.43</v>
      </c>
      <c r="J8094">
        <f t="shared" si="1138"/>
        <v>5.7257212019210524E-3</v>
      </c>
      <c r="K8094">
        <f t="shared" si="1134"/>
        <v>5.7216812019210521E-3</v>
      </c>
      <c r="L8094">
        <v>1.5060660924716288E-2</v>
      </c>
      <c r="N8094" s="2">
        <v>44202</v>
      </c>
      <c r="O8094">
        <v>212.25</v>
      </c>
      <c r="Q8094" s="2">
        <v>44202</v>
      </c>
      <c r="R8094">
        <v>342152.4</v>
      </c>
      <c r="S8094" s="8">
        <f t="shared" si="1139"/>
        <v>-2.592920406889121E-2</v>
      </c>
      <c r="T8094" s="9">
        <f t="shared" si="1135"/>
        <v>-2.593324406889121E-2</v>
      </c>
      <c r="U8094" s="3">
        <f>Sheet1!$B$17+Sheet1!$B$18*'Portfolio allocation'!K8094</f>
        <v>7.0518565658836217E-3</v>
      </c>
      <c r="V8094" s="13">
        <f t="shared" si="1140"/>
        <v>-3.2985100634774833E-2</v>
      </c>
      <c r="W8094" s="13"/>
      <c r="X8094" s="2">
        <v>44202</v>
      </c>
      <c r="Y8094">
        <v>123.4932</v>
      </c>
      <c r="AA8094" s="2">
        <v>44202</v>
      </c>
      <c r="AB8094">
        <v>2392.34</v>
      </c>
      <c r="AC8094">
        <f t="shared" si="1141"/>
        <v>2.4973758060024442E-2</v>
      </c>
      <c r="AD8094">
        <f t="shared" si="1136"/>
        <v>2.4969398060024444E-2</v>
      </c>
      <c r="AE8094">
        <f>Sheet2!$B$17+Sheet2!$B$18*'Portfolio allocation'!K8094</f>
        <v>5.1412519094021685E-3</v>
      </c>
      <c r="AF8094">
        <f t="shared" si="1142"/>
        <v>1.9828146150622276E-2</v>
      </c>
      <c r="AH8094" s="2">
        <v>44202</v>
      </c>
      <c r="AI8094">
        <v>1.042</v>
      </c>
      <c r="AJ8094">
        <v>0.109</v>
      </c>
      <c r="AK8094">
        <v>1.2281</v>
      </c>
      <c r="AR8094" s="3"/>
    </row>
    <row r="8095" spans="1:44" hidden="1" outlineLevel="1" x14ac:dyDescent="0.2">
      <c r="A8095" s="2">
        <v>44203</v>
      </c>
      <c r="B8095">
        <v>22.37</v>
      </c>
      <c r="E8095" s="2">
        <v>44203</v>
      </c>
      <c r="F8095">
        <v>3803.79</v>
      </c>
      <c r="G8095">
        <f t="shared" si="1137"/>
        <v>1.484736429268918E-2</v>
      </c>
      <c r="H8095" s="2">
        <v>44203</v>
      </c>
      <c r="I8095">
        <v>7861.1</v>
      </c>
      <c r="J8095">
        <f t="shared" si="1138"/>
        <v>1.5065020924716288E-2</v>
      </c>
      <c r="K8095">
        <f t="shared" si="1134"/>
        <v>1.5060660924716288E-2</v>
      </c>
      <c r="L8095">
        <v>5.6157986149520623E-3</v>
      </c>
      <c r="N8095" s="2">
        <v>44203</v>
      </c>
      <c r="O8095">
        <v>218.29</v>
      </c>
      <c r="Q8095" s="2">
        <v>44203</v>
      </c>
      <c r="R8095">
        <v>351888.9</v>
      </c>
      <c r="S8095" s="8">
        <f t="shared" si="1139"/>
        <v>2.8456617577430343E-2</v>
      </c>
      <c r="T8095" s="9">
        <f t="shared" si="1135"/>
        <v>2.8452257577430345E-2</v>
      </c>
      <c r="U8095" s="3">
        <f>Sheet1!$B$17+Sheet1!$B$18*'Portfolio allocation'!K8095</f>
        <v>1.7765770785095197E-2</v>
      </c>
      <c r="V8095" s="13">
        <f t="shared" si="1140"/>
        <v>1.0686486792335147E-2</v>
      </c>
      <c r="W8095" s="13"/>
      <c r="X8095" s="2">
        <v>44203</v>
      </c>
      <c r="Y8095">
        <v>123.2067</v>
      </c>
      <c r="AA8095" s="2">
        <v>44203</v>
      </c>
      <c r="AB8095">
        <v>2386.79</v>
      </c>
      <c r="AC8095">
        <f t="shared" si="1141"/>
        <v>-2.3199043614202663E-3</v>
      </c>
      <c r="AD8095">
        <f t="shared" si="1136"/>
        <v>-2.3241843614202665E-3</v>
      </c>
      <c r="AE8095">
        <f>Sheet2!$B$17+Sheet2!$B$18*'Portfolio allocation'!K8095</f>
        <v>1.3445710937833087E-2</v>
      </c>
      <c r="AF8095">
        <f t="shared" si="1142"/>
        <v>-1.5769895299253354E-2</v>
      </c>
      <c r="AH8095" s="2">
        <v>44203</v>
      </c>
      <c r="AI8095">
        <v>1.071</v>
      </c>
      <c r="AJ8095">
        <v>0.107</v>
      </c>
      <c r="AK8095">
        <v>1.2259500000000001</v>
      </c>
      <c r="AR8095" s="3"/>
    </row>
    <row r="8096" spans="1:44" hidden="1" outlineLevel="1" x14ac:dyDescent="0.2">
      <c r="A8096" s="2">
        <v>44204</v>
      </c>
      <c r="B8096">
        <v>21.56</v>
      </c>
      <c r="E8096" s="2">
        <v>44204</v>
      </c>
      <c r="F8096">
        <v>3824.68</v>
      </c>
      <c r="G8096">
        <f t="shared" si="1137"/>
        <v>5.4918909824148709E-3</v>
      </c>
      <c r="H8096" s="2">
        <v>44204</v>
      </c>
      <c r="I8096">
        <v>7905.28</v>
      </c>
      <c r="J8096">
        <f t="shared" si="1138"/>
        <v>5.6200786149520621E-3</v>
      </c>
      <c r="K8096">
        <f t="shared" si="1134"/>
        <v>5.6157986149520623E-3</v>
      </c>
      <c r="L8096">
        <v>-6.5604175097150504E-3</v>
      </c>
      <c r="N8096" s="2">
        <v>44204</v>
      </c>
      <c r="O8096">
        <v>219.62</v>
      </c>
      <c r="Q8096" s="2">
        <v>44204</v>
      </c>
      <c r="R8096">
        <v>354032.9</v>
      </c>
      <c r="S8096" s="8">
        <f t="shared" si="1139"/>
        <v>6.0928321410536057E-3</v>
      </c>
      <c r="T8096" s="9">
        <f t="shared" si="1135"/>
        <v>6.088552141053606E-3</v>
      </c>
      <c r="U8096" s="3">
        <f>Sheet1!$B$17+Sheet1!$B$18*'Portfolio allocation'!K8096</f>
        <v>6.930385378691192E-3</v>
      </c>
      <c r="V8096" s="13">
        <f t="shared" si="1140"/>
        <v>-8.4183323763758599E-4</v>
      </c>
      <c r="W8096" s="13"/>
      <c r="X8096" s="2">
        <v>44204</v>
      </c>
      <c r="Y8096">
        <v>122.76730000000001</v>
      </c>
      <c r="AA8096" s="2">
        <v>44204</v>
      </c>
      <c r="AB8096">
        <v>2378.2800000000002</v>
      </c>
      <c r="AC8096">
        <f t="shared" si="1141"/>
        <v>-3.5654582095616671E-3</v>
      </c>
      <c r="AD8096">
        <f t="shared" si="1136"/>
        <v>-3.569498209561667E-3</v>
      </c>
      <c r="AE8096">
        <f>Sheet2!$B$17+Sheet2!$B$18*'Portfolio allocation'!K8096</f>
        <v>5.0470984117602369E-3</v>
      </c>
      <c r="AF8096">
        <f t="shared" si="1142"/>
        <v>-8.6165966213219043E-3</v>
      </c>
      <c r="AH8096" s="2">
        <v>44204</v>
      </c>
      <c r="AI8096">
        <v>1.107</v>
      </c>
      <c r="AJ8096">
        <v>0.10100000000000001</v>
      </c>
      <c r="AK8096">
        <v>1.2256</v>
      </c>
      <c r="AR8096" s="3"/>
    </row>
    <row r="8097" spans="1:44" hidden="1" outlineLevel="1" x14ac:dyDescent="0.2">
      <c r="A8097" s="2">
        <v>44207</v>
      </c>
      <c r="B8097">
        <v>24.08</v>
      </c>
      <c r="E8097" s="2">
        <v>44207</v>
      </c>
      <c r="F8097">
        <v>3799.61</v>
      </c>
      <c r="G8097">
        <f t="shared" si="1137"/>
        <v>-6.5547967411652142E-3</v>
      </c>
      <c r="H8097" s="2">
        <v>44207</v>
      </c>
      <c r="I8097">
        <v>7853.45</v>
      </c>
      <c r="J8097">
        <f t="shared" si="1138"/>
        <v>-6.5563775097150501E-3</v>
      </c>
      <c r="K8097">
        <f t="shared" si="1134"/>
        <v>-6.5604175097150504E-3</v>
      </c>
      <c r="L8097">
        <v>4.122175156142968E-4</v>
      </c>
      <c r="N8097" s="2">
        <v>44207</v>
      </c>
      <c r="O8097">
        <v>217.49</v>
      </c>
      <c r="Q8097" s="2">
        <v>44207</v>
      </c>
      <c r="R8097">
        <v>350599.4</v>
      </c>
      <c r="S8097" s="8">
        <f t="shared" si="1139"/>
        <v>-9.6982512077267158E-3</v>
      </c>
      <c r="T8097" s="9">
        <f t="shared" si="1135"/>
        <v>-9.7022912077267161E-3</v>
      </c>
      <c r="U8097" s="3">
        <f>Sheet1!$B$17+Sheet1!$B$18*'Portfolio allocation'!K8097</f>
        <v>-7.0384783458804241E-3</v>
      </c>
      <c r="V8097" s="13">
        <f t="shared" si="1140"/>
        <v>-2.663812861846292E-3</v>
      </c>
      <c r="W8097" s="13"/>
      <c r="X8097" s="2">
        <v>44207</v>
      </c>
      <c r="Y8097">
        <v>122.815</v>
      </c>
      <c r="AA8097" s="2">
        <v>44207</v>
      </c>
      <c r="AB8097">
        <v>2379.1999999999998</v>
      </c>
      <c r="AC8097">
        <f t="shared" si="1141"/>
        <v>3.8683418268647962E-4</v>
      </c>
      <c r="AD8097">
        <f t="shared" si="1136"/>
        <v>3.8267418268647961E-4</v>
      </c>
      <c r="AE8097">
        <f>Sheet2!$B$17+Sheet2!$B$18*'Portfolio allocation'!K8097</f>
        <v>-5.7803036096623749E-3</v>
      </c>
      <c r="AF8097">
        <f t="shared" si="1142"/>
        <v>6.162977792348855E-3</v>
      </c>
      <c r="AH8097" s="2">
        <v>44207</v>
      </c>
      <c r="AI8097">
        <v>1.1339999999999999</v>
      </c>
      <c r="AJ8097">
        <v>0.104</v>
      </c>
      <c r="AK8097">
        <v>1.21505</v>
      </c>
      <c r="AR8097" s="3"/>
    </row>
    <row r="8098" spans="1:44" hidden="1" outlineLevel="1" x14ac:dyDescent="0.2">
      <c r="A8098" s="2">
        <v>44208</v>
      </c>
      <c r="B8098">
        <v>23.33</v>
      </c>
      <c r="E8098" s="2">
        <v>44208</v>
      </c>
      <c r="F8098">
        <v>3801.19</v>
      </c>
      <c r="G8098">
        <f t="shared" si="1137"/>
        <v>4.1583215119445072E-4</v>
      </c>
      <c r="H8098" s="2">
        <v>44208</v>
      </c>
      <c r="I8098">
        <v>7856.72</v>
      </c>
      <c r="J8098">
        <f t="shared" si="1138"/>
        <v>4.1637751561429681E-4</v>
      </c>
      <c r="K8098">
        <f t="shared" si="1134"/>
        <v>4.122175156142968E-4</v>
      </c>
      <c r="L8098">
        <v>2.2906907774236404E-3</v>
      </c>
      <c r="N8098" s="2">
        <v>44208</v>
      </c>
      <c r="O8098">
        <v>214.93</v>
      </c>
      <c r="Q8098" s="2">
        <v>44208</v>
      </c>
      <c r="R8098">
        <v>346472.6</v>
      </c>
      <c r="S8098" s="8">
        <f t="shared" si="1139"/>
        <v>-1.1770698980089644E-2</v>
      </c>
      <c r="T8098" s="9">
        <f t="shared" si="1135"/>
        <v>-1.1774858980089644E-2</v>
      </c>
      <c r="U8098" s="3">
        <f>Sheet1!$B$17+Sheet1!$B$18*'Portfolio allocation'!K8098</f>
        <v>9.6070526524847624E-4</v>
      </c>
      <c r="V8098" s="13">
        <f t="shared" si="1140"/>
        <v>-1.2735564245338121E-2</v>
      </c>
      <c r="W8098" s="13"/>
      <c r="X8098" s="2">
        <v>44208</v>
      </c>
      <c r="Y8098">
        <v>123.41679999999999</v>
      </c>
      <c r="AA8098" s="2">
        <v>44208</v>
      </c>
      <c r="AB8098">
        <v>2390.86</v>
      </c>
      <c r="AC8098">
        <f t="shared" si="1141"/>
        <v>4.9008069939475707E-3</v>
      </c>
      <c r="AD8098">
        <f t="shared" si="1136"/>
        <v>4.8966469939475711E-3</v>
      </c>
      <c r="AE8098">
        <f>Sheet2!$B$17+Sheet2!$B$18*'Portfolio allocation'!K8098</f>
        <v>4.1994134286856298E-4</v>
      </c>
      <c r="AF8098">
        <f t="shared" si="1142"/>
        <v>4.4767056510790085E-3</v>
      </c>
      <c r="AH8098" s="2">
        <v>44208</v>
      </c>
      <c r="AI8098">
        <v>1.1379999999999999</v>
      </c>
      <c r="AJ8098">
        <v>0.104</v>
      </c>
      <c r="AK8098">
        <v>1.2158500000000001</v>
      </c>
      <c r="AR8098" s="3"/>
    </row>
    <row r="8099" spans="1:44" hidden="1" outlineLevel="1" x14ac:dyDescent="0.2">
      <c r="A8099" s="2">
        <v>44209</v>
      </c>
      <c r="B8099">
        <v>22.21</v>
      </c>
      <c r="E8099" s="2">
        <v>44209</v>
      </c>
      <c r="F8099">
        <v>3809.84</v>
      </c>
      <c r="G8099">
        <f t="shared" si="1137"/>
        <v>2.2756031663768717E-3</v>
      </c>
      <c r="H8099" s="2">
        <v>44209</v>
      </c>
      <c r="I8099">
        <v>7874.75</v>
      </c>
      <c r="J8099">
        <f t="shared" si="1138"/>
        <v>2.2948507774236404E-3</v>
      </c>
      <c r="K8099">
        <f t="shared" si="1134"/>
        <v>2.2906907774236404E-3</v>
      </c>
      <c r="L8099">
        <v>-3.6422507368487791E-3</v>
      </c>
      <c r="N8099" s="2">
        <v>44209</v>
      </c>
      <c r="O8099">
        <v>216.34</v>
      </c>
      <c r="Q8099" s="2">
        <v>44209</v>
      </c>
      <c r="R8099">
        <v>348745.5</v>
      </c>
      <c r="S8099" s="8">
        <f t="shared" si="1139"/>
        <v>6.5601147103697688E-3</v>
      </c>
      <c r="T8099" s="9">
        <f t="shared" si="1135"/>
        <v>6.5559547103697692E-3</v>
      </c>
      <c r="U8099" s="3">
        <f>Sheet1!$B$17+Sheet1!$B$18*'Portfolio allocation'!K8099</f>
        <v>3.1157373980395357E-3</v>
      </c>
      <c r="V8099" s="13">
        <f t="shared" si="1140"/>
        <v>3.4402173123302335E-3</v>
      </c>
      <c r="W8099" s="13"/>
      <c r="X8099" s="2">
        <v>44209</v>
      </c>
      <c r="Y8099">
        <v>121.2295</v>
      </c>
      <c r="AA8099" s="2">
        <v>44209</v>
      </c>
      <c r="AB8099">
        <v>2348.4899999999998</v>
      </c>
      <c r="AC8099">
        <f t="shared" si="1141"/>
        <v>-1.7721656642379902E-2</v>
      </c>
      <c r="AD8099">
        <f t="shared" si="1136"/>
        <v>-1.7725696642379902E-2</v>
      </c>
      <c r="AE8099">
        <f>Sheet2!$B$17+Sheet2!$B$18*'Portfolio allocation'!K8099</f>
        <v>2.0903276914567099E-3</v>
      </c>
      <c r="AF8099">
        <f t="shared" si="1142"/>
        <v>-1.9816024333836613E-2</v>
      </c>
      <c r="AH8099" s="2">
        <v>44209</v>
      </c>
      <c r="AI8099">
        <v>1.0880000000000001</v>
      </c>
      <c r="AJ8099">
        <v>0.10100000000000001</v>
      </c>
      <c r="AK8099">
        <v>1.2160500000000001</v>
      </c>
      <c r="AR8099" s="3"/>
    </row>
    <row r="8100" spans="1:44" hidden="1" outlineLevel="1" x14ac:dyDescent="0.2">
      <c r="A8100" s="2">
        <v>44210</v>
      </c>
      <c r="B8100">
        <v>23.25</v>
      </c>
      <c r="E8100" s="2">
        <v>44210</v>
      </c>
      <c r="F8100">
        <v>3795.54</v>
      </c>
      <c r="G8100">
        <f t="shared" si="1137"/>
        <v>-3.753438464607517E-3</v>
      </c>
      <c r="H8100" s="2">
        <v>44210</v>
      </c>
      <c r="I8100">
        <v>7846.1</v>
      </c>
      <c r="J8100">
        <f t="shared" si="1138"/>
        <v>-3.6382107368487793E-3</v>
      </c>
      <c r="K8100">
        <f t="shared" si="1134"/>
        <v>-3.6422507368487791E-3</v>
      </c>
      <c r="L8100">
        <v>-7.1807739585272061E-3</v>
      </c>
      <c r="N8100" s="2">
        <v>44210</v>
      </c>
      <c r="O8100">
        <v>213.02</v>
      </c>
      <c r="Q8100" s="2">
        <v>44210</v>
      </c>
      <c r="R8100">
        <v>343393.6</v>
      </c>
      <c r="S8100" s="8">
        <f t="shared" si="1139"/>
        <v>-1.53461478355994E-2</v>
      </c>
      <c r="T8100" s="9">
        <f t="shared" si="1135"/>
        <v>-1.53501878355994E-2</v>
      </c>
      <c r="U8100" s="3">
        <f>Sheet1!$B$17+Sheet1!$B$18*'Portfolio allocation'!K8100</f>
        <v>-3.6906834678672577E-3</v>
      </c>
      <c r="V8100" s="13">
        <f t="shared" si="1140"/>
        <v>-1.1659504367732143E-2</v>
      </c>
      <c r="W8100" s="13"/>
      <c r="X8100" s="2">
        <v>44210</v>
      </c>
      <c r="Y8100">
        <v>123.1876</v>
      </c>
      <c r="AA8100" s="2">
        <v>44210</v>
      </c>
      <c r="AB8100">
        <v>2386.42</v>
      </c>
      <c r="AC8100">
        <f t="shared" si="1141"/>
        <v>1.6150803282109161E-2</v>
      </c>
      <c r="AD8100">
        <f t="shared" si="1136"/>
        <v>1.614684328210916E-2</v>
      </c>
      <c r="AE8100">
        <f>Sheet2!$B$17+Sheet2!$B$18*'Portfolio allocation'!K8100</f>
        <v>-3.1853952660619625E-3</v>
      </c>
      <c r="AF8100">
        <f t="shared" si="1142"/>
        <v>1.9332238548171121E-2</v>
      </c>
      <c r="AH8100" s="2">
        <v>44210</v>
      </c>
      <c r="AI8100">
        <v>1.129</v>
      </c>
      <c r="AJ8100">
        <v>9.9000000000000005E-2</v>
      </c>
      <c r="AK8100">
        <v>1.2135</v>
      </c>
      <c r="AR8100" s="3"/>
    </row>
    <row r="8101" spans="1:44" hidden="1" outlineLevel="1" x14ac:dyDescent="0.2">
      <c r="A8101" s="2">
        <v>44211</v>
      </c>
      <c r="B8101">
        <v>24.34</v>
      </c>
      <c r="E8101" s="2">
        <v>44211</v>
      </c>
      <c r="F8101">
        <v>3768.25</v>
      </c>
      <c r="G8101">
        <f t="shared" si="1137"/>
        <v>-7.1900177576840196E-3</v>
      </c>
      <c r="H8101" s="2">
        <v>44211</v>
      </c>
      <c r="I8101">
        <v>7789.79</v>
      </c>
      <c r="J8101">
        <f t="shared" si="1138"/>
        <v>-7.1768139585272062E-3</v>
      </c>
      <c r="K8101">
        <f t="shared" si="1134"/>
        <v>-7.1807739585272061E-3</v>
      </c>
      <c r="L8101">
        <v>-4.0400000000000003E-6</v>
      </c>
      <c r="N8101" s="2">
        <v>44211</v>
      </c>
      <c r="O8101">
        <v>212.65</v>
      </c>
      <c r="Q8101" s="2">
        <v>44211</v>
      </c>
      <c r="R8101">
        <v>342797.1</v>
      </c>
      <c r="S8101" s="8">
        <f t="shared" si="1139"/>
        <v>-1.7370737253111779E-3</v>
      </c>
      <c r="T8101" s="9">
        <f t="shared" si="1135"/>
        <v>-1.7410337253111778E-3</v>
      </c>
      <c r="U8101" s="3">
        <f>Sheet1!$B$17+Sheet1!$B$18*'Portfolio allocation'!K8101</f>
        <v>-7.7501669858808988E-3</v>
      </c>
      <c r="V8101" s="13">
        <f t="shared" si="1140"/>
        <v>6.009133260569721E-3</v>
      </c>
      <c r="W8101" s="13"/>
      <c r="X8101" s="2">
        <v>44211</v>
      </c>
      <c r="Y8101">
        <v>122.6336</v>
      </c>
      <c r="AA8101" s="2">
        <v>44211</v>
      </c>
      <c r="AB8101">
        <v>2375.69</v>
      </c>
      <c r="AC8101">
        <f t="shared" si="1141"/>
        <v>-4.4962747546534176E-3</v>
      </c>
      <c r="AD8101">
        <f t="shared" si="1136"/>
        <v>-4.5003147546534179E-3</v>
      </c>
      <c r="AE8101">
        <f>Sheet2!$B$17+Sheet2!$B$18*'Portfolio allocation'!K8101</f>
        <v>-6.331940390670557E-3</v>
      </c>
      <c r="AF8101">
        <f t="shared" si="1142"/>
        <v>1.831625636017139E-3</v>
      </c>
      <c r="AH8101" s="2">
        <v>44211</v>
      </c>
      <c r="AI8101">
        <v>1.097</v>
      </c>
      <c r="AJ8101">
        <v>0.10100000000000001</v>
      </c>
      <c r="AK8101">
        <v>1.2092499999999999</v>
      </c>
      <c r="AR8101" s="3"/>
    </row>
    <row r="8102" spans="1:44" hidden="1" outlineLevel="1" x14ac:dyDescent="0.2">
      <c r="A8102" s="2">
        <v>44214</v>
      </c>
      <c r="B8102">
        <v>24.34</v>
      </c>
      <c r="E8102" s="2">
        <v>44214</v>
      </c>
      <c r="F8102">
        <v>3768.25</v>
      </c>
      <c r="G8102">
        <f t="shared" si="1137"/>
        <v>0</v>
      </c>
      <c r="H8102" s="2">
        <v>44214</v>
      </c>
      <c r="I8102">
        <v>7789.79</v>
      </c>
      <c r="J8102">
        <f t="shared" si="1138"/>
        <v>0</v>
      </c>
      <c r="K8102">
        <f t="shared" si="1134"/>
        <v>-4.0400000000000003E-6</v>
      </c>
      <c r="L8102">
        <v>8.170763171844269E-3</v>
      </c>
      <c r="N8102" s="2">
        <v>44214</v>
      </c>
      <c r="O8102">
        <v>212.65</v>
      </c>
      <c r="Q8102" s="2">
        <v>44214</v>
      </c>
      <c r="R8102">
        <v>342797.1</v>
      </c>
      <c r="S8102" s="8">
        <f t="shared" si="1139"/>
        <v>0</v>
      </c>
      <c r="T8102" s="9">
        <f t="shared" si="1135"/>
        <v>-4.0400000000000003E-6</v>
      </c>
      <c r="U8102" s="3">
        <f>Sheet1!$B$17+Sheet1!$B$18*'Portfolio allocation'!K8102</f>
        <v>4.8316409396741692E-4</v>
      </c>
      <c r="V8102" s="13">
        <f t="shared" si="1140"/>
        <v>-4.8720409396741694E-4</v>
      </c>
      <c r="W8102" s="13"/>
      <c r="X8102" s="2">
        <v>44214</v>
      </c>
      <c r="Y8102">
        <v>122.6336</v>
      </c>
      <c r="AA8102" s="2">
        <v>44214</v>
      </c>
      <c r="AB8102">
        <v>2375.69</v>
      </c>
      <c r="AC8102">
        <f t="shared" si="1141"/>
        <v>0</v>
      </c>
      <c r="AD8102">
        <f t="shared" si="1136"/>
        <v>-4.0400000000000003E-6</v>
      </c>
      <c r="AE8102">
        <f>Sheet2!$B$17+Sheet2!$B$18*'Portfolio allocation'!K8102</f>
        <v>4.9794540294638671E-5</v>
      </c>
      <c r="AF8102">
        <f t="shared" si="1142"/>
        <v>-5.3834540294638673E-5</v>
      </c>
      <c r="AH8102" s="2">
        <v>44214</v>
      </c>
      <c r="AI8102">
        <v>1.097</v>
      </c>
      <c r="AJ8102">
        <v>0.10100000000000001</v>
      </c>
      <c r="AK8102">
        <v>1.2075</v>
      </c>
      <c r="AR8102" s="3"/>
    </row>
    <row r="8103" spans="1:44" hidden="1" outlineLevel="1" x14ac:dyDescent="0.2">
      <c r="A8103" s="2">
        <v>44215</v>
      </c>
      <c r="B8103">
        <v>23.24</v>
      </c>
      <c r="E8103" s="2">
        <v>44215</v>
      </c>
      <c r="F8103">
        <v>3798.91</v>
      </c>
      <c r="G8103">
        <f t="shared" si="1137"/>
        <v>8.136402839514334E-3</v>
      </c>
      <c r="H8103" s="2">
        <v>44215</v>
      </c>
      <c r="I8103">
        <v>7853.47</v>
      </c>
      <c r="J8103">
        <f t="shared" si="1138"/>
        <v>8.1748031718442693E-3</v>
      </c>
      <c r="K8103">
        <f t="shared" si="1134"/>
        <v>8.170763171844269E-3</v>
      </c>
      <c r="L8103">
        <v>1.393247468713819E-2</v>
      </c>
      <c r="N8103" s="2">
        <v>44215</v>
      </c>
      <c r="O8103">
        <v>216.44</v>
      </c>
      <c r="Q8103" s="2">
        <v>44215</v>
      </c>
      <c r="R8103">
        <v>348906.8</v>
      </c>
      <c r="S8103" s="8">
        <f t="shared" si="1139"/>
        <v>1.7823079600148395E-2</v>
      </c>
      <c r="T8103" s="9">
        <f t="shared" si="1135"/>
        <v>1.7819039600148395E-2</v>
      </c>
      <c r="U8103" s="3">
        <f>Sheet1!$B$17+Sheet1!$B$18*'Portfolio allocation'!K8103</f>
        <v>9.8615054697706751E-3</v>
      </c>
      <c r="V8103" s="13">
        <f t="shared" si="1140"/>
        <v>7.9575341303777195E-3</v>
      </c>
      <c r="W8103" s="13"/>
      <c r="X8103" s="2">
        <v>44215</v>
      </c>
      <c r="Y8103">
        <v>123.2353</v>
      </c>
      <c r="AA8103" s="2">
        <v>44215</v>
      </c>
      <c r="AB8103">
        <v>2387.34</v>
      </c>
      <c r="AC8103">
        <f t="shared" si="1141"/>
        <v>4.9038384637727361E-3</v>
      </c>
      <c r="AD8103">
        <f t="shared" si="1136"/>
        <v>4.8997984637727358E-3</v>
      </c>
      <c r="AE8103">
        <f>Sheet2!$B$17+Sheet2!$B$18*'Portfolio allocation'!K8103</f>
        <v>7.3190380787899328E-3</v>
      </c>
      <c r="AF8103">
        <f t="shared" si="1142"/>
        <v>-2.419239615017197E-3</v>
      </c>
      <c r="AH8103" s="2">
        <v>44215</v>
      </c>
      <c r="AI8103">
        <v>1.0920000000000001</v>
      </c>
      <c r="AJ8103">
        <v>0.10100000000000001</v>
      </c>
      <c r="AK8103">
        <v>1.21275</v>
      </c>
      <c r="AR8103" s="3"/>
    </row>
    <row r="8104" spans="1:44" hidden="1" outlineLevel="1" x14ac:dyDescent="0.2">
      <c r="A8104" s="2">
        <v>44216</v>
      </c>
      <c r="B8104">
        <v>21.58</v>
      </c>
      <c r="E8104" s="2">
        <v>44216</v>
      </c>
      <c r="F8104">
        <v>3851.85</v>
      </c>
      <c r="G8104">
        <f t="shared" si="1137"/>
        <v>1.3935576257400273E-2</v>
      </c>
      <c r="H8104" s="2">
        <v>44216</v>
      </c>
      <c r="I8104">
        <v>7962.92</v>
      </c>
      <c r="J8104">
        <f t="shared" si="1138"/>
        <v>1.3936514687138191E-2</v>
      </c>
      <c r="K8104">
        <f t="shared" si="1134"/>
        <v>1.393247468713819E-2</v>
      </c>
      <c r="L8104">
        <v>3.9664681257614305E-4</v>
      </c>
      <c r="N8104" s="2">
        <v>44216</v>
      </c>
      <c r="O8104">
        <v>224.34</v>
      </c>
      <c r="Q8104" s="2">
        <v>44216</v>
      </c>
      <c r="R8104">
        <v>361641.8</v>
      </c>
      <c r="S8104" s="8">
        <f t="shared" si="1139"/>
        <v>3.6499718549480864E-2</v>
      </c>
      <c r="T8104" s="9">
        <f t="shared" si="1135"/>
        <v>3.6495678549480867E-2</v>
      </c>
      <c r="U8104" s="3">
        <f>Sheet1!$B$17+Sheet1!$B$18*'Portfolio allocation'!K8104</f>
        <v>1.6471486941304073E-2</v>
      </c>
      <c r="V8104" s="13">
        <f t="shared" si="1140"/>
        <v>2.0024191608176794E-2</v>
      </c>
      <c r="W8104" s="13"/>
      <c r="X8104" s="2">
        <v>44216</v>
      </c>
      <c r="Y8104">
        <v>124.2478</v>
      </c>
      <c r="AA8104" s="2">
        <v>44216</v>
      </c>
      <c r="AB8104">
        <v>2406.96</v>
      </c>
      <c r="AC8104">
        <f t="shared" si="1141"/>
        <v>8.218351805775459E-3</v>
      </c>
      <c r="AD8104">
        <f t="shared" si="1136"/>
        <v>8.2143918057754582E-3</v>
      </c>
      <c r="AE8104">
        <f>Sheet2!$B$17+Sheet2!$B$18*'Portfolio allocation'!K8104</f>
        <v>1.2442498952744557E-2</v>
      </c>
      <c r="AF8104">
        <f t="shared" si="1142"/>
        <v>-4.2281071469690984E-3</v>
      </c>
      <c r="AH8104" s="2">
        <v>44216</v>
      </c>
      <c r="AI8104">
        <v>1.0900000000000001</v>
      </c>
      <c r="AJ8104">
        <v>9.9000000000000005E-2</v>
      </c>
      <c r="AK8104">
        <v>1.2104999999999999</v>
      </c>
      <c r="AR8104" s="3"/>
    </row>
    <row r="8105" spans="1:44" hidden="1" outlineLevel="1" x14ac:dyDescent="0.2">
      <c r="A8105" s="2">
        <v>44217</v>
      </c>
      <c r="B8105">
        <v>21.32</v>
      </c>
      <c r="E8105" s="2">
        <v>44217</v>
      </c>
      <c r="F8105">
        <v>3853.07</v>
      </c>
      <c r="G8105">
        <f t="shared" si="1137"/>
        <v>3.167309215053038E-4</v>
      </c>
      <c r="H8105" s="2">
        <v>44217</v>
      </c>
      <c r="I8105">
        <v>7966.11</v>
      </c>
      <c r="J8105">
        <f t="shared" si="1138"/>
        <v>4.0060681257614306E-4</v>
      </c>
      <c r="K8105">
        <f t="shared" si="1134"/>
        <v>3.9664681257614305E-4</v>
      </c>
      <c r="L8105">
        <v>-3.0053049559194641E-3</v>
      </c>
      <c r="N8105" s="2">
        <v>44217</v>
      </c>
      <c r="O8105">
        <v>224.97</v>
      </c>
      <c r="Q8105" s="2">
        <v>44217</v>
      </c>
      <c r="R8105">
        <v>362657.3</v>
      </c>
      <c r="S8105" s="8">
        <f t="shared" si="1139"/>
        <v>2.8080271694257419E-3</v>
      </c>
      <c r="T8105" s="9">
        <f t="shared" si="1135"/>
        <v>2.804067169425742E-3</v>
      </c>
      <c r="U8105" s="3">
        <f>Sheet1!$B$17+Sheet1!$B$18*'Portfolio allocation'!K8105</f>
        <v>9.428421601090141E-4</v>
      </c>
      <c r="V8105" s="13">
        <f t="shared" si="1140"/>
        <v>1.8612250093167279E-3</v>
      </c>
      <c r="W8105" s="13"/>
      <c r="X8105" s="2">
        <v>44217</v>
      </c>
      <c r="Y8105">
        <v>125.7474</v>
      </c>
      <c r="AA8105" s="2">
        <v>44217</v>
      </c>
      <c r="AB8105">
        <v>2436.0100000000002</v>
      </c>
      <c r="AC8105">
        <f t="shared" si="1141"/>
        <v>1.2069166085020289E-2</v>
      </c>
      <c r="AD8105">
        <f t="shared" si="1136"/>
        <v>1.2065326085020289E-2</v>
      </c>
      <c r="AE8105">
        <f>Sheet2!$B$17+Sheet2!$B$18*'Portfolio allocation'!K8105</f>
        <v>4.060954764824745E-4</v>
      </c>
      <c r="AF8105">
        <f t="shared" si="1142"/>
        <v>1.1659230608537815E-2</v>
      </c>
      <c r="AH8105" s="2">
        <v>44217</v>
      </c>
      <c r="AI8105">
        <v>1.107</v>
      </c>
      <c r="AJ8105">
        <v>9.6000000000000002E-2</v>
      </c>
      <c r="AK8105">
        <v>1.21505</v>
      </c>
      <c r="AR8105" s="3"/>
    </row>
    <row r="8106" spans="1:44" hidden="1" outlineLevel="1" x14ac:dyDescent="0.2">
      <c r="A8106" s="2">
        <v>44218</v>
      </c>
      <c r="B8106">
        <v>21.91</v>
      </c>
      <c r="E8106" s="2">
        <v>44218</v>
      </c>
      <c r="F8106">
        <v>3841.47</v>
      </c>
      <c r="G8106">
        <f t="shared" si="1137"/>
        <v>-3.0105863636010755E-3</v>
      </c>
      <c r="H8106" s="2">
        <v>44218</v>
      </c>
      <c r="I8106">
        <v>7942.2</v>
      </c>
      <c r="J8106">
        <f t="shared" si="1138"/>
        <v>-3.0014649559194639E-3</v>
      </c>
      <c r="K8106">
        <f t="shared" si="1134"/>
        <v>-3.0053049559194641E-3</v>
      </c>
      <c r="L8106">
        <v>3.6123665140641776E-3</v>
      </c>
      <c r="N8106" s="2">
        <v>44218</v>
      </c>
      <c r="O8106">
        <v>225.95</v>
      </c>
      <c r="Q8106" s="2">
        <v>44218</v>
      </c>
      <c r="R8106">
        <v>364237.1</v>
      </c>
      <c r="S8106" s="8">
        <f t="shared" si="1139"/>
        <v>4.3561786843941963E-3</v>
      </c>
      <c r="T8106" s="9">
        <f t="shared" si="1135"/>
        <v>4.3523386843941966E-3</v>
      </c>
      <c r="U8106" s="3">
        <f>Sheet1!$B$17+Sheet1!$B$18*'Portfolio allocation'!K8106</f>
        <v>-2.9599631256323916E-3</v>
      </c>
      <c r="V8106" s="13">
        <f t="shared" si="1140"/>
        <v>7.3123018100265877E-3</v>
      </c>
      <c r="W8106" s="13"/>
      <c r="X8106" s="2">
        <v>44218</v>
      </c>
      <c r="Y8106">
        <v>113.2921</v>
      </c>
      <c r="AA8106" s="2">
        <v>44218</v>
      </c>
      <c r="AB8106">
        <v>2194.7199999999998</v>
      </c>
      <c r="AC8106">
        <f t="shared" si="1141"/>
        <v>-9.9051317523327298E-2</v>
      </c>
      <c r="AD8106">
        <f t="shared" si="1136"/>
        <v>-9.9055077523327303E-2</v>
      </c>
      <c r="AE8106">
        <f>Sheet2!$B$17+Sheet2!$B$18*'Portfolio allocation'!K8106</f>
        <v>-2.619006827703062E-3</v>
      </c>
      <c r="AF8106">
        <f t="shared" si="1142"/>
        <v>-9.6436070695624238E-2</v>
      </c>
      <c r="AH8106" s="2">
        <v>44218</v>
      </c>
      <c r="AI8106">
        <v>1.091</v>
      </c>
      <c r="AJ8106">
        <v>9.4E-2</v>
      </c>
      <c r="AK8106">
        <v>1.2172499999999999</v>
      </c>
      <c r="AR8106" s="3"/>
    </row>
    <row r="8107" spans="1:44" hidden="1" outlineLevel="1" x14ac:dyDescent="0.2">
      <c r="A8107" s="2">
        <v>44221</v>
      </c>
      <c r="B8107">
        <v>23.19</v>
      </c>
      <c r="E8107" s="2">
        <v>44221</v>
      </c>
      <c r="F8107">
        <v>3855.36</v>
      </c>
      <c r="G8107">
        <f t="shared" si="1137"/>
        <v>3.6158033252895461E-3</v>
      </c>
      <c r="H8107" s="2">
        <v>44221</v>
      </c>
      <c r="I8107">
        <v>7970.92</v>
      </c>
      <c r="J8107">
        <f t="shared" si="1138"/>
        <v>3.6161265140641774E-3</v>
      </c>
      <c r="K8107">
        <f t="shared" si="1134"/>
        <v>3.6123665140641776E-3</v>
      </c>
      <c r="L8107">
        <v>-1.4865303062632515E-3</v>
      </c>
      <c r="N8107" s="2">
        <v>44221</v>
      </c>
      <c r="O8107">
        <v>229.53</v>
      </c>
      <c r="Q8107" s="2">
        <v>44221</v>
      </c>
      <c r="R8107">
        <v>370008.1</v>
      </c>
      <c r="S8107" s="8">
        <f t="shared" si="1139"/>
        <v>1.5844075191681517E-2</v>
      </c>
      <c r="T8107" s="9">
        <f t="shared" si="1135"/>
        <v>1.5840315191681519E-2</v>
      </c>
      <c r="U8107" s="3">
        <f>Sheet1!$B$17+Sheet1!$B$18*'Portfolio allocation'!K8107</f>
        <v>4.6319972988311062E-3</v>
      </c>
      <c r="V8107" s="13">
        <f t="shared" si="1140"/>
        <v>1.1208317892850412E-2</v>
      </c>
      <c r="W8107" s="13"/>
      <c r="X8107" s="2">
        <v>44221</v>
      </c>
      <c r="Y8107">
        <v>113.2634</v>
      </c>
      <c r="AA8107" s="2">
        <v>44221</v>
      </c>
      <c r="AB8107">
        <v>2194.17</v>
      </c>
      <c r="AC8107">
        <f t="shared" si="1141"/>
        <v>-2.5060144346422675E-4</v>
      </c>
      <c r="AD8107">
        <f t="shared" si="1136"/>
        <v>-2.5424144346422676E-4</v>
      </c>
      <c r="AE8107">
        <f>Sheet2!$B$17+Sheet2!$B$18*'Portfolio allocation'!K8107</f>
        <v>3.2655954754751385E-3</v>
      </c>
      <c r="AF8107">
        <f t="shared" si="1142"/>
        <v>-3.5198369189393653E-3</v>
      </c>
      <c r="AH8107" s="2">
        <v>44221</v>
      </c>
      <c r="AI8107">
        <v>1.04</v>
      </c>
      <c r="AJ8107">
        <v>9.0999999999999998E-2</v>
      </c>
      <c r="AK8107">
        <v>1.2130000000000001</v>
      </c>
      <c r="AR8107" s="3"/>
    </row>
    <row r="8108" spans="1:44" hidden="1" outlineLevel="1" x14ac:dyDescent="0.2">
      <c r="A8108" s="2">
        <v>44222</v>
      </c>
      <c r="B8108">
        <v>23.02</v>
      </c>
      <c r="E8108" s="2">
        <v>44222</v>
      </c>
      <c r="F8108">
        <v>3849.62</v>
      </c>
      <c r="G8108">
        <f t="shared" si="1137"/>
        <v>-1.4888363213811928E-3</v>
      </c>
      <c r="H8108" s="2">
        <v>44222</v>
      </c>
      <c r="I8108">
        <v>7959.1</v>
      </c>
      <c r="J8108">
        <f t="shared" si="1138"/>
        <v>-1.4828903062632515E-3</v>
      </c>
      <c r="K8108">
        <f t="shared" si="1134"/>
        <v>-1.4865303062632515E-3</v>
      </c>
      <c r="L8108">
        <v>-2.5679909930017258E-2</v>
      </c>
      <c r="N8108" s="2">
        <v>44222</v>
      </c>
      <c r="O8108">
        <v>232.33</v>
      </c>
      <c r="Q8108" s="2">
        <v>44222</v>
      </c>
      <c r="R8108">
        <v>374521.8</v>
      </c>
      <c r="S8108" s="8">
        <f t="shared" si="1139"/>
        <v>1.2198922131704704E-2</v>
      </c>
      <c r="T8108" s="9">
        <f t="shared" si="1135"/>
        <v>1.2195282131704704E-2</v>
      </c>
      <c r="U8108" s="3">
        <f>Sheet1!$B$17+Sheet1!$B$18*'Portfolio allocation'!K8108</f>
        <v>-1.2175863566785104E-3</v>
      </c>
      <c r="V8108" s="13">
        <f t="shared" si="1140"/>
        <v>1.3412868488383215E-2</v>
      </c>
      <c r="W8108" s="13"/>
      <c r="X8108" s="2">
        <v>44222</v>
      </c>
      <c r="Y8108">
        <v>116.99809999999999</v>
      </c>
      <c r="AA8108" s="2">
        <v>44222</v>
      </c>
      <c r="AB8108">
        <v>2266.5100000000002</v>
      </c>
      <c r="AC8108">
        <f t="shared" si="1141"/>
        <v>3.296918652611236E-2</v>
      </c>
      <c r="AD8108">
        <f t="shared" si="1136"/>
        <v>3.296554652611236E-2</v>
      </c>
      <c r="AE8108">
        <f>Sheet2!$B$17+Sheet2!$B$18*'Portfolio allocation'!K8108</f>
        <v>-1.2684736617830403E-3</v>
      </c>
      <c r="AF8108">
        <f t="shared" si="1142"/>
        <v>3.4234020187895398E-2</v>
      </c>
      <c r="AH8108" s="2">
        <v>44222</v>
      </c>
      <c r="AI8108">
        <v>1.04</v>
      </c>
      <c r="AJ8108">
        <v>9.0999999999999998E-2</v>
      </c>
      <c r="AK8108">
        <v>1.21665</v>
      </c>
      <c r="AR8108" s="3"/>
    </row>
    <row r="8109" spans="1:44" hidden="1" outlineLevel="1" x14ac:dyDescent="0.2">
      <c r="A8109" s="2">
        <v>44223</v>
      </c>
      <c r="B8109">
        <v>37.21</v>
      </c>
      <c r="E8109" s="2">
        <v>44223</v>
      </c>
      <c r="F8109">
        <v>3750.77</v>
      </c>
      <c r="G8109">
        <f t="shared" si="1137"/>
        <v>-2.5677859113367063E-2</v>
      </c>
      <c r="H8109" s="2">
        <v>44223</v>
      </c>
      <c r="I8109">
        <v>7754.74</v>
      </c>
      <c r="J8109">
        <f t="shared" si="1138"/>
        <v>-2.5676269930017259E-2</v>
      </c>
      <c r="K8109">
        <f t="shared" si="1134"/>
        <v>-2.5679909930017258E-2</v>
      </c>
      <c r="L8109">
        <v>9.8587151531065176E-3</v>
      </c>
      <c r="N8109" s="2">
        <v>44223</v>
      </c>
      <c r="O8109">
        <v>232.9</v>
      </c>
      <c r="Q8109" s="2">
        <v>44223</v>
      </c>
      <c r="R8109">
        <v>375440.7</v>
      </c>
      <c r="S8109" s="8">
        <f t="shared" si="1139"/>
        <v>2.4535287398490535E-3</v>
      </c>
      <c r="T8109" s="9">
        <f t="shared" si="1135"/>
        <v>2.4498887398490534E-3</v>
      </c>
      <c r="U8109" s="3">
        <f>Sheet1!$B$17+Sheet1!$B$18*'Portfolio allocation'!K8109</f>
        <v>-2.8972844602826536E-2</v>
      </c>
      <c r="V8109" s="13">
        <f t="shared" si="1140"/>
        <v>3.1422733342675591E-2</v>
      </c>
      <c r="W8109" s="13"/>
      <c r="X8109" s="2">
        <v>44223</v>
      </c>
      <c r="Y8109">
        <v>116.979</v>
      </c>
      <c r="AA8109" s="2">
        <v>44223</v>
      </c>
      <c r="AB8109">
        <v>2266.14</v>
      </c>
      <c r="AC8109">
        <f t="shared" si="1141"/>
        <v>-1.6324657733712833E-4</v>
      </c>
      <c r="AD8109">
        <f t="shared" si="1136"/>
        <v>-1.6688657733712834E-4</v>
      </c>
      <c r="AE8109">
        <f>Sheet2!$B$17+Sheet2!$B$18*'Portfolio allocation'!K8109</f>
        <v>-2.278184405216286E-2</v>
      </c>
      <c r="AF8109">
        <f t="shared" si="1142"/>
        <v>2.2614957474825732E-2</v>
      </c>
      <c r="AH8109" s="2">
        <v>44223</v>
      </c>
      <c r="AI8109">
        <v>1.014</v>
      </c>
      <c r="AJ8109">
        <v>9.0999999999999998E-2</v>
      </c>
      <c r="AK8109">
        <v>1.2091000000000001</v>
      </c>
      <c r="AR8109" s="3"/>
    </row>
    <row r="8110" spans="1:44" hidden="1" outlineLevel="1" x14ac:dyDescent="0.2">
      <c r="A8110" s="2">
        <v>44224</v>
      </c>
      <c r="B8110">
        <v>30.21</v>
      </c>
      <c r="E8110" s="2">
        <v>44224</v>
      </c>
      <c r="F8110">
        <v>3787.38</v>
      </c>
      <c r="G8110">
        <f t="shared" si="1137"/>
        <v>9.7606624773047823E-3</v>
      </c>
      <c r="H8110" s="2">
        <v>44224</v>
      </c>
      <c r="I8110">
        <v>7831.22</v>
      </c>
      <c r="J8110">
        <f t="shared" si="1138"/>
        <v>9.8623551531065168E-3</v>
      </c>
      <c r="K8110">
        <f t="shared" si="1134"/>
        <v>9.8587151531065176E-3</v>
      </c>
      <c r="L8110">
        <v>-1.9184359448055334E-2</v>
      </c>
      <c r="N8110" s="2">
        <v>44224</v>
      </c>
      <c r="O8110">
        <v>238.93</v>
      </c>
      <c r="Q8110" s="2">
        <v>44224</v>
      </c>
      <c r="R8110">
        <v>385161.2</v>
      </c>
      <c r="S8110" s="8">
        <f t="shared" si="1139"/>
        <v>2.5890906340202413E-2</v>
      </c>
      <c r="T8110" s="9">
        <f t="shared" si="1135"/>
        <v>2.5887266340202414E-2</v>
      </c>
      <c r="U8110" s="3">
        <f>Sheet1!$B$17+Sheet1!$B$18*'Portfolio allocation'!K8110</f>
        <v>1.1797966761066755E-2</v>
      </c>
      <c r="V8110" s="13">
        <f t="shared" si="1140"/>
        <v>1.4089299579135659E-2</v>
      </c>
      <c r="W8110" s="13"/>
      <c r="X8110" s="2">
        <v>44224</v>
      </c>
      <c r="Y8110">
        <v>114.6962</v>
      </c>
      <c r="AA8110" s="2">
        <v>44224</v>
      </c>
      <c r="AB8110">
        <v>2221.92</v>
      </c>
      <c r="AC8110">
        <f t="shared" si="1141"/>
        <v>-1.9513357515422602E-2</v>
      </c>
      <c r="AD8110">
        <f t="shared" si="1136"/>
        <v>-1.9516797515422603E-2</v>
      </c>
      <c r="AE8110">
        <f>Sheet2!$B$17+Sheet2!$B$18*'Portfolio allocation'!K8110</f>
        <v>8.820008044078129E-3</v>
      </c>
      <c r="AF8110">
        <f t="shared" si="1142"/>
        <v>-2.833680555950073E-2</v>
      </c>
      <c r="AH8110" s="2">
        <v>44224</v>
      </c>
      <c r="AI8110">
        <v>1.0549999999999999</v>
      </c>
      <c r="AJ8110">
        <v>8.5999999999999993E-2</v>
      </c>
      <c r="AK8110">
        <v>1.21225</v>
      </c>
      <c r="AR8110" s="3"/>
    </row>
    <row r="8111" spans="1:44" hidden="1" outlineLevel="1" x14ac:dyDescent="0.2">
      <c r="A8111" s="2">
        <v>44225</v>
      </c>
      <c r="B8111">
        <v>33.090000000000003</v>
      </c>
      <c r="E8111" s="2">
        <v>44225</v>
      </c>
      <c r="F8111">
        <v>3714.24</v>
      </c>
      <c r="G8111">
        <f t="shared" si="1137"/>
        <v>-1.9311502938707092E-2</v>
      </c>
      <c r="H8111" s="2">
        <v>44225</v>
      </c>
      <c r="I8111">
        <v>7681.01</v>
      </c>
      <c r="J8111">
        <f t="shared" si="1138"/>
        <v>-1.9180919448055334E-2</v>
      </c>
      <c r="K8111">
        <f t="shared" si="1134"/>
        <v>-1.9184359448055334E-2</v>
      </c>
      <c r="L8111">
        <v>1.6049216418986496E-2</v>
      </c>
      <c r="N8111" s="2">
        <v>44225</v>
      </c>
      <c r="O8111">
        <v>231.96</v>
      </c>
      <c r="Q8111" s="2">
        <v>44225</v>
      </c>
      <c r="R8111">
        <v>373925.4</v>
      </c>
      <c r="S8111" s="8">
        <f t="shared" si="1139"/>
        <v>-2.9171681882806388E-2</v>
      </c>
      <c r="T8111" s="9">
        <f t="shared" si="1135"/>
        <v>-2.9175121882806389E-2</v>
      </c>
      <c r="U8111" s="3">
        <f>Sheet1!$B$17+Sheet1!$B$18*'Portfolio allocation'!K8111</f>
        <v>-2.1520984470778968E-2</v>
      </c>
      <c r="V8111" s="13">
        <f t="shared" si="1140"/>
        <v>-7.654137412027421E-3</v>
      </c>
      <c r="W8111" s="13"/>
      <c r="X8111" s="2">
        <v>44225</v>
      </c>
      <c r="Y8111">
        <v>113.7696</v>
      </c>
      <c r="AA8111" s="2">
        <v>44225</v>
      </c>
      <c r="AB8111">
        <v>2203.9699999999998</v>
      </c>
      <c r="AC8111">
        <f t="shared" si="1141"/>
        <v>-8.0785986894218453E-3</v>
      </c>
      <c r="AD8111">
        <f t="shared" si="1136"/>
        <v>-8.0819586894218462E-3</v>
      </c>
      <c r="AE8111">
        <f>Sheet2!$B$17+Sheet2!$B$18*'Portfolio allocation'!K8111</f>
        <v>-1.7005834847121756E-2</v>
      </c>
      <c r="AF8111">
        <f t="shared" si="1142"/>
        <v>8.9238761576999094E-3</v>
      </c>
      <c r="AH8111" s="2">
        <v>44225</v>
      </c>
      <c r="AI8111">
        <v>1.0940000000000001</v>
      </c>
      <c r="AJ8111">
        <v>8.4000000000000005E-2</v>
      </c>
      <c r="AK8111">
        <v>1.2149000000000001</v>
      </c>
      <c r="AR8111" s="3"/>
    </row>
    <row r="8112" spans="1:44" hidden="1" outlineLevel="1" x14ac:dyDescent="0.2">
      <c r="A8112" s="2">
        <v>44228</v>
      </c>
      <c r="B8112">
        <v>30.24</v>
      </c>
      <c r="E8112" s="2">
        <v>44228</v>
      </c>
      <c r="F8112">
        <v>3773.86</v>
      </c>
      <c r="G8112">
        <f t="shared" si="1137"/>
        <v>1.6051736021366558E-2</v>
      </c>
      <c r="H8112" s="2">
        <v>44228</v>
      </c>
      <c r="I8112">
        <v>7804.31</v>
      </c>
      <c r="J8112">
        <f t="shared" si="1138"/>
        <v>1.6052576418986497E-2</v>
      </c>
      <c r="K8112">
        <f t="shared" si="1134"/>
        <v>1.6049216418986496E-2</v>
      </c>
      <c r="L8112">
        <v>1.3907102406285678E-2</v>
      </c>
      <c r="N8112" s="2">
        <v>44228</v>
      </c>
      <c r="O8112">
        <v>239.65</v>
      </c>
      <c r="Q8112" s="2">
        <v>44228</v>
      </c>
      <c r="R8112">
        <v>386321.8</v>
      </c>
      <c r="S8112" s="8">
        <f t="shared" si="1139"/>
        <v>3.3152067230522331E-2</v>
      </c>
      <c r="T8112" s="9">
        <f t="shared" si="1135"/>
        <v>3.314870723052233E-2</v>
      </c>
      <c r="U8112" s="3">
        <f>Sheet1!$B$17+Sheet1!$B$18*'Portfolio allocation'!K8112</f>
        <v>1.8899866701449886E-2</v>
      </c>
      <c r="V8112" s="13">
        <f t="shared" si="1140"/>
        <v>1.4248840529072444E-2</v>
      </c>
      <c r="W8112" s="13"/>
      <c r="X8112" s="2">
        <v>44228</v>
      </c>
      <c r="Y8112">
        <v>115.13549999999999</v>
      </c>
      <c r="AA8112" s="2">
        <v>44228</v>
      </c>
      <c r="AB8112">
        <v>2230.4299999999998</v>
      </c>
      <c r="AC8112">
        <f t="shared" si="1141"/>
        <v>1.2005608061815831E-2</v>
      </c>
      <c r="AD8112">
        <f t="shared" si="1136"/>
        <v>1.2002448061815831E-2</v>
      </c>
      <c r="AE8112">
        <f>Sheet2!$B$17+Sheet2!$B$18*'Portfolio allocation'!K8112</f>
        <v>1.4324759703669799E-2</v>
      </c>
      <c r="AF8112">
        <f t="shared" si="1142"/>
        <v>-2.3223116418539681E-3</v>
      </c>
      <c r="AH8112" s="2">
        <v>44228</v>
      </c>
      <c r="AI8112">
        <v>1.077</v>
      </c>
      <c r="AJ8112">
        <v>7.9000000000000001E-2</v>
      </c>
      <c r="AK8112">
        <v>1.20825</v>
      </c>
      <c r="AR8112" s="3"/>
    </row>
    <row r="8113" spans="1:44" hidden="1" outlineLevel="1" x14ac:dyDescent="0.2">
      <c r="A8113" s="2">
        <v>44229</v>
      </c>
      <c r="B8113">
        <v>25.56</v>
      </c>
      <c r="E8113" s="2">
        <v>44229</v>
      </c>
      <c r="F8113">
        <v>3826.31</v>
      </c>
      <c r="G8113">
        <f t="shared" si="1137"/>
        <v>1.3898236818535858E-2</v>
      </c>
      <c r="H8113" s="2">
        <v>44229</v>
      </c>
      <c r="I8113">
        <v>7912.87</v>
      </c>
      <c r="J8113">
        <f t="shared" si="1138"/>
        <v>1.3910262406285678E-2</v>
      </c>
      <c r="K8113">
        <f t="shared" si="1134"/>
        <v>1.3907102406285678E-2</v>
      </c>
      <c r="L8113">
        <v>1.0052436475261482E-3</v>
      </c>
      <c r="N8113" s="2">
        <v>44229</v>
      </c>
      <c r="O8113">
        <v>239.51</v>
      </c>
      <c r="Q8113" s="2">
        <v>44229</v>
      </c>
      <c r="R8113">
        <v>386096.1</v>
      </c>
      <c r="S8113" s="8">
        <f t="shared" si="1139"/>
        <v>-5.842279674613815E-4</v>
      </c>
      <c r="T8113" s="9">
        <f t="shared" si="1135"/>
        <v>-5.8738796746138149E-4</v>
      </c>
      <c r="U8113" s="3">
        <f>Sheet1!$B$17+Sheet1!$B$18*'Portfolio allocation'!K8113</f>
        <v>1.6442379217690963E-2</v>
      </c>
      <c r="V8113" s="13">
        <f t="shared" si="1140"/>
        <v>-1.7029767185152343E-2</v>
      </c>
      <c r="W8113" s="13"/>
      <c r="X8113" s="2">
        <v>44229</v>
      </c>
      <c r="Y8113">
        <v>114.0849</v>
      </c>
      <c r="AA8113" s="2">
        <v>44229</v>
      </c>
      <c r="AB8113">
        <v>2210.08</v>
      </c>
      <c r="AC8113">
        <f t="shared" si="1141"/>
        <v>-9.1238012401195778E-3</v>
      </c>
      <c r="AD8113">
        <f t="shared" si="1136"/>
        <v>-9.1270412401195777E-3</v>
      </c>
      <c r="AE8113">
        <f>Sheet2!$B$17+Sheet2!$B$18*'Portfolio allocation'!K8113</f>
        <v>1.2419937273305075E-2</v>
      </c>
      <c r="AF8113">
        <f t="shared" si="1142"/>
        <v>-2.1546978513424651E-2</v>
      </c>
      <c r="AH8113" s="2">
        <v>44229</v>
      </c>
      <c r="AI8113">
        <v>1.107</v>
      </c>
      <c r="AJ8113">
        <v>8.1000000000000003E-2</v>
      </c>
      <c r="AK8113">
        <v>1.20285</v>
      </c>
      <c r="AR8113" s="3"/>
    </row>
    <row r="8114" spans="1:44" hidden="1" outlineLevel="1" x14ac:dyDescent="0.2">
      <c r="A8114" s="2">
        <v>44230</v>
      </c>
      <c r="B8114">
        <v>22.91</v>
      </c>
      <c r="E8114" s="2">
        <v>44230</v>
      </c>
      <c r="F8114">
        <v>3830.17</v>
      </c>
      <c r="G8114">
        <f t="shared" si="1137"/>
        <v>1.0088048276277739E-3</v>
      </c>
      <c r="H8114" s="2">
        <v>44230</v>
      </c>
      <c r="I8114">
        <v>7920.85</v>
      </c>
      <c r="J8114">
        <f t="shared" si="1138"/>
        <v>1.0084836475261483E-3</v>
      </c>
      <c r="K8114">
        <f t="shared" si="1134"/>
        <v>1.0052436475261482E-3</v>
      </c>
      <c r="L8114">
        <v>1.0951592394250653E-2</v>
      </c>
      <c r="N8114" s="2">
        <v>44230</v>
      </c>
      <c r="O8114">
        <v>243</v>
      </c>
      <c r="Q8114" s="2">
        <v>44230</v>
      </c>
      <c r="R8114">
        <v>391722.1</v>
      </c>
      <c r="S8114" s="8">
        <f t="shared" si="1139"/>
        <v>1.4571501758241068E-2</v>
      </c>
      <c r="T8114" s="9">
        <f t="shared" si="1135"/>
        <v>1.4568261758241068E-2</v>
      </c>
      <c r="U8114" s="3">
        <f>Sheet1!$B$17+Sheet1!$B$18*'Portfolio allocation'!K8114</f>
        <v>1.6410398730585818E-3</v>
      </c>
      <c r="V8114" s="13">
        <f t="shared" si="1140"/>
        <v>1.2927221885182485E-2</v>
      </c>
      <c r="W8114" s="13"/>
      <c r="X8114" s="2">
        <v>44230</v>
      </c>
      <c r="Y8114">
        <v>113.7792</v>
      </c>
      <c r="AA8114" s="2">
        <v>44230</v>
      </c>
      <c r="AB8114">
        <v>2204.16</v>
      </c>
      <c r="AC8114">
        <f t="shared" si="1141"/>
        <v>-2.6786360674726506E-3</v>
      </c>
      <c r="AD8114">
        <f t="shared" si="1136"/>
        <v>-2.6816760674726508E-3</v>
      </c>
      <c r="AE8114">
        <f>Sheet2!$B$17+Sheet2!$B$18*'Portfolio allocation'!K8114</f>
        <v>9.4727530882954877E-4</v>
      </c>
      <c r="AF8114">
        <f t="shared" si="1142"/>
        <v>-3.6289513763021995E-3</v>
      </c>
      <c r="AH8114" s="2">
        <v>44230</v>
      </c>
      <c r="AI8114">
        <v>1.131</v>
      </c>
      <c r="AJ8114">
        <v>7.5999999999999998E-2</v>
      </c>
      <c r="AK8114">
        <v>1.2012499999999999</v>
      </c>
      <c r="AR8114" s="3"/>
    </row>
    <row r="8115" spans="1:44" hidden="1" outlineLevel="1" x14ac:dyDescent="0.2">
      <c r="A8115" s="2">
        <v>44231</v>
      </c>
      <c r="B8115">
        <v>21.77</v>
      </c>
      <c r="E8115" s="2">
        <v>44231</v>
      </c>
      <c r="F8115">
        <v>3871.74</v>
      </c>
      <c r="G8115">
        <f t="shared" si="1137"/>
        <v>1.0853304161434041E-2</v>
      </c>
      <c r="H8115" s="2">
        <v>44231</v>
      </c>
      <c r="I8115">
        <v>8007.62</v>
      </c>
      <c r="J8115">
        <f t="shared" si="1138"/>
        <v>1.0954632394250652E-2</v>
      </c>
      <c r="K8115">
        <f t="shared" si="1134"/>
        <v>1.0951592394250653E-2</v>
      </c>
      <c r="L8115">
        <v>3.9995976781115926E-3</v>
      </c>
      <c r="N8115" s="2">
        <v>44231</v>
      </c>
      <c r="O8115">
        <v>242.01</v>
      </c>
      <c r="Q8115" s="2">
        <v>44231</v>
      </c>
      <c r="R8115">
        <v>390126.2</v>
      </c>
      <c r="S8115" s="8">
        <f t="shared" si="1139"/>
        <v>-4.0740616881201897E-3</v>
      </c>
      <c r="T8115" s="9">
        <f t="shared" si="1135"/>
        <v>-4.0771016881201898E-3</v>
      </c>
      <c r="U8115" s="3">
        <f>Sheet1!$B$17+Sheet1!$B$18*'Portfolio allocation'!K8115</f>
        <v>1.3051743229299867E-2</v>
      </c>
      <c r="V8115" s="13">
        <f t="shared" si="1140"/>
        <v>-1.7128844917420057E-2</v>
      </c>
      <c r="W8115" s="13"/>
      <c r="X8115" s="2">
        <v>44231</v>
      </c>
      <c r="Y8115">
        <v>115.59399999999999</v>
      </c>
      <c r="AA8115" s="2">
        <v>44231</v>
      </c>
      <c r="AB8115">
        <v>2239.31</v>
      </c>
      <c r="AC8115">
        <f t="shared" si="1141"/>
        <v>1.5947118176538932E-2</v>
      </c>
      <c r="AD8115">
        <f t="shared" si="1136"/>
        <v>1.5944278176538932E-2</v>
      </c>
      <c r="AE8115">
        <f>Sheet2!$B$17+Sheet2!$B$18*'Portfolio allocation'!K8115</f>
        <v>9.7918223687236093E-3</v>
      </c>
      <c r="AF8115">
        <f t="shared" si="1142"/>
        <v>6.1524558078153227E-3</v>
      </c>
      <c r="AH8115" s="2">
        <v>44231</v>
      </c>
      <c r="AI8115">
        <v>1.139</v>
      </c>
      <c r="AJ8115">
        <v>7.0999999999999994E-2</v>
      </c>
      <c r="AK8115">
        <v>1.1978500000000001</v>
      </c>
      <c r="AR8115" s="3"/>
    </row>
    <row r="8116" spans="1:44" hidden="1" outlineLevel="1" x14ac:dyDescent="0.2">
      <c r="A8116" s="2">
        <v>44232</v>
      </c>
      <c r="B8116">
        <v>20.87</v>
      </c>
      <c r="E8116" s="2">
        <v>44232</v>
      </c>
      <c r="F8116">
        <v>3886.83</v>
      </c>
      <c r="G8116">
        <f t="shared" si="1137"/>
        <v>3.897472454245321E-3</v>
      </c>
      <c r="H8116" s="2">
        <v>44232</v>
      </c>
      <c r="I8116">
        <v>8039.67</v>
      </c>
      <c r="J8116">
        <f t="shared" si="1138"/>
        <v>4.0024376781115922E-3</v>
      </c>
      <c r="K8116">
        <f t="shared" si="1134"/>
        <v>3.9995976781115926E-3</v>
      </c>
      <c r="L8116">
        <v>7.4181825910266735E-3</v>
      </c>
      <c r="N8116" s="2">
        <v>44232</v>
      </c>
      <c r="O8116">
        <v>242.2</v>
      </c>
      <c r="Q8116" s="2">
        <v>44232</v>
      </c>
      <c r="R8116">
        <v>390432.5</v>
      </c>
      <c r="S8116" s="8">
        <f t="shared" si="1139"/>
        <v>7.8513055518958375E-4</v>
      </c>
      <c r="T8116" s="9">
        <f t="shared" si="1135"/>
        <v>7.822905551895837E-4</v>
      </c>
      <c r="U8116" s="3">
        <f>Sheet1!$B$17+Sheet1!$B$18*'Portfolio allocation'!K8116</f>
        <v>5.0762387039690639E-3</v>
      </c>
      <c r="V8116" s="13">
        <f t="shared" si="1140"/>
        <v>-4.2939481487794806E-3</v>
      </c>
      <c r="W8116" s="13"/>
      <c r="X8116" s="2">
        <v>44232</v>
      </c>
      <c r="Y8116">
        <v>116.3295</v>
      </c>
      <c r="AA8116" s="2">
        <v>44232</v>
      </c>
      <c r="AB8116">
        <v>2253.56</v>
      </c>
      <c r="AC8116">
        <f t="shared" si="1141"/>
        <v>6.363567348870891E-3</v>
      </c>
      <c r="AD8116">
        <f t="shared" si="1136"/>
        <v>6.3610473488708913E-3</v>
      </c>
      <c r="AE8116">
        <f>Sheet2!$B$17+Sheet2!$B$18*'Portfolio allocation'!K8116</f>
        <v>3.6099313057065879E-3</v>
      </c>
      <c r="AF8116">
        <f t="shared" si="1142"/>
        <v>2.7511160431643034E-3</v>
      </c>
      <c r="AH8116" s="2">
        <v>44232</v>
      </c>
      <c r="AI8116">
        <v>1.17</v>
      </c>
      <c r="AJ8116">
        <v>6.3E-2</v>
      </c>
      <c r="AK8116">
        <v>1.20255</v>
      </c>
      <c r="AR8116" s="3"/>
    </row>
    <row r="8117" spans="1:44" hidden="1" outlineLevel="1" x14ac:dyDescent="0.2">
      <c r="A8117" s="2">
        <v>44235</v>
      </c>
      <c r="B8117">
        <v>21.24</v>
      </c>
      <c r="E8117" s="2">
        <v>44235</v>
      </c>
      <c r="F8117">
        <v>3915.59</v>
      </c>
      <c r="G8117">
        <f t="shared" si="1137"/>
        <v>7.3993459966090747E-3</v>
      </c>
      <c r="H8117" s="2">
        <v>44235</v>
      </c>
      <c r="I8117">
        <v>8099.33</v>
      </c>
      <c r="J8117">
        <f t="shared" si="1138"/>
        <v>7.4207025910266733E-3</v>
      </c>
      <c r="K8117">
        <f t="shared" si="1134"/>
        <v>7.4181825910266735E-3</v>
      </c>
      <c r="L8117">
        <v>-9.4469323156359992E-4</v>
      </c>
      <c r="N8117" s="2">
        <v>44235</v>
      </c>
      <c r="O8117">
        <v>242.47</v>
      </c>
      <c r="Q8117" s="2">
        <v>44235</v>
      </c>
      <c r="R8117">
        <v>390867.8</v>
      </c>
      <c r="S8117" s="8">
        <f t="shared" si="1139"/>
        <v>1.1149174313100918E-3</v>
      </c>
      <c r="T8117" s="9">
        <f t="shared" si="1135"/>
        <v>1.1123974313100918E-3</v>
      </c>
      <c r="U8117" s="3">
        <f>Sheet1!$B$17+Sheet1!$B$18*'Portfolio allocation'!K8117</f>
        <v>8.998125954528426E-3</v>
      </c>
      <c r="V8117" s="13">
        <f t="shared" si="1140"/>
        <v>-7.8857285232183348E-3</v>
      </c>
      <c r="W8117" s="13"/>
      <c r="X8117" s="2">
        <v>44235</v>
      </c>
      <c r="Y8117">
        <v>118.06789999999999</v>
      </c>
      <c r="AA8117" s="2">
        <v>44235</v>
      </c>
      <c r="AB8117">
        <v>2287.2399999999998</v>
      </c>
      <c r="AC8117">
        <f t="shared" si="1141"/>
        <v>1.4945242194572161E-2</v>
      </c>
      <c r="AD8117">
        <f t="shared" si="1136"/>
        <v>1.4942602194572161E-2</v>
      </c>
      <c r="AE8117">
        <f>Sheet2!$B$17+Sheet2!$B$18*'Portfolio allocation'!K8117</f>
        <v>6.6498242262598133E-3</v>
      </c>
      <c r="AF8117">
        <f t="shared" si="1142"/>
        <v>8.2927779683123481E-3</v>
      </c>
      <c r="AH8117" s="2">
        <v>44235</v>
      </c>
      <c r="AI8117">
        <v>1.1599999999999999</v>
      </c>
      <c r="AJ8117">
        <v>6.6000000000000003E-2</v>
      </c>
      <c r="AK8117">
        <v>1.20475</v>
      </c>
      <c r="AR8117" s="3"/>
    </row>
    <row r="8118" spans="1:44" hidden="1" outlineLevel="1" x14ac:dyDescent="0.2">
      <c r="A8118" s="2">
        <v>44236</v>
      </c>
      <c r="B8118">
        <v>21.63</v>
      </c>
      <c r="E8118" s="2">
        <v>44236</v>
      </c>
      <c r="F8118">
        <v>3911.23</v>
      </c>
      <c r="G8118">
        <f t="shared" si="1137"/>
        <v>-1.1134975827398197E-3</v>
      </c>
      <c r="H8118" s="2">
        <v>44236</v>
      </c>
      <c r="I8118">
        <v>8091.7</v>
      </c>
      <c r="J8118">
        <f t="shared" si="1138"/>
        <v>-9.4205323156359988E-4</v>
      </c>
      <c r="K8118">
        <f t="shared" si="1134"/>
        <v>-9.4469323156359992E-4</v>
      </c>
      <c r="L8118">
        <v>-3.2304107072678536E-4</v>
      </c>
      <c r="N8118" s="2">
        <v>44236</v>
      </c>
      <c r="O8118">
        <v>243.77</v>
      </c>
      <c r="Q8118" s="2">
        <v>44236</v>
      </c>
      <c r="R8118">
        <v>392963.4</v>
      </c>
      <c r="S8118" s="8">
        <f t="shared" si="1139"/>
        <v>5.3614035231350776E-3</v>
      </c>
      <c r="T8118" s="9">
        <f t="shared" si="1135"/>
        <v>5.3587635231350777E-3</v>
      </c>
      <c r="U8118" s="3">
        <f>Sheet1!$B$17+Sheet1!$B$18*'Portfolio allocation'!K8118</f>
        <v>-5.9597713260547036E-4</v>
      </c>
      <c r="V8118" s="13">
        <f t="shared" si="1140"/>
        <v>5.9547406557405478E-3</v>
      </c>
      <c r="W8118" s="13"/>
      <c r="X8118" s="2">
        <v>44236</v>
      </c>
      <c r="Y8118">
        <v>116.62560000000001</v>
      </c>
      <c r="AA8118" s="2">
        <v>44236</v>
      </c>
      <c r="AB8118">
        <v>2289.46</v>
      </c>
      <c r="AC8118">
        <f t="shared" si="1141"/>
        <v>9.7060212308286431E-4</v>
      </c>
      <c r="AD8118">
        <f t="shared" si="1136"/>
        <v>9.6764212308286432E-4</v>
      </c>
      <c r="AE8118">
        <f>Sheet2!$B$17+Sheet2!$B$18*'Portfolio allocation'!K8118</f>
        <v>-7.866583114461051E-4</v>
      </c>
      <c r="AF8118">
        <f t="shared" si="1142"/>
        <v>1.7543004345289695E-3</v>
      </c>
      <c r="AH8118" s="2">
        <v>44236</v>
      </c>
      <c r="AI8118">
        <v>1.157</v>
      </c>
      <c r="AJ8118">
        <v>7.3999999999999996E-2</v>
      </c>
      <c r="AK8118">
        <v>1.2097500000000001</v>
      </c>
      <c r="AR8118" s="3"/>
    </row>
    <row r="8119" spans="1:44" hidden="1" outlineLevel="1" x14ac:dyDescent="0.2">
      <c r="A8119" s="2">
        <v>44237</v>
      </c>
      <c r="B8119">
        <v>21.99</v>
      </c>
      <c r="E8119" s="2">
        <v>44237</v>
      </c>
      <c r="F8119">
        <v>3909.88</v>
      </c>
      <c r="G8119">
        <f t="shared" si="1137"/>
        <v>-3.4515996246697878E-4</v>
      </c>
      <c r="H8119" s="2">
        <v>44237</v>
      </c>
      <c r="I8119">
        <v>8089.11</v>
      </c>
      <c r="J8119">
        <f t="shared" si="1138"/>
        <v>-3.2008107072678538E-4</v>
      </c>
      <c r="K8119">
        <f t="shared" si="1134"/>
        <v>-3.2304107072678536E-4</v>
      </c>
      <c r="L8119">
        <v>1.86139475512143E-3</v>
      </c>
      <c r="N8119" s="2">
        <v>44237</v>
      </c>
      <c r="O8119">
        <v>242.82</v>
      </c>
      <c r="Q8119" s="2">
        <v>44237</v>
      </c>
      <c r="R8119">
        <v>391432</v>
      </c>
      <c r="S8119" s="8">
        <f t="shared" si="1139"/>
        <v>-3.8970550438031104E-3</v>
      </c>
      <c r="T8119" s="9">
        <f t="shared" si="1135"/>
        <v>-3.9000150438031106E-3</v>
      </c>
      <c r="U8119" s="3">
        <f>Sheet1!$B$17+Sheet1!$B$18*'Portfolio allocation'!K8119</f>
        <v>1.1719798106740281E-4</v>
      </c>
      <c r="V8119" s="13">
        <f t="shared" si="1140"/>
        <v>-4.0172130248705131E-3</v>
      </c>
      <c r="W8119" s="13"/>
      <c r="X8119" s="2">
        <v>44237</v>
      </c>
      <c r="Y8119">
        <v>116.7593</v>
      </c>
      <c r="AA8119" s="2">
        <v>44237</v>
      </c>
      <c r="AB8119">
        <v>2292.08</v>
      </c>
      <c r="AC8119">
        <f t="shared" si="1141"/>
        <v>1.1443746560324541E-3</v>
      </c>
      <c r="AD8119">
        <f t="shared" si="1136"/>
        <v>1.1415346560324541E-3</v>
      </c>
      <c r="AE8119">
        <f>Sheet2!$B$17+Sheet2!$B$18*'Portfolio allocation'!K8119</f>
        <v>-2.3386935024899289E-4</v>
      </c>
      <c r="AF8119">
        <f t="shared" si="1142"/>
        <v>1.3754040062814469E-3</v>
      </c>
      <c r="AH8119" s="2">
        <v>44237</v>
      </c>
      <c r="AI8119">
        <v>1.133</v>
      </c>
      <c r="AJ8119">
        <v>7.0999999999999994E-2</v>
      </c>
      <c r="AK8119">
        <v>1.21305</v>
      </c>
      <c r="AR8119" s="3"/>
    </row>
    <row r="8120" spans="1:44" hidden="1" outlineLevel="1" x14ac:dyDescent="0.2">
      <c r="A8120" s="2">
        <v>44238</v>
      </c>
      <c r="B8120">
        <v>21.25</v>
      </c>
      <c r="E8120" s="2">
        <v>44238</v>
      </c>
      <c r="F8120">
        <v>3916.38</v>
      </c>
      <c r="G8120">
        <f t="shared" si="1137"/>
        <v>1.6624551137118804E-3</v>
      </c>
      <c r="H8120" s="2">
        <v>44238</v>
      </c>
      <c r="I8120">
        <v>8104.19</v>
      </c>
      <c r="J8120">
        <f t="shared" si="1138"/>
        <v>1.86423475512143E-3</v>
      </c>
      <c r="K8120">
        <f t="shared" si="1134"/>
        <v>1.86139475512143E-3</v>
      </c>
      <c r="L8120">
        <v>4.7601282917109676E-3</v>
      </c>
      <c r="N8120" s="2">
        <v>44238</v>
      </c>
      <c r="O8120">
        <v>244.49</v>
      </c>
      <c r="Q8120" s="2">
        <v>44238</v>
      </c>
      <c r="R8120">
        <v>394124.1</v>
      </c>
      <c r="S8120" s="8">
        <f t="shared" si="1139"/>
        <v>6.8775674957590738E-3</v>
      </c>
      <c r="T8120" s="9">
        <f t="shared" si="1135"/>
        <v>6.8747274957590742E-3</v>
      </c>
      <c r="U8120" s="3">
        <f>Sheet1!$B$17+Sheet1!$B$18*'Portfolio allocation'!K8120</f>
        <v>2.6232381214463998E-3</v>
      </c>
      <c r="V8120" s="13">
        <f t="shared" si="1140"/>
        <v>4.2514893743126744E-3</v>
      </c>
      <c r="W8120" s="13"/>
      <c r="X8120" s="2">
        <v>44238</v>
      </c>
      <c r="Y8120">
        <v>115.4889</v>
      </c>
      <c r="AA8120" s="2">
        <v>44238</v>
      </c>
      <c r="AB8120">
        <v>2267.15</v>
      </c>
      <c r="AC8120">
        <f t="shared" si="1141"/>
        <v>-1.0876583714355403E-2</v>
      </c>
      <c r="AD8120">
        <f t="shared" si="1136"/>
        <v>-1.0879423714355404E-2</v>
      </c>
      <c r="AE8120">
        <f>Sheet2!$B$17+Sheet2!$B$18*'Portfolio allocation'!K8120</f>
        <v>1.708586716093502E-3</v>
      </c>
      <c r="AF8120">
        <f t="shared" si="1142"/>
        <v>-1.2588010430448906E-2</v>
      </c>
      <c r="AH8120" s="2">
        <v>44238</v>
      </c>
      <c r="AI8120">
        <v>1.1579999999999999</v>
      </c>
      <c r="AJ8120">
        <v>7.0999999999999994E-2</v>
      </c>
      <c r="AK8120">
        <v>1.2132000000000001</v>
      </c>
      <c r="AR8120" s="3"/>
    </row>
    <row r="8121" spans="1:44" hidden="1" outlineLevel="1" x14ac:dyDescent="0.2">
      <c r="A8121" s="2">
        <v>44239</v>
      </c>
      <c r="B8121">
        <v>19.97</v>
      </c>
      <c r="E8121" s="2">
        <v>44239</v>
      </c>
      <c r="F8121">
        <v>3934.83</v>
      </c>
      <c r="G8121">
        <f t="shared" si="1137"/>
        <v>4.7109831017417836E-3</v>
      </c>
      <c r="H8121" s="2">
        <v>44239</v>
      </c>
      <c r="I8121">
        <v>8142.79</v>
      </c>
      <c r="J8121">
        <f t="shared" si="1138"/>
        <v>4.7629682917109673E-3</v>
      </c>
      <c r="K8121">
        <f t="shared" si="1134"/>
        <v>4.7601282917109676E-3</v>
      </c>
      <c r="L8121">
        <v>-2.6400000000000001E-6</v>
      </c>
      <c r="N8121" s="2">
        <v>44239</v>
      </c>
      <c r="O8121">
        <v>244.99</v>
      </c>
      <c r="Q8121" s="2">
        <v>44239</v>
      </c>
      <c r="R8121">
        <v>394930.1</v>
      </c>
      <c r="S8121" s="8">
        <f t="shared" si="1139"/>
        <v>2.045041143132309E-3</v>
      </c>
      <c r="T8121" s="9">
        <f t="shared" si="1135"/>
        <v>2.042201143132309E-3</v>
      </c>
      <c r="U8121" s="3">
        <f>Sheet1!$B$17+Sheet1!$B$18*'Portfolio allocation'!K8121</f>
        <v>5.9487386982991948E-3</v>
      </c>
      <c r="V8121" s="13">
        <f t="shared" si="1140"/>
        <v>-3.9065375551668863E-3</v>
      </c>
      <c r="W8121" s="13"/>
      <c r="X8121" s="2">
        <v>44239</v>
      </c>
      <c r="Y8121">
        <v>115.3839</v>
      </c>
      <c r="AA8121" s="2">
        <v>44239</v>
      </c>
      <c r="AB8121">
        <v>2265.08</v>
      </c>
      <c r="AC8121">
        <f t="shared" si="1141"/>
        <v>-9.1304060163643896E-4</v>
      </c>
      <c r="AD8121">
        <f t="shared" si="1136"/>
        <v>-9.1568060163643901E-4</v>
      </c>
      <c r="AE8121">
        <f>Sheet2!$B$17+Sheet2!$B$18*'Portfolio allocation'!K8121</f>
        <v>4.2862145302099454E-3</v>
      </c>
      <c r="AF8121">
        <f t="shared" si="1142"/>
        <v>-5.2018951318463843E-3</v>
      </c>
      <c r="AH8121" s="2">
        <v>44239</v>
      </c>
      <c r="AI8121">
        <v>1.2</v>
      </c>
      <c r="AJ8121">
        <v>6.6000000000000003E-2</v>
      </c>
      <c r="AK8121">
        <v>1.2118500000000001</v>
      </c>
      <c r="AR8121" s="3"/>
    </row>
    <row r="8122" spans="1:44" hidden="1" outlineLevel="1" x14ac:dyDescent="0.2">
      <c r="A8122" s="2">
        <v>44242</v>
      </c>
      <c r="B8122">
        <v>19.97</v>
      </c>
      <c r="E8122" s="2">
        <v>44242</v>
      </c>
      <c r="F8122">
        <v>3934.83</v>
      </c>
      <c r="G8122">
        <f t="shared" si="1137"/>
        <v>0</v>
      </c>
      <c r="H8122" s="2">
        <v>44242</v>
      </c>
      <c r="I8122">
        <v>8142.79</v>
      </c>
      <c r="J8122">
        <f t="shared" si="1138"/>
        <v>0</v>
      </c>
      <c r="K8122">
        <f t="shared" si="1134"/>
        <v>-2.6400000000000001E-6</v>
      </c>
      <c r="L8122">
        <v>-4.4843314952242209E-4</v>
      </c>
      <c r="N8122" s="2">
        <v>44242</v>
      </c>
      <c r="O8122">
        <v>244.99</v>
      </c>
      <c r="Q8122" s="2">
        <v>44242</v>
      </c>
      <c r="R8122">
        <v>394930.1</v>
      </c>
      <c r="S8122" s="8">
        <f t="shared" si="1139"/>
        <v>0</v>
      </c>
      <c r="T8122" s="9">
        <f t="shared" si="1135"/>
        <v>-2.6400000000000001E-6</v>
      </c>
      <c r="U8122" s="3">
        <f>Sheet1!$B$17+Sheet1!$B$18*'Portfolio allocation'!K8122</f>
        <v>4.8477020944813525E-4</v>
      </c>
      <c r="V8122" s="13">
        <f t="shared" si="1140"/>
        <v>-4.8741020944813524E-4</v>
      </c>
      <c r="W8122" s="13"/>
      <c r="X8122" s="2">
        <v>44242</v>
      </c>
      <c r="Y8122">
        <v>115.3839</v>
      </c>
      <c r="AA8122" s="2">
        <v>44242</v>
      </c>
      <c r="AB8122">
        <v>2265.08</v>
      </c>
      <c r="AC8122">
        <f t="shared" si="1141"/>
        <v>0</v>
      </c>
      <c r="AD8122">
        <f t="shared" si="1136"/>
        <v>-2.6400000000000001E-6</v>
      </c>
      <c r="AE8122">
        <f>Sheet2!$B$17+Sheet2!$B$18*'Portfolio allocation'!K8122</f>
        <v>5.1039456011869016E-5</v>
      </c>
      <c r="AF8122">
        <f t="shared" si="1142"/>
        <v>-5.3679456011869018E-5</v>
      </c>
      <c r="AH8122" s="2">
        <v>44242</v>
      </c>
      <c r="AI8122">
        <v>1.2</v>
      </c>
      <c r="AJ8122">
        <v>6.6000000000000003E-2</v>
      </c>
      <c r="AK8122">
        <v>1.2132000000000001</v>
      </c>
      <c r="AR8122" s="3"/>
    </row>
    <row r="8123" spans="1:44" hidden="1" outlineLevel="1" x14ac:dyDescent="0.2">
      <c r="A8123" s="2">
        <v>44243</v>
      </c>
      <c r="B8123">
        <v>21.46</v>
      </c>
      <c r="E8123" s="2">
        <v>44243</v>
      </c>
      <c r="F8123">
        <v>3932.59</v>
      </c>
      <c r="G8123">
        <f t="shared" si="1137"/>
        <v>-5.6927491149549869E-4</v>
      </c>
      <c r="H8123" s="2">
        <v>44243</v>
      </c>
      <c r="I8123">
        <v>8139.16</v>
      </c>
      <c r="J8123">
        <f t="shared" si="1138"/>
        <v>-4.4579314952242211E-4</v>
      </c>
      <c r="K8123">
        <f t="shared" si="1134"/>
        <v>-4.4843314952242209E-4</v>
      </c>
      <c r="L8123">
        <v>-1.5998438600538462E-4</v>
      </c>
      <c r="N8123" s="2">
        <v>44243</v>
      </c>
      <c r="O8123">
        <v>243.7</v>
      </c>
      <c r="Q8123" s="2">
        <v>44243</v>
      </c>
      <c r="R8123">
        <v>392850.6</v>
      </c>
      <c r="S8123" s="8">
        <f t="shared" si="1139"/>
        <v>-5.2654887535794614E-3</v>
      </c>
      <c r="T8123" s="9">
        <f t="shared" si="1135"/>
        <v>-5.2681287535794614E-3</v>
      </c>
      <c r="U8123" s="3">
        <f>Sheet1!$B$17+Sheet1!$B$18*'Portfolio allocation'!K8123</f>
        <v>-2.665498958483105E-5</v>
      </c>
      <c r="V8123" s="13">
        <f t="shared" si="1140"/>
        <v>-5.2414737639946305E-3</v>
      </c>
      <c r="W8123" s="13"/>
      <c r="X8123" s="2">
        <v>44243</v>
      </c>
      <c r="Y8123">
        <v>114.6866</v>
      </c>
      <c r="AA8123" s="2">
        <v>44243</v>
      </c>
      <c r="AB8123">
        <v>2251.4</v>
      </c>
      <c r="AC8123">
        <f t="shared" si="1141"/>
        <v>-6.0395217828950187E-3</v>
      </c>
      <c r="AD8123">
        <f t="shared" si="1136"/>
        <v>-6.0422417828950191E-3</v>
      </c>
      <c r="AE8123">
        <f>Sheet2!$B$17+Sheet2!$B$18*'Portfolio allocation'!K8123</f>
        <v>-3.4537118575533155E-4</v>
      </c>
      <c r="AF8123">
        <f t="shared" si="1142"/>
        <v>-5.6968705971396872E-3</v>
      </c>
      <c r="AH8123" s="2">
        <v>44243</v>
      </c>
      <c r="AI8123">
        <v>1.2989999999999999</v>
      </c>
      <c r="AJ8123">
        <v>6.8000000000000005E-2</v>
      </c>
      <c r="AK8123">
        <v>1.2119</v>
      </c>
      <c r="AR8123" s="3"/>
    </row>
    <row r="8124" spans="1:44" hidden="1" outlineLevel="1" x14ac:dyDescent="0.2">
      <c r="A8124" s="2">
        <v>44244</v>
      </c>
      <c r="B8124">
        <v>21.5</v>
      </c>
      <c r="E8124" s="2">
        <v>44244</v>
      </c>
      <c r="F8124">
        <v>3931.33</v>
      </c>
      <c r="G8124">
        <f t="shared" si="1137"/>
        <v>-3.2039953313212077E-4</v>
      </c>
      <c r="H8124" s="2">
        <v>44244</v>
      </c>
      <c r="I8124">
        <v>8137.88</v>
      </c>
      <c r="J8124">
        <f t="shared" si="1138"/>
        <v>-1.5726438600538462E-4</v>
      </c>
      <c r="K8124">
        <f t="shared" si="1134"/>
        <v>-1.5998438600538462E-4</v>
      </c>
      <c r="L8124">
        <v>-4.3822389902038348E-3</v>
      </c>
      <c r="N8124" s="2">
        <v>44244</v>
      </c>
      <c r="O8124">
        <v>244.2</v>
      </c>
      <c r="Q8124" s="2">
        <v>44244</v>
      </c>
      <c r="R8124">
        <v>394559.3</v>
      </c>
      <c r="S8124" s="8">
        <f t="shared" si="1139"/>
        <v>4.3494906206074102E-3</v>
      </c>
      <c r="T8124" s="9">
        <f t="shared" si="1135"/>
        <v>4.3467706206074099E-3</v>
      </c>
      <c r="U8124" s="3">
        <f>Sheet1!$B$17+Sheet1!$B$18*'Portfolio allocation'!K8124</f>
        <v>3.0426074218572655E-4</v>
      </c>
      <c r="V8124" s="13">
        <f t="shared" si="1140"/>
        <v>4.0425098784216832E-3</v>
      </c>
      <c r="W8124" s="13"/>
      <c r="X8124" s="2">
        <v>44244</v>
      </c>
      <c r="Y8124">
        <v>114.5911</v>
      </c>
      <c r="AA8124" s="2">
        <v>44244</v>
      </c>
      <c r="AB8124">
        <v>2249.52</v>
      </c>
      <c r="AC8124">
        <f t="shared" si="1141"/>
        <v>-8.3503597761402926E-4</v>
      </c>
      <c r="AD8124">
        <f t="shared" si="1136"/>
        <v>-8.3775597761402926E-4</v>
      </c>
      <c r="AE8124">
        <f>Sheet2!$B$17+Sheet2!$B$18*'Portfolio allocation'!K8124</f>
        <v>-8.8875186242460804E-5</v>
      </c>
      <c r="AF8124">
        <f t="shared" si="1142"/>
        <v>-7.4888079137156848E-4</v>
      </c>
      <c r="AH8124" s="2">
        <v>44244</v>
      </c>
      <c r="AI8124">
        <v>1.2989999999999999</v>
      </c>
      <c r="AJ8124">
        <v>6.8000000000000005E-2</v>
      </c>
      <c r="AK8124">
        <v>1.2032499999999999</v>
      </c>
      <c r="AR8124" s="3"/>
    </row>
    <row r="8125" spans="1:44" hidden="1" outlineLevel="1" x14ac:dyDescent="0.2">
      <c r="A8125" s="2">
        <v>44245</v>
      </c>
      <c r="B8125">
        <v>22.49</v>
      </c>
      <c r="E8125" s="2">
        <v>44245</v>
      </c>
      <c r="F8125">
        <v>3913.97</v>
      </c>
      <c r="G8125">
        <f t="shared" si="1137"/>
        <v>-4.4158083905446732E-3</v>
      </c>
      <c r="H8125" s="2">
        <v>44245</v>
      </c>
      <c r="I8125">
        <v>8102.24</v>
      </c>
      <c r="J8125">
        <f t="shared" si="1138"/>
        <v>-4.3795189902038345E-3</v>
      </c>
      <c r="K8125">
        <f t="shared" si="1134"/>
        <v>-4.3822389902038348E-3</v>
      </c>
      <c r="L8125">
        <v>-1.7992739066726292E-3</v>
      </c>
      <c r="N8125" s="2">
        <v>44245</v>
      </c>
      <c r="O8125">
        <v>243.79</v>
      </c>
      <c r="Q8125" s="2">
        <v>44245</v>
      </c>
      <c r="R8125">
        <v>393896.8</v>
      </c>
      <c r="S8125" s="8">
        <f t="shared" si="1139"/>
        <v>-1.6790885425841395E-3</v>
      </c>
      <c r="T8125" s="9">
        <f t="shared" si="1135"/>
        <v>-1.6818085425841394E-3</v>
      </c>
      <c r="U8125" s="3">
        <f>Sheet1!$B$17+Sheet1!$B$18*'Portfolio allocation'!K8125</f>
        <v>-4.5396167459124635E-3</v>
      </c>
      <c r="V8125" s="13">
        <f t="shared" si="1140"/>
        <v>2.8578082033283241E-3</v>
      </c>
      <c r="W8125" s="13"/>
      <c r="X8125" s="2">
        <v>44245</v>
      </c>
      <c r="Y8125">
        <v>115.31699999999999</v>
      </c>
      <c r="AA8125" s="2">
        <v>44245</v>
      </c>
      <c r="AB8125">
        <v>2263.77</v>
      </c>
      <c r="AC8125">
        <f t="shared" si="1141"/>
        <v>6.3346847327430122E-3</v>
      </c>
      <c r="AD8125">
        <f t="shared" si="1136"/>
        <v>6.3324447327430125E-3</v>
      </c>
      <c r="AE8125">
        <f>Sheet2!$B$17+Sheet2!$B$18*'Portfolio allocation'!K8125</f>
        <v>-3.8434116997530625E-3</v>
      </c>
      <c r="AF8125">
        <f t="shared" si="1142"/>
        <v>1.0175856432496074E-2</v>
      </c>
      <c r="AH8125" s="2">
        <v>44245</v>
      </c>
      <c r="AI8125">
        <v>1.2869999999999999</v>
      </c>
      <c r="AJ8125">
        <v>5.6000000000000001E-2</v>
      </c>
      <c r="AK8125">
        <v>1.2073</v>
      </c>
      <c r="AR8125" s="3"/>
    </row>
    <row r="8126" spans="1:44" hidden="1" outlineLevel="1" x14ac:dyDescent="0.2">
      <c r="A8126" s="2">
        <v>44246</v>
      </c>
      <c r="B8126">
        <v>22.05</v>
      </c>
      <c r="E8126" s="2">
        <v>44246</v>
      </c>
      <c r="F8126">
        <v>3906.71</v>
      </c>
      <c r="G8126">
        <f t="shared" si="1137"/>
        <v>-1.8548941356217874E-3</v>
      </c>
      <c r="H8126" s="2">
        <v>44246</v>
      </c>
      <c r="I8126">
        <v>8087.68</v>
      </c>
      <c r="J8126">
        <f t="shared" si="1138"/>
        <v>-1.7970339066726293E-3</v>
      </c>
      <c r="K8126">
        <f t="shared" si="1134"/>
        <v>-1.7992739066726292E-3</v>
      </c>
      <c r="L8126">
        <v>-7.6521470190709781E-3</v>
      </c>
      <c r="N8126" s="2">
        <v>44246</v>
      </c>
      <c r="O8126">
        <v>240.97</v>
      </c>
      <c r="Q8126" s="2">
        <v>44246</v>
      </c>
      <c r="R8126">
        <v>389340.5</v>
      </c>
      <c r="S8126" s="8">
        <f t="shared" si="1139"/>
        <v>-1.1567242993596238E-2</v>
      </c>
      <c r="T8126" s="9">
        <f t="shared" si="1135"/>
        <v>-1.1569482993596239E-2</v>
      </c>
      <c r="U8126" s="3">
        <f>Sheet1!$B$17+Sheet1!$B$18*'Portfolio allocation'!K8126</f>
        <v>-1.5763737410450073E-3</v>
      </c>
      <c r="V8126" s="13">
        <f t="shared" si="1140"/>
        <v>-9.9931092525512317E-3</v>
      </c>
      <c r="W8126" s="13"/>
      <c r="X8126" s="2">
        <v>44246</v>
      </c>
      <c r="Y8126">
        <v>113.655</v>
      </c>
      <c r="AA8126" s="2">
        <v>44246</v>
      </c>
      <c r="AB8126">
        <v>2231.14</v>
      </c>
      <c r="AC8126">
        <f t="shared" si="1141"/>
        <v>-1.4414008490261865E-2</v>
      </c>
      <c r="AD8126">
        <f t="shared" si="1136"/>
        <v>-1.4416248490261865E-2</v>
      </c>
      <c r="AE8126">
        <f>Sheet2!$B$17+Sheet2!$B$18*'Portfolio allocation'!K8126</f>
        <v>-1.5465732500779266E-3</v>
      </c>
      <c r="AF8126">
        <f t="shared" si="1142"/>
        <v>-1.2869675240183939E-2</v>
      </c>
      <c r="AH8126" s="2">
        <v>44246</v>
      </c>
      <c r="AI8126">
        <v>1.345</v>
      </c>
      <c r="AJ8126">
        <v>5.6000000000000001E-2</v>
      </c>
      <c r="AK8126">
        <v>1.2126999999999999</v>
      </c>
      <c r="AR8126" s="3"/>
    </row>
    <row r="8127" spans="1:44" hidden="1" outlineLevel="1" x14ac:dyDescent="0.2">
      <c r="A8127" s="2">
        <v>44249</v>
      </c>
      <c r="B8127">
        <v>23.45</v>
      </c>
      <c r="E8127" s="2">
        <v>44249</v>
      </c>
      <c r="F8127">
        <v>3876.5</v>
      </c>
      <c r="G8127">
        <f t="shared" si="1137"/>
        <v>-7.7328493796570141E-3</v>
      </c>
      <c r="H8127" s="2">
        <v>44249</v>
      </c>
      <c r="I8127">
        <v>8025.81</v>
      </c>
      <c r="J8127">
        <f t="shared" si="1138"/>
        <v>-7.6499070190709784E-3</v>
      </c>
      <c r="K8127">
        <f t="shared" si="1134"/>
        <v>-7.6521470190709781E-3</v>
      </c>
      <c r="L8127">
        <v>1.2748896604330296E-3</v>
      </c>
      <c r="N8127" s="2">
        <v>44249</v>
      </c>
      <c r="O8127">
        <v>234.51</v>
      </c>
      <c r="Q8127" s="2">
        <v>44249</v>
      </c>
      <c r="R8127">
        <v>378902.9</v>
      </c>
      <c r="S8127" s="8">
        <f t="shared" si="1139"/>
        <v>-2.6808410632852109E-2</v>
      </c>
      <c r="T8127" s="9">
        <f t="shared" si="1135"/>
        <v>-2.6810650632852109E-2</v>
      </c>
      <c r="U8127" s="3">
        <f>Sheet1!$B$17+Sheet1!$B$18*'Portfolio allocation'!K8127</f>
        <v>-8.2909381071187144E-3</v>
      </c>
      <c r="V8127" s="13">
        <f t="shared" si="1140"/>
        <v>-1.8519712525733395E-2</v>
      </c>
      <c r="W8127" s="13"/>
      <c r="X8127" s="2">
        <v>44249</v>
      </c>
      <c r="Y8127">
        <v>115.44119999999999</v>
      </c>
      <c r="AA8127" s="2">
        <v>44249</v>
      </c>
      <c r="AB8127">
        <v>2266.21</v>
      </c>
      <c r="AC8127">
        <f t="shared" si="1141"/>
        <v>1.5718421972623853E-2</v>
      </c>
      <c r="AD8127">
        <f t="shared" si="1136"/>
        <v>1.5716181972623852E-2</v>
      </c>
      <c r="AE8127">
        <f>Sheet2!$B$17+Sheet2!$B$18*'Portfolio allocation'!K8127</f>
        <v>-6.7510973419204947E-3</v>
      </c>
      <c r="AF8127">
        <f t="shared" si="1142"/>
        <v>2.2467279314544349E-2</v>
      </c>
      <c r="AH8127" s="2">
        <v>44249</v>
      </c>
      <c r="AI8127">
        <v>1.369</v>
      </c>
      <c r="AJ8127">
        <v>5.6000000000000001E-2</v>
      </c>
      <c r="AK8127">
        <v>1.2137500000000001</v>
      </c>
      <c r="AR8127" s="3"/>
    </row>
    <row r="8128" spans="1:44" hidden="1" outlineLevel="1" x14ac:dyDescent="0.2">
      <c r="A8128" s="2">
        <v>44250</v>
      </c>
      <c r="B8128">
        <v>23.11</v>
      </c>
      <c r="E8128" s="2">
        <v>44250</v>
      </c>
      <c r="F8128">
        <v>3881.37</v>
      </c>
      <c r="G8128">
        <f t="shared" si="1137"/>
        <v>1.2562878885591378E-3</v>
      </c>
      <c r="H8128" s="2">
        <v>44250</v>
      </c>
      <c r="I8128">
        <v>8036.06</v>
      </c>
      <c r="J8128">
        <f t="shared" si="1138"/>
        <v>1.2771296604330296E-3</v>
      </c>
      <c r="K8128">
        <f t="shared" si="1134"/>
        <v>1.2748896604330296E-3</v>
      </c>
      <c r="L8128">
        <v>1.1360817771693951E-2</v>
      </c>
      <c r="N8128" s="2">
        <v>44250</v>
      </c>
      <c r="O8128">
        <v>233.27</v>
      </c>
      <c r="Q8128" s="2">
        <v>44250</v>
      </c>
      <c r="R8128">
        <v>376899.4</v>
      </c>
      <c r="S8128" s="8">
        <f t="shared" si="1139"/>
        <v>-5.2876343780953183E-3</v>
      </c>
      <c r="T8128" s="9">
        <f t="shared" si="1135"/>
        <v>-5.289874378095318E-3</v>
      </c>
      <c r="U8128" s="3">
        <f>Sheet1!$B$17+Sheet1!$B$18*'Portfolio allocation'!K8128</f>
        <v>1.9503846128040979E-3</v>
      </c>
      <c r="V8128" s="13">
        <f t="shared" si="1140"/>
        <v>-7.2402589908994158E-3</v>
      </c>
      <c r="W8128" s="13"/>
      <c r="X8128" s="2">
        <v>44250</v>
      </c>
      <c r="Y8128">
        <v>115.2979</v>
      </c>
      <c r="AA8128" s="2">
        <v>44250</v>
      </c>
      <c r="AB8128">
        <v>2263.4</v>
      </c>
      <c r="AC8128">
        <f t="shared" si="1141"/>
        <v>-1.2399556969565628E-3</v>
      </c>
      <c r="AD8128">
        <f t="shared" si="1136"/>
        <v>-1.2429156969565628E-3</v>
      </c>
      <c r="AE8128">
        <f>Sheet2!$B$17+Sheet2!$B$18*'Portfolio allocation'!K8128</f>
        <v>1.1870514227983152E-3</v>
      </c>
      <c r="AF8128">
        <f t="shared" si="1142"/>
        <v>-2.4299671197548778E-3</v>
      </c>
      <c r="AH8128" s="2">
        <v>44250</v>
      </c>
      <c r="AI8128">
        <v>1.3640000000000001</v>
      </c>
      <c r="AJ8128">
        <v>7.3999999999999996E-2</v>
      </c>
      <c r="AK8128">
        <v>1.2159500000000001</v>
      </c>
      <c r="AR8128" s="3"/>
    </row>
    <row r="8129" spans="1:44" hidden="1" outlineLevel="1" x14ac:dyDescent="0.2">
      <c r="A8129" s="2">
        <v>44251</v>
      </c>
      <c r="B8129">
        <v>21.34</v>
      </c>
      <c r="E8129" s="2">
        <v>44251</v>
      </c>
      <c r="F8129">
        <v>3925.43</v>
      </c>
      <c r="G8129">
        <f t="shared" si="1137"/>
        <v>1.135166191319037E-2</v>
      </c>
      <c r="H8129" s="2">
        <v>44251</v>
      </c>
      <c r="I8129">
        <v>8127.38</v>
      </c>
      <c r="J8129">
        <f t="shared" si="1138"/>
        <v>1.136377777169395E-2</v>
      </c>
      <c r="K8129">
        <f t="shared" si="1134"/>
        <v>1.1360817771693951E-2</v>
      </c>
      <c r="L8129">
        <v>-2.4342987190853638E-2</v>
      </c>
      <c r="N8129" s="2">
        <v>44251</v>
      </c>
      <c r="O8129">
        <v>234.55</v>
      </c>
      <c r="Q8129" s="2">
        <v>44251</v>
      </c>
      <c r="R8129">
        <v>378967.6</v>
      </c>
      <c r="S8129" s="8">
        <f t="shared" si="1139"/>
        <v>5.4874059231719841E-3</v>
      </c>
      <c r="T8129" s="9">
        <f t="shared" si="1135"/>
        <v>5.4844459231719843E-3</v>
      </c>
      <c r="U8129" s="3">
        <f>Sheet1!$B$17+Sheet1!$B$18*'Portfolio allocation'!K8129</f>
        <v>1.3521216953453076E-2</v>
      </c>
      <c r="V8129" s="13">
        <f t="shared" si="1140"/>
        <v>-8.0367710302810917E-3</v>
      </c>
      <c r="W8129" s="13"/>
      <c r="X8129" s="2">
        <v>44251</v>
      </c>
      <c r="Y8129">
        <v>117.6858</v>
      </c>
      <c r="AA8129" s="2">
        <v>44251</v>
      </c>
      <c r="AB8129">
        <v>2310.27</v>
      </c>
      <c r="AC8129">
        <f t="shared" si="1141"/>
        <v>2.0707784748608349E-2</v>
      </c>
      <c r="AD8129">
        <f t="shared" si="1136"/>
        <v>2.070474474860835E-2</v>
      </c>
      <c r="AE8129">
        <f>Sheet2!$B$17+Sheet2!$B$18*'Portfolio allocation'!K8129</f>
        <v>1.0155716014629812E-2</v>
      </c>
      <c r="AF8129">
        <f t="shared" si="1142"/>
        <v>1.0549028733978538E-2</v>
      </c>
      <c r="AH8129" s="2">
        <v>44251</v>
      </c>
      <c r="AI8129">
        <v>1.389</v>
      </c>
      <c r="AJ8129">
        <v>7.5999999999999998E-2</v>
      </c>
      <c r="AK8129">
        <v>1.21225</v>
      </c>
      <c r="AR8129" s="3"/>
    </row>
    <row r="8130" spans="1:44" hidden="1" outlineLevel="1" x14ac:dyDescent="0.2">
      <c r="A8130" s="2">
        <v>44252</v>
      </c>
      <c r="B8130">
        <v>28.89</v>
      </c>
      <c r="E8130" s="2">
        <v>44252</v>
      </c>
      <c r="F8130">
        <v>3829.34</v>
      </c>
      <c r="G8130">
        <f t="shared" si="1137"/>
        <v>-2.4478846903396523E-2</v>
      </c>
      <c r="H8130" s="2">
        <v>44252</v>
      </c>
      <c r="I8130">
        <v>7929.56</v>
      </c>
      <c r="J8130">
        <f t="shared" si="1138"/>
        <v>-2.4339947190853639E-2</v>
      </c>
      <c r="K8130">
        <f t="shared" si="1134"/>
        <v>-2.4342987190853638E-2</v>
      </c>
      <c r="L8130">
        <v>-4.6381172768223816E-3</v>
      </c>
      <c r="N8130" s="2">
        <v>44252</v>
      </c>
      <c r="O8130">
        <v>228.99</v>
      </c>
      <c r="Q8130" s="2">
        <v>44252</v>
      </c>
      <c r="R8130">
        <v>369984.2</v>
      </c>
      <c r="S8130" s="8">
        <f t="shared" si="1139"/>
        <v>-2.3704928864631047E-2</v>
      </c>
      <c r="T8130" s="9">
        <f t="shared" si="1135"/>
        <v>-2.3707968864631047E-2</v>
      </c>
      <c r="U8130" s="3">
        <f>Sheet1!$B$17+Sheet1!$B$18*'Portfolio allocation'!K8130</f>
        <v>-2.7439092954330058E-2</v>
      </c>
      <c r="V8130" s="13">
        <f t="shared" si="1140"/>
        <v>3.731124089699011E-3</v>
      </c>
      <c r="W8130" s="13"/>
      <c r="X8130" s="2">
        <v>44252</v>
      </c>
      <c r="Y8130">
        <v>116.979</v>
      </c>
      <c r="AA8130" s="2">
        <v>44252</v>
      </c>
      <c r="AB8130">
        <v>2296.4</v>
      </c>
      <c r="AC8130">
        <f t="shared" si="1141"/>
        <v>-6.0036272816597069E-3</v>
      </c>
      <c r="AD8130">
        <f t="shared" si="1136"/>
        <v>-6.0071872816597066E-3</v>
      </c>
      <c r="AE8130">
        <f>Sheet2!$B$17+Sheet2!$B$18*'Portfolio allocation'!K8130</f>
        <v>-2.1593018244514692E-2</v>
      </c>
      <c r="AF8130">
        <f t="shared" si="1142"/>
        <v>1.5585830962854985E-2</v>
      </c>
      <c r="AH8130" s="2">
        <v>44252</v>
      </c>
      <c r="AI8130">
        <v>1.5149999999999999</v>
      </c>
      <c r="AJ8130">
        <v>8.8999999999999996E-2</v>
      </c>
      <c r="AK8130">
        <v>1.2223999999999999</v>
      </c>
      <c r="AR8130" s="3"/>
    </row>
    <row r="8131" spans="1:44" hidden="1" outlineLevel="1" x14ac:dyDescent="0.2">
      <c r="A8131" s="2">
        <v>44253</v>
      </c>
      <c r="B8131">
        <v>27.95</v>
      </c>
      <c r="E8131" s="2">
        <v>44253</v>
      </c>
      <c r="F8131">
        <v>3811.15</v>
      </c>
      <c r="G8131">
        <f t="shared" si="1137"/>
        <v>-4.7501658249202716E-3</v>
      </c>
      <c r="H8131" s="2">
        <v>44253</v>
      </c>
      <c r="I8131">
        <v>7892.81</v>
      </c>
      <c r="J8131">
        <f t="shared" si="1138"/>
        <v>-4.6345572768223819E-3</v>
      </c>
      <c r="K8131">
        <f t="shared" si="1134"/>
        <v>-4.6381172768223816E-3</v>
      </c>
      <c r="L8131">
        <v>2.3812185865414229E-2</v>
      </c>
      <c r="N8131" s="2">
        <v>44253</v>
      </c>
      <c r="O8131">
        <v>232.38</v>
      </c>
      <c r="Q8131" s="2">
        <v>44253</v>
      </c>
      <c r="R8131">
        <v>375461.4</v>
      </c>
      <c r="S8131" s="8">
        <f t="shared" si="1139"/>
        <v>1.4803875408733624E-2</v>
      </c>
      <c r="T8131" s="9">
        <f t="shared" si="1135"/>
        <v>1.4800315408733625E-2</v>
      </c>
      <c r="U8131" s="3">
        <f>Sheet1!$B$17+Sheet1!$B$18*'Portfolio allocation'!K8131</f>
        <v>-4.8331668011394185E-3</v>
      </c>
      <c r="V8131" s="13">
        <f t="shared" si="1140"/>
        <v>1.9633482209873043E-2</v>
      </c>
      <c r="W8131" s="13"/>
      <c r="X8131" s="2">
        <v>44253</v>
      </c>
      <c r="Y8131">
        <v>113.5977</v>
      </c>
      <c r="AA8131" s="2">
        <v>44253</v>
      </c>
      <c r="AB8131">
        <v>2230.02</v>
      </c>
      <c r="AC8131">
        <f t="shared" si="1141"/>
        <v>-2.8906113917436027E-2</v>
      </c>
      <c r="AD8131">
        <f t="shared" si="1136"/>
        <v>-2.8909273917436026E-2</v>
      </c>
      <c r="AE8131">
        <f>Sheet2!$B$17+Sheet2!$B$18*'Portfolio allocation'!K8131</f>
        <v>-4.0709452002597769E-3</v>
      </c>
      <c r="AF8131">
        <f t="shared" si="1142"/>
        <v>-2.4838328717176249E-2</v>
      </c>
      <c r="AH8131" s="2">
        <v>44253</v>
      </c>
      <c r="AI8131">
        <v>1.456</v>
      </c>
      <c r="AJ8131">
        <v>7.9000000000000001E-2</v>
      </c>
      <c r="AK8131">
        <v>1.2138</v>
      </c>
      <c r="AR8131" s="3"/>
    </row>
    <row r="8132" spans="1:44" hidden="1" outlineLevel="1" x14ac:dyDescent="0.2">
      <c r="A8132" s="2">
        <v>44256</v>
      </c>
      <c r="B8132">
        <v>23.35</v>
      </c>
      <c r="E8132" s="2">
        <v>44256</v>
      </c>
      <c r="F8132">
        <v>3901.82</v>
      </c>
      <c r="G8132">
        <f t="shared" si="1137"/>
        <v>2.3790719336683086E-2</v>
      </c>
      <c r="H8132" s="2">
        <v>44256</v>
      </c>
      <c r="I8132">
        <v>8080.78</v>
      </c>
      <c r="J8132">
        <f t="shared" si="1138"/>
        <v>2.3815345865414228E-2</v>
      </c>
      <c r="K8132">
        <f t="shared" ref="K8132:K8195" si="1143">J8132-(AJ8131/25000)</f>
        <v>2.3812185865414229E-2</v>
      </c>
      <c r="L8132">
        <v>-8.0765180553362022E-3</v>
      </c>
      <c r="N8132" s="2">
        <v>44256</v>
      </c>
      <c r="O8132">
        <v>236.94</v>
      </c>
      <c r="Q8132" s="2">
        <v>44256</v>
      </c>
      <c r="R8132">
        <v>382829.1</v>
      </c>
      <c r="S8132" s="8">
        <f t="shared" si="1139"/>
        <v>1.9623055792153288E-2</v>
      </c>
      <c r="T8132" s="9">
        <f t="shared" ref="T8132:T8195" si="1144">S8132-(AJ8131/100/250)</f>
        <v>1.9619895792153289E-2</v>
      </c>
      <c r="U8132" s="3">
        <f>Sheet1!$B$17+Sheet1!$B$18*'Portfolio allocation'!K8132</f>
        <v>2.7805741990200711E-2</v>
      </c>
      <c r="V8132" s="13">
        <f t="shared" si="1140"/>
        <v>-8.1858461980474223E-3</v>
      </c>
      <c r="W8132" s="13"/>
      <c r="X8132" s="2">
        <v>44256</v>
      </c>
      <c r="Y8132">
        <v>115.3266</v>
      </c>
      <c r="AA8132" s="2">
        <v>44256</v>
      </c>
      <c r="AB8132">
        <v>2263.96</v>
      </c>
      <c r="AC8132">
        <f t="shared" si="1141"/>
        <v>1.5219594443099282E-2</v>
      </c>
      <c r="AD8132">
        <f t="shared" ref="AD8132:AD8195" si="1145">AC8132-AJ8132/25000</f>
        <v>1.5216554443099283E-2</v>
      </c>
      <c r="AE8132">
        <f>Sheet2!$B$17+Sheet2!$B$18*'Portfolio allocation'!K8132</f>
        <v>2.122779018669611E-2</v>
      </c>
      <c r="AF8132">
        <f t="shared" si="1142"/>
        <v>-6.0112357435968267E-3</v>
      </c>
      <c r="AH8132" s="2">
        <v>44256</v>
      </c>
      <c r="AI8132">
        <v>1.446</v>
      </c>
      <c r="AJ8132">
        <v>7.5999999999999998E-2</v>
      </c>
      <c r="AK8132">
        <v>1.2051499999999999</v>
      </c>
      <c r="AR8132" s="3"/>
    </row>
    <row r="8133" spans="1:44" hidden="1" outlineLevel="1" x14ac:dyDescent="0.2">
      <c r="A8133" s="2">
        <v>44257</v>
      </c>
      <c r="B8133">
        <v>24.1</v>
      </c>
      <c r="E8133" s="2">
        <v>44257</v>
      </c>
      <c r="F8133">
        <v>3870.29</v>
      </c>
      <c r="G8133">
        <f t="shared" ref="G8133:G8196" si="1146">(F8133/F8132)-1</f>
        <v>-8.0808443239309691E-3</v>
      </c>
      <c r="H8133" s="2">
        <v>44257</v>
      </c>
      <c r="I8133">
        <v>8015.54</v>
      </c>
      <c r="J8133">
        <f t="shared" ref="J8133:J8196" si="1147">(I8133/I8132)-1</f>
        <v>-8.0734780553362029E-3</v>
      </c>
      <c r="K8133">
        <f t="shared" si="1143"/>
        <v>-8.0765180553362022E-3</v>
      </c>
      <c r="L8133">
        <v>-1.3019006485102725E-2</v>
      </c>
      <c r="N8133" s="2">
        <v>44257</v>
      </c>
      <c r="O8133">
        <v>233.87</v>
      </c>
      <c r="Q8133" s="2">
        <v>44257</v>
      </c>
      <c r="R8133">
        <v>377868.9</v>
      </c>
      <c r="S8133" s="8">
        <f t="shared" ref="S8133:S8196" si="1148">R8133/R8132-1</f>
        <v>-1.2956695298241283E-2</v>
      </c>
      <c r="T8133" s="9">
        <f t="shared" si="1144"/>
        <v>-1.2959735298241282E-2</v>
      </c>
      <c r="U8133" s="3">
        <f>Sheet1!$B$17+Sheet1!$B$18*'Portfolio allocation'!K8133</f>
        <v>-8.7777873149144751E-3</v>
      </c>
      <c r="V8133" s="13">
        <f t="shared" ref="V8133:V8196" si="1149">T8133-U8133</f>
        <v>-4.1819479833268072E-3</v>
      </c>
      <c r="W8133" s="13"/>
      <c r="X8133" s="2">
        <v>44257</v>
      </c>
      <c r="Y8133">
        <v>114.9349</v>
      </c>
      <c r="AA8133" s="2">
        <v>44257</v>
      </c>
      <c r="AB8133">
        <v>2256.27</v>
      </c>
      <c r="AC8133">
        <f t="shared" ref="AC8133:AC8196" si="1150">AB8133/AB8132-1</f>
        <v>-3.3967031219632737E-3</v>
      </c>
      <c r="AD8133">
        <f t="shared" si="1145"/>
        <v>-3.3997431219632739E-3</v>
      </c>
      <c r="AE8133">
        <f>Sheet2!$B$17+Sheet2!$B$18*'Portfolio allocation'!K8133</f>
        <v>-7.1284588940518567E-3</v>
      </c>
      <c r="AF8133">
        <f t="shared" ref="AF8133:AF8196" si="1151">AD8133-AE8133</f>
        <v>3.7287157720885828E-3</v>
      </c>
      <c r="AH8133" s="2">
        <v>44257</v>
      </c>
      <c r="AI8133">
        <v>1.415</v>
      </c>
      <c r="AJ8133">
        <v>7.5999999999999998E-2</v>
      </c>
      <c r="AK8133">
        <v>1.20625</v>
      </c>
      <c r="AR8133" s="3"/>
    </row>
    <row r="8134" spans="1:44" hidden="1" outlineLevel="1" x14ac:dyDescent="0.2">
      <c r="A8134" s="2">
        <v>44258</v>
      </c>
      <c r="B8134">
        <v>26.67</v>
      </c>
      <c r="E8134" s="2">
        <v>44258</v>
      </c>
      <c r="F8134">
        <v>3819.72</v>
      </c>
      <c r="G8134">
        <f t="shared" si="1146"/>
        <v>-1.306620434127681E-2</v>
      </c>
      <c r="H8134" s="2">
        <v>44258</v>
      </c>
      <c r="I8134">
        <v>7911.21</v>
      </c>
      <c r="J8134">
        <f t="shared" si="1147"/>
        <v>-1.3015966485102726E-2</v>
      </c>
      <c r="K8134">
        <f t="shared" si="1143"/>
        <v>-1.3019006485102725E-2</v>
      </c>
      <c r="L8134">
        <v>-1.3245129306844404E-2</v>
      </c>
      <c r="N8134" s="2">
        <v>44258</v>
      </c>
      <c r="O8134">
        <v>227.56</v>
      </c>
      <c r="Q8134" s="2">
        <v>44258</v>
      </c>
      <c r="R8134">
        <v>367673.7</v>
      </c>
      <c r="S8134" s="8">
        <f t="shared" si="1148"/>
        <v>-2.6980786193306794E-2</v>
      </c>
      <c r="T8134" s="9">
        <f t="shared" si="1144"/>
        <v>-2.6983826193306793E-2</v>
      </c>
      <c r="U8134" s="3">
        <f>Sheet1!$B$17+Sheet1!$B$18*'Portfolio allocation'!K8134</f>
        <v>-1.4447935300856867E-2</v>
      </c>
      <c r="V8134" s="13">
        <f t="shared" si="1149"/>
        <v>-1.2535890892449926E-2</v>
      </c>
      <c r="W8134" s="13"/>
      <c r="X8134" s="2">
        <v>44258</v>
      </c>
      <c r="Y8134">
        <v>116.87390000000001</v>
      </c>
      <c r="AA8134" s="2">
        <v>44258</v>
      </c>
      <c r="AB8134">
        <v>2294.33</v>
      </c>
      <c r="AC8134">
        <f t="shared" si="1150"/>
        <v>1.6868548533641725E-2</v>
      </c>
      <c r="AD8134">
        <f t="shared" si="1145"/>
        <v>1.6865388533641727E-2</v>
      </c>
      <c r="AE8134">
        <f>Sheet2!$B$17+Sheet2!$B$18*'Portfolio allocation'!K8134</f>
        <v>-1.1523445700084338E-2</v>
      </c>
      <c r="AF8134">
        <f t="shared" si="1151"/>
        <v>2.8388834233726064E-2</v>
      </c>
      <c r="AH8134" s="2">
        <v>44258</v>
      </c>
      <c r="AI8134">
        <v>1.47</v>
      </c>
      <c r="AJ8134">
        <v>7.9000000000000001E-2</v>
      </c>
      <c r="AK8134">
        <v>1.2074499999999999</v>
      </c>
      <c r="AR8134" s="3"/>
    </row>
    <row r="8135" spans="1:44" hidden="1" outlineLevel="1" x14ac:dyDescent="0.2">
      <c r="A8135" s="2">
        <v>44259</v>
      </c>
      <c r="B8135">
        <v>28.57</v>
      </c>
      <c r="E8135" s="2">
        <v>44259</v>
      </c>
      <c r="F8135">
        <v>3768.47</v>
      </c>
      <c r="G8135">
        <f t="shared" si="1146"/>
        <v>-1.3417213827191521E-2</v>
      </c>
      <c r="H8135" s="2">
        <v>44259</v>
      </c>
      <c r="I8135">
        <v>7806.45</v>
      </c>
      <c r="J8135">
        <f t="shared" si="1147"/>
        <v>-1.3241969306844403E-2</v>
      </c>
      <c r="K8135">
        <f t="shared" si="1143"/>
        <v>-1.3245129306844404E-2</v>
      </c>
      <c r="L8135">
        <v>1.953581097912627E-2</v>
      </c>
      <c r="N8135" s="2">
        <v>44259</v>
      </c>
      <c r="O8135">
        <v>226.73</v>
      </c>
      <c r="Q8135" s="2">
        <v>44259</v>
      </c>
      <c r="R8135">
        <v>366332.6</v>
      </c>
      <c r="S8135" s="8">
        <f t="shared" si="1148"/>
        <v>-3.6475276855538752E-3</v>
      </c>
      <c r="T8135" s="9">
        <f t="shared" si="1144"/>
        <v>-3.6506876855538751E-3</v>
      </c>
      <c r="U8135" s="3">
        <f>Sheet1!$B$17+Sheet1!$B$18*'Portfolio allocation'!K8135</f>
        <v>-1.4707349132673315E-2</v>
      </c>
      <c r="V8135" s="13">
        <f t="shared" si="1149"/>
        <v>1.1056661447119439E-2</v>
      </c>
      <c r="W8135" s="13"/>
      <c r="X8135" s="2">
        <v>44259</v>
      </c>
      <c r="Y8135">
        <v>114.7248</v>
      </c>
      <c r="AA8135" s="2">
        <v>44259</v>
      </c>
      <c r="AB8135">
        <v>2252.15</v>
      </c>
      <c r="AC8135">
        <f t="shared" si="1150"/>
        <v>-1.8384452105843496E-2</v>
      </c>
      <c r="AD8135">
        <f t="shared" si="1145"/>
        <v>-1.8387612105843495E-2</v>
      </c>
      <c r="AE8135">
        <f>Sheet2!$B$17+Sheet2!$B$18*'Portfolio allocation'!K8135</f>
        <v>-1.1724519882091975E-2</v>
      </c>
      <c r="AF8135">
        <f t="shared" si="1151"/>
        <v>-6.6630922237515197E-3</v>
      </c>
      <c r="AH8135" s="2">
        <v>44259</v>
      </c>
      <c r="AI8135">
        <v>1.55</v>
      </c>
      <c r="AJ8135">
        <v>7.9000000000000001E-2</v>
      </c>
      <c r="AK8135">
        <v>1.2040999999999999</v>
      </c>
      <c r="AR8135" s="3"/>
    </row>
    <row r="8136" spans="1:44" hidden="1" outlineLevel="1" x14ac:dyDescent="0.2">
      <c r="A8136" s="2">
        <v>44260</v>
      </c>
      <c r="B8136">
        <v>24.66</v>
      </c>
      <c r="E8136" s="2">
        <v>44260</v>
      </c>
      <c r="F8136">
        <v>3841.94</v>
      </c>
      <c r="G8136">
        <f t="shared" si="1146"/>
        <v>1.9495975820425837E-2</v>
      </c>
      <c r="H8136" s="2">
        <v>44260</v>
      </c>
      <c r="I8136">
        <v>7958.98</v>
      </c>
      <c r="J8136">
        <f t="shared" si="1147"/>
        <v>1.9538970979126269E-2</v>
      </c>
      <c r="K8136">
        <f t="shared" si="1143"/>
        <v>1.953581097912627E-2</v>
      </c>
      <c r="L8136">
        <v>-5.3519153327687263E-3</v>
      </c>
      <c r="N8136" s="2">
        <v>44260</v>
      </c>
      <c r="O8136">
        <v>231.6</v>
      </c>
      <c r="Q8136" s="2">
        <v>44260</v>
      </c>
      <c r="R8136">
        <v>374201.2</v>
      </c>
      <c r="S8136" s="8">
        <f t="shared" si="1148"/>
        <v>2.147938785682757E-2</v>
      </c>
      <c r="T8136" s="9">
        <f t="shared" si="1144"/>
        <v>2.1476227856827571E-2</v>
      </c>
      <c r="U8136" s="3">
        <f>Sheet1!$B$17+Sheet1!$B$18*'Portfolio allocation'!K8136</f>
        <v>2.2899776342899088E-2</v>
      </c>
      <c r="V8136" s="13">
        <f t="shared" si="1149"/>
        <v>-1.4235484860715165E-3</v>
      </c>
      <c r="W8136" s="13"/>
      <c r="X8136" s="2">
        <v>44260</v>
      </c>
      <c r="Y8136">
        <v>117.3228</v>
      </c>
      <c r="AA8136" s="2">
        <v>44260</v>
      </c>
      <c r="AB8136">
        <v>2303.15</v>
      </c>
      <c r="AC8136">
        <f t="shared" si="1150"/>
        <v>2.2645028084274932E-2</v>
      </c>
      <c r="AD8136">
        <f t="shared" si="1145"/>
        <v>2.264178808427493E-2</v>
      </c>
      <c r="AE8136">
        <f>Sheet2!$B$17+Sheet2!$B$18*'Portfolio allocation'!K8136</f>
        <v>1.7425128537618243E-2</v>
      </c>
      <c r="AF8136">
        <f t="shared" si="1151"/>
        <v>5.2166595466566872E-3</v>
      </c>
      <c r="AH8136" s="2">
        <v>44260</v>
      </c>
      <c r="AI8136">
        <v>1.554</v>
      </c>
      <c r="AJ8136">
        <v>8.1000000000000003E-2</v>
      </c>
      <c r="AK8136">
        <v>1.1909000000000001</v>
      </c>
      <c r="AR8136" s="3"/>
    </row>
    <row r="8137" spans="1:44" hidden="1" outlineLevel="1" x14ac:dyDescent="0.2">
      <c r="A8137" s="2">
        <v>44263</v>
      </c>
      <c r="B8137">
        <v>25.47</v>
      </c>
      <c r="E8137" s="2">
        <v>44263</v>
      </c>
      <c r="F8137">
        <v>3821.35</v>
      </c>
      <c r="G8137">
        <f t="shared" si="1146"/>
        <v>-5.3592716179846622E-3</v>
      </c>
      <c r="H8137" s="2">
        <v>44263</v>
      </c>
      <c r="I8137">
        <v>7916.41</v>
      </c>
      <c r="J8137">
        <f t="shared" si="1147"/>
        <v>-5.3486753327687264E-3</v>
      </c>
      <c r="K8137">
        <f t="shared" si="1143"/>
        <v>-5.3519153327687263E-3</v>
      </c>
      <c r="L8137">
        <v>1.4244259817568723E-2</v>
      </c>
      <c r="N8137" s="2">
        <v>44263</v>
      </c>
      <c r="O8137">
        <v>227.39</v>
      </c>
      <c r="Q8137" s="2">
        <v>44263</v>
      </c>
      <c r="R8137">
        <v>367399</v>
      </c>
      <c r="S8137" s="8">
        <f t="shared" si="1148"/>
        <v>-1.8177921396297037E-2</v>
      </c>
      <c r="T8137" s="9">
        <f t="shared" si="1144"/>
        <v>-1.8181161396297038E-2</v>
      </c>
      <c r="U8137" s="3">
        <f>Sheet1!$B$17+Sheet1!$B$18*'Portfolio allocation'!K8137</f>
        <v>-5.6520540209694815E-3</v>
      </c>
      <c r="V8137" s="13">
        <f t="shared" si="1149"/>
        <v>-1.2529107375327557E-2</v>
      </c>
      <c r="W8137" s="13"/>
      <c r="X8137" s="2">
        <v>44263</v>
      </c>
      <c r="Y8137">
        <v>119.2141</v>
      </c>
      <c r="AA8137" s="2">
        <v>44263</v>
      </c>
      <c r="AB8137">
        <v>2340.27</v>
      </c>
      <c r="AC8137">
        <f t="shared" si="1150"/>
        <v>1.6117057074007235E-2</v>
      </c>
      <c r="AD8137">
        <f t="shared" si="1145"/>
        <v>1.6113697074007234E-2</v>
      </c>
      <c r="AE8137">
        <f>Sheet2!$B$17+Sheet2!$B$18*'Portfolio allocation'!K8137</f>
        <v>-4.7056726422426845E-3</v>
      </c>
      <c r="AF8137">
        <f t="shared" si="1151"/>
        <v>2.0819369716249918E-2</v>
      </c>
      <c r="AH8137" s="2">
        <v>44263</v>
      </c>
      <c r="AI8137">
        <v>1.5940000000000001</v>
      </c>
      <c r="AJ8137">
        <v>8.4000000000000005E-2</v>
      </c>
      <c r="AK8137">
        <v>1.1858</v>
      </c>
      <c r="AR8137" s="3"/>
    </row>
    <row r="8138" spans="1:44" hidden="1" outlineLevel="1" x14ac:dyDescent="0.2">
      <c r="A8138" s="2">
        <v>44264</v>
      </c>
      <c r="B8138">
        <v>24.03</v>
      </c>
      <c r="E8138" s="2">
        <v>44264</v>
      </c>
      <c r="F8138">
        <v>3875.44</v>
      </c>
      <c r="G8138">
        <f t="shared" si="1146"/>
        <v>1.4154683554241432E-2</v>
      </c>
      <c r="H8138" s="2">
        <v>44264</v>
      </c>
      <c r="I8138">
        <v>8029.2</v>
      </c>
      <c r="J8138">
        <f t="shared" si="1147"/>
        <v>1.4247619817568724E-2</v>
      </c>
      <c r="K8138">
        <f t="shared" si="1143"/>
        <v>1.4244259817568723E-2</v>
      </c>
      <c r="L8138">
        <v>6.0804832421660487E-3</v>
      </c>
      <c r="N8138" s="2">
        <v>44264</v>
      </c>
      <c r="O8138">
        <v>233.78</v>
      </c>
      <c r="Q8138" s="2">
        <v>44264</v>
      </c>
      <c r="R8138">
        <v>377723.4</v>
      </c>
      <c r="S8138" s="8">
        <f t="shared" si="1148"/>
        <v>2.810132852838465E-2</v>
      </c>
      <c r="T8138" s="9">
        <f t="shared" si="1144"/>
        <v>2.8097968528384649E-2</v>
      </c>
      <c r="U8138" s="3">
        <f>Sheet1!$B$17+Sheet1!$B$18*'Portfolio allocation'!K8138</f>
        <v>1.6829174744619979E-2</v>
      </c>
      <c r="V8138" s="13">
        <f t="shared" si="1149"/>
        <v>1.126879378376467E-2</v>
      </c>
      <c r="W8138" s="13"/>
      <c r="X8138" s="2">
        <v>44264</v>
      </c>
      <c r="Y8138">
        <v>118.6123</v>
      </c>
      <c r="AA8138" s="2">
        <v>44264</v>
      </c>
      <c r="AB8138">
        <v>2328.46</v>
      </c>
      <c r="AC8138">
        <f t="shared" si="1150"/>
        <v>-5.0464262670546489E-3</v>
      </c>
      <c r="AD8138">
        <f t="shared" si="1145"/>
        <v>-5.0499862670546486E-3</v>
      </c>
      <c r="AE8138">
        <f>Sheet2!$B$17+Sheet2!$B$18*'Portfolio allocation'!K8138</f>
        <v>1.2719746245081473E-2</v>
      </c>
      <c r="AF8138">
        <f t="shared" si="1151"/>
        <v>-1.7769732512136122E-2</v>
      </c>
      <c r="AH8138" s="2">
        <v>44264</v>
      </c>
      <c r="AI8138">
        <v>1.544</v>
      </c>
      <c r="AJ8138">
        <v>8.8999999999999996E-2</v>
      </c>
      <c r="AK8138">
        <v>1.18835</v>
      </c>
      <c r="AR8138" s="3"/>
    </row>
    <row r="8139" spans="1:44" hidden="1" outlineLevel="1" x14ac:dyDescent="0.2">
      <c r="A8139" s="2">
        <v>44265</v>
      </c>
      <c r="B8139">
        <v>22.56</v>
      </c>
      <c r="E8139" s="2">
        <v>44265</v>
      </c>
      <c r="F8139">
        <v>3898.81</v>
      </c>
      <c r="G8139">
        <f t="shared" si="1146"/>
        <v>6.0302830130256613E-3</v>
      </c>
      <c r="H8139" s="2">
        <v>44265</v>
      </c>
      <c r="I8139">
        <v>8078.05</v>
      </c>
      <c r="J8139">
        <f t="shared" si="1147"/>
        <v>6.0840432421660484E-3</v>
      </c>
      <c r="K8139">
        <f t="shared" si="1143"/>
        <v>6.0804832421660487E-3</v>
      </c>
      <c r="L8139">
        <v>1.0460719048285237E-2</v>
      </c>
      <c r="N8139" s="2">
        <v>44265</v>
      </c>
      <c r="O8139">
        <v>232.42</v>
      </c>
      <c r="Q8139" s="2">
        <v>44265</v>
      </c>
      <c r="R8139">
        <v>375526.1</v>
      </c>
      <c r="S8139" s="8">
        <f t="shared" si="1148"/>
        <v>-5.8172196903872875E-3</v>
      </c>
      <c r="T8139" s="9">
        <f t="shared" si="1144"/>
        <v>-5.8207796903872872E-3</v>
      </c>
      <c r="U8139" s="3">
        <f>Sheet1!$B$17+Sheet1!$B$18*'Portfolio allocation'!K8139</f>
        <v>7.463483359705635E-3</v>
      </c>
      <c r="V8139" s="13">
        <f t="shared" si="1149"/>
        <v>-1.3284263050092922E-2</v>
      </c>
      <c r="W8139" s="13"/>
      <c r="X8139" s="2">
        <v>44265</v>
      </c>
      <c r="Y8139">
        <v>122.1369</v>
      </c>
      <c r="AA8139" s="2">
        <v>44265</v>
      </c>
      <c r="AB8139">
        <v>2397.65</v>
      </c>
      <c r="AC8139">
        <f t="shared" si="1150"/>
        <v>2.9714918873418483E-2</v>
      </c>
      <c r="AD8139">
        <f t="shared" si="1145"/>
        <v>2.9711478873418483E-2</v>
      </c>
      <c r="AE8139">
        <f>Sheet2!$B$17+Sheet2!$B$18*'Portfolio allocation'!K8139</f>
        <v>5.4603078374559624E-3</v>
      </c>
      <c r="AF8139">
        <f t="shared" si="1151"/>
        <v>2.425117103596252E-2</v>
      </c>
      <c r="AH8139" s="2">
        <v>44265</v>
      </c>
      <c r="AI8139">
        <v>1.52</v>
      </c>
      <c r="AJ8139">
        <v>8.5999999999999993E-2</v>
      </c>
      <c r="AK8139">
        <v>1.1896500000000001</v>
      </c>
      <c r="AR8139" s="3"/>
    </row>
    <row r="8140" spans="1:44" hidden="1" outlineLevel="1" x14ac:dyDescent="0.2">
      <c r="A8140" s="2">
        <v>44266</v>
      </c>
      <c r="B8140">
        <v>21.91</v>
      </c>
      <c r="E8140" s="2">
        <v>44266</v>
      </c>
      <c r="F8140">
        <v>3939.34</v>
      </c>
      <c r="G8140">
        <f t="shared" si="1146"/>
        <v>1.0395479646353678E-2</v>
      </c>
      <c r="H8140" s="2">
        <v>44266</v>
      </c>
      <c r="I8140">
        <v>8162.58</v>
      </c>
      <c r="J8140">
        <f t="shared" si="1147"/>
        <v>1.0464159048285238E-2</v>
      </c>
      <c r="K8140">
        <f t="shared" si="1143"/>
        <v>1.0460719048285237E-2</v>
      </c>
      <c r="L8140">
        <v>1.2610661385002596E-3</v>
      </c>
      <c r="N8140" s="2">
        <v>44266</v>
      </c>
      <c r="O8140">
        <v>237.13</v>
      </c>
      <c r="Q8140" s="2">
        <v>44266</v>
      </c>
      <c r="R8140">
        <v>383136.1</v>
      </c>
      <c r="S8140" s="8">
        <f t="shared" si="1148"/>
        <v>2.0264903025382308E-2</v>
      </c>
      <c r="T8140" s="9">
        <f t="shared" si="1144"/>
        <v>2.0261463025382308E-2</v>
      </c>
      <c r="U8140" s="3">
        <f>Sheet1!$B$17+Sheet1!$B$18*'Portfolio allocation'!K8140</f>
        <v>1.2488600886423389E-2</v>
      </c>
      <c r="V8140" s="13">
        <f t="shared" si="1149"/>
        <v>7.7728621389589192E-3</v>
      </c>
      <c r="W8140" s="13"/>
      <c r="X8140" s="2">
        <v>44266</v>
      </c>
      <c r="Y8140">
        <v>121.4396</v>
      </c>
      <c r="AA8140" s="2">
        <v>44266</v>
      </c>
      <c r="AB8140">
        <v>2383.96</v>
      </c>
      <c r="AC8140">
        <f t="shared" si="1150"/>
        <v>-5.709757470856891E-3</v>
      </c>
      <c r="AD8140">
        <f t="shared" si="1145"/>
        <v>-5.7129974708568908E-3</v>
      </c>
      <c r="AE8140">
        <f>Sheet2!$B$17+Sheet2!$B$18*'Portfolio allocation'!K8140</f>
        <v>9.3553252661794702E-3</v>
      </c>
      <c r="AF8140">
        <f t="shared" si="1151"/>
        <v>-1.5068322737036361E-2</v>
      </c>
      <c r="AH8140" s="2">
        <v>44266</v>
      </c>
      <c r="AI8140">
        <v>1.5269999999999999</v>
      </c>
      <c r="AJ8140">
        <v>8.1000000000000003E-2</v>
      </c>
      <c r="AK8140">
        <v>1.1960500000000001</v>
      </c>
      <c r="AR8140" s="3"/>
    </row>
    <row r="8141" spans="1:44" hidden="1" outlineLevel="1" x14ac:dyDescent="0.2">
      <c r="A8141" s="2">
        <v>44267</v>
      </c>
      <c r="B8141">
        <v>20.69</v>
      </c>
      <c r="E8141" s="2">
        <v>44267</v>
      </c>
      <c r="F8141">
        <v>3943.34</v>
      </c>
      <c r="G8141">
        <f t="shared" si="1146"/>
        <v>1.0153985185334946E-3</v>
      </c>
      <c r="H8141" s="2">
        <v>44267</v>
      </c>
      <c r="I8141">
        <v>8172.9</v>
      </c>
      <c r="J8141">
        <f t="shared" si="1147"/>
        <v>1.2643061385002596E-3</v>
      </c>
      <c r="K8141">
        <f t="shared" si="1143"/>
        <v>1.2610661385002596E-3</v>
      </c>
      <c r="L8141">
        <v>6.5331956079237126E-3</v>
      </c>
      <c r="N8141" s="2">
        <v>44267</v>
      </c>
      <c r="O8141">
        <v>235.75</v>
      </c>
      <c r="Q8141" s="2">
        <v>44267</v>
      </c>
      <c r="R8141">
        <v>380906.4</v>
      </c>
      <c r="S8141" s="8">
        <f t="shared" si="1148"/>
        <v>-5.8196030079127326E-3</v>
      </c>
      <c r="T8141" s="9">
        <f t="shared" si="1144"/>
        <v>-5.8228430079127324E-3</v>
      </c>
      <c r="U8141" s="3">
        <f>Sheet1!$B$17+Sheet1!$B$18*'Portfolio allocation'!K8141</f>
        <v>1.9345259181081896E-3</v>
      </c>
      <c r="V8141" s="13">
        <f t="shared" si="1149"/>
        <v>-7.757368926020922E-3</v>
      </c>
      <c r="W8141" s="13"/>
      <c r="X8141" s="2">
        <v>44267</v>
      </c>
      <c r="Y8141">
        <v>121.88849999999999</v>
      </c>
      <c r="AA8141" s="2">
        <v>44267</v>
      </c>
      <c r="AB8141">
        <v>2392.7800000000002</v>
      </c>
      <c r="AC8141">
        <f t="shared" si="1150"/>
        <v>3.6997265054783401E-3</v>
      </c>
      <c r="AD8141">
        <f t="shared" si="1145"/>
        <v>3.69668650547834E-3</v>
      </c>
      <c r="AE8141">
        <f>Sheet2!$B$17+Sheet2!$B$18*'Portfolio allocation'!K8141</f>
        <v>1.1747591944257555E-3</v>
      </c>
      <c r="AF8141">
        <f t="shared" si="1151"/>
        <v>2.5219273110525845E-3</v>
      </c>
      <c r="AH8141" s="2">
        <v>44267</v>
      </c>
      <c r="AI8141">
        <v>1.635</v>
      </c>
      <c r="AJ8141">
        <v>7.5999999999999998E-2</v>
      </c>
      <c r="AK8141">
        <v>1.1938</v>
      </c>
      <c r="AR8141" s="3"/>
    </row>
    <row r="8142" spans="1:44" hidden="1" outlineLevel="1" x14ac:dyDescent="0.2">
      <c r="A8142" s="2">
        <v>44270</v>
      </c>
      <c r="B8142">
        <v>20.03</v>
      </c>
      <c r="E8142" s="2">
        <v>44270</v>
      </c>
      <c r="F8142">
        <v>3968.94</v>
      </c>
      <c r="G8142">
        <f t="shared" si="1146"/>
        <v>6.4919585934766211E-3</v>
      </c>
      <c r="H8142" s="2">
        <v>44270</v>
      </c>
      <c r="I8142">
        <v>8226.32</v>
      </c>
      <c r="J8142">
        <f t="shared" si="1147"/>
        <v>6.5362356079237127E-3</v>
      </c>
      <c r="K8142">
        <f t="shared" si="1143"/>
        <v>6.5331956079237126E-3</v>
      </c>
      <c r="L8142">
        <v>-1.5456495751198687E-3</v>
      </c>
      <c r="N8142" s="2">
        <v>44270</v>
      </c>
      <c r="O8142">
        <v>234.81</v>
      </c>
      <c r="Q8142" s="2">
        <v>44270</v>
      </c>
      <c r="R8142">
        <v>379387.7</v>
      </c>
      <c r="S8142" s="8">
        <f t="shared" si="1148"/>
        <v>-3.9870687391968529E-3</v>
      </c>
      <c r="T8142" s="9">
        <f t="shared" si="1144"/>
        <v>-3.9901087391968531E-3</v>
      </c>
      <c r="U8142" s="3">
        <f>Sheet1!$B$17+Sheet1!$B$18*'Portfolio allocation'!K8142</f>
        <v>7.9828464589599291E-3</v>
      </c>
      <c r="V8142" s="13">
        <f t="shared" si="1149"/>
        <v>-1.1972955198156783E-2</v>
      </c>
      <c r="W8142" s="13"/>
      <c r="X8142" s="2">
        <v>44270</v>
      </c>
      <c r="Y8142">
        <v>122.815</v>
      </c>
      <c r="AA8142" s="2">
        <v>44270</v>
      </c>
      <c r="AB8142">
        <v>2410.96</v>
      </c>
      <c r="AC8142">
        <f t="shared" si="1150"/>
        <v>7.5978568861323481E-3</v>
      </c>
      <c r="AD8142">
        <f t="shared" si="1145"/>
        <v>7.5948168861323479E-3</v>
      </c>
      <c r="AE8142">
        <f>Sheet2!$B$17+Sheet2!$B$18*'Portfolio allocation'!K8142</f>
        <v>5.8628712228247113E-3</v>
      </c>
      <c r="AF8142">
        <f t="shared" si="1151"/>
        <v>1.7319456633076366E-3</v>
      </c>
      <c r="AH8142" s="2">
        <v>44270</v>
      </c>
      <c r="AI8142">
        <v>1.607</v>
      </c>
      <c r="AJ8142">
        <v>7.5999999999999998E-2</v>
      </c>
      <c r="AK8142">
        <v>1.1916500000000001</v>
      </c>
      <c r="AR8142" s="3"/>
    </row>
    <row r="8143" spans="1:44" hidden="1" outlineLevel="1" x14ac:dyDescent="0.2">
      <c r="A8143" s="2">
        <v>44271</v>
      </c>
      <c r="B8143">
        <v>19.79</v>
      </c>
      <c r="E8143" s="2">
        <v>44271</v>
      </c>
      <c r="F8143">
        <v>3962.71</v>
      </c>
      <c r="G8143">
        <f t="shared" si="1146"/>
        <v>-1.5696886322292825E-3</v>
      </c>
      <c r="H8143" s="2">
        <v>44271</v>
      </c>
      <c r="I8143">
        <v>8213.6299999999992</v>
      </c>
      <c r="J8143">
        <f t="shared" si="1147"/>
        <v>-1.5426095751198687E-3</v>
      </c>
      <c r="K8143">
        <f t="shared" si="1143"/>
        <v>-1.5456495751198687E-3</v>
      </c>
      <c r="L8143">
        <v>2.8849227022889018E-3</v>
      </c>
      <c r="N8143" s="2">
        <v>44271</v>
      </c>
      <c r="O8143">
        <v>237.71</v>
      </c>
      <c r="Q8143" s="2">
        <v>44271</v>
      </c>
      <c r="R8143">
        <v>384073.3</v>
      </c>
      <c r="S8143" s="8">
        <f t="shared" si="1148"/>
        <v>1.2350426753424015E-2</v>
      </c>
      <c r="T8143" s="9">
        <f t="shared" si="1144"/>
        <v>1.2347386753424016E-2</v>
      </c>
      <c r="U8143" s="3">
        <f>Sheet1!$B$17+Sheet1!$B$18*'Portfolio allocation'!K8143</f>
        <v>-1.2854094801923413E-3</v>
      </c>
      <c r="V8143" s="13">
        <f t="shared" si="1149"/>
        <v>1.3632796233616358E-2</v>
      </c>
      <c r="W8143" s="13"/>
      <c r="X8143" s="2">
        <v>44271</v>
      </c>
      <c r="Y8143">
        <v>122.4903</v>
      </c>
      <c r="AA8143" s="2">
        <v>44271</v>
      </c>
      <c r="AB8143">
        <v>2404.59</v>
      </c>
      <c r="AC8143">
        <f t="shared" si="1150"/>
        <v>-2.6421010717722071E-3</v>
      </c>
      <c r="AD8143">
        <f t="shared" si="1145"/>
        <v>-2.6450610717722073E-3</v>
      </c>
      <c r="AE8143">
        <f>Sheet2!$B$17+Sheet2!$B$18*'Portfolio allocation'!K8143</f>
        <v>-1.321044023919304E-3</v>
      </c>
      <c r="AF8143">
        <f t="shared" si="1151"/>
        <v>-1.3240170478529033E-3</v>
      </c>
      <c r="AH8143" s="2">
        <v>44271</v>
      </c>
      <c r="AI8143">
        <v>1.623</v>
      </c>
      <c r="AJ8143">
        <v>7.3999999999999996E-2</v>
      </c>
      <c r="AK8143">
        <v>1.1894499999999999</v>
      </c>
      <c r="AR8143" s="3"/>
    </row>
    <row r="8144" spans="1:44" hidden="1" outlineLevel="1" x14ac:dyDescent="0.2">
      <c r="A8144" s="2">
        <v>44272</v>
      </c>
      <c r="B8144">
        <v>19.23</v>
      </c>
      <c r="E8144" s="2">
        <v>44272</v>
      </c>
      <c r="F8144">
        <v>3974.12</v>
      </c>
      <c r="G8144">
        <f t="shared" si="1146"/>
        <v>2.8793426720601367E-3</v>
      </c>
      <c r="H8144" s="2">
        <v>44272</v>
      </c>
      <c r="I8144">
        <v>8237.35</v>
      </c>
      <c r="J8144">
        <f t="shared" si="1147"/>
        <v>2.887882702288902E-3</v>
      </c>
      <c r="K8144">
        <f t="shared" si="1143"/>
        <v>2.8849227022889018E-3</v>
      </c>
      <c r="L8144">
        <v>-1.4713761779213007E-2</v>
      </c>
      <c r="N8144" s="2">
        <v>44272</v>
      </c>
      <c r="O8144">
        <v>237.04</v>
      </c>
      <c r="Q8144" s="2">
        <v>44272</v>
      </c>
      <c r="R8144">
        <v>382990.7</v>
      </c>
      <c r="S8144" s="8">
        <f t="shared" si="1148"/>
        <v>-2.8187327783524285E-3</v>
      </c>
      <c r="T8144" s="9">
        <f t="shared" si="1144"/>
        <v>-2.8216927783524287E-3</v>
      </c>
      <c r="U8144" s="3">
        <f>Sheet1!$B$17+Sheet1!$B$18*'Portfolio allocation'!K8144</f>
        <v>3.7974553220846505E-3</v>
      </c>
      <c r="V8144" s="13">
        <f t="shared" si="1149"/>
        <v>-6.6191481004370788E-3</v>
      </c>
      <c r="W8144" s="13"/>
      <c r="X8144" s="2">
        <v>44272</v>
      </c>
      <c r="Y8144">
        <v>123.2449</v>
      </c>
      <c r="AA8144" s="2">
        <v>44272</v>
      </c>
      <c r="AB8144">
        <v>2419.4</v>
      </c>
      <c r="AC8144">
        <f t="shared" si="1150"/>
        <v>6.1590541422862355E-3</v>
      </c>
      <c r="AD8144">
        <f t="shared" si="1145"/>
        <v>6.1563341422862352E-3</v>
      </c>
      <c r="AE8144">
        <f>Sheet2!$B$17+Sheet2!$B$18*'Portfolio allocation'!K8144</f>
        <v>2.6187338792744283E-3</v>
      </c>
      <c r="AF8144">
        <f t="shared" si="1151"/>
        <v>3.5376002630118069E-3</v>
      </c>
      <c r="AH8144" s="2">
        <v>44272</v>
      </c>
      <c r="AI8144">
        <v>1.641</v>
      </c>
      <c r="AJ8144">
        <v>6.8000000000000005E-2</v>
      </c>
      <c r="AK8144">
        <v>1.19045</v>
      </c>
      <c r="AR8144" s="3"/>
    </row>
    <row r="8145" spans="1:44" hidden="1" outlineLevel="1" x14ac:dyDescent="0.2">
      <c r="A8145" s="2">
        <v>44273</v>
      </c>
      <c r="B8145">
        <v>21.58</v>
      </c>
      <c r="E8145" s="2">
        <v>44273</v>
      </c>
      <c r="F8145">
        <v>3915.46</v>
      </c>
      <c r="G8145">
        <f t="shared" si="1146"/>
        <v>-1.4760500437832724E-2</v>
      </c>
      <c r="H8145" s="2">
        <v>44273</v>
      </c>
      <c r="I8145">
        <v>8116.17</v>
      </c>
      <c r="J8145">
        <f t="shared" si="1147"/>
        <v>-1.4711041779213008E-2</v>
      </c>
      <c r="K8145">
        <f t="shared" si="1143"/>
        <v>-1.4713761779213007E-2</v>
      </c>
      <c r="L8145">
        <v>-5.0061173223330977E-4</v>
      </c>
      <c r="N8145" s="2">
        <v>44273</v>
      </c>
      <c r="O8145">
        <v>230.72</v>
      </c>
      <c r="Q8145" s="2">
        <v>44273</v>
      </c>
      <c r="R8145">
        <v>372779.4</v>
      </c>
      <c r="S8145" s="8">
        <f t="shared" si="1148"/>
        <v>-2.6662005108740172E-2</v>
      </c>
      <c r="T8145" s="9">
        <f t="shared" si="1144"/>
        <v>-2.6664725108740173E-2</v>
      </c>
      <c r="U8145" s="3">
        <f>Sheet1!$B$17+Sheet1!$B$18*'Portfolio allocation'!K8145</f>
        <v>-1.6392201525071086E-2</v>
      </c>
      <c r="V8145" s="13">
        <f t="shared" si="1149"/>
        <v>-1.0272523583669087E-2</v>
      </c>
      <c r="W8145" s="13"/>
      <c r="X8145" s="2">
        <v>44273</v>
      </c>
      <c r="Y8145">
        <v>124.2287</v>
      </c>
      <c r="AA8145" s="2">
        <v>44273</v>
      </c>
      <c r="AB8145">
        <v>2438.71</v>
      </c>
      <c r="AC8145">
        <f t="shared" si="1150"/>
        <v>7.9813176820699994E-3</v>
      </c>
      <c r="AD8145">
        <f t="shared" si="1145"/>
        <v>7.9784776820699989E-3</v>
      </c>
      <c r="AE8145">
        <f>Sheet2!$B$17+Sheet2!$B$18*'Portfolio allocation'!K8145</f>
        <v>-1.3030465344725215E-2</v>
      </c>
      <c r="AF8145">
        <f t="shared" si="1151"/>
        <v>2.1008943026795214E-2</v>
      </c>
      <c r="AH8145" s="2">
        <v>44273</v>
      </c>
      <c r="AI8145">
        <v>1.7290000000000001</v>
      </c>
      <c r="AJ8145">
        <v>7.0999999999999994E-2</v>
      </c>
      <c r="AK8145">
        <v>1.1924999999999999</v>
      </c>
      <c r="AR8145" s="3"/>
    </row>
    <row r="8146" spans="1:44" hidden="1" outlineLevel="1" x14ac:dyDescent="0.2">
      <c r="A8146" s="2">
        <v>44274</v>
      </c>
      <c r="B8146">
        <v>20.95</v>
      </c>
      <c r="E8146" s="2">
        <v>44274</v>
      </c>
      <c r="F8146">
        <v>3913.1</v>
      </c>
      <c r="G8146">
        <f t="shared" si="1146"/>
        <v>-6.0273888636330764E-4</v>
      </c>
      <c r="H8146" s="2">
        <v>44274</v>
      </c>
      <c r="I8146">
        <v>8112.13</v>
      </c>
      <c r="J8146">
        <f t="shared" si="1147"/>
        <v>-4.9777173223330973E-4</v>
      </c>
      <c r="K8146">
        <f t="shared" si="1143"/>
        <v>-5.0061173223330977E-4</v>
      </c>
      <c r="L8146">
        <v>7.025307336396217E-3</v>
      </c>
      <c r="N8146" s="2">
        <v>44274</v>
      </c>
      <c r="O8146">
        <v>230.35</v>
      </c>
      <c r="Q8146" s="2">
        <v>44274</v>
      </c>
      <c r="R8146">
        <v>372181.6</v>
      </c>
      <c r="S8146" s="8">
        <f t="shared" si="1148"/>
        <v>-1.6036293851002803E-3</v>
      </c>
      <c r="T8146" s="9">
        <f t="shared" si="1144"/>
        <v>-1.6064693851002803E-3</v>
      </c>
      <c r="U8146" s="3">
        <f>Sheet1!$B$17+Sheet1!$B$18*'Portfolio allocation'!K8146</f>
        <v>-8.6515582051902235E-5</v>
      </c>
      <c r="V8146" s="13">
        <f t="shared" si="1149"/>
        <v>-1.5199538030483781E-3</v>
      </c>
      <c r="W8146" s="13"/>
      <c r="X8146" s="2">
        <v>44274</v>
      </c>
      <c r="Y8146">
        <v>123.1207</v>
      </c>
      <c r="AA8146" s="2">
        <v>44274</v>
      </c>
      <c r="AB8146">
        <v>2416.96</v>
      </c>
      <c r="AC8146">
        <f t="shared" si="1150"/>
        <v>-8.9186496139351812E-3</v>
      </c>
      <c r="AD8146">
        <f t="shared" si="1145"/>
        <v>-8.9210896139351806E-3</v>
      </c>
      <c r="AE8146">
        <f>Sheet2!$B$17+Sheet2!$B$18*'Portfolio allocation'!K8146</f>
        <v>-3.9176971269789412E-4</v>
      </c>
      <c r="AF8146">
        <f t="shared" si="1151"/>
        <v>-8.5293199012372867E-3</v>
      </c>
      <c r="AH8146" s="2">
        <v>44274</v>
      </c>
      <c r="AI8146">
        <v>1.732</v>
      </c>
      <c r="AJ8146">
        <v>6.0999999999999999E-2</v>
      </c>
      <c r="AK8146">
        <v>1.19095</v>
      </c>
      <c r="AR8146" s="3"/>
    </row>
    <row r="8147" spans="1:44" hidden="1" outlineLevel="1" x14ac:dyDescent="0.2">
      <c r="A8147" s="2">
        <v>44277</v>
      </c>
      <c r="B8147">
        <v>18.88</v>
      </c>
      <c r="E8147" s="2">
        <v>44277</v>
      </c>
      <c r="F8147">
        <v>3940.59</v>
      </c>
      <c r="G8147">
        <f t="shared" si="1146"/>
        <v>7.0251207482558975E-3</v>
      </c>
      <c r="H8147" s="2">
        <v>44277</v>
      </c>
      <c r="I8147">
        <v>8169.14</v>
      </c>
      <c r="J8147">
        <f t="shared" si="1147"/>
        <v>7.0277473363962173E-3</v>
      </c>
      <c r="K8147">
        <f t="shared" si="1143"/>
        <v>7.025307336396217E-3</v>
      </c>
      <c r="L8147">
        <v>-7.6301258797866773E-3</v>
      </c>
      <c r="N8147" s="2">
        <v>44277</v>
      </c>
      <c r="O8147">
        <v>235.99</v>
      </c>
      <c r="Q8147" s="2">
        <v>44277</v>
      </c>
      <c r="R8147">
        <v>381294.3</v>
      </c>
      <c r="S8147" s="8">
        <f t="shared" si="1148"/>
        <v>2.4484552702229267E-2</v>
      </c>
      <c r="T8147" s="9">
        <f t="shared" si="1144"/>
        <v>2.4482112702229268E-2</v>
      </c>
      <c r="U8147" s="3">
        <f>Sheet1!$B$17+Sheet1!$B$18*'Portfolio allocation'!K8147</f>
        <v>8.5474095056333257E-3</v>
      </c>
      <c r="V8147" s="13">
        <f t="shared" si="1149"/>
        <v>1.5934703196595942E-2</v>
      </c>
      <c r="W8147" s="13"/>
      <c r="X8147" s="2">
        <v>44277</v>
      </c>
      <c r="Y8147">
        <v>124.69670000000001</v>
      </c>
      <c r="AA8147" s="2">
        <v>44277</v>
      </c>
      <c r="AB8147">
        <v>2447.9</v>
      </c>
      <c r="AC8147">
        <f t="shared" si="1150"/>
        <v>1.2801204819277157E-2</v>
      </c>
      <c r="AD8147">
        <f t="shared" si="1145"/>
        <v>1.2798564819277157E-2</v>
      </c>
      <c r="AE8147">
        <f>Sheet2!$B$17+Sheet2!$B$18*'Portfolio allocation'!K8147</f>
        <v>6.3004695266881492E-3</v>
      </c>
      <c r="AF8147">
        <f t="shared" si="1151"/>
        <v>6.4980952925890074E-3</v>
      </c>
      <c r="AH8147" s="2">
        <v>44277</v>
      </c>
      <c r="AI8147">
        <v>1.6819999999999999</v>
      </c>
      <c r="AJ8147">
        <v>6.6000000000000003E-2</v>
      </c>
      <c r="AK8147">
        <v>1.1932</v>
      </c>
      <c r="AR8147" s="3"/>
    </row>
    <row r="8148" spans="1:44" hidden="1" outlineLevel="1" x14ac:dyDescent="0.2">
      <c r="A8148" s="2">
        <v>44278</v>
      </c>
      <c r="B8148">
        <v>20.3</v>
      </c>
      <c r="E8148" s="2">
        <v>44278</v>
      </c>
      <c r="F8148">
        <v>3910.52</v>
      </c>
      <c r="G8148">
        <f t="shared" si="1146"/>
        <v>-7.6308370066411335E-3</v>
      </c>
      <c r="H8148" s="2">
        <v>44278</v>
      </c>
      <c r="I8148">
        <v>8106.83</v>
      </c>
      <c r="J8148">
        <f t="shared" si="1147"/>
        <v>-7.6274858797866774E-3</v>
      </c>
      <c r="K8148">
        <f t="shared" si="1143"/>
        <v>-7.6301258797866773E-3</v>
      </c>
      <c r="L8148">
        <v>-5.4090722528534691E-3</v>
      </c>
      <c r="N8148" s="2">
        <v>44278</v>
      </c>
      <c r="O8148">
        <v>237.58</v>
      </c>
      <c r="Q8148" s="2">
        <v>44278</v>
      </c>
      <c r="R8148">
        <v>383863.2</v>
      </c>
      <c r="S8148" s="8">
        <f t="shared" si="1148"/>
        <v>6.7373155066834389E-3</v>
      </c>
      <c r="T8148" s="9">
        <f t="shared" si="1144"/>
        <v>6.734675506683439E-3</v>
      </c>
      <c r="U8148" s="3">
        <f>Sheet1!$B$17+Sheet1!$B$18*'Portfolio allocation'!K8148</f>
        <v>-8.2656748980418776E-3</v>
      </c>
      <c r="V8148" s="13">
        <f t="shared" si="1149"/>
        <v>1.5000350404725317E-2</v>
      </c>
      <c r="W8148" s="13"/>
      <c r="X8148" s="2">
        <v>44278</v>
      </c>
      <c r="Y8148">
        <v>124.6108</v>
      </c>
      <c r="AA8148" s="2">
        <v>44278</v>
      </c>
      <c r="AB8148">
        <v>2446.21</v>
      </c>
      <c r="AC8148">
        <f t="shared" si="1150"/>
        <v>-6.9038767923523814E-4</v>
      </c>
      <c r="AD8148">
        <f t="shared" si="1145"/>
        <v>-6.9290767923523813E-4</v>
      </c>
      <c r="AE8148">
        <f>Sheet2!$B$17+Sheet2!$B$18*'Portfolio allocation'!K8148</f>
        <v>-6.7315155830588204E-3</v>
      </c>
      <c r="AF8148">
        <f t="shared" si="1151"/>
        <v>6.0386079038235825E-3</v>
      </c>
      <c r="AH8148" s="2">
        <v>44278</v>
      </c>
      <c r="AI8148">
        <v>1.6379999999999999</v>
      </c>
      <c r="AJ8148">
        <v>6.3E-2</v>
      </c>
      <c r="AK8148">
        <v>1.1872</v>
      </c>
      <c r="AR8148" s="3"/>
    </row>
    <row r="8149" spans="1:44" hidden="1" outlineLevel="1" x14ac:dyDescent="0.2">
      <c r="A8149" s="2">
        <v>44279</v>
      </c>
      <c r="B8149">
        <v>21.2</v>
      </c>
      <c r="E8149" s="2">
        <v>44279</v>
      </c>
      <c r="F8149">
        <v>3889.14</v>
      </c>
      <c r="G8149">
        <f t="shared" si="1146"/>
        <v>-5.4673035811094728E-3</v>
      </c>
      <c r="H8149" s="2">
        <v>44279</v>
      </c>
      <c r="I8149">
        <v>8063</v>
      </c>
      <c r="J8149">
        <f t="shared" si="1147"/>
        <v>-5.4065522528534693E-3</v>
      </c>
      <c r="K8149">
        <f t="shared" si="1143"/>
        <v>-5.4090722528534691E-3</v>
      </c>
      <c r="L8149">
        <v>5.2693911794617397E-3</v>
      </c>
      <c r="N8149" s="2">
        <v>44279</v>
      </c>
      <c r="O8149">
        <v>235.46</v>
      </c>
      <c r="Q8149" s="2">
        <v>44279</v>
      </c>
      <c r="R8149">
        <v>380437.9</v>
      </c>
      <c r="S8149" s="8">
        <f t="shared" si="1148"/>
        <v>-8.9232309843715329E-3</v>
      </c>
      <c r="T8149" s="9">
        <f t="shared" si="1144"/>
        <v>-8.9257509843715336E-3</v>
      </c>
      <c r="U8149" s="3">
        <f>Sheet1!$B$17+Sheet1!$B$18*'Portfolio allocation'!K8149</f>
        <v>-5.7176258882396854E-3</v>
      </c>
      <c r="V8149" s="13">
        <f t="shared" si="1149"/>
        <v>-3.2081250961318482E-3</v>
      </c>
      <c r="W8149" s="13"/>
      <c r="X8149" s="2">
        <v>44279</v>
      </c>
      <c r="Y8149">
        <v>124.7636</v>
      </c>
      <c r="AA8149" s="2">
        <v>44279</v>
      </c>
      <c r="AB8149">
        <v>2449.21</v>
      </c>
      <c r="AC8149">
        <f t="shared" si="1150"/>
        <v>1.2263869414319561E-3</v>
      </c>
      <c r="AD8149">
        <f t="shared" si="1145"/>
        <v>1.2235469414319561E-3</v>
      </c>
      <c r="AE8149">
        <f>Sheet2!$B$17+Sheet2!$B$18*'Portfolio allocation'!K8149</f>
        <v>-4.756498033786952E-3</v>
      </c>
      <c r="AF8149">
        <f t="shared" si="1151"/>
        <v>5.9800449752189077E-3</v>
      </c>
      <c r="AH8149" s="2">
        <v>44279</v>
      </c>
      <c r="AI8149">
        <v>1.6140000000000001</v>
      </c>
      <c r="AJ8149">
        <v>7.0999999999999994E-2</v>
      </c>
      <c r="AK8149">
        <v>1.1830499999999999</v>
      </c>
      <c r="AR8149" s="3"/>
    </row>
    <row r="8150" spans="1:44" hidden="1" outlineLevel="1" x14ac:dyDescent="0.2">
      <c r="A8150" s="2">
        <v>44280</v>
      </c>
      <c r="B8150">
        <v>19.809999999999999</v>
      </c>
      <c r="E8150" s="2">
        <v>44280</v>
      </c>
      <c r="F8150">
        <v>3909.52</v>
      </c>
      <c r="G8150">
        <f t="shared" si="1146"/>
        <v>5.2402330592367097E-3</v>
      </c>
      <c r="H8150" s="2">
        <v>44280</v>
      </c>
      <c r="I8150">
        <v>8105.51</v>
      </c>
      <c r="J8150">
        <f t="shared" si="1147"/>
        <v>5.2722311794617394E-3</v>
      </c>
      <c r="K8150">
        <f t="shared" si="1143"/>
        <v>5.2693911794617397E-3</v>
      </c>
      <c r="L8150">
        <v>1.6636658452534089E-2</v>
      </c>
      <c r="N8150" s="2">
        <v>44280</v>
      </c>
      <c r="O8150">
        <v>232.34</v>
      </c>
      <c r="Q8150" s="2">
        <v>44280</v>
      </c>
      <c r="R8150">
        <v>375396.8</v>
      </c>
      <c r="S8150" s="8">
        <f t="shared" si="1148"/>
        <v>-1.3250782847870957E-2</v>
      </c>
      <c r="T8150" s="9">
        <f t="shared" si="1144"/>
        <v>-1.3253622847870957E-2</v>
      </c>
      <c r="U8150" s="3">
        <f>Sheet1!$B$17+Sheet1!$B$18*'Portfolio allocation'!K8150</f>
        <v>6.5329779895647987E-3</v>
      </c>
      <c r="V8150" s="13">
        <f t="shared" si="1149"/>
        <v>-1.9786600837435754E-2</v>
      </c>
      <c r="W8150" s="13"/>
      <c r="X8150" s="2">
        <v>44280</v>
      </c>
      <c r="Y8150">
        <v>127.1037</v>
      </c>
      <c r="AA8150" s="2">
        <v>44280</v>
      </c>
      <c r="AB8150">
        <v>2495.15</v>
      </c>
      <c r="AC8150">
        <f t="shared" si="1150"/>
        <v>1.8757068605795402E-2</v>
      </c>
      <c r="AD8150">
        <f t="shared" si="1145"/>
        <v>1.87544286057954E-2</v>
      </c>
      <c r="AE8150">
        <f>Sheet2!$B$17+Sheet2!$B$18*'Portfolio allocation'!K8150</f>
        <v>4.7390640824692661E-3</v>
      </c>
      <c r="AF8150">
        <f t="shared" si="1151"/>
        <v>1.4015364523326135E-2</v>
      </c>
      <c r="AH8150" s="2">
        <v>44280</v>
      </c>
      <c r="AI8150">
        <v>1.6140000000000001</v>
      </c>
      <c r="AJ8150">
        <v>6.6000000000000003E-2</v>
      </c>
      <c r="AK8150">
        <v>1.1775500000000001</v>
      </c>
      <c r="AR8150" s="3"/>
    </row>
    <row r="8151" spans="1:44" hidden="1" outlineLevel="1" x14ac:dyDescent="0.2">
      <c r="A8151" s="2">
        <v>44281</v>
      </c>
      <c r="B8151">
        <v>18.86</v>
      </c>
      <c r="E8151" s="2">
        <v>44281</v>
      </c>
      <c r="F8151">
        <v>3974.54</v>
      </c>
      <c r="G8151">
        <f t="shared" si="1146"/>
        <v>1.6631197691788335E-2</v>
      </c>
      <c r="H8151" s="2">
        <v>44281</v>
      </c>
      <c r="I8151">
        <v>8240.3799999999992</v>
      </c>
      <c r="J8151">
        <f t="shared" si="1147"/>
        <v>1.663929845253409E-2</v>
      </c>
      <c r="K8151">
        <f t="shared" si="1143"/>
        <v>1.6636658452534089E-2</v>
      </c>
      <c r="L8151">
        <v>-8.6910489603625647E-4</v>
      </c>
      <c r="N8151" s="2">
        <v>44281</v>
      </c>
      <c r="O8151">
        <v>236.48</v>
      </c>
      <c r="Q8151" s="2">
        <v>44281</v>
      </c>
      <c r="R8151">
        <v>382085.9</v>
      </c>
      <c r="S8151" s="8">
        <f t="shared" si="1148"/>
        <v>1.7818745391543045E-2</v>
      </c>
      <c r="T8151" s="9">
        <f t="shared" si="1144"/>
        <v>1.7816105391543043E-2</v>
      </c>
      <c r="U8151" s="3">
        <f>Sheet1!$B$17+Sheet1!$B$18*'Portfolio allocation'!K8151</f>
        <v>1.9573795090096643E-2</v>
      </c>
      <c r="V8151" s="13">
        <f t="shared" si="1149"/>
        <v>-1.7576896985536002E-3</v>
      </c>
      <c r="W8151" s="13"/>
      <c r="X8151" s="2">
        <v>44281</v>
      </c>
      <c r="Y8151">
        <v>130.2653</v>
      </c>
      <c r="AA8151" s="2">
        <v>44281</v>
      </c>
      <c r="AB8151">
        <v>2557.2199999999998</v>
      </c>
      <c r="AC8151">
        <f t="shared" si="1150"/>
        <v>2.4876259944291768E-2</v>
      </c>
      <c r="AD8151">
        <f t="shared" si="1145"/>
        <v>2.4873619944291766E-2</v>
      </c>
      <c r="AE8151">
        <f>Sheet2!$B$17+Sheet2!$B$18*'Portfolio allocation'!K8151</f>
        <v>1.4847128146902051E-2</v>
      </c>
      <c r="AF8151">
        <f t="shared" si="1151"/>
        <v>1.0026491797389715E-2</v>
      </c>
      <c r="AH8151" s="2">
        <v>44281</v>
      </c>
      <c r="AI8151">
        <v>1.66</v>
      </c>
      <c r="AJ8151">
        <v>6.6000000000000003E-2</v>
      </c>
      <c r="AK8151">
        <v>1.1797</v>
      </c>
      <c r="AR8151" s="3"/>
    </row>
    <row r="8152" spans="1:44" hidden="1" outlineLevel="1" x14ac:dyDescent="0.2">
      <c r="A8152" s="2">
        <v>44284</v>
      </c>
      <c r="B8152">
        <v>20.74</v>
      </c>
      <c r="E8152" s="2">
        <v>44284</v>
      </c>
      <c r="F8152">
        <v>3971.09</v>
      </c>
      <c r="G8152">
        <f t="shared" si="1146"/>
        <v>-8.6802497899118869E-4</v>
      </c>
      <c r="H8152" s="2">
        <v>44284</v>
      </c>
      <c r="I8152">
        <v>8233.24</v>
      </c>
      <c r="J8152">
        <f t="shared" si="1147"/>
        <v>-8.6646489603625643E-4</v>
      </c>
      <c r="K8152">
        <f t="shared" si="1143"/>
        <v>-8.6910489603625647E-4</v>
      </c>
      <c r="L8152">
        <v>-3.0559159098482798E-3</v>
      </c>
      <c r="N8152" s="2">
        <v>44284</v>
      </c>
      <c r="O8152">
        <v>235.24</v>
      </c>
      <c r="Q8152" s="2">
        <v>44284</v>
      </c>
      <c r="R8152">
        <v>380082.4</v>
      </c>
      <c r="S8152" s="8">
        <f t="shared" si="1148"/>
        <v>-5.2435852775514213E-3</v>
      </c>
      <c r="T8152" s="9">
        <f t="shared" si="1144"/>
        <v>-5.2462252775514213E-3</v>
      </c>
      <c r="U8152" s="3">
        <f>Sheet1!$B$17+Sheet1!$B$18*'Portfolio allocation'!K8152</f>
        <v>-5.0926027842532803E-4</v>
      </c>
      <c r="V8152" s="13">
        <f t="shared" si="1149"/>
        <v>-4.7369649991260932E-3</v>
      </c>
      <c r="W8152" s="13"/>
      <c r="X8152" s="2">
        <v>44284</v>
      </c>
      <c r="Y8152">
        <v>129.76859999999999</v>
      </c>
      <c r="AA8152" s="2">
        <v>44284</v>
      </c>
      <c r="AB8152">
        <v>2547.4699999999998</v>
      </c>
      <c r="AC8152">
        <f t="shared" si="1150"/>
        <v>-3.8127341409812665E-3</v>
      </c>
      <c r="AD8152">
        <f t="shared" si="1145"/>
        <v>-3.8151741409812663E-3</v>
      </c>
      <c r="AE8152">
        <f>Sheet2!$B$17+Sheet2!$B$18*'Portfolio allocation'!K8152</f>
        <v>-7.1944323506234031E-4</v>
      </c>
      <c r="AF8152">
        <f t="shared" si="1151"/>
        <v>-3.0957309059189259E-3</v>
      </c>
      <c r="AH8152" s="2">
        <v>44284</v>
      </c>
      <c r="AI8152">
        <v>1.7210000000000001</v>
      </c>
      <c r="AJ8152">
        <v>6.0999999999999999E-2</v>
      </c>
      <c r="AK8152">
        <v>1.17635</v>
      </c>
      <c r="AR8152" s="3"/>
    </row>
    <row r="8153" spans="1:44" hidden="1" outlineLevel="1" x14ac:dyDescent="0.2">
      <c r="A8153" s="2">
        <v>44285</v>
      </c>
      <c r="B8153">
        <v>19.61</v>
      </c>
      <c r="E8153" s="2">
        <v>44285</v>
      </c>
      <c r="F8153">
        <v>3958.55</v>
      </c>
      <c r="G8153">
        <f t="shared" si="1146"/>
        <v>-3.1578231669390222E-3</v>
      </c>
      <c r="H8153" s="2">
        <v>44285</v>
      </c>
      <c r="I8153">
        <v>8208.1</v>
      </c>
      <c r="J8153">
        <f t="shared" si="1147"/>
        <v>-3.05347590984828E-3</v>
      </c>
      <c r="K8153">
        <f t="shared" si="1143"/>
        <v>-3.0559159098482798E-3</v>
      </c>
      <c r="L8153">
        <v>3.6987819636698431E-3</v>
      </c>
      <c r="N8153" s="2">
        <v>44285</v>
      </c>
      <c r="O8153">
        <v>231.85</v>
      </c>
      <c r="Q8153" s="2">
        <v>44285</v>
      </c>
      <c r="R8153">
        <v>374605.1</v>
      </c>
      <c r="S8153" s="8">
        <f t="shared" si="1148"/>
        <v>-1.4410822495332765E-2</v>
      </c>
      <c r="T8153" s="9">
        <f t="shared" si="1144"/>
        <v>-1.4413262495332764E-2</v>
      </c>
      <c r="U8153" s="3">
        <f>Sheet1!$B$17+Sheet1!$B$18*'Portfolio allocation'!K8153</f>
        <v>-3.0180252946316734E-3</v>
      </c>
      <c r="V8153" s="13">
        <f t="shared" si="1149"/>
        <v>-1.139523720070109E-2</v>
      </c>
      <c r="W8153" s="13"/>
      <c r="X8153" s="2">
        <v>44285</v>
      </c>
      <c r="Y8153">
        <v>128.6798</v>
      </c>
      <c r="AA8153" s="2">
        <v>44285</v>
      </c>
      <c r="AB8153">
        <v>2526.09</v>
      </c>
      <c r="AC8153">
        <f t="shared" si="1150"/>
        <v>-8.3926405413997651E-3</v>
      </c>
      <c r="AD8153">
        <f t="shared" si="1145"/>
        <v>-8.3950805413997645E-3</v>
      </c>
      <c r="AE8153">
        <f>Sheet2!$B$17+Sheet2!$B$18*'Portfolio allocation'!K8153</f>
        <v>-2.6640113791387789E-3</v>
      </c>
      <c r="AF8153">
        <f t="shared" si="1151"/>
        <v>-5.731069162260986E-3</v>
      </c>
      <c r="AH8153" s="2">
        <v>44285</v>
      </c>
      <c r="AI8153">
        <v>1.726</v>
      </c>
      <c r="AJ8153">
        <v>6.0999999999999999E-2</v>
      </c>
      <c r="AK8153">
        <v>1.17275</v>
      </c>
      <c r="AR8153" s="3"/>
    </row>
    <row r="8154" spans="1:44" hidden="1" outlineLevel="1" x14ac:dyDescent="0.2">
      <c r="A8154" s="2">
        <v>44286</v>
      </c>
      <c r="B8154">
        <v>19.399999999999999</v>
      </c>
      <c r="E8154" s="2">
        <v>44286</v>
      </c>
      <c r="F8154">
        <v>3972.89</v>
      </c>
      <c r="G8154">
        <f t="shared" si="1146"/>
        <v>3.6225385557842049E-3</v>
      </c>
      <c r="H8154" s="2">
        <v>44286</v>
      </c>
      <c r="I8154">
        <v>8238.48</v>
      </c>
      <c r="J8154">
        <f t="shared" si="1147"/>
        <v>3.7012219636698429E-3</v>
      </c>
      <c r="K8154">
        <f t="shared" si="1143"/>
        <v>3.6987819636698431E-3</v>
      </c>
      <c r="L8154">
        <v>1.1823690660218938E-2</v>
      </c>
      <c r="N8154" s="2">
        <v>44286</v>
      </c>
      <c r="O8154">
        <v>235.77</v>
      </c>
      <c r="Q8154" s="2">
        <v>44286</v>
      </c>
      <c r="R8154">
        <v>380938.8</v>
      </c>
      <c r="S8154" s="8">
        <f t="shared" si="1148"/>
        <v>1.690767157201023E-2</v>
      </c>
      <c r="T8154" s="9">
        <f t="shared" si="1144"/>
        <v>1.6905231572010231E-2</v>
      </c>
      <c r="U8154" s="3">
        <f>Sheet1!$B$17+Sheet1!$B$18*'Portfolio allocation'!K8154</f>
        <v>4.7311352926774596E-3</v>
      </c>
      <c r="V8154" s="13">
        <f t="shared" si="1149"/>
        <v>1.2174096279332771E-2</v>
      </c>
      <c r="W8154" s="13"/>
      <c r="X8154" s="2">
        <v>44286</v>
      </c>
      <c r="Y8154">
        <v>127.2852</v>
      </c>
      <c r="AA8154" s="2">
        <v>44286</v>
      </c>
      <c r="AB8154">
        <v>2498.7199999999998</v>
      </c>
      <c r="AC8154">
        <f t="shared" si="1150"/>
        <v>-1.083492670490771E-2</v>
      </c>
      <c r="AD8154">
        <f t="shared" si="1145"/>
        <v>-1.0837446704907711E-2</v>
      </c>
      <c r="AE8154">
        <f>Sheet2!$B$17+Sheet2!$B$18*'Portfolio allocation'!K8154</f>
        <v>3.3424382979220096E-3</v>
      </c>
      <c r="AF8154">
        <f t="shared" si="1151"/>
        <v>-1.4179885002829721E-2</v>
      </c>
      <c r="AH8154" s="2">
        <v>44286</v>
      </c>
      <c r="AI8154">
        <v>1.746</v>
      </c>
      <c r="AJ8154">
        <v>6.3E-2</v>
      </c>
      <c r="AK8154">
        <v>1.1753</v>
      </c>
      <c r="AR8154" s="3"/>
    </row>
    <row r="8155" spans="1:44" hidden="1" outlineLevel="1" x14ac:dyDescent="0.2">
      <c r="A8155" s="2">
        <v>44287</v>
      </c>
      <c r="B8155">
        <v>17.329999999999998</v>
      </c>
      <c r="E8155" s="2">
        <v>44287</v>
      </c>
      <c r="F8155">
        <v>4019.87</v>
      </c>
      <c r="G8155">
        <f t="shared" si="1146"/>
        <v>1.1825144919693331E-2</v>
      </c>
      <c r="H8155" s="2">
        <v>44287</v>
      </c>
      <c r="I8155">
        <v>8335.91</v>
      </c>
      <c r="J8155">
        <f t="shared" si="1147"/>
        <v>1.1826210660218939E-2</v>
      </c>
      <c r="K8155">
        <f t="shared" si="1143"/>
        <v>1.1823690660218938E-2</v>
      </c>
      <c r="L8155">
        <v>-2.52E-6</v>
      </c>
      <c r="N8155" s="2">
        <v>44287</v>
      </c>
      <c r="O8155">
        <v>242.35</v>
      </c>
      <c r="Q8155" s="2">
        <v>44287</v>
      </c>
      <c r="R8155">
        <v>391570.2</v>
      </c>
      <c r="S8155" s="8">
        <f t="shared" si="1148"/>
        <v>2.7908419935170681E-2</v>
      </c>
      <c r="T8155" s="9">
        <f t="shared" si="1144"/>
        <v>2.7905899935170682E-2</v>
      </c>
      <c r="U8155" s="3">
        <f>Sheet1!$B$17+Sheet1!$B$18*'Portfolio allocation'!K8155</f>
        <v>1.4052236461927934E-2</v>
      </c>
      <c r="V8155" s="13">
        <f t="shared" si="1149"/>
        <v>1.3853663473242748E-2</v>
      </c>
      <c r="W8155" s="13"/>
      <c r="X8155" s="2">
        <v>44287</v>
      </c>
      <c r="Y8155">
        <v>127.25660000000001</v>
      </c>
      <c r="AA8155" s="2">
        <v>44287</v>
      </c>
      <c r="AB8155">
        <v>2498.15</v>
      </c>
      <c r="AC8155">
        <f t="shared" si="1150"/>
        <v>-2.2811679579937127E-4</v>
      </c>
      <c r="AD8155">
        <f t="shared" si="1145"/>
        <v>-2.3063679579937127E-4</v>
      </c>
      <c r="AE8155">
        <f>Sheet2!$B$17+Sheet2!$B$18*'Portfolio allocation'!K8155</f>
        <v>1.0567314396061645E-2</v>
      </c>
      <c r="AF8155">
        <f t="shared" si="1151"/>
        <v>-1.0797951191861017E-2</v>
      </c>
      <c r="AH8155" s="2">
        <v>44287</v>
      </c>
      <c r="AI8155">
        <v>1.679</v>
      </c>
      <c r="AJ8155">
        <v>6.3E-2</v>
      </c>
      <c r="AK8155">
        <v>1.17605</v>
      </c>
      <c r="AR8155" s="3"/>
    </row>
    <row r="8156" spans="1:44" hidden="1" outlineLevel="1" x14ac:dyDescent="0.2">
      <c r="A8156" s="2">
        <v>44288</v>
      </c>
      <c r="B8156">
        <v>17.329999999999998</v>
      </c>
      <c r="E8156" s="2">
        <v>44288</v>
      </c>
      <c r="F8156">
        <v>4019.87</v>
      </c>
      <c r="G8156">
        <f t="shared" si="1146"/>
        <v>0</v>
      </c>
      <c r="H8156" s="2">
        <v>44288</v>
      </c>
      <c r="I8156">
        <v>8335.91</v>
      </c>
      <c r="J8156">
        <f t="shared" si="1147"/>
        <v>0</v>
      </c>
      <c r="K8156">
        <f t="shared" si="1143"/>
        <v>-2.52E-6</v>
      </c>
      <c r="L8156">
        <v>1.4571773628410117E-2</v>
      </c>
      <c r="N8156" s="2">
        <v>44288</v>
      </c>
      <c r="O8156">
        <v>242.35</v>
      </c>
      <c r="Q8156" s="2">
        <v>44288</v>
      </c>
      <c r="R8156">
        <v>391570.2</v>
      </c>
      <c r="S8156" s="8">
        <f t="shared" si="1148"/>
        <v>0</v>
      </c>
      <c r="T8156" s="9">
        <f t="shared" si="1144"/>
        <v>-2.52E-6</v>
      </c>
      <c r="U8156" s="3">
        <f>Sheet1!$B$17+Sheet1!$B$18*'Portfolio allocation'!K8156</f>
        <v>4.8490787648933968E-4</v>
      </c>
      <c r="V8156" s="13">
        <f t="shared" si="1149"/>
        <v>-4.8742787648933968E-4</v>
      </c>
      <c r="W8156" s="13"/>
      <c r="X8156" s="2">
        <v>44288</v>
      </c>
      <c r="Y8156">
        <v>127.25660000000001</v>
      </c>
      <c r="AA8156" s="2">
        <v>44288</v>
      </c>
      <c r="AB8156">
        <v>2498.15</v>
      </c>
      <c r="AC8156">
        <f t="shared" si="1150"/>
        <v>0</v>
      </c>
      <c r="AD8156">
        <f t="shared" si="1145"/>
        <v>-2.52E-6</v>
      </c>
      <c r="AE8156">
        <f>Sheet2!$B$17+Sheet2!$B$18*'Portfolio allocation'!K8156</f>
        <v>5.1146163073345905E-5</v>
      </c>
      <c r="AF8156">
        <f t="shared" si="1151"/>
        <v>-5.3666163073345908E-5</v>
      </c>
      <c r="AH8156" s="2">
        <v>44288</v>
      </c>
      <c r="AI8156">
        <v>1.679</v>
      </c>
      <c r="AJ8156">
        <v>6.3E-2</v>
      </c>
      <c r="AK8156">
        <v>1.17605</v>
      </c>
      <c r="AR8156" s="3"/>
    </row>
    <row r="8157" spans="1:44" hidden="1" outlineLevel="1" x14ac:dyDescent="0.2">
      <c r="A8157" s="2">
        <v>44291</v>
      </c>
      <c r="B8157">
        <v>17.91</v>
      </c>
      <c r="E8157" s="2">
        <v>44291</v>
      </c>
      <c r="F8157">
        <v>4077.91</v>
      </c>
      <c r="G8157">
        <f t="shared" si="1146"/>
        <v>1.4438277854756487E-2</v>
      </c>
      <c r="H8157" s="2">
        <v>44291</v>
      </c>
      <c r="I8157">
        <v>8457.4</v>
      </c>
      <c r="J8157">
        <f t="shared" si="1147"/>
        <v>1.4574293628410118E-2</v>
      </c>
      <c r="K8157">
        <f t="shared" si="1143"/>
        <v>1.4571773628410117E-2</v>
      </c>
      <c r="L8157">
        <v>-9.3180363421369798E-4</v>
      </c>
      <c r="N8157" s="2">
        <v>44291</v>
      </c>
      <c r="O8157">
        <v>249.07</v>
      </c>
      <c r="Q8157" s="2">
        <v>44291</v>
      </c>
      <c r="R8157">
        <v>402427.9</v>
      </c>
      <c r="S8157" s="8">
        <f t="shared" si="1148"/>
        <v>2.7728616733347033E-2</v>
      </c>
      <c r="T8157" s="9">
        <f t="shared" si="1144"/>
        <v>2.7726096733347035E-2</v>
      </c>
      <c r="U8157" s="3">
        <f>Sheet1!$B$17+Sheet1!$B$18*'Portfolio allocation'!K8157</f>
        <v>1.7204906888720999E-2</v>
      </c>
      <c r="V8157" s="13">
        <f t="shared" si="1149"/>
        <v>1.0521189844626036E-2</v>
      </c>
      <c r="W8157" s="13"/>
      <c r="X8157" s="2">
        <v>44291</v>
      </c>
      <c r="Y8157">
        <v>129.8355</v>
      </c>
      <c r="AA8157" s="2">
        <v>44291</v>
      </c>
      <c r="AB8157">
        <v>2548.7800000000002</v>
      </c>
      <c r="AC8157">
        <f t="shared" si="1150"/>
        <v>2.0266997578207935E-2</v>
      </c>
      <c r="AD8157">
        <f t="shared" si="1145"/>
        <v>2.0264557578207935E-2</v>
      </c>
      <c r="AE8157">
        <f>Sheet2!$B$17+Sheet2!$B$18*'Portfolio allocation'!K8157</f>
        <v>1.3010979881314657E-2</v>
      </c>
      <c r="AF8157">
        <f t="shared" si="1151"/>
        <v>7.2535776968932781E-3</v>
      </c>
      <c r="AH8157" s="2">
        <v>44291</v>
      </c>
      <c r="AI8157">
        <v>1.72</v>
      </c>
      <c r="AJ8157">
        <v>6.0999999999999999E-2</v>
      </c>
      <c r="AK8157">
        <v>1.1798500000000001</v>
      </c>
      <c r="AR8157" s="3"/>
    </row>
    <row r="8158" spans="1:44" hidden="1" outlineLevel="1" x14ac:dyDescent="0.2">
      <c r="A8158" s="2">
        <v>44292</v>
      </c>
      <c r="B8158">
        <v>18.12</v>
      </c>
      <c r="E8158" s="2">
        <v>44292</v>
      </c>
      <c r="F8158">
        <v>4073.94</v>
      </c>
      <c r="G8158">
        <f t="shared" si="1146"/>
        <v>-9.7353791525556233E-4</v>
      </c>
      <c r="H8158" s="2">
        <v>44292</v>
      </c>
      <c r="I8158">
        <v>8449.5400000000009</v>
      </c>
      <c r="J8158">
        <f t="shared" si="1147"/>
        <v>-9.2936363421369794E-4</v>
      </c>
      <c r="K8158">
        <f t="shared" si="1143"/>
        <v>-9.3180363421369798E-4</v>
      </c>
      <c r="L8158">
        <v>1.4936994239211222E-3</v>
      </c>
      <c r="N8158" s="2">
        <v>44292</v>
      </c>
      <c r="O8158">
        <v>247.86</v>
      </c>
      <c r="Q8158" s="2">
        <v>44292</v>
      </c>
      <c r="R8158">
        <v>400472.8</v>
      </c>
      <c r="S8158" s="8">
        <f t="shared" si="1148"/>
        <v>-4.8582615668546492E-3</v>
      </c>
      <c r="T8158" s="9">
        <f t="shared" si="1144"/>
        <v>-4.8607015668546494E-3</v>
      </c>
      <c r="U8158" s="3">
        <f>Sheet1!$B$17+Sheet1!$B$18*'Portfolio allocation'!K8158</f>
        <v>-5.811898598598248E-4</v>
      </c>
      <c r="V8158" s="13">
        <f t="shared" si="1149"/>
        <v>-4.2795117069948244E-3</v>
      </c>
      <c r="W8158" s="13"/>
      <c r="X8158" s="2">
        <v>44292</v>
      </c>
      <c r="Y8158">
        <v>128.2022</v>
      </c>
      <c r="AA8158" s="2">
        <v>44292</v>
      </c>
      <c r="AB8158">
        <v>2516.7199999999998</v>
      </c>
      <c r="AC8158">
        <f t="shared" si="1150"/>
        <v>-1.2578567000682828E-2</v>
      </c>
      <c r="AD8158">
        <f t="shared" si="1145"/>
        <v>-1.2580807000682828E-2</v>
      </c>
      <c r="AE8158">
        <f>Sheet2!$B$17+Sheet2!$B$18*'Portfolio allocation'!K8158</f>
        <v>-7.7519655263920254E-4</v>
      </c>
      <c r="AF8158">
        <f t="shared" si="1151"/>
        <v>-1.1805610448043626E-2</v>
      </c>
      <c r="AH8158" s="2">
        <v>44292</v>
      </c>
      <c r="AI8158">
        <v>1.6559999999999999</v>
      </c>
      <c r="AJ8158">
        <v>5.6000000000000001E-2</v>
      </c>
      <c r="AK8158">
        <v>1.1839</v>
      </c>
      <c r="AR8158" s="3"/>
    </row>
    <row r="8159" spans="1:44" hidden="1" outlineLevel="1" x14ac:dyDescent="0.2">
      <c r="A8159" s="2">
        <v>44293</v>
      </c>
      <c r="B8159">
        <v>17.16</v>
      </c>
      <c r="E8159" s="2">
        <v>44293</v>
      </c>
      <c r="F8159">
        <v>4079.95</v>
      </c>
      <c r="G8159">
        <f t="shared" si="1146"/>
        <v>1.4752303666720756E-3</v>
      </c>
      <c r="H8159" s="2">
        <v>44293</v>
      </c>
      <c r="I8159">
        <v>8462.18</v>
      </c>
      <c r="J8159">
        <f t="shared" si="1147"/>
        <v>1.4959394239211221E-3</v>
      </c>
      <c r="K8159">
        <f t="shared" si="1143"/>
        <v>1.4936994239211222E-3</v>
      </c>
      <c r="L8159">
        <v>4.4492515808455257E-3</v>
      </c>
      <c r="N8159" s="2">
        <v>44293</v>
      </c>
      <c r="O8159">
        <v>249.9</v>
      </c>
      <c r="Q8159" s="2">
        <v>44293</v>
      </c>
      <c r="R8159">
        <v>403768.9</v>
      </c>
      <c r="S8159" s="8">
        <f t="shared" si="1148"/>
        <v>8.2305215235591866E-3</v>
      </c>
      <c r="T8159" s="9">
        <f t="shared" si="1144"/>
        <v>8.2282815235591861E-3</v>
      </c>
      <c r="U8159" s="3">
        <f>Sheet1!$B$17+Sheet1!$B$18*'Portfolio allocation'!K8159</f>
        <v>2.2014087188544883E-3</v>
      </c>
      <c r="V8159" s="13">
        <f t="shared" si="1149"/>
        <v>6.0268728047046978E-3</v>
      </c>
      <c r="W8159" s="13"/>
      <c r="X8159" s="2">
        <v>44293</v>
      </c>
      <c r="Y8159">
        <v>128.88030000000001</v>
      </c>
      <c r="AA8159" s="2">
        <v>44293</v>
      </c>
      <c r="AB8159">
        <v>2530.0300000000002</v>
      </c>
      <c r="AC8159">
        <f t="shared" si="1150"/>
        <v>5.2886296449348169E-3</v>
      </c>
      <c r="AD8159">
        <f t="shared" si="1145"/>
        <v>5.2863096449348168E-3</v>
      </c>
      <c r="AE8159">
        <f>Sheet2!$B$17+Sheet2!$B$18*'Portfolio allocation'!K8159</f>
        <v>1.3816226468338732E-3</v>
      </c>
      <c r="AF8159">
        <f t="shared" si="1151"/>
        <v>3.9046869981009436E-3</v>
      </c>
      <c r="AH8159" s="2">
        <v>44293</v>
      </c>
      <c r="AI8159">
        <v>1.6539999999999999</v>
      </c>
      <c r="AJ8159">
        <v>5.8000000000000003E-2</v>
      </c>
      <c r="AK8159">
        <v>1.1900500000000001</v>
      </c>
      <c r="AR8159" s="3"/>
    </row>
    <row r="8160" spans="1:44" hidden="1" outlineLevel="1" x14ac:dyDescent="0.2">
      <c r="A8160" s="2">
        <v>44294</v>
      </c>
      <c r="B8160">
        <v>16.95</v>
      </c>
      <c r="E8160" s="2">
        <v>44294</v>
      </c>
      <c r="F8160">
        <v>4097.17</v>
      </c>
      <c r="G8160">
        <f t="shared" si="1146"/>
        <v>4.220639958823158E-3</v>
      </c>
      <c r="H8160" s="2">
        <v>44294</v>
      </c>
      <c r="I8160">
        <v>8499.85</v>
      </c>
      <c r="J8160">
        <f t="shared" si="1147"/>
        <v>4.4515715808455258E-3</v>
      </c>
      <c r="K8160">
        <f t="shared" si="1143"/>
        <v>4.4492515808455257E-3</v>
      </c>
      <c r="L8160">
        <v>7.7296611511967076E-3</v>
      </c>
      <c r="N8160" s="2">
        <v>44294</v>
      </c>
      <c r="O8160">
        <v>253.25</v>
      </c>
      <c r="Q8160" s="2">
        <v>44294</v>
      </c>
      <c r="R8160">
        <v>409181.6</v>
      </c>
      <c r="S8160" s="8">
        <f t="shared" si="1148"/>
        <v>1.3405440587425099E-2</v>
      </c>
      <c r="T8160" s="9">
        <f t="shared" si="1144"/>
        <v>1.3403120587425099E-2</v>
      </c>
      <c r="U8160" s="3">
        <f>Sheet1!$B$17+Sheet1!$B$18*'Portfolio allocation'!K8160</f>
        <v>5.5920930569307737E-3</v>
      </c>
      <c r="V8160" s="13">
        <f t="shared" si="1149"/>
        <v>7.8110275304943255E-3</v>
      </c>
      <c r="W8160" s="13"/>
      <c r="X8160" s="2">
        <v>44294</v>
      </c>
      <c r="Y8160">
        <v>129.06180000000001</v>
      </c>
      <c r="AA8160" s="2">
        <v>44294</v>
      </c>
      <c r="AB8160">
        <v>2533.59</v>
      </c>
      <c r="AC8160">
        <f t="shared" si="1150"/>
        <v>1.4070979395501837E-3</v>
      </c>
      <c r="AD8160">
        <f t="shared" si="1145"/>
        <v>1.4048579395501838E-3</v>
      </c>
      <c r="AE8160">
        <f>Sheet2!$B$17+Sheet2!$B$18*'Portfolio allocation'!K8160</f>
        <v>4.0097750277261861E-3</v>
      </c>
      <c r="AF8160">
        <f t="shared" si="1151"/>
        <v>-2.6049170881760021E-3</v>
      </c>
      <c r="AH8160" s="2">
        <v>44294</v>
      </c>
      <c r="AI8160">
        <v>1.6319999999999999</v>
      </c>
      <c r="AJ8160">
        <v>5.6000000000000001E-2</v>
      </c>
      <c r="AK8160">
        <v>1.1897500000000001</v>
      </c>
      <c r="AR8160" s="3"/>
    </row>
    <row r="8161" spans="1:44" hidden="1" outlineLevel="1" x14ac:dyDescent="0.2">
      <c r="A8161" s="2">
        <v>44295</v>
      </c>
      <c r="B8161">
        <v>16.690000000000001</v>
      </c>
      <c r="E8161" s="2">
        <v>44295</v>
      </c>
      <c r="F8161">
        <v>4128.8</v>
      </c>
      <c r="G8161">
        <f t="shared" si="1146"/>
        <v>7.7199628035937717E-3</v>
      </c>
      <c r="H8161" s="2">
        <v>44295</v>
      </c>
      <c r="I8161">
        <v>8565.57</v>
      </c>
      <c r="J8161">
        <f t="shared" si="1147"/>
        <v>7.7319011511967073E-3</v>
      </c>
      <c r="K8161">
        <f t="shared" si="1143"/>
        <v>7.7296611511967076E-3</v>
      </c>
      <c r="L8161">
        <v>-1.8210955282593744E-4</v>
      </c>
      <c r="N8161" s="2">
        <v>44295</v>
      </c>
      <c r="O8161">
        <v>255.85</v>
      </c>
      <c r="Q8161" s="2">
        <v>44295</v>
      </c>
      <c r="R8161">
        <v>413382.40000000002</v>
      </c>
      <c r="S8161" s="8">
        <f t="shared" si="1148"/>
        <v>1.0266346287320927E-2</v>
      </c>
      <c r="T8161" s="9">
        <f t="shared" si="1144"/>
        <v>1.0264106287320926E-2</v>
      </c>
      <c r="U8161" s="3">
        <f>Sheet1!$B$17+Sheet1!$B$18*'Portfolio allocation'!K8161</f>
        <v>9.3554620526719659E-3</v>
      </c>
      <c r="V8161" s="13">
        <f t="shared" si="1149"/>
        <v>9.086442346489601E-4</v>
      </c>
      <c r="W8161" s="13"/>
      <c r="X8161" s="2">
        <v>44295</v>
      </c>
      <c r="Y8161">
        <v>129.64449999999999</v>
      </c>
      <c r="AA8161" s="2">
        <v>44295</v>
      </c>
      <c r="AB8161">
        <v>2545.0300000000002</v>
      </c>
      <c r="AC8161">
        <f t="shared" si="1150"/>
        <v>4.51533199925791E-3</v>
      </c>
      <c r="AD8161">
        <f t="shared" si="1145"/>
        <v>4.5130119992579099E-3</v>
      </c>
      <c r="AE8161">
        <f>Sheet2!$B$17+Sheet2!$B$18*'Portfolio allocation'!K8161</f>
        <v>6.9267989084997802E-3</v>
      </c>
      <c r="AF8161">
        <f t="shared" si="1151"/>
        <v>-2.4137869092418704E-3</v>
      </c>
      <c r="AH8161" s="2">
        <v>44295</v>
      </c>
      <c r="AI8161">
        <v>1.6659999999999999</v>
      </c>
      <c r="AJ8161">
        <v>5.8000000000000003E-2</v>
      </c>
      <c r="AK8161">
        <v>1.18895</v>
      </c>
      <c r="AR8161" s="3"/>
    </row>
    <row r="8162" spans="1:44" hidden="1" outlineLevel="1" x14ac:dyDescent="0.2">
      <c r="A8162" s="2">
        <v>44298</v>
      </c>
      <c r="B8162">
        <v>16.91</v>
      </c>
      <c r="E8162" s="2">
        <v>44298</v>
      </c>
      <c r="F8162">
        <v>4127.99</v>
      </c>
      <c r="G8162">
        <f t="shared" si="1146"/>
        <v>-1.9618291028877799E-4</v>
      </c>
      <c r="H8162" s="2">
        <v>44298</v>
      </c>
      <c r="I8162">
        <v>8564.0300000000007</v>
      </c>
      <c r="J8162">
        <f t="shared" si="1147"/>
        <v>-1.7978955282593745E-4</v>
      </c>
      <c r="K8162">
        <f t="shared" si="1143"/>
        <v>-1.8210955282593744E-4</v>
      </c>
      <c r="L8162">
        <v>3.2925376208163253E-3</v>
      </c>
      <c r="N8162" s="2">
        <v>44298</v>
      </c>
      <c r="O8162">
        <v>255.91</v>
      </c>
      <c r="Q8162" s="2">
        <v>44298</v>
      </c>
      <c r="R8162">
        <v>413479.4</v>
      </c>
      <c r="S8162" s="8">
        <f t="shared" si="1148"/>
        <v>2.3464956418073335E-4</v>
      </c>
      <c r="T8162" s="9">
        <f t="shared" si="1144"/>
        <v>2.3232956418073336E-4</v>
      </c>
      <c r="U8162" s="3">
        <f>Sheet1!$B$17+Sheet1!$B$18*'Portfolio allocation'!K8162</f>
        <v>2.7887819008289374E-4</v>
      </c>
      <c r="V8162" s="13">
        <f t="shared" si="1149"/>
        <v>-4.6548625902160384E-5</v>
      </c>
      <c r="W8162" s="13"/>
      <c r="X8162" s="2">
        <v>44298</v>
      </c>
      <c r="Y8162">
        <v>128.5556</v>
      </c>
      <c r="AA8162" s="2">
        <v>44298</v>
      </c>
      <c r="AB8162">
        <v>2523.66</v>
      </c>
      <c r="AC8162">
        <f t="shared" si="1150"/>
        <v>-8.3967576020715917E-3</v>
      </c>
      <c r="AD8162">
        <f t="shared" si="1145"/>
        <v>-8.3993976020715917E-3</v>
      </c>
      <c r="AE8162">
        <f>Sheet2!$B$17+Sheet2!$B$18*'Portfolio allocation'!K8162</f>
        <v>-1.0854944904335333E-4</v>
      </c>
      <c r="AF8162">
        <f t="shared" si="1151"/>
        <v>-8.2908481530282376E-3</v>
      </c>
      <c r="AH8162" s="2">
        <v>44298</v>
      </c>
      <c r="AI8162">
        <v>1.6759999999999999</v>
      </c>
      <c r="AJ8162">
        <v>6.6000000000000003E-2</v>
      </c>
      <c r="AK8162">
        <v>1.19075</v>
      </c>
      <c r="AR8162" s="3"/>
    </row>
    <row r="8163" spans="1:44" hidden="1" outlineLevel="1" x14ac:dyDescent="0.2">
      <c r="A8163" s="2">
        <v>44299</v>
      </c>
      <c r="B8163">
        <v>16.649999999999999</v>
      </c>
      <c r="E8163" s="2">
        <v>44299</v>
      </c>
      <c r="F8163">
        <v>4141.59</v>
      </c>
      <c r="G8163">
        <f t="shared" si="1146"/>
        <v>3.2945816244711601E-3</v>
      </c>
      <c r="H8163" s="2">
        <v>44299</v>
      </c>
      <c r="I8163">
        <v>8592.25</v>
      </c>
      <c r="J8163">
        <f t="shared" si="1147"/>
        <v>3.2951776208163253E-3</v>
      </c>
      <c r="K8163">
        <f t="shared" si="1143"/>
        <v>3.2925376208163253E-3</v>
      </c>
      <c r="L8163">
        <v>-3.9699688777677456E-3</v>
      </c>
      <c r="N8163" s="2">
        <v>44299</v>
      </c>
      <c r="O8163">
        <v>258.49</v>
      </c>
      <c r="Q8163" s="2">
        <v>44299</v>
      </c>
      <c r="R8163">
        <v>417647.9</v>
      </c>
      <c r="S8163" s="8">
        <f t="shared" si="1148"/>
        <v>1.0081517966795905E-2</v>
      </c>
      <c r="T8163" s="9">
        <f t="shared" si="1144"/>
        <v>1.0078877966795905E-2</v>
      </c>
      <c r="U8163" s="3">
        <f>Sheet1!$B$17+Sheet1!$B$18*'Portfolio allocation'!K8163</f>
        <v>4.2650814869551112E-3</v>
      </c>
      <c r="V8163" s="13">
        <f t="shared" si="1149"/>
        <v>5.8137964798407942E-3</v>
      </c>
      <c r="W8163" s="13"/>
      <c r="X8163" s="2">
        <v>44299</v>
      </c>
      <c r="Y8163">
        <v>125.2985</v>
      </c>
      <c r="AA8163" s="2">
        <v>44299</v>
      </c>
      <c r="AB8163">
        <v>2459.7199999999998</v>
      </c>
      <c r="AC8163">
        <f t="shared" si="1150"/>
        <v>-2.5336218032540048E-2</v>
      </c>
      <c r="AD8163">
        <f t="shared" si="1145"/>
        <v>-2.5338658032540047E-2</v>
      </c>
      <c r="AE8163">
        <f>Sheet2!$B$17+Sheet2!$B$18*'Portfolio allocation'!K8163</f>
        <v>2.9811954640261112E-3</v>
      </c>
      <c r="AF8163">
        <f t="shared" si="1151"/>
        <v>-2.8319853496566159E-2</v>
      </c>
      <c r="AH8163" s="2">
        <v>44299</v>
      </c>
      <c r="AI8163">
        <v>1.623</v>
      </c>
      <c r="AJ8163">
        <v>6.0999999999999999E-2</v>
      </c>
      <c r="AK8163">
        <v>1.19255</v>
      </c>
      <c r="AR8163" s="3"/>
    </row>
    <row r="8164" spans="1:44" hidden="1" outlineLevel="1" x14ac:dyDescent="0.2">
      <c r="A8164" s="2">
        <v>44300</v>
      </c>
      <c r="B8164">
        <v>16.989999999999998</v>
      </c>
      <c r="E8164" s="2">
        <v>44300</v>
      </c>
      <c r="F8164">
        <v>4124.66</v>
      </c>
      <c r="G8164">
        <f t="shared" si="1146"/>
        <v>-4.0878020277237415E-3</v>
      </c>
      <c r="H8164" s="2">
        <v>44300</v>
      </c>
      <c r="I8164">
        <v>8558.16</v>
      </c>
      <c r="J8164">
        <f t="shared" si="1147"/>
        <v>-3.9675288777677453E-3</v>
      </c>
      <c r="K8164">
        <f t="shared" si="1143"/>
        <v>-3.9699688777677456E-3</v>
      </c>
      <c r="L8164">
        <v>1.1113267114613516E-2</v>
      </c>
      <c r="N8164" s="2">
        <v>44300</v>
      </c>
      <c r="O8164">
        <v>255.59</v>
      </c>
      <c r="Q8164" s="2">
        <v>44300</v>
      </c>
      <c r="R8164">
        <v>412962.4</v>
      </c>
      <c r="S8164" s="8">
        <f t="shared" si="1148"/>
        <v>-1.1218780221329938E-2</v>
      </c>
      <c r="T8164" s="9">
        <f t="shared" si="1144"/>
        <v>-1.1221220221329938E-2</v>
      </c>
      <c r="U8164" s="3">
        <f>Sheet1!$B$17+Sheet1!$B$18*'Portfolio allocation'!K8164</f>
        <v>-4.0666500246116788E-3</v>
      </c>
      <c r="V8164" s="13">
        <f t="shared" si="1149"/>
        <v>-7.1545701967182587E-3</v>
      </c>
      <c r="W8164" s="13"/>
      <c r="X8164" s="2">
        <v>44300</v>
      </c>
      <c r="Y8164">
        <v>126.6835</v>
      </c>
      <c r="AA8164" s="2">
        <v>44300</v>
      </c>
      <c r="AB8164">
        <v>2486.9</v>
      </c>
      <c r="AC8164">
        <f t="shared" si="1150"/>
        <v>1.1050038215731917E-2</v>
      </c>
      <c r="AD8164">
        <f t="shared" si="1145"/>
        <v>1.1047598215731917E-2</v>
      </c>
      <c r="AE8164">
        <f>Sheet2!$B$17+Sheet2!$B$18*'Portfolio allocation'!K8164</f>
        <v>-3.4768105978130559E-3</v>
      </c>
      <c r="AF8164">
        <f t="shared" si="1151"/>
        <v>1.4524408813544974E-2</v>
      </c>
      <c r="AH8164" s="2">
        <v>44300</v>
      </c>
      <c r="AI8164">
        <v>1.6359999999999999</v>
      </c>
      <c r="AJ8164">
        <v>6.0999999999999999E-2</v>
      </c>
      <c r="AK8164">
        <v>1.19675</v>
      </c>
      <c r="AR8164" s="3"/>
    </row>
    <row r="8165" spans="1:44" hidden="1" outlineLevel="1" x14ac:dyDescent="0.2">
      <c r="A8165" s="2">
        <v>44301</v>
      </c>
      <c r="B8165">
        <v>16.57</v>
      </c>
      <c r="E8165" s="2">
        <v>44301</v>
      </c>
      <c r="F8165">
        <v>4170.42</v>
      </c>
      <c r="G8165">
        <f t="shared" si="1146"/>
        <v>1.1094247768300924E-2</v>
      </c>
      <c r="H8165" s="2">
        <v>44301</v>
      </c>
      <c r="I8165">
        <v>8653.2900000000009</v>
      </c>
      <c r="J8165">
        <f t="shared" si="1147"/>
        <v>1.1115707114613516E-2</v>
      </c>
      <c r="K8165">
        <f t="shared" si="1143"/>
        <v>1.1113267114613516E-2</v>
      </c>
      <c r="L8165">
        <v>3.6053563106286436E-3</v>
      </c>
      <c r="N8165" s="2">
        <v>44301</v>
      </c>
      <c r="O8165">
        <v>259.5</v>
      </c>
      <c r="Q8165" s="2">
        <v>44301</v>
      </c>
      <c r="R8165">
        <v>419279.8</v>
      </c>
      <c r="S8165" s="8">
        <f t="shared" si="1148"/>
        <v>1.5297760764660273E-2</v>
      </c>
      <c r="T8165" s="9">
        <f t="shared" si="1144"/>
        <v>1.5295320764660274E-2</v>
      </c>
      <c r="U8165" s="3">
        <f>Sheet1!$B$17+Sheet1!$B$18*'Portfolio allocation'!K8165</f>
        <v>1.3237220565882443E-2</v>
      </c>
      <c r="V8165" s="13">
        <f t="shared" si="1149"/>
        <v>2.0581001987778312E-3</v>
      </c>
      <c r="W8165" s="13"/>
      <c r="X8165" s="2">
        <v>44301</v>
      </c>
      <c r="Y8165">
        <v>126.6357</v>
      </c>
      <c r="AA8165" s="2">
        <v>44301</v>
      </c>
      <c r="AB8165">
        <v>2485.9699999999998</v>
      </c>
      <c r="AC8165">
        <f t="shared" si="1150"/>
        <v>-3.739595480317659E-4</v>
      </c>
      <c r="AD8165">
        <f t="shared" si="1145"/>
        <v>-3.7647954803176589E-4</v>
      </c>
      <c r="AE8165">
        <f>Sheet2!$B$17+Sheet2!$B$18*'Portfolio allocation'!K8165</f>
        <v>9.9355876547654303E-3</v>
      </c>
      <c r="AF8165">
        <f t="shared" si="1151"/>
        <v>-1.0312067202797197E-2</v>
      </c>
      <c r="AH8165" s="2">
        <v>44301</v>
      </c>
      <c r="AI8165">
        <v>1.53</v>
      </c>
      <c r="AJ8165">
        <v>6.3E-2</v>
      </c>
      <c r="AK8165">
        <v>1.1970000000000001</v>
      </c>
      <c r="AR8165" s="3"/>
    </row>
    <row r="8166" spans="1:44" hidden="1" outlineLevel="1" x14ac:dyDescent="0.2">
      <c r="A8166" s="2">
        <v>44302</v>
      </c>
      <c r="B8166">
        <v>16.25</v>
      </c>
      <c r="E8166" s="2">
        <v>44302</v>
      </c>
      <c r="F8166">
        <v>4185.47</v>
      </c>
      <c r="G8166">
        <f t="shared" si="1146"/>
        <v>3.6087492386858155E-3</v>
      </c>
      <c r="H8166" s="2">
        <v>44302</v>
      </c>
      <c r="I8166">
        <v>8684.51</v>
      </c>
      <c r="J8166">
        <f t="shared" si="1147"/>
        <v>3.6078763106286438E-3</v>
      </c>
      <c r="K8166">
        <f t="shared" si="1143"/>
        <v>3.6053563106286436E-3</v>
      </c>
      <c r="L8166">
        <v>-5.3096703170587506E-3</v>
      </c>
      <c r="N8166" s="2">
        <v>44302</v>
      </c>
      <c r="O8166">
        <v>260.74</v>
      </c>
      <c r="Q8166" s="2">
        <v>44302</v>
      </c>
      <c r="R8166">
        <v>421283.3</v>
      </c>
      <c r="S8166" s="8">
        <f t="shared" si="1148"/>
        <v>4.7784319683419341E-3</v>
      </c>
      <c r="T8166" s="9">
        <f t="shared" si="1144"/>
        <v>4.7759119683419343E-3</v>
      </c>
      <c r="U8166" s="3">
        <f>Sheet1!$B$17+Sheet1!$B$18*'Portfolio allocation'!K8166</f>
        <v>4.6239550157876792E-3</v>
      </c>
      <c r="V8166" s="13">
        <f t="shared" si="1149"/>
        <v>1.5195695255425506E-4</v>
      </c>
      <c r="W8166" s="13"/>
      <c r="X8166" s="2">
        <v>44302</v>
      </c>
      <c r="Y8166">
        <v>127.60039999999999</v>
      </c>
      <c r="AA8166" s="2">
        <v>44302</v>
      </c>
      <c r="AB8166">
        <v>2504.9</v>
      </c>
      <c r="AC8166">
        <f t="shared" si="1150"/>
        <v>7.6147338865715231E-3</v>
      </c>
      <c r="AD8166">
        <f t="shared" si="1145"/>
        <v>7.6122138865715233E-3</v>
      </c>
      <c r="AE8166">
        <f>Sheet2!$B$17+Sheet2!$B$18*'Portfolio allocation'!K8166</f>
        <v>3.2593618237337966E-3</v>
      </c>
      <c r="AF8166">
        <f t="shared" si="1151"/>
        <v>4.3528520628377271E-3</v>
      </c>
      <c r="AH8166" s="2">
        <v>44302</v>
      </c>
      <c r="AI8166">
        <v>1.573</v>
      </c>
      <c r="AJ8166">
        <v>6.3E-2</v>
      </c>
      <c r="AK8166">
        <v>1.1979500000000001</v>
      </c>
      <c r="AR8166" s="3"/>
    </row>
    <row r="8167" spans="1:44" hidden="1" outlineLevel="1" x14ac:dyDescent="0.2">
      <c r="A8167" s="2">
        <v>44305</v>
      </c>
      <c r="B8167">
        <v>17.29</v>
      </c>
      <c r="E8167" s="2">
        <v>44305</v>
      </c>
      <c r="F8167">
        <v>4163.26</v>
      </c>
      <c r="G8167">
        <f t="shared" si="1146"/>
        <v>-5.3064530387267883E-3</v>
      </c>
      <c r="H8167" s="2">
        <v>44305</v>
      </c>
      <c r="I8167">
        <v>8638.42</v>
      </c>
      <c r="J8167">
        <f t="shared" si="1147"/>
        <v>-5.3071503170587508E-3</v>
      </c>
      <c r="K8167">
        <f t="shared" si="1143"/>
        <v>-5.3096703170587506E-3</v>
      </c>
      <c r="L8167">
        <v>-6.7710388872964178E-3</v>
      </c>
      <c r="N8167" s="2">
        <v>44305</v>
      </c>
      <c r="O8167">
        <v>258.74</v>
      </c>
      <c r="Q8167" s="2">
        <v>44305</v>
      </c>
      <c r="R8167">
        <v>418051.9</v>
      </c>
      <c r="S8167" s="8">
        <f t="shared" si="1148"/>
        <v>-7.6703728820961548E-3</v>
      </c>
      <c r="T8167" s="9">
        <f t="shared" si="1144"/>
        <v>-7.6728928820961545E-3</v>
      </c>
      <c r="U8167" s="3">
        <f>Sheet1!$B$17+Sheet1!$B$18*'Portfolio allocation'!K8167</f>
        <v>-5.6035894683159216E-3</v>
      </c>
      <c r="V8167" s="13">
        <f t="shared" si="1149"/>
        <v>-2.0693034137802329E-3</v>
      </c>
      <c r="W8167" s="13"/>
      <c r="X8167" s="2">
        <v>44305</v>
      </c>
      <c r="Y8167">
        <v>127.1515</v>
      </c>
      <c r="AA8167" s="2">
        <v>44305</v>
      </c>
      <c r="AB8167">
        <v>2496.09</v>
      </c>
      <c r="AC8167">
        <f t="shared" si="1150"/>
        <v>-3.5171064713162004E-3</v>
      </c>
      <c r="AD8167">
        <f t="shared" si="1145"/>
        <v>-3.5195464713162002E-3</v>
      </c>
      <c r="AE8167">
        <f>Sheet2!$B$17+Sheet2!$B$18*'Portfolio allocation'!K8167</f>
        <v>-4.668107296505547E-3</v>
      </c>
      <c r="AF8167">
        <f t="shared" si="1151"/>
        <v>1.1485608251893468E-3</v>
      </c>
      <c r="AH8167" s="2">
        <v>44305</v>
      </c>
      <c r="AI8167">
        <v>1.599</v>
      </c>
      <c r="AJ8167">
        <v>6.0999999999999999E-2</v>
      </c>
      <c r="AK8167">
        <v>1.2019500000000001</v>
      </c>
      <c r="AR8167" s="3"/>
    </row>
    <row r="8168" spans="1:44" hidden="1" outlineLevel="1" x14ac:dyDescent="0.2">
      <c r="A8168" s="2">
        <v>44306</v>
      </c>
      <c r="B8168">
        <v>18.68</v>
      </c>
      <c r="E8168" s="2">
        <v>44306</v>
      </c>
      <c r="F8168">
        <v>4134.9399999999996</v>
      </c>
      <c r="G8168">
        <f t="shared" si="1146"/>
        <v>-6.8023616108532359E-3</v>
      </c>
      <c r="H8168" s="2">
        <v>44306</v>
      </c>
      <c r="I8168">
        <v>8579.9500000000007</v>
      </c>
      <c r="J8168">
        <f t="shared" si="1147"/>
        <v>-6.7685988872964176E-3</v>
      </c>
      <c r="K8168">
        <f t="shared" si="1143"/>
        <v>-6.7710388872964178E-3</v>
      </c>
      <c r="L8168">
        <v>9.3042610406818271E-3</v>
      </c>
      <c r="N8168" s="2">
        <v>44306</v>
      </c>
      <c r="O8168">
        <v>258.26</v>
      </c>
      <c r="Q8168" s="2">
        <v>44306</v>
      </c>
      <c r="R8168">
        <v>417276.4</v>
      </c>
      <c r="S8168" s="8">
        <f t="shared" si="1148"/>
        <v>-1.8550328320479093E-3</v>
      </c>
      <c r="T8168" s="9">
        <f t="shared" si="1144"/>
        <v>-1.8574728320479093E-3</v>
      </c>
      <c r="U8168" s="3">
        <f>Sheet1!$B$17+Sheet1!$B$18*'Portfolio allocation'!K8168</f>
        <v>-7.2801085280973232E-3</v>
      </c>
      <c r="V8168" s="13">
        <f t="shared" si="1149"/>
        <v>5.4226356960494137E-3</v>
      </c>
      <c r="W8168" s="13"/>
      <c r="X8168" s="2">
        <v>44306</v>
      </c>
      <c r="Y8168">
        <v>131.96549999999999</v>
      </c>
      <c r="AA8168" s="2">
        <v>44306</v>
      </c>
      <c r="AB8168">
        <v>2590.59</v>
      </c>
      <c r="AC8168">
        <f t="shared" si="1150"/>
        <v>3.785921180726648E-2</v>
      </c>
      <c r="AD8168">
        <f t="shared" si="1145"/>
        <v>3.785689180726648E-2</v>
      </c>
      <c r="AE8168">
        <f>Sheet2!$B$17+Sheet2!$B$18*'Portfolio allocation'!K8168</f>
        <v>-5.967593512045055E-3</v>
      </c>
      <c r="AF8168">
        <f t="shared" si="1151"/>
        <v>4.3824485319311532E-2</v>
      </c>
      <c r="AH8168" s="2">
        <v>44306</v>
      </c>
      <c r="AI8168">
        <v>1.5620000000000001</v>
      </c>
      <c r="AJ8168">
        <v>5.8000000000000003E-2</v>
      </c>
      <c r="AK8168">
        <v>1.20485</v>
      </c>
      <c r="AR8168" s="3"/>
    </row>
    <row r="8169" spans="1:44" hidden="1" outlineLevel="1" x14ac:dyDescent="0.2">
      <c r="A8169" s="2">
        <v>44307</v>
      </c>
      <c r="B8169">
        <v>17.5</v>
      </c>
      <c r="E8169" s="2">
        <v>44307</v>
      </c>
      <c r="F8169">
        <v>4173.42</v>
      </c>
      <c r="G8169">
        <f t="shared" si="1146"/>
        <v>9.3060600637495661E-3</v>
      </c>
      <c r="H8169" s="2">
        <v>44307</v>
      </c>
      <c r="I8169">
        <v>8659.7999999999993</v>
      </c>
      <c r="J8169">
        <f t="shared" si="1147"/>
        <v>9.3065810406818272E-3</v>
      </c>
      <c r="K8169">
        <f t="shared" si="1143"/>
        <v>9.3042610406818271E-3</v>
      </c>
      <c r="L8169">
        <v>-9.1332158590267058E-3</v>
      </c>
      <c r="N8169" s="2">
        <v>44307</v>
      </c>
      <c r="O8169">
        <v>260.58010000000002</v>
      </c>
      <c r="Q8169" s="2">
        <v>44307</v>
      </c>
      <c r="R8169">
        <v>421024.9</v>
      </c>
      <c r="S8169" s="8">
        <f t="shared" si="1148"/>
        <v>8.9832542650387648E-3</v>
      </c>
      <c r="T8169" s="9">
        <f t="shared" si="1144"/>
        <v>8.9809342650387647E-3</v>
      </c>
      <c r="U8169" s="3">
        <f>Sheet1!$B$17+Sheet1!$B$18*'Portfolio allocation'!K8169</f>
        <v>1.1161882951557291E-2</v>
      </c>
      <c r="V8169" s="13">
        <f t="shared" si="1149"/>
        <v>-2.1809486865185263E-3</v>
      </c>
      <c r="W8169" s="13"/>
      <c r="X8169" s="2">
        <v>44307</v>
      </c>
      <c r="Y8169">
        <v>137.1139</v>
      </c>
      <c r="AA8169" s="2">
        <v>44307</v>
      </c>
      <c r="AB8169">
        <v>2691.66</v>
      </c>
      <c r="AC8169">
        <f t="shared" si="1150"/>
        <v>3.9014278600627561E-2</v>
      </c>
      <c r="AD8169">
        <f t="shared" si="1145"/>
        <v>3.9011758600627562E-2</v>
      </c>
      <c r="AE8169">
        <f>Sheet2!$B$17+Sheet2!$B$18*'Portfolio allocation'!K8169</f>
        <v>8.3269733019063451E-3</v>
      </c>
      <c r="AF8169">
        <f t="shared" si="1151"/>
        <v>3.0684785298721217E-2</v>
      </c>
      <c r="AH8169" s="2">
        <v>44307</v>
      </c>
      <c r="AI8169">
        <v>1.5640000000000001</v>
      </c>
      <c r="AJ8169">
        <v>6.3E-2</v>
      </c>
      <c r="AK8169">
        <v>1.20285</v>
      </c>
      <c r="AR8169" s="3"/>
    </row>
    <row r="8170" spans="1:44" hidden="1" outlineLevel="1" x14ac:dyDescent="0.2">
      <c r="A8170" s="2">
        <v>44308</v>
      </c>
      <c r="B8170">
        <v>18.71</v>
      </c>
      <c r="E8170" s="2">
        <v>44308</v>
      </c>
      <c r="F8170">
        <v>4134.9799999999996</v>
      </c>
      <c r="G8170">
        <f t="shared" si="1146"/>
        <v>-9.2106713438859789E-3</v>
      </c>
      <c r="H8170" s="2">
        <v>44308</v>
      </c>
      <c r="I8170">
        <v>8580.73</v>
      </c>
      <c r="J8170">
        <f t="shared" si="1147"/>
        <v>-9.1306958590267051E-3</v>
      </c>
      <c r="K8170">
        <f t="shared" si="1143"/>
        <v>-9.1332158590267058E-3</v>
      </c>
      <c r="L8170">
        <v>1.0960416719836058E-2</v>
      </c>
      <c r="N8170" s="2">
        <v>44308</v>
      </c>
      <c r="O8170">
        <v>257.16989999999998</v>
      </c>
      <c r="Q8170" s="2">
        <v>44308</v>
      </c>
      <c r="R8170">
        <v>415515.1</v>
      </c>
      <c r="S8170" s="8">
        <f t="shared" si="1148"/>
        <v>-1.3086636918624217E-2</v>
      </c>
      <c r="T8170" s="9">
        <f t="shared" si="1144"/>
        <v>-1.3089156918624218E-2</v>
      </c>
      <c r="U8170" s="3">
        <f>Sheet1!$B$17+Sheet1!$B$18*'Portfolio allocation'!K8170</f>
        <v>-9.9900578155919031E-3</v>
      </c>
      <c r="V8170" s="13">
        <f t="shared" si="1149"/>
        <v>-3.0990991030323146E-3</v>
      </c>
      <c r="W8170" s="13"/>
      <c r="X8170" s="2">
        <v>44308</v>
      </c>
      <c r="Y8170">
        <v>134.94560000000001</v>
      </c>
      <c r="AA8170" s="2">
        <v>44308</v>
      </c>
      <c r="AB8170">
        <v>2649.1</v>
      </c>
      <c r="AC8170">
        <f t="shared" si="1150"/>
        <v>-1.5811803868244878E-2</v>
      </c>
      <c r="AD8170">
        <f t="shared" si="1145"/>
        <v>-1.5814323868244877E-2</v>
      </c>
      <c r="AE8170">
        <f>Sheet2!$B$17+Sheet2!$B$18*'Portfolio allocation'!K8170</f>
        <v>-8.0681015398926369E-3</v>
      </c>
      <c r="AF8170">
        <f t="shared" si="1151"/>
        <v>-7.74622232835224E-3</v>
      </c>
      <c r="AH8170" s="2">
        <v>44308</v>
      </c>
      <c r="AI8170">
        <v>1.556</v>
      </c>
      <c r="AJ8170">
        <v>6.3E-2</v>
      </c>
      <c r="AK8170">
        <v>1.20225</v>
      </c>
      <c r="AR8170" s="3"/>
    </row>
    <row r="8171" spans="1:44" hidden="1" outlineLevel="1" x14ac:dyDescent="0.2">
      <c r="A8171" s="2">
        <v>44309</v>
      </c>
      <c r="B8171">
        <v>17.329999999999998</v>
      </c>
      <c r="E8171" s="2">
        <v>44309</v>
      </c>
      <c r="F8171">
        <v>4180.17</v>
      </c>
      <c r="G8171">
        <f t="shared" si="1146"/>
        <v>1.0928710658818286E-2</v>
      </c>
      <c r="H8171" s="2">
        <v>44309</v>
      </c>
      <c r="I8171">
        <v>8674.7999999999993</v>
      </c>
      <c r="J8171">
        <f t="shared" si="1147"/>
        <v>1.0962936719836058E-2</v>
      </c>
      <c r="K8171">
        <f t="shared" si="1143"/>
        <v>1.0960416719836058E-2</v>
      </c>
      <c r="L8171">
        <v>1.7797336524186171E-3</v>
      </c>
      <c r="N8171" s="2">
        <v>44309</v>
      </c>
      <c r="O8171">
        <v>261.1499</v>
      </c>
      <c r="Q8171" s="2">
        <v>44309</v>
      </c>
      <c r="R8171">
        <v>421945.59999999998</v>
      </c>
      <c r="S8171" s="8">
        <f t="shared" si="1148"/>
        <v>1.5475971872020988E-2</v>
      </c>
      <c r="T8171" s="9">
        <f t="shared" si="1144"/>
        <v>1.5473451872020988E-2</v>
      </c>
      <c r="U8171" s="3">
        <f>Sheet1!$B$17+Sheet1!$B$18*'Portfolio allocation'!K8171</f>
        <v>1.3061866719249594E-2</v>
      </c>
      <c r="V8171" s="13">
        <f t="shared" si="1149"/>
        <v>2.4115851527713936E-3</v>
      </c>
      <c r="W8171" s="13"/>
      <c r="X8171" s="2">
        <v>44309</v>
      </c>
      <c r="Y8171">
        <v>136.04409999999999</v>
      </c>
      <c r="AA8171" s="2">
        <v>44309</v>
      </c>
      <c r="AB8171">
        <v>2670.66</v>
      </c>
      <c r="AC8171">
        <f t="shared" si="1150"/>
        <v>8.1386131138876383E-3</v>
      </c>
      <c r="AD8171">
        <f t="shared" si="1145"/>
        <v>8.1361731138876389E-3</v>
      </c>
      <c r="AE8171">
        <f>Sheet2!$B$17+Sheet2!$B$18*'Portfolio allocation'!K8171</f>
        <v>9.7996691841630585E-3</v>
      </c>
      <c r="AF8171">
        <f t="shared" si="1151"/>
        <v>-1.6634960702754196E-3</v>
      </c>
      <c r="AH8171" s="2">
        <v>44309</v>
      </c>
      <c r="AI8171">
        <v>1.5669999999999999</v>
      </c>
      <c r="AJ8171">
        <v>6.0999999999999999E-2</v>
      </c>
      <c r="AK8171">
        <v>1.20495</v>
      </c>
      <c r="AR8171" s="3"/>
    </row>
    <row r="8172" spans="1:44" hidden="1" outlineLevel="1" x14ac:dyDescent="0.2">
      <c r="A8172" s="2">
        <v>44312</v>
      </c>
      <c r="B8172">
        <v>17.64</v>
      </c>
      <c r="E8172" s="2">
        <v>44312</v>
      </c>
      <c r="F8172">
        <v>4187.62</v>
      </c>
      <c r="G8172">
        <f t="shared" si="1146"/>
        <v>1.782224167916624E-3</v>
      </c>
      <c r="H8172" s="2">
        <v>44312</v>
      </c>
      <c r="I8172">
        <v>8690.26</v>
      </c>
      <c r="J8172">
        <f t="shared" si="1147"/>
        <v>1.7821736524186171E-3</v>
      </c>
      <c r="K8172">
        <f t="shared" si="1143"/>
        <v>1.7797336524186171E-3</v>
      </c>
      <c r="L8172">
        <v>-2.1071915390331243E-4</v>
      </c>
      <c r="N8172" s="2">
        <v>44312</v>
      </c>
      <c r="O8172">
        <v>261.55</v>
      </c>
      <c r="Q8172" s="2">
        <v>44312</v>
      </c>
      <c r="R8172">
        <v>422592.1</v>
      </c>
      <c r="S8172" s="8">
        <f t="shared" si="1148"/>
        <v>1.5321880356140571E-3</v>
      </c>
      <c r="T8172" s="9">
        <f t="shared" si="1144"/>
        <v>1.5297480356140571E-3</v>
      </c>
      <c r="U8172" s="3">
        <f>Sheet1!$B$17+Sheet1!$B$18*'Portfolio allocation'!K8172</f>
        <v>2.5295544348581719E-3</v>
      </c>
      <c r="V8172" s="13">
        <f t="shared" si="1149"/>
        <v>-9.9980639924411477E-4</v>
      </c>
      <c r="W8172" s="13"/>
      <c r="X8172" s="2">
        <v>44312</v>
      </c>
      <c r="Y8172">
        <v>135.2226</v>
      </c>
      <c r="AA8172" s="2">
        <v>44312</v>
      </c>
      <c r="AB8172">
        <v>2654.53</v>
      </c>
      <c r="AC8172">
        <f t="shared" si="1150"/>
        <v>-6.0397055409523448E-3</v>
      </c>
      <c r="AD8172">
        <f t="shared" si="1145"/>
        <v>-6.0421455409523451E-3</v>
      </c>
      <c r="AE8172">
        <f>Sheet2!$B$17+Sheet2!$B$18*'Portfolio allocation'!K8172</f>
        <v>1.635971580207007E-3</v>
      </c>
      <c r="AF8172">
        <f t="shared" si="1151"/>
        <v>-7.6781171211593516E-3</v>
      </c>
      <c r="AH8172" s="2">
        <v>44312</v>
      </c>
      <c r="AI8172">
        <v>1.57</v>
      </c>
      <c r="AJ8172">
        <v>6.0999999999999999E-2</v>
      </c>
      <c r="AK8172">
        <v>1.20825</v>
      </c>
      <c r="AR8172" s="3"/>
    </row>
    <row r="8173" spans="1:44" hidden="1" outlineLevel="1" x14ac:dyDescent="0.2">
      <c r="A8173" s="2">
        <v>44313</v>
      </c>
      <c r="B8173">
        <v>17.559999999999999</v>
      </c>
      <c r="E8173" s="2">
        <v>44313</v>
      </c>
      <c r="F8173">
        <v>4186.72</v>
      </c>
      <c r="G8173">
        <f t="shared" si="1146"/>
        <v>-2.1491921425531579E-4</v>
      </c>
      <c r="H8173" s="2">
        <v>44313</v>
      </c>
      <c r="I8173">
        <v>8688.4500000000007</v>
      </c>
      <c r="J8173">
        <f t="shared" si="1147"/>
        <v>-2.0827915390331242E-4</v>
      </c>
      <c r="K8173">
        <f t="shared" si="1143"/>
        <v>-2.1071915390331243E-4</v>
      </c>
      <c r="L8173">
        <v>-8.4021398569367179E-4</v>
      </c>
      <c r="N8173" s="2">
        <v>44313</v>
      </c>
      <c r="O8173">
        <v>261.97000000000003</v>
      </c>
      <c r="Q8173" s="2">
        <v>44313</v>
      </c>
      <c r="R8173">
        <v>423270.6</v>
      </c>
      <c r="S8173" s="8">
        <f t="shared" si="1148"/>
        <v>1.6055671651220571E-3</v>
      </c>
      <c r="T8173" s="9">
        <f t="shared" si="1144"/>
        <v>1.6031271651220571E-3</v>
      </c>
      <c r="U8173" s="3">
        <f>Sheet1!$B$17+Sheet1!$B$18*'Portfolio allocation'!K8173</f>
        <v>2.4605653066321631E-4</v>
      </c>
      <c r="V8173" s="13">
        <f t="shared" si="1149"/>
        <v>1.3570706344588407E-3</v>
      </c>
      <c r="W8173" s="13"/>
      <c r="X8173" s="2">
        <v>44313</v>
      </c>
      <c r="Y8173">
        <v>135.6429</v>
      </c>
      <c r="AA8173" s="2">
        <v>44313</v>
      </c>
      <c r="AB8173">
        <v>2662.78</v>
      </c>
      <c r="AC8173">
        <f t="shared" si="1150"/>
        <v>3.107894806236855E-3</v>
      </c>
      <c r="AD8173">
        <f t="shared" si="1145"/>
        <v>3.1055748062368549E-3</v>
      </c>
      <c r="AE8173">
        <f>Sheet2!$B$17+Sheet2!$B$18*'Portfolio allocation'!K8173</f>
        <v>-1.3398983621829217E-4</v>
      </c>
      <c r="AF8173">
        <f t="shared" si="1151"/>
        <v>3.2395646424551471E-3</v>
      </c>
      <c r="AH8173" s="2">
        <v>44313</v>
      </c>
      <c r="AI8173">
        <v>1.6220000000000001</v>
      </c>
      <c r="AJ8173">
        <v>5.8000000000000003E-2</v>
      </c>
      <c r="AK8173">
        <v>1.2081500000000001</v>
      </c>
      <c r="AR8173" s="3"/>
    </row>
    <row r="8174" spans="1:44" hidden="1" outlineLevel="1" x14ac:dyDescent="0.2">
      <c r="A8174" s="2">
        <v>44314</v>
      </c>
      <c r="B8174">
        <v>17.28</v>
      </c>
      <c r="E8174" s="2">
        <v>44314</v>
      </c>
      <c r="F8174">
        <v>4183.18</v>
      </c>
      <c r="G8174">
        <f t="shared" si="1146"/>
        <v>-8.4553063018300012E-4</v>
      </c>
      <c r="H8174" s="2">
        <v>44314</v>
      </c>
      <c r="I8174">
        <v>8681.17</v>
      </c>
      <c r="J8174">
        <f t="shared" si="1147"/>
        <v>-8.3789398569367179E-4</v>
      </c>
      <c r="K8174">
        <f t="shared" si="1143"/>
        <v>-8.4021398569367179E-4</v>
      </c>
      <c r="L8174">
        <v>6.814933461687816E-3</v>
      </c>
      <c r="N8174" s="2">
        <v>44314</v>
      </c>
      <c r="O8174">
        <v>254.56</v>
      </c>
      <c r="Q8174" s="2">
        <v>44314</v>
      </c>
      <c r="R8174">
        <v>411298.2</v>
      </c>
      <c r="S8174" s="8">
        <f t="shared" si="1148"/>
        <v>-2.8285451434614139E-2</v>
      </c>
      <c r="T8174" s="9">
        <f t="shared" si="1144"/>
        <v>-2.828777143461414E-2</v>
      </c>
      <c r="U8174" s="3">
        <f>Sheet1!$B$17+Sheet1!$B$18*'Portfolio allocation'!K8174</f>
        <v>-4.7611589388727707E-4</v>
      </c>
      <c r="V8174" s="13">
        <f t="shared" si="1149"/>
        <v>-2.7811655540726864E-2</v>
      </c>
      <c r="W8174" s="13"/>
      <c r="X8174" s="2">
        <v>44314</v>
      </c>
      <c r="Y8174">
        <v>136.58850000000001</v>
      </c>
      <c r="AA8174" s="2">
        <v>44314</v>
      </c>
      <c r="AB8174">
        <v>2681.35</v>
      </c>
      <c r="AC8174">
        <f t="shared" si="1150"/>
        <v>6.9739144803551145E-3</v>
      </c>
      <c r="AD8174">
        <f t="shared" si="1145"/>
        <v>6.9717944803551141E-3</v>
      </c>
      <c r="AE8174">
        <f>Sheet2!$B$17+Sheet2!$B$18*'Portfolio allocation'!K8174</f>
        <v>-6.9375270051192858E-4</v>
      </c>
      <c r="AF8174">
        <f t="shared" si="1151"/>
        <v>7.6655471808670427E-3</v>
      </c>
      <c r="AH8174" s="2">
        <v>44314</v>
      </c>
      <c r="AI8174">
        <v>1.62</v>
      </c>
      <c r="AJ8174">
        <v>5.2999999999999999E-2</v>
      </c>
      <c r="AK8174">
        <v>1.20895</v>
      </c>
      <c r="AR8174" s="3"/>
    </row>
    <row r="8175" spans="1:44" hidden="1" outlineLevel="1" x14ac:dyDescent="0.2">
      <c r="A8175" s="2">
        <v>44315</v>
      </c>
      <c r="B8175">
        <v>17.61</v>
      </c>
      <c r="E8175" s="2">
        <v>44315</v>
      </c>
      <c r="F8175">
        <v>4211.47</v>
      </c>
      <c r="G8175">
        <f t="shared" si="1146"/>
        <v>6.7627976802335787E-3</v>
      </c>
      <c r="H8175" s="2">
        <v>44315</v>
      </c>
      <c r="I8175">
        <v>8740.35</v>
      </c>
      <c r="J8175">
        <f t="shared" si="1147"/>
        <v>6.8170534616878165E-3</v>
      </c>
      <c r="K8175">
        <f t="shared" si="1143"/>
        <v>6.814933461687816E-3</v>
      </c>
      <c r="L8175">
        <v>-7.1173157040622295E-3</v>
      </c>
      <c r="N8175" s="2">
        <v>44315</v>
      </c>
      <c r="O8175">
        <v>252.51</v>
      </c>
      <c r="Q8175" s="2">
        <v>44315</v>
      </c>
      <c r="R8175">
        <v>407985.9</v>
      </c>
      <c r="S8175" s="8">
        <f t="shared" si="1148"/>
        <v>-8.0532810500993923E-3</v>
      </c>
      <c r="T8175" s="9">
        <f t="shared" si="1144"/>
        <v>-8.0554010500993919E-3</v>
      </c>
      <c r="U8175" s="3">
        <f>Sheet1!$B$17+Sheet1!$B$18*'Portfolio allocation'!K8175</f>
        <v>8.3060632649848507E-3</v>
      </c>
      <c r="V8175" s="13">
        <f t="shared" si="1149"/>
        <v>-1.6361464315084243E-2</v>
      </c>
      <c r="W8175" s="13"/>
      <c r="X8175" s="2">
        <v>44315</v>
      </c>
      <c r="Y8175">
        <v>137.77289999999999</v>
      </c>
      <c r="AA8175" s="2">
        <v>44315</v>
      </c>
      <c r="AB8175">
        <v>2704.6</v>
      </c>
      <c r="AC8175">
        <f t="shared" si="1150"/>
        <v>8.6710052771925561E-3</v>
      </c>
      <c r="AD8175">
        <f t="shared" si="1145"/>
        <v>8.6689652771925561E-3</v>
      </c>
      <c r="AE8175">
        <f>Sheet2!$B$17+Sheet2!$B$18*'Portfolio allocation'!K8175</f>
        <v>6.1133997101744811E-3</v>
      </c>
      <c r="AF8175">
        <f t="shared" si="1151"/>
        <v>2.5555655670180749E-3</v>
      </c>
      <c r="AH8175" s="2">
        <v>44315</v>
      </c>
      <c r="AI8175">
        <v>1.64</v>
      </c>
      <c r="AJ8175">
        <v>5.0999999999999997E-2</v>
      </c>
      <c r="AK8175">
        <v>1.2112000000000001</v>
      </c>
      <c r="AR8175" s="3"/>
    </row>
    <row r="8176" spans="1:44" hidden="1" outlineLevel="1" x14ac:dyDescent="0.2">
      <c r="A8176" s="2">
        <v>44316</v>
      </c>
      <c r="B8176">
        <v>18.61</v>
      </c>
      <c r="E8176" s="2">
        <v>44316</v>
      </c>
      <c r="F8176">
        <v>4181.17</v>
      </c>
      <c r="G8176">
        <f t="shared" si="1146"/>
        <v>-7.1946375018698827E-3</v>
      </c>
      <c r="H8176" s="2">
        <v>44316</v>
      </c>
      <c r="I8176">
        <v>8678.16</v>
      </c>
      <c r="J8176">
        <f t="shared" si="1147"/>
        <v>-7.1152757040622294E-3</v>
      </c>
      <c r="K8176">
        <f t="shared" si="1143"/>
        <v>-7.1173157040622295E-3</v>
      </c>
      <c r="L8176">
        <v>2.7473107549067454E-3</v>
      </c>
      <c r="N8176" s="2">
        <v>44316</v>
      </c>
      <c r="O8176">
        <v>252.18</v>
      </c>
      <c r="Q8176" s="2">
        <v>44316</v>
      </c>
      <c r="R8176">
        <v>407452.8</v>
      </c>
      <c r="S8176" s="8">
        <f t="shared" si="1148"/>
        <v>-1.3066628037881056E-3</v>
      </c>
      <c r="T8176" s="9">
        <f t="shared" si="1144"/>
        <v>-1.3087028037881056E-3</v>
      </c>
      <c r="U8176" s="3">
        <f>Sheet1!$B$17+Sheet1!$B$18*'Portfolio allocation'!K8176</f>
        <v>-7.6773660681126385E-3</v>
      </c>
      <c r="V8176" s="13">
        <f t="shared" si="1149"/>
        <v>6.3686632643245328E-3</v>
      </c>
      <c r="W8176" s="13"/>
      <c r="X8176" s="2">
        <v>44316</v>
      </c>
      <c r="Y8176">
        <v>135.5187</v>
      </c>
      <c r="AA8176" s="2">
        <v>44316</v>
      </c>
      <c r="AB8176">
        <v>2660.35</v>
      </c>
      <c r="AC8176">
        <f t="shared" si="1150"/>
        <v>-1.6361014567773391E-2</v>
      </c>
      <c r="AD8176">
        <f t="shared" si="1145"/>
        <v>-1.6363134567773392E-2</v>
      </c>
      <c r="AE8176">
        <f>Sheet2!$B$17+Sheet2!$B$18*'Portfolio allocation'!K8176</f>
        <v>-6.2755116918338056E-3</v>
      </c>
      <c r="AF8176">
        <f t="shared" si="1151"/>
        <v>-1.0087622875939586E-2</v>
      </c>
      <c r="AH8176" s="2">
        <v>44316</v>
      </c>
      <c r="AI8176">
        <v>1.631</v>
      </c>
      <c r="AJ8176">
        <v>5.2999999999999999E-2</v>
      </c>
      <c r="AK8176">
        <v>1.2038</v>
      </c>
      <c r="AR8176" s="3"/>
    </row>
    <row r="8177" spans="1:44" hidden="1" outlineLevel="1" x14ac:dyDescent="0.2">
      <c r="A8177" s="2">
        <v>44319</v>
      </c>
      <c r="B8177">
        <v>18.309999999999999</v>
      </c>
      <c r="E8177" s="2">
        <v>44319</v>
      </c>
      <c r="F8177">
        <v>4192.66</v>
      </c>
      <c r="G8177">
        <f t="shared" si="1146"/>
        <v>2.7480346410215795E-3</v>
      </c>
      <c r="H8177" s="2">
        <v>44319</v>
      </c>
      <c r="I8177">
        <v>8702.02</v>
      </c>
      <c r="J8177">
        <f t="shared" si="1147"/>
        <v>2.7494307549067454E-3</v>
      </c>
      <c r="K8177">
        <f t="shared" si="1143"/>
        <v>2.7473107549067454E-3</v>
      </c>
      <c r="L8177">
        <v>-6.6799998764425902E-3</v>
      </c>
      <c r="N8177" s="2">
        <v>44319</v>
      </c>
      <c r="O8177">
        <v>251.86</v>
      </c>
      <c r="Q8177" s="2">
        <v>44319</v>
      </c>
      <c r="R8177">
        <v>406935.8</v>
      </c>
      <c r="S8177" s="8">
        <f t="shared" si="1148"/>
        <v>-1.2688586260789503E-3</v>
      </c>
      <c r="T8177" s="9">
        <f t="shared" si="1144"/>
        <v>-1.2709786260789503E-3</v>
      </c>
      <c r="U8177" s="3">
        <f>Sheet1!$B$17+Sheet1!$B$18*'Portfolio allocation'!K8177</f>
        <v>3.6395834084973072E-3</v>
      </c>
      <c r="V8177" s="13">
        <f t="shared" si="1149"/>
        <v>-4.910562034576257E-3</v>
      </c>
      <c r="W8177" s="13"/>
      <c r="X8177" s="2">
        <v>44319</v>
      </c>
      <c r="Y8177">
        <v>138.26009999999999</v>
      </c>
      <c r="AA8177" s="2">
        <v>44319</v>
      </c>
      <c r="AB8177">
        <v>2714.16</v>
      </c>
      <c r="AC8177">
        <f t="shared" si="1150"/>
        <v>2.0226661905388355E-2</v>
      </c>
      <c r="AD8177">
        <f t="shared" si="1145"/>
        <v>2.0224421905388354E-2</v>
      </c>
      <c r="AE8177">
        <f>Sheet2!$B$17+Sheet2!$B$18*'Portfolio allocation'!K8177</f>
        <v>2.4963658248639128E-3</v>
      </c>
      <c r="AF8177">
        <f t="shared" si="1151"/>
        <v>1.772805608052444E-2</v>
      </c>
      <c r="AH8177" s="2">
        <v>44319</v>
      </c>
      <c r="AI8177">
        <v>1.6060000000000001</v>
      </c>
      <c r="AJ8177">
        <v>5.6000000000000001E-2</v>
      </c>
      <c r="AK8177">
        <v>1.2074499999999999</v>
      </c>
      <c r="AR8177" s="3"/>
    </row>
    <row r="8178" spans="1:44" hidden="1" outlineLevel="1" x14ac:dyDescent="0.2">
      <c r="A8178" s="2">
        <v>44320</v>
      </c>
      <c r="B8178">
        <v>19.48</v>
      </c>
      <c r="E8178" s="2">
        <v>44320</v>
      </c>
      <c r="F8178">
        <v>4164.66</v>
      </c>
      <c r="G8178">
        <f t="shared" si="1146"/>
        <v>-6.6783378571121377E-3</v>
      </c>
      <c r="H8178" s="2">
        <v>44320</v>
      </c>
      <c r="I8178">
        <v>8643.91</v>
      </c>
      <c r="J8178">
        <f t="shared" si="1147"/>
        <v>-6.6777598764425905E-3</v>
      </c>
      <c r="K8178">
        <f t="shared" si="1143"/>
        <v>-6.6799998764425902E-3</v>
      </c>
      <c r="L8178">
        <v>7.0692980857060882E-4</v>
      </c>
      <c r="N8178" s="2">
        <v>44320</v>
      </c>
      <c r="O8178">
        <v>247.79</v>
      </c>
      <c r="Q8178" s="2">
        <v>44320</v>
      </c>
      <c r="R8178">
        <v>400359.8</v>
      </c>
      <c r="S8178" s="8">
        <f t="shared" si="1148"/>
        <v>-1.6159797196511061E-2</v>
      </c>
      <c r="T8178" s="9">
        <f t="shared" si="1144"/>
        <v>-1.6162037196511062E-2</v>
      </c>
      <c r="U8178" s="3">
        <f>Sheet1!$B$17+Sheet1!$B$18*'Portfolio allocation'!K8178</f>
        <v>-7.1756662676104518E-3</v>
      </c>
      <c r="V8178" s="13">
        <f t="shared" si="1149"/>
        <v>-8.9863709289006097E-3</v>
      </c>
      <c r="W8178" s="13"/>
      <c r="X8178" s="2">
        <v>44320</v>
      </c>
      <c r="Y8178">
        <v>139.21520000000001</v>
      </c>
      <c r="AA8178" s="2">
        <v>44320</v>
      </c>
      <c r="AB8178">
        <v>2732.91</v>
      </c>
      <c r="AC8178">
        <f t="shared" si="1150"/>
        <v>6.9082146962595736E-3</v>
      </c>
      <c r="AD8178">
        <f t="shared" si="1145"/>
        <v>6.9059746962595739E-3</v>
      </c>
      <c r="AE8178">
        <f>Sheet2!$B$17+Sheet2!$B$18*'Portfolio allocation'!K8178</f>
        <v>-5.8866393009786014E-3</v>
      </c>
      <c r="AF8178">
        <f t="shared" si="1151"/>
        <v>1.2792613997238175E-2</v>
      </c>
      <c r="AH8178" s="2">
        <v>44320</v>
      </c>
      <c r="AI8178">
        <v>1.5920000000000001</v>
      </c>
      <c r="AJ8178">
        <v>5.6000000000000001E-2</v>
      </c>
      <c r="AK8178">
        <v>1.2032</v>
      </c>
      <c r="AR8178" s="3"/>
    </row>
    <row r="8179" spans="1:44" hidden="1" outlineLevel="1" x14ac:dyDescent="0.2">
      <c r="A8179" s="2">
        <v>44321</v>
      </c>
      <c r="B8179">
        <v>19.149999999999999</v>
      </c>
      <c r="E8179" s="2">
        <v>44321</v>
      </c>
      <c r="F8179">
        <v>4167.59</v>
      </c>
      <c r="G8179">
        <f t="shared" si="1146"/>
        <v>7.0353882429774472E-4</v>
      </c>
      <c r="H8179" s="2">
        <v>44321</v>
      </c>
      <c r="I8179">
        <v>8650.0400000000009</v>
      </c>
      <c r="J8179">
        <f t="shared" si="1147"/>
        <v>7.0916980857060885E-4</v>
      </c>
      <c r="K8179">
        <f t="shared" si="1143"/>
        <v>7.0692980857060882E-4</v>
      </c>
      <c r="L8179">
        <v>8.3214209310477488E-3</v>
      </c>
      <c r="N8179" s="2">
        <v>44321</v>
      </c>
      <c r="O8179">
        <v>246.47</v>
      </c>
      <c r="Q8179" s="2">
        <v>44321</v>
      </c>
      <c r="R8179">
        <v>398227</v>
      </c>
      <c r="S8179" s="8">
        <f t="shared" si="1148"/>
        <v>-5.3272081762454349E-3</v>
      </c>
      <c r="T8179" s="9">
        <f t="shared" si="1144"/>
        <v>-5.3294481762454346E-3</v>
      </c>
      <c r="U8179" s="3">
        <f>Sheet1!$B$17+Sheet1!$B$18*'Portfolio allocation'!K8179</f>
        <v>1.2988066767307153E-3</v>
      </c>
      <c r="V8179" s="13">
        <f t="shared" si="1149"/>
        <v>-6.6282548529761499E-3</v>
      </c>
      <c r="W8179" s="13"/>
      <c r="X8179" s="2">
        <v>44321</v>
      </c>
      <c r="Y8179">
        <v>138.709</v>
      </c>
      <c r="AA8179" s="2">
        <v>44321</v>
      </c>
      <c r="AB8179">
        <v>2722.97</v>
      </c>
      <c r="AC8179">
        <f t="shared" si="1150"/>
        <v>-3.6371486803443709E-3</v>
      </c>
      <c r="AD8179">
        <f t="shared" si="1145"/>
        <v>-3.639388680344371E-3</v>
      </c>
      <c r="AE8179">
        <f>Sheet2!$B$17+Sheet2!$B$18*'Portfolio allocation'!K8179</f>
        <v>6.8200703255592507E-4</v>
      </c>
      <c r="AF8179">
        <f t="shared" si="1151"/>
        <v>-4.3213957129002965E-3</v>
      </c>
      <c r="AH8179" s="2">
        <v>44321</v>
      </c>
      <c r="AI8179">
        <v>1.5840000000000001</v>
      </c>
      <c r="AJ8179">
        <v>5.6000000000000001E-2</v>
      </c>
      <c r="AK8179">
        <v>1.2004999999999999</v>
      </c>
      <c r="AR8179" s="3"/>
    </row>
    <row r="8180" spans="1:44" hidden="1" outlineLevel="1" x14ac:dyDescent="0.2">
      <c r="A8180" s="2">
        <v>44322</v>
      </c>
      <c r="B8180">
        <v>18.39</v>
      </c>
      <c r="E8180" s="2">
        <v>44322</v>
      </c>
      <c r="F8180">
        <v>4201.62</v>
      </c>
      <c r="G8180">
        <f t="shared" si="1146"/>
        <v>8.1653905494540879E-3</v>
      </c>
      <c r="H8180" s="2">
        <v>44322</v>
      </c>
      <c r="I8180">
        <v>8722.0400000000009</v>
      </c>
      <c r="J8180">
        <f t="shared" si="1147"/>
        <v>8.3236609310477494E-3</v>
      </c>
      <c r="K8180">
        <f t="shared" si="1143"/>
        <v>8.3214209310477488E-3</v>
      </c>
      <c r="L8180">
        <v>7.5396936124116848E-3</v>
      </c>
      <c r="N8180" s="2">
        <v>44322</v>
      </c>
      <c r="O8180">
        <v>249.73</v>
      </c>
      <c r="Q8180" s="2">
        <v>44322</v>
      </c>
      <c r="R8180">
        <v>403494.3</v>
      </c>
      <c r="S8180" s="8">
        <f t="shared" si="1148"/>
        <v>1.3226878137343689E-2</v>
      </c>
      <c r="T8180" s="9">
        <f t="shared" si="1144"/>
        <v>1.3224638137343689E-2</v>
      </c>
      <c r="U8180" s="3">
        <f>Sheet1!$B$17+Sheet1!$B$18*'Portfolio allocation'!K8180</f>
        <v>1.0034343869304281E-2</v>
      </c>
      <c r="V8180" s="13">
        <f t="shared" si="1149"/>
        <v>3.1902942680394081E-3</v>
      </c>
      <c r="W8180" s="13"/>
      <c r="X8180" s="2">
        <v>44322</v>
      </c>
      <c r="Y8180">
        <v>141.7655</v>
      </c>
      <c r="AA8180" s="2">
        <v>44322</v>
      </c>
      <c r="AB8180">
        <v>2782.98</v>
      </c>
      <c r="AC8180">
        <f t="shared" si="1150"/>
        <v>2.2038435972486115E-2</v>
      </c>
      <c r="AD8180">
        <f t="shared" si="1145"/>
        <v>2.2036315972486113E-2</v>
      </c>
      <c r="AE8180">
        <f>Sheet2!$B$17+Sheet2!$B$18*'Portfolio allocation'!K8180</f>
        <v>7.4530068019007297E-3</v>
      </c>
      <c r="AF8180">
        <f t="shared" si="1151"/>
        <v>1.4583309170585384E-2</v>
      </c>
      <c r="AH8180" s="2">
        <v>44322</v>
      </c>
      <c r="AI8180">
        <v>1.5609999999999999</v>
      </c>
      <c r="AJ8180">
        <v>5.2999999999999999E-2</v>
      </c>
      <c r="AK8180">
        <v>1.2059</v>
      </c>
      <c r="AR8180" s="3"/>
    </row>
    <row r="8181" spans="1:44" hidden="1" outlineLevel="1" x14ac:dyDescent="0.2">
      <c r="A8181" s="2">
        <v>44323</v>
      </c>
      <c r="B8181">
        <v>16.690000000000001</v>
      </c>
      <c r="E8181" s="2">
        <v>44323</v>
      </c>
      <c r="F8181">
        <v>4232.6000000000004</v>
      </c>
      <c r="G8181">
        <f t="shared" si="1146"/>
        <v>7.3733464711231989E-3</v>
      </c>
      <c r="H8181" s="2">
        <v>44323</v>
      </c>
      <c r="I8181">
        <v>8787.82</v>
      </c>
      <c r="J8181">
        <f t="shared" si="1147"/>
        <v>7.5418136124116852E-3</v>
      </c>
      <c r="K8181">
        <f t="shared" si="1143"/>
        <v>7.5396936124116848E-3</v>
      </c>
      <c r="L8181">
        <v>-1.0417592435074749E-2</v>
      </c>
      <c r="N8181" s="2">
        <v>44323</v>
      </c>
      <c r="O8181">
        <v>252.46</v>
      </c>
      <c r="Q8181" s="2">
        <v>44323</v>
      </c>
      <c r="R8181">
        <v>407905.2</v>
      </c>
      <c r="S8181" s="8">
        <f t="shared" si="1148"/>
        <v>1.0931752939260964E-2</v>
      </c>
      <c r="T8181" s="9">
        <f t="shared" si="1144"/>
        <v>1.0929632939260964E-2</v>
      </c>
      <c r="U8181" s="3">
        <f>Sheet1!$B$17+Sheet1!$B$18*'Portfolio allocation'!K8181</f>
        <v>9.1375264777601162E-3</v>
      </c>
      <c r="V8181" s="13">
        <f t="shared" si="1149"/>
        <v>1.7921064615008479E-3</v>
      </c>
      <c r="W8181" s="13"/>
      <c r="X8181" s="2">
        <v>44323</v>
      </c>
      <c r="Y8181">
        <v>138.93819999999999</v>
      </c>
      <c r="AA8181" s="2">
        <v>44323</v>
      </c>
      <c r="AB8181">
        <v>2758.23</v>
      </c>
      <c r="AC8181">
        <f t="shared" si="1150"/>
        <v>-8.8933445443373227E-3</v>
      </c>
      <c r="AD8181">
        <f t="shared" si="1145"/>
        <v>-8.8953845443373227E-3</v>
      </c>
      <c r="AE8181">
        <f>Sheet2!$B$17+Sheet2!$B$18*'Portfolio allocation'!K8181</f>
        <v>6.757874926501894E-3</v>
      </c>
      <c r="AF8181">
        <f t="shared" si="1151"/>
        <v>-1.5653259470839218E-2</v>
      </c>
      <c r="AH8181" s="2">
        <v>44323</v>
      </c>
      <c r="AI8181">
        <v>1.579</v>
      </c>
      <c r="AJ8181">
        <v>5.0999999999999997E-2</v>
      </c>
      <c r="AK8181">
        <v>1.2141999999999999</v>
      </c>
      <c r="AR8181" s="3"/>
    </row>
    <row r="8182" spans="1:44" hidden="1" outlineLevel="1" x14ac:dyDescent="0.2">
      <c r="A8182" s="2">
        <v>44326</v>
      </c>
      <c r="B8182">
        <v>19.66</v>
      </c>
      <c r="E8182" s="2">
        <v>44326</v>
      </c>
      <c r="F8182">
        <v>4188.43</v>
      </c>
      <c r="G8182">
        <f t="shared" si="1146"/>
        <v>-1.0435666020885526E-2</v>
      </c>
      <c r="H8182" s="2">
        <v>44326</v>
      </c>
      <c r="I8182">
        <v>8696.2900000000009</v>
      </c>
      <c r="J8182">
        <f t="shared" si="1147"/>
        <v>-1.0415552435074749E-2</v>
      </c>
      <c r="K8182">
        <f t="shared" si="1143"/>
        <v>-1.0417592435074749E-2</v>
      </c>
      <c r="L8182">
        <v>-8.6619347879154495E-3</v>
      </c>
      <c r="N8182" s="2">
        <v>44326</v>
      </c>
      <c r="O8182">
        <v>247.18</v>
      </c>
      <c r="Q8182" s="2">
        <v>44326</v>
      </c>
      <c r="R8182">
        <v>399374.1</v>
      </c>
      <c r="S8182" s="8">
        <f t="shared" si="1148"/>
        <v>-2.091441835014618E-2</v>
      </c>
      <c r="T8182" s="9">
        <f t="shared" si="1144"/>
        <v>-2.0916458350146178E-2</v>
      </c>
      <c r="U8182" s="3">
        <f>Sheet1!$B$17+Sheet1!$B$18*'Portfolio allocation'!K8182</f>
        <v>-1.1463527174065326E-2</v>
      </c>
      <c r="V8182" s="13">
        <f t="shared" si="1149"/>
        <v>-9.4529311760808525E-3</v>
      </c>
      <c r="W8182" s="13"/>
      <c r="X8182" s="2">
        <v>44326</v>
      </c>
      <c r="Y8182">
        <v>139.6164</v>
      </c>
      <c r="AA8182" s="2">
        <v>44326</v>
      </c>
      <c r="AB8182">
        <v>2771.69</v>
      </c>
      <c r="AC8182">
        <f t="shared" si="1150"/>
        <v>4.8799411216613464E-3</v>
      </c>
      <c r="AD8182">
        <f t="shared" si="1145"/>
        <v>4.8780211216613465E-3</v>
      </c>
      <c r="AE8182">
        <f>Sheet2!$B$17+Sheet2!$B$18*'Portfolio allocation'!K8182</f>
        <v>-9.2102019587245697E-3</v>
      </c>
      <c r="AF8182">
        <f t="shared" si="1151"/>
        <v>1.4088223080385917E-2</v>
      </c>
      <c r="AH8182" s="2">
        <v>44326</v>
      </c>
      <c r="AI8182">
        <v>1.6020000000000001</v>
      </c>
      <c r="AJ8182">
        <v>4.8000000000000001E-2</v>
      </c>
      <c r="AK8182">
        <v>1.216</v>
      </c>
      <c r="AR8182" s="3"/>
    </row>
    <row r="8183" spans="1:44" hidden="1" outlineLevel="1" x14ac:dyDescent="0.2">
      <c r="A8183" s="2">
        <v>44327</v>
      </c>
      <c r="B8183">
        <v>21.84</v>
      </c>
      <c r="E8183" s="2">
        <v>44327</v>
      </c>
      <c r="F8183">
        <v>4152.1000000000004</v>
      </c>
      <c r="G8183">
        <f t="shared" si="1146"/>
        <v>-8.6738945141735524E-3</v>
      </c>
      <c r="H8183" s="2">
        <v>44327</v>
      </c>
      <c r="I8183">
        <v>8620.98</v>
      </c>
      <c r="J8183">
        <f t="shared" si="1147"/>
        <v>-8.6600147879154488E-3</v>
      </c>
      <c r="K8183">
        <f t="shared" si="1143"/>
        <v>-8.6619347879154495E-3</v>
      </c>
      <c r="L8183">
        <v>-2.1315042174045128E-2</v>
      </c>
      <c r="N8183" s="2">
        <v>44327</v>
      </c>
      <c r="O8183">
        <v>246.23</v>
      </c>
      <c r="Q8183" s="2">
        <v>44327</v>
      </c>
      <c r="R8183">
        <v>397839.2</v>
      </c>
      <c r="S8183" s="8">
        <f t="shared" si="1148"/>
        <v>-3.8432637469479891E-3</v>
      </c>
      <c r="T8183" s="9">
        <f t="shared" si="1144"/>
        <v>-3.845183746947989E-3</v>
      </c>
      <c r="U8183" s="3">
        <f>Sheet1!$B$17+Sheet1!$B$18*'Portfolio allocation'!K8183</f>
        <v>-9.4493922269623925E-3</v>
      </c>
      <c r="V8183" s="13">
        <f t="shared" si="1149"/>
        <v>5.6042084800144035E-3</v>
      </c>
      <c r="W8183" s="13"/>
      <c r="X8183" s="2">
        <v>44327</v>
      </c>
      <c r="Y8183">
        <v>137.75380000000001</v>
      </c>
      <c r="AA8183" s="2">
        <v>44327</v>
      </c>
      <c r="AB8183">
        <v>2734.71</v>
      </c>
      <c r="AC8183">
        <f t="shared" si="1150"/>
        <v>-1.3342040415775247E-2</v>
      </c>
      <c r="AD8183">
        <f t="shared" si="1145"/>
        <v>-1.3343960415775248E-2</v>
      </c>
      <c r="AE8183">
        <f>Sheet2!$B$17+Sheet2!$B$18*'Portfolio allocation'!K8183</f>
        <v>-7.6490263879929561E-3</v>
      </c>
      <c r="AF8183">
        <f t="shared" si="1151"/>
        <v>-5.6949340277822917E-3</v>
      </c>
      <c r="AH8183" s="2">
        <v>44327</v>
      </c>
      <c r="AI8183">
        <v>1.6240000000000001</v>
      </c>
      <c r="AJ8183">
        <v>4.8000000000000001E-2</v>
      </c>
      <c r="AK8183">
        <v>1.2161500000000001</v>
      </c>
      <c r="AR8183" s="3"/>
    </row>
    <row r="8184" spans="1:44" hidden="1" outlineLevel="1" x14ac:dyDescent="0.2">
      <c r="A8184" s="2">
        <v>44328</v>
      </c>
      <c r="B8184">
        <v>27.59</v>
      </c>
      <c r="E8184" s="2">
        <v>44328</v>
      </c>
      <c r="F8184">
        <v>4063.04</v>
      </c>
      <c r="G8184">
        <f t="shared" si="1146"/>
        <v>-2.1449387057151936E-2</v>
      </c>
      <c r="H8184" s="2">
        <v>44328</v>
      </c>
      <c r="I8184">
        <v>8437.24</v>
      </c>
      <c r="J8184">
        <f t="shared" si="1147"/>
        <v>-2.1313122174045129E-2</v>
      </c>
      <c r="K8184">
        <f t="shared" si="1143"/>
        <v>-2.1315042174045128E-2</v>
      </c>
      <c r="L8184">
        <v>1.2342164084368711E-2</v>
      </c>
      <c r="N8184" s="2">
        <v>44328</v>
      </c>
      <c r="O8184">
        <v>239</v>
      </c>
      <c r="Q8184" s="2">
        <v>44328</v>
      </c>
      <c r="R8184">
        <v>386157.6</v>
      </c>
      <c r="S8184" s="8">
        <f t="shared" si="1148"/>
        <v>-2.9362616856257628E-2</v>
      </c>
      <c r="T8184" s="9">
        <f t="shared" si="1144"/>
        <v>-2.9364536856257627E-2</v>
      </c>
      <c r="U8184" s="3">
        <f>Sheet1!$B$17+Sheet1!$B$18*'Portfolio allocation'!K8184</f>
        <v>-2.3965357692715673E-2</v>
      </c>
      <c r="V8184" s="13">
        <f t="shared" si="1149"/>
        <v>-5.3991791635419548E-3</v>
      </c>
      <c r="W8184" s="13"/>
      <c r="X8184" s="2">
        <v>44328</v>
      </c>
      <c r="Y8184">
        <v>134.96469999999999</v>
      </c>
      <c r="AA8184" s="2">
        <v>44328</v>
      </c>
      <c r="AB8184">
        <v>2679.34</v>
      </c>
      <c r="AC8184">
        <f t="shared" si="1150"/>
        <v>-2.0247119438624117E-2</v>
      </c>
      <c r="AD8184">
        <f t="shared" si="1145"/>
        <v>-2.0249039438624116E-2</v>
      </c>
      <c r="AE8184">
        <f>Sheet2!$B$17+Sheet2!$B$18*'Portfolio allocation'!K8184</f>
        <v>-1.8900492285704538E-2</v>
      </c>
      <c r="AF8184">
        <f t="shared" si="1151"/>
        <v>-1.3485471529195783E-3</v>
      </c>
      <c r="AH8184" s="2">
        <v>44328</v>
      </c>
      <c r="AI8184">
        <v>1.6950000000000001</v>
      </c>
      <c r="AJ8184">
        <v>4.8000000000000001E-2</v>
      </c>
      <c r="AK8184">
        <v>1.2076</v>
      </c>
      <c r="AR8184" s="3"/>
    </row>
    <row r="8185" spans="1:44" hidden="1" outlineLevel="1" x14ac:dyDescent="0.2">
      <c r="A8185" s="2">
        <v>44329</v>
      </c>
      <c r="B8185">
        <v>23.13</v>
      </c>
      <c r="E8185" s="2">
        <v>44329</v>
      </c>
      <c r="F8185">
        <v>4112.5</v>
      </c>
      <c r="G8185">
        <f t="shared" si="1146"/>
        <v>1.2173151138064053E-2</v>
      </c>
      <c r="H8185" s="2">
        <v>44329</v>
      </c>
      <c r="I8185">
        <v>8541.39</v>
      </c>
      <c r="J8185">
        <f t="shared" si="1147"/>
        <v>1.2344084084368712E-2</v>
      </c>
      <c r="K8185">
        <f t="shared" si="1143"/>
        <v>1.2342164084368711E-2</v>
      </c>
      <c r="L8185">
        <v>1.4995718945323953E-2</v>
      </c>
      <c r="N8185" s="2">
        <v>44329</v>
      </c>
      <c r="O8185">
        <v>243.03</v>
      </c>
      <c r="Q8185" s="2">
        <v>44329</v>
      </c>
      <c r="R8185">
        <v>392668.9</v>
      </c>
      <c r="S8185" s="8">
        <f t="shared" si="1148"/>
        <v>1.6861768355718176E-2</v>
      </c>
      <c r="T8185" s="9">
        <f t="shared" si="1144"/>
        <v>1.6859848355718177E-2</v>
      </c>
      <c r="U8185" s="3">
        <f>Sheet1!$B$17+Sheet1!$B$18*'Portfolio allocation'!K8185</f>
        <v>1.4647042313976507E-2</v>
      </c>
      <c r="V8185" s="13">
        <f t="shared" si="1149"/>
        <v>2.2128060417416703E-3</v>
      </c>
      <c r="W8185" s="13"/>
      <c r="X8185" s="2">
        <v>44329</v>
      </c>
      <c r="Y8185">
        <v>137.70609999999999</v>
      </c>
      <c r="AA8185" s="2">
        <v>44329</v>
      </c>
      <c r="AB8185">
        <v>2733.76</v>
      </c>
      <c r="AC8185">
        <f t="shared" si="1150"/>
        <v>2.0310972105070713E-2</v>
      </c>
      <c r="AD8185">
        <f t="shared" si="1145"/>
        <v>2.0309132105070713E-2</v>
      </c>
      <c r="AE8185">
        <f>Sheet2!$B$17+Sheet2!$B$18*'Portfolio allocation'!K8185</f>
        <v>1.1028354192268993E-2</v>
      </c>
      <c r="AF8185">
        <f t="shared" si="1151"/>
        <v>9.2807779128017201E-3</v>
      </c>
      <c r="AH8185" s="2">
        <v>44329</v>
      </c>
      <c r="AI8185">
        <v>1.6679999999999999</v>
      </c>
      <c r="AJ8185">
        <v>4.5999999999999999E-2</v>
      </c>
      <c r="AK8185">
        <v>1.2074</v>
      </c>
      <c r="AR8185" s="3"/>
    </row>
    <row r="8186" spans="1:44" hidden="1" outlineLevel="1" x14ac:dyDescent="0.2">
      <c r="A8186" s="2">
        <v>44330</v>
      </c>
      <c r="B8186">
        <v>18.809999999999999</v>
      </c>
      <c r="E8186" s="2">
        <v>44330</v>
      </c>
      <c r="F8186">
        <v>4173.8500000000004</v>
      </c>
      <c r="G8186">
        <f t="shared" si="1146"/>
        <v>1.4917933130699224E-2</v>
      </c>
      <c r="H8186" s="2">
        <v>44330</v>
      </c>
      <c r="I8186">
        <v>8669.49</v>
      </c>
      <c r="J8186">
        <f t="shared" si="1147"/>
        <v>1.4997558945323952E-2</v>
      </c>
      <c r="K8186">
        <f t="shared" si="1143"/>
        <v>1.4995718945323953E-2</v>
      </c>
      <c r="L8186">
        <v>-2.5303270919973088E-3</v>
      </c>
      <c r="N8186" s="2">
        <v>44330</v>
      </c>
      <c r="O8186">
        <v>248.15</v>
      </c>
      <c r="Q8186" s="2">
        <v>44330</v>
      </c>
      <c r="R8186">
        <v>400941.4</v>
      </c>
      <c r="S8186" s="8">
        <f t="shared" si="1148"/>
        <v>2.1067367443665663E-2</v>
      </c>
      <c r="T8186" s="9">
        <f t="shared" si="1144"/>
        <v>2.1065527443665664E-2</v>
      </c>
      <c r="U8186" s="3">
        <f>Sheet1!$B$17+Sheet1!$B$18*'Portfolio allocation'!K8186</f>
        <v>1.7691267700487682E-2</v>
      </c>
      <c r="V8186" s="13">
        <f t="shared" si="1149"/>
        <v>3.3742597431779819E-3</v>
      </c>
      <c r="W8186" s="13"/>
      <c r="X8186" s="2">
        <v>44330</v>
      </c>
      <c r="Y8186">
        <v>138.19319999999999</v>
      </c>
      <c r="AA8186" s="2">
        <v>44330</v>
      </c>
      <c r="AB8186">
        <v>2743.44</v>
      </c>
      <c r="AC8186">
        <f t="shared" si="1150"/>
        <v>3.5409106871122642E-3</v>
      </c>
      <c r="AD8186">
        <f t="shared" si="1145"/>
        <v>3.5389906871122643E-3</v>
      </c>
      <c r="AE8186">
        <f>Sheet2!$B$17+Sheet2!$B$18*'Portfolio allocation'!K8186</f>
        <v>1.3387962872937682E-2</v>
      </c>
      <c r="AF8186">
        <f t="shared" si="1151"/>
        <v>-9.8489721858254185E-3</v>
      </c>
      <c r="AH8186" s="2">
        <v>44330</v>
      </c>
      <c r="AI8186">
        <v>1.635</v>
      </c>
      <c r="AJ8186">
        <v>4.8000000000000001E-2</v>
      </c>
      <c r="AK8186">
        <v>1.2133499999999999</v>
      </c>
      <c r="AR8186" s="3"/>
    </row>
    <row r="8187" spans="1:44" hidden="1" outlineLevel="1" x14ac:dyDescent="0.2">
      <c r="A8187" s="2">
        <v>44333</v>
      </c>
      <c r="B8187">
        <v>19.72</v>
      </c>
      <c r="E8187" s="2">
        <v>44333</v>
      </c>
      <c r="F8187">
        <v>4163.29</v>
      </c>
      <c r="G8187">
        <f t="shared" si="1146"/>
        <v>-2.5300382141189015E-3</v>
      </c>
      <c r="H8187" s="2">
        <v>44333</v>
      </c>
      <c r="I8187">
        <v>8647.57</v>
      </c>
      <c r="J8187">
        <f t="shared" si="1147"/>
        <v>-2.528407091997309E-3</v>
      </c>
      <c r="K8187">
        <f t="shared" si="1143"/>
        <v>-2.5303270919973088E-3</v>
      </c>
      <c r="L8187">
        <v>-8.3961856723218219E-3</v>
      </c>
      <c r="N8187" s="2">
        <v>44333</v>
      </c>
      <c r="O8187">
        <v>245.18</v>
      </c>
      <c r="Q8187" s="2">
        <v>44333</v>
      </c>
      <c r="R8187">
        <v>396142.7</v>
      </c>
      <c r="S8187" s="8">
        <f t="shared" si="1148"/>
        <v>-1.1968581942398582E-2</v>
      </c>
      <c r="T8187" s="9">
        <f t="shared" si="1144"/>
        <v>-1.1970501942398582E-2</v>
      </c>
      <c r="U8187" s="3">
        <f>Sheet1!$B$17+Sheet1!$B$18*'Portfolio allocation'!K8187</f>
        <v>-2.4150564826010286E-3</v>
      </c>
      <c r="V8187" s="13">
        <f t="shared" si="1149"/>
        <v>-9.5554454597975534E-3</v>
      </c>
      <c r="W8187" s="13"/>
      <c r="X8187" s="2">
        <v>44333</v>
      </c>
      <c r="Y8187">
        <v>138.60390000000001</v>
      </c>
      <c r="AA8187" s="2">
        <v>44333</v>
      </c>
      <c r="AB8187">
        <v>2751.59</v>
      </c>
      <c r="AC8187">
        <f t="shared" si="1150"/>
        <v>2.9707228880528902E-3</v>
      </c>
      <c r="AD8187">
        <f t="shared" si="1145"/>
        <v>2.9688028880528903E-3</v>
      </c>
      <c r="AE8187">
        <f>Sheet2!$B$17+Sheet2!$B$18*'Portfolio allocation'!K8187</f>
        <v>-2.196644393322214E-3</v>
      </c>
      <c r="AF8187">
        <f t="shared" si="1151"/>
        <v>5.1654472813751039E-3</v>
      </c>
      <c r="AH8187" s="2">
        <v>44333</v>
      </c>
      <c r="AI8187">
        <v>1.64</v>
      </c>
      <c r="AJ8187">
        <v>4.8000000000000001E-2</v>
      </c>
      <c r="AK8187">
        <v>1.2144999999999999</v>
      </c>
      <c r="AR8187" s="3"/>
    </row>
    <row r="8188" spans="1:44" hidden="1" outlineLevel="1" x14ac:dyDescent="0.2">
      <c r="A8188" s="2">
        <v>44334</v>
      </c>
      <c r="B8188">
        <v>21.34</v>
      </c>
      <c r="E8188" s="2">
        <v>44334</v>
      </c>
      <c r="F8188">
        <v>4127.83</v>
      </c>
      <c r="G8188">
        <f t="shared" si="1146"/>
        <v>-8.5173024218827553E-3</v>
      </c>
      <c r="H8188" s="2">
        <v>44334</v>
      </c>
      <c r="I8188">
        <v>8574.98</v>
      </c>
      <c r="J8188">
        <f t="shared" si="1147"/>
        <v>-8.3942656723218212E-3</v>
      </c>
      <c r="K8188">
        <f t="shared" si="1143"/>
        <v>-8.3961856723218219E-3</v>
      </c>
      <c r="L8188">
        <v>-2.8042588975833007E-3</v>
      </c>
      <c r="N8188" s="2">
        <v>44334</v>
      </c>
      <c r="O8188">
        <v>243.08</v>
      </c>
      <c r="Q8188" s="2">
        <v>44334</v>
      </c>
      <c r="R8188">
        <v>392749.7</v>
      </c>
      <c r="S8188" s="8">
        <f t="shared" si="1148"/>
        <v>-8.5650953557897536E-3</v>
      </c>
      <c r="T8188" s="9">
        <f t="shared" si="1144"/>
        <v>-8.5670153557897543E-3</v>
      </c>
      <c r="U8188" s="3">
        <f>Sheet1!$B$17+Sheet1!$B$18*'Portfolio allocation'!K8188</f>
        <v>-9.1445181065751523E-3</v>
      </c>
      <c r="V8188" s="13">
        <f t="shared" si="1149"/>
        <v>5.7750275078539796E-4</v>
      </c>
      <c r="W8188" s="13"/>
      <c r="X8188" s="2">
        <v>44334</v>
      </c>
      <c r="Y8188">
        <v>137.45769999999999</v>
      </c>
      <c r="AA8188" s="2">
        <v>44334</v>
      </c>
      <c r="AB8188">
        <v>2728.83</v>
      </c>
      <c r="AC8188">
        <f t="shared" si="1150"/>
        <v>-8.2715811585302168E-3</v>
      </c>
      <c r="AD8188">
        <f t="shared" si="1145"/>
        <v>-8.2735011585302175E-3</v>
      </c>
      <c r="AE8188">
        <f>Sheet2!$B$17+Sheet2!$B$18*'Portfolio allocation'!K8188</f>
        <v>-7.4127154945339765E-3</v>
      </c>
      <c r="AF8188">
        <f t="shared" si="1151"/>
        <v>-8.60785663996241E-4</v>
      </c>
      <c r="AH8188" s="2">
        <v>44334</v>
      </c>
      <c r="AI8188">
        <v>1.6419999999999999</v>
      </c>
      <c r="AJ8188">
        <v>4.8000000000000001E-2</v>
      </c>
      <c r="AK8188">
        <v>1.2218500000000001</v>
      </c>
      <c r="AR8188" s="3"/>
    </row>
    <row r="8189" spans="1:44" hidden="1" outlineLevel="1" x14ac:dyDescent="0.2">
      <c r="A8189" s="2">
        <v>44335</v>
      </c>
      <c r="B8189">
        <v>22.18</v>
      </c>
      <c r="E8189" s="2">
        <v>44335</v>
      </c>
      <c r="F8189">
        <v>4115.68</v>
      </c>
      <c r="G8189">
        <f t="shared" si="1146"/>
        <v>-2.9434351705374118E-3</v>
      </c>
      <c r="H8189" s="2">
        <v>44335</v>
      </c>
      <c r="I8189">
        <v>8550.9500000000007</v>
      </c>
      <c r="J8189">
        <f t="shared" si="1147"/>
        <v>-2.8023388975833008E-3</v>
      </c>
      <c r="K8189">
        <f t="shared" si="1143"/>
        <v>-2.8042588975833007E-3</v>
      </c>
      <c r="L8189">
        <v>1.0643680781199693E-2</v>
      </c>
      <c r="N8189" s="2">
        <v>44335</v>
      </c>
      <c r="O8189">
        <v>243.12</v>
      </c>
      <c r="Q8189" s="2">
        <v>44335</v>
      </c>
      <c r="R8189">
        <v>393719.1</v>
      </c>
      <c r="S8189" s="8">
        <f t="shared" si="1148"/>
        <v>2.4682386772032494E-3</v>
      </c>
      <c r="T8189" s="9">
        <f t="shared" si="1144"/>
        <v>2.4663186772032495E-3</v>
      </c>
      <c r="U8189" s="3">
        <f>Sheet1!$B$17+Sheet1!$B$18*'Portfolio allocation'!K8189</f>
        <v>-2.7293179923244511E-3</v>
      </c>
      <c r="V8189" s="13">
        <f t="shared" si="1149"/>
        <v>5.1956366695277006E-3</v>
      </c>
      <c r="W8189" s="13"/>
      <c r="X8189" s="2">
        <v>44335</v>
      </c>
      <c r="Y8189">
        <v>136.77000000000001</v>
      </c>
      <c r="AA8189" s="2">
        <v>44335</v>
      </c>
      <c r="AB8189">
        <v>2715.18</v>
      </c>
      <c r="AC8189">
        <f t="shared" si="1150"/>
        <v>-5.0021437759040221E-3</v>
      </c>
      <c r="AD8189">
        <f t="shared" si="1145"/>
        <v>-5.004063775904022E-3</v>
      </c>
      <c r="AE8189">
        <f>Sheet2!$B$17+Sheet2!$B$18*'Portfolio allocation'!K8189</f>
        <v>-2.4402315434817056E-3</v>
      </c>
      <c r="AF8189">
        <f t="shared" si="1151"/>
        <v>-2.5638322324223165E-3</v>
      </c>
      <c r="AH8189" s="2">
        <v>44335</v>
      </c>
      <c r="AI8189">
        <v>1.6830000000000001</v>
      </c>
      <c r="AJ8189">
        <v>4.8000000000000001E-2</v>
      </c>
      <c r="AK8189">
        <v>1.2215499999999999</v>
      </c>
      <c r="AR8189" s="3"/>
    </row>
    <row r="8190" spans="1:44" hidden="1" outlineLevel="1" x14ac:dyDescent="0.2">
      <c r="A8190" s="2">
        <v>44336</v>
      </c>
      <c r="B8190">
        <v>20.67</v>
      </c>
      <c r="E8190" s="2">
        <v>44336</v>
      </c>
      <c r="F8190">
        <v>4159.12</v>
      </c>
      <c r="G8190">
        <f t="shared" si="1146"/>
        <v>1.0554756443649449E-2</v>
      </c>
      <c r="H8190" s="2">
        <v>44336</v>
      </c>
      <c r="I8190">
        <v>8641.98</v>
      </c>
      <c r="J8190">
        <f t="shared" si="1147"/>
        <v>1.0645600781199693E-2</v>
      </c>
      <c r="K8190">
        <f t="shared" si="1143"/>
        <v>1.0643680781199693E-2</v>
      </c>
      <c r="L8190">
        <v>-7.4568245323411724E-4</v>
      </c>
      <c r="N8190" s="2">
        <v>44336</v>
      </c>
      <c r="O8190">
        <v>246.48</v>
      </c>
      <c r="Q8190" s="2">
        <v>44336</v>
      </c>
      <c r="R8190">
        <v>399160.4</v>
      </c>
      <c r="S8190" s="8">
        <f t="shared" si="1148"/>
        <v>1.3820259164465387E-2</v>
      </c>
      <c r="T8190" s="9">
        <f t="shared" si="1144"/>
        <v>1.3818339164465386E-2</v>
      </c>
      <c r="U8190" s="3">
        <f>Sheet1!$B$17+Sheet1!$B$18*'Portfolio allocation'!K8190</f>
        <v>1.2698499223289791E-2</v>
      </c>
      <c r="V8190" s="13">
        <f t="shared" si="1149"/>
        <v>1.119839941175595E-3</v>
      </c>
      <c r="W8190" s="13"/>
      <c r="X8190" s="2">
        <v>44336</v>
      </c>
      <c r="Y8190">
        <v>137.42910000000001</v>
      </c>
      <c r="AA8190" s="2">
        <v>44336</v>
      </c>
      <c r="AB8190">
        <v>2728.27</v>
      </c>
      <c r="AC8190">
        <f t="shared" si="1150"/>
        <v>4.8210431720918656E-3</v>
      </c>
      <c r="AD8190">
        <f t="shared" si="1145"/>
        <v>4.8194031720918658E-3</v>
      </c>
      <c r="AE8190">
        <f>Sheet2!$B$17+Sheet2!$B$18*'Portfolio allocation'!K8190</f>
        <v>9.5180195068629743E-3</v>
      </c>
      <c r="AF8190">
        <f t="shared" si="1151"/>
        <v>-4.6986163347711085E-3</v>
      </c>
      <c r="AH8190" s="2">
        <v>44336</v>
      </c>
      <c r="AI8190">
        <v>1.6339999999999999</v>
      </c>
      <c r="AJ8190">
        <v>4.1000000000000002E-2</v>
      </c>
      <c r="AK8190">
        <v>1.2215499999999999</v>
      </c>
      <c r="AR8190" s="3"/>
    </row>
    <row r="8191" spans="1:44" hidden="1" outlineLevel="1" x14ac:dyDescent="0.2">
      <c r="A8191" s="2">
        <v>44337</v>
      </c>
      <c r="B8191">
        <v>20.149999999999999</v>
      </c>
      <c r="E8191" s="2">
        <v>44337</v>
      </c>
      <c r="F8191">
        <v>4155.8599999999997</v>
      </c>
      <c r="G8191">
        <f t="shared" si="1146"/>
        <v>-7.8381965415763588E-4</v>
      </c>
      <c r="H8191" s="2">
        <v>44337</v>
      </c>
      <c r="I8191">
        <v>8635.5499999999993</v>
      </c>
      <c r="J8191">
        <f t="shared" si="1147"/>
        <v>-7.4404245323411722E-4</v>
      </c>
      <c r="K8191">
        <f t="shared" si="1143"/>
        <v>-7.4568245323411724E-4</v>
      </c>
      <c r="L8191">
        <v>1.0009223136221861E-2</v>
      </c>
      <c r="N8191" s="2">
        <v>44337</v>
      </c>
      <c r="O8191">
        <v>245.17</v>
      </c>
      <c r="Q8191" s="2">
        <v>44337</v>
      </c>
      <c r="R8191">
        <v>397039</v>
      </c>
      <c r="S8191" s="8">
        <f t="shared" si="1148"/>
        <v>-5.3146554618144215E-3</v>
      </c>
      <c r="T8191" s="9">
        <f t="shared" si="1144"/>
        <v>-5.3162954618144213E-3</v>
      </c>
      <c r="U8191" s="3">
        <f>Sheet1!$B$17+Sheet1!$B$18*'Portfolio allocation'!K8191</f>
        <v>-3.6766692410204857E-4</v>
      </c>
      <c r="V8191" s="13">
        <f t="shared" si="1149"/>
        <v>-4.9486285377123729E-3</v>
      </c>
      <c r="W8191" s="13"/>
      <c r="X8191" s="2">
        <v>44337</v>
      </c>
      <c r="Y8191">
        <v>138.25049999999999</v>
      </c>
      <c r="AA8191" s="2">
        <v>44337</v>
      </c>
      <c r="AB8191">
        <v>2744.57</v>
      </c>
      <c r="AC8191">
        <f t="shared" si="1150"/>
        <v>5.9744819977496366E-3</v>
      </c>
      <c r="AD8191">
        <f t="shared" si="1145"/>
        <v>5.9727619977496364E-3</v>
      </c>
      <c r="AE8191">
        <f>Sheet2!$B$17+Sheet2!$B$18*'Portfolio allocation'!K8191</f>
        <v>-6.0969285013137849E-4</v>
      </c>
      <c r="AF8191">
        <f t="shared" si="1151"/>
        <v>6.5824548478810151E-3</v>
      </c>
      <c r="AH8191" s="2">
        <v>44337</v>
      </c>
      <c r="AI8191">
        <v>1.6319999999999999</v>
      </c>
      <c r="AJ8191">
        <v>4.2999999999999997E-2</v>
      </c>
      <c r="AK8191">
        <v>1.21885</v>
      </c>
      <c r="AR8191" s="3"/>
    </row>
    <row r="8192" spans="1:44" hidden="1" outlineLevel="1" x14ac:dyDescent="0.2">
      <c r="A8192" s="2">
        <v>44340</v>
      </c>
      <c r="B8192">
        <v>18.399999999999999</v>
      </c>
      <c r="E8192" s="2">
        <v>44340</v>
      </c>
      <c r="F8192">
        <v>4197.05</v>
      </c>
      <c r="G8192">
        <f t="shared" si="1146"/>
        <v>9.9113059631461553E-3</v>
      </c>
      <c r="H8192" s="2">
        <v>44340</v>
      </c>
      <c r="I8192">
        <v>8722</v>
      </c>
      <c r="J8192">
        <f t="shared" si="1147"/>
        <v>1.0010943136221861E-2</v>
      </c>
      <c r="K8192">
        <f t="shared" si="1143"/>
        <v>1.0009223136221861E-2</v>
      </c>
      <c r="L8192">
        <v>-2.1123944141252264E-3</v>
      </c>
      <c r="N8192" s="2">
        <v>44340</v>
      </c>
      <c r="O8192">
        <v>250.78</v>
      </c>
      <c r="Q8192" s="2">
        <v>44340</v>
      </c>
      <c r="R8192">
        <v>406124.1</v>
      </c>
      <c r="S8192" s="8">
        <f t="shared" si="1148"/>
        <v>2.2882135004369752E-2</v>
      </c>
      <c r="T8192" s="9">
        <f t="shared" si="1144"/>
        <v>2.2880415004369752E-2</v>
      </c>
      <c r="U8192" s="3">
        <f>Sheet1!$B$17+Sheet1!$B$18*'Portfolio allocation'!K8192</f>
        <v>1.1970633333676218E-2</v>
      </c>
      <c r="V8192" s="13">
        <f t="shared" si="1149"/>
        <v>1.0909781670693534E-2</v>
      </c>
      <c r="W8192" s="13"/>
      <c r="X8192" s="2">
        <v>44340</v>
      </c>
      <c r="Y8192">
        <v>138.23140000000001</v>
      </c>
      <c r="AA8192" s="2">
        <v>44340</v>
      </c>
      <c r="AB8192">
        <v>2744.19</v>
      </c>
      <c r="AC8192">
        <f t="shared" si="1150"/>
        <v>-1.3845520427613334E-4</v>
      </c>
      <c r="AD8192">
        <f t="shared" si="1145"/>
        <v>-1.4009520427613333E-4</v>
      </c>
      <c r="AE8192">
        <f>Sheet2!$B$17+Sheet2!$B$18*'Portfolio allocation'!K8192</f>
        <v>8.9538435824702226E-3</v>
      </c>
      <c r="AF8192">
        <f t="shared" si="1151"/>
        <v>-9.0939387867463566E-3</v>
      </c>
      <c r="AH8192" s="2">
        <v>44340</v>
      </c>
      <c r="AI8192">
        <v>1.6080000000000001</v>
      </c>
      <c r="AJ8192">
        <v>4.1000000000000002E-2</v>
      </c>
      <c r="AK8192">
        <v>1.2219</v>
      </c>
      <c r="AR8192" s="3"/>
    </row>
    <row r="8193" spans="1:44" hidden="1" outlineLevel="1" x14ac:dyDescent="0.2">
      <c r="A8193" s="2">
        <v>44341</v>
      </c>
      <c r="B8193">
        <v>18.84</v>
      </c>
      <c r="E8193" s="2">
        <v>44341</v>
      </c>
      <c r="F8193">
        <v>4188.13</v>
      </c>
      <c r="G8193">
        <f t="shared" si="1146"/>
        <v>-2.1253022956601031E-3</v>
      </c>
      <c r="H8193" s="2">
        <v>44341</v>
      </c>
      <c r="I8193">
        <v>8703.59</v>
      </c>
      <c r="J8193">
        <f t="shared" si="1147"/>
        <v>-2.1107544141252266E-3</v>
      </c>
      <c r="K8193">
        <f t="shared" si="1143"/>
        <v>-2.1123944141252264E-3</v>
      </c>
      <c r="L8193">
        <v>1.8883046909610008E-3</v>
      </c>
      <c r="N8193" s="2">
        <v>44341</v>
      </c>
      <c r="O8193">
        <v>251.72</v>
      </c>
      <c r="Q8193" s="2">
        <v>44341</v>
      </c>
      <c r="R8193">
        <v>407646.3</v>
      </c>
      <c r="S8193" s="8">
        <f t="shared" si="1148"/>
        <v>3.7481154159528796E-3</v>
      </c>
      <c r="T8193" s="9">
        <f t="shared" si="1144"/>
        <v>3.7464754159528798E-3</v>
      </c>
      <c r="U8193" s="3">
        <f>Sheet1!$B$17+Sheet1!$B$18*'Portfolio allocation'!K8193</f>
        <v>-1.9355935227235803E-3</v>
      </c>
      <c r="V8193" s="13">
        <f t="shared" si="1149"/>
        <v>5.6820689386764597E-3</v>
      </c>
      <c r="W8193" s="13"/>
      <c r="X8193" s="2">
        <v>44341</v>
      </c>
      <c r="Y8193">
        <v>137.34309999999999</v>
      </c>
      <c r="AA8193" s="2">
        <v>44341</v>
      </c>
      <c r="AB8193">
        <v>2726.56</v>
      </c>
      <c r="AC8193">
        <f t="shared" si="1150"/>
        <v>-6.424482269813736E-3</v>
      </c>
      <c r="AD8193">
        <f t="shared" si="1145"/>
        <v>-6.4262022698137362E-3</v>
      </c>
      <c r="AE8193">
        <f>Sheet2!$B$17+Sheet2!$B$18*'Portfolio allocation'!K8193</f>
        <v>-1.8250079937314123E-3</v>
      </c>
      <c r="AF8193">
        <f t="shared" si="1151"/>
        <v>-4.601194276082324E-3</v>
      </c>
      <c r="AH8193" s="2">
        <v>44341</v>
      </c>
      <c r="AI8193">
        <v>1.5640000000000001</v>
      </c>
      <c r="AJ8193">
        <v>4.2999999999999997E-2</v>
      </c>
      <c r="AK8193">
        <v>1.22445</v>
      </c>
      <c r="AR8193" s="3"/>
    </row>
    <row r="8194" spans="1:44" hidden="1" outlineLevel="1" x14ac:dyDescent="0.2">
      <c r="A8194" s="2">
        <v>44342</v>
      </c>
      <c r="B8194">
        <v>17.36</v>
      </c>
      <c r="E8194" s="2">
        <v>44342</v>
      </c>
      <c r="F8194">
        <v>4195.99</v>
      </c>
      <c r="G8194">
        <f t="shared" si="1146"/>
        <v>1.876732575158746E-3</v>
      </c>
      <c r="H8194" s="2">
        <v>44342</v>
      </c>
      <c r="I8194">
        <v>8720.0400000000009</v>
      </c>
      <c r="J8194">
        <f t="shared" si="1147"/>
        <v>1.8900246909610008E-3</v>
      </c>
      <c r="K8194">
        <f t="shared" si="1143"/>
        <v>1.8883046909610008E-3</v>
      </c>
      <c r="L8194">
        <v>1.25179461727212E-3</v>
      </c>
      <c r="N8194" s="2">
        <v>44342</v>
      </c>
      <c r="O8194">
        <v>251.49</v>
      </c>
      <c r="Q8194" s="2">
        <v>44342</v>
      </c>
      <c r="R8194">
        <v>407273.9</v>
      </c>
      <c r="S8194" s="8">
        <f t="shared" si="1148"/>
        <v>-9.1353705405883279E-4</v>
      </c>
      <c r="T8194" s="9">
        <f t="shared" si="1144"/>
        <v>-9.1525705405883276E-4</v>
      </c>
      <c r="U8194" s="3">
        <f>Sheet1!$B$17+Sheet1!$B$18*'Portfolio allocation'!K8194</f>
        <v>2.6541098818300226E-3</v>
      </c>
      <c r="V8194" s="13">
        <f t="shared" si="1149"/>
        <v>-3.5693669358888552E-3</v>
      </c>
      <c r="W8194" s="13"/>
      <c r="X8194" s="2">
        <v>44342</v>
      </c>
      <c r="Y8194">
        <v>136.95150000000001</v>
      </c>
      <c r="AA8194" s="2">
        <v>44342</v>
      </c>
      <c r="AB8194">
        <v>2718.78</v>
      </c>
      <c r="AC8194">
        <f t="shared" si="1150"/>
        <v>-2.8534123584296189E-3</v>
      </c>
      <c r="AD8194">
        <f t="shared" si="1145"/>
        <v>-2.8550523584296187E-3</v>
      </c>
      <c r="AE8194">
        <f>Sheet2!$B$17+Sheet2!$B$18*'Portfolio allocation'!K8194</f>
        <v>1.7325157175766036E-3</v>
      </c>
      <c r="AF8194">
        <f t="shared" si="1151"/>
        <v>-4.5875680760062224E-3</v>
      </c>
      <c r="AH8194" s="2">
        <v>44342</v>
      </c>
      <c r="AI8194">
        <v>1.5740000000000001</v>
      </c>
      <c r="AJ8194">
        <v>4.1000000000000002E-2</v>
      </c>
      <c r="AK8194">
        <v>1.2217499999999999</v>
      </c>
      <c r="AR8194" s="3"/>
    </row>
    <row r="8195" spans="1:44" hidden="1" outlineLevel="1" x14ac:dyDescent="0.2">
      <c r="A8195" s="2">
        <v>44343</v>
      </c>
      <c r="B8195">
        <v>16.739999999999998</v>
      </c>
      <c r="E8195" s="2">
        <v>44343</v>
      </c>
      <c r="F8195">
        <v>4200.88</v>
      </c>
      <c r="G8195">
        <f t="shared" si="1146"/>
        <v>1.1653983922745859E-3</v>
      </c>
      <c r="H8195" s="2">
        <v>44343</v>
      </c>
      <c r="I8195">
        <v>8730.9699999999993</v>
      </c>
      <c r="J8195">
        <f t="shared" si="1147"/>
        <v>1.25343461727212E-3</v>
      </c>
      <c r="K8195">
        <f t="shared" si="1143"/>
        <v>1.25179461727212E-3</v>
      </c>
      <c r="L8195">
        <v>8.9173152687507524E-4</v>
      </c>
      <c r="N8195" s="2">
        <v>44343</v>
      </c>
      <c r="O8195">
        <v>249.31</v>
      </c>
      <c r="Q8195" s="2">
        <v>44343</v>
      </c>
      <c r="R8195">
        <v>403743.4</v>
      </c>
      <c r="S8195" s="8">
        <f t="shared" si="1148"/>
        <v>-8.6686134318944008E-3</v>
      </c>
      <c r="T8195" s="9">
        <f t="shared" si="1144"/>
        <v>-8.6702534318944015E-3</v>
      </c>
      <c r="U8195" s="3">
        <f>Sheet1!$B$17+Sheet1!$B$18*'Portfolio allocation'!K8195</f>
        <v>1.9238893939836725E-3</v>
      </c>
      <c r="V8195" s="13">
        <f t="shared" si="1149"/>
        <v>-1.0594142825878073E-2</v>
      </c>
      <c r="W8195" s="13"/>
      <c r="X8195" s="2">
        <v>44343</v>
      </c>
      <c r="Y8195">
        <v>137.37180000000001</v>
      </c>
      <c r="AA8195" s="2">
        <v>44343</v>
      </c>
      <c r="AB8195">
        <v>2727.13</v>
      </c>
      <c r="AC8195">
        <f t="shared" si="1150"/>
        <v>3.0712304783762079E-3</v>
      </c>
      <c r="AD8195">
        <f t="shared" si="1145"/>
        <v>3.0695904783762081E-3</v>
      </c>
      <c r="AE8195">
        <f>Sheet2!$B$17+Sheet2!$B$18*'Portfolio allocation'!K8195</f>
        <v>1.1665147212117943E-3</v>
      </c>
      <c r="AF8195">
        <f t="shared" si="1151"/>
        <v>1.9030757571644138E-3</v>
      </c>
      <c r="AH8195" s="2">
        <v>44343</v>
      </c>
      <c r="AI8195">
        <v>1.61</v>
      </c>
      <c r="AJ8195">
        <v>4.1000000000000002E-2</v>
      </c>
      <c r="AK8195">
        <v>1.2201500000000001</v>
      </c>
      <c r="AR8195" s="3"/>
    </row>
    <row r="8196" spans="1:44" hidden="1" outlineLevel="1" x14ac:dyDescent="0.2">
      <c r="A8196" s="2">
        <v>44344</v>
      </c>
      <c r="B8196">
        <v>16.760000000000002</v>
      </c>
      <c r="E8196" s="2">
        <v>44344</v>
      </c>
      <c r="F8196">
        <v>4204.1099999999997</v>
      </c>
      <c r="G8196">
        <f t="shared" si="1146"/>
        <v>7.688865190149663E-4</v>
      </c>
      <c r="H8196" s="2">
        <v>44344</v>
      </c>
      <c r="I8196">
        <v>8738.77</v>
      </c>
      <c r="J8196">
        <f t="shared" si="1147"/>
        <v>8.9337152687507526E-4</v>
      </c>
      <c r="K8196">
        <f t="shared" ref="K8196:K8259" si="1152">J8196-(AJ8195/25000)</f>
        <v>8.9173152687507524E-4</v>
      </c>
      <c r="L8196">
        <v>-1.7199999999999998E-6</v>
      </c>
      <c r="N8196" s="2">
        <v>44344</v>
      </c>
      <c r="O8196">
        <v>249.68</v>
      </c>
      <c r="Q8196" s="2">
        <v>44344</v>
      </c>
      <c r="R8196">
        <v>404342.6</v>
      </c>
      <c r="S8196" s="8">
        <f t="shared" si="1148"/>
        <v>1.4841109476959602E-3</v>
      </c>
      <c r="T8196" s="9">
        <f t="shared" ref="T8196:T8259" si="1153">S8196-(AJ8195/100/250)</f>
        <v>1.4824709476959602E-3</v>
      </c>
      <c r="U8196" s="3">
        <f>Sheet1!$B$17+Sheet1!$B$18*'Portfolio allocation'!K8196</f>
        <v>1.5108158914679691E-3</v>
      </c>
      <c r="V8196" s="13">
        <f t="shared" si="1149"/>
        <v>-2.834494377200892E-5</v>
      </c>
      <c r="W8196" s="13"/>
      <c r="X8196" s="2">
        <v>44344</v>
      </c>
      <c r="Y8196">
        <v>137.2953</v>
      </c>
      <c r="AA8196" s="2">
        <v>44344</v>
      </c>
      <c r="AB8196">
        <v>2725.61</v>
      </c>
      <c r="AC8196">
        <f t="shared" si="1150"/>
        <v>-5.5736250197091497E-4</v>
      </c>
      <c r="AD8196">
        <f t="shared" ref="AD8196:AD8259" si="1154">AC8196-AJ8196/25000</f>
        <v>-5.5908250197091495E-4</v>
      </c>
      <c r="AE8196">
        <f>Sheet2!$B$17+Sheet2!$B$18*'Portfolio allocation'!K8196</f>
        <v>8.4633743519050013E-4</v>
      </c>
      <c r="AF8196">
        <f t="shared" si="1151"/>
        <v>-1.4054199371614151E-3</v>
      </c>
      <c r="AH8196" s="2">
        <v>44344</v>
      </c>
      <c r="AI8196">
        <v>1.593</v>
      </c>
      <c r="AJ8196">
        <v>4.2999999999999997E-2</v>
      </c>
      <c r="AK8196">
        <v>1.2181500000000001</v>
      </c>
      <c r="AR8196" s="3"/>
    </row>
    <row r="8197" spans="1:44" hidden="1" outlineLevel="1" x14ac:dyDescent="0.2">
      <c r="A8197" s="2">
        <v>44347</v>
      </c>
      <c r="B8197">
        <v>16.760000000000002</v>
      </c>
      <c r="E8197" s="2">
        <v>44347</v>
      </c>
      <c r="F8197">
        <v>4204.1099999999997</v>
      </c>
      <c r="G8197">
        <f t="shared" ref="G8197:G8260" si="1155">(F8197/F8196)-1</f>
        <v>0</v>
      </c>
      <c r="H8197" s="2">
        <v>44347</v>
      </c>
      <c r="I8197">
        <v>8738.77</v>
      </c>
      <c r="J8197">
        <f t="shared" ref="J8197:J8260" si="1156">(I8197/I8196)-1</f>
        <v>0</v>
      </c>
      <c r="K8197">
        <f t="shared" si="1152"/>
        <v>-1.7199999999999998E-6</v>
      </c>
      <c r="L8197">
        <v>-4.6288329872514237E-4</v>
      </c>
      <c r="N8197" s="2">
        <v>44347</v>
      </c>
      <c r="O8197">
        <v>249.68</v>
      </c>
      <c r="Q8197" s="2">
        <v>44347</v>
      </c>
      <c r="R8197">
        <v>404342.6</v>
      </c>
      <c r="S8197" s="8">
        <f t="shared" ref="S8197:S8260" si="1157">R8197/R8196-1</f>
        <v>0</v>
      </c>
      <c r="T8197" s="9">
        <f t="shared" si="1153"/>
        <v>-1.72E-6</v>
      </c>
      <c r="U8197" s="3">
        <f>Sheet1!$B$17+Sheet1!$B$18*'Portfolio allocation'!K8197</f>
        <v>4.858256567640359E-4</v>
      </c>
      <c r="V8197" s="13">
        <f t="shared" ref="V8197:V8260" si="1158">T8197-U8197</f>
        <v>-4.8754565676403588E-4</v>
      </c>
      <c r="W8197" s="13"/>
      <c r="X8197" s="2">
        <v>44347</v>
      </c>
      <c r="Y8197">
        <v>137.2953</v>
      </c>
      <c r="AA8197" s="2">
        <v>44347</v>
      </c>
      <c r="AB8197">
        <v>2725.61</v>
      </c>
      <c r="AC8197">
        <f t="shared" ref="AC8197:AC8260" si="1159">AB8197/AB8196-1</f>
        <v>0</v>
      </c>
      <c r="AD8197">
        <f t="shared" si="1154"/>
        <v>-1.7199999999999998E-6</v>
      </c>
      <c r="AE8197">
        <f>Sheet2!$B$17+Sheet2!$B$18*'Portfolio allocation'!K8197</f>
        <v>5.1857543483191815E-5</v>
      </c>
      <c r="AF8197">
        <f t="shared" ref="AF8197:AF8260" si="1160">AD8197-AE8197</f>
        <v>-5.3577543483191813E-5</v>
      </c>
      <c r="AH8197" s="2">
        <v>44347</v>
      </c>
      <c r="AI8197">
        <v>1.593</v>
      </c>
      <c r="AJ8197">
        <v>4.2999999999999997E-2</v>
      </c>
      <c r="AK8197">
        <v>1.22265</v>
      </c>
      <c r="AR8197" s="3"/>
    </row>
    <row r="8198" spans="1:44" hidden="1" outlineLevel="1" x14ac:dyDescent="0.2">
      <c r="A8198" s="2">
        <v>44348</v>
      </c>
      <c r="B8198">
        <v>17.899999999999999</v>
      </c>
      <c r="E8198" s="2">
        <v>44348</v>
      </c>
      <c r="F8198">
        <v>4202.04</v>
      </c>
      <c r="G8198">
        <f t="shared" si="1155"/>
        <v>-4.923753184382651E-4</v>
      </c>
      <c r="H8198" s="2">
        <v>44348</v>
      </c>
      <c r="I8198">
        <v>8734.74</v>
      </c>
      <c r="J8198">
        <f t="shared" si="1156"/>
        <v>-4.6116329872514239E-4</v>
      </c>
      <c r="K8198">
        <f t="shared" si="1152"/>
        <v>-4.6288329872514237E-4</v>
      </c>
      <c r="L8198">
        <v>1.5507017091751336E-3</v>
      </c>
      <c r="N8198" s="2">
        <v>44348</v>
      </c>
      <c r="O8198">
        <v>247.4</v>
      </c>
      <c r="Q8198" s="2">
        <v>44348</v>
      </c>
      <c r="R8198">
        <v>400650.3</v>
      </c>
      <c r="S8198" s="8">
        <f t="shared" si="1157"/>
        <v>-9.1316126472945625E-3</v>
      </c>
      <c r="T8198" s="9">
        <f t="shared" si="1153"/>
        <v>-9.1333326472945627E-3</v>
      </c>
      <c r="U8198" s="3">
        <f>Sheet1!$B$17+Sheet1!$B$18*'Portfolio allocation'!K8198</f>
        <v>-4.3232566965673231E-5</v>
      </c>
      <c r="V8198" s="13">
        <f t="shared" si="1158"/>
        <v>-9.0901000803288896E-3</v>
      </c>
      <c r="W8198" s="13"/>
      <c r="X8198" s="2">
        <v>44348</v>
      </c>
      <c r="Y8198">
        <v>137.7252</v>
      </c>
      <c r="AA8198" s="2">
        <v>44348</v>
      </c>
      <c r="AB8198">
        <v>2734.14</v>
      </c>
      <c r="AC8198">
        <f t="shared" si="1159"/>
        <v>3.129574664020085E-3</v>
      </c>
      <c r="AD8198">
        <f t="shared" si="1154"/>
        <v>3.1278546640200848E-3</v>
      </c>
      <c r="AE8198">
        <f>Sheet2!$B$17+Sheet2!$B$18*'Portfolio allocation'!K8198</f>
        <v>-3.5822062708303868E-4</v>
      </c>
      <c r="AF8198">
        <f t="shared" si="1160"/>
        <v>3.4860752911031233E-3</v>
      </c>
      <c r="AH8198" s="2">
        <v>44348</v>
      </c>
      <c r="AI8198">
        <v>1.615</v>
      </c>
      <c r="AJ8198">
        <v>4.2999999999999997E-2</v>
      </c>
      <c r="AK8198">
        <v>1.2244999999999999</v>
      </c>
      <c r="AR8198" s="3"/>
    </row>
    <row r="8199" spans="1:44" hidden="1" outlineLevel="1" x14ac:dyDescent="0.2">
      <c r="A8199" s="2">
        <v>44349</v>
      </c>
      <c r="B8199">
        <v>17.48</v>
      </c>
      <c r="E8199" s="2">
        <v>44349</v>
      </c>
      <c r="F8199">
        <v>4208.12</v>
      </c>
      <c r="G8199">
        <f t="shared" si="1155"/>
        <v>1.4469162597214869E-3</v>
      </c>
      <c r="H8199" s="2">
        <v>44349</v>
      </c>
      <c r="I8199">
        <v>8748.2999999999993</v>
      </c>
      <c r="J8199">
        <f t="shared" si="1156"/>
        <v>1.5524217091751336E-3</v>
      </c>
      <c r="K8199">
        <f t="shared" si="1152"/>
        <v>1.5507017091751336E-3</v>
      </c>
      <c r="L8199">
        <v>-3.4687992949487792E-3</v>
      </c>
      <c r="N8199" s="2">
        <v>44349</v>
      </c>
      <c r="O8199">
        <v>247.3</v>
      </c>
      <c r="Q8199" s="2">
        <v>44349</v>
      </c>
      <c r="R8199">
        <v>400488.4</v>
      </c>
      <c r="S8199" s="8">
        <f t="shared" si="1157"/>
        <v>-4.040930457308578E-4</v>
      </c>
      <c r="T8199" s="9">
        <f t="shared" si="1153"/>
        <v>-4.0581304573085778E-4</v>
      </c>
      <c r="U8199" s="3">
        <f>Sheet1!$B$17+Sheet1!$B$18*'Portfolio allocation'!K8199</f>
        <v>2.2668031851279108E-3</v>
      </c>
      <c r="V8199" s="13">
        <f t="shared" si="1158"/>
        <v>-2.6726162308587688E-3</v>
      </c>
      <c r="W8199" s="13"/>
      <c r="X8199" s="2">
        <v>44349</v>
      </c>
      <c r="Y8199">
        <v>139.1866</v>
      </c>
      <c r="AA8199" s="2">
        <v>44349</v>
      </c>
      <c r="AB8199">
        <v>2763.16</v>
      </c>
      <c r="AC8199">
        <f t="shared" si="1159"/>
        <v>1.0613940763823271E-2</v>
      </c>
      <c r="AD8199">
        <f t="shared" si="1154"/>
        <v>1.0612100763823271E-2</v>
      </c>
      <c r="AE8199">
        <f>Sheet2!$B$17+Sheet2!$B$18*'Portfolio allocation'!K8199</f>
        <v>1.4323105331415635E-3</v>
      </c>
      <c r="AF8199">
        <f t="shared" si="1160"/>
        <v>9.1797902306817083E-3</v>
      </c>
      <c r="AH8199" s="2">
        <v>44349</v>
      </c>
      <c r="AI8199">
        <v>1.591</v>
      </c>
      <c r="AJ8199">
        <v>4.5999999999999999E-2</v>
      </c>
      <c r="AK8199">
        <v>1.22065</v>
      </c>
      <c r="AR8199" s="3"/>
    </row>
    <row r="8200" spans="1:44" hidden="1" outlineLevel="1" x14ac:dyDescent="0.2">
      <c r="A8200" s="2">
        <v>44350</v>
      </c>
      <c r="B8200">
        <v>18.04</v>
      </c>
      <c r="E8200" s="2">
        <v>44350</v>
      </c>
      <c r="F8200">
        <v>4192.8500000000004</v>
      </c>
      <c r="G8200">
        <f t="shared" si="1155"/>
        <v>-3.6286988013648491E-3</v>
      </c>
      <c r="H8200" s="2">
        <v>44350</v>
      </c>
      <c r="I8200">
        <v>8717.9699999999993</v>
      </c>
      <c r="J8200">
        <f t="shared" si="1156"/>
        <v>-3.4669592949487793E-3</v>
      </c>
      <c r="K8200">
        <f t="shared" si="1152"/>
        <v>-3.4687992949487792E-3</v>
      </c>
      <c r="L8200">
        <v>8.8431089961539568E-3</v>
      </c>
      <c r="N8200" s="2">
        <v>44350</v>
      </c>
      <c r="O8200">
        <v>245.71</v>
      </c>
      <c r="Q8200" s="2">
        <v>44350</v>
      </c>
      <c r="R8200">
        <v>397913.5</v>
      </c>
      <c r="S8200" s="8">
        <f t="shared" si="1157"/>
        <v>-6.4293997029627459E-3</v>
      </c>
      <c r="T8200" s="9">
        <f t="shared" si="1153"/>
        <v>-6.4312397029627462E-3</v>
      </c>
      <c r="U8200" s="3">
        <f>Sheet1!$B$17+Sheet1!$B$18*'Portfolio allocation'!K8200</f>
        <v>-3.4916955778754653E-3</v>
      </c>
      <c r="V8200" s="13">
        <f t="shared" si="1158"/>
        <v>-2.9395441250872809E-3</v>
      </c>
      <c r="W8200" s="13"/>
      <c r="X8200" s="2">
        <v>44350</v>
      </c>
      <c r="Y8200">
        <v>139.02420000000001</v>
      </c>
      <c r="AA8200" s="2">
        <v>44350</v>
      </c>
      <c r="AB8200">
        <v>2759.93</v>
      </c>
      <c r="AC8200">
        <f t="shared" si="1159"/>
        <v>-1.1689514903227005E-3</v>
      </c>
      <c r="AD8200">
        <f t="shared" si="1154"/>
        <v>-1.1707914903227004E-3</v>
      </c>
      <c r="AE8200">
        <f>Sheet2!$B$17+Sheet2!$B$18*'Portfolio allocation'!K8200</f>
        <v>-3.0311578187779795E-3</v>
      </c>
      <c r="AF8200">
        <f t="shared" si="1160"/>
        <v>1.8603663284552791E-3</v>
      </c>
      <c r="AH8200" s="2">
        <v>44350</v>
      </c>
      <c r="AI8200">
        <v>1.627</v>
      </c>
      <c r="AJ8200">
        <v>4.5999999999999999E-2</v>
      </c>
      <c r="AK8200">
        <v>1.2137</v>
      </c>
      <c r="AR8200" s="3"/>
    </row>
    <row r="8201" spans="1:44" hidden="1" outlineLevel="1" x14ac:dyDescent="0.2">
      <c r="A8201" s="2">
        <v>44351</v>
      </c>
      <c r="B8201">
        <v>16.420000000000002</v>
      </c>
      <c r="E8201" s="2">
        <v>44351</v>
      </c>
      <c r="F8201">
        <v>4229.8900000000003</v>
      </c>
      <c r="G8201">
        <f t="shared" si="1155"/>
        <v>8.8340865998068896E-3</v>
      </c>
      <c r="H8201" s="2">
        <v>44351</v>
      </c>
      <c r="I8201">
        <v>8795.08</v>
      </c>
      <c r="J8201">
        <f t="shared" si="1156"/>
        <v>8.8449489961539562E-3</v>
      </c>
      <c r="K8201">
        <f t="shared" si="1152"/>
        <v>8.8431089961539568E-3</v>
      </c>
      <c r="L8201">
        <v>-7.749995391968771E-4</v>
      </c>
      <c r="N8201" s="2">
        <v>44351</v>
      </c>
      <c r="O8201">
        <v>250.79</v>
      </c>
      <c r="Q8201" s="2">
        <v>44351</v>
      </c>
      <c r="R8201">
        <v>406140.3</v>
      </c>
      <c r="S8201" s="8">
        <f t="shared" si="1157"/>
        <v>2.0674845161071431E-2</v>
      </c>
      <c r="T8201" s="9">
        <f t="shared" si="1153"/>
        <v>2.0673005161071432E-2</v>
      </c>
      <c r="U8201" s="3">
        <f>Sheet1!$B$17+Sheet1!$B$18*'Portfolio allocation'!K8201</f>
        <v>1.0632837638927911E-2</v>
      </c>
      <c r="V8201" s="13">
        <f t="shared" si="1158"/>
        <v>1.004016752214352E-2</v>
      </c>
      <c r="W8201" s="13"/>
      <c r="X8201" s="2">
        <v>44351</v>
      </c>
      <c r="Y8201">
        <v>140.81030000000001</v>
      </c>
      <c r="AA8201" s="2">
        <v>44351</v>
      </c>
      <c r="AB8201">
        <v>2795.39</v>
      </c>
      <c r="AC8201">
        <f t="shared" si="1159"/>
        <v>1.2848151945882735E-2</v>
      </c>
      <c r="AD8201">
        <f t="shared" si="1154"/>
        <v>1.2846311945882736E-2</v>
      </c>
      <c r="AE8201">
        <f>Sheet2!$B$17+Sheet2!$B$18*'Portfolio allocation'!K8201</f>
        <v>7.9169051388594501E-3</v>
      </c>
      <c r="AF8201">
        <f t="shared" si="1160"/>
        <v>4.9294068070232858E-3</v>
      </c>
      <c r="AH8201" s="2">
        <v>44351</v>
      </c>
      <c r="AI8201">
        <v>1.56</v>
      </c>
      <c r="AJ8201">
        <v>4.5999999999999999E-2</v>
      </c>
      <c r="AK8201">
        <v>1.21635</v>
      </c>
      <c r="AR8201" s="3"/>
    </row>
    <row r="8202" spans="1:44" hidden="1" outlineLevel="1" x14ac:dyDescent="0.2">
      <c r="A8202" s="2">
        <v>44354</v>
      </c>
      <c r="B8202">
        <v>16.420000000000002</v>
      </c>
      <c r="E8202" s="2">
        <v>44354</v>
      </c>
      <c r="F8202">
        <v>4226.5200000000004</v>
      </c>
      <c r="G8202">
        <f t="shared" si="1155"/>
        <v>-7.9671102558220852E-4</v>
      </c>
      <c r="H8202" s="2">
        <v>44354</v>
      </c>
      <c r="I8202">
        <v>8788.2800000000007</v>
      </c>
      <c r="J8202">
        <f t="shared" si="1156"/>
        <v>-7.7315953919687708E-4</v>
      </c>
      <c r="K8202">
        <f t="shared" si="1152"/>
        <v>-7.749995391968771E-4</v>
      </c>
      <c r="L8202">
        <v>1.936752025195974E-4</v>
      </c>
      <c r="N8202" s="2">
        <v>44354</v>
      </c>
      <c r="O8202">
        <v>253.81</v>
      </c>
      <c r="Q8202" s="2">
        <v>44354</v>
      </c>
      <c r="R8202">
        <v>411030.9</v>
      </c>
      <c r="S8202" s="8">
        <f t="shared" si="1157"/>
        <v>1.204165161644899E-2</v>
      </c>
      <c r="T8202" s="9">
        <f t="shared" si="1153"/>
        <v>1.203981161644899E-2</v>
      </c>
      <c r="U8202" s="3">
        <f>Sheet1!$B$17+Sheet1!$B$18*'Portfolio allocation'!K8202</f>
        <v>-4.0130022811229093E-4</v>
      </c>
      <c r="V8202" s="13">
        <f t="shared" si="1158"/>
        <v>1.2441111844561282E-2</v>
      </c>
      <c r="W8202" s="13"/>
      <c r="X8202" s="2">
        <v>44354</v>
      </c>
      <c r="Y8202">
        <v>141.3835</v>
      </c>
      <c r="AA8202" s="2">
        <v>44354</v>
      </c>
      <c r="AB8202">
        <v>2806.77</v>
      </c>
      <c r="AC8202">
        <f t="shared" si="1159"/>
        <v>4.0709883057463703E-3</v>
      </c>
      <c r="AD8202">
        <f t="shared" si="1154"/>
        <v>4.0689483057463702E-3</v>
      </c>
      <c r="AE8202">
        <f>Sheet2!$B$17+Sheet2!$B$18*'Portfolio allocation'!K8202</f>
        <v>-6.3576235091597347E-4</v>
      </c>
      <c r="AF8202">
        <f t="shared" si="1160"/>
        <v>4.7047106566623434E-3</v>
      </c>
      <c r="AH8202" s="2">
        <v>44354</v>
      </c>
      <c r="AI8202">
        <v>1.57</v>
      </c>
      <c r="AJ8202">
        <v>5.0999999999999997E-2</v>
      </c>
      <c r="AK8202">
        <v>1.2186999999999999</v>
      </c>
      <c r="AR8202" s="3"/>
    </row>
    <row r="8203" spans="1:44" hidden="1" outlineLevel="1" x14ac:dyDescent="0.2">
      <c r="A8203" s="2">
        <v>44355</v>
      </c>
      <c r="B8203">
        <v>17.07</v>
      </c>
      <c r="E8203" s="2">
        <v>44355</v>
      </c>
      <c r="F8203">
        <v>4227.26</v>
      </c>
      <c r="G8203">
        <f t="shared" si="1155"/>
        <v>1.7508493985585183E-4</v>
      </c>
      <c r="H8203" s="2">
        <v>44355</v>
      </c>
      <c r="I8203">
        <v>8790</v>
      </c>
      <c r="J8203">
        <f t="shared" si="1156"/>
        <v>1.957152025195974E-4</v>
      </c>
      <c r="K8203">
        <f t="shared" si="1152"/>
        <v>1.936752025195974E-4</v>
      </c>
      <c r="L8203">
        <v>-1.7870229351536118E-3</v>
      </c>
      <c r="N8203" s="2">
        <v>44355</v>
      </c>
      <c r="O8203">
        <v>252.57</v>
      </c>
      <c r="Q8203" s="2">
        <v>44355</v>
      </c>
      <c r="R8203">
        <v>409022.9</v>
      </c>
      <c r="S8203" s="8">
        <f t="shared" si="1157"/>
        <v>-4.885277481571304E-3</v>
      </c>
      <c r="T8203" s="9">
        <f t="shared" si="1153"/>
        <v>-4.8873174815713041E-3</v>
      </c>
      <c r="U8203" s="3">
        <f>Sheet1!$B$17+Sheet1!$B$18*'Portfolio allocation'!K8203</f>
        <v>7.0998798506748074E-4</v>
      </c>
      <c r="V8203" s="13">
        <f t="shared" si="1158"/>
        <v>-5.5973054666387852E-3</v>
      </c>
      <c r="W8203" s="13"/>
      <c r="X8203" s="2">
        <v>44355</v>
      </c>
      <c r="Y8203">
        <v>142.38640000000001</v>
      </c>
      <c r="AA8203" s="2">
        <v>44355</v>
      </c>
      <c r="AB8203">
        <v>2826.68</v>
      </c>
      <c r="AC8203">
        <f t="shared" si="1159"/>
        <v>7.0935630635926561E-3</v>
      </c>
      <c r="AD8203">
        <f t="shared" si="1154"/>
        <v>7.0915230635926561E-3</v>
      </c>
      <c r="AE8203">
        <f>Sheet2!$B$17+Sheet2!$B$18*'Portfolio allocation'!K8203</f>
        <v>2.2560794254608695E-4</v>
      </c>
      <c r="AF8203">
        <f t="shared" si="1160"/>
        <v>6.8659151210465688E-3</v>
      </c>
      <c r="AH8203" s="2">
        <v>44355</v>
      </c>
      <c r="AI8203">
        <v>1.528</v>
      </c>
      <c r="AJ8203">
        <v>5.0999999999999997E-2</v>
      </c>
      <c r="AK8203">
        <v>1.21865</v>
      </c>
      <c r="AR8203" s="3"/>
    </row>
    <row r="8204" spans="1:44" hidden="1" outlineLevel="1" x14ac:dyDescent="0.2">
      <c r="A8204" s="2">
        <v>44356</v>
      </c>
      <c r="B8204">
        <v>17.89</v>
      </c>
      <c r="E8204" s="2">
        <v>44356</v>
      </c>
      <c r="F8204">
        <v>4219.55</v>
      </c>
      <c r="G8204">
        <f t="shared" si="1155"/>
        <v>-1.8238764589828538E-3</v>
      </c>
      <c r="H8204" s="2">
        <v>44356</v>
      </c>
      <c r="I8204">
        <v>8774.31</v>
      </c>
      <c r="J8204">
        <f t="shared" si="1156"/>
        <v>-1.7849829351536117E-3</v>
      </c>
      <c r="K8204">
        <f t="shared" si="1152"/>
        <v>-1.7870229351536118E-3</v>
      </c>
      <c r="L8204">
        <v>4.6991843697794886E-3</v>
      </c>
      <c r="N8204" s="2">
        <v>44356</v>
      </c>
      <c r="O8204">
        <v>253.59</v>
      </c>
      <c r="Q8204" s="2">
        <v>44356</v>
      </c>
      <c r="R8204">
        <v>410674.7</v>
      </c>
      <c r="S8204" s="8">
        <f t="shared" si="1157"/>
        <v>4.0384046956782882E-3</v>
      </c>
      <c r="T8204" s="9">
        <f t="shared" si="1153"/>
        <v>4.0363646956782882E-3</v>
      </c>
      <c r="U8204" s="3">
        <f>Sheet1!$B$17+Sheet1!$B$18*'Portfolio allocation'!K8204</f>
        <v>-1.5623191160374834E-3</v>
      </c>
      <c r="V8204" s="13">
        <f t="shared" si="1158"/>
        <v>5.5986838117157711E-3</v>
      </c>
      <c r="W8204" s="13"/>
      <c r="X8204" s="2">
        <v>44356</v>
      </c>
      <c r="Y8204">
        <v>143.91460000000001</v>
      </c>
      <c r="AA8204" s="2">
        <v>44356</v>
      </c>
      <c r="AB8204">
        <v>2857.02</v>
      </c>
      <c r="AC8204">
        <f t="shared" si="1159"/>
        <v>1.0733439936604139E-2</v>
      </c>
      <c r="AD8204">
        <f t="shared" si="1154"/>
        <v>1.0731399936604139E-2</v>
      </c>
      <c r="AE8204">
        <f>Sheet2!$B$17+Sheet2!$B$18*'Portfolio allocation'!K8204</f>
        <v>-1.5356793736526651E-3</v>
      </c>
      <c r="AF8204">
        <f t="shared" si="1160"/>
        <v>1.2267079310256803E-2</v>
      </c>
      <c r="AH8204" s="2">
        <v>44356</v>
      </c>
      <c r="AI8204">
        <v>1.4890000000000001</v>
      </c>
      <c r="AJ8204">
        <v>5.0999999999999997E-2</v>
      </c>
      <c r="AK8204">
        <v>1.21855</v>
      </c>
      <c r="AR8204" s="3"/>
    </row>
    <row r="8205" spans="1:44" hidden="1" outlineLevel="1" x14ac:dyDescent="0.2">
      <c r="A8205" s="2">
        <v>44357</v>
      </c>
      <c r="B8205">
        <v>16.100000000000001</v>
      </c>
      <c r="E8205" s="2">
        <v>44357</v>
      </c>
      <c r="F8205">
        <v>4239.18</v>
      </c>
      <c r="G8205">
        <f t="shared" si="1155"/>
        <v>4.652154850635748E-3</v>
      </c>
      <c r="H8205" s="2">
        <v>44357</v>
      </c>
      <c r="I8205">
        <v>8815.56</v>
      </c>
      <c r="J8205">
        <f t="shared" si="1156"/>
        <v>4.7012243697794887E-3</v>
      </c>
      <c r="K8205">
        <f t="shared" si="1152"/>
        <v>4.6991843697794886E-3</v>
      </c>
      <c r="L8205">
        <v>1.9695940047824599E-3</v>
      </c>
      <c r="N8205" s="2">
        <v>44357</v>
      </c>
      <c r="O8205">
        <v>257.24</v>
      </c>
      <c r="Q8205" s="2">
        <v>44357</v>
      </c>
      <c r="R8205">
        <v>416585.6</v>
      </c>
      <c r="S8205" s="8">
        <f t="shared" si="1157"/>
        <v>1.4393143770482952E-2</v>
      </c>
      <c r="T8205" s="9">
        <f t="shared" si="1153"/>
        <v>1.4391103770482952E-2</v>
      </c>
      <c r="U8205" s="3">
        <f>Sheet1!$B$17+Sheet1!$B$18*'Portfolio allocation'!K8205</f>
        <v>5.8788222865350237E-3</v>
      </c>
      <c r="V8205" s="13">
        <f t="shared" si="1158"/>
        <v>8.5122814839479286E-3</v>
      </c>
      <c r="W8205" s="13"/>
      <c r="X8205" s="2">
        <v>44357</v>
      </c>
      <c r="Y8205">
        <v>143.79050000000001</v>
      </c>
      <c r="AA8205" s="2">
        <v>44357</v>
      </c>
      <c r="AB8205">
        <v>2854.55</v>
      </c>
      <c r="AC8205">
        <f t="shared" si="1159"/>
        <v>-8.6453717509848982E-4</v>
      </c>
      <c r="AD8205">
        <f t="shared" si="1154"/>
        <v>-8.664571750984898E-4</v>
      </c>
      <c r="AE8205">
        <f>Sheet2!$B$17+Sheet2!$B$18*'Portfolio allocation'!K8205</f>
        <v>4.2320216400084038E-3</v>
      </c>
      <c r="AF8205">
        <f t="shared" si="1160"/>
        <v>-5.0984788151068935E-3</v>
      </c>
      <c r="AH8205" s="2">
        <v>44357</v>
      </c>
      <c r="AI8205">
        <v>1.4590000000000001</v>
      </c>
      <c r="AJ8205">
        <v>4.8000000000000001E-2</v>
      </c>
      <c r="AK8205">
        <v>1.2172000000000001</v>
      </c>
      <c r="AR8205" s="3"/>
    </row>
    <row r="8206" spans="1:44" hidden="1" outlineLevel="1" x14ac:dyDescent="0.2">
      <c r="A8206" s="2">
        <v>44358</v>
      </c>
      <c r="B8206">
        <v>15.65</v>
      </c>
      <c r="E8206" s="2">
        <v>44358</v>
      </c>
      <c r="F8206">
        <v>4247.4399999999996</v>
      </c>
      <c r="G8206">
        <f t="shared" si="1155"/>
        <v>1.9484900381676606E-3</v>
      </c>
      <c r="H8206" s="2">
        <v>44358</v>
      </c>
      <c r="I8206">
        <v>8832.94</v>
      </c>
      <c r="J8206">
        <f t="shared" si="1156"/>
        <v>1.9715140047824598E-3</v>
      </c>
      <c r="K8206">
        <f t="shared" si="1152"/>
        <v>1.9695940047824599E-3</v>
      </c>
      <c r="L8206">
        <v>2.0618254853308846E-3</v>
      </c>
      <c r="N8206" s="2">
        <v>44358</v>
      </c>
      <c r="O8206">
        <v>257.88990000000001</v>
      </c>
      <c r="Q8206" s="2">
        <v>44358</v>
      </c>
      <c r="R8206">
        <v>417638.1</v>
      </c>
      <c r="S8206" s="8">
        <f t="shared" si="1157"/>
        <v>2.5264915541967081E-3</v>
      </c>
      <c r="T8206" s="9">
        <f t="shared" si="1153"/>
        <v>2.5245715541967082E-3</v>
      </c>
      <c r="U8206" s="3">
        <f>Sheet1!$B$17+Sheet1!$B$18*'Portfolio allocation'!K8206</f>
        <v>2.7473670427911783E-3</v>
      </c>
      <c r="V8206" s="13">
        <f t="shared" si="1158"/>
        <v>-2.2279548859447003E-4</v>
      </c>
      <c r="W8206" s="13"/>
      <c r="X8206" s="2">
        <v>44358</v>
      </c>
      <c r="Y8206">
        <v>144.4973</v>
      </c>
      <c r="AA8206" s="2">
        <v>44358</v>
      </c>
      <c r="AB8206">
        <v>2868.59</v>
      </c>
      <c r="AC8206">
        <f t="shared" si="1159"/>
        <v>4.9184635056314097E-3</v>
      </c>
      <c r="AD8206">
        <f t="shared" si="1154"/>
        <v>4.9164235056314096E-3</v>
      </c>
      <c r="AE8206">
        <f>Sheet2!$B$17+Sheet2!$B$18*'Portfolio allocation'!K8206</f>
        <v>1.8048002493046065E-3</v>
      </c>
      <c r="AF8206">
        <f t="shared" si="1160"/>
        <v>3.1116232563268031E-3</v>
      </c>
      <c r="AH8206" s="2">
        <v>44358</v>
      </c>
      <c r="AI8206">
        <v>1.462</v>
      </c>
      <c r="AJ8206">
        <v>5.0999999999999997E-2</v>
      </c>
      <c r="AK8206">
        <v>1.21105</v>
      </c>
      <c r="AR8206" s="3"/>
    </row>
    <row r="8207" spans="1:44" hidden="1" outlineLevel="1" x14ac:dyDescent="0.2">
      <c r="A8207" s="2">
        <v>44361</v>
      </c>
      <c r="B8207">
        <v>16.39</v>
      </c>
      <c r="E8207" s="2">
        <v>44361</v>
      </c>
      <c r="F8207">
        <v>4255.1499999999996</v>
      </c>
      <c r="G8207">
        <f t="shared" si="1155"/>
        <v>1.8152110447704484E-3</v>
      </c>
      <c r="H8207" s="2">
        <v>44361</v>
      </c>
      <c r="I8207">
        <v>8851.17</v>
      </c>
      <c r="J8207">
        <f t="shared" si="1156"/>
        <v>2.0638654853308847E-3</v>
      </c>
      <c r="K8207">
        <f t="shared" si="1152"/>
        <v>2.0618254853308846E-3</v>
      </c>
      <c r="L8207">
        <v>-1.9780499512267093E-3</v>
      </c>
      <c r="N8207" s="2">
        <v>44361</v>
      </c>
      <c r="O8207">
        <v>259.88990000000001</v>
      </c>
      <c r="Q8207" s="2">
        <v>44361</v>
      </c>
      <c r="R8207">
        <v>420877</v>
      </c>
      <c r="S8207" s="8">
        <f t="shared" si="1157"/>
        <v>7.7552790322530374E-3</v>
      </c>
      <c r="T8207" s="9">
        <f t="shared" si="1153"/>
        <v>7.7532390322530374E-3</v>
      </c>
      <c r="U8207" s="3">
        <f>Sheet1!$B$17+Sheet1!$B$18*'Portfolio allocation'!K8207</f>
        <v>2.8531773347328913E-3</v>
      </c>
      <c r="V8207" s="13">
        <f t="shared" si="1158"/>
        <v>4.9000616975201465E-3</v>
      </c>
      <c r="W8207" s="13"/>
      <c r="X8207" s="2">
        <v>44361</v>
      </c>
      <c r="Y8207">
        <v>143.30330000000001</v>
      </c>
      <c r="AA8207" s="2">
        <v>44361</v>
      </c>
      <c r="AB8207">
        <v>2844.88</v>
      </c>
      <c r="AC8207">
        <f t="shared" si="1159"/>
        <v>-8.2653847360549815E-3</v>
      </c>
      <c r="AD8207">
        <f t="shared" si="1154"/>
        <v>-8.2674247360549815E-3</v>
      </c>
      <c r="AE8207">
        <f>Sheet2!$B$17+Sheet2!$B$18*'Portfolio allocation'!K8207</f>
        <v>1.8868148348461489E-3</v>
      </c>
      <c r="AF8207">
        <f t="shared" si="1160"/>
        <v>-1.0154239570901131E-2</v>
      </c>
      <c r="AH8207" s="2">
        <v>44361</v>
      </c>
      <c r="AI8207">
        <v>1.5009999999999999</v>
      </c>
      <c r="AJ8207">
        <v>5.0999999999999997E-2</v>
      </c>
      <c r="AK8207">
        <v>1.21245</v>
      </c>
      <c r="AR8207" s="3"/>
    </row>
    <row r="8208" spans="1:44" hidden="1" outlineLevel="1" x14ac:dyDescent="0.2">
      <c r="A8208" s="2">
        <v>44362</v>
      </c>
      <c r="B8208">
        <v>17.02</v>
      </c>
      <c r="E8208" s="2">
        <v>44362</v>
      </c>
      <c r="F8208">
        <v>4246.59</v>
      </c>
      <c r="G8208">
        <f t="shared" si="1155"/>
        <v>-2.0116799642784233E-3</v>
      </c>
      <c r="H8208" s="2">
        <v>44362</v>
      </c>
      <c r="I8208">
        <v>8833.68</v>
      </c>
      <c r="J8208">
        <f t="shared" si="1156"/>
        <v>-1.9760099512267093E-3</v>
      </c>
      <c r="K8208">
        <f t="shared" si="1152"/>
        <v>-1.9780499512267093E-3</v>
      </c>
      <c r="L8208">
        <v>-5.3795874628919738E-3</v>
      </c>
      <c r="N8208" s="2">
        <v>44362</v>
      </c>
      <c r="O8208">
        <v>258.36009999999999</v>
      </c>
      <c r="Q8208" s="2">
        <v>44362</v>
      </c>
      <c r="R8208">
        <v>418399.6</v>
      </c>
      <c r="S8208" s="8">
        <f t="shared" si="1157"/>
        <v>-5.8862803146763065E-3</v>
      </c>
      <c r="T8208" s="9">
        <f t="shared" si="1153"/>
        <v>-5.8883203146763066E-3</v>
      </c>
      <c r="U8208" s="3">
        <f>Sheet1!$B$17+Sheet1!$B$18*'Portfolio allocation'!K8208</f>
        <v>-1.7814701501449371E-3</v>
      </c>
      <c r="V8208" s="13">
        <f t="shared" si="1158"/>
        <v>-4.1068501645313699E-3</v>
      </c>
      <c r="W8208" s="13"/>
      <c r="X8208" s="2">
        <v>44362</v>
      </c>
      <c r="Y8208">
        <v>142.6634</v>
      </c>
      <c r="AA8208" s="2">
        <v>44362</v>
      </c>
      <c r="AB8208">
        <v>2832.18</v>
      </c>
      <c r="AC8208">
        <f t="shared" si="1159"/>
        <v>-4.4641601754732418E-3</v>
      </c>
      <c r="AD8208">
        <f t="shared" si="1154"/>
        <v>-4.4666001754732421E-3</v>
      </c>
      <c r="AE8208">
        <f>Sheet2!$B$17+Sheet2!$B$18*'Portfolio allocation'!K8208</f>
        <v>-1.7055454698848174E-3</v>
      </c>
      <c r="AF8208">
        <f t="shared" si="1160"/>
        <v>-2.7610547055884247E-3</v>
      </c>
      <c r="AH8208" s="2">
        <v>44362</v>
      </c>
      <c r="AI8208">
        <v>1.4990000000000001</v>
      </c>
      <c r="AJ8208">
        <v>6.0999999999999999E-2</v>
      </c>
      <c r="AK8208">
        <v>1.21265</v>
      </c>
      <c r="AR8208" s="3"/>
    </row>
    <row r="8209" spans="1:44" hidden="1" outlineLevel="1" x14ac:dyDescent="0.2">
      <c r="A8209" s="2">
        <v>44363</v>
      </c>
      <c r="B8209">
        <v>18.149999999999999</v>
      </c>
      <c r="E8209" s="2">
        <v>44363</v>
      </c>
      <c r="F8209">
        <v>4223.7</v>
      </c>
      <c r="G8209">
        <f t="shared" si="1155"/>
        <v>-5.3902072015429292E-3</v>
      </c>
      <c r="H8209" s="2">
        <v>44363</v>
      </c>
      <c r="I8209">
        <v>8786.18</v>
      </c>
      <c r="J8209">
        <f t="shared" si="1156"/>
        <v>-5.3771474628919735E-3</v>
      </c>
      <c r="K8209">
        <f t="shared" si="1152"/>
        <v>-5.3795874628919738E-3</v>
      </c>
      <c r="L8209">
        <v>-4.1309437830782444E-4</v>
      </c>
      <c r="N8209" s="2">
        <v>44363</v>
      </c>
      <c r="O8209">
        <v>257.37990000000002</v>
      </c>
      <c r="Q8209" s="2">
        <v>44363</v>
      </c>
      <c r="R8209">
        <v>416812.2</v>
      </c>
      <c r="S8209" s="8">
        <f t="shared" si="1157"/>
        <v>-3.7939806825818545E-3</v>
      </c>
      <c r="T8209" s="9">
        <f t="shared" si="1153"/>
        <v>-3.7964206825818543E-3</v>
      </c>
      <c r="U8209" s="3">
        <f>Sheet1!$B$17+Sheet1!$B$18*'Portfolio allocation'!K8209</f>
        <v>-5.6838001899519094E-3</v>
      </c>
      <c r="V8209" s="13">
        <f t="shared" si="1158"/>
        <v>1.8873795073700551E-3</v>
      </c>
      <c r="W8209" s="13"/>
      <c r="X8209" s="2">
        <v>44363</v>
      </c>
      <c r="Y8209">
        <v>141.202</v>
      </c>
      <c r="AA8209" s="2">
        <v>44363</v>
      </c>
      <c r="AB8209">
        <v>2803.17</v>
      </c>
      <c r="AC8209">
        <f t="shared" si="1159"/>
        <v>-1.0242993030103897E-2</v>
      </c>
      <c r="AD8209">
        <f t="shared" si="1154"/>
        <v>-1.0246353030103898E-2</v>
      </c>
      <c r="AE8209">
        <f>Sheet2!$B$17+Sheet2!$B$18*'Portfolio allocation'!K8209</f>
        <v>-4.730279406328166E-3</v>
      </c>
      <c r="AF8209">
        <f t="shared" si="1160"/>
        <v>-5.5160736237757323E-3</v>
      </c>
      <c r="AH8209" s="2">
        <v>44363</v>
      </c>
      <c r="AI8209">
        <v>1.569</v>
      </c>
      <c r="AJ8209">
        <v>8.4000000000000005E-2</v>
      </c>
      <c r="AK8209">
        <v>1.2119</v>
      </c>
      <c r="AR8209" s="3"/>
    </row>
    <row r="8210" spans="1:44" hidden="1" outlineLevel="1" x14ac:dyDescent="0.2">
      <c r="A8210" s="2">
        <v>44364</v>
      </c>
      <c r="B8210">
        <v>17.75</v>
      </c>
      <c r="E8210" s="2">
        <v>44364</v>
      </c>
      <c r="F8210">
        <v>4221.8599999999997</v>
      </c>
      <c r="G8210">
        <f t="shared" si="1155"/>
        <v>-4.3563700073401268E-4</v>
      </c>
      <c r="H8210" s="2">
        <v>44364</v>
      </c>
      <c r="I8210">
        <v>8782.58</v>
      </c>
      <c r="J8210">
        <f t="shared" si="1156"/>
        <v>-4.0973437830782444E-4</v>
      </c>
      <c r="K8210">
        <f t="shared" si="1152"/>
        <v>-4.1309437830782444E-4</v>
      </c>
      <c r="L8210">
        <v>-1.3076447072181526E-2</v>
      </c>
      <c r="N8210" s="2">
        <v>44364</v>
      </c>
      <c r="O8210">
        <v>260.8999</v>
      </c>
      <c r="Q8210" s="2">
        <v>44364</v>
      </c>
      <c r="R8210">
        <v>422512.7</v>
      </c>
      <c r="S8210" s="8">
        <f t="shared" si="1157"/>
        <v>1.3676423098939905E-2</v>
      </c>
      <c r="T8210" s="9">
        <f t="shared" si="1153"/>
        <v>1.3673063098939904E-2</v>
      </c>
      <c r="U8210" s="3">
        <f>Sheet1!$B$17+Sheet1!$B$18*'Portfolio allocation'!K8210</f>
        <v>1.3886544356118459E-5</v>
      </c>
      <c r="V8210" s="13">
        <f t="shared" si="1158"/>
        <v>1.3659176554583785E-2</v>
      </c>
      <c r="W8210" s="13"/>
      <c r="X8210" s="2">
        <v>44364</v>
      </c>
      <c r="Y8210">
        <v>139.072</v>
      </c>
      <c r="AA8210" s="2">
        <v>44364</v>
      </c>
      <c r="AB8210">
        <v>2760.88</v>
      </c>
      <c r="AC8210">
        <f t="shared" si="1159"/>
        <v>-1.508649136513307E-2</v>
      </c>
      <c r="AD8210">
        <f t="shared" si="1154"/>
        <v>-1.5089331365133071E-2</v>
      </c>
      <c r="AE8210">
        <f>Sheet2!$B$17+Sheet2!$B$18*'Portfolio allocation'!K8210</f>
        <v>-3.1394704881771731E-4</v>
      </c>
      <c r="AF8210">
        <f t="shared" si="1160"/>
        <v>-1.4775384316315353E-2</v>
      </c>
      <c r="AH8210" s="2">
        <v>44364</v>
      </c>
      <c r="AI8210">
        <v>1.5109999999999999</v>
      </c>
      <c r="AJ8210">
        <v>7.0999999999999994E-2</v>
      </c>
      <c r="AK8210">
        <v>1.1941999999999999</v>
      </c>
      <c r="AR8210" s="3"/>
    </row>
    <row r="8211" spans="1:44" hidden="1" outlineLevel="1" x14ac:dyDescent="0.2">
      <c r="A8211" s="2">
        <v>44365</v>
      </c>
      <c r="B8211">
        <v>20.7</v>
      </c>
      <c r="E8211" s="2">
        <v>44365</v>
      </c>
      <c r="F8211">
        <v>4166.45</v>
      </c>
      <c r="G8211">
        <f t="shared" si="1155"/>
        <v>-1.3124547000611053E-2</v>
      </c>
      <c r="H8211" s="2">
        <v>44365</v>
      </c>
      <c r="I8211">
        <v>8667.76</v>
      </c>
      <c r="J8211">
        <f t="shared" si="1156"/>
        <v>-1.3073607072181526E-2</v>
      </c>
      <c r="K8211">
        <f t="shared" si="1152"/>
        <v>-1.3076447072181526E-2</v>
      </c>
      <c r="L8211">
        <v>1.404389862829615E-2</v>
      </c>
      <c r="N8211" s="2">
        <v>44365</v>
      </c>
      <c r="O8211">
        <v>259.42989999999998</v>
      </c>
      <c r="Q8211" s="2">
        <v>44365</v>
      </c>
      <c r="R8211">
        <v>420132.1</v>
      </c>
      <c r="S8211" s="8">
        <f t="shared" si="1157"/>
        <v>-5.6343868480167592E-3</v>
      </c>
      <c r="T8211" s="9">
        <f t="shared" si="1153"/>
        <v>-5.6372268480167588E-3</v>
      </c>
      <c r="U8211" s="3">
        <f>Sheet1!$B$17+Sheet1!$B$18*'Portfolio allocation'!K8211</f>
        <v>-1.4513832598091733E-2</v>
      </c>
      <c r="V8211" s="13">
        <f t="shared" si="1158"/>
        <v>8.8766057500749736E-3</v>
      </c>
      <c r="W8211" s="13"/>
      <c r="X8211" s="2">
        <v>44365</v>
      </c>
      <c r="Y8211">
        <v>136.70310000000001</v>
      </c>
      <c r="AA8211" s="2">
        <v>44365</v>
      </c>
      <c r="AB8211">
        <v>2713.85</v>
      </c>
      <c r="AC8211">
        <f t="shared" si="1159"/>
        <v>-1.7034423806902232E-2</v>
      </c>
      <c r="AD8211">
        <f t="shared" si="1154"/>
        <v>-1.7037983806902232E-2</v>
      </c>
      <c r="AE8211">
        <f>Sheet2!$B$17+Sheet2!$B$18*'Portfolio allocation'!K8211</f>
        <v>-1.1574523335556723E-2</v>
      </c>
      <c r="AF8211">
        <f t="shared" si="1160"/>
        <v>-5.4634604713455093E-3</v>
      </c>
      <c r="AH8211" s="2">
        <v>44365</v>
      </c>
      <c r="AI8211">
        <v>1.45</v>
      </c>
      <c r="AJ8211">
        <v>8.8999999999999996E-2</v>
      </c>
      <c r="AK8211">
        <v>1.1856</v>
      </c>
      <c r="AR8211" s="3"/>
    </row>
    <row r="8212" spans="1:44" hidden="1" outlineLevel="1" x14ac:dyDescent="0.2">
      <c r="A8212" s="2">
        <v>44368</v>
      </c>
      <c r="B8212">
        <v>17.89</v>
      </c>
      <c r="E8212" s="2">
        <v>44368</v>
      </c>
      <c r="F8212">
        <v>4224.79</v>
      </c>
      <c r="G8212">
        <f t="shared" si="1155"/>
        <v>1.4002328121062391E-2</v>
      </c>
      <c r="H8212" s="2">
        <v>44368</v>
      </c>
      <c r="I8212">
        <v>8789.52</v>
      </c>
      <c r="J8212">
        <f t="shared" si="1156"/>
        <v>1.404745862829615E-2</v>
      </c>
      <c r="K8212">
        <f t="shared" si="1152"/>
        <v>1.404389862829615E-2</v>
      </c>
      <c r="L8212">
        <v>5.120724375028321E-3</v>
      </c>
      <c r="N8212" s="2">
        <v>44368</v>
      </c>
      <c r="O8212">
        <v>262.62990000000002</v>
      </c>
      <c r="Q8212" s="2">
        <v>44368</v>
      </c>
      <c r="R8212">
        <v>425314.3</v>
      </c>
      <c r="S8212" s="8">
        <f t="shared" si="1157"/>
        <v>1.2334691874293924E-2</v>
      </c>
      <c r="T8212" s="9">
        <f t="shared" si="1153"/>
        <v>1.2331131874293924E-2</v>
      </c>
      <c r="U8212" s="3">
        <f>Sheet1!$B$17+Sheet1!$B$18*'Portfolio allocation'!K8212</f>
        <v>1.659931531045868E-2</v>
      </c>
      <c r="V8212" s="13">
        <f t="shared" si="1158"/>
        <v>-4.2681834361647554E-3</v>
      </c>
      <c r="W8212" s="13"/>
      <c r="X8212" s="2">
        <v>44368</v>
      </c>
      <c r="Y8212">
        <v>140.07490000000001</v>
      </c>
      <c r="AA8212" s="2">
        <v>44368</v>
      </c>
      <c r="AB8212">
        <v>2780.79</v>
      </c>
      <c r="AC8212">
        <f t="shared" si="1159"/>
        <v>2.4666064815667799E-2</v>
      </c>
      <c r="AD8212">
        <f t="shared" si="1154"/>
        <v>2.4662504815667799E-2</v>
      </c>
      <c r="AE8212">
        <f>Sheet2!$B$17+Sheet2!$B$18*'Portfolio allocation'!K8212</f>
        <v>1.2541579963904053E-2</v>
      </c>
      <c r="AF8212">
        <f t="shared" si="1160"/>
        <v>1.2120924851763746E-2</v>
      </c>
      <c r="AH8212" s="2">
        <v>44368</v>
      </c>
      <c r="AI8212">
        <v>1.4850000000000001</v>
      </c>
      <c r="AJ8212">
        <v>8.8999999999999996E-2</v>
      </c>
      <c r="AK8212">
        <v>1.1911</v>
      </c>
      <c r="AR8212" s="3"/>
    </row>
    <row r="8213" spans="1:44" hidden="1" outlineLevel="1" x14ac:dyDescent="0.2">
      <c r="A8213" s="2">
        <v>44369</v>
      </c>
      <c r="B8213">
        <v>16.66</v>
      </c>
      <c r="E8213" s="2">
        <v>44369</v>
      </c>
      <c r="F8213">
        <v>4246.4399999999996</v>
      </c>
      <c r="G8213">
        <f t="shared" si="1155"/>
        <v>5.124515064653945E-3</v>
      </c>
      <c r="H8213" s="2">
        <v>44369</v>
      </c>
      <c r="I8213">
        <v>8834.56</v>
      </c>
      <c r="J8213">
        <f t="shared" si="1156"/>
        <v>5.1242843750283207E-3</v>
      </c>
      <c r="K8213">
        <f t="shared" si="1152"/>
        <v>5.120724375028321E-3</v>
      </c>
      <c r="L8213">
        <v>-1.0842219617501049E-3</v>
      </c>
      <c r="N8213" s="2">
        <v>44369</v>
      </c>
      <c r="O8213">
        <v>265.51</v>
      </c>
      <c r="Q8213" s="2">
        <v>44369</v>
      </c>
      <c r="R8213">
        <v>429978.5</v>
      </c>
      <c r="S8213" s="8">
        <f t="shared" si="1157"/>
        <v>1.0966478202120156E-2</v>
      </c>
      <c r="T8213" s="9">
        <f t="shared" si="1153"/>
        <v>1.0962918202120156E-2</v>
      </c>
      <c r="U8213" s="3">
        <f>Sheet1!$B$17+Sheet1!$B$18*'Portfolio allocation'!K8213</f>
        <v>6.3624236638009125E-3</v>
      </c>
      <c r="V8213" s="13">
        <f t="shared" si="1158"/>
        <v>4.6004945383192435E-3</v>
      </c>
      <c r="W8213" s="13"/>
      <c r="X8213" s="2">
        <v>44369</v>
      </c>
      <c r="Y8213">
        <v>139.7979</v>
      </c>
      <c r="AA8213" s="2">
        <v>44369</v>
      </c>
      <c r="AB8213">
        <v>2775.29</v>
      </c>
      <c r="AC8213">
        <f t="shared" si="1159"/>
        <v>-1.9778552138061123E-3</v>
      </c>
      <c r="AD8213">
        <f t="shared" si="1154"/>
        <v>-1.9810952138061121E-3</v>
      </c>
      <c r="AE8213">
        <f>Sheet2!$B$17+Sheet2!$B$18*'Portfolio allocation'!K8213</f>
        <v>4.6068657671338564E-3</v>
      </c>
      <c r="AF8213">
        <f t="shared" si="1160"/>
        <v>-6.5879609809399685E-3</v>
      </c>
      <c r="AH8213" s="2">
        <v>44369</v>
      </c>
      <c r="AI8213">
        <v>1.472</v>
      </c>
      <c r="AJ8213">
        <v>8.1000000000000003E-2</v>
      </c>
      <c r="AK8213">
        <v>1.1899</v>
      </c>
      <c r="AR8213" s="3"/>
    </row>
    <row r="8214" spans="1:44" hidden="1" outlineLevel="1" x14ac:dyDescent="0.2">
      <c r="A8214" s="2">
        <v>44370</v>
      </c>
      <c r="B8214">
        <v>16.32</v>
      </c>
      <c r="E8214" s="2">
        <v>44370</v>
      </c>
      <c r="F8214">
        <v>4241.84</v>
      </c>
      <c r="G8214">
        <f t="shared" si="1155"/>
        <v>-1.0832603310065858E-3</v>
      </c>
      <c r="H8214" s="2">
        <v>44370</v>
      </c>
      <c r="I8214">
        <v>8825.01</v>
      </c>
      <c r="J8214">
        <f t="shared" si="1156"/>
        <v>-1.0809819617501049E-3</v>
      </c>
      <c r="K8214">
        <f t="shared" si="1152"/>
        <v>-1.0842219617501049E-3</v>
      </c>
      <c r="L8214">
        <v>5.894650313869273E-3</v>
      </c>
      <c r="N8214" s="2">
        <v>44370</v>
      </c>
      <c r="O8214">
        <v>265.2749</v>
      </c>
      <c r="Q8214" s="2">
        <v>44370</v>
      </c>
      <c r="R8214">
        <v>429597.8</v>
      </c>
      <c r="S8214" s="8">
        <f t="shared" si="1157"/>
        <v>-8.8539310686464034E-4</v>
      </c>
      <c r="T8214" s="9">
        <f t="shared" si="1153"/>
        <v>-8.8863310686464029E-4</v>
      </c>
      <c r="U8214" s="3">
        <f>Sheet1!$B$17+Sheet1!$B$18*'Portfolio allocation'!K8214</f>
        <v>-7.5604802800369859E-4</v>
      </c>
      <c r="V8214" s="13">
        <f t="shared" si="1158"/>
        <v>-1.3258507886094171E-4</v>
      </c>
      <c r="W8214" s="13"/>
      <c r="X8214" s="2">
        <v>44370</v>
      </c>
      <c r="Y8214">
        <v>138.12629999999999</v>
      </c>
      <c r="AA8214" s="2">
        <v>44370</v>
      </c>
      <c r="AB8214">
        <v>2742.11</v>
      </c>
      <c r="AC8214">
        <f t="shared" si="1159"/>
        <v>-1.1955507352384709E-2</v>
      </c>
      <c r="AD8214">
        <f t="shared" si="1154"/>
        <v>-1.195886735238471E-2</v>
      </c>
      <c r="AE8214">
        <f>Sheet2!$B$17+Sheet2!$B$18*'Portfolio allocation'!K8214</f>
        <v>-9.1073081802779958E-4</v>
      </c>
      <c r="AF8214">
        <f t="shared" si="1160"/>
        <v>-1.1048136534356909E-2</v>
      </c>
      <c r="AH8214" s="2">
        <v>44370</v>
      </c>
      <c r="AI8214">
        <v>1.4870000000000001</v>
      </c>
      <c r="AJ8214">
        <v>8.4000000000000005E-2</v>
      </c>
      <c r="AK8214">
        <v>1.1948000000000001</v>
      </c>
      <c r="AR8214" s="3"/>
    </row>
    <row r="8215" spans="1:44" hidden="1" outlineLevel="1" x14ac:dyDescent="0.2">
      <c r="A8215" s="2">
        <v>44371</v>
      </c>
      <c r="B8215">
        <v>15.97</v>
      </c>
      <c r="E8215" s="2">
        <v>44371</v>
      </c>
      <c r="F8215">
        <v>4266.49</v>
      </c>
      <c r="G8215">
        <f t="shared" si="1155"/>
        <v>5.8111574222505791E-3</v>
      </c>
      <c r="H8215" s="2">
        <v>44371</v>
      </c>
      <c r="I8215">
        <v>8877.06</v>
      </c>
      <c r="J8215">
        <f t="shared" si="1156"/>
        <v>5.898010313869273E-3</v>
      </c>
      <c r="K8215">
        <f t="shared" si="1152"/>
        <v>5.894650313869273E-3</v>
      </c>
      <c r="L8215">
        <v>3.3458417905930116E-3</v>
      </c>
      <c r="N8215" s="2">
        <v>44371</v>
      </c>
      <c r="O8215">
        <v>266.68990000000002</v>
      </c>
      <c r="Q8215" s="2">
        <v>44371</v>
      </c>
      <c r="R8215">
        <v>431889.3</v>
      </c>
      <c r="S8215" s="8">
        <f t="shared" si="1157"/>
        <v>5.3340589733001931E-3</v>
      </c>
      <c r="T8215" s="9">
        <f t="shared" si="1153"/>
        <v>5.3306989733001931E-3</v>
      </c>
      <c r="U8215" s="3">
        <f>Sheet1!$B$17+Sheet1!$B$18*'Portfolio allocation'!K8215</f>
        <v>7.2502911147308679E-3</v>
      </c>
      <c r="V8215" s="13">
        <f t="shared" si="1158"/>
        <v>-1.9195921414306748E-3</v>
      </c>
      <c r="W8215" s="13"/>
      <c r="X8215" s="2">
        <v>44371</v>
      </c>
      <c r="Y8215">
        <v>138.91909999999999</v>
      </c>
      <c r="AA8215" s="2">
        <v>44371</v>
      </c>
      <c r="AB8215">
        <v>2757.85</v>
      </c>
      <c r="AC8215">
        <f t="shared" si="1159"/>
        <v>5.7401052474188585E-3</v>
      </c>
      <c r="AD8215">
        <f t="shared" si="1154"/>
        <v>5.7368652474188587E-3</v>
      </c>
      <c r="AE8215">
        <f>Sheet2!$B$17+Sheet2!$B$18*'Portfolio allocation'!K8215</f>
        <v>5.2950604565876799E-3</v>
      </c>
      <c r="AF8215">
        <f t="shared" si="1160"/>
        <v>4.4180479083117882E-4</v>
      </c>
      <c r="AH8215" s="2">
        <v>44371</v>
      </c>
      <c r="AI8215">
        <v>1.4870000000000001</v>
      </c>
      <c r="AJ8215">
        <v>8.1000000000000003E-2</v>
      </c>
      <c r="AK8215">
        <v>1.19265</v>
      </c>
      <c r="AR8215" s="3"/>
    </row>
    <row r="8216" spans="1:44" hidden="1" outlineLevel="1" x14ac:dyDescent="0.2">
      <c r="A8216" s="2">
        <v>44372</v>
      </c>
      <c r="B8216">
        <v>15.62</v>
      </c>
      <c r="E8216" s="2">
        <v>44372</v>
      </c>
      <c r="F8216">
        <v>4280.7</v>
      </c>
      <c r="G8216">
        <f t="shared" si="1155"/>
        <v>3.3306066579319449E-3</v>
      </c>
      <c r="H8216" s="2">
        <v>44372</v>
      </c>
      <c r="I8216">
        <v>8906.7900000000009</v>
      </c>
      <c r="J8216">
        <f t="shared" si="1156"/>
        <v>3.3490817905930115E-3</v>
      </c>
      <c r="K8216">
        <f t="shared" si="1152"/>
        <v>3.3458417905930116E-3</v>
      </c>
      <c r="L8216">
        <v>2.3107249638084238E-3</v>
      </c>
      <c r="N8216" s="2">
        <v>44372</v>
      </c>
      <c r="O8216">
        <v>265.02</v>
      </c>
      <c r="Q8216" s="2">
        <v>44372</v>
      </c>
      <c r="R8216">
        <v>429184.9</v>
      </c>
      <c r="S8216" s="8">
        <f t="shared" si="1157"/>
        <v>-6.2617897688133084E-3</v>
      </c>
      <c r="T8216" s="9">
        <f t="shared" si="1153"/>
        <v>-6.2650297688133082E-3</v>
      </c>
      <c r="U8216" s="3">
        <f>Sheet1!$B$17+Sheet1!$B$18*'Portfolio allocation'!K8216</f>
        <v>4.326233381430236E-3</v>
      </c>
      <c r="V8216" s="13">
        <f t="shared" si="1158"/>
        <v>-1.0591263150243543E-2</v>
      </c>
      <c r="W8216" s="13"/>
      <c r="X8216" s="2">
        <v>44372</v>
      </c>
      <c r="Y8216">
        <v>140.25630000000001</v>
      </c>
      <c r="AA8216" s="2">
        <v>44372</v>
      </c>
      <c r="AB8216">
        <v>2784.39</v>
      </c>
      <c r="AC8216">
        <f t="shared" si="1159"/>
        <v>9.6234385481444029E-3</v>
      </c>
      <c r="AD8216">
        <f t="shared" si="1154"/>
        <v>9.6201985481444031E-3</v>
      </c>
      <c r="AE8216">
        <f>Sheet2!$B$17+Sheet2!$B$18*'Portfolio allocation'!K8216</f>
        <v>3.0285948917039055E-3</v>
      </c>
      <c r="AF8216">
        <f t="shared" si="1160"/>
        <v>6.5916036564404971E-3</v>
      </c>
      <c r="AH8216" s="2">
        <v>44372</v>
      </c>
      <c r="AI8216">
        <v>1.536</v>
      </c>
      <c r="AJ8216">
        <v>8.1000000000000003E-2</v>
      </c>
      <c r="AK8216">
        <v>1.1951000000000001</v>
      </c>
      <c r="AR8216" s="3"/>
    </row>
    <row r="8217" spans="1:44" hidden="1" outlineLevel="1" x14ac:dyDescent="0.2">
      <c r="A8217" s="2">
        <v>44375</v>
      </c>
      <c r="B8217">
        <v>15.76</v>
      </c>
      <c r="E8217" s="2">
        <v>44375</v>
      </c>
      <c r="F8217">
        <v>4290.6099999999997</v>
      </c>
      <c r="G8217">
        <f t="shared" si="1155"/>
        <v>2.3150419323942906E-3</v>
      </c>
      <c r="H8217" s="2">
        <v>44375</v>
      </c>
      <c r="I8217">
        <v>8927.4</v>
      </c>
      <c r="J8217">
        <f t="shared" si="1156"/>
        <v>2.3139649638084236E-3</v>
      </c>
      <c r="K8217">
        <f t="shared" si="1152"/>
        <v>2.3107249638084238E-3</v>
      </c>
      <c r="L8217">
        <v>3.6324805699323586E-4</v>
      </c>
      <c r="N8217" s="2">
        <v>44375</v>
      </c>
      <c r="O8217">
        <v>268.72000000000003</v>
      </c>
      <c r="Q8217" s="2">
        <v>44375</v>
      </c>
      <c r="R8217">
        <v>435176.8</v>
      </c>
      <c r="S8217" s="8">
        <f t="shared" si="1157"/>
        <v>1.3961115593768447E-2</v>
      </c>
      <c r="T8217" s="9">
        <f t="shared" si="1153"/>
        <v>1.3957875593768447E-2</v>
      </c>
      <c r="U8217" s="3">
        <f>Sheet1!$B$17+Sheet1!$B$18*'Portfolio allocation'!K8217</f>
        <v>3.1387211243939627E-3</v>
      </c>
      <c r="V8217" s="13">
        <f t="shared" si="1158"/>
        <v>1.0819154469374485E-2</v>
      </c>
      <c r="W8217" s="13"/>
      <c r="X8217" s="2">
        <v>44375</v>
      </c>
      <c r="Y8217">
        <v>138.7758</v>
      </c>
      <c r="AA8217" s="2">
        <v>44375</v>
      </c>
      <c r="AB8217">
        <v>2755</v>
      </c>
      <c r="AC8217">
        <f t="shared" si="1159"/>
        <v>-1.0555274225234168E-2</v>
      </c>
      <c r="AD8217">
        <f t="shared" si="1154"/>
        <v>-1.0558314225234167E-2</v>
      </c>
      <c r="AE8217">
        <f>Sheet2!$B$17+Sheet2!$B$18*'Portfolio allocation'!K8217</f>
        <v>2.1081426011083809E-3</v>
      </c>
      <c r="AF8217">
        <f t="shared" si="1160"/>
        <v>-1.2666456826342548E-2</v>
      </c>
      <c r="AH8217" s="2">
        <v>44375</v>
      </c>
      <c r="AI8217">
        <v>1.478</v>
      </c>
      <c r="AJ8217">
        <v>7.5999999999999998E-2</v>
      </c>
      <c r="AK8217">
        <v>1.19265</v>
      </c>
      <c r="AR8217" s="3"/>
    </row>
    <row r="8218" spans="1:44" hidden="1" outlineLevel="1" x14ac:dyDescent="0.2">
      <c r="A8218" s="2">
        <v>44376</v>
      </c>
      <c r="B8218">
        <v>16.02</v>
      </c>
      <c r="E8218" s="2">
        <v>44376</v>
      </c>
      <c r="F8218">
        <v>4291.8</v>
      </c>
      <c r="G8218">
        <f t="shared" si="1155"/>
        <v>2.7734984069871516E-4</v>
      </c>
      <c r="H8218" s="2">
        <v>44376</v>
      </c>
      <c r="I8218">
        <v>8930.67</v>
      </c>
      <c r="J8218">
        <f t="shared" si="1156"/>
        <v>3.6628805699323586E-4</v>
      </c>
      <c r="K8218">
        <f t="shared" si="1152"/>
        <v>3.6324805699323586E-4</v>
      </c>
      <c r="L8218">
        <v>1.3530412854578751E-3</v>
      </c>
      <c r="N8218" s="2">
        <v>44376</v>
      </c>
      <c r="O8218">
        <v>271.3999</v>
      </c>
      <c r="Q8218" s="2">
        <v>44376</v>
      </c>
      <c r="R8218">
        <v>439516.8</v>
      </c>
      <c r="S8218" s="8">
        <f t="shared" si="1157"/>
        <v>9.9729581172525172E-3</v>
      </c>
      <c r="T8218" s="9">
        <f t="shared" si="1153"/>
        <v>9.9699181172525179E-3</v>
      </c>
      <c r="U8218" s="3">
        <f>Sheet1!$B$17+Sheet1!$B$18*'Portfolio allocation'!K8218</f>
        <v>9.0452626126727421E-4</v>
      </c>
      <c r="V8218" s="13">
        <f t="shared" si="1158"/>
        <v>9.0653918559852435E-3</v>
      </c>
      <c r="W8218" s="13"/>
      <c r="X8218" s="2">
        <v>44376</v>
      </c>
      <c r="Y8218">
        <v>139.02420000000001</v>
      </c>
      <c r="AA8218" s="2">
        <v>44376</v>
      </c>
      <c r="AB8218">
        <v>2759.93</v>
      </c>
      <c r="AC8218">
        <f t="shared" si="1159"/>
        <v>1.789473684210563E-3</v>
      </c>
      <c r="AD8218">
        <f t="shared" si="1154"/>
        <v>1.786513684210563E-3</v>
      </c>
      <c r="AE8218">
        <f>Sheet2!$B$17+Sheet2!$B$18*'Portfolio allocation'!K8218</f>
        <v>3.7639645093883454E-4</v>
      </c>
      <c r="AF8218">
        <f t="shared" si="1160"/>
        <v>1.4101172332717286E-3</v>
      </c>
      <c r="AH8218" s="2">
        <v>44376</v>
      </c>
      <c r="AI8218">
        <v>1.48</v>
      </c>
      <c r="AJ8218">
        <v>7.3999999999999996E-2</v>
      </c>
      <c r="AK8218">
        <v>1.1904999999999999</v>
      </c>
      <c r="AR8218" s="3"/>
    </row>
    <row r="8219" spans="1:44" hidden="1" outlineLevel="1" x14ac:dyDescent="0.2">
      <c r="A8219" s="2">
        <v>44377</v>
      </c>
      <c r="B8219">
        <v>15.83</v>
      </c>
      <c r="E8219" s="2">
        <v>44377</v>
      </c>
      <c r="F8219">
        <v>4297.5</v>
      </c>
      <c r="G8219">
        <f t="shared" si="1155"/>
        <v>1.3281140780092571E-3</v>
      </c>
      <c r="H8219" s="2">
        <v>44377</v>
      </c>
      <c r="I8219">
        <v>8942.7800000000007</v>
      </c>
      <c r="J8219">
        <f t="shared" si="1156"/>
        <v>1.3560012854578751E-3</v>
      </c>
      <c r="K8219">
        <f t="shared" si="1152"/>
        <v>1.3530412854578751E-3</v>
      </c>
      <c r="L8219">
        <v>5.2863430057320015E-3</v>
      </c>
      <c r="N8219" s="2">
        <v>44377</v>
      </c>
      <c r="O8219">
        <v>270.8999</v>
      </c>
      <c r="Q8219" s="2">
        <v>44377</v>
      </c>
      <c r="R8219">
        <v>438707.1</v>
      </c>
      <c r="S8219" s="8">
        <f t="shared" si="1157"/>
        <v>-1.842250398619627E-3</v>
      </c>
      <c r="T8219" s="9">
        <f t="shared" si="1153"/>
        <v>-1.845210398619627E-3</v>
      </c>
      <c r="U8219" s="3">
        <f>Sheet1!$B$17+Sheet1!$B$18*'Portfolio allocation'!K8219</f>
        <v>2.0400421376581693E-3</v>
      </c>
      <c r="V8219" s="13">
        <f t="shared" si="1158"/>
        <v>-3.8852525362777961E-3</v>
      </c>
      <c r="W8219" s="13"/>
      <c r="X8219" s="2">
        <v>44377</v>
      </c>
      <c r="Y8219">
        <v>140.01759999999999</v>
      </c>
      <c r="AA8219" s="2">
        <v>44377</v>
      </c>
      <c r="AB8219">
        <v>2779.65</v>
      </c>
      <c r="AC8219">
        <f t="shared" si="1159"/>
        <v>7.1451087527583113E-3</v>
      </c>
      <c r="AD8219">
        <f t="shared" si="1154"/>
        <v>7.1422687527583116E-3</v>
      </c>
      <c r="AE8219">
        <f>Sheet2!$B$17+Sheet2!$B$18*'Portfolio allocation'!K8219</f>
        <v>1.2565458415986887E-3</v>
      </c>
      <c r="AF8219">
        <f t="shared" si="1160"/>
        <v>5.8857229111596229E-3</v>
      </c>
      <c r="AH8219" s="2">
        <v>44377</v>
      </c>
      <c r="AI8219">
        <v>1.444</v>
      </c>
      <c r="AJ8219">
        <v>7.0999999999999994E-2</v>
      </c>
      <c r="AK8219">
        <v>1.1859</v>
      </c>
      <c r="AR8219" s="3"/>
    </row>
    <row r="8220" spans="1:44" hidden="1" outlineLevel="1" x14ac:dyDescent="0.2">
      <c r="A8220" s="2">
        <v>44378</v>
      </c>
      <c r="B8220">
        <v>15.48</v>
      </c>
      <c r="E8220" s="2">
        <v>44378</v>
      </c>
      <c r="F8220">
        <v>4319.9399999999996</v>
      </c>
      <c r="G8220">
        <f t="shared" si="1155"/>
        <v>5.2216404886560319E-3</v>
      </c>
      <c r="H8220" s="2">
        <v>44378</v>
      </c>
      <c r="I8220">
        <v>8990.08</v>
      </c>
      <c r="J8220">
        <f t="shared" si="1156"/>
        <v>5.2891830057320011E-3</v>
      </c>
      <c r="K8220">
        <f t="shared" si="1152"/>
        <v>5.2863430057320015E-3</v>
      </c>
      <c r="L8220">
        <v>7.6255682010393832E-3</v>
      </c>
      <c r="N8220" s="2">
        <v>44378</v>
      </c>
      <c r="O8220">
        <v>271.6001</v>
      </c>
      <c r="Q8220" s="2">
        <v>44378</v>
      </c>
      <c r="R8220">
        <v>439841</v>
      </c>
      <c r="S8220" s="8">
        <f t="shared" si="1157"/>
        <v>2.5846401847611222E-3</v>
      </c>
      <c r="T8220" s="9">
        <f t="shared" si="1153"/>
        <v>2.5818001847611222E-3</v>
      </c>
      <c r="U8220" s="3">
        <f>Sheet1!$B$17+Sheet1!$B$18*'Portfolio allocation'!K8220</f>
        <v>6.5524255542784536E-3</v>
      </c>
      <c r="V8220" s="13">
        <f t="shared" si="1158"/>
        <v>-3.9706253695173319E-3</v>
      </c>
      <c r="W8220" s="13"/>
      <c r="X8220" s="2">
        <v>44378</v>
      </c>
      <c r="Y8220">
        <v>140.25630000000001</v>
      </c>
      <c r="AA8220" s="2">
        <v>44378</v>
      </c>
      <c r="AB8220">
        <v>2784.39</v>
      </c>
      <c r="AC8220">
        <f t="shared" si="1159"/>
        <v>1.7052506610544249E-3</v>
      </c>
      <c r="AD8220">
        <f t="shared" si="1154"/>
        <v>1.7024106610544249E-3</v>
      </c>
      <c r="AE8220">
        <f>Sheet2!$B$17+Sheet2!$B$18*'Portfolio allocation'!K8220</f>
        <v>4.7541380788689858E-3</v>
      </c>
      <c r="AF8220">
        <f t="shared" si="1160"/>
        <v>-3.0517274178145609E-3</v>
      </c>
      <c r="AH8220" s="2">
        <v>44378</v>
      </c>
      <c r="AI8220">
        <v>1.48</v>
      </c>
      <c r="AJ8220">
        <v>7.0999999999999994E-2</v>
      </c>
      <c r="AK8220">
        <v>1.1868000000000001</v>
      </c>
      <c r="AR8220" s="3"/>
    </row>
    <row r="8221" spans="1:44" hidden="1" outlineLevel="1" x14ac:dyDescent="0.2">
      <c r="A8221" s="2">
        <v>44379</v>
      </c>
      <c r="B8221">
        <v>15.07</v>
      </c>
      <c r="E8221" s="2">
        <v>44379</v>
      </c>
      <c r="F8221">
        <v>4352.34</v>
      </c>
      <c r="G8221">
        <f t="shared" si="1155"/>
        <v>7.5001041681135305E-3</v>
      </c>
      <c r="H8221" s="2">
        <v>44379</v>
      </c>
      <c r="I8221">
        <v>9058.66</v>
      </c>
      <c r="J8221">
        <f t="shared" si="1156"/>
        <v>7.6284082010393828E-3</v>
      </c>
      <c r="K8221">
        <f t="shared" si="1152"/>
        <v>7.6255682010393832E-3</v>
      </c>
      <c r="L8221">
        <v>-2.8399999999999999E-6</v>
      </c>
      <c r="N8221" s="2">
        <v>44379</v>
      </c>
      <c r="O8221">
        <v>277.6499</v>
      </c>
      <c r="Q8221" s="2">
        <v>44379</v>
      </c>
      <c r="R8221">
        <v>449638.40000000002</v>
      </c>
      <c r="S8221" s="8">
        <f t="shared" si="1157"/>
        <v>2.227486750894081E-2</v>
      </c>
      <c r="T8221" s="9">
        <f t="shared" si="1153"/>
        <v>2.2272027508940809E-2</v>
      </c>
      <c r="U8221" s="3">
        <f>Sheet1!$B$17+Sheet1!$B$18*'Portfolio allocation'!K8221</f>
        <v>9.2360439821853064E-3</v>
      </c>
      <c r="V8221" s="13">
        <f t="shared" si="1158"/>
        <v>1.3035983526755503E-2</v>
      </c>
      <c r="W8221" s="13"/>
      <c r="X8221" s="2">
        <v>44379</v>
      </c>
      <c r="Y8221">
        <v>133.74209999999999</v>
      </c>
      <c r="AA8221" s="2">
        <v>44379</v>
      </c>
      <c r="AB8221">
        <v>2655.07</v>
      </c>
      <c r="AC8221">
        <f t="shared" si="1159"/>
        <v>-4.6444643171394739E-2</v>
      </c>
      <c r="AD8221">
        <f t="shared" si="1154"/>
        <v>-4.6447483171394736E-2</v>
      </c>
      <c r="AE8221">
        <f>Sheet2!$B$17+Sheet2!$B$18*'Portfolio allocation'!K8221</f>
        <v>6.8342368015685455E-3</v>
      </c>
      <c r="AF8221">
        <f t="shared" si="1160"/>
        <v>-5.3281719972963285E-2</v>
      </c>
      <c r="AH8221" s="2">
        <v>44379</v>
      </c>
      <c r="AI8221">
        <v>1.4319999999999999</v>
      </c>
      <c r="AJ8221">
        <v>7.0999999999999994E-2</v>
      </c>
      <c r="AK8221">
        <v>1.1842999999999999</v>
      </c>
      <c r="AR8221" s="3"/>
    </row>
    <row r="8222" spans="1:44" hidden="1" outlineLevel="1" x14ac:dyDescent="0.2">
      <c r="A8222" s="2">
        <v>44382</v>
      </c>
      <c r="B8222">
        <v>15.07</v>
      </c>
      <c r="E8222" s="2">
        <v>44382</v>
      </c>
      <c r="F8222">
        <v>4352.34</v>
      </c>
      <c r="G8222">
        <f t="shared" si="1155"/>
        <v>0</v>
      </c>
      <c r="H8222" s="2">
        <v>44382</v>
      </c>
      <c r="I8222">
        <v>9058.66</v>
      </c>
      <c r="J8222">
        <f t="shared" si="1156"/>
        <v>0</v>
      </c>
      <c r="K8222">
        <f t="shared" si="1152"/>
        <v>-2.8399999999999999E-6</v>
      </c>
      <c r="L8222">
        <v>-1.9788496967983421E-3</v>
      </c>
      <c r="N8222" s="2">
        <v>44382</v>
      </c>
      <c r="O8222">
        <v>277.6499</v>
      </c>
      <c r="Q8222" s="2">
        <v>44382</v>
      </c>
      <c r="R8222">
        <v>449638.40000000002</v>
      </c>
      <c r="S8222" s="8">
        <f t="shared" si="1157"/>
        <v>0</v>
      </c>
      <c r="T8222" s="9">
        <f t="shared" si="1153"/>
        <v>-2.8399999999999995E-6</v>
      </c>
      <c r="U8222" s="3">
        <f>Sheet1!$B$17+Sheet1!$B$18*'Portfolio allocation'!K8222</f>
        <v>4.8454076437946119E-4</v>
      </c>
      <c r="V8222" s="13">
        <f t="shared" si="1158"/>
        <v>-4.8738076437946119E-4</v>
      </c>
      <c r="W8222" s="13"/>
      <c r="X8222" s="2">
        <v>44382</v>
      </c>
      <c r="Y8222">
        <v>133.74209999999999</v>
      </c>
      <c r="AA8222" s="2">
        <v>44382</v>
      </c>
      <c r="AB8222">
        <v>2655.07</v>
      </c>
      <c r="AC8222">
        <f t="shared" si="1159"/>
        <v>0</v>
      </c>
      <c r="AD8222">
        <f t="shared" si="1154"/>
        <v>-2.8399999999999999E-6</v>
      </c>
      <c r="AE8222">
        <f>Sheet2!$B$17+Sheet2!$B$18*'Portfolio allocation'!K8222</f>
        <v>5.086161090940754E-5</v>
      </c>
      <c r="AF8222">
        <f t="shared" si="1160"/>
        <v>-5.370161090940754E-5</v>
      </c>
      <c r="AH8222" s="2">
        <v>44382</v>
      </c>
      <c r="AI8222">
        <v>1.4319999999999999</v>
      </c>
      <c r="AJ8222">
        <v>7.0999999999999994E-2</v>
      </c>
      <c r="AK8222">
        <v>1.18615</v>
      </c>
      <c r="AR8222" s="3"/>
    </row>
    <row r="8223" spans="1:44" hidden="1" outlineLevel="1" x14ac:dyDescent="0.2">
      <c r="A8223" s="2">
        <v>44383</v>
      </c>
      <c r="B8223">
        <v>16.440000000000001</v>
      </c>
      <c r="E8223" s="2">
        <v>44383</v>
      </c>
      <c r="F8223">
        <v>4343.54</v>
      </c>
      <c r="G8223">
        <f t="shared" si="1155"/>
        <v>-2.0219008625245172E-3</v>
      </c>
      <c r="H8223" s="2">
        <v>44383</v>
      </c>
      <c r="I8223">
        <v>9040.76</v>
      </c>
      <c r="J8223">
        <f t="shared" si="1156"/>
        <v>-1.976009696798342E-3</v>
      </c>
      <c r="K8223">
        <f t="shared" si="1152"/>
        <v>-1.9788496967983421E-3</v>
      </c>
      <c r="L8223">
        <v>3.3576969628216751E-3</v>
      </c>
      <c r="N8223" s="2">
        <v>44383</v>
      </c>
      <c r="O8223">
        <v>277.65989999999999</v>
      </c>
      <c r="Q8223" s="2">
        <v>44383</v>
      </c>
      <c r="R8223">
        <v>449654.6</v>
      </c>
      <c r="S8223" s="8">
        <f t="shared" si="1157"/>
        <v>3.6028951263755715E-5</v>
      </c>
      <c r="T8223" s="9">
        <f t="shared" si="1153"/>
        <v>3.3188951263755715E-5</v>
      </c>
      <c r="U8223" s="3">
        <f>Sheet1!$B$17+Sheet1!$B$18*'Portfolio allocation'!K8223</f>
        <v>-1.7823876385329625E-3</v>
      </c>
      <c r="V8223" s="13">
        <f t="shared" si="1158"/>
        <v>1.8155765897967181E-3</v>
      </c>
      <c r="W8223" s="13"/>
      <c r="X8223" s="2">
        <v>44383</v>
      </c>
      <c r="Y8223">
        <v>132.55770000000001</v>
      </c>
      <c r="AA8223" s="2">
        <v>44383</v>
      </c>
      <c r="AB8223">
        <v>2631.56</v>
      </c>
      <c r="AC8223">
        <f t="shared" si="1159"/>
        <v>-8.8547571250476853E-3</v>
      </c>
      <c r="AD8223">
        <f t="shared" si="1154"/>
        <v>-8.8573971250476852E-3</v>
      </c>
      <c r="AE8223">
        <f>Sheet2!$B$17+Sheet2!$B$18*'Portfolio allocation'!K8223</f>
        <v>-1.7062566240504677E-3</v>
      </c>
      <c r="AF8223">
        <f t="shared" si="1160"/>
        <v>-7.1511405009972179E-3</v>
      </c>
      <c r="AH8223" s="2">
        <v>44383</v>
      </c>
      <c r="AI8223">
        <v>1.37</v>
      </c>
      <c r="AJ8223">
        <v>6.6000000000000003E-2</v>
      </c>
      <c r="AK8223">
        <v>1.1830000000000001</v>
      </c>
      <c r="AR8223" s="3"/>
    </row>
    <row r="8224" spans="1:44" hidden="1" outlineLevel="1" x14ac:dyDescent="0.2">
      <c r="A8224" s="2">
        <v>44384</v>
      </c>
      <c r="B8224">
        <v>16.2</v>
      </c>
      <c r="E8224" s="2">
        <v>44384</v>
      </c>
      <c r="F8224">
        <v>4358.13</v>
      </c>
      <c r="G8224">
        <f t="shared" si="1155"/>
        <v>3.359011313352811E-3</v>
      </c>
      <c r="H8224" s="2">
        <v>44384</v>
      </c>
      <c r="I8224">
        <v>9071.14</v>
      </c>
      <c r="J8224">
        <f t="shared" si="1156"/>
        <v>3.360336962821675E-3</v>
      </c>
      <c r="K8224">
        <f t="shared" si="1152"/>
        <v>3.3576969628216751E-3</v>
      </c>
      <c r="L8224">
        <v>-8.3677105083593706E-3</v>
      </c>
      <c r="N8224" s="2">
        <v>44384</v>
      </c>
      <c r="O8224">
        <v>279.92989999999998</v>
      </c>
      <c r="Q8224" s="2">
        <v>44384</v>
      </c>
      <c r="R8224">
        <v>453330.8</v>
      </c>
      <c r="S8224" s="8">
        <f t="shared" si="1157"/>
        <v>8.1756085671091938E-3</v>
      </c>
      <c r="T8224" s="9">
        <f t="shared" si="1153"/>
        <v>8.1729685671091939E-3</v>
      </c>
      <c r="U8224" s="3">
        <f>Sheet1!$B$17+Sheet1!$B$18*'Portfolio allocation'!K8224</f>
        <v>4.3398339354609782E-3</v>
      </c>
      <c r="V8224" s="13">
        <f t="shared" si="1158"/>
        <v>3.8331346316482157E-3</v>
      </c>
      <c r="W8224" s="13"/>
      <c r="X8224" s="2">
        <v>44384</v>
      </c>
      <c r="Y8224">
        <v>133.55109999999999</v>
      </c>
      <c r="AA8224" s="2">
        <v>44384</v>
      </c>
      <c r="AB8224">
        <v>2651.28</v>
      </c>
      <c r="AC8224">
        <f t="shared" si="1159"/>
        <v>7.4936539543086766E-3</v>
      </c>
      <c r="AD8224">
        <f t="shared" si="1154"/>
        <v>7.4909339543086763E-3</v>
      </c>
      <c r="AE8224">
        <f>Sheet2!$B$17+Sheet2!$B$18*'Portfolio allocation'!K8224</f>
        <v>3.0391368133024311E-3</v>
      </c>
      <c r="AF8224">
        <f t="shared" si="1160"/>
        <v>4.4517971410062453E-3</v>
      </c>
      <c r="AH8224" s="2">
        <v>44384</v>
      </c>
      <c r="AI8224">
        <v>1.321</v>
      </c>
      <c r="AJ8224">
        <v>6.8000000000000005E-2</v>
      </c>
      <c r="AK8224">
        <v>1.1799500000000001</v>
      </c>
      <c r="AR8224" s="3"/>
    </row>
    <row r="8225" spans="1:44" hidden="1" outlineLevel="1" x14ac:dyDescent="0.2">
      <c r="A8225" s="2">
        <v>44385</v>
      </c>
      <c r="B8225">
        <v>19</v>
      </c>
      <c r="E8225" s="2">
        <v>44385</v>
      </c>
      <c r="F8225">
        <v>4320.82</v>
      </c>
      <c r="G8225">
        <f t="shared" si="1155"/>
        <v>-8.56101125941644E-3</v>
      </c>
      <c r="H8225" s="2">
        <v>44385</v>
      </c>
      <c r="I8225">
        <v>8995.26</v>
      </c>
      <c r="J8225">
        <f t="shared" si="1156"/>
        <v>-8.3649905083593712E-3</v>
      </c>
      <c r="K8225">
        <f t="shared" si="1152"/>
        <v>-8.3677105083593706E-3</v>
      </c>
      <c r="L8225">
        <v>1.1290094110097964E-2</v>
      </c>
      <c r="N8225" s="2">
        <v>44385</v>
      </c>
      <c r="O8225">
        <v>277.41989999999998</v>
      </c>
      <c r="Q8225" s="2">
        <v>44385</v>
      </c>
      <c r="R8225">
        <v>449265.9</v>
      </c>
      <c r="S8225" s="8">
        <f t="shared" si="1157"/>
        <v>-8.9667412847306283E-3</v>
      </c>
      <c r="T8225" s="9">
        <f t="shared" si="1153"/>
        <v>-8.9694612847306277E-3</v>
      </c>
      <c r="U8225" s="3">
        <f>Sheet1!$B$17+Sheet1!$B$18*'Portfolio allocation'!K8225</f>
        <v>-9.1118506768208055E-3</v>
      </c>
      <c r="V8225" s="13">
        <f t="shared" si="1158"/>
        <v>1.4238939209017774E-4</v>
      </c>
      <c r="W8225" s="13"/>
      <c r="X8225" s="2">
        <v>44385</v>
      </c>
      <c r="Y8225">
        <v>134.4299</v>
      </c>
      <c r="AA8225" s="2">
        <v>44385</v>
      </c>
      <c r="AB8225">
        <v>2668.73</v>
      </c>
      <c r="AC8225">
        <f t="shared" si="1159"/>
        <v>6.5817265622643006E-3</v>
      </c>
      <c r="AD8225">
        <f t="shared" si="1154"/>
        <v>6.5792065622643009E-3</v>
      </c>
      <c r="AE8225">
        <f>Sheet2!$B$17+Sheet2!$B$18*'Portfolio allocation'!K8225</f>
        <v>-7.387394652271429E-3</v>
      </c>
      <c r="AF8225">
        <f t="shared" si="1160"/>
        <v>1.396660121453573E-2</v>
      </c>
      <c r="AH8225" s="2">
        <v>44385</v>
      </c>
      <c r="AI8225">
        <v>1.288</v>
      </c>
      <c r="AJ8225">
        <v>6.3E-2</v>
      </c>
      <c r="AK8225">
        <v>1.1854499999999999</v>
      </c>
      <c r="AR8225" s="3"/>
    </row>
    <row r="8226" spans="1:44" hidden="1" outlineLevel="1" x14ac:dyDescent="0.2">
      <c r="A8226" s="2">
        <v>44386</v>
      </c>
      <c r="B8226">
        <v>16.18</v>
      </c>
      <c r="E8226" s="2">
        <v>44386</v>
      </c>
      <c r="F8226">
        <v>4369.55</v>
      </c>
      <c r="G8226">
        <f t="shared" si="1155"/>
        <v>1.1277951870247049E-2</v>
      </c>
      <c r="H8226" s="2">
        <v>44386</v>
      </c>
      <c r="I8226">
        <v>9096.84</v>
      </c>
      <c r="J8226">
        <f t="shared" si="1156"/>
        <v>1.1292614110097965E-2</v>
      </c>
      <c r="K8226">
        <f t="shared" si="1152"/>
        <v>1.1290094110097964E-2</v>
      </c>
      <c r="L8226">
        <v>3.4468295138970879E-3</v>
      </c>
      <c r="N8226" s="2">
        <v>44386</v>
      </c>
      <c r="O8226">
        <v>277.93990000000002</v>
      </c>
      <c r="Q8226" s="2">
        <v>44386</v>
      </c>
      <c r="R8226">
        <v>450108.1</v>
      </c>
      <c r="S8226" s="8">
        <f t="shared" si="1157"/>
        <v>1.8746136753311493E-3</v>
      </c>
      <c r="T8226" s="9">
        <f t="shared" si="1153"/>
        <v>1.8720936753311493E-3</v>
      </c>
      <c r="U8226" s="3">
        <f>Sheet1!$B$17+Sheet1!$B$18*'Portfolio allocation'!K8226</f>
        <v>1.3440080976494219E-2</v>
      </c>
      <c r="V8226" s="13">
        <f t="shared" si="1158"/>
        <v>-1.156798730116307E-2</v>
      </c>
      <c r="W8226" s="13"/>
      <c r="X8226" s="2">
        <v>44386</v>
      </c>
      <c r="Y8226">
        <v>135.17490000000001</v>
      </c>
      <c r="AA8226" s="2">
        <v>44386</v>
      </c>
      <c r="AB8226">
        <v>2683.52</v>
      </c>
      <c r="AC8226">
        <f t="shared" si="1159"/>
        <v>5.5419619069745352E-3</v>
      </c>
      <c r="AD8226">
        <f t="shared" si="1154"/>
        <v>5.5392419069745348E-3</v>
      </c>
      <c r="AE8226">
        <f>Sheet2!$B$17+Sheet2!$B$18*'Portfolio allocation'!K8226</f>
        <v>1.0092826730414867E-2</v>
      </c>
      <c r="AF8226">
        <f t="shared" si="1160"/>
        <v>-4.5535848234403318E-3</v>
      </c>
      <c r="AH8226" s="2">
        <v>44386</v>
      </c>
      <c r="AI8226">
        <v>1.3560000000000001</v>
      </c>
      <c r="AJ8226">
        <v>6.8000000000000005E-2</v>
      </c>
      <c r="AK8226">
        <v>1.18645</v>
      </c>
      <c r="AR8226" s="3"/>
    </row>
    <row r="8227" spans="1:44" hidden="1" outlineLevel="1" x14ac:dyDescent="0.2">
      <c r="A8227" s="2">
        <v>44389</v>
      </c>
      <c r="B8227">
        <v>16.170000000000002</v>
      </c>
      <c r="E8227" s="2">
        <v>44389</v>
      </c>
      <c r="F8227">
        <v>4384.63</v>
      </c>
      <c r="G8227">
        <f t="shared" si="1155"/>
        <v>3.4511562975592103E-3</v>
      </c>
      <c r="H8227" s="2">
        <v>44389</v>
      </c>
      <c r="I8227">
        <v>9128.2199999999993</v>
      </c>
      <c r="J8227">
        <f t="shared" si="1156"/>
        <v>3.4495495138970877E-3</v>
      </c>
      <c r="K8227">
        <f t="shared" si="1152"/>
        <v>3.4468295138970879E-3</v>
      </c>
      <c r="L8227">
        <v>-3.5160007929694198E-3</v>
      </c>
      <c r="N8227" s="2">
        <v>44389</v>
      </c>
      <c r="O8227">
        <v>277.32010000000002</v>
      </c>
      <c r="Q8227" s="2">
        <v>44389</v>
      </c>
      <c r="R8227">
        <v>449104.2</v>
      </c>
      <c r="S8227" s="8">
        <f t="shared" si="1157"/>
        <v>-2.2303531085087203E-3</v>
      </c>
      <c r="T8227" s="9">
        <f t="shared" si="1153"/>
        <v>-2.2330731085087202E-3</v>
      </c>
      <c r="U8227" s="3">
        <f>Sheet1!$B$17+Sheet1!$B$18*'Portfolio allocation'!K8227</f>
        <v>4.4420890569739357E-3</v>
      </c>
      <c r="V8227" s="13">
        <f t="shared" si="1158"/>
        <v>-6.6751621654826555E-3</v>
      </c>
      <c r="W8227" s="13"/>
      <c r="X8227" s="2">
        <v>44389</v>
      </c>
      <c r="Y8227">
        <v>134.6018</v>
      </c>
      <c r="AA8227" s="2">
        <v>44389</v>
      </c>
      <c r="AB8227">
        <v>2672.14</v>
      </c>
      <c r="AC8227">
        <f t="shared" si="1159"/>
        <v>-4.2406987836871579E-3</v>
      </c>
      <c r="AD8227">
        <f t="shared" si="1154"/>
        <v>-4.2434187836871582E-3</v>
      </c>
      <c r="AE8227">
        <f>Sheet2!$B$17+Sheet2!$B$18*'Portfolio allocation'!K8227</f>
        <v>3.1183957516957295E-3</v>
      </c>
      <c r="AF8227">
        <f t="shared" si="1160"/>
        <v>-7.3618145353828877E-3</v>
      </c>
      <c r="AH8227" s="2">
        <v>44389</v>
      </c>
      <c r="AI8227">
        <v>1.363</v>
      </c>
      <c r="AJ8227">
        <v>6.8000000000000005E-2</v>
      </c>
      <c r="AK8227">
        <v>1.1868000000000001</v>
      </c>
      <c r="AR8227" s="3"/>
    </row>
    <row r="8228" spans="1:44" hidden="1" outlineLevel="1" x14ac:dyDescent="0.2">
      <c r="A8228" s="2">
        <v>44390</v>
      </c>
      <c r="B8228">
        <v>17.12</v>
      </c>
      <c r="E8228" s="2">
        <v>44390</v>
      </c>
      <c r="F8228">
        <v>4369.21</v>
      </c>
      <c r="G8228">
        <f t="shared" si="1155"/>
        <v>-3.516830382495284E-3</v>
      </c>
      <c r="H8228" s="2">
        <v>44390</v>
      </c>
      <c r="I8228">
        <v>9096.15</v>
      </c>
      <c r="J8228">
        <f t="shared" si="1156"/>
        <v>-3.5132807929694199E-3</v>
      </c>
      <c r="K8228">
        <f t="shared" si="1152"/>
        <v>-3.5160007929694198E-3</v>
      </c>
      <c r="L8228">
        <v>1.2832984719910419E-3</v>
      </c>
      <c r="N8228" s="2">
        <v>44390</v>
      </c>
      <c r="O8228">
        <v>280.98</v>
      </c>
      <c r="Q8228" s="2">
        <v>44390</v>
      </c>
      <c r="R8228">
        <v>455031.3</v>
      </c>
      <c r="S8228" s="8">
        <f t="shared" si="1157"/>
        <v>1.319760536641601E-2</v>
      </c>
      <c r="T8228" s="9">
        <f t="shared" si="1153"/>
        <v>1.319488536641601E-2</v>
      </c>
      <c r="U8228" s="3">
        <f>Sheet1!$B$17+Sheet1!$B$18*'Portfolio allocation'!K8228</f>
        <v>-3.545846332649785E-3</v>
      </c>
      <c r="V8228" s="13">
        <f t="shared" si="1158"/>
        <v>1.6740731699065797E-2</v>
      </c>
      <c r="W8228" s="13"/>
      <c r="X8228" s="2">
        <v>44390</v>
      </c>
      <c r="Y8228">
        <v>133.9905</v>
      </c>
      <c r="AA8228" s="2">
        <v>44390</v>
      </c>
      <c r="AB8228">
        <v>2660</v>
      </c>
      <c r="AC8228">
        <f t="shared" si="1159"/>
        <v>-4.5431751330393677E-3</v>
      </c>
      <c r="AD8228">
        <f t="shared" si="1154"/>
        <v>-4.5461351330393675E-3</v>
      </c>
      <c r="AE8228">
        <f>Sheet2!$B$17+Sheet2!$B$18*'Portfolio allocation'!K8228</f>
        <v>-3.0731305950370599E-3</v>
      </c>
      <c r="AF8228">
        <f t="shared" si="1160"/>
        <v>-1.4730045380023076E-3</v>
      </c>
      <c r="AH8228" s="2">
        <v>44390</v>
      </c>
      <c r="AI8228">
        <v>1.415</v>
      </c>
      <c r="AJ8228">
        <v>7.3999999999999996E-2</v>
      </c>
      <c r="AK8228">
        <v>1.18245</v>
      </c>
      <c r="AR8228" s="3"/>
    </row>
    <row r="8229" spans="1:44" hidden="1" outlineLevel="1" x14ac:dyDescent="0.2">
      <c r="A8229" s="2">
        <v>44391</v>
      </c>
      <c r="B8229">
        <v>16.329999999999998</v>
      </c>
      <c r="E8229" s="2">
        <v>44391</v>
      </c>
      <c r="F8229">
        <v>4374.3</v>
      </c>
      <c r="G8229">
        <f t="shared" si="1155"/>
        <v>1.1649703264435818E-3</v>
      </c>
      <c r="H8229" s="2">
        <v>44391</v>
      </c>
      <c r="I8229">
        <v>9107.85</v>
      </c>
      <c r="J8229">
        <f t="shared" si="1156"/>
        <v>1.2862584719910419E-3</v>
      </c>
      <c r="K8229">
        <f t="shared" si="1152"/>
        <v>1.2832984719910419E-3</v>
      </c>
      <c r="L8229">
        <v>-3.2441200981571145E-3</v>
      </c>
      <c r="N8229" s="2">
        <v>44391</v>
      </c>
      <c r="O8229">
        <v>282.51</v>
      </c>
      <c r="Q8229" s="2">
        <v>44391</v>
      </c>
      <c r="R8229">
        <v>457509</v>
      </c>
      <c r="S8229" s="8">
        <f t="shared" si="1157"/>
        <v>5.4451199291125629E-3</v>
      </c>
      <c r="T8229" s="9">
        <f t="shared" si="1153"/>
        <v>5.4421599291125632E-3</v>
      </c>
      <c r="U8229" s="3">
        <f>Sheet1!$B$17+Sheet1!$B$18*'Portfolio allocation'!K8229</f>
        <v>1.9600314145310745E-3</v>
      </c>
      <c r="V8229" s="13">
        <f t="shared" si="1158"/>
        <v>3.4821285145814887E-3</v>
      </c>
      <c r="W8229" s="13"/>
      <c r="X8229" s="2">
        <v>44391</v>
      </c>
      <c r="Y8229">
        <v>133.55109999999999</v>
      </c>
      <c r="AA8229" s="2">
        <v>44391</v>
      </c>
      <c r="AB8229">
        <v>2651.28</v>
      </c>
      <c r="AC8229">
        <f t="shared" si="1159"/>
        <v>-3.278195488721769E-3</v>
      </c>
      <c r="AD8229">
        <f t="shared" si="1154"/>
        <v>-3.2811554887217692E-3</v>
      </c>
      <c r="AE8229">
        <f>Sheet2!$B$17+Sheet2!$B$18*'Portfolio allocation'!K8229</f>
        <v>1.1945287525638852E-3</v>
      </c>
      <c r="AF8229">
        <f t="shared" si="1160"/>
        <v>-4.4756842412856544E-3</v>
      </c>
      <c r="AH8229" s="2">
        <v>44391</v>
      </c>
      <c r="AI8229">
        <v>1.3560000000000001</v>
      </c>
      <c r="AJ8229">
        <v>7.3999999999999996E-2</v>
      </c>
      <c r="AK8229">
        <v>1.1819</v>
      </c>
      <c r="AR8229" s="3"/>
    </row>
    <row r="8230" spans="1:44" hidden="1" outlineLevel="1" x14ac:dyDescent="0.2">
      <c r="A8230" s="2">
        <v>44392</v>
      </c>
      <c r="B8230">
        <v>17.010000000000002</v>
      </c>
      <c r="E8230" s="2">
        <v>44392</v>
      </c>
      <c r="F8230">
        <v>4360.03</v>
      </c>
      <c r="G8230">
        <f t="shared" si="1155"/>
        <v>-3.2622362435132946E-3</v>
      </c>
      <c r="H8230" s="2">
        <v>44392</v>
      </c>
      <c r="I8230">
        <v>9078.33</v>
      </c>
      <c r="J8230">
        <f t="shared" si="1156"/>
        <v>-3.2411600981571143E-3</v>
      </c>
      <c r="K8230">
        <f t="shared" si="1152"/>
        <v>-3.2441200981571145E-3</v>
      </c>
      <c r="L8230">
        <v>-7.5417914811204446E-3</v>
      </c>
      <c r="N8230" s="2">
        <v>44392</v>
      </c>
      <c r="O8230">
        <v>281.02999999999997</v>
      </c>
      <c r="Q8230" s="2">
        <v>44392</v>
      </c>
      <c r="R8230">
        <v>455112.3</v>
      </c>
      <c r="S8230" s="8">
        <f t="shared" si="1157"/>
        <v>-5.2385854704497525E-3</v>
      </c>
      <c r="T8230" s="9">
        <f t="shared" si="1153"/>
        <v>-5.2415454704497523E-3</v>
      </c>
      <c r="U8230" s="3">
        <f>Sheet1!$B$17+Sheet1!$B$18*'Portfolio allocation'!K8230</f>
        <v>-3.2339379091879954E-3</v>
      </c>
      <c r="V8230" s="13">
        <f t="shared" si="1158"/>
        <v>-2.0076075612617569E-3</v>
      </c>
      <c r="W8230" s="13"/>
      <c r="X8230" s="2">
        <v>44392</v>
      </c>
      <c r="Y8230">
        <v>134.15280000000001</v>
      </c>
      <c r="AA8230" s="2">
        <v>44392</v>
      </c>
      <c r="AB8230">
        <v>2663.23</v>
      </c>
      <c r="AC8230">
        <f t="shared" si="1159"/>
        <v>4.5072568721522543E-3</v>
      </c>
      <c r="AD8230">
        <f t="shared" si="1154"/>
        <v>4.5042968721522546E-3</v>
      </c>
      <c r="AE8230">
        <f>Sheet2!$B$17+Sheet2!$B$18*'Portfolio allocation'!K8230</f>
        <v>-2.8313673449060989E-3</v>
      </c>
      <c r="AF8230">
        <f t="shared" si="1160"/>
        <v>7.3356642170583535E-3</v>
      </c>
      <c r="AH8230" s="2">
        <v>44392</v>
      </c>
      <c r="AI8230">
        <v>1.2969999999999999</v>
      </c>
      <c r="AJ8230">
        <v>7.3999999999999996E-2</v>
      </c>
      <c r="AK8230">
        <v>1.1818500000000001</v>
      </c>
      <c r="AR8230" s="3"/>
    </row>
    <row r="8231" spans="1:44" hidden="1" outlineLevel="1" x14ac:dyDescent="0.2">
      <c r="A8231" s="2">
        <v>44393</v>
      </c>
      <c r="B8231">
        <v>18.45</v>
      </c>
      <c r="E8231" s="2">
        <v>44393</v>
      </c>
      <c r="F8231">
        <v>4327.16</v>
      </c>
      <c r="G8231">
        <f t="shared" si="1155"/>
        <v>-7.5389389522548811E-3</v>
      </c>
      <c r="H8231" s="2">
        <v>44393</v>
      </c>
      <c r="I8231">
        <v>9009.89</v>
      </c>
      <c r="J8231">
        <f t="shared" si="1156"/>
        <v>-7.5388314811204449E-3</v>
      </c>
      <c r="K8231">
        <f t="shared" si="1152"/>
        <v>-7.5417914811204446E-3</v>
      </c>
      <c r="L8231">
        <v>-1.5854509884759938E-2</v>
      </c>
      <c r="N8231" s="2">
        <v>44393</v>
      </c>
      <c r="O8231">
        <v>280.75</v>
      </c>
      <c r="Q8231" s="2">
        <v>44393</v>
      </c>
      <c r="R8231">
        <v>454658.8</v>
      </c>
      <c r="S8231" s="8">
        <f t="shared" si="1157"/>
        <v>-9.96457357887226E-4</v>
      </c>
      <c r="T8231" s="9">
        <f t="shared" si="1153"/>
        <v>-9.9941735788722599E-4</v>
      </c>
      <c r="U8231" s="3">
        <f>Sheet1!$B$17+Sheet1!$B$18*'Portfolio allocation'!K8231</f>
        <v>-8.1643354372006038E-3</v>
      </c>
      <c r="V8231" s="13">
        <f t="shared" si="1158"/>
        <v>7.1649180793133781E-3</v>
      </c>
      <c r="W8231" s="13"/>
      <c r="X8231" s="2">
        <v>44393</v>
      </c>
      <c r="Y8231">
        <v>132.67230000000001</v>
      </c>
      <c r="AA8231" s="2">
        <v>44393</v>
      </c>
      <c r="AB8231">
        <v>2633.83</v>
      </c>
      <c r="AC8231">
        <f t="shared" si="1159"/>
        <v>-1.1039226803543079E-2</v>
      </c>
      <c r="AD8231">
        <f t="shared" si="1154"/>
        <v>-1.1042266803543078E-2</v>
      </c>
      <c r="AE8231">
        <f>Sheet2!$B$17+Sheet2!$B$18*'Portfolio allocation'!K8231</f>
        <v>-6.6529663821504742E-3</v>
      </c>
      <c r="AF8231">
        <f t="shared" si="1160"/>
        <v>-4.3893004213926036E-3</v>
      </c>
      <c r="AH8231" s="2">
        <v>44393</v>
      </c>
      <c r="AI8231">
        <v>1.2989999999999999</v>
      </c>
      <c r="AJ8231">
        <v>7.5999999999999998E-2</v>
      </c>
      <c r="AK8231">
        <v>1.1809000000000001</v>
      </c>
      <c r="AR8231" s="3"/>
    </row>
    <row r="8232" spans="1:44" hidden="1" outlineLevel="1" x14ac:dyDescent="0.2">
      <c r="A8232" s="2">
        <v>44396</v>
      </c>
      <c r="B8232">
        <v>22.5</v>
      </c>
      <c r="E8232" s="2">
        <v>44396</v>
      </c>
      <c r="F8232">
        <v>4258.49</v>
      </c>
      <c r="G8232">
        <f t="shared" si="1155"/>
        <v>-1.5869531055010655E-2</v>
      </c>
      <c r="H8232" s="2">
        <v>44396</v>
      </c>
      <c r="I8232">
        <v>8867.07</v>
      </c>
      <c r="J8232">
        <f t="shared" si="1156"/>
        <v>-1.5851469884759939E-2</v>
      </c>
      <c r="K8232">
        <f t="shared" si="1152"/>
        <v>-1.5854509884759938E-2</v>
      </c>
      <c r="L8232">
        <v>1.518807830239299E-2</v>
      </c>
      <c r="N8232" s="2">
        <v>44396</v>
      </c>
      <c r="O8232">
        <v>277.01</v>
      </c>
      <c r="Q8232" s="2">
        <v>44396</v>
      </c>
      <c r="R8232">
        <v>448602.1</v>
      </c>
      <c r="S8232" s="8">
        <f t="shared" si="1157"/>
        <v>-1.3321418171164834E-2</v>
      </c>
      <c r="T8232" s="9">
        <f t="shared" si="1153"/>
        <v>-1.3324458171164833E-2</v>
      </c>
      <c r="U8232" s="3">
        <f>Sheet1!$B$17+Sheet1!$B$18*'Portfolio allocation'!K8232</f>
        <v>-1.7700896662156126E-2</v>
      </c>
      <c r="V8232" s="13">
        <f t="shared" si="1158"/>
        <v>4.3764384909912926E-3</v>
      </c>
      <c r="W8232" s="13"/>
      <c r="X8232" s="2">
        <v>44396</v>
      </c>
      <c r="Y8232">
        <v>131.7363</v>
      </c>
      <c r="AA8232" s="2">
        <v>44396</v>
      </c>
      <c r="AB8232">
        <v>2615.25</v>
      </c>
      <c r="AC8232">
        <f t="shared" si="1159"/>
        <v>-7.0543656955839307E-3</v>
      </c>
      <c r="AD8232">
        <f t="shared" si="1154"/>
        <v>-7.0573256955839304E-3</v>
      </c>
      <c r="AE8232">
        <f>Sheet2!$B$17+Sheet2!$B$18*'Portfolio allocation'!K8232</f>
        <v>-1.4044847663293869E-2</v>
      </c>
      <c r="AF8232">
        <f t="shared" si="1160"/>
        <v>6.9875219677099382E-3</v>
      </c>
      <c r="AH8232" s="2">
        <v>44396</v>
      </c>
      <c r="AI8232">
        <v>1.181</v>
      </c>
      <c r="AJ8232">
        <v>7.3999999999999996E-2</v>
      </c>
      <c r="AK8232">
        <v>1.18055</v>
      </c>
      <c r="AR8232" s="3"/>
    </row>
    <row r="8233" spans="1:44" hidden="1" outlineLevel="1" x14ac:dyDescent="0.2">
      <c r="A8233" s="2">
        <v>44397</v>
      </c>
      <c r="B8233">
        <v>19.73</v>
      </c>
      <c r="E8233" s="2">
        <v>44397</v>
      </c>
      <c r="F8233">
        <v>4323.0600000000004</v>
      </c>
      <c r="G8233">
        <f t="shared" si="1155"/>
        <v>1.516265155019747E-2</v>
      </c>
      <c r="H8233" s="2">
        <v>44397</v>
      </c>
      <c r="I8233">
        <v>9001.77</v>
      </c>
      <c r="J8233">
        <f t="shared" si="1156"/>
        <v>1.519103830239299E-2</v>
      </c>
      <c r="K8233">
        <f t="shared" si="1152"/>
        <v>1.518807830239299E-2</v>
      </c>
      <c r="L8233">
        <v>8.2398633558509148E-3</v>
      </c>
      <c r="N8233" s="2">
        <v>44397</v>
      </c>
      <c r="O8233">
        <v>279.32010000000002</v>
      </c>
      <c r="Q8233" s="2">
        <v>44397</v>
      </c>
      <c r="R8233">
        <v>452343.1</v>
      </c>
      <c r="S8233" s="8">
        <f t="shared" si="1157"/>
        <v>8.339238715110886E-3</v>
      </c>
      <c r="T8233" s="9">
        <f t="shared" si="1153"/>
        <v>8.3362787151108862E-3</v>
      </c>
      <c r="U8233" s="3">
        <f>Sheet1!$B$17+Sheet1!$B$18*'Portfolio allocation'!K8233</f>
        <v>1.7911947229951691E-2</v>
      </c>
      <c r="V8233" s="13">
        <f t="shared" si="1158"/>
        <v>-9.5756685148408044E-3</v>
      </c>
      <c r="W8233" s="13"/>
      <c r="X8233" s="2">
        <v>44397</v>
      </c>
      <c r="Y8233">
        <v>133.6944</v>
      </c>
      <c r="AA8233" s="2">
        <v>44397</v>
      </c>
      <c r="AB8233">
        <v>2654.12</v>
      </c>
      <c r="AC8233">
        <f t="shared" si="1159"/>
        <v>1.4862823821814253E-2</v>
      </c>
      <c r="AD8233">
        <f t="shared" si="1154"/>
        <v>1.4859863821814253E-2</v>
      </c>
      <c r="AE8233">
        <f>Sheet2!$B$17+Sheet2!$B$18*'Portfolio allocation'!K8233</f>
        <v>1.3559013720774516E-2</v>
      </c>
      <c r="AF8233">
        <f t="shared" si="1160"/>
        <v>1.3008501010397366E-3</v>
      </c>
      <c r="AH8233" s="2">
        <v>44397</v>
      </c>
      <c r="AI8233">
        <v>1.2090000000000001</v>
      </c>
      <c r="AJ8233">
        <v>7.3999999999999996E-2</v>
      </c>
      <c r="AK8233">
        <v>1.17625</v>
      </c>
      <c r="AR8233" s="3"/>
    </row>
    <row r="8234" spans="1:44" hidden="1" outlineLevel="1" x14ac:dyDescent="0.2">
      <c r="A8234" s="2">
        <v>44398</v>
      </c>
      <c r="B8234">
        <v>17.91</v>
      </c>
      <c r="E8234" s="2">
        <v>44398</v>
      </c>
      <c r="F8234">
        <v>4358.6899999999996</v>
      </c>
      <c r="G8234">
        <f t="shared" si="1155"/>
        <v>8.2418472100778128E-3</v>
      </c>
      <c r="H8234" s="2">
        <v>44398</v>
      </c>
      <c r="I8234">
        <v>9075.9699999999993</v>
      </c>
      <c r="J8234">
        <f t="shared" si="1156"/>
        <v>8.2428233558509145E-3</v>
      </c>
      <c r="K8234">
        <f t="shared" si="1152"/>
        <v>8.2398633558509148E-3</v>
      </c>
      <c r="L8234">
        <v>2.0883965289882384E-3</v>
      </c>
      <c r="N8234" s="2">
        <v>44398</v>
      </c>
      <c r="O8234">
        <v>281.3999</v>
      </c>
      <c r="Q8234" s="2">
        <v>44398</v>
      </c>
      <c r="R8234">
        <v>455711.3</v>
      </c>
      <c r="S8234" s="8">
        <f t="shared" si="1157"/>
        <v>7.4461177809499457E-3</v>
      </c>
      <c r="T8234" s="9">
        <f t="shared" si="1153"/>
        <v>7.4431577809499459E-3</v>
      </c>
      <c r="U8234" s="3">
        <f>Sheet1!$B$17+Sheet1!$B$18*'Portfolio allocation'!K8234</f>
        <v>9.940778952094647E-3</v>
      </c>
      <c r="V8234" s="13">
        <f t="shared" si="1158"/>
        <v>-2.4976211711447011E-3</v>
      </c>
      <c r="W8234" s="13"/>
      <c r="X8234" s="2">
        <v>44398</v>
      </c>
      <c r="Y8234">
        <v>134.96469999999999</v>
      </c>
      <c r="AA8234" s="2">
        <v>44398</v>
      </c>
      <c r="AB8234">
        <v>2679.34</v>
      </c>
      <c r="AC8234">
        <f t="shared" si="1159"/>
        <v>9.502207888113734E-3</v>
      </c>
      <c r="AD8234">
        <f t="shared" si="1154"/>
        <v>9.4993678881137335E-3</v>
      </c>
      <c r="AE8234">
        <f>Sheet2!$B$17+Sheet2!$B$18*'Portfolio allocation'!K8234</f>
        <v>7.3804837253137771E-3</v>
      </c>
      <c r="AF8234">
        <f t="shared" si="1160"/>
        <v>2.1188841627999564E-3</v>
      </c>
      <c r="AH8234" s="2">
        <v>44398</v>
      </c>
      <c r="AI8234">
        <v>1.282</v>
      </c>
      <c r="AJ8234">
        <v>7.0999999999999994E-2</v>
      </c>
      <c r="AK8234">
        <v>1.17885</v>
      </c>
      <c r="AR8234" s="3"/>
    </row>
    <row r="8235" spans="1:44" hidden="1" outlineLevel="1" x14ac:dyDescent="0.2">
      <c r="A8235" s="2">
        <v>44399</v>
      </c>
      <c r="B8235">
        <v>17.690000000000001</v>
      </c>
      <c r="E8235" s="2">
        <v>44399</v>
      </c>
      <c r="F8235">
        <v>4367.4799999999996</v>
      </c>
      <c r="G8235">
        <f t="shared" si="1155"/>
        <v>2.0166609692362503E-3</v>
      </c>
      <c r="H8235" s="2">
        <v>44399</v>
      </c>
      <c r="I8235">
        <v>9094.9500000000007</v>
      </c>
      <c r="J8235">
        <f t="shared" si="1156"/>
        <v>2.0912365289882384E-3</v>
      </c>
      <c r="K8235">
        <f t="shared" si="1152"/>
        <v>2.0883965289882384E-3</v>
      </c>
      <c r="L8235">
        <v>1.0188529936063177E-2</v>
      </c>
      <c r="N8235" s="2">
        <v>44399</v>
      </c>
      <c r="O8235">
        <v>286.13990000000001</v>
      </c>
      <c r="Q8235" s="2">
        <v>44399</v>
      </c>
      <c r="R8235">
        <v>463387.4</v>
      </c>
      <c r="S8235" s="8">
        <f t="shared" si="1157"/>
        <v>1.684421694173488E-2</v>
      </c>
      <c r="T8235" s="9">
        <f t="shared" si="1153"/>
        <v>1.6841376941734879E-2</v>
      </c>
      <c r="U8235" s="3">
        <f>Sheet1!$B$17+Sheet1!$B$18*'Portfolio allocation'!K8235</f>
        <v>2.883660309416405E-3</v>
      </c>
      <c r="V8235" s="13">
        <f t="shared" si="1158"/>
        <v>1.3957716632318474E-2</v>
      </c>
      <c r="W8235" s="13"/>
      <c r="X8235" s="2">
        <v>44399</v>
      </c>
      <c r="Y8235">
        <v>134.40119999999999</v>
      </c>
      <c r="AA8235" s="2">
        <v>44399</v>
      </c>
      <c r="AB8235">
        <v>2668.16</v>
      </c>
      <c r="AC8235">
        <f t="shared" si="1159"/>
        <v>-4.1726693887301769E-3</v>
      </c>
      <c r="AD8235">
        <f t="shared" si="1154"/>
        <v>-4.1755093887301765E-3</v>
      </c>
      <c r="AE8235">
        <f>Sheet2!$B$17+Sheet2!$B$18*'Portfolio allocation'!K8235</f>
        <v>1.9104424847549012E-3</v>
      </c>
      <c r="AF8235">
        <f t="shared" si="1160"/>
        <v>-6.0859518734850777E-3</v>
      </c>
      <c r="AH8235" s="2">
        <v>44399</v>
      </c>
      <c r="AI8235">
        <v>1.2669999999999999</v>
      </c>
      <c r="AJ8235">
        <v>7.0999999999999994E-2</v>
      </c>
      <c r="AK8235">
        <v>1.1792499999999999</v>
      </c>
      <c r="AR8235" s="3"/>
    </row>
    <row r="8236" spans="1:44" hidden="1" outlineLevel="1" x14ac:dyDescent="0.2">
      <c r="A8236" s="2">
        <v>44400</v>
      </c>
      <c r="B8236">
        <v>17.2</v>
      </c>
      <c r="E8236" s="2">
        <v>44400</v>
      </c>
      <c r="F8236">
        <v>4411.79</v>
      </c>
      <c r="G8236">
        <f t="shared" si="1155"/>
        <v>1.0145438559535647E-2</v>
      </c>
      <c r="H8236" s="2">
        <v>44400</v>
      </c>
      <c r="I8236">
        <v>9187.64</v>
      </c>
      <c r="J8236">
        <f t="shared" si="1156"/>
        <v>1.0191369936063177E-2</v>
      </c>
      <c r="K8236">
        <f t="shared" si="1152"/>
        <v>1.0188529936063177E-2</v>
      </c>
      <c r="L8236">
        <v>2.3905929163963763E-3</v>
      </c>
      <c r="N8236" s="2">
        <v>44400</v>
      </c>
      <c r="O8236">
        <v>289.66989999999998</v>
      </c>
      <c r="Q8236" s="2">
        <v>44400</v>
      </c>
      <c r="R8236">
        <v>469104.1</v>
      </c>
      <c r="S8236" s="8">
        <f t="shared" si="1157"/>
        <v>1.2336761854120137E-2</v>
      </c>
      <c r="T8236" s="9">
        <f t="shared" si="1153"/>
        <v>1.2333921854120137E-2</v>
      </c>
      <c r="U8236" s="3">
        <f>Sheet1!$B$17+Sheet1!$B$18*'Portfolio allocation'!K8236</f>
        <v>1.2176338638692791E-2</v>
      </c>
      <c r="V8236" s="13">
        <f t="shared" si="1158"/>
        <v>1.5758321542734544E-4</v>
      </c>
      <c r="W8236" s="13"/>
      <c r="X8236" s="2">
        <v>44400</v>
      </c>
      <c r="Y8236">
        <v>135.00290000000001</v>
      </c>
      <c r="AA8236" s="2">
        <v>44400</v>
      </c>
      <c r="AB8236">
        <v>2680.1</v>
      </c>
      <c r="AC8236">
        <f t="shared" si="1159"/>
        <v>4.474994003358157E-3</v>
      </c>
      <c r="AD8236">
        <f t="shared" si="1154"/>
        <v>4.4721540033581574E-3</v>
      </c>
      <c r="AE8236">
        <f>Sheet2!$B$17+Sheet2!$B$18*'Portfolio allocation'!K8236</f>
        <v>9.113287763419315E-3</v>
      </c>
      <c r="AF8236">
        <f t="shared" si="1160"/>
        <v>-4.6411337600611577E-3</v>
      </c>
      <c r="AH8236" s="2">
        <v>44400</v>
      </c>
      <c r="AI8236">
        <v>1.2849999999999999</v>
      </c>
      <c r="AJ8236">
        <v>7.0999999999999994E-2</v>
      </c>
      <c r="AK8236">
        <v>1.17615</v>
      </c>
      <c r="AR8236" s="3"/>
    </row>
    <row r="8237" spans="1:44" hidden="1" outlineLevel="1" x14ac:dyDescent="0.2">
      <c r="A8237" s="2">
        <v>44403</v>
      </c>
      <c r="B8237">
        <v>17.579999999999998</v>
      </c>
      <c r="E8237" s="2">
        <v>44403</v>
      </c>
      <c r="F8237">
        <v>4422.3</v>
      </c>
      <c r="G8237">
        <f t="shared" si="1155"/>
        <v>2.382253008416102E-3</v>
      </c>
      <c r="H8237" s="2">
        <v>44403</v>
      </c>
      <c r="I8237">
        <v>9209.6299999999992</v>
      </c>
      <c r="J8237">
        <f t="shared" si="1156"/>
        <v>2.3934329163963763E-3</v>
      </c>
      <c r="K8237">
        <f t="shared" si="1152"/>
        <v>2.3905929163963763E-3</v>
      </c>
      <c r="L8237">
        <v>-4.7109553097354718E-3</v>
      </c>
      <c r="N8237" s="2">
        <v>44403</v>
      </c>
      <c r="O8237">
        <v>289.05</v>
      </c>
      <c r="Q8237" s="2">
        <v>44403</v>
      </c>
      <c r="R8237">
        <v>468100.3</v>
      </c>
      <c r="S8237" s="8">
        <f t="shared" si="1157"/>
        <v>-2.1398235487603001E-3</v>
      </c>
      <c r="T8237" s="9">
        <f t="shared" si="1153"/>
        <v>-2.1426635487603002E-3</v>
      </c>
      <c r="U8237" s="3">
        <f>Sheet1!$B$17+Sheet1!$B$18*'Portfolio allocation'!K8237</f>
        <v>3.2303476637259554E-3</v>
      </c>
      <c r="V8237" s="13">
        <f t="shared" si="1158"/>
        <v>-5.3730112124862556E-3</v>
      </c>
      <c r="W8237" s="13"/>
      <c r="X8237" s="2">
        <v>44403</v>
      </c>
      <c r="Y8237">
        <v>136.36879999999999</v>
      </c>
      <c r="AA8237" s="2">
        <v>44403</v>
      </c>
      <c r="AB8237">
        <v>2707.22</v>
      </c>
      <c r="AC8237">
        <f t="shared" si="1159"/>
        <v>1.0119025409499605E-2</v>
      </c>
      <c r="AD8237">
        <f t="shared" si="1154"/>
        <v>1.0116185409499604E-2</v>
      </c>
      <c r="AE8237">
        <f>Sheet2!$B$17+Sheet2!$B$18*'Portfolio allocation'!K8237</f>
        <v>2.1791632221653452E-3</v>
      </c>
      <c r="AF8237">
        <f t="shared" si="1160"/>
        <v>7.9370221873342594E-3</v>
      </c>
      <c r="AH8237" s="2">
        <v>44403</v>
      </c>
      <c r="AI8237">
        <v>1.276</v>
      </c>
      <c r="AJ8237">
        <v>7.0999999999999994E-2</v>
      </c>
      <c r="AK8237">
        <v>1.1808000000000001</v>
      </c>
      <c r="AR8237" s="3"/>
    </row>
    <row r="8238" spans="1:44" hidden="1" outlineLevel="1" x14ac:dyDescent="0.2">
      <c r="A8238" s="2">
        <v>44404</v>
      </c>
      <c r="B8238">
        <v>19.36</v>
      </c>
      <c r="E8238" s="2">
        <v>44404</v>
      </c>
      <c r="F8238">
        <v>4401.46</v>
      </c>
      <c r="G8238">
        <f t="shared" si="1155"/>
        <v>-4.7124799312575627E-3</v>
      </c>
      <c r="H8238" s="2">
        <v>44404</v>
      </c>
      <c r="I8238">
        <v>9166.27</v>
      </c>
      <c r="J8238">
        <f t="shared" si="1156"/>
        <v>-4.7081153097354722E-3</v>
      </c>
      <c r="K8238">
        <f t="shared" si="1152"/>
        <v>-4.7109553097354718E-3</v>
      </c>
      <c r="L8238">
        <v>-1.8272778942794948E-4</v>
      </c>
      <c r="N8238" s="2">
        <v>44404</v>
      </c>
      <c r="O8238">
        <v>286.54000000000002</v>
      </c>
      <c r="Q8238" s="2">
        <v>44404</v>
      </c>
      <c r="R8238">
        <v>464035.4</v>
      </c>
      <c r="S8238" s="8">
        <f t="shared" si="1157"/>
        <v>-8.6838226764647253E-3</v>
      </c>
      <c r="T8238" s="9">
        <f t="shared" si="1153"/>
        <v>-8.6866626764647258E-3</v>
      </c>
      <c r="U8238" s="3">
        <f>Sheet1!$B$17+Sheet1!$B$18*'Portfolio allocation'!K8238</f>
        <v>-4.9167284384585511E-3</v>
      </c>
      <c r="V8238" s="13">
        <f t="shared" si="1158"/>
        <v>-3.7699342380061746E-3</v>
      </c>
      <c r="W8238" s="13"/>
      <c r="X8238" s="2">
        <v>44404</v>
      </c>
      <c r="Y8238">
        <v>136.34970000000001</v>
      </c>
      <c r="AA8238" s="2">
        <v>44404</v>
      </c>
      <c r="AB8238">
        <v>2706.84</v>
      </c>
      <c r="AC8238">
        <f t="shared" si="1159"/>
        <v>-1.4036539328154962E-4</v>
      </c>
      <c r="AD8238">
        <f t="shared" si="1154"/>
        <v>-1.4308539328154962E-4</v>
      </c>
      <c r="AE8238">
        <f>Sheet2!$B$17+Sheet2!$B$18*'Portfolio allocation'!K8238</f>
        <v>-4.1357146373923823E-3</v>
      </c>
      <c r="AF8238">
        <f t="shared" si="1160"/>
        <v>3.9926292441108324E-3</v>
      </c>
      <c r="AH8238" s="2">
        <v>44404</v>
      </c>
      <c r="AI8238">
        <v>1.234</v>
      </c>
      <c r="AJ8238">
        <v>6.8000000000000005E-2</v>
      </c>
      <c r="AK8238">
        <v>1.18255</v>
      </c>
      <c r="AR8238" s="3"/>
    </row>
    <row r="8239" spans="1:44" hidden="1" outlineLevel="1" x14ac:dyDescent="0.2">
      <c r="A8239" s="2">
        <v>44405</v>
      </c>
      <c r="B8239">
        <v>18.309999999999999</v>
      </c>
      <c r="E8239" s="2">
        <v>44405</v>
      </c>
      <c r="F8239">
        <v>4400.6400000000003</v>
      </c>
      <c r="G8239">
        <f t="shared" si="1155"/>
        <v>-1.8630181803303003E-4</v>
      </c>
      <c r="H8239" s="2">
        <v>44405</v>
      </c>
      <c r="I8239">
        <v>9164.6200000000008</v>
      </c>
      <c r="J8239">
        <f t="shared" si="1156"/>
        <v>-1.8000778942794948E-4</v>
      </c>
      <c r="K8239">
        <f t="shared" si="1152"/>
        <v>-1.8272778942794948E-4</v>
      </c>
      <c r="L8239">
        <v>4.321598211731446E-3</v>
      </c>
      <c r="N8239" s="2">
        <v>44405</v>
      </c>
      <c r="O8239">
        <v>286.22000000000003</v>
      </c>
      <c r="Q8239" s="2">
        <v>44405</v>
      </c>
      <c r="R8239">
        <v>463517.1</v>
      </c>
      <c r="S8239" s="8">
        <f t="shared" si="1157"/>
        <v>-1.1169406472006926E-3</v>
      </c>
      <c r="T8239" s="9">
        <f t="shared" si="1153"/>
        <v>-1.1196606472006925E-3</v>
      </c>
      <c r="U8239" s="3">
        <f>Sheet1!$B$17+Sheet1!$B$18*'Portfolio allocation'!K8239</f>
        <v>2.7816893338486644E-4</v>
      </c>
      <c r="V8239" s="13">
        <f t="shared" si="1158"/>
        <v>-1.397829580585559E-3</v>
      </c>
      <c r="W8239" s="13"/>
      <c r="X8239" s="2">
        <v>44405</v>
      </c>
      <c r="Y8239">
        <v>135.41370000000001</v>
      </c>
      <c r="AA8239" s="2">
        <v>44405</v>
      </c>
      <c r="AB8239">
        <v>2688.26</v>
      </c>
      <c r="AC8239">
        <f t="shared" si="1159"/>
        <v>-6.8640924472817E-3</v>
      </c>
      <c r="AD8239">
        <f t="shared" si="1154"/>
        <v>-6.8667324472816999E-3</v>
      </c>
      <c r="AE8239">
        <f>Sheet2!$B$17+Sheet2!$B$18*'Portfolio allocation'!K8239</f>
        <v>-1.0909920080250468E-4</v>
      </c>
      <c r="AF8239">
        <f t="shared" si="1160"/>
        <v>-6.7576332464791954E-3</v>
      </c>
      <c r="AH8239" s="2">
        <v>44405</v>
      </c>
      <c r="AI8239">
        <v>1.2629999999999999</v>
      </c>
      <c r="AJ8239">
        <v>6.6000000000000003E-2</v>
      </c>
      <c r="AK8239">
        <v>1.1799500000000001</v>
      </c>
      <c r="AR8239" s="3"/>
    </row>
    <row r="8240" spans="1:44" hidden="1" outlineLevel="1" x14ac:dyDescent="0.2">
      <c r="A8240" s="2">
        <v>44406</v>
      </c>
      <c r="B8240">
        <v>17.7</v>
      </c>
      <c r="E8240" s="2">
        <v>44406</v>
      </c>
      <c r="F8240">
        <v>4419.1499999999996</v>
      </c>
      <c r="G8240">
        <f t="shared" si="1155"/>
        <v>4.2062063699823682E-3</v>
      </c>
      <c r="H8240" s="2">
        <v>44406</v>
      </c>
      <c r="I8240">
        <v>9204.25</v>
      </c>
      <c r="J8240">
        <f t="shared" si="1156"/>
        <v>4.324238211731446E-3</v>
      </c>
      <c r="K8240">
        <f t="shared" si="1152"/>
        <v>4.321598211731446E-3</v>
      </c>
      <c r="L8240">
        <v>-5.3306134905071762E-3</v>
      </c>
      <c r="N8240" s="2">
        <v>44406</v>
      </c>
      <c r="O8240">
        <v>286.5</v>
      </c>
      <c r="Q8240" s="2">
        <v>44406</v>
      </c>
      <c r="R8240">
        <v>463970.6</v>
      </c>
      <c r="S8240" s="8">
        <f t="shared" si="1157"/>
        <v>9.7838893106638736E-4</v>
      </c>
      <c r="T8240" s="9">
        <f t="shared" si="1153"/>
        <v>9.7574893106638731E-4</v>
      </c>
      <c r="U8240" s="3">
        <f>Sheet1!$B$17+Sheet1!$B$18*'Portfolio allocation'!K8240</f>
        <v>5.4456458767165039E-3</v>
      </c>
      <c r="V8240" s="13">
        <f t="shared" si="1158"/>
        <v>-4.4698969456501165E-3</v>
      </c>
      <c r="W8240" s="13"/>
      <c r="X8240" s="2">
        <v>44406</v>
      </c>
      <c r="Y8240">
        <v>135.56649999999999</v>
      </c>
      <c r="AA8240" s="2">
        <v>44406</v>
      </c>
      <c r="AB8240">
        <v>2691.29</v>
      </c>
      <c r="AC8240">
        <f t="shared" si="1159"/>
        <v>1.1271231205314258E-3</v>
      </c>
      <c r="AD8240">
        <f t="shared" si="1154"/>
        <v>1.1244831205314259E-3</v>
      </c>
      <c r="AE8240">
        <f>Sheet2!$B$17+Sheet2!$B$18*'Portfolio allocation'!K8240</f>
        <v>3.8962623951779548E-3</v>
      </c>
      <c r="AF8240">
        <f t="shared" si="1160"/>
        <v>-2.7717792746465289E-3</v>
      </c>
      <c r="AH8240" s="2">
        <v>44406</v>
      </c>
      <c r="AI8240">
        <v>1.2689999999999999</v>
      </c>
      <c r="AJ8240">
        <v>6.6000000000000003E-2</v>
      </c>
      <c r="AK8240">
        <v>1.18845</v>
      </c>
      <c r="AR8240" s="3"/>
    </row>
    <row r="8241" spans="1:44" hidden="1" outlineLevel="1" x14ac:dyDescent="0.2">
      <c r="A8241" s="2">
        <v>44407</v>
      </c>
      <c r="B8241">
        <v>18.239999999999998</v>
      </c>
      <c r="E8241" s="2">
        <v>44407</v>
      </c>
      <c r="F8241">
        <v>4395.26</v>
      </c>
      <c r="G8241">
        <f t="shared" si="1155"/>
        <v>-5.4060169942181657E-3</v>
      </c>
      <c r="H8241" s="2">
        <v>44407</v>
      </c>
      <c r="I8241">
        <v>9155.2099999999991</v>
      </c>
      <c r="J8241">
        <f t="shared" si="1156"/>
        <v>-5.3279734905071763E-3</v>
      </c>
      <c r="K8241">
        <f t="shared" si="1152"/>
        <v>-5.3306134905071762E-3</v>
      </c>
      <c r="L8241">
        <v>-1.8431220861562809E-3</v>
      </c>
      <c r="N8241" s="2">
        <v>44407</v>
      </c>
      <c r="O8241">
        <v>284.90989999999999</v>
      </c>
      <c r="Q8241" s="2">
        <v>44407</v>
      </c>
      <c r="R8241">
        <v>461395.5</v>
      </c>
      <c r="S8241" s="8">
        <f t="shared" si="1157"/>
        <v>-5.5501361508680791E-3</v>
      </c>
      <c r="T8241" s="9">
        <f t="shared" si="1153"/>
        <v>-5.552776150868079E-3</v>
      </c>
      <c r="U8241" s="3">
        <f>Sheet1!$B$17+Sheet1!$B$18*'Portfolio allocation'!K8241</f>
        <v>-5.6276160076665551E-3</v>
      </c>
      <c r="V8241" s="13">
        <f t="shared" si="1158"/>
        <v>7.4839856798476073E-5</v>
      </c>
      <c r="W8241" s="13"/>
      <c r="X8241" s="2">
        <v>44407</v>
      </c>
      <c r="Y8241">
        <v>134.63999999999999</v>
      </c>
      <c r="AA8241" s="2">
        <v>44407</v>
      </c>
      <c r="AB8241">
        <v>2672.9</v>
      </c>
      <c r="AC8241">
        <f t="shared" si="1159"/>
        <v>-6.833154360919802E-3</v>
      </c>
      <c r="AD8241">
        <f t="shared" si="1154"/>
        <v>-6.8357943609198019E-3</v>
      </c>
      <c r="AE8241">
        <f>Sheet2!$B$17+Sheet2!$B$18*'Portfolio allocation'!K8241</f>
        <v>-4.6867305006445658E-3</v>
      </c>
      <c r="AF8241">
        <f t="shared" si="1160"/>
        <v>-2.1490638602752361E-3</v>
      </c>
      <c r="AH8241" s="2">
        <v>44407</v>
      </c>
      <c r="AI8241">
        <v>1.2390000000000001</v>
      </c>
      <c r="AJ8241">
        <v>6.6000000000000003E-2</v>
      </c>
      <c r="AK8241">
        <v>1.1858</v>
      </c>
      <c r="AR8241" s="3"/>
    </row>
    <row r="8242" spans="1:44" hidden="1" outlineLevel="1" x14ac:dyDescent="0.2">
      <c r="A8242" s="2">
        <v>44410</v>
      </c>
      <c r="B8242">
        <v>19.46</v>
      </c>
      <c r="E8242" s="2">
        <v>44410</v>
      </c>
      <c r="F8242">
        <v>4387.16</v>
      </c>
      <c r="G8242">
        <f t="shared" si="1155"/>
        <v>-1.8428943907755624E-3</v>
      </c>
      <c r="H8242" s="2">
        <v>44410</v>
      </c>
      <c r="I8242">
        <v>9138.36</v>
      </c>
      <c r="J8242">
        <f t="shared" si="1156"/>
        <v>-1.8404820861562809E-3</v>
      </c>
      <c r="K8242">
        <f t="shared" si="1152"/>
        <v>-1.8431220861562809E-3</v>
      </c>
      <c r="L8242">
        <v>8.2033476095054857E-3</v>
      </c>
      <c r="N8242" s="2">
        <v>44410</v>
      </c>
      <c r="O8242">
        <v>284.82010000000002</v>
      </c>
      <c r="Q8242" s="2">
        <v>44410</v>
      </c>
      <c r="R8242">
        <v>461250</v>
      </c>
      <c r="S8242" s="8">
        <f t="shared" si="1157"/>
        <v>-3.1534767894358939E-4</v>
      </c>
      <c r="T8242" s="9">
        <f t="shared" si="1153"/>
        <v>-3.1798767894358938E-4</v>
      </c>
      <c r="U8242" s="3">
        <f>Sheet1!$B$17+Sheet1!$B$18*'Portfolio allocation'!K8242</f>
        <v>-1.6266774838092999E-3</v>
      </c>
      <c r="V8242" s="13">
        <f t="shared" si="1158"/>
        <v>1.3086898048657106E-3</v>
      </c>
      <c r="W8242" s="13"/>
      <c r="X8242" s="2">
        <v>44410</v>
      </c>
      <c r="Y8242">
        <v>135.07939999999999</v>
      </c>
      <c r="AA8242" s="2">
        <v>44410</v>
      </c>
      <c r="AB8242">
        <v>2681.62</v>
      </c>
      <c r="AC8242">
        <f t="shared" si="1159"/>
        <v>3.262374200306617E-3</v>
      </c>
      <c r="AD8242">
        <f t="shared" si="1154"/>
        <v>3.2596542003066171E-3</v>
      </c>
      <c r="AE8242">
        <f>Sheet2!$B$17+Sheet2!$B$18*'Portfolio allocation'!K8242</f>
        <v>-1.585564169943023E-3</v>
      </c>
      <c r="AF8242">
        <f t="shared" si="1160"/>
        <v>4.8452183702496401E-3</v>
      </c>
      <c r="AH8242" s="2">
        <v>44410</v>
      </c>
      <c r="AI8242">
        <v>1.1719999999999999</v>
      </c>
      <c r="AJ8242">
        <v>6.8000000000000005E-2</v>
      </c>
      <c r="AK8242">
        <v>1.18815</v>
      </c>
      <c r="AR8242" s="3"/>
    </row>
    <row r="8243" spans="1:44" hidden="1" outlineLevel="1" x14ac:dyDescent="0.2">
      <c r="A8243" s="2">
        <v>44411</v>
      </c>
      <c r="B8243">
        <v>18.04</v>
      </c>
      <c r="E8243" s="2">
        <v>44411</v>
      </c>
      <c r="F8243">
        <v>4423.1499999999996</v>
      </c>
      <c r="G8243">
        <f t="shared" si="1155"/>
        <v>8.2034847144849543E-3</v>
      </c>
      <c r="H8243" s="2">
        <v>44411</v>
      </c>
      <c r="I8243">
        <v>9213.35</v>
      </c>
      <c r="J8243">
        <f t="shared" si="1156"/>
        <v>8.2060676095054852E-3</v>
      </c>
      <c r="K8243">
        <f t="shared" si="1152"/>
        <v>8.2033476095054857E-3</v>
      </c>
      <c r="L8243">
        <v>-4.6252799735167511E-3</v>
      </c>
      <c r="N8243" s="2">
        <v>44411</v>
      </c>
      <c r="O8243">
        <v>287.12009999999998</v>
      </c>
      <c r="Q8243" s="2">
        <v>44411</v>
      </c>
      <c r="R8243">
        <v>464974.8</v>
      </c>
      <c r="S8243" s="8">
        <f t="shared" si="1157"/>
        <v>8.0754471544715045E-3</v>
      </c>
      <c r="T8243" s="9">
        <f t="shared" si="1153"/>
        <v>8.0727271544715051E-3</v>
      </c>
      <c r="U8243" s="3">
        <f>Sheet1!$B$17+Sheet1!$B$18*'Portfolio allocation'!K8243</f>
        <v>9.8988871624550914E-3</v>
      </c>
      <c r="V8243" s="13">
        <f t="shared" si="1158"/>
        <v>-1.8261600079835863E-3</v>
      </c>
      <c r="W8243" s="13"/>
      <c r="X8243" s="2">
        <v>44411</v>
      </c>
      <c r="Y8243">
        <v>137.6105</v>
      </c>
      <c r="AA8243" s="2">
        <v>44411</v>
      </c>
      <c r="AB8243">
        <v>2731.87</v>
      </c>
      <c r="AC8243">
        <f t="shared" si="1159"/>
        <v>1.8738672891759567E-2</v>
      </c>
      <c r="AD8243">
        <f t="shared" si="1154"/>
        <v>1.8736032891759565E-2</v>
      </c>
      <c r="AE8243">
        <f>Sheet2!$B$17+Sheet2!$B$18*'Portfolio allocation'!K8243</f>
        <v>7.3480129920624757E-3</v>
      </c>
      <c r="AF8243">
        <f t="shared" si="1160"/>
        <v>1.138801989969709E-2</v>
      </c>
      <c r="AH8243" s="2">
        <v>44411</v>
      </c>
      <c r="AI8243">
        <v>1.1739999999999999</v>
      </c>
      <c r="AJ8243">
        <v>6.6000000000000003E-2</v>
      </c>
      <c r="AK8243">
        <v>1.1859500000000001</v>
      </c>
      <c r="AR8243" s="3"/>
    </row>
    <row r="8244" spans="1:44" hidden="1" outlineLevel="1" x14ac:dyDescent="0.2">
      <c r="A8244" s="2">
        <v>44412</v>
      </c>
      <c r="B8244">
        <v>17.97</v>
      </c>
      <c r="E8244" s="2">
        <v>44412</v>
      </c>
      <c r="F8244">
        <v>4402.66</v>
      </c>
      <c r="G8244">
        <f t="shared" si="1155"/>
        <v>-4.6324452030791496E-3</v>
      </c>
      <c r="H8244" s="2">
        <v>44412</v>
      </c>
      <c r="I8244">
        <v>9170.76</v>
      </c>
      <c r="J8244">
        <f t="shared" si="1156"/>
        <v>-4.6226399735167512E-3</v>
      </c>
      <c r="K8244">
        <f t="shared" si="1152"/>
        <v>-4.6252799735167511E-3</v>
      </c>
      <c r="L8244">
        <v>6.0742827414085859E-3</v>
      </c>
      <c r="N8244" s="2">
        <v>44412</v>
      </c>
      <c r="O8244">
        <v>286.51</v>
      </c>
      <c r="Q8244" s="2">
        <v>44412</v>
      </c>
      <c r="R8244">
        <v>463986.8</v>
      </c>
      <c r="S8244" s="8">
        <f t="shared" si="1157"/>
        <v>-2.1248463357583791E-3</v>
      </c>
      <c r="T8244" s="9">
        <f t="shared" si="1153"/>
        <v>-2.127486335758379E-3</v>
      </c>
      <c r="U8244" s="3">
        <f>Sheet1!$B$17+Sheet1!$B$18*'Portfolio allocation'!K8244</f>
        <v>-4.8184395214466678E-3</v>
      </c>
      <c r="V8244" s="13">
        <f t="shared" si="1158"/>
        <v>2.6909531856882888E-3</v>
      </c>
      <c r="W8244" s="13"/>
      <c r="X8244" s="2">
        <v>44412</v>
      </c>
      <c r="Y8244">
        <v>136.35929999999999</v>
      </c>
      <c r="AA8244" s="2">
        <v>44412</v>
      </c>
      <c r="AB8244">
        <v>2707.03</v>
      </c>
      <c r="AC8244">
        <f t="shared" si="1159"/>
        <v>-9.0926727845760391E-3</v>
      </c>
      <c r="AD8244">
        <f t="shared" si="1154"/>
        <v>-9.095312784576039E-3</v>
      </c>
      <c r="AE8244">
        <f>Sheet2!$B$17+Sheet2!$B$18*'Portfolio allocation'!K8244</f>
        <v>-4.0595299426511829E-3</v>
      </c>
      <c r="AF8244">
        <f t="shared" si="1160"/>
        <v>-5.0357828419248562E-3</v>
      </c>
      <c r="AH8244" s="2">
        <v>44412</v>
      </c>
      <c r="AI8244">
        <v>1.1839999999999999</v>
      </c>
      <c r="AJ8244">
        <v>6.6000000000000003E-2</v>
      </c>
      <c r="AK8244">
        <v>1.1846000000000001</v>
      </c>
      <c r="AR8244" s="3"/>
    </row>
    <row r="8245" spans="1:44" hidden="1" outlineLevel="1" x14ac:dyDescent="0.2">
      <c r="A8245" s="2">
        <v>44413</v>
      </c>
      <c r="B8245">
        <v>17.28</v>
      </c>
      <c r="E8245" s="2">
        <v>44413</v>
      </c>
      <c r="F8245">
        <v>4429.1000000000004</v>
      </c>
      <c r="G8245">
        <f t="shared" si="1155"/>
        <v>6.0054603353427716E-3</v>
      </c>
      <c r="H8245" s="2">
        <v>44413</v>
      </c>
      <c r="I8245">
        <v>9226.49</v>
      </c>
      <c r="J8245">
        <f t="shared" si="1156"/>
        <v>6.0769227414085858E-3</v>
      </c>
      <c r="K8245">
        <f t="shared" si="1152"/>
        <v>6.0742827414085859E-3</v>
      </c>
      <c r="L8245">
        <v>1.7898243826635668E-3</v>
      </c>
      <c r="N8245" s="2">
        <v>44413</v>
      </c>
      <c r="O8245">
        <v>289.52</v>
      </c>
      <c r="Q8245" s="2">
        <v>44413</v>
      </c>
      <c r="R8245">
        <v>468861.3</v>
      </c>
      <c r="S8245" s="8">
        <f t="shared" si="1157"/>
        <v>1.0505686799710645E-2</v>
      </c>
      <c r="T8245" s="9">
        <f t="shared" si="1153"/>
        <v>1.0503046799710645E-2</v>
      </c>
      <c r="U8245" s="3">
        <f>Sheet1!$B$17+Sheet1!$B$18*'Portfolio allocation'!K8245</f>
        <v>7.4563699880950875E-3</v>
      </c>
      <c r="V8245" s="13">
        <f t="shared" si="1158"/>
        <v>3.0466768116155576E-3</v>
      </c>
      <c r="W8245" s="13"/>
      <c r="X8245" s="2">
        <v>44413</v>
      </c>
      <c r="Y8245">
        <v>136.36879999999999</v>
      </c>
      <c r="AA8245" s="2">
        <v>44413</v>
      </c>
      <c r="AB8245">
        <v>2707.22</v>
      </c>
      <c r="AC8245">
        <f t="shared" si="1159"/>
        <v>7.0187622597250865E-5</v>
      </c>
      <c r="AD8245">
        <f t="shared" si="1154"/>
        <v>6.7347622597250872E-5</v>
      </c>
      <c r="AE8245">
        <f>Sheet2!$B$17+Sheet2!$B$18*'Portfolio allocation'!K8245</f>
        <v>5.4547941939933455E-3</v>
      </c>
      <c r="AF8245">
        <f t="shared" si="1160"/>
        <v>-5.3874465713960942E-3</v>
      </c>
      <c r="AH8245" s="2">
        <v>44413</v>
      </c>
      <c r="AI8245">
        <v>1.2170000000000001</v>
      </c>
      <c r="AJ8245">
        <v>7.0999999999999994E-2</v>
      </c>
      <c r="AK8245">
        <v>1.1838500000000001</v>
      </c>
      <c r="AR8245" s="3"/>
    </row>
    <row r="8246" spans="1:44" hidden="1" outlineLevel="1" x14ac:dyDescent="0.2">
      <c r="A8246" s="2">
        <v>44414</v>
      </c>
      <c r="B8246">
        <v>16.149999999999999</v>
      </c>
      <c r="E8246" s="2">
        <v>44414</v>
      </c>
      <c r="F8246">
        <v>4436.5200000000004</v>
      </c>
      <c r="G8246">
        <f t="shared" si="1155"/>
        <v>1.6752839177258672E-3</v>
      </c>
      <c r="H8246" s="2">
        <v>44414</v>
      </c>
      <c r="I8246">
        <v>9243.0300000000007</v>
      </c>
      <c r="J8246">
        <f t="shared" si="1156"/>
        <v>1.7926643826635669E-3</v>
      </c>
      <c r="K8246">
        <f t="shared" si="1152"/>
        <v>1.7898243826635668E-3</v>
      </c>
      <c r="L8246">
        <v>-8.6631325104447412E-4</v>
      </c>
      <c r="N8246" s="2">
        <v>44414</v>
      </c>
      <c r="O8246">
        <v>289.45999999999998</v>
      </c>
      <c r="Q8246" s="2">
        <v>44414</v>
      </c>
      <c r="R8246">
        <v>468764.1</v>
      </c>
      <c r="S8246" s="8">
        <f t="shared" si="1157"/>
        <v>-2.0731077612934357E-4</v>
      </c>
      <c r="T8246" s="9">
        <f t="shared" si="1153"/>
        <v>-2.1015077612934356E-4</v>
      </c>
      <c r="U8246" s="3">
        <f>Sheet1!$B$17+Sheet1!$B$18*'Portfolio allocation'!K8246</f>
        <v>2.5411307763282907E-3</v>
      </c>
      <c r="V8246" s="13">
        <f t="shared" si="1158"/>
        <v>-2.7512815524576343E-3</v>
      </c>
      <c r="W8246" s="13"/>
      <c r="X8246" s="2">
        <v>44414</v>
      </c>
      <c r="Y8246">
        <v>137.62960000000001</v>
      </c>
      <c r="AA8246" s="2">
        <v>44414</v>
      </c>
      <c r="AB8246">
        <v>2732.25</v>
      </c>
      <c r="AC8246">
        <f t="shared" si="1159"/>
        <v>9.2456468258952373E-3</v>
      </c>
      <c r="AD8246">
        <f t="shared" si="1154"/>
        <v>9.2426868258952376E-3</v>
      </c>
      <c r="AE8246">
        <f>Sheet2!$B$17+Sheet2!$B$18*'Portfolio allocation'!K8246</f>
        <v>1.6449445149786281E-3</v>
      </c>
      <c r="AF8246">
        <f t="shared" si="1160"/>
        <v>7.5977423109166095E-3</v>
      </c>
      <c r="AH8246" s="2">
        <v>44414</v>
      </c>
      <c r="AI8246">
        <v>1.288</v>
      </c>
      <c r="AJ8246">
        <v>7.3999999999999996E-2</v>
      </c>
      <c r="AK8246">
        <v>1.1759999999999999</v>
      </c>
      <c r="AR8246" s="3"/>
    </row>
    <row r="8247" spans="1:44" hidden="1" outlineLevel="1" x14ac:dyDescent="0.2">
      <c r="A8247" s="2">
        <v>44417</v>
      </c>
      <c r="B8247">
        <v>16.72</v>
      </c>
      <c r="E8247" s="2">
        <v>44417</v>
      </c>
      <c r="F8247">
        <v>4432.3500000000004</v>
      </c>
      <c r="G8247">
        <f t="shared" si="1155"/>
        <v>-9.3992588785807296E-4</v>
      </c>
      <c r="H8247" s="2">
        <v>44417</v>
      </c>
      <c r="I8247">
        <v>9235.0499999999993</v>
      </c>
      <c r="J8247">
        <f t="shared" si="1156"/>
        <v>-8.6335325104447413E-4</v>
      </c>
      <c r="K8247">
        <f t="shared" si="1152"/>
        <v>-8.6631325104447412E-4</v>
      </c>
      <c r="L8247">
        <v>9.8991618323669294E-4</v>
      </c>
      <c r="N8247" s="2">
        <v>44417</v>
      </c>
      <c r="O8247">
        <v>288.33010000000002</v>
      </c>
      <c r="Q8247" s="2">
        <v>44417</v>
      </c>
      <c r="R8247">
        <v>466934.3</v>
      </c>
      <c r="S8247" s="8">
        <f t="shared" si="1157"/>
        <v>-3.9034559173792838E-3</v>
      </c>
      <c r="T8247" s="9">
        <f t="shared" si="1153"/>
        <v>-3.9064159173792835E-3</v>
      </c>
      <c r="U8247" s="3">
        <f>Sheet1!$B$17+Sheet1!$B$18*'Portfolio allocation'!K8247</f>
        <v>-5.0605763254106258E-4</v>
      </c>
      <c r="V8247" s="13">
        <f t="shared" si="1158"/>
        <v>-3.4003582848382207E-3</v>
      </c>
      <c r="W8247" s="13"/>
      <c r="X8247" s="2">
        <v>44417</v>
      </c>
      <c r="Y8247">
        <v>134.917</v>
      </c>
      <c r="AA8247" s="2">
        <v>44417</v>
      </c>
      <c r="AB8247">
        <v>2709.49</v>
      </c>
      <c r="AC8247">
        <f t="shared" si="1159"/>
        <v>-8.3301308445421496E-3</v>
      </c>
      <c r="AD8247">
        <f t="shared" si="1154"/>
        <v>-8.3331708445421489E-3</v>
      </c>
      <c r="AE8247">
        <f>Sheet2!$B$17+Sheet2!$B$18*'Portfolio allocation'!K8247</f>
        <v>-7.1696083311434226E-4</v>
      </c>
      <c r="AF8247">
        <f t="shared" si="1160"/>
        <v>-7.6162100114278066E-3</v>
      </c>
      <c r="AH8247" s="2">
        <v>44417</v>
      </c>
      <c r="AI8247">
        <v>1.3169999999999999</v>
      </c>
      <c r="AJ8247">
        <v>7.5999999999999998E-2</v>
      </c>
      <c r="AK8247">
        <v>1.17445</v>
      </c>
      <c r="AR8247" s="3"/>
    </row>
    <row r="8248" spans="1:44" hidden="1" outlineLevel="1" x14ac:dyDescent="0.2">
      <c r="A8248" s="2">
        <v>44418</v>
      </c>
      <c r="B8248">
        <v>16.79</v>
      </c>
      <c r="E8248" s="2">
        <v>44418</v>
      </c>
      <c r="F8248">
        <v>4436.75</v>
      </c>
      <c r="G8248">
        <f t="shared" si="1155"/>
        <v>9.9270138865370505E-4</v>
      </c>
      <c r="H8248" s="2">
        <v>44418</v>
      </c>
      <c r="I8248">
        <v>9244.2199999999993</v>
      </c>
      <c r="J8248">
        <f t="shared" si="1156"/>
        <v>9.9295618323669288E-4</v>
      </c>
      <c r="K8248">
        <f t="shared" si="1152"/>
        <v>9.8991618323669294E-4</v>
      </c>
      <c r="L8248">
        <v>2.5044728025944247E-3</v>
      </c>
      <c r="N8248" s="2">
        <v>44418</v>
      </c>
      <c r="O8248">
        <v>286.43990000000002</v>
      </c>
      <c r="Q8248" s="2">
        <v>44418</v>
      </c>
      <c r="R8248">
        <v>463873.3</v>
      </c>
      <c r="S8248" s="8">
        <f t="shared" si="1157"/>
        <v>-6.5555261200558324E-3</v>
      </c>
      <c r="T8248" s="9">
        <f t="shared" si="1153"/>
        <v>-6.5585661200558325E-3</v>
      </c>
      <c r="U8248" s="3">
        <f>Sheet1!$B$17+Sheet1!$B$18*'Portfolio allocation'!K8248</f>
        <v>1.6234558175761162E-3</v>
      </c>
      <c r="V8248" s="13">
        <f t="shared" si="1158"/>
        <v>-8.1820219376319489E-3</v>
      </c>
      <c r="W8248" s="13"/>
      <c r="X8248" s="2">
        <v>44418</v>
      </c>
      <c r="Y8248">
        <v>135.0412</v>
      </c>
      <c r="AA8248" s="2">
        <v>44418</v>
      </c>
      <c r="AB8248">
        <v>2711.99</v>
      </c>
      <c r="AC8248">
        <f t="shared" si="1159"/>
        <v>9.2268286651742137E-4</v>
      </c>
      <c r="AD8248">
        <f t="shared" si="1154"/>
        <v>9.1964286651742132E-4</v>
      </c>
      <c r="AE8248">
        <f>Sheet2!$B$17+Sheet2!$B$18*'Portfolio allocation'!K8248</f>
        <v>9.336457365443846E-4</v>
      </c>
      <c r="AF8248">
        <f t="shared" si="1160"/>
        <v>-1.400287002696328E-5</v>
      </c>
      <c r="AH8248" s="2">
        <v>44418</v>
      </c>
      <c r="AI8248">
        <v>1.3420000000000001</v>
      </c>
      <c r="AJ8248">
        <v>7.5999999999999998E-2</v>
      </c>
      <c r="AK8248">
        <v>1.17195</v>
      </c>
      <c r="AR8248" s="3"/>
    </row>
    <row r="8249" spans="1:44" hidden="1" outlineLevel="1" x14ac:dyDescent="0.2">
      <c r="A8249" s="2">
        <v>44419</v>
      </c>
      <c r="B8249">
        <v>16.059999999999999</v>
      </c>
      <c r="E8249" s="2">
        <v>44419</v>
      </c>
      <c r="F8249">
        <v>4447.7</v>
      </c>
      <c r="G8249">
        <f t="shared" si="1155"/>
        <v>2.4680227644109376E-3</v>
      </c>
      <c r="H8249" s="2">
        <v>44419</v>
      </c>
      <c r="I8249">
        <v>9267.4</v>
      </c>
      <c r="J8249">
        <f t="shared" si="1156"/>
        <v>2.5075128025944249E-3</v>
      </c>
      <c r="K8249">
        <f t="shared" si="1152"/>
        <v>2.5044728025944247E-3</v>
      </c>
      <c r="L8249">
        <v>3.2123328683342934E-3</v>
      </c>
      <c r="N8249" s="2">
        <v>44419</v>
      </c>
      <c r="O8249">
        <v>286.95</v>
      </c>
      <c r="Q8249" s="2">
        <v>44419</v>
      </c>
      <c r="R8249">
        <v>464699.3</v>
      </c>
      <c r="S8249" s="8">
        <f t="shared" si="1157"/>
        <v>1.780658641055588E-3</v>
      </c>
      <c r="T8249" s="9">
        <f t="shared" si="1153"/>
        <v>1.7776186410555881E-3</v>
      </c>
      <c r="U8249" s="3">
        <f>Sheet1!$B$17+Sheet1!$B$18*'Portfolio allocation'!K8249</f>
        <v>3.3609935552724765E-3</v>
      </c>
      <c r="V8249" s="13">
        <f t="shared" si="1158"/>
        <v>-1.5833749142168884E-3</v>
      </c>
      <c r="W8249" s="13"/>
      <c r="X8249" s="2">
        <v>44419</v>
      </c>
      <c r="Y8249">
        <v>135.75749999999999</v>
      </c>
      <c r="AA8249" s="2">
        <v>44419</v>
      </c>
      <c r="AB8249">
        <v>2726.37</v>
      </c>
      <c r="AC8249">
        <f t="shared" si="1159"/>
        <v>5.3023794335524954E-3</v>
      </c>
      <c r="AD8249">
        <f t="shared" si="1154"/>
        <v>5.2991394335524956E-3</v>
      </c>
      <c r="AE8249">
        <f>Sheet2!$B$17+Sheet2!$B$18*'Portfolio allocation'!K8249</f>
        <v>2.2804281223113118E-3</v>
      </c>
      <c r="AF8249">
        <f t="shared" si="1160"/>
        <v>3.0187113112411837E-3</v>
      </c>
      <c r="AH8249" s="2">
        <v>44419</v>
      </c>
      <c r="AI8249">
        <v>1.339</v>
      </c>
      <c r="AJ8249">
        <v>8.1000000000000003E-2</v>
      </c>
      <c r="AK8249">
        <v>1.1738999999999999</v>
      </c>
      <c r="AR8249" s="3"/>
    </row>
    <row r="8250" spans="1:44" hidden="1" outlineLevel="1" x14ac:dyDescent="0.2">
      <c r="A8250" s="2">
        <v>44420</v>
      </c>
      <c r="B8250">
        <v>15.59</v>
      </c>
      <c r="E8250" s="2">
        <v>44420</v>
      </c>
      <c r="F8250">
        <v>4460.83</v>
      </c>
      <c r="G8250">
        <f t="shared" si="1155"/>
        <v>2.9520875958359838E-3</v>
      </c>
      <c r="H8250" s="2">
        <v>44420</v>
      </c>
      <c r="I8250">
        <v>9297.2000000000007</v>
      </c>
      <c r="J8250">
        <f t="shared" si="1156"/>
        <v>3.2155728683342932E-3</v>
      </c>
      <c r="K8250">
        <f t="shared" si="1152"/>
        <v>3.2123328683342934E-3</v>
      </c>
      <c r="L8250">
        <v>1.6435723495246155E-3</v>
      </c>
      <c r="N8250" s="2">
        <v>44420</v>
      </c>
      <c r="O8250">
        <v>289.81009999999998</v>
      </c>
      <c r="Q8250" s="2">
        <v>44420</v>
      </c>
      <c r="R8250">
        <v>469331.1</v>
      </c>
      <c r="S8250" s="8">
        <f t="shared" si="1157"/>
        <v>9.967305739431831E-3</v>
      </c>
      <c r="T8250" s="9">
        <f t="shared" si="1153"/>
        <v>9.9640657394318311E-3</v>
      </c>
      <c r="U8250" s="3">
        <f>Sheet1!$B$17+Sheet1!$B$18*'Portfolio allocation'!K8250</f>
        <v>4.1730685622489855E-3</v>
      </c>
      <c r="V8250" s="13">
        <f t="shared" si="1158"/>
        <v>5.7909971771828456E-3</v>
      </c>
      <c r="W8250" s="13"/>
      <c r="X8250" s="2">
        <v>44420</v>
      </c>
      <c r="Y8250">
        <v>136.65539999999999</v>
      </c>
      <c r="AA8250" s="2">
        <v>44420</v>
      </c>
      <c r="AB8250">
        <v>2744.41</v>
      </c>
      <c r="AC8250">
        <f t="shared" si="1159"/>
        <v>6.6168568462827704E-3</v>
      </c>
      <c r="AD8250">
        <f t="shared" si="1154"/>
        <v>6.6136968462827701E-3</v>
      </c>
      <c r="AE8250">
        <f>Sheet2!$B$17+Sheet2!$B$18*'Portfolio allocation'!K8250</f>
        <v>2.9098753519107893E-3</v>
      </c>
      <c r="AF8250">
        <f t="shared" si="1160"/>
        <v>3.7038214943719808E-3</v>
      </c>
      <c r="AH8250" s="2">
        <v>44420</v>
      </c>
      <c r="AI8250">
        <v>1.367</v>
      </c>
      <c r="AJ8250">
        <v>7.9000000000000001E-2</v>
      </c>
      <c r="AK8250">
        <v>1.1729499999999999</v>
      </c>
      <c r="AR8250" s="3"/>
    </row>
    <row r="8251" spans="1:44" hidden="1" outlineLevel="1" x14ac:dyDescent="0.2">
      <c r="A8251" s="2">
        <v>44421</v>
      </c>
      <c r="B8251">
        <v>15.45</v>
      </c>
      <c r="E8251" s="2">
        <v>44421</v>
      </c>
      <c r="F8251">
        <v>4468</v>
      </c>
      <c r="G8251">
        <f t="shared" si="1155"/>
        <v>1.6073241975147479E-3</v>
      </c>
      <c r="H8251" s="2">
        <v>44421</v>
      </c>
      <c r="I8251">
        <v>9312.51</v>
      </c>
      <c r="J8251">
        <f t="shared" si="1156"/>
        <v>1.6467323495246156E-3</v>
      </c>
      <c r="K8251">
        <f t="shared" si="1152"/>
        <v>1.6435723495246155E-3</v>
      </c>
      <c r="L8251">
        <v>2.6461646720810045E-3</v>
      </c>
      <c r="N8251" s="2">
        <v>44421</v>
      </c>
      <c r="O8251">
        <v>292.8501</v>
      </c>
      <c r="Q8251" s="2">
        <v>44421</v>
      </c>
      <c r="R8251">
        <v>474254.2</v>
      </c>
      <c r="S8251" s="8">
        <f t="shared" si="1157"/>
        <v>1.0489609574136471E-2</v>
      </c>
      <c r="T8251" s="9">
        <f t="shared" si="1153"/>
        <v>1.0486449574136471E-2</v>
      </c>
      <c r="U8251" s="3">
        <f>Sheet1!$B$17+Sheet1!$B$18*'Portfolio allocation'!K8251</f>
        <v>2.3733467373918599E-3</v>
      </c>
      <c r="V8251" s="13">
        <f t="shared" si="1158"/>
        <v>8.1131028367446116E-3</v>
      </c>
      <c r="W8251" s="13"/>
      <c r="X8251" s="2">
        <v>44421</v>
      </c>
      <c r="Y8251">
        <v>136.7604</v>
      </c>
      <c r="AA8251" s="2">
        <v>44421</v>
      </c>
      <c r="AB8251">
        <v>2746.52</v>
      </c>
      <c r="AC8251">
        <f t="shared" si="1159"/>
        <v>7.688355602843977E-4</v>
      </c>
      <c r="AD8251">
        <f t="shared" si="1154"/>
        <v>7.6587556028439772E-4</v>
      </c>
      <c r="AE8251">
        <f>Sheet2!$B$17+Sheet2!$B$18*'Portfolio allocation'!K8251</f>
        <v>1.514893475884647E-3</v>
      </c>
      <c r="AF8251">
        <f t="shared" si="1160"/>
        <v>-7.4901791560024931E-4</v>
      </c>
      <c r="AH8251" s="2">
        <v>44421</v>
      </c>
      <c r="AI8251">
        <v>1.2969999999999999</v>
      </c>
      <c r="AJ8251">
        <v>7.3999999999999996E-2</v>
      </c>
      <c r="AK8251">
        <v>1.1793</v>
      </c>
      <c r="AR8251" s="3"/>
    </row>
    <row r="8252" spans="1:44" hidden="1" outlineLevel="1" x14ac:dyDescent="0.2">
      <c r="A8252" s="2">
        <v>44424</v>
      </c>
      <c r="B8252">
        <v>16.12</v>
      </c>
      <c r="E8252" s="2">
        <v>44424</v>
      </c>
      <c r="F8252">
        <v>4479.71</v>
      </c>
      <c r="G8252">
        <f t="shared" si="1155"/>
        <v>2.6208594449417255E-3</v>
      </c>
      <c r="H8252" s="2">
        <v>44424</v>
      </c>
      <c r="I8252">
        <v>9337.18</v>
      </c>
      <c r="J8252">
        <f t="shared" si="1156"/>
        <v>2.6491246720810047E-3</v>
      </c>
      <c r="K8252">
        <f t="shared" si="1152"/>
        <v>2.6461646720810045E-3</v>
      </c>
      <c r="L8252">
        <v>-7.0018611671618415E-3</v>
      </c>
      <c r="N8252" s="2">
        <v>44424</v>
      </c>
      <c r="O8252">
        <v>294.6001</v>
      </c>
      <c r="Q8252" s="2">
        <v>44424</v>
      </c>
      <c r="R8252">
        <v>477088.3</v>
      </c>
      <c r="S8252" s="8">
        <f t="shared" si="1157"/>
        <v>5.9759091221542882E-3</v>
      </c>
      <c r="T8252" s="9">
        <f t="shared" si="1153"/>
        <v>5.9729491221542884E-3</v>
      </c>
      <c r="U8252" s="3">
        <f>Sheet1!$B$17+Sheet1!$B$18*'Portfolio allocation'!K8252</f>
        <v>3.5235460588969908E-3</v>
      </c>
      <c r="V8252" s="13">
        <f t="shared" si="1158"/>
        <v>2.4494030632572976E-3</v>
      </c>
      <c r="W8252" s="13"/>
      <c r="X8252" s="2">
        <v>44424</v>
      </c>
      <c r="Y8252">
        <v>137.15209999999999</v>
      </c>
      <c r="AA8252" s="2">
        <v>44424</v>
      </c>
      <c r="AB8252">
        <v>2754.38</v>
      </c>
      <c r="AC8252">
        <f t="shared" si="1159"/>
        <v>2.8618033001763798E-3</v>
      </c>
      <c r="AD8252">
        <f t="shared" si="1154"/>
        <v>2.8588433001763796E-3</v>
      </c>
      <c r="AE8252">
        <f>Sheet2!$B$17+Sheet2!$B$18*'Portfolio allocation'!K8252</f>
        <v>2.4064241475453075E-3</v>
      </c>
      <c r="AF8252">
        <f t="shared" si="1160"/>
        <v>4.5241915263107219E-4</v>
      </c>
      <c r="AH8252" s="2">
        <v>44424</v>
      </c>
      <c r="AI8252">
        <v>1.2569999999999999</v>
      </c>
      <c r="AJ8252">
        <v>7.3999999999999996E-2</v>
      </c>
      <c r="AK8252">
        <v>1.17885</v>
      </c>
      <c r="AR8252" s="3"/>
    </row>
    <row r="8253" spans="1:44" hidden="1" outlineLevel="1" x14ac:dyDescent="0.2">
      <c r="A8253" s="2">
        <v>44425</v>
      </c>
      <c r="B8253">
        <v>17.91</v>
      </c>
      <c r="E8253" s="2">
        <v>44425</v>
      </c>
      <c r="F8253">
        <v>4448.08</v>
      </c>
      <c r="G8253">
        <f t="shared" si="1155"/>
        <v>-7.0607249129965854E-3</v>
      </c>
      <c r="H8253" s="2">
        <v>44425</v>
      </c>
      <c r="I8253">
        <v>9271.83</v>
      </c>
      <c r="J8253">
        <f t="shared" si="1156"/>
        <v>-6.9989011671618417E-3</v>
      </c>
      <c r="K8253">
        <f t="shared" si="1152"/>
        <v>-7.0018611671618415E-3</v>
      </c>
      <c r="L8253">
        <v>-1.056170486270774E-2</v>
      </c>
      <c r="N8253" s="2">
        <v>44425</v>
      </c>
      <c r="O8253">
        <v>293.08010000000002</v>
      </c>
      <c r="Q8253" s="2">
        <v>44425</v>
      </c>
      <c r="R8253">
        <v>474626.6</v>
      </c>
      <c r="S8253" s="8">
        <f t="shared" si="1157"/>
        <v>-5.1598414800781978E-3</v>
      </c>
      <c r="T8253" s="9">
        <f t="shared" si="1153"/>
        <v>-5.1628014800781975E-3</v>
      </c>
      <c r="U8253" s="3">
        <f>Sheet1!$B$17+Sheet1!$B$18*'Portfolio allocation'!K8253</f>
        <v>-7.5449136973734388E-3</v>
      </c>
      <c r="V8253" s="13">
        <f t="shared" si="1158"/>
        <v>2.3821122172952413E-3</v>
      </c>
      <c r="W8253" s="13"/>
      <c r="X8253" s="2">
        <v>44425</v>
      </c>
      <c r="Y8253">
        <v>136.03450000000001</v>
      </c>
      <c r="AA8253" s="2">
        <v>44425</v>
      </c>
      <c r="AB8253">
        <v>2731.94</v>
      </c>
      <c r="AC8253">
        <f t="shared" si="1159"/>
        <v>-8.1470240126635396E-3</v>
      </c>
      <c r="AD8253">
        <f t="shared" si="1154"/>
        <v>-8.1498640126635401E-3</v>
      </c>
      <c r="AE8253">
        <f>Sheet2!$B$17+Sheet2!$B$18*'Portfolio allocation'!K8253</f>
        <v>-6.1728465721103453E-3</v>
      </c>
      <c r="AF8253">
        <f t="shared" si="1160"/>
        <v>-1.9770174405531948E-3</v>
      </c>
      <c r="AH8253" s="2">
        <v>44425</v>
      </c>
      <c r="AI8253">
        <v>1.258</v>
      </c>
      <c r="AJ8253">
        <v>7.0999999999999994E-2</v>
      </c>
      <c r="AK8253">
        <v>1.1716500000000001</v>
      </c>
      <c r="AR8253" s="3"/>
    </row>
    <row r="8254" spans="1:44" hidden="1" outlineLevel="1" x14ac:dyDescent="0.2">
      <c r="A8254" s="2">
        <v>44426</v>
      </c>
      <c r="B8254">
        <v>21.57</v>
      </c>
      <c r="E8254" s="2">
        <v>44426</v>
      </c>
      <c r="F8254">
        <v>4400.2700000000004</v>
      </c>
      <c r="G8254">
        <f t="shared" si="1155"/>
        <v>-1.0748457761550978E-2</v>
      </c>
      <c r="H8254" s="2">
        <v>44426</v>
      </c>
      <c r="I8254">
        <v>9173.93</v>
      </c>
      <c r="J8254">
        <f t="shared" si="1156"/>
        <v>-1.055886486270774E-2</v>
      </c>
      <c r="K8254">
        <f t="shared" si="1152"/>
        <v>-1.056170486270774E-2</v>
      </c>
      <c r="L8254">
        <v>1.3205950896070357E-3</v>
      </c>
      <c r="N8254" s="2">
        <v>44426</v>
      </c>
      <c r="O8254">
        <v>290.73</v>
      </c>
      <c r="Q8254" s="2">
        <v>44426</v>
      </c>
      <c r="R8254">
        <v>471727.7</v>
      </c>
      <c r="S8254" s="8">
        <f t="shared" si="1157"/>
        <v>-6.1077487018215137E-3</v>
      </c>
      <c r="T8254" s="9">
        <f t="shared" si="1153"/>
        <v>-6.1105887018215134E-3</v>
      </c>
      <c r="U8254" s="3">
        <f>Sheet1!$B$17+Sheet1!$B$18*'Portfolio allocation'!K8254</f>
        <v>-1.1628856603340506E-2</v>
      </c>
      <c r="V8254" s="13">
        <f t="shared" si="1158"/>
        <v>5.5182679015189926E-3</v>
      </c>
      <c r="W8254" s="13"/>
      <c r="X8254" s="2">
        <v>44426</v>
      </c>
      <c r="Y8254">
        <v>133.21680000000001</v>
      </c>
      <c r="AA8254" s="2">
        <v>44426</v>
      </c>
      <c r="AB8254">
        <v>2675.35</v>
      </c>
      <c r="AC8254">
        <f t="shared" si="1159"/>
        <v>-2.071421773538229E-2</v>
      </c>
      <c r="AD8254">
        <f t="shared" si="1154"/>
        <v>-2.0716937735382291E-2</v>
      </c>
      <c r="AE8254">
        <f>Sheet2!$B$17+Sheet2!$B$18*'Portfolio allocation'!K8254</f>
        <v>-9.3383504060163772E-3</v>
      </c>
      <c r="AF8254">
        <f t="shared" si="1160"/>
        <v>-1.1378587329365914E-2</v>
      </c>
      <c r="AH8254" s="2">
        <v>44426</v>
      </c>
      <c r="AI8254">
        <v>1.2729999999999999</v>
      </c>
      <c r="AJ8254">
        <v>6.8000000000000005E-2</v>
      </c>
      <c r="AK8254">
        <v>1.1711499999999999</v>
      </c>
      <c r="AR8254" s="3"/>
    </row>
    <row r="8255" spans="1:44" hidden="1" outlineLevel="1" x14ac:dyDescent="0.2">
      <c r="A8255" s="2">
        <v>44427</v>
      </c>
      <c r="B8255">
        <v>21.67</v>
      </c>
      <c r="E8255" s="2">
        <v>44427</v>
      </c>
      <c r="F8255">
        <v>4405.8</v>
      </c>
      <c r="G8255">
        <f t="shared" si="1155"/>
        <v>1.2567410636163956E-3</v>
      </c>
      <c r="H8255" s="2">
        <v>44427</v>
      </c>
      <c r="I8255">
        <v>9186.07</v>
      </c>
      <c r="J8255">
        <f t="shared" si="1156"/>
        <v>1.3233150896070356E-3</v>
      </c>
      <c r="K8255">
        <f t="shared" si="1152"/>
        <v>1.3205950896070357E-3</v>
      </c>
      <c r="L8255">
        <v>8.1880226010905815E-3</v>
      </c>
      <c r="N8255" s="2">
        <v>44427</v>
      </c>
      <c r="O8255">
        <v>296.77</v>
      </c>
      <c r="Q8255" s="2">
        <v>44427</v>
      </c>
      <c r="R8255">
        <v>481528</v>
      </c>
      <c r="S8255" s="8">
        <f t="shared" si="1157"/>
        <v>2.0775332888019804E-2</v>
      </c>
      <c r="T8255" s="9">
        <f t="shared" si="1153"/>
        <v>2.0772612888019803E-2</v>
      </c>
      <c r="U8255" s="3">
        <f>Sheet1!$B$17+Sheet1!$B$18*'Portfolio allocation'!K8255</f>
        <v>2.0028190394821314E-3</v>
      </c>
      <c r="V8255" s="13">
        <f t="shared" si="1158"/>
        <v>1.8769793848537671E-2</v>
      </c>
      <c r="W8255" s="13"/>
      <c r="X8255" s="2">
        <v>44427</v>
      </c>
      <c r="Y8255">
        <v>131.83179999999999</v>
      </c>
      <c r="AA8255" s="2">
        <v>44427</v>
      </c>
      <c r="AB8255">
        <v>2647.53</v>
      </c>
      <c r="AC8255">
        <f t="shared" si="1159"/>
        <v>-1.0398639430354795E-2</v>
      </c>
      <c r="AD8255">
        <f t="shared" si="1154"/>
        <v>-1.0401279430354795E-2</v>
      </c>
      <c r="AE8255">
        <f>Sheet2!$B$17+Sheet2!$B$18*'Portfolio allocation'!K8255</f>
        <v>1.2276938564707999E-3</v>
      </c>
      <c r="AF8255">
        <f t="shared" si="1160"/>
        <v>-1.1628973286825595E-2</v>
      </c>
      <c r="AH8255" s="2">
        <v>44427</v>
      </c>
      <c r="AI8255">
        <v>1.242</v>
      </c>
      <c r="AJ8255">
        <v>6.6000000000000003E-2</v>
      </c>
      <c r="AK8255">
        <v>1.16825</v>
      </c>
      <c r="AR8255" s="3"/>
    </row>
    <row r="8256" spans="1:44" hidden="1" outlineLevel="1" x14ac:dyDescent="0.2">
      <c r="A8256" s="2">
        <v>44428</v>
      </c>
      <c r="B8256">
        <v>18.559999999999999</v>
      </c>
      <c r="E8256" s="2">
        <v>44428</v>
      </c>
      <c r="F8256">
        <v>4441.67</v>
      </c>
      <c r="G8256">
        <f t="shared" si="1155"/>
        <v>8.1415406963547543E-3</v>
      </c>
      <c r="H8256" s="2">
        <v>44428</v>
      </c>
      <c r="I8256">
        <v>9261.31</v>
      </c>
      <c r="J8256">
        <f t="shared" si="1156"/>
        <v>8.1906626010905814E-3</v>
      </c>
      <c r="K8256">
        <f t="shared" si="1152"/>
        <v>8.1880226010905815E-3</v>
      </c>
      <c r="L8256">
        <v>8.6118120977269948E-3</v>
      </c>
      <c r="N8256" s="2">
        <v>44428</v>
      </c>
      <c r="O8256">
        <v>304.36009999999999</v>
      </c>
      <c r="Q8256" s="2">
        <v>44428</v>
      </c>
      <c r="R8256">
        <v>493843.4</v>
      </c>
      <c r="S8256" s="8">
        <f t="shared" si="1157"/>
        <v>2.5575667458590301E-2</v>
      </c>
      <c r="T8256" s="9">
        <f t="shared" si="1153"/>
        <v>2.5573027458590299E-2</v>
      </c>
      <c r="U8256" s="3">
        <f>Sheet1!$B$17+Sheet1!$B$18*'Portfolio allocation'!K8256</f>
        <v>9.8813059244141511E-3</v>
      </c>
      <c r="V8256" s="13">
        <f t="shared" si="1158"/>
        <v>1.5691721534176147E-2</v>
      </c>
      <c r="W8256" s="13"/>
      <c r="X8256" s="2">
        <v>44428</v>
      </c>
      <c r="Y8256">
        <v>132.87289999999999</v>
      </c>
      <c r="AA8256" s="2">
        <v>44428</v>
      </c>
      <c r="AB8256">
        <v>2668.44</v>
      </c>
      <c r="AC8256">
        <f t="shared" si="1159"/>
        <v>7.8979275022379447E-3</v>
      </c>
      <c r="AD8256">
        <f t="shared" si="1154"/>
        <v>7.8954075022379441E-3</v>
      </c>
      <c r="AE8256">
        <f>Sheet2!$B$17+Sheet2!$B$18*'Portfolio allocation'!K8256</f>
        <v>7.3343856036036182E-3</v>
      </c>
      <c r="AF8256">
        <f t="shared" si="1160"/>
        <v>5.610218986343259E-4</v>
      </c>
      <c r="AH8256" s="2">
        <v>44428</v>
      </c>
      <c r="AI8256">
        <v>1.26</v>
      </c>
      <c r="AJ8256">
        <v>6.3E-2</v>
      </c>
      <c r="AK8256">
        <v>1.16795</v>
      </c>
      <c r="AR8256" s="3"/>
    </row>
    <row r="8257" spans="1:44" hidden="1" outlineLevel="1" x14ac:dyDescent="0.2">
      <c r="A8257" s="2">
        <v>44431</v>
      </c>
      <c r="B8257">
        <v>17.149999999999999</v>
      </c>
      <c r="E8257" s="2">
        <v>44431</v>
      </c>
      <c r="F8257">
        <v>4479.53</v>
      </c>
      <c r="G8257">
        <f t="shared" si="1155"/>
        <v>8.5238209952562816E-3</v>
      </c>
      <c r="H8257" s="2">
        <v>44431</v>
      </c>
      <c r="I8257">
        <v>9341.09</v>
      </c>
      <c r="J8257">
        <f t="shared" si="1156"/>
        <v>8.6143320977269955E-3</v>
      </c>
      <c r="K8257">
        <f t="shared" si="1152"/>
        <v>8.6118120977269948E-3</v>
      </c>
      <c r="L8257">
        <v>1.4983755057707052E-3</v>
      </c>
      <c r="N8257" s="2">
        <v>44431</v>
      </c>
      <c r="O8257">
        <v>304.6499</v>
      </c>
      <c r="Q8257" s="2">
        <v>44431</v>
      </c>
      <c r="R8257">
        <v>494313.6</v>
      </c>
      <c r="S8257" s="8">
        <f t="shared" si="1157"/>
        <v>9.5212368941233194E-4</v>
      </c>
      <c r="T8257" s="9">
        <f t="shared" si="1153"/>
        <v>9.4960368941233195E-4</v>
      </c>
      <c r="U8257" s="3">
        <f>Sheet1!$B$17+Sheet1!$B$18*'Portfolio allocation'!K8257</f>
        <v>1.0367487975209566E-2</v>
      </c>
      <c r="V8257" s="13">
        <f t="shared" si="1158"/>
        <v>-9.4178842857972345E-3</v>
      </c>
      <c r="W8257" s="13"/>
      <c r="X8257" s="2">
        <v>44431</v>
      </c>
      <c r="Y8257">
        <v>133.36009999999999</v>
      </c>
      <c r="AA8257" s="2">
        <v>44431</v>
      </c>
      <c r="AB8257">
        <v>2678.23</v>
      </c>
      <c r="AC8257">
        <f t="shared" si="1159"/>
        <v>3.6688102411897017E-3</v>
      </c>
      <c r="AD8257">
        <f t="shared" si="1154"/>
        <v>3.6662902411897015E-3</v>
      </c>
      <c r="AE8257">
        <f>Sheet2!$B$17+Sheet2!$B$18*'Portfolio allocation'!K8257</f>
        <v>7.711230035860623E-3</v>
      </c>
      <c r="AF8257">
        <f t="shared" si="1160"/>
        <v>-4.0449397946709219E-3</v>
      </c>
      <c r="AH8257" s="2">
        <v>44431</v>
      </c>
      <c r="AI8257">
        <v>1.2549999999999999</v>
      </c>
      <c r="AJ8257">
        <v>6.3E-2</v>
      </c>
      <c r="AK8257">
        <v>1.1739999999999999</v>
      </c>
      <c r="AR8257" s="3"/>
    </row>
    <row r="8258" spans="1:44" hidden="1" outlineLevel="1" x14ac:dyDescent="0.2">
      <c r="A8258" s="2">
        <v>44432</v>
      </c>
      <c r="B8258">
        <v>17.22</v>
      </c>
      <c r="E8258" s="2">
        <v>44432</v>
      </c>
      <c r="F8258">
        <v>4486.2299999999996</v>
      </c>
      <c r="G8258">
        <f t="shared" si="1155"/>
        <v>1.4956926284677152E-3</v>
      </c>
      <c r="H8258" s="2">
        <v>44432</v>
      </c>
      <c r="I8258">
        <v>9355.11</v>
      </c>
      <c r="J8258">
        <f t="shared" si="1156"/>
        <v>1.5008955057707052E-3</v>
      </c>
      <c r="K8258">
        <f t="shared" si="1152"/>
        <v>1.4983755057707052E-3</v>
      </c>
      <c r="L8258">
        <v>2.2304842083951172E-3</v>
      </c>
      <c r="N8258" s="2">
        <v>44432</v>
      </c>
      <c r="O8258">
        <v>302.62009999999998</v>
      </c>
      <c r="Q8258" s="2">
        <v>44432</v>
      </c>
      <c r="R8258">
        <v>491020.2</v>
      </c>
      <c r="S8258" s="8">
        <f t="shared" si="1157"/>
        <v>-6.6625720999785587E-3</v>
      </c>
      <c r="T8258" s="9">
        <f t="shared" si="1153"/>
        <v>-6.6650920999785585E-3</v>
      </c>
      <c r="U8258" s="3">
        <f>Sheet1!$B$17+Sheet1!$B$18*'Portfolio allocation'!K8258</f>
        <v>2.2067732384600039E-3</v>
      </c>
      <c r="V8258" s="13">
        <f t="shared" si="1158"/>
        <v>-8.8718653384385615E-3</v>
      </c>
      <c r="W8258" s="13"/>
      <c r="X8258" s="2">
        <v>44432</v>
      </c>
      <c r="Y8258">
        <v>133.5702</v>
      </c>
      <c r="AA8258" s="2">
        <v>44432</v>
      </c>
      <c r="AB8258">
        <v>2682.45</v>
      </c>
      <c r="AC8258">
        <f t="shared" si="1159"/>
        <v>1.575667511752199E-3</v>
      </c>
      <c r="AD8258">
        <f t="shared" si="1154"/>
        <v>1.573147511752199E-3</v>
      </c>
      <c r="AE8258">
        <f>Sheet2!$B$17+Sheet2!$B$18*'Portfolio allocation'!K8258</f>
        <v>1.38578073811216E-3</v>
      </c>
      <c r="AF8258">
        <f t="shared" si="1160"/>
        <v>1.8736677364003898E-4</v>
      </c>
      <c r="AH8258" s="2">
        <v>44432</v>
      </c>
      <c r="AI8258">
        <v>1.29</v>
      </c>
      <c r="AJ8258">
        <v>6.3E-2</v>
      </c>
      <c r="AK8258">
        <v>1.17605</v>
      </c>
      <c r="AR8258" s="3"/>
    </row>
    <row r="8259" spans="1:44" hidden="1" outlineLevel="1" x14ac:dyDescent="0.2">
      <c r="A8259" s="2">
        <v>44433</v>
      </c>
      <c r="B8259">
        <v>16.79</v>
      </c>
      <c r="E8259" s="2">
        <v>44433</v>
      </c>
      <c r="F8259">
        <v>4496.1899999999996</v>
      </c>
      <c r="G8259">
        <f t="shared" si="1155"/>
        <v>2.2201269217136943E-3</v>
      </c>
      <c r="H8259" s="2">
        <v>44433</v>
      </c>
      <c r="I8259">
        <v>9376</v>
      </c>
      <c r="J8259">
        <f t="shared" si="1156"/>
        <v>2.2330042083951174E-3</v>
      </c>
      <c r="K8259">
        <f t="shared" si="1152"/>
        <v>2.2304842083951172E-3</v>
      </c>
      <c r="L8259">
        <v>-5.7897560409556088E-3</v>
      </c>
      <c r="N8259" s="2">
        <v>44433</v>
      </c>
      <c r="O8259">
        <v>302.01</v>
      </c>
      <c r="Q8259" s="2">
        <v>44433</v>
      </c>
      <c r="R8259">
        <v>490030.3</v>
      </c>
      <c r="S8259" s="8">
        <f t="shared" si="1157"/>
        <v>-2.0160066734525861E-3</v>
      </c>
      <c r="T8259" s="9">
        <f t="shared" si="1153"/>
        <v>-2.0185266734525863E-3</v>
      </c>
      <c r="U8259" s="3">
        <f>Sheet1!$B$17+Sheet1!$B$18*'Portfolio allocation'!K8259</f>
        <v>3.0466668962126436E-3</v>
      </c>
      <c r="V8259" s="13">
        <f t="shared" si="1158"/>
        <v>-5.0651935696652299E-3</v>
      </c>
      <c r="W8259" s="13"/>
      <c r="X8259" s="2">
        <v>44433</v>
      </c>
      <c r="Y8259">
        <v>133.58930000000001</v>
      </c>
      <c r="AA8259" s="2">
        <v>44433</v>
      </c>
      <c r="AB8259">
        <v>2682.83</v>
      </c>
      <c r="AC8259">
        <f t="shared" si="1159"/>
        <v>1.4166154075567761E-4</v>
      </c>
      <c r="AD8259">
        <f t="shared" si="1154"/>
        <v>1.3902154075567762E-4</v>
      </c>
      <c r="AE8259">
        <f>Sheet2!$B$17+Sheet2!$B$18*'Portfolio allocation'!K8259</f>
        <v>2.0367904742680512E-3</v>
      </c>
      <c r="AF8259">
        <f t="shared" si="1160"/>
        <v>-1.8977689335123735E-3</v>
      </c>
      <c r="AH8259" s="2">
        <v>44433</v>
      </c>
      <c r="AI8259">
        <v>1.3440000000000001</v>
      </c>
      <c r="AJ8259">
        <v>6.6000000000000003E-2</v>
      </c>
      <c r="AK8259">
        <v>1.1751499999999999</v>
      </c>
      <c r="AR8259" s="3"/>
    </row>
    <row r="8260" spans="1:44" hidden="1" outlineLevel="1" x14ac:dyDescent="0.2">
      <c r="A8260" s="2">
        <v>44434</v>
      </c>
      <c r="B8260">
        <v>18.84</v>
      </c>
      <c r="E8260" s="2">
        <v>44434</v>
      </c>
      <c r="F8260">
        <v>4470</v>
      </c>
      <c r="G8260">
        <f t="shared" si="1155"/>
        <v>-5.8249317755698637E-3</v>
      </c>
      <c r="H8260" s="2">
        <v>44434</v>
      </c>
      <c r="I8260">
        <v>9321.74</v>
      </c>
      <c r="J8260">
        <f t="shared" si="1156"/>
        <v>-5.7871160409556088E-3</v>
      </c>
      <c r="K8260">
        <f t="shared" ref="K8260:K8323" si="1161">J8260-(AJ8259/25000)</f>
        <v>-5.7897560409556088E-3</v>
      </c>
      <c r="L8260">
        <v>8.8379841753149484E-3</v>
      </c>
      <c r="N8260" s="2">
        <v>44434</v>
      </c>
      <c r="O8260">
        <v>299.09010000000001</v>
      </c>
      <c r="Q8260" s="2">
        <v>44434</v>
      </c>
      <c r="R8260">
        <v>485292.5</v>
      </c>
      <c r="S8260" s="8">
        <f t="shared" si="1157"/>
        <v>-9.6683817306807418E-3</v>
      </c>
      <c r="T8260" s="9">
        <f t="shared" ref="T8260:T8323" si="1162">S8260-(AJ8259/100/250)</f>
        <v>-9.6710217306807417E-3</v>
      </c>
      <c r="U8260" s="3">
        <f>Sheet1!$B$17+Sheet1!$B$18*'Portfolio allocation'!K8260</f>
        <v>-6.1543559777606505E-3</v>
      </c>
      <c r="V8260" s="13">
        <f t="shared" si="1158"/>
        <v>-3.5166657529200913E-3</v>
      </c>
      <c r="W8260" s="13"/>
      <c r="X8260" s="2">
        <v>44434</v>
      </c>
      <c r="Y8260">
        <v>132.55770000000001</v>
      </c>
      <c r="AA8260" s="2">
        <v>44434</v>
      </c>
      <c r="AB8260">
        <v>2662.11</v>
      </c>
      <c r="AC8260">
        <f t="shared" si="1159"/>
        <v>-7.7231878277788102E-3</v>
      </c>
      <c r="AD8260">
        <f t="shared" ref="AD8260:AD8323" si="1163">AC8260-AJ8260/25000</f>
        <v>-7.7258278277788101E-3</v>
      </c>
      <c r="AE8260">
        <f>Sheet2!$B$17+Sheet2!$B$18*'Portfolio allocation'!K8260</f>
        <v>-5.0950117702891953E-3</v>
      </c>
      <c r="AF8260">
        <f t="shared" si="1160"/>
        <v>-2.6308160574896149E-3</v>
      </c>
      <c r="AH8260" s="2">
        <v>44434</v>
      </c>
      <c r="AI8260">
        <v>1.3440000000000001</v>
      </c>
      <c r="AJ8260">
        <v>6.6000000000000003E-2</v>
      </c>
      <c r="AK8260">
        <v>1.1754500000000001</v>
      </c>
      <c r="AR8260" s="3"/>
    </row>
    <row r="8261" spans="1:44" hidden="1" outlineLevel="1" x14ac:dyDescent="0.2">
      <c r="A8261" s="2">
        <v>44435</v>
      </c>
      <c r="B8261">
        <v>16.39</v>
      </c>
      <c r="E8261" s="2">
        <v>44435</v>
      </c>
      <c r="F8261">
        <v>4509.37</v>
      </c>
      <c r="G8261">
        <f t="shared" ref="G8261:G8324" si="1164">(F8261/F8260)-1</f>
        <v>8.8076062639821373E-3</v>
      </c>
      <c r="H8261" s="2">
        <v>44435</v>
      </c>
      <c r="I8261">
        <v>9404.15</v>
      </c>
      <c r="J8261">
        <f t="shared" ref="J8261:J8324" si="1165">(I8261/I8260)-1</f>
        <v>8.8406241753149484E-3</v>
      </c>
      <c r="K8261">
        <f t="shared" si="1161"/>
        <v>8.8379841753149484E-3</v>
      </c>
      <c r="L8261">
        <v>4.3666275752726304E-3</v>
      </c>
      <c r="N8261" s="2">
        <v>44435</v>
      </c>
      <c r="O8261">
        <v>299.72000000000003</v>
      </c>
      <c r="Q8261" s="2">
        <v>44435</v>
      </c>
      <c r="R8261">
        <v>486314.5</v>
      </c>
      <c r="S8261" s="8">
        <f t="shared" ref="S8261:S8324" si="1166">R8261/R8260-1</f>
        <v>2.1059464137607176E-3</v>
      </c>
      <c r="T8261" s="9">
        <f t="shared" si="1162"/>
        <v>2.1033064137607176E-3</v>
      </c>
      <c r="U8261" s="3">
        <f>Sheet1!$B$17+Sheet1!$B$18*'Portfolio allocation'!K8261</f>
        <v>1.0626958314581169E-2</v>
      </c>
      <c r="V8261" s="13">
        <f t="shared" ref="V8261:V8324" si="1167">T8261-U8261</f>
        <v>-8.5236519008204514E-3</v>
      </c>
      <c r="W8261" s="13"/>
      <c r="X8261" s="2">
        <v>44435</v>
      </c>
      <c r="Y8261">
        <v>133.15950000000001</v>
      </c>
      <c r="AA8261" s="2">
        <v>44435</v>
      </c>
      <c r="AB8261">
        <v>2674.2</v>
      </c>
      <c r="AC8261">
        <f t="shared" ref="AC8261:AC8324" si="1168">AB8261/AB8260-1</f>
        <v>4.5415103057349082E-3</v>
      </c>
      <c r="AD8261">
        <f t="shared" si="1163"/>
        <v>4.5387903057349079E-3</v>
      </c>
      <c r="AE8261">
        <f>Sheet2!$B$17+Sheet2!$B$18*'Portfolio allocation'!K8261</f>
        <v>7.9123480174233991E-3</v>
      </c>
      <c r="AF8261">
        <f t="shared" ref="AF8261:AF8324" si="1169">AD8261-AE8261</f>
        <v>-3.3735577116884912E-3</v>
      </c>
      <c r="AH8261" s="2">
        <v>44435</v>
      </c>
      <c r="AI8261">
        <v>1.3120000000000001</v>
      </c>
      <c r="AJ8261">
        <v>6.8000000000000005E-2</v>
      </c>
      <c r="AK8261">
        <v>1.1786000000000001</v>
      </c>
      <c r="AR8261" s="3"/>
    </row>
    <row r="8262" spans="1:44" hidden="1" outlineLevel="1" x14ac:dyDescent="0.2">
      <c r="A8262" s="2">
        <v>44438</v>
      </c>
      <c r="B8262">
        <v>16.190000000000001</v>
      </c>
      <c r="E8262" s="2">
        <v>44438</v>
      </c>
      <c r="F8262">
        <v>4528.79</v>
      </c>
      <c r="G8262">
        <f t="shared" si="1164"/>
        <v>4.30658828173347E-3</v>
      </c>
      <c r="H8262" s="2">
        <v>44438</v>
      </c>
      <c r="I8262">
        <v>9445.24</v>
      </c>
      <c r="J8262">
        <f t="shared" si="1165"/>
        <v>4.3693475752726307E-3</v>
      </c>
      <c r="K8262">
        <f t="shared" si="1161"/>
        <v>4.3666275752726304E-3</v>
      </c>
      <c r="L8262">
        <v>-1.2371242481504247E-3</v>
      </c>
      <c r="N8262" s="2">
        <v>44438</v>
      </c>
      <c r="O8262">
        <v>303.59010000000001</v>
      </c>
      <c r="Q8262" s="2">
        <v>44438</v>
      </c>
      <c r="R8262">
        <v>492594</v>
      </c>
      <c r="S8262" s="8">
        <f t="shared" si="1166"/>
        <v>1.2912426012384959E-2</v>
      </c>
      <c r="T8262" s="9">
        <f t="shared" si="1162"/>
        <v>1.2909706012384959E-2</v>
      </c>
      <c r="U8262" s="3">
        <f>Sheet1!$B$17+Sheet1!$B$18*'Portfolio allocation'!K8262</f>
        <v>5.4973047037667824E-3</v>
      </c>
      <c r="V8262" s="13">
        <f t="shared" si="1167"/>
        <v>7.4124013086181769E-3</v>
      </c>
      <c r="W8262" s="13"/>
      <c r="X8262" s="2">
        <v>44438</v>
      </c>
      <c r="Y8262">
        <v>132.73920000000001</v>
      </c>
      <c r="AA8262" s="2">
        <v>44438</v>
      </c>
      <c r="AB8262">
        <v>2665.76</v>
      </c>
      <c r="AC8262">
        <f t="shared" si="1168"/>
        <v>-3.1560840625232123E-3</v>
      </c>
      <c r="AD8262">
        <f t="shared" si="1163"/>
        <v>-3.1587240625232122E-3</v>
      </c>
      <c r="AE8262">
        <f>Sheet2!$B$17+Sheet2!$B$18*'Portfolio allocation'!K8262</f>
        <v>3.9363036540417395E-3</v>
      </c>
      <c r="AF8262">
        <f t="shared" si="1169"/>
        <v>-7.0950277165649518E-3</v>
      </c>
      <c r="AH8262" s="2">
        <v>44438</v>
      </c>
      <c r="AI8262">
        <v>1.284</v>
      </c>
      <c r="AJ8262">
        <v>6.6000000000000003E-2</v>
      </c>
      <c r="AK8262">
        <v>1.1798999999999999</v>
      </c>
      <c r="AR8262" s="3"/>
    </row>
    <row r="8263" spans="1:44" hidden="1" outlineLevel="1" x14ac:dyDescent="0.2">
      <c r="A8263" s="2">
        <v>44439</v>
      </c>
      <c r="B8263">
        <v>16.48</v>
      </c>
      <c r="E8263" s="2">
        <v>44439</v>
      </c>
      <c r="F8263">
        <v>4522.68</v>
      </c>
      <c r="G8263">
        <f t="shared" si="1164"/>
        <v>-1.349146239944865E-3</v>
      </c>
      <c r="H8263" s="2">
        <v>44439</v>
      </c>
      <c r="I8263">
        <v>9433.58</v>
      </c>
      <c r="J8263">
        <f t="shared" si="1165"/>
        <v>-1.2344842481504248E-3</v>
      </c>
      <c r="K8263">
        <f t="shared" si="1161"/>
        <v>-1.2371242481504247E-3</v>
      </c>
      <c r="L8263">
        <v>3.7571533419978925E-4</v>
      </c>
      <c r="N8263" s="2">
        <v>44439</v>
      </c>
      <c r="O8263">
        <v>301.87990000000002</v>
      </c>
      <c r="Q8263" s="2">
        <v>44439</v>
      </c>
      <c r="R8263">
        <v>489819.1</v>
      </c>
      <c r="S8263" s="8">
        <f t="shared" si="1166"/>
        <v>-5.6332395441276439E-3</v>
      </c>
      <c r="T8263" s="9">
        <f t="shared" si="1162"/>
        <v>-5.6358795441276439E-3</v>
      </c>
      <c r="U8263" s="3">
        <f>Sheet1!$B$17+Sheet1!$B$18*'Portfolio allocation'!K8263</f>
        <v>-9.3146140602140201E-4</v>
      </c>
      <c r="V8263" s="13">
        <f t="shared" si="1167"/>
        <v>-4.7044181381062419E-3</v>
      </c>
      <c r="W8263" s="13"/>
      <c r="X8263" s="2">
        <v>44439</v>
      </c>
      <c r="Y8263">
        <v>134.0478</v>
      </c>
      <c r="AA8263" s="2">
        <v>44439</v>
      </c>
      <c r="AB8263">
        <v>2692.04</v>
      </c>
      <c r="AC8263">
        <f t="shared" si="1168"/>
        <v>9.8583518396253567E-3</v>
      </c>
      <c r="AD8263">
        <f t="shared" si="1163"/>
        <v>9.8556318396253572E-3</v>
      </c>
      <c r="AE8263">
        <f>Sheet2!$B$17+Sheet2!$B$18*'Portfolio allocation'!K8263</f>
        <v>-1.0466954319850951E-3</v>
      </c>
      <c r="AF8263">
        <f t="shared" si="1169"/>
        <v>1.0902327271610453E-2</v>
      </c>
      <c r="AH8263" s="2">
        <v>44439</v>
      </c>
      <c r="AI8263">
        <v>1.302</v>
      </c>
      <c r="AJ8263">
        <v>6.8000000000000005E-2</v>
      </c>
      <c r="AK8263">
        <v>1.18045</v>
      </c>
      <c r="AR8263" s="3"/>
    </row>
    <row r="8264" spans="1:44" hidden="1" outlineLevel="1" x14ac:dyDescent="0.2">
      <c r="A8264" s="2">
        <v>44440</v>
      </c>
      <c r="B8264">
        <v>16.11</v>
      </c>
      <c r="E8264" s="2">
        <v>44440</v>
      </c>
      <c r="F8264">
        <v>4524.09</v>
      </c>
      <c r="G8264">
        <f t="shared" si="1164"/>
        <v>3.117620525883158E-4</v>
      </c>
      <c r="H8264" s="2">
        <v>44440</v>
      </c>
      <c r="I8264">
        <v>9437.15</v>
      </c>
      <c r="J8264">
        <f t="shared" si="1165"/>
        <v>3.7843533419978925E-4</v>
      </c>
      <c r="K8264">
        <f t="shared" si="1161"/>
        <v>3.7571533419978925E-4</v>
      </c>
      <c r="L8264">
        <v>2.998185993864711E-3</v>
      </c>
      <c r="N8264" s="2">
        <v>44440</v>
      </c>
      <c r="O8264">
        <v>301.83010000000002</v>
      </c>
      <c r="Q8264" s="2">
        <v>44440</v>
      </c>
      <c r="R8264">
        <v>489738.3</v>
      </c>
      <c r="S8264" s="8">
        <f t="shared" si="1166"/>
        <v>-1.6495885930134513E-4</v>
      </c>
      <c r="T8264" s="9">
        <f t="shared" si="1162"/>
        <v>-1.6767885930134513E-4</v>
      </c>
      <c r="U8264" s="3">
        <f>Sheet1!$B$17+Sheet1!$B$18*'Portfolio allocation'!K8264</f>
        <v>9.1882903764145454E-4</v>
      </c>
      <c r="V8264" s="13">
        <f t="shared" si="1167"/>
        <v>-1.0865078969427996E-3</v>
      </c>
      <c r="W8264" s="13"/>
      <c r="X8264" s="2">
        <v>44440</v>
      </c>
      <c r="Y8264">
        <v>133.05439999999999</v>
      </c>
      <c r="AA8264" s="2">
        <v>44440</v>
      </c>
      <c r="AB8264">
        <v>2672.09</v>
      </c>
      <c r="AC8264">
        <f t="shared" si="1168"/>
        <v>-7.4107368389770834E-3</v>
      </c>
      <c r="AD8264">
        <f t="shared" si="1163"/>
        <v>-7.4134568389770837E-3</v>
      </c>
      <c r="AE8264">
        <f>Sheet2!$B$17+Sheet2!$B$18*'Portfolio allocation'!K8264</f>
        <v>3.8748267189991025E-4</v>
      </c>
      <c r="AF8264">
        <f t="shared" si="1169"/>
        <v>-7.8009395108769941E-3</v>
      </c>
      <c r="AH8264" s="2">
        <v>44440</v>
      </c>
      <c r="AI8264">
        <v>1.302</v>
      </c>
      <c r="AJ8264">
        <v>6.8000000000000005E-2</v>
      </c>
      <c r="AK8264">
        <v>1.1854</v>
      </c>
      <c r="AR8264" s="3"/>
    </row>
    <row r="8265" spans="1:44" hidden="1" outlineLevel="1" x14ac:dyDescent="0.2">
      <c r="A8265" s="2">
        <v>44441</v>
      </c>
      <c r="B8265">
        <v>16.41</v>
      </c>
      <c r="E8265" s="2">
        <v>44441</v>
      </c>
      <c r="F8265">
        <v>4536.95</v>
      </c>
      <c r="G8265">
        <f t="shared" si="1164"/>
        <v>2.8425606033477546E-3</v>
      </c>
      <c r="H8265" s="2">
        <v>44441</v>
      </c>
      <c r="I8265">
        <v>9465.4699999999993</v>
      </c>
      <c r="J8265">
        <f t="shared" si="1165"/>
        <v>3.0009059938647109E-3</v>
      </c>
      <c r="K8265">
        <f t="shared" si="1161"/>
        <v>2.998185993864711E-3</v>
      </c>
      <c r="L8265">
        <v>-3.1218617150535933E-4</v>
      </c>
      <c r="N8265" s="2">
        <v>44441</v>
      </c>
      <c r="O8265">
        <v>301.1499</v>
      </c>
      <c r="Q8265" s="2">
        <v>44441</v>
      </c>
      <c r="R8265">
        <v>488634.7</v>
      </c>
      <c r="S8265" s="8">
        <f t="shared" si="1166"/>
        <v>-2.2534484233721619E-3</v>
      </c>
      <c r="T8265" s="9">
        <f t="shared" si="1162"/>
        <v>-2.2561684233721618E-3</v>
      </c>
      <c r="U8265" s="3">
        <f>Sheet1!$B$17+Sheet1!$B$18*'Portfolio allocation'!K8265</f>
        <v>3.9273938406539531E-3</v>
      </c>
      <c r="V8265" s="13">
        <f t="shared" si="1167"/>
        <v>-6.1835622640261153E-3</v>
      </c>
      <c r="W8265" s="13"/>
      <c r="X8265" s="2">
        <v>44441</v>
      </c>
      <c r="Y8265">
        <v>133.73259999999999</v>
      </c>
      <c r="AA8265" s="2">
        <v>44441</v>
      </c>
      <c r="AB8265">
        <v>2685.71</v>
      </c>
      <c r="AC8265">
        <f t="shared" si="1168"/>
        <v>5.0971337043288489E-3</v>
      </c>
      <c r="AD8265">
        <f t="shared" si="1163"/>
        <v>5.094493704328849E-3</v>
      </c>
      <c r="AE8265">
        <f>Sheet2!$B$17+Sheet2!$B$18*'Portfolio allocation'!K8265</f>
        <v>2.7194504877515483E-3</v>
      </c>
      <c r="AF8265">
        <f t="shared" si="1169"/>
        <v>2.3750432165773007E-3</v>
      </c>
      <c r="AH8265" s="2">
        <v>44441</v>
      </c>
      <c r="AI8265">
        <v>1.294</v>
      </c>
      <c r="AJ8265">
        <v>6.6000000000000003E-2</v>
      </c>
      <c r="AK8265">
        <v>1.18675</v>
      </c>
      <c r="AR8265" s="3"/>
    </row>
    <row r="8266" spans="1:44" hidden="1" outlineLevel="1" x14ac:dyDescent="0.2">
      <c r="A8266" s="2">
        <v>44442</v>
      </c>
      <c r="B8266">
        <v>16.41</v>
      </c>
      <c r="E8266" s="2">
        <v>44442</v>
      </c>
      <c r="F8266">
        <v>4535.43</v>
      </c>
      <c r="G8266">
        <f t="shared" si="1164"/>
        <v>-3.3502683520858501E-4</v>
      </c>
      <c r="H8266" s="2">
        <v>44442</v>
      </c>
      <c r="I8266">
        <v>9462.5400000000009</v>
      </c>
      <c r="J8266">
        <f t="shared" si="1165"/>
        <v>-3.0954617150535935E-4</v>
      </c>
      <c r="K8266">
        <f t="shared" si="1161"/>
        <v>-3.1218617150535933E-4</v>
      </c>
      <c r="L8266">
        <v>-2.6400000000000001E-6</v>
      </c>
      <c r="N8266" s="2">
        <v>44442</v>
      </c>
      <c r="O8266">
        <v>301.13990000000001</v>
      </c>
      <c r="Q8266" s="2">
        <v>44442</v>
      </c>
      <c r="R8266">
        <v>488618.4</v>
      </c>
      <c r="S8266" s="8">
        <f t="shared" si="1166"/>
        <v>-3.3358253108128899E-5</v>
      </c>
      <c r="T8266" s="9">
        <f t="shared" si="1162"/>
        <v>-3.5998253108128901E-5</v>
      </c>
      <c r="U8266" s="3">
        <f>Sheet1!$B$17+Sheet1!$B$18*'Portfolio allocation'!K8266</f>
        <v>1.2965099655395278E-4</v>
      </c>
      <c r="V8266" s="13">
        <f t="shared" si="1167"/>
        <v>-1.6564924966208167E-4</v>
      </c>
      <c r="W8266" s="13"/>
      <c r="X8266" s="2">
        <v>44442</v>
      </c>
      <c r="Y8266">
        <v>133.3219</v>
      </c>
      <c r="AA8266" s="2">
        <v>44442</v>
      </c>
      <c r="AB8266">
        <v>2677.46</v>
      </c>
      <c r="AC8266">
        <f t="shared" si="1168"/>
        <v>-3.0718134124682051E-3</v>
      </c>
      <c r="AD8266">
        <f t="shared" si="1163"/>
        <v>-3.074453412468205E-3</v>
      </c>
      <c r="AE8266">
        <f>Sheet2!$B$17+Sheet2!$B$18*'Portfolio allocation'!K8266</f>
        <v>-2.2421689692777522E-4</v>
      </c>
      <c r="AF8266">
        <f t="shared" si="1169"/>
        <v>-2.8502365155404297E-3</v>
      </c>
      <c r="AH8266" s="2">
        <v>44442</v>
      </c>
      <c r="AI8266">
        <v>1.3220000000000001</v>
      </c>
      <c r="AJ8266">
        <v>6.6000000000000003E-2</v>
      </c>
      <c r="AK8266">
        <v>1.1880999999999999</v>
      </c>
      <c r="AR8266" s="3"/>
    </row>
    <row r="8267" spans="1:44" hidden="1" outlineLevel="1" x14ac:dyDescent="0.2">
      <c r="A8267" s="2">
        <v>44445</v>
      </c>
      <c r="B8267">
        <v>16.41</v>
      </c>
      <c r="E8267" s="2">
        <v>44445</v>
      </c>
      <c r="F8267">
        <v>4535.43</v>
      </c>
      <c r="G8267">
        <f t="shared" si="1164"/>
        <v>0</v>
      </c>
      <c r="H8267" s="2">
        <v>44445</v>
      </c>
      <c r="I8267">
        <v>9462.5400000000009</v>
      </c>
      <c r="J8267">
        <f t="shared" si="1165"/>
        <v>0</v>
      </c>
      <c r="K8267">
        <f t="shared" si="1161"/>
        <v>-2.6400000000000001E-6</v>
      </c>
      <c r="L8267">
        <v>-3.3696006680659658E-3</v>
      </c>
      <c r="N8267" s="2">
        <v>44445</v>
      </c>
      <c r="O8267">
        <v>301.13990000000001</v>
      </c>
      <c r="Q8267" s="2">
        <v>44445</v>
      </c>
      <c r="R8267">
        <v>488618.4</v>
      </c>
      <c r="S8267" s="8">
        <f t="shared" si="1166"/>
        <v>0</v>
      </c>
      <c r="T8267" s="9">
        <f t="shared" si="1162"/>
        <v>-2.6400000000000001E-6</v>
      </c>
      <c r="U8267" s="3">
        <f>Sheet1!$B$17+Sheet1!$B$18*'Portfolio allocation'!K8267</f>
        <v>4.8477020944813525E-4</v>
      </c>
      <c r="V8267" s="13">
        <f t="shared" si="1167"/>
        <v>-4.8741020944813524E-4</v>
      </c>
      <c r="W8267" s="13"/>
      <c r="X8267" s="2">
        <v>44445</v>
      </c>
      <c r="Y8267">
        <v>133.3219</v>
      </c>
      <c r="AA8267" s="2">
        <v>44445</v>
      </c>
      <c r="AB8267">
        <v>2677.46</v>
      </c>
      <c r="AC8267">
        <f t="shared" si="1168"/>
        <v>0</v>
      </c>
      <c r="AD8267">
        <f t="shared" si="1163"/>
        <v>-2.6400000000000001E-6</v>
      </c>
      <c r="AE8267">
        <f>Sheet2!$B$17+Sheet2!$B$18*'Portfolio allocation'!K8267</f>
        <v>5.1039456011869016E-5</v>
      </c>
      <c r="AF8267">
        <f t="shared" si="1169"/>
        <v>-5.3679456011869018E-5</v>
      </c>
      <c r="AH8267" s="2">
        <v>44445</v>
      </c>
      <c r="AI8267">
        <v>1.3220000000000001</v>
      </c>
      <c r="AJ8267">
        <v>6.6000000000000003E-2</v>
      </c>
      <c r="AK8267">
        <v>1.18615</v>
      </c>
      <c r="AR8267" s="3"/>
    </row>
    <row r="8268" spans="1:44" hidden="1" outlineLevel="1" x14ac:dyDescent="0.2">
      <c r="A8268" s="2">
        <v>44446</v>
      </c>
      <c r="B8268">
        <v>18.14</v>
      </c>
      <c r="E8268" s="2">
        <v>44446</v>
      </c>
      <c r="F8268">
        <v>4520.03</v>
      </c>
      <c r="G8268">
        <f t="shared" si="1164"/>
        <v>-3.3954884101398131E-3</v>
      </c>
      <c r="H8268" s="2">
        <v>44446</v>
      </c>
      <c r="I8268">
        <v>9430.68</v>
      </c>
      <c r="J8268">
        <f t="shared" si="1165"/>
        <v>-3.3669606680659658E-3</v>
      </c>
      <c r="K8268">
        <f t="shared" si="1161"/>
        <v>-3.3696006680659658E-3</v>
      </c>
      <c r="L8268">
        <v>-1.2867467664262073E-3</v>
      </c>
      <c r="N8268" s="2">
        <v>44446</v>
      </c>
      <c r="O8268">
        <v>300.17989999999998</v>
      </c>
      <c r="Q8268" s="2">
        <v>44446</v>
      </c>
      <c r="R8268">
        <v>487060.8</v>
      </c>
      <c r="S8268" s="8">
        <f t="shared" si="1166"/>
        <v>-3.187763702717783E-3</v>
      </c>
      <c r="T8268" s="9">
        <f t="shared" si="1162"/>
        <v>-3.1904037027177829E-3</v>
      </c>
      <c r="U8268" s="3">
        <f>Sheet1!$B$17+Sheet1!$B$18*'Portfolio allocation'!K8268</f>
        <v>-3.3778923990879723E-3</v>
      </c>
      <c r="V8268" s="13">
        <f t="shared" si="1167"/>
        <v>1.8748869637018935E-4</v>
      </c>
      <c r="W8268" s="13"/>
      <c r="X8268" s="2">
        <v>44446</v>
      </c>
      <c r="Y8268">
        <v>131.87</v>
      </c>
      <c r="AA8268" s="2">
        <v>44446</v>
      </c>
      <c r="AB8268">
        <v>2648.3</v>
      </c>
      <c r="AC8268">
        <f t="shared" si="1168"/>
        <v>-1.0890919005325905E-2</v>
      </c>
      <c r="AD8268">
        <f t="shared" si="1163"/>
        <v>-1.0893559005325905E-2</v>
      </c>
      <c r="AE8268">
        <f>Sheet2!$B$17+Sheet2!$B$18*'Portfolio allocation'!K8268</f>
        <v>-2.9429478689679202E-3</v>
      </c>
      <c r="AF8268">
        <f t="shared" si="1169"/>
        <v>-7.9506111363579855E-3</v>
      </c>
      <c r="AH8268" s="2">
        <v>44446</v>
      </c>
      <c r="AI8268">
        <v>1.371</v>
      </c>
      <c r="AJ8268">
        <v>6.6000000000000003E-2</v>
      </c>
      <c r="AK8268">
        <v>1.18455</v>
      </c>
      <c r="AR8268" s="3"/>
    </row>
    <row r="8269" spans="1:44" hidden="1" outlineLevel="1" x14ac:dyDescent="0.2">
      <c r="A8269" s="2">
        <v>44447</v>
      </c>
      <c r="B8269">
        <v>17.96</v>
      </c>
      <c r="E8269" s="2">
        <v>44447</v>
      </c>
      <c r="F8269">
        <v>4514.07</v>
      </c>
      <c r="G8269">
        <f t="shared" si="1164"/>
        <v>-1.3185753191903293E-3</v>
      </c>
      <c r="H8269" s="2">
        <v>44447</v>
      </c>
      <c r="I8269">
        <v>9418.57</v>
      </c>
      <c r="J8269">
        <f t="shared" si="1165"/>
        <v>-1.2841067664262074E-3</v>
      </c>
      <c r="K8269">
        <f t="shared" si="1161"/>
        <v>-1.2867467664262073E-3</v>
      </c>
      <c r="L8269">
        <v>-4.5238161384584287E-3</v>
      </c>
      <c r="N8269" s="2">
        <v>44447</v>
      </c>
      <c r="O8269">
        <v>300.20999999999998</v>
      </c>
      <c r="Q8269" s="2">
        <v>44447</v>
      </c>
      <c r="R8269">
        <v>487109.6</v>
      </c>
      <c r="S8269" s="8">
        <f t="shared" si="1166"/>
        <v>1.0019283013540381E-4</v>
      </c>
      <c r="T8269" s="9">
        <f t="shared" si="1162"/>
        <v>9.7552830135403808E-5</v>
      </c>
      <c r="U8269" s="3">
        <f>Sheet1!$B$17+Sheet1!$B$18*'Portfolio allocation'!K8269</f>
        <v>-9.8838961658923312E-4</v>
      </c>
      <c r="V8269" s="13">
        <f t="shared" si="1167"/>
        <v>1.085942446724637E-3</v>
      </c>
      <c r="W8269" s="13"/>
      <c r="X8269" s="2">
        <v>44447</v>
      </c>
      <c r="Y8269">
        <v>132.45269999999999</v>
      </c>
      <c r="AA8269" s="2">
        <v>44447</v>
      </c>
      <c r="AB8269">
        <v>2660</v>
      </c>
      <c r="AC8269">
        <f t="shared" si="1168"/>
        <v>4.4179284824226173E-3</v>
      </c>
      <c r="AD8269">
        <f t="shared" si="1163"/>
        <v>4.4149684824226175E-3</v>
      </c>
      <c r="AE8269">
        <f>Sheet2!$B$17+Sheet2!$B$18*'Portfolio allocation'!K8269</f>
        <v>-1.0908210412208606E-3</v>
      </c>
      <c r="AF8269">
        <f t="shared" si="1169"/>
        <v>5.5057895236434781E-3</v>
      </c>
      <c r="AH8269" s="2">
        <v>44447</v>
      </c>
      <c r="AI8269">
        <v>1.3340000000000001</v>
      </c>
      <c r="AJ8269">
        <v>7.3999999999999996E-2</v>
      </c>
      <c r="AK8269">
        <v>1.1812</v>
      </c>
      <c r="AR8269" s="3"/>
    </row>
    <row r="8270" spans="1:44" hidden="1" outlineLevel="1" x14ac:dyDescent="0.2">
      <c r="A8270" s="2">
        <v>44448</v>
      </c>
      <c r="B8270">
        <v>18.8</v>
      </c>
      <c r="E8270" s="2">
        <v>44448</v>
      </c>
      <c r="F8270">
        <v>4493.28</v>
      </c>
      <c r="G8270">
        <f t="shared" si="1164"/>
        <v>-4.6055998245485563E-3</v>
      </c>
      <c r="H8270" s="2">
        <v>44448</v>
      </c>
      <c r="I8270">
        <v>9375.99</v>
      </c>
      <c r="J8270">
        <f t="shared" si="1165"/>
        <v>-4.5208561384584289E-3</v>
      </c>
      <c r="K8270">
        <f t="shared" si="1161"/>
        <v>-4.5238161384584287E-3</v>
      </c>
      <c r="L8270">
        <v>-7.677882861479083E-3</v>
      </c>
      <c r="N8270" s="2">
        <v>44448</v>
      </c>
      <c r="O8270">
        <v>297.25</v>
      </c>
      <c r="Q8270" s="2">
        <v>44448</v>
      </c>
      <c r="R8270">
        <v>482306.8</v>
      </c>
      <c r="S8270" s="8">
        <f t="shared" si="1166"/>
        <v>-9.859793360672775E-3</v>
      </c>
      <c r="T8270" s="9">
        <f t="shared" si="1162"/>
        <v>-9.8627533606727748E-3</v>
      </c>
      <c r="U8270" s="3">
        <f>Sheet1!$B$17+Sheet1!$B$18*'Portfolio allocation'!K8270</f>
        <v>-4.7020376384322212E-3</v>
      </c>
      <c r="V8270" s="13">
        <f t="shared" si="1167"/>
        <v>-5.1607157222405536E-3</v>
      </c>
      <c r="W8270" s="13"/>
      <c r="X8270" s="2">
        <v>44448</v>
      </c>
      <c r="Y8270">
        <v>131.56440000000001</v>
      </c>
      <c r="AA8270" s="2">
        <v>44448</v>
      </c>
      <c r="AB8270">
        <v>2642.16</v>
      </c>
      <c r="AC8270">
        <f t="shared" si="1168"/>
        <v>-6.7067669172933275E-3</v>
      </c>
      <c r="AD8270">
        <f t="shared" si="1163"/>
        <v>-6.7097269172933273E-3</v>
      </c>
      <c r="AE8270">
        <f>Sheet2!$B$17+Sheet2!$B$18*'Portfolio allocation'!K8270</f>
        <v>-3.9693057119407731E-3</v>
      </c>
      <c r="AF8270">
        <f t="shared" si="1169"/>
        <v>-2.7404212053525542E-3</v>
      </c>
      <c r="AH8270" s="2">
        <v>44448</v>
      </c>
      <c r="AI8270">
        <v>1.3</v>
      </c>
      <c r="AJ8270">
        <v>7.3999999999999996E-2</v>
      </c>
      <c r="AK8270">
        <v>1.1817500000000001</v>
      </c>
      <c r="AR8270" s="3"/>
    </row>
    <row r="8271" spans="1:44" hidden="1" outlineLevel="1" x14ac:dyDescent="0.2">
      <c r="A8271" s="2">
        <v>44449</v>
      </c>
      <c r="B8271">
        <v>20.95</v>
      </c>
      <c r="E8271" s="2">
        <v>44449</v>
      </c>
      <c r="F8271">
        <v>4458.58</v>
      </c>
      <c r="G8271">
        <f t="shared" si="1164"/>
        <v>-7.7226435922087555E-3</v>
      </c>
      <c r="H8271" s="2">
        <v>44449</v>
      </c>
      <c r="I8271">
        <v>9304.0300000000007</v>
      </c>
      <c r="J8271">
        <f t="shared" si="1165"/>
        <v>-7.6749228614790832E-3</v>
      </c>
      <c r="K8271">
        <f t="shared" si="1161"/>
        <v>-7.677882861479083E-3</v>
      </c>
      <c r="L8271">
        <v>2.282191325135467E-3</v>
      </c>
      <c r="N8271" s="2">
        <v>44449</v>
      </c>
      <c r="O8271">
        <v>295.70999999999998</v>
      </c>
      <c r="Q8271" s="2">
        <v>44449</v>
      </c>
      <c r="R8271">
        <v>479808</v>
      </c>
      <c r="S8271" s="8">
        <f t="shared" si="1166"/>
        <v>-5.180934625014566E-3</v>
      </c>
      <c r="T8271" s="9">
        <f t="shared" si="1162"/>
        <v>-5.1838946250145658E-3</v>
      </c>
      <c r="U8271" s="3">
        <f>Sheet1!$B$17+Sheet1!$B$18*'Portfolio allocation'!K8271</f>
        <v>-8.3204629177622749E-3</v>
      </c>
      <c r="V8271" s="13">
        <f t="shared" si="1167"/>
        <v>3.1365682927477091E-3</v>
      </c>
      <c r="W8271" s="13"/>
      <c r="X8271" s="2">
        <v>44449</v>
      </c>
      <c r="Y8271">
        <v>130.8766</v>
      </c>
      <c r="AA8271" s="2">
        <v>44449</v>
      </c>
      <c r="AB8271">
        <v>2628.35</v>
      </c>
      <c r="AC8271">
        <f t="shared" si="1168"/>
        <v>-5.2267841463045084E-3</v>
      </c>
      <c r="AD8271">
        <f t="shared" si="1163"/>
        <v>-5.229624146304508E-3</v>
      </c>
      <c r="AE8271">
        <f>Sheet2!$B$17+Sheet2!$B$18*'Portfolio allocation'!K8271</f>
        <v>-6.7739823095705042E-3</v>
      </c>
      <c r="AF8271">
        <f t="shared" si="1169"/>
        <v>1.5443581632659962E-3</v>
      </c>
      <c r="AH8271" s="2">
        <v>44449</v>
      </c>
      <c r="AI8271">
        <v>1.341</v>
      </c>
      <c r="AJ8271">
        <v>7.0999999999999994E-2</v>
      </c>
      <c r="AK8271">
        <v>1.1834499999999999</v>
      </c>
      <c r="AR8271" s="3"/>
    </row>
    <row r="8272" spans="1:44" hidden="1" outlineLevel="1" x14ac:dyDescent="0.2">
      <c r="A8272" s="2">
        <v>44452</v>
      </c>
      <c r="B8272">
        <v>19.37</v>
      </c>
      <c r="E8272" s="2">
        <v>44452</v>
      </c>
      <c r="F8272">
        <v>4468.7299999999996</v>
      </c>
      <c r="G8272">
        <f t="shared" si="1164"/>
        <v>2.2765095613401787E-3</v>
      </c>
      <c r="H8272" s="2">
        <v>44452</v>
      </c>
      <c r="I8272">
        <v>9325.2900000000009</v>
      </c>
      <c r="J8272">
        <f t="shared" si="1165"/>
        <v>2.285031325135467E-3</v>
      </c>
      <c r="K8272">
        <f t="shared" si="1161"/>
        <v>2.282191325135467E-3</v>
      </c>
      <c r="L8272">
        <v>-5.5041294006300569E-3</v>
      </c>
      <c r="N8272" s="2">
        <v>44452</v>
      </c>
      <c r="O8272">
        <v>296.99</v>
      </c>
      <c r="Q8272" s="2">
        <v>44452</v>
      </c>
      <c r="R8272">
        <v>481884.9</v>
      </c>
      <c r="S8272" s="8">
        <f t="shared" si="1166"/>
        <v>4.3286064425771542E-3</v>
      </c>
      <c r="T8272" s="9">
        <f t="shared" si="1162"/>
        <v>4.3257664425771546E-3</v>
      </c>
      <c r="U8272" s="3">
        <f>Sheet1!$B$17+Sheet1!$B$18*'Portfolio allocation'!K8272</f>
        <v>3.1059866109697772E-3</v>
      </c>
      <c r="V8272" s="13">
        <f t="shared" si="1167"/>
        <v>1.2197798316073774E-3</v>
      </c>
      <c r="W8272" s="13"/>
      <c r="X8272" s="2">
        <v>44452</v>
      </c>
      <c r="Y8272">
        <v>131.95599999999999</v>
      </c>
      <c r="AA8272" s="2">
        <v>44452</v>
      </c>
      <c r="AB8272">
        <v>2650.03</v>
      </c>
      <c r="AC8272">
        <f t="shared" si="1168"/>
        <v>8.2485209351876865E-3</v>
      </c>
      <c r="AD8272">
        <f t="shared" si="1163"/>
        <v>8.2455609351876867E-3</v>
      </c>
      <c r="AE8272">
        <f>Sheet2!$B$17+Sheet2!$B$18*'Portfolio allocation'!K8272</f>
        <v>2.082769761641427E-3</v>
      </c>
      <c r="AF8272">
        <f t="shared" si="1169"/>
        <v>6.1627911735462598E-3</v>
      </c>
      <c r="AH8272" s="2">
        <v>44452</v>
      </c>
      <c r="AI8272">
        <v>1.3240000000000001</v>
      </c>
      <c r="AJ8272">
        <v>7.3999999999999996E-2</v>
      </c>
      <c r="AK8272">
        <v>1.181</v>
      </c>
      <c r="AR8272" s="3"/>
    </row>
    <row r="8273" spans="1:44" hidden="1" outlineLevel="1" x14ac:dyDescent="0.2">
      <c r="A8273" s="2">
        <v>44453</v>
      </c>
      <c r="B8273">
        <v>19.46</v>
      </c>
      <c r="E8273" s="2">
        <v>44453</v>
      </c>
      <c r="F8273">
        <v>4443.05</v>
      </c>
      <c r="G8273">
        <f t="shared" si="1164"/>
        <v>-5.7465991456183696E-3</v>
      </c>
      <c r="H8273" s="2">
        <v>44453</v>
      </c>
      <c r="I8273">
        <v>9273.99</v>
      </c>
      <c r="J8273">
        <f t="shared" si="1165"/>
        <v>-5.5011694006300571E-3</v>
      </c>
      <c r="K8273">
        <f t="shared" si="1161"/>
        <v>-5.5041294006300569E-3</v>
      </c>
      <c r="L8273">
        <v>8.4983552784077578E-3</v>
      </c>
      <c r="N8273" s="2">
        <v>44453</v>
      </c>
      <c r="O8273">
        <v>299.79000000000002</v>
      </c>
      <c r="Q8273" s="2">
        <v>44453</v>
      </c>
      <c r="R8273">
        <v>486428.2</v>
      </c>
      <c r="S8273" s="8">
        <f t="shared" si="1166"/>
        <v>9.428185029246583E-3</v>
      </c>
      <c r="T8273" s="9">
        <f t="shared" si="1162"/>
        <v>9.4252250292465832E-3</v>
      </c>
      <c r="U8273" s="3">
        <f>Sheet1!$B$17+Sheet1!$B$18*'Portfolio allocation'!K8273</f>
        <v>-5.8266778572374778E-3</v>
      </c>
      <c r="V8273" s="13">
        <f t="shared" si="1167"/>
        <v>1.5251902886484061E-2</v>
      </c>
      <c r="W8273" s="13"/>
      <c r="X8273" s="2">
        <v>44453</v>
      </c>
      <c r="Y8273">
        <v>130.11250000000001</v>
      </c>
      <c r="AA8273" s="2">
        <v>44453</v>
      </c>
      <c r="AB8273">
        <v>2613.0100000000002</v>
      </c>
      <c r="AC8273">
        <f t="shared" si="1168"/>
        <v>-1.3969653173737662E-2</v>
      </c>
      <c r="AD8273">
        <f t="shared" si="1163"/>
        <v>-1.3972493173737662E-2</v>
      </c>
      <c r="AE8273">
        <f>Sheet2!$B$17+Sheet2!$B$18*'Portfolio allocation'!K8273</f>
        <v>-4.8410252747170673E-3</v>
      </c>
      <c r="AF8273">
        <f t="shared" si="1169"/>
        <v>-9.1314678990205948E-3</v>
      </c>
      <c r="AH8273" s="2">
        <v>44453</v>
      </c>
      <c r="AI8273">
        <v>1.2789999999999999</v>
      </c>
      <c r="AJ8273">
        <v>7.0999999999999994E-2</v>
      </c>
      <c r="AK8273">
        <v>1.18215</v>
      </c>
      <c r="AR8273" s="3"/>
    </row>
    <row r="8274" spans="1:44" hidden="1" outlineLevel="1" x14ac:dyDescent="0.2">
      <c r="A8274" s="2">
        <v>44454</v>
      </c>
      <c r="B8274">
        <v>18.18</v>
      </c>
      <c r="E8274" s="2">
        <v>44454</v>
      </c>
      <c r="F8274">
        <v>4480.7</v>
      </c>
      <c r="G8274">
        <f t="shared" si="1164"/>
        <v>8.4739086888510062E-3</v>
      </c>
      <c r="H8274" s="2">
        <v>44454</v>
      </c>
      <c r="I8274">
        <v>9352.83</v>
      </c>
      <c r="J8274">
        <f t="shared" si="1165"/>
        <v>8.5011952784077582E-3</v>
      </c>
      <c r="K8274">
        <f t="shared" si="1161"/>
        <v>8.4983552784077578E-3</v>
      </c>
      <c r="L8274">
        <v>-1.5232354311154844E-3</v>
      </c>
      <c r="N8274" s="2">
        <v>44454</v>
      </c>
      <c r="O8274">
        <v>304.82010000000002</v>
      </c>
      <c r="Q8274" s="2">
        <v>44454</v>
      </c>
      <c r="R8274">
        <v>494589.8</v>
      </c>
      <c r="S8274" s="8">
        <f t="shared" si="1166"/>
        <v>1.6778632488823497E-2</v>
      </c>
      <c r="T8274" s="9">
        <f t="shared" si="1162"/>
        <v>1.6775792488823497E-2</v>
      </c>
      <c r="U8274" s="3">
        <f>Sheet1!$B$17+Sheet1!$B$18*'Portfolio allocation'!K8274</f>
        <v>1.0237327436708358E-2</v>
      </c>
      <c r="V8274" s="13">
        <f t="shared" si="1167"/>
        <v>6.5384650521151388E-3</v>
      </c>
      <c r="W8274" s="13"/>
      <c r="X8274" s="2">
        <v>44454</v>
      </c>
      <c r="Y8274">
        <v>131.04859999999999</v>
      </c>
      <c r="AA8274" s="2">
        <v>44454</v>
      </c>
      <c r="AB8274">
        <v>2631.81</v>
      </c>
      <c r="AC8274">
        <f t="shared" si="1168"/>
        <v>7.1947677199857285E-3</v>
      </c>
      <c r="AD8274">
        <f t="shared" si="1163"/>
        <v>7.1919277199857289E-3</v>
      </c>
      <c r="AE8274">
        <f>Sheet2!$B$17+Sheet2!$B$18*'Portfolio allocation'!K8274</f>
        <v>7.6103413375767075E-3</v>
      </c>
      <c r="AF8274">
        <f t="shared" si="1169"/>
        <v>-4.1841361759097865E-4</v>
      </c>
      <c r="AH8274" s="2">
        <v>44454</v>
      </c>
      <c r="AI8274">
        <v>1.304</v>
      </c>
      <c r="AJ8274">
        <v>7.0999999999999994E-2</v>
      </c>
      <c r="AK8274">
        <v>1.1819</v>
      </c>
      <c r="AR8274" s="3"/>
    </row>
    <row r="8275" spans="1:44" hidden="1" outlineLevel="1" x14ac:dyDescent="0.2">
      <c r="A8275" s="2">
        <v>44455</v>
      </c>
      <c r="B8275">
        <v>18.690000000000001</v>
      </c>
      <c r="E8275" s="2">
        <v>44455</v>
      </c>
      <c r="F8275">
        <v>4473.75</v>
      </c>
      <c r="G8275">
        <f t="shared" si="1164"/>
        <v>-1.5510969268194286E-3</v>
      </c>
      <c r="H8275" s="2">
        <v>44455</v>
      </c>
      <c r="I8275">
        <v>9338.61</v>
      </c>
      <c r="J8275">
        <f t="shared" si="1165"/>
        <v>-1.5203954311154844E-3</v>
      </c>
      <c r="K8275">
        <f t="shared" si="1161"/>
        <v>-1.5232354311154844E-3</v>
      </c>
      <c r="L8275">
        <v>-9.1091202708327122E-3</v>
      </c>
      <c r="N8275" s="2">
        <v>44455</v>
      </c>
      <c r="O8275">
        <v>305.22000000000003</v>
      </c>
      <c r="Q8275" s="2">
        <v>44455</v>
      </c>
      <c r="R8275">
        <v>495238.6</v>
      </c>
      <c r="S8275" s="8">
        <f t="shared" si="1166"/>
        <v>1.3117941372831066E-3</v>
      </c>
      <c r="T8275" s="9">
        <f t="shared" si="1162"/>
        <v>1.3089541372831065E-3</v>
      </c>
      <c r="U8275" s="3">
        <f>Sheet1!$B$17+Sheet1!$B$18*'Portfolio allocation'!K8275</f>
        <v>-1.2596954061405612E-3</v>
      </c>
      <c r="V8275" s="13">
        <f t="shared" si="1167"/>
        <v>2.5686495434236677E-3</v>
      </c>
      <c r="W8275" s="13"/>
      <c r="X8275" s="2">
        <v>44455</v>
      </c>
      <c r="Y8275">
        <v>130.31309999999999</v>
      </c>
      <c r="AA8275" s="2">
        <v>44455</v>
      </c>
      <c r="AB8275">
        <v>2617.0300000000002</v>
      </c>
      <c r="AC8275">
        <f t="shared" si="1168"/>
        <v>-5.6159069233719938E-3</v>
      </c>
      <c r="AD8275">
        <f t="shared" si="1163"/>
        <v>-5.6187469233719934E-3</v>
      </c>
      <c r="AE8275">
        <f>Sheet2!$B$17+Sheet2!$B$18*'Portfolio allocation'!K8275</f>
        <v>-1.3011127952340736E-3</v>
      </c>
      <c r="AF8275">
        <f t="shared" si="1169"/>
        <v>-4.3176341281379194E-3</v>
      </c>
      <c r="AH8275" s="2">
        <v>44455</v>
      </c>
      <c r="AI8275">
        <v>1.331</v>
      </c>
      <c r="AJ8275">
        <v>7.0999999999999994E-2</v>
      </c>
      <c r="AK8275">
        <v>1.17635</v>
      </c>
      <c r="AR8275" s="3"/>
    </row>
    <row r="8276" spans="1:44" hidden="1" outlineLevel="1" x14ac:dyDescent="0.2">
      <c r="A8276" s="2">
        <v>44456</v>
      </c>
      <c r="B8276">
        <v>20.81</v>
      </c>
      <c r="E8276" s="2">
        <v>44456</v>
      </c>
      <c r="F8276">
        <v>4432.99</v>
      </c>
      <c r="G8276">
        <f t="shared" si="1164"/>
        <v>-9.1109248393406173E-3</v>
      </c>
      <c r="H8276" s="2">
        <v>44456</v>
      </c>
      <c r="I8276">
        <v>9253.57</v>
      </c>
      <c r="J8276">
        <f t="shared" si="1165"/>
        <v>-9.1062802708327117E-3</v>
      </c>
      <c r="K8276">
        <f t="shared" si="1161"/>
        <v>-9.1091202708327122E-3</v>
      </c>
      <c r="L8276">
        <v>-1.6974668170100789E-2</v>
      </c>
      <c r="N8276" s="2">
        <v>44456</v>
      </c>
      <c r="O8276">
        <v>299.87009999999998</v>
      </c>
      <c r="Q8276" s="2">
        <v>44456</v>
      </c>
      <c r="R8276">
        <v>486558.1</v>
      </c>
      <c r="S8276" s="8">
        <f t="shared" si="1166"/>
        <v>-1.7527914827317526E-2</v>
      </c>
      <c r="T8276" s="9">
        <f t="shared" si="1162"/>
        <v>-1.7530754827317526E-2</v>
      </c>
      <c r="U8276" s="3">
        <f>Sheet1!$B$17+Sheet1!$B$18*'Portfolio allocation'!K8276</f>
        <v>-9.9624147461523406E-3</v>
      </c>
      <c r="V8276" s="13">
        <f t="shared" si="1167"/>
        <v>-7.5683400811651855E-3</v>
      </c>
      <c r="W8276" s="13"/>
      <c r="X8276" s="2">
        <v>44456</v>
      </c>
      <c r="Y8276">
        <v>129.1669</v>
      </c>
      <c r="AA8276" s="2">
        <v>44456</v>
      </c>
      <c r="AB8276">
        <v>2594.02</v>
      </c>
      <c r="AC8276">
        <f t="shared" si="1168"/>
        <v>-8.792409716357974E-3</v>
      </c>
      <c r="AD8276">
        <f t="shared" si="1163"/>
        <v>-8.7952497163579745E-3</v>
      </c>
      <c r="AE8276">
        <f>Sheet2!$B$17+Sheet2!$B$18*'Portfolio allocation'!K8276</f>
        <v>-8.0466751281364855E-3</v>
      </c>
      <c r="AF8276">
        <f t="shared" si="1169"/>
        <v>-7.4857458822148899E-4</v>
      </c>
      <c r="AH8276" s="2">
        <v>44456</v>
      </c>
      <c r="AI8276">
        <v>1.37</v>
      </c>
      <c r="AJ8276">
        <v>7.0999999999999994E-2</v>
      </c>
      <c r="AK8276">
        <v>1.1737</v>
      </c>
      <c r="AR8276" s="3"/>
    </row>
    <row r="8277" spans="1:44" hidden="1" outlineLevel="1" x14ac:dyDescent="0.2">
      <c r="A8277" s="2">
        <v>44459</v>
      </c>
      <c r="B8277">
        <v>25.71</v>
      </c>
      <c r="E8277" s="2">
        <v>44459</v>
      </c>
      <c r="F8277">
        <v>4357.7299999999996</v>
      </c>
      <c r="G8277">
        <f t="shared" si="1164"/>
        <v>-1.6977254629493954E-2</v>
      </c>
      <c r="H8277" s="2">
        <v>44459</v>
      </c>
      <c r="I8277">
        <v>9096.52</v>
      </c>
      <c r="J8277">
        <f t="shared" si="1165"/>
        <v>-1.6971828170100789E-2</v>
      </c>
      <c r="K8277">
        <f t="shared" si="1161"/>
        <v>-1.6974668170100789E-2</v>
      </c>
      <c r="L8277">
        <v>-7.6894708464346712E-4</v>
      </c>
      <c r="N8277" s="2">
        <v>44459</v>
      </c>
      <c r="O8277">
        <v>294.3</v>
      </c>
      <c r="Q8277" s="2">
        <v>44459</v>
      </c>
      <c r="R8277">
        <v>477520.4</v>
      </c>
      <c r="S8277" s="8">
        <f t="shared" si="1166"/>
        <v>-1.8574760136559121E-2</v>
      </c>
      <c r="T8277" s="9">
        <f t="shared" si="1162"/>
        <v>-1.8577600136559121E-2</v>
      </c>
      <c r="U8277" s="3">
        <f>Sheet1!$B$17+Sheet1!$B$18*'Portfolio allocation'!K8277</f>
        <v>-1.8985970635685318E-2</v>
      </c>
      <c r="V8277" s="13">
        <f t="shared" si="1167"/>
        <v>4.0837049912619688E-4</v>
      </c>
      <c r="W8277" s="13"/>
      <c r="X8277" s="2">
        <v>44459</v>
      </c>
      <c r="Y8277">
        <v>128.28809999999999</v>
      </c>
      <c r="AA8277" s="2">
        <v>44459</v>
      </c>
      <c r="AB8277">
        <v>2576.37</v>
      </c>
      <c r="AC8277">
        <f t="shared" si="1168"/>
        <v>-6.8041109937472255E-3</v>
      </c>
      <c r="AD8277">
        <f t="shared" si="1163"/>
        <v>-6.8068309937472258E-3</v>
      </c>
      <c r="AE8277">
        <f>Sheet2!$B$17+Sheet2!$B$18*'Portfolio allocation'!K8277</f>
        <v>-1.5040920988441455E-2</v>
      </c>
      <c r="AF8277">
        <f t="shared" si="1169"/>
        <v>8.2340899946942298E-3</v>
      </c>
      <c r="AH8277" s="2">
        <v>44459</v>
      </c>
      <c r="AI8277">
        <v>1.3089999999999999</v>
      </c>
      <c r="AJ8277">
        <v>6.8000000000000005E-2</v>
      </c>
      <c r="AK8277">
        <v>1.1725000000000001</v>
      </c>
      <c r="AR8277" s="3"/>
    </row>
    <row r="8278" spans="1:44" hidden="1" outlineLevel="1" x14ac:dyDescent="0.2">
      <c r="A8278" s="2">
        <v>44460</v>
      </c>
      <c r="B8278">
        <v>24.36</v>
      </c>
      <c r="E8278" s="2">
        <v>44460</v>
      </c>
      <c r="F8278">
        <v>4354.1899999999996</v>
      </c>
      <c r="G8278">
        <f t="shared" si="1164"/>
        <v>-8.1234954896236555E-4</v>
      </c>
      <c r="H8278" s="2">
        <v>44460</v>
      </c>
      <c r="I8278">
        <v>9089.5499999999993</v>
      </c>
      <c r="J8278">
        <f t="shared" si="1165"/>
        <v>-7.6622708464346712E-4</v>
      </c>
      <c r="K8278">
        <f t="shared" si="1161"/>
        <v>-7.6894708464346712E-4</v>
      </c>
      <c r="L8278">
        <v>9.517003198618158E-3</v>
      </c>
      <c r="N8278" s="2">
        <v>44460</v>
      </c>
      <c r="O8278">
        <v>294.8</v>
      </c>
      <c r="Q8278" s="2">
        <v>44460</v>
      </c>
      <c r="R8278">
        <v>478331.6</v>
      </c>
      <c r="S8278" s="8">
        <f t="shared" si="1166"/>
        <v>1.6987755915767178E-3</v>
      </c>
      <c r="T8278" s="9">
        <f t="shared" si="1162"/>
        <v>1.6960555915767179E-3</v>
      </c>
      <c r="U8278" s="3">
        <f>Sheet1!$B$17+Sheet1!$B$18*'Portfolio allocation'!K8278</f>
        <v>-3.943566988590223E-4</v>
      </c>
      <c r="V8278" s="13">
        <f t="shared" si="1167"/>
        <v>2.0904122904357404E-3</v>
      </c>
      <c r="W8278" s="13"/>
      <c r="X8278" s="2">
        <v>44460</v>
      </c>
      <c r="Y8278">
        <v>127.0082</v>
      </c>
      <c r="AA8278" s="2">
        <v>44460</v>
      </c>
      <c r="AB8278">
        <v>2550.66</v>
      </c>
      <c r="AC8278">
        <f t="shared" si="1168"/>
        <v>-9.9791567205020915E-3</v>
      </c>
      <c r="AD8278">
        <f t="shared" si="1163"/>
        <v>-9.9818767205020909E-3</v>
      </c>
      <c r="AE8278">
        <f>Sheet2!$B$17+Sheet2!$B$18*'Portfolio allocation'!K8278</f>
        <v>-6.3038035391500022E-4</v>
      </c>
      <c r="AF8278">
        <f t="shared" si="1169"/>
        <v>-9.3514963665870914E-3</v>
      </c>
      <c r="AH8278" s="2">
        <v>44460</v>
      </c>
      <c r="AI8278">
        <v>1.3240000000000001</v>
      </c>
      <c r="AJ8278">
        <v>6.8000000000000005E-2</v>
      </c>
      <c r="AK8278">
        <v>1.17245</v>
      </c>
      <c r="AR8278" s="3"/>
    </row>
    <row r="8279" spans="1:44" hidden="1" outlineLevel="1" x14ac:dyDescent="0.2">
      <c r="A8279" s="2">
        <v>44461</v>
      </c>
      <c r="B8279">
        <v>20.87</v>
      </c>
      <c r="E8279" s="2">
        <v>44461</v>
      </c>
      <c r="F8279">
        <v>4395.6400000000003</v>
      </c>
      <c r="G8279">
        <f t="shared" si="1164"/>
        <v>9.5195662109373025E-3</v>
      </c>
      <c r="H8279" s="2">
        <v>44461</v>
      </c>
      <c r="I8279">
        <v>9176.08</v>
      </c>
      <c r="J8279">
        <f t="shared" si="1165"/>
        <v>9.5197231986181574E-3</v>
      </c>
      <c r="K8279">
        <f t="shared" si="1161"/>
        <v>9.517003198618158E-3</v>
      </c>
      <c r="L8279">
        <v>1.2172093608250955E-2</v>
      </c>
      <c r="N8279" s="2">
        <v>44461</v>
      </c>
      <c r="O8279">
        <v>298.58010000000002</v>
      </c>
      <c r="Q8279" s="2">
        <v>44461</v>
      </c>
      <c r="R8279">
        <v>484464.9</v>
      </c>
      <c r="S8279" s="8">
        <f t="shared" si="1166"/>
        <v>1.2822276429155011E-2</v>
      </c>
      <c r="T8279" s="9">
        <f t="shared" si="1162"/>
        <v>1.2819556429155011E-2</v>
      </c>
      <c r="U8279" s="3">
        <f>Sheet1!$B$17+Sheet1!$B$18*'Portfolio allocation'!K8279</f>
        <v>1.1405946146745127E-2</v>
      </c>
      <c r="V8279" s="13">
        <f t="shared" si="1167"/>
        <v>1.4136102824098846E-3</v>
      </c>
      <c r="W8279" s="13"/>
      <c r="X8279" s="2">
        <v>44461</v>
      </c>
      <c r="Y8279">
        <v>128.59379999999999</v>
      </c>
      <c r="AA8279" s="2">
        <v>44461</v>
      </c>
      <c r="AB8279">
        <v>2582.5100000000002</v>
      </c>
      <c r="AC8279">
        <f t="shared" si="1168"/>
        <v>1.2486964158296532E-2</v>
      </c>
      <c r="AD8279">
        <f t="shared" si="1163"/>
        <v>1.2483924158296533E-2</v>
      </c>
      <c r="AE8279">
        <f>Sheet2!$B$17+Sheet2!$B$18*'Portfolio allocation'!K8279</f>
        <v>8.5161490562866583E-3</v>
      </c>
      <c r="AF8279">
        <f t="shared" si="1169"/>
        <v>3.9677751020098743E-3</v>
      </c>
      <c r="AH8279" s="2">
        <v>44461</v>
      </c>
      <c r="AI8279">
        <v>1.331</v>
      </c>
      <c r="AJ8279">
        <v>7.5999999999999998E-2</v>
      </c>
      <c r="AK8279">
        <v>1.1733499999999999</v>
      </c>
      <c r="AR8279" s="3"/>
    </row>
    <row r="8280" spans="1:44" hidden="1" outlineLevel="1" x14ac:dyDescent="0.2">
      <c r="A8280" s="2">
        <v>44462</v>
      </c>
      <c r="B8280">
        <v>18.63</v>
      </c>
      <c r="E8280" s="2">
        <v>44462</v>
      </c>
      <c r="F8280">
        <v>4448.9799999999996</v>
      </c>
      <c r="G8280">
        <f t="shared" si="1164"/>
        <v>1.2134751708511082E-2</v>
      </c>
      <c r="H8280" s="2">
        <v>44462</v>
      </c>
      <c r="I8280">
        <v>9287.7999999999993</v>
      </c>
      <c r="J8280">
        <f t="shared" si="1165"/>
        <v>1.2175133608250954E-2</v>
      </c>
      <c r="K8280">
        <f t="shared" si="1161"/>
        <v>1.2172093608250955E-2</v>
      </c>
      <c r="L8280">
        <v>1.4710166144835631E-3</v>
      </c>
      <c r="N8280" s="2">
        <v>44462</v>
      </c>
      <c r="O8280">
        <v>299.56009999999998</v>
      </c>
      <c r="Q8280" s="2">
        <v>44462</v>
      </c>
      <c r="R8280">
        <v>486055.1</v>
      </c>
      <c r="S8280" s="8">
        <f t="shared" si="1166"/>
        <v>3.2823843378539941E-3</v>
      </c>
      <c r="T8280" s="9">
        <f t="shared" si="1162"/>
        <v>3.2793443378539939E-3</v>
      </c>
      <c r="U8280" s="3">
        <f>Sheet1!$B$17+Sheet1!$B$18*'Portfolio allocation'!K8280</f>
        <v>1.4451933153615173E-2</v>
      </c>
      <c r="V8280" s="13">
        <f t="shared" si="1167"/>
        <v>-1.1172588815761178E-2</v>
      </c>
      <c r="W8280" s="13"/>
      <c r="X8280" s="2">
        <v>44462</v>
      </c>
      <c r="Y8280">
        <v>130.59960000000001</v>
      </c>
      <c r="AA8280" s="2">
        <v>44462</v>
      </c>
      <c r="AB8280">
        <v>2622.79</v>
      </c>
      <c r="AC8280">
        <f t="shared" si="1168"/>
        <v>1.5597229052355832E-2</v>
      </c>
      <c r="AD8280">
        <f t="shared" si="1163"/>
        <v>1.5594269052355832E-2</v>
      </c>
      <c r="AE8280">
        <f>Sheet2!$B$17+Sheet2!$B$18*'Portfolio allocation'!K8280</f>
        <v>1.0877123186014819E-2</v>
      </c>
      <c r="AF8280">
        <f t="shared" si="1169"/>
        <v>4.7171458663410135E-3</v>
      </c>
      <c r="AH8280" s="2">
        <v>44462</v>
      </c>
      <c r="AI8280">
        <v>1.41</v>
      </c>
      <c r="AJ8280">
        <v>7.3999999999999996E-2</v>
      </c>
      <c r="AK8280">
        <v>1.1749499999999999</v>
      </c>
      <c r="AR8280" s="3"/>
    </row>
    <row r="8281" spans="1:44" hidden="1" outlineLevel="1" x14ac:dyDescent="0.2">
      <c r="A8281" s="2">
        <v>44463</v>
      </c>
      <c r="B8281">
        <v>17.75</v>
      </c>
      <c r="E8281" s="2">
        <v>44463</v>
      </c>
      <c r="F8281">
        <v>4455.4799999999996</v>
      </c>
      <c r="G8281">
        <f t="shared" si="1164"/>
        <v>1.4610090402744635E-3</v>
      </c>
      <c r="H8281" s="2">
        <v>44463</v>
      </c>
      <c r="I8281">
        <v>9301.49</v>
      </c>
      <c r="J8281">
        <f t="shared" si="1165"/>
        <v>1.4739766144835631E-3</v>
      </c>
      <c r="K8281">
        <f t="shared" si="1161"/>
        <v>1.4710166144835631E-3</v>
      </c>
      <c r="L8281">
        <v>-2.7575574137476111E-3</v>
      </c>
      <c r="N8281" s="2">
        <v>44463</v>
      </c>
      <c r="O8281">
        <v>299.3501</v>
      </c>
      <c r="Q8281" s="2">
        <v>44463</v>
      </c>
      <c r="R8281">
        <v>485714.4</v>
      </c>
      <c r="S8281" s="8">
        <f t="shared" si="1166"/>
        <v>-7.0094933681374982E-4</v>
      </c>
      <c r="T8281" s="9">
        <f t="shared" si="1162"/>
        <v>-7.0390933681374981E-4</v>
      </c>
      <c r="U8281" s="3">
        <f>Sheet1!$B$17+Sheet1!$B$18*'Portfolio allocation'!K8281</f>
        <v>2.1753864250088828E-3</v>
      </c>
      <c r="V8281" s="13">
        <f t="shared" si="1167"/>
        <v>-2.8792957618226324E-3</v>
      </c>
      <c r="W8281" s="13"/>
      <c r="X8281" s="2">
        <v>44463</v>
      </c>
      <c r="Y8281">
        <v>131.32560000000001</v>
      </c>
      <c r="AA8281" s="2">
        <v>44463</v>
      </c>
      <c r="AB8281">
        <v>2637.37</v>
      </c>
      <c r="AC8281">
        <f t="shared" si="1168"/>
        <v>5.5589658340926551E-3</v>
      </c>
      <c r="AD8281">
        <f t="shared" si="1163"/>
        <v>5.5558058340926548E-3</v>
      </c>
      <c r="AE8281">
        <f>Sheet2!$B$17+Sheet2!$B$18*'Portfolio allocation'!K8281</f>
        <v>1.361452513991189E-3</v>
      </c>
      <c r="AF8281">
        <f t="shared" si="1169"/>
        <v>4.1943533201014658E-3</v>
      </c>
      <c r="AH8281" s="2">
        <v>44463</v>
      </c>
      <c r="AI8281">
        <v>1.4610000000000001</v>
      </c>
      <c r="AJ8281">
        <v>7.9000000000000001E-2</v>
      </c>
      <c r="AK8281">
        <v>1.1713499999999999</v>
      </c>
      <c r="AR8281" s="3"/>
    </row>
    <row r="8282" spans="1:44" hidden="1" outlineLevel="1" x14ac:dyDescent="0.2">
      <c r="A8282" s="2">
        <v>44466</v>
      </c>
      <c r="B8282">
        <v>18.760000000000002</v>
      </c>
      <c r="E8282" s="2">
        <v>44466</v>
      </c>
      <c r="F8282">
        <v>4443.1099999999997</v>
      </c>
      <c r="G8282">
        <f t="shared" si="1164"/>
        <v>-2.7763563072890074E-3</v>
      </c>
      <c r="H8282" s="2">
        <v>44466</v>
      </c>
      <c r="I8282">
        <v>9275.8700000000008</v>
      </c>
      <c r="J8282">
        <f t="shared" si="1165"/>
        <v>-2.7543974137476113E-3</v>
      </c>
      <c r="K8282">
        <f t="shared" si="1161"/>
        <v>-2.7575574137476111E-3</v>
      </c>
      <c r="L8282">
        <v>-2.0313923303065026E-2</v>
      </c>
      <c r="N8282" s="2">
        <v>44466</v>
      </c>
      <c r="O8282">
        <v>294.16989999999998</v>
      </c>
      <c r="Q8282" s="2">
        <v>44466</v>
      </c>
      <c r="R8282">
        <v>477309.2</v>
      </c>
      <c r="S8282" s="8">
        <f t="shared" si="1166"/>
        <v>-1.730481945768958E-2</v>
      </c>
      <c r="T8282" s="9">
        <f t="shared" si="1162"/>
        <v>-1.7307979457689578E-2</v>
      </c>
      <c r="U8282" s="3">
        <f>Sheet1!$B$17+Sheet1!$B$18*'Portfolio allocation'!K8282</f>
        <v>-2.6757408664951519E-3</v>
      </c>
      <c r="V8282" s="13">
        <f t="shared" si="1167"/>
        <v>-1.4632238591194426E-2</v>
      </c>
      <c r="W8282" s="13"/>
      <c r="X8282" s="2">
        <v>44466</v>
      </c>
      <c r="Y8282">
        <v>132.3476</v>
      </c>
      <c r="AA8282" s="2">
        <v>44466</v>
      </c>
      <c r="AB8282">
        <v>2657.89</v>
      </c>
      <c r="AC8282">
        <f t="shared" si="1168"/>
        <v>7.7804782794981264E-3</v>
      </c>
      <c r="AD8282">
        <f t="shared" si="1163"/>
        <v>7.7773182794981261E-3</v>
      </c>
      <c r="AE8282">
        <f>Sheet2!$B$17+Sheet2!$B$18*'Portfolio allocation'!K8282</f>
        <v>-2.3987033925923994E-3</v>
      </c>
      <c r="AF8282">
        <f t="shared" si="1169"/>
        <v>1.0176021672090526E-2</v>
      </c>
      <c r="AH8282" s="2">
        <v>44466</v>
      </c>
      <c r="AI8282">
        <v>1.484</v>
      </c>
      <c r="AJ8282">
        <v>7.9000000000000001E-2</v>
      </c>
      <c r="AK8282">
        <v>1.17005</v>
      </c>
      <c r="AR8282" s="3"/>
    </row>
    <row r="8283" spans="1:44" hidden="1" outlineLevel="1" x14ac:dyDescent="0.2">
      <c r="A8283" s="2">
        <v>44467</v>
      </c>
      <c r="B8283">
        <v>23.25</v>
      </c>
      <c r="E8283" s="2">
        <v>44467</v>
      </c>
      <c r="F8283">
        <v>4352.63</v>
      </c>
      <c r="G8283">
        <f t="shared" si="1164"/>
        <v>-2.0364114325326033E-2</v>
      </c>
      <c r="H8283" s="2">
        <v>44467</v>
      </c>
      <c r="I8283">
        <v>9087.4699999999993</v>
      </c>
      <c r="J8283">
        <f t="shared" si="1165"/>
        <v>-2.0310763303065027E-2</v>
      </c>
      <c r="K8283">
        <f t="shared" si="1161"/>
        <v>-2.0313923303065026E-2</v>
      </c>
      <c r="L8283">
        <v>1.6638906755347003E-3</v>
      </c>
      <c r="N8283" s="2">
        <v>44467</v>
      </c>
      <c r="O8283">
        <v>283.52</v>
      </c>
      <c r="Q8283" s="2">
        <v>44467</v>
      </c>
      <c r="R8283">
        <v>460029.1</v>
      </c>
      <c r="S8283" s="8">
        <f t="shared" si="1166"/>
        <v>-3.6203157198729907E-2</v>
      </c>
      <c r="T8283" s="9">
        <f t="shared" si="1162"/>
        <v>-3.6206317198729909E-2</v>
      </c>
      <c r="U8283" s="3">
        <f>Sheet1!$B$17+Sheet1!$B$18*'Portfolio allocation'!K8283</f>
        <v>-2.2816848752201087E-2</v>
      </c>
      <c r="V8283" s="13">
        <f t="shared" si="1167"/>
        <v>-1.3389468446528822E-2</v>
      </c>
      <c r="W8283" s="13"/>
      <c r="X8283" s="2">
        <v>44467</v>
      </c>
      <c r="Y8283">
        <v>131.3065</v>
      </c>
      <c r="AA8283" s="2">
        <v>44467</v>
      </c>
      <c r="AB8283">
        <v>2636.98</v>
      </c>
      <c r="AC8283">
        <f t="shared" si="1168"/>
        <v>-7.867142733521626E-3</v>
      </c>
      <c r="AD8283">
        <f t="shared" si="1163"/>
        <v>-7.8703827335216258E-3</v>
      </c>
      <c r="AE8283">
        <f>Sheet2!$B$17+Sheet2!$B$18*'Portfolio allocation'!K8283</f>
        <v>-1.801027184477666E-2</v>
      </c>
      <c r="AF8283">
        <f t="shared" si="1169"/>
        <v>1.0139889111255034E-2</v>
      </c>
      <c r="AH8283" s="2">
        <v>44467</v>
      </c>
      <c r="AI8283">
        <v>1.536</v>
      </c>
      <c r="AJ8283">
        <v>8.1000000000000003E-2</v>
      </c>
      <c r="AK8283">
        <v>1.1673500000000001</v>
      </c>
      <c r="AR8283" s="3"/>
    </row>
    <row r="8284" spans="1:44" hidden="1" outlineLevel="1" x14ac:dyDescent="0.2">
      <c r="A8284" s="2">
        <v>44468</v>
      </c>
      <c r="B8284">
        <v>22.56</v>
      </c>
      <c r="E8284" s="2">
        <v>44468</v>
      </c>
      <c r="F8284">
        <v>4359.46</v>
      </c>
      <c r="G8284">
        <f t="shared" si="1164"/>
        <v>1.5691662282344421E-3</v>
      </c>
      <c r="H8284" s="2">
        <v>44468</v>
      </c>
      <c r="I8284">
        <v>9102.6200000000008</v>
      </c>
      <c r="J8284">
        <f t="shared" si="1165"/>
        <v>1.6671306755347004E-3</v>
      </c>
      <c r="K8284">
        <f t="shared" si="1161"/>
        <v>1.6638906755347003E-3</v>
      </c>
      <c r="L8284">
        <v>-1.1844805592148287E-2</v>
      </c>
      <c r="N8284" s="2">
        <v>44468</v>
      </c>
      <c r="O8284">
        <v>284</v>
      </c>
      <c r="Q8284" s="2">
        <v>44468</v>
      </c>
      <c r="R8284">
        <v>460807.9</v>
      </c>
      <c r="S8284" s="8">
        <f t="shared" si="1166"/>
        <v>1.6929363816333698E-3</v>
      </c>
      <c r="T8284" s="9">
        <f t="shared" si="1162"/>
        <v>1.6896963816333697E-3</v>
      </c>
      <c r="U8284" s="3">
        <f>Sheet1!$B$17+Sheet1!$B$18*'Portfolio allocation'!K8284</f>
        <v>2.396656435925488E-3</v>
      </c>
      <c r="V8284" s="13">
        <f t="shared" si="1167"/>
        <v>-7.0696005429211829E-4</v>
      </c>
      <c r="W8284" s="13"/>
      <c r="X8284" s="2">
        <v>44468</v>
      </c>
      <c r="Y8284">
        <v>132.93979999999999</v>
      </c>
      <c r="AA8284" s="2">
        <v>44468</v>
      </c>
      <c r="AB8284">
        <v>2669.79</v>
      </c>
      <c r="AC8284">
        <f t="shared" si="1168"/>
        <v>1.2442263498395834E-2</v>
      </c>
      <c r="AD8284">
        <f t="shared" si="1163"/>
        <v>1.2439103498395833E-2</v>
      </c>
      <c r="AE8284">
        <f>Sheet2!$B$17+Sheet2!$B$18*'Portfolio allocation'!K8284</f>
        <v>1.5329610497401931E-3</v>
      </c>
      <c r="AF8284">
        <f t="shared" si="1169"/>
        <v>1.0906142448655641E-2</v>
      </c>
      <c r="AH8284" s="2">
        <v>44468</v>
      </c>
      <c r="AI8284">
        <v>1.5389999999999999</v>
      </c>
      <c r="AJ8284">
        <v>7.9000000000000001E-2</v>
      </c>
      <c r="AK8284">
        <v>1.1615500000000001</v>
      </c>
      <c r="AR8284" s="3"/>
    </row>
    <row r="8285" spans="1:44" hidden="1" outlineLevel="1" x14ac:dyDescent="0.2">
      <c r="A8285" s="2">
        <v>44469</v>
      </c>
      <c r="B8285">
        <v>23.14</v>
      </c>
      <c r="E8285" s="2">
        <v>44469</v>
      </c>
      <c r="F8285">
        <v>4307.54</v>
      </c>
      <c r="G8285">
        <f t="shared" si="1164"/>
        <v>-1.1909731939276913E-2</v>
      </c>
      <c r="H8285" s="2">
        <v>44469</v>
      </c>
      <c r="I8285">
        <v>8994.83</v>
      </c>
      <c r="J8285">
        <f t="shared" si="1165"/>
        <v>-1.1841645592148287E-2</v>
      </c>
      <c r="K8285">
        <f t="shared" si="1161"/>
        <v>-1.1844805592148287E-2</v>
      </c>
      <c r="L8285">
        <v>1.1494555910139483E-2</v>
      </c>
      <c r="N8285" s="2">
        <v>44469</v>
      </c>
      <c r="O8285">
        <v>281.91989999999998</v>
      </c>
      <c r="Q8285" s="2">
        <v>44469</v>
      </c>
      <c r="R8285">
        <v>457432.8</v>
      </c>
      <c r="S8285" s="8">
        <f t="shared" si="1166"/>
        <v>-7.3243101952028544E-3</v>
      </c>
      <c r="T8285" s="9">
        <f t="shared" si="1162"/>
        <v>-7.3274701952028547E-3</v>
      </c>
      <c r="U8285" s="3">
        <f>Sheet1!$B$17+Sheet1!$B$18*'Portfolio allocation'!K8285</f>
        <v>-1.3100862278251557E-2</v>
      </c>
      <c r="V8285" s="13">
        <f t="shared" si="1167"/>
        <v>5.7733920830487021E-3</v>
      </c>
      <c r="W8285" s="13"/>
      <c r="X8285" s="2">
        <v>44469</v>
      </c>
      <c r="Y8285">
        <v>132.70099999999999</v>
      </c>
      <c r="AA8285" s="2">
        <v>44469</v>
      </c>
      <c r="AB8285">
        <v>2664.99</v>
      </c>
      <c r="AC8285">
        <f t="shared" si="1168"/>
        <v>-1.7978942163990874E-3</v>
      </c>
      <c r="AD8285">
        <f t="shared" si="1163"/>
        <v>-1.8010542163990875E-3</v>
      </c>
      <c r="AE8285">
        <f>Sheet2!$B$17+Sheet2!$B$18*'Portfolio allocation'!K8285</f>
        <v>-1.0479316309495133E-2</v>
      </c>
      <c r="AF8285">
        <f t="shared" si="1169"/>
        <v>8.6782620930960456E-3</v>
      </c>
      <c r="AH8285" s="2">
        <v>44469</v>
      </c>
      <c r="AI8285">
        <v>1.5269999999999999</v>
      </c>
      <c r="AJ8285">
        <v>7.9000000000000001E-2</v>
      </c>
      <c r="AK8285">
        <v>1.1589499999999999</v>
      </c>
      <c r="AR8285" s="3"/>
    </row>
    <row r="8286" spans="1:44" hidden="1" outlineLevel="1" x14ac:dyDescent="0.2">
      <c r="A8286" s="2">
        <v>44470</v>
      </c>
      <c r="B8286">
        <v>21.15</v>
      </c>
      <c r="E8286" s="2">
        <v>44470</v>
      </c>
      <c r="F8286">
        <v>4357.04</v>
      </c>
      <c r="G8286">
        <f t="shared" si="1164"/>
        <v>1.1491477734391298E-2</v>
      </c>
      <c r="H8286" s="2">
        <v>44470</v>
      </c>
      <c r="I8286">
        <v>9098.25</v>
      </c>
      <c r="J8286">
        <f t="shared" si="1165"/>
        <v>1.1497715910139483E-2</v>
      </c>
      <c r="K8286">
        <f t="shared" si="1161"/>
        <v>1.1494555910139483E-2</v>
      </c>
      <c r="L8286">
        <v>-1.2929821720660593E-2</v>
      </c>
      <c r="N8286" s="2">
        <v>44470</v>
      </c>
      <c r="O8286">
        <v>289.1001</v>
      </c>
      <c r="Q8286" s="2">
        <v>44470</v>
      </c>
      <c r="R8286">
        <v>469083.1</v>
      </c>
      <c r="S8286" s="8">
        <f t="shared" si="1166"/>
        <v>2.5468877614372998E-2</v>
      </c>
      <c r="T8286" s="9">
        <f t="shared" si="1162"/>
        <v>2.5465717614372999E-2</v>
      </c>
      <c r="U8286" s="3">
        <f>Sheet1!$B$17+Sheet1!$B$18*'Portfolio allocation'!K8286</f>
        <v>1.3674644735252948E-2</v>
      </c>
      <c r="V8286" s="13">
        <f t="shared" si="1167"/>
        <v>1.1791072879120051E-2</v>
      </c>
      <c r="W8286" s="13"/>
      <c r="X8286" s="2">
        <v>44470</v>
      </c>
      <c r="Y8286">
        <v>136.89420000000001</v>
      </c>
      <c r="AA8286" s="2">
        <v>44470</v>
      </c>
      <c r="AB8286">
        <v>2749.2</v>
      </c>
      <c r="AC8286">
        <f t="shared" si="1168"/>
        <v>3.1598617630835379E-2</v>
      </c>
      <c r="AD8286">
        <f t="shared" si="1163"/>
        <v>3.1595457630835377E-2</v>
      </c>
      <c r="AE8286">
        <f>Sheet2!$B$17+Sheet2!$B$18*'Portfolio allocation'!K8286</f>
        <v>1.0274639379304076E-2</v>
      </c>
      <c r="AF8286">
        <f t="shared" si="1169"/>
        <v>2.1320818251531301E-2</v>
      </c>
      <c r="AH8286" s="2">
        <v>44470</v>
      </c>
      <c r="AI8286">
        <v>1.4670000000000001</v>
      </c>
      <c r="AJ8286">
        <v>7.9000000000000001E-2</v>
      </c>
      <c r="AK8286">
        <v>1.1596500000000001</v>
      </c>
      <c r="AR8286" s="3"/>
    </row>
    <row r="8287" spans="1:44" hidden="1" outlineLevel="1" x14ac:dyDescent="0.2">
      <c r="A8287" s="2">
        <v>44473</v>
      </c>
      <c r="B8287">
        <v>22.96</v>
      </c>
      <c r="E8287" s="2">
        <v>44473</v>
      </c>
      <c r="F8287">
        <v>4300.46</v>
      </c>
      <c r="G8287">
        <f t="shared" si="1164"/>
        <v>-1.2985880322420762E-2</v>
      </c>
      <c r="H8287" s="2">
        <v>44473</v>
      </c>
      <c r="I8287">
        <v>8980.64</v>
      </c>
      <c r="J8287">
        <f t="shared" si="1165"/>
        <v>-1.2926661720660593E-2</v>
      </c>
      <c r="K8287">
        <f t="shared" si="1161"/>
        <v>-1.2929821720660593E-2</v>
      </c>
      <c r="L8287">
        <v>1.0636393528479117E-2</v>
      </c>
      <c r="N8287" s="2">
        <v>44473</v>
      </c>
      <c r="O8287">
        <v>283.11009999999999</v>
      </c>
      <c r="Q8287" s="2">
        <v>44473</v>
      </c>
      <c r="R8287">
        <v>459363.9</v>
      </c>
      <c r="S8287" s="8">
        <f t="shared" si="1166"/>
        <v>-2.0719569730821563E-2</v>
      </c>
      <c r="T8287" s="9">
        <f t="shared" si="1162"/>
        <v>-2.0722729730821562E-2</v>
      </c>
      <c r="U8287" s="3">
        <f>Sheet1!$B$17+Sheet1!$B$18*'Portfolio allocation'!K8287</f>
        <v>-1.4345620278846347E-2</v>
      </c>
      <c r="V8287" s="13">
        <f t="shared" si="1167"/>
        <v>-6.3771094519752148E-3</v>
      </c>
      <c r="W8287" s="13"/>
      <c r="X8287" s="2">
        <v>44473</v>
      </c>
      <c r="Y8287">
        <v>137.64869999999999</v>
      </c>
      <c r="AA8287" s="2">
        <v>44473</v>
      </c>
      <c r="AB8287">
        <v>2764.35</v>
      </c>
      <c r="AC8287">
        <f t="shared" si="1168"/>
        <v>5.5106940200786436E-3</v>
      </c>
      <c r="AD8287">
        <f t="shared" si="1163"/>
        <v>5.5075340200786433E-3</v>
      </c>
      <c r="AE8287">
        <f>Sheet2!$B$17+Sheet2!$B$18*'Portfolio allocation'!K8287</f>
        <v>-1.1444140332233269E-2</v>
      </c>
      <c r="AF8287">
        <f t="shared" si="1169"/>
        <v>1.6951674352311912E-2</v>
      </c>
      <c r="AH8287" s="2">
        <v>44473</v>
      </c>
      <c r="AI8287">
        <v>1.4810000000000001</v>
      </c>
      <c r="AJ8287">
        <v>7.9000000000000001E-2</v>
      </c>
      <c r="AK8287">
        <v>1.1624000000000001</v>
      </c>
      <c r="AR8287" s="3"/>
    </row>
    <row r="8288" spans="1:44" hidden="1" outlineLevel="1" x14ac:dyDescent="0.2">
      <c r="A8288" s="2">
        <v>44474</v>
      </c>
      <c r="B8288">
        <v>21.3</v>
      </c>
      <c r="E8288" s="2">
        <v>44474</v>
      </c>
      <c r="F8288">
        <v>4345.72</v>
      </c>
      <c r="G8288">
        <f t="shared" si="1164"/>
        <v>1.0524455523362564E-2</v>
      </c>
      <c r="H8288" s="2">
        <v>44474</v>
      </c>
      <c r="I8288">
        <v>9076.19</v>
      </c>
      <c r="J8288">
        <f t="shared" si="1165"/>
        <v>1.0639553528479118E-2</v>
      </c>
      <c r="K8288">
        <f t="shared" si="1161"/>
        <v>1.0636393528479117E-2</v>
      </c>
      <c r="L8288">
        <v>4.1018868051021585E-3</v>
      </c>
      <c r="N8288" s="2">
        <v>44474</v>
      </c>
      <c r="O8288">
        <v>288.76</v>
      </c>
      <c r="Q8288" s="2">
        <v>44474</v>
      </c>
      <c r="R8288">
        <v>468531.3</v>
      </c>
      <c r="S8288" s="8">
        <f t="shared" si="1166"/>
        <v>1.9956727117651063E-2</v>
      </c>
      <c r="T8288" s="9">
        <f t="shared" si="1162"/>
        <v>1.9953567117651064E-2</v>
      </c>
      <c r="U8288" s="3">
        <f>Sheet1!$B$17+Sheet1!$B$18*'Portfolio allocation'!K8288</f>
        <v>1.2690139102285204E-2</v>
      </c>
      <c r="V8288" s="13">
        <f t="shared" si="1167"/>
        <v>7.2634280153658602E-3</v>
      </c>
      <c r="W8288" s="13"/>
      <c r="X8288" s="2">
        <v>44474</v>
      </c>
      <c r="Y8288">
        <v>136.73179999999999</v>
      </c>
      <c r="AA8288" s="2">
        <v>44474</v>
      </c>
      <c r="AB8288">
        <v>2745.94</v>
      </c>
      <c r="AC8288">
        <f t="shared" si="1168"/>
        <v>-6.6597934414961424E-3</v>
      </c>
      <c r="AD8288">
        <f t="shared" si="1163"/>
        <v>-6.6631534414961424E-3</v>
      </c>
      <c r="AE8288">
        <f>Sheet2!$B$17+Sheet2!$B$18*'Portfolio allocation'!K8288</f>
        <v>9.5115394958292087E-3</v>
      </c>
      <c r="AF8288">
        <f t="shared" si="1169"/>
        <v>-1.617469293732535E-2</v>
      </c>
      <c r="AH8288" s="2">
        <v>44474</v>
      </c>
      <c r="AI8288">
        <v>1.5309999999999999</v>
      </c>
      <c r="AJ8288">
        <v>8.4000000000000005E-2</v>
      </c>
      <c r="AK8288">
        <v>1.1593</v>
      </c>
      <c r="AR8288" s="3"/>
    </row>
    <row r="8289" spans="1:44" hidden="1" outlineLevel="1" x14ac:dyDescent="0.2">
      <c r="A8289" s="2">
        <v>44475</v>
      </c>
      <c r="B8289">
        <v>21</v>
      </c>
      <c r="E8289" s="2">
        <v>44475</v>
      </c>
      <c r="F8289">
        <v>4363.55</v>
      </c>
      <c r="G8289">
        <f t="shared" si="1164"/>
        <v>4.1028874386752623E-3</v>
      </c>
      <c r="H8289" s="2">
        <v>44475</v>
      </c>
      <c r="I8289">
        <v>9113.4500000000007</v>
      </c>
      <c r="J8289">
        <f t="shared" si="1165"/>
        <v>4.1052468051021584E-3</v>
      </c>
      <c r="K8289">
        <f t="shared" si="1161"/>
        <v>4.1018868051021585E-3</v>
      </c>
      <c r="L8289">
        <v>8.526609246992084E-3</v>
      </c>
      <c r="N8289" s="2">
        <v>44475</v>
      </c>
      <c r="O8289">
        <v>293.11009999999999</v>
      </c>
      <c r="Q8289" s="2">
        <v>44475</v>
      </c>
      <c r="R8289">
        <v>475589.6</v>
      </c>
      <c r="S8289" s="8">
        <f t="shared" si="1166"/>
        <v>1.5064735269554097E-2</v>
      </c>
      <c r="T8289" s="9">
        <f t="shared" si="1162"/>
        <v>1.5061375269554096E-2</v>
      </c>
      <c r="U8289" s="3">
        <f>Sheet1!$B$17+Sheet1!$B$18*'Portfolio allocation'!K8289</f>
        <v>5.1935873828038593E-3</v>
      </c>
      <c r="V8289" s="13">
        <f t="shared" si="1167"/>
        <v>9.8677878867502369E-3</v>
      </c>
      <c r="W8289" s="13"/>
      <c r="X8289" s="2">
        <v>44475</v>
      </c>
      <c r="Y8289">
        <v>135.97720000000001</v>
      </c>
      <c r="AA8289" s="2">
        <v>44475</v>
      </c>
      <c r="AB8289">
        <v>2730.79</v>
      </c>
      <c r="AC8289">
        <f t="shared" si="1168"/>
        <v>-5.5172363562204785E-3</v>
      </c>
      <c r="AD8289">
        <f t="shared" si="1163"/>
        <v>-5.5208763562204785E-3</v>
      </c>
      <c r="AE8289">
        <f>Sheet2!$B$17+Sheet2!$B$18*'Portfolio allocation'!K8289</f>
        <v>3.7008894070582493E-3</v>
      </c>
      <c r="AF8289">
        <f t="shared" si="1169"/>
        <v>-9.2217657632787282E-3</v>
      </c>
      <c r="AH8289" s="2">
        <v>44475</v>
      </c>
      <c r="AI8289">
        <v>1.524</v>
      </c>
      <c r="AJ8289">
        <v>9.0999999999999998E-2</v>
      </c>
      <c r="AK8289">
        <v>1.15425</v>
      </c>
      <c r="AR8289" s="3"/>
    </row>
    <row r="8290" spans="1:44" hidden="1" outlineLevel="1" x14ac:dyDescent="0.2">
      <c r="A8290" s="2">
        <v>44476</v>
      </c>
      <c r="B8290">
        <v>19.54</v>
      </c>
      <c r="E8290" s="2">
        <v>44476</v>
      </c>
      <c r="F8290">
        <v>4399.76</v>
      </c>
      <c r="G8290">
        <f t="shared" si="1164"/>
        <v>8.2982892369745098E-3</v>
      </c>
      <c r="H8290" s="2">
        <v>44476</v>
      </c>
      <c r="I8290">
        <v>9191.19</v>
      </c>
      <c r="J8290">
        <f t="shared" si="1165"/>
        <v>8.5302492469920832E-3</v>
      </c>
      <c r="K8290">
        <f t="shared" si="1161"/>
        <v>8.526609246992084E-3</v>
      </c>
      <c r="L8290">
        <v>-1.9023172053238364E-3</v>
      </c>
      <c r="N8290" s="2">
        <v>44476</v>
      </c>
      <c r="O8290">
        <v>294.8501</v>
      </c>
      <c r="Q8290" s="2">
        <v>44476</v>
      </c>
      <c r="R8290">
        <v>478412.79999999999</v>
      </c>
      <c r="S8290" s="8">
        <f t="shared" si="1166"/>
        <v>5.9362105479177085E-3</v>
      </c>
      <c r="T8290" s="9">
        <f t="shared" si="1162"/>
        <v>5.9325705479177085E-3</v>
      </c>
      <c r="U8290" s="3">
        <f>Sheet1!$B$17+Sheet1!$B$18*'Portfolio allocation'!K8290</f>
        <v>1.0269741105519084E-2</v>
      </c>
      <c r="V8290" s="13">
        <f t="shared" si="1167"/>
        <v>-4.3371705576013752E-3</v>
      </c>
      <c r="W8290" s="13"/>
      <c r="X8290" s="2">
        <v>44476</v>
      </c>
      <c r="Y8290">
        <v>135.45189999999999</v>
      </c>
      <c r="AA8290" s="2">
        <v>44476</v>
      </c>
      <c r="AB8290">
        <v>2720.24</v>
      </c>
      <c r="AC8290">
        <f t="shared" si="1168"/>
        <v>-3.8633508984580178E-3</v>
      </c>
      <c r="AD8290">
        <f t="shared" si="1163"/>
        <v>-3.8671108984580176E-3</v>
      </c>
      <c r="AE8290">
        <f>Sheet2!$B$17+Sheet2!$B$18*'Portfolio allocation'!K8290</f>
        <v>7.6354654872658224E-3</v>
      </c>
      <c r="AF8290">
        <f t="shared" si="1169"/>
        <v>-1.150257638572384E-2</v>
      </c>
      <c r="AH8290" s="2">
        <v>44476</v>
      </c>
      <c r="AI8290">
        <v>1.571</v>
      </c>
      <c r="AJ8290">
        <v>9.4E-2</v>
      </c>
      <c r="AK8290">
        <v>1.15605</v>
      </c>
      <c r="AR8290" s="3"/>
    </row>
    <row r="8291" spans="1:44" hidden="1" outlineLevel="1" x14ac:dyDescent="0.2">
      <c r="A8291" s="2">
        <v>44477</v>
      </c>
      <c r="B8291">
        <v>18.77</v>
      </c>
      <c r="E8291" s="2">
        <v>44477</v>
      </c>
      <c r="F8291">
        <v>4391.34</v>
      </c>
      <c r="G8291">
        <f t="shared" si="1164"/>
        <v>-1.9137407494954628E-3</v>
      </c>
      <c r="H8291" s="2">
        <v>44477</v>
      </c>
      <c r="I8291">
        <v>9173.74</v>
      </c>
      <c r="J8291">
        <f t="shared" si="1165"/>
        <v>-1.8985572053238364E-3</v>
      </c>
      <c r="K8291">
        <f t="shared" si="1161"/>
        <v>-1.9023172053238364E-3</v>
      </c>
      <c r="L8291">
        <v>-6.8690079795590085E-3</v>
      </c>
      <c r="N8291" s="2">
        <v>44477</v>
      </c>
      <c r="O8291">
        <v>294.8501</v>
      </c>
      <c r="Q8291" s="2">
        <v>44477</v>
      </c>
      <c r="R8291">
        <v>478412.79999999999</v>
      </c>
      <c r="S8291" s="8">
        <f t="shared" si="1166"/>
        <v>0</v>
      </c>
      <c r="T8291" s="9">
        <f t="shared" si="1162"/>
        <v>-3.76E-6</v>
      </c>
      <c r="U8291" s="3">
        <f>Sheet1!$B$17+Sheet1!$B$18*'Portfolio allocation'!K8291</f>
        <v>-1.6945876247221421E-3</v>
      </c>
      <c r="V8291" s="13">
        <f t="shared" si="1167"/>
        <v>1.6908276247221421E-3</v>
      </c>
      <c r="W8291" s="13"/>
      <c r="X8291" s="2">
        <v>44477</v>
      </c>
      <c r="Y8291">
        <v>136.7987</v>
      </c>
      <c r="AA8291" s="2">
        <v>44477</v>
      </c>
      <c r="AB8291">
        <v>2747.28</v>
      </c>
      <c r="AC8291">
        <f t="shared" si="1168"/>
        <v>9.9402993853485722E-3</v>
      </c>
      <c r="AD8291">
        <f t="shared" si="1163"/>
        <v>9.9365393853485719E-3</v>
      </c>
      <c r="AE8291">
        <f>Sheet2!$B$17+Sheet2!$B$18*'Portfolio allocation'!K8291</f>
        <v>-1.6382019801108897E-3</v>
      </c>
      <c r="AF8291">
        <f t="shared" si="1169"/>
        <v>1.1574741365459461E-2</v>
      </c>
      <c r="AH8291" s="2">
        <v>44477</v>
      </c>
      <c r="AI8291">
        <v>1.605</v>
      </c>
      <c r="AJ8291">
        <v>9.4E-2</v>
      </c>
      <c r="AK8291">
        <v>1.1574</v>
      </c>
      <c r="AR8291" s="3"/>
    </row>
    <row r="8292" spans="1:44" hidden="1" outlineLevel="1" x14ac:dyDescent="0.2">
      <c r="A8292" s="2">
        <v>44480</v>
      </c>
      <c r="B8292">
        <v>20</v>
      </c>
      <c r="E8292" s="2">
        <v>44480</v>
      </c>
      <c r="F8292">
        <v>4361.1899999999996</v>
      </c>
      <c r="G8292">
        <f t="shared" si="1164"/>
        <v>-6.8657858421348195E-3</v>
      </c>
      <c r="H8292" s="2">
        <v>44480</v>
      </c>
      <c r="I8292">
        <v>9110.76</v>
      </c>
      <c r="J8292">
        <f t="shared" si="1165"/>
        <v>-6.8652479795590082E-3</v>
      </c>
      <c r="K8292">
        <f t="shared" si="1161"/>
        <v>-6.8690079795590085E-3</v>
      </c>
      <c r="L8292">
        <v>-2.4217800115029302E-3</v>
      </c>
      <c r="N8292" s="2">
        <v>44480</v>
      </c>
      <c r="O8292">
        <v>294.23</v>
      </c>
      <c r="Q8292" s="2">
        <v>44480</v>
      </c>
      <c r="R8292">
        <v>477406.6</v>
      </c>
      <c r="S8292" s="8">
        <f t="shared" si="1166"/>
        <v>-2.1032045965325707E-3</v>
      </c>
      <c r="T8292" s="9">
        <f t="shared" si="1162"/>
        <v>-2.1069645965325705E-3</v>
      </c>
      <c r="U8292" s="3">
        <f>Sheet1!$B$17+Sheet1!$B$18*'Portfolio allocation'!K8292</f>
        <v>-7.392501153607945E-3</v>
      </c>
      <c r="V8292" s="13">
        <f t="shared" si="1167"/>
        <v>5.2855365570753741E-3</v>
      </c>
      <c r="W8292" s="13"/>
      <c r="X8292" s="2">
        <v>44480</v>
      </c>
      <c r="Y8292">
        <v>136.04409999999999</v>
      </c>
      <c r="AA8292" s="2">
        <v>44480</v>
      </c>
      <c r="AB8292">
        <v>2732.13</v>
      </c>
      <c r="AC8292">
        <f t="shared" si="1168"/>
        <v>-5.5145452957107155E-3</v>
      </c>
      <c r="AD8292">
        <f t="shared" si="1163"/>
        <v>-5.5183052957107157E-3</v>
      </c>
      <c r="AE8292">
        <f>Sheet2!$B$17+Sheet2!$B$18*'Portfolio allocation'!K8292</f>
        <v>-6.054710128302547E-3</v>
      </c>
      <c r="AF8292">
        <f t="shared" si="1169"/>
        <v>5.3640483259183129E-4</v>
      </c>
      <c r="AH8292" s="2">
        <v>44480</v>
      </c>
      <c r="AI8292">
        <v>1.605</v>
      </c>
      <c r="AJ8292">
        <v>9.4E-2</v>
      </c>
      <c r="AK8292">
        <v>1.1572499999999999</v>
      </c>
      <c r="AR8292" s="3"/>
    </row>
    <row r="8293" spans="1:44" hidden="1" outlineLevel="1" x14ac:dyDescent="0.2">
      <c r="A8293" s="2">
        <v>44481</v>
      </c>
      <c r="B8293">
        <v>19.850000000000001</v>
      </c>
      <c r="E8293" s="2">
        <v>44481</v>
      </c>
      <c r="F8293">
        <v>4350.6499999999996</v>
      </c>
      <c r="G8293">
        <f t="shared" si="1164"/>
        <v>-2.4167715692277048E-3</v>
      </c>
      <c r="H8293" s="2">
        <v>44481</v>
      </c>
      <c r="I8293">
        <v>9088.73</v>
      </c>
      <c r="J8293">
        <f t="shared" si="1165"/>
        <v>-2.4180200115029304E-3</v>
      </c>
      <c r="K8293">
        <f t="shared" si="1161"/>
        <v>-2.4217800115029302E-3</v>
      </c>
      <c r="L8293">
        <v>3.0393694860778838E-3</v>
      </c>
      <c r="N8293" s="2">
        <v>44481</v>
      </c>
      <c r="O8293">
        <v>292.87990000000002</v>
      </c>
      <c r="Q8293" s="2">
        <v>44481</v>
      </c>
      <c r="R8293">
        <v>475216.1</v>
      </c>
      <c r="S8293" s="8">
        <f t="shared" si="1166"/>
        <v>-4.5883320423303342E-3</v>
      </c>
      <c r="T8293" s="9">
        <f t="shared" si="1162"/>
        <v>-4.5920920423303344E-3</v>
      </c>
      <c r="U8293" s="3">
        <f>Sheet1!$B$17+Sheet1!$B$18*'Portfolio allocation'!K8293</f>
        <v>-2.2905285209090269E-3</v>
      </c>
      <c r="V8293" s="13">
        <f t="shared" si="1167"/>
        <v>-2.3015635214213076E-3</v>
      </c>
      <c r="W8293" s="13"/>
      <c r="X8293" s="2">
        <v>44481</v>
      </c>
      <c r="Y8293">
        <v>134.172</v>
      </c>
      <c r="AA8293" s="2">
        <v>44481</v>
      </c>
      <c r="AB8293">
        <v>2694.53</v>
      </c>
      <c r="AC8293">
        <f t="shared" si="1168"/>
        <v>-1.376215626635624E-2</v>
      </c>
      <c r="AD8293">
        <f t="shared" si="1163"/>
        <v>-1.3766116266356241E-2</v>
      </c>
      <c r="AE8293">
        <f>Sheet2!$B$17+Sheet2!$B$18*'Portfolio allocation'!K8293</f>
        <v>-2.1001215600601284E-3</v>
      </c>
      <c r="AF8293">
        <f t="shared" si="1169"/>
        <v>-1.1665994706296113E-2</v>
      </c>
      <c r="AH8293" s="2">
        <v>44481</v>
      </c>
      <c r="AI8293">
        <v>1.58</v>
      </c>
      <c r="AJ8293">
        <v>9.9000000000000005E-2</v>
      </c>
      <c r="AK8293">
        <v>1.1549</v>
      </c>
      <c r="AR8293" s="3"/>
    </row>
    <row r="8294" spans="1:44" hidden="1" outlineLevel="1" x14ac:dyDescent="0.2">
      <c r="A8294" s="2">
        <v>44482</v>
      </c>
      <c r="B8294">
        <v>18.64</v>
      </c>
      <c r="E8294" s="2">
        <v>44482</v>
      </c>
      <c r="F8294">
        <v>4363.8</v>
      </c>
      <c r="G8294">
        <f t="shared" si="1164"/>
        <v>3.0225368623080229E-3</v>
      </c>
      <c r="H8294" s="2">
        <v>44482</v>
      </c>
      <c r="I8294">
        <v>9116.39</v>
      </c>
      <c r="J8294">
        <f t="shared" si="1165"/>
        <v>3.0433294860778837E-3</v>
      </c>
      <c r="K8294">
        <f t="shared" si="1161"/>
        <v>3.0393694860778838E-3</v>
      </c>
      <c r="L8294">
        <v>1.717169834721868E-2</v>
      </c>
      <c r="N8294" s="2">
        <v>44482</v>
      </c>
      <c r="O8294">
        <v>296.31009999999998</v>
      </c>
      <c r="Q8294" s="2">
        <v>44482</v>
      </c>
      <c r="R8294">
        <v>480781.7</v>
      </c>
      <c r="S8294" s="8">
        <f t="shared" si="1166"/>
        <v>1.1711724413377533E-2</v>
      </c>
      <c r="T8294" s="9">
        <f t="shared" si="1162"/>
        <v>1.1707764413377533E-2</v>
      </c>
      <c r="U8294" s="3">
        <f>Sheet1!$B$17+Sheet1!$B$18*'Portfolio allocation'!K8294</f>
        <v>3.9746405866493964E-3</v>
      </c>
      <c r="V8294" s="13">
        <f t="shared" si="1167"/>
        <v>7.7331238267281362E-3</v>
      </c>
      <c r="W8294" s="13"/>
      <c r="X8294" s="2">
        <v>44482</v>
      </c>
      <c r="Y8294">
        <v>134.44890000000001</v>
      </c>
      <c r="AA8294" s="2">
        <v>44482</v>
      </c>
      <c r="AB8294">
        <v>2700.09</v>
      </c>
      <c r="AC8294">
        <f t="shared" si="1168"/>
        <v>2.0634396351126849E-3</v>
      </c>
      <c r="AD8294">
        <f t="shared" si="1163"/>
        <v>2.059479635112685E-3</v>
      </c>
      <c r="AE8294">
        <f>Sheet2!$B$17+Sheet2!$B$18*'Portfolio allocation'!K8294</f>
        <v>2.7560718997134146E-3</v>
      </c>
      <c r="AF8294">
        <f t="shared" si="1169"/>
        <v>-6.9659226460072957E-4</v>
      </c>
      <c r="AH8294" s="2">
        <v>44482</v>
      </c>
      <c r="AI8294">
        <v>1.5489999999999999</v>
      </c>
      <c r="AJ8294">
        <v>9.9000000000000005E-2</v>
      </c>
      <c r="AK8294">
        <v>1.1574500000000001</v>
      </c>
      <c r="AR8294" s="3"/>
    </row>
    <row r="8295" spans="1:44" hidden="1" outlineLevel="1" x14ac:dyDescent="0.2">
      <c r="A8295" s="2">
        <v>44483</v>
      </c>
      <c r="B8295">
        <v>16.86</v>
      </c>
      <c r="E8295" s="2">
        <v>44483</v>
      </c>
      <c r="F8295">
        <v>4438.26</v>
      </c>
      <c r="G8295">
        <f t="shared" si="1164"/>
        <v>1.706311013337003E-2</v>
      </c>
      <c r="H8295" s="2">
        <v>44483</v>
      </c>
      <c r="I8295">
        <v>9272.9699999999993</v>
      </c>
      <c r="J8295">
        <f t="shared" si="1165"/>
        <v>1.7175658347218681E-2</v>
      </c>
      <c r="K8295">
        <f t="shared" si="1161"/>
        <v>1.717169834721868E-2</v>
      </c>
      <c r="L8295">
        <v>7.4565529485375089E-3</v>
      </c>
      <c r="N8295" s="2">
        <v>44483</v>
      </c>
      <c r="O8295">
        <v>302.75</v>
      </c>
      <c r="Q8295" s="2">
        <v>44483</v>
      </c>
      <c r="R8295">
        <v>491230.9</v>
      </c>
      <c r="S8295" s="8">
        <f t="shared" si="1166"/>
        <v>2.1733772312881428E-2</v>
      </c>
      <c r="T8295" s="9">
        <f t="shared" si="1162"/>
        <v>2.1729812312881427E-2</v>
      </c>
      <c r="U8295" s="3">
        <f>Sheet1!$B$17+Sheet1!$B$18*'Portfolio allocation'!K8295</f>
        <v>2.0187606416992954E-2</v>
      </c>
      <c r="V8295" s="13">
        <f t="shared" si="1167"/>
        <v>1.5422058958884724E-3</v>
      </c>
      <c r="W8295" s="13"/>
      <c r="X8295" s="2">
        <v>44483</v>
      </c>
      <c r="Y8295">
        <v>136.96100000000001</v>
      </c>
      <c r="AA8295" s="2">
        <v>44483</v>
      </c>
      <c r="AB8295">
        <v>2750.54</v>
      </c>
      <c r="AC8295">
        <f t="shared" si="1168"/>
        <v>1.8684562366439561E-2</v>
      </c>
      <c r="AD8295">
        <f t="shared" si="1163"/>
        <v>1.868072236643956E-2</v>
      </c>
      <c r="AE8295">
        <f>Sheet2!$B$17+Sheet2!$B$18*'Portfolio allocation'!K8295</f>
        <v>1.5322899271357849E-2</v>
      </c>
      <c r="AF8295">
        <f t="shared" si="1169"/>
        <v>3.357823095081711E-3</v>
      </c>
      <c r="AH8295" s="2">
        <v>44483</v>
      </c>
      <c r="AI8295">
        <v>1.5189999999999999</v>
      </c>
      <c r="AJ8295">
        <v>9.6000000000000002E-2</v>
      </c>
      <c r="AK8295">
        <v>1.1589499999999999</v>
      </c>
      <c r="AR8295" s="3"/>
    </row>
    <row r="8296" spans="1:44" hidden="1" outlineLevel="1" x14ac:dyDescent="0.2">
      <c r="A8296" s="2">
        <v>44484</v>
      </c>
      <c r="B8296">
        <v>16.3</v>
      </c>
      <c r="E8296" s="2">
        <v>44484</v>
      </c>
      <c r="F8296">
        <v>4471.37</v>
      </c>
      <c r="G8296">
        <f t="shared" si="1164"/>
        <v>7.4601307719690535E-3</v>
      </c>
      <c r="H8296" s="2">
        <v>44484</v>
      </c>
      <c r="I8296">
        <v>9342.15</v>
      </c>
      <c r="J8296">
        <f t="shared" si="1165"/>
        <v>7.4603929485375087E-3</v>
      </c>
      <c r="K8296">
        <f t="shared" si="1161"/>
        <v>7.4565529485375089E-3</v>
      </c>
      <c r="L8296">
        <v>3.3709860914244824E-3</v>
      </c>
      <c r="N8296" s="2">
        <v>44484</v>
      </c>
      <c r="O8296">
        <v>304.20999999999998</v>
      </c>
      <c r="Q8296" s="2">
        <v>44484</v>
      </c>
      <c r="R8296">
        <v>493599.8</v>
      </c>
      <c r="S8296" s="8">
        <f t="shared" si="1166"/>
        <v>4.8223757910994536E-3</v>
      </c>
      <c r="T8296" s="9">
        <f t="shared" si="1162"/>
        <v>4.8185357910994538E-3</v>
      </c>
      <c r="U8296" s="3">
        <f>Sheet1!$B$17+Sheet1!$B$18*'Portfolio allocation'!K8296</f>
        <v>9.0421454010990339E-3</v>
      </c>
      <c r="V8296" s="13">
        <f t="shared" si="1167"/>
        <v>-4.2236096099995801E-3</v>
      </c>
      <c r="W8296" s="13"/>
      <c r="X8296" s="2">
        <v>44484</v>
      </c>
      <c r="Y8296">
        <v>138.12629999999999</v>
      </c>
      <c r="AA8296" s="2">
        <v>44484</v>
      </c>
      <c r="AB8296">
        <v>2773.95</v>
      </c>
      <c r="AC8296">
        <f t="shared" si="1168"/>
        <v>8.5110560108196953E-3</v>
      </c>
      <c r="AD8296">
        <f t="shared" si="1163"/>
        <v>8.507016010819695E-3</v>
      </c>
      <c r="AE8296">
        <f>Sheet2!$B$17+Sheet2!$B$18*'Portfolio allocation'!K8296</f>
        <v>6.6839441270748036E-3</v>
      </c>
      <c r="AF8296">
        <f t="shared" si="1169"/>
        <v>1.8230718837448914E-3</v>
      </c>
      <c r="AH8296" s="2">
        <v>44484</v>
      </c>
      <c r="AI8296">
        <v>1.5760000000000001</v>
      </c>
      <c r="AJ8296">
        <v>0.10100000000000001</v>
      </c>
      <c r="AK8296">
        <v>1.16055</v>
      </c>
      <c r="AR8296" s="3"/>
    </row>
    <row r="8297" spans="1:44" hidden="1" outlineLevel="1" x14ac:dyDescent="0.2">
      <c r="A8297" s="2">
        <v>44487</v>
      </c>
      <c r="B8297">
        <v>16.309999999999999</v>
      </c>
      <c r="E8297" s="2">
        <v>44487</v>
      </c>
      <c r="F8297">
        <v>4486.46</v>
      </c>
      <c r="G8297">
        <f t="shared" si="1164"/>
        <v>3.3748045900920953E-3</v>
      </c>
      <c r="H8297" s="2">
        <v>44487</v>
      </c>
      <c r="I8297">
        <v>9373.68</v>
      </c>
      <c r="J8297">
        <f t="shared" si="1165"/>
        <v>3.3750260914244823E-3</v>
      </c>
      <c r="K8297">
        <f t="shared" si="1161"/>
        <v>3.3709860914244824E-3</v>
      </c>
      <c r="L8297">
        <v>7.4038163764072219E-3</v>
      </c>
      <c r="N8297" s="2">
        <v>44487</v>
      </c>
      <c r="O8297">
        <v>307.29000000000002</v>
      </c>
      <c r="Q8297" s="2">
        <v>44487</v>
      </c>
      <c r="R8297">
        <v>498597.4</v>
      </c>
      <c r="S8297" s="8">
        <f t="shared" si="1166"/>
        <v>1.0124801509239001E-2</v>
      </c>
      <c r="T8297" s="9">
        <f t="shared" si="1162"/>
        <v>1.0120761509239001E-2</v>
      </c>
      <c r="U8297" s="3">
        <f>Sheet1!$B$17+Sheet1!$B$18*'Portfolio allocation'!K8297</f>
        <v>4.3550795605854248E-3</v>
      </c>
      <c r="V8297" s="13">
        <f t="shared" si="1167"/>
        <v>5.7656819486535758E-3</v>
      </c>
      <c r="W8297" s="13"/>
      <c r="X8297" s="2">
        <v>44487</v>
      </c>
      <c r="Y8297">
        <v>135.93899999999999</v>
      </c>
      <c r="AA8297" s="2">
        <v>44487</v>
      </c>
      <c r="AB8297">
        <v>2730.02</v>
      </c>
      <c r="AC8297">
        <f t="shared" si="1168"/>
        <v>-1.5836622866309713E-2</v>
      </c>
      <c r="AD8297">
        <f t="shared" si="1163"/>
        <v>-1.5840782866309713E-2</v>
      </c>
      <c r="AE8297">
        <f>Sheet2!$B$17+Sheet2!$B$18*'Portfolio allocation'!K8297</f>
        <v>3.0509538454923813E-3</v>
      </c>
      <c r="AF8297">
        <f t="shared" si="1169"/>
        <v>-1.8891736711802096E-2</v>
      </c>
      <c r="AH8297" s="2">
        <v>44487</v>
      </c>
      <c r="AI8297">
        <v>1.5840000000000001</v>
      </c>
      <c r="AJ8297">
        <v>0.104</v>
      </c>
      <c r="AK8297">
        <v>1.16015</v>
      </c>
      <c r="AR8297" s="3"/>
    </row>
    <row r="8298" spans="1:44" hidden="1" outlineLevel="1" x14ac:dyDescent="0.2">
      <c r="A8298" s="2">
        <v>44488</v>
      </c>
      <c r="B8298">
        <v>15.7</v>
      </c>
      <c r="E8298" s="2">
        <v>44488</v>
      </c>
      <c r="F8298">
        <v>4519.63</v>
      </c>
      <c r="G8298">
        <f t="shared" si="1164"/>
        <v>7.3933569005406596E-3</v>
      </c>
      <c r="H8298" s="2">
        <v>44488</v>
      </c>
      <c r="I8298">
        <v>9443.1200000000008</v>
      </c>
      <c r="J8298">
        <f t="shared" si="1165"/>
        <v>7.4079763764072215E-3</v>
      </c>
      <c r="K8298">
        <f t="shared" si="1161"/>
        <v>7.4038163764072219E-3</v>
      </c>
      <c r="L8298">
        <v>3.6705929602925788E-3</v>
      </c>
      <c r="N8298" s="2">
        <v>44488</v>
      </c>
      <c r="O8298">
        <v>308.23</v>
      </c>
      <c r="Q8298" s="2">
        <v>44488</v>
      </c>
      <c r="R8298">
        <v>500122.6</v>
      </c>
      <c r="S8298" s="8">
        <f t="shared" si="1166"/>
        <v>3.0589810536516548E-3</v>
      </c>
      <c r="T8298" s="9">
        <f t="shared" si="1162"/>
        <v>3.0548210536516548E-3</v>
      </c>
      <c r="U8298" s="3">
        <f>Sheet1!$B$17+Sheet1!$B$18*'Portfolio allocation'!K8298</f>
        <v>8.9816446690286957E-3</v>
      </c>
      <c r="V8298" s="13">
        <f t="shared" si="1167"/>
        <v>-5.9268236153770405E-3</v>
      </c>
      <c r="W8298" s="13"/>
      <c r="X8298" s="2">
        <v>44488</v>
      </c>
      <c r="Y8298">
        <v>135.61429999999999</v>
      </c>
      <c r="AA8298" s="2">
        <v>44488</v>
      </c>
      <c r="AB8298">
        <v>2723.5</v>
      </c>
      <c r="AC8298">
        <f t="shared" si="1168"/>
        <v>-2.3882608918616155E-3</v>
      </c>
      <c r="AD8298">
        <f t="shared" si="1163"/>
        <v>-2.3923008918616154E-3</v>
      </c>
      <c r="AE8298">
        <f>Sheet2!$B$17+Sheet2!$B$18*'Portfolio allocation'!K8298</f>
        <v>6.6370494217049131E-3</v>
      </c>
      <c r="AF8298">
        <f t="shared" si="1169"/>
        <v>-9.0293503135665289E-3</v>
      </c>
      <c r="AH8298" s="2">
        <v>44488</v>
      </c>
      <c r="AI8298">
        <v>1.6339999999999999</v>
      </c>
      <c r="AJ8298">
        <v>0.10100000000000001</v>
      </c>
      <c r="AK8298">
        <v>1.16445</v>
      </c>
      <c r="AR8298" s="3"/>
    </row>
    <row r="8299" spans="1:44" hidden="1" outlineLevel="1" x14ac:dyDescent="0.2">
      <c r="A8299" s="2">
        <v>44489</v>
      </c>
      <c r="B8299">
        <v>15.49</v>
      </c>
      <c r="E8299" s="2">
        <v>44489</v>
      </c>
      <c r="F8299">
        <v>4536.1899999999996</v>
      </c>
      <c r="G8299">
        <f t="shared" si="1164"/>
        <v>3.6640167447334893E-3</v>
      </c>
      <c r="H8299" s="2">
        <v>44489</v>
      </c>
      <c r="I8299">
        <v>9477.82</v>
      </c>
      <c r="J8299">
        <f t="shared" si="1165"/>
        <v>3.6746329602925787E-3</v>
      </c>
      <c r="K8299">
        <f t="shared" si="1161"/>
        <v>3.6705929602925788E-3</v>
      </c>
      <c r="L8299">
        <v>3.0655112037156957E-3</v>
      </c>
      <c r="N8299" s="2">
        <v>44489</v>
      </c>
      <c r="O8299">
        <v>307.40989999999999</v>
      </c>
      <c r="Q8299" s="2">
        <v>44489</v>
      </c>
      <c r="R8299">
        <v>498791.9</v>
      </c>
      <c r="S8299" s="8">
        <f t="shared" si="1166"/>
        <v>-2.6607475846921469E-3</v>
      </c>
      <c r="T8299" s="9">
        <f t="shared" si="1162"/>
        <v>-2.6647875846921468E-3</v>
      </c>
      <c r="U8299" s="3">
        <f>Sheet1!$B$17+Sheet1!$B$18*'Portfolio allocation'!K8299</f>
        <v>4.6987961535987135E-3</v>
      </c>
      <c r="V8299" s="13">
        <f t="shared" si="1167"/>
        <v>-7.3635837382908607E-3</v>
      </c>
      <c r="W8299" s="13"/>
      <c r="X8299" s="2">
        <v>44489</v>
      </c>
      <c r="Y8299">
        <v>135.5378</v>
      </c>
      <c r="AA8299" s="2">
        <v>44489</v>
      </c>
      <c r="AB8299">
        <v>2721.96</v>
      </c>
      <c r="AC8299">
        <f t="shared" si="1168"/>
        <v>-5.6544887093812335E-4</v>
      </c>
      <c r="AD8299">
        <f t="shared" si="1163"/>
        <v>-5.6920887093812335E-4</v>
      </c>
      <c r="AE8299">
        <f>Sheet2!$B$17+Sheet2!$B$18*'Portfolio allocation'!K8299</f>
        <v>3.3173719169524271E-3</v>
      </c>
      <c r="AF8299">
        <f t="shared" si="1169"/>
        <v>-3.8865807878905503E-3</v>
      </c>
      <c r="AH8299" s="2">
        <v>44489</v>
      </c>
      <c r="AI8299">
        <v>1.635</v>
      </c>
      <c r="AJ8299">
        <v>9.4E-2</v>
      </c>
      <c r="AK8299">
        <v>1.16475</v>
      </c>
      <c r="AR8299" s="3"/>
    </row>
    <row r="8300" spans="1:44" hidden="1" outlineLevel="1" x14ac:dyDescent="0.2">
      <c r="A8300" s="2">
        <v>44490</v>
      </c>
      <c r="B8300">
        <v>15.01</v>
      </c>
      <c r="E8300" s="2">
        <v>44490</v>
      </c>
      <c r="F8300">
        <v>4549.78</v>
      </c>
      <c r="G8300">
        <f t="shared" si="1164"/>
        <v>2.995906256131331E-3</v>
      </c>
      <c r="H8300" s="2">
        <v>44490</v>
      </c>
      <c r="I8300">
        <v>9506.91</v>
      </c>
      <c r="J8300">
        <f t="shared" si="1165"/>
        <v>3.0692712037156955E-3</v>
      </c>
      <c r="K8300">
        <f t="shared" si="1161"/>
        <v>3.0655112037156957E-3</v>
      </c>
      <c r="L8300">
        <v>-1.0614058169057573E-3</v>
      </c>
      <c r="N8300" s="2">
        <v>44490</v>
      </c>
      <c r="O8300">
        <v>310.76</v>
      </c>
      <c r="Q8300" s="2">
        <v>44490</v>
      </c>
      <c r="R8300">
        <v>504227.7</v>
      </c>
      <c r="S8300" s="8">
        <f t="shared" si="1166"/>
        <v>1.0897931582289022E-2</v>
      </c>
      <c r="T8300" s="9">
        <f t="shared" si="1162"/>
        <v>1.0894171582289022E-2</v>
      </c>
      <c r="U8300" s="3">
        <f>Sheet1!$B$17+Sheet1!$B$18*'Portfolio allocation'!K8300</f>
        <v>4.004631027642723E-3</v>
      </c>
      <c r="V8300" s="13">
        <f t="shared" si="1167"/>
        <v>6.8895405546462989E-3</v>
      </c>
      <c r="W8300" s="13"/>
      <c r="X8300" s="2">
        <v>44490</v>
      </c>
      <c r="Y8300">
        <v>122.5763</v>
      </c>
      <c r="AA8300" s="2">
        <v>44490</v>
      </c>
      <c r="AB8300">
        <v>2461.66</v>
      </c>
      <c r="AC8300">
        <f t="shared" si="1168"/>
        <v>-9.5629619832767632E-2</v>
      </c>
      <c r="AD8300">
        <f t="shared" si="1163"/>
        <v>-9.5633899832767627E-2</v>
      </c>
      <c r="AE8300">
        <f>Sheet2!$B$17+Sheet2!$B$18*'Portfolio allocation'!K8300</f>
        <v>2.7793177819724927E-3</v>
      </c>
      <c r="AF8300">
        <f t="shared" si="1169"/>
        <v>-9.8413217614740117E-2</v>
      </c>
      <c r="AH8300" s="2">
        <v>44490</v>
      </c>
      <c r="AI8300">
        <v>1.675</v>
      </c>
      <c r="AJ8300">
        <v>0.107</v>
      </c>
      <c r="AK8300">
        <v>1.1646000000000001</v>
      </c>
      <c r="AR8300" s="3"/>
    </row>
    <row r="8301" spans="1:44" hidden="1" outlineLevel="1" x14ac:dyDescent="0.2">
      <c r="A8301" s="2">
        <v>44491</v>
      </c>
      <c r="B8301">
        <v>15.43</v>
      </c>
      <c r="E8301" s="2">
        <v>44491</v>
      </c>
      <c r="F8301">
        <v>4544.8999999999996</v>
      </c>
      <c r="G8301">
        <f t="shared" si="1164"/>
        <v>-1.0725793335062406E-3</v>
      </c>
      <c r="H8301" s="2">
        <v>44491</v>
      </c>
      <c r="I8301">
        <v>9496.86</v>
      </c>
      <c r="J8301">
        <f t="shared" si="1165"/>
        <v>-1.0571258169057574E-3</v>
      </c>
      <c r="K8301">
        <f t="shared" si="1161"/>
        <v>-1.0614058169057573E-3</v>
      </c>
      <c r="L8301">
        <v>4.7473370089061084E-3</v>
      </c>
      <c r="N8301" s="2">
        <v>44491</v>
      </c>
      <c r="O8301">
        <v>309.15989999999999</v>
      </c>
      <c r="Q8301" s="2">
        <v>44491</v>
      </c>
      <c r="R8301">
        <v>501631.4</v>
      </c>
      <c r="S8301" s="8">
        <f t="shared" si="1166"/>
        <v>-5.1490626159570452E-3</v>
      </c>
      <c r="T8301" s="9">
        <f t="shared" si="1162"/>
        <v>-5.1533426159570449E-3</v>
      </c>
      <c r="U8301" s="3">
        <f>Sheet1!$B$17+Sheet1!$B$18*'Portfolio allocation'!K8301</f>
        <v>-7.2987276840025652E-4</v>
      </c>
      <c r="V8301" s="13">
        <f t="shared" si="1167"/>
        <v>-4.423469847556788E-3</v>
      </c>
      <c r="W8301" s="13"/>
      <c r="X8301" s="2">
        <v>44491</v>
      </c>
      <c r="Y8301">
        <v>122.1464</v>
      </c>
      <c r="AA8301" s="2">
        <v>44491</v>
      </c>
      <c r="AB8301">
        <v>2453.0300000000002</v>
      </c>
      <c r="AC8301">
        <f t="shared" si="1168"/>
        <v>-3.5057644028824164E-3</v>
      </c>
      <c r="AD8301">
        <f t="shared" si="1163"/>
        <v>-3.5105244028824163E-3</v>
      </c>
      <c r="AE8301">
        <f>Sheet2!$B$17+Sheet2!$B$18*'Portfolio allocation'!K8301</f>
        <v>-8.9044211993970495E-4</v>
      </c>
      <c r="AF8301">
        <f t="shared" si="1169"/>
        <v>-2.6200822829427115E-3</v>
      </c>
      <c r="AH8301" s="2">
        <v>44491</v>
      </c>
      <c r="AI8301">
        <v>1.655</v>
      </c>
      <c r="AJ8301">
        <v>0.11899999999999999</v>
      </c>
      <c r="AK8301">
        <v>1.16465</v>
      </c>
      <c r="AR8301" s="3"/>
    </row>
    <row r="8302" spans="1:44" hidden="1" outlineLevel="1" x14ac:dyDescent="0.2">
      <c r="A8302" s="2">
        <v>44494</v>
      </c>
      <c r="B8302">
        <v>15.24</v>
      </c>
      <c r="E8302" s="2">
        <v>44494</v>
      </c>
      <c r="F8302">
        <v>4566.4799999999996</v>
      </c>
      <c r="G8302">
        <f t="shared" si="1164"/>
        <v>4.7481792778718557E-3</v>
      </c>
      <c r="H8302" s="2">
        <v>44494</v>
      </c>
      <c r="I8302">
        <v>9541.99</v>
      </c>
      <c r="J8302">
        <f t="shared" si="1165"/>
        <v>4.7520970089061088E-3</v>
      </c>
      <c r="K8302">
        <f t="shared" si="1161"/>
        <v>4.7473370089061084E-3</v>
      </c>
      <c r="L8302">
        <v>1.8187589934174834E-3</v>
      </c>
      <c r="N8302" s="2">
        <v>44494</v>
      </c>
      <c r="O8302">
        <v>308.12990000000002</v>
      </c>
      <c r="Q8302" s="2">
        <v>44494</v>
      </c>
      <c r="R8302">
        <v>499960.1</v>
      </c>
      <c r="S8302" s="8">
        <f t="shared" si="1166"/>
        <v>-3.3317292338558291E-3</v>
      </c>
      <c r="T8302" s="9">
        <f t="shared" si="1162"/>
        <v>-3.336489233855829E-3</v>
      </c>
      <c r="U8302" s="3">
        <f>Sheet1!$B$17+Sheet1!$B$18*'Portfolio allocation'!K8302</f>
        <v>5.9340642144912435E-3</v>
      </c>
      <c r="V8302" s="13">
        <f t="shared" si="1167"/>
        <v>-9.2705534483470721E-3</v>
      </c>
      <c r="W8302" s="13"/>
      <c r="X8302" s="2">
        <v>44494</v>
      </c>
      <c r="Y8302">
        <v>121.91719999999999</v>
      </c>
      <c r="AA8302" s="2">
        <v>44494</v>
      </c>
      <c r="AB8302">
        <v>2448.42</v>
      </c>
      <c r="AC8302">
        <f t="shared" si="1168"/>
        <v>-1.8793084471042665E-3</v>
      </c>
      <c r="AD8302">
        <f t="shared" si="1163"/>
        <v>-1.8840684471042664E-3</v>
      </c>
      <c r="AE8302">
        <f>Sheet2!$B$17+Sheet2!$B$18*'Portfolio allocation'!K8302</f>
        <v>4.274840195204725E-3</v>
      </c>
      <c r="AF8302">
        <f t="shared" si="1169"/>
        <v>-6.1589086423089918E-3</v>
      </c>
      <c r="AH8302" s="2">
        <v>44494</v>
      </c>
      <c r="AI8302">
        <v>1.635</v>
      </c>
      <c r="AJ8302">
        <v>0.11899999999999999</v>
      </c>
      <c r="AK8302">
        <v>1.1613</v>
      </c>
      <c r="AR8302" s="3"/>
    </row>
    <row r="8303" spans="1:44" hidden="1" outlineLevel="1" x14ac:dyDescent="0.2">
      <c r="A8303" s="2">
        <v>44495</v>
      </c>
      <c r="B8303">
        <v>15.98</v>
      </c>
      <c r="E8303" s="2">
        <v>44495</v>
      </c>
      <c r="F8303">
        <v>4574.79</v>
      </c>
      <c r="G8303">
        <f t="shared" si="1164"/>
        <v>1.8197824144636776E-3</v>
      </c>
      <c r="H8303" s="2">
        <v>44495</v>
      </c>
      <c r="I8303">
        <v>9559.39</v>
      </c>
      <c r="J8303">
        <f t="shared" si="1165"/>
        <v>1.8235189934174834E-3</v>
      </c>
      <c r="K8303">
        <f t="shared" si="1161"/>
        <v>1.8187589934174834E-3</v>
      </c>
      <c r="L8303">
        <v>-5.0386739973156272E-3</v>
      </c>
      <c r="N8303" s="2">
        <v>44495</v>
      </c>
      <c r="O8303">
        <v>310.11009999999999</v>
      </c>
      <c r="Q8303" s="2">
        <v>44495</v>
      </c>
      <c r="R8303">
        <v>503173.2</v>
      </c>
      <c r="S8303" s="8">
        <f t="shared" si="1166"/>
        <v>6.426712851685723E-3</v>
      </c>
      <c r="T8303" s="9">
        <f t="shared" si="1162"/>
        <v>6.4219528516857227E-3</v>
      </c>
      <c r="U8303" s="3">
        <f>Sheet1!$B$17+Sheet1!$B$18*'Portfolio allocation'!K8303</f>
        <v>2.5743252950857372E-3</v>
      </c>
      <c r="V8303" s="13">
        <f t="shared" si="1167"/>
        <v>3.8476275565999855E-3</v>
      </c>
      <c r="W8303" s="13"/>
      <c r="X8303" s="2">
        <v>44495</v>
      </c>
      <c r="Y8303">
        <v>121.4301</v>
      </c>
      <c r="AA8303" s="2">
        <v>44495</v>
      </c>
      <c r="AB8303">
        <v>2438.64</v>
      </c>
      <c r="AC8303">
        <f t="shared" si="1168"/>
        <v>-3.9944127233073612E-3</v>
      </c>
      <c r="AD8303">
        <f t="shared" si="1163"/>
        <v>-3.9992927233073608E-3</v>
      </c>
      <c r="AE8303">
        <f>Sheet2!$B$17+Sheet2!$B$18*'Portfolio allocation'!K8303</f>
        <v>1.6706739090496946E-3</v>
      </c>
      <c r="AF8303">
        <f t="shared" si="1169"/>
        <v>-5.6699666323570558E-3</v>
      </c>
      <c r="AH8303" s="2">
        <v>44495</v>
      </c>
      <c r="AI8303">
        <v>1.6180000000000001</v>
      </c>
      <c r="AJ8303">
        <v>0.122</v>
      </c>
      <c r="AK8303">
        <v>1.1594</v>
      </c>
      <c r="AR8303" s="3"/>
    </row>
    <row r="8304" spans="1:44" hidden="1" outlineLevel="1" x14ac:dyDescent="0.2">
      <c r="A8304" s="2">
        <v>44496</v>
      </c>
      <c r="B8304">
        <v>16.98</v>
      </c>
      <c r="E8304" s="2">
        <v>44496</v>
      </c>
      <c r="F8304">
        <v>4551.68</v>
      </c>
      <c r="G8304">
        <f t="shared" si="1164"/>
        <v>-5.0515979968478453E-3</v>
      </c>
      <c r="H8304" s="2">
        <v>44496</v>
      </c>
      <c r="I8304">
        <v>9511.27</v>
      </c>
      <c r="J8304">
        <f t="shared" si="1165"/>
        <v>-5.0337939973156276E-3</v>
      </c>
      <c r="K8304">
        <f t="shared" si="1161"/>
        <v>-5.0386739973156272E-3</v>
      </c>
      <c r="L8304">
        <v>9.8740469311457343E-3</v>
      </c>
      <c r="N8304" s="2">
        <v>44496</v>
      </c>
      <c r="O8304">
        <v>323.16989999999998</v>
      </c>
      <c r="Q8304" s="2">
        <v>44496</v>
      </c>
      <c r="R8304">
        <v>524363.6</v>
      </c>
      <c r="S8304" s="8">
        <f t="shared" si="1166"/>
        <v>4.2113530688836276E-2</v>
      </c>
      <c r="T8304" s="9">
        <f t="shared" si="1162"/>
        <v>4.2108650688836277E-2</v>
      </c>
      <c r="U8304" s="3">
        <f>Sheet1!$B$17+Sheet1!$B$18*'Portfolio allocation'!K8304</f>
        <v>-5.2926956223465424E-3</v>
      </c>
      <c r="V8304" s="13">
        <f t="shared" si="1167"/>
        <v>4.740134631118282E-2</v>
      </c>
      <c r="W8304" s="13"/>
      <c r="X8304" s="2">
        <v>44496</v>
      </c>
      <c r="Y8304">
        <v>119.5579</v>
      </c>
      <c r="AA8304" s="2">
        <v>44496</v>
      </c>
      <c r="AB8304">
        <v>2401.04</v>
      </c>
      <c r="AC8304">
        <f t="shared" si="1168"/>
        <v>-1.541842994455922E-2</v>
      </c>
      <c r="AD8304">
        <f t="shared" si="1163"/>
        <v>-1.5423189944559219E-2</v>
      </c>
      <c r="AE8304">
        <f>Sheet2!$B$17+Sheet2!$B$18*'Portfolio allocation'!K8304</f>
        <v>-4.4271304552485511E-3</v>
      </c>
      <c r="AF8304">
        <f t="shared" si="1169"/>
        <v>-1.0996059489310667E-2</v>
      </c>
      <c r="AH8304" s="2">
        <v>44496</v>
      </c>
      <c r="AI8304">
        <v>1.5289999999999999</v>
      </c>
      <c r="AJ8304">
        <v>0.11899999999999999</v>
      </c>
      <c r="AK8304">
        <v>1.1596</v>
      </c>
      <c r="AR8304" s="3"/>
    </row>
    <row r="8305" spans="1:44" hidden="1" outlineLevel="1" x14ac:dyDescent="0.2">
      <c r="A8305" s="2">
        <v>44497</v>
      </c>
      <c r="B8305">
        <v>16.53</v>
      </c>
      <c r="E8305" s="2">
        <v>44497</v>
      </c>
      <c r="F8305">
        <v>4596.42</v>
      </c>
      <c r="G8305">
        <f t="shared" si="1164"/>
        <v>9.8293377390326064E-3</v>
      </c>
      <c r="H8305" s="2">
        <v>44497</v>
      </c>
      <c r="I8305">
        <v>9605.23</v>
      </c>
      <c r="J8305">
        <f t="shared" si="1165"/>
        <v>9.8788069311457338E-3</v>
      </c>
      <c r="K8305">
        <f t="shared" si="1161"/>
        <v>9.8740469311457343E-3</v>
      </c>
      <c r="L8305">
        <v>2.0555758795157068E-3</v>
      </c>
      <c r="N8305" s="2">
        <v>44497</v>
      </c>
      <c r="O8305">
        <v>324.3501</v>
      </c>
      <c r="Q8305" s="2">
        <v>44497</v>
      </c>
      <c r="R8305">
        <v>526278.40000000002</v>
      </c>
      <c r="S8305" s="8">
        <f t="shared" si="1166"/>
        <v>3.6516646082986881E-3</v>
      </c>
      <c r="T8305" s="9">
        <f t="shared" si="1162"/>
        <v>3.6469046082986882E-3</v>
      </c>
      <c r="U8305" s="3">
        <f>Sheet1!$B$17+Sheet1!$B$18*'Portfolio allocation'!K8305</f>
        <v>1.1815555765392271E-2</v>
      </c>
      <c r="V8305" s="13">
        <f t="shared" si="1167"/>
        <v>-8.1686511570935819E-3</v>
      </c>
      <c r="W8305" s="13"/>
      <c r="X8305" s="2">
        <v>44497</v>
      </c>
      <c r="Y8305">
        <v>120.1979</v>
      </c>
      <c r="AA8305" s="2">
        <v>44497</v>
      </c>
      <c r="AB8305">
        <v>2413.89</v>
      </c>
      <c r="AC8305">
        <f t="shared" si="1168"/>
        <v>5.3518475327358761E-3</v>
      </c>
      <c r="AD8305">
        <f t="shared" si="1163"/>
        <v>5.3470875327358757E-3</v>
      </c>
      <c r="AE8305">
        <f>Sheet2!$B$17+Sheet2!$B$18*'Portfolio allocation'!K8305</f>
        <v>8.8336414522596357E-3</v>
      </c>
      <c r="AF8305">
        <f t="shared" si="1169"/>
        <v>-3.48655391952376E-3</v>
      </c>
      <c r="AH8305" s="2">
        <v>44497</v>
      </c>
      <c r="AI8305">
        <v>1.569</v>
      </c>
      <c r="AJ8305">
        <v>0.11899999999999999</v>
      </c>
      <c r="AK8305">
        <v>1.1676500000000001</v>
      </c>
      <c r="AR8305" s="3"/>
    </row>
    <row r="8306" spans="1:44" hidden="1" outlineLevel="1" x14ac:dyDescent="0.2">
      <c r="A8306" s="2">
        <v>44498</v>
      </c>
      <c r="B8306">
        <v>16.260000000000002</v>
      </c>
      <c r="E8306" s="2">
        <v>44498</v>
      </c>
      <c r="F8306">
        <v>4605.38</v>
      </c>
      <c r="G8306">
        <f t="shared" si="1164"/>
        <v>1.9493431844783693E-3</v>
      </c>
      <c r="H8306" s="2">
        <v>44498</v>
      </c>
      <c r="I8306">
        <v>9625.02</v>
      </c>
      <c r="J8306">
        <f t="shared" si="1165"/>
        <v>2.0603358795157067E-3</v>
      </c>
      <c r="K8306">
        <f t="shared" si="1161"/>
        <v>2.0555758795157068E-3</v>
      </c>
      <c r="L8306">
        <v>1.8047863691088479E-3</v>
      </c>
      <c r="N8306" s="2">
        <v>44498</v>
      </c>
      <c r="O8306">
        <v>331.62009999999998</v>
      </c>
      <c r="Q8306" s="2">
        <v>44498</v>
      </c>
      <c r="R8306">
        <v>538074.5</v>
      </c>
      <c r="S8306" s="8">
        <f t="shared" si="1166"/>
        <v>2.2414182303510888E-2</v>
      </c>
      <c r="T8306" s="9">
        <f t="shared" si="1162"/>
        <v>2.2409422303510888E-2</v>
      </c>
      <c r="U8306" s="3">
        <f>Sheet1!$B$17+Sheet1!$B$18*'Portfolio allocation'!K8306</f>
        <v>2.8460076285556453E-3</v>
      </c>
      <c r="V8306" s="13">
        <f t="shared" si="1167"/>
        <v>1.9563414674955242E-2</v>
      </c>
      <c r="W8306" s="13"/>
      <c r="X8306" s="2">
        <v>44498</v>
      </c>
      <c r="Y8306">
        <v>119.4911</v>
      </c>
      <c r="AA8306" s="2">
        <v>44498</v>
      </c>
      <c r="AB8306">
        <v>2399.6999999999998</v>
      </c>
      <c r="AC8306">
        <f t="shared" si="1168"/>
        <v>-5.8784783067994395E-3</v>
      </c>
      <c r="AD8306">
        <f t="shared" si="1163"/>
        <v>-5.8835583067994397E-3</v>
      </c>
      <c r="AE8306">
        <f>Sheet2!$B$17+Sheet2!$B$18*'Portfolio allocation'!K8306</f>
        <v>1.8812575259134282E-3</v>
      </c>
      <c r="AF8306">
        <f t="shared" si="1169"/>
        <v>-7.7648158327128678E-3</v>
      </c>
      <c r="AH8306" s="2">
        <v>44498</v>
      </c>
      <c r="AI8306">
        <v>1.556</v>
      </c>
      <c r="AJ8306">
        <v>0.127</v>
      </c>
      <c r="AK8306">
        <v>1.1572499999999999</v>
      </c>
      <c r="AR8306" s="3"/>
    </row>
    <row r="8307" spans="1:44" hidden="1" outlineLevel="1" x14ac:dyDescent="0.2">
      <c r="A8307" s="2">
        <v>44501</v>
      </c>
      <c r="B8307">
        <v>16.41</v>
      </c>
      <c r="E8307" s="2">
        <v>44501</v>
      </c>
      <c r="F8307">
        <v>4613.67</v>
      </c>
      <c r="G8307">
        <f t="shared" si="1164"/>
        <v>1.8000686154020507E-3</v>
      </c>
      <c r="H8307" s="2">
        <v>44501</v>
      </c>
      <c r="I8307">
        <v>9642.44</v>
      </c>
      <c r="J8307">
        <f t="shared" si="1165"/>
        <v>1.8098663691088479E-3</v>
      </c>
      <c r="K8307">
        <f t="shared" si="1161"/>
        <v>1.8047863691088479E-3</v>
      </c>
      <c r="L8307">
        <v>3.6775978284335669E-3</v>
      </c>
      <c r="N8307" s="2">
        <v>44501</v>
      </c>
      <c r="O8307">
        <v>329.37009999999998</v>
      </c>
      <c r="Q8307" s="2">
        <v>44501</v>
      </c>
      <c r="R8307">
        <v>534423.80000000005</v>
      </c>
      <c r="S8307" s="8">
        <f t="shared" si="1166"/>
        <v>-6.7847482086587085E-3</v>
      </c>
      <c r="T8307" s="9">
        <f t="shared" si="1162"/>
        <v>-6.7898282086587087E-3</v>
      </c>
      <c r="U8307" s="3">
        <f>Sheet1!$B$17+Sheet1!$B$18*'Portfolio allocation'!K8307</f>
        <v>2.5582955463654793E-3</v>
      </c>
      <c r="V8307" s="13">
        <f t="shared" si="1167"/>
        <v>-9.3481237550241889E-3</v>
      </c>
      <c r="W8307" s="13"/>
      <c r="X8307" s="2">
        <v>44501</v>
      </c>
      <c r="Y8307">
        <v>120.6182</v>
      </c>
      <c r="AA8307" s="2">
        <v>44501</v>
      </c>
      <c r="AB8307">
        <v>2422.34</v>
      </c>
      <c r="AC8307">
        <f t="shared" si="1168"/>
        <v>9.4345126474144614E-3</v>
      </c>
      <c r="AD8307">
        <f t="shared" si="1163"/>
        <v>9.4294326474144621E-3</v>
      </c>
      <c r="AE8307">
        <f>Sheet2!$B$17+Sheet2!$B$18*'Portfolio allocation'!K8307</f>
        <v>1.6582490950405697E-3</v>
      </c>
      <c r="AF8307">
        <f t="shared" si="1169"/>
        <v>7.7711835523738924E-3</v>
      </c>
      <c r="AH8307" s="2">
        <v>44501</v>
      </c>
      <c r="AI8307">
        <v>1.573</v>
      </c>
      <c r="AJ8307">
        <v>0.127</v>
      </c>
      <c r="AK8307">
        <v>1.1590499999999999</v>
      </c>
      <c r="AR8307" s="3"/>
    </row>
    <row r="8308" spans="1:44" hidden="1" outlineLevel="1" x14ac:dyDescent="0.2">
      <c r="A8308" s="2">
        <v>44502</v>
      </c>
      <c r="B8308">
        <v>16.03</v>
      </c>
      <c r="E8308" s="2">
        <v>44502</v>
      </c>
      <c r="F8308">
        <v>4630.6499999999996</v>
      </c>
      <c r="G8308">
        <f t="shared" si="1164"/>
        <v>3.6803672564356127E-3</v>
      </c>
      <c r="H8308" s="2">
        <v>44502</v>
      </c>
      <c r="I8308">
        <v>9677.9500000000007</v>
      </c>
      <c r="J8308">
        <f t="shared" si="1165"/>
        <v>3.6826778284335671E-3</v>
      </c>
      <c r="K8308">
        <f t="shared" si="1161"/>
        <v>3.6775978284335669E-3</v>
      </c>
      <c r="L8308">
        <v>6.4550857741565975E-3</v>
      </c>
      <c r="N8308" s="2">
        <v>44502</v>
      </c>
      <c r="O8308">
        <v>333.12990000000002</v>
      </c>
      <c r="Q8308" s="2">
        <v>44502</v>
      </c>
      <c r="R8308">
        <v>540524.19999999995</v>
      </c>
      <c r="S8308" s="8">
        <f t="shared" si="1166"/>
        <v>1.1414910788029919E-2</v>
      </c>
      <c r="T8308" s="9">
        <f t="shared" si="1162"/>
        <v>1.140983078802992E-2</v>
      </c>
      <c r="U8308" s="3">
        <f>Sheet1!$B$17+Sheet1!$B$18*'Portfolio allocation'!K8308</f>
        <v>4.7068323158570204E-3</v>
      </c>
      <c r="V8308" s="13">
        <f t="shared" si="1167"/>
        <v>6.7029984721728997E-3</v>
      </c>
      <c r="W8308" s="13"/>
      <c r="X8308" s="2">
        <v>44502</v>
      </c>
      <c r="Y8308">
        <v>120.5226</v>
      </c>
      <c r="AA8308" s="2">
        <v>44502</v>
      </c>
      <c r="AB8308">
        <v>2420.42</v>
      </c>
      <c r="AC8308">
        <f t="shared" si="1168"/>
        <v>-7.926220101224235E-4</v>
      </c>
      <c r="AD8308">
        <f t="shared" si="1163"/>
        <v>-7.9758201012242354E-4</v>
      </c>
      <c r="AE8308">
        <f>Sheet2!$B$17+Sheet2!$B$18*'Portfolio allocation'!K8308</f>
        <v>3.3236008244137429E-3</v>
      </c>
      <c r="AF8308">
        <f t="shared" si="1169"/>
        <v>-4.1211828345361669E-3</v>
      </c>
      <c r="AH8308" s="2">
        <v>44502</v>
      </c>
      <c r="AI8308">
        <v>1.5469999999999999</v>
      </c>
      <c r="AJ8308">
        <v>0.124</v>
      </c>
      <c r="AK8308">
        <v>1.1579999999999999</v>
      </c>
      <c r="AR8308" s="3"/>
    </row>
    <row r="8309" spans="1:44" hidden="1" outlineLevel="1" x14ac:dyDescent="0.2">
      <c r="A8309" s="2">
        <v>44503</v>
      </c>
      <c r="B8309">
        <v>15.1</v>
      </c>
      <c r="E8309" s="2">
        <v>44503</v>
      </c>
      <c r="F8309">
        <v>4660.57</v>
      </c>
      <c r="G8309">
        <f t="shared" si="1164"/>
        <v>6.4612959303769202E-3</v>
      </c>
      <c r="H8309" s="2">
        <v>44503</v>
      </c>
      <c r="I8309">
        <v>9740.4699999999993</v>
      </c>
      <c r="J8309">
        <f t="shared" si="1165"/>
        <v>6.4600457741565975E-3</v>
      </c>
      <c r="K8309">
        <f t="shared" si="1161"/>
        <v>6.4550857741565975E-3</v>
      </c>
      <c r="L8309">
        <v>4.3061335648075525E-3</v>
      </c>
      <c r="N8309" s="2">
        <v>44503</v>
      </c>
      <c r="O8309">
        <v>334</v>
      </c>
      <c r="Q8309" s="2">
        <v>44503</v>
      </c>
      <c r="R8309">
        <v>541936</v>
      </c>
      <c r="S8309" s="8">
        <f t="shared" si="1166"/>
        <v>2.6119089580078914E-3</v>
      </c>
      <c r="T8309" s="9">
        <f t="shared" si="1162"/>
        <v>2.6069489580078913E-3</v>
      </c>
      <c r="U8309" s="3">
        <f>Sheet1!$B$17+Sheet1!$B$18*'Portfolio allocation'!K8309</f>
        <v>7.8932368780958578E-3</v>
      </c>
      <c r="V8309" s="13">
        <f t="shared" si="1167"/>
        <v>-5.2862879200879665E-3</v>
      </c>
      <c r="W8309" s="13"/>
      <c r="X8309" s="2">
        <v>44503</v>
      </c>
      <c r="Y8309">
        <v>121.4301</v>
      </c>
      <c r="AA8309" s="2">
        <v>44503</v>
      </c>
      <c r="AB8309">
        <v>2438.64</v>
      </c>
      <c r="AC8309">
        <f t="shared" si="1168"/>
        <v>7.527619173531841E-3</v>
      </c>
      <c r="AD8309">
        <f t="shared" si="1163"/>
        <v>7.5208191735318406E-3</v>
      </c>
      <c r="AE8309">
        <f>Sheet2!$B$17+Sheet2!$B$18*'Portfolio allocation'!K8309</f>
        <v>5.7934139658769035E-3</v>
      </c>
      <c r="AF8309">
        <f t="shared" si="1169"/>
        <v>1.7274052076549371E-3</v>
      </c>
      <c r="AH8309" s="2">
        <v>44503</v>
      </c>
      <c r="AI8309">
        <v>1.579</v>
      </c>
      <c r="AJ8309">
        <v>0.17</v>
      </c>
      <c r="AK8309">
        <v>1.15845</v>
      </c>
      <c r="AR8309" s="3"/>
    </row>
    <row r="8310" spans="1:44" hidden="1" outlineLevel="1" x14ac:dyDescent="0.2">
      <c r="A8310" s="2">
        <v>44504</v>
      </c>
      <c r="B8310">
        <v>15.44</v>
      </c>
      <c r="E8310" s="2">
        <v>44504</v>
      </c>
      <c r="F8310">
        <v>4680.0600000000004</v>
      </c>
      <c r="G8310">
        <f t="shared" si="1164"/>
        <v>4.1818919145084621E-3</v>
      </c>
      <c r="H8310" s="2">
        <v>44504</v>
      </c>
      <c r="I8310">
        <v>9782.48</v>
      </c>
      <c r="J8310">
        <f t="shared" si="1165"/>
        <v>4.3129335648075529E-3</v>
      </c>
      <c r="K8310">
        <f t="shared" si="1161"/>
        <v>4.3061335648075525E-3</v>
      </c>
      <c r="L8310">
        <v>3.8273837636264079E-3</v>
      </c>
      <c r="N8310" s="2">
        <v>44504</v>
      </c>
      <c r="O8310">
        <v>336.43990000000002</v>
      </c>
      <c r="Q8310" s="2">
        <v>44504</v>
      </c>
      <c r="R8310">
        <v>545895</v>
      </c>
      <c r="S8310" s="8">
        <f t="shared" si="1166"/>
        <v>7.3052906616279945E-3</v>
      </c>
      <c r="T8310" s="9">
        <f t="shared" si="1162"/>
        <v>7.2984906616279941E-3</v>
      </c>
      <c r="U8310" s="3">
        <f>Sheet1!$B$17+Sheet1!$B$18*'Portfolio allocation'!K8310</f>
        <v>5.4279044418391407E-3</v>
      </c>
      <c r="V8310" s="13">
        <f t="shared" si="1167"/>
        <v>1.8705862197888534E-3</v>
      </c>
      <c r="W8310" s="13"/>
      <c r="X8310" s="2">
        <v>44504</v>
      </c>
      <c r="Y8310">
        <v>120.85</v>
      </c>
      <c r="AA8310" s="2">
        <v>44504</v>
      </c>
      <c r="AB8310">
        <v>2426.9899999999998</v>
      </c>
      <c r="AC8310">
        <f t="shared" si="1168"/>
        <v>-4.7772528950562609E-3</v>
      </c>
      <c r="AD8310">
        <f t="shared" si="1163"/>
        <v>-4.7832528950562609E-3</v>
      </c>
      <c r="AE8310">
        <f>Sheet2!$B$17+Sheet2!$B$18*'Portfolio allocation'!K8310</f>
        <v>3.8825108365944027E-3</v>
      </c>
      <c r="AF8310">
        <f t="shared" si="1169"/>
        <v>-8.6657637316506636E-3</v>
      </c>
      <c r="AH8310" s="2">
        <v>44504</v>
      </c>
      <c r="AI8310">
        <v>1.524</v>
      </c>
      <c r="AJ8310">
        <v>0.15</v>
      </c>
      <c r="AK8310">
        <v>1.15455</v>
      </c>
      <c r="AR8310" s="3"/>
    </row>
    <row r="8311" spans="1:44" hidden="1" outlineLevel="1" x14ac:dyDescent="0.2">
      <c r="A8311" s="2">
        <v>44505</v>
      </c>
      <c r="B8311">
        <v>16.48</v>
      </c>
      <c r="E8311" s="2">
        <v>44505</v>
      </c>
      <c r="F8311">
        <v>4697.53</v>
      </c>
      <c r="G8311">
        <f t="shared" si="1164"/>
        <v>3.7328581257503046E-3</v>
      </c>
      <c r="H8311" s="2">
        <v>44505</v>
      </c>
      <c r="I8311">
        <v>9819.98</v>
      </c>
      <c r="J8311">
        <f t="shared" si="1165"/>
        <v>3.8333837636264079E-3</v>
      </c>
      <c r="K8311">
        <f t="shared" si="1161"/>
        <v>3.8273837636264079E-3</v>
      </c>
      <c r="L8311">
        <v>8.9338716738734968E-4</v>
      </c>
      <c r="N8311" s="2">
        <v>44505</v>
      </c>
      <c r="O8311">
        <v>336.06009999999998</v>
      </c>
      <c r="Q8311" s="2">
        <v>44505</v>
      </c>
      <c r="R8311">
        <v>545278.6</v>
      </c>
      <c r="S8311" s="8">
        <f t="shared" si="1166"/>
        <v>-1.1291548741059199E-3</v>
      </c>
      <c r="T8311" s="9">
        <f t="shared" si="1162"/>
        <v>-1.1351548741059198E-3</v>
      </c>
      <c r="U8311" s="3">
        <f>Sheet1!$B$17+Sheet1!$B$18*'Portfolio allocation'!K8311</f>
        <v>4.8786705367906621E-3</v>
      </c>
      <c r="V8311" s="13">
        <f t="shared" si="1167"/>
        <v>-6.0138254108965819E-3</v>
      </c>
      <c r="W8311" s="13"/>
      <c r="X8311" s="2">
        <v>44505</v>
      </c>
      <c r="Y8311">
        <v>123.61</v>
      </c>
      <c r="AA8311" s="2">
        <v>44505</v>
      </c>
      <c r="AB8311">
        <v>2482.42</v>
      </c>
      <c r="AC8311">
        <f t="shared" si="1168"/>
        <v>2.2838989859867764E-2</v>
      </c>
      <c r="AD8311">
        <f t="shared" si="1163"/>
        <v>2.2833189859867764E-2</v>
      </c>
      <c r="AE8311">
        <f>Sheet2!$B$17+Sheet2!$B$18*'Portfolio allocation'!K8311</f>
        <v>3.4567942993720385E-3</v>
      </c>
      <c r="AF8311">
        <f t="shared" si="1169"/>
        <v>1.9376395560495724E-2</v>
      </c>
      <c r="AH8311" s="2">
        <v>44505</v>
      </c>
      <c r="AI8311">
        <v>1.4530000000000001</v>
      </c>
      <c r="AJ8311">
        <v>0.14499999999999999</v>
      </c>
      <c r="AK8311">
        <v>1.1554500000000001</v>
      </c>
      <c r="AR8311" s="3"/>
    </row>
    <row r="8312" spans="1:44" hidden="1" outlineLevel="1" x14ac:dyDescent="0.2">
      <c r="A8312" s="2">
        <v>44508</v>
      </c>
      <c r="B8312">
        <v>17.22</v>
      </c>
      <c r="E8312" s="2">
        <v>44508</v>
      </c>
      <c r="F8312">
        <v>4701.7</v>
      </c>
      <c r="G8312">
        <f t="shared" si="1164"/>
        <v>8.8770055752696031E-4</v>
      </c>
      <c r="H8312" s="2">
        <v>44508</v>
      </c>
      <c r="I8312">
        <v>9828.81</v>
      </c>
      <c r="J8312">
        <f t="shared" si="1165"/>
        <v>8.9918716738734972E-4</v>
      </c>
      <c r="K8312">
        <f t="shared" si="1161"/>
        <v>8.9338716738734968E-4</v>
      </c>
      <c r="L8312">
        <v>-3.4337584269915427E-3</v>
      </c>
      <c r="N8312" s="2">
        <v>44508</v>
      </c>
      <c r="O8312">
        <v>336.99</v>
      </c>
      <c r="Q8312" s="2">
        <v>44508</v>
      </c>
      <c r="R8312">
        <v>546787.4</v>
      </c>
      <c r="S8312" s="8">
        <f t="shared" si="1166"/>
        <v>2.7670258836491879E-3</v>
      </c>
      <c r="T8312" s="9">
        <f t="shared" si="1162"/>
        <v>2.7612258836491881E-3</v>
      </c>
      <c r="U8312" s="3">
        <f>Sheet1!$B$17+Sheet1!$B$18*'Portfolio allocation'!K8312</f>
        <v>1.5127152842231608E-3</v>
      </c>
      <c r="V8312" s="13">
        <f t="shared" si="1167"/>
        <v>1.2485105994260272E-3</v>
      </c>
      <c r="W8312" s="13"/>
      <c r="X8312" s="2">
        <v>44508</v>
      </c>
      <c r="Y8312">
        <v>124.54</v>
      </c>
      <c r="AA8312" s="2">
        <v>44508</v>
      </c>
      <c r="AB8312">
        <v>2501.1</v>
      </c>
      <c r="AC8312">
        <f t="shared" si="1168"/>
        <v>7.5249152037124567E-3</v>
      </c>
      <c r="AD8312">
        <f t="shared" si="1163"/>
        <v>7.5188352037124564E-3</v>
      </c>
      <c r="AE8312">
        <f>Sheet2!$B$17+Sheet2!$B$18*'Portfolio allocation'!K8312</f>
        <v>8.4780967297322428E-4</v>
      </c>
      <c r="AF8312">
        <f t="shared" si="1169"/>
        <v>6.6710255307392318E-3</v>
      </c>
      <c r="AH8312" s="2">
        <v>44508</v>
      </c>
      <c r="AI8312">
        <v>1.4970000000000001</v>
      </c>
      <c r="AJ8312">
        <v>0.152</v>
      </c>
      <c r="AK8312">
        <v>1.1589</v>
      </c>
      <c r="AR8312" s="3"/>
    </row>
    <row r="8313" spans="1:44" hidden="1" outlineLevel="1" x14ac:dyDescent="0.2">
      <c r="A8313" s="2">
        <v>44509</v>
      </c>
      <c r="B8313">
        <v>17.78</v>
      </c>
      <c r="E8313" s="2">
        <v>44509</v>
      </c>
      <c r="F8313">
        <v>4685.25</v>
      </c>
      <c r="G8313">
        <f t="shared" si="1164"/>
        <v>-3.4987345002870374E-3</v>
      </c>
      <c r="H8313" s="2">
        <v>44509</v>
      </c>
      <c r="I8313">
        <v>9795.1200000000008</v>
      </c>
      <c r="J8313">
        <f t="shared" si="1165"/>
        <v>-3.4276784269915428E-3</v>
      </c>
      <c r="K8313">
        <f t="shared" si="1161"/>
        <v>-3.4337584269915427E-3</v>
      </c>
      <c r="L8313">
        <v>-8.0094656581646256E-3</v>
      </c>
      <c r="N8313" s="2">
        <v>44509</v>
      </c>
      <c r="O8313">
        <v>335.95</v>
      </c>
      <c r="Q8313" s="2">
        <v>44509</v>
      </c>
      <c r="R8313">
        <v>545099.9</v>
      </c>
      <c r="S8313" s="8">
        <f t="shared" si="1166"/>
        <v>-3.0862086434325642E-3</v>
      </c>
      <c r="T8313" s="9">
        <f t="shared" si="1162"/>
        <v>-3.0922886434325641E-3</v>
      </c>
      <c r="U8313" s="3">
        <f>Sheet1!$B$17+Sheet1!$B$18*'Portfolio allocation'!K8313</f>
        <v>-3.4514958061012328E-3</v>
      </c>
      <c r="V8313" s="13">
        <f t="shared" si="1167"/>
        <v>3.5920716266866874E-4</v>
      </c>
      <c r="W8313" s="13"/>
      <c r="X8313" s="2">
        <v>44509</v>
      </c>
      <c r="Y8313">
        <v>120.85</v>
      </c>
      <c r="AA8313" s="2">
        <v>44509</v>
      </c>
      <c r="AB8313">
        <v>2459.9299999999998</v>
      </c>
      <c r="AC8313">
        <f t="shared" si="1168"/>
        <v>-1.6460757266802628E-2</v>
      </c>
      <c r="AD8313">
        <f t="shared" si="1163"/>
        <v>-1.6466237266802627E-2</v>
      </c>
      <c r="AE8313">
        <f>Sheet2!$B$17+Sheet2!$B$18*'Portfolio allocation'!K8313</f>
        <v>-2.9999985850170103E-3</v>
      </c>
      <c r="AF8313">
        <f t="shared" si="1169"/>
        <v>-1.3466238681785616E-2</v>
      </c>
      <c r="AH8313" s="2">
        <v>44509</v>
      </c>
      <c r="AI8313">
        <v>1.4319999999999999</v>
      </c>
      <c r="AJ8313">
        <v>0.13700000000000001</v>
      </c>
      <c r="AK8313">
        <v>1.15845</v>
      </c>
      <c r="AR8313" s="3"/>
    </row>
    <row r="8314" spans="1:44" hidden="1" outlineLevel="1" x14ac:dyDescent="0.2">
      <c r="A8314" s="2">
        <v>44510</v>
      </c>
      <c r="B8314">
        <v>18.73</v>
      </c>
      <c r="E8314" s="2">
        <v>44510</v>
      </c>
      <c r="F8314">
        <v>4646.71</v>
      </c>
      <c r="G8314">
        <f t="shared" si="1164"/>
        <v>-8.2258150578944367E-3</v>
      </c>
      <c r="H8314" s="2">
        <v>44510</v>
      </c>
      <c r="I8314">
        <v>9716.7199999999993</v>
      </c>
      <c r="J8314">
        <f t="shared" si="1165"/>
        <v>-8.0039856581646251E-3</v>
      </c>
      <c r="K8314">
        <f t="shared" si="1161"/>
        <v>-8.0094656581646256E-3</v>
      </c>
      <c r="L8314">
        <v>5.4514647477757786E-4</v>
      </c>
      <c r="N8314" s="2">
        <v>44510</v>
      </c>
      <c r="O8314">
        <v>330.8</v>
      </c>
      <c r="Q8314" s="2">
        <v>44510</v>
      </c>
      <c r="R8314">
        <v>536743.9</v>
      </c>
      <c r="S8314" s="8">
        <f t="shared" si="1166"/>
        <v>-1.5329300188827721E-2</v>
      </c>
      <c r="T8314" s="9">
        <f t="shared" si="1162"/>
        <v>-1.5334780188827722E-2</v>
      </c>
      <c r="U8314" s="3">
        <f>Sheet1!$B$17+Sheet1!$B$18*'Portfolio allocation'!K8314</f>
        <v>-8.7008631055455147E-3</v>
      </c>
      <c r="V8314" s="13">
        <f t="shared" si="1167"/>
        <v>-6.6339170832822071E-3</v>
      </c>
      <c r="W8314" s="13"/>
      <c r="X8314" s="2">
        <v>44510</v>
      </c>
      <c r="Y8314">
        <v>120.22</v>
      </c>
      <c r="AA8314" s="2">
        <v>44510</v>
      </c>
      <c r="AB8314">
        <v>2447.1</v>
      </c>
      <c r="AC8314">
        <f t="shared" si="1168"/>
        <v>-5.2155955657274822E-3</v>
      </c>
      <c r="AD8314">
        <f t="shared" si="1163"/>
        <v>-5.2220755657274819E-3</v>
      </c>
      <c r="AE8314">
        <f>Sheet2!$B$17+Sheet2!$B$18*'Portfolio allocation'!K8314</f>
        <v>-7.0688341918255229E-3</v>
      </c>
      <c r="AF8314">
        <f t="shared" si="1169"/>
        <v>1.846758626098041E-3</v>
      </c>
      <c r="AH8314" s="2">
        <v>44510</v>
      </c>
      <c r="AI8314">
        <v>1.5580000000000001</v>
      </c>
      <c r="AJ8314">
        <v>0.16200000000000001</v>
      </c>
      <c r="AK8314">
        <v>1.15185</v>
      </c>
      <c r="AR8314" s="3"/>
    </row>
    <row r="8315" spans="1:44" hidden="1" outlineLevel="1" x14ac:dyDescent="0.2">
      <c r="A8315" s="2">
        <v>44511</v>
      </c>
      <c r="B8315">
        <v>17.66</v>
      </c>
      <c r="E8315" s="2">
        <v>44511</v>
      </c>
      <c r="F8315">
        <v>4649.2700000000004</v>
      </c>
      <c r="G8315">
        <f t="shared" si="1164"/>
        <v>5.5092743037565839E-4</v>
      </c>
      <c r="H8315" s="2">
        <v>44511</v>
      </c>
      <c r="I8315">
        <v>9722.08</v>
      </c>
      <c r="J8315">
        <f t="shared" si="1165"/>
        <v>5.5162647477757787E-4</v>
      </c>
      <c r="K8315">
        <f t="shared" si="1161"/>
        <v>5.4514647477757786E-4</v>
      </c>
      <c r="L8315">
        <v>7.3108841854418218E-3</v>
      </c>
      <c r="N8315" s="2">
        <v>44511</v>
      </c>
      <c r="O8315">
        <v>332.42989999999998</v>
      </c>
      <c r="Q8315" s="2">
        <v>44511</v>
      </c>
      <c r="R8315">
        <v>539388.5</v>
      </c>
      <c r="S8315" s="8">
        <f t="shared" si="1166"/>
        <v>4.9271170105518181E-3</v>
      </c>
      <c r="T8315" s="9">
        <f t="shared" si="1162"/>
        <v>4.9206370105518184E-3</v>
      </c>
      <c r="U8315" s="3">
        <f>Sheet1!$B$17+Sheet1!$B$18*'Portfolio allocation'!K8315</f>
        <v>1.1132047360684215E-3</v>
      </c>
      <c r="V8315" s="13">
        <f t="shared" si="1167"/>
        <v>3.8074322744833969E-3</v>
      </c>
      <c r="W8315" s="13"/>
      <c r="X8315" s="2">
        <v>44511</v>
      </c>
      <c r="Y8315">
        <v>120.27</v>
      </c>
      <c r="AA8315" s="2">
        <v>44511</v>
      </c>
      <c r="AB8315">
        <v>2448.12</v>
      </c>
      <c r="AC8315">
        <f t="shared" si="1168"/>
        <v>4.1681990928044144E-4</v>
      </c>
      <c r="AD8315">
        <f t="shared" si="1163"/>
        <v>4.1033990928044143E-4</v>
      </c>
      <c r="AE8315">
        <f>Sheet2!$B$17+Sheet2!$B$18*'Portfolio allocation'!K8315</f>
        <v>5.3814516468101965E-4</v>
      </c>
      <c r="AF8315">
        <f t="shared" si="1169"/>
        <v>-1.2780525540057822E-4</v>
      </c>
      <c r="AH8315" s="2">
        <v>44511</v>
      </c>
      <c r="AI8315">
        <v>1.5580000000000001</v>
      </c>
      <c r="AJ8315">
        <v>0.16200000000000001</v>
      </c>
      <c r="AK8315">
        <v>1.1471</v>
      </c>
      <c r="AR8315" s="3"/>
    </row>
    <row r="8316" spans="1:44" hidden="1" outlineLevel="1" x14ac:dyDescent="0.2">
      <c r="A8316" s="2">
        <v>44512</v>
      </c>
      <c r="B8316">
        <v>16.29</v>
      </c>
      <c r="E8316" s="2">
        <v>44512</v>
      </c>
      <c r="F8316">
        <v>4682.8500000000004</v>
      </c>
      <c r="G8316">
        <f t="shared" si="1164"/>
        <v>7.2226392530441164E-3</v>
      </c>
      <c r="H8316" s="2">
        <v>44512</v>
      </c>
      <c r="I8316">
        <v>9793.2199999999993</v>
      </c>
      <c r="J8316">
        <f t="shared" si="1165"/>
        <v>7.3173641854418214E-3</v>
      </c>
      <c r="K8316">
        <f t="shared" si="1161"/>
        <v>7.3108841854418218E-3</v>
      </c>
      <c r="L8316">
        <v>2.5174552843818352E-5</v>
      </c>
      <c r="N8316" s="2">
        <v>44512</v>
      </c>
      <c r="O8316">
        <v>336.72</v>
      </c>
      <c r="Q8316" s="2">
        <v>44512</v>
      </c>
      <c r="R8316">
        <v>546349.30000000005</v>
      </c>
      <c r="S8316" s="8">
        <f t="shared" si="1166"/>
        <v>1.2904984069923797E-2</v>
      </c>
      <c r="T8316" s="9">
        <f t="shared" si="1162"/>
        <v>1.2898504069923798E-2</v>
      </c>
      <c r="U8316" s="3">
        <f>Sheet1!$B$17+Sheet1!$B$18*'Portfolio allocation'!K8316</f>
        <v>8.8750305043382646E-3</v>
      </c>
      <c r="V8316" s="13">
        <f t="shared" si="1167"/>
        <v>4.0234735655855329E-3</v>
      </c>
      <c r="W8316" s="13"/>
      <c r="X8316" s="2">
        <v>44512</v>
      </c>
      <c r="Y8316">
        <v>118.96</v>
      </c>
      <c r="AA8316" s="2">
        <v>44512</v>
      </c>
      <c r="AB8316">
        <v>2421.46</v>
      </c>
      <c r="AC8316">
        <f t="shared" si="1168"/>
        <v>-1.0889989052824123E-2</v>
      </c>
      <c r="AD8316">
        <f t="shared" si="1163"/>
        <v>-1.0896469052824122E-2</v>
      </c>
      <c r="AE8316">
        <f>Sheet2!$B$17+Sheet2!$B$18*'Portfolio allocation'!K8316</f>
        <v>6.5544117465838577E-3</v>
      </c>
      <c r="AF8316">
        <f t="shared" si="1169"/>
        <v>-1.7450880799407979E-2</v>
      </c>
      <c r="AH8316" s="2">
        <v>44512</v>
      </c>
      <c r="AI8316">
        <v>1.5840000000000001</v>
      </c>
      <c r="AJ8316">
        <v>0.16200000000000001</v>
      </c>
      <c r="AK8316">
        <v>1.14445</v>
      </c>
      <c r="AR8316" s="3"/>
    </row>
    <row r="8317" spans="1:44" hidden="1" outlineLevel="1" x14ac:dyDescent="0.2">
      <c r="A8317" s="2">
        <v>44515</v>
      </c>
      <c r="B8317">
        <v>16.489999999999998</v>
      </c>
      <c r="E8317" s="2">
        <v>44515</v>
      </c>
      <c r="F8317">
        <v>4682.8</v>
      </c>
      <c r="G8317">
        <f t="shared" si="1164"/>
        <v>-1.0677258507119092E-5</v>
      </c>
      <c r="H8317" s="2">
        <v>44515</v>
      </c>
      <c r="I8317">
        <v>9793.5300000000007</v>
      </c>
      <c r="J8317">
        <f t="shared" si="1165"/>
        <v>3.1654552843818351E-5</v>
      </c>
      <c r="K8317">
        <f t="shared" si="1161"/>
        <v>2.5174552843818352E-5</v>
      </c>
      <c r="L8317">
        <v>3.9123138135073966E-3</v>
      </c>
      <c r="N8317" s="2">
        <v>44515</v>
      </c>
      <c r="O8317">
        <v>336.07010000000002</v>
      </c>
      <c r="Q8317" s="2">
        <v>44515</v>
      </c>
      <c r="R8317">
        <v>545294.80000000005</v>
      </c>
      <c r="S8317" s="8">
        <f t="shared" si="1166"/>
        <v>-1.930083922501602E-3</v>
      </c>
      <c r="T8317" s="9">
        <f t="shared" si="1162"/>
        <v>-1.9365639225016019E-3</v>
      </c>
      <c r="U8317" s="3">
        <f>Sheet1!$B$17+Sheet1!$B$18*'Portfolio allocation'!K8317</f>
        <v>5.1667976938507478E-4</v>
      </c>
      <c r="V8317" s="13">
        <f t="shared" si="1167"/>
        <v>-2.4532436918866768E-3</v>
      </c>
      <c r="W8317" s="13"/>
      <c r="X8317" s="2">
        <v>44515</v>
      </c>
      <c r="Y8317">
        <v>118.87</v>
      </c>
      <c r="AA8317" s="2">
        <v>44515</v>
      </c>
      <c r="AB8317">
        <v>2419.62</v>
      </c>
      <c r="AC8317">
        <f t="shared" si="1168"/>
        <v>-7.5987214325246022E-4</v>
      </c>
      <c r="AD8317">
        <f t="shared" si="1163"/>
        <v>-7.6647214325246027E-4</v>
      </c>
      <c r="AE8317">
        <f>Sheet2!$B$17+Sheet2!$B$18*'Portfolio allocation'!K8317</f>
        <v>7.5772866014014344E-5</v>
      </c>
      <c r="AF8317">
        <f t="shared" si="1169"/>
        <v>-8.4224500926647467E-4</v>
      </c>
      <c r="AH8317" s="2">
        <v>44515</v>
      </c>
      <c r="AI8317">
        <v>1.621</v>
      </c>
      <c r="AJ8317">
        <v>0.16500000000000001</v>
      </c>
      <c r="AK8317">
        <v>1.14205</v>
      </c>
      <c r="AR8317" s="3"/>
    </row>
    <row r="8318" spans="1:44" hidden="1" outlineLevel="1" x14ac:dyDescent="0.2">
      <c r="A8318" s="2">
        <v>44516</v>
      </c>
      <c r="B8318">
        <v>16.37</v>
      </c>
      <c r="E8318" s="2">
        <v>44516</v>
      </c>
      <c r="F8318">
        <v>4700.8999999999996</v>
      </c>
      <c r="G8318">
        <f t="shared" si="1164"/>
        <v>3.8652088494062209E-3</v>
      </c>
      <c r="H8318" s="2">
        <v>44516</v>
      </c>
      <c r="I8318">
        <v>9831.91</v>
      </c>
      <c r="J8318">
        <f t="shared" si="1165"/>
        <v>3.9189138135073964E-3</v>
      </c>
      <c r="K8318">
        <f t="shared" si="1161"/>
        <v>3.9123138135073966E-3</v>
      </c>
      <c r="L8318">
        <v>-2.4110158256126822E-3</v>
      </c>
      <c r="N8318" s="2">
        <v>44516</v>
      </c>
      <c r="O8318">
        <v>339.51</v>
      </c>
      <c r="Q8318" s="2">
        <v>44516</v>
      </c>
      <c r="R8318">
        <v>550876.4</v>
      </c>
      <c r="S8318" s="8">
        <f t="shared" si="1166"/>
        <v>1.023593109635379E-2</v>
      </c>
      <c r="T8318" s="9">
        <f t="shared" si="1162"/>
        <v>1.0229331096353789E-2</v>
      </c>
      <c r="U8318" s="3">
        <f>Sheet1!$B$17+Sheet1!$B$18*'Portfolio allocation'!K8318</f>
        <v>4.9761044424278325E-3</v>
      </c>
      <c r="V8318" s="13">
        <f t="shared" si="1167"/>
        <v>5.2532266539259565E-3</v>
      </c>
      <c r="W8318" s="13"/>
      <c r="X8318" s="2">
        <v>44516</v>
      </c>
      <c r="Y8318">
        <v>118.46</v>
      </c>
      <c r="AA8318" s="2">
        <v>44516</v>
      </c>
      <c r="AB8318">
        <v>2411.2800000000002</v>
      </c>
      <c r="AC8318">
        <f t="shared" si="1168"/>
        <v>-3.4468222282836303E-3</v>
      </c>
      <c r="AD8318">
        <f t="shared" si="1163"/>
        <v>-3.4534222282836301E-3</v>
      </c>
      <c r="AE8318">
        <f>Sheet2!$B$17+Sheet2!$B$18*'Portfolio allocation'!K8318</f>
        <v>3.5323162664877526E-3</v>
      </c>
      <c r="AF8318">
        <f t="shared" si="1169"/>
        <v>-6.9857384947713827E-3</v>
      </c>
      <c r="AH8318" s="2">
        <v>44516</v>
      </c>
      <c r="AI8318">
        <v>1.6339999999999999</v>
      </c>
      <c r="AJ8318">
        <v>0.16500000000000001</v>
      </c>
      <c r="AK8318">
        <v>1.1350499999999999</v>
      </c>
      <c r="AR8318" s="3"/>
    </row>
    <row r="8319" spans="1:44" hidden="1" outlineLevel="1" x14ac:dyDescent="0.2">
      <c r="A8319" s="2">
        <v>44517</v>
      </c>
      <c r="B8319">
        <v>17.11</v>
      </c>
      <c r="E8319" s="2">
        <v>44517</v>
      </c>
      <c r="F8319">
        <v>4688.67</v>
      </c>
      <c r="G8319">
        <f t="shared" si="1164"/>
        <v>-2.6016294752068125E-3</v>
      </c>
      <c r="H8319" s="2">
        <v>44517</v>
      </c>
      <c r="I8319">
        <v>9808.27</v>
      </c>
      <c r="J8319">
        <f t="shared" si="1165"/>
        <v>-2.4044158256126824E-3</v>
      </c>
      <c r="K8319">
        <f t="shared" si="1161"/>
        <v>-2.4110158256126822E-3</v>
      </c>
      <c r="L8319">
        <v>3.4682188675474075E-3</v>
      </c>
      <c r="N8319" s="2">
        <v>44517</v>
      </c>
      <c r="O8319">
        <v>339.12009999999998</v>
      </c>
      <c r="Q8319" s="2">
        <v>44517</v>
      </c>
      <c r="R8319">
        <v>551249.80000000005</v>
      </c>
      <c r="S8319" s="8">
        <f t="shared" si="1166"/>
        <v>6.7782900120616496E-4</v>
      </c>
      <c r="T8319" s="9">
        <f t="shared" si="1162"/>
        <v>6.7122900120616491E-4</v>
      </c>
      <c r="U8319" s="3">
        <f>Sheet1!$B$17+Sheet1!$B$18*'Portfolio allocation'!K8319</f>
        <v>-2.2781795740549862E-3</v>
      </c>
      <c r="V8319" s="13">
        <f t="shared" si="1167"/>
        <v>2.9494085752611509E-3</v>
      </c>
      <c r="W8319" s="13"/>
      <c r="X8319" s="2">
        <v>44517</v>
      </c>
      <c r="Y8319">
        <v>118.06</v>
      </c>
      <c r="AA8319" s="2">
        <v>44517</v>
      </c>
      <c r="AB8319">
        <v>2403.14</v>
      </c>
      <c r="AC8319">
        <f t="shared" si="1168"/>
        <v>-3.375800404764373E-3</v>
      </c>
      <c r="AD8319">
        <f t="shared" si="1163"/>
        <v>-3.3822004047643732E-3</v>
      </c>
      <c r="AE8319">
        <f>Sheet2!$B$17+Sheet2!$B$18*'Portfolio allocation'!K8319</f>
        <v>-2.0905497713473008E-3</v>
      </c>
      <c r="AF8319">
        <f t="shared" si="1169"/>
        <v>-1.2916506334170724E-3</v>
      </c>
      <c r="AH8319" s="2">
        <v>44517</v>
      </c>
      <c r="AI8319">
        <v>1.6040000000000001</v>
      </c>
      <c r="AJ8319">
        <v>0.16</v>
      </c>
      <c r="AK8319">
        <v>1.1308</v>
      </c>
      <c r="AR8319" s="3"/>
    </row>
    <row r="8320" spans="1:44" hidden="1" outlineLevel="1" x14ac:dyDescent="0.2">
      <c r="A8320" s="2">
        <v>44518</v>
      </c>
      <c r="B8320">
        <v>17.59</v>
      </c>
      <c r="E8320" s="2">
        <v>44518</v>
      </c>
      <c r="F8320">
        <v>4704.54</v>
      </c>
      <c r="G8320">
        <f t="shared" si="1164"/>
        <v>3.3847551651107199E-3</v>
      </c>
      <c r="H8320" s="2">
        <v>44518</v>
      </c>
      <c r="I8320">
        <v>9842.35</v>
      </c>
      <c r="J8320">
        <f t="shared" si="1165"/>
        <v>3.4746188675474077E-3</v>
      </c>
      <c r="K8320">
        <f t="shared" si="1161"/>
        <v>3.4682188675474075E-3</v>
      </c>
      <c r="L8320">
        <v>-1.3829837343724864E-3</v>
      </c>
      <c r="N8320" s="2">
        <v>44518</v>
      </c>
      <c r="O8320">
        <v>341.27</v>
      </c>
      <c r="Q8320" s="2">
        <v>44518</v>
      </c>
      <c r="R8320">
        <v>554744.4</v>
      </c>
      <c r="S8320" s="8">
        <f t="shared" si="1166"/>
        <v>6.3394127308527004E-3</v>
      </c>
      <c r="T8320" s="9">
        <f t="shared" si="1162"/>
        <v>6.3330127308527003E-3</v>
      </c>
      <c r="U8320" s="3">
        <f>Sheet1!$B$17+Sheet1!$B$18*'Portfolio allocation'!K8320</f>
        <v>4.46662746555989E-3</v>
      </c>
      <c r="V8320" s="13">
        <f t="shared" si="1167"/>
        <v>1.8663852652928102E-3</v>
      </c>
      <c r="W8320" s="13"/>
      <c r="X8320" s="2">
        <v>44518</v>
      </c>
      <c r="Y8320">
        <v>116.66</v>
      </c>
      <c r="AA8320" s="2">
        <v>44518</v>
      </c>
      <c r="AB8320">
        <v>2374.64</v>
      </c>
      <c r="AC8320">
        <f t="shared" si="1168"/>
        <v>-1.1859483841973439E-2</v>
      </c>
      <c r="AD8320">
        <f t="shared" si="1163"/>
        <v>-1.1865763841973439E-2</v>
      </c>
      <c r="AE8320">
        <f>Sheet2!$B$17+Sheet2!$B$18*'Portfolio allocation'!K8320</f>
        <v>3.1374157106533588E-3</v>
      </c>
      <c r="AF8320">
        <f t="shared" si="1169"/>
        <v>-1.5003179552626797E-2</v>
      </c>
      <c r="AH8320" s="2">
        <v>44518</v>
      </c>
      <c r="AI8320">
        <v>1.587</v>
      </c>
      <c r="AJ8320">
        <v>0.157</v>
      </c>
      <c r="AK8320">
        <v>1.1348499999999999</v>
      </c>
      <c r="AR8320" s="3"/>
    </row>
    <row r="8321" spans="1:44" hidden="1" outlineLevel="1" x14ac:dyDescent="0.2">
      <c r="A8321" s="2">
        <v>44519</v>
      </c>
      <c r="B8321">
        <v>17.91</v>
      </c>
      <c r="E8321" s="2">
        <v>44519</v>
      </c>
      <c r="F8321">
        <v>4697.96</v>
      </c>
      <c r="G8321">
        <f t="shared" si="1164"/>
        <v>-1.3986489646171663E-3</v>
      </c>
      <c r="H8321" s="2">
        <v>44519</v>
      </c>
      <c r="I8321">
        <v>9828.7999999999993</v>
      </c>
      <c r="J8321">
        <f t="shared" si="1165"/>
        <v>-1.3767037343724864E-3</v>
      </c>
      <c r="K8321">
        <f t="shared" si="1161"/>
        <v>-1.3829837343724864E-3</v>
      </c>
      <c r="L8321">
        <v>-3.1104229269085263E-3</v>
      </c>
      <c r="N8321" s="2">
        <v>44519</v>
      </c>
      <c r="O8321">
        <v>343.11009999999999</v>
      </c>
      <c r="Q8321" s="2">
        <v>44519</v>
      </c>
      <c r="R8321">
        <v>557735.6</v>
      </c>
      <c r="S8321" s="8">
        <f t="shared" si="1166"/>
        <v>5.3920327992493799E-3</v>
      </c>
      <c r="T8321" s="9">
        <f t="shared" si="1162"/>
        <v>5.3857527992493799E-3</v>
      </c>
      <c r="U8321" s="3">
        <f>Sheet1!$B$17+Sheet1!$B$18*'Portfolio allocation'!K8321</f>
        <v>-1.098795105186315E-3</v>
      </c>
      <c r="V8321" s="13">
        <f t="shared" si="1167"/>
        <v>6.484547904435695E-3</v>
      </c>
      <c r="W8321" s="13"/>
      <c r="X8321" s="2">
        <v>44519</v>
      </c>
      <c r="Y8321">
        <v>116.05</v>
      </c>
      <c r="AA8321" s="2">
        <v>44519</v>
      </c>
      <c r="AB8321">
        <v>2362.2199999999998</v>
      </c>
      <c r="AC8321">
        <f t="shared" si="1168"/>
        <v>-5.230266482498469E-3</v>
      </c>
      <c r="AD8321">
        <f t="shared" si="1163"/>
        <v>-5.236546482498469E-3</v>
      </c>
      <c r="AE8321">
        <f>Sheet2!$B$17+Sheet2!$B$18*'Portfolio allocation'!K8321</f>
        <v>-1.1763974083458008E-3</v>
      </c>
      <c r="AF8321">
        <f t="shared" si="1169"/>
        <v>-4.0601490741526683E-3</v>
      </c>
      <c r="AH8321" s="2">
        <v>44519</v>
      </c>
      <c r="AI8321">
        <v>1.536</v>
      </c>
      <c r="AJ8321">
        <v>0.157</v>
      </c>
      <c r="AK8321">
        <v>1.13175</v>
      </c>
      <c r="AR8321" s="3"/>
    </row>
    <row r="8322" spans="1:44" hidden="1" outlineLevel="1" x14ac:dyDescent="0.2">
      <c r="A8322" s="2">
        <v>44522</v>
      </c>
      <c r="B8322">
        <v>19.170000000000002</v>
      </c>
      <c r="E8322" s="2">
        <v>44522</v>
      </c>
      <c r="F8322">
        <v>4682.9399999999996</v>
      </c>
      <c r="G8322">
        <f t="shared" si="1164"/>
        <v>-3.1971323723489764E-3</v>
      </c>
      <c r="H8322" s="2">
        <v>44522</v>
      </c>
      <c r="I8322">
        <v>9798.2900000000009</v>
      </c>
      <c r="J8322">
        <f t="shared" si="1165"/>
        <v>-3.1041429269085263E-3</v>
      </c>
      <c r="K8322">
        <f t="shared" si="1161"/>
        <v>-3.1104229269085263E-3</v>
      </c>
      <c r="L8322">
        <v>1.6622790970667229E-3</v>
      </c>
      <c r="N8322" s="2">
        <v>44522</v>
      </c>
      <c r="O8322">
        <v>339.83010000000002</v>
      </c>
      <c r="Q8322" s="2">
        <v>44522</v>
      </c>
      <c r="R8322">
        <v>552403.80000000005</v>
      </c>
      <c r="S8322" s="8">
        <f t="shared" si="1166"/>
        <v>-9.5597268669956881E-3</v>
      </c>
      <c r="T8322" s="9">
        <f t="shared" si="1162"/>
        <v>-9.5660068669956872E-3</v>
      </c>
      <c r="U8322" s="3">
        <f>Sheet1!$B$17+Sheet1!$B$18*'Portfolio allocation'!K8322</f>
        <v>-3.0805571259947028E-3</v>
      </c>
      <c r="V8322" s="13">
        <f t="shared" si="1167"/>
        <v>-6.4854497410009844E-3</v>
      </c>
      <c r="W8322" s="13"/>
      <c r="X8322" s="2">
        <v>44522</v>
      </c>
      <c r="Y8322">
        <v>116.47</v>
      </c>
      <c r="AA8322" s="2">
        <v>44522</v>
      </c>
      <c r="AB8322">
        <v>2370.77</v>
      </c>
      <c r="AC8322">
        <f t="shared" si="1168"/>
        <v>3.619476594051374E-3</v>
      </c>
      <c r="AD8322">
        <f t="shared" si="1163"/>
        <v>3.6120765940513742E-3</v>
      </c>
      <c r="AE8322">
        <f>Sheet2!$B$17+Sheet2!$B$18*'Portfolio allocation'!K8322</f>
        <v>-2.7124804093085243E-3</v>
      </c>
      <c r="AF8322">
        <f t="shared" si="1169"/>
        <v>6.3245570033598989E-3</v>
      </c>
      <c r="AH8322" s="2">
        <v>44522</v>
      </c>
      <c r="AI8322">
        <v>1.625</v>
      </c>
      <c r="AJ8322">
        <v>0.185</v>
      </c>
      <c r="AK8322">
        <v>1.1246499999999999</v>
      </c>
      <c r="AR8322" s="3"/>
    </row>
    <row r="8323" spans="1:44" hidden="1" outlineLevel="1" x14ac:dyDescent="0.2">
      <c r="A8323" s="2">
        <v>44523</v>
      </c>
      <c r="B8323">
        <v>19.38</v>
      </c>
      <c r="E8323" s="2">
        <v>44523</v>
      </c>
      <c r="F8323">
        <v>4690.7</v>
      </c>
      <c r="G8323">
        <f t="shared" si="1164"/>
        <v>1.6570786727996278E-3</v>
      </c>
      <c r="H8323" s="2">
        <v>44523</v>
      </c>
      <c r="I8323">
        <v>9814.65</v>
      </c>
      <c r="J8323">
        <f t="shared" si="1165"/>
        <v>1.669679097066723E-3</v>
      </c>
      <c r="K8323">
        <f t="shared" si="1161"/>
        <v>1.6622790970667229E-3</v>
      </c>
      <c r="L8323">
        <v>2.3306211532760244E-3</v>
      </c>
      <c r="N8323" s="2">
        <v>44523</v>
      </c>
      <c r="O8323">
        <v>337.67989999999998</v>
      </c>
      <c r="Q8323" s="2">
        <v>44523</v>
      </c>
      <c r="R8323">
        <v>548908.6</v>
      </c>
      <c r="S8323" s="8">
        <f t="shared" si="1166"/>
        <v>-6.3272555329997315E-3</v>
      </c>
      <c r="T8323" s="9">
        <f t="shared" si="1162"/>
        <v>-6.3346555329997318E-3</v>
      </c>
      <c r="U8323" s="3">
        <f>Sheet1!$B$17+Sheet1!$B$18*'Portfolio allocation'!K8323</f>
        <v>2.3948075922641948E-3</v>
      </c>
      <c r="V8323" s="13">
        <f t="shared" si="1167"/>
        <v>-8.7294631252639275E-3</v>
      </c>
      <c r="W8323" s="13"/>
      <c r="X8323" s="2">
        <v>44523</v>
      </c>
      <c r="Y8323">
        <v>116.79</v>
      </c>
      <c r="AA8323" s="2">
        <v>44523</v>
      </c>
      <c r="AB8323">
        <v>2377.29</v>
      </c>
      <c r="AC8323">
        <f t="shared" si="1168"/>
        <v>2.7501613399865121E-3</v>
      </c>
      <c r="AD8323">
        <f t="shared" si="1163"/>
        <v>2.742441339986512E-3</v>
      </c>
      <c r="AE8323">
        <f>Sheet2!$B$17+Sheet2!$B$18*'Portfolio allocation'!K8323</f>
        <v>1.5315279930513824E-3</v>
      </c>
      <c r="AF8323">
        <f t="shared" si="1169"/>
        <v>1.2109133469351296E-3</v>
      </c>
      <c r="AH8323" s="2">
        <v>44523</v>
      </c>
      <c r="AI8323">
        <v>1.665</v>
      </c>
      <c r="AJ8323">
        <v>0.193</v>
      </c>
      <c r="AK8323">
        <v>1.12635</v>
      </c>
      <c r="AR8323" s="3"/>
    </row>
    <row r="8324" spans="1:44" hidden="1" outlineLevel="1" x14ac:dyDescent="0.2">
      <c r="A8324" s="2">
        <v>44524</v>
      </c>
      <c r="B8324">
        <v>18.579999999999998</v>
      </c>
      <c r="E8324" s="2">
        <v>44524</v>
      </c>
      <c r="F8324">
        <v>4701.46</v>
      </c>
      <c r="G8324">
        <f t="shared" si="1164"/>
        <v>2.2939006971240961E-3</v>
      </c>
      <c r="H8324" s="2">
        <v>44524</v>
      </c>
      <c r="I8324">
        <v>9837.6</v>
      </c>
      <c r="J8324">
        <f t="shared" si="1165"/>
        <v>2.3383411532760245E-3</v>
      </c>
      <c r="K8324">
        <f t="shared" ref="K8324:K8387" si="1170">J8324-(AJ8323/25000)</f>
        <v>2.3306211532760244E-3</v>
      </c>
      <c r="L8324">
        <v>-8.5199999999999997E-6</v>
      </c>
      <c r="N8324" s="2">
        <v>44524</v>
      </c>
      <c r="O8324">
        <v>337.90989999999999</v>
      </c>
      <c r="Q8324" s="2">
        <v>44524</v>
      </c>
      <c r="R8324">
        <v>549282.5</v>
      </c>
      <c r="S8324" s="8">
        <f t="shared" si="1166"/>
        <v>6.8116987053956635E-4</v>
      </c>
      <c r="T8324" s="9">
        <f t="shared" ref="T8324:T8387" si="1171">S8324-(AJ8323/100/250)</f>
        <v>6.7344987053956633E-4</v>
      </c>
      <c r="U8324" s="3">
        <f>Sheet1!$B$17+Sheet1!$B$18*'Portfolio allocation'!K8324</f>
        <v>3.1615465371876905E-3</v>
      </c>
      <c r="V8324" s="13">
        <f t="shared" si="1167"/>
        <v>-2.4880966666481243E-3</v>
      </c>
      <c r="W8324" s="13"/>
      <c r="X8324" s="2">
        <v>44524</v>
      </c>
      <c r="Y8324">
        <v>116.73</v>
      </c>
      <c r="AA8324" s="2">
        <v>44524</v>
      </c>
      <c r="AB8324">
        <v>2376.06</v>
      </c>
      <c r="AC8324">
        <f t="shared" si="1168"/>
        <v>-5.1739585830923307E-4</v>
      </c>
      <c r="AD8324">
        <f t="shared" ref="AD8324:AD8387" si="1172">AC8324-AJ8324/25000</f>
        <v>-5.259158583092331E-4</v>
      </c>
      <c r="AE8324">
        <f>Sheet2!$B$17+Sheet2!$B$18*'Portfolio allocation'!K8324</f>
        <v>2.1258348003806728E-3</v>
      </c>
      <c r="AF8324">
        <f t="shared" si="1169"/>
        <v>-2.651750658689906E-3</v>
      </c>
      <c r="AH8324" s="2">
        <v>44524</v>
      </c>
      <c r="AI8324">
        <v>1.6439999999999999</v>
      </c>
      <c r="AJ8324">
        <v>0.21299999999999999</v>
      </c>
      <c r="AK8324">
        <v>1.11965</v>
      </c>
      <c r="AR8324" s="3"/>
    </row>
    <row r="8325" spans="1:44" hidden="1" outlineLevel="1" x14ac:dyDescent="0.2">
      <c r="A8325" s="2">
        <v>44525</v>
      </c>
      <c r="B8325">
        <v>18.579999999999998</v>
      </c>
      <c r="E8325" s="2">
        <v>44525</v>
      </c>
      <c r="F8325">
        <v>4701.46</v>
      </c>
      <c r="G8325">
        <f t="shared" ref="G8325:G8388" si="1173">(F8325/F8324)-1</f>
        <v>0</v>
      </c>
      <c r="H8325" s="2">
        <v>44525</v>
      </c>
      <c r="I8325">
        <v>9837.6</v>
      </c>
      <c r="J8325">
        <f t="shared" ref="J8325:J8388" si="1174">(I8325/I8324)-1</f>
        <v>0</v>
      </c>
      <c r="K8325">
        <f t="shared" si="1170"/>
        <v>-8.5199999999999997E-6</v>
      </c>
      <c r="L8325">
        <v>-2.2712228221517462E-2</v>
      </c>
      <c r="N8325" s="2">
        <v>44525</v>
      </c>
      <c r="O8325">
        <v>337.90989999999999</v>
      </c>
      <c r="Q8325" s="2">
        <v>44525</v>
      </c>
      <c r="R8325">
        <v>549282.5</v>
      </c>
      <c r="S8325" s="8">
        <f t="shared" ref="S8325:S8388" si="1175">R8325/R8324-1</f>
        <v>0</v>
      </c>
      <c r="T8325" s="9">
        <f t="shared" si="1171"/>
        <v>-8.5199999999999997E-6</v>
      </c>
      <c r="U8325" s="3">
        <f>Sheet1!$B$17+Sheet1!$B$18*'Portfolio allocation'!K8325</f>
        <v>4.780245244291182E-4</v>
      </c>
      <c r="V8325" s="13">
        <f t="shared" ref="V8325:V8388" si="1176">T8325-U8325</f>
        <v>-4.8654452442911818E-4</v>
      </c>
      <c r="W8325" s="13"/>
      <c r="X8325" s="2">
        <v>44525</v>
      </c>
      <c r="Y8325">
        <v>116.73</v>
      </c>
      <c r="AA8325" s="2">
        <v>44525</v>
      </c>
      <c r="AB8325">
        <v>2376.06</v>
      </c>
      <c r="AC8325">
        <f t="shared" ref="AC8325:AC8388" si="1177">AB8325/AB8324-1</f>
        <v>0</v>
      </c>
      <c r="AD8325">
        <f t="shared" si="1172"/>
        <v>-8.5199999999999997E-6</v>
      </c>
      <c r="AE8325">
        <f>Sheet2!$B$17+Sheet2!$B$18*'Portfolio allocation'!K8325</f>
        <v>4.5810809999501564E-5</v>
      </c>
      <c r="AF8325">
        <f t="shared" ref="AF8325:AF8388" si="1178">AD8325-AE8325</f>
        <v>-5.4330809999501564E-5</v>
      </c>
      <c r="AH8325" s="2">
        <v>44525</v>
      </c>
      <c r="AI8325">
        <v>1.6439999999999999</v>
      </c>
      <c r="AJ8325">
        <v>0.21299999999999999</v>
      </c>
      <c r="AK8325">
        <v>1.121</v>
      </c>
      <c r="AR8325" s="3"/>
    </row>
    <row r="8326" spans="1:44" hidden="1" outlineLevel="1" x14ac:dyDescent="0.2">
      <c r="A8326" s="2">
        <v>44526</v>
      </c>
      <c r="B8326">
        <v>28.62</v>
      </c>
      <c r="E8326" s="2">
        <v>44526</v>
      </c>
      <c r="F8326">
        <v>4594.62</v>
      </c>
      <c r="G8326">
        <f t="shared" si="1173"/>
        <v>-2.2724855683128209E-2</v>
      </c>
      <c r="H8326" s="2">
        <v>44526</v>
      </c>
      <c r="I8326">
        <v>9614.25</v>
      </c>
      <c r="J8326">
        <f t="shared" si="1174"/>
        <v>-2.270370822151746E-2</v>
      </c>
      <c r="K8326">
        <f t="shared" si="1170"/>
        <v>-2.2712228221517462E-2</v>
      </c>
      <c r="L8326">
        <v>1.325756523285751E-2</v>
      </c>
      <c r="N8326" s="2">
        <v>44526</v>
      </c>
      <c r="O8326">
        <v>329.67989999999998</v>
      </c>
      <c r="Q8326" s="2">
        <v>44526</v>
      </c>
      <c r="R8326">
        <v>535904.4</v>
      </c>
      <c r="S8326" s="8">
        <f t="shared" si="1175"/>
        <v>-2.4355591157555478E-2</v>
      </c>
      <c r="T8326" s="9">
        <f t="shared" si="1171"/>
        <v>-2.436411115755548E-2</v>
      </c>
      <c r="U8326" s="3">
        <f>Sheet1!$B$17+Sheet1!$B$18*'Portfolio allocation'!K8326</f>
        <v>-2.5568244935779243E-2</v>
      </c>
      <c r="V8326" s="13">
        <f t="shared" si="1176"/>
        <v>1.2041337782237628E-3</v>
      </c>
      <c r="W8326" s="13"/>
      <c r="X8326" s="2">
        <v>44526</v>
      </c>
      <c r="Y8326">
        <v>115.81</v>
      </c>
      <c r="AA8326" s="2">
        <v>44526</v>
      </c>
      <c r="AB8326">
        <v>2357.34</v>
      </c>
      <c r="AC8326">
        <f t="shared" si="1177"/>
        <v>-7.8785889245219787E-3</v>
      </c>
      <c r="AD8326">
        <f t="shared" si="1172"/>
        <v>-7.885708924521978E-3</v>
      </c>
      <c r="AE8326">
        <f>Sheet2!$B$17+Sheet2!$B$18*'Portfolio allocation'!K8326</f>
        <v>-2.0142905764556858E-2</v>
      </c>
      <c r="AF8326">
        <f t="shared" si="1178"/>
        <v>1.225719684003488E-2</v>
      </c>
      <c r="AH8326" s="2">
        <v>44526</v>
      </c>
      <c r="AI8326">
        <v>1.4850000000000001</v>
      </c>
      <c r="AJ8326">
        <v>0.17799999999999999</v>
      </c>
      <c r="AK8326">
        <v>1.1315500000000001</v>
      </c>
      <c r="AR8326" s="3"/>
    </row>
    <row r="8327" spans="1:44" hidden="1" outlineLevel="1" x14ac:dyDescent="0.2">
      <c r="A8327" s="2">
        <v>44529</v>
      </c>
      <c r="B8327">
        <v>22.96</v>
      </c>
      <c r="E8327" s="2">
        <v>44529</v>
      </c>
      <c r="F8327">
        <v>4655.2700000000004</v>
      </c>
      <c r="G8327">
        <f t="shared" si="1173"/>
        <v>1.3200221128189193E-2</v>
      </c>
      <c r="H8327" s="2">
        <v>44529</v>
      </c>
      <c r="I8327">
        <v>9741.7800000000007</v>
      </c>
      <c r="J8327">
        <f t="shared" si="1174"/>
        <v>1.3264685232857509E-2</v>
      </c>
      <c r="K8327">
        <f t="shared" si="1170"/>
        <v>1.325756523285751E-2</v>
      </c>
      <c r="L8327">
        <v>-1.8838980816811745E-2</v>
      </c>
      <c r="N8327" s="2">
        <v>44529</v>
      </c>
      <c r="O8327">
        <v>336.62990000000002</v>
      </c>
      <c r="Q8327" s="2">
        <v>44529</v>
      </c>
      <c r="R8327">
        <v>547201.80000000005</v>
      </c>
      <c r="S8327" s="8">
        <f t="shared" si="1175"/>
        <v>2.1080998775154791E-2</v>
      </c>
      <c r="T8327" s="9">
        <f t="shared" si="1171"/>
        <v>2.1073878775154792E-2</v>
      </c>
      <c r="U8327" s="3">
        <f>Sheet1!$B$17+Sheet1!$B$18*'Portfolio allocation'!K8327</f>
        <v>1.5697213710873091E-2</v>
      </c>
      <c r="V8327" s="13">
        <f t="shared" si="1176"/>
        <v>5.3766650642817007E-3</v>
      </c>
      <c r="W8327" s="13"/>
      <c r="X8327" s="2">
        <v>44529</v>
      </c>
      <c r="Y8327">
        <v>118.5</v>
      </c>
      <c r="AA8327" s="2">
        <v>44529</v>
      </c>
      <c r="AB8327">
        <v>2412.09</v>
      </c>
      <c r="AC8327">
        <f t="shared" si="1177"/>
        <v>2.3225330245106868E-2</v>
      </c>
      <c r="AD8327">
        <f t="shared" si="1172"/>
        <v>2.3217610245106868E-2</v>
      </c>
      <c r="AE8327">
        <f>Sheet2!$B$17+Sheet2!$B$18*'Portfolio allocation'!K8327</f>
        <v>1.1842352247500718E-2</v>
      </c>
      <c r="AF8327">
        <f t="shared" si="1178"/>
        <v>1.137525799760615E-2</v>
      </c>
      <c r="AH8327" s="2">
        <v>44529</v>
      </c>
      <c r="AI8327">
        <v>1.5289999999999999</v>
      </c>
      <c r="AJ8327">
        <v>0.193</v>
      </c>
      <c r="AK8327">
        <v>1.1268499999999999</v>
      </c>
      <c r="AR8327" s="3"/>
    </row>
    <row r="8328" spans="1:44" hidden="1" outlineLevel="1" x14ac:dyDescent="0.2">
      <c r="A8328" s="2">
        <v>44530</v>
      </c>
      <c r="B8328">
        <v>27.19</v>
      </c>
      <c r="E8328" s="2">
        <v>44530</v>
      </c>
      <c r="F8328">
        <v>4567</v>
      </c>
      <c r="G8328">
        <f t="shared" si="1173"/>
        <v>-1.8961306218543861E-2</v>
      </c>
      <c r="H8328" s="2">
        <v>44530</v>
      </c>
      <c r="I8328">
        <v>9558.33</v>
      </c>
      <c r="J8328">
        <f t="shared" si="1174"/>
        <v>-1.8831260816811746E-2</v>
      </c>
      <c r="K8328">
        <f t="shared" si="1170"/>
        <v>-1.8838980816811745E-2</v>
      </c>
      <c r="L8328">
        <v>-1.1738922556262511E-2</v>
      </c>
      <c r="N8328" s="2">
        <v>44530</v>
      </c>
      <c r="O8328">
        <v>330.59010000000001</v>
      </c>
      <c r="Q8328" s="2">
        <v>44530</v>
      </c>
      <c r="R8328">
        <v>537383.9</v>
      </c>
      <c r="S8328" s="8">
        <f t="shared" si="1175"/>
        <v>-1.7942009693681649E-2</v>
      </c>
      <c r="T8328" s="9">
        <f t="shared" si="1171"/>
        <v>-1.7949729693681648E-2</v>
      </c>
      <c r="U8328" s="3">
        <f>Sheet1!$B$17+Sheet1!$B$18*'Portfolio allocation'!K8328</f>
        <v>-2.1124757351957794E-2</v>
      </c>
      <c r="V8328" s="13">
        <f t="shared" si="1176"/>
        <v>3.1750276582761458E-3</v>
      </c>
      <c r="W8328" s="13"/>
      <c r="X8328" s="2">
        <v>44530</v>
      </c>
      <c r="Y8328">
        <v>117.1</v>
      </c>
      <c r="AA8328" s="2">
        <v>44530</v>
      </c>
      <c r="AB8328">
        <v>2383.6</v>
      </c>
      <c r="AC8328">
        <f t="shared" si="1177"/>
        <v>-1.1811333739620067E-2</v>
      </c>
      <c r="AD8328">
        <f t="shared" si="1172"/>
        <v>-1.1820173739620066E-2</v>
      </c>
      <c r="AE8328">
        <f>Sheet2!$B$17+Sheet2!$B$18*'Portfolio allocation'!K8328</f>
        <v>-1.6698715356814151E-2</v>
      </c>
      <c r="AF8328">
        <f t="shared" si="1178"/>
        <v>4.8785416171940842E-3</v>
      </c>
      <c r="AH8328" s="2">
        <v>44530</v>
      </c>
      <c r="AI8328">
        <v>1.4410000000000001</v>
      </c>
      <c r="AJ8328">
        <v>0.221</v>
      </c>
      <c r="AK8328">
        <v>1.1255999999999999</v>
      </c>
      <c r="AR8328" s="3"/>
    </row>
    <row r="8329" spans="1:44" hidden="1" outlineLevel="1" x14ac:dyDescent="0.2">
      <c r="A8329" s="2">
        <v>44531</v>
      </c>
      <c r="B8329">
        <v>31.12</v>
      </c>
      <c r="E8329" s="2">
        <v>44531</v>
      </c>
      <c r="F8329">
        <v>4513.04</v>
      </c>
      <c r="G8329">
        <f t="shared" si="1173"/>
        <v>-1.1815195971097037E-2</v>
      </c>
      <c r="H8329" s="2">
        <v>44531</v>
      </c>
      <c r="I8329">
        <v>9446.2099999999991</v>
      </c>
      <c r="J8329">
        <f t="shared" si="1174"/>
        <v>-1.1730082556262511E-2</v>
      </c>
      <c r="K8329">
        <f t="shared" si="1170"/>
        <v>-1.1738922556262511E-2</v>
      </c>
      <c r="L8329">
        <v>1.4342686273796737E-2</v>
      </c>
      <c r="N8329" s="2">
        <v>44531</v>
      </c>
      <c r="O8329">
        <v>330.08010000000002</v>
      </c>
      <c r="Q8329" s="2">
        <v>44531</v>
      </c>
      <c r="R8329">
        <v>536554.9</v>
      </c>
      <c r="S8329" s="8">
        <f t="shared" si="1175"/>
        <v>-1.542658795695262E-3</v>
      </c>
      <c r="T8329" s="9">
        <f t="shared" si="1171"/>
        <v>-1.551498795695262E-3</v>
      </c>
      <c r="U8329" s="3">
        <f>Sheet1!$B$17+Sheet1!$B$18*'Portfolio allocation'!K8329</f>
        <v>-1.2979390576050413E-2</v>
      </c>
      <c r="V8329" s="13">
        <f t="shared" si="1176"/>
        <v>1.1427891780355151E-2</v>
      </c>
      <c r="W8329" s="13"/>
      <c r="X8329" s="2">
        <v>44531</v>
      </c>
      <c r="Y8329">
        <v>116.92</v>
      </c>
      <c r="AA8329" s="2">
        <v>44531</v>
      </c>
      <c r="AB8329">
        <v>2379.9299999999998</v>
      </c>
      <c r="AC8329">
        <f t="shared" si="1177"/>
        <v>-1.5396878670917991E-3</v>
      </c>
      <c r="AD8329">
        <f t="shared" si="1172"/>
        <v>-1.549847867091799E-3</v>
      </c>
      <c r="AE8329">
        <f>Sheet2!$B$17+Sheet2!$B$18*'Portfolio allocation'!K8329</f>
        <v>-1.0385162412664942E-2</v>
      </c>
      <c r="AF8329">
        <f t="shared" si="1178"/>
        <v>8.8353145455731426E-3</v>
      </c>
      <c r="AH8329" s="2">
        <v>44531</v>
      </c>
      <c r="AI8329">
        <v>1.4339999999999999</v>
      </c>
      <c r="AJ8329">
        <v>0.254</v>
      </c>
      <c r="AK8329">
        <v>1.1334</v>
      </c>
      <c r="AR8329" s="3"/>
    </row>
    <row r="8330" spans="1:44" hidden="1" outlineLevel="1" x14ac:dyDescent="0.2">
      <c r="A8330" s="2">
        <v>44532</v>
      </c>
      <c r="B8330">
        <v>27.95</v>
      </c>
      <c r="E8330" s="2">
        <v>44532</v>
      </c>
      <c r="F8330">
        <v>4577.1000000000004</v>
      </c>
      <c r="G8330">
        <f t="shared" si="1173"/>
        <v>1.4194423271231882E-2</v>
      </c>
      <c r="H8330" s="2">
        <v>44532</v>
      </c>
      <c r="I8330">
        <v>9581.7900000000009</v>
      </c>
      <c r="J8330">
        <f t="shared" si="1174"/>
        <v>1.4352846273796738E-2</v>
      </c>
      <c r="K8330">
        <f t="shared" si="1170"/>
        <v>1.4342686273796737E-2</v>
      </c>
      <c r="L8330">
        <v>-8.412876629439868E-3</v>
      </c>
      <c r="N8330" s="2">
        <v>44532</v>
      </c>
      <c r="O8330">
        <v>329.49</v>
      </c>
      <c r="Q8330" s="2">
        <v>44532</v>
      </c>
      <c r="R8330">
        <v>535595.69999999995</v>
      </c>
      <c r="S8330" s="8">
        <f t="shared" si="1175"/>
        <v>-1.7877015008157526E-3</v>
      </c>
      <c r="T8330" s="9">
        <f t="shared" si="1171"/>
        <v>-1.7978615008157526E-3</v>
      </c>
      <c r="U8330" s="3">
        <f>Sheet1!$B$17+Sheet1!$B$18*'Portfolio allocation'!K8330</f>
        <v>1.6942092069662882E-2</v>
      </c>
      <c r="V8330" s="13">
        <f t="shared" si="1176"/>
        <v>-1.8739953570478633E-2</v>
      </c>
      <c r="W8330" s="13"/>
      <c r="X8330" s="2">
        <v>44532</v>
      </c>
      <c r="Y8330">
        <v>116.9</v>
      </c>
      <c r="AA8330" s="2">
        <v>44532</v>
      </c>
      <c r="AB8330">
        <v>2379.52</v>
      </c>
      <c r="AC8330">
        <f t="shared" si="1177"/>
        <v>-1.7227397444452563E-4</v>
      </c>
      <c r="AD8330">
        <f t="shared" si="1172"/>
        <v>-1.8275397444452563E-4</v>
      </c>
      <c r="AE8330">
        <f>Sheet2!$B$17+Sheet2!$B$18*'Portfolio allocation'!K8330</f>
        <v>1.280726956104543E-2</v>
      </c>
      <c r="AF8330">
        <f t="shared" si="1178"/>
        <v>-1.2990023535489956E-2</v>
      </c>
      <c r="AH8330" s="2">
        <v>44532</v>
      </c>
      <c r="AI8330">
        <v>1.4490000000000001</v>
      </c>
      <c r="AJ8330">
        <v>0.26200000000000001</v>
      </c>
      <c r="AK8330">
        <v>1.13175</v>
      </c>
      <c r="AR8330" s="3"/>
    </row>
    <row r="8331" spans="1:44" hidden="1" outlineLevel="1" x14ac:dyDescent="0.2">
      <c r="A8331" s="2">
        <v>44533</v>
      </c>
      <c r="B8331">
        <v>30.67</v>
      </c>
      <c r="E8331" s="2">
        <v>44533</v>
      </c>
      <c r="F8331">
        <v>4538.43</v>
      </c>
      <c r="G8331">
        <f t="shared" si="1173"/>
        <v>-8.4485809792226307E-3</v>
      </c>
      <c r="H8331" s="2">
        <v>44533</v>
      </c>
      <c r="I8331">
        <v>9501.2800000000007</v>
      </c>
      <c r="J8331">
        <f t="shared" si="1174"/>
        <v>-8.4023966294398678E-3</v>
      </c>
      <c r="K8331">
        <f t="shared" si="1170"/>
        <v>-8.412876629439868E-3</v>
      </c>
      <c r="L8331">
        <v>1.1750280687738918E-2</v>
      </c>
      <c r="N8331" s="2">
        <v>44533</v>
      </c>
      <c r="O8331">
        <v>323.01</v>
      </c>
      <c r="Q8331" s="2">
        <v>44533</v>
      </c>
      <c r="R8331">
        <v>525062.30000000005</v>
      </c>
      <c r="S8331" s="8">
        <f t="shared" si="1175"/>
        <v>-1.9666700087397793E-2</v>
      </c>
      <c r="T8331" s="9">
        <f t="shared" si="1171"/>
        <v>-1.9677180087397793E-2</v>
      </c>
      <c r="U8331" s="3">
        <f>Sheet1!$B$17+Sheet1!$B$18*'Portfolio allocation'!K8331</f>
        <v>-9.1636663955860804E-3</v>
      </c>
      <c r="V8331" s="13">
        <f t="shared" si="1176"/>
        <v>-1.0513513691811712E-2</v>
      </c>
      <c r="W8331" s="13"/>
      <c r="X8331" s="2">
        <v>44533</v>
      </c>
      <c r="Y8331">
        <v>118.84</v>
      </c>
      <c r="AA8331" s="2">
        <v>44533</v>
      </c>
      <c r="AB8331">
        <v>2419.0100000000002</v>
      </c>
      <c r="AC8331">
        <f t="shared" si="1177"/>
        <v>1.6595784023668791E-2</v>
      </c>
      <c r="AD8331">
        <f t="shared" si="1172"/>
        <v>1.658554402366879E-2</v>
      </c>
      <c r="AE8331">
        <f>Sheet2!$B$17+Sheet2!$B$18*'Portfolio allocation'!K8331</f>
        <v>-7.4275575194281719E-3</v>
      </c>
      <c r="AF8331">
        <f t="shared" si="1178"/>
        <v>2.4013101543096962E-2</v>
      </c>
      <c r="AH8331" s="2">
        <v>44533</v>
      </c>
      <c r="AI8331">
        <v>1.341</v>
      </c>
      <c r="AJ8331">
        <v>0.25600000000000001</v>
      </c>
      <c r="AK8331">
        <v>1.1279999999999999</v>
      </c>
      <c r="AR8331" s="3"/>
    </row>
    <row r="8332" spans="1:44" hidden="1" outlineLevel="1" x14ac:dyDescent="0.2">
      <c r="A8332" s="2">
        <v>44536</v>
      </c>
      <c r="B8332">
        <v>27.18</v>
      </c>
      <c r="E8332" s="2">
        <v>44536</v>
      </c>
      <c r="F8332">
        <v>4591.67</v>
      </c>
      <c r="G8332">
        <f t="shared" si="1173"/>
        <v>1.1730928977641941E-2</v>
      </c>
      <c r="H8332" s="2">
        <v>44536</v>
      </c>
      <c r="I8332">
        <v>9613.02</v>
      </c>
      <c r="J8332">
        <f t="shared" si="1174"/>
        <v>1.1760520687738918E-2</v>
      </c>
      <c r="K8332">
        <f t="shared" si="1170"/>
        <v>1.1750280687738918E-2</v>
      </c>
      <c r="L8332">
        <v>2.0708655417007404E-2</v>
      </c>
      <c r="N8332" s="2">
        <v>44536</v>
      </c>
      <c r="O8332">
        <v>326.18990000000002</v>
      </c>
      <c r="Q8332" s="2">
        <v>44536</v>
      </c>
      <c r="R8332">
        <v>530231.30000000005</v>
      </c>
      <c r="S8332" s="8">
        <f t="shared" si="1175"/>
        <v>9.8445460662477391E-3</v>
      </c>
      <c r="T8332" s="9">
        <f t="shared" si="1171"/>
        <v>9.8343060662477392E-3</v>
      </c>
      <c r="U8332" s="3">
        <f>Sheet1!$B$17+Sheet1!$B$18*'Portfolio allocation'!K8332</f>
        <v>1.3968018681042742E-2</v>
      </c>
      <c r="V8332" s="13">
        <f t="shared" si="1176"/>
        <v>-4.1337126147950026E-3</v>
      </c>
      <c r="W8332" s="13"/>
      <c r="X8332" s="2">
        <v>44536</v>
      </c>
      <c r="Y8332">
        <v>119.91</v>
      </c>
      <c r="AA8332" s="2">
        <v>44536</v>
      </c>
      <c r="AB8332">
        <v>2440.79</v>
      </c>
      <c r="AC8332">
        <f t="shared" si="1177"/>
        <v>9.0036833249964587E-3</v>
      </c>
      <c r="AD8332">
        <f t="shared" si="1172"/>
        <v>8.9925233249964591E-3</v>
      </c>
      <c r="AE8332">
        <f>Sheet2!$B$17+Sheet2!$B$18*'Portfolio allocation'!K8332</f>
        <v>1.0502036375674628E-2</v>
      </c>
      <c r="AF8332">
        <f t="shared" si="1178"/>
        <v>-1.5095130506781688E-3</v>
      </c>
      <c r="AH8332" s="2">
        <v>44536</v>
      </c>
      <c r="AI8332">
        <v>1.4339999999999999</v>
      </c>
      <c r="AJ8332">
        <v>0.27900000000000003</v>
      </c>
      <c r="AK8332">
        <v>1.1270500000000001</v>
      </c>
      <c r="AR8332" s="3"/>
    </row>
    <row r="8333" spans="1:44" hidden="1" outlineLevel="1" x14ac:dyDescent="0.2">
      <c r="A8333" s="2">
        <v>44537</v>
      </c>
      <c r="B8333">
        <v>21.89</v>
      </c>
      <c r="E8333" s="2">
        <v>44537</v>
      </c>
      <c r="F8333">
        <v>4686.75</v>
      </c>
      <c r="G8333">
        <f t="shared" si="1173"/>
        <v>2.0707063007576743E-2</v>
      </c>
      <c r="H8333" s="2">
        <v>44537</v>
      </c>
      <c r="I8333">
        <v>9812.2000000000007</v>
      </c>
      <c r="J8333">
        <f t="shared" si="1174"/>
        <v>2.0719815417007403E-2</v>
      </c>
      <c r="K8333">
        <f t="shared" si="1170"/>
        <v>2.0708655417007404E-2</v>
      </c>
      <c r="L8333">
        <v>3.094137009029625E-3</v>
      </c>
      <c r="N8333" s="2">
        <v>44537</v>
      </c>
      <c r="O8333">
        <v>334.91989999999998</v>
      </c>
      <c r="Q8333" s="2">
        <v>44537</v>
      </c>
      <c r="R8333">
        <v>544422.19999999995</v>
      </c>
      <c r="S8333" s="8">
        <f t="shared" si="1175"/>
        <v>2.6763602978548962E-2</v>
      </c>
      <c r="T8333" s="9">
        <f t="shared" si="1171"/>
        <v>2.6752442978548962E-2</v>
      </c>
      <c r="U8333" s="3">
        <f>Sheet1!$B$17+Sheet1!$B$18*'Portfolio allocation'!K8333</f>
        <v>2.4245293205867161E-2</v>
      </c>
      <c r="V8333" s="13">
        <f t="shared" si="1176"/>
        <v>2.5071497726818007E-3</v>
      </c>
      <c r="W8333" s="13"/>
      <c r="X8333" s="2">
        <v>44537</v>
      </c>
      <c r="Y8333">
        <v>121.58</v>
      </c>
      <c r="AA8333" s="2">
        <v>44537</v>
      </c>
      <c r="AB8333">
        <v>2474.79</v>
      </c>
      <c r="AC8333">
        <f t="shared" si="1177"/>
        <v>1.3929916133710751E-2</v>
      </c>
      <c r="AD8333">
        <f t="shared" si="1172"/>
        <v>1.3917716133710751E-2</v>
      </c>
      <c r="AE8333">
        <f>Sheet2!$B$17+Sheet2!$B$18*'Portfolio allocation'!K8333</f>
        <v>1.846805173374997E-2</v>
      </c>
      <c r="AF8333">
        <f t="shared" si="1178"/>
        <v>-4.5503356000392188E-3</v>
      </c>
      <c r="AH8333" s="2">
        <v>44537</v>
      </c>
      <c r="AI8333">
        <v>1.48</v>
      </c>
      <c r="AJ8333">
        <v>0.30499999999999999</v>
      </c>
      <c r="AK8333">
        <v>1.1247</v>
      </c>
      <c r="AR8333" s="3"/>
    </row>
    <row r="8334" spans="1:44" hidden="1" outlineLevel="1" x14ac:dyDescent="0.2">
      <c r="A8334" s="2">
        <v>44538</v>
      </c>
      <c r="B8334">
        <v>19.899999999999999</v>
      </c>
      <c r="E8334" s="2">
        <v>44538</v>
      </c>
      <c r="F8334">
        <v>4701.21</v>
      </c>
      <c r="G8334">
        <f t="shared" si="1173"/>
        <v>3.0852936469836223E-3</v>
      </c>
      <c r="H8334" s="2">
        <v>44538</v>
      </c>
      <c r="I8334">
        <v>9842.68</v>
      </c>
      <c r="J8334">
        <f t="shared" si="1174"/>
        <v>3.106337009029625E-3</v>
      </c>
      <c r="K8334">
        <f t="shared" si="1170"/>
        <v>3.094137009029625E-3</v>
      </c>
      <c r="L8334">
        <v>-7.0715490055959706E-3</v>
      </c>
      <c r="N8334" s="2">
        <v>44538</v>
      </c>
      <c r="O8334">
        <v>334.97</v>
      </c>
      <c r="Q8334" s="2">
        <v>44538</v>
      </c>
      <c r="R8334">
        <v>544503.6</v>
      </c>
      <c r="S8334" s="8">
        <f t="shared" si="1175"/>
        <v>1.495163128910626E-4</v>
      </c>
      <c r="T8334" s="9">
        <f t="shared" si="1171"/>
        <v>1.373163128910626E-4</v>
      </c>
      <c r="U8334" s="3">
        <f>Sheet1!$B$17+Sheet1!$B$18*'Portfolio allocation'!K8334</f>
        <v>4.0374712769732455E-3</v>
      </c>
      <c r="V8334" s="13">
        <f t="shared" si="1176"/>
        <v>-3.9001549640821829E-3</v>
      </c>
      <c r="W8334" s="13"/>
      <c r="X8334" s="2">
        <v>44538</v>
      </c>
      <c r="Y8334">
        <v>123.02</v>
      </c>
      <c r="AA8334" s="2">
        <v>44538</v>
      </c>
      <c r="AB8334">
        <v>2504.1</v>
      </c>
      <c r="AC8334">
        <f t="shared" si="1177"/>
        <v>1.184342913944203E-2</v>
      </c>
      <c r="AD8334">
        <f t="shared" si="1172"/>
        <v>1.183194913944203E-2</v>
      </c>
      <c r="AE8334">
        <f>Sheet2!$B$17+Sheet2!$B$18*'Portfolio allocation'!K8334</f>
        <v>2.8047725783679834E-3</v>
      </c>
      <c r="AF8334">
        <f t="shared" si="1178"/>
        <v>9.0271765610740462E-3</v>
      </c>
      <c r="AH8334" s="2">
        <v>44538</v>
      </c>
      <c r="AI8334">
        <v>1.5089999999999999</v>
      </c>
      <c r="AJ8334">
        <v>0.28699999999999998</v>
      </c>
      <c r="AK8334">
        <v>1.1332500000000001</v>
      </c>
      <c r="AR8334" s="3"/>
    </row>
    <row r="8335" spans="1:44" hidden="1" outlineLevel="1" x14ac:dyDescent="0.2">
      <c r="A8335" s="2">
        <v>44539</v>
      </c>
      <c r="B8335">
        <v>21.58</v>
      </c>
      <c r="E8335" s="2">
        <v>44539</v>
      </c>
      <c r="F8335">
        <v>4667.45</v>
      </c>
      <c r="G8335">
        <f t="shared" si="1173"/>
        <v>-7.1811299644134463E-3</v>
      </c>
      <c r="H8335" s="2">
        <v>44539</v>
      </c>
      <c r="I8335">
        <v>9773.19</v>
      </c>
      <c r="J8335">
        <f t="shared" si="1174"/>
        <v>-7.0600690055959703E-3</v>
      </c>
      <c r="K8335">
        <f t="shared" si="1170"/>
        <v>-7.0715490055959706E-3</v>
      </c>
      <c r="L8335">
        <v>9.5492664231024912E-3</v>
      </c>
      <c r="N8335" s="2">
        <v>44539</v>
      </c>
      <c r="O8335">
        <v>333.1001</v>
      </c>
      <c r="Q8335" s="2">
        <v>44539</v>
      </c>
      <c r="R8335">
        <v>541464</v>
      </c>
      <c r="S8335" s="8">
        <f t="shared" si="1175"/>
        <v>-5.582332238023735E-3</v>
      </c>
      <c r="T8335" s="9">
        <f t="shared" si="1171"/>
        <v>-5.5938122380237354E-3</v>
      </c>
      <c r="U8335" s="3">
        <f>Sheet1!$B$17+Sheet1!$B$18*'Portfolio allocation'!K8335</f>
        <v>-7.6248613517497631E-3</v>
      </c>
      <c r="V8335" s="13">
        <f t="shared" si="1176"/>
        <v>2.0310491137260278E-3</v>
      </c>
      <c r="W8335" s="13"/>
      <c r="X8335" s="2">
        <v>44539</v>
      </c>
      <c r="Y8335">
        <v>123.57</v>
      </c>
      <c r="AA8335" s="2">
        <v>44539</v>
      </c>
      <c r="AB8335">
        <v>2515.29</v>
      </c>
      <c r="AC8335">
        <f t="shared" si="1177"/>
        <v>4.4686713789385824E-3</v>
      </c>
      <c r="AD8335">
        <f t="shared" si="1172"/>
        <v>4.4581113789385826E-3</v>
      </c>
      <c r="AE8335">
        <f>Sheet2!$B$17+Sheet2!$B$18*'Portfolio allocation'!K8335</f>
        <v>-6.234814775943529E-3</v>
      </c>
      <c r="AF8335">
        <f t="shared" si="1178"/>
        <v>1.0692926154882113E-2</v>
      </c>
      <c r="AH8335" s="2">
        <v>44539</v>
      </c>
      <c r="AI8335">
        <v>1.4870000000000001</v>
      </c>
      <c r="AJ8335">
        <v>0.26400000000000001</v>
      </c>
      <c r="AK8335">
        <v>1.1285499999999999</v>
      </c>
      <c r="AR8335" s="3"/>
    </row>
    <row r="8336" spans="1:44" hidden="1" outlineLevel="1" x14ac:dyDescent="0.2">
      <c r="A8336" s="2">
        <v>44540</v>
      </c>
      <c r="B8336">
        <v>18.690000000000001</v>
      </c>
      <c r="E8336" s="2">
        <v>44540</v>
      </c>
      <c r="F8336">
        <v>4712.0200000000004</v>
      </c>
      <c r="G8336">
        <f t="shared" si="1173"/>
        <v>9.54911139915815E-3</v>
      </c>
      <c r="H8336" s="2">
        <v>44540</v>
      </c>
      <c r="I8336">
        <v>9866.6200000000008</v>
      </c>
      <c r="J8336">
        <f t="shared" si="1174"/>
        <v>9.559826423102491E-3</v>
      </c>
      <c r="K8336">
        <f t="shared" si="1170"/>
        <v>9.5492664231024912E-3</v>
      </c>
      <c r="L8336">
        <v>-9.1250501364804268E-3</v>
      </c>
      <c r="N8336" s="2">
        <v>44540</v>
      </c>
      <c r="O8336">
        <v>342.54</v>
      </c>
      <c r="Q8336" s="2">
        <v>44540</v>
      </c>
      <c r="R8336">
        <v>556808.9</v>
      </c>
      <c r="S8336" s="8">
        <f t="shared" si="1175"/>
        <v>2.8339649542721279E-2</v>
      </c>
      <c r="T8336" s="9">
        <f t="shared" si="1171"/>
        <v>2.8329089542721279E-2</v>
      </c>
      <c r="U8336" s="3">
        <f>Sheet1!$B$17+Sheet1!$B$18*'Portfolio allocation'!K8336</f>
        <v>1.1442959335532396E-2</v>
      </c>
      <c r="V8336" s="13">
        <f t="shared" si="1176"/>
        <v>1.6886130207188883E-2</v>
      </c>
      <c r="W8336" s="13"/>
      <c r="X8336" s="2">
        <v>44540</v>
      </c>
      <c r="Y8336">
        <v>124.09</v>
      </c>
      <c r="AA8336" s="2">
        <v>44540</v>
      </c>
      <c r="AB8336">
        <v>2525.88</v>
      </c>
      <c r="AC8336">
        <f t="shared" si="1177"/>
        <v>4.2102501103253864E-3</v>
      </c>
      <c r="AD8336">
        <f t="shared" si="1172"/>
        <v>4.1997701103253862E-3</v>
      </c>
      <c r="AE8336">
        <f>Sheet2!$B$17+Sheet2!$B$18*'Portfolio allocation'!K8336</f>
        <v>8.5448383386074276E-3</v>
      </c>
      <c r="AF8336">
        <f t="shared" si="1178"/>
        <v>-4.3450682282820414E-3</v>
      </c>
      <c r="AH8336" s="2">
        <v>44540</v>
      </c>
      <c r="AI8336">
        <v>1.4890000000000001</v>
      </c>
      <c r="AJ8336">
        <v>0.26200000000000001</v>
      </c>
      <c r="AK8336">
        <v>1.13045</v>
      </c>
      <c r="AR8336" s="3"/>
    </row>
    <row r="8337" spans="1:44" hidden="1" outlineLevel="1" x14ac:dyDescent="0.2">
      <c r="A8337" s="2">
        <v>44543</v>
      </c>
      <c r="B8337">
        <v>20.309999999999999</v>
      </c>
      <c r="E8337" s="2">
        <v>44543</v>
      </c>
      <c r="F8337">
        <v>4668.97</v>
      </c>
      <c r="G8337">
        <f t="shared" si="1173"/>
        <v>-9.1362090992822553E-3</v>
      </c>
      <c r="H8337" s="2">
        <v>44543</v>
      </c>
      <c r="I8337">
        <v>9776.69</v>
      </c>
      <c r="J8337">
        <f t="shared" si="1174"/>
        <v>-9.1145701364804266E-3</v>
      </c>
      <c r="K8337">
        <f t="shared" si="1170"/>
        <v>-9.1250501364804268E-3</v>
      </c>
      <c r="L8337">
        <v>-7.3367705399680818E-3</v>
      </c>
      <c r="N8337" s="2">
        <v>44543</v>
      </c>
      <c r="O8337">
        <v>339.3999</v>
      </c>
      <c r="Q8337" s="2">
        <v>44543</v>
      </c>
      <c r="R8337">
        <v>551704.5</v>
      </c>
      <c r="S8337" s="8">
        <f t="shared" si="1175"/>
        <v>-9.1672385265394452E-3</v>
      </c>
      <c r="T8337" s="9">
        <f t="shared" si="1171"/>
        <v>-9.1777185265394454E-3</v>
      </c>
      <c r="U8337" s="3">
        <f>Sheet1!$B$17+Sheet1!$B$18*'Portfolio allocation'!K8337</f>
        <v>-9.9806898917398808E-3</v>
      </c>
      <c r="V8337" s="13">
        <f t="shared" si="1176"/>
        <v>8.0297136520043541E-4</v>
      </c>
      <c r="W8337" s="13"/>
      <c r="X8337" s="2">
        <v>44543</v>
      </c>
      <c r="Y8337">
        <v>122.58</v>
      </c>
      <c r="AA8337" s="2">
        <v>44543</v>
      </c>
      <c r="AB8337">
        <v>2495.14</v>
      </c>
      <c r="AC8337">
        <f t="shared" si="1177"/>
        <v>-1.2170015994425798E-2</v>
      </c>
      <c r="AD8337">
        <f t="shared" si="1172"/>
        <v>-1.2180175994425798E-2</v>
      </c>
      <c r="AE8337">
        <f>Sheet2!$B$17+Sheet2!$B$18*'Portfolio allocation'!K8337</f>
        <v>-8.060840371078062E-3</v>
      </c>
      <c r="AF8337">
        <f t="shared" si="1178"/>
        <v>-4.1193356233477363E-3</v>
      </c>
      <c r="AH8337" s="2">
        <v>44543</v>
      </c>
      <c r="AI8337">
        <v>1.4239999999999999</v>
      </c>
      <c r="AJ8337">
        <v>0.254</v>
      </c>
      <c r="AK8337">
        <v>1.1275500000000001</v>
      </c>
      <c r="AR8337" s="3"/>
    </row>
    <row r="8338" spans="1:44" hidden="1" outlineLevel="1" x14ac:dyDescent="0.2">
      <c r="A8338" s="2">
        <v>44544</v>
      </c>
      <c r="B8338">
        <v>21.89</v>
      </c>
      <c r="E8338" s="2">
        <v>44544</v>
      </c>
      <c r="F8338">
        <v>4634.09</v>
      </c>
      <c r="G8338">
        <f t="shared" si="1173"/>
        <v>-7.4705984403412584E-3</v>
      </c>
      <c r="H8338" s="2">
        <v>44544</v>
      </c>
      <c r="I8338">
        <v>9705.06</v>
      </c>
      <c r="J8338">
        <f t="shared" si="1174"/>
        <v>-7.3266105399680814E-3</v>
      </c>
      <c r="K8338">
        <f t="shared" si="1170"/>
        <v>-7.3367705399680818E-3</v>
      </c>
      <c r="L8338">
        <v>1.635882082155091E-2</v>
      </c>
      <c r="N8338" s="2">
        <v>44544</v>
      </c>
      <c r="O8338">
        <v>328.34010000000001</v>
      </c>
      <c r="Q8338" s="2">
        <v>44544</v>
      </c>
      <c r="R8338">
        <v>533726.4</v>
      </c>
      <c r="S8338" s="8">
        <f t="shared" si="1175"/>
        <v>-3.2586466124528535E-2</v>
      </c>
      <c r="T8338" s="9">
        <f t="shared" si="1171"/>
        <v>-3.2596626124528537E-2</v>
      </c>
      <c r="U8338" s="3">
        <f>Sheet1!$B$17+Sheet1!$B$18*'Portfolio allocation'!K8338</f>
        <v>-7.9291302175889932E-3</v>
      </c>
      <c r="V8338" s="13">
        <f t="shared" si="1176"/>
        <v>-2.4667495906939542E-2</v>
      </c>
      <c r="W8338" s="13"/>
      <c r="X8338" s="2">
        <v>44544</v>
      </c>
      <c r="Y8338">
        <v>123.76</v>
      </c>
      <c r="AA8338" s="2">
        <v>44544</v>
      </c>
      <c r="AB8338">
        <v>2519.16</v>
      </c>
      <c r="AC8338">
        <f t="shared" si="1177"/>
        <v>9.6267143326627114E-3</v>
      </c>
      <c r="AD8338">
        <f t="shared" si="1172"/>
        <v>9.6167543326627115E-3</v>
      </c>
      <c r="AE8338">
        <f>Sheet2!$B$17+Sheet2!$B$18*'Portfolio allocation'!K8338</f>
        <v>-6.4706565307205213E-3</v>
      </c>
      <c r="AF8338">
        <f t="shared" si="1178"/>
        <v>1.6087410863383233E-2</v>
      </c>
      <c r="AH8338" s="2">
        <v>44544</v>
      </c>
      <c r="AI8338">
        <v>1.4390000000000001</v>
      </c>
      <c r="AJ8338">
        <v>0.249</v>
      </c>
      <c r="AK8338">
        <v>1.1273500000000001</v>
      </c>
      <c r="AR8338" s="3"/>
    </row>
    <row r="8339" spans="1:44" hidden="1" outlineLevel="1" x14ac:dyDescent="0.2">
      <c r="A8339" s="2">
        <v>44545</v>
      </c>
      <c r="B8339">
        <v>19.29</v>
      </c>
      <c r="E8339" s="2">
        <v>44545</v>
      </c>
      <c r="F8339">
        <v>4709.8500000000004</v>
      </c>
      <c r="G8339">
        <f t="shared" si="1173"/>
        <v>1.6348409288555077E-2</v>
      </c>
      <c r="H8339" s="2">
        <v>44545</v>
      </c>
      <c r="I8339">
        <v>9863.92</v>
      </c>
      <c r="J8339">
        <f t="shared" si="1174"/>
        <v>1.636878082155091E-2</v>
      </c>
      <c r="K8339">
        <f t="shared" si="1170"/>
        <v>1.635882082155091E-2</v>
      </c>
      <c r="L8339">
        <v>-8.7122887705495897E-3</v>
      </c>
      <c r="N8339" s="2">
        <v>44545</v>
      </c>
      <c r="O8339">
        <v>334.6499</v>
      </c>
      <c r="Q8339" s="2">
        <v>44545</v>
      </c>
      <c r="R8339">
        <v>543983.30000000005</v>
      </c>
      <c r="S8339" s="8">
        <f t="shared" si="1175"/>
        <v>1.9217524184675927E-2</v>
      </c>
      <c r="T8339" s="9">
        <f t="shared" si="1171"/>
        <v>1.9207564184675927E-2</v>
      </c>
      <c r="U8339" s="3">
        <f>Sheet1!$B$17+Sheet1!$B$18*'Portfolio allocation'!K8339</f>
        <v>1.9255052718490789E-2</v>
      </c>
      <c r="V8339" s="13">
        <f t="shared" si="1176"/>
        <v>-4.7488533814862149E-5</v>
      </c>
      <c r="W8339" s="13"/>
      <c r="X8339" s="2">
        <v>44545</v>
      </c>
      <c r="Y8339">
        <v>123.11</v>
      </c>
      <c r="AA8339" s="2">
        <v>44545</v>
      </c>
      <c r="AB8339">
        <v>2505.9299999999998</v>
      </c>
      <c r="AC8339">
        <f t="shared" si="1177"/>
        <v>-5.2517505835278921E-3</v>
      </c>
      <c r="AD8339">
        <f t="shared" si="1172"/>
        <v>-5.2626305835278917E-3</v>
      </c>
      <c r="AE8339">
        <f>Sheet2!$B$17+Sheet2!$B$18*'Portfolio allocation'!K8339</f>
        <v>1.4600067837152762E-2</v>
      </c>
      <c r="AF8339">
        <f t="shared" si="1178"/>
        <v>-1.9862698420680655E-2</v>
      </c>
      <c r="AH8339" s="2">
        <v>44545</v>
      </c>
      <c r="AI8339">
        <v>1.462</v>
      </c>
      <c r="AJ8339">
        <v>0.27200000000000002</v>
      </c>
      <c r="AK8339">
        <v>1.1251500000000001</v>
      </c>
      <c r="AR8339" s="3"/>
    </row>
    <row r="8340" spans="1:44" hidden="1" outlineLevel="1" x14ac:dyDescent="0.2">
      <c r="A8340" s="2">
        <v>44546</v>
      </c>
      <c r="B8340">
        <v>20.57</v>
      </c>
      <c r="E8340" s="2">
        <v>44546</v>
      </c>
      <c r="F8340">
        <v>4668.67</v>
      </c>
      <c r="G8340">
        <f t="shared" si="1173"/>
        <v>-8.7433782392221104E-3</v>
      </c>
      <c r="H8340" s="2">
        <v>44546</v>
      </c>
      <c r="I8340">
        <v>9778.09</v>
      </c>
      <c r="J8340">
        <f t="shared" si="1174"/>
        <v>-8.7014087705495902E-3</v>
      </c>
      <c r="K8340">
        <f t="shared" si="1170"/>
        <v>-8.7122887705495897E-3</v>
      </c>
      <c r="L8340">
        <v>-1.0242922329984656E-2</v>
      </c>
      <c r="N8340" s="2">
        <v>44546</v>
      </c>
      <c r="O8340">
        <v>324.8999</v>
      </c>
      <c r="Q8340" s="2">
        <v>44546</v>
      </c>
      <c r="R8340">
        <v>528134.30000000005</v>
      </c>
      <c r="S8340" s="8">
        <f t="shared" si="1175"/>
        <v>-2.9135085580752174E-2</v>
      </c>
      <c r="T8340" s="9">
        <f t="shared" si="1171"/>
        <v>-2.9145965580752175E-2</v>
      </c>
      <c r="U8340" s="3">
        <f>Sheet1!$B$17+Sheet1!$B$18*'Portfolio allocation'!K8340</f>
        <v>-9.5071595919799037E-3</v>
      </c>
      <c r="V8340" s="13">
        <f t="shared" si="1176"/>
        <v>-1.9638805988772271E-2</v>
      </c>
      <c r="W8340" s="13"/>
      <c r="X8340" s="2">
        <v>44546</v>
      </c>
      <c r="Y8340">
        <v>125.93</v>
      </c>
      <c r="AA8340" s="2">
        <v>44546</v>
      </c>
      <c r="AB8340">
        <v>2563.33</v>
      </c>
      <c r="AC8340">
        <f t="shared" si="1177"/>
        <v>2.2905667756082604E-2</v>
      </c>
      <c r="AD8340">
        <f t="shared" si="1172"/>
        <v>2.2895827756082603E-2</v>
      </c>
      <c r="AE8340">
        <f>Sheet2!$B$17+Sheet2!$B$18*'Portfolio allocation'!K8340</f>
        <v>-7.6938024339975172E-3</v>
      </c>
      <c r="AF8340">
        <f t="shared" si="1178"/>
        <v>3.0589630190080121E-2</v>
      </c>
      <c r="AH8340" s="2">
        <v>44546</v>
      </c>
      <c r="AI8340">
        <v>1.4219999999999999</v>
      </c>
      <c r="AJ8340">
        <v>0.246</v>
      </c>
      <c r="AK8340">
        <v>1.1307</v>
      </c>
      <c r="AR8340" s="3"/>
    </row>
    <row r="8341" spans="1:44" hidden="1" outlineLevel="1" x14ac:dyDescent="0.2">
      <c r="A8341" s="2">
        <v>44547</v>
      </c>
      <c r="B8341">
        <v>21.57</v>
      </c>
      <c r="E8341" s="2">
        <v>44547</v>
      </c>
      <c r="F8341">
        <v>4620.6400000000003</v>
      </c>
      <c r="G8341">
        <f t="shared" si="1173"/>
        <v>-1.0287726483131143E-2</v>
      </c>
      <c r="H8341" s="2">
        <v>44547</v>
      </c>
      <c r="I8341">
        <v>9678.0300000000007</v>
      </c>
      <c r="J8341">
        <f t="shared" si="1174"/>
        <v>-1.0233082329984655E-2</v>
      </c>
      <c r="K8341">
        <f t="shared" si="1170"/>
        <v>-1.0242922329984656E-2</v>
      </c>
      <c r="L8341">
        <v>-1.1388708692864248E-2</v>
      </c>
      <c r="N8341" s="2">
        <v>44547</v>
      </c>
      <c r="O8341">
        <v>323.8</v>
      </c>
      <c r="Q8341" s="2">
        <v>44547</v>
      </c>
      <c r="R8341">
        <v>526346.5</v>
      </c>
      <c r="S8341" s="8">
        <f t="shared" si="1175"/>
        <v>-3.3851238217249557E-3</v>
      </c>
      <c r="T8341" s="9">
        <f t="shared" si="1171"/>
        <v>-3.3949638217249558E-3</v>
      </c>
      <c r="U8341" s="3">
        <f>Sheet1!$B$17+Sheet1!$B$18*'Portfolio allocation'!K8341</f>
        <v>-1.1263141202776826E-2</v>
      </c>
      <c r="V8341" s="13">
        <f t="shared" si="1176"/>
        <v>7.8681773810518694E-3</v>
      </c>
      <c r="W8341" s="13"/>
      <c r="X8341" s="2">
        <v>44547</v>
      </c>
      <c r="Y8341">
        <v>127.4</v>
      </c>
      <c r="AA8341" s="2">
        <v>44547</v>
      </c>
      <c r="AB8341">
        <v>2593.25</v>
      </c>
      <c r="AC8341">
        <f t="shared" si="1177"/>
        <v>1.1672316869072663E-2</v>
      </c>
      <c r="AD8341">
        <f t="shared" si="1172"/>
        <v>1.1661956869072664E-2</v>
      </c>
      <c r="AE8341">
        <f>Sheet2!$B$17+Sheet2!$B$18*'Portfolio allocation'!K8341</f>
        <v>-9.0548808450410453E-3</v>
      </c>
      <c r="AF8341">
        <f t="shared" si="1178"/>
        <v>2.0716837714113708E-2</v>
      </c>
      <c r="AH8341" s="2">
        <v>44547</v>
      </c>
      <c r="AI8341">
        <v>1.4019999999999999</v>
      </c>
      <c r="AJ8341">
        <v>0.25900000000000001</v>
      </c>
      <c r="AK8341">
        <v>1.1274500000000001</v>
      </c>
      <c r="AR8341" s="3"/>
    </row>
    <row r="8342" spans="1:44" hidden="1" outlineLevel="1" x14ac:dyDescent="0.2">
      <c r="A8342" s="2">
        <v>44550</v>
      </c>
      <c r="B8342">
        <v>22.87</v>
      </c>
      <c r="E8342" s="2">
        <v>44550</v>
      </c>
      <c r="F8342">
        <v>4568.0200000000004</v>
      </c>
      <c r="G8342">
        <f t="shared" si="1173"/>
        <v>-1.1388032826621375E-2</v>
      </c>
      <c r="H8342" s="2">
        <v>44550</v>
      </c>
      <c r="I8342">
        <v>9567.91</v>
      </c>
      <c r="J8342">
        <f t="shared" si="1174"/>
        <v>-1.1378348692864249E-2</v>
      </c>
      <c r="K8342">
        <f t="shared" si="1170"/>
        <v>-1.1388708692864248E-2</v>
      </c>
      <c r="L8342">
        <v>1.7843388805245875E-2</v>
      </c>
      <c r="N8342" s="2">
        <v>44550</v>
      </c>
      <c r="O8342">
        <v>319.90989999999999</v>
      </c>
      <c r="Q8342" s="2">
        <v>44550</v>
      </c>
      <c r="R8342">
        <v>520022.9</v>
      </c>
      <c r="S8342" s="8">
        <f t="shared" si="1175"/>
        <v>-1.2014138974990818E-2</v>
      </c>
      <c r="T8342" s="9">
        <f t="shared" si="1171"/>
        <v>-1.2024498974990817E-2</v>
      </c>
      <c r="U8342" s="3">
        <f>Sheet1!$B$17+Sheet1!$B$18*'Portfolio allocation'!K8342</f>
        <v>-1.2577616356360318E-2</v>
      </c>
      <c r="V8342" s="13">
        <f t="shared" si="1176"/>
        <v>5.5311738136950075E-4</v>
      </c>
      <c r="W8342" s="13"/>
      <c r="X8342" s="2">
        <v>44550</v>
      </c>
      <c r="Y8342">
        <v>127.06</v>
      </c>
      <c r="AA8342" s="2">
        <v>44550</v>
      </c>
      <c r="AB8342">
        <v>2586.33</v>
      </c>
      <c r="AC8342">
        <f t="shared" si="1177"/>
        <v>-2.6684662103538814E-3</v>
      </c>
      <c r="AD8342">
        <f t="shared" si="1172"/>
        <v>-2.6785062103538812E-3</v>
      </c>
      <c r="AE8342">
        <f>Sheet2!$B$17+Sheet2!$B$18*'Portfolio allocation'!K8342</f>
        <v>-1.0073743310567472E-2</v>
      </c>
      <c r="AF8342">
        <f t="shared" si="1178"/>
        <v>7.3952371002135916E-3</v>
      </c>
      <c r="AH8342" s="2">
        <v>44550</v>
      </c>
      <c r="AI8342">
        <v>1.419</v>
      </c>
      <c r="AJ8342">
        <v>0.251</v>
      </c>
      <c r="AK8342">
        <v>1.1289499999999999</v>
      </c>
      <c r="AR8342" s="3"/>
    </row>
    <row r="8343" spans="1:44" hidden="1" outlineLevel="1" x14ac:dyDescent="0.2">
      <c r="A8343" s="2">
        <v>44551</v>
      </c>
      <c r="B8343">
        <v>21.01</v>
      </c>
      <c r="E8343" s="2">
        <v>44551</v>
      </c>
      <c r="F8343">
        <v>4649.2299999999996</v>
      </c>
      <c r="G8343">
        <f t="shared" si="1173"/>
        <v>1.7777943178882483E-2</v>
      </c>
      <c r="H8343" s="2">
        <v>44551</v>
      </c>
      <c r="I8343">
        <v>9738.73</v>
      </c>
      <c r="J8343">
        <f t="shared" si="1174"/>
        <v>1.7853428805245874E-2</v>
      </c>
      <c r="K8343">
        <f t="shared" si="1170"/>
        <v>1.7843388805245875E-2</v>
      </c>
      <c r="L8343">
        <v>1.027505540903177E-2</v>
      </c>
      <c r="N8343" s="2">
        <v>44551</v>
      </c>
      <c r="O8343">
        <v>327.29000000000002</v>
      </c>
      <c r="Q8343" s="2">
        <v>44551</v>
      </c>
      <c r="R8343">
        <v>532019.6</v>
      </c>
      <c r="S8343" s="8">
        <f t="shared" si="1175"/>
        <v>2.3069560975103043E-2</v>
      </c>
      <c r="T8343" s="9">
        <f t="shared" si="1171"/>
        <v>2.3059520975103043E-2</v>
      </c>
      <c r="U8343" s="3">
        <f>Sheet1!$B$17+Sheet1!$B$18*'Portfolio allocation'!K8343</f>
        <v>2.0958186733341724E-2</v>
      </c>
      <c r="V8343" s="13">
        <f t="shared" si="1176"/>
        <v>2.1013342417613191E-3</v>
      </c>
      <c r="W8343" s="13"/>
      <c r="X8343" s="2">
        <v>44551</v>
      </c>
      <c r="Y8343">
        <v>128.97</v>
      </c>
      <c r="AA8343" s="2">
        <v>44551</v>
      </c>
      <c r="AB8343">
        <v>2625.21</v>
      </c>
      <c r="AC8343">
        <f t="shared" si="1177"/>
        <v>1.5032884434700966E-2</v>
      </c>
      <c r="AD8343">
        <f t="shared" si="1172"/>
        <v>1.5022204434700965E-2</v>
      </c>
      <c r="AE8343">
        <f>Sheet2!$B$17+Sheet2!$B$18*'Portfolio allocation'!K8343</f>
        <v>1.5920183563009064E-2</v>
      </c>
      <c r="AF8343">
        <f t="shared" si="1178"/>
        <v>-8.9797912830809866E-4</v>
      </c>
      <c r="AH8343" s="2">
        <v>44551</v>
      </c>
      <c r="AI8343">
        <v>1.4870000000000001</v>
      </c>
      <c r="AJ8343">
        <v>0.26700000000000002</v>
      </c>
      <c r="AK8343">
        <v>1.12625</v>
      </c>
      <c r="AR8343" s="3"/>
    </row>
    <row r="8344" spans="1:44" hidden="1" outlineLevel="1" x14ac:dyDescent="0.2">
      <c r="A8344" s="2">
        <v>44552</v>
      </c>
      <c r="B8344">
        <v>18.63</v>
      </c>
      <c r="E8344" s="2">
        <v>44552</v>
      </c>
      <c r="F8344">
        <v>4696.5600000000004</v>
      </c>
      <c r="G8344">
        <f t="shared" si="1173"/>
        <v>1.0180180373954517E-2</v>
      </c>
      <c r="H8344" s="2">
        <v>44552</v>
      </c>
      <c r="I8344">
        <v>9838.9</v>
      </c>
      <c r="J8344">
        <f t="shared" si="1174"/>
        <v>1.0285735409031771E-2</v>
      </c>
      <c r="K8344">
        <f t="shared" si="1170"/>
        <v>1.027505540903177E-2</v>
      </c>
      <c r="L8344">
        <v>6.2299750191585554E-3</v>
      </c>
      <c r="N8344" s="2">
        <v>44552</v>
      </c>
      <c r="O8344">
        <v>333.2</v>
      </c>
      <c r="Q8344" s="2">
        <v>44552</v>
      </c>
      <c r="R8344">
        <v>541626.30000000005</v>
      </c>
      <c r="S8344" s="8">
        <f t="shared" si="1175"/>
        <v>1.8057041507493432E-2</v>
      </c>
      <c r="T8344" s="9">
        <f t="shared" si="1171"/>
        <v>1.8046361507493433E-2</v>
      </c>
      <c r="U8344" s="3">
        <f>Sheet1!$B$17+Sheet1!$B$18*'Portfolio allocation'!K8344</f>
        <v>1.227560285412946E-2</v>
      </c>
      <c r="V8344" s="13">
        <f t="shared" si="1176"/>
        <v>5.7707586533639731E-3</v>
      </c>
      <c r="W8344" s="13"/>
      <c r="X8344" s="2">
        <v>44552</v>
      </c>
      <c r="Y8344">
        <v>129.75</v>
      </c>
      <c r="AA8344" s="2">
        <v>44552</v>
      </c>
      <c r="AB8344">
        <v>2641.09</v>
      </c>
      <c r="AC8344">
        <f t="shared" si="1177"/>
        <v>6.0490398863328743E-3</v>
      </c>
      <c r="AD8344">
        <f t="shared" si="1172"/>
        <v>6.0384798863328745E-3</v>
      </c>
      <c r="AE8344">
        <f>Sheet2!$B$17+Sheet2!$B$18*'Portfolio allocation'!K8344</f>
        <v>9.1902284214474515E-3</v>
      </c>
      <c r="AF8344">
        <f t="shared" si="1178"/>
        <v>-3.151748535114577E-3</v>
      </c>
      <c r="AH8344" s="2">
        <v>44552</v>
      </c>
      <c r="AI8344">
        <v>1.458</v>
      </c>
      <c r="AJ8344">
        <v>0.26400000000000001</v>
      </c>
      <c r="AK8344">
        <v>1.13235</v>
      </c>
      <c r="AR8344" s="3"/>
    </row>
    <row r="8345" spans="1:44" hidden="1" outlineLevel="1" x14ac:dyDescent="0.2">
      <c r="A8345" s="2">
        <v>44553</v>
      </c>
      <c r="B8345">
        <v>17.96</v>
      </c>
      <c r="E8345" s="2">
        <v>44553</v>
      </c>
      <c r="F8345">
        <v>4725.79</v>
      </c>
      <c r="G8345">
        <f t="shared" si="1173"/>
        <v>6.2237041579367158E-3</v>
      </c>
      <c r="H8345" s="2">
        <v>44553</v>
      </c>
      <c r="I8345">
        <v>9900.2999999999993</v>
      </c>
      <c r="J8345">
        <f t="shared" si="1174"/>
        <v>6.2405350191585551E-3</v>
      </c>
      <c r="K8345">
        <f t="shared" si="1170"/>
        <v>6.2299750191585554E-3</v>
      </c>
      <c r="L8345">
        <v>-1.1279999999999999E-5</v>
      </c>
      <c r="N8345" s="2">
        <v>44553</v>
      </c>
      <c r="O8345">
        <v>334.68990000000002</v>
      </c>
      <c r="Q8345" s="2">
        <v>44553</v>
      </c>
      <c r="R8345">
        <v>544048.30000000005</v>
      </c>
      <c r="S8345" s="8">
        <f t="shared" si="1175"/>
        <v>4.4717178615587549E-3</v>
      </c>
      <c r="T8345" s="9">
        <f t="shared" si="1171"/>
        <v>4.4611578615587552E-3</v>
      </c>
      <c r="U8345" s="3">
        <f>Sheet1!$B$17+Sheet1!$B$18*'Portfolio allocation'!K8345</f>
        <v>7.6349841148968933E-3</v>
      </c>
      <c r="V8345" s="13">
        <f t="shared" si="1176"/>
        <v>-3.173826253338138E-3</v>
      </c>
      <c r="W8345" s="13"/>
      <c r="X8345" s="2">
        <v>44553</v>
      </c>
      <c r="Y8345">
        <v>130.63</v>
      </c>
      <c r="AA8345" s="2">
        <v>44553</v>
      </c>
      <c r="AB8345">
        <v>2659</v>
      </c>
      <c r="AC8345">
        <f t="shared" si="1177"/>
        <v>6.7812910578586294E-3</v>
      </c>
      <c r="AD8345">
        <f t="shared" si="1172"/>
        <v>6.7700110578586296E-3</v>
      </c>
      <c r="AE8345">
        <f>Sheet2!$B$17+Sheet2!$B$18*'Portfolio allocation'!K8345</f>
        <v>5.5932397394378667E-3</v>
      </c>
      <c r="AF8345">
        <f t="shared" si="1178"/>
        <v>1.1767713184207629E-3</v>
      </c>
      <c r="AH8345" s="2">
        <v>44553</v>
      </c>
      <c r="AI8345">
        <v>1.4930000000000001</v>
      </c>
      <c r="AJ8345">
        <v>0.28199999999999997</v>
      </c>
      <c r="AK8345">
        <v>1.1308499999999999</v>
      </c>
      <c r="AR8345" s="3"/>
    </row>
    <row r="8346" spans="1:44" hidden="1" outlineLevel="1" x14ac:dyDescent="0.2">
      <c r="A8346" s="2">
        <v>44554</v>
      </c>
      <c r="B8346">
        <v>17.96</v>
      </c>
      <c r="E8346" s="2">
        <v>44554</v>
      </c>
      <c r="F8346">
        <v>4725.79</v>
      </c>
      <c r="G8346">
        <f t="shared" si="1173"/>
        <v>0</v>
      </c>
      <c r="H8346" s="2">
        <v>44554</v>
      </c>
      <c r="I8346">
        <v>9900.2999999999993</v>
      </c>
      <c r="J8346">
        <f t="shared" si="1174"/>
        <v>0</v>
      </c>
      <c r="K8346">
        <f t="shared" si="1170"/>
        <v>-1.1279999999999999E-5</v>
      </c>
      <c r="L8346">
        <v>1.3864057110996754E-2</v>
      </c>
      <c r="N8346" s="2">
        <v>44554</v>
      </c>
      <c r="O8346">
        <v>334.68990000000002</v>
      </c>
      <c r="Q8346" s="2">
        <v>44554</v>
      </c>
      <c r="R8346">
        <v>544048.30000000005</v>
      </c>
      <c r="S8346" s="8">
        <f t="shared" si="1175"/>
        <v>0</v>
      </c>
      <c r="T8346" s="9">
        <f t="shared" si="1171"/>
        <v>-1.1279999999999999E-5</v>
      </c>
      <c r="U8346" s="3">
        <f>Sheet1!$B$17+Sheet1!$B$18*'Portfolio allocation'!K8346</f>
        <v>4.748581824814163E-4</v>
      </c>
      <c r="V8346" s="13">
        <f t="shared" si="1176"/>
        <v>-4.8613818248141632E-4</v>
      </c>
      <c r="W8346" s="13"/>
      <c r="X8346" s="2">
        <v>44554</v>
      </c>
      <c r="Y8346">
        <v>130.63</v>
      </c>
      <c r="AA8346" s="2">
        <v>44554</v>
      </c>
      <c r="AB8346">
        <v>2659</v>
      </c>
      <c r="AC8346">
        <f t="shared" si="1177"/>
        <v>0</v>
      </c>
      <c r="AD8346">
        <f t="shared" si="1172"/>
        <v>-1.1279999999999999E-5</v>
      </c>
      <c r="AE8346">
        <f>Sheet2!$B$17+Sheet2!$B$18*'Portfolio allocation'!K8346</f>
        <v>4.3356547585533174E-5</v>
      </c>
      <c r="AF8346">
        <f t="shared" si="1178"/>
        <v>-5.4636547585533175E-5</v>
      </c>
      <c r="AH8346" s="2">
        <v>44554</v>
      </c>
      <c r="AI8346">
        <v>1.4930000000000001</v>
      </c>
      <c r="AJ8346">
        <v>0.28199999999999997</v>
      </c>
      <c r="AK8346">
        <v>1.1329</v>
      </c>
      <c r="AR8346" s="3"/>
    </row>
    <row r="8347" spans="1:44" hidden="1" outlineLevel="1" x14ac:dyDescent="0.2">
      <c r="A8347" s="2">
        <v>44557</v>
      </c>
      <c r="B8347">
        <v>17.68</v>
      </c>
      <c r="E8347" s="2">
        <v>44557</v>
      </c>
      <c r="F8347">
        <v>4791.1899999999996</v>
      </c>
      <c r="G8347">
        <f t="shared" si="1173"/>
        <v>1.383895602639984E-2</v>
      </c>
      <c r="H8347" s="2">
        <v>44557</v>
      </c>
      <c r="I8347">
        <v>10037.67</v>
      </c>
      <c r="J8347">
        <f t="shared" si="1174"/>
        <v>1.3875337110996755E-2</v>
      </c>
      <c r="K8347">
        <f t="shared" si="1170"/>
        <v>1.3864057110996754E-2</v>
      </c>
      <c r="L8347">
        <v>-1.0220745969531733E-3</v>
      </c>
      <c r="N8347" s="2">
        <v>44557</v>
      </c>
      <c r="O8347">
        <v>342.45</v>
      </c>
      <c r="Q8347" s="2">
        <v>44557</v>
      </c>
      <c r="R8347">
        <v>556662.4</v>
      </c>
      <c r="S8347" s="8">
        <f t="shared" si="1175"/>
        <v>2.3185625246876063E-2</v>
      </c>
      <c r="T8347" s="9">
        <f t="shared" si="1171"/>
        <v>2.3174345246876064E-2</v>
      </c>
      <c r="U8347" s="3">
        <f>Sheet1!$B$17+Sheet1!$B$18*'Portfolio allocation'!K8347</f>
        <v>1.6392996564022655E-2</v>
      </c>
      <c r="V8347" s="13">
        <f t="shared" si="1176"/>
        <v>6.7813486828534088E-3</v>
      </c>
      <c r="W8347" s="13"/>
      <c r="X8347" s="2">
        <v>44557</v>
      </c>
      <c r="Y8347">
        <v>131.62</v>
      </c>
      <c r="AA8347" s="2">
        <v>44557</v>
      </c>
      <c r="AB8347">
        <v>2679.15</v>
      </c>
      <c r="AC8347">
        <f t="shared" si="1177"/>
        <v>7.5780368559608124E-3</v>
      </c>
      <c r="AD8347">
        <f t="shared" si="1172"/>
        <v>7.5661568559608127E-3</v>
      </c>
      <c r="AE8347">
        <f>Sheet2!$B$17+Sheet2!$B$18*'Portfolio allocation'!K8347</f>
        <v>1.2381660298549358E-2</v>
      </c>
      <c r="AF8347">
        <f t="shared" si="1178"/>
        <v>-4.8155034425885453E-3</v>
      </c>
      <c r="AH8347" s="2">
        <v>44557</v>
      </c>
      <c r="AI8347">
        <v>1.4810000000000001</v>
      </c>
      <c r="AJ8347">
        <v>0.29699999999999999</v>
      </c>
      <c r="AK8347">
        <v>1.1318999999999999</v>
      </c>
      <c r="AR8347" s="3"/>
    </row>
    <row r="8348" spans="1:44" hidden="1" outlineLevel="1" x14ac:dyDescent="0.2">
      <c r="A8348" s="2">
        <v>44558</v>
      </c>
      <c r="B8348">
        <v>17.54</v>
      </c>
      <c r="E8348" s="2">
        <v>44558</v>
      </c>
      <c r="F8348">
        <v>4786.3500000000004</v>
      </c>
      <c r="G8348">
        <f t="shared" si="1173"/>
        <v>-1.0101874482121298E-3</v>
      </c>
      <c r="H8348" s="2">
        <v>44558</v>
      </c>
      <c r="I8348">
        <v>10027.530000000001</v>
      </c>
      <c r="J8348">
        <f t="shared" si="1174"/>
        <v>-1.0101945969531734E-3</v>
      </c>
      <c r="K8348">
        <f t="shared" si="1170"/>
        <v>-1.0220745969531733E-3</v>
      </c>
      <c r="L8348">
        <v>1.3924544179474002E-3</v>
      </c>
      <c r="N8348" s="2">
        <v>44558</v>
      </c>
      <c r="O8348">
        <v>341.25</v>
      </c>
      <c r="Q8348" s="2">
        <v>44558</v>
      </c>
      <c r="R8348">
        <v>554711.9</v>
      </c>
      <c r="S8348" s="8">
        <f t="shared" si="1175"/>
        <v>-3.5039190719545754E-3</v>
      </c>
      <c r="T8348" s="9">
        <f t="shared" si="1171"/>
        <v>-3.5157990719545756E-3</v>
      </c>
      <c r="U8348" s="3">
        <f>Sheet1!$B$17+Sheet1!$B$18*'Portfolio allocation'!K8348</f>
        <v>-6.8475099608498254E-4</v>
      </c>
      <c r="V8348" s="13">
        <f t="shared" si="1176"/>
        <v>-2.8310480758695928E-3</v>
      </c>
      <c r="W8348" s="13"/>
      <c r="X8348" s="2">
        <v>44558</v>
      </c>
      <c r="Y8348">
        <v>132.63</v>
      </c>
      <c r="AA8348" s="2">
        <v>44558</v>
      </c>
      <c r="AB8348">
        <v>2699.71</v>
      </c>
      <c r="AC8348">
        <f t="shared" si="1177"/>
        <v>7.6740757329749609E-3</v>
      </c>
      <c r="AD8348">
        <f t="shared" si="1172"/>
        <v>7.6623957329749609E-3</v>
      </c>
      <c r="AE8348">
        <f>Sheet2!$B$17+Sheet2!$B$18*'Portfolio allocation'!K8348</f>
        <v>-8.5546779572769375E-4</v>
      </c>
      <c r="AF8348">
        <f t="shared" si="1178"/>
        <v>8.5178635287026551E-3</v>
      </c>
      <c r="AH8348" s="2">
        <v>44558</v>
      </c>
      <c r="AI8348">
        <v>1.4810000000000001</v>
      </c>
      <c r="AJ8348">
        <v>0.29199999999999998</v>
      </c>
      <c r="AK8348">
        <v>1.12965</v>
      </c>
      <c r="AR8348" s="3"/>
    </row>
    <row r="8349" spans="1:44" hidden="1" outlineLevel="1" x14ac:dyDescent="0.2">
      <c r="A8349" s="2">
        <v>44559</v>
      </c>
      <c r="B8349">
        <v>16.95</v>
      </c>
      <c r="E8349" s="2">
        <v>44559</v>
      </c>
      <c r="F8349">
        <v>4793.0600000000004</v>
      </c>
      <c r="G8349">
        <f t="shared" si="1173"/>
        <v>1.4019033292591576E-3</v>
      </c>
      <c r="H8349" s="2">
        <v>44559</v>
      </c>
      <c r="I8349">
        <v>10041.61</v>
      </c>
      <c r="J8349">
        <f t="shared" si="1174"/>
        <v>1.4041344179474002E-3</v>
      </c>
      <c r="K8349">
        <f t="shared" si="1170"/>
        <v>1.3924544179474002E-3</v>
      </c>
      <c r="L8349">
        <v>-2.9135016647331168E-3</v>
      </c>
      <c r="N8349" s="2">
        <v>44559</v>
      </c>
      <c r="O8349">
        <v>341.95</v>
      </c>
      <c r="Q8349" s="2">
        <v>44559</v>
      </c>
      <c r="R8349">
        <v>555849.69999999995</v>
      </c>
      <c r="S8349" s="8">
        <f t="shared" si="1175"/>
        <v>2.0511548427208925E-3</v>
      </c>
      <c r="T8349" s="9">
        <f t="shared" si="1171"/>
        <v>2.0394748427208925E-3</v>
      </c>
      <c r="U8349" s="3">
        <f>Sheet1!$B$17+Sheet1!$B$18*'Portfolio allocation'!K8349</f>
        <v>2.0852578821117622E-3</v>
      </c>
      <c r="V8349" s="13">
        <f t="shared" si="1176"/>
        <v>-4.5783039390869668E-5</v>
      </c>
      <c r="W8349" s="13"/>
      <c r="X8349" s="2">
        <v>44559</v>
      </c>
      <c r="Y8349">
        <v>133.35</v>
      </c>
      <c r="AA8349" s="2">
        <v>44559</v>
      </c>
      <c r="AB8349">
        <v>2714.37</v>
      </c>
      <c r="AC8349">
        <f t="shared" si="1177"/>
        <v>5.4302128747161227E-3</v>
      </c>
      <c r="AD8349">
        <f t="shared" si="1172"/>
        <v>5.4146528747161223E-3</v>
      </c>
      <c r="AE8349">
        <f>Sheet2!$B$17+Sheet2!$B$18*'Portfolio allocation'!K8349</f>
        <v>1.2915930045283254E-3</v>
      </c>
      <c r="AF8349">
        <f t="shared" si="1178"/>
        <v>4.1230598701877969E-3</v>
      </c>
      <c r="AH8349" s="2">
        <v>44559</v>
      </c>
      <c r="AI8349">
        <v>1.5429999999999999</v>
      </c>
      <c r="AJ8349">
        <v>0.38900000000000001</v>
      </c>
      <c r="AK8349">
        <v>1.1350499999999999</v>
      </c>
      <c r="AR8349" s="3"/>
    </row>
    <row r="8350" spans="1:44" hidden="1" outlineLevel="1" x14ac:dyDescent="0.2">
      <c r="A8350" s="2">
        <v>44560</v>
      </c>
      <c r="B8350">
        <v>17.329999999999998</v>
      </c>
      <c r="E8350" s="2">
        <v>44560</v>
      </c>
      <c r="F8350">
        <v>4778.7299999999996</v>
      </c>
      <c r="G8350">
        <f t="shared" si="1173"/>
        <v>-2.9897393314501919E-3</v>
      </c>
      <c r="H8350" s="2">
        <v>44560</v>
      </c>
      <c r="I8350">
        <v>10012.51</v>
      </c>
      <c r="J8350">
        <f t="shared" si="1174"/>
        <v>-2.8979416647331169E-3</v>
      </c>
      <c r="K8350">
        <f t="shared" si="1170"/>
        <v>-2.9135016647331168E-3</v>
      </c>
      <c r="L8350">
        <v>-2.5929352032206671E-3</v>
      </c>
      <c r="N8350" s="2">
        <v>44560</v>
      </c>
      <c r="O8350">
        <v>339.32010000000002</v>
      </c>
      <c r="Q8350" s="2">
        <v>44560</v>
      </c>
      <c r="R8350">
        <v>551574.80000000005</v>
      </c>
      <c r="S8350" s="8">
        <f t="shared" si="1175"/>
        <v>-7.6907480565338027E-3</v>
      </c>
      <c r="T8350" s="9">
        <f t="shared" si="1171"/>
        <v>-7.7063080565338031E-3</v>
      </c>
      <c r="U8350" s="3">
        <f>Sheet1!$B$17+Sheet1!$B$18*'Portfolio allocation'!K8350</f>
        <v>-2.8546440633786152E-3</v>
      </c>
      <c r="V8350" s="13">
        <f t="shared" si="1176"/>
        <v>-4.8516639931551874E-3</v>
      </c>
      <c r="W8350" s="13"/>
      <c r="X8350" s="2">
        <v>44560</v>
      </c>
      <c r="Y8350">
        <v>133.91</v>
      </c>
      <c r="AA8350" s="2">
        <v>44560</v>
      </c>
      <c r="AB8350">
        <v>2725.77</v>
      </c>
      <c r="AC8350">
        <f t="shared" si="1177"/>
        <v>4.1998695829972288E-3</v>
      </c>
      <c r="AD8350">
        <f t="shared" si="1172"/>
        <v>4.1847095829972286E-3</v>
      </c>
      <c r="AE8350">
        <f>Sheet2!$B$17+Sheet2!$B$18*'Portfolio allocation'!K8350</f>
        <v>-2.5373729990663778E-3</v>
      </c>
      <c r="AF8350">
        <f t="shared" si="1178"/>
        <v>6.7220825820636064E-3</v>
      </c>
      <c r="AH8350" s="2">
        <v>44560</v>
      </c>
      <c r="AI8350">
        <v>1.5149999999999999</v>
      </c>
      <c r="AJ8350">
        <v>0.379</v>
      </c>
      <c r="AK8350">
        <v>1.1331</v>
      </c>
      <c r="AR8350" s="3"/>
    </row>
    <row r="8351" spans="1:44" hidden="1" outlineLevel="1" x14ac:dyDescent="0.2">
      <c r="A8351" s="2">
        <v>44561</v>
      </c>
      <c r="B8351">
        <v>17.22</v>
      </c>
      <c r="E8351" s="2">
        <v>44561</v>
      </c>
      <c r="F8351">
        <v>4766.18</v>
      </c>
      <c r="G8351">
        <f t="shared" si="1173"/>
        <v>-2.6262207741385435E-3</v>
      </c>
      <c r="H8351" s="2">
        <v>44561</v>
      </c>
      <c r="I8351">
        <v>9986.7000000000007</v>
      </c>
      <c r="J8351">
        <f t="shared" si="1174"/>
        <v>-2.5777752032206669E-3</v>
      </c>
      <c r="K8351">
        <f t="shared" si="1170"/>
        <v>-2.5929352032206671E-3</v>
      </c>
      <c r="L8351">
        <v>6.3641247146703139E-3</v>
      </c>
      <c r="N8351" s="2">
        <v>44561</v>
      </c>
      <c r="O8351">
        <v>336.32010000000002</v>
      </c>
      <c r="Q8351" s="2">
        <v>44561</v>
      </c>
      <c r="R8351">
        <v>546698.19999999995</v>
      </c>
      <c r="S8351" s="8">
        <f t="shared" si="1175"/>
        <v>-8.8412306000928975E-3</v>
      </c>
      <c r="T8351" s="9">
        <f t="shared" si="1171"/>
        <v>-8.8563906000928977E-3</v>
      </c>
      <c r="U8351" s="3">
        <f>Sheet1!$B$17+Sheet1!$B$18*'Portfolio allocation'!K8351</f>
        <v>-2.4868820944970089E-3</v>
      </c>
      <c r="V8351" s="13">
        <f t="shared" si="1176"/>
        <v>-6.3695085055958892E-3</v>
      </c>
      <c r="W8351" s="13"/>
      <c r="X8351" s="2">
        <v>44561</v>
      </c>
      <c r="Y8351">
        <v>133.66</v>
      </c>
      <c r="AA8351" s="2">
        <v>44561</v>
      </c>
      <c r="AB8351">
        <v>2720.68</v>
      </c>
      <c r="AC8351">
        <f t="shared" si="1177"/>
        <v>-1.8673622499331133E-3</v>
      </c>
      <c r="AD8351">
        <f t="shared" si="1172"/>
        <v>-1.8827222499331134E-3</v>
      </c>
      <c r="AE8351">
        <f>Sheet2!$B$17+Sheet2!$B$18*'Portfolio allocation'!K8351</f>
        <v>-2.2523171230994024E-3</v>
      </c>
      <c r="AF8351">
        <f t="shared" si="1178"/>
        <v>3.6959487316628905E-4</v>
      </c>
      <c r="AH8351" s="2">
        <v>44561</v>
      </c>
      <c r="AI8351">
        <v>1.498</v>
      </c>
      <c r="AJ8351">
        <v>0.38400000000000001</v>
      </c>
      <c r="AK8351">
        <v>1.1372</v>
      </c>
      <c r="AR8351" s="3"/>
    </row>
    <row r="8352" spans="1:44" hidden="1" outlineLevel="1" x14ac:dyDescent="0.2">
      <c r="A8352" s="2">
        <v>44564</v>
      </c>
      <c r="B8352">
        <v>16.600000000000001</v>
      </c>
      <c r="E8352" s="2">
        <v>44564</v>
      </c>
      <c r="F8352">
        <v>4796.5600000000004</v>
      </c>
      <c r="G8352">
        <f t="shared" si="1173"/>
        <v>6.3740773533522699E-3</v>
      </c>
      <c r="H8352" s="2">
        <v>44564</v>
      </c>
      <c r="I8352">
        <v>10050.41</v>
      </c>
      <c r="J8352">
        <f t="shared" si="1174"/>
        <v>6.3794847146703137E-3</v>
      </c>
      <c r="K8352">
        <f t="shared" si="1170"/>
        <v>6.3641247146703139E-3</v>
      </c>
      <c r="L8352">
        <v>-5.7904110487031336E-4</v>
      </c>
      <c r="N8352" s="2">
        <v>44564</v>
      </c>
      <c r="O8352">
        <v>334.75</v>
      </c>
      <c r="Q8352" s="2">
        <v>44564</v>
      </c>
      <c r="R8352">
        <v>544145.9</v>
      </c>
      <c r="S8352" s="8">
        <f t="shared" si="1175"/>
        <v>-4.668572166507845E-3</v>
      </c>
      <c r="T8352" s="9">
        <f t="shared" si="1171"/>
        <v>-4.6839321665078449E-3</v>
      </c>
      <c r="U8352" s="3">
        <f>Sheet1!$B$17+Sheet1!$B$18*'Portfolio allocation'!K8352</f>
        <v>7.7888840453933846E-3</v>
      </c>
      <c r="V8352" s="13">
        <f t="shared" si="1176"/>
        <v>-1.247281621190123E-2</v>
      </c>
      <c r="W8352" s="13"/>
      <c r="X8352" s="2">
        <v>44564</v>
      </c>
      <c r="Y8352">
        <v>136.04</v>
      </c>
      <c r="AA8352" s="2">
        <v>44564</v>
      </c>
      <c r="AB8352">
        <v>2769.12</v>
      </c>
      <c r="AC8352">
        <f t="shared" si="1177"/>
        <v>1.7804372436302618E-2</v>
      </c>
      <c r="AD8352">
        <f t="shared" si="1172"/>
        <v>1.7788492436302619E-2</v>
      </c>
      <c r="AE8352">
        <f>Sheet2!$B$17+Sheet2!$B$18*'Portfolio allocation'!K8352</f>
        <v>5.7125290711551903E-3</v>
      </c>
      <c r="AF8352">
        <f t="shared" si="1178"/>
        <v>1.2075963365147428E-2</v>
      </c>
      <c r="AH8352" s="2">
        <v>44564</v>
      </c>
      <c r="AI8352">
        <v>1.63</v>
      </c>
      <c r="AJ8352">
        <v>0.39700000000000002</v>
      </c>
      <c r="AK8352">
        <v>1.1292</v>
      </c>
      <c r="AR8352" s="3"/>
    </row>
    <row r="8353" spans="1:44" hidden="1" outlineLevel="1" x14ac:dyDescent="0.2">
      <c r="A8353" s="2">
        <v>44565</v>
      </c>
      <c r="B8353">
        <v>16.91</v>
      </c>
      <c r="E8353" s="2">
        <v>44565</v>
      </c>
      <c r="F8353">
        <v>4793.54</v>
      </c>
      <c r="G8353">
        <f t="shared" si="1173"/>
        <v>-6.29617892823231E-4</v>
      </c>
      <c r="H8353" s="2">
        <v>44565</v>
      </c>
      <c r="I8353">
        <v>10044.75</v>
      </c>
      <c r="J8353">
        <f t="shared" si="1174"/>
        <v>-5.6316110487031334E-4</v>
      </c>
      <c r="K8353">
        <f t="shared" si="1170"/>
        <v>-5.7904110487031336E-4</v>
      </c>
      <c r="L8353">
        <v>-1.9333589491027627E-2</v>
      </c>
      <c r="N8353" s="2">
        <v>44565</v>
      </c>
      <c r="O8353">
        <v>329.01</v>
      </c>
      <c r="Q8353" s="2">
        <v>44565</v>
      </c>
      <c r="R8353">
        <v>534815.4</v>
      </c>
      <c r="S8353" s="8">
        <f t="shared" si="1175"/>
        <v>-1.7147055596669958E-2</v>
      </c>
      <c r="T8353" s="9">
        <f t="shared" si="1171"/>
        <v>-1.7162935596669957E-2</v>
      </c>
      <c r="U8353" s="3">
        <f>Sheet1!$B$17+Sheet1!$B$18*'Portfolio allocation'!K8353</f>
        <v>-1.7649174600570207E-4</v>
      </c>
      <c r="V8353" s="13">
        <f t="shared" si="1176"/>
        <v>-1.6986443850664255E-2</v>
      </c>
      <c r="W8353" s="13"/>
      <c r="X8353" s="2">
        <v>44565</v>
      </c>
      <c r="Y8353">
        <v>138.02000000000001</v>
      </c>
      <c r="AA8353" s="2">
        <v>44565</v>
      </c>
      <c r="AB8353">
        <v>2809.43</v>
      </c>
      <c r="AC8353">
        <f t="shared" si="1177"/>
        <v>1.4556971167735577E-2</v>
      </c>
      <c r="AD8353">
        <f t="shared" si="1172"/>
        <v>1.4541931167735578E-2</v>
      </c>
      <c r="AE8353">
        <f>Sheet2!$B$17+Sheet2!$B$18*'Portfolio allocation'!K8353</f>
        <v>-4.6151111176098085E-4</v>
      </c>
      <c r="AF8353">
        <f t="shared" si="1178"/>
        <v>1.5003442279496558E-2</v>
      </c>
      <c r="AH8353" s="2">
        <v>44565</v>
      </c>
      <c r="AI8353">
        <v>1.6659999999999999</v>
      </c>
      <c r="AJ8353">
        <v>0.376</v>
      </c>
      <c r="AK8353">
        <v>1.1309499999999999</v>
      </c>
      <c r="AR8353" s="3"/>
    </row>
    <row r="8354" spans="1:44" hidden="1" outlineLevel="1" x14ac:dyDescent="0.2">
      <c r="A8354" s="2">
        <v>44566</v>
      </c>
      <c r="B8354">
        <v>19.73</v>
      </c>
      <c r="E8354" s="2">
        <v>44566</v>
      </c>
      <c r="F8354">
        <v>4700.58</v>
      </c>
      <c r="G8354">
        <f t="shared" si="1173"/>
        <v>-1.939276609770646E-2</v>
      </c>
      <c r="H8354" s="2">
        <v>44566</v>
      </c>
      <c r="I8354">
        <v>9850.7000000000007</v>
      </c>
      <c r="J8354">
        <f t="shared" si="1174"/>
        <v>-1.9318549491027626E-2</v>
      </c>
      <c r="K8354">
        <f t="shared" si="1170"/>
        <v>-1.9333589491027627E-2</v>
      </c>
      <c r="L8354">
        <v>-9.0746721674612887E-4</v>
      </c>
      <c r="N8354" s="2">
        <v>44566</v>
      </c>
      <c r="O8354">
        <v>316.37990000000002</v>
      </c>
      <c r="Q8354" s="2">
        <v>44566</v>
      </c>
      <c r="R8354">
        <v>514284.79999999999</v>
      </c>
      <c r="S8354" s="8">
        <f t="shared" si="1175"/>
        <v>-3.8388198993521971E-2</v>
      </c>
      <c r="T8354" s="9">
        <f t="shared" si="1171"/>
        <v>-3.8403238993521972E-2</v>
      </c>
      <c r="U8354" s="3">
        <f>Sheet1!$B$17+Sheet1!$B$18*'Portfolio allocation'!K8354</f>
        <v>-2.1692184958069013E-2</v>
      </c>
      <c r="V8354" s="13">
        <f t="shared" si="1176"/>
        <v>-1.671105403545296E-2</v>
      </c>
      <c r="W8354" s="13"/>
      <c r="X8354" s="2">
        <v>44566</v>
      </c>
      <c r="Y8354">
        <v>138.22</v>
      </c>
      <c r="AA8354" s="2">
        <v>44566</v>
      </c>
      <c r="AB8354">
        <v>2813.5</v>
      </c>
      <c r="AC8354">
        <f t="shared" si="1177"/>
        <v>1.4486924393917189E-3</v>
      </c>
      <c r="AD8354">
        <f t="shared" si="1172"/>
        <v>1.4325324393917188E-3</v>
      </c>
      <c r="AE8354">
        <f>Sheet2!$B$17+Sheet2!$B$18*'Portfolio allocation'!K8354</f>
        <v>-1.7138534008535447E-2</v>
      </c>
      <c r="AF8354">
        <f t="shared" si="1178"/>
        <v>1.8571066447927165E-2</v>
      </c>
      <c r="AH8354" s="2">
        <v>44566</v>
      </c>
      <c r="AI8354">
        <v>1.7030000000000001</v>
      </c>
      <c r="AJ8354">
        <v>0.40400000000000003</v>
      </c>
      <c r="AK8354">
        <v>1.13365</v>
      </c>
      <c r="AR8354" s="3"/>
    </row>
    <row r="8355" spans="1:44" hidden="1" outlineLevel="1" x14ac:dyDescent="0.2">
      <c r="A8355" s="2">
        <v>44567</v>
      </c>
      <c r="B8355">
        <v>19.61</v>
      </c>
      <c r="E8355" s="2">
        <v>44567</v>
      </c>
      <c r="F8355">
        <v>4696.05</v>
      </c>
      <c r="G8355">
        <f t="shared" si="1173"/>
        <v>-9.6371086121282978E-4</v>
      </c>
      <c r="H8355" s="2">
        <v>44567</v>
      </c>
      <c r="I8355">
        <v>9841.92</v>
      </c>
      <c r="J8355">
        <f t="shared" si="1174"/>
        <v>-8.9130721674612889E-4</v>
      </c>
      <c r="K8355">
        <f t="shared" si="1170"/>
        <v>-9.0746721674612887E-4</v>
      </c>
      <c r="L8355">
        <v>-3.8854276785017434E-3</v>
      </c>
      <c r="N8355" s="2">
        <v>44567</v>
      </c>
      <c r="O8355">
        <v>313.87990000000002</v>
      </c>
      <c r="Q8355" s="2">
        <v>44567</v>
      </c>
      <c r="R8355">
        <v>510221</v>
      </c>
      <c r="S8355" s="8">
        <f t="shared" si="1175"/>
        <v>-7.9018473810620327E-3</v>
      </c>
      <c r="T8355" s="9">
        <f t="shared" si="1171"/>
        <v>-7.9180073810620321E-3</v>
      </c>
      <c r="U8355" s="3">
        <f>Sheet1!$B$17+Sheet1!$B$18*'Portfolio allocation'!K8355</f>
        <v>-5.5327050497419096E-4</v>
      </c>
      <c r="V8355" s="13">
        <f t="shared" si="1176"/>
        <v>-7.3647368760878414E-3</v>
      </c>
      <c r="W8355" s="13"/>
      <c r="X8355" s="2">
        <v>44567</v>
      </c>
      <c r="Y8355">
        <v>135.34</v>
      </c>
      <c r="AA8355" s="2">
        <v>44567</v>
      </c>
      <c r="AB8355">
        <v>2754.87</v>
      </c>
      <c r="AC8355">
        <f t="shared" si="1177"/>
        <v>-2.0838812866536327E-2</v>
      </c>
      <c r="AD8355">
        <f t="shared" si="1172"/>
        <v>-2.0856092866536328E-2</v>
      </c>
      <c r="AE8355">
        <f>Sheet2!$B$17+Sheet2!$B$18*'Portfolio allocation'!K8355</f>
        <v>-7.5355598934887696E-4</v>
      </c>
      <c r="AF8355">
        <f t="shared" si="1178"/>
        <v>-2.0102536877187452E-2</v>
      </c>
      <c r="AH8355" s="2">
        <v>44567</v>
      </c>
      <c r="AI8355">
        <v>1.7330000000000001</v>
      </c>
      <c r="AJ8355">
        <v>0.432</v>
      </c>
      <c r="AK8355">
        <v>1.1295999999999999</v>
      </c>
      <c r="AR8355" s="3"/>
    </row>
    <row r="8356" spans="1:44" hidden="1" outlineLevel="1" x14ac:dyDescent="0.2">
      <c r="A8356" s="2">
        <v>44568</v>
      </c>
      <c r="B8356">
        <v>18.760000000000002</v>
      </c>
      <c r="E8356" s="2">
        <v>44568</v>
      </c>
      <c r="F8356">
        <v>4677.03</v>
      </c>
      <c r="G8356">
        <f t="shared" si="1173"/>
        <v>-4.0502124125595396E-3</v>
      </c>
      <c r="H8356" s="2">
        <v>44568</v>
      </c>
      <c r="I8356">
        <v>9803.85</v>
      </c>
      <c r="J8356">
        <f t="shared" si="1174"/>
        <v>-3.8681476785017432E-3</v>
      </c>
      <c r="K8356">
        <f t="shared" si="1170"/>
        <v>-3.8854276785017434E-3</v>
      </c>
      <c r="L8356">
        <v>-1.4579505212749622E-3</v>
      </c>
      <c r="N8356" s="2">
        <v>44568</v>
      </c>
      <c r="O8356">
        <v>314.04000000000002</v>
      </c>
      <c r="Q8356" s="2">
        <v>44568</v>
      </c>
      <c r="R8356">
        <v>510481.3</v>
      </c>
      <c r="S8356" s="8">
        <f t="shared" si="1175"/>
        <v>5.1017108272688461E-4</v>
      </c>
      <c r="T8356" s="9">
        <f t="shared" si="1171"/>
        <v>4.9289108272688455E-4</v>
      </c>
      <c r="U8356" s="3">
        <f>Sheet1!$B$17+Sheet1!$B$18*'Portfolio allocation'!K8356</f>
        <v>-3.9696622182548071E-3</v>
      </c>
      <c r="V8356" s="13">
        <f t="shared" si="1176"/>
        <v>4.462553300981692E-3</v>
      </c>
      <c r="W8356" s="13"/>
      <c r="X8356" s="2">
        <v>44568</v>
      </c>
      <c r="Y8356">
        <v>134.83000000000001</v>
      </c>
      <c r="AA8356" s="2">
        <v>44568</v>
      </c>
      <c r="AB8356">
        <v>2744.49</v>
      </c>
      <c r="AC8356">
        <f t="shared" si="1177"/>
        <v>-3.767872894183788E-3</v>
      </c>
      <c r="AD8356">
        <f t="shared" si="1172"/>
        <v>-3.7845528941837878E-3</v>
      </c>
      <c r="AE8356">
        <f>Sheet2!$B$17+Sheet2!$B$18*'Portfolio allocation'!K8356</f>
        <v>-3.4016344065846637E-3</v>
      </c>
      <c r="AF8356">
        <f t="shared" si="1178"/>
        <v>-3.8291848759912416E-4</v>
      </c>
      <c r="AH8356" s="2">
        <v>44568</v>
      </c>
      <c r="AI8356">
        <v>1.7689999999999999</v>
      </c>
      <c r="AJ8356">
        <v>0.41699999999999998</v>
      </c>
      <c r="AK8356">
        <v>1.1348</v>
      </c>
      <c r="AR8356" s="3"/>
    </row>
    <row r="8357" spans="1:44" hidden="1" outlineLevel="1" x14ac:dyDescent="0.2">
      <c r="A8357" s="2">
        <v>44571</v>
      </c>
      <c r="B8357">
        <v>19.399999999999999</v>
      </c>
      <c r="E8357" s="2">
        <v>44571</v>
      </c>
      <c r="F8357">
        <v>4670.29</v>
      </c>
      <c r="G8357">
        <f t="shared" si="1173"/>
        <v>-1.4410854751839564E-3</v>
      </c>
      <c r="H8357" s="2">
        <v>44571</v>
      </c>
      <c r="I8357">
        <v>9789.7199999999993</v>
      </c>
      <c r="J8357">
        <f t="shared" si="1174"/>
        <v>-1.4412705212749621E-3</v>
      </c>
      <c r="K8357">
        <f t="shared" si="1170"/>
        <v>-1.4579505212749622E-3</v>
      </c>
      <c r="L8357">
        <v>9.1419282421152572E-3</v>
      </c>
      <c r="N8357" s="2">
        <v>44571</v>
      </c>
      <c r="O8357">
        <v>314.27</v>
      </c>
      <c r="Q8357" s="2">
        <v>44571</v>
      </c>
      <c r="R8357">
        <v>510855.1</v>
      </c>
      <c r="S8357" s="8">
        <f t="shared" si="1175"/>
        <v>7.3225013335442846E-4</v>
      </c>
      <c r="T8357" s="9">
        <f t="shared" si="1171"/>
        <v>7.1557013335442842E-4</v>
      </c>
      <c r="U8357" s="3">
        <f>Sheet1!$B$17+Sheet1!$B$18*'Portfolio allocation'!K8357</f>
        <v>-1.1847989030318723E-3</v>
      </c>
      <c r="V8357" s="13">
        <f t="shared" si="1176"/>
        <v>1.9003690363863007E-3</v>
      </c>
      <c r="W8357" s="13"/>
      <c r="X8357" s="2">
        <v>44571</v>
      </c>
      <c r="Y8357">
        <v>135.03</v>
      </c>
      <c r="AA8357" s="2">
        <v>44571</v>
      </c>
      <c r="AB8357">
        <v>2748.56</v>
      </c>
      <c r="AC8357">
        <f t="shared" si="1177"/>
        <v>1.4829713352937368E-3</v>
      </c>
      <c r="AD8357">
        <f t="shared" si="1172"/>
        <v>1.4652913352937369E-3</v>
      </c>
      <c r="AE8357">
        <f>Sheet2!$B$17+Sheet2!$B$18*'Portfolio allocation'!K8357</f>
        <v>-1.2430597878351937E-3</v>
      </c>
      <c r="AF8357">
        <f t="shared" si="1178"/>
        <v>2.7083511231289306E-3</v>
      </c>
      <c r="AH8357" s="2">
        <v>44571</v>
      </c>
      <c r="AI8357">
        <v>1.78</v>
      </c>
      <c r="AJ8357">
        <v>0.442</v>
      </c>
      <c r="AK8357">
        <v>1.13195</v>
      </c>
      <c r="AR8357" s="3"/>
    </row>
    <row r="8358" spans="1:44" hidden="1" outlineLevel="1" x14ac:dyDescent="0.2">
      <c r="A8358" s="2">
        <v>44572</v>
      </c>
      <c r="B8358">
        <v>18.41</v>
      </c>
      <c r="E8358" s="2">
        <v>44572</v>
      </c>
      <c r="F8358">
        <v>4713.07</v>
      </c>
      <c r="G8358">
        <f t="shared" si="1173"/>
        <v>9.1600307475552256E-3</v>
      </c>
      <c r="H8358" s="2">
        <v>44572</v>
      </c>
      <c r="I8358">
        <v>9879.39</v>
      </c>
      <c r="J8358">
        <f t="shared" si="1174"/>
        <v>9.159608242115258E-3</v>
      </c>
      <c r="K8358">
        <f t="shared" si="1170"/>
        <v>9.1419282421152572E-3</v>
      </c>
      <c r="L8358">
        <v>2.8153708739102178E-3</v>
      </c>
      <c r="N8358" s="2">
        <v>44572</v>
      </c>
      <c r="O8358">
        <v>314.98</v>
      </c>
      <c r="Q8358" s="2">
        <v>44572</v>
      </c>
      <c r="R8358">
        <v>512009.2</v>
      </c>
      <c r="S8358" s="8">
        <f t="shared" si="1175"/>
        <v>2.2591533293883082E-3</v>
      </c>
      <c r="T8358" s="9">
        <f t="shared" si="1171"/>
        <v>2.2414733293883082E-3</v>
      </c>
      <c r="U8358" s="3">
        <f>Sheet1!$B$17+Sheet1!$B$18*'Portfolio allocation'!K8358</f>
        <v>1.0975650650981503E-2</v>
      </c>
      <c r="V8358" s="13">
        <f t="shared" si="1176"/>
        <v>-8.7341773215931957E-3</v>
      </c>
      <c r="W8358" s="13"/>
      <c r="X8358" s="2">
        <v>44572</v>
      </c>
      <c r="Y8358">
        <v>132.87</v>
      </c>
      <c r="AA8358" s="2">
        <v>44572</v>
      </c>
      <c r="AB8358">
        <v>2704.6</v>
      </c>
      <c r="AC8358">
        <f t="shared" si="1177"/>
        <v>-1.5993829496172562E-2</v>
      </c>
      <c r="AD8358">
        <f t="shared" si="1172"/>
        <v>-1.6011629496172561E-2</v>
      </c>
      <c r="AE8358">
        <f>Sheet2!$B$17+Sheet2!$B$18*'Portfolio allocation'!K8358</f>
        <v>8.1826228359366954E-3</v>
      </c>
      <c r="AF8358">
        <f t="shared" si="1178"/>
        <v>-2.4194252332109256E-2</v>
      </c>
      <c r="AH8358" s="2">
        <v>44572</v>
      </c>
      <c r="AI8358">
        <v>1.746</v>
      </c>
      <c r="AJ8358">
        <v>0.44500000000000001</v>
      </c>
      <c r="AK8358">
        <v>1.13405</v>
      </c>
      <c r="AR8358" s="3"/>
    </row>
    <row r="8359" spans="1:44" hidden="1" outlineLevel="1" x14ac:dyDescent="0.2">
      <c r="A8359" s="2">
        <v>44573</v>
      </c>
      <c r="B8359">
        <v>17.62</v>
      </c>
      <c r="E8359" s="2">
        <v>44573</v>
      </c>
      <c r="F8359">
        <v>4726.3500000000004</v>
      </c>
      <c r="G8359">
        <f t="shared" si="1173"/>
        <v>2.8176963210817529E-3</v>
      </c>
      <c r="H8359" s="2">
        <v>44573</v>
      </c>
      <c r="I8359">
        <v>9907.3799999999992</v>
      </c>
      <c r="J8359">
        <f t="shared" si="1174"/>
        <v>2.8331708739102179E-3</v>
      </c>
      <c r="K8359">
        <f t="shared" si="1170"/>
        <v>2.8153708739102178E-3</v>
      </c>
      <c r="L8359">
        <v>-1.4152028258288197E-2</v>
      </c>
      <c r="N8359" s="2">
        <v>44573</v>
      </c>
      <c r="O8359">
        <v>318.27</v>
      </c>
      <c r="Q8359" s="2">
        <v>44573</v>
      </c>
      <c r="R8359">
        <v>517357.3</v>
      </c>
      <c r="S8359" s="8">
        <f t="shared" si="1175"/>
        <v>1.0445320123154023E-2</v>
      </c>
      <c r="T8359" s="9">
        <f t="shared" si="1171"/>
        <v>1.0427520123154023E-2</v>
      </c>
      <c r="U8359" s="3">
        <f>Sheet1!$B$17+Sheet1!$B$18*'Portfolio allocation'!K8359</f>
        <v>3.7176637018908861E-3</v>
      </c>
      <c r="V8359" s="13">
        <f t="shared" si="1176"/>
        <v>6.7098564212631365E-3</v>
      </c>
      <c r="W8359" s="13"/>
      <c r="X8359" s="2">
        <v>44573</v>
      </c>
      <c r="Y8359">
        <v>133.59</v>
      </c>
      <c r="AA8359" s="2">
        <v>44573</v>
      </c>
      <c r="AB8359">
        <v>2719.25</v>
      </c>
      <c r="AC8359">
        <f t="shared" si="1177"/>
        <v>5.4166974783702582E-3</v>
      </c>
      <c r="AD8359">
        <f t="shared" si="1172"/>
        <v>5.3985774783702582E-3</v>
      </c>
      <c r="AE8359">
        <f>Sheet2!$B$17+Sheet2!$B$18*'Portfolio allocation'!K8359</f>
        <v>2.5568866190524772E-3</v>
      </c>
      <c r="AF8359">
        <f t="shared" si="1178"/>
        <v>2.841690859317781E-3</v>
      </c>
      <c r="AH8359" s="2">
        <v>44573</v>
      </c>
      <c r="AI8359">
        <v>1.7250000000000001</v>
      </c>
      <c r="AJ8359">
        <v>0.45300000000000001</v>
      </c>
      <c r="AK8359">
        <v>1.14205</v>
      </c>
      <c r="AR8359" s="3"/>
    </row>
    <row r="8360" spans="1:44" hidden="1" outlineLevel="1" x14ac:dyDescent="0.2">
      <c r="A8360" s="2">
        <v>44574</v>
      </c>
      <c r="B8360">
        <v>20.309999999999999</v>
      </c>
      <c r="E8360" s="2">
        <v>44574</v>
      </c>
      <c r="F8360">
        <v>4659.03</v>
      </c>
      <c r="G8360">
        <f t="shared" si="1173"/>
        <v>-1.4243549462058636E-2</v>
      </c>
      <c r="H8360" s="2">
        <v>44574</v>
      </c>
      <c r="I8360">
        <v>9767.35</v>
      </c>
      <c r="J8360">
        <f t="shared" si="1174"/>
        <v>-1.4133908258288197E-2</v>
      </c>
      <c r="K8360">
        <f t="shared" si="1170"/>
        <v>-1.4152028258288197E-2</v>
      </c>
      <c r="L8360">
        <v>8.192840668143868E-4</v>
      </c>
      <c r="N8360" s="2">
        <v>44574</v>
      </c>
      <c r="O8360">
        <v>304.8</v>
      </c>
      <c r="Q8360" s="2">
        <v>44574</v>
      </c>
      <c r="R8360">
        <v>495461.4</v>
      </c>
      <c r="S8360" s="8">
        <f t="shared" si="1175"/>
        <v>-4.2322588276999196E-2</v>
      </c>
      <c r="T8360" s="9">
        <f t="shared" si="1171"/>
        <v>-4.2340708276999199E-2</v>
      </c>
      <c r="U8360" s="3">
        <f>Sheet1!$B$17+Sheet1!$B$18*'Portfolio allocation'!K8360</f>
        <v>-1.5747766593645539E-2</v>
      </c>
      <c r="V8360" s="13">
        <f t="shared" si="1176"/>
        <v>-2.659294168335366E-2</v>
      </c>
      <c r="W8360" s="13"/>
      <c r="X8360" s="2">
        <v>44574</v>
      </c>
      <c r="Y8360">
        <v>134.76</v>
      </c>
      <c r="AA8360" s="2">
        <v>44574</v>
      </c>
      <c r="AB8360">
        <v>2743.07</v>
      </c>
      <c r="AC8360">
        <f t="shared" si="1177"/>
        <v>8.7597683184701403E-3</v>
      </c>
      <c r="AD8360">
        <f t="shared" si="1172"/>
        <v>8.7415683184701408E-3</v>
      </c>
      <c r="AE8360">
        <f>Sheet2!$B$17+Sheet2!$B$18*'Portfolio allocation'!K8360</f>
        <v>-1.2530957566800616E-2</v>
      </c>
      <c r="AF8360">
        <f t="shared" si="1178"/>
        <v>2.1272525885270756E-2</v>
      </c>
      <c r="AH8360" s="2">
        <v>44574</v>
      </c>
      <c r="AI8360">
        <v>1.7090000000000001</v>
      </c>
      <c r="AJ8360">
        <v>0.45500000000000002</v>
      </c>
      <c r="AK8360">
        <v>1.14605</v>
      </c>
      <c r="AR8360" s="3"/>
    </row>
    <row r="8361" spans="1:44" hidden="1" outlineLevel="1" x14ac:dyDescent="0.2">
      <c r="A8361" s="2">
        <v>44575</v>
      </c>
      <c r="B8361">
        <v>19.190000000000001</v>
      </c>
      <c r="E8361" s="2">
        <v>44575</v>
      </c>
      <c r="F8361">
        <v>4662.8500000000004</v>
      </c>
      <c r="G8361">
        <f t="shared" si="1173"/>
        <v>8.1991315788920716E-4</v>
      </c>
      <c r="H8361" s="2">
        <v>44575</v>
      </c>
      <c r="I8361">
        <v>9775.5300000000007</v>
      </c>
      <c r="J8361">
        <f t="shared" si="1174"/>
        <v>8.3748406681438681E-4</v>
      </c>
      <c r="K8361">
        <f t="shared" si="1170"/>
        <v>8.192840668143868E-4</v>
      </c>
      <c r="L8361">
        <v>-1.9639999999999998E-5</v>
      </c>
      <c r="N8361" s="2">
        <v>44575</v>
      </c>
      <c r="O8361">
        <v>310.2</v>
      </c>
      <c r="Q8361" s="2">
        <v>44575</v>
      </c>
      <c r="R8361">
        <v>504239.1</v>
      </c>
      <c r="S8361" s="8">
        <f t="shared" si="1175"/>
        <v>1.7716213614218823E-2</v>
      </c>
      <c r="T8361" s="9">
        <f t="shared" si="1171"/>
        <v>1.7698013614218824E-2</v>
      </c>
      <c r="U8361" s="3">
        <f>Sheet1!$B$17+Sheet1!$B$18*'Portfolio allocation'!K8361</f>
        <v>1.4277023292235433E-3</v>
      </c>
      <c r="V8361" s="13">
        <f t="shared" si="1176"/>
        <v>1.627031128499528E-2</v>
      </c>
      <c r="W8361" s="13"/>
      <c r="X8361" s="2">
        <v>44575</v>
      </c>
      <c r="Y8361">
        <v>134.21</v>
      </c>
      <c r="AA8361" s="2">
        <v>44575</v>
      </c>
      <c r="AB8361">
        <v>2731.87</v>
      </c>
      <c r="AC8361">
        <f t="shared" si="1177"/>
        <v>-4.0830164742424735E-3</v>
      </c>
      <c r="AD8361">
        <f t="shared" si="1172"/>
        <v>-4.1026564742424731E-3</v>
      </c>
      <c r="AE8361">
        <f>Sheet2!$B$17+Sheet2!$B$18*'Portfolio allocation'!K8361</f>
        <v>7.8191530540266529E-4</v>
      </c>
      <c r="AF8361">
        <f t="shared" si="1178"/>
        <v>-4.8845717796451383E-3</v>
      </c>
      <c r="AH8361" s="2">
        <v>44575</v>
      </c>
      <c r="AI8361">
        <v>1.772</v>
      </c>
      <c r="AJ8361">
        <v>0.49099999999999999</v>
      </c>
      <c r="AK8361">
        <v>1.1433500000000001</v>
      </c>
      <c r="AR8361" s="3"/>
    </row>
    <row r="8362" spans="1:44" hidden="1" outlineLevel="1" x14ac:dyDescent="0.2">
      <c r="A8362" s="2">
        <v>44578</v>
      </c>
      <c r="B8362">
        <v>19.190000000000001</v>
      </c>
      <c r="E8362" s="2">
        <v>44578</v>
      </c>
      <c r="F8362">
        <v>4662.8500000000004</v>
      </c>
      <c r="G8362">
        <f t="shared" si="1173"/>
        <v>0</v>
      </c>
      <c r="H8362" s="2">
        <v>44578</v>
      </c>
      <c r="I8362">
        <v>9775.5300000000007</v>
      </c>
      <c r="J8362">
        <f t="shared" si="1174"/>
        <v>0</v>
      </c>
      <c r="K8362">
        <f t="shared" si="1170"/>
        <v>-1.9639999999999998E-5</v>
      </c>
      <c r="L8362">
        <v>-1.8392045383646707E-2</v>
      </c>
      <c r="N8362" s="2">
        <v>44578</v>
      </c>
      <c r="O8362">
        <v>310.2</v>
      </c>
      <c r="Q8362" s="2">
        <v>44578</v>
      </c>
      <c r="R8362">
        <v>504239.1</v>
      </c>
      <c r="S8362" s="8">
        <f t="shared" si="1175"/>
        <v>0</v>
      </c>
      <c r="T8362" s="9">
        <f t="shared" si="1171"/>
        <v>-1.9640000000000002E-5</v>
      </c>
      <c r="U8362" s="3">
        <f>Sheet1!$B$17+Sheet1!$B$18*'Portfolio allocation'!K8362</f>
        <v>4.6526737861084098E-4</v>
      </c>
      <c r="V8362" s="13">
        <f t="shared" si="1176"/>
        <v>-4.84907378610841E-4</v>
      </c>
      <c r="W8362" s="13"/>
      <c r="X8362" s="2">
        <v>44578</v>
      </c>
      <c r="Y8362">
        <v>134.21</v>
      </c>
      <c r="AA8362" s="2">
        <v>44578</v>
      </c>
      <c r="AB8362">
        <v>2731.87</v>
      </c>
      <c r="AC8362">
        <f t="shared" si="1177"/>
        <v>0</v>
      </c>
      <c r="AD8362">
        <f t="shared" si="1172"/>
        <v>-1.9639999999999998E-5</v>
      </c>
      <c r="AE8362">
        <f>Sheet2!$B$17+Sheet2!$B$18*'Portfolio allocation'!K8362</f>
        <v>3.5922622302643389E-5</v>
      </c>
      <c r="AF8362">
        <f t="shared" si="1178"/>
        <v>-5.5562622302643384E-5</v>
      </c>
      <c r="AH8362" s="2">
        <v>44578</v>
      </c>
      <c r="AI8362">
        <v>1.772</v>
      </c>
      <c r="AJ8362">
        <v>0.49099999999999999</v>
      </c>
      <c r="AK8362">
        <v>1.1403000000000001</v>
      </c>
      <c r="AR8362" s="3"/>
    </row>
    <row r="8363" spans="1:44" hidden="1" outlineLevel="1" x14ac:dyDescent="0.2">
      <c r="A8363" s="2">
        <v>44579</v>
      </c>
      <c r="B8363">
        <v>22.79</v>
      </c>
      <c r="E8363" s="2">
        <v>44579</v>
      </c>
      <c r="F8363">
        <v>4577.1099999999997</v>
      </c>
      <c r="G8363">
        <f t="shared" si="1173"/>
        <v>-1.8387895814791499E-2</v>
      </c>
      <c r="H8363" s="2">
        <v>44579</v>
      </c>
      <c r="I8363">
        <v>9595.93</v>
      </c>
      <c r="J8363">
        <f t="shared" si="1174"/>
        <v>-1.8372405383646706E-2</v>
      </c>
      <c r="K8363">
        <f t="shared" si="1170"/>
        <v>-1.8392045383646707E-2</v>
      </c>
      <c r="L8363">
        <v>-9.6917245603084564E-3</v>
      </c>
      <c r="N8363" s="2">
        <v>44579</v>
      </c>
      <c r="O8363">
        <v>302.6499</v>
      </c>
      <c r="Q8363" s="2">
        <v>44579</v>
      </c>
      <c r="R8363">
        <v>491966.3</v>
      </c>
      <c r="S8363" s="8">
        <f t="shared" si="1175"/>
        <v>-2.4339246996117447E-2</v>
      </c>
      <c r="T8363" s="9">
        <f t="shared" si="1171"/>
        <v>-2.4358886996117449E-2</v>
      </c>
      <c r="U8363" s="3">
        <f>Sheet1!$B$17+Sheet1!$B$18*'Portfolio allocation'!K8363</f>
        <v>-2.0612021696180701E-2</v>
      </c>
      <c r="V8363" s="13">
        <f t="shared" si="1176"/>
        <v>-3.7468652999367476E-3</v>
      </c>
      <c r="W8363" s="13"/>
      <c r="X8363" s="2">
        <v>44579</v>
      </c>
      <c r="Y8363">
        <v>132.94</v>
      </c>
      <c r="AA8363" s="2">
        <v>44579</v>
      </c>
      <c r="AB8363">
        <v>2706.02</v>
      </c>
      <c r="AC8363">
        <f t="shared" si="1177"/>
        <v>-9.4623829098748891E-3</v>
      </c>
      <c r="AD8363">
        <f t="shared" si="1172"/>
        <v>-9.4843829098748885E-3</v>
      </c>
      <c r="AE8363">
        <f>Sheet2!$B$17+Sheet2!$B$18*'Portfolio allocation'!K8363</f>
        <v>-1.6301288967289645E-2</v>
      </c>
      <c r="AF8363">
        <f t="shared" si="1178"/>
        <v>6.8169060574147563E-3</v>
      </c>
      <c r="AH8363" s="2">
        <v>44579</v>
      </c>
      <c r="AI8363">
        <v>1.8680000000000001</v>
      </c>
      <c r="AJ8363">
        <v>0.55000000000000004</v>
      </c>
      <c r="AK8363">
        <v>1.1343000000000001</v>
      </c>
      <c r="AR8363" s="3"/>
    </row>
    <row r="8364" spans="1:44" hidden="1" outlineLevel="1" x14ac:dyDescent="0.2">
      <c r="A8364" s="2">
        <v>44580</v>
      </c>
      <c r="B8364">
        <v>23.85</v>
      </c>
      <c r="E8364" s="2">
        <v>44580</v>
      </c>
      <c r="F8364">
        <v>4532.76</v>
      </c>
      <c r="G8364">
        <f t="shared" si="1173"/>
        <v>-9.6895202431227512E-3</v>
      </c>
      <c r="H8364" s="2">
        <v>44580</v>
      </c>
      <c r="I8364">
        <v>9503.14</v>
      </c>
      <c r="J8364">
        <f t="shared" si="1174"/>
        <v>-9.669724560308457E-3</v>
      </c>
      <c r="K8364">
        <f t="shared" si="1170"/>
        <v>-9.6917245603084564E-3</v>
      </c>
      <c r="L8364">
        <v>-1.0984172331166314E-2</v>
      </c>
      <c r="N8364" s="2">
        <v>44580</v>
      </c>
      <c r="O8364">
        <v>303.33010000000002</v>
      </c>
      <c r="Q8364" s="2">
        <v>44580</v>
      </c>
      <c r="R8364">
        <v>493071.9</v>
      </c>
      <c r="S8364" s="8">
        <f t="shared" si="1175"/>
        <v>2.2473084030349977E-3</v>
      </c>
      <c r="T8364" s="9">
        <f t="shared" si="1171"/>
        <v>2.2253084030349978E-3</v>
      </c>
      <c r="U8364" s="3">
        <f>Sheet1!$B$17+Sheet1!$B$18*'Portfolio allocation'!K8364</f>
        <v>-1.0630793152195133E-2</v>
      </c>
      <c r="V8364" s="13">
        <f t="shared" si="1176"/>
        <v>1.2856101555230131E-2</v>
      </c>
      <c r="W8364" s="13"/>
      <c r="X8364" s="2">
        <v>44580</v>
      </c>
      <c r="Y8364">
        <v>131.58000000000001</v>
      </c>
      <c r="AA8364" s="2">
        <v>44580</v>
      </c>
      <c r="AB8364">
        <v>2678.34</v>
      </c>
      <c r="AC8364">
        <f t="shared" si="1177"/>
        <v>-1.0229044870326054E-2</v>
      </c>
      <c r="AD8364">
        <f t="shared" si="1172"/>
        <v>-1.0250524870326055E-2</v>
      </c>
      <c r="AE8364">
        <f>Sheet2!$B$17+Sheet2!$B$18*'Portfolio allocation'!K8364</f>
        <v>-8.5647417259180365E-3</v>
      </c>
      <c r="AF8364">
        <f t="shared" si="1178"/>
        <v>-1.6857831444080183E-3</v>
      </c>
      <c r="AH8364" s="2">
        <v>44580</v>
      </c>
      <c r="AI8364">
        <v>1.827</v>
      </c>
      <c r="AJ8364">
        <v>0.53700000000000003</v>
      </c>
      <c r="AK8364">
        <v>1.1345000000000001</v>
      </c>
      <c r="AR8364" s="3"/>
    </row>
    <row r="8365" spans="1:44" hidden="1" outlineLevel="1" x14ac:dyDescent="0.2">
      <c r="A8365" s="2">
        <v>44581</v>
      </c>
      <c r="B8365">
        <v>25.59</v>
      </c>
      <c r="E8365" s="2">
        <v>44581</v>
      </c>
      <c r="F8365">
        <v>4482.7299999999996</v>
      </c>
      <c r="G8365">
        <f t="shared" si="1173"/>
        <v>-1.103742532143781E-2</v>
      </c>
      <c r="H8365" s="2">
        <v>44581</v>
      </c>
      <c r="I8365">
        <v>9398.9599999999991</v>
      </c>
      <c r="J8365">
        <f t="shared" si="1174"/>
        <v>-1.0962692331166313E-2</v>
      </c>
      <c r="K8365">
        <f t="shared" si="1170"/>
        <v>-1.0984172331166314E-2</v>
      </c>
      <c r="L8365">
        <v>-1.8926699190208125E-2</v>
      </c>
      <c r="N8365" s="2">
        <v>44581</v>
      </c>
      <c r="O8365">
        <v>301.6001</v>
      </c>
      <c r="Q8365" s="2">
        <v>44581</v>
      </c>
      <c r="R8365">
        <v>490259.8</v>
      </c>
      <c r="S8365" s="8">
        <f t="shared" si="1175"/>
        <v>-5.7032250266138007E-3</v>
      </c>
      <c r="T8365" s="9">
        <f t="shared" si="1171"/>
        <v>-5.7247050266138006E-3</v>
      </c>
      <c r="U8365" s="3">
        <f>Sheet1!$B$17+Sheet1!$B$18*'Portfolio allocation'!K8365</f>
        <v>-1.2113521989905653E-2</v>
      </c>
      <c r="V8365" s="13">
        <f t="shared" si="1176"/>
        <v>6.388816963291852E-3</v>
      </c>
      <c r="W8365" s="13"/>
      <c r="X8365" s="2">
        <v>44581</v>
      </c>
      <c r="Y8365">
        <v>130.82</v>
      </c>
      <c r="AA8365" s="2">
        <v>44581</v>
      </c>
      <c r="AB8365">
        <v>2662.87</v>
      </c>
      <c r="AC8365">
        <f t="shared" si="1177"/>
        <v>-5.7759657101040807E-3</v>
      </c>
      <c r="AD8365">
        <f t="shared" si="1172"/>
        <v>-5.7984457101040807E-3</v>
      </c>
      <c r="AE8365">
        <f>Sheet2!$B$17+Sheet2!$B$18*'Portfolio allocation'!K8365</f>
        <v>-9.7140192570896594E-3</v>
      </c>
      <c r="AF8365">
        <f t="shared" si="1178"/>
        <v>3.9155735469855787E-3</v>
      </c>
      <c r="AH8365" s="2">
        <v>44581</v>
      </c>
      <c r="AI8365">
        <v>1.8340000000000001</v>
      </c>
      <c r="AJ8365">
        <v>0.56200000000000006</v>
      </c>
      <c r="AK8365">
        <v>1.1348</v>
      </c>
      <c r="AR8365" s="3"/>
    </row>
    <row r="8366" spans="1:44" hidden="1" outlineLevel="1" x14ac:dyDescent="0.2">
      <c r="A8366" s="2">
        <v>44582</v>
      </c>
      <c r="B8366">
        <v>28.85</v>
      </c>
      <c r="E8366" s="2">
        <v>44582</v>
      </c>
      <c r="F8366">
        <v>4397.9399999999996</v>
      </c>
      <c r="G8366">
        <f t="shared" si="1173"/>
        <v>-1.8914813071498782E-2</v>
      </c>
      <c r="H8366" s="2">
        <v>44582</v>
      </c>
      <c r="I8366">
        <v>9221.2800000000007</v>
      </c>
      <c r="J8366">
        <f t="shared" si="1174"/>
        <v>-1.8904219190208127E-2</v>
      </c>
      <c r="K8366">
        <f t="shared" si="1170"/>
        <v>-1.8926699190208125E-2</v>
      </c>
      <c r="L8366">
        <v>2.7497694612460899E-3</v>
      </c>
      <c r="N8366" s="2">
        <v>44582</v>
      </c>
      <c r="O8366">
        <v>296.02999999999997</v>
      </c>
      <c r="Q8366" s="2">
        <v>44582</v>
      </c>
      <c r="R8366">
        <v>481205.5</v>
      </c>
      <c r="S8366" s="8">
        <f t="shared" si="1175"/>
        <v>-1.8468371259483196E-2</v>
      </c>
      <c r="T8366" s="9">
        <f t="shared" si="1171"/>
        <v>-1.8490851259483194E-2</v>
      </c>
      <c r="U8366" s="3">
        <f>Sheet1!$B$17+Sheet1!$B$18*'Portfolio allocation'!K8366</f>
        <v>-2.1225390092997336E-2</v>
      </c>
      <c r="V8366" s="13">
        <f t="shared" si="1176"/>
        <v>2.7345388335141413E-3</v>
      </c>
      <c r="W8366" s="13"/>
      <c r="X8366" s="2">
        <v>44582</v>
      </c>
      <c r="Y8366">
        <v>129.35</v>
      </c>
      <c r="AA8366" s="2">
        <v>44582</v>
      </c>
      <c r="AB8366">
        <v>2632.95</v>
      </c>
      <c r="AC8366">
        <f t="shared" si="1177"/>
        <v>-1.123599725108626E-2</v>
      </c>
      <c r="AD8366">
        <f t="shared" si="1172"/>
        <v>-1.1258077251086261E-2</v>
      </c>
      <c r="AE8366">
        <f>Sheet2!$B$17+Sheet2!$B$18*'Portfolio allocation'!K8366</f>
        <v>-1.6776716772336317E-2</v>
      </c>
      <c r="AF8366">
        <f t="shared" si="1178"/>
        <v>5.5186395212500558E-3</v>
      </c>
      <c r="AH8366" s="2">
        <v>44582</v>
      </c>
      <c r="AI8366">
        <v>1.7470000000000001</v>
      </c>
      <c r="AJ8366">
        <v>0.55200000000000005</v>
      </c>
      <c r="AK8366">
        <v>1.1347</v>
      </c>
      <c r="AR8366" s="3"/>
    </row>
    <row r="8367" spans="1:44" hidden="1" outlineLevel="1" x14ac:dyDescent="0.2">
      <c r="A8367" s="2">
        <v>44585</v>
      </c>
      <c r="B8367">
        <v>29.9</v>
      </c>
      <c r="E8367" s="2">
        <v>44585</v>
      </c>
      <c r="F8367">
        <v>4410.13</v>
      </c>
      <c r="G8367">
        <f t="shared" si="1173"/>
        <v>2.7717522294530283E-3</v>
      </c>
      <c r="H8367" s="2">
        <v>44585</v>
      </c>
      <c r="I8367">
        <v>9246.84</v>
      </c>
      <c r="J8367">
        <f t="shared" si="1174"/>
        <v>2.7718494612460898E-3</v>
      </c>
      <c r="K8367">
        <f t="shared" si="1170"/>
        <v>2.7497694612460899E-3</v>
      </c>
      <c r="L8367">
        <v>-1.2189599890124608E-2</v>
      </c>
      <c r="N8367" s="2">
        <v>44585</v>
      </c>
      <c r="O8367">
        <v>296.37009999999998</v>
      </c>
      <c r="Q8367" s="2">
        <v>44585</v>
      </c>
      <c r="R8367">
        <v>481758.3</v>
      </c>
      <c r="S8367" s="8">
        <f t="shared" si="1175"/>
        <v>1.1487815496704634E-3</v>
      </c>
      <c r="T8367" s="9">
        <f t="shared" si="1171"/>
        <v>1.1267015496704634E-3</v>
      </c>
      <c r="U8367" s="3">
        <f>Sheet1!$B$17+Sheet1!$B$18*'Portfolio allocation'!K8367</f>
        <v>3.6424040987217085E-3</v>
      </c>
      <c r="V8367" s="13">
        <f t="shared" si="1176"/>
        <v>-2.5157025490512453E-3</v>
      </c>
      <c r="W8367" s="13"/>
      <c r="X8367" s="2">
        <v>44585</v>
      </c>
      <c r="Y8367">
        <v>128.82</v>
      </c>
      <c r="AA8367" s="2">
        <v>44585</v>
      </c>
      <c r="AB8367">
        <v>2622.16</v>
      </c>
      <c r="AC8367">
        <f t="shared" si="1177"/>
        <v>-4.0980649081828746E-3</v>
      </c>
      <c r="AD8367">
        <f t="shared" si="1172"/>
        <v>-4.1202649081828746E-3</v>
      </c>
      <c r="AE8367">
        <f>Sheet2!$B$17+Sheet2!$B$18*'Portfolio allocation'!K8367</f>
        <v>2.4985521692681297E-3</v>
      </c>
      <c r="AF8367">
        <f t="shared" si="1178"/>
        <v>-6.6188170774510047E-3</v>
      </c>
      <c r="AH8367" s="2">
        <v>44585</v>
      </c>
      <c r="AI8367">
        <v>1.7350000000000001</v>
      </c>
      <c r="AJ8367">
        <v>0.55500000000000005</v>
      </c>
      <c r="AK8367">
        <v>1.1309</v>
      </c>
      <c r="AR8367" s="3"/>
    </row>
    <row r="8368" spans="1:44" hidden="1" outlineLevel="1" x14ac:dyDescent="0.2">
      <c r="A8368" s="2">
        <v>44586</v>
      </c>
      <c r="B8368">
        <v>31.16</v>
      </c>
      <c r="E8368" s="2">
        <v>44586</v>
      </c>
      <c r="F8368">
        <v>4356.45</v>
      </c>
      <c r="G8368">
        <f t="shared" si="1173"/>
        <v>-1.2171976789799865E-2</v>
      </c>
      <c r="H8368" s="2">
        <v>44586</v>
      </c>
      <c r="I8368">
        <v>9134.33</v>
      </c>
      <c r="J8368">
        <f t="shared" si="1174"/>
        <v>-1.2167399890124608E-2</v>
      </c>
      <c r="K8368">
        <f t="shared" si="1170"/>
        <v>-1.2189599890124608E-2</v>
      </c>
      <c r="L8368">
        <v>-1.5109390791880808E-3</v>
      </c>
      <c r="N8368" s="2">
        <v>44586</v>
      </c>
      <c r="O8368">
        <v>288.49</v>
      </c>
      <c r="Q8368" s="2">
        <v>44586</v>
      </c>
      <c r="R8368">
        <v>468948.9</v>
      </c>
      <c r="S8368" s="8">
        <f t="shared" si="1175"/>
        <v>-2.6588851712570305E-2</v>
      </c>
      <c r="T8368" s="9">
        <f t="shared" si="1171"/>
        <v>-2.6611051712570305E-2</v>
      </c>
      <c r="U8368" s="3">
        <f>Sheet1!$B$17+Sheet1!$B$18*'Portfolio allocation'!K8368</f>
        <v>-1.3496419035139547E-2</v>
      </c>
      <c r="V8368" s="13">
        <f t="shared" si="1176"/>
        <v>-1.3114632677430758E-2</v>
      </c>
      <c r="W8368" s="13"/>
      <c r="X8368" s="2">
        <v>44586</v>
      </c>
      <c r="Y8368">
        <v>136.1</v>
      </c>
      <c r="AA8368" s="2">
        <v>44586</v>
      </c>
      <c r="AB8368">
        <v>2770.34</v>
      </c>
      <c r="AC8368">
        <f t="shared" si="1177"/>
        <v>5.651066296488394E-2</v>
      </c>
      <c r="AD8368">
        <f t="shared" si="1172"/>
        <v>5.6486422964883938E-2</v>
      </c>
      <c r="AE8368">
        <f>Sheet2!$B$17+Sheet2!$B$18*'Portfolio allocation'!K8368</f>
        <v>-1.0785916195753795E-2</v>
      </c>
      <c r="AF8368">
        <f t="shared" si="1178"/>
        <v>6.727233916063774E-2</v>
      </c>
      <c r="AH8368" s="2">
        <v>44586</v>
      </c>
      <c r="AI8368">
        <v>1.7849999999999999</v>
      </c>
      <c r="AJ8368">
        <v>0.60599999999999998</v>
      </c>
      <c r="AK8368">
        <v>1.1274</v>
      </c>
      <c r="AR8368" s="3"/>
    </row>
    <row r="8369" spans="1:44" hidden="1" outlineLevel="1" x14ac:dyDescent="0.2">
      <c r="A8369" s="2">
        <v>44587</v>
      </c>
      <c r="B8369">
        <v>31.96</v>
      </c>
      <c r="E8369" s="2">
        <v>44587</v>
      </c>
      <c r="F8369">
        <v>4349.93</v>
      </c>
      <c r="G8369">
        <f t="shared" si="1173"/>
        <v>-1.4966314315554285E-3</v>
      </c>
      <c r="H8369" s="2">
        <v>44587</v>
      </c>
      <c r="I8369">
        <v>9120.75</v>
      </c>
      <c r="J8369">
        <f t="shared" si="1174"/>
        <v>-1.4866990791880808E-3</v>
      </c>
      <c r="K8369">
        <f t="shared" si="1170"/>
        <v>-1.5109390791880808E-3</v>
      </c>
      <c r="L8369">
        <v>-5.3456415590823489E-3</v>
      </c>
      <c r="N8369" s="2">
        <v>44587</v>
      </c>
      <c r="O8369">
        <v>296.70999999999998</v>
      </c>
      <c r="Q8369" s="2">
        <v>44587</v>
      </c>
      <c r="R8369">
        <v>482310.8</v>
      </c>
      <c r="S8369" s="8">
        <f t="shared" si="1175"/>
        <v>2.8493296391141953E-2</v>
      </c>
      <c r="T8369" s="9">
        <f t="shared" si="1171"/>
        <v>2.8469056391141955E-2</v>
      </c>
      <c r="U8369" s="3">
        <f>Sheet1!$B$17+Sheet1!$B$18*'Portfolio allocation'!K8369</f>
        <v>-1.2455887195784443E-3</v>
      </c>
      <c r="V8369" s="13">
        <f t="shared" si="1176"/>
        <v>2.9714645110720399E-2</v>
      </c>
      <c r="W8369" s="13"/>
      <c r="X8369" s="2">
        <v>44587</v>
      </c>
      <c r="Y8369">
        <v>134.26</v>
      </c>
      <c r="AA8369" s="2">
        <v>44587</v>
      </c>
      <c r="AB8369">
        <v>2732.89</v>
      </c>
      <c r="AC8369">
        <f t="shared" si="1177"/>
        <v>-1.3518196322473197E-2</v>
      </c>
      <c r="AD8369">
        <f t="shared" si="1172"/>
        <v>-1.3545196322473196E-2</v>
      </c>
      <c r="AE8369">
        <f>Sheet2!$B$17+Sheet2!$B$18*'Portfolio allocation'!K8369</f>
        <v>-1.2901785653919163E-3</v>
      </c>
      <c r="AF8369">
        <f t="shared" si="1178"/>
        <v>-1.225501775708128E-2</v>
      </c>
      <c r="AH8369" s="2">
        <v>44587</v>
      </c>
      <c r="AI8369">
        <v>1.8460000000000001</v>
      </c>
      <c r="AJ8369">
        <v>0.67500000000000004</v>
      </c>
      <c r="AK8369">
        <v>1.12825</v>
      </c>
      <c r="AR8369" s="3"/>
    </row>
    <row r="8370" spans="1:44" hidden="1" outlineLevel="1" x14ac:dyDescent="0.2">
      <c r="A8370" s="2">
        <v>44588</v>
      </c>
      <c r="B8370">
        <v>30.49</v>
      </c>
      <c r="E8370" s="2">
        <v>44588</v>
      </c>
      <c r="F8370">
        <v>4326.51</v>
      </c>
      <c r="G8370">
        <f t="shared" si="1173"/>
        <v>-5.3839946849719711E-3</v>
      </c>
      <c r="H8370" s="2">
        <v>44588</v>
      </c>
      <c r="I8370">
        <v>9072.24</v>
      </c>
      <c r="J8370">
        <f t="shared" si="1174"/>
        <v>-5.3186415590823488E-3</v>
      </c>
      <c r="K8370">
        <f t="shared" si="1170"/>
        <v>-5.3456415590823489E-3</v>
      </c>
      <c r="L8370">
        <v>2.4436985318906809E-2</v>
      </c>
      <c r="N8370" s="2">
        <v>44588</v>
      </c>
      <c r="O8370">
        <v>299.84010000000001</v>
      </c>
      <c r="Q8370" s="2">
        <v>44588</v>
      </c>
      <c r="R8370">
        <v>487398.9</v>
      </c>
      <c r="S8370" s="8">
        <f t="shared" si="1175"/>
        <v>1.0549421659229008E-2</v>
      </c>
      <c r="T8370" s="9">
        <f t="shared" si="1171"/>
        <v>1.0522421659229009E-2</v>
      </c>
      <c r="U8370" s="3">
        <f>Sheet1!$B$17+Sheet1!$B$18*'Portfolio allocation'!K8370</f>
        <v>-5.6448565887978995E-3</v>
      </c>
      <c r="V8370" s="13">
        <f t="shared" si="1176"/>
        <v>1.6167278248026908E-2</v>
      </c>
      <c r="W8370" s="13"/>
      <c r="X8370" s="2">
        <v>44588</v>
      </c>
      <c r="Y8370">
        <v>132.52000000000001</v>
      </c>
      <c r="AA8370" s="2">
        <v>44588</v>
      </c>
      <c r="AB8370">
        <v>2697.47</v>
      </c>
      <c r="AC8370">
        <f t="shared" si="1177"/>
        <v>-1.2960638737746555E-2</v>
      </c>
      <c r="AD8370">
        <f t="shared" si="1172"/>
        <v>-1.2990598737746556E-2</v>
      </c>
      <c r="AE8370">
        <f>Sheet2!$B$17+Sheet2!$B$18*'Portfolio allocation'!K8370</f>
        <v>-4.7000938426223146E-3</v>
      </c>
      <c r="AF8370">
        <f t="shared" si="1178"/>
        <v>-8.290504895124241E-3</v>
      </c>
      <c r="AH8370" s="2">
        <v>44588</v>
      </c>
      <c r="AI8370">
        <v>1.8080000000000001</v>
      </c>
      <c r="AJ8370">
        <v>0.749</v>
      </c>
      <c r="AK8370">
        <v>1.1149</v>
      </c>
      <c r="AR8370" s="3"/>
    </row>
    <row r="8371" spans="1:44" hidden="1" outlineLevel="1" x14ac:dyDescent="0.2">
      <c r="A8371" s="2">
        <v>44589</v>
      </c>
      <c r="B8371">
        <v>27.66</v>
      </c>
      <c r="E8371" s="2">
        <v>44589</v>
      </c>
      <c r="F8371">
        <v>4431.8500000000004</v>
      </c>
      <c r="G8371">
        <f t="shared" si="1173"/>
        <v>2.4347568825681787E-2</v>
      </c>
      <c r="H8371" s="2">
        <v>44589</v>
      </c>
      <c r="I8371">
        <v>9294.2099999999991</v>
      </c>
      <c r="J8371">
        <f t="shared" si="1174"/>
        <v>2.4466945318906808E-2</v>
      </c>
      <c r="K8371">
        <f t="shared" si="1170"/>
        <v>2.4436985318906809E-2</v>
      </c>
      <c r="L8371">
        <v>1.8875158472468345E-2</v>
      </c>
      <c r="N8371" s="2">
        <v>44589</v>
      </c>
      <c r="O8371">
        <v>308.26</v>
      </c>
      <c r="Q8371" s="2">
        <v>44589</v>
      </c>
      <c r="R8371">
        <v>501085.7</v>
      </c>
      <c r="S8371" s="8">
        <f t="shared" si="1175"/>
        <v>2.8081310811329363E-2</v>
      </c>
      <c r="T8371" s="9">
        <f t="shared" si="1171"/>
        <v>2.8051350811329364E-2</v>
      </c>
      <c r="U8371" s="3">
        <f>Sheet1!$B$17+Sheet1!$B$18*'Portfolio allocation'!K8371</f>
        <v>2.8522527757771279E-2</v>
      </c>
      <c r="V8371" s="13">
        <f t="shared" si="1176"/>
        <v>-4.7117694644191466E-4</v>
      </c>
      <c r="W8371" s="13"/>
      <c r="X8371" s="2">
        <v>44589</v>
      </c>
      <c r="Y8371">
        <v>134.5</v>
      </c>
      <c r="AA8371" s="2">
        <v>44589</v>
      </c>
      <c r="AB8371">
        <v>2737.78</v>
      </c>
      <c r="AC8371">
        <f t="shared" si="1177"/>
        <v>1.4943632366625215E-2</v>
      </c>
      <c r="AD8371">
        <f t="shared" si="1172"/>
        <v>1.4913472366625215E-2</v>
      </c>
      <c r="AE8371">
        <f>Sheet2!$B$17+Sheet2!$B$18*'Portfolio allocation'!K8371</f>
        <v>2.1783377800817426E-2</v>
      </c>
      <c r="AF8371">
        <f t="shared" si="1178"/>
        <v>-6.8699054341922108E-3</v>
      </c>
      <c r="AH8371" s="2">
        <v>44589</v>
      </c>
      <c r="AI8371">
        <v>1.78</v>
      </c>
      <c r="AJ8371">
        <v>0.754</v>
      </c>
      <c r="AK8371">
        <v>1.1165499999999999</v>
      </c>
      <c r="AR8371" s="3"/>
    </row>
    <row r="8372" spans="1:44" hidden="1" outlineLevel="1" x14ac:dyDescent="0.2">
      <c r="A8372" s="2">
        <v>44592</v>
      </c>
      <c r="B8372">
        <v>24.83</v>
      </c>
      <c r="E8372" s="2">
        <v>44592</v>
      </c>
      <c r="F8372">
        <v>4515.55</v>
      </c>
      <c r="G8372">
        <f t="shared" si="1173"/>
        <v>1.8886018254227865E-2</v>
      </c>
      <c r="H8372" s="2">
        <v>44592</v>
      </c>
      <c r="I8372">
        <v>9469.92</v>
      </c>
      <c r="J8372">
        <f t="shared" si="1174"/>
        <v>1.8905318472468347E-2</v>
      </c>
      <c r="K8372">
        <f t="shared" si="1170"/>
        <v>1.8875158472468345E-2</v>
      </c>
      <c r="L8372">
        <v>6.8363262682685274E-3</v>
      </c>
      <c r="N8372" s="2">
        <v>44592</v>
      </c>
      <c r="O8372">
        <v>310.98</v>
      </c>
      <c r="Q8372" s="2">
        <v>44592</v>
      </c>
      <c r="R8372">
        <v>505507.1</v>
      </c>
      <c r="S8372" s="8">
        <f t="shared" si="1175"/>
        <v>8.823640347349615E-3</v>
      </c>
      <c r="T8372" s="9">
        <f t="shared" si="1171"/>
        <v>8.7934803473496154E-3</v>
      </c>
      <c r="U8372" s="3">
        <f>Sheet1!$B$17+Sheet1!$B$18*'Portfolio allocation'!K8372</f>
        <v>2.2141859044100032E-2</v>
      </c>
      <c r="V8372" s="13">
        <f t="shared" si="1176"/>
        <v>-1.3348378696750417E-2</v>
      </c>
      <c r="W8372" s="13"/>
      <c r="X8372" s="2">
        <v>44592</v>
      </c>
      <c r="Y8372">
        <v>133.57</v>
      </c>
      <c r="AA8372" s="2">
        <v>44592</v>
      </c>
      <c r="AB8372">
        <v>2718.85</v>
      </c>
      <c r="AC8372">
        <f t="shared" si="1177"/>
        <v>-6.9143612708107982E-3</v>
      </c>
      <c r="AD8372">
        <f t="shared" si="1172"/>
        <v>-6.9450412708107982E-3</v>
      </c>
      <c r="AE8372">
        <f>Sheet2!$B$17+Sheet2!$B$18*'Portfolio allocation'!K8372</f>
        <v>1.683765947392819E-2</v>
      </c>
      <c r="AF8372">
        <f t="shared" si="1178"/>
        <v>-2.378270074473899E-2</v>
      </c>
      <c r="AH8372" s="2">
        <v>44592</v>
      </c>
      <c r="AI8372">
        <v>1.782</v>
      </c>
      <c r="AJ8372">
        <v>0.76700000000000002</v>
      </c>
      <c r="AK8372">
        <v>1.121</v>
      </c>
      <c r="AR8372" s="3"/>
    </row>
    <row r="8373" spans="1:44" hidden="1" outlineLevel="1" x14ac:dyDescent="0.2">
      <c r="A8373" s="2">
        <v>44593</v>
      </c>
      <c r="B8373">
        <v>21.96</v>
      </c>
      <c r="E8373" s="2">
        <v>44593</v>
      </c>
      <c r="F8373">
        <v>4546.54</v>
      </c>
      <c r="G8373">
        <f t="shared" si="1173"/>
        <v>6.8629513569775646E-3</v>
      </c>
      <c r="H8373" s="2">
        <v>44593</v>
      </c>
      <c r="I8373">
        <v>9534.9500000000007</v>
      </c>
      <c r="J8373">
        <f t="shared" si="1174"/>
        <v>6.8670062682685273E-3</v>
      </c>
      <c r="K8373">
        <f t="shared" si="1170"/>
        <v>6.8363262682685274E-3</v>
      </c>
      <c r="L8373">
        <v>9.401866138784019E-3</v>
      </c>
      <c r="N8373" s="2">
        <v>44593</v>
      </c>
      <c r="O8373">
        <v>308.76</v>
      </c>
      <c r="Q8373" s="2">
        <v>44593</v>
      </c>
      <c r="R8373">
        <v>501898.5</v>
      </c>
      <c r="S8373" s="8">
        <f t="shared" si="1175"/>
        <v>-7.1385743147820424E-3</v>
      </c>
      <c r="T8373" s="9">
        <f t="shared" si="1171"/>
        <v>-7.1692543147820424E-3</v>
      </c>
      <c r="U8373" s="3">
        <f>Sheet1!$B$17+Sheet1!$B$18*'Portfolio allocation'!K8373</f>
        <v>8.33060563486006E-3</v>
      </c>
      <c r="V8373" s="13">
        <f t="shared" si="1176"/>
        <v>-1.5499859949642102E-2</v>
      </c>
      <c r="W8373" s="13"/>
      <c r="X8373" s="2">
        <v>44593</v>
      </c>
      <c r="Y8373">
        <v>135.53</v>
      </c>
      <c r="AA8373" s="2">
        <v>44593</v>
      </c>
      <c r="AB8373">
        <v>2758.74</v>
      </c>
      <c r="AC8373">
        <f t="shared" si="1177"/>
        <v>1.4671644261360361E-2</v>
      </c>
      <c r="AD8373">
        <f t="shared" si="1172"/>
        <v>1.4640844261360362E-2</v>
      </c>
      <c r="AE8373">
        <f>Sheet2!$B$17+Sheet2!$B$18*'Portfolio allocation'!K8373</f>
        <v>6.132422739565907E-3</v>
      </c>
      <c r="AF8373">
        <f t="shared" si="1178"/>
        <v>8.5084215217944553E-3</v>
      </c>
      <c r="AH8373" s="2">
        <v>44593</v>
      </c>
      <c r="AI8373">
        <v>1.8</v>
      </c>
      <c r="AJ8373">
        <v>0.77</v>
      </c>
      <c r="AK8373">
        <v>1.1249</v>
      </c>
      <c r="AR8373" s="3"/>
    </row>
    <row r="8374" spans="1:44" hidden="1" outlineLevel="1" x14ac:dyDescent="0.2">
      <c r="A8374" s="2">
        <v>44594</v>
      </c>
      <c r="B8374">
        <v>22.09</v>
      </c>
      <c r="E8374" s="2">
        <v>44594</v>
      </c>
      <c r="F8374">
        <v>4589.38</v>
      </c>
      <c r="G8374">
        <f t="shared" si="1173"/>
        <v>9.4225498950850639E-3</v>
      </c>
      <c r="H8374" s="2">
        <v>44594</v>
      </c>
      <c r="I8374">
        <v>9624.89</v>
      </c>
      <c r="J8374">
        <f t="shared" si="1174"/>
        <v>9.4326661387840183E-3</v>
      </c>
      <c r="K8374">
        <f t="shared" si="1170"/>
        <v>9.401866138784019E-3</v>
      </c>
      <c r="L8374">
        <v>-2.4374973295944079E-2</v>
      </c>
      <c r="N8374" s="2">
        <v>44594</v>
      </c>
      <c r="O8374">
        <v>313.45999999999998</v>
      </c>
      <c r="Q8374" s="2">
        <v>44594</v>
      </c>
      <c r="R8374">
        <v>509538.4</v>
      </c>
      <c r="S8374" s="8">
        <f t="shared" si="1175"/>
        <v>1.5222002058185025E-2</v>
      </c>
      <c r="T8374" s="9">
        <f t="shared" si="1171"/>
        <v>1.5191202058185025E-2</v>
      </c>
      <c r="U8374" s="3">
        <f>Sheet1!$B$17+Sheet1!$B$18*'Portfolio allocation'!K8374</f>
        <v>1.1273857993742266E-2</v>
      </c>
      <c r="V8374" s="13">
        <f t="shared" si="1176"/>
        <v>3.9173440644427598E-3</v>
      </c>
      <c r="W8374" s="13"/>
      <c r="X8374" s="2">
        <v>44594</v>
      </c>
      <c r="Y8374">
        <v>137.25</v>
      </c>
      <c r="AA8374" s="2">
        <v>44594</v>
      </c>
      <c r="AB8374">
        <v>2793.75</v>
      </c>
      <c r="AC8374">
        <f t="shared" si="1177"/>
        <v>1.2690576132582398E-2</v>
      </c>
      <c r="AD8374">
        <f t="shared" si="1172"/>
        <v>1.2660816132582398E-2</v>
      </c>
      <c r="AE8374">
        <f>Sheet2!$B$17+Sheet2!$B$18*'Portfolio allocation'!K8374</f>
        <v>8.4137662452700799E-3</v>
      </c>
      <c r="AF8374">
        <f t="shared" si="1178"/>
        <v>4.2470498873123184E-3</v>
      </c>
      <c r="AH8374" s="2">
        <v>44594</v>
      </c>
      <c r="AI8374">
        <v>1.766</v>
      </c>
      <c r="AJ8374">
        <v>0.74399999999999999</v>
      </c>
      <c r="AK8374">
        <v>1.12965</v>
      </c>
      <c r="AR8374" s="3"/>
    </row>
    <row r="8375" spans="1:44" hidden="1" outlineLevel="1" x14ac:dyDescent="0.2">
      <c r="A8375" s="2">
        <v>44595</v>
      </c>
      <c r="B8375">
        <v>24.35</v>
      </c>
      <c r="E8375" s="2">
        <v>44595</v>
      </c>
      <c r="F8375">
        <v>4477.4399999999996</v>
      </c>
      <c r="G8375">
        <f t="shared" si="1173"/>
        <v>-2.4391094221877574E-2</v>
      </c>
      <c r="H8375" s="2">
        <v>44595</v>
      </c>
      <c r="I8375">
        <v>9390.57</v>
      </c>
      <c r="J8375">
        <f t="shared" si="1174"/>
        <v>-2.4345213295944079E-2</v>
      </c>
      <c r="K8375">
        <f t="shared" si="1170"/>
        <v>-2.4374973295944079E-2</v>
      </c>
      <c r="L8375">
        <v>5.29487531772827E-3</v>
      </c>
      <c r="N8375" s="2">
        <v>44595</v>
      </c>
      <c r="O8375">
        <v>301.25</v>
      </c>
      <c r="Q8375" s="2">
        <v>44595</v>
      </c>
      <c r="R8375">
        <v>489690.8</v>
      </c>
      <c r="S8375" s="8">
        <f t="shared" si="1175"/>
        <v>-3.8952118230932253E-2</v>
      </c>
      <c r="T8375" s="9">
        <f t="shared" si="1171"/>
        <v>-3.898187823093225E-2</v>
      </c>
      <c r="U8375" s="3">
        <f>Sheet1!$B$17+Sheet1!$B$18*'Portfolio allocation'!K8375</f>
        <v>-2.7475788224725513E-2</v>
      </c>
      <c r="V8375" s="13">
        <f t="shared" si="1176"/>
        <v>-1.1506090006206737E-2</v>
      </c>
      <c r="W8375" s="13"/>
      <c r="X8375" s="2">
        <v>44595</v>
      </c>
      <c r="Y8375">
        <v>137.78</v>
      </c>
      <c r="AA8375" s="2">
        <v>44595</v>
      </c>
      <c r="AB8375">
        <v>2804.54</v>
      </c>
      <c r="AC8375">
        <f t="shared" si="1177"/>
        <v>3.8621923937360858E-3</v>
      </c>
      <c r="AD8375">
        <f t="shared" si="1172"/>
        <v>3.8315123937360859E-3</v>
      </c>
      <c r="AE8375">
        <f>Sheet2!$B$17+Sheet2!$B$18*'Portfolio allocation'!K8375</f>
        <v>-2.1621461105200458E-2</v>
      </c>
      <c r="AF8375">
        <f t="shared" si="1178"/>
        <v>2.5452973498936542E-2</v>
      </c>
      <c r="AH8375" s="2">
        <v>44595</v>
      </c>
      <c r="AI8375">
        <v>1.827</v>
      </c>
      <c r="AJ8375">
        <v>0.76700000000000002</v>
      </c>
      <c r="AK8375">
        <v>1.14175</v>
      </c>
      <c r="AR8375" s="3"/>
    </row>
    <row r="8376" spans="1:44" hidden="1" outlineLevel="1" x14ac:dyDescent="0.2">
      <c r="A8376" s="2">
        <v>44596</v>
      </c>
      <c r="B8376">
        <v>23.22</v>
      </c>
      <c r="E8376" s="2">
        <v>44596</v>
      </c>
      <c r="F8376">
        <v>4500.53</v>
      </c>
      <c r="G8376">
        <f t="shared" si="1173"/>
        <v>5.156964694110977E-3</v>
      </c>
      <c r="H8376" s="2">
        <v>44596</v>
      </c>
      <c r="I8376">
        <v>9440.58</v>
      </c>
      <c r="J8376">
        <f t="shared" si="1174"/>
        <v>5.32555531772827E-3</v>
      </c>
      <c r="K8376">
        <f t="shared" si="1170"/>
        <v>5.29487531772827E-3</v>
      </c>
      <c r="L8376">
        <v>-3.7151786527522216E-3</v>
      </c>
      <c r="N8376" s="2">
        <v>44596</v>
      </c>
      <c r="O8376">
        <v>305.93990000000002</v>
      </c>
      <c r="Q8376" s="2">
        <v>44596</v>
      </c>
      <c r="R8376">
        <v>497314.4</v>
      </c>
      <c r="S8376" s="8">
        <f t="shared" si="1175"/>
        <v>1.5568191193300107E-2</v>
      </c>
      <c r="T8376" s="9">
        <f t="shared" si="1171"/>
        <v>1.5537511193300107E-2</v>
      </c>
      <c r="U8376" s="3">
        <f>Sheet1!$B$17+Sheet1!$B$18*'Portfolio allocation'!K8376</f>
        <v>6.5622140388381153E-3</v>
      </c>
      <c r="V8376" s="13">
        <f t="shared" si="1176"/>
        <v>8.9752971544619919E-3</v>
      </c>
      <c r="W8376" s="13"/>
      <c r="X8376" s="2">
        <v>44596</v>
      </c>
      <c r="Y8376">
        <v>137.15</v>
      </c>
      <c r="AA8376" s="2">
        <v>44596</v>
      </c>
      <c r="AB8376">
        <v>2791.72</v>
      </c>
      <c r="AC8376">
        <f t="shared" si="1177"/>
        <v>-4.5711596197594018E-3</v>
      </c>
      <c r="AD8376">
        <f t="shared" si="1172"/>
        <v>-4.6064796197594019E-3</v>
      </c>
      <c r="AE8376">
        <f>Sheet2!$B$17+Sheet2!$B$18*'Portfolio allocation'!K8376</f>
        <v>4.7617252283750338E-3</v>
      </c>
      <c r="AF8376">
        <f t="shared" si="1178"/>
        <v>-9.3682048481344357E-3</v>
      </c>
      <c r="AH8376" s="2">
        <v>44596</v>
      </c>
      <c r="AI8376">
        <v>1.9319999999999999</v>
      </c>
      <c r="AJ8376">
        <v>0.88300000000000001</v>
      </c>
      <c r="AK8376">
        <v>1.1443000000000001</v>
      </c>
      <c r="AR8376" s="3"/>
    </row>
    <row r="8377" spans="1:44" hidden="1" outlineLevel="1" x14ac:dyDescent="0.2">
      <c r="A8377" s="2">
        <v>44599</v>
      </c>
      <c r="B8377">
        <v>22.86</v>
      </c>
      <c r="E8377" s="2">
        <v>44599</v>
      </c>
      <c r="F8377">
        <v>4483.87</v>
      </c>
      <c r="G8377">
        <f t="shared" si="1173"/>
        <v>-3.701786234065696E-3</v>
      </c>
      <c r="H8377" s="2">
        <v>44599</v>
      </c>
      <c r="I8377">
        <v>9405.84</v>
      </c>
      <c r="J8377">
        <f t="shared" si="1174"/>
        <v>-3.6798586527522215E-3</v>
      </c>
      <c r="K8377">
        <f t="shared" si="1170"/>
        <v>-3.7151786527522216E-3</v>
      </c>
      <c r="L8377">
        <v>8.3761320558290962E-3</v>
      </c>
      <c r="N8377" s="2">
        <v>44599</v>
      </c>
      <c r="O8377">
        <v>300.95</v>
      </c>
      <c r="Q8377" s="2">
        <v>44599</v>
      </c>
      <c r="R8377">
        <v>489203</v>
      </c>
      <c r="S8377" s="8">
        <f t="shared" si="1175"/>
        <v>-1.6310406455151916E-2</v>
      </c>
      <c r="T8377" s="9">
        <f t="shared" si="1171"/>
        <v>-1.6345726455151914E-2</v>
      </c>
      <c r="U8377" s="3">
        <f>Sheet1!$B$17+Sheet1!$B$18*'Portfolio allocation'!K8377</f>
        <v>-3.7743482212308616E-3</v>
      </c>
      <c r="V8377" s="13">
        <f t="shared" si="1176"/>
        <v>-1.2571378233921052E-2</v>
      </c>
      <c r="W8377" s="13"/>
      <c r="X8377" s="2">
        <v>44599</v>
      </c>
      <c r="Y8377">
        <v>137.24</v>
      </c>
      <c r="AA8377" s="2">
        <v>44599</v>
      </c>
      <c r="AB8377">
        <v>2793.55</v>
      </c>
      <c r="AC8377">
        <f t="shared" si="1177"/>
        <v>6.555098648863833E-4</v>
      </c>
      <c r="AD8377">
        <f t="shared" si="1172"/>
        <v>6.2090986488638332E-4</v>
      </c>
      <c r="AE8377">
        <f>Sheet2!$B$17+Sheet2!$B$18*'Portfolio allocation'!K8377</f>
        <v>-3.2502446294427113E-3</v>
      </c>
      <c r="AF8377">
        <f t="shared" si="1178"/>
        <v>3.8711544943290945E-3</v>
      </c>
      <c r="AH8377" s="2">
        <v>44599</v>
      </c>
      <c r="AI8377">
        <v>1.9159999999999999</v>
      </c>
      <c r="AJ8377">
        <v>0.86499999999999999</v>
      </c>
      <c r="AK8377">
        <v>1.14455</v>
      </c>
      <c r="AR8377" s="3"/>
    </row>
    <row r="8378" spans="1:44" hidden="1" outlineLevel="1" x14ac:dyDescent="0.2">
      <c r="A8378" s="2">
        <v>44600</v>
      </c>
      <c r="B8378">
        <v>21.44</v>
      </c>
      <c r="E8378" s="2">
        <v>44600</v>
      </c>
      <c r="F8378">
        <v>4521.54</v>
      </c>
      <c r="G8378">
        <f t="shared" si="1173"/>
        <v>8.4012248347966612E-3</v>
      </c>
      <c r="H8378" s="2">
        <v>44600</v>
      </c>
      <c r="I8378">
        <v>9484.9500000000007</v>
      </c>
      <c r="J8378">
        <f t="shared" si="1174"/>
        <v>8.4107320558290954E-3</v>
      </c>
      <c r="K8378">
        <f t="shared" si="1170"/>
        <v>8.3761320558290962E-3</v>
      </c>
      <c r="L8378">
        <v>1.4607877908265071E-2</v>
      </c>
      <c r="N8378" s="2">
        <v>44600</v>
      </c>
      <c r="O8378">
        <v>304.56009999999998</v>
      </c>
      <c r="Q8378" s="2">
        <v>44600</v>
      </c>
      <c r="R8378">
        <v>495071.3</v>
      </c>
      <c r="S8378" s="8">
        <f t="shared" si="1175"/>
        <v>1.1995633714429355E-2</v>
      </c>
      <c r="T8378" s="9">
        <f t="shared" si="1171"/>
        <v>1.1961033714429355E-2</v>
      </c>
      <c r="U8378" s="3">
        <f>Sheet1!$B$17+Sheet1!$B$18*'Portfolio allocation'!K8378</f>
        <v>1.0097109858217735E-2</v>
      </c>
      <c r="V8378" s="13">
        <f t="shared" si="1176"/>
        <v>1.8639238562116207E-3</v>
      </c>
      <c r="W8378" s="13"/>
      <c r="X8378" s="2">
        <v>44600</v>
      </c>
      <c r="Y8378">
        <v>137.02000000000001</v>
      </c>
      <c r="AA8378" s="2">
        <v>44600</v>
      </c>
      <c r="AB8378">
        <v>2789.07</v>
      </c>
      <c r="AC8378">
        <f t="shared" si="1177"/>
        <v>-1.6036942241950403E-3</v>
      </c>
      <c r="AD8378">
        <f t="shared" si="1172"/>
        <v>-1.6390142241950402E-3</v>
      </c>
      <c r="AE8378">
        <f>Sheet2!$B$17+Sheet2!$B$18*'Portfolio allocation'!K8378</f>
        <v>7.5016573298633373E-3</v>
      </c>
      <c r="AF8378">
        <f t="shared" si="1178"/>
        <v>-9.1406715540583768E-3</v>
      </c>
      <c r="AH8378" s="2">
        <v>44600</v>
      </c>
      <c r="AI8378">
        <v>1.956</v>
      </c>
      <c r="AJ8378">
        <v>0.88300000000000001</v>
      </c>
      <c r="AK8378">
        <v>1.1419999999999999</v>
      </c>
      <c r="AR8378" s="3"/>
    </row>
    <row r="8379" spans="1:44" hidden="1" outlineLevel="1" x14ac:dyDescent="0.2">
      <c r="A8379" s="2">
        <v>44601</v>
      </c>
      <c r="B8379">
        <v>19.96</v>
      </c>
      <c r="E8379" s="2">
        <v>44601</v>
      </c>
      <c r="F8379">
        <v>4587.18</v>
      </c>
      <c r="G8379">
        <f t="shared" si="1173"/>
        <v>1.4517177775713597E-2</v>
      </c>
      <c r="H8379" s="2">
        <v>44601</v>
      </c>
      <c r="I8379">
        <v>9623.84</v>
      </c>
      <c r="J8379">
        <f t="shared" si="1174"/>
        <v>1.4643197908265071E-2</v>
      </c>
      <c r="K8379">
        <f t="shared" si="1170"/>
        <v>1.4607877908265071E-2</v>
      </c>
      <c r="L8379">
        <v>-1.8023981490631717E-2</v>
      </c>
      <c r="N8379" s="2">
        <v>44601</v>
      </c>
      <c r="O8379">
        <v>311.20999999999998</v>
      </c>
      <c r="Q8379" s="2">
        <v>44601</v>
      </c>
      <c r="R8379">
        <v>505880.9</v>
      </c>
      <c r="S8379" s="8">
        <f t="shared" si="1175"/>
        <v>2.1834430717353248E-2</v>
      </c>
      <c r="T8379" s="9">
        <f t="shared" si="1171"/>
        <v>2.179911071735325E-2</v>
      </c>
      <c r="U8379" s="3">
        <f>Sheet1!$B$17+Sheet1!$B$18*'Portfolio allocation'!K8379</f>
        <v>1.7246326633574734E-2</v>
      </c>
      <c r="V8379" s="13">
        <f t="shared" si="1176"/>
        <v>4.5527840837785161E-3</v>
      </c>
      <c r="W8379" s="13"/>
      <c r="X8379" s="2">
        <v>44601</v>
      </c>
      <c r="Y8379">
        <v>137.79</v>
      </c>
      <c r="AA8379" s="2">
        <v>44601</v>
      </c>
      <c r="AB8379">
        <v>2804.74</v>
      </c>
      <c r="AC8379">
        <f t="shared" si="1177"/>
        <v>5.6183602419443979E-3</v>
      </c>
      <c r="AD8379">
        <f t="shared" si="1172"/>
        <v>5.5830402419443977E-3</v>
      </c>
      <c r="AE8379">
        <f>Sheet2!$B$17+Sheet2!$B$18*'Portfolio allocation'!K8379</f>
        <v>1.3043084728065169E-2</v>
      </c>
      <c r="AF8379">
        <f t="shared" si="1178"/>
        <v>-7.4600444861207711E-3</v>
      </c>
      <c r="AH8379" s="2">
        <v>44601</v>
      </c>
      <c r="AI8379">
        <v>1.929</v>
      </c>
      <c r="AJ8379">
        <v>0.88300000000000001</v>
      </c>
      <c r="AK8379">
        <v>1.1428499999999999</v>
      </c>
      <c r="AR8379" s="3"/>
    </row>
    <row r="8380" spans="1:44" hidden="1" outlineLevel="1" x14ac:dyDescent="0.2">
      <c r="A8380" s="2">
        <v>44602</v>
      </c>
      <c r="B8380">
        <v>23.91</v>
      </c>
      <c r="E8380" s="2">
        <v>44602</v>
      </c>
      <c r="F8380">
        <v>4504.08</v>
      </c>
      <c r="G8380">
        <f t="shared" si="1173"/>
        <v>-1.8115705073705524E-2</v>
      </c>
      <c r="H8380" s="2">
        <v>44602</v>
      </c>
      <c r="I8380">
        <v>9450.7199999999993</v>
      </c>
      <c r="J8380">
        <f t="shared" si="1174"/>
        <v>-1.7988661490631719E-2</v>
      </c>
      <c r="K8380">
        <f t="shared" si="1170"/>
        <v>-1.8023981490631717E-2</v>
      </c>
      <c r="L8380">
        <v>-1.8975330903550185E-2</v>
      </c>
      <c r="N8380" s="2">
        <v>44602</v>
      </c>
      <c r="O8380">
        <v>302.37990000000002</v>
      </c>
      <c r="Q8380" s="2">
        <v>44602</v>
      </c>
      <c r="R8380">
        <v>491527.4</v>
      </c>
      <c r="S8380" s="8">
        <f t="shared" si="1175"/>
        <v>-2.8373279165115783E-2</v>
      </c>
      <c r="T8380" s="9">
        <f t="shared" si="1171"/>
        <v>-2.8408599165115782E-2</v>
      </c>
      <c r="U8380" s="3">
        <f>Sheet1!$B$17+Sheet1!$B$18*'Portfolio allocation'!K8380</f>
        <v>-2.018976947013439E-2</v>
      </c>
      <c r="V8380" s="13">
        <f t="shared" si="1176"/>
        <v>-8.2188296949813923E-3</v>
      </c>
      <c r="W8380" s="13"/>
      <c r="X8380" s="2">
        <v>44602</v>
      </c>
      <c r="Y8380">
        <v>133.52000000000001</v>
      </c>
      <c r="AA8380" s="2">
        <v>44602</v>
      </c>
      <c r="AB8380">
        <v>2751.21</v>
      </c>
      <c r="AC8380">
        <f t="shared" si="1177"/>
        <v>-1.9085548036538058E-2</v>
      </c>
      <c r="AD8380">
        <f t="shared" si="1172"/>
        <v>-1.9128988036538057E-2</v>
      </c>
      <c r="AE8380">
        <f>Sheet2!$B$17+Sheet2!$B$18*'Portfolio allocation'!K8380</f>
        <v>-1.597399716346154E-2</v>
      </c>
      <c r="AF8380">
        <f t="shared" si="1178"/>
        <v>-3.1549908730765172E-3</v>
      </c>
      <c r="AH8380" s="2">
        <v>44602</v>
      </c>
      <c r="AI8380">
        <v>2.0289999999999999</v>
      </c>
      <c r="AJ8380">
        <v>1.0860000000000001</v>
      </c>
      <c r="AK8380">
        <v>1.1467499999999999</v>
      </c>
      <c r="AR8380" s="3"/>
    </row>
    <row r="8381" spans="1:44" hidden="1" outlineLevel="1" x14ac:dyDescent="0.2">
      <c r="A8381" s="2">
        <v>44603</v>
      </c>
      <c r="B8381">
        <v>27.36</v>
      </c>
      <c r="E8381" s="2">
        <v>44603</v>
      </c>
      <c r="F8381">
        <v>4418.6400000000003</v>
      </c>
      <c r="G8381">
        <f t="shared" si="1173"/>
        <v>-1.89694676826343E-2</v>
      </c>
      <c r="H8381" s="2">
        <v>44603</v>
      </c>
      <c r="I8381">
        <v>9271.7999999999993</v>
      </c>
      <c r="J8381">
        <f t="shared" si="1174"/>
        <v>-1.8931890903550186E-2</v>
      </c>
      <c r="K8381">
        <f t="shared" si="1170"/>
        <v>-1.8975330903550185E-2</v>
      </c>
      <c r="L8381">
        <v>-3.8106960572918346E-3</v>
      </c>
      <c r="N8381" s="2">
        <v>44603</v>
      </c>
      <c r="O8381">
        <v>295.04000000000002</v>
      </c>
      <c r="Q8381" s="2">
        <v>44603</v>
      </c>
      <c r="R8381">
        <v>479596.3</v>
      </c>
      <c r="S8381" s="8">
        <f t="shared" si="1175"/>
        <v>-2.4273519645090058E-2</v>
      </c>
      <c r="T8381" s="9">
        <f t="shared" si="1171"/>
        <v>-2.4316959645090057E-2</v>
      </c>
      <c r="U8381" s="3">
        <f>Sheet1!$B$17+Sheet1!$B$18*'Portfolio allocation'!K8381</f>
        <v>-2.1281181627034865E-2</v>
      </c>
      <c r="V8381" s="13">
        <f t="shared" si="1176"/>
        <v>-3.0357780180551922E-3</v>
      </c>
      <c r="W8381" s="13"/>
      <c r="X8381" s="2">
        <v>44603</v>
      </c>
      <c r="Y8381">
        <v>132.69</v>
      </c>
      <c r="AA8381" s="2">
        <v>44603</v>
      </c>
      <c r="AB8381">
        <v>2734.11</v>
      </c>
      <c r="AC8381">
        <f t="shared" si="1177"/>
        <v>-6.2154470214923485E-3</v>
      </c>
      <c r="AD8381">
        <f t="shared" si="1172"/>
        <v>-6.2577270214923481E-3</v>
      </c>
      <c r="AE8381">
        <f>Sheet2!$B$17+Sheet2!$B$18*'Portfolio allocation'!K8381</f>
        <v>-1.6819961332547297E-2</v>
      </c>
      <c r="AF8381">
        <f t="shared" si="1178"/>
        <v>1.0562234311054949E-2</v>
      </c>
      <c r="AH8381" s="2">
        <v>44603</v>
      </c>
      <c r="AI8381">
        <v>1.9510000000000001</v>
      </c>
      <c r="AJ8381">
        <v>1.0569999999999999</v>
      </c>
      <c r="AK8381">
        <v>1.14035</v>
      </c>
      <c r="AR8381" s="3"/>
    </row>
    <row r="8382" spans="1:44" hidden="1" outlineLevel="1" x14ac:dyDescent="0.2">
      <c r="A8382" s="2">
        <v>44606</v>
      </c>
      <c r="B8382">
        <v>28.33</v>
      </c>
      <c r="E8382" s="2">
        <v>44606</v>
      </c>
      <c r="F8382">
        <v>4401.67</v>
      </c>
      <c r="G8382">
        <f t="shared" si="1173"/>
        <v>-3.8405482229827426E-3</v>
      </c>
      <c r="H8382" s="2">
        <v>44606</v>
      </c>
      <c r="I8382">
        <v>9236.86</v>
      </c>
      <c r="J8382">
        <f t="shared" si="1174"/>
        <v>-3.7684160572918346E-3</v>
      </c>
      <c r="K8382">
        <f t="shared" si="1170"/>
        <v>-3.8106960572918346E-3</v>
      </c>
      <c r="L8382">
        <v>1.5838943132449781E-2</v>
      </c>
      <c r="N8382" s="2">
        <v>44606</v>
      </c>
      <c r="O8382">
        <v>295</v>
      </c>
      <c r="Q8382" s="2">
        <v>44606</v>
      </c>
      <c r="R8382">
        <v>479531.2</v>
      </c>
      <c r="S8382" s="8">
        <f t="shared" si="1175"/>
        <v>-1.357391622912596E-4</v>
      </c>
      <c r="T8382" s="9">
        <f t="shared" si="1171"/>
        <v>-1.780191622912596E-4</v>
      </c>
      <c r="U8382" s="3">
        <f>Sheet1!$B$17+Sheet1!$B$18*'Portfolio allocation'!K8382</f>
        <v>-3.883928208451654E-3</v>
      </c>
      <c r="V8382" s="13">
        <f t="shared" si="1176"/>
        <v>3.7059090461603944E-3</v>
      </c>
      <c r="W8382" s="13"/>
      <c r="X8382" s="2">
        <v>44606</v>
      </c>
      <c r="Y8382">
        <v>130.15</v>
      </c>
      <c r="AA8382" s="2">
        <v>44606</v>
      </c>
      <c r="AB8382">
        <v>2681.77</v>
      </c>
      <c r="AC8382">
        <f t="shared" si="1177"/>
        <v>-1.914334097750281E-2</v>
      </c>
      <c r="AD8382">
        <f t="shared" si="1172"/>
        <v>-1.9187500977502811E-2</v>
      </c>
      <c r="AE8382">
        <f>Sheet2!$B$17+Sheet2!$B$18*'Portfolio allocation'!K8382</f>
        <v>-3.3351811424287207E-3</v>
      </c>
      <c r="AF8382">
        <f t="shared" si="1178"/>
        <v>-1.585231983507409E-2</v>
      </c>
      <c r="AH8382" s="2">
        <v>44606</v>
      </c>
      <c r="AI8382">
        <v>1.996</v>
      </c>
      <c r="AJ8382">
        <v>1.1040000000000001</v>
      </c>
      <c r="AK8382">
        <v>1.1308499999999999</v>
      </c>
      <c r="AR8382" s="3"/>
    </row>
    <row r="8383" spans="1:44" hidden="1" outlineLevel="1" x14ac:dyDescent="0.2">
      <c r="A8383" s="2">
        <v>44607</v>
      </c>
      <c r="B8383">
        <v>25.7</v>
      </c>
      <c r="E8383" s="2">
        <v>44607</v>
      </c>
      <c r="F8383">
        <v>4471.07</v>
      </c>
      <c r="G8383">
        <f t="shared" si="1173"/>
        <v>1.5766743077059386E-2</v>
      </c>
      <c r="H8383" s="2">
        <v>44607</v>
      </c>
      <c r="I8383">
        <v>9383.57</v>
      </c>
      <c r="J8383">
        <f t="shared" si="1174"/>
        <v>1.5883103132449783E-2</v>
      </c>
      <c r="K8383">
        <f t="shared" si="1170"/>
        <v>1.5838943132449781E-2</v>
      </c>
      <c r="L8383">
        <v>9.71619242527146E-4</v>
      </c>
      <c r="N8383" s="2">
        <v>44607</v>
      </c>
      <c r="O8383">
        <v>300.47000000000003</v>
      </c>
      <c r="Q8383" s="2">
        <v>44607</v>
      </c>
      <c r="R8383">
        <v>488422.8</v>
      </c>
      <c r="S8383" s="8">
        <f t="shared" si="1175"/>
        <v>1.8542276289843063E-2</v>
      </c>
      <c r="T8383" s="9">
        <f t="shared" si="1171"/>
        <v>1.8498116289843061E-2</v>
      </c>
      <c r="U8383" s="3">
        <f>Sheet1!$B$17+Sheet1!$B$18*'Portfolio allocation'!K8383</f>
        <v>1.8658635858101211E-2</v>
      </c>
      <c r="V8383" s="13">
        <f t="shared" si="1176"/>
        <v>-1.605195682581502E-4</v>
      </c>
      <c r="W8383" s="13"/>
      <c r="X8383" s="2">
        <v>44607</v>
      </c>
      <c r="Y8383">
        <v>129.94</v>
      </c>
      <c r="AA8383" s="2">
        <v>44607</v>
      </c>
      <c r="AB8383">
        <v>2677.44</v>
      </c>
      <c r="AC8383">
        <f t="shared" si="1177"/>
        <v>-1.6146052793490906E-3</v>
      </c>
      <c r="AD8383">
        <f t="shared" si="1172"/>
        <v>-1.6575252793490905E-3</v>
      </c>
      <c r="AE8383">
        <f>Sheet2!$B$17+Sheet2!$B$18*'Portfolio allocation'!K8383</f>
        <v>1.4137779332724629E-2</v>
      </c>
      <c r="AF8383">
        <f t="shared" si="1178"/>
        <v>-1.5795304612073718E-2</v>
      </c>
      <c r="AH8383" s="2">
        <v>44607</v>
      </c>
      <c r="AI8383">
        <v>2.0449999999999999</v>
      </c>
      <c r="AJ8383">
        <v>1.073</v>
      </c>
      <c r="AK8383">
        <v>1.13565</v>
      </c>
      <c r="AR8383" s="3"/>
    </row>
    <row r="8384" spans="1:44" hidden="1" outlineLevel="1" x14ac:dyDescent="0.2">
      <c r="A8384" s="2">
        <v>44608</v>
      </c>
      <c r="B8384">
        <v>24.29</v>
      </c>
      <c r="E8384" s="2">
        <v>44608</v>
      </c>
      <c r="F8384">
        <v>4475.01</v>
      </c>
      <c r="G8384">
        <f t="shared" si="1173"/>
        <v>8.8122082633468324E-4</v>
      </c>
      <c r="H8384" s="2">
        <v>44608</v>
      </c>
      <c r="I8384">
        <v>9393.09</v>
      </c>
      <c r="J8384">
        <f t="shared" si="1174"/>
        <v>1.014539242527146E-3</v>
      </c>
      <c r="K8384">
        <f t="shared" si="1170"/>
        <v>9.71619242527146E-4</v>
      </c>
      <c r="L8384">
        <v>-2.1093605411680254E-2</v>
      </c>
      <c r="N8384" s="2">
        <v>44608</v>
      </c>
      <c r="O8384">
        <v>299.5</v>
      </c>
      <c r="Q8384" s="2">
        <v>44608</v>
      </c>
      <c r="R8384">
        <v>487853.9</v>
      </c>
      <c r="S8384" s="8">
        <f t="shared" si="1175"/>
        <v>-1.1647695398330216E-3</v>
      </c>
      <c r="T8384" s="9">
        <f t="shared" si="1171"/>
        <v>-1.2076895398330217E-3</v>
      </c>
      <c r="U8384" s="3">
        <f>Sheet1!$B$17+Sheet1!$B$18*'Portfolio allocation'!K8384</f>
        <v>1.602465103487981E-3</v>
      </c>
      <c r="V8384" s="13">
        <f t="shared" si="1176"/>
        <v>-2.8101546433210028E-3</v>
      </c>
      <c r="W8384" s="13"/>
      <c r="X8384" s="2">
        <v>44608</v>
      </c>
      <c r="Y8384">
        <v>129.18</v>
      </c>
      <c r="AA8384" s="2">
        <v>44608</v>
      </c>
      <c r="AB8384">
        <v>2661.78</v>
      </c>
      <c r="AC8384">
        <f t="shared" si="1177"/>
        <v>-5.8488705629257121E-3</v>
      </c>
      <c r="AD8384">
        <f t="shared" si="1172"/>
        <v>-5.8908305629257118E-3</v>
      </c>
      <c r="AE8384">
        <f>Sheet2!$B$17+Sheet2!$B$18*'Portfolio allocation'!K8384</f>
        <v>9.1737563006827978E-4</v>
      </c>
      <c r="AF8384">
        <f t="shared" si="1178"/>
        <v>-6.8082061929939913E-3</v>
      </c>
      <c r="AH8384" s="2">
        <v>44608</v>
      </c>
      <c r="AI8384">
        <v>2.0449999999999999</v>
      </c>
      <c r="AJ8384">
        <v>1.0489999999999999</v>
      </c>
      <c r="AK8384">
        <v>1.13645</v>
      </c>
      <c r="AR8384" s="3"/>
    </row>
    <row r="8385" spans="1:44" hidden="1" outlineLevel="1" x14ac:dyDescent="0.2">
      <c r="A8385" s="2">
        <v>44609</v>
      </c>
      <c r="B8385">
        <v>28.11</v>
      </c>
      <c r="E8385" s="2">
        <v>44609</v>
      </c>
      <c r="F8385">
        <v>4380.26</v>
      </c>
      <c r="G8385">
        <f t="shared" si="1173"/>
        <v>-2.1173137043269175E-2</v>
      </c>
      <c r="H8385" s="2">
        <v>44609</v>
      </c>
      <c r="I8385">
        <v>9195.35</v>
      </c>
      <c r="J8385">
        <f t="shared" si="1174"/>
        <v>-2.1051645411680253E-2</v>
      </c>
      <c r="K8385">
        <f t="shared" si="1170"/>
        <v>-2.1093605411680254E-2</v>
      </c>
      <c r="L8385">
        <v>-7.0596049192255955E-3</v>
      </c>
      <c r="N8385" s="2">
        <v>44609</v>
      </c>
      <c r="O8385">
        <v>290.73</v>
      </c>
      <c r="Q8385" s="2">
        <v>44609</v>
      </c>
      <c r="R8385">
        <v>473568.4</v>
      </c>
      <c r="S8385" s="8">
        <f t="shared" si="1175"/>
        <v>-2.9282332272018374E-2</v>
      </c>
      <c r="T8385" s="9">
        <f t="shared" si="1171"/>
        <v>-2.9324292272018375E-2</v>
      </c>
      <c r="U8385" s="3">
        <f>Sheet1!$B$17+Sheet1!$B$18*'Portfolio allocation'!K8385</f>
        <v>-2.3711319826976832E-2</v>
      </c>
      <c r="V8385" s="13">
        <f t="shared" si="1176"/>
        <v>-5.6129724450415426E-3</v>
      </c>
      <c r="W8385" s="13"/>
      <c r="X8385" s="2">
        <v>44609</v>
      </c>
      <c r="Y8385">
        <v>124.97</v>
      </c>
      <c r="AA8385" s="2">
        <v>44609</v>
      </c>
      <c r="AB8385">
        <v>2575.04</v>
      </c>
      <c r="AC8385">
        <f t="shared" si="1177"/>
        <v>-3.2587216073454717E-2</v>
      </c>
      <c r="AD8385">
        <f t="shared" si="1172"/>
        <v>-3.2628056073454717E-2</v>
      </c>
      <c r="AE8385">
        <f>Sheet2!$B$17+Sheet2!$B$18*'Portfolio allocation'!K8385</f>
        <v>-1.8703585067246942E-2</v>
      </c>
      <c r="AF8385">
        <f t="shared" si="1178"/>
        <v>-1.3924471006207775E-2</v>
      </c>
      <c r="AH8385" s="2">
        <v>44609</v>
      </c>
      <c r="AI8385">
        <v>1.974</v>
      </c>
      <c r="AJ8385">
        <v>1.0209999999999999</v>
      </c>
      <c r="AK8385">
        <v>1.1368499999999999</v>
      </c>
      <c r="AR8385" s="3"/>
    </row>
    <row r="8386" spans="1:44" hidden="1" outlineLevel="1" x14ac:dyDescent="0.2">
      <c r="A8386" s="2">
        <v>44610</v>
      </c>
      <c r="B8386">
        <v>27.75</v>
      </c>
      <c r="E8386" s="2">
        <v>44610</v>
      </c>
      <c r="F8386">
        <v>4348.87</v>
      </c>
      <c r="G8386">
        <f t="shared" si="1173"/>
        <v>-7.1662412733491943E-3</v>
      </c>
      <c r="H8386" s="2">
        <v>44610</v>
      </c>
      <c r="I8386">
        <v>9130.81</v>
      </c>
      <c r="J8386">
        <f t="shared" si="1174"/>
        <v>-7.0187649192255952E-3</v>
      </c>
      <c r="K8386">
        <f t="shared" si="1170"/>
        <v>-7.0596049192255955E-3</v>
      </c>
      <c r="L8386">
        <v>-3.9719999999999999E-5</v>
      </c>
      <c r="N8386" s="2">
        <v>44610</v>
      </c>
      <c r="O8386">
        <v>287.92989999999998</v>
      </c>
      <c r="Q8386" s="2">
        <v>44610</v>
      </c>
      <c r="R8386">
        <v>469007.4</v>
      </c>
      <c r="S8386" s="8">
        <f t="shared" si="1175"/>
        <v>-9.6311324826572342E-3</v>
      </c>
      <c r="T8386" s="9">
        <f t="shared" si="1171"/>
        <v>-9.6719724826572345E-3</v>
      </c>
      <c r="U8386" s="3">
        <f>Sheet1!$B$17+Sheet1!$B$18*'Portfolio allocation'!K8386</f>
        <v>-7.6111587931622648E-3</v>
      </c>
      <c r="V8386" s="13">
        <f t="shared" si="1176"/>
        <v>-2.0608136894949697E-3</v>
      </c>
      <c r="W8386" s="13"/>
      <c r="X8386" s="2">
        <v>44610</v>
      </c>
      <c r="Y8386">
        <v>124.35</v>
      </c>
      <c r="AA8386" s="2">
        <v>44610</v>
      </c>
      <c r="AB8386">
        <v>2562.2600000000002</v>
      </c>
      <c r="AC8386">
        <f t="shared" si="1177"/>
        <v>-4.9630297005094359E-3</v>
      </c>
      <c r="AD8386">
        <f t="shared" si="1172"/>
        <v>-5.002749700509436E-3</v>
      </c>
      <c r="AE8386">
        <f>Sheet2!$B$17+Sheet2!$B$18*'Portfolio allocation'!K8386</f>
        <v>-6.2241937896217884E-3</v>
      </c>
      <c r="AF8386">
        <f t="shared" si="1178"/>
        <v>1.2214440891123524E-3</v>
      </c>
      <c r="AH8386" s="2">
        <v>44610</v>
      </c>
      <c r="AI8386">
        <v>1.93</v>
      </c>
      <c r="AJ8386">
        <v>0.99299999999999999</v>
      </c>
      <c r="AK8386">
        <v>1.13415</v>
      </c>
      <c r="AR8386" s="3"/>
    </row>
    <row r="8387" spans="1:44" hidden="1" outlineLevel="1" x14ac:dyDescent="0.2">
      <c r="A8387" s="2">
        <v>44613</v>
      </c>
      <c r="B8387">
        <v>27.75</v>
      </c>
      <c r="E8387" s="2">
        <v>44613</v>
      </c>
      <c r="F8387">
        <v>4348.87</v>
      </c>
      <c r="G8387">
        <f t="shared" si="1173"/>
        <v>0</v>
      </c>
      <c r="H8387" s="2">
        <v>44613</v>
      </c>
      <c r="I8387">
        <v>9130.81</v>
      </c>
      <c r="J8387">
        <f t="shared" si="1174"/>
        <v>0</v>
      </c>
      <c r="K8387">
        <f t="shared" si="1170"/>
        <v>-3.9719999999999999E-5</v>
      </c>
      <c r="L8387">
        <v>-1.0169160871072704E-2</v>
      </c>
      <c r="N8387" s="2">
        <v>44613</v>
      </c>
      <c r="O8387">
        <v>287.92989999999998</v>
      </c>
      <c r="Q8387" s="2">
        <v>44613</v>
      </c>
      <c r="R8387">
        <v>469007.4</v>
      </c>
      <c r="S8387" s="8">
        <f t="shared" si="1175"/>
        <v>0</v>
      </c>
      <c r="T8387" s="9">
        <f t="shared" si="1171"/>
        <v>-3.9719999999999999E-5</v>
      </c>
      <c r="U8387" s="3">
        <f>Sheet1!$B$17+Sheet1!$B$18*'Portfolio allocation'!K8387</f>
        <v>4.4223109371596637E-4</v>
      </c>
      <c r="V8387" s="13">
        <f t="shared" si="1176"/>
        <v>-4.8195109371596635E-4</v>
      </c>
      <c r="W8387" s="13"/>
      <c r="X8387" s="2">
        <v>44613</v>
      </c>
      <c r="Y8387">
        <v>124.35</v>
      </c>
      <c r="AA8387" s="2">
        <v>44613</v>
      </c>
      <c r="AB8387">
        <v>2562.2600000000002</v>
      </c>
      <c r="AC8387">
        <f t="shared" si="1177"/>
        <v>0</v>
      </c>
      <c r="AD8387">
        <f t="shared" si="1172"/>
        <v>-3.9719999999999999E-5</v>
      </c>
      <c r="AE8387">
        <f>Sheet2!$B$17+Sheet2!$B$18*'Portfolio allocation'!K8387</f>
        <v>1.8066974015511007E-5</v>
      </c>
      <c r="AF8387">
        <f t="shared" si="1178"/>
        <v>-5.7786974015511006E-5</v>
      </c>
      <c r="AH8387" s="2">
        <v>44613</v>
      </c>
      <c r="AI8387">
        <v>1.93</v>
      </c>
      <c r="AJ8387">
        <v>0.99299999999999999</v>
      </c>
      <c r="AK8387">
        <v>1.1335999999999999</v>
      </c>
      <c r="AR8387" s="3"/>
    </row>
    <row r="8388" spans="1:44" hidden="1" outlineLevel="1" x14ac:dyDescent="0.2">
      <c r="A8388" s="2">
        <v>44614</v>
      </c>
      <c r="B8388">
        <v>28.81</v>
      </c>
      <c r="E8388" s="2">
        <v>44614</v>
      </c>
      <c r="F8388">
        <v>4304.76</v>
      </c>
      <c r="G8388">
        <f t="shared" si="1173"/>
        <v>-1.0142864698185927E-2</v>
      </c>
      <c r="H8388" s="2">
        <v>44614</v>
      </c>
      <c r="I8388">
        <v>9038.32</v>
      </c>
      <c r="J8388">
        <f t="shared" si="1174"/>
        <v>-1.0129440871072704E-2</v>
      </c>
      <c r="K8388">
        <f t="shared" ref="K8388:K8451" si="1179">J8388-(AJ8387/25000)</f>
        <v>-1.0169160871072704E-2</v>
      </c>
      <c r="L8388">
        <v>-1.8450821865656376E-2</v>
      </c>
      <c r="N8388" s="2">
        <v>44614</v>
      </c>
      <c r="O8388">
        <v>287.72000000000003</v>
      </c>
      <c r="Q8388" s="2">
        <v>44614</v>
      </c>
      <c r="R8388">
        <v>468665.4</v>
      </c>
      <c r="S8388" s="8">
        <f t="shared" si="1175"/>
        <v>-7.2919958192552148E-4</v>
      </c>
      <c r="T8388" s="9">
        <f t="shared" ref="T8388:T8451" si="1180">S8388-(AJ8387/100/250)</f>
        <v>-7.6891958192552151E-4</v>
      </c>
      <c r="U8388" s="3">
        <f>Sheet1!$B$17+Sheet1!$B$18*'Portfolio allocation'!K8388</f>
        <v>-1.1178520187749071E-2</v>
      </c>
      <c r="V8388" s="13">
        <f t="shared" si="1176"/>
        <v>1.0409600605823549E-2</v>
      </c>
      <c r="W8388" s="13"/>
      <c r="X8388" s="2">
        <v>44614</v>
      </c>
      <c r="Y8388">
        <v>123.92</v>
      </c>
      <c r="AA8388" s="2">
        <v>44614</v>
      </c>
      <c r="AB8388">
        <v>2553.4</v>
      </c>
      <c r="AC8388">
        <f t="shared" si="1177"/>
        <v>-3.4578848360432568E-3</v>
      </c>
      <c r="AD8388">
        <f t="shared" ref="AD8388:AD8451" si="1181">AC8388-AJ8388/25000</f>
        <v>-3.501524836043257E-3</v>
      </c>
      <c r="AE8388">
        <f>Sheet2!$B$17+Sheet2!$B$18*'Portfolio allocation'!K8388</f>
        <v>-8.9892902739515251E-3</v>
      </c>
      <c r="AF8388">
        <f t="shared" si="1178"/>
        <v>5.4877654379082682E-3</v>
      </c>
      <c r="AH8388" s="2">
        <v>44614</v>
      </c>
      <c r="AI8388">
        <v>1.948</v>
      </c>
      <c r="AJ8388">
        <v>1.091</v>
      </c>
      <c r="AK8388">
        <v>1.1334500000000001</v>
      </c>
      <c r="AR8388" s="3"/>
    </row>
    <row r="8389" spans="1:44" hidden="1" outlineLevel="1" x14ac:dyDescent="0.2">
      <c r="A8389" s="2">
        <v>44615</v>
      </c>
      <c r="B8389">
        <v>31.02</v>
      </c>
      <c r="E8389" s="2">
        <v>44615</v>
      </c>
      <c r="F8389">
        <v>4225.5</v>
      </c>
      <c r="G8389">
        <f t="shared" ref="G8389:G8452" si="1182">(F8389/F8388)-1</f>
        <v>-1.8412176288573612E-2</v>
      </c>
      <c r="H8389" s="2">
        <v>44615</v>
      </c>
      <c r="I8389">
        <v>8871.9500000000007</v>
      </c>
      <c r="J8389">
        <f t="shared" ref="J8389:J8452" si="1183">(I8389/I8388)-1</f>
        <v>-1.8407181865656375E-2</v>
      </c>
      <c r="K8389">
        <f t="shared" si="1179"/>
        <v>-1.8450821865656376E-2</v>
      </c>
      <c r="L8389">
        <v>1.4992407565416857E-2</v>
      </c>
      <c r="N8389" s="2">
        <v>44615</v>
      </c>
      <c r="O8389">
        <v>280.27</v>
      </c>
      <c r="Q8389" s="2">
        <v>44615</v>
      </c>
      <c r="R8389">
        <v>456530.3</v>
      </c>
      <c r="S8389" s="8">
        <f t="shared" ref="S8389:S8452" si="1184">R8389/R8388-1</f>
        <v>-2.5892886481485577E-2</v>
      </c>
      <c r="T8389" s="9">
        <f t="shared" si="1180"/>
        <v>-2.5936526481485579E-2</v>
      </c>
      <c r="U8389" s="3">
        <f>Sheet1!$B$17+Sheet1!$B$18*'Portfolio allocation'!K8389</f>
        <v>-2.0679451565936341E-2</v>
      </c>
      <c r="V8389" s="13">
        <f t="shared" ref="V8389:V8452" si="1185">T8389-U8389</f>
        <v>-5.2570749155492376E-3</v>
      </c>
      <c r="W8389" s="13"/>
      <c r="X8389" s="2">
        <v>44615</v>
      </c>
      <c r="Y8389">
        <v>122.07</v>
      </c>
      <c r="AA8389" s="2">
        <v>44615</v>
      </c>
      <c r="AB8389">
        <v>2515.2800000000002</v>
      </c>
      <c r="AC8389">
        <f t="shared" ref="AC8389:AC8452" si="1186">AB8389/AB8388-1</f>
        <v>-1.4929114122346654E-2</v>
      </c>
      <c r="AD8389">
        <f t="shared" si="1181"/>
        <v>-1.4975114122346653E-2</v>
      </c>
      <c r="AE8389">
        <f>Sheet2!$B$17+Sheet2!$B$18*'Portfolio allocation'!K8389</f>
        <v>-1.6353554514616318E-2</v>
      </c>
      <c r="AF8389">
        <f t="shared" ref="AF8389:AF8452" si="1187">AD8389-AE8389</f>
        <v>1.3784403922696645E-3</v>
      </c>
      <c r="AH8389" s="2">
        <v>44615</v>
      </c>
      <c r="AI8389">
        <v>1.9770000000000001</v>
      </c>
      <c r="AJ8389">
        <v>1.1499999999999999</v>
      </c>
      <c r="AK8389">
        <v>1.13245</v>
      </c>
      <c r="AR8389" s="3"/>
    </row>
    <row r="8390" spans="1:44" hidden="1" outlineLevel="1" x14ac:dyDescent="0.2">
      <c r="A8390" s="2">
        <v>44616</v>
      </c>
      <c r="B8390">
        <v>30.32</v>
      </c>
      <c r="E8390" s="2">
        <v>44616</v>
      </c>
      <c r="F8390">
        <v>4288.7</v>
      </c>
      <c r="G8390">
        <f t="shared" si="1182"/>
        <v>1.4956809844988816E-2</v>
      </c>
      <c r="H8390" s="2">
        <v>44616</v>
      </c>
      <c r="I8390">
        <v>9005.3700000000008</v>
      </c>
      <c r="J8390">
        <f t="shared" si="1183"/>
        <v>1.5038407565416856E-2</v>
      </c>
      <c r="K8390">
        <f t="shared" si="1179"/>
        <v>1.4992407565416857E-2</v>
      </c>
      <c r="L8390">
        <v>2.2441322108386334E-2</v>
      </c>
      <c r="N8390" s="2">
        <v>44616</v>
      </c>
      <c r="O8390">
        <v>294.59010000000001</v>
      </c>
      <c r="Q8390" s="2">
        <v>44616</v>
      </c>
      <c r="R8390">
        <v>479856.1</v>
      </c>
      <c r="S8390" s="8">
        <f t="shared" si="1184"/>
        <v>5.1093651396194373E-2</v>
      </c>
      <c r="T8390" s="9">
        <f t="shared" si="1180"/>
        <v>5.1047651396194375E-2</v>
      </c>
      <c r="U8390" s="3">
        <f>Sheet1!$B$17+Sheet1!$B$18*'Portfolio allocation'!K8390</f>
        <v>1.7687468801536734E-2</v>
      </c>
      <c r="V8390" s="13">
        <f t="shared" si="1185"/>
        <v>3.3360182594657645E-2</v>
      </c>
      <c r="W8390" s="13"/>
      <c r="X8390" s="2">
        <v>44616</v>
      </c>
      <c r="Y8390">
        <v>121.97</v>
      </c>
      <c r="AA8390" s="2">
        <v>44616</v>
      </c>
      <c r="AB8390">
        <v>2513.2199999999998</v>
      </c>
      <c r="AC8390">
        <f t="shared" si="1186"/>
        <v>-8.1899430679699403E-4</v>
      </c>
      <c r="AD8390">
        <f t="shared" si="1181"/>
        <v>-8.6203430679699408E-4</v>
      </c>
      <c r="AE8390">
        <f>Sheet2!$B$17+Sheet2!$B$18*'Portfolio allocation'!K8390</f>
        <v>1.338501830944335E-2</v>
      </c>
      <c r="AF8390">
        <f t="shared" si="1187"/>
        <v>-1.4247052616240343E-2</v>
      </c>
      <c r="AH8390" s="2">
        <v>44616</v>
      </c>
      <c r="AI8390">
        <v>1.972</v>
      </c>
      <c r="AJ8390">
        <v>1.0760000000000001</v>
      </c>
      <c r="AK8390">
        <v>1.1113999999999999</v>
      </c>
      <c r="AR8390" s="3"/>
    </row>
    <row r="8391" spans="1:44" hidden="1" outlineLevel="1" x14ac:dyDescent="0.2">
      <c r="A8391" s="2">
        <v>44617</v>
      </c>
      <c r="B8391">
        <v>27.59</v>
      </c>
      <c r="E8391" s="2">
        <v>44617</v>
      </c>
      <c r="F8391">
        <v>4384.6499999999996</v>
      </c>
      <c r="G8391">
        <f t="shared" si="1182"/>
        <v>2.2372746986266234E-2</v>
      </c>
      <c r="H8391" s="2">
        <v>44617</v>
      </c>
      <c r="I8391">
        <v>9207.85</v>
      </c>
      <c r="J8391">
        <f t="shared" si="1183"/>
        <v>2.2484362108386335E-2</v>
      </c>
      <c r="K8391">
        <f t="shared" si="1179"/>
        <v>2.2441322108386334E-2</v>
      </c>
      <c r="L8391">
        <v>-2.3778721284556073E-3</v>
      </c>
      <c r="N8391" s="2">
        <v>44617</v>
      </c>
      <c r="O8391">
        <v>297.31009999999998</v>
      </c>
      <c r="Q8391" s="2">
        <v>44617</v>
      </c>
      <c r="R8391">
        <v>484286.7</v>
      </c>
      <c r="S8391" s="8">
        <f t="shared" si="1184"/>
        <v>9.2331846984960997E-3</v>
      </c>
      <c r="T8391" s="9">
        <f t="shared" si="1180"/>
        <v>9.1901446984961003E-3</v>
      </c>
      <c r="U8391" s="3">
        <f>Sheet1!$B$17+Sheet1!$B$18*'Portfolio allocation'!K8391</f>
        <v>2.6233052345830551E-2</v>
      </c>
      <c r="V8391" s="13">
        <f t="shared" si="1185"/>
        <v>-1.7042907647334453E-2</v>
      </c>
      <c r="W8391" s="13"/>
      <c r="X8391" s="2">
        <v>44617</v>
      </c>
      <c r="Y8391">
        <v>124.18</v>
      </c>
      <c r="AA8391" s="2">
        <v>44617</v>
      </c>
      <c r="AB8391">
        <v>2558.7600000000002</v>
      </c>
      <c r="AC8391">
        <f t="shared" si="1186"/>
        <v>1.8120180485592385E-2</v>
      </c>
      <c r="AD8391">
        <f t="shared" si="1181"/>
        <v>1.8075100485592386E-2</v>
      </c>
      <c r="AE8391">
        <f>Sheet2!$B$17+Sheet2!$B$18*'Portfolio allocation'!K8391</f>
        <v>2.0008783160049348E-2</v>
      </c>
      <c r="AF8391">
        <f t="shared" si="1187"/>
        <v>-1.9336826744569616E-3</v>
      </c>
      <c r="AH8391" s="2">
        <v>44617</v>
      </c>
      <c r="AI8391">
        <v>1.984</v>
      </c>
      <c r="AJ8391">
        <v>1.127</v>
      </c>
      <c r="AK8391">
        <v>1.1245499999999999</v>
      </c>
      <c r="AR8391" s="3"/>
    </row>
    <row r="8392" spans="1:44" hidden="1" outlineLevel="1" x14ac:dyDescent="0.2">
      <c r="A8392" s="2">
        <v>44620</v>
      </c>
      <c r="B8392">
        <v>30.15</v>
      </c>
      <c r="E8392" s="2">
        <v>44620</v>
      </c>
      <c r="F8392">
        <v>4373.9399999999996</v>
      </c>
      <c r="G8392">
        <f t="shared" si="1182"/>
        <v>-2.4426122951660689E-3</v>
      </c>
      <c r="H8392" s="2">
        <v>44620</v>
      </c>
      <c r="I8392">
        <v>9186.3700000000008</v>
      </c>
      <c r="J8392">
        <f t="shared" si="1183"/>
        <v>-2.3327921284556075E-3</v>
      </c>
      <c r="K8392">
        <f t="shared" si="1179"/>
        <v>-2.3778721284556073E-3</v>
      </c>
      <c r="L8392">
        <v>-1.548723781023428E-2</v>
      </c>
      <c r="N8392" s="2">
        <v>44620</v>
      </c>
      <c r="O8392">
        <v>298.79000000000002</v>
      </c>
      <c r="Q8392" s="2">
        <v>44620</v>
      </c>
      <c r="R8392">
        <v>486697.4</v>
      </c>
      <c r="S8392" s="8">
        <f t="shared" si="1184"/>
        <v>4.9778364757901983E-3</v>
      </c>
      <c r="T8392" s="9">
        <f t="shared" si="1180"/>
        <v>4.932756475790198E-3</v>
      </c>
      <c r="U8392" s="3">
        <f>Sheet1!$B$17+Sheet1!$B$18*'Portfolio allocation'!K8392</f>
        <v>-2.2401562847034011E-3</v>
      </c>
      <c r="V8392" s="13">
        <f t="shared" si="1185"/>
        <v>7.1729127604935987E-3</v>
      </c>
      <c r="W8392" s="13"/>
      <c r="X8392" s="2">
        <v>44620</v>
      </c>
      <c r="Y8392">
        <v>122.51</v>
      </c>
      <c r="AA8392" s="2">
        <v>44620</v>
      </c>
      <c r="AB8392">
        <v>2524.35</v>
      </c>
      <c r="AC8392">
        <f t="shared" si="1186"/>
        <v>-1.344792008629192E-2</v>
      </c>
      <c r="AD8392">
        <f t="shared" si="1181"/>
        <v>-1.3488360086291919E-2</v>
      </c>
      <c r="AE8392">
        <f>Sheet2!$B$17+Sheet2!$B$18*'Portfolio allocation'!K8392</f>
        <v>-2.0610775502630397E-3</v>
      </c>
      <c r="AF8392">
        <f t="shared" si="1187"/>
        <v>-1.142728253602888E-2</v>
      </c>
      <c r="AH8392" s="2">
        <v>44620</v>
      </c>
      <c r="AI8392">
        <v>1.839</v>
      </c>
      <c r="AJ8392">
        <v>1.0109999999999999</v>
      </c>
      <c r="AK8392">
        <v>1.1232</v>
      </c>
    </row>
    <row r="8393" spans="1:44" hidden="1" outlineLevel="1" x14ac:dyDescent="0.2">
      <c r="A8393" s="2">
        <v>44621</v>
      </c>
      <c r="B8393">
        <v>33.32</v>
      </c>
      <c r="E8393" s="2">
        <v>44621</v>
      </c>
      <c r="F8393">
        <v>4306.26</v>
      </c>
      <c r="G8393">
        <f t="shared" si="1182"/>
        <v>-1.5473463284818578E-2</v>
      </c>
      <c r="H8393" s="2">
        <v>44621</v>
      </c>
      <c r="I8393">
        <v>9044.4699999999993</v>
      </c>
      <c r="J8393">
        <f t="shared" si="1183"/>
        <v>-1.5446797810234281E-2</v>
      </c>
      <c r="K8393">
        <f t="shared" si="1179"/>
        <v>-1.548723781023428E-2</v>
      </c>
      <c r="L8393">
        <v>1.8641005704922355E-2</v>
      </c>
      <c r="N8393" s="2">
        <v>44621</v>
      </c>
      <c r="O8393">
        <v>294.95</v>
      </c>
      <c r="Q8393" s="2">
        <v>44621</v>
      </c>
      <c r="R8393">
        <v>480442.3</v>
      </c>
      <c r="S8393" s="8">
        <f t="shared" si="1184"/>
        <v>-1.2852133584440817E-2</v>
      </c>
      <c r="T8393" s="9">
        <f t="shared" si="1180"/>
        <v>-1.2892573584440816E-2</v>
      </c>
      <c r="U8393" s="3">
        <f>Sheet1!$B$17+Sheet1!$B$18*'Portfolio allocation'!K8393</f>
        <v>-1.7279552830348124E-2</v>
      </c>
      <c r="V8393" s="13">
        <f t="shared" si="1185"/>
        <v>4.3869792459073076E-3</v>
      </c>
      <c r="W8393" s="13"/>
      <c r="X8393" s="2">
        <v>44621</v>
      </c>
      <c r="Y8393">
        <v>121.35</v>
      </c>
      <c r="AA8393" s="2">
        <v>44621</v>
      </c>
      <c r="AB8393">
        <v>2500.4499999999998</v>
      </c>
      <c r="AC8393">
        <f t="shared" si="1186"/>
        <v>-9.4677837859251657E-3</v>
      </c>
      <c r="AD8393">
        <f t="shared" si="1181"/>
        <v>-9.5033837859251659E-3</v>
      </c>
      <c r="AE8393">
        <f>Sheet2!$B$17+Sheet2!$B$18*'Portfolio allocation'!K8393</f>
        <v>-1.3718259964667592E-2</v>
      </c>
      <c r="AF8393">
        <f t="shared" si="1187"/>
        <v>4.2148761787424265E-3</v>
      </c>
      <c r="AH8393" s="2">
        <v>44621</v>
      </c>
      <c r="AI8393">
        <v>1.7110000000000001</v>
      </c>
      <c r="AJ8393">
        <v>0.89</v>
      </c>
      <c r="AK8393">
        <v>1.11415</v>
      </c>
    </row>
    <row r="8394" spans="1:44" hidden="1" outlineLevel="1" x14ac:dyDescent="0.2">
      <c r="A8394" s="2">
        <v>44622</v>
      </c>
      <c r="B8394">
        <v>30.74</v>
      </c>
      <c r="E8394" s="2">
        <v>44622</v>
      </c>
      <c r="F8394">
        <v>4386.54</v>
      </c>
      <c r="G8394">
        <f t="shared" si="1182"/>
        <v>1.8642627244987553E-2</v>
      </c>
      <c r="H8394" s="2">
        <v>44622</v>
      </c>
      <c r="I8394">
        <v>9213.39</v>
      </c>
      <c r="J8394">
        <f t="shared" si="1183"/>
        <v>1.8676605704922355E-2</v>
      </c>
      <c r="K8394">
        <f t="shared" si="1179"/>
        <v>1.8641005704922355E-2</v>
      </c>
      <c r="L8394">
        <v>-5.1713708822919762E-3</v>
      </c>
      <c r="N8394" s="2">
        <v>44622</v>
      </c>
      <c r="O8394">
        <v>300.18990000000002</v>
      </c>
      <c r="Q8394" s="2">
        <v>44622</v>
      </c>
      <c r="R8394">
        <v>488977.8</v>
      </c>
      <c r="S8394" s="8">
        <f t="shared" si="1184"/>
        <v>1.7765921110610039E-2</v>
      </c>
      <c r="T8394" s="9">
        <f t="shared" si="1180"/>
        <v>1.7730321110610039E-2</v>
      </c>
      <c r="U8394" s="3">
        <f>Sheet1!$B$17+Sheet1!$B$18*'Portfolio allocation'!K8394</f>
        <v>2.1873233054950991E-2</v>
      </c>
      <c r="V8394" s="13">
        <f t="shared" si="1185"/>
        <v>-4.1429119443409518E-3</v>
      </c>
      <c r="W8394" s="13"/>
      <c r="X8394" s="2">
        <v>44622</v>
      </c>
      <c r="Y8394">
        <v>123.86</v>
      </c>
      <c r="AA8394" s="2">
        <v>44622</v>
      </c>
      <c r="AB8394">
        <v>2552.16</v>
      </c>
      <c r="AC8394">
        <f t="shared" si="1186"/>
        <v>2.0680277550040982E-2</v>
      </c>
      <c r="AD8394">
        <f t="shared" si="1181"/>
        <v>2.0638397550040981E-2</v>
      </c>
      <c r="AE8394">
        <f>Sheet2!$B$17+Sheet2!$B$18*'Portfolio allocation'!K8394</f>
        <v>1.6629444859248915E-2</v>
      </c>
      <c r="AF8394">
        <f t="shared" si="1187"/>
        <v>4.0089526907920656E-3</v>
      </c>
      <c r="AH8394" s="2">
        <v>44622</v>
      </c>
      <c r="AI8394">
        <v>1.865</v>
      </c>
      <c r="AJ8394">
        <v>1.0469999999999999</v>
      </c>
      <c r="AK8394">
        <v>1.1067499999999999</v>
      </c>
    </row>
    <row r="8395" spans="1:44" hidden="1" outlineLevel="1" x14ac:dyDescent="0.2">
      <c r="A8395" s="2">
        <v>44623</v>
      </c>
      <c r="B8395">
        <v>30.48</v>
      </c>
      <c r="E8395" s="2">
        <v>44623</v>
      </c>
      <c r="F8395">
        <v>4363.49</v>
      </c>
      <c r="G8395">
        <f t="shared" si="1182"/>
        <v>-5.2547110022934662E-3</v>
      </c>
      <c r="H8395" s="2">
        <v>44623</v>
      </c>
      <c r="I8395">
        <v>9166.1299999999992</v>
      </c>
      <c r="J8395">
        <f t="shared" si="1183"/>
        <v>-5.129490882291976E-3</v>
      </c>
      <c r="K8395">
        <f t="shared" si="1179"/>
        <v>-5.1713708822919762E-3</v>
      </c>
      <c r="L8395">
        <v>-7.9076240860644822E-3</v>
      </c>
      <c r="N8395" s="2">
        <v>44623</v>
      </c>
      <c r="O8395">
        <v>295.91989999999998</v>
      </c>
      <c r="Q8395" s="2">
        <v>44623</v>
      </c>
      <c r="R8395">
        <v>482022.3</v>
      </c>
      <c r="S8395" s="8">
        <f t="shared" si="1184"/>
        <v>-1.42245721584906E-2</v>
      </c>
      <c r="T8395" s="9">
        <f t="shared" si="1180"/>
        <v>-1.42664521584906E-2</v>
      </c>
      <c r="U8395" s="3">
        <f>Sheet1!$B$17+Sheet1!$B$18*'Portfolio allocation'!K8395</f>
        <v>-5.4449288517776986E-3</v>
      </c>
      <c r="V8395" s="13">
        <f t="shared" si="1185"/>
        <v>-8.8215233067129011E-3</v>
      </c>
      <c r="W8395" s="13"/>
      <c r="X8395" s="2">
        <v>44623</v>
      </c>
      <c r="Y8395">
        <v>125.93</v>
      </c>
      <c r="AA8395" s="2">
        <v>44623</v>
      </c>
      <c r="AB8395">
        <v>2594.8200000000002</v>
      </c>
      <c r="AC8395">
        <f t="shared" si="1186"/>
        <v>1.671525296219678E-2</v>
      </c>
      <c r="AD8395">
        <f t="shared" si="1181"/>
        <v>1.6672452962196781E-2</v>
      </c>
      <c r="AE8395">
        <f>Sheet2!$B$17+Sheet2!$B$18*'Portfolio allocation'!K8395</f>
        <v>-4.5451279107732402E-3</v>
      </c>
      <c r="AF8395">
        <f t="shared" si="1187"/>
        <v>2.1217580872970022E-2</v>
      </c>
      <c r="AH8395" s="2">
        <v>44623</v>
      </c>
      <c r="AI8395">
        <v>1.8440000000000001</v>
      </c>
      <c r="AJ8395">
        <v>1.07</v>
      </c>
      <c r="AK8395">
        <v>1.10625</v>
      </c>
    </row>
    <row r="8396" spans="1:44" hidden="1" outlineLevel="1" x14ac:dyDescent="0.2">
      <c r="A8396" s="2">
        <v>44624</v>
      </c>
      <c r="B8396">
        <v>31.98</v>
      </c>
      <c r="E8396" s="2">
        <v>44624</v>
      </c>
      <c r="F8396">
        <v>4328.87</v>
      </c>
      <c r="G8396">
        <f t="shared" si="1182"/>
        <v>-7.93401612012401E-3</v>
      </c>
      <c r="H8396" s="2">
        <v>44624</v>
      </c>
      <c r="I8396">
        <v>9094.0400000000009</v>
      </c>
      <c r="J8396">
        <f t="shared" si="1183"/>
        <v>-7.8648240860644814E-3</v>
      </c>
      <c r="K8396">
        <f t="shared" si="1179"/>
        <v>-7.9076240860644822E-3</v>
      </c>
      <c r="L8396">
        <v>-2.954619846475294E-2</v>
      </c>
      <c r="N8396" s="2">
        <v>44624</v>
      </c>
      <c r="O8396">
        <v>289.86009999999999</v>
      </c>
      <c r="Q8396" s="2">
        <v>44624</v>
      </c>
      <c r="R8396">
        <v>472151.5</v>
      </c>
      <c r="S8396" s="8">
        <f t="shared" si="1184"/>
        <v>-2.0477890753187067E-2</v>
      </c>
      <c r="T8396" s="9">
        <f t="shared" si="1180"/>
        <v>-2.0520690753187066E-2</v>
      </c>
      <c r="U8396" s="3">
        <f>Sheet1!$B$17+Sheet1!$B$18*'Portfolio allocation'!K8396</f>
        <v>-8.5840278730235607E-3</v>
      </c>
      <c r="V8396" s="13">
        <f t="shared" si="1185"/>
        <v>-1.1936662880163505E-2</v>
      </c>
      <c r="W8396" s="13"/>
      <c r="X8396" s="2">
        <v>44624</v>
      </c>
      <c r="Y8396">
        <v>126.62</v>
      </c>
      <c r="AA8396" s="2">
        <v>44624</v>
      </c>
      <c r="AB8396">
        <v>2609.0300000000002</v>
      </c>
      <c r="AC8396">
        <f t="shared" si="1186"/>
        <v>5.4762950801983123E-3</v>
      </c>
      <c r="AD8396">
        <f t="shared" si="1181"/>
        <v>5.4351350801983122E-3</v>
      </c>
      <c r="AE8396">
        <f>Sheet2!$B$17+Sheet2!$B$18*'Portfolio allocation'!K8396</f>
        <v>-6.9782740677005826E-3</v>
      </c>
      <c r="AF8396">
        <f t="shared" si="1187"/>
        <v>1.2413409147898895E-2</v>
      </c>
      <c r="AH8396" s="2">
        <v>44624</v>
      </c>
      <c r="AI8396">
        <v>1.722</v>
      </c>
      <c r="AJ8396">
        <v>1.0289999999999999</v>
      </c>
      <c r="AK8396">
        <v>1.09195</v>
      </c>
    </row>
    <row r="8397" spans="1:44" hidden="1" outlineLevel="1" x14ac:dyDescent="0.2">
      <c r="A8397" s="2">
        <v>44627</v>
      </c>
      <c r="B8397">
        <v>36.450000000000003</v>
      </c>
      <c r="E8397" s="2">
        <v>44627</v>
      </c>
      <c r="F8397">
        <v>4201.09</v>
      </c>
      <c r="G8397">
        <f t="shared" si="1182"/>
        <v>-2.9518095946517109E-2</v>
      </c>
      <c r="H8397" s="2">
        <v>44627</v>
      </c>
      <c r="I8397">
        <v>8825.7199999999993</v>
      </c>
      <c r="J8397">
        <f t="shared" si="1183"/>
        <v>-2.9505038464752942E-2</v>
      </c>
      <c r="K8397">
        <f t="shared" si="1179"/>
        <v>-2.954619846475294E-2</v>
      </c>
      <c r="L8397">
        <v>-7.2491439900652845E-3</v>
      </c>
      <c r="N8397" s="2">
        <v>44627</v>
      </c>
      <c r="O8397">
        <v>278.90989999999999</v>
      </c>
      <c r="Q8397" s="2">
        <v>44627</v>
      </c>
      <c r="R8397">
        <v>454314.8</v>
      </c>
      <c r="S8397" s="8">
        <f t="shared" si="1184"/>
        <v>-3.7777493029250153E-2</v>
      </c>
      <c r="T8397" s="9">
        <f t="shared" si="1180"/>
        <v>-3.7818653029250152E-2</v>
      </c>
      <c r="U8397" s="3">
        <f>Sheet1!$B$17+Sheet1!$B$18*'Portfolio allocation'!K8397</f>
        <v>-3.3408348794657143E-2</v>
      </c>
      <c r="V8397" s="13">
        <f t="shared" si="1185"/>
        <v>-4.4103042345930085E-3</v>
      </c>
      <c r="W8397" s="13"/>
      <c r="X8397" s="2">
        <v>44627</v>
      </c>
      <c r="Y8397">
        <v>126.07</v>
      </c>
      <c r="AA8397" s="2">
        <v>44627</v>
      </c>
      <c r="AB8397">
        <v>2597.6999999999998</v>
      </c>
      <c r="AC8397">
        <f t="shared" si="1186"/>
        <v>-4.3426100888070973E-3</v>
      </c>
      <c r="AD8397">
        <f t="shared" si="1181"/>
        <v>-4.3844100888070971E-3</v>
      </c>
      <c r="AE8397">
        <f>Sheet2!$B$17+Sheet2!$B$18*'Portfolio allocation'!K8397</f>
        <v>-2.6219846455191383E-2</v>
      </c>
      <c r="AF8397">
        <f t="shared" si="1187"/>
        <v>2.1835436366384284E-2</v>
      </c>
      <c r="AH8397" s="2">
        <v>44627</v>
      </c>
      <c r="AI8397">
        <v>1.7490000000000001</v>
      </c>
      <c r="AJ8397">
        <v>1.0449999999999999</v>
      </c>
      <c r="AK8397">
        <v>1.08755</v>
      </c>
    </row>
    <row r="8398" spans="1:44" hidden="1" outlineLevel="1" x14ac:dyDescent="0.2">
      <c r="A8398" s="2">
        <v>44628</v>
      </c>
      <c r="B8398">
        <v>35.130000000000003</v>
      </c>
      <c r="E8398" s="2">
        <v>44628</v>
      </c>
      <c r="F8398">
        <v>4170.7</v>
      </c>
      <c r="G8398">
        <f t="shared" si="1182"/>
        <v>-7.2338369327961116E-3</v>
      </c>
      <c r="H8398" s="2">
        <v>44628</v>
      </c>
      <c r="I8398">
        <v>8762.11</v>
      </c>
      <c r="J8398">
        <f t="shared" si="1183"/>
        <v>-7.2073439900652847E-3</v>
      </c>
      <c r="K8398">
        <f t="shared" si="1179"/>
        <v>-7.2491439900652845E-3</v>
      </c>
      <c r="L8398">
        <v>2.5811063082020087E-2</v>
      </c>
      <c r="N8398" s="2">
        <v>44628</v>
      </c>
      <c r="O8398">
        <v>275.8501</v>
      </c>
      <c r="Q8398" s="2">
        <v>44628</v>
      </c>
      <c r="R8398">
        <v>449330.7</v>
      </c>
      <c r="S8398" s="8">
        <f t="shared" si="1184"/>
        <v>-1.0970586914623937E-2</v>
      </c>
      <c r="T8398" s="9">
        <f t="shared" si="1180"/>
        <v>-1.1012386914623936E-2</v>
      </c>
      <c r="U8398" s="3">
        <f>Sheet1!$B$17+Sheet1!$B$18*'Portfolio allocation'!K8398</f>
        <v>-7.8286028187884056E-3</v>
      </c>
      <c r="V8398" s="13">
        <f t="shared" si="1185"/>
        <v>-3.1837840958355308E-3</v>
      </c>
      <c r="W8398" s="13"/>
      <c r="X8398" s="2">
        <v>44628</v>
      </c>
      <c r="Y8398">
        <v>125.68</v>
      </c>
      <c r="AA8398" s="2">
        <v>44628</v>
      </c>
      <c r="AB8398">
        <v>2589.67</v>
      </c>
      <c r="AC8398">
        <f t="shared" si="1186"/>
        <v>-3.0911960580513043E-3</v>
      </c>
      <c r="AD8398">
        <f t="shared" si="1181"/>
        <v>-3.1346360580513043E-3</v>
      </c>
      <c r="AE8398">
        <f>Sheet2!$B$17+Sheet2!$B$18*'Portfolio allocation'!K8398</f>
        <v>-6.3927367669914777E-3</v>
      </c>
      <c r="AF8398">
        <f t="shared" si="1187"/>
        <v>3.2581007089401734E-3</v>
      </c>
      <c r="AH8398" s="2">
        <v>44628</v>
      </c>
      <c r="AI8398">
        <v>1.871</v>
      </c>
      <c r="AJ8398">
        <v>1.0860000000000001</v>
      </c>
      <c r="AK8398">
        <v>1.08775</v>
      </c>
    </row>
    <row r="8399" spans="1:44" hidden="1" outlineLevel="1" x14ac:dyDescent="0.2">
      <c r="A8399" s="2">
        <v>44629</v>
      </c>
      <c r="B8399">
        <v>32.450000000000003</v>
      </c>
      <c r="E8399" s="2">
        <v>44629</v>
      </c>
      <c r="F8399">
        <v>4277.88</v>
      </c>
      <c r="G8399">
        <f t="shared" si="1182"/>
        <v>2.5698324022346508E-2</v>
      </c>
      <c r="H8399" s="2">
        <v>44629</v>
      </c>
      <c r="I8399">
        <v>8988.65</v>
      </c>
      <c r="J8399">
        <f t="shared" si="1183"/>
        <v>2.5854503082020086E-2</v>
      </c>
      <c r="K8399">
        <f t="shared" si="1179"/>
        <v>2.5811063082020087E-2</v>
      </c>
      <c r="L8399">
        <v>-4.2446207842111476E-3</v>
      </c>
      <c r="N8399" s="2">
        <v>44629</v>
      </c>
      <c r="O8399">
        <v>288.5</v>
      </c>
      <c r="Q8399" s="2">
        <v>44629</v>
      </c>
      <c r="R8399">
        <v>469936.1</v>
      </c>
      <c r="S8399" s="8">
        <f t="shared" si="1184"/>
        <v>4.5857983885810638E-2</v>
      </c>
      <c r="T8399" s="9">
        <f t="shared" si="1180"/>
        <v>4.5814543885810639E-2</v>
      </c>
      <c r="U8399" s="3">
        <f>Sheet1!$B$17+Sheet1!$B$18*'Portfolio allocation'!K8399</f>
        <v>3.0098904591376336E-2</v>
      </c>
      <c r="V8399" s="13">
        <f t="shared" si="1185"/>
        <v>1.5715639294434303E-2</v>
      </c>
      <c r="W8399" s="13"/>
      <c r="X8399" s="2">
        <v>44629</v>
      </c>
      <c r="Y8399">
        <v>126.22</v>
      </c>
      <c r="AA8399" s="2">
        <v>44629</v>
      </c>
      <c r="AB8399">
        <v>2600.79</v>
      </c>
      <c r="AC8399">
        <f t="shared" si="1186"/>
        <v>4.2939834032906798E-3</v>
      </c>
      <c r="AD8399">
        <f t="shared" si="1181"/>
        <v>4.2491034032906801E-3</v>
      </c>
      <c r="AE8399">
        <f>Sheet2!$B$17+Sheet2!$B$18*'Portfolio allocation'!K8399</f>
        <v>2.3005242803672023E-2</v>
      </c>
      <c r="AF8399">
        <f t="shared" si="1187"/>
        <v>-1.8756139400381344E-2</v>
      </c>
      <c r="AH8399" s="2">
        <v>44629</v>
      </c>
      <c r="AI8399">
        <v>1.948</v>
      </c>
      <c r="AJ8399">
        <v>1.1220000000000001</v>
      </c>
      <c r="AK8399">
        <v>1.1045499999999999</v>
      </c>
    </row>
    <row r="8400" spans="1:44" hidden="1" outlineLevel="1" x14ac:dyDescent="0.2">
      <c r="A8400" s="2">
        <v>44630</v>
      </c>
      <c r="B8400">
        <v>30.23</v>
      </c>
      <c r="E8400" s="2">
        <v>44630</v>
      </c>
      <c r="F8400">
        <v>4259.5200000000004</v>
      </c>
      <c r="G8400">
        <f t="shared" si="1182"/>
        <v>-4.2918454935622075E-3</v>
      </c>
      <c r="H8400" s="2">
        <v>44630</v>
      </c>
      <c r="I8400">
        <v>8950.9</v>
      </c>
      <c r="J8400">
        <f t="shared" si="1183"/>
        <v>-4.1997407842111478E-3</v>
      </c>
      <c r="K8400">
        <f t="shared" si="1179"/>
        <v>-4.2446207842111476E-3</v>
      </c>
      <c r="L8400">
        <v>-1.2949930351137898E-2</v>
      </c>
      <c r="N8400" s="2">
        <v>44630</v>
      </c>
      <c r="O8400">
        <v>285.59010000000001</v>
      </c>
      <c r="Q8400" s="2">
        <v>44630</v>
      </c>
      <c r="R8400">
        <v>465196.1</v>
      </c>
      <c r="S8400" s="8">
        <f t="shared" si="1184"/>
        <v>-1.0086477714736142E-2</v>
      </c>
      <c r="T8400" s="9">
        <f t="shared" si="1180"/>
        <v>-1.0131357714736142E-2</v>
      </c>
      <c r="U8400" s="3">
        <f>Sheet1!$B$17+Sheet1!$B$18*'Portfolio allocation'!K8400</f>
        <v>-4.3817376522885046E-3</v>
      </c>
      <c r="V8400" s="13">
        <f t="shared" si="1185"/>
        <v>-5.7496200624476378E-3</v>
      </c>
      <c r="W8400" s="13"/>
      <c r="X8400" s="5">
        <v>44630</v>
      </c>
      <c r="Y8400">
        <v>124.35</v>
      </c>
      <c r="AA8400" s="2">
        <v>44630</v>
      </c>
      <c r="AB8400">
        <v>2562.2600000000002</v>
      </c>
      <c r="AC8400">
        <f t="shared" si="1186"/>
        <v>-1.481472937069106E-2</v>
      </c>
      <c r="AD8400">
        <f t="shared" si="1181"/>
        <v>-1.486092937069106E-2</v>
      </c>
      <c r="AE8400">
        <f>Sheet2!$B$17+Sheet2!$B$18*'Portfolio allocation'!K8400</f>
        <v>-3.7210380800263912E-3</v>
      </c>
      <c r="AF8400">
        <f t="shared" si="1187"/>
        <v>-1.1139891290664668E-2</v>
      </c>
      <c r="AH8400" s="2">
        <v>44630</v>
      </c>
      <c r="AI8400">
        <v>2.0089999999999999</v>
      </c>
      <c r="AJ8400">
        <v>1.155</v>
      </c>
      <c r="AK8400">
        <v>1.10185</v>
      </c>
    </row>
    <row r="8401" spans="1:37" hidden="1" outlineLevel="1" x14ac:dyDescent="0.2">
      <c r="A8401" s="2">
        <v>44631</v>
      </c>
      <c r="B8401">
        <v>30.75</v>
      </c>
      <c r="E8401" s="2">
        <v>44631</v>
      </c>
      <c r="F8401">
        <v>4204.3100000000004</v>
      </c>
      <c r="G8401">
        <f t="shared" si="1182"/>
        <v>-1.2961554353542182E-2</v>
      </c>
      <c r="H8401" s="2">
        <v>44631</v>
      </c>
      <c r="I8401">
        <v>8835.4</v>
      </c>
      <c r="J8401">
        <f t="shared" si="1183"/>
        <v>-1.2903730351137899E-2</v>
      </c>
      <c r="K8401">
        <f t="shared" si="1179"/>
        <v>-1.2949930351137898E-2</v>
      </c>
      <c r="L8401">
        <v>-7.2506949190755399E-3</v>
      </c>
      <c r="N8401" s="2">
        <v>44631</v>
      </c>
      <c r="O8401">
        <v>280.07010000000002</v>
      </c>
      <c r="Q8401" s="2">
        <v>44631</v>
      </c>
      <c r="R8401">
        <v>456204.6</v>
      </c>
      <c r="S8401" s="8">
        <f t="shared" si="1184"/>
        <v>-1.93284079552688E-2</v>
      </c>
      <c r="T8401" s="9">
        <f t="shared" si="1180"/>
        <v>-1.93746079552688E-2</v>
      </c>
      <c r="U8401" s="3">
        <f>Sheet1!$B$17+Sheet1!$B$18*'Portfolio allocation'!K8401</f>
        <v>-1.4368689409350379E-2</v>
      </c>
      <c r="V8401" s="13">
        <f t="shared" si="1185"/>
        <v>-5.0059185459184214E-3</v>
      </c>
      <c r="W8401" s="13"/>
      <c r="X8401" s="5">
        <v>44631</v>
      </c>
      <c r="Y8401">
        <v>123.96</v>
      </c>
      <c r="AA8401" s="2">
        <v>44631</v>
      </c>
      <c r="AB8401">
        <v>2554.2199999999998</v>
      </c>
      <c r="AC8401">
        <f t="shared" si="1186"/>
        <v>-3.1378548625043967E-3</v>
      </c>
      <c r="AD8401">
        <f t="shared" si="1181"/>
        <v>-3.1845748625043968E-3</v>
      </c>
      <c r="AE8401">
        <f>Sheet2!$B$17+Sheet2!$B$18*'Portfolio allocation'!K8401</f>
        <v>-1.146202143947125E-2</v>
      </c>
      <c r="AF8401">
        <f t="shared" si="1187"/>
        <v>8.2774465769668536E-3</v>
      </c>
      <c r="AH8401" s="2">
        <v>44631</v>
      </c>
      <c r="AI8401">
        <v>2.0059999999999998</v>
      </c>
      <c r="AJ8401">
        <v>1.1679999999999999</v>
      </c>
      <c r="AK8401">
        <v>1.0966499999999999</v>
      </c>
    </row>
    <row r="8402" spans="1:37" hidden="1" outlineLevel="1" x14ac:dyDescent="0.2">
      <c r="A8402" s="2">
        <v>44634</v>
      </c>
      <c r="B8402">
        <v>31.77</v>
      </c>
      <c r="E8402" s="2">
        <v>44634</v>
      </c>
      <c r="F8402">
        <v>4173.1099999999997</v>
      </c>
      <c r="G8402">
        <f t="shared" si="1182"/>
        <v>-7.4209561140831104E-3</v>
      </c>
      <c r="H8402" s="2">
        <v>44634</v>
      </c>
      <c r="I8402">
        <v>8771.75</v>
      </c>
      <c r="J8402">
        <f t="shared" si="1183"/>
        <v>-7.2039749190755398E-3</v>
      </c>
      <c r="K8402">
        <f t="shared" si="1179"/>
        <v>-7.2506949190755399E-3</v>
      </c>
      <c r="L8402">
        <v>2.1382219341636567E-2</v>
      </c>
      <c r="N8402" s="2">
        <v>44634</v>
      </c>
      <c r="O8402">
        <v>276.43990000000002</v>
      </c>
      <c r="Q8402" s="2">
        <v>44634</v>
      </c>
      <c r="R8402">
        <v>450291.5</v>
      </c>
      <c r="S8402" s="8">
        <f t="shared" si="1184"/>
        <v>-1.2961508936998878E-2</v>
      </c>
      <c r="T8402" s="9">
        <f t="shared" si="1180"/>
        <v>-1.3008228936998878E-2</v>
      </c>
      <c r="U8402" s="3">
        <f>Sheet1!$B$17+Sheet1!$B$18*'Portfolio allocation'!K8402</f>
        <v>-7.8303820838547394E-3</v>
      </c>
      <c r="V8402" s="13">
        <f t="shared" si="1185"/>
        <v>-5.1778468531441385E-3</v>
      </c>
      <c r="W8402" s="13"/>
      <c r="X8402" s="5">
        <v>44634</v>
      </c>
      <c r="Y8402">
        <v>123.94</v>
      </c>
      <c r="AA8402" s="2">
        <v>44634</v>
      </c>
      <c r="AB8402">
        <v>2553.81</v>
      </c>
      <c r="AC8402">
        <f t="shared" si="1186"/>
        <v>-1.6051867106192663E-4</v>
      </c>
      <c r="AD8402">
        <f t="shared" si="1181"/>
        <v>-2.0959867106192664E-4</v>
      </c>
      <c r="AE8402">
        <f>Sheet2!$B$17+Sheet2!$B$18*'Portfolio allocation'!K8402</f>
        <v>-6.3941158926351738E-3</v>
      </c>
      <c r="AF8402">
        <f t="shared" si="1187"/>
        <v>6.1845172215732472E-3</v>
      </c>
      <c r="AH8402" s="2">
        <v>44634</v>
      </c>
      <c r="AI8402">
        <v>2.14</v>
      </c>
      <c r="AJ8402">
        <v>1.2270000000000001</v>
      </c>
      <c r="AK8402">
        <v>1.0980000000000001</v>
      </c>
    </row>
    <row r="8403" spans="1:37" hidden="1" outlineLevel="1" x14ac:dyDescent="0.2">
      <c r="A8403" s="2">
        <v>44635</v>
      </c>
      <c r="B8403">
        <v>29.83</v>
      </c>
      <c r="E8403" s="2">
        <v>44635</v>
      </c>
      <c r="F8403">
        <v>4262.45</v>
      </c>
      <c r="G8403">
        <f t="shared" si="1182"/>
        <v>2.1408493905025416E-2</v>
      </c>
      <c r="H8403" s="2">
        <v>44635</v>
      </c>
      <c r="I8403">
        <v>8959.74</v>
      </c>
      <c r="J8403">
        <f t="shared" si="1183"/>
        <v>2.1431299341636567E-2</v>
      </c>
      <c r="K8403">
        <f t="shared" si="1179"/>
        <v>2.1382219341636567E-2</v>
      </c>
      <c r="L8403">
        <v>2.2359536304044542E-2</v>
      </c>
      <c r="N8403" s="2">
        <v>44635</v>
      </c>
      <c r="O8403">
        <v>287.1499</v>
      </c>
      <c r="Q8403" s="2">
        <v>44635</v>
      </c>
      <c r="R8403">
        <v>467736.9</v>
      </c>
      <c r="S8403" s="8">
        <f t="shared" si="1184"/>
        <v>3.8742459051525513E-2</v>
      </c>
      <c r="T8403" s="9">
        <f t="shared" si="1180"/>
        <v>3.8693379051525513E-2</v>
      </c>
      <c r="U8403" s="3">
        <f>Sheet1!$B$17+Sheet1!$B$18*'Portfolio allocation'!K8403</f>
        <v>2.5018022810581665E-2</v>
      </c>
      <c r="V8403" s="13">
        <f t="shared" si="1185"/>
        <v>1.3675356240943848E-2</v>
      </c>
      <c r="W8403" s="13"/>
      <c r="X8403" s="5">
        <v>44635</v>
      </c>
      <c r="Y8403">
        <v>125.64</v>
      </c>
      <c r="AA8403" s="2">
        <v>44635</v>
      </c>
      <c r="AB8403">
        <v>2588.84</v>
      </c>
      <c r="AC8403">
        <f t="shared" si="1186"/>
        <v>1.3716760448114762E-2</v>
      </c>
      <c r="AD8403">
        <f t="shared" si="1181"/>
        <v>1.3668280448114762E-2</v>
      </c>
      <c r="AE8403">
        <f>Sheet2!$B$17+Sheet2!$B$18*'Portfolio allocation'!K8403</f>
        <v>1.9067001959700111E-2</v>
      </c>
      <c r="AF8403">
        <f t="shared" si="1187"/>
        <v>-5.3987215115853492E-3</v>
      </c>
      <c r="AH8403" s="2">
        <v>44635</v>
      </c>
      <c r="AI8403">
        <v>2.16</v>
      </c>
      <c r="AJ8403">
        <v>1.212</v>
      </c>
      <c r="AK8403">
        <v>1.09735</v>
      </c>
    </row>
    <row r="8404" spans="1:37" hidden="1" outlineLevel="1" x14ac:dyDescent="0.2">
      <c r="A8404" s="2">
        <v>44636</v>
      </c>
      <c r="B8404">
        <v>26.67</v>
      </c>
      <c r="E8404" s="2">
        <v>44636</v>
      </c>
      <c r="F8404">
        <v>4357.8599999999997</v>
      </c>
      <c r="G8404">
        <f t="shared" si="1182"/>
        <v>2.2383840279651235E-2</v>
      </c>
      <c r="H8404" s="2">
        <v>44636</v>
      </c>
      <c r="I8404">
        <v>9160.51</v>
      </c>
      <c r="J8404">
        <f t="shared" si="1183"/>
        <v>2.2408016304044542E-2</v>
      </c>
      <c r="K8404">
        <f t="shared" si="1179"/>
        <v>2.2359536304044542E-2</v>
      </c>
      <c r="L8404">
        <v>1.2355646126733084E-2</v>
      </c>
      <c r="N8404" s="2">
        <v>44636</v>
      </c>
      <c r="O8404">
        <v>294.38990000000001</v>
      </c>
      <c r="Q8404" s="2">
        <v>44636</v>
      </c>
      <c r="R8404">
        <v>479530.1</v>
      </c>
      <c r="S8404" s="8">
        <f t="shared" si="1184"/>
        <v>2.521331971028995E-2</v>
      </c>
      <c r="T8404" s="9">
        <f t="shared" si="1180"/>
        <v>2.516483971028995E-2</v>
      </c>
      <c r="U8404" s="3">
        <f>Sheet1!$B$17+Sheet1!$B$18*'Portfolio allocation'!K8404</f>
        <v>2.6139225598361727E-2</v>
      </c>
      <c r="V8404" s="13">
        <f t="shared" si="1185"/>
        <v>-9.7438588807177706E-4</v>
      </c>
      <c r="W8404" s="13"/>
      <c r="X8404" s="5">
        <v>44636</v>
      </c>
      <c r="Y8404">
        <v>127.04</v>
      </c>
      <c r="AA8404" s="2">
        <v>44636</v>
      </c>
      <c r="AB8404">
        <v>2617.69</v>
      </c>
      <c r="AC8404">
        <f t="shared" si="1186"/>
        <v>1.1143987268429134E-2</v>
      </c>
      <c r="AD8404">
        <f t="shared" si="1181"/>
        <v>1.1092027268429134E-2</v>
      </c>
      <c r="AE8404">
        <f>Sheet2!$B$17+Sheet2!$B$18*'Portfolio allocation'!K8404</f>
        <v>1.9936057136284047E-2</v>
      </c>
      <c r="AF8404">
        <f t="shared" si="1187"/>
        <v>-8.8440298678549127E-3</v>
      </c>
      <c r="AH8404" s="2">
        <v>44636</v>
      </c>
      <c r="AI8404">
        <v>2.1869999999999998</v>
      </c>
      <c r="AJ8404">
        <v>1.2989999999999999</v>
      </c>
      <c r="AK8404">
        <v>1.09935</v>
      </c>
    </row>
    <row r="8405" spans="1:37" hidden="1" outlineLevel="1" x14ac:dyDescent="0.2">
      <c r="A8405" s="2">
        <v>44637</v>
      </c>
      <c r="B8405">
        <v>25.67</v>
      </c>
      <c r="E8405" s="2">
        <v>44637</v>
      </c>
      <c r="F8405">
        <v>4411.67</v>
      </c>
      <c r="G8405">
        <f t="shared" si="1182"/>
        <v>1.2347803738532281E-2</v>
      </c>
      <c r="H8405" s="2">
        <v>44637</v>
      </c>
      <c r="I8405">
        <v>9274.17</v>
      </c>
      <c r="J8405">
        <f t="shared" si="1183"/>
        <v>1.2407606126733084E-2</v>
      </c>
      <c r="K8405">
        <f t="shared" si="1179"/>
        <v>1.2355646126733084E-2</v>
      </c>
      <c r="L8405">
        <v>1.1624401813898263E-2</v>
      </c>
      <c r="N8405" s="2">
        <v>44637</v>
      </c>
      <c r="O8405">
        <v>295.22000000000003</v>
      </c>
      <c r="Q8405" s="2">
        <v>44637</v>
      </c>
      <c r="R8405">
        <v>480882.2</v>
      </c>
      <c r="S8405" s="8">
        <f t="shared" si="1184"/>
        <v>2.81963530547924E-3</v>
      </c>
      <c r="T8405" s="9">
        <f t="shared" si="1180"/>
        <v>2.7676753054792398E-3</v>
      </c>
      <c r="U8405" s="3">
        <f>Sheet1!$B$17+Sheet1!$B$18*'Portfolio allocation'!K8405</f>
        <v>1.4662509254657306E-2</v>
      </c>
      <c r="V8405" s="13">
        <f t="shared" si="1185"/>
        <v>-1.1894833949178066E-2</v>
      </c>
      <c r="W8405" s="13"/>
      <c r="X8405" s="5">
        <v>44637</v>
      </c>
      <c r="Y8405">
        <v>127.96</v>
      </c>
      <c r="AA8405" s="2">
        <v>44637</v>
      </c>
      <c r="AB8405">
        <v>2636.65</v>
      </c>
      <c r="AC8405">
        <f t="shared" si="1186"/>
        <v>7.2430272492158831E-3</v>
      </c>
      <c r="AD8405">
        <f t="shared" si="1181"/>
        <v>7.1941472492158829E-3</v>
      </c>
      <c r="AE8405">
        <f>Sheet2!$B$17+Sheet2!$B$18*'Portfolio allocation'!K8405</f>
        <v>1.1040342768297403E-2</v>
      </c>
      <c r="AF8405">
        <f t="shared" si="1187"/>
        <v>-3.8461955190815201E-3</v>
      </c>
      <c r="AH8405" s="2">
        <v>44637</v>
      </c>
      <c r="AI8405">
        <v>2.1920000000000002</v>
      </c>
      <c r="AJ8405">
        <v>1.222</v>
      </c>
      <c r="AK8405">
        <v>1.1109500000000001</v>
      </c>
    </row>
    <row r="8406" spans="1:37" hidden="1" outlineLevel="1" x14ac:dyDescent="0.2">
      <c r="A8406" s="2">
        <v>44638</v>
      </c>
      <c r="B8406">
        <v>23.87</v>
      </c>
      <c r="E8406" s="2">
        <v>44638</v>
      </c>
      <c r="F8406">
        <v>4463.12</v>
      </c>
      <c r="G8406">
        <f t="shared" si="1182"/>
        <v>1.1662250349640857E-2</v>
      </c>
      <c r="H8406" s="2">
        <v>44638</v>
      </c>
      <c r="I8406">
        <v>9382.43</v>
      </c>
      <c r="J8406">
        <f t="shared" si="1183"/>
        <v>1.1673281813898262E-2</v>
      </c>
      <c r="K8406">
        <f t="shared" si="1179"/>
        <v>1.1624401813898263E-2</v>
      </c>
      <c r="L8406">
        <v>-4.3163008623562467E-4</v>
      </c>
      <c r="N8406" s="2">
        <v>44638</v>
      </c>
      <c r="O8406">
        <v>300.42989999999998</v>
      </c>
      <c r="Q8406" s="2">
        <v>44638</v>
      </c>
      <c r="R8406">
        <v>489368.6</v>
      </c>
      <c r="S8406" s="8">
        <f t="shared" si="1184"/>
        <v>1.7647565245708652E-2</v>
      </c>
      <c r="T8406" s="9">
        <f t="shared" si="1180"/>
        <v>1.7598685245708651E-2</v>
      </c>
      <c r="U8406" s="3">
        <f>Sheet1!$B$17+Sheet1!$B$18*'Portfolio allocation'!K8406</f>
        <v>1.3823607246777836E-2</v>
      </c>
      <c r="V8406" s="13">
        <f t="shared" si="1185"/>
        <v>3.7750779989308147E-3</v>
      </c>
      <c r="W8406" s="13"/>
      <c r="X8406" s="5">
        <v>44638</v>
      </c>
      <c r="Y8406">
        <v>128.76</v>
      </c>
      <c r="AA8406" s="2">
        <v>44638</v>
      </c>
      <c r="AB8406">
        <v>2653.13</v>
      </c>
      <c r="AC8406">
        <f t="shared" si="1186"/>
        <v>6.2503555648265596E-3</v>
      </c>
      <c r="AD8406">
        <f t="shared" si="1181"/>
        <v>6.2013555648265592E-3</v>
      </c>
      <c r="AE8406">
        <f>Sheet2!$B$17+Sheet2!$B$18*'Portfolio allocation'!K8406</f>
        <v>1.0390101669594993E-2</v>
      </c>
      <c r="AF8406">
        <f t="shared" si="1187"/>
        <v>-4.1887461047684336E-3</v>
      </c>
      <c r="AH8406" s="2">
        <v>44638</v>
      </c>
      <c r="AI8406">
        <v>2.1480000000000001</v>
      </c>
      <c r="AJ8406">
        <v>1.2250000000000001</v>
      </c>
      <c r="AK8406">
        <v>1.1048500000000001</v>
      </c>
    </row>
    <row r="8407" spans="1:37" hidden="1" outlineLevel="1" x14ac:dyDescent="0.2">
      <c r="A8407" s="2">
        <v>44641</v>
      </c>
      <c r="B8407">
        <v>23.53</v>
      </c>
      <c r="E8407" s="2">
        <v>44641</v>
      </c>
      <c r="F8407">
        <v>4461.18</v>
      </c>
      <c r="G8407">
        <f t="shared" si="1182"/>
        <v>-4.3467350194470455E-4</v>
      </c>
      <c r="H8407" s="2">
        <v>44641</v>
      </c>
      <c r="I8407">
        <v>9378.84</v>
      </c>
      <c r="J8407">
        <f t="shared" si="1183"/>
        <v>-3.8263008623562467E-4</v>
      </c>
      <c r="K8407">
        <f t="shared" si="1179"/>
        <v>-4.3163008623562467E-4</v>
      </c>
      <c r="L8407">
        <v>1.1252929812045074E-2</v>
      </c>
      <c r="N8407" s="2">
        <v>44641</v>
      </c>
      <c r="O8407">
        <v>299.15989999999999</v>
      </c>
      <c r="Q8407" s="2">
        <v>44641</v>
      </c>
      <c r="R8407">
        <v>487299.9</v>
      </c>
      <c r="S8407" s="8">
        <f t="shared" si="1184"/>
        <v>-4.2272838919373834E-3</v>
      </c>
      <c r="T8407" s="9">
        <f t="shared" si="1180"/>
        <v>-4.2762838919373838E-3</v>
      </c>
      <c r="U8407" s="3">
        <f>Sheet1!$B$17+Sheet1!$B$18*'Portfolio allocation'!K8407</f>
        <v>-7.3780895359628956E-6</v>
      </c>
      <c r="V8407" s="13">
        <f t="shared" si="1185"/>
        <v>-4.2689058024014213E-3</v>
      </c>
      <c r="W8407" s="13"/>
      <c r="X8407" s="5">
        <v>44641</v>
      </c>
      <c r="Y8407">
        <v>128.1</v>
      </c>
      <c r="AA8407" s="2">
        <v>44641</v>
      </c>
      <c r="AB8407">
        <v>2639.53</v>
      </c>
      <c r="AC8407">
        <f t="shared" si="1186"/>
        <v>-5.1260209639180099E-3</v>
      </c>
      <c r="AD8407">
        <f t="shared" si="1181"/>
        <v>-5.17726096391801E-3</v>
      </c>
      <c r="AE8407">
        <f>Sheet2!$B$17+Sheet2!$B$18*'Portfolio allocation'!K8407</f>
        <v>-3.3042947319579562E-4</v>
      </c>
      <c r="AF8407">
        <f t="shared" si="1187"/>
        <v>-4.846831490722214E-3</v>
      </c>
      <c r="AH8407" s="2">
        <v>44641</v>
      </c>
      <c r="AI8407">
        <v>2.3170000000000002</v>
      </c>
      <c r="AJ8407">
        <v>1.2809999999999999</v>
      </c>
      <c r="AK8407">
        <v>1.1049500000000001</v>
      </c>
    </row>
    <row r="8408" spans="1:37" hidden="1" outlineLevel="1" x14ac:dyDescent="0.2">
      <c r="A8408" s="2">
        <v>44642</v>
      </c>
      <c r="B8408">
        <v>22.94</v>
      </c>
      <c r="E8408" s="2">
        <v>44642</v>
      </c>
      <c r="F8408">
        <v>4511.6099999999997</v>
      </c>
      <c r="G8408">
        <f t="shared" si="1182"/>
        <v>1.1304184094790948E-2</v>
      </c>
      <c r="H8408" s="2">
        <v>44642</v>
      </c>
      <c r="I8408">
        <v>9484.86</v>
      </c>
      <c r="J8408">
        <f t="shared" si="1183"/>
        <v>1.1304169812045073E-2</v>
      </c>
      <c r="K8408">
        <f t="shared" si="1179"/>
        <v>1.1252929812045074E-2</v>
      </c>
      <c r="L8408">
        <v>-1.2271205359109222E-2</v>
      </c>
      <c r="N8408" s="2">
        <v>44642</v>
      </c>
      <c r="O8408">
        <v>304.06009999999998</v>
      </c>
      <c r="Q8408" s="2">
        <v>44642</v>
      </c>
      <c r="R8408">
        <v>495281.8</v>
      </c>
      <c r="S8408" s="8">
        <f t="shared" si="1184"/>
        <v>1.6379851504176202E-2</v>
      </c>
      <c r="T8408" s="9">
        <f t="shared" si="1180"/>
        <v>1.6328611504176201E-2</v>
      </c>
      <c r="U8408" s="3">
        <f>Sheet1!$B$17+Sheet1!$B$18*'Portfolio allocation'!K8408</f>
        <v>1.3397445151899376E-2</v>
      </c>
      <c r="V8408" s="13">
        <f t="shared" si="1185"/>
        <v>2.9311663522768247E-3</v>
      </c>
      <c r="W8408" s="13"/>
      <c r="X8408" s="5">
        <v>44642</v>
      </c>
      <c r="Y8408">
        <v>129.06</v>
      </c>
      <c r="AA8408" s="2">
        <v>44642</v>
      </c>
      <c r="AB8408">
        <v>2659.31</v>
      </c>
      <c r="AC8408">
        <f t="shared" si="1186"/>
        <v>7.4937583584955281E-3</v>
      </c>
      <c r="AD8408">
        <f t="shared" si="1181"/>
        <v>7.4399183584955278E-3</v>
      </c>
      <c r="AE8408">
        <f>Sheet2!$B$17+Sheet2!$B$18*'Portfolio allocation'!K8408</f>
        <v>1.0059779288439239E-2</v>
      </c>
      <c r="AF8408">
        <f t="shared" si="1187"/>
        <v>-2.6198609299437113E-3</v>
      </c>
      <c r="AH8408" s="2">
        <v>44642</v>
      </c>
      <c r="AI8408">
        <v>2.3769999999999998</v>
      </c>
      <c r="AJ8408">
        <v>1.3460000000000001</v>
      </c>
      <c r="AK8408">
        <v>1.1022000000000001</v>
      </c>
    </row>
    <row r="8409" spans="1:37" hidden="1" outlineLevel="1" x14ac:dyDescent="0.2">
      <c r="A8409" s="2">
        <v>44643</v>
      </c>
      <c r="B8409">
        <v>23.57</v>
      </c>
      <c r="E8409" s="2">
        <v>44643</v>
      </c>
      <c r="F8409">
        <v>4456.24</v>
      </c>
      <c r="G8409">
        <f t="shared" si="1182"/>
        <v>-1.2272780670315009E-2</v>
      </c>
      <c r="H8409" s="2">
        <v>44643</v>
      </c>
      <c r="I8409">
        <v>9368.98</v>
      </c>
      <c r="J8409">
        <f t="shared" si="1183"/>
        <v>-1.2217365359109222E-2</v>
      </c>
      <c r="K8409">
        <f t="shared" si="1179"/>
        <v>-1.2271205359109222E-2</v>
      </c>
      <c r="L8409">
        <v>1.4371067054471299E-2</v>
      </c>
      <c r="N8409" s="2">
        <v>44643</v>
      </c>
      <c r="O8409">
        <v>299.49</v>
      </c>
      <c r="Q8409" s="2">
        <v>44643</v>
      </c>
      <c r="R8409">
        <v>487837.6</v>
      </c>
      <c r="S8409" s="8">
        <f t="shared" si="1184"/>
        <v>-1.5030231274397732E-2</v>
      </c>
      <c r="T8409" s="9">
        <f t="shared" si="1180"/>
        <v>-1.5084071274397731E-2</v>
      </c>
      <c r="U8409" s="3">
        <f>Sheet1!$B$17+Sheet1!$B$18*'Portfolio allocation'!K8409</f>
        <v>-1.359003889731631E-2</v>
      </c>
      <c r="V8409" s="13">
        <f t="shared" si="1185"/>
        <v>-1.4940323770814209E-3</v>
      </c>
      <c r="W8409" s="13"/>
      <c r="X8409" s="5">
        <v>44643</v>
      </c>
      <c r="Y8409">
        <v>128.30000000000001</v>
      </c>
      <c r="AA8409" s="2">
        <v>44643</v>
      </c>
      <c r="AB8409">
        <v>2643.65</v>
      </c>
      <c r="AC8409">
        <f t="shared" si="1186"/>
        <v>-5.8887455768601438E-3</v>
      </c>
      <c r="AD8409">
        <f t="shared" si="1181"/>
        <v>-5.9493455768601438E-3</v>
      </c>
      <c r="AE8409">
        <f>Sheet2!$B$17+Sheet2!$B$18*'Portfolio allocation'!K8409</f>
        <v>-1.0858481860718722E-2</v>
      </c>
      <c r="AF8409">
        <f t="shared" si="1187"/>
        <v>4.9091362838585778E-3</v>
      </c>
      <c r="AH8409" s="2">
        <v>44643</v>
      </c>
      <c r="AI8409">
        <v>2.3210000000000002</v>
      </c>
      <c r="AJ8409">
        <v>1.5149999999999999</v>
      </c>
      <c r="AK8409">
        <v>1.10015</v>
      </c>
    </row>
    <row r="8410" spans="1:37" hidden="1" outlineLevel="1" x14ac:dyDescent="0.2">
      <c r="A8410" s="2">
        <v>44644</v>
      </c>
      <c r="B8410">
        <v>21.67</v>
      </c>
      <c r="E8410" s="2">
        <v>44644</v>
      </c>
      <c r="F8410">
        <v>4520.16</v>
      </c>
      <c r="G8410">
        <f t="shared" si="1182"/>
        <v>1.4343931206577842E-2</v>
      </c>
      <c r="H8410" s="2">
        <v>44644</v>
      </c>
      <c r="I8410">
        <v>9504.19</v>
      </c>
      <c r="J8410">
        <f t="shared" si="1183"/>
        <v>1.4431667054471298E-2</v>
      </c>
      <c r="K8410">
        <f t="shared" si="1179"/>
        <v>1.4371067054471299E-2</v>
      </c>
      <c r="L8410">
        <v>5.0107796028066457E-3</v>
      </c>
      <c r="N8410" s="2">
        <v>44644</v>
      </c>
      <c r="O8410">
        <v>304.1001</v>
      </c>
      <c r="Q8410" s="2">
        <v>44644</v>
      </c>
      <c r="R8410">
        <v>495346.9</v>
      </c>
      <c r="S8410" s="8">
        <f t="shared" si="1184"/>
        <v>1.5393032435384368E-2</v>
      </c>
      <c r="T8410" s="9">
        <f t="shared" si="1180"/>
        <v>1.5332432435384369E-2</v>
      </c>
      <c r="U8410" s="3">
        <f>Sheet1!$B$17+Sheet1!$B$18*'Portfolio allocation'!K8410</f>
        <v>1.6974651220517369E-2</v>
      </c>
      <c r="V8410" s="13">
        <f t="shared" si="1185"/>
        <v>-1.6422187851329994E-3</v>
      </c>
      <c r="W8410" s="13"/>
      <c r="X8410" s="5">
        <v>44644</v>
      </c>
      <c r="Y8410">
        <v>129.25</v>
      </c>
      <c r="AA8410" s="2">
        <v>44644</v>
      </c>
      <c r="AB8410">
        <v>2663.23</v>
      </c>
      <c r="AC8410">
        <f t="shared" si="1186"/>
        <v>7.4064267206324086E-3</v>
      </c>
      <c r="AD8410">
        <f t="shared" si="1181"/>
        <v>7.3447067206324082E-3</v>
      </c>
      <c r="AE8410">
        <f>Sheet2!$B$17+Sheet2!$B$18*'Portfolio allocation'!K8410</f>
        <v>1.2832506475280451E-2</v>
      </c>
      <c r="AF8410">
        <f t="shared" si="1187"/>
        <v>-5.4877997546480426E-3</v>
      </c>
      <c r="AH8410" s="2">
        <v>44644</v>
      </c>
      <c r="AI8410">
        <v>2.3410000000000002</v>
      </c>
      <c r="AJ8410">
        <v>1.5429999999999999</v>
      </c>
      <c r="AK8410">
        <v>1.1007499999999999</v>
      </c>
    </row>
    <row r="8411" spans="1:37" hidden="1" outlineLevel="1" x14ac:dyDescent="0.2">
      <c r="A8411" s="2">
        <v>44645</v>
      </c>
      <c r="B8411">
        <v>20.81</v>
      </c>
      <c r="E8411" s="2">
        <v>44645</v>
      </c>
      <c r="F8411">
        <v>4543.0600000000004</v>
      </c>
      <c r="G8411">
        <f t="shared" si="1182"/>
        <v>5.0661923471737591E-3</v>
      </c>
      <c r="H8411" s="2">
        <v>44645</v>
      </c>
      <c r="I8411">
        <v>9552.4</v>
      </c>
      <c r="J8411">
        <f t="shared" si="1183"/>
        <v>5.072499602806646E-3</v>
      </c>
      <c r="K8411">
        <f t="shared" si="1179"/>
        <v>5.0107796028066457E-3</v>
      </c>
      <c r="L8411">
        <v>7.0794481638122514E-3</v>
      </c>
      <c r="N8411" s="2">
        <v>44645</v>
      </c>
      <c r="O8411">
        <v>303.67989999999998</v>
      </c>
      <c r="Q8411" s="2">
        <v>44645</v>
      </c>
      <c r="R8411">
        <v>494662.6</v>
      </c>
      <c r="S8411" s="8">
        <f t="shared" si="1184"/>
        <v>-1.3814561068213882E-3</v>
      </c>
      <c r="T8411" s="9">
        <f t="shared" si="1180"/>
        <v>-1.4431761068213881E-3</v>
      </c>
      <c r="U8411" s="3">
        <f>Sheet1!$B$17+Sheet1!$B$18*'Portfolio allocation'!K8411</f>
        <v>6.2362922347371369E-3</v>
      </c>
      <c r="V8411" s="13">
        <f t="shared" si="1185"/>
        <v>-7.6794683415585246E-3</v>
      </c>
      <c r="W8411" s="13"/>
      <c r="X8411" s="5">
        <v>44645</v>
      </c>
      <c r="Y8411">
        <v>131.35</v>
      </c>
      <c r="AA8411" s="2">
        <v>44645</v>
      </c>
      <c r="AB8411">
        <v>2706.5</v>
      </c>
      <c r="AC8411">
        <f t="shared" si="1186"/>
        <v>1.6247188564262105E-2</v>
      </c>
      <c r="AD8411">
        <f t="shared" si="1181"/>
        <v>1.6180788564262104E-2</v>
      </c>
      <c r="AE8411">
        <f>Sheet2!$B$17+Sheet2!$B$18*'Portfolio allocation'!K8411</f>
        <v>4.509100070729518E-3</v>
      </c>
      <c r="AF8411">
        <f t="shared" si="1187"/>
        <v>1.1671688493532586E-2</v>
      </c>
      <c r="AH8411" s="2">
        <v>44645</v>
      </c>
      <c r="AI8411">
        <v>2.4929999999999999</v>
      </c>
      <c r="AJ8411">
        <v>1.66</v>
      </c>
      <c r="AK8411">
        <v>1.0984499999999999</v>
      </c>
    </row>
    <row r="8412" spans="1:37" hidden="1" outlineLevel="1" x14ac:dyDescent="0.2">
      <c r="A8412" s="2">
        <v>44648</v>
      </c>
      <c r="B8412">
        <v>19.63</v>
      </c>
      <c r="E8412" s="2">
        <v>44648</v>
      </c>
      <c r="F8412">
        <v>4575.5200000000004</v>
      </c>
      <c r="G8412">
        <f t="shared" si="1182"/>
        <v>7.1449639670178033E-3</v>
      </c>
      <c r="H8412" s="2">
        <v>44648</v>
      </c>
      <c r="I8412">
        <v>9620.66</v>
      </c>
      <c r="J8412">
        <f t="shared" si="1183"/>
        <v>7.1458481638122517E-3</v>
      </c>
      <c r="K8412">
        <f t="shared" si="1179"/>
        <v>7.0794481638122514E-3</v>
      </c>
      <c r="L8412">
        <v>1.2191994203474738E-2</v>
      </c>
      <c r="N8412" s="2">
        <v>44648</v>
      </c>
      <c r="O8412">
        <v>310.7</v>
      </c>
      <c r="Q8412" s="2">
        <v>44648</v>
      </c>
      <c r="R8412">
        <v>506097.4</v>
      </c>
      <c r="S8412" s="8">
        <f t="shared" si="1184"/>
        <v>2.3116362546915958E-2</v>
      </c>
      <c r="T8412" s="9">
        <f t="shared" si="1180"/>
        <v>2.3049962546915957E-2</v>
      </c>
      <c r="U8412" s="3">
        <f>Sheet1!$B$17+Sheet1!$B$18*'Portfolio allocation'!K8412</f>
        <v>8.6095212349560357E-3</v>
      </c>
      <c r="V8412" s="13">
        <f t="shared" si="1185"/>
        <v>1.4440441311959921E-2</v>
      </c>
      <c r="W8412" s="13"/>
      <c r="X8412" s="5">
        <v>44648</v>
      </c>
      <c r="Y8412">
        <v>131.47</v>
      </c>
      <c r="AA8412" s="2">
        <v>44648</v>
      </c>
      <c r="AB8412">
        <v>2708.97</v>
      </c>
      <c r="AC8412">
        <f t="shared" si="1186"/>
        <v>9.1261777203022199E-4</v>
      </c>
      <c r="AD8412">
        <f t="shared" si="1181"/>
        <v>8.45577772030222E-4</v>
      </c>
      <c r="AE8412">
        <f>Sheet2!$B$17+Sheet2!$B$18*'Portfolio allocation'!K8412</f>
        <v>6.3486129316839184E-3</v>
      </c>
      <c r="AF8412">
        <f t="shared" si="1187"/>
        <v>-5.5030351596536964E-3</v>
      </c>
      <c r="AH8412" s="2">
        <v>44648</v>
      </c>
      <c r="AI8412">
        <v>2.4769999999999999</v>
      </c>
      <c r="AJ8412">
        <v>1.6759999999999999</v>
      </c>
      <c r="AK8412">
        <v>1.0969500000000001</v>
      </c>
    </row>
    <row r="8413" spans="1:37" hidden="1" outlineLevel="1" x14ac:dyDescent="0.2">
      <c r="A8413" s="2">
        <v>44649</v>
      </c>
      <c r="B8413">
        <v>18.899999999999999</v>
      </c>
      <c r="E8413" s="2">
        <v>44649</v>
      </c>
      <c r="F8413">
        <v>4631.6000000000004</v>
      </c>
      <c r="G8413">
        <f t="shared" si="1182"/>
        <v>1.2256530405287291E-2</v>
      </c>
      <c r="H8413" s="2">
        <v>44649</v>
      </c>
      <c r="I8413">
        <v>9738.6</v>
      </c>
      <c r="J8413">
        <f t="shared" si="1183"/>
        <v>1.2259034203474739E-2</v>
      </c>
      <c r="K8413">
        <f t="shared" si="1179"/>
        <v>1.2191994203474738E-2</v>
      </c>
      <c r="L8413">
        <v>-6.2581350921078454E-3</v>
      </c>
      <c r="N8413" s="2">
        <v>44649</v>
      </c>
      <c r="O8413">
        <v>315.40989999999999</v>
      </c>
      <c r="Q8413" s="2">
        <v>44649</v>
      </c>
      <c r="R8413">
        <v>513769.4</v>
      </c>
      <c r="S8413" s="8">
        <f t="shared" si="1184"/>
        <v>1.5159137351822061E-2</v>
      </c>
      <c r="T8413" s="9">
        <f t="shared" si="1180"/>
        <v>1.509209735182206E-2</v>
      </c>
      <c r="U8413" s="3">
        <f>Sheet1!$B$17+Sheet1!$B$18*'Portfolio allocation'!K8413</f>
        <v>1.4474763620804049E-2</v>
      </c>
      <c r="V8413" s="13">
        <f t="shared" si="1185"/>
        <v>6.1733373101801117E-4</v>
      </c>
      <c r="W8413" s="13"/>
      <c r="X8413" s="5">
        <v>44649</v>
      </c>
      <c r="Y8413">
        <v>131.94</v>
      </c>
      <c r="AA8413" s="2">
        <v>44649</v>
      </c>
      <c r="AB8413">
        <v>2718.65</v>
      </c>
      <c r="AC8413">
        <f t="shared" si="1186"/>
        <v>3.5733138425306787E-3</v>
      </c>
      <c r="AD8413">
        <f t="shared" si="1181"/>
        <v>3.5070338425306786E-3</v>
      </c>
      <c r="AE8413">
        <f>Sheet2!$B$17+Sheet2!$B$18*'Portfolio allocation'!K8413</f>
        <v>1.089481930299791E-2</v>
      </c>
      <c r="AF8413">
        <f t="shared" si="1187"/>
        <v>-7.3877854604672312E-3</v>
      </c>
      <c r="AH8413" s="2">
        <v>44649</v>
      </c>
      <c r="AI8413">
        <v>2.4</v>
      </c>
      <c r="AJ8413">
        <v>1.657</v>
      </c>
      <c r="AK8413">
        <v>1.11025</v>
      </c>
    </row>
    <row r="8414" spans="1:37" hidden="1" outlineLevel="1" x14ac:dyDescent="0.2">
      <c r="A8414" s="2">
        <v>44650</v>
      </c>
      <c r="B8414">
        <v>19.329999999999998</v>
      </c>
      <c r="E8414" s="2">
        <v>44650</v>
      </c>
      <c r="F8414">
        <v>4602.45</v>
      </c>
      <c r="G8414">
        <f t="shared" si="1182"/>
        <v>-6.2937213921756552E-3</v>
      </c>
      <c r="H8414" s="2">
        <v>44650</v>
      </c>
      <c r="I8414">
        <v>9678.2999999999993</v>
      </c>
      <c r="J8414">
        <f t="shared" si="1183"/>
        <v>-6.1918550921078452E-3</v>
      </c>
      <c r="K8414">
        <f t="shared" si="1179"/>
        <v>-6.2581350921078454E-3</v>
      </c>
      <c r="L8414">
        <v>-1.565106173026258E-2</v>
      </c>
      <c r="N8414" s="2">
        <v>44650</v>
      </c>
      <c r="O8414">
        <v>313.86009999999999</v>
      </c>
      <c r="Q8414" s="2">
        <v>44650</v>
      </c>
      <c r="R8414">
        <v>511245</v>
      </c>
      <c r="S8414" s="8">
        <f t="shared" si="1184"/>
        <v>-4.913488424962642E-3</v>
      </c>
      <c r="T8414" s="9">
        <f t="shared" si="1180"/>
        <v>-4.9797684249626422E-3</v>
      </c>
      <c r="U8414" s="3">
        <f>Sheet1!$B$17+Sheet1!$B$18*'Portfolio allocation'!K8414</f>
        <v>-6.6916922955462081E-3</v>
      </c>
      <c r="V8414" s="13">
        <f t="shared" si="1185"/>
        <v>1.7119238705835659E-3</v>
      </c>
      <c r="W8414" s="13"/>
      <c r="X8414" s="5">
        <v>44650</v>
      </c>
      <c r="Y8414">
        <v>132.13</v>
      </c>
      <c r="AA8414" s="2">
        <v>44650</v>
      </c>
      <c r="AB8414">
        <v>2722.57</v>
      </c>
      <c r="AC8414">
        <f t="shared" si="1186"/>
        <v>1.4418921155721076E-3</v>
      </c>
      <c r="AD8414">
        <f t="shared" si="1181"/>
        <v>1.3762121155721076E-3</v>
      </c>
      <c r="AE8414">
        <f>Sheet2!$B$17+Sheet2!$B$18*'Portfolio allocation'!K8414</f>
        <v>-5.5115063720040918E-3</v>
      </c>
      <c r="AF8414">
        <f t="shared" si="1187"/>
        <v>6.8877184875761992E-3</v>
      </c>
      <c r="AH8414" s="2">
        <v>44650</v>
      </c>
      <c r="AI8414">
        <v>2.3580000000000001</v>
      </c>
      <c r="AJ8414">
        <v>1.6419999999999999</v>
      </c>
      <c r="AK8414">
        <v>1.1164499999999999</v>
      </c>
    </row>
    <row r="8415" spans="1:37" hidden="1" outlineLevel="1" x14ac:dyDescent="0.2">
      <c r="A8415" s="2">
        <v>44651</v>
      </c>
      <c r="B8415">
        <v>20.56</v>
      </c>
      <c r="E8415" s="2">
        <v>44651</v>
      </c>
      <c r="F8415">
        <v>4530.41</v>
      </c>
      <c r="G8415">
        <f t="shared" si="1182"/>
        <v>-1.5652532890091164E-2</v>
      </c>
      <c r="H8415" s="2">
        <v>44651</v>
      </c>
      <c r="I8415">
        <v>9527.4599999999991</v>
      </c>
      <c r="J8415">
        <f t="shared" si="1183"/>
        <v>-1.5585381730262582E-2</v>
      </c>
      <c r="K8415">
        <f t="shared" si="1179"/>
        <v>-1.565106173026258E-2</v>
      </c>
      <c r="L8415">
        <v>3.3458228922295173E-3</v>
      </c>
      <c r="N8415" s="2">
        <v>44651</v>
      </c>
      <c r="O8415">
        <v>308.31009999999998</v>
      </c>
      <c r="Q8415" s="2">
        <v>44651</v>
      </c>
      <c r="R8415">
        <v>502204.6</v>
      </c>
      <c r="S8415" s="8">
        <f t="shared" si="1184"/>
        <v>-1.7683106925251102E-2</v>
      </c>
      <c r="T8415" s="9">
        <f t="shared" si="1180"/>
        <v>-1.77487869252511E-2</v>
      </c>
      <c r="U8415" s="3">
        <f>Sheet1!$B$17+Sheet1!$B$18*'Portfolio allocation'!K8415</f>
        <v>-1.7467495783254853E-2</v>
      </c>
      <c r="V8415" s="13">
        <f t="shared" si="1185"/>
        <v>-2.8129114199624758E-4</v>
      </c>
      <c r="W8415" s="13"/>
      <c r="X8415" s="5">
        <v>44651</v>
      </c>
      <c r="Y8415">
        <v>130.02000000000001</v>
      </c>
      <c r="AA8415" s="2">
        <v>44651</v>
      </c>
      <c r="AB8415">
        <v>2679.09</v>
      </c>
      <c r="AC8415">
        <f t="shared" si="1186"/>
        <v>-1.5970204622837936E-2</v>
      </c>
      <c r="AD8415">
        <f t="shared" si="1181"/>
        <v>-1.6034524622837935E-2</v>
      </c>
      <c r="AE8415">
        <f>Sheet2!$B$17+Sheet2!$B$18*'Portfolio allocation'!K8415</f>
        <v>-1.3863936373882963E-2</v>
      </c>
      <c r="AF8415">
        <f t="shared" si="1187"/>
        <v>-2.1705882489549723E-3</v>
      </c>
      <c r="AH8415" s="2">
        <v>44651</v>
      </c>
      <c r="AI8415">
        <v>2.3250000000000002</v>
      </c>
      <c r="AJ8415">
        <v>1.6080000000000001</v>
      </c>
      <c r="AK8415">
        <v>1.1126499999999999</v>
      </c>
    </row>
    <row r="8416" spans="1:37" hidden="1" outlineLevel="1" x14ac:dyDescent="0.2">
      <c r="A8416" s="2">
        <v>44652</v>
      </c>
      <c r="B8416">
        <v>19.63</v>
      </c>
      <c r="E8416" s="2">
        <v>44652</v>
      </c>
      <c r="F8416">
        <v>4545.8599999999997</v>
      </c>
      <c r="G8416">
        <f t="shared" si="1182"/>
        <v>3.4102873691344016E-3</v>
      </c>
      <c r="H8416" s="2">
        <v>44652</v>
      </c>
      <c r="I8416">
        <v>9559.9500000000007</v>
      </c>
      <c r="J8416">
        <f t="shared" si="1183"/>
        <v>3.4101428922295174E-3</v>
      </c>
      <c r="K8416">
        <f t="shared" si="1179"/>
        <v>3.3458228922295173E-3</v>
      </c>
      <c r="L8416">
        <v>8.0309287153175497E-3</v>
      </c>
      <c r="N8416" s="2">
        <v>44652</v>
      </c>
      <c r="O8416">
        <v>309.41989999999998</v>
      </c>
      <c r="Q8416" s="2">
        <v>44652</v>
      </c>
      <c r="R8416">
        <v>504012.4</v>
      </c>
      <c r="S8416" s="8">
        <f t="shared" si="1184"/>
        <v>3.5997280789543673E-3</v>
      </c>
      <c r="T8416" s="9">
        <f t="shared" si="1180"/>
        <v>3.5354080789543672E-3</v>
      </c>
      <c r="U8416" s="3">
        <f>Sheet1!$B$17+Sheet1!$B$18*'Portfolio allocation'!K8416</f>
        <v>4.3262117007486873E-3</v>
      </c>
      <c r="V8416" s="13">
        <f t="shared" si="1185"/>
        <v>-7.908036217943201E-4</v>
      </c>
      <c r="W8416" s="13"/>
      <c r="X8416" s="5">
        <v>44652</v>
      </c>
      <c r="Y8416">
        <v>130.15</v>
      </c>
      <c r="AA8416" s="2">
        <v>44652</v>
      </c>
      <c r="AB8416">
        <v>2681.77</v>
      </c>
      <c r="AC8416">
        <f t="shared" si="1186"/>
        <v>1.0003396675737353E-3</v>
      </c>
      <c r="AD8416">
        <f t="shared" si="1181"/>
        <v>9.3289966757373528E-4</v>
      </c>
      <c r="AE8416">
        <f>Sheet2!$B$17+Sheet2!$B$18*'Portfolio allocation'!K8416</f>
        <v>3.0285780867969452E-3</v>
      </c>
      <c r="AF8416">
        <f t="shared" si="1187"/>
        <v>-2.0956784192232101E-3</v>
      </c>
      <c r="AH8416" s="2">
        <v>44652</v>
      </c>
      <c r="AI8416">
        <v>2.375</v>
      </c>
      <c r="AJ8416">
        <v>1.6859999999999999</v>
      </c>
      <c r="AK8416">
        <v>1.10365</v>
      </c>
    </row>
    <row r="8417" spans="1:37" hidden="1" outlineLevel="1" x14ac:dyDescent="0.2">
      <c r="A8417" s="2">
        <v>44655</v>
      </c>
      <c r="B8417">
        <v>18.57</v>
      </c>
      <c r="E8417" s="2">
        <v>44655</v>
      </c>
      <c r="F8417">
        <v>4582.6400000000003</v>
      </c>
      <c r="G8417">
        <f t="shared" si="1182"/>
        <v>8.0908782936564005E-3</v>
      </c>
      <c r="H8417" s="2">
        <v>44655</v>
      </c>
      <c r="I8417">
        <v>9637.3700000000008</v>
      </c>
      <c r="J8417">
        <f t="shared" si="1183"/>
        <v>8.0983687153175499E-3</v>
      </c>
      <c r="K8417">
        <f t="shared" si="1179"/>
        <v>8.0309287153175497E-3</v>
      </c>
      <c r="L8417">
        <v>-1.2460345059409428E-2</v>
      </c>
      <c r="N8417" s="2">
        <v>44655</v>
      </c>
      <c r="O8417">
        <v>314.97000000000003</v>
      </c>
      <c r="Q8417" s="2">
        <v>44655</v>
      </c>
      <c r="R8417">
        <v>513052.8</v>
      </c>
      <c r="S8417" s="8">
        <f t="shared" si="1184"/>
        <v>1.793686028359609E-2</v>
      </c>
      <c r="T8417" s="9">
        <f t="shared" si="1180"/>
        <v>1.7869420283596091E-2</v>
      </c>
      <c r="U8417" s="3">
        <f>Sheet1!$B$17+Sheet1!$B$18*'Portfolio allocation'!K8417</f>
        <v>9.7010838373668175E-3</v>
      </c>
      <c r="V8417" s="13">
        <f t="shared" si="1185"/>
        <v>8.168336446229274E-3</v>
      </c>
      <c r="W8417" s="13"/>
      <c r="X8417" s="5">
        <v>44655</v>
      </c>
      <c r="Y8417">
        <v>130.27000000000001</v>
      </c>
      <c r="AA8417" s="2">
        <v>44655</v>
      </c>
      <c r="AB8417">
        <v>2684.24</v>
      </c>
      <c r="AC8417">
        <f t="shared" si="1186"/>
        <v>9.2103349653394062E-4</v>
      </c>
      <c r="AD8417">
        <f t="shared" si="1181"/>
        <v>8.5307349653394057E-4</v>
      </c>
      <c r="AE8417">
        <f>Sheet2!$B$17+Sheet2!$B$18*'Portfolio allocation'!K8417</f>
        <v>7.1946937125467354E-3</v>
      </c>
      <c r="AF8417">
        <f t="shared" si="1187"/>
        <v>-6.3416202160127945E-3</v>
      </c>
      <c r="AH8417" s="2">
        <v>44655</v>
      </c>
      <c r="AI8417">
        <v>2.4119999999999999</v>
      </c>
      <c r="AJ8417">
        <v>1.6990000000000001</v>
      </c>
      <c r="AK8417">
        <v>1.09965</v>
      </c>
    </row>
    <row r="8418" spans="1:37" hidden="1" outlineLevel="1" x14ac:dyDescent="0.2">
      <c r="A8418" s="2">
        <v>44656</v>
      </c>
      <c r="B8418">
        <v>21.03</v>
      </c>
      <c r="E8418" s="2">
        <v>44656</v>
      </c>
      <c r="F8418">
        <v>4525.12</v>
      </c>
      <c r="G8418">
        <f t="shared" si="1182"/>
        <v>-1.2551716914267819E-2</v>
      </c>
      <c r="H8418" s="2">
        <v>44656</v>
      </c>
      <c r="I8418">
        <v>9517.94</v>
      </c>
      <c r="J8418">
        <f t="shared" si="1183"/>
        <v>-1.2392385059409428E-2</v>
      </c>
      <c r="K8418">
        <f t="shared" si="1179"/>
        <v>-1.2460345059409428E-2</v>
      </c>
      <c r="L8418">
        <v>-9.783036267511749E-3</v>
      </c>
      <c r="N8418" s="2">
        <v>44656</v>
      </c>
      <c r="O8418">
        <v>310.87990000000002</v>
      </c>
      <c r="Q8418" s="2">
        <v>44656</v>
      </c>
      <c r="R8418">
        <v>506390.5</v>
      </c>
      <c r="S8418" s="8">
        <f t="shared" si="1184"/>
        <v>-1.2985603041246407E-2</v>
      </c>
      <c r="T8418" s="9">
        <f t="shared" si="1180"/>
        <v>-1.3053563041246408E-2</v>
      </c>
      <c r="U8418" s="3">
        <f>Sheet1!$B$17+Sheet1!$B$18*'Portfolio allocation'!K8418</f>
        <v>-1.380702475493816E-2</v>
      </c>
      <c r="V8418" s="13">
        <f t="shared" si="1185"/>
        <v>7.5346171369175194E-4</v>
      </c>
      <c r="W8418" s="13"/>
      <c r="X8418" s="5">
        <v>44656</v>
      </c>
      <c r="Y8418">
        <v>128.88999999999999</v>
      </c>
      <c r="AA8418" s="2">
        <v>44656</v>
      </c>
      <c r="AB8418">
        <v>2655.81</v>
      </c>
      <c r="AC8418">
        <f t="shared" si="1186"/>
        <v>-1.0591452329150819E-2</v>
      </c>
      <c r="AD8418">
        <f t="shared" si="1181"/>
        <v>-1.0661252329150819E-2</v>
      </c>
      <c r="AE8418">
        <f>Sheet2!$B$17+Sheet2!$B$18*'Portfolio allocation'!K8418</f>
        <v>-1.1026669707615839E-2</v>
      </c>
      <c r="AF8418">
        <f t="shared" si="1187"/>
        <v>3.6541737846501957E-4</v>
      </c>
      <c r="AH8418" s="2">
        <v>44656</v>
      </c>
      <c r="AI8418">
        <v>2.5539999999999998</v>
      </c>
      <c r="AJ8418">
        <v>1.7450000000000001</v>
      </c>
      <c r="AK8418">
        <v>1.09385</v>
      </c>
    </row>
    <row r="8419" spans="1:37" hidden="1" outlineLevel="1" x14ac:dyDescent="0.2">
      <c r="A8419" s="2">
        <v>44657</v>
      </c>
      <c r="B8419">
        <v>22.1</v>
      </c>
      <c r="E8419" s="2">
        <v>44657</v>
      </c>
      <c r="F8419">
        <v>4481.1499999999996</v>
      </c>
      <c r="G8419">
        <f t="shared" si="1182"/>
        <v>-9.7168693868892042E-3</v>
      </c>
      <c r="H8419" s="2">
        <v>44657</v>
      </c>
      <c r="I8419">
        <v>9425.49</v>
      </c>
      <c r="J8419">
        <f t="shared" si="1183"/>
        <v>-9.713236267511749E-3</v>
      </c>
      <c r="K8419">
        <f t="shared" si="1179"/>
        <v>-9.783036267511749E-3</v>
      </c>
      <c r="L8419">
        <v>4.3080322025912015E-3</v>
      </c>
      <c r="N8419" s="2">
        <v>44657</v>
      </c>
      <c r="O8419">
        <v>299.5</v>
      </c>
      <c r="Q8419" s="2">
        <v>44657</v>
      </c>
      <c r="R8419">
        <v>487853.9</v>
      </c>
      <c r="S8419" s="8">
        <f t="shared" si="1184"/>
        <v>-3.6605347059235904E-2</v>
      </c>
      <c r="T8419" s="9">
        <f t="shared" si="1180"/>
        <v>-3.6675147059235906E-2</v>
      </c>
      <c r="U8419" s="3">
        <f>Sheet1!$B$17+Sheet1!$B$18*'Portfolio allocation'!K8419</f>
        <v>-1.0735548256845154E-2</v>
      </c>
      <c r="V8419" s="13">
        <f t="shared" si="1185"/>
        <v>-2.5939598802390752E-2</v>
      </c>
      <c r="W8419" s="13"/>
      <c r="X8419" s="5">
        <v>44657</v>
      </c>
      <c r="Y8419">
        <v>129.38999999999999</v>
      </c>
      <c r="AA8419" s="2">
        <v>44657</v>
      </c>
      <c r="AB8419">
        <v>2666.11</v>
      </c>
      <c r="AC8419">
        <f t="shared" si="1186"/>
        <v>3.8782894860702744E-3</v>
      </c>
      <c r="AD8419">
        <f t="shared" si="1181"/>
        <v>3.8077694860702742E-3</v>
      </c>
      <c r="AE8419">
        <f>Sheet2!$B$17+Sheet2!$B$18*'Portfolio allocation'!K8419</f>
        <v>-8.6459384255355466E-3</v>
      </c>
      <c r="AF8419">
        <f t="shared" si="1187"/>
        <v>1.245370791160582E-2</v>
      </c>
      <c r="AH8419" s="2">
        <v>44657</v>
      </c>
      <c r="AI8419">
        <v>2.609</v>
      </c>
      <c r="AJ8419">
        <v>1.7629999999999999</v>
      </c>
      <c r="AK8419">
        <v>1.09195</v>
      </c>
    </row>
    <row r="8420" spans="1:37" hidden="1" outlineLevel="1" x14ac:dyDescent="0.2">
      <c r="A8420" s="2">
        <v>44658</v>
      </c>
      <c r="B8420">
        <v>21.55</v>
      </c>
      <c r="E8420" s="2">
        <v>44658</v>
      </c>
      <c r="F8420">
        <v>4500.21</v>
      </c>
      <c r="G8420">
        <f t="shared" si="1182"/>
        <v>4.2533724601945266E-3</v>
      </c>
      <c r="H8420" s="2">
        <v>44658</v>
      </c>
      <c r="I8420">
        <v>9466.76</v>
      </c>
      <c r="J8420">
        <f t="shared" si="1183"/>
        <v>4.3785522025912016E-3</v>
      </c>
      <c r="K8420">
        <f t="shared" si="1179"/>
        <v>4.3080322025912015E-3</v>
      </c>
      <c r="L8420">
        <v>-2.7017684132691925E-3</v>
      </c>
      <c r="N8420" s="2">
        <v>44658</v>
      </c>
      <c r="O8420">
        <v>301.37009999999998</v>
      </c>
      <c r="Q8420" s="2">
        <v>44658</v>
      </c>
      <c r="R8420">
        <v>490900.1</v>
      </c>
      <c r="S8420" s="8">
        <f t="shared" si="1184"/>
        <v>6.2440825009288936E-3</v>
      </c>
      <c r="T8420" s="9">
        <f t="shared" si="1180"/>
        <v>6.1735625009288935E-3</v>
      </c>
      <c r="U8420" s="3">
        <f>Sheet1!$B$17+Sheet1!$B$18*'Portfolio allocation'!K8420</f>
        <v>5.4300826072224227E-3</v>
      </c>
      <c r="V8420" s="13">
        <f t="shared" si="1185"/>
        <v>7.4347989370647082E-4</v>
      </c>
      <c r="W8420" s="13"/>
      <c r="X8420" s="5">
        <v>44658</v>
      </c>
      <c r="Y8420">
        <v>128.55000000000001</v>
      </c>
      <c r="AA8420" s="2">
        <v>44658</v>
      </c>
      <c r="AB8420">
        <v>2648.8</v>
      </c>
      <c r="AC8420">
        <f t="shared" si="1186"/>
        <v>-6.4926053313628662E-3</v>
      </c>
      <c r="AD8420">
        <f t="shared" si="1181"/>
        <v>-6.5620053313628661E-3</v>
      </c>
      <c r="AE8420">
        <f>Sheet2!$B$17+Sheet2!$B$18*'Portfolio allocation'!K8420</f>
        <v>3.8841991537502539E-3</v>
      </c>
      <c r="AF8420">
        <f t="shared" si="1187"/>
        <v>-1.044620448511312E-2</v>
      </c>
      <c r="AH8420" s="2">
        <v>44658</v>
      </c>
      <c r="AI8420">
        <v>2.6539999999999999</v>
      </c>
      <c r="AJ8420">
        <v>1.7350000000000001</v>
      </c>
      <c r="AK8420">
        <v>1.0911500000000001</v>
      </c>
    </row>
    <row r="8421" spans="1:37" hidden="1" outlineLevel="1" x14ac:dyDescent="0.2">
      <c r="A8421" s="2">
        <v>44659</v>
      </c>
      <c r="B8421">
        <v>21.16</v>
      </c>
      <c r="E8421" s="2">
        <v>44659</v>
      </c>
      <c r="F8421">
        <v>4488.28</v>
      </c>
      <c r="G8421">
        <f t="shared" si="1182"/>
        <v>-2.6509873983658894E-3</v>
      </c>
      <c r="H8421" s="2">
        <v>44659</v>
      </c>
      <c r="I8421">
        <v>9441.84</v>
      </c>
      <c r="J8421">
        <f t="shared" si="1183"/>
        <v>-2.6323684132691927E-3</v>
      </c>
      <c r="K8421">
        <f t="shared" si="1179"/>
        <v>-2.7017684132691925E-3</v>
      </c>
      <c r="L8421">
        <v>-1.6948786139650816E-2</v>
      </c>
      <c r="N8421" s="2">
        <v>44659</v>
      </c>
      <c r="O8421">
        <v>296.97000000000003</v>
      </c>
      <c r="Q8421" s="2">
        <v>44659</v>
      </c>
      <c r="R8421">
        <v>483732.8</v>
      </c>
      <c r="S8421" s="8">
        <f t="shared" si="1184"/>
        <v>-1.4600322957766698E-2</v>
      </c>
      <c r="T8421" s="9">
        <f t="shared" si="1180"/>
        <v>-1.4669722957766699E-2</v>
      </c>
      <c r="U8421" s="3">
        <f>Sheet1!$B$17+Sheet1!$B$18*'Portfolio allocation'!K8421</f>
        <v>-2.6117383112650152E-3</v>
      </c>
      <c r="V8421" s="13">
        <f t="shared" si="1185"/>
        <v>-1.2057984646501683E-2</v>
      </c>
      <c r="W8421" s="13"/>
      <c r="X8421" s="2">
        <v>44659</v>
      </c>
      <c r="Y8421">
        <v>127.73</v>
      </c>
      <c r="AA8421" s="2">
        <v>44659</v>
      </c>
      <c r="AB8421">
        <v>2631.91</v>
      </c>
      <c r="AC8421">
        <f t="shared" si="1186"/>
        <v>-6.3764723648446209E-3</v>
      </c>
      <c r="AD8421">
        <f t="shared" si="1181"/>
        <v>-6.4471923648446207E-3</v>
      </c>
      <c r="AE8421">
        <f>Sheet2!$B$17+Sheet2!$B$18*'Portfolio allocation'!K8421</f>
        <v>-2.3490943900608603E-3</v>
      </c>
      <c r="AF8421">
        <f t="shared" si="1187"/>
        <v>-4.0980979747837609E-3</v>
      </c>
      <c r="AH8421" s="2">
        <v>44659</v>
      </c>
      <c r="AI8421">
        <v>2.7149999999999999</v>
      </c>
      <c r="AJ8421">
        <v>1.768</v>
      </c>
      <c r="AK8421">
        <v>1.08735</v>
      </c>
    </row>
    <row r="8422" spans="1:37" hidden="1" outlineLevel="1" x14ac:dyDescent="0.2">
      <c r="A8422" s="2">
        <v>44662</v>
      </c>
      <c r="B8422">
        <v>24.37</v>
      </c>
      <c r="E8422" s="2">
        <v>44662</v>
      </c>
      <c r="F8422">
        <v>4412.53</v>
      </c>
      <c r="G8422">
        <f t="shared" si="1182"/>
        <v>-1.6877289295676778E-2</v>
      </c>
      <c r="H8422" s="2">
        <v>44662</v>
      </c>
      <c r="I8422">
        <v>9282.48</v>
      </c>
      <c r="J8422">
        <f t="shared" si="1183"/>
        <v>-1.6878066139650816E-2</v>
      </c>
      <c r="K8422">
        <f t="shared" si="1179"/>
        <v>-1.6948786139650816E-2</v>
      </c>
      <c r="L8422">
        <v>-3.4551539860899001E-3</v>
      </c>
      <c r="N8422" s="2">
        <v>44662</v>
      </c>
      <c r="O8422">
        <v>285.26</v>
      </c>
      <c r="Q8422" s="2">
        <v>44662</v>
      </c>
      <c r="R8422">
        <v>464658.4</v>
      </c>
      <c r="S8422" s="8">
        <f t="shared" si="1184"/>
        <v>-3.943168625323723E-2</v>
      </c>
      <c r="T8422" s="9">
        <f t="shared" si="1180"/>
        <v>-3.9502406253237234E-2</v>
      </c>
      <c r="U8422" s="3">
        <f>Sheet1!$B$17+Sheet1!$B$18*'Portfolio allocation'!K8422</f>
        <v>-1.8956278114415227E-2</v>
      </c>
      <c r="V8422" s="13">
        <f t="shared" si="1185"/>
        <v>-2.0546128138822006E-2</v>
      </c>
      <c r="W8422" s="13"/>
      <c r="X8422" s="2">
        <v>44662</v>
      </c>
      <c r="Y8422">
        <v>126.37</v>
      </c>
      <c r="AA8422" s="2">
        <v>44662</v>
      </c>
      <c r="AB8422">
        <v>2603.88</v>
      </c>
      <c r="AC8422">
        <f t="shared" si="1186"/>
        <v>-1.0650060222423874E-2</v>
      </c>
      <c r="AD8422">
        <f t="shared" si="1181"/>
        <v>-1.0721420222423873E-2</v>
      </c>
      <c r="AE8422">
        <f>Sheet2!$B$17+Sheet2!$B$18*'Portfolio allocation'!K8422</f>
        <v>-1.5017906026655021E-2</v>
      </c>
      <c r="AF8422">
        <f t="shared" si="1187"/>
        <v>4.2964858042311479E-3</v>
      </c>
      <c r="AH8422" s="2">
        <v>44662</v>
      </c>
      <c r="AI8422">
        <v>2.782</v>
      </c>
      <c r="AJ8422">
        <v>1.784</v>
      </c>
      <c r="AK8422">
        <v>1.0896999999999999</v>
      </c>
    </row>
    <row r="8423" spans="1:37" hidden="1" outlineLevel="1" x14ac:dyDescent="0.2">
      <c r="A8423" s="2">
        <v>44663</v>
      </c>
      <c r="B8423">
        <v>24.26</v>
      </c>
      <c r="E8423" s="2">
        <v>44663</v>
      </c>
      <c r="F8423">
        <v>4397.45</v>
      </c>
      <c r="G8423">
        <f t="shared" si="1182"/>
        <v>-3.4175405039739148E-3</v>
      </c>
      <c r="H8423" s="2">
        <v>44663</v>
      </c>
      <c r="I8423">
        <v>9251.07</v>
      </c>
      <c r="J8423">
        <f t="shared" si="1183"/>
        <v>-3.3837939860899002E-3</v>
      </c>
      <c r="K8423">
        <f t="shared" si="1179"/>
        <v>-3.4551539860899001E-3</v>
      </c>
      <c r="L8423">
        <v>1.1296531812557806E-2</v>
      </c>
      <c r="N8423" s="2">
        <v>44663</v>
      </c>
      <c r="O8423">
        <v>282.06009999999998</v>
      </c>
      <c r="Q8423" s="2">
        <v>44663</v>
      </c>
      <c r="R8423">
        <v>459446.1</v>
      </c>
      <c r="S8423" s="8">
        <f t="shared" si="1184"/>
        <v>-1.1217487943831483E-2</v>
      </c>
      <c r="T8423" s="9">
        <f t="shared" si="1180"/>
        <v>-1.1288847943831483E-2</v>
      </c>
      <c r="U8423" s="3">
        <f>Sheet1!$B$17+Sheet1!$B$18*'Portfolio allocation'!K8423</f>
        <v>-3.4760413337344451E-3</v>
      </c>
      <c r="V8423" s="13">
        <f t="shared" si="1185"/>
        <v>-7.8128066100970374E-3</v>
      </c>
      <c r="W8423" s="13"/>
      <c r="X8423" s="2">
        <v>44663</v>
      </c>
      <c r="Y8423">
        <v>125.98</v>
      </c>
      <c r="AA8423" s="2">
        <v>44663</v>
      </c>
      <c r="AB8423">
        <v>2595.85</v>
      </c>
      <c r="AC8423">
        <f t="shared" si="1186"/>
        <v>-3.0838594712506717E-3</v>
      </c>
      <c r="AD8423">
        <f t="shared" si="1181"/>
        <v>-3.1524994712506717E-3</v>
      </c>
      <c r="AE8423">
        <f>Sheet2!$B$17+Sheet2!$B$18*'Portfolio allocation'!K8423</f>
        <v>-3.0190240620173504E-3</v>
      </c>
      <c r="AF8423">
        <f t="shared" si="1187"/>
        <v>-1.3347540923332136E-4</v>
      </c>
      <c r="AH8423" s="2">
        <v>44663</v>
      </c>
      <c r="AI8423">
        <v>2.7269999999999999</v>
      </c>
      <c r="AJ8423">
        <v>1.716</v>
      </c>
      <c r="AK8423">
        <v>1.08735</v>
      </c>
    </row>
    <row r="8424" spans="1:37" hidden="1" outlineLevel="1" x14ac:dyDescent="0.2">
      <c r="A8424" s="2">
        <v>44664</v>
      </c>
      <c r="B8424">
        <v>21.82</v>
      </c>
      <c r="E8424" s="2">
        <v>44664</v>
      </c>
      <c r="F8424">
        <v>4446.59</v>
      </c>
      <c r="G8424">
        <f t="shared" si="1182"/>
        <v>1.1174658040455254E-2</v>
      </c>
      <c r="H8424" s="2">
        <v>44664</v>
      </c>
      <c r="I8424">
        <v>9356.2099999999991</v>
      </c>
      <c r="J8424">
        <f t="shared" si="1183"/>
        <v>1.1365171812557806E-2</v>
      </c>
      <c r="K8424">
        <f t="shared" si="1179"/>
        <v>1.1296531812557806E-2</v>
      </c>
      <c r="L8424">
        <v>-1.2212194901268698E-2</v>
      </c>
      <c r="N8424" s="2">
        <v>44664</v>
      </c>
      <c r="O8424">
        <v>287.62009999999998</v>
      </c>
      <c r="Q8424" s="2">
        <v>44664</v>
      </c>
      <c r="R8424">
        <v>468502.8</v>
      </c>
      <c r="S8424" s="8">
        <f t="shared" si="1184"/>
        <v>1.9712214338091005E-2</v>
      </c>
      <c r="T8424" s="9">
        <f t="shared" si="1180"/>
        <v>1.9643574338091007E-2</v>
      </c>
      <c r="U8424" s="3">
        <f>Sheet1!$B$17+Sheet1!$B$18*'Portfolio allocation'!K8424</f>
        <v>1.3447466471909225E-2</v>
      </c>
      <c r="V8424" s="13">
        <f t="shared" si="1185"/>
        <v>6.1961078661817819E-3</v>
      </c>
      <c r="W8424" s="13"/>
      <c r="X8424" s="2">
        <v>44664</v>
      </c>
      <c r="Y8424">
        <v>126.14</v>
      </c>
      <c r="AA8424" s="2">
        <v>44664</v>
      </c>
      <c r="AB8424">
        <v>2599.14</v>
      </c>
      <c r="AC8424">
        <f t="shared" si="1186"/>
        <v>1.2674075928886808E-3</v>
      </c>
      <c r="AD8424">
        <f t="shared" si="1181"/>
        <v>1.2000875928886807E-3</v>
      </c>
      <c r="AE8424">
        <f>Sheet2!$B$17+Sheet2!$B$18*'Portfolio allocation'!K8424</f>
        <v>1.0098551299682802E-2</v>
      </c>
      <c r="AF8424">
        <f t="shared" si="1187"/>
        <v>-8.898463706794122E-3</v>
      </c>
      <c r="AH8424" s="2">
        <v>44664</v>
      </c>
      <c r="AI8424">
        <v>2.6890000000000001</v>
      </c>
      <c r="AJ8424">
        <v>1.6830000000000001</v>
      </c>
      <c r="AK8424">
        <v>1.0847500000000001</v>
      </c>
    </row>
    <row r="8425" spans="1:37" hidden="1" outlineLevel="1" x14ac:dyDescent="0.2">
      <c r="A8425" s="2">
        <v>44665</v>
      </c>
      <c r="B8425">
        <v>22.7</v>
      </c>
      <c r="E8425" s="2">
        <v>44665</v>
      </c>
      <c r="F8425">
        <v>4392.59</v>
      </c>
      <c r="G8425">
        <f t="shared" si="1182"/>
        <v>-1.2144137417661627E-2</v>
      </c>
      <c r="H8425" s="2">
        <v>44665</v>
      </c>
      <c r="I8425">
        <v>9242.58</v>
      </c>
      <c r="J8425">
        <f t="shared" si="1183"/>
        <v>-1.2144874901268699E-2</v>
      </c>
      <c r="K8425">
        <f t="shared" si="1179"/>
        <v>-1.2212194901268698E-2</v>
      </c>
      <c r="L8425">
        <v>-6.9480000000000006E-5</v>
      </c>
      <c r="N8425" s="2">
        <v>44665</v>
      </c>
      <c r="O8425">
        <v>279.83010000000002</v>
      </c>
      <c r="Q8425" s="2">
        <v>44665</v>
      </c>
      <c r="R8425">
        <v>455813.6</v>
      </c>
      <c r="S8425" s="8">
        <f t="shared" si="1184"/>
        <v>-2.7084576655678538E-2</v>
      </c>
      <c r="T8425" s="9">
        <f t="shared" si="1180"/>
        <v>-2.7151896655678538E-2</v>
      </c>
      <c r="U8425" s="3">
        <f>Sheet1!$B$17+Sheet1!$B$18*'Portfolio allocation'!K8425</f>
        <v>-1.3522340604557778E-2</v>
      </c>
      <c r="V8425" s="13">
        <f t="shared" si="1185"/>
        <v>-1.362955605112076E-2</v>
      </c>
      <c r="W8425" s="13"/>
      <c r="X8425" s="2">
        <v>44665</v>
      </c>
      <c r="Y8425">
        <v>126.56</v>
      </c>
      <c r="AA8425" s="2">
        <v>44665</v>
      </c>
      <c r="AB8425">
        <v>2607.8000000000002</v>
      </c>
      <c r="AC8425">
        <f t="shared" si="1186"/>
        <v>3.331871311279988E-3</v>
      </c>
      <c r="AD8425">
        <f t="shared" si="1181"/>
        <v>3.2623913112799882E-3</v>
      </c>
      <c r="AE8425">
        <f>Sheet2!$B$17+Sheet2!$B$18*'Portfolio allocation'!K8425</f>
        <v>-1.0806008256113988E-2</v>
      </c>
      <c r="AF8425">
        <f t="shared" si="1187"/>
        <v>1.4068399567393976E-2</v>
      </c>
      <c r="AH8425" s="2">
        <v>44665</v>
      </c>
      <c r="AI8425">
        <v>2.8079999999999998</v>
      </c>
      <c r="AJ8425">
        <v>1.7370000000000001</v>
      </c>
      <c r="AK8425">
        <v>1.07765</v>
      </c>
    </row>
    <row r="8426" spans="1:37" hidden="1" outlineLevel="1" x14ac:dyDescent="0.2">
      <c r="A8426" s="2">
        <v>44666</v>
      </c>
      <c r="B8426">
        <v>22.7</v>
      </c>
      <c r="E8426" s="2">
        <v>44666</v>
      </c>
      <c r="F8426">
        <v>4392.59</v>
      </c>
      <c r="G8426">
        <f t="shared" si="1182"/>
        <v>0</v>
      </c>
      <c r="H8426" s="2">
        <v>44666</v>
      </c>
      <c r="I8426">
        <v>9242.58</v>
      </c>
      <c r="J8426">
        <f t="shared" si="1183"/>
        <v>0</v>
      </c>
      <c r="K8426">
        <f t="shared" si="1179"/>
        <v>-6.9480000000000006E-5</v>
      </c>
      <c r="L8426">
        <v>-2.7396835714692583E-4</v>
      </c>
      <c r="N8426" s="2">
        <v>44666</v>
      </c>
      <c r="O8426">
        <v>279.83010000000002</v>
      </c>
      <c r="Q8426" s="2">
        <v>44666</v>
      </c>
      <c r="R8426">
        <v>455813.6</v>
      </c>
      <c r="S8426" s="8">
        <f t="shared" si="1184"/>
        <v>0</v>
      </c>
      <c r="T8426" s="9">
        <f t="shared" si="1180"/>
        <v>-6.9480000000000006E-5</v>
      </c>
      <c r="U8426" s="3">
        <f>Sheet1!$B$17+Sheet1!$B$18*'Portfolio allocation'!K8426</f>
        <v>4.0808966749726768E-4</v>
      </c>
      <c r="V8426" s="13">
        <f t="shared" si="1185"/>
        <v>-4.775696674972677E-4</v>
      </c>
      <c r="W8426" s="13"/>
      <c r="X8426" s="2">
        <v>44666</v>
      </c>
      <c r="Y8426">
        <v>126.56</v>
      </c>
      <c r="AA8426" s="2">
        <v>44666</v>
      </c>
      <c r="AB8426">
        <v>2607.8000000000002</v>
      </c>
      <c r="AC8426">
        <f t="shared" si="1186"/>
        <v>0</v>
      </c>
      <c r="AD8426">
        <f t="shared" si="1181"/>
        <v>-6.9480000000000006E-5</v>
      </c>
      <c r="AE8426">
        <f>Sheet2!$B$17+Sheet2!$B$18*'Portfolio allocation'!K8426</f>
        <v>-8.3963772307569184E-6</v>
      </c>
      <c r="AF8426">
        <f t="shared" si="1187"/>
        <v>-6.1083622769243087E-5</v>
      </c>
      <c r="AH8426" s="2">
        <v>44666</v>
      </c>
      <c r="AI8426">
        <v>2.8079999999999998</v>
      </c>
      <c r="AJ8426">
        <v>1.7370000000000001</v>
      </c>
      <c r="AK8426">
        <v>1.07765</v>
      </c>
    </row>
    <row r="8427" spans="1:37" hidden="1" outlineLevel="1" x14ac:dyDescent="0.2">
      <c r="A8427" s="2">
        <v>44669</v>
      </c>
      <c r="B8427">
        <v>22.17</v>
      </c>
      <c r="E8427" s="2">
        <v>44669</v>
      </c>
      <c r="F8427">
        <v>4391.6899999999996</v>
      </c>
      <c r="G8427">
        <f t="shared" si="1182"/>
        <v>-2.0489050878880199E-4</v>
      </c>
      <c r="H8427" s="2">
        <v>44669</v>
      </c>
      <c r="I8427">
        <v>9240.69</v>
      </c>
      <c r="J8427">
        <f t="shared" si="1183"/>
        <v>-2.0448835714692581E-4</v>
      </c>
      <c r="K8427">
        <f t="shared" si="1179"/>
        <v>-2.7396835714692583E-4</v>
      </c>
      <c r="L8427">
        <v>1.6001672862437557E-2</v>
      </c>
      <c r="N8427" s="2">
        <v>44669</v>
      </c>
      <c r="O8427">
        <v>280.52</v>
      </c>
      <c r="Q8427" s="2">
        <v>44669</v>
      </c>
      <c r="R8427">
        <v>456937.5</v>
      </c>
      <c r="S8427" s="8">
        <f t="shared" si="1184"/>
        <v>2.4657008917681189E-3</v>
      </c>
      <c r="T8427" s="9">
        <f t="shared" si="1180"/>
        <v>2.3962208917681191E-3</v>
      </c>
      <c r="U8427" s="3">
        <f>Sheet1!$B$17+Sheet1!$B$18*'Portfolio allocation'!K8427</f>
        <v>1.7349544175416717E-4</v>
      </c>
      <c r="V8427" s="13">
        <f t="shared" si="1185"/>
        <v>2.2227254500139519E-3</v>
      </c>
      <c r="W8427" s="13"/>
      <c r="X8427" s="2">
        <v>44669</v>
      </c>
      <c r="Y8427">
        <v>126.17</v>
      </c>
      <c r="AA8427" s="2">
        <v>44669</v>
      </c>
      <c r="AB8427">
        <v>2599.7600000000002</v>
      </c>
      <c r="AC8427">
        <f t="shared" si="1186"/>
        <v>-3.0830585167573865E-3</v>
      </c>
      <c r="AD8427">
        <f t="shared" si="1181"/>
        <v>-3.1537785167573863E-3</v>
      </c>
      <c r="AE8427">
        <f>Sheet2!$B$17+Sheet2!$B$18*'Portfolio allocation'!K8427</f>
        <v>-1.902326413756285E-4</v>
      </c>
      <c r="AF8427">
        <f t="shared" si="1187"/>
        <v>-2.9635458753817577E-3</v>
      </c>
      <c r="AH8427" s="2">
        <v>44669</v>
      </c>
      <c r="AI8427">
        <v>2.8620000000000001</v>
      </c>
      <c r="AJ8427">
        <v>1.768</v>
      </c>
      <c r="AK8427">
        <v>1.07935</v>
      </c>
    </row>
    <row r="8428" spans="1:37" hidden="1" outlineLevel="1" x14ac:dyDescent="0.2">
      <c r="A8428" s="2">
        <v>44670</v>
      </c>
      <c r="B8428">
        <v>21.37</v>
      </c>
      <c r="E8428" s="2">
        <v>44670</v>
      </c>
      <c r="F8428">
        <v>4462.21</v>
      </c>
      <c r="G8428">
        <f t="shared" si="1182"/>
        <v>1.6057599693967584E-2</v>
      </c>
      <c r="H8428" s="2">
        <v>44670</v>
      </c>
      <c r="I8428">
        <v>9389.2099999999991</v>
      </c>
      <c r="J8428">
        <f t="shared" si="1183"/>
        <v>1.6072392862437557E-2</v>
      </c>
      <c r="K8428">
        <f t="shared" si="1179"/>
        <v>1.6001672862437557E-2</v>
      </c>
      <c r="L8428">
        <v>-6.7700467187311166E-4</v>
      </c>
      <c r="N8428" s="2">
        <v>44670</v>
      </c>
      <c r="O8428">
        <v>285.3</v>
      </c>
      <c r="Q8428" s="2">
        <v>44670</v>
      </c>
      <c r="R8428">
        <v>464723.7</v>
      </c>
      <c r="S8428" s="8">
        <f t="shared" si="1184"/>
        <v>1.7039967172753467E-2</v>
      </c>
      <c r="T8428" s="9">
        <f t="shared" si="1180"/>
        <v>1.6969247172753468E-2</v>
      </c>
      <c r="U8428" s="3">
        <f>Sheet1!$B$17+Sheet1!$B$18*'Portfolio allocation'!K8428</f>
        <v>1.8845323528462986E-2</v>
      </c>
      <c r="V8428" s="13">
        <f t="shared" si="1185"/>
        <v>-1.8760763557095182E-3</v>
      </c>
      <c r="W8428" s="13"/>
      <c r="X8428" s="2">
        <v>44670</v>
      </c>
      <c r="Y8428">
        <v>129.15</v>
      </c>
      <c r="AA8428" s="2">
        <v>44670</v>
      </c>
      <c r="AB8428">
        <v>2661.17</v>
      </c>
      <c r="AC8428">
        <f t="shared" si="1186"/>
        <v>2.3621411207188192E-2</v>
      </c>
      <c r="AD8428">
        <f t="shared" si="1181"/>
        <v>2.3548291207188193E-2</v>
      </c>
      <c r="AE8428">
        <f>Sheet2!$B$17+Sheet2!$B$18*'Portfolio allocation'!K8428</f>
        <v>1.4282482760240653E-2</v>
      </c>
      <c r="AF8428">
        <f t="shared" si="1187"/>
        <v>9.2658084469475401E-3</v>
      </c>
      <c r="AH8428" s="2">
        <v>44670</v>
      </c>
      <c r="AI8428">
        <v>2.915</v>
      </c>
      <c r="AJ8428">
        <v>1.8280000000000001</v>
      </c>
      <c r="AK8428">
        <v>1.0786500000000001</v>
      </c>
    </row>
    <row r="8429" spans="1:37" hidden="1" outlineLevel="1" x14ac:dyDescent="0.2">
      <c r="A8429" s="2">
        <v>44671</v>
      </c>
      <c r="B8429">
        <v>20.32</v>
      </c>
      <c r="E8429" s="2">
        <v>44671</v>
      </c>
      <c r="F8429">
        <v>4459.45</v>
      </c>
      <c r="G8429">
        <f t="shared" si="1182"/>
        <v>-6.1852759058855789E-4</v>
      </c>
      <c r="H8429" s="2">
        <v>44671</v>
      </c>
      <c r="I8429">
        <v>9383.5400000000009</v>
      </c>
      <c r="J8429">
        <f t="shared" si="1183"/>
        <v>-6.0388467187311168E-4</v>
      </c>
      <c r="K8429">
        <f t="shared" si="1179"/>
        <v>-6.7700467187311166E-4</v>
      </c>
      <c r="L8429">
        <v>-1.4749940996425697E-2</v>
      </c>
      <c r="N8429" s="2">
        <v>44671</v>
      </c>
      <c r="O8429">
        <v>286.36009999999999</v>
      </c>
      <c r="Q8429" s="2">
        <v>44671</v>
      </c>
      <c r="R8429">
        <v>466450.4</v>
      </c>
      <c r="S8429" s="8">
        <f t="shared" si="1184"/>
        <v>3.7155410838740632E-3</v>
      </c>
      <c r="T8429" s="9">
        <f t="shared" si="1180"/>
        <v>3.6424210838740634E-3</v>
      </c>
      <c r="U8429" s="3">
        <f>Sheet1!$B$17+Sheet1!$B$18*'Portfolio allocation'!K8429</f>
        <v>-2.8887803279826194E-4</v>
      </c>
      <c r="V8429" s="13">
        <f t="shared" si="1185"/>
        <v>3.9312991166723255E-3</v>
      </c>
      <c r="W8429" s="13"/>
      <c r="X8429" s="2">
        <v>44671</v>
      </c>
      <c r="Y8429">
        <v>138.32</v>
      </c>
      <c r="AA8429" s="2">
        <v>44671</v>
      </c>
      <c r="AB8429">
        <v>2850.12</v>
      </c>
      <c r="AC8429">
        <f t="shared" si="1186"/>
        <v>7.1002604117737622E-2</v>
      </c>
      <c r="AD8429">
        <f t="shared" si="1181"/>
        <v>7.0925164117737624E-2</v>
      </c>
      <c r="AE8429">
        <f>Sheet2!$B$17+Sheet2!$B$18*'Portfolio allocation'!K8429</f>
        <v>-5.4862281481650346E-4</v>
      </c>
      <c r="AF8429">
        <f t="shared" si="1187"/>
        <v>7.1473786932554129E-2</v>
      </c>
      <c r="AH8429" s="2">
        <v>44671</v>
      </c>
      <c r="AI8429">
        <v>2.8359999999999999</v>
      </c>
      <c r="AJ8429">
        <v>1.9359999999999999</v>
      </c>
      <c r="AK8429">
        <v>1.0865499999999999</v>
      </c>
    </row>
    <row r="8430" spans="1:37" hidden="1" outlineLevel="1" x14ac:dyDescent="0.2">
      <c r="A8430" s="2">
        <v>44672</v>
      </c>
      <c r="B8430">
        <v>22.68</v>
      </c>
      <c r="E8430" s="2">
        <v>44672</v>
      </c>
      <c r="F8430">
        <v>4393.66</v>
      </c>
      <c r="G8430">
        <f t="shared" si="1182"/>
        <v>-1.475294038502506E-2</v>
      </c>
      <c r="H8430" s="2">
        <v>44672</v>
      </c>
      <c r="I8430">
        <v>9245.86</v>
      </c>
      <c r="J8430">
        <f t="shared" si="1183"/>
        <v>-1.4672500996425697E-2</v>
      </c>
      <c r="K8430">
        <f t="shared" si="1179"/>
        <v>-1.4749940996425697E-2</v>
      </c>
      <c r="L8430">
        <v>-2.780660273731167E-2</v>
      </c>
      <c r="N8430" s="2">
        <v>44672</v>
      </c>
      <c r="O8430">
        <v>280.81009999999998</v>
      </c>
      <c r="Q8430" s="2">
        <v>44672</v>
      </c>
      <c r="R8430">
        <v>457409.9</v>
      </c>
      <c r="S8430" s="8">
        <f t="shared" si="1184"/>
        <v>-1.9381481932484124E-2</v>
      </c>
      <c r="T8430" s="9">
        <f t="shared" si="1180"/>
        <v>-1.9458921932484125E-2</v>
      </c>
      <c r="U8430" s="3">
        <f>Sheet1!$B$17+Sheet1!$B$18*'Portfolio allocation'!K8430</f>
        <v>-1.6433707239960779E-2</v>
      </c>
      <c r="V8430" s="13">
        <f t="shared" si="1185"/>
        <v>-3.025214692523346E-3</v>
      </c>
      <c r="W8430" s="13"/>
      <c r="X8430" s="2">
        <v>44672</v>
      </c>
      <c r="Y8430">
        <v>139.85</v>
      </c>
      <c r="AA8430" s="2">
        <v>44672</v>
      </c>
      <c r="AB8430">
        <v>2881.64</v>
      </c>
      <c r="AC8430">
        <f t="shared" si="1186"/>
        <v>1.1059183472976519E-2</v>
      </c>
      <c r="AD8430">
        <f t="shared" si="1181"/>
        <v>1.097850347297652E-2</v>
      </c>
      <c r="AE8430">
        <f>Sheet2!$B$17+Sheet2!$B$18*'Portfolio allocation'!K8430</f>
        <v>-1.3062636827686049E-2</v>
      </c>
      <c r="AF8430">
        <f t="shared" si="1187"/>
        <v>2.4041140300662567E-2</v>
      </c>
      <c r="AH8430" s="2">
        <v>44672</v>
      </c>
      <c r="AI8430">
        <v>2.9169999999999998</v>
      </c>
      <c r="AJ8430">
        <v>2.0169999999999999</v>
      </c>
      <c r="AK8430">
        <v>1.0844499999999999</v>
      </c>
    </row>
    <row r="8431" spans="1:37" hidden="1" outlineLevel="1" x14ac:dyDescent="0.2">
      <c r="A8431" s="2">
        <v>44673</v>
      </c>
      <c r="B8431">
        <v>28.21</v>
      </c>
      <c r="E8431" s="2">
        <v>44673</v>
      </c>
      <c r="F8431">
        <v>4271.78</v>
      </c>
      <c r="G8431">
        <f t="shared" si="1182"/>
        <v>-2.773997077607282E-2</v>
      </c>
      <c r="H8431" s="2">
        <v>44673</v>
      </c>
      <c r="I8431">
        <v>8989.51</v>
      </c>
      <c r="J8431">
        <f t="shared" si="1183"/>
        <v>-2.772592273731167E-2</v>
      </c>
      <c r="K8431">
        <f t="shared" si="1179"/>
        <v>-2.780660273731167E-2</v>
      </c>
      <c r="L8431">
        <v>5.6297734576856891E-3</v>
      </c>
      <c r="N8431" s="2">
        <v>44673</v>
      </c>
      <c r="O8431">
        <v>274.02999999999997</v>
      </c>
      <c r="Q8431" s="2">
        <v>44673</v>
      </c>
      <c r="R8431">
        <v>446366</v>
      </c>
      <c r="S8431" s="8">
        <f t="shared" si="1184"/>
        <v>-2.4144427131988278E-2</v>
      </c>
      <c r="T8431" s="9">
        <f t="shared" si="1180"/>
        <v>-2.4225107131988277E-2</v>
      </c>
      <c r="U8431" s="3">
        <f>Sheet1!$B$17+Sheet1!$B$18*'Portfolio allocation'!K8431</f>
        <v>-3.1412640488917905E-2</v>
      </c>
      <c r="V8431" s="13">
        <f t="shared" si="1185"/>
        <v>7.1875333569296276E-3</v>
      </c>
      <c r="W8431" s="13"/>
      <c r="X8431" s="2">
        <v>44673</v>
      </c>
      <c r="Y8431">
        <v>138.25</v>
      </c>
      <c r="AA8431" s="2">
        <v>44673</v>
      </c>
      <c r="AB8431">
        <v>2848.67</v>
      </c>
      <c r="AC8431">
        <f t="shared" si="1186"/>
        <v>-1.1441401424188924E-2</v>
      </c>
      <c r="AD8431">
        <f t="shared" si="1181"/>
        <v>-1.1523841424188924E-2</v>
      </c>
      <c r="AE8431">
        <f>Sheet2!$B$17+Sheet2!$B$18*'Portfolio allocation'!K8431</f>
        <v>-2.4672953553249673E-2</v>
      </c>
      <c r="AF8431">
        <f t="shared" si="1187"/>
        <v>1.3149112129060749E-2</v>
      </c>
      <c r="AH8431" s="2">
        <v>44673</v>
      </c>
      <c r="AI8431">
        <v>2.9060000000000001</v>
      </c>
      <c r="AJ8431">
        <v>2.0609999999999999</v>
      </c>
      <c r="AK8431">
        <v>1.07755</v>
      </c>
    </row>
    <row r="8432" spans="1:37" hidden="1" outlineLevel="1" x14ac:dyDescent="0.2">
      <c r="A8432" s="2">
        <v>44676</v>
      </c>
      <c r="B8432">
        <v>27.02</v>
      </c>
      <c r="E8432" s="2">
        <v>44676</v>
      </c>
      <c r="F8432">
        <v>4296.12</v>
      </c>
      <c r="G8432">
        <f t="shared" si="1182"/>
        <v>5.6978589721381478E-3</v>
      </c>
      <c r="H8432" s="2">
        <v>44676</v>
      </c>
      <c r="I8432">
        <v>9040.86</v>
      </c>
      <c r="J8432">
        <f t="shared" si="1183"/>
        <v>5.7122134576856887E-3</v>
      </c>
      <c r="K8432">
        <f t="shared" si="1179"/>
        <v>5.6297734576856891E-3</v>
      </c>
      <c r="L8432">
        <v>-2.8218689898616027E-2</v>
      </c>
      <c r="N8432" s="2">
        <v>44676</v>
      </c>
      <c r="O8432">
        <v>280.72000000000003</v>
      </c>
      <c r="Q8432" s="2">
        <v>44676</v>
      </c>
      <c r="R8432">
        <v>457263.2</v>
      </c>
      <c r="S8432" s="8">
        <f t="shared" si="1184"/>
        <v>2.4413149747068541E-2</v>
      </c>
      <c r="T8432" s="9">
        <f t="shared" si="1180"/>
        <v>2.4330709747068541E-2</v>
      </c>
      <c r="U8432" s="3">
        <f>Sheet1!$B$17+Sheet1!$B$18*'Portfolio allocation'!K8432</f>
        <v>6.9464176724448237E-3</v>
      </c>
      <c r="V8432" s="13">
        <f t="shared" si="1185"/>
        <v>1.738429207462372E-2</v>
      </c>
      <c r="W8432" s="13"/>
      <c r="X8432" s="2">
        <v>44676</v>
      </c>
      <c r="Y8432">
        <v>139.1</v>
      </c>
      <c r="AA8432" s="2">
        <v>44676</v>
      </c>
      <c r="AB8432">
        <v>2866.19</v>
      </c>
      <c r="AC8432">
        <f t="shared" si="1186"/>
        <v>6.1502385323677355E-3</v>
      </c>
      <c r="AD8432">
        <f t="shared" si="1181"/>
        <v>6.0693585323677354E-3</v>
      </c>
      <c r="AE8432">
        <f>Sheet2!$B$17+Sheet2!$B$18*'Portfolio allocation'!K8432</f>
        <v>5.0595251984494613E-3</v>
      </c>
      <c r="AF8432">
        <f t="shared" si="1187"/>
        <v>1.009833333918274E-3</v>
      </c>
      <c r="AH8432" s="2">
        <v>44676</v>
      </c>
      <c r="AI8432">
        <v>2.827</v>
      </c>
      <c r="AJ8432">
        <v>2.0219999999999998</v>
      </c>
      <c r="AK8432">
        <v>1.0707500000000001</v>
      </c>
    </row>
    <row r="8433" spans="1:37" hidden="1" outlineLevel="1" x14ac:dyDescent="0.2">
      <c r="A8433" s="2">
        <v>44677</v>
      </c>
      <c r="B8433">
        <v>33.520000000000003</v>
      </c>
      <c r="E8433" s="2">
        <v>44677</v>
      </c>
      <c r="F8433">
        <v>4175.2</v>
      </c>
      <c r="G8433">
        <f t="shared" si="1182"/>
        <v>-2.8146327383778869E-2</v>
      </c>
      <c r="H8433" s="2">
        <v>44677</v>
      </c>
      <c r="I8433">
        <v>8786.4699999999993</v>
      </c>
      <c r="J8433">
        <f t="shared" si="1183"/>
        <v>-2.8137809898616029E-2</v>
      </c>
      <c r="K8433">
        <f t="shared" si="1179"/>
        <v>-2.8218689898616027E-2</v>
      </c>
      <c r="L8433">
        <v>2.0299242892766701E-3</v>
      </c>
      <c r="N8433" s="2">
        <v>44677</v>
      </c>
      <c r="O8433">
        <v>270.22000000000003</v>
      </c>
      <c r="Q8433" s="2">
        <v>44677</v>
      </c>
      <c r="R8433">
        <v>440159.8</v>
      </c>
      <c r="S8433" s="8">
        <f t="shared" si="1184"/>
        <v>-3.7403840938872945E-2</v>
      </c>
      <c r="T8433" s="9">
        <f t="shared" si="1180"/>
        <v>-3.7484720938872944E-2</v>
      </c>
      <c r="U8433" s="3">
        <f>Sheet1!$B$17+Sheet1!$B$18*'Portfolio allocation'!K8433</f>
        <v>-3.1885397324043774E-2</v>
      </c>
      <c r="V8433" s="13">
        <f t="shared" si="1185"/>
        <v>-5.59932361482917E-3</v>
      </c>
      <c r="W8433" s="13"/>
      <c r="X8433" s="2">
        <v>44677</v>
      </c>
      <c r="Y8433">
        <v>136.19</v>
      </c>
      <c r="AA8433" s="2">
        <v>44677</v>
      </c>
      <c r="AB8433">
        <v>2806.23</v>
      </c>
      <c r="AC8433">
        <f t="shared" si="1186"/>
        <v>-2.0919757587598897E-2</v>
      </c>
      <c r="AD8433">
        <f t="shared" si="1181"/>
        <v>-2.0998757587598896E-2</v>
      </c>
      <c r="AE8433">
        <f>Sheet2!$B$17+Sheet2!$B$18*'Portfolio allocation'!K8433</f>
        <v>-2.503939197037584E-2</v>
      </c>
      <c r="AF8433">
        <f t="shared" si="1187"/>
        <v>4.0406343827769434E-3</v>
      </c>
      <c r="AH8433" s="2">
        <v>44677</v>
      </c>
      <c r="AI8433">
        <v>2.7719999999999998</v>
      </c>
      <c r="AJ8433">
        <v>1.9750000000000001</v>
      </c>
      <c r="AK8433">
        <v>1.0650500000000001</v>
      </c>
    </row>
    <row r="8434" spans="1:37" hidden="1" outlineLevel="1" x14ac:dyDescent="0.2">
      <c r="A8434" s="2">
        <v>44678</v>
      </c>
      <c r="B8434">
        <v>31.6</v>
      </c>
      <c r="E8434" s="2">
        <v>44678</v>
      </c>
      <c r="F8434">
        <v>4183.96</v>
      </c>
      <c r="G8434">
        <f t="shared" si="1182"/>
        <v>2.0981030848821192E-3</v>
      </c>
      <c r="H8434" s="2">
        <v>44678</v>
      </c>
      <c r="I8434">
        <v>8805</v>
      </c>
      <c r="J8434">
        <f t="shared" si="1183"/>
        <v>2.1089242892766702E-3</v>
      </c>
      <c r="K8434">
        <f t="shared" si="1179"/>
        <v>2.0299242892766701E-3</v>
      </c>
      <c r="L8434">
        <v>2.4728000022714414E-2</v>
      </c>
      <c r="N8434" s="2">
        <v>44678</v>
      </c>
      <c r="O8434">
        <v>283.22000000000003</v>
      </c>
      <c r="Q8434" s="2">
        <v>44678</v>
      </c>
      <c r="R8434">
        <v>461335.4</v>
      </c>
      <c r="S8434" s="8">
        <f t="shared" si="1184"/>
        <v>4.8108891361728245E-2</v>
      </c>
      <c r="T8434" s="9">
        <f t="shared" si="1180"/>
        <v>4.8029891361728243E-2</v>
      </c>
      <c r="U8434" s="3">
        <f>Sheet1!$B$17+Sheet1!$B$18*'Portfolio allocation'!K8434</f>
        <v>2.8165794741356735E-3</v>
      </c>
      <c r="V8434" s="13">
        <f t="shared" si="1185"/>
        <v>4.5213311887592568E-2</v>
      </c>
      <c r="W8434" s="13"/>
      <c r="X8434" s="2">
        <v>44678</v>
      </c>
      <c r="Y8434">
        <v>135.06</v>
      </c>
      <c r="AA8434" s="2">
        <v>44678</v>
      </c>
      <c r="AB8434">
        <v>2782.94</v>
      </c>
      <c r="AC8434">
        <f t="shared" si="1186"/>
        <v>-8.2993909978867908E-3</v>
      </c>
      <c r="AD8434">
        <f t="shared" si="1181"/>
        <v>-8.3777509978867903E-3</v>
      </c>
      <c r="AE8434">
        <f>Sheet2!$B$17+Sheet2!$B$18*'Portfolio allocation'!K8434</f>
        <v>1.8584474774416214E-3</v>
      </c>
      <c r="AF8434">
        <f t="shared" si="1187"/>
        <v>-1.0236198475328412E-2</v>
      </c>
      <c r="AH8434" s="2">
        <v>44678</v>
      </c>
      <c r="AI8434">
        <v>2.8180000000000001</v>
      </c>
      <c r="AJ8434">
        <v>1.9590000000000001</v>
      </c>
      <c r="AK8434">
        <v>1.05175</v>
      </c>
    </row>
    <row r="8435" spans="1:37" hidden="1" outlineLevel="1" x14ac:dyDescent="0.2">
      <c r="A8435" s="2">
        <v>44679</v>
      </c>
      <c r="B8435">
        <v>29.99</v>
      </c>
      <c r="E8435" s="2">
        <v>44679</v>
      </c>
      <c r="F8435">
        <v>4287.5</v>
      </c>
      <c r="G8435">
        <f t="shared" si="1182"/>
        <v>2.474689050564538E-2</v>
      </c>
      <c r="H8435" s="2">
        <v>44679</v>
      </c>
      <c r="I8435">
        <v>9023.42</v>
      </c>
      <c r="J8435">
        <f t="shared" si="1183"/>
        <v>2.4806360022714413E-2</v>
      </c>
      <c r="K8435">
        <f t="shared" si="1179"/>
        <v>2.4728000022714414E-2</v>
      </c>
      <c r="L8435">
        <v>-3.6293582093796017E-2</v>
      </c>
      <c r="N8435" s="2">
        <v>44679</v>
      </c>
      <c r="O8435">
        <v>289.62990000000002</v>
      </c>
      <c r="Q8435" s="2">
        <v>44679</v>
      </c>
      <c r="R8435">
        <v>471776.5</v>
      </c>
      <c r="S8435" s="8">
        <f t="shared" si="1184"/>
        <v>2.2632340808877771E-2</v>
      </c>
      <c r="T8435" s="9">
        <f t="shared" si="1180"/>
        <v>2.2553980808877772E-2</v>
      </c>
      <c r="U8435" s="3">
        <f>Sheet1!$B$17+Sheet1!$B$18*'Portfolio allocation'!K8435</f>
        <v>2.8856387201272753E-2</v>
      </c>
      <c r="V8435" s="13">
        <f t="shared" si="1185"/>
        <v>-6.3024063923949811E-3</v>
      </c>
      <c r="W8435" s="13"/>
      <c r="X8435" s="2">
        <v>44679</v>
      </c>
      <c r="Y8435">
        <v>135.74</v>
      </c>
      <c r="AA8435" s="2">
        <v>44679</v>
      </c>
      <c r="AB8435">
        <v>2796.95</v>
      </c>
      <c r="AC8435">
        <f t="shared" si="1186"/>
        <v>5.0342443602806597E-3</v>
      </c>
      <c r="AD8435">
        <f t="shared" si="1181"/>
        <v>4.9542043602806597E-3</v>
      </c>
      <c r="AE8435">
        <f>Sheet2!$B$17+Sheet2!$B$18*'Portfolio allocation'!K8435</f>
        <v>2.2042155499899727E-2</v>
      </c>
      <c r="AF8435">
        <f t="shared" si="1187"/>
        <v>-1.7087951139619067E-2</v>
      </c>
      <c r="AH8435" s="2">
        <v>44679</v>
      </c>
      <c r="AI8435">
        <v>2.863</v>
      </c>
      <c r="AJ8435">
        <v>2.0009999999999999</v>
      </c>
      <c r="AK8435">
        <v>1.05165</v>
      </c>
    </row>
    <row r="8436" spans="1:37" hidden="1" outlineLevel="1" x14ac:dyDescent="0.2">
      <c r="A8436" s="2">
        <v>44680</v>
      </c>
      <c r="B8436">
        <v>33.4</v>
      </c>
      <c r="E8436" s="2">
        <v>44680</v>
      </c>
      <c r="F8436">
        <v>4131.93</v>
      </c>
      <c r="G8436">
        <f t="shared" si="1182"/>
        <v>-3.6284548104956182E-2</v>
      </c>
      <c r="H8436" s="2">
        <v>44680</v>
      </c>
      <c r="I8436">
        <v>8696.65</v>
      </c>
      <c r="J8436">
        <f t="shared" si="1183"/>
        <v>-3.6213542093796014E-2</v>
      </c>
      <c r="K8436">
        <f t="shared" si="1179"/>
        <v>-3.6293582093796017E-2</v>
      </c>
      <c r="L8436">
        <v>5.5980281800462571E-3</v>
      </c>
      <c r="N8436" s="2">
        <v>44680</v>
      </c>
      <c r="O8436">
        <v>277.52</v>
      </c>
      <c r="Q8436" s="2">
        <v>44680</v>
      </c>
      <c r="R8436">
        <v>452050.8</v>
      </c>
      <c r="S8436" s="8">
        <f t="shared" si="1184"/>
        <v>-4.181153575898755E-2</v>
      </c>
      <c r="T8436" s="9">
        <f t="shared" si="1180"/>
        <v>-4.1891575758987554E-2</v>
      </c>
      <c r="U8436" s="3">
        <f>Sheet1!$B$17+Sheet1!$B$18*'Portfolio allocation'!K8436</f>
        <v>-4.1149118295336899E-2</v>
      </c>
      <c r="V8436" s="13">
        <f t="shared" si="1185"/>
        <v>-7.4245746365065451E-4</v>
      </c>
      <c r="W8436" s="13"/>
      <c r="X8436" s="2">
        <v>44680</v>
      </c>
      <c r="Y8436">
        <v>132.21</v>
      </c>
      <c r="AA8436" s="2">
        <v>44680</v>
      </c>
      <c r="AB8436">
        <v>2724.22</v>
      </c>
      <c r="AC8436">
        <f t="shared" si="1186"/>
        <v>-2.6003325050501402E-2</v>
      </c>
      <c r="AD8436">
        <f t="shared" si="1181"/>
        <v>-2.6085645050501403E-2</v>
      </c>
      <c r="AE8436">
        <f>Sheet2!$B$17+Sheet2!$B$18*'Portfolio allocation'!K8436</f>
        <v>-3.2219792119461702E-2</v>
      </c>
      <c r="AF8436">
        <f t="shared" si="1187"/>
        <v>6.1341470689602988E-3</v>
      </c>
      <c r="AH8436" s="2">
        <v>44680</v>
      </c>
      <c r="AI8436">
        <v>2.8849999999999998</v>
      </c>
      <c r="AJ8436">
        <v>2.0579999999999998</v>
      </c>
      <c r="AK8436">
        <v>1.0549500000000001</v>
      </c>
    </row>
    <row r="8437" spans="1:37" hidden="1" outlineLevel="1" x14ac:dyDescent="0.2">
      <c r="A8437" s="2">
        <v>44683</v>
      </c>
      <c r="B8437">
        <v>32.340000000000003</v>
      </c>
      <c r="E8437" s="2">
        <v>44683</v>
      </c>
      <c r="F8437">
        <v>4155.38</v>
      </c>
      <c r="G8437">
        <f t="shared" si="1182"/>
        <v>5.6753139573999523E-3</v>
      </c>
      <c r="H8437" s="2">
        <v>44683</v>
      </c>
      <c r="I8437">
        <v>8746.0499999999993</v>
      </c>
      <c r="J8437">
        <f t="shared" si="1183"/>
        <v>5.6803481800462574E-3</v>
      </c>
      <c r="K8437">
        <f t="shared" si="1179"/>
        <v>5.5980281800462571E-3</v>
      </c>
      <c r="L8437">
        <v>4.7548924078870489E-3</v>
      </c>
      <c r="N8437" s="2">
        <v>44683</v>
      </c>
      <c r="O8437">
        <v>284.47000000000003</v>
      </c>
      <c r="Q8437" s="2">
        <v>44683</v>
      </c>
      <c r="R8437">
        <v>463371.6</v>
      </c>
      <c r="S8437" s="8">
        <f t="shared" si="1184"/>
        <v>2.5043203109031076E-2</v>
      </c>
      <c r="T8437" s="9">
        <f t="shared" si="1180"/>
        <v>2.4960883109031076E-2</v>
      </c>
      <c r="U8437" s="3">
        <f>Sheet1!$B$17+Sheet1!$B$18*'Portfolio allocation'!K8437</f>
        <v>6.9099986854045409E-3</v>
      </c>
      <c r="V8437" s="13">
        <f t="shared" si="1185"/>
        <v>1.8050884423626533E-2</v>
      </c>
      <c r="W8437" s="13"/>
      <c r="X8437" s="2">
        <v>44683</v>
      </c>
      <c r="Y8437">
        <v>133.04</v>
      </c>
      <c r="AA8437" s="2">
        <v>44683</v>
      </c>
      <c r="AB8437">
        <v>2741.32</v>
      </c>
      <c r="AC8437">
        <f t="shared" si="1186"/>
        <v>6.2770260845308457E-3</v>
      </c>
      <c r="AD8437">
        <f t="shared" si="1181"/>
        <v>6.194306084530846E-3</v>
      </c>
      <c r="AE8437">
        <f>Sheet2!$B$17+Sheet2!$B$18*'Portfolio allocation'!K8437</f>
        <v>5.0312964876771974E-3</v>
      </c>
      <c r="AF8437">
        <f t="shared" si="1187"/>
        <v>1.1630095968536485E-3</v>
      </c>
      <c r="AH8437" s="2">
        <v>44683</v>
      </c>
      <c r="AI8437">
        <v>2.996</v>
      </c>
      <c r="AJ8437">
        <v>2.0680000000000001</v>
      </c>
      <c r="AK8437">
        <v>1.0523499999999999</v>
      </c>
    </row>
    <row r="8438" spans="1:37" hidden="1" outlineLevel="1" x14ac:dyDescent="0.2">
      <c r="A8438" s="2">
        <v>44684</v>
      </c>
      <c r="B8438">
        <v>29.25</v>
      </c>
      <c r="E8438" s="2">
        <v>44684</v>
      </c>
      <c r="F8438">
        <v>4175.4799999999996</v>
      </c>
      <c r="G8438">
        <f t="shared" si="1182"/>
        <v>4.8371027439124692E-3</v>
      </c>
      <c r="H8438" s="2">
        <v>44684</v>
      </c>
      <c r="I8438">
        <v>8788.36</v>
      </c>
      <c r="J8438">
        <f t="shared" si="1183"/>
        <v>4.8376124078870486E-3</v>
      </c>
      <c r="K8438">
        <f t="shared" si="1179"/>
        <v>4.7548924078870489E-3</v>
      </c>
      <c r="L8438">
        <v>2.9789005541875791E-2</v>
      </c>
      <c r="N8438" s="2">
        <v>44684</v>
      </c>
      <c r="O8438">
        <v>281.77999999999997</v>
      </c>
      <c r="Q8438" s="2">
        <v>44684</v>
      </c>
      <c r="R8438">
        <v>458989.9</v>
      </c>
      <c r="S8438" s="8">
        <f t="shared" si="1184"/>
        <v>-9.4561254940958017E-3</v>
      </c>
      <c r="T8438" s="9">
        <f t="shared" si="1180"/>
        <v>-9.5388454940958014E-3</v>
      </c>
      <c r="U8438" s="3">
        <f>Sheet1!$B$17+Sheet1!$B$18*'Portfolio allocation'!K8438</f>
        <v>5.9427319596814521E-3</v>
      </c>
      <c r="V8438" s="13">
        <f t="shared" si="1185"/>
        <v>-1.5481577453777253E-2</v>
      </c>
      <c r="W8438" s="13"/>
      <c r="X8438" s="2">
        <v>44684</v>
      </c>
      <c r="Y8438">
        <v>132.52000000000001</v>
      </c>
      <c r="AA8438" s="2">
        <v>44684</v>
      </c>
      <c r="AB8438">
        <v>2730.61</v>
      </c>
      <c r="AC8438">
        <f t="shared" si="1186"/>
        <v>-3.906876978973628E-3</v>
      </c>
      <c r="AD8438">
        <f t="shared" si="1181"/>
        <v>-3.9914769789736277E-3</v>
      </c>
      <c r="AE8438">
        <f>Sheet2!$B$17+Sheet2!$B$18*'Portfolio allocation'!K8438</f>
        <v>4.2815586487342386E-3</v>
      </c>
      <c r="AF8438">
        <f t="shared" si="1187"/>
        <v>-8.2730356277078664E-3</v>
      </c>
      <c r="AH8438" s="2">
        <v>44684</v>
      </c>
      <c r="AI8438">
        <v>2.9580000000000002</v>
      </c>
      <c r="AJ8438">
        <v>2.1150000000000002</v>
      </c>
      <c r="AK8438">
        <v>1.05385</v>
      </c>
    </row>
    <row r="8439" spans="1:37" hidden="1" outlineLevel="1" x14ac:dyDescent="0.2">
      <c r="A8439" s="2">
        <v>44685</v>
      </c>
      <c r="B8439">
        <v>25.42</v>
      </c>
      <c r="E8439" s="2">
        <v>44685</v>
      </c>
      <c r="F8439">
        <v>4300.17</v>
      </c>
      <c r="G8439">
        <f t="shared" si="1182"/>
        <v>2.9862434977535601E-2</v>
      </c>
      <c r="H8439" s="2">
        <v>44685</v>
      </c>
      <c r="I8439">
        <v>9050.9</v>
      </c>
      <c r="J8439">
        <f t="shared" si="1183"/>
        <v>2.9873605541875792E-2</v>
      </c>
      <c r="K8439">
        <f t="shared" si="1179"/>
        <v>2.9789005541875791E-2</v>
      </c>
      <c r="L8439">
        <v>-3.5622961758057271E-2</v>
      </c>
      <c r="N8439" s="2">
        <v>44685</v>
      </c>
      <c r="O8439">
        <v>289.98</v>
      </c>
      <c r="Q8439" s="2">
        <v>44685</v>
      </c>
      <c r="R8439">
        <v>472346.8</v>
      </c>
      <c r="S8439" s="8">
        <f t="shared" si="1184"/>
        <v>2.9100640340887551E-2</v>
      </c>
      <c r="T8439" s="9">
        <f t="shared" si="1180"/>
        <v>2.9016040340887551E-2</v>
      </c>
      <c r="U8439" s="3">
        <f>Sheet1!$B$17+Sheet1!$B$18*'Portfolio allocation'!K8439</f>
        <v>3.46625009957914E-2</v>
      </c>
      <c r="V8439" s="13">
        <f t="shared" si="1185"/>
        <v>-5.6464606549038489E-3</v>
      </c>
      <c r="W8439" s="13"/>
      <c r="X8439" s="2">
        <v>44685</v>
      </c>
      <c r="Y8439">
        <v>137.4</v>
      </c>
      <c r="AA8439" s="2">
        <v>44685</v>
      </c>
      <c r="AB8439">
        <v>2831.16</v>
      </c>
      <c r="AC8439">
        <f t="shared" si="1186"/>
        <v>3.6823273920479238E-2</v>
      </c>
      <c r="AD8439">
        <f t="shared" si="1181"/>
        <v>3.6742633920479238E-2</v>
      </c>
      <c r="AE8439">
        <f>Sheet2!$B$17+Sheet2!$B$18*'Portfolio allocation'!K8439</f>
        <v>2.6542530725466529E-2</v>
      </c>
      <c r="AF8439">
        <f t="shared" si="1187"/>
        <v>1.0200103195012709E-2</v>
      </c>
      <c r="AH8439" s="2">
        <v>44685</v>
      </c>
      <c r="AI8439">
        <v>2.915</v>
      </c>
      <c r="AJ8439">
        <v>2.016</v>
      </c>
      <c r="AK8439">
        <v>1.0548500000000001</v>
      </c>
    </row>
    <row r="8440" spans="1:37" hidden="1" outlineLevel="1" x14ac:dyDescent="0.2">
      <c r="A8440" s="2">
        <v>44686</v>
      </c>
      <c r="B8440">
        <v>31.2</v>
      </c>
      <c r="E8440" s="2">
        <v>44686</v>
      </c>
      <c r="F8440">
        <v>4146.87</v>
      </c>
      <c r="G8440">
        <f t="shared" si="1182"/>
        <v>-3.5649753381843063E-2</v>
      </c>
      <c r="H8440" s="2">
        <v>44686</v>
      </c>
      <c r="I8440">
        <v>8729.2099999999991</v>
      </c>
      <c r="J8440">
        <f t="shared" si="1183"/>
        <v>-3.5542321758057271E-2</v>
      </c>
      <c r="K8440">
        <f t="shared" si="1179"/>
        <v>-3.5622961758057271E-2</v>
      </c>
      <c r="L8440">
        <v>-5.6076332824619131E-3</v>
      </c>
      <c r="N8440" s="2">
        <v>44686</v>
      </c>
      <c r="O8440">
        <v>277.3501</v>
      </c>
      <c r="Q8440" s="2">
        <v>44686</v>
      </c>
      <c r="R8440">
        <v>451774</v>
      </c>
      <c r="S8440" s="8">
        <f t="shared" si="1184"/>
        <v>-4.35544392382885E-2</v>
      </c>
      <c r="T8440" s="9">
        <f t="shared" si="1180"/>
        <v>-4.36350792382885E-2</v>
      </c>
      <c r="U8440" s="3">
        <f>Sheet1!$B$17+Sheet1!$B$18*'Portfolio allocation'!K8440</f>
        <v>-4.0379765650397942E-2</v>
      </c>
      <c r="V8440" s="13">
        <f t="shared" si="1185"/>
        <v>-3.2553135878905584E-3</v>
      </c>
      <c r="W8440" s="13"/>
      <c r="X8440" s="2">
        <v>44686</v>
      </c>
      <c r="Y8440">
        <v>135.91999999999999</v>
      </c>
      <c r="AA8440" s="2">
        <v>44686</v>
      </c>
      <c r="AB8440">
        <v>2800.66</v>
      </c>
      <c r="AC8440">
        <f t="shared" si="1186"/>
        <v>-1.0772969383574194E-2</v>
      </c>
      <c r="AD8440">
        <f t="shared" si="1181"/>
        <v>-1.0854329383574194E-2</v>
      </c>
      <c r="AE8440">
        <f>Sheet2!$B$17+Sheet2!$B$18*'Portfolio allocation'!K8440</f>
        <v>-3.1623459407850663E-2</v>
      </c>
      <c r="AF8440">
        <f t="shared" si="1187"/>
        <v>2.0769130024276466E-2</v>
      </c>
      <c r="AH8440" s="2">
        <v>44686</v>
      </c>
      <c r="AI8440">
        <v>3.0680000000000001</v>
      </c>
      <c r="AJ8440">
        <v>2.0339999999999998</v>
      </c>
      <c r="AK8440">
        <v>1.05305</v>
      </c>
    </row>
    <row r="8441" spans="1:37" hidden="1" outlineLevel="1" x14ac:dyDescent="0.2">
      <c r="A8441" s="2">
        <v>44687</v>
      </c>
      <c r="B8441">
        <v>30.19</v>
      </c>
      <c r="E8441" s="2">
        <v>44687</v>
      </c>
      <c r="F8441">
        <v>4123.34</v>
      </c>
      <c r="G8441">
        <f t="shared" si="1182"/>
        <v>-5.6741590645473794E-3</v>
      </c>
      <c r="H8441" s="2">
        <v>44687</v>
      </c>
      <c r="I8441">
        <v>8680.9699999999993</v>
      </c>
      <c r="J8441">
        <f t="shared" si="1183"/>
        <v>-5.5262732824619132E-3</v>
      </c>
      <c r="K8441">
        <f t="shared" si="1179"/>
        <v>-5.6076332824619131E-3</v>
      </c>
      <c r="L8441">
        <v>-3.2042937957670534E-2</v>
      </c>
      <c r="N8441" s="2">
        <v>44687</v>
      </c>
      <c r="O8441">
        <v>274.73</v>
      </c>
      <c r="Q8441" s="2">
        <v>44687</v>
      </c>
      <c r="R8441">
        <v>447506.1</v>
      </c>
      <c r="S8441" s="8">
        <f t="shared" si="1184"/>
        <v>-9.4469801272317744E-3</v>
      </c>
      <c r="T8441" s="9">
        <f t="shared" si="1180"/>
        <v>-9.5283401272317752E-3</v>
      </c>
      <c r="U8441" s="3">
        <f>Sheet1!$B$17+Sheet1!$B$18*'Portfolio allocation'!K8441</f>
        <v>-5.9454201336121837E-3</v>
      </c>
      <c r="V8441" s="13">
        <f t="shared" si="1185"/>
        <v>-3.5829199936195915E-3</v>
      </c>
      <c r="W8441" s="13"/>
      <c r="X8441" s="2">
        <v>44687</v>
      </c>
      <c r="Y8441">
        <v>137.66999999999999</v>
      </c>
      <c r="AA8441" s="2">
        <v>44687</v>
      </c>
      <c r="AB8441">
        <v>2836.72</v>
      </c>
      <c r="AC8441">
        <f t="shared" si="1186"/>
        <v>1.2875536480686733E-2</v>
      </c>
      <c r="AD8441">
        <f t="shared" si="1181"/>
        <v>1.2795616480686733E-2</v>
      </c>
      <c r="AE8441">
        <f>Sheet2!$B$17+Sheet2!$B$18*'Portfolio allocation'!K8441</f>
        <v>-4.9330635670648037E-3</v>
      </c>
      <c r="AF8441">
        <f t="shared" si="1187"/>
        <v>1.7728680047751535E-2</v>
      </c>
      <c r="AH8441" s="2">
        <v>44687</v>
      </c>
      <c r="AI8441">
        <v>3.1240000000000001</v>
      </c>
      <c r="AJ8441">
        <v>1.998</v>
      </c>
      <c r="AK8441">
        <v>1.0583</v>
      </c>
    </row>
    <row r="8442" spans="1:37" hidden="1" outlineLevel="1" x14ac:dyDescent="0.2">
      <c r="A8442" s="2">
        <v>44690</v>
      </c>
      <c r="B8442">
        <v>34.75</v>
      </c>
      <c r="E8442" s="2">
        <v>44690</v>
      </c>
      <c r="F8442">
        <v>3991.24</v>
      </c>
      <c r="G8442">
        <f t="shared" si="1182"/>
        <v>-3.2037134944001844E-2</v>
      </c>
      <c r="H8442" s="2">
        <v>44690</v>
      </c>
      <c r="I8442">
        <v>8403.5</v>
      </c>
      <c r="J8442">
        <f t="shared" si="1183"/>
        <v>-3.1963017957670536E-2</v>
      </c>
      <c r="K8442">
        <f t="shared" si="1179"/>
        <v>-3.2042937957670534E-2</v>
      </c>
      <c r="L8442">
        <v>2.385779356220604E-3</v>
      </c>
      <c r="N8442" s="2">
        <v>44690</v>
      </c>
      <c r="O8442">
        <v>264.58010000000002</v>
      </c>
      <c r="Q8442" s="2">
        <v>44690</v>
      </c>
      <c r="R8442">
        <v>430973</v>
      </c>
      <c r="S8442" s="8">
        <f t="shared" si="1184"/>
        <v>-3.6944971252905745E-2</v>
      </c>
      <c r="T8442" s="9">
        <f t="shared" si="1180"/>
        <v>-3.7024891252905742E-2</v>
      </c>
      <c r="U8442" s="3">
        <f>Sheet1!$B$17+Sheet1!$B$18*'Portfolio allocation'!K8442</f>
        <v>-3.6272671616725594E-2</v>
      </c>
      <c r="V8442" s="13">
        <f t="shared" si="1185"/>
        <v>-7.5221963618014864E-4</v>
      </c>
      <c r="W8442" s="13"/>
      <c r="X8442" s="2">
        <v>44690</v>
      </c>
      <c r="Y8442">
        <v>134.44</v>
      </c>
      <c r="AA8442" s="2">
        <v>44690</v>
      </c>
      <c r="AB8442">
        <v>2804.17</v>
      </c>
      <c r="AC8442">
        <f t="shared" si="1186"/>
        <v>-1.1474519868016508E-2</v>
      </c>
      <c r="AD8442">
        <f t="shared" si="1181"/>
        <v>-1.1551999868016508E-2</v>
      </c>
      <c r="AE8442">
        <f>Sheet2!$B$17+Sheet2!$B$18*'Portfolio allocation'!K8442</f>
        <v>-2.8440010909879122E-2</v>
      </c>
      <c r="AF8442">
        <f t="shared" si="1187"/>
        <v>1.6888011041862612E-2</v>
      </c>
      <c r="AH8442" s="2">
        <v>44690</v>
      </c>
      <c r="AI8442">
        <v>3.0790000000000002</v>
      </c>
      <c r="AJ8442">
        <v>1.9370000000000001</v>
      </c>
      <c r="AK8442">
        <v>1.0529999999999999</v>
      </c>
    </row>
    <row r="8443" spans="1:37" hidden="1" outlineLevel="1" x14ac:dyDescent="0.2">
      <c r="A8443" s="2">
        <v>44691</v>
      </c>
      <c r="B8443">
        <v>32.99</v>
      </c>
      <c r="E8443" s="2">
        <v>44691</v>
      </c>
      <c r="F8443">
        <v>4001.05</v>
      </c>
      <c r="G8443">
        <f t="shared" si="1182"/>
        <v>2.4578827632515399E-3</v>
      </c>
      <c r="H8443" s="2">
        <v>44691</v>
      </c>
      <c r="I8443">
        <v>8424.2000000000007</v>
      </c>
      <c r="J8443">
        <f t="shared" si="1183"/>
        <v>2.463259356220604E-3</v>
      </c>
      <c r="K8443">
        <f t="shared" si="1179"/>
        <v>2.385779356220604E-3</v>
      </c>
      <c r="L8443">
        <v>-1.6504085601006791E-2</v>
      </c>
      <c r="N8443" s="2">
        <v>44691</v>
      </c>
      <c r="O8443">
        <v>269.5</v>
      </c>
      <c r="Q8443" s="2">
        <v>44691</v>
      </c>
      <c r="R8443">
        <v>438987.1</v>
      </c>
      <c r="S8443" s="8">
        <f t="shared" si="1184"/>
        <v>1.859536444278409E-2</v>
      </c>
      <c r="T8443" s="9">
        <f t="shared" si="1180"/>
        <v>1.8517884442784089E-2</v>
      </c>
      <c r="U8443" s="3">
        <f>Sheet1!$B$17+Sheet1!$B$18*'Portfolio allocation'!K8443</f>
        <v>3.2248254255004718E-3</v>
      </c>
      <c r="V8443" s="13">
        <f t="shared" si="1185"/>
        <v>1.5293059017283617E-2</v>
      </c>
      <c r="W8443" s="13"/>
      <c r="X8443" s="2">
        <v>44691</v>
      </c>
      <c r="Y8443">
        <v>129.13</v>
      </c>
      <c r="AA8443" s="2">
        <v>44691</v>
      </c>
      <c r="AB8443">
        <v>2693.41</v>
      </c>
      <c r="AC8443">
        <f t="shared" si="1186"/>
        <v>-3.9498318575550084E-2</v>
      </c>
      <c r="AD8443">
        <f t="shared" si="1181"/>
        <v>-3.9575918575550081E-2</v>
      </c>
      <c r="AE8443">
        <f>Sheet2!$B$17+Sheet2!$B$18*'Portfolio allocation'!K8443</f>
        <v>2.1748828816520217E-3</v>
      </c>
      <c r="AF8443">
        <f t="shared" si="1187"/>
        <v>-4.17508014572021E-2</v>
      </c>
      <c r="AH8443" s="2">
        <v>44691</v>
      </c>
      <c r="AI8443">
        <v>2.9929999999999999</v>
      </c>
      <c r="AJ8443">
        <v>1.94</v>
      </c>
      <c r="AK8443">
        <v>1.0543</v>
      </c>
    </row>
    <row r="8444" spans="1:37" hidden="1" outlineLevel="1" x14ac:dyDescent="0.2">
      <c r="A8444" s="2">
        <v>44692</v>
      </c>
      <c r="B8444">
        <v>32.56</v>
      </c>
      <c r="E8444" s="2">
        <v>44692</v>
      </c>
      <c r="F8444">
        <v>3935.18</v>
      </c>
      <c r="G8444">
        <f t="shared" si="1182"/>
        <v>-1.6463178415666024E-2</v>
      </c>
      <c r="H8444" s="2">
        <v>44692</v>
      </c>
      <c r="I8444">
        <v>8285.82</v>
      </c>
      <c r="J8444">
        <f t="shared" si="1183"/>
        <v>-1.6426485601006791E-2</v>
      </c>
      <c r="K8444">
        <f t="shared" si="1179"/>
        <v>-1.6504085601006791E-2</v>
      </c>
      <c r="L8444">
        <v>-1.0163535374891845E-3</v>
      </c>
      <c r="N8444" s="2">
        <v>44692</v>
      </c>
      <c r="O8444">
        <v>260.55</v>
      </c>
      <c r="Q8444" s="2">
        <v>44692</v>
      </c>
      <c r="R8444">
        <v>424408.5</v>
      </c>
      <c r="S8444" s="8">
        <f t="shared" si="1184"/>
        <v>-3.3209631900345093E-2</v>
      </c>
      <c r="T8444" s="9">
        <f t="shared" si="1180"/>
        <v>-3.3287231900345091E-2</v>
      </c>
      <c r="U8444" s="3">
        <f>Sheet1!$B$17+Sheet1!$B$18*'Portfolio allocation'!K8444</f>
        <v>-1.84461063862724E-2</v>
      </c>
      <c r="V8444" s="13">
        <f t="shared" si="1185"/>
        <v>-1.4841125514072691E-2</v>
      </c>
      <c r="W8444" s="13"/>
      <c r="X8444" s="2">
        <v>44692</v>
      </c>
      <c r="Y8444">
        <v>130.75</v>
      </c>
      <c r="AA8444" s="2">
        <v>44692</v>
      </c>
      <c r="AB8444">
        <v>2727.2</v>
      </c>
      <c r="AC8444">
        <f t="shared" si="1186"/>
        <v>1.2545434969054137E-2</v>
      </c>
      <c r="AD8444">
        <f t="shared" si="1181"/>
        <v>1.2468034969054137E-2</v>
      </c>
      <c r="AE8444">
        <f>Sheet2!$B$17+Sheet2!$B$18*'Portfolio allocation'!K8444</f>
        <v>-1.4622466962355916E-2</v>
      </c>
      <c r="AF8444">
        <f t="shared" si="1187"/>
        <v>2.7090501931410053E-2</v>
      </c>
      <c r="AH8444" s="2">
        <v>44692</v>
      </c>
      <c r="AI8444">
        <v>2.919</v>
      </c>
      <c r="AJ8444">
        <v>1.9350000000000001</v>
      </c>
      <c r="AK8444">
        <v>1.0546500000000001</v>
      </c>
    </row>
    <row r="8445" spans="1:37" hidden="1" outlineLevel="1" x14ac:dyDescent="0.2">
      <c r="A8445" s="2">
        <v>44693</v>
      </c>
      <c r="B8445">
        <v>31.77</v>
      </c>
      <c r="E8445" s="2">
        <v>44693</v>
      </c>
      <c r="F8445">
        <v>3930.08</v>
      </c>
      <c r="G8445">
        <f t="shared" si="1182"/>
        <v>-1.2960017076728558E-3</v>
      </c>
      <c r="H8445" s="2">
        <v>44693</v>
      </c>
      <c r="I8445">
        <v>8278.0400000000009</v>
      </c>
      <c r="J8445">
        <f t="shared" si="1183"/>
        <v>-9.3895353748918442E-4</v>
      </c>
      <c r="K8445">
        <f t="shared" si="1179"/>
        <v>-1.0163535374891845E-3</v>
      </c>
      <c r="L8445">
        <v>2.3906890211499214E-2</v>
      </c>
      <c r="N8445" s="2">
        <v>44693</v>
      </c>
      <c r="O8445">
        <v>255.35</v>
      </c>
      <c r="Q8445" s="2">
        <v>44693</v>
      </c>
      <c r="R8445">
        <v>415938.2</v>
      </c>
      <c r="S8445" s="8">
        <f t="shared" si="1184"/>
        <v>-1.9957894340004945E-2</v>
      </c>
      <c r="T8445" s="9">
        <f t="shared" si="1180"/>
        <v>-2.0035294340004943E-2</v>
      </c>
      <c r="U8445" s="3">
        <f>Sheet1!$B$17+Sheet1!$B$18*'Portfolio allocation'!K8445</f>
        <v>-6.7818765167696631E-4</v>
      </c>
      <c r="V8445" s="13">
        <f t="shared" si="1185"/>
        <v>-1.9357106688327977E-2</v>
      </c>
      <c r="W8445" s="13"/>
      <c r="X8445" s="2">
        <v>44693</v>
      </c>
      <c r="Y8445">
        <v>132.9</v>
      </c>
      <c r="AA8445" s="2">
        <v>44693</v>
      </c>
      <c r="AB8445">
        <v>2772.04</v>
      </c>
      <c r="AC8445">
        <f t="shared" si="1186"/>
        <v>1.6441771780580927E-2</v>
      </c>
      <c r="AD8445">
        <f t="shared" si="1181"/>
        <v>1.6365931780580927E-2</v>
      </c>
      <c r="AE8445">
        <f>Sheet2!$B$17+Sheet2!$B$18*'Portfolio allocation'!K8445</f>
        <v>-8.5038048369488728E-4</v>
      </c>
      <c r="AF8445">
        <f t="shared" si="1187"/>
        <v>1.7216312264275814E-2</v>
      </c>
      <c r="AH8445" s="2">
        <v>44693</v>
      </c>
      <c r="AI8445">
        <v>2.8170000000000002</v>
      </c>
      <c r="AJ8445">
        <v>1.8959999999999999</v>
      </c>
      <c r="AK8445">
        <v>1.04125</v>
      </c>
    </row>
    <row r="8446" spans="1:37" hidden="1" outlineLevel="1" x14ac:dyDescent="0.2">
      <c r="A8446" s="2">
        <v>44694</v>
      </c>
      <c r="B8446">
        <v>28.87</v>
      </c>
      <c r="E8446" s="2">
        <v>44694</v>
      </c>
      <c r="F8446">
        <v>4023.89</v>
      </c>
      <c r="G8446">
        <f t="shared" si="1182"/>
        <v>2.386974310955492E-2</v>
      </c>
      <c r="H8446" s="2">
        <v>44694</v>
      </c>
      <c r="I8446">
        <v>8476.57</v>
      </c>
      <c r="J8446">
        <f t="shared" si="1183"/>
        <v>2.3982730211499215E-2</v>
      </c>
      <c r="K8446">
        <f t="shared" si="1179"/>
        <v>2.3906890211499214E-2</v>
      </c>
      <c r="L8446">
        <v>-3.9737635579485744E-3</v>
      </c>
      <c r="N8446" s="2">
        <v>44694</v>
      </c>
      <c r="O8446">
        <v>261.12009999999998</v>
      </c>
      <c r="Q8446" s="2">
        <v>44694</v>
      </c>
      <c r="R8446">
        <v>425337.1</v>
      </c>
      <c r="S8446" s="8">
        <f t="shared" si="1184"/>
        <v>2.2596866553733053E-2</v>
      </c>
      <c r="T8446" s="9">
        <f t="shared" si="1180"/>
        <v>2.2521026553733052E-2</v>
      </c>
      <c r="U8446" s="3">
        <f>Sheet1!$B$17+Sheet1!$B$18*'Portfolio allocation'!K8446</f>
        <v>2.7914389216156712E-2</v>
      </c>
      <c r="V8446" s="13">
        <f t="shared" si="1185"/>
        <v>-5.3933626624236598E-3</v>
      </c>
      <c r="W8446" s="13"/>
      <c r="X8446" s="2">
        <v>44694</v>
      </c>
      <c r="Y8446">
        <v>133.6</v>
      </c>
      <c r="AA8446" s="2">
        <v>44694</v>
      </c>
      <c r="AB8446">
        <v>2786.65</v>
      </c>
      <c r="AC8446">
        <f t="shared" si="1186"/>
        <v>5.2704867173634096E-3</v>
      </c>
      <c r="AD8446">
        <f t="shared" si="1181"/>
        <v>5.1921667173634098E-3</v>
      </c>
      <c r="AE8446">
        <f>Sheet2!$B$17+Sheet2!$B$18*'Portfolio allocation'!K8446</f>
        <v>2.1312003707361266E-2</v>
      </c>
      <c r="AF8446">
        <f t="shared" si="1187"/>
        <v>-1.6119836989997856E-2</v>
      </c>
      <c r="AH8446" s="2">
        <v>44694</v>
      </c>
      <c r="AI8446">
        <v>2.9329999999999998</v>
      </c>
      <c r="AJ8446">
        <v>1.958</v>
      </c>
      <c r="AK8446">
        <v>1.03945</v>
      </c>
    </row>
    <row r="8447" spans="1:37" hidden="1" outlineLevel="1" x14ac:dyDescent="0.2">
      <c r="A8447" s="2">
        <v>44697</v>
      </c>
      <c r="B8447">
        <v>27.47</v>
      </c>
      <c r="E8447" s="2">
        <v>44697</v>
      </c>
      <c r="F8447">
        <v>4008.01</v>
      </c>
      <c r="G8447">
        <f t="shared" si="1182"/>
        <v>-3.9464299471405617E-3</v>
      </c>
      <c r="H8447" s="2">
        <v>44697</v>
      </c>
      <c r="I8447">
        <v>8443.5499999999993</v>
      </c>
      <c r="J8447">
        <f t="shared" si="1183"/>
        <v>-3.8954435579485747E-3</v>
      </c>
      <c r="K8447">
        <f t="shared" si="1179"/>
        <v>-3.9737635579485744E-3</v>
      </c>
      <c r="L8447">
        <v>2.0143841065191879E-2</v>
      </c>
      <c r="N8447" s="2">
        <v>44697</v>
      </c>
      <c r="O8447">
        <v>261.5</v>
      </c>
      <c r="Q8447" s="2">
        <v>44697</v>
      </c>
      <c r="R8447">
        <v>425955.9</v>
      </c>
      <c r="S8447" s="8">
        <f t="shared" si="1184"/>
        <v>1.454846050344738E-3</v>
      </c>
      <c r="T8447" s="9">
        <f t="shared" si="1180"/>
        <v>1.376526050344738E-3</v>
      </c>
      <c r="U8447" s="3">
        <f>Sheet1!$B$17+Sheet1!$B$18*'Portfolio allocation'!K8447</f>
        <v>-4.0710033778851105E-3</v>
      </c>
      <c r="V8447" s="13">
        <f t="shared" si="1185"/>
        <v>5.4475294282298487E-3</v>
      </c>
      <c r="W8447" s="13"/>
      <c r="X8447" s="2">
        <v>44697</v>
      </c>
      <c r="Y8447">
        <v>135.03</v>
      </c>
      <c r="AA8447" s="2">
        <v>44697</v>
      </c>
      <c r="AB8447">
        <v>2816.47</v>
      </c>
      <c r="AC8447">
        <f t="shared" si="1186"/>
        <v>1.0701020939120287E-2</v>
      </c>
      <c r="AD8447">
        <f t="shared" si="1181"/>
        <v>1.0621140939120288E-2</v>
      </c>
      <c r="AE8447">
        <f>Sheet2!$B$17+Sheet2!$B$18*'Portfolio allocation'!K8447</f>
        <v>-3.4801849242408959E-3</v>
      </c>
      <c r="AF8447">
        <f t="shared" si="1187"/>
        <v>1.4101325863361184E-2</v>
      </c>
      <c r="AH8447" s="2">
        <v>44697</v>
      </c>
      <c r="AI8447">
        <v>2.879</v>
      </c>
      <c r="AJ8447">
        <v>1.9970000000000001</v>
      </c>
      <c r="AK8447">
        <v>1.0404</v>
      </c>
    </row>
    <row r="8448" spans="1:37" hidden="1" outlineLevel="1" x14ac:dyDescent="0.2">
      <c r="A8448" s="2">
        <v>44698</v>
      </c>
      <c r="B8448">
        <v>26.1</v>
      </c>
      <c r="E8448" s="2">
        <v>44698</v>
      </c>
      <c r="F8448">
        <v>4088.85</v>
      </c>
      <c r="G8448">
        <f t="shared" si="1182"/>
        <v>2.0169610355263545E-2</v>
      </c>
      <c r="H8448" s="2">
        <v>44698</v>
      </c>
      <c r="I8448">
        <v>8614.31</v>
      </c>
      <c r="J8448">
        <f t="shared" si="1183"/>
        <v>2.022372106519188E-2</v>
      </c>
      <c r="K8448">
        <f t="shared" si="1179"/>
        <v>2.0143841065191879E-2</v>
      </c>
      <c r="L8448">
        <v>-4.0247363383486286E-2</v>
      </c>
      <c r="N8448" s="2">
        <v>44698</v>
      </c>
      <c r="O8448">
        <v>266.82010000000002</v>
      </c>
      <c r="Q8448" s="2">
        <v>44698</v>
      </c>
      <c r="R8448">
        <v>434621.7</v>
      </c>
      <c r="S8448" s="8">
        <f t="shared" si="1184"/>
        <v>2.0344359592154859E-2</v>
      </c>
      <c r="T8448" s="9">
        <f t="shared" si="1180"/>
        <v>2.0264479592154858E-2</v>
      </c>
      <c r="U8448" s="3">
        <f>Sheet1!$B$17+Sheet1!$B$18*'Portfolio allocation'!K8448</f>
        <v>2.3597323867165149E-2</v>
      </c>
      <c r="V8448" s="13">
        <f t="shared" si="1185"/>
        <v>-3.3328442750102903E-3</v>
      </c>
      <c r="W8448" s="13"/>
      <c r="X8448" s="2">
        <v>44698</v>
      </c>
      <c r="Y8448">
        <v>138.37</v>
      </c>
      <c r="AA8448" s="2">
        <v>44698</v>
      </c>
      <c r="AB8448">
        <v>2886.14</v>
      </c>
      <c r="AC8448">
        <f t="shared" si="1186"/>
        <v>2.4736638416173573E-2</v>
      </c>
      <c r="AD8448">
        <f t="shared" si="1181"/>
        <v>2.4653838416173572E-2</v>
      </c>
      <c r="AE8448">
        <f>Sheet2!$B$17+Sheet2!$B$18*'Portfolio allocation'!K8448</f>
        <v>1.7965804402398242E-2</v>
      </c>
      <c r="AF8448">
        <f t="shared" si="1187"/>
        <v>6.6880340137753305E-3</v>
      </c>
      <c r="AH8448" s="2">
        <v>44698</v>
      </c>
      <c r="AI8448">
        <v>2.97</v>
      </c>
      <c r="AJ8448">
        <v>2.0699999999999998</v>
      </c>
      <c r="AK8448">
        <v>1.05355</v>
      </c>
    </row>
    <row r="8449" spans="1:37" hidden="1" outlineLevel="1" x14ac:dyDescent="0.2">
      <c r="A8449" s="2">
        <v>44699</v>
      </c>
      <c r="B8449">
        <v>30.96</v>
      </c>
      <c r="E8449" s="2">
        <v>44699</v>
      </c>
      <c r="F8449">
        <v>3923.68</v>
      </c>
      <c r="G8449">
        <f t="shared" si="1182"/>
        <v>-4.0395221150201222E-2</v>
      </c>
      <c r="H8449" s="2">
        <v>44699</v>
      </c>
      <c r="I8449">
        <v>8268.32</v>
      </c>
      <c r="J8449">
        <f t="shared" si="1183"/>
        <v>-4.0164563383486285E-2</v>
      </c>
      <c r="K8449">
        <f t="shared" si="1179"/>
        <v>-4.0247363383486286E-2</v>
      </c>
      <c r="L8449">
        <v>-5.8084372451961547E-3</v>
      </c>
      <c r="N8449" s="2">
        <v>44699</v>
      </c>
      <c r="O8449">
        <v>254.08</v>
      </c>
      <c r="Q8449" s="2">
        <v>44699</v>
      </c>
      <c r="R8449">
        <v>414879.4</v>
      </c>
      <c r="S8449" s="8">
        <f t="shared" si="1184"/>
        <v>-4.5424101005541062E-2</v>
      </c>
      <c r="T8449" s="9">
        <f t="shared" si="1180"/>
        <v>-4.5506901005541063E-2</v>
      </c>
      <c r="U8449" s="3">
        <f>Sheet1!$B$17+Sheet1!$B$18*'Portfolio allocation'!K8449</f>
        <v>-4.568499639301269E-2</v>
      </c>
      <c r="V8449" s="13">
        <f t="shared" si="1185"/>
        <v>1.7809538747162734E-4</v>
      </c>
      <c r="W8449" s="13"/>
      <c r="X8449" s="2">
        <v>44699</v>
      </c>
      <c r="Y8449">
        <v>132.94</v>
      </c>
      <c r="AA8449" s="2">
        <v>44699</v>
      </c>
      <c r="AB8449">
        <v>2772.88</v>
      </c>
      <c r="AC8449">
        <f t="shared" si="1186"/>
        <v>-3.9242725578107707E-2</v>
      </c>
      <c r="AD8449">
        <f t="shared" si="1181"/>
        <v>-3.9324485578107707E-2</v>
      </c>
      <c r="AE8449">
        <f>Sheet2!$B$17+Sheet2!$B$18*'Portfolio allocation'!K8449</f>
        <v>-3.5735595312337907E-2</v>
      </c>
      <c r="AF8449">
        <f t="shared" si="1187"/>
        <v>-3.5888902657697994E-3</v>
      </c>
      <c r="AH8449" s="2">
        <v>44699</v>
      </c>
      <c r="AI8449">
        <v>2.8839999999999999</v>
      </c>
      <c r="AJ8449">
        <v>2.044</v>
      </c>
      <c r="AK8449">
        <v>1.05125</v>
      </c>
    </row>
    <row r="8450" spans="1:37" hidden="1" outlineLevel="1" x14ac:dyDescent="0.2">
      <c r="A8450" s="2">
        <v>44700</v>
      </c>
      <c r="B8450">
        <v>29.35</v>
      </c>
      <c r="E8450" s="2">
        <v>44700</v>
      </c>
      <c r="F8450">
        <v>3900.79</v>
      </c>
      <c r="G8450">
        <f t="shared" si="1182"/>
        <v>-5.8338090771927753E-3</v>
      </c>
      <c r="H8450" s="2">
        <v>44700</v>
      </c>
      <c r="I8450">
        <v>8220.9699999999993</v>
      </c>
      <c r="J8450">
        <f t="shared" si="1183"/>
        <v>-5.7266772451961545E-3</v>
      </c>
      <c r="K8450">
        <f t="shared" si="1179"/>
        <v>-5.8084372451961547E-3</v>
      </c>
      <c r="L8450">
        <v>7.8957797096942064E-5</v>
      </c>
      <c r="N8450" s="2">
        <v>44700</v>
      </c>
      <c r="O8450">
        <v>253.14</v>
      </c>
      <c r="Q8450" s="2">
        <v>44700</v>
      </c>
      <c r="R8450">
        <v>413344.5</v>
      </c>
      <c r="S8450" s="8">
        <f t="shared" si="1184"/>
        <v>-3.6996293380678891E-3</v>
      </c>
      <c r="T8450" s="9">
        <f t="shared" si="1180"/>
        <v>-3.7813893380678892E-3</v>
      </c>
      <c r="U8450" s="3">
        <f>Sheet1!$B$17+Sheet1!$B$18*'Portfolio allocation'!K8450</f>
        <v>-6.1757875287100812E-3</v>
      </c>
      <c r="V8450" s="13">
        <f t="shared" si="1185"/>
        <v>2.394398190642192E-3</v>
      </c>
      <c r="W8450" s="13"/>
      <c r="X8450" s="2">
        <v>44700</v>
      </c>
      <c r="Y8450">
        <v>129.66</v>
      </c>
      <c r="AA8450" s="2">
        <v>44700</v>
      </c>
      <c r="AB8450">
        <v>2704.46</v>
      </c>
      <c r="AC8450">
        <f t="shared" si="1186"/>
        <v>-2.4674706442399219E-2</v>
      </c>
      <c r="AD8450">
        <f t="shared" si="1181"/>
        <v>-2.475874644239922E-2</v>
      </c>
      <c r="AE8450">
        <f>Sheet2!$B$17+Sheet2!$B$18*'Portfolio allocation'!K8450</f>
        <v>-5.1116235737005133E-3</v>
      </c>
      <c r="AF8450">
        <f t="shared" si="1187"/>
        <v>-1.9647122868698706E-2</v>
      </c>
      <c r="AH8450" s="2">
        <v>44700</v>
      </c>
      <c r="AI8450">
        <v>2.855</v>
      </c>
      <c r="AJ8450">
        <v>2.101</v>
      </c>
      <c r="AK8450">
        <v>1.0589500000000001</v>
      </c>
    </row>
    <row r="8451" spans="1:37" hidden="1" outlineLevel="1" x14ac:dyDescent="0.2">
      <c r="A8451" s="2">
        <v>44701</v>
      </c>
      <c r="B8451">
        <v>29.43</v>
      </c>
      <c r="E8451" s="2">
        <v>44701</v>
      </c>
      <c r="F8451">
        <v>3901.36</v>
      </c>
      <c r="G8451">
        <f t="shared" si="1182"/>
        <v>1.4612424662696633E-4</v>
      </c>
      <c r="H8451" s="2">
        <v>44701</v>
      </c>
      <c r="I8451">
        <v>8222.31</v>
      </c>
      <c r="J8451">
        <f t="shared" si="1183"/>
        <v>1.6299779709694207E-4</v>
      </c>
      <c r="K8451">
        <f t="shared" si="1179"/>
        <v>7.8957797096942064E-5</v>
      </c>
      <c r="L8451">
        <v>1.8593256837117614E-2</v>
      </c>
      <c r="N8451" s="2">
        <v>44701</v>
      </c>
      <c r="O8451">
        <v>252.56</v>
      </c>
      <c r="Q8451" s="2">
        <v>44701</v>
      </c>
      <c r="R8451">
        <v>412397.4</v>
      </c>
      <c r="S8451" s="8">
        <f t="shared" si="1184"/>
        <v>-2.2913090654405055E-3</v>
      </c>
      <c r="T8451" s="9">
        <f t="shared" si="1180"/>
        <v>-2.3753490654405056E-3</v>
      </c>
      <c r="U8451" s="3">
        <f>Sheet1!$B$17+Sheet1!$B$18*'Portfolio allocation'!K8451</f>
        <v>5.7838127024093064E-4</v>
      </c>
      <c r="V8451" s="13">
        <f t="shared" si="1185"/>
        <v>-2.9537303356814361E-3</v>
      </c>
      <c r="W8451" s="13"/>
      <c r="X8451" s="2">
        <v>44701</v>
      </c>
      <c r="Y8451">
        <v>128.47999999999999</v>
      </c>
      <c r="AA8451" s="2">
        <v>44701</v>
      </c>
      <c r="AB8451">
        <v>2679.85</v>
      </c>
      <c r="AC8451">
        <f t="shared" si="1186"/>
        <v>-9.0997833208847911E-3</v>
      </c>
      <c r="AD8451">
        <f t="shared" si="1181"/>
        <v>-9.1825433208847906E-3</v>
      </c>
      <c r="AE8451">
        <f>Sheet2!$B$17+Sheet2!$B$18*'Portfolio allocation'!K8451</f>
        <v>1.2359829893855175E-4</v>
      </c>
      <c r="AF8451">
        <f t="shared" si="1187"/>
        <v>-9.3061416198233424E-3</v>
      </c>
      <c r="AH8451" s="2">
        <v>44701</v>
      </c>
      <c r="AI8451">
        <v>2.7869999999999999</v>
      </c>
      <c r="AJ8451">
        <v>2.069</v>
      </c>
      <c r="AK8451">
        <v>1.0558000000000001</v>
      </c>
    </row>
    <row r="8452" spans="1:37" hidden="1" outlineLevel="1" x14ac:dyDescent="0.2">
      <c r="A8452" s="2">
        <v>44704</v>
      </c>
      <c r="B8452">
        <v>28.48</v>
      </c>
      <c r="E8452" s="2">
        <v>44704</v>
      </c>
      <c r="F8452">
        <v>3973.75</v>
      </c>
      <c r="G8452">
        <f t="shared" si="1182"/>
        <v>1.8555067976295359E-2</v>
      </c>
      <c r="H8452" s="2">
        <v>44704</v>
      </c>
      <c r="I8452">
        <v>8375.8700000000008</v>
      </c>
      <c r="J8452">
        <f t="shared" si="1183"/>
        <v>1.8676016837117615E-2</v>
      </c>
      <c r="K8452">
        <f t="shared" ref="K8452:K8515" si="1188">J8452-(AJ8451/25000)</f>
        <v>1.8593256837117614E-2</v>
      </c>
      <c r="L8452">
        <v>-8.1898205659832139E-3</v>
      </c>
      <c r="N8452" s="2">
        <v>44704</v>
      </c>
      <c r="O8452">
        <v>260.6499</v>
      </c>
      <c r="Q8452" s="2">
        <v>44704</v>
      </c>
      <c r="R8452">
        <v>425607.2</v>
      </c>
      <c r="S8452" s="8">
        <f t="shared" si="1184"/>
        <v>3.2031724739292722E-2</v>
      </c>
      <c r="T8452" s="9">
        <f t="shared" ref="T8452:T8515" si="1189">S8452-(AJ8451/100/250)</f>
        <v>3.1948964739292721E-2</v>
      </c>
      <c r="U8452" s="3">
        <f>Sheet1!$B$17+Sheet1!$B$18*'Portfolio allocation'!K8452</f>
        <v>2.1818454343688155E-2</v>
      </c>
      <c r="V8452" s="13">
        <f t="shared" si="1185"/>
        <v>1.0130510395604565E-2</v>
      </c>
      <c r="W8452" s="13"/>
      <c r="X8452" s="2">
        <v>44704</v>
      </c>
      <c r="Y8452">
        <v>131.16999999999999</v>
      </c>
      <c r="AA8452" s="2">
        <v>44704</v>
      </c>
      <c r="AB8452">
        <v>2735.96</v>
      </c>
      <c r="AC8452">
        <f t="shared" si="1186"/>
        <v>2.0937739052558912E-2</v>
      </c>
      <c r="AD8452">
        <f t="shared" ref="AD8452:AD8515" si="1190">AC8452-AJ8452/25000</f>
        <v>2.0854539052558914E-2</v>
      </c>
      <c r="AE8452">
        <f>Sheet2!$B$17+Sheet2!$B$18*'Portfolio allocation'!K8452</f>
        <v>1.6586985347813145E-2</v>
      </c>
      <c r="AF8452">
        <f t="shared" si="1187"/>
        <v>4.267553704745769E-3</v>
      </c>
      <c r="AH8452" s="2">
        <v>44704</v>
      </c>
      <c r="AI8452">
        <v>2.859</v>
      </c>
      <c r="AJ8452">
        <v>2.08</v>
      </c>
      <c r="AK8452">
        <v>1.0668500000000001</v>
      </c>
    </row>
    <row r="8453" spans="1:37" hidden="1" outlineLevel="1" x14ac:dyDescent="0.2">
      <c r="A8453" s="2">
        <v>44705</v>
      </c>
      <c r="B8453">
        <v>29.45</v>
      </c>
      <c r="E8453" s="2">
        <v>44705</v>
      </c>
      <c r="F8453">
        <v>3941.48</v>
      </c>
      <c r="G8453">
        <f t="shared" ref="G8453:G8516" si="1191">(F8453/F8452)-1</f>
        <v>-8.1207927021075266E-3</v>
      </c>
      <c r="H8453" s="2">
        <v>44705</v>
      </c>
      <c r="I8453">
        <v>8307.9699999999993</v>
      </c>
      <c r="J8453">
        <f t="shared" ref="J8453:J8516" si="1192">(I8453/I8452)-1</f>
        <v>-8.1066205659832136E-3</v>
      </c>
      <c r="K8453">
        <f t="shared" si="1188"/>
        <v>-8.1898205659832139E-3</v>
      </c>
      <c r="L8453">
        <v>9.3869731926332061E-3</v>
      </c>
      <c r="N8453" s="2">
        <v>44705</v>
      </c>
      <c r="O8453">
        <v>259.62009999999998</v>
      </c>
      <c r="Q8453" s="2">
        <v>44705</v>
      </c>
      <c r="R8453">
        <v>423925.7</v>
      </c>
      <c r="S8453" s="8">
        <f t="shared" ref="S8453:S8516" si="1193">R8453/R8452-1</f>
        <v>-3.9508260198605205E-3</v>
      </c>
      <c r="T8453" s="9">
        <f t="shared" si="1189"/>
        <v>-4.0340260198605208E-3</v>
      </c>
      <c r="U8453" s="3">
        <f>Sheet1!$B$17+Sheet1!$B$18*'Portfolio allocation'!K8453</f>
        <v>-8.9077708265962036E-3</v>
      </c>
      <c r="V8453" s="13">
        <f t="shared" ref="V8453:V8516" si="1194">T8453-U8453</f>
        <v>4.8737448067356828E-3</v>
      </c>
      <c r="W8453" s="13"/>
      <c r="X8453" s="2">
        <v>44705</v>
      </c>
      <c r="Y8453">
        <v>133.80000000000001</v>
      </c>
      <c r="AA8453" s="2">
        <v>44705</v>
      </c>
      <c r="AB8453">
        <v>2790.82</v>
      </c>
      <c r="AC8453">
        <f t="shared" ref="AC8453:AC8516" si="1195">AB8453/AB8452-1</f>
        <v>2.0051462740683368E-2</v>
      </c>
      <c r="AD8453">
        <f t="shared" si="1190"/>
        <v>1.9971622740683367E-2</v>
      </c>
      <c r="AE8453">
        <f>Sheet2!$B$17+Sheet2!$B$18*'Portfolio allocation'!K8453</f>
        <v>-7.2292103771276588E-3</v>
      </c>
      <c r="AF8453">
        <f t="shared" ref="AF8453:AF8516" si="1196">AD8453-AE8453</f>
        <v>2.7200833117811025E-2</v>
      </c>
      <c r="AH8453" s="2">
        <v>44705</v>
      </c>
      <c r="AI8453">
        <v>2.76</v>
      </c>
      <c r="AJ8453">
        <v>1.996</v>
      </c>
      <c r="AK8453">
        <v>1.0726500000000001</v>
      </c>
    </row>
    <row r="8454" spans="1:37" hidden="1" outlineLevel="1" x14ac:dyDescent="0.2">
      <c r="A8454" s="2">
        <v>44706</v>
      </c>
      <c r="B8454">
        <v>28.37</v>
      </c>
      <c r="E8454" s="2">
        <v>44706</v>
      </c>
      <c r="F8454">
        <v>3978.73</v>
      </c>
      <c r="G8454">
        <f t="shared" si="1191"/>
        <v>9.4507646873762674E-3</v>
      </c>
      <c r="H8454" s="2">
        <v>44706</v>
      </c>
      <c r="I8454">
        <v>8386.6200000000008</v>
      </c>
      <c r="J8454">
        <f t="shared" si="1192"/>
        <v>9.4668131926332055E-3</v>
      </c>
      <c r="K8454">
        <f t="shared" si="1188"/>
        <v>9.3869731926332061E-3</v>
      </c>
      <c r="L8454">
        <v>1.9840104673110266E-2</v>
      </c>
      <c r="N8454" s="2">
        <v>44706</v>
      </c>
      <c r="O8454">
        <v>262.52</v>
      </c>
      <c r="Q8454" s="2">
        <v>44706</v>
      </c>
      <c r="R8454">
        <v>428660.9</v>
      </c>
      <c r="S8454" s="8">
        <f t="shared" si="1193"/>
        <v>1.1169881892039157E-2</v>
      </c>
      <c r="T8454" s="9">
        <f t="shared" si="1189"/>
        <v>1.1090041892039158E-2</v>
      </c>
      <c r="U8454" s="3">
        <f>Sheet1!$B$17+Sheet1!$B$18*'Portfolio allocation'!K8454</f>
        <v>1.1256772428480603E-2</v>
      </c>
      <c r="V8454" s="13">
        <f t="shared" si="1194"/>
        <v>-1.6673053644144543E-4</v>
      </c>
      <c r="W8454" s="13"/>
      <c r="X8454" s="2">
        <v>44706</v>
      </c>
      <c r="Y8454">
        <v>134.38999999999999</v>
      </c>
      <c r="AA8454" s="2">
        <v>44706</v>
      </c>
      <c r="AB8454">
        <v>2803.12</v>
      </c>
      <c r="AC8454">
        <f t="shared" si="1195"/>
        <v>4.4073068130512372E-3</v>
      </c>
      <c r="AD8454">
        <f t="shared" si="1190"/>
        <v>4.327586813051237E-3</v>
      </c>
      <c r="AE8454">
        <f>Sheet2!$B$17+Sheet2!$B$18*'Portfolio allocation'!K8454</f>
        <v>8.4005230575993576E-3</v>
      </c>
      <c r="AF8454">
        <f t="shared" si="1196"/>
        <v>-4.0729362445481206E-3</v>
      </c>
      <c r="AH8454" s="2">
        <v>44706</v>
      </c>
      <c r="AI8454">
        <v>2.7469999999999999</v>
      </c>
      <c r="AJ8454">
        <v>1.9930000000000001</v>
      </c>
      <c r="AK8454">
        <v>1.06795</v>
      </c>
    </row>
    <row r="8455" spans="1:37" hidden="1" outlineLevel="1" x14ac:dyDescent="0.2">
      <c r="A8455" s="2">
        <v>44707</v>
      </c>
      <c r="B8455">
        <v>27.5</v>
      </c>
      <c r="E8455" s="2">
        <v>44707</v>
      </c>
      <c r="F8455">
        <v>4057.84</v>
      </c>
      <c r="G8455">
        <f t="shared" si="1191"/>
        <v>1.988322907058282E-2</v>
      </c>
      <c r="H8455" s="2">
        <v>44707</v>
      </c>
      <c r="I8455">
        <v>8553.68</v>
      </c>
      <c r="J8455">
        <f t="shared" si="1192"/>
        <v>1.9919824673110265E-2</v>
      </c>
      <c r="K8455">
        <f t="shared" si="1188"/>
        <v>1.9840104673110266E-2</v>
      </c>
      <c r="L8455">
        <v>2.4840099147969082E-2</v>
      </c>
      <c r="N8455" s="2">
        <v>44707</v>
      </c>
      <c r="O8455">
        <v>265.8999</v>
      </c>
      <c r="Q8455" s="2">
        <v>44707</v>
      </c>
      <c r="R8455">
        <v>434179.8</v>
      </c>
      <c r="S8455" s="8">
        <f t="shared" si="1193"/>
        <v>1.2874745515627728E-2</v>
      </c>
      <c r="T8455" s="9">
        <f t="shared" si="1189"/>
        <v>1.2795025515627728E-2</v>
      </c>
      <c r="U8455" s="3">
        <f>Sheet1!$B$17+Sheet1!$B$18*'Portfolio allocation'!K8455</f>
        <v>2.3248869780465281E-2</v>
      </c>
      <c r="V8455" s="13">
        <f t="shared" si="1194"/>
        <v>-1.0453844264837553E-2</v>
      </c>
      <c r="W8455" s="13"/>
      <c r="X8455" s="2">
        <v>44707</v>
      </c>
      <c r="Y8455">
        <v>136.88999999999999</v>
      </c>
      <c r="AA8455" s="2">
        <v>44707</v>
      </c>
      <c r="AB8455">
        <v>2855.27</v>
      </c>
      <c r="AC8455">
        <f t="shared" si="1195"/>
        <v>1.8604269528240014E-2</v>
      </c>
      <c r="AD8455">
        <f t="shared" si="1190"/>
        <v>1.8525269528240015E-2</v>
      </c>
      <c r="AE8455">
        <f>Sheet2!$B$17+Sheet2!$B$18*'Portfolio allocation'!K8455</f>
        <v>1.7695714253543073E-2</v>
      </c>
      <c r="AF8455">
        <f t="shared" si="1196"/>
        <v>8.2955527469694146E-4</v>
      </c>
      <c r="AH8455" s="2">
        <v>44707</v>
      </c>
      <c r="AI8455">
        <v>2.758</v>
      </c>
      <c r="AJ8455">
        <v>1.9750000000000001</v>
      </c>
      <c r="AK8455">
        <v>1.07175</v>
      </c>
    </row>
    <row r="8456" spans="1:37" hidden="1" outlineLevel="1" x14ac:dyDescent="0.2">
      <c r="A8456" s="2">
        <v>44708</v>
      </c>
      <c r="B8456">
        <v>25.72</v>
      </c>
      <c r="E8456" s="2">
        <v>44708</v>
      </c>
      <c r="F8456">
        <v>4158.24</v>
      </c>
      <c r="G8456">
        <f t="shared" si="1191"/>
        <v>2.4742227391912897E-2</v>
      </c>
      <c r="H8456" s="2">
        <v>44708</v>
      </c>
      <c r="I8456">
        <v>8766.83</v>
      </c>
      <c r="J8456">
        <f t="shared" si="1192"/>
        <v>2.4919099147969082E-2</v>
      </c>
      <c r="K8456">
        <f t="shared" si="1188"/>
        <v>2.4840099147969082E-2</v>
      </c>
      <c r="L8456">
        <v>-7.9599999999999997E-5</v>
      </c>
      <c r="N8456" s="2">
        <v>44708</v>
      </c>
      <c r="O8456">
        <v>273.24</v>
      </c>
      <c r="Q8456" s="2">
        <v>44708</v>
      </c>
      <c r="R8456">
        <v>446165.2</v>
      </c>
      <c r="S8456" s="8">
        <f t="shared" si="1193"/>
        <v>2.7604692802382758E-2</v>
      </c>
      <c r="T8456" s="9">
        <f t="shared" si="1189"/>
        <v>2.7525692802382758E-2</v>
      </c>
      <c r="U8456" s="3">
        <f>Sheet1!$B$17+Sheet1!$B$18*'Portfolio allocation'!K8456</f>
        <v>2.8984990158734545E-2</v>
      </c>
      <c r="V8456" s="13">
        <f t="shared" si="1194"/>
        <v>-1.4592973563517866E-3</v>
      </c>
      <c r="W8456" s="13"/>
      <c r="X8456" s="2">
        <v>44708</v>
      </c>
      <c r="Y8456">
        <v>139.27000000000001</v>
      </c>
      <c r="AA8456" s="2">
        <v>44708</v>
      </c>
      <c r="AB8456">
        <v>2904.91</v>
      </c>
      <c r="AC8456">
        <f t="shared" si="1195"/>
        <v>1.7385396127161279E-2</v>
      </c>
      <c r="AD8456">
        <f t="shared" si="1190"/>
        <v>1.730579612716128E-2</v>
      </c>
      <c r="AE8456">
        <f>Sheet2!$B$17+Sheet2!$B$18*'Portfolio allocation'!K8456</f>
        <v>2.2141836901983521E-2</v>
      </c>
      <c r="AF8456">
        <f t="shared" si="1196"/>
        <v>-4.8360407748222409E-3</v>
      </c>
      <c r="AH8456" s="2">
        <v>44708</v>
      </c>
      <c r="AI8456">
        <v>2.7490000000000001</v>
      </c>
      <c r="AJ8456">
        <v>1.99</v>
      </c>
      <c r="AK8456">
        <v>1.071</v>
      </c>
    </row>
    <row r="8457" spans="1:37" hidden="1" outlineLevel="1" x14ac:dyDescent="0.2">
      <c r="A8457" s="2">
        <v>44711</v>
      </c>
      <c r="B8457">
        <v>26.54</v>
      </c>
      <c r="E8457" s="2">
        <v>44711</v>
      </c>
      <c r="F8457">
        <v>4158.24</v>
      </c>
      <c r="G8457">
        <f t="shared" si="1191"/>
        <v>0</v>
      </c>
      <c r="H8457" s="2">
        <v>44711</v>
      </c>
      <c r="I8457">
        <v>8766.83</v>
      </c>
      <c r="J8457">
        <f t="shared" si="1192"/>
        <v>0</v>
      </c>
      <c r="K8457">
        <f t="shared" si="1188"/>
        <v>-7.9599999999999997E-5</v>
      </c>
      <c r="L8457">
        <v>-6.2654163098862384E-3</v>
      </c>
      <c r="N8457" s="2">
        <v>44711</v>
      </c>
      <c r="O8457">
        <v>273.24</v>
      </c>
      <c r="Q8457" s="2">
        <v>44711</v>
      </c>
      <c r="R8457">
        <v>446165.2</v>
      </c>
      <c r="S8457" s="8">
        <f t="shared" si="1193"/>
        <v>0</v>
      </c>
      <c r="T8457" s="9">
        <f t="shared" si="1189"/>
        <v>-7.960000000000001E-5</v>
      </c>
      <c r="U8457" s="3">
        <f>Sheet1!$B$17+Sheet1!$B$18*'Portfolio allocation'!K8457</f>
        <v>3.9647974702236073E-4</v>
      </c>
      <c r="V8457" s="13">
        <f t="shared" si="1194"/>
        <v>-4.7607974702236077E-4</v>
      </c>
      <c r="W8457" s="13"/>
      <c r="X8457" s="2">
        <v>44711</v>
      </c>
      <c r="Y8457">
        <v>139.27000000000001</v>
      </c>
      <c r="AA8457" s="2">
        <v>44711</v>
      </c>
      <c r="AB8457">
        <v>2904.91</v>
      </c>
      <c r="AC8457">
        <f t="shared" si="1195"/>
        <v>0</v>
      </c>
      <c r="AD8457">
        <f t="shared" si="1190"/>
        <v>-7.9599999999999997E-5</v>
      </c>
      <c r="AE8457">
        <f>Sheet2!$B$17+Sheet2!$B$18*'Portfolio allocation'!K8457</f>
        <v>-1.7395339415307687E-5</v>
      </c>
      <c r="AF8457">
        <f t="shared" si="1196"/>
        <v>-6.220466058469231E-5</v>
      </c>
      <c r="AH8457" s="2">
        <v>44711</v>
      </c>
      <c r="AI8457">
        <v>2.7490000000000001</v>
      </c>
      <c r="AJ8457">
        <v>1.99</v>
      </c>
      <c r="AK8457">
        <v>1.07795</v>
      </c>
    </row>
    <row r="8458" spans="1:37" hidden="1" outlineLevel="1" x14ac:dyDescent="0.2">
      <c r="A8458" s="2">
        <v>44712</v>
      </c>
      <c r="B8458">
        <v>26.19</v>
      </c>
      <c r="E8458" s="2">
        <v>44712</v>
      </c>
      <c r="F8458">
        <v>4132.1499999999996</v>
      </c>
      <c r="G8458">
        <f t="shared" si="1191"/>
        <v>-6.2742891223209751E-3</v>
      </c>
      <c r="H8458" s="2">
        <v>44712</v>
      </c>
      <c r="I8458">
        <v>8712.6</v>
      </c>
      <c r="J8458">
        <f t="shared" si="1192"/>
        <v>-6.1858163098862384E-3</v>
      </c>
      <c r="K8458">
        <f t="shared" si="1188"/>
        <v>-6.2654163098862384E-3</v>
      </c>
      <c r="L8458">
        <v>-7.4645316796363801E-3</v>
      </c>
      <c r="N8458" s="2">
        <v>44712</v>
      </c>
      <c r="O8458">
        <v>271.87009999999998</v>
      </c>
      <c r="Q8458" s="2">
        <v>44712</v>
      </c>
      <c r="R8458">
        <v>443928.3</v>
      </c>
      <c r="S8458" s="8">
        <f t="shared" si="1193"/>
        <v>-5.0136137914835732E-3</v>
      </c>
      <c r="T8458" s="9">
        <f t="shared" si="1189"/>
        <v>-5.0932137914835732E-3</v>
      </c>
      <c r="U8458" s="3">
        <f>Sheet1!$B$17+Sheet1!$B$18*'Portfolio allocation'!K8458</f>
        <v>-6.7000454931121778E-3</v>
      </c>
      <c r="V8458" s="13">
        <f t="shared" si="1194"/>
        <v>1.6068317016286046E-3</v>
      </c>
      <c r="W8458" s="13"/>
      <c r="X8458" s="2">
        <v>44712</v>
      </c>
      <c r="Y8458">
        <v>138.84</v>
      </c>
      <c r="AA8458" s="2">
        <v>44712</v>
      </c>
      <c r="AB8458">
        <v>2895.94</v>
      </c>
      <c r="AC8458">
        <f t="shared" si="1195"/>
        <v>-3.0878753558629679E-3</v>
      </c>
      <c r="AD8458">
        <f t="shared" si="1190"/>
        <v>-3.1699953558629681E-3</v>
      </c>
      <c r="AE8458">
        <f>Sheet2!$B$17+Sheet2!$B$18*'Portfolio allocation'!K8458</f>
        <v>-5.5179810166133053E-3</v>
      </c>
      <c r="AF8458">
        <f t="shared" si="1196"/>
        <v>2.3479856607503372E-3</v>
      </c>
      <c r="AH8458" s="2">
        <v>44712</v>
      </c>
      <c r="AI8458">
        <v>2.8439999999999999</v>
      </c>
      <c r="AJ8458">
        <v>2.0529999999999999</v>
      </c>
      <c r="AK8458">
        <v>1.07125</v>
      </c>
    </row>
    <row r="8459" spans="1:37" hidden="1" outlineLevel="1" x14ac:dyDescent="0.2">
      <c r="A8459" s="2">
        <v>44713</v>
      </c>
      <c r="B8459">
        <v>25.69</v>
      </c>
      <c r="E8459" s="2">
        <v>44713</v>
      </c>
      <c r="F8459">
        <v>4101.2299999999996</v>
      </c>
      <c r="G8459">
        <f t="shared" si="1191"/>
        <v>-7.4827874109120174E-3</v>
      </c>
      <c r="H8459" s="2">
        <v>44713</v>
      </c>
      <c r="I8459">
        <v>8648.2800000000007</v>
      </c>
      <c r="J8459">
        <f t="shared" si="1192"/>
        <v>-7.3824116796363803E-3</v>
      </c>
      <c r="K8459">
        <f t="shared" si="1188"/>
        <v>-7.4645316796363801E-3</v>
      </c>
      <c r="L8459">
        <v>1.8519935531967114E-2</v>
      </c>
      <c r="N8459" s="2">
        <v>44713</v>
      </c>
      <c r="O8459">
        <v>272.41989999999998</v>
      </c>
      <c r="Q8459" s="2">
        <v>44713</v>
      </c>
      <c r="R8459">
        <v>444826.1</v>
      </c>
      <c r="S8459" s="8">
        <f t="shared" si="1193"/>
        <v>2.022398662126168E-3</v>
      </c>
      <c r="T8459" s="9">
        <f t="shared" si="1189"/>
        <v>1.9402786621261681E-3</v>
      </c>
      <c r="U8459" s="3">
        <f>Sheet1!$B$17+Sheet1!$B$18*'Portfolio allocation'!K8459</f>
        <v>-8.0757010349143312E-3</v>
      </c>
      <c r="V8459" s="13">
        <f t="shared" si="1194"/>
        <v>1.0015979697040499E-2</v>
      </c>
      <c r="W8459" s="13"/>
      <c r="X8459" s="2">
        <v>44713</v>
      </c>
      <c r="Y8459">
        <v>139.43</v>
      </c>
      <c r="AA8459" s="2">
        <v>44713</v>
      </c>
      <c r="AB8459">
        <v>2908.25</v>
      </c>
      <c r="AC8459">
        <f t="shared" si="1195"/>
        <v>4.2507786763537059E-3</v>
      </c>
      <c r="AD8459">
        <f t="shared" si="1190"/>
        <v>4.1658586763537063E-3</v>
      </c>
      <c r="AE8459">
        <f>Sheet2!$B$17+Sheet2!$B$18*'Portfolio allocation'!K8459</f>
        <v>-6.5842649955950398E-3</v>
      </c>
      <c r="AF8459">
        <f t="shared" si="1196"/>
        <v>1.0750123671948747E-2</v>
      </c>
      <c r="AH8459" s="2">
        <v>44713</v>
      </c>
      <c r="AI8459">
        <v>2.931</v>
      </c>
      <c r="AJ8459">
        <v>2.1230000000000002</v>
      </c>
      <c r="AK8459">
        <v>1.0667500000000001</v>
      </c>
    </row>
    <row r="8460" spans="1:37" hidden="1" outlineLevel="1" x14ac:dyDescent="0.2">
      <c r="A8460" s="2">
        <v>44714</v>
      </c>
      <c r="B8460">
        <v>24.72</v>
      </c>
      <c r="E8460" s="2">
        <v>44714</v>
      </c>
      <c r="F8460">
        <v>4176.82</v>
      </c>
      <c r="G8460">
        <f t="shared" si="1191"/>
        <v>1.8431056049039052E-2</v>
      </c>
      <c r="H8460" s="2">
        <v>44714</v>
      </c>
      <c r="I8460">
        <v>8809.18</v>
      </c>
      <c r="J8460">
        <f t="shared" si="1192"/>
        <v>1.8604855531967113E-2</v>
      </c>
      <c r="K8460">
        <f t="shared" si="1188"/>
        <v>1.8519935531967114E-2</v>
      </c>
      <c r="L8460">
        <v>-1.6361242779373474E-2</v>
      </c>
      <c r="N8460" s="2">
        <v>44714</v>
      </c>
      <c r="O8460">
        <v>274.58010000000002</v>
      </c>
      <c r="Q8460" s="2">
        <v>44714</v>
      </c>
      <c r="R8460">
        <v>448353.4</v>
      </c>
      <c r="S8460" s="8">
        <f t="shared" si="1193"/>
        <v>7.9296156408088514E-3</v>
      </c>
      <c r="T8460" s="9">
        <f t="shared" si="1189"/>
        <v>7.8446956408088509E-3</v>
      </c>
      <c r="U8460" s="3">
        <f>Sheet1!$B$17+Sheet1!$B$18*'Portfolio allocation'!K8460</f>
        <v>2.1734338284210519E-2</v>
      </c>
      <c r="V8460" s="13">
        <f t="shared" si="1194"/>
        <v>-1.3889642643401668E-2</v>
      </c>
      <c r="W8460" s="13"/>
      <c r="X8460" s="2">
        <v>44714</v>
      </c>
      <c r="Y8460">
        <v>140.15</v>
      </c>
      <c r="AA8460" s="2">
        <v>44714</v>
      </c>
      <c r="AB8460">
        <v>2923.27</v>
      </c>
      <c r="AC8460">
        <f t="shared" si="1195"/>
        <v>5.1646178973610013E-3</v>
      </c>
      <c r="AD8460">
        <f t="shared" si="1190"/>
        <v>5.0795778973610015E-3</v>
      </c>
      <c r="AE8460">
        <f>Sheet2!$B$17+Sheet2!$B$18*'Portfolio allocation'!K8460</f>
        <v>1.6521786172677647E-2</v>
      </c>
      <c r="AF8460">
        <f t="shared" si="1196"/>
        <v>-1.1442208275316645E-2</v>
      </c>
      <c r="AH8460" s="2">
        <v>44714</v>
      </c>
      <c r="AI8460">
        <v>2.915</v>
      </c>
      <c r="AJ8460">
        <v>2.1259999999999999</v>
      </c>
      <c r="AK8460">
        <v>1.07165</v>
      </c>
    </row>
    <row r="8461" spans="1:37" hidden="1" outlineLevel="1" x14ac:dyDescent="0.2">
      <c r="A8461" s="2">
        <v>44715</v>
      </c>
      <c r="B8461">
        <v>24.79</v>
      </c>
      <c r="E8461" s="2">
        <v>44715</v>
      </c>
      <c r="F8461">
        <v>4108.54</v>
      </c>
      <c r="G8461">
        <f t="shared" si="1191"/>
        <v>-1.6347364741597592E-2</v>
      </c>
      <c r="H8461" s="2">
        <v>44715</v>
      </c>
      <c r="I8461">
        <v>8665.7999999999993</v>
      </c>
      <c r="J8461">
        <f t="shared" si="1192"/>
        <v>-1.6276202779373472E-2</v>
      </c>
      <c r="K8461">
        <f t="shared" si="1188"/>
        <v>-1.6361242779373474E-2</v>
      </c>
      <c r="L8461">
        <v>3.0592191853031636E-3</v>
      </c>
      <c r="N8461" s="2">
        <v>44715</v>
      </c>
      <c r="O8461">
        <v>270.02</v>
      </c>
      <c r="Q8461" s="2">
        <v>44715</v>
      </c>
      <c r="R8461">
        <v>440907.4</v>
      </c>
      <c r="S8461" s="8">
        <f t="shared" si="1193"/>
        <v>-1.6607435117030445E-2</v>
      </c>
      <c r="T8461" s="9">
        <f t="shared" si="1189"/>
        <v>-1.6692475117030446E-2</v>
      </c>
      <c r="U8461" s="3">
        <f>Sheet1!$B$17+Sheet1!$B$18*'Portfolio allocation'!K8461</f>
        <v>-1.8282233481176142E-2</v>
      </c>
      <c r="V8461" s="13">
        <f t="shared" si="1194"/>
        <v>1.5897583641456964E-3</v>
      </c>
      <c r="W8461" s="13"/>
      <c r="X8461" s="2">
        <v>44715</v>
      </c>
      <c r="Y8461">
        <v>141.18</v>
      </c>
      <c r="AA8461" s="2">
        <v>44715</v>
      </c>
      <c r="AB8461">
        <v>2944.75</v>
      </c>
      <c r="AC8461">
        <f t="shared" si="1195"/>
        <v>7.3479357021417613E-3</v>
      </c>
      <c r="AD8461">
        <f t="shared" si="1190"/>
        <v>7.2614557021417614E-3</v>
      </c>
      <c r="AE8461">
        <f>Sheet2!$B$17+Sheet2!$B$18*'Portfolio allocation'!K8461</f>
        <v>-1.4495447481109596E-2</v>
      </c>
      <c r="AF8461">
        <f t="shared" si="1196"/>
        <v>2.175690318325136E-2</v>
      </c>
      <c r="AH8461" s="2">
        <v>44715</v>
      </c>
      <c r="AI8461">
        <v>2.9550000000000001</v>
      </c>
      <c r="AJ8461">
        <v>2.1619999999999999</v>
      </c>
      <c r="AK8461">
        <v>1.0722</v>
      </c>
    </row>
    <row r="8462" spans="1:37" hidden="1" outlineLevel="1" x14ac:dyDescent="0.2">
      <c r="A8462" s="2">
        <v>44718</v>
      </c>
      <c r="B8462">
        <v>25.07</v>
      </c>
      <c r="E8462" s="2">
        <v>44718</v>
      </c>
      <c r="F8462">
        <v>4121.43</v>
      </c>
      <c r="G8462">
        <f t="shared" si="1191"/>
        <v>3.1373675320187644E-3</v>
      </c>
      <c r="H8462" s="2">
        <v>44718</v>
      </c>
      <c r="I8462">
        <v>8693.06</v>
      </c>
      <c r="J8462">
        <f t="shared" si="1192"/>
        <v>3.1456991853031635E-3</v>
      </c>
      <c r="K8462">
        <f t="shared" si="1188"/>
        <v>3.0592191853031636E-3</v>
      </c>
      <c r="L8462">
        <v>9.4634572417077786E-3</v>
      </c>
      <c r="N8462" s="2">
        <v>44718</v>
      </c>
      <c r="O8462">
        <v>268.75</v>
      </c>
      <c r="Q8462" s="2">
        <v>44718</v>
      </c>
      <c r="R8462">
        <v>438833.6</v>
      </c>
      <c r="S8462" s="8">
        <f t="shared" si="1193"/>
        <v>-4.7034819556216467E-3</v>
      </c>
      <c r="T8462" s="9">
        <f t="shared" si="1189"/>
        <v>-4.7899619556216466E-3</v>
      </c>
      <c r="U8462" s="3">
        <f>Sheet1!$B$17+Sheet1!$B$18*'Portfolio allocation'!K8462</f>
        <v>3.9974126646589144E-3</v>
      </c>
      <c r="V8462" s="13">
        <f t="shared" si="1194"/>
        <v>-8.7873746202805601E-3</v>
      </c>
      <c r="W8462" s="13"/>
      <c r="X8462" s="2">
        <v>44718</v>
      </c>
      <c r="Y8462">
        <v>142.88</v>
      </c>
      <c r="AA8462" s="2">
        <v>44718</v>
      </c>
      <c r="AB8462">
        <v>2980.21</v>
      </c>
      <c r="AC8462">
        <f t="shared" si="1195"/>
        <v>1.2041769250360934E-2</v>
      </c>
      <c r="AD8462">
        <f t="shared" si="1190"/>
        <v>1.1953929250360934E-2</v>
      </c>
      <c r="AE8462">
        <f>Sheet2!$B$17+Sheet2!$B$18*'Portfolio allocation'!K8462</f>
        <v>2.7737227586761616E-3</v>
      </c>
      <c r="AF8462">
        <f t="shared" si="1196"/>
        <v>9.1802064916847725E-3</v>
      </c>
      <c r="AH8462" s="2">
        <v>44718</v>
      </c>
      <c r="AI8462">
        <v>3.0379999999999998</v>
      </c>
      <c r="AJ8462">
        <v>2.1960000000000002</v>
      </c>
      <c r="AK8462">
        <v>1.0720499999999999</v>
      </c>
    </row>
    <row r="8463" spans="1:37" hidden="1" outlineLevel="1" x14ac:dyDescent="0.2">
      <c r="A8463" s="2">
        <v>44719</v>
      </c>
      <c r="B8463">
        <v>24.02</v>
      </c>
      <c r="E8463" s="2">
        <v>44719</v>
      </c>
      <c r="F8463">
        <v>4160.68</v>
      </c>
      <c r="G8463">
        <f t="shared" si="1191"/>
        <v>9.5233935794130087E-3</v>
      </c>
      <c r="H8463" s="2">
        <v>44719</v>
      </c>
      <c r="I8463">
        <v>8776.09</v>
      </c>
      <c r="J8463">
        <f t="shared" si="1192"/>
        <v>9.5512972417077791E-3</v>
      </c>
      <c r="K8463">
        <f t="shared" si="1188"/>
        <v>9.4634572417077786E-3</v>
      </c>
      <c r="L8463">
        <v>-1.0845878082562915E-2</v>
      </c>
      <c r="N8463" s="2">
        <v>44719</v>
      </c>
      <c r="O8463">
        <v>272.5</v>
      </c>
      <c r="Q8463" s="2">
        <v>44719</v>
      </c>
      <c r="R8463">
        <v>444956.9</v>
      </c>
      <c r="S8463" s="8">
        <f t="shared" si="1193"/>
        <v>1.3953580582708458E-2</v>
      </c>
      <c r="T8463" s="9">
        <f t="shared" si="1189"/>
        <v>1.3865740582708458E-2</v>
      </c>
      <c r="U8463" s="3">
        <f>Sheet1!$B$17+Sheet1!$B$18*'Portfolio allocation'!K8463</f>
        <v>1.1344516867942528E-2</v>
      </c>
      <c r="V8463" s="13">
        <f t="shared" si="1194"/>
        <v>2.52122371476593E-3</v>
      </c>
      <c r="W8463" s="13"/>
      <c r="X8463" s="2">
        <v>44719</v>
      </c>
      <c r="Y8463">
        <v>142.78</v>
      </c>
      <c r="AA8463" s="2">
        <v>44719</v>
      </c>
      <c r="AB8463">
        <v>2978.12</v>
      </c>
      <c r="AC8463">
        <f t="shared" si="1195"/>
        <v>-7.0129286191245033E-4</v>
      </c>
      <c r="AD8463">
        <f t="shared" si="1190"/>
        <v>-7.8953286191245028E-4</v>
      </c>
      <c r="AE8463">
        <f>Sheet2!$B$17+Sheet2!$B$18*'Portfolio allocation'!K8463</f>
        <v>8.4685346253210378E-3</v>
      </c>
      <c r="AF8463">
        <f t="shared" si="1196"/>
        <v>-9.258067487233488E-3</v>
      </c>
      <c r="AH8463" s="2">
        <v>44719</v>
      </c>
      <c r="AI8463">
        <v>2.97</v>
      </c>
      <c r="AJ8463">
        <v>2.206</v>
      </c>
      <c r="AK8463">
        <v>1.0705499999999999</v>
      </c>
    </row>
    <row r="8464" spans="1:37" hidden="1" outlineLevel="1" x14ac:dyDescent="0.2">
      <c r="A8464" s="2">
        <v>44720</v>
      </c>
      <c r="B8464">
        <v>23.96</v>
      </c>
      <c r="E8464" s="2">
        <v>44720</v>
      </c>
      <c r="F8464">
        <v>4115.7700000000004</v>
      </c>
      <c r="G8464">
        <f t="shared" si="1191"/>
        <v>-1.0793908688002896E-2</v>
      </c>
      <c r="H8464" s="2">
        <v>44720</v>
      </c>
      <c r="I8464">
        <v>8681.68</v>
      </c>
      <c r="J8464">
        <f t="shared" si="1192"/>
        <v>-1.0757638082562915E-2</v>
      </c>
      <c r="K8464">
        <f t="shared" si="1188"/>
        <v>-1.0845878082562915E-2</v>
      </c>
      <c r="L8464">
        <v>-2.37914337851661E-2</v>
      </c>
      <c r="N8464" s="2">
        <v>44720</v>
      </c>
      <c r="O8464">
        <v>270.40989999999999</v>
      </c>
      <c r="Q8464" s="2">
        <v>44720</v>
      </c>
      <c r="R8464">
        <v>441544</v>
      </c>
      <c r="S8464" s="8">
        <f t="shared" si="1193"/>
        <v>-7.6701810894493905E-3</v>
      </c>
      <c r="T8464" s="9">
        <f t="shared" si="1189"/>
        <v>-7.7584210894493903E-3</v>
      </c>
      <c r="U8464" s="3">
        <f>Sheet1!$B$17+Sheet1!$B$18*'Portfolio allocation'!K8464</f>
        <v>-1.1954867323065487E-2</v>
      </c>
      <c r="V8464" s="13">
        <f t="shared" si="1194"/>
        <v>4.1964462336160965E-3</v>
      </c>
      <c r="W8464" s="13"/>
      <c r="X8464" s="2">
        <v>44720</v>
      </c>
      <c r="Y8464">
        <v>140.83000000000001</v>
      </c>
      <c r="AA8464" s="2">
        <v>44720</v>
      </c>
      <c r="AB8464">
        <v>2937.45</v>
      </c>
      <c r="AC8464">
        <f t="shared" si="1195"/>
        <v>-1.3656266369387438E-2</v>
      </c>
      <c r="AD8464">
        <f t="shared" si="1190"/>
        <v>-1.3746066369387437E-2</v>
      </c>
      <c r="AE8464">
        <f>Sheet2!$B$17+Sheet2!$B$18*'Portfolio allocation'!K8464</f>
        <v>-9.5910444830261364E-3</v>
      </c>
      <c r="AF8464">
        <f t="shared" si="1196"/>
        <v>-4.1550218863613004E-3</v>
      </c>
      <c r="AH8464" s="2">
        <v>44720</v>
      </c>
      <c r="AI8464">
        <v>3.0289999999999999</v>
      </c>
      <c r="AJ8464">
        <v>2.2450000000000001</v>
      </c>
      <c r="AK8464">
        <v>1.07315</v>
      </c>
    </row>
    <row r="8465" spans="1:37" hidden="1" outlineLevel="1" x14ac:dyDescent="0.2">
      <c r="A8465" s="2">
        <v>44721</v>
      </c>
      <c r="B8465">
        <v>26.09</v>
      </c>
      <c r="E8465" s="2">
        <v>44721</v>
      </c>
      <c r="F8465">
        <v>4017.82</v>
      </c>
      <c r="G8465">
        <f t="shared" si="1191"/>
        <v>-2.3798705952956634E-2</v>
      </c>
      <c r="H8465" s="2">
        <v>44721</v>
      </c>
      <c r="I8465">
        <v>8475.91</v>
      </c>
      <c r="J8465">
        <f t="shared" si="1192"/>
        <v>-2.3701633785166099E-2</v>
      </c>
      <c r="K8465">
        <f t="shared" si="1188"/>
        <v>-2.37914337851661E-2</v>
      </c>
      <c r="L8465">
        <v>-2.9172063379625208E-2</v>
      </c>
      <c r="N8465" s="2">
        <v>44721</v>
      </c>
      <c r="O8465">
        <v>264.79000000000002</v>
      </c>
      <c r="Q8465" s="2">
        <v>44721</v>
      </c>
      <c r="R8465">
        <v>432367.5</v>
      </c>
      <c r="S8465" s="8">
        <f t="shared" si="1193"/>
        <v>-2.0782753247694408E-2</v>
      </c>
      <c r="T8465" s="9">
        <f t="shared" si="1189"/>
        <v>-2.0872553247694409E-2</v>
      </c>
      <c r="U8465" s="3">
        <f>Sheet1!$B$17+Sheet1!$B$18*'Portfolio allocation'!K8465</f>
        <v>-2.6806336909103137E-2</v>
      </c>
      <c r="V8465" s="13">
        <f t="shared" si="1194"/>
        <v>5.9337836614087279E-3</v>
      </c>
      <c r="W8465" s="13"/>
      <c r="X8465" s="2">
        <v>44721</v>
      </c>
      <c r="Y8465">
        <v>137.96</v>
      </c>
      <c r="AA8465" s="2">
        <v>44721</v>
      </c>
      <c r="AB8465">
        <v>2877.59</v>
      </c>
      <c r="AC8465">
        <f t="shared" si="1195"/>
        <v>-2.0378219203731063E-2</v>
      </c>
      <c r="AD8465">
        <f t="shared" si="1190"/>
        <v>-2.0470219203731061E-2</v>
      </c>
      <c r="AE8465">
        <f>Sheet2!$B$17+Sheet2!$B$18*'Portfolio allocation'!K8465</f>
        <v>-2.1102562884777305E-2</v>
      </c>
      <c r="AF8465">
        <f t="shared" si="1196"/>
        <v>6.3234368104624419E-4</v>
      </c>
      <c r="AH8465" s="2">
        <v>44721</v>
      </c>
      <c r="AI8465">
        <v>3.0419999999999998</v>
      </c>
      <c r="AJ8465">
        <v>2.2999999999999998</v>
      </c>
      <c r="AK8465">
        <v>1.0650500000000001</v>
      </c>
    </row>
    <row r="8466" spans="1:37" hidden="1" outlineLevel="1" x14ac:dyDescent="0.2">
      <c r="A8466" s="2">
        <v>44722</v>
      </c>
      <c r="B8466">
        <v>27.75</v>
      </c>
      <c r="E8466" s="2">
        <v>44722</v>
      </c>
      <c r="F8466">
        <v>3900.86</v>
      </c>
      <c r="G8466">
        <f t="shared" si="1191"/>
        <v>-2.9110313553120881E-2</v>
      </c>
      <c r="H8466" s="2">
        <v>44722</v>
      </c>
      <c r="I8466">
        <v>8229.43</v>
      </c>
      <c r="J8466">
        <f t="shared" si="1192"/>
        <v>-2.9080063379625209E-2</v>
      </c>
      <c r="K8466">
        <f t="shared" si="1188"/>
        <v>-2.9172063379625208E-2</v>
      </c>
      <c r="L8466">
        <v>-3.8863596535896154E-2</v>
      </c>
      <c r="N8466" s="2">
        <v>44722</v>
      </c>
      <c r="O8466">
        <v>252.99</v>
      </c>
      <c r="Q8466" s="2">
        <v>44722</v>
      </c>
      <c r="R8466">
        <v>413099.6</v>
      </c>
      <c r="S8466" s="8">
        <f t="shared" si="1193"/>
        <v>-4.4563710269620249E-2</v>
      </c>
      <c r="T8466" s="9">
        <f t="shared" si="1189"/>
        <v>-4.4655710269620251E-2</v>
      </c>
      <c r="U8466" s="3">
        <f>Sheet1!$B$17+Sheet1!$B$18*'Portfolio allocation'!K8466</f>
        <v>-3.297913154315462E-2</v>
      </c>
      <c r="V8466" s="13">
        <f t="shared" si="1194"/>
        <v>-1.1676578726465631E-2</v>
      </c>
      <c r="W8466" s="13"/>
      <c r="X8466" s="2">
        <v>44722</v>
      </c>
      <c r="Y8466">
        <v>136.19</v>
      </c>
      <c r="AA8466" s="2">
        <v>44722</v>
      </c>
      <c r="AB8466">
        <v>2840.67</v>
      </c>
      <c r="AC8466">
        <f t="shared" si="1195"/>
        <v>-1.2830180811025937E-2</v>
      </c>
      <c r="AD8466">
        <f t="shared" si="1190"/>
        <v>-1.2930460811025937E-2</v>
      </c>
      <c r="AE8466">
        <f>Sheet2!$B$17+Sheet2!$B$18*'Portfolio allocation'!K8466</f>
        <v>-2.5887155992446509E-2</v>
      </c>
      <c r="AF8466">
        <f t="shared" si="1196"/>
        <v>1.2956695181420572E-2</v>
      </c>
      <c r="AH8466" s="2">
        <v>44722</v>
      </c>
      <c r="AI8466">
        <v>3.157</v>
      </c>
      <c r="AJ8466">
        <v>2.5070000000000001</v>
      </c>
      <c r="AK8466">
        <v>1.05305</v>
      </c>
    </row>
    <row r="8467" spans="1:37" hidden="1" outlineLevel="1" x14ac:dyDescent="0.2">
      <c r="A8467" s="2">
        <v>44725</v>
      </c>
      <c r="B8467">
        <v>34.020000000000003</v>
      </c>
      <c r="E8467" s="2">
        <v>44725</v>
      </c>
      <c r="F8467">
        <v>3749.63</v>
      </c>
      <c r="G8467">
        <f t="shared" si="1191"/>
        <v>-3.8768374153391849E-2</v>
      </c>
      <c r="H8467" s="2">
        <v>44725</v>
      </c>
      <c r="I8467">
        <v>7910.43</v>
      </c>
      <c r="J8467">
        <f t="shared" si="1192"/>
        <v>-3.8763316535896153E-2</v>
      </c>
      <c r="K8467">
        <f t="shared" si="1188"/>
        <v>-3.8863596535896154E-2</v>
      </c>
      <c r="L8467">
        <v>-3.5365525948399591E-3</v>
      </c>
      <c r="N8467" s="2">
        <v>44725</v>
      </c>
      <c r="O8467">
        <v>242.26</v>
      </c>
      <c r="Q8467" s="2">
        <v>44725</v>
      </c>
      <c r="R8467">
        <v>395578.9</v>
      </c>
      <c r="S8467" s="8">
        <f t="shared" si="1193"/>
        <v>-4.2412774062235759E-2</v>
      </c>
      <c r="T8467" s="9">
        <f t="shared" si="1189"/>
        <v>-4.251305406223576E-2</v>
      </c>
      <c r="U8467" s="3">
        <f>Sheet1!$B$17+Sheet1!$B$18*'Portfolio allocation'!K8467</f>
        <v>-4.4097503996141728E-2</v>
      </c>
      <c r="V8467" s="13">
        <f t="shared" si="1194"/>
        <v>1.5844499339059681E-3</v>
      </c>
      <c r="W8467" s="13"/>
      <c r="X8467" s="2">
        <v>44725</v>
      </c>
      <c r="Y8467">
        <v>135.11000000000001</v>
      </c>
      <c r="AA8467" s="2">
        <v>44725</v>
      </c>
      <c r="AB8467">
        <v>2818.14</v>
      </c>
      <c r="AC8467">
        <f t="shared" si="1195"/>
        <v>-7.9312274921058412E-3</v>
      </c>
      <c r="AD8467">
        <f t="shared" si="1190"/>
        <v>-8.0431874921058407E-3</v>
      </c>
      <c r="AE8467">
        <f>Sheet2!$B$17+Sheet2!$B$18*'Portfolio allocation'!K8467</f>
        <v>-3.450511452837559E-2</v>
      </c>
      <c r="AF8467">
        <f t="shared" si="1196"/>
        <v>2.6461927036269747E-2</v>
      </c>
      <c r="AH8467" s="2">
        <v>44725</v>
      </c>
      <c r="AI8467">
        <v>3.371</v>
      </c>
      <c r="AJ8467">
        <v>2.7989999999999999</v>
      </c>
      <c r="AK8467">
        <v>1.0422499999999999</v>
      </c>
    </row>
    <row r="8468" spans="1:37" hidden="1" outlineLevel="1" x14ac:dyDescent="0.2">
      <c r="A8468" s="2">
        <v>44726</v>
      </c>
      <c r="B8468">
        <v>32.69</v>
      </c>
      <c r="E8468" s="2">
        <v>44726</v>
      </c>
      <c r="F8468">
        <v>3735.48</v>
      </c>
      <c r="G8468">
        <f t="shared" si="1191"/>
        <v>-3.7737056722930706E-3</v>
      </c>
      <c r="H8468" s="2">
        <v>44726</v>
      </c>
      <c r="I8468">
        <v>7883.34</v>
      </c>
      <c r="J8468">
        <f t="shared" si="1192"/>
        <v>-3.4245925948399591E-3</v>
      </c>
      <c r="K8468">
        <f t="shared" si="1188"/>
        <v>-3.5365525948399591E-3</v>
      </c>
      <c r="L8468">
        <v>1.4501163447574152E-2</v>
      </c>
      <c r="N8468" s="2">
        <v>44726</v>
      </c>
      <c r="O8468">
        <v>244.49</v>
      </c>
      <c r="Q8468" s="2">
        <v>44726</v>
      </c>
      <c r="R8468">
        <v>399220.2</v>
      </c>
      <c r="S8468" s="8">
        <f t="shared" si="1193"/>
        <v>9.2049904582878206E-3</v>
      </c>
      <c r="T8468" s="9">
        <f t="shared" si="1189"/>
        <v>9.0930304582878211E-3</v>
      </c>
      <c r="U8468" s="3">
        <f>Sheet1!$B$17+Sheet1!$B$18*'Portfolio allocation'!K8468</f>
        <v>-3.569423880607592E-3</v>
      </c>
      <c r="V8468" s="13">
        <f t="shared" si="1194"/>
        <v>1.2662454338895414E-2</v>
      </c>
      <c r="W8468" s="13"/>
      <c r="X8468" s="2">
        <v>44726</v>
      </c>
      <c r="Y8468">
        <v>135.72</v>
      </c>
      <c r="AA8468" s="2">
        <v>44726</v>
      </c>
      <c r="AB8468">
        <v>2830.86</v>
      </c>
      <c r="AC8468">
        <f t="shared" si="1195"/>
        <v>4.51361536332473E-3</v>
      </c>
      <c r="AD8468">
        <f t="shared" si="1190"/>
        <v>4.3915353633247299E-3</v>
      </c>
      <c r="AE8468">
        <f>Sheet2!$B$17+Sheet2!$B$18*'Portfolio allocation'!K8468</f>
        <v>-3.0914057815842303E-3</v>
      </c>
      <c r="AF8468">
        <f t="shared" si="1196"/>
        <v>7.4829411449089597E-3</v>
      </c>
      <c r="AH8468" s="2">
        <v>44726</v>
      </c>
      <c r="AI8468">
        <v>3.4830000000000001</v>
      </c>
      <c r="AJ8468">
        <v>3.052</v>
      </c>
      <c r="AK8468">
        <v>1.04105</v>
      </c>
    </row>
    <row r="8469" spans="1:37" hidden="1" outlineLevel="1" x14ac:dyDescent="0.2">
      <c r="A8469" s="2">
        <v>44727</v>
      </c>
      <c r="B8469">
        <v>29.62</v>
      </c>
      <c r="E8469" s="2">
        <v>44727</v>
      </c>
      <c r="F8469">
        <v>3789.99</v>
      </c>
      <c r="G8469">
        <f t="shared" si="1191"/>
        <v>1.4592502168395916E-2</v>
      </c>
      <c r="H8469" s="2">
        <v>44727</v>
      </c>
      <c r="I8469">
        <v>7998.62</v>
      </c>
      <c r="J8469">
        <f t="shared" si="1192"/>
        <v>1.4623243447574152E-2</v>
      </c>
      <c r="K8469">
        <f t="shared" si="1188"/>
        <v>1.4501163447574152E-2</v>
      </c>
      <c r="L8469">
        <v>-3.252790061125533E-2</v>
      </c>
      <c r="N8469" s="2">
        <v>44727</v>
      </c>
      <c r="O8469">
        <v>251.76</v>
      </c>
      <c r="Q8469" s="2">
        <v>44727</v>
      </c>
      <c r="R8469">
        <v>411091.1</v>
      </c>
      <c r="S8469" s="8">
        <f t="shared" si="1193"/>
        <v>2.9735218809068265E-2</v>
      </c>
      <c r="T8469" s="9">
        <f t="shared" si="1189"/>
        <v>2.9613138809068264E-2</v>
      </c>
      <c r="U8469" s="3">
        <f>Sheet1!$B$17+Sheet1!$B$18*'Portfolio allocation'!K8469</f>
        <v>1.7123901099766022E-2</v>
      </c>
      <c r="V8469" s="13">
        <f t="shared" si="1194"/>
        <v>1.2489237709302242E-2</v>
      </c>
      <c r="W8469" s="13"/>
      <c r="X8469" s="2">
        <v>44727</v>
      </c>
      <c r="Y8469">
        <v>137.06</v>
      </c>
      <c r="AA8469" s="2">
        <v>44727</v>
      </c>
      <c r="AB8469">
        <v>2858.81</v>
      </c>
      <c r="AC8469">
        <f t="shared" si="1195"/>
        <v>9.8733247140443403E-3</v>
      </c>
      <c r="AD8469">
        <f t="shared" si="1190"/>
        <v>9.7547647140443401E-3</v>
      </c>
      <c r="AE8469">
        <f>Sheet2!$B$17+Sheet2!$B$18*'Portfolio allocation'!K8469</f>
        <v>1.2948191507086679E-2</v>
      </c>
      <c r="AF8469">
        <f t="shared" si="1196"/>
        <v>-3.1934267930423393E-3</v>
      </c>
      <c r="AH8469" s="2">
        <v>44727</v>
      </c>
      <c r="AI8469">
        <v>3.395</v>
      </c>
      <c r="AJ8469">
        <v>2.964</v>
      </c>
      <c r="AK8469">
        <v>1.04105</v>
      </c>
    </row>
    <row r="8470" spans="1:37" hidden="1" outlineLevel="1" x14ac:dyDescent="0.2">
      <c r="A8470" s="2">
        <v>44728</v>
      </c>
      <c r="B8470">
        <v>32.950000000000003</v>
      </c>
      <c r="E8470" s="2">
        <v>44728</v>
      </c>
      <c r="F8470">
        <v>3666.77</v>
      </c>
      <c r="G8470">
        <f t="shared" si="1191"/>
        <v>-3.2511959134456814E-2</v>
      </c>
      <c r="H8470" s="2">
        <v>44728</v>
      </c>
      <c r="I8470">
        <v>7739.39</v>
      </c>
      <c r="J8470">
        <f t="shared" si="1192"/>
        <v>-3.2409340611255333E-2</v>
      </c>
      <c r="K8470">
        <f t="shared" si="1188"/>
        <v>-3.252790061125533E-2</v>
      </c>
      <c r="L8470">
        <v>2.106997372402707E-3</v>
      </c>
      <c r="N8470" s="2">
        <v>44728</v>
      </c>
      <c r="O8470">
        <v>244.97</v>
      </c>
      <c r="Q8470" s="2">
        <v>44728</v>
      </c>
      <c r="R8470">
        <v>400003.9</v>
      </c>
      <c r="S8470" s="8">
        <f t="shared" si="1193"/>
        <v>-2.6970177656485239E-2</v>
      </c>
      <c r="T8470" s="9">
        <f t="shared" si="1189"/>
        <v>-2.7088737656485239E-2</v>
      </c>
      <c r="U8470" s="3">
        <f>Sheet1!$B$17+Sheet1!$B$18*'Portfolio allocation'!K8470</f>
        <v>-3.6829033063506156E-2</v>
      </c>
      <c r="V8470" s="13">
        <f t="shared" si="1194"/>
        <v>9.7402954070209165E-3</v>
      </c>
      <c r="W8470" s="13"/>
      <c r="X8470" s="2">
        <v>44728</v>
      </c>
      <c r="Y8470">
        <v>135.66999999999999</v>
      </c>
      <c r="AA8470" s="2">
        <v>44728</v>
      </c>
      <c r="AB8470">
        <v>2829.82</v>
      </c>
      <c r="AC8470">
        <f t="shared" si="1195"/>
        <v>-1.0140582969836998E-2</v>
      </c>
      <c r="AD8470">
        <f t="shared" si="1190"/>
        <v>-1.0255982969836997E-2</v>
      </c>
      <c r="AE8470">
        <f>Sheet2!$B$17+Sheet2!$B$18*'Portfolio allocation'!K8470</f>
        <v>-2.8871252073963013E-2</v>
      </c>
      <c r="AF8470">
        <f t="shared" si="1196"/>
        <v>1.8615269104126017E-2</v>
      </c>
      <c r="AH8470" s="2">
        <v>44728</v>
      </c>
      <c r="AI8470">
        <v>3.3050000000000002</v>
      </c>
      <c r="AJ8470">
        <v>2.8849999999999998</v>
      </c>
      <c r="AK8470">
        <v>1.0496000000000001</v>
      </c>
    </row>
    <row r="8471" spans="1:37" hidden="1" outlineLevel="1" x14ac:dyDescent="0.2">
      <c r="A8471" s="2">
        <v>44729</v>
      </c>
      <c r="B8471">
        <v>31.13</v>
      </c>
      <c r="E8471" s="2">
        <v>44729</v>
      </c>
      <c r="F8471">
        <v>3674.84</v>
      </c>
      <c r="G8471">
        <f t="shared" si="1191"/>
        <v>2.2008470670371594E-3</v>
      </c>
      <c r="H8471" s="2">
        <v>44729</v>
      </c>
      <c r="I8471">
        <v>7756.59</v>
      </c>
      <c r="J8471">
        <f t="shared" si="1192"/>
        <v>2.2223973724027068E-3</v>
      </c>
      <c r="K8471">
        <f t="shared" si="1188"/>
        <v>2.106997372402707E-3</v>
      </c>
      <c r="L8471">
        <v>-1.1428000000000001E-4</v>
      </c>
      <c r="N8471" s="2">
        <v>44729</v>
      </c>
      <c r="O8471">
        <v>247.65</v>
      </c>
      <c r="Q8471" s="2">
        <v>44729</v>
      </c>
      <c r="R8471">
        <v>404380.1</v>
      </c>
      <c r="S8471" s="8">
        <f t="shared" si="1193"/>
        <v>1.0940393331164922E-2</v>
      </c>
      <c r="T8471" s="9">
        <f t="shared" si="1189"/>
        <v>1.0824993331164922E-2</v>
      </c>
      <c r="U8471" s="3">
        <f>Sheet1!$B$17+Sheet1!$B$18*'Portfolio allocation'!K8471</f>
        <v>2.9049996683895448E-3</v>
      </c>
      <c r="V8471" s="13">
        <f t="shared" si="1194"/>
        <v>7.9199936627753764E-3</v>
      </c>
      <c r="W8471" s="13"/>
      <c r="X8471" s="2">
        <v>44729</v>
      </c>
      <c r="Y8471">
        <v>135.02000000000001</v>
      </c>
      <c r="AA8471" s="2">
        <v>44729</v>
      </c>
      <c r="AB8471">
        <v>2816.26</v>
      </c>
      <c r="AC8471">
        <f t="shared" si="1195"/>
        <v>-4.7918242149677104E-3</v>
      </c>
      <c r="AD8471">
        <f t="shared" si="1190"/>
        <v>-4.90610421496771E-3</v>
      </c>
      <c r="AE8471">
        <f>Sheet2!$B$17+Sheet2!$B$18*'Portfolio allocation'!K8471</f>
        <v>1.9269828292694815E-3</v>
      </c>
      <c r="AF8471">
        <f t="shared" si="1196"/>
        <v>-6.8330870442371919E-3</v>
      </c>
      <c r="AH8471" s="2">
        <v>44729</v>
      </c>
      <c r="AI8471">
        <v>3.2389999999999999</v>
      </c>
      <c r="AJ8471">
        <v>2.8570000000000002</v>
      </c>
      <c r="AK8471">
        <v>1.04575</v>
      </c>
    </row>
    <row r="8472" spans="1:37" hidden="1" outlineLevel="1" x14ac:dyDescent="0.2">
      <c r="A8472" s="2">
        <v>44732</v>
      </c>
      <c r="B8472">
        <v>31.03</v>
      </c>
      <c r="E8472" s="2">
        <v>44732</v>
      </c>
      <c r="F8472">
        <v>3674.84</v>
      </c>
      <c r="G8472">
        <f t="shared" si="1191"/>
        <v>0</v>
      </c>
      <c r="H8472" s="2">
        <v>44732</v>
      </c>
      <c r="I8472">
        <v>7756.59</v>
      </c>
      <c r="J8472">
        <f t="shared" si="1192"/>
        <v>0</v>
      </c>
      <c r="K8472">
        <f t="shared" si="1188"/>
        <v>-1.1428000000000001E-4</v>
      </c>
      <c r="L8472">
        <v>2.4419696915113386E-2</v>
      </c>
      <c r="N8472" s="2">
        <v>44732</v>
      </c>
      <c r="O8472">
        <v>247.65</v>
      </c>
      <c r="Q8472" s="2">
        <v>44732</v>
      </c>
      <c r="R8472">
        <v>404380.1</v>
      </c>
      <c r="S8472" s="8">
        <f t="shared" si="1193"/>
        <v>0</v>
      </c>
      <c r="T8472" s="9">
        <f t="shared" si="1189"/>
        <v>-1.1428000000000001E-4</v>
      </c>
      <c r="U8472" s="3">
        <f>Sheet1!$B$17+Sheet1!$B$18*'Portfolio allocation'!K8472</f>
        <v>3.566939721142804E-4</v>
      </c>
      <c r="V8472" s="13">
        <f t="shared" si="1194"/>
        <v>-4.7097397211428042E-4</v>
      </c>
      <c r="W8472" s="13"/>
      <c r="X8472" s="2">
        <v>44732</v>
      </c>
      <c r="Y8472">
        <v>135.02000000000001</v>
      </c>
      <c r="AA8472" s="2">
        <v>44732</v>
      </c>
      <c r="AB8472">
        <v>2816.26</v>
      </c>
      <c r="AC8472">
        <f t="shared" si="1195"/>
        <v>0</v>
      </c>
      <c r="AD8472">
        <f t="shared" si="1190"/>
        <v>-1.1428000000000001E-4</v>
      </c>
      <c r="AE8472">
        <f>Sheet2!$B$17+Sheet2!$B$18*'Portfolio allocation'!K8472</f>
        <v>-4.8233680182127971E-5</v>
      </c>
      <c r="AF8472">
        <f t="shared" si="1196"/>
        <v>-6.6046319817872039E-5</v>
      </c>
      <c r="AH8472" s="2">
        <v>44732</v>
      </c>
      <c r="AI8472">
        <v>3.2389999999999999</v>
      </c>
      <c r="AJ8472">
        <v>2.8570000000000002</v>
      </c>
      <c r="AK8472">
        <v>1.05365</v>
      </c>
    </row>
    <row r="8473" spans="1:37" hidden="1" outlineLevel="1" x14ac:dyDescent="0.2">
      <c r="A8473" s="2">
        <v>44733</v>
      </c>
      <c r="B8473">
        <v>30.19</v>
      </c>
      <c r="E8473" s="2">
        <v>44733</v>
      </c>
      <c r="F8473">
        <v>3764.79</v>
      </c>
      <c r="G8473">
        <f t="shared" si="1191"/>
        <v>2.447725615264873E-2</v>
      </c>
      <c r="H8473" s="2">
        <v>44733</v>
      </c>
      <c r="I8473">
        <v>7946.89</v>
      </c>
      <c r="J8473">
        <f t="shared" si="1192"/>
        <v>2.4533976915113387E-2</v>
      </c>
      <c r="K8473">
        <f t="shared" si="1188"/>
        <v>2.4419696915113386E-2</v>
      </c>
      <c r="L8473">
        <v>-1.4029576826657749E-3</v>
      </c>
      <c r="N8473" s="2">
        <v>44733</v>
      </c>
      <c r="O8473">
        <v>253.74</v>
      </c>
      <c r="Q8473" s="2">
        <v>44733</v>
      </c>
      <c r="R8473">
        <v>414324.3</v>
      </c>
      <c r="S8473" s="8">
        <f t="shared" si="1193"/>
        <v>2.4591219993268743E-2</v>
      </c>
      <c r="T8473" s="9">
        <f t="shared" si="1189"/>
        <v>2.4476939993268741E-2</v>
      </c>
      <c r="U8473" s="3">
        <f>Sheet1!$B$17+Sheet1!$B$18*'Portfolio allocation'!K8473</f>
        <v>2.8502694062793047E-2</v>
      </c>
      <c r="V8473" s="13">
        <f t="shared" si="1194"/>
        <v>-4.0257540695243059E-3</v>
      </c>
      <c r="W8473" s="13"/>
      <c r="X8473" s="2">
        <v>44733</v>
      </c>
      <c r="Y8473">
        <v>137.85</v>
      </c>
      <c r="AA8473" s="2">
        <v>44733</v>
      </c>
      <c r="AB8473">
        <v>2875.29</v>
      </c>
      <c r="AC8473">
        <f t="shared" si="1195"/>
        <v>2.096042268824605E-2</v>
      </c>
      <c r="AD8473">
        <f t="shared" si="1190"/>
        <v>2.084350268824605E-2</v>
      </c>
      <c r="AE8473">
        <f>Sheet2!$B$17+Sheet2!$B$18*'Portfolio allocation'!K8473</f>
        <v>2.1768004511097241E-2</v>
      </c>
      <c r="AF8473">
        <f t="shared" si="1196"/>
        <v>-9.2450182285119115E-4</v>
      </c>
      <c r="AH8473" s="2">
        <v>44733</v>
      </c>
      <c r="AI8473">
        <v>3.3050000000000002</v>
      </c>
      <c r="AJ8473">
        <v>2.923</v>
      </c>
      <c r="AK8473">
        <v>1.0564499999999999</v>
      </c>
    </row>
    <row r="8474" spans="1:37" hidden="1" outlineLevel="1" x14ac:dyDescent="0.2">
      <c r="A8474" s="2">
        <v>44734</v>
      </c>
      <c r="B8474">
        <v>28.95</v>
      </c>
      <c r="E8474" s="2">
        <v>44734</v>
      </c>
      <c r="F8474">
        <v>3759.89</v>
      </c>
      <c r="G8474">
        <f t="shared" si="1191"/>
        <v>-1.3015334188627437E-3</v>
      </c>
      <c r="H8474" s="2">
        <v>44734</v>
      </c>
      <c r="I8474">
        <v>7936.67</v>
      </c>
      <c r="J8474">
        <f t="shared" si="1192"/>
        <v>-1.2860376826657749E-3</v>
      </c>
      <c r="K8474">
        <f t="shared" si="1188"/>
        <v>-1.4029576826657749E-3</v>
      </c>
      <c r="L8474">
        <v>9.4653044363442063E-3</v>
      </c>
      <c r="N8474" s="2">
        <v>44734</v>
      </c>
      <c r="O8474">
        <v>253.13</v>
      </c>
      <c r="Q8474" s="2">
        <v>44734</v>
      </c>
      <c r="R8474">
        <v>413328.2</v>
      </c>
      <c r="S8474" s="8">
        <f t="shared" si="1193"/>
        <v>-2.4041553922856673E-3</v>
      </c>
      <c r="T8474" s="9">
        <f t="shared" si="1189"/>
        <v>-2.5210753922856673E-3</v>
      </c>
      <c r="U8474" s="3">
        <f>Sheet1!$B$17+Sheet1!$B$18*'Portfolio allocation'!K8474</f>
        <v>-1.1217097248755427E-3</v>
      </c>
      <c r="V8474" s="13">
        <f t="shared" si="1194"/>
        <v>-1.3993656674101246E-3</v>
      </c>
      <c r="W8474" s="13"/>
      <c r="X8474" s="2">
        <v>44734</v>
      </c>
      <c r="Y8474">
        <v>137.08000000000001</v>
      </c>
      <c r="AA8474" s="2">
        <v>44734</v>
      </c>
      <c r="AB8474">
        <v>2859.23</v>
      </c>
      <c r="AC8474">
        <f t="shared" si="1195"/>
        <v>-5.5855235471899967E-3</v>
      </c>
      <c r="AD8474">
        <f t="shared" si="1190"/>
        <v>-5.6972835471899965E-3</v>
      </c>
      <c r="AE8474">
        <f>Sheet2!$B$17+Sheet2!$B$18*'Portfolio allocation'!K8474</f>
        <v>-1.1941587527497014E-3</v>
      </c>
      <c r="AF8474">
        <f t="shared" si="1196"/>
        <v>-4.5031247944402955E-3</v>
      </c>
      <c r="AH8474" s="2">
        <v>44734</v>
      </c>
      <c r="AI8474">
        <v>3.1560000000000001</v>
      </c>
      <c r="AJ8474">
        <v>2.794</v>
      </c>
      <c r="AK8474">
        <v>1.05965</v>
      </c>
    </row>
    <row r="8475" spans="1:37" hidden="1" outlineLevel="1" x14ac:dyDescent="0.2">
      <c r="A8475" s="2">
        <v>44735</v>
      </c>
      <c r="B8475">
        <v>29.05</v>
      </c>
      <c r="E8475" s="2">
        <v>44735</v>
      </c>
      <c r="F8475">
        <v>3795.73</v>
      </c>
      <c r="G8475">
        <f t="shared" si="1191"/>
        <v>9.5321937609877949E-3</v>
      </c>
      <c r="H8475" s="2">
        <v>44735</v>
      </c>
      <c r="I8475">
        <v>8012.68</v>
      </c>
      <c r="J8475">
        <f t="shared" si="1192"/>
        <v>9.577064436344207E-3</v>
      </c>
      <c r="K8475">
        <f t="shared" si="1188"/>
        <v>9.4653044363442063E-3</v>
      </c>
      <c r="L8475">
        <v>3.0470928277679794E-2</v>
      </c>
      <c r="N8475" s="2">
        <v>44735</v>
      </c>
      <c r="O8475">
        <v>258.86009999999999</v>
      </c>
      <c r="Q8475" s="2">
        <v>44735</v>
      </c>
      <c r="R8475">
        <v>422684.7</v>
      </c>
      <c r="S8475" s="8">
        <f t="shared" si="1193"/>
        <v>2.2636974685008138E-2</v>
      </c>
      <c r="T8475" s="9">
        <f t="shared" si="1189"/>
        <v>2.2525214685008139E-2</v>
      </c>
      <c r="U8475" s="3">
        <f>Sheet1!$B$17+Sheet1!$B$18*'Portfolio allocation'!K8475</f>
        <v>1.1346636016443576E-2</v>
      </c>
      <c r="V8475" s="13">
        <f t="shared" si="1194"/>
        <v>1.1178578668564563E-2</v>
      </c>
      <c r="W8475" s="13"/>
      <c r="X8475" s="2">
        <v>44735</v>
      </c>
      <c r="Y8475">
        <v>138.44</v>
      </c>
      <c r="AA8475" s="2">
        <v>44735</v>
      </c>
      <c r="AB8475">
        <v>2887.6</v>
      </c>
      <c r="AC8475">
        <f t="shared" si="1195"/>
        <v>9.9222517950636746E-3</v>
      </c>
      <c r="AD8475">
        <f t="shared" si="1190"/>
        <v>9.811651795063674E-3</v>
      </c>
      <c r="AE8475">
        <f>Sheet2!$B$17+Sheet2!$B$18*'Portfolio allocation'!K8475</f>
        <v>8.4701771979179465E-3</v>
      </c>
      <c r="AF8475">
        <f t="shared" si="1196"/>
        <v>1.3414745971457274E-3</v>
      </c>
      <c r="AH8475" s="2">
        <v>44735</v>
      </c>
      <c r="AI8475">
        <v>3.07</v>
      </c>
      <c r="AJ8475">
        <v>2.7650000000000001</v>
      </c>
      <c r="AK8475">
        <v>1.0528500000000001</v>
      </c>
    </row>
    <row r="8476" spans="1:37" hidden="1" outlineLevel="1" x14ac:dyDescent="0.2">
      <c r="A8476" s="2">
        <v>44736</v>
      </c>
      <c r="B8476">
        <v>27.23</v>
      </c>
      <c r="E8476" s="2">
        <v>44736</v>
      </c>
      <c r="F8476">
        <v>3911.74</v>
      </c>
      <c r="G8476">
        <f t="shared" si="1191"/>
        <v>3.0563290855777359E-2</v>
      </c>
      <c r="H8476" s="2">
        <v>44736</v>
      </c>
      <c r="I8476">
        <v>8257.7199999999993</v>
      </c>
      <c r="J8476">
        <f t="shared" si="1192"/>
        <v>3.0581528277679793E-2</v>
      </c>
      <c r="K8476">
        <f t="shared" si="1188"/>
        <v>3.0470928277679794E-2</v>
      </c>
      <c r="L8476">
        <v>-3.0559008908027296E-3</v>
      </c>
      <c r="N8476" s="2">
        <v>44736</v>
      </c>
      <c r="O8476">
        <v>267.7</v>
      </c>
      <c r="Q8476" s="2">
        <v>44736</v>
      </c>
      <c r="R8476">
        <v>437119</v>
      </c>
      <c r="S8476" s="8">
        <f t="shared" si="1193"/>
        <v>3.4149095058325862E-2</v>
      </c>
      <c r="T8476" s="9">
        <f t="shared" si="1189"/>
        <v>3.403849505832586E-2</v>
      </c>
      <c r="U8476" s="3">
        <f>Sheet1!$B$17+Sheet1!$B$18*'Portfolio allocation'!K8476</f>
        <v>3.5444820040526133E-2</v>
      </c>
      <c r="V8476" s="13">
        <f t="shared" si="1194"/>
        <v>-1.406324982200273E-3</v>
      </c>
      <c r="W8476" s="13"/>
      <c r="X8476" s="2">
        <v>44736</v>
      </c>
      <c r="Y8476">
        <v>142.06</v>
      </c>
      <c r="AA8476" s="2">
        <v>44736</v>
      </c>
      <c r="AB8476">
        <v>2963.1</v>
      </c>
      <c r="AC8476">
        <f t="shared" si="1195"/>
        <v>2.6146280648289277E-2</v>
      </c>
      <c r="AD8476">
        <f t="shared" si="1190"/>
        <v>2.6033080648289277E-2</v>
      </c>
      <c r="AE8476">
        <f>Sheet2!$B$17+Sheet2!$B$18*'Portfolio allocation'!K8476</f>
        <v>2.7148913819565901E-2</v>
      </c>
      <c r="AF8476">
        <f t="shared" si="1196"/>
        <v>-1.1158331712766249E-3</v>
      </c>
      <c r="AH8476" s="2">
        <v>44736</v>
      </c>
      <c r="AI8476">
        <v>3.1240000000000001</v>
      </c>
      <c r="AJ8476">
        <v>2.83</v>
      </c>
      <c r="AK8476">
        <v>1.0544500000000001</v>
      </c>
    </row>
    <row r="8477" spans="1:37" hidden="1" outlineLevel="1" x14ac:dyDescent="0.2">
      <c r="A8477" s="2">
        <v>44739</v>
      </c>
      <c r="B8477">
        <v>26.95</v>
      </c>
      <c r="E8477" s="2">
        <v>44739</v>
      </c>
      <c r="F8477">
        <v>3900.11</v>
      </c>
      <c r="G8477">
        <f t="shared" si="1191"/>
        <v>-2.973101484249896E-3</v>
      </c>
      <c r="H8477" s="2">
        <v>44739</v>
      </c>
      <c r="I8477">
        <v>8233.42</v>
      </c>
      <c r="J8477">
        <f t="shared" si="1192"/>
        <v>-2.9427008908027297E-3</v>
      </c>
      <c r="K8477">
        <f t="shared" si="1188"/>
        <v>-3.0559008908027296E-3</v>
      </c>
      <c r="L8477">
        <v>-2.0259727221494741E-2</v>
      </c>
      <c r="N8477" s="2">
        <v>44739</v>
      </c>
      <c r="O8477">
        <v>264.88990000000001</v>
      </c>
      <c r="Q8477" s="2">
        <v>44739</v>
      </c>
      <c r="R8477">
        <v>432530.6</v>
      </c>
      <c r="S8477" s="8">
        <f t="shared" si="1193"/>
        <v>-1.0496912740009079E-2</v>
      </c>
      <c r="T8477" s="9">
        <f t="shared" si="1189"/>
        <v>-1.061011274000908E-2</v>
      </c>
      <c r="U8477" s="3">
        <f>Sheet1!$B$17+Sheet1!$B$18*'Portfolio allocation'!K8477</f>
        <v>-3.018008064401985E-3</v>
      </c>
      <c r="V8477" s="13">
        <f t="shared" si="1194"/>
        <v>-7.5921046756070951E-3</v>
      </c>
      <c r="W8477" s="13"/>
      <c r="X8477" s="2">
        <v>44739</v>
      </c>
      <c r="Y8477">
        <v>142.80000000000001</v>
      </c>
      <c r="AA8477" s="2">
        <v>44739</v>
      </c>
      <c r="AB8477">
        <v>2978.54</v>
      </c>
      <c r="AC8477">
        <f t="shared" si="1195"/>
        <v>5.2107590023962036E-3</v>
      </c>
      <c r="AD8477">
        <f t="shared" si="1190"/>
        <v>5.0957590023962039E-3</v>
      </c>
      <c r="AE8477">
        <f>Sheet2!$B$17+Sheet2!$B$18*'Portfolio allocation'!K8477</f>
        <v>-2.663998023820305E-3</v>
      </c>
      <c r="AF8477">
        <f t="shared" si="1196"/>
        <v>7.7597570262165089E-3</v>
      </c>
      <c r="AH8477" s="2">
        <v>44739</v>
      </c>
      <c r="AI8477">
        <v>3.194</v>
      </c>
      <c r="AJ8477">
        <v>2.875</v>
      </c>
      <c r="AK8477">
        <v>1.05975</v>
      </c>
    </row>
    <row r="8478" spans="1:37" hidden="1" outlineLevel="1" x14ac:dyDescent="0.2">
      <c r="A8478" s="2">
        <v>44740</v>
      </c>
      <c r="B8478">
        <v>28.36</v>
      </c>
      <c r="E8478" s="2">
        <v>44740</v>
      </c>
      <c r="F8478">
        <v>3821.55</v>
      </c>
      <c r="G8478">
        <f t="shared" si="1191"/>
        <v>-2.0143021607082812E-2</v>
      </c>
      <c r="H8478" s="2">
        <v>44740</v>
      </c>
      <c r="I8478">
        <v>8067.56</v>
      </c>
      <c r="J8478">
        <f t="shared" si="1192"/>
        <v>-2.014472722149474E-2</v>
      </c>
      <c r="K8478">
        <f t="shared" si="1188"/>
        <v>-2.0259727221494741E-2</v>
      </c>
      <c r="L8478">
        <v>-7.150135610766821E-4</v>
      </c>
      <c r="N8478" s="2">
        <v>44740</v>
      </c>
      <c r="O8478">
        <v>256.48</v>
      </c>
      <c r="Q8478" s="2">
        <v>44740</v>
      </c>
      <c r="R8478">
        <v>418798.3</v>
      </c>
      <c r="S8478" s="8">
        <f t="shared" si="1193"/>
        <v>-3.1748736389980214E-2</v>
      </c>
      <c r="T8478" s="9">
        <f t="shared" si="1189"/>
        <v>-3.1863736389980211E-2</v>
      </c>
      <c r="U8478" s="3">
        <f>Sheet1!$B$17+Sheet1!$B$18*'Portfolio allocation'!K8478</f>
        <v>-2.2754673633912294E-2</v>
      </c>
      <c r="V8478" s="13">
        <f t="shared" si="1194"/>
        <v>-9.1090627560679177E-3</v>
      </c>
      <c r="W8478" s="13"/>
      <c r="X8478" s="2">
        <v>44740</v>
      </c>
      <c r="Y8478">
        <v>141.86000000000001</v>
      </c>
      <c r="AA8478" s="2">
        <v>44740</v>
      </c>
      <c r="AB8478">
        <v>2958.93</v>
      </c>
      <c r="AC8478">
        <f t="shared" si="1195"/>
        <v>-6.5837625145205303E-3</v>
      </c>
      <c r="AD8478">
        <f t="shared" si="1190"/>
        <v>-6.6988425145205303E-3</v>
      </c>
      <c r="AE8478">
        <f>Sheet2!$B$17+Sheet2!$B$18*'Portfolio allocation'!K8478</f>
        <v>-1.796207930637727E-2</v>
      </c>
      <c r="AF8478">
        <f t="shared" si="1196"/>
        <v>1.1263236791856739E-2</v>
      </c>
      <c r="AH8478" s="2">
        <v>44740</v>
      </c>
      <c r="AI8478">
        <v>3.2069999999999999</v>
      </c>
      <c r="AJ8478">
        <v>2.8769999999999998</v>
      </c>
      <c r="AK8478">
        <v>1.05145</v>
      </c>
    </row>
    <row r="8479" spans="1:37" hidden="1" outlineLevel="1" x14ac:dyDescent="0.2">
      <c r="A8479" s="2">
        <v>44741</v>
      </c>
      <c r="B8479">
        <v>28.16</v>
      </c>
      <c r="E8479" s="2">
        <v>44741</v>
      </c>
      <c r="F8479">
        <v>3818.83</v>
      </c>
      <c r="G8479">
        <f t="shared" si="1191"/>
        <v>-7.1175308448145902E-4</v>
      </c>
      <c r="H8479" s="2">
        <v>44741</v>
      </c>
      <c r="I8479">
        <v>8062.72</v>
      </c>
      <c r="J8479">
        <f t="shared" si="1192"/>
        <v>-5.9993356107668205E-4</v>
      </c>
      <c r="K8479">
        <f t="shared" si="1188"/>
        <v>-7.150135610766821E-4</v>
      </c>
      <c r="L8479">
        <v>-8.7077940276234604E-3</v>
      </c>
      <c r="N8479" s="2">
        <v>44741</v>
      </c>
      <c r="O8479">
        <v>260.26</v>
      </c>
      <c r="Q8479" s="2">
        <v>44741</v>
      </c>
      <c r="R8479">
        <v>424970.6</v>
      </c>
      <c r="S8479" s="8">
        <f t="shared" si="1193"/>
        <v>1.4738120952257905E-2</v>
      </c>
      <c r="T8479" s="9">
        <f t="shared" si="1189"/>
        <v>1.4623040952257905E-2</v>
      </c>
      <c r="U8479" s="3">
        <f>Sheet1!$B$17+Sheet1!$B$18*'Portfolio allocation'!K8479</f>
        <v>-3.3248279376594983E-4</v>
      </c>
      <c r="V8479" s="13">
        <f t="shared" si="1194"/>
        <v>1.4955523746023854E-2</v>
      </c>
      <c r="W8479" s="13"/>
      <c r="X8479" s="2">
        <v>44741</v>
      </c>
      <c r="Y8479">
        <v>140.71</v>
      </c>
      <c r="AA8479" s="2">
        <v>44741</v>
      </c>
      <c r="AB8479">
        <v>2934.95</v>
      </c>
      <c r="AC8479">
        <f t="shared" si="1195"/>
        <v>-8.1042809393936377E-3</v>
      </c>
      <c r="AD8479">
        <f t="shared" si="1190"/>
        <v>-8.2182009393936377E-3</v>
      </c>
      <c r="AE8479">
        <f>Sheet2!$B$17+Sheet2!$B$18*'Portfolio allocation'!K8479</f>
        <v>-5.8242128879078313E-4</v>
      </c>
      <c r="AF8479">
        <f t="shared" si="1196"/>
        <v>-7.6357796506028542E-3</v>
      </c>
      <c r="AH8479" s="2">
        <v>44741</v>
      </c>
      <c r="AI8479">
        <v>3.093</v>
      </c>
      <c r="AJ8479">
        <v>2.8479999999999999</v>
      </c>
      <c r="AK8479">
        <v>1.0478499999999999</v>
      </c>
    </row>
    <row r="8480" spans="1:37" hidden="1" outlineLevel="1" x14ac:dyDescent="0.2">
      <c r="A8480" s="2">
        <v>44742</v>
      </c>
      <c r="B8480">
        <v>28.71</v>
      </c>
      <c r="E8480" s="2">
        <v>44742</v>
      </c>
      <c r="F8480">
        <v>3785.38</v>
      </c>
      <c r="G8480">
        <f t="shared" si="1191"/>
        <v>-8.7592273026031453E-3</v>
      </c>
      <c r="H8480" s="2">
        <v>44742</v>
      </c>
      <c r="I8480">
        <v>7993.43</v>
      </c>
      <c r="J8480">
        <f t="shared" si="1192"/>
        <v>-8.5938740276234604E-3</v>
      </c>
      <c r="K8480">
        <f t="shared" si="1188"/>
        <v>-8.7077940276234604E-3</v>
      </c>
      <c r="L8480">
        <v>1.0454577473249949E-2</v>
      </c>
      <c r="N8480" s="2">
        <v>44742</v>
      </c>
      <c r="O8480">
        <v>256.83010000000002</v>
      </c>
      <c r="Q8480" s="2">
        <v>44742</v>
      </c>
      <c r="R8480">
        <v>419369.9</v>
      </c>
      <c r="S8480" s="8">
        <f t="shared" si="1193"/>
        <v>-1.317902932579329E-2</v>
      </c>
      <c r="T8480" s="9">
        <f t="shared" si="1189"/>
        <v>-1.329294932579329E-2</v>
      </c>
      <c r="U8480" s="3">
        <f>Sheet1!$B$17+Sheet1!$B$18*'Portfolio allocation'!K8480</f>
        <v>-9.5020031089831144E-3</v>
      </c>
      <c r="V8480" s="13">
        <f t="shared" si="1194"/>
        <v>-3.7909462168101756E-3</v>
      </c>
      <c r="W8480" s="13"/>
      <c r="X8480" s="2">
        <v>44742</v>
      </c>
      <c r="Y8480">
        <v>141.19</v>
      </c>
      <c r="AA8480" s="2">
        <v>44742</v>
      </c>
      <c r="AB8480">
        <v>2944.96</v>
      </c>
      <c r="AC8480">
        <f t="shared" si="1195"/>
        <v>3.4106202831394317E-3</v>
      </c>
      <c r="AD8480">
        <f t="shared" si="1190"/>
        <v>3.2990202831394318E-3</v>
      </c>
      <c r="AE8480">
        <f>Sheet2!$B$17+Sheet2!$B$18*'Portfolio allocation'!K8480</f>
        <v>-7.6898055939163398E-3</v>
      </c>
      <c r="AF8480">
        <f t="shared" si="1196"/>
        <v>1.0988825877055772E-2</v>
      </c>
      <c r="AH8480" s="2">
        <v>44742</v>
      </c>
      <c r="AI8480">
        <v>2.9740000000000002</v>
      </c>
      <c r="AJ8480">
        <v>2.79</v>
      </c>
      <c r="AK8480">
        <v>1.04545</v>
      </c>
    </row>
    <row r="8481" spans="1:37" hidden="1" outlineLevel="1" x14ac:dyDescent="0.2">
      <c r="A8481" s="2">
        <v>44743</v>
      </c>
      <c r="B8481">
        <v>26.7</v>
      </c>
      <c r="E8481" s="2">
        <v>44743</v>
      </c>
      <c r="F8481">
        <v>3825.33</v>
      </c>
      <c r="G8481">
        <f t="shared" si="1191"/>
        <v>1.0553762105785847E-2</v>
      </c>
      <c r="H8481" s="2">
        <v>44743</v>
      </c>
      <c r="I8481">
        <v>8077.89</v>
      </c>
      <c r="J8481">
        <f t="shared" si="1192"/>
        <v>1.0566177473249949E-2</v>
      </c>
      <c r="K8481">
        <f t="shared" si="1188"/>
        <v>1.0454577473249949E-2</v>
      </c>
      <c r="L8481">
        <v>-1.0872E-4</v>
      </c>
      <c r="N8481" s="2">
        <v>44743</v>
      </c>
      <c r="O8481">
        <v>259.58010000000002</v>
      </c>
      <c r="Q8481" s="2">
        <v>44743</v>
      </c>
      <c r="R8481">
        <v>423860.3</v>
      </c>
      <c r="S8481" s="8">
        <f t="shared" si="1193"/>
        <v>1.0707492359370407E-2</v>
      </c>
      <c r="T8481" s="9">
        <f t="shared" si="1189"/>
        <v>1.0595892359370408E-2</v>
      </c>
      <c r="U8481" s="3">
        <f>Sheet1!$B$17+Sheet1!$B$18*'Portfolio allocation'!K8481</f>
        <v>1.2481555115894697E-2</v>
      </c>
      <c r="V8481" s="13">
        <f t="shared" si="1194"/>
        <v>-1.8856627565242891E-3</v>
      </c>
      <c r="W8481" s="13"/>
      <c r="X8481" s="2">
        <v>44743</v>
      </c>
      <c r="Y8481">
        <v>141.12</v>
      </c>
      <c r="AA8481" s="2">
        <v>44743</v>
      </c>
      <c r="AB8481">
        <v>2943.5</v>
      </c>
      <c r="AC8481">
        <f t="shared" si="1195"/>
        <v>-4.957622514397686E-4</v>
      </c>
      <c r="AD8481">
        <f t="shared" si="1190"/>
        <v>-6.0448225143976857E-4</v>
      </c>
      <c r="AE8481">
        <f>Sheet2!$B$17+Sheet2!$B$18*'Portfolio allocation'!K8481</f>
        <v>9.3498640209723431E-3</v>
      </c>
      <c r="AF8481">
        <f t="shared" si="1196"/>
        <v>-9.9543462724121113E-3</v>
      </c>
      <c r="AH8481" s="2">
        <v>44743</v>
      </c>
      <c r="AI8481">
        <v>2.9039999999999999</v>
      </c>
      <c r="AJ8481">
        <v>2.718</v>
      </c>
      <c r="AK8481">
        <v>1.03915</v>
      </c>
    </row>
    <row r="8482" spans="1:37" hidden="1" outlineLevel="1" x14ac:dyDescent="0.2">
      <c r="A8482" s="2">
        <v>44746</v>
      </c>
      <c r="B8482">
        <v>27.53</v>
      </c>
      <c r="E8482" s="2">
        <v>44746</v>
      </c>
      <c r="F8482">
        <v>3825.33</v>
      </c>
      <c r="G8482">
        <f t="shared" si="1191"/>
        <v>0</v>
      </c>
      <c r="H8482" s="2">
        <v>44746</v>
      </c>
      <c r="I8482">
        <v>8077.89</v>
      </c>
      <c r="J8482">
        <f t="shared" si="1192"/>
        <v>0</v>
      </c>
      <c r="K8482">
        <f t="shared" si="1188"/>
        <v>-1.0872E-4</v>
      </c>
      <c r="L8482">
        <v>1.6565924764016591E-3</v>
      </c>
      <c r="N8482" s="2">
        <v>44746</v>
      </c>
      <c r="O8482">
        <v>259.58010000000002</v>
      </c>
      <c r="Q8482" s="2">
        <v>44746</v>
      </c>
      <c r="R8482">
        <v>423860.3</v>
      </c>
      <c r="S8482" s="8">
        <f t="shared" si="1193"/>
        <v>0</v>
      </c>
      <c r="T8482" s="9">
        <f t="shared" si="1189"/>
        <v>-1.0872E-4</v>
      </c>
      <c r="U8482" s="3">
        <f>Sheet1!$B$17+Sheet1!$B$18*'Portfolio allocation'!K8482</f>
        <v>3.6307254502341901E-4</v>
      </c>
      <c r="V8482" s="13">
        <f t="shared" si="1194"/>
        <v>-4.7179254502341904E-4</v>
      </c>
      <c r="W8482" s="13"/>
      <c r="X8482" s="2">
        <v>44746</v>
      </c>
      <c r="Y8482">
        <v>141.12</v>
      </c>
      <c r="AA8482" s="2">
        <v>44746</v>
      </c>
      <c r="AB8482">
        <v>2943.5</v>
      </c>
      <c r="AC8482">
        <f t="shared" si="1195"/>
        <v>0</v>
      </c>
      <c r="AD8482">
        <f t="shared" si="1190"/>
        <v>-1.0872E-4</v>
      </c>
      <c r="AE8482">
        <f>Sheet2!$B$17+Sheet2!$B$18*'Portfolio allocation'!K8482</f>
        <v>-4.3289586333698877E-5</v>
      </c>
      <c r="AF8482">
        <f t="shared" si="1196"/>
        <v>-6.5430413666301126E-5</v>
      </c>
      <c r="AH8482" s="2">
        <v>44746</v>
      </c>
      <c r="AI8482">
        <v>2.9039999999999999</v>
      </c>
      <c r="AJ8482">
        <v>2.718</v>
      </c>
      <c r="AK8482">
        <v>1.0424</v>
      </c>
    </row>
    <row r="8483" spans="1:37" hidden="1" outlineLevel="1" x14ac:dyDescent="0.2">
      <c r="A8483" s="2">
        <v>44747</v>
      </c>
      <c r="B8483">
        <v>27.54</v>
      </c>
      <c r="E8483" s="2">
        <v>44747</v>
      </c>
      <c r="F8483">
        <v>3831.39</v>
      </c>
      <c r="G8483">
        <f t="shared" si="1191"/>
        <v>1.5841770513915776E-3</v>
      </c>
      <c r="H8483" s="2">
        <v>44747</v>
      </c>
      <c r="I8483">
        <v>8092.15</v>
      </c>
      <c r="J8483">
        <f t="shared" si="1192"/>
        <v>1.7653124764016592E-3</v>
      </c>
      <c r="K8483">
        <f t="shared" si="1188"/>
        <v>1.6565924764016591E-3</v>
      </c>
      <c r="L8483">
        <v>3.4810546181176642E-3</v>
      </c>
      <c r="N8483" s="2">
        <v>44747</v>
      </c>
      <c r="O8483">
        <v>262.8501</v>
      </c>
      <c r="Q8483" s="2">
        <v>44747</v>
      </c>
      <c r="R8483">
        <v>429199.8</v>
      </c>
      <c r="S8483" s="8">
        <f t="shared" si="1193"/>
        <v>1.259731095363259E-2</v>
      </c>
      <c r="T8483" s="9">
        <f t="shared" si="1189"/>
        <v>1.248859095363259E-2</v>
      </c>
      <c r="U8483" s="3">
        <f>Sheet1!$B$17+Sheet1!$B$18*'Portfolio allocation'!K8483</f>
        <v>2.3882837569191009E-3</v>
      </c>
      <c r="V8483" s="13">
        <f t="shared" si="1194"/>
        <v>1.0100307196713489E-2</v>
      </c>
      <c r="W8483" s="13"/>
      <c r="X8483" s="2">
        <v>44747</v>
      </c>
      <c r="Y8483">
        <v>137.62</v>
      </c>
      <c r="AA8483" s="2">
        <v>44747</v>
      </c>
      <c r="AB8483">
        <v>2870.49</v>
      </c>
      <c r="AC8483">
        <f t="shared" si="1195"/>
        <v>-2.4803804994054768E-2</v>
      </c>
      <c r="AD8483">
        <f t="shared" si="1190"/>
        <v>-2.4913884994054766E-2</v>
      </c>
      <c r="AE8483">
        <f>Sheet2!$B$17+Sheet2!$B$18*'Portfolio allocation'!K8483</f>
        <v>1.5264713048771931E-3</v>
      </c>
      <c r="AF8483">
        <f t="shared" si="1196"/>
        <v>-2.6440356298931961E-2</v>
      </c>
      <c r="AH8483" s="2">
        <v>44747</v>
      </c>
      <c r="AI8483">
        <v>2.8109999999999999</v>
      </c>
      <c r="AJ8483">
        <v>2.7519999999999998</v>
      </c>
      <c r="AK8483">
        <v>1.0242</v>
      </c>
    </row>
    <row r="8484" spans="1:37" hidden="1" outlineLevel="1" x14ac:dyDescent="0.2">
      <c r="A8484" s="2">
        <v>44748</v>
      </c>
      <c r="B8484">
        <v>26.73</v>
      </c>
      <c r="E8484" s="2">
        <v>44748</v>
      </c>
      <c r="F8484">
        <v>3845.08</v>
      </c>
      <c r="G8484">
        <f t="shared" si="1191"/>
        <v>3.5731157621645693E-3</v>
      </c>
      <c r="H8484" s="2">
        <v>44748</v>
      </c>
      <c r="I8484">
        <v>8121.21</v>
      </c>
      <c r="J8484">
        <f t="shared" si="1192"/>
        <v>3.591134618117664E-3</v>
      </c>
      <c r="K8484">
        <f t="shared" si="1188"/>
        <v>3.4810546181176642E-3</v>
      </c>
      <c r="L8484">
        <v>1.4969936476510248E-2</v>
      </c>
      <c r="N8484" s="2">
        <v>44748</v>
      </c>
      <c r="O8484">
        <v>266.20999999999998</v>
      </c>
      <c r="Q8484" s="2">
        <v>44748</v>
      </c>
      <c r="R8484">
        <v>434686.1</v>
      </c>
      <c r="S8484" s="8">
        <f t="shared" si="1193"/>
        <v>1.2782624782210927E-2</v>
      </c>
      <c r="T8484" s="9">
        <f t="shared" si="1189"/>
        <v>1.2672544782210927E-2</v>
      </c>
      <c r="U8484" s="3">
        <f>Sheet1!$B$17+Sheet1!$B$18*'Portfolio allocation'!K8484</f>
        <v>4.481352963915268E-3</v>
      </c>
      <c r="V8484" s="13">
        <f t="shared" si="1194"/>
        <v>8.1911918182956591E-3</v>
      </c>
      <c r="W8484" s="13"/>
      <c r="X8484" s="2">
        <v>44748</v>
      </c>
      <c r="Y8484">
        <v>138.08000000000001</v>
      </c>
      <c r="AA8484" s="2">
        <v>44748</v>
      </c>
      <c r="AB8484">
        <v>2880.09</v>
      </c>
      <c r="AC8484">
        <f t="shared" si="1195"/>
        <v>3.3443767440404226E-3</v>
      </c>
      <c r="AD8484">
        <f t="shared" si="1190"/>
        <v>3.2328167440404225E-3</v>
      </c>
      <c r="AE8484">
        <f>Sheet2!$B$17+Sheet2!$B$18*'Portfolio allocation'!K8484</f>
        <v>3.1488295875300451E-3</v>
      </c>
      <c r="AF8484">
        <f t="shared" si="1196"/>
        <v>8.3987156510377352E-5</v>
      </c>
      <c r="AH8484" s="2">
        <v>44748</v>
      </c>
      <c r="AI8484">
        <v>2.911</v>
      </c>
      <c r="AJ8484">
        <v>2.7890000000000001</v>
      </c>
      <c r="AK8484">
        <v>1.01945</v>
      </c>
    </row>
    <row r="8485" spans="1:37" hidden="1" outlineLevel="1" x14ac:dyDescent="0.2">
      <c r="A8485" s="2">
        <v>44749</v>
      </c>
      <c r="B8485">
        <v>26.08</v>
      </c>
      <c r="E8485" s="2">
        <v>44749</v>
      </c>
      <c r="F8485">
        <v>3902.62</v>
      </c>
      <c r="G8485">
        <f t="shared" si="1191"/>
        <v>1.4964578110208349E-2</v>
      </c>
      <c r="H8485" s="2">
        <v>44749</v>
      </c>
      <c r="I8485">
        <v>8243.69</v>
      </c>
      <c r="J8485">
        <f t="shared" si="1192"/>
        <v>1.5081496476510248E-2</v>
      </c>
      <c r="K8485">
        <f t="shared" si="1188"/>
        <v>1.4969936476510248E-2</v>
      </c>
      <c r="L8485">
        <v>-8.6547733769718664E-4</v>
      </c>
      <c r="N8485" s="2">
        <v>44749</v>
      </c>
      <c r="O8485">
        <v>268.3999</v>
      </c>
      <c r="Q8485" s="2">
        <v>44749</v>
      </c>
      <c r="R8485">
        <v>438261.9</v>
      </c>
      <c r="S8485" s="8">
        <f t="shared" si="1193"/>
        <v>8.226165962058607E-3</v>
      </c>
      <c r="T8485" s="9">
        <f t="shared" si="1189"/>
        <v>8.1146059620586068E-3</v>
      </c>
      <c r="U8485" s="3">
        <f>Sheet1!$B$17+Sheet1!$B$18*'Portfolio allocation'!K8485</f>
        <v>1.7661689398849947E-2</v>
      </c>
      <c r="V8485" s="13">
        <f t="shared" si="1194"/>
        <v>-9.5470834367913406E-3</v>
      </c>
      <c r="W8485" s="13"/>
      <c r="X8485" s="2">
        <v>44749</v>
      </c>
      <c r="Y8485">
        <v>140.83000000000001</v>
      </c>
      <c r="AA8485" s="2">
        <v>44749</v>
      </c>
      <c r="AB8485">
        <v>2937.45</v>
      </c>
      <c r="AC8485">
        <f t="shared" si="1195"/>
        <v>1.9916044290282375E-2</v>
      </c>
      <c r="AD8485">
        <f t="shared" si="1190"/>
        <v>1.9801444290282376E-2</v>
      </c>
      <c r="AE8485">
        <f>Sheet2!$B$17+Sheet2!$B$18*'Portfolio allocation'!K8485</f>
        <v>1.3365036443898266E-2</v>
      </c>
      <c r="AF8485">
        <f t="shared" si="1196"/>
        <v>6.4364078463841103E-3</v>
      </c>
      <c r="AH8485" s="2">
        <v>44749</v>
      </c>
      <c r="AI8485">
        <v>3.008</v>
      </c>
      <c r="AJ8485">
        <v>2.8650000000000002</v>
      </c>
      <c r="AK8485">
        <v>1.0169999999999999</v>
      </c>
    </row>
    <row r="8486" spans="1:37" hidden="1" outlineLevel="1" x14ac:dyDescent="0.2">
      <c r="A8486" s="2">
        <v>44750</v>
      </c>
      <c r="B8486">
        <v>24.64</v>
      </c>
      <c r="E8486" s="2">
        <v>44750</v>
      </c>
      <c r="F8486">
        <v>3899.38</v>
      </c>
      <c r="G8486">
        <f t="shared" si="1191"/>
        <v>-8.3021149894169088E-4</v>
      </c>
      <c r="H8486" s="2">
        <v>44750</v>
      </c>
      <c r="I8486">
        <v>8237.5</v>
      </c>
      <c r="J8486">
        <f t="shared" si="1192"/>
        <v>-7.5087733769718668E-4</v>
      </c>
      <c r="K8486">
        <f t="shared" si="1188"/>
        <v>-8.6547733769718664E-4</v>
      </c>
      <c r="L8486">
        <v>-1.1628533899848225E-2</v>
      </c>
      <c r="N8486" s="2">
        <v>44750</v>
      </c>
      <c r="O8486">
        <v>267.65989999999999</v>
      </c>
      <c r="Q8486" s="2">
        <v>44750</v>
      </c>
      <c r="R8486">
        <v>437053.6</v>
      </c>
      <c r="S8486" s="8">
        <f t="shared" si="1193"/>
        <v>-2.7570272478626423E-3</v>
      </c>
      <c r="T8486" s="9">
        <f t="shared" si="1189"/>
        <v>-2.8716272478626422E-3</v>
      </c>
      <c r="U8486" s="3">
        <f>Sheet1!$B$17+Sheet1!$B$18*'Portfolio allocation'!K8486</f>
        <v>-5.0509865156419306E-4</v>
      </c>
      <c r="V8486" s="13">
        <f t="shared" si="1194"/>
        <v>-2.3665285962984491E-3</v>
      </c>
      <c r="W8486" s="13"/>
      <c r="X8486" s="2">
        <v>44750</v>
      </c>
      <c r="Y8486">
        <v>140.47</v>
      </c>
      <c r="AA8486" s="2">
        <v>44750</v>
      </c>
      <c r="AB8486">
        <v>2929.94</v>
      </c>
      <c r="AC8486">
        <f t="shared" si="1195"/>
        <v>-2.5566392619448264E-3</v>
      </c>
      <c r="AD8486">
        <f t="shared" si="1190"/>
        <v>-2.6743992619448266E-3</v>
      </c>
      <c r="AE8486">
        <f>Sheet2!$B$17+Sheet2!$B$18*'Portfolio allocation'!K8486</f>
        <v>-7.16217517639856E-4</v>
      </c>
      <c r="AF8486">
        <f t="shared" si="1196"/>
        <v>-1.9581817443049708E-3</v>
      </c>
      <c r="AH8486" s="2">
        <v>44750</v>
      </c>
      <c r="AI8486">
        <v>3.101</v>
      </c>
      <c r="AJ8486">
        <v>2.944</v>
      </c>
      <c r="AK8486">
        <v>1.01735</v>
      </c>
    </row>
    <row r="8487" spans="1:37" hidden="1" outlineLevel="1" x14ac:dyDescent="0.2">
      <c r="A8487" s="2">
        <v>44753</v>
      </c>
      <c r="B8487">
        <v>26.17</v>
      </c>
      <c r="E8487" s="2">
        <v>44753</v>
      </c>
      <c r="F8487">
        <v>3854.43</v>
      </c>
      <c r="G8487">
        <f t="shared" si="1191"/>
        <v>-1.1527473598367033E-2</v>
      </c>
      <c r="H8487" s="2">
        <v>44753</v>
      </c>
      <c r="I8487">
        <v>8142.68</v>
      </c>
      <c r="J8487">
        <f t="shared" si="1192"/>
        <v>-1.1510773899848226E-2</v>
      </c>
      <c r="K8487">
        <f t="shared" si="1188"/>
        <v>-1.1628533899848225E-2</v>
      </c>
      <c r="L8487">
        <v>-9.3452238521960253E-3</v>
      </c>
      <c r="N8487" s="2">
        <v>44753</v>
      </c>
      <c r="O8487">
        <v>264.51</v>
      </c>
      <c r="Q8487" s="2">
        <v>44753</v>
      </c>
      <c r="R8487">
        <v>431910.3</v>
      </c>
      <c r="S8487" s="8">
        <f t="shared" si="1193"/>
        <v>-1.176812180473974E-2</v>
      </c>
      <c r="T8487" s="9">
        <f t="shared" si="1189"/>
        <v>-1.1885881804739739E-2</v>
      </c>
      <c r="U8487" s="3">
        <f>Sheet1!$B$17+Sheet1!$B$18*'Portfolio allocation'!K8487</f>
        <v>-1.2852749911791353E-2</v>
      </c>
      <c r="V8487" s="13">
        <f t="shared" si="1194"/>
        <v>9.668681070516133E-4</v>
      </c>
      <c r="W8487" s="13"/>
      <c r="X8487" s="2">
        <v>44753</v>
      </c>
      <c r="Y8487">
        <v>141</v>
      </c>
      <c r="AA8487" s="2">
        <v>44753</v>
      </c>
      <c r="AB8487">
        <v>2941</v>
      </c>
      <c r="AC8487">
        <f t="shared" si="1195"/>
        <v>3.7748213273991471E-3</v>
      </c>
      <c r="AD8487">
        <f t="shared" si="1190"/>
        <v>3.6550613273991471E-3</v>
      </c>
      <c r="AE8487">
        <f>Sheet2!$B$17+Sheet2!$B$18*'Portfolio allocation'!K8487</f>
        <v>-1.0287002003112024E-2</v>
      </c>
      <c r="AF8487">
        <f t="shared" si="1196"/>
        <v>1.3942063330511172E-2</v>
      </c>
      <c r="AH8487" s="2">
        <v>44753</v>
      </c>
      <c r="AI8487">
        <v>2.9910000000000001</v>
      </c>
      <c r="AJ8487">
        <v>2.9940000000000002</v>
      </c>
      <c r="AK8487">
        <v>1.0083500000000001</v>
      </c>
    </row>
    <row r="8488" spans="1:37" hidden="1" outlineLevel="1" x14ac:dyDescent="0.2">
      <c r="A8488" s="2">
        <v>44754</v>
      </c>
      <c r="B8488">
        <v>27.29</v>
      </c>
      <c r="E8488" s="2">
        <v>44754</v>
      </c>
      <c r="F8488">
        <v>3818.8</v>
      </c>
      <c r="G8488">
        <f t="shared" si="1191"/>
        <v>-9.2439089567069033E-3</v>
      </c>
      <c r="H8488" s="2">
        <v>44754</v>
      </c>
      <c r="I8488">
        <v>8067.56</v>
      </c>
      <c r="J8488">
        <f t="shared" si="1192"/>
        <v>-9.2254638521960253E-3</v>
      </c>
      <c r="K8488">
        <f t="shared" si="1188"/>
        <v>-9.3452238521960253E-3</v>
      </c>
      <c r="L8488">
        <v>-4.5574851005260849E-3</v>
      </c>
      <c r="N8488" s="2">
        <v>44754</v>
      </c>
      <c r="O8488">
        <v>253.67</v>
      </c>
      <c r="Q8488" s="2">
        <v>44754</v>
      </c>
      <c r="R8488">
        <v>414209.9</v>
      </c>
      <c r="S8488" s="8">
        <f t="shared" si="1193"/>
        <v>-4.0981657533983196E-2</v>
      </c>
      <c r="T8488" s="9">
        <f t="shared" si="1189"/>
        <v>-4.1101417533983192E-2</v>
      </c>
      <c r="U8488" s="3">
        <f>Sheet1!$B$17+Sheet1!$B$18*'Portfolio allocation'!K8488</f>
        <v>-1.0233278758352813E-2</v>
      </c>
      <c r="V8488" s="13">
        <f t="shared" si="1194"/>
        <v>-3.0868138775630379E-2</v>
      </c>
      <c r="W8488" s="13"/>
      <c r="X8488" s="2">
        <v>44754</v>
      </c>
      <c r="Y8488">
        <v>139.18</v>
      </c>
      <c r="AA8488" s="2">
        <v>44754</v>
      </c>
      <c r="AB8488">
        <v>2903.03</v>
      </c>
      <c r="AC8488">
        <f t="shared" si="1195"/>
        <v>-1.2910574634477978E-2</v>
      </c>
      <c r="AD8488">
        <f t="shared" si="1190"/>
        <v>-1.3030534634477979E-2</v>
      </c>
      <c r="AE8488">
        <f>Sheet2!$B$17+Sheet2!$B$18*'Portfolio allocation'!K8488</f>
        <v>-8.2566244562318862E-3</v>
      </c>
      <c r="AF8488">
        <f t="shared" si="1196"/>
        <v>-4.7739101782460925E-3</v>
      </c>
      <c r="AH8488" s="2">
        <v>44754</v>
      </c>
      <c r="AI8488">
        <v>2.9580000000000002</v>
      </c>
      <c r="AJ8488">
        <v>2.9990000000000001</v>
      </c>
      <c r="AK8488">
        <v>1.00495</v>
      </c>
    </row>
    <row r="8489" spans="1:37" hidden="1" outlineLevel="1" x14ac:dyDescent="0.2">
      <c r="A8489" s="2">
        <v>44755</v>
      </c>
      <c r="B8489">
        <v>26.82</v>
      </c>
      <c r="E8489" s="2">
        <v>44755</v>
      </c>
      <c r="F8489">
        <v>3801.78</v>
      </c>
      <c r="G8489">
        <f t="shared" si="1191"/>
        <v>-4.4568974546977946E-3</v>
      </c>
      <c r="H8489" s="2">
        <v>44755</v>
      </c>
      <c r="I8489">
        <v>8031.76</v>
      </c>
      <c r="J8489">
        <f t="shared" si="1192"/>
        <v>-4.4375251005260852E-3</v>
      </c>
      <c r="K8489">
        <f t="shared" si="1188"/>
        <v>-4.5574851005260849E-3</v>
      </c>
      <c r="L8489">
        <v>-2.9982966690239514E-3</v>
      </c>
      <c r="N8489" s="2">
        <v>44755</v>
      </c>
      <c r="O8489">
        <v>252.72</v>
      </c>
      <c r="Q8489" s="2">
        <v>44755</v>
      </c>
      <c r="R8489">
        <v>412658.7</v>
      </c>
      <c r="S8489" s="8">
        <f t="shared" si="1193"/>
        <v>-3.7449611899668112E-3</v>
      </c>
      <c r="T8489" s="9">
        <f t="shared" si="1189"/>
        <v>-3.8649211899668113E-3</v>
      </c>
      <c r="U8489" s="3">
        <f>Sheet1!$B$17+Sheet1!$B$18*'Portfolio allocation'!K8489</f>
        <v>-4.7406635250012083E-3</v>
      </c>
      <c r="V8489" s="13">
        <f t="shared" si="1194"/>
        <v>8.7574233503439703E-4</v>
      </c>
      <c r="W8489" s="13"/>
      <c r="X8489" s="2">
        <v>44755</v>
      </c>
      <c r="Y8489">
        <v>137.18</v>
      </c>
      <c r="AA8489" s="2">
        <v>44755</v>
      </c>
      <c r="AB8489">
        <v>2861.32</v>
      </c>
      <c r="AC8489">
        <f t="shared" si="1195"/>
        <v>-1.4367746802478765E-2</v>
      </c>
      <c r="AD8489">
        <f t="shared" si="1190"/>
        <v>-1.4496186802478765E-2</v>
      </c>
      <c r="AE8489">
        <f>Sheet2!$B$17+Sheet2!$B$18*'Portfolio allocation'!K8489</f>
        <v>-3.9992450119842428E-3</v>
      </c>
      <c r="AF8489">
        <f t="shared" si="1196"/>
        <v>-1.0496941790494523E-2</v>
      </c>
      <c r="AH8489" s="2">
        <v>44755</v>
      </c>
      <c r="AI8489">
        <v>2.9060000000000001</v>
      </c>
      <c r="AJ8489">
        <v>3.2109999999999999</v>
      </c>
      <c r="AK8489">
        <v>1.01095</v>
      </c>
    </row>
    <row r="8490" spans="1:37" hidden="1" outlineLevel="1" x14ac:dyDescent="0.2">
      <c r="A8490" s="2">
        <v>44756</v>
      </c>
      <c r="B8490">
        <v>26.4</v>
      </c>
      <c r="E8490" s="2">
        <v>44756</v>
      </c>
      <c r="F8490">
        <v>3790.38</v>
      </c>
      <c r="G8490">
        <f t="shared" si="1191"/>
        <v>-2.99859539478875E-3</v>
      </c>
      <c r="H8490" s="2">
        <v>44756</v>
      </c>
      <c r="I8490">
        <v>8008.71</v>
      </c>
      <c r="J8490">
        <f t="shared" si="1192"/>
        <v>-2.8698566690239513E-3</v>
      </c>
      <c r="K8490">
        <f t="shared" si="1188"/>
        <v>-2.9982966690239514E-3</v>
      </c>
      <c r="L8490">
        <v>1.9076002904787465E-2</v>
      </c>
      <c r="N8490" s="2">
        <v>44756</v>
      </c>
      <c r="O8490">
        <v>254.08</v>
      </c>
      <c r="Q8490" s="2">
        <v>44756</v>
      </c>
      <c r="R8490">
        <v>414879.4</v>
      </c>
      <c r="S8490" s="8">
        <f t="shared" si="1193"/>
        <v>5.3814447629481066E-3</v>
      </c>
      <c r="T8490" s="9">
        <f t="shared" si="1189"/>
        <v>5.253004762948107E-3</v>
      </c>
      <c r="U8490" s="3">
        <f>Sheet1!$B$17+Sheet1!$B$18*'Portfolio allocation'!K8490</f>
        <v>-2.95192304129225E-3</v>
      </c>
      <c r="V8490" s="13">
        <f t="shared" si="1194"/>
        <v>8.2049278042403574E-3</v>
      </c>
      <c r="W8490" s="13"/>
      <c r="X8490" s="2">
        <v>44756</v>
      </c>
      <c r="Y8490">
        <v>139.06</v>
      </c>
      <c r="AA8490" s="2">
        <v>44756</v>
      </c>
      <c r="AB8490">
        <v>2900.53</v>
      </c>
      <c r="AC8490">
        <f t="shared" si="1195"/>
        <v>1.3703465533390302E-2</v>
      </c>
      <c r="AD8490">
        <f t="shared" si="1190"/>
        <v>1.3576625533390303E-2</v>
      </c>
      <c r="AE8490">
        <f>Sheet2!$B$17+Sheet2!$B$18*'Portfolio allocation'!K8490</f>
        <v>-2.6127748801980026E-3</v>
      </c>
      <c r="AF8490">
        <f t="shared" si="1196"/>
        <v>1.6189400413588306E-2</v>
      </c>
      <c r="AH8490" s="2">
        <v>44756</v>
      </c>
      <c r="AI8490">
        <v>2.9590000000000001</v>
      </c>
      <c r="AJ8490">
        <v>3.1709999999999998</v>
      </c>
      <c r="AK8490">
        <v>0.99965000000000004</v>
      </c>
    </row>
    <row r="8491" spans="1:37" hidden="1" outlineLevel="1" x14ac:dyDescent="0.2">
      <c r="A8491" s="2">
        <v>44757</v>
      </c>
      <c r="B8491">
        <v>24.23</v>
      </c>
      <c r="E8491" s="2">
        <v>44757</v>
      </c>
      <c r="F8491">
        <v>3863.16</v>
      </c>
      <c r="G8491">
        <f t="shared" si="1191"/>
        <v>1.9201241036518768E-2</v>
      </c>
      <c r="H8491" s="2">
        <v>44757</v>
      </c>
      <c r="I8491">
        <v>8162.5</v>
      </c>
      <c r="J8491">
        <f t="shared" si="1192"/>
        <v>1.9202842904787465E-2</v>
      </c>
      <c r="K8491">
        <f t="shared" si="1188"/>
        <v>1.9076002904787465E-2</v>
      </c>
      <c r="L8491">
        <v>-8.4874991117918266E-3</v>
      </c>
      <c r="N8491" s="2">
        <v>44757</v>
      </c>
      <c r="O8491">
        <v>256.72000000000003</v>
      </c>
      <c r="Q8491" s="2">
        <v>44757</v>
      </c>
      <c r="R8491">
        <v>419190.1</v>
      </c>
      <c r="S8491" s="8">
        <f t="shared" si="1193"/>
        <v>1.0390248346868969E-2</v>
      </c>
      <c r="T8491" s="9">
        <f t="shared" si="1189"/>
        <v>1.0263408346868969E-2</v>
      </c>
      <c r="U8491" s="3">
        <f>Sheet1!$B$17+Sheet1!$B$18*'Portfolio allocation'!K8491</f>
        <v>2.2372272866931338E-2</v>
      </c>
      <c r="V8491" s="13">
        <f t="shared" si="1194"/>
        <v>-1.2108864520062369E-2</v>
      </c>
      <c r="W8491" s="13"/>
      <c r="X8491" s="2">
        <v>44757</v>
      </c>
      <c r="Y8491">
        <v>139.91999999999999</v>
      </c>
      <c r="AA8491" s="2">
        <v>44757</v>
      </c>
      <c r="AB8491">
        <v>2918.47</v>
      </c>
      <c r="AC8491">
        <f t="shared" si="1195"/>
        <v>6.1850765204978231E-3</v>
      </c>
      <c r="AD8491">
        <f t="shared" si="1190"/>
        <v>6.0614365204978227E-3</v>
      </c>
      <c r="AE8491">
        <f>Sheet2!$B$17+Sheet2!$B$18*'Portfolio allocation'!K8491</f>
        <v>1.7016255467151246E-2</v>
      </c>
      <c r="AF8491">
        <f t="shared" si="1196"/>
        <v>-1.0954818946653424E-2</v>
      </c>
      <c r="AH8491" s="2">
        <v>44757</v>
      </c>
      <c r="AI8491">
        <v>2.93</v>
      </c>
      <c r="AJ8491">
        <v>3.0910000000000002</v>
      </c>
      <c r="AK8491">
        <v>1.0079499999999999</v>
      </c>
    </row>
    <row r="8492" spans="1:37" hidden="1" outlineLevel="1" x14ac:dyDescent="0.2">
      <c r="A8492" s="2">
        <v>44760</v>
      </c>
      <c r="B8492">
        <v>25.3</v>
      </c>
      <c r="E8492" s="2">
        <v>44760</v>
      </c>
      <c r="F8492">
        <v>3830.85</v>
      </c>
      <c r="G8492">
        <f t="shared" si="1191"/>
        <v>-8.3636194203708936E-3</v>
      </c>
      <c r="H8492" s="2">
        <v>44760</v>
      </c>
      <c r="I8492">
        <v>8094.23</v>
      </c>
      <c r="J8492">
        <f t="shared" si="1192"/>
        <v>-8.3638591117918271E-3</v>
      </c>
      <c r="K8492">
        <f t="shared" si="1188"/>
        <v>-8.4874991117918266E-3</v>
      </c>
      <c r="L8492">
        <v>2.7545208122625821E-2</v>
      </c>
      <c r="N8492" s="2">
        <v>44760</v>
      </c>
      <c r="O8492">
        <v>254.25</v>
      </c>
      <c r="Q8492" s="2">
        <v>44760</v>
      </c>
      <c r="R8492">
        <v>415157</v>
      </c>
      <c r="S8492" s="8">
        <f t="shared" si="1193"/>
        <v>-9.6211718740494279E-3</v>
      </c>
      <c r="T8492" s="9">
        <f t="shared" si="1189"/>
        <v>-9.7448118740494274E-3</v>
      </c>
      <c r="U8492" s="3">
        <f>Sheet1!$B$17+Sheet1!$B$18*'Portfolio allocation'!K8492</f>
        <v>-9.2492751985254473E-3</v>
      </c>
      <c r="V8492" s="13">
        <f t="shared" si="1194"/>
        <v>-4.9553667552398005E-4</v>
      </c>
      <c r="W8492" s="13"/>
      <c r="X8492" s="2">
        <v>44760</v>
      </c>
      <c r="Y8492">
        <v>138.13</v>
      </c>
      <c r="AA8492" s="2">
        <v>44760</v>
      </c>
      <c r="AB8492">
        <v>2881.13</v>
      </c>
      <c r="AC8492">
        <f t="shared" si="1195"/>
        <v>-1.2794375134916436E-2</v>
      </c>
      <c r="AD8492">
        <f t="shared" si="1190"/>
        <v>-1.2919495134916435E-2</v>
      </c>
      <c r="AE8492">
        <f>Sheet2!$B$17+Sheet2!$B$18*'Portfolio allocation'!K8492</f>
        <v>-7.4939137345272416E-3</v>
      </c>
      <c r="AF8492">
        <f t="shared" si="1196"/>
        <v>-5.4255814003891937E-3</v>
      </c>
      <c r="AH8492" s="2">
        <v>44760</v>
      </c>
      <c r="AI8492">
        <v>2.96</v>
      </c>
      <c r="AJ8492">
        <v>3.1280000000000001</v>
      </c>
      <c r="AK8492">
        <v>1.01955</v>
      </c>
    </row>
    <row r="8493" spans="1:37" hidden="1" outlineLevel="1" x14ac:dyDescent="0.2">
      <c r="A8493" s="2">
        <v>44761</v>
      </c>
      <c r="B8493">
        <v>24.5</v>
      </c>
      <c r="E8493" s="2">
        <v>44761</v>
      </c>
      <c r="F8493">
        <v>3936.69</v>
      </c>
      <c r="G8493">
        <f t="shared" si="1191"/>
        <v>2.7628333137554417E-2</v>
      </c>
      <c r="H8493" s="2">
        <v>44761</v>
      </c>
      <c r="I8493">
        <v>8318.2000000000007</v>
      </c>
      <c r="J8493">
        <f t="shared" si="1192"/>
        <v>2.767032812262582E-2</v>
      </c>
      <c r="K8493">
        <f t="shared" si="1188"/>
        <v>2.7545208122625821E-2</v>
      </c>
      <c r="L8493">
        <v>5.7831746204707705E-3</v>
      </c>
      <c r="N8493" s="2">
        <v>44761</v>
      </c>
      <c r="O8493">
        <v>259.52999999999997</v>
      </c>
      <c r="Q8493" s="2">
        <v>44761</v>
      </c>
      <c r="R8493">
        <v>423778.6</v>
      </c>
      <c r="S8493" s="8">
        <f t="shared" si="1193"/>
        <v>2.0767083296198807E-2</v>
      </c>
      <c r="T8493" s="9">
        <f t="shared" si="1189"/>
        <v>2.0641963296198808E-2</v>
      </c>
      <c r="U8493" s="3">
        <f>Sheet1!$B$17+Sheet1!$B$18*'Portfolio allocation'!K8493</f>
        <v>3.2088359731039073E-2</v>
      </c>
      <c r="V8493" s="13">
        <f t="shared" si="1194"/>
        <v>-1.1446396434840266E-2</v>
      </c>
      <c r="W8493" s="13"/>
      <c r="X8493" s="2">
        <v>44761</v>
      </c>
      <c r="Y8493">
        <v>130.88</v>
      </c>
      <c r="AA8493" s="2">
        <v>44761</v>
      </c>
      <c r="AB8493">
        <v>2729.91</v>
      </c>
      <c r="AC8493">
        <f t="shared" si="1195"/>
        <v>-5.248635084151021E-2</v>
      </c>
      <c r="AD8493">
        <f t="shared" si="1190"/>
        <v>-5.2614310841510213E-2</v>
      </c>
      <c r="AE8493">
        <f>Sheet2!$B$17+Sheet2!$B$18*'Portfolio allocation'!K8493</f>
        <v>2.4547288815819975E-2</v>
      </c>
      <c r="AF8493">
        <f t="shared" si="1196"/>
        <v>-7.7161599657330188E-2</v>
      </c>
      <c r="AH8493" s="2">
        <v>44761</v>
      </c>
      <c r="AI8493">
        <v>3.0190000000000001</v>
      </c>
      <c r="AJ8493">
        <v>3.1989999999999998</v>
      </c>
      <c r="AK8493">
        <v>1.02475</v>
      </c>
    </row>
    <row r="8494" spans="1:37" hidden="1" outlineLevel="1" x14ac:dyDescent="0.2">
      <c r="A8494" s="2">
        <v>44762</v>
      </c>
      <c r="B8494">
        <v>23.88</v>
      </c>
      <c r="E8494" s="2">
        <v>44762</v>
      </c>
      <c r="F8494">
        <v>3959.9</v>
      </c>
      <c r="G8494">
        <f t="shared" si="1191"/>
        <v>5.8958160281861183E-3</v>
      </c>
      <c r="H8494" s="2">
        <v>44762</v>
      </c>
      <c r="I8494">
        <v>8367.3700000000008</v>
      </c>
      <c r="J8494">
        <f t="shared" si="1192"/>
        <v>5.9111346204707704E-3</v>
      </c>
      <c r="K8494">
        <f t="shared" si="1188"/>
        <v>5.7831746204707705E-3</v>
      </c>
      <c r="L8494">
        <v>9.8245530598023382E-3</v>
      </c>
      <c r="N8494" s="2">
        <v>44762</v>
      </c>
      <c r="O8494">
        <v>262.27</v>
      </c>
      <c r="Q8494" s="2">
        <v>44762</v>
      </c>
      <c r="R8494">
        <v>428252.6</v>
      </c>
      <c r="S8494" s="8">
        <f t="shared" si="1193"/>
        <v>1.0557399547782786E-2</v>
      </c>
      <c r="T8494" s="9">
        <f t="shared" si="1189"/>
        <v>1.0429439547782787E-2</v>
      </c>
      <c r="U8494" s="3">
        <f>Sheet1!$B$17+Sheet1!$B$18*'Portfolio allocation'!K8494</f>
        <v>7.122403374094333E-3</v>
      </c>
      <c r="V8494" s="13">
        <f t="shared" si="1194"/>
        <v>3.3070361736884536E-3</v>
      </c>
      <c r="W8494" s="13"/>
      <c r="X8494" s="2">
        <v>44762</v>
      </c>
      <c r="Y8494">
        <v>129.18</v>
      </c>
      <c r="AA8494" s="2">
        <v>44762</v>
      </c>
      <c r="AB8494">
        <v>2694.45</v>
      </c>
      <c r="AC8494">
        <f t="shared" si="1195"/>
        <v>-1.2989439212281684E-2</v>
      </c>
      <c r="AD8494">
        <f t="shared" si="1190"/>
        <v>-1.3116639212281683E-2</v>
      </c>
      <c r="AE8494">
        <f>Sheet2!$B$17+Sheet2!$B$18*'Portfolio allocation'!K8494</f>
        <v>5.195933426015575E-3</v>
      </c>
      <c r="AF8494">
        <f t="shared" si="1196"/>
        <v>-1.8312572638297258E-2</v>
      </c>
      <c r="AH8494" s="2">
        <v>44762</v>
      </c>
      <c r="AI8494">
        <v>3.036</v>
      </c>
      <c r="AJ8494">
        <v>3.18</v>
      </c>
      <c r="AK8494">
        <v>1.02125</v>
      </c>
    </row>
    <row r="8495" spans="1:37" hidden="1" outlineLevel="1" x14ac:dyDescent="0.2">
      <c r="A8495" s="2">
        <v>44763</v>
      </c>
      <c r="B8495">
        <v>23.11</v>
      </c>
      <c r="E8495" s="2">
        <v>44763</v>
      </c>
      <c r="F8495">
        <v>3998.95</v>
      </c>
      <c r="G8495">
        <f t="shared" si="1191"/>
        <v>9.8613601353569891E-3</v>
      </c>
      <c r="H8495" s="2">
        <v>44763</v>
      </c>
      <c r="I8495">
        <v>8450.64</v>
      </c>
      <c r="J8495">
        <f t="shared" si="1192"/>
        <v>9.9517530598023374E-3</v>
      </c>
      <c r="K8495">
        <f t="shared" si="1188"/>
        <v>9.8245530598023382E-3</v>
      </c>
      <c r="L8495">
        <v>-9.4449075076915093E-3</v>
      </c>
      <c r="N8495" s="2">
        <v>44763</v>
      </c>
      <c r="O8495">
        <v>264.84010000000001</v>
      </c>
      <c r="Q8495" s="2">
        <v>44763</v>
      </c>
      <c r="R8495">
        <v>432449.3</v>
      </c>
      <c r="S8495" s="8">
        <f t="shared" si="1193"/>
        <v>9.7995902418339664E-3</v>
      </c>
      <c r="T8495" s="9">
        <f t="shared" si="1189"/>
        <v>9.6723902418339672E-3</v>
      </c>
      <c r="U8495" s="3">
        <f>Sheet1!$B$17+Sheet1!$B$18*'Portfolio allocation'!K8495</f>
        <v>1.1758775141845621E-2</v>
      </c>
      <c r="V8495" s="13">
        <f t="shared" si="1194"/>
        <v>-2.0863849000116539E-3</v>
      </c>
      <c r="W8495" s="13"/>
      <c r="X8495" s="2">
        <v>44763</v>
      </c>
      <c r="Y8495">
        <v>127.15</v>
      </c>
      <c r="AA8495" s="2">
        <v>44763</v>
      </c>
      <c r="AB8495">
        <v>2652.11</v>
      </c>
      <c r="AC8495">
        <f t="shared" si="1195"/>
        <v>-1.5713782033438983E-2</v>
      </c>
      <c r="AD8495">
        <f t="shared" si="1190"/>
        <v>-1.5837502033438984E-2</v>
      </c>
      <c r="AE8495">
        <f>Sheet2!$B$17+Sheet2!$B$18*'Portfolio allocation'!K8495</f>
        <v>8.7896302391582276E-3</v>
      </c>
      <c r="AF8495">
        <f t="shared" si="1196"/>
        <v>-2.4627132272597212E-2</v>
      </c>
      <c r="AH8495" s="2">
        <v>44763</v>
      </c>
      <c r="AI8495">
        <v>2.9079999999999999</v>
      </c>
      <c r="AJ8495">
        <v>3.093</v>
      </c>
      <c r="AK8495">
        <v>1.0192000000000001</v>
      </c>
    </row>
    <row r="8496" spans="1:37" hidden="1" outlineLevel="1" x14ac:dyDescent="0.2">
      <c r="A8496" s="2">
        <v>44764</v>
      </c>
      <c r="B8496">
        <v>23.03</v>
      </c>
      <c r="E8496" s="2">
        <v>44764</v>
      </c>
      <c r="F8496">
        <v>3961.63</v>
      </c>
      <c r="G8496">
        <f t="shared" si="1191"/>
        <v>-9.3324497680640217E-3</v>
      </c>
      <c r="H8496" s="2">
        <v>44764</v>
      </c>
      <c r="I8496">
        <v>8371.8700000000008</v>
      </c>
      <c r="J8496">
        <f t="shared" si="1192"/>
        <v>-9.3211875076915085E-3</v>
      </c>
      <c r="K8496">
        <f t="shared" si="1188"/>
        <v>-9.4449075076915093E-3</v>
      </c>
      <c r="L8496">
        <v>1.1943983666251232E-3</v>
      </c>
      <c r="N8496" s="2">
        <v>44764</v>
      </c>
      <c r="O8496">
        <v>260.36009999999999</v>
      </c>
      <c r="Q8496" s="2">
        <v>44764</v>
      </c>
      <c r="R8496">
        <v>425134</v>
      </c>
      <c r="S8496" s="8">
        <f t="shared" si="1193"/>
        <v>-1.6915971421389675E-2</v>
      </c>
      <c r="T8496" s="9">
        <f t="shared" si="1189"/>
        <v>-1.7039691421389676E-2</v>
      </c>
      <c r="U8496" s="3">
        <f>Sheet1!$B$17+Sheet1!$B$18*'Portfolio allocation'!K8496</f>
        <v>-1.0347638374257022E-2</v>
      </c>
      <c r="V8496" s="13">
        <f t="shared" si="1194"/>
        <v>-6.6920530471326536E-3</v>
      </c>
      <c r="W8496" s="13"/>
      <c r="X8496" s="2">
        <v>44764</v>
      </c>
      <c r="Y8496">
        <v>128.25</v>
      </c>
      <c r="AA8496" s="2">
        <v>44764</v>
      </c>
      <c r="AB8496">
        <v>2675.05</v>
      </c>
      <c r="AC8496">
        <f t="shared" si="1195"/>
        <v>8.649716640712457E-3</v>
      </c>
      <c r="AD8496">
        <f t="shared" si="1190"/>
        <v>8.5289966407124575E-3</v>
      </c>
      <c r="AE8496">
        <f>Sheet2!$B$17+Sheet2!$B$18*'Portfolio allocation'!K8496</f>
        <v>-8.3452657058585324E-3</v>
      </c>
      <c r="AF8496">
        <f t="shared" si="1196"/>
        <v>1.6874262346570988E-2</v>
      </c>
      <c r="AH8496" s="2">
        <v>44764</v>
      </c>
      <c r="AI8496">
        <v>2.7810000000000001</v>
      </c>
      <c r="AJ8496">
        <v>3.0179999999999998</v>
      </c>
      <c r="AK8496">
        <v>1.02305</v>
      </c>
    </row>
    <row r="8497" spans="1:37" hidden="1" outlineLevel="1" x14ac:dyDescent="0.2">
      <c r="A8497" s="2">
        <v>44767</v>
      </c>
      <c r="B8497">
        <v>23.36</v>
      </c>
      <c r="E8497" s="2">
        <v>44767</v>
      </c>
      <c r="F8497">
        <v>3966.84</v>
      </c>
      <c r="G8497">
        <f t="shared" si="1191"/>
        <v>1.3151152429682345E-3</v>
      </c>
      <c r="H8497" s="2">
        <v>44767</v>
      </c>
      <c r="I8497">
        <v>8382.8799999999992</v>
      </c>
      <c r="J8497">
        <f t="shared" si="1192"/>
        <v>1.3151183666251232E-3</v>
      </c>
      <c r="K8497">
        <f t="shared" si="1188"/>
        <v>1.1943983666251232E-3</v>
      </c>
      <c r="L8497">
        <v>-1.1656622128910199E-2</v>
      </c>
      <c r="N8497" s="2">
        <v>44767</v>
      </c>
      <c r="O8497">
        <v>258.83010000000002</v>
      </c>
      <c r="Q8497" s="2">
        <v>44767</v>
      </c>
      <c r="R8497">
        <v>422635.7</v>
      </c>
      <c r="S8497" s="8">
        <f t="shared" si="1193"/>
        <v>-5.8765001152577545E-3</v>
      </c>
      <c r="T8497" s="9">
        <f t="shared" si="1189"/>
        <v>-5.9972201152577549E-3</v>
      </c>
      <c r="U8497" s="3">
        <f>Sheet1!$B$17+Sheet1!$B$18*'Portfolio allocation'!K8497</f>
        <v>1.8580429606270066E-3</v>
      </c>
      <c r="V8497" s="13">
        <f t="shared" si="1194"/>
        <v>-7.8552630758847615E-3</v>
      </c>
      <c r="W8497" s="13"/>
      <c r="X8497" s="2">
        <v>44767</v>
      </c>
      <c r="Y8497">
        <v>128.54</v>
      </c>
      <c r="AA8497" s="2">
        <v>44767</v>
      </c>
      <c r="AB8497">
        <v>2681.1</v>
      </c>
      <c r="AC8497">
        <f t="shared" si="1195"/>
        <v>2.2616399693462519E-3</v>
      </c>
      <c r="AD8497">
        <f t="shared" si="1190"/>
        <v>2.1392399693462519E-3</v>
      </c>
      <c r="AE8497">
        <f>Sheet2!$B$17+Sheet2!$B$18*'Portfolio allocation'!K8497</f>
        <v>1.1154765108256953E-3</v>
      </c>
      <c r="AF8497">
        <f t="shared" si="1196"/>
        <v>1.0237634585205566E-3</v>
      </c>
      <c r="AH8497" s="2">
        <v>44767</v>
      </c>
      <c r="AI8497">
        <v>2.82</v>
      </c>
      <c r="AJ8497">
        <v>3.06</v>
      </c>
      <c r="AK8497">
        <v>1.0217499999999999</v>
      </c>
    </row>
    <row r="8498" spans="1:37" hidden="1" outlineLevel="1" x14ac:dyDescent="0.2">
      <c r="A8498" s="2">
        <v>44768</v>
      </c>
      <c r="B8498">
        <v>24.69</v>
      </c>
      <c r="E8498" s="2">
        <v>44768</v>
      </c>
      <c r="F8498">
        <v>3921.05</v>
      </c>
      <c r="G8498">
        <f t="shared" si="1191"/>
        <v>-1.1543193070554847E-2</v>
      </c>
      <c r="H8498" s="2">
        <v>44768</v>
      </c>
      <c r="I8498">
        <v>8286.19</v>
      </c>
      <c r="J8498">
        <f t="shared" si="1192"/>
        <v>-1.1534222128910199E-2</v>
      </c>
      <c r="K8498">
        <f t="shared" si="1188"/>
        <v>-1.1656622128910199E-2</v>
      </c>
      <c r="L8498">
        <v>2.6045555547821089E-2</v>
      </c>
      <c r="N8498" s="2">
        <v>44768</v>
      </c>
      <c r="O8498">
        <v>251.9</v>
      </c>
      <c r="Q8498" s="2">
        <v>44768</v>
      </c>
      <c r="R8498">
        <v>411319.8</v>
      </c>
      <c r="S8498" s="8">
        <f t="shared" si="1193"/>
        <v>-2.6774595709733062E-2</v>
      </c>
      <c r="T8498" s="9">
        <f t="shared" si="1189"/>
        <v>-2.6896995709733064E-2</v>
      </c>
      <c r="U8498" s="3">
        <f>Sheet1!$B$17+Sheet1!$B$18*'Portfolio allocation'!K8498</f>
        <v>-1.2884973440021638E-2</v>
      </c>
      <c r="V8498" s="13">
        <f t="shared" si="1194"/>
        <v>-1.4012022269711426E-2</v>
      </c>
      <c r="W8498" s="13"/>
      <c r="X8498" s="2">
        <v>44768</v>
      </c>
      <c r="Y8498">
        <v>128.08000000000001</v>
      </c>
      <c r="AA8498" s="2">
        <v>44768</v>
      </c>
      <c r="AB8498">
        <v>2671.51</v>
      </c>
      <c r="AC8498">
        <f t="shared" si="1195"/>
        <v>-3.5768900824287853E-3</v>
      </c>
      <c r="AD8498">
        <f t="shared" si="1190"/>
        <v>-3.6989700824287854E-3</v>
      </c>
      <c r="AE8498">
        <f>Sheet2!$B$17+Sheet2!$B$18*'Portfolio allocation'!K8498</f>
        <v>-1.0311978772989465E-2</v>
      </c>
      <c r="AF8498">
        <f t="shared" si="1196"/>
        <v>6.6130086905606799E-3</v>
      </c>
      <c r="AH8498" s="2">
        <v>44768</v>
      </c>
      <c r="AI8498">
        <v>2.7869999999999999</v>
      </c>
      <c r="AJ8498">
        <v>3.052</v>
      </c>
      <c r="AK8498">
        <v>1.01335</v>
      </c>
    </row>
    <row r="8499" spans="1:37" hidden="1" outlineLevel="1" x14ac:dyDescent="0.2">
      <c r="A8499" s="2">
        <v>44769</v>
      </c>
      <c r="B8499">
        <v>23.24</v>
      </c>
      <c r="E8499" s="2">
        <v>44769</v>
      </c>
      <c r="F8499">
        <v>4023.61</v>
      </c>
      <c r="G8499">
        <f t="shared" si="1191"/>
        <v>2.6156259165274642E-2</v>
      </c>
      <c r="H8499" s="2">
        <v>44769</v>
      </c>
      <c r="I8499">
        <v>8503.02</v>
      </c>
      <c r="J8499">
        <f t="shared" si="1192"/>
        <v>2.6167635547821089E-2</v>
      </c>
      <c r="K8499">
        <f t="shared" si="1188"/>
        <v>2.6045555547821089E-2</v>
      </c>
      <c r="L8499">
        <v>1.2136781693939157E-2</v>
      </c>
      <c r="N8499" s="2">
        <v>44769</v>
      </c>
      <c r="O8499">
        <v>268.74</v>
      </c>
      <c r="Q8499" s="2">
        <v>44769</v>
      </c>
      <c r="R8499">
        <v>438817.3</v>
      </c>
      <c r="S8499" s="8">
        <f t="shared" si="1193"/>
        <v>6.6851875353435508E-2</v>
      </c>
      <c r="T8499" s="9">
        <f t="shared" si="1189"/>
        <v>6.6729795353435511E-2</v>
      </c>
      <c r="U8499" s="3">
        <f>Sheet1!$B$17+Sheet1!$B$18*'Portfolio allocation'!K8499</f>
        <v>3.0367920290972628E-2</v>
      </c>
      <c r="V8499" s="13">
        <f t="shared" si="1194"/>
        <v>3.6361875062462884E-2</v>
      </c>
      <c r="W8499" s="13"/>
      <c r="X8499" s="2">
        <v>44769</v>
      </c>
      <c r="Y8499">
        <v>129.12</v>
      </c>
      <c r="AA8499" s="2">
        <v>44769</v>
      </c>
      <c r="AB8499">
        <v>2693.2</v>
      </c>
      <c r="AC8499">
        <f t="shared" si="1195"/>
        <v>8.1190038592404701E-3</v>
      </c>
      <c r="AD8499">
        <f t="shared" si="1190"/>
        <v>7.99896385924047E-3</v>
      </c>
      <c r="AE8499">
        <f>Sheet2!$B$17+Sheet2!$B$18*'Portfolio allocation'!K8499</f>
        <v>2.3213759486706141E-2</v>
      </c>
      <c r="AF8499">
        <f t="shared" si="1196"/>
        <v>-1.5214795627465671E-2</v>
      </c>
      <c r="AH8499" s="2">
        <v>44769</v>
      </c>
      <c r="AI8499">
        <v>2.7320000000000002</v>
      </c>
      <c r="AJ8499">
        <v>3.0009999999999999</v>
      </c>
      <c r="AK8499">
        <v>1.0120499999999999</v>
      </c>
    </row>
    <row r="8500" spans="1:37" hidden="1" outlineLevel="1" x14ac:dyDescent="0.2">
      <c r="A8500" s="2">
        <v>44770</v>
      </c>
      <c r="B8500">
        <v>22.33</v>
      </c>
      <c r="E8500" s="2">
        <v>44770</v>
      </c>
      <c r="F8500">
        <v>4072.43</v>
      </c>
      <c r="G8500">
        <f t="shared" si="1191"/>
        <v>1.2133382708562568E-2</v>
      </c>
      <c r="H8500" s="2">
        <v>44770</v>
      </c>
      <c r="I8500">
        <v>8607.24</v>
      </c>
      <c r="J8500">
        <f t="shared" si="1192"/>
        <v>1.2256821693939157E-2</v>
      </c>
      <c r="K8500">
        <f t="shared" si="1188"/>
        <v>1.2136781693939157E-2</v>
      </c>
      <c r="L8500">
        <v>1.4199175024374714E-2</v>
      </c>
      <c r="N8500" s="2">
        <v>44770</v>
      </c>
      <c r="O8500">
        <v>276.40989999999999</v>
      </c>
      <c r="Q8500" s="2">
        <v>44770</v>
      </c>
      <c r="R8500">
        <v>451341.3</v>
      </c>
      <c r="S8500" s="8">
        <f t="shared" si="1193"/>
        <v>2.8540351531263664E-2</v>
      </c>
      <c r="T8500" s="9">
        <f t="shared" si="1189"/>
        <v>2.8420311531263665E-2</v>
      </c>
      <c r="U8500" s="3">
        <f>Sheet1!$B$17+Sheet1!$B$18*'Portfolio allocation'!K8500</f>
        <v>1.4411422430593759E-2</v>
      </c>
      <c r="V8500" s="13">
        <f t="shared" si="1194"/>
        <v>1.4008889100669907E-2</v>
      </c>
      <c r="W8500" s="13"/>
      <c r="X8500" s="2">
        <v>44770</v>
      </c>
      <c r="Y8500">
        <v>129.22</v>
      </c>
      <c r="AA8500" s="2">
        <v>44770</v>
      </c>
      <c r="AB8500">
        <v>2695.29</v>
      </c>
      <c r="AC8500">
        <f t="shared" si="1195"/>
        <v>7.7602851626323854E-4</v>
      </c>
      <c r="AD8500">
        <f t="shared" si="1190"/>
        <v>6.5934851626323857E-4</v>
      </c>
      <c r="AE8500">
        <f>Sheet2!$B$17+Sheet2!$B$18*'Portfolio allocation'!K8500</f>
        <v>1.0845722930920357E-2</v>
      </c>
      <c r="AF8500">
        <f t="shared" si="1196"/>
        <v>-1.0186374414657117E-2</v>
      </c>
      <c r="AH8500" s="2">
        <v>44770</v>
      </c>
      <c r="AI8500">
        <v>2.681</v>
      </c>
      <c r="AJ8500">
        <v>2.9169999999999998</v>
      </c>
      <c r="AK8500">
        <v>1.01555</v>
      </c>
    </row>
    <row r="8501" spans="1:37" hidden="1" outlineLevel="1" x14ac:dyDescent="0.2">
      <c r="A8501" s="2">
        <v>44771</v>
      </c>
      <c r="B8501">
        <v>21.33</v>
      </c>
      <c r="E8501" s="2">
        <v>44771</v>
      </c>
      <c r="F8501">
        <v>4130.29</v>
      </c>
      <c r="G8501">
        <f t="shared" si="1191"/>
        <v>1.4207733466259809E-2</v>
      </c>
      <c r="H8501" s="2">
        <v>44771</v>
      </c>
      <c r="I8501">
        <v>8730.4599999999991</v>
      </c>
      <c r="J8501">
        <f t="shared" si="1192"/>
        <v>1.4315855024374713E-2</v>
      </c>
      <c r="K8501">
        <f t="shared" si="1188"/>
        <v>1.4199175024374714E-2</v>
      </c>
      <c r="L8501">
        <v>-2.9355355298115158E-3</v>
      </c>
      <c r="N8501" s="2">
        <v>44771</v>
      </c>
      <c r="O8501">
        <v>280.74</v>
      </c>
      <c r="Q8501" s="2">
        <v>44771</v>
      </c>
      <c r="R8501">
        <v>458411.7</v>
      </c>
      <c r="S8501" s="8">
        <f t="shared" si="1193"/>
        <v>1.5665306941775592E-2</v>
      </c>
      <c r="T8501" s="9">
        <f t="shared" si="1189"/>
        <v>1.5548626941775593E-2</v>
      </c>
      <c r="U8501" s="3">
        <f>Sheet1!$B$17+Sheet1!$B$18*'Portfolio allocation'!K8501</f>
        <v>1.6777452327267205E-2</v>
      </c>
      <c r="V8501" s="13">
        <f t="shared" si="1194"/>
        <v>-1.228825385491612E-3</v>
      </c>
      <c r="W8501" s="13"/>
      <c r="X8501" s="2">
        <v>44771</v>
      </c>
      <c r="Y8501">
        <v>130.79</v>
      </c>
      <c r="AA8501" s="2">
        <v>44771</v>
      </c>
      <c r="AB8501">
        <v>2728.03</v>
      </c>
      <c r="AC8501">
        <f t="shared" si="1195"/>
        <v>1.2147115894764582E-2</v>
      </c>
      <c r="AD8501">
        <f t="shared" si="1190"/>
        <v>1.2028155894764582E-2</v>
      </c>
      <c r="AE8501">
        <f>Sheet2!$B$17+Sheet2!$B$18*'Portfolio allocation'!K8501</f>
        <v>1.2679655696756258E-2</v>
      </c>
      <c r="AF8501">
        <f t="shared" si="1196"/>
        <v>-6.5149980199167602E-4</v>
      </c>
      <c r="AH8501" s="2">
        <v>44771</v>
      </c>
      <c r="AI8501">
        <v>2.6419999999999999</v>
      </c>
      <c r="AJ8501">
        <v>2.9740000000000002</v>
      </c>
      <c r="AK8501">
        <v>1.0196499999999999</v>
      </c>
    </row>
    <row r="8502" spans="1:37" hidden="1" outlineLevel="1" x14ac:dyDescent="0.2">
      <c r="A8502" s="2">
        <v>44774</v>
      </c>
      <c r="B8502">
        <v>22.84</v>
      </c>
      <c r="E8502" s="2">
        <v>44774</v>
      </c>
      <c r="F8502">
        <v>4118.63</v>
      </c>
      <c r="G8502">
        <f t="shared" si="1191"/>
        <v>-2.8230463236237346E-3</v>
      </c>
      <c r="H8502" s="2">
        <v>44774</v>
      </c>
      <c r="I8502">
        <v>8705.8700000000008</v>
      </c>
      <c r="J8502">
        <f t="shared" si="1192"/>
        <v>-2.8165755298115158E-3</v>
      </c>
      <c r="K8502">
        <f t="shared" si="1188"/>
        <v>-2.9355355298115158E-3</v>
      </c>
      <c r="L8502">
        <v>-6.7767370141296121E-3</v>
      </c>
      <c r="N8502" s="2">
        <v>44774</v>
      </c>
      <c r="O8502">
        <v>278.01</v>
      </c>
      <c r="Q8502" s="2">
        <v>44774</v>
      </c>
      <c r="R8502">
        <v>453954</v>
      </c>
      <c r="S8502" s="8">
        <f t="shared" si="1193"/>
        <v>-9.7242282428655624E-3</v>
      </c>
      <c r="T8502" s="9">
        <f t="shared" si="1189"/>
        <v>-9.843188242865562E-3</v>
      </c>
      <c r="U8502" s="3">
        <f>Sheet1!$B$17+Sheet1!$B$18*'Portfolio allocation'!K8502</f>
        <v>-2.8799218718089555E-3</v>
      </c>
      <c r="V8502" s="13">
        <f t="shared" si="1194"/>
        <v>-6.9632663710566065E-3</v>
      </c>
      <c r="W8502" s="13"/>
      <c r="X8502" s="2">
        <v>44774</v>
      </c>
      <c r="Y8502">
        <v>132.04</v>
      </c>
      <c r="AA8502" s="2">
        <v>44774</v>
      </c>
      <c r="AB8502">
        <v>2754.11</v>
      </c>
      <c r="AC8502">
        <f t="shared" si="1195"/>
        <v>9.5600121699541685E-3</v>
      </c>
      <c r="AD8502">
        <f t="shared" si="1190"/>
        <v>9.4408521699541684E-3</v>
      </c>
      <c r="AE8502">
        <f>Sheet2!$B$17+Sheet2!$B$18*'Portfolio allocation'!K8502</f>
        <v>-2.556966074028829E-3</v>
      </c>
      <c r="AF8502">
        <f t="shared" si="1196"/>
        <v>1.1997818243982997E-2</v>
      </c>
      <c r="AH8502" s="2">
        <v>44774</v>
      </c>
      <c r="AI8502">
        <v>2.605</v>
      </c>
      <c r="AJ8502">
        <v>2.9790000000000001</v>
      </c>
      <c r="AK8502">
        <v>1.0273000000000001</v>
      </c>
    </row>
    <row r="8503" spans="1:37" hidden="1" outlineLevel="1" x14ac:dyDescent="0.2">
      <c r="A8503" s="2">
        <v>44775</v>
      </c>
      <c r="B8503">
        <v>23.93</v>
      </c>
      <c r="E8503" s="2">
        <v>44775</v>
      </c>
      <c r="F8503">
        <v>4091.19</v>
      </c>
      <c r="G8503">
        <f t="shared" si="1191"/>
        <v>-6.6624095876541833E-3</v>
      </c>
      <c r="H8503" s="2">
        <v>44775</v>
      </c>
      <c r="I8503">
        <v>8647.91</v>
      </c>
      <c r="J8503">
        <f t="shared" si="1192"/>
        <v>-6.657577014129612E-3</v>
      </c>
      <c r="K8503">
        <f t="shared" si="1188"/>
        <v>-6.7767370141296121E-3</v>
      </c>
      <c r="L8503">
        <v>1.5529453156150055E-2</v>
      </c>
      <c r="N8503" s="2">
        <v>44775</v>
      </c>
      <c r="O8503">
        <v>274.82010000000002</v>
      </c>
      <c r="Q8503" s="2">
        <v>44775</v>
      </c>
      <c r="R8503">
        <v>448745.3</v>
      </c>
      <c r="S8503" s="8">
        <f t="shared" si="1193"/>
        <v>-1.1474070059962038E-2</v>
      </c>
      <c r="T8503" s="9">
        <f t="shared" si="1189"/>
        <v>-1.1593230059962038E-2</v>
      </c>
      <c r="U8503" s="3">
        <f>Sheet1!$B$17+Sheet1!$B$18*'Portfolio allocation'!K8503</f>
        <v>-7.2866455636101009E-3</v>
      </c>
      <c r="V8503" s="13">
        <f t="shared" si="1194"/>
        <v>-4.3065844963519374E-3</v>
      </c>
      <c r="W8503" s="13"/>
      <c r="X8503" s="2">
        <v>44775</v>
      </c>
      <c r="Y8503">
        <v>131.81</v>
      </c>
      <c r="AA8503" s="2">
        <v>44775</v>
      </c>
      <c r="AB8503">
        <v>2749.31</v>
      </c>
      <c r="AC8503">
        <f t="shared" si="1195"/>
        <v>-1.7428497772420393E-3</v>
      </c>
      <c r="AD8503">
        <f t="shared" si="1190"/>
        <v>-1.8668897772420392E-3</v>
      </c>
      <c r="AE8503">
        <f>Sheet2!$B$17+Sheet2!$B$18*'Portfolio allocation'!K8503</f>
        <v>-5.9726604317974939E-3</v>
      </c>
      <c r="AF8503">
        <f t="shared" si="1196"/>
        <v>4.1057706545554549E-3</v>
      </c>
      <c r="AH8503" s="2">
        <v>44775</v>
      </c>
      <c r="AI8503">
        <v>2.7410000000000001</v>
      </c>
      <c r="AJ8503">
        <v>3.101</v>
      </c>
      <c r="AK8503">
        <v>1.0199499999999999</v>
      </c>
    </row>
    <row r="8504" spans="1:37" hidden="1" outlineLevel="1" x14ac:dyDescent="0.2">
      <c r="A8504" s="2">
        <v>44776</v>
      </c>
      <c r="B8504">
        <v>21.95</v>
      </c>
      <c r="E8504" s="2">
        <v>44776</v>
      </c>
      <c r="F8504">
        <v>4155.17</v>
      </c>
      <c r="G8504">
        <f t="shared" si="1191"/>
        <v>1.5638481713144525E-2</v>
      </c>
      <c r="H8504" s="2">
        <v>44776</v>
      </c>
      <c r="I8504">
        <v>8783.2800000000007</v>
      </c>
      <c r="J8504">
        <f t="shared" si="1192"/>
        <v>1.5653493156150056E-2</v>
      </c>
      <c r="K8504">
        <f t="shared" si="1188"/>
        <v>1.5529453156150055E-2</v>
      </c>
      <c r="L8504">
        <v>-8.1432873659971093E-4</v>
      </c>
      <c r="N8504" s="2">
        <v>44776</v>
      </c>
      <c r="O8504">
        <v>282.47000000000003</v>
      </c>
      <c r="Q8504" s="2">
        <v>44776</v>
      </c>
      <c r="R8504">
        <v>461236.5</v>
      </c>
      <c r="S8504" s="8">
        <f t="shared" si="1193"/>
        <v>2.7835834715149055E-2</v>
      </c>
      <c r="T8504" s="9">
        <f t="shared" si="1189"/>
        <v>2.7711794715149056E-2</v>
      </c>
      <c r="U8504" s="3">
        <f>Sheet1!$B$17+Sheet1!$B$18*'Portfolio allocation'!K8504</f>
        <v>1.830358111377111E-2</v>
      </c>
      <c r="V8504" s="13">
        <f t="shared" si="1194"/>
        <v>9.408213601377946E-3</v>
      </c>
      <c r="W8504" s="13"/>
      <c r="X8504" s="2">
        <v>44776</v>
      </c>
      <c r="Y8504">
        <v>132.34</v>
      </c>
      <c r="AA8504" s="2">
        <v>44776</v>
      </c>
      <c r="AB8504">
        <v>2760.36</v>
      </c>
      <c r="AC8504">
        <f t="shared" si="1195"/>
        <v>4.019190269558548E-3</v>
      </c>
      <c r="AD8504">
        <f t="shared" si="1190"/>
        <v>3.8936702695585479E-3</v>
      </c>
      <c r="AE8504">
        <f>Sheet2!$B$17+Sheet2!$B$18*'Portfolio allocation'!K8504</f>
        <v>1.3862572949995502E-2</v>
      </c>
      <c r="AF8504">
        <f t="shared" si="1196"/>
        <v>-9.968902680436955E-3</v>
      </c>
      <c r="AH8504" s="2">
        <v>44776</v>
      </c>
      <c r="AI8504">
        <v>2.7480000000000002</v>
      </c>
      <c r="AJ8504">
        <v>3.1379999999999999</v>
      </c>
      <c r="AK8504">
        <v>1.01305</v>
      </c>
    </row>
    <row r="8505" spans="1:37" hidden="1" outlineLevel="1" x14ac:dyDescent="0.2">
      <c r="A8505" s="2">
        <v>44777</v>
      </c>
      <c r="B8505">
        <v>21.44</v>
      </c>
      <c r="E8505" s="2">
        <v>44777</v>
      </c>
      <c r="F8505">
        <v>4151.9399999999996</v>
      </c>
      <c r="G8505">
        <f t="shared" si="1191"/>
        <v>-7.7734484990998887E-4</v>
      </c>
      <c r="H8505" s="2">
        <v>44777</v>
      </c>
      <c r="I8505">
        <v>8777.23</v>
      </c>
      <c r="J8505">
        <f t="shared" si="1192"/>
        <v>-6.8880873659971087E-4</v>
      </c>
      <c r="K8505">
        <f t="shared" si="1188"/>
        <v>-8.1432873659971093E-4</v>
      </c>
      <c r="L8505">
        <v>-1.6228347607616287E-3</v>
      </c>
      <c r="N8505" s="2">
        <v>44777</v>
      </c>
      <c r="O8505">
        <v>283.6499</v>
      </c>
      <c r="Q8505" s="2">
        <v>44777</v>
      </c>
      <c r="R8505">
        <v>463163.2</v>
      </c>
      <c r="S8505" s="8">
        <f t="shared" si="1193"/>
        <v>4.1772496322385333E-3</v>
      </c>
      <c r="T8505" s="9">
        <f t="shared" si="1189"/>
        <v>4.0517296322385337E-3</v>
      </c>
      <c r="U8505" s="3">
        <f>Sheet1!$B$17+Sheet1!$B$18*'Portfolio allocation'!K8505</f>
        <v>-4.4641968010723343E-4</v>
      </c>
      <c r="V8505" s="13">
        <f t="shared" si="1194"/>
        <v>4.4981493123457672E-3</v>
      </c>
      <c r="W8505" s="13"/>
      <c r="X8505" s="2">
        <v>44777</v>
      </c>
      <c r="Y8505">
        <v>131.63999999999999</v>
      </c>
      <c r="AA8505" s="2">
        <v>44777</v>
      </c>
      <c r="AB8505">
        <v>2745.76</v>
      </c>
      <c r="AC8505">
        <f t="shared" si="1195"/>
        <v>-5.2891651813531393E-3</v>
      </c>
      <c r="AD8505">
        <f t="shared" si="1190"/>
        <v>-5.4138051813531389E-3</v>
      </c>
      <c r="AE8505">
        <f>Sheet2!$B$17+Sheet2!$B$18*'Portfolio allocation'!K8505</f>
        <v>-6.707348766251468E-4</v>
      </c>
      <c r="AF8505">
        <f t="shared" si="1196"/>
        <v>-4.7430703047279922E-3</v>
      </c>
      <c r="AH8505" s="2">
        <v>44777</v>
      </c>
      <c r="AI8505">
        <v>2.6760000000000002</v>
      </c>
      <c r="AJ8505">
        <v>3.1160000000000001</v>
      </c>
      <c r="AK8505">
        <v>1.02115</v>
      </c>
    </row>
    <row r="8506" spans="1:37" hidden="1" outlineLevel="1" x14ac:dyDescent="0.2">
      <c r="A8506" s="2">
        <v>44778</v>
      </c>
      <c r="B8506">
        <v>21.15</v>
      </c>
      <c r="E8506" s="2">
        <v>44778</v>
      </c>
      <c r="F8506">
        <v>4145.1899999999996</v>
      </c>
      <c r="G8506">
        <f t="shared" si="1191"/>
        <v>-1.6257460367924415E-3</v>
      </c>
      <c r="H8506" s="2">
        <v>44778</v>
      </c>
      <c r="I8506">
        <v>8764.08</v>
      </c>
      <c r="J8506">
        <f t="shared" si="1192"/>
        <v>-1.4981947607616286E-3</v>
      </c>
      <c r="K8506">
        <f t="shared" si="1188"/>
        <v>-1.6228347607616287E-3</v>
      </c>
      <c r="L8506">
        <v>-1.3505115312503126E-3</v>
      </c>
      <c r="N8506" s="2">
        <v>44778</v>
      </c>
      <c r="O8506">
        <v>282.90989999999999</v>
      </c>
      <c r="Q8506" s="2">
        <v>44778</v>
      </c>
      <c r="R8506">
        <v>461954.9</v>
      </c>
      <c r="S8506" s="8">
        <f t="shared" si="1193"/>
        <v>-2.6087996628402221E-3</v>
      </c>
      <c r="T8506" s="9">
        <f t="shared" si="1189"/>
        <v>-2.7334396628402222E-3</v>
      </c>
      <c r="U8506" s="3">
        <f>Sheet1!$B$17+Sheet1!$B$18*'Portfolio allocation'!K8506</f>
        <v>-1.3739582812933059E-3</v>
      </c>
      <c r="V8506" s="13">
        <f t="shared" si="1194"/>
        <v>-1.3594813815469163E-3</v>
      </c>
      <c r="W8506" s="13"/>
      <c r="X8506" s="2">
        <v>44778</v>
      </c>
      <c r="Y8506">
        <v>132.47999999999999</v>
      </c>
      <c r="AA8506" s="2">
        <v>44778</v>
      </c>
      <c r="AB8506">
        <v>2763.28</v>
      </c>
      <c r="AC8506">
        <f t="shared" si="1195"/>
        <v>6.3807470427130752E-3</v>
      </c>
      <c r="AD8506">
        <f t="shared" si="1190"/>
        <v>6.2499870427130755E-3</v>
      </c>
      <c r="AE8506">
        <f>Sheet2!$B$17+Sheet2!$B$18*'Portfolio allocation'!K8506</f>
        <v>-1.3896790601641389E-3</v>
      </c>
      <c r="AF8506">
        <f t="shared" si="1196"/>
        <v>7.6396661028772144E-3</v>
      </c>
      <c r="AH8506" s="2">
        <v>44778</v>
      </c>
      <c r="AI8506">
        <v>2.84</v>
      </c>
      <c r="AJ8506">
        <v>3.2690000000000001</v>
      </c>
      <c r="AK8506">
        <v>1.0165500000000001</v>
      </c>
    </row>
    <row r="8507" spans="1:37" hidden="1" outlineLevel="1" x14ac:dyDescent="0.2">
      <c r="A8507" s="2">
        <v>44781</v>
      </c>
      <c r="B8507">
        <v>21.29</v>
      </c>
      <c r="E8507" s="2">
        <v>44781</v>
      </c>
      <c r="F8507">
        <v>4140.0600000000004</v>
      </c>
      <c r="G8507">
        <f t="shared" si="1191"/>
        <v>-1.2375789770792123E-3</v>
      </c>
      <c r="H8507" s="2">
        <v>44781</v>
      </c>
      <c r="I8507">
        <v>8753.39</v>
      </c>
      <c r="J8507">
        <f t="shared" si="1192"/>
        <v>-1.2197515312503127E-3</v>
      </c>
      <c r="K8507">
        <f t="shared" si="1188"/>
        <v>-1.3505115312503126E-3</v>
      </c>
      <c r="L8507">
        <v>-4.3167668702524956E-3</v>
      </c>
      <c r="N8507" s="2">
        <v>44781</v>
      </c>
      <c r="O8507">
        <v>280.32010000000002</v>
      </c>
      <c r="Q8507" s="2">
        <v>44781</v>
      </c>
      <c r="R8507">
        <v>457726</v>
      </c>
      <c r="S8507" s="8">
        <f t="shared" si="1193"/>
        <v>-9.1543568430598743E-3</v>
      </c>
      <c r="T8507" s="9">
        <f t="shared" si="1189"/>
        <v>-9.2851168430598749E-3</v>
      </c>
      <c r="U8507" s="3">
        <f>Sheet1!$B$17+Sheet1!$B$18*'Portfolio allocation'!K8507</f>
        <v>-1.0615421708094906E-3</v>
      </c>
      <c r="V8507" s="13">
        <f t="shared" si="1194"/>
        <v>-8.2235746722503847E-3</v>
      </c>
      <c r="W8507" s="13"/>
      <c r="X8507" s="2">
        <v>44781</v>
      </c>
      <c r="Y8507">
        <v>132.61000000000001</v>
      </c>
      <c r="AA8507" s="2">
        <v>44781</v>
      </c>
      <c r="AB8507">
        <v>2766</v>
      </c>
      <c r="AC8507">
        <f t="shared" si="1195"/>
        <v>9.8433745404014061E-4</v>
      </c>
      <c r="AD8507">
        <f t="shared" si="1190"/>
        <v>8.5337745404014055E-4</v>
      </c>
      <c r="AE8507">
        <f>Sheet2!$B$17+Sheet2!$B$18*'Portfolio allocation'!K8507</f>
        <v>-1.147522296888736E-3</v>
      </c>
      <c r="AF8507">
        <f t="shared" si="1196"/>
        <v>2.0008997509288768E-3</v>
      </c>
      <c r="AH8507" s="2">
        <v>44781</v>
      </c>
      <c r="AI8507">
        <v>2.7629999999999999</v>
      </c>
      <c r="AJ8507">
        <v>3.274</v>
      </c>
      <c r="AK8507">
        <v>1.0217499999999999</v>
      </c>
    </row>
    <row r="8508" spans="1:37" hidden="1" outlineLevel="1" x14ac:dyDescent="0.2">
      <c r="A8508" s="2">
        <v>44782</v>
      </c>
      <c r="B8508">
        <v>21.77</v>
      </c>
      <c r="E8508" s="2">
        <v>44782</v>
      </c>
      <c r="F8508">
        <v>4122.47</v>
      </c>
      <c r="G8508">
        <f t="shared" si="1191"/>
        <v>-4.248730694724312E-3</v>
      </c>
      <c r="H8508" s="2">
        <v>44782</v>
      </c>
      <c r="I8508">
        <v>8716.75</v>
      </c>
      <c r="J8508">
        <f t="shared" si="1192"/>
        <v>-4.1858068702524953E-3</v>
      </c>
      <c r="K8508">
        <f t="shared" si="1188"/>
        <v>-4.3167668702524956E-3</v>
      </c>
      <c r="L8508">
        <v>2.1203386474316525E-2</v>
      </c>
      <c r="N8508" s="2">
        <v>44782</v>
      </c>
      <c r="O8508">
        <v>282.3</v>
      </c>
      <c r="Q8508" s="2">
        <v>44782</v>
      </c>
      <c r="R8508">
        <v>460959.1</v>
      </c>
      <c r="S8508" s="8">
        <f t="shared" si="1193"/>
        <v>7.063396005470457E-3</v>
      </c>
      <c r="T8508" s="9">
        <f t="shared" si="1189"/>
        <v>6.9324360054704567E-3</v>
      </c>
      <c r="U8508" s="3">
        <f>Sheet1!$B$17+Sheet1!$B$18*'Portfolio allocation'!K8508</f>
        <v>-4.4645054706201111E-3</v>
      </c>
      <c r="V8508" s="13">
        <f t="shared" si="1194"/>
        <v>1.1396941476090567E-2</v>
      </c>
      <c r="W8508" s="13"/>
      <c r="X8508" s="2">
        <v>44782</v>
      </c>
      <c r="Y8508">
        <v>129.47</v>
      </c>
      <c r="AA8508" s="2">
        <v>44782</v>
      </c>
      <c r="AB8508">
        <v>2734.92</v>
      </c>
      <c r="AC8508">
        <f t="shared" si="1195"/>
        <v>-1.1236442516268985E-2</v>
      </c>
      <c r="AD8508">
        <f t="shared" si="1190"/>
        <v>-1.1367842516268985E-2</v>
      </c>
      <c r="AE8508">
        <f>Sheet2!$B$17+Sheet2!$B$18*'Portfolio allocation'!K8508</f>
        <v>-3.7851922203474817E-3</v>
      </c>
      <c r="AF8508">
        <f t="shared" si="1196"/>
        <v>-7.5826502959215041E-3</v>
      </c>
      <c r="AH8508" s="2">
        <v>44782</v>
      </c>
      <c r="AI8508">
        <v>2.7970000000000002</v>
      </c>
      <c r="AJ8508">
        <v>3.2850000000000001</v>
      </c>
      <c r="AK8508">
        <v>1.0223</v>
      </c>
    </row>
    <row r="8509" spans="1:37" hidden="1" outlineLevel="1" x14ac:dyDescent="0.2">
      <c r="A8509" s="2">
        <v>44783</v>
      </c>
      <c r="B8509">
        <v>19.739999999999998</v>
      </c>
      <c r="E8509" s="2">
        <v>44783</v>
      </c>
      <c r="F8509">
        <v>4210.24</v>
      </c>
      <c r="G8509">
        <f t="shared" si="1191"/>
        <v>2.1290634013103604E-2</v>
      </c>
      <c r="H8509" s="2">
        <v>44783</v>
      </c>
      <c r="I8509">
        <v>8902.7199999999993</v>
      </c>
      <c r="J8509">
        <f t="shared" si="1192"/>
        <v>2.1334786474316525E-2</v>
      </c>
      <c r="K8509">
        <f t="shared" si="1188"/>
        <v>2.1203386474316525E-2</v>
      </c>
      <c r="L8509">
        <v>-5.6658186118396033E-4</v>
      </c>
      <c r="N8509" s="2">
        <v>44783</v>
      </c>
      <c r="O8509">
        <v>289.15989999999999</v>
      </c>
      <c r="Q8509" s="2">
        <v>44783</v>
      </c>
      <c r="R8509">
        <v>472160.3</v>
      </c>
      <c r="S8509" s="8">
        <f t="shared" si="1193"/>
        <v>2.4299769762653689E-2</v>
      </c>
      <c r="T8509" s="9">
        <f t="shared" si="1189"/>
        <v>2.4168369762653689E-2</v>
      </c>
      <c r="U8509" s="3">
        <f>Sheet1!$B$17+Sheet1!$B$18*'Portfolio allocation'!K8509</f>
        <v>2.4812861212964544E-2</v>
      </c>
      <c r="V8509" s="13">
        <f t="shared" si="1194"/>
        <v>-6.4449145031085509E-4</v>
      </c>
      <c r="W8509" s="13"/>
      <c r="X8509" s="2">
        <v>44783</v>
      </c>
      <c r="Y8509">
        <v>131.5</v>
      </c>
      <c r="AA8509" s="2">
        <v>44783</v>
      </c>
      <c r="AB8509">
        <v>2777.8</v>
      </c>
      <c r="AC8509">
        <f t="shared" si="1195"/>
        <v>1.5678703581823328E-2</v>
      </c>
      <c r="AD8509">
        <f t="shared" si="1190"/>
        <v>1.5547943581823327E-2</v>
      </c>
      <c r="AE8509">
        <f>Sheet2!$B$17+Sheet2!$B$18*'Portfolio allocation'!K8509</f>
        <v>1.8907979211640048E-2</v>
      </c>
      <c r="AF8509">
        <f t="shared" si="1196"/>
        <v>-3.3600356298167204E-3</v>
      </c>
      <c r="AH8509" s="2">
        <v>44783</v>
      </c>
      <c r="AI8509">
        <v>2.786</v>
      </c>
      <c r="AJ8509">
        <v>3.2690000000000001</v>
      </c>
      <c r="AK8509">
        <v>1.03555</v>
      </c>
    </row>
    <row r="8510" spans="1:37" hidden="1" outlineLevel="1" x14ac:dyDescent="0.2">
      <c r="A8510" s="2">
        <v>44784</v>
      </c>
      <c r="B8510">
        <v>20.2</v>
      </c>
      <c r="E8510" s="2">
        <v>44784</v>
      </c>
      <c r="F8510">
        <v>4207.2700000000004</v>
      </c>
      <c r="G8510">
        <f t="shared" si="1191"/>
        <v>-7.0542296876174859E-4</v>
      </c>
      <c r="H8510" s="2">
        <v>44784</v>
      </c>
      <c r="I8510">
        <v>8898.84</v>
      </c>
      <c r="J8510">
        <f t="shared" si="1192"/>
        <v>-4.3582186118396038E-4</v>
      </c>
      <c r="K8510">
        <f t="shared" si="1188"/>
        <v>-5.6658186118396033E-4</v>
      </c>
      <c r="L8510">
        <v>1.7321592807512009E-2</v>
      </c>
      <c r="N8510" s="2">
        <v>44784</v>
      </c>
      <c r="O8510">
        <v>287.02</v>
      </c>
      <c r="Q8510" s="2">
        <v>44784</v>
      </c>
      <c r="R8510">
        <v>468666.1</v>
      </c>
      <c r="S8510" s="8">
        <f t="shared" si="1193"/>
        <v>-7.4004527699597089E-3</v>
      </c>
      <c r="T8510" s="9">
        <f t="shared" si="1189"/>
        <v>-7.5312127699597086E-3</v>
      </c>
      <c r="U8510" s="3">
        <f>Sheet1!$B$17+Sheet1!$B$18*'Portfolio allocation'!K8510</f>
        <v>-1.6219818588949207E-4</v>
      </c>
      <c r="V8510" s="13">
        <f t="shared" si="1194"/>
        <v>-7.3690145840702168E-3</v>
      </c>
      <c r="W8510" s="13"/>
      <c r="X8510" s="2">
        <v>44784</v>
      </c>
      <c r="Y8510">
        <v>132.54</v>
      </c>
      <c r="AA8510" s="2">
        <v>44784</v>
      </c>
      <c r="AB8510">
        <v>2799.77</v>
      </c>
      <c r="AC8510">
        <f t="shared" si="1195"/>
        <v>7.9091367269061852E-3</v>
      </c>
      <c r="AD8510">
        <f t="shared" si="1190"/>
        <v>7.7790167269061851E-3</v>
      </c>
      <c r="AE8510">
        <f>Sheet2!$B$17+Sheet2!$B$18*'Portfolio allocation'!K8510</f>
        <v>-4.5043203441102098E-4</v>
      </c>
      <c r="AF8510">
        <f t="shared" si="1196"/>
        <v>8.2294487613172058E-3</v>
      </c>
      <c r="AH8510" s="2">
        <v>44784</v>
      </c>
      <c r="AI8510">
        <v>2.8879999999999999</v>
      </c>
      <c r="AJ8510">
        <v>3.2530000000000001</v>
      </c>
      <c r="AK8510">
        <v>1.0345500000000001</v>
      </c>
    </row>
    <row r="8511" spans="1:37" hidden="1" outlineLevel="1" x14ac:dyDescent="0.2">
      <c r="A8511" s="2">
        <v>44785</v>
      </c>
      <c r="B8511">
        <v>19.53</v>
      </c>
      <c r="E8511" s="2">
        <v>44785</v>
      </c>
      <c r="F8511">
        <v>4280.1499999999996</v>
      </c>
      <c r="G8511">
        <f t="shared" si="1191"/>
        <v>1.7322396708554288E-2</v>
      </c>
      <c r="H8511" s="2">
        <v>44785</v>
      </c>
      <c r="I8511">
        <v>9054.14</v>
      </c>
      <c r="J8511">
        <f t="shared" si="1192"/>
        <v>1.745171280751201E-2</v>
      </c>
      <c r="K8511">
        <f t="shared" si="1188"/>
        <v>1.7321592807512009E-2</v>
      </c>
      <c r="L8511">
        <v>3.8703799366921112E-3</v>
      </c>
      <c r="N8511" s="2">
        <v>44785</v>
      </c>
      <c r="O8511">
        <v>291.90989999999999</v>
      </c>
      <c r="Q8511" s="2">
        <v>44785</v>
      </c>
      <c r="R8511">
        <v>476650.7</v>
      </c>
      <c r="S8511" s="8">
        <f t="shared" si="1193"/>
        <v>1.7036862704599365E-2</v>
      </c>
      <c r="T8511" s="9">
        <f t="shared" si="1189"/>
        <v>1.6906742704599364E-2</v>
      </c>
      <c r="U8511" s="3">
        <f>Sheet1!$B$17+Sheet1!$B$18*'Portfolio allocation'!K8511</f>
        <v>2.0359569140672266E-2</v>
      </c>
      <c r="V8511" s="13">
        <f t="shared" si="1194"/>
        <v>-3.4528264360729026E-3</v>
      </c>
      <c r="W8511" s="13"/>
      <c r="X8511" s="2">
        <v>44785</v>
      </c>
      <c r="Y8511">
        <v>134.01</v>
      </c>
      <c r="AA8511" s="2">
        <v>44785</v>
      </c>
      <c r="AB8511">
        <v>2830.82</v>
      </c>
      <c r="AC8511">
        <f t="shared" si="1195"/>
        <v>1.1090196694728549E-2</v>
      </c>
      <c r="AD8511">
        <f t="shared" si="1190"/>
        <v>1.0960196694728549E-2</v>
      </c>
      <c r="AE8511">
        <f>Sheet2!$B$17+Sheet2!$B$18*'Portfolio allocation'!K8511</f>
        <v>1.5456189249604223E-2</v>
      </c>
      <c r="AF8511">
        <f t="shared" si="1196"/>
        <v>-4.4959925548756739E-3</v>
      </c>
      <c r="AH8511" s="2">
        <v>44785</v>
      </c>
      <c r="AI8511">
        <v>2.8490000000000002</v>
      </c>
      <c r="AJ8511">
        <v>3.25</v>
      </c>
      <c r="AK8511">
        <v>1.0244500000000001</v>
      </c>
    </row>
    <row r="8512" spans="1:37" hidden="1" outlineLevel="1" x14ac:dyDescent="0.2">
      <c r="A8512" s="2">
        <v>44788</v>
      </c>
      <c r="B8512">
        <v>19.95</v>
      </c>
      <c r="E8512" s="2">
        <v>44788</v>
      </c>
      <c r="F8512">
        <v>4297.1400000000003</v>
      </c>
      <c r="G8512">
        <f t="shared" si="1191"/>
        <v>3.96948705068767E-3</v>
      </c>
      <c r="H8512" s="2">
        <v>44788</v>
      </c>
      <c r="I8512">
        <v>9090.36</v>
      </c>
      <c r="J8512">
        <f t="shared" si="1192"/>
        <v>4.0003799366921111E-3</v>
      </c>
      <c r="K8512">
        <f t="shared" si="1188"/>
        <v>3.8703799366921112E-3</v>
      </c>
      <c r="L8512">
        <v>1.7970963434672353E-3</v>
      </c>
      <c r="N8512" s="2">
        <v>44788</v>
      </c>
      <c r="O8512">
        <v>293.47000000000003</v>
      </c>
      <c r="Q8512" s="2">
        <v>44788</v>
      </c>
      <c r="R8512">
        <v>479198.1</v>
      </c>
      <c r="S8512" s="8">
        <f t="shared" si="1193"/>
        <v>5.3443748220656229E-3</v>
      </c>
      <c r="T8512" s="9">
        <f t="shared" si="1189"/>
        <v>5.214374822065623E-3</v>
      </c>
      <c r="U8512" s="3">
        <f>Sheet1!$B$17+Sheet1!$B$18*'Portfolio allocation'!K8512</f>
        <v>4.9279968361995701E-3</v>
      </c>
      <c r="V8512" s="13">
        <f t="shared" si="1194"/>
        <v>2.8637798586605284E-4</v>
      </c>
      <c r="W8512" s="13"/>
      <c r="X8512" s="2">
        <v>44788</v>
      </c>
      <c r="Y8512">
        <v>134.93</v>
      </c>
      <c r="AA8512" s="2">
        <v>44788</v>
      </c>
      <c r="AB8512">
        <v>2850.25</v>
      </c>
      <c r="AC8512">
        <f t="shared" si="1195"/>
        <v>6.8637355960463609E-3</v>
      </c>
      <c r="AD8512">
        <f t="shared" si="1190"/>
        <v>6.7346155960463609E-3</v>
      </c>
      <c r="AE8512">
        <f>Sheet2!$B$17+Sheet2!$B$18*'Portfolio allocation'!K8512</f>
        <v>3.4950275933936458E-3</v>
      </c>
      <c r="AF8512">
        <f t="shared" si="1196"/>
        <v>3.2395880026527151E-3</v>
      </c>
      <c r="AH8512" s="2">
        <v>44788</v>
      </c>
      <c r="AI8512">
        <v>2.7909999999999999</v>
      </c>
      <c r="AJ8512">
        <v>3.2280000000000002</v>
      </c>
      <c r="AK8512">
        <v>1.01945</v>
      </c>
    </row>
    <row r="8513" spans="1:37" hidden="1" outlineLevel="1" x14ac:dyDescent="0.2">
      <c r="A8513" s="2">
        <v>44789</v>
      </c>
      <c r="B8513">
        <v>19.690000000000001</v>
      </c>
      <c r="E8513" s="2">
        <v>44789</v>
      </c>
      <c r="F8513">
        <v>4305.2</v>
      </c>
      <c r="G8513">
        <f t="shared" si="1191"/>
        <v>1.8756661407353103E-3</v>
      </c>
      <c r="H8513" s="2">
        <v>44789</v>
      </c>
      <c r="I8513">
        <v>9107.8700000000008</v>
      </c>
      <c r="J8513">
        <f t="shared" si="1192"/>
        <v>1.9262163434672352E-3</v>
      </c>
      <c r="K8513">
        <f t="shared" si="1188"/>
        <v>1.7970963434672353E-3</v>
      </c>
      <c r="L8513">
        <v>-7.1881525749051042E-3</v>
      </c>
      <c r="N8513" s="2">
        <v>44789</v>
      </c>
      <c r="O8513">
        <v>292.70999999999998</v>
      </c>
      <c r="Q8513" s="2">
        <v>44789</v>
      </c>
      <c r="R8513">
        <v>477957.1</v>
      </c>
      <c r="S8513" s="8">
        <f t="shared" si="1193"/>
        <v>-2.5897431563272066E-3</v>
      </c>
      <c r="T8513" s="9">
        <f t="shared" si="1189"/>
        <v>-2.7188631563272066E-3</v>
      </c>
      <c r="U8513" s="3">
        <f>Sheet1!$B$17+Sheet1!$B$18*'Portfolio allocation'!K8513</f>
        <v>2.5494733540582545E-3</v>
      </c>
      <c r="V8513" s="13">
        <f t="shared" si="1194"/>
        <v>-5.2683365103854615E-3</v>
      </c>
      <c r="W8513" s="13"/>
      <c r="X8513" s="2">
        <v>44789</v>
      </c>
      <c r="Y8513">
        <v>136.56</v>
      </c>
      <c r="AA8513" s="2">
        <v>44789</v>
      </c>
      <c r="AB8513">
        <v>2884.69</v>
      </c>
      <c r="AC8513">
        <f t="shared" si="1195"/>
        <v>1.2083150600824544E-2</v>
      </c>
      <c r="AD8513">
        <f t="shared" si="1190"/>
        <v>1.1952630600824543E-2</v>
      </c>
      <c r="AE8513">
        <f>Sheet2!$B$17+Sheet2!$B$18*'Portfolio allocation'!K8513</f>
        <v>1.6514109280497498E-3</v>
      </c>
      <c r="AF8513">
        <f t="shared" si="1196"/>
        <v>1.0301219672774795E-2</v>
      </c>
      <c r="AH8513" s="2">
        <v>44789</v>
      </c>
      <c r="AI8513">
        <v>2.8239999999999998</v>
      </c>
      <c r="AJ8513">
        <v>3.2629999999999999</v>
      </c>
      <c r="AK8513">
        <v>1.0179499999999999</v>
      </c>
    </row>
    <row r="8514" spans="1:37" hidden="1" outlineLevel="1" x14ac:dyDescent="0.2">
      <c r="A8514" s="2">
        <v>44790</v>
      </c>
      <c r="B8514">
        <v>19.899999999999999</v>
      </c>
      <c r="E8514" s="2">
        <v>44790</v>
      </c>
      <c r="F8514">
        <v>4274.04</v>
      </c>
      <c r="G8514">
        <f t="shared" si="1191"/>
        <v>-7.2377589891293725E-3</v>
      </c>
      <c r="H8514" s="2">
        <v>44790</v>
      </c>
      <c r="I8514">
        <v>9043.59</v>
      </c>
      <c r="J8514">
        <f t="shared" si="1192"/>
        <v>-7.0576325749051039E-3</v>
      </c>
      <c r="K8514">
        <f t="shared" si="1188"/>
        <v>-7.1881525749051042E-3</v>
      </c>
      <c r="L8514">
        <v>2.290364694595736E-3</v>
      </c>
      <c r="N8514" s="2">
        <v>44790</v>
      </c>
      <c r="O8514">
        <v>291.32010000000002</v>
      </c>
      <c r="Q8514" s="2">
        <v>44790</v>
      </c>
      <c r="R8514">
        <v>476699.9</v>
      </c>
      <c r="S8514" s="8">
        <f t="shared" si="1193"/>
        <v>-2.6303615952142367E-3</v>
      </c>
      <c r="T8514" s="9">
        <f t="shared" si="1189"/>
        <v>-2.7608815952142366E-3</v>
      </c>
      <c r="U8514" s="3">
        <f>Sheet1!$B$17+Sheet1!$B$18*'Portfolio allocation'!K8514</f>
        <v>-7.7586319215886303E-3</v>
      </c>
      <c r="V8514" s="13">
        <f t="shared" si="1194"/>
        <v>4.9977503263743932E-3</v>
      </c>
      <c r="W8514" s="13"/>
      <c r="X8514" s="2">
        <v>44790</v>
      </c>
      <c r="Y8514">
        <v>137.79</v>
      </c>
      <c r="AA8514" s="2">
        <v>44790</v>
      </c>
      <c r="AB8514">
        <v>2910.67</v>
      </c>
      <c r="AC8514">
        <f t="shared" si="1195"/>
        <v>9.0061670404792959E-3</v>
      </c>
      <c r="AD8514">
        <f t="shared" si="1190"/>
        <v>8.8749270404792965E-3</v>
      </c>
      <c r="AE8514">
        <f>Sheet2!$B$17+Sheet2!$B$18*'Portfolio allocation'!K8514</f>
        <v>-6.338501644599313E-3</v>
      </c>
      <c r="AF8514">
        <f t="shared" si="1196"/>
        <v>1.5213428685078609E-2</v>
      </c>
      <c r="AH8514" s="2">
        <v>44790</v>
      </c>
      <c r="AI8514">
        <v>2.895</v>
      </c>
      <c r="AJ8514">
        <v>3.2810000000000001</v>
      </c>
      <c r="AK8514">
        <v>1.0162500000000001</v>
      </c>
    </row>
    <row r="8515" spans="1:37" hidden="1" outlineLevel="1" x14ac:dyDescent="0.2">
      <c r="A8515" s="2">
        <v>44791</v>
      </c>
      <c r="B8515">
        <v>19.559999999999999</v>
      </c>
      <c r="E8515" s="2">
        <v>44791</v>
      </c>
      <c r="F8515">
        <v>4283.74</v>
      </c>
      <c r="G8515">
        <f t="shared" si="1191"/>
        <v>2.2695154935377104E-3</v>
      </c>
      <c r="H8515" s="2">
        <v>44791</v>
      </c>
      <c r="I8515">
        <v>9065.49</v>
      </c>
      <c r="J8515">
        <f t="shared" si="1192"/>
        <v>2.4216046945957359E-3</v>
      </c>
      <c r="K8515">
        <f t="shared" si="1188"/>
        <v>2.290364694595736E-3</v>
      </c>
      <c r="L8515">
        <v>-1.2998804926021696E-2</v>
      </c>
      <c r="N8515" s="2">
        <v>44791</v>
      </c>
      <c r="O8515">
        <v>290.16989999999998</v>
      </c>
      <c r="Q8515" s="2">
        <v>44791</v>
      </c>
      <c r="R8515">
        <v>474817.9</v>
      </c>
      <c r="S8515" s="8">
        <f t="shared" si="1193"/>
        <v>-3.9479764942262907E-3</v>
      </c>
      <c r="T8515" s="9">
        <f t="shared" si="1189"/>
        <v>-4.0792164942262911E-3</v>
      </c>
      <c r="U8515" s="3">
        <f>Sheet1!$B$17+Sheet1!$B$18*'Portfolio allocation'!K8515</f>
        <v>3.1153633075553262E-3</v>
      </c>
      <c r="V8515" s="13">
        <f t="shared" si="1194"/>
        <v>-7.1945798017816172E-3</v>
      </c>
      <c r="W8515" s="13"/>
      <c r="X8515" s="2">
        <v>44791</v>
      </c>
      <c r="Y8515">
        <v>139.07</v>
      </c>
      <c r="AA8515" s="2">
        <v>44791</v>
      </c>
      <c r="AB8515">
        <v>2937.71</v>
      </c>
      <c r="AC8515">
        <f t="shared" si="1195"/>
        <v>9.2899572950557729E-3</v>
      </c>
      <c r="AD8515">
        <f t="shared" si="1190"/>
        <v>9.160837295055773E-3</v>
      </c>
      <c r="AE8515">
        <f>Sheet2!$B$17+Sheet2!$B$18*'Portfolio allocation'!K8515</f>
        <v>2.0900377302870122E-3</v>
      </c>
      <c r="AF8515">
        <f t="shared" si="1196"/>
        <v>7.0707995647687604E-3</v>
      </c>
      <c r="AH8515" s="2">
        <v>44791</v>
      </c>
      <c r="AI8515">
        <v>2.88</v>
      </c>
      <c r="AJ8515">
        <v>3.2280000000000002</v>
      </c>
      <c r="AK8515">
        <v>1.01295</v>
      </c>
    </row>
    <row r="8516" spans="1:37" hidden="1" outlineLevel="1" x14ac:dyDescent="0.2">
      <c r="A8516" s="2">
        <v>44792</v>
      </c>
      <c r="B8516">
        <v>20.6</v>
      </c>
      <c r="E8516" s="2">
        <v>44792</v>
      </c>
      <c r="F8516">
        <v>4228.4799999999996</v>
      </c>
      <c r="G8516">
        <f t="shared" si="1191"/>
        <v>-1.2899942573545653E-2</v>
      </c>
      <c r="H8516" s="2">
        <v>44792</v>
      </c>
      <c r="I8516">
        <v>8948.82</v>
      </c>
      <c r="J8516">
        <f t="shared" si="1192"/>
        <v>-1.2869684926021696E-2</v>
      </c>
      <c r="K8516">
        <f t="shared" ref="K8516:K8579" si="1197">J8516-(AJ8515/25000)</f>
        <v>-1.2998804926021696E-2</v>
      </c>
      <c r="L8516">
        <v>-2.1426382576742009E-2</v>
      </c>
      <c r="N8516" s="2">
        <v>44792</v>
      </c>
      <c r="O8516">
        <v>286.1499</v>
      </c>
      <c r="Q8516" s="2">
        <v>44792</v>
      </c>
      <c r="R8516">
        <v>468239.8</v>
      </c>
      <c r="S8516" s="8">
        <f t="shared" si="1193"/>
        <v>-1.3853942743102254E-2</v>
      </c>
      <c r="T8516" s="9">
        <f t="shared" ref="T8516:T8579" si="1198">S8516-(AJ8515/100/250)</f>
        <v>-1.3983062743102254E-2</v>
      </c>
      <c r="U8516" s="3">
        <f>Sheet1!$B$17+Sheet1!$B$18*'Portfolio allocation'!K8516</f>
        <v>-1.4424759560303519E-2</v>
      </c>
      <c r="V8516" s="13">
        <f t="shared" si="1194"/>
        <v>4.4169681720126509E-4</v>
      </c>
      <c r="W8516" s="13"/>
      <c r="X8516" s="2">
        <v>44792</v>
      </c>
      <c r="Y8516">
        <v>138.37</v>
      </c>
      <c r="AA8516" s="2">
        <v>44792</v>
      </c>
      <c r="AB8516">
        <v>2922.92</v>
      </c>
      <c r="AC8516">
        <f t="shared" si="1195"/>
        <v>-5.034533701420485E-3</v>
      </c>
      <c r="AD8516">
        <f t="shared" ref="AD8516:AD8579" si="1199">AC8516-AJ8516/25000</f>
        <v>-5.1642537014204848E-3</v>
      </c>
      <c r="AE8516">
        <f>Sheet2!$B$17+Sheet2!$B$18*'Portfolio allocation'!K8516</f>
        <v>-1.1505481958361102E-2</v>
      </c>
      <c r="AF8516">
        <f t="shared" si="1196"/>
        <v>6.3412282569406172E-3</v>
      </c>
      <c r="AH8516" s="2">
        <v>44792</v>
      </c>
      <c r="AI8516">
        <v>2.9889999999999999</v>
      </c>
      <c r="AJ8516">
        <v>3.2429999999999999</v>
      </c>
      <c r="AK8516">
        <v>1.0041500000000001</v>
      </c>
    </row>
    <row r="8517" spans="1:37" hidden="1" outlineLevel="1" x14ac:dyDescent="0.2">
      <c r="A8517" s="2">
        <v>44795</v>
      </c>
      <c r="B8517">
        <v>23.8</v>
      </c>
      <c r="E8517" s="2">
        <v>44795</v>
      </c>
      <c r="F8517">
        <v>4137.99</v>
      </c>
      <c r="G8517">
        <f t="shared" ref="G8517:G8580" si="1200">(F8517/F8516)-1</f>
        <v>-2.1400124867564707E-2</v>
      </c>
      <c r="H8517" s="2">
        <v>44795</v>
      </c>
      <c r="I8517">
        <v>8758.24</v>
      </c>
      <c r="J8517">
        <f t="shared" ref="J8517:J8580" si="1201">(I8517/I8516)-1</f>
        <v>-2.1296662576742009E-2</v>
      </c>
      <c r="K8517">
        <f t="shared" si="1197"/>
        <v>-2.1426382576742009E-2</v>
      </c>
      <c r="L8517">
        <v>-2.3567911616945887E-3</v>
      </c>
      <c r="N8517" s="2">
        <v>44795</v>
      </c>
      <c r="O8517">
        <v>277.75</v>
      </c>
      <c r="Q8517" s="2">
        <v>44795</v>
      </c>
      <c r="R8517">
        <v>454494.6</v>
      </c>
      <c r="S8517" s="8">
        <f t="shared" ref="S8517:S8580" si="1202">R8517/R8516-1</f>
        <v>-2.9355044146183285E-2</v>
      </c>
      <c r="T8517" s="9">
        <f t="shared" si="1198"/>
        <v>-2.9484764146183284E-2</v>
      </c>
      <c r="U8517" s="3">
        <f>Sheet1!$B$17+Sheet1!$B$18*'Portfolio allocation'!K8517</f>
        <v>-2.4093090224430583E-2</v>
      </c>
      <c r="V8517" s="13">
        <f t="shared" ref="V8517:V8580" si="1203">T8517-U8517</f>
        <v>-5.3916739217527015E-3</v>
      </c>
      <c r="W8517" s="13"/>
      <c r="X8517" s="2">
        <v>44795</v>
      </c>
      <c r="Y8517">
        <v>135.55000000000001</v>
      </c>
      <c r="AA8517" s="2">
        <v>44795</v>
      </c>
      <c r="AB8517">
        <v>2863.35</v>
      </c>
      <c r="AC8517">
        <f t="shared" ref="AC8517:AC8580" si="1204">AB8517/AB8516-1</f>
        <v>-2.0380304626880008E-2</v>
      </c>
      <c r="AD8517">
        <f t="shared" si="1199"/>
        <v>-2.0512904626880008E-2</v>
      </c>
      <c r="AE8517">
        <f>Sheet2!$B$17+Sheet2!$B$18*'Portfolio allocation'!K8517</f>
        <v>-1.8999499012333183E-2</v>
      </c>
      <c r="AF8517">
        <f t="shared" ref="AF8517:AF8580" si="1205">AD8517-AE8517</f>
        <v>-1.5134056145468255E-3</v>
      </c>
      <c r="AH8517" s="2">
        <v>44795</v>
      </c>
      <c r="AI8517">
        <v>3.0350000000000001</v>
      </c>
      <c r="AJ8517">
        <v>3.3149999999999999</v>
      </c>
      <c r="AK8517">
        <v>0.99665000000000004</v>
      </c>
    </row>
    <row r="8518" spans="1:37" hidden="1" outlineLevel="1" x14ac:dyDescent="0.2">
      <c r="A8518" s="2">
        <v>44796</v>
      </c>
      <c r="B8518">
        <v>24.11</v>
      </c>
      <c r="E8518" s="2">
        <v>44796</v>
      </c>
      <c r="F8518">
        <v>4128.7299999999996</v>
      </c>
      <c r="G8518">
        <f t="shared" si="1200"/>
        <v>-2.2378014446627903E-3</v>
      </c>
      <c r="H8518" s="2">
        <v>44796</v>
      </c>
      <c r="I8518">
        <v>8738.76</v>
      </c>
      <c r="J8518">
        <f t="shared" si="1201"/>
        <v>-2.2241911616945886E-3</v>
      </c>
      <c r="K8518">
        <f t="shared" si="1197"/>
        <v>-2.3567911616945887E-3</v>
      </c>
      <c r="L8518">
        <v>2.8048233713707199E-3</v>
      </c>
      <c r="N8518" s="2">
        <v>44796</v>
      </c>
      <c r="O8518">
        <v>276.43990000000002</v>
      </c>
      <c r="Q8518" s="2">
        <v>44796</v>
      </c>
      <c r="R8518">
        <v>452350.9</v>
      </c>
      <c r="S8518" s="8">
        <f t="shared" si="1202"/>
        <v>-4.7166677007822733E-3</v>
      </c>
      <c r="T8518" s="9">
        <f t="shared" si="1198"/>
        <v>-4.8492677007822733E-3</v>
      </c>
      <c r="U8518" s="3">
        <f>Sheet1!$B$17+Sheet1!$B$18*'Portfolio allocation'!K8518</f>
        <v>-2.2159716653724149E-3</v>
      </c>
      <c r="V8518" s="13">
        <f t="shared" si="1203"/>
        <v>-2.6332960354098585E-3</v>
      </c>
      <c r="W8518" s="13"/>
      <c r="X8518" s="2">
        <v>44796</v>
      </c>
      <c r="Y8518">
        <v>134.74</v>
      </c>
      <c r="AA8518" s="2">
        <v>44796</v>
      </c>
      <c r="AB8518">
        <v>2846.24</v>
      </c>
      <c r="AC8518">
        <f t="shared" si="1204"/>
        <v>-5.9755181867393592E-3</v>
      </c>
      <c r="AD8518">
        <f t="shared" si="1199"/>
        <v>-6.1070381867393587E-3</v>
      </c>
      <c r="AE8518">
        <f>Sheet2!$B$17+Sheet2!$B$18*'Portfolio allocation'!K8518</f>
        <v>-2.0423318167950379E-3</v>
      </c>
      <c r="AF8518">
        <f t="shared" si="1205"/>
        <v>-4.0647063699443212E-3</v>
      </c>
      <c r="AH8518" s="2">
        <v>44796</v>
      </c>
      <c r="AI8518">
        <v>3.0539999999999998</v>
      </c>
      <c r="AJ8518">
        <v>3.2879999999999998</v>
      </c>
      <c r="AK8518">
        <v>0.99865000000000004</v>
      </c>
    </row>
    <row r="8519" spans="1:37" hidden="1" outlineLevel="1" x14ac:dyDescent="0.2">
      <c r="A8519" s="2">
        <v>44797</v>
      </c>
      <c r="B8519">
        <v>22.82</v>
      </c>
      <c r="E8519" s="2">
        <v>44797</v>
      </c>
      <c r="F8519">
        <v>4140.7700000000004</v>
      </c>
      <c r="G8519">
        <f t="shared" si="1200"/>
        <v>2.9161509713642175E-3</v>
      </c>
      <c r="H8519" s="2">
        <v>44797</v>
      </c>
      <c r="I8519">
        <v>8764.42</v>
      </c>
      <c r="J8519">
        <f t="shared" si="1201"/>
        <v>2.9363433713707199E-3</v>
      </c>
      <c r="K8519">
        <f t="shared" si="1197"/>
        <v>2.8048233713707199E-3</v>
      </c>
      <c r="L8519">
        <v>1.3981824154478961E-2</v>
      </c>
      <c r="N8519" s="2">
        <v>44797</v>
      </c>
      <c r="O8519">
        <v>275.79000000000002</v>
      </c>
      <c r="Q8519" s="2">
        <v>44797</v>
      </c>
      <c r="R8519">
        <v>451287.5</v>
      </c>
      <c r="S8519" s="8">
        <f t="shared" si="1202"/>
        <v>-2.3508298535496186E-3</v>
      </c>
      <c r="T8519" s="9">
        <f t="shared" si="1198"/>
        <v>-2.4823498535496186E-3</v>
      </c>
      <c r="U8519" s="3">
        <f>Sheet1!$B$17+Sheet1!$B$18*'Portfolio allocation'!K8519</f>
        <v>3.705563339668312E-3</v>
      </c>
      <c r="V8519" s="13">
        <f t="shared" si="1203"/>
        <v>-6.187913193217931E-3</v>
      </c>
      <c r="W8519" s="13"/>
      <c r="X8519" s="2">
        <v>44797</v>
      </c>
      <c r="Y8519">
        <v>133.22999999999999</v>
      </c>
      <c r="AA8519" s="2">
        <v>44797</v>
      </c>
      <c r="AB8519">
        <v>2814.34</v>
      </c>
      <c r="AC8519">
        <f t="shared" si="1204"/>
        <v>-1.12077688459159E-2</v>
      </c>
      <c r="AD8519">
        <f t="shared" si="1199"/>
        <v>-1.13409688459159E-2</v>
      </c>
      <c r="AE8519">
        <f>Sheet2!$B$17+Sheet2!$B$18*'Portfolio allocation'!K8519</f>
        <v>2.5475075107032289E-3</v>
      </c>
      <c r="AF8519">
        <f t="shared" si="1205"/>
        <v>-1.3888476356619129E-2</v>
      </c>
      <c r="AH8519" s="2">
        <v>44797</v>
      </c>
      <c r="AI8519">
        <v>3.1059999999999999</v>
      </c>
      <c r="AJ8519">
        <v>3.33</v>
      </c>
      <c r="AK8519">
        <v>0.99919999999999998</v>
      </c>
    </row>
    <row r="8520" spans="1:37" hidden="1" outlineLevel="1" x14ac:dyDescent="0.2">
      <c r="A8520" s="2">
        <v>44798</v>
      </c>
      <c r="B8520">
        <v>21.78</v>
      </c>
      <c r="E8520" s="2">
        <v>44798</v>
      </c>
      <c r="F8520">
        <v>4199.12</v>
      </c>
      <c r="G8520">
        <f t="shared" si="1200"/>
        <v>1.4091582000449021E-2</v>
      </c>
      <c r="H8520" s="2">
        <v>44798</v>
      </c>
      <c r="I8520">
        <v>8888.1299999999992</v>
      </c>
      <c r="J8520">
        <f t="shared" si="1201"/>
        <v>1.4115024154478961E-2</v>
      </c>
      <c r="K8520">
        <f t="shared" si="1197"/>
        <v>1.3981824154478961E-2</v>
      </c>
      <c r="L8520">
        <v>-3.3793823775754739E-2</v>
      </c>
      <c r="N8520" s="2">
        <v>44798</v>
      </c>
      <c r="O8520">
        <v>278.8501</v>
      </c>
      <c r="Q8520" s="2">
        <v>44798</v>
      </c>
      <c r="R8520">
        <v>456294.8</v>
      </c>
      <c r="S8520" s="8">
        <f t="shared" si="1202"/>
        <v>1.1095587624297076E-2</v>
      </c>
      <c r="T8520" s="9">
        <f t="shared" si="1198"/>
        <v>1.0962387624297076E-2</v>
      </c>
      <c r="U8520" s="3">
        <f>Sheet1!$B$17+Sheet1!$B$18*'Portfolio allocation'!K8520</f>
        <v>1.6528101900919228E-2</v>
      </c>
      <c r="V8520" s="13">
        <f t="shared" si="1203"/>
        <v>-5.5657142766221517E-3</v>
      </c>
      <c r="W8520" s="13"/>
      <c r="X8520" s="2">
        <v>44798</v>
      </c>
      <c r="Y8520">
        <v>133.97999999999999</v>
      </c>
      <c r="AA8520" s="2">
        <v>44798</v>
      </c>
      <c r="AB8520">
        <v>2830.19</v>
      </c>
      <c r="AC8520">
        <f t="shared" si="1204"/>
        <v>5.6318710603551203E-3</v>
      </c>
      <c r="AD8520">
        <f t="shared" si="1199"/>
        <v>5.4986710603551203E-3</v>
      </c>
      <c r="AE8520">
        <f>Sheet2!$B$17+Sheet2!$B$18*'Portfolio allocation'!K8520</f>
        <v>1.248638175812275E-2</v>
      </c>
      <c r="AF8520">
        <f t="shared" si="1205"/>
        <v>-6.9877106977676295E-3</v>
      </c>
      <c r="AH8520" s="2">
        <v>44798</v>
      </c>
      <c r="AI8520">
        <v>3.024</v>
      </c>
      <c r="AJ8520">
        <v>3.33</v>
      </c>
      <c r="AK8520">
        <v>0.99814999999999998</v>
      </c>
    </row>
    <row r="8521" spans="1:37" hidden="1" outlineLevel="1" x14ac:dyDescent="0.2">
      <c r="A8521" s="2">
        <v>44799</v>
      </c>
      <c r="B8521">
        <v>25.56</v>
      </c>
      <c r="E8521" s="2">
        <v>44799</v>
      </c>
      <c r="F8521">
        <v>4057.66</v>
      </c>
      <c r="G8521">
        <f t="shared" si="1200"/>
        <v>-3.3688010821315006E-2</v>
      </c>
      <c r="H8521" s="2">
        <v>44799</v>
      </c>
      <c r="I8521">
        <v>8588.9500000000007</v>
      </c>
      <c r="J8521">
        <f t="shared" si="1201"/>
        <v>-3.3660623775754739E-2</v>
      </c>
      <c r="K8521">
        <f t="shared" si="1197"/>
        <v>-3.3793823775754739E-2</v>
      </c>
      <c r="L8521">
        <v>-6.7533297227251321E-3</v>
      </c>
      <c r="N8521" s="2">
        <v>44799</v>
      </c>
      <c r="O8521">
        <v>268.09010000000001</v>
      </c>
      <c r="Q8521" s="2">
        <v>44799</v>
      </c>
      <c r="R8521">
        <v>438687.7</v>
      </c>
      <c r="S8521" s="8">
        <f t="shared" si="1202"/>
        <v>-3.8587115172033504E-2</v>
      </c>
      <c r="T8521" s="9">
        <f t="shared" si="1198"/>
        <v>-3.8720315172033504E-2</v>
      </c>
      <c r="U8521" s="3">
        <f>Sheet1!$B$17+Sheet1!$B$18*'Portfolio allocation'!K8521</f>
        <v>-3.8281332200579346E-2</v>
      </c>
      <c r="V8521" s="13">
        <f t="shared" si="1203"/>
        <v>-4.3898297145415766E-4</v>
      </c>
      <c r="W8521" s="13"/>
      <c r="X8521" s="2">
        <v>44799</v>
      </c>
      <c r="Y8521">
        <v>130.38</v>
      </c>
      <c r="AA8521" s="2">
        <v>44799</v>
      </c>
      <c r="AB8521">
        <v>2754.14</v>
      </c>
      <c r="AC8521">
        <f t="shared" si="1204"/>
        <v>-2.6870987460205886E-2</v>
      </c>
      <c r="AD8521">
        <f t="shared" si="1199"/>
        <v>-2.7005347460205886E-2</v>
      </c>
      <c r="AE8521">
        <f>Sheet2!$B$17+Sheet2!$B$18*'Portfolio allocation'!K8521</f>
        <v>-2.9996943248456795E-2</v>
      </c>
      <c r="AF8521">
        <f t="shared" si="1205"/>
        <v>2.9915957882509087E-3</v>
      </c>
      <c r="AH8521" s="2">
        <v>44799</v>
      </c>
      <c r="AI8521">
        <v>3.0350000000000001</v>
      </c>
      <c r="AJ8521">
        <v>3.359</v>
      </c>
      <c r="AK8521">
        <v>1.0016499999999999</v>
      </c>
    </row>
    <row r="8522" spans="1:37" hidden="1" outlineLevel="1" x14ac:dyDescent="0.2">
      <c r="A8522" s="2">
        <v>44802</v>
      </c>
      <c r="B8522">
        <v>26.21</v>
      </c>
      <c r="E8522" s="2">
        <v>44802</v>
      </c>
      <c r="F8522">
        <v>4030.61</v>
      </c>
      <c r="G8522">
        <f t="shared" si="1200"/>
        <v>-6.6664037893761074E-3</v>
      </c>
      <c r="H8522" s="2">
        <v>44802</v>
      </c>
      <c r="I8522">
        <v>8532.1</v>
      </c>
      <c r="J8522">
        <f t="shared" si="1201"/>
        <v>-6.6189697227251321E-3</v>
      </c>
      <c r="K8522">
        <f t="shared" si="1197"/>
        <v>-6.7533297227251321E-3</v>
      </c>
      <c r="L8522">
        <v>-1.1084626712767047E-2</v>
      </c>
      <c r="N8522" s="2">
        <v>44802</v>
      </c>
      <c r="O8522">
        <v>265.23</v>
      </c>
      <c r="Q8522" s="2">
        <v>44802</v>
      </c>
      <c r="R8522">
        <v>434007.6</v>
      </c>
      <c r="S8522" s="8">
        <f t="shared" si="1202"/>
        <v>-1.0668409440246496E-2</v>
      </c>
      <c r="T8522" s="9">
        <f t="shared" si="1198"/>
        <v>-1.0802769440246496E-2</v>
      </c>
      <c r="U8522" s="3">
        <f>Sheet1!$B$17+Sheet1!$B$18*'Portfolio allocation'!K8522</f>
        <v>-7.2597921256912293E-3</v>
      </c>
      <c r="V8522" s="13">
        <f t="shared" si="1203"/>
        <v>-3.5429773145552665E-3</v>
      </c>
      <c r="W8522" s="13"/>
      <c r="X8522" s="2">
        <v>44802</v>
      </c>
      <c r="Y8522">
        <v>130.31</v>
      </c>
      <c r="AA8522" s="2">
        <v>44802</v>
      </c>
      <c r="AB8522">
        <v>2752.66</v>
      </c>
      <c r="AC8522">
        <f t="shared" si="1204"/>
        <v>-5.3737282781562978E-4</v>
      </c>
      <c r="AD8522">
        <f t="shared" si="1199"/>
        <v>-6.7393282781562976E-4</v>
      </c>
      <c r="AE8522">
        <f>Sheet2!$B$17+Sheet2!$B$18*'Portfolio allocation'!K8522</f>
        <v>-5.9518460711066173E-3</v>
      </c>
      <c r="AF8522">
        <f t="shared" si="1205"/>
        <v>5.2779132432909876E-3</v>
      </c>
      <c r="AH8522" s="2">
        <v>44802</v>
      </c>
      <c r="AI8522">
        <v>3.11</v>
      </c>
      <c r="AJ8522">
        <v>3.4140000000000001</v>
      </c>
      <c r="AK8522">
        <v>0.99834999999999996</v>
      </c>
    </row>
    <row r="8523" spans="1:37" hidden="1" outlineLevel="1" x14ac:dyDescent="0.2">
      <c r="A8523" s="2">
        <v>44803</v>
      </c>
      <c r="B8523">
        <v>26.21</v>
      </c>
      <c r="E8523" s="2">
        <v>44803</v>
      </c>
      <c r="F8523">
        <v>3986.16</v>
      </c>
      <c r="G8523">
        <f t="shared" si="1200"/>
        <v>-1.1028107408059928E-2</v>
      </c>
      <c r="H8523" s="2">
        <v>44803</v>
      </c>
      <c r="I8523">
        <v>8438.69</v>
      </c>
      <c r="J8523">
        <f t="shared" si="1201"/>
        <v>-1.0948066712767046E-2</v>
      </c>
      <c r="K8523">
        <f t="shared" si="1197"/>
        <v>-1.1084626712767047E-2</v>
      </c>
      <c r="L8523">
        <v>-7.7551110314516558E-3</v>
      </c>
      <c r="N8523" s="2">
        <v>44803</v>
      </c>
      <c r="O8523">
        <v>262.97000000000003</v>
      </c>
      <c r="Q8523" s="2">
        <v>44803</v>
      </c>
      <c r="R8523">
        <v>430309.4</v>
      </c>
      <c r="S8523" s="8">
        <f t="shared" si="1202"/>
        <v>-8.5210489401567058E-3</v>
      </c>
      <c r="T8523" s="9">
        <f t="shared" si="1198"/>
        <v>-8.6576089401567066E-3</v>
      </c>
      <c r="U8523" s="3">
        <f>Sheet1!$B$17+Sheet1!$B$18*'Portfolio allocation'!K8523</f>
        <v>-1.22287658023306E-2</v>
      </c>
      <c r="V8523" s="13">
        <f t="shared" si="1203"/>
        <v>3.5711568621738937E-3</v>
      </c>
      <c r="W8523" s="13"/>
      <c r="X8523" s="2">
        <v>44803</v>
      </c>
      <c r="Y8523">
        <v>129.58000000000001</v>
      </c>
      <c r="AA8523" s="2">
        <v>44803</v>
      </c>
      <c r="AB8523">
        <v>2737.24</v>
      </c>
      <c r="AC8523">
        <f t="shared" si="1204"/>
        <v>-5.6018542064766308E-3</v>
      </c>
      <c r="AD8523">
        <f t="shared" si="1199"/>
        <v>-5.740854206476631E-3</v>
      </c>
      <c r="AE8523">
        <f>Sheet2!$B$17+Sheet2!$B$18*'Portfolio allocation'!K8523</f>
        <v>-9.8033458560320922E-3</v>
      </c>
      <c r="AF8523">
        <f t="shared" si="1205"/>
        <v>4.0624916495554612E-3</v>
      </c>
      <c r="AH8523" s="2">
        <v>44803</v>
      </c>
      <c r="AI8523">
        <v>3.11</v>
      </c>
      <c r="AJ8523">
        <v>3.4750000000000001</v>
      </c>
      <c r="AK8523">
        <v>0.99885000000000002</v>
      </c>
    </row>
    <row r="8524" spans="1:37" hidden="1" outlineLevel="1" x14ac:dyDescent="0.2">
      <c r="A8524" s="2">
        <v>44804</v>
      </c>
      <c r="B8524">
        <v>25.87</v>
      </c>
      <c r="E8524" s="2">
        <v>44804</v>
      </c>
      <c r="F8524">
        <v>3955</v>
      </c>
      <c r="G8524">
        <f t="shared" si="1200"/>
        <v>-7.8170469825595834E-3</v>
      </c>
      <c r="H8524" s="2">
        <v>44804</v>
      </c>
      <c r="I8524">
        <v>8374.42</v>
      </c>
      <c r="J8524">
        <f t="shared" si="1201"/>
        <v>-7.6161110314516556E-3</v>
      </c>
      <c r="K8524">
        <f t="shared" si="1197"/>
        <v>-7.7551110314516558E-3</v>
      </c>
      <c r="L8524">
        <v>3.0298547010538229E-3</v>
      </c>
      <c r="N8524" s="2">
        <v>44804</v>
      </c>
      <c r="O8524">
        <v>261.47000000000003</v>
      </c>
      <c r="Q8524" s="2">
        <v>44804</v>
      </c>
      <c r="R8524">
        <v>427854.9</v>
      </c>
      <c r="S8524" s="8">
        <f t="shared" si="1202"/>
        <v>-5.7040352825199481E-3</v>
      </c>
      <c r="T8524" s="9">
        <f t="shared" si="1198"/>
        <v>-5.8430352825199483E-3</v>
      </c>
      <c r="U8524" s="3">
        <f>Sheet1!$B$17+Sheet1!$B$18*'Portfolio allocation'!K8524</f>
        <v>-8.4090610315769154E-3</v>
      </c>
      <c r="V8524" s="13">
        <f t="shared" si="1203"/>
        <v>2.5660257490569671E-3</v>
      </c>
      <c r="W8524" s="13"/>
      <c r="X8524" s="2">
        <v>44804</v>
      </c>
      <c r="Y8524">
        <v>128.44999999999999</v>
      </c>
      <c r="AA8524" s="2">
        <v>44804</v>
      </c>
      <c r="AB8524">
        <v>2713.37</v>
      </c>
      <c r="AC8524">
        <f t="shared" si="1204"/>
        <v>-8.7204629480790441E-3</v>
      </c>
      <c r="AD8524">
        <f t="shared" si="1199"/>
        <v>-8.8597829480790442E-3</v>
      </c>
      <c r="AE8524">
        <f>Sheet2!$B$17+Sheet2!$B$18*'Portfolio allocation'!K8524</f>
        <v>-6.8426555685789274E-3</v>
      </c>
      <c r="AF8524">
        <f t="shared" si="1205"/>
        <v>-2.0171273795001167E-3</v>
      </c>
      <c r="AH8524" s="2">
        <v>44804</v>
      </c>
      <c r="AI8524">
        <v>3.1320000000000001</v>
      </c>
      <c r="AJ8524">
        <v>3.4830000000000001</v>
      </c>
      <c r="AK8524">
        <v>1.0055499999999999</v>
      </c>
    </row>
    <row r="8525" spans="1:37" hidden="1" outlineLevel="1" x14ac:dyDescent="0.2">
      <c r="A8525" s="2">
        <v>44805</v>
      </c>
      <c r="B8525">
        <v>25.56</v>
      </c>
      <c r="E8525" s="2">
        <v>44805</v>
      </c>
      <c r="F8525">
        <v>3966.85</v>
      </c>
      <c r="G8525">
        <f t="shared" si="1200"/>
        <v>2.9962073324905081E-3</v>
      </c>
      <c r="H8525" s="2">
        <v>44805</v>
      </c>
      <c r="I8525">
        <v>8400.9599999999991</v>
      </c>
      <c r="J8525">
        <f t="shared" si="1201"/>
        <v>3.1691747010538229E-3</v>
      </c>
      <c r="K8525">
        <f t="shared" si="1197"/>
        <v>3.0298547010538229E-3</v>
      </c>
      <c r="L8525">
        <v>-1.0798665717441753E-2</v>
      </c>
      <c r="N8525" s="2">
        <v>44805</v>
      </c>
      <c r="O8525">
        <v>260.3999</v>
      </c>
      <c r="Q8525" s="2">
        <v>44805</v>
      </c>
      <c r="R8525">
        <v>426103.9</v>
      </c>
      <c r="S8525" s="8">
        <f t="shared" si="1202"/>
        <v>-4.0925089323506914E-3</v>
      </c>
      <c r="T8525" s="9">
        <f t="shared" si="1198"/>
        <v>-4.2318289323506914E-3</v>
      </c>
      <c r="U8525" s="3">
        <f>Sheet1!$B$17+Sheet1!$B$18*'Portfolio allocation'!K8525</f>
        <v>3.9637249841330737E-3</v>
      </c>
      <c r="V8525" s="13">
        <f t="shared" si="1203"/>
        <v>-8.1955539164837651E-3</v>
      </c>
      <c r="W8525" s="13"/>
      <c r="X8525" s="2">
        <v>44805</v>
      </c>
      <c r="Y8525">
        <v>129.66</v>
      </c>
      <c r="AA8525" s="2">
        <v>44805</v>
      </c>
      <c r="AB8525">
        <v>2738.93</v>
      </c>
      <c r="AC8525">
        <f t="shared" si="1204"/>
        <v>9.4200201225782543E-3</v>
      </c>
      <c r="AD8525">
        <f t="shared" si="1199"/>
        <v>9.2796601225782534E-3</v>
      </c>
      <c r="AE8525">
        <f>Sheet2!$B$17+Sheet2!$B$18*'Portfolio allocation'!K8525</f>
        <v>2.7476111101258993E-3</v>
      </c>
      <c r="AF8525">
        <f t="shared" si="1205"/>
        <v>6.5320490124523541E-3</v>
      </c>
      <c r="AH8525" s="2">
        <v>44805</v>
      </c>
      <c r="AI8525">
        <v>3.2650000000000001</v>
      </c>
      <c r="AJ8525">
        <v>3.5089999999999999</v>
      </c>
      <c r="AK8525">
        <v>0.99360000000000004</v>
      </c>
    </row>
    <row r="8526" spans="1:37" hidden="1" outlineLevel="1" x14ac:dyDescent="0.2">
      <c r="A8526" s="2">
        <v>44806</v>
      </c>
      <c r="B8526">
        <v>25.47</v>
      </c>
      <c r="E8526" s="2">
        <v>44806</v>
      </c>
      <c r="F8526">
        <v>3924.26</v>
      </c>
      <c r="G8526">
        <f t="shared" si="1200"/>
        <v>-1.0736478566116592E-2</v>
      </c>
      <c r="H8526" s="2">
        <v>44806</v>
      </c>
      <c r="I8526">
        <v>8311.42</v>
      </c>
      <c r="J8526">
        <f t="shared" si="1201"/>
        <v>-1.0658305717441752E-2</v>
      </c>
      <c r="K8526">
        <f t="shared" si="1197"/>
        <v>-1.0798665717441753E-2</v>
      </c>
      <c r="L8526">
        <v>-1.3864000000000001E-4</v>
      </c>
      <c r="N8526" s="2">
        <v>44806</v>
      </c>
      <c r="O8526">
        <v>256.06009999999998</v>
      </c>
      <c r="Q8526" s="2">
        <v>44806</v>
      </c>
      <c r="R8526">
        <v>419002.4</v>
      </c>
      <c r="S8526" s="8">
        <f t="shared" si="1202"/>
        <v>-1.6666122980803499E-2</v>
      </c>
      <c r="T8526" s="9">
        <f t="shared" si="1198"/>
        <v>-1.6806482980803499E-2</v>
      </c>
      <c r="U8526" s="3">
        <f>Sheet1!$B$17+Sheet1!$B$18*'Portfolio allocation'!K8526</f>
        <v>-1.1900704101278041E-2</v>
      </c>
      <c r="V8526" s="13">
        <f t="shared" si="1203"/>
        <v>-4.9057788795254572E-3</v>
      </c>
      <c r="W8526" s="13"/>
      <c r="X8526" s="2">
        <v>44806</v>
      </c>
      <c r="Y8526">
        <v>127.79</v>
      </c>
      <c r="AA8526" s="2">
        <v>44806</v>
      </c>
      <c r="AB8526">
        <v>2699.43</v>
      </c>
      <c r="AC8526">
        <f t="shared" si="1204"/>
        <v>-1.4421690222094052E-2</v>
      </c>
      <c r="AD8526">
        <f t="shared" si="1199"/>
        <v>-1.4560330222094053E-2</v>
      </c>
      <c r="AE8526">
        <f>Sheet2!$B$17+Sheet2!$B$18*'Portfolio allocation'!K8526</f>
        <v>-9.5490620434640263E-3</v>
      </c>
      <c r="AF8526">
        <f t="shared" si="1205"/>
        <v>-5.0112681786300267E-3</v>
      </c>
      <c r="AH8526" s="2">
        <v>44806</v>
      </c>
      <c r="AI8526">
        <v>3.1909999999999998</v>
      </c>
      <c r="AJ8526">
        <v>3.4660000000000002</v>
      </c>
      <c r="AK8526">
        <v>1.00275</v>
      </c>
    </row>
    <row r="8527" spans="1:37" hidden="1" outlineLevel="1" x14ac:dyDescent="0.2">
      <c r="A8527" s="2">
        <v>44809</v>
      </c>
      <c r="B8527">
        <v>25.99</v>
      </c>
      <c r="E8527" s="2">
        <v>44809</v>
      </c>
      <c r="F8527">
        <v>3924.26</v>
      </c>
      <c r="G8527">
        <f t="shared" si="1200"/>
        <v>0</v>
      </c>
      <c r="H8527" s="2">
        <v>44809</v>
      </c>
      <c r="I8527">
        <v>8311.42</v>
      </c>
      <c r="J8527">
        <f t="shared" si="1201"/>
        <v>0</v>
      </c>
      <c r="K8527">
        <f t="shared" si="1197"/>
        <v>-1.3864000000000001E-4</v>
      </c>
      <c r="L8527">
        <v>-4.1824736650056026E-3</v>
      </c>
      <c r="N8527" s="2">
        <v>44809</v>
      </c>
      <c r="O8527">
        <v>256.06009999999998</v>
      </c>
      <c r="Q8527" s="2">
        <v>44809</v>
      </c>
      <c r="R8527">
        <v>419002.4</v>
      </c>
      <c r="S8527" s="8">
        <f t="shared" si="1202"/>
        <v>0</v>
      </c>
      <c r="T8527" s="9">
        <f t="shared" si="1198"/>
        <v>-1.3864000000000001E-4</v>
      </c>
      <c r="U8527" s="3">
        <f>Sheet1!$B$17+Sheet1!$B$18*'Portfolio allocation'!K8527</f>
        <v>3.2874756274978113E-4</v>
      </c>
      <c r="V8527" s="13">
        <f t="shared" si="1203"/>
        <v>-4.6738756274978112E-4</v>
      </c>
      <c r="W8527" s="13"/>
      <c r="X8527" s="2">
        <v>44809</v>
      </c>
      <c r="Y8527">
        <v>127.79</v>
      </c>
      <c r="AA8527" s="2">
        <v>44809</v>
      </c>
      <c r="AB8527">
        <v>2699.43</v>
      </c>
      <c r="AC8527">
        <f t="shared" si="1204"/>
        <v>0</v>
      </c>
      <c r="AD8527">
        <f t="shared" si="1199"/>
        <v>-1.3864000000000001E-4</v>
      </c>
      <c r="AE8527">
        <f>Sheet2!$B$17+Sheet2!$B$18*'Portfolio allocation'!K8527</f>
        <v>-6.9895213661935984E-5</v>
      </c>
      <c r="AF8527">
        <f t="shared" si="1205"/>
        <v>-6.874478633806403E-5</v>
      </c>
      <c r="AH8527" s="2">
        <v>44809</v>
      </c>
      <c r="AI8527">
        <v>3.1909999999999998</v>
      </c>
      <c r="AJ8527">
        <v>3.4660000000000002</v>
      </c>
      <c r="AK8527">
        <v>0.99204999999999999</v>
      </c>
    </row>
    <row r="8528" spans="1:37" hidden="1" outlineLevel="1" x14ac:dyDescent="0.2">
      <c r="A8528" s="2">
        <v>44810</v>
      </c>
      <c r="B8528">
        <v>26.91</v>
      </c>
      <c r="E8528" s="2">
        <v>44810</v>
      </c>
      <c r="F8528">
        <v>3908.19</v>
      </c>
      <c r="G8528">
        <f t="shared" si="1200"/>
        <v>-4.095039574340209E-3</v>
      </c>
      <c r="H8528" s="2">
        <v>44810</v>
      </c>
      <c r="I8528">
        <v>8277.81</v>
      </c>
      <c r="J8528">
        <f t="shared" si="1201"/>
        <v>-4.0438336650056028E-3</v>
      </c>
      <c r="K8528">
        <f t="shared" si="1197"/>
        <v>-4.1824736650056026E-3</v>
      </c>
      <c r="L8528">
        <v>1.8228752923732414E-2</v>
      </c>
      <c r="N8528" s="2">
        <v>44810</v>
      </c>
      <c r="O8528">
        <v>253.25</v>
      </c>
      <c r="Q8528" s="2">
        <v>44810</v>
      </c>
      <c r="R8528">
        <v>414404.2</v>
      </c>
      <c r="S8528" s="8">
        <f t="shared" si="1202"/>
        <v>-1.0974161484516576E-2</v>
      </c>
      <c r="T8528" s="9">
        <f t="shared" si="1198"/>
        <v>-1.1112801484516576E-2</v>
      </c>
      <c r="U8528" s="3">
        <f>Sheet1!$B$17+Sheet1!$B$18*'Portfolio allocation'!K8528</f>
        <v>-4.3104409021184516E-3</v>
      </c>
      <c r="V8528" s="13">
        <f t="shared" si="1203"/>
        <v>-6.8023605823981249E-3</v>
      </c>
      <c r="W8528" s="13"/>
      <c r="X8528" s="2">
        <v>44810</v>
      </c>
      <c r="Y8528">
        <v>126.72</v>
      </c>
      <c r="AA8528" s="2">
        <v>44810</v>
      </c>
      <c r="AB8528">
        <v>2676.83</v>
      </c>
      <c r="AC8528">
        <f t="shared" si="1204"/>
        <v>-8.3721378216882192E-3</v>
      </c>
      <c r="AD8528">
        <f t="shared" si="1199"/>
        <v>-8.5129778216882189E-3</v>
      </c>
      <c r="AE8528">
        <f>Sheet2!$B$17+Sheet2!$B$18*'Portfolio allocation'!K8528</f>
        <v>-3.665775276112412E-3</v>
      </c>
      <c r="AF8528">
        <f t="shared" si="1205"/>
        <v>-4.8472025455758069E-3</v>
      </c>
      <c r="AH8528" s="2">
        <v>44810</v>
      </c>
      <c r="AI8528">
        <v>3.34</v>
      </c>
      <c r="AJ8528">
        <v>3.5209999999999999</v>
      </c>
      <c r="AK8528">
        <v>0.99045000000000005</v>
      </c>
    </row>
    <row r="8529" spans="1:37" hidden="1" outlineLevel="1" x14ac:dyDescent="0.2">
      <c r="A8529" s="2">
        <v>44811</v>
      </c>
      <c r="B8529">
        <v>24.64</v>
      </c>
      <c r="E8529" s="2">
        <v>44811</v>
      </c>
      <c r="F8529">
        <v>3979.87</v>
      </c>
      <c r="G8529">
        <f t="shared" si="1200"/>
        <v>1.8340971140093032E-2</v>
      </c>
      <c r="H8529" s="2">
        <v>44811</v>
      </c>
      <c r="I8529">
        <v>8429.8700000000008</v>
      </c>
      <c r="J8529">
        <f t="shared" si="1201"/>
        <v>1.8369592923732414E-2</v>
      </c>
      <c r="K8529">
        <f t="shared" si="1197"/>
        <v>1.8228752923732414E-2</v>
      </c>
      <c r="L8529">
        <v>6.5888799188597892E-3</v>
      </c>
      <c r="N8529" s="2">
        <v>44811</v>
      </c>
      <c r="O8529">
        <v>258.09010000000001</v>
      </c>
      <c r="Q8529" s="2">
        <v>44811</v>
      </c>
      <c r="R8529">
        <v>422324.3</v>
      </c>
      <c r="S8529" s="8">
        <f t="shared" si="1202"/>
        <v>1.9112016721838154E-2</v>
      </c>
      <c r="T8529" s="9">
        <f t="shared" si="1198"/>
        <v>1.8971176721838155E-2</v>
      </c>
      <c r="U8529" s="3">
        <f>Sheet1!$B$17+Sheet1!$B$18*'Portfolio allocation'!K8529</f>
        <v>2.1400286216495021E-2</v>
      </c>
      <c r="V8529" s="13">
        <f t="shared" si="1203"/>
        <v>-2.4291094946568663E-3</v>
      </c>
      <c r="W8529" s="13"/>
      <c r="X8529" s="2">
        <v>44811</v>
      </c>
      <c r="Y8529">
        <v>127.71</v>
      </c>
      <c r="AA8529" s="2">
        <v>44811</v>
      </c>
      <c r="AB8529">
        <v>2697.74</v>
      </c>
      <c r="AC8529">
        <f t="shared" si="1204"/>
        <v>7.8114785025571454E-3</v>
      </c>
      <c r="AD8529">
        <f t="shared" si="1199"/>
        <v>7.6671585025571455E-3</v>
      </c>
      <c r="AE8529">
        <f>Sheet2!$B$17+Sheet2!$B$18*'Portfolio allocation'!K8529</f>
        <v>1.6262859168695142E-2</v>
      </c>
      <c r="AF8529">
        <f t="shared" si="1205"/>
        <v>-8.5957006661379967E-3</v>
      </c>
      <c r="AH8529" s="2">
        <v>44811</v>
      </c>
      <c r="AI8529">
        <v>3.2650000000000001</v>
      </c>
      <c r="AJ8529">
        <v>3.6080000000000001</v>
      </c>
      <c r="AK8529">
        <v>0.99485000000000001</v>
      </c>
    </row>
    <row r="8530" spans="1:37" hidden="1" outlineLevel="1" x14ac:dyDescent="0.2">
      <c r="A8530" s="2">
        <v>44812</v>
      </c>
      <c r="B8530">
        <v>23.61</v>
      </c>
      <c r="E8530" s="2">
        <v>44812</v>
      </c>
      <c r="F8530">
        <v>4006.18</v>
      </c>
      <c r="G8530">
        <f t="shared" si="1200"/>
        <v>6.6107686934497867E-3</v>
      </c>
      <c r="H8530" s="2">
        <v>44812</v>
      </c>
      <c r="I8530">
        <v>8486.6299999999992</v>
      </c>
      <c r="J8530">
        <f t="shared" si="1201"/>
        <v>6.7331999188597891E-3</v>
      </c>
      <c r="K8530">
        <f t="shared" si="1197"/>
        <v>6.5888799188597892E-3</v>
      </c>
      <c r="L8530">
        <v>1.5215573634717245E-2</v>
      </c>
      <c r="N8530" s="2">
        <v>44812</v>
      </c>
      <c r="O8530">
        <v>258.52</v>
      </c>
      <c r="Q8530" s="2">
        <v>44812</v>
      </c>
      <c r="R8530">
        <v>423027.8</v>
      </c>
      <c r="S8530" s="8">
        <f t="shared" si="1202"/>
        <v>1.6657814859339926E-3</v>
      </c>
      <c r="T8530" s="9">
        <f t="shared" si="1198"/>
        <v>1.5214614859339925E-3</v>
      </c>
      <c r="U8530" s="3">
        <f>Sheet1!$B$17+Sheet1!$B$18*'Portfolio allocation'!K8530</f>
        <v>8.0467289116939057E-3</v>
      </c>
      <c r="V8530" s="13">
        <f t="shared" si="1203"/>
        <v>-6.525267425759913E-3</v>
      </c>
      <c r="W8530" s="13"/>
      <c r="X8530" s="2">
        <v>44812</v>
      </c>
      <c r="Y8530">
        <v>128.47</v>
      </c>
      <c r="AA8530" s="2">
        <v>44812</v>
      </c>
      <c r="AB8530">
        <v>2713.79</v>
      </c>
      <c r="AC8530">
        <f t="shared" si="1204"/>
        <v>5.9494243329603069E-3</v>
      </c>
      <c r="AD8530">
        <f t="shared" si="1199"/>
        <v>5.8055443329603071E-3</v>
      </c>
      <c r="AE8530">
        <f>Sheet2!$B$17+Sheet2!$B$18*'Portfolio allocation'!K8530</f>
        <v>5.9123871327443284E-3</v>
      </c>
      <c r="AF8530">
        <f t="shared" si="1205"/>
        <v>-1.0684279978402135E-4</v>
      </c>
      <c r="AH8530" s="2">
        <v>44812</v>
      </c>
      <c r="AI8530">
        <v>3.2919999999999998</v>
      </c>
      <c r="AJ8530">
        <v>3.597</v>
      </c>
      <c r="AK8530">
        <v>0.99565000000000003</v>
      </c>
    </row>
    <row r="8531" spans="1:37" hidden="1" outlineLevel="1" x14ac:dyDescent="0.2">
      <c r="A8531" s="2">
        <v>44813</v>
      </c>
      <c r="B8531">
        <v>22.79</v>
      </c>
      <c r="E8531" s="2">
        <v>44813</v>
      </c>
      <c r="F8531">
        <v>4067.36</v>
      </c>
      <c r="G8531">
        <f t="shared" si="1200"/>
        <v>1.5271405678227268E-2</v>
      </c>
      <c r="H8531" s="2">
        <v>44813</v>
      </c>
      <c r="I8531">
        <v>8616.98</v>
      </c>
      <c r="J8531">
        <f t="shared" si="1201"/>
        <v>1.5359453634717246E-2</v>
      </c>
      <c r="K8531">
        <f t="shared" si="1197"/>
        <v>1.5215573634717245E-2</v>
      </c>
      <c r="L8531">
        <v>1.0436073901807823E-2</v>
      </c>
      <c r="N8531" s="2">
        <v>44813</v>
      </c>
      <c r="O8531">
        <v>264.45999999999998</v>
      </c>
      <c r="Q8531" s="2">
        <v>44813</v>
      </c>
      <c r="R8531">
        <v>432747.6</v>
      </c>
      <c r="S8531" s="8">
        <f t="shared" si="1202"/>
        <v>2.2976740535728402E-2</v>
      </c>
      <c r="T8531" s="9">
        <f t="shared" si="1198"/>
        <v>2.2832860535728403E-2</v>
      </c>
      <c r="U8531" s="3">
        <f>Sheet1!$B$17+Sheet1!$B$18*'Portfolio allocation'!K8531</f>
        <v>1.7943490572018463E-2</v>
      </c>
      <c r="V8531" s="13">
        <f t="shared" si="1203"/>
        <v>4.8893699637099393E-3</v>
      </c>
      <c r="W8531" s="13"/>
      <c r="X8531" s="2">
        <v>44813</v>
      </c>
      <c r="Y8531">
        <v>129.19</v>
      </c>
      <c r="AA8531" s="2">
        <v>44813</v>
      </c>
      <c r="AB8531">
        <v>2729</v>
      </c>
      <c r="AC8531">
        <f t="shared" si="1204"/>
        <v>5.6047078071626011E-3</v>
      </c>
      <c r="AD8531">
        <f t="shared" si="1199"/>
        <v>5.4581878071626013E-3</v>
      </c>
      <c r="AE8531">
        <f>Sheet2!$B$17+Sheet2!$B$18*'Portfolio allocation'!K8531</f>
        <v>1.3583463271746615E-2</v>
      </c>
      <c r="AF8531">
        <f t="shared" si="1205"/>
        <v>-8.1252754645840149E-3</v>
      </c>
      <c r="AH8531" s="2">
        <v>44813</v>
      </c>
      <c r="AI8531">
        <v>3.3210000000000002</v>
      </c>
      <c r="AJ8531">
        <v>3.6629999999999998</v>
      </c>
      <c r="AK8531">
        <v>1.0042500000000001</v>
      </c>
    </row>
    <row r="8532" spans="1:37" hidden="1" outlineLevel="1" x14ac:dyDescent="0.2">
      <c r="A8532" s="2">
        <v>44816</v>
      </c>
      <c r="B8532">
        <v>23.87</v>
      </c>
      <c r="E8532" s="2">
        <v>44816</v>
      </c>
      <c r="F8532">
        <v>4110.41</v>
      </c>
      <c r="G8532">
        <f t="shared" si="1200"/>
        <v>1.058426104401855E-2</v>
      </c>
      <c r="H8532" s="2">
        <v>44816</v>
      </c>
      <c r="I8532">
        <v>8708.17</v>
      </c>
      <c r="J8532">
        <f t="shared" si="1201"/>
        <v>1.0582593901807824E-2</v>
      </c>
      <c r="K8532">
        <f t="shared" si="1197"/>
        <v>1.0436073901807823E-2</v>
      </c>
      <c r="L8532">
        <v>-4.3355568701851269E-2</v>
      </c>
      <c r="N8532" s="2">
        <v>44816</v>
      </c>
      <c r="O8532">
        <v>266.6499</v>
      </c>
      <c r="Q8532" s="2">
        <v>44816</v>
      </c>
      <c r="R8532">
        <v>436331.1</v>
      </c>
      <c r="S8532" s="8">
        <f t="shared" si="1202"/>
        <v>8.2808084897525447E-3</v>
      </c>
      <c r="T8532" s="9">
        <f t="shared" si="1198"/>
        <v>8.134288489752544E-3</v>
      </c>
      <c r="U8532" s="3">
        <f>Sheet1!$B$17+Sheet1!$B$18*'Portfolio allocation'!K8532</f>
        <v>1.2460327349793429E-2</v>
      </c>
      <c r="V8532" s="13">
        <f t="shared" si="1203"/>
        <v>-4.3260388600408848E-3</v>
      </c>
      <c r="W8532" s="13"/>
      <c r="X8532" s="2">
        <v>44816</v>
      </c>
      <c r="Y8532">
        <v>130.66</v>
      </c>
      <c r="AA8532" s="2">
        <v>44816</v>
      </c>
      <c r="AB8532">
        <v>2760.05</v>
      </c>
      <c r="AC8532">
        <f t="shared" si="1204"/>
        <v>1.1377794063759605E-2</v>
      </c>
      <c r="AD8532">
        <f t="shared" si="1199"/>
        <v>1.1231074063759606E-2</v>
      </c>
      <c r="AE8532">
        <f>Sheet2!$B$17+Sheet2!$B$18*'Portfolio allocation'!K8532</f>
        <v>9.3334101731772021E-3</v>
      </c>
      <c r="AF8532">
        <f t="shared" si="1205"/>
        <v>1.8976638905824038E-3</v>
      </c>
      <c r="AH8532" s="2">
        <v>44816</v>
      </c>
      <c r="AI8532">
        <v>3.3620000000000001</v>
      </c>
      <c r="AJ8532">
        <v>3.6680000000000001</v>
      </c>
      <c r="AK8532">
        <v>1.0130999999999999</v>
      </c>
    </row>
    <row r="8533" spans="1:37" hidden="1" outlineLevel="1" x14ac:dyDescent="0.2">
      <c r="A8533" s="2">
        <v>44817</v>
      </c>
      <c r="B8533">
        <v>27.27</v>
      </c>
      <c r="E8533" s="2">
        <v>44817</v>
      </c>
      <c r="F8533">
        <v>3932.69</v>
      </c>
      <c r="G8533">
        <f t="shared" si="1200"/>
        <v>-4.3236562775976095E-2</v>
      </c>
      <c r="H8533" s="2">
        <v>44817</v>
      </c>
      <c r="I8533">
        <v>8331.9</v>
      </c>
      <c r="J8533">
        <f t="shared" si="1201"/>
        <v>-4.3208848701851266E-2</v>
      </c>
      <c r="K8533">
        <f t="shared" si="1197"/>
        <v>-4.3355568701851269E-2</v>
      </c>
      <c r="L8533">
        <v>3.5033896282961638E-3</v>
      </c>
      <c r="N8533" s="2">
        <v>44817</v>
      </c>
      <c r="O8533">
        <v>251.99</v>
      </c>
      <c r="Q8533" s="2">
        <v>44817</v>
      </c>
      <c r="R8533">
        <v>412342.4</v>
      </c>
      <c r="S8533" s="8">
        <f t="shared" si="1202"/>
        <v>-5.4978203478963428E-2</v>
      </c>
      <c r="T8533" s="9">
        <f t="shared" si="1198"/>
        <v>-5.5124923478963431E-2</v>
      </c>
      <c r="U8533" s="3">
        <f>Sheet1!$B$17+Sheet1!$B$18*'Portfolio allocation'!K8533</f>
        <v>-4.9250808306639193E-2</v>
      </c>
      <c r="V8533" s="13">
        <f t="shared" si="1203"/>
        <v>-5.8741151723242374E-3</v>
      </c>
      <c r="W8533" s="13"/>
      <c r="X8533" s="2">
        <v>44817</v>
      </c>
      <c r="Y8533">
        <v>127.25</v>
      </c>
      <c r="AA8533" s="2">
        <v>44817</v>
      </c>
      <c r="AB8533">
        <v>2688.02</v>
      </c>
      <c r="AC8533">
        <f t="shared" si="1204"/>
        <v>-2.6097353308816906E-2</v>
      </c>
      <c r="AD8533">
        <f t="shared" si="1199"/>
        <v>-2.6254593308816906E-2</v>
      </c>
      <c r="AE8533">
        <f>Sheet2!$B$17+Sheet2!$B$18*'Portfolio allocation'!K8533</f>
        <v>-3.849949077891756E-2</v>
      </c>
      <c r="AF8533">
        <f t="shared" si="1205"/>
        <v>1.2244897470100654E-2</v>
      </c>
      <c r="AH8533" s="2">
        <v>44817</v>
      </c>
      <c r="AI8533">
        <v>3.423</v>
      </c>
      <c r="AJ8533">
        <v>3.931</v>
      </c>
      <c r="AK8533">
        <v>1.0015499999999999</v>
      </c>
    </row>
    <row r="8534" spans="1:37" hidden="1" outlineLevel="1" x14ac:dyDescent="0.2">
      <c r="A8534" s="2">
        <v>44818</v>
      </c>
      <c r="B8534">
        <v>26.16</v>
      </c>
      <c r="E8534" s="2">
        <v>44818</v>
      </c>
      <c r="F8534">
        <v>3946.01</v>
      </c>
      <c r="G8534">
        <f t="shared" si="1200"/>
        <v>3.3869946525153516E-3</v>
      </c>
      <c r="H8534" s="2">
        <v>44818</v>
      </c>
      <c r="I8534">
        <v>8362.4</v>
      </c>
      <c r="J8534">
        <f t="shared" si="1201"/>
        <v>3.6606296282961637E-3</v>
      </c>
      <c r="K8534">
        <f t="shared" si="1197"/>
        <v>3.5033896282961638E-3</v>
      </c>
      <c r="L8534">
        <v>-1.1374515538122895E-2</v>
      </c>
      <c r="N8534" s="2">
        <v>44818</v>
      </c>
      <c r="O8534">
        <v>252.22</v>
      </c>
      <c r="Q8534" s="2">
        <v>44818</v>
      </c>
      <c r="R8534">
        <v>412718.8</v>
      </c>
      <c r="S8534" s="8">
        <f t="shared" si="1202"/>
        <v>9.1283360624561105E-4</v>
      </c>
      <c r="T8534" s="9">
        <f t="shared" si="1198"/>
        <v>7.5559360624561105E-4</v>
      </c>
      <c r="U8534" s="3">
        <f>Sheet1!$B$17+Sheet1!$B$18*'Portfolio allocation'!K8534</f>
        <v>4.5069762536364757E-3</v>
      </c>
      <c r="V8534" s="13">
        <f t="shared" si="1203"/>
        <v>-3.7513826473908646E-3</v>
      </c>
      <c r="W8534" s="13"/>
      <c r="X8534" s="2">
        <v>44818</v>
      </c>
      <c r="Y8534">
        <v>127.69</v>
      </c>
      <c r="AA8534" s="2">
        <v>44818</v>
      </c>
      <c r="AB8534">
        <v>2697.32</v>
      </c>
      <c r="AC8534">
        <f t="shared" si="1204"/>
        <v>3.4597956860440426E-3</v>
      </c>
      <c r="AD8534">
        <f t="shared" si="1199"/>
        <v>3.3021556860440425E-3</v>
      </c>
      <c r="AE8534">
        <f>Sheet2!$B$17+Sheet2!$B$18*'Portfolio allocation'!K8534</f>
        <v>3.1686904483984122E-3</v>
      </c>
      <c r="AF8534">
        <f t="shared" si="1205"/>
        <v>1.3346523764563032E-4</v>
      </c>
      <c r="AH8534" s="2">
        <v>44818</v>
      </c>
      <c r="AI8534">
        <v>3.4119999999999999</v>
      </c>
      <c r="AJ8534">
        <v>3.9409999999999998</v>
      </c>
      <c r="AK8534">
        <v>0.99975000000000003</v>
      </c>
    </row>
    <row r="8535" spans="1:37" hidden="1" outlineLevel="1" x14ac:dyDescent="0.2">
      <c r="A8535" s="2">
        <v>44819</v>
      </c>
      <c r="B8535">
        <v>26.27</v>
      </c>
      <c r="E8535" s="2">
        <v>44819</v>
      </c>
      <c r="F8535">
        <v>3901.35</v>
      </c>
      <c r="G8535">
        <f t="shared" si="1200"/>
        <v>-1.1317761485652666E-2</v>
      </c>
      <c r="H8535" s="2">
        <v>44819</v>
      </c>
      <c r="I8535">
        <v>8268.6</v>
      </c>
      <c r="J8535">
        <f t="shared" si="1201"/>
        <v>-1.1216875538122895E-2</v>
      </c>
      <c r="K8535">
        <f t="shared" si="1197"/>
        <v>-1.1374515538122895E-2</v>
      </c>
      <c r="L8535">
        <v>-7.3254228691676439E-3</v>
      </c>
      <c r="N8535" s="2">
        <v>44819</v>
      </c>
      <c r="O8535">
        <v>245.38</v>
      </c>
      <c r="Q8535" s="2">
        <v>44819</v>
      </c>
      <c r="R8535">
        <v>401526.2</v>
      </c>
      <c r="S8535" s="8">
        <f t="shared" si="1202"/>
        <v>-2.7119191081191318E-2</v>
      </c>
      <c r="T8535" s="9">
        <f t="shared" si="1198"/>
        <v>-2.7276831081191319E-2</v>
      </c>
      <c r="U8535" s="3">
        <f>Sheet1!$B$17+Sheet1!$B$18*'Portfolio allocation'!K8535</f>
        <v>-1.2561333609538662E-2</v>
      </c>
      <c r="V8535" s="13">
        <f t="shared" si="1203"/>
        <v>-1.4715497471652657E-2</v>
      </c>
      <c r="W8535" s="13"/>
      <c r="X8535" s="2">
        <v>44819</v>
      </c>
      <c r="Y8535">
        <v>125.49</v>
      </c>
      <c r="AA8535" s="2">
        <v>44819</v>
      </c>
      <c r="AB8535">
        <v>2650.84</v>
      </c>
      <c r="AC8535">
        <f t="shared" si="1204"/>
        <v>-1.7231919090059722E-2</v>
      </c>
      <c r="AD8535">
        <f t="shared" si="1199"/>
        <v>-1.739167909005972E-2</v>
      </c>
      <c r="AE8535">
        <f>Sheet2!$B$17+Sheet2!$B$18*'Portfolio allocation'!K8535</f>
        <v>-1.0061122395271335E-2</v>
      </c>
      <c r="AF8535">
        <f t="shared" si="1205"/>
        <v>-7.330556694788385E-3</v>
      </c>
      <c r="AH8535" s="2">
        <v>44819</v>
      </c>
      <c r="AI8535">
        <v>3.4590000000000001</v>
      </c>
      <c r="AJ8535">
        <v>3.9940000000000002</v>
      </c>
      <c r="AK8535">
        <v>0.99955000000000005</v>
      </c>
    </row>
    <row r="8536" spans="1:37" hidden="1" outlineLevel="1" x14ac:dyDescent="0.2">
      <c r="A8536" s="2">
        <v>44820</v>
      </c>
      <c r="B8536">
        <v>26.3</v>
      </c>
      <c r="E8536" s="2">
        <v>44820</v>
      </c>
      <c r="F8536">
        <v>3873.33</v>
      </c>
      <c r="G8536">
        <f t="shared" si="1200"/>
        <v>-7.1821292629474787E-3</v>
      </c>
      <c r="H8536" s="2">
        <v>44820</v>
      </c>
      <c r="I8536">
        <v>8209.35</v>
      </c>
      <c r="J8536">
        <f t="shared" si="1201"/>
        <v>-7.1656628691676438E-3</v>
      </c>
      <c r="K8536">
        <f t="shared" si="1197"/>
        <v>-7.3254228691676439E-3</v>
      </c>
      <c r="L8536">
        <v>6.7092188131823455E-3</v>
      </c>
      <c r="N8536" s="2">
        <v>44820</v>
      </c>
      <c r="O8536">
        <v>244.74</v>
      </c>
      <c r="Q8536" s="2">
        <v>44820</v>
      </c>
      <c r="R8536">
        <v>400478.9</v>
      </c>
      <c r="S8536" s="8">
        <f t="shared" si="1202"/>
        <v>-2.6082980388327792E-3</v>
      </c>
      <c r="T8536" s="9">
        <f t="shared" si="1198"/>
        <v>-2.7680580388327793E-3</v>
      </c>
      <c r="U8536" s="3">
        <f>Sheet1!$B$17+Sheet1!$B$18*'Portfolio allocation'!K8536</f>
        <v>-7.9161118820585078E-3</v>
      </c>
      <c r="V8536" s="13">
        <f t="shared" si="1203"/>
        <v>5.1480538432257285E-3</v>
      </c>
      <c r="W8536" s="13"/>
      <c r="X8536" s="2">
        <v>44820</v>
      </c>
      <c r="Y8536">
        <v>127.27</v>
      </c>
      <c r="AA8536" s="2">
        <v>44820</v>
      </c>
      <c r="AB8536">
        <v>2688.44</v>
      </c>
      <c r="AC8536">
        <f t="shared" si="1204"/>
        <v>1.4184183126857874E-2</v>
      </c>
      <c r="AD8536">
        <f t="shared" si="1199"/>
        <v>1.4025623126857874E-2</v>
      </c>
      <c r="AE8536">
        <f>Sheet2!$B$17+Sheet2!$B$18*'Portfolio allocation'!K8536</f>
        <v>-6.4605658923395067E-3</v>
      </c>
      <c r="AF8536">
        <f t="shared" si="1205"/>
        <v>2.0486189019197382E-2</v>
      </c>
      <c r="AH8536" s="2">
        <v>44820</v>
      </c>
      <c r="AI8536">
        <v>3.4470000000000001</v>
      </c>
      <c r="AJ8536">
        <v>3.964</v>
      </c>
      <c r="AK8536">
        <v>1.00305</v>
      </c>
    </row>
    <row r="8537" spans="1:37" hidden="1" outlineLevel="1" x14ac:dyDescent="0.2">
      <c r="A8537" s="2">
        <v>44823</v>
      </c>
      <c r="B8537">
        <v>25.76</v>
      </c>
      <c r="E8537" s="2">
        <v>44823</v>
      </c>
      <c r="F8537">
        <v>3899.89</v>
      </c>
      <c r="G8537">
        <f t="shared" si="1200"/>
        <v>6.8571487583035662E-3</v>
      </c>
      <c r="H8537" s="2">
        <v>44823</v>
      </c>
      <c r="I8537">
        <v>8265.73</v>
      </c>
      <c r="J8537">
        <f t="shared" si="1201"/>
        <v>6.8677788131823458E-3</v>
      </c>
      <c r="K8537">
        <f t="shared" si="1197"/>
        <v>6.7092188131823455E-3</v>
      </c>
      <c r="L8537">
        <v>-1.1424363172520711E-2</v>
      </c>
      <c r="N8537" s="2">
        <v>44823</v>
      </c>
      <c r="O8537">
        <v>244.52</v>
      </c>
      <c r="Q8537" s="2">
        <v>44823</v>
      </c>
      <c r="R8537">
        <v>400118.9</v>
      </c>
      <c r="S8537" s="8">
        <f t="shared" si="1202"/>
        <v>-8.9892376352407322E-4</v>
      </c>
      <c r="T8537" s="9">
        <f t="shared" si="1198"/>
        <v>-1.0574837635240733E-3</v>
      </c>
      <c r="U8537" s="3">
        <f>Sheet1!$B$17+Sheet1!$B$18*'Portfolio allocation'!K8537</f>
        <v>8.1847847410538976E-3</v>
      </c>
      <c r="V8537" s="13">
        <f t="shared" si="1203"/>
        <v>-9.2422685045779711E-3</v>
      </c>
      <c r="W8537" s="13"/>
      <c r="X8537" s="2">
        <v>44823</v>
      </c>
      <c r="Y8537">
        <v>127.73</v>
      </c>
      <c r="AA8537" s="2">
        <v>44823</v>
      </c>
      <c r="AB8537">
        <v>2698.16</v>
      </c>
      <c r="AC8537">
        <f t="shared" si="1204"/>
        <v>3.6154796089924446E-3</v>
      </c>
      <c r="AD8537">
        <f t="shared" si="1199"/>
        <v>3.4532796089924447E-3</v>
      </c>
      <c r="AE8537">
        <f>Sheet2!$B$17+Sheet2!$B$18*'Portfolio allocation'!K8537</f>
        <v>6.0193955476988085E-3</v>
      </c>
      <c r="AF8537">
        <f t="shared" si="1205"/>
        <v>-2.5661159387063638E-3</v>
      </c>
      <c r="AH8537" s="2">
        <v>44823</v>
      </c>
      <c r="AI8537">
        <v>3.4889999999999999</v>
      </c>
      <c r="AJ8537">
        <v>4.0549999999999997</v>
      </c>
      <c r="AK8537">
        <v>1.00125</v>
      </c>
    </row>
    <row r="8538" spans="1:37" hidden="1" outlineLevel="1" x14ac:dyDescent="0.2">
      <c r="A8538" s="2">
        <v>44824</v>
      </c>
      <c r="B8538">
        <v>27.16</v>
      </c>
      <c r="E8538" s="2">
        <v>44824</v>
      </c>
      <c r="F8538">
        <v>3855.93</v>
      </c>
      <c r="G8538">
        <f t="shared" si="1200"/>
        <v>-1.1272112803181633E-2</v>
      </c>
      <c r="H8538" s="2">
        <v>44824</v>
      </c>
      <c r="I8538">
        <v>8172.64</v>
      </c>
      <c r="J8538">
        <f t="shared" si="1201"/>
        <v>-1.1262163172520712E-2</v>
      </c>
      <c r="K8538">
        <f t="shared" si="1197"/>
        <v>-1.1424363172520711E-2</v>
      </c>
      <c r="L8538">
        <v>-1.7212313868321644E-2</v>
      </c>
      <c r="N8538" s="2">
        <v>44824</v>
      </c>
      <c r="O8538">
        <v>242.45</v>
      </c>
      <c r="Q8538" s="2">
        <v>44824</v>
      </c>
      <c r="R8538">
        <v>396731.7</v>
      </c>
      <c r="S8538" s="8">
        <f t="shared" si="1202"/>
        <v>-8.4654836349895568E-3</v>
      </c>
      <c r="T8538" s="9">
        <f t="shared" si="1198"/>
        <v>-8.6276836349895563E-3</v>
      </c>
      <c r="U8538" s="3">
        <f>Sheet1!$B$17+Sheet1!$B$18*'Portfolio allocation'!K8538</f>
        <v>-1.2618520079026892E-2</v>
      </c>
      <c r="V8538" s="13">
        <f t="shared" si="1203"/>
        <v>3.9908364440373358E-3</v>
      </c>
      <c r="W8538" s="13"/>
      <c r="X8538" s="2">
        <v>44824</v>
      </c>
      <c r="Y8538">
        <v>126.3</v>
      </c>
      <c r="AA8538" s="2">
        <v>44824</v>
      </c>
      <c r="AB8538">
        <v>2667.95</v>
      </c>
      <c r="AC8538">
        <f t="shared" si="1204"/>
        <v>-1.1196519109318959E-2</v>
      </c>
      <c r="AD8538">
        <f t="shared" si="1199"/>
        <v>-1.1358039109318959E-2</v>
      </c>
      <c r="AE8538">
        <f>Sheet2!$B$17+Sheet2!$B$18*'Portfolio allocation'!K8538</f>
        <v>-1.0105448183506043E-2</v>
      </c>
      <c r="AF8538">
        <f t="shared" si="1205"/>
        <v>-1.2525909258129155E-3</v>
      </c>
      <c r="AH8538" s="2">
        <v>44824</v>
      </c>
      <c r="AI8538">
        <v>3.573</v>
      </c>
      <c r="AJ8538">
        <v>4.0380000000000003</v>
      </c>
      <c r="AK8538">
        <v>0.99944999999999995</v>
      </c>
    </row>
    <row r="8539" spans="1:37" hidden="1" outlineLevel="1" x14ac:dyDescent="0.2">
      <c r="A8539" s="2">
        <v>44825</v>
      </c>
      <c r="B8539">
        <v>27.99</v>
      </c>
      <c r="E8539" s="2">
        <v>44825</v>
      </c>
      <c r="F8539">
        <v>3789.93</v>
      </c>
      <c r="G8539">
        <f t="shared" si="1200"/>
        <v>-1.7116493297336777E-2</v>
      </c>
      <c r="H8539" s="2">
        <v>44825</v>
      </c>
      <c r="I8539">
        <v>8033.29</v>
      </c>
      <c r="J8539">
        <f t="shared" si="1201"/>
        <v>-1.7050793868321645E-2</v>
      </c>
      <c r="K8539">
        <f t="shared" si="1197"/>
        <v>-1.7212313868321644E-2</v>
      </c>
      <c r="L8539">
        <v>-8.5442930115556155E-3</v>
      </c>
      <c r="N8539" s="2">
        <v>44825</v>
      </c>
      <c r="O8539">
        <v>238.95</v>
      </c>
      <c r="Q8539" s="2">
        <v>44825</v>
      </c>
      <c r="R8539">
        <v>391004.5</v>
      </c>
      <c r="S8539" s="8">
        <f t="shared" si="1202"/>
        <v>-1.4435952559374576E-2</v>
      </c>
      <c r="T8539" s="9">
        <f t="shared" si="1198"/>
        <v>-1.4597472559374576E-2</v>
      </c>
      <c r="U8539" s="3">
        <f>Sheet1!$B$17+Sheet1!$B$18*'Portfolio allocation'!K8539</f>
        <v>-1.9258603803427199E-2</v>
      </c>
      <c r="V8539" s="13">
        <f t="shared" si="1203"/>
        <v>4.6611312440526225E-3</v>
      </c>
      <c r="W8539" s="13"/>
      <c r="X8539" s="2">
        <v>44825</v>
      </c>
      <c r="Y8539">
        <v>124.93</v>
      </c>
      <c r="AA8539" s="2">
        <v>44825</v>
      </c>
      <c r="AB8539">
        <v>2639.01</v>
      </c>
      <c r="AC8539">
        <f t="shared" si="1204"/>
        <v>-1.0847279746621807E-2</v>
      </c>
      <c r="AD8539">
        <f t="shared" si="1199"/>
        <v>-1.1010199746621808E-2</v>
      </c>
      <c r="AE8539">
        <f>Sheet2!$B$17+Sheet2!$B$18*'Portfolio allocation'!K8539</f>
        <v>-1.5252241606189541E-2</v>
      </c>
      <c r="AF8539">
        <f t="shared" si="1205"/>
        <v>4.2420418595677332E-3</v>
      </c>
      <c r="AH8539" s="2">
        <v>44825</v>
      </c>
      <c r="AI8539">
        <v>3.512</v>
      </c>
      <c r="AJ8539">
        <v>4.0730000000000004</v>
      </c>
      <c r="AK8539">
        <v>0.98785000000000001</v>
      </c>
    </row>
    <row r="8540" spans="1:37" hidden="1" outlineLevel="1" x14ac:dyDescent="0.2">
      <c r="A8540" s="2">
        <v>44826</v>
      </c>
      <c r="B8540">
        <v>27.35</v>
      </c>
      <c r="E8540" s="2">
        <v>44826</v>
      </c>
      <c r="F8540">
        <v>3757.99</v>
      </c>
      <c r="G8540">
        <f t="shared" si="1200"/>
        <v>-8.4275962880581146E-3</v>
      </c>
      <c r="H8540" s="2">
        <v>44826</v>
      </c>
      <c r="I8540">
        <v>7965.96</v>
      </c>
      <c r="J8540">
        <f t="shared" si="1201"/>
        <v>-8.3813730115556151E-3</v>
      </c>
      <c r="K8540">
        <f t="shared" si="1197"/>
        <v>-8.5442930115556155E-3</v>
      </c>
      <c r="L8540">
        <v>-1.7372476321749073E-2</v>
      </c>
      <c r="N8540" s="2">
        <v>44826</v>
      </c>
      <c r="O8540">
        <v>240.98</v>
      </c>
      <c r="Q8540" s="2">
        <v>44826</v>
      </c>
      <c r="R8540">
        <v>394326.3</v>
      </c>
      <c r="S8540" s="8">
        <f t="shared" si="1202"/>
        <v>8.4955543989901905E-3</v>
      </c>
      <c r="T8540" s="9">
        <f t="shared" si="1198"/>
        <v>8.3326343989901901E-3</v>
      </c>
      <c r="U8540" s="3">
        <f>Sheet1!$B$17+Sheet1!$B$18*'Portfolio allocation'!K8540</f>
        <v>-9.3144305996832946E-3</v>
      </c>
      <c r="V8540" s="13">
        <f t="shared" si="1203"/>
        <v>1.7647064998673485E-2</v>
      </c>
      <c r="W8540" s="13"/>
      <c r="X8540" s="2">
        <v>44826</v>
      </c>
      <c r="Y8540">
        <v>125.31</v>
      </c>
      <c r="AA8540" s="2">
        <v>44826</v>
      </c>
      <c r="AB8540">
        <v>2647.04</v>
      </c>
      <c r="AC8540">
        <f t="shared" si="1204"/>
        <v>3.0428077195614467E-3</v>
      </c>
      <c r="AD8540">
        <f t="shared" si="1199"/>
        <v>2.8798077195614467E-3</v>
      </c>
      <c r="AE8540">
        <f>Sheet2!$B$17+Sheet2!$B$18*'Portfolio allocation'!K8540</f>
        <v>-7.5444163191406314E-3</v>
      </c>
      <c r="AF8540">
        <f t="shared" si="1205"/>
        <v>1.0424224038702079E-2</v>
      </c>
      <c r="AH8540" s="2">
        <v>44826</v>
      </c>
      <c r="AI8540">
        <v>3.7080000000000002</v>
      </c>
      <c r="AJ8540">
        <v>4.0750000000000002</v>
      </c>
      <c r="AK8540">
        <v>0.98155000000000003</v>
      </c>
    </row>
    <row r="8541" spans="1:37" hidden="1" outlineLevel="1" x14ac:dyDescent="0.2">
      <c r="A8541" s="2">
        <v>44827</v>
      </c>
      <c r="B8541">
        <v>29.92</v>
      </c>
      <c r="E8541" s="2">
        <v>44827</v>
      </c>
      <c r="F8541">
        <v>3693.23</v>
      </c>
      <c r="G8541">
        <f t="shared" si="1200"/>
        <v>-1.7232616372049869E-2</v>
      </c>
      <c r="H8541" s="2">
        <v>44827</v>
      </c>
      <c r="I8541">
        <v>7828.87</v>
      </c>
      <c r="J8541">
        <f t="shared" si="1201"/>
        <v>-1.7209476321749073E-2</v>
      </c>
      <c r="K8541">
        <f t="shared" si="1197"/>
        <v>-1.7372476321749073E-2</v>
      </c>
      <c r="L8541">
        <v>-1.0503896792103996E-2</v>
      </c>
      <c r="N8541" s="2">
        <v>44827</v>
      </c>
      <c r="O8541">
        <v>237.92</v>
      </c>
      <c r="Q8541" s="2">
        <v>44827</v>
      </c>
      <c r="R8541">
        <v>389319.1</v>
      </c>
      <c r="S8541" s="8">
        <f t="shared" si="1202"/>
        <v>-1.2698113212332052E-2</v>
      </c>
      <c r="T8541" s="9">
        <f t="shared" si="1198"/>
        <v>-1.2861113212332052E-2</v>
      </c>
      <c r="U8541" s="3">
        <f>Sheet1!$B$17+Sheet1!$B$18*'Portfolio allocation'!K8541</f>
        <v>-1.9442346229055503E-2</v>
      </c>
      <c r="V8541" s="13">
        <f t="shared" si="1203"/>
        <v>6.5812330167234513E-3</v>
      </c>
      <c r="W8541" s="13"/>
      <c r="X8541" s="2">
        <v>44827</v>
      </c>
      <c r="Y8541">
        <v>122.71</v>
      </c>
      <c r="AA8541" s="2">
        <v>44827</v>
      </c>
      <c r="AB8541">
        <v>2592.12</v>
      </c>
      <c r="AC8541">
        <f t="shared" si="1204"/>
        <v>-2.0747703094777581E-2</v>
      </c>
      <c r="AD8541">
        <f t="shared" si="1199"/>
        <v>-2.0912943094777581E-2</v>
      </c>
      <c r="AE8541">
        <f>Sheet2!$B$17+Sheet2!$B$18*'Portfolio allocation'!K8541</f>
        <v>-1.5394662145890955E-2</v>
      </c>
      <c r="AF8541">
        <f t="shared" si="1205"/>
        <v>-5.5182809488866259E-3</v>
      </c>
      <c r="AH8541" s="2">
        <v>44827</v>
      </c>
      <c r="AI8541">
        <v>3.6970000000000001</v>
      </c>
      <c r="AJ8541">
        <v>4.1310000000000002</v>
      </c>
      <c r="AK8541">
        <v>0.97055000000000002</v>
      </c>
    </row>
    <row r="8542" spans="1:37" hidden="1" outlineLevel="1" x14ac:dyDescent="0.2">
      <c r="A8542" s="2">
        <v>44830</v>
      </c>
      <c r="B8542">
        <v>32.26</v>
      </c>
      <c r="E8542" s="2">
        <v>44830</v>
      </c>
      <c r="F8542">
        <v>3655.04</v>
      </c>
      <c r="G8542">
        <f t="shared" si="1200"/>
        <v>-1.0340542018774879E-2</v>
      </c>
      <c r="H8542" s="2">
        <v>44830</v>
      </c>
      <c r="I8542">
        <v>7747.93</v>
      </c>
      <c r="J8542">
        <f t="shared" si="1201"/>
        <v>-1.0338656792103995E-2</v>
      </c>
      <c r="K8542">
        <f t="shared" si="1197"/>
        <v>-1.0503896792103996E-2</v>
      </c>
      <c r="L8542">
        <v>-2.223203698071656E-3</v>
      </c>
      <c r="N8542" s="2">
        <v>44830</v>
      </c>
      <c r="O8542">
        <v>237.45</v>
      </c>
      <c r="Q8542" s="2">
        <v>44830</v>
      </c>
      <c r="R8542">
        <v>388549.9</v>
      </c>
      <c r="S8542" s="8">
        <f t="shared" si="1202"/>
        <v>-1.9757571616700886E-3</v>
      </c>
      <c r="T8542" s="9">
        <f t="shared" si="1198"/>
        <v>-2.1409971616700887E-3</v>
      </c>
      <c r="U8542" s="3">
        <f>Sheet1!$B$17+Sheet1!$B$18*'Portfolio allocation'!K8542</f>
        <v>-1.1562537719692553E-2</v>
      </c>
      <c r="V8542" s="13">
        <f t="shared" si="1203"/>
        <v>9.4215405580224641E-3</v>
      </c>
      <c r="W8542" s="13"/>
      <c r="X8542" s="2">
        <v>44830</v>
      </c>
      <c r="Y8542">
        <v>122.01</v>
      </c>
      <c r="AA8542" s="2">
        <v>44830</v>
      </c>
      <c r="AB8542">
        <v>2577.33</v>
      </c>
      <c r="AC8542">
        <f t="shared" si="1204"/>
        <v>-5.7057543632239582E-3</v>
      </c>
      <c r="AD8542">
        <f t="shared" si="1199"/>
        <v>-5.8716343632239584E-3</v>
      </c>
      <c r="AE8542">
        <f>Sheet2!$B$17+Sheet2!$B$18*'Portfolio allocation'!K8542</f>
        <v>-9.2869459948182621E-3</v>
      </c>
      <c r="AF8542">
        <f t="shared" si="1205"/>
        <v>3.4153116315943036E-3</v>
      </c>
      <c r="AH8542" s="2">
        <v>44830</v>
      </c>
      <c r="AI8542">
        <v>3.88</v>
      </c>
      <c r="AJ8542">
        <v>4.1470000000000002</v>
      </c>
      <c r="AK8542">
        <v>0.96484999999999999</v>
      </c>
    </row>
    <row r="8543" spans="1:37" hidden="1" outlineLevel="1" x14ac:dyDescent="0.2">
      <c r="E8543" s="2">
        <v>44831</v>
      </c>
      <c r="F8543">
        <v>3647.29</v>
      </c>
      <c r="G8543">
        <f t="shared" si="1200"/>
        <v>-2.1203598319033956E-3</v>
      </c>
      <c r="H8543" s="2">
        <v>44831</v>
      </c>
      <c r="I8543">
        <v>7731.99</v>
      </c>
      <c r="J8543">
        <f t="shared" si="1201"/>
        <v>-2.0573236980716558E-3</v>
      </c>
      <c r="K8543">
        <f t="shared" si="1197"/>
        <v>-2.223203698071656E-3</v>
      </c>
      <c r="L8543">
        <v>1.9565173620038373E-2</v>
      </c>
      <c r="N8543" s="2">
        <v>44831</v>
      </c>
      <c r="O8543">
        <v>236.41</v>
      </c>
      <c r="Q8543" s="2">
        <v>44831</v>
      </c>
      <c r="R8543">
        <v>386848.2</v>
      </c>
      <c r="S8543" s="8">
        <f t="shared" si="1202"/>
        <v>-4.3796176501397222E-3</v>
      </c>
      <c r="T8543" s="9">
        <f t="shared" si="1198"/>
        <v>-4.5454976501397223E-3</v>
      </c>
      <c r="U8543" s="3">
        <f>Sheet1!$B$17+Sheet1!$B$18*'Portfolio allocation'!K8543</f>
        <v>-2.062716741547635E-3</v>
      </c>
      <c r="V8543" s="13">
        <f t="shared" si="1203"/>
        <v>-2.4827809085920874E-3</v>
      </c>
      <c r="W8543" s="13"/>
      <c r="X8543" s="2">
        <v>44831</v>
      </c>
      <c r="Y8543">
        <v>121.74</v>
      </c>
      <c r="AA8543" s="2">
        <v>44831</v>
      </c>
      <c r="AB8543">
        <v>2571.63</v>
      </c>
      <c r="AC8543">
        <f t="shared" si="1204"/>
        <v>-2.2115910651719917E-3</v>
      </c>
      <c r="AD8543">
        <f t="shared" si="1199"/>
        <v>-2.3774310651719917E-3</v>
      </c>
      <c r="AE8543">
        <f>Sheet2!$B$17+Sheet2!$B$18*'Portfolio allocation'!K8543</f>
        <v>-1.9235424360170908E-3</v>
      </c>
      <c r="AF8543">
        <f t="shared" si="1205"/>
        <v>-4.5388862915490087E-4</v>
      </c>
      <c r="AH8543" s="2">
        <v>44831</v>
      </c>
      <c r="AI8543">
        <v>3.9630000000000001</v>
      </c>
      <c r="AJ8543">
        <v>4.1459999999999999</v>
      </c>
      <c r="AK8543">
        <v>0.96209999999999996</v>
      </c>
    </row>
    <row r="8544" spans="1:37" hidden="1" outlineLevel="1" x14ac:dyDescent="0.2">
      <c r="E8544" s="2">
        <v>44832</v>
      </c>
      <c r="F8544">
        <v>3719.04</v>
      </c>
      <c r="G8544">
        <f t="shared" si="1200"/>
        <v>1.9672140136923533E-2</v>
      </c>
      <c r="H8544" s="2">
        <v>44832</v>
      </c>
      <c r="I8544">
        <v>7884.55</v>
      </c>
      <c r="J8544">
        <f t="shared" si="1201"/>
        <v>1.9731013620038373E-2</v>
      </c>
      <c r="K8544">
        <f t="shared" si="1197"/>
        <v>1.9565173620038373E-2</v>
      </c>
      <c r="L8544">
        <v>-2.1144544756517478E-2</v>
      </c>
      <c r="N8544" s="2">
        <v>44832</v>
      </c>
      <c r="O8544">
        <v>241.07</v>
      </c>
      <c r="Q8544" s="2">
        <v>44832</v>
      </c>
      <c r="R8544">
        <v>394473.6</v>
      </c>
      <c r="S8544" s="8">
        <f t="shared" si="1202"/>
        <v>1.9711607808954534E-2</v>
      </c>
      <c r="T8544" s="9">
        <f t="shared" si="1198"/>
        <v>1.9545767808954534E-2</v>
      </c>
      <c r="U8544" s="3">
        <f>Sheet1!$B$17+Sheet1!$B$18*'Portfolio allocation'!K8544</f>
        <v>2.2933461908701734E-2</v>
      </c>
      <c r="V8544" s="13">
        <f t="shared" si="1203"/>
        <v>-3.3876940997472002E-3</v>
      </c>
      <c r="W8544" s="13"/>
      <c r="X8544" s="2">
        <v>44832</v>
      </c>
      <c r="Y8544">
        <v>122.76</v>
      </c>
      <c r="AA8544" s="2">
        <v>44832</v>
      </c>
      <c r="AB8544">
        <v>2593.1799999999998</v>
      </c>
      <c r="AC8544">
        <f t="shared" si="1204"/>
        <v>8.3798991301236025E-3</v>
      </c>
      <c r="AD8544">
        <f t="shared" si="1199"/>
        <v>8.2206991301236026E-3</v>
      </c>
      <c r="AE8544">
        <f>Sheet2!$B$17+Sheet2!$B$18*'Portfolio allocation'!K8544</f>
        <v>1.7451238547026009E-2</v>
      </c>
      <c r="AF8544">
        <f t="shared" si="1205"/>
        <v>-9.2305394169024061E-3</v>
      </c>
      <c r="AH8544" s="2">
        <v>44832</v>
      </c>
      <c r="AI8544">
        <v>3.7069999999999999</v>
      </c>
      <c r="AJ8544">
        <v>3.98</v>
      </c>
      <c r="AK8544">
        <v>0.96304999999999996</v>
      </c>
    </row>
    <row r="8545" spans="5:37" hidden="1" outlineLevel="1" x14ac:dyDescent="0.2">
      <c r="E8545" s="2">
        <v>44833</v>
      </c>
      <c r="F8545">
        <v>3640.47</v>
      </c>
      <c r="G8545">
        <f t="shared" si="1200"/>
        <v>-2.1126419721218426E-2</v>
      </c>
      <c r="H8545" s="2">
        <v>44833</v>
      </c>
      <c r="I8545">
        <v>7719.09</v>
      </c>
      <c r="J8545">
        <f t="shared" si="1201"/>
        <v>-2.0985344756517477E-2</v>
      </c>
      <c r="K8545">
        <f t="shared" si="1197"/>
        <v>-2.1144544756517478E-2</v>
      </c>
      <c r="L8545">
        <v>-1.5180040685573E-2</v>
      </c>
      <c r="N8545" s="2">
        <v>44833</v>
      </c>
      <c r="O8545">
        <v>237.5</v>
      </c>
      <c r="Q8545" s="2">
        <v>44833</v>
      </c>
      <c r="R8545">
        <v>388631.8</v>
      </c>
      <c r="S8545" s="8">
        <f t="shared" si="1202"/>
        <v>-1.4809102560982557E-2</v>
      </c>
      <c r="T8545" s="9">
        <f t="shared" si="1198"/>
        <v>-1.4968302560982557E-2</v>
      </c>
      <c r="U8545" s="3">
        <f>Sheet1!$B$17+Sheet1!$B$18*'Portfolio allocation'!K8545</f>
        <v>-2.3769758734348775E-2</v>
      </c>
      <c r="V8545" s="13">
        <f t="shared" si="1203"/>
        <v>8.8014561733662181E-3</v>
      </c>
      <c r="W8545" s="13"/>
      <c r="X8545" s="2">
        <v>44833</v>
      </c>
      <c r="Y8545">
        <v>121.63</v>
      </c>
      <c r="AA8545" s="2">
        <v>44833</v>
      </c>
      <c r="AB8545">
        <v>2569.31</v>
      </c>
      <c r="AC8545">
        <f t="shared" si="1204"/>
        <v>-9.2049144293878671E-3</v>
      </c>
      <c r="AD8545">
        <f t="shared" si="1199"/>
        <v>-9.3637544293878675E-3</v>
      </c>
      <c r="AE8545">
        <f>Sheet2!$B$17+Sheet2!$B$18*'Portfolio allocation'!K8545</f>
        <v>-1.8748881632256426E-2</v>
      </c>
      <c r="AF8545">
        <f t="shared" si="1205"/>
        <v>9.3851272028685588E-3</v>
      </c>
      <c r="AH8545" s="2">
        <v>44833</v>
      </c>
      <c r="AI8545">
        <v>3.7469999999999999</v>
      </c>
      <c r="AJ8545">
        <v>3.9710000000000001</v>
      </c>
      <c r="AK8545">
        <v>0.97665000000000002</v>
      </c>
    </row>
    <row r="8546" spans="5:37" hidden="1" outlineLevel="1" x14ac:dyDescent="0.2">
      <c r="E8546" s="2">
        <v>44834</v>
      </c>
      <c r="F8546">
        <v>3585.62</v>
      </c>
      <c r="G8546">
        <f t="shared" si="1200"/>
        <v>-1.506673588849794E-2</v>
      </c>
      <c r="H8546" s="2">
        <v>44834</v>
      </c>
      <c r="I8546">
        <v>7603.14</v>
      </c>
      <c r="J8546">
        <f t="shared" si="1201"/>
        <v>-1.5021200685573E-2</v>
      </c>
      <c r="K8546">
        <f t="shared" si="1197"/>
        <v>-1.5180040685573E-2</v>
      </c>
      <c r="L8546">
        <v>2.5732054121954784E-2</v>
      </c>
      <c r="N8546" s="2">
        <v>44834</v>
      </c>
      <c r="O8546">
        <v>232.9</v>
      </c>
      <c r="Q8546" s="2">
        <v>44834</v>
      </c>
      <c r="R8546">
        <v>381104.6</v>
      </c>
      <c r="S8546" s="8">
        <f t="shared" si="1202"/>
        <v>-1.9368461355967259E-2</v>
      </c>
      <c r="T8546" s="9">
        <f t="shared" si="1198"/>
        <v>-1.952730135596726E-2</v>
      </c>
      <c r="U8546" s="3">
        <f>Sheet1!$B$17+Sheet1!$B$18*'Portfolio allocation'!K8546</f>
        <v>-1.6927128503526234E-2</v>
      </c>
      <c r="V8546" s="13">
        <f t="shared" si="1203"/>
        <v>-2.6001728524410253E-3</v>
      </c>
      <c r="W8546" s="13"/>
      <c r="X8546" s="2">
        <v>44834</v>
      </c>
      <c r="Y8546">
        <v>118.81</v>
      </c>
      <c r="AA8546" s="2">
        <v>44834</v>
      </c>
      <c r="AB8546">
        <v>2509.7399999999998</v>
      </c>
      <c r="AC8546">
        <f t="shared" si="1204"/>
        <v>-2.3185213150612505E-2</v>
      </c>
      <c r="AD8546">
        <f t="shared" si="1199"/>
        <v>-2.3345093150612506E-2</v>
      </c>
      <c r="AE8546">
        <f>Sheet2!$B$17+Sheet2!$B$18*'Portfolio allocation'!K8546</f>
        <v>-1.3445092444111309E-2</v>
      </c>
      <c r="AF8546">
        <f t="shared" si="1205"/>
        <v>-9.9000007065011969E-3</v>
      </c>
      <c r="AH8546" s="2">
        <v>44834</v>
      </c>
      <c r="AI8546">
        <v>3.8039999999999998</v>
      </c>
      <c r="AJ8546">
        <v>3.9969999999999999</v>
      </c>
      <c r="AK8546">
        <v>0.97965000000000002</v>
      </c>
    </row>
    <row r="8547" spans="5:37" hidden="1" outlineLevel="1" x14ac:dyDescent="0.2">
      <c r="E8547" s="2">
        <v>44837</v>
      </c>
      <c r="F8547">
        <v>3678.43</v>
      </c>
      <c r="G8547">
        <f t="shared" si="1200"/>
        <v>2.5883947546031072E-2</v>
      </c>
      <c r="H8547" s="2">
        <v>44837</v>
      </c>
      <c r="I8547">
        <v>7800</v>
      </c>
      <c r="J8547">
        <f t="shared" si="1201"/>
        <v>2.5891934121954785E-2</v>
      </c>
      <c r="K8547">
        <f t="shared" si="1197"/>
        <v>2.5732054121954784E-2</v>
      </c>
      <c r="L8547">
        <v>3.051415692307697E-2</v>
      </c>
      <c r="N8547" s="2">
        <v>44837</v>
      </c>
      <c r="O8547">
        <v>240.74</v>
      </c>
      <c r="Q8547" s="2">
        <v>44837</v>
      </c>
      <c r="R8547">
        <v>393933.6</v>
      </c>
      <c r="S8547" s="8">
        <f t="shared" si="1202"/>
        <v>3.3662674236941692E-2</v>
      </c>
      <c r="T8547" s="9">
        <f t="shared" si="1198"/>
        <v>3.3502794236941691E-2</v>
      </c>
      <c r="U8547" s="3">
        <f>Sheet1!$B$17+Sheet1!$B$18*'Portfolio allocation'!K8547</f>
        <v>3.0008263510036094E-2</v>
      </c>
      <c r="V8547" s="13">
        <f t="shared" si="1203"/>
        <v>3.4945307269055974E-3</v>
      </c>
      <c r="W8547" s="13"/>
      <c r="X8547" s="2">
        <v>44837</v>
      </c>
      <c r="Y8547">
        <v>121.51</v>
      </c>
      <c r="AA8547" s="2">
        <v>44837</v>
      </c>
      <c r="AB8547">
        <v>2566.77</v>
      </c>
      <c r="AC8547">
        <f t="shared" si="1204"/>
        <v>2.2723469363360449E-2</v>
      </c>
      <c r="AD8547">
        <f t="shared" si="1199"/>
        <v>2.2564549363360449E-2</v>
      </c>
      <c r="AE8547">
        <f>Sheet2!$B$17+Sheet2!$B$18*'Portfolio allocation'!K8547</f>
        <v>2.2934986020681079E-2</v>
      </c>
      <c r="AF8547">
        <f t="shared" si="1205"/>
        <v>-3.7043665732063025E-4</v>
      </c>
      <c r="AH8547" s="2">
        <v>44837</v>
      </c>
      <c r="AI8547">
        <v>3.6509999999999998</v>
      </c>
      <c r="AJ8547">
        <v>3.9729999999999999</v>
      </c>
      <c r="AK8547">
        <v>0.98175000000000001</v>
      </c>
    </row>
    <row r="8548" spans="5:37" hidden="1" outlineLevel="1" x14ac:dyDescent="0.2">
      <c r="E8548" s="2">
        <v>44838</v>
      </c>
      <c r="F8548">
        <v>3790.93</v>
      </c>
      <c r="G8548">
        <f t="shared" si="1200"/>
        <v>3.0583700111188827E-2</v>
      </c>
      <c r="H8548" s="2">
        <v>44838</v>
      </c>
      <c r="I8548">
        <v>8039.25</v>
      </c>
      <c r="J8548">
        <f t="shared" si="1201"/>
        <v>3.067307692307697E-2</v>
      </c>
      <c r="K8548">
        <f t="shared" si="1197"/>
        <v>3.051415692307697E-2</v>
      </c>
      <c r="L8548">
        <v>-2.0793771682681007E-3</v>
      </c>
      <c r="N8548" s="2">
        <v>44838</v>
      </c>
      <c r="O8548">
        <v>248.88</v>
      </c>
      <c r="Q8548" s="2">
        <v>44838</v>
      </c>
      <c r="R8548">
        <v>407253.4</v>
      </c>
      <c r="S8548" s="8">
        <f t="shared" si="1202"/>
        <v>3.3812297300864991E-2</v>
      </c>
      <c r="T8548" s="9">
        <f t="shared" si="1198"/>
        <v>3.3653377300864991E-2</v>
      </c>
      <c r="U8548" s="3">
        <f>Sheet1!$B$17+Sheet1!$B$18*'Portfolio allocation'!K8548</f>
        <v>3.5494413038085336E-2</v>
      </c>
      <c r="V8548" s="13">
        <f t="shared" si="1203"/>
        <v>-1.8410357372203451E-3</v>
      </c>
      <c r="W8548" s="13"/>
      <c r="X8548" s="2">
        <v>44838</v>
      </c>
      <c r="Y8548">
        <v>125.5</v>
      </c>
      <c r="AA8548" s="2">
        <v>44838</v>
      </c>
      <c r="AB8548">
        <v>2651.06</v>
      </c>
      <c r="AC8548">
        <f t="shared" si="1204"/>
        <v>3.2838937653159483E-2</v>
      </c>
      <c r="AD8548">
        <f t="shared" si="1199"/>
        <v>3.2680137653159483E-2</v>
      </c>
      <c r="AE8548">
        <f>Sheet2!$B$17+Sheet2!$B$18*'Portfolio allocation'!K8548</f>
        <v>2.7187353833915559E-2</v>
      </c>
      <c r="AF8548">
        <f t="shared" si="1205"/>
        <v>5.4927838192439238E-3</v>
      </c>
      <c r="AH8548" s="2">
        <v>44838</v>
      </c>
      <c r="AI8548">
        <v>3.617</v>
      </c>
      <c r="AJ8548">
        <v>3.97</v>
      </c>
      <c r="AK8548">
        <v>0.99565000000000003</v>
      </c>
    </row>
    <row r="8549" spans="5:37" hidden="1" outlineLevel="1" x14ac:dyDescent="0.2">
      <c r="E8549" s="2">
        <v>44839</v>
      </c>
      <c r="F8549">
        <v>3783.28</v>
      </c>
      <c r="G8549">
        <f t="shared" si="1200"/>
        <v>-2.0179744811957834E-3</v>
      </c>
      <c r="H8549" s="2">
        <v>44839</v>
      </c>
      <c r="I8549">
        <v>8023.81</v>
      </c>
      <c r="J8549">
        <f t="shared" si="1201"/>
        <v>-1.9205771682681005E-3</v>
      </c>
      <c r="K8549">
        <f t="shared" si="1197"/>
        <v>-2.0793771682681007E-3</v>
      </c>
      <c r="L8549">
        <v>-1.0158559050874823E-2</v>
      </c>
      <c r="N8549" s="2">
        <v>44839</v>
      </c>
      <c r="O8549">
        <v>249.2</v>
      </c>
      <c r="Q8549" s="2">
        <v>44839</v>
      </c>
      <c r="R8549">
        <v>407777</v>
      </c>
      <c r="S8549" s="8">
        <f t="shared" si="1202"/>
        <v>1.2856860126888581E-3</v>
      </c>
      <c r="T8549" s="9">
        <f t="shared" si="1198"/>
        <v>1.1268860126888581E-3</v>
      </c>
      <c r="U8549" s="3">
        <f>Sheet1!$B$17+Sheet1!$B$18*'Portfolio allocation'!K8549</f>
        <v>-1.8977153015079995E-3</v>
      </c>
      <c r="V8549" s="13">
        <f t="shared" si="1203"/>
        <v>3.0246013141968578E-3</v>
      </c>
      <c r="W8549" s="13"/>
      <c r="X8549" s="2">
        <v>44839</v>
      </c>
      <c r="Y8549">
        <v>125.74</v>
      </c>
      <c r="AA8549" s="2">
        <v>44839</v>
      </c>
      <c r="AB8549">
        <v>2656.13</v>
      </c>
      <c r="AC8549">
        <f t="shared" si="1204"/>
        <v>1.9124425701417813E-3</v>
      </c>
      <c r="AD8549">
        <f t="shared" si="1199"/>
        <v>1.7466425701417813E-3</v>
      </c>
      <c r="AE8549">
        <f>Sheet2!$B$17+Sheet2!$B$18*'Portfolio allocation'!K8549</f>
        <v>-1.7956482163691305E-3</v>
      </c>
      <c r="AF8549">
        <f t="shared" si="1205"/>
        <v>3.542290786510912E-3</v>
      </c>
      <c r="AH8549" s="2">
        <v>44839</v>
      </c>
      <c r="AI8549">
        <v>3.7589999999999999</v>
      </c>
      <c r="AJ8549">
        <v>4.1449999999999996</v>
      </c>
      <c r="AK8549">
        <v>0.98555000000000004</v>
      </c>
    </row>
    <row r="8550" spans="5:37" hidden="1" outlineLevel="1" x14ac:dyDescent="0.2">
      <c r="E8550" s="2">
        <v>44840</v>
      </c>
      <c r="F8550">
        <v>3744.52</v>
      </c>
      <c r="G8550">
        <f t="shared" si="1200"/>
        <v>-1.0245078344716774E-2</v>
      </c>
      <c r="H8550" s="2">
        <v>44840</v>
      </c>
      <c r="I8550">
        <v>7943.63</v>
      </c>
      <c r="J8550">
        <f t="shared" si="1201"/>
        <v>-9.9927590508748221E-3</v>
      </c>
      <c r="K8550">
        <f t="shared" si="1197"/>
        <v>-1.0158559050874823E-2</v>
      </c>
      <c r="L8550">
        <v>-2.8137919528024372E-2</v>
      </c>
      <c r="N8550" s="2">
        <v>44840</v>
      </c>
      <c r="O8550">
        <v>246.79</v>
      </c>
      <c r="Q8550" s="2">
        <v>44840</v>
      </c>
      <c r="R8550">
        <v>403833.4</v>
      </c>
      <c r="S8550" s="8">
        <f t="shared" si="1202"/>
        <v>-9.6709721244699898E-3</v>
      </c>
      <c r="T8550" s="9">
        <f t="shared" si="1198"/>
        <v>-9.8367721244699904E-3</v>
      </c>
      <c r="U8550" s="3">
        <f>Sheet1!$B$17+Sheet1!$B$18*'Portfolio allocation'!K8550</f>
        <v>-1.1166357510932208E-2</v>
      </c>
      <c r="V8550" s="13">
        <f t="shared" si="1203"/>
        <v>1.3295853864622176E-3</v>
      </c>
      <c r="W8550" s="13"/>
      <c r="X8550" s="2">
        <v>44840</v>
      </c>
      <c r="Y8550">
        <v>122.23</v>
      </c>
      <c r="AA8550" s="2">
        <v>44840</v>
      </c>
      <c r="AB8550">
        <v>2581.98</v>
      </c>
      <c r="AC8550">
        <f t="shared" si="1204"/>
        <v>-2.7916555289085987E-2</v>
      </c>
      <c r="AD8550">
        <f t="shared" si="1199"/>
        <v>-2.8083635289085987E-2</v>
      </c>
      <c r="AE8550">
        <f>Sheet2!$B$17+Sheet2!$B$18*'Portfolio allocation'!K8550</f>
        <v>-8.9798628649546738E-3</v>
      </c>
      <c r="AF8550">
        <f t="shared" si="1205"/>
        <v>-1.9103772424131311E-2</v>
      </c>
      <c r="AH8550" s="2">
        <v>44840</v>
      </c>
      <c r="AI8550">
        <v>3.8239999999999998</v>
      </c>
      <c r="AJ8550">
        <v>4.1769999999999996</v>
      </c>
      <c r="AK8550">
        <v>0.98414999999999997</v>
      </c>
    </row>
    <row r="8551" spans="5:37" hidden="1" outlineLevel="1" x14ac:dyDescent="0.2">
      <c r="E8551" s="2">
        <v>44841</v>
      </c>
      <c r="F8551">
        <v>3639.66</v>
      </c>
      <c r="G8551">
        <f t="shared" si="1200"/>
        <v>-2.8003589245083504E-2</v>
      </c>
      <c r="H8551" s="2">
        <v>44841</v>
      </c>
      <c r="I8551">
        <v>7721.44</v>
      </c>
      <c r="J8551">
        <f t="shared" si="1201"/>
        <v>-2.7970839528024372E-2</v>
      </c>
      <c r="K8551">
        <f t="shared" si="1197"/>
        <v>-2.8137919528024372E-2</v>
      </c>
      <c r="L8551">
        <v>-7.6606609163056708E-3</v>
      </c>
      <c r="N8551" s="2">
        <v>44841</v>
      </c>
      <c r="O8551">
        <v>234.24</v>
      </c>
      <c r="Q8551" s="2">
        <v>44841</v>
      </c>
      <c r="R8551">
        <v>383297.3</v>
      </c>
      <c r="S8551" s="8">
        <f t="shared" si="1202"/>
        <v>-5.0852901221147273E-2</v>
      </c>
      <c r="T8551" s="9">
        <f t="shared" si="1198"/>
        <v>-5.1019981221147273E-2</v>
      </c>
      <c r="U8551" s="3">
        <f>Sheet1!$B$17+Sheet1!$B$18*'Portfolio allocation'!K8551</f>
        <v>-3.1792735507907614E-2</v>
      </c>
      <c r="V8551" s="13">
        <f t="shared" si="1203"/>
        <v>-1.9227245713239659E-2</v>
      </c>
      <c r="W8551" s="13"/>
      <c r="X8551" s="2">
        <v>44841</v>
      </c>
      <c r="Y8551">
        <v>118.82</v>
      </c>
      <c r="AA8551" s="2">
        <v>44841</v>
      </c>
      <c r="AB8551">
        <v>2509.9499999999998</v>
      </c>
      <c r="AC8551">
        <f t="shared" si="1204"/>
        <v>-2.7897195175795364E-2</v>
      </c>
      <c r="AD8551">
        <f t="shared" si="1199"/>
        <v>-2.8064435175795363E-2</v>
      </c>
      <c r="AE8551">
        <f>Sheet2!$B$17+Sheet2!$B$18*'Portfolio allocation'!K8551</f>
        <v>-2.4967568896207215E-2</v>
      </c>
      <c r="AF8551">
        <f t="shared" si="1205"/>
        <v>-3.096866279588148E-3</v>
      </c>
      <c r="AH8551" s="2">
        <v>44841</v>
      </c>
      <c r="AI8551">
        <v>3.8849999999999998</v>
      </c>
      <c r="AJ8551">
        <v>4.181</v>
      </c>
      <c r="AK8551">
        <v>0.97855000000000003</v>
      </c>
    </row>
    <row r="8552" spans="5:37" hidden="1" outlineLevel="1" x14ac:dyDescent="0.2">
      <c r="E8552" s="2">
        <v>44844</v>
      </c>
      <c r="F8552">
        <v>3612.39</v>
      </c>
      <c r="G8552">
        <f t="shared" si="1200"/>
        <v>-7.4924580867443691E-3</v>
      </c>
      <c r="H8552" s="2">
        <v>44844</v>
      </c>
      <c r="I8552">
        <v>7663.58</v>
      </c>
      <c r="J8552">
        <f t="shared" si="1201"/>
        <v>-7.4934209163056709E-3</v>
      </c>
      <c r="K8552">
        <f t="shared" si="1197"/>
        <v>-7.6606609163056708E-3</v>
      </c>
      <c r="L8552">
        <v>-6.6694230528291246E-3</v>
      </c>
      <c r="N8552" s="2">
        <v>44844</v>
      </c>
      <c r="O8552">
        <v>229.25</v>
      </c>
      <c r="Q8552" s="2">
        <v>44844</v>
      </c>
      <c r="R8552">
        <v>375131.9</v>
      </c>
      <c r="S8552" s="8">
        <f t="shared" si="1202"/>
        <v>-2.1303045964581435E-2</v>
      </c>
      <c r="T8552" s="9">
        <f t="shared" si="1198"/>
        <v>-2.1470285964581434E-2</v>
      </c>
      <c r="U8552" s="3">
        <f>Sheet1!$B$17+Sheet1!$B$18*'Portfolio allocation'!K8552</f>
        <v>-8.3007054657972031E-3</v>
      </c>
      <c r="V8552" s="13">
        <f t="shared" si="1203"/>
        <v>-1.3169580498784231E-2</v>
      </c>
      <c r="W8552" s="13"/>
      <c r="X8552" s="2">
        <v>44844</v>
      </c>
      <c r="Y8552">
        <v>117.75</v>
      </c>
      <c r="AA8552" s="2">
        <v>44844</v>
      </c>
      <c r="AB8552">
        <v>2487.34</v>
      </c>
      <c r="AC8552">
        <f t="shared" si="1204"/>
        <v>-9.008147572660663E-3</v>
      </c>
      <c r="AD8552">
        <f t="shared" si="1199"/>
        <v>-9.1753875726606638E-3</v>
      </c>
      <c r="AE8552">
        <f>Sheet2!$B$17+Sheet2!$B$18*'Portfolio allocation'!K8552</f>
        <v>-6.7586681165507471E-3</v>
      </c>
      <c r="AF8552">
        <f t="shared" si="1205"/>
        <v>-2.4167194561099167E-3</v>
      </c>
      <c r="AH8552" s="2">
        <v>44844</v>
      </c>
      <c r="AI8552">
        <v>3.8849999999999998</v>
      </c>
      <c r="AJ8552">
        <v>4.181</v>
      </c>
      <c r="AK8552">
        <v>0.97024999999999995</v>
      </c>
    </row>
    <row r="8553" spans="5:37" hidden="1" outlineLevel="1" x14ac:dyDescent="0.2">
      <c r="E8553" s="2">
        <v>44845</v>
      </c>
      <c r="F8553">
        <v>3588.84</v>
      </c>
      <c r="G8553">
        <f t="shared" si="1200"/>
        <v>-6.5192296512833758E-3</v>
      </c>
      <c r="H8553" s="2">
        <v>44845</v>
      </c>
      <c r="I8553">
        <v>7613.75</v>
      </c>
      <c r="J8553">
        <f t="shared" si="1201"/>
        <v>-6.5021830528291247E-3</v>
      </c>
      <c r="K8553">
        <f t="shared" si="1197"/>
        <v>-6.6694230528291246E-3</v>
      </c>
      <c r="L8553">
        <v>-3.4346318831063052E-3</v>
      </c>
      <c r="N8553" s="2">
        <v>44845</v>
      </c>
      <c r="O8553">
        <v>225.41</v>
      </c>
      <c r="Q8553" s="2">
        <v>44845</v>
      </c>
      <c r="R8553">
        <v>368848.4</v>
      </c>
      <c r="S8553" s="8">
        <f t="shared" si="1202"/>
        <v>-1.6750108428528754E-2</v>
      </c>
      <c r="T8553" s="9">
        <f t="shared" si="1198"/>
        <v>-1.6917348428528753E-2</v>
      </c>
      <c r="U8553" s="3">
        <f>Sheet1!$B$17+Sheet1!$B$18*'Portfolio allocation'!K8553</f>
        <v>-7.1635322675087272E-3</v>
      </c>
      <c r="V8553" s="13">
        <f t="shared" si="1203"/>
        <v>-9.7538161610200257E-3</v>
      </c>
      <c r="W8553" s="13"/>
      <c r="X8553" s="2">
        <v>44845</v>
      </c>
      <c r="Y8553">
        <v>117.8</v>
      </c>
      <c r="AA8553" s="2">
        <v>44845</v>
      </c>
      <c r="AB8553">
        <v>2488.4</v>
      </c>
      <c r="AC8553">
        <f t="shared" si="1204"/>
        <v>4.2615806443824233E-4</v>
      </c>
      <c r="AD8553">
        <f t="shared" si="1199"/>
        <v>2.5535806443824236E-4</v>
      </c>
      <c r="AE8553">
        <f>Sheet2!$B$17+Sheet2!$B$18*'Portfolio allocation'!K8553</f>
        <v>-5.877234119582333E-3</v>
      </c>
      <c r="AF8553">
        <f t="shared" si="1205"/>
        <v>6.1325921840205758E-3</v>
      </c>
      <c r="AH8553" s="2">
        <v>44845</v>
      </c>
      <c r="AI8553">
        <v>3.9390000000000001</v>
      </c>
      <c r="AJ8553">
        <v>4.2699999999999996</v>
      </c>
      <c r="AK8553">
        <v>0.97089999999999999</v>
      </c>
    </row>
    <row r="8554" spans="5:37" hidden="1" outlineLevel="1" x14ac:dyDescent="0.2">
      <c r="E8554" s="2">
        <v>44846</v>
      </c>
      <c r="F8554">
        <v>3577.03</v>
      </c>
      <c r="G8554">
        <f t="shared" si="1200"/>
        <v>-3.2907569019515748E-3</v>
      </c>
      <c r="H8554" s="2">
        <v>44846</v>
      </c>
      <c r="I8554">
        <v>7588.9</v>
      </c>
      <c r="J8554">
        <f t="shared" si="1201"/>
        <v>-3.2638318831063051E-3</v>
      </c>
      <c r="K8554">
        <f t="shared" si="1197"/>
        <v>-3.4346318831063052E-3</v>
      </c>
      <c r="L8554">
        <v>2.5928284072263476E-2</v>
      </c>
      <c r="N8554" s="2">
        <v>44846</v>
      </c>
      <c r="O8554">
        <v>225.75</v>
      </c>
      <c r="Q8554" s="2">
        <v>44846</v>
      </c>
      <c r="R8554">
        <v>369404.8</v>
      </c>
      <c r="S8554" s="8">
        <f t="shared" si="1202"/>
        <v>1.5084788221935153E-3</v>
      </c>
      <c r="T8554" s="9">
        <f t="shared" si="1198"/>
        <v>1.3376788221935152E-3</v>
      </c>
      <c r="U8554" s="3">
        <f>Sheet1!$B$17+Sheet1!$B$18*'Portfolio allocation'!K8554</f>
        <v>-3.4524978570924102E-3</v>
      </c>
      <c r="V8554" s="13">
        <f t="shared" si="1203"/>
        <v>4.7901766792859254E-3</v>
      </c>
      <c r="W8554" s="13"/>
      <c r="X8554" s="2">
        <v>44846</v>
      </c>
      <c r="Y8554">
        <v>117.57</v>
      </c>
      <c r="AA8554" s="2">
        <v>44846</v>
      </c>
      <c r="AB8554">
        <v>2483.54</v>
      </c>
      <c r="AC8554">
        <f t="shared" si="1204"/>
        <v>-1.9530622086482152E-3</v>
      </c>
      <c r="AD8554">
        <f t="shared" si="1199"/>
        <v>-2.1234222086482153E-3</v>
      </c>
      <c r="AE8554">
        <f>Sheet2!$B$17+Sheet2!$B$18*'Portfolio allocation'!K8554</f>
        <v>-3.0007752844781379E-3</v>
      </c>
      <c r="AF8554">
        <f t="shared" si="1205"/>
        <v>8.7735307582992262E-4</v>
      </c>
      <c r="AH8554" s="2">
        <v>44846</v>
      </c>
      <c r="AI8554">
        <v>3.9020000000000001</v>
      </c>
      <c r="AJ8554">
        <v>4.2590000000000003</v>
      </c>
      <c r="AK8554">
        <v>0.97004999999999997</v>
      </c>
    </row>
    <row r="8555" spans="5:37" hidden="1" outlineLevel="1" x14ac:dyDescent="0.2">
      <c r="E8555" s="2">
        <v>44847</v>
      </c>
      <c r="F8555">
        <v>3669.91</v>
      </c>
      <c r="G8555">
        <f t="shared" si="1200"/>
        <v>2.5965675434648228E-2</v>
      </c>
      <c r="H8555" s="2">
        <v>44847</v>
      </c>
      <c r="I8555">
        <v>7786.96</v>
      </c>
      <c r="J8555">
        <f t="shared" si="1201"/>
        <v>2.6098644072263477E-2</v>
      </c>
      <c r="K8555">
        <f t="shared" si="1197"/>
        <v>2.5928284072263476E-2</v>
      </c>
      <c r="L8555">
        <v>-2.3802954248846799E-2</v>
      </c>
      <c r="N8555" s="2">
        <v>44847</v>
      </c>
      <c r="O8555">
        <v>234.24</v>
      </c>
      <c r="Q8555" s="2">
        <v>44847</v>
      </c>
      <c r="R8555">
        <v>383297.3</v>
      </c>
      <c r="S8555" s="8">
        <f t="shared" si="1202"/>
        <v>3.7607795025944357E-2</v>
      </c>
      <c r="T8555" s="9">
        <f t="shared" si="1198"/>
        <v>3.7437435025944356E-2</v>
      </c>
      <c r="U8555" s="3">
        <f>Sheet1!$B$17+Sheet1!$B$18*'Portfolio allocation'!K8555</f>
        <v>3.023338348215851E-2</v>
      </c>
      <c r="V8555" s="13">
        <f t="shared" si="1203"/>
        <v>7.2040515437858457E-3</v>
      </c>
      <c r="W8555" s="13"/>
      <c r="X8555" s="2">
        <v>44847</v>
      </c>
      <c r="Y8555">
        <v>121.79</v>
      </c>
      <c r="AA8555" s="2">
        <v>44847</v>
      </c>
      <c r="AB8555">
        <v>2572.69</v>
      </c>
      <c r="AC8555">
        <f t="shared" si="1204"/>
        <v>3.5896341512518415E-2</v>
      </c>
      <c r="AD8555">
        <f t="shared" si="1199"/>
        <v>3.5718781512518415E-2</v>
      </c>
      <c r="AE8555">
        <f>Sheet2!$B$17+Sheet2!$B$18*'Portfolio allocation'!K8555</f>
        <v>2.3109478698774381E-2</v>
      </c>
      <c r="AF8555">
        <f t="shared" si="1205"/>
        <v>1.2609302813744033E-2</v>
      </c>
      <c r="AH8555" s="2">
        <v>44847</v>
      </c>
      <c r="AI8555">
        <v>3.9540000000000002</v>
      </c>
      <c r="AJ8555">
        <v>4.4390000000000001</v>
      </c>
      <c r="AK8555">
        <v>0.97165000000000001</v>
      </c>
    </row>
    <row r="8556" spans="5:37" hidden="1" outlineLevel="1" x14ac:dyDescent="0.2">
      <c r="E8556" s="2">
        <v>44848</v>
      </c>
      <c r="F8556">
        <v>3583.07</v>
      </c>
      <c r="G8556">
        <f t="shared" si="1200"/>
        <v>-2.3662705624933444E-2</v>
      </c>
      <c r="H8556" s="2">
        <v>44848</v>
      </c>
      <c r="I8556">
        <v>7602.99</v>
      </c>
      <c r="J8556">
        <f t="shared" si="1201"/>
        <v>-2.3625394248846798E-2</v>
      </c>
      <c r="K8556">
        <f t="shared" si="1197"/>
        <v>-2.3802954248846799E-2</v>
      </c>
      <c r="L8556">
        <v>2.6302326810057692E-2</v>
      </c>
      <c r="N8556" s="2">
        <v>44848</v>
      </c>
      <c r="O8556">
        <v>228.56</v>
      </c>
      <c r="Q8556" s="2">
        <v>44848</v>
      </c>
      <c r="R8556">
        <v>374002.9</v>
      </c>
      <c r="S8556" s="8">
        <f t="shared" si="1202"/>
        <v>-2.4248540232347016E-2</v>
      </c>
      <c r="T8556" s="9">
        <f t="shared" si="1198"/>
        <v>-2.4426100232347016E-2</v>
      </c>
      <c r="U8556" s="3">
        <f>Sheet1!$B$17+Sheet1!$B$18*'Portfolio allocation'!K8556</f>
        <v>-2.6819553477005011E-2</v>
      </c>
      <c r="V8556" s="13">
        <f t="shared" si="1203"/>
        <v>2.3934532446579955E-3</v>
      </c>
      <c r="W8556" s="13"/>
      <c r="X8556" s="2">
        <v>44848</v>
      </c>
      <c r="Y8556">
        <v>120.04</v>
      </c>
      <c r="AA8556" s="2">
        <v>44848</v>
      </c>
      <c r="AB8556">
        <v>2535.7199999999998</v>
      </c>
      <c r="AC8556">
        <f t="shared" si="1204"/>
        <v>-1.4370172854094476E-2</v>
      </c>
      <c r="AD8556">
        <f t="shared" si="1199"/>
        <v>-1.4549532854094476E-2</v>
      </c>
      <c r="AE8556">
        <f>Sheet2!$B$17+Sheet2!$B$18*'Portfolio allocation'!K8556</f>
        <v>-2.1112807174995793E-2</v>
      </c>
      <c r="AF8556">
        <f t="shared" si="1205"/>
        <v>6.5632743209013168E-3</v>
      </c>
      <c r="AH8556" s="2">
        <v>44848</v>
      </c>
      <c r="AI8556">
        <v>4.0060000000000002</v>
      </c>
      <c r="AJ8556">
        <v>4.484</v>
      </c>
      <c r="AK8556">
        <v>0.97535000000000005</v>
      </c>
    </row>
    <row r="8557" spans="5:37" hidden="1" outlineLevel="1" x14ac:dyDescent="0.2">
      <c r="E8557" s="2">
        <v>44851</v>
      </c>
      <c r="F8557">
        <v>3677.95</v>
      </c>
      <c r="G8557">
        <f t="shared" si="1200"/>
        <v>2.6480085513260976E-2</v>
      </c>
      <c r="H8557" s="2">
        <v>44851</v>
      </c>
      <c r="I8557">
        <v>7804.33</v>
      </c>
      <c r="J8557">
        <f t="shared" si="1201"/>
        <v>2.6481686810057692E-2</v>
      </c>
      <c r="K8557">
        <f t="shared" si="1197"/>
        <v>2.6302326810057692E-2</v>
      </c>
      <c r="L8557">
        <v>1.1269132668505969E-2</v>
      </c>
      <c r="N8557" s="2">
        <v>44851</v>
      </c>
      <c r="O8557">
        <v>237.53</v>
      </c>
      <c r="Q8557" s="2">
        <v>44851</v>
      </c>
      <c r="R8557">
        <v>388680.9</v>
      </c>
      <c r="S8557" s="8">
        <f t="shared" si="1202"/>
        <v>3.9245684993351571E-2</v>
      </c>
      <c r="T8557" s="9">
        <f t="shared" si="1198"/>
        <v>3.9066324993351567E-2</v>
      </c>
      <c r="U8557" s="3">
        <f>Sheet1!$B$17+Sheet1!$B$18*'Portfolio allocation'!K8557</f>
        <v>3.0662494790459627E-2</v>
      </c>
      <c r="V8557" s="13">
        <f t="shared" si="1203"/>
        <v>8.4038302028919404E-3</v>
      </c>
      <c r="W8557" s="13"/>
      <c r="X8557" s="2">
        <v>44851</v>
      </c>
      <c r="Y8557">
        <v>121.52</v>
      </c>
      <c r="AA8557" s="2">
        <v>44851</v>
      </c>
      <c r="AB8557">
        <v>2566.98</v>
      </c>
      <c r="AC8557">
        <f t="shared" si="1204"/>
        <v>1.232785954285176E-2</v>
      </c>
      <c r="AD8557">
        <f t="shared" si="1199"/>
        <v>1.214821954285176E-2</v>
      </c>
      <c r="AE8557">
        <f>Sheet2!$B$17+Sheet2!$B$18*'Portfolio allocation'!K8557</f>
        <v>2.34420870439143E-2</v>
      </c>
      <c r="AF8557">
        <f t="shared" si="1205"/>
        <v>-1.129386750106254E-2</v>
      </c>
      <c r="AH8557" s="2">
        <v>44851</v>
      </c>
      <c r="AI8557">
        <v>4.0149999999999997</v>
      </c>
      <c r="AJ8557">
        <v>4.4909999999999997</v>
      </c>
      <c r="AK8557">
        <v>0.98165000000000002</v>
      </c>
    </row>
    <row r="8558" spans="5:37" hidden="1" outlineLevel="1" x14ac:dyDescent="0.2">
      <c r="E8558" s="2">
        <v>44852</v>
      </c>
      <c r="F8558">
        <v>3719.98</v>
      </c>
      <c r="G8558">
        <f t="shared" si="1200"/>
        <v>1.1427561549232745E-2</v>
      </c>
      <c r="H8558" s="2">
        <v>44852</v>
      </c>
      <c r="I8558">
        <v>7893.68</v>
      </c>
      <c r="J8558">
        <f t="shared" si="1201"/>
        <v>1.1448772668505969E-2</v>
      </c>
      <c r="K8558">
        <f t="shared" si="1197"/>
        <v>1.1269132668505969E-2</v>
      </c>
      <c r="L8558">
        <v>-6.8546002213417303E-3</v>
      </c>
      <c r="N8558" s="2">
        <v>44852</v>
      </c>
      <c r="O8558">
        <v>238.5</v>
      </c>
      <c r="Q8558" s="2">
        <v>44852</v>
      </c>
      <c r="R8558">
        <v>390268.1</v>
      </c>
      <c r="S8558" s="8">
        <f t="shared" si="1202"/>
        <v>4.0835554306886124E-3</v>
      </c>
      <c r="T8558" s="9">
        <f t="shared" si="1198"/>
        <v>3.9039154306886124E-3</v>
      </c>
      <c r="U8558" s="3">
        <f>Sheet1!$B$17+Sheet1!$B$18*'Portfolio allocation'!K8558</f>
        <v>1.3416033479466306E-2</v>
      </c>
      <c r="V8558" s="13">
        <f t="shared" si="1203"/>
        <v>-9.5121180487776937E-3</v>
      </c>
      <c r="W8558" s="13"/>
      <c r="X8558" s="2">
        <v>44852</v>
      </c>
      <c r="Y8558">
        <v>122.94</v>
      </c>
      <c r="AA8558" s="2">
        <v>44852</v>
      </c>
      <c r="AB8558">
        <v>2596.98</v>
      </c>
      <c r="AC8558">
        <f t="shared" si="1204"/>
        <v>1.1686884977678114E-2</v>
      </c>
      <c r="AD8558">
        <f t="shared" si="1199"/>
        <v>1.1507244977678114E-2</v>
      </c>
      <c r="AE8558">
        <f>Sheet2!$B$17+Sheet2!$B$18*'Portfolio allocation'!K8558</f>
        <v>1.0074187281776522E-2</v>
      </c>
      <c r="AF8558">
        <f t="shared" si="1205"/>
        <v>1.4330576959015913E-3</v>
      </c>
      <c r="AH8558" s="2">
        <v>44852</v>
      </c>
      <c r="AI8558">
        <v>3.9980000000000002</v>
      </c>
      <c r="AJ8558">
        <v>4.4909999999999997</v>
      </c>
      <c r="AK8558">
        <v>0.98504999999999998</v>
      </c>
    </row>
    <row r="8559" spans="5:37" hidden="1" outlineLevel="1" x14ac:dyDescent="0.2">
      <c r="E8559" s="2">
        <v>44853</v>
      </c>
      <c r="F8559">
        <v>3695.16</v>
      </c>
      <c r="G8559">
        <f t="shared" si="1200"/>
        <v>-6.6720788821446053E-3</v>
      </c>
      <c r="H8559" s="2">
        <v>44853</v>
      </c>
      <c r="I8559">
        <v>7840.99</v>
      </c>
      <c r="J8559">
        <f t="shared" si="1201"/>
        <v>-6.6749602213417303E-3</v>
      </c>
      <c r="K8559">
        <f t="shared" si="1197"/>
        <v>-6.8546002213417303E-3</v>
      </c>
      <c r="L8559">
        <v>-8.0221359294680526E-3</v>
      </c>
      <c r="N8559" s="2">
        <v>44853</v>
      </c>
      <c r="O8559">
        <v>236.48</v>
      </c>
      <c r="Q8559" s="2">
        <v>44853</v>
      </c>
      <c r="R8559">
        <v>386962.7</v>
      </c>
      <c r="S8559" s="8">
        <f t="shared" si="1202"/>
        <v>-8.4695623342003756E-3</v>
      </c>
      <c r="T8559" s="9">
        <f t="shared" si="1198"/>
        <v>-8.6492023342003756E-3</v>
      </c>
      <c r="U8559" s="3">
        <f>Sheet1!$B$17+Sheet1!$B$18*'Portfolio allocation'!K8559</f>
        <v>-7.3759722082399337E-3</v>
      </c>
      <c r="V8559" s="13">
        <f t="shared" si="1203"/>
        <v>-1.2732301259604419E-3</v>
      </c>
      <c r="W8559" s="13"/>
      <c r="X8559" s="2">
        <v>44853</v>
      </c>
      <c r="Y8559">
        <v>122.51</v>
      </c>
      <c r="AA8559" s="2">
        <v>44853</v>
      </c>
      <c r="AB8559">
        <v>2587.89</v>
      </c>
      <c r="AC8559">
        <f t="shared" si="1204"/>
        <v>-3.5002194857103319E-3</v>
      </c>
      <c r="AD8559">
        <f t="shared" si="1199"/>
        <v>-3.6840594857103321E-3</v>
      </c>
      <c r="AE8559">
        <f>Sheet2!$B$17+Sheet2!$B$18*'Portfolio allocation'!K8559</f>
        <v>-6.0418983821205864E-3</v>
      </c>
      <c r="AF8559">
        <f t="shared" si="1205"/>
        <v>2.3578388964102543E-3</v>
      </c>
      <c r="AH8559" s="2">
        <v>44853</v>
      </c>
      <c r="AI8559">
        <v>4.1289999999999996</v>
      </c>
      <c r="AJ8559">
        <v>4.5960000000000001</v>
      </c>
      <c r="AK8559">
        <v>0.97904999999999998</v>
      </c>
    </row>
    <row r="8560" spans="5:37" hidden="1" outlineLevel="1" x14ac:dyDescent="0.2">
      <c r="E8560" s="2">
        <v>44854</v>
      </c>
      <c r="F8560">
        <v>3665.78</v>
      </c>
      <c r="G8560">
        <f t="shared" si="1200"/>
        <v>-7.9509412312320782E-3</v>
      </c>
      <c r="H8560" s="2">
        <v>44854</v>
      </c>
      <c r="I8560">
        <v>7779.53</v>
      </c>
      <c r="J8560">
        <f t="shared" si="1201"/>
        <v>-7.8382959294680532E-3</v>
      </c>
      <c r="K8560">
        <f t="shared" si="1197"/>
        <v>-8.0221359294680526E-3</v>
      </c>
      <c r="L8560">
        <v>2.3558165019480628E-2</v>
      </c>
      <c r="N8560" s="2">
        <v>44854</v>
      </c>
      <c r="O8560">
        <v>236.15</v>
      </c>
      <c r="Q8560" s="2">
        <v>44854</v>
      </c>
      <c r="R8560">
        <v>386422.7</v>
      </c>
      <c r="S8560" s="8">
        <f t="shared" si="1202"/>
        <v>-1.395483337282899E-3</v>
      </c>
      <c r="T8560" s="9">
        <f t="shared" si="1198"/>
        <v>-1.579323337282899E-3</v>
      </c>
      <c r="U8560" s="3">
        <f>Sheet1!$B$17+Sheet1!$B$18*'Portfolio allocation'!K8560</f>
        <v>-8.7153987618921822E-3</v>
      </c>
      <c r="V8560" s="13">
        <f t="shared" si="1203"/>
        <v>7.136075424609283E-3</v>
      </c>
      <c r="W8560" s="13"/>
      <c r="X8560" s="2">
        <v>44854</v>
      </c>
      <c r="Y8560">
        <v>128.30000000000001</v>
      </c>
      <c r="AA8560" s="2">
        <v>44854</v>
      </c>
      <c r="AB8560">
        <v>2710.2</v>
      </c>
      <c r="AC8560">
        <f t="shared" si="1204"/>
        <v>4.7262441603004746E-2</v>
      </c>
      <c r="AD8560">
        <f t="shared" si="1199"/>
        <v>4.7076241603004748E-2</v>
      </c>
      <c r="AE8560">
        <f>Sheet2!$B$17+Sheet2!$B$18*'Portfolio allocation'!K8560</f>
        <v>-7.0801009203163862E-3</v>
      </c>
      <c r="AF8560">
        <f t="shared" si="1205"/>
        <v>5.4156342523321133E-2</v>
      </c>
      <c r="AH8560" s="2">
        <v>44854</v>
      </c>
      <c r="AI8560">
        <v>4.226</v>
      </c>
      <c r="AJ8560">
        <v>4.6550000000000002</v>
      </c>
      <c r="AK8560">
        <v>0.98434999999999995</v>
      </c>
    </row>
    <row r="8561" spans="5:37" hidden="1" outlineLevel="1" x14ac:dyDescent="0.2">
      <c r="E8561" s="2">
        <v>44855</v>
      </c>
      <c r="F8561">
        <v>3752.75</v>
      </c>
      <c r="G8561">
        <f t="shared" si="1200"/>
        <v>2.3724828003862664E-2</v>
      </c>
      <c r="H8561" s="2">
        <v>44855</v>
      </c>
      <c r="I8561">
        <v>7964.25</v>
      </c>
      <c r="J8561">
        <f t="shared" si="1201"/>
        <v>2.3744365019480629E-2</v>
      </c>
      <c r="K8561">
        <f t="shared" si="1197"/>
        <v>2.3558165019480628E-2</v>
      </c>
      <c r="L8561">
        <v>1.1699167003798241E-2</v>
      </c>
      <c r="N8561" s="2">
        <v>44855</v>
      </c>
      <c r="O8561">
        <v>242.12</v>
      </c>
      <c r="Q8561" s="2">
        <v>44855</v>
      </c>
      <c r="R8561">
        <v>396191.7</v>
      </c>
      <c r="S8561" s="8">
        <f t="shared" si="1202"/>
        <v>2.5280605927136213E-2</v>
      </c>
      <c r="T8561" s="9">
        <f t="shared" si="1198"/>
        <v>2.5094405927136212E-2</v>
      </c>
      <c r="U8561" s="3">
        <f>Sheet1!$B$17+Sheet1!$B$18*'Portfolio allocation'!K8561</f>
        <v>2.7514322838001332E-2</v>
      </c>
      <c r="V8561" s="13">
        <f t="shared" si="1203"/>
        <v>-2.4199169108651206E-3</v>
      </c>
      <c r="W8561" s="13"/>
      <c r="X8561" s="2">
        <v>44855</v>
      </c>
      <c r="Y8561">
        <v>129.9</v>
      </c>
      <c r="AA8561" s="2">
        <v>44855</v>
      </c>
      <c r="AB8561">
        <v>2744</v>
      </c>
      <c r="AC8561">
        <f t="shared" si="1204"/>
        <v>1.2471404324404078E-2</v>
      </c>
      <c r="AD8561">
        <f t="shared" si="1199"/>
        <v>1.2288724324404079E-2</v>
      </c>
      <c r="AE8561">
        <f>Sheet2!$B$17+Sheet2!$B$18*'Portfolio allocation'!K8561</f>
        <v>2.1001908369834048E-2</v>
      </c>
      <c r="AF8561">
        <f t="shared" si="1205"/>
        <v>-8.7131840454299694E-3</v>
      </c>
      <c r="AH8561" s="2">
        <v>44855</v>
      </c>
      <c r="AI8561">
        <v>4.2119999999999997</v>
      </c>
      <c r="AJ8561">
        <v>4.5670000000000002</v>
      </c>
      <c r="AK8561">
        <v>0.97965000000000002</v>
      </c>
    </row>
    <row r="8562" spans="5:37" hidden="1" outlineLevel="1" x14ac:dyDescent="0.2">
      <c r="E8562" s="2">
        <v>44858</v>
      </c>
      <c r="F8562">
        <v>3797.34</v>
      </c>
      <c r="G8562">
        <f t="shared" si="1200"/>
        <v>1.1881953234294862E-2</v>
      </c>
      <c r="H8562" s="2">
        <v>44858</v>
      </c>
      <c r="I8562">
        <v>8058.88</v>
      </c>
      <c r="J8562">
        <f t="shared" si="1201"/>
        <v>1.188184700379824E-2</v>
      </c>
      <c r="K8562">
        <f t="shared" si="1197"/>
        <v>1.1699167003798241E-2</v>
      </c>
      <c r="L8562">
        <v>1.6088092687420577E-2</v>
      </c>
      <c r="N8562" s="2">
        <v>44858</v>
      </c>
      <c r="O8562">
        <v>247.25</v>
      </c>
      <c r="Q8562" s="2">
        <v>44858</v>
      </c>
      <c r="R8562">
        <v>404586.1</v>
      </c>
      <c r="S8562" s="8">
        <f t="shared" si="1202"/>
        <v>2.1187723013884385E-2</v>
      </c>
      <c r="T8562" s="9">
        <f t="shared" si="1198"/>
        <v>2.1005043013884384E-2</v>
      </c>
      <c r="U8562" s="3">
        <f>Sheet1!$B$17+Sheet1!$B$18*'Portfolio allocation'!K8562</f>
        <v>1.3909379767432981E-2</v>
      </c>
      <c r="V8562" s="13">
        <f t="shared" si="1203"/>
        <v>7.095663246451403E-3</v>
      </c>
      <c r="W8562" s="13"/>
      <c r="X8562" s="2">
        <v>44858</v>
      </c>
      <c r="Y8562">
        <v>132.69</v>
      </c>
      <c r="AA8562" s="2">
        <v>44858</v>
      </c>
      <c r="AB8562">
        <v>2802.94</v>
      </c>
      <c r="AC8562">
        <f t="shared" si="1204"/>
        <v>2.1479591836734757E-2</v>
      </c>
      <c r="AD8562">
        <f t="shared" si="1199"/>
        <v>2.1294951836734757E-2</v>
      </c>
      <c r="AE8562">
        <f>Sheet2!$B$17+Sheet2!$B$18*'Portfolio allocation'!K8562</f>
        <v>1.0456584783886561E-2</v>
      </c>
      <c r="AF8562">
        <f t="shared" si="1205"/>
        <v>1.0838367052848196E-2</v>
      </c>
      <c r="AH8562" s="2">
        <v>44858</v>
      </c>
      <c r="AI8562">
        <v>4.2320000000000002</v>
      </c>
      <c r="AJ8562">
        <v>4.6159999999999997</v>
      </c>
      <c r="AK8562">
        <v>0.98845000000000005</v>
      </c>
    </row>
    <row r="8563" spans="5:37" hidden="1" outlineLevel="1" x14ac:dyDescent="0.2">
      <c r="E8563" s="2">
        <v>44859</v>
      </c>
      <c r="F8563">
        <v>3859.11</v>
      </c>
      <c r="G8563">
        <f t="shared" si="1200"/>
        <v>1.6266649812763712E-2</v>
      </c>
      <c r="H8563" s="2">
        <v>44859</v>
      </c>
      <c r="I8563">
        <v>8190.02</v>
      </c>
      <c r="J8563">
        <f t="shared" si="1201"/>
        <v>1.6272732687420577E-2</v>
      </c>
      <c r="K8563">
        <f t="shared" si="1197"/>
        <v>1.6088092687420577E-2</v>
      </c>
      <c r="L8563">
        <v>-7.5580293654961602E-3</v>
      </c>
      <c r="N8563" s="2">
        <v>44859</v>
      </c>
      <c r="O8563">
        <v>250.66</v>
      </c>
      <c r="Q8563" s="2">
        <v>44859</v>
      </c>
      <c r="R8563">
        <v>410166.1</v>
      </c>
      <c r="S8563" s="8">
        <f t="shared" si="1202"/>
        <v>1.3791872731168997E-2</v>
      </c>
      <c r="T8563" s="9">
        <f t="shared" si="1198"/>
        <v>1.3607232731168997E-2</v>
      </c>
      <c r="U8563" s="3">
        <f>Sheet1!$B$17+Sheet1!$B$18*'Portfolio allocation'!K8563</f>
        <v>1.8944466541853128E-2</v>
      </c>
      <c r="V8563" s="13">
        <f t="shared" si="1203"/>
        <v>-5.3372338106841312E-3</v>
      </c>
      <c r="W8563" s="13"/>
      <c r="X8563" s="2">
        <v>44859</v>
      </c>
      <c r="Y8563">
        <v>132.93</v>
      </c>
      <c r="AA8563" s="2">
        <v>44859</v>
      </c>
      <c r="AB8563">
        <v>2808.01</v>
      </c>
      <c r="AC8563">
        <f t="shared" si="1204"/>
        <v>1.8088150299329087E-3</v>
      </c>
      <c r="AD8563">
        <f t="shared" si="1199"/>
        <v>1.6256150299329085E-3</v>
      </c>
      <c r="AE8563">
        <f>Sheet2!$B$17+Sheet2!$B$18*'Portfolio allocation'!K8563</f>
        <v>1.4359329473384693E-2</v>
      </c>
      <c r="AF8563">
        <f t="shared" si="1205"/>
        <v>-1.2733714443451784E-2</v>
      </c>
      <c r="AH8563" s="2">
        <v>44859</v>
      </c>
      <c r="AI8563">
        <v>4.1100000000000003</v>
      </c>
      <c r="AJ8563">
        <v>4.58</v>
      </c>
      <c r="AK8563">
        <v>0.99585000000000001</v>
      </c>
    </row>
    <row r="8564" spans="5:37" hidden="1" outlineLevel="1" x14ac:dyDescent="0.2">
      <c r="E8564" s="2">
        <v>44860</v>
      </c>
      <c r="F8564">
        <v>3830.6</v>
      </c>
      <c r="G8564">
        <f t="shared" si="1200"/>
        <v>-7.3877137474703813E-3</v>
      </c>
      <c r="H8564" s="2">
        <v>44860</v>
      </c>
      <c r="I8564">
        <v>8129.62</v>
      </c>
      <c r="J8564">
        <f t="shared" si="1201"/>
        <v>-7.3748293654961605E-3</v>
      </c>
      <c r="K8564">
        <f t="shared" si="1197"/>
        <v>-7.5580293654961602E-3</v>
      </c>
      <c r="L8564">
        <v>-6.246364085209447E-3</v>
      </c>
      <c r="N8564" s="2">
        <v>44860</v>
      </c>
      <c r="O8564">
        <v>231.32</v>
      </c>
      <c r="Q8564" s="2">
        <v>44860</v>
      </c>
      <c r="R8564">
        <v>378519.2</v>
      </c>
      <c r="S8564" s="8">
        <f t="shared" si="1202"/>
        <v>-7.7156303263482662E-2</v>
      </c>
      <c r="T8564" s="9">
        <f t="shared" si="1198"/>
        <v>-7.7339503263482656E-2</v>
      </c>
      <c r="U8564" s="3">
        <f>Sheet1!$B$17+Sheet1!$B$18*'Portfolio allocation'!K8564</f>
        <v>-8.1829639496791406E-3</v>
      </c>
      <c r="V8564" s="13">
        <f t="shared" si="1203"/>
        <v>-6.9156539313803514E-2</v>
      </c>
      <c r="W8564" s="13"/>
      <c r="X8564" s="2">
        <v>44860</v>
      </c>
      <c r="Y8564">
        <v>135.01</v>
      </c>
      <c r="AA8564" s="2">
        <v>44860</v>
      </c>
      <c r="AB8564">
        <v>2851.94</v>
      </c>
      <c r="AC8564">
        <f t="shared" si="1204"/>
        <v>1.564453118044451E-2</v>
      </c>
      <c r="AD8564">
        <f t="shared" si="1199"/>
        <v>1.5462411180444511E-2</v>
      </c>
      <c r="AE8564">
        <f>Sheet2!$B$17+Sheet2!$B$18*'Portfolio allocation'!K8564</f>
        <v>-6.667405523203258E-3</v>
      </c>
      <c r="AF8564">
        <f t="shared" si="1205"/>
        <v>2.2129816703647769E-2</v>
      </c>
      <c r="AH8564" s="2">
        <v>44860</v>
      </c>
      <c r="AI8564">
        <v>4.0149999999999997</v>
      </c>
      <c r="AJ8564">
        <v>4.5529999999999999</v>
      </c>
      <c r="AK8564">
        <v>1.00485</v>
      </c>
    </row>
    <row r="8565" spans="5:37" hidden="1" outlineLevel="1" x14ac:dyDescent="0.2">
      <c r="E8565" s="2">
        <v>44861</v>
      </c>
      <c r="F8565">
        <v>3807.3</v>
      </c>
      <c r="G8565">
        <f t="shared" si="1200"/>
        <v>-6.0825980264187507E-3</v>
      </c>
      <c r="H8565" s="2">
        <v>44861</v>
      </c>
      <c r="I8565">
        <v>8080.32</v>
      </c>
      <c r="J8565">
        <f t="shared" si="1201"/>
        <v>-6.064244085209447E-3</v>
      </c>
      <c r="K8565">
        <f t="shared" si="1197"/>
        <v>-6.246364085209447E-3</v>
      </c>
      <c r="L8565">
        <v>2.4545465920557778E-2</v>
      </c>
      <c r="N8565" s="2">
        <v>44861</v>
      </c>
      <c r="O8565">
        <v>226.75</v>
      </c>
      <c r="Q8565" s="2">
        <v>44861</v>
      </c>
      <c r="R8565">
        <v>371041.1</v>
      </c>
      <c r="S8565" s="8">
        <f t="shared" si="1202"/>
        <v>-1.9756197307824852E-2</v>
      </c>
      <c r="T8565" s="9">
        <f t="shared" si="1198"/>
        <v>-1.9938317307824853E-2</v>
      </c>
      <c r="U8565" s="3">
        <f>Sheet1!$B$17+Sheet1!$B$18*'Portfolio allocation'!K8565</f>
        <v>-6.6781882981153794E-3</v>
      </c>
      <c r="V8565" s="13">
        <f t="shared" si="1203"/>
        <v>-1.3260129009709474E-2</v>
      </c>
      <c r="W8565" s="13"/>
      <c r="X8565" s="2">
        <v>44861</v>
      </c>
      <c r="Y8565">
        <v>134.77000000000001</v>
      </c>
      <c r="AA8565" s="2">
        <v>44861</v>
      </c>
      <c r="AB8565">
        <v>2846.87</v>
      </c>
      <c r="AC8565">
        <f t="shared" si="1204"/>
        <v>-1.777737259549661E-3</v>
      </c>
      <c r="AD8565">
        <f t="shared" si="1199"/>
        <v>-1.9577772595496612E-3</v>
      </c>
      <c r="AE8565">
        <f>Sheet2!$B$17+Sheet2!$B$18*'Portfolio allocation'!K8565</f>
        <v>-5.5010392923644895E-3</v>
      </c>
      <c r="AF8565">
        <f t="shared" si="1205"/>
        <v>3.5432620328148283E-3</v>
      </c>
      <c r="AH8565" s="2">
        <v>44861</v>
      </c>
      <c r="AI8565">
        <v>3.9390000000000001</v>
      </c>
      <c r="AJ8565">
        <v>4.5010000000000003</v>
      </c>
      <c r="AK8565">
        <v>0.99975000000000003</v>
      </c>
    </row>
    <row r="8566" spans="5:37" hidden="1" outlineLevel="1" x14ac:dyDescent="0.2">
      <c r="E8566" s="2">
        <v>44862</v>
      </c>
      <c r="F8566">
        <v>3901.06</v>
      </c>
      <c r="G8566">
        <f t="shared" si="1200"/>
        <v>2.4626375646783716E-2</v>
      </c>
      <c r="H8566" s="2">
        <v>44862</v>
      </c>
      <c r="I8566">
        <v>8280.11</v>
      </c>
      <c r="J8566">
        <f t="shared" si="1201"/>
        <v>2.4725505920557778E-2</v>
      </c>
      <c r="K8566">
        <f t="shared" si="1197"/>
        <v>2.4545465920557778E-2</v>
      </c>
      <c r="L8566">
        <v>-7.5993681373797868E-3</v>
      </c>
      <c r="N8566" s="2">
        <v>44862</v>
      </c>
      <c r="O8566">
        <v>235.87</v>
      </c>
      <c r="Q8566" s="2">
        <v>44862</v>
      </c>
      <c r="R8566">
        <v>385964.5</v>
      </c>
      <c r="S8566" s="8">
        <f t="shared" si="1202"/>
        <v>4.0220342166946033E-2</v>
      </c>
      <c r="T8566" s="9">
        <f t="shared" si="1198"/>
        <v>4.0040302166946033E-2</v>
      </c>
      <c r="U8566" s="3">
        <f>Sheet1!$B$17+Sheet1!$B$18*'Portfolio allocation'!K8566</f>
        <v>2.8646979453249326E-2</v>
      </c>
      <c r="V8566" s="13">
        <f t="shared" si="1203"/>
        <v>1.1393322713696707E-2</v>
      </c>
      <c r="W8566" s="13"/>
      <c r="X8566" s="2">
        <v>44862</v>
      </c>
      <c r="Y8566">
        <v>138.51</v>
      </c>
      <c r="AA8566" s="2">
        <v>44862</v>
      </c>
      <c r="AB8566">
        <v>2925.88</v>
      </c>
      <c r="AC8566">
        <f t="shared" si="1204"/>
        <v>2.7753286943204447E-2</v>
      </c>
      <c r="AD8566">
        <f t="shared" si="1199"/>
        <v>2.7570486943204447E-2</v>
      </c>
      <c r="AE8566">
        <f>Sheet2!$B$17+Sheet2!$B$18*'Portfolio allocation'!K8566</f>
        <v>2.1879841519395923E-2</v>
      </c>
      <c r="AF8566">
        <f t="shared" si="1205"/>
        <v>5.6906454238085241E-3</v>
      </c>
      <c r="AH8566" s="2">
        <v>44862</v>
      </c>
      <c r="AI8566">
        <v>4.01</v>
      </c>
      <c r="AJ8566">
        <v>4.57</v>
      </c>
      <c r="AK8566">
        <v>0.99495</v>
      </c>
    </row>
    <row r="8567" spans="5:37" hidden="1" outlineLevel="1" x14ac:dyDescent="0.2">
      <c r="E8567" s="2">
        <v>44865</v>
      </c>
      <c r="F8567">
        <v>3871.98</v>
      </c>
      <c r="G8567">
        <f t="shared" si="1200"/>
        <v>-7.4543841930141408E-3</v>
      </c>
      <c r="H8567" s="2">
        <v>44865</v>
      </c>
      <c r="I8567">
        <v>8218.7000000000007</v>
      </c>
      <c r="J8567">
        <f t="shared" si="1201"/>
        <v>-7.4165681373797865E-3</v>
      </c>
      <c r="K8567">
        <f t="shared" si="1197"/>
        <v>-7.5993681373797868E-3</v>
      </c>
      <c r="L8567">
        <v>-4.2773680114860779E-3</v>
      </c>
      <c r="N8567" s="2">
        <v>44865</v>
      </c>
      <c r="O8567">
        <v>232.13</v>
      </c>
      <c r="Q8567" s="2">
        <v>44865</v>
      </c>
      <c r="R8567">
        <v>379844.6</v>
      </c>
      <c r="S8567" s="8">
        <f t="shared" si="1202"/>
        <v>-1.5856121482675234E-2</v>
      </c>
      <c r="T8567" s="9">
        <f t="shared" si="1198"/>
        <v>-1.6038921482675234E-2</v>
      </c>
      <c r="U8567" s="3">
        <f>Sheet1!$B$17+Sheet1!$B$18*'Portfolio allocation'!K8567</f>
        <v>-8.230388836447838E-3</v>
      </c>
      <c r="V8567" s="13">
        <f t="shared" si="1203"/>
        <v>-7.8085326462273962E-3</v>
      </c>
      <c r="W8567" s="13"/>
      <c r="X8567" s="2">
        <v>44865</v>
      </c>
      <c r="Y8567">
        <v>138.29</v>
      </c>
      <c r="AA8567" s="2">
        <v>44865</v>
      </c>
      <c r="AB8567">
        <v>2921.23</v>
      </c>
      <c r="AC8567">
        <f t="shared" si="1204"/>
        <v>-1.5892654517615235E-3</v>
      </c>
      <c r="AD8567">
        <f t="shared" si="1199"/>
        <v>-1.7747454517615235E-3</v>
      </c>
      <c r="AE8567">
        <f>Sheet2!$B$17+Sheet2!$B$18*'Portfolio allocation'!K8567</f>
        <v>-6.7041650138096346E-3</v>
      </c>
      <c r="AF8567">
        <f t="shared" si="1205"/>
        <v>4.9294195620481112E-3</v>
      </c>
      <c r="AH8567" s="2">
        <v>44865</v>
      </c>
      <c r="AI8567">
        <v>4.077</v>
      </c>
      <c r="AJ8567">
        <v>4.6369999999999996</v>
      </c>
      <c r="AK8567">
        <v>0.98834999999999995</v>
      </c>
    </row>
    <row r="8568" spans="5:37" hidden="1" outlineLevel="1" x14ac:dyDescent="0.2">
      <c r="E8568" s="2">
        <v>44866</v>
      </c>
      <c r="F8568">
        <v>3856.1</v>
      </c>
      <c r="G8568">
        <f t="shared" si="1200"/>
        <v>-4.10126085362017E-3</v>
      </c>
      <c r="H8568" s="2">
        <v>44866</v>
      </c>
      <c r="I8568">
        <v>8185.07</v>
      </c>
      <c r="J8568">
        <f t="shared" si="1201"/>
        <v>-4.0918880114860778E-3</v>
      </c>
      <c r="K8568">
        <f t="shared" si="1197"/>
        <v>-4.2773680114860779E-3</v>
      </c>
      <c r="L8568">
        <v>-2.5182411854461829E-2</v>
      </c>
      <c r="N8568" s="2">
        <v>44866</v>
      </c>
      <c r="O8568">
        <v>228.17</v>
      </c>
      <c r="Q8568" s="2">
        <v>44866</v>
      </c>
      <c r="R8568">
        <v>373364.7</v>
      </c>
      <c r="S8568" s="8">
        <f t="shared" si="1202"/>
        <v>-1.7059344795213538E-2</v>
      </c>
      <c r="T8568" s="9">
        <f t="shared" si="1198"/>
        <v>-1.7244824795213536E-2</v>
      </c>
      <c r="U8568" s="3">
        <f>Sheet1!$B$17+Sheet1!$B$18*'Portfolio allocation'!K8568</f>
        <v>-4.4193061013434107E-3</v>
      </c>
      <c r="V8568" s="13">
        <f t="shared" si="1203"/>
        <v>-1.2825518693870126E-2</v>
      </c>
      <c r="W8568" s="13"/>
      <c r="X8568" s="2">
        <v>44866</v>
      </c>
      <c r="Y8568">
        <v>138.19999999999999</v>
      </c>
      <c r="AA8568" s="2">
        <v>44866</v>
      </c>
      <c r="AB8568">
        <v>2919.33</v>
      </c>
      <c r="AC8568">
        <f t="shared" si="1204"/>
        <v>-6.5041095702844665E-4</v>
      </c>
      <c r="AD8568">
        <f t="shared" si="1199"/>
        <v>-8.3609095702844667E-4</v>
      </c>
      <c r="AE8568">
        <f>Sheet2!$B$17+Sheet2!$B$18*'Portfolio allocation'!K8568</f>
        <v>-3.7501577499765874E-3</v>
      </c>
      <c r="AF8568">
        <f t="shared" si="1205"/>
        <v>2.9140667929481406E-3</v>
      </c>
      <c r="AH8568" s="2">
        <v>44866</v>
      </c>
      <c r="AI8568">
        <v>4.0519999999999996</v>
      </c>
      <c r="AJ8568">
        <v>4.6420000000000003</v>
      </c>
      <c r="AK8568">
        <v>0.98724999999999996</v>
      </c>
    </row>
    <row r="8569" spans="5:37" hidden="1" outlineLevel="1" x14ac:dyDescent="0.2">
      <c r="E8569" s="2">
        <v>44867</v>
      </c>
      <c r="F8569">
        <v>3759.69</v>
      </c>
      <c r="G8569">
        <f t="shared" si="1200"/>
        <v>-2.5001944970306722E-2</v>
      </c>
      <c r="H8569" s="2">
        <v>44867</v>
      </c>
      <c r="I8569">
        <v>7980.47</v>
      </c>
      <c r="J8569">
        <f t="shared" si="1201"/>
        <v>-2.4996731854461829E-2</v>
      </c>
      <c r="K8569">
        <f t="shared" si="1197"/>
        <v>-2.5182411854461829E-2</v>
      </c>
      <c r="L8569">
        <v>-1.0647310667366724E-2</v>
      </c>
      <c r="N8569" s="2">
        <v>44867</v>
      </c>
      <c r="O8569">
        <v>220.1</v>
      </c>
      <c r="Q8569" s="2">
        <v>44867</v>
      </c>
      <c r="R8569">
        <v>360159.4</v>
      </c>
      <c r="S8569" s="8">
        <f t="shared" si="1202"/>
        <v>-3.5368367711248516E-2</v>
      </c>
      <c r="T8569" s="9">
        <f t="shared" si="1198"/>
        <v>-3.5554047711248517E-2</v>
      </c>
      <c r="U8569" s="3">
        <f>Sheet1!$B$17+Sheet1!$B$18*'Portfolio allocation'!K8569</f>
        <v>-2.840210220227142E-2</v>
      </c>
      <c r="V8569" s="13">
        <f t="shared" si="1203"/>
        <v>-7.1519455089770964E-3</v>
      </c>
      <c r="W8569" s="13"/>
      <c r="X8569" s="2">
        <v>44867</v>
      </c>
      <c r="Y8569">
        <v>136.83000000000001</v>
      </c>
      <c r="AA8569" s="2">
        <v>44867</v>
      </c>
      <c r="AB8569">
        <v>2890.39</v>
      </c>
      <c r="AC8569">
        <f t="shared" si="1204"/>
        <v>-9.9132335159094476E-3</v>
      </c>
      <c r="AD8569">
        <f t="shared" si="1199"/>
        <v>-1.0102513515909448E-2</v>
      </c>
      <c r="AE8569">
        <f>Sheet2!$B$17+Sheet2!$B$18*'Portfolio allocation'!K8569</f>
        <v>-2.2339456071055145E-2</v>
      </c>
      <c r="AF8569">
        <f t="shared" si="1205"/>
        <v>1.2236942555145697E-2</v>
      </c>
      <c r="AH8569" s="2">
        <v>44867</v>
      </c>
      <c r="AI8569">
        <v>4.0609999999999999</v>
      </c>
      <c r="AJ8569">
        <v>4.7320000000000002</v>
      </c>
      <c r="AK8569">
        <v>0.98719999999999997</v>
      </c>
    </row>
    <row r="8570" spans="5:37" hidden="1" outlineLevel="1" x14ac:dyDescent="0.2">
      <c r="E8570" s="2">
        <v>44868</v>
      </c>
      <c r="F8570">
        <v>3719.89</v>
      </c>
      <c r="G8570">
        <f t="shared" si="1200"/>
        <v>-1.0585979163175718E-2</v>
      </c>
      <c r="H8570" s="2">
        <v>44868</v>
      </c>
      <c r="I8570">
        <v>7897.01</v>
      </c>
      <c r="J8570">
        <f t="shared" si="1201"/>
        <v>-1.0458030667366724E-2</v>
      </c>
      <c r="K8570">
        <f t="shared" si="1197"/>
        <v>-1.0647310667366724E-2</v>
      </c>
      <c r="L8570">
        <v>1.3640697358721744E-2</v>
      </c>
      <c r="N8570" s="2">
        <v>44868</v>
      </c>
      <c r="O8570">
        <v>214.25</v>
      </c>
      <c r="Q8570" s="2">
        <v>44868</v>
      </c>
      <c r="R8570">
        <v>350586.8</v>
      </c>
      <c r="S8570" s="8">
        <f t="shared" si="1202"/>
        <v>-2.6578787059285514E-2</v>
      </c>
      <c r="T8570" s="9">
        <f t="shared" si="1198"/>
        <v>-2.6768067059285514E-2</v>
      </c>
      <c r="U8570" s="3">
        <f>Sheet1!$B$17+Sheet1!$B$18*'Portfolio allocation'!K8570</f>
        <v>-1.1727065751984895E-2</v>
      </c>
      <c r="V8570" s="13">
        <f t="shared" si="1203"/>
        <v>-1.5041001307300619E-2</v>
      </c>
      <c r="W8570" s="13"/>
      <c r="X8570" s="2">
        <v>44868</v>
      </c>
      <c r="Y8570">
        <v>134.47</v>
      </c>
      <c r="AA8570" s="2">
        <v>44868</v>
      </c>
      <c r="AB8570">
        <v>2840.54</v>
      </c>
      <c r="AC8570">
        <f t="shared" si="1204"/>
        <v>-1.7246807524244123E-2</v>
      </c>
      <c r="AD8570">
        <f t="shared" si="1199"/>
        <v>-1.7437927524244123E-2</v>
      </c>
      <c r="AE8570">
        <f>Sheet2!$B$17+Sheet2!$B$18*'Portfolio allocation'!K8570</f>
        <v>-9.4144732715207499E-3</v>
      </c>
      <c r="AF8570">
        <f t="shared" si="1205"/>
        <v>-8.0234542527233728E-3</v>
      </c>
      <c r="AH8570" s="2">
        <v>44868</v>
      </c>
      <c r="AI8570">
        <v>4.1239999999999997</v>
      </c>
      <c r="AJ8570">
        <v>4.7779999999999996</v>
      </c>
      <c r="AK8570">
        <v>0.97585</v>
      </c>
    </row>
    <row r="8571" spans="5:37" hidden="1" outlineLevel="1" x14ac:dyDescent="0.2">
      <c r="E8571" s="2">
        <v>44869</v>
      </c>
      <c r="F8571">
        <v>3770.55</v>
      </c>
      <c r="G8571">
        <f t="shared" si="1200"/>
        <v>1.3618682272863003E-2</v>
      </c>
      <c r="H8571" s="2">
        <v>44869</v>
      </c>
      <c r="I8571">
        <v>8006.24</v>
      </c>
      <c r="J8571">
        <f t="shared" si="1201"/>
        <v>1.3831817358721743E-2</v>
      </c>
      <c r="K8571">
        <f t="shared" si="1197"/>
        <v>1.3640697358721744E-2</v>
      </c>
      <c r="L8571">
        <v>9.4452247119248094E-3</v>
      </c>
      <c r="N8571" s="2">
        <v>44869</v>
      </c>
      <c r="O8571">
        <v>221.39</v>
      </c>
      <c r="Q8571" s="2">
        <v>44869</v>
      </c>
      <c r="R8571">
        <v>362270.3</v>
      </c>
      <c r="S8571" s="8">
        <f t="shared" si="1202"/>
        <v>3.3325555896571046E-2</v>
      </c>
      <c r="T8571" s="9">
        <f t="shared" si="1198"/>
        <v>3.3134435896571043E-2</v>
      </c>
      <c r="U8571" s="3">
        <f>Sheet1!$B$17+Sheet1!$B$18*'Portfolio allocation'!K8571</f>
        <v>1.613675259552386E-2</v>
      </c>
      <c r="V8571" s="13">
        <f t="shared" si="1203"/>
        <v>1.6997683301047183E-2</v>
      </c>
      <c r="W8571" s="13"/>
      <c r="X8571" s="2">
        <v>44869</v>
      </c>
      <c r="Y8571">
        <v>136.96</v>
      </c>
      <c r="AA8571" s="2">
        <v>44869</v>
      </c>
      <c r="AB8571">
        <v>2893.14</v>
      </c>
      <c r="AC8571">
        <f t="shared" si="1204"/>
        <v>1.8517605807346404E-2</v>
      </c>
      <c r="AD8571">
        <f t="shared" si="1199"/>
        <v>1.8327845807346404E-2</v>
      </c>
      <c r="AE8571">
        <f>Sheet2!$B$17+Sheet2!$B$18*'Portfolio allocation'!K8571</f>
        <v>1.2183043108403761E-2</v>
      </c>
      <c r="AF8571">
        <f t="shared" si="1205"/>
        <v>6.1448026989426429E-3</v>
      </c>
      <c r="AH8571" s="2">
        <v>44869</v>
      </c>
      <c r="AI8571">
        <v>4.1580000000000004</v>
      </c>
      <c r="AJ8571">
        <v>4.7439999999999998</v>
      </c>
      <c r="AK8571">
        <v>0.98955000000000004</v>
      </c>
    </row>
    <row r="8572" spans="5:37" hidden="1" outlineLevel="1" x14ac:dyDescent="0.2">
      <c r="E8572" s="2">
        <v>44872</v>
      </c>
      <c r="F8572">
        <v>3806.8</v>
      </c>
      <c r="G8572">
        <f t="shared" si="1200"/>
        <v>9.6139820450598101E-3</v>
      </c>
      <c r="H8572" s="2">
        <v>44872</v>
      </c>
      <c r="I8572">
        <v>8083.38</v>
      </c>
      <c r="J8572">
        <f t="shared" si="1201"/>
        <v>9.63498471192481E-3</v>
      </c>
      <c r="K8572">
        <f t="shared" si="1197"/>
        <v>9.4452247119248094E-3</v>
      </c>
      <c r="L8572">
        <v>5.4150855703430029E-3</v>
      </c>
      <c r="N8572" s="2">
        <v>44872</v>
      </c>
      <c r="O8572">
        <v>227.87</v>
      </c>
      <c r="Q8572" s="2">
        <v>44872</v>
      </c>
      <c r="R8572">
        <v>372873.8</v>
      </c>
      <c r="S8572" s="8">
        <f t="shared" si="1202"/>
        <v>2.9269581304346426E-2</v>
      </c>
      <c r="T8572" s="9">
        <f t="shared" si="1198"/>
        <v>2.9079821304346425E-2</v>
      </c>
      <c r="U8572" s="3">
        <f>Sheet1!$B$17+Sheet1!$B$18*'Portfolio allocation'!K8572</f>
        <v>1.1323600047701752E-2</v>
      </c>
      <c r="V8572" s="13">
        <f t="shared" si="1203"/>
        <v>1.7756221256644673E-2</v>
      </c>
      <c r="W8572" s="13"/>
      <c r="X8572" s="2">
        <v>44872</v>
      </c>
      <c r="Y8572">
        <v>138.34</v>
      </c>
      <c r="AA8572" s="2">
        <v>44872</v>
      </c>
      <c r="AB8572">
        <v>2922.29</v>
      </c>
      <c r="AC8572">
        <f t="shared" si="1204"/>
        <v>1.0075558044201127E-2</v>
      </c>
      <c r="AD8572">
        <f t="shared" si="1199"/>
        <v>9.8840780442011264E-3</v>
      </c>
      <c r="AE8572">
        <f>Sheet2!$B$17+Sheet2!$B$18*'Portfolio allocation'!K8572</f>
        <v>8.4523217946841159E-3</v>
      </c>
      <c r="AF8572">
        <f t="shared" si="1205"/>
        <v>1.4317562495170105E-3</v>
      </c>
      <c r="AH8572" s="2">
        <v>44872</v>
      </c>
      <c r="AI8572">
        <v>4.2140000000000004</v>
      </c>
      <c r="AJ8572">
        <v>4.7869999999999999</v>
      </c>
      <c r="AK8572">
        <v>0.99995000000000001</v>
      </c>
    </row>
    <row r="8573" spans="5:37" hidden="1" outlineLevel="1" x14ac:dyDescent="0.2">
      <c r="E8573" s="2">
        <v>44873</v>
      </c>
      <c r="F8573">
        <v>3828.11</v>
      </c>
      <c r="G8573">
        <f t="shared" si="1200"/>
        <v>5.5978774823999267E-3</v>
      </c>
      <c r="H8573" s="2">
        <v>44873</v>
      </c>
      <c r="I8573">
        <v>8128.7</v>
      </c>
      <c r="J8573">
        <f t="shared" si="1201"/>
        <v>5.6065655703430028E-3</v>
      </c>
      <c r="K8573">
        <f t="shared" si="1197"/>
        <v>5.4150855703430029E-3</v>
      </c>
      <c r="L8573">
        <v>-2.0757034271162565E-2</v>
      </c>
      <c r="N8573" s="2">
        <v>44873</v>
      </c>
      <c r="O8573">
        <v>228.87</v>
      </c>
      <c r="Q8573" s="2">
        <v>44873</v>
      </c>
      <c r="R8573">
        <v>374510.1</v>
      </c>
      <c r="S8573" s="8">
        <f t="shared" si="1202"/>
        <v>4.3883480147974829E-3</v>
      </c>
      <c r="T8573" s="9">
        <f t="shared" si="1198"/>
        <v>4.196868014797483E-3</v>
      </c>
      <c r="U8573" s="3">
        <f>Sheet1!$B$17+Sheet1!$B$18*'Portfolio allocation'!K8573</f>
        <v>6.7001222871706755E-3</v>
      </c>
      <c r="V8573" s="13">
        <f t="shared" si="1203"/>
        <v>-2.5032542723731925E-3</v>
      </c>
      <c r="W8573" s="13"/>
      <c r="X8573" s="2">
        <v>44873</v>
      </c>
      <c r="Y8573">
        <v>140.04</v>
      </c>
      <c r="AA8573" s="2">
        <v>44873</v>
      </c>
      <c r="AB8573">
        <v>2958.2</v>
      </c>
      <c r="AC8573">
        <f t="shared" si="1204"/>
        <v>1.2288308141902293E-2</v>
      </c>
      <c r="AD8573">
        <f t="shared" si="1199"/>
        <v>1.2097908141902293E-2</v>
      </c>
      <c r="AE8573">
        <f>Sheet2!$B$17+Sheet2!$B$18*'Portfolio allocation'!K8573</f>
        <v>4.8686192518409702E-3</v>
      </c>
      <c r="AF8573">
        <f t="shared" si="1205"/>
        <v>7.2292888900613228E-3</v>
      </c>
      <c r="AH8573" s="2">
        <v>44873</v>
      </c>
      <c r="AI8573">
        <v>4.1280000000000001</v>
      </c>
      <c r="AJ8573">
        <v>4.76</v>
      </c>
      <c r="AK8573">
        <v>1.00665</v>
      </c>
    </row>
    <row r="8574" spans="5:37" hidden="1" outlineLevel="1" x14ac:dyDescent="0.2">
      <c r="E8574" s="2">
        <v>44874</v>
      </c>
      <c r="F8574">
        <v>3748.57</v>
      </c>
      <c r="G8574">
        <f t="shared" si="1200"/>
        <v>-2.0777877333723382E-2</v>
      </c>
      <c r="H8574" s="2">
        <v>44874</v>
      </c>
      <c r="I8574">
        <v>7961.52</v>
      </c>
      <c r="J8574">
        <f t="shared" si="1201"/>
        <v>-2.0566634271162565E-2</v>
      </c>
      <c r="K8574">
        <f t="shared" si="1197"/>
        <v>-2.0757034271162565E-2</v>
      </c>
      <c r="L8574">
        <v>5.5322292781478773E-2</v>
      </c>
      <c r="N8574" s="2">
        <v>44874</v>
      </c>
      <c r="O8574">
        <v>224.51</v>
      </c>
      <c r="Q8574" s="2">
        <v>44874</v>
      </c>
      <c r="R8574">
        <v>367375.6</v>
      </c>
      <c r="S8574" s="8">
        <f t="shared" si="1202"/>
        <v>-1.905022054144867E-2</v>
      </c>
      <c r="T8574" s="9">
        <f t="shared" si="1198"/>
        <v>-1.9240620541448671E-2</v>
      </c>
      <c r="U8574" s="3">
        <f>Sheet1!$B$17+Sheet1!$B$18*'Portfolio allocation'!K8574</f>
        <v>-2.3325196884727912E-2</v>
      </c>
      <c r="V8574" s="13">
        <f t="shared" si="1203"/>
        <v>4.0845763432792413E-3</v>
      </c>
      <c r="W8574" s="13"/>
      <c r="X8574" s="2">
        <v>44874</v>
      </c>
      <c r="Y8574">
        <v>137.38999999999999</v>
      </c>
      <c r="AA8574" s="2">
        <v>44874</v>
      </c>
      <c r="AB8574">
        <v>2937.07</v>
      </c>
      <c r="AC8574">
        <f t="shared" si="1204"/>
        <v>-7.1428571428570065E-3</v>
      </c>
      <c r="AD8574">
        <f t="shared" si="1199"/>
        <v>-7.3325771428570065E-3</v>
      </c>
      <c r="AE8574">
        <f>Sheet2!$B$17+Sheet2!$B$18*'Portfolio allocation'!K8574</f>
        <v>-1.8404297422392218E-2</v>
      </c>
      <c r="AF8574">
        <f t="shared" si="1205"/>
        <v>1.1071720279535211E-2</v>
      </c>
      <c r="AH8574" s="2">
        <v>44874</v>
      </c>
      <c r="AI8574">
        <v>4.1509999999999998</v>
      </c>
      <c r="AJ8574">
        <v>4.7430000000000003</v>
      </c>
      <c r="AK8574">
        <v>1.00285</v>
      </c>
    </row>
    <row r="8575" spans="5:37" hidden="1" outlineLevel="1" x14ac:dyDescent="0.2">
      <c r="E8575" s="2">
        <v>44875</v>
      </c>
      <c r="F8575">
        <v>3956.37</v>
      </c>
      <c r="G8575">
        <f t="shared" si="1200"/>
        <v>5.5434472345454289E-2</v>
      </c>
      <c r="H8575" s="2">
        <v>44875</v>
      </c>
      <c r="I8575">
        <v>8403.48</v>
      </c>
      <c r="J8575">
        <f t="shared" si="1201"/>
        <v>5.551201278147877E-2</v>
      </c>
      <c r="K8575">
        <f t="shared" si="1197"/>
        <v>5.5322292781478773E-2</v>
      </c>
      <c r="L8575">
        <v>9.0570995281002795E-3</v>
      </c>
      <c r="N8575" s="2">
        <v>44875</v>
      </c>
      <c r="O8575">
        <v>242.98</v>
      </c>
      <c r="Q8575" s="2">
        <v>44875</v>
      </c>
      <c r="R8575">
        <v>397598.9</v>
      </c>
      <c r="S8575" s="8">
        <f t="shared" si="1202"/>
        <v>8.2268120147336976E-2</v>
      </c>
      <c r="T8575" s="9">
        <f t="shared" si="1198"/>
        <v>8.2078400147336972E-2</v>
      </c>
      <c r="U8575" s="3">
        <f>Sheet1!$B$17+Sheet1!$B$18*'Portfolio allocation'!K8575</f>
        <v>6.3954935216616174E-2</v>
      </c>
      <c r="V8575" s="13">
        <f t="shared" si="1203"/>
        <v>1.8123464930720798E-2</v>
      </c>
      <c r="W8575" s="13"/>
      <c r="X8575" s="2">
        <v>44875</v>
      </c>
      <c r="Y8575">
        <v>141.22999999999999</v>
      </c>
      <c r="AA8575" s="2">
        <v>44875</v>
      </c>
      <c r="AB8575">
        <v>3019.16</v>
      </c>
      <c r="AC8575">
        <f t="shared" si="1204"/>
        <v>2.7949623264001078E-2</v>
      </c>
      <c r="AD8575">
        <f t="shared" si="1199"/>
        <v>2.7766503264001079E-2</v>
      </c>
      <c r="AE8575">
        <f>Sheet2!$B$17+Sheet2!$B$18*'Portfolio allocation'!K8575</f>
        <v>4.9247381151994229E-2</v>
      </c>
      <c r="AF8575">
        <f t="shared" si="1205"/>
        <v>-2.148087788799315E-2</v>
      </c>
      <c r="AH8575" s="2">
        <v>44875</v>
      </c>
      <c r="AI8575">
        <v>3.8290000000000002</v>
      </c>
      <c r="AJ8575">
        <v>4.5780000000000003</v>
      </c>
      <c r="AK8575">
        <v>1.0181500000000001</v>
      </c>
    </row>
    <row r="8576" spans="5:37" hidden="1" outlineLevel="1" x14ac:dyDescent="0.2">
      <c r="E8576" s="2">
        <v>44876</v>
      </c>
      <c r="F8576">
        <v>3992.93</v>
      </c>
      <c r="G8576">
        <f t="shared" si="1200"/>
        <v>9.2407939601200084E-3</v>
      </c>
      <c r="H8576" s="2">
        <v>44876</v>
      </c>
      <c r="I8576">
        <v>8481.1299999999992</v>
      </c>
      <c r="J8576">
        <f t="shared" si="1201"/>
        <v>9.2402195281002797E-3</v>
      </c>
      <c r="K8576">
        <f t="shared" si="1197"/>
        <v>9.0570995281002795E-3</v>
      </c>
      <c r="L8576">
        <v>-8.8942233553310959E-3</v>
      </c>
      <c r="N8576" s="2">
        <v>44876</v>
      </c>
      <c r="O8576">
        <v>247.11</v>
      </c>
      <c r="Q8576" s="2">
        <v>44876</v>
      </c>
      <c r="R8576">
        <v>404357.1</v>
      </c>
      <c r="S8576" s="8">
        <f t="shared" si="1202"/>
        <v>1.6997531934821675E-2</v>
      </c>
      <c r="T8576" s="9">
        <f t="shared" si="1198"/>
        <v>1.6814411934821676E-2</v>
      </c>
      <c r="U8576" s="3">
        <f>Sheet1!$B$17+Sheet1!$B$18*'Portfolio allocation'!K8576</f>
        <v>1.0878333000418015E-2</v>
      </c>
      <c r="V8576" s="13">
        <f t="shared" si="1203"/>
        <v>5.9360789344036612E-3</v>
      </c>
      <c r="W8576" s="13"/>
      <c r="X8576" s="2">
        <v>44876</v>
      </c>
      <c r="Y8576">
        <v>143.16999999999999</v>
      </c>
      <c r="AA8576" s="2">
        <v>44876</v>
      </c>
      <c r="AB8576">
        <v>3060.64</v>
      </c>
      <c r="AC8576">
        <f t="shared" si="1204"/>
        <v>1.3738920759416517E-2</v>
      </c>
      <c r="AD8576">
        <f t="shared" si="1199"/>
        <v>1.3555800759416517E-2</v>
      </c>
      <c r="AE8576">
        <f>Sheet2!$B$17+Sheet2!$B$18*'Portfolio allocation'!K8576</f>
        <v>8.10719097925835E-3</v>
      </c>
      <c r="AF8576">
        <f t="shared" si="1205"/>
        <v>5.4486097801581673E-3</v>
      </c>
      <c r="AH8576" s="2">
        <v>44876</v>
      </c>
      <c r="AI8576">
        <v>3.8290000000000002</v>
      </c>
      <c r="AJ8576">
        <v>4.5780000000000003</v>
      </c>
      <c r="AK8576">
        <v>1.0326500000000001</v>
      </c>
    </row>
    <row r="8577" spans="5:37" hidden="1" outlineLevel="1" x14ac:dyDescent="0.2">
      <c r="E8577" s="2">
        <v>44879</v>
      </c>
      <c r="F8577">
        <v>3957.25</v>
      </c>
      <c r="G8577">
        <f t="shared" si="1200"/>
        <v>-8.9357940159231486E-3</v>
      </c>
      <c r="H8577" s="2">
        <v>44879</v>
      </c>
      <c r="I8577">
        <v>8407.25</v>
      </c>
      <c r="J8577">
        <f t="shared" si="1201"/>
        <v>-8.7111033553310957E-3</v>
      </c>
      <c r="K8577">
        <f t="shared" si="1197"/>
        <v>-8.8942233553310959E-3</v>
      </c>
      <c r="L8577">
        <v>8.603682962918819E-3</v>
      </c>
      <c r="N8577" s="2">
        <v>44879</v>
      </c>
      <c r="O8577">
        <v>241.55</v>
      </c>
      <c r="Q8577" s="2">
        <v>44879</v>
      </c>
      <c r="R8577">
        <v>395259</v>
      </c>
      <c r="S8577" s="8">
        <f t="shared" si="1202"/>
        <v>-2.2500161367266625E-2</v>
      </c>
      <c r="T8577" s="9">
        <f t="shared" si="1198"/>
        <v>-2.2683281367266623E-2</v>
      </c>
      <c r="U8577" s="3">
        <f>Sheet1!$B$17+Sheet1!$B$18*'Portfolio allocation'!K8577</f>
        <v>-9.715879558476791E-3</v>
      </c>
      <c r="V8577" s="13">
        <f t="shared" si="1203"/>
        <v>-1.2967401808789832E-2</v>
      </c>
      <c r="W8577" s="13"/>
      <c r="X8577" s="2">
        <v>44879</v>
      </c>
      <c r="Y8577">
        <v>144.19999999999999</v>
      </c>
      <c r="AA8577" s="2">
        <v>44879</v>
      </c>
      <c r="AB8577">
        <v>3082.66</v>
      </c>
      <c r="AC8577">
        <f t="shared" si="1204"/>
        <v>7.1945736839353902E-3</v>
      </c>
      <c r="AD8577">
        <f t="shared" si="1199"/>
        <v>7.00941368393539E-3</v>
      </c>
      <c r="AE8577">
        <f>Sheet2!$B$17+Sheet2!$B$18*'Portfolio allocation'!K8577</f>
        <v>-7.8555833083562825E-3</v>
      </c>
      <c r="AF8577">
        <f t="shared" si="1205"/>
        <v>1.4864996992291673E-2</v>
      </c>
      <c r="AH8577" s="2">
        <v>44879</v>
      </c>
      <c r="AI8577">
        <v>3.867</v>
      </c>
      <c r="AJ8577">
        <v>4.6289999999999996</v>
      </c>
      <c r="AK8577">
        <v>1.03315</v>
      </c>
    </row>
    <row r="8578" spans="5:37" hidden="1" outlineLevel="1" x14ac:dyDescent="0.2">
      <c r="E8578" s="2">
        <v>44880</v>
      </c>
      <c r="F8578">
        <v>3991.73</v>
      </c>
      <c r="G8578">
        <f t="shared" si="1200"/>
        <v>8.7131214858804373E-3</v>
      </c>
      <c r="H8578" s="2">
        <v>44880</v>
      </c>
      <c r="I8578">
        <v>8481.14</v>
      </c>
      <c r="J8578">
        <f t="shared" si="1201"/>
        <v>8.7888429629188192E-3</v>
      </c>
      <c r="K8578">
        <f t="shared" si="1197"/>
        <v>8.603682962918819E-3</v>
      </c>
      <c r="L8578">
        <v>-8.2078854951102339E-3</v>
      </c>
      <c r="N8578" s="2">
        <v>44880</v>
      </c>
      <c r="O8578">
        <v>241.97</v>
      </c>
      <c r="Q8578" s="2">
        <v>44880</v>
      </c>
      <c r="R8578">
        <v>395946.3</v>
      </c>
      <c r="S8578" s="8">
        <f t="shared" si="1202"/>
        <v>1.7388598362086949E-3</v>
      </c>
      <c r="T8578" s="9">
        <f t="shared" si="1198"/>
        <v>1.5536998362086949E-3</v>
      </c>
      <c r="U8578" s="3">
        <f>Sheet1!$B$17+Sheet1!$B$18*'Portfolio allocation'!K8578</f>
        <v>1.0358162025737954E-2</v>
      </c>
      <c r="V8578" s="13">
        <f t="shared" si="1203"/>
        <v>-8.8044621895292594E-3</v>
      </c>
      <c r="W8578" s="13"/>
      <c r="X8578" s="2">
        <v>44880</v>
      </c>
      <c r="Y8578">
        <v>144.34</v>
      </c>
      <c r="AA8578" s="2">
        <v>44880</v>
      </c>
      <c r="AB8578">
        <v>3085.65</v>
      </c>
      <c r="AC8578">
        <f t="shared" si="1204"/>
        <v>9.6994154399121513E-4</v>
      </c>
      <c r="AD8578">
        <f t="shared" si="1199"/>
        <v>7.8574154399121509E-4</v>
      </c>
      <c r="AE8578">
        <f>Sheet2!$B$17+Sheet2!$B$18*'Portfolio allocation'!K8578</f>
        <v>7.7040014017962077E-3</v>
      </c>
      <c r="AF8578">
        <f t="shared" si="1205"/>
        <v>-6.9182598578049924E-3</v>
      </c>
      <c r="AH8578" s="2">
        <v>44880</v>
      </c>
      <c r="AI8578">
        <v>3.7989999999999999</v>
      </c>
      <c r="AJ8578">
        <v>4.6050000000000004</v>
      </c>
      <c r="AK8578">
        <v>1.0366500000000001</v>
      </c>
    </row>
    <row r="8579" spans="5:37" hidden="1" outlineLevel="1" x14ac:dyDescent="0.2">
      <c r="E8579" s="2">
        <v>44881</v>
      </c>
      <c r="F8579">
        <v>3958.79</v>
      </c>
      <c r="G8579">
        <f t="shared" si="1200"/>
        <v>-8.2520611363995355E-3</v>
      </c>
      <c r="H8579" s="2">
        <v>44881</v>
      </c>
      <c r="I8579">
        <v>8413.09</v>
      </c>
      <c r="J8579">
        <f t="shared" si="1201"/>
        <v>-8.0236854951102332E-3</v>
      </c>
      <c r="K8579">
        <f t="shared" si="1197"/>
        <v>-8.2078854951102339E-3</v>
      </c>
      <c r="L8579">
        <v>-3.0672130016438245E-3</v>
      </c>
      <c r="N8579" s="2">
        <v>44881</v>
      </c>
      <c r="O8579">
        <v>241.73</v>
      </c>
      <c r="Q8579" s="2">
        <v>44881</v>
      </c>
      <c r="R8579">
        <v>396666.3</v>
      </c>
      <c r="S8579" s="8">
        <f t="shared" si="1202"/>
        <v>1.8184284080946522E-3</v>
      </c>
      <c r="T8579" s="9">
        <f t="shared" si="1198"/>
        <v>1.6342284080946522E-3</v>
      </c>
      <c r="U8579" s="3">
        <f>Sheet1!$B$17+Sheet1!$B$18*'Portfolio allocation'!K8579</f>
        <v>-8.9284953711169096E-3</v>
      </c>
      <c r="V8579" s="13">
        <f t="shared" si="1203"/>
        <v>1.0562723779211561E-2</v>
      </c>
      <c r="W8579" s="13"/>
      <c r="X8579" s="2">
        <v>44881</v>
      </c>
      <c r="Y8579">
        <v>144.52000000000001</v>
      </c>
      <c r="AA8579" s="2">
        <v>44881</v>
      </c>
      <c r="AB8579">
        <v>3089.5</v>
      </c>
      <c r="AC8579">
        <f t="shared" si="1204"/>
        <v>1.2477111791679985E-3</v>
      </c>
      <c r="AD8579">
        <f t="shared" si="1199"/>
        <v>1.0629111791679985E-3</v>
      </c>
      <c r="AE8579">
        <f>Sheet2!$B$17+Sheet2!$B$18*'Portfolio allocation'!K8579</f>
        <v>-7.2452741729854301E-3</v>
      </c>
      <c r="AF8579">
        <f t="shared" si="1205"/>
        <v>8.3081853521534289E-3</v>
      </c>
      <c r="AH8579" s="2">
        <v>44881</v>
      </c>
      <c r="AI8579">
        <v>3.694</v>
      </c>
      <c r="AJ8579">
        <v>4.62</v>
      </c>
      <c r="AK8579">
        <v>1.0405500000000001</v>
      </c>
    </row>
    <row r="8580" spans="5:37" hidden="1" outlineLevel="1" x14ac:dyDescent="0.2">
      <c r="E8580" s="2">
        <v>44882</v>
      </c>
      <c r="F8580">
        <v>3946.56</v>
      </c>
      <c r="G8580">
        <f t="shared" si="1200"/>
        <v>-3.0893277996559831E-3</v>
      </c>
      <c r="H8580" s="2">
        <v>44882</v>
      </c>
      <c r="I8580">
        <v>8388.84</v>
      </c>
      <c r="J8580">
        <f t="shared" si="1201"/>
        <v>-2.8824130016438243E-3</v>
      </c>
      <c r="K8580">
        <f t="shared" ref="K8580:K8643" si="1206">J8580-(AJ8579/25000)</f>
        <v>-3.0672130016438245E-3</v>
      </c>
      <c r="L8580">
        <v>4.6012247277096418E-3</v>
      </c>
      <c r="N8580" s="2">
        <v>44882</v>
      </c>
      <c r="O8580">
        <v>241.68</v>
      </c>
      <c r="Q8580" s="2">
        <v>44882</v>
      </c>
      <c r="R8580">
        <v>396584.2</v>
      </c>
      <c r="S8580" s="8">
        <f t="shared" si="1202"/>
        <v>-2.0697498123734004E-4</v>
      </c>
      <c r="T8580" s="9">
        <f t="shared" ref="T8580:T8643" si="1207">S8580-(AJ8579/100/250)</f>
        <v>-3.9177498123734003E-4</v>
      </c>
      <c r="U8580" s="3">
        <f>Sheet1!$B$17+Sheet1!$B$18*'Portfolio allocation'!K8580</f>
        <v>-3.0309856046459023E-3</v>
      </c>
      <c r="V8580" s="13">
        <f t="shared" si="1203"/>
        <v>2.6392106234085621E-3</v>
      </c>
      <c r="W8580" s="13"/>
      <c r="X8580" s="2">
        <v>44882</v>
      </c>
      <c r="Y8580">
        <v>146.09</v>
      </c>
      <c r="AA8580" s="2">
        <v>44882</v>
      </c>
      <c r="AB8580">
        <v>3123.06</v>
      </c>
      <c r="AC8580">
        <f t="shared" si="1204"/>
        <v>1.0862599126072237E-2</v>
      </c>
      <c r="AD8580">
        <f t="shared" ref="AD8580:AD8643" si="1208">AC8580-AJ8580/25000</f>
        <v>1.0675319126072237E-2</v>
      </c>
      <c r="AE8580">
        <f>Sheet2!$B$17+Sheet2!$B$18*'Portfolio allocation'!K8580</f>
        <v>-2.6740570413782555E-3</v>
      </c>
      <c r="AF8580">
        <f t="shared" si="1205"/>
        <v>1.3349376167450492E-2</v>
      </c>
      <c r="AH8580" s="2">
        <v>44882</v>
      </c>
      <c r="AI8580">
        <v>3.7730000000000001</v>
      </c>
      <c r="AJ8580">
        <v>4.6820000000000004</v>
      </c>
      <c r="AK8580">
        <v>1.03295</v>
      </c>
    </row>
    <row r="8581" spans="5:37" hidden="1" outlineLevel="1" x14ac:dyDescent="0.2">
      <c r="E8581" s="2">
        <v>44883</v>
      </c>
      <c r="F8581">
        <v>3965.34</v>
      </c>
      <c r="G8581">
        <f t="shared" ref="G8581:G8644" si="1209">(F8581/F8580)-1</f>
        <v>4.7585745560692061E-3</v>
      </c>
      <c r="H8581" s="2">
        <v>44883</v>
      </c>
      <c r="I8581">
        <v>8429.01</v>
      </c>
      <c r="J8581">
        <f t="shared" ref="J8581:J8644" si="1210">(I8581/I8580)-1</f>
        <v>4.7885047277096415E-3</v>
      </c>
      <c r="K8581">
        <f t="shared" si="1206"/>
        <v>4.6012247277096418E-3</v>
      </c>
      <c r="L8581">
        <v>-3.9597122905300425E-3</v>
      </c>
      <c r="N8581" s="2">
        <v>44883</v>
      </c>
      <c r="O8581">
        <v>241.22</v>
      </c>
      <c r="Q8581" s="2">
        <v>44883</v>
      </c>
      <c r="R8581">
        <v>395829.4</v>
      </c>
      <c r="S8581" s="8">
        <f t="shared" ref="S8581:S8644" si="1211">R8581/R8580-1</f>
        <v>-1.903252827520574E-3</v>
      </c>
      <c r="T8581" s="9">
        <f t="shared" si="1207"/>
        <v>-2.0905328275205742E-3</v>
      </c>
      <c r="U8581" s="3">
        <f>Sheet1!$B$17+Sheet1!$B$18*'Portfolio allocation'!K8581</f>
        <v>5.7664405025250158E-3</v>
      </c>
      <c r="V8581" s="13">
        <f t="shared" ref="V8581:V8644" si="1212">T8581-U8581</f>
        <v>-7.8569733300455896E-3</v>
      </c>
      <c r="W8581" s="13"/>
      <c r="X8581" s="2">
        <v>44883</v>
      </c>
      <c r="Y8581">
        <v>147.63999999999999</v>
      </c>
      <c r="AA8581" s="2">
        <v>44883</v>
      </c>
      <c r="AB8581">
        <v>3156.19</v>
      </c>
      <c r="AC8581">
        <f t="shared" ref="AC8581:AC8644" si="1213">AB8581/AB8580-1</f>
        <v>1.0608185561596706E-2</v>
      </c>
      <c r="AD8581">
        <f t="shared" si="1208"/>
        <v>1.0418785561596706E-2</v>
      </c>
      <c r="AE8581">
        <f>Sheet2!$B$17+Sheet2!$B$18*'Portfolio allocation'!K8581</f>
        <v>4.1449134271033961E-3</v>
      </c>
      <c r="AF8581">
        <f t="shared" ref="AF8581:AF8644" si="1214">AD8581-AE8581</f>
        <v>6.2738721344933104E-3</v>
      </c>
      <c r="AH8581" s="2">
        <v>44883</v>
      </c>
      <c r="AI8581">
        <v>3.8180000000000001</v>
      </c>
      <c r="AJ8581">
        <v>4.7350000000000003</v>
      </c>
      <c r="AK8581">
        <v>1.0361499999999999</v>
      </c>
    </row>
    <row r="8582" spans="5:37" hidden="1" outlineLevel="1" x14ac:dyDescent="0.2">
      <c r="E8582" s="2">
        <v>44886</v>
      </c>
      <c r="F8582">
        <v>3949.94</v>
      </c>
      <c r="G8582">
        <f t="shared" si="1209"/>
        <v>-3.8836518432215916E-3</v>
      </c>
      <c r="H8582" s="2">
        <v>44886</v>
      </c>
      <c r="I8582">
        <v>8397.23</v>
      </c>
      <c r="J8582">
        <f t="shared" si="1210"/>
        <v>-3.7703122905300424E-3</v>
      </c>
      <c r="K8582">
        <f t="shared" si="1206"/>
        <v>-3.9597122905300425E-3</v>
      </c>
      <c r="L8582">
        <v>1.3415837110190006E-2</v>
      </c>
      <c r="N8582" s="2">
        <v>44886</v>
      </c>
      <c r="O8582">
        <v>242.05</v>
      </c>
      <c r="Q8582" s="2">
        <v>44886</v>
      </c>
      <c r="R8582">
        <v>397191.3</v>
      </c>
      <c r="S8582" s="8">
        <f t="shared" si="1211"/>
        <v>3.440623662618103E-3</v>
      </c>
      <c r="T8582" s="9">
        <f t="shared" si="1207"/>
        <v>3.2512236626181029E-3</v>
      </c>
      <c r="U8582" s="3">
        <f>Sheet1!$B$17+Sheet1!$B$18*'Portfolio allocation'!K8582</f>
        <v>-4.0548834077960994E-3</v>
      </c>
      <c r="V8582" s="13">
        <f t="shared" si="1212"/>
        <v>7.3061070704142023E-3</v>
      </c>
      <c r="W8582" s="13"/>
      <c r="X8582" s="2">
        <v>44886</v>
      </c>
      <c r="Y8582">
        <v>146.68</v>
      </c>
      <c r="AA8582" s="2">
        <v>44886</v>
      </c>
      <c r="AB8582">
        <v>3135.67</v>
      </c>
      <c r="AC8582">
        <f t="shared" si="1213"/>
        <v>-6.5015097316701853E-3</v>
      </c>
      <c r="AD8582">
        <f t="shared" si="1208"/>
        <v>-6.6913497316701855E-3</v>
      </c>
      <c r="AE8582">
        <f>Sheet2!$B$17+Sheet2!$B$18*'Portfolio allocation'!K8582</f>
        <v>-3.4676901787720838E-3</v>
      </c>
      <c r="AF8582">
        <f t="shared" si="1214"/>
        <v>-3.2236595528981017E-3</v>
      </c>
      <c r="AH8582" s="2">
        <v>44886</v>
      </c>
      <c r="AI8582">
        <v>3.827</v>
      </c>
      <c r="AJ8582">
        <v>4.7460000000000004</v>
      </c>
      <c r="AK8582">
        <v>1.0240499999999999</v>
      </c>
    </row>
    <row r="8583" spans="5:37" hidden="1" outlineLevel="1" x14ac:dyDescent="0.2">
      <c r="E8583" s="2">
        <v>44887</v>
      </c>
      <c r="F8583">
        <v>4003.58</v>
      </c>
      <c r="G8583">
        <f t="shared" si="1209"/>
        <v>1.3579953113211918E-2</v>
      </c>
      <c r="H8583" s="2">
        <v>44887</v>
      </c>
      <c r="I8583">
        <v>8511.48</v>
      </c>
      <c r="J8583">
        <f t="shared" si="1210"/>
        <v>1.3605677110190006E-2</v>
      </c>
      <c r="K8583">
        <f t="shared" si="1206"/>
        <v>1.3415837110190006E-2</v>
      </c>
      <c r="L8583">
        <v>5.775714840474456E-3</v>
      </c>
      <c r="N8583" s="2">
        <v>44887</v>
      </c>
      <c r="O8583">
        <v>245.03</v>
      </c>
      <c r="Q8583" s="2">
        <v>44887</v>
      </c>
      <c r="R8583">
        <v>402081.4</v>
      </c>
      <c r="S8583" s="8">
        <f t="shared" si="1211"/>
        <v>1.2311699677208576E-2</v>
      </c>
      <c r="T8583" s="9">
        <f t="shared" si="1207"/>
        <v>1.2121859677208576E-2</v>
      </c>
      <c r="U8583" s="3">
        <f>Sheet1!$B$17+Sheet1!$B$18*'Portfolio allocation'!K8583</f>
        <v>1.5878787219691722E-2</v>
      </c>
      <c r="V8583" s="13">
        <f t="shared" si="1212"/>
        <v>-3.7569275424831454E-3</v>
      </c>
      <c r="W8583" s="13"/>
      <c r="X8583" s="2">
        <v>44887</v>
      </c>
      <c r="Y8583">
        <v>149.1</v>
      </c>
      <c r="AA8583" s="2">
        <v>44887</v>
      </c>
      <c r="AB8583">
        <v>3187.41</v>
      </c>
      <c r="AC8583">
        <f t="shared" si="1213"/>
        <v>1.6500460826553764E-2</v>
      </c>
      <c r="AD8583">
        <f t="shared" si="1208"/>
        <v>1.6308940826553764E-2</v>
      </c>
      <c r="AE8583">
        <f>Sheet2!$B$17+Sheet2!$B$18*'Portfolio allocation'!K8583</f>
        <v>1.198309163870556E-2</v>
      </c>
      <c r="AF8583">
        <f t="shared" si="1214"/>
        <v>4.3258491878482037E-3</v>
      </c>
      <c r="AH8583" s="2">
        <v>44887</v>
      </c>
      <c r="AI8583">
        <v>3.758</v>
      </c>
      <c r="AJ8583">
        <v>4.7880000000000003</v>
      </c>
      <c r="AK8583">
        <v>1.0284500000000001</v>
      </c>
    </row>
    <row r="8584" spans="5:37" hidden="1" outlineLevel="1" x14ac:dyDescent="0.2">
      <c r="E8584" s="2">
        <v>44888</v>
      </c>
      <c r="F8584">
        <v>4027.26</v>
      </c>
      <c r="G8584">
        <f t="shared" si="1209"/>
        <v>5.9147063378277576E-3</v>
      </c>
      <c r="H8584" s="2">
        <v>44888</v>
      </c>
      <c r="I8584">
        <v>8562.27</v>
      </c>
      <c r="J8584">
        <f t="shared" si="1210"/>
        <v>5.9672348404744557E-3</v>
      </c>
      <c r="K8584">
        <f t="shared" si="1206"/>
        <v>5.775714840474456E-3</v>
      </c>
      <c r="L8584">
        <v>-1.9032000000000001E-4</v>
      </c>
      <c r="N8584" s="2">
        <v>44888</v>
      </c>
      <c r="O8584">
        <v>247.58</v>
      </c>
      <c r="Q8584" s="2">
        <v>44888</v>
      </c>
      <c r="R8584">
        <v>406265.8</v>
      </c>
      <c r="S8584" s="8">
        <f t="shared" si="1211"/>
        <v>1.0406847966605737E-2</v>
      </c>
      <c r="T8584" s="9">
        <f t="shared" si="1207"/>
        <v>1.0215327966605736E-2</v>
      </c>
      <c r="U8584" s="3">
        <f>Sheet1!$B$17+Sheet1!$B$18*'Portfolio allocation'!K8584</f>
        <v>7.113845325426596E-3</v>
      </c>
      <c r="V8584" s="13">
        <f t="shared" si="1212"/>
        <v>3.1014826411791402E-3</v>
      </c>
      <c r="W8584" s="13"/>
      <c r="X8584" s="2">
        <v>44888</v>
      </c>
      <c r="Y8584">
        <v>148.75</v>
      </c>
      <c r="AA8584" s="2">
        <v>44888</v>
      </c>
      <c r="AB8584">
        <v>3179.92</v>
      </c>
      <c r="AC8584">
        <f t="shared" si="1213"/>
        <v>-2.3498702708467656E-3</v>
      </c>
      <c r="AD8584">
        <f t="shared" si="1208"/>
        <v>-2.5401902708467655E-3</v>
      </c>
      <c r="AE8584">
        <f>Sheet2!$B$17+Sheet2!$B$18*'Portfolio allocation'!K8584</f>
        <v>5.1892999993266515E-3</v>
      </c>
      <c r="AF8584">
        <f t="shared" si="1214"/>
        <v>-7.7294902701734169E-3</v>
      </c>
      <c r="AH8584" s="2">
        <v>44888</v>
      </c>
      <c r="AI8584">
        <v>3.7090000000000001</v>
      </c>
      <c r="AJ8584">
        <v>4.758</v>
      </c>
      <c r="AK8584">
        <v>1.03745</v>
      </c>
    </row>
    <row r="8585" spans="5:37" hidden="1" outlineLevel="1" x14ac:dyDescent="0.2">
      <c r="E8585" s="2">
        <v>44889</v>
      </c>
      <c r="F8585">
        <v>4027.26</v>
      </c>
      <c r="G8585">
        <f t="shared" si="1209"/>
        <v>0</v>
      </c>
      <c r="H8585" s="2">
        <v>44889</v>
      </c>
      <c r="I8585">
        <v>8562.27</v>
      </c>
      <c r="J8585">
        <f t="shared" si="1210"/>
        <v>0</v>
      </c>
      <c r="K8585">
        <f t="shared" si="1206"/>
        <v>-1.9032000000000001E-4</v>
      </c>
      <c r="L8585">
        <v>-4.4492537918098326E-4</v>
      </c>
      <c r="N8585" s="2">
        <v>44889</v>
      </c>
      <c r="O8585">
        <v>247.58</v>
      </c>
      <c r="Q8585" s="2">
        <v>44889</v>
      </c>
      <c r="R8585">
        <v>406265.8</v>
      </c>
      <c r="S8585" s="8">
        <f t="shared" si="1211"/>
        <v>0</v>
      </c>
      <c r="T8585" s="9">
        <f t="shared" si="1207"/>
        <v>-1.9031999999999998E-4</v>
      </c>
      <c r="U8585" s="3">
        <f>Sheet1!$B$17+Sheet1!$B$18*'Portfolio allocation'!K8585</f>
        <v>2.6945895700440653E-4</v>
      </c>
      <c r="V8585" s="13">
        <f t="shared" si="1212"/>
        <v>-4.5977895700440648E-4</v>
      </c>
      <c r="W8585" s="13"/>
      <c r="X8585" s="2">
        <v>44889</v>
      </c>
      <c r="Y8585">
        <v>148.75</v>
      </c>
      <c r="AA8585" s="2">
        <v>44889</v>
      </c>
      <c r="AB8585">
        <v>3179.92</v>
      </c>
      <c r="AC8585">
        <f t="shared" si="1213"/>
        <v>0</v>
      </c>
      <c r="AD8585">
        <f t="shared" si="1208"/>
        <v>-1.9032000000000001E-4</v>
      </c>
      <c r="AE8585">
        <f>Sheet2!$B$17+Sheet2!$B$18*'Portfolio allocation'!K8585</f>
        <v>-1.1585038813798188E-4</v>
      </c>
      <c r="AF8585">
        <f t="shared" si="1214"/>
        <v>-7.4469611862018132E-5</v>
      </c>
      <c r="AH8585" s="2">
        <v>44889</v>
      </c>
      <c r="AI8585">
        <v>3.7090000000000001</v>
      </c>
      <c r="AJ8585">
        <v>4.758</v>
      </c>
      <c r="AK8585">
        <v>1.04095</v>
      </c>
    </row>
    <row r="8586" spans="5:37" hidden="1" outlineLevel="1" x14ac:dyDescent="0.2">
      <c r="E8586" s="2">
        <v>44890</v>
      </c>
      <c r="F8586">
        <v>4026.12</v>
      </c>
      <c r="G8586">
        <f t="shared" si="1209"/>
        <v>-2.830708720074071E-4</v>
      </c>
      <c r="H8586" s="2">
        <v>44890</v>
      </c>
      <c r="I8586">
        <v>8560.09</v>
      </c>
      <c r="J8586">
        <f t="shared" si="1210"/>
        <v>-2.5460537918098325E-4</v>
      </c>
      <c r="K8586">
        <f t="shared" si="1206"/>
        <v>-4.4492537918098326E-4</v>
      </c>
      <c r="L8586">
        <v>-1.5627113585534647E-2</v>
      </c>
      <c r="N8586" s="2">
        <v>44890</v>
      </c>
      <c r="O8586">
        <v>247.49</v>
      </c>
      <c r="Q8586" s="2">
        <v>44890</v>
      </c>
      <c r="R8586">
        <v>406118.1</v>
      </c>
      <c r="S8586" s="8">
        <f t="shared" si="1211"/>
        <v>-3.6355509127283803E-4</v>
      </c>
      <c r="T8586" s="9">
        <f t="shared" si="1207"/>
        <v>-5.5387509127283803E-4</v>
      </c>
      <c r="U8586" s="3">
        <f>Sheet1!$B$17+Sheet1!$B$18*'Portfolio allocation'!K8586</f>
        <v>-2.2630786550409919E-5</v>
      </c>
      <c r="V8586" s="13">
        <f t="shared" si="1212"/>
        <v>-5.3124430472242812E-4</v>
      </c>
      <c r="W8586" s="13"/>
      <c r="X8586" s="2">
        <v>44890</v>
      </c>
      <c r="Y8586">
        <v>148.37</v>
      </c>
      <c r="AA8586" s="2">
        <v>44890</v>
      </c>
      <c r="AB8586">
        <v>3171.8</v>
      </c>
      <c r="AC8586">
        <f t="shared" si="1213"/>
        <v>-2.5535233590782136E-3</v>
      </c>
      <c r="AD8586">
        <f t="shared" si="1208"/>
        <v>-2.7438833590782137E-3</v>
      </c>
      <c r="AE8586">
        <f>Sheet2!$B$17+Sheet2!$B$18*'Portfolio allocation'!K8586</f>
        <v>-3.4225198687640889E-4</v>
      </c>
      <c r="AF8586">
        <f t="shared" si="1214"/>
        <v>-2.401631372201805E-3</v>
      </c>
      <c r="AH8586" s="2">
        <v>44890</v>
      </c>
      <c r="AI8586">
        <v>3.702</v>
      </c>
      <c r="AJ8586">
        <v>4.7590000000000003</v>
      </c>
      <c r="AK8586">
        <v>1.0406500000000001</v>
      </c>
    </row>
    <row r="8587" spans="5:37" hidden="1" outlineLevel="1" x14ac:dyDescent="0.2">
      <c r="E8587" s="2">
        <v>44893</v>
      </c>
      <c r="F8587">
        <v>3963.94</v>
      </c>
      <c r="G8587">
        <f t="shared" si="1209"/>
        <v>-1.5444149702443011E-2</v>
      </c>
      <c r="H8587" s="2">
        <v>44893</v>
      </c>
      <c r="I8587">
        <v>8427.9500000000007</v>
      </c>
      <c r="J8587">
        <f t="shared" si="1210"/>
        <v>-1.5436753585534646E-2</v>
      </c>
      <c r="K8587">
        <f t="shared" si="1206"/>
        <v>-1.5627113585534647E-2</v>
      </c>
      <c r="L8587">
        <v>-1.6947577059664904E-3</v>
      </c>
      <c r="N8587" s="2">
        <v>44893</v>
      </c>
      <c r="O8587">
        <v>241.76</v>
      </c>
      <c r="Q8587" s="2">
        <v>44893</v>
      </c>
      <c r="R8587">
        <v>396715.4</v>
      </c>
      <c r="S8587" s="8">
        <f t="shared" si="1211"/>
        <v>-2.3152624815293787E-2</v>
      </c>
      <c r="T8587" s="9">
        <f t="shared" si="1207"/>
        <v>-2.3342984815293788E-2</v>
      </c>
      <c r="U8587" s="3">
        <f>Sheet1!$B$17+Sheet1!$B$18*'Portfolio allocation'!K8587</f>
        <v>-1.7440021864696269E-2</v>
      </c>
      <c r="V8587" s="13">
        <f t="shared" si="1212"/>
        <v>-5.9029629505975185E-3</v>
      </c>
      <c r="W8587" s="13"/>
      <c r="X8587" s="2">
        <v>44893</v>
      </c>
      <c r="Y8587">
        <v>146.18</v>
      </c>
      <c r="AA8587" s="2">
        <v>44893</v>
      </c>
      <c r="AB8587">
        <v>3124.98</v>
      </c>
      <c r="AC8587">
        <f t="shared" si="1213"/>
        <v>-1.4761334258149961E-2</v>
      </c>
      <c r="AD8587">
        <f t="shared" si="1208"/>
        <v>-1.495157425814996E-2</v>
      </c>
      <c r="AE8587">
        <f>Sheet2!$B$17+Sheet2!$B$18*'Portfolio allocation'!K8587</f>
        <v>-1.3842641072618454E-2</v>
      </c>
      <c r="AF8587">
        <f t="shared" si="1214"/>
        <v>-1.1089331855315063E-3</v>
      </c>
      <c r="AH8587" s="2">
        <v>44893</v>
      </c>
      <c r="AI8587">
        <v>3.702</v>
      </c>
      <c r="AJ8587">
        <v>4.7560000000000002</v>
      </c>
      <c r="AK8587">
        <v>1.03975</v>
      </c>
    </row>
    <row r="8588" spans="5:37" hidden="1" outlineLevel="1" x14ac:dyDescent="0.2">
      <c r="E8588" s="2">
        <v>44894</v>
      </c>
      <c r="F8588">
        <v>3957.63</v>
      </c>
      <c r="G8588">
        <f t="shared" si="1209"/>
        <v>-1.5918505325509535E-3</v>
      </c>
      <c r="H8588" s="2">
        <v>44894</v>
      </c>
      <c r="I8588">
        <v>8415.27</v>
      </c>
      <c r="J8588">
        <f t="shared" si="1210"/>
        <v>-1.5045177059664905E-3</v>
      </c>
      <c r="K8588">
        <f t="shared" si="1206"/>
        <v>-1.6947577059664904E-3</v>
      </c>
      <c r="L8588">
        <v>3.1030826313831934E-2</v>
      </c>
      <c r="N8588" s="2">
        <v>44894</v>
      </c>
      <c r="O8588">
        <v>240.33</v>
      </c>
      <c r="Q8588" s="2">
        <v>44894</v>
      </c>
      <c r="R8588">
        <v>394368.9</v>
      </c>
      <c r="S8588" s="8">
        <f t="shared" si="1211"/>
        <v>-5.9148195406580895E-3</v>
      </c>
      <c r="T8588" s="9">
        <f t="shared" si="1207"/>
        <v>-6.1050595406580898E-3</v>
      </c>
      <c r="U8588" s="3">
        <f>Sheet1!$B$17+Sheet1!$B$18*'Portfolio allocation'!K8588</f>
        <v>-1.4564701068021533E-3</v>
      </c>
      <c r="V8588" s="13">
        <f t="shared" si="1212"/>
        <v>-4.6485894338559363E-3</v>
      </c>
      <c r="W8588" s="13"/>
      <c r="X8588" s="2">
        <v>44894</v>
      </c>
      <c r="Y8588">
        <v>146.49</v>
      </c>
      <c r="AA8588" s="2">
        <v>44894</v>
      </c>
      <c r="AB8588">
        <v>3131.61</v>
      </c>
      <c r="AC8588">
        <f t="shared" si="1213"/>
        <v>2.121613578326853E-3</v>
      </c>
      <c r="AD8588">
        <f t="shared" si="1208"/>
        <v>1.9318135783268531E-3</v>
      </c>
      <c r="AE8588">
        <f>Sheet2!$B$17+Sheet2!$B$18*'Portfolio allocation'!K8588</f>
        <v>-1.4536347779605884E-3</v>
      </c>
      <c r="AF8588">
        <f t="shared" si="1214"/>
        <v>3.3854483562874415E-3</v>
      </c>
      <c r="AH8588" s="2">
        <v>44894</v>
      </c>
      <c r="AI8588">
        <v>3.7480000000000002</v>
      </c>
      <c r="AJ8588">
        <v>4.7450000000000001</v>
      </c>
      <c r="AK8588">
        <v>1.03565</v>
      </c>
    </row>
    <row r="8589" spans="5:37" hidden="1" outlineLevel="1" x14ac:dyDescent="0.2">
      <c r="E8589" s="2">
        <v>44895</v>
      </c>
      <c r="F8589">
        <v>4080.11</v>
      </c>
      <c r="G8589">
        <f t="shared" si="1209"/>
        <v>3.0947814727501077E-2</v>
      </c>
      <c r="H8589" s="2">
        <v>44895</v>
      </c>
      <c r="I8589">
        <v>8678</v>
      </c>
      <c r="J8589">
        <f t="shared" si="1210"/>
        <v>3.1220626313831934E-2</v>
      </c>
      <c r="K8589">
        <f t="shared" si="1206"/>
        <v>3.1030826313831934E-2</v>
      </c>
      <c r="L8589">
        <v>-8.9220694169171721E-4</v>
      </c>
      <c r="N8589" s="2">
        <v>44895</v>
      </c>
      <c r="O8589">
        <v>255.14</v>
      </c>
      <c r="Q8589" s="2">
        <v>44895</v>
      </c>
      <c r="R8589">
        <v>418671.3</v>
      </c>
      <c r="S8589" s="8">
        <f t="shared" si="1211"/>
        <v>6.162352051594322E-2</v>
      </c>
      <c r="T8589" s="9">
        <f t="shared" si="1207"/>
        <v>6.1433720515943223E-2</v>
      </c>
      <c r="U8589" s="3">
        <f>Sheet1!$B$17+Sheet1!$B$18*'Portfolio allocation'!K8589</f>
        <v>3.6087149257303094E-2</v>
      </c>
      <c r="V8589" s="13">
        <f t="shared" si="1212"/>
        <v>2.5346571258640128E-2</v>
      </c>
      <c r="W8589" s="13"/>
      <c r="X8589" s="2">
        <v>44895</v>
      </c>
      <c r="Y8589">
        <v>148.9</v>
      </c>
      <c r="AA8589" s="2">
        <v>44895</v>
      </c>
      <c r="AB8589">
        <v>3183.13</v>
      </c>
      <c r="AC8589">
        <f t="shared" si="1213"/>
        <v>1.6451601572354146E-2</v>
      </c>
      <c r="AD8589">
        <f t="shared" si="1208"/>
        <v>1.6262321572354146E-2</v>
      </c>
      <c r="AE8589">
        <f>Sheet2!$B$17+Sheet2!$B$18*'Portfolio allocation'!K8589</f>
        <v>2.7646789437603188E-2</v>
      </c>
      <c r="AF8589">
        <f t="shared" si="1214"/>
        <v>-1.1384467865249041E-2</v>
      </c>
      <c r="AH8589" s="2">
        <v>44895</v>
      </c>
      <c r="AI8589">
        <v>3.7010000000000001</v>
      </c>
      <c r="AJ8589">
        <v>4.7320000000000002</v>
      </c>
      <c r="AK8589">
        <v>1.02965</v>
      </c>
    </row>
    <row r="8590" spans="5:37" hidden="1" outlineLevel="1" x14ac:dyDescent="0.2">
      <c r="E8590" s="2">
        <v>44896</v>
      </c>
      <c r="F8590">
        <v>4076.57</v>
      </c>
      <c r="G8590">
        <f t="shared" si="1209"/>
        <v>-8.6762366700898763E-4</v>
      </c>
      <c r="H8590" s="2">
        <v>44896</v>
      </c>
      <c r="I8590">
        <v>8671.9</v>
      </c>
      <c r="J8590">
        <f t="shared" si="1210"/>
        <v>-7.0292694169171721E-4</v>
      </c>
      <c r="K8590">
        <f t="shared" si="1206"/>
        <v>-8.9220694169171721E-4</v>
      </c>
      <c r="L8590">
        <v>-1.3013358844082793E-3</v>
      </c>
      <c r="N8590" s="2">
        <v>44896</v>
      </c>
      <c r="O8590">
        <v>254.69</v>
      </c>
      <c r="Q8590" s="2">
        <v>44896</v>
      </c>
      <c r="R8590">
        <v>417932.9</v>
      </c>
      <c r="S8590" s="8">
        <f t="shared" si="1211"/>
        <v>-1.7636747491408533E-3</v>
      </c>
      <c r="T8590" s="9">
        <f t="shared" si="1207"/>
        <v>-1.9529547491408533E-3</v>
      </c>
      <c r="U8590" s="3">
        <f>Sheet1!$B$17+Sheet1!$B$18*'Portfolio allocation'!K8590</f>
        <v>-5.3576353068496914E-4</v>
      </c>
      <c r="V8590" s="13">
        <f t="shared" si="1212"/>
        <v>-1.4171912184558842E-3</v>
      </c>
      <c r="W8590" s="13"/>
      <c r="X8590" s="2">
        <v>44896</v>
      </c>
      <c r="Y8590">
        <v>149.16</v>
      </c>
      <c r="AA8590" s="2">
        <v>44896</v>
      </c>
      <c r="AB8590">
        <v>3188.69</v>
      </c>
      <c r="AC8590">
        <f t="shared" si="1213"/>
        <v>1.7467084284965573E-3</v>
      </c>
      <c r="AD8590">
        <f t="shared" si="1208"/>
        <v>1.5604684284965572E-3</v>
      </c>
      <c r="AE8590">
        <f>Sheet2!$B$17+Sheet2!$B$18*'Portfolio allocation'!K8590</f>
        <v>-7.3998616344566606E-4</v>
      </c>
      <c r="AF8590">
        <f t="shared" si="1214"/>
        <v>2.3004545919422231E-3</v>
      </c>
      <c r="AH8590" s="2">
        <v>44896</v>
      </c>
      <c r="AI8590">
        <v>3.5270000000000001</v>
      </c>
      <c r="AJ8590">
        <v>4.6559999999999997</v>
      </c>
      <c r="AK8590">
        <v>1.0486500000000001</v>
      </c>
    </row>
    <row r="8591" spans="5:37" hidden="1" outlineLevel="1" x14ac:dyDescent="0.2">
      <c r="E8591" s="2">
        <v>44897</v>
      </c>
      <c r="F8591">
        <v>4071.7</v>
      </c>
      <c r="G8591">
        <f t="shared" si="1209"/>
        <v>-1.1946317615054713E-3</v>
      </c>
      <c r="H8591" s="2">
        <v>44897</v>
      </c>
      <c r="I8591">
        <v>8662.23</v>
      </c>
      <c r="J8591">
        <f t="shared" si="1210"/>
        <v>-1.1150958844082792E-3</v>
      </c>
      <c r="K8591">
        <f t="shared" si="1206"/>
        <v>-1.3013358844082793E-3</v>
      </c>
      <c r="L8591">
        <v>-1.8068436812783726E-2</v>
      </c>
      <c r="N8591" s="2">
        <v>44897</v>
      </c>
      <c r="O8591">
        <v>255.02</v>
      </c>
      <c r="Q8591" s="2">
        <v>44897</v>
      </c>
      <c r="R8591">
        <v>418474.4</v>
      </c>
      <c r="S8591" s="8">
        <f t="shared" si="1211"/>
        <v>1.2956625333875316E-3</v>
      </c>
      <c r="T8591" s="9">
        <f t="shared" si="1207"/>
        <v>1.1094225333875315E-3</v>
      </c>
      <c r="U8591" s="3">
        <f>Sheet1!$B$17+Sheet1!$B$18*'Portfolio allocation'!K8591</f>
        <v>-1.0051266224756848E-3</v>
      </c>
      <c r="V8591" s="13">
        <f t="shared" si="1212"/>
        <v>2.1145491558632163E-3</v>
      </c>
      <c r="W8591" s="13"/>
      <c r="X8591" s="2">
        <v>44897</v>
      </c>
      <c r="Y8591">
        <v>148.66999999999999</v>
      </c>
      <c r="AA8591" s="2">
        <v>44897</v>
      </c>
      <c r="AB8591">
        <v>3178.21</v>
      </c>
      <c r="AC8591">
        <f t="shared" si="1213"/>
        <v>-3.2866161338982458E-3</v>
      </c>
      <c r="AD8591">
        <f t="shared" si="1208"/>
        <v>-3.4739761338982459E-3</v>
      </c>
      <c r="AE8591">
        <f>Sheet2!$B$17+Sheet2!$B$18*'Portfolio allocation'!K8591</f>
        <v>-1.1037940571325816E-3</v>
      </c>
      <c r="AF8591">
        <f t="shared" si="1214"/>
        <v>-2.3701820767656643E-3</v>
      </c>
      <c r="AH8591" s="2">
        <v>44897</v>
      </c>
      <c r="AI8591">
        <v>3.5030000000000001</v>
      </c>
      <c r="AJ8591">
        <v>4.6840000000000002</v>
      </c>
      <c r="AK8591">
        <v>1.04735</v>
      </c>
    </row>
    <row r="8592" spans="5:37" hidden="1" outlineLevel="1" x14ac:dyDescent="0.2">
      <c r="E8592" s="2">
        <v>44900</v>
      </c>
      <c r="F8592">
        <v>3998.84</v>
      </c>
      <c r="G8592">
        <f t="shared" si="1209"/>
        <v>-1.7894245646781326E-2</v>
      </c>
      <c r="H8592" s="2">
        <v>44900</v>
      </c>
      <c r="I8592">
        <v>8507.34</v>
      </c>
      <c r="J8592">
        <f t="shared" si="1210"/>
        <v>-1.7881076812783725E-2</v>
      </c>
      <c r="K8592">
        <f t="shared" si="1206"/>
        <v>-1.8068436812783726E-2</v>
      </c>
      <c r="L8592">
        <v>-1.4552115882990511E-2</v>
      </c>
      <c r="N8592" s="2">
        <v>44900</v>
      </c>
      <c r="O8592">
        <v>250.2</v>
      </c>
      <c r="Q8592" s="2">
        <v>44900</v>
      </c>
      <c r="R8592">
        <v>410565.1</v>
      </c>
      <c r="S8592" s="8">
        <f t="shared" si="1211"/>
        <v>-1.8900319828405343E-2</v>
      </c>
      <c r="T8592" s="9">
        <f t="shared" si="1207"/>
        <v>-1.9087679828405344E-2</v>
      </c>
      <c r="U8592" s="3">
        <f>Sheet1!$B$17+Sheet1!$B$18*'Portfolio allocation'!K8592</f>
        <v>-2.0240769742354864E-2</v>
      </c>
      <c r="V8592" s="13">
        <f t="shared" si="1212"/>
        <v>1.1530899139495197E-3</v>
      </c>
      <c r="W8592" s="13"/>
      <c r="X8592" s="2">
        <v>44900</v>
      </c>
      <c r="Y8592">
        <v>147.41</v>
      </c>
      <c r="AA8592" s="2">
        <v>44900</v>
      </c>
      <c r="AB8592">
        <v>3151.28</v>
      </c>
      <c r="AC8592">
        <f t="shared" si="1213"/>
        <v>-8.4733230340348076E-3</v>
      </c>
      <c r="AD8592">
        <f t="shared" si="1208"/>
        <v>-8.6637230340348079E-3</v>
      </c>
      <c r="AE8592">
        <f>Sheet2!$B$17+Sheet2!$B$18*'Portfolio allocation'!K8592</f>
        <v>-1.6013527970076949E-2</v>
      </c>
      <c r="AF8592">
        <f t="shared" si="1214"/>
        <v>7.3498049360421411E-3</v>
      </c>
      <c r="AH8592" s="2">
        <v>44900</v>
      </c>
      <c r="AI8592">
        <v>3.5990000000000002</v>
      </c>
      <c r="AJ8592">
        <v>4.76</v>
      </c>
      <c r="AK8592">
        <v>1.0527500000000001</v>
      </c>
    </row>
    <row r="8593" spans="5:37" hidden="1" outlineLevel="1" x14ac:dyDescent="0.2">
      <c r="E8593" s="2">
        <v>44901</v>
      </c>
      <c r="F8593">
        <v>3941.26</v>
      </c>
      <c r="G8593">
        <f t="shared" si="1209"/>
        <v>-1.4399175760970717E-2</v>
      </c>
      <c r="H8593" s="2">
        <v>44901</v>
      </c>
      <c r="I8593">
        <v>8385.16</v>
      </c>
      <c r="J8593">
        <f t="shared" si="1210"/>
        <v>-1.4361715882990511E-2</v>
      </c>
      <c r="K8593">
        <f t="shared" si="1206"/>
        <v>-1.4552115882990511E-2</v>
      </c>
      <c r="L8593">
        <v>-2.0281631205606439E-3</v>
      </c>
      <c r="N8593" s="2">
        <v>44901</v>
      </c>
      <c r="O8593">
        <v>245.12</v>
      </c>
      <c r="Q8593" s="2">
        <v>44901</v>
      </c>
      <c r="R8593">
        <v>402229.1</v>
      </c>
      <c r="S8593" s="8">
        <f t="shared" si="1211"/>
        <v>-2.0303722844440486E-2</v>
      </c>
      <c r="T8593" s="9">
        <f t="shared" si="1207"/>
        <v>-2.0494122844440486E-2</v>
      </c>
      <c r="U8593" s="3">
        <f>Sheet1!$B$17+Sheet1!$B$18*'Portfolio allocation'!K8593</f>
        <v>-1.6206757256272842E-2</v>
      </c>
      <c r="V8593" s="13">
        <f t="shared" si="1212"/>
        <v>-4.2873655881676444E-3</v>
      </c>
      <c r="W8593" s="13"/>
      <c r="X8593" s="2">
        <v>44901</v>
      </c>
      <c r="Y8593">
        <v>147.5</v>
      </c>
      <c r="AA8593" s="2">
        <v>44901</v>
      </c>
      <c r="AB8593">
        <v>3153.2</v>
      </c>
      <c r="AC8593">
        <f t="shared" si="1213"/>
        <v>6.0927623061091118E-4</v>
      </c>
      <c r="AD8593">
        <f t="shared" si="1208"/>
        <v>4.2007623061091114E-4</v>
      </c>
      <c r="AE8593">
        <f>Sheet2!$B$17+Sheet2!$B$18*'Portfolio allocation'!K8593</f>
        <v>-1.2886725689844379E-2</v>
      </c>
      <c r="AF8593">
        <f t="shared" si="1214"/>
        <v>1.330680192045529E-2</v>
      </c>
      <c r="AH8593" s="2">
        <v>44901</v>
      </c>
      <c r="AI8593">
        <v>3.5129999999999999</v>
      </c>
      <c r="AJ8593">
        <v>4.7300000000000004</v>
      </c>
      <c r="AK8593">
        <v>1.0502499999999999</v>
      </c>
    </row>
    <row r="8594" spans="5:37" hidden="1" outlineLevel="1" x14ac:dyDescent="0.2">
      <c r="E8594" s="2">
        <v>44902</v>
      </c>
      <c r="F8594">
        <v>3933.92</v>
      </c>
      <c r="G8594">
        <f t="shared" si="1209"/>
        <v>-1.8623485890298941E-3</v>
      </c>
      <c r="H8594" s="2">
        <v>44902</v>
      </c>
      <c r="I8594">
        <v>8369.74</v>
      </c>
      <c r="J8594">
        <f t="shared" si="1210"/>
        <v>-1.8389631205606438E-3</v>
      </c>
      <c r="K8594">
        <f t="shared" si="1206"/>
        <v>-2.0281631205606439E-3</v>
      </c>
      <c r="L8594">
        <v>7.4787100459511799E-3</v>
      </c>
      <c r="N8594" s="2">
        <v>44902</v>
      </c>
      <c r="O8594">
        <v>244.37</v>
      </c>
      <c r="Q8594" s="2">
        <v>44902</v>
      </c>
      <c r="R8594">
        <v>400998.3</v>
      </c>
      <c r="S8594" s="8">
        <f t="shared" si="1211"/>
        <v>-3.0599476765852396E-3</v>
      </c>
      <c r="T8594" s="9">
        <f t="shared" si="1207"/>
        <v>-3.2491476765852396E-3</v>
      </c>
      <c r="U8594" s="3">
        <f>Sheet1!$B$17+Sheet1!$B$18*'Portfolio allocation'!K8594</f>
        <v>-1.8389612480414316E-3</v>
      </c>
      <c r="V8594" s="13">
        <f t="shared" si="1212"/>
        <v>-1.410186428543808E-3</v>
      </c>
      <c r="W8594" s="13"/>
      <c r="X8594" s="2">
        <v>44902</v>
      </c>
      <c r="Y8594">
        <v>147.27000000000001</v>
      </c>
      <c r="AA8594" s="2">
        <v>44902</v>
      </c>
      <c r="AB8594">
        <v>3148.28</v>
      </c>
      <c r="AC8594">
        <f t="shared" si="1213"/>
        <v>-1.5603196752503878E-3</v>
      </c>
      <c r="AD8594">
        <f t="shared" si="1208"/>
        <v>-1.7473196752503879E-3</v>
      </c>
      <c r="AE8594">
        <f>Sheet2!$B$17+Sheet2!$B$18*'Portfolio allocation'!K8594</f>
        <v>-1.7501073785591323E-3</v>
      </c>
      <c r="AF8594">
        <f t="shared" si="1214"/>
        <v>2.7877033087443312E-6</v>
      </c>
      <c r="AH8594" s="2">
        <v>44902</v>
      </c>
      <c r="AI8594">
        <v>3.4079999999999999</v>
      </c>
      <c r="AJ8594">
        <v>4.6749999999999998</v>
      </c>
      <c r="AK8594">
        <v>1.0503499999999999</v>
      </c>
    </row>
    <row r="8595" spans="5:37" hidden="1" outlineLevel="1" x14ac:dyDescent="0.2">
      <c r="E8595" s="2">
        <v>44903</v>
      </c>
      <c r="F8595">
        <v>3963.51</v>
      </c>
      <c r="G8595">
        <f t="shared" si="1209"/>
        <v>7.5217594663847809E-3</v>
      </c>
      <c r="H8595" s="2">
        <v>44903</v>
      </c>
      <c r="I8595">
        <v>8433.9</v>
      </c>
      <c r="J8595">
        <f t="shared" si="1210"/>
        <v>7.6657100459511796E-3</v>
      </c>
      <c r="K8595">
        <f t="shared" si="1206"/>
        <v>7.4787100459511799E-3</v>
      </c>
      <c r="L8595">
        <v>-7.4963598174035053E-3</v>
      </c>
      <c r="N8595" s="2">
        <v>44903</v>
      </c>
      <c r="O8595">
        <v>247.4</v>
      </c>
      <c r="Q8595" s="2">
        <v>44903</v>
      </c>
      <c r="R8595">
        <v>405970.4</v>
      </c>
      <c r="S8595" s="8">
        <f t="shared" si="1211"/>
        <v>1.2399304435954051E-2</v>
      </c>
      <c r="T8595" s="9">
        <f t="shared" si="1207"/>
        <v>1.2212304435954051E-2</v>
      </c>
      <c r="U8595" s="3">
        <f>Sheet1!$B$17+Sheet1!$B$18*'Portfolio allocation'!K8595</f>
        <v>9.0675645847875207E-3</v>
      </c>
      <c r="V8595" s="13">
        <f t="shared" si="1212"/>
        <v>3.1447398511665302E-3</v>
      </c>
      <c r="W8595" s="13"/>
      <c r="X8595" s="2">
        <v>44903</v>
      </c>
      <c r="Y8595">
        <v>147.78</v>
      </c>
      <c r="AA8595" s="2">
        <v>44903</v>
      </c>
      <c r="AB8595">
        <v>3159.19</v>
      </c>
      <c r="AC8595">
        <f t="shared" si="1213"/>
        <v>3.46538427331744E-3</v>
      </c>
      <c r="AD8595">
        <f t="shared" si="1208"/>
        <v>3.2776242733174401E-3</v>
      </c>
      <c r="AE8595">
        <f>Sheet2!$B$17+Sheet2!$B$18*'Portfolio allocation'!K8595</f>
        <v>6.7036467833737198E-3</v>
      </c>
      <c r="AF8595">
        <f t="shared" si="1214"/>
        <v>-3.4260225100562797E-3</v>
      </c>
      <c r="AH8595" s="2">
        <v>44903</v>
      </c>
      <c r="AI8595">
        <v>3.4929999999999999</v>
      </c>
      <c r="AJ8595">
        <v>4.694</v>
      </c>
      <c r="AK8595">
        <v>1.0545500000000001</v>
      </c>
    </row>
    <row r="8596" spans="5:37" hidden="1" outlineLevel="1" x14ac:dyDescent="0.2">
      <c r="E8596" s="2">
        <v>44904</v>
      </c>
      <c r="F8596">
        <v>3934.38</v>
      </c>
      <c r="G8596">
        <f t="shared" si="1209"/>
        <v>-7.3495462355336327E-3</v>
      </c>
      <c r="H8596" s="2">
        <v>44904</v>
      </c>
      <c r="I8596">
        <v>8372.26</v>
      </c>
      <c r="J8596">
        <f t="shared" si="1210"/>
        <v>-7.308599817403505E-3</v>
      </c>
      <c r="K8596">
        <f t="shared" si="1206"/>
        <v>-7.4963598174035053E-3</v>
      </c>
      <c r="L8596">
        <v>1.4096950643768832E-2</v>
      </c>
      <c r="N8596" s="2">
        <v>44904</v>
      </c>
      <c r="O8596">
        <v>245.42</v>
      </c>
      <c r="Q8596" s="2">
        <v>44904</v>
      </c>
      <c r="R8596">
        <v>402721.3</v>
      </c>
      <c r="S8596" s="8">
        <f t="shared" si="1211"/>
        <v>-8.0032928509073953E-3</v>
      </c>
      <c r="T8596" s="9">
        <f t="shared" si="1207"/>
        <v>-8.1910528509073956E-3</v>
      </c>
      <c r="U8596" s="3">
        <f>Sheet1!$B$17+Sheet1!$B$18*'Portfolio allocation'!K8596</f>
        <v>-8.1122150811930565E-3</v>
      </c>
      <c r="V8596" s="13">
        <f t="shared" si="1212"/>
        <v>-7.8837769714339145E-5</v>
      </c>
      <c r="W8596" s="13"/>
      <c r="X8596" s="2">
        <v>44904</v>
      </c>
      <c r="Y8596">
        <v>147.05000000000001</v>
      </c>
      <c r="AA8596" s="2">
        <v>44904</v>
      </c>
      <c r="AB8596">
        <v>3143.58</v>
      </c>
      <c r="AC8596">
        <f t="shared" si="1213"/>
        <v>-4.9411399757532948E-3</v>
      </c>
      <c r="AD8596">
        <f t="shared" si="1208"/>
        <v>-5.1294599757532944E-3</v>
      </c>
      <c r="AE8596">
        <f>Sheet2!$B$17+Sheet2!$B$18*'Portfolio allocation'!K8596</f>
        <v>-6.6125673877068022E-3</v>
      </c>
      <c r="AF8596">
        <f t="shared" si="1214"/>
        <v>1.4831074119535078E-3</v>
      </c>
      <c r="AH8596" s="2">
        <v>44904</v>
      </c>
      <c r="AI8596">
        <v>3.5670000000000002</v>
      </c>
      <c r="AJ8596">
        <v>4.7080000000000002</v>
      </c>
      <c r="AK8596">
        <v>1.0540499999999999</v>
      </c>
    </row>
    <row r="8597" spans="5:37" hidden="1" outlineLevel="1" x14ac:dyDescent="0.2">
      <c r="E8597" s="2">
        <v>44907</v>
      </c>
      <c r="F8597">
        <v>3990.56</v>
      </c>
      <c r="G8597">
        <f t="shared" si="1209"/>
        <v>1.4279251114533986E-2</v>
      </c>
      <c r="H8597" s="2">
        <v>44907</v>
      </c>
      <c r="I8597">
        <v>8491.86</v>
      </c>
      <c r="J8597">
        <f t="shared" si="1210"/>
        <v>1.4285270643768833E-2</v>
      </c>
      <c r="K8597">
        <f t="shared" si="1206"/>
        <v>1.4096950643768832E-2</v>
      </c>
      <c r="L8597">
        <v>7.1389718926124016E-3</v>
      </c>
      <c r="N8597" s="2">
        <v>44907</v>
      </c>
      <c r="O8597">
        <v>252.51</v>
      </c>
      <c r="Q8597" s="2">
        <v>44907</v>
      </c>
      <c r="R8597">
        <v>414355.6</v>
      </c>
      <c r="S8597" s="8">
        <f t="shared" si="1211"/>
        <v>2.888920948556728E-2</v>
      </c>
      <c r="T8597" s="9">
        <f t="shared" si="1207"/>
        <v>2.8700889485567281E-2</v>
      </c>
      <c r="U8597" s="3">
        <f>Sheet1!$B$17+Sheet1!$B$18*'Portfolio allocation'!K8597</f>
        <v>1.6660177927125812E-2</v>
      </c>
      <c r="V8597" s="13">
        <f t="shared" si="1212"/>
        <v>1.2040711558441469E-2</v>
      </c>
      <c r="W8597" s="13"/>
      <c r="X8597" s="2">
        <v>44907</v>
      </c>
      <c r="Y8597">
        <v>149.21</v>
      </c>
      <c r="AA8597" s="2">
        <v>44907</v>
      </c>
      <c r="AB8597">
        <v>3189.76</v>
      </c>
      <c r="AC8597">
        <f t="shared" si="1213"/>
        <v>1.4690257604387469E-2</v>
      </c>
      <c r="AD8597">
        <f t="shared" si="1208"/>
        <v>1.4499857604387469E-2</v>
      </c>
      <c r="AE8597">
        <f>Sheet2!$B$17+Sheet2!$B$18*'Portfolio allocation'!K8597</f>
        <v>1.2588755169541688E-2</v>
      </c>
      <c r="AF8597">
        <f t="shared" si="1214"/>
        <v>1.9111024348457805E-3</v>
      </c>
      <c r="AH8597" s="2">
        <v>44907</v>
      </c>
      <c r="AI8597">
        <v>3.6110000000000002</v>
      </c>
      <c r="AJ8597">
        <v>4.76</v>
      </c>
      <c r="AK8597">
        <v>1.0521499999999999</v>
      </c>
    </row>
    <row r="8598" spans="5:37" hidden="1" outlineLevel="1" x14ac:dyDescent="0.2">
      <c r="E8598" s="2">
        <v>44908</v>
      </c>
      <c r="F8598">
        <v>4019.65</v>
      </c>
      <c r="G8598">
        <f t="shared" si="1209"/>
        <v>7.289703700733785E-3</v>
      </c>
      <c r="H8598" s="2">
        <v>44908</v>
      </c>
      <c r="I8598">
        <v>8554.1</v>
      </c>
      <c r="J8598">
        <f t="shared" si="1210"/>
        <v>7.3293718926124019E-3</v>
      </c>
      <c r="K8598">
        <f t="shared" si="1206"/>
        <v>7.1389718926124016E-3</v>
      </c>
      <c r="L8598">
        <v>-6.0459476695386904E-3</v>
      </c>
      <c r="N8598" s="2">
        <v>44908</v>
      </c>
      <c r="O8598">
        <v>256.91989999999998</v>
      </c>
      <c r="Q8598" s="2">
        <v>44908</v>
      </c>
      <c r="R8598">
        <v>421592.1</v>
      </c>
      <c r="S8598" s="8">
        <f t="shared" si="1211"/>
        <v>1.7464467718066423E-2</v>
      </c>
      <c r="T8598" s="9">
        <f t="shared" si="1207"/>
        <v>1.7274067718066423E-2</v>
      </c>
      <c r="U8598" s="3">
        <f>Sheet1!$B$17+Sheet1!$B$18*'Portfolio allocation'!K8598</f>
        <v>8.6778083651674661E-3</v>
      </c>
      <c r="V8598" s="13">
        <f t="shared" si="1212"/>
        <v>8.5962593528989568E-3</v>
      </c>
      <c r="W8598" s="13"/>
      <c r="X8598" s="2">
        <v>44908</v>
      </c>
      <c r="Y8598">
        <v>150.57</v>
      </c>
      <c r="AA8598" s="2">
        <v>44908</v>
      </c>
      <c r="AB8598">
        <v>3218.83</v>
      </c>
      <c r="AC8598">
        <f t="shared" si="1213"/>
        <v>9.1135383226323974E-3</v>
      </c>
      <c r="AD8598">
        <f t="shared" si="1208"/>
        <v>8.9279383226323981E-3</v>
      </c>
      <c r="AE8598">
        <f>Sheet2!$B$17+Sheet2!$B$18*'Portfolio allocation'!K8598</f>
        <v>6.4015429499206782E-3</v>
      </c>
      <c r="AF8598">
        <f t="shared" si="1214"/>
        <v>2.5263953727117199E-3</v>
      </c>
      <c r="AH8598" s="2">
        <v>44908</v>
      </c>
      <c r="AI8598">
        <v>3.5030000000000001</v>
      </c>
      <c r="AJ8598">
        <v>4.6399999999999997</v>
      </c>
      <c r="AK8598">
        <v>1.06385</v>
      </c>
    </row>
    <row r="8599" spans="5:37" hidden="1" outlineLevel="1" x14ac:dyDescent="0.2">
      <c r="E8599" s="2">
        <v>44909</v>
      </c>
      <c r="F8599">
        <v>3995.32</v>
      </c>
      <c r="G8599">
        <f t="shared" si="1209"/>
        <v>-6.0527657880661279E-3</v>
      </c>
      <c r="H8599" s="2">
        <v>44909</v>
      </c>
      <c r="I8599">
        <v>8503.9699999999993</v>
      </c>
      <c r="J8599">
        <f t="shared" si="1210"/>
        <v>-5.8603476695386902E-3</v>
      </c>
      <c r="K8599">
        <f t="shared" si="1206"/>
        <v>-6.0459476695386904E-3</v>
      </c>
      <c r="L8599">
        <v>-2.503686618090133E-2</v>
      </c>
      <c r="N8599" s="2">
        <v>44909</v>
      </c>
      <c r="O8599">
        <v>257.22000000000003</v>
      </c>
      <c r="Q8599" s="2">
        <v>44909</v>
      </c>
      <c r="R8599">
        <v>422084.4</v>
      </c>
      <c r="S8599" s="8">
        <f t="shared" si="1211"/>
        <v>1.1677163779872934E-3</v>
      </c>
      <c r="T8599" s="9">
        <f t="shared" si="1207"/>
        <v>9.8211637798729348E-4</v>
      </c>
      <c r="U8599" s="3">
        <f>Sheet1!$B$17+Sheet1!$B$18*'Portfolio allocation'!K8599</f>
        <v>-6.4482655068304612E-3</v>
      </c>
      <c r="V8599" s="13">
        <f t="shared" si="1212"/>
        <v>7.4303818848177544E-3</v>
      </c>
      <c r="W8599" s="13"/>
      <c r="X8599" s="2">
        <v>44909</v>
      </c>
      <c r="Y8599">
        <v>149.86000000000001</v>
      </c>
      <c r="AA8599" s="2">
        <v>44909</v>
      </c>
      <c r="AB8599">
        <v>3203.65</v>
      </c>
      <c r="AC8599">
        <f t="shared" si="1213"/>
        <v>-4.7159992916679938E-3</v>
      </c>
      <c r="AD8599">
        <f t="shared" si="1208"/>
        <v>-4.9021192916679935E-3</v>
      </c>
      <c r="AE8599">
        <f>Sheet2!$B$17+Sheet2!$B$18*'Portfolio allocation'!K8599</f>
        <v>-5.3228239024648502E-3</v>
      </c>
      <c r="AF8599">
        <f t="shared" si="1214"/>
        <v>4.2070461079685671E-4</v>
      </c>
      <c r="AH8599" s="2">
        <v>44909</v>
      </c>
      <c r="AI8599">
        <v>3.5030000000000001</v>
      </c>
      <c r="AJ8599">
        <v>4.6529999999999996</v>
      </c>
      <c r="AK8599">
        <v>1.0647500000000001</v>
      </c>
    </row>
    <row r="8600" spans="5:37" hidden="1" outlineLevel="1" x14ac:dyDescent="0.2">
      <c r="E8600" s="2">
        <v>44910</v>
      </c>
      <c r="F8600">
        <v>3895.75</v>
      </c>
      <c r="G8600">
        <f t="shared" si="1209"/>
        <v>-2.4921658340258168E-2</v>
      </c>
      <c r="H8600" s="2">
        <v>44910</v>
      </c>
      <c r="I8600">
        <v>8292.64</v>
      </c>
      <c r="J8600">
        <f t="shared" si="1210"/>
        <v>-2.4850746180901329E-2</v>
      </c>
      <c r="K8600">
        <f t="shared" si="1206"/>
        <v>-2.503686618090133E-2</v>
      </c>
      <c r="L8600">
        <v>-1.1249141972254944E-2</v>
      </c>
      <c r="N8600" s="2">
        <v>44910</v>
      </c>
      <c r="O8600">
        <v>249.01</v>
      </c>
      <c r="Q8600" s="2">
        <v>44910</v>
      </c>
      <c r="R8600">
        <v>408612.3</v>
      </c>
      <c r="S8600" s="8">
        <f t="shared" si="1211"/>
        <v>-3.1918023978142807E-2</v>
      </c>
      <c r="T8600" s="9">
        <f t="shared" si="1207"/>
        <v>-3.2104143978142805E-2</v>
      </c>
      <c r="U8600" s="3">
        <f>Sheet1!$B$17+Sheet1!$B$18*'Portfolio allocation'!K8600</f>
        <v>-2.8235128516944923E-2</v>
      </c>
      <c r="V8600" s="13">
        <f t="shared" si="1212"/>
        <v>-3.8690154611978819E-3</v>
      </c>
      <c r="W8600" s="13"/>
      <c r="X8600" s="2">
        <v>44910</v>
      </c>
      <c r="Y8600">
        <v>142.36000000000001</v>
      </c>
      <c r="AA8600" s="2">
        <v>44910</v>
      </c>
      <c r="AB8600">
        <v>3043.32</v>
      </c>
      <c r="AC8600">
        <f t="shared" si="1213"/>
        <v>-5.0046041234217187E-2</v>
      </c>
      <c r="AD8600">
        <f t="shared" si="1208"/>
        <v>-5.0232361234217184E-2</v>
      </c>
      <c r="AE8600">
        <f>Sheet2!$B$17+Sheet2!$B$18*'Portfolio allocation'!K8600</f>
        <v>-2.2210033144919185E-2</v>
      </c>
      <c r="AF8600">
        <f t="shared" si="1214"/>
        <v>-2.8022328089297999E-2</v>
      </c>
      <c r="AH8600" s="2">
        <v>44910</v>
      </c>
      <c r="AI8600">
        <v>3.45</v>
      </c>
      <c r="AJ8600">
        <v>4.6580000000000004</v>
      </c>
      <c r="AK8600">
        <v>1.0650500000000001</v>
      </c>
    </row>
    <row r="8601" spans="5:37" hidden="1" outlineLevel="1" x14ac:dyDescent="0.2">
      <c r="E8601" s="2">
        <v>44911</v>
      </c>
      <c r="F8601">
        <v>3852.36</v>
      </c>
      <c r="G8601">
        <f t="shared" si="1209"/>
        <v>-1.1137778348199956E-2</v>
      </c>
      <c r="H8601" s="2">
        <v>44911</v>
      </c>
      <c r="I8601">
        <v>8200.9</v>
      </c>
      <c r="J8601">
        <f t="shared" si="1210"/>
        <v>-1.1062821972254944E-2</v>
      </c>
      <c r="K8601">
        <f t="shared" si="1206"/>
        <v>-1.1249141972254944E-2</v>
      </c>
      <c r="L8601">
        <v>-9.1260215205648375E-3</v>
      </c>
      <c r="N8601" s="2">
        <v>44911</v>
      </c>
      <c r="O8601">
        <v>244.69</v>
      </c>
      <c r="Q8601" s="2">
        <v>44911</v>
      </c>
      <c r="R8601">
        <v>401523.4</v>
      </c>
      <c r="S8601" s="8">
        <f t="shared" si="1211"/>
        <v>-1.7348719066949236E-2</v>
      </c>
      <c r="T8601" s="9">
        <f t="shared" si="1207"/>
        <v>-1.7535039066949237E-2</v>
      </c>
      <c r="U8601" s="3">
        <f>Sheet1!$B$17+Sheet1!$B$18*'Portfolio allocation'!K8601</f>
        <v>-1.241750187738625E-2</v>
      </c>
      <c r="V8601" s="13">
        <f t="shared" si="1212"/>
        <v>-5.117537189562987E-3</v>
      </c>
      <c r="W8601" s="13"/>
      <c r="X8601" s="2">
        <v>44911</v>
      </c>
      <c r="Y8601">
        <v>140.16</v>
      </c>
      <c r="AA8601" s="2">
        <v>44911</v>
      </c>
      <c r="AB8601">
        <v>2996.29</v>
      </c>
      <c r="AC8601">
        <f t="shared" si="1213"/>
        <v>-1.5453517868643574E-2</v>
      </c>
      <c r="AD8601">
        <f t="shared" si="1208"/>
        <v>-1.5637837868643575E-2</v>
      </c>
      <c r="AE8601">
        <f>Sheet2!$B$17+Sheet2!$B$18*'Portfolio allocation'!K8601</f>
        <v>-9.9496370219326006E-3</v>
      </c>
      <c r="AF8601">
        <f t="shared" si="1214"/>
        <v>-5.6882008467109748E-3</v>
      </c>
      <c r="AH8601" s="2">
        <v>44911</v>
      </c>
      <c r="AI8601">
        <v>3.4820000000000002</v>
      </c>
      <c r="AJ8601">
        <v>4.6079999999999997</v>
      </c>
      <c r="AK8601">
        <v>1.06155</v>
      </c>
    </row>
    <row r="8602" spans="5:37" hidden="1" outlineLevel="1" x14ac:dyDescent="0.2">
      <c r="E8602" s="2">
        <v>44914</v>
      </c>
      <c r="F8602">
        <v>3817.66</v>
      </c>
      <c r="G8602">
        <f t="shared" si="1209"/>
        <v>-9.007465553582783E-3</v>
      </c>
      <c r="H8602" s="2">
        <v>44914</v>
      </c>
      <c r="I8602">
        <v>8127.57</v>
      </c>
      <c r="J8602">
        <f t="shared" si="1210"/>
        <v>-8.9417015205648376E-3</v>
      </c>
      <c r="K8602">
        <f t="shared" si="1206"/>
        <v>-9.1260215205648375E-3</v>
      </c>
      <c r="L8602">
        <v>8.8800178547838798E-4</v>
      </c>
      <c r="N8602" s="2">
        <v>44914</v>
      </c>
      <c r="O8602">
        <v>240.45</v>
      </c>
      <c r="Q8602" s="2">
        <v>44914</v>
      </c>
      <c r="R8602">
        <v>394565.8</v>
      </c>
      <c r="S8602" s="8">
        <f t="shared" si="1211"/>
        <v>-1.7328006288052089E-2</v>
      </c>
      <c r="T8602" s="9">
        <f t="shared" si="1207"/>
        <v>-1.7512326288052091E-2</v>
      </c>
      <c r="U8602" s="3">
        <f>Sheet1!$B$17+Sheet1!$B$18*'Portfolio allocation'!K8602</f>
        <v>-9.9818042881796645E-3</v>
      </c>
      <c r="V8602" s="13">
        <f t="shared" si="1212"/>
        <v>-7.5305219998724263E-3</v>
      </c>
      <c r="W8602" s="13"/>
      <c r="X8602" s="2">
        <v>44914</v>
      </c>
      <c r="Y8602">
        <v>138.87</v>
      </c>
      <c r="AA8602" s="2">
        <v>44914</v>
      </c>
      <c r="AB8602">
        <v>2968.71</v>
      </c>
      <c r="AC8602">
        <f t="shared" si="1213"/>
        <v>-9.2047164994042419E-3</v>
      </c>
      <c r="AD8602">
        <f t="shared" si="1208"/>
        <v>-9.3908364994042415E-3</v>
      </c>
      <c r="AE8602">
        <f>Sheet2!$B$17+Sheet2!$B$18*'Portfolio allocation'!K8602</f>
        <v>-8.0617041505881698E-3</v>
      </c>
      <c r="AF8602">
        <f t="shared" si="1214"/>
        <v>-1.3291323488160717E-3</v>
      </c>
      <c r="AH8602" s="2">
        <v>44914</v>
      </c>
      <c r="AI8602">
        <v>3.5830000000000002</v>
      </c>
      <c r="AJ8602">
        <v>4.6529999999999996</v>
      </c>
      <c r="AK8602">
        <v>1.0579499999999999</v>
      </c>
    </row>
    <row r="8603" spans="5:37" hidden="1" outlineLevel="1" x14ac:dyDescent="0.2">
      <c r="E8603" s="2">
        <v>44915</v>
      </c>
      <c r="F8603">
        <v>3821.62</v>
      </c>
      <c r="G8603">
        <f t="shared" si="1209"/>
        <v>1.0372846193742458E-3</v>
      </c>
      <c r="H8603" s="2">
        <v>44915</v>
      </c>
      <c r="I8603">
        <v>8136.3</v>
      </c>
      <c r="J8603">
        <f t="shared" si="1210"/>
        <v>1.074121785478388E-3</v>
      </c>
      <c r="K8603">
        <f t="shared" si="1206"/>
        <v>8.8800178547838798E-4</v>
      </c>
      <c r="L8603">
        <v>1.4824828462077298E-2</v>
      </c>
      <c r="N8603" s="2">
        <v>44915</v>
      </c>
      <c r="O8603">
        <v>241.8</v>
      </c>
      <c r="Q8603" s="2">
        <v>44915</v>
      </c>
      <c r="R8603">
        <v>396781.1</v>
      </c>
      <c r="S8603" s="8">
        <f t="shared" si="1211"/>
        <v>5.6145261449420669E-3</v>
      </c>
      <c r="T8603" s="9">
        <f t="shared" si="1207"/>
        <v>5.4284061449420672E-3</v>
      </c>
      <c r="U8603" s="3">
        <f>Sheet1!$B$17+Sheet1!$B$18*'Portfolio allocation'!K8603</f>
        <v>1.5065370376134723E-3</v>
      </c>
      <c r="V8603" s="13">
        <f t="shared" si="1212"/>
        <v>3.9218691073285954E-3</v>
      </c>
      <c r="W8603" s="13"/>
      <c r="X8603" s="2">
        <v>44915</v>
      </c>
      <c r="Y8603">
        <v>141.28</v>
      </c>
      <c r="AA8603" s="2">
        <v>44915</v>
      </c>
      <c r="AB8603">
        <v>3020.23</v>
      </c>
      <c r="AC8603">
        <f t="shared" si="1213"/>
        <v>1.7354339090042581E-2</v>
      </c>
      <c r="AD8603">
        <f t="shared" si="1208"/>
        <v>1.716865909004258E-2</v>
      </c>
      <c r="AE8603">
        <f>Sheet2!$B$17+Sheet2!$B$18*'Portfolio allocation'!K8603</f>
        <v>8.4302085398625681E-4</v>
      </c>
      <c r="AF8603">
        <f t="shared" si="1214"/>
        <v>1.6325638236056324E-2</v>
      </c>
      <c r="AH8603" s="2">
        <v>44915</v>
      </c>
      <c r="AI8603">
        <v>3.6840000000000002</v>
      </c>
      <c r="AJ8603">
        <v>4.6420000000000003</v>
      </c>
      <c r="AK8603">
        <v>1.06395</v>
      </c>
    </row>
    <row r="8604" spans="5:37" hidden="1" outlineLevel="1" x14ac:dyDescent="0.2">
      <c r="E8604" s="2">
        <v>44916</v>
      </c>
      <c r="F8604">
        <v>3878.44</v>
      </c>
      <c r="G8604">
        <f t="shared" si="1209"/>
        <v>1.4868040255179737E-2</v>
      </c>
      <c r="H8604" s="2">
        <v>44916</v>
      </c>
      <c r="I8604">
        <v>8258.43</v>
      </c>
      <c r="J8604">
        <f t="shared" si="1210"/>
        <v>1.5010508462077299E-2</v>
      </c>
      <c r="K8604">
        <f t="shared" si="1206"/>
        <v>1.4824828462077298E-2</v>
      </c>
      <c r="L8604">
        <v>-1.4637390336952735E-2</v>
      </c>
      <c r="N8604" s="2">
        <v>44916</v>
      </c>
      <c r="O8604">
        <v>244.43</v>
      </c>
      <c r="Q8604" s="2">
        <v>44916</v>
      </c>
      <c r="R8604">
        <v>401096.8</v>
      </c>
      <c r="S8604" s="8">
        <f t="shared" si="1211"/>
        <v>1.0876778152991706E-2</v>
      </c>
      <c r="T8604" s="9">
        <f t="shared" si="1207"/>
        <v>1.0691098152991706E-2</v>
      </c>
      <c r="U8604" s="3">
        <f>Sheet1!$B$17+Sheet1!$B$18*'Portfolio allocation'!K8604</f>
        <v>1.7495217807166331E-2</v>
      </c>
      <c r="V8604" s="13">
        <f t="shared" si="1212"/>
        <v>-6.804119654174625E-3</v>
      </c>
      <c r="W8604" s="13"/>
      <c r="X8604" s="2">
        <v>44916</v>
      </c>
      <c r="Y8604">
        <v>142.13999999999999</v>
      </c>
      <c r="AA8604" s="2">
        <v>44916</v>
      </c>
      <c r="AB8604">
        <v>3038.62</v>
      </c>
      <c r="AC8604">
        <f t="shared" si="1213"/>
        <v>6.0889402462724895E-3</v>
      </c>
      <c r="AD8604">
        <f t="shared" si="1208"/>
        <v>5.9046602462724893E-3</v>
      </c>
      <c r="AE8604">
        <f>Sheet2!$B$17+Sheet2!$B$18*'Portfolio allocation'!K8604</f>
        <v>1.3236002695424218E-2</v>
      </c>
      <c r="AF8604">
        <f t="shared" si="1214"/>
        <v>-7.3313424491517291E-3</v>
      </c>
      <c r="AH8604" s="2">
        <v>44916</v>
      </c>
      <c r="AI8604">
        <v>3.6840000000000002</v>
      </c>
      <c r="AJ8604">
        <v>4.6070000000000002</v>
      </c>
      <c r="AK8604">
        <v>1.06145</v>
      </c>
    </row>
    <row r="8605" spans="5:37" hidden="1" outlineLevel="1" x14ac:dyDescent="0.2">
      <c r="E8605" s="2">
        <v>44917</v>
      </c>
      <c r="F8605">
        <v>3822.39</v>
      </c>
      <c r="G8605">
        <f t="shared" si="1209"/>
        <v>-1.4451686760656446E-2</v>
      </c>
      <c r="H8605" s="2">
        <v>44917</v>
      </c>
      <c r="I8605">
        <v>8139.07</v>
      </c>
      <c r="J8605">
        <f t="shared" si="1210"/>
        <v>-1.4453110336952735E-2</v>
      </c>
      <c r="K8605">
        <f t="shared" si="1206"/>
        <v>-1.4637390336952735E-2</v>
      </c>
      <c r="L8605">
        <v>5.709851045881318E-3</v>
      </c>
      <c r="N8605" s="2">
        <v>44917</v>
      </c>
      <c r="O8605">
        <v>238.19</v>
      </c>
      <c r="Q8605" s="2">
        <v>44917</v>
      </c>
      <c r="R8605">
        <v>390857.3</v>
      </c>
      <c r="S8605" s="8">
        <f t="shared" si="1211"/>
        <v>-2.5528750167041925E-2</v>
      </c>
      <c r="T8605" s="9">
        <f t="shared" si="1207"/>
        <v>-2.5713030167041923E-2</v>
      </c>
      <c r="U8605" s="3">
        <f>Sheet1!$B$17+Sheet1!$B$18*'Portfolio allocation'!K8605</f>
        <v>-1.6304586271000364E-2</v>
      </c>
      <c r="V8605" s="13">
        <f t="shared" si="1212"/>
        <v>-9.4084438960415594E-3</v>
      </c>
      <c r="W8605" s="13"/>
      <c r="X8605" s="2">
        <v>44917</v>
      </c>
      <c r="Y8605">
        <v>140.88</v>
      </c>
      <c r="AA8605" s="2">
        <v>44917</v>
      </c>
      <c r="AB8605">
        <v>3011.68</v>
      </c>
      <c r="AC8605">
        <f t="shared" si="1213"/>
        <v>-8.8658667421395165E-3</v>
      </c>
      <c r="AD8605">
        <f t="shared" si="1208"/>
        <v>-9.0522667421395163E-3</v>
      </c>
      <c r="AE8605">
        <f>Sheet2!$B$17+Sheet2!$B$18*'Portfolio allocation'!K8605</f>
        <v>-1.296255390985567E-2</v>
      </c>
      <c r="AF8605">
        <f t="shared" si="1214"/>
        <v>3.9102871677161536E-3</v>
      </c>
      <c r="AH8605" s="2">
        <v>44917</v>
      </c>
      <c r="AI8605">
        <v>3.6709999999999998</v>
      </c>
      <c r="AJ8605">
        <v>4.66</v>
      </c>
      <c r="AK8605">
        <v>1.0600499999999999</v>
      </c>
    </row>
    <row r="8606" spans="5:37" hidden="1" outlineLevel="1" x14ac:dyDescent="0.2">
      <c r="E8606" s="2">
        <v>44918</v>
      </c>
      <c r="F8606">
        <v>3844.82</v>
      </c>
      <c r="G8606">
        <f t="shared" si="1209"/>
        <v>5.8680563731070556E-3</v>
      </c>
      <c r="H8606" s="2">
        <v>44918</v>
      </c>
      <c r="I8606">
        <v>8187.06</v>
      </c>
      <c r="J8606">
        <f t="shared" si="1210"/>
        <v>5.8962510458813178E-3</v>
      </c>
      <c r="K8606">
        <f t="shared" si="1206"/>
        <v>5.709851045881318E-3</v>
      </c>
      <c r="L8606">
        <v>-1.8688E-4</v>
      </c>
      <c r="N8606" s="2">
        <v>44918</v>
      </c>
      <c r="O8606">
        <v>238.73</v>
      </c>
      <c r="Q8606" s="2">
        <v>44918</v>
      </c>
      <c r="R8606">
        <v>391743.4</v>
      </c>
      <c r="S8606" s="8">
        <f t="shared" si="1211"/>
        <v>2.267067801983158E-3</v>
      </c>
      <c r="T8606" s="9">
        <f t="shared" si="1207"/>
        <v>2.0806678019831579E-3</v>
      </c>
      <c r="U8606" s="3">
        <f>Sheet1!$B$17+Sheet1!$B$18*'Portfolio allocation'!K8606</f>
        <v>7.0382847110588148E-3</v>
      </c>
      <c r="V8606" s="13">
        <f t="shared" si="1212"/>
        <v>-4.9576169090756565E-3</v>
      </c>
      <c r="W8606" s="13"/>
      <c r="X8606" s="2">
        <v>44918</v>
      </c>
      <c r="Y8606">
        <v>141.65</v>
      </c>
      <c r="AA8606" s="2">
        <v>44918</v>
      </c>
      <c r="AB8606">
        <v>3028.14</v>
      </c>
      <c r="AC8606">
        <f t="shared" si="1213"/>
        <v>5.4653880890400686E-3</v>
      </c>
      <c r="AD8606">
        <f t="shared" si="1208"/>
        <v>5.2785080890400682E-3</v>
      </c>
      <c r="AE8606">
        <f>Sheet2!$B$17+Sheet2!$B$18*'Portfolio allocation'!K8606</f>
        <v>5.1307322328370602E-3</v>
      </c>
      <c r="AF8606">
        <f t="shared" si="1214"/>
        <v>1.4777585620300796E-4</v>
      </c>
      <c r="AH8606" s="2">
        <v>44918</v>
      </c>
      <c r="AI8606">
        <v>3.7469999999999999</v>
      </c>
      <c r="AJ8606">
        <v>4.6719999999999997</v>
      </c>
      <c r="AK8606">
        <v>1.06135</v>
      </c>
    </row>
    <row r="8607" spans="5:37" hidden="1" outlineLevel="1" x14ac:dyDescent="0.2">
      <c r="E8607" s="2">
        <v>44921</v>
      </c>
      <c r="F8607">
        <v>3844.82</v>
      </c>
      <c r="G8607">
        <f t="shared" si="1209"/>
        <v>0</v>
      </c>
      <c r="H8607" s="2">
        <v>44921</v>
      </c>
      <c r="I8607">
        <v>8187.06</v>
      </c>
      <c r="J8607">
        <f t="shared" si="1210"/>
        <v>0</v>
      </c>
      <c r="K8607">
        <f t="shared" si="1206"/>
        <v>-1.8688E-4</v>
      </c>
      <c r="L8607">
        <v>-4.1553375415351868E-3</v>
      </c>
      <c r="N8607" s="2">
        <v>44921</v>
      </c>
      <c r="O8607">
        <v>238.73</v>
      </c>
      <c r="Q8607" s="2">
        <v>44921</v>
      </c>
      <c r="R8607">
        <v>391743.4</v>
      </c>
      <c r="S8607" s="8">
        <f t="shared" si="1211"/>
        <v>0</v>
      </c>
      <c r="T8607" s="9">
        <f t="shared" si="1207"/>
        <v>-1.8688E-4</v>
      </c>
      <c r="U8607" s="3">
        <f>Sheet1!$B$17+Sheet1!$B$18*'Portfolio allocation'!K8607</f>
        <v>2.7340541218560022E-4</v>
      </c>
      <c r="V8607" s="13">
        <f t="shared" si="1212"/>
        <v>-4.6028541218560021E-4</v>
      </c>
      <c r="W8607" s="13"/>
      <c r="X8607" s="2">
        <v>44921</v>
      </c>
      <c r="Y8607">
        <v>141.65</v>
      </c>
      <c r="AA8607" s="2">
        <v>44921</v>
      </c>
      <c r="AB8607">
        <v>3028.14</v>
      </c>
      <c r="AC8607">
        <f t="shared" si="1213"/>
        <v>0</v>
      </c>
      <c r="AD8607">
        <f t="shared" si="1208"/>
        <v>-1.8688E-4</v>
      </c>
      <c r="AE8607">
        <f>Sheet2!$B$17+Sheet2!$B$18*'Portfolio allocation'!K8607</f>
        <v>-1.1279145237564446E-4</v>
      </c>
      <c r="AF8607">
        <f t="shared" si="1214"/>
        <v>-7.4088547624355543E-5</v>
      </c>
      <c r="AH8607" s="2">
        <v>44921</v>
      </c>
      <c r="AI8607">
        <v>3.7469999999999999</v>
      </c>
      <c r="AJ8607">
        <v>4.6719999999999997</v>
      </c>
      <c r="AK8607">
        <v>1.06135</v>
      </c>
    </row>
    <row r="8608" spans="5:37" hidden="1" outlineLevel="1" x14ac:dyDescent="0.2">
      <c r="E8608" s="2">
        <v>44922</v>
      </c>
      <c r="F8608">
        <v>3829.25</v>
      </c>
      <c r="G8608">
        <f t="shared" si="1209"/>
        <v>-4.0496044028068834E-3</v>
      </c>
      <c r="H8608" s="2">
        <v>44922</v>
      </c>
      <c r="I8608">
        <v>8154.57</v>
      </c>
      <c r="J8608">
        <f t="shared" si="1210"/>
        <v>-3.9684575415351864E-3</v>
      </c>
      <c r="K8608">
        <f t="shared" si="1206"/>
        <v>-4.1553375415351868E-3</v>
      </c>
      <c r="L8608">
        <v>-1.2199949530091696E-2</v>
      </c>
      <c r="N8608" s="2">
        <v>44922</v>
      </c>
      <c r="O8608">
        <v>236.96</v>
      </c>
      <c r="Q8608" s="2">
        <v>44922</v>
      </c>
      <c r="R8608">
        <v>388838.9</v>
      </c>
      <c r="S8608" s="8">
        <f t="shared" si="1211"/>
        <v>-7.4142921106009618E-3</v>
      </c>
      <c r="T8608" s="9">
        <f t="shared" si="1207"/>
        <v>-7.6011721106009622E-3</v>
      </c>
      <c r="U8608" s="3">
        <f>Sheet1!$B$17+Sheet1!$B$18*'Portfolio allocation'!K8608</f>
        <v>-4.279309653552367E-3</v>
      </c>
      <c r="V8608" s="13">
        <f t="shared" si="1212"/>
        <v>-3.3218624570485952E-3</v>
      </c>
      <c r="W8608" s="13"/>
      <c r="X8608" s="2">
        <v>44922</v>
      </c>
      <c r="Y8608">
        <v>142.41999999999999</v>
      </c>
      <c r="AA8608" s="2">
        <v>44922</v>
      </c>
      <c r="AB8608">
        <v>3044.6</v>
      </c>
      <c r="AC8608">
        <f t="shared" si="1213"/>
        <v>5.4356799883756857E-3</v>
      </c>
      <c r="AD8608">
        <f t="shared" si="1208"/>
        <v>5.2473999883756858E-3</v>
      </c>
      <c r="AE8608">
        <f>Sheet2!$B$17+Sheet2!$B$18*'Portfolio allocation'!K8608</f>
        <v>-3.6416451428173948E-3</v>
      </c>
      <c r="AF8608">
        <f t="shared" si="1214"/>
        <v>8.8890451311930806E-3</v>
      </c>
      <c r="AH8608" s="2">
        <v>44922</v>
      </c>
      <c r="AI8608">
        <v>3.8580000000000001</v>
      </c>
      <c r="AJ8608">
        <v>4.7069999999999999</v>
      </c>
      <c r="AK8608">
        <v>1.0649500000000001</v>
      </c>
    </row>
    <row r="8609" spans="5:37" hidden="1" outlineLevel="1" x14ac:dyDescent="0.2">
      <c r="E8609" s="2">
        <v>44923</v>
      </c>
      <c r="F8609">
        <v>3783.22</v>
      </c>
      <c r="G8609">
        <f t="shared" si="1209"/>
        <v>-1.202063067180259E-2</v>
      </c>
      <c r="H8609" s="2">
        <v>44923</v>
      </c>
      <c r="I8609">
        <v>8056.62</v>
      </c>
      <c r="J8609">
        <f t="shared" si="1210"/>
        <v>-1.2011669530091695E-2</v>
      </c>
      <c r="K8609">
        <f t="shared" si="1206"/>
        <v>-1.2199949530091696E-2</v>
      </c>
      <c r="L8609">
        <v>1.7404865644103942E-2</v>
      </c>
      <c r="N8609" s="2">
        <v>44923</v>
      </c>
      <c r="O8609">
        <v>234.53</v>
      </c>
      <c r="Q8609" s="2">
        <v>44923</v>
      </c>
      <c r="R8609">
        <v>384851.4</v>
      </c>
      <c r="S8609" s="8">
        <f t="shared" si="1211"/>
        <v>-1.025488962138299E-2</v>
      </c>
      <c r="T8609" s="9">
        <f t="shared" si="1207"/>
        <v>-1.0443169621382991E-2</v>
      </c>
      <c r="U8609" s="3">
        <f>Sheet1!$B$17+Sheet1!$B$18*'Portfolio allocation'!K8609</f>
        <v>-1.3508292404404546E-2</v>
      </c>
      <c r="V8609" s="13">
        <f t="shared" si="1212"/>
        <v>3.0651227830215556E-3</v>
      </c>
      <c r="W8609" s="13"/>
      <c r="X8609" s="2">
        <v>44923</v>
      </c>
      <c r="Y8609">
        <v>140.02000000000001</v>
      </c>
      <c r="AA8609" s="2">
        <v>44923</v>
      </c>
      <c r="AB8609">
        <v>2993.3</v>
      </c>
      <c r="AC8609">
        <f t="shared" si="1213"/>
        <v>-1.6849504039939456E-2</v>
      </c>
      <c r="AD8609">
        <f t="shared" si="1208"/>
        <v>-1.7037624039939456E-2</v>
      </c>
      <c r="AE8609">
        <f>Sheet2!$B$17+Sheet2!$B$18*'Portfolio allocation'!K8609</f>
        <v>-1.0795119359655726E-2</v>
      </c>
      <c r="AF8609">
        <f t="shared" si="1214"/>
        <v>-6.2425046802837298E-3</v>
      </c>
      <c r="AH8609" s="2">
        <v>44923</v>
      </c>
      <c r="AI8609">
        <v>3.8860000000000001</v>
      </c>
      <c r="AJ8609">
        <v>4.7030000000000003</v>
      </c>
      <c r="AK8609">
        <v>1.06185</v>
      </c>
    </row>
    <row r="8610" spans="5:37" hidden="1" outlineLevel="1" x14ac:dyDescent="0.2">
      <c r="E8610" s="2">
        <v>44924</v>
      </c>
      <c r="F8610">
        <v>3849.28</v>
      </c>
      <c r="G8610">
        <f t="shared" si="1209"/>
        <v>1.7461316021801565E-2</v>
      </c>
      <c r="H8610" s="2">
        <v>44924</v>
      </c>
      <c r="I8610">
        <v>8198.36</v>
      </c>
      <c r="J8610">
        <f t="shared" si="1210"/>
        <v>1.7592985644103942E-2</v>
      </c>
      <c r="K8610">
        <f t="shared" si="1206"/>
        <v>1.7404865644103942E-2</v>
      </c>
      <c r="L8610">
        <v>-2.6686240016783993E-3</v>
      </c>
      <c r="N8610" s="2">
        <v>44924</v>
      </c>
      <c r="O8610">
        <v>241.01</v>
      </c>
      <c r="Q8610" s="2">
        <v>44924</v>
      </c>
      <c r="R8610">
        <v>395484.8</v>
      </c>
      <c r="S8610" s="8">
        <f t="shared" si="1211"/>
        <v>2.7629885197247406E-2</v>
      </c>
      <c r="T8610" s="9">
        <f t="shared" si="1207"/>
        <v>2.7441765197247406E-2</v>
      </c>
      <c r="U8610" s="3">
        <f>Sheet1!$B$17+Sheet1!$B$18*'Portfolio allocation'!K8610</f>
        <v>2.0455101849224864E-2</v>
      </c>
      <c r="V8610" s="13">
        <f t="shared" si="1212"/>
        <v>6.9866633480225419E-3</v>
      </c>
      <c r="W8610" s="13"/>
      <c r="X8610" s="2">
        <v>44924</v>
      </c>
      <c r="Y8610">
        <v>141.06</v>
      </c>
      <c r="AA8610" s="2">
        <v>44924</v>
      </c>
      <c r="AB8610">
        <v>3015.53</v>
      </c>
      <c r="AC8610">
        <f t="shared" si="1213"/>
        <v>7.4265860421607321E-3</v>
      </c>
      <c r="AD8610">
        <f t="shared" si="1208"/>
        <v>7.2389460421607319E-3</v>
      </c>
      <c r="AE8610">
        <f>Sheet2!$B$17+Sheet2!$B$18*'Portfolio allocation'!K8610</f>
        <v>1.5530237580383974E-2</v>
      </c>
      <c r="AF8610">
        <f t="shared" si="1214"/>
        <v>-8.291291538223243E-3</v>
      </c>
      <c r="AH8610" s="2">
        <v>44924</v>
      </c>
      <c r="AI8610">
        <v>3.835</v>
      </c>
      <c r="AJ8610">
        <v>4.6909999999999998</v>
      </c>
      <c r="AK8610">
        <v>1.0666500000000001</v>
      </c>
    </row>
    <row r="8611" spans="5:37" hidden="1" outlineLevel="1" x14ac:dyDescent="0.2">
      <c r="E8611" s="2">
        <v>44925</v>
      </c>
      <c r="F8611">
        <v>3839.5</v>
      </c>
      <c r="G8611">
        <f t="shared" si="1209"/>
        <v>-2.5407348906808513E-3</v>
      </c>
      <c r="H8611" s="2">
        <v>44925</v>
      </c>
      <c r="I8611">
        <v>8178.02</v>
      </c>
      <c r="J8611">
        <f t="shared" si="1210"/>
        <v>-2.4809840016783991E-3</v>
      </c>
      <c r="K8611">
        <f t="shared" si="1206"/>
        <v>-2.6686240016783993E-3</v>
      </c>
      <c r="L8611">
        <v>-1.8931999999999998E-4</v>
      </c>
      <c r="N8611" s="2">
        <v>44925</v>
      </c>
      <c r="O8611">
        <v>239.82</v>
      </c>
      <c r="Q8611" s="2">
        <v>44925</v>
      </c>
      <c r="R8611">
        <v>393532</v>
      </c>
      <c r="S8611" s="8">
        <f t="shared" si="1211"/>
        <v>-4.9377371772568734E-3</v>
      </c>
      <c r="T8611" s="9">
        <f t="shared" si="1207"/>
        <v>-5.1253771772568736E-3</v>
      </c>
      <c r="U8611" s="3">
        <f>Sheet1!$B$17+Sheet1!$B$18*'Portfolio allocation'!K8611</f>
        <v>-2.5737142022969621E-3</v>
      </c>
      <c r="V8611" s="13">
        <f t="shared" si="1212"/>
        <v>-2.5516629749599115E-3</v>
      </c>
      <c r="W8611" s="13"/>
      <c r="X8611" s="2">
        <v>44925</v>
      </c>
      <c r="Y8611">
        <v>140.88999999999999</v>
      </c>
      <c r="AA8611" s="2">
        <v>44925</v>
      </c>
      <c r="AB8611">
        <v>3011.9</v>
      </c>
      <c r="AC8611">
        <f t="shared" si="1213"/>
        <v>-1.2037684917742819E-3</v>
      </c>
      <c r="AD8611">
        <f t="shared" si="1208"/>
        <v>-1.3930884917742819E-3</v>
      </c>
      <c r="AE8611">
        <f>Sheet2!$B$17+Sheet2!$B$18*'Portfolio allocation'!K8611</f>
        <v>-2.3196215336839104E-3</v>
      </c>
      <c r="AF8611">
        <f t="shared" si="1214"/>
        <v>9.2653304190962855E-4</v>
      </c>
      <c r="AH8611" s="2">
        <v>44925</v>
      </c>
      <c r="AI8611">
        <v>3.831</v>
      </c>
      <c r="AJ8611">
        <v>4.7329999999999997</v>
      </c>
      <c r="AK8611">
        <v>1.06725</v>
      </c>
    </row>
    <row r="8612" spans="5:37" hidden="1" outlineLevel="1" x14ac:dyDescent="0.2">
      <c r="E8612" s="2">
        <v>44928</v>
      </c>
      <c r="F8612">
        <v>3839.5</v>
      </c>
      <c r="G8612">
        <f t="shared" si="1209"/>
        <v>0</v>
      </c>
      <c r="H8612" s="2">
        <v>44928</v>
      </c>
      <c r="I8612">
        <v>8178.02</v>
      </c>
      <c r="J8612">
        <f t="shared" si="1210"/>
        <v>0</v>
      </c>
      <c r="K8612">
        <f t="shared" si="1206"/>
        <v>-1.8931999999999998E-4</v>
      </c>
      <c r="L8612">
        <v>-4.1536047535222845E-3</v>
      </c>
      <c r="N8612" s="2">
        <v>44928</v>
      </c>
      <c r="O8612">
        <v>239.82</v>
      </c>
      <c r="Q8612" s="2">
        <v>44928</v>
      </c>
      <c r="R8612">
        <v>393532</v>
      </c>
      <c r="S8612" s="8">
        <f t="shared" si="1211"/>
        <v>0</v>
      </c>
      <c r="T8612" s="9">
        <f t="shared" si="1207"/>
        <v>-1.8931999999999998E-4</v>
      </c>
      <c r="U8612" s="3">
        <f>Sheet1!$B$17+Sheet1!$B$18*'Portfolio allocation'!K8612</f>
        <v>2.706061823477768E-4</v>
      </c>
      <c r="V8612" s="13">
        <f t="shared" si="1212"/>
        <v>-4.5992618234777679E-4</v>
      </c>
      <c r="W8612" s="13"/>
      <c r="X8612" s="2">
        <v>44928</v>
      </c>
      <c r="Y8612">
        <v>140.88999999999999</v>
      </c>
      <c r="AA8612" s="2">
        <v>44928</v>
      </c>
      <c r="AB8612">
        <v>3011.9</v>
      </c>
      <c r="AC8612">
        <f t="shared" si="1213"/>
        <v>0</v>
      </c>
      <c r="AD8612">
        <f t="shared" si="1208"/>
        <v>-1.8931999999999998E-4</v>
      </c>
      <c r="AE8612">
        <f>Sheet2!$B$17+Sheet2!$B$18*'Portfolio allocation'!K8612</f>
        <v>-1.1496116262567447E-4</v>
      </c>
      <c r="AF8612">
        <f t="shared" si="1214"/>
        <v>-7.4358837374325514E-5</v>
      </c>
      <c r="AH8612" s="2">
        <v>44928</v>
      </c>
      <c r="AI8612">
        <v>3.831</v>
      </c>
      <c r="AJ8612">
        <v>4.7329999999999997</v>
      </c>
      <c r="AK8612">
        <v>1.06725</v>
      </c>
    </row>
    <row r="8613" spans="5:37" hidden="1" outlineLevel="1" x14ac:dyDescent="0.2">
      <c r="E8613" s="2">
        <v>44929</v>
      </c>
      <c r="F8613">
        <v>3824.14</v>
      </c>
      <c r="G8613">
        <f t="shared" si="1209"/>
        <v>-4.0005209011589882E-3</v>
      </c>
      <c r="H8613" s="2">
        <v>44929</v>
      </c>
      <c r="I8613">
        <v>8145.6</v>
      </c>
      <c r="J8613">
        <f t="shared" si="1210"/>
        <v>-3.9642847535222847E-3</v>
      </c>
      <c r="K8613">
        <f t="shared" si="1206"/>
        <v>-4.1536047535222845E-3</v>
      </c>
      <c r="L8613">
        <v>7.4008534040464176E-3</v>
      </c>
      <c r="N8613" s="2">
        <v>44929</v>
      </c>
      <c r="O8613">
        <v>239.58</v>
      </c>
      <c r="Q8613" s="2">
        <v>44929</v>
      </c>
      <c r="R8613">
        <v>393138.2</v>
      </c>
      <c r="S8613" s="8">
        <f t="shared" si="1211"/>
        <v>-1.000681011963378E-3</v>
      </c>
      <c r="T8613" s="9">
        <f t="shared" si="1207"/>
        <v>-1.190001011963378E-3</v>
      </c>
      <c r="U8613" s="3">
        <f>Sheet1!$B$17+Sheet1!$B$18*'Portfolio allocation'!K8613</f>
        <v>-4.2773217552292773E-3</v>
      </c>
      <c r="V8613" s="13">
        <f t="shared" si="1212"/>
        <v>3.0873207432658995E-3</v>
      </c>
      <c r="W8613" s="13"/>
      <c r="X8613" s="2">
        <v>44929</v>
      </c>
      <c r="Y8613">
        <v>141.55000000000001</v>
      </c>
      <c r="AA8613" s="2">
        <v>44929</v>
      </c>
      <c r="AB8613">
        <v>3026</v>
      </c>
      <c r="AC8613">
        <f t="shared" si="1213"/>
        <v>4.6814303263720269E-3</v>
      </c>
      <c r="AD8613">
        <f t="shared" si="1208"/>
        <v>4.4929103263720268E-3</v>
      </c>
      <c r="AE8613">
        <f>Sheet2!$B$17+Sheet2!$B$18*'Portfolio allocation'!K8613</f>
        <v>-3.6401043035089019E-3</v>
      </c>
      <c r="AF8613">
        <f t="shared" si="1214"/>
        <v>8.1330146298809296E-3</v>
      </c>
      <c r="AH8613" s="2">
        <v>44929</v>
      </c>
      <c r="AI8613">
        <v>3.7919999999999998</v>
      </c>
      <c r="AJ8613">
        <v>4.7130000000000001</v>
      </c>
      <c r="AK8613">
        <v>1.05555</v>
      </c>
    </row>
    <row r="8614" spans="5:37" hidden="1" outlineLevel="1" x14ac:dyDescent="0.2">
      <c r="E8614" s="2">
        <v>44930</v>
      </c>
      <c r="F8614">
        <v>3852.97</v>
      </c>
      <c r="G8614">
        <f t="shared" si="1209"/>
        <v>7.5389499338414101E-3</v>
      </c>
      <c r="H8614" s="2">
        <v>44930</v>
      </c>
      <c r="I8614">
        <v>8207.42</v>
      </c>
      <c r="J8614">
        <f t="shared" si="1210"/>
        <v>7.5893734040464178E-3</v>
      </c>
      <c r="K8614">
        <f t="shared" si="1206"/>
        <v>7.4008534040464176E-3</v>
      </c>
      <c r="L8614">
        <v>-1.1674348081126685E-2</v>
      </c>
      <c r="N8614" s="2">
        <v>44930</v>
      </c>
      <c r="O8614">
        <v>229.1</v>
      </c>
      <c r="Q8614" s="2">
        <v>44930</v>
      </c>
      <c r="R8614">
        <v>375941.1</v>
      </c>
      <c r="S8614" s="8">
        <f t="shared" si="1211"/>
        <v>-4.3743141724716716E-2</v>
      </c>
      <c r="T8614" s="9">
        <f t="shared" si="1207"/>
        <v>-4.3931661724716714E-2</v>
      </c>
      <c r="U8614" s="3">
        <f>Sheet1!$B$17+Sheet1!$B$18*'Portfolio allocation'!K8614</f>
        <v>8.9782454720446752E-3</v>
      </c>
      <c r="V8614" s="13">
        <f t="shared" si="1212"/>
        <v>-5.2909907196761391E-2</v>
      </c>
      <c r="W8614" s="13"/>
      <c r="X8614" s="2">
        <v>44930</v>
      </c>
      <c r="Y8614">
        <v>142.6</v>
      </c>
      <c r="AA8614" s="2">
        <v>44930</v>
      </c>
      <c r="AB8614">
        <v>3048.45</v>
      </c>
      <c r="AC8614">
        <f t="shared" si="1213"/>
        <v>7.4190350297422825E-3</v>
      </c>
      <c r="AD8614">
        <f t="shared" si="1208"/>
        <v>7.2306350297422824E-3</v>
      </c>
      <c r="AE8614">
        <f>Sheet2!$B$17+Sheet2!$B$18*'Portfolio allocation'!K8614</f>
        <v>6.6344146710894244E-3</v>
      </c>
      <c r="AF8614">
        <f t="shared" si="1214"/>
        <v>5.9622035865285802E-4</v>
      </c>
      <c r="AH8614" s="2">
        <v>44930</v>
      </c>
      <c r="AI8614">
        <v>3.7090000000000001</v>
      </c>
      <c r="AJ8614">
        <v>4.71</v>
      </c>
      <c r="AK8614">
        <v>1.0603499999999999</v>
      </c>
    </row>
    <row r="8615" spans="5:37" hidden="1" outlineLevel="1" x14ac:dyDescent="0.2">
      <c r="E8615" s="2">
        <v>44931</v>
      </c>
      <c r="F8615">
        <v>3808.1</v>
      </c>
      <c r="G8615">
        <f t="shared" si="1209"/>
        <v>-1.164556173549236E-2</v>
      </c>
      <c r="H8615" s="2">
        <v>44931</v>
      </c>
      <c r="I8615">
        <v>8113.15</v>
      </c>
      <c r="J8615">
        <f t="shared" si="1210"/>
        <v>-1.1485948081126685E-2</v>
      </c>
      <c r="K8615">
        <f t="shared" si="1206"/>
        <v>-1.1674348081126685E-2</v>
      </c>
      <c r="L8615">
        <v>2.2668305396547631E-2</v>
      </c>
      <c r="N8615" s="2">
        <v>44931</v>
      </c>
      <c r="O8615">
        <v>222.31</v>
      </c>
      <c r="Q8615" s="2">
        <v>44931</v>
      </c>
      <c r="R8615">
        <v>364799</v>
      </c>
      <c r="S8615" s="8">
        <f t="shared" si="1211"/>
        <v>-2.9637887424386333E-2</v>
      </c>
      <c r="T8615" s="9">
        <f t="shared" si="1207"/>
        <v>-2.9826287424386332E-2</v>
      </c>
      <c r="U8615" s="3">
        <f>Sheet1!$B$17+Sheet1!$B$18*'Portfolio allocation'!K8615</f>
        <v>-1.2905309101639759E-2</v>
      </c>
      <c r="V8615" s="13">
        <f t="shared" si="1212"/>
        <v>-1.6920978322746572E-2</v>
      </c>
      <c r="W8615" s="13"/>
      <c r="X8615" s="2">
        <v>44931</v>
      </c>
      <c r="Y8615">
        <v>141.11000000000001</v>
      </c>
      <c r="AA8615" s="2">
        <v>44931</v>
      </c>
      <c r="AB8615">
        <v>3016.6</v>
      </c>
      <c r="AC8615">
        <f t="shared" si="1213"/>
        <v>-1.044793255588905E-2</v>
      </c>
      <c r="AD8615">
        <f t="shared" si="1208"/>
        <v>-1.0638812555889049E-2</v>
      </c>
      <c r="AE8615">
        <f>Sheet2!$B$17+Sheet2!$B$18*'Portfolio allocation'!K8615</f>
        <v>-1.0327741141930306E-2</v>
      </c>
      <c r="AF8615">
        <f t="shared" si="1214"/>
        <v>-3.1107141395874359E-4</v>
      </c>
      <c r="AH8615" s="2">
        <v>44931</v>
      </c>
      <c r="AI8615">
        <v>3.722</v>
      </c>
      <c r="AJ8615">
        <v>4.7720000000000002</v>
      </c>
      <c r="AK8615">
        <v>1.0519499999999999</v>
      </c>
    </row>
    <row r="8616" spans="5:37" hidden="1" outlineLevel="1" x14ac:dyDescent="0.2">
      <c r="E8616" s="2">
        <v>44932</v>
      </c>
      <c r="F8616">
        <v>3895.08</v>
      </c>
      <c r="G8616">
        <f t="shared" si="1209"/>
        <v>2.284078674404566E-2</v>
      </c>
      <c r="H8616" s="2">
        <v>44932</v>
      </c>
      <c r="I8616">
        <v>8298.61</v>
      </c>
      <c r="J8616">
        <f t="shared" si="1210"/>
        <v>2.2859185396547632E-2</v>
      </c>
      <c r="K8616">
        <f t="shared" si="1206"/>
        <v>2.2668305396547631E-2</v>
      </c>
      <c r="L8616">
        <v>-7.6817514036708466E-4</v>
      </c>
      <c r="N8616" s="2">
        <v>44932</v>
      </c>
      <c r="O8616">
        <v>224.93</v>
      </c>
      <c r="Q8616" s="2">
        <v>44932</v>
      </c>
      <c r="R8616">
        <v>369098.3</v>
      </c>
      <c r="S8616" s="8">
        <f t="shared" si="1211"/>
        <v>1.1785394148558392E-2</v>
      </c>
      <c r="T8616" s="9">
        <f t="shared" si="1207"/>
        <v>1.1594514148558393E-2</v>
      </c>
      <c r="U8616" s="3">
        <f>Sheet1!$B$17+Sheet1!$B$18*'Portfolio allocation'!K8616</f>
        <v>2.6493453326530705E-2</v>
      </c>
      <c r="V8616" s="13">
        <f t="shared" si="1212"/>
        <v>-1.4898939177972312E-2</v>
      </c>
      <c r="W8616" s="13"/>
      <c r="X8616" s="2">
        <v>44932</v>
      </c>
      <c r="Y8616">
        <v>143.69999999999999</v>
      </c>
      <c r="AA8616" s="2">
        <v>44932</v>
      </c>
      <c r="AB8616">
        <v>3071.97</v>
      </c>
      <c r="AC8616">
        <f t="shared" si="1213"/>
        <v>1.8355101770204829E-2</v>
      </c>
      <c r="AD8616">
        <f t="shared" si="1208"/>
        <v>1.8166541770204828E-2</v>
      </c>
      <c r="AE8616">
        <f>Sheet2!$B$17+Sheet2!$B$18*'Portfolio allocation'!K8616</f>
        <v>2.0210622490749793E-2</v>
      </c>
      <c r="AF8616">
        <f t="shared" si="1214"/>
        <v>-2.0440807205449642E-3</v>
      </c>
      <c r="AH8616" s="2">
        <v>44932</v>
      </c>
      <c r="AI8616">
        <v>3.5710000000000002</v>
      </c>
      <c r="AJ8616">
        <v>4.7140000000000004</v>
      </c>
      <c r="AK8616">
        <v>1.0602499999999999</v>
      </c>
    </row>
    <row r="8617" spans="5:37" hidden="1" outlineLevel="1" x14ac:dyDescent="0.2">
      <c r="E8617" s="2">
        <v>44935</v>
      </c>
      <c r="F8617">
        <v>3892.09</v>
      </c>
      <c r="G8617">
        <f t="shared" si="1209"/>
        <v>-7.6763506782906443E-4</v>
      </c>
      <c r="H8617" s="2">
        <v>44935</v>
      </c>
      <c r="I8617">
        <v>8293.7999999999993</v>
      </c>
      <c r="J8617">
        <f t="shared" si="1210"/>
        <v>-5.7961514036708461E-4</v>
      </c>
      <c r="K8617">
        <f t="shared" si="1206"/>
        <v>-7.6817514036708466E-4</v>
      </c>
      <c r="L8617">
        <v>6.7907069859414965E-3</v>
      </c>
      <c r="N8617" s="2">
        <v>44935</v>
      </c>
      <c r="O8617">
        <v>227.12</v>
      </c>
      <c r="Q8617" s="2">
        <v>44935</v>
      </c>
      <c r="R8617">
        <v>372692</v>
      </c>
      <c r="S8617" s="8">
        <f t="shared" si="1211"/>
        <v>9.736430647337091E-3</v>
      </c>
      <c r="T8617" s="9">
        <f t="shared" si="1207"/>
        <v>9.5478706473370901E-3</v>
      </c>
      <c r="U8617" s="3">
        <f>Sheet1!$B$17+Sheet1!$B$18*'Portfolio allocation'!K8617</f>
        <v>-3.9347110482148683E-4</v>
      </c>
      <c r="V8617" s="13">
        <f t="shared" si="1212"/>
        <v>9.9413417521585778E-3</v>
      </c>
      <c r="W8617" s="13"/>
      <c r="X8617" s="2">
        <v>44935</v>
      </c>
      <c r="Y8617">
        <v>143.55000000000001</v>
      </c>
      <c r="AA8617" s="2">
        <v>44935</v>
      </c>
      <c r="AB8617">
        <v>3068.76</v>
      </c>
      <c r="AC8617">
        <f t="shared" si="1213"/>
        <v>-1.0449320794146955E-3</v>
      </c>
      <c r="AD8617">
        <f t="shared" si="1208"/>
        <v>-1.2329320794146955E-3</v>
      </c>
      <c r="AE8617">
        <f>Sheet2!$B$17+Sheet2!$B$18*'Portfolio allocation'!K8617</f>
        <v>-6.2969392137036126E-4</v>
      </c>
      <c r="AF8617">
        <f t="shared" si="1214"/>
        <v>-6.0323815804433421E-4</v>
      </c>
      <c r="AH8617" s="2">
        <v>44935</v>
      </c>
      <c r="AI8617">
        <v>3.5169999999999999</v>
      </c>
      <c r="AJ8617">
        <v>4.7</v>
      </c>
      <c r="AK8617">
        <v>1.0741499999999999</v>
      </c>
    </row>
    <row r="8618" spans="5:37" hidden="1" outlineLevel="1" x14ac:dyDescent="0.2">
      <c r="E8618" s="2">
        <v>44936</v>
      </c>
      <c r="F8618">
        <v>3919.25</v>
      </c>
      <c r="G8618">
        <f t="shared" si="1209"/>
        <v>6.9782558985018728E-3</v>
      </c>
      <c r="H8618" s="2">
        <v>44936</v>
      </c>
      <c r="I8618">
        <v>8351.68</v>
      </c>
      <c r="J8618">
        <f t="shared" si="1210"/>
        <v>6.9787069859414963E-3</v>
      </c>
      <c r="K8618">
        <f t="shared" si="1206"/>
        <v>6.7907069859414965E-3</v>
      </c>
      <c r="L8618">
        <v>1.2681421749492392E-2</v>
      </c>
      <c r="N8618" s="2">
        <v>44936</v>
      </c>
      <c r="O8618">
        <v>228.85</v>
      </c>
      <c r="Q8618" s="2">
        <v>44936</v>
      </c>
      <c r="R8618">
        <v>375530.8</v>
      </c>
      <c r="S8618" s="8">
        <f t="shared" si="1211"/>
        <v>7.6170135124982163E-3</v>
      </c>
      <c r="T8618" s="9">
        <f t="shared" si="1207"/>
        <v>7.4290135124982165E-3</v>
      </c>
      <c r="U8618" s="3">
        <f>Sheet1!$B$17+Sheet1!$B$18*'Portfolio allocation'!K8618</f>
        <v>8.2782700380281283E-3</v>
      </c>
      <c r="V8618" s="13">
        <f t="shared" si="1212"/>
        <v>-8.4925652552991174E-4</v>
      </c>
      <c r="W8618" s="13"/>
      <c r="X8618" s="2">
        <v>44936</v>
      </c>
      <c r="Y8618">
        <v>144.80000000000001</v>
      </c>
      <c r="AA8618" s="2">
        <v>44936</v>
      </c>
      <c r="AB8618">
        <v>3095.48</v>
      </c>
      <c r="AC8618">
        <f t="shared" si="1213"/>
        <v>8.7070999361305024E-3</v>
      </c>
      <c r="AD8618">
        <f t="shared" si="1208"/>
        <v>8.5168599361305029E-3</v>
      </c>
      <c r="AE8618">
        <f>Sheet2!$B$17+Sheet2!$B$18*'Portfolio allocation'!K8618</f>
        <v>6.0918569098675577E-3</v>
      </c>
      <c r="AF8618">
        <f t="shared" si="1214"/>
        <v>2.4250030262629452E-3</v>
      </c>
      <c r="AH8618" s="2">
        <v>44936</v>
      </c>
      <c r="AI8618">
        <v>3.6190000000000002</v>
      </c>
      <c r="AJ8618">
        <v>4.7560000000000002</v>
      </c>
      <c r="AK8618">
        <v>1.0728</v>
      </c>
    </row>
    <row r="8619" spans="5:37" hidden="1" outlineLevel="1" x14ac:dyDescent="0.2">
      <c r="E8619" s="2">
        <v>44937</v>
      </c>
      <c r="F8619">
        <v>3969.61</v>
      </c>
      <c r="G8619">
        <f t="shared" si="1209"/>
        <v>1.2849397206098123E-2</v>
      </c>
      <c r="H8619" s="2">
        <v>44937</v>
      </c>
      <c r="I8619">
        <v>8459.18</v>
      </c>
      <c r="J8619">
        <f t="shared" si="1210"/>
        <v>1.2871661749492391E-2</v>
      </c>
      <c r="K8619">
        <f t="shared" si="1206"/>
        <v>1.2681421749492392E-2</v>
      </c>
      <c r="L8619">
        <v>3.3451415590636997E-3</v>
      </c>
      <c r="N8619" s="2">
        <v>44937</v>
      </c>
      <c r="O8619">
        <v>235.77</v>
      </c>
      <c r="Q8619" s="2">
        <v>44937</v>
      </c>
      <c r="R8619">
        <v>386886.2</v>
      </c>
      <c r="S8619" s="8">
        <f t="shared" si="1211"/>
        <v>3.0238265409921139E-2</v>
      </c>
      <c r="T8619" s="9">
        <f t="shared" si="1207"/>
        <v>3.0048025409921138E-2</v>
      </c>
      <c r="U8619" s="3">
        <f>Sheet1!$B$17+Sheet1!$B$18*'Portfolio allocation'!K8619</f>
        <v>1.5036247305339012E-2</v>
      </c>
      <c r="V8619" s="13">
        <f t="shared" si="1212"/>
        <v>1.5011778104582126E-2</v>
      </c>
      <c r="W8619" s="13"/>
      <c r="X8619" s="2">
        <v>44937</v>
      </c>
      <c r="Y8619">
        <v>145.26</v>
      </c>
      <c r="AA8619" s="2">
        <v>44937</v>
      </c>
      <c r="AB8619">
        <v>3105.32</v>
      </c>
      <c r="AC8619">
        <f t="shared" si="1213"/>
        <v>3.1788284854046278E-3</v>
      </c>
      <c r="AD8619">
        <f t="shared" si="1208"/>
        <v>2.9893484854046277E-3</v>
      </c>
      <c r="AE8619">
        <f>Sheet2!$B$17+Sheet2!$B$18*'Portfolio allocation'!K8619</f>
        <v>1.1330030763342807E-2</v>
      </c>
      <c r="AF8619">
        <f t="shared" si="1214"/>
        <v>-8.3406822779381797E-3</v>
      </c>
      <c r="AH8619" s="2">
        <v>44937</v>
      </c>
      <c r="AI8619">
        <v>3.556</v>
      </c>
      <c r="AJ8619">
        <v>4.7370000000000001</v>
      </c>
      <c r="AK8619">
        <v>1.07535</v>
      </c>
    </row>
    <row r="8620" spans="5:37" hidden="1" outlineLevel="1" x14ac:dyDescent="0.2">
      <c r="E8620" s="2">
        <v>44938</v>
      </c>
      <c r="F8620">
        <v>3983.17</v>
      </c>
      <c r="G8620">
        <f t="shared" si="1209"/>
        <v>3.41595270064321E-3</v>
      </c>
      <c r="H8620" s="2">
        <v>44938</v>
      </c>
      <c r="I8620">
        <v>8489.08</v>
      </c>
      <c r="J8620">
        <f t="shared" si="1210"/>
        <v>3.5346215590636998E-3</v>
      </c>
      <c r="K8620">
        <f t="shared" si="1206"/>
        <v>3.3451415590636997E-3</v>
      </c>
      <c r="L8620">
        <v>3.8461370487261732E-3</v>
      </c>
      <c r="N8620" s="2">
        <v>44938</v>
      </c>
      <c r="O8620">
        <v>238.51</v>
      </c>
      <c r="Q8620" s="2">
        <v>44938</v>
      </c>
      <c r="R8620">
        <v>391382.4</v>
      </c>
      <c r="S8620" s="8">
        <f t="shared" si="1211"/>
        <v>1.162150523849137E-2</v>
      </c>
      <c r="T8620" s="9">
        <f t="shared" si="1207"/>
        <v>1.1432025238491369E-2</v>
      </c>
      <c r="U8620" s="3">
        <f>Sheet1!$B$17+Sheet1!$B$18*'Portfolio allocation'!K8620</f>
        <v>4.3254300580735823E-3</v>
      </c>
      <c r="V8620" s="13">
        <f t="shared" si="1212"/>
        <v>7.1065951804177869E-3</v>
      </c>
      <c r="W8620" s="13"/>
      <c r="X8620" s="2">
        <v>44938</v>
      </c>
      <c r="Y8620">
        <v>145.55000000000001</v>
      </c>
      <c r="AA8620" s="2">
        <v>44938</v>
      </c>
      <c r="AB8620">
        <v>3111.51</v>
      </c>
      <c r="AC8620">
        <f t="shared" si="1213"/>
        <v>1.9933533420066762E-3</v>
      </c>
      <c r="AD8620">
        <f t="shared" si="1208"/>
        <v>1.8060733420066763E-3</v>
      </c>
      <c r="AE8620">
        <f>Sheet2!$B$17+Sheet2!$B$18*'Portfolio allocation'!K8620</f>
        <v>3.027972227963519E-3</v>
      </c>
      <c r="AF8620">
        <f t="shared" si="1214"/>
        <v>-1.2218988859568427E-3</v>
      </c>
      <c r="AH8620" s="2">
        <v>44938</v>
      </c>
      <c r="AI8620">
        <v>3.4470000000000001</v>
      </c>
      <c r="AJ8620">
        <v>4.6820000000000004</v>
      </c>
      <c r="AK8620">
        <v>1.0806500000000001</v>
      </c>
    </row>
    <row r="8621" spans="5:37" hidden="1" outlineLevel="1" x14ac:dyDescent="0.2">
      <c r="E8621" s="2">
        <v>44939</v>
      </c>
      <c r="F8621">
        <v>3999.09</v>
      </c>
      <c r="G8621">
        <f t="shared" si="1209"/>
        <v>3.9968166058692578E-3</v>
      </c>
      <c r="H8621" s="2">
        <v>44939</v>
      </c>
      <c r="I8621">
        <v>8523.32</v>
      </c>
      <c r="J8621">
        <f t="shared" si="1210"/>
        <v>4.0334170487261733E-3</v>
      </c>
      <c r="K8621">
        <f t="shared" si="1206"/>
        <v>3.8461370487261732E-3</v>
      </c>
      <c r="L8621">
        <v>-1.8800000000000002E-4</v>
      </c>
      <c r="N8621" s="2">
        <v>44939</v>
      </c>
      <c r="O8621">
        <v>239.23</v>
      </c>
      <c r="Q8621" s="2">
        <v>44939</v>
      </c>
      <c r="R8621">
        <v>392563.9</v>
      </c>
      <c r="S8621" s="8">
        <f t="shared" si="1211"/>
        <v>3.0187867415600866E-3</v>
      </c>
      <c r="T8621" s="9">
        <f t="shared" si="1207"/>
        <v>2.8315067415600865E-3</v>
      </c>
      <c r="U8621" s="3">
        <f>Sheet1!$B$17+Sheet1!$B$18*'Portfolio allocation'!K8621</f>
        <v>4.9001847807285601E-3</v>
      </c>
      <c r="V8621" s="13">
        <f t="shared" si="1212"/>
        <v>-2.0686780391684736E-3</v>
      </c>
      <c r="W8621" s="13"/>
      <c r="X8621" s="2">
        <v>44939</v>
      </c>
      <c r="Y8621">
        <v>145.88999999999999</v>
      </c>
      <c r="AA8621" s="2">
        <v>44939</v>
      </c>
      <c r="AB8621">
        <v>3118.78</v>
      </c>
      <c r="AC8621">
        <f t="shared" si="1213"/>
        <v>2.3364861433836648E-3</v>
      </c>
      <c r="AD8621">
        <f t="shared" si="1208"/>
        <v>2.148486143383665E-3</v>
      </c>
      <c r="AE8621">
        <f>Sheet2!$B$17+Sheet2!$B$18*'Portfolio allocation'!K8621</f>
        <v>3.4734701989223237E-3</v>
      </c>
      <c r="AF8621">
        <f t="shared" si="1214"/>
        <v>-1.3249840555386587E-3</v>
      </c>
      <c r="AH8621" s="2">
        <v>44939</v>
      </c>
      <c r="AI8621">
        <v>3.5110000000000001</v>
      </c>
      <c r="AJ8621">
        <v>4.7</v>
      </c>
      <c r="AK8621">
        <v>1.0829500000000001</v>
      </c>
    </row>
    <row r="8622" spans="5:37" hidden="1" outlineLevel="1" x14ac:dyDescent="0.2">
      <c r="E8622" s="2">
        <v>44942</v>
      </c>
      <c r="F8622">
        <v>3999.09</v>
      </c>
      <c r="G8622">
        <f t="shared" si="1209"/>
        <v>0</v>
      </c>
      <c r="H8622" s="2">
        <v>44942</v>
      </c>
      <c r="I8622">
        <v>8523.32</v>
      </c>
      <c r="J8622">
        <f t="shared" si="1210"/>
        <v>0</v>
      </c>
      <c r="K8622">
        <f t="shared" si="1206"/>
        <v>-1.8800000000000002E-4</v>
      </c>
      <c r="L8622">
        <v>-2.2165522542857757E-3</v>
      </c>
      <c r="N8622" s="2">
        <v>44942</v>
      </c>
      <c r="O8622">
        <v>239.23</v>
      </c>
      <c r="Q8622" s="2">
        <v>44942</v>
      </c>
      <c r="R8622">
        <v>392563.9</v>
      </c>
      <c r="S8622" s="8">
        <f t="shared" si="1211"/>
        <v>0</v>
      </c>
      <c r="T8622" s="9">
        <f t="shared" si="1207"/>
        <v>-1.8799999999999999E-4</v>
      </c>
      <c r="U8622" s="3">
        <f>Sheet1!$B$17+Sheet1!$B$18*'Portfolio allocation'!K8622</f>
        <v>2.7212051980102551E-4</v>
      </c>
      <c r="V8622" s="13">
        <f t="shared" si="1212"/>
        <v>-4.6012051980102552E-4</v>
      </c>
      <c r="W8622" s="13"/>
      <c r="X8622" s="2">
        <v>44942</v>
      </c>
      <c r="Y8622">
        <v>145.88999999999999</v>
      </c>
      <c r="AA8622" s="2">
        <v>44942</v>
      </c>
      <c r="AB8622">
        <v>3118.78</v>
      </c>
      <c r="AC8622">
        <f t="shared" si="1213"/>
        <v>0</v>
      </c>
      <c r="AD8622">
        <f t="shared" si="1208"/>
        <v>-1.8800000000000002E-4</v>
      </c>
      <c r="AE8622">
        <f>Sheet2!$B$17+Sheet2!$B$18*'Portfolio allocation'!K8622</f>
        <v>-1.1378738494942874E-4</v>
      </c>
      <c r="AF8622">
        <f t="shared" si="1214"/>
        <v>-7.4212615050571278E-5</v>
      </c>
      <c r="AH8622" s="2">
        <v>44942</v>
      </c>
      <c r="AI8622">
        <v>3.5110000000000001</v>
      </c>
      <c r="AJ8622">
        <v>4.7</v>
      </c>
      <c r="AK8622">
        <v>1.0825499999999999</v>
      </c>
    </row>
    <row r="8623" spans="5:37" hidden="1" outlineLevel="1" x14ac:dyDescent="0.2">
      <c r="E8623" s="2">
        <v>44943</v>
      </c>
      <c r="F8623">
        <v>3990.97</v>
      </c>
      <c r="G8623">
        <f t="shared" si="1209"/>
        <v>-2.0304619300891558E-3</v>
      </c>
      <c r="H8623" s="2">
        <v>44943</v>
      </c>
      <c r="I8623">
        <v>8506.0300000000007</v>
      </c>
      <c r="J8623">
        <f t="shared" si="1210"/>
        <v>-2.0285522542857759E-3</v>
      </c>
      <c r="K8623">
        <f t="shared" si="1206"/>
        <v>-2.2165522542857757E-3</v>
      </c>
      <c r="L8623">
        <v>-1.5749221380550137E-2</v>
      </c>
      <c r="N8623" s="2">
        <v>44943</v>
      </c>
      <c r="O8623">
        <v>240.35</v>
      </c>
      <c r="Q8623" s="2">
        <v>44943</v>
      </c>
      <c r="R8623">
        <v>394401.8</v>
      </c>
      <c r="S8623" s="8">
        <f t="shared" si="1211"/>
        <v>4.6817855640826078E-3</v>
      </c>
      <c r="T8623" s="9">
        <f t="shared" si="1207"/>
        <v>4.493785564082608E-3</v>
      </c>
      <c r="U8623" s="3">
        <f>Sheet1!$B$17+Sheet1!$B$18*'Portfolio allocation'!K8623</f>
        <v>-2.0550860366664704E-3</v>
      </c>
      <c r="V8623" s="13">
        <f t="shared" si="1212"/>
        <v>6.5488716007490785E-3</v>
      </c>
      <c r="W8623" s="13"/>
      <c r="X8623" s="2">
        <v>44943</v>
      </c>
      <c r="Y8623">
        <v>145.19</v>
      </c>
      <c r="AA8623" s="2">
        <v>44943</v>
      </c>
      <c r="AB8623">
        <v>3103.82</v>
      </c>
      <c r="AC8623">
        <f t="shared" si="1213"/>
        <v>-4.7967474461168003E-3</v>
      </c>
      <c r="AD8623">
        <f t="shared" si="1208"/>
        <v>-4.9840674461168006E-3</v>
      </c>
      <c r="AE8623">
        <f>Sheet2!$B$17+Sheet2!$B$18*'Portfolio allocation'!K8623</f>
        <v>-1.9176278025090079E-3</v>
      </c>
      <c r="AF8623">
        <f t="shared" si="1214"/>
        <v>-3.0664396436077927E-3</v>
      </c>
      <c r="AH8623" s="2">
        <v>44943</v>
      </c>
      <c r="AI8623">
        <v>3.5350000000000001</v>
      </c>
      <c r="AJ8623">
        <v>4.6829999999999998</v>
      </c>
      <c r="AK8623">
        <v>1.0801499999999999</v>
      </c>
    </row>
    <row r="8624" spans="5:37" hidden="1" outlineLevel="1" x14ac:dyDescent="0.2">
      <c r="E8624" s="2">
        <v>44944</v>
      </c>
      <c r="F8624">
        <v>3928.86</v>
      </c>
      <c r="G8624">
        <f t="shared" si="1209"/>
        <v>-1.5562632643191909E-2</v>
      </c>
      <c r="H8624" s="2">
        <v>44944</v>
      </c>
      <c r="I8624">
        <v>8373.66</v>
      </c>
      <c r="J8624">
        <f t="shared" si="1210"/>
        <v>-1.5561901380550136E-2</v>
      </c>
      <c r="K8624">
        <f t="shared" si="1206"/>
        <v>-1.5749221380550137E-2</v>
      </c>
      <c r="L8624">
        <v>-7.6988438460601025E-3</v>
      </c>
      <c r="N8624" s="2">
        <v>44944</v>
      </c>
      <c r="O8624">
        <v>235.81</v>
      </c>
      <c r="Q8624" s="2">
        <v>44944</v>
      </c>
      <c r="R8624">
        <v>386951.8</v>
      </c>
      <c r="S8624" s="8">
        <f t="shared" si="1211"/>
        <v>-1.8889366123582607E-2</v>
      </c>
      <c r="T8624" s="9">
        <f t="shared" si="1207"/>
        <v>-1.9076686123582608E-2</v>
      </c>
      <c r="U8624" s="3">
        <f>Sheet1!$B$17+Sheet1!$B$18*'Portfolio allocation'!K8624</f>
        <v>-1.7580107021761097E-2</v>
      </c>
      <c r="V8624" s="13">
        <f t="shared" si="1212"/>
        <v>-1.4965791018215109E-3</v>
      </c>
      <c r="W8624" s="13"/>
      <c r="X8624" s="2">
        <v>44944</v>
      </c>
      <c r="Y8624">
        <v>140.41</v>
      </c>
      <c r="AA8624" s="2">
        <v>44944</v>
      </c>
      <c r="AB8624">
        <v>3001.63</v>
      </c>
      <c r="AC8624">
        <f t="shared" si="1213"/>
        <v>-3.2923945331881366E-2</v>
      </c>
      <c r="AD8624">
        <f t="shared" si="1208"/>
        <v>-3.3109945331881364E-2</v>
      </c>
      <c r="AE8624">
        <f>Sheet2!$B$17+Sheet2!$B$18*'Portfolio allocation'!K8624</f>
        <v>-1.395122243919783E-2</v>
      </c>
      <c r="AF8624">
        <f t="shared" si="1214"/>
        <v>-1.9158722892683534E-2</v>
      </c>
      <c r="AH8624" s="2">
        <v>44944</v>
      </c>
      <c r="AI8624">
        <v>3.375</v>
      </c>
      <c r="AJ8624">
        <v>4.6500000000000004</v>
      </c>
      <c r="AK8624">
        <v>1.0831500000000001</v>
      </c>
    </row>
    <row r="8625" spans="5:37" hidden="1" outlineLevel="1" x14ac:dyDescent="0.2">
      <c r="E8625" s="2">
        <v>44945</v>
      </c>
      <c r="F8625">
        <v>3898.85</v>
      </c>
      <c r="G8625">
        <f t="shared" si="1209"/>
        <v>-7.6383480195273412E-3</v>
      </c>
      <c r="H8625" s="2">
        <v>44945</v>
      </c>
      <c r="I8625">
        <v>8310.75</v>
      </c>
      <c r="J8625">
        <f t="shared" si="1210"/>
        <v>-7.5128438460601021E-3</v>
      </c>
      <c r="K8625">
        <f t="shared" si="1206"/>
        <v>-7.6988438460601025E-3</v>
      </c>
      <c r="L8625">
        <v>1.8752245572300937E-2</v>
      </c>
      <c r="N8625" s="2">
        <v>44945</v>
      </c>
      <c r="O8625">
        <v>231.93</v>
      </c>
      <c r="Q8625" s="2">
        <v>44945</v>
      </c>
      <c r="R8625">
        <v>380584.9</v>
      </c>
      <c r="S8625" s="8">
        <f t="shared" si="1211"/>
        <v>-1.6453987292474048E-2</v>
      </c>
      <c r="T8625" s="9">
        <f t="shared" si="1207"/>
        <v>-1.6639987292474047E-2</v>
      </c>
      <c r="U8625" s="3">
        <f>Sheet1!$B$17+Sheet1!$B$18*'Portfolio allocation'!K8625</f>
        <v>-8.344509890495613E-3</v>
      </c>
      <c r="V8625" s="13">
        <f t="shared" si="1212"/>
        <v>-8.2954774019784339E-3</v>
      </c>
      <c r="W8625" s="13"/>
      <c r="X8625" s="2">
        <v>44945</v>
      </c>
      <c r="Y8625">
        <v>140.62</v>
      </c>
      <c r="AA8625" s="2">
        <v>44945</v>
      </c>
      <c r="AB8625">
        <v>3006.12</v>
      </c>
      <c r="AC8625">
        <f t="shared" si="1213"/>
        <v>1.4958539193703491E-3</v>
      </c>
      <c r="AD8625">
        <f t="shared" si="1208"/>
        <v>1.308773919370349E-3</v>
      </c>
      <c r="AE8625">
        <f>Sheet2!$B$17+Sheet2!$B$18*'Portfolio allocation'!K8625</f>
        <v>-6.7926213518230286E-3</v>
      </c>
      <c r="AF8625">
        <f t="shared" si="1214"/>
        <v>8.1013952711933776E-3</v>
      </c>
      <c r="AH8625" s="2">
        <v>44945</v>
      </c>
      <c r="AI8625">
        <v>3.399</v>
      </c>
      <c r="AJ8625">
        <v>4.6769999999999996</v>
      </c>
      <c r="AK8625">
        <v>1.0789500000000001</v>
      </c>
    </row>
    <row r="8626" spans="5:37" hidden="1" outlineLevel="1" x14ac:dyDescent="0.2">
      <c r="E8626" s="2">
        <v>44946</v>
      </c>
      <c r="F8626">
        <v>3972.61</v>
      </c>
      <c r="G8626">
        <f t="shared" si="1209"/>
        <v>1.8918399015094289E-2</v>
      </c>
      <c r="H8626" s="2">
        <v>44946</v>
      </c>
      <c r="I8626">
        <v>8468.15</v>
      </c>
      <c r="J8626">
        <f t="shared" si="1210"/>
        <v>1.8939325572300936E-2</v>
      </c>
      <c r="K8626">
        <f t="shared" si="1206"/>
        <v>1.8752245572300937E-2</v>
      </c>
      <c r="L8626">
        <v>1.1694410249700507E-2</v>
      </c>
      <c r="N8626" s="2">
        <v>44946</v>
      </c>
      <c r="O8626">
        <v>240.22</v>
      </c>
      <c r="Q8626" s="2">
        <v>44946</v>
      </c>
      <c r="R8626">
        <v>394188.4</v>
      </c>
      <c r="S8626" s="8">
        <f t="shared" si="1211"/>
        <v>3.5743667181751038E-2</v>
      </c>
      <c r="T8626" s="9">
        <f t="shared" si="1207"/>
        <v>3.5556587181751038E-2</v>
      </c>
      <c r="U8626" s="3">
        <f>Sheet1!$B$17+Sheet1!$B$18*'Portfolio allocation'!K8626</f>
        <v>2.2000850250000845E-2</v>
      </c>
      <c r="V8626" s="13">
        <f t="shared" si="1212"/>
        <v>1.3555736931750193E-2</v>
      </c>
      <c r="W8626" s="13"/>
      <c r="X8626" s="2">
        <v>44946</v>
      </c>
      <c r="Y8626">
        <v>141.19999999999999</v>
      </c>
      <c r="AA8626" s="2">
        <v>44946</v>
      </c>
      <c r="AB8626">
        <v>3018.52</v>
      </c>
      <c r="AC8626">
        <f t="shared" si="1213"/>
        <v>4.1249184995941768E-3</v>
      </c>
      <c r="AD8626">
        <f t="shared" si="1208"/>
        <v>3.9371584995941764E-3</v>
      </c>
      <c r="AE8626">
        <f>Sheet2!$B$17+Sheet2!$B$18*'Portfolio allocation'!K8626</f>
        <v>1.6728362187307638E-2</v>
      </c>
      <c r="AF8626">
        <f t="shared" si="1214"/>
        <v>-1.2791203687713462E-2</v>
      </c>
      <c r="AH8626" s="2">
        <v>44946</v>
      </c>
      <c r="AI8626">
        <v>3.484</v>
      </c>
      <c r="AJ8626">
        <v>4.694</v>
      </c>
      <c r="AK8626">
        <v>1.0831</v>
      </c>
    </row>
    <row r="8627" spans="5:37" hidden="1" outlineLevel="1" x14ac:dyDescent="0.2">
      <c r="E8627" s="2">
        <v>44949</v>
      </c>
      <c r="F8627">
        <v>4019.81</v>
      </c>
      <c r="G8627">
        <f t="shared" si="1209"/>
        <v>1.1881357596139619E-2</v>
      </c>
      <c r="H8627" s="2">
        <v>44949</v>
      </c>
      <c r="I8627">
        <v>8568.77</v>
      </c>
      <c r="J8627">
        <f t="shared" si="1210"/>
        <v>1.1882170249700508E-2</v>
      </c>
      <c r="K8627">
        <f t="shared" si="1206"/>
        <v>1.1694410249700507E-2</v>
      </c>
      <c r="L8627">
        <v>-8.770668976294273E-4</v>
      </c>
      <c r="N8627" s="2">
        <v>44949</v>
      </c>
      <c r="O8627">
        <v>242.58</v>
      </c>
      <c r="Q8627" s="2">
        <v>44949</v>
      </c>
      <c r="R8627">
        <v>398061.1</v>
      </c>
      <c r="S8627" s="8">
        <f t="shared" si="1211"/>
        <v>9.824490015434062E-3</v>
      </c>
      <c r="T8627" s="9">
        <f t="shared" si="1207"/>
        <v>9.6367300154340616E-3</v>
      </c>
      <c r="U8627" s="3">
        <f>Sheet1!$B$17+Sheet1!$B$18*'Portfolio allocation'!K8627</f>
        <v>1.3903922698579881E-2</v>
      </c>
      <c r="V8627" s="13">
        <f t="shared" si="1212"/>
        <v>-4.2671926831458189E-3</v>
      </c>
      <c r="W8627" s="13"/>
      <c r="X8627" s="2">
        <v>44949</v>
      </c>
      <c r="Y8627">
        <v>141.86000000000001</v>
      </c>
      <c r="AA8627" s="2">
        <v>44949</v>
      </c>
      <c r="AB8627">
        <v>3032.63</v>
      </c>
      <c r="AC8627">
        <f t="shared" si="1213"/>
        <v>4.6744762333859047E-3</v>
      </c>
      <c r="AD8627">
        <f t="shared" si="1208"/>
        <v>4.4859562333859045E-3</v>
      </c>
      <c r="AE8627">
        <f>Sheet2!$B$17+Sheet2!$B$18*'Portfolio allocation'!K8627</f>
        <v>1.0452354956787084E-2</v>
      </c>
      <c r="AF8627">
        <f t="shared" si="1214"/>
        <v>-5.9663987234011796E-3</v>
      </c>
      <c r="AH8627" s="2">
        <v>44949</v>
      </c>
      <c r="AI8627">
        <v>3.5230000000000001</v>
      </c>
      <c r="AJ8627">
        <v>4.7130000000000001</v>
      </c>
      <c r="AK8627">
        <v>1.0865</v>
      </c>
    </row>
    <row r="8628" spans="5:37" hidden="1" outlineLevel="1" x14ac:dyDescent="0.2">
      <c r="E8628" s="2">
        <v>44950</v>
      </c>
      <c r="F8628">
        <v>4016.95</v>
      </c>
      <c r="G8628">
        <f t="shared" si="1209"/>
        <v>-7.1147641306434917E-4</v>
      </c>
      <c r="H8628" s="2">
        <v>44950</v>
      </c>
      <c r="I8628">
        <v>8562.8700000000008</v>
      </c>
      <c r="J8628">
        <f t="shared" si="1210"/>
        <v>-6.8854689762942733E-4</v>
      </c>
      <c r="K8628">
        <f t="shared" si="1206"/>
        <v>-8.770668976294273E-4</v>
      </c>
      <c r="L8628">
        <v>-3.5907141390694862E-4</v>
      </c>
      <c r="N8628" s="2">
        <v>44950</v>
      </c>
      <c r="O8628">
        <v>242.04</v>
      </c>
      <c r="Q8628" s="2">
        <v>44950</v>
      </c>
      <c r="R8628">
        <v>397174.9</v>
      </c>
      <c r="S8628" s="8">
        <f t="shared" si="1211"/>
        <v>-2.2262913909446569E-3</v>
      </c>
      <c r="T8628" s="9">
        <f t="shared" si="1207"/>
        <v>-2.4148113909446571E-3</v>
      </c>
      <c r="U8628" s="3">
        <f>Sheet1!$B$17+Sheet1!$B$18*'Portfolio allocation'!K8628</f>
        <v>-5.1839448843696788E-4</v>
      </c>
      <c r="V8628" s="13">
        <f t="shared" si="1212"/>
        <v>-1.8964169025076892E-3</v>
      </c>
      <c r="W8628" s="13"/>
      <c r="X8628" s="2">
        <v>44950</v>
      </c>
      <c r="Y8628">
        <v>141.49</v>
      </c>
      <c r="AA8628" s="2">
        <v>44950</v>
      </c>
      <c r="AB8628">
        <v>3024.72</v>
      </c>
      <c r="AC8628">
        <f t="shared" si="1213"/>
        <v>-2.6082970886657231E-3</v>
      </c>
      <c r="AD8628">
        <f t="shared" si="1208"/>
        <v>-2.795697088665723E-3</v>
      </c>
      <c r="AE8628">
        <f>Sheet2!$B$17+Sheet2!$B$18*'Portfolio allocation'!K8628</f>
        <v>-7.265232500080199E-4</v>
      </c>
      <c r="AF8628">
        <f t="shared" si="1214"/>
        <v>-2.0691738386577029E-3</v>
      </c>
      <c r="AH8628" s="2">
        <v>44950</v>
      </c>
      <c r="AI8628">
        <v>3.4670000000000001</v>
      </c>
      <c r="AJ8628">
        <v>4.6849999999999996</v>
      </c>
      <c r="AK8628">
        <v>1.08755</v>
      </c>
    </row>
    <row r="8629" spans="5:37" hidden="1" outlineLevel="1" x14ac:dyDescent="0.2">
      <c r="E8629" s="2">
        <v>44951</v>
      </c>
      <c r="F8629">
        <v>4016.22</v>
      </c>
      <c r="G8629">
        <f t="shared" si="1209"/>
        <v>-1.8172991946630024E-4</v>
      </c>
      <c r="H8629" s="2">
        <v>44951</v>
      </c>
      <c r="I8629">
        <v>8561.4</v>
      </c>
      <c r="J8629">
        <f t="shared" si="1210"/>
        <v>-1.7167141390694862E-4</v>
      </c>
      <c r="K8629">
        <f t="shared" si="1206"/>
        <v>-3.5907141390694862E-4</v>
      </c>
      <c r="L8629">
        <v>1.0893363557362182E-2</v>
      </c>
      <c r="N8629" s="2">
        <v>44951</v>
      </c>
      <c r="O8629">
        <v>240.61</v>
      </c>
      <c r="Q8629" s="2">
        <v>44951</v>
      </c>
      <c r="R8629">
        <v>394828.4</v>
      </c>
      <c r="S8629" s="8">
        <f t="shared" si="1211"/>
        <v>-5.9079765614594715E-3</v>
      </c>
      <c r="T8629" s="9">
        <f t="shared" si="1207"/>
        <v>-6.0953765614594714E-3</v>
      </c>
      <c r="U8629" s="3">
        <f>Sheet1!$B$17+Sheet1!$B$18*'Portfolio allocation'!K8629</f>
        <v>7.5863058240792033E-5</v>
      </c>
      <c r="V8629" s="13">
        <f t="shared" si="1212"/>
        <v>-6.1712396197002636E-3</v>
      </c>
      <c r="W8629" s="13"/>
      <c r="X8629" s="2">
        <v>44951</v>
      </c>
      <c r="Y8629">
        <v>140.76</v>
      </c>
      <c r="AA8629" s="2">
        <v>44951</v>
      </c>
      <c r="AB8629">
        <v>3009.12</v>
      </c>
      <c r="AC8629">
        <f t="shared" si="1213"/>
        <v>-5.1575021820201572E-3</v>
      </c>
      <c r="AD8629">
        <f t="shared" si="1208"/>
        <v>-5.3441021820201575E-3</v>
      </c>
      <c r="AE8629">
        <f>Sheet2!$B$17+Sheet2!$B$18*'Portfolio allocation'!K8629</f>
        <v>-2.6590845062198463E-4</v>
      </c>
      <c r="AF8629">
        <f t="shared" si="1214"/>
        <v>-5.0781937313981729E-3</v>
      </c>
      <c r="AH8629" s="2">
        <v>44951</v>
      </c>
      <c r="AI8629">
        <v>3.4620000000000002</v>
      </c>
      <c r="AJ8629">
        <v>4.665</v>
      </c>
      <c r="AK8629">
        <v>1.0902499999999999</v>
      </c>
    </row>
    <row r="8630" spans="5:37" hidden="1" outlineLevel="1" x14ac:dyDescent="0.2">
      <c r="E8630" s="2">
        <v>44952</v>
      </c>
      <c r="F8630">
        <v>4060.43</v>
      </c>
      <c r="G8630">
        <f t="shared" si="1209"/>
        <v>1.1007863115068517E-2</v>
      </c>
      <c r="H8630" s="2">
        <v>44952</v>
      </c>
      <c r="I8630">
        <v>8656.26</v>
      </c>
      <c r="J8630">
        <f t="shared" si="1210"/>
        <v>1.1079963557362182E-2</v>
      </c>
      <c r="K8630">
        <f t="shared" si="1206"/>
        <v>1.0893363557362182E-2</v>
      </c>
      <c r="L8630">
        <v>2.325752476381338E-3</v>
      </c>
      <c r="N8630" s="2">
        <v>44952</v>
      </c>
      <c r="O8630">
        <v>248</v>
      </c>
      <c r="Q8630" s="2">
        <v>44952</v>
      </c>
      <c r="R8630">
        <v>406955</v>
      </c>
      <c r="S8630" s="8">
        <f t="shared" si="1211"/>
        <v>3.0713596083767003E-2</v>
      </c>
      <c r="T8630" s="9">
        <f t="shared" si="1207"/>
        <v>3.0526996083767004E-2</v>
      </c>
      <c r="U8630" s="3">
        <f>Sheet1!$B$17+Sheet1!$B$18*'Portfolio allocation'!K8630</f>
        <v>1.2984941631906442E-2</v>
      </c>
      <c r="V8630" s="13">
        <f t="shared" si="1212"/>
        <v>1.7542054451860564E-2</v>
      </c>
      <c r="W8630" s="13"/>
      <c r="X8630" s="2">
        <v>44952</v>
      </c>
      <c r="Y8630">
        <v>134.44999999999999</v>
      </c>
      <c r="AA8630" s="2">
        <v>44952</v>
      </c>
      <c r="AB8630">
        <v>2874.22</v>
      </c>
      <c r="AC8630">
        <f t="shared" si="1213"/>
        <v>-4.4830382304461125E-2</v>
      </c>
      <c r="AD8630">
        <f t="shared" si="1208"/>
        <v>-4.5017262304461125E-2</v>
      </c>
      <c r="AE8630">
        <f>Sheet2!$B$17+Sheet2!$B$18*'Portfolio allocation'!K8630</f>
        <v>9.7400438014103967E-3</v>
      </c>
      <c r="AF8630">
        <f t="shared" si="1214"/>
        <v>-5.4757306105871525E-2</v>
      </c>
      <c r="AH8630" s="2">
        <v>44952</v>
      </c>
      <c r="AI8630">
        <v>3.4910000000000001</v>
      </c>
      <c r="AJ8630">
        <v>4.6719999999999997</v>
      </c>
      <c r="AK8630">
        <v>1.0853999999999999</v>
      </c>
    </row>
    <row r="8631" spans="5:37" hidden="1" outlineLevel="1" x14ac:dyDescent="0.2">
      <c r="E8631" s="2">
        <v>44953</v>
      </c>
      <c r="F8631">
        <v>4070.56</v>
      </c>
      <c r="G8631">
        <f t="shared" si="1209"/>
        <v>2.4948096630159622E-3</v>
      </c>
      <c r="H8631" s="2">
        <v>44953</v>
      </c>
      <c r="I8631">
        <v>8678.01</v>
      </c>
      <c r="J8631">
        <f t="shared" si="1210"/>
        <v>2.5126324763813379E-3</v>
      </c>
      <c r="K8631">
        <f t="shared" si="1206"/>
        <v>2.325752476381338E-3</v>
      </c>
      <c r="L8631">
        <v>-1.3062231588993259E-2</v>
      </c>
      <c r="N8631" s="2">
        <v>44953</v>
      </c>
      <c r="O8631">
        <v>248.16</v>
      </c>
      <c r="Q8631" s="2">
        <v>44953</v>
      </c>
      <c r="R8631">
        <v>407217.5</v>
      </c>
      <c r="S8631" s="8">
        <f t="shared" si="1211"/>
        <v>6.4503446326980018E-4</v>
      </c>
      <c r="T8631" s="9">
        <f t="shared" si="1207"/>
        <v>4.5815446326980018E-4</v>
      </c>
      <c r="U8631" s="3">
        <f>Sheet1!$B$17+Sheet1!$B$18*'Portfolio allocation'!K8631</f>
        <v>3.155961067665425E-3</v>
      </c>
      <c r="V8631" s="13">
        <f t="shared" si="1212"/>
        <v>-2.6978066043956248E-3</v>
      </c>
      <c r="W8631" s="13"/>
      <c r="X8631" s="2">
        <v>44953</v>
      </c>
      <c r="Y8631">
        <v>134.38999999999999</v>
      </c>
      <c r="AA8631" s="2">
        <v>44953</v>
      </c>
      <c r="AB8631">
        <v>2872.94</v>
      </c>
      <c r="AC8631">
        <f t="shared" si="1213"/>
        <v>-4.4533821349779235E-4</v>
      </c>
      <c r="AD8631">
        <f t="shared" si="1208"/>
        <v>-6.3249821349779236E-4</v>
      </c>
      <c r="AE8631">
        <f>Sheet2!$B$17+Sheet2!$B$18*'Portfolio allocation'!K8631</f>
        <v>2.1215054486747359E-3</v>
      </c>
      <c r="AF8631">
        <f t="shared" si="1214"/>
        <v>-2.7540036621725283E-3</v>
      </c>
      <c r="AH8631" s="2">
        <v>44953</v>
      </c>
      <c r="AI8631">
        <v>3.5179999999999998</v>
      </c>
      <c r="AJ8631">
        <v>4.6790000000000003</v>
      </c>
      <c r="AK8631">
        <v>1.08405</v>
      </c>
    </row>
    <row r="8632" spans="5:37" hidden="1" outlineLevel="1" x14ac:dyDescent="0.2">
      <c r="E8632" s="2">
        <v>44956</v>
      </c>
      <c r="F8632">
        <v>4017.77</v>
      </c>
      <c r="G8632">
        <f t="shared" si="1209"/>
        <v>-1.2968731575016657E-2</v>
      </c>
      <c r="H8632" s="2">
        <v>44956</v>
      </c>
      <c r="I8632">
        <v>8566.2800000000007</v>
      </c>
      <c r="J8632">
        <f t="shared" si="1210"/>
        <v>-1.2875071588993259E-2</v>
      </c>
      <c r="K8632">
        <f t="shared" si="1206"/>
        <v>-1.3062231588993259E-2</v>
      </c>
      <c r="L8632">
        <v>1.4473580392328825E-2</v>
      </c>
      <c r="N8632" s="2">
        <v>44956</v>
      </c>
      <c r="O8632">
        <v>242.71</v>
      </c>
      <c r="Q8632" s="2">
        <v>44956</v>
      </c>
      <c r="R8632">
        <v>398274.4</v>
      </c>
      <c r="S8632" s="8">
        <f t="shared" si="1211"/>
        <v>-2.1961482500138074E-2</v>
      </c>
      <c r="T8632" s="9">
        <f t="shared" si="1207"/>
        <v>-2.2148642500138073E-2</v>
      </c>
      <c r="U8632" s="3">
        <f>Sheet1!$B$17+Sheet1!$B$18*'Portfolio allocation'!K8632</f>
        <v>-1.4497524235509899E-2</v>
      </c>
      <c r="V8632" s="13">
        <f t="shared" si="1212"/>
        <v>-7.6511182646281737E-3</v>
      </c>
      <c r="W8632" s="13"/>
      <c r="X8632" s="2">
        <v>44956</v>
      </c>
      <c r="Y8632">
        <v>135.30000000000001</v>
      </c>
      <c r="AA8632" s="2">
        <v>44956</v>
      </c>
      <c r="AB8632">
        <v>2892.39</v>
      </c>
      <c r="AC8632">
        <f t="shared" si="1213"/>
        <v>6.7700682924112243E-3</v>
      </c>
      <c r="AD8632">
        <f t="shared" si="1208"/>
        <v>6.5815082924112244E-3</v>
      </c>
      <c r="AE8632">
        <f>Sheet2!$B$17+Sheet2!$B$18*'Portfolio allocation'!K8632</f>
        <v>-1.1561882565235939E-2</v>
      </c>
      <c r="AF8632">
        <f t="shared" si="1214"/>
        <v>1.8143390857647164E-2</v>
      </c>
      <c r="AH8632" s="2">
        <v>44956</v>
      </c>
      <c r="AI8632">
        <v>3.5510000000000002</v>
      </c>
      <c r="AJ8632">
        <v>4.7140000000000004</v>
      </c>
      <c r="AK8632">
        <v>1.0870500000000001</v>
      </c>
    </row>
    <row r="8633" spans="5:37" hidden="1" outlineLevel="1" x14ac:dyDescent="0.2">
      <c r="E8633" s="2">
        <v>44957</v>
      </c>
      <c r="F8633">
        <v>4076.6</v>
      </c>
      <c r="G8633">
        <f t="shared" si="1209"/>
        <v>1.4642450911824145E-2</v>
      </c>
      <c r="H8633" s="2">
        <v>44957</v>
      </c>
      <c r="I8633">
        <v>8691.8799999999992</v>
      </c>
      <c r="J8633">
        <f t="shared" si="1210"/>
        <v>1.4662140392328826E-2</v>
      </c>
      <c r="K8633">
        <f t="shared" si="1206"/>
        <v>1.4473580392328825E-2</v>
      </c>
      <c r="L8633">
        <v>1.0269446197232506E-2</v>
      </c>
      <c r="N8633" s="2">
        <v>44957</v>
      </c>
      <c r="O8633">
        <v>247.81</v>
      </c>
      <c r="Q8633" s="2">
        <v>44957</v>
      </c>
      <c r="R8633">
        <v>406643.20000000001</v>
      </c>
      <c r="S8633" s="8">
        <f t="shared" si="1211"/>
        <v>2.1012648565913228E-2</v>
      </c>
      <c r="T8633" s="9">
        <f t="shared" si="1207"/>
        <v>2.0824088565913227E-2</v>
      </c>
      <c r="U8633" s="3">
        <f>Sheet1!$B$17+Sheet1!$B$18*'Portfolio allocation'!K8633</f>
        <v>1.7092257119741001E-2</v>
      </c>
      <c r="V8633" s="13">
        <f t="shared" si="1212"/>
        <v>3.7318314461722256E-3</v>
      </c>
      <c r="W8633" s="13"/>
      <c r="X8633" s="2">
        <v>44957</v>
      </c>
      <c r="Y8633">
        <v>134.72999999999999</v>
      </c>
      <c r="AA8633" s="2">
        <v>44957</v>
      </c>
      <c r="AB8633">
        <v>2880.21</v>
      </c>
      <c r="AC8633">
        <f t="shared" si="1213"/>
        <v>-4.2110503770237395E-3</v>
      </c>
      <c r="AD8633">
        <f t="shared" si="1208"/>
        <v>-4.3984903770237392E-3</v>
      </c>
      <c r="AE8633">
        <f>Sheet2!$B$17+Sheet2!$B$18*'Portfolio allocation'!K8633</f>
        <v>1.292366395065515E-2</v>
      </c>
      <c r="AF8633">
        <f t="shared" si="1214"/>
        <v>-1.732215432767889E-2</v>
      </c>
      <c r="AH8633" s="2">
        <v>44957</v>
      </c>
      <c r="AI8633">
        <v>3.5289999999999999</v>
      </c>
      <c r="AJ8633">
        <v>4.6859999999999999</v>
      </c>
      <c r="AK8633">
        <v>1.08605</v>
      </c>
    </row>
    <row r="8634" spans="5:37" hidden="1" outlineLevel="1" x14ac:dyDescent="0.2">
      <c r="E8634" s="2">
        <v>44958</v>
      </c>
      <c r="F8634">
        <v>4119.21</v>
      </c>
      <c r="G8634">
        <f t="shared" si="1209"/>
        <v>1.0452337732424155E-2</v>
      </c>
      <c r="H8634" s="2">
        <v>44958</v>
      </c>
      <c r="I8634">
        <v>8782.77</v>
      </c>
      <c r="J8634">
        <f t="shared" si="1210"/>
        <v>1.0456886197232507E-2</v>
      </c>
      <c r="K8634">
        <f t="shared" si="1206"/>
        <v>1.0269446197232506E-2</v>
      </c>
      <c r="L8634">
        <v>1.4567447440978275E-2</v>
      </c>
      <c r="N8634" s="2">
        <v>44958</v>
      </c>
      <c r="O8634">
        <v>252.75</v>
      </c>
      <c r="Q8634" s="2">
        <v>44958</v>
      </c>
      <c r="R8634">
        <v>414749.5</v>
      </c>
      <c r="S8634" s="8">
        <f t="shared" si="1211"/>
        <v>1.9934674918946182E-2</v>
      </c>
      <c r="T8634" s="9">
        <f t="shared" si="1207"/>
        <v>1.9747234918946182E-2</v>
      </c>
      <c r="U8634" s="3">
        <f>Sheet1!$B$17+Sheet1!$B$18*'Portfolio allocation'!K8634</f>
        <v>1.2269167824197014E-2</v>
      </c>
      <c r="V8634" s="13">
        <f t="shared" si="1212"/>
        <v>7.4780670947491683E-3</v>
      </c>
      <c r="W8634" s="13"/>
      <c r="X8634" s="2">
        <v>44958</v>
      </c>
      <c r="Y8634">
        <v>135.09</v>
      </c>
      <c r="AA8634" s="2">
        <v>44958</v>
      </c>
      <c r="AB8634">
        <v>2887.9</v>
      </c>
      <c r="AC8634">
        <f t="shared" si="1213"/>
        <v>2.6699442054571865E-3</v>
      </c>
      <c r="AD8634">
        <f t="shared" si="1208"/>
        <v>2.4835042054571865E-3</v>
      </c>
      <c r="AE8634">
        <f>Sheet2!$B$17+Sheet2!$B$18*'Portfolio allocation'!K8634</f>
        <v>9.1852405672116118E-3</v>
      </c>
      <c r="AF8634">
        <f t="shared" si="1214"/>
        <v>-6.7017363617544248E-3</v>
      </c>
      <c r="AH8634" s="2">
        <v>44958</v>
      </c>
      <c r="AI8634">
        <v>3.3980000000000001</v>
      </c>
      <c r="AJ8634">
        <v>4.6609999999999996</v>
      </c>
      <c r="AK8634">
        <v>1.09215</v>
      </c>
    </row>
    <row r="8635" spans="5:37" hidden="1" outlineLevel="1" x14ac:dyDescent="0.2">
      <c r="E8635" s="2">
        <v>44959</v>
      </c>
      <c r="F8635">
        <v>4179.76</v>
      </c>
      <c r="G8635">
        <f t="shared" si="1209"/>
        <v>1.4699420519954209E-2</v>
      </c>
      <c r="H8635" s="2">
        <v>44959</v>
      </c>
      <c r="I8635">
        <v>8912.35</v>
      </c>
      <c r="J8635">
        <f t="shared" si="1210"/>
        <v>1.4753887440978275E-2</v>
      </c>
      <c r="K8635">
        <f t="shared" si="1206"/>
        <v>1.4567447440978275E-2</v>
      </c>
      <c r="L8635">
        <v>-1.0494849917923014E-2</v>
      </c>
      <c r="N8635" s="2">
        <v>44959</v>
      </c>
      <c r="O8635">
        <v>264.6001</v>
      </c>
      <c r="Q8635" s="2">
        <v>44959</v>
      </c>
      <c r="R8635">
        <v>434194.9</v>
      </c>
      <c r="S8635" s="8">
        <f t="shared" si="1211"/>
        <v>4.688468581637828E-2</v>
      </c>
      <c r="T8635" s="9">
        <f t="shared" si="1207"/>
        <v>4.6698245816378277E-2</v>
      </c>
      <c r="U8635" s="3">
        <f>Sheet1!$B$17+Sheet1!$B$18*'Portfolio allocation'!K8635</f>
        <v>1.719994377685902E-2</v>
      </c>
      <c r="V8635" s="13">
        <f t="shared" si="1212"/>
        <v>2.9498302039519256E-2</v>
      </c>
      <c r="W8635" s="13"/>
      <c r="X8635" s="2">
        <v>44959</v>
      </c>
      <c r="Y8635">
        <v>136.38999999999999</v>
      </c>
      <c r="AA8635" s="2">
        <v>44959</v>
      </c>
      <c r="AB8635">
        <v>2915.7</v>
      </c>
      <c r="AC8635">
        <f t="shared" si="1213"/>
        <v>9.6263721042970651E-3</v>
      </c>
      <c r="AD8635">
        <f t="shared" si="1208"/>
        <v>9.4408121042970656E-3</v>
      </c>
      <c r="AE8635">
        <f>Sheet2!$B$17+Sheet2!$B$18*'Portfolio allocation'!K8635</f>
        <v>1.300713292507924E-2</v>
      </c>
      <c r="AF8635">
        <f t="shared" si="1214"/>
        <v>-3.5663208207821744E-3</v>
      </c>
      <c r="AH8635" s="2">
        <v>44959</v>
      </c>
      <c r="AI8635">
        <v>3.3980000000000001</v>
      </c>
      <c r="AJ8635">
        <v>4.6390000000000002</v>
      </c>
      <c r="AK8635">
        <v>1.09405</v>
      </c>
    </row>
    <row r="8636" spans="5:37" hidden="1" outlineLevel="1" x14ac:dyDescent="0.2">
      <c r="E8636" s="2">
        <v>44960</v>
      </c>
      <c r="F8636">
        <v>4136.4799999999996</v>
      </c>
      <c r="G8636">
        <f t="shared" si="1209"/>
        <v>-1.0354661511665864E-2</v>
      </c>
      <c r="H8636" s="2">
        <v>44960</v>
      </c>
      <c r="I8636">
        <v>8820.4699999999993</v>
      </c>
      <c r="J8636">
        <f t="shared" si="1210"/>
        <v>-1.0309289917923015E-2</v>
      </c>
      <c r="K8636">
        <f t="shared" si="1206"/>
        <v>-1.0494849917923014E-2</v>
      </c>
      <c r="L8636">
        <v>-6.2643325073607307E-3</v>
      </c>
      <c r="N8636" s="2">
        <v>44960</v>
      </c>
      <c r="O8636">
        <v>258.3501</v>
      </c>
      <c r="Q8636" s="2">
        <v>44960</v>
      </c>
      <c r="R8636">
        <v>423938.9</v>
      </c>
      <c r="S8636" s="8">
        <f t="shared" si="1211"/>
        <v>-2.3620728847805417E-2</v>
      </c>
      <c r="T8636" s="9">
        <f t="shared" si="1207"/>
        <v>-2.3806288847805418E-2</v>
      </c>
      <c r="U8636" s="3">
        <f>Sheet1!$B$17+Sheet1!$B$18*'Portfolio allocation'!K8636</f>
        <v>-1.1552158916353849E-2</v>
      </c>
      <c r="V8636" s="13">
        <f t="shared" si="1212"/>
        <v>-1.2254129931451569E-2</v>
      </c>
      <c r="W8636" s="13"/>
      <c r="X8636" s="2">
        <v>44960</v>
      </c>
      <c r="Y8636">
        <v>136.94</v>
      </c>
      <c r="AA8636" s="2">
        <v>44960</v>
      </c>
      <c r="AB8636">
        <v>2927.45</v>
      </c>
      <c r="AC8636">
        <f t="shared" si="1213"/>
        <v>4.0299070549096871E-3</v>
      </c>
      <c r="AD8636">
        <f t="shared" si="1208"/>
        <v>3.8389470549096871E-3</v>
      </c>
      <c r="AE8636">
        <f>Sheet2!$B$17+Sheet2!$B$18*'Portfolio allocation'!K8636</f>
        <v>-9.2789012834898973E-3</v>
      </c>
      <c r="AF8636">
        <f t="shared" si="1214"/>
        <v>1.3117848338399584E-2</v>
      </c>
      <c r="AH8636" s="2">
        <v>44960</v>
      </c>
      <c r="AI8636">
        <v>3.532</v>
      </c>
      <c r="AJ8636">
        <v>4.774</v>
      </c>
      <c r="AK8636">
        <v>1.08575</v>
      </c>
    </row>
    <row r="8637" spans="5:37" hidden="1" outlineLevel="1" x14ac:dyDescent="0.2">
      <c r="E8637" s="2">
        <v>44963</v>
      </c>
      <c r="F8637">
        <v>4111.08</v>
      </c>
      <c r="G8637">
        <f t="shared" si="1209"/>
        <v>-6.1404865973000433E-3</v>
      </c>
      <c r="H8637" s="2">
        <v>44963</v>
      </c>
      <c r="I8637">
        <v>8766.9</v>
      </c>
      <c r="J8637">
        <f t="shared" si="1210"/>
        <v>-6.0733725073607303E-3</v>
      </c>
      <c r="K8637">
        <f t="shared" si="1206"/>
        <v>-6.2643325073607307E-3</v>
      </c>
      <c r="L8637">
        <v>1.2696251430722385E-2</v>
      </c>
      <c r="N8637" s="2">
        <v>44963</v>
      </c>
      <c r="O8637">
        <v>256.77</v>
      </c>
      <c r="Q8637" s="2">
        <v>44963</v>
      </c>
      <c r="R8637">
        <v>421346.1</v>
      </c>
      <c r="S8637" s="8">
        <f t="shared" si="1211"/>
        <v>-6.1159756747966032E-3</v>
      </c>
      <c r="T8637" s="9">
        <f t="shared" si="1207"/>
        <v>-6.3069356747966036E-3</v>
      </c>
      <c r="U8637" s="3">
        <f>Sheet1!$B$17+Sheet1!$B$18*'Portfolio allocation'!K8637</f>
        <v>-6.6988021273877082E-3</v>
      </c>
      <c r="V8637" s="13">
        <f t="shared" si="1212"/>
        <v>3.9186645259110461E-4</v>
      </c>
      <c r="W8637" s="13"/>
      <c r="X8637" s="2">
        <v>44963</v>
      </c>
      <c r="Y8637">
        <v>136.18</v>
      </c>
      <c r="AA8637" s="2">
        <v>44963</v>
      </c>
      <c r="AB8637">
        <v>2911.21</v>
      </c>
      <c r="AC8637">
        <f t="shared" si="1213"/>
        <v>-5.5474901364668261E-3</v>
      </c>
      <c r="AD8637">
        <f t="shared" si="1208"/>
        <v>-5.7417701364668259E-3</v>
      </c>
      <c r="AE8637">
        <f>Sheet2!$B$17+Sheet2!$B$18*'Portfolio allocation'!K8637</f>
        <v>-5.5170172717573206E-3</v>
      </c>
      <c r="AF8637">
        <f t="shared" si="1214"/>
        <v>-2.2475286470950533E-4</v>
      </c>
      <c r="AH8637" s="2">
        <v>44963</v>
      </c>
      <c r="AI8637">
        <v>3.6320000000000001</v>
      </c>
      <c r="AJ8637">
        <v>4.8570000000000002</v>
      </c>
      <c r="AK8637">
        <v>1.07315</v>
      </c>
    </row>
    <row r="8638" spans="5:37" hidden="1" outlineLevel="1" x14ac:dyDescent="0.2">
      <c r="E8638" s="2">
        <v>44964</v>
      </c>
      <c r="F8638">
        <v>4164</v>
      </c>
      <c r="G8638">
        <f t="shared" si="1209"/>
        <v>1.2872529846171821E-2</v>
      </c>
      <c r="H8638" s="2">
        <v>44964</v>
      </c>
      <c r="I8638">
        <v>8879.91</v>
      </c>
      <c r="J8638">
        <f t="shared" si="1210"/>
        <v>1.2890531430722385E-2</v>
      </c>
      <c r="K8638">
        <f t="shared" si="1206"/>
        <v>1.2696251430722385E-2</v>
      </c>
      <c r="L8638">
        <v>-1.1244901539362376E-2</v>
      </c>
      <c r="N8638" s="2">
        <v>44964</v>
      </c>
      <c r="O8638">
        <v>267.56009999999998</v>
      </c>
      <c r="Q8638" s="2">
        <v>44964</v>
      </c>
      <c r="R8638">
        <v>439052</v>
      </c>
      <c r="S8638" s="8">
        <f t="shared" si="1211"/>
        <v>4.2022223535473691E-2</v>
      </c>
      <c r="T8638" s="9">
        <f t="shared" si="1207"/>
        <v>4.1827943535473693E-2</v>
      </c>
      <c r="U8638" s="3">
        <f>Sheet1!$B$17+Sheet1!$B$18*'Portfolio allocation'!K8638</f>
        <v>1.5053260291480162E-2</v>
      </c>
      <c r="V8638" s="13">
        <f t="shared" si="1212"/>
        <v>2.6774683243993531E-2</v>
      </c>
      <c r="W8638" s="13"/>
      <c r="X8638" s="2">
        <v>44964</v>
      </c>
      <c r="Y8638">
        <v>135.84</v>
      </c>
      <c r="AA8638" s="2">
        <v>44964</v>
      </c>
      <c r="AB8638">
        <v>2903.94</v>
      </c>
      <c r="AC8638">
        <f t="shared" si="1213"/>
        <v>-2.4972434142503941E-3</v>
      </c>
      <c r="AD8638">
        <f t="shared" si="1208"/>
        <v>-2.6924834142503943E-3</v>
      </c>
      <c r="AE8638">
        <f>Sheet2!$B$17+Sheet2!$B$18*'Portfolio allocation'!K8638</f>
        <v>1.1343217694231904E-2</v>
      </c>
      <c r="AF8638">
        <f t="shared" si="1214"/>
        <v>-1.4035701108482297E-2</v>
      </c>
      <c r="AH8638" s="2">
        <v>44964</v>
      </c>
      <c r="AI8638">
        <v>3.6739999999999999</v>
      </c>
      <c r="AJ8638">
        <v>4.8810000000000002</v>
      </c>
      <c r="AK8638">
        <v>1.06925</v>
      </c>
    </row>
    <row r="8639" spans="5:37" hidden="1" outlineLevel="1" x14ac:dyDescent="0.2">
      <c r="E8639" s="2">
        <v>44965</v>
      </c>
      <c r="F8639">
        <v>4117.8599999999997</v>
      </c>
      <c r="G8639">
        <f t="shared" si="1209"/>
        <v>-1.1080691642651352E-2</v>
      </c>
      <c r="H8639" s="2">
        <v>44965</v>
      </c>
      <c r="I8639">
        <v>8781.7900000000009</v>
      </c>
      <c r="J8639">
        <f t="shared" si="1210"/>
        <v>-1.1049661539362376E-2</v>
      </c>
      <c r="K8639">
        <f t="shared" si="1206"/>
        <v>-1.1244901539362376E-2</v>
      </c>
      <c r="L8639">
        <v>-8.8731051991452047E-3</v>
      </c>
      <c r="N8639" s="2">
        <v>44965</v>
      </c>
      <c r="O8639">
        <v>266.73</v>
      </c>
      <c r="Q8639" s="2">
        <v>44965</v>
      </c>
      <c r="R8639">
        <v>437689.9</v>
      </c>
      <c r="S8639" s="8">
        <f t="shared" si="1211"/>
        <v>-3.102366006759949E-3</v>
      </c>
      <c r="T8639" s="9">
        <f t="shared" si="1207"/>
        <v>-3.2976060067599492E-3</v>
      </c>
      <c r="U8639" s="3">
        <f>Sheet1!$B$17+Sheet1!$B$18*'Portfolio allocation'!K8639</f>
        <v>-1.2412637145305034E-2</v>
      </c>
      <c r="V8639" s="13">
        <f t="shared" si="1212"/>
        <v>9.1150311385450843E-3</v>
      </c>
      <c r="W8639" s="13"/>
      <c r="X8639" s="2">
        <v>44965</v>
      </c>
      <c r="Y8639">
        <v>135.97999999999999</v>
      </c>
      <c r="AA8639" s="2">
        <v>44965</v>
      </c>
      <c r="AB8639">
        <v>2906.93</v>
      </c>
      <c r="AC8639">
        <f t="shared" si="1213"/>
        <v>1.0296355985315309E-3</v>
      </c>
      <c r="AD8639">
        <f t="shared" si="1208"/>
        <v>8.3471559853153085E-4</v>
      </c>
      <c r="AE8639">
        <f>Sheet2!$B$17+Sheet2!$B$18*'Portfolio allocation'!K8639</f>
        <v>-9.9458663208213029E-3</v>
      </c>
      <c r="AF8639">
        <f t="shared" si="1214"/>
        <v>1.0780581919352834E-2</v>
      </c>
      <c r="AH8639" s="2">
        <v>44965</v>
      </c>
      <c r="AI8639">
        <v>3.653</v>
      </c>
      <c r="AJ8639">
        <v>4.8730000000000002</v>
      </c>
      <c r="AK8639">
        <v>1.0724499999999999</v>
      </c>
    </row>
    <row r="8640" spans="5:37" hidden="1" outlineLevel="1" x14ac:dyDescent="0.2">
      <c r="E8640" s="2">
        <v>44966</v>
      </c>
      <c r="F8640">
        <v>4081.5</v>
      </c>
      <c r="G8640">
        <f t="shared" si="1209"/>
        <v>-8.8298290859815109E-3</v>
      </c>
      <c r="H8640" s="2">
        <v>44966</v>
      </c>
      <c r="I8640">
        <v>8705.58</v>
      </c>
      <c r="J8640">
        <f t="shared" si="1210"/>
        <v>-8.6781851991452053E-3</v>
      </c>
      <c r="K8640">
        <f t="shared" si="1206"/>
        <v>-8.8731051991452047E-3</v>
      </c>
      <c r="L8640">
        <v>2.2044103648464828E-3</v>
      </c>
      <c r="N8640" s="2">
        <v>44966</v>
      </c>
      <c r="O8640">
        <v>263.62009999999998</v>
      </c>
      <c r="Q8640" s="2">
        <v>44966</v>
      </c>
      <c r="R8640">
        <v>432586.8</v>
      </c>
      <c r="S8640" s="8">
        <f t="shared" si="1211"/>
        <v>-1.16591678263539E-2</v>
      </c>
      <c r="T8640" s="9">
        <f t="shared" si="1207"/>
        <v>-1.18540878263539E-2</v>
      </c>
      <c r="U8640" s="3">
        <f>Sheet1!$B$17+Sheet1!$B$18*'Portfolio allocation'!K8640</f>
        <v>-9.6916522744950849E-3</v>
      </c>
      <c r="V8640" s="13">
        <f t="shared" si="1212"/>
        <v>-2.1624355518588146E-3</v>
      </c>
      <c r="W8640" s="13"/>
      <c r="X8640" s="2">
        <v>44966</v>
      </c>
      <c r="Y8640">
        <v>133.75</v>
      </c>
      <c r="AA8640" s="2">
        <v>44966</v>
      </c>
      <c r="AB8640">
        <v>2894.53</v>
      </c>
      <c r="AC8640">
        <f t="shared" si="1213"/>
        <v>-4.2656685919508774E-3</v>
      </c>
      <c r="AD8640">
        <f t="shared" si="1208"/>
        <v>-4.4608685919508778E-3</v>
      </c>
      <c r="AE8640">
        <f>Sheet2!$B$17+Sheet2!$B$18*'Portfolio allocation'!K8640</f>
        <v>-7.8368045051028963E-3</v>
      </c>
      <c r="AF8640">
        <f t="shared" si="1214"/>
        <v>3.3759359131520185E-3</v>
      </c>
      <c r="AH8640" s="2">
        <v>44966</v>
      </c>
      <c r="AI8640">
        <v>3.6829999999999998</v>
      </c>
      <c r="AJ8640">
        <v>4.88</v>
      </c>
      <c r="AK8640">
        <v>1.0762</v>
      </c>
    </row>
    <row r="8641" spans="5:37" hidden="1" outlineLevel="1" x14ac:dyDescent="0.2">
      <c r="E8641" s="2">
        <v>44967</v>
      </c>
      <c r="F8641">
        <v>4090.46</v>
      </c>
      <c r="G8641">
        <f t="shared" si="1209"/>
        <v>2.1952713463186946E-3</v>
      </c>
      <c r="H8641" s="2">
        <v>44967</v>
      </c>
      <c r="I8641">
        <v>8726.4699999999993</v>
      </c>
      <c r="J8641">
        <f t="shared" si="1210"/>
        <v>2.3996103648464828E-3</v>
      </c>
      <c r="K8641">
        <f t="shared" si="1206"/>
        <v>2.2044103648464828E-3</v>
      </c>
      <c r="L8641">
        <v>1.1406829700210976E-2</v>
      </c>
      <c r="N8641" s="2">
        <v>44967</v>
      </c>
      <c r="O8641">
        <v>263.1001</v>
      </c>
      <c r="Q8641" s="2">
        <v>44967</v>
      </c>
      <c r="R8641">
        <v>431733.4</v>
      </c>
      <c r="S8641" s="8">
        <f t="shared" si="1211"/>
        <v>-1.9727832656936117E-3</v>
      </c>
      <c r="T8641" s="9">
        <f t="shared" si="1207"/>
        <v>-2.1679832656936117E-3</v>
      </c>
      <c r="U8641" s="3">
        <f>Sheet1!$B$17+Sheet1!$B$18*'Portfolio allocation'!K8641</f>
        <v>3.0167543220945793E-3</v>
      </c>
      <c r="V8641" s="13">
        <f t="shared" si="1212"/>
        <v>-5.1847375877881914E-3</v>
      </c>
      <c r="W8641" s="13"/>
      <c r="X8641" s="2">
        <v>44967</v>
      </c>
      <c r="Y8641">
        <v>135.6</v>
      </c>
      <c r="AA8641" s="2">
        <v>44967</v>
      </c>
      <c r="AB8641">
        <v>2934.57</v>
      </c>
      <c r="AC8641">
        <f t="shared" si="1213"/>
        <v>1.3832988429900439E-2</v>
      </c>
      <c r="AD8641">
        <f t="shared" si="1208"/>
        <v>1.363718842990044E-2</v>
      </c>
      <c r="AE8641">
        <f>Sheet2!$B$17+Sheet2!$B$18*'Portfolio allocation'!K8641</f>
        <v>2.0136049473806943E-3</v>
      </c>
      <c r="AF8641">
        <f t="shared" si="1214"/>
        <v>1.1623583482519746E-2</v>
      </c>
      <c r="AH8641" s="2">
        <v>44967</v>
      </c>
      <c r="AI8641">
        <v>3.7429999999999999</v>
      </c>
      <c r="AJ8641">
        <v>4.8949999999999996</v>
      </c>
      <c r="AK8641">
        <v>1.06765</v>
      </c>
    </row>
    <row r="8642" spans="5:37" hidden="1" outlineLevel="1" x14ac:dyDescent="0.2">
      <c r="E8642" s="2">
        <v>44970</v>
      </c>
      <c r="F8642">
        <v>4137.29</v>
      </c>
      <c r="G8642">
        <f t="shared" si="1209"/>
        <v>1.1448590134117032E-2</v>
      </c>
      <c r="H8642" s="2">
        <v>44970</v>
      </c>
      <c r="I8642">
        <v>8827.7199999999993</v>
      </c>
      <c r="J8642">
        <f t="shared" si="1210"/>
        <v>1.1602629700210976E-2</v>
      </c>
      <c r="K8642">
        <f t="shared" si="1206"/>
        <v>1.1406829700210976E-2</v>
      </c>
      <c r="L8642">
        <v>-3.5535134634987891E-4</v>
      </c>
      <c r="N8642" s="2">
        <v>44970</v>
      </c>
      <c r="O8642">
        <v>271.32010000000002</v>
      </c>
      <c r="Q8642" s="2">
        <v>44970</v>
      </c>
      <c r="R8642">
        <v>445222</v>
      </c>
      <c r="S8642" s="8">
        <f t="shared" si="1211"/>
        <v>3.1242892025495239E-2</v>
      </c>
      <c r="T8642" s="9">
        <f t="shared" si="1207"/>
        <v>3.104709202549524E-2</v>
      </c>
      <c r="U8642" s="3">
        <f>Sheet1!$B$17+Sheet1!$B$18*'Portfolio allocation'!K8642</f>
        <v>1.3574003003945147E-2</v>
      </c>
      <c r="V8642" s="13">
        <f t="shared" si="1212"/>
        <v>1.7473089021550092E-2</v>
      </c>
      <c r="W8642" s="13"/>
      <c r="X8642" s="2">
        <v>44970</v>
      </c>
      <c r="Y8642">
        <v>137.35</v>
      </c>
      <c r="AA8642" s="2">
        <v>44970</v>
      </c>
      <c r="AB8642">
        <v>2972.44</v>
      </c>
      <c r="AC8642">
        <f t="shared" si="1213"/>
        <v>1.2904786731957385E-2</v>
      </c>
      <c r="AD8642">
        <f t="shared" si="1208"/>
        <v>1.2708026731957384E-2</v>
      </c>
      <c r="AE8642">
        <f>Sheet2!$B$17+Sheet2!$B$18*'Portfolio allocation'!K8642</f>
        <v>1.0196630995337614E-2</v>
      </c>
      <c r="AF8642">
        <f t="shared" si="1214"/>
        <v>2.51139573661977E-3</v>
      </c>
      <c r="AH8642" s="2">
        <v>44970</v>
      </c>
      <c r="AI8642">
        <v>3.7189999999999999</v>
      </c>
      <c r="AJ8642">
        <v>4.9189999999999996</v>
      </c>
      <c r="AK8642">
        <v>1.07195</v>
      </c>
    </row>
    <row r="8643" spans="5:37" hidden="1" outlineLevel="1" x14ac:dyDescent="0.2">
      <c r="E8643" s="2">
        <v>44971</v>
      </c>
      <c r="F8643">
        <v>4136.13</v>
      </c>
      <c r="G8643">
        <f t="shared" si="1209"/>
        <v>-2.8037676836767389E-4</v>
      </c>
      <c r="H8643" s="2">
        <v>44971</v>
      </c>
      <c r="I8643">
        <v>8826.32</v>
      </c>
      <c r="J8643">
        <f t="shared" si="1210"/>
        <v>-1.5859134634987893E-4</v>
      </c>
      <c r="K8643">
        <f t="shared" si="1206"/>
        <v>-3.5535134634987891E-4</v>
      </c>
      <c r="L8643">
        <v>2.8254832796454784E-3</v>
      </c>
      <c r="N8643" s="2">
        <v>44971</v>
      </c>
      <c r="O8643">
        <v>272.16989999999998</v>
      </c>
      <c r="Q8643" s="2">
        <v>44971</v>
      </c>
      <c r="R8643">
        <v>446616.6</v>
      </c>
      <c r="S8643" s="8">
        <f t="shared" si="1211"/>
        <v>3.1323699188270382E-3</v>
      </c>
      <c r="T8643" s="9">
        <f t="shared" si="1207"/>
        <v>2.9356099188270384E-3</v>
      </c>
      <c r="U8643" s="3">
        <f>Sheet1!$B$17+Sheet1!$B$18*'Portfolio allocation'!K8643</f>
        <v>8.0130814021311871E-5</v>
      </c>
      <c r="V8643" s="13">
        <f t="shared" si="1212"/>
        <v>2.8554791048057263E-3</v>
      </c>
      <c r="W8643" s="13"/>
      <c r="X8643" s="2">
        <v>44971</v>
      </c>
      <c r="Y8643">
        <v>136.01</v>
      </c>
      <c r="AA8643" s="2">
        <v>44971</v>
      </c>
      <c r="AB8643">
        <v>2943.44</v>
      </c>
      <c r="AC8643">
        <f t="shared" si="1213"/>
        <v>-9.7562944920671635E-3</v>
      </c>
      <c r="AD8643">
        <f t="shared" si="1208"/>
        <v>-9.9558544920671632E-3</v>
      </c>
      <c r="AE8643">
        <f>Sheet2!$B$17+Sheet2!$B$18*'Portfolio allocation'!K8643</f>
        <v>-2.626004716427312E-4</v>
      </c>
      <c r="AF8643">
        <f t="shared" si="1214"/>
        <v>-9.6932540204244313E-3</v>
      </c>
      <c r="AH8643" s="2">
        <v>44971</v>
      </c>
      <c r="AI8643">
        <v>3.7610000000000001</v>
      </c>
      <c r="AJ8643">
        <v>4.9889999999999999</v>
      </c>
      <c r="AK8643">
        <v>1.07185</v>
      </c>
    </row>
    <row r="8644" spans="5:37" hidden="1" outlineLevel="1" x14ac:dyDescent="0.2">
      <c r="E8644" s="2">
        <v>44972</v>
      </c>
      <c r="F8644">
        <v>4147.6000000000004</v>
      </c>
      <c r="G8644">
        <f t="shared" si="1209"/>
        <v>2.7731236687436045E-3</v>
      </c>
      <c r="H8644" s="2">
        <v>44972</v>
      </c>
      <c r="I8644">
        <v>8853.02</v>
      </c>
      <c r="J8644">
        <f t="shared" si="1210"/>
        <v>3.0250432796454785E-3</v>
      </c>
      <c r="K8644">
        <f t="shared" ref="K8644:K8707" si="1215">J8644-(AJ8643/25000)</f>
        <v>2.8254832796454784E-3</v>
      </c>
      <c r="L8644">
        <v>-1.389707046165046E-2</v>
      </c>
      <c r="N8644" s="2">
        <v>44972</v>
      </c>
      <c r="O8644">
        <v>269.32010000000002</v>
      </c>
      <c r="Q8644" s="2">
        <v>44972</v>
      </c>
      <c r="R8644">
        <v>443055.9</v>
      </c>
      <c r="S8644" s="8">
        <f t="shared" si="1211"/>
        <v>-7.9726100642025788E-3</v>
      </c>
      <c r="T8644" s="9">
        <f t="shared" ref="T8644:T8707" si="1216">S8644-(AJ8643/100/250)</f>
        <v>-8.1721700642025785E-3</v>
      </c>
      <c r="U8644" s="3">
        <f>Sheet1!$B$17+Sheet1!$B$18*'Portfolio allocation'!K8644</f>
        <v>3.7292649100328199E-3</v>
      </c>
      <c r="V8644" s="13">
        <f t="shared" si="1212"/>
        <v>-1.1901434974235398E-2</v>
      </c>
      <c r="W8644" s="13"/>
      <c r="X8644" s="2">
        <v>44972</v>
      </c>
      <c r="Y8644">
        <v>136.4</v>
      </c>
      <c r="AA8644" s="2">
        <v>44972</v>
      </c>
      <c r="AB8644">
        <v>2951.88</v>
      </c>
      <c r="AC8644">
        <f t="shared" si="1213"/>
        <v>2.86739325415164E-3</v>
      </c>
      <c r="AD8644">
        <f t="shared" ref="AD8644:AD8707" si="1217">AC8644-AJ8644/25000</f>
        <v>2.66847325415164E-3</v>
      </c>
      <c r="AE8644">
        <f>Sheet2!$B$17+Sheet2!$B$18*'Portfolio allocation'!K8644</f>
        <v>2.5658788282230745E-3</v>
      </c>
      <c r="AF8644">
        <f t="shared" si="1214"/>
        <v>1.0259442592856554E-4</v>
      </c>
      <c r="AH8644" s="2">
        <v>44972</v>
      </c>
      <c r="AI8644">
        <v>3.8069999999999999</v>
      </c>
      <c r="AJ8644">
        <v>4.9729999999999999</v>
      </c>
      <c r="AK8644">
        <v>1.0676000000000001</v>
      </c>
    </row>
    <row r="8645" spans="5:37" hidden="1" outlineLevel="1" x14ac:dyDescent="0.2">
      <c r="E8645" s="2">
        <v>44973</v>
      </c>
      <c r="F8645">
        <v>4090.41</v>
      </c>
      <c r="G8645">
        <f t="shared" ref="G8645:G8708" si="1218">(F8645/F8644)-1</f>
        <v>-1.378869707782826E-2</v>
      </c>
      <c r="H8645" s="2">
        <v>44973</v>
      </c>
      <c r="I8645">
        <v>8731.75</v>
      </c>
      <c r="J8645">
        <f t="shared" ref="J8645:J8708" si="1219">(I8645/I8644)-1</f>
        <v>-1.369815046165046E-2</v>
      </c>
      <c r="K8645">
        <f t="shared" si="1215"/>
        <v>-1.389707046165046E-2</v>
      </c>
      <c r="L8645">
        <v>-2.78014402954744E-3</v>
      </c>
      <c r="N8645" s="2">
        <v>44973</v>
      </c>
      <c r="O8645">
        <v>262.1499</v>
      </c>
      <c r="Q8645" s="2">
        <v>44973</v>
      </c>
      <c r="R8645">
        <v>431260.4</v>
      </c>
      <c r="S8645" s="8">
        <f t="shared" ref="S8645:S8708" si="1220">R8645/R8644-1</f>
        <v>-2.6623051402768771E-2</v>
      </c>
      <c r="T8645" s="9">
        <f t="shared" si="1216"/>
        <v>-2.682197140276877E-2</v>
      </c>
      <c r="U8645" s="3">
        <f>Sheet1!$B$17+Sheet1!$B$18*'Portfolio allocation'!K8645</f>
        <v>-1.5455272547852891E-2</v>
      </c>
      <c r="V8645" s="13">
        <f t="shared" ref="V8645:V8708" si="1221">T8645-U8645</f>
        <v>-1.1366698854915879E-2</v>
      </c>
      <c r="W8645" s="13"/>
      <c r="X8645" s="2">
        <v>44973</v>
      </c>
      <c r="Y8645">
        <v>135</v>
      </c>
      <c r="AA8645" s="2">
        <v>44973</v>
      </c>
      <c r="AB8645">
        <v>2921.58</v>
      </c>
      <c r="AC8645">
        <f t="shared" ref="AC8645:AC8708" si="1222">AB8645/AB8644-1</f>
        <v>-1.0264644904264486E-2</v>
      </c>
      <c r="AD8645">
        <f t="shared" si="1217"/>
        <v>-1.0463404904264485E-2</v>
      </c>
      <c r="AE8645">
        <f>Sheet2!$B$17+Sheet2!$B$18*'Portfolio allocation'!K8645</f>
        <v>-1.2304242589468661E-2</v>
      </c>
      <c r="AF8645">
        <f t="shared" ref="AF8645:AF8708" si="1223">AD8645-AE8645</f>
        <v>1.8408376852041761E-3</v>
      </c>
      <c r="AH8645" s="2">
        <v>44973</v>
      </c>
      <c r="AI8645">
        <v>3.843</v>
      </c>
      <c r="AJ8645">
        <v>4.9690000000000003</v>
      </c>
      <c r="AK8645">
        <v>1.0672999999999999</v>
      </c>
    </row>
    <row r="8646" spans="5:37" hidden="1" outlineLevel="1" x14ac:dyDescent="0.2">
      <c r="E8646" s="2">
        <v>44974</v>
      </c>
      <c r="F8646">
        <v>4079.09</v>
      </c>
      <c r="G8646">
        <f t="shared" si="1218"/>
        <v>-2.7674487398573477E-3</v>
      </c>
      <c r="H8646" s="2">
        <v>44974</v>
      </c>
      <c r="I8646">
        <v>8709.2099999999991</v>
      </c>
      <c r="J8646">
        <f t="shared" si="1219"/>
        <v>-2.58138402954744E-3</v>
      </c>
      <c r="K8646">
        <f t="shared" si="1215"/>
        <v>-2.78014402954744E-3</v>
      </c>
      <c r="L8646">
        <v>-2.0000000000000001E-4</v>
      </c>
      <c r="N8646" s="2">
        <v>44974</v>
      </c>
      <c r="O8646">
        <v>258.06009999999998</v>
      </c>
      <c r="Q8646" s="2">
        <v>44974</v>
      </c>
      <c r="R8646">
        <v>424532.2</v>
      </c>
      <c r="S8646" s="8">
        <f t="shared" si="1220"/>
        <v>-1.5601246949638825E-2</v>
      </c>
      <c r="T8646" s="9">
        <f t="shared" si="1216"/>
        <v>-1.5800006949638824E-2</v>
      </c>
      <c r="U8646" s="3">
        <f>Sheet1!$B$17+Sheet1!$B$18*'Portfolio allocation'!K8646</f>
        <v>-2.7016528045616826E-3</v>
      </c>
      <c r="V8646" s="13">
        <f t="shared" si="1221"/>
        <v>-1.3098354145077141E-2</v>
      </c>
      <c r="W8646" s="13"/>
      <c r="X8646" s="2">
        <v>44974</v>
      </c>
      <c r="Y8646">
        <v>135.02000000000001</v>
      </c>
      <c r="AA8646" s="2">
        <v>44974</v>
      </c>
      <c r="AB8646">
        <v>2922.02</v>
      </c>
      <c r="AC8646">
        <f t="shared" si="1222"/>
        <v>1.5060344060402464E-4</v>
      </c>
      <c r="AD8646">
        <f t="shared" si="1217"/>
        <v>-4.9396559395975369E-5</v>
      </c>
      <c r="AE8646">
        <f>Sheet2!$B$17+Sheet2!$B$18*'Portfolio allocation'!K8646</f>
        <v>-2.4187879875982926E-3</v>
      </c>
      <c r="AF8646">
        <f t="shared" si="1223"/>
        <v>2.3693914282023171E-3</v>
      </c>
      <c r="AH8646" s="2">
        <v>44974</v>
      </c>
      <c r="AI8646">
        <v>3.8279999999999998</v>
      </c>
      <c r="AJ8646">
        <v>5</v>
      </c>
      <c r="AK8646">
        <v>1.0663499999999999</v>
      </c>
    </row>
    <row r="8647" spans="5:37" hidden="1" outlineLevel="1" x14ac:dyDescent="0.2">
      <c r="E8647" s="2">
        <v>44977</v>
      </c>
      <c r="F8647">
        <v>4079.09</v>
      </c>
      <c r="G8647">
        <f t="shared" si="1218"/>
        <v>0</v>
      </c>
      <c r="H8647" s="2">
        <v>44977</v>
      </c>
      <c r="I8647">
        <v>8709.2099999999991</v>
      </c>
      <c r="J8647">
        <f t="shared" si="1219"/>
        <v>0</v>
      </c>
      <c r="K8647">
        <f t="shared" si="1215"/>
        <v>-2.0000000000000001E-4</v>
      </c>
      <c r="L8647">
        <v>-2.0233964044959273E-2</v>
      </c>
      <c r="N8647" s="2">
        <v>44977</v>
      </c>
      <c r="O8647">
        <v>258.06009999999998</v>
      </c>
      <c r="Q8647" s="2">
        <v>44977</v>
      </c>
      <c r="R8647">
        <v>424532.2</v>
      </c>
      <c r="S8647" s="8">
        <f t="shared" si="1220"/>
        <v>0</v>
      </c>
      <c r="T8647" s="9">
        <f t="shared" si="1216"/>
        <v>-2.0000000000000001E-4</v>
      </c>
      <c r="U8647" s="3">
        <f>Sheet1!$B$17+Sheet1!$B$18*'Portfolio allocation'!K8647</f>
        <v>2.583538156805825E-4</v>
      </c>
      <c r="V8647" s="13">
        <f t="shared" si="1221"/>
        <v>-4.5835381568058253E-4</v>
      </c>
      <c r="W8647" s="13"/>
      <c r="X8647" s="2">
        <v>44977</v>
      </c>
      <c r="Y8647">
        <v>135.02000000000001</v>
      </c>
      <c r="AA8647" s="2">
        <v>44977</v>
      </c>
      <c r="AB8647">
        <v>2922.02</v>
      </c>
      <c r="AC8647">
        <f t="shared" si="1222"/>
        <v>0</v>
      </c>
      <c r="AD8647">
        <f t="shared" si="1217"/>
        <v>-2.0000000000000001E-4</v>
      </c>
      <c r="AE8647">
        <f>Sheet2!$B$17+Sheet2!$B$18*'Portfolio allocation'!K8647</f>
        <v>-1.2445809109711741E-4</v>
      </c>
      <c r="AF8647">
        <f t="shared" si="1223"/>
        <v>-7.5541908902882604E-5</v>
      </c>
      <c r="AH8647" s="2">
        <v>44977</v>
      </c>
      <c r="AI8647">
        <v>3.8279999999999998</v>
      </c>
      <c r="AJ8647">
        <v>5</v>
      </c>
      <c r="AK8647">
        <v>1.0687500000000001</v>
      </c>
    </row>
    <row r="8648" spans="5:37" hidden="1" outlineLevel="1" x14ac:dyDescent="0.2">
      <c r="E8648" s="2">
        <v>44978</v>
      </c>
      <c r="F8648">
        <v>3997.34</v>
      </c>
      <c r="G8648">
        <f t="shared" si="1218"/>
        <v>-2.0041234687148357E-2</v>
      </c>
      <c r="H8648" s="2">
        <v>44978</v>
      </c>
      <c r="I8648">
        <v>8534.73</v>
      </c>
      <c r="J8648">
        <f t="shared" si="1219"/>
        <v>-2.0033964044959274E-2</v>
      </c>
      <c r="K8648">
        <f t="shared" si="1215"/>
        <v>-2.0233964044959273E-2</v>
      </c>
      <c r="L8648">
        <v>-1.7573953273271976E-3</v>
      </c>
      <c r="N8648" s="2">
        <v>44978</v>
      </c>
      <c r="O8648">
        <v>252.67</v>
      </c>
      <c r="Q8648" s="2">
        <v>44978</v>
      </c>
      <c r="R8648">
        <v>415665.1</v>
      </c>
      <c r="S8648" s="8">
        <f t="shared" si="1220"/>
        <v>-2.0886754879841929E-2</v>
      </c>
      <c r="T8648" s="9">
        <f t="shared" si="1216"/>
        <v>-2.1086754879841928E-2</v>
      </c>
      <c r="U8648" s="3">
        <f>Sheet1!$B$17+Sheet1!$B$18*'Portfolio allocation'!K8648</f>
        <v>-2.2725117464865083E-2</v>
      </c>
      <c r="V8648" s="13">
        <f t="shared" si="1221"/>
        <v>1.6383625850231558E-3</v>
      </c>
      <c r="W8648" s="13"/>
      <c r="X8648" s="2">
        <v>44978</v>
      </c>
      <c r="Y8648">
        <v>131.71</v>
      </c>
      <c r="AA8648" s="2">
        <v>44978</v>
      </c>
      <c r="AB8648">
        <v>2850.38</v>
      </c>
      <c r="AC8648">
        <f t="shared" si="1222"/>
        <v>-2.4517285987091131E-2</v>
      </c>
      <c r="AD8648">
        <f t="shared" si="1217"/>
        <v>-2.4718685987091132E-2</v>
      </c>
      <c r="AE8648">
        <f>Sheet2!$B$17+Sheet2!$B$18*'Portfolio allocation'!K8648</f>
        <v>-1.7939170032523852E-2</v>
      </c>
      <c r="AF8648">
        <f t="shared" si="1223"/>
        <v>-6.7795159545672792E-3</v>
      </c>
      <c r="AH8648" s="2">
        <v>44978</v>
      </c>
      <c r="AI8648">
        <v>3.9529999999999998</v>
      </c>
      <c r="AJ8648">
        <v>5.0350000000000001</v>
      </c>
      <c r="AK8648">
        <v>1.0683499999999999</v>
      </c>
    </row>
    <row r="8649" spans="5:37" hidden="1" outlineLevel="1" x14ac:dyDescent="0.2">
      <c r="E8649" s="2">
        <v>44979</v>
      </c>
      <c r="F8649">
        <v>3991.05</v>
      </c>
      <c r="G8649">
        <f t="shared" si="1218"/>
        <v>-1.5735464083616035E-3</v>
      </c>
      <c r="H8649" s="2">
        <v>44979</v>
      </c>
      <c r="I8649">
        <v>8521.4500000000007</v>
      </c>
      <c r="J8649">
        <f t="shared" si="1219"/>
        <v>-1.5559953273271976E-3</v>
      </c>
      <c r="K8649">
        <f t="shared" si="1215"/>
        <v>-1.7573953273271976E-3</v>
      </c>
      <c r="L8649">
        <v>5.2096244453700398E-3</v>
      </c>
      <c r="N8649" s="2">
        <v>44979</v>
      </c>
      <c r="O8649">
        <v>251.51</v>
      </c>
      <c r="Q8649" s="2">
        <v>44979</v>
      </c>
      <c r="R8649">
        <v>413756.8</v>
      </c>
      <c r="S8649" s="8">
        <f t="shared" si="1220"/>
        <v>-4.5909555553256265E-3</v>
      </c>
      <c r="T8649" s="9">
        <f t="shared" si="1216"/>
        <v>-4.7923555553256265E-3</v>
      </c>
      <c r="U8649" s="3">
        <f>Sheet1!$B$17+Sheet1!$B$18*'Portfolio allocation'!K8649</f>
        <v>-1.5283295734755862E-3</v>
      </c>
      <c r="V8649" s="13">
        <f t="shared" si="1221"/>
        <v>-3.2640259818500403E-3</v>
      </c>
      <c r="W8649" s="13"/>
      <c r="X8649" s="2">
        <v>44979</v>
      </c>
      <c r="Y8649">
        <v>130.97</v>
      </c>
      <c r="AA8649" s="2">
        <v>44979</v>
      </c>
      <c r="AB8649">
        <v>2834.37</v>
      </c>
      <c r="AC8649">
        <f t="shared" si="1222"/>
        <v>-5.6167949536554129E-3</v>
      </c>
      <c r="AD8649">
        <f t="shared" si="1217"/>
        <v>-5.8193949536554128E-3</v>
      </c>
      <c r="AE8649">
        <f>Sheet2!$B$17+Sheet2!$B$18*'Portfolio allocation'!K8649</f>
        <v>-1.5093337489047796E-3</v>
      </c>
      <c r="AF8649">
        <f t="shared" si="1223"/>
        <v>-4.3100612047506336E-3</v>
      </c>
      <c r="AH8649" s="2">
        <v>44979</v>
      </c>
      <c r="AI8649">
        <v>3.923</v>
      </c>
      <c r="AJ8649">
        <v>5.0650000000000004</v>
      </c>
      <c r="AK8649">
        <v>1.0628</v>
      </c>
    </row>
    <row r="8650" spans="5:37" hidden="1" outlineLevel="1" x14ac:dyDescent="0.2">
      <c r="E8650" s="2">
        <v>44980</v>
      </c>
      <c r="F8650">
        <v>4012.32</v>
      </c>
      <c r="G8650">
        <f t="shared" si="1218"/>
        <v>5.3294245875146196E-3</v>
      </c>
      <c r="H8650" s="2">
        <v>44980</v>
      </c>
      <c r="I8650">
        <v>8567.57</v>
      </c>
      <c r="J8650">
        <f t="shared" si="1219"/>
        <v>5.4122244453700397E-3</v>
      </c>
      <c r="K8650">
        <f t="shared" si="1215"/>
        <v>5.2096244453700398E-3</v>
      </c>
      <c r="L8650">
        <v>-1.0695384149904752E-2</v>
      </c>
      <c r="N8650" s="2">
        <v>44980</v>
      </c>
      <c r="O8650">
        <v>254.77</v>
      </c>
      <c r="Q8650" s="2">
        <v>44980</v>
      </c>
      <c r="R8650">
        <v>419119.8</v>
      </c>
      <c r="S8650" s="8">
        <f t="shared" si="1220"/>
        <v>1.2961720508279262E-2</v>
      </c>
      <c r="T8650" s="9">
        <f t="shared" si="1216"/>
        <v>1.2759120508279261E-2</v>
      </c>
      <c r="U8650" s="3">
        <f>Sheet1!$B$17+Sheet1!$B$18*'Portfolio allocation'!K8650</f>
        <v>6.4644120775243299E-3</v>
      </c>
      <c r="V8650" s="13">
        <f t="shared" si="1221"/>
        <v>6.2947084307549313E-3</v>
      </c>
      <c r="W8650" s="13"/>
      <c r="X8650" s="2">
        <v>44980</v>
      </c>
      <c r="Y8650">
        <v>130.79</v>
      </c>
      <c r="AA8650" s="2">
        <v>44980</v>
      </c>
      <c r="AB8650">
        <v>2830.47</v>
      </c>
      <c r="AC8650">
        <f t="shared" si="1222"/>
        <v>-1.3759671461383016E-3</v>
      </c>
      <c r="AD8650">
        <f t="shared" si="1217"/>
        <v>-1.5771271461383015E-3</v>
      </c>
      <c r="AE8650">
        <f>Sheet2!$B$17+Sheet2!$B$18*'Portfolio allocation'!K8650</f>
        <v>4.6859179777276345E-3</v>
      </c>
      <c r="AF8650">
        <f t="shared" si="1223"/>
        <v>-6.2630451238659358E-3</v>
      </c>
      <c r="AH8650" s="2">
        <v>44980</v>
      </c>
      <c r="AI8650">
        <v>3.8809999999999998</v>
      </c>
      <c r="AJ8650">
        <v>5.0289999999999999</v>
      </c>
      <c r="AK8650">
        <v>1.05965</v>
      </c>
    </row>
    <row r="8651" spans="5:37" hidden="1" outlineLevel="1" x14ac:dyDescent="0.2">
      <c r="E8651" s="2">
        <v>44981</v>
      </c>
      <c r="F8651">
        <v>3970.04</v>
      </c>
      <c r="G8651">
        <f t="shared" si="1218"/>
        <v>-1.0537544363360851E-2</v>
      </c>
      <c r="H8651" s="2">
        <v>44981</v>
      </c>
      <c r="I8651">
        <v>8477.66</v>
      </c>
      <c r="J8651">
        <f t="shared" si="1219"/>
        <v>-1.0494224149904752E-2</v>
      </c>
      <c r="K8651">
        <f t="shared" si="1215"/>
        <v>-1.0695384149904752E-2</v>
      </c>
      <c r="L8651">
        <v>2.9945568077984698E-3</v>
      </c>
      <c r="N8651" s="2">
        <v>44981</v>
      </c>
      <c r="O8651">
        <v>249.22</v>
      </c>
      <c r="Q8651" s="2">
        <v>44981</v>
      </c>
      <c r="R8651">
        <v>409989.5</v>
      </c>
      <c r="S8651" s="8">
        <f t="shared" si="1220"/>
        <v>-2.178446353524699E-2</v>
      </c>
      <c r="T8651" s="9">
        <f t="shared" si="1216"/>
        <v>-2.1985623535246988E-2</v>
      </c>
      <c r="U8651" s="3">
        <f>Sheet1!$B$17+Sheet1!$B$18*'Portfolio allocation'!K8651</f>
        <v>-1.1782216869496587E-2</v>
      </c>
      <c r="V8651" s="13">
        <f t="shared" si="1221"/>
        <v>-1.0203406665750401E-2</v>
      </c>
      <c r="W8651" s="13"/>
      <c r="X8651" s="2">
        <v>44981</v>
      </c>
      <c r="Y8651">
        <v>130.57</v>
      </c>
      <c r="AA8651" s="2">
        <v>44981</v>
      </c>
      <c r="AB8651">
        <v>2825.71</v>
      </c>
      <c r="AC8651">
        <f t="shared" si="1222"/>
        <v>-1.681699505735712E-3</v>
      </c>
      <c r="AD8651">
        <f t="shared" si="1217"/>
        <v>-1.8837795057357119E-3</v>
      </c>
      <c r="AE8651">
        <f>Sheet2!$B$17+Sheet2!$B$18*'Portfolio allocation'!K8651</f>
        <v>-9.4572214386590275E-3</v>
      </c>
      <c r="AF8651">
        <f t="shared" si="1223"/>
        <v>7.5734419329233152E-3</v>
      </c>
      <c r="AH8651" s="2">
        <v>44981</v>
      </c>
      <c r="AI8651">
        <v>3.9489999999999998</v>
      </c>
      <c r="AJ8651">
        <v>5.0519999999999996</v>
      </c>
      <c r="AK8651">
        <v>1.0541499999999999</v>
      </c>
    </row>
    <row r="8652" spans="5:37" hidden="1" outlineLevel="1" x14ac:dyDescent="0.2">
      <c r="E8652" s="2">
        <v>44984</v>
      </c>
      <c r="F8652">
        <v>3982.24</v>
      </c>
      <c r="G8652">
        <f t="shared" si="1218"/>
        <v>3.0730168965551474E-3</v>
      </c>
      <c r="H8652" s="2">
        <v>44984</v>
      </c>
      <c r="I8652">
        <v>8504.76</v>
      </c>
      <c r="J8652">
        <f t="shared" si="1219"/>
        <v>3.1966368077984697E-3</v>
      </c>
      <c r="K8652">
        <f t="shared" si="1215"/>
        <v>2.9945568077984698E-3</v>
      </c>
      <c r="L8652">
        <v>-3.1360270850677593E-3</v>
      </c>
      <c r="N8652" s="2">
        <v>44984</v>
      </c>
      <c r="O8652">
        <v>250.16</v>
      </c>
      <c r="Q8652" s="2">
        <v>44984</v>
      </c>
      <c r="R8652">
        <v>411535.9</v>
      </c>
      <c r="S8652" s="8">
        <f t="shared" si="1220"/>
        <v>3.7718039120515634E-3</v>
      </c>
      <c r="T8652" s="9">
        <f t="shared" si="1216"/>
        <v>3.5697239120515635E-3</v>
      </c>
      <c r="U8652" s="3">
        <f>Sheet1!$B$17+Sheet1!$B$18*'Portfolio allocation'!K8652</f>
        <v>3.9232303464229552E-3</v>
      </c>
      <c r="V8652" s="13">
        <f t="shared" si="1221"/>
        <v>-3.5350643437139168E-4</v>
      </c>
      <c r="W8652" s="13"/>
      <c r="X8652" s="2">
        <v>44984</v>
      </c>
      <c r="Y8652">
        <v>130.49</v>
      </c>
      <c r="AA8652" s="2">
        <v>44984</v>
      </c>
      <c r="AB8652">
        <v>2823.98</v>
      </c>
      <c r="AC8652">
        <f t="shared" si="1222"/>
        <v>-6.1223550895173062E-4</v>
      </c>
      <c r="AD8652">
        <f t="shared" si="1217"/>
        <v>-8.1343550895173063E-4</v>
      </c>
      <c r="AE8652">
        <f>Sheet2!$B$17+Sheet2!$B$18*'Portfolio allocation'!K8652</f>
        <v>2.7162233229125364E-3</v>
      </c>
      <c r="AF8652">
        <f t="shared" si="1223"/>
        <v>-3.5296588318642669E-3</v>
      </c>
      <c r="AH8652" s="2">
        <v>44984</v>
      </c>
      <c r="AI8652">
        <v>3.9220000000000002</v>
      </c>
      <c r="AJ8652">
        <v>5.03</v>
      </c>
      <c r="AK8652">
        <v>1.0601499999999999</v>
      </c>
    </row>
    <row r="8653" spans="5:37" hidden="1" outlineLevel="1" x14ac:dyDescent="0.2">
      <c r="E8653" s="2">
        <v>44985</v>
      </c>
      <c r="F8653">
        <v>3970.15</v>
      </c>
      <c r="G8653">
        <f t="shared" si="1218"/>
        <v>-3.0359797500902896E-3</v>
      </c>
      <c r="H8653" s="2">
        <v>44985</v>
      </c>
      <c r="I8653">
        <v>8479.7999999999993</v>
      </c>
      <c r="J8653">
        <f t="shared" si="1219"/>
        <v>-2.9348270850677594E-3</v>
      </c>
      <c r="K8653">
        <f t="shared" si="1215"/>
        <v>-3.1360270850677593E-3</v>
      </c>
      <c r="L8653">
        <v>-4.8644250949313565E-3</v>
      </c>
      <c r="N8653" s="2">
        <v>44985</v>
      </c>
      <c r="O8653">
        <v>249.42</v>
      </c>
      <c r="Q8653" s="2">
        <v>44985</v>
      </c>
      <c r="R8653">
        <v>410318.5</v>
      </c>
      <c r="S8653" s="8">
        <f t="shared" si="1220"/>
        <v>-2.9581866369374765E-3</v>
      </c>
      <c r="T8653" s="9">
        <f t="shared" si="1216"/>
        <v>-3.1593866369374764E-3</v>
      </c>
      <c r="U8653" s="3">
        <f>Sheet1!$B$17+Sheet1!$B$18*'Portfolio allocation'!K8653</f>
        <v>-3.109930865130635E-3</v>
      </c>
      <c r="V8653" s="13">
        <f t="shared" si="1221"/>
        <v>-4.9455771806841426E-5</v>
      </c>
      <c r="W8653" s="13"/>
      <c r="X8653" s="2">
        <v>44985</v>
      </c>
      <c r="Y8653">
        <v>129.30000000000001</v>
      </c>
      <c r="AA8653" s="2">
        <v>44985</v>
      </c>
      <c r="AB8653">
        <v>2798.23</v>
      </c>
      <c r="AC8653">
        <f t="shared" si="1222"/>
        <v>-9.1183365321284571E-3</v>
      </c>
      <c r="AD8653">
        <f t="shared" si="1217"/>
        <v>-9.318736532128457E-3</v>
      </c>
      <c r="AE8653">
        <f>Sheet2!$B$17+Sheet2!$B$18*'Portfolio allocation'!K8653</f>
        <v>-2.7352482799648673E-3</v>
      </c>
      <c r="AF8653">
        <f t="shared" si="1223"/>
        <v>-6.5834882521635897E-3</v>
      </c>
      <c r="AH8653" s="2">
        <v>44985</v>
      </c>
      <c r="AI8653">
        <v>3.9140000000000001</v>
      </c>
      <c r="AJ8653">
        <v>5.01</v>
      </c>
      <c r="AK8653">
        <v>1.0605</v>
      </c>
    </row>
    <row r="8654" spans="5:37" hidden="1" outlineLevel="1" x14ac:dyDescent="0.2">
      <c r="E8654" s="2">
        <v>44986</v>
      </c>
      <c r="F8654">
        <v>3951.39</v>
      </c>
      <c r="G8654">
        <f t="shared" si="1218"/>
        <v>-4.7252622696876134E-3</v>
      </c>
      <c r="H8654" s="2">
        <v>44986</v>
      </c>
      <c r="I8654">
        <v>8440.25</v>
      </c>
      <c r="J8654">
        <f t="shared" si="1219"/>
        <v>-4.6640250949313566E-3</v>
      </c>
      <c r="K8654">
        <f t="shared" si="1215"/>
        <v>-4.8644250949313565E-3</v>
      </c>
      <c r="L8654">
        <v>7.5343776558750141E-3</v>
      </c>
      <c r="N8654" s="2">
        <v>44986</v>
      </c>
      <c r="O8654">
        <v>246.27</v>
      </c>
      <c r="Q8654" s="2">
        <v>44986</v>
      </c>
      <c r="R8654">
        <v>405136.5</v>
      </c>
      <c r="S8654" s="8">
        <f t="shared" si="1220"/>
        <v>-1.2629213647447068E-2</v>
      </c>
      <c r="T8654" s="9">
        <f t="shared" si="1216"/>
        <v>-1.2829613647447068E-2</v>
      </c>
      <c r="U8654" s="3">
        <f>Sheet1!$B$17+Sheet1!$B$18*'Portfolio allocation'!K8654</f>
        <v>-5.0927928654768591E-3</v>
      </c>
      <c r="V8654" s="13">
        <f t="shared" si="1221"/>
        <v>-7.7368207819702092E-3</v>
      </c>
      <c r="W8654" s="13"/>
      <c r="X8654" s="2">
        <v>44986</v>
      </c>
      <c r="Y8654">
        <v>128.19</v>
      </c>
      <c r="AA8654" s="2">
        <v>44986</v>
      </c>
      <c r="AB8654">
        <v>2774.21</v>
      </c>
      <c r="AC8654">
        <f t="shared" si="1222"/>
        <v>-8.5839977414293722E-3</v>
      </c>
      <c r="AD8654">
        <f t="shared" si="1217"/>
        <v>-8.7863577414293726E-3</v>
      </c>
      <c r="AE8654">
        <f>Sheet2!$B$17+Sheet2!$B$18*'Portfolio allocation'!K8654</f>
        <v>-4.2721838857568981E-3</v>
      </c>
      <c r="AF8654">
        <f t="shared" si="1223"/>
        <v>-4.5141738556724745E-3</v>
      </c>
      <c r="AH8654" s="2">
        <v>44986</v>
      </c>
      <c r="AI8654">
        <v>3.996</v>
      </c>
      <c r="AJ8654">
        <v>5.0590000000000002</v>
      </c>
      <c r="AK8654">
        <v>1.06715</v>
      </c>
    </row>
    <row r="8655" spans="5:37" hidden="1" outlineLevel="1" x14ac:dyDescent="0.2">
      <c r="E8655" s="2">
        <v>44987</v>
      </c>
      <c r="F8655">
        <v>3981.35</v>
      </c>
      <c r="G8655">
        <f t="shared" si="1218"/>
        <v>7.5821419804169565E-3</v>
      </c>
      <c r="H8655" s="2">
        <v>44987</v>
      </c>
      <c r="I8655">
        <v>8505.5499999999993</v>
      </c>
      <c r="J8655">
        <f t="shared" si="1219"/>
        <v>7.7367376558750145E-3</v>
      </c>
      <c r="K8655">
        <f t="shared" si="1215"/>
        <v>7.5343776558750141E-3</v>
      </c>
      <c r="L8655">
        <v>1.6029634560257938E-2</v>
      </c>
      <c r="N8655" s="2">
        <v>44987</v>
      </c>
      <c r="O8655">
        <v>251.11</v>
      </c>
      <c r="Q8655" s="2">
        <v>44987</v>
      </c>
      <c r="R8655">
        <v>413098.7</v>
      </c>
      <c r="S8655" s="8">
        <f t="shared" si="1220"/>
        <v>1.965312925396745E-2</v>
      </c>
      <c r="T8655" s="9">
        <f t="shared" si="1216"/>
        <v>1.9450769253967451E-2</v>
      </c>
      <c r="U8655" s="3">
        <f>Sheet1!$B$17+Sheet1!$B$18*'Portfolio allocation'!K8655</f>
        <v>9.1314278776969925E-3</v>
      </c>
      <c r="V8655" s="13">
        <f t="shared" si="1221"/>
        <v>1.0319341376270458E-2</v>
      </c>
      <c r="W8655" s="13"/>
      <c r="X8655" s="2">
        <v>44987</v>
      </c>
      <c r="Y8655">
        <v>128.93</v>
      </c>
      <c r="AA8655" s="2">
        <v>44987</v>
      </c>
      <c r="AB8655">
        <v>2790.22</v>
      </c>
      <c r="AC8655">
        <f t="shared" si="1222"/>
        <v>5.7710122881828863E-3</v>
      </c>
      <c r="AD8655">
        <f t="shared" si="1217"/>
        <v>5.5688922881828862E-3</v>
      </c>
      <c r="AE8655">
        <f>Sheet2!$B$17+Sheet2!$B$18*'Portfolio allocation'!K8655</f>
        <v>6.7531478423271691E-3</v>
      </c>
      <c r="AF8655">
        <f t="shared" si="1223"/>
        <v>-1.1842555541442829E-3</v>
      </c>
      <c r="AH8655" s="2">
        <v>44987</v>
      </c>
      <c r="AI8655">
        <v>4.0730000000000004</v>
      </c>
      <c r="AJ8655">
        <v>5.0529999999999999</v>
      </c>
      <c r="AK8655">
        <v>1.06105</v>
      </c>
    </row>
    <row r="8656" spans="5:37" hidden="1" outlineLevel="1" x14ac:dyDescent="0.2">
      <c r="E8656" s="2">
        <v>44988</v>
      </c>
      <c r="F8656">
        <v>4045.64</v>
      </c>
      <c r="G8656">
        <f t="shared" si="1218"/>
        <v>1.61477890665227E-2</v>
      </c>
      <c r="H8656" s="2">
        <v>44988</v>
      </c>
      <c r="I8656">
        <v>8643.61</v>
      </c>
      <c r="J8656">
        <f t="shared" si="1219"/>
        <v>1.6231754560257938E-2</v>
      </c>
      <c r="K8656">
        <f t="shared" si="1215"/>
        <v>1.6029634560257938E-2</v>
      </c>
      <c r="L8656">
        <v>5.2423135847149435E-4</v>
      </c>
      <c r="N8656" s="2">
        <v>44988</v>
      </c>
      <c r="O8656">
        <v>255.29</v>
      </c>
      <c r="Q8656" s="2">
        <v>44988</v>
      </c>
      <c r="R8656">
        <v>419975.2</v>
      </c>
      <c r="S8656" s="8">
        <f t="shared" si="1220"/>
        <v>1.6646142919355622E-2</v>
      </c>
      <c r="T8656" s="9">
        <f t="shared" si="1216"/>
        <v>1.6444022919355622E-2</v>
      </c>
      <c r="U8656" s="3">
        <f>Sheet1!$B$17+Sheet1!$B$18*'Portfolio allocation'!K8656</f>
        <v>1.887740189684619E-2</v>
      </c>
      <c r="V8656" s="13">
        <f t="shared" si="1221"/>
        <v>-2.4333789774905676E-3</v>
      </c>
      <c r="W8656" s="13"/>
      <c r="X8656" s="2">
        <v>44988</v>
      </c>
      <c r="Y8656">
        <v>129.63999999999999</v>
      </c>
      <c r="AA8656" s="2">
        <v>44988</v>
      </c>
      <c r="AB8656">
        <v>2805.59</v>
      </c>
      <c r="AC8656">
        <f t="shared" si="1222"/>
        <v>5.5085262094030085E-3</v>
      </c>
      <c r="AD8656">
        <f t="shared" si="1217"/>
        <v>5.3073662094030088E-3</v>
      </c>
      <c r="AE8656">
        <f>Sheet2!$B$17+Sheet2!$B$18*'Portfolio allocation'!K8656</f>
        <v>1.4307347015309965E-2</v>
      </c>
      <c r="AF8656">
        <f t="shared" si="1223"/>
        <v>-8.9999808059069569E-3</v>
      </c>
      <c r="AH8656" s="2">
        <v>44988</v>
      </c>
      <c r="AI8656">
        <v>3.9630000000000001</v>
      </c>
      <c r="AJ8656">
        <v>5.0289999999999999</v>
      </c>
      <c r="AK8656">
        <v>1.05975</v>
      </c>
    </row>
    <row r="8657" spans="5:37" hidden="1" outlineLevel="1" x14ac:dyDescent="0.2">
      <c r="E8657" s="2">
        <v>44991</v>
      </c>
      <c r="F8657">
        <v>4048.42</v>
      </c>
      <c r="G8657">
        <f t="shared" si="1218"/>
        <v>6.8715950999109765E-4</v>
      </c>
      <c r="H8657" s="2">
        <v>44991</v>
      </c>
      <c r="I8657">
        <v>8649.8799999999992</v>
      </c>
      <c r="J8657">
        <f t="shared" si="1219"/>
        <v>7.2539135847149439E-4</v>
      </c>
      <c r="K8657">
        <f t="shared" si="1215"/>
        <v>5.2423135847149435E-4</v>
      </c>
      <c r="L8657">
        <v>-1.5501874214578472E-2</v>
      </c>
      <c r="N8657" s="2">
        <v>44991</v>
      </c>
      <c r="O8657">
        <v>256.87009999999998</v>
      </c>
      <c r="Q8657" s="2">
        <v>44991</v>
      </c>
      <c r="R8657">
        <v>422574.6</v>
      </c>
      <c r="S8657" s="8">
        <f t="shared" si="1220"/>
        <v>6.1894130891537724E-3</v>
      </c>
      <c r="T8657" s="9">
        <f t="shared" si="1216"/>
        <v>5.9882530891537727E-3</v>
      </c>
      <c r="U8657" s="3">
        <f>Sheet1!$B$17+Sheet1!$B$18*'Portfolio allocation'!K8657</f>
        <v>1.0892103845825461E-3</v>
      </c>
      <c r="V8657" s="13">
        <f t="shared" si="1221"/>
        <v>4.899042704571227E-3</v>
      </c>
      <c r="W8657" s="13"/>
      <c r="X8657" s="2">
        <v>44991</v>
      </c>
      <c r="Y8657">
        <v>130.19</v>
      </c>
      <c r="AA8657" s="2">
        <v>44991</v>
      </c>
      <c r="AB8657">
        <v>2817.49</v>
      </c>
      <c r="AC8657">
        <f t="shared" si="1222"/>
        <v>4.2415320841604487E-3</v>
      </c>
      <c r="AD8657">
        <f t="shared" si="1217"/>
        <v>4.0392920841604485E-3</v>
      </c>
      <c r="AE8657">
        <f>Sheet2!$B$17+Sheet2!$B$18*'Portfolio allocation'!K8657</f>
        <v>5.1954690966877397E-4</v>
      </c>
      <c r="AF8657">
        <f t="shared" si="1223"/>
        <v>3.5197451744916745E-3</v>
      </c>
      <c r="AH8657" s="2">
        <v>44991</v>
      </c>
      <c r="AI8657">
        <v>3.9830000000000001</v>
      </c>
      <c r="AJ8657">
        <v>5.056</v>
      </c>
      <c r="AK8657">
        <v>1.0679000000000001</v>
      </c>
    </row>
    <row r="8658" spans="5:37" hidden="1" outlineLevel="1" x14ac:dyDescent="0.2">
      <c r="E8658" s="2">
        <v>44992</v>
      </c>
      <c r="F8658">
        <v>3986.37</v>
      </c>
      <c r="G8658">
        <f t="shared" si="1218"/>
        <v>-1.5326967063694075E-2</v>
      </c>
      <c r="H8658" s="2">
        <v>44992</v>
      </c>
      <c r="I8658">
        <v>8517.5400000000009</v>
      </c>
      <c r="J8658">
        <f t="shared" si="1219"/>
        <v>-1.5299634214578473E-2</v>
      </c>
      <c r="K8658">
        <f t="shared" si="1215"/>
        <v>-1.5501874214578472E-2</v>
      </c>
      <c r="L8658">
        <v>1.2930472715829942E-3</v>
      </c>
      <c r="N8658" s="2">
        <v>44992</v>
      </c>
      <c r="O8658">
        <v>254.15</v>
      </c>
      <c r="Q8658" s="2">
        <v>44992</v>
      </c>
      <c r="R8658">
        <v>418099.8</v>
      </c>
      <c r="S8658" s="8">
        <f t="shared" si="1220"/>
        <v>-1.0589372858662127E-2</v>
      </c>
      <c r="T8658" s="9">
        <f t="shared" si="1216"/>
        <v>-1.0791612858662127E-2</v>
      </c>
      <c r="U8658" s="3">
        <f>Sheet1!$B$17+Sheet1!$B$18*'Portfolio allocation'!K8658</f>
        <v>-1.7296344084347597E-2</v>
      </c>
      <c r="V8658" s="13">
        <f t="shared" si="1221"/>
        <v>6.50473122568547E-3</v>
      </c>
      <c r="W8658" s="13"/>
      <c r="X8658" s="2">
        <v>44992</v>
      </c>
      <c r="Y8658">
        <v>128.25</v>
      </c>
      <c r="AA8658" s="2">
        <v>44992</v>
      </c>
      <c r="AB8658">
        <v>2775.5</v>
      </c>
      <c r="AC8658">
        <f t="shared" si="1222"/>
        <v>-1.4903335947953567E-2</v>
      </c>
      <c r="AD8658">
        <f t="shared" si="1217"/>
        <v>-1.5111895947953567E-2</v>
      </c>
      <c r="AE8658">
        <f>Sheet2!$B$17+Sheet2!$B$18*'Portfolio allocation'!K8658</f>
        <v>-1.3731275028818895E-2</v>
      </c>
      <c r="AF8658">
        <f t="shared" si="1223"/>
        <v>-1.380620919134672E-3</v>
      </c>
      <c r="AH8658" s="2">
        <v>44992</v>
      </c>
      <c r="AI8658">
        <v>3.9750000000000001</v>
      </c>
      <c r="AJ8658">
        <v>5.2140000000000004</v>
      </c>
      <c r="AK8658">
        <v>1.0585500000000001</v>
      </c>
    </row>
    <row r="8659" spans="5:37" hidden="1" outlineLevel="1" x14ac:dyDescent="0.2">
      <c r="E8659" s="2">
        <v>44993</v>
      </c>
      <c r="F8659">
        <v>3992.01</v>
      </c>
      <c r="G8659">
        <f t="shared" si="1218"/>
        <v>1.4148210025664021E-3</v>
      </c>
      <c r="H8659" s="2">
        <v>44993</v>
      </c>
      <c r="I8659">
        <v>8530.33</v>
      </c>
      <c r="J8659">
        <f t="shared" si="1219"/>
        <v>1.5016072715829942E-3</v>
      </c>
      <c r="K8659">
        <f t="shared" si="1215"/>
        <v>1.2930472715829942E-3</v>
      </c>
      <c r="L8659">
        <v>-1.850678470910264E-2</v>
      </c>
      <c r="N8659" s="2">
        <v>44993</v>
      </c>
      <c r="O8659">
        <v>253.7</v>
      </c>
      <c r="Q8659" s="2">
        <v>44993</v>
      </c>
      <c r="R8659">
        <v>417359.5</v>
      </c>
      <c r="S8659" s="8">
        <f t="shared" si="1220"/>
        <v>-1.770629883104391E-3</v>
      </c>
      <c r="T8659" s="9">
        <f t="shared" si="1216"/>
        <v>-1.979189883104391E-3</v>
      </c>
      <c r="U8659" s="3">
        <f>Sheet1!$B$17+Sheet1!$B$18*'Portfolio allocation'!K8659</f>
        <v>1.9712154844903993E-3</v>
      </c>
      <c r="V8659" s="13">
        <f t="shared" si="1221"/>
        <v>-3.9504053675947903E-3</v>
      </c>
      <c r="W8659" s="13"/>
      <c r="X8659" s="2">
        <v>44993</v>
      </c>
      <c r="Y8659">
        <v>128.05000000000001</v>
      </c>
      <c r="AA8659" s="2">
        <v>44993</v>
      </c>
      <c r="AB8659">
        <v>2771.18</v>
      </c>
      <c r="AC8659">
        <f t="shared" si="1222"/>
        <v>-1.5564763105747614E-3</v>
      </c>
      <c r="AD8659">
        <f t="shared" si="1217"/>
        <v>-1.7661963105747615E-3</v>
      </c>
      <c r="AE8659">
        <f>Sheet2!$B$17+Sheet2!$B$18*'Portfolio allocation'!K8659</f>
        <v>1.2031976338754209E-3</v>
      </c>
      <c r="AF8659">
        <f t="shared" si="1223"/>
        <v>-2.9693939444501824E-3</v>
      </c>
      <c r="AH8659" s="2">
        <v>44993</v>
      </c>
      <c r="AI8659">
        <v>3.976</v>
      </c>
      <c r="AJ8659">
        <v>5.2430000000000003</v>
      </c>
      <c r="AK8659">
        <v>1.05525</v>
      </c>
    </row>
    <row r="8660" spans="5:37" hidden="1" outlineLevel="1" x14ac:dyDescent="0.2">
      <c r="E8660" s="2">
        <v>44994</v>
      </c>
      <c r="F8660">
        <v>3918.32</v>
      </c>
      <c r="G8660">
        <f t="shared" si="1218"/>
        <v>-1.8459372596762003E-2</v>
      </c>
      <c r="H8660" s="2">
        <v>44994</v>
      </c>
      <c r="I8660">
        <v>8374.25</v>
      </c>
      <c r="J8660">
        <f t="shared" si="1219"/>
        <v>-1.8297064709102639E-2</v>
      </c>
      <c r="K8660">
        <f t="shared" si="1215"/>
        <v>-1.850678470910264E-2</v>
      </c>
      <c r="L8660">
        <v>-1.4608569667731466E-2</v>
      </c>
      <c r="N8660" s="2">
        <v>44994</v>
      </c>
      <c r="O8660">
        <v>252.32</v>
      </c>
      <c r="Q8660" s="2">
        <v>44994</v>
      </c>
      <c r="R8660">
        <v>415089.3</v>
      </c>
      <c r="S8660" s="8">
        <f t="shared" si="1220"/>
        <v>-5.4394353069715518E-3</v>
      </c>
      <c r="T8660" s="9">
        <f t="shared" si="1216"/>
        <v>-5.6491553069715518E-3</v>
      </c>
      <c r="U8660" s="3">
        <f>Sheet1!$B$17+Sheet1!$B$18*'Portfolio allocation'!K8660</f>
        <v>-2.0743653558224957E-2</v>
      </c>
      <c r="V8660" s="13">
        <f t="shared" si="1221"/>
        <v>1.5094498251253405E-2</v>
      </c>
      <c r="W8660" s="13"/>
      <c r="X8660" s="2">
        <v>44994</v>
      </c>
      <c r="Y8660">
        <v>126.16</v>
      </c>
      <c r="AA8660" s="2">
        <v>44994</v>
      </c>
      <c r="AB8660">
        <v>2730.27</v>
      </c>
      <c r="AC8660">
        <f t="shared" si="1222"/>
        <v>-1.4762664280198234E-2</v>
      </c>
      <c r="AD8660">
        <f t="shared" si="1217"/>
        <v>-1.4969944280198235E-2</v>
      </c>
      <c r="AE8660">
        <f>Sheet2!$B$17+Sheet2!$B$18*'Portfolio allocation'!K8660</f>
        <v>-1.640331810275E-2</v>
      </c>
      <c r="AF8660">
        <f t="shared" si="1223"/>
        <v>1.4333738225517645E-3</v>
      </c>
      <c r="AH8660" s="2">
        <v>44994</v>
      </c>
      <c r="AI8660">
        <v>3.923</v>
      </c>
      <c r="AJ8660">
        <v>5.1820000000000004</v>
      </c>
      <c r="AK8660">
        <v>1.0569</v>
      </c>
    </row>
    <row r="8661" spans="5:37" hidden="1" outlineLevel="1" x14ac:dyDescent="0.2">
      <c r="E8661" s="2">
        <v>44995</v>
      </c>
      <c r="F8661">
        <v>3861.59</v>
      </c>
      <c r="G8661">
        <f t="shared" si="1218"/>
        <v>-1.4478143694236278E-2</v>
      </c>
      <c r="H8661" s="2">
        <v>44995</v>
      </c>
      <c r="I8661">
        <v>8253.65</v>
      </c>
      <c r="J8661">
        <f t="shared" si="1219"/>
        <v>-1.4401289667731465E-2</v>
      </c>
      <c r="K8661">
        <f t="shared" si="1215"/>
        <v>-1.4608569667731466E-2</v>
      </c>
      <c r="L8661">
        <v>-1.6804434275745276E-3</v>
      </c>
      <c r="N8661" s="2">
        <v>44995</v>
      </c>
      <c r="O8661">
        <v>248.59</v>
      </c>
      <c r="Q8661" s="2">
        <v>44995</v>
      </c>
      <c r="R8661">
        <v>408953.1</v>
      </c>
      <c r="S8661" s="8">
        <f t="shared" si="1220"/>
        <v>-1.4782843113517963E-2</v>
      </c>
      <c r="T8661" s="9">
        <f t="shared" si="1216"/>
        <v>-1.4990123113517963E-2</v>
      </c>
      <c r="U8661" s="3">
        <f>Sheet1!$B$17+Sheet1!$B$18*'Portfolio allocation'!K8661</f>
        <v>-1.6271522468856832E-2</v>
      </c>
      <c r="V8661" s="13">
        <f t="shared" si="1221"/>
        <v>1.2813993553388685E-3</v>
      </c>
      <c r="W8661" s="13"/>
      <c r="X8661" s="2">
        <v>44995</v>
      </c>
      <c r="Y8661">
        <v>125.45</v>
      </c>
      <c r="AA8661" s="2">
        <v>44995</v>
      </c>
      <c r="AB8661">
        <v>2714.91</v>
      </c>
      <c r="AC8661">
        <f t="shared" si="1222"/>
        <v>-5.6258172268677242E-3</v>
      </c>
      <c r="AD8661">
        <f t="shared" si="1217"/>
        <v>-5.8208572268677239E-3</v>
      </c>
      <c r="AE8661">
        <f>Sheet2!$B$17+Sheet2!$B$18*'Portfolio allocation'!K8661</f>
        <v>-1.2936925835502345E-2</v>
      </c>
      <c r="AF8661">
        <f t="shared" si="1223"/>
        <v>7.1160686086346207E-3</v>
      </c>
      <c r="AH8661" s="2">
        <v>44995</v>
      </c>
      <c r="AI8661">
        <v>3.6949999999999998</v>
      </c>
      <c r="AJ8661">
        <v>4.8760000000000003</v>
      </c>
      <c r="AK8661">
        <v>1.0687500000000001</v>
      </c>
    </row>
    <row r="8662" spans="5:37" hidden="1" outlineLevel="1" x14ac:dyDescent="0.2">
      <c r="E8662" s="2">
        <v>44998</v>
      </c>
      <c r="F8662">
        <v>3855.76</v>
      </c>
      <c r="G8662">
        <f t="shared" si="1218"/>
        <v>-1.5097408062482165E-3</v>
      </c>
      <c r="H8662" s="2">
        <v>44998</v>
      </c>
      <c r="I8662">
        <v>8241.39</v>
      </c>
      <c r="J8662">
        <f t="shared" si="1219"/>
        <v>-1.4854034275745276E-3</v>
      </c>
      <c r="K8662">
        <f t="shared" si="1215"/>
        <v>-1.6804434275745276E-3</v>
      </c>
      <c r="L8662">
        <v>1.6545160241755459E-2</v>
      </c>
      <c r="N8662" s="2">
        <v>44998</v>
      </c>
      <c r="O8662">
        <v>253.92</v>
      </c>
      <c r="Q8662" s="2">
        <v>44998</v>
      </c>
      <c r="R8662">
        <v>417721.4</v>
      </c>
      <c r="S8662" s="8">
        <f t="shared" si="1220"/>
        <v>2.1440844928183767E-2</v>
      </c>
      <c r="T8662" s="9">
        <f t="shared" si="1216"/>
        <v>2.1245804928183766E-2</v>
      </c>
      <c r="U8662" s="3">
        <f>Sheet1!$B$17+Sheet1!$B$18*'Portfolio allocation'!K8662</f>
        <v>-1.4400484038588363E-3</v>
      </c>
      <c r="V8662" s="13">
        <f t="shared" si="1221"/>
        <v>2.2685853332042601E-2</v>
      </c>
      <c r="W8662" s="13"/>
      <c r="X8662" s="2">
        <v>44998</v>
      </c>
      <c r="Y8662">
        <v>125.58</v>
      </c>
      <c r="AA8662" s="2">
        <v>44998</v>
      </c>
      <c r="AB8662">
        <v>2717.72</v>
      </c>
      <c r="AC8662">
        <f t="shared" si="1222"/>
        <v>1.0350251021211676E-3</v>
      </c>
      <c r="AD8662">
        <f t="shared" si="1217"/>
        <v>8.633451021211676E-4</v>
      </c>
      <c r="AE8662">
        <f>Sheet2!$B$17+Sheet2!$B$18*'Portfolio allocation'!K8662</f>
        <v>-1.4409061564241848E-3</v>
      </c>
      <c r="AF8662">
        <f t="shared" si="1223"/>
        <v>2.3042512585453524E-3</v>
      </c>
      <c r="AH8662" s="2">
        <v>44998</v>
      </c>
      <c r="AI8662">
        <v>3.5150000000000001</v>
      </c>
      <c r="AJ8662">
        <v>4.2919999999999998</v>
      </c>
      <c r="AK8662">
        <v>1.07325</v>
      </c>
    </row>
    <row r="8663" spans="5:37" hidden="1" outlineLevel="1" x14ac:dyDescent="0.2">
      <c r="E8663" s="2">
        <v>44999</v>
      </c>
      <c r="F8663">
        <v>3919.29</v>
      </c>
      <c r="G8663">
        <f t="shared" si="1218"/>
        <v>1.6476647924144494E-2</v>
      </c>
      <c r="H8663" s="2">
        <v>44999</v>
      </c>
      <c r="I8663">
        <v>8379.16</v>
      </c>
      <c r="J8663">
        <f t="shared" si="1219"/>
        <v>1.671684024175546E-2</v>
      </c>
      <c r="K8663">
        <f t="shared" si="1215"/>
        <v>1.6545160241755459E-2</v>
      </c>
      <c r="L8663">
        <v>-7.1248036366414347E-3</v>
      </c>
      <c r="N8663" s="2">
        <v>44999</v>
      </c>
      <c r="O8663">
        <v>260.79000000000002</v>
      </c>
      <c r="Q8663" s="2">
        <v>44999</v>
      </c>
      <c r="R8663">
        <v>429023.3</v>
      </c>
      <c r="S8663" s="8">
        <f t="shared" si="1220"/>
        <v>2.7056071343244392E-2</v>
      </c>
      <c r="T8663" s="9">
        <f t="shared" si="1216"/>
        <v>2.6884391343244392E-2</v>
      </c>
      <c r="U8663" s="3">
        <f>Sheet1!$B$17+Sheet1!$B$18*'Portfolio allocation'!K8663</f>
        <v>1.9468826023818366E-2</v>
      </c>
      <c r="V8663" s="13">
        <f t="shared" si="1221"/>
        <v>7.4155653194260263E-3</v>
      </c>
      <c r="W8663" s="13"/>
      <c r="X8663" s="2">
        <v>44999</v>
      </c>
      <c r="Y8663">
        <v>124.65</v>
      </c>
      <c r="AA8663" s="2">
        <v>44999</v>
      </c>
      <c r="AB8663">
        <v>2697.6</v>
      </c>
      <c r="AC8663">
        <f t="shared" si="1222"/>
        <v>-7.403264501125939E-3</v>
      </c>
      <c r="AD8663">
        <f t="shared" si="1217"/>
        <v>-7.5822645011259394E-3</v>
      </c>
      <c r="AE8663">
        <f>Sheet2!$B$17+Sheet2!$B$18*'Portfolio allocation'!K8663</f>
        <v>1.4765765603547214E-2</v>
      </c>
      <c r="AF8663">
        <f t="shared" si="1223"/>
        <v>-2.2348030104673153E-2</v>
      </c>
      <c r="AH8663" s="2">
        <v>44999</v>
      </c>
      <c r="AI8663">
        <v>3.6360000000000001</v>
      </c>
      <c r="AJ8663">
        <v>4.4749999999999996</v>
      </c>
      <c r="AK8663">
        <v>1.0723499999999999</v>
      </c>
    </row>
    <row r="8664" spans="5:37" hidden="1" outlineLevel="1" x14ac:dyDescent="0.2">
      <c r="E8664" s="2">
        <v>45000</v>
      </c>
      <c r="F8664">
        <v>3891.93</v>
      </c>
      <c r="G8664">
        <f t="shared" si="1218"/>
        <v>-6.9808562265104568E-3</v>
      </c>
      <c r="H8664" s="2">
        <v>45000</v>
      </c>
      <c r="I8664">
        <v>8320.9599999999991</v>
      </c>
      <c r="J8664">
        <f t="shared" si="1219"/>
        <v>-6.9458036366414344E-3</v>
      </c>
      <c r="K8664">
        <f t="shared" si="1215"/>
        <v>-7.1248036366414347E-3</v>
      </c>
      <c r="L8664">
        <v>1.7539576842672124E-2</v>
      </c>
      <c r="N8664" s="2">
        <v>45000</v>
      </c>
      <c r="O8664">
        <v>265.43990000000002</v>
      </c>
      <c r="Q8664" s="2">
        <v>45000</v>
      </c>
      <c r="R8664">
        <v>436672.8</v>
      </c>
      <c r="S8664" s="8">
        <f t="shared" si="1220"/>
        <v>1.7830033939881584E-2</v>
      </c>
      <c r="T8664" s="9">
        <f t="shared" si="1216"/>
        <v>1.7651033939881586E-2</v>
      </c>
      <c r="U8664" s="3">
        <f>Sheet1!$B$17+Sheet1!$B$18*'Portfolio allocation'!K8664</f>
        <v>-7.6859564141369512E-3</v>
      </c>
      <c r="V8664" s="13">
        <f t="shared" si="1221"/>
        <v>2.5336990354018537E-2</v>
      </c>
      <c r="W8664" s="13"/>
      <c r="X8664" s="2">
        <v>45000</v>
      </c>
      <c r="Y8664">
        <v>123.28</v>
      </c>
      <c r="AA8664" s="2">
        <v>45000</v>
      </c>
      <c r="AB8664">
        <v>2667.95</v>
      </c>
      <c r="AC8664">
        <f t="shared" si="1222"/>
        <v>-1.0991251482799558E-2</v>
      </c>
      <c r="AD8664">
        <f t="shared" si="1217"/>
        <v>-1.1162371482799558E-2</v>
      </c>
      <c r="AE8664">
        <f>Sheet2!$B$17+Sheet2!$B$18*'Portfolio allocation'!K8664</f>
        <v>-6.2821701525176722E-3</v>
      </c>
      <c r="AF8664">
        <f t="shared" si="1223"/>
        <v>-4.8802013302818859E-3</v>
      </c>
      <c r="AH8664" s="2">
        <v>45000</v>
      </c>
      <c r="AI8664">
        <v>3.4940000000000002</v>
      </c>
      <c r="AJ8664">
        <v>4.2779999999999996</v>
      </c>
      <c r="AK8664">
        <v>1.05345</v>
      </c>
    </row>
    <row r="8665" spans="5:37" hidden="1" outlineLevel="1" x14ac:dyDescent="0.2">
      <c r="E8665" s="2">
        <v>45001</v>
      </c>
      <c r="F8665">
        <v>3960.28</v>
      </c>
      <c r="G8665">
        <f t="shared" si="1218"/>
        <v>1.7561980816715783E-2</v>
      </c>
      <c r="H8665" s="2">
        <v>45001</v>
      </c>
      <c r="I8665">
        <v>8468.33</v>
      </c>
      <c r="J8665">
        <f t="shared" si="1219"/>
        <v>1.7710696842672125E-2</v>
      </c>
      <c r="K8665">
        <f t="shared" si="1215"/>
        <v>1.7539576842672124E-2</v>
      </c>
      <c r="L8665">
        <v>-1.1175984907012443E-2</v>
      </c>
      <c r="N8665" s="2">
        <v>45001</v>
      </c>
      <c r="O8665">
        <v>276.2</v>
      </c>
      <c r="Q8665" s="2">
        <v>45001</v>
      </c>
      <c r="R8665">
        <v>454373.9</v>
      </c>
      <c r="S8665" s="8">
        <f t="shared" si="1220"/>
        <v>4.053630086417126E-2</v>
      </c>
      <c r="T8665" s="9">
        <f t="shared" si="1216"/>
        <v>4.0365180864171263E-2</v>
      </c>
      <c r="U8665" s="3">
        <f>Sheet1!$B$17+Sheet1!$B$18*'Portfolio allocation'!K8665</f>
        <v>2.0609645950258063E-2</v>
      </c>
      <c r="V8665" s="13">
        <f t="shared" si="1221"/>
        <v>1.97555349139132E-2</v>
      </c>
      <c r="W8665" s="13"/>
      <c r="X8665" s="2">
        <v>45001</v>
      </c>
      <c r="Y8665">
        <v>124.7</v>
      </c>
      <c r="AA8665" s="2">
        <v>45001</v>
      </c>
      <c r="AB8665">
        <v>2698.68</v>
      </c>
      <c r="AC8665">
        <f t="shared" si="1222"/>
        <v>1.1518206862947133E-2</v>
      </c>
      <c r="AD8665">
        <f t="shared" si="1217"/>
        <v>1.1338486862947134E-2</v>
      </c>
      <c r="AE8665">
        <f>Sheet2!$B$17+Sheet2!$B$18*'Portfolio allocation'!K8665</f>
        <v>1.5650026214944306E-2</v>
      </c>
      <c r="AF8665">
        <f t="shared" si="1223"/>
        <v>-4.3115393519971724E-3</v>
      </c>
      <c r="AH8665" s="2">
        <v>45001</v>
      </c>
      <c r="AI8665">
        <v>3.5830000000000002</v>
      </c>
      <c r="AJ8665">
        <v>4.4930000000000003</v>
      </c>
      <c r="AK8665">
        <v>1.0620499999999999</v>
      </c>
    </row>
    <row r="8666" spans="5:37" hidden="1" outlineLevel="1" x14ac:dyDescent="0.2">
      <c r="E8666" s="2">
        <v>45002</v>
      </c>
      <c r="F8666">
        <v>3916.64</v>
      </c>
      <c r="G8666">
        <f t="shared" si="1218"/>
        <v>-1.101942286909019E-2</v>
      </c>
      <c r="H8666" s="2">
        <v>45002</v>
      </c>
      <c r="I8666">
        <v>8375.2099999999991</v>
      </c>
      <c r="J8666">
        <f t="shared" si="1219"/>
        <v>-1.0996264907012443E-2</v>
      </c>
      <c r="K8666">
        <f t="shared" si="1215"/>
        <v>-1.1175984907012443E-2</v>
      </c>
      <c r="L8666">
        <v>8.7552973393622453E-3</v>
      </c>
      <c r="N8666" s="2">
        <v>45002</v>
      </c>
      <c r="O8666">
        <v>279.42989999999998</v>
      </c>
      <c r="Q8666" s="2">
        <v>45002</v>
      </c>
      <c r="R8666">
        <v>459687.6</v>
      </c>
      <c r="S8666" s="8">
        <f t="shared" si="1220"/>
        <v>1.1694553758479387E-2</v>
      </c>
      <c r="T8666" s="9">
        <f t="shared" si="1216"/>
        <v>1.1514833758479387E-2</v>
      </c>
      <c r="U8666" s="3">
        <f>Sheet1!$B$17+Sheet1!$B$18*'Portfolio allocation'!K8666</f>
        <v>-1.233357423809346E-2</v>
      </c>
      <c r="V8666" s="13">
        <f t="shared" si="1221"/>
        <v>2.3848407996572847E-2</v>
      </c>
      <c r="W8666" s="13"/>
      <c r="X8666" s="2">
        <v>45002</v>
      </c>
      <c r="Y8666">
        <v>123.69</v>
      </c>
      <c r="AA8666" s="2">
        <v>45002</v>
      </c>
      <c r="AB8666">
        <v>2676.82</v>
      </c>
      <c r="AC8666">
        <f t="shared" si="1222"/>
        <v>-8.1002564216579032E-3</v>
      </c>
      <c r="AD8666">
        <f t="shared" si="1217"/>
        <v>-8.2724964216579037E-3</v>
      </c>
      <c r="AE8666">
        <f>Sheet2!$B$17+Sheet2!$B$18*'Portfolio allocation'!K8666</f>
        <v>-9.8845838931134328E-3</v>
      </c>
      <c r="AF8666">
        <f t="shared" si="1223"/>
        <v>1.612087471455529E-3</v>
      </c>
      <c r="AH8666" s="2">
        <v>45002</v>
      </c>
      <c r="AI8666">
        <v>3.3969999999999998</v>
      </c>
      <c r="AJ8666">
        <v>4.306</v>
      </c>
      <c r="AK8666">
        <v>1.0645500000000001</v>
      </c>
    </row>
    <row r="8667" spans="5:37" hidden="1" outlineLevel="1" x14ac:dyDescent="0.2">
      <c r="E8667" s="2">
        <v>45005</v>
      </c>
      <c r="F8667">
        <v>3951.57</v>
      </c>
      <c r="G8667">
        <f t="shared" si="1218"/>
        <v>8.9183585930798781E-3</v>
      </c>
      <c r="H8667" s="2">
        <v>45005</v>
      </c>
      <c r="I8667">
        <v>8449.98</v>
      </c>
      <c r="J8667">
        <f t="shared" si="1219"/>
        <v>8.9275373393622459E-3</v>
      </c>
      <c r="K8667">
        <f t="shared" si="1215"/>
        <v>8.7552973393622453E-3</v>
      </c>
      <c r="L8667">
        <v>1.2881395637480723E-2</v>
      </c>
      <c r="N8667" s="2">
        <v>45005</v>
      </c>
      <c r="O8667">
        <v>272.23</v>
      </c>
      <c r="Q8667" s="2">
        <v>45005</v>
      </c>
      <c r="R8667">
        <v>447843</v>
      </c>
      <c r="S8667" s="8">
        <f t="shared" si="1220"/>
        <v>-2.5766629336967051E-2</v>
      </c>
      <c r="T8667" s="9">
        <f t="shared" si="1216"/>
        <v>-2.5938869336967051E-2</v>
      </c>
      <c r="U8667" s="3">
        <f>Sheet1!$B$17+Sheet1!$B$18*'Portfolio allocation'!K8667</f>
        <v>1.053209788081313E-2</v>
      </c>
      <c r="V8667" s="13">
        <f t="shared" si="1221"/>
        <v>-3.6470967217780183E-2</v>
      </c>
      <c r="W8667" s="13"/>
      <c r="X8667" s="2">
        <v>45005</v>
      </c>
      <c r="Y8667">
        <v>125.94</v>
      </c>
      <c r="AA8667" s="2">
        <v>45005</v>
      </c>
      <c r="AB8667">
        <v>2725.51</v>
      </c>
      <c r="AC8667">
        <f t="shared" si="1222"/>
        <v>1.8189493503485421E-2</v>
      </c>
      <c r="AD8667">
        <f t="shared" si="1217"/>
        <v>1.8014053503485422E-2</v>
      </c>
      <c r="AE8667">
        <f>Sheet2!$B$17+Sheet2!$B$18*'Portfolio allocation'!K8667</f>
        <v>7.8388207733622785E-3</v>
      </c>
      <c r="AF8667">
        <f t="shared" si="1223"/>
        <v>1.0175232730123144E-2</v>
      </c>
      <c r="AH8667" s="2">
        <v>45005</v>
      </c>
      <c r="AI8667">
        <v>3.4769999999999999</v>
      </c>
      <c r="AJ8667">
        <v>4.3860000000000001</v>
      </c>
      <c r="AK8667">
        <v>1.0721499999999999</v>
      </c>
    </row>
    <row r="8668" spans="5:37" hidden="1" outlineLevel="1" x14ac:dyDescent="0.2">
      <c r="E8668" s="2">
        <v>45006</v>
      </c>
      <c r="F8668">
        <v>4002.87</v>
      </c>
      <c r="G8668">
        <f t="shared" si="1218"/>
        <v>1.2982181765728518E-2</v>
      </c>
      <c r="H8668" s="2">
        <v>45006</v>
      </c>
      <c r="I8668">
        <v>8560.31</v>
      </c>
      <c r="J8668">
        <f t="shared" si="1219"/>
        <v>1.3056835637480724E-2</v>
      </c>
      <c r="K8668">
        <f t="shared" si="1215"/>
        <v>1.2881395637480723E-2</v>
      </c>
      <c r="L8668">
        <v>-1.6573665185536404E-2</v>
      </c>
      <c r="N8668" s="2">
        <v>45006</v>
      </c>
      <c r="O8668">
        <v>273.77999999999997</v>
      </c>
      <c r="Q8668" s="2">
        <v>45006</v>
      </c>
      <c r="R8668">
        <v>450393</v>
      </c>
      <c r="S8668" s="8">
        <f t="shared" si="1220"/>
        <v>5.6939597135603481E-3</v>
      </c>
      <c r="T8668" s="9">
        <f t="shared" si="1216"/>
        <v>5.5185197135603483E-3</v>
      </c>
      <c r="U8668" s="3">
        <f>Sheet1!$B$17+Sheet1!$B$18*'Portfolio allocation'!K8668</f>
        <v>1.5265662417651508E-2</v>
      </c>
      <c r="V8668" s="13">
        <f t="shared" si="1221"/>
        <v>-9.7471427040911607E-3</v>
      </c>
      <c r="W8668" s="13"/>
      <c r="X8668" s="2">
        <v>45006</v>
      </c>
      <c r="Y8668">
        <v>126.57</v>
      </c>
      <c r="AA8668" s="2">
        <v>45006</v>
      </c>
      <c r="AB8668">
        <v>2739.15</v>
      </c>
      <c r="AC8668">
        <f t="shared" si="1222"/>
        <v>5.0045679524197695E-3</v>
      </c>
      <c r="AD8668">
        <f t="shared" si="1217"/>
        <v>4.8193279524197698E-3</v>
      </c>
      <c r="AE8668">
        <f>Sheet2!$B$17+Sheet2!$B$18*'Portfolio allocation'!K8668</f>
        <v>1.1507852646337332E-2</v>
      </c>
      <c r="AF8668">
        <f t="shared" si="1223"/>
        <v>-6.6885246939175618E-3</v>
      </c>
      <c r="AH8668" s="2">
        <v>45006</v>
      </c>
      <c r="AI8668">
        <v>3.6059999999999999</v>
      </c>
      <c r="AJ8668">
        <v>4.6310000000000002</v>
      </c>
      <c r="AK8668">
        <v>1.0770500000000001</v>
      </c>
    </row>
    <row r="8669" spans="5:37" hidden="1" outlineLevel="1" x14ac:dyDescent="0.2">
      <c r="E8669" s="2">
        <v>45007</v>
      </c>
      <c r="F8669">
        <v>3936.97</v>
      </c>
      <c r="G8669">
        <f t="shared" si="1218"/>
        <v>-1.646318766285193E-2</v>
      </c>
      <c r="H8669" s="2">
        <v>45007</v>
      </c>
      <c r="I8669">
        <v>8420.02</v>
      </c>
      <c r="J8669">
        <f t="shared" si="1219"/>
        <v>-1.6388425185536404E-2</v>
      </c>
      <c r="K8669">
        <f t="shared" si="1215"/>
        <v>-1.6573665185536404E-2</v>
      </c>
      <c r="L8669">
        <v>2.8895039665939276E-3</v>
      </c>
      <c r="N8669" s="2">
        <v>45007</v>
      </c>
      <c r="O8669">
        <v>272.29000000000002</v>
      </c>
      <c r="Q8669" s="2">
        <v>45007</v>
      </c>
      <c r="R8669">
        <v>447941.8</v>
      </c>
      <c r="S8669" s="8">
        <f t="shared" si="1220"/>
        <v>-5.4423581183544734E-3</v>
      </c>
      <c r="T8669" s="9">
        <f t="shared" si="1216"/>
        <v>-5.6275981183544731E-3</v>
      </c>
      <c r="U8669" s="3">
        <f>Sheet1!$B$17+Sheet1!$B$18*'Portfolio allocation'!K8669</f>
        <v>-1.8525929849025943E-2</v>
      </c>
      <c r="V8669" s="13">
        <f t="shared" si="1221"/>
        <v>1.289833173067147E-2</v>
      </c>
      <c r="W8669" s="13"/>
      <c r="X8669" s="2">
        <v>45007</v>
      </c>
      <c r="Y8669">
        <v>124.05</v>
      </c>
      <c r="AA8669" s="2">
        <v>45007</v>
      </c>
      <c r="AB8669">
        <v>2684.61</v>
      </c>
      <c r="AC8669">
        <f t="shared" si="1222"/>
        <v>-1.9911286347954693E-2</v>
      </c>
      <c r="AD8669">
        <f t="shared" si="1217"/>
        <v>-2.0091846347954693E-2</v>
      </c>
      <c r="AE8669">
        <f>Sheet2!$B$17+Sheet2!$B$18*'Portfolio allocation'!K8669</f>
        <v>-1.4684338904055396E-2</v>
      </c>
      <c r="AF8669">
        <f t="shared" si="1223"/>
        <v>-5.4075074438992964E-3</v>
      </c>
      <c r="AH8669" s="2">
        <v>45007</v>
      </c>
      <c r="AI8669">
        <v>3.5</v>
      </c>
      <c r="AJ8669">
        <v>4.5140000000000002</v>
      </c>
      <c r="AK8669">
        <v>1.0791500000000001</v>
      </c>
    </row>
    <row r="8670" spans="5:37" hidden="1" outlineLevel="1" x14ac:dyDescent="0.2">
      <c r="E8670" s="2">
        <v>45008</v>
      </c>
      <c r="F8670">
        <v>3948.72</v>
      </c>
      <c r="G8670">
        <f t="shared" si="1218"/>
        <v>2.9845287111662788E-3</v>
      </c>
      <c r="H8670" s="2">
        <v>45008</v>
      </c>
      <c r="I8670">
        <v>8445.8700000000008</v>
      </c>
      <c r="J8670">
        <f t="shared" si="1219"/>
        <v>3.0700639665939278E-3</v>
      </c>
      <c r="K8670">
        <f t="shared" si="1215"/>
        <v>2.8895039665939276E-3</v>
      </c>
      <c r="L8670">
        <v>5.4703627631016803E-3</v>
      </c>
      <c r="N8670" s="2">
        <v>45008</v>
      </c>
      <c r="O8670">
        <v>277.65989999999999</v>
      </c>
      <c r="Q8670" s="2">
        <v>45008</v>
      </c>
      <c r="R8670">
        <v>456775.8</v>
      </c>
      <c r="S8670" s="8">
        <f t="shared" si="1220"/>
        <v>1.972131200972993E-2</v>
      </c>
      <c r="T8670" s="9">
        <f t="shared" si="1216"/>
        <v>1.954075200972993E-2</v>
      </c>
      <c r="U8670" s="3">
        <f>Sheet1!$B$17+Sheet1!$B$18*'Portfolio allocation'!K8670</f>
        <v>3.8027110646000539E-3</v>
      </c>
      <c r="V8670" s="13">
        <f t="shared" si="1221"/>
        <v>1.5738040945129875E-2</v>
      </c>
      <c r="W8670" s="13"/>
      <c r="X8670" s="2">
        <v>45008</v>
      </c>
      <c r="Y8670">
        <v>123.37</v>
      </c>
      <c r="AA8670" s="2">
        <v>45008</v>
      </c>
      <c r="AB8670">
        <v>2669.89</v>
      </c>
      <c r="AC8670">
        <f t="shared" si="1222"/>
        <v>-5.4831055535069506E-3</v>
      </c>
      <c r="AD8670">
        <f t="shared" si="1217"/>
        <v>-5.6581055535069504E-3</v>
      </c>
      <c r="AE8670">
        <f>Sheet2!$B$17+Sheet2!$B$18*'Portfolio allocation'!K8670</f>
        <v>2.6228076563730805E-3</v>
      </c>
      <c r="AF8670">
        <f t="shared" si="1223"/>
        <v>-8.2809132098800309E-3</v>
      </c>
      <c r="AH8670" s="2">
        <v>45008</v>
      </c>
      <c r="AI8670">
        <v>3.4039999999999999</v>
      </c>
      <c r="AJ8670">
        <v>4.375</v>
      </c>
      <c r="AK8670">
        <v>1.089</v>
      </c>
    </row>
    <row r="8671" spans="5:37" hidden="1" outlineLevel="1" x14ac:dyDescent="0.2">
      <c r="E8671" s="2">
        <v>45009</v>
      </c>
      <c r="F8671">
        <v>3970.99</v>
      </c>
      <c r="G8671">
        <f t="shared" si="1218"/>
        <v>5.6398022650376856E-3</v>
      </c>
      <c r="H8671" s="2">
        <v>45009</v>
      </c>
      <c r="I8671">
        <v>8493.5499999999993</v>
      </c>
      <c r="J8671">
        <f t="shared" si="1219"/>
        <v>5.6453627631016801E-3</v>
      </c>
      <c r="K8671">
        <f t="shared" si="1215"/>
        <v>5.4703627631016803E-3</v>
      </c>
      <c r="L8671">
        <v>1.4741322356377272E-3</v>
      </c>
      <c r="N8671" s="2">
        <v>45009</v>
      </c>
      <c r="O8671">
        <v>280.57010000000002</v>
      </c>
      <c r="Q8671" s="2">
        <v>45009</v>
      </c>
      <c r="R8671">
        <v>461563.2</v>
      </c>
      <c r="S8671" s="8">
        <f t="shared" si="1220"/>
        <v>1.048085296988166E-2</v>
      </c>
      <c r="T8671" s="9">
        <f t="shared" si="1216"/>
        <v>1.030585296988166E-2</v>
      </c>
      <c r="U8671" s="3">
        <f>Sheet1!$B$17+Sheet1!$B$18*'Portfolio allocation'!K8671</f>
        <v>6.7635376836137941E-3</v>
      </c>
      <c r="V8671" s="13">
        <f t="shared" si="1221"/>
        <v>3.5423152862678661E-3</v>
      </c>
      <c r="W8671" s="13"/>
      <c r="X8671" s="2">
        <v>45009</v>
      </c>
      <c r="Y8671">
        <v>125.29</v>
      </c>
      <c r="AA8671" s="2">
        <v>45009</v>
      </c>
      <c r="AB8671">
        <v>2711.45</v>
      </c>
      <c r="AC8671">
        <f t="shared" si="1222"/>
        <v>1.5566184374637082E-2</v>
      </c>
      <c r="AD8671">
        <f t="shared" si="1217"/>
        <v>1.5393184374637083E-2</v>
      </c>
      <c r="AE8671">
        <f>Sheet2!$B$17+Sheet2!$B$18*'Portfolio allocation'!K8671</f>
        <v>4.9177731418907191E-3</v>
      </c>
      <c r="AF8671">
        <f t="shared" si="1223"/>
        <v>1.0475411232746364E-2</v>
      </c>
      <c r="AH8671" s="2">
        <v>45009</v>
      </c>
      <c r="AI8671">
        <v>3.3780000000000001</v>
      </c>
      <c r="AJ8671">
        <v>4.3250000000000002</v>
      </c>
      <c r="AK8671">
        <v>1.0762499999999999</v>
      </c>
    </row>
    <row r="8672" spans="5:37" hidden="1" outlineLevel="1" x14ac:dyDescent="0.2">
      <c r="E8672" s="2">
        <v>45012</v>
      </c>
      <c r="F8672">
        <v>3977.53</v>
      </c>
      <c r="G8672">
        <f t="shared" si="1218"/>
        <v>1.6469444647304599E-3</v>
      </c>
      <c r="H8672" s="2">
        <v>45012</v>
      </c>
      <c r="I8672">
        <v>8507.5400000000009</v>
      </c>
      <c r="J8672">
        <f t="shared" si="1219"/>
        <v>1.6471322356377271E-3</v>
      </c>
      <c r="K8672">
        <f t="shared" si="1215"/>
        <v>1.4741322356377272E-3</v>
      </c>
      <c r="L8672">
        <v>-1.7307494192681057E-3</v>
      </c>
      <c r="N8672" s="2">
        <v>45012</v>
      </c>
      <c r="O8672">
        <v>276.37990000000002</v>
      </c>
      <c r="Q8672" s="2">
        <v>45012</v>
      </c>
      <c r="R8672">
        <v>454669.9</v>
      </c>
      <c r="S8672" s="8">
        <f t="shared" si="1220"/>
        <v>-1.4934682834333413E-2</v>
      </c>
      <c r="T8672" s="9">
        <f t="shared" si="1216"/>
        <v>-1.5107682834333412E-2</v>
      </c>
      <c r="U8672" s="3">
        <f>Sheet1!$B$17+Sheet1!$B$18*'Portfolio allocation'!K8672</f>
        <v>2.1789607445572802E-3</v>
      </c>
      <c r="V8672" s="13">
        <f t="shared" si="1221"/>
        <v>-1.7286643578890693E-2</v>
      </c>
      <c r="W8672" s="13"/>
      <c r="X8672" s="2">
        <v>45012</v>
      </c>
      <c r="Y8672">
        <v>129.31</v>
      </c>
      <c r="AA8672" s="2">
        <v>45012</v>
      </c>
      <c r="AB8672">
        <v>2798.44</v>
      </c>
      <c r="AC8672">
        <f t="shared" si="1222"/>
        <v>3.2082465101698432E-2</v>
      </c>
      <c r="AD8672">
        <f t="shared" si="1217"/>
        <v>3.1902105101698434E-2</v>
      </c>
      <c r="AE8672">
        <f>Sheet2!$B$17+Sheet2!$B$18*'Portfolio allocation'!K8672</f>
        <v>1.364223003808156E-3</v>
      </c>
      <c r="AF8672">
        <f t="shared" si="1223"/>
        <v>3.0537882097890278E-2</v>
      </c>
      <c r="AH8672" s="2">
        <v>45012</v>
      </c>
      <c r="AI8672">
        <v>3.528</v>
      </c>
      <c r="AJ8672">
        <v>4.5090000000000003</v>
      </c>
      <c r="AK8672">
        <v>1.0781499999999999</v>
      </c>
    </row>
    <row r="8673" spans="5:37" hidden="1" outlineLevel="1" x14ac:dyDescent="0.2">
      <c r="E8673" s="2">
        <v>45013</v>
      </c>
      <c r="F8673">
        <v>3971.27</v>
      </c>
      <c r="G8673">
        <f t="shared" si="1218"/>
        <v>-1.5738410521103363E-3</v>
      </c>
      <c r="H8673" s="2">
        <v>45013</v>
      </c>
      <c r="I8673">
        <v>8494.35</v>
      </c>
      <c r="J8673">
        <f t="shared" si="1219"/>
        <v>-1.5503894192681056E-3</v>
      </c>
      <c r="K8673">
        <f t="shared" si="1215"/>
        <v>-1.7307494192681057E-3</v>
      </c>
      <c r="L8673">
        <v>1.4056259176511409E-2</v>
      </c>
      <c r="N8673" s="2">
        <v>45013</v>
      </c>
      <c r="O8673">
        <v>275.23</v>
      </c>
      <c r="Q8673" s="2">
        <v>45013</v>
      </c>
      <c r="R8673">
        <v>452778.3</v>
      </c>
      <c r="S8673" s="8">
        <f t="shared" si="1220"/>
        <v>-4.1603809708978812E-3</v>
      </c>
      <c r="T8673" s="9">
        <f t="shared" si="1216"/>
        <v>-4.3407409708978812E-3</v>
      </c>
      <c r="U8673" s="3">
        <f>Sheet1!$B$17+Sheet1!$B$18*'Portfolio allocation'!K8673</f>
        <v>-1.4977607124530825E-3</v>
      </c>
      <c r="V8673" s="13">
        <f t="shared" si="1221"/>
        <v>-2.8429802584447987E-3</v>
      </c>
      <c r="W8673" s="13"/>
      <c r="X8673" s="2">
        <v>45013</v>
      </c>
      <c r="Y8673">
        <v>129.34</v>
      </c>
      <c r="AA8673" s="2">
        <v>45013</v>
      </c>
      <c r="AB8673">
        <v>2799.09</v>
      </c>
      <c r="AC8673">
        <f t="shared" si="1222"/>
        <v>2.32272265976885E-4</v>
      </c>
      <c r="AD8673">
        <f t="shared" si="1217"/>
        <v>5.0832265976885025E-5</v>
      </c>
      <c r="AE8673">
        <f>Sheet2!$B$17+Sheet2!$B$18*'Portfolio allocation'!K8673</f>
        <v>-1.485639527660038E-3</v>
      </c>
      <c r="AF8673">
        <f t="shared" si="1223"/>
        <v>1.5364717936369231E-3</v>
      </c>
      <c r="AH8673" s="2">
        <v>45013</v>
      </c>
      <c r="AI8673">
        <v>3.5680000000000001</v>
      </c>
      <c r="AJ8673">
        <v>4.5359999999999996</v>
      </c>
      <c r="AK8673">
        <v>1.08335</v>
      </c>
    </row>
    <row r="8674" spans="5:37" hidden="1" outlineLevel="1" x14ac:dyDescent="0.2">
      <c r="E8674" s="2">
        <v>45014</v>
      </c>
      <c r="F8674">
        <v>4027.81</v>
      </c>
      <c r="G8674">
        <f t="shared" si="1218"/>
        <v>1.4237259113583312E-2</v>
      </c>
      <c r="H8674" s="2">
        <v>45014</v>
      </c>
      <c r="I8674">
        <v>8615.2900000000009</v>
      </c>
      <c r="J8674">
        <f t="shared" si="1219"/>
        <v>1.4237699176511409E-2</v>
      </c>
      <c r="K8674">
        <f t="shared" si="1215"/>
        <v>1.4056259176511409E-2</v>
      </c>
      <c r="L8674">
        <v>5.6685849732742823E-3</v>
      </c>
      <c r="N8674" s="2">
        <v>45014</v>
      </c>
      <c r="O8674">
        <v>280.51</v>
      </c>
      <c r="Q8674" s="2">
        <v>45014</v>
      </c>
      <c r="R8674">
        <v>461464.4</v>
      </c>
      <c r="S8674" s="8">
        <f t="shared" si="1220"/>
        <v>1.9184002413543233E-2</v>
      </c>
      <c r="T8674" s="9">
        <f t="shared" si="1216"/>
        <v>1.9002562413543232E-2</v>
      </c>
      <c r="U8674" s="3">
        <f>Sheet1!$B$17+Sheet1!$B$18*'Portfolio allocation'!K8674</f>
        <v>1.6613495644629175E-2</v>
      </c>
      <c r="V8674" s="13">
        <f t="shared" si="1221"/>
        <v>2.3890667689140561E-3</v>
      </c>
      <c r="W8674" s="13"/>
      <c r="X8674" s="2">
        <v>45014</v>
      </c>
      <c r="Y8674">
        <v>129.71</v>
      </c>
      <c r="AA8674" s="2">
        <v>45014</v>
      </c>
      <c r="AB8674">
        <v>2807.1</v>
      </c>
      <c r="AC8674">
        <f t="shared" si="1222"/>
        <v>2.8616443201181507E-3</v>
      </c>
      <c r="AD8674">
        <f t="shared" si="1217"/>
        <v>2.6790043201181508E-3</v>
      </c>
      <c r="AE8674">
        <f>Sheet2!$B$17+Sheet2!$B$18*'Portfolio allocation'!K8674</f>
        <v>1.2552571278723166E-2</v>
      </c>
      <c r="AF8674">
        <f t="shared" si="1223"/>
        <v>-9.8735669586050151E-3</v>
      </c>
      <c r="AH8674" s="2">
        <v>45014</v>
      </c>
      <c r="AI8674">
        <v>3.5659999999999998</v>
      </c>
      <c r="AJ8674">
        <v>4.5659999999999998</v>
      </c>
      <c r="AK8674">
        <v>1.0831</v>
      </c>
    </row>
    <row r="8675" spans="5:37" hidden="1" outlineLevel="1" x14ac:dyDescent="0.2">
      <c r="E8675" s="2">
        <v>45015</v>
      </c>
      <c r="F8675">
        <v>4050.83</v>
      </c>
      <c r="G8675">
        <f t="shared" si="1218"/>
        <v>5.7152646227105475E-3</v>
      </c>
      <c r="H8675" s="2">
        <v>45015</v>
      </c>
      <c r="I8675">
        <v>8665.7000000000007</v>
      </c>
      <c r="J8675">
        <f t="shared" si="1219"/>
        <v>5.8512249732742827E-3</v>
      </c>
      <c r="K8675">
        <f t="shared" si="1215"/>
        <v>5.6685849732742823E-3</v>
      </c>
      <c r="L8675">
        <v>1.4289746749598708E-2</v>
      </c>
      <c r="N8675" s="2">
        <v>45015</v>
      </c>
      <c r="O8675">
        <v>284.05</v>
      </c>
      <c r="Q8675" s="2">
        <v>45015</v>
      </c>
      <c r="R8675">
        <v>467288.1</v>
      </c>
      <c r="S8675" s="8">
        <f t="shared" si="1220"/>
        <v>1.2620041762701373E-2</v>
      </c>
      <c r="T8675" s="9">
        <f t="shared" si="1216"/>
        <v>1.2437401762701373E-2</v>
      </c>
      <c r="U8675" s="3">
        <f>Sheet1!$B$17+Sheet1!$B$18*'Portfolio allocation'!K8675</f>
        <v>6.9909432267426675E-3</v>
      </c>
      <c r="V8675" s="13">
        <f t="shared" si="1221"/>
        <v>5.4464585359587057E-3</v>
      </c>
      <c r="W8675" s="13"/>
      <c r="X8675" s="2">
        <v>45015</v>
      </c>
      <c r="Y8675">
        <v>129.22</v>
      </c>
      <c r="AA8675" s="2">
        <v>45015</v>
      </c>
      <c r="AB8675">
        <v>2796.5</v>
      </c>
      <c r="AC8675">
        <f t="shared" si="1222"/>
        <v>-3.7761390759145641E-3</v>
      </c>
      <c r="AD8675">
        <f t="shared" si="1217"/>
        <v>-3.9606990759145644E-3</v>
      </c>
      <c r="AE8675">
        <f>Sheet2!$B$17+Sheet2!$B$18*'Portfolio allocation'!K8675</f>
        <v>5.0940373882821547E-3</v>
      </c>
      <c r="AF8675">
        <f t="shared" si="1223"/>
        <v>-9.05473646419672E-3</v>
      </c>
      <c r="AH8675" s="2">
        <v>45015</v>
      </c>
      <c r="AI8675">
        <v>3.5510000000000002</v>
      </c>
      <c r="AJ8675">
        <v>4.6139999999999999</v>
      </c>
      <c r="AK8675">
        <v>1.0912999999999999</v>
      </c>
    </row>
    <row r="8676" spans="5:37" hidden="1" outlineLevel="1" x14ac:dyDescent="0.2">
      <c r="E8676" s="2">
        <v>45016</v>
      </c>
      <c r="F8676">
        <v>4109.3100000000004</v>
      </c>
      <c r="G8676">
        <f t="shared" si="1218"/>
        <v>1.4436547571732294E-2</v>
      </c>
      <c r="H8676" s="2">
        <v>45016</v>
      </c>
      <c r="I8676">
        <v>8791.1299999999992</v>
      </c>
      <c r="J8676">
        <f t="shared" si="1219"/>
        <v>1.4474306749598709E-2</v>
      </c>
      <c r="K8676">
        <f t="shared" si="1215"/>
        <v>1.4289746749598708E-2</v>
      </c>
      <c r="L8676">
        <v>3.5153606641239571E-3</v>
      </c>
      <c r="N8676" s="2">
        <v>45016</v>
      </c>
      <c r="O8676">
        <v>288.3</v>
      </c>
      <c r="Q8676" s="2">
        <v>45016</v>
      </c>
      <c r="R8676">
        <v>474279.8</v>
      </c>
      <c r="S8676" s="8">
        <f t="shared" si="1220"/>
        <v>1.4962289859296707E-2</v>
      </c>
      <c r="T8676" s="9">
        <f t="shared" si="1216"/>
        <v>1.4777729859296707E-2</v>
      </c>
      <c r="U8676" s="3">
        <f>Sheet1!$B$17+Sheet1!$B$18*'Portfolio allocation'!K8676</f>
        <v>1.6881358505836941E-2</v>
      </c>
      <c r="V8676" s="13">
        <f t="shared" si="1221"/>
        <v>-2.1036286465402343E-3</v>
      </c>
      <c r="W8676" s="13"/>
      <c r="X8676" s="2">
        <v>45016</v>
      </c>
      <c r="Y8676">
        <v>131.09</v>
      </c>
      <c r="AA8676" s="2">
        <v>45016</v>
      </c>
      <c r="AB8676">
        <v>2836.97</v>
      </c>
      <c r="AC8676">
        <f t="shared" si="1222"/>
        <v>1.4471661004827441E-2</v>
      </c>
      <c r="AD8676">
        <f t="shared" si="1217"/>
        <v>1.4286701004827441E-2</v>
      </c>
      <c r="AE8676">
        <f>Sheet2!$B$17+Sheet2!$B$18*'Portfolio allocation'!K8676</f>
        <v>1.276019438551913E-2</v>
      </c>
      <c r="AF8676">
        <f t="shared" si="1223"/>
        <v>1.5265066193083116E-3</v>
      </c>
      <c r="AH8676" s="2">
        <v>45016</v>
      </c>
      <c r="AI8676">
        <v>3.4809999999999999</v>
      </c>
      <c r="AJ8676">
        <v>4.6239999999999997</v>
      </c>
      <c r="AK8676">
        <v>1.0864499999999999</v>
      </c>
    </row>
    <row r="8677" spans="5:37" hidden="1" outlineLevel="1" x14ac:dyDescent="0.2">
      <c r="E8677" s="2">
        <v>45019</v>
      </c>
      <c r="F8677">
        <v>4124.51</v>
      </c>
      <c r="G8677">
        <f t="shared" si="1218"/>
        <v>3.6989178231867648E-3</v>
      </c>
      <c r="H8677" s="2">
        <v>45019</v>
      </c>
      <c r="I8677">
        <v>8823.66</v>
      </c>
      <c r="J8677">
        <f t="shared" si="1219"/>
        <v>3.7003206641239572E-3</v>
      </c>
      <c r="K8677">
        <f t="shared" si="1215"/>
        <v>3.5153606641239571E-3</v>
      </c>
      <c r="L8677">
        <v>-5.8907288808499178E-3</v>
      </c>
      <c r="N8677" s="2">
        <v>45019</v>
      </c>
      <c r="O8677">
        <v>287.23</v>
      </c>
      <c r="Q8677" s="2">
        <v>45019</v>
      </c>
      <c r="R8677">
        <v>472519.4</v>
      </c>
      <c r="S8677" s="8">
        <f t="shared" si="1220"/>
        <v>-3.7117330318515718E-3</v>
      </c>
      <c r="T8677" s="9">
        <f t="shared" si="1216"/>
        <v>-3.8966930318515718E-3</v>
      </c>
      <c r="U8677" s="3">
        <f>Sheet1!$B$17+Sheet1!$B$18*'Portfolio allocation'!K8677</f>
        <v>4.5207097293245135E-3</v>
      </c>
      <c r="V8677" s="13">
        <f t="shared" si="1221"/>
        <v>-8.4174027611760849E-3</v>
      </c>
      <c r="W8677" s="13"/>
      <c r="X8677" s="2">
        <v>45019</v>
      </c>
      <c r="Y8677">
        <v>132.06</v>
      </c>
      <c r="AA8677" s="2">
        <v>45019</v>
      </c>
      <c r="AB8677">
        <v>2857.96</v>
      </c>
      <c r="AC8677">
        <f t="shared" si="1222"/>
        <v>7.3987387952640926E-3</v>
      </c>
      <c r="AD8677">
        <f t="shared" si="1217"/>
        <v>7.2142587952640927E-3</v>
      </c>
      <c r="AE8677">
        <f>Sheet2!$B$17+Sheet2!$B$18*'Portfolio allocation'!K8677</f>
        <v>3.1793353988652318E-3</v>
      </c>
      <c r="AF8677">
        <f t="shared" si="1223"/>
        <v>4.0349233963988609E-3</v>
      </c>
      <c r="AH8677" s="2">
        <v>45019</v>
      </c>
      <c r="AI8677">
        <v>3.423</v>
      </c>
      <c r="AJ8677">
        <v>4.6120000000000001</v>
      </c>
      <c r="AK8677">
        <v>1.0888500000000001</v>
      </c>
    </row>
    <row r="8678" spans="5:37" hidden="1" outlineLevel="1" x14ac:dyDescent="0.2">
      <c r="E8678" s="2">
        <v>45020</v>
      </c>
      <c r="F8678">
        <v>4100.6000000000004</v>
      </c>
      <c r="G8678">
        <f t="shared" si="1218"/>
        <v>-5.7970522559043225E-3</v>
      </c>
      <c r="H8678" s="2">
        <v>45020</v>
      </c>
      <c r="I8678">
        <v>8773.31</v>
      </c>
      <c r="J8678">
        <f t="shared" si="1219"/>
        <v>-5.7062488808499179E-3</v>
      </c>
      <c r="K8678">
        <f t="shared" si="1215"/>
        <v>-5.8907288808499178E-3</v>
      </c>
      <c r="L8678">
        <v>-2.5471275121018489E-3</v>
      </c>
      <c r="N8678" s="2">
        <v>45020</v>
      </c>
      <c r="O8678">
        <v>287.17989999999998</v>
      </c>
      <c r="Q8678" s="2">
        <v>45020</v>
      </c>
      <c r="R8678">
        <v>472437</v>
      </c>
      <c r="S8678" s="8">
        <f t="shared" si="1220"/>
        <v>-1.7438437448291655E-4</v>
      </c>
      <c r="T8678" s="9">
        <f t="shared" si="1216"/>
        <v>-3.5886437448291654E-4</v>
      </c>
      <c r="U8678" s="3">
        <f>Sheet1!$B$17+Sheet1!$B$18*'Portfolio allocation'!K8678</f>
        <v>-6.2701945786794687E-3</v>
      </c>
      <c r="V8678" s="13">
        <f t="shared" si="1221"/>
        <v>5.9113302041965523E-3</v>
      </c>
      <c r="W8678" s="13"/>
      <c r="X8678" s="2">
        <v>45020</v>
      </c>
      <c r="Y8678">
        <v>131.6</v>
      </c>
      <c r="AA8678" s="2">
        <v>45020</v>
      </c>
      <c r="AB8678">
        <v>2848</v>
      </c>
      <c r="AC8678">
        <f t="shared" si="1222"/>
        <v>-3.4850032890593186E-3</v>
      </c>
      <c r="AD8678">
        <f t="shared" si="1217"/>
        <v>-3.6647232890593185E-3</v>
      </c>
      <c r="AE8678">
        <f>Sheet2!$B$17+Sheet2!$B$18*'Portfolio allocation'!K8678</f>
        <v>-5.1847993955733444E-3</v>
      </c>
      <c r="AF8678">
        <f t="shared" si="1223"/>
        <v>1.5200761065140259E-3</v>
      </c>
      <c r="AH8678" s="2">
        <v>45020</v>
      </c>
      <c r="AI8678">
        <v>3.35</v>
      </c>
      <c r="AJ8678">
        <v>4.4930000000000003</v>
      </c>
      <c r="AK8678">
        <v>1.0969500000000001</v>
      </c>
    </row>
    <row r="8679" spans="5:37" hidden="1" outlineLevel="1" x14ac:dyDescent="0.2">
      <c r="E8679" s="2">
        <v>45021</v>
      </c>
      <c r="F8679">
        <v>4090.38</v>
      </c>
      <c r="G8679">
        <f t="shared" si="1218"/>
        <v>-2.4923181973370845E-3</v>
      </c>
      <c r="H8679" s="2">
        <v>45021</v>
      </c>
      <c r="I8679">
        <v>8752.5400000000009</v>
      </c>
      <c r="J8679">
        <f t="shared" si="1219"/>
        <v>-2.367407512101849E-3</v>
      </c>
      <c r="K8679">
        <f t="shared" si="1215"/>
        <v>-2.5471275121018489E-3</v>
      </c>
      <c r="L8679">
        <v>3.6098145050465283E-3</v>
      </c>
      <c r="N8679" s="2">
        <v>45021</v>
      </c>
      <c r="O8679">
        <v>284.34010000000001</v>
      </c>
      <c r="Q8679" s="2">
        <v>45021</v>
      </c>
      <c r="R8679">
        <v>467765.3</v>
      </c>
      <c r="S8679" s="8">
        <f t="shared" si="1220"/>
        <v>-9.8885142357605371E-3</v>
      </c>
      <c r="T8679" s="9">
        <f t="shared" si="1216"/>
        <v>-1.0068234235760537E-2</v>
      </c>
      <c r="U8679" s="3">
        <f>Sheet1!$B$17+Sheet1!$B$18*'Portfolio allocation'!K8679</f>
        <v>-2.4343303503242242E-3</v>
      </c>
      <c r="V8679" s="13">
        <f t="shared" si="1221"/>
        <v>-7.633903885436312E-3</v>
      </c>
      <c r="W8679" s="13"/>
      <c r="X8679" s="2">
        <v>45021</v>
      </c>
      <c r="Y8679">
        <v>132.13999999999999</v>
      </c>
      <c r="AA8679" s="2">
        <v>45021</v>
      </c>
      <c r="AB8679">
        <v>2859.69</v>
      </c>
      <c r="AC8679">
        <f t="shared" si="1222"/>
        <v>4.1046348314606185E-3</v>
      </c>
      <c r="AD8679">
        <f t="shared" si="1217"/>
        <v>3.9258348314606187E-3</v>
      </c>
      <c r="AE8679">
        <f>Sheet2!$B$17+Sheet2!$B$18*'Portfolio allocation'!K8679</f>
        <v>-2.2115837554966527E-3</v>
      </c>
      <c r="AF8679">
        <f t="shared" si="1223"/>
        <v>6.1374185869572714E-3</v>
      </c>
      <c r="AH8679" s="2">
        <v>45021</v>
      </c>
      <c r="AI8679">
        <v>3.302</v>
      </c>
      <c r="AJ8679">
        <v>4.47</v>
      </c>
      <c r="AK8679">
        <v>1.0911500000000001</v>
      </c>
    </row>
    <row r="8680" spans="5:37" hidden="1" outlineLevel="1" x14ac:dyDescent="0.2">
      <c r="E8680" s="2">
        <v>45022</v>
      </c>
      <c r="F8680">
        <v>4105.0200000000004</v>
      </c>
      <c r="G8680">
        <f t="shared" si="1218"/>
        <v>3.5791295674241219E-3</v>
      </c>
      <c r="H8680" s="2">
        <v>45022</v>
      </c>
      <c r="I8680">
        <v>8785.7000000000007</v>
      </c>
      <c r="J8680">
        <f t="shared" si="1219"/>
        <v>3.7886145050465281E-3</v>
      </c>
      <c r="K8680">
        <f t="shared" si="1215"/>
        <v>3.6098145050465283E-3</v>
      </c>
      <c r="L8680">
        <v>-1.8071999999999999E-4</v>
      </c>
      <c r="N8680" s="2">
        <v>45022</v>
      </c>
      <c r="O8680">
        <v>291.6001</v>
      </c>
      <c r="Q8680" s="2">
        <v>45022</v>
      </c>
      <c r="R8680">
        <v>479708.6</v>
      </c>
      <c r="S8680" s="8">
        <f t="shared" si="1220"/>
        <v>2.5532676322933767E-2</v>
      </c>
      <c r="T8680" s="9">
        <f t="shared" si="1216"/>
        <v>2.5353876322933767E-2</v>
      </c>
      <c r="U8680" s="3">
        <f>Sheet1!$B$17+Sheet1!$B$18*'Portfolio allocation'!K8680</f>
        <v>4.6290695694095486E-3</v>
      </c>
      <c r="V8680" s="13">
        <f t="shared" si="1221"/>
        <v>2.0724806753524221E-2</v>
      </c>
      <c r="W8680" s="13"/>
      <c r="X8680" s="2">
        <v>45022</v>
      </c>
      <c r="Y8680">
        <v>130.5</v>
      </c>
      <c r="AA8680" s="2">
        <v>45022</v>
      </c>
      <c r="AB8680">
        <v>2824.2</v>
      </c>
      <c r="AC8680">
        <f t="shared" si="1222"/>
        <v>-1.2410436096220279E-2</v>
      </c>
      <c r="AD8680">
        <f t="shared" si="1217"/>
        <v>-1.2591156096220279E-2</v>
      </c>
      <c r="AE8680">
        <f>Sheet2!$B$17+Sheet2!$B$18*'Portfolio allocation'!K8680</f>
        <v>3.2633261639490058E-3</v>
      </c>
      <c r="AF8680">
        <f t="shared" si="1223"/>
        <v>-1.5854482260169285E-2</v>
      </c>
      <c r="AH8680" s="2">
        <v>45022</v>
      </c>
      <c r="AI8680">
        <v>3.2989999999999999</v>
      </c>
      <c r="AJ8680">
        <v>4.5179999999999998</v>
      </c>
      <c r="AK8680">
        <v>1.0923499999999999</v>
      </c>
    </row>
    <row r="8681" spans="5:37" hidden="1" outlineLevel="1" x14ac:dyDescent="0.2">
      <c r="E8681" s="2">
        <v>45023</v>
      </c>
      <c r="F8681">
        <v>4105.0200000000004</v>
      </c>
      <c r="G8681">
        <f t="shared" si="1218"/>
        <v>0</v>
      </c>
      <c r="H8681" s="2">
        <v>45023</v>
      </c>
      <c r="I8681">
        <v>8785.7000000000007</v>
      </c>
      <c r="J8681">
        <f t="shared" si="1219"/>
        <v>0</v>
      </c>
      <c r="K8681">
        <f t="shared" si="1215"/>
        <v>-1.8071999999999999E-4</v>
      </c>
      <c r="L8681">
        <v>8.3798084341593171E-4</v>
      </c>
      <c r="N8681" s="2">
        <v>45023</v>
      </c>
      <c r="O8681">
        <v>291.6001</v>
      </c>
      <c r="Q8681" s="2">
        <v>45023</v>
      </c>
      <c r="R8681">
        <v>479708.6</v>
      </c>
      <c r="S8681" s="8">
        <f t="shared" si="1220"/>
        <v>0</v>
      </c>
      <c r="T8681" s="9">
        <f t="shared" si="1216"/>
        <v>-1.8071999999999999E-4</v>
      </c>
      <c r="U8681" s="3">
        <f>Sheet1!$B$17+Sheet1!$B$18*'Portfolio allocation'!K8681</f>
        <v>2.8047232030076099E-4</v>
      </c>
      <c r="V8681" s="13">
        <f t="shared" si="1221"/>
        <v>-4.6119232030076098E-4</v>
      </c>
      <c r="W8681" s="13"/>
      <c r="X8681" s="2">
        <v>45023</v>
      </c>
      <c r="Y8681">
        <v>130.5</v>
      </c>
      <c r="AA8681" s="2">
        <v>45023</v>
      </c>
      <c r="AB8681">
        <v>2824.2</v>
      </c>
      <c r="AC8681">
        <f t="shared" si="1222"/>
        <v>0</v>
      </c>
      <c r="AD8681">
        <f t="shared" si="1217"/>
        <v>-1.8071999999999999E-4</v>
      </c>
      <c r="AE8681">
        <f>Sheet2!$B$17+Sheet2!$B$18*'Portfolio allocation'!K8681</f>
        <v>-1.0731382321983092E-4</v>
      </c>
      <c r="AF8681">
        <f t="shared" si="1223"/>
        <v>-7.3406176780169071E-5</v>
      </c>
      <c r="AH8681" s="2">
        <v>45023</v>
      </c>
      <c r="AI8681">
        <v>3.2989999999999999</v>
      </c>
      <c r="AJ8681">
        <v>4.5179999999999998</v>
      </c>
      <c r="AK8681">
        <v>1.0923499999999999</v>
      </c>
    </row>
    <row r="8682" spans="5:37" hidden="1" outlineLevel="1" x14ac:dyDescent="0.2">
      <c r="E8682" s="2">
        <v>45026</v>
      </c>
      <c r="F8682">
        <v>4109.1099999999997</v>
      </c>
      <c r="G8682">
        <f t="shared" si="1218"/>
        <v>9.9634106532953126E-4</v>
      </c>
      <c r="H8682" s="2">
        <v>45026</v>
      </c>
      <c r="I8682">
        <v>8794.65</v>
      </c>
      <c r="J8682">
        <f t="shared" si="1219"/>
        <v>1.0187008434159317E-3</v>
      </c>
      <c r="K8682">
        <f t="shared" si="1215"/>
        <v>8.3798084341593171E-4</v>
      </c>
      <c r="L8682">
        <v>-2.2857397690629884E-4</v>
      </c>
      <c r="N8682" s="2">
        <v>45026</v>
      </c>
      <c r="O8682">
        <v>289.38990000000001</v>
      </c>
      <c r="Q8682" s="2">
        <v>45026</v>
      </c>
      <c r="R8682">
        <v>476072.6</v>
      </c>
      <c r="S8682" s="8">
        <f t="shared" si="1220"/>
        <v>-7.57960144971348E-3</v>
      </c>
      <c r="T8682" s="9">
        <f t="shared" si="1216"/>
        <v>-7.7603214497134797E-3</v>
      </c>
      <c r="U8682" s="3">
        <f>Sheet1!$B$17+Sheet1!$B$18*'Portfolio allocation'!K8682</f>
        <v>1.4491517451801677E-3</v>
      </c>
      <c r="V8682" s="13">
        <f t="shared" si="1221"/>
        <v>-9.2094731948936474E-3</v>
      </c>
      <c r="W8682" s="13"/>
      <c r="X8682" s="2">
        <v>45026</v>
      </c>
      <c r="Y8682">
        <v>131.03</v>
      </c>
      <c r="AA8682" s="2">
        <v>45026</v>
      </c>
      <c r="AB8682">
        <v>2835.67</v>
      </c>
      <c r="AC8682">
        <f t="shared" si="1222"/>
        <v>4.0613271014802166E-3</v>
      </c>
      <c r="AD8682">
        <f t="shared" si="1217"/>
        <v>3.8736871014802164E-3</v>
      </c>
      <c r="AE8682">
        <f>Sheet2!$B$17+Sheet2!$B$18*'Portfolio allocation'!K8682</f>
        <v>7.9854095615467088E-4</v>
      </c>
      <c r="AF8682">
        <f t="shared" si="1223"/>
        <v>3.0751461453255454E-3</v>
      </c>
      <c r="AH8682" s="2">
        <v>45026</v>
      </c>
      <c r="AI8682">
        <v>3.4209999999999998</v>
      </c>
      <c r="AJ8682">
        <v>4.6909999999999998</v>
      </c>
      <c r="AK8682">
        <v>1.08395</v>
      </c>
    </row>
    <row r="8683" spans="5:37" hidden="1" outlineLevel="1" x14ac:dyDescent="0.2">
      <c r="E8683" s="2">
        <v>45027</v>
      </c>
      <c r="F8683">
        <v>4108.9399999999996</v>
      </c>
      <c r="G8683">
        <f t="shared" si="1218"/>
        <v>-4.1371489203245737E-5</v>
      </c>
      <c r="H8683" s="2">
        <v>45027</v>
      </c>
      <c r="I8683">
        <v>8794.2900000000009</v>
      </c>
      <c r="J8683">
        <f t="shared" si="1219"/>
        <v>-4.0933976906298852E-5</v>
      </c>
      <c r="K8683">
        <f t="shared" si="1215"/>
        <v>-2.2857397690629884E-4</v>
      </c>
      <c r="L8683">
        <v>-4.3018730828298709E-3</v>
      </c>
      <c r="N8683" s="2">
        <v>45027</v>
      </c>
      <c r="O8683">
        <v>282.83010000000002</v>
      </c>
      <c r="Q8683" s="2">
        <v>45027</v>
      </c>
      <c r="R8683">
        <v>465281.1</v>
      </c>
      <c r="S8683" s="8">
        <f t="shared" si="1220"/>
        <v>-2.2667761177601942E-2</v>
      </c>
      <c r="T8683" s="9">
        <f t="shared" si="1216"/>
        <v>-2.2855401177601941E-2</v>
      </c>
      <c r="U8683" s="3">
        <f>Sheet1!$B$17+Sheet1!$B$18*'Portfolio allocation'!K8683</f>
        <v>2.2557302521280018E-4</v>
      </c>
      <c r="V8683" s="13">
        <f t="shared" si="1221"/>
        <v>-2.3080974202814741E-2</v>
      </c>
      <c r="W8683" s="13"/>
      <c r="X8683" s="2">
        <v>45027</v>
      </c>
      <c r="Y8683">
        <v>130.41999999999999</v>
      </c>
      <c r="AA8683" s="2">
        <v>45027</v>
      </c>
      <c r="AB8683">
        <v>2822.47</v>
      </c>
      <c r="AC8683">
        <f t="shared" si="1222"/>
        <v>-4.654984536282547E-3</v>
      </c>
      <c r="AD8683">
        <f t="shared" si="1217"/>
        <v>-4.8428245362825469E-3</v>
      </c>
      <c r="AE8683">
        <f>Sheet2!$B$17+Sheet2!$B$18*'Portfolio allocation'!K8683</f>
        <v>-1.4986680035028051E-4</v>
      </c>
      <c r="AF8683">
        <f t="shared" si="1223"/>
        <v>-4.6929577359322667E-3</v>
      </c>
      <c r="AH8683" s="2">
        <v>45027</v>
      </c>
      <c r="AI8683">
        <v>3.4279999999999999</v>
      </c>
      <c r="AJ8683">
        <v>4.6959999999999997</v>
      </c>
      <c r="AK8683">
        <v>1.0912500000000001</v>
      </c>
    </row>
    <row r="8684" spans="5:37" hidden="1" outlineLevel="1" x14ac:dyDescent="0.2">
      <c r="E8684" s="2">
        <v>45028</v>
      </c>
      <c r="F8684">
        <v>4091.95</v>
      </c>
      <c r="G8684">
        <f t="shared" si="1218"/>
        <v>-4.1348863697205918E-3</v>
      </c>
      <c r="H8684" s="2">
        <v>45028</v>
      </c>
      <c r="I8684">
        <v>8758.11</v>
      </c>
      <c r="J8684">
        <f t="shared" si="1219"/>
        <v>-4.114033082829871E-3</v>
      </c>
      <c r="K8684">
        <f t="shared" si="1215"/>
        <v>-4.3018730828298709E-3</v>
      </c>
      <c r="L8684">
        <v>1.3233343781980237E-2</v>
      </c>
      <c r="N8684" s="2">
        <v>45028</v>
      </c>
      <c r="O8684">
        <v>283.49</v>
      </c>
      <c r="Q8684" s="2">
        <v>45028</v>
      </c>
      <c r="R8684">
        <v>466366.8</v>
      </c>
      <c r="S8684" s="8">
        <f t="shared" si="1220"/>
        <v>2.3334281147462388E-3</v>
      </c>
      <c r="T8684" s="9">
        <f t="shared" si="1216"/>
        <v>2.1455881147462389E-3</v>
      </c>
      <c r="U8684" s="3">
        <f>Sheet1!$B$17+Sheet1!$B$18*'Portfolio allocation'!K8684</f>
        <v>-4.4474189402301072E-3</v>
      </c>
      <c r="V8684" s="13">
        <f t="shared" si="1221"/>
        <v>6.5930070549763461E-3</v>
      </c>
      <c r="W8684" s="13"/>
      <c r="X8684" s="2">
        <v>45028</v>
      </c>
      <c r="Y8684">
        <v>128.54</v>
      </c>
      <c r="AA8684" s="2">
        <v>45028</v>
      </c>
      <c r="AB8684">
        <v>2781.78</v>
      </c>
      <c r="AC8684">
        <f t="shared" si="1222"/>
        <v>-1.4416450839158435E-2</v>
      </c>
      <c r="AD8684">
        <f t="shared" si="1217"/>
        <v>-1.4603810839158434E-2</v>
      </c>
      <c r="AE8684">
        <f>Sheet2!$B$17+Sheet2!$B$18*'Portfolio allocation'!K8684</f>
        <v>-3.7719482845964009E-3</v>
      </c>
      <c r="AF8684">
        <f t="shared" si="1223"/>
        <v>-1.0831862554562033E-2</v>
      </c>
      <c r="AH8684" s="2">
        <v>45028</v>
      </c>
      <c r="AI8684">
        <v>3.4060000000000001</v>
      </c>
      <c r="AJ8684">
        <v>4.6840000000000002</v>
      </c>
      <c r="AK8684">
        <v>1.09775</v>
      </c>
    </row>
    <row r="8685" spans="5:37" hidden="1" outlineLevel="1" x14ac:dyDescent="0.2">
      <c r="E8685" s="2">
        <v>45029</v>
      </c>
      <c r="F8685">
        <v>4146.22</v>
      </c>
      <c r="G8685">
        <f t="shared" si="1218"/>
        <v>1.3262625398648753E-2</v>
      </c>
      <c r="H8685" s="2">
        <v>45029</v>
      </c>
      <c r="I8685">
        <v>8875.65</v>
      </c>
      <c r="J8685">
        <f t="shared" si="1219"/>
        <v>1.3420703781980237E-2</v>
      </c>
      <c r="K8685">
        <f t="shared" si="1215"/>
        <v>1.3233343781980237E-2</v>
      </c>
      <c r="L8685">
        <v>-2.2541275365747637E-3</v>
      </c>
      <c r="N8685" s="2">
        <v>45029</v>
      </c>
      <c r="O8685">
        <v>289.84010000000001</v>
      </c>
      <c r="Q8685" s="2">
        <v>45029</v>
      </c>
      <c r="R8685">
        <v>476813.3</v>
      </c>
      <c r="S8685" s="8">
        <f t="shared" si="1220"/>
        <v>2.2399750582588585E-2</v>
      </c>
      <c r="T8685" s="9">
        <f t="shared" si="1216"/>
        <v>2.2212390582588584E-2</v>
      </c>
      <c r="U8685" s="3">
        <f>Sheet1!$B$17+Sheet1!$B$18*'Portfolio allocation'!K8685</f>
        <v>1.5669426248573488E-2</v>
      </c>
      <c r="V8685" s="13">
        <f t="shared" si="1221"/>
        <v>6.5429643340150952E-3</v>
      </c>
      <c r="W8685" s="13"/>
      <c r="X8685" s="2">
        <v>45029</v>
      </c>
      <c r="Y8685">
        <v>127.9</v>
      </c>
      <c r="AA8685" s="2">
        <v>45029</v>
      </c>
      <c r="AB8685">
        <v>2767.93</v>
      </c>
      <c r="AC8685">
        <f t="shared" si="1222"/>
        <v>-4.9788265067691739E-3</v>
      </c>
      <c r="AD8685">
        <f t="shared" si="1217"/>
        <v>-5.1666265067691741E-3</v>
      </c>
      <c r="AE8685">
        <f>Sheet2!$B$17+Sheet2!$B$18*'Portfolio allocation'!K8685</f>
        <v>1.1820813915435546E-2</v>
      </c>
      <c r="AF8685">
        <f t="shared" si="1223"/>
        <v>-1.6987440422204722E-2</v>
      </c>
      <c r="AH8685" s="2">
        <v>45029</v>
      </c>
      <c r="AI8685">
        <v>3.4489999999999998</v>
      </c>
      <c r="AJ8685">
        <v>4.6950000000000003</v>
      </c>
      <c r="AK8685">
        <v>1.1047499999999999</v>
      </c>
    </row>
    <row r="8686" spans="5:37" hidden="1" outlineLevel="1" x14ac:dyDescent="0.2">
      <c r="E8686" s="2">
        <v>45030</v>
      </c>
      <c r="F8686">
        <v>4137.6400000000003</v>
      </c>
      <c r="G8686">
        <f t="shared" si="1218"/>
        <v>-2.0693547375681964E-3</v>
      </c>
      <c r="H8686" s="2">
        <v>45030</v>
      </c>
      <c r="I8686">
        <v>8857.31</v>
      </c>
      <c r="J8686">
        <f t="shared" si="1219"/>
        <v>-2.0663275365747635E-3</v>
      </c>
      <c r="K8686">
        <f t="shared" si="1215"/>
        <v>-2.2541275365747637E-3</v>
      </c>
      <c r="L8686">
        <v>3.1326572552164314E-3</v>
      </c>
      <c r="N8686" s="2">
        <v>45030</v>
      </c>
      <c r="O8686">
        <v>286.13990000000001</v>
      </c>
      <c r="Q8686" s="2">
        <v>45030</v>
      </c>
      <c r="R8686">
        <v>470726.1</v>
      </c>
      <c r="S8686" s="8">
        <f t="shared" si="1220"/>
        <v>-1.2766422413133194E-2</v>
      </c>
      <c r="T8686" s="9">
        <f t="shared" si="1216"/>
        <v>-1.2954222413133194E-2</v>
      </c>
      <c r="U8686" s="3">
        <f>Sheet1!$B$17+Sheet1!$B$18*'Portfolio allocation'!K8686</f>
        <v>-2.0981933527926887E-3</v>
      </c>
      <c r="V8686" s="13">
        <f t="shared" si="1221"/>
        <v>-1.0856029060340505E-2</v>
      </c>
      <c r="W8686" s="13"/>
      <c r="X8686" s="2">
        <v>45030</v>
      </c>
      <c r="Y8686">
        <v>128.13999999999999</v>
      </c>
      <c r="AA8686" s="2">
        <v>45030</v>
      </c>
      <c r="AB8686">
        <v>2773.12</v>
      </c>
      <c r="AC8686">
        <f t="shared" si="1222"/>
        <v>1.8750474181066235E-3</v>
      </c>
      <c r="AD8686">
        <f t="shared" si="1217"/>
        <v>1.6827674181066235E-3</v>
      </c>
      <c r="AE8686">
        <f>Sheet2!$B$17+Sheet2!$B$18*'Portfolio allocation'!K8686</f>
        <v>-1.9510407021525278E-3</v>
      </c>
      <c r="AF8686">
        <f t="shared" si="1223"/>
        <v>3.6338081202591513E-3</v>
      </c>
      <c r="AH8686" s="2">
        <v>45030</v>
      </c>
      <c r="AI8686">
        <v>3.5150000000000001</v>
      </c>
      <c r="AJ8686">
        <v>4.8070000000000004</v>
      </c>
      <c r="AK8686">
        <v>1.1007499999999999</v>
      </c>
    </row>
    <row r="8687" spans="5:37" hidden="1" outlineLevel="1" x14ac:dyDescent="0.2">
      <c r="E8687" s="2">
        <v>45033</v>
      </c>
      <c r="F8687">
        <v>4151.32</v>
      </c>
      <c r="G8687">
        <f t="shared" si="1218"/>
        <v>3.3062325383550473E-3</v>
      </c>
      <c r="H8687" s="2">
        <v>45033</v>
      </c>
      <c r="I8687">
        <v>8886.76</v>
      </c>
      <c r="J8687">
        <f t="shared" si="1219"/>
        <v>3.3249372552164314E-3</v>
      </c>
      <c r="K8687">
        <f t="shared" si="1215"/>
        <v>3.1326572552164314E-3</v>
      </c>
      <c r="L8687">
        <v>6.6047955205263348E-4</v>
      </c>
      <c r="N8687" s="2">
        <v>45033</v>
      </c>
      <c r="O8687">
        <v>288.8</v>
      </c>
      <c r="Q8687" s="2">
        <v>45033</v>
      </c>
      <c r="R8687">
        <v>475102.3</v>
      </c>
      <c r="S8687" s="8">
        <f t="shared" si="1220"/>
        <v>9.2967014151117411E-3</v>
      </c>
      <c r="T8687" s="9">
        <f t="shared" si="1216"/>
        <v>9.1044214151117416E-3</v>
      </c>
      <c r="U8687" s="3">
        <f>Sheet1!$B$17+Sheet1!$B$18*'Portfolio allocation'!K8687</f>
        <v>4.0816626796316112E-3</v>
      </c>
      <c r="V8687" s="13">
        <f t="shared" si="1221"/>
        <v>5.0227587354801304E-3</v>
      </c>
      <c r="W8687" s="13"/>
      <c r="X8687" s="2">
        <v>45033</v>
      </c>
      <c r="Y8687">
        <v>127.82</v>
      </c>
      <c r="AA8687" s="2">
        <v>45033</v>
      </c>
      <c r="AB8687">
        <v>2766.2</v>
      </c>
      <c r="AC8687">
        <f t="shared" si="1222"/>
        <v>-2.4953842603276932E-3</v>
      </c>
      <c r="AD8687">
        <f t="shared" si="1217"/>
        <v>-2.6889842603276932E-3</v>
      </c>
      <c r="AE8687">
        <f>Sheet2!$B$17+Sheet2!$B$18*'Portfolio allocation'!K8687</f>
        <v>2.8390257640176528E-3</v>
      </c>
      <c r="AF8687">
        <f t="shared" si="1223"/>
        <v>-5.5280100243453459E-3</v>
      </c>
      <c r="AH8687" s="2">
        <v>45033</v>
      </c>
      <c r="AI8687">
        <v>3.597</v>
      </c>
      <c r="AJ8687">
        <v>4.84</v>
      </c>
      <c r="AK8687">
        <v>1.0915999999999999</v>
      </c>
    </row>
    <row r="8688" spans="5:37" hidden="1" outlineLevel="1" x14ac:dyDescent="0.2">
      <c r="E8688" s="2">
        <v>45034</v>
      </c>
      <c r="F8688">
        <v>4154.87</v>
      </c>
      <c r="G8688">
        <f t="shared" si="1218"/>
        <v>8.5514968732836039E-4</v>
      </c>
      <c r="H8688" s="2">
        <v>45034</v>
      </c>
      <c r="I8688">
        <v>8894.35</v>
      </c>
      <c r="J8688">
        <f t="shared" si="1219"/>
        <v>8.5407955205263342E-4</v>
      </c>
      <c r="K8688">
        <f t="shared" si="1215"/>
        <v>6.6047955205263348E-4</v>
      </c>
      <c r="L8688">
        <v>-2.7744319393769652E-4</v>
      </c>
      <c r="N8688" s="2">
        <v>45034</v>
      </c>
      <c r="O8688">
        <v>288.37009999999998</v>
      </c>
      <c r="Q8688" s="2">
        <v>45034</v>
      </c>
      <c r="R8688">
        <v>474395</v>
      </c>
      <c r="S8688" s="8">
        <f t="shared" si="1220"/>
        <v>-1.4887320057175302E-3</v>
      </c>
      <c r="T8688" s="9">
        <f t="shared" si="1216"/>
        <v>-1.6823320057175301E-3</v>
      </c>
      <c r="U8688" s="3">
        <f>Sheet1!$B$17+Sheet1!$B$18*'Portfolio allocation'!K8688</f>
        <v>1.2455177652472447E-3</v>
      </c>
      <c r="V8688" s="13">
        <f t="shared" si="1221"/>
        <v>-2.9278497709647748E-3</v>
      </c>
      <c r="W8688" s="13"/>
      <c r="X8688" s="2">
        <v>45034</v>
      </c>
      <c r="Y8688">
        <v>127.78</v>
      </c>
      <c r="AA8688" s="2">
        <v>45034</v>
      </c>
      <c r="AB8688">
        <v>2765.33</v>
      </c>
      <c r="AC8688">
        <f t="shared" si="1222"/>
        <v>-3.1451088135348026E-4</v>
      </c>
      <c r="AD8688">
        <f t="shared" si="1217"/>
        <v>-5.0763088135348023E-4</v>
      </c>
      <c r="AE8688">
        <f>Sheet2!$B$17+Sheet2!$B$18*'Portfolio allocation'!K8688</f>
        <v>6.4070227940691876E-4</v>
      </c>
      <c r="AF8688">
        <f t="shared" si="1223"/>
        <v>-1.148333160760399E-3</v>
      </c>
      <c r="AH8688" s="2">
        <v>45034</v>
      </c>
      <c r="AI8688">
        <v>3.577</v>
      </c>
      <c r="AJ8688">
        <v>4.8280000000000003</v>
      </c>
      <c r="AK8688">
        <v>1.0962499999999999</v>
      </c>
    </row>
    <row r="8689" spans="5:37" hidden="1" outlineLevel="1" x14ac:dyDescent="0.2">
      <c r="E8689" s="2">
        <v>45035</v>
      </c>
      <c r="F8689">
        <v>4154.5200000000004</v>
      </c>
      <c r="G8689">
        <f t="shared" si="1218"/>
        <v>-8.4238496029787058E-5</v>
      </c>
      <c r="H8689" s="2">
        <v>45035</v>
      </c>
      <c r="I8689">
        <v>8893.6</v>
      </c>
      <c r="J8689">
        <f t="shared" si="1219"/>
        <v>-8.4323193937696495E-5</v>
      </c>
      <c r="K8689">
        <f t="shared" si="1215"/>
        <v>-2.7744319393769652E-4</v>
      </c>
      <c r="L8689">
        <v>-6.0376523342627894E-3</v>
      </c>
      <c r="N8689" s="2">
        <v>45035</v>
      </c>
      <c r="O8689">
        <v>288.45</v>
      </c>
      <c r="Q8689" s="2">
        <v>45035</v>
      </c>
      <c r="R8689">
        <v>474526.3</v>
      </c>
      <c r="S8689" s="8">
        <f t="shared" si="1220"/>
        <v>2.7677357476352249E-4</v>
      </c>
      <c r="T8689" s="9">
        <f t="shared" si="1216"/>
        <v>8.3653574763522468E-5</v>
      </c>
      <c r="U8689" s="3">
        <f>Sheet1!$B$17+Sheet1!$B$18*'Portfolio allocation'!K8689</f>
        <v>1.6950902092371966E-4</v>
      </c>
      <c r="V8689" s="13">
        <f t="shared" si="1221"/>
        <v>-8.585544616019719E-5</v>
      </c>
      <c r="W8689" s="13"/>
      <c r="X8689" s="2">
        <v>45035</v>
      </c>
      <c r="Y8689">
        <v>126.32</v>
      </c>
      <c r="AA8689" s="2">
        <v>45035</v>
      </c>
      <c r="AB8689">
        <v>2733.74</v>
      </c>
      <c r="AC8689">
        <f t="shared" si="1222"/>
        <v>-1.1423591397771715E-2</v>
      </c>
      <c r="AD8689">
        <f t="shared" si="1217"/>
        <v>-1.1616591397771716E-2</v>
      </c>
      <c r="AE8689">
        <f>Sheet2!$B$17+Sheet2!$B$18*'Portfolio allocation'!K8689</f>
        <v>-1.9332255490108613E-4</v>
      </c>
      <c r="AF8689">
        <f t="shared" si="1223"/>
        <v>-1.142326884287063E-2</v>
      </c>
      <c r="AH8689" s="2">
        <v>45035</v>
      </c>
      <c r="AI8689">
        <v>3.6</v>
      </c>
      <c r="AJ8689">
        <v>4.8250000000000002</v>
      </c>
      <c r="AK8689">
        <v>1.09585</v>
      </c>
    </row>
    <row r="8690" spans="5:37" hidden="1" outlineLevel="1" x14ac:dyDescent="0.2">
      <c r="E8690" s="2">
        <v>45036</v>
      </c>
      <c r="F8690">
        <v>4129.79</v>
      </c>
      <c r="G8690">
        <f t="shared" si="1218"/>
        <v>-5.952552882162232E-3</v>
      </c>
      <c r="H8690" s="2">
        <v>45036</v>
      </c>
      <c r="I8690">
        <v>8841.6200000000008</v>
      </c>
      <c r="J8690">
        <f t="shared" si="1219"/>
        <v>-5.8446523342627899E-3</v>
      </c>
      <c r="K8690">
        <f t="shared" si="1215"/>
        <v>-6.0376523342627894E-3</v>
      </c>
      <c r="L8690">
        <v>7.3028576401140742E-4</v>
      </c>
      <c r="N8690" s="2">
        <v>45036</v>
      </c>
      <c r="O8690">
        <v>286.11009999999999</v>
      </c>
      <c r="Q8690" s="2">
        <v>45036</v>
      </c>
      <c r="R8690">
        <v>470677.1</v>
      </c>
      <c r="S8690" s="8">
        <f t="shared" si="1220"/>
        <v>-8.1116684154282082E-3</v>
      </c>
      <c r="T8690" s="9">
        <f t="shared" si="1216"/>
        <v>-8.3046684154282086E-3</v>
      </c>
      <c r="U8690" s="3">
        <f>Sheet1!$B$17+Sheet1!$B$18*'Portfolio allocation'!K8690</f>
        <v>-6.4387488879701932E-3</v>
      </c>
      <c r="V8690" s="13">
        <f t="shared" si="1221"/>
        <v>-1.8659195274580154E-3</v>
      </c>
      <c r="W8690" s="13"/>
      <c r="X8690" s="2">
        <v>45036</v>
      </c>
      <c r="Y8690">
        <v>126.36</v>
      </c>
      <c r="AA8690" s="2">
        <v>45036</v>
      </c>
      <c r="AB8690">
        <v>2734.6</v>
      </c>
      <c r="AC8690">
        <f t="shared" si="1222"/>
        <v>3.1458734188327675E-4</v>
      </c>
      <c r="AD8690">
        <f t="shared" si="1217"/>
        <v>1.2422734188327674E-4</v>
      </c>
      <c r="AE8690">
        <f>Sheet2!$B$17+Sheet2!$B$18*'Portfolio allocation'!K8690</f>
        <v>-5.3154474787043757E-3</v>
      </c>
      <c r="AF8690">
        <f t="shared" si="1223"/>
        <v>5.4396748205876528E-3</v>
      </c>
      <c r="AH8690" s="2">
        <v>45036</v>
      </c>
      <c r="AI8690">
        <v>3.5379999999999998</v>
      </c>
      <c r="AJ8690">
        <v>4.7590000000000003</v>
      </c>
      <c r="AK8690">
        <v>1.09785</v>
      </c>
    </row>
    <row r="8691" spans="5:37" hidden="1" outlineLevel="1" x14ac:dyDescent="0.2">
      <c r="E8691" s="2">
        <v>45037</v>
      </c>
      <c r="F8691">
        <v>4133.5200000000004</v>
      </c>
      <c r="G8691">
        <f t="shared" si="1218"/>
        <v>9.0319362485757893E-4</v>
      </c>
      <c r="H8691" s="2">
        <v>45037</v>
      </c>
      <c r="I8691">
        <v>8849.76</v>
      </c>
      <c r="J8691">
        <f t="shared" si="1219"/>
        <v>9.2064576401140741E-4</v>
      </c>
      <c r="K8691">
        <f t="shared" si="1215"/>
        <v>7.3028576401140742E-4</v>
      </c>
      <c r="L8691">
        <v>6.6104050622824541E-4</v>
      </c>
      <c r="N8691" s="2">
        <v>45037</v>
      </c>
      <c r="O8691">
        <v>285.76</v>
      </c>
      <c r="Q8691" s="2">
        <v>45037</v>
      </c>
      <c r="R8691">
        <v>470101.1</v>
      </c>
      <c r="S8691" s="8">
        <f t="shared" si="1220"/>
        <v>-1.22376890653908E-3</v>
      </c>
      <c r="T8691" s="9">
        <f t="shared" si="1216"/>
        <v>-1.4141289065390801E-3</v>
      </c>
      <c r="U8691" s="3">
        <f>Sheet1!$B$17+Sheet1!$B$18*'Portfolio allocation'!K8691</f>
        <v>1.3256012207310257E-3</v>
      </c>
      <c r="V8691" s="13">
        <f t="shared" si="1221"/>
        <v>-2.739730127270106E-3</v>
      </c>
      <c r="W8691" s="13"/>
      <c r="X8691" s="2">
        <v>45037</v>
      </c>
      <c r="Y8691">
        <v>125.73</v>
      </c>
      <c r="AA8691" s="2">
        <v>45037</v>
      </c>
      <c r="AB8691">
        <v>2720.97</v>
      </c>
      <c r="AC8691">
        <f t="shared" si="1222"/>
        <v>-4.984275579609454E-3</v>
      </c>
      <c r="AD8691">
        <f t="shared" si="1217"/>
        <v>-5.1752355796094544E-3</v>
      </c>
      <c r="AE8691">
        <f>Sheet2!$B$17+Sheet2!$B$18*'Portfolio allocation'!K8691</f>
        <v>7.0277574399819779E-4</v>
      </c>
      <c r="AF8691">
        <f t="shared" si="1223"/>
        <v>-5.8780113236076518E-3</v>
      </c>
      <c r="AH8691" s="2">
        <v>45037</v>
      </c>
      <c r="AI8691">
        <v>3.5720000000000001</v>
      </c>
      <c r="AJ8691">
        <v>4.774</v>
      </c>
      <c r="AK8691">
        <v>1.09735</v>
      </c>
    </row>
    <row r="8692" spans="5:37" hidden="1" outlineLevel="1" x14ac:dyDescent="0.2">
      <c r="E8692" s="2">
        <v>45040</v>
      </c>
      <c r="F8692">
        <v>4137.04</v>
      </c>
      <c r="G8692">
        <f t="shared" si="1218"/>
        <v>8.5157444502503843E-4</v>
      </c>
      <c r="H8692" s="2">
        <v>45040</v>
      </c>
      <c r="I8692">
        <v>8857.2999999999993</v>
      </c>
      <c r="J8692">
        <f t="shared" si="1219"/>
        <v>8.5200050622824541E-4</v>
      </c>
      <c r="K8692">
        <f t="shared" si="1215"/>
        <v>6.6104050622824541E-4</v>
      </c>
      <c r="L8692">
        <v>-1.5959633777336245E-2</v>
      </c>
      <c r="N8692" s="2">
        <v>45040</v>
      </c>
      <c r="O8692">
        <v>281.77</v>
      </c>
      <c r="Q8692" s="2">
        <v>45040</v>
      </c>
      <c r="R8692">
        <v>463537.3</v>
      </c>
      <c r="S8692" s="8">
        <f t="shared" si="1220"/>
        <v>-1.3962528485893744E-2</v>
      </c>
      <c r="T8692" s="9">
        <f t="shared" si="1216"/>
        <v>-1.4153488485893744E-2</v>
      </c>
      <c r="U8692" s="3">
        <f>Sheet1!$B$17+Sheet1!$B$18*'Portfolio allocation'!K8692</f>
        <v>1.2461613060939761E-3</v>
      </c>
      <c r="V8692" s="13">
        <f t="shared" si="1221"/>
        <v>-1.539964979198772E-2</v>
      </c>
      <c r="W8692" s="13"/>
      <c r="X8692" s="2">
        <v>45040</v>
      </c>
      <c r="Y8692">
        <v>125.4</v>
      </c>
      <c r="AA8692" s="2">
        <v>45040</v>
      </c>
      <c r="AB8692">
        <v>2713.83</v>
      </c>
      <c r="AC8692">
        <f t="shared" si="1222"/>
        <v>-2.6240642123948055E-3</v>
      </c>
      <c r="AD8692">
        <f t="shared" si="1217"/>
        <v>-2.8147842123948056E-3</v>
      </c>
      <c r="AE8692">
        <f>Sheet2!$B$17+Sheet2!$B$18*'Portfolio allocation'!K8692</f>
        <v>6.4120109417110829E-4</v>
      </c>
      <c r="AF8692">
        <f t="shared" si="1223"/>
        <v>-3.4559853065659141E-3</v>
      </c>
      <c r="AH8692" s="2">
        <v>45040</v>
      </c>
      <c r="AI8692">
        <v>3.5089999999999999</v>
      </c>
      <c r="AJ8692">
        <v>4.7679999999999998</v>
      </c>
      <c r="AK8692">
        <v>1.1029500000000001</v>
      </c>
    </row>
    <row r="8693" spans="5:37" hidden="1" outlineLevel="1" x14ac:dyDescent="0.2">
      <c r="E8693" s="2">
        <v>45041</v>
      </c>
      <c r="F8693">
        <v>4071.63</v>
      </c>
      <c r="G8693">
        <f t="shared" si="1218"/>
        <v>-1.5810821263512076E-2</v>
      </c>
      <c r="H8693" s="2">
        <v>45041</v>
      </c>
      <c r="I8693">
        <v>8717.6299999999992</v>
      </c>
      <c r="J8693">
        <f t="shared" si="1219"/>
        <v>-1.5768913777336246E-2</v>
      </c>
      <c r="K8693">
        <f t="shared" si="1215"/>
        <v>-1.5959633777336245E-2</v>
      </c>
      <c r="L8693">
        <v>-4.0207049420541022E-3</v>
      </c>
      <c r="N8693" s="2">
        <v>45041</v>
      </c>
      <c r="O8693">
        <v>275.41989999999998</v>
      </c>
      <c r="Q8693" s="2">
        <v>45041</v>
      </c>
      <c r="R8693">
        <v>453090.8</v>
      </c>
      <c r="S8693" s="8">
        <f t="shared" si="1220"/>
        <v>-2.2536481961645816E-2</v>
      </c>
      <c r="T8693" s="9">
        <f t="shared" si="1216"/>
        <v>-2.2727201961645814E-2</v>
      </c>
      <c r="U8693" s="3">
        <f>Sheet1!$B$17+Sheet1!$B$18*'Portfolio allocation'!K8693</f>
        <v>-1.7821497455913399E-2</v>
      </c>
      <c r="V8693" s="13">
        <f t="shared" si="1221"/>
        <v>-4.9057045057324146E-3</v>
      </c>
      <c r="W8693" s="13"/>
      <c r="X8693" s="2">
        <v>45041</v>
      </c>
      <c r="Y8693">
        <v>125.89</v>
      </c>
      <c r="AA8693" s="2">
        <v>45041</v>
      </c>
      <c r="AB8693">
        <v>2724.43</v>
      </c>
      <c r="AC8693">
        <f t="shared" si="1222"/>
        <v>3.905918941127462E-3</v>
      </c>
      <c r="AD8693">
        <f t="shared" si="1217"/>
        <v>3.7211189411274618E-3</v>
      </c>
      <c r="AE8693">
        <f>Sheet2!$B$17+Sheet2!$B$18*'Portfolio allocation'!K8693</f>
        <v>-1.4138326510525781E-2</v>
      </c>
      <c r="AF8693">
        <f t="shared" si="1223"/>
        <v>1.7859445451653244E-2</v>
      </c>
      <c r="AH8693" s="2">
        <v>45041</v>
      </c>
      <c r="AI8693">
        <v>3.383</v>
      </c>
      <c r="AJ8693">
        <v>4.62</v>
      </c>
      <c r="AK8693">
        <v>1.09775</v>
      </c>
    </row>
    <row r="8694" spans="5:37" hidden="1" outlineLevel="1" x14ac:dyDescent="0.2">
      <c r="E8694" s="2">
        <v>45042</v>
      </c>
      <c r="F8694">
        <v>4055.99</v>
      </c>
      <c r="G8694">
        <f t="shared" si="1218"/>
        <v>-3.8412134697898281E-3</v>
      </c>
      <c r="H8694" s="2">
        <v>45042</v>
      </c>
      <c r="I8694">
        <v>8684.19</v>
      </c>
      <c r="J8694">
        <f t="shared" si="1219"/>
        <v>-3.8359049420541025E-3</v>
      </c>
      <c r="K8694">
        <f t="shared" si="1215"/>
        <v>-4.0207049420541022E-3</v>
      </c>
      <c r="L8694">
        <v>1.9403573578191946E-2</v>
      </c>
      <c r="N8694" s="2">
        <v>45042</v>
      </c>
      <c r="O8694">
        <v>295.37009999999998</v>
      </c>
      <c r="Q8694" s="2">
        <v>45042</v>
      </c>
      <c r="R8694">
        <v>485910.6</v>
      </c>
      <c r="S8694" s="8">
        <f t="shared" si="1220"/>
        <v>7.2435370570314017E-2</v>
      </c>
      <c r="T8694" s="9">
        <f t="shared" si="1216"/>
        <v>7.2250570570314018E-2</v>
      </c>
      <c r="U8694" s="3">
        <f>Sheet1!$B$17+Sheet1!$B$18*'Portfolio allocation'!K8694</f>
        <v>-4.1248557233838495E-3</v>
      </c>
      <c r="V8694" s="13">
        <f t="shared" si="1221"/>
        <v>7.6375426293697868E-2</v>
      </c>
      <c r="W8694" s="13"/>
      <c r="X8694" s="2">
        <v>45042</v>
      </c>
      <c r="Y8694">
        <v>125.85</v>
      </c>
      <c r="AA8694" s="2">
        <v>45042</v>
      </c>
      <c r="AB8694">
        <v>2723.57</v>
      </c>
      <c r="AC8694">
        <f t="shared" si="1222"/>
        <v>-3.1566235873181636E-4</v>
      </c>
      <c r="AD8694">
        <f t="shared" si="1217"/>
        <v>-5.0286235873181636E-4</v>
      </c>
      <c r="AE8694">
        <f>Sheet2!$B$17+Sheet2!$B$18*'Portfolio allocation'!K8694</f>
        <v>-3.5219264005705519E-3</v>
      </c>
      <c r="AF8694">
        <f t="shared" si="1223"/>
        <v>3.0190640418387357E-3</v>
      </c>
      <c r="AH8694" s="2">
        <v>45042</v>
      </c>
      <c r="AI8694">
        <v>3.4409999999999998</v>
      </c>
      <c r="AJ8694">
        <v>4.68</v>
      </c>
      <c r="AK8694">
        <v>1.1043499999999999</v>
      </c>
    </row>
    <row r="8695" spans="5:37" hidden="1" outlineLevel="1" x14ac:dyDescent="0.2">
      <c r="E8695" s="2">
        <v>45043</v>
      </c>
      <c r="F8695">
        <v>4135.3500000000004</v>
      </c>
      <c r="G8695">
        <f t="shared" si="1218"/>
        <v>1.9566123190639217E-2</v>
      </c>
      <c r="H8695" s="2">
        <v>45043</v>
      </c>
      <c r="I8695">
        <v>8854.32</v>
      </c>
      <c r="J8695">
        <f t="shared" si="1219"/>
        <v>1.9590773578191945E-2</v>
      </c>
      <c r="K8695">
        <f t="shared" si="1215"/>
        <v>1.9403573578191946E-2</v>
      </c>
      <c r="L8695">
        <v>8.1682905031669074E-3</v>
      </c>
      <c r="N8695" s="2">
        <v>45043</v>
      </c>
      <c r="O8695">
        <v>304.83010000000002</v>
      </c>
      <c r="Q8695" s="2">
        <v>45043</v>
      </c>
      <c r="R8695">
        <v>501473.1</v>
      </c>
      <c r="S8695" s="8">
        <f t="shared" si="1220"/>
        <v>3.2027496416007439E-2</v>
      </c>
      <c r="T8695" s="9">
        <f t="shared" si="1216"/>
        <v>3.1840296416007441E-2</v>
      </c>
      <c r="U8695" s="3">
        <f>Sheet1!$B$17+Sheet1!$B$18*'Portfolio allocation'!K8695</f>
        <v>2.274807024520582E-2</v>
      </c>
      <c r="V8695" s="13">
        <f t="shared" si="1221"/>
        <v>9.0922261708016212E-3</v>
      </c>
      <c r="W8695" s="13"/>
      <c r="X8695" s="2">
        <v>45043</v>
      </c>
      <c r="Y8695">
        <v>126.97</v>
      </c>
      <c r="AA8695" s="2">
        <v>45043</v>
      </c>
      <c r="AB8695">
        <v>2747.8</v>
      </c>
      <c r="AC8695">
        <f t="shared" si="1222"/>
        <v>8.8964116949445948E-3</v>
      </c>
      <c r="AD8695">
        <f t="shared" si="1217"/>
        <v>8.7038116949445955E-3</v>
      </c>
      <c r="AE8695">
        <f>Sheet2!$B$17+Sheet2!$B$18*'Portfolio allocation'!K8695</f>
        <v>1.7307539667026223E-2</v>
      </c>
      <c r="AF8695">
        <f t="shared" si="1223"/>
        <v>-8.6037279720816272E-3</v>
      </c>
      <c r="AH8695" s="2">
        <v>45043</v>
      </c>
      <c r="AI8695">
        <v>3.5259999999999998</v>
      </c>
      <c r="AJ8695">
        <v>4.8150000000000004</v>
      </c>
      <c r="AK8695">
        <v>1.1010500000000001</v>
      </c>
    </row>
    <row r="8696" spans="5:37" hidden="1" outlineLevel="1" x14ac:dyDescent="0.2">
      <c r="E8696" s="2">
        <v>45044</v>
      </c>
      <c r="F8696">
        <v>4169.4799999999996</v>
      </c>
      <c r="G8696">
        <f t="shared" si="1218"/>
        <v>8.2532312863479174E-3</v>
      </c>
      <c r="H8696" s="2">
        <v>45044</v>
      </c>
      <c r="I8696">
        <v>8928.35</v>
      </c>
      <c r="J8696">
        <f t="shared" si="1219"/>
        <v>8.3608905031669067E-3</v>
      </c>
      <c r="K8696">
        <f t="shared" si="1215"/>
        <v>8.1682905031669074E-3</v>
      </c>
      <c r="L8696">
        <v>-5.7628952740427673E-4</v>
      </c>
      <c r="N8696" s="2">
        <v>45044</v>
      </c>
      <c r="O8696">
        <v>307.26</v>
      </c>
      <c r="Q8696" s="2">
        <v>45044</v>
      </c>
      <c r="R8696">
        <v>505470.6</v>
      </c>
      <c r="S8696" s="8">
        <f t="shared" si="1220"/>
        <v>7.9715143244971642E-3</v>
      </c>
      <c r="T8696" s="9">
        <f t="shared" si="1216"/>
        <v>7.778914324497164E-3</v>
      </c>
      <c r="U8696" s="3">
        <f>Sheet1!$B$17+Sheet1!$B$18*'Portfolio allocation'!K8696</f>
        <v>9.858668761598249E-3</v>
      </c>
      <c r="V8696" s="13">
        <f t="shared" si="1221"/>
        <v>-2.079754437101085E-3</v>
      </c>
      <c r="W8696" s="13"/>
      <c r="X8696" s="2">
        <v>45044</v>
      </c>
      <c r="Y8696">
        <v>126.41</v>
      </c>
      <c r="AA8696" s="2">
        <v>45044</v>
      </c>
      <c r="AB8696">
        <v>2735.68</v>
      </c>
      <c r="AC8696">
        <f t="shared" si="1222"/>
        <v>-4.4108013683675784E-3</v>
      </c>
      <c r="AD8696">
        <f t="shared" si="1217"/>
        <v>-4.602921368367578E-3</v>
      </c>
      <c r="AE8696">
        <f>Sheet2!$B$17+Sheet2!$B$18*'Portfolio allocation'!K8696</f>
        <v>7.3168393187185389E-3</v>
      </c>
      <c r="AF8696">
        <f t="shared" si="1223"/>
        <v>-1.1919760687086117E-2</v>
      </c>
      <c r="AH8696" s="2">
        <v>45044</v>
      </c>
      <c r="AI8696">
        <v>3.4279999999999999</v>
      </c>
      <c r="AJ8696">
        <v>4.8029999999999999</v>
      </c>
      <c r="AK8696">
        <v>1.1040000000000001</v>
      </c>
    </row>
    <row r="8697" spans="5:37" hidden="1" outlineLevel="1" x14ac:dyDescent="0.2">
      <c r="E8697" s="2">
        <v>45047</v>
      </c>
      <c r="F8697">
        <v>4167.87</v>
      </c>
      <c r="G8697">
        <f t="shared" si="1218"/>
        <v>-3.861392787588569E-4</v>
      </c>
      <c r="H8697" s="2">
        <v>45047</v>
      </c>
      <c r="I8697">
        <v>8924.92</v>
      </c>
      <c r="J8697">
        <f t="shared" si="1219"/>
        <v>-3.8416952740427668E-4</v>
      </c>
      <c r="K8697">
        <f t="shared" si="1215"/>
        <v>-5.7628952740427673E-4</v>
      </c>
      <c r="L8697">
        <v>-1.1773054814071116E-2</v>
      </c>
      <c r="N8697" s="2">
        <v>45047</v>
      </c>
      <c r="O8697">
        <v>305.56009999999998</v>
      </c>
      <c r="Q8697" s="2">
        <v>45047</v>
      </c>
      <c r="R8697">
        <v>502674</v>
      </c>
      <c r="S8697" s="8">
        <f t="shared" si="1220"/>
        <v>-5.5326659948174983E-3</v>
      </c>
      <c r="T8697" s="9">
        <f t="shared" si="1216"/>
        <v>-5.7247859948174979E-3</v>
      </c>
      <c r="U8697" s="3">
        <f>Sheet1!$B$17+Sheet1!$B$18*'Portfolio allocation'!K8697</f>
        <v>-1.733350666024184E-4</v>
      </c>
      <c r="V8697" s="13">
        <f t="shared" si="1221"/>
        <v>-5.5514509282150798E-3</v>
      </c>
      <c r="W8697" s="13"/>
      <c r="X8697" s="2">
        <v>45047</v>
      </c>
      <c r="Y8697">
        <v>126.09</v>
      </c>
      <c r="AA8697" s="2">
        <v>45047</v>
      </c>
      <c r="AB8697">
        <v>2728.76</v>
      </c>
      <c r="AC8697">
        <f t="shared" si="1222"/>
        <v>-2.5295356182007955E-3</v>
      </c>
      <c r="AD8697">
        <f t="shared" si="1217"/>
        <v>-2.7248956182007954E-3</v>
      </c>
      <c r="AE8697">
        <f>Sheet2!$B$17+Sheet2!$B$18*'Portfolio allocation'!K8697</f>
        <v>-4.5906433887909093E-4</v>
      </c>
      <c r="AF8697">
        <f t="shared" si="1223"/>
        <v>-2.2658312793217045E-3</v>
      </c>
      <c r="AH8697" s="2">
        <v>45047</v>
      </c>
      <c r="AI8697">
        <v>3.593</v>
      </c>
      <c r="AJ8697">
        <v>4.8840000000000003</v>
      </c>
      <c r="AK8697">
        <v>1.09805</v>
      </c>
    </row>
    <row r="8698" spans="5:37" hidden="1" outlineLevel="1" x14ac:dyDescent="0.2">
      <c r="E8698" s="2">
        <v>45048</v>
      </c>
      <c r="F8698">
        <v>4119.58</v>
      </c>
      <c r="G8698">
        <f t="shared" si="1218"/>
        <v>-1.1586253889876552E-2</v>
      </c>
      <c r="H8698" s="2">
        <v>45048</v>
      </c>
      <c r="I8698">
        <v>8821.59</v>
      </c>
      <c r="J8698">
        <f t="shared" si="1219"/>
        <v>-1.1577694814071116E-2</v>
      </c>
      <c r="K8698">
        <f t="shared" si="1215"/>
        <v>-1.1773054814071116E-2</v>
      </c>
      <c r="L8698">
        <v>-7.1781624977355508E-3</v>
      </c>
      <c r="N8698" s="2">
        <v>45048</v>
      </c>
      <c r="O8698">
        <v>305.40989999999999</v>
      </c>
      <c r="Q8698" s="2">
        <v>45048</v>
      </c>
      <c r="R8698">
        <v>502427</v>
      </c>
      <c r="S8698" s="8">
        <f t="shared" si="1220"/>
        <v>-4.9137214178573974E-4</v>
      </c>
      <c r="T8698" s="9">
        <f t="shared" si="1216"/>
        <v>-6.8673214178573974E-4</v>
      </c>
      <c r="U8698" s="3">
        <f>Sheet1!$B$17+Sheet1!$B$18*'Portfolio allocation'!K8698</f>
        <v>-1.3018547967234891E-2</v>
      </c>
      <c r="V8698" s="13">
        <f t="shared" si="1221"/>
        <v>1.2331815825449151E-2</v>
      </c>
      <c r="W8698" s="13"/>
      <c r="X8698" s="2">
        <v>45048</v>
      </c>
      <c r="Y8698">
        <v>125.16</v>
      </c>
      <c r="AA8698" s="2">
        <v>45048</v>
      </c>
      <c r="AB8698">
        <v>2708.63</v>
      </c>
      <c r="AC8698">
        <f t="shared" si="1222"/>
        <v>-7.3769770884944963E-3</v>
      </c>
      <c r="AD8698">
        <f t="shared" si="1217"/>
        <v>-7.5677370884944962E-3</v>
      </c>
      <c r="AE8698">
        <f>Sheet2!$B$17+Sheet2!$B$18*'Portfolio allocation'!K8698</f>
        <v>-1.0415513687101008E-2</v>
      </c>
      <c r="AF8698">
        <f t="shared" si="1223"/>
        <v>2.8477765986065114E-3</v>
      </c>
      <c r="AH8698" s="2">
        <v>45048</v>
      </c>
      <c r="AI8698">
        <v>3.4260000000000002</v>
      </c>
      <c r="AJ8698">
        <v>4.7690000000000001</v>
      </c>
      <c r="AK8698">
        <v>1.0979000000000001</v>
      </c>
    </row>
    <row r="8699" spans="5:37" hidden="1" outlineLevel="1" x14ac:dyDescent="0.2">
      <c r="E8699" s="2">
        <v>45049</v>
      </c>
      <c r="F8699">
        <v>4090.75</v>
      </c>
      <c r="G8699">
        <f t="shared" si="1218"/>
        <v>-6.9982862330625339E-3</v>
      </c>
      <c r="H8699" s="2">
        <v>45049</v>
      </c>
      <c r="I8699">
        <v>8759.9500000000007</v>
      </c>
      <c r="J8699">
        <f t="shared" si="1219"/>
        <v>-6.9874024977355509E-3</v>
      </c>
      <c r="K8699">
        <f t="shared" si="1215"/>
        <v>-7.1781624977355508E-3</v>
      </c>
      <c r="L8699">
        <v>-7.2955680621464786E-3</v>
      </c>
      <c r="N8699" s="2">
        <v>45049</v>
      </c>
      <c r="O8699">
        <v>304.3999</v>
      </c>
      <c r="Q8699" s="2">
        <v>45049</v>
      </c>
      <c r="R8699">
        <v>500765.4</v>
      </c>
      <c r="S8699" s="8">
        <f t="shared" si="1220"/>
        <v>-3.3071471079380022E-3</v>
      </c>
      <c r="T8699" s="9">
        <f t="shared" si="1216"/>
        <v>-3.497907107938002E-3</v>
      </c>
      <c r="U8699" s="3">
        <f>Sheet1!$B$17+Sheet1!$B$18*'Portfolio allocation'!K8699</f>
        <v>-7.7471710518774942E-3</v>
      </c>
      <c r="V8699" s="13">
        <f t="shared" si="1221"/>
        <v>4.2492639439394922E-3</v>
      </c>
      <c r="W8699" s="13"/>
      <c r="X8699" s="2">
        <v>45049</v>
      </c>
      <c r="Y8699">
        <v>123.45</v>
      </c>
      <c r="AA8699" s="2">
        <v>45049</v>
      </c>
      <c r="AB8699">
        <v>2671.63</v>
      </c>
      <c r="AC8699">
        <f t="shared" si="1222"/>
        <v>-1.3660042161535491E-2</v>
      </c>
      <c r="AD8699">
        <f t="shared" si="1217"/>
        <v>-1.384712216153549E-2</v>
      </c>
      <c r="AE8699">
        <f>Sheet2!$B$17+Sheet2!$B$18*'Portfolio allocation'!K8699</f>
        <v>-6.3296182131102269E-3</v>
      </c>
      <c r="AF8699">
        <f t="shared" si="1223"/>
        <v>-7.5175039484252628E-3</v>
      </c>
      <c r="AH8699" s="2">
        <v>45049</v>
      </c>
      <c r="AI8699">
        <v>3.3519999999999999</v>
      </c>
      <c r="AJ8699">
        <v>4.6769999999999996</v>
      </c>
      <c r="AK8699">
        <v>1.1052999999999999</v>
      </c>
    </row>
    <row r="8700" spans="5:37" hidden="1" outlineLevel="1" x14ac:dyDescent="0.2">
      <c r="E8700" s="2">
        <v>45050</v>
      </c>
      <c r="F8700">
        <v>4061.22</v>
      </c>
      <c r="G8700">
        <f t="shared" si="1218"/>
        <v>-7.2187251726456569E-3</v>
      </c>
      <c r="H8700" s="2">
        <v>45050</v>
      </c>
      <c r="I8700">
        <v>8697.68</v>
      </c>
      <c r="J8700">
        <f t="shared" si="1219"/>
        <v>-7.1084880621464785E-3</v>
      </c>
      <c r="K8700">
        <f t="shared" si="1215"/>
        <v>-7.2955680621464786E-3</v>
      </c>
      <c r="L8700">
        <v>1.8345218482537829E-2</v>
      </c>
      <c r="N8700" s="2">
        <v>45050</v>
      </c>
      <c r="O8700">
        <v>305.40989999999999</v>
      </c>
      <c r="Q8700" s="2">
        <v>45050</v>
      </c>
      <c r="R8700">
        <v>502427</v>
      </c>
      <c r="S8700" s="8">
        <f t="shared" si="1220"/>
        <v>3.3181206209533798E-3</v>
      </c>
      <c r="T8700" s="9">
        <f t="shared" si="1216"/>
        <v>3.1310406209533797E-3</v>
      </c>
      <c r="U8700" s="3">
        <f>Sheet1!$B$17+Sheet1!$B$18*'Portfolio allocation'!K8700</f>
        <v>-7.881861690822398E-3</v>
      </c>
      <c r="V8700" s="13">
        <f t="shared" si="1221"/>
        <v>1.1012902311775777E-2</v>
      </c>
      <c r="W8700" s="13"/>
      <c r="X8700" s="2">
        <v>45050</v>
      </c>
      <c r="Y8700">
        <v>122.57</v>
      </c>
      <c r="AA8700" s="2">
        <v>45050</v>
      </c>
      <c r="AB8700">
        <v>2652.58</v>
      </c>
      <c r="AC8700">
        <f t="shared" si="1222"/>
        <v>-7.1304783970834729E-3</v>
      </c>
      <c r="AD8700">
        <f t="shared" si="1217"/>
        <v>-7.3166383970834732E-3</v>
      </c>
      <c r="AE8700">
        <f>Sheet2!$B$17+Sheet2!$B$18*'Portfolio allocation'!K8700</f>
        <v>-6.4340182362712722E-3</v>
      </c>
      <c r="AF8700">
        <f t="shared" si="1223"/>
        <v>-8.8262016081220099E-4</v>
      </c>
      <c r="AH8700" s="2">
        <v>45050</v>
      </c>
      <c r="AI8700">
        <v>3.3690000000000002</v>
      </c>
      <c r="AJ8700">
        <v>4.6539999999999999</v>
      </c>
      <c r="AK8700">
        <v>1.10005</v>
      </c>
    </row>
    <row r="8701" spans="5:37" hidden="1" outlineLevel="1" x14ac:dyDescent="0.2">
      <c r="E8701" s="2">
        <v>45051</v>
      </c>
      <c r="F8701">
        <v>4136.25</v>
      </c>
      <c r="G8701">
        <f t="shared" si="1218"/>
        <v>1.8474744042430657E-2</v>
      </c>
      <c r="H8701" s="2">
        <v>45051</v>
      </c>
      <c r="I8701">
        <v>8858.86</v>
      </c>
      <c r="J8701">
        <f t="shared" si="1219"/>
        <v>1.853137848253783E-2</v>
      </c>
      <c r="K8701">
        <f t="shared" si="1215"/>
        <v>1.8345218482537829E-2</v>
      </c>
      <c r="L8701">
        <v>2.7753756677482695E-4</v>
      </c>
      <c r="N8701" s="2">
        <v>45051</v>
      </c>
      <c r="O8701">
        <v>310.6499</v>
      </c>
      <c r="Q8701" s="2">
        <v>45051</v>
      </c>
      <c r="R8701">
        <v>511047.3</v>
      </c>
      <c r="S8701" s="8">
        <f t="shared" si="1220"/>
        <v>1.7157318376600061E-2</v>
      </c>
      <c r="T8701" s="9">
        <f t="shared" si="1216"/>
        <v>1.697115837660006E-2</v>
      </c>
      <c r="U8701" s="3">
        <f>Sheet1!$B$17+Sheet1!$B$18*'Portfolio allocation'!K8701</f>
        <v>2.1533898457186368E-2</v>
      </c>
      <c r="V8701" s="13">
        <f t="shared" si="1221"/>
        <v>-4.5627400805863076E-3</v>
      </c>
      <c r="W8701" s="13"/>
      <c r="X8701" s="2">
        <v>45051</v>
      </c>
      <c r="Y8701">
        <v>123.65</v>
      </c>
      <c r="AA8701" s="2">
        <v>45051</v>
      </c>
      <c r="AB8701">
        <v>2675.95</v>
      </c>
      <c r="AC8701">
        <f t="shared" si="1222"/>
        <v>8.8102903588205272E-3</v>
      </c>
      <c r="AD8701">
        <f t="shared" si="1217"/>
        <v>8.6193703588205266E-3</v>
      </c>
      <c r="AE8701">
        <f>Sheet2!$B$17+Sheet2!$B$18*'Portfolio allocation'!K8701</f>
        <v>1.6366423314890053E-2</v>
      </c>
      <c r="AF8701">
        <f t="shared" si="1223"/>
        <v>-7.7470529560695264E-3</v>
      </c>
      <c r="AH8701" s="2">
        <v>45051</v>
      </c>
      <c r="AI8701">
        <v>3.4350000000000001</v>
      </c>
      <c r="AJ8701">
        <v>4.7729999999999997</v>
      </c>
      <c r="AK8701">
        <v>1.1006499999999999</v>
      </c>
    </row>
    <row r="8702" spans="5:37" hidden="1" outlineLevel="1" x14ac:dyDescent="0.2">
      <c r="E8702" s="2">
        <v>45054</v>
      </c>
      <c r="F8702">
        <v>4138.12</v>
      </c>
      <c r="G8702">
        <f t="shared" si="1218"/>
        <v>4.5210033242670811E-4</v>
      </c>
      <c r="H8702" s="2">
        <v>45054</v>
      </c>
      <c r="I8702">
        <v>8863.01</v>
      </c>
      <c r="J8702">
        <f t="shared" si="1219"/>
        <v>4.6845756677482697E-4</v>
      </c>
      <c r="K8702">
        <f t="shared" si="1215"/>
        <v>2.7753756677482695E-4</v>
      </c>
      <c r="L8702">
        <v>-4.7021063018998542E-3</v>
      </c>
      <c r="N8702" s="2">
        <v>45054</v>
      </c>
      <c r="O8702">
        <v>308.6499</v>
      </c>
      <c r="Q8702" s="2">
        <v>45054</v>
      </c>
      <c r="R8702">
        <v>507757.1</v>
      </c>
      <c r="S8702" s="8">
        <f t="shared" si="1220"/>
        <v>-6.4381516153201312E-3</v>
      </c>
      <c r="T8702" s="9">
        <f t="shared" si="1216"/>
        <v>-6.6290716153201311E-3</v>
      </c>
      <c r="U8702" s="3">
        <f>Sheet1!$B$17+Sheet1!$B$18*'Portfolio allocation'!K8702</f>
        <v>8.0619701469602752E-4</v>
      </c>
      <c r="V8702" s="13">
        <f t="shared" si="1221"/>
        <v>-7.4352686300161583E-3</v>
      </c>
      <c r="W8702" s="13"/>
      <c r="X8702" s="2">
        <v>45054</v>
      </c>
      <c r="Y8702">
        <v>123.4</v>
      </c>
      <c r="AA8702" s="2">
        <v>45054</v>
      </c>
      <c r="AB8702">
        <v>2670.54</v>
      </c>
      <c r="AC8702">
        <f t="shared" si="1222"/>
        <v>-2.021711915394464E-3</v>
      </c>
      <c r="AD8702">
        <f t="shared" si="1217"/>
        <v>-2.2151919153944643E-3</v>
      </c>
      <c r="AE8702">
        <f>Sheet2!$B$17+Sheet2!$B$18*'Portfolio allocation'!K8702</f>
        <v>3.0018049636425237E-4</v>
      </c>
      <c r="AF8702">
        <f t="shared" si="1223"/>
        <v>-2.5153724117587166E-3</v>
      </c>
      <c r="AH8702" s="2">
        <v>45054</v>
      </c>
      <c r="AI8702">
        <v>3.5150000000000001</v>
      </c>
      <c r="AJ8702">
        <v>4.8369999999999997</v>
      </c>
      <c r="AK8702">
        <v>1.1013999999999999</v>
      </c>
    </row>
    <row r="8703" spans="5:37" hidden="1" outlineLevel="1" x14ac:dyDescent="0.2">
      <c r="E8703" s="2">
        <v>45055</v>
      </c>
      <c r="F8703">
        <v>4119.17</v>
      </c>
      <c r="G8703">
        <f t="shared" si="1218"/>
        <v>-4.5793742085777911E-3</v>
      </c>
      <c r="H8703" s="2">
        <v>45055</v>
      </c>
      <c r="I8703">
        <v>8823.0499999999993</v>
      </c>
      <c r="J8703">
        <f t="shared" si="1219"/>
        <v>-4.508626301899854E-3</v>
      </c>
      <c r="K8703">
        <f t="shared" si="1215"/>
        <v>-4.7021063018998542E-3</v>
      </c>
      <c r="L8703">
        <v>4.3165517595389934E-3</v>
      </c>
      <c r="N8703" s="2">
        <v>45055</v>
      </c>
      <c r="O8703">
        <v>307</v>
      </c>
      <c r="Q8703" s="2">
        <v>45055</v>
      </c>
      <c r="R8703">
        <v>505042.8</v>
      </c>
      <c r="S8703" s="8">
        <f t="shared" si="1220"/>
        <v>-5.3456662644402186E-3</v>
      </c>
      <c r="T8703" s="9">
        <f t="shared" si="1216"/>
        <v>-5.5391462644402189E-3</v>
      </c>
      <c r="U8703" s="3">
        <f>Sheet1!$B$17+Sheet1!$B$18*'Portfolio allocation'!K8703</f>
        <v>-4.9065766324058492E-3</v>
      </c>
      <c r="V8703" s="13">
        <f t="shared" si="1221"/>
        <v>-6.3256963203436965E-4</v>
      </c>
      <c r="W8703" s="13"/>
      <c r="X8703" s="2">
        <v>45055</v>
      </c>
      <c r="Y8703">
        <v>121.17</v>
      </c>
      <c r="AA8703" s="2">
        <v>45055</v>
      </c>
      <c r="AB8703">
        <v>2658.21</v>
      </c>
      <c r="AC8703">
        <f t="shared" si="1222"/>
        <v>-4.6170437439618794E-3</v>
      </c>
      <c r="AD8703">
        <f t="shared" si="1217"/>
        <v>-4.8114037439618796E-3</v>
      </c>
      <c r="AE8703">
        <f>Sheet2!$B$17+Sheet2!$B$18*'Portfolio allocation'!K8703</f>
        <v>-4.1278458738663428E-3</v>
      </c>
      <c r="AF8703">
        <f t="shared" si="1223"/>
        <v>-6.8355787009553685E-4</v>
      </c>
      <c r="AH8703" s="2">
        <v>45055</v>
      </c>
      <c r="AI8703">
        <v>3.53</v>
      </c>
      <c r="AJ8703">
        <v>4.859</v>
      </c>
      <c r="AK8703">
        <v>1.09555</v>
      </c>
    </row>
    <row r="8704" spans="5:37" hidden="1" outlineLevel="1" x14ac:dyDescent="0.2">
      <c r="E8704" s="2">
        <v>45056</v>
      </c>
      <c r="F8704">
        <v>4137.6400000000003</v>
      </c>
      <c r="G8704">
        <f t="shared" si="1218"/>
        <v>4.4839130213125689E-3</v>
      </c>
      <c r="H8704" s="2">
        <v>45056</v>
      </c>
      <c r="I8704">
        <v>8862.85</v>
      </c>
      <c r="J8704">
        <f t="shared" si="1219"/>
        <v>4.5109117595389936E-3</v>
      </c>
      <c r="K8704">
        <f t="shared" si="1215"/>
        <v>4.3165517595389934E-3</v>
      </c>
      <c r="L8704">
        <v>-1.6748496815358381E-3</v>
      </c>
      <c r="N8704" s="2">
        <v>45056</v>
      </c>
      <c r="O8704">
        <v>312.31009999999998</v>
      </c>
      <c r="Q8704" s="2">
        <v>45056</v>
      </c>
      <c r="R8704">
        <v>513778.4</v>
      </c>
      <c r="S8704" s="8">
        <f t="shared" si="1220"/>
        <v>1.7296751879246841E-2</v>
      </c>
      <c r="T8704" s="9">
        <f t="shared" si="1216"/>
        <v>1.710239187924684E-2</v>
      </c>
      <c r="U8704" s="3">
        <f>Sheet1!$B$17+Sheet1!$B$18*'Portfolio allocation'!K8704</f>
        <v>5.4398564588672167E-3</v>
      </c>
      <c r="V8704" s="13">
        <f t="shared" si="1221"/>
        <v>1.1662535420379623E-2</v>
      </c>
      <c r="W8704" s="13"/>
      <c r="X8704" s="2">
        <v>45056</v>
      </c>
      <c r="Y8704">
        <v>122.02</v>
      </c>
      <c r="AA8704" s="2">
        <v>45056</v>
      </c>
      <c r="AB8704">
        <v>2676.86</v>
      </c>
      <c r="AC8704">
        <f t="shared" si="1222"/>
        <v>7.0159994883776111E-3</v>
      </c>
      <c r="AD8704">
        <f t="shared" si="1217"/>
        <v>6.8259994883776111E-3</v>
      </c>
      <c r="AE8704">
        <f>Sheet2!$B$17+Sheet2!$B$18*'Portfolio allocation'!K8704</f>
        <v>3.8917749611417861E-3</v>
      </c>
      <c r="AF8704">
        <f t="shared" si="1223"/>
        <v>2.9342245272358249E-3</v>
      </c>
      <c r="AH8704" s="2">
        <v>45056</v>
      </c>
      <c r="AI8704">
        <v>3.4409999999999998</v>
      </c>
      <c r="AJ8704">
        <v>4.75</v>
      </c>
      <c r="AK8704">
        <v>1.0972</v>
      </c>
    </row>
    <row r="8705" spans="5:37" hidden="1" outlineLevel="1" x14ac:dyDescent="0.2">
      <c r="E8705" s="2">
        <v>45057</v>
      </c>
      <c r="F8705">
        <v>4130.62</v>
      </c>
      <c r="G8705">
        <f t="shared" si="1218"/>
        <v>-1.6966193288928677E-3</v>
      </c>
      <c r="H8705" s="2">
        <v>45057</v>
      </c>
      <c r="I8705">
        <v>8849.69</v>
      </c>
      <c r="J8705">
        <f t="shared" si="1219"/>
        <v>-1.4848496815358381E-3</v>
      </c>
      <c r="K8705">
        <f t="shared" si="1215"/>
        <v>-1.6748496815358381E-3</v>
      </c>
      <c r="L8705">
        <v>-1.5473096840681029E-3</v>
      </c>
      <c r="N8705" s="2">
        <v>45057</v>
      </c>
      <c r="O8705">
        <v>310.11009999999999</v>
      </c>
      <c r="Q8705" s="2">
        <v>45057</v>
      </c>
      <c r="R8705">
        <v>510159.3</v>
      </c>
      <c r="S8705" s="8">
        <f t="shared" si="1220"/>
        <v>-7.0440874898595185E-3</v>
      </c>
      <c r="T8705" s="9">
        <f t="shared" si="1216"/>
        <v>-7.2340874898595186E-3</v>
      </c>
      <c r="U8705" s="3">
        <f>Sheet1!$B$17+Sheet1!$B$18*'Portfolio allocation'!K8705</f>
        <v>-1.4336311166388749E-3</v>
      </c>
      <c r="V8705" s="13">
        <f t="shared" si="1221"/>
        <v>-5.8004563732206435E-3</v>
      </c>
      <c r="W8705" s="13"/>
      <c r="X8705" s="2">
        <v>45057</v>
      </c>
      <c r="Y8705">
        <v>120.9</v>
      </c>
      <c r="AA8705" s="2">
        <v>45057</v>
      </c>
      <c r="AB8705">
        <v>2652.28</v>
      </c>
      <c r="AC8705">
        <f t="shared" si="1222"/>
        <v>-9.1824002749489875E-3</v>
      </c>
      <c r="AD8705">
        <f t="shared" si="1217"/>
        <v>-9.3726002749489872E-3</v>
      </c>
      <c r="AE8705">
        <f>Sheet2!$B$17+Sheet2!$B$18*'Portfolio allocation'!K8705</f>
        <v>-1.4359320547372135E-3</v>
      </c>
      <c r="AF8705">
        <f t="shared" si="1223"/>
        <v>-7.9366682202117733E-3</v>
      </c>
      <c r="AH8705" s="2">
        <v>45057</v>
      </c>
      <c r="AI8705">
        <v>3.3860000000000001</v>
      </c>
      <c r="AJ8705">
        <v>4.7549999999999999</v>
      </c>
      <c r="AK8705">
        <v>1.0918000000000001</v>
      </c>
    </row>
    <row r="8706" spans="5:37" hidden="1" outlineLevel="1" x14ac:dyDescent="0.2">
      <c r="E8706" s="2">
        <v>45058</v>
      </c>
      <c r="F8706">
        <v>4124.08</v>
      </c>
      <c r="G8706">
        <f t="shared" si="1218"/>
        <v>-1.5832974226629437E-3</v>
      </c>
      <c r="H8706" s="2">
        <v>45058</v>
      </c>
      <c r="I8706">
        <v>8837.68</v>
      </c>
      <c r="J8706">
        <f t="shared" si="1219"/>
        <v>-1.357109684068103E-3</v>
      </c>
      <c r="K8706">
        <f t="shared" si="1215"/>
        <v>-1.5473096840681029E-3</v>
      </c>
      <c r="L8706">
        <v>2.9028235873669646E-3</v>
      </c>
      <c r="N8706" s="2">
        <v>45058</v>
      </c>
      <c r="O8706">
        <v>308.97000000000003</v>
      </c>
      <c r="Q8706" s="2">
        <v>45058</v>
      </c>
      <c r="R8706">
        <v>508283.6</v>
      </c>
      <c r="S8706" s="8">
        <f t="shared" si="1220"/>
        <v>-3.676694710848194E-3</v>
      </c>
      <c r="T8706" s="9">
        <f t="shared" si="1216"/>
        <v>-3.8668947108481942E-3</v>
      </c>
      <c r="U8706" s="3">
        <f>Sheet1!$B$17+Sheet1!$B$18*'Portfolio allocation'!K8706</f>
        <v>-1.2873139992505113E-3</v>
      </c>
      <c r="V8706" s="13">
        <f t="shared" si="1221"/>
        <v>-2.5795807115976828E-3</v>
      </c>
      <c r="W8706" s="13"/>
      <c r="X8706" s="2">
        <v>45058</v>
      </c>
      <c r="Y8706">
        <v>122.84</v>
      </c>
      <c r="AA8706" s="2">
        <v>45058</v>
      </c>
      <c r="AB8706">
        <v>2694.84</v>
      </c>
      <c r="AC8706">
        <f t="shared" si="1222"/>
        <v>1.6046571251904007E-2</v>
      </c>
      <c r="AD8706">
        <f t="shared" si="1217"/>
        <v>1.5854691251904009E-2</v>
      </c>
      <c r="AE8706">
        <f>Sheet2!$B$17+Sheet2!$B$18*'Portfolio allocation'!K8706</f>
        <v>-1.3225202351492835E-3</v>
      </c>
      <c r="AF8706">
        <f t="shared" si="1223"/>
        <v>1.7177211487053291E-2</v>
      </c>
      <c r="AH8706" s="2">
        <v>45058</v>
      </c>
      <c r="AI8706">
        <v>3.4609999999999999</v>
      </c>
      <c r="AJ8706">
        <v>4.7969999999999997</v>
      </c>
      <c r="AK8706">
        <v>1.0862499999999999</v>
      </c>
    </row>
    <row r="8707" spans="5:37" hidden="1" outlineLevel="1" x14ac:dyDescent="0.2">
      <c r="E8707" s="2">
        <v>45061</v>
      </c>
      <c r="F8707">
        <v>4136.28</v>
      </c>
      <c r="G8707">
        <f t="shared" si="1218"/>
        <v>2.958235533743192E-3</v>
      </c>
      <c r="H8707" s="2">
        <v>45061</v>
      </c>
      <c r="I8707">
        <v>8865.0300000000007</v>
      </c>
      <c r="J8707">
        <f t="shared" si="1219"/>
        <v>3.0947035873669648E-3</v>
      </c>
      <c r="K8707">
        <f t="shared" si="1215"/>
        <v>2.9028235873669646E-3</v>
      </c>
      <c r="L8707">
        <v>-6.5176197203167877E-3</v>
      </c>
      <c r="N8707" s="2">
        <v>45061</v>
      </c>
      <c r="O8707">
        <v>309.45999999999998</v>
      </c>
      <c r="Q8707" s="2">
        <v>45061</v>
      </c>
      <c r="R8707">
        <v>509089.7</v>
      </c>
      <c r="S8707" s="8">
        <f t="shared" si="1220"/>
        <v>1.5859256525294629E-3</v>
      </c>
      <c r="T8707" s="9">
        <f t="shared" si="1216"/>
        <v>1.394045652529463E-3</v>
      </c>
      <c r="U8707" s="3">
        <f>Sheet1!$B$17+Sheet1!$B$18*'Portfolio allocation'!K8707</f>
        <v>3.8179916711149628E-3</v>
      </c>
      <c r="V8707" s="13">
        <f t="shared" si="1221"/>
        <v>-2.4239460185855001E-3</v>
      </c>
      <c r="W8707" s="13"/>
      <c r="X8707" s="2">
        <v>45061</v>
      </c>
      <c r="Y8707">
        <v>123.36</v>
      </c>
      <c r="AA8707" s="2">
        <v>45061</v>
      </c>
      <c r="AB8707">
        <v>2706.25</v>
      </c>
      <c r="AC8707">
        <f t="shared" si="1222"/>
        <v>4.2340176040136512E-3</v>
      </c>
      <c r="AD8707">
        <f t="shared" si="1217"/>
        <v>4.0423776040136514E-3</v>
      </c>
      <c r="AE8707">
        <f>Sheet2!$B$17+Sheet2!$B$18*'Portfolio allocation'!K8707</f>
        <v>2.6346518029787243E-3</v>
      </c>
      <c r="AF8707">
        <f t="shared" si="1223"/>
        <v>1.4077258010349271E-3</v>
      </c>
      <c r="AH8707" s="2">
        <v>45061</v>
      </c>
      <c r="AI8707">
        <v>3.4980000000000002</v>
      </c>
      <c r="AJ8707">
        <v>4.7910000000000004</v>
      </c>
      <c r="AK8707">
        <v>1.0865499999999999</v>
      </c>
    </row>
    <row r="8708" spans="5:37" hidden="1" outlineLevel="1" x14ac:dyDescent="0.2">
      <c r="E8708" s="2">
        <v>45062</v>
      </c>
      <c r="F8708">
        <v>4109.8999999999996</v>
      </c>
      <c r="G8708">
        <f t="shared" si="1218"/>
        <v>-6.3777113735047353E-3</v>
      </c>
      <c r="H8708" s="2">
        <v>45062</v>
      </c>
      <c r="I8708">
        <v>8808.9500000000007</v>
      </c>
      <c r="J8708">
        <f t="shared" si="1219"/>
        <v>-6.3259797203167878E-3</v>
      </c>
      <c r="K8708">
        <f t="shared" ref="K8708:K8771" si="1224">J8708-(AJ8707/25000)</f>
        <v>-6.5176197203167877E-3</v>
      </c>
      <c r="L8708">
        <v>1.1891546253299135E-2</v>
      </c>
      <c r="N8708" s="2">
        <v>45062</v>
      </c>
      <c r="O8708">
        <v>311.74</v>
      </c>
      <c r="Q8708" s="2">
        <v>45062</v>
      </c>
      <c r="R8708">
        <v>512840.6</v>
      </c>
      <c r="S8708" s="8">
        <f t="shared" si="1220"/>
        <v>7.3678567843740161E-3</v>
      </c>
      <c r="T8708" s="9">
        <f t="shared" ref="T8708:T8771" si="1225">S8708-(AJ8707/100/250)</f>
        <v>7.1762167843740163E-3</v>
      </c>
      <c r="U8708" s="3">
        <f>Sheet1!$B$17+Sheet1!$B$18*'Portfolio allocation'!K8708</f>
        <v>-6.9893796372425144E-3</v>
      </c>
      <c r="V8708" s="13">
        <f t="shared" si="1221"/>
        <v>1.4165596421616531E-2</v>
      </c>
      <c r="W8708" s="13"/>
      <c r="X8708" s="2">
        <v>45062</v>
      </c>
      <c r="Y8708">
        <v>123.46</v>
      </c>
      <c r="AA8708" s="2">
        <v>45062</v>
      </c>
      <c r="AB8708">
        <v>2708.45</v>
      </c>
      <c r="AC8708">
        <f t="shared" si="1222"/>
        <v>8.1293302540408341E-4</v>
      </c>
      <c r="AD8708">
        <f t="shared" ref="AD8708:AD8771" si="1226">AC8708-AJ8708/25000</f>
        <v>6.1677302540408339E-4</v>
      </c>
      <c r="AE8708">
        <f>Sheet2!$B$17+Sheet2!$B$18*'Portfolio allocation'!K8708</f>
        <v>-5.7422467234590812E-3</v>
      </c>
      <c r="AF8708">
        <f t="shared" si="1223"/>
        <v>6.3590197488631647E-3</v>
      </c>
      <c r="AH8708" s="2">
        <v>45062</v>
      </c>
      <c r="AI8708">
        <v>3.536</v>
      </c>
      <c r="AJ8708">
        <v>4.9039999999999999</v>
      </c>
      <c r="AK8708">
        <v>1.0866499999999999</v>
      </c>
    </row>
    <row r="8709" spans="5:37" hidden="1" outlineLevel="1" x14ac:dyDescent="0.2">
      <c r="E8709" s="2">
        <v>45063</v>
      </c>
      <c r="F8709">
        <v>4158.7700000000004</v>
      </c>
      <c r="G8709">
        <f t="shared" ref="G8709:G8772" si="1227">(F8709/F8708)-1</f>
        <v>1.1890800262780221E-2</v>
      </c>
      <c r="H8709" s="2">
        <v>45063</v>
      </c>
      <c r="I8709">
        <v>8915.43</v>
      </c>
      <c r="J8709">
        <f t="shared" ref="J8709:J8772" si="1228">(I8709/I8708)-1</f>
        <v>1.2087706253299135E-2</v>
      </c>
      <c r="K8709">
        <f t="shared" si="1224"/>
        <v>1.1891546253299135E-2</v>
      </c>
      <c r="L8709">
        <v>9.4293279435315232E-3</v>
      </c>
      <c r="N8709" s="2">
        <v>45063</v>
      </c>
      <c r="O8709">
        <v>314</v>
      </c>
      <c r="Q8709" s="2">
        <v>45063</v>
      </c>
      <c r="R8709">
        <v>517677.1</v>
      </c>
      <c r="S8709" s="8">
        <f t="shared" ref="S8709:S8772" si="1229">R8709/R8708-1</f>
        <v>9.4308055953449266E-3</v>
      </c>
      <c r="T8709" s="9">
        <f t="shared" si="1225"/>
        <v>9.2346455953449258E-3</v>
      </c>
      <c r="U8709" s="3">
        <f>Sheet1!$B$17+Sheet1!$B$18*'Portfolio allocation'!K8709</f>
        <v>1.4130082117998955E-2</v>
      </c>
      <c r="V8709" s="13">
        <f t="shared" ref="V8709:V8772" si="1230">T8709-U8709</f>
        <v>-4.895436522654029E-3</v>
      </c>
      <c r="W8709" s="13"/>
      <c r="X8709" s="2">
        <v>45063</v>
      </c>
      <c r="Y8709">
        <v>125.71</v>
      </c>
      <c r="AA8709" s="2">
        <v>45063</v>
      </c>
      <c r="AB8709">
        <v>2757.81</v>
      </c>
      <c r="AC8709">
        <f t="shared" ref="AC8709:AC8772" si="1231">AB8709/AB8708-1</f>
        <v>1.8224445716184645E-2</v>
      </c>
      <c r="AD8709">
        <f t="shared" si="1226"/>
        <v>1.8027765716184644E-2</v>
      </c>
      <c r="AE8709">
        <f>Sheet2!$B$17+Sheet2!$B$18*'Portfolio allocation'!K8709</f>
        <v>1.0627653320581304E-2</v>
      </c>
      <c r="AF8709">
        <f t="shared" ref="AF8709:AF8772" si="1232">AD8709-AE8709</f>
        <v>7.4001123956033404E-3</v>
      </c>
      <c r="AH8709" s="2">
        <v>45063</v>
      </c>
      <c r="AI8709">
        <v>3.5750000000000002</v>
      </c>
      <c r="AJ8709">
        <v>4.9169999999999998</v>
      </c>
      <c r="AK8709">
        <v>1.08205</v>
      </c>
    </row>
    <row r="8710" spans="5:37" hidden="1" outlineLevel="1" x14ac:dyDescent="0.2">
      <c r="E8710" s="2">
        <v>45064</v>
      </c>
      <c r="F8710">
        <v>4198.05</v>
      </c>
      <c r="G8710">
        <f t="shared" si="1227"/>
        <v>9.4451003541911049E-3</v>
      </c>
      <c r="H8710" s="2">
        <v>45064</v>
      </c>
      <c r="I8710">
        <v>9001.25</v>
      </c>
      <c r="J8710">
        <f t="shared" si="1228"/>
        <v>9.6260079435315227E-3</v>
      </c>
      <c r="K8710">
        <f t="shared" si="1224"/>
        <v>9.4293279435315232E-3</v>
      </c>
      <c r="L8710">
        <v>-1.6210737619776158E-3</v>
      </c>
      <c r="N8710" s="2">
        <v>45064</v>
      </c>
      <c r="O8710">
        <v>318.52</v>
      </c>
      <c r="Q8710" s="2">
        <v>45064</v>
      </c>
      <c r="R8710">
        <v>525129.1</v>
      </c>
      <c r="S8710" s="8">
        <f t="shared" si="1229"/>
        <v>1.4395073685894211E-2</v>
      </c>
      <c r="T8710" s="9">
        <f t="shared" si="1225"/>
        <v>1.4198393685894211E-2</v>
      </c>
      <c r="U8710" s="3">
        <f>Sheet1!$B$17+Sheet1!$B$18*'Portfolio allocation'!K8710</f>
        <v>1.1305362872123288E-2</v>
      </c>
      <c r="V8710" s="13">
        <f t="shared" si="1230"/>
        <v>2.8930308137709235E-3</v>
      </c>
      <c r="W8710" s="13"/>
      <c r="X8710" s="2">
        <v>45064</v>
      </c>
      <c r="Y8710">
        <v>126.15</v>
      </c>
      <c r="AA8710" s="2">
        <v>45064</v>
      </c>
      <c r="AB8710">
        <v>2767.46</v>
      </c>
      <c r="AC8710">
        <f t="shared" si="1231"/>
        <v>3.4991533136801145E-3</v>
      </c>
      <c r="AD8710">
        <f t="shared" si="1226"/>
        <v>3.2989933136801145E-3</v>
      </c>
      <c r="AE8710">
        <f>Sheet2!$B$17+Sheet2!$B$18*'Portfolio allocation'!K8710</f>
        <v>8.4381859826655643E-3</v>
      </c>
      <c r="AF8710">
        <f t="shared" si="1232"/>
        <v>-5.1391926689854494E-3</v>
      </c>
      <c r="AH8710" s="2">
        <v>45064</v>
      </c>
      <c r="AI8710">
        <v>3.653</v>
      </c>
      <c r="AJ8710">
        <v>5.0039999999999996</v>
      </c>
      <c r="AK8710">
        <v>1.0769500000000001</v>
      </c>
    </row>
    <row r="8711" spans="5:37" hidden="1" outlineLevel="1" x14ac:dyDescent="0.2">
      <c r="E8711" s="2">
        <v>45065</v>
      </c>
      <c r="F8711">
        <v>4191.9799999999996</v>
      </c>
      <c r="G8711">
        <f t="shared" si="1227"/>
        <v>-1.445909410321633E-3</v>
      </c>
      <c r="H8711" s="2">
        <v>45065</v>
      </c>
      <c r="I8711">
        <v>8988.4599999999991</v>
      </c>
      <c r="J8711">
        <f t="shared" si="1228"/>
        <v>-1.4209137619776158E-3</v>
      </c>
      <c r="K8711">
        <f t="shared" si="1224"/>
        <v>-1.6210737619776158E-3</v>
      </c>
      <c r="L8711">
        <v>7.0186644475338868E-5</v>
      </c>
      <c r="N8711" s="2">
        <v>45065</v>
      </c>
      <c r="O8711">
        <v>318.34010000000001</v>
      </c>
      <c r="Q8711" s="2">
        <v>45065</v>
      </c>
      <c r="R8711">
        <v>524832.4</v>
      </c>
      <c r="S8711" s="8">
        <f t="shared" si="1229"/>
        <v>-5.6500391998837163E-4</v>
      </c>
      <c r="T8711" s="9">
        <f t="shared" si="1225"/>
        <v>-7.6516391998837164E-4</v>
      </c>
      <c r="U8711" s="3">
        <f>Sheet1!$B$17+Sheet1!$B$18*'Portfolio allocation'!K8711</f>
        <v>-1.3719380188586421E-3</v>
      </c>
      <c r="V8711" s="13">
        <f t="shared" si="1230"/>
        <v>6.0677409887027051E-4</v>
      </c>
      <c r="W8711" s="13"/>
      <c r="X8711" s="2">
        <v>45065</v>
      </c>
      <c r="Y8711">
        <v>127.26</v>
      </c>
      <c r="AA8711" s="2">
        <v>45065</v>
      </c>
      <c r="AB8711">
        <v>2791.81</v>
      </c>
      <c r="AC8711">
        <f t="shared" si="1231"/>
        <v>8.7986818237661968E-3</v>
      </c>
      <c r="AD8711">
        <f t="shared" si="1226"/>
        <v>8.5985218237661972E-3</v>
      </c>
      <c r="AE8711">
        <f>Sheet2!$B$17+Sheet2!$B$18*'Portfolio allocation'!K8711</f>
        <v>-1.3881131351182524E-3</v>
      </c>
      <c r="AF8711">
        <f t="shared" si="1232"/>
        <v>9.9866349588844487E-3</v>
      </c>
      <c r="AH8711" s="2">
        <v>45065</v>
      </c>
      <c r="AI8711">
        <v>3.653</v>
      </c>
      <c r="AJ8711">
        <v>5.0039999999999996</v>
      </c>
      <c r="AK8711">
        <v>1.0787</v>
      </c>
    </row>
    <row r="8712" spans="5:37" hidden="1" outlineLevel="1" x14ac:dyDescent="0.2">
      <c r="E8712" s="2">
        <v>45068</v>
      </c>
      <c r="F8712">
        <v>4192.63</v>
      </c>
      <c r="G8712">
        <f t="shared" si="1227"/>
        <v>1.5505799168891166E-4</v>
      </c>
      <c r="H8712" s="2">
        <v>45068</v>
      </c>
      <c r="I8712">
        <v>8990.89</v>
      </c>
      <c r="J8712">
        <f t="shared" si="1228"/>
        <v>2.7034664447533885E-4</v>
      </c>
      <c r="K8712">
        <f t="shared" si="1224"/>
        <v>7.0186644475338868E-5</v>
      </c>
      <c r="L8712">
        <v>-1.1406482717372773E-2</v>
      </c>
      <c r="N8712" s="2">
        <v>45068</v>
      </c>
      <c r="O8712">
        <v>321.17989999999998</v>
      </c>
      <c r="Q8712" s="2">
        <v>45068</v>
      </c>
      <c r="R8712">
        <v>529514.4</v>
      </c>
      <c r="S8712" s="8">
        <f t="shared" si="1229"/>
        <v>8.9209431429919661E-3</v>
      </c>
      <c r="T8712" s="9">
        <f t="shared" si="1225"/>
        <v>8.7207831429919665E-3</v>
      </c>
      <c r="U8712" s="3">
        <f>Sheet1!$B$17+Sheet1!$B$18*'Portfolio allocation'!K8712</f>
        <v>5.6831878166285906E-4</v>
      </c>
      <c r="V8712" s="13">
        <f t="shared" si="1230"/>
        <v>8.1524643613291072E-3</v>
      </c>
      <c r="W8712" s="13"/>
      <c r="X8712" s="2">
        <v>45068</v>
      </c>
      <c r="Y8712">
        <v>127.5</v>
      </c>
      <c r="AA8712" s="2">
        <v>45068</v>
      </c>
      <c r="AB8712">
        <v>2797.07</v>
      </c>
      <c r="AC8712">
        <f t="shared" si="1231"/>
        <v>1.8840823695023268E-3</v>
      </c>
      <c r="AD8712">
        <f t="shared" si="1226"/>
        <v>1.6811623695023267E-3</v>
      </c>
      <c r="AE8712">
        <f>Sheet2!$B$17+Sheet2!$B$18*'Portfolio allocation'!K8712</f>
        <v>1.1579876625508035E-4</v>
      </c>
      <c r="AF8712">
        <f t="shared" si="1232"/>
        <v>1.5653636032472464E-3</v>
      </c>
      <c r="AH8712" s="2">
        <v>45068</v>
      </c>
      <c r="AI8712">
        <v>3.7229999999999999</v>
      </c>
      <c r="AJ8712">
        <v>5.0730000000000004</v>
      </c>
      <c r="AK8712">
        <v>1.0799000000000001</v>
      </c>
    </row>
    <row r="8713" spans="5:37" hidden="1" outlineLevel="1" x14ac:dyDescent="0.2">
      <c r="E8713" s="2">
        <v>45069</v>
      </c>
      <c r="F8713">
        <v>4145.58</v>
      </c>
      <c r="G8713">
        <f t="shared" si="1227"/>
        <v>-1.1222073018606449E-2</v>
      </c>
      <c r="H8713" s="2">
        <v>45069</v>
      </c>
      <c r="I8713">
        <v>8890.16</v>
      </c>
      <c r="J8713">
        <f t="shared" si="1228"/>
        <v>-1.1203562717372773E-2</v>
      </c>
      <c r="K8713">
        <f t="shared" si="1224"/>
        <v>-1.1406482717372773E-2</v>
      </c>
      <c r="L8713">
        <v>-7.5031260705318336E-3</v>
      </c>
      <c r="N8713" s="2">
        <v>45069</v>
      </c>
      <c r="O8713">
        <v>315.26</v>
      </c>
      <c r="Q8713" s="2">
        <v>45069</v>
      </c>
      <c r="R8713">
        <v>519754.4</v>
      </c>
      <c r="S8713" s="8">
        <f t="shared" si="1229"/>
        <v>-1.8431982208604758E-2</v>
      </c>
      <c r="T8713" s="9">
        <f t="shared" si="1225"/>
        <v>-1.8634902208604757E-2</v>
      </c>
      <c r="U8713" s="3">
        <f>Sheet1!$B$17+Sheet1!$B$18*'Portfolio allocation'!K8713</f>
        <v>-1.2598007167730182E-2</v>
      </c>
      <c r="V8713" s="13">
        <f t="shared" si="1230"/>
        <v>-6.036895040874575E-3</v>
      </c>
      <c r="W8713" s="13"/>
      <c r="X8713" s="2">
        <v>45069</v>
      </c>
      <c r="Y8713">
        <v>128.18</v>
      </c>
      <c r="AA8713" s="2">
        <v>45069</v>
      </c>
      <c r="AB8713">
        <v>2811.99</v>
      </c>
      <c r="AC8713">
        <f t="shared" si="1231"/>
        <v>5.3341532389248325E-3</v>
      </c>
      <c r="AD8713">
        <f t="shared" si="1226"/>
        <v>5.1312332389248328E-3</v>
      </c>
      <c r="AE8713">
        <f>Sheet2!$B$17+Sheet2!$B$18*'Portfolio allocation'!K8713</f>
        <v>-1.0089548426616829E-2</v>
      </c>
      <c r="AF8713">
        <f t="shared" si="1232"/>
        <v>1.5220781665541663E-2</v>
      </c>
      <c r="AH8713" s="2">
        <v>45069</v>
      </c>
      <c r="AI8713">
        <v>3.7229999999999999</v>
      </c>
      <c r="AJ8713">
        <v>5.0730000000000004</v>
      </c>
      <c r="AK8713">
        <v>1.07785</v>
      </c>
    </row>
    <row r="8714" spans="5:37" hidden="1" outlineLevel="1" x14ac:dyDescent="0.2">
      <c r="E8714" s="2">
        <v>45070</v>
      </c>
      <c r="F8714">
        <v>4115.24</v>
      </c>
      <c r="G8714">
        <f t="shared" si="1227"/>
        <v>-7.3186381640205633E-3</v>
      </c>
      <c r="H8714" s="2">
        <v>45070</v>
      </c>
      <c r="I8714">
        <v>8825.26</v>
      </c>
      <c r="J8714">
        <f t="shared" si="1228"/>
        <v>-7.3002060705318339E-3</v>
      </c>
      <c r="K8714">
        <f t="shared" si="1224"/>
        <v>-7.5031260705318336E-3</v>
      </c>
      <c r="L8714">
        <v>8.5849158554421323E-3</v>
      </c>
      <c r="N8714" s="2">
        <v>45070</v>
      </c>
      <c r="O8714">
        <v>313.8501</v>
      </c>
      <c r="Q8714" s="2">
        <v>45070</v>
      </c>
      <c r="R8714">
        <v>517430</v>
      </c>
      <c r="S8714" s="8">
        <f t="shared" si="1229"/>
        <v>-4.4721122129991464E-3</v>
      </c>
      <c r="T8714" s="9">
        <f t="shared" si="1225"/>
        <v>-4.6750322129991461E-3</v>
      </c>
      <c r="U8714" s="3">
        <f>Sheet1!$B$17+Sheet1!$B$18*'Portfolio allocation'!K8714</f>
        <v>-8.1199774982615332E-3</v>
      </c>
      <c r="V8714" s="13">
        <f t="shared" si="1230"/>
        <v>3.4449452852623871E-3</v>
      </c>
      <c r="W8714" s="13"/>
      <c r="X8714" s="2">
        <v>45070</v>
      </c>
      <c r="Y8714">
        <v>125.68</v>
      </c>
      <c r="AA8714" s="2">
        <v>45070</v>
      </c>
      <c r="AB8714">
        <v>2757.15</v>
      </c>
      <c r="AC8714">
        <f t="shared" si="1231"/>
        <v>-1.950220306615591E-2</v>
      </c>
      <c r="AD8714">
        <f t="shared" si="1226"/>
        <v>-1.9707963066155909E-2</v>
      </c>
      <c r="AE8714">
        <f>Sheet2!$B$17+Sheet2!$B$18*'Portfolio allocation'!K8714</f>
        <v>-6.6185841126112409E-3</v>
      </c>
      <c r="AF8714">
        <f t="shared" si="1232"/>
        <v>-1.3089378953544669E-2</v>
      </c>
      <c r="AH8714" s="2">
        <v>45070</v>
      </c>
      <c r="AI8714">
        <v>3.7360000000000002</v>
      </c>
      <c r="AJ8714">
        <v>5.1440000000000001</v>
      </c>
      <c r="AK8714">
        <v>1.0762499999999999</v>
      </c>
    </row>
    <row r="8715" spans="5:37" hidden="1" outlineLevel="1" x14ac:dyDescent="0.2">
      <c r="E8715" s="2">
        <v>45071</v>
      </c>
      <c r="F8715">
        <v>4151.28</v>
      </c>
      <c r="G8715">
        <f t="shared" si="1227"/>
        <v>8.7576909244662104E-3</v>
      </c>
      <c r="H8715" s="2">
        <v>45071</v>
      </c>
      <c r="I8715">
        <v>8902.84</v>
      </c>
      <c r="J8715">
        <f t="shared" si="1228"/>
        <v>8.7906758554421316E-3</v>
      </c>
      <c r="K8715">
        <f t="shared" si="1224"/>
        <v>8.5849158554421323E-3</v>
      </c>
      <c r="L8715">
        <v>1.290928908743714E-2</v>
      </c>
      <c r="N8715" s="2">
        <v>45071</v>
      </c>
      <c r="O8715">
        <v>325.91989999999998</v>
      </c>
      <c r="Q8715" s="2">
        <v>45071</v>
      </c>
      <c r="R8715">
        <v>537328.9</v>
      </c>
      <c r="S8715" s="8">
        <f t="shared" si="1229"/>
        <v>3.8457182614073382E-2</v>
      </c>
      <c r="T8715" s="9">
        <f t="shared" si="1225"/>
        <v>3.8251422614073383E-2</v>
      </c>
      <c r="U8715" s="3">
        <f>Sheet1!$B$17+Sheet1!$B$18*'Portfolio allocation'!K8715</f>
        <v>1.0336631924418945E-2</v>
      </c>
      <c r="V8715" s="13">
        <f t="shared" si="1230"/>
        <v>2.791479068965444E-2</v>
      </c>
      <c r="W8715" s="13"/>
      <c r="X8715" s="2">
        <v>45071</v>
      </c>
      <c r="Y8715">
        <v>126.76</v>
      </c>
      <c r="AA8715" s="2">
        <v>45071</v>
      </c>
      <c r="AB8715">
        <v>2780.84</v>
      </c>
      <c r="AC8715">
        <f t="shared" si="1231"/>
        <v>8.5922057196743395E-3</v>
      </c>
      <c r="AD8715">
        <f t="shared" si="1226"/>
        <v>8.3820857196743401E-3</v>
      </c>
      <c r="AE8715">
        <f>Sheet2!$B$17+Sheet2!$B$18*'Portfolio allocation'!K8715</f>
        <v>7.6873132110357231E-3</v>
      </c>
      <c r="AF8715">
        <f t="shared" si="1232"/>
        <v>6.9477250863861709E-4</v>
      </c>
      <c r="AH8715" s="2">
        <v>45071</v>
      </c>
      <c r="AI8715">
        <v>3.8149999999999999</v>
      </c>
      <c r="AJ8715">
        <v>5.2530000000000001</v>
      </c>
      <c r="AK8715">
        <v>1.0728500000000001</v>
      </c>
    </row>
    <row r="8716" spans="5:37" hidden="1" outlineLevel="1" x14ac:dyDescent="0.2">
      <c r="E8716" s="2">
        <v>45072</v>
      </c>
      <c r="F8716">
        <v>4205.45</v>
      </c>
      <c r="G8716">
        <f t="shared" si="1227"/>
        <v>1.3048987300302572E-2</v>
      </c>
      <c r="H8716" s="2">
        <v>45072</v>
      </c>
      <c r="I8716">
        <v>9019.64</v>
      </c>
      <c r="J8716">
        <f t="shared" si="1228"/>
        <v>1.3119409087437139E-2</v>
      </c>
      <c r="K8716">
        <f t="shared" si="1224"/>
        <v>1.290928908743714E-2</v>
      </c>
      <c r="L8716">
        <v>-2.1068000000000001E-4</v>
      </c>
      <c r="N8716" s="2">
        <v>45072</v>
      </c>
      <c r="O8716">
        <v>332.88990000000001</v>
      </c>
      <c r="Q8716" s="2">
        <v>45072</v>
      </c>
      <c r="R8716">
        <v>548820</v>
      </c>
      <c r="S8716" s="8">
        <f t="shared" si="1229"/>
        <v>2.138559828068054E-2</v>
      </c>
      <c r="T8716" s="9">
        <f t="shared" si="1225"/>
        <v>2.1175478280680539E-2</v>
      </c>
      <c r="U8716" s="3">
        <f>Sheet1!$B$17+Sheet1!$B$18*'Portfolio allocation'!K8716</f>
        <v>1.5297662490355541E-2</v>
      </c>
      <c r="V8716" s="13">
        <f t="shared" si="1230"/>
        <v>5.8778157903249979E-3</v>
      </c>
      <c r="W8716" s="13"/>
      <c r="X8716" s="2">
        <v>45072</v>
      </c>
      <c r="Y8716">
        <v>128.88999999999999</v>
      </c>
      <c r="AA8716" s="2">
        <v>45072</v>
      </c>
      <c r="AB8716">
        <v>2827.57</v>
      </c>
      <c r="AC8716">
        <f t="shared" si="1231"/>
        <v>1.68042749672761E-2</v>
      </c>
      <c r="AD8716">
        <f t="shared" si="1226"/>
        <v>1.6593594967276099E-2</v>
      </c>
      <c r="AE8716">
        <f>Sheet2!$B$17+Sheet2!$B$18*'Portfolio allocation'!K8716</f>
        <v>1.1532656213664847E-2</v>
      </c>
      <c r="AF8716">
        <f t="shared" si="1232"/>
        <v>5.0609387536112525E-3</v>
      </c>
      <c r="AH8716" s="2">
        <v>45072</v>
      </c>
      <c r="AI8716">
        <v>3.7959999999999998</v>
      </c>
      <c r="AJ8716">
        <v>5.2670000000000003</v>
      </c>
      <c r="AK8716">
        <v>1.0705499999999999</v>
      </c>
    </row>
    <row r="8717" spans="5:37" hidden="1" outlineLevel="1" x14ac:dyDescent="0.2">
      <c r="E8717" s="2">
        <v>45075</v>
      </c>
      <c r="F8717">
        <v>4205.45</v>
      </c>
      <c r="G8717">
        <f t="shared" si="1227"/>
        <v>0</v>
      </c>
      <c r="H8717" s="2">
        <v>45075</v>
      </c>
      <c r="I8717">
        <v>9019.64</v>
      </c>
      <c r="J8717">
        <f t="shared" si="1228"/>
        <v>0</v>
      </c>
      <c r="K8717">
        <f t="shared" si="1224"/>
        <v>-2.1068000000000001E-4</v>
      </c>
      <c r="L8717">
        <v>-1.2752812254155724E-4</v>
      </c>
      <c r="N8717" s="2">
        <v>45075</v>
      </c>
      <c r="O8717">
        <v>332.88990000000001</v>
      </c>
      <c r="Q8717" s="2">
        <v>45075</v>
      </c>
      <c r="R8717">
        <v>548820</v>
      </c>
      <c r="S8717" s="8">
        <f t="shared" si="1229"/>
        <v>0</v>
      </c>
      <c r="T8717" s="9">
        <f t="shared" si="1225"/>
        <v>-2.1068000000000001E-4</v>
      </c>
      <c r="U8717" s="3">
        <f>Sheet1!$B$17+Sheet1!$B$18*'Portfolio allocation'!K8717</f>
        <v>2.4610144901338819E-4</v>
      </c>
      <c r="V8717" s="13">
        <f t="shared" si="1230"/>
        <v>-4.5678144901338817E-4</v>
      </c>
      <c r="W8717" s="13"/>
      <c r="X8717" s="2">
        <v>45075</v>
      </c>
      <c r="Y8717">
        <v>128.88999999999999</v>
      </c>
      <c r="AA8717" s="2">
        <v>45075</v>
      </c>
      <c r="AB8717">
        <v>2827.57</v>
      </c>
      <c r="AC8717">
        <f t="shared" si="1231"/>
        <v>0</v>
      </c>
      <c r="AD8717">
        <f t="shared" si="1226"/>
        <v>-2.1068000000000001E-4</v>
      </c>
      <c r="AE8717">
        <f>Sheet2!$B$17+Sheet2!$B$18*'Portfolio allocation'!K8717</f>
        <v>-1.3395501956856034E-4</v>
      </c>
      <c r="AF8717">
        <f t="shared" si="1232"/>
        <v>-7.6724980431439667E-5</v>
      </c>
      <c r="AH8717" s="2">
        <v>45075</v>
      </c>
      <c r="AI8717">
        <v>3.7959999999999998</v>
      </c>
      <c r="AJ8717">
        <v>5.2670000000000003</v>
      </c>
      <c r="AK8717">
        <v>1.0709</v>
      </c>
    </row>
    <row r="8718" spans="5:37" hidden="1" outlineLevel="1" x14ac:dyDescent="0.2">
      <c r="E8718" s="2">
        <v>45076</v>
      </c>
      <c r="F8718">
        <v>4205.5200000000004</v>
      </c>
      <c r="G8718">
        <f t="shared" si="1227"/>
        <v>1.6645067709930572E-5</v>
      </c>
      <c r="H8718" s="2">
        <v>45076</v>
      </c>
      <c r="I8718">
        <v>9020.39</v>
      </c>
      <c r="J8718">
        <f t="shared" si="1228"/>
        <v>8.3151877458442769E-5</v>
      </c>
      <c r="K8718">
        <f t="shared" si="1224"/>
        <v>-1.2752812254155724E-4</v>
      </c>
      <c r="L8718">
        <v>-6.1106352306718485E-3</v>
      </c>
      <c r="N8718" s="2">
        <v>45076</v>
      </c>
      <c r="O8718">
        <v>331.21</v>
      </c>
      <c r="Q8718" s="2">
        <v>45076</v>
      </c>
      <c r="R8718">
        <v>546050.4</v>
      </c>
      <c r="S8718" s="8">
        <f t="shared" si="1229"/>
        <v>-5.0464633213075372E-3</v>
      </c>
      <c r="T8718" s="9">
        <f t="shared" si="1225"/>
        <v>-5.2571433213075376E-3</v>
      </c>
      <c r="U8718" s="3">
        <f>Sheet1!$B$17+Sheet1!$B$18*'Portfolio allocation'!K8718</f>
        <v>3.4149539018253129E-4</v>
      </c>
      <c r="V8718" s="13">
        <f t="shared" si="1230"/>
        <v>-5.5986387114900686E-3</v>
      </c>
      <c r="W8718" s="13"/>
      <c r="X8718" s="2">
        <v>45076</v>
      </c>
      <c r="Y8718">
        <v>129.47999999999999</v>
      </c>
      <c r="AA8718" s="2">
        <v>45076</v>
      </c>
      <c r="AB8718">
        <v>2840.51</v>
      </c>
      <c r="AC8718">
        <f t="shared" si="1231"/>
        <v>4.5763676938148645E-3</v>
      </c>
      <c r="AD8718">
        <f t="shared" si="1226"/>
        <v>4.3668076938148644E-3</v>
      </c>
      <c r="AE8718">
        <f>Sheet2!$B$17+Sheet2!$B$18*'Portfolio allocation'!K8718</f>
        <v>-6.0014248736255278E-5</v>
      </c>
      <c r="AF8718">
        <f t="shared" si="1232"/>
        <v>4.4268219425511197E-3</v>
      </c>
      <c r="AH8718" s="2">
        <v>45076</v>
      </c>
      <c r="AI8718">
        <v>3.6829999999999998</v>
      </c>
      <c r="AJ8718">
        <v>5.2389999999999999</v>
      </c>
      <c r="AK8718">
        <v>1.0727500000000001</v>
      </c>
    </row>
    <row r="8719" spans="5:37" hidden="1" outlineLevel="1" x14ac:dyDescent="0.2">
      <c r="E8719" s="2">
        <v>45077</v>
      </c>
      <c r="F8719">
        <v>4179.83</v>
      </c>
      <c r="G8719">
        <f t="shared" si="1227"/>
        <v>-6.1086381707852189E-3</v>
      </c>
      <c r="H8719" s="2">
        <v>45077</v>
      </c>
      <c r="I8719">
        <v>8967.16</v>
      </c>
      <c r="J8719">
        <f t="shared" si="1228"/>
        <v>-5.9010752306718484E-3</v>
      </c>
      <c r="K8719">
        <f t="shared" si="1224"/>
        <v>-6.1106352306718485E-3</v>
      </c>
      <c r="L8719">
        <v>9.8299377006766196E-3</v>
      </c>
      <c r="N8719" s="2">
        <v>45077</v>
      </c>
      <c r="O8719">
        <v>328.38990000000001</v>
      </c>
      <c r="Q8719" s="2">
        <v>45077</v>
      </c>
      <c r="R8719">
        <v>541401.1</v>
      </c>
      <c r="S8719" s="8">
        <f t="shared" si="1229"/>
        <v>-8.5144155191536619E-3</v>
      </c>
      <c r="T8719" s="9">
        <f t="shared" si="1225"/>
        <v>-8.7239755191536612E-3</v>
      </c>
      <c r="U8719" s="3">
        <f>Sheet1!$B$17+Sheet1!$B$18*'Portfolio allocation'!K8719</f>
        <v>-6.5224767163632319E-3</v>
      </c>
      <c r="V8719" s="13">
        <f t="shared" si="1230"/>
        <v>-2.2014988027904293E-3</v>
      </c>
      <c r="W8719" s="13"/>
      <c r="X8719" s="2">
        <v>45077</v>
      </c>
      <c r="Y8719">
        <v>128.59</v>
      </c>
      <c r="AA8719" s="2">
        <v>45077</v>
      </c>
      <c r="AB8719">
        <v>2820.99</v>
      </c>
      <c r="AC8719">
        <f t="shared" si="1231"/>
        <v>-6.8720053793158709E-3</v>
      </c>
      <c r="AD8719">
        <f t="shared" si="1226"/>
        <v>-7.079805379315871E-3</v>
      </c>
      <c r="AE8719">
        <f>Sheet2!$B$17+Sheet2!$B$18*'Portfolio allocation'!K8719</f>
        <v>-5.3803457321533986E-3</v>
      </c>
      <c r="AF8719">
        <f t="shared" si="1232"/>
        <v>-1.6994596471624724E-3</v>
      </c>
      <c r="AH8719" s="2">
        <v>45077</v>
      </c>
      <c r="AI8719">
        <v>3.633</v>
      </c>
      <c r="AJ8719">
        <v>5.1950000000000003</v>
      </c>
      <c r="AK8719">
        <v>1.0661</v>
      </c>
    </row>
    <row r="8720" spans="5:37" hidden="1" outlineLevel="1" x14ac:dyDescent="0.2">
      <c r="E8720" s="2">
        <v>45078</v>
      </c>
      <c r="F8720">
        <v>4221.0200000000004</v>
      </c>
      <c r="G8720">
        <f t="shared" si="1227"/>
        <v>9.8544677654355262E-3</v>
      </c>
      <c r="H8720" s="2">
        <v>45078</v>
      </c>
      <c r="I8720">
        <v>9057.17</v>
      </c>
      <c r="J8720">
        <f t="shared" si="1228"/>
        <v>1.0037737700676619E-2</v>
      </c>
      <c r="K8720">
        <f t="shared" si="1224"/>
        <v>9.8299377006766196E-3</v>
      </c>
      <c r="L8720">
        <v>1.4387298475660719E-2</v>
      </c>
      <c r="N8720" s="2">
        <v>45078</v>
      </c>
      <c r="O8720">
        <v>332.58010000000002</v>
      </c>
      <c r="Q8720" s="2">
        <v>45078</v>
      </c>
      <c r="R8720">
        <v>548309.30000000005</v>
      </c>
      <c r="S8720" s="8">
        <f t="shared" si="1229"/>
        <v>1.2759855862871428E-2</v>
      </c>
      <c r="T8720" s="9">
        <f t="shared" si="1225"/>
        <v>1.2552055862871428E-2</v>
      </c>
      <c r="U8720" s="3">
        <f>Sheet1!$B$17+Sheet1!$B$18*'Portfolio allocation'!K8720</f>
        <v>1.1764952538321544E-2</v>
      </c>
      <c r="V8720" s="13">
        <f t="shared" si="1230"/>
        <v>7.871033245498843E-4</v>
      </c>
      <c r="W8720" s="13"/>
      <c r="X8720" s="2">
        <v>45078</v>
      </c>
      <c r="Y8720">
        <v>129.82</v>
      </c>
      <c r="AA8720" s="2">
        <v>45078</v>
      </c>
      <c r="AB8720">
        <v>2847.97</v>
      </c>
      <c r="AC8720">
        <f t="shared" si="1231"/>
        <v>9.5640183056302508E-3</v>
      </c>
      <c r="AD8720">
        <f t="shared" si="1226"/>
        <v>9.3584583056302503E-3</v>
      </c>
      <c r="AE8720">
        <f>Sheet2!$B$17+Sheet2!$B$18*'Portfolio allocation'!K8720</f>
        <v>8.7944183991982526E-3</v>
      </c>
      <c r="AF8720">
        <f t="shared" si="1232"/>
        <v>5.6403990643199772E-4</v>
      </c>
      <c r="AH8720" s="2">
        <v>45078</v>
      </c>
      <c r="AI8720">
        <v>3.605</v>
      </c>
      <c r="AJ8720">
        <v>5.1390000000000002</v>
      </c>
      <c r="AK8720">
        <v>1.07315</v>
      </c>
    </row>
    <row r="8721" spans="5:37" hidden="1" outlineLevel="1" x14ac:dyDescent="0.2">
      <c r="E8721" s="2">
        <v>45079</v>
      </c>
      <c r="F8721">
        <v>4282.37</v>
      </c>
      <c r="G8721">
        <f t="shared" si="1227"/>
        <v>1.4534401637518846E-2</v>
      </c>
      <c r="H8721" s="2">
        <v>45079</v>
      </c>
      <c r="I8721">
        <v>9189.34</v>
      </c>
      <c r="J8721">
        <f t="shared" si="1228"/>
        <v>1.4592858475660719E-2</v>
      </c>
      <c r="K8721">
        <f t="shared" si="1224"/>
        <v>1.4387298475660719E-2</v>
      </c>
      <c r="L8721">
        <v>-2.1961168180522268E-3</v>
      </c>
      <c r="N8721" s="2">
        <v>45079</v>
      </c>
      <c r="O8721">
        <v>335.3999</v>
      </c>
      <c r="Q8721" s="2">
        <v>45079</v>
      </c>
      <c r="R8721">
        <v>552958.1</v>
      </c>
      <c r="S8721" s="8">
        <f t="shared" si="1229"/>
        <v>8.4784263188677489E-3</v>
      </c>
      <c r="T8721" s="9">
        <f t="shared" si="1225"/>
        <v>8.2728663188677484E-3</v>
      </c>
      <c r="U8721" s="3">
        <f>Sheet1!$B$17+Sheet1!$B$18*'Portfolio allocation'!K8721</f>
        <v>1.699327231826479E-2</v>
      </c>
      <c r="V8721" s="13">
        <f t="shared" si="1230"/>
        <v>-8.7204059993970413E-3</v>
      </c>
      <c r="W8721" s="13"/>
      <c r="X8721" s="2">
        <v>45079</v>
      </c>
      <c r="Y8721">
        <v>132.41999999999999</v>
      </c>
      <c r="AA8721" s="2">
        <v>45079</v>
      </c>
      <c r="AB8721">
        <v>2905.01</v>
      </c>
      <c r="AC8721">
        <f t="shared" si="1231"/>
        <v>2.0028300859910919E-2</v>
      </c>
      <c r="AD8721">
        <f t="shared" si="1226"/>
        <v>1.9818180859910918E-2</v>
      </c>
      <c r="AE8721">
        <f>Sheet2!$B$17+Sheet2!$B$18*'Portfolio allocation'!K8721</f>
        <v>1.284693986910309E-2</v>
      </c>
      <c r="AF8721">
        <f t="shared" si="1232"/>
        <v>6.9712409908078282E-3</v>
      </c>
      <c r="AH8721" s="2">
        <v>45079</v>
      </c>
      <c r="AI8721">
        <v>3.6949999999999998</v>
      </c>
      <c r="AJ8721">
        <v>5.2530000000000001</v>
      </c>
      <c r="AK8721">
        <v>1.0725499999999999</v>
      </c>
    </row>
    <row r="8722" spans="5:37" hidden="1" outlineLevel="1" x14ac:dyDescent="0.2">
      <c r="E8722" s="2">
        <v>45082</v>
      </c>
      <c r="F8722">
        <v>4273.79</v>
      </c>
      <c r="G8722">
        <f t="shared" si="1227"/>
        <v>-2.0035634473434261E-3</v>
      </c>
      <c r="H8722" s="2">
        <v>45082</v>
      </c>
      <c r="I8722">
        <v>9171.09</v>
      </c>
      <c r="J8722">
        <f t="shared" si="1228"/>
        <v>-1.9859968180522269E-3</v>
      </c>
      <c r="K8722">
        <f t="shared" si="1224"/>
        <v>-2.1961168180522268E-3</v>
      </c>
      <c r="L8722">
        <v>2.1710955567112783E-3</v>
      </c>
      <c r="N8722" s="2">
        <v>45082</v>
      </c>
      <c r="O8722">
        <v>335.93990000000002</v>
      </c>
      <c r="Q8722" s="2">
        <v>45082</v>
      </c>
      <c r="R8722">
        <v>553848.5</v>
      </c>
      <c r="S8722" s="8">
        <f t="shared" si="1229"/>
        <v>1.6102485884554874E-3</v>
      </c>
      <c r="T8722" s="9">
        <f t="shared" si="1225"/>
        <v>1.4001285884554873E-3</v>
      </c>
      <c r="U8722" s="3">
        <f>Sheet1!$B$17+Sheet1!$B$18*'Portfolio allocation'!K8722</f>
        <v>-2.0316419863165161E-3</v>
      </c>
      <c r="V8722" s="13">
        <f t="shared" si="1230"/>
        <v>3.4317705747720032E-3</v>
      </c>
      <c r="W8722" s="13"/>
      <c r="X8722" s="2">
        <v>45082</v>
      </c>
      <c r="Y8722">
        <v>132.63999999999999</v>
      </c>
      <c r="AA8722" s="2">
        <v>45082</v>
      </c>
      <c r="AB8722">
        <v>2909.84</v>
      </c>
      <c r="AC8722">
        <f t="shared" si="1231"/>
        <v>1.6626448790193482E-3</v>
      </c>
      <c r="AD8722">
        <f t="shared" si="1226"/>
        <v>1.4545248790193482E-3</v>
      </c>
      <c r="AE8722">
        <f>Sheet2!$B$17+Sheet2!$B$18*'Portfolio allocation'!K8722</f>
        <v>-1.8994560912550052E-3</v>
      </c>
      <c r="AF8722">
        <f t="shared" si="1232"/>
        <v>3.3539809702743534E-3</v>
      </c>
      <c r="AH8722" s="2">
        <v>45082</v>
      </c>
      <c r="AI8722">
        <v>3.7</v>
      </c>
      <c r="AJ8722">
        <v>5.2030000000000003</v>
      </c>
      <c r="AK8722">
        <v>1.07115</v>
      </c>
    </row>
    <row r="8723" spans="5:37" hidden="1" outlineLevel="1" x14ac:dyDescent="0.2">
      <c r="E8723" s="2">
        <v>45083</v>
      </c>
      <c r="F8723">
        <v>4283.8500000000004</v>
      </c>
      <c r="G8723">
        <f t="shared" si="1227"/>
        <v>2.3538826194080542E-3</v>
      </c>
      <c r="H8723" s="2">
        <v>45083</v>
      </c>
      <c r="I8723">
        <v>9192.91</v>
      </c>
      <c r="J8723">
        <f t="shared" si="1228"/>
        <v>2.3792155567112783E-3</v>
      </c>
      <c r="K8723">
        <f t="shared" si="1224"/>
        <v>2.1710955567112783E-3</v>
      </c>
      <c r="L8723">
        <v>-3.990382635009026E-3</v>
      </c>
      <c r="N8723" s="2">
        <v>45083</v>
      </c>
      <c r="O8723">
        <v>333.67989999999998</v>
      </c>
      <c r="Q8723" s="2">
        <v>45083</v>
      </c>
      <c r="R8723">
        <v>550122.5</v>
      </c>
      <c r="S8723" s="8">
        <f t="shared" si="1229"/>
        <v>-6.7274715016831799E-3</v>
      </c>
      <c r="T8723" s="9">
        <f t="shared" si="1225"/>
        <v>-6.9355915016831799E-3</v>
      </c>
      <c r="U8723" s="3">
        <f>Sheet1!$B$17+Sheet1!$B$18*'Portfolio allocation'!K8723</f>
        <v>2.9785347298923555E-3</v>
      </c>
      <c r="V8723" s="13">
        <f t="shared" si="1230"/>
        <v>-9.9141262315755353E-3</v>
      </c>
      <c r="W8723" s="13"/>
      <c r="X8723" s="2">
        <v>45083</v>
      </c>
      <c r="Y8723">
        <v>132.69</v>
      </c>
      <c r="AA8723" s="2">
        <v>45083</v>
      </c>
      <c r="AB8723">
        <v>2910.93</v>
      </c>
      <c r="AC8723">
        <f t="shared" si="1231"/>
        <v>3.7459104280634925E-4</v>
      </c>
      <c r="AD8723">
        <f t="shared" si="1226"/>
        <v>1.6647104280634924E-4</v>
      </c>
      <c r="AE8723">
        <f>Sheet2!$B$17+Sheet2!$B$18*'Portfolio allocation'!K8723</f>
        <v>1.9839805700492441E-3</v>
      </c>
      <c r="AF8723">
        <f t="shared" si="1232"/>
        <v>-1.8175095272428949E-3</v>
      </c>
      <c r="AH8723" s="2">
        <v>45083</v>
      </c>
      <c r="AI8723">
        <v>3.7</v>
      </c>
      <c r="AJ8723">
        <v>5.2030000000000003</v>
      </c>
      <c r="AK8723">
        <v>1.0690500000000001</v>
      </c>
    </row>
    <row r="8724" spans="5:37" hidden="1" outlineLevel="1" x14ac:dyDescent="0.2">
      <c r="E8724" s="2">
        <v>45084</v>
      </c>
      <c r="F8724">
        <v>4267.5200000000004</v>
      </c>
      <c r="G8724">
        <f t="shared" si="1227"/>
        <v>-3.8119915496573897E-3</v>
      </c>
      <c r="H8724" s="2">
        <v>45084</v>
      </c>
      <c r="I8724">
        <v>9158.14</v>
      </c>
      <c r="J8724">
        <f t="shared" si="1228"/>
        <v>-3.782262635009026E-3</v>
      </c>
      <c r="K8724">
        <f t="shared" si="1224"/>
        <v>-3.990382635009026E-3</v>
      </c>
      <c r="L8724">
        <v>6.0951898271920067E-3</v>
      </c>
      <c r="N8724" s="2">
        <v>45084</v>
      </c>
      <c r="O8724">
        <v>323.37990000000002</v>
      </c>
      <c r="Q8724" s="2">
        <v>45084</v>
      </c>
      <c r="R8724">
        <v>533141.30000000005</v>
      </c>
      <c r="S8724" s="8">
        <f t="shared" si="1229"/>
        <v>-3.0868033937895611E-2</v>
      </c>
      <c r="T8724" s="9">
        <f t="shared" si="1225"/>
        <v>-3.1076153937895611E-2</v>
      </c>
      <c r="U8724" s="3">
        <f>Sheet1!$B$17+Sheet1!$B$18*'Portfolio allocation'!K8724</f>
        <v>-4.0900692042722848E-3</v>
      </c>
      <c r="V8724" s="13">
        <f t="shared" si="1230"/>
        <v>-2.6986084733623326E-2</v>
      </c>
      <c r="W8724" s="13"/>
      <c r="X8724" s="2">
        <v>45084</v>
      </c>
      <c r="Y8724">
        <v>134.38</v>
      </c>
      <c r="AA8724" s="2">
        <v>45084</v>
      </c>
      <c r="AB8724">
        <v>2948.01</v>
      </c>
      <c r="AC8724">
        <f t="shared" si="1231"/>
        <v>1.2738197071039181E-2</v>
      </c>
      <c r="AD8724">
        <f t="shared" si="1226"/>
        <v>1.2530797071039181E-2</v>
      </c>
      <c r="AE8724">
        <f>Sheet2!$B$17+Sheet2!$B$18*'Portfolio allocation'!K8724</f>
        <v>-3.4949630315540521E-3</v>
      </c>
      <c r="AF8724">
        <f t="shared" si="1232"/>
        <v>1.6025760102593233E-2</v>
      </c>
      <c r="AH8724" s="2">
        <v>45084</v>
      </c>
      <c r="AI8724">
        <v>3.7930000000000001</v>
      </c>
      <c r="AJ8724">
        <v>5.1849999999999996</v>
      </c>
      <c r="AK8724">
        <v>1.0707500000000001</v>
      </c>
    </row>
    <row r="8725" spans="5:37" hidden="1" outlineLevel="1" x14ac:dyDescent="0.2">
      <c r="E8725" s="2">
        <v>45085</v>
      </c>
      <c r="F8725">
        <v>4293.93</v>
      </c>
      <c r="G8725">
        <f t="shared" si="1227"/>
        <v>6.1886060287941191E-3</v>
      </c>
      <c r="H8725" s="2">
        <v>45085</v>
      </c>
      <c r="I8725">
        <v>9215.86</v>
      </c>
      <c r="J8725">
        <f t="shared" si="1228"/>
        <v>6.3025898271920067E-3</v>
      </c>
      <c r="K8725">
        <f t="shared" si="1224"/>
        <v>6.0951898271920067E-3</v>
      </c>
      <c r="L8725">
        <v>9.7015314590287189E-4</v>
      </c>
      <c r="N8725" s="2">
        <v>45085</v>
      </c>
      <c r="O8725">
        <v>325.26</v>
      </c>
      <c r="Q8725" s="2">
        <v>45085</v>
      </c>
      <c r="R8725">
        <v>536241</v>
      </c>
      <c r="S8725" s="8">
        <f t="shared" si="1229"/>
        <v>5.814030914506052E-3</v>
      </c>
      <c r="T8725" s="9">
        <f t="shared" si="1225"/>
        <v>5.6066309145060521E-3</v>
      </c>
      <c r="U8725" s="3">
        <f>Sheet1!$B$17+Sheet1!$B$18*'Portfolio allocation'!K8725</f>
        <v>7.4803551267618434E-3</v>
      </c>
      <c r="V8725" s="13">
        <f t="shared" si="1230"/>
        <v>-1.8737242122557913E-3</v>
      </c>
      <c r="W8725" s="13"/>
      <c r="X8725" s="2">
        <v>45085</v>
      </c>
      <c r="Y8725">
        <v>134.41</v>
      </c>
      <c r="AA8725" s="2">
        <v>45085</v>
      </c>
      <c r="AB8725">
        <v>2948.67</v>
      </c>
      <c r="AC8725">
        <f t="shared" si="1231"/>
        <v>2.2387983758531682E-4</v>
      </c>
      <c r="AD8725">
        <f t="shared" si="1226"/>
        <v>1.7799837585316815E-5</v>
      </c>
      <c r="AE8725">
        <f>Sheet2!$B$17+Sheet2!$B$18*'Portfolio allocation'!K8725</f>
        <v>5.473385308059962E-3</v>
      </c>
      <c r="AF8725">
        <f t="shared" si="1232"/>
        <v>-5.4555854704746451E-3</v>
      </c>
      <c r="AH8725" s="2">
        <v>45085</v>
      </c>
      <c r="AI8725">
        <v>3.714</v>
      </c>
      <c r="AJ8725">
        <v>5.1520000000000001</v>
      </c>
      <c r="AK8725">
        <v>1.0770500000000001</v>
      </c>
    </row>
    <row r="8726" spans="5:37" hidden="1" outlineLevel="1" x14ac:dyDescent="0.2">
      <c r="E8726" s="2">
        <v>45086</v>
      </c>
      <c r="F8726">
        <v>4298.8599999999997</v>
      </c>
      <c r="G8726">
        <f t="shared" si="1227"/>
        <v>1.1481323635922358E-3</v>
      </c>
      <c r="H8726" s="2">
        <v>45086</v>
      </c>
      <c r="I8726">
        <v>9226.7000000000007</v>
      </c>
      <c r="J8726">
        <f t="shared" si="1228"/>
        <v>1.1762331459028719E-3</v>
      </c>
      <c r="K8726">
        <f t="shared" si="1224"/>
        <v>9.7015314590287189E-4</v>
      </c>
      <c r="L8726">
        <v>9.1136631974592999E-3</v>
      </c>
      <c r="N8726" s="2">
        <v>45086</v>
      </c>
      <c r="O8726">
        <v>326.79000000000002</v>
      </c>
      <c r="Q8726" s="2">
        <v>45086</v>
      </c>
      <c r="R8726">
        <v>538763.5</v>
      </c>
      <c r="S8726" s="8">
        <f t="shared" si="1229"/>
        <v>4.7040416529136042E-3</v>
      </c>
      <c r="T8726" s="9">
        <f t="shared" si="1225"/>
        <v>4.4979616529136042E-3</v>
      </c>
      <c r="U8726" s="3">
        <f>Sheet1!$B$17+Sheet1!$B$18*'Portfolio allocation'!K8726</f>
        <v>1.6007831602847843E-3</v>
      </c>
      <c r="V8726" s="13">
        <f t="shared" si="1230"/>
        <v>2.8971784926288199E-3</v>
      </c>
      <c r="W8726" s="13"/>
      <c r="X8726" s="2">
        <v>45086</v>
      </c>
      <c r="Y8726">
        <v>135.30000000000001</v>
      </c>
      <c r="AA8726" s="2">
        <v>45086</v>
      </c>
      <c r="AB8726">
        <v>2968.19</v>
      </c>
      <c r="AC8726">
        <f t="shared" si="1231"/>
        <v>6.6199337328354257E-3</v>
      </c>
      <c r="AD8726">
        <f t="shared" si="1226"/>
        <v>6.4106537328354257E-3</v>
      </c>
      <c r="AE8726">
        <f>Sheet2!$B$17+Sheet2!$B$18*'Portfolio allocation'!K8726</f>
        <v>9.160719395464675E-4</v>
      </c>
      <c r="AF8726">
        <f t="shared" si="1232"/>
        <v>5.4945817932889581E-3</v>
      </c>
      <c r="AH8726" s="2">
        <v>45086</v>
      </c>
      <c r="AI8726">
        <v>3.7509999999999999</v>
      </c>
      <c r="AJ8726">
        <v>5.2320000000000002</v>
      </c>
      <c r="AK8726">
        <v>1.0757000000000001</v>
      </c>
    </row>
    <row r="8727" spans="5:37" hidden="1" outlineLevel="1" x14ac:dyDescent="0.2">
      <c r="E8727" s="2">
        <v>45089</v>
      </c>
      <c r="F8727">
        <v>4338.93</v>
      </c>
      <c r="G8727">
        <f t="shared" si="1227"/>
        <v>9.3210758201012212E-3</v>
      </c>
      <c r="H8727" s="2">
        <v>45089</v>
      </c>
      <c r="I8727">
        <v>9312.7199999999993</v>
      </c>
      <c r="J8727">
        <f t="shared" si="1228"/>
        <v>9.3229431974592991E-3</v>
      </c>
      <c r="K8727">
        <f t="shared" si="1224"/>
        <v>9.1136631974592999E-3</v>
      </c>
      <c r="L8727">
        <v>6.7635842812842108E-3</v>
      </c>
      <c r="N8727" s="2">
        <v>45089</v>
      </c>
      <c r="O8727">
        <v>331.8501</v>
      </c>
      <c r="Q8727" s="2">
        <v>45089</v>
      </c>
      <c r="R8727">
        <v>547105.80000000005</v>
      </c>
      <c r="S8727" s="8">
        <f t="shared" si="1229"/>
        <v>1.5484159561663047E-2</v>
      </c>
      <c r="T8727" s="9">
        <f t="shared" si="1225"/>
        <v>1.5274879561663048E-2</v>
      </c>
      <c r="U8727" s="3">
        <f>Sheet1!$B$17+Sheet1!$B$18*'Portfolio allocation'!K8727</f>
        <v>1.0943224275420698E-2</v>
      </c>
      <c r="V8727" s="13">
        <f t="shared" si="1230"/>
        <v>4.3316552862423495E-3</v>
      </c>
      <c r="W8727" s="13"/>
      <c r="X8727" s="2">
        <v>45089</v>
      </c>
      <c r="Y8727">
        <v>136.41999999999999</v>
      </c>
      <c r="AA8727" s="2">
        <v>45089</v>
      </c>
      <c r="AB8727">
        <v>2992.76</v>
      </c>
      <c r="AC8727">
        <f t="shared" si="1231"/>
        <v>8.2777719755138257E-3</v>
      </c>
      <c r="AD8727">
        <f t="shared" si="1226"/>
        <v>8.069171975513826E-3</v>
      </c>
      <c r="AE8727">
        <f>Sheet2!$B$17+Sheet2!$B$18*'Portfolio allocation'!K8727</f>
        <v>8.1574888371221104E-3</v>
      </c>
      <c r="AF8727">
        <f t="shared" si="1232"/>
        <v>-8.8316861608284461E-5</v>
      </c>
      <c r="AH8727" s="2">
        <v>45089</v>
      </c>
      <c r="AI8727">
        <v>3.7360000000000002</v>
      </c>
      <c r="AJ8727">
        <v>5.2149999999999999</v>
      </c>
      <c r="AK8727">
        <v>1.0747500000000001</v>
      </c>
    </row>
    <row r="8728" spans="5:37" hidden="1" outlineLevel="1" x14ac:dyDescent="0.2">
      <c r="E8728" s="2">
        <v>45090</v>
      </c>
      <c r="F8728">
        <v>4369.01</v>
      </c>
      <c r="G8728">
        <f t="shared" si="1227"/>
        <v>6.9325847616807934E-3</v>
      </c>
      <c r="H8728" s="2">
        <v>45090</v>
      </c>
      <c r="I8728">
        <v>9377.65</v>
      </c>
      <c r="J8728">
        <f t="shared" si="1228"/>
        <v>6.9721842812842105E-3</v>
      </c>
      <c r="K8728">
        <f t="shared" si="1224"/>
        <v>6.7635842812842108E-3</v>
      </c>
      <c r="L8728">
        <v>8.4471522311044506E-4</v>
      </c>
      <c r="N8728" s="2">
        <v>45090</v>
      </c>
      <c r="O8728">
        <v>334.29</v>
      </c>
      <c r="Q8728" s="2">
        <v>45090</v>
      </c>
      <c r="R8728">
        <v>551128.4</v>
      </c>
      <c r="S8728" s="8">
        <f t="shared" si="1229"/>
        <v>7.3525084179331124E-3</v>
      </c>
      <c r="T8728" s="9">
        <f t="shared" si="1225"/>
        <v>7.1439084179331126E-3</v>
      </c>
      <c r="U8728" s="3">
        <f>Sheet1!$B$17+Sheet1!$B$18*'Portfolio allocation'!K8728</f>
        <v>8.2471541838645447E-3</v>
      </c>
      <c r="V8728" s="13">
        <f t="shared" si="1230"/>
        <v>-1.1032457659314321E-3</v>
      </c>
      <c r="W8728" s="13"/>
      <c r="X8728" s="2">
        <v>45090</v>
      </c>
      <c r="Y8728">
        <v>137.6</v>
      </c>
      <c r="AA8728" s="2">
        <v>45090</v>
      </c>
      <c r="AB8728">
        <v>3018.65</v>
      </c>
      <c r="AC8728">
        <f t="shared" si="1231"/>
        <v>8.6508774509148623E-3</v>
      </c>
      <c r="AD8728">
        <f t="shared" si="1226"/>
        <v>8.4409574509148617E-3</v>
      </c>
      <c r="AE8728">
        <f>Sheet2!$B$17+Sheet2!$B$18*'Portfolio allocation'!K8728</f>
        <v>6.0677387089235202E-3</v>
      </c>
      <c r="AF8728">
        <f t="shared" si="1232"/>
        <v>2.3732187419913415E-3</v>
      </c>
      <c r="AH8728" s="2">
        <v>45090</v>
      </c>
      <c r="AI8728">
        <v>3.827</v>
      </c>
      <c r="AJ8728">
        <v>5.2480000000000002</v>
      </c>
      <c r="AK8728">
        <v>1.0802499999999999</v>
      </c>
    </row>
    <row r="8729" spans="5:37" hidden="1" outlineLevel="1" x14ac:dyDescent="0.2">
      <c r="E8729" s="2">
        <v>45091</v>
      </c>
      <c r="F8729">
        <v>4372.59</v>
      </c>
      <c r="G8729">
        <f t="shared" si="1227"/>
        <v>8.1940760034870941E-4</v>
      </c>
      <c r="H8729" s="2">
        <v>45091</v>
      </c>
      <c r="I8729">
        <v>9387.5400000000009</v>
      </c>
      <c r="J8729">
        <f t="shared" si="1228"/>
        <v>1.054635223110445E-3</v>
      </c>
      <c r="K8729">
        <f t="shared" si="1224"/>
        <v>8.4471522311044506E-4</v>
      </c>
      <c r="L8729">
        <v>1.2145019629338337E-2</v>
      </c>
      <c r="N8729" s="2">
        <v>45091</v>
      </c>
      <c r="O8729">
        <v>337.34010000000001</v>
      </c>
      <c r="Q8729" s="2">
        <v>45091</v>
      </c>
      <c r="R8729">
        <v>556156.9</v>
      </c>
      <c r="S8729" s="8">
        <f t="shared" si="1229"/>
        <v>9.1240081258741057E-3</v>
      </c>
      <c r="T8729" s="9">
        <f t="shared" si="1225"/>
        <v>8.9140881258741051E-3</v>
      </c>
      <c r="U8729" s="3">
        <f>Sheet1!$B$17+Sheet1!$B$18*'Portfolio allocation'!K8729</f>
        <v>1.4568775962375913E-3</v>
      </c>
      <c r="V8729" s="13">
        <f t="shared" si="1230"/>
        <v>7.457210529636514E-3</v>
      </c>
      <c r="W8729" s="13"/>
      <c r="X8729" s="2">
        <v>45091</v>
      </c>
      <c r="Y8729">
        <v>137.19999999999999</v>
      </c>
      <c r="AA8729" s="2">
        <v>45091</v>
      </c>
      <c r="AB8729">
        <v>3009.87</v>
      </c>
      <c r="AC8729">
        <f t="shared" si="1231"/>
        <v>-2.9085849634771233E-3</v>
      </c>
      <c r="AD8729">
        <f t="shared" si="1226"/>
        <v>-3.1193049634771234E-3</v>
      </c>
      <c r="AE8729">
        <f>Sheet2!$B$17+Sheet2!$B$18*'Portfolio allocation'!K8729</f>
        <v>8.0452933838859699E-4</v>
      </c>
      <c r="AF8729">
        <f t="shared" si="1232"/>
        <v>-3.9238343018657201E-3</v>
      </c>
      <c r="AH8729" s="2">
        <v>45091</v>
      </c>
      <c r="AI8729">
        <v>3.8079999999999998</v>
      </c>
      <c r="AJ8729">
        <v>5.2679999999999998</v>
      </c>
      <c r="AK8729">
        <v>1.08545</v>
      </c>
    </row>
    <row r="8730" spans="5:37" hidden="1" outlineLevel="1" x14ac:dyDescent="0.2">
      <c r="E8730" s="2">
        <v>45092</v>
      </c>
      <c r="F8730">
        <v>4425.84</v>
      </c>
      <c r="G8730">
        <f t="shared" si="1227"/>
        <v>1.2178136985173449E-2</v>
      </c>
      <c r="H8730" s="2">
        <v>45092</v>
      </c>
      <c r="I8730">
        <v>9503.5300000000007</v>
      </c>
      <c r="J8730">
        <f t="shared" si="1228"/>
        <v>1.2355739629338336E-2</v>
      </c>
      <c r="K8730">
        <f t="shared" si="1224"/>
        <v>1.2145019629338337E-2</v>
      </c>
      <c r="L8730">
        <v>-3.8620993232621513E-3</v>
      </c>
      <c r="N8730" s="2">
        <v>45092</v>
      </c>
      <c r="O8730">
        <v>348.1001</v>
      </c>
      <c r="Q8730" s="2">
        <v>45092</v>
      </c>
      <c r="R8730">
        <v>573896.4</v>
      </c>
      <c r="S8730" s="8">
        <f t="shared" si="1229"/>
        <v>3.1896574509818976E-2</v>
      </c>
      <c r="T8730" s="9">
        <f t="shared" si="1225"/>
        <v>3.1685854509818978E-2</v>
      </c>
      <c r="U8730" s="3">
        <f>Sheet1!$B$17+Sheet1!$B$18*'Portfolio allocation'!K8730</f>
        <v>1.4420873198860745E-2</v>
      </c>
      <c r="V8730" s="13">
        <f t="shared" si="1230"/>
        <v>1.7264981310958234E-2</v>
      </c>
      <c r="W8730" s="13"/>
      <c r="X8730" s="2">
        <v>45092</v>
      </c>
      <c r="Y8730">
        <v>138.4</v>
      </c>
      <c r="AA8730" s="2">
        <v>45092</v>
      </c>
      <c r="AB8730">
        <v>3036.2</v>
      </c>
      <c r="AC8730">
        <f t="shared" si="1231"/>
        <v>8.7478861213274861E-3</v>
      </c>
      <c r="AD8730">
        <f t="shared" si="1226"/>
        <v>8.5391661213274853E-3</v>
      </c>
      <c r="AE8730">
        <f>Sheet2!$B$17+Sheet2!$B$18*'Portfolio allocation'!K8730</f>
        <v>1.0853048313246048E-2</v>
      </c>
      <c r="AF8730">
        <f t="shared" si="1232"/>
        <v>-2.3138821919185624E-3</v>
      </c>
      <c r="AH8730" s="2">
        <v>45092</v>
      </c>
      <c r="AI8730">
        <v>3.7170000000000001</v>
      </c>
      <c r="AJ8730">
        <v>5.218</v>
      </c>
      <c r="AK8730">
        <v>1.0911500000000001</v>
      </c>
    </row>
    <row r="8731" spans="5:37" hidden="1" outlineLevel="1" x14ac:dyDescent="0.2">
      <c r="E8731" s="2">
        <v>45093</v>
      </c>
      <c r="F8731">
        <v>4409.59</v>
      </c>
      <c r="G8731">
        <f t="shared" si="1227"/>
        <v>-3.6716193988033385E-3</v>
      </c>
      <c r="H8731" s="2">
        <v>45093</v>
      </c>
      <c r="I8731">
        <v>9468.81</v>
      </c>
      <c r="J8731">
        <f t="shared" si="1228"/>
        <v>-3.6533793232621514E-3</v>
      </c>
      <c r="K8731">
        <f t="shared" si="1224"/>
        <v>-3.8620993232621513E-3</v>
      </c>
      <c r="L8731">
        <v>-2.0972000000000002E-4</v>
      </c>
      <c r="N8731" s="2">
        <v>45093</v>
      </c>
      <c r="O8731">
        <v>342.33010000000002</v>
      </c>
      <c r="Q8731" s="2">
        <v>45093</v>
      </c>
      <c r="R8731">
        <v>564383.6</v>
      </c>
      <c r="S8731" s="8">
        <f t="shared" si="1229"/>
        <v>-1.6575814031940306E-2</v>
      </c>
      <c r="T8731" s="9">
        <f t="shared" si="1225"/>
        <v>-1.6784534031940305E-2</v>
      </c>
      <c r="U8731" s="3">
        <f>Sheet1!$B$17+Sheet1!$B$18*'Portfolio allocation'!K8731</f>
        <v>-3.9428993379048028E-3</v>
      </c>
      <c r="V8731" s="13">
        <f t="shared" si="1230"/>
        <v>-1.2841634694035502E-2</v>
      </c>
      <c r="W8731" s="13"/>
      <c r="X8731" s="2">
        <v>45093</v>
      </c>
      <c r="Y8731">
        <v>137.47999999999999</v>
      </c>
      <c r="AA8731" s="2">
        <v>45093</v>
      </c>
      <c r="AB8731">
        <v>3016.01</v>
      </c>
      <c r="AC8731">
        <f t="shared" si="1231"/>
        <v>-6.6497595678807198E-3</v>
      </c>
      <c r="AD8731">
        <f t="shared" si="1226"/>
        <v>-6.8594795678807198E-3</v>
      </c>
      <c r="AE8731">
        <f>Sheet2!$B$17+Sheet2!$B$18*'Portfolio allocation'!K8731</f>
        <v>-3.3808902379454486E-3</v>
      </c>
      <c r="AF8731">
        <f t="shared" si="1232"/>
        <v>-3.4785893299352712E-3</v>
      </c>
      <c r="AH8731" s="2">
        <v>45093</v>
      </c>
      <c r="AI8731">
        <v>3.7669999999999999</v>
      </c>
      <c r="AJ8731">
        <v>5.2430000000000003</v>
      </c>
      <c r="AK8731">
        <v>1.0925499999999999</v>
      </c>
    </row>
    <row r="8732" spans="5:37" hidden="1" outlineLevel="1" x14ac:dyDescent="0.2">
      <c r="E8732" s="2">
        <v>45096</v>
      </c>
      <c r="F8732">
        <v>4409.59</v>
      </c>
      <c r="G8732">
        <f t="shared" si="1227"/>
        <v>0</v>
      </c>
      <c r="H8732" s="2">
        <v>45096</v>
      </c>
      <c r="I8732">
        <v>9468.81</v>
      </c>
      <c r="J8732">
        <f t="shared" si="1228"/>
        <v>0</v>
      </c>
      <c r="K8732">
        <f t="shared" si="1224"/>
        <v>-2.0972000000000002E-4</v>
      </c>
      <c r="L8732">
        <v>-4.9399870557334281E-3</v>
      </c>
      <c r="N8732" s="2">
        <v>45096</v>
      </c>
      <c r="O8732">
        <v>342.33010000000002</v>
      </c>
      <c r="Q8732" s="2">
        <v>45096</v>
      </c>
      <c r="R8732">
        <v>564383.6</v>
      </c>
      <c r="S8732" s="8">
        <f t="shared" si="1229"/>
        <v>0</v>
      </c>
      <c r="T8732" s="9">
        <f t="shared" si="1225"/>
        <v>-2.0972000000000002E-4</v>
      </c>
      <c r="U8732" s="3">
        <f>Sheet1!$B$17+Sheet1!$B$18*'Portfolio allocation'!K8732</f>
        <v>2.4720278534302365E-4</v>
      </c>
      <c r="V8732" s="13">
        <f t="shared" si="1230"/>
        <v>-4.569227853430237E-4</v>
      </c>
      <c r="W8732" s="13"/>
      <c r="X8732" s="2">
        <v>45096</v>
      </c>
      <c r="Y8732">
        <v>137.47999999999999</v>
      </c>
      <c r="AA8732" s="2">
        <v>45096</v>
      </c>
      <c r="AB8732">
        <v>3016.01</v>
      </c>
      <c r="AC8732">
        <f t="shared" si="1231"/>
        <v>0</v>
      </c>
      <c r="AD8732">
        <f t="shared" si="1226"/>
        <v>-2.0972000000000002E-4</v>
      </c>
      <c r="AE8732">
        <f>Sheet2!$B$17+Sheet2!$B$18*'Portfolio allocation'!K8732</f>
        <v>-1.3310136307674526E-4</v>
      </c>
      <c r="AF8732">
        <f t="shared" si="1232"/>
        <v>-7.6618636923254756E-5</v>
      </c>
      <c r="AH8732" s="2">
        <v>45096</v>
      </c>
      <c r="AI8732">
        <v>3.7669999999999999</v>
      </c>
      <c r="AJ8732">
        <v>5.2430000000000003</v>
      </c>
      <c r="AK8732">
        <v>1.0924499999999999</v>
      </c>
    </row>
    <row r="8733" spans="5:37" hidden="1" outlineLevel="1" x14ac:dyDescent="0.2">
      <c r="E8733" s="2">
        <v>45097</v>
      </c>
      <c r="F8733">
        <v>4388.71</v>
      </c>
      <c r="G8733">
        <f t="shared" si="1227"/>
        <v>-4.7351341054383544E-3</v>
      </c>
      <c r="H8733" s="2">
        <v>45097</v>
      </c>
      <c r="I8733">
        <v>9424.02</v>
      </c>
      <c r="J8733">
        <f t="shared" si="1228"/>
        <v>-4.7302670557334281E-3</v>
      </c>
      <c r="K8733">
        <f t="shared" si="1224"/>
        <v>-4.9399870557334281E-3</v>
      </c>
      <c r="L8733">
        <v>-5.3896783800544759E-3</v>
      </c>
      <c r="N8733" s="2">
        <v>45097</v>
      </c>
      <c r="O8733">
        <v>338.05</v>
      </c>
      <c r="Q8733" s="2">
        <v>45097</v>
      </c>
      <c r="R8733">
        <v>557327.30000000005</v>
      </c>
      <c r="S8733" s="8">
        <f t="shared" si="1229"/>
        <v>-1.2502666626032277E-2</v>
      </c>
      <c r="T8733" s="9">
        <f t="shared" si="1225"/>
        <v>-1.2712386626032277E-2</v>
      </c>
      <c r="U8733" s="3">
        <f>Sheet1!$B$17+Sheet1!$B$18*'Portfolio allocation'!K8733</f>
        <v>-5.1794794619037451E-3</v>
      </c>
      <c r="V8733" s="13">
        <f t="shared" si="1230"/>
        <v>-7.5329071641285321E-3</v>
      </c>
      <c r="W8733" s="13"/>
      <c r="X8733" s="2">
        <v>45097</v>
      </c>
      <c r="Y8733">
        <v>135.96</v>
      </c>
      <c r="AA8733" s="2">
        <v>45097</v>
      </c>
      <c r="AB8733">
        <v>2982.67</v>
      </c>
      <c r="AC8733">
        <f t="shared" si="1231"/>
        <v>-1.1054340005503982E-2</v>
      </c>
      <c r="AD8733">
        <f t="shared" si="1226"/>
        <v>-1.1264700005503982E-2</v>
      </c>
      <c r="AE8733">
        <f>Sheet2!$B$17+Sheet2!$B$18*'Portfolio allocation'!K8733</f>
        <v>-4.3393755090620706E-3</v>
      </c>
      <c r="AF8733">
        <f t="shared" si="1232"/>
        <v>-6.9253244964419111E-3</v>
      </c>
      <c r="AH8733" s="2">
        <v>45097</v>
      </c>
      <c r="AI8733">
        <v>3.73</v>
      </c>
      <c r="AJ8733">
        <v>5.2590000000000003</v>
      </c>
      <c r="AK8733">
        <v>1.0902000000000001</v>
      </c>
    </row>
    <row r="8734" spans="5:37" hidden="1" outlineLevel="1" x14ac:dyDescent="0.2">
      <c r="E8734" s="2">
        <v>45098</v>
      </c>
      <c r="F8734">
        <v>4365.6899999999996</v>
      </c>
      <c r="G8734">
        <f t="shared" si="1227"/>
        <v>-5.245277085977551E-3</v>
      </c>
      <c r="H8734" s="2">
        <v>45098</v>
      </c>
      <c r="I8734">
        <v>9375.2099999999991</v>
      </c>
      <c r="J8734">
        <f t="shared" si="1228"/>
        <v>-5.1793183800544762E-3</v>
      </c>
      <c r="K8734">
        <f t="shared" si="1224"/>
        <v>-5.3896783800544759E-3</v>
      </c>
      <c r="L8734">
        <v>3.5890215605197322E-3</v>
      </c>
      <c r="N8734" s="2">
        <v>45098</v>
      </c>
      <c r="O8734">
        <v>333.56009999999998</v>
      </c>
      <c r="Q8734" s="2">
        <v>45098</v>
      </c>
      <c r="R8734">
        <v>549924.9</v>
      </c>
      <c r="S8734" s="8">
        <f t="shared" si="1229"/>
        <v>-1.3281961963822697E-2</v>
      </c>
      <c r="T8734" s="9">
        <f t="shared" si="1225"/>
        <v>-1.3492321963822697E-2</v>
      </c>
      <c r="U8734" s="3">
        <f>Sheet1!$B$17+Sheet1!$B$18*'Portfolio allocation'!K8734</f>
        <v>-5.6953767458585818E-3</v>
      </c>
      <c r="V8734" s="13">
        <f t="shared" si="1230"/>
        <v>-7.7969452179641151E-3</v>
      </c>
      <c r="W8734" s="13"/>
      <c r="X8734" s="2">
        <v>45098</v>
      </c>
      <c r="Y8734">
        <v>133.69</v>
      </c>
      <c r="AA8734" s="2">
        <v>45098</v>
      </c>
      <c r="AB8734">
        <v>2932.87</v>
      </c>
      <c r="AC8734">
        <f t="shared" si="1231"/>
        <v>-1.6696449825156723E-2</v>
      </c>
      <c r="AD8734">
        <f t="shared" si="1226"/>
        <v>-1.6906809825156723E-2</v>
      </c>
      <c r="AE8734">
        <f>Sheet2!$B$17+Sheet2!$B$18*'Portfolio allocation'!K8734</f>
        <v>-4.7392525073116434E-3</v>
      </c>
      <c r="AF8734">
        <f t="shared" si="1232"/>
        <v>-1.2167557317845079E-2</v>
      </c>
      <c r="AH8734" s="2">
        <v>45098</v>
      </c>
      <c r="AI8734">
        <v>3.7210000000000001</v>
      </c>
      <c r="AJ8734">
        <v>5.2590000000000003</v>
      </c>
      <c r="AK8734">
        <v>1.0954999999999999</v>
      </c>
    </row>
    <row r="8735" spans="5:37" hidden="1" outlineLevel="1" x14ac:dyDescent="0.2">
      <c r="E8735" s="2">
        <v>45099</v>
      </c>
      <c r="F8735">
        <v>4381.8900000000003</v>
      </c>
      <c r="G8735">
        <f t="shared" si="1227"/>
        <v>3.7107536265745811E-3</v>
      </c>
      <c r="H8735" s="2">
        <v>45099</v>
      </c>
      <c r="I8735">
        <v>9410.83</v>
      </c>
      <c r="J8735">
        <f t="shared" si="1228"/>
        <v>3.7993815605197323E-3</v>
      </c>
      <c r="K8735">
        <f t="shared" si="1224"/>
        <v>3.5890215605197322E-3</v>
      </c>
      <c r="L8735">
        <v>-7.8615372105541956E-3</v>
      </c>
      <c r="N8735" s="2">
        <v>45099</v>
      </c>
      <c r="O8735">
        <v>339.71</v>
      </c>
      <c r="Q8735" s="2">
        <v>45099</v>
      </c>
      <c r="R8735">
        <v>560063.9</v>
      </c>
      <c r="S8735" s="8">
        <f t="shared" si="1229"/>
        <v>1.8437062951686567E-2</v>
      </c>
      <c r="T8735" s="9">
        <f t="shared" si="1225"/>
        <v>1.8226702951686567E-2</v>
      </c>
      <c r="U8735" s="3">
        <f>Sheet1!$B$17+Sheet1!$B$18*'Portfolio allocation'!K8735</f>
        <v>4.6052153764851167E-3</v>
      </c>
      <c r="V8735" s="13">
        <f t="shared" si="1230"/>
        <v>1.3621487575201451E-2</v>
      </c>
      <c r="W8735" s="13"/>
      <c r="X8735" s="2">
        <v>45099</v>
      </c>
      <c r="Y8735">
        <v>131.16999999999999</v>
      </c>
      <c r="AA8735" s="2">
        <v>45099</v>
      </c>
      <c r="AB8735">
        <v>2877.59</v>
      </c>
      <c r="AC8735">
        <f t="shared" si="1231"/>
        <v>-1.8848431740922655E-2</v>
      </c>
      <c r="AD8735">
        <f t="shared" si="1226"/>
        <v>-1.9060271740922657E-2</v>
      </c>
      <c r="AE8735">
        <f>Sheet2!$B$17+Sheet2!$B$18*'Portfolio allocation'!K8735</f>
        <v>3.2448365471997864E-3</v>
      </c>
      <c r="AF8735">
        <f t="shared" si="1232"/>
        <v>-2.2305108288122443E-2</v>
      </c>
      <c r="AH8735" s="2">
        <v>45099</v>
      </c>
      <c r="AI8735">
        <v>3.7970000000000002</v>
      </c>
      <c r="AJ8735">
        <v>5.2960000000000003</v>
      </c>
      <c r="AK8735">
        <v>1.09595</v>
      </c>
    </row>
    <row r="8736" spans="5:37" hidden="1" outlineLevel="1" x14ac:dyDescent="0.2">
      <c r="E8736" s="2">
        <v>45100</v>
      </c>
      <c r="F8736">
        <v>4348.33</v>
      </c>
      <c r="G8736">
        <f t="shared" si="1227"/>
        <v>-7.6587956338476371E-3</v>
      </c>
      <c r="H8736" s="2">
        <v>45100</v>
      </c>
      <c r="I8736">
        <v>9338.84</v>
      </c>
      <c r="J8736">
        <f t="shared" si="1228"/>
        <v>-7.649697210554196E-3</v>
      </c>
      <c r="K8736">
        <f t="shared" si="1224"/>
        <v>-7.8615372105541956E-3</v>
      </c>
      <c r="L8736">
        <v>-4.6776042550894237E-3</v>
      </c>
      <c r="N8736" s="2">
        <v>45100</v>
      </c>
      <c r="O8736">
        <v>335.02</v>
      </c>
      <c r="Q8736" s="2">
        <v>45100</v>
      </c>
      <c r="R8736">
        <v>552331.9</v>
      </c>
      <c r="S8736" s="8">
        <f t="shared" si="1229"/>
        <v>-1.3805567543274999E-2</v>
      </c>
      <c r="T8736" s="9">
        <f t="shared" si="1225"/>
        <v>-1.4017407543274999E-2</v>
      </c>
      <c r="U8736" s="3">
        <f>Sheet1!$B$17+Sheet1!$B$18*'Portfolio allocation'!K8736</f>
        <v>-8.5311558414414099E-3</v>
      </c>
      <c r="V8736" s="13">
        <f t="shared" si="1230"/>
        <v>-5.4862517018335888E-3</v>
      </c>
      <c r="W8736" s="13"/>
      <c r="X8736" s="2">
        <v>45100</v>
      </c>
      <c r="Y8736">
        <v>129.43</v>
      </c>
      <c r="AA8736" s="2">
        <v>45100</v>
      </c>
      <c r="AB8736">
        <v>2839.41</v>
      </c>
      <c r="AC8736">
        <f t="shared" si="1231"/>
        <v>-1.326804722006969E-2</v>
      </c>
      <c r="AD8736">
        <f t="shared" si="1226"/>
        <v>-1.347828722006969E-2</v>
      </c>
      <c r="AE8736">
        <f>Sheet2!$B$17+Sheet2!$B$18*'Portfolio allocation'!K8736</f>
        <v>-6.9372924422143019E-3</v>
      </c>
      <c r="AF8736">
        <f t="shared" si="1232"/>
        <v>-6.5409947778553882E-3</v>
      </c>
      <c r="AH8736" s="2">
        <v>45100</v>
      </c>
      <c r="AI8736">
        <v>3.742</v>
      </c>
      <c r="AJ8736">
        <v>5.2560000000000002</v>
      </c>
      <c r="AK8736">
        <v>1.0882499999999999</v>
      </c>
    </row>
    <row r="8737" spans="5:37" hidden="1" outlineLevel="1" x14ac:dyDescent="0.2">
      <c r="E8737" s="2">
        <v>45103</v>
      </c>
      <c r="F8737">
        <v>4328.82</v>
      </c>
      <c r="G8737">
        <f t="shared" si="1227"/>
        <v>-4.4867799822001508E-3</v>
      </c>
      <c r="H8737" s="2">
        <v>45103</v>
      </c>
      <c r="I8737">
        <v>9297.1200000000008</v>
      </c>
      <c r="J8737">
        <f t="shared" si="1228"/>
        <v>-4.4673642550894233E-3</v>
      </c>
      <c r="K8737">
        <f t="shared" si="1224"/>
        <v>-4.6776042550894237E-3</v>
      </c>
      <c r="L8737">
        <v>1.1244280307708212E-2</v>
      </c>
      <c r="N8737" s="2">
        <v>45103</v>
      </c>
      <c r="O8737">
        <v>328.6001</v>
      </c>
      <c r="Q8737" s="2">
        <v>45103</v>
      </c>
      <c r="R8737">
        <v>541747.6</v>
      </c>
      <c r="S8737" s="8">
        <f t="shared" si="1229"/>
        <v>-1.9162934460240422E-2</v>
      </c>
      <c r="T8737" s="9">
        <f t="shared" si="1225"/>
        <v>-1.9373174460240422E-2</v>
      </c>
      <c r="U8737" s="3">
        <f>Sheet1!$B$17+Sheet1!$B$18*'Portfolio allocation'!K8737</f>
        <v>-4.8784672633404788E-3</v>
      </c>
      <c r="V8737" s="13">
        <f t="shared" si="1230"/>
        <v>-1.4494707196899943E-2</v>
      </c>
      <c r="W8737" s="13"/>
      <c r="X8737" s="2">
        <v>45103</v>
      </c>
      <c r="Y8737">
        <v>131.34</v>
      </c>
      <c r="AA8737" s="2">
        <v>45103</v>
      </c>
      <c r="AB8737">
        <v>2881.32</v>
      </c>
      <c r="AC8737">
        <f t="shared" si="1231"/>
        <v>1.4760108614113587E-2</v>
      </c>
      <c r="AD8737">
        <f t="shared" si="1226"/>
        <v>1.4549228614113587E-2</v>
      </c>
      <c r="AE8737">
        <f>Sheet2!$B$17+Sheet2!$B$18*'Portfolio allocation'!K8737</f>
        <v>-4.106058028738758E-3</v>
      </c>
      <c r="AF8737">
        <f t="shared" si="1232"/>
        <v>1.8655286642852344E-2</v>
      </c>
      <c r="AH8737" s="2">
        <v>45103</v>
      </c>
      <c r="AI8737">
        <v>3.7130000000000001</v>
      </c>
      <c r="AJ8737">
        <v>5.2720000000000002</v>
      </c>
      <c r="AK8737">
        <v>1.0909</v>
      </c>
    </row>
    <row r="8738" spans="5:37" hidden="1" outlineLevel="1" x14ac:dyDescent="0.2">
      <c r="E8738" s="2">
        <v>45104</v>
      </c>
      <c r="F8738">
        <v>4378.41</v>
      </c>
      <c r="G8738">
        <f t="shared" si="1227"/>
        <v>1.1455777787018118E-2</v>
      </c>
      <c r="H8738" s="2">
        <v>45104</v>
      </c>
      <c r="I8738">
        <v>9403.6200000000008</v>
      </c>
      <c r="J8738">
        <f t="shared" si="1228"/>
        <v>1.1455160307708212E-2</v>
      </c>
      <c r="K8738">
        <f t="shared" si="1224"/>
        <v>1.1244280307708212E-2</v>
      </c>
      <c r="L8738">
        <v>-5.6613552542552747E-4</v>
      </c>
      <c r="N8738" s="2">
        <v>45104</v>
      </c>
      <c r="O8738">
        <v>334.57010000000002</v>
      </c>
      <c r="Q8738" s="2">
        <v>45104</v>
      </c>
      <c r="R8738">
        <v>551590.1</v>
      </c>
      <c r="S8738" s="8">
        <f t="shared" si="1229"/>
        <v>1.8168054643896925E-2</v>
      </c>
      <c r="T8738" s="9">
        <f t="shared" si="1225"/>
        <v>1.7957174643896925E-2</v>
      </c>
      <c r="U8738" s="3">
        <f>Sheet1!$B$17+Sheet1!$B$18*'Portfolio allocation'!K8738</f>
        <v>1.3387522221316539E-2</v>
      </c>
      <c r="V8738" s="13">
        <f t="shared" si="1230"/>
        <v>4.5696524225803861E-3</v>
      </c>
      <c r="W8738" s="13"/>
      <c r="X8738" s="2">
        <v>45104</v>
      </c>
      <c r="Y8738">
        <v>132.34</v>
      </c>
      <c r="AA8738" s="2">
        <v>45104</v>
      </c>
      <c r="AB8738">
        <v>2903.25</v>
      </c>
      <c r="AC8738">
        <f t="shared" si="1231"/>
        <v>7.6110949148306961E-3</v>
      </c>
      <c r="AD8738">
        <f t="shared" si="1226"/>
        <v>7.3980149148306961E-3</v>
      </c>
      <c r="AE8738">
        <f>Sheet2!$B$17+Sheet2!$B$18*'Portfolio allocation'!K8738</f>
        <v>1.005208792851409E-2</v>
      </c>
      <c r="AF8738">
        <f t="shared" si="1232"/>
        <v>-2.6540730136833937E-3</v>
      </c>
      <c r="AH8738" s="2">
        <v>45104</v>
      </c>
      <c r="AI8738">
        <v>3.758</v>
      </c>
      <c r="AJ8738">
        <v>5.327</v>
      </c>
      <c r="AK8738">
        <v>1.095</v>
      </c>
    </row>
    <row r="8739" spans="5:37" hidden="1" outlineLevel="1" x14ac:dyDescent="0.2">
      <c r="E8739" s="2">
        <v>45105</v>
      </c>
      <c r="F8739">
        <v>4376.8599999999997</v>
      </c>
      <c r="G8739">
        <f t="shared" si="1227"/>
        <v>-3.5400978894173374E-4</v>
      </c>
      <c r="H8739" s="2">
        <v>45105</v>
      </c>
      <c r="I8739">
        <v>9400.2999999999993</v>
      </c>
      <c r="J8739">
        <f t="shared" si="1228"/>
        <v>-3.5305552542552743E-4</v>
      </c>
      <c r="K8739">
        <f t="shared" si="1224"/>
        <v>-5.6613552542552747E-4</v>
      </c>
      <c r="L8739">
        <v>4.3776628294841463E-3</v>
      </c>
      <c r="N8739" s="2">
        <v>45105</v>
      </c>
      <c r="O8739">
        <v>335.8501</v>
      </c>
      <c r="Q8739" s="2">
        <v>45105</v>
      </c>
      <c r="R8739">
        <v>553700.4</v>
      </c>
      <c r="S8739" s="8">
        <f t="shared" si="1229"/>
        <v>3.8258482159125862E-3</v>
      </c>
      <c r="T8739" s="9">
        <f t="shared" si="1225"/>
        <v>3.6127682159125861E-3</v>
      </c>
      <c r="U8739" s="3">
        <f>Sheet1!$B$17+Sheet1!$B$18*'Portfolio allocation'!K8739</f>
        <v>-1.6168613819576556E-4</v>
      </c>
      <c r="V8739" s="13">
        <f t="shared" si="1230"/>
        <v>3.7744543541083516E-3</v>
      </c>
      <c r="W8739" s="13"/>
      <c r="X8739" s="2">
        <v>45105</v>
      </c>
      <c r="Y8739">
        <v>131.76</v>
      </c>
      <c r="AA8739" s="2">
        <v>45105</v>
      </c>
      <c r="AB8739">
        <v>2890.53</v>
      </c>
      <c r="AC8739">
        <f t="shared" si="1231"/>
        <v>-4.3812968225264148E-3</v>
      </c>
      <c r="AD8739">
        <f t="shared" si="1226"/>
        <v>-4.5949768225264148E-3</v>
      </c>
      <c r="AE8739">
        <f>Sheet2!$B$17+Sheet2!$B$18*'Portfolio allocation'!K8739</f>
        <v>-4.5003514126756741E-4</v>
      </c>
      <c r="AF8739">
        <f t="shared" si="1232"/>
        <v>-4.1449416812588472E-3</v>
      </c>
      <c r="AH8739" s="2">
        <v>45105</v>
      </c>
      <c r="AI8739">
        <v>3.71</v>
      </c>
      <c r="AJ8739">
        <v>5.3419999999999996</v>
      </c>
      <c r="AK8739">
        <v>1.09005</v>
      </c>
    </row>
    <row r="8740" spans="5:37" hidden="1" outlineLevel="1" x14ac:dyDescent="0.2">
      <c r="E8740" s="2">
        <v>45106</v>
      </c>
      <c r="F8740">
        <v>4396.4399999999996</v>
      </c>
      <c r="G8740">
        <f t="shared" si="1227"/>
        <v>4.4735266835127518E-3</v>
      </c>
      <c r="H8740" s="2">
        <v>45106</v>
      </c>
      <c r="I8740">
        <v>9443.4599999999991</v>
      </c>
      <c r="J8740">
        <f t="shared" si="1228"/>
        <v>4.5913428294841463E-3</v>
      </c>
      <c r="K8740">
        <f t="shared" si="1224"/>
        <v>4.3776628294841463E-3</v>
      </c>
      <c r="L8740">
        <v>1.2088910941371255E-2</v>
      </c>
      <c r="N8740" s="2">
        <v>45106</v>
      </c>
      <c r="O8740">
        <v>335.05</v>
      </c>
      <c r="Q8740" s="2">
        <v>45106</v>
      </c>
      <c r="R8740">
        <v>552381.4</v>
      </c>
      <c r="S8740" s="8">
        <f t="shared" si="1229"/>
        <v>-2.3821546814848382E-3</v>
      </c>
      <c r="T8740" s="9">
        <f t="shared" si="1225"/>
        <v>-2.5958346814848382E-3</v>
      </c>
      <c r="U8740" s="3">
        <f>Sheet1!$B$17+Sheet1!$B$18*'Portfolio allocation'!K8740</f>
        <v>5.5099646270687676E-3</v>
      </c>
      <c r="V8740" s="13">
        <f t="shared" si="1230"/>
        <v>-8.1057993085536066E-3</v>
      </c>
      <c r="W8740" s="13"/>
      <c r="X8740" s="2">
        <v>45106</v>
      </c>
      <c r="Y8740">
        <v>134.06</v>
      </c>
      <c r="AA8740" s="2">
        <v>45106</v>
      </c>
      <c r="AB8740">
        <v>2940.99</v>
      </c>
      <c r="AC8740">
        <f t="shared" si="1231"/>
        <v>1.7457006154580457E-2</v>
      </c>
      <c r="AD8740">
        <f t="shared" si="1226"/>
        <v>1.7240046154580458E-2</v>
      </c>
      <c r="AE8740">
        <f>Sheet2!$B$17+Sheet2!$B$18*'Portfolio allocation'!K8740</f>
        <v>3.9461164836214176E-3</v>
      </c>
      <c r="AF8740">
        <f t="shared" si="1232"/>
        <v>1.3293929670959041E-2</v>
      </c>
      <c r="AH8740" s="2">
        <v>45106</v>
      </c>
      <c r="AI8740">
        <v>3.8439999999999999</v>
      </c>
      <c r="AJ8740">
        <v>5.4240000000000004</v>
      </c>
      <c r="AK8740">
        <v>1.0888500000000001</v>
      </c>
    </row>
    <row r="8741" spans="5:37" hidden="1" outlineLevel="1" x14ac:dyDescent="0.2">
      <c r="E8741" s="2">
        <v>45107</v>
      </c>
      <c r="F8741">
        <v>4450.38</v>
      </c>
      <c r="G8741">
        <f t="shared" si="1227"/>
        <v>1.2269017659743087E-2</v>
      </c>
      <c r="H8741" s="2">
        <v>45107</v>
      </c>
      <c r="I8741">
        <v>9559.67</v>
      </c>
      <c r="J8741">
        <f t="shared" si="1228"/>
        <v>1.2305870941371255E-2</v>
      </c>
      <c r="K8741">
        <f t="shared" si="1224"/>
        <v>1.2088910941371255E-2</v>
      </c>
      <c r="L8741">
        <v>1.0049194972629764E-3</v>
      </c>
      <c r="N8741" s="2">
        <v>45107</v>
      </c>
      <c r="O8741">
        <v>340.54</v>
      </c>
      <c r="Q8741" s="2">
        <v>45107</v>
      </c>
      <c r="R8741">
        <v>561432.4</v>
      </c>
      <c r="S8741" s="8">
        <f t="shared" si="1229"/>
        <v>1.638541775664426E-2</v>
      </c>
      <c r="T8741" s="9">
        <f t="shared" si="1225"/>
        <v>1.6168457756644262E-2</v>
      </c>
      <c r="U8741" s="3">
        <f>Sheet1!$B$17+Sheet1!$B$18*'Portfolio allocation'!K8741</f>
        <v>1.4356503890041655E-2</v>
      </c>
      <c r="V8741" s="13">
        <f t="shared" si="1230"/>
        <v>1.8119538666026072E-3</v>
      </c>
      <c r="W8741" s="13"/>
      <c r="X8741" s="2">
        <v>45107</v>
      </c>
      <c r="Y8741">
        <v>133.81</v>
      </c>
      <c r="AA8741" s="2">
        <v>45107</v>
      </c>
      <c r="AB8741">
        <v>2935.5</v>
      </c>
      <c r="AC8741">
        <f t="shared" si="1231"/>
        <v>-1.8667183499433415E-3</v>
      </c>
      <c r="AD8741">
        <f t="shared" si="1226"/>
        <v>-2.0835983499433415E-3</v>
      </c>
      <c r="AE8741">
        <f>Sheet2!$B$17+Sheet2!$B$18*'Portfolio allocation'!K8741</f>
        <v>1.0803155036443624E-2</v>
      </c>
      <c r="AF8741">
        <f t="shared" si="1232"/>
        <v>-1.2886753386386965E-2</v>
      </c>
      <c r="AH8741" s="2">
        <v>45107</v>
      </c>
      <c r="AI8741">
        <v>3.8090000000000002</v>
      </c>
      <c r="AJ8741">
        <v>5.4219999999999997</v>
      </c>
      <c r="AK8741">
        <v>1.091</v>
      </c>
    </row>
    <row r="8742" spans="5:37" hidden="1" outlineLevel="1" x14ac:dyDescent="0.2">
      <c r="E8742" s="2">
        <v>45110</v>
      </c>
      <c r="F8742">
        <v>4455.59</v>
      </c>
      <c r="G8742">
        <f t="shared" si="1227"/>
        <v>1.1706865481149187E-3</v>
      </c>
      <c r="H8742" s="2">
        <v>45110</v>
      </c>
      <c r="I8742">
        <v>9571.35</v>
      </c>
      <c r="J8742">
        <f t="shared" si="1228"/>
        <v>1.2217994972629764E-3</v>
      </c>
      <c r="K8742">
        <f t="shared" si="1224"/>
        <v>1.0049194972629764E-3</v>
      </c>
      <c r="L8742">
        <v>-2.1772E-4</v>
      </c>
      <c r="N8742" s="2">
        <v>45110</v>
      </c>
      <c r="O8742">
        <v>337.99</v>
      </c>
      <c r="Q8742" s="2">
        <v>45110</v>
      </c>
      <c r="R8742">
        <v>557228.30000000005</v>
      </c>
      <c r="S8742" s="8">
        <f t="shared" si="1229"/>
        <v>-7.4881677651663647E-3</v>
      </c>
      <c r="T8742" s="9">
        <f t="shared" si="1225"/>
        <v>-7.7050477651663648E-3</v>
      </c>
      <c r="U8742" s="3">
        <f>Sheet1!$B$17+Sheet1!$B$18*'Portfolio allocation'!K8742</f>
        <v>1.6406679996616108E-3</v>
      </c>
      <c r="V8742" s="13">
        <f t="shared" si="1230"/>
        <v>-9.3457157648279762E-3</v>
      </c>
      <c r="W8742" s="13"/>
      <c r="X8742" s="2">
        <v>45110</v>
      </c>
      <c r="Y8742">
        <v>133.66999999999999</v>
      </c>
      <c r="AA8742" s="2">
        <v>45110</v>
      </c>
      <c r="AB8742">
        <v>2932.43</v>
      </c>
      <c r="AC8742">
        <f t="shared" si="1231"/>
        <v>-1.0458184295690787E-3</v>
      </c>
      <c r="AD8742">
        <f t="shared" si="1226"/>
        <v>-1.2635384295690787E-3</v>
      </c>
      <c r="AE8742">
        <f>Sheet2!$B$17+Sheet2!$B$18*'Portfolio allocation'!K8742</f>
        <v>9.4698706614571514E-4</v>
      </c>
      <c r="AF8742">
        <f t="shared" si="1232"/>
        <v>-2.2105254957147939E-3</v>
      </c>
      <c r="AH8742" s="2">
        <v>45110</v>
      </c>
      <c r="AI8742">
        <v>3.8580000000000001</v>
      </c>
      <c r="AJ8742">
        <v>5.4429999999999996</v>
      </c>
      <c r="AK8742">
        <v>1.0906499999999999</v>
      </c>
    </row>
    <row r="8743" spans="5:37" hidden="1" outlineLevel="1" x14ac:dyDescent="0.2">
      <c r="E8743" s="2">
        <v>45111</v>
      </c>
      <c r="F8743">
        <v>4455.59</v>
      </c>
      <c r="G8743">
        <f t="shared" si="1227"/>
        <v>0</v>
      </c>
      <c r="H8743" s="2">
        <v>45111</v>
      </c>
      <c r="I8743">
        <v>9571.35</v>
      </c>
      <c r="J8743">
        <f t="shared" si="1228"/>
        <v>0</v>
      </c>
      <c r="K8743">
        <f t="shared" si="1224"/>
        <v>-2.1772E-4</v>
      </c>
      <c r="L8743">
        <v>-2.0628097731250302E-3</v>
      </c>
      <c r="N8743" s="2">
        <v>45111</v>
      </c>
      <c r="O8743">
        <v>337.99</v>
      </c>
      <c r="Q8743" s="2">
        <v>45111</v>
      </c>
      <c r="R8743">
        <v>557228.30000000005</v>
      </c>
      <c r="S8743" s="8">
        <f t="shared" si="1229"/>
        <v>0</v>
      </c>
      <c r="T8743" s="9">
        <f t="shared" si="1225"/>
        <v>-2.1772E-4</v>
      </c>
      <c r="U8743" s="3">
        <f>Sheet1!$B$17+Sheet1!$B$18*'Portfolio allocation'!K8743</f>
        <v>2.3802498259606168E-4</v>
      </c>
      <c r="V8743" s="13">
        <f t="shared" si="1230"/>
        <v>-4.5574498259606171E-4</v>
      </c>
      <c r="W8743" s="13"/>
      <c r="X8743" s="2">
        <v>45111</v>
      </c>
      <c r="Y8743">
        <v>133.66999999999999</v>
      </c>
      <c r="AA8743" s="2">
        <v>45111</v>
      </c>
      <c r="AB8743">
        <v>2932.43</v>
      </c>
      <c r="AC8743">
        <f t="shared" si="1231"/>
        <v>0</v>
      </c>
      <c r="AD8743">
        <f t="shared" si="1226"/>
        <v>-2.1772E-4</v>
      </c>
      <c r="AE8743">
        <f>Sheet2!$B$17+Sheet2!$B$18*'Portfolio allocation'!K8743</f>
        <v>-1.4021516717520436E-4</v>
      </c>
      <c r="AF8743">
        <f t="shared" si="1232"/>
        <v>-7.750483282479564E-5</v>
      </c>
      <c r="AH8743" s="2">
        <v>45111</v>
      </c>
      <c r="AI8743">
        <v>3.8580000000000001</v>
      </c>
      <c r="AJ8743">
        <v>5.4429999999999996</v>
      </c>
      <c r="AK8743">
        <v>1.0902000000000001</v>
      </c>
    </row>
    <row r="8744" spans="5:37" hidden="1" outlineLevel="1" x14ac:dyDescent="0.2">
      <c r="E8744" s="2">
        <v>45112</v>
      </c>
      <c r="F8744">
        <v>4446.82</v>
      </c>
      <c r="G8744">
        <f t="shared" si="1227"/>
        <v>-1.9683139606652134E-3</v>
      </c>
      <c r="H8744" s="2">
        <v>45112</v>
      </c>
      <c r="I8744">
        <v>9553.69</v>
      </c>
      <c r="J8744">
        <f t="shared" si="1228"/>
        <v>-1.8450897731250304E-3</v>
      </c>
      <c r="K8744">
        <f t="shared" si="1224"/>
        <v>-2.0628097731250302E-3</v>
      </c>
      <c r="L8744">
        <v>-8.0630229931681931E-3</v>
      </c>
      <c r="N8744" s="2">
        <v>45112</v>
      </c>
      <c r="O8744">
        <v>338.1499</v>
      </c>
      <c r="Q8744" s="2">
        <v>45112</v>
      </c>
      <c r="R8744">
        <v>557491.9</v>
      </c>
      <c r="S8744" s="8">
        <f t="shared" si="1229"/>
        <v>4.7305565779764969E-4</v>
      </c>
      <c r="T8744" s="9">
        <f t="shared" si="1225"/>
        <v>2.5533565779764966E-4</v>
      </c>
      <c r="U8744" s="3">
        <f>Sheet1!$B$17+Sheet1!$B$18*'Portfolio allocation'!K8744</f>
        <v>-1.8787087659262397E-3</v>
      </c>
      <c r="V8744" s="13">
        <f t="shared" si="1230"/>
        <v>2.1340444237238892E-3</v>
      </c>
      <c r="W8744" s="13"/>
      <c r="X8744" s="2">
        <v>45112</v>
      </c>
      <c r="Y8744">
        <v>134.24</v>
      </c>
      <c r="AA8744" s="2">
        <v>45112</v>
      </c>
      <c r="AB8744">
        <v>2944.94</v>
      </c>
      <c r="AC8744">
        <f t="shared" si="1231"/>
        <v>4.2660864879979776E-3</v>
      </c>
      <c r="AD8744">
        <f t="shared" si="1226"/>
        <v>4.0492464879979774E-3</v>
      </c>
      <c r="AE8744">
        <f>Sheet2!$B$17+Sheet2!$B$18*'Portfolio allocation'!K8744</f>
        <v>-1.7809160659354346E-3</v>
      </c>
      <c r="AF8744">
        <f t="shared" si="1232"/>
        <v>5.830162553933412E-3</v>
      </c>
      <c r="AH8744" s="2">
        <v>45112</v>
      </c>
      <c r="AI8744">
        <v>3.93</v>
      </c>
      <c r="AJ8744">
        <v>5.4210000000000003</v>
      </c>
      <c r="AK8744">
        <v>1.0873999999999999</v>
      </c>
    </row>
    <row r="8745" spans="5:37" hidden="1" outlineLevel="1" x14ac:dyDescent="0.2">
      <c r="E8745" s="2">
        <v>45113</v>
      </c>
      <c r="F8745">
        <v>4411.59</v>
      </c>
      <c r="G8745">
        <f t="shared" si="1227"/>
        <v>-7.9225154155103672E-3</v>
      </c>
      <c r="H8745" s="2">
        <v>45113</v>
      </c>
      <c r="I8745">
        <v>9478.73</v>
      </c>
      <c r="J8745">
        <f t="shared" si="1228"/>
        <v>-7.8461829931681937E-3</v>
      </c>
      <c r="K8745">
        <f t="shared" si="1224"/>
        <v>-8.0630229931681931E-3</v>
      </c>
      <c r="L8745">
        <v>-2.9220687357483072E-3</v>
      </c>
      <c r="N8745" s="2">
        <v>45113</v>
      </c>
      <c r="O8745">
        <v>341.27</v>
      </c>
      <c r="Q8745" s="2">
        <v>45113</v>
      </c>
      <c r="R8745">
        <v>562635.9</v>
      </c>
      <c r="S8745" s="8">
        <f t="shared" si="1229"/>
        <v>9.2270398906244555E-3</v>
      </c>
      <c r="T8745" s="9">
        <f t="shared" si="1225"/>
        <v>9.0101998906244561E-3</v>
      </c>
      <c r="U8745" s="3">
        <f>Sheet1!$B$17+Sheet1!$B$18*'Portfolio allocation'!K8745</f>
        <v>-8.7623054375849767E-3</v>
      </c>
      <c r="V8745" s="13">
        <f t="shared" si="1230"/>
        <v>1.7772505328209433E-2</v>
      </c>
      <c r="W8745" s="13"/>
      <c r="X8745" s="2">
        <v>45113</v>
      </c>
      <c r="Y8745">
        <v>132.16</v>
      </c>
      <c r="AA8745" s="2">
        <v>45113</v>
      </c>
      <c r="AB8745">
        <v>2899.31</v>
      </c>
      <c r="AC8745">
        <f t="shared" si="1231"/>
        <v>-1.5494373399797645E-2</v>
      </c>
      <c r="AD8745">
        <f t="shared" si="1226"/>
        <v>-1.5712493399797644E-2</v>
      </c>
      <c r="AE8745">
        <f>Sheet2!$B$17+Sheet2!$B$18*'Portfolio allocation'!K8745</f>
        <v>-7.1164587404818885E-3</v>
      </c>
      <c r="AF8745">
        <f t="shared" si="1232"/>
        <v>-8.5960346593157554E-3</v>
      </c>
      <c r="AH8745" s="2">
        <v>45113</v>
      </c>
      <c r="AI8745">
        <v>4.0410000000000004</v>
      </c>
      <c r="AJ8745">
        <v>5.4530000000000003</v>
      </c>
      <c r="AK8745">
        <v>1.0867500000000001</v>
      </c>
    </row>
    <row r="8746" spans="5:37" hidden="1" outlineLevel="1" x14ac:dyDescent="0.2">
      <c r="E8746" s="2">
        <v>45114</v>
      </c>
      <c r="F8746">
        <v>4398.95</v>
      </c>
      <c r="G8746">
        <f t="shared" si="1227"/>
        <v>-2.8651801277997935E-3</v>
      </c>
      <c r="H8746" s="2">
        <v>45114</v>
      </c>
      <c r="I8746">
        <v>9453.1</v>
      </c>
      <c r="J8746">
        <f t="shared" si="1228"/>
        <v>-2.7039487357483072E-3</v>
      </c>
      <c r="K8746">
        <f t="shared" si="1224"/>
        <v>-2.9220687357483072E-3</v>
      </c>
      <c r="L8746">
        <v>2.1947472050436951E-3</v>
      </c>
      <c r="N8746" s="2">
        <v>45114</v>
      </c>
      <c r="O8746">
        <v>337.22</v>
      </c>
      <c r="Q8746" s="2">
        <v>45114</v>
      </c>
      <c r="R8746">
        <v>555958.80000000005</v>
      </c>
      <c r="S8746" s="8">
        <f t="shared" si="1229"/>
        <v>-1.1867532804074488E-2</v>
      </c>
      <c r="T8746" s="9">
        <f t="shared" si="1225"/>
        <v>-1.2085652804074488E-2</v>
      </c>
      <c r="U8746" s="3">
        <f>Sheet1!$B$17+Sheet1!$B$18*'Portfolio allocation'!K8746</f>
        <v>-2.8644724243656943E-3</v>
      </c>
      <c r="V8746" s="13">
        <f t="shared" si="1230"/>
        <v>-9.2211803797087946E-3</v>
      </c>
      <c r="W8746" s="13"/>
      <c r="X8746" s="2">
        <v>45114</v>
      </c>
      <c r="Y8746">
        <v>132.08000000000001</v>
      </c>
      <c r="AA8746" s="2">
        <v>45114</v>
      </c>
      <c r="AB8746">
        <v>2897.55</v>
      </c>
      <c r="AC8746">
        <f t="shared" si="1231"/>
        <v>-6.070409856137049E-4</v>
      </c>
      <c r="AD8746">
        <f t="shared" si="1226"/>
        <v>-8.2420098561370489E-4</v>
      </c>
      <c r="AE8746">
        <f>Sheet2!$B$17+Sheet2!$B$18*'Portfolio allocation'!K8746</f>
        <v>-2.5449910571788341E-3</v>
      </c>
      <c r="AF8746">
        <f t="shared" si="1232"/>
        <v>1.7207900715651291E-3</v>
      </c>
      <c r="AH8746" s="2">
        <v>45114</v>
      </c>
      <c r="AI8746">
        <v>4.0620000000000003</v>
      </c>
      <c r="AJ8746">
        <v>5.4290000000000003</v>
      </c>
      <c r="AK8746">
        <v>1.0949500000000001</v>
      </c>
    </row>
    <row r="8747" spans="5:37" hidden="1" outlineLevel="1" x14ac:dyDescent="0.2">
      <c r="E8747" s="2">
        <v>45117</v>
      </c>
      <c r="F8747">
        <v>4409.53</v>
      </c>
      <c r="G8747">
        <f t="shared" si="1227"/>
        <v>2.4051194034939716E-3</v>
      </c>
      <c r="H8747" s="2">
        <v>45117</v>
      </c>
      <c r="I8747">
        <v>9475.9</v>
      </c>
      <c r="J8747">
        <f t="shared" si="1228"/>
        <v>2.4119072050436952E-3</v>
      </c>
      <c r="K8747">
        <f t="shared" si="1224"/>
        <v>2.1947472050436951E-3</v>
      </c>
      <c r="L8747">
        <v>6.5432924192954248E-3</v>
      </c>
      <c r="N8747" s="2">
        <v>45117</v>
      </c>
      <c r="O8747">
        <v>331.83010000000002</v>
      </c>
      <c r="Q8747" s="2">
        <v>45117</v>
      </c>
      <c r="R8747">
        <v>547072.80000000005</v>
      </c>
      <c r="S8747" s="8">
        <f t="shared" si="1229"/>
        <v>-1.5983198755015637E-2</v>
      </c>
      <c r="T8747" s="9">
        <f t="shared" si="1225"/>
        <v>-1.6200358755015638E-2</v>
      </c>
      <c r="U8747" s="3">
        <f>Sheet1!$B$17+Sheet1!$B$18*'Portfolio allocation'!K8747</f>
        <v>3.0056685002717845E-3</v>
      </c>
      <c r="V8747" s="13">
        <f t="shared" si="1230"/>
        <v>-1.9206027255287424E-2</v>
      </c>
      <c r="W8747" s="13"/>
      <c r="X8747" s="2">
        <v>45117</v>
      </c>
      <c r="Y8747">
        <v>132.9</v>
      </c>
      <c r="AA8747" s="2">
        <v>45117</v>
      </c>
      <c r="AB8747">
        <v>2915.54</v>
      </c>
      <c r="AC8747">
        <f t="shared" si="1231"/>
        <v>6.2086935514484853E-3</v>
      </c>
      <c r="AD8747">
        <f t="shared" si="1226"/>
        <v>5.9927335514484851E-3</v>
      </c>
      <c r="AE8747">
        <f>Sheet2!$B$17+Sheet2!$B$18*'Portfolio allocation'!K8747</f>
        <v>2.0050122191545517E-3</v>
      </c>
      <c r="AF8747">
        <f t="shared" si="1232"/>
        <v>3.9877213322939333E-3</v>
      </c>
      <c r="AH8747" s="2">
        <v>45117</v>
      </c>
      <c r="AI8747">
        <v>4</v>
      </c>
      <c r="AJ8747">
        <v>5.399</v>
      </c>
      <c r="AK8747">
        <v>1.09765</v>
      </c>
    </row>
    <row r="8748" spans="5:37" hidden="1" outlineLevel="1" x14ac:dyDescent="0.2">
      <c r="E8748" s="2">
        <v>45118</v>
      </c>
      <c r="F8748">
        <v>4439.26</v>
      </c>
      <c r="G8748">
        <f t="shared" si="1227"/>
        <v>6.7422151567175792E-3</v>
      </c>
      <c r="H8748" s="2">
        <v>45118</v>
      </c>
      <c r="I8748">
        <v>9539.9500000000007</v>
      </c>
      <c r="J8748">
        <f t="shared" si="1228"/>
        <v>6.7592524192954251E-3</v>
      </c>
      <c r="K8748">
        <f t="shared" si="1224"/>
        <v>6.5432924192954248E-3</v>
      </c>
      <c r="L8748">
        <v>7.2175212264215718E-3</v>
      </c>
      <c r="N8748" s="2">
        <v>45118</v>
      </c>
      <c r="O8748">
        <v>332.47</v>
      </c>
      <c r="Q8748" s="2">
        <v>45118</v>
      </c>
      <c r="R8748">
        <v>548127.69999999995</v>
      </c>
      <c r="S8748" s="8">
        <f t="shared" si="1229"/>
        <v>1.9282625639585049E-3</v>
      </c>
      <c r="T8748" s="9">
        <f t="shared" si="1225"/>
        <v>1.7123025639585049E-3</v>
      </c>
      <c r="U8748" s="3">
        <f>Sheet1!$B$17+Sheet1!$B$18*'Portfolio allocation'!K8748</f>
        <v>7.9944297768527878E-3</v>
      </c>
      <c r="V8748" s="13">
        <f t="shared" si="1230"/>
        <v>-6.2821272128942831E-3</v>
      </c>
      <c r="W8748" s="13"/>
      <c r="X8748" s="2">
        <v>45118</v>
      </c>
      <c r="Y8748">
        <v>134.44</v>
      </c>
      <c r="AA8748" s="2">
        <v>45118</v>
      </c>
      <c r="AB8748">
        <v>2949.32</v>
      </c>
      <c r="AC8748">
        <f t="shared" si="1231"/>
        <v>1.1586189865342433E-2</v>
      </c>
      <c r="AD8748">
        <f t="shared" si="1226"/>
        <v>1.1369709865342434E-2</v>
      </c>
      <c r="AE8748">
        <f>Sheet2!$B$17+Sheet2!$B$18*'Portfolio allocation'!K8748</f>
        <v>5.8718495650893938E-3</v>
      </c>
      <c r="AF8748">
        <f t="shared" si="1232"/>
        <v>5.4978603002530397E-3</v>
      </c>
      <c r="AH8748" s="2">
        <v>45118</v>
      </c>
      <c r="AI8748">
        <v>3.9820000000000002</v>
      </c>
      <c r="AJ8748">
        <v>5.4119999999999999</v>
      </c>
      <c r="AK8748">
        <v>1.0990500000000001</v>
      </c>
    </row>
    <row r="8749" spans="5:37" hidden="1" outlineLevel="1" x14ac:dyDescent="0.2">
      <c r="E8749" s="2">
        <v>45119</v>
      </c>
      <c r="F8749">
        <v>4472.16</v>
      </c>
      <c r="G8749">
        <f t="shared" si="1227"/>
        <v>7.4111451007599083E-3</v>
      </c>
      <c r="H8749" s="2">
        <v>45119</v>
      </c>
      <c r="I8749">
        <v>9610.8700000000008</v>
      </c>
      <c r="J8749">
        <f t="shared" si="1228"/>
        <v>7.4340012264215716E-3</v>
      </c>
      <c r="K8749">
        <f t="shared" si="1224"/>
        <v>7.2175212264215718E-3</v>
      </c>
      <c r="L8749">
        <v>8.3631469542297197E-3</v>
      </c>
      <c r="N8749" s="2">
        <v>45119</v>
      </c>
      <c r="O8749">
        <v>337.2</v>
      </c>
      <c r="Q8749" s="2">
        <v>45119</v>
      </c>
      <c r="R8749">
        <v>555925.80000000005</v>
      </c>
      <c r="S8749" s="8">
        <f t="shared" si="1229"/>
        <v>1.4226794230614681E-2</v>
      </c>
      <c r="T8749" s="9">
        <f t="shared" si="1225"/>
        <v>1.4010314230614681E-2</v>
      </c>
      <c r="U8749" s="3">
        <f>Sheet1!$B$17+Sheet1!$B$18*'Portfolio allocation'!K8749</f>
        <v>8.7679221516181963E-3</v>
      </c>
      <c r="V8749" s="13">
        <f t="shared" si="1230"/>
        <v>5.2423920789964849E-3</v>
      </c>
      <c r="W8749" s="13"/>
      <c r="X8749" s="2">
        <v>45119</v>
      </c>
      <c r="Y8749">
        <v>132.84</v>
      </c>
      <c r="AA8749" s="2">
        <v>45119</v>
      </c>
      <c r="AB8749">
        <v>2914.22</v>
      </c>
      <c r="AC8749">
        <f t="shared" si="1231"/>
        <v>-1.1901048377253143E-2</v>
      </c>
      <c r="AD8749">
        <f t="shared" si="1226"/>
        <v>-1.2114648377253142E-2</v>
      </c>
      <c r="AE8749">
        <f>Sheet2!$B$17+Sheet2!$B$18*'Portfolio allocation'!K8749</f>
        <v>6.4713910215185421E-3</v>
      </c>
      <c r="AF8749">
        <f t="shared" si="1232"/>
        <v>-1.8586039398771684E-2</v>
      </c>
      <c r="AH8749" s="2">
        <v>45119</v>
      </c>
      <c r="AI8749">
        <v>3.8650000000000002</v>
      </c>
      <c r="AJ8749">
        <v>5.34</v>
      </c>
      <c r="AK8749">
        <v>1.1121000000000001</v>
      </c>
    </row>
    <row r="8750" spans="5:37" hidden="1" outlineLevel="1" x14ac:dyDescent="0.2">
      <c r="E8750" s="2">
        <v>45120</v>
      </c>
      <c r="F8750">
        <v>4510.04</v>
      </c>
      <c r="G8750">
        <f t="shared" si="1227"/>
        <v>8.4701799577833192E-3</v>
      </c>
      <c r="H8750" s="2">
        <v>45120</v>
      </c>
      <c r="I8750">
        <v>9693.2999999999993</v>
      </c>
      <c r="J8750">
        <f t="shared" si="1228"/>
        <v>8.5767469542297192E-3</v>
      </c>
      <c r="K8750">
        <f t="shared" si="1224"/>
        <v>8.3631469542297197E-3</v>
      </c>
      <c r="L8750">
        <v>-1.2023264353727659E-3</v>
      </c>
      <c r="N8750" s="2">
        <v>45120</v>
      </c>
      <c r="O8750">
        <v>342.65989999999999</v>
      </c>
      <c r="Q8750" s="2">
        <v>45120</v>
      </c>
      <c r="R8750">
        <v>564927.4</v>
      </c>
      <c r="S8750" s="8">
        <f t="shared" si="1229"/>
        <v>1.6192088944243954E-2</v>
      </c>
      <c r="T8750" s="9">
        <f t="shared" si="1225"/>
        <v>1.5978488944243953E-2</v>
      </c>
      <c r="U8750" s="3">
        <f>Sheet1!$B$17+Sheet1!$B$18*'Portfolio allocation'!K8750</f>
        <v>1.0082213020576691E-2</v>
      </c>
      <c r="V8750" s="13">
        <f t="shared" si="1230"/>
        <v>5.8962759236672619E-3</v>
      </c>
      <c r="W8750" s="13"/>
      <c r="X8750" s="2">
        <v>45120</v>
      </c>
      <c r="Y8750">
        <v>133.91999999999999</v>
      </c>
      <c r="AA8750" s="2">
        <v>45120</v>
      </c>
      <c r="AB8750">
        <v>2937.92</v>
      </c>
      <c r="AC8750">
        <f t="shared" si="1231"/>
        <v>8.1325363218975877E-3</v>
      </c>
      <c r="AD8750">
        <f t="shared" si="1226"/>
        <v>7.9216163218975878E-3</v>
      </c>
      <c r="AE8750">
        <f>Sheet2!$B$17+Sheet2!$B$18*'Portfolio allocation'!K8750</f>
        <v>7.4901106462412683E-3</v>
      </c>
      <c r="AF8750">
        <f t="shared" si="1232"/>
        <v>4.3150567565631952E-4</v>
      </c>
      <c r="AH8750" s="2">
        <v>45120</v>
      </c>
      <c r="AI8750">
        <v>3.7629999999999999</v>
      </c>
      <c r="AJ8750">
        <v>5.2729999999999997</v>
      </c>
      <c r="AK8750">
        <v>1.1194500000000001</v>
      </c>
    </row>
    <row r="8751" spans="5:37" hidden="1" outlineLevel="1" x14ac:dyDescent="0.2">
      <c r="E8751" s="2">
        <v>45121</v>
      </c>
      <c r="F8751">
        <v>4505.42</v>
      </c>
      <c r="G8751">
        <f t="shared" si="1227"/>
        <v>-1.0243811584819129E-3</v>
      </c>
      <c r="H8751" s="2">
        <v>45121</v>
      </c>
      <c r="I8751">
        <v>9683.69</v>
      </c>
      <c r="J8751">
        <f t="shared" si="1228"/>
        <v>-9.9140643537276585E-4</v>
      </c>
      <c r="K8751">
        <f t="shared" si="1224"/>
        <v>-1.2023264353727659E-3</v>
      </c>
      <c r="L8751">
        <v>3.6426881278520495E-3</v>
      </c>
      <c r="N8751" s="2">
        <v>45121</v>
      </c>
      <c r="O8751">
        <v>345.24</v>
      </c>
      <c r="Q8751" s="2">
        <v>45121</v>
      </c>
      <c r="R8751">
        <v>569181.1</v>
      </c>
      <c r="S8751" s="8">
        <f t="shared" si="1229"/>
        <v>7.5296400918063444E-3</v>
      </c>
      <c r="T8751" s="9">
        <f t="shared" si="1225"/>
        <v>7.3187200918063446E-3</v>
      </c>
      <c r="U8751" s="3">
        <f>Sheet1!$B$17+Sheet1!$B$18*'Portfolio allocation'!K8751</f>
        <v>-8.9154047330901862E-4</v>
      </c>
      <c r="V8751" s="13">
        <f t="shared" si="1230"/>
        <v>8.210260565115363E-3</v>
      </c>
      <c r="W8751" s="13"/>
      <c r="X8751" s="2">
        <v>45121</v>
      </c>
      <c r="Y8751">
        <v>133.4</v>
      </c>
      <c r="AA8751" s="2">
        <v>45121</v>
      </c>
      <c r="AB8751">
        <v>2926.51</v>
      </c>
      <c r="AC8751">
        <f t="shared" si="1231"/>
        <v>-3.8837000326761295E-3</v>
      </c>
      <c r="AD8751">
        <f t="shared" si="1226"/>
        <v>-4.0969800326761292E-3</v>
      </c>
      <c r="AE8751">
        <f>Sheet2!$B$17+Sheet2!$B$18*'Portfolio allocation'!K8751</f>
        <v>-1.0157523290907047E-3</v>
      </c>
      <c r="AF8751">
        <f t="shared" si="1232"/>
        <v>-3.0812277035854245E-3</v>
      </c>
      <c r="AH8751" s="2">
        <v>45121</v>
      </c>
      <c r="AI8751">
        <v>3.8239999999999998</v>
      </c>
      <c r="AJ8751">
        <v>5.3319999999999999</v>
      </c>
      <c r="AK8751">
        <v>1.12425</v>
      </c>
    </row>
    <row r="8752" spans="5:37" hidden="1" outlineLevel="1" x14ac:dyDescent="0.2">
      <c r="E8752" s="2">
        <v>45124</v>
      </c>
      <c r="F8752">
        <v>4522.79</v>
      </c>
      <c r="G8752">
        <f t="shared" si="1227"/>
        <v>3.8553564373575711E-3</v>
      </c>
      <c r="H8752" s="2">
        <v>45124</v>
      </c>
      <c r="I8752">
        <v>9721.0300000000007</v>
      </c>
      <c r="J8752">
        <f t="shared" si="1228"/>
        <v>3.8559681278520497E-3</v>
      </c>
      <c r="K8752">
        <f t="shared" si="1224"/>
        <v>3.6426881278520495E-3</v>
      </c>
      <c r="L8752">
        <v>6.90226113516779E-3</v>
      </c>
      <c r="N8752" s="2">
        <v>45124</v>
      </c>
      <c r="O8752">
        <v>345.73</v>
      </c>
      <c r="Q8752" s="2">
        <v>45124</v>
      </c>
      <c r="R8752">
        <v>569988.9</v>
      </c>
      <c r="S8752" s="8">
        <f t="shared" si="1229"/>
        <v>1.41923194568494E-3</v>
      </c>
      <c r="T8752" s="9">
        <f t="shared" si="1225"/>
        <v>1.2059519456849401E-3</v>
      </c>
      <c r="U8752" s="3">
        <f>Sheet1!$B$17+Sheet1!$B$18*'Portfolio allocation'!K8752</f>
        <v>4.6667830226204375E-3</v>
      </c>
      <c r="V8752" s="13">
        <f t="shared" si="1230"/>
        <v>-3.4608310769354972E-3</v>
      </c>
      <c r="W8752" s="13"/>
      <c r="X8752" s="2">
        <v>45124</v>
      </c>
      <c r="Y8752">
        <v>134.24</v>
      </c>
      <c r="AA8752" s="2">
        <v>45124</v>
      </c>
      <c r="AB8752">
        <v>2944.94</v>
      </c>
      <c r="AC8752">
        <f t="shared" si="1231"/>
        <v>6.2976036302626603E-3</v>
      </c>
      <c r="AD8752">
        <f t="shared" si="1226"/>
        <v>6.0843636302626604E-3</v>
      </c>
      <c r="AE8752">
        <f>Sheet2!$B$17+Sheet2!$B$18*'Portfolio allocation'!K8752</f>
        <v>3.2925582280296456E-3</v>
      </c>
      <c r="AF8752">
        <f t="shared" si="1232"/>
        <v>2.7918054022330148E-3</v>
      </c>
      <c r="AH8752" s="2">
        <v>45124</v>
      </c>
      <c r="AI8752">
        <v>3.8069999999999999</v>
      </c>
      <c r="AJ8752">
        <v>5.3310000000000004</v>
      </c>
      <c r="AK8752">
        <v>1.1232500000000001</v>
      </c>
    </row>
    <row r="8753" spans="5:37" hidden="1" outlineLevel="1" x14ac:dyDescent="0.2">
      <c r="E8753" s="2">
        <v>45125</v>
      </c>
      <c r="F8753">
        <v>4554.9799999999996</v>
      </c>
      <c r="G8753">
        <f t="shared" si="1227"/>
        <v>7.1172882225352119E-3</v>
      </c>
      <c r="H8753" s="2">
        <v>45125</v>
      </c>
      <c r="I8753">
        <v>9790.2000000000007</v>
      </c>
      <c r="J8753">
        <f t="shared" si="1228"/>
        <v>7.1155011351677899E-3</v>
      </c>
      <c r="K8753">
        <f t="shared" si="1224"/>
        <v>6.90226113516779E-3</v>
      </c>
      <c r="L8753">
        <v>2.1628452329878387E-3</v>
      </c>
      <c r="N8753" s="2">
        <v>45125</v>
      </c>
      <c r="O8753">
        <v>359.49</v>
      </c>
      <c r="Q8753" s="2">
        <v>45125</v>
      </c>
      <c r="R8753">
        <v>592674.4</v>
      </c>
      <c r="S8753" s="8">
        <f t="shared" si="1229"/>
        <v>3.9799897857660138E-2</v>
      </c>
      <c r="T8753" s="9">
        <f t="shared" si="1225"/>
        <v>3.9586657857660135E-2</v>
      </c>
      <c r="U8753" s="3">
        <f>Sheet1!$B$17+Sheet1!$B$18*'Portfolio allocation'!K8753</f>
        <v>8.4062477851786395E-3</v>
      </c>
      <c r="V8753" s="13">
        <f t="shared" si="1230"/>
        <v>3.1180410072481495E-2</v>
      </c>
      <c r="W8753" s="13"/>
      <c r="X8753" s="2">
        <v>45125</v>
      </c>
      <c r="Y8753">
        <v>135.36000000000001</v>
      </c>
      <c r="AA8753" s="2">
        <v>45125</v>
      </c>
      <c r="AB8753">
        <v>2969.51</v>
      </c>
      <c r="AC8753">
        <f t="shared" si="1231"/>
        <v>8.3431241383526977E-3</v>
      </c>
      <c r="AD8753">
        <f t="shared" si="1226"/>
        <v>8.1301241383526981E-3</v>
      </c>
      <c r="AE8753">
        <f>Sheet2!$B$17+Sheet2!$B$18*'Portfolio allocation'!K8753</f>
        <v>6.1910537053633235E-3</v>
      </c>
      <c r="AF8753">
        <f t="shared" si="1232"/>
        <v>1.9390704329893746E-3</v>
      </c>
      <c r="AH8753" s="2">
        <v>45125</v>
      </c>
      <c r="AI8753">
        <v>3.7930000000000001</v>
      </c>
      <c r="AJ8753">
        <v>5.3250000000000002</v>
      </c>
      <c r="AK8753">
        <v>1.12365</v>
      </c>
    </row>
    <row r="8754" spans="5:37" hidden="1" outlineLevel="1" x14ac:dyDescent="0.2">
      <c r="E8754" s="2">
        <v>45126</v>
      </c>
      <c r="F8754">
        <v>4565.72</v>
      </c>
      <c r="G8754">
        <f t="shared" si="1227"/>
        <v>2.3578588709500803E-3</v>
      </c>
      <c r="H8754" s="2">
        <v>45126</v>
      </c>
      <c r="I8754">
        <v>9813.4599999999991</v>
      </c>
      <c r="J8754">
        <f t="shared" si="1228"/>
        <v>2.3758452329878388E-3</v>
      </c>
      <c r="K8754">
        <f t="shared" si="1224"/>
        <v>2.1628452329878387E-3</v>
      </c>
      <c r="L8754">
        <v>-6.8732001191830917E-3</v>
      </c>
      <c r="N8754" s="2">
        <v>45126</v>
      </c>
      <c r="O8754">
        <v>355.08010000000002</v>
      </c>
      <c r="Q8754" s="2">
        <v>45126</v>
      </c>
      <c r="R8754">
        <v>585403.9</v>
      </c>
      <c r="S8754" s="8">
        <f t="shared" si="1229"/>
        <v>-1.2267275252651366E-2</v>
      </c>
      <c r="T8754" s="9">
        <f t="shared" si="1225"/>
        <v>-1.2480275252651366E-2</v>
      </c>
      <c r="U8754" s="3">
        <f>Sheet1!$B$17+Sheet1!$B$18*'Portfolio allocation'!K8754</f>
        <v>2.9690697494258165E-3</v>
      </c>
      <c r="V8754" s="13">
        <f t="shared" si="1230"/>
        <v>-1.5449345002077182E-2</v>
      </c>
      <c r="W8754" s="13"/>
      <c r="X8754" s="2">
        <v>45126</v>
      </c>
      <c r="Y8754">
        <v>135.47999999999999</v>
      </c>
      <c r="AA8754" s="2">
        <v>45126</v>
      </c>
      <c r="AB8754">
        <v>2972.14</v>
      </c>
      <c r="AC8754">
        <f t="shared" si="1231"/>
        <v>8.8566800583245175E-4</v>
      </c>
      <c r="AD8754">
        <f t="shared" si="1226"/>
        <v>6.7270800583245176E-4</v>
      </c>
      <c r="AE8754">
        <f>Sheet2!$B$17+Sheet2!$B$18*'Portfolio allocation'!K8754</f>
        <v>1.9766441717095668E-3</v>
      </c>
      <c r="AF8754">
        <f t="shared" si="1232"/>
        <v>-1.3039361658771149E-3</v>
      </c>
      <c r="AH8754" s="2">
        <v>45126</v>
      </c>
      <c r="AI8754">
        <v>3.742</v>
      </c>
      <c r="AJ8754">
        <v>5.3239999999999998</v>
      </c>
      <c r="AK8754">
        <v>1.1191</v>
      </c>
    </row>
    <row r="8755" spans="5:37" hidden="1" outlineLevel="1" x14ac:dyDescent="0.2">
      <c r="E8755" s="2">
        <v>45127</v>
      </c>
      <c r="F8755">
        <v>4534.87</v>
      </c>
      <c r="G8755">
        <f t="shared" si="1227"/>
        <v>-6.7568751478409572E-3</v>
      </c>
      <c r="H8755" s="2">
        <v>45127</v>
      </c>
      <c r="I8755">
        <v>9748.1</v>
      </c>
      <c r="J8755">
        <f t="shared" si="1228"/>
        <v>-6.6602401191830918E-3</v>
      </c>
      <c r="K8755">
        <f t="shared" si="1224"/>
        <v>-6.8732001191830917E-3</v>
      </c>
      <c r="L8755">
        <v>1.1056573486115931E-4</v>
      </c>
      <c r="N8755" s="2">
        <v>45127</v>
      </c>
      <c r="O8755">
        <v>346.87009999999998</v>
      </c>
      <c r="Q8755" s="2">
        <v>45127</v>
      </c>
      <c r="R8755">
        <v>571868.6</v>
      </c>
      <c r="S8755" s="8">
        <f t="shared" si="1229"/>
        <v>-2.3121301378415948E-2</v>
      </c>
      <c r="T8755" s="9">
        <f t="shared" si="1225"/>
        <v>-2.333426137841595E-2</v>
      </c>
      <c r="U8755" s="3">
        <f>Sheet1!$B$17+Sheet1!$B$18*'Portfolio allocation'!K8755</f>
        <v>-7.3973104824276402E-3</v>
      </c>
      <c r="V8755" s="13">
        <f t="shared" si="1230"/>
        <v>-1.593695089598831E-2</v>
      </c>
      <c r="W8755" s="13"/>
      <c r="X8755" s="2">
        <v>45127</v>
      </c>
      <c r="Y8755">
        <v>138.38</v>
      </c>
      <c r="AA8755" s="2">
        <v>45127</v>
      </c>
      <c r="AB8755">
        <v>3035.76</v>
      </c>
      <c r="AC8755">
        <f t="shared" si="1231"/>
        <v>2.1405451963904865E-2</v>
      </c>
      <c r="AD8755">
        <f t="shared" si="1226"/>
        <v>2.1191851963904863E-2</v>
      </c>
      <c r="AE8755">
        <f>Sheet2!$B$17+Sheet2!$B$18*'Portfolio allocation'!K8755</f>
        <v>-6.0584378858074359E-3</v>
      </c>
      <c r="AF8755">
        <f t="shared" si="1232"/>
        <v>2.7250289849712298E-2</v>
      </c>
      <c r="AH8755" s="2">
        <v>45127</v>
      </c>
      <c r="AI8755">
        <v>3.8460000000000001</v>
      </c>
      <c r="AJ8755">
        <v>5.34</v>
      </c>
      <c r="AK8755">
        <v>1.1147499999999999</v>
      </c>
    </row>
    <row r="8756" spans="5:37" hidden="1" outlineLevel="1" x14ac:dyDescent="0.2">
      <c r="E8756" s="2">
        <v>45128</v>
      </c>
      <c r="F8756">
        <v>4536.34</v>
      </c>
      <c r="G8756">
        <f t="shared" si="1227"/>
        <v>3.2415482692993436E-4</v>
      </c>
      <c r="H8756" s="2">
        <v>45128</v>
      </c>
      <c r="I8756">
        <v>9751.26</v>
      </c>
      <c r="J8756">
        <f t="shared" si="1228"/>
        <v>3.2416573486115929E-4</v>
      </c>
      <c r="K8756">
        <f t="shared" si="1224"/>
        <v>1.1056573486115931E-4</v>
      </c>
      <c r="L8756">
        <v>3.8367585686362371E-3</v>
      </c>
      <c r="N8756" s="2">
        <v>45128</v>
      </c>
      <c r="O8756">
        <v>343.77</v>
      </c>
      <c r="Q8756" s="2">
        <v>45128</v>
      </c>
      <c r="R8756">
        <v>566757.6</v>
      </c>
      <c r="S8756" s="8">
        <f t="shared" si="1229"/>
        <v>-8.93736777994103E-3</v>
      </c>
      <c r="T8756" s="9">
        <f t="shared" si="1225"/>
        <v>-9.1509677799410296E-3</v>
      </c>
      <c r="U8756" s="3">
        <f>Sheet1!$B$17+Sheet1!$B$18*'Portfolio allocation'!K8756</f>
        <v>6.1464269749571037E-4</v>
      </c>
      <c r="V8756" s="13">
        <f t="shared" si="1230"/>
        <v>-9.7656104774367404E-3</v>
      </c>
      <c r="W8756" s="13"/>
      <c r="X8756" s="2">
        <v>45128</v>
      </c>
      <c r="Y8756">
        <v>138.94</v>
      </c>
      <c r="AA8756" s="2">
        <v>45128</v>
      </c>
      <c r="AB8756">
        <v>3048.04</v>
      </c>
      <c r="AC8756">
        <f t="shared" si="1231"/>
        <v>4.0451155559069196E-3</v>
      </c>
      <c r="AD8756">
        <f t="shared" si="1226"/>
        <v>3.8311155559069198E-3</v>
      </c>
      <c r="AE8756">
        <f>Sheet2!$B$17+Sheet2!$B$18*'Portfolio allocation'!K8756</f>
        <v>1.5170488358991793E-4</v>
      </c>
      <c r="AF8756">
        <f t="shared" si="1232"/>
        <v>3.6794106723170017E-3</v>
      </c>
      <c r="AH8756" s="2">
        <v>45128</v>
      </c>
      <c r="AI8756">
        <v>3.839</v>
      </c>
      <c r="AJ8756">
        <v>5.35</v>
      </c>
      <c r="AK8756">
        <v>1.1113500000000001</v>
      </c>
    </row>
    <row r="8757" spans="5:37" hidden="1" outlineLevel="1" x14ac:dyDescent="0.2">
      <c r="E8757" s="2">
        <v>45131</v>
      </c>
      <c r="F8757">
        <v>4554.6400000000003</v>
      </c>
      <c r="G8757">
        <f t="shared" si="1227"/>
        <v>4.0340891555747938E-3</v>
      </c>
      <c r="H8757" s="2">
        <v>45131</v>
      </c>
      <c r="I8757">
        <v>9790.76</v>
      </c>
      <c r="J8757">
        <f t="shared" si="1228"/>
        <v>4.0507585686362368E-3</v>
      </c>
      <c r="K8757">
        <f t="shared" si="1224"/>
        <v>3.8367585686362371E-3</v>
      </c>
      <c r="L8757">
        <v>2.6167822554326492E-3</v>
      </c>
      <c r="N8757" s="2">
        <v>45131</v>
      </c>
      <c r="O8757">
        <v>345.11009999999999</v>
      </c>
      <c r="Q8757" s="2">
        <v>45131</v>
      </c>
      <c r="R8757">
        <v>568966.9</v>
      </c>
      <c r="S8757" s="8">
        <f t="shared" si="1229"/>
        <v>3.8981391691970124E-3</v>
      </c>
      <c r="T8757" s="9">
        <f t="shared" si="1225"/>
        <v>3.6841391691970126E-3</v>
      </c>
      <c r="U8757" s="3">
        <f>Sheet1!$B$17+Sheet1!$B$18*'Portfolio allocation'!K8757</f>
        <v>4.8894255506870925E-3</v>
      </c>
      <c r="V8757" s="13">
        <f t="shared" si="1230"/>
        <v>-1.2052863814900798E-3</v>
      </c>
      <c r="W8757" s="13"/>
      <c r="X8757" s="2">
        <v>45131</v>
      </c>
      <c r="Y8757">
        <v>139.54</v>
      </c>
      <c r="AA8757" s="2">
        <v>45131</v>
      </c>
      <c r="AB8757">
        <v>3061.21</v>
      </c>
      <c r="AC8757">
        <f t="shared" si="1231"/>
        <v>4.3208094381963491E-3</v>
      </c>
      <c r="AD8757">
        <f t="shared" si="1226"/>
        <v>4.1053294381963494E-3</v>
      </c>
      <c r="AE8757">
        <f>Sheet2!$B$17+Sheet2!$B$18*'Portfolio allocation'!K8757</f>
        <v>3.4651306151596856E-3</v>
      </c>
      <c r="AF8757">
        <f t="shared" si="1232"/>
        <v>6.401988230366638E-4</v>
      </c>
      <c r="AH8757" s="2">
        <v>45131</v>
      </c>
      <c r="AI8757">
        <v>3.871</v>
      </c>
      <c r="AJ8757">
        <v>5.3869999999999996</v>
      </c>
      <c r="AK8757">
        <v>1.1080000000000001</v>
      </c>
    </row>
    <row r="8758" spans="5:37" hidden="1" outlineLevel="1" x14ac:dyDescent="0.2">
      <c r="E8758" s="2">
        <v>45132</v>
      </c>
      <c r="F8758">
        <v>4567.46</v>
      </c>
      <c r="G8758">
        <f t="shared" si="1227"/>
        <v>2.8147120299297779E-3</v>
      </c>
      <c r="H8758" s="2">
        <v>45132</v>
      </c>
      <c r="I8758">
        <v>9818.49</v>
      </c>
      <c r="J8758">
        <f t="shared" si="1228"/>
        <v>2.8322622554326493E-3</v>
      </c>
      <c r="K8758">
        <f t="shared" si="1224"/>
        <v>2.6167822554326492E-3</v>
      </c>
      <c r="L8758">
        <v>-3.5667114381128496E-4</v>
      </c>
      <c r="N8758" s="2">
        <v>45132</v>
      </c>
      <c r="O8758">
        <v>350.98</v>
      </c>
      <c r="Q8758" s="2">
        <v>45132</v>
      </c>
      <c r="R8758">
        <v>578644.30000000005</v>
      </c>
      <c r="S8758" s="8">
        <f t="shared" si="1229"/>
        <v>1.7008722300014378E-2</v>
      </c>
      <c r="T8758" s="9">
        <f t="shared" si="1225"/>
        <v>1.6793242300014378E-2</v>
      </c>
      <c r="U8758" s="3">
        <f>Sheet1!$B$17+Sheet1!$B$18*'Portfolio allocation'!K8758</f>
        <v>3.4898378058685338E-3</v>
      </c>
      <c r="V8758" s="13">
        <f t="shared" si="1230"/>
        <v>1.3303404494145844E-2</v>
      </c>
      <c r="W8758" s="13"/>
      <c r="X8758" s="2">
        <v>45132</v>
      </c>
      <c r="Y8758">
        <v>140.33000000000001</v>
      </c>
      <c r="AA8758" s="2">
        <v>45132</v>
      </c>
      <c r="AB8758">
        <v>3078.54</v>
      </c>
      <c r="AC8758">
        <f t="shared" si="1231"/>
        <v>5.6611601294913605E-3</v>
      </c>
      <c r="AD8758">
        <f t="shared" si="1226"/>
        <v>5.4450401294913603E-3</v>
      </c>
      <c r="AE8758">
        <f>Sheet2!$B$17+Sheet2!$B$18*'Portfolio allocation'!K8758</f>
        <v>2.3802965530483446E-3</v>
      </c>
      <c r="AF8758">
        <f t="shared" si="1232"/>
        <v>3.0647435764430157E-3</v>
      </c>
      <c r="AH8758" s="2">
        <v>45132</v>
      </c>
      <c r="AI8758">
        <v>3.8940000000000001</v>
      </c>
      <c r="AJ8758">
        <v>5.4029999999999996</v>
      </c>
      <c r="AK8758">
        <v>1.1044499999999999</v>
      </c>
    </row>
    <row r="8759" spans="5:37" hidden="1" outlineLevel="1" x14ac:dyDescent="0.2">
      <c r="E8759" s="2">
        <v>45133</v>
      </c>
      <c r="F8759">
        <v>4566.75</v>
      </c>
      <c r="G8759">
        <f t="shared" si="1227"/>
        <v>-1.5544744781559316E-4</v>
      </c>
      <c r="H8759" s="2">
        <v>45133</v>
      </c>
      <c r="I8759">
        <v>9817.11</v>
      </c>
      <c r="J8759">
        <f t="shared" si="1228"/>
        <v>-1.4055114381128497E-4</v>
      </c>
      <c r="K8759">
        <f t="shared" si="1224"/>
        <v>-3.5667114381128496E-4</v>
      </c>
      <c r="L8759">
        <v>-6.5702308164013248E-3</v>
      </c>
      <c r="N8759" s="2">
        <v>45133</v>
      </c>
      <c r="O8759">
        <v>337.77</v>
      </c>
      <c r="Q8759" s="2">
        <v>45133</v>
      </c>
      <c r="R8759">
        <v>556865.69999999995</v>
      </c>
      <c r="S8759" s="8">
        <f t="shared" si="1229"/>
        <v>-3.7637284252173719E-2</v>
      </c>
      <c r="T8759" s="9">
        <f t="shared" si="1225"/>
        <v>-3.785340425217372E-2</v>
      </c>
      <c r="U8759" s="3">
        <f>Sheet1!$B$17+Sheet1!$B$18*'Portfolio allocation'!K8759</f>
        <v>7.8616708925471109E-5</v>
      </c>
      <c r="V8759" s="13">
        <f t="shared" si="1230"/>
        <v>-3.793202096109919E-2</v>
      </c>
      <c r="W8759" s="13"/>
      <c r="X8759" s="2">
        <v>45133</v>
      </c>
      <c r="Y8759">
        <v>141.07</v>
      </c>
      <c r="AA8759" s="2">
        <v>45133</v>
      </c>
      <c r="AB8759">
        <v>3094.77</v>
      </c>
      <c r="AC8759">
        <f t="shared" si="1231"/>
        <v>5.2719795747335763E-3</v>
      </c>
      <c r="AD8759">
        <f t="shared" si="1226"/>
        <v>5.0569795747335763E-3</v>
      </c>
      <c r="AE8759">
        <f>Sheet2!$B$17+Sheet2!$B$18*'Portfolio allocation'!K8759</f>
        <v>-2.6377406921649201E-4</v>
      </c>
      <c r="AF8759">
        <f t="shared" si="1232"/>
        <v>5.3207536439500687E-3</v>
      </c>
      <c r="AH8759" s="2">
        <v>45133</v>
      </c>
      <c r="AI8759">
        <v>3.8570000000000002</v>
      </c>
      <c r="AJ8759">
        <v>5.375</v>
      </c>
      <c r="AK8759">
        <v>1.1064000000000001</v>
      </c>
    </row>
    <row r="8760" spans="5:37" hidden="1" outlineLevel="1" x14ac:dyDescent="0.2">
      <c r="E8760" s="2">
        <v>45134</v>
      </c>
      <c r="F8760">
        <v>4537.41</v>
      </c>
      <c r="G8760">
        <f t="shared" si="1227"/>
        <v>-6.4247002791920638E-3</v>
      </c>
      <c r="H8760" s="2">
        <v>45134</v>
      </c>
      <c r="I8760">
        <v>9754.7199999999993</v>
      </c>
      <c r="J8760">
        <f t="shared" si="1228"/>
        <v>-6.3552308164013249E-3</v>
      </c>
      <c r="K8760">
        <f t="shared" si="1224"/>
        <v>-6.5702308164013248E-3</v>
      </c>
      <c r="L8760">
        <v>9.7577532770188342E-3</v>
      </c>
      <c r="N8760" s="2">
        <v>45134</v>
      </c>
      <c r="O8760">
        <v>330.72</v>
      </c>
      <c r="Q8760" s="2">
        <v>45134</v>
      </c>
      <c r="R8760">
        <v>545242.6</v>
      </c>
      <c r="S8760" s="8">
        <f t="shared" si="1229"/>
        <v>-2.0872357554074461E-2</v>
      </c>
      <c r="T8760" s="9">
        <f t="shared" si="1225"/>
        <v>-2.1087357554074461E-2</v>
      </c>
      <c r="U8760" s="3">
        <f>Sheet1!$B$17+Sheet1!$B$18*'Portfolio allocation'!K8760</f>
        <v>-7.0497364200131814E-3</v>
      </c>
      <c r="V8760" s="13">
        <f t="shared" si="1230"/>
        <v>-1.403762113406128E-2</v>
      </c>
      <c r="W8760" s="13"/>
      <c r="X8760" s="2">
        <v>45134</v>
      </c>
      <c r="Y8760">
        <v>142.97</v>
      </c>
      <c r="AA8760" s="2">
        <v>45134</v>
      </c>
      <c r="AB8760">
        <v>3136.45</v>
      </c>
      <c r="AC8760">
        <f t="shared" si="1231"/>
        <v>1.3467882912138851E-2</v>
      </c>
      <c r="AD8760">
        <f t="shared" si="1226"/>
        <v>1.3252002912138851E-2</v>
      </c>
      <c r="AE8760">
        <f>Sheet2!$B$17+Sheet2!$B$18*'Portfolio allocation'!K8760</f>
        <v>-5.7890298523279073E-3</v>
      </c>
      <c r="AF8760">
        <f t="shared" si="1232"/>
        <v>1.904103276446676E-2</v>
      </c>
      <c r="AH8760" s="2">
        <v>45134</v>
      </c>
      <c r="AI8760">
        <v>4.0019999999999998</v>
      </c>
      <c r="AJ8760">
        <v>5.3970000000000002</v>
      </c>
      <c r="AK8760">
        <v>1.0991500000000001</v>
      </c>
    </row>
    <row r="8761" spans="5:37" hidden="1" outlineLevel="1" x14ac:dyDescent="0.2">
      <c r="E8761" s="2">
        <v>45135</v>
      </c>
      <c r="F8761">
        <v>4582.2299999999996</v>
      </c>
      <c r="G8761">
        <f t="shared" si="1227"/>
        <v>9.8778818753428865E-3</v>
      </c>
      <c r="H8761" s="2">
        <v>45135</v>
      </c>
      <c r="I8761">
        <v>9852.01</v>
      </c>
      <c r="J8761">
        <f t="shared" si="1228"/>
        <v>9.9736332770188341E-3</v>
      </c>
      <c r="K8761">
        <f t="shared" si="1224"/>
        <v>9.7577532770188342E-3</v>
      </c>
      <c r="L8761">
        <v>1.2830514391277822E-3</v>
      </c>
      <c r="N8761" s="2">
        <v>45135</v>
      </c>
      <c r="O8761">
        <v>338.37009999999998</v>
      </c>
      <c r="Q8761" s="2">
        <v>45135</v>
      </c>
      <c r="R8761">
        <v>557855</v>
      </c>
      <c r="S8761" s="8">
        <f t="shared" si="1229"/>
        <v>2.3131721549270123E-2</v>
      </c>
      <c r="T8761" s="9">
        <f t="shared" si="1225"/>
        <v>2.2915841549270122E-2</v>
      </c>
      <c r="U8761" s="3">
        <f>Sheet1!$B$17+Sheet1!$B$18*'Portfolio allocation'!K8761</f>
        <v>1.1682140738104757E-2</v>
      </c>
      <c r="V8761" s="13">
        <f t="shared" si="1230"/>
        <v>1.1233700811165365E-2</v>
      </c>
      <c r="W8761" s="13"/>
      <c r="X8761" s="2">
        <v>45135</v>
      </c>
      <c r="Y8761">
        <v>143.44999999999999</v>
      </c>
      <c r="AA8761" s="2">
        <v>45135</v>
      </c>
      <c r="AB8761">
        <v>3146.98</v>
      </c>
      <c r="AC8761">
        <f t="shared" si="1231"/>
        <v>3.3572988569881002E-3</v>
      </c>
      <c r="AD8761">
        <f t="shared" si="1226"/>
        <v>3.1421788569881001E-3</v>
      </c>
      <c r="AE8761">
        <f>Sheet2!$B$17+Sheet2!$B$18*'Portfolio allocation'!K8761</f>
        <v>8.7302301680905435E-3</v>
      </c>
      <c r="AF8761">
        <f t="shared" si="1232"/>
        <v>-5.5880513111024434E-3</v>
      </c>
      <c r="AH8761" s="2">
        <v>45135</v>
      </c>
      <c r="AI8761">
        <v>3.9590000000000001</v>
      </c>
      <c r="AJ8761">
        <v>5.3780000000000001</v>
      </c>
      <c r="AK8761">
        <v>1.10355</v>
      </c>
    </row>
    <row r="8762" spans="5:37" hidden="1" outlineLevel="1" x14ac:dyDescent="0.2">
      <c r="E8762" s="2">
        <v>45138</v>
      </c>
      <c r="F8762">
        <v>4588.96</v>
      </c>
      <c r="G8762">
        <f t="shared" si="1227"/>
        <v>1.4687171966489831E-3</v>
      </c>
      <c r="H8762" s="2">
        <v>45138</v>
      </c>
      <c r="I8762">
        <v>9866.77</v>
      </c>
      <c r="J8762">
        <f t="shared" si="1228"/>
        <v>1.4981714391277823E-3</v>
      </c>
      <c r="K8762">
        <f t="shared" si="1224"/>
        <v>1.2830514391277822E-3</v>
      </c>
      <c r="L8762">
        <v>-2.8569485551199667E-3</v>
      </c>
      <c r="N8762" s="2">
        <v>45138</v>
      </c>
      <c r="O8762">
        <v>335.91989999999998</v>
      </c>
      <c r="Q8762" s="2">
        <v>45138</v>
      </c>
      <c r="R8762">
        <v>553815.5</v>
      </c>
      <c r="S8762" s="8">
        <f t="shared" si="1229"/>
        <v>-7.2411289672047463E-3</v>
      </c>
      <c r="T8762" s="9">
        <f t="shared" si="1225"/>
        <v>-7.4562489672047464E-3</v>
      </c>
      <c r="U8762" s="3">
        <f>Sheet1!$B$17+Sheet1!$B$18*'Portfolio allocation'!K8762</f>
        <v>1.9597480121696974E-3</v>
      </c>
      <c r="V8762" s="13">
        <f t="shared" si="1230"/>
        <v>-9.4159969793744438E-3</v>
      </c>
      <c r="W8762" s="13"/>
      <c r="X8762" s="2">
        <v>45138</v>
      </c>
      <c r="Y8762">
        <v>144.18</v>
      </c>
      <c r="AA8762" s="2">
        <v>45138</v>
      </c>
      <c r="AB8762">
        <v>3163</v>
      </c>
      <c r="AC8762">
        <f t="shared" si="1231"/>
        <v>5.0905947924677619E-3</v>
      </c>
      <c r="AD8762">
        <f t="shared" si="1226"/>
        <v>4.8748347924677622E-3</v>
      </c>
      <c r="AE8762">
        <f>Sheet2!$B$17+Sheet2!$B$18*'Portfolio allocation'!K8762</f>
        <v>1.1943090846394961E-3</v>
      </c>
      <c r="AF8762">
        <f t="shared" si="1232"/>
        <v>3.6805257078282661E-3</v>
      </c>
      <c r="AH8762" s="2">
        <v>45138</v>
      </c>
      <c r="AI8762">
        <v>3.9489999999999998</v>
      </c>
      <c r="AJ8762">
        <v>5.3940000000000001</v>
      </c>
      <c r="AK8762">
        <v>1.1025499999999999</v>
      </c>
    </row>
    <row r="8763" spans="5:37" hidden="1" outlineLevel="1" x14ac:dyDescent="0.2">
      <c r="E8763" s="2">
        <v>45139</v>
      </c>
      <c r="F8763">
        <v>4576.7299999999996</v>
      </c>
      <c r="G8763">
        <f t="shared" si="1227"/>
        <v>-2.6650918726683903E-3</v>
      </c>
      <c r="H8763" s="2">
        <v>45139</v>
      </c>
      <c r="I8763">
        <v>9840.7099999999991</v>
      </c>
      <c r="J8763">
        <f t="shared" si="1228"/>
        <v>-2.6411885551199665E-3</v>
      </c>
      <c r="K8763">
        <f t="shared" si="1224"/>
        <v>-2.8569485551199667E-3</v>
      </c>
      <c r="L8763">
        <v>-1.4044230521131114E-2</v>
      </c>
      <c r="N8763" s="2">
        <v>45139</v>
      </c>
      <c r="O8763">
        <v>336.34010000000001</v>
      </c>
      <c r="Q8763" s="2">
        <v>45139</v>
      </c>
      <c r="R8763">
        <v>554508.19999999995</v>
      </c>
      <c r="S8763" s="8">
        <f t="shared" si="1229"/>
        <v>1.2507775603969318E-3</v>
      </c>
      <c r="T8763" s="9">
        <f t="shared" si="1225"/>
        <v>1.0350175603969318E-3</v>
      </c>
      <c r="U8763" s="3">
        <f>Sheet1!$B$17+Sheet1!$B$18*'Portfolio allocation'!K8763</f>
        <v>-2.7897649027840139E-3</v>
      </c>
      <c r="V8763" s="13">
        <f t="shared" si="1230"/>
        <v>3.8247824631809455E-3</v>
      </c>
      <c r="W8763" s="13"/>
      <c r="X8763" s="2">
        <v>45139</v>
      </c>
      <c r="Y8763">
        <v>143.33000000000001</v>
      </c>
      <c r="AA8763" s="2">
        <v>45139</v>
      </c>
      <c r="AB8763">
        <v>3144.35</v>
      </c>
      <c r="AC8763">
        <f t="shared" si="1231"/>
        <v>-5.896300980082203E-3</v>
      </c>
      <c r="AD8763">
        <f t="shared" si="1226"/>
        <v>-6.1122609800822033E-3</v>
      </c>
      <c r="AE8763">
        <f>Sheet2!$B$17+Sheet2!$B$18*'Portfolio allocation'!K8763</f>
        <v>-2.4870845311980483E-3</v>
      </c>
      <c r="AF8763">
        <f t="shared" si="1232"/>
        <v>-3.625176448884155E-3</v>
      </c>
      <c r="AH8763" s="2">
        <v>45139</v>
      </c>
      <c r="AI8763">
        <v>4.0369999999999999</v>
      </c>
      <c r="AJ8763">
        <v>5.399</v>
      </c>
      <c r="AK8763">
        <v>1.09795</v>
      </c>
    </row>
    <row r="8764" spans="5:37" hidden="1" outlineLevel="1" x14ac:dyDescent="0.2">
      <c r="E8764" s="2">
        <v>45140</v>
      </c>
      <c r="F8764">
        <v>4513.3900000000003</v>
      </c>
      <c r="G8764">
        <f t="shared" si="1227"/>
        <v>-1.383957541738301E-2</v>
      </c>
      <c r="H8764" s="2">
        <v>45140</v>
      </c>
      <c r="I8764">
        <v>9704.6299999999992</v>
      </c>
      <c r="J8764">
        <f t="shared" si="1228"/>
        <v>-1.3828270521131114E-2</v>
      </c>
      <c r="K8764">
        <f t="shared" si="1224"/>
        <v>-1.4044230521131114E-2</v>
      </c>
      <c r="L8764">
        <v>-2.7163881423195343E-3</v>
      </c>
      <c r="N8764" s="2">
        <v>45140</v>
      </c>
      <c r="O8764">
        <v>327.5</v>
      </c>
      <c r="Q8764" s="2">
        <v>45140</v>
      </c>
      <c r="R8764">
        <v>539933.9</v>
      </c>
      <c r="S8764" s="8">
        <f t="shared" si="1229"/>
        <v>-2.6283290310224361E-2</v>
      </c>
      <c r="T8764" s="9">
        <f t="shared" si="1225"/>
        <v>-2.6499250310224362E-2</v>
      </c>
      <c r="U8764" s="3">
        <f>Sheet1!$B$17+Sheet1!$B$18*'Portfolio allocation'!K8764</f>
        <v>-1.5624098297620969E-2</v>
      </c>
      <c r="V8764" s="13">
        <f t="shared" si="1230"/>
        <v>-1.0875152012603393E-2</v>
      </c>
      <c r="W8764" s="13"/>
      <c r="X8764" s="2">
        <v>45140</v>
      </c>
      <c r="Y8764">
        <v>144.16999999999999</v>
      </c>
      <c r="AA8764" s="2">
        <v>45140</v>
      </c>
      <c r="AB8764">
        <v>3162.78</v>
      </c>
      <c r="AC8764">
        <f t="shared" si="1231"/>
        <v>5.8613067883666048E-3</v>
      </c>
      <c r="AD8764">
        <f t="shared" si="1226"/>
        <v>5.6457867883666045E-3</v>
      </c>
      <c r="AE8764">
        <f>Sheet2!$B$17+Sheet2!$B$18*'Portfolio allocation'!K8764</f>
        <v>-1.2435101068751531E-2</v>
      </c>
      <c r="AF8764">
        <f t="shared" si="1232"/>
        <v>1.8080887857118137E-2</v>
      </c>
      <c r="AH8764" s="2">
        <v>45140</v>
      </c>
      <c r="AI8764">
        <v>4.069</v>
      </c>
      <c r="AJ8764">
        <v>5.3879999999999999</v>
      </c>
      <c r="AK8764">
        <v>1.0927</v>
      </c>
    </row>
    <row r="8765" spans="5:37" hidden="1" outlineLevel="1" x14ac:dyDescent="0.2">
      <c r="E8765" s="2">
        <v>45141</v>
      </c>
      <c r="F8765">
        <v>4501.8900000000003</v>
      </c>
      <c r="G8765">
        <f t="shared" si="1227"/>
        <v>-2.5479739176096361E-3</v>
      </c>
      <c r="H8765" s="2">
        <v>45141</v>
      </c>
      <c r="I8765">
        <v>9680.36</v>
      </c>
      <c r="J8765">
        <f t="shared" si="1228"/>
        <v>-2.5008681423195345E-3</v>
      </c>
      <c r="K8765">
        <f t="shared" si="1224"/>
        <v>-2.7163881423195343E-3</v>
      </c>
      <c r="L8765">
        <v>-5.4417653123644801E-3</v>
      </c>
      <c r="N8765" s="2">
        <v>45141</v>
      </c>
      <c r="O8765">
        <v>326.65989999999999</v>
      </c>
      <c r="Q8765" s="2">
        <v>45141</v>
      </c>
      <c r="R8765">
        <v>538548.9</v>
      </c>
      <c r="S8765" s="8">
        <f t="shared" si="1229"/>
        <v>-2.5651288055815735E-3</v>
      </c>
      <c r="T8765" s="9">
        <f t="shared" si="1225"/>
        <v>-2.7806488055815734E-3</v>
      </c>
      <c r="U8765" s="3">
        <f>Sheet1!$B$17+Sheet1!$B$18*'Portfolio allocation'!K8765</f>
        <v>-2.6285104349447735E-3</v>
      </c>
      <c r="V8765" s="13">
        <f t="shared" si="1230"/>
        <v>-1.5213837063679991E-4</v>
      </c>
      <c r="W8765" s="13"/>
      <c r="X8765" s="2">
        <v>45141</v>
      </c>
      <c r="Y8765">
        <v>144.44999999999999</v>
      </c>
      <c r="AA8765" s="2">
        <v>45141</v>
      </c>
      <c r="AB8765">
        <v>3168.92</v>
      </c>
      <c r="AC8765">
        <f t="shared" si="1231"/>
        <v>1.9413300956752089E-3</v>
      </c>
      <c r="AD8765">
        <f t="shared" si="1226"/>
        <v>1.7256100956752089E-3</v>
      </c>
      <c r="AE8765">
        <f>Sheet2!$B$17+Sheet2!$B$18*'Portfolio allocation'!K8765</f>
        <v>-2.3620946261154459E-3</v>
      </c>
      <c r="AF8765">
        <f t="shared" si="1232"/>
        <v>4.0877047217906543E-3</v>
      </c>
      <c r="AH8765" s="2">
        <v>45141</v>
      </c>
      <c r="AI8765">
        <v>4.1870000000000003</v>
      </c>
      <c r="AJ8765">
        <v>5.3929999999999998</v>
      </c>
      <c r="AK8765">
        <v>1.0932500000000001</v>
      </c>
    </row>
    <row r="8766" spans="5:37" hidden="1" outlineLevel="1" x14ac:dyDescent="0.2">
      <c r="E8766" s="2">
        <v>45142</v>
      </c>
      <c r="F8766">
        <v>4478.03</v>
      </c>
      <c r="G8766">
        <f t="shared" si="1227"/>
        <v>-5.2999962238083898E-3</v>
      </c>
      <c r="H8766" s="2">
        <v>45142</v>
      </c>
      <c r="I8766">
        <v>9629.77</v>
      </c>
      <c r="J8766">
        <f t="shared" si="1228"/>
        <v>-5.2260453123644801E-3</v>
      </c>
      <c r="K8766">
        <f t="shared" si="1224"/>
        <v>-5.4417653123644801E-3</v>
      </c>
      <c r="L8766">
        <v>8.8353419392571617E-3</v>
      </c>
      <c r="N8766" s="2">
        <v>45142</v>
      </c>
      <c r="O8766">
        <v>327.78</v>
      </c>
      <c r="Q8766" s="2">
        <v>45142</v>
      </c>
      <c r="R8766">
        <v>540395.6</v>
      </c>
      <c r="S8766" s="8">
        <f t="shared" si="1229"/>
        <v>3.4290293787619941E-3</v>
      </c>
      <c r="T8766" s="9">
        <f t="shared" si="1225"/>
        <v>3.2133093787619941E-3</v>
      </c>
      <c r="U8766" s="3">
        <f>Sheet1!$B$17+Sheet1!$B$18*'Portfolio allocation'!K8766</f>
        <v>-5.7551321946630301E-3</v>
      </c>
      <c r="V8766" s="13">
        <f t="shared" si="1230"/>
        <v>8.9684415734250233E-3</v>
      </c>
      <c r="W8766" s="13"/>
      <c r="X8766" s="2">
        <v>45142</v>
      </c>
      <c r="Y8766">
        <v>144.24</v>
      </c>
      <c r="AA8766" s="2">
        <v>45142</v>
      </c>
      <c r="AB8766">
        <v>3164.31</v>
      </c>
      <c r="AC8766">
        <f t="shared" si="1231"/>
        <v>-1.4547543011499409E-3</v>
      </c>
      <c r="AD8766">
        <f t="shared" si="1226"/>
        <v>-1.6684343011499408E-3</v>
      </c>
      <c r="AE8766">
        <f>Sheet2!$B$17+Sheet2!$B$18*'Portfolio allocation'!K8766</f>
        <v>-4.7855695363795267E-3</v>
      </c>
      <c r="AF8766">
        <f t="shared" si="1232"/>
        <v>3.1171352352295859E-3</v>
      </c>
      <c r="AH8766" s="2">
        <v>45142</v>
      </c>
      <c r="AI8766">
        <v>4.048</v>
      </c>
      <c r="AJ8766">
        <v>5.3419999999999996</v>
      </c>
      <c r="AK8766">
        <v>1.1023000000000001</v>
      </c>
    </row>
    <row r="8767" spans="5:37" hidden="1" outlineLevel="1" x14ac:dyDescent="0.2">
      <c r="E8767" s="2">
        <v>45145</v>
      </c>
      <c r="F8767">
        <v>4518.4399999999996</v>
      </c>
      <c r="G8767">
        <f t="shared" si="1227"/>
        <v>9.02405745383561E-3</v>
      </c>
      <c r="H8767" s="2">
        <v>45145</v>
      </c>
      <c r="I8767">
        <v>9716.91</v>
      </c>
      <c r="J8767">
        <f t="shared" si="1228"/>
        <v>9.0490219392571625E-3</v>
      </c>
      <c r="K8767">
        <f t="shared" si="1224"/>
        <v>8.8353419392571617E-3</v>
      </c>
      <c r="L8767">
        <v>-4.4238261600035708E-3</v>
      </c>
      <c r="N8767" s="2">
        <v>45145</v>
      </c>
      <c r="O8767">
        <v>330.11009999999999</v>
      </c>
      <c r="Q8767" s="2">
        <v>45145</v>
      </c>
      <c r="R8767">
        <v>544237.1</v>
      </c>
      <c r="S8767" s="8">
        <f t="shared" si="1229"/>
        <v>7.1086811217559998E-3</v>
      </c>
      <c r="T8767" s="9">
        <f t="shared" si="1225"/>
        <v>6.8950011217559998E-3</v>
      </c>
      <c r="U8767" s="3">
        <f>Sheet1!$B$17+Sheet1!$B$18*'Portfolio allocation'!K8767</f>
        <v>1.0623927074412509E-2</v>
      </c>
      <c r="V8767" s="13">
        <f t="shared" si="1230"/>
        <v>-3.7289259526565094E-3</v>
      </c>
      <c r="W8767" s="13"/>
      <c r="X8767" s="2">
        <v>45145</v>
      </c>
      <c r="Y8767">
        <v>146.18</v>
      </c>
      <c r="AA8767" s="2">
        <v>45145</v>
      </c>
      <c r="AB8767">
        <v>3206.87</v>
      </c>
      <c r="AC8767">
        <f t="shared" si="1231"/>
        <v>1.3450009638752203E-2</v>
      </c>
      <c r="AD8767">
        <f t="shared" si="1226"/>
        <v>1.3236369638752203E-2</v>
      </c>
      <c r="AE8767">
        <f>Sheet2!$B$17+Sheet2!$B$18*'Portfolio allocation'!K8767</f>
        <v>7.9099984737112765E-3</v>
      </c>
      <c r="AF8767">
        <f t="shared" si="1232"/>
        <v>5.326371165040927E-3</v>
      </c>
      <c r="AH8767" s="2">
        <v>45145</v>
      </c>
      <c r="AI8767">
        <v>4.0880000000000001</v>
      </c>
      <c r="AJ8767">
        <v>5.3410000000000002</v>
      </c>
      <c r="AK8767">
        <v>1.1003499999999999</v>
      </c>
    </row>
    <row r="8768" spans="5:37" hidden="1" outlineLevel="1" x14ac:dyDescent="0.2">
      <c r="E8768" s="2">
        <v>45146</v>
      </c>
      <c r="F8768">
        <v>4499.38</v>
      </c>
      <c r="G8768">
        <f t="shared" si="1227"/>
        <v>-4.2182700223970526E-3</v>
      </c>
      <c r="H8768" s="2">
        <v>45146</v>
      </c>
      <c r="I8768">
        <v>9676</v>
      </c>
      <c r="J8768">
        <f t="shared" si="1228"/>
        <v>-4.2101861600035706E-3</v>
      </c>
      <c r="K8768">
        <f t="shared" si="1224"/>
        <v>-4.4238261600035708E-3</v>
      </c>
      <c r="L8768">
        <v>-7.1654529971063342E-3</v>
      </c>
      <c r="N8768" s="2">
        <v>45146</v>
      </c>
      <c r="O8768">
        <v>326.05</v>
      </c>
      <c r="Q8768" s="2">
        <v>45146</v>
      </c>
      <c r="R8768">
        <v>537543.5</v>
      </c>
      <c r="S8768" s="8">
        <f t="shared" si="1229"/>
        <v>-1.229905127746711E-2</v>
      </c>
      <c r="T8768" s="9">
        <f t="shared" si="1225"/>
        <v>-1.2512691277467109E-2</v>
      </c>
      <c r="U8768" s="3">
        <f>Sheet1!$B$17+Sheet1!$B$18*'Portfolio allocation'!K8768</f>
        <v>-4.5873266010657623E-3</v>
      </c>
      <c r="V8768" s="13">
        <f t="shared" si="1230"/>
        <v>-7.9253646764013471E-3</v>
      </c>
      <c r="W8768" s="13"/>
      <c r="X8768" s="2">
        <v>45146</v>
      </c>
      <c r="Y8768">
        <v>145.91</v>
      </c>
      <c r="AA8768" s="2">
        <v>45146</v>
      </c>
      <c r="AB8768">
        <v>3200.95</v>
      </c>
      <c r="AC8768">
        <f t="shared" si="1231"/>
        <v>-1.8460367897670249E-3</v>
      </c>
      <c r="AD8768">
        <f t="shared" si="1226"/>
        <v>-2.0592367897670251E-3</v>
      </c>
      <c r="AE8768">
        <f>Sheet2!$B$17+Sheet2!$B$18*'Portfolio allocation'!K8768</f>
        <v>-3.8803920721236468E-3</v>
      </c>
      <c r="AF8768">
        <f t="shared" si="1232"/>
        <v>1.8211552823566217E-3</v>
      </c>
      <c r="AH8768" s="2">
        <v>45146</v>
      </c>
      <c r="AI8768">
        <v>4.0199999999999996</v>
      </c>
      <c r="AJ8768">
        <v>5.33</v>
      </c>
      <c r="AK8768">
        <v>1.0946499999999999</v>
      </c>
    </row>
    <row r="8769" spans="5:37" hidden="1" outlineLevel="1" x14ac:dyDescent="0.2">
      <c r="E8769" s="2">
        <v>45147</v>
      </c>
      <c r="F8769">
        <v>4467.71</v>
      </c>
      <c r="G8769">
        <f t="shared" si="1227"/>
        <v>-7.0387475607750494E-3</v>
      </c>
      <c r="H8769" s="2">
        <v>45147</v>
      </c>
      <c r="I8769">
        <v>9608.73</v>
      </c>
      <c r="J8769">
        <f t="shared" si="1228"/>
        <v>-6.952252997106334E-3</v>
      </c>
      <c r="K8769">
        <f t="shared" si="1224"/>
        <v>-7.1654529971063342E-3</v>
      </c>
      <c r="L8769">
        <v>1.635414549894565E-4</v>
      </c>
      <c r="N8769" s="2">
        <v>45147</v>
      </c>
      <c r="O8769">
        <v>322.23</v>
      </c>
      <c r="Q8769" s="2">
        <v>45147</v>
      </c>
      <c r="R8769">
        <v>531245.5</v>
      </c>
      <c r="S8769" s="8">
        <f t="shared" si="1229"/>
        <v>-1.1716261102589831E-2</v>
      </c>
      <c r="T8769" s="9">
        <f t="shared" si="1225"/>
        <v>-1.1929461102589831E-2</v>
      </c>
      <c r="U8769" s="3">
        <f>Sheet1!$B$17+Sheet1!$B$18*'Portfolio allocation'!K8769</f>
        <v>-7.7325903906540761E-3</v>
      </c>
      <c r="V8769" s="13">
        <f t="shared" si="1230"/>
        <v>-4.1968707119357553E-3</v>
      </c>
      <c r="W8769" s="13"/>
      <c r="X8769" s="2">
        <v>45147</v>
      </c>
      <c r="Y8769">
        <v>142.49</v>
      </c>
      <c r="AA8769" s="2">
        <v>45147</v>
      </c>
      <c r="AB8769">
        <v>3162.34</v>
      </c>
      <c r="AC8769">
        <f t="shared" si="1231"/>
        <v>-1.206204408066347E-2</v>
      </c>
      <c r="AD8769">
        <f t="shared" si="1226"/>
        <v>-1.2276284080663469E-2</v>
      </c>
      <c r="AE8769">
        <f>Sheet2!$B$17+Sheet2!$B$18*'Portfolio allocation'!K8769</f>
        <v>-6.3183166009020408E-3</v>
      </c>
      <c r="AF8769">
        <f t="shared" si="1232"/>
        <v>-5.9579674797614283E-3</v>
      </c>
      <c r="AH8769" s="2">
        <v>45147</v>
      </c>
      <c r="AI8769">
        <v>4.0060000000000002</v>
      </c>
      <c r="AJ8769">
        <v>5.3559999999999999</v>
      </c>
      <c r="AK8769">
        <v>1.0983499999999999</v>
      </c>
    </row>
    <row r="8770" spans="5:37" hidden="1" outlineLevel="1" x14ac:dyDescent="0.2">
      <c r="E8770" s="2">
        <v>45148</v>
      </c>
      <c r="F8770">
        <v>4468.83</v>
      </c>
      <c r="G8770">
        <f t="shared" si="1227"/>
        <v>2.5068771249703303E-4</v>
      </c>
      <c r="H8770" s="2">
        <v>45148</v>
      </c>
      <c r="I8770">
        <v>9612.36</v>
      </c>
      <c r="J8770">
        <f t="shared" si="1228"/>
        <v>3.7778145498945648E-4</v>
      </c>
      <c r="K8770">
        <f t="shared" si="1224"/>
        <v>1.635414549894565E-4</v>
      </c>
      <c r="L8770">
        <v>-1.1404915755964236E-3</v>
      </c>
      <c r="N8770" s="2">
        <v>45148</v>
      </c>
      <c r="O8770">
        <v>322.92989999999998</v>
      </c>
      <c r="Q8770" s="2">
        <v>45148</v>
      </c>
      <c r="R8770">
        <v>532399.5</v>
      </c>
      <c r="S8770" s="8">
        <f t="shared" si="1229"/>
        <v>2.1722536943842297E-3</v>
      </c>
      <c r="T8770" s="9">
        <f t="shared" si="1225"/>
        <v>1.9580136943842296E-3</v>
      </c>
      <c r="U8770" s="3">
        <f>Sheet1!$B$17+Sheet1!$B$18*'Portfolio allocation'!K8770</f>
        <v>6.7541778621018245E-4</v>
      </c>
      <c r="V8770" s="13">
        <f t="shared" si="1230"/>
        <v>1.2825959081740471E-3</v>
      </c>
      <c r="W8770" s="13"/>
      <c r="X8770" s="2">
        <v>45148</v>
      </c>
      <c r="Y8770">
        <v>143.25</v>
      </c>
      <c r="AA8770" s="2">
        <v>45148</v>
      </c>
      <c r="AB8770">
        <v>3179.21</v>
      </c>
      <c r="AC8770">
        <f t="shared" si="1231"/>
        <v>5.3346572474812781E-3</v>
      </c>
      <c r="AD8770">
        <f t="shared" si="1226"/>
        <v>5.1210972474812783E-3</v>
      </c>
      <c r="AE8770">
        <f>Sheet2!$B$17+Sheet2!$B$18*'Portfolio allocation'!K8770</f>
        <v>1.9881224546085588E-4</v>
      </c>
      <c r="AF8770">
        <f t="shared" si="1232"/>
        <v>4.9222850020204222E-3</v>
      </c>
      <c r="AH8770" s="2">
        <v>45148</v>
      </c>
      <c r="AI8770">
        <v>4.1059999999999999</v>
      </c>
      <c r="AJ8770">
        <v>5.3390000000000004</v>
      </c>
      <c r="AK8770">
        <v>1.10185</v>
      </c>
    </row>
    <row r="8771" spans="5:37" hidden="1" outlineLevel="1" x14ac:dyDescent="0.2">
      <c r="E8771" s="2">
        <v>45149</v>
      </c>
      <c r="F8771">
        <v>4464.05</v>
      </c>
      <c r="G8771">
        <f t="shared" si="1227"/>
        <v>-1.0696312010077813E-3</v>
      </c>
      <c r="H8771" s="2">
        <v>45149</v>
      </c>
      <c r="I8771">
        <v>9603.4500000000007</v>
      </c>
      <c r="J8771">
        <f t="shared" si="1228"/>
        <v>-9.2693157559642358E-4</v>
      </c>
      <c r="K8771">
        <f t="shared" si="1224"/>
        <v>-1.1404915755964236E-3</v>
      </c>
      <c r="L8771">
        <v>5.5970931756816576E-3</v>
      </c>
      <c r="N8771" s="2">
        <v>45149</v>
      </c>
      <c r="O8771">
        <v>321.01</v>
      </c>
      <c r="Q8771" s="2">
        <v>45149</v>
      </c>
      <c r="R8771">
        <v>529234.19999999995</v>
      </c>
      <c r="S8771" s="8">
        <f t="shared" si="1229"/>
        <v>-5.9453474317688881E-3</v>
      </c>
      <c r="T8771" s="9">
        <f t="shared" si="1225"/>
        <v>-6.1589074317688879E-3</v>
      </c>
      <c r="U8771" s="3">
        <f>Sheet1!$B$17+Sheet1!$B$18*'Portfolio allocation'!K8771</f>
        <v>-8.2060195506985308E-4</v>
      </c>
      <c r="V8771" s="13">
        <f t="shared" si="1230"/>
        <v>-5.3383054766990351E-3</v>
      </c>
      <c r="W8771" s="13"/>
      <c r="X8771" s="2">
        <v>45149</v>
      </c>
      <c r="Y8771">
        <v>143.12</v>
      </c>
      <c r="AA8771" s="2">
        <v>45149</v>
      </c>
      <c r="AB8771">
        <v>3176.32</v>
      </c>
      <c r="AC8771">
        <f t="shared" si="1231"/>
        <v>-9.0903085986770993E-4</v>
      </c>
      <c r="AD8771">
        <f t="shared" si="1226"/>
        <v>-1.12339085986771E-3</v>
      </c>
      <c r="AE8771">
        <f>Sheet2!$B$17+Sheet2!$B$18*'Portfolio allocation'!K8771</f>
        <v>-9.6076719422763122E-4</v>
      </c>
      <c r="AF8771">
        <f t="shared" si="1232"/>
        <v>-1.6262366564007873E-4</v>
      </c>
      <c r="AH8771" s="2">
        <v>45149</v>
      </c>
      <c r="AI8771">
        <v>4.17</v>
      </c>
      <c r="AJ8771">
        <v>5.359</v>
      </c>
      <c r="AK8771">
        <v>1.0972</v>
      </c>
    </row>
    <row r="8772" spans="5:37" hidden="1" outlineLevel="1" x14ac:dyDescent="0.2">
      <c r="E8772" s="2">
        <v>45152</v>
      </c>
      <c r="F8772">
        <v>4489.72</v>
      </c>
      <c r="G8772">
        <f t="shared" si="1227"/>
        <v>5.7503836202552616E-3</v>
      </c>
      <c r="H8772" s="2">
        <v>45152</v>
      </c>
      <c r="I8772">
        <v>9659.26</v>
      </c>
      <c r="J8772">
        <f t="shared" si="1228"/>
        <v>5.8114531756816579E-3</v>
      </c>
      <c r="K8772">
        <f t="shared" ref="K8772:K8789" si="1233">J8772-(AJ8771/25000)</f>
        <v>5.5970931756816576E-3</v>
      </c>
      <c r="L8772">
        <v>-1.1612353420448342E-2</v>
      </c>
      <c r="N8772" s="2">
        <v>45152</v>
      </c>
      <c r="O8772">
        <v>324.04000000000002</v>
      </c>
      <c r="Q8772" s="2">
        <v>45152</v>
      </c>
      <c r="R8772">
        <v>534229.69999999995</v>
      </c>
      <c r="S8772" s="8">
        <f t="shared" si="1229"/>
        <v>9.4391103220463624E-3</v>
      </c>
      <c r="T8772" s="9">
        <f t="shared" ref="T8772:T8789" si="1234">S8772-(AJ8771/100/250)</f>
        <v>9.2247503220463621E-3</v>
      </c>
      <c r="U8772" s="3">
        <f>Sheet1!$B$17+Sheet1!$B$18*'Portfolio allocation'!K8772</f>
        <v>6.9089260247013114E-3</v>
      </c>
      <c r="V8772" s="13">
        <f t="shared" si="1230"/>
        <v>2.3158242973450507E-3</v>
      </c>
      <c r="W8772" s="13"/>
      <c r="X8772" s="2">
        <v>45152</v>
      </c>
      <c r="Y8772">
        <v>141.91</v>
      </c>
      <c r="AA8772" s="2">
        <v>45152</v>
      </c>
      <c r="AB8772">
        <v>3149.47</v>
      </c>
      <c r="AC8772">
        <f t="shared" si="1231"/>
        <v>-8.4531785210559818E-3</v>
      </c>
      <c r="AD8772">
        <f t="shared" ref="AD8772:AD8789" si="1235">AC8772-AJ8772/25000</f>
        <v>-8.6681785210559817E-3</v>
      </c>
      <c r="AE8772">
        <f>Sheet2!$B$17+Sheet2!$B$18*'Portfolio allocation'!K8772</f>
        <v>5.0304650579420769E-3</v>
      </c>
      <c r="AF8772">
        <f t="shared" si="1232"/>
        <v>-1.3698643578998058E-2</v>
      </c>
      <c r="AH8772" s="2">
        <v>45152</v>
      </c>
      <c r="AI8772">
        <v>4.1870000000000003</v>
      </c>
      <c r="AJ8772">
        <v>5.375</v>
      </c>
      <c r="AK8772">
        <v>1.0904499999999999</v>
      </c>
    </row>
    <row r="8773" spans="5:37" hidden="1" outlineLevel="1" x14ac:dyDescent="0.2">
      <c r="E8773" s="2">
        <v>45153</v>
      </c>
      <c r="F8773">
        <v>4437.8599999999997</v>
      </c>
      <c r="G8773">
        <f t="shared" ref="G8773:G8789" si="1236">(F8773/F8772)-1</f>
        <v>-1.1550831677699436E-2</v>
      </c>
      <c r="H8773" s="2">
        <v>45153</v>
      </c>
      <c r="I8773">
        <v>9549.17</v>
      </c>
      <c r="J8773">
        <f t="shared" ref="J8773:J8789" si="1237">(I8773/I8772)-1</f>
        <v>-1.1397353420448342E-2</v>
      </c>
      <c r="K8773">
        <f t="shared" si="1233"/>
        <v>-1.1612353420448342E-2</v>
      </c>
      <c r="L8773">
        <v>-7.6112143515299126E-3</v>
      </c>
      <c r="N8773" s="2">
        <v>45153</v>
      </c>
      <c r="O8773">
        <v>321.86009999999999</v>
      </c>
      <c r="Q8773" s="2">
        <v>45153</v>
      </c>
      <c r="R8773">
        <v>530635.80000000005</v>
      </c>
      <c r="S8773" s="8">
        <f t="shared" ref="S8773:S8789" si="1238">R8773/R8772-1</f>
        <v>-6.7272560847888574E-3</v>
      </c>
      <c r="T8773" s="9">
        <f t="shared" si="1234"/>
        <v>-6.9422560847888573E-3</v>
      </c>
      <c r="U8773" s="3">
        <f>Sheet1!$B$17+Sheet1!$B$18*'Portfolio allocation'!K8773</f>
        <v>-1.2834187255755925E-2</v>
      </c>
      <c r="V8773" s="13">
        <f t="shared" ref="V8773:V8789" si="1239">T8773-U8773</f>
        <v>5.8919311709670682E-3</v>
      </c>
      <c r="W8773" s="13"/>
      <c r="X8773" s="2">
        <v>45153</v>
      </c>
      <c r="Y8773">
        <v>141.87</v>
      </c>
      <c r="AA8773" s="2">
        <v>45153</v>
      </c>
      <c r="AB8773">
        <v>3148.58</v>
      </c>
      <c r="AC8773">
        <f t="shared" ref="AC8773:AC8789" si="1240">AB8773/AB8772-1</f>
        <v>-2.8258722896223887E-4</v>
      </c>
      <c r="AD8773">
        <f t="shared" si="1235"/>
        <v>-4.9734722896223891E-4</v>
      </c>
      <c r="AE8773">
        <f>Sheet2!$B$17+Sheet2!$B$18*'Portfolio allocation'!K8773</f>
        <v>-1.0272613908028284E-2</v>
      </c>
      <c r="AF8773">
        <f t="shared" ref="AF8773:AF8789" si="1241">AD8773-AE8773</f>
        <v>9.7752666790660459E-3</v>
      </c>
      <c r="AH8773" s="2">
        <v>45153</v>
      </c>
      <c r="AI8773">
        <v>4.2149999999999999</v>
      </c>
      <c r="AJ8773">
        <v>5.3689999999999998</v>
      </c>
      <c r="AK8773">
        <v>1.09395</v>
      </c>
    </row>
    <row r="8774" spans="5:37" hidden="1" outlineLevel="1" x14ac:dyDescent="0.2">
      <c r="E8774" s="2">
        <v>45154</v>
      </c>
      <c r="F8774">
        <v>4404.33</v>
      </c>
      <c r="G8774">
        <f t="shared" si="1236"/>
        <v>-7.5554433893813E-3</v>
      </c>
      <c r="H8774" s="2">
        <v>45154</v>
      </c>
      <c r="I8774">
        <v>9478.5400000000009</v>
      </c>
      <c r="J8774">
        <f t="shared" si="1237"/>
        <v>-7.396454351529913E-3</v>
      </c>
      <c r="K8774">
        <f t="shared" si="1233"/>
        <v>-7.6112143515299126E-3</v>
      </c>
      <c r="L8774">
        <v>-7.7342504928396083E-3</v>
      </c>
      <c r="N8774" s="2">
        <v>45154</v>
      </c>
      <c r="O8774">
        <v>320.3999</v>
      </c>
      <c r="Q8774" s="2">
        <v>45154</v>
      </c>
      <c r="R8774">
        <v>529349.4</v>
      </c>
      <c r="S8774" s="8">
        <f t="shared" si="1238"/>
        <v>-2.4242616122018834E-3</v>
      </c>
      <c r="T8774" s="9">
        <f t="shared" si="1234"/>
        <v>-2.6390216122018834E-3</v>
      </c>
      <c r="U8774" s="3">
        <f>Sheet1!$B$17+Sheet1!$B$18*'Portfolio allocation'!K8774</f>
        <v>-8.2439791135438551E-3</v>
      </c>
      <c r="V8774" s="13">
        <f t="shared" si="1239"/>
        <v>5.6049575013419721E-3</v>
      </c>
      <c r="W8774" s="13"/>
      <c r="X8774" s="2">
        <v>45154</v>
      </c>
      <c r="Y8774">
        <v>140.63999999999999</v>
      </c>
      <c r="AA8774" s="2">
        <v>45154</v>
      </c>
      <c r="AB8774">
        <v>3121.28</v>
      </c>
      <c r="AC8774">
        <f t="shared" si="1240"/>
        <v>-8.6705753069636904E-3</v>
      </c>
      <c r="AD8774">
        <f t="shared" si="1235"/>
        <v>-8.8857353069636911E-3</v>
      </c>
      <c r="AE8774">
        <f>Sheet2!$B$17+Sheet2!$B$18*'Portfolio allocation'!K8774</f>
        <v>-6.7146989696561833E-3</v>
      </c>
      <c r="AF8774">
        <f t="shared" si="1241"/>
        <v>-2.1710363373075078E-3</v>
      </c>
      <c r="AH8774" s="2">
        <v>45154</v>
      </c>
      <c r="AI8774">
        <v>4.2720000000000002</v>
      </c>
      <c r="AJ8774">
        <v>5.3789999999999996</v>
      </c>
      <c r="AK8774">
        <v>1.0907</v>
      </c>
    </row>
    <row r="8775" spans="5:37" hidden="1" outlineLevel="1" x14ac:dyDescent="0.2">
      <c r="E8775" s="2">
        <v>45155</v>
      </c>
      <c r="F8775">
        <v>4370.3599999999997</v>
      </c>
      <c r="G8775">
        <f t="shared" si="1236"/>
        <v>-7.7128643857296009E-3</v>
      </c>
      <c r="H8775" s="2">
        <v>45155</v>
      </c>
      <c r="I8775">
        <v>9407.27</v>
      </c>
      <c r="J8775">
        <f t="shared" si="1237"/>
        <v>-7.5190904928396085E-3</v>
      </c>
      <c r="K8775">
        <f t="shared" si="1233"/>
        <v>-7.7342504928396083E-3</v>
      </c>
      <c r="L8775">
        <v>-2.963315892496707E-4</v>
      </c>
      <c r="N8775" s="2">
        <v>45155</v>
      </c>
      <c r="O8775">
        <v>316.87990000000002</v>
      </c>
      <c r="Q8775" s="2">
        <v>45155</v>
      </c>
      <c r="R8775">
        <v>523533.8</v>
      </c>
      <c r="S8775" s="8">
        <f t="shared" si="1238"/>
        <v>-1.098631641029546E-2</v>
      </c>
      <c r="T8775" s="9">
        <f t="shared" si="1234"/>
        <v>-1.1201476410295461E-2</v>
      </c>
      <c r="U8775" s="3">
        <f>Sheet1!$B$17+Sheet1!$B$18*'Portfolio allocation'!K8775</f>
        <v>-8.3851292930048216E-3</v>
      </c>
      <c r="V8775" s="13">
        <f t="shared" si="1239"/>
        <v>-2.8163471172906393E-3</v>
      </c>
      <c r="W8775" s="13"/>
      <c r="X8775" s="2">
        <v>45155</v>
      </c>
      <c r="Y8775">
        <v>140.66</v>
      </c>
      <c r="AA8775" s="2">
        <v>45155</v>
      </c>
      <c r="AB8775">
        <v>3121.73</v>
      </c>
      <c r="AC8775">
        <f t="shared" si="1240"/>
        <v>1.4417162189861443E-4</v>
      </c>
      <c r="AD8775">
        <f t="shared" si="1235"/>
        <v>-7.030837810138556E-5</v>
      </c>
      <c r="AE8775">
        <f>Sheet2!$B$17+Sheet2!$B$18*'Portfolio allocation'!K8775</f>
        <v>-6.8241058454446219E-3</v>
      </c>
      <c r="AF8775">
        <f t="shared" si="1241"/>
        <v>6.7537974673432359E-3</v>
      </c>
      <c r="AH8775" s="2">
        <v>45155</v>
      </c>
      <c r="AI8775">
        <v>4.29</v>
      </c>
      <c r="AJ8775">
        <v>5.3620000000000001</v>
      </c>
      <c r="AK8775">
        <v>1.0889500000000001</v>
      </c>
    </row>
    <row r="8776" spans="5:37" hidden="1" outlineLevel="1" x14ac:dyDescent="0.2">
      <c r="E8776" s="2">
        <v>45156</v>
      </c>
      <c r="F8776">
        <v>4369.71</v>
      </c>
      <c r="G8776">
        <f t="shared" si="1236"/>
        <v>-1.4872916647590273E-4</v>
      </c>
      <c r="H8776" s="2">
        <v>45156</v>
      </c>
      <c r="I8776">
        <v>9406.5</v>
      </c>
      <c r="J8776">
        <f t="shared" si="1237"/>
        <v>-8.1851589249670731E-5</v>
      </c>
      <c r="K8776">
        <f t="shared" si="1233"/>
        <v>-2.963315892496707E-4</v>
      </c>
      <c r="L8776">
        <v>6.6839813044172018E-3</v>
      </c>
      <c r="N8776" s="2">
        <v>45156</v>
      </c>
      <c r="O8776">
        <v>316.48</v>
      </c>
      <c r="Q8776" s="2">
        <v>45156</v>
      </c>
      <c r="R8776">
        <v>522873.1</v>
      </c>
      <c r="S8776" s="8">
        <f t="shared" si="1238"/>
        <v>-1.2620006578372145E-3</v>
      </c>
      <c r="T8776" s="9">
        <f t="shared" si="1234"/>
        <v>-1.4764806578372145E-3</v>
      </c>
      <c r="U8776" s="3">
        <f>Sheet1!$B$17+Sheet1!$B$18*'Portfolio allocation'!K8776</f>
        <v>1.4783977512622707E-4</v>
      </c>
      <c r="V8776" s="13">
        <f t="shared" si="1239"/>
        <v>-1.6243204329634414E-3</v>
      </c>
      <c r="W8776" s="13"/>
      <c r="X8776" s="2">
        <v>45156</v>
      </c>
      <c r="Y8776">
        <v>141.41</v>
      </c>
      <c r="AA8776" s="2">
        <v>45156</v>
      </c>
      <c r="AB8776">
        <v>3138.37</v>
      </c>
      <c r="AC8776">
        <f t="shared" si="1240"/>
        <v>5.3303777072328806E-3</v>
      </c>
      <c r="AD8776">
        <f t="shared" si="1235"/>
        <v>5.1159377072328809E-3</v>
      </c>
      <c r="AE8776">
        <f>Sheet2!$B$17+Sheet2!$B$18*'Portfolio allocation'!K8776</f>
        <v>-2.1011859789904085E-4</v>
      </c>
      <c r="AF8776">
        <f t="shared" si="1241"/>
        <v>5.3260563051319215E-3</v>
      </c>
      <c r="AH8776" s="2">
        <v>45156</v>
      </c>
      <c r="AI8776">
        <v>4.2510000000000003</v>
      </c>
      <c r="AJ8776">
        <v>5.3609999999999998</v>
      </c>
      <c r="AK8776">
        <v>1.08735</v>
      </c>
    </row>
    <row r="8777" spans="5:37" hidden="1" outlineLevel="1" x14ac:dyDescent="0.2">
      <c r="E8777" s="2">
        <v>45159</v>
      </c>
      <c r="F8777">
        <v>4399.7700000000004</v>
      </c>
      <c r="G8777">
        <f t="shared" si="1236"/>
        <v>6.8791750482297687E-3</v>
      </c>
      <c r="H8777" s="2">
        <v>45159</v>
      </c>
      <c r="I8777">
        <v>9471.39</v>
      </c>
      <c r="J8777">
        <f t="shared" si="1237"/>
        <v>6.8984213044172016E-3</v>
      </c>
      <c r="K8777">
        <f t="shared" si="1233"/>
        <v>6.6839813044172018E-3</v>
      </c>
      <c r="L8777">
        <v>-2.9783380094368806E-3</v>
      </c>
      <c r="N8777" s="2">
        <v>45159</v>
      </c>
      <c r="O8777">
        <v>321.87990000000002</v>
      </c>
      <c r="Q8777" s="2">
        <v>45159</v>
      </c>
      <c r="R8777">
        <v>531794.6</v>
      </c>
      <c r="S8777" s="8">
        <f t="shared" si="1238"/>
        <v>1.7062457410794263E-2</v>
      </c>
      <c r="T8777" s="9">
        <f t="shared" si="1234"/>
        <v>1.6848017410794263E-2</v>
      </c>
      <c r="U8777" s="3">
        <f>Sheet1!$B$17+Sheet1!$B$18*'Portfolio allocation'!K8777</f>
        <v>8.1558316313949959E-3</v>
      </c>
      <c r="V8777" s="13">
        <f t="shared" si="1239"/>
        <v>8.6921857793992672E-3</v>
      </c>
      <c r="W8777" s="13"/>
      <c r="X8777" s="2">
        <v>45159</v>
      </c>
      <c r="Y8777">
        <v>142.28</v>
      </c>
      <c r="AA8777" s="2">
        <v>45159</v>
      </c>
      <c r="AB8777">
        <v>3157.68</v>
      </c>
      <c r="AC8777">
        <f t="shared" si="1240"/>
        <v>6.1528755373012611E-3</v>
      </c>
      <c r="AD8777">
        <f t="shared" si="1235"/>
        <v>5.9375955373012611E-3</v>
      </c>
      <c r="AE8777">
        <f>Sheet2!$B$17+Sheet2!$B$18*'Portfolio allocation'!K8777</f>
        <v>5.996953711037761E-3</v>
      </c>
      <c r="AF8777">
        <f t="shared" si="1241"/>
        <v>-5.935817373649982E-5</v>
      </c>
      <c r="AH8777" s="2">
        <v>45159</v>
      </c>
      <c r="AI8777">
        <v>4.3380000000000001</v>
      </c>
      <c r="AJ8777">
        <v>5.3819999999999997</v>
      </c>
      <c r="AK8777">
        <v>1.0887500000000001</v>
      </c>
    </row>
    <row r="8778" spans="5:37" hidden="1" outlineLevel="1" x14ac:dyDescent="0.2">
      <c r="E8778" s="2">
        <v>45160</v>
      </c>
      <c r="F8778">
        <v>4387.55</v>
      </c>
      <c r="G8778">
        <f t="shared" si="1236"/>
        <v>-2.7774179104816943E-3</v>
      </c>
      <c r="H8778" s="2">
        <v>45160</v>
      </c>
      <c r="I8778">
        <v>9445.2199999999993</v>
      </c>
      <c r="J8778">
        <f t="shared" si="1237"/>
        <v>-2.7630580094368806E-3</v>
      </c>
      <c r="K8778">
        <f t="shared" si="1233"/>
        <v>-2.9783380094368806E-3</v>
      </c>
      <c r="L8778">
        <v>1.0848736085935659E-2</v>
      </c>
      <c r="N8778" s="2">
        <v>45160</v>
      </c>
      <c r="O8778">
        <v>322.45999999999998</v>
      </c>
      <c r="Q8778" s="2">
        <v>45160</v>
      </c>
      <c r="R8778">
        <v>532753</v>
      </c>
      <c r="S8778" s="8">
        <f t="shared" si="1238"/>
        <v>1.8021995710373329E-3</v>
      </c>
      <c r="T8778" s="9">
        <f t="shared" si="1234"/>
        <v>1.5869195710373329E-3</v>
      </c>
      <c r="U8778" s="3">
        <f>Sheet1!$B$17+Sheet1!$B$18*'Portfolio allocation'!K8778</f>
        <v>-2.9290259611942627E-3</v>
      </c>
      <c r="V8778" s="13">
        <f t="shared" si="1239"/>
        <v>4.515945532231596E-3</v>
      </c>
      <c r="W8778" s="13"/>
      <c r="X8778" s="2">
        <v>45160</v>
      </c>
      <c r="Y8778">
        <v>141.49</v>
      </c>
      <c r="AA8778" s="2">
        <v>45160</v>
      </c>
      <c r="AB8778">
        <v>3140.15</v>
      </c>
      <c r="AC8778">
        <f t="shared" si="1240"/>
        <v>-5.5515441716702529E-3</v>
      </c>
      <c r="AD8778">
        <f t="shared" si="1235"/>
        <v>-5.7676641716702531E-3</v>
      </c>
      <c r="AE8778">
        <f>Sheet2!$B$17+Sheet2!$B$18*'Portfolio allocation'!K8778</f>
        <v>-2.5950271309017206E-3</v>
      </c>
      <c r="AF8778">
        <f t="shared" si="1241"/>
        <v>-3.1726370407685325E-3</v>
      </c>
      <c r="AH8778" s="2">
        <v>45160</v>
      </c>
      <c r="AI8778">
        <v>4.33</v>
      </c>
      <c r="AJ8778">
        <v>5.4029999999999996</v>
      </c>
      <c r="AK8778">
        <v>1.0850500000000001</v>
      </c>
    </row>
    <row r="8779" spans="5:37" hidden="1" outlineLevel="1" x14ac:dyDescent="0.2">
      <c r="E8779" s="2">
        <v>45161</v>
      </c>
      <c r="F8779">
        <v>4436.01</v>
      </c>
      <c r="G8779">
        <f t="shared" si="1236"/>
        <v>1.1044888377340412E-2</v>
      </c>
      <c r="H8779" s="2">
        <v>45161</v>
      </c>
      <c r="I8779">
        <v>9549.73</v>
      </c>
      <c r="J8779">
        <f t="shared" si="1237"/>
        <v>1.1064856085935659E-2</v>
      </c>
      <c r="K8779">
        <f t="shared" si="1233"/>
        <v>1.0848736085935659E-2</v>
      </c>
      <c r="L8779">
        <v>-1.3645306209578737E-2</v>
      </c>
      <c r="N8779" s="2">
        <v>45161</v>
      </c>
      <c r="O8779">
        <v>327</v>
      </c>
      <c r="Q8779" s="2">
        <v>45161</v>
      </c>
      <c r="R8779">
        <v>540253.80000000005</v>
      </c>
      <c r="S8779" s="8">
        <f t="shared" si="1238"/>
        <v>1.4079320060140565E-2</v>
      </c>
      <c r="T8779" s="9">
        <f t="shared" si="1234"/>
        <v>1.3863200060140565E-2</v>
      </c>
      <c r="U8779" s="3">
        <f>Sheet1!$B$17+Sheet1!$B$18*'Portfolio allocation'!K8779</f>
        <v>1.2933743865675402E-2</v>
      </c>
      <c r="V8779" s="13">
        <f t="shared" si="1239"/>
        <v>9.294561944651631E-4</v>
      </c>
      <c r="W8779" s="13"/>
      <c r="X8779" s="2">
        <v>45161</v>
      </c>
      <c r="Y8779">
        <v>143.41</v>
      </c>
      <c r="AA8779" s="2">
        <v>45161</v>
      </c>
      <c r="AB8779">
        <v>3182.76</v>
      </c>
      <c r="AC8779">
        <f t="shared" si="1240"/>
        <v>1.3569415473783097E-2</v>
      </c>
      <c r="AD8779">
        <f t="shared" si="1235"/>
        <v>1.3354855473783097E-2</v>
      </c>
      <c r="AE8779">
        <f>Sheet2!$B$17+Sheet2!$B$18*'Portfolio allocation'!K8779</f>
        <v>9.700359915268162E-3</v>
      </c>
      <c r="AF8779">
        <f t="shared" si="1241"/>
        <v>3.6544955585149346E-3</v>
      </c>
      <c r="AH8779" s="2">
        <v>45161</v>
      </c>
      <c r="AI8779">
        <v>4.1840000000000002</v>
      </c>
      <c r="AJ8779">
        <v>5.3639999999999999</v>
      </c>
      <c r="AK8779">
        <v>1.0846499999999999</v>
      </c>
    </row>
    <row r="8780" spans="5:37" hidden="1" outlineLevel="1" x14ac:dyDescent="0.2">
      <c r="E8780" s="2">
        <v>45162</v>
      </c>
      <c r="F8780">
        <v>4376.3100000000004</v>
      </c>
      <c r="G8780">
        <f t="shared" si="1236"/>
        <v>-1.3458039995401183E-2</v>
      </c>
      <c r="H8780" s="2">
        <v>45162</v>
      </c>
      <c r="I8780">
        <v>9421.4699999999993</v>
      </c>
      <c r="J8780">
        <f t="shared" si="1237"/>
        <v>-1.3430746209578737E-2</v>
      </c>
      <c r="K8780">
        <f t="shared" si="1233"/>
        <v>-1.3645306209578737E-2</v>
      </c>
      <c r="L8780">
        <v>6.6212541789763468E-3</v>
      </c>
      <c r="N8780" s="2">
        <v>45162</v>
      </c>
      <c r="O8780">
        <v>319.97000000000003</v>
      </c>
      <c r="Q8780" s="2">
        <v>45162</v>
      </c>
      <c r="R8780">
        <v>528639.1</v>
      </c>
      <c r="S8780" s="8">
        <f t="shared" si="1238"/>
        <v>-2.1498599362003712E-2</v>
      </c>
      <c r="T8780" s="9">
        <f t="shared" si="1234"/>
        <v>-2.1713159362003711E-2</v>
      </c>
      <c r="U8780" s="3">
        <f>Sheet1!$B$17+Sheet1!$B$18*'Portfolio allocation'!K8780</f>
        <v>-1.5166442217321555E-2</v>
      </c>
      <c r="V8780" s="13">
        <f t="shared" si="1239"/>
        <v>-6.5467171446821557E-3</v>
      </c>
      <c r="W8780" s="13"/>
      <c r="X8780" s="2">
        <v>45162</v>
      </c>
      <c r="Y8780">
        <v>143.55000000000001</v>
      </c>
      <c r="AA8780" s="2">
        <v>45162</v>
      </c>
      <c r="AB8780">
        <v>3185.86</v>
      </c>
      <c r="AC8780">
        <f t="shared" si="1240"/>
        <v>9.7399741105208548E-4</v>
      </c>
      <c r="AD8780">
        <f t="shared" si="1235"/>
        <v>7.5767741105208549E-4</v>
      </c>
      <c r="AE8780">
        <f>Sheet2!$B$17+Sheet2!$B$18*'Portfolio allocation'!K8780</f>
        <v>-1.2080367393439498E-2</v>
      </c>
      <c r="AF8780">
        <f t="shared" si="1241"/>
        <v>1.2838044804491583E-2</v>
      </c>
      <c r="AH8780" s="2">
        <v>45162</v>
      </c>
      <c r="AI8780">
        <v>4.2350000000000003</v>
      </c>
      <c r="AJ8780">
        <v>5.4080000000000004</v>
      </c>
      <c r="AK8780">
        <v>1.08395</v>
      </c>
    </row>
    <row r="8781" spans="5:37" hidden="1" outlineLevel="1" x14ac:dyDescent="0.2">
      <c r="E8781" s="2">
        <v>45163</v>
      </c>
      <c r="F8781">
        <v>4405.71</v>
      </c>
      <c r="G8781">
        <f t="shared" si="1236"/>
        <v>6.7179884423178571E-3</v>
      </c>
      <c r="H8781" s="2">
        <v>45163</v>
      </c>
      <c r="I8781">
        <v>9485.89</v>
      </c>
      <c r="J8781">
        <f t="shared" si="1237"/>
        <v>6.8375741789763467E-3</v>
      </c>
      <c r="K8781">
        <f t="shared" si="1233"/>
        <v>6.6212541789763468E-3</v>
      </c>
      <c r="L8781">
        <v>6.0595451562268105E-3</v>
      </c>
      <c r="N8781" s="2">
        <v>45163</v>
      </c>
      <c r="O8781">
        <v>322.98</v>
      </c>
      <c r="Q8781" s="2">
        <v>45163</v>
      </c>
      <c r="R8781">
        <v>533612.1</v>
      </c>
      <c r="S8781" s="8">
        <f t="shared" si="1238"/>
        <v>9.4071740058576658E-3</v>
      </c>
      <c r="T8781" s="9">
        <f t="shared" si="1234"/>
        <v>9.1908540058576651E-3</v>
      </c>
      <c r="U8781" s="3">
        <f>Sheet1!$B$17+Sheet1!$B$18*'Portfolio allocation'!K8781</f>
        <v>8.0838694833724814E-3</v>
      </c>
      <c r="V8781" s="13">
        <f t="shared" si="1239"/>
        <v>1.1069845224851837E-3</v>
      </c>
      <c r="W8781" s="13"/>
      <c r="X8781" s="2">
        <v>45163</v>
      </c>
      <c r="Y8781">
        <v>145.35</v>
      </c>
      <c r="AA8781" s="2">
        <v>45163</v>
      </c>
      <c r="AB8781">
        <v>3225.81</v>
      </c>
      <c r="AC8781">
        <f t="shared" si="1240"/>
        <v>1.2539785175745166E-2</v>
      </c>
      <c r="AD8781">
        <f t="shared" si="1235"/>
        <v>1.2321585175745166E-2</v>
      </c>
      <c r="AE8781">
        <f>Sheet2!$B$17+Sheet2!$B$18*'Portfolio allocation'!K8781</f>
        <v>5.9411751507820465E-3</v>
      </c>
      <c r="AF8781">
        <f t="shared" si="1241"/>
        <v>6.3804100249631197E-3</v>
      </c>
      <c r="AH8781" s="2">
        <v>45163</v>
      </c>
      <c r="AI8781">
        <v>4.2329999999999997</v>
      </c>
      <c r="AJ8781">
        <v>5.4550000000000001</v>
      </c>
      <c r="AK8781">
        <v>1.0770500000000001</v>
      </c>
    </row>
    <row r="8782" spans="5:37" hidden="1" outlineLevel="1" x14ac:dyDescent="0.2">
      <c r="E8782" s="2">
        <v>45166</v>
      </c>
      <c r="F8782">
        <v>4433.3100000000004</v>
      </c>
      <c r="G8782">
        <f t="shared" si="1236"/>
        <v>6.2645975336552695E-3</v>
      </c>
      <c r="H8782" s="2">
        <v>45166</v>
      </c>
      <c r="I8782">
        <v>9545.44</v>
      </c>
      <c r="J8782">
        <f t="shared" si="1237"/>
        <v>6.2777451562268105E-3</v>
      </c>
      <c r="K8782">
        <f t="shared" si="1233"/>
        <v>6.0595451562268105E-3</v>
      </c>
      <c r="L8782">
        <v>1.4320239297339768E-2</v>
      </c>
      <c r="N8782" s="2">
        <v>45166</v>
      </c>
      <c r="O8782">
        <v>323.7</v>
      </c>
      <c r="Q8782" s="2">
        <v>45166</v>
      </c>
      <c r="R8782">
        <v>534801.6</v>
      </c>
      <c r="S8782" s="8">
        <f t="shared" si="1238"/>
        <v>2.2291473525430927E-3</v>
      </c>
      <c r="T8782" s="9">
        <f t="shared" si="1234"/>
        <v>2.0109473525430927E-3</v>
      </c>
      <c r="U8782" s="3">
        <f>Sheet1!$B$17+Sheet1!$B$18*'Portfolio allocation'!K8782</f>
        <v>7.4394626568744775E-3</v>
      </c>
      <c r="V8782" s="13">
        <f t="shared" si="1239"/>
        <v>-5.4285153043313848E-3</v>
      </c>
      <c r="W8782" s="13"/>
      <c r="X8782" s="2">
        <v>45166</v>
      </c>
      <c r="Y8782">
        <v>146.02000000000001</v>
      </c>
      <c r="AA8782" s="2">
        <v>45166</v>
      </c>
      <c r="AB8782">
        <v>3240.68</v>
      </c>
      <c r="AC8782">
        <f t="shared" si="1240"/>
        <v>4.609694929335495E-3</v>
      </c>
      <c r="AD8782">
        <f t="shared" si="1235"/>
        <v>4.391054929335495E-3</v>
      </c>
      <c r="AE8782">
        <f>Sheet2!$B$17+Sheet2!$B$18*'Portfolio allocation'!K8782</f>
        <v>5.4416891572599069E-3</v>
      </c>
      <c r="AF8782">
        <f t="shared" si="1241"/>
        <v>-1.0506342279244119E-3</v>
      </c>
      <c r="AH8782" s="2">
        <v>45166</v>
      </c>
      <c r="AI8782">
        <v>4.202</v>
      </c>
      <c r="AJ8782">
        <v>5.4660000000000002</v>
      </c>
      <c r="AK8782">
        <v>1.0805499999999999</v>
      </c>
    </row>
    <row r="8783" spans="5:37" hidden="1" outlineLevel="1" x14ac:dyDescent="0.2">
      <c r="E8783" s="2">
        <v>45167</v>
      </c>
      <c r="F8783">
        <v>4497.63</v>
      </c>
      <c r="G8783">
        <f t="shared" si="1236"/>
        <v>1.4508347036412905E-2</v>
      </c>
      <c r="H8783" s="2">
        <v>45167</v>
      </c>
      <c r="I8783">
        <v>9684.2199999999993</v>
      </c>
      <c r="J8783">
        <f t="shared" si="1237"/>
        <v>1.4538879297339768E-2</v>
      </c>
      <c r="K8783">
        <f t="shared" si="1233"/>
        <v>1.4320239297339768E-2</v>
      </c>
      <c r="L8783">
        <v>3.7843621735978035E-3</v>
      </c>
      <c r="N8783" s="2">
        <v>45167</v>
      </c>
      <c r="O8783">
        <v>328.40989999999999</v>
      </c>
      <c r="Q8783" s="2">
        <v>45167</v>
      </c>
      <c r="R8783">
        <v>542583.19999999995</v>
      </c>
      <c r="S8783" s="8">
        <f t="shared" si="1238"/>
        <v>1.4550442631435567E-2</v>
      </c>
      <c r="T8783" s="9">
        <f t="shared" si="1234"/>
        <v>1.4331802631435566E-2</v>
      </c>
      <c r="U8783" s="3">
        <f>Sheet1!$B$17+Sheet1!$B$18*'Portfolio allocation'!K8783</f>
        <v>1.691634032938941E-2</v>
      </c>
      <c r="V8783" s="13">
        <f t="shared" si="1239"/>
        <v>-2.5845376979538436E-3</v>
      </c>
      <c r="W8783" s="13"/>
      <c r="X8783" s="2">
        <v>45167</v>
      </c>
      <c r="Y8783">
        <v>146.44999999999999</v>
      </c>
      <c r="AA8783" s="2">
        <v>45167</v>
      </c>
      <c r="AB8783">
        <v>3250.23</v>
      </c>
      <c r="AC8783">
        <f t="shared" si="1240"/>
        <v>2.9469123764149785E-3</v>
      </c>
      <c r="AD8783">
        <f t="shared" si="1235"/>
        <v>2.7309523764149786E-3</v>
      </c>
      <c r="AE8783">
        <f>Sheet2!$B$17+Sheet2!$B$18*'Portfolio allocation'!K8783</f>
        <v>1.278730913690573E-2</v>
      </c>
      <c r="AF8783">
        <f t="shared" si="1241"/>
        <v>-1.0056356760490751E-2</v>
      </c>
      <c r="AH8783" s="2">
        <v>45167</v>
      </c>
      <c r="AI8783">
        <v>4.1120000000000001</v>
      </c>
      <c r="AJ8783">
        <v>5.399</v>
      </c>
      <c r="AK8783">
        <v>1.0829</v>
      </c>
    </row>
    <row r="8784" spans="5:37" hidden="1" outlineLevel="1" x14ac:dyDescent="0.2">
      <c r="E8784" s="2">
        <v>45168</v>
      </c>
      <c r="F8784">
        <v>4514.87</v>
      </c>
      <c r="G8784">
        <f t="shared" si="1236"/>
        <v>3.8331298928546698E-3</v>
      </c>
      <c r="H8784" s="2">
        <v>45168</v>
      </c>
      <c r="I8784">
        <v>9722.9599999999991</v>
      </c>
      <c r="J8784">
        <f t="shared" si="1237"/>
        <v>4.0003221735978034E-3</v>
      </c>
      <c r="K8784">
        <f t="shared" si="1233"/>
        <v>3.7843621735978035E-3</v>
      </c>
      <c r="L8784">
        <v>-1.5822392094587635E-3</v>
      </c>
      <c r="N8784" s="2">
        <v>45168</v>
      </c>
      <c r="O8784">
        <v>328.79</v>
      </c>
      <c r="Q8784" s="2">
        <v>45168</v>
      </c>
      <c r="R8784">
        <v>543211.30000000005</v>
      </c>
      <c r="S8784" s="8">
        <f t="shared" si="1238"/>
        <v>1.1576104825952171E-3</v>
      </c>
      <c r="T8784" s="9">
        <f t="shared" si="1234"/>
        <v>9.4165048259521708E-4</v>
      </c>
      <c r="U8784" s="3">
        <f>Sheet1!$B$17+Sheet1!$B$18*'Portfolio allocation'!K8784</f>
        <v>4.8293150783977629E-3</v>
      </c>
      <c r="V8784" s="13">
        <f t="shared" si="1239"/>
        <v>-3.8876645958025461E-3</v>
      </c>
      <c r="W8784" s="13"/>
      <c r="X8784" s="2">
        <v>45168</v>
      </c>
      <c r="Y8784">
        <v>146.86000000000001</v>
      </c>
      <c r="AA8784" s="2">
        <v>45168</v>
      </c>
      <c r="AB8784">
        <v>3259.33</v>
      </c>
      <c r="AC8784">
        <f t="shared" si="1240"/>
        <v>2.7998018601760322E-3</v>
      </c>
      <c r="AD8784">
        <f t="shared" si="1235"/>
        <v>2.5834018601760323E-3</v>
      </c>
      <c r="AE8784">
        <f>Sheet2!$B$17+Sheet2!$B$18*'Portfolio allocation'!K8784</f>
        <v>3.418538403938574E-3</v>
      </c>
      <c r="AF8784">
        <f t="shared" si="1241"/>
        <v>-8.3513654376254172E-4</v>
      </c>
      <c r="AH8784" s="2">
        <v>45168</v>
      </c>
      <c r="AI8784">
        <v>4.1159999999999997</v>
      </c>
      <c r="AJ8784">
        <v>5.41</v>
      </c>
      <c r="AK8784">
        <v>1.0928500000000001</v>
      </c>
    </row>
    <row r="8785" spans="5:37" hidden="1" outlineLevel="1" x14ac:dyDescent="0.2">
      <c r="E8785" s="2">
        <v>45169</v>
      </c>
      <c r="F8785">
        <v>4507.66</v>
      </c>
      <c r="G8785">
        <f t="shared" si="1236"/>
        <v>-1.5969452055097921E-3</v>
      </c>
      <c r="H8785" s="2">
        <v>45169</v>
      </c>
      <c r="I8785">
        <v>9709.68</v>
      </c>
      <c r="J8785">
        <f t="shared" si="1237"/>
        <v>-1.3658392094587635E-3</v>
      </c>
      <c r="K8785">
        <f t="shared" si="1233"/>
        <v>-1.5822392094587635E-3</v>
      </c>
      <c r="L8785">
        <v>1.6339805050628346E-3</v>
      </c>
      <c r="N8785" s="2">
        <v>45169</v>
      </c>
      <c r="O8785">
        <v>327.76</v>
      </c>
      <c r="Q8785" s="2">
        <v>45169</v>
      </c>
      <c r="R8785">
        <v>541509.4</v>
      </c>
      <c r="S8785" s="8">
        <f t="shared" si="1238"/>
        <v>-3.1330349718424744E-3</v>
      </c>
      <c r="T8785" s="9">
        <f t="shared" si="1234"/>
        <v>-3.3494349718424742E-3</v>
      </c>
      <c r="U8785" s="3">
        <f>Sheet1!$B$17+Sheet1!$B$18*'Portfolio allocation'!K8785</f>
        <v>-1.3273860360105718E-3</v>
      </c>
      <c r="V8785" s="13">
        <f t="shared" si="1239"/>
        <v>-2.0220489358319027E-3</v>
      </c>
      <c r="W8785" s="13"/>
      <c r="X8785" s="2">
        <v>45169</v>
      </c>
      <c r="Y8785">
        <v>146.83000000000001</v>
      </c>
      <c r="AA8785" s="2">
        <v>45169</v>
      </c>
      <c r="AB8785">
        <v>3258.66</v>
      </c>
      <c r="AC8785">
        <f t="shared" si="1240"/>
        <v>-2.0556372015112512E-4</v>
      </c>
      <c r="AD8785">
        <f t="shared" si="1235"/>
        <v>-4.2128372015112509E-4</v>
      </c>
      <c r="AE8785">
        <f>Sheet2!$B$17+Sheet2!$B$18*'Portfolio allocation'!K8785</f>
        <v>-1.3535804602594478E-3</v>
      </c>
      <c r="AF8785">
        <f t="shared" si="1241"/>
        <v>9.3229674010832271E-4</v>
      </c>
      <c r="AH8785" s="2">
        <v>45169</v>
      </c>
      <c r="AI8785">
        <v>4.0960000000000001</v>
      </c>
      <c r="AJ8785">
        <v>5.3929999999999998</v>
      </c>
      <c r="AK8785">
        <v>1.08535</v>
      </c>
    </row>
    <row r="8786" spans="5:37" hidden="1" outlineLevel="1" x14ac:dyDescent="0.2">
      <c r="E8786" s="2">
        <v>45170</v>
      </c>
      <c r="F8786">
        <v>4515.7700000000004</v>
      </c>
      <c r="G8786">
        <f t="shared" si="1236"/>
        <v>1.7991596526802933E-3</v>
      </c>
      <c r="H8786" s="2">
        <v>45170</v>
      </c>
      <c r="I8786">
        <v>9727.64</v>
      </c>
      <c r="J8786">
        <f t="shared" si="1237"/>
        <v>1.8497005050628346E-3</v>
      </c>
      <c r="K8786">
        <f t="shared" si="1233"/>
        <v>1.6339805050628346E-3</v>
      </c>
      <c r="L8786">
        <v>-2.1647999999999999E-4</v>
      </c>
      <c r="N8786" s="2">
        <v>45170</v>
      </c>
      <c r="O8786">
        <v>328.65989999999999</v>
      </c>
      <c r="Q8786" s="2">
        <v>45170</v>
      </c>
      <c r="R8786">
        <v>542996.30000000005</v>
      </c>
      <c r="S8786" s="8">
        <f t="shared" si="1238"/>
        <v>2.7458433777880487E-3</v>
      </c>
      <c r="T8786" s="9">
        <f t="shared" si="1234"/>
        <v>2.5301233777880487E-3</v>
      </c>
      <c r="U8786" s="3">
        <f>Sheet1!$B$17+Sheet1!$B$18*'Portfolio allocation'!K8786</f>
        <v>2.3623427303356391E-3</v>
      </c>
      <c r="V8786" s="13">
        <f t="shared" si="1239"/>
        <v>1.6778064745240958E-4</v>
      </c>
      <c r="W8786" s="13"/>
      <c r="X8786" s="2">
        <v>45170</v>
      </c>
      <c r="Y8786">
        <v>147.94</v>
      </c>
      <c r="AA8786" s="2">
        <v>45170</v>
      </c>
      <c r="AB8786">
        <v>3283.29</v>
      </c>
      <c r="AC8786">
        <f t="shared" si="1240"/>
        <v>7.558321518660982E-3</v>
      </c>
      <c r="AD8786">
        <f t="shared" si="1235"/>
        <v>7.3418415186609822E-3</v>
      </c>
      <c r="AE8786">
        <f>Sheet2!$B$17+Sheet2!$B$18*'Portfolio allocation'!K8786</f>
        <v>1.506364163079147E-3</v>
      </c>
      <c r="AF8786">
        <f t="shared" si="1241"/>
        <v>5.8354773555818352E-3</v>
      </c>
      <c r="AH8786" s="2">
        <v>45170</v>
      </c>
      <c r="AI8786">
        <v>4.1870000000000003</v>
      </c>
      <c r="AJ8786">
        <v>5.4119999999999999</v>
      </c>
      <c r="AK8786">
        <v>1.0807500000000001</v>
      </c>
    </row>
    <row r="8787" spans="5:37" collapsed="1" x14ac:dyDescent="0.2">
      <c r="E8787" s="2">
        <v>45173</v>
      </c>
      <c r="F8787">
        <v>4515.7700000000004</v>
      </c>
      <c r="G8787">
        <f t="shared" si="1236"/>
        <v>0</v>
      </c>
      <c r="H8787" s="2">
        <v>45173</v>
      </c>
      <c r="I8787">
        <v>9727.64</v>
      </c>
      <c r="J8787">
        <f t="shared" si="1237"/>
        <v>0</v>
      </c>
      <c r="K8787">
        <f t="shared" si="1233"/>
        <v>-2.1647999999999999E-4</v>
      </c>
      <c r="L8787">
        <v>-4.3675382217268997E-3</v>
      </c>
      <c r="N8787" s="2">
        <v>45173</v>
      </c>
      <c r="O8787">
        <v>328.65989999999999</v>
      </c>
      <c r="Q8787" s="2">
        <v>45173</v>
      </c>
      <c r="R8787">
        <v>542996.30000000005</v>
      </c>
      <c r="S8787" s="8">
        <f t="shared" si="1238"/>
        <v>0</v>
      </c>
      <c r="T8787" s="9">
        <f t="shared" si="1234"/>
        <v>-2.1648000000000001E-4</v>
      </c>
      <c r="U8787" s="3">
        <f>Sheet1!$B$17+Sheet1!$B$18*'Portfolio allocation'!K8787</f>
        <v>2.3944754202184077E-4</v>
      </c>
      <c r="V8787" s="13">
        <f t="shared" si="1239"/>
        <v>-4.5592754202184078E-4</v>
      </c>
      <c r="W8787" s="13"/>
      <c r="X8787" s="2">
        <v>45173</v>
      </c>
      <c r="Y8787">
        <v>147.94</v>
      </c>
      <c r="AA8787" s="2">
        <v>45173</v>
      </c>
      <c r="AB8787">
        <v>3283.29</v>
      </c>
      <c r="AC8787">
        <f t="shared" si="1240"/>
        <v>0</v>
      </c>
      <c r="AD8787">
        <f t="shared" si="1235"/>
        <v>-2.1647999999999999E-4</v>
      </c>
      <c r="AE8787">
        <f>Sheet2!$B$17+Sheet2!$B$18*'Portfolio allocation'!K8787</f>
        <v>-1.3911252753994317E-4</v>
      </c>
      <c r="AF8787">
        <f t="shared" si="1241"/>
        <v>-7.7367472460056815E-5</v>
      </c>
      <c r="AH8787" s="2">
        <v>45173</v>
      </c>
      <c r="AI8787">
        <v>4.1870000000000003</v>
      </c>
      <c r="AJ8787">
        <v>5.4119999999999999</v>
      </c>
      <c r="AK8787">
        <v>1.0785499999999999</v>
      </c>
    </row>
    <row r="8788" spans="5:37" x14ac:dyDescent="0.2">
      <c r="E8788" s="2">
        <v>45174</v>
      </c>
      <c r="F8788">
        <v>4496.83</v>
      </c>
      <c r="G8788">
        <f t="shared" si="1236"/>
        <v>-4.1941905810084501E-3</v>
      </c>
      <c r="H8788" s="2">
        <v>45174</v>
      </c>
      <c r="I8788">
        <v>9687.26</v>
      </c>
      <c r="J8788">
        <f t="shared" si="1237"/>
        <v>-4.1510582217268999E-3</v>
      </c>
      <c r="K8788">
        <f t="shared" si="1233"/>
        <v>-4.3675382217268997E-3</v>
      </c>
      <c r="L8788">
        <v>-7.1625643199006439E-3</v>
      </c>
      <c r="N8788" s="2">
        <v>45174</v>
      </c>
      <c r="O8788">
        <v>333.55</v>
      </c>
      <c r="Q8788" s="2">
        <v>45174</v>
      </c>
      <c r="R8788">
        <v>551075.5</v>
      </c>
      <c r="S8788" s="8">
        <f t="shared" si="1238"/>
        <v>1.4878922747723955E-2</v>
      </c>
      <c r="T8788" s="9">
        <f t="shared" si="1234"/>
        <v>1.4662442747723955E-2</v>
      </c>
      <c r="U8788" s="3">
        <f>Sheet1!$B$17+Sheet1!$B$18*'Portfolio allocation'!K8788</f>
        <v>-4.5227516517487056E-3</v>
      </c>
      <c r="V8788" s="13">
        <f t="shared" si="1239"/>
        <v>1.9185194399472659E-2</v>
      </c>
      <c r="W8788" s="13"/>
      <c r="X8788" s="2">
        <v>45174</v>
      </c>
      <c r="Y8788">
        <v>148.13</v>
      </c>
      <c r="AA8788" s="2">
        <v>45174</v>
      </c>
      <c r="AB8788">
        <v>3287.51</v>
      </c>
      <c r="AC8788">
        <f t="shared" si="1240"/>
        <v>1.2852961511167216E-3</v>
      </c>
      <c r="AD8788">
        <f t="shared" si="1235"/>
        <v>1.0679361511167216E-3</v>
      </c>
      <c r="AE8788">
        <f>Sheet2!$B$17+Sheet2!$B$18*'Portfolio allocation'!K8788</f>
        <v>-3.8303394013728472E-3</v>
      </c>
      <c r="AF8788">
        <f t="shared" si="1241"/>
        <v>4.8982755524895685E-3</v>
      </c>
      <c r="AH8788" s="2">
        <v>45174</v>
      </c>
      <c r="AI8788">
        <v>4.266</v>
      </c>
      <c r="AJ8788">
        <v>5.4340000000000002</v>
      </c>
      <c r="AK8788">
        <v>1.0708500000000001</v>
      </c>
    </row>
    <row r="8789" spans="5:37" x14ac:dyDescent="0.2">
      <c r="E8789" s="2">
        <v>45175</v>
      </c>
      <c r="F8789">
        <v>4465.4799999999996</v>
      </c>
      <c r="G8789">
        <f t="shared" si="1236"/>
        <v>-6.9715777558858605E-3</v>
      </c>
      <c r="H8789" s="2">
        <v>45175</v>
      </c>
      <c r="I8789">
        <v>9619.98</v>
      </c>
      <c r="J8789">
        <f t="shared" si="1237"/>
        <v>-6.9452043199006441E-3</v>
      </c>
      <c r="K8789">
        <f t="shared" si="1233"/>
        <v>-7.1625643199006439E-3</v>
      </c>
      <c r="N8789" s="2">
        <v>45175</v>
      </c>
      <c r="O8789">
        <v>332.87990000000002</v>
      </c>
      <c r="Q8789" s="2">
        <v>45175</v>
      </c>
      <c r="R8789">
        <v>549968.30000000005</v>
      </c>
      <c r="S8789" s="8">
        <f t="shared" si="1238"/>
        <v>-2.0091620839611801E-3</v>
      </c>
      <c r="T8789" s="9">
        <f t="shared" si="1234"/>
        <v>-2.2265220839611799E-3</v>
      </c>
      <c r="U8789" s="3">
        <f>Sheet1!$B$17+Sheet1!$B$18*'Portfolio allocation'!K8789</f>
        <v>-7.7292764269548935E-3</v>
      </c>
      <c r="V8789" s="13">
        <f t="shared" si="1239"/>
        <v>5.5027543429937136E-3</v>
      </c>
      <c r="W8789" s="13"/>
      <c r="X8789" s="2">
        <v>45175</v>
      </c>
      <c r="Y8789">
        <v>148.06</v>
      </c>
      <c r="AA8789" s="2">
        <v>45175</v>
      </c>
      <c r="AB8789">
        <v>3285.96</v>
      </c>
      <c r="AC8789">
        <f t="shared" si="1240"/>
        <v>-4.7148145556974441E-4</v>
      </c>
      <c r="AD8789">
        <f t="shared" si="1235"/>
        <v>-6.8904145556974441E-4</v>
      </c>
      <c r="AE8789">
        <f>Sheet2!$B$17+Sheet2!$B$18*'Portfolio allocation'!K8789</f>
        <v>-6.3157479154339197E-3</v>
      </c>
      <c r="AF8789">
        <f t="shared" si="1241"/>
        <v>5.6267064598641749E-3</v>
      </c>
      <c r="AH8789" s="2">
        <v>45175</v>
      </c>
      <c r="AI8789">
        <v>4.298</v>
      </c>
      <c r="AJ8789">
        <v>5.4390000000000001</v>
      </c>
      <c r="AK8789">
        <v>1.0708</v>
      </c>
    </row>
    <row r="8791" spans="5:37" x14ac:dyDescent="0.2">
      <c r="E8791" t="s">
        <v>16</v>
      </c>
      <c r="F8791" s="3">
        <f>_xlfn.STDEV.S(G4:G8789)</f>
        <v>1.1273892124885313E-2</v>
      </c>
      <c r="J8791" s="7" t="s">
        <v>51</v>
      </c>
      <c r="K8791" s="29">
        <f>_xlfn.VAR.S(K4:K8789)</f>
        <v>1.2718369927006213E-4</v>
      </c>
      <c r="L8791" s="21"/>
      <c r="R8791">
        <f>R8789/R3</f>
        <v>867.55367311848329</v>
      </c>
      <c r="S8791" s="7" t="s">
        <v>51</v>
      </c>
      <c r="T8791" s="21">
        <f>_xlfn.VAR.S(T4:T8789)</f>
        <v>3.8758600702147123E-4</v>
      </c>
      <c r="V8791" s="21">
        <f>_xlfn.VAR.S(V4:V8789)</f>
        <v>2.2019623510226416E-4</v>
      </c>
      <c r="AB8791">
        <f>AB8789/AB3</f>
        <v>14.478783873099802</v>
      </c>
      <c r="AC8791" s="7" t="s">
        <v>51</v>
      </c>
      <c r="AD8791" s="21">
        <f>_xlfn.VAR.S(AD4:AD8789)</f>
        <v>2.883290521929876E-4</v>
      </c>
      <c r="AE8791" s="21"/>
      <c r="AF8791" s="21">
        <f>_xlfn.VAR.S(AF4:AF8789)</f>
        <v>1.8776210164584041E-4</v>
      </c>
    </row>
    <row r="8792" spans="5:37" x14ac:dyDescent="0.2">
      <c r="E8792" t="s">
        <v>17</v>
      </c>
      <c r="F8792" s="3">
        <f>SQRT(252)*F8791</f>
        <v>0.17896748922129649</v>
      </c>
      <c r="J8792" t="s">
        <v>52</v>
      </c>
      <c r="K8792" s="9">
        <f>SQRT(K8791)</f>
        <v>1.1277575061601769E-2</v>
      </c>
      <c r="L8792" s="14"/>
      <c r="M8792" s="3"/>
      <c r="S8792" t="s">
        <v>52</v>
      </c>
      <c r="T8792" s="3">
        <f>SQRT(T8791)</f>
        <v>1.9687204144354049E-2</v>
      </c>
      <c r="V8792" s="19"/>
      <c r="AC8792" t="s">
        <v>52</v>
      </c>
      <c r="AD8792" s="3">
        <f>SQRT(AD8791)</f>
        <v>1.6980254774089452E-2</v>
      </c>
      <c r="AE8792" s="3"/>
      <c r="AF8792" s="3"/>
    </row>
    <row r="8793" spans="5:37" x14ac:dyDescent="0.2">
      <c r="J8793" s="4"/>
      <c r="K8793" s="4"/>
      <c r="L8793" s="4"/>
      <c r="M8793" s="4"/>
      <c r="S8793" t="s">
        <v>53</v>
      </c>
      <c r="T8793" s="7">
        <f>Sheet1!B18^2*'Portfolio allocation'!K8791</f>
        <v>1.6738977191920769E-4</v>
      </c>
      <c r="V8793" s="19"/>
      <c r="AC8793" t="s">
        <v>53</v>
      </c>
      <c r="AD8793" s="20">
        <f>(Sheet2!B18^2)*K8791</f>
        <v>1.0056695054714752E-4</v>
      </c>
      <c r="AE8793" s="20"/>
      <c r="AF8793" s="20"/>
      <c r="AG8793" s="15"/>
    </row>
    <row r="8794" spans="5:37" x14ac:dyDescent="0.2">
      <c r="E8794" t="s">
        <v>18</v>
      </c>
      <c r="F8794" s="6">
        <f>AVERAGE(F3:F8789)</f>
        <v>1558.3635290770446</v>
      </c>
      <c r="J8794" s="6">
        <f>AVERAGE(I3:I8789)</f>
        <v>2760.9810276544808</v>
      </c>
      <c r="K8794" s="6"/>
      <c r="L8794" s="6"/>
      <c r="M8794" s="6"/>
      <c r="S8794" t="s">
        <v>54</v>
      </c>
      <c r="T8794" s="14">
        <f>T8791-T8793</f>
        <v>2.2019623510226353E-4</v>
      </c>
      <c r="U8794" s="17">
        <f>T8793/T8791</f>
        <v>0.43187774813019691</v>
      </c>
      <c r="W8794" s="14"/>
      <c r="AC8794" t="s">
        <v>54</v>
      </c>
      <c r="AD8794" s="18">
        <f>AD8791-AD8793</f>
        <v>1.8776210164584008E-4</v>
      </c>
      <c r="AE8794" s="18"/>
      <c r="AF8794" s="18"/>
      <c r="AG8794" s="17">
        <f>AD8793/AD8791</f>
        <v>0.34879229055223659</v>
      </c>
    </row>
    <row r="8795" spans="5:37" x14ac:dyDescent="0.2">
      <c r="E8795" t="s">
        <v>19</v>
      </c>
      <c r="F8795" s="3">
        <f>AVERAGE(G3:G8789)</f>
        <v>3.5039536202911001E-4</v>
      </c>
      <c r="J8795" s="3">
        <f>AVERAGE(J3:J8789)</f>
        <v>4.2971761362551686E-4</v>
      </c>
      <c r="K8795" s="3"/>
      <c r="L8795" s="3"/>
      <c r="M8795" s="3"/>
      <c r="S8795" t="s">
        <v>55</v>
      </c>
      <c r="T8795" s="17">
        <f>T8792*SQRT(250)</f>
        <v>0.31128202928432569</v>
      </c>
      <c r="AC8795" t="s">
        <v>55</v>
      </c>
      <c r="AD8795" s="3">
        <f>AD8792*SQRT(250)</f>
        <v>0.26848140168035273</v>
      </c>
      <c r="AE8795" s="3"/>
      <c r="AF8795" s="3"/>
    </row>
    <row r="8796" spans="5:37" x14ac:dyDescent="0.2">
      <c r="E8796" t="s">
        <v>20</v>
      </c>
      <c r="F8796" s="3">
        <f>F8795*250</f>
        <v>8.7598840507277509E-2</v>
      </c>
      <c r="J8796" s="3">
        <f>J8795*250</f>
        <v>0.10742940340637921</v>
      </c>
      <c r="K8796" s="3"/>
      <c r="L8796" s="3"/>
      <c r="M8796" s="3"/>
    </row>
    <row r="8797" spans="5:37" x14ac:dyDescent="0.2">
      <c r="S8797" t="s">
        <v>56</v>
      </c>
      <c r="T8797" s="9">
        <f>_xlfn.COVARIANCE.S(T4:T8789,AD4:AD8789)</f>
        <v>1.4558333468132713E-4</v>
      </c>
    </row>
    <row r="8798" spans="5:37" x14ac:dyDescent="0.2">
      <c r="J8798" t="s">
        <v>70</v>
      </c>
      <c r="K8798" s="9">
        <f>AVERAGE(K4:K8789)</f>
        <v>3.1374386447914632E-4</v>
      </c>
      <c r="L8798" s="27"/>
      <c r="S8798" t="s">
        <v>57</v>
      </c>
      <c r="T8798" s="16">
        <f>CORREL(T4:T8789,AD4:AD8789)</f>
        <v>0.4354952436153226</v>
      </c>
    </row>
    <row r="8800" spans="5:37" ht="15" customHeight="1" x14ac:dyDescent="0.2">
      <c r="S8800" s="30" t="s">
        <v>58</v>
      </c>
      <c r="T8800" s="31">
        <f>T8803*Sheet1!B17/T8794</f>
        <v>1.1076458326548797</v>
      </c>
      <c r="AC8800" s="30" t="s">
        <v>58</v>
      </c>
      <c r="AD8800" s="31">
        <f>Sheet2!B17/AD8794</f>
        <v>0.28433326478769377</v>
      </c>
      <c r="AE8800" s="26"/>
      <c r="AF8800" s="26"/>
    </row>
    <row r="8801" spans="19:32" x14ac:dyDescent="0.2">
      <c r="S8801" s="30"/>
      <c r="T8801" s="31"/>
      <c r="U8801" t="s">
        <v>68</v>
      </c>
      <c r="AC8801" s="30"/>
      <c r="AD8801" s="31"/>
      <c r="AE8801" s="26"/>
      <c r="AF8801" s="26"/>
    </row>
    <row r="8802" spans="19:32" x14ac:dyDescent="0.2">
      <c r="S8802" t="s">
        <v>61</v>
      </c>
      <c r="T8802" s="22">
        <f>T8800/(T8800+AD8800)</f>
        <v>0.79573452984309345</v>
      </c>
      <c r="U8802" t="s">
        <v>67</v>
      </c>
      <c r="AC8802" t="s">
        <v>61</v>
      </c>
      <c r="AD8802" s="22">
        <f>AD8800/(AD8800+T8800)</f>
        <v>0.2042654701569066</v>
      </c>
      <c r="AE8802" s="24"/>
      <c r="AF8802" s="24"/>
    </row>
    <row r="8803" spans="19:32" x14ac:dyDescent="0.2">
      <c r="S8803" t="s">
        <v>63</v>
      </c>
      <c r="T8803" s="25">
        <v>0.5</v>
      </c>
      <c r="AD8803" s="24"/>
      <c r="AE8803" s="24"/>
      <c r="AF8803" s="24"/>
    </row>
    <row r="8804" spans="19:32" ht="33" customHeight="1" x14ac:dyDescent="0.2">
      <c r="W8804" s="23" t="s">
        <v>62</v>
      </c>
      <c r="X8804" s="9">
        <f>T8802*T8803*Sheet1!B17+'Portfolio allocation'!AD8802*Sheet2!B17</f>
        <v>2.0498433092657283E-4</v>
      </c>
      <c r="Y8804" t="s">
        <v>66</v>
      </c>
    </row>
    <row r="8805" spans="19:32" x14ac:dyDescent="0.2">
      <c r="X8805" s="16">
        <f>X8804*250</f>
        <v>5.124608273164321E-2</v>
      </c>
    </row>
    <row r="8806" spans="19:32" x14ac:dyDescent="0.2">
      <c r="W8806" t="s">
        <v>64</v>
      </c>
      <c r="X8806" s="28">
        <f>(T8802^2)*V8791+(AD8802^2)*AF8791</f>
        <v>1.4726106972668107E-4</v>
      </c>
      <c r="Y8806" t="s">
        <v>65</v>
      </c>
    </row>
    <row r="8808" spans="19:32" x14ac:dyDescent="0.2">
      <c r="W8808" t="s">
        <v>69</v>
      </c>
      <c r="X8808" s="16">
        <f>(X8804/X8806)/(K8798/K8791)</f>
        <v>0.56427255147523525</v>
      </c>
      <c r="Y8808" t="s">
        <v>71</v>
      </c>
    </row>
    <row r="8810" spans="19:32" x14ac:dyDescent="0.2">
      <c r="W8810" t="s">
        <v>72</v>
      </c>
      <c r="X8810">
        <f>T8802*Sheet1!B18+AD8802*Sheet2!B18</f>
        <v>1.0945248865777932</v>
      </c>
      <c r="Y8810" t="s">
        <v>73</v>
      </c>
    </row>
    <row r="8812" spans="19:32" x14ac:dyDescent="0.2">
      <c r="W8812" t="s">
        <v>75</v>
      </c>
      <c r="X8812" s="3">
        <f>X8808/(1+(1-X8810)*X8808)</f>
        <v>0.59606536612083139</v>
      </c>
      <c r="Y8812" t="s">
        <v>77</v>
      </c>
      <c r="Z8812" t="s">
        <v>76</v>
      </c>
    </row>
    <row r="8813" spans="19:32" x14ac:dyDescent="0.2">
      <c r="Y8813" t="s">
        <v>79</v>
      </c>
      <c r="Z8813" t="s">
        <v>78</v>
      </c>
    </row>
  </sheetData>
  <mergeCells count="4">
    <mergeCell ref="S8800:S8801"/>
    <mergeCell ref="T8800:T8801"/>
    <mergeCell ref="AC8800:AC8801"/>
    <mergeCell ref="AD8800:AD880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AAE4-ABF6-4843-8208-1E8E41D2773A}">
  <dimension ref="A1:I20"/>
  <sheetViews>
    <sheetView zoomScale="157" workbookViewId="0">
      <selection activeCell="B18" sqref="B18"/>
    </sheetView>
  </sheetViews>
  <sheetFormatPr baseColWidth="10" defaultRowHeight="15" x14ac:dyDescent="0.2"/>
  <sheetData>
    <row r="1" spans="1:9" x14ac:dyDescent="0.2">
      <c r="A1" t="s">
        <v>23</v>
      </c>
    </row>
    <row r="2" spans="1:9" ht="16" thickBot="1" x14ac:dyDescent="0.25"/>
    <row r="3" spans="1:9" x14ac:dyDescent="0.2">
      <c r="A3" s="12" t="s">
        <v>24</v>
      </c>
      <c r="B3" s="12"/>
    </row>
    <row r="4" spans="1:9" x14ac:dyDescent="0.2">
      <c r="A4" t="s">
        <v>25</v>
      </c>
      <c r="B4">
        <v>0.65717406227741371</v>
      </c>
    </row>
    <row r="5" spans="1:9" x14ac:dyDescent="0.2">
      <c r="A5" t="s">
        <v>26</v>
      </c>
      <c r="B5">
        <v>0.43187774813019808</v>
      </c>
    </row>
    <row r="6" spans="1:9" x14ac:dyDescent="0.2">
      <c r="A6" t="s">
        <v>27</v>
      </c>
      <c r="B6">
        <v>0.43181307118895607</v>
      </c>
    </row>
    <row r="7" spans="1:9" x14ac:dyDescent="0.2">
      <c r="A7" t="s">
        <v>28</v>
      </c>
      <c r="B7">
        <v>1.4839855220980658E-2</v>
      </c>
    </row>
    <row r="8" spans="1:9" ht="16" thickBot="1" x14ac:dyDescent="0.25">
      <c r="A8" s="10" t="s">
        <v>29</v>
      </c>
      <c r="B8" s="10">
        <v>8786</v>
      </c>
    </row>
    <row r="10" spans="1:9" ht="16" thickBot="1" x14ac:dyDescent="0.25">
      <c r="A10" t="s">
        <v>30</v>
      </c>
    </row>
    <row r="11" spans="1:9" x14ac:dyDescent="0.2">
      <c r="A11" s="11"/>
      <c r="B11" s="11" t="s">
        <v>34</v>
      </c>
      <c r="C11" s="11" t="s">
        <v>35</v>
      </c>
      <c r="D11" s="11" t="s">
        <v>36</v>
      </c>
      <c r="E11" s="11" t="s">
        <v>37</v>
      </c>
      <c r="F11" s="11" t="s">
        <v>38</v>
      </c>
    </row>
    <row r="12" spans="1:9" x14ac:dyDescent="0.2">
      <c r="A12" t="s">
        <v>31</v>
      </c>
      <c r="B12">
        <v>1</v>
      </c>
      <c r="C12">
        <v>1.4705191463102532</v>
      </c>
      <c r="D12">
        <v>1.4705191463102532</v>
      </c>
      <c r="E12">
        <v>6677.4609286823925</v>
      </c>
      <c r="F12">
        <v>0</v>
      </c>
    </row>
    <row r="13" spans="1:9" x14ac:dyDescent="0.2">
      <c r="A13" t="s">
        <v>32</v>
      </c>
      <c r="B13">
        <v>8784</v>
      </c>
      <c r="C13">
        <v>1.9344239253733941</v>
      </c>
      <c r="D13">
        <v>2.202213029796669E-4</v>
      </c>
    </row>
    <row r="14" spans="1:9" ht="16" thickBot="1" x14ac:dyDescent="0.25">
      <c r="A14" s="10" t="s">
        <v>33</v>
      </c>
      <c r="B14" s="10">
        <v>8785</v>
      </c>
      <c r="C14" s="10">
        <v>3.4049430716836473</v>
      </c>
      <c r="D14" s="10"/>
      <c r="E14" s="10"/>
      <c r="F14" s="10"/>
    </row>
    <row r="15" spans="1:9" ht="16" thickBot="1" x14ac:dyDescent="0.25"/>
    <row r="16" spans="1:9" x14ac:dyDescent="0.2">
      <c r="A16" s="11"/>
      <c r="B16" s="11" t="s">
        <v>39</v>
      </c>
      <c r="C16" s="11" t="s">
        <v>28</v>
      </c>
      <c r="D16" s="11" t="s">
        <v>40</v>
      </c>
      <c r="E16" s="11" t="s">
        <v>41</v>
      </c>
      <c r="F16" s="11" t="s">
        <v>42</v>
      </c>
      <c r="G16" s="11" t="s">
        <v>43</v>
      </c>
      <c r="H16" s="11" t="s">
        <v>44</v>
      </c>
      <c r="I16" s="11" t="s">
        <v>45</v>
      </c>
    </row>
    <row r="17" spans="1:9" x14ac:dyDescent="0.2">
      <c r="A17" t="s">
        <v>46</v>
      </c>
      <c r="B17">
        <v>4.8779888435463272E-4</v>
      </c>
      <c r="C17">
        <v>1.5838063580557492E-4</v>
      </c>
      <c r="D17">
        <v>3.0799149269323896</v>
      </c>
      <c r="E17">
        <v>2.0769927118663768E-3</v>
      </c>
      <c r="F17">
        <v>1.7733576310107694E-4</v>
      </c>
      <c r="G17">
        <v>7.982620056081885E-4</v>
      </c>
      <c r="H17">
        <v>1.7733576310107694E-4</v>
      </c>
      <c r="I17">
        <v>7.982620056081885E-4</v>
      </c>
    </row>
    <row r="18" spans="1:9" ht="16" thickBot="1" x14ac:dyDescent="0.25">
      <c r="A18" s="10" t="s">
        <v>50</v>
      </c>
      <c r="B18" s="10">
        <v>1.1472253433702511</v>
      </c>
      <c r="C18" s="10">
        <v>1.4039222424784068E-2</v>
      </c>
      <c r="D18" s="10">
        <v>81.715732442916703</v>
      </c>
      <c r="E18" s="10">
        <v>0</v>
      </c>
      <c r="F18" s="10">
        <v>1.1197051809981162</v>
      </c>
      <c r="G18" s="10">
        <v>1.1747455057423859</v>
      </c>
      <c r="H18" s="10">
        <v>1.1197051809981162</v>
      </c>
      <c r="I18" s="10">
        <v>1.1747455057423859</v>
      </c>
    </row>
    <row r="19" spans="1:9" x14ac:dyDescent="0.2">
      <c r="B19">
        <f>B18*B20+(1-B20)</f>
        <v>1.0981502289135006</v>
      </c>
    </row>
    <row r="20" spans="1:9" x14ac:dyDescent="0.2">
      <c r="A20" t="s">
        <v>74</v>
      </c>
      <c r="B20" s="7">
        <f>2/3</f>
        <v>0.66666666666666663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5FFE-FF46-B54E-9652-706ED7741EC5}">
  <dimension ref="A1:I18"/>
  <sheetViews>
    <sheetView zoomScale="125" workbookViewId="0">
      <selection activeCell="B17" sqref="B17"/>
    </sheetView>
  </sheetViews>
  <sheetFormatPr baseColWidth="10" defaultRowHeight="15" x14ac:dyDescent="0.2"/>
  <sheetData>
    <row r="1" spans="1:9" x14ac:dyDescent="0.2">
      <c r="A1" t="s">
        <v>23</v>
      </c>
    </row>
    <row r="2" spans="1:9" ht="16" thickBot="1" x14ac:dyDescent="0.25"/>
    <row r="3" spans="1:9" x14ac:dyDescent="0.2">
      <c r="A3" s="12" t="s">
        <v>24</v>
      </c>
      <c r="B3" s="12"/>
    </row>
    <row r="4" spans="1:9" x14ac:dyDescent="0.2">
      <c r="A4" t="s">
        <v>25</v>
      </c>
      <c r="B4">
        <v>0.59058639550216363</v>
      </c>
    </row>
    <row r="5" spans="1:9" x14ac:dyDescent="0.2">
      <c r="A5" t="s">
        <v>26</v>
      </c>
      <c r="B5">
        <v>0.34879229055223809</v>
      </c>
    </row>
    <row r="6" spans="1:9" x14ac:dyDescent="0.2">
      <c r="A6" t="s">
        <v>27</v>
      </c>
      <c r="B6">
        <v>0.34871815488404051</v>
      </c>
    </row>
    <row r="7" spans="1:9" x14ac:dyDescent="0.2">
      <c r="A7" t="s">
        <v>28</v>
      </c>
      <c r="B7">
        <v>1.3703411148790121E-2</v>
      </c>
    </row>
    <row r="8" spans="1:9" ht="16" thickBot="1" x14ac:dyDescent="0.25">
      <c r="A8" s="10" t="s">
        <v>29</v>
      </c>
      <c r="B8" s="10">
        <v>8786</v>
      </c>
    </row>
    <row r="10" spans="1:9" ht="16" thickBot="1" x14ac:dyDescent="0.25">
      <c r="A10" t="s">
        <v>30</v>
      </c>
    </row>
    <row r="11" spans="1:9" x14ac:dyDescent="0.2">
      <c r="A11" s="11"/>
      <c r="B11" s="11" t="s">
        <v>34</v>
      </c>
      <c r="C11" s="11" t="s">
        <v>35</v>
      </c>
      <c r="D11" s="11" t="s">
        <v>36</v>
      </c>
      <c r="E11" s="11" t="s">
        <v>37</v>
      </c>
      <c r="F11" s="11" t="s">
        <v>38</v>
      </c>
    </row>
    <row r="12" spans="1:9" x14ac:dyDescent="0.2">
      <c r="A12" t="s">
        <v>31</v>
      </c>
      <c r="B12">
        <v>1</v>
      </c>
      <c r="C12">
        <v>0.88348066055669783</v>
      </c>
      <c r="D12">
        <v>0.88348066055669783</v>
      </c>
      <c r="E12">
        <v>4704.783797490697</v>
      </c>
      <c r="F12">
        <v>0</v>
      </c>
    </row>
    <row r="13" spans="1:9" x14ac:dyDescent="0.2">
      <c r="A13" t="s">
        <v>32</v>
      </c>
      <c r="B13">
        <v>8784</v>
      </c>
      <c r="C13">
        <v>1.6494900629587068</v>
      </c>
      <c r="D13">
        <v>1.8778347711278538E-4</v>
      </c>
    </row>
    <row r="14" spans="1:9" ht="16" thickBot="1" x14ac:dyDescent="0.25">
      <c r="A14" s="10" t="s">
        <v>33</v>
      </c>
      <c r="B14" s="10">
        <v>8785</v>
      </c>
      <c r="C14" s="10">
        <v>2.5329707235154046</v>
      </c>
      <c r="D14" s="10"/>
      <c r="E14" s="10"/>
      <c r="F14" s="10"/>
    </row>
    <row r="15" spans="1:9" ht="16" thickBot="1" x14ac:dyDescent="0.25"/>
    <row r="16" spans="1:9" x14ac:dyDescent="0.2">
      <c r="A16" s="11"/>
      <c r="B16" s="11" t="s">
        <v>39</v>
      </c>
      <c r="C16" s="11" t="s">
        <v>28</v>
      </c>
      <c r="D16" s="11" t="s">
        <v>40</v>
      </c>
      <c r="E16" s="11" t="s">
        <v>41</v>
      </c>
      <c r="F16" s="11" t="s">
        <v>42</v>
      </c>
      <c r="G16" s="11" t="s">
        <v>43</v>
      </c>
      <c r="H16" s="11" t="s">
        <v>44</v>
      </c>
      <c r="I16" s="11" t="s">
        <v>45</v>
      </c>
    </row>
    <row r="17" spans="1:9" x14ac:dyDescent="0.2">
      <c r="A17" t="s">
        <v>59</v>
      </c>
      <c r="B17">
        <v>5.3387011364360525E-5</v>
      </c>
      <c r="C17">
        <v>1.4625176176800734E-4</v>
      </c>
      <c r="D17">
        <v>0.3650349966316711</v>
      </c>
      <c r="E17">
        <v>0.71509407091102439</v>
      </c>
      <c r="F17">
        <v>-2.3330067754646249E-4</v>
      </c>
      <c r="G17">
        <v>3.4007470027518354E-4</v>
      </c>
      <c r="H17">
        <v>-2.3330067754646249E-4</v>
      </c>
      <c r="I17">
        <v>3.4007470027518354E-4</v>
      </c>
    </row>
    <row r="18" spans="1:9" ht="16" thickBot="1" x14ac:dyDescent="0.25">
      <c r="A18" s="10" t="s">
        <v>60</v>
      </c>
      <c r="B18" s="10">
        <v>0.88922551230738966</v>
      </c>
      <c r="C18" s="10">
        <v>1.2964091241546285E-2</v>
      </c>
      <c r="D18" s="10">
        <v>68.591426559670509</v>
      </c>
      <c r="E18" s="10">
        <v>0</v>
      </c>
      <c r="F18" s="10">
        <v>0.86381285873017333</v>
      </c>
      <c r="G18" s="10">
        <v>0.914638165884606</v>
      </c>
      <c r="H18" s="10">
        <v>0.86381285873017333</v>
      </c>
      <c r="I18" s="10">
        <v>0.914638165884606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B9A8-8557-2142-8A0A-84501AA7E46E}">
  <dimension ref="A1:I22"/>
  <sheetViews>
    <sheetView zoomScale="125" workbookViewId="0">
      <selection activeCell="D23" sqref="D23"/>
    </sheetView>
  </sheetViews>
  <sheetFormatPr baseColWidth="10" defaultRowHeight="15" x14ac:dyDescent="0.2"/>
  <sheetData>
    <row r="1" spans="1:9" x14ac:dyDescent="0.2">
      <c r="A1" t="s">
        <v>23</v>
      </c>
    </row>
    <row r="2" spans="1:9" ht="16" thickBot="1" x14ac:dyDescent="0.25"/>
    <row r="3" spans="1:9" x14ac:dyDescent="0.2">
      <c r="A3" s="12" t="s">
        <v>24</v>
      </c>
      <c r="B3" s="12"/>
    </row>
    <row r="4" spans="1:9" x14ac:dyDescent="0.2">
      <c r="A4" t="s">
        <v>25</v>
      </c>
      <c r="B4">
        <v>8.2880419377972178E-2</v>
      </c>
    </row>
    <row r="5" spans="1:9" x14ac:dyDescent="0.2">
      <c r="A5" t="s">
        <v>26</v>
      </c>
      <c r="B5">
        <v>6.8691639162685465E-3</v>
      </c>
    </row>
    <row r="6" spans="1:9" x14ac:dyDescent="0.2">
      <c r="A6" t="s">
        <v>27</v>
      </c>
      <c r="B6">
        <v>6.756089700615156E-3</v>
      </c>
    </row>
    <row r="7" spans="1:9" x14ac:dyDescent="0.2">
      <c r="A7" t="s">
        <v>28</v>
      </c>
      <c r="B7">
        <v>1.1240002905271641E-2</v>
      </c>
    </row>
    <row r="8" spans="1:9" ht="16" thickBot="1" x14ac:dyDescent="0.25">
      <c r="A8" s="10" t="s">
        <v>29</v>
      </c>
      <c r="B8" s="10">
        <v>8785</v>
      </c>
    </row>
    <row r="10" spans="1:9" ht="16" thickBot="1" x14ac:dyDescent="0.25">
      <c r="A10" t="s">
        <v>30</v>
      </c>
    </row>
    <row r="11" spans="1:9" x14ac:dyDescent="0.2">
      <c r="A11" s="11"/>
      <c r="B11" s="11" t="s">
        <v>34</v>
      </c>
      <c r="C11" s="11" t="s">
        <v>35</v>
      </c>
      <c r="D11" s="11" t="s">
        <v>36</v>
      </c>
      <c r="E11" s="11" t="s">
        <v>37</v>
      </c>
      <c r="F11" s="11" t="s">
        <v>38</v>
      </c>
    </row>
    <row r="12" spans="1:9" x14ac:dyDescent="0.2">
      <c r="A12" t="s">
        <v>31</v>
      </c>
      <c r="B12">
        <v>1</v>
      </c>
      <c r="C12">
        <v>7.6749073765569609E-3</v>
      </c>
      <c r="D12">
        <v>7.6749073765569609E-3</v>
      </c>
      <c r="E12">
        <v>60.749162632485231</v>
      </c>
      <c r="F12">
        <v>7.2223398148135154E-15</v>
      </c>
    </row>
    <row r="13" spans="1:9" x14ac:dyDescent="0.2">
      <c r="A13" t="s">
        <v>32</v>
      </c>
      <c r="B13">
        <v>8783</v>
      </c>
      <c r="C13">
        <v>1.1096237144222527</v>
      </c>
      <c r="D13">
        <v>1.2633766531051495E-4</v>
      </c>
    </row>
    <row r="14" spans="1:9" ht="16" thickBot="1" x14ac:dyDescent="0.25">
      <c r="A14" s="10" t="s">
        <v>33</v>
      </c>
      <c r="B14" s="10">
        <v>8784</v>
      </c>
      <c r="C14" s="10">
        <v>1.1172986217988097</v>
      </c>
      <c r="D14" s="10"/>
      <c r="E14" s="10"/>
      <c r="F14" s="10"/>
    </row>
    <row r="15" spans="1:9" ht="16" thickBot="1" x14ac:dyDescent="0.25"/>
    <row r="16" spans="1:9" x14ac:dyDescent="0.2">
      <c r="A16" s="11"/>
      <c r="B16" s="11" t="s">
        <v>39</v>
      </c>
      <c r="C16" s="11" t="s">
        <v>28</v>
      </c>
      <c r="D16" s="11" t="s">
        <v>40</v>
      </c>
      <c r="E16" s="11" t="s">
        <v>41</v>
      </c>
      <c r="F16" s="11" t="s">
        <v>42</v>
      </c>
      <c r="G16" s="11" t="s">
        <v>43</v>
      </c>
      <c r="H16" s="11" t="s">
        <v>44</v>
      </c>
      <c r="I16" s="11" t="s">
        <v>45</v>
      </c>
    </row>
    <row r="17" spans="1:9" x14ac:dyDescent="0.2">
      <c r="A17" t="s">
        <v>46</v>
      </c>
      <c r="B17">
        <v>3.4018125656086202E-4</v>
      </c>
      <c r="C17">
        <v>1.1996773509681709E-4</v>
      </c>
      <c r="D17">
        <v>2.8356062260100758</v>
      </c>
      <c r="E17">
        <v>4.5843350135072632E-3</v>
      </c>
      <c r="F17">
        <v>1.0501640902228838E-4</v>
      </c>
      <c r="G17">
        <v>5.7534610409943569E-4</v>
      </c>
      <c r="H17">
        <v>1.0501640902228838E-4</v>
      </c>
      <c r="I17">
        <v>5.7534610409943569E-4</v>
      </c>
    </row>
    <row r="18" spans="1:9" ht="16" thickBot="1" x14ac:dyDescent="0.25">
      <c r="A18" s="10" t="s">
        <v>50</v>
      </c>
      <c r="B18" s="10">
        <v>-8.2882115363627537E-2</v>
      </c>
      <c r="C18" s="10">
        <v>1.0633853647009381E-2</v>
      </c>
      <c r="D18" s="10">
        <v>-7.7941749167233416</v>
      </c>
      <c r="E18" s="10">
        <v>7.2223398148350213E-15</v>
      </c>
      <c r="F18" s="10">
        <v>-0.10372695810095461</v>
      </c>
      <c r="G18" s="10">
        <v>-6.203727262630046E-2</v>
      </c>
      <c r="H18" s="10">
        <v>-0.10372695810095461</v>
      </c>
      <c r="I18" s="10">
        <v>-6.203727262630046E-2</v>
      </c>
    </row>
    <row r="21" spans="1:9" x14ac:dyDescent="0.2">
      <c r="D21" s="9">
        <f>-0.0062*B18</f>
        <v>5.1386911525449076E-4</v>
      </c>
    </row>
    <row r="22" spans="1:9" x14ac:dyDescent="0.2">
      <c r="D22">
        <f>1000000*D21</f>
        <v>513.86911525449079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Portfolio allocation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Beltratti</dc:creator>
  <cp:lastModifiedBy>MARCO MALLARINO</cp:lastModifiedBy>
  <dcterms:created xsi:type="dcterms:W3CDTF">2022-02-07T20:25:48Z</dcterms:created>
  <dcterms:modified xsi:type="dcterms:W3CDTF">2025-04-11T19:27:44Z</dcterms:modified>
</cp:coreProperties>
</file>